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6.xml" ContentType="application/vnd.openxmlformats-officedocument.spreadsheetml.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_DO_NOT_BACKUP\Power BI Initatives\02 Power BI data\02 Download Data\01 SAP A350 Mov &amp; Fix\"/>
    </mc:Choice>
  </mc:AlternateContent>
  <bookViews>
    <workbookView xWindow="0" yWindow="0" windowWidth="19160" windowHeight="7010" firstSheet="18" activeTab="19"/>
  </bookViews>
  <sheets>
    <sheet name="MM" sheetId="1" r:id="rId1"/>
    <sheet name="Fix 2LH Orders" sheetId="2" state="hidden" r:id="rId2"/>
    <sheet name="Fix 2RH Orders" sheetId="10" state="hidden" r:id="rId3"/>
    <sheet name="Fix 3LH Orders" sheetId="11" state="hidden" r:id="rId4"/>
    <sheet name="Fix 3RH Orders" sheetId="12" state="hidden" r:id="rId5"/>
    <sheet name="Fix 4LH Orders" sheetId="13" state="hidden" r:id="rId6"/>
    <sheet name="Fix 4RH Orders" sheetId="4" state="hidden" r:id="rId7"/>
    <sheet name="Mov 2LH Orders" sheetId="3" state="hidden" r:id="rId8"/>
    <sheet name="Mov 2RH Orders" sheetId="14" state="hidden" r:id="rId9"/>
    <sheet name="Mov 3LH Orders" sheetId="15" state="hidden" r:id="rId10"/>
    <sheet name="Mov 3RH Orders" sheetId="16" state="hidden" r:id="rId11"/>
    <sheet name="Mov 4LH Orders" sheetId="17" state="hidden" r:id="rId12"/>
    <sheet name="Mov 4RH Orders" sheetId="5" state="hidden" r:id="rId13"/>
    <sheet name="Fix 2LH Operations" sheetId="6" state="hidden" r:id="rId14"/>
    <sheet name="Mov 2LH Operations" sheetId="7" state="hidden" r:id="rId15"/>
    <sheet name="Mov 2LH Table" sheetId="8" state="hidden" r:id="rId16"/>
    <sheet name="Total Mov by SS" sheetId="18" r:id="rId17"/>
    <sheet name="Total Fix by SS" sheetId="19" r:id="rId18"/>
    <sheet name="Total Ops Fix" sheetId="20" r:id="rId19"/>
    <sheet name="Sheet2" sheetId="27" r:id="rId20"/>
    <sheet name="Total Ops Mov" sheetId="22" r:id="rId21"/>
    <sheet name="Fix Table" sheetId="23" r:id="rId22"/>
    <sheet name="Mov Table" sheetId="24" r:id="rId23"/>
    <sheet name="Dan MM Numbers" sheetId="26" r:id="rId24"/>
    <sheet name="Fix 2LH table" sheetId="9" state="hidden" r:id="rId25"/>
  </sheets>
  <calcPr calcId="162913"/>
  <pivotCaches>
    <pivotCache cacheId="0" r:id="rId26"/>
    <pivotCache cacheId="1" r:id="rId27"/>
    <pivotCache cacheId="2" r:id="rId28"/>
    <pivotCache cacheId="3" r:id="rId2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7" l="1"/>
  <c r="C3" i="27"/>
  <c r="C4" i="27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129" i="27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84" i="27"/>
  <c r="C185" i="27"/>
  <c r="C186" i="27"/>
  <c r="C187" i="27"/>
  <c r="C188" i="27"/>
  <c r="C189" i="27"/>
  <c r="C190" i="27"/>
  <c r="C191" i="27"/>
  <c r="C192" i="27"/>
  <c r="C193" i="27"/>
  <c r="C194" i="27"/>
  <c r="C195" i="27"/>
  <c r="C196" i="27"/>
  <c r="C197" i="27"/>
  <c r="C198" i="27"/>
  <c r="C199" i="27"/>
  <c r="C200" i="27"/>
  <c r="C201" i="27"/>
  <c r="C202" i="27"/>
  <c r="C203" i="27"/>
  <c r="C204" i="27"/>
  <c r="C205" i="27"/>
  <c r="C206" i="27"/>
  <c r="C207" i="27"/>
  <c r="C208" i="27"/>
  <c r="C209" i="27"/>
  <c r="C210" i="27"/>
  <c r="C211" i="27"/>
  <c r="C212" i="27"/>
  <c r="C213" i="27"/>
  <c r="C214" i="27"/>
  <c r="C215" i="27"/>
  <c r="C216" i="27"/>
  <c r="C217" i="27"/>
  <c r="C218" i="27"/>
  <c r="C219" i="27"/>
  <c r="C220" i="27"/>
  <c r="C221" i="27"/>
  <c r="C222" i="27"/>
  <c r="C223" i="27"/>
  <c r="C224" i="27"/>
  <c r="C225" i="27"/>
  <c r="C226" i="27"/>
  <c r="C227" i="27"/>
  <c r="C228" i="27"/>
  <c r="C229" i="27"/>
  <c r="C230" i="27"/>
  <c r="C231" i="27"/>
  <c r="C232" i="27"/>
  <c r="C233" i="27"/>
  <c r="C234" i="27"/>
  <c r="C235" i="27"/>
  <c r="C236" i="27"/>
  <c r="C237" i="27"/>
  <c r="C238" i="27"/>
  <c r="C239" i="27"/>
  <c r="C240" i="27"/>
  <c r="C241" i="27"/>
  <c r="C242" i="27"/>
  <c r="C243" i="27"/>
  <c r="C244" i="27"/>
  <c r="C245" i="27"/>
  <c r="C246" i="27"/>
  <c r="C247" i="27"/>
  <c r="C248" i="27"/>
  <c r="C249" i="27"/>
  <c r="C250" i="27"/>
  <c r="C251" i="27"/>
  <c r="C252" i="27"/>
  <c r="C253" i="27"/>
  <c r="C254" i="27"/>
  <c r="C255" i="27"/>
  <c r="C256" i="27"/>
  <c r="C257" i="27"/>
  <c r="C258" i="27"/>
  <c r="C259" i="27"/>
  <c r="C260" i="27"/>
  <c r="C261" i="27"/>
  <c r="C262" i="27"/>
  <c r="C263" i="27"/>
  <c r="C264" i="27"/>
  <c r="C265" i="27"/>
  <c r="C266" i="27"/>
  <c r="C267" i="27"/>
  <c r="C268" i="27"/>
  <c r="C269" i="27"/>
  <c r="C270" i="27"/>
  <c r="C271" i="27"/>
  <c r="C272" i="27"/>
  <c r="C273" i="27"/>
  <c r="C274" i="27"/>
  <c r="C275" i="27"/>
  <c r="C276" i="27"/>
  <c r="C277" i="27"/>
  <c r="C278" i="27"/>
  <c r="C279" i="27"/>
  <c r="C280" i="27"/>
  <c r="C281" i="27"/>
  <c r="C282" i="27"/>
  <c r="C283" i="27"/>
  <c r="C284" i="27"/>
  <c r="C285" i="27"/>
  <c r="C286" i="27"/>
  <c r="C287" i="27"/>
  <c r="C288" i="27"/>
  <c r="C289" i="27"/>
  <c r="C290" i="27"/>
  <c r="C291" i="27"/>
  <c r="C292" i="27"/>
  <c r="C293" i="27"/>
  <c r="C294" i="27"/>
  <c r="C295" i="27"/>
  <c r="C296" i="27"/>
  <c r="C297" i="27"/>
  <c r="C298" i="27"/>
  <c r="C299" i="27"/>
  <c r="C300" i="27"/>
  <c r="C301" i="27"/>
  <c r="C302" i="27"/>
  <c r="C303" i="27"/>
  <c r="C304" i="27"/>
  <c r="C305" i="27"/>
  <c r="C306" i="27"/>
  <c r="C307" i="27"/>
  <c r="C308" i="27"/>
  <c r="C309" i="27"/>
  <c r="C310" i="27"/>
  <c r="C311" i="27"/>
  <c r="C312" i="27"/>
  <c r="C313" i="27"/>
  <c r="C314" i="27"/>
  <c r="C315" i="27"/>
  <c r="C316" i="27"/>
  <c r="C317" i="27"/>
  <c r="C318" i="27"/>
  <c r="C319" i="27"/>
  <c r="C320" i="27"/>
  <c r="C321" i="27"/>
  <c r="C322" i="27"/>
  <c r="C323" i="27"/>
  <c r="C324" i="27"/>
  <c r="C325" i="27"/>
  <c r="C326" i="27"/>
  <c r="C327" i="27"/>
  <c r="C328" i="27"/>
  <c r="C329" i="27"/>
  <c r="C330" i="27"/>
  <c r="C331" i="27"/>
  <c r="C332" i="27"/>
  <c r="C333" i="27"/>
  <c r="C334" i="27"/>
  <c r="C335" i="27"/>
  <c r="C336" i="27"/>
  <c r="C337" i="27"/>
  <c r="C338" i="27"/>
  <c r="C339" i="27"/>
  <c r="C340" i="27"/>
  <c r="C341" i="27"/>
  <c r="C342" i="27"/>
  <c r="C343" i="27"/>
  <c r="C344" i="27"/>
  <c r="C345" i="27"/>
  <c r="C346" i="27"/>
  <c r="C347" i="27"/>
  <c r="C348" i="27"/>
  <c r="C349" i="27"/>
  <c r="C350" i="27"/>
  <c r="C351" i="27"/>
  <c r="C352" i="27"/>
  <c r="C353" i="27"/>
  <c r="C354" i="27"/>
  <c r="C355" i="27"/>
  <c r="C356" i="27"/>
  <c r="C357" i="27"/>
  <c r="C358" i="27"/>
  <c r="C359" i="27"/>
  <c r="C360" i="27"/>
  <c r="C361" i="27"/>
  <c r="C362" i="27"/>
  <c r="C363" i="27"/>
  <c r="C364" i="27"/>
  <c r="C365" i="27"/>
  <c r="C366" i="27"/>
  <c r="C367" i="27"/>
  <c r="C368" i="27"/>
  <c r="C369" i="27"/>
  <c r="C370" i="27"/>
  <c r="C371" i="27"/>
  <c r="C372" i="27"/>
  <c r="C373" i="27"/>
  <c r="C374" i="27"/>
  <c r="C375" i="27"/>
  <c r="C376" i="27"/>
  <c r="C377" i="27"/>
  <c r="C378" i="27"/>
  <c r="C379" i="27"/>
  <c r="C380" i="27"/>
  <c r="C381" i="27"/>
  <c r="C382" i="27"/>
  <c r="C383" i="27"/>
  <c r="C384" i="27"/>
  <c r="C385" i="27"/>
  <c r="C386" i="27"/>
  <c r="C387" i="27"/>
  <c r="C388" i="27"/>
  <c r="C389" i="27"/>
  <c r="C390" i="27"/>
  <c r="C391" i="27"/>
  <c r="C392" i="27"/>
  <c r="C393" i="27"/>
  <c r="C394" i="27"/>
  <c r="C395" i="27"/>
  <c r="C396" i="27"/>
  <c r="C397" i="27"/>
  <c r="C398" i="27"/>
  <c r="C399" i="27"/>
  <c r="C400" i="27"/>
  <c r="C401" i="27"/>
  <c r="C402" i="27"/>
  <c r="C403" i="27"/>
  <c r="C404" i="27"/>
  <c r="C405" i="27"/>
  <c r="C406" i="27"/>
  <c r="C407" i="27"/>
  <c r="C408" i="27"/>
  <c r="C409" i="27"/>
  <c r="C410" i="27"/>
  <c r="C411" i="27"/>
  <c r="C412" i="27"/>
  <c r="C413" i="27"/>
  <c r="C414" i="27"/>
  <c r="C415" i="27"/>
  <c r="C416" i="27"/>
  <c r="C417" i="27"/>
  <c r="C418" i="27"/>
  <c r="C419" i="27"/>
  <c r="C420" i="27"/>
  <c r="C421" i="27"/>
  <c r="C422" i="27"/>
  <c r="C423" i="27"/>
  <c r="C424" i="27"/>
  <c r="C425" i="27"/>
  <c r="C426" i="27"/>
  <c r="C427" i="27"/>
  <c r="C428" i="27"/>
  <c r="C429" i="27"/>
  <c r="C430" i="27"/>
  <c r="C431" i="27"/>
  <c r="C432" i="27"/>
  <c r="C433" i="27"/>
  <c r="C434" i="27"/>
  <c r="C435" i="27"/>
  <c r="C436" i="27"/>
  <c r="C437" i="27"/>
  <c r="C438" i="27"/>
  <c r="C439" i="27"/>
  <c r="C440" i="27"/>
  <c r="C441" i="27"/>
  <c r="C442" i="27"/>
  <c r="C443" i="27"/>
  <c r="C444" i="27"/>
  <c r="C445" i="27"/>
  <c r="C446" i="27"/>
  <c r="C447" i="27"/>
  <c r="C448" i="27"/>
  <c r="C449" i="27"/>
  <c r="C450" i="27"/>
  <c r="C451" i="27"/>
  <c r="C452" i="27"/>
  <c r="C453" i="27"/>
  <c r="C454" i="27"/>
  <c r="C455" i="27"/>
  <c r="C456" i="27"/>
  <c r="C457" i="27"/>
  <c r="C458" i="27"/>
  <c r="C459" i="27"/>
  <c r="C460" i="27"/>
  <c r="C461" i="27"/>
  <c r="C462" i="27"/>
  <c r="C463" i="27"/>
  <c r="C464" i="27"/>
  <c r="C465" i="27"/>
  <c r="C466" i="27"/>
  <c r="C467" i="27"/>
  <c r="C468" i="27"/>
  <c r="C469" i="27"/>
  <c r="C470" i="27"/>
  <c r="C471" i="27"/>
  <c r="C472" i="27"/>
  <c r="C473" i="27"/>
  <c r="C474" i="27"/>
  <c r="C475" i="27"/>
  <c r="C476" i="27"/>
  <c r="C477" i="27"/>
  <c r="C478" i="27"/>
  <c r="C479" i="27"/>
  <c r="C480" i="27"/>
  <c r="C481" i="27"/>
  <c r="C482" i="27"/>
  <c r="C483" i="27"/>
  <c r="C484" i="27"/>
  <c r="C485" i="27"/>
  <c r="C486" i="27"/>
  <c r="C487" i="27"/>
  <c r="C488" i="27"/>
  <c r="C489" i="27"/>
  <c r="C490" i="27"/>
  <c r="C491" i="27"/>
  <c r="C492" i="27"/>
  <c r="C493" i="27"/>
  <c r="C494" i="27"/>
  <c r="C495" i="27"/>
  <c r="C496" i="27"/>
  <c r="C497" i="27"/>
  <c r="C498" i="27"/>
  <c r="C499" i="27"/>
  <c r="C500" i="27"/>
  <c r="C501" i="27"/>
  <c r="C502" i="27"/>
  <c r="C503" i="27"/>
  <c r="C504" i="27"/>
  <c r="C505" i="27"/>
  <c r="C506" i="27"/>
  <c r="C507" i="27"/>
  <c r="C508" i="27"/>
  <c r="C509" i="27"/>
  <c r="C510" i="27"/>
  <c r="C511" i="27"/>
  <c r="C512" i="27"/>
  <c r="C513" i="27"/>
  <c r="C514" i="27"/>
  <c r="C515" i="27"/>
  <c r="C516" i="27"/>
  <c r="C517" i="27"/>
  <c r="C518" i="27"/>
  <c r="C519" i="27"/>
  <c r="C520" i="27"/>
  <c r="C521" i="27"/>
  <c r="C522" i="27"/>
  <c r="C523" i="27"/>
  <c r="C524" i="27"/>
  <c r="C525" i="27"/>
  <c r="C526" i="27"/>
  <c r="C527" i="27"/>
  <c r="C528" i="27"/>
  <c r="C529" i="27"/>
  <c r="C530" i="27"/>
  <c r="C531" i="27"/>
  <c r="C532" i="27"/>
  <c r="C533" i="27"/>
  <c r="C534" i="27"/>
  <c r="C535" i="27"/>
  <c r="C536" i="27"/>
  <c r="C537" i="27"/>
  <c r="C538" i="27"/>
  <c r="C539" i="27"/>
  <c r="C540" i="27"/>
  <c r="C541" i="27"/>
  <c r="C542" i="27"/>
  <c r="C543" i="27"/>
  <c r="C544" i="27"/>
  <c r="C545" i="27"/>
  <c r="C546" i="27"/>
  <c r="C547" i="27"/>
  <c r="C548" i="27"/>
  <c r="C549" i="27"/>
  <c r="C550" i="27"/>
  <c r="C551" i="27"/>
  <c r="C552" i="27"/>
  <c r="C553" i="27"/>
  <c r="C554" i="27"/>
  <c r="C555" i="27"/>
  <c r="C556" i="27"/>
  <c r="C557" i="27"/>
  <c r="C558" i="27"/>
  <c r="C559" i="27"/>
  <c r="C560" i="27"/>
  <c r="C561" i="27"/>
  <c r="C562" i="27"/>
  <c r="C563" i="27"/>
  <c r="C564" i="27"/>
  <c r="C565" i="27"/>
  <c r="C566" i="27"/>
  <c r="C567" i="27"/>
  <c r="C568" i="27"/>
  <c r="C569" i="27"/>
  <c r="C570" i="27"/>
  <c r="C571" i="27"/>
  <c r="C572" i="27"/>
  <c r="C573" i="27"/>
  <c r="C574" i="27"/>
  <c r="C575" i="27"/>
  <c r="C576" i="27"/>
  <c r="C577" i="27"/>
  <c r="C578" i="27"/>
  <c r="C579" i="27"/>
  <c r="C580" i="27"/>
  <c r="C581" i="27"/>
  <c r="C582" i="27"/>
  <c r="C583" i="27"/>
  <c r="C584" i="27"/>
  <c r="C585" i="27"/>
  <c r="C586" i="27"/>
  <c r="C587" i="27"/>
  <c r="C588" i="27"/>
  <c r="C589" i="27"/>
  <c r="C590" i="27"/>
  <c r="C591" i="27"/>
  <c r="C592" i="27"/>
  <c r="C593" i="27"/>
  <c r="C594" i="27"/>
  <c r="C595" i="27"/>
  <c r="C596" i="27"/>
  <c r="C597" i="27"/>
  <c r="C598" i="27"/>
  <c r="C599" i="27"/>
  <c r="C600" i="27"/>
  <c r="C601" i="27"/>
  <c r="C602" i="27"/>
  <c r="C603" i="27"/>
  <c r="C604" i="27"/>
  <c r="C605" i="27"/>
  <c r="C606" i="27"/>
  <c r="C607" i="27"/>
  <c r="C608" i="27"/>
  <c r="C609" i="27"/>
  <c r="C610" i="27"/>
  <c r="C611" i="27"/>
  <c r="C612" i="27"/>
  <c r="C613" i="27"/>
  <c r="C614" i="27"/>
  <c r="C615" i="27"/>
  <c r="C616" i="27"/>
  <c r="C617" i="27"/>
  <c r="C618" i="27"/>
  <c r="C619" i="27"/>
  <c r="C620" i="27"/>
  <c r="C621" i="27"/>
  <c r="C622" i="27"/>
  <c r="C623" i="27"/>
  <c r="C624" i="27"/>
  <c r="C625" i="27"/>
  <c r="C626" i="27"/>
  <c r="C627" i="27"/>
  <c r="C628" i="27"/>
  <c r="C629" i="27"/>
  <c r="C630" i="27"/>
  <c r="C631" i="27"/>
  <c r="C632" i="27"/>
  <c r="C633" i="27"/>
  <c r="C634" i="27"/>
  <c r="C635" i="27"/>
  <c r="C636" i="27"/>
  <c r="C637" i="27"/>
  <c r="C638" i="27"/>
  <c r="C639" i="27"/>
  <c r="C640" i="27"/>
  <c r="C641" i="27"/>
  <c r="C642" i="27"/>
  <c r="C643" i="27"/>
  <c r="C644" i="27"/>
  <c r="C645" i="27"/>
  <c r="C646" i="27"/>
  <c r="C647" i="27"/>
  <c r="C648" i="27"/>
  <c r="C649" i="27"/>
  <c r="C650" i="27"/>
  <c r="C651" i="27"/>
  <c r="C652" i="27"/>
  <c r="C653" i="27"/>
  <c r="C654" i="27"/>
  <c r="C655" i="27"/>
  <c r="C656" i="27"/>
  <c r="C657" i="27"/>
  <c r="C658" i="27"/>
  <c r="C659" i="27"/>
  <c r="C660" i="27"/>
  <c r="C661" i="27"/>
  <c r="C662" i="27"/>
  <c r="C663" i="27"/>
  <c r="C664" i="27"/>
  <c r="C665" i="27"/>
  <c r="C666" i="27"/>
  <c r="C667" i="27"/>
  <c r="C668" i="27"/>
  <c r="C669" i="27"/>
  <c r="C670" i="27"/>
  <c r="C671" i="27"/>
  <c r="C672" i="27"/>
  <c r="C673" i="27"/>
  <c r="C674" i="27"/>
  <c r="C675" i="27"/>
  <c r="C676" i="27"/>
  <c r="C677" i="27"/>
  <c r="C678" i="27"/>
  <c r="C679" i="27"/>
  <c r="C680" i="27"/>
  <c r="C681" i="27"/>
  <c r="C682" i="27"/>
  <c r="C683" i="27"/>
  <c r="C684" i="27"/>
  <c r="C685" i="27"/>
  <c r="C686" i="27"/>
  <c r="C687" i="27"/>
  <c r="C688" i="27"/>
  <c r="C689" i="27"/>
  <c r="C690" i="27"/>
  <c r="C691" i="27"/>
  <c r="C692" i="27"/>
  <c r="C693" i="27"/>
  <c r="C694" i="27"/>
  <c r="C695" i="27"/>
  <c r="C696" i="27"/>
  <c r="C697" i="27"/>
  <c r="C698" i="27"/>
  <c r="C699" i="27"/>
  <c r="C700" i="27"/>
  <c r="C701" i="27"/>
  <c r="C702" i="27"/>
  <c r="C703" i="27"/>
  <c r="C704" i="27"/>
  <c r="C705" i="27"/>
  <c r="C706" i="27"/>
  <c r="C707" i="27"/>
  <c r="C708" i="27"/>
  <c r="C709" i="27"/>
  <c r="C710" i="27"/>
  <c r="C711" i="27"/>
  <c r="C712" i="27"/>
  <c r="C713" i="27"/>
  <c r="C714" i="27"/>
  <c r="C715" i="27"/>
  <c r="C716" i="27"/>
  <c r="C717" i="27"/>
  <c r="C718" i="27"/>
  <c r="C719" i="27"/>
  <c r="C720" i="27"/>
  <c r="C721" i="27"/>
  <c r="C722" i="27"/>
  <c r="C723" i="27"/>
  <c r="C724" i="27"/>
  <c r="C725" i="27"/>
  <c r="C726" i="27"/>
  <c r="C727" i="27"/>
  <c r="C728" i="27"/>
  <c r="C729" i="27"/>
  <c r="C730" i="27"/>
  <c r="C731" i="27"/>
  <c r="C732" i="27"/>
  <c r="C733" i="27"/>
  <c r="C734" i="27"/>
  <c r="C735" i="27"/>
  <c r="C736" i="27"/>
  <c r="C737" i="27"/>
  <c r="C738" i="27"/>
  <c r="C739" i="27"/>
  <c r="C740" i="27"/>
  <c r="C741" i="27"/>
  <c r="C742" i="27"/>
  <c r="C743" i="27"/>
  <c r="C744" i="27"/>
  <c r="C745" i="27"/>
  <c r="C746" i="27"/>
  <c r="C747" i="27"/>
  <c r="C748" i="27"/>
  <c r="C749" i="27"/>
  <c r="C750" i="27"/>
  <c r="C751" i="27"/>
  <c r="C752" i="27"/>
  <c r="C753" i="27"/>
  <c r="C754" i="27"/>
  <c r="C755" i="27"/>
  <c r="C756" i="27"/>
  <c r="C757" i="27"/>
  <c r="C758" i="27"/>
  <c r="C759" i="27"/>
  <c r="C760" i="27"/>
  <c r="C761" i="27"/>
  <c r="C762" i="27"/>
  <c r="C763" i="27"/>
  <c r="C764" i="27"/>
  <c r="C765" i="27"/>
  <c r="C766" i="27"/>
  <c r="C767" i="27"/>
  <c r="C768" i="27"/>
  <c r="C769" i="27"/>
  <c r="C770" i="27"/>
  <c r="C771" i="27"/>
  <c r="C772" i="27"/>
  <c r="C773" i="27"/>
  <c r="C774" i="27"/>
  <c r="C775" i="27"/>
  <c r="C776" i="27"/>
  <c r="C777" i="27"/>
  <c r="C778" i="27"/>
  <c r="C779" i="27"/>
  <c r="C780" i="27"/>
  <c r="C781" i="27"/>
  <c r="C782" i="27"/>
  <c r="C783" i="27"/>
  <c r="C784" i="27"/>
  <c r="C785" i="27"/>
  <c r="C786" i="27"/>
  <c r="C787" i="27"/>
  <c r="C788" i="27"/>
  <c r="C789" i="27"/>
  <c r="C790" i="27"/>
  <c r="C791" i="27"/>
  <c r="C792" i="27"/>
  <c r="C793" i="27"/>
  <c r="C794" i="27"/>
  <c r="C795" i="27"/>
  <c r="C796" i="27"/>
  <c r="C797" i="27"/>
  <c r="C798" i="27"/>
  <c r="C799" i="27"/>
  <c r="C800" i="27"/>
  <c r="C801" i="27"/>
  <c r="C802" i="27"/>
  <c r="C803" i="27"/>
  <c r="C804" i="27"/>
  <c r="C805" i="27"/>
  <c r="C806" i="27"/>
  <c r="C807" i="27"/>
  <c r="C808" i="27"/>
  <c r="C809" i="27"/>
  <c r="C810" i="27"/>
  <c r="C811" i="27"/>
  <c r="C812" i="27"/>
  <c r="C813" i="27"/>
  <c r="C814" i="27"/>
  <c r="C815" i="27"/>
  <c r="C816" i="27"/>
  <c r="C817" i="27"/>
  <c r="C818" i="27"/>
  <c r="C819" i="27"/>
  <c r="C820" i="27"/>
  <c r="C821" i="27"/>
  <c r="C822" i="27"/>
  <c r="C823" i="27"/>
  <c r="C824" i="27"/>
  <c r="C825" i="27"/>
  <c r="C826" i="27"/>
  <c r="C827" i="27"/>
  <c r="C828" i="27"/>
  <c r="C829" i="27"/>
  <c r="C830" i="27"/>
  <c r="C831" i="27"/>
  <c r="C832" i="27"/>
  <c r="C833" i="27"/>
  <c r="C834" i="27"/>
  <c r="C835" i="27"/>
  <c r="C836" i="27"/>
  <c r="C837" i="27"/>
  <c r="C838" i="27"/>
  <c r="C839" i="27"/>
  <c r="C840" i="27"/>
  <c r="C841" i="27"/>
  <c r="C842" i="27"/>
  <c r="C843" i="27"/>
  <c r="C844" i="27"/>
  <c r="C845" i="27"/>
  <c r="C846" i="27"/>
  <c r="C847" i="27"/>
  <c r="C848" i="27"/>
  <c r="C849" i="27"/>
  <c r="C850" i="27"/>
  <c r="C851" i="27"/>
  <c r="C852" i="27"/>
  <c r="C853" i="27"/>
  <c r="C854" i="27"/>
  <c r="C855" i="27"/>
  <c r="C856" i="27"/>
  <c r="C857" i="27"/>
  <c r="C858" i="27"/>
  <c r="C859" i="27"/>
  <c r="C860" i="27"/>
  <c r="C861" i="27"/>
  <c r="C862" i="27"/>
  <c r="C863" i="27"/>
  <c r="C864" i="27"/>
  <c r="C865" i="27"/>
  <c r="C866" i="27"/>
  <c r="C867" i="27"/>
  <c r="C868" i="27"/>
  <c r="C869" i="27"/>
  <c r="C870" i="27"/>
  <c r="C871" i="27"/>
  <c r="C872" i="27"/>
  <c r="C873" i="27"/>
  <c r="C874" i="27"/>
  <c r="C875" i="27"/>
  <c r="C876" i="27"/>
  <c r="C877" i="27"/>
  <c r="C878" i="27"/>
  <c r="C879" i="27"/>
  <c r="C880" i="27"/>
  <c r="C881" i="27"/>
  <c r="C882" i="27"/>
  <c r="C883" i="27"/>
  <c r="C884" i="27"/>
  <c r="C885" i="27"/>
  <c r="C886" i="27"/>
  <c r="C887" i="27"/>
  <c r="C888" i="27"/>
  <c r="C889" i="27"/>
  <c r="C890" i="27"/>
  <c r="C891" i="27"/>
  <c r="C892" i="27"/>
  <c r="C893" i="27"/>
  <c r="C894" i="27"/>
  <c r="C895" i="27"/>
  <c r="C896" i="27"/>
  <c r="C897" i="27"/>
  <c r="C898" i="27"/>
  <c r="C899" i="27"/>
  <c r="C900" i="27"/>
  <c r="C901" i="27"/>
  <c r="C902" i="27"/>
  <c r="C903" i="27"/>
  <c r="C904" i="27"/>
  <c r="C905" i="27"/>
  <c r="C906" i="27"/>
  <c r="C907" i="27"/>
  <c r="C908" i="27"/>
  <c r="C909" i="27"/>
  <c r="C910" i="27"/>
  <c r="C911" i="27"/>
  <c r="C912" i="27"/>
  <c r="C913" i="27"/>
  <c r="C914" i="27"/>
  <c r="C915" i="27"/>
  <c r="C916" i="27"/>
  <c r="C917" i="27"/>
  <c r="C918" i="27"/>
  <c r="C919" i="27"/>
  <c r="C920" i="27"/>
  <c r="C921" i="27"/>
  <c r="C922" i="27"/>
  <c r="C923" i="27"/>
  <c r="C924" i="27"/>
  <c r="C925" i="27"/>
  <c r="C926" i="27"/>
  <c r="C927" i="27"/>
  <c r="C928" i="27"/>
  <c r="C929" i="27"/>
  <c r="C930" i="27"/>
  <c r="C931" i="27"/>
  <c r="C932" i="27"/>
  <c r="C933" i="27"/>
  <c r="C934" i="27"/>
  <c r="C935" i="27"/>
  <c r="C936" i="27"/>
  <c r="C937" i="27"/>
  <c r="C938" i="27"/>
  <c r="C939" i="27"/>
  <c r="C940" i="27"/>
  <c r="C941" i="27"/>
  <c r="C942" i="27"/>
  <c r="C943" i="27"/>
  <c r="C944" i="27"/>
  <c r="C945" i="27"/>
  <c r="C946" i="27"/>
  <c r="C947" i="27"/>
  <c r="C948" i="27"/>
  <c r="C949" i="27"/>
  <c r="C950" i="27"/>
  <c r="C951" i="27"/>
  <c r="C952" i="27"/>
  <c r="C953" i="27"/>
  <c r="C954" i="27"/>
  <c r="C955" i="27"/>
  <c r="C956" i="27"/>
  <c r="C957" i="27"/>
  <c r="C958" i="27"/>
  <c r="C959" i="27"/>
  <c r="C960" i="27"/>
  <c r="C961" i="27"/>
  <c r="C962" i="27"/>
  <c r="C963" i="27"/>
  <c r="C964" i="27"/>
  <c r="C965" i="27"/>
  <c r="C966" i="27"/>
  <c r="C967" i="27"/>
  <c r="C968" i="27"/>
  <c r="C969" i="27"/>
  <c r="C970" i="27"/>
  <c r="C971" i="27"/>
  <c r="C972" i="27"/>
  <c r="C973" i="27"/>
  <c r="C974" i="27"/>
  <c r="C975" i="27"/>
  <c r="C976" i="27"/>
  <c r="C977" i="27"/>
  <c r="C978" i="27"/>
  <c r="C979" i="27"/>
  <c r="C980" i="27"/>
  <c r="C981" i="27"/>
  <c r="C982" i="27"/>
  <c r="C983" i="27"/>
  <c r="C984" i="27"/>
  <c r="C985" i="27"/>
  <c r="C986" i="27"/>
  <c r="C987" i="27"/>
  <c r="C988" i="27"/>
  <c r="C989" i="27"/>
  <c r="C990" i="27"/>
  <c r="C991" i="27"/>
  <c r="C992" i="27"/>
  <c r="C993" i="27"/>
  <c r="C994" i="27"/>
  <c r="C995" i="27"/>
  <c r="C996" i="27"/>
  <c r="C997" i="27"/>
  <c r="C998" i="27"/>
  <c r="C999" i="27"/>
  <c r="C1000" i="27"/>
  <c r="C1001" i="27"/>
  <c r="C1002" i="27"/>
  <c r="C1003" i="27"/>
  <c r="C1004" i="27"/>
  <c r="C1005" i="27"/>
  <c r="C1006" i="27"/>
  <c r="C1007" i="27"/>
  <c r="C1008" i="27"/>
  <c r="C1009" i="27"/>
  <c r="C1010" i="27"/>
  <c r="C1011" i="27"/>
  <c r="C1012" i="27"/>
  <c r="C1013" i="27"/>
  <c r="C1014" i="27"/>
  <c r="C1015" i="27"/>
  <c r="C1016" i="27"/>
  <c r="C1017" i="27"/>
  <c r="C1018" i="27"/>
  <c r="C1019" i="27"/>
  <c r="C1020" i="27"/>
  <c r="C1021" i="27"/>
  <c r="C1022" i="27"/>
  <c r="C1023" i="27"/>
  <c r="C1024" i="27"/>
  <c r="C1025" i="27"/>
  <c r="C1026" i="27"/>
  <c r="C1027" i="27"/>
  <c r="C1028" i="27"/>
  <c r="C1029" i="27"/>
  <c r="C1030" i="27"/>
  <c r="C1031" i="27"/>
  <c r="C1032" i="27"/>
  <c r="C1033" i="27"/>
  <c r="C1034" i="27"/>
  <c r="C1035" i="27"/>
  <c r="C1036" i="27"/>
  <c r="C1037" i="27"/>
  <c r="C1038" i="27"/>
  <c r="C1039" i="27"/>
  <c r="C1040" i="27"/>
  <c r="C1041" i="27"/>
  <c r="C1042" i="27"/>
  <c r="C1043" i="27"/>
  <c r="C1044" i="27"/>
  <c r="C1045" i="27"/>
  <c r="C1046" i="27"/>
  <c r="C1047" i="27"/>
  <c r="C1048" i="27"/>
  <c r="C1049" i="27"/>
  <c r="C1050" i="27"/>
  <c r="C1051" i="27"/>
  <c r="C1052" i="27"/>
  <c r="C1053" i="27"/>
  <c r="C1054" i="27"/>
  <c r="C1055" i="27"/>
  <c r="C1056" i="27"/>
  <c r="C1057" i="27"/>
  <c r="C1058" i="27"/>
  <c r="C1059" i="27"/>
  <c r="C1060" i="27"/>
  <c r="C1061" i="27"/>
  <c r="C1062" i="27"/>
  <c r="C1063" i="27"/>
  <c r="C1064" i="27"/>
  <c r="C1065" i="27"/>
  <c r="C1066" i="27"/>
  <c r="C1067" i="27"/>
  <c r="C1068" i="27"/>
  <c r="C1069" i="27"/>
  <c r="C1070" i="27"/>
  <c r="C1071" i="27"/>
  <c r="C1072" i="27"/>
  <c r="C1073" i="27"/>
  <c r="C1074" i="27"/>
  <c r="C1075" i="27"/>
  <c r="C1076" i="27"/>
  <c r="C1077" i="27"/>
  <c r="C1078" i="27"/>
  <c r="C1079" i="27"/>
  <c r="C1080" i="27"/>
  <c r="C1081" i="27"/>
  <c r="C1082" i="27"/>
  <c r="C1083" i="27"/>
  <c r="C1084" i="27"/>
  <c r="C1085" i="27"/>
  <c r="C1086" i="27"/>
  <c r="C1087" i="27"/>
  <c r="C1088" i="27"/>
  <c r="C1089" i="27"/>
  <c r="C1090" i="27"/>
  <c r="C1091" i="27"/>
  <c r="C1092" i="27"/>
  <c r="C1093" i="27"/>
  <c r="C1094" i="27"/>
  <c r="C1095" i="27"/>
  <c r="C1096" i="27"/>
  <c r="C1097" i="27"/>
  <c r="C1098" i="27"/>
  <c r="C1099" i="27"/>
  <c r="C1100" i="27"/>
  <c r="C1101" i="27"/>
  <c r="C1102" i="27"/>
  <c r="C1103" i="27"/>
  <c r="C1104" i="27"/>
  <c r="C1105" i="27"/>
  <c r="C1106" i="27"/>
  <c r="C1107" i="27"/>
  <c r="C1108" i="27"/>
  <c r="C1109" i="27"/>
  <c r="C1110" i="27"/>
  <c r="C1111" i="27"/>
  <c r="C1112" i="27"/>
  <c r="C1113" i="27"/>
  <c r="C1114" i="27"/>
  <c r="C1115" i="27"/>
  <c r="C1116" i="27"/>
  <c r="C1117" i="27"/>
  <c r="C1118" i="27"/>
  <c r="C1119" i="27"/>
  <c r="C1120" i="27"/>
  <c r="C1121" i="27"/>
  <c r="C1122" i="27"/>
  <c r="C1123" i="27"/>
  <c r="C1124" i="27"/>
  <c r="C1125" i="27"/>
  <c r="C1126" i="27"/>
  <c r="C1127" i="27"/>
  <c r="C1128" i="27"/>
  <c r="C1129" i="27"/>
  <c r="C1130" i="27"/>
  <c r="C1131" i="27"/>
  <c r="C1132" i="27"/>
  <c r="C1133" i="27"/>
  <c r="C1134" i="27"/>
  <c r="C1135" i="27"/>
  <c r="C1136" i="27"/>
  <c r="C1137" i="27"/>
  <c r="C1138" i="27"/>
  <c r="C1139" i="27"/>
  <c r="C1140" i="27"/>
  <c r="C1141" i="27"/>
  <c r="C1142" i="27"/>
  <c r="C1143" i="27"/>
  <c r="C1144" i="27"/>
  <c r="C1145" i="27"/>
  <c r="C1146" i="27"/>
  <c r="C1147" i="27"/>
  <c r="C1148" i="27"/>
  <c r="C1149" i="27"/>
  <c r="C1150" i="27"/>
  <c r="C1151" i="27"/>
  <c r="C1152" i="27"/>
  <c r="C1153" i="27"/>
  <c r="C1154" i="27"/>
  <c r="C1155" i="27"/>
  <c r="C1156" i="27"/>
  <c r="C1157" i="27"/>
  <c r="C1158" i="27"/>
  <c r="C1159" i="27"/>
  <c r="C1160" i="27"/>
  <c r="C1161" i="27"/>
  <c r="C1162" i="27"/>
  <c r="C1163" i="27"/>
  <c r="C1164" i="27"/>
  <c r="C1165" i="27"/>
  <c r="C1166" i="27"/>
  <c r="C1167" i="27"/>
  <c r="C1168" i="27"/>
  <c r="C1169" i="27"/>
  <c r="C1170" i="27"/>
  <c r="C1171" i="27"/>
  <c r="C1172" i="27"/>
  <c r="C1173" i="27"/>
  <c r="C1174" i="27"/>
  <c r="C1175" i="27"/>
  <c r="C1176" i="27"/>
  <c r="C1177" i="27"/>
  <c r="C1178" i="27"/>
  <c r="C1179" i="27"/>
  <c r="C1180" i="27"/>
  <c r="C1181" i="27"/>
  <c r="C1182" i="27"/>
  <c r="C1183" i="27"/>
  <c r="C1184" i="27"/>
  <c r="C1185" i="27"/>
  <c r="C1186" i="27"/>
  <c r="C1187" i="27"/>
  <c r="C1188" i="27"/>
  <c r="C1189" i="27"/>
  <c r="C1190" i="27"/>
  <c r="C1191" i="27"/>
  <c r="C1192" i="27"/>
  <c r="C1193" i="27"/>
  <c r="C1194" i="27"/>
  <c r="C1195" i="27"/>
  <c r="C1196" i="27"/>
  <c r="C1197" i="27"/>
  <c r="C1198" i="27"/>
  <c r="C1199" i="27"/>
  <c r="C1200" i="27"/>
  <c r="C1201" i="27"/>
  <c r="C1202" i="27"/>
  <c r="C1203" i="27"/>
  <c r="C1204" i="27"/>
  <c r="C1205" i="27"/>
  <c r="C1206" i="27"/>
  <c r="C1207" i="27"/>
  <c r="C1208" i="27"/>
  <c r="C1209" i="27"/>
  <c r="C1210" i="27"/>
  <c r="C1211" i="27"/>
  <c r="C1212" i="27"/>
  <c r="C1213" i="27"/>
  <c r="C1214" i="27"/>
  <c r="C1215" i="27"/>
  <c r="C1216" i="27"/>
  <c r="C1217" i="27"/>
  <c r="C1218" i="27"/>
  <c r="C1219" i="27"/>
  <c r="C1220" i="27"/>
  <c r="C1221" i="27"/>
  <c r="C1222" i="27"/>
  <c r="C1223" i="27"/>
  <c r="C1224" i="27"/>
  <c r="C1225" i="27"/>
  <c r="C1226" i="27"/>
  <c r="C1227" i="27"/>
  <c r="C1228" i="27"/>
  <c r="C1229" i="27"/>
  <c r="C1230" i="27"/>
  <c r="C1231" i="27"/>
  <c r="C1232" i="27"/>
  <c r="C1233" i="27"/>
  <c r="C1234" i="27"/>
  <c r="C1235" i="27"/>
  <c r="C1236" i="27"/>
  <c r="C1237" i="27"/>
  <c r="C1238" i="27"/>
  <c r="C1239" i="27"/>
  <c r="C1240" i="27"/>
  <c r="C1241" i="27"/>
  <c r="C1242" i="27"/>
  <c r="C1243" i="27"/>
  <c r="C1244" i="27"/>
  <c r="C1245" i="27"/>
  <c r="C1246" i="27"/>
  <c r="C1247" i="27"/>
  <c r="C1248" i="27"/>
  <c r="C1249" i="27"/>
  <c r="C1250" i="27"/>
  <c r="C1251" i="27"/>
  <c r="C1252" i="27"/>
  <c r="C1253" i="27"/>
  <c r="C1254" i="27"/>
  <c r="C1255" i="27"/>
  <c r="C1256" i="27"/>
  <c r="C1257" i="27"/>
  <c r="C1258" i="27"/>
  <c r="C1259" i="27"/>
  <c r="C1260" i="27"/>
  <c r="C1261" i="27"/>
  <c r="C1262" i="27"/>
  <c r="C1263" i="27"/>
  <c r="C1264" i="27"/>
  <c r="C1265" i="27"/>
  <c r="C1266" i="27"/>
  <c r="C1267" i="27"/>
  <c r="C1268" i="27"/>
  <c r="C1269" i="27"/>
  <c r="C1270" i="27"/>
  <c r="C1271" i="27"/>
  <c r="C1272" i="27"/>
  <c r="C1273" i="27"/>
  <c r="C1274" i="27"/>
  <c r="C1275" i="27"/>
  <c r="C1276" i="27"/>
  <c r="C1277" i="27"/>
  <c r="C1278" i="27"/>
  <c r="C1279" i="27"/>
  <c r="C1280" i="27"/>
  <c r="C1281" i="27"/>
  <c r="C1282" i="27"/>
  <c r="C1283" i="27"/>
  <c r="C1284" i="27"/>
  <c r="C1285" i="27"/>
  <c r="C1286" i="27"/>
  <c r="C1287" i="27"/>
  <c r="C1288" i="27"/>
  <c r="C1289" i="27"/>
  <c r="C1290" i="27"/>
  <c r="C1291" i="27"/>
  <c r="C1292" i="27"/>
  <c r="C1293" i="27"/>
  <c r="C1294" i="27"/>
  <c r="C1295" i="27"/>
  <c r="C1296" i="27"/>
  <c r="C1297" i="27"/>
  <c r="C1298" i="27"/>
  <c r="C1299" i="27"/>
  <c r="C1300" i="27"/>
  <c r="C1301" i="27"/>
  <c r="C1302" i="27"/>
  <c r="C1303" i="27"/>
  <c r="C1304" i="27"/>
  <c r="C1305" i="27"/>
  <c r="C1306" i="27"/>
  <c r="C1307" i="27"/>
  <c r="C1308" i="27"/>
  <c r="C1309" i="27"/>
  <c r="C1310" i="27"/>
  <c r="C1311" i="27"/>
  <c r="C1312" i="27"/>
  <c r="C1313" i="27"/>
  <c r="C1314" i="27"/>
  <c r="C1315" i="27"/>
  <c r="C1316" i="27"/>
  <c r="C1317" i="27"/>
  <c r="C1318" i="27"/>
  <c r="C1319" i="27"/>
  <c r="C1320" i="27"/>
  <c r="C1321" i="27"/>
  <c r="C1322" i="27"/>
  <c r="C1323" i="27"/>
  <c r="C1324" i="27"/>
  <c r="C1325" i="27"/>
  <c r="C1326" i="27"/>
  <c r="C1327" i="27"/>
  <c r="C1328" i="27"/>
  <c r="C1329" i="27"/>
  <c r="C1330" i="27"/>
  <c r="C1331" i="27"/>
  <c r="C1332" i="27"/>
  <c r="C1333" i="27"/>
  <c r="C1334" i="27"/>
  <c r="C1335" i="27"/>
  <c r="C1336" i="27"/>
  <c r="C1337" i="27"/>
  <c r="C1338" i="27"/>
  <c r="C1339" i="27"/>
  <c r="C1340" i="27"/>
  <c r="C1341" i="27"/>
  <c r="C1342" i="27"/>
  <c r="C1343" i="27"/>
  <c r="C1344" i="27"/>
  <c r="C1345" i="27"/>
  <c r="C1346" i="27"/>
  <c r="C1347" i="27"/>
  <c r="C1348" i="27"/>
  <c r="C1349" i="27"/>
  <c r="C1350" i="27"/>
  <c r="C1351" i="27"/>
  <c r="C1352" i="27"/>
  <c r="C1353" i="27"/>
  <c r="C1354" i="27"/>
  <c r="C1355" i="27"/>
  <c r="C1356" i="27"/>
  <c r="C1357" i="27"/>
  <c r="C1358" i="27"/>
  <c r="C1359" i="27"/>
  <c r="C1360" i="27"/>
  <c r="C1361" i="27"/>
  <c r="C1362" i="27"/>
  <c r="C1363" i="27"/>
  <c r="C1364" i="27"/>
  <c r="C1365" i="27"/>
  <c r="C1366" i="27"/>
  <c r="C1367" i="27"/>
  <c r="C1368" i="27"/>
  <c r="C1369" i="27"/>
  <c r="C1370" i="27"/>
  <c r="C1371" i="27"/>
  <c r="C1372" i="27"/>
  <c r="C1373" i="27"/>
  <c r="C1374" i="27"/>
  <c r="C1375" i="27"/>
  <c r="C1376" i="27"/>
  <c r="C1377" i="27"/>
  <c r="C1378" i="27"/>
  <c r="C1379" i="27"/>
  <c r="C1380" i="27"/>
  <c r="C1381" i="27"/>
  <c r="C1382" i="27"/>
  <c r="C1383" i="27"/>
  <c r="C1384" i="27"/>
  <c r="C1385" i="27"/>
  <c r="C1386" i="27"/>
  <c r="C1387" i="27"/>
  <c r="C1388" i="27"/>
  <c r="C1389" i="27"/>
  <c r="C1390" i="27"/>
  <c r="C1391" i="27"/>
  <c r="C1392" i="27"/>
  <c r="C1393" i="27"/>
  <c r="C1394" i="27"/>
  <c r="C1395" i="27"/>
  <c r="C1396" i="27"/>
  <c r="C1397" i="27"/>
  <c r="C1398" i="27"/>
  <c r="C1399" i="27"/>
  <c r="C1400" i="27"/>
  <c r="C1401" i="27"/>
  <c r="C1402" i="27"/>
  <c r="C1403" i="27"/>
  <c r="C1404" i="27"/>
  <c r="C1405" i="27"/>
  <c r="C1406" i="27"/>
  <c r="C1407" i="27"/>
  <c r="C1408" i="27"/>
  <c r="C1409" i="27"/>
  <c r="C1410" i="27"/>
  <c r="C1411" i="27"/>
  <c r="C1412" i="27"/>
  <c r="C1413" i="27"/>
  <c r="C1414" i="27"/>
  <c r="C1415" i="27"/>
  <c r="C1416" i="27"/>
  <c r="C1417" i="27"/>
  <c r="C1418" i="27"/>
  <c r="C1419" i="27"/>
  <c r="C1420" i="27"/>
  <c r="C1421" i="27"/>
  <c r="C1422" i="27"/>
  <c r="C1423" i="27"/>
  <c r="C1424" i="27"/>
  <c r="C1425" i="27"/>
  <c r="C1426" i="27"/>
  <c r="C1427" i="27"/>
  <c r="C1428" i="27"/>
  <c r="C1429" i="27"/>
  <c r="C1430" i="27"/>
  <c r="C1431" i="27"/>
  <c r="C1432" i="27"/>
  <c r="C1433" i="27"/>
  <c r="C1434" i="27"/>
  <c r="C1435" i="27"/>
  <c r="C1436" i="27"/>
  <c r="C1437" i="27"/>
  <c r="C1438" i="27"/>
  <c r="C1439" i="27"/>
  <c r="C1440" i="27"/>
  <c r="C1441" i="27"/>
  <c r="C1442" i="27"/>
  <c r="C1443" i="27"/>
  <c r="C1444" i="27"/>
  <c r="C1445" i="27"/>
  <c r="C1446" i="27"/>
  <c r="C1447" i="27"/>
  <c r="C1448" i="27"/>
  <c r="C1449" i="27"/>
  <c r="C1450" i="27"/>
  <c r="C1451" i="27"/>
  <c r="C1452" i="27"/>
  <c r="C1453" i="27"/>
  <c r="C1454" i="27"/>
  <c r="C1455" i="27"/>
  <c r="C1456" i="27"/>
  <c r="C1457" i="27"/>
  <c r="C1458" i="27"/>
  <c r="C1459" i="27"/>
  <c r="C1460" i="27"/>
  <c r="C1461" i="27"/>
  <c r="C1462" i="27"/>
  <c r="C1463" i="27"/>
  <c r="C1464" i="27"/>
  <c r="C1465" i="27"/>
  <c r="C1466" i="27"/>
  <c r="C1467" i="27"/>
  <c r="C1468" i="27"/>
  <c r="C1469" i="27"/>
  <c r="C1470" i="27"/>
  <c r="C1471" i="27"/>
  <c r="C1472" i="27"/>
  <c r="C1473" i="27"/>
  <c r="C1474" i="27"/>
  <c r="C1475" i="27"/>
  <c r="C1476" i="27"/>
  <c r="C1477" i="27"/>
  <c r="C1478" i="27"/>
  <c r="C1479" i="27"/>
  <c r="C1480" i="27"/>
  <c r="C1481" i="27"/>
  <c r="C1482" i="27"/>
  <c r="C1483" i="27"/>
  <c r="C1484" i="27"/>
  <c r="C1485" i="27"/>
  <c r="C1486" i="27"/>
  <c r="C1487" i="27"/>
  <c r="C1488" i="27"/>
  <c r="C1489" i="27"/>
  <c r="C1490" i="27"/>
  <c r="C1491" i="27"/>
  <c r="C1492" i="27"/>
  <c r="C1493" i="27"/>
  <c r="C1494" i="27"/>
  <c r="C1495" i="27"/>
  <c r="C1496" i="27"/>
  <c r="C1497" i="27"/>
  <c r="C1498" i="27"/>
  <c r="C1499" i="27"/>
  <c r="C1500" i="27"/>
  <c r="C1501" i="27"/>
  <c r="C1502" i="27"/>
  <c r="C1503" i="27"/>
  <c r="C1504" i="27"/>
  <c r="C1505" i="27"/>
  <c r="C1506" i="27"/>
  <c r="C1507" i="27"/>
  <c r="C1508" i="27"/>
  <c r="C1509" i="27"/>
  <c r="C1510" i="27"/>
  <c r="C1511" i="27"/>
  <c r="C1512" i="27"/>
  <c r="C1513" i="27"/>
  <c r="C1514" i="27"/>
  <c r="C1515" i="27"/>
  <c r="C1516" i="27"/>
  <c r="C1517" i="27"/>
  <c r="C1518" i="27"/>
  <c r="C1519" i="27"/>
  <c r="C1520" i="27"/>
  <c r="C1521" i="27"/>
  <c r="C1522" i="27"/>
  <c r="C1523" i="27"/>
  <c r="C1524" i="27"/>
  <c r="C1525" i="27"/>
  <c r="C1526" i="27"/>
  <c r="C1527" i="27"/>
  <c r="C1528" i="27"/>
  <c r="C1529" i="27"/>
  <c r="C1530" i="27"/>
  <c r="C1531" i="27"/>
  <c r="C1532" i="27"/>
  <c r="C1533" i="27"/>
  <c r="C1534" i="27"/>
  <c r="C1535" i="27"/>
  <c r="C1536" i="27"/>
  <c r="C1537" i="27"/>
  <c r="C1538" i="27"/>
  <c r="C1539" i="27"/>
  <c r="C1540" i="27"/>
  <c r="C1541" i="27"/>
  <c r="C1542" i="27"/>
  <c r="C1543" i="27"/>
  <c r="C1544" i="27"/>
  <c r="C1545" i="27"/>
  <c r="C1546" i="27"/>
  <c r="C1547" i="27"/>
  <c r="C1548" i="27"/>
  <c r="C1549" i="27"/>
  <c r="C1550" i="27"/>
  <c r="C1551" i="27"/>
  <c r="C1552" i="27"/>
  <c r="C1553" i="27"/>
  <c r="C1554" i="27"/>
  <c r="C1555" i="27"/>
  <c r="C1556" i="27"/>
  <c r="C1557" i="27"/>
  <c r="C1558" i="27"/>
  <c r="C1559" i="27"/>
  <c r="C1560" i="27"/>
  <c r="C1561" i="27"/>
  <c r="C1562" i="27"/>
  <c r="C1563" i="27"/>
  <c r="C1564" i="27"/>
  <c r="C1565" i="27"/>
  <c r="C1566" i="27"/>
  <c r="C1567" i="27"/>
  <c r="C1568" i="27"/>
  <c r="C1569" i="27"/>
  <c r="C1570" i="27"/>
  <c r="C1571" i="27"/>
  <c r="C1572" i="27"/>
  <c r="C1573" i="27"/>
  <c r="C1574" i="27"/>
  <c r="C1575" i="27"/>
  <c r="C1576" i="27"/>
  <c r="C1577" i="27"/>
  <c r="C1578" i="27"/>
  <c r="C1579" i="27"/>
  <c r="C1580" i="27"/>
  <c r="C1581" i="27"/>
  <c r="C1582" i="27"/>
  <c r="C1583" i="27"/>
  <c r="C1584" i="27"/>
  <c r="C1585" i="27"/>
  <c r="C1586" i="27"/>
  <c r="C1587" i="27"/>
  <c r="C1588" i="27"/>
  <c r="C1589" i="27"/>
  <c r="C1590" i="27"/>
  <c r="C1591" i="27"/>
  <c r="C1592" i="27"/>
  <c r="C1593" i="27"/>
  <c r="C1594" i="27"/>
  <c r="C1595" i="27"/>
  <c r="C1596" i="27"/>
  <c r="C1597" i="27"/>
  <c r="C1598" i="27"/>
  <c r="C1599" i="27"/>
  <c r="C1600" i="27"/>
  <c r="C1601" i="27"/>
  <c r="C1602" i="27"/>
  <c r="C1603" i="27"/>
  <c r="C1604" i="27"/>
  <c r="C1605" i="27"/>
  <c r="C1606" i="27"/>
  <c r="C1607" i="27"/>
  <c r="C1608" i="27"/>
  <c r="C1609" i="27"/>
  <c r="C1610" i="27"/>
  <c r="C1611" i="27"/>
  <c r="C1612" i="27"/>
  <c r="C1613" i="27"/>
  <c r="C1614" i="27"/>
  <c r="C1615" i="27"/>
  <c r="C1616" i="27"/>
  <c r="C1617" i="27"/>
  <c r="C1618" i="27"/>
  <c r="C1619" i="27"/>
  <c r="C1620" i="27"/>
  <c r="C1621" i="27"/>
  <c r="C1622" i="27"/>
  <c r="C1623" i="27"/>
  <c r="C1624" i="27"/>
  <c r="C1625" i="27"/>
  <c r="C1626" i="27"/>
  <c r="C1627" i="27"/>
  <c r="C1628" i="27"/>
  <c r="C1629" i="27"/>
  <c r="C1630" i="27"/>
  <c r="C1631" i="27"/>
  <c r="C1632" i="27"/>
  <c r="C1633" i="27"/>
  <c r="C1634" i="27"/>
  <c r="C1635" i="27"/>
  <c r="C1636" i="27"/>
  <c r="C1637" i="27"/>
  <c r="C1638" i="27"/>
  <c r="C1639" i="27"/>
  <c r="C1640" i="27"/>
  <c r="C1641" i="27"/>
  <c r="C1642" i="27"/>
  <c r="C1643" i="27"/>
  <c r="C1644" i="27"/>
  <c r="C1645" i="27"/>
  <c r="C1646" i="27"/>
  <c r="C1647" i="27"/>
  <c r="C1648" i="27"/>
  <c r="C1649" i="27"/>
  <c r="C1650" i="27"/>
  <c r="C1651" i="27"/>
  <c r="C1652" i="27"/>
  <c r="C1653" i="27"/>
  <c r="C1654" i="27"/>
  <c r="C1655" i="27"/>
  <c r="C1656" i="27"/>
  <c r="C1657" i="27"/>
  <c r="C1658" i="27"/>
  <c r="C1659" i="27"/>
  <c r="C1660" i="27"/>
  <c r="C1661" i="27"/>
  <c r="C1662" i="27"/>
  <c r="C1663" i="27"/>
  <c r="C1664" i="27"/>
  <c r="C1665" i="27"/>
  <c r="C1666" i="27"/>
  <c r="C1667" i="27"/>
  <c r="C1668" i="27"/>
  <c r="C1669" i="27"/>
  <c r="C1670" i="27"/>
  <c r="C1671" i="27"/>
  <c r="C1672" i="27"/>
  <c r="C1673" i="27"/>
  <c r="C1674" i="27"/>
  <c r="C1675" i="27"/>
  <c r="C1676" i="27"/>
  <c r="C1677" i="27"/>
  <c r="C1678" i="27"/>
  <c r="C1679" i="27"/>
  <c r="C1680" i="27"/>
  <c r="C1681" i="27"/>
  <c r="C1682" i="27"/>
  <c r="C1683" i="27"/>
  <c r="C1684" i="27"/>
  <c r="C1685" i="27"/>
  <c r="C1686" i="27"/>
  <c r="C1687" i="27"/>
  <c r="C1688" i="27"/>
  <c r="C1689" i="27"/>
  <c r="C1690" i="27"/>
  <c r="C1691" i="27"/>
  <c r="C1692" i="27"/>
  <c r="C1693" i="27"/>
  <c r="C1694" i="27"/>
  <c r="C1695" i="27"/>
  <c r="C1696" i="27"/>
  <c r="C1697" i="27"/>
  <c r="C1698" i="27"/>
  <c r="C1699" i="27"/>
  <c r="C1700" i="27"/>
  <c r="C1701" i="27"/>
  <c r="C1702" i="27"/>
  <c r="C1703" i="27"/>
  <c r="C1704" i="27"/>
  <c r="C1705" i="27"/>
  <c r="C1706" i="27"/>
  <c r="C1707" i="27"/>
  <c r="C1708" i="27"/>
  <c r="C1709" i="27"/>
  <c r="C1710" i="27"/>
  <c r="C1711" i="27"/>
  <c r="C1712" i="27"/>
  <c r="C1713" i="27"/>
  <c r="C1714" i="27"/>
  <c r="C1715" i="27"/>
  <c r="C1716" i="27"/>
  <c r="C1717" i="27"/>
  <c r="C1718" i="27"/>
  <c r="C1719" i="27"/>
  <c r="C1720" i="27"/>
  <c r="C1721" i="27"/>
  <c r="C1722" i="27"/>
  <c r="C1723" i="27"/>
  <c r="C1724" i="27"/>
  <c r="C1725" i="27"/>
  <c r="C1726" i="27"/>
  <c r="C1727" i="27"/>
  <c r="C1728" i="27"/>
  <c r="C1729" i="27"/>
  <c r="C1730" i="27"/>
  <c r="C1731" i="27"/>
  <c r="C1732" i="27"/>
  <c r="C1733" i="27"/>
  <c r="C1734" i="27"/>
  <c r="C1735" i="27"/>
  <c r="C1736" i="27"/>
  <c r="C1737" i="27"/>
  <c r="C1738" i="27"/>
  <c r="C1739" i="27"/>
  <c r="C1740" i="27"/>
  <c r="C1741" i="27"/>
  <c r="C1742" i="27"/>
  <c r="C1743" i="27"/>
  <c r="C1744" i="27"/>
  <c r="C1745" i="27"/>
  <c r="C1746" i="27"/>
  <c r="C1747" i="27"/>
  <c r="C1748" i="27"/>
  <c r="C1749" i="27"/>
  <c r="C1750" i="27"/>
  <c r="C1751" i="27"/>
  <c r="C1752" i="27"/>
  <c r="C1753" i="27"/>
  <c r="C1754" i="27"/>
  <c r="C1755" i="27"/>
  <c r="C1756" i="27"/>
  <c r="C1757" i="27"/>
  <c r="C1758" i="27"/>
  <c r="C1759" i="27"/>
  <c r="C1760" i="27"/>
  <c r="C1761" i="27"/>
  <c r="C1762" i="27"/>
  <c r="C1763" i="27"/>
  <c r="C1764" i="27"/>
  <c r="C1765" i="27"/>
  <c r="C1766" i="27"/>
  <c r="C1767" i="27"/>
  <c r="C1768" i="27"/>
  <c r="C1769" i="27"/>
  <c r="C1770" i="27"/>
  <c r="C1771" i="27"/>
  <c r="C1772" i="27"/>
  <c r="C1773" i="27"/>
  <c r="C1774" i="27"/>
  <c r="C1775" i="27"/>
  <c r="C1776" i="27"/>
  <c r="C1777" i="27"/>
  <c r="C1778" i="27"/>
  <c r="C1779" i="27"/>
  <c r="C1780" i="27"/>
  <c r="C1781" i="27"/>
  <c r="C1782" i="27"/>
  <c r="C1783" i="27"/>
  <c r="C1784" i="27"/>
  <c r="C1785" i="27"/>
  <c r="C1786" i="27"/>
  <c r="C1787" i="27"/>
  <c r="C1788" i="27"/>
  <c r="C1789" i="27"/>
  <c r="C1790" i="27"/>
  <c r="C1791" i="27"/>
  <c r="C1792" i="27"/>
  <c r="C1793" i="27"/>
  <c r="C1794" i="27"/>
  <c r="C1795" i="27"/>
  <c r="C1796" i="27"/>
  <c r="C1797" i="27"/>
  <c r="C1798" i="27"/>
  <c r="C1799" i="27"/>
  <c r="C1800" i="27"/>
  <c r="C1801" i="27"/>
  <c r="C1802" i="27"/>
  <c r="C1803" i="27"/>
  <c r="C1804" i="27"/>
  <c r="C1805" i="27"/>
  <c r="C1806" i="27"/>
  <c r="C1807" i="27"/>
  <c r="C1808" i="27"/>
  <c r="C1809" i="27"/>
  <c r="C1810" i="27"/>
  <c r="C1811" i="27"/>
  <c r="C1812" i="27"/>
  <c r="C1813" i="27"/>
  <c r="C1814" i="27"/>
  <c r="C1815" i="27"/>
  <c r="C1816" i="27"/>
  <c r="C1817" i="27"/>
  <c r="C1818" i="27"/>
  <c r="C1819" i="27"/>
  <c r="C1820" i="27"/>
  <c r="C1821" i="27"/>
  <c r="C1822" i="27"/>
  <c r="C1823" i="27"/>
  <c r="C1824" i="27"/>
  <c r="C1825" i="27"/>
  <c r="C1826" i="27"/>
  <c r="C1827" i="27"/>
  <c r="C1828" i="27"/>
  <c r="C1829" i="27"/>
  <c r="C1830" i="27"/>
  <c r="C1831" i="27"/>
  <c r="C1832" i="27"/>
  <c r="C1833" i="27"/>
  <c r="C1834" i="27"/>
  <c r="C1835" i="27"/>
  <c r="C1836" i="27"/>
  <c r="C1837" i="27"/>
  <c r="C1838" i="27"/>
  <c r="C1839" i="27"/>
  <c r="C1840" i="27"/>
  <c r="C1841" i="27"/>
  <c r="C1842" i="27"/>
  <c r="C1843" i="27"/>
  <c r="C1844" i="27"/>
  <c r="C1845" i="27"/>
  <c r="C1846" i="27"/>
  <c r="C1847" i="27"/>
  <c r="C1848" i="27"/>
  <c r="C1849" i="27"/>
  <c r="C1850" i="27"/>
  <c r="C1851" i="27"/>
  <c r="C1852" i="27"/>
  <c r="C1853" i="27"/>
  <c r="C1854" i="27"/>
  <c r="C1855" i="27"/>
  <c r="C1856" i="27"/>
  <c r="C1857" i="27"/>
  <c r="C1858" i="27"/>
  <c r="C1859" i="27"/>
  <c r="C1860" i="27"/>
  <c r="C1861" i="27"/>
  <c r="C1862" i="27"/>
  <c r="C1863" i="27"/>
  <c r="C1864" i="27"/>
  <c r="C1865" i="27"/>
  <c r="C1866" i="27"/>
  <c r="C1867" i="27"/>
  <c r="C1868" i="27"/>
  <c r="C1869" i="27"/>
  <c r="C1870" i="27"/>
  <c r="C1871" i="27"/>
  <c r="C1872" i="27"/>
  <c r="C1873" i="27"/>
  <c r="C1874" i="27"/>
  <c r="C1875" i="27"/>
  <c r="C1876" i="27"/>
  <c r="C1877" i="27"/>
  <c r="C1878" i="27"/>
  <c r="C1879" i="27"/>
  <c r="C1880" i="27"/>
  <c r="C1881" i="27"/>
  <c r="C1882" i="27"/>
  <c r="C1883" i="27"/>
  <c r="C1884" i="27"/>
  <c r="C1885" i="27"/>
  <c r="C1886" i="27"/>
  <c r="C1887" i="27"/>
  <c r="C1888" i="27"/>
  <c r="C1889" i="27"/>
  <c r="C1890" i="27"/>
  <c r="C1891" i="27"/>
  <c r="C1892" i="27"/>
  <c r="C1893" i="27"/>
  <c r="C1894" i="27"/>
  <c r="C1895" i="27"/>
  <c r="C1896" i="27"/>
  <c r="C1897" i="27"/>
  <c r="C1898" i="27"/>
  <c r="C1899" i="27"/>
  <c r="C1900" i="27"/>
  <c r="C1901" i="27"/>
  <c r="C1902" i="27"/>
  <c r="C1903" i="27"/>
  <c r="C1904" i="27"/>
  <c r="C1905" i="27"/>
  <c r="C1906" i="27"/>
  <c r="C1907" i="27"/>
  <c r="C1908" i="27"/>
  <c r="C1909" i="27"/>
  <c r="C1910" i="27"/>
  <c r="C1911" i="27"/>
  <c r="C1912" i="27"/>
  <c r="C1913" i="27"/>
  <c r="C1914" i="27"/>
  <c r="C1915" i="27"/>
  <c r="C1916" i="27"/>
  <c r="C1917" i="27"/>
  <c r="C1918" i="27"/>
  <c r="C1919" i="27"/>
  <c r="C1920" i="27"/>
  <c r="C1921" i="27"/>
  <c r="C1922" i="27"/>
  <c r="C1923" i="27"/>
  <c r="C1924" i="27"/>
  <c r="C1925" i="27"/>
  <c r="C1926" i="27"/>
  <c r="C1927" i="27"/>
  <c r="C1928" i="27"/>
  <c r="C1929" i="27"/>
  <c r="C1930" i="27"/>
  <c r="C1931" i="27"/>
  <c r="C1932" i="27"/>
  <c r="C1933" i="27"/>
  <c r="C1934" i="27"/>
  <c r="C1935" i="27"/>
  <c r="C1936" i="27"/>
  <c r="C1937" i="27"/>
  <c r="C1938" i="27"/>
  <c r="C1939" i="27"/>
  <c r="C1940" i="27"/>
  <c r="C1941" i="27"/>
  <c r="C1942" i="27"/>
  <c r="C1943" i="27"/>
  <c r="C1944" i="27"/>
  <c r="C1945" i="27"/>
  <c r="C1946" i="27"/>
  <c r="C1947" i="27"/>
  <c r="C1948" i="27"/>
  <c r="C1949" i="27"/>
  <c r="C1950" i="27"/>
  <c r="C1951" i="27"/>
  <c r="C1952" i="27"/>
  <c r="C1953" i="27"/>
  <c r="C1954" i="27"/>
  <c r="C1955" i="27"/>
  <c r="C1956" i="27"/>
  <c r="C1957" i="27"/>
  <c r="C1958" i="27"/>
  <c r="C1959" i="27"/>
  <c r="C1960" i="27"/>
  <c r="C1961" i="27"/>
  <c r="C1962" i="27"/>
  <c r="C1963" i="27"/>
  <c r="C1964" i="27"/>
  <c r="C1965" i="27"/>
  <c r="C1966" i="27"/>
  <c r="C1967" i="27"/>
  <c r="C1968" i="27"/>
  <c r="C1969" i="27"/>
  <c r="C1970" i="27"/>
  <c r="C1971" i="27"/>
  <c r="C1972" i="27"/>
  <c r="C1973" i="27"/>
  <c r="C1974" i="27"/>
  <c r="C1975" i="27"/>
  <c r="C1976" i="27"/>
  <c r="C1977" i="27"/>
  <c r="C1978" i="27"/>
  <c r="C1979" i="27"/>
  <c r="C1980" i="27"/>
  <c r="C1981" i="27"/>
  <c r="C1982" i="27"/>
  <c r="C1983" i="27"/>
  <c r="C1984" i="27"/>
  <c r="C1985" i="27"/>
  <c r="C1986" i="27"/>
  <c r="C1987" i="27"/>
  <c r="C1988" i="27"/>
  <c r="C1989" i="27"/>
  <c r="C1990" i="27"/>
  <c r="C1991" i="27"/>
  <c r="C1992" i="27"/>
  <c r="C1993" i="27"/>
  <c r="C1994" i="27"/>
  <c r="C1995" i="27"/>
  <c r="C1996" i="27"/>
  <c r="C1997" i="27"/>
  <c r="C1998" i="27"/>
  <c r="C1999" i="27"/>
  <c r="C2000" i="27"/>
  <c r="C2001" i="27"/>
  <c r="C2002" i="27"/>
  <c r="C2003" i="27"/>
  <c r="C2004" i="27"/>
  <c r="C2005" i="27"/>
  <c r="C2006" i="27"/>
  <c r="C2007" i="27"/>
  <c r="C2008" i="27"/>
  <c r="C2009" i="27"/>
  <c r="C2010" i="27"/>
  <c r="C2011" i="27"/>
  <c r="C2012" i="27"/>
  <c r="C2013" i="27"/>
  <c r="C2014" i="27"/>
  <c r="C2015" i="27"/>
  <c r="C2016" i="27"/>
  <c r="C2017" i="27"/>
  <c r="C2018" i="27"/>
  <c r="C2019" i="27"/>
  <c r="C2020" i="27"/>
  <c r="C2021" i="27"/>
  <c r="C2022" i="27"/>
  <c r="C2023" i="27"/>
  <c r="C2024" i="27"/>
  <c r="C2025" i="27"/>
  <c r="C2026" i="27"/>
  <c r="C2027" i="27"/>
  <c r="C2028" i="27"/>
  <c r="C2029" i="27"/>
  <c r="C2030" i="27"/>
  <c r="C2031" i="27"/>
  <c r="C2032" i="27"/>
  <c r="C2033" i="27"/>
  <c r="C2034" i="27"/>
  <c r="C2035" i="27"/>
  <c r="C2036" i="27"/>
  <c r="C2037" i="27"/>
  <c r="C2038" i="27"/>
  <c r="C2039" i="27"/>
  <c r="C2040" i="27"/>
  <c r="C2041" i="27"/>
  <c r="C2042" i="27"/>
  <c r="C2043" i="27"/>
  <c r="C2044" i="27"/>
  <c r="C2045" i="27"/>
  <c r="C2046" i="27"/>
  <c r="C2047" i="27"/>
  <c r="C2048" i="27"/>
  <c r="C2049" i="27"/>
  <c r="C2050" i="27"/>
  <c r="C2051" i="27"/>
  <c r="C2052" i="27"/>
  <c r="C2053" i="27"/>
  <c r="C2054" i="27"/>
  <c r="C2055" i="27"/>
  <c r="C2056" i="27"/>
  <c r="C2057" i="27"/>
  <c r="C2058" i="27"/>
  <c r="C2059" i="27"/>
  <c r="C2060" i="27"/>
  <c r="C2061" i="27"/>
  <c r="C2062" i="27"/>
  <c r="C2063" i="27"/>
  <c r="C2064" i="27"/>
  <c r="C2065" i="27"/>
  <c r="C2066" i="27"/>
  <c r="C2067" i="27"/>
  <c r="C2068" i="27"/>
  <c r="C2069" i="27"/>
  <c r="C2070" i="27"/>
  <c r="C2071" i="27"/>
  <c r="C2072" i="27"/>
  <c r="C2073" i="27"/>
  <c r="C2074" i="27"/>
  <c r="C2075" i="27"/>
  <c r="C2076" i="27"/>
  <c r="C2077" i="27"/>
  <c r="C2078" i="27"/>
  <c r="C2079" i="27"/>
  <c r="C2080" i="27"/>
  <c r="C2081" i="27"/>
  <c r="C2082" i="27"/>
  <c r="C2083" i="27"/>
  <c r="C2084" i="27"/>
  <c r="C2085" i="27"/>
  <c r="C2086" i="27"/>
  <c r="C2087" i="27"/>
  <c r="C2088" i="27"/>
  <c r="C2089" i="27"/>
  <c r="C2090" i="27"/>
  <c r="C2091" i="27"/>
  <c r="C2092" i="27"/>
  <c r="C2093" i="27"/>
  <c r="C2094" i="27"/>
  <c r="C2095" i="27"/>
  <c r="C2096" i="27"/>
  <c r="C2097" i="27"/>
  <c r="C2098" i="27"/>
  <c r="C2099" i="27"/>
  <c r="C2100" i="27"/>
  <c r="C2101" i="27"/>
  <c r="C2102" i="27"/>
  <c r="C2103" i="27"/>
  <c r="C2104" i="27"/>
  <c r="C2105" i="27"/>
  <c r="C2106" i="27"/>
  <c r="C2107" i="27"/>
  <c r="C2108" i="27"/>
  <c r="C2109" i="27"/>
  <c r="C2110" i="27"/>
  <c r="C2111" i="27"/>
  <c r="C2112" i="27"/>
  <c r="C2113" i="27"/>
  <c r="C2114" i="27"/>
  <c r="C2115" i="27"/>
  <c r="C2116" i="27"/>
  <c r="C2117" i="27"/>
  <c r="C2118" i="27"/>
  <c r="C2119" i="27"/>
  <c r="C2120" i="27"/>
  <c r="C2121" i="27"/>
  <c r="C2122" i="27"/>
  <c r="C2123" i="27"/>
  <c r="C2124" i="27"/>
  <c r="C2125" i="27"/>
  <c r="C2126" i="27"/>
  <c r="C2127" i="27"/>
  <c r="C2128" i="27"/>
  <c r="C2129" i="27"/>
  <c r="C2130" i="27"/>
  <c r="C2131" i="27"/>
  <c r="C2132" i="27"/>
  <c r="C2133" i="27"/>
  <c r="C2134" i="27"/>
  <c r="C2135" i="27"/>
  <c r="C2136" i="27"/>
  <c r="C2137" i="27"/>
  <c r="C2138" i="27"/>
  <c r="C2139" i="27"/>
  <c r="C2140" i="27"/>
  <c r="C2141" i="27"/>
  <c r="C2142" i="27"/>
  <c r="C2143" i="27"/>
  <c r="C2144" i="27"/>
  <c r="C2145" i="27"/>
  <c r="C2146" i="27"/>
  <c r="C2147" i="27"/>
  <c r="C2148" i="27"/>
  <c r="C2149" i="27"/>
  <c r="C2150" i="27"/>
  <c r="C2151" i="27"/>
  <c r="C2152" i="27"/>
  <c r="C2153" i="27"/>
  <c r="C2154" i="27"/>
  <c r="C2155" i="27"/>
  <c r="C2156" i="27"/>
  <c r="C2157" i="27"/>
  <c r="C2158" i="27"/>
  <c r="C2159" i="27"/>
  <c r="C2160" i="27"/>
  <c r="C2161" i="27"/>
  <c r="C2162" i="27"/>
  <c r="C2163" i="27"/>
  <c r="C2164" i="27"/>
  <c r="C2165" i="27"/>
  <c r="C2166" i="27"/>
  <c r="C2167" i="27"/>
  <c r="C2168" i="27"/>
  <c r="C2169" i="27"/>
  <c r="C2170" i="27"/>
  <c r="C2171" i="27"/>
  <c r="C2172" i="27"/>
  <c r="C2173" i="27"/>
  <c r="C2174" i="27"/>
  <c r="C2175" i="27"/>
  <c r="C2176" i="27"/>
  <c r="C2177" i="27"/>
  <c r="C2178" i="27"/>
  <c r="C2179" i="27"/>
  <c r="C2180" i="27"/>
  <c r="C2181" i="27"/>
  <c r="C2182" i="27"/>
  <c r="C2183" i="27"/>
  <c r="C2184" i="27"/>
  <c r="C2185" i="27"/>
  <c r="C2186" i="27"/>
  <c r="C2187" i="27"/>
  <c r="C2188" i="27"/>
  <c r="C2189" i="27"/>
  <c r="C2190" i="27"/>
  <c r="C2191" i="27"/>
  <c r="C2192" i="27"/>
  <c r="C2193" i="27"/>
  <c r="C2194" i="27"/>
  <c r="C2195" i="27"/>
  <c r="C2196" i="27"/>
  <c r="C2197" i="27"/>
  <c r="C2198" i="27"/>
  <c r="C2199" i="27"/>
  <c r="C2200" i="27"/>
  <c r="C2201" i="27"/>
  <c r="C2202" i="27"/>
  <c r="C2203" i="27"/>
  <c r="C2204" i="27"/>
  <c r="C2205" i="27"/>
  <c r="C2206" i="27"/>
  <c r="C2207" i="27"/>
  <c r="C2208" i="27"/>
  <c r="C2209" i="27"/>
  <c r="C2210" i="27"/>
  <c r="C2211" i="27"/>
  <c r="C2212" i="27"/>
  <c r="C2213" i="27"/>
  <c r="C2214" i="27"/>
  <c r="C2215" i="27"/>
  <c r="C2216" i="27"/>
  <c r="C2217" i="27"/>
  <c r="C2218" i="27"/>
  <c r="C2219" i="27"/>
  <c r="C2220" i="27"/>
  <c r="C2221" i="27"/>
  <c r="C2222" i="27"/>
  <c r="C2223" i="27"/>
  <c r="C2224" i="27"/>
  <c r="C2225" i="27"/>
  <c r="C2226" i="27"/>
  <c r="C2227" i="27"/>
  <c r="C2228" i="27"/>
  <c r="C2229" i="27"/>
  <c r="C2230" i="27"/>
  <c r="C2231" i="27"/>
  <c r="C2232" i="27"/>
  <c r="C2233" i="27"/>
  <c r="C2234" i="27"/>
  <c r="C2235" i="27"/>
  <c r="C2236" i="27"/>
  <c r="C2237" i="27"/>
  <c r="C2238" i="27"/>
  <c r="C2239" i="27"/>
  <c r="C2240" i="27"/>
  <c r="C2241" i="27"/>
  <c r="C2242" i="27"/>
  <c r="C2243" i="27"/>
  <c r="C2244" i="27"/>
  <c r="C2245" i="27"/>
  <c r="C2246" i="27"/>
  <c r="C2247" i="27"/>
  <c r="C2248" i="27"/>
  <c r="C2249" i="27"/>
  <c r="C2250" i="27"/>
  <c r="C2251" i="27"/>
  <c r="C2252" i="27"/>
  <c r="C2253" i="27"/>
  <c r="C2254" i="27"/>
  <c r="C2255" i="27"/>
  <c r="C2256" i="27"/>
  <c r="C2257" i="27"/>
  <c r="C2258" i="27"/>
  <c r="C2259" i="27"/>
  <c r="C2260" i="27"/>
  <c r="C2261" i="27"/>
  <c r="C2262" i="27"/>
  <c r="C2263" i="27"/>
  <c r="C2264" i="27"/>
  <c r="C2265" i="27"/>
  <c r="C2266" i="27"/>
  <c r="C2267" i="27"/>
  <c r="C2268" i="27"/>
  <c r="C2269" i="27"/>
  <c r="C2270" i="27"/>
  <c r="C2271" i="27"/>
  <c r="C2272" i="27"/>
  <c r="C2273" i="27"/>
  <c r="C2274" i="27"/>
  <c r="C2275" i="27"/>
  <c r="C2276" i="27"/>
  <c r="C2277" i="27"/>
  <c r="C2278" i="27"/>
  <c r="C2279" i="27"/>
  <c r="C2280" i="27"/>
  <c r="C2281" i="27"/>
  <c r="C2282" i="27"/>
  <c r="C2283" i="27"/>
  <c r="C2284" i="27"/>
  <c r="C2285" i="27"/>
  <c r="C2286" i="27"/>
  <c r="C2287" i="27"/>
  <c r="C2288" i="27"/>
  <c r="C2289" i="27"/>
  <c r="C2290" i="27"/>
  <c r="C2291" i="27"/>
  <c r="C2292" i="27"/>
  <c r="C2293" i="27"/>
  <c r="C2294" i="27"/>
  <c r="C2295" i="27"/>
  <c r="C2296" i="27"/>
  <c r="C2297" i="27"/>
  <c r="C2298" i="27"/>
  <c r="C2299" i="27"/>
  <c r="C2300" i="27"/>
  <c r="C2301" i="27"/>
  <c r="C2302" i="27"/>
  <c r="C2303" i="27"/>
  <c r="C2304" i="27"/>
  <c r="C2305" i="27"/>
  <c r="C2306" i="27"/>
  <c r="C2307" i="27"/>
  <c r="C2308" i="27"/>
  <c r="C2309" i="27"/>
  <c r="C2310" i="27"/>
  <c r="C2311" i="27"/>
  <c r="C2312" i="27"/>
  <c r="C2313" i="27"/>
  <c r="C2314" i="27"/>
  <c r="C2315" i="27"/>
  <c r="C2316" i="27"/>
  <c r="C2317" i="27"/>
  <c r="C2318" i="27"/>
  <c r="C2319" i="27"/>
  <c r="C2320" i="27"/>
  <c r="C2321" i="27"/>
  <c r="C2322" i="27"/>
  <c r="C2323" i="27"/>
  <c r="C2324" i="27"/>
  <c r="C2325" i="27"/>
  <c r="C2326" i="27"/>
  <c r="C2327" i="27"/>
  <c r="C2328" i="27"/>
  <c r="C2329" i="27"/>
  <c r="C2330" i="27"/>
  <c r="C2331" i="27"/>
  <c r="C2332" i="27"/>
  <c r="C2333" i="27"/>
  <c r="C2334" i="27"/>
  <c r="C2335" i="27"/>
  <c r="C2336" i="27"/>
  <c r="C2337" i="27"/>
  <c r="C2338" i="27"/>
  <c r="C2339" i="27"/>
  <c r="C2340" i="27"/>
  <c r="C2341" i="27"/>
  <c r="C2342" i="27"/>
  <c r="C2343" i="27"/>
  <c r="C2344" i="27"/>
  <c r="C2345" i="27"/>
  <c r="C2346" i="27"/>
  <c r="C2347" i="27"/>
  <c r="C2348" i="27"/>
  <c r="C2349" i="27"/>
  <c r="C2350" i="27"/>
  <c r="C2351" i="27"/>
  <c r="C2352" i="27"/>
  <c r="C2353" i="27"/>
  <c r="C2354" i="27"/>
  <c r="C2355" i="27"/>
  <c r="C2356" i="27"/>
  <c r="C2357" i="27"/>
  <c r="C2358" i="27"/>
  <c r="C2359" i="27"/>
  <c r="C2360" i="27"/>
  <c r="C2361" i="27"/>
  <c r="C2362" i="27"/>
  <c r="C2363" i="27"/>
  <c r="C2364" i="27"/>
  <c r="C2365" i="27"/>
  <c r="C2366" i="27"/>
  <c r="C2367" i="27"/>
  <c r="C2368" i="27"/>
  <c r="C2369" i="27"/>
  <c r="C2370" i="27"/>
  <c r="C2371" i="27"/>
  <c r="C2372" i="27"/>
  <c r="C2373" i="27"/>
  <c r="C2374" i="27"/>
  <c r="C2375" i="27"/>
  <c r="C2376" i="27"/>
  <c r="C2377" i="27"/>
  <c r="C2378" i="27"/>
  <c r="C2379" i="27"/>
  <c r="C2380" i="27"/>
  <c r="C2381" i="27"/>
  <c r="C2382" i="27"/>
  <c r="C2383" i="27"/>
  <c r="C2384" i="27"/>
  <c r="C2385" i="27"/>
  <c r="C2386" i="27"/>
  <c r="C2387" i="27"/>
  <c r="C2388" i="27"/>
  <c r="C2389" i="27"/>
  <c r="C2390" i="27"/>
  <c r="C2391" i="27"/>
  <c r="C2392" i="27"/>
  <c r="C2393" i="27"/>
  <c r="C2394" i="27"/>
  <c r="C2395" i="27"/>
  <c r="C2396" i="27"/>
  <c r="C2397" i="27"/>
  <c r="C2398" i="27"/>
  <c r="C2399" i="27"/>
  <c r="C2400" i="27"/>
  <c r="C2401" i="27"/>
  <c r="C2402" i="27"/>
  <c r="C2403" i="27"/>
  <c r="C2404" i="27"/>
  <c r="C2405" i="27"/>
  <c r="C2406" i="27"/>
  <c r="C2407" i="27"/>
  <c r="C2408" i="27"/>
  <c r="C2409" i="27"/>
  <c r="C2410" i="27"/>
  <c r="C2411" i="27"/>
  <c r="C2412" i="27"/>
  <c r="C2413" i="27"/>
  <c r="C2414" i="27"/>
  <c r="C2415" i="27"/>
  <c r="C2416" i="27"/>
  <c r="C2417" i="27"/>
  <c r="C2418" i="27"/>
  <c r="C2419" i="27"/>
  <c r="C2420" i="27"/>
  <c r="C2421" i="27"/>
  <c r="C2422" i="27"/>
  <c r="C2423" i="27"/>
  <c r="C2424" i="27"/>
  <c r="C2425" i="27"/>
  <c r="C2426" i="27"/>
  <c r="C2427" i="27"/>
  <c r="C2428" i="27"/>
  <c r="C2429" i="27"/>
  <c r="C2430" i="27"/>
  <c r="C2431" i="27"/>
  <c r="C2432" i="27"/>
  <c r="C2433" i="27"/>
  <c r="C2434" i="27"/>
  <c r="C2435" i="27"/>
  <c r="C2436" i="27"/>
  <c r="C2437" i="27"/>
  <c r="C2438" i="27"/>
  <c r="C2439" i="27"/>
  <c r="C2440" i="27"/>
  <c r="C2441" i="27"/>
  <c r="C2442" i="27"/>
  <c r="C2443" i="27"/>
  <c r="C2444" i="27"/>
  <c r="C2445" i="27"/>
  <c r="C2446" i="27"/>
  <c r="C2447" i="27"/>
  <c r="C2448" i="27"/>
  <c r="C2449" i="27"/>
  <c r="C2450" i="27"/>
  <c r="C2451" i="27"/>
  <c r="C2452" i="27"/>
  <c r="C2453" i="27"/>
  <c r="C2454" i="27"/>
  <c r="C2455" i="27"/>
  <c r="C2456" i="27"/>
  <c r="C2457" i="27"/>
  <c r="C2458" i="27"/>
  <c r="C2459" i="27"/>
  <c r="C2460" i="27"/>
  <c r="C2461" i="27"/>
  <c r="C2462" i="27"/>
  <c r="C2463" i="27"/>
  <c r="C2464" i="27"/>
  <c r="C2465" i="27"/>
  <c r="C2466" i="27"/>
  <c r="C2467" i="27"/>
  <c r="C2468" i="27"/>
  <c r="C2469" i="27"/>
  <c r="C2470" i="27"/>
  <c r="C2471" i="27"/>
  <c r="C2472" i="27"/>
  <c r="C2473" i="27"/>
  <c r="C2474" i="27"/>
  <c r="C2475" i="27"/>
  <c r="C2476" i="27"/>
  <c r="C2477" i="27"/>
  <c r="C2478" i="27"/>
  <c r="C2479" i="27"/>
  <c r="C2480" i="27"/>
  <c r="C2481" i="27"/>
  <c r="C2482" i="27"/>
  <c r="C2483" i="27"/>
  <c r="C2484" i="27"/>
  <c r="C2485" i="27"/>
  <c r="C2486" i="27"/>
  <c r="C2487" i="27"/>
  <c r="C2488" i="27"/>
  <c r="C2489" i="27"/>
  <c r="C2490" i="27"/>
  <c r="C2491" i="27"/>
  <c r="C2492" i="27"/>
  <c r="C2493" i="27"/>
  <c r="C2494" i="27"/>
  <c r="C2495" i="27"/>
  <c r="C2496" i="27"/>
  <c r="C2497" i="27"/>
  <c r="C2498" i="27"/>
  <c r="C2499" i="27"/>
  <c r="C2500" i="27"/>
  <c r="C2501" i="27"/>
  <c r="C2502" i="27"/>
  <c r="C2503" i="27"/>
  <c r="C2504" i="27"/>
  <c r="C2505" i="27"/>
  <c r="C2506" i="27"/>
  <c r="C2507" i="27"/>
  <c r="C2508" i="27"/>
  <c r="C2509" i="27"/>
  <c r="C2510" i="27"/>
  <c r="C2511" i="27"/>
  <c r="C2512" i="27"/>
  <c r="C2513" i="27"/>
  <c r="C2514" i="27"/>
  <c r="C2515" i="27"/>
  <c r="C2516" i="27"/>
  <c r="C2517" i="27"/>
  <c r="C2518" i="27"/>
  <c r="C2519" i="27"/>
  <c r="C2520" i="27"/>
  <c r="C2521" i="27"/>
  <c r="C2522" i="27"/>
  <c r="C2523" i="27"/>
  <c r="C2524" i="27"/>
  <c r="C2525" i="27"/>
  <c r="C2526" i="27"/>
  <c r="C2527" i="27"/>
  <c r="C2528" i="27"/>
  <c r="C2529" i="27"/>
  <c r="C2530" i="27"/>
  <c r="C2531" i="27"/>
  <c r="C2532" i="27"/>
  <c r="C2533" i="27"/>
  <c r="C2534" i="27"/>
  <c r="C2535" i="27"/>
  <c r="C2536" i="27"/>
  <c r="C2537" i="27"/>
  <c r="C2538" i="27"/>
  <c r="C2539" i="27"/>
  <c r="C2540" i="27"/>
  <c r="C2541" i="27"/>
  <c r="C2542" i="27"/>
  <c r="C2543" i="27"/>
  <c r="C2544" i="27"/>
  <c r="C2545" i="27"/>
  <c r="C2546" i="27"/>
  <c r="C2547" i="27"/>
  <c r="C2548" i="27"/>
  <c r="C2549" i="27"/>
  <c r="C2550" i="27"/>
  <c r="C2551" i="27"/>
  <c r="C2552" i="27"/>
  <c r="C2553" i="27"/>
  <c r="C2554" i="27"/>
  <c r="C2555" i="27"/>
  <c r="C2556" i="27"/>
  <c r="C2557" i="27"/>
  <c r="C2558" i="27"/>
  <c r="C2559" i="27"/>
  <c r="C2560" i="27"/>
  <c r="C2561" i="27"/>
  <c r="C2562" i="27"/>
  <c r="C2563" i="27"/>
  <c r="C2564" i="27"/>
  <c r="C2565" i="27"/>
  <c r="C2566" i="27"/>
  <c r="C2567" i="27"/>
  <c r="C2568" i="27"/>
  <c r="C2569" i="27"/>
  <c r="C2570" i="27"/>
  <c r="C2571" i="27"/>
  <c r="C2572" i="27"/>
  <c r="C2573" i="27"/>
  <c r="C2574" i="27"/>
  <c r="C2575" i="27"/>
  <c r="C2576" i="27"/>
  <c r="C2577" i="27"/>
  <c r="C2578" i="27"/>
  <c r="C2579" i="27"/>
  <c r="C2580" i="27"/>
  <c r="C2581" i="27"/>
  <c r="C2582" i="27"/>
  <c r="C2583" i="27"/>
  <c r="C2584" i="27"/>
  <c r="C2585" i="27"/>
  <c r="C2586" i="27"/>
  <c r="C2587" i="27"/>
  <c r="C2588" i="27"/>
  <c r="C2589" i="27"/>
  <c r="C2590" i="27"/>
  <c r="C2591" i="27"/>
  <c r="C2592" i="27"/>
  <c r="C2593" i="27"/>
  <c r="C2594" i="27"/>
  <c r="C2595" i="27"/>
  <c r="C2596" i="27"/>
  <c r="C2597" i="27"/>
  <c r="C2598" i="27"/>
  <c r="C2599" i="27"/>
  <c r="C2600" i="27"/>
  <c r="C2601" i="27"/>
  <c r="C2602" i="27"/>
  <c r="C2603" i="27"/>
  <c r="C2604" i="27"/>
  <c r="C2605" i="27"/>
  <c r="C2606" i="27"/>
  <c r="C2607" i="27"/>
  <c r="C2608" i="27"/>
  <c r="C2609" i="27"/>
  <c r="C2610" i="27"/>
  <c r="C2611" i="27"/>
  <c r="C2612" i="27"/>
  <c r="C2613" i="27"/>
  <c r="C2614" i="27"/>
  <c r="C2615" i="27"/>
  <c r="C2616" i="27"/>
  <c r="C2617" i="27"/>
  <c r="C2618" i="27"/>
  <c r="C2619" i="27"/>
  <c r="C2620" i="27"/>
  <c r="C2621" i="27"/>
  <c r="C2622" i="27"/>
  <c r="C2623" i="27"/>
  <c r="C2624" i="27"/>
  <c r="C2625" i="27"/>
  <c r="C2626" i="27"/>
  <c r="C2627" i="27"/>
  <c r="C2628" i="27"/>
  <c r="C2629" i="27"/>
  <c r="C2630" i="27"/>
  <c r="C2631" i="27"/>
  <c r="C2632" i="27"/>
  <c r="C2633" i="27"/>
  <c r="C2634" i="27"/>
  <c r="C2635" i="27"/>
  <c r="C2636" i="27"/>
  <c r="C2637" i="27"/>
  <c r="C2638" i="27"/>
  <c r="C2639" i="27"/>
  <c r="C2640" i="27"/>
  <c r="C2641" i="27"/>
  <c r="C2642" i="27"/>
  <c r="C2643" i="27"/>
  <c r="C2644" i="27"/>
  <c r="C2645" i="27"/>
  <c r="C2646" i="27"/>
  <c r="C2647" i="27"/>
  <c r="C2648" i="27"/>
  <c r="C2649" i="27"/>
  <c r="C2650" i="27"/>
  <c r="C2651" i="27"/>
  <c r="C2652" i="27"/>
  <c r="C2653" i="27"/>
  <c r="C2654" i="27"/>
  <c r="C2655" i="27"/>
  <c r="C2656" i="27"/>
  <c r="C2657" i="27"/>
  <c r="C2658" i="27"/>
  <c r="C2659" i="27"/>
  <c r="C2660" i="27"/>
  <c r="C2661" i="27"/>
  <c r="C2662" i="27"/>
  <c r="C2663" i="27"/>
  <c r="C2664" i="27"/>
  <c r="C2665" i="27"/>
  <c r="C2666" i="27"/>
  <c r="C2667" i="27"/>
  <c r="C2668" i="27"/>
  <c r="C2669" i="27"/>
  <c r="C2670" i="27"/>
  <c r="C2671" i="27"/>
  <c r="C2672" i="27"/>
  <c r="C2673" i="27"/>
  <c r="C2674" i="27"/>
  <c r="C2675" i="27"/>
  <c r="C2676" i="27"/>
  <c r="C2677" i="27"/>
  <c r="C2678" i="27"/>
  <c r="C2679" i="27"/>
  <c r="C2680" i="27"/>
  <c r="C2681" i="27"/>
  <c r="C2682" i="27"/>
  <c r="C2683" i="27"/>
  <c r="C2684" i="27"/>
  <c r="C2685" i="27"/>
  <c r="C2686" i="27"/>
  <c r="C2687" i="27"/>
  <c r="C2688" i="27"/>
  <c r="C2689" i="27"/>
  <c r="C2690" i="27"/>
  <c r="C2691" i="27"/>
  <c r="C2692" i="27"/>
  <c r="C2693" i="27"/>
  <c r="C2694" i="27"/>
  <c r="C2695" i="27"/>
  <c r="C2696" i="27"/>
  <c r="C2697" i="27"/>
  <c r="C2698" i="27"/>
  <c r="C2699" i="27"/>
  <c r="C2700" i="27"/>
  <c r="C2701" i="27"/>
  <c r="C2702" i="27"/>
  <c r="C2703" i="27"/>
  <c r="C2704" i="27"/>
  <c r="C2705" i="27"/>
  <c r="C2706" i="27"/>
  <c r="C2707" i="27"/>
  <c r="C2708" i="27"/>
  <c r="C2709" i="27"/>
  <c r="C2710" i="27"/>
  <c r="C2711" i="27"/>
  <c r="C2712" i="27"/>
  <c r="C2713" i="27"/>
  <c r="C2714" i="27"/>
  <c r="C2715" i="27"/>
  <c r="C2716" i="27"/>
  <c r="C2717" i="27"/>
  <c r="C2718" i="27"/>
  <c r="C2719" i="27"/>
  <c r="C2720" i="27"/>
  <c r="C2721" i="27"/>
  <c r="C2722" i="27"/>
  <c r="C2723" i="27"/>
  <c r="C2724" i="27"/>
  <c r="C2725" i="27"/>
  <c r="C2726" i="27"/>
  <c r="C2727" i="27"/>
  <c r="C2728" i="27"/>
  <c r="C2729" i="27"/>
  <c r="C2730" i="27"/>
  <c r="C2731" i="27"/>
  <c r="C2732" i="27"/>
  <c r="C2733" i="27"/>
  <c r="C2734" i="27"/>
  <c r="C2735" i="27"/>
  <c r="C2736" i="27"/>
  <c r="C2737" i="27"/>
  <c r="C2738" i="27"/>
  <c r="C2739" i="27"/>
  <c r="C2740" i="27"/>
  <c r="C2741" i="27"/>
  <c r="C2742" i="27"/>
  <c r="C2743" i="27"/>
  <c r="C2744" i="27"/>
  <c r="C2745" i="27"/>
  <c r="C2746" i="27"/>
  <c r="C2747" i="27"/>
  <c r="C2748" i="27"/>
  <c r="C2749" i="27"/>
  <c r="C2750" i="27"/>
  <c r="C2751" i="27"/>
  <c r="C2752" i="27"/>
  <c r="C2753" i="27"/>
  <c r="C2754" i="27"/>
  <c r="C2755" i="27"/>
  <c r="C2756" i="27"/>
  <c r="C2757" i="27"/>
  <c r="C2758" i="27"/>
  <c r="C2759" i="27"/>
  <c r="C2760" i="27"/>
  <c r="C2761" i="27"/>
  <c r="C2762" i="27"/>
  <c r="C2763" i="27"/>
  <c r="C2764" i="27"/>
  <c r="C2765" i="27"/>
  <c r="C2766" i="27"/>
  <c r="C2767" i="27"/>
  <c r="C2768" i="27"/>
  <c r="C2769" i="27"/>
  <c r="C2770" i="27"/>
  <c r="C2771" i="27"/>
  <c r="C2772" i="27"/>
  <c r="C2773" i="27"/>
  <c r="C2774" i="27"/>
  <c r="C2775" i="27"/>
  <c r="C2776" i="27"/>
  <c r="C2777" i="27"/>
  <c r="C2778" i="27"/>
  <c r="C2779" i="27"/>
  <c r="C2780" i="27"/>
  <c r="C2781" i="27"/>
  <c r="C2782" i="27"/>
  <c r="C2783" i="27"/>
  <c r="C2784" i="27"/>
  <c r="C2785" i="27"/>
  <c r="C2786" i="27"/>
  <c r="C2787" i="27"/>
  <c r="C2788" i="27"/>
  <c r="C2789" i="27"/>
  <c r="C2790" i="27"/>
  <c r="C2791" i="27"/>
  <c r="C2792" i="27"/>
  <c r="C2793" i="27"/>
  <c r="C2794" i="27"/>
  <c r="C2795" i="27"/>
  <c r="C2796" i="27"/>
  <c r="C2797" i="27"/>
  <c r="C2798" i="27"/>
  <c r="C2799" i="27"/>
  <c r="C2800" i="27"/>
  <c r="C2801" i="27"/>
  <c r="C2802" i="27"/>
  <c r="C2803" i="27"/>
  <c r="C2804" i="27"/>
  <c r="C2805" i="27"/>
  <c r="C2806" i="27"/>
  <c r="C2807" i="27"/>
  <c r="C2808" i="27"/>
  <c r="C2809" i="27"/>
  <c r="C2810" i="27"/>
  <c r="C2811" i="27"/>
  <c r="C2812" i="27"/>
  <c r="C2813" i="27"/>
  <c r="C2814" i="27"/>
  <c r="C2815" i="27"/>
  <c r="C2816" i="27"/>
  <c r="C2817" i="27"/>
  <c r="C2818" i="27"/>
  <c r="C2819" i="27"/>
  <c r="C2820" i="27"/>
  <c r="C2821" i="27"/>
  <c r="C2822" i="27"/>
  <c r="C2823" i="27"/>
  <c r="C2824" i="27"/>
  <c r="C2825" i="27"/>
  <c r="C2826" i="27"/>
  <c r="C2827" i="27"/>
  <c r="C2828" i="27"/>
  <c r="C2829" i="27"/>
  <c r="C2830" i="27"/>
  <c r="C2831" i="27"/>
  <c r="C2832" i="27"/>
  <c r="C2833" i="27"/>
  <c r="C2834" i="27"/>
  <c r="C2835" i="27"/>
  <c r="C2836" i="27"/>
  <c r="C2837" i="27"/>
  <c r="C2838" i="27"/>
  <c r="C2839" i="27"/>
  <c r="C2840" i="27"/>
  <c r="C2841" i="27"/>
  <c r="C2842" i="27"/>
  <c r="C2843" i="27"/>
  <c r="C2844" i="27"/>
  <c r="C2845" i="27"/>
  <c r="C2846" i="27"/>
  <c r="C2847" i="27"/>
  <c r="C2848" i="27"/>
  <c r="C2849" i="27"/>
  <c r="C2850" i="27"/>
  <c r="C2851" i="27"/>
  <c r="C2852" i="27"/>
  <c r="C2853" i="27"/>
  <c r="C2854" i="27"/>
  <c r="C2855" i="27"/>
  <c r="C2856" i="27"/>
  <c r="C2857" i="27"/>
  <c r="C2858" i="27"/>
  <c r="C2859" i="27"/>
  <c r="C2860" i="27"/>
  <c r="C2861" i="27"/>
  <c r="C2862" i="27"/>
  <c r="C2863" i="27"/>
  <c r="C2864" i="27"/>
  <c r="C2865" i="27"/>
  <c r="C2866" i="27"/>
  <c r="C2867" i="27"/>
  <c r="C2868" i="27"/>
  <c r="C2869" i="27"/>
  <c r="C2870" i="27"/>
  <c r="C2871" i="27"/>
  <c r="C2872" i="27"/>
  <c r="C2873" i="27"/>
  <c r="C2874" i="27"/>
  <c r="C2875" i="27"/>
  <c r="C2876" i="27"/>
  <c r="C2877" i="27"/>
  <c r="C2878" i="27"/>
  <c r="C2879" i="27"/>
  <c r="C2880" i="27"/>
  <c r="C2881" i="27"/>
  <c r="C2882" i="27"/>
  <c r="C2883" i="27"/>
  <c r="C2884" i="27"/>
  <c r="C2885" i="27"/>
  <c r="C2886" i="27"/>
  <c r="C2887" i="27"/>
  <c r="C2888" i="27"/>
  <c r="C2889" i="27"/>
  <c r="C2890" i="27"/>
  <c r="C2891" i="27"/>
  <c r="C2892" i="27"/>
  <c r="C2893" i="27"/>
  <c r="C2894" i="27"/>
  <c r="C2895" i="27"/>
  <c r="C2896" i="27"/>
  <c r="C2897" i="27"/>
  <c r="C2898" i="27"/>
  <c r="C2899" i="27"/>
  <c r="C2900" i="27"/>
  <c r="C2901" i="27"/>
  <c r="C2902" i="27"/>
  <c r="C2903" i="27"/>
  <c r="C2904" i="27"/>
  <c r="C2905" i="27"/>
  <c r="C2906" i="27"/>
  <c r="C2907" i="27"/>
  <c r="C2908" i="27"/>
  <c r="C2909" i="27"/>
  <c r="C2910" i="27"/>
  <c r="C2911" i="27"/>
  <c r="C2912" i="27"/>
  <c r="C2913" i="27"/>
  <c r="C2914" i="27"/>
  <c r="C2915" i="27"/>
  <c r="C2916" i="27"/>
  <c r="C2917" i="27"/>
  <c r="C2918" i="27"/>
  <c r="C2919" i="27"/>
  <c r="C2920" i="27"/>
  <c r="C2921" i="27"/>
  <c r="C2922" i="27"/>
  <c r="C2923" i="27"/>
  <c r="C2924" i="27"/>
  <c r="C2925" i="27"/>
  <c r="C2926" i="27"/>
  <c r="C2927" i="27"/>
  <c r="C2928" i="27"/>
  <c r="C2929" i="27"/>
  <c r="C2930" i="27"/>
  <c r="C2931" i="27"/>
  <c r="C2932" i="27"/>
  <c r="C2933" i="27"/>
  <c r="C2934" i="27"/>
  <c r="C2935" i="27"/>
  <c r="C2936" i="27"/>
  <c r="C2937" i="27"/>
  <c r="C2938" i="27"/>
  <c r="C2939" i="27"/>
  <c r="C2940" i="27"/>
  <c r="C2941" i="27"/>
  <c r="C2942" i="27"/>
  <c r="C2943" i="27"/>
  <c r="C2944" i="27"/>
  <c r="C2945" i="27"/>
  <c r="C2946" i="27"/>
  <c r="C2947" i="27"/>
  <c r="C2948" i="27"/>
  <c r="C2949" i="27"/>
  <c r="C2950" i="27"/>
  <c r="C2951" i="27"/>
  <c r="C2952" i="27"/>
  <c r="C2953" i="27"/>
  <c r="C2954" i="27"/>
  <c r="C2955" i="27"/>
  <c r="C2956" i="27"/>
  <c r="C2957" i="27"/>
  <c r="C2958" i="27"/>
  <c r="C2959" i="27"/>
  <c r="C2960" i="27"/>
  <c r="C2961" i="27"/>
  <c r="C2962" i="27"/>
  <c r="C2963" i="27"/>
  <c r="C2964" i="27"/>
  <c r="C2965" i="27"/>
  <c r="C2966" i="27"/>
  <c r="C2967" i="27"/>
  <c r="C2968" i="27"/>
  <c r="C2969" i="27"/>
  <c r="C2970" i="27"/>
  <c r="C2971" i="27"/>
  <c r="C2972" i="27"/>
  <c r="C2973" i="27"/>
  <c r="C2974" i="27"/>
  <c r="C2975" i="27"/>
  <c r="C2976" i="27"/>
  <c r="C2977" i="27"/>
  <c r="C2978" i="27"/>
  <c r="C2979" i="27"/>
  <c r="C2980" i="27"/>
  <c r="C2981" i="27"/>
  <c r="C2982" i="27"/>
  <c r="C2983" i="27"/>
  <c r="C2984" i="27"/>
  <c r="C2985" i="27"/>
  <c r="C2986" i="27"/>
  <c r="C2987" i="27"/>
  <c r="C2988" i="27"/>
  <c r="C2989" i="27"/>
  <c r="C2990" i="27"/>
  <c r="C2991" i="27"/>
  <c r="C2992" i="27"/>
  <c r="C2993" i="27"/>
  <c r="C2994" i="27"/>
  <c r="C2995" i="27"/>
  <c r="C2996" i="27"/>
  <c r="C2997" i="27"/>
  <c r="C2998" i="27"/>
  <c r="C2999" i="27"/>
  <c r="C3000" i="27"/>
  <c r="C3001" i="27"/>
  <c r="C3002" i="27"/>
  <c r="C3003" i="27"/>
  <c r="C3004" i="27"/>
  <c r="C3005" i="27"/>
  <c r="C3006" i="27"/>
  <c r="C3007" i="27"/>
  <c r="C3008" i="27"/>
  <c r="C3009" i="27"/>
  <c r="C3010" i="27"/>
  <c r="C3011" i="27"/>
  <c r="C3012" i="27"/>
  <c r="C3013" i="27"/>
  <c r="C3014" i="27"/>
  <c r="C3015" i="27"/>
  <c r="C3016" i="27"/>
  <c r="C3017" i="27"/>
  <c r="C3018" i="27"/>
  <c r="C3019" i="27"/>
  <c r="C3020" i="27"/>
  <c r="C3021" i="27"/>
  <c r="C3022" i="27"/>
  <c r="C3023" i="27"/>
  <c r="C3024" i="27"/>
  <c r="C3025" i="27"/>
  <c r="C3026" i="27"/>
  <c r="C3027" i="27"/>
  <c r="C3028" i="27"/>
  <c r="C3029" i="27"/>
  <c r="C3030" i="27"/>
  <c r="C3031" i="27"/>
  <c r="C3032" i="27"/>
  <c r="C3033" i="27"/>
  <c r="C3034" i="27"/>
  <c r="C3035" i="27"/>
  <c r="C3036" i="27"/>
  <c r="C3037" i="27"/>
  <c r="C3038" i="27"/>
  <c r="C3039" i="27"/>
  <c r="C3040" i="27"/>
  <c r="C3041" i="27"/>
  <c r="C3042" i="27"/>
  <c r="C3043" i="27"/>
  <c r="C3044" i="27"/>
  <c r="C3045" i="27"/>
  <c r="C3046" i="27"/>
  <c r="C3047" i="27"/>
  <c r="C3048" i="27"/>
  <c r="C3049" i="27"/>
  <c r="C3050" i="27"/>
  <c r="C3051" i="27"/>
  <c r="C3052" i="27"/>
  <c r="C3053" i="27"/>
  <c r="C3054" i="27"/>
  <c r="C3055" i="27"/>
  <c r="C3056" i="27"/>
  <c r="C3057" i="27"/>
  <c r="C3058" i="27"/>
  <c r="C3059" i="27"/>
  <c r="C3060" i="27"/>
  <c r="C3061" i="27"/>
  <c r="C3062" i="27"/>
  <c r="C3063" i="27"/>
  <c r="C3064" i="27"/>
  <c r="C3065" i="27"/>
  <c r="C3066" i="27"/>
  <c r="C3067" i="27"/>
  <c r="C3068" i="27"/>
  <c r="C3069" i="27"/>
  <c r="C3070" i="27"/>
  <c r="C3071" i="27"/>
  <c r="C3072" i="27"/>
  <c r="C3073" i="27"/>
  <c r="C3074" i="27"/>
  <c r="C3075" i="27"/>
  <c r="C3076" i="27"/>
  <c r="C3077" i="27"/>
  <c r="C3078" i="27"/>
  <c r="C3079" i="27"/>
  <c r="C3080" i="27"/>
  <c r="C3081" i="27"/>
  <c r="C3082" i="27"/>
  <c r="C3083" i="27"/>
  <c r="C3084" i="27"/>
  <c r="C3085" i="27"/>
  <c r="C3086" i="27"/>
  <c r="C3087" i="27"/>
  <c r="C3088" i="27"/>
  <c r="C3089" i="27"/>
  <c r="C3090" i="27"/>
  <c r="C3091" i="27"/>
  <c r="C3092" i="27"/>
  <c r="C3093" i="27"/>
  <c r="C3094" i="27"/>
  <c r="C3095" i="27"/>
  <c r="C3096" i="27"/>
  <c r="C3097" i="27"/>
  <c r="C3098" i="27"/>
  <c r="C3099" i="27"/>
  <c r="C3100" i="27"/>
  <c r="C3101" i="27"/>
  <c r="C3102" i="27"/>
  <c r="C3103" i="27"/>
  <c r="C3104" i="27"/>
  <c r="C3105" i="27"/>
  <c r="C3106" i="27"/>
  <c r="C3107" i="27"/>
  <c r="C3108" i="27"/>
  <c r="C3109" i="27"/>
  <c r="C3110" i="27"/>
  <c r="C3111" i="27"/>
  <c r="C3112" i="27"/>
  <c r="C3113" i="27"/>
  <c r="C3114" i="27"/>
  <c r="C3115" i="27"/>
  <c r="C3116" i="27"/>
  <c r="C3117" i="27"/>
  <c r="C3118" i="27"/>
  <c r="C3119" i="27"/>
  <c r="C3120" i="27"/>
  <c r="C3121" i="27"/>
  <c r="C3122" i="27"/>
  <c r="C3123" i="27"/>
  <c r="C3124" i="27"/>
  <c r="C3125" i="27"/>
  <c r="C3126" i="27"/>
  <c r="C3127" i="27"/>
  <c r="C3128" i="27"/>
  <c r="C3129" i="27"/>
  <c r="C3130" i="27"/>
  <c r="C3131" i="27"/>
  <c r="C3132" i="27"/>
  <c r="C3133" i="27"/>
  <c r="C3134" i="27"/>
  <c r="C3135" i="27"/>
  <c r="C3136" i="27"/>
  <c r="C3137" i="27"/>
  <c r="C3138" i="27"/>
  <c r="C3139" i="27"/>
  <c r="C3140" i="27"/>
  <c r="C3141" i="27"/>
  <c r="C3142" i="27"/>
  <c r="C3143" i="27"/>
  <c r="C3144" i="27"/>
  <c r="C3145" i="27"/>
  <c r="C3146" i="27"/>
  <c r="C3147" i="27"/>
  <c r="C3148" i="27"/>
  <c r="C3149" i="27"/>
  <c r="C3150" i="27"/>
  <c r="C3151" i="27"/>
  <c r="C3152" i="27"/>
  <c r="C3153" i="27"/>
  <c r="C3154" i="27"/>
  <c r="C3155" i="27"/>
  <c r="C3156" i="27"/>
  <c r="C3157" i="27"/>
  <c r="C3158" i="27"/>
  <c r="C3159" i="27"/>
  <c r="C3160" i="27"/>
  <c r="C3161" i="27"/>
  <c r="C3162" i="27"/>
  <c r="C3163" i="27"/>
  <c r="C3164" i="27"/>
  <c r="C3165" i="27"/>
  <c r="C3166" i="27"/>
  <c r="C3167" i="27"/>
  <c r="C3168" i="27"/>
  <c r="C3169" i="27"/>
  <c r="C3170" i="27"/>
  <c r="C3171" i="27"/>
  <c r="C3172" i="27"/>
  <c r="C3173" i="27"/>
  <c r="C3174" i="27"/>
  <c r="C3175" i="27"/>
  <c r="C3176" i="27"/>
  <c r="C3177" i="27"/>
  <c r="C3178" i="27"/>
  <c r="C3179" i="27"/>
  <c r="C3180" i="27"/>
  <c r="C3181" i="27"/>
  <c r="C3182" i="27"/>
  <c r="C3183" i="27"/>
  <c r="C3184" i="27"/>
  <c r="C3185" i="27"/>
  <c r="C3186" i="27"/>
  <c r="C3187" i="27"/>
  <c r="C3188" i="27"/>
  <c r="C3189" i="27"/>
  <c r="C3190" i="27"/>
  <c r="C3191" i="27"/>
  <c r="C3192" i="27"/>
  <c r="C3193" i="27"/>
  <c r="C3194" i="27"/>
  <c r="C3195" i="27"/>
  <c r="C3196" i="27"/>
  <c r="C3197" i="27"/>
  <c r="C3198" i="27"/>
  <c r="C3199" i="27"/>
  <c r="C3200" i="27"/>
  <c r="C3201" i="27"/>
  <c r="C3202" i="27"/>
  <c r="C3203" i="27"/>
  <c r="C3204" i="27"/>
  <c r="C3205" i="27"/>
  <c r="C3206" i="27"/>
  <c r="C3207" i="27"/>
  <c r="C3208" i="27"/>
  <c r="C3209" i="27"/>
  <c r="C3210" i="27"/>
  <c r="C3211" i="27"/>
  <c r="C3212" i="27"/>
  <c r="C3213" i="27"/>
  <c r="C3214" i="27"/>
  <c r="C3215" i="27"/>
  <c r="C3216" i="27"/>
  <c r="C3217" i="27"/>
  <c r="C3218" i="27"/>
  <c r="C3219" i="27"/>
  <c r="C3220" i="27"/>
  <c r="C3221" i="27"/>
  <c r="C3222" i="27"/>
  <c r="C3223" i="27"/>
  <c r="C3224" i="27"/>
  <c r="C3225" i="27"/>
  <c r="C3226" i="27"/>
  <c r="C3227" i="27"/>
  <c r="C3228" i="27"/>
  <c r="C3229" i="27"/>
  <c r="C3230" i="27"/>
  <c r="C3231" i="27"/>
  <c r="C3232" i="27"/>
  <c r="C3233" i="27"/>
  <c r="C3234" i="27"/>
  <c r="C3235" i="27"/>
  <c r="C3236" i="27"/>
  <c r="C3237" i="27"/>
  <c r="C3238" i="27"/>
  <c r="C3239" i="27"/>
  <c r="C3240" i="27"/>
  <c r="C3241" i="27"/>
  <c r="C3242" i="27"/>
  <c r="C3243" i="27"/>
  <c r="C3244" i="27"/>
  <c r="C3245" i="27"/>
  <c r="C3246" i="27"/>
  <c r="C3247" i="27"/>
  <c r="C3248" i="27"/>
  <c r="C3249" i="27"/>
  <c r="C3250" i="27"/>
  <c r="C3251" i="27"/>
  <c r="C3252" i="27"/>
  <c r="C3253" i="27"/>
  <c r="C3254" i="27"/>
  <c r="C3255" i="27"/>
  <c r="C3256" i="27"/>
  <c r="C3257" i="27"/>
  <c r="C3258" i="27"/>
  <c r="C3259" i="27"/>
  <c r="C3260" i="27"/>
  <c r="C3261" i="27"/>
  <c r="C3262" i="27"/>
  <c r="C3263" i="27"/>
  <c r="C3264" i="27"/>
  <c r="C3265" i="27"/>
  <c r="C3266" i="27"/>
  <c r="C3267" i="27"/>
  <c r="C3268" i="27"/>
  <c r="C3269" i="27"/>
  <c r="C3270" i="27"/>
  <c r="C3271" i="27"/>
  <c r="C3272" i="27"/>
  <c r="C3273" i="27"/>
  <c r="C3274" i="27"/>
  <c r="C3275" i="27"/>
  <c r="C3276" i="27"/>
  <c r="C3277" i="27"/>
  <c r="C3278" i="27"/>
  <c r="C3279" i="27"/>
  <c r="C3280" i="27"/>
  <c r="C3281" i="27"/>
  <c r="C3282" i="27"/>
  <c r="C3283" i="27"/>
  <c r="C3284" i="27"/>
  <c r="C3285" i="27"/>
  <c r="C3286" i="27"/>
  <c r="C3287" i="27"/>
  <c r="C3288" i="27"/>
  <c r="C3289" i="27"/>
  <c r="C3290" i="27"/>
  <c r="C3291" i="27"/>
  <c r="C3292" i="27"/>
  <c r="C3293" i="27"/>
  <c r="C3294" i="27"/>
  <c r="C3295" i="27"/>
  <c r="C3296" i="27"/>
  <c r="C3297" i="27"/>
  <c r="C3298" i="27"/>
  <c r="C3299" i="27"/>
  <c r="C3300" i="27"/>
  <c r="C3301" i="27"/>
  <c r="C3302" i="27"/>
  <c r="C3303" i="27"/>
  <c r="C3304" i="27"/>
  <c r="C3305" i="27"/>
  <c r="C3306" i="27"/>
  <c r="C3307" i="27"/>
  <c r="C3308" i="27"/>
  <c r="C3309" i="27"/>
  <c r="C3310" i="27"/>
  <c r="C3311" i="27"/>
  <c r="C3312" i="27"/>
  <c r="C3313" i="27"/>
  <c r="C3314" i="27"/>
  <c r="C3315" i="27"/>
  <c r="C3316" i="27"/>
  <c r="C3317" i="27"/>
  <c r="C3318" i="27"/>
  <c r="C3319" i="27"/>
  <c r="C3320" i="27"/>
  <c r="C3321" i="27"/>
  <c r="C3322" i="27"/>
  <c r="C3323" i="27"/>
  <c r="C3324" i="27"/>
  <c r="C3325" i="27"/>
  <c r="C3326" i="27"/>
  <c r="C3327" i="27"/>
  <c r="C3328" i="27"/>
  <c r="C3329" i="27"/>
  <c r="C3330" i="27"/>
  <c r="C3331" i="27"/>
  <c r="C3332" i="27"/>
  <c r="C3333" i="27"/>
  <c r="C3334" i="27"/>
  <c r="C3335" i="27"/>
  <c r="C3336" i="27"/>
  <c r="C3337" i="27"/>
  <c r="C3338" i="27"/>
  <c r="C3339" i="27"/>
  <c r="C3340" i="27"/>
  <c r="C3341" i="27"/>
  <c r="C3342" i="27"/>
  <c r="C3343" i="27"/>
  <c r="C3344" i="27"/>
  <c r="C3345" i="27"/>
  <c r="C3346" i="27"/>
  <c r="C3347" i="27"/>
  <c r="C3348" i="27"/>
  <c r="C3349" i="27"/>
  <c r="C3350" i="27"/>
  <c r="C3351" i="27"/>
  <c r="C3352" i="27"/>
  <c r="C3353" i="27"/>
  <c r="C3354" i="27"/>
  <c r="C3355" i="27"/>
  <c r="C3356" i="27"/>
  <c r="C3357" i="27"/>
  <c r="C3358" i="27"/>
  <c r="C3359" i="27"/>
  <c r="C3360" i="27"/>
  <c r="C3361" i="27"/>
  <c r="C3362" i="27"/>
  <c r="C3363" i="27"/>
  <c r="C3364" i="27"/>
  <c r="C3365" i="27"/>
  <c r="C3366" i="27"/>
  <c r="C3367" i="27"/>
  <c r="C3368" i="27"/>
  <c r="C3369" i="27"/>
  <c r="C3370" i="27"/>
  <c r="C3371" i="27"/>
  <c r="C3372" i="27"/>
  <c r="C3373" i="27"/>
  <c r="C3374" i="27"/>
  <c r="C3375" i="27"/>
  <c r="C3376" i="27"/>
  <c r="C3377" i="27"/>
  <c r="C3378" i="27"/>
  <c r="C3379" i="27"/>
  <c r="C3380" i="27"/>
  <c r="C3381" i="27"/>
  <c r="C3382" i="27"/>
  <c r="C3383" i="27"/>
  <c r="C3384" i="27"/>
  <c r="C3385" i="27"/>
  <c r="C3386" i="27"/>
  <c r="C3387" i="27"/>
  <c r="C3388" i="27"/>
  <c r="C3389" i="27"/>
  <c r="C3390" i="27"/>
  <c r="C3391" i="27"/>
  <c r="C3392" i="27"/>
  <c r="C3393" i="27"/>
  <c r="C3394" i="27"/>
  <c r="C3395" i="27"/>
  <c r="C3396" i="27"/>
  <c r="C3397" i="27"/>
  <c r="C3398" i="27"/>
  <c r="C3399" i="27"/>
  <c r="C3400" i="27"/>
  <c r="C3401" i="27"/>
  <c r="C3402" i="27"/>
  <c r="C3403" i="27"/>
  <c r="C3404" i="27"/>
  <c r="C3405" i="27"/>
  <c r="C3406" i="27"/>
  <c r="C3407" i="27"/>
  <c r="C3408" i="27"/>
  <c r="C3409" i="27"/>
  <c r="C3410" i="27"/>
  <c r="C3411" i="27"/>
  <c r="C3412" i="27"/>
  <c r="C3413" i="27"/>
  <c r="C3414" i="27"/>
  <c r="C3415" i="27"/>
  <c r="C3416" i="27"/>
  <c r="C3417" i="27"/>
  <c r="C3418" i="27"/>
  <c r="C3419" i="27"/>
  <c r="C3420" i="27"/>
  <c r="C3421" i="27"/>
  <c r="C3422" i="27"/>
  <c r="C3423" i="27"/>
  <c r="C3424" i="27"/>
  <c r="C3425" i="27"/>
  <c r="C3426" i="27"/>
  <c r="C3427" i="27"/>
  <c r="C3428" i="27"/>
  <c r="C3429" i="27"/>
  <c r="C3430" i="27"/>
  <c r="C3431" i="27"/>
  <c r="C3432" i="27"/>
  <c r="C3433" i="27"/>
  <c r="C3434" i="27"/>
  <c r="C3435" i="27"/>
  <c r="C3436" i="27"/>
  <c r="C3437" i="27"/>
  <c r="C3438" i="27"/>
  <c r="C3439" i="27"/>
  <c r="C3440" i="27"/>
  <c r="C3441" i="27"/>
  <c r="C3442" i="27"/>
  <c r="C3443" i="27"/>
  <c r="C3444" i="27"/>
  <c r="C3445" i="27"/>
  <c r="C3446" i="27"/>
  <c r="C3447" i="27"/>
  <c r="C3448" i="27"/>
  <c r="C3449" i="27"/>
  <c r="C3450" i="27"/>
  <c r="C3451" i="27"/>
  <c r="C3452" i="27"/>
  <c r="C3453" i="27"/>
  <c r="C3454" i="27"/>
  <c r="C3455" i="27"/>
  <c r="C3456" i="27"/>
  <c r="C3457" i="27"/>
  <c r="C3458" i="27"/>
  <c r="C3459" i="27"/>
  <c r="C3460" i="27"/>
  <c r="C3461" i="27"/>
  <c r="C3462" i="27"/>
  <c r="C3463" i="27"/>
  <c r="C3464" i="27"/>
  <c r="C3465" i="27"/>
  <c r="C3466" i="27"/>
  <c r="C3467" i="27"/>
  <c r="C3468" i="27"/>
  <c r="C3469" i="27"/>
  <c r="C3470" i="27"/>
  <c r="C3471" i="27"/>
  <c r="C3472" i="27"/>
  <c r="C3473" i="27"/>
  <c r="C3474" i="27"/>
  <c r="C3475" i="27"/>
  <c r="C3476" i="27"/>
  <c r="C3477" i="27"/>
  <c r="C3478" i="27"/>
  <c r="C3479" i="27"/>
  <c r="C3480" i="27"/>
  <c r="C3481" i="27"/>
  <c r="C3482" i="27"/>
  <c r="C3483" i="27"/>
  <c r="C3484" i="27"/>
  <c r="C3485" i="27"/>
  <c r="C3486" i="27"/>
  <c r="C3487" i="27"/>
  <c r="C3488" i="27"/>
  <c r="C3489" i="27"/>
  <c r="C3490" i="27"/>
  <c r="C3491" i="27"/>
  <c r="C3492" i="27"/>
  <c r="C3493" i="27"/>
  <c r="C3494" i="27"/>
  <c r="C3495" i="27"/>
  <c r="C3496" i="27"/>
  <c r="C3497" i="27"/>
  <c r="C3498" i="27"/>
  <c r="C3499" i="27"/>
  <c r="C3500" i="27"/>
  <c r="C3501" i="27"/>
  <c r="C3502" i="27"/>
  <c r="C3503" i="27"/>
  <c r="C3504" i="27"/>
  <c r="C3505" i="27"/>
  <c r="C3506" i="27"/>
  <c r="C3507" i="27"/>
  <c r="C3508" i="27"/>
  <c r="C3509" i="27"/>
  <c r="C3510" i="27"/>
  <c r="C3511" i="27"/>
  <c r="C3512" i="27"/>
  <c r="C3513" i="27"/>
  <c r="C3514" i="27"/>
  <c r="C3515" i="27"/>
  <c r="C3516" i="27"/>
  <c r="C3517" i="27"/>
  <c r="C3518" i="27"/>
  <c r="C3519" i="27"/>
  <c r="C3520" i="27"/>
  <c r="C3521" i="27"/>
  <c r="C3522" i="27"/>
  <c r="C3523" i="27"/>
  <c r="C3524" i="27"/>
  <c r="C3525" i="27"/>
  <c r="C3526" i="27"/>
  <c r="C3527" i="27"/>
  <c r="C3528" i="27"/>
  <c r="C3529" i="27"/>
  <c r="C3530" i="27"/>
  <c r="C3531" i="27"/>
  <c r="C3532" i="27"/>
  <c r="C3533" i="27"/>
  <c r="C3534" i="27"/>
  <c r="C3535" i="27"/>
  <c r="C3536" i="27"/>
  <c r="C3537" i="27"/>
  <c r="C3538" i="27"/>
  <c r="C3539" i="27"/>
  <c r="C3540" i="27"/>
  <c r="C3541" i="27"/>
  <c r="C3542" i="27"/>
  <c r="C3543" i="27"/>
  <c r="C3544" i="27"/>
  <c r="C3545" i="27"/>
  <c r="C3546" i="27"/>
  <c r="C3547" i="27"/>
  <c r="C3548" i="27"/>
  <c r="C3549" i="27"/>
  <c r="C3550" i="27"/>
  <c r="C3551" i="27"/>
  <c r="C3552" i="27"/>
  <c r="C3553" i="27"/>
  <c r="C3554" i="27"/>
  <c r="C3555" i="27"/>
  <c r="C3556" i="27"/>
  <c r="C3557" i="27"/>
  <c r="C3558" i="27"/>
  <c r="C3559" i="27"/>
  <c r="C3560" i="27"/>
  <c r="C3561" i="27"/>
  <c r="C3562" i="27"/>
  <c r="C3563" i="27"/>
  <c r="C3564" i="27"/>
  <c r="C3565" i="27"/>
  <c r="C3566" i="27"/>
  <c r="C3567" i="27"/>
  <c r="C3568" i="27"/>
  <c r="C3569" i="27"/>
  <c r="C3570" i="27"/>
  <c r="C3571" i="27"/>
  <c r="C3572" i="27"/>
  <c r="C3573" i="27"/>
  <c r="C3574" i="27"/>
  <c r="C3575" i="27"/>
  <c r="C3576" i="27"/>
  <c r="C3577" i="27"/>
  <c r="C3578" i="27"/>
  <c r="C3579" i="27"/>
  <c r="C3580" i="27"/>
  <c r="C3581" i="27"/>
  <c r="C3582" i="27"/>
  <c r="C3583" i="27"/>
  <c r="C3584" i="27"/>
  <c r="C3585" i="27"/>
  <c r="C3586" i="27"/>
  <c r="C3587" i="27"/>
  <c r="C3588" i="27"/>
  <c r="C3589" i="27"/>
  <c r="C3590" i="27"/>
  <c r="C3591" i="27"/>
  <c r="C3592" i="27"/>
  <c r="C3593" i="27"/>
  <c r="C3594" i="27"/>
  <c r="C3595" i="27"/>
  <c r="C3596" i="27"/>
  <c r="C3597" i="27"/>
  <c r="C3598" i="27"/>
  <c r="C3599" i="27"/>
  <c r="C3600" i="27"/>
  <c r="C3601" i="27"/>
  <c r="C3602" i="27"/>
  <c r="C3603" i="27"/>
  <c r="C3604" i="27"/>
  <c r="C3605" i="27"/>
  <c r="C3606" i="27"/>
  <c r="C3607" i="27"/>
  <c r="C3608" i="27"/>
  <c r="C3609" i="27"/>
  <c r="C3610" i="27"/>
  <c r="C3611" i="27"/>
  <c r="C3612" i="27"/>
  <c r="C3613" i="27"/>
  <c r="C3614" i="27"/>
  <c r="C3615" i="27"/>
  <c r="C3616" i="27"/>
  <c r="C3617" i="27"/>
  <c r="C3618" i="27"/>
  <c r="C3619" i="27"/>
  <c r="C3620" i="27"/>
  <c r="C3621" i="27"/>
  <c r="C3622" i="27"/>
  <c r="C3623" i="27"/>
  <c r="C3624" i="27"/>
  <c r="C3625" i="27"/>
  <c r="C3626" i="27"/>
  <c r="C3627" i="27"/>
  <c r="C3628" i="27"/>
  <c r="C3629" i="27"/>
  <c r="C3630" i="27"/>
  <c r="C3631" i="27"/>
  <c r="C3632" i="27"/>
  <c r="C3633" i="27"/>
  <c r="C3634" i="27"/>
  <c r="C3635" i="27"/>
  <c r="C3636" i="27"/>
  <c r="C3637" i="27"/>
  <c r="C3638" i="27"/>
  <c r="C3639" i="27"/>
  <c r="C3640" i="27"/>
  <c r="C3641" i="27"/>
  <c r="C3642" i="27"/>
  <c r="C3643" i="27"/>
  <c r="C3644" i="27"/>
  <c r="C3645" i="27"/>
  <c r="C3646" i="27"/>
  <c r="C3647" i="27"/>
  <c r="C3648" i="27"/>
  <c r="C3649" i="27"/>
  <c r="C3650" i="27"/>
  <c r="C3651" i="27"/>
  <c r="C3652" i="27"/>
  <c r="C3653" i="27"/>
  <c r="C3654" i="27"/>
  <c r="C3655" i="27"/>
  <c r="C3656" i="27"/>
  <c r="C3657" i="27"/>
  <c r="C3658" i="27"/>
  <c r="C3659" i="27"/>
  <c r="C3660" i="27"/>
  <c r="C3661" i="27"/>
  <c r="C3662" i="27"/>
  <c r="C3663" i="27"/>
  <c r="C3664" i="27"/>
  <c r="C3665" i="27"/>
  <c r="C3666" i="27"/>
  <c r="C3667" i="27"/>
  <c r="C3668" i="27"/>
  <c r="C3669" i="27"/>
  <c r="C3670" i="27"/>
  <c r="C3671" i="27"/>
  <c r="C3672" i="27"/>
  <c r="C3673" i="27"/>
  <c r="C3674" i="27"/>
  <c r="C3675" i="27"/>
  <c r="C3676" i="27"/>
  <c r="C3677" i="27"/>
  <c r="C3678" i="27"/>
  <c r="C3679" i="27"/>
  <c r="C3680" i="27"/>
  <c r="C3681" i="27"/>
  <c r="C3682" i="27"/>
  <c r="C3683" i="27"/>
  <c r="C3684" i="27"/>
  <c r="C3685" i="27"/>
  <c r="C3686" i="27"/>
  <c r="C3687" i="27"/>
  <c r="C3688" i="27"/>
  <c r="C3689" i="27"/>
  <c r="C3690" i="27"/>
  <c r="C3691" i="27"/>
  <c r="C3692" i="27"/>
  <c r="C3693" i="27"/>
  <c r="C3694" i="27"/>
  <c r="C3695" i="27"/>
  <c r="C3696" i="27"/>
  <c r="C3697" i="27"/>
  <c r="C3698" i="27"/>
  <c r="C3699" i="27"/>
  <c r="C3700" i="27"/>
  <c r="C3701" i="27"/>
  <c r="C3702" i="27"/>
  <c r="C3703" i="27"/>
  <c r="C3704" i="27"/>
  <c r="C3705" i="27"/>
  <c r="C3706" i="27"/>
  <c r="C3707" i="27"/>
  <c r="C3708" i="27"/>
  <c r="C3709" i="27"/>
  <c r="C3710" i="27"/>
  <c r="C3711" i="27"/>
  <c r="C3712" i="27"/>
  <c r="C3713" i="27"/>
  <c r="C3714" i="27"/>
  <c r="C3715" i="27"/>
  <c r="C3716" i="27"/>
  <c r="C3717" i="27"/>
  <c r="C3718" i="27"/>
  <c r="C3719" i="27"/>
  <c r="C3720" i="27"/>
  <c r="C3721" i="27"/>
  <c r="C3722" i="27"/>
  <c r="C3723" i="27"/>
  <c r="C3724" i="27"/>
  <c r="C3725" i="27"/>
  <c r="C3726" i="27"/>
  <c r="C3727" i="27"/>
  <c r="C3728" i="27"/>
  <c r="C3729" i="27"/>
  <c r="C3730" i="27"/>
  <c r="C3731" i="27"/>
  <c r="C3732" i="27"/>
  <c r="C3733" i="27"/>
  <c r="C3734" i="27"/>
  <c r="C3735" i="27"/>
  <c r="C3736" i="27"/>
  <c r="C3737" i="27"/>
  <c r="C3738" i="27"/>
  <c r="C3739" i="27"/>
  <c r="C3740" i="27"/>
  <c r="C3741" i="27"/>
  <c r="C3742" i="27"/>
  <c r="C3743" i="27"/>
  <c r="C3744" i="27"/>
  <c r="C3745" i="27"/>
  <c r="C3746" i="27"/>
  <c r="C3747" i="27"/>
  <c r="C3748" i="27"/>
  <c r="C3749" i="27"/>
  <c r="C3750" i="27"/>
  <c r="C3751" i="27"/>
  <c r="C3752" i="27"/>
  <c r="C3753" i="27"/>
  <c r="C3754" i="27"/>
  <c r="C3755" i="27"/>
  <c r="C3756" i="27"/>
  <c r="C3757" i="27"/>
  <c r="C3758" i="27"/>
  <c r="C3759" i="27"/>
  <c r="C3760" i="27"/>
  <c r="C3761" i="27"/>
  <c r="C3762" i="27"/>
  <c r="C3763" i="27"/>
  <c r="C3764" i="27"/>
  <c r="C3765" i="27"/>
  <c r="C3766" i="27"/>
  <c r="C3767" i="27"/>
  <c r="C3768" i="27"/>
  <c r="C3769" i="27"/>
  <c r="C3770" i="27"/>
  <c r="C3771" i="27"/>
  <c r="C3772" i="27"/>
  <c r="C3773" i="27"/>
  <c r="C3774" i="27"/>
  <c r="C3775" i="27"/>
  <c r="C3776" i="27"/>
  <c r="C3777" i="27"/>
  <c r="C3778" i="27"/>
  <c r="C3779" i="27"/>
  <c r="C3780" i="27"/>
  <c r="C3781" i="27"/>
  <c r="C3782" i="27"/>
  <c r="C3783" i="27"/>
  <c r="C3784" i="27"/>
  <c r="C3785" i="27"/>
  <c r="C3786" i="27"/>
  <c r="C3787" i="27"/>
  <c r="C3788" i="27"/>
  <c r="C3789" i="27"/>
  <c r="C3790" i="27"/>
  <c r="C3791" i="27"/>
  <c r="C3792" i="27"/>
  <c r="C3793" i="27"/>
  <c r="C3794" i="27"/>
  <c r="C3795" i="27"/>
  <c r="C3796" i="27"/>
  <c r="C3797" i="27"/>
  <c r="C3798" i="27"/>
  <c r="C3799" i="27"/>
  <c r="C3800" i="27"/>
  <c r="C3801" i="27"/>
  <c r="C3802" i="27"/>
  <c r="C3803" i="27"/>
  <c r="C3804" i="27"/>
  <c r="C3805" i="27"/>
  <c r="C3806" i="27"/>
  <c r="C3807" i="27"/>
  <c r="C3808" i="27"/>
  <c r="C3809" i="27"/>
  <c r="C3810" i="27"/>
  <c r="C3811" i="27"/>
  <c r="C3812" i="27"/>
  <c r="C3813" i="27"/>
  <c r="C3814" i="27"/>
  <c r="C3815" i="27"/>
  <c r="C3816" i="27"/>
  <c r="C3817" i="27"/>
  <c r="C3818" i="27"/>
  <c r="C3819" i="27"/>
  <c r="C3820" i="27"/>
  <c r="C3821" i="27"/>
  <c r="C3822" i="27"/>
  <c r="C3823" i="27"/>
  <c r="C3824" i="27"/>
  <c r="C3825" i="27"/>
  <c r="C3826" i="27"/>
  <c r="C3827" i="27"/>
  <c r="C3828" i="27"/>
  <c r="C3829" i="27"/>
  <c r="C3830" i="27"/>
  <c r="C3831" i="27"/>
  <c r="C3832" i="27"/>
  <c r="C3833" i="27"/>
  <c r="C3834" i="27"/>
  <c r="C3835" i="27"/>
  <c r="C3836" i="27"/>
  <c r="C3837" i="27"/>
  <c r="C3838" i="27"/>
  <c r="C3839" i="27"/>
  <c r="C3840" i="27"/>
  <c r="C3841" i="27"/>
  <c r="C3842" i="27"/>
  <c r="C3843" i="27"/>
  <c r="C3844" i="27"/>
  <c r="C3845" i="27"/>
  <c r="C3846" i="27"/>
  <c r="C3847" i="27"/>
  <c r="C3848" i="27"/>
  <c r="C3849" i="27"/>
  <c r="C3850" i="27"/>
  <c r="C3851" i="27"/>
  <c r="C3852" i="27"/>
  <c r="C3853" i="27"/>
  <c r="C3854" i="27"/>
  <c r="C3855" i="27"/>
  <c r="C3856" i="27"/>
  <c r="C3857" i="27"/>
  <c r="C3858" i="27"/>
  <c r="C3859" i="27"/>
  <c r="C3860" i="27"/>
  <c r="C3861" i="27"/>
  <c r="C3862" i="27"/>
  <c r="C3863" i="27"/>
  <c r="C3864" i="27"/>
  <c r="C3865" i="27"/>
  <c r="C3866" i="27"/>
  <c r="C3867" i="27"/>
  <c r="C3868" i="27"/>
  <c r="C3869" i="27"/>
  <c r="C3870" i="27"/>
  <c r="C3871" i="27"/>
  <c r="C3872" i="27"/>
  <c r="C3873" i="27"/>
  <c r="C3874" i="27"/>
  <c r="C3875" i="27"/>
  <c r="C3876" i="27"/>
  <c r="C3877" i="27"/>
  <c r="C3878" i="27"/>
  <c r="C3879" i="27"/>
  <c r="C3880" i="27"/>
  <c r="C3881" i="27"/>
  <c r="C3882" i="27"/>
  <c r="C3883" i="27"/>
  <c r="C3884" i="27"/>
  <c r="C3885" i="27"/>
  <c r="C3886" i="27"/>
  <c r="C3887" i="27"/>
  <c r="C3888" i="27"/>
  <c r="C3889" i="27"/>
  <c r="C3890" i="27"/>
  <c r="C3891" i="27"/>
  <c r="C3892" i="27"/>
  <c r="C3893" i="27"/>
  <c r="C3894" i="27"/>
  <c r="C3895" i="27"/>
  <c r="C3896" i="27"/>
  <c r="C3897" i="27"/>
  <c r="C3898" i="27"/>
  <c r="C3899" i="27"/>
  <c r="C3900" i="27"/>
  <c r="C3901" i="27"/>
  <c r="C3902" i="27"/>
  <c r="C3903" i="27"/>
  <c r="C3904" i="27"/>
  <c r="C3905" i="27"/>
  <c r="C3906" i="27"/>
  <c r="C3907" i="27"/>
  <c r="C3908" i="27"/>
  <c r="C3909" i="27"/>
  <c r="C3910" i="27"/>
  <c r="C3911" i="27"/>
  <c r="C3912" i="27"/>
  <c r="C3913" i="27"/>
  <c r="C3914" i="27"/>
  <c r="C3915" i="27"/>
  <c r="C3916" i="27"/>
  <c r="C3917" i="27"/>
  <c r="C3918" i="27"/>
  <c r="C3919" i="27"/>
  <c r="C3920" i="27"/>
  <c r="C3921" i="27"/>
  <c r="C3922" i="27"/>
  <c r="C3923" i="27"/>
  <c r="C3924" i="27"/>
  <c r="C3925" i="27"/>
  <c r="C3926" i="27"/>
  <c r="C3927" i="27"/>
  <c r="C3928" i="27"/>
  <c r="C3929" i="27"/>
  <c r="C3930" i="27"/>
  <c r="C3931" i="27"/>
  <c r="C3932" i="27"/>
  <c r="C3933" i="27"/>
  <c r="C3934" i="27"/>
  <c r="C3935" i="27"/>
  <c r="C3936" i="27"/>
  <c r="C3937" i="27"/>
  <c r="C3938" i="27"/>
  <c r="C3939" i="27"/>
  <c r="C3940" i="27"/>
  <c r="C3941" i="27"/>
  <c r="C3942" i="27"/>
  <c r="C3943" i="27"/>
  <c r="C3944" i="27"/>
  <c r="C3945" i="27"/>
  <c r="C3946" i="27"/>
  <c r="C3947" i="27"/>
  <c r="C3948" i="27"/>
  <c r="C3949" i="27"/>
  <c r="C3950" i="27"/>
  <c r="C3951" i="27"/>
  <c r="C3952" i="27"/>
  <c r="C3953" i="27"/>
  <c r="C3954" i="27"/>
  <c r="C3955" i="27"/>
  <c r="C3956" i="27"/>
  <c r="C3957" i="27"/>
  <c r="C3958" i="27"/>
  <c r="C3959" i="27"/>
  <c r="C3960" i="27"/>
  <c r="C3961" i="27"/>
  <c r="C3962" i="27"/>
  <c r="C3963" i="27"/>
  <c r="C3964" i="27"/>
  <c r="C3965" i="27"/>
  <c r="C3966" i="27"/>
  <c r="C3967" i="27"/>
  <c r="C3968" i="27"/>
  <c r="C3969" i="27"/>
  <c r="C3970" i="27"/>
  <c r="C3971" i="27"/>
  <c r="C3972" i="27"/>
  <c r="C3973" i="27"/>
  <c r="C3974" i="27"/>
  <c r="C3975" i="27"/>
  <c r="C3976" i="27"/>
  <c r="C3977" i="27"/>
  <c r="C3978" i="27"/>
  <c r="C3979" i="27"/>
  <c r="C3980" i="27"/>
  <c r="C3981" i="27"/>
  <c r="C3982" i="27"/>
  <c r="C3983" i="27"/>
  <c r="C3984" i="27"/>
  <c r="C3985" i="27"/>
  <c r="C3986" i="27"/>
  <c r="C3987" i="27"/>
  <c r="C3988" i="27"/>
  <c r="C3989" i="27"/>
  <c r="C3990" i="27"/>
  <c r="C3991" i="27"/>
  <c r="C3992" i="27"/>
  <c r="C3993" i="27"/>
  <c r="C3994" i="27"/>
  <c r="C3995" i="27"/>
  <c r="C3996" i="27"/>
  <c r="C3997" i="27"/>
  <c r="C3998" i="27"/>
  <c r="C3999" i="27"/>
  <c r="C4000" i="27"/>
  <c r="C4001" i="27"/>
  <c r="C4002" i="27"/>
  <c r="C4003" i="27"/>
  <c r="C4004" i="27"/>
  <c r="C4005" i="27"/>
  <c r="C4006" i="27"/>
  <c r="C4007" i="27"/>
  <c r="C4008" i="27"/>
  <c r="C4009" i="27"/>
  <c r="C4010" i="27"/>
  <c r="C4011" i="27"/>
  <c r="C4012" i="27"/>
  <c r="C4013" i="27"/>
  <c r="C4014" i="27"/>
  <c r="C4015" i="27"/>
  <c r="C4016" i="27"/>
  <c r="C4017" i="27"/>
  <c r="C4018" i="27"/>
  <c r="C4019" i="27"/>
  <c r="C4020" i="27"/>
  <c r="C4021" i="27"/>
  <c r="C4022" i="27"/>
  <c r="C4023" i="27"/>
  <c r="C4024" i="27"/>
  <c r="C4025" i="27"/>
  <c r="C4026" i="27"/>
  <c r="C4027" i="27"/>
  <c r="C4028" i="27"/>
  <c r="C4029" i="27"/>
  <c r="C4030" i="27"/>
  <c r="C4031" i="27"/>
  <c r="C4032" i="27"/>
  <c r="C4033" i="27"/>
  <c r="C4034" i="27"/>
  <c r="C4035" i="27"/>
  <c r="C4036" i="27"/>
  <c r="C4037" i="27"/>
  <c r="C4038" i="27"/>
  <c r="C4039" i="27"/>
  <c r="C4040" i="27"/>
  <c r="C4041" i="27"/>
  <c r="C4042" i="27"/>
  <c r="C4043" i="27"/>
  <c r="C4044" i="27"/>
  <c r="C4045" i="27"/>
  <c r="C4046" i="27"/>
  <c r="C4047" i="27"/>
  <c r="C4048" i="27"/>
  <c r="C4049" i="27"/>
  <c r="C4050" i="27"/>
  <c r="C4051" i="27"/>
  <c r="C4052" i="27"/>
  <c r="C4053" i="27"/>
  <c r="C4054" i="27"/>
  <c r="C4055" i="27"/>
  <c r="C4056" i="27"/>
  <c r="C4057" i="27"/>
  <c r="C4058" i="27"/>
  <c r="C4059" i="27"/>
  <c r="C4060" i="27"/>
  <c r="C4061" i="27"/>
  <c r="C4062" i="27"/>
  <c r="C4063" i="27"/>
  <c r="C4064" i="27"/>
  <c r="C4065" i="27"/>
  <c r="C4066" i="27"/>
  <c r="C4067" i="27"/>
  <c r="C4068" i="27"/>
  <c r="C4069" i="27"/>
  <c r="C4070" i="27"/>
  <c r="C4071" i="27"/>
  <c r="C4072" i="27"/>
  <c r="C4073" i="27"/>
  <c r="C4074" i="27"/>
  <c r="C4075" i="27"/>
  <c r="C4076" i="27"/>
  <c r="C4077" i="27"/>
  <c r="C4078" i="27"/>
  <c r="C4079" i="27"/>
  <c r="C4080" i="27"/>
  <c r="C4081" i="27"/>
  <c r="C4082" i="27"/>
  <c r="C4083" i="27"/>
  <c r="C4084" i="27"/>
  <c r="C4085" i="27"/>
  <c r="C4086" i="27"/>
  <c r="C4087" i="27"/>
  <c r="C4088" i="27"/>
  <c r="C4089" i="27"/>
  <c r="C4090" i="27"/>
  <c r="C4091" i="27"/>
  <c r="C4092" i="27"/>
  <c r="C4093" i="27"/>
  <c r="C4094" i="27"/>
  <c r="C4095" i="27"/>
  <c r="C4096" i="27"/>
  <c r="C4097" i="27"/>
  <c r="C4098" i="27"/>
  <c r="C4099" i="27"/>
  <c r="C4100" i="27"/>
  <c r="C4101" i="27"/>
  <c r="C4102" i="27"/>
  <c r="C4103" i="27"/>
  <c r="C4104" i="27"/>
  <c r="C4105" i="27"/>
  <c r="C4106" i="27"/>
  <c r="C4107" i="27"/>
  <c r="C4108" i="27"/>
  <c r="C4109" i="27"/>
  <c r="C4110" i="27"/>
  <c r="C4111" i="27"/>
  <c r="C4112" i="27"/>
  <c r="C4113" i="27"/>
  <c r="C4114" i="27"/>
  <c r="C4115" i="27"/>
  <c r="C4116" i="27"/>
  <c r="C4117" i="27"/>
  <c r="C4118" i="27"/>
  <c r="C4119" i="27"/>
  <c r="C4120" i="27"/>
  <c r="C4121" i="27"/>
  <c r="C4122" i="27"/>
  <c r="C4123" i="27"/>
  <c r="C4124" i="27"/>
  <c r="C4125" i="27"/>
  <c r="C4126" i="27"/>
  <c r="C4127" i="27"/>
  <c r="C4128" i="27"/>
  <c r="C4129" i="27"/>
  <c r="C4130" i="27"/>
  <c r="C4131" i="27"/>
  <c r="C4132" i="27"/>
  <c r="C4133" i="27"/>
  <c r="C4134" i="27"/>
  <c r="C4135" i="27"/>
  <c r="C4136" i="27"/>
  <c r="C4137" i="27"/>
  <c r="C4138" i="27"/>
  <c r="C4139" i="27"/>
  <c r="C4140" i="27"/>
  <c r="C4141" i="27"/>
  <c r="C4142" i="27"/>
  <c r="C4143" i="27"/>
  <c r="C4144" i="27"/>
  <c r="C4145" i="27"/>
  <c r="C4146" i="27"/>
  <c r="C4147" i="27"/>
  <c r="C4148" i="27"/>
  <c r="C4149" i="27"/>
  <c r="C4150" i="27"/>
  <c r="C4151" i="27"/>
  <c r="C4152" i="27"/>
  <c r="C4153" i="27"/>
  <c r="C4154" i="27"/>
  <c r="C4155" i="27"/>
  <c r="C4156" i="27"/>
  <c r="C4157" i="27"/>
  <c r="C4158" i="27"/>
  <c r="C4159" i="27"/>
  <c r="C4160" i="27"/>
  <c r="C4161" i="27"/>
  <c r="C4162" i="27"/>
  <c r="C4163" i="27"/>
  <c r="C4164" i="27"/>
  <c r="C4165" i="27"/>
  <c r="C4166" i="27"/>
  <c r="C4167" i="27"/>
  <c r="C4168" i="27"/>
  <c r="C4169" i="27"/>
  <c r="C4170" i="27"/>
  <c r="C4171" i="27"/>
  <c r="C4172" i="27"/>
  <c r="C4173" i="27"/>
  <c r="C4174" i="27"/>
  <c r="C4175" i="27"/>
  <c r="C4176" i="27"/>
  <c r="C4177" i="27"/>
  <c r="C4178" i="27"/>
  <c r="C4179" i="27"/>
  <c r="C4180" i="27"/>
  <c r="C4181" i="27"/>
  <c r="C4182" i="27"/>
  <c r="C4183" i="27"/>
  <c r="C4184" i="27"/>
  <c r="C4185" i="27"/>
  <c r="C4186" i="27"/>
  <c r="C4187" i="27"/>
  <c r="C4188" i="27"/>
  <c r="C4189" i="27"/>
  <c r="C4190" i="27"/>
  <c r="C4191" i="27"/>
  <c r="C4192" i="27"/>
  <c r="C4193" i="27"/>
  <c r="C4194" i="27"/>
  <c r="C4195" i="27"/>
  <c r="C4196" i="27"/>
  <c r="C4197" i="27"/>
  <c r="C4198" i="27"/>
  <c r="C4199" i="27"/>
  <c r="C4200" i="27"/>
  <c r="C4201" i="27"/>
  <c r="C4202" i="27"/>
  <c r="C4203" i="27"/>
  <c r="C4204" i="27"/>
  <c r="C4205" i="27"/>
  <c r="C4206" i="27"/>
  <c r="C4207" i="27"/>
  <c r="C4208" i="27"/>
  <c r="C4209" i="27"/>
  <c r="C4210" i="27"/>
  <c r="C4211" i="27"/>
  <c r="C4212" i="27"/>
  <c r="C4213" i="27"/>
  <c r="C4214" i="27"/>
  <c r="C4215" i="27"/>
  <c r="C4216" i="27"/>
  <c r="C4217" i="27"/>
  <c r="C4218" i="27"/>
  <c r="C4219" i="27"/>
  <c r="C4220" i="27"/>
  <c r="C4221" i="27"/>
  <c r="C4222" i="27"/>
  <c r="C4223" i="27"/>
  <c r="C4224" i="27"/>
  <c r="C4225" i="27"/>
  <c r="C4226" i="27"/>
  <c r="C4227" i="27"/>
  <c r="C4228" i="27"/>
  <c r="C4229" i="27"/>
  <c r="C4230" i="27"/>
  <c r="C4231" i="27"/>
  <c r="C4232" i="27"/>
  <c r="C4233" i="27"/>
  <c r="C4234" i="27"/>
  <c r="C4235" i="27"/>
  <c r="C4236" i="27"/>
  <c r="C4237" i="27"/>
  <c r="C4238" i="27"/>
  <c r="C4239" i="27"/>
  <c r="C4240" i="27"/>
  <c r="C4241" i="27"/>
  <c r="C4242" i="27"/>
  <c r="C4243" i="27"/>
  <c r="C4244" i="27"/>
  <c r="C4245" i="27"/>
  <c r="C4246" i="27"/>
  <c r="C4247" i="27"/>
  <c r="C4248" i="27"/>
  <c r="C4249" i="27"/>
  <c r="C4250" i="27"/>
  <c r="C4251" i="27"/>
  <c r="C4252" i="27"/>
  <c r="C4253" i="27"/>
  <c r="C4254" i="27"/>
  <c r="C4255" i="27"/>
  <c r="C4256" i="27"/>
  <c r="C4257" i="27"/>
  <c r="C4258" i="27"/>
  <c r="C4259" i="27"/>
  <c r="C4260" i="27"/>
  <c r="C4261" i="27"/>
  <c r="C4262" i="27"/>
  <c r="C4263" i="27"/>
  <c r="C4264" i="27"/>
  <c r="C4265" i="27"/>
  <c r="C4266" i="27"/>
  <c r="C4267" i="27"/>
  <c r="C4268" i="27"/>
  <c r="C4269" i="27"/>
  <c r="C4270" i="27"/>
  <c r="C4271" i="27"/>
  <c r="C4272" i="27"/>
  <c r="C4273" i="27"/>
  <c r="C4274" i="27"/>
  <c r="C4275" i="27"/>
  <c r="C4276" i="27"/>
  <c r="C4277" i="27"/>
  <c r="C4278" i="27"/>
  <c r="C4279" i="27"/>
  <c r="C4280" i="27"/>
  <c r="C4281" i="27"/>
  <c r="C4282" i="27"/>
  <c r="C4283" i="27"/>
  <c r="C4284" i="27"/>
  <c r="C4285" i="27"/>
  <c r="C4286" i="27"/>
  <c r="C4287" i="27"/>
  <c r="C4288" i="27"/>
  <c r="C4289" i="27"/>
  <c r="C4290" i="27"/>
  <c r="C4291" i="27"/>
  <c r="C4292" i="27"/>
  <c r="C4293" i="27"/>
  <c r="C4294" i="27"/>
  <c r="C4295" i="27"/>
  <c r="C4296" i="27"/>
  <c r="C4297" i="27"/>
  <c r="C4298" i="27"/>
  <c r="C4299" i="27"/>
  <c r="C4300" i="27"/>
  <c r="C4301" i="27"/>
  <c r="C4302" i="27"/>
  <c r="C4303" i="27"/>
  <c r="C4304" i="27"/>
  <c r="C4305" i="27"/>
  <c r="C4306" i="27"/>
  <c r="C4307" i="27"/>
  <c r="C4308" i="27"/>
  <c r="C4309" i="27"/>
  <c r="C4310" i="27"/>
  <c r="C4311" i="27"/>
  <c r="C4312" i="27"/>
  <c r="C4313" i="27"/>
  <c r="C4314" i="27"/>
  <c r="C4315" i="27"/>
  <c r="C4316" i="27"/>
  <c r="C4317" i="27"/>
  <c r="C4318" i="27"/>
  <c r="C4319" i="27"/>
  <c r="C4320" i="27"/>
  <c r="C4321" i="27"/>
  <c r="C4322" i="27"/>
  <c r="C4323" i="27"/>
  <c r="C4324" i="27"/>
  <c r="C4325" i="27"/>
  <c r="C4326" i="27"/>
  <c r="C4327" i="27"/>
  <c r="C4328" i="27"/>
  <c r="C4329" i="27"/>
  <c r="C4330" i="27"/>
  <c r="C4331" i="27"/>
  <c r="C4332" i="27"/>
  <c r="C4333" i="27"/>
  <c r="C4334" i="27"/>
  <c r="C4335" i="27"/>
  <c r="C4336" i="27"/>
  <c r="C4337" i="27"/>
  <c r="C4338" i="27"/>
  <c r="C4339" i="27"/>
  <c r="C4340" i="27"/>
  <c r="C4341" i="27"/>
  <c r="C4342" i="27"/>
  <c r="C4343" i="27"/>
  <c r="C4344" i="27"/>
  <c r="C4345" i="27"/>
  <c r="C4346" i="27"/>
  <c r="C4347" i="27"/>
  <c r="C4348" i="27"/>
  <c r="C4349" i="27"/>
  <c r="C4350" i="27"/>
  <c r="C4351" i="27"/>
  <c r="C4352" i="27"/>
  <c r="C4353" i="27"/>
  <c r="C4354" i="27"/>
  <c r="C4355" i="27"/>
  <c r="C4356" i="27"/>
  <c r="C4357" i="27"/>
  <c r="C4358" i="27"/>
  <c r="C4359" i="27"/>
  <c r="C4360" i="27"/>
  <c r="C4361" i="27"/>
  <c r="C4362" i="27"/>
  <c r="C4363" i="27"/>
  <c r="C4364" i="27"/>
  <c r="C4365" i="27"/>
  <c r="C4366" i="27"/>
  <c r="C4367" i="27"/>
  <c r="C4368" i="27"/>
  <c r="C4369" i="27"/>
  <c r="C4370" i="27"/>
  <c r="C4371" i="27"/>
  <c r="C4372" i="27"/>
  <c r="C4373" i="27"/>
  <c r="C4374" i="27"/>
  <c r="C4375" i="27"/>
  <c r="C4376" i="27"/>
  <c r="C4377" i="27"/>
  <c r="C4378" i="27"/>
  <c r="C4379" i="27"/>
  <c r="C4380" i="27"/>
  <c r="C4381" i="27"/>
  <c r="C4382" i="27"/>
  <c r="C4383" i="27"/>
  <c r="C4384" i="27"/>
  <c r="C4385" i="27"/>
  <c r="C4386" i="27"/>
  <c r="C4387" i="27"/>
  <c r="C4388" i="27"/>
  <c r="C4389" i="27"/>
  <c r="C4390" i="27"/>
  <c r="C4391" i="27"/>
  <c r="C4392" i="27"/>
  <c r="C4393" i="27"/>
  <c r="C4394" i="27"/>
  <c r="C4395" i="27"/>
  <c r="C4396" i="27"/>
  <c r="C4397" i="27"/>
  <c r="C4398" i="27"/>
  <c r="C4399" i="27"/>
  <c r="C4400" i="27"/>
  <c r="C4401" i="27"/>
  <c r="C4402" i="27"/>
  <c r="C4403" i="27"/>
  <c r="C4404" i="27"/>
  <c r="C4405" i="27"/>
  <c r="C4406" i="27"/>
  <c r="C4407" i="27"/>
  <c r="C4408" i="27"/>
  <c r="C4409" i="27"/>
  <c r="C4410" i="27"/>
  <c r="C4411" i="27"/>
  <c r="C4412" i="27"/>
  <c r="C4413" i="27"/>
  <c r="C4414" i="27"/>
  <c r="C4415" i="27"/>
  <c r="C4416" i="27"/>
  <c r="C4417" i="27"/>
  <c r="C4418" i="27"/>
  <c r="C4419" i="27"/>
  <c r="C4420" i="27"/>
  <c r="C4421" i="27"/>
  <c r="C4422" i="27"/>
  <c r="C4423" i="27"/>
  <c r="C4424" i="27"/>
  <c r="C4425" i="27"/>
  <c r="C4426" i="27"/>
  <c r="C4427" i="27"/>
  <c r="C4428" i="27"/>
  <c r="C4429" i="27"/>
  <c r="C4430" i="27"/>
  <c r="C4431" i="27"/>
  <c r="C4432" i="27"/>
  <c r="C4433" i="27"/>
  <c r="C4434" i="27"/>
  <c r="C4435" i="27"/>
  <c r="C4436" i="27"/>
  <c r="C4437" i="27"/>
  <c r="C4438" i="27"/>
  <c r="C4439" i="27"/>
  <c r="C4440" i="27"/>
  <c r="C4441" i="27"/>
  <c r="C4442" i="27"/>
  <c r="C4443" i="27"/>
  <c r="C4444" i="27"/>
  <c r="C4445" i="27"/>
  <c r="C4446" i="27"/>
  <c r="C4447" i="27"/>
  <c r="C4448" i="27"/>
  <c r="C4449" i="27"/>
  <c r="C4450" i="27"/>
  <c r="C4451" i="27"/>
  <c r="C4452" i="27"/>
  <c r="C4453" i="27"/>
  <c r="C4454" i="27"/>
  <c r="C4455" i="27"/>
  <c r="C4456" i="27"/>
  <c r="C4457" i="27"/>
  <c r="C4458" i="27"/>
  <c r="C4459" i="27"/>
  <c r="C4460" i="27"/>
  <c r="C4461" i="27"/>
  <c r="C4462" i="27"/>
  <c r="C4463" i="27"/>
  <c r="C4464" i="27"/>
  <c r="C4465" i="27"/>
  <c r="C4466" i="27"/>
  <c r="C4467" i="27"/>
  <c r="C4468" i="27"/>
  <c r="C4469" i="27"/>
  <c r="C4470" i="27"/>
  <c r="C4471" i="27"/>
  <c r="C4472" i="27"/>
  <c r="C4473" i="27"/>
  <c r="C4474" i="27"/>
  <c r="C4475" i="27"/>
  <c r="C4476" i="27"/>
  <c r="C4477" i="27"/>
  <c r="C4478" i="27"/>
  <c r="C4479" i="27"/>
  <c r="C4480" i="27"/>
  <c r="C4481" i="27"/>
  <c r="C4482" i="27"/>
  <c r="C4483" i="27"/>
  <c r="C4484" i="27"/>
  <c r="C4485" i="27"/>
  <c r="C4486" i="27"/>
  <c r="C4487" i="27"/>
  <c r="C4488" i="27"/>
  <c r="C4489" i="27"/>
  <c r="C4490" i="27"/>
  <c r="C4491" i="27"/>
  <c r="C4492" i="27"/>
  <c r="C4493" i="27"/>
  <c r="C4494" i="27"/>
  <c r="C4495" i="27"/>
  <c r="C4496" i="27"/>
  <c r="C4497" i="27"/>
  <c r="C4498" i="27"/>
  <c r="C4499" i="27"/>
  <c r="C4500" i="27"/>
  <c r="C4501" i="27"/>
  <c r="C4502" i="27"/>
  <c r="C4503" i="27"/>
  <c r="C4504" i="27"/>
  <c r="C4505" i="27"/>
  <c r="C4506" i="27"/>
  <c r="C4507" i="27"/>
  <c r="C4508" i="27"/>
  <c r="C4509" i="27"/>
  <c r="C4510" i="27"/>
  <c r="C4511" i="27"/>
  <c r="C4512" i="27"/>
  <c r="C4513" i="27"/>
  <c r="C4514" i="27"/>
  <c r="C4515" i="27"/>
  <c r="C4516" i="27"/>
  <c r="C4517" i="27"/>
  <c r="C4518" i="27"/>
  <c r="C4519" i="27"/>
  <c r="C4520" i="27"/>
  <c r="C4521" i="27"/>
  <c r="C4522" i="27"/>
  <c r="C4523" i="27"/>
  <c r="C4524" i="27"/>
  <c r="C4525" i="27"/>
  <c r="C4526" i="27"/>
  <c r="C4527" i="27"/>
  <c r="C4528" i="27"/>
  <c r="C4529" i="27"/>
  <c r="C4530" i="27"/>
  <c r="C4531" i="27"/>
  <c r="C4532" i="27"/>
  <c r="C4533" i="27"/>
  <c r="C4534" i="27"/>
  <c r="C4535" i="27"/>
  <c r="C4536" i="27"/>
  <c r="C4537" i="27"/>
  <c r="C4538" i="27"/>
  <c r="C4539" i="27"/>
  <c r="C4540" i="27"/>
  <c r="C4541" i="27"/>
  <c r="C4542" i="27"/>
  <c r="C4543" i="27"/>
  <c r="C4544" i="27"/>
  <c r="C4545" i="27"/>
  <c r="C4546" i="27"/>
  <c r="C4547" i="27"/>
  <c r="C4548" i="27"/>
  <c r="C4549" i="27"/>
  <c r="C4550" i="27"/>
  <c r="C4551" i="27"/>
  <c r="C4552" i="27"/>
  <c r="C4553" i="27"/>
  <c r="C4554" i="27"/>
  <c r="C4555" i="27"/>
  <c r="C4556" i="27"/>
  <c r="C4557" i="27"/>
  <c r="C4558" i="27"/>
  <c r="C4559" i="27"/>
  <c r="C4560" i="27"/>
  <c r="C4561" i="27"/>
  <c r="C4562" i="27"/>
  <c r="C4563" i="27"/>
  <c r="C4564" i="27"/>
  <c r="C4565" i="27"/>
  <c r="C4566" i="27"/>
  <c r="C4567" i="27"/>
  <c r="C4568" i="27"/>
  <c r="C4569" i="27"/>
  <c r="C4570" i="27"/>
  <c r="C4571" i="27"/>
  <c r="C4572" i="27"/>
  <c r="C4573" i="27"/>
  <c r="C4574" i="27"/>
  <c r="C4575" i="27"/>
  <c r="C4576" i="27"/>
  <c r="C4577" i="27"/>
  <c r="C4578" i="27"/>
  <c r="C4579" i="27"/>
  <c r="C4580" i="27"/>
  <c r="C4581" i="27"/>
  <c r="C4582" i="27"/>
  <c r="C4583" i="27"/>
  <c r="C4584" i="27"/>
  <c r="C4585" i="27"/>
  <c r="C4586" i="27"/>
  <c r="C4587" i="27"/>
  <c r="C4588" i="27"/>
  <c r="C4589" i="27"/>
  <c r="C4590" i="27"/>
  <c r="C4591" i="27"/>
  <c r="C4592" i="27"/>
  <c r="C4593" i="27"/>
  <c r="C4594" i="27"/>
  <c r="C4595" i="27"/>
  <c r="C4596" i="27"/>
  <c r="C4597" i="27"/>
  <c r="C4598" i="27"/>
  <c r="C4599" i="27"/>
  <c r="C4600" i="27"/>
  <c r="C4601" i="27"/>
  <c r="C4602" i="27"/>
  <c r="C4603" i="27"/>
  <c r="C4604" i="27"/>
  <c r="C4605" i="27"/>
  <c r="C4606" i="27"/>
  <c r="C4607" i="27"/>
  <c r="C4608" i="27"/>
  <c r="C4609" i="27"/>
  <c r="C4610" i="27"/>
  <c r="C4611" i="27"/>
  <c r="C4612" i="27"/>
  <c r="C4613" i="27"/>
  <c r="C4614" i="27"/>
  <c r="C4615" i="27"/>
  <c r="C4616" i="27"/>
  <c r="C4617" i="27"/>
  <c r="C4618" i="27"/>
  <c r="C4619" i="27"/>
  <c r="C4620" i="27"/>
  <c r="C4621" i="27"/>
  <c r="C4622" i="27"/>
  <c r="C4623" i="27"/>
  <c r="C4624" i="27"/>
  <c r="C4625" i="27"/>
  <c r="C4626" i="27"/>
  <c r="C4627" i="27"/>
  <c r="C4628" i="27"/>
  <c r="C4629" i="27"/>
  <c r="C4630" i="27"/>
  <c r="C4631" i="27"/>
  <c r="C4632" i="27"/>
  <c r="C4633" i="27"/>
  <c r="C4634" i="27"/>
  <c r="C4635" i="27"/>
  <c r="C4636" i="27"/>
  <c r="C4637" i="27"/>
  <c r="C4638" i="27"/>
  <c r="C4639" i="27"/>
  <c r="C4640" i="27"/>
  <c r="C4641" i="27"/>
  <c r="C4642" i="27"/>
  <c r="C4643" i="27"/>
  <c r="C4644" i="27"/>
  <c r="C4645" i="27"/>
  <c r="C4646" i="27"/>
  <c r="C4647" i="27"/>
  <c r="C4648" i="27"/>
  <c r="C4649" i="27"/>
  <c r="C4650" i="27"/>
  <c r="C4651" i="27"/>
  <c r="C4652" i="27"/>
  <c r="C4653" i="27"/>
  <c r="C4654" i="27"/>
  <c r="C4655" i="27"/>
  <c r="C4656" i="27"/>
  <c r="C4657" i="27"/>
  <c r="C4658" i="27"/>
  <c r="C4659" i="27"/>
  <c r="C4660" i="27"/>
  <c r="C4661" i="27"/>
  <c r="C4662" i="27"/>
  <c r="C4663" i="27"/>
  <c r="C4664" i="27"/>
  <c r="C4665" i="27"/>
  <c r="C4666" i="27"/>
  <c r="C4667" i="27"/>
  <c r="C4668" i="27"/>
  <c r="C4669" i="27"/>
  <c r="C4670" i="27"/>
  <c r="C4671" i="27"/>
  <c r="C4672" i="27"/>
  <c r="C4673" i="27"/>
  <c r="C4674" i="27"/>
  <c r="C4675" i="27"/>
  <c r="C4676" i="27"/>
  <c r="C4677" i="27"/>
  <c r="C4678" i="27"/>
  <c r="C4679" i="27"/>
  <c r="C4680" i="27"/>
  <c r="C4681" i="27"/>
  <c r="C4682" i="27"/>
  <c r="C4683" i="27"/>
  <c r="C4684" i="27"/>
  <c r="C4685" i="27"/>
  <c r="C4686" i="27"/>
  <c r="C4687" i="27"/>
  <c r="C4688" i="27"/>
  <c r="C4689" i="27"/>
  <c r="C4690" i="27"/>
  <c r="C4691" i="27"/>
  <c r="C4692" i="27"/>
  <c r="C4693" i="27"/>
  <c r="C4694" i="27"/>
  <c r="C4695" i="27"/>
  <c r="C4696" i="27"/>
  <c r="C4697" i="27"/>
  <c r="C4698" i="27"/>
  <c r="C4699" i="27"/>
  <c r="C4700" i="27"/>
  <c r="C4701" i="27"/>
  <c r="C4702" i="27"/>
  <c r="C4703" i="27"/>
  <c r="C4704" i="27"/>
  <c r="C4705" i="27"/>
  <c r="C4706" i="27"/>
  <c r="C4707" i="27"/>
  <c r="C4708" i="27"/>
  <c r="C4709" i="27"/>
  <c r="C4710" i="27"/>
  <c r="C4711" i="27"/>
  <c r="C4712" i="27"/>
  <c r="C4713" i="27"/>
  <c r="C4714" i="27"/>
  <c r="C4715" i="27"/>
  <c r="C4716" i="27"/>
  <c r="C4717" i="27"/>
  <c r="C4718" i="27"/>
  <c r="C4719" i="27"/>
  <c r="C4720" i="27"/>
  <c r="C4721" i="27"/>
  <c r="C4722" i="27"/>
  <c r="C4723" i="27"/>
  <c r="C4724" i="27"/>
  <c r="C4725" i="27"/>
  <c r="C4726" i="27"/>
  <c r="C4727" i="27"/>
  <c r="C4728" i="27"/>
  <c r="C4729" i="27"/>
  <c r="C4730" i="27"/>
  <c r="C4731" i="27"/>
  <c r="C4732" i="27"/>
  <c r="C4733" i="27"/>
  <c r="C4734" i="27"/>
  <c r="C4735" i="27"/>
  <c r="C4736" i="27"/>
  <c r="C4737" i="27"/>
  <c r="C4738" i="27"/>
  <c r="C4739" i="27"/>
  <c r="C4740" i="27"/>
  <c r="C4741" i="27"/>
  <c r="C4742" i="27"/>
  <c r="C4743" i="27"/>
  <c r="C4744" i="27"/>
  <c r="C4745" i="27"/>
  <c r="C4746" i="27"/>
  <c r="C4747" i="27"/>
  <c r="C4748" i="27"/>
  <c r="C4749" i="27"/>
  <c r="C4750" i="27"/>
  <c r="C4751" i="27"/>
  <c r="C4752" i="27"/>
  <c r="C4753" i="27"/>
  <c r="C4754" i="27"/>
  <c r="C4755" i="27"/>
  <c r="C4756" i="27"/>
  <c r="C4757" i="27"/>
  <c r="C4758" i="27"/>
  <c r="C4759" i="27"/>
  <c r="C4760" i="27"/>
  <c r="C4761" i="27"/>
  <c r="C4762" i="27"/>
  <c r="C4763" i="27"/>
  <c r="C4764" i="27"/>
  <c r="C4765" i="27"/>
  <c r="C4766" i="27"/>
  <c r="C4767" i="27"/>
  <c r="C4768" i="27"/>
  <c r="C4769" i="27"/>
  <c r="C4770" i="27"/>
  <c r="C4771" i="27"/>
  <c r="C4772" i="27"/>
  <c r="C4773" i="27"/>
  <c r="C4774" i="27"/>
  <c r="C4775" i="27"/>
  <c r="C4776" i="27"/>
  <c r="C4777" i="27"/>
  <c r="C4778" i="27"/>
  <c r="C4779" i="27"/>
  <c r="C4780" i="27"/>
  <c r="C4781" i="27"/>
  <c r="C4782" i="27"/>
  <c r="C4783" i="27"/>
  <c r="C4784" i="27"/>
  <c r="C4785" i="27"/>
  <c r="C4786" i="27"/>
  <c r="C4787" i="27"/>
  <c r="C4788" i="27"/>
  <c r="C4789" i="27"/>
  <c r="C4790" i="27"/>
  <c r="C4791" i="27"/>
  <c r="C4792" i="27"/>
  <c r="C4793" i="27"/>
  <c r="C4794" i="27"/>
  <c r="C4795" i="27"/>
  <c r="C4796" i="27"/>
  <c r="C4797" i="27"/>
  <c r="C4798" i="27"/>
  <c r="C4799" i="27"/>
  <c r="C4800" i="27"/>
  <c r="C4801" i="27"/>
  <c r="C4802" i="27"/>
  <c r="C4803" i="27"/>
  <c r="C4804" i="27"/>
  <c r="C4805" i="27"/>
  <c r="C4806" i="27"/>
  <c r="C4807" i="27"/>
  <c r="C4808" i="27"/>
  <c r="C4809" i="27"/>
  <c r="C4810" i="27"/>
  <c r="C4811" i="27"/>
  <c r="C4812" i="27"/>
  <c r="C4813" i="27"/>
  <c r="C4814" i="27"/>
  <c r="C4815" i="27"/>
  <c r="C4816" i="27"/>
  <c r="C4817" i="27"/>
  <c r="C4818" i="27"/>
  <c r="C4819" i="27"/>
  <c r="C4820" i="27"/>
  <c r="C4821" i="27"/>
  <c r="C4822" i="27"/>
  <c r="C4823" i="27"/>
  <c r="C4824" i="27"/>
  <c r="C4825" i="27"/>
  <c r="C4826" i="27"/>
  <c r="C4827" i="27"/>
  <c r="C4828" i="27"/>
  <c r="C4829" i="27"/>
  <c r="C4830" i="27"/>
  <c r="C4831" i="27"/>
  <c r="C4832" i="27"/>
  <c r="C4833" i="27"/>
  <c r="C4834" i="27"/>
  <c r="C4835" i="27"/>
  <c r="C4836" i="27"/>
  <c r="C4837" i="27"/>
  <c r="C4838" i="27"/>
  <c r="C4839" i="27"/>
  <c r="C4840" i="27"/>
  <c r="C4841" i="27"/>
  <c r="C4842" i="27"/>
  <c r="C4843" i="27"/>
  <c r="C4844" i="27"/>
  <c r="C4845" i="27"/>
  <c r="C4846" i="27"/>
  <c r="C4847" i="27"/>
  <c r="C4848" i="27"/>
  <c r="C4849" i="27"/>
  <c r="C4850" i="27"/>
  <c r="C4851" i="27"/>
  <c r="C4852" i="27"/>
  <c r="C4853" i="27"/>
  <c r="C4854" i="27"/>
  <c r="C4855" i="27"/>
  <c r="C4856" i="27"/>
  <c r="C4857" i="27"/>
  <c r="C4858" i="27"/>
  <c r="C4859" i="27"/>
  <c r="C4860" i="27"/>
  <c r="C4861" i="27"/>
  <c r="C4862" i="27"/>
  <c r="C4863" i="27"/>
  <c r="C4864" i="27"/>
  <c r="C4865" i="27"/>
  <c r="C4866" i="27"/>
  <c r="C4867" i="27"/>
  <c r="C4868" i="27"/>
  <c r="C4869" i="27"/>
  <c r="C4870" i="27"/>
  <c r="C4871" i="27"/>
  <c r="C4872" i="27"/>
  <c r="C4873" i="27"/>
  <c r="C4874" i="27"/>
  <c r="C4875" i="27"/>
  <c r="C4876" i="27"/>
  <c r="C4877" i="27"/>
  <c r="C4878" i="27"/>
  <c r="C4879" i="27"/>
  <c r="C4880" i="27"/>
  <c r="C4881" i="27"/>
  <c r="C4882" i="27"/>
  <c r="C4883" i="27"/>
  <c r="C4884" i="27"/>
  <c r="C4885" i="27"/>
  <c r="C4886" i="27"/>
  <c r="C4887" i="27"/>
  <c r="C4888" i="27"/>
  <c r="C4889" i="27"/>
  <c r="C4890" i="27"/>
  <c r="C4891" i="27"/>
  <c r="C4892" i="27"/>
  <c r="C4893" i="27"/>
  <c r="C4894" i="27"/>
  <c r="C4895" i="27"/>
  <c r="C4896" i="27"/>
  <c r="C4897" i="27"/>
  <c r="C4898" i="27"/>
  <c r="C4899" i="27"/>
  <c r="C4900" i="27"/>
  <c r="C4901" i="27"/>
  <c r="C4902" i="27"/>
  <c r="C4903" i="27"/>
  <c r="C4904" i="27"/>
  <c r="C4905" i="27"/>
  <c r="C4906" i="27"/>
  <c r="C4907" i="27"/>
  <c r="C4908" i="27"/>
  <c r="C4909" i="27"/>
  <c r="C4910" i="27"/>
  <c r="C4911" i="27"/>
  <c r="C4912" i="27"/>
  <c r="C4913" i="27"/>
  <c r="C4914" i="27"/>
  <c r="C4915" i="27"/>
  <c r="C4916" i="27"/>
  <c r="C4917" i="27"/>
  <c r="C4918" i="27"/>
  <c r="C4919" i="27"/>
  <c r="C4920" i="27"/>
  <c r="C4921" i="27"/>
  <c r="C4922" i="27"/>
  <c r="C4923" i="27"/>
  <c r="C4924" i="27"/>
  <c r="C4925" i="27"/>
  <c r="C4926" i="27"/>
  <c r="C4927" i="27"/>
  <c r="C4928" i="27"/>
  <c r="C4929" i="27"/>
  <c r="C4930" i="27"/>
  <c r="C4931" i="27"/>
  <c r="C4932" i="27"/>
  <c r="C4933" i="27"/>
  <c r="C4934" i="27"/>
  <c r="C4935" i="27"/>
  <c r="C4936" i="27"/>
  <c r="C4937" i="27"/>
  <c r="C4938" i="27"/>
  <c r="C4939" i="27"/>
  <c r="C4940" i="27"/>
  <c r="C4941" i="27"/>
  <c r="C4942" i="27"/>
  <c r="C4943" i="27"/>
  <c r="C4944" i="27"/>
  <c r="C4945" i="27"/>
  <c r="C4946" i="27"/>
  <c r="C4947" i="27"/>
  <c r="C4948" i="27"/>
  <c r="C4949" i="27"/>
  <c r="C4950" i="27"/>
  <c r="C4951" i="27"/>
  <c r="C4952" i="27"/>
  <c r="C4953" i="27"/>
  <c r="C4954" i="27"/>
  <c r="C4955" i="27"/>
  <c r="C4956" i="27"/>
  <c r="C4957" i="27"/>
  <c r="C4958" i="27"/>
  <c r="C4959" i="27"/>
  <c r="C4960" i="27"/>
  <c r="C4961" i="27"/>
  <c r="C4962" i="27"/>
  <c r="C4963" i="27"/>
  <c r="C4964" i="27"/>
  <c r="C4965" i="27"/>
  <c r="C4966" i="27"/>
  <c r="C4967" i="27"/>
  <c r="C4968" i="27"/>
  <c r="C4969" i="27"/>
  <c r="C4970" i="27"/>
  <c r="C4971" i="27"/>
  <c r="C4972" i="27"/>
  <c r="C4973" i="27"/>
  <c r="C4974" i="27"/>
  <c r="C4975" i="27"/>
  <c r="C4976" i="27"/>
  <c r="C4977" i="27"/>
  <c r="C4978" i="27"/>
  <c r="C4979" i="27"/>
  <c r="C4980" i="27"/>
  <c r="C4981" i="27"/>
  <c r="C4982" i="27"/>
  <c r="C4983" i="27"/>
  <c r="C4984" i="27"/>
  <c r="C4985" i="27"/>
  <c r="C4986" i="27"/>
  <c r="C4987" i="27"/>
  <c r="C4988" i="27"/>
  <c r="C4989" i="27"/>
  <c r="C4990" i="27"/>
  <c r="C4991" i="27"/>
  <c r="C4992" i="27"/>
  <c r="C4993" i="27"/>
  <c r="C4994" i="27"/>
  <c r="C4995" i="27"/>
  <c r="C4996" i="27"/>
  <c r="C4997" i="27"/>
  <c r="C4998" i="27"/>
  <c r="C4999" i="27"/>
  <c r="C5000" i="27"/>
  <c r="C5001" i="27"/>
  <c r="C5002" i="27"/>
  <c r="C5003" i="27"/>
  <c r="C5004" i="27"/>
  <c r="C5005" i="27"/>
  <c r="C5006" i="27"/>
  <c r="C5007" i="27"/>
  <c r="C5008" i="27"/>
  <c r="C5009" i="27"/>
  <c r="C5010" i="27"/>
  <c r="C5011" i="27"/>
  <c r="C5012" i="27"/>
  <c r="C5013" i="27"/>
  <c r="C5014" i="27"/>
  <c r="C5015" i="27"/>
  <c r="C5016" i="27"/>
  <c r="C5017" i="27"/>
  <c r="C5018" i="27"/>
  <c r="C5019" i="27"/>
  <c r="C5020" i="27"/>
  <c r="C5021" i="27"/>
  <c r="C5022" i="27"/>
  <c r="C5023" i="27"/>
  <c r="C5024" i="27"/>
  <c r="C5025" i="27"/>
  <c r="C5026" i="27"/>
  <c r="C5027" i="27"/>
  <c r="C5028" i="27"/>
  <c r="C5029" i="27"/>
  <c r="C5030" i="27"/>
  <c r="C5031" i="27"/>
  <c r="C5032" i="27"/>
  <c r="C5033" i="27"/>
  <c r="C5034" i="27"/>
  <c r="C5035" i="27"/>
  <c r="C5036" i="27"/>
  <c r="C5037" i="27"/>
  <c r="C5038" i="27"/>
  <c r="C5039" i="27"/>
  <c r="C5040" i="27"/>
  <c r="C5041" i="27"/>
  <c r="C5042" i="27"/>
  <c r="C5043" i="27"/>
  <c r="C5044" i="27"/>
  <c r="C5045" i="27"/>
  <c r="C5046" i="27"/>
  <c r="C5047" i="27"/>
  <c r="C5048" i="27"/>
  <c r="C5049" i="27"/>
  <c r="C5050" i="27"/>
  <c r="C5051" i="27"/>
  <c r="C5052" i="27"/>
  <c r="C5053" i="27"/>
  <c r="C5054" i="27"/>
  <c r="C5055" i="27"/>
  <c r="C5056" i="27"/>
  <c r="C5057" i="27"/>
  <c r="C5058" i="27"/>
  <c r="C5059" i="27"/>
  <c r="C5060" i="27"/>
  <c r="C5061" i="27"/>
  <c r="C5062" i="27"/>
  <c r="C5063" i="27"/>
  <c r="C5064" i="27"/>
  <c r="C5065" i="27"/>
  <c r="C5066" i="27"/>
  <c r="C5067" i="27"/>
  <c r="C5068" i="27"/>
  <c r="C5069" i="27"/>
  <c r="C5070" i="27"/>
  <c r="C5071" i="27"/>
  <c r="C5072" i="27"/>
  <c r="C5073" i="27"/>
  <c r="C5074" i="27"/>
  <c r="C5075" i="27"/>
  <c r="C5076" i="27"/>
  <c r="C5077" i="27"/>
  <c r="C5078" i="27"/>
  <c r="C5079" i="27"/>
  <c r="C5080" i="27"/>
  <c r="C5081" i="27"/>
  <c r="C5082" i="27"/>
  <c r="C5083" i="27"/>
  <c r="C5084" i="27"/>
  <c r="C5085" i="27"/>
  <c r="C5086" i="27"/>
  <c r="C5087" i="27"/>
  <c r="C5088" i="27"/>
  <c r="C5089" i="27"/>
  <c r="C5090" i="27"/>
  <c r="C5091" i="27"/>
  <c r="C5092" i="27"/>
  <c r="C5093" i="27"/>
  <c r="C5094" i="27"/>
  <c r="C5095" i="27"/>
  <c r="C5096" i="27"/>
  <c r="C5097" i="27"/>
  <c r="C5098" i="27"/>
  <c r="C5099" i="27"/>
  <c r="C5100" i="27"/>
  <c r="C5101" i="27"/>
  <c r="C5102" i="27"/>
  <c r="C5103" i="27"/>
  <c r="C5104" i="27"/>
  <c r="C5105" i="27"/>
  <c r="C5106" i="27"/>
  <c r="C5107" i="27"/>
  <c r="C5108" i="27"/>
  <c r="C5109" i="27"/>
  <c r="C5110" i="27"/>
  <c r="C5111" i="27"/>
  <c r="C5112" i="27"/>
  <c r="C5113" i="27"/>
  <c r="C5114" i="27"/>
  <c r="C5115" i="27"/>
  <c r="C5116" i="27"/>
  <c r="C5117" i="27"/>
  <c r="C5118" i="27"/>
  <c r="C5119" i="27"/>
  <c r="C5120" i="27"/>
  <c r="C5121" i="27"/>
  <c r="C5122" i="27"/>
  <c r="C5123" i="27"/>
  <c r="C5124" i="27"/>
  <c r="C5125" i="27"/>
  <c r="C5126" i="27"/>
  <c r="C5127" i="27"/>
  <c r="C5128" i="27"/>
  <c r="C5129" i="27"/>
  <c r="C5130" i="27"/>
  <c r="C5131" i="27"/>
  <c r="C5132" i="27"/>
  <c r="C5133" i="27"/>
  <c r="C5134" i="27"/>
  <c r="C5135" i="27"/>
  <c r="C5136" i="27"/>
  <c r="C5137" i="27"/>
  <c r="C5138" i="27"/>
  <c r="C5139" i="27"/>
  <c r="C5140" i="27"/>
  <c r="C5141" i="27"/>
  <c r="C5142" i="27"/>
  <c r="C5143" i="27"/>
  <c r="C5144" i="27"/>
  <c r="C5145" i="27"/>
  <c r="C5146" i="27"/>
  <c r="C5147" i="27"/>
  <c r="C5148" i="27"/>
  <c r="C5149" i="27"/>
  <c r="C5150" i="27"/>
  <c r="C5151" i="27"/>
  <c r="C5152" i="27"/>
  <c r="C5153" i="27"/>
  <c r="C5154" i="27"/>
  <c r="C5155" i="27"/>
  <c r="C5156" i="27"/>
  <c r="C5157" i="27"/>
  <c r="C5158" i="27"/>
  <c r="C5159" i="27"/>
  <c r="C5160" i="27"/>
  <c r="C5161" i="27"/>
  <c r="C5162" i="27"/>
  <c r="C5163" i="27"/>
  <c r="C5164" i="27"/>
  <c r="C5165" i="27"/>
  <c r="C5166" i="27"/>
  <c r="C5167" i="27"/>
  <c r="C5168" i="27"/>
  <c r="C5169" i="27"/>
  <c r="C5170" i="27"/>
  <c r="C5171" i="27"/>
  <c r="C5172" i="27"/>
  <c r="C5173" i="27"/>
  <c r="C5174" i="27"/>
  <c r="C5175" i="27"/>
  <c r="C5176" i="27"/>
  <c r="C5177" i="27"/>
  <c r="C5178" i="27"/>
  <c r="C5179" i="27"/>
  <c r="C5180" i="27"/>
  <c r="C5181" i="27"/>
  <c r="C5182" i="27"/>
  <c r="C5183" i="27"/>
  <c r="C5184" i="27"/>
  <c r="C5185" i="27"/>
  <c r="C5186" i="27"/>
  <c r="C5187" i="27"/>
  <c r="C5188" i="27"/>
  <c r="C5189" i="27"/>
  <c r="C5190" i="27"/>
  <c r="C5191" i="27"/>
  <c r="C5192" i="27"/>
  <c r="C5193" i="27"/>
  <c r="C5194" i="27"/>
  <c r="C5195" i="27"/>
  <c r="C5196" i="27"/>
  <c r="C5197" i="27"/>
  <c r="C5198" i="27"/>
  <c r="C5199" i="27"/>
  <c r="C5200" i="27"/>
  <c r="C5201" i="27"/>
  <c r="C5202" i="27"/>
  <c r="C5203" i="27"/>
  <c r="C5204" i="27"/>
  <c r="C5205" i="27"/>
  <c r="C5206" i="27"/>
  <c r="C5207" i="27"/>
  <c r="C5208" i="27"/>
  <c r="C5209" i="27"/>
  <c r="C5210" i="27"/>
  <c r="C5211" i="27"/>
  <c r="C5212" i="27"/>
  <c r="C5213" i="27"/>
  <c r="C5214" i="27"/>
  <c r="C5215" i="27"/>
  <c r="C5216" i="27"/>
  <c r="C5217" i="27"/>
  <c r="C5218" i="27"/>
  <c r="C5219" i="27"/>
  <c r="C5220" i="27"/>
  <c r="C5221" i="27"/>
  <c r="C5222" i="27"/>
  <c r="C5223" i="27"/>
  <c r="C5224" i="27"/>
  <c r="C5225" i="27"/>
  <c r="C5226" i="27"/>
  <c r="C5227" i="27"/>
  <c r="C5228" i="27"/>
  <c r="C5229" i="27"/>
  <c r="C5230" i="27"/>
  <c r="C5231" i="27"/>
  <c r="C5232" i="27"/>
  <c r="C5233" i="27"/>
  <c r="C5234" i="27"/>
  <c r="C5235" i="27"/>
  <c r="C5236" i="27"/>
  <c r="C5237" i="27"/>
  <c r="C5238" i="27"/>
  <c r="C5239" i="27"/>
  <c r="C5240" i="27"/>
  <c r="C5241" i="27"/>
  <c r="C5242" i="27"/>
  <c r="C5243" i="27"/>
  <c r="C5244" i="27"/>
  <c r="C5245" i="27"/>
  <c r="C5246" i="27"/>
  <c r="C5247" i="27"/>
  <c r="C5248" i="27"/>
  <c r="C5249" i="27"/>
  <c r="C5250" i="27"/>
  <c r="C5251" i="27"/>
  <c r="C5252" i="27"/>
  <c r="C5253" i="27"/>
  <c r="C5254" i="27"/>
  <c r="C5255" i="27"/>
  <c r="C5256" i="27"/>
  <c r="C5257" i="27"/>
  <c r="C5258" i="27"/>
  <c r="C5259" i="27"/>
  <c r="C5260" i="27"/>
  <c r="C5261" i="27"/>
  <c r="C5262" i="27"/>
  <c r="C5263" i="27"/>
  <c r="C5264" i="27"/>
  <c r="C5265" i="27"/>
  <c r="C5266" i="27"/>
  <c r="C5267" i="27"/>
  <c r="C5268" i="27"/>
  <c r="C5269" i="27"/>
  <c r="C5270" i="27"/>
  <c r="C5271" i="27"/>
  <c r="C5272" i="27"/>
  <c r="C5273" i="27"/>
  <c r="C5274" i="27"/>
  <c r="C5275" i="27"/>
  <c r="C5276" i="27"/>
  <c r="C5277" i="27"/>
  <c r="C5278" i="27"/>
  <c r="C5279" i="27"/>
  <c r="C5280" i="27"/>
  <c r="C5281" i="27"/>
  <c r="C5282" i="27"/>
  <c r="C5283" i="27"/>
  <c r="C5284" i="27"/>
  <c r="C5285" i="27"/>
  <c r="C5286" i="27"/>
  <c r="C5287" i="27"/>
  <c r="C5288" i="27"/>
  <c r="C5289" i="27"/>
  <c r="C5290" i="27"/>
  <c r="C5291" i="27"/>
  <c r="C5292" i="27"/>
  <c r="C5293" i="27"/>
  <c r="C5294" i="27"/>
  <c r="C5295" i="27"/>
  <c r="C5296" i="27"/>
  <c r="C5297" i="27"/>
  <c r="C5298" i="27"/>
  <c r="C5299" i="27"/>
  <c r="C5300" i="27"/>
  <c r="C5301" i="27"/>
  <c r="C5302" i="27"/>
  <c r="C5303" i="27"/>
  <c r="C5304" i="27"/>
  <c r="C5305" i="27"/>
  <c r="C5306" i="27"/>
  <c r="C5307" i="27"/>
  <c r="C5308" i="27"/>
  <c r="C5309" i="27"/>
  <c r="C5310" i="27"/>
  <c r="C5311" i="27"/>
  <c r="C5312" i="27"/>
  <c r="C5313" i="27"/>
  <c r="C5314" i="27"/>
  <c r="C5315" i="27"/>
  <c r="C5316" i="27"/>
  <c r="C5317" i="27"/>
  <c r="C5318" i="27"/>
  <c r="C5319" i="27"/>
  <c r="C5320" i="27"/>
  <c r="C5321" i="27"/>
  <c r="C5322" i="27"/>
  <c r="C5323" i="27"/>
  <c r="C5324" i="27"/>
  <c r="C5325" i="27"/>
  <c r="C5326" i="27"/>
  <c r="C5327" i="27"/>
  <c r="C5328" i="27"/>
  <c r="C5329" i="27"/>
  <c r="C5330" i="27"/>
  <c r="C5331" i="27"/>
  <c r="C5332" i="27"/>
  <c r="C5333" i="27"/>
  <c r="C5334" i="27"/>
  <c r="C5335" i="27"/>
  <c r="C5336" i="27"/>
  <c r="C5337" i="27"/>
  <c r="C5338" i="27"/>
  <c r="C5339" i="27"/>
  <c r="C5340" i="27"/>
  <c r="C5341" i="27"/>
  <c r="C5342" i="27"/>
  <c r="C5343" i="27"/>
  <c r="C5344" i="27"/>
  <c r="C5345" i="27"/>
  <c r="C5346" i="27"/>
  <c r="C5347" i="27"/>
  <c r="C5348" i="27"/>
  <c r="C5349" i="27"/>
  <c r="C5350" i="27"/>
  <c r="C5351" i="27"/>
  <c r="C5352" i="27"/>
  <c r="C5353" i="27"/>
  <c r="C5354" i="27"/>
  <c r="C5355" i="27"/>
  <c r="C5356" i="27"/>
  <c r="C5357" i="27"/>
  <c r="C5358" i="27"/>
  <c r="C5359" i="27"/>
  <c r="C5360" i="27"/>
  <c r="C5361" i="27"/>
  <c r="C5362" i="27"/>
  <c r="C5363" i="27"/>
  <c r="C5364" i="27"/>
  <c r="C5365" i="27"/>
  <c r="C5366" i="27"/>
  <c r="C5367" i="27"/>
  <c r="C5368" i="27"/>
  <c r="C5369" i="27"/>
  <c r="C5370" i="27"/>
  <c r="C5371" i="27"/>
  <c r="C5372" i="27"/>
  <c r="C5373" i="27"/>
  <c r="C5374" i="27"/>
  <c r="C5375" i="27"/>
  <c r="C5376" i="27"/>
  <c r="C5377" i="27"/>
  <c r="C5378" i="27"/>
  <c r="C5379" i="27"/>
  <c r="C5380" i="27"/>
  <c r="C5381" i="27"/>
  <c r="C5382" i="27"/>
  <c r="C5383" i="27"/>
  <c r="C5384" i="27"/>
  <c r="C5385" i="27"/>
  <c r="C5386" i="27"/>
  <c r="C5387" i="27"/>
  <c r="C5388" i="27"/>
  <c r="C5389" i="27"/>
  <c r="C5390" i="27"/>
  <c r="C5391" i="27"/>
  <c r="C5392" i="27"/>
  <c r="C5393" i="27"/>
  <c r="C5394" i="27"/>
  <c r="C5395" i="27"/>
  <c r="C5396" i="27"/>
  <c r="C5397" i="27"/>
  <c r="C5398" i="27"/>
  <c r="C5399" i="27"/>
  <c r="C5400" i="27"/>
  <c r="C5401" i="27"/>
  <c r="C5402" i="27"/>
  <c r="C5403" i="27"/>
  <c r="C5404" i="27"/>
  <c r="C5405" i="27"/>
  <c r="C5406" i="27"/>
  <c r="C5407" i="27"/>
  <c r="C5408" i="27"/>
  <c r="C5409" i="27"/>
  <c r="C5410" i="27"/>
  <c r="C5411" i="27"/>
  <c r="C5412" i="27"/>
  <c r="C5413" i="27"/>
  <c r="C5414" i="27"/>
  <c r="C5415" i="27"/>
  <c r="C5416" i="27"/>
  <c r="C5417" i="27"/>
  <c r="C5418" i="27"/>
  <c r="C5419" i="27"/>
  <c r="C5420" i="27"/>
  <c r="C5421" i="27"/>
  <c r="C5422" i="27"/>
  <c r="C5423" i="27"/>
  <c r="C5424" i="27"/>
  <c r="C5425" i="27"/>
  <c r="C5426" i="27"/>
  <c r="C5427" i="27"/>
  <c r="C5428" i="27"/>
  <c r="C5429" i="27"/>
  <c r="C5430" i="27"/>
  <c r="C5431" i="27"/>
  <c r="C5432" i="27"/>
  <c r="C5433" i="27"/>
  <c r="C5434" i="27"/>
  <c r="C5435" i="27"/>
  <c r="C5436" i="27"/>
  <c r="C5437" i="27"/>
  <c r="C5438" i="27"/>
  <c r="C5439" i="27"/>
  <c r="C5440" i="27"/>
  <c r="C5441" i="27"/>
  <c r="C5442" i="27"/>
  <c r="C5443" i="27"/>
  <c r="C5444" i="27"/>
  <c r="C5445" i="27"/>
  <c r="C5446" i="27"/>
  <c r="C5447" i="27"/>
  <c r="C5448" i="27"/>
  <c r="C5449" i="27"/>
  <c r="C5450" i="27"/>
  <c r="C5451" i="27"/>
  <c r="C5452" i="27"/>
  <c r="C5453" i="27"/>
  <c r="C5454" i="27"/>
  <c r="C5455" i="27"/>
  <c r="C5456" i="27"/>
  <c r="C5457" i="27"/>
  <c r="C5458" i="27"/>
  <c r="C5459" i="27"/>
  <c r="C5460" i="27"/>
  <c r="C5461" i="27"/>
  <c r="C5462" i="27"/>
  <c r="C5463" i="27"/>
  <c r="C5464" i="27"/>
  <c r="C5465" i="27"/>
  <c r="C5466" i="27"/>
  <c r="C5467" i="27"/>
  <c r="C5468" i="27"/>
  <c r="C5469" i="27"/>
  <c r="C5470" i="27"/>
  <c r="C5471" i="27"/>
  <c r="C5472" i="27"/>
  <c r="C5473" i="27"/>
  <c r="C5474" i="27"/>
  <c r="C5475" i="27"/>
  <c r="C5476" i="27"/>
  <c r="C5477" i="27"/>
  <c r="C5478" i="27"/>
  <c r="C5479" i="27"/>
  <c r="C5480" i="27"/>
  <c r="C5481" i="27"/>
  <c r="C5482" i="27"/>
  <c r="C5483" i="27"/>
  <c r="C5484" i="27"/>
  <c r="C5485" i="27"/>
  <c r="C5486" i="27"/>
  <c r="C5487" i="27"/>
  <c r="C5488" i="27"/>
  <c r="C5489" i="27"/>
  <c r="C5490" i="27"/>
  <c r="C5491" i="27"/>
  <c r="C5492" i="27"/>
  <c r="C5493" i="27"/>
  <c r="C5494" i="27"/>
  <c r="C5495" i="27"/>
  <c r="C5496" i="27"/>
  <c r="C5497" i="27"/>
  <c r="C5498" i="27"/>
  <c r="C5499" i="27"/>
  <c r="C5500" i="27"/>
  <c r="C5501" i="27"/>
  <c r="C5502" i="27"/>
  <c r="C5503" i="27"/>
  <c r="C5504" i="27"/>
  <c r="C5505" i="27"/>
  <c r="C5506" i="27"/>
  <c r="C5507" i="27"/>
  <c r="C5508" i="27"/>
  <c r="C5509" i="27"/>
  <c r="C5510" i="27"/>
  <c r="C5511" i="27"/>
  <c r="C5512" i="27"/>
  <c r="C5513" i="27"/>
  <c r="C5514" i="27"/>
  <c r="C5515" i="27"/>
  <c r="C5516" i="27"/>
  <c r="C5517" i="27"/>
  <c r="C5518" i="27"/>
  <c r="C5519" i="27"/>
  <c r="C5520" i="27"/>
  <c r="C5521" i="27"/>
  <c r="C5522" i="27"/>
  <c r="C5523" i="27"/>
  <c r="C5524" i="27"/>
  <c r="C5525" i="27"/>
  <c r="C5526" i="27"/>
  <c r="C5527" i="27"/>
  <c r="C5528" i="27"/>
  <c r="C5529" i="27"/>
  <c r="C5530" i="27"/>
  <c r="C5531" i="27"/>
  <c r="C5532" i="27"/>
  <c r="C5533" i="27"/>
  <c r="C5534" i="27"/>
  <c r="C5535" i="27"/>
  <c r="C5536" i="27"/>
  <c r="C5537" i="27"/>
  <c r="C5538" i="27"/>
  <c r="C5539" i="27"/>
  <c r="C5540" i="27"/>
  <c r="C5541" i="27"/>
  <c r="C5542" i="27"/>
  <c r="C5543" i="27"/>
  <c r="C5544" i="27"/>
  <c r="C5545" i="27"/>
  <c r="C5546" i="27"/>
  <c r="C5547" i="27"/>
  <c r="C5548" i="27"/>
  <c r="C5549" i="27"/>
  <c r="C5550" i="27"/>
  <c r="C5551" i="27"/>
  <c r="C5552" i="27"/>
  <c r="C5553" i="27"/>
  <c r="C5554" i="27"/>
  <c r="C5555" i="27"/>
  <c r="C5556" i="27"/>
  <c r="C5557" i="27"/>
  <c r="C5558" i="27"/>
  <c r="C5559" i="27"/>
  <c r="C5560" i="27"/>
  <c r="C5561" i="27"/>
  <c r="C5562" i="27"/>
  <c r="C5563" i="27"/>
  <c r="C5564" i="27"/>
  <c r="C5565" i="27"/>
  <c r="C5566" i="27"/>
  <c r="C5567" i="27"/>
  <c r="C5568" i="27"/>
  <c r="C5569" i="27"/>
  <c r="C5570" i="27"/>
  <c r="C5571" i="27"/>
  <c r="C5572" i="27"/>
  <c r="C5573" i="27"/>
  <c r="C5574" i="27"/>
  <c r="C5575" i="27"/>
  <c r="C5576" i="27"/>
  <c r="C5577" i="27"/>
  <c r="C5578" i="27"/>
  <c r="C5579" i="27"/>
  <c r="C5580" i="27"/>
  <c r="C5581" i="27"/>
  <c r="C5582" i="27"/>
  <c r="C5583" i="27"/>
  <c r="C5584" i="27"/>
  <c r="C5585" i="27"/>
  <c r="C5586" i="27"/>
  <c r="C5587" i="27"/>
  <c r="C5588" i="27"/>
  <c r="C5589" i="27"/>
  <c r="C5590" i="27"/>
  <c r="C5591" i="27"/>
  <c r="C5592" i="27"/>
  <c r="C5593" i="27"/>
  <c r="C5594" i="27"/>
  <c r="C5595" i="27"/>
  <c r="C5596" i="27"/>
  <c r="C5597" i="27"/>
  <c r="C5598" i="27"/>
  <c r="C5599" i="27"/>
  <c r="C5600" i="27"/>
  <c r="C5601" i="27"/>
  <c r="C5602" i="27"/>
  <c r="C5603" i="27"/>
  <c r="C5604" i="27"/>
  <c r="C5605" i="27"/>
  <c r="C5606" i="27"/>
  <c r="C5607" i="27"/>
  <c r="C5608" i="27"/>
  <c r="C5609" i="27"/>
  <c r="C5610" i="27"/>
  <c r="C5611" i="27"/>
  <c r="C5612" i="27"/>
  <c r="C5613" i="27"/>
  <c r="C5614" i="27"/>
  <c r="C5615" i="27"/>
  <c r="C5616" i="27"/>
  <c r="C5617" i="27"/>
  <c r="C5618" i="27"/>
  <c r="C5619" i="27"/>
  <c r="C5620" i="27"/>
  <c r="C5621" i="27"/>
  <c r="C5622" i="27"/>
  <c r="C5623" i="27"/>
  <c r="C5624" i="27"/>
  <c r="C5625" i="27"/>
  <c r="C5626" i="27"/>
  <c r="C5627" i="27"/>
  <c r="C5628" i="27"/>
  <c r="C5629" i="27"/>
  <c r="C5630" i="27"/>
  <c r="C5631" i="27"/>
  <c r="C5632" i="27"/>
  <c r="C5633" i="27"/>
  <c r="C5634" i="27"/>
  <c r="C5635" i="27"/>
  <c r="C5636" i="27"/>
  <c r="C5637" i="27"/>
  <c r="C5638" i="27"/>
  <c r="C5639" i="27"/>
  <c r="C5640" i="27"/>
  <c r="C5641" i="27"/>
  <c r="C5642" i="27"/>
  <c r="C5643" i="27"/>
  <c r="C5644" i="27"/>
  <c r="C5645" i="27"/>
  <c r="C5646" i="27"/>
  <c r="C5647" i="27"/>
  <c r="C5648" i="27"/>
  <c r="C5649" i="27"/>
  <c r="C5650" i="27"/>
  <c r="C5651" i="27"/>
  <c r="C5652" i="27"/>
  <c r="C5653" i="27"/>
  <c r="C5654" i="27"/>
  <c r="C5655" i="27"/>
  <c r="C5656" i="27"/>
  <c r="C5657" i="27"/>
  <c r="C5658" i="27"/>
  <c r="C5659" i="27"/>
  <c r="C5660" i="27"/>
  <c r="C5661" i="27"/>
  <c r="C5662" i="27"/>
  <c r="C5663" i="27"/>
  <c r="C5664" i="27"/>
  <c r="C5665" i="27"/>
  <c r="C5666" i="27"/>
  <c r="C5667" i="27"/>
  <c r="C5668" i="27"/>
  <c r="C5669" i="27"/>
  <c r="C5670" i="27"/>
  <c r="C5671" i="27"/>
  <c r="C5672" i="27"/>
  <c r="C5673" i="27"/>
  <c r="C5674" i="27"/>
  <c r="C5675" i="27"/>
  <c r="C5676" i="27"/>
  <c r="C5677" i="27"/>
  <c r="C5678" i="27"/>
  <c r="C5679" i="27"/>
  <c r="C5680" i="27"/>
  <c r="C5681" i="27"/>
  <c r="C5682" i="27"/>
  <c r="C5683" i="27"/>
  <c r="C5684" i="27"/>
  <c r="C5685" i="27"/>
  <c r="C5686" i="27"/>
  <c r="C5687" i="27"/>
  <c r="C5688" i="27"/>
  <c r="C5689" i="27"/>
  <c r="C5690" i="27"/>
  <c r="C5691" i="27"/>
  <c r="C5692" i="27"/>
  <c r="C5693" i="27"/>
  <c r="C5694" i="27"/>
  <c r="C5695" i="27"/>
  <c r="C5696" i="27"/>
  <c r="C5697" i="27"/>
  <c r="C5698" i="27"/>
  <c r="C5699" i="27"/>
  <c r="C5700" i="27"/>
  <c r="C5701" i="27"/>
  <c r="C5702" i="27"/>
  <c r="C5703" i="27"/>
  <c r="C5704" i="27"/>
  <c r="C5705" i="27"/>
  <c r="C5706" i="27"/>
  <c r="C5707" i="27"/>
  <c r="C5708" i="27"/>
  <c r="C5709" i="27"/>
  <c r="C5710" i="27"/>
  <c r="C5711" i="27"/>
  <c r="C5712" i="27"/>
  <c r="C5713" i="27"/>
  <c r="C5714" i="27"/>
  <c r="C5715" i="27"/>
  <c r="C5716" i="27"/>
  <c r="C5717" i="27"/>
  <c r="C5718" i="27"/>
  <c r="C5719" i="27"/>
  <c r="C5720" i="27"/>
  <c r="C5721" i="27"/>
  <c r="C5722" i="27"/>
  <c r="C5723" i="27"/>
  <c r="C5724" i="27"/>
  <c r="C5725" i="27"/>
  <c r="C5726" i="27"/>
  <c r="C5727" i="27"/>
  <c r="C5728" i="27"/>
  <c r="C5729" i="27"/>
  <c r="C5730" i="27"/>
  <c r="C5731" i="27"/>
  <c r="C5732" i="27"/>
  <c r="C5733" i="27"/>
  <c r="C5734" i="27"/>
  <c r="C5735" i="27"/>
  <c r="C5736" i="27"/>
  <c r="C5737" i="27"/>
  <c r="C5738" i="27"/>
  <c r="C5739" i="27"/>
  <c r="C5740" i="27"/>
  <c r="C5741" i="27"/>
  <c r="C5742" i="27"/>
  <c r="C5743" i="27"/>
  <c r="C5744" i="27"/>
  <c r="C5745" i="27"/>
  <c r="C5746" i="27"/>
  <c r="C5747" i="27"/>
  <c r="C5748" i="27"/>
  <c r="C5749" i="27"/>
  <c r="C5750" i="27"/>
  <c r="C5751" i="27"/>
  <c r="C5752" i="27"/>
  <c r="C5753" i="27"/>
  <c r="C5754" i="27"/>
  <c r="C5755" i="27"/>
  <c r="C5756" i="27"/>
  <c r="C5757" i="27"/>
  <c r="C5758" i="27"/>
  <c r="C5759" i="27"/>
  <c r="C5760" i="27"/>
  <c r="C5761" i="27"/>
  <c r="C5762" i="27"/>
  <c r="C5763" i="27"/>
  <c r="C5764" i="27"/>
  <c r="C5765" i="27"/>
  <c r="C5766" i="27"/>
  <c r="C5767" i="27"/>
  <c r="C5768" i="27"/>
  <c r="C5769" i="27"/>
  <c r="C5770" i="27"/>
  <c r="C5771" i="27"/>
  <c r="C5772" i="27"/>
  <c r="C5773" i="27"/>
  <c r="C5774" i="27"/>
  <c r="C5775" i="27"/>
  <c r="C5776" i="27"/>
  <c r="C5777" i="27"/>
  <c r="C5778" i="27"/>
  <c r="C5779" i="27"/>
  <c r="C5780" i="27"/>
  <c r="C5781" i="27"/>
  <c r="C5782" i="27"/>
  <c r="C5783" i="27"/>
  <c r="C5784" i="27"/>
  <c r="C5785" i="27"/>
  <c r="C5786" i="27"/>
  <c r="C5787" i="27"/>
  <c r="C5788" i="27"/>
  <c r="C5789" i="27"/>
  <c r="C5790" i="27"/>
  <c r="C5791" i="27"/>
  <c r="C5792" i="27"/>
  <c r="C5793" i="27"/>
  <c r="C5794" i="27"/>
  <c r="C5795" i="27"/>
  <c r="C5796" i="27"/>
  <c r="C5797" i="27"/>
  <c r="C5798" i="27"/>
  <c r="C5799" i="27"/>
  <c r="C5800" i="27"/>
  <c r="C5801" i="27"/>
  <c r="C5802" i="27"/>
  <c r="C5803" i="27"/>
  <c r="C5804" i="27"/>
  <c r="C5805" i="27"/>
  <c r="C5806" i="27"/>
  <c r="C5807" i="27"/>
  <c r="C5808" i="27"/>
  <c r="C5809" i="27"/>
  <c r="C5810" i="27"/>
  <c r="C5811" i="27"/>
  <c r="C5812" i="27"/>
  <c r="C5813" i="27"/>
  <c r="C5814" i="27"/>
  <c r="C5815" i="27"/>
  <c r="C5816" i="27"/>
  <c r="C5817" i="27"/>
  <c r="C5818" i="27"/>
  <c r="C5819" i="27"/>
  <c r="C5820" i="27"/>
  <c r="C5821" i="27"/>
  <c r="C5822" i="27"/>
  <c r="C5823" i="27"/>
  <c r="C5824" i="27"/>
  <c r="C5825" i="27"/>
  <c r="C5826" i="27"/>
  <c r="C5827" i="27"/>
  <c r="C5828" i="27"/>
  <c r="C5829" i="27"/>
  <c r="C5830" i="27"/>
  <c r="C5831" i="27"/>
  <c r="C5832" i="27"/>
  <c r="C5833" i="27"/>
  <c r="C5834" i="27"/>
  <c r="C5835" i="27"/>
  <c r="C5836" i="27"/>
  <c r="C5837" i="27"/>
  <c r="C5838" i="27"/>
  <c r="C5839" i="27"/>
  <c r="C5840" i="27"/>
  <c r="C5841" i="27"/>
  <c r="C5842" i="27"/>
  <c r="C5843" i="27"/>
  <c r="C5844" i="27"/>
  <c r="C5845" i="27"/>
  <c r="C5846" i="27"/>
  <c r="C5847" i="27"/>
  <c r="C5848" i="27"/>
  <c r="C5849" i="27"/>
  <c r="C5850" i="27"/>
  <c r="C5851" i="27"/>
  <c r="C5852" i="27"/>
  <c r="C5853" i="27"/>
  <c r="C5854" i="27"/>
  <c r="C5855" i="27"/>
  <c r="C5856" i="27"/>
  <c r="C5857" i="27"/>
  <c r="C5858" i="27"/>
  <c r="C5859" i="27"/>
  <c r="C5860" i="27"/>
  <c r="C5861" i="27"/>
  <c r="C5862" i="27"/>
  <c r="C5863" i="27"/>
  <c r="C5864" i="27"/>
  <c r="C5865" i="27"/>
  <c r="C5866" i="27"/>
  <c r="C5867" i="27"/>
  <c r="C5868" i="27"/>
  <c r="C5869" i="27"/>
  <c r="C5870" i="27"/>
  <c r="C5871" i="27"/>
  <c r="C5872" i="27"/>
  <c r="C5873" i="27"/>
  <c r="C5874" i="27"/>
  <c r="C5875" i="27"/>
  <c r="C5876" i="27"/>
  <c r="C5877" i="27"/>
  <c r="C5878" i="27"/>
  <c r="C5879" i="27"/>
  <c r="C5880" i="27"/>
  <c r="C5881" i="27"/>
  <c r="C5882" i="27"/>
  <c r="C5883" i="27"/>
  <c r="C5884" i="27"/>
  <c r="C5885" i="27"/>
  <c r="C5886" i="27"/>
  <c r="C5887" i="27"/>
  <c r="C5888" i="27"/>
  <c r="C5889" i="27"/>
  <c r="C5890" i="27"/>
  <c r="C5891" i="27"/>
  <c r="C5892" i="27"/>
  <c r="C5893" i="27"/>
  <c r="C5894" i="27"/>
  <c r="C5895" i="27"/>
  <c r="C5896" i="27"/>
  <c r="C5897" i="27"/>
  <c r="C5898" i="27"/>
  <c r="C5899" i="27"/>
  <c r="C5900" i="27"/>
  <c r="C5901" i="27"/>
  <c r="C5902" i="27"/>
  <c r="C5903" i="27"/>
  <c r="C5904" i="27"/>
  <c r="C5905" i="27"/>
  <c r="C5906" i="27"/>
  <c r="C5907" i="27"/>
  <c r="C5908" i="27"/>
  <c r="C5909" i="27"/>
  <c r="C5910" i="27"/>
  <c r="C5911" i="27"/>
  <c r="C5912" i="27"/>
  <c r="C5913" i="27"/>
  <c r="C5914" i="27"/>
  <c r="C5915" i="27"/>
  <c r="C5916" i="27"/>
  <c r="C5917" i="27"/>
  <c r="C5918" i="27"/>
  <c r="C5919" i="27"/>
  <c r="C5920" i="27"/>
  <c r="C5921" i="27"/>
  <c r="C5922" i="27"/>
  <c r="C5923" i="27"/>
  <c r="C5924" i="27"/>
  <c r="C5925" i="27"/>
  <c r="C5926" i="27"/>
  <c r="C5927" i="27"/>
  <c r="C5928" i="27"/>
  <c r="C5929" i="27"/>
  <c r="C5930" i="27"/>
  <c r="C5931" i="27"/>
  <c r="C5932" i="27"/>
  <c r="C5933" i="27"/>
  <c r="C5934" i="27"/>
  <c r="C5935" i="27"/>
  <c r="C5936" i="27"/>
  <c r="C5937" i="27"/>
  <c r="C5938" i="27"/>
  <c r="C5939" i="27"/>
  <c r="C5940" i="27"/>
  <c r="C5941" i="27"/>
  <c r="C5942" i="27"/>
  <c r="C5943" i="27"/>
  <c r="C5944" i="27"/>
  <c r="C5945" i="27"/>
  <c r="C5946" i="27"/>
  <c r="C5947" i="27"/>
  <c r="C5948" i="27"/>
  <c r="C5949" i="27"/>
  <c r="C5950" i="27"/>
  <c r="C5951" i="27"/>
  <c r="C5952" i="27"/>
  <c r="C5953" i="27"/>
  <c r="C5954" i="27"/>
  <c r="C5955" i="27"/>
  <c r="C5956" i="27"/>
  <c r="C5957" i="27"/>
  <c r="C5958" i="27"/>
  <c r="C5959" i="27"/>
  <c r="C5960" i="27"/>
  <c r="C5961" i="27"/>
  <c r="C5962" i="27"/>
  <c r="C5963" i="27"/>
  <c r="C5964" i="27"/>
  <c r="C5965" i="27"/>
  <c r="C5966" i="27"/>
  <c r="C5967" i="27"/>
  <c r="C5968" i="27"/>
  <c r="C5969" i="27"/>
  <c r="C5970" i="27"/>
  <c r="C5971" i="27"/>
  <c r="C5972" i="27"/>
  <c r="C5973" i="27"/>
  <c r="C5974" i="27"/>
  <c r="C5975" i="27"/>
  <c r="C5976" i="27"/>
  <c r="C5977" i="27"/>
  <c r="C5978" i="27"/>
  <c r="C5979" i="27"/>
  <c r="C5980" i="27"/>
  <c r="C5981" i="27"/>
  <c r="C5982" i="27"/>
  <c r="C5983" i="27"/>
  <c r="C5984" i="27"/>
  <c r="C5985" i="27"/>
  <c r="C5986" i="27"/>
  <c r="C5987" i="27"/>
  <c r="C5988" i="27"/>
  <c r="C5989" i="27"/>
  <c r="C5990" i="27"/>
  <c r="C5991" i="27"/>
  <c r="C5992" i="27"/>
  <c r="C5993" i="27"/>
  <c r="C5994" i="27"/>
  <c r="C5995" i="27"/>
  <c r="C5996" i="27"/>
  <c r="C5997" i="27"/>
  <c r="C5998" i="27"/>
  <c r="C5999" i="27"/>
  <c r="C6000" i="27"/>
  <c r="C6001" i="27"/>
  <c r="C6002" i="27"/>
  <c r="C6003" i="27"/>
  <c r="C6004" i="27"/>
  <c r="C6005" i="27"/>
  <c r="C6006" i="27"/>
  <c r="C6007" i="27"/>
  <c r="C6008" i="27"/>
  <c r="C6009" i="27"/>
  <c r="C6010" i="27"/>
  <c r="C6011" i="27"/>
  <c r="C6012" i="27"/>
  <c r="C6013" i="27"/>
  <c r="C6014" i="27"/>
  <c r="C6015" i="27"/>
  <c r="C6016" i="27"/>
  <c r="C6017" i="27"/>
  <c r="C6018" i="27"/>
  <c r="C6019" i="27"/>
  <c r="C6020" i="27"/>
  <c r="C6021" i="27"/>
  <c r="C6022" i="27"/>
  <c r="C6023" i="27"/>
  <c r="C6024" i="27"/>
  <c r="C6025" i="27"/>
  <c r="C6026" i="27"/>
  <c r="C6027" i="27"/>
  <c r="C6028" i="27"/>
  <c r="C6029" i="27"/>
  <c r="C6030" i="27"/>
  <c r="C6031" i="27"/>
  <c r="C6032" i="27"/>
  <c r="C6033" i="27"/>
  <c r="C6034" i="27"/>
  <c r="C6035" i="27"/>
  <c r="C6036" i="27"/>
  <c r="C6037" i="27"/>
  <c r="C6038" i="27"/>
  <c r="C6039" i="27"/>
  <c r="C6040" i="27"/>
  <c r="C6041" i="27"/>
  <c r="C6042" i="27"/>
  <c r="C6043" i="27"/>
  <c r="C6044" i="27"/>
  <c r="C6045" i="27"/>
  <c r="C6046" i="27"/>
  <c r="C6047" i="27"/>
  <c r="C6048" i="27"/>
  <c r="C6049" i="27"/>
  <c r="C6050" i="27"/>
  <c r="C6051" i="27"/>
  <c r="C6052" i="27"/>
  <c r="C6053" i="27"/>
  <c r="C6054" i="27"/>
  <c r="C6055" i="27"/>
  <c r="C6056" i="27"/>
  <c r="C6057" i="27"/>
  <c r="C6058" i="27"/>
  <c r="C6059" i="27"/>
  <c r="C6060" i="27"/>
  <c r="C6061" i="27"/>
  <c r="C6062" i="27"/>
  <c r="C6063" i="27"/>
  <c r="C6064" i="27"/>
  <c r="C6065" i="27"/>
  <c r="C6066" i="27"/>
  <c r="C6067" i="27"/>
  <c r="C6068" i="27"/>
  <c r="C6069" i="27"/>
  <c r="C6070" i="27"/>
  <c r="C6071" i="27"/>
  <c r="C6072" i="27"/>
  <c r="C6073" i="27"/>
  <c r="C6074" i="27"/>
  <c r="C6075" i="27"/>
  <c r="C6076" i="27"/>
  <c r="C6077" i="27"/>
  <c r="C6078" i="27"/>
  <c r="C6079" i="27"/>
  <c r="C6080" i="27"/>
  <c r="C6081" i="27"/>
  <c r="C6082" i="27"/>
  <c r="C6083" i="27"/>
  <c r="C6084" i="27"/>
  <c r="C6085" i="27"/>
  <c r="C6086" i="27"/>
  <c r="C6087" i="27"/>
  <c r="C6088" i="27"/>
  <c r="C6089" i="27"/>
  <c r="C6090" i="27"/>
  <c r="C6091" i="27"/>
  <c r="C6092" i="27"/>
  <c r="C6093" i="27"/>
  <c r="C6094" i="27"/>
  <c r="C6095" i="27"/>
  <c r="C6096" i="27"/>
  <c r="C6097" i="27"/>
  <c r="C6098" i="27"/>
  <c r="C6099" i="27"/>
  <c r="C6100" i="27"/>
  <c r="C6101" i="27"/>
  <c r="C6102" i="27"/>
  <c r="C6103" i="27"/>
  <c r="C6104" i="27"/>
  <c r="C6105" i="27"/>
  <c r="C6106" i="27"/>
  <c r="C6107" i="27"/>
  <c r="C6108" i="27"/>
  <c r="C6109" i="27"/>
  <c r="C6110" i="27"/>
  <c r="C6111" i="27"/>
  <c r="C6112" i="27"/>
  <c r="C6113" i="27"/>
  <c r="C6114" i="27"/>
  <c r="C6115" i="27"/>
  <c r="C6116" i="27"/>
  <c r="C6117" i="27"/>
  <c r="C6118" i="27"/>
  <c r="C6119" i="27"/>
  <c r="C6120" i="27"/>
  <c r="C6121" i="27"/>
  <c r="C6122" i="27"/>
  <c r="C6123" i="27"/>
  <c r="C6124" i="27"/>
  <c r="C6125" i="27"/>
  <c r="C6126" i="27"/>
  <c r="C6127" i="27"/>
  <c r="C6128" i="27"/>
  <c r="C6129" i="27"/>
  <c r="C6130" i="27"/>
  <c r="C6131" i="27"/>
  <c r="C6132" i="27"/>
  <c r="C6133" i="27"/>
  <c r="C6134" i="27"/>
  <c r="C6135" i="27"/>
  <c r="C6136" i="27"/>
  <c r="C6137" i="27"/>
  <c r="C6138" i="27"/>
  <c r="C6139" i="27"/>
  <c r="C6140" i="27"/>
  <c r="C6141" i="27"/>
  <c r="C6142" i="27"/>
  <c r="C6143" i="27"/>
  <c r="C6144" i="27"/>
  <c r="C6145" i="27"/>
  <c r="C6146" i="27"/>
  <c r="C6147" i="27"/>
  <c r="C6148" i="27"/>
  <c r="C6149" i="27"/>
  <c r="C6150" i="27"/>
  <c r="C6151" i="27"/>
  <c r="C6152" i="27"/>
  <c r="C6153" i="27"/>
  <c r="C6154" i="27"/>
  <c r="C6155" i="27"/>
  <c r="C6156" i="27"/>
  <c r="C6157" i="27"/>
  <c r="C6158" i="27"/>
  <c r="C6159" i="27"/>
  <c r="C6160" i="27"/>
  <c r="C6161" i="27"/>
  <c r="C6162" i="27"/>
  <c r="C6163" i="27"/>
  <c r="C6164" i="27"/>
  <c r="C6165" i="27"/>
  <c r="C6166" i="27"/>
  <c r="C6167" i="27"/>
  <c r="C6168" i="27"/>
  <c r="C6169" i="27"/>
  <c r="C6170" i="27"/>
  <c r="C6171" i="27"/>
  <c r="C6172" i="27"/>
  <c r="C6173" i="27"/>
  <c r="C6174" i="27"/>
  <c r="C6175" i="27"/>
  <c r="C6176" i="27"/>
  <c r="C6177" i="27"/>
  <c r="C6178" i="27"/>
  <c r="C6179" i="27"/>
  <c r="C6180" i="27"/>
  <c r="C6181" i="27"/>
  <c r="C6182" i="27"/>
  <c r="C6183" i="27"/>
  <c r="C6184" i="27"/>
  <c r="C6185" i="27"/>
  <c r="C6186" i="27"/>
  <c r="C6187" i="27"/>
  <c r="C6188" i="27"/>
  <c r="C6189" i="27"/>
  <c r="C6190" i="27"/>
  <c r="C6191" i="27"/>
  <c r="C6192" i="27"/>
  <c r="C6193" i="27"/>
  <c r="C6194" i="27"/>
  <c r="C6195" i="27"/>
  <c r="C6196" i="27"/>
  <c r="C6197" i="27"/>
  <c r="C6198" i="27"/>
  <c r="C6199" i="27"/>
  <c r="C6200" i="27"/>
  <c r="C6201" i="27"/>
  <c r="C6202" i="27"/>
  <c r="C6203" i="27"/>
  <c r="C6204" i="27"/>
  <c r="C6205" i="27"/>
  <c r="C6206" i="27"/>
  <c r="C6207" i="27"/>
  <c r="C6208" i="27"/>
  <c r="C6209" i="27"/>
  <c r="C6210" i="27"/>
  <c r="C6211" i="27"/>
  <c r="C6212" i="27"/>
  <c r="C6213" i="27"/>
  <c r="C6214" i="27"/>
  <c r="C6215" i="27"/>
  <c r="C6216" i="27"/>
  <c r="C6217" i="27"/>
  <c r="C6218" i="27"/>
  <c r="C6219" i="27"/>
  <c r="C6220" i="27"/>
  <c r="C6221" i="27"/>
  <c r="C6222" i="27"/>
  <c r="C6223" i="27"/>
  <c r="C6224" i="27"/>
  <c r="C6225" i="27"/>
  <c r="C6226" i="27"/>
  <c r="C6227" i="27"/>
  <c r="C6228" i="27"/>
  <c r="C6229" i="27"/>
  <c r="C6230" i="27"/>
  <c r="C6231" i="27"/>
  <c r="C6232" i="27"/>
  <c r="C6233" i="27"/>
  <c r="C6234" i="27"/>
  <c r="C6235" i="27"/>
  <c r="C6236" i="27"/>
  <c r="C6237" i="27"/>
  <c r="C6238" i="27"/>
  <c r="C6239" i="27"/>
  <c r="C6240" i="27"/>
  <c r="C6241" i="27"/>
  <c r="C6242" i="27"/>
  <c r="C6243" i="27"/>
  <c r="C6244" i="27"/>
  <c r="C6245" i="27"/>
  <c r="C6246" i="27"/>
  <c r="C6247" i="27"/>
  <c r="C6248" i="27"/>
  <c r="C6249" i="27"/>
  <c r="C6250" i="27"/>
  <c r="C6251" i="27"/>
  <c r="C6252" i="27"/>
  <c r="C6253" i="27"/>
  <c r="C6254" i="27"/>
  <c r="C6255" i="27"/>
  <c r="C6256" i="27"/>
  <c r="C6257" i="27"/>
  <c r="C6258" i="27"/>
  <c r="C6259" i="27"/>
  <c r="C6260" i="27"/>
  <c r="C6261" i="27"/>
  <c r="C6262" i="27"/>
  <c r="C6263" i="27"/>
  <c r="C6264" i="27"/>
  <c r="C6265" i="27"/>
  <c r="C6266" i="27"/>
  <c r="C6267" i="27"/>
  <c r="C6268" i="27"/>
  <c r="C6269" i="27"/>
  <c r="C6270" i="27"/>
  <c r="C6271" i="27"/>
  <c r="C6272" i="27"/>
  <c r="C6273" i="27"/>
  <c r="C6274" i="27"/>
  <c r="C6275" i="27"/>
  <c r="C6276" i="27"/>
  <c r="C6277" i="27"/>
  <c r="C6278" i="27"/>
  <c r="C6279" i="27"/>
  <c r="C6280" i="27"/>
  <c r="C6281" i="27"/>
  <c r="C6282" i="27"/>
  <c r="C6283" i="27"/>
  <c r="C6284" i="27"/>
  <c r="C6285" i="27"/>
  <c r="C6286" i="27"/>
  <c r="C6287" i="27"/>
  <c r="C6288" i="27"/>
  <c r="C6289" i="27"/>
  <c r="C6290" i="27"/>
  <c r="C6291" i="27"/>
  <c r="C6292" i="27"/>
  <c r="C6293" i="27"/>
  <c r="C6294" i="27"/>
  <c r="C6295" i="27"/>
  <c r="C6296" i="27"/>
  <c r="C6297" i="27"/>
  <c r="C6298" i="27"/>
  <c r="C6299" i="27"/>
  <c r="C6300" i="27"/>
  <c r="C6301" i="27"/>
  <c r="C6302" i="27"/>
  <c r="C6303" i="27"/>
  <c r="C6304" i="27"/>
  <c r="C6305" i="27"/>
  <c r="C6306" i="27"/>
  <c r="C6307" i="27"/>
  <c r="C6308" i="27"/>
  <c r="C6309" i="27"/>
  <c r="C6310" i="27"/>
  <c r="C6311" i="27"/>
  <c r="C6312" i="27"/>
  <c r="C6313" i="27"/>
  <c r="C6314" i="27"/>
  <c r="C6315" i="27"/>
  <c r="C6316" i="27"/>
  <c r="C6317" i="27"/>
  <c r="C6318" i="27"/>
  <c r="C6319" i="27"/>
  <c r="C6320" i="27"/>
  <c r="C6321" i="27"/>
  <c r="C6322" i="27"/>
  <c r="C6323" i="27"/>
  <c r="C6324" i="27"/>
  <c r="C6325" i="27"/>
  <c r="C6326" i="27"/>
  <c r="C6327" i="27"/>
  <c r="C6328" i="27"/>
  <c r="C6329" i="27"/>
  <c r="C6330" i="27"/>
  <c r="C6331" i="27"/>
  <c r="C6332" i="27"/>
  <c r="C6333" i="27"/>
  <c r="C6334" i="27"/>
  <c r="C6335" i="27"/>
  <c r="C6336" i="27"/>
  <c r="C6337" i="27"/>
  <c r="C6338" i="27"/>
  <c r="C6339" i="27"/>
  <c r="C6340" i="27"/>
  <c r="C6341" i="27"/>
  <c r="C6342" i="27"/>
  <c r="C6343" i="27"/>
  <c r="C6344" i="27"/>
  <c r="C6345" i="27"/>
  <c r="C6346" i="27"/>
  <c r="C6347" i="27"/>
  <c r="C6348" i="27"/>
  <c r="C6349" i="27"/>
  <c r="C6350" i="27"/>
  <c r="C6351" i="27"/>
  <c r="C6352" i="27"/>
  <c r="C6353" i="27"/>
  <c r="C6354" i="27"/>
  <c r="C6355" i="27"/>
  <c r="C6356" i="27"/>
  <c r="C6357" i="27"/>
  <c r="C6358" i="27"/>
  <c r="C6359" i="27"/>
  <c r="C6360" i="27"/>
  <c r="C6361" i="27"/>
  <c r="C6362" i="27"/>
  <c r="C6363" i="27"/>
  <c r="C6364" i="27"/>
  <c r="C6365" i="27"/>
  <c r="C6366" i="27"/>
  <c r="C6367" i="27"/>
  <c r="C6368" i="27"/>
  <c r="C6369" i="27"/>
  <c r="C6370" i="27"/>
  <c r="C6371" i="27"/>
  <c r="C6372" i="27"/>
  <c r="C6373" i="27"/>
  <c r="C6374" i="27"/>
  <c r="C6375" i="27"/>
  <c r="C6376" i="27"/>
  <c r="C6377" i="27"/>
  <c r="C6378" i="27"/>
  <c r="C6379" i="27"/>
  <c r="C6380" i="27"/>
  <c r="C6381" i="27"/>
  <c r="C6382" i="27"/>
  <c r="C6383" i="27"/>
  <c r="C6384" i="27"/>
  <c r="C6385" i="27"/>
  <c r="C6386" i="27"/>
  <c r="C6387" i="27"/>
  <c r="C6388" i="27"/>
  <c r="C6389" i="27"/>
  <c r="C6390" i="27"/>
  <c r="C6391" i="27"/>
  <c r="C6392" i="27"/>
  <c r="C6393" i="27"/>
  <c r="C6394" i="27"/>
  <c r="C6395" i="27"/>
  <c r="C6396" i="27"/>
  <c r="C6397" i="27"/>
  <c r="C6398" i="27"/>
  <c r="C6399" i="27"/>
  <c r="C6400" i="27"/>
  <c r="C6401" i="27"/>
  <c r="C6402" i="27"/>
  <c r="C6403" i="27"/>
  <c r="C6404" i="27"/>
  <c r="C6405" i="27"/>
  <c r="C6406" i="27"/>
  <c r="C6407" i="27"/>
  <c r="C6408" i="27"/>
  <c r="C6409" i="27"/>
  <c r="C6410" i="27"/>
  <c r="C6411" i="27"/>
  <c r="C6412" i="27"/>
  <c r="C6413" i="27"/>
  <c r="C6414" i="27"/>
  <c r="C6415" i="27"/>
  <c r="C6416" i="27"/>
  <c r="C6417" i="27"/>
  <c r="C6418" i="27"/>
  <c r="C6419" i="27"/>
  <c r="C6420" i="27"/>
  <c r="C6421" i="27"/>
  <c r="C6422" i="27"/>
  <c r="C6423" i="27"/>
  <c r="C6424" i="27"/>
  <c r="C6425" i="27"/>
  <c r="C6426" i="27"/>
  <c r="C6427" i="27"/>
  <c r="C6428" i="27"/>
  <c r="C6429" i="27"/>
  <c r="C6430" i="27"/>
  <c r="C6431" i="27"/>
  <c r="C6432" i="27"/>
  <c r="C6433" i="27"/>
  <c r="C6434" i="27"/>
  <c r="C6435" i="27"/>
  <c r="C6436" i="27"/>
  <c r="C6437" i="27"/>
  <c r="C6438" i="27"/>
  <c r="C6439" i="27"/>
  <c r="C6440" i="27"/>
  <c r="C6441" i="27"/>
  <c r="C6442" i="27"/>
  <c r="C6443" i="27"/>
  <c r="C6444" i="27"/>
  <c r="C6445" i="27"/>
  <c r="C6446" i="27"/>
  <c r="C6447" i="27"/>
  <c r="C6448" i="27"/>
  <c r="C6449" i="27"/>
  <c r="C6450" i="27"/>
  <c r="C6451" i="27"/>
  <c r="C6452" i="27"/>
  <c r="C6453" i="27"/>
  <c r="C6454" i="27"/>
  <c r="C6455" i="27"/>
  <c r="C6456" i="27"/>
  <c r="C6457" i="27"/>
  <c r="C6458" i="27"/>
  <c r="C6459" i="27"/>
  <c r="C6460" i="27"/>
  <c r="C6461" i="27"/>
  <c r="C6462" i="27"/>
  <c r="C6463" i="27"/>
  <c r="C6464" i="27"/>
  <c r="C6465" i="27"/>
  <c r="C6466" i="27"/>
  <c r="C6467" i="27"/>
  <c r="C6468" i="27"/>
  <c r="C6469" i="27"/>
  <c r="C6470" i="27"/>
  <c r="C6471" i="27"/>
  <c r="C6472" i="27"/>
  <c r="C6473" i="27"/>
  <c r="C6474" i="27"/>
  <c r="C6475" i="27"/>
  <c r="C6476" i="27"/>
  <c r="C6477" i="27"/>
  <c r="C6478" i="27"/>
  <c r="C6479" i="27"/>
  <c r="C6480" i="27"/>
  <c r="C6481" i="27"/>
  <c r="C6482" i="27"/>
  <c r="C6483" i="27"/>
  <c r="C6484" i="27"/>
  <c r="C6485" i="27"/>
  <c r="C6486" i="27"/>
  <c r="C6487" i="27"/>
  <c r="C6488" i="27"/>
  <c r="C6489" i="27"/>
  <c r="C6490" i="27"/>
  <c r="C6491" i="27"/>
  <c r="C6492" i="27"/>
  <c r="C6493" i="27"/>
  <c r="C6494" i="27"/>
  <c r="C6495" i="27"/>
  <c r="C6496" i="27"/>
  <c r="C6497" i="27"/>
  <c r="C6498" i="27"/>
  <c r="C6499" i="27"/>
  <c r="C6500" i="27"/>
  <c r="C6501" i="27"/>
  <c r="C6502" i="27"/>
  <c r="C6503" i="27"/>
  <c r="C6504" i="27"/>
  <c r="C6505" i="27"/>
  <c r="C6506" i="27"/>
  <c r="C6507" i="27"/>
  <c r="C6508" i="27"/>
  <c r="C6509" i="27"/>
  <c r="C6510" i="27"/>
  <c r="C6511" i="27"/>
  <c r="C6512" i="27"/>
  <c r="C6513" i="27"/>
  <c r="C6514" i="27"/>
  <c r="C6515" i="27"/>
  <c r="C6516" i="27"/>
  <c r="C6517" i="27"/>
  <c r="C6518" i="27"/>
  <c r="C6519" i="27"/>
  <c r="C6520" i="27"/>
  <c r="C6521" i="27"/>
  <c r="C6522" i="27"/>
  <c r="C6523" i="27"/>
  <c r="C6524" i="27"/>
  <c r="C6525" i="27"/>
  <c r="C6526" i="27"/>
  <c r="C6527" i="27"/>
  <c r="C6528" i="27"/>
  <c r="C6529" i="27"/>
  <c r="C6530" i="27"/>
  <c r="C6531" i="27"/>
  <c r="C6532" i="27"/>
  <c r="C6533" i="27"/>
  <c r="C6534" i="27"/>
  <c r="C6535" i="27"/>
  <c r="C6536" i="27"/>
  <c r="C6537" i="27"/>
  <c r="C6538" i="27"/>
  <c r="C6539" i="27"/>
  <c r="C6540" i="27"/>
  <c r="C6541" i="27"/>
  <c r="C6542" i="27"/>
  <c r="C6543" i="27"/>
  <c r="C6544" i="27"/>
  <c r="C6545" i="27"/>
  <c r="C6546" i="27"/>
  <c r="C6547" i="27"/>
  <c r="C6548" i="27"/>
  <c r="C6549" i="27"/>
  <c r="C6550" i="27"/>
  <c r="C6551" i="27"/>
  <c r="C6552" i="27"/>
  <c r="C6553" i="27"/>
  <c r="C6554" i="27"/>
  <c r="C6555" i="27"/>
  <c r="C6556" i="27"/>
  <c r="C6557" i="27"/>
  <c r="C6558" i="27"/>
  <c r="C6559" i="27"/>
  <c r="C6560" i="27"/>
  <c r="C6561" i="27"/>
  <c r="C6562" i="27"/>
  <c r="C6563" i="27"/>
  <c r="C6564" i="27"/>
  <c r="C6565" i="27"/>
  <c r="C6566" i="27"/>
  <c r="C6567" i="27"/>
  <c r="C6568" i="27"/>
  <c r="C6569" i="27"/>
  <c r="C6570" i="27"/>
  <c r="C6571" i="27"/>
  <c r="C6572" i="27"/>
  <c r="C6573" i="27"/>
  <c r="C6574" i="27"/>
  <c r="C6575" i="27"/>
  <c r="C6576" i="27"/>
  <c r="C6577" i="27"/>
  <c r="C6578" i="27"/>
  <c r="C6579" i="27"/>
  <c r="C6580" i="27"/>
  <c r="C6581" i="27"/>
  <c r="C6582" i="27"/>
  <c r="C6583" i="27"/>
  <c r="C6584" i="27"/>
  <c r="C6585" i="27"/>
  <c r="C6586" i="27"/>
  <c r="C6587" i="27"/>
  <c r="C6588" i="27"/>
  <c r="C6589" i="27"/>
  <c r="C6590" i="27"/>
  <c r="C6591" i="27"/>
  <c r="C6592" i="27"/>
  <c r="C6593" i="27"/>
  <c r="C6594" i="27"/>
  <c r="C6595" i="27"/>
  <c r="C6596" i="27"/>
  <c r="C6597" i="27"/>
  <c r="C6598" i="27"/>
  <c r="C6599" i="27"/>
  <c r="C6600" i="27"/>
  <c r="C6601" i="27"/>
  <c r="C6602" i="27"/>
  <c r="C6603" i="27"/>
  <c r="C6604" i="27"/>
  <c r="C6605" i="27"/>
  <c r="C6606" i="27"/>
  <c r="C6607" i="27"/>
  <c r="C6608" i="27"/>
  <c r="C6609" i="27"/>
  <c r="C6610" i="27"/>
  <c r="C6611" i="27"/>
  <c r="C6612" i="27"/>
  <c r="C6613" i="27"/>
  <c r="C6614" i="27"/>
  <c r="C6615" i="27"/>
  <c r="C6616" i="27"/>
  <c r="C6617" i="27"/>
  <c r="C6618" i="27"/>
  <c r="C6619" i="27"/>
  <c r="C6620" i="27"/>
  <c r="C6621" i="27"/>
  <c r="C6622" i="27"/>
  <c r="C6623" i="27"/>
  <c r="C6624" i="27"/>
  <c r="C6625" i="27"/>
  <c r="C6626" i="27"/>
  <c r="C6627" i="27"/>
  <c r="C6628" i="27"/>
  <c r="C6629" i="27"/>
  <c r="C6630" i="27"/>
  <c r="C6631" i="27"/>
  <c r="C6632" i="27"/>
  <c r="C6633" i="27"/>
  <c r="C6634" i="27"/>
  <c r="C6635" i="27"/>
  <c r="C6636" i="27"/>
  <c r="C6637" i="27"/>
  <c r="C6638" i="27"/>
  <c r="C6639" i="27"/>
  <c r="C6640" i="27"/>
  <c r="C6641" i="27"/>
  <c r="C6642" i="27"/>
  <c r="C6643" i="27"/>
  <c r="C6644" i="27"/>
  <c r="C6645" i="27"/>
  <c r="C6646" i="27"/>
  <c r="C6647" i="27"/>
  <c r="C6648" i="27"/>
  <c r="C6649" i="27"/>
  <c r="C6650" i="27"/>
  <c r="C6651" i="27"/>
  <c r="C6652" i="27"/>
  <c r="C6653" i="27"/>
  <c r="C6654" i="27"/>
  <c r="C6655" i="27"/>
  <c r="C6656" i="27"/>
  <c r="C6657" i="27"/>
  <c r="C6658" i="27"/>
  <c r="C6659" i="27"/>
  <c r="C6660" i="27"/>
  <c r="C6661" i="27"/>
  <c r="C6662" i="27"/>
  <c r="C6663" i="27"/>
  <c r="C6664" i="27"/>
  <c r="C6665" i="27"/>
  <c r="C6666" i="27"/>
  <c r="C6667" i="27"/>
  <c r="C6668" i="27"/>
  <c r="C6669" i="27"/>
  <c r="C6670" i="27"/>
  <c r="C6671" i="27"/>
  <c r="C6672" i="27"/>
  <c r="C6673" i="27"/>
  <c r="C6674" i="27"/>
  <c r="C6675" i="27"/>
  <c r="C6676" i="27"/>
  <c r="C6677" i="27"/>
  <c r="C6678" i="27"/>
  <c r="C6679" i="27"/>
  <c r="C6680" i="27"/>
  <c r="C6681" i="27"/>
  <c r="C6682" i="27"/>
  <c r="C6683" i="27"/>
  <c r="C6684" i="27"/>
  <c r="C6685" i="27"/>
  <c r="C6686" i="27"/>
  <c r="C6687" i="27"/>
  <c r="C6688" i="27"/>
  <c r="C6689" i="27"/>
  <c r="C6690" i="27"/>
  <c r="C6691" i="27"/>
  <c r="C6692" i="27"/>
  <c r="C6693" i="27"/>
  <c r="C6694" i="27"/>
  <c r="C6695" i="27"/>
  <c r="C6696" i="27"/>
  <c r="C6697" i="27"/>
  <c r="C6698" i="27"/>
  <c r="C6699" i="27"/>
  <c r="C6700" i="27"/>
  <c r="C6701" i="27"/>
  <c r="C6702" i="27"/>
  <c r="C6703" i="27"/>
  <c r="C6704" i="27"/>
  <c r="C6705" i="27"/>
  <c r="C6706" i="27"/>
  <c r="C6707" i="27"/>
  <c r="C6708" i="27"/>
  <c r="C6709" i="27"/>
  <c r="C6710" i="27"/>
  <c r="C6711" i="27"/>
  <c r="C6712" i="27"/>
  <c r="C6713" i="27"/>
  <c r="C6714" i="27"/>
  <c r="C6715" i="27"/>
  <c r="C6716" i="27"/>
  <c r="C6717" i="27"/>
  <c r="C6718" i="27"/>
  <c r="C6719" i="27"/>
  <c r="C6720" i="27"/>
  <c r="C6721" i="27"/>
  <c r="C6722" i="27"/>
  <c r="C6723" i="27"/>
  <c r="C6724" i="27"/>
  <c r="C6725" i="27"/>
  <c r="C6726" i="27"/>
  <c r="C6727" i="27"/>
  <c r="C6728" i="27"/>
  <c r="C6729" i="27"/>
  <c r="C6730" i="27"/>
  <c r="C6731" i="27"/>
  <c r="C6732" i="27"/>
  <c r="C6733" i="27"/>
  <c r="C6734" i="27"/>
  <c r="C6735" i="27"/>
  <c r="C6736" i="27"/>
  <c r="C6737" i="27"/>
  <c r="C6738" i="27"/>
  <c r="C6739" i="27"/>
  <c r="C6740" i="27"/>
  <c r="C6741" i="27"/>
  <c r="C6742" i="27"/>
  <c r="C6743" i="27"/>
  <c r="C6744" i="27"/>
  <c r="C6745" i="27"/>
  <c r="C6746" i="27"/>
  <c r="C6747" i="27"/>
  <c r="C6748" i="27"/>
  <c r="C6749" i="27"/>
  <c r="C6750" i="27"/>
  <c r="C6751" i="27"/>
  <c r="C6752" i="27"/>
  <c r="C6753" i="27"/>
  <c r="C6754" i="27"/>
  <c r="C6755" i="27"/>
  <c r="C6756" i="27"/>
  <c r="C6757" i="27"/>
  <c r="C6758" i="27"/>
  <c r="C6759" i="27"/>
  <c r="C6760" i="27"/>
  <c r="C6761" i="27"/>
  <c r="C6762" i="27"/>
  <c r="C6763" i="27"/>
  <c r="C6764" i="27"/>
  <c r="C6765" i="27"/>
  <c r="C6766" i="27"/>
  <c r="C6767" i="27"/>
  <c r="C6768" i="27"/>
  <c r="C6769" i="27"/>
  <c r="C6770" i="27"/>
  <c r="C6771" i="27"/>
  <c r="C6772" i="27"/>
  <c r="C6773" i="27"/>
  <c r="C6774" i="27"/>
  <c r="C6775" i="27"/>
  <c r="C6776" i="27"/>
  <c r="C6777" i="27"/>
  <c r="C6778" i="27"/>
  <c r="C6779" i="27"/>
  <c r="C6780" i="27"/>
  <c r="C6781" i="27"/>
  <c r="C6782" i="27"/>
  <c r="C6783" i="27"/>
  <c r="C6784" i="27"/>
  <c r="C6785" i="27"/>
  <c r="C6786" i="27"/>
  <c r="C6787" i="27"/>
  <c r="C6788" i="27"/>
  <c r="C6789" i="27"/>
  <c r="C6790" i="27"/>
  <c r="C6791" i="27"/>
  <c r="C6792" i="27"/>
  <c r="C6793" i="27"/>
  <c r="C6794" i="27"/>
  <c r="C6795" i="27"/>
  <c r="C6796" i="27"/>
  <c r="C6797" i="27"/>
  <c r="C6798" i="27"/>
  <c r="C6799" i="27"/>
  <c r="C6800" i="27"/>
  <c r="C6801" i="27"/>
  <c r="C6802" i="27"/>
  <c r="C6803" i="27"/>
  <c r="C6804" i="27"/>
  <c r="C6805" i="27"/>
  <c r="C6806" i="27"/>
  <c r="C6807" i="27"/>
  <c r="C6808" i="27"/>
  <c r="C6809" i="27"/>
  <c r="C6810" i="27"/>
  <c r="C6811" i="27"/>
  <c r="C6812" i="27"/>
  <c r="C6813" i="27"/>
  <c r="C6814" i="27"/>
  <c r="C6815" i="27"/>
  <c r="C6816" i="27"/>
  <c r="C6817" i="27"/>
  <c r="C6818" i="27"/>
  <c r="C6819" i="27"/>
  <c r="C6820" i="27"/>
  <c r="C6821" i="27"/>
  <c r="C6822" i="27"/>
  <c r="C6823" i="27"/>
  <c r="C6824" i="27"/>
  <c r="C6825" i="27"/>
  <c r="C6826" i="27"/>
  <c r="C6827" i="27"/>
  <c r="C6828" i="27"/>
  <c r="C6829" i="27"/>
  <c r="C6830" i="27"/>
  <c r="C6831" i="27"/>
  <c r="C6832" i="27"/>
  <c r="C6833" i="27"/>
  <c r="C6834" i="27"/>
  <c r="C6835" i="27"/>
  <c r="C6836" i="27"/>
  <c r="C6837" i="27"/>
  <c r="C6838" i="27"/>
  <c r="C6839" i="27"/>
  <c r="C6840" i="27"/>
  <c r="C6841" i="27"/>
  <c r="C6842" i="27"/>
  <c r="C6843" i="27"/>
  <c r="C6844" i="27"/>
  <c r="C6845" i="27"/>
  <c r="C6846" i="27"/>
  <c r="C6847" i="27"/>
  <c r="C6848" i="27"/>
  <c r="C6849" i="27"/>
  <c r="C6850" i="27"/>
  <c r="C6851" i="27"/>
  <c r="C6852" i="27"/>
  <c r="C6853" i="27"/>
  <c r="C6854" i="27"/>
  <c r="C6855" i="27"/>
  <c r="C6856" i="27"/>
  <c r="C6857" i="27"/>
  <c r="C6858" i="27"/>
  <c r="C6859" i="27"/>
  <c r="C6860" i="27"/>
  <c r="C6861" i="27"/>
  <c r="C6862" i="27"/>
  <c r="C6863" i="27"/>
  <c r="C6864" i="27"/>
  <c r="C6865" i="27"/>
  <c r="C6866" i="27"/>
  <c r="C6867" i="27"/>
  <c r="C6868" i="27"/>
  <c r="C6869" i="27"/>
  <c r="C6870" i="27"/>
  <c r="C6871" i="27"/>
  <c r="C6872" i="27"/>
  <c r="C6873" i="27"/>
  <c r="C6874" i="27"/>
  <c r="C6875" i="27"/>
  <c r="C6876" i="27"/>
  <c r="C6877" i="27"/>
  <c r="C6878" i="27"/>
  <c r="C6879" i="27"/>
  <c r="C6880" i="27"/>
  <c r="C6881" i="27"/>
  <c r="C6882" i="27"/>
  <c r="C6883" i="27"/>
  <c r="C6884" i="27"/>
  <c r="C6885" i="27"/>
  <c r="C6886" i="27"/>
  <c r="C6887" i="27"/>
  <c r="C6888" i="27"/>
  <c r="C6889" i="27"/>
  <c r="C6890" i="27"/>
  <c r="C6891" i="27"/>
  <c r="C6892" i="27"/>
  <c r="C6893" i="27"/>
  <c r="C6894" i="27"/>
  <c r="C6895" i="27"/>
  <c r="C6896" i="27"/>
  <c r="C6897" i="27"/>
  <c r="C6898" i="27"/>
  <c r="C6899" i="27"/>
  <c r="C6900" i="27"/>
  <c r="C6901" i="27"/>
  <c r="C6902" i="27"/>
  <c r="C6903" i="27"/>
  <c r="C6904" i="27"/>
  <c r="C6905" i="27"/>
  <c r="C6906" i="27"/>
  <c r="C6907" i="27"/>
  <c r="C6908" i="27"/>
  <c r="C6909" i="27"/>
  <c r="C6910" i="27"/>
  <c r="C6911" i="27"/>
  <c r="C6912" i="27"/>
  <c r="C6913" i="27"/>
  <c r="C6914" i="27"/>
  <c r="C6915" i="27"/>
  <c r="C6916" i="27"/>
  <c r="C6917" i="27"/>
  <c r="C6918" i="27"/>
  <c r="C6919" i="27"/>
  <c r="C6920" i="27"/>
  <c r="C6921" i="27"/>
  <c r="C6922" i="27"/>
  <c r="C6923" i="27"/>
  <c r="C6924" i="27"/>
  <c r="C6925" i="27"/>
  <c r="C6926" i="27"/>
  <c r="C6927" i="27"/>
  <c r="C6928" i="27"/>
  <c r="C6929" i="27"/>
  <c r="C6930" i="27"/>
  <c r="C6931" i="27"/>
  <c r="C6932" i="27"/>
  <c r="C6933" i="27"/>
  <c r="C6934" i="27"/>
  <c r="C6935" i="27"/>
  <c r="C6936" i="27"/>
  <c r="C6937" i="27"/>
  <c r="C6938" i="27"/>
  <c r="C6939" i="27"/>
  <c r="C6940" i="27"/>
  <c r="C6941" i="27"/>
  <c r="C6942" i="27"/>
  <c r="C6943" i="27"/>
  <c r="C6944" i="27"/>
  <c r="C6945" i="27"/>
  <c r="C6946" i="27"/>
  <c r="C6947" i="27"/>
  <c r="C6948" i="27"/>
  <c r="C6949" i="27"/>
  <c r="C6950" i="27"/>
  <c r="C6951" i="27"/>
  <c r="C6952" i="27"/>
  <c r="C6953" i="27"/>
  <c r="C6954" i="27"/>
  <c r="C6955" i="27"/>
  <c r="C6956" i="27"/>
  <c r="C6957" i="27"/>
  <c r="C6958" i="27"/>
  <c r="C6959" i="27"/>
  <c r="C6960" i="27"/>
  <c r="C6961" i="27"/>
  <c r="C6962" i="27"/>
  <c r="C6963" i="27"/>
  <c r="C6964" i="27"/>
  <c r="C6965" i="27"/>
  <c r="C6966" i="27"/>
  <c r="C6967" i="27"/>
  <c r="C6968" i="27"/>
  <c r="C6969" i="27"/>
  <c r="C6970" i="27"/>
  <c r="C6971" i="27"/>
  <c r="C6972" i="27"/>
  <c r="C6973" i="27"/>
  <c r="C6974" i="27"/>
  <c r="C6975" i="27"/>
  <c r="C6976" i="27"/>
  <c r="C6977" i="27"/>
  <c r="C6978" i="27"/>
  <c r="C6979" i="27"/>
  <c r="C6980" i="27"/>
  <c r="C6981" i="27"/>
  <c r="C6982" i="27"/>
  <c r="C6983" i="27"/>
  <c r="C6984" i="27"/>
  <c r="C6985" i="27"/>
  <c r="C6986" i="27"/>
  <c r="C6987" i="27"/>
  <c r="C6988" i="27"/>
  <c r="C6989" i="27"/>
  <c r="C6990" i="27"/>
  <c r="C6991" i="27"/>
  <c r="C6992" i="27"/>
  <c r="C6993" i="27"/>
  <c r="C6994" i="27"/>
  <c r="C6995" i="27"/>
  <c r="C6996" i="27"/>
  <c r="C6997" i="27"/>
  <c r="C6998" i="27"/>
  <c r="C6999" i="27"/>
  <c r="C7000" i="27"/>
  <c r="C7001" i="27"/>
  <c r="C7002" i="27"/>
  <c r="C7003" i="27"/>
  <c r="C7004" i="27"/>
  <c r="C7005" i="27"/>
  <c r="C7006" i="27"/>
  <c r="C7007" i="27"/>
  <c r="C7008" i="27"/>
  <c r="C7009" i="27"/>
  <c r="C7010" i="27"/>
  <c r="C7011" i="27"/>
  <c r="C7012" i="27"/>
  <c r="C7013" i="27"/>
  <c r="C7014" i="27"/>
  <c r="C7015" i="27"/>
  <c r="C7016" i="27"/>
  <c r="C7017" i="27"/>
  <c r="C7018" i="27"/>
  <c r="C7019" i="27"/>
  <c r="C7020" i="27"/>
  <c r="C7021" i="27"/>
  <c r="C7022" i="27"/>
  <c r="C7023" i="27"/>
  <c r="C7024" i="27"/>
  <c r="C7025" i="27"/>
  <c r="C7026" i="27"/>
  <c r="C7027" i="27"/>
  <c r="C7028" i="27"/>
  <c r="C7029" i="27"/>
  <c r="C7030" i="27"/>
  <c r="C7031" i="27"/>
  <c r="C7032" i="27"/>
  <c r="C7033" i="27"/>
  <c r="C7034" i="27"/>
  <c r="C7035" i="27"/>
  <c r="C7036" i="27"/>
  <c r="C7037" i="27"/>
  <c r="C7038" i="27"/>
  <c r="C7039" i="27"/>
  <c r="C7040" i="27"/>
  <c r="C7041" i="27"/>
  <c r="C7042" i="27"/>
  <c r="C7043" i="27"/>
  <c r="C7044" i="27"/>
  <c r="C7045" i="27"/>
  <c r="C7046" i="27"/>
  <c r="C7047" i="27"/>
  <c r="C7048" i="27"/>
  <c r="C7049" i="27"/>
  <c r="C7050" i="27"/>
  <c r="C7051" i="27"/>
  <c r="C7052" i="27"/>
  <c r="C7053" i="27"/>
  <c r="C7054" i="27"/>
  <c r="C7055" i="27"/>
  <c r="C7056" i="27"/>
  <c r="C7057" i="27"/>
  <c r="C7058" i="27"/>
  <c r="C7059" i="27"/>
  <c r="C7060" i="27"/>
  <c r="C7061" i="27"/>
  <c r="C7062" i="27"/>
  <c r="C7063" i="27"/>
  <c r="C7064" i="27"/>
  <c r="C7065" i="27"/>
  <c r="C7066" i="27"/>
  <c r="C7067" i="27"/>
  <c r="C7068" i="27"/>
  <c r="C7069" i="27"/>
  <c r="C7070" i="27"/>
  <c r="C7071" i="27"/>
  <c r="C7072" i="27"/>
  <c r="C7073" i="27"/>
  <c r="C7074" i="27"/>
  <c r="C7075" i="27"/>
  <c r="C7076" i="27"/>
  <c r="C7077" i="27"/>
  <c r="C7078" i="27"/>
  <c r="C7079" i="27"/>
  <c r="C7080" i="27"/>
  <c r="C7081" i="27"/>
  <c r="C7082" i="27"/>
  <c r="C7083" i="27"/>
  <c r="C7084" i="27"/>
  <c r="C7085" i="27"/>
  <c r="C7086" i="27"/>
  <c r="C7087" i="27"/>
  <c r="C7088" i="27"/>
  <c r="C7089" i="27"/>
  <c r="C7090" i="27"/>
  <c r="C7091" i="27"/>
  <c r="C7092" i="27"/>
  <c r="C7093" i="27"/>
  <c r="C7094" i="27"/>
  <c r="C7095" i="27"/>
  <c r="C7096" i="27"/>
  <c r="C7097" i="27"/>
  <c r="C7098" i="27"/>
  <c r="C7099" i="27"/>
  <c r="C7100" i="27"/>
  <c r="C7101" i="27"/>
  <c r="C7102" i="27"/>
  <c r="C7103" i="27"/>
  <c r="C7104" i="27"/>
  <c r="C7105" i="27"/>
  <c r="C7106" i="27"/>
  <c r="C7107" i="27"/>
  <c r="C7108" i="27"/>
  <c r="C7109" i="27"/>
  <c r="C7110" i="27"/>
  <c r="C7111" i="27"/>
  <c r="C7112" i="27"/>
  <c r="C7113" i="27"/>
  <c r="C7114" i="27"/>
  <c r="C7115" i="27"/>
  <c r="C7116" i="27"/>
  <c r="C7117" i="27"/>
  <c r="C7118" i="27"/>
  <c r="C7119" i="27"/>
  <c r="C7120" i="27"/>
  <c r="C7121" i="27"/>
  <c r="C7122" i="27"/>
  <c r="C7123" i="27"/>
  <c r="C7124" i="27"/>
  <c r="C7125" i="27"/>
  <c r="C7126" i="27"/>
  <c r="C7127" i="27"/>
  <c r="C7128" i="27"/>
  <c r="C7129" i="27"/>
  <c r="C7130" i="27"/>
  <c r="C7131" i="27"/>
  <c r="C7132" i="27"/>
  <c r="C7133" i="27"/>
  <c r="C7134" i="27"/>
  <c r="C7135" i="27"/>
  <c r="C7136" i="27"/>
  <c r="C7137" i="27"/>
  <c r="C7138" i="27"/>
  <c r="C7139" i="27"/>
  <c r="C7140" i="27"/>
  <c r="C7141" i="27"/>
  <c r="C7142" i="27"/>
  <c r="C7143" i="27"/>
  <c r="C7144" i="27"/>
  <c r="C7145" i="27"/>
  <c r="C7146" i="27"/>
  <c r="C7147" i="27"/>
  <c r="C7148" i="27"/>
  <c r="C7149" i="27"/>
  <c r="C7150" i="27"/>
  <c r="C7151" i="27"/>
  <c r="C7152" i="27"/>
  <c r="C7153" i="27"/>
  <c r="C7154" i="27"/>
  <c r="C7155" i="27"/>
  <c r="C7156" i="27"/>
  <c r="C7157" i="27"/>
  <c r="C7158" i="27"/>
  <c r="C7159" i="27"/>
  <c r="C7160" i="27"/>
  <c r="C7161" i="27"/>
  <c r="C7162" i="27"/>
  <c r="C7163" i="27"/>
  <c r="C7164" i="27"/>
  <c r="C7165" i="27"/>
  <c r="C7166" i="27"/>
  <c r="C7167" i="27"/>
  <c r="C7168" i="27"/>
  <c r="C7169" i="27"/>
  <c r="C7170" i="27"/>
  <c r="C7171" i="27"/>
  <c r="C7172" i="27"/>
  <c r="C7173" i="27"/>
  <c r="C7174" i="27"/>
  <c r="C7175" i="27"/>
  <c r="C7176" i="27"/>
  <c r="C7177" i="27"/>
  <c r="C7178" i="27"/>
  <c r="C7179" i="27"/>
  <c r="C7180" i="27"/>
  <c r="C7181" i="27"/>
  <c r="C7182" i="27"/>
  <c r="C7183" i="27"/>
  <c r="C7184" i="27"/>
  <c r="C7185" i="27"/>
  <c r="C7186" i="27"/>
  <c r="C7187" i="27"/>
  <c r="C7188" i="27"/>
  <c r="C7189" i="27"/>
  <c r="C7190" i="27"/>
  <c r="C7191" i="27"/>
  <c r="C7192" i="27"/>
  <c r="C7193" i="27"/>
  <c r="C7194" i="27"/>
  <c r="C7195" i="27"/>
  <c r="C7196" i="27"/>
  <c r="C7197" i="27"/>
  <c r="C7198" i="27"/>
  <c r="C7199" i="27"/>
  <c r="C7200" i="27"/>
  <c r="C7201" i="27"/>
  <c r="C7202" i="27"/>
  <c r="C7203" i="27"/>
  <c r="C7204" i="27"/>
  <c r="C7205" i="27"/>
  <c r="C7206" i="27"/>
  <c r="C7207" i="27"/>
  <c r="C7208" i="27"/>
  <c r="C7209" i="27"/>
  <c r="C7210" i="27"/>
  <c r="C7211" i="27"/>
  <c r="C7212" i="27"/>
  <c r="C7213" i="27"/>
  <c r="C7214" i="27"/>
  <c r="C7215" i="27"/>
  <c r="C7216" i="27"/>
  <c r="C7217" i="27"/>
  <c r="C7218" i="27"/>
  <c r="C7219" i="27"/>
  <c r="C7220" i="27"/>
  <c r="C7221" i="27"/>
  <c r="C7222" i="27"/>
  <c r="C7223" i="27"/>
  <c r="C7224" i="27"/>
  <c r="C7225" i="27"/>
  <c r="C7226" i="27"/>
  <c r="C7227" i="27"/>
  <c r="C7228" i="27"/>
  <c r="C7229" i="27"/>
  <c r="C7230" i="27"/>
  <c r="C7231" i="27"/>
  <c r="C7232" i="27"/>
  <c r="C7233" i="27"/>
  <c r="C7234" i="27"/>
  <c r="C7235" i="27"/>
  <c r="C7236" i="27"/>
  <c r="C7237" i="27"/>
  <c r="C7238" i="27"/>
  <c r="C7239" i="27"/>
  <c r="C7240" i="27"/>
  <c r="C7241" i="27"/>
  <c r="C7242" i="27"/>
  <c r="C7243" i="27"/>
  <c r="C7244" i="27"/>
  <c r="C7245" i="27"/>
  <c r="C7246" i="27"/>
  <c r="C7247" i="27"/>
  <c r="C7248" i="27"/>
  <c r="C7249" i="27"/>
  <c r="C7250" i="27"/>
  <c r="C7251" i="27"/>
  <c r="C7252" i="27"/>
  <c r="C7253" i="27"/>
  <c r="C7254" i="27"/>
  <c r="C7255" i="27"/>
  <c r="C7256" i="27"/>
  <c r="C7257" i="27"/>
  <c r="C7258" i="27"/>
  <c r="C7259" i="27"/>
  <c r="C7260" i="27"/>
  <c r="C7261" i="27"/>
  <c r="C7262" i="27"/>
  <c r="C7263" i="27"/>
  <c r="C7264" i="27"/>
  <c r="C7265" i="27"/>
  <c r="C7266" i="27"/>
  <c r="C7267" i="27"/>
  <c r="C7268" i="27"/>
  <c r="C7269" i="27"/>
  <c r="C7270" i="27"/>
  <c r="C7271" i="27"/>
  <c r="C7272" i="27"/>
  <c r="C7273" i="27"/>
  <c r="C7274" i="27"/>
  <c r="C7275" i="27"/>
  <c r="C7276" i="27"/>
  <c r="C7277" i="27"/>
  <c r="C7278" i="27"/>
  <c r="C7279" i="27"/>
  <c r="C7280" i="27"/>
  <c r="C7281" i="27"/>
  <c r="C7282" i="27"/>
  <c r="C7283" i="27"/>
  <c r="C7284" i="27"/>
  <c r="C7285" i="27"/>
  <c r="C7286" i="27"/>
  <c r="C7287" i="27"/>
  <c r="C7288" i="27"/>
  <c r="C7289" i="27"/>
  <c r="C7290" i="27"/>
  <c r="C7291" i="27"/>
  <c r="C7292" i="27"/>
  <c r="C7293" i="27"/>
  <c r="C7294" i="27"/>
  <c r="C7295" i="27"/>
  <c r="C7296" i="27"/>
  <c r="C7297" i="27"/>
  <c r="C7298" i="27"/>
  <c r="C7299" i="27"/>
  <c r="C7300" i="27"/>
  <c r="C7301" i="27"/>
  <c r="C7302" i="27"/>
  <c r="C7303" i="27"/>
  <c r="C7304" i="27"/>
  <c r="C7305" i="27"/>
  <c r="C7306" i="27"/>
  <c r="C7307" i="27"/>
  <c r="C7308" i="27"/>
  <c r="C7309" i="27"/>
  <c r="C7310" i="27"/>
  <c r="C7311" i="27"/>
  <c r="C7312" i="27"/>
  <c r="C7313" i="27"/>
  <c r="C7314" i="27"/>
  <c r="C7315" i="27"/>
  <c r="C7316" i="27"/>
  <c r="C7317" i="27"/>
  <c r="C7318" i="27"/>
  <c r="C7319" i="27"/>
  <c r="C7320" i="27"/>
  <c r="C7321" i="27"/>
  <c r="C7322" i="27"/>
  <c r="C7323" i="27"/>
  <c r="C7324" i="27"/>
  <c r="C7325" i="27"/>
  <c r="C7326" i="27"/>
  <c r="C7327" i="27"/>
  <c r="C7328" i="27"/>
  <c r="C7329" i="27"/>
  <c r="C7330" i="27"/>
  <c r="C7331" i="27"/>
  <c r="C7332" i="27"/>
  <c r="C7333" i="27"/>
  <c r="C7334" i="27"/>
  <c r="C7335" i="27"/>
  <c r="C7336" i="27"/>
  <c r="C7337" i="27"/>
  <c r="C7338" i="27"/>
  <c r="C7339" i="27"/>
  <c r="C7340" i="27"/>
  <c r="C7341" i="27"/>
  <c r="C7342" i="27"/>
  <c r="C7343" i="27"/>
  <c r="C7344" i="27"/>
  <c r="C7345" i="27"/>
  <c r="C7346" i="27"/>
  <c r="C7347" i="27"/>
  <c r="C7348" i="27"/>
  <c r="C7349" i="27"/>
  <c r="C7350" i="27"/>
  <c r="C7351" i="27"/>
  <c r="C7352" i="27"/>
  <c r="C7353" i="27"/>
  <c r="C7354" i="27"/>
  <c r="C7355" i="27"/>
  <c r="C7356" i="27"/>
  <c r="C7357" i="27"/>
  <c r="C7358" i="27"/>
  <c r="C7359" i="27"/>
  <c r="C7360" i="27"/>
  <c r="C7361" i="27"/>
  <c r="C7362" i="27"/>
  <c r="C7363" i="27"/>
  <c r="C7364" i="27"/>
  <c r="C7365" i="27"/>
  <c r="C7366" i="27"/>
  <c r="C7367" i="27"/>
  <c r="C7368" i="27"/>
  <c r="C7369" i="27"/>
  <c r="C7370" i="27"/>
  <c r="C7371" i="27"/>
  <c r="C7372" i="27"/>
  <c r="C7373" i="27"/>
  <c r="C7374" i="27"/>
  <c r="C7375" i="27"/>
  <c r="C7376" i="27"/>
  <c r="C7377" i="27"/>
  <c r="C7378" i="27"/>
  <c r="C7379" i="27"/>
  <c r="C7380" i="27"/>
  <c r="C7381" i="27"/>
  <c r="C7382" i="27"/>
  <c r="C7383" i="27"/>
  <c r="C7384" i="27"/>
  <c r="C7385" i="27"/>
  <c r="C7386" i="27"/>
  <c r="C7387" i="27"/>
  <c r="C7388" i="27"/>
  <c r="C7389" i="27"/>
  <c r="C7390" i="27"/>
  <c r="C7391" i="27"/>
  <c r="C7392" i="27"/>
  <c r="C7393" i="27"/>
  <c r="C7394" i="27"/>
  <c r="C7395" i="27"/>
  <c r="C7396" i="27"/>
  <c r="C7397" i="27"/>
  <c r="C7398" i="27"/>
  <c r="C7399" i="27"/>
  <c r="C7400" i="27"/>
  <c r="C7401" i="27"/>
  <c r="C7402" i="27"/>
  <c r="C7403" i="27"/>
  <c r="C7404" i="27"/>
  <c r="C7405" i="27"/>
  <c r="C7406" i="27"/>
  <c r="C7407" i="27"/>
  <c r="C7408" i="27"/>
  <c r="C7409" i="27"/>
  <c r="C7410" i="27"/>
  <c r="C7411" i="27"/>
  <c r="C7412" i="27"/>
  <c r="C7413" i="27"/>
  <c r="C7414" i="27"/>
  <c r="C7415" i="27"/>
  <c r="C7416" i="27"/>
  <c r="C7417" i="27"/>
  <c r="C7418" i="27"/>
  <c r="C7419" i="27"/>
  <c r="C7420" i="27"/>
  <c r="C7421" i="27"/>
  <c r="C7422" i="27"/>
  <c r="C7423" i="27"/>
  <c r="C7424" i="27"/>
  <c r="C7425" i="27"/>
  <c r="C7426" i="27"/>
  <c r="C7427" i="27"/>
  <c r="C7428" i="27"/>
  <c r="C7429" i="27"/>
  <c r="C7430" i="27"/>
  <c r="C7431" i="27"/>
  <c r="C7432" i="27"/>
  <c r="C7433" i="27"/>
  <c r="C7434" i="27"/>
  <c r="C7435" i="27"/>
  <c r="C7436" i="27"/>
  <c r="C7437" i="27"/>
  <c r="C7438" i="27"/>
  <c r="C7439" i="27"/>
  <c r="C7440" i="27"/>
  <c r="C7441" i="27"/>
  <c r="C7442" i="27"/>
  <c r="C7443" i="27"/>
  <c r="C7444" i="27"/>
  <c r="C7445" i="27"/>
  <c r="C7446" i="27"/>
  <c r="C7447" i="27"/>
  <c r="C7448" i="27"/>
  <c r="C7449" i="27"/>
  <c r="C7450" i="27"/>
  <c r="C7451" i="27"/>
  <c r="C7452" i="27"/>
  <c r="C7453" i="27"/>
  <c r="C7454" i="27"/>
  <c r="C7455" i="27"/>
  <c r="C7456" i="27"/>
  <c r="C7457" i="27"/>
  <c r="C7458" i="27"/>
  <c r="C7459" i="27"/>
  <c r="C7460" i="27"/>
  <c r="C7461" i="27"/>
  <c r="C7462" i="27"/>
  <c r="C7463" i="27"/>
  <c r="C7464" i="27"/>
  <c r="C7465" i="27"/>
  <c r="C7466" i="27"/>
  <c r="C7467" i="27"/>
  <c r="C7468" i="27"/>
  <c r="C7469" i="27"/>
  <c r="C7470" i="27"/>
  <c r="C7471" i="27"/>
  <c r="C7472" i="27"/>
  <c r="C7473" i="27"/>
  <c r="C7474" i="27"/>
  <c r="C7475" i="27"/>
  <c r="C7476" i="27"/>
  <c r="C7477" i="27"/>
  <c r="C7478" i="27"/>
  <c r="C7479" i="27"/>
  <c r="C7480" i="27"/>
  <c r="C7481" i="27"/>
  <c r="C7482" i="27"/>
  <c r="C7483" i="27"/>
  <c r="C7484" i="27"/>
  <c r="C7485" i="27"/>
  <c r="C7486" i="27"/>
  <c r="C7487" i="27"/>
  <c r="C7488" i="27"/>
  <c r="C7489" i="27"/>
  <c r="C7490" i="27"/>
  <c r="C7491" i="27"/>
  <c r="C7492" i="27"/>
  <c r="C7493" i="27"/>
  <c r="C7494" i="27"/>
  <c r="C7495" i="27"/>
  <c r="C7496" i="27"/>
  <c r="C7497" i="27"/>
  <c r="C7498" i="27"/>
  <c r="C7499" i="27"/>
  <c r="C7500" i="27"/>
  <c r="C7501" i="27"/>
  <c r="C7502" i="27"/>
  <c r="C7503" i="27"/>
  <c r="C7504" i="27"/>
  <c r="C7505" i="27"/>
  <c r="C7506" i="27"/>
  <c r="C7507" i="27"/>
  <c r="C7508" i="27"/>
  <c r="C7509" i="27"/>
  <c r="C7510" i="27"/>
  <c r="C7511" i="27"/>
  <c r="C7512" i="27"/>
  <c r="C7513" i="27"/>
  <c r="C7514" i="27"/>
  <c r="C7515" i="27"/>
  <c r="C7516" i="27"/>
  <c r="C7517" i="27"/>
  <c r="C7518" i="27"/>
  <c r="C7519" i="27"/>
  <c r="C7520" i="27"/>
  <c r="C7521" i="27"/>
  <c r="C7522" i="27"/>
  <c r="C7523" i="27"/>
  <c r="C7524" i="27"/>
  <c r="C7525" i="27"/>
  <c r="C7526" i="27"/>
  <c r="C7527" i="27"/>
  <c r="C7528" i="27"/>
  <c r="C7529" i="27"/>
  <c r="C7530" i="27"/>
  <c r="C7531" i="27"/>
  <c r="C7532" i="27"/>
  <c r="C7533" i="27"/>
  <c r="C7534" i="27"/>
  <c r="C7535" i="27"/>
  <c r="C7536" i="27"/>
  <c r="C7537" i="27"/>
  <c r="C7538" i="27"/>
  <c r="C7539" i="27"/>
  <c r="C7540" i="27"/>
  <c r="C7541" i="27"/>
  <c r="C7542" i="27"/>
  <c r="C7543" i="27"/>
  <c r="C7544" i="27"/>
  <c r="C7545" i="27"/>
  <c r="C7546" i="27"/>
  <c r="C7547" i="27"/>
  <c r="C7548" i="27"/>
  <c r="C7549" i="27"/>
  <c r="C7550" i="27"/>
  <c r="C7551" i="27"/>
  <c r="C7552" i="27"/>
  <c r="C7553" i="27"/>
  <c r="C7554" i="27"/>
  <c r="C7555" i="27"/>
  <c r="C7556" i="27"/>
  <c r="C7557" i="27"/>
  <c r="C7558" i="27"/>
  <c r="C7559" i="27"/>
  <c r="C7560" i="27"/>
  <c r="C7561" i="27"/>
  <c r="C7562" i="27"/>
  <c r="C7563" i="27"/>
  <c r="C7564" i="27"/>
  <c r="C7565" i="27"/>
  <c r="C7566" i="27"/>
  <c r="C7567" i="27"/>
  <c r="C7568" i="27"/>
  <c r="C7569" i="27"/>
  <c r="C7570" i="27"/>
  <c r="C7571" i="27"/>
  <c r="C7572" i="27"/>
  <c r="C7573" i="27"/>
  <c r="C7574" i="27"/>
  <c r="C7575" i="27"/>
  <c r="C7576" i="27"/>
  <c r="C7577" i="27"/>
  <c r="C7578" i="27"/>
  <c r="C7579" i="27"/>
  <c r="C7580" i="27"/>
  <c r="C7581" i="27"/>
  <c r="C7582" i="27"/>
  <c r="C7583" i="27"/>
  <c r="C7584" i="27"/>
  <c r="C7585" i="27"/>
  <c r="C7586" i="27"/>
  <c r="C7587" i="27"/>
  <c r="C7588" i="27"/>
  <c r="C7589" i="27"/>
  <c r="C7590" i="27"/>
  <c r="C7591" i="27"/>
  <c r="C7592" i="27"/>
  <c r="C7593" i="27"/>
  <c r="C7594" i="27"/>
  <c r="C7595" i="27"/>
  <c r="C7596" i="27"/>
  <c r="C7597" i="27"/>
  <c r="C7598" i="27"/>
  <c r="C7599" i="27"/>
  <c r="C7600" i="27"/>
  <c r="C7601" i="27"/>
  <c r="C7602" i="27"/>
  <c r="C7603" i="27"/>
  <c r="C7604" i="27"/>
  <c r="C7605" i="27"/>
  <c r="C7606" i="27"/>
  <c r="C7607" i="27"/>
  <c r="C7608" i="27"/>
  <c r="C7609" i="27"/>
  <c r="C7610" i="27"/>
  <c r="C7611" i="27"/>
  <c r="C7612" i="27"/>
  <c r="C7613" i="27"/>
  <c r="C7614" i="27"/>
  <c r="C7615" i="27"/>
  <c r="C7616" i="27"/>
  <c r="C7617" i="27"/>
  <c r="C7618" i="27"/>
  <c r="C7619" i="27"/>
  <c r="C7620" i="27"/>
  <c r="C7621" i="27"/>
  <c r="C7622" i="27"/>
  <c r="C7623" i="27"/>
  <c r="C7624" i="27"/>
  <c r="C7625" i="27"/>
  <c r="C7626" i="27"/>
  <c r="C7627" i="27"/>
  <c r="C7628" i="27"/>
  <c r="C7629" i="27"/>
  <c r="C7630" i="27"/>
  <c r="C7631" i="27"/>
  <c r="C7632" i="27"/>
  <c r="C7633" i="27"/>
  <c r="C7634" i="27"/>
  <c r="C7635" i="27"/>
  <c r="C7636" i="27"/>
  <c r="C7637" i="27"/>
  <c r="C7638" i="27"/>
  <c r="C7639" i="27"/>
  <c r="C7640" i="27"/>
  <c r="C7641" i="27"/>
  <c r="C7642" i="27"/>
  <c r="C7643" i="27"/>
  <c r="C7644" i="27"/>
  <c r="C7645" i="27"/>
  <c r="C7646" i="27"/>
  <c r="C7647" i="27"/>
  <c r="C7648" i="27"/>
  <c r="C7649" i="27"/>
  <c r="C7650" i="27"/>
  <c r="C7651" i="27"/>
  <c r="C7652" i="27"/>
  <c r="C7653" i="27"/>
  <c r="C7654" i="27"/>
  <c r="C7655" i="27"/>
  <c r="C7656" i="27"/>
  <c r="C7657" i="27"/>
  <c r="C7658" i="27"/>
  <c r="C7659" i="27"/>
  <c r="C7660" i="27"/>
  <c r="C7661" i="27"/>
  <c r="C7662" i="27"/>
  <c r="C7663" i="27"/>
  <c r="C7664" i="27"/>
  <c r="C7665" i="27"/>
  <c r="C7666" i="27"/>
  <c r="C7667" i="27"/>
  <c r="C7668" i="27"/>
  <c r="C7669" i="27"/>
  <c r="C7670" i="27"/>
  <c r="C7671" i="27"/>
  <c r="C7672" i="27"/>
  <c r="C7673" i="27"/>
  <c r="C7674" i="27"/>
  <c r="C7675" i="27"/>
  <c r="C7676" i="27"/>
  <c r="C7677" i="27"/>
  <c r="C7678" i="27"/>
  <c r="C7679" i="27"/>
  <c r="C7680" i="27"/>
  <c r="C7681" i="27"/>
  <c r="C7682" i="27"/>
  <c r="C7683" i="27"/>
  <c r="C7684" i="27"/>
  <c r="C7685" i="27"/>
  <c r="C7686" i="27"/>
  <c r="C7687" i="27"/>
  <c r="C7688" i="27"/>
  <c r="C7689" i="27"/>
  <c r="C7690" i="27"/>
  <c r="C7691" i="27"/>
  <c r="C7692" i="27"/>
  <c r="C7693" i="27"/>
  <c r="C7694" i="27"/>
  <c r="C7695" i="27"/>
  <c r="C7696" i="27"/>
  <c r="C7697" i="27"/>
  <c r="C7698" i="27"/>
  <c r="C7699" i="27"/>
  <c r="C7700" i="27"/>
  <c r="C7701" i="27"/>
  <c r="C7702" i="27"/>
  <c r="C7703" i="27"/>
  <c r="C7704" i="27"/>
  <c r="C7705" i="27"/>
  <c r="C7706" i="27"/>
  <c r="C7707" i="27"/>
  <c r="C7708" i="27"/>
  <c r="C7709" i="27"/>
  <c r="C7710" i="27"/>
  <c r="C7711" i="27"/>
  <c r="C7712" i="27"/>
  <c r="C7713" i="27"/>
  <c r="C7714" i="27"/>
  <c r="C7715" i="27"/>
  <c r="C7716" i="27"/>
  <c r="C7717" i="27"/>
  <c r="C7718" i="27"/>
  <c r="C7719" i="27"/>
  <c r="C7720" i="27"/>
  <c r="C7721" i="27"/>
  <c r="C7722" i="27"/>
  <c r="C7723" i="27"/>
  <c r="C7724" i="27"/>
  <c r="C7725" i="27"/>
  <c r="C7726" i="27"/>
  <c r="C7727" i="27"/>
  <c r="C7728" i="27"/>
  <c r="C7729" i="27"/>
  <c r="C7730" i="27"/>
  <c r="C7731" i="27"/>
  <c r="C7732" i="27"/>
  <c r="C7733" i="27"/>
  <c r="C7734" i="27"/>
  <c r="C7735" i="27"/>
  <c r="C7736" i="27"/>
  <c r="C7737" i="27"/>
  <c r="C7738" i="27"/>
  <c r="C7739" i="27"/>
  <c r="C7740" i="27"/>
  <c r="C7741" i="27"/>
  <c r="C7742" i="27"/>
  <c r="C7743" i="27"/>
  <c r="C7744" i="27"/>
  <c r="C7745" i="27"/>
  <c r="C7746" i="27"/>
  <c r="C7747" i="27"/>
  <c r="C7748" i="27"/>
  <c r="C7749" i="27"/>
  <c r="C7750" i="27"/>
  <c r="C7751" i="27"/>
  <c r="C7752" i="27"/>
  <c r="C7753" i="27"/>
  <c r="C7754" i="27"/>
  <c r="C7755" i="27"/>
  <c r="C7756" i="27"/>
  <c r="C7757" i="27"/>
  <c r="C7758" i="27"/>
  <c r="C7759" i="27"/>
  <c r="C7760" i="27"/>
  <c r="C7761" i="27"/>
  <c r="C7762" i="27"/>
  <c r="C7763" i="27"/>
  <c r="C7764" i="27"/>
  <c r="C7765" i="27"/>
  <c r="C7766" i="27"/>
  <c r="C7767" i="27"/>
  <c r="C7768" i="27"/>
  <c r="C7769" i="27"/>
  <c r="C7770" i="27"/>
  <c r="C7771" i="27"/>
  <c r="C7772" i="27"/>
  <c r="C7773" i="27"/>
  <c r="C7774" i="27"/>
  <c r="C7775" i="27"/>
  <c r="C7776" i="27"/>
  <c r="C7777" i="27"/>
  <c r="C7778" i="27"/>
  <c r="C7779" i="27"/>
  <c r="C7780" i="27"/>
  <c r="C7781" i="27"/>
  <c r="C7782" i="27"/>
  <c r="C7783" i="27"/>
  <c r="C7784" i="27"/>
  <c r="C7785" i="27"/>
  <c r="C7786" i="27"/>
  <c r="C7787" i="27"/>
  <c r="C7788" i="27"/>
  <c r="C7789" i="27"/>
  <c r="C7790" i="27"/>
  <c r="C7791" i="27"/>
  <c r="C7792" i="27"/>
  <c r="C7793" i="27"/>
  <c r="C7794" i="27"/>
  <c r="C7795" i="27"/>
  <c r="C7796" i="27"/>
  <c r="C7797" i="27"/>
  <c r="C7798" i="27"/>
  <c r="C7799" i="27"/>
  <c r="C7800" i="27"/>
  <c r="C7801" i="27"/>
  <c r="C7802" i="27"/>
  <c r="C7803" i="27"/>
  <c r="C7804" i="27"/>
  <c r="C7805" i="27"/>
  <c r="C7806" i="27"/>
  <c r="C7807" i="27"/>
  <c r="C7808" i="27"/>
  <c r="C7809" i="27"/>
  <c r="C7810" i="27"/>
  <c r="C7811" i="27"/>
  <c r="C7812" i="27"/>
  <c r="C7813" i="27"/>
  <c r="C7814" i="27"/>
  <c r="C7815" i="27"/>
  <c r="C7816" i="27"/>
  <c r="C7817" i="27"/>
  <c r="C7818" i="27"/>
  <c r="C7819" i="27"/>
  <c r="C7820" i="27"/>
  <c r="C7821" i="27"/>
  <c r="C7822" i="27"/>
  <c r="C7823" i="27"/>
  <c r="C7824" i="27"/>
  <c r="C7825" i="27"/>
  <c r="C7826" i="27"/>
  <c r="C7827" i="27"/>
  <c r="C7828" i="27"/>
  <c r="C7829" i="27"/>
  <c r="C7830" i="27"/>
  <c r="C7831" i="27"/>
  <c r="C7832" i="27"/>
  <c r="C7833" i="27"/>
  <c r="C7834" i="27"/>
  <c r="C7835" i="27"/>
  <c r="C7836" i="27"/>
  <c r="C7837" i="27"/>
  <c r="C7838" i="27"/>
  <c r="C7839" i="27"/>
  <c r="C7840" i="27"/>
  <c r="C7841" i="27"/>
  <c r="C7842" i="27"/>
  <c r="C7843" i="27"/>
  <c r="C7844" i="27"/>
  <c r="C7845" i="27"/>
  <c r="C7846" i="27"/>
  <c r="C7847" i="27"/>
  <c r="C7848" i="27"/>
  <c r="C7849" i="27"/>
  <c r="C7850" i="27"/>
  <c r="C7851" i="27"/>
  <c r="C7852" i="27"/>
  <c r="C7853" i="27"/>
  <c r="C7854" i="27"/>
  <c r="C7855" i="27"/>
  <c r="C7856" i="27"/>
  <c r="C7857" i="27"/>
  <c r="C7858" i="27"/>
  <c r="C7859" i="27"/>
  <c r="C7860" i="27"/>
  <c r="C7861" i="27"/>
  <c r="C7862" i="27"/>
  <c r="C7863" i="27"/>
  <c r="C7864" i="27"/>
  <c r="C7865" i="27"/>
  <c r="C7866" i="27"/>
  <c r="C7867" i="27"/>
  <c r="C7868" i="27"/>
  <c r="C7869" i="27"/>
  <c r="C7870" i="27"/>
  <c r="C7871" i="27"/>
  <c r="C7872" i="27"/>
  <c r="C7873" i="27"/>
  <c r="C7874" i="27"/>
  <c r="C7875" i="27"/>
  <c r="C7876" i="27"/>
  <c r="C7877" i="27"/>
  <c r="C7878" i="27"/>
  <c r="C7879" i="27"/>
  <c r="C7880" i="27"/>
  <c r="C7881" i="27"/>
  <c r="C7882" i="27"/>
  <c r="C7883" i="27"/>
  <c r="C7884" i="27"/>
  <c r="C7885" i="27"/>
  <c r="C7886" i="27"/>
  <c r="C7887" i="27"/>
  <c r="C7888" i="27"/>
  <c r="C7889" i="27"/>
  <c r="C7890" i="27"/>
  <c r="C7891" i="27"/>
  <c r="C7892" i="27"/>
  <c r="C7893" i="27"/>
  <c r="C7894" i="27"/>
  <c r="C7895" i="27"/>
  <c r="C7896" i="27"/>
  <c r="C7897" i="27"/>
  <c r="C7898" i="27"/>
  <c r="C7899" i="27"/>
  <c r="C7900" i="27"/>
  <c r="C7901" i="27"/>
  <c r="C7902" i="27"/>
  <c r="C7903" i="27"/>
  <c r="C7904" i="27"/>
  <c r="C7905" i="27"/>
  <c r="C7906" i="27"/>
  <c r="C7907" i="27"/>
  <c r="C7908" i="27"/>
  <c r="C7909" i="27"/>
  <c r="C7910" i="27"/>
  <c r="C7911" i="27"/>
  <c r="C7912" i="27"/>
  <c r="C7913" i="27"/>
  <c r="C7914" i="27"/>
  <c r="C7915" i="27"/>
  <c r="C7916" i="27"/>
  <c r="C7917" i="27"/>
  <c r="C7918" i="27"/>
  <c r="C7919" i="27"/>
  <c r="C7920" i="27"/>
  <c r="C7921" i="27"/>
  <c r="C7922" i="27"/>
  <c r="C7923" i="27"/>
  <c r="C7924" i="27"/>
  <c r="C7925" i="27"/>
  <c r="C7926" i="27"/>
  <c r="C7927" i="27"/>
  <c r="C7928" i="27"/>
  <c r="C7929" i="27"/>
  <c r="C7930" i="27"/>
  <c r="C7931" i="27"/>
  <c r="C7932" i="27"/>
  <c r="C7933" i="27"/>
  <c r="C7934" i="27"/>
  <c r="C7935" i="27"/>
  <c r="C7936" i="27"/>
  <c r="C7937" i="27"/>
  <c r="C7938" i="27"/>
  <c r="C7939" i="27"/>
  <c r="C7940" i="27"/>
  <c r="C7941" i="27"/>
  <c r="C7942" i="27"/>
  <c r="C7943" i="27"/>
  <c r="C7944" i="27"/>
  <c r="C7945" i="27"/>
  <c r="C7946" i="27"/>
  <c r="C7947" i="27"/>
  <c r="C7948" i="27"/>
  <c r="C7949" i="27"/>
  <c r="C7950" i="27"/>
  <c r="C7951" i="27"/>
  <c r="C7952" i="27"/>
  <c r="C7953" i="27"/>
  <c r="C7954" i="27"/>
  <c r="C7955" i="27"/>
  <c r="C7956" i="27"/>
  <c r="C7957" i="27"/>
  <c r="C7958" i="27"/>
  <c r="C7959" i="27"/>
  <c r="C7960" i="27"/>
  <c r="C7961" i="27"/>
  <c r="C7962" i="27"/>
  <c r="C7963" i="27"/>
  <c r="C7964" i="27"/>
  <c r="C7965" i="27"/>
  <c r="C7966" i="27"/>
  <c r="C7967" i="27"/>
  <c r="C7968" i="27"/>
  <c r="C7969" i="27"/>
  <c r="C7970" i="27"/>
  <c r="C7971" i="27"/>
  <c r="C7972" i="27"/>
  <c r="C7973" i="27"/>
  <c r="C7974" i="27"/>
  <c r="C7975" i="27"/>
  <c r="C7976" i="27"/>
  <c r="C7977" i="27"/>
  <c r="C7978" i="27"/>
  <c r="C7979" i="27"/>
  <c r="C7980" i="27"/>
  <c r="C7981" i="27"/>
  <c r="C7982" i="27"/>
  <c r="C7983" i="27"/>
  <c r="C7984" i="27"/>
  <c r="C7985" i="27"/>
  <c r="C7986" i="27"/>
  <c r="C7987" i="27"/>
  <c r="C7988" i="27"/>
  <c r="C7989" i="27"/>
  <c r="C7990" i="27"/>
  <c r="C7991" i="27"/>
  <c r="C7992" i="27"/>
  <c r="C7993" i="27"/>
  <c r="C7994" i="27"/>
  <c r="C7995" i="27"/>
  <c r="C7996" i="27"/>
  <c r="C7997" i="27"/>
  <c r="C7998" i="27"/>
  <c r="C7999" i="27"/>
  <c r="C8000" i="27"/>
  <c r="C8001" i="27"/>
  <c r="C8002" i="27"/>
  <c r="C8003" i="27"/>
  <c r="C8004" i="27"/>
  <c r="C8005" i="27"/>
  <c r="C8006" i="27"/>
  <c r="C8007" i="27"/>
  <c r="C8008" i="27"/>
  <c r="C8009" i="27"/>
  <c r="C8010" i="27"/>
  <c r="C8011" i="27"/>
  <c r="C8012" i="27"/>
  <c r="C8013" i="27"/>
  <c r="C8014" i="27"/>
  <c r="C8015" i="27"/>
  <c r="C8016" i="27"/>
  <c r="C8017" i="27"/>
  <c r="C8018" i="27"/>
  <c r="C8019" i="27"/>
  <c r="C8020" i="27"/>
  <c r="C8021" i="27"/>
  <c r="C8022" i="27"/>
  <c r="C8023" i="27"/>
  <c r="C8024" i="27"/>
  <c r="C8025" i="27"/>
  <c r="C8026" i="27"/>
  <c r="C8027" i="27"/>
  <c r="C8028" i="27"/>
  <c r="C8029" i="27"/>
  <c r="C8030" i="27"/>
  <c r="C8031" i="27"/>
  <c r="C8032" i="27"/>
  <c r="C8033" i="27"/>
  <c r="C8034" i="27"/>
  <c r="C8035" i="27"/>
  <c r="C8036" i="27"/>
  <c r="C8037" i="27"/>
  <c r="C8038" i="27"/>
  <c r="C8039" i="27"/>
  <c r="C8040" i="27"/>
  <c r="C8041" i="27"/>
  <c r="C8042" i="27"/>
  <c r="C8043" i="27"/>
  <c r="C8044" i="27"/>
  <c r="C8045" i="27"/>
  <c r="C8046" i="27"/>
  <c r="C8047" i="27"/>
  <c r="C8048" i="27"/>
  <c r="C8049" i="27"/>
  <c r="C8050" i="27"/>
  <c r="C8051" i="27"/>
  <c r="C8052" i="27"/>
  <c r="C8053" i="27"/>
  <c r="C8054" i="27"/>
  <c r="C8055" i="27"/>
  <c r="C8056" i="27"/>
  <c r="C8057" i="27"/>
  <c r="C8058" i="27"/>
  <c r="C8059" i="27"/>
  <c r="C8060" i="27"/>
  <c r="C8061" i="27"/>
  <c r="C8062" i="27"/>
  <c r="C8063" i="27"/>
  <c r="C8064" i="27"/>
  <c r="C8065" i="27"/>
  <c r="C8066" i="27"/>
  <c r="C8067" i="27"/>
  <c r="C8068" i="27"/>
  <c r="C8069" i="27"/>
  <c r="C8070" i="27"/>
  <c r="C8071" i="27"/>
  <c r="C8072" i="27"/>
  <c r="C8073" i="27"/>
  <c r="C8074" i="27"/>
  <c r="C8075" i="27"/>
  <c r="C8076" i="27"/>
  <c r="C8077" i="27"/>
  <c r="C8078" i="27"/>
  <c r="C8079" i="27"/>
  <c r="C8080" i="27"/>
  <c r="C8081" i="27"/>
  <c r="C8082" i="27"/>
  <c r="C8083" i="27"/>
  <c r="C8084" i="27"/>
  <c r="C8085" i="27"/>
  <c r="C8086" i="27"/>
  <c r="C8087" i="27"/>
  <c r="C8088" i="27"/>
  <c r="C8089" i="27"/>
  <c r="C8090" i="27"/>
  <c r="C8091" i="27"/>
  <c r="C8092" i="27"/>
  <c r="C8093" i="27"/>
  <c r="C8094" i="27"/>
  <c r="C8095" i="27"/>
  <c r="C8096" i="27"/>
  <c r="C8097" i="27"/>
  <c r="C8098" i="27"/>
  <c r="C8099" i="27"/>
  <c r="C8100" i="27"/>
  <c r="C8101" i="27"/>
  <c r="C8102" i="27"/>
  <c r="C8103" i="27"/>
  <c r="C8104" i="27"/>
  <c r="C8105" i="27"/>
  <c r="C8106" i="27"/>
  <c r="C8107" i="27"/>
  <c r="C8108" i="27"/>
  <c r="C8109" i="27"/>
  <c r="C8110" i="27"/>
  <c r="C8111" i="27"/>
  <c r="C8112" i="27"/>
  <c r="C8113" i="27"/>
  <c r="C8114" i="27"/>
  <c r="C8115" i="27"/>
  <c r="C8116" i="27"/>
  <c r="C8117" i="27"/>
  <c r="C8118" i="27"/>
  <c r="C8119" i="27"/>
  <c r="C8120" i="27"/>
  <c r="C8121" i="27"/>
  <c r="C8122" i="27"/>
  <c r="C8123" i="27"/>
  <c r="C8124" i="27"/>
  <c r="C8125" i="27"/>
  <c r="C8126" i="27"/>
  <c r="C8127" i="27"/>
  <c r="C8128" i="27"/>
  <c r="C8129" i="27"/>
  <c r="C8130" i="27"/>
  <c r="C8131" i="27"/>
  <c r="C8132" i="27"/>
  <c r="C8133" i="27"/>
  <c r="C8134" i="27"/>
  <c r="C8135" i="27"/>
  <c r="C8136" i="27"/>
  <c r="C8137" i="27"/>
  <c r="C8138" i="27"/>
  <c r="C8139" i="27"/>
  <c r="C8140" i="27"/>
  <c r="C8141" i="27"/>
  <c r="C8142" i="27"/>
  <c r="C8143" i="27"/>
  <c r="C8144" i="27"/>
  <c r="C8145" i="27"/>
  <c r="C8146" i="27"/>
  <c r="C8147" i="27"/>
  <c r="C8148" i="27"/>
  <c r="C8149" i="27"/>
  <c r="C8150" i="27"/>
  <c r="C8151" i="27"/>
  <c r="C8152" i="27"/>
  <c r="C8153" i="27"/>
  <c r="C8154" i="27"/>
  <c r="C8155" i="27"/>
  <c r="C8156" i="27"/>
  <c r="C8157" i="27"/>
  <c r="C8158" i="27"/>
  <c r="C8159" i="27"/>
  <c r="C8160" i="27"/>
  <c r="C8161" i="27"/>
  <c r="C8162" i="27"/>
  <c r="B2" i="27"/>
  <c r="B3" i="27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B149" i="27"/>
  <c r="B150" i="27"/>
  <c r="B151" i="27"/>
  <c r="B152" i="27"/>
  <c r="B153" i="27"/>
  <c r="B154" i="27"/>
  <c r="B155" i="27"/>
  <c r="B156" i="27"/>
  <c r="B157" i="27"/>
  <c r="B158" i="27"/>
  <c r="B159" i="27"/>
  <c r="B160" i="27"/>
  <c r="B161" i="27"/>
  <c r="B162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B175" i="27"/>
  <c r="B176" i="27"/>
  <c r="B177" i="27"/>
  <c r="B178" i="27"/>
  <c r="B179" i="27"/>
  <c r="B180" i="27"/>
  <c r="B181" i="27"/>
  <c r="B182" i="27"/>
  <c r="B183" i="27"/>
  <c r="B184" i="27"/>
  <c r="B185" i="27"/>
  <c r="B186" i="27"/>
  <c r="B187" i="27"/>
  <c r="B188" i="27"/>
  <c r="B189" i="27"/>
  <c r="B190" i="27"/>
  <c r="B191" i="27"/>
  <c r="B192" i="27"/>
  <c r="B193" i="27"/>
  <c r="B194" i="27"/>
  <c r="B195" i="27"/>
  <c r="B196" i="27"/>
  <c r="B197" i="27"/>
  <c r="B198" i="27"/>
  <c r="B199" i="27"/>
  <c r="B200" i="27"/>
  <c r="B201" i="27"/>
  <c r="B202" i="27"/>
  <c r="B203" i="27"/>
  <c r="B204" i="27"/>
  <c r="B205" i="27"/>
  <c r="B206" i="27"/>
  <c r="B207" i="27"/>
  <c r="B208" i="27"/>
  <c r="B209" i="27"/>
  <c r="B210" i="27"/>
  <c r="B211" i="27"/>
  <c r="B212" i="27"/>
  <c r="B213" i="27"/>
  <c r="B214" i="27"/>
  <c r="B215" i="27"/>
  <c r="B216" i="27"/>
  <c r="B217" i="27"/>
  <c r="B218" i="27"/>
  <c r="B219" i="27"/>
  <c r="B220" i="27"/>
  <c r="B221" i="27"/>
  <c r="B222" i="27"/>
  <c r="B223" i="27"/>
  <c r="B224" i="27"/>
  <c r="B225" i="27"/>
  <c r="B226" i="27"/>
  <c r="B227" i="27"/>
  <c r="B228" i="27"/>
  <c r="B229" i="27"/>
  <c r="B230" i="27"/>
  <c r="B231" i="27"/>
  <c r="B232" i="27"/>
  <c r="B233" i="27"/>
  <c r="B234" i="27"/>
  <c r="B235" i="27"/>
  <c r="B236" i="27"/>
  <c r="B237" i="27"/>
  <c r="B238" i="27"/>
  <c r="B239" i="27"/>
  <c r="B240" i="27"/>
  <c r="B241" i="27"/>
  <c r="B242" i="27"/>
  <c r="B243" i="27"/>
  <c r="B244" i="27"/>
  <c r="B245" i="27"/>
  <c r="B246" i="27"/>
  <c r="B247" i="27"/>
  <c r="B248" i="27"/>
  <c r="B249" i="27"/>
  <c r="B250" i="27"/>
  <c r="B251" i="27"/>
  <c r="B252" i="27"/>
  <c r="B253" i="27"/>
  <c r="B254" i="27"/>
  <c r="B255" i="27"/>
  <c r="B256" i="27"/>
  <c r="B257" i="27"/>
  <c r="B258" i="27"/>
  <c r="B259" i="27"/>
  <c r="B260" i="27"/>
  <c r="B261" i="27"/>
  <c r="B262" i="27"/>
  <c r="B263" i="27"/>
  <c r="B264" i="27"/>
  <c r="B265" i="27"/>
  <c r="B266" i="27"/>
  <c r="B267" i="27"/>
  <c r="B268" i="27"/>
  <c r="B269" i="27"/>
  <c r="B270" i="27"/>
  <c r="B271" i="27"/>
  <c r="B272" i="27"/>
  <c r="B273" i="27"/>
  <c r="B274" i="27"/>
  <c r="B275" i="27"/>
  <c r="B276" i="27"/>
  <c r="B277" i="27"/>
  <c r="B278" i="27"/>
  <c r="B279" i="27"/>
  <c r="B280" i="27"/>
  <c r="B281" i="27"/>
  <c r="B282" i="27"/>
  <c r="B283" i="27"/>
  <c r="B284" i="27"/>
  <c r="B285" i="27"/>
  <c r="B286" i="27"/>
  <c r="B287" i="27"/>
  <c r="B288" i="27"/>
  <c r="B289" i="27"/>
  <c r="B290" i="27"/>
  <c r="B291" i="27"/>
  <c r="B292" i="27"/>
  <c r="B293" i="27"/>
  <c r="B294" i="27"/>
  <c r="B295" i="27"/>
  <c r="B296" i="27"/>
  <c r="B297" i="27"/>
  <c r="B298" i="27"/>
  <c r="B299" i="27"/>
  <c r="B300" i="27"/>
  <c r="B301" i="27"/>
  <c r="B302" i="27"/>
  <c r="B303" i="27"/>
  <c r="B304" i="27"/>
  <c r="B305" i="27"/>
  <c r="B306" i="27"/>
  <c r="B307" i="27"/>
  <c r="B308" i="27"/>
  <c r="B309" i="27"/>
  <c r="B310" i="27"/>
  <c r="B311" i="27"/>
  <c r="B312" i="27"/>
  <c r="B313" i="27"/>
  <c r="B314" i="27"/>
  <c r="B315" i="27"/>
  <c r="B316" i="27"/>
  <c r="B317" i="27"/>
  <c r="B318" i="27"/>
  <c r="B319" i="27"/>
  <c r="B320" i="27"/>
  <c r="B321" i="27"/>
  <c r="B322" i="27"/>
  <c r="B323" i="27"/>
  <c r="B324" i="27"/>
  <c r="B325" i="27"/>
  <c r="B326" i="27"/>
  <c r="B327" i="27"/>
  <c r="B328" i="27"/>
  <c r="B329" i="27"/>
  <c r="B330" i="27"/>
  <c r="B331" i="27"/>
  <c r="B332" i="27"/>
  <c r="B333" i="27"/>
  <c r="B334" i="27"/>
  <c r="B335" i="27"/>
  <c r="B336" i="27"/>
  <c r="B337" i="27"/>
  <c r="B338" i="27"/>
  <c r="B339" i="27"/>
  <c r="B340" i="27"/>
  <c r="B341" i="27"/>
  <c r="B342" i="27"/>
  <c r="B343" i="27"/>
  <c r="B344" i="27"/>
  <c r="B345" i="27"/>
  <c r="B346" i="27"/>
  <c r="B347" i="27"/>
  <c r="B348" i="27"/>
  <c r="B349" i="27"/>
  <c r="B350" i="27"/>
  <c r="B351" i="27"/>
  <c r="B352" i="27"/>
  <c r="B353" i="27"/>
  <c r="B354" i="27"/>
  <c r="B355" i="27"/>
  <c r="B356" i="27"/>
  <c r="B357" i="27"/>
  <c r="B358" i="27"/>
  <c r="B359" i="27"/>
  <c r="B360" i="27"/>
  <c r="B361" i="27"/>
  <c r="B362" i="27"/>
  <c r="B363" i="27"/>
  <c r="B364" i="27"/>
  <c r="B365" i="27"/>
  <c r="B366" i="27"/>
  <c r="B367" i="27"/>
  <c r="B368" i="27"/>
  <c r="B369" i="27"/>
  <c r="B370" i="27"/>
  <c r="B371" i="27"/>
  <c r="B372" i="27"/>
  <c r="B373" i="27"/>
  <c r="B374" i="27"/>
  <c r="B375" i="27"/>
  <c r="B376" i="27"/>
  <c r="B377" i="27"/>
  <c r="B378" i="27"/>
  <c r="B379" i="27"/>
  <c r="B380" i="27"/>
  <c r="B381" i="27"/>
  <c r="B382" i="27"/>
  <c r="B383" i="27"/>
  <c r="B384" i="27"/>
  <c r="B385" i="27"/>
  <c r="B386" i="27"/>
  <c r="B387" i="27"/>
  <c r="B388" i="27"/>
  <c r="B389" i="27"/>
  <c r="B390" i="27"/>
  <c r="B391" i="27"/>
  <c r="B392" i="27"/>
  <c r="B393" i="27"/>
  <c r="B394" i="27"/>
  <c r="B395" i="27"/>
  <c r="B396" i="27"/>
  <c r="B397" i="27"/>
  <c r="B398" i="27"/>
  <c r="B399" i="27"/>
  <c r="B400" i="27"/>
  <c r="B401" i="27"/>
  <c r="B402" i="27"/>
  <c r="B403" i="27"/>
  <c r="B404" i="27"/>
  <c r="B405" i="27"/>
  <c r="B406" i="27"/>
  <c r="B407" i="27"/>
  <c r="B408" i="27"/>
  <c r="B409" i="27"/>
  <c r="B410" i="27"/>
  <c r="B411" i="27"/>
  <c r="B412" i="27"/>
  <c r="B413" i="27"/>
  <c r="B414" i="27"/>
  <c r="B415" i="27"/>
  <c r="B416" i="27"/>
  <c r="B417" i="27"/>
  <c r="B418" i="27"/>
  <c r="B419" i="27"/>
  <c r="B420" i="27"/>
  <c r="B421" i="27"/>
  <c r="B422" i="27"/>
  <c r="B423" i="27"/>
  <c r="B424" i="27"/>
  <c r="B425" i="27"/>
  <c r="B426" i="27"/>
  <c r="B427" i="27"/>
  <c r="B428" i="27"/>
  <c r="B429" i="27"/>
  <c r="B430" i="27"/>
  <c r="B431" i="27"/>
  <c r="B432" i="27"/>
  <c r="B433" i="27"/>
  <c r="B434" i="27"/>
  <c r="B435" i="27"/>
  <c r="B436" i="27"/>
  <c r="B437" i="27"/>
  <c r="B438" i="27"/>
  <c r="B439" i="27"/>
  <c r="B440" i="27"/>
  <c r="B441" i="27"/>
  <c r="B442" i="27"/>
  <c r="B443" i="27"/>
  <c r="B444" i="27"/>
  <c r="B445" i="27"/>
  <c r="B446" i="27"/>
  <c r="B447" i="27"/>
  <c r="B448" i="27"/>
  <c r="B449" i="27"/>
  <c r="B450" i="27"/>
  <c r="B451" i="27"/>
  <c r="B452" i="27"/>
  <c r="B453" i="27"/>
  <c r="B454" i="27"/>
  <c r="B455" i="27"/>
  <c r="B456" i="27"/>
  <c r="B457" i="27"/>
  <c r="B458" i="27"/>
  <c r="B459" i="27"/>
  <c r="B460" i="27"/>
  <c r="B461" i="27"/>
  <c r="B462" i="27"/>
  <c r="B463" i="27"/>
  <c r="B464" i="27"/>
  <c r="B465" i="27"/>
  <c r="B466" i="27"/>
  <c r="B467" i="27"/>
  <c r="B468" i="27"/>
  <c r="B469" i="27"/>
  <c r="B470" i="27"/>
  <c r="B471" i="27"/>
  <c r="B472" i="27"/>
  <c r="B473" i="27"/>
  <c r="B474" i="27"/>
  <c r="B475" i="27"/>
  <c r="B476" i="27"/>
  <c r="B477" i="27"/>
  <c r="B478" i="27"/>
  <c r="B479" i="27"/>
  <c r="B480" i="27"/>
  <c r="B481" i="27"/>
  <c r="B482" i="27"/>
  <c r="B483" i="27"/>
  <c r="B484" i="27"/>
  <c r="B485" i="27"/>
  <c r="B486" i="27"/>
  <c r="B487" i="27"/>
  <c r="B488" i="27"/>
  <c r="B489" i="27"/>
  <c r="B490" i="27"/>
  <c r="B491" i="27"/>
  <c r="B492" i="27"/>
  <c r="B493" i="27"/>
  <c r="B494" i="27"/>
  <c r="B495" i="27"/>
  <c r="B496" i="27"/>
  <c r="B497" i="27"/>
  <c r="B498" i="27"/>
  <c r="B499" i="27"/>
  <c r="B500" i="27"/>
  <c r="B501" i="27"/>
  <c r="B502" i="27"/>
  <c r="B503" i="27"/>
  <c r="B504" i="27"/>
  <c r="B505" i="27"/>
  <c r="B506" i="27"/>
  <c r="B507" i="27"/>
  <c r="B508" i="27"/>
  <c r="B509" i="27"/>
  <c r="B510" i="27"/>
  <c r="B511" i="27"/>
  <c r="B512" i="27"/>
  <c r="B513" i="27"/>
  <c r="B514" i="27"/>
  <c r="B515" i="27"/>
  <c r="B516" i="27"/>
  <c r="B517" i="27"/>
  <c r="B518" i="27"/>
  <c r="B519" i="27"/>
  <c r="B520" i="27"/>
  <c r="B521" i="27"/>
  <c r="B522" i="27"/>
  <c r="B523" i="27"/>
  <c r="B524" i="27"/>
  <c r="B525" i="27"/>
  <c r="B526" i="27"/>
  <c r="B527" i="27"/>
  <c r="B528" i="27"/>
  <c r="B529" i="27"/>
  <c r="B530" i="27"/>
  <c r="B531" i="27"/>
  <c r="B532" i="27"/>
  <c r="B533" i="27"/>
  <c r="B534" i="27"/>
  <c r="B535" i="27"/>
  <c r="B536" i="27"/>
  <c r="B537" i="27"/>
  <c r="B538" i="27"/>
  <c r="B539" i="27"/>
  <c r="B540" i="27"/>
  <c r="B541" i="27"/>
  <c r="B542" i="27"/>
  <c r="B543" i="27"/>
  <c r="B544" i="27"/>
  <c r="B545" i="27"/>
  <c r="B546" i="27"/>
  <c r="B547" i="27"/>
  <c r="B548" i="27"/>
  <c r="B549" i="27"/>
  <c r="B550" i="27"/>
  <c r="B551" i="27"/>
  <c r="B552" i="27"/>
  <c r="B553" i="27"/>
  <c r="B554" i="27"/>
  <c r="B555" i="27"/>
  <c r="B556" i="27"/>
  <c r="B557" i="27"/>
  <c r="B558" i="27"/>
  <c r="B559" i="27"/>
  <c r="B560" i="27"/>
  <c r="B561" i="27"/>
  <c r="B562" i="27"/>
  <c r="B563" i="27"/>
  <c r="B564" i="27"/>
  <c r="B565" i="27"/>
  <c r="B566" i="27"/>
  <c r="B567" i="27"/>
  <c r="B568" i="27"/>
  <c r="B569" i="27"/>
  <c r="B570" i="27"/>
  <c r="B571" i="27"/>
  <c r="B572" i="27"/>
  <c r="B573" i="27"/>
  <c r="B574" i="27"/>
  <c r="B575" i="27"/>
  <c r="B576" i="27"/>
  <c r="B577" i="27"/>
  <c r="B578" i="27"/>
  <c r="B579" i="27"/>
  <c r="B580" i="27"/>
  <c r="B581" i="27"/>
  <c r="B582" i="27"/>
  <c r="B583" i="27"/>
  <c r="B584" i="27"/>
  <c r="B585" i="27"/>
  <c r="B586" i="27"/>
  <c r="B587" i="27"/>
  <c r="B588" i="27"/>
  <c r="B589" i="27"/>
  <c r="B590" i="27"/>
  <c r="B591" i="27"/>
  <c r="B592" i="27"/>
  <c r="B593" i="27"/>
  <c r="B594" i="27"/>
  <c r="B595" i="27"/>
  <c r="B596" i="27"/>
  <c r="B597" i="27"/>
  <c r="B598" i="27"/>
  <c r="B599" i="27"/>
  <c r="B600" i="27"/>
  <c r="B601" i="27"/>
  <c r="B602" i="27"/>
  <c r="B603" i="27"/>
  <c r="B604" i="27"/>
  <c r="B605" i="27"/>
  <c r="B606" i="27"/>
  <c r="B607" i="27"/>
  <c r="B608" i="27"/>
  <c r="B609" i="27"/>
  <c r="B610" i="27"/>
  <c r="B611" i="27"/>
  <c r="B612" i="27"/>
  <c r="B613" i="27"/>
  <c r="B614" i="27"/>
  <c r="B615" i="27"/>
  <c r="B616" i="27"/>
  <c r="B617" i="27"/>
  <c r="B618" i="27"/>
  <c r="B619" i="27"/>
  <c r="B620" i="27"/>
  <c r="B621" i="27"/>
  <c r="B622" i="27"/>
  <c r="B623" i="27"/>
  <c r="B624" i="27"/>
  <c r="B625" i="27"/>
  <c r="B626" i="27"/>
  <c r="B627" i="27"/>
  <c r="B628" i="27"/>
  <c r="B629" i="27"/>
  <c r="B630" i="27"/>
  <c r="B631" i="27"/>
  <c r="B632" i="27"/>
  <c r="B633" i="27"/>
  <c r="B634" i="27"/>
  <c r="B635" i="27"/>
  <c r="B636" i="27"/>
  <c r="B637" i="27"/>
  <c r="B638" i="27"/>
  <c r="B639" i="27"/>
  <c r="B640" i="27"/>
  <c r="B641" i="27"/>
  <c r="B642" i="27"/>
  <c r="B643" i="27"/>
  <c r="B644" i="27"/>
  <c r="B645" i="27"/>
  <c r="B646" i="27"/>
  <c r="B647" i="27"/>
  <c r="B648" i="27"/>
  <c r="B649" i="27"/>
  <c r="B650" i="27"/>
  <c r="B651" i="27"/>
  <c r="B652" i="27"/>
  <c r="B653" i="27"/>
  <c r="B654" i="27"/>
  <c r="B655" i="27"/>
  <c r="B656" i="27"/>
  <c r="B657" i="27"/>
  <c r="B658" i="27"/>
  <c r="B659" i="27"/>
  <c r="B660" i="27"/>
  <c r="B661" i="27"/>
  <c r="B662" i="27"/>
  <c r="B663" i="27"/>
  <c r="B664" i="27"/>
  <c r="B665" i="27"/>
  <c r="B666" i="27"/>
  <c r="B667" i="27"/>
  <c r="B668" i="27"/>
  <c r="B669" i="27"/>
  <c r="B670" i="27"/>
  <c r="B671" i="27"/>
  <c r="B672" i="27"/>
  <c r="B673" i="27"/>
  <c r="B674" i="27"/>
  <c r="B675" i="27"/>
  <c r="B676" i="27"/>
  <c r="B677" i="27"/>
  <c r="B678" i="27"/>
  <c r="B679" i="27"/>
  <c r="B680" i="27"/>
  <c r="B681" i="27"/>
  <c r="B682" i="27"/>
  <c r="B683" i="27"/>
  <c r="B684" i="27"/>
  <c r="B685" i="27"/>
  <c r="B686" i="27"/>
  <c r="B687" i="27"/>
  <c r="B688" i="27"/>
  <c r="B689" i="27"/>
  <c r="B690" i="27"/>
  <c r="B691" i="27"/>
  <c r="B692" i="27"/>
  <c r="B693" i="27"/>
  <c r="B694" i="27"/>
  <c r="B695" i="27"/>
  <c r="B696" i="27"/>
  <c r="B697" i="27"/>
  <c r="B698" i="27"/>
  <c r="B699" i="27"/>
  <c r="B700" i="27"/>
  <c r="B701" i="27"/>
  <c r="B702" i="27"/>
  <c r="B703" i="27"/>
  <c r="B704" i="27"/>
  <c r="B705" i="27"/>
  <c r="B706" i="27"/>
  <c r="B707" i="27"/>
  <c r="B708" i="27"/>
  <c r="B709" i="27"/>
  <c r="B710" i="27"/>
  <c r="B711" i="27"/>
  <c r="B712" i="27"/>
  <c r="B713" i="27"/>
  <c r="B714" i="27"/>
  <c r="B715" i="27"/>
  <c r="B716" i="27"/>
  <c r="B717" i="27"/>
  <c r="B718" i="27"/>
  <c r="B719" i="27"/>
  <c r="B720" i="27"/>
  <c r="B721" i="27"/>
  <c r="B722" i="27"/>
  <c r="B723" i="27"/>
  <c r="B724" i="27"/>
  <c r="B725" i="27"/>
  <c r="B726" i="27"/>
  <c r="B727" i="27"/>
  <c r="B728" i="27"/>
  <c r="B729" i="27"/>
  <c r="B730" i="27"/>
  <c r="B731" i="27"/>
  <c r="B732" i="27"/>
  <c r="B733" i="27"/>
  <c r="B734" i="27"/>
  <c r="B735" i="27"/>
  <c r="B736" i="27"/>
  <c r="B737" i="27"/>
  <c r="B738" i="27"/>
  <c r="B739" i="27"/>
  <c r="B740" i="27"/>
  <c r="B741" i="27"/>
  <c r="B742" i="27"/>
  <c r="B743" i="27"/>
  <c r="B744" i="27"/>
  <c r="B745" i="27"/>
  <c r="B746" i="27"/>
  <c r="B747" i="27"/>
  <c r="B748" i="27"/>
  <c r="B749" i="27"/>
  <c r="B750" i="27"/>
  <c r="B751" i="27"/>
  <c r="B752" i="27"/>
  <c r="B753" i="27"/>
  <c r="B754" i="27"/>
  <c r="B755" i="27"/>
  <c r="B756" i="27"/>
  <c r="B757" i="27"/>
  <c r="B758" i="27"/>
  <c r="B759" i="27"/>
  <c r="B760" i="27"/>
  <c r="B761" i="27"/>
  <c r="B762" i="27"/>
  <c r="B763" i="27"/>
  <c r="B764" i="27"/>
  <c r="B765" i="27"/>
  <c r="B766" i="27"/>
  <c r="B767" i="27"/>
  <c r="B768" i="27"/>
  <c r="B769" i="27"/>
  <c r="B770" i="27"/>
  <c r="B771" i="27"/>
  <c r="B772" i="27"/>
  <c r="B773" i="27"/>
  <c r="B774" i="27"/>
  <c r="B775" i="27"/>
  <c r="B776" i="27"/>
  <c r="B777" i="27"/>
  <c r="B778" i="27"/>
  <c r="B779" i="27"/>
  <c r="B780" i="27"/>
  <c r="B781" i="27"/>
  <c r="B782" i="27"/>
  <c r="B783" i="27"/>
  <c r="B784" i="27"/>
  <c r="B785" i="27"/>
  <c r="B786" i="27"/>
  <c r="B787" i="27"/>
  <c r="B788" i="27"/>
  <c r="B789" i="27"/>
  <c r="B790" i="27"/>
  <c r="B791" i="27"/>
  <c r="B792" i="27"/>
  <c r="B793" i="27"/>
  <c r="B794" i="27"/>
  <c r="B795" i="27"/>
  <c r="B796" i="27"/>
  <c r="B797" i="27"/>
  <c r="B798" i="27"/>
  <c r="B799" i="27"/>
  <c r="B800" i="27"/>
  <c r="B801" i="27"/>
  <c r="B802" i="27"/>
  <c r="B803" i="27"/>
  <c r="B804" i="27"/>
  <c r="B805" i="27"/>
  <c r="B806" i="27"/>
  <c r="B807" i="27"/>
  <c r="B808" i="27"/>
  <c r="B809" i="27"/>
  <c r="B810" i="27"/>
  <c r="B811" i="27"/>
  <c r="B812" i="27"/>
  <c r="B813" i="27"/>
  <c r="B814" i="27"/>
  <c r="B815" i="27"/>
  <c r="B816" i="27"/>
  <c r="B817" i="27"/>
  <c r="B818" i="27"/>
  <c r="B819" i="27"/>
  <c r="B820" i="27"/>
  <c r="B821" i="27"/>
  <c r="B822" i="27"/>
  <c r="B823" i="27"/>
  <c r="B824" i="27"/>
  <c r="B825" i="27"/>
  <c r="B826" i="27"/>
  <c r="B827" i="27"/>
  <c r="B828" i="27"/>
  <c r="B829" i="27"/>
  <c r="B830" i="27"/>
  <c r="B831" i="27"/>
  <c r="B832" i="27"/>
  <c r="B833" i="27"/>
  <c r="B834" i="27"/>
  <c r="B835" i="27"/>
  <c r="B836" i="27"/>
  <c r="B837" i="27"/>
  <c r="B838" i="27"/>
  <c r="B839" i="27"/>
  <c r="B840" i="27"/>
  <c r="B841" i="27"/>
  <c r="B842" i="27"/>
  <c r="B843" i="27"/>
  <c r="B844" i="27"/>
  <c r="B845" i="27"/>
  <c r="B846" i="27"/>
  <c r="B847" i="27"/>
  <c r="B848" i="27"/>
  <c r="B849" i="27"/>
  <c r="B850" i="27"/>
  <c r="B851" i="27"/>
  <c r="B852" i="27"/>
  <c r="B853" i="27"/>
  <c r="B854" i="27"/>
  <c r="B855" i="27"/>
  <c r="B856" i="27"/>
  <c r="B857" i="27"/>
  <c r="B858" i="27"/>
  <c r="B859" i="27"/>
  <c r="B860" i="27"/>
  <c r="B861" i="27"/>
  <c r="B862" i="27"/>
  <c r="B863" i="27"/>
  <c r="B864" i="27"/>
  <c r="B865" i="27"/>
  <c r="B866" i="27"/>
  <c r="B867" i="27"/>
  <c r="B868" i="27"/>
  <c r="B869" i="27"/>
  <c r="B870" i="27"/>
  <c r="B871" i="27"/>
  <c r="B872" i="27"/>
  <c r="B873" i="27"/>
  <c r="B874" i="27"/>
  <c r="B875" i="27"/>
  <c r="B876" i="27"/>
  <c r="B877" i="27"/>
  <c r="B878" i="27"/>
  <c r="B879" i="27"/>
  <c r="B880" i="27"/>
  <c r="B881" i="27"/>
  <c r="B882" i="27"/>
  <c r="B883" i="27"/>
  <c r="B884" i="27"/>
  <c r="B885" i="27"/>
  <c r="B886" i="27"/>
  <c r="B887" i="27"/>
  <c r="B888" i="27"/>
  <c r="B889" i="27"/>
  <c r="B890" i="27"/>
  <c r="B891" i="27"/>
  <c r="B892" i="27"/>
  <c r="B893" i="27"/>
  <c r="B894" i="27"/>
  <c r="B895" i="27"/>
  <c r="B896" i="27"/>
  <c r="B897" i="27"/>
  <c r="B898" i="27"/>
  <c r="B899" i="27"/>
  <c r="B900" i="27"/>
  <c r="B901" i="27"/>
  <c r="B902" i="27"/>
  <c r="B903" i="27"/>
  <c r="B904" i="27"/>
  <c r="B905" i="27"/>
  <c r="B906" i="27"/>
  <c r="B907" i="27"/>
  <c r="B908" i="27"/>
  <c r="B909" i="27"/>
  <c r="B910" i="27"/>
  <c r="B911" i="27"/>
  <c r="B912" i="27"/>
  <c r="B913" i="27"/>
  <c r="B914" i="27"/>
  <c r="B915" i="27"/>
  <c r="B916" i="27"/>
  <c r="B917" i="27"/>
  <c r="B918" i="27"/>
  <c r="B919" i="27"/>
  <c r="B920" i="27"/>
  <c r="B921" i="27"/>
  <c r="B922" i="27"/>
  <c r="B923" i="27"/>
  <c r="B924" i="27"/>
  <c r="B925" i="27"/>
  <c r="B926" i="27"/>
  <c r="B927" i="27"/>
  <c r="B928" i="27"/>
  <c r="B929" i="27"/>
  <c r="B930" i="27"/>
  <c r="B931" i="27"/>
  <c r="B932" i="27"/>
  <c r="B933" i="27"/>
  <c r="B934" i="27"/>
  <c r="B935" i="27"/>
  <c r="B936" i="27"/>
  <c r="B937" i="27"/>
  <c r="B938" i="27"/>
  <c r="B939" i="27"/>
  <c r="B940" i="27"/>
  <c r="B941" i="27"/>
  <c r="B942" i="27"/>
  <c r="B943" i="27"/>
  <c r="B944" i="27"/>
  <c r="B945" i="27"/>
  <c r="B946" i="27"/>
  <c r="B947" i="27"/>
  <c r="B948" i="27"/>
  <c r="B949" i="27"/>
  <c r="B950" i="27"/>
  <c r="B951" i="27"/>
  <c r="B952" i="27"/>
  <c r="B953" i="27"/>
  <c r="B954" i="27"/>
  <c r="B955" i="27"/>
  <c r="B956" i="27"/>
  <c r="B957" i="27"/>
  <c r="B958" i="27"/>
  <c r="B959" i="27"/>
  <c r="B960" i="27"/>
  <c r="B961" i="27"/>
  <c r="B962" i="27"/>
  <c r="B963" i="27"/>
  <c r="B964" i="27"/>
  <c r="B965" i="27"/>
  <c r="B966" i="27"/>
  <c r="B967" i="27"/>
  <c r="B968" i="27"/>
  <c r="B969" i="27"/>
  <c r="B970" i="27"/>
  <c r="B971" i="27"/>
  <c r="B972" i="27"/>
  <c r="B973" i="27"/>
  <c r="B974" i="27"/>
  <c r="B975" i="27"/>
  <c r="B976" i="27"/>
  <c r="B977" i="27"/>
  <c r="B978" i="27"/>
  <c r="B979" i="27"/>
  <c r="B980" i="27"/>
  <c r="B981" i="27"/>
  <c r="B982" i="27"/>
  <c r="B983" i="27"/>
  <c r="B984" i="27"/>
  <c r="B985" i="27"/>
  <c r="B986" i="27"/>
  <c r="B987" i="27"/>
  <c r="B988" i="27"/>
  <c r="B989" i="27"/>
  <c r="B990" i="27"/>
  <c r="B991" i="27"/>
  <c r="B992" i="27"/>
  <c r="B993" i="27"/>
  <c r="B994" i="27"/>
  <c r="B995" i="27"/>
  <c r="B996" i="27"/>
  <c r="B997" i="27"/>
  <c r="B998" i="27"/>
  <c r="B999" i="27"/>
  <c r="B1000" i="27"/>
  <c r="B1001" i="27"/>
  <c r="B1002" i="27"/>
  <c r="B1003" i="27"/>
  <c r="B1004" i="27"/>
  <c r="B1005" i="27"/>
  <c r="B1006" i="27"/>
  <c r="B1007" i="27"/>
  <c r="B1008" i="27"/>
  <c r="B1009" i="27"/>
  <c r="B1010" i="27"/>
  <c r="B1011" i="27"/>
  <c r="B1012" i="27"/>
  <c r="B1013" i="27"/>
  <c r="B1014" i="27"/>
  <c r="B1015" i="27"/>
  <c r="B1016" i="27"/>
  <c r="B1017" i="27"/>
  <c r="B1018" i="27"/>
  <c r="B1019" i="27"/>
  <c r="B1020" i="27"/>
  <c r="B1021" i="27"/>
  <c r="B1022" i="27"/>
  <c r="B1023" i="27"/>
  <c r="B1024" i="27"/>
  <c r="B1025" i="27"/>
  <c r="B1026" i="27"/>
  <c r="B1027" i="27"/>
  <c r="B1028" i="27"/>
  <c r="B1029" i="27"/>
  <c r="B1030" i="27"/>
  <c r="B1031" i="27"/>
  <c r="B1032" i="27"/>
  <c r="B1033" i="27"/>
  <c r="B1034" i="27"/>
  <c r="B1035" i="27"/>
  <c r="B1036" i="27"/>
  <c r="B1037" i="27"/>
  <c r="B1038" i="27"/>
  <c r="B1039" i="27"/>
  <c r="B1040" i="27"/>
  <c r="B1041" i="27"/>
  <c r="B1042" i="27"/>
  <c r="B1043" i="27"/>
  <c r="B1044" i="27"/>
  <c r="B1045" i="27"/>
  <c r="B1046" i="27"/>
  <c r="B1047" i="27"/>
  <c r="B1048" i="27"/>
  <c r="B1049" i="27"/>
  <c r="B1050" i="27"/>
  <c r="B1051" i="27"/>
  <c r="B1052" i="27"/>
  <c r="B1053" i="27"/>
  <c r="B1054" i="27"/>
  <c r="B1055" i="27"/>
  <c r="B1056" i="27"/>
  <c r="B1057" i="27"/>
  <c r="B1058" i="27"/>
  <c r="B1059" i="27"/>
  <c r="B1060" i="27"/>
  <c r="B1061" i="27"/>
  <c r="B1062" i="27"/>
  <c r="B1063" i="27"/>
  <c r="B1064" i="27"/>
  <c r="B1065" i="27"/>
  <c r="B1066" i="27"/>
  <c r="B1067" i="27"/>
  <c r="B1068" i="27"/>
  <c r="B1069" i="27"/>
  <c r="B1070" i="27"/>
  <c r="B1071" i="27"/>
  <c r="B1072" i="27"/>
  <c r="B1073" i="27"/>
  <c r="B1074" i="27"/>
  <c r="B1075" i="27"/>
  <c r="B1076" i="27"/>
  <c r="B1077" i="27"/>
  <c r="B1078" i="27"/>
  <c r="B1079" i="27"/>
  <c r="B1080" i="27"/>
  <c r="B1081" i="27"/>
  <c r="B1082" i="27"/>
  <c r="B1083" i="27"/>
  <c r="B1084" i="27"/>
  <c r="B1085" i="27"/>
  <c r="B1086" i="27"/>
  <c r="B1087" i="27"/>
  <c r="B1088" i="27"/>
  <c r="B1089" i="27"/>
  <c r="B1090" i="27"/>
  <c r="B1091" i="27"/>
  <c r="B1092" i="27"/>
  <c r="B1093" i="27"/>
  <c r="B1094" i="27"/>
  <c r="B1095" i="27"/>
  <c r="B1096" i="27"/>
  <c r="B1097" i="27"/>
  <c r="B1098" i="27"/>
  <c r="B1099" i="27"/>
  <c r="B1100" i="27"/>
  <c r="B1101" i="27"/>
  <c r="B1102" i="27"/>
  <c r="B1103" i="27"/>
  <c r="B1104" i="27"/>
  <c r="B1105" i="27"/>
  <c r="B1106" i="27"/>
  <c r="B1107" i="27"/>
  <c r="B1108" i="27"/>
  <c r="B1109" i="27"/>
  <c r="B1110" i="27"/>
  <c r="B1111" i="27"/>
  <c r="B1112" i="27"/>
  <c r="B1113" i="27"/>
  <c r="B1114" i="27"/>
  <c r="B1115" i="27"/>
  <c r="B1116" i="27"/>
  <c r="B1117" i="27"/>
  <c r="B1118" i="27"/>
  <c r="B1119" i="27"/>
  <c r="B1120" i="27"/>
  <c r="B1121" i="27"/>
  <c r="B1122" i="27"/>
  <c r="B1123" i="27"/>
  <c r="B1124" i="27"/>
  <c r="B1125" i="27"/>
  <c r="B1126" i="27"/>
  <c r="B1127" i="27"/>
  <c r="B1128" i="27"/>
  <c r="B1129" i="27"/>
  <c r="B1130" i="27"/>
  <c r="B1131" i="27"/>
  <c r="B1132" i="27"/>
  <c r="B1133" i="27"/>
  <c r="B1134" i="27"/>
  <c r="B1135" i="27"/>
  <c r="B1136" i="27"/>
  <c r="B1137" i="27"/>
  <c r="B1138" i="27"/>
  <c r="B1139" i="27"/>
  <c r="B1140" i="27"/>
  <c r="B1141" i="27"/>
  <c r="B1142" i="27"/>
  <c r="B1143" i="27"/>
  <c r="B1144" i="27"/>
  <c r="B1145" i="27"/>
  <c r="B1146" i="27"/>
  <c r="B1147" i="27"/>
  <c r="B1148" i="27"/>
  <c r="B1149" i="27"/>
  <c r="B1150" i="27"/>
  <c r="B1151" i="27"/>
  <c r="B1152" i="27"/>
  <c r="B1153" i="27"/>
  <c r="B1154" i="27"/>
  <c r="B1155" i="27"/>
  <c r="B1156" i="27"/>
  <c r="B1157" i="27"/>
  <c r="B1158" i="27"/>
  <c r="B1159" i="27"/>
  <c r="B1160" i="27"/>
  <c r="B1161" i="27"/>
  <c r="B1162" i="27"/>
  <c r="B1163" i="27"/>
  <c r="B1164" i="27"/>
  <c r="B1165" i="27"/>
  <c r="B1166" i="27"/>
  <c r="B1167" i="27"/>
  <c r="B1168" i="27"/>
  <c r="B1169" i="27"/>
  <c r="B1170" i="27"/>
  <c r="B1171" i="27"/>
  <c r="B1172" i="27"/>
  <c r="B1173" i="27"/>
  <c r="B1174" i="27"/>
  <c r="B1175" i="27"/>
  <c r="B1176" i="27"/>
  <c r="B1177" i="27"/>
  <c r="B1178" i="27"/>
  <c r="B1179" i="27"/>
  <c r="B1180" i="27"/>
  <c r="B1181" i="27"/>
  <c r="B1182" i="27"/>
  <c r="B1183" i="27"/>
  <c r="B1184" i="27"/>
  <c r="B1185" i="27"/>
  <c r="B1186" i="27"/>
  <c r="B1187" i="27"/>
  <c r="B1188" i="27"/>
  <c r="B1189" i="27"/>
  <c r="B1190" i="27"/>
  <c r="B1191" i="27"/>
  <c r="B1192" i="27"/>
  <c r="B1193" i="27"/>
  <c r="B1194" i="27"/>
  <c r="B1195" i="27"/>
  <c r="B1196" i="27"/>
  <c r="B1197" i="27"/>
  <c r="B1198" i="27"/>
  <c r="B1199" i="27"/>
  <c r="B1200" i="27"/>
  <c r="B1201" i="27"/>
  <c r="B1202" i="27"/>
  <c r="B1203" i="27"/>
  <c r="B1204" i="27"/>
  <c r="B1205" i="27"/>
  <c r="B1206" i="27"/>
  <c r="B1207" i="27"/>
  <c r="B1208" i="27"/>
  <c r="B1209" i="27"/>
  <c r="B1210" i="27"/>
  <c r="B1211" i="27"/>
  <c r="B1212" i="27"/>
  <c r="B1213" i="27"/>
  <c r="B1214" i="27"/>
  <c r="B1215" i="27"/>
  <c r="B1216" i="27"/>
  <c r="B1217" i="27"/>
  <c r="B1218" i="27"/>
  <c r="B1219" i="27"/>
  <c r="B1220" i="27"/>
  <c r="B1221" i="27"/>
  <c r="B1222" i="27"/>
  <c r="B1223" i="27"/>
  <c r="B1224" i="27"/>
  <c r="B1225" i="27"/>
  <c r="B1226" i="27"/>
  <c r="B1227" i="27"/>
  <c r="B1228" i="27"/>
  <c r="B1229" i="27"/>
  <c r="B1230" i="27"/>
  <c r="B1231" i="27"/>
  <c r="B1232" i="27"/>
  <c r="B1233" i="27"/>
  <c r="B1234" i="27"/>
  <c r="B1235" i="27"/>
  <c r="B1236" i="27"/>
  <c r="B1237" i="27"/>
  <c r="B1238" i="27"/>
  <c r="B1239" i="27"/>
  <c r="B1240" i="27"/>
  <c r="B1241" i="27"/>
  <c r="B1242" i="27"/>
  <c r="B1243" i="27"/>
  <c r="B1244" i="27"/>
  <c r="B1245" i="27"/>
  <c r="B1246" i="27"/>
  <c r="B1247" i="27"/>
  <c r="B1248" i="27"/>
  <c r="B1249" i="27"/>
  <c r="B1250" i="27"/>
  <c r="B1251" i="27"/>
  <c r="B1252" i="27"/>
  <c r="B1253" i="27"/>
  <c r="B1254" i="27"/>
  <c r="B1255" i="27"/>
  <c r="B1256" i="27"/>
  <c r="B1257" i="27"/>
  <c r="B1258" i="27"/>
  <c r="B1259" i="27"/>
  <c r="B1260" i="27"/>
  <c r="B1261" i="27"/>
  <c r="B1262" i="27"/>
  <c r="B1263" i="27"/>
  <c r="B1264" i="27"/>
  <c r="B1265" i="27"/>
  <c r="B1266" i="27"/>
  <c r="B1267" i="27"/>
  <c r="B1268" i="27"/>
  <c r="B1269" i="27"/>
  <c r="B1270" i="27"/>
  <c r="B1271" i="27"/>
  <c r="B1272" i="27"/>
  <c r="B1273" i="27"/>
  <c r="B1274" i="27"/>
  <c r="B1275" i="27"/>
  <c r="B1276" i="27"/>
  <c r="B1277" i="27"/>
  <c r="B1278" i="27"/>
  <c r="B1279" i="27"/>
  <c r="B1280" i="27"/>
  <c r="B1281" i="27"/>
  <c r="B1282" i="27"/>
  <c r="B1283" i="27"/>
  <c r="B1284" i="27"/>
  <c r="B1285" i="27"/>
  <c r="B1286" i="27"/>
  <c r="B1287" i="27"/>
  <c r="B1288" i="27"/>
  <c r="B1289" i="27"/>
  <c r="B1290" i="27"/>
  <c r="B1291" i="27"/>
  <c r="B1292" i="27"/>
  <c r="B1293" i="27"/>
  <c r="B1294" i="27"/>
  <c r="B1295" i="27"/>
  <c r="B1296" i="27"/>
  <c r="B1297" i="27"/>
  <c r="B1298" i="27"/>
  <c r="B1299" i="27"/>
  <c r="B1300" i="27"/>
  <c r="B1301" i="27"/>
  <c r="B1302" i="27"/>
  <c r="B1303" i="27"/>
  <c r="B1304" i="27"/>
  <c r="B1305" i="27"/>
  <c r="B1306" i="27"/>
  <c r="B1307" i="27"/>
  <c r="B1308" i="27"/>
  <c r="B1309" i="27"/>
  <c r="B1310" i="27"/>
  <c r="B1311" i="27"/>
  <c r="B1312" i="27"/>
  <c r="B1313" i="27"/>
  <c r="B1314" i="27"/>
  <c r="B1315" i="27"/>
  <c r="B1316" i="27"/>
  <c r="B1317" i="27"/>
  <c r="B1318" i="27"/>
  <c r="B1319" i="27"/>
  <c r="B1320" i="27"/>
  <c r="B1321" i="27"/>
  <c r="B1322" i="27"/>
  <c r="B1323" i="27"/>
  <c r="B1324" i="27"/>
  <c r="B1325" i="27"/>
  <c r="B1326" i="27"/>
  <c r="B1327" i="27"/>
  <c r="B1328" i="27"/>
  <c r="B1329" i="27"/>
  <c r="B1330" i="27"/>
  <c r="B1331" i="27"/>
  <c r="B1332" i="27"/>
  <c r="B1333" i="27"/>
  <c r="B1334" i="27"/>
  <c r="B1335" i="27"/>
  <c r="B1336" i="27"/>
  <c r="B1337" i="27"/>
  <c r="B1338" i="27"/>
  <c r="B1339" i="27"/>
  <c r="B1340" i="27"/>
  <c r="B1341" i="27"/>
  <c r="B1342" i="27"/>
  <c r="B1343" i="27"/>
  <c r="B1344" i="27"/>
  <c r="B1345" i="27"/>
  <c r="B1346" i="27"/>
  <c r="B1347" i="27"/>
  <c r="B1348" i="27"/>
  <c r="B1349" i="27"/>
  <c r="B1350" i="27"/>
  <c r="B1351" i="27"/>
  <c r="B1352" i="27"/>
  <c r="B1353" i="27"/>
  <c r="B1354" i="27"/>
  <c r="B1355" i="27"/>
  <c r="B1356" i="27"/>
  <c r="B1357" i="27"/>
  <c r="B1358" i="27"/>
  <c r="B1359" i="27"/>
  <c r="B1360" i="27"/>
  <c r="B1361" i="27"/>
  <c r="B1362" i="27"/>
  <c r="B1363" i="27"/>
  <c r="B1364" i="27"/>
  <c r="B1365" i="27"/>
  <c r="B1366" i="27"/>
  <c r="B1367" i="27"/>
  <c r="B1368" i="27"/>
  <c r="B1369" i="27"/>
  <c r="B1370" i="27"/>
  <c r="B1371" i="27"/>
  <c r="B1372" i="27"/>
  <c r="B1373" i="27"/>
  <c r="B1374" i="27"/>
  <c r="B1375" i="27"/>
  <c r="B1376" i="27"/>
  <c r="B1377" i="27"/>
  <c r="B1378" i="27"/>
  <c r="B1379" i="27"/>
  <c r="B1380" i="27"/>
  <c r="B1381" i="27"/>
  <c r="B1382" i="27"/>
  <c r="B1383" i="27"/>
  <c r="B1384" i="27"/>
  <c r="B1385" i="27"/>
  <c r="B1386" i="27"/>
  <c r="B1387" i="27"/>
  <c r="B1388" i="27"/>
  <c r="B1389" i="27"/>
  <c r="B1390" i="27"/>
  <c r="B1391" i="27"/>
  <c r="B1392" i="27"/>
  <c r="B1393" i="27"/>
  <c r="B1394" i="27"/>
  <c r="B1395" i="27"/>
  <c r="B1396" i="27"/>
  <c r="B1397" i="27"/>
  <c r="B1398" i="27"/>
  <c r="B1399" i="27"/>
  <c r="B1400" i="27"/>
  <c r="B1401" i="27"/>
  <c r="B1402" i="27"/>
  <c r="B1403" i="27"/>
  <c r="B1404" i="27"/>
  <c r="B1405" i="27"/>
  <c r="B1406" i="27"/>
  <c r="B1407" i="27"/>
  <c r="B1408" i="27"/>
  <c r="B1409" i="27"/>
  <c r="B1410" i="27"/>
  <c r="B1411" i="27"/>
  <c r="B1412" i="27"/>
  <c r="B1413" i="27"/>
  <c r="B1414" i="27"/>
  <c r="B1415" i="27"/>
  <c r="B1416" i="27"/>
  <c r="B1417" i="27"/>
  <c r="B1418" i="27"/>
  <c r="B1419" i="27"/>
  <c r="B1420" i="27"/>
  <c r="B1421" i="27"/>
  <c r="B1422" i="27"/>
  <c r="B1423" i="27"/>
  <c r="B1424" i="27"/>
  <c r="B1425" i="27"/>
  <c r="B1426" i="27"/>
  <c r="B1427" i="27"/>
  <c r="B1428" i="27"/>
  <c r="B1429" i="27"/>
  <c r="B1430" i="27"/>
  <c r="B1431" i="27"/>
  <c r="B1432" i="27"/>
  <c r="B1433" i="27"/>
  <c r="B1434" i="27"/>
  <c r="B1435" i="27"/>
  <c r="B1436" i="27"/>
  <c r="B1437" i="27"/>
  <c r="B1438" i="27"/>
  <c r="B1439" i="27"/>
  <c r="B1440" i="27"/>
  <c r="B1441" i="27"/>
  <c r="B1442" i="27"/>
  <c r="B1443" i="27"/>
  <c r="B1444" i="27"/>
  <c r="B1445" i="27"/>
  <c r="B1446" i="27"/>
  <c r="B1447" i="27"/>
  <c r="B1448" i="27"/>
  <c r="B1449" i="27"/>
  <c r="B1450" i="27"/>
  <c r="B1451" i="27"/>
  <c r="B1452" i="27"/>
  <c r="B1453" i="27"/>
  <c r="B1454" i="27"/>
  <c r="B1455" i="27"/>
  <c r="B1456" i="27"/>
  <c r="B1457" i="27"/>
  <c r="B1458" i="27"/>
  <c r="B1459" i="27"/>
  <c r="B1460" i="27"/>
  <c r="B1461" i="27"/>
  <c r="B1462" i="27"/>
  <c r="B1463" i="27"/>
  <c r="B1464" i="27"/>
  <c r="B1465" i="27"/>
  <c r="B1466" i="27"/>
  <c r="B1467" i="27"/>
  <c r="B1468" i="27"/>
  <c r="B1469" i="27"/>
  <c r="B1470" i="27"/>
  <c r="B1471" i="27"/>
  <c r="B1472" i="27"/>
  <c r="B1473" i="27"/>
  <c r="B1474" i="27"/>
  <c r="B1475" i="27"/>
  <c r="B1476" i="27"/>
  <c r="B1477" i="27"/>
  <c r="B1478" i="27"/>
  <c r="B1479" i="27"/>
  <c r="B1480" i="27"/>
  <c r="B1481" i="27"/>
  <c r="B1482" i="27"/>
  <c r="B1483" i="27"/>
  <c r="B1484" i="27"/>
  <c r="B1485" i="27"/>
  <c r="B1486" i="27"/>
  <c r="B1487" i="27"/>
  <c r="B1488" i="27"/>
  <c r="B1489" i="27"/>
  <c r="B1490" i="27"/>
  <c r="B1491" i="27"/>
  <c r="B1492" i="27"/>
  <c r="B1493" i="27"/>
  <c r="B1494" i="27"/>
  <c r="B1495" i="27"/>
  <c r="B1496" i="27"/>
  <c r="B1497" i="27"/>
  <c r="B1498" i="27"/>
  <c r="B1499" i="27"/>
  <c r="B1500" i="27"/>
  <c r="B1501" i="27"/>
  <c r="B1502" i="27"/>
  <c r="B1503" i="27"/>
  <c r="B1504" i="27"/>
  <c r="B1505" i="27"/>
  <c r="B1506" i="27"/>
  <c r="B1507" i="27"/>
  <c r="B1508" i="27"/>
  <c r="B1509" i="27"/>
  <c r="B1510" i="27"/>
  <c r="B1511" i="27"/>
  <c r="B1512" i="27"/>
  <c r="B1513" i="27"/>
  <c r="B1514" i="27"/>
  <c r="B1515" i="27"/>
  <c r="B1516" i="27"/>
  <c r="B1517" i="27"/>
  <c r="B1518" i="27"/>
  <c r="B1519" i="27"/>
  <c r="B1520" i="27"/>
  <c r="B1521" i="27"/>
  <c r="B1522" i="27"/>
  <c r="B1523" i="27"/>
  <c r="B1524" i="27"/>
  <c r="B1525" i="27"/>
  <c r="B1526" i="27"/>
  <c r="B1527" i="27"/>
  <c r="B1528" i="27"/>
  <c r="B1529" i="27"/>
  <c r="B1530" i="27"/>
  <c r="B1531" i="27"/>
  <c r="B1532" i="27"/>
  <c r="B1533" i="27"/>
  <c r="B1534" i="27"/>
  <c r="B1535" i="27"/>
  <c r="B1536" i="27"/>
  <c r="B1537" i="27"/>
  <c r="B1538" i="27"/>
  <c r="B1539" i="27"/>
  <c r="B1540" i="27"/>
  <c r="B1541" i="27"/>
  <c r="B1542" i="27"/>
  <c r="B1543" i="27"/>
  <c r="B1544" i="27"/>
  <c r="B1545" i="27"/>
  <c r="B1546" i="27"/>
  <c r="B1547" i="27"/>
  <c r="B1548" i="27"/>
  <c r="B1549" i="27"/>
  <c r="B1550" i="27"/>
  <c r="B1551" i="27"/>
  <c r="B1552" i="27"/>
  <c r="B1553" i="27"/>
  <c r="B1554" i="27"/>
  <c r="B1555" i="27"/>
  <c r="B1556" i="27"/>
  <c r="B1557" i="27"/>
  <c r="B1558" i="27"/>
  <c r="B1559" i="27"/>
  <c r="B1560" i="27"/>
  <c r="B1561" i="27"/>
  <c r="B1562" i="27"/>
  <c r="B1563" i="27"/>
  <c r="B1564" i="27"/>
  <c r="B1565" i="27"/>
  <c r="B1566" i="27"/>
  <c r="B1567" i="27"/>
  <c r="B1568" i="27"/>
  <c r="B1569" i="27"/>
  <c r="B1570" i="27"/>
  <c r="B1571" i="27"/>
  <c r="B1572" i="27"/>
  <c r="B1573" i="27"/>
  <c r="B1574" i="27"/>
  <c r="B1575" i="27"/>
  <c r="B1576" i="27"/>
  <c r="B1577" i="27"/>
  <c r="B1578" i="27"/>
  <c r="B1579" i="27"/>
  <c r="B1580" i="27"/>
  <c r="B1581" i="27"/>
  <c r="B1582" i="27"/>
  <c r="B1583" i="27"/>
  <c r="B1584" i="27"/>
  <c r="B1585" i="27"/>
  <c r="B1586" i="27"/>
  <c r="B1587" i="27"/>
  <c r="B1588" i="27"/>
  <c r="B1589" i="27"/>
  <c r="B1590" i="27"/>
  <c r="B1591" i="27"/>
  <c r="B1592" i="27"/>
  <c r="B1593" i="27"/>
  <c r="B1594" i="27"/>
  <c r="B1595" i="27"/>
  <c r="B1596" i="27"/>
  <c r="B1597" i="27"/>
  <c r="B1598" i="27"/>
  <c r="B1599" i="27"/>
  <c r="B1600" i="27"/>
  <c r="B1601" i="27"/>
  <c r="B1602" i="27"/>
  <c r="B1603" i="27"/>
  <c r="B1604" i="27"/>
  <c r="B1605" i="27"/>
  <c r="B1606" i="27"/>
  <c r="B1607" i="27"/>
  <c r="B1608" i="27"/>
  <c r="B1609" i="27"/>
  <c r="B1610" i="27"/>
  <c r="B1611" i="27"/>
  <c r="B1612" i="27"/>
  <c r="B1613" i="27"/>
  <c r="B1614" i="27"/>
  <c r="B1615" i="27"/>
  <c r="B1616" i="27"/>
  <c r="B1617" i="27"/>
  <c r="B1618" i="27"/>
  <c r="B1619" i="27"/>
  <c r="B1620" i="27"/>
  <c r="B1621" i="27"/>
  <c r="B1622" i="27"/>
  <c r="B1623" i="27"/>
  <c r="B1624" i="27"/>
  <c r="B1625" i="27"/>
  <c r="B1626" i="27"/>
  <c r="B1627" i="27"/>
  <c r="B1628" i="27"/>
  <c r="B1629" i="27"/>
  <c r="B1630" i="27"/>
  <c r="B1631" i="27"/>
  <c r="B1632" i="27"/>
  <c r="B1633" i="27"/>
  <c r="B1634" i="27"/>
  <c r="B1635" i="27"/>
  <c r="B1636" i="27"/>
  <c r="B1637" i="27"/>
  <c r="B1638" i="27"/>
  <c r="B1639" i="27"/>
  <c r="B1640" i="27"/>
  <c r="B1641" i="27"/>
  <c r="B1642" i="27"/>
  <c r="B1643" i="27"/>
  <c r="B1644" i="27"/>
  <c r="B1645" i="27"/>
  <c r="B1646" i="27"/>
  <c r="B1647" i="27"/>
  <c r="B1648" i="27"/>
  <c r="B1649" i="27"/>
  <c r="B1650" i="27"/>
  <c r="B1651" i="27"/>
  <c r="B1652" i="27"/>
  <c r="B1653" i="27"/>
  <c r="B1654" i="27"/>
  <c r="B1655" i="27"/>
  <c r="B1656" i="27"/>
  <c r="B1657" i="27"/>
  <c r="B1658" i="27"/>
  <c r="B1659" i="27"/>
  <c r="B1660" i="27"/>
  <c r="B1661" i="27"/>
  <c r="B1662" i="27"/>
  <c r="B1663" i="27"/>
  <c r="B1664" i="27"/>
  <c r="B1665" i="27"/>
  <c r="B1666" i="27"/>
  <c r="B1667" i="27"/>
  <c r="B1668" i="27"/>
  <c r="B1669" i="27"/>
  <c r="B1670" i="27"/>
  <c r="B1671" i="27"/>
  <c r="B1672" i="27"/>
  <c r="B1673" i="27"/>
  <c r="B1674" i="27"/>
  <c r="B1675" i="27"/>
  <c r="B1676" i="27"/>
  <c r="B1677" i="27"/>
  <c r="B1678" i="27"/>
  <c r="B1679" i="27"/>
  <c r="B1680" i="27"/>
  <c r="B1681" i="27"/>
  <c r="B1682" i="27"/>
  <c r="B1683" i="27"/>
  <c r="B1684" i="27"/>
  <c r="B1685" i="27"/>
  <c r="B1686" i="27"/>
  <c r="B1687" i="27"/>
  <c r="B1688" i="27"/>
  <c r="B1689" i="27"/>
  <c r="B1690" i="27"/>
  <c r="B1691" i="27"/>
  <c r="B1692" i="27"/>
  <c r="B1693" i="27"/>
  <c r="B1694" i="27"/>
  <c r="B1695" i="27"/>
  <c r="B1696" i="27"/>
  <c r="B1697" i="27"/>
  <c r="B1698" i="27"/>
  <c r="B1699" i="27"/>
  <c r="B1700" i="27"/>
  <c r="B1701" i="27"/>
  <c r="B1702" i="27"/>
  <c r="B1703" i="27"/>
  <c r="B1704" i="27"/>
  <c r="B1705" i="27"/>
  <c r="B1706" i="27"/>
  <c r="B1707" i="27"/>
  <c r="B1708" i="27"/>
  <c r="B1709" i="27"/>
  <c r="B1710" i="27"/>
  <c r="B1711" i="27"/>
  <c r="B1712" i="27"/>
  <c r="B1713" i="27"/>
  <c r="B1714" i="27"/>
  <c r="B1715" i="27"/>
  <c r="B1716" i="27"/>
  <c r="B1717" i="27"/>
  <c r="B1718" i="27"/>
  <c r="B1719" i="27"/>
  <c r="B1720" i="27"/>
  <c r="B1721" i="27"/>
  <c r="B1722" i="27"/>
  <c r="B1723" i="27"/>
  <c r="B1724" i="27"/>
  <c r="B1725" i="27"/>
  <c r="B1726" i="27"/>
  <c r="B1727" i="27"/>
  <c r="B1728" i="27"/>
  <c r="B1729" i="27"/>
  <c r="B1730" i="27"/>
  <c r="B1731" i="27"/>
  <c r="B1732" i="27"/>
  <c r="B1733" i="27"/>
  <c r="B1734" i="27"/>
  <c r="B1735" i="27"/>
  <c r="B1736" i="27"/>
  <c r="B1737" i="27"/>
  <c r="B1738" i="27"/>
  <c r="B1739" i="27"/>
  <c r="B1740" i="27"/>
  <c r="B1741" i="27"/>
  <c r="B1742" i="27"/>
  <c r="B1743" i="27"/>
  <c r="B1744" i="27"/>
  <c r="B1745" i="27"/>
  <c r="B1746" i="27"/>
  <c r="B1747" i="27"/>
  <c r="B1748" i="27"/>
  <c r="B1749" i="27"/>
  <c r="B1750" i="27"/>
  <c r="B1751" i="27"/>
  <c r="B1752" i="27"/>
  <c r="B1753" i="27"/>
  <c r="B1754" i="27"/>
  <c r="B1755" i="27"/>
  <c r="B1756" i="27"/>
  <c r="B1757" i="27"/>
  <c r="B1758" i="27"/>
  <c r="B1759" i="27"/>
  <c r="B1760" i="27"/>
  <c r="B1761" i="27"/>
  <c r="B1762" i="27"/>
  <c r="B1763" i="27"/>
  <c r="B1764" i="27"/>
  <c r="B1765" i="27"/>
  <c r="B1766" i="27"/>
  <c r="B1767" i="27"/>
  <c r="B1768" i="27"/>
  <c r="B1769" i="27"/>
  <c r="B1770" i="27"/>
  <c r="B1771" i="27"/>
  <c r="B1772" i="27"/>
  <c r="B1773" i="27"/>
  <c r="B1774" i="27"/>
  <c r="B1775" i="27"/>
  <c r="B1776" i="27"/>
  <c r="B1777" i="27"/>
  <c r="B1778" i="27"/>
  <c r="B1779" i="27"/>
  <c r="B1780" i="27"/>
  <c r="B1781" i="27"/>
  <c r="B1782" i="27"/>
  <c r="B1783" i="27"/>
  <c r="B1784" i="27"/>
  <c r="B1785" i="27"/>
  <c r="B1786" i="27"/>
  <c r="B1787" i="27"/>
  <c r="B1788" i="27"/>
  <c r="B1789" i="27"/>
  <c r="B1790" i="27"/>
  <c r="B1791" i="27"/>
  <c r="B1792" i="27"/>
  <c r="B1793" i="27"/>
  <c r="B1794" i="27"/>
  <c r="B1795" i="27"/>
  <c r="B1796" i="27"/>
  <c r="B1797" i="27"/>
  <c r="B1798" i="27"/>
  <c r="B1799" i="27"/>
  <c r="B1800" i="27"/>
  <c r="B1801" i="27"/>
  <c r="B1802" i="27"/>
  <c r="B1803" i="27"/>
  <c r="B1804" i="27"/>
  <c r="B1805" i="27"/>
  <c r="B1806" i="27"/>
  <c r="B1807" i="27"/>
  <c r="B1808" i="27"/>
  <c r="B1809" i="27"/>
  <c r="B1810" i="27"/>
  <c r="B1811" i="27"/>
  <c r="B1812" i="27"/>
  <c r="B1813" i="27"/>
  <c r="B1814" i="27"/>
  <c r="B1815" i="27"/>
  <c r="B1816" i="27"/>
  <c r="B1817" i="27"/>
  <c r="B1818" i="27"/>
  <c r="B1819" i="27"/>
  <c r="B1820" i="27"/>
  <c r="B1821" i="27"/>
  <c r="B1822" i="27"/>
  <c r="B1823" i="27"/>
  <c r="B1824" i="27"/>
  <c r="B1825" i="27"/>
  <c r="B1826" i="27"/>
  <c r="B1827" i="27"/>
  <c r="B1828" i="27"/>
  <c r="B1829" i="27"/>
  <c r="B1830" i="27"/>
  <c r="B1831" i="27"/>
  <c r="B1832" i="27"/>
  <c r="B1833" i="27"/>
  <c r="B1834" i="27"/>
  <c r="B1835" i="27"/>
  <c r="B1836" i="27"/>
  <c r="B1837" i="27"/>
  <c r="B1838" i="27"/>
  <c r="B1839" i="27"/>
  <c r="B1840" i="27"/>
  <c r="B1841" i="27"/>
  <c r="B1842" i="27"/>
  <c r="B1843" i="27"/>
  <c r="B1844" i="27"/>
  <c r="B1845" i="27"/>
  <c r="B1846" i="27"/>
  <c r="B1847" i="27"/>
  <c r="B1848" i="27"/>
  <c r="B1849" i="27"/>
  <c r="B1850" i="27"/>
  <c r="B1851" i="27"/>
  <c r="B1852" i="27"/>
  <c r="B1853" i="27"/>
  <c r="B1854" i="27"/>
  <c r="B1855" i="27"/>
  <c r="B1856" i="27"/>
  <c r="B1857" i="27"/>
  <c r="B1858" i="27"/>
  <c r="B1859" i="27"/>
  <c r="B1860" i="27"/>
  <c r="B1861" i="27"/>
  <c r="B1862" i="27"/>
  <c r="B1863" i="27"/>
  <c r="B1864" i="27"/>
  <c r="B1865" i="27"/>
  <c r="B1866" i="27"/>
  <c r="B1867" i="27"/>
  <c r="B1868" i="27"/>
  <c r="B1869" i="27"/>
  <c r="B1870" i="27"/>
  <c r="B1871" i="27"/>
  <c r="B1872" i="27"/>
  <c r="B1873" i="27"/>
  <c r="B1874" i="27"/>
  <c r="B1875" i="27"/>
  <c r="B1876" i="27"/>
  <c r="B1877" i="27"/>
  <c r="B1878" i="27"/>
  <c r="B1879" i="27"/>
  <c r="B1880" i="27"/>
  <c r="B1881" i="27"/>
  <c r="B1882" i="27"/>
  <c r="B1883" i="27"/>
  <c r="B1884" i="27"/>
  <c r="B1885" i="27"/>
  <c r="B1886" i="27"/>
  <c r="B1887" i="27"/>
  <c r="B1888" i="27"/>
  <c r="B1889" i="27"/>
  <c r="B1890" i="27"/>
  <c r="B1891" i="27"/>
  <c r="B1892" i="27"/>
  <c r="B1893" i="27"/>
  <c r="B1894" i="27"/>
  <c r="B1895" i="27"/>
  <c r="B1896" i="27"/>
  <c r="B1897" i="27"/>
  <c r="B1898" i="27"/>
  <c r="B1899" i="27"/>
  <c r="B1900" i="27"/>
  <c r="B1901" i="27"/>
  <c r="B1902" i="27"/>
  <c r="B1903" i="27"/>
  <c r="B1904" i="27"/>
  <c r="B1905" i="27"/>
  <c r="B1906" i="27"/>
  <c r="B1907" i="27"/>
  <c r="B1908" i="27"/>
  <c r="B1909" i="27"/>
  <c r="B1910" i="27"/>
  <c r="B1911" i="27"/>
  <c r="B1912" i="27"/>
  <c r="B1913" i="27"/>
  <c r="B1914" i="27"/>
  <c r="B1915" i="27"/>
  <c r="B1916" i="27"/>
  <c r="B1917" i="27"/>
  <c r="B1918" i="27"/>
  <c r="B1919" i="27"/>
  <c r="B1920" i="27"/>
  <c r="B1921" i="27"/>
  <c r="B1922" i="27"/>
  <c r="B1923" i="27"/>
  <c r="B1924" i="27"/>
  <c r="B1925" i="27"/>
  <c r="B1926" i="27"/>
  <c r="B1927" i="27"/>
  <c r="B1928" i="27"/>
  <c r="B1929" i="27"/>
  <c r="B1930" i="27"/>
  <c r="B1931" i="27"/>
  <c r="B1932" i="27"/>
  <c r="B1933" i="27"/>
  <c r="B1934" i="27"/>
  <c r="B1935" i="27"/>
  <c r="B1936" i="27"/>
  <c r="B1937" i="27"/>
  <c r="B1938" i="27"/>
  <c r="B1939" i="27"/>
  <c r="B1940" i="27"/>
  <c r="B1941" i="27"/>
  <c r="B1942" i="27"/>
  <c r="B1943" i="27"/>
  <c r="B1944" i="27"/>
  <c r="B1945" i="27"/>
  <c r="B1946" i="27"/>
  <c r="B1947" i="27"/>
  <c r="B1948" i="27"/>
  <c r="B1949" i="27"/>
  <c r="B1950" i="27"/>
  <c r="B1951" i="27"/>
  <c r="B1952" i="27"/>
  <c r="B1953" i="27"/>
  <c r="B1954" i="27"/>
  <c r="B1955" i="27"/>
  <c r="B1956" i="27"/>
  <c r="B1957" i="27"/>
  <c r="B1958" i="27"/>
  <c r="B1959" i="27"/>
  <c r="B1960" i="27"/>
  <c r="B1961" i="27"/>
  <c r="B1962" i="27"/>
  <c r="B1963" i="27"/>
  <c r="B1964" i="27"/>
  <c r="B1965" i="27"/>
  <c r="B1966" i="27"/>
  <c r="B1967" i="27"/>
  <c r="B1968" i="27"/>
  <c r="B1969" i="27"/>
  <c r="B1970" i="27"/>
  <c r="B1971" i="27"/>
  <c r="B1972" i="27"/>
  <c r="B1973" i="27"/>
  <c r="B1974" i="27"/>
  <c r="B1975" i="27"/>
  <c r="B1976" i="27"/>
  <c r="B1977" i="27"/>
  <c r="B1978" i="27"/>
  <c r="B1979" i="27"/>
  <c r="B1980" i="27"/>
  <c r="B1981" i="27"/>
  <c r="B1982" i="27"/>
  <c r="B1983" i="27"/>
  <c r="B1984" i="27"/>
  <c r="B1985" i="27"/>
  <c r="B1986" i="27"/>
  <c r="B1987" i="27"/>
  <c r="B1988" i="27"/>
  <c r="B1989" i="27"/>
  <c r="B1990" i="27"/>
  <c r="B1991" i="27"/>
  <c r="B1992" i="27"/>
  <c r="B1993" i="27"/>
  <c r="B1994" i="27"/>
  <c r="B1995" i="27"/>
  <c r="B1996" i="27"/>
  <c r="B1997" i="27"/>
  <c r="B1998" i="27"/>
  <c r="B1999" i="27"/>
  <c r="B2000" i="27"/>
  <c r="B2001" i="27"/>
  <c r="B2002" i="27"/>
  <c r="B2003" i="27"/>
  <c r="B2004" i="27"/>
  <c r="B2005" i="27"/>
  <c r="B2006" i="27"/>
  <c r="B2007" i="27"/>
  <c r="B2008" i="27"/>
  <c r="B2009" i="27"/>
  <c r="B2010" i="27"/>
  <c r="B2011" i="27"/>
  <c r="B2012" i="27"/>
  <c r="B2013" i="27"/>
  <c r="B2014" i="27"/>
  <c r="B2015" i="27"/>
  <c r="B2016" i="27"/>
  <c r="B2017" i="27"/>
  <c r="B2018" i="27"/>
  <c r="B2019" i="27"/>
  <c r="B2020" i="27"/>
  <c r="B2021" i="27"/>
  <c r="B2022" i="27"/>
  <c r="B2023" i="27"/>
  <c r="B2024" i="27"/>
  <c r="B2025" i="27"/>
  <c r="B2026" i="27"/>
  <c r="B2027" i="27"/>
  <c r="B2028" i="27"/>
  <c r="B2029" i="27"/>
  <c r="B2030" i="27"/>
  <c r="B2031" i="27"/>
  <c r="B2032" i="27"/>
  <c r="B2033" i="27"/>
  <c r="B2034" i="27"/>
  <c r="B2035" i="27"/>
  <c r="B2036" i="27"/>
  <c r="B2037" i="27"/>
  <c r="B2038" i="27"/>
  <c r="B2039" i="27"/>
  <c r="B2040" i="27"/>
  <c r="B2041" i="27"/>
  <c r="B2042" i="27"/>
  <c r="B2043" i="27"/>
  <c r="B2044" i="27"/>
  <c r="B2045" i="27"/>
  <c r="B2046" i="27"/>
  <c r="B2047" i="27"/>
  <c r="B2048" i="27"/>
  <c r="B2049" i="27"/>
  <c r="B2050" i="27"/>
  <c r="B2051" i="27"/>
  <c r="B2052" i="27"/>
  <c r="B2053" i="27"/>
  <c r="B2054" i="27"/>
  <c r="B2055" i="27"/>
  <c r="B2056" i="27"/>
  <c r="B2057" i="27"/>
  <c r="B2058" i="27"/>
  <c r="B2059" i="27"/>
  <c r="B2060" i="27"/>
  <c r="B2061" i="27"/>
  <c r="B2062" i="27"/>
  <c r="B2063" i="27"/>
  <c r="B2064" i="27"/>
  <c r="B2065" i="27"/>
  <c r="B2066" i="27"/>
  <c r="B2067" i="27"/>
  <c r="B2068" i="27"/>
  <c r="B2069" i="27"/>
  <c r="B2070" i="27"/>
  <c r="B2071" i="27"/>
  <c r="B2072" i="27"/>
  <c r="B2073" i="27"/>
  <c r="B2074" i="27"/>
  <c r="B2075" i="27"/>
  <c r="B2076" i="27"/>
  <c r="B2077" i="27"/>
  <c r="B2078" i="27"/>
  <c r="B2079" i="27"/>
  <c r="B2080" i="27"/>
  <c r="B2081" i="27"/>
  <c r="B2082" i="27"/>
  <c r="B2083" i="27"/>
  <c r="B2084" i="27"/>
  <c r="B2085" i="27"/>
  <c r="B2086" i="27"/>
  <c r="B2087" i="27"/>
  <c r="B2088" i="27"/>
  <c r="B2089" i="27"/>
  <c r="B2090" i="27"/>
  <c r="B2091" i="27"/>
  <c r="B2092" i="27"/>
  <c r="B2093" i="27"/>
  <c r="B2094" i="27"/>
  <c r="B2095" i="27"/>
  <c r="B2096" i="27"/>
  <c r="B2097" i="27"/>
  <c r="B2098" i="27"/>
  <c r="B2099" i="27"/>
  <c r="B2100" i="27"/>
  <c r="B2101" i="27"/>
  <c r="B2102" i="27"/>
  <c r="B2103" i="27"/>
  <c r="B2104" i="27"/>
  <c r="B2105" i="27"/>
  <c r="B2106" i="27"/>
  <c r="B2107" i="27"/>
  <c r="B2108" i="27"/>
  <c r="B2109" i="27"/>
  <c r="B2110" i="27"/>
  <c r="B2111" i="27"/>
  <c r="B2112" i="27"/>
  <c r="B2113" i="27"/>
  <c r="B2114" i="27"/>
  <c r="B2115" i="27"/>
  <c r="B2116" i="27"/>
  <c r="B2117" i="27"/>
  <c r="B2118" i="27"/>
  <c r="B2119" i="27"/>
  <c r="B2120" i="27"/>
  <c r="B2121" i="27"/>
  <c r="B2122" i="27"/>
  <c r="B2123" i="27"/>
  <c r="B2124" i="27"/>
  <c r="B2125" i="27"/>
  <c r="B2126" i="27"/>
  <c r="B2127" i="27"/>
  <c r="B2128" i="27"/>
  <c r="B2129" i="27"/>
  <c r="B2130" i="27"/>
  <c r="B2131" i="27"/>
  <c r="B2132" i="27"/>
  <c r="B2133" i="27"/>
  <c r="B2134" i="27"/>
  <c r="B2135" i="27"/>
  <c r="B2136" i="27"/>
  <c r="B2137" i="27"/>
  <c r="B2138" i="27"/>
  <c r="B2139" i="27"/>
  <c r="B2140" i="27"/>
  <c r="B2141" i="27"/>
  <c r="B2142" i="27"/>
  <c r="B2143" i="27"/>
  <c r="B2144" i="27"/>
  <c r="B2145" i="27"/>
  <c r="B2146" i="27"/>
  <c r="B2147" i="27"/>
  <c r="B2148" i="27"/>
  <c r="B2149" i="27"/>
  <c r="B2150" i="27"/>
  <c r="B2151" i="27"/>
  <c r="B2152" i="27"/>
  <c r="B2153" i="27"/>
  <c r="B2154" i="27"/>
  <c r="B2155" i="27"/>
  <c r="B2156" i="27"/>
  <c r="B2157" i="27"/>
  <c r="B2158" i="27"/>
  <c r="B2159" i="27"/>
  <c r="B2160" i="27"/>
  <c r="B2161" i="27"/>
  <c r="B2162" i="27"/>
  <c r="B2163" i="27"/>
  <c r="B2164" i="27"/>
  <c r="B2165" i="27"/>
  <c r="B2166" i="27"/>
  <c r="B2167" i="27"/>
  <c r="B2168" i="27"/>
  <c r="B2169" i="27"/>
  <c r="B2170" i="27"/>
  <c r="B2171" i="27"/>
  <c r="B2172" i="27"/>
  <c r="B2173" i="27"/>
  <c r="B2174" i="27"/>
  <c r="B2175" i="27"/>
  <c r="B2176" i="27"/>
  <c r="B2177" i="27"/>
  <c r="B2178" i="27"/>
  <c r="B2179" i="27"/>
  <c r="B2180" i="27"/>
  <c r="B2181" i="27"/>
  <c r="B2182" i="27"/>
  <c r="B2183" i="27"/>
  <c r="B2184" i="27"/>
  <c r="B2185" i="27"/>
  <c r="B2186" i="27"/>
  <c r="B2187" i="27"/>
  <c r="B2188" i="27"/>
  <c r="B2189" i="27"/>
  <c r="B2190" i="27"/>
  <c r="B2191" i="27"/>
  <c r="B2192" i="27"/>
  <c r="B2193" i="27"/>
  <c r="B2194" i="27"/>
  <c r="B2195" i="27"/>
  <c r="B2196" i="27"/>
  <c r="B2197" i="27"/>
  <c r="B2198" i="27"/>
  <c r="B2199" i="27"/>
  <c r="B2200" i="27"/>
  <c r="B2201" i="27"/>
  <c r="B2202" i="27"/>
  <c r="B2203" i="27"/>
  <c r="B2204" i="27"/>
  <c r="B2205" i="27"/>
  <c r="B2206" i="27"/>
  <c r="B2207" i="27"/>
  <c r="B2208" i="27"/>
  <c r="B2209" i="27"/>
  <c r="B2210" i="27"/>
  <c r="B2211" i="27"/>
  <c r="B2212" i="27"/>
  <c r="B2213" i="27"/>
  <c r="B2214" i="27"/>
  <c r="B2215" i="27"/>
  <c r="B2216" i="27"/>
  <c r="B2217" i="27"/>
  <c r="B2218" i="27"/>
  <c r="B2219" i="27"/>
  <c r="B2220" i="27"/>
  <c r="B2221" i="27"/>
  <c r="B2222" i="27"/>
  <c r="B2223" i="27"/>
  <c r="B2224" i="27"/>
  <c r="B2225" i="27"/>
  <c r="B2226" i="27"/>
  <c r="B2227" i="27"/>
  <c r="B2228" i="27"/>
  <c r="B2229" i="27"/>
  <c r="B2230" i="27"/>
  <c r="B2231" i="27"/>
  <c r="B2232" i="27"/>
  <c r="B2233" i="27"/>
  <c r="B2234" i="27"/>
  <c r="B2235" i="27"/>
  <c r="B2236" i="27"/>
  <c r="B2237" i="27"/>
  <c r="B2238" i="27"/>
  <c r="B2239" i="27"/>
  <c r="B2240" i="27"/>
  <c r="B2241" i="27"/>
  <c r="B2242" i="27"/>
  <c r="B2243" i="27"/>
  <c r="B2244" i="27"/>
  <c r="B2245" i="27"/>
  <c r="B2246" i="27"/>
  <c r="B2247" i="27"/>
  <c r="B2248" i="27"/>
  <c r="B2249" i="27"/>
  <c r="B2250" i="27"/>
  <c r="B2251" i="27"/>
  <c r="B2252" i="27"/>
  <c r="B2253" i="27"/>
  <c r="B2254" i="27"/>
  <c r="B2255" i="27"/>
  <c r="B2256" i="27"/>
  <c r="B2257" i="27"/>
  <c r="B2258" i="27"/>
  <c r="B2259" i="27"/>
  <c r="B2260" i="27"/>
  <c r="B2261" i="27"/>
  <c r="B2262" i="27"/>
  <c r="B2263" i="27"/>
  <c r="B2264" i="27"/>
  <c r="B2265" i="27"/>
  <c r="B2266" i="27"/>
  <c r="B2267" i="27"/>
  <c r="B2268" i="27"/>
  <c r="B2269" i="27"/>
  <c r="B2270" i="27"/>
  <c r="B2271" i="27"/>
  <c r="B2272" i="27"/>
  <c r="B2273" i="27"/>
  <c r="B2274" i="27"/>
  <c r="B2275" i="27"/>
  <c r="B2276" i="27"/>
  <c r="B2277" i="27"/>
  <c r="B2278" i="27"/>
  <c r="B2279" i="27"/>
  <c r="B2280" i="27"/>
  <c r="B2281" i="27"/>
  <c r="B2282" i="27"/>
  <c r="B2283" i="27"/>
  <c r="B2284" i="27"/>
  <c r="B2285" i="27"/>
  <c r="B2286" i="27"/>
  <c r="B2287" i="27"/>
  <c r="B2288" i="27"/>
  <c r="B2289" i="27"/>
  <c r="B2290" i="27"/>
  <c r="B2291" i="27"/>
  <c r="B2292" i="27"/>
  <c r="B2293" i="27"/>
  <c r="B2294" i="27"/>
  <c r="B2295" i="27"/>
  <c r="B2296" i="27"/>
  <c r="B2297" i="27"/>
  <c r="B2298" i="27"/>
  <c r="B2299" i="27"/>
  <c r="B2300" i="27"/>
  <c r="B2301" i="27"/>
  <c r="B2302" i="27"/>
  <c r="B2303" i="27"/>
  <c r="B2304" i="27"/>
  <c r="B2305" i="27"/>
  <c r="B2306" i="27"/>
  <c r="B2307" i="27"/>
  <c r="B2308" i="27"/>
  <c r="B2309" i="27"/>
  <c r="B2310" i="27"/>
  <c r="B2311" i="27"/>
  <c r="B2312" i="27"/>
  <c r="B2313" i="27"/>
  <c r="B2314" i="27"/>
  <c r="B2315" i="27"/>
  <c r="B2316" i="27"/>
  <c r="B2317" i="27"/>
  <c r="B2318" i="27"/>
  <c r="B2319" i="27"/>
  <c r="B2320" i="27"/>
  <c r="B2321" i="27"/>
  <c r="B2322" i="27"/>
  <c r="B2323" i="27"/>
  <c r="B2324" i="27"/>
  <c r="B2325" i="27"/>
  <c r="B2326" i="27"/>
  <c r="B2327" i="27"/>
  <c r="B2328" i="27"/>
  <c r="B2329" i="27"/>
  <c r="B2330" i="27"/>
  <c r="B2331" i="27"/>
  <c r="B2332" i="27"/>
  <c r="B2333" i="27"/>
  <c r="B2334" i="27"/>
  <c r="B2335" i="27"/>
  <c r="B2336" i="27"/>
  <c r="B2337" i="27"/>
  <c r="B2338" i="27"/>
  <c r="B2339" i="27"/>
  <c r="B2340" i="27"/>
  <c r="B2341" i="27"/>
  <c r="B2342" i="27"/>
  <c r="B2343" i="27"/>
  <c r="B2344" i="27"/>
  <c r="B2345" i="27"/>
  <c r="B2346" i="27"/>
  <c r="B2347" i="27"/>
  <c r="B2348" i="27"/>
  <c r="B2349" i="27"/>
  <c r="B2350" i="27"/>
  <c r="B2351" i="27"/>
  <c r="B2352" i="27"/>
  <c r="B2353" i="27"/>
  <c r="B2354" i="27"/>
  <c r="B2355" i="27"/>
  <c r="B2356" i="27"/>
  <c r="B2357" i="27"/>
  <c r="B2358" i="27"/>
  <c r="B2359" i="27"/>
  <c r="B2360" i="27"/>
  <c r="B2361" i="27"/>
  <c r="B2362" i="27"/>
  <c r="B2363" i="27"/>
  <c r="B2364" i="27"/>
  <c r="B2365" i="27"/>
  <c r="B2366" i="27"/>
  <c r="B2367" i="27"/>
  <c r="B2368" i="27"/>
  <c r="B2369" i="27"/>
  <c r="B2370" i="27"/>
  <c r="B2371" i="27"/>
  <c r="B2372" i="27"/>
  <c r="B2373" i="27"/>
  <c r="B2374" i="27"/>
  <c r="B2375" i="27"/>
  <c r="B2376" i="27"/>
  <c r="B2377" i="27"/>
  <c r="B2378" i="27"/>
  <c r="B2379" i="27"/>
  <c r="B2380" i="27"/>
  <c r="B2381" i="27"/>
  <c r="B2382" i="27"/>
  <c r="B2383" i="27"/>
  <c r="B2384" i="27"/>
  <c r="B2385" i="27"/>
  <c r="B2386" i="27"/>
  <c r="B2387" i="27"/>
  <c r="B2388" i="27"/>
  <c r="B2389" i="27"/>
  <c r="B2390" i="27"/>
  <c r="B2391" i="27"/>
  <c r="B2392" i="27"/>
  <c r="B2393" i="27"/>
  <c r="B2394" i="27"/>
  <c r="B2395" i="27"/>
  <c r="B2396" i="27"/>
  <c r="B2397" i="27"/>
  <c r="B2398" i="27"/>
  <c r="B2399" i="27"/>
  <c r="B2400" i="27"/>
  <c r="B2401" i="27"/>
  <c r="B2402" i="27"/>
  <c r="B2403" i="27"/>
  <c r="B2404" i="27"/>
  <c r="B2405" i="27"/>
  <c r="B2406" i="27"/>
  <c r="B2407" i="27"/>
  <c r="B2408" i="27"/>
  <c r="B2409" i="27"/>
  <c r="B2410" i="27"/>
  <c r="B2411" i="27"/>
  <c r="B2412" i="27"/>
  <c r="B2413" i="27"/>
  <c r="B2414" i="27"/>
  <c r="B2415" i="27"/>
  <c r="B2416" i="27"/>
  <c r="B2417" i="27"/>
  <c r="B2418" i="27"/>
  <c r="B2419" i="27"/>
  <c r="B2420" i="27"/>
  <c r="B2421" i="27"/>
  <c r="B2422" i="27"/>
  <c r="B2423" i="27"/>
  <c r="B2424" i="27"/>
  <c r="B2425" i="27"/>
  <c r="B2426" i="27"/>
  <c r="B2427" i="27"/>
  <c r="B2428" i="27"/>
  <c r="B2429" i="27"/>
  <c r="B2430" i="27"/>
  <c r="B2431" i="27"/>
  <c r="B2432" i="27"/>
  <c r="B2433" i="27"/>
  <c r="B2434" i="27"/>
  <c r="B2435" i="27"/>
  <c r="B2436" i="27"/>
  <c r="B2437" i="27"/>
  <c r="B2438" i="27"/>
  <c r="B2439" i="27"/>
  <c r="B2440" i="27"/>
  <c r="B2441" i="27"/>
  <c r="B2442" i="27"/>
  <c r="B2443" i="27"/>
  <c r="B2444" i="27"/>
  <c r="B2445" i="27"/>
  <c r="B2446" i="27"/>
  <c r="B2447" i="27"/>
  <c r="B2448" i="27"/>
  <c r="B2449" i="27"/>
  <c r="B2450" i="27"/>
  <c r="B2451" i="27"/>
  <c r="B2452" i="27"/>
  <c r="B2453" i="27"/>
  <c r="B2454" i="27"/>
  <c r="B2455" i="27"/>
  <c r="B2456" i="27"/>
  <c r="B2457" i="27"/>
  <c r="B2458" i="27"/>
  <c r="B2459" i="27"/>
  <c r="B2460" i="27"/>
  <c r="B2461" i="27"/>
  <c r="B2462" i="27"/>
  <c r="B2463" i="27"/>
  <c r="B2464" i="27"/>
  <c r="B2465" i="27"/>
  <c r="B2466" i="27"/>
  <c r="B2467" i="27"/>
  <c r="B2468" i="27"/>
  <c r="B2469" i="27"/>
  <c r="B2470" i="27"/>
  <c r="B2471" i="27"/>
  <c r="B2472" i="27"/>
  <c r="B2473" i="27"/>
  <c r="B2474" i="27"/>
  <c r="B2475" i="27"/>
  <c r="B2476" i="27"/>
  <c r="B2477" i="27"/>
  <c r="B2478" i="27"/>
  <c r="B2479" i="27"/>
  <c r="B2480" i="27"/>
  <c r="B2481" i="27"/>
  <c r="B2482" i="27"/>
  <c r="B2483" i="27"/>
  <c r="B2484" i="27"/>
  <c r="B2485" i="27"/>
  <c r="B2486" i="27"/>
  <c r="B2487" i="27"/>
  <c r="B2488" i="27"/>
  <c r="B2489" i="27"/>
  <c r="B2490" i="27"/>
  <c r="B2491" i="27"/>
  <c r="B2492" i="27"/>
  <c r="B2493" i="27"/>
  <c r="B2494" i="27"/>
  <c r="B2495" i="27"/>
  <c r="B2496" i="27"/>
  <c r="B2497" i="27"/>
  <c r="B2498" i="27"/>
  <c r="B2499" i="27"/>
  <c r="B2500" i="27"/>
  <c r="B2501" i="27"/>
  <c r="B2502" i="27"/>
  <c r="B2503" i="27"/>
  <c r="B2504" i="27"/>
  <c r="B2505" i="27"/>
  <c r="B2506" i="27"/>
  <c r="B2507" i="27"/>
  <c r="B2508" i="27"/>
  <c r="B2509" i="27"/>
  <c r="B2510" i="27"/>
  <c r="B2511" i="27"/>
  <c r="B2512" i="27"/>
  <c r="B2513" i="27"/>
  <c r="B2514" i="27"/>
  <c r="B2515" i="27"/>
  <c r="B2516" i="27"/>
  <c r="B2517" i="27"/>
  <c r="B2518" i="27"/>
  <c r="B2519" i="27"/>
  <c r="B2520" i="27"/>
  <c r="B2521" i="27"/>
  <c r="B2522" i="27"/>
  <c r="B2523" i="27"/>
  <c r="B2524" i="27"/>
  <c r="B2525" i="27"/>
  <c r="B2526" i="27"/>
  <c r="B2527" i="27"/>
  <c r="B2528" i="27"/>
  <c r="B2529" i="27"/>
  <c r="B2530" i="27"/>
  <c r="B2531" i="27"/>
  <c r="B2532" i="27"/>
  <c r="B2533" i="27"/>
  <c r="B2534" i="27"/>
  <c r="B2535" i="27"/>
  <c r="B2536" i="27"/>
  <c r="B2537" i="27"/>
  <c r="B2538" i="27"/>
  <c r="B2539" i="27"/>
  <c r="B2540" i="27"/>
  <c r="B2541" i="27"/>
  <c r="B2542" i="27"/>
  <c r="B2543" i="27"/>
  <c r="B2544" i="27"/>
  <c r="B2545" i="27"/>
  <c r="B2546" i="27"/>
  <c r="B2547" i="27"/>
  <c r="B2548" i="27"/>
  <c r="B2549" i="27"/>
  <c r="B2550" i="27"/>
  <c r="B2551" i="27"/>
  <c r="B2552" i="27"/>
  <c r="B2553" i="27"/>
  <c r="B2554" i="27"/>
  <c r="B2555" i="27"/>
  <c r="B2556" i="27"/>
  <c r="B2557" i="27"/>
  <c r="B2558" i="27"/>
  <c r="B2559" i="27"/>
  <c r="B2560" i="27"/>
  <c r="B2561" i="27"/>
  <c r="B2562" i="27"/>
  <c r="B2563" i="27"/>
  <c r="B2564" i="27"/>
  <c r="B2565" i="27"/>
  <c r="B2566" i="27"/>
  <c r="B2567" i="27"/>
  <c r="B2568" i="27"/>
  <c r="B2569" i="27"/>
  <c r="B2570" i="27"/>
  <c r="B2571" i="27"/>
  <c r="B2572" i="27"/>
  <c r="B2573" i="27"/>
  <c r="B2574" i="27"/>
  <c r="B2575" i="27"/>
  <c r="B2576" i="27"/>
  <c r="B2577" i="27"/>
  <c r="B2578" i="27"/>
  <c r="B2579" i="27"/>
  <c r="B2580" i="27"/>
  <c r="B2581" i="27"/>
  <c r="B2582" i="27"/>
  <c r="B2583" i="27"/>
  <c r="B2584" i="27"/>
  <c r="B2585" i="27"/>
  <c r="B2586" i="27"/>
  <c r="B2587" i="27"/>
  <c r="B2588" i="27"/>
  <c r="B2589" i="27"/>
  <c r="B2590" i="27"/>
  <c r="B2591" i="27"/>
  <c r="B2592" i="27"/>
  <c r="B2593" i="27"/>
  <c r="B2594" i="27"/>
  <c r="B2595" i="27"/>
  <c r="B2596" i="27"/>
  <c r="B2597" i="27"/>
  <c r="B2598" i="27"/>
  <c r="B2599" i="27"/>
  <c r="B2600" i="27"/>
  <c r="B2601" i="27"/>
  <c r="B2602" i="27"/>
  <c r="B2603" i="27"/>
  <c r="B2604" i="27"/>
  <c r="B2605" i="27"/>
  <c r="B2606" i="27"/>
  <c r="B2607" i="27"/>
  <c r="B2608" i="27"/>
  <c r="B2609" i="27"/>
  <c r="B2610" i="27"/>
  <c r="B2611" i="27"/>
  <c r="B2612" i="27"/>
  <c r="B2613" i="27"/>
  <c r="B2614" i="27"/>
  <c r="B2615" i="27"/>
  <c r="B2616" i="27"/>
  <c r="B2617" i="27"/>
  <c r="B2618" i="27"/>
  <c r="B2619" i="27"/>
  <c r="B2620" i="27"/>
  <c r="B2621" i="27"/>
  <c r="B2622" i="27"/>
  <c r="B2623" i="27"/>
  <c r="B2624" i="27"/>
  <c r="B2625" i="27"/>
  <c r="B2626" i="27"/>
  <c r="B2627" i="27"/>
  <c r="B2628" i="27"/>
  <c r="B2629" i="27"/>
  <c r="B2630" i="27"/>
  <c r="B2631" i="27"/>
  <c r="B2632" i="27"/>
  <c r="B2633" i="27"/>
  <c r="B2634" i="27"/>
  <c r="B2635" i="27"/>
  <c r="B2636" i="27"/>
  <c r="B2637" i="27"/>
  <c r="B2638" i="27"/>
  <c r="B2639" i="27"/>
  <c r="B2640" i="27"/>
  <c r="B2641" i="27"/>
  <c r="B2642" i="27"/>
  <c r="B2643" i="27"/>
  <c r="B2644" i="27"/>
  <c r="B2645" i="27"/>
  <c r="B2646" i="27"/>
  <c r="B2647" i="27"/>
  <c r="B2648" i="27"/>
  <c r="B2649" i="27"/>
  <c r="B2650" i="27"/>
  <c r="B2651" i="27"/>
  <c r="B2652" i="27"/>
  <c r="B2653" i="27"/>
  <c r="B2654" i="27"/>
  <c r="B2655" i="27"/>
  <c r="B2656" i="27"/>
  <c r="B2657" i="27"/>
  <c r="B2658" i="27"/>
  <c r="B2659" i="27"/>
  <c r="B2660" i="27"/>
  <c r="B2661" i="27"/>
  <c r="B2662" i="27"/>
  <c r="B2663" i="27"/>
  <c r="B2664" i="27"/>
  <c r="B2665" i="27"/>
  <c r="B2666" i="27"/>
  <c r="B2667" i="27"/>
  <c r="B2668" i="27"/>
  <c r="B2669" i="27"/>
  <c r="B2670" i="27"/>
  <c r="B2671" i="27"/>
  <c r="B2672" i="27"/>
  <c r="B2673" i="27"/>
  <c r="B2674" i="27"/>
  <c r="B2675" i="27"/>
  <c r="B2676" i="27"/>
  <c r="B2677" i="27"/>
  <c r="B2678" i="27"/>
  <c r="B2679" i="27"/>
  <c r="B2680" i="27"/>
  <c r="B2681" i="27"/>
  <c r="B2682" i="27"/>
  <c r="B2683" i="27"/>
  <c r="B2684" i="27"/>
  <c r="B2685" i="27"/>
  <c r="B2686" i="27"/>
  <c r="B2687" i="27"/>
  <c r="B2688" i="27"/>
  <c r="B2689" i="27"/>
  <c r="B2690" i="27"/>
  <c r="B2691" i="27"/>
  <c r="B2692" i="27"/>
  <c r="B2693" i="27"/>
  <c r="B2694" i="27"/>
  <c r="B2695" i="27"/>
  <c r="B2696" i="27"/>
  <c r="B2697" i="27"/>
  <c r="B2698" i="27"/>
  <c r="B2699" i="27"/>
  <c r="B2700" i="27"/>
  <c r="B2701" i="27"/>
  <c r="B2702" i="27"/>
  <c r="B2703" i="27"/>
  <c r="B2704" i="27"/>
  <c r="B2705" i="27"/>
  <c r="B2706" i="27"/>
  <c r="B2707" i="27"/>
  <c r="B2708" i="27"/>
  <c r="B2709" i="27"/>
  <c r="B2710" i="27"/>
  <c r="B2711" i="27"/>
  <c r="B2712" i="27"/>
  <c r="B2713" i="27"/>
  <c r="B2714" i="27"/>
  <c r="B2715" i="27"/>
  <c r="B2716" i="27"/>
  <c r="B2717" i="27"/>
  <c r="B2718" i="27"/>
  <c r="B2719" i="27"/>
  <c r="B2720" i="27"/>
  <c r="B2721" i="27"/>
  <c r="B2722" i="27"/>
  <c r="B2723" i="27"/>
  <c r="B2724" i="27"/>
  <c r="B2725" i="27"/>
  <c r="B2726" i="27"/>
  <c r="B2727" i="27"/>
  <c r="B2728" i="27"/>
  <c r="B2729" i="27"/>
  <c r="B2730" i="27"/>
  <c r="B2731" i="27"/>
  <c r="B2732" i="27"/>
  <c r="B2733" i="27"/>
  <c r="B2734" i="27"/>
  <c r="B2735" i="27"/>
  <c r="B2736" i="27"/>
  <c r="B2737" i="27"/>
  <c r="B2738" i="27"/>
  <c r="B2739" i="27"/>
  <c r="B2740" i="27"/>
  <c r="B2741" i="27"/>
  <c r="B2742" i="27"/>
  <c r="B2743" i="27"/>
  <c r="B2744" i="27"/>
  <c r="B2745" i="27"/>
  <c r="B2746" i="27"/>
  <c r="B2747" i="27"/>
  <c r="B2748" i="27"/>
  <c r="B2749" i="27"/>
  <c r="B2750" i="27"/>
  <c r="B2751" i="27"/>
  <c r="B2752" i="27"/>
  <c r="B2753" i="27"/>
  <c r="B2754" i="27"/>
  <c r="B2755" i="27"/>
  <c r="B2756" i="27"/>
  <c r="B2757" i="27"/>
  <c r="B2758" i="27"/>
  <c r="B2759" i="27"/>
  <c r="B2760" i="27"/>
  <c r="B2761" i="27"/>
  <c r="B2762" i="27"/>
  <c r="B2763" i="27"/>
  <c r="B2764" i="27"/>
  <c r="B2765" i="27"/>
  <c r="B2766" i="27"/>
  <c r="B2767" i="27"/>
  <c r="B2768" i="27"/>
  <c r="B2769" i="27"/>
  <c r="B2770" i="27"/>
  <c r="B2771" i="27"/>
  <c r="B2772" i="27"/>
  <c r="B2773" i="27"/>
  <c r="B2774" i="27"/>
  <c r="B2775" i="27"/>
  <c r="B2776" i="27"/>
  <c r="B2777" i="27"/>
  <c r="B2778" i="27"/>
  <c r="B2779" i="27"/>
  <c r="B2780" i="27"/>
  <c r="B2781" i="27"/>
  <c r="B2782" i="27"/>
  <c r="B2783" i="27"/>
  <c r="B2784" i="27"/>
  <c r="B2785" i="27"/>
  <c r="B2786" i="27"/>
  <c r="B2787" i="27"/>
  <c r="B2788" i="27"/>
  <c r="B2789" i="27"/>
  <c r="B2790" i="27"/>
  <c r="B2791" i="27"/>
  <c r="B2792" i="27"/>
  <c r="B2793" i="27"/>
  <c r="B2794" i="27"/>
  <c r="B2795" i="27"/>
  <c r="B2796" i="27"/>
  <c r="B2797" i="27"/>
  <c r="B2798" i="27"/>
  <c r="B2799" i="27"/>
  <c r="B2800" i="27"/>
  <c r="B2801" i="27"/>
  <c r="B2802" i="27"/>
  <c r="B2803" i="27"/>
  <c r="B2804" i="27"/>
  <c r="B2805" i="27"/>
  <c r="B2806" i="27"/>
  <c r="B2807" i="27"/>
  <c r="B2808" i="27"/>
  <c r="B2809" i="27"/>
  <c r="B2810" i="27"/>
  <c r="B2811" i="27"/>
  <c r="B2812" i="27"/>
  <c r="B2813" i="27"/>
  <c r="B2814" i="27"/>
  <c r="B2815" i="27"/>
  <c r="B2816" i="27"/>
  <c r="B2817" i="27"/>
  <c r="B2818" i="27"/>
  <c r="B2819" i="27"/>
  <c r="B2820" i="27"/>
  <c r="B2821" i="27"/>
  <c r="B2822" i="27"/>
  <c r="B2823" i="27"/>
  <c r="B2824" i="27"/>
  <c r="B2825" i="27"/>
  <c r="B2826" i="27"/>
  <c r="B2827" i="27"/>
  <c r="B2828" i="27"/>
  <c r="B2829" i="27"/>
  <c r="B2830" i="27"/>
  <c r="B2831" i="27"/>
  <c r="B2832" i="27"/>
  <c r="B2833" i="27"/>
  <c r="B2834" i="27"/>
  <c r="B2835" i="27"/>
  <c r="B2836" i="27"/>
  <c r="B2837" i="27"/>
  <c r="B2838" i="27"/>
  <c r="B2839" i="27"/>
  <c r="B2840" i="27"/>
  <c r="B2841" i="27"/>
  <c r="B2842" i="27"/>
  <c r="B2843" i="27"/>
  <c r="B2844" i="27"/>
  <c r="B2845" i="27"/>
  <c r="B2846" i="27"/>
  <c r="B2847" i="27"/>
  <c r="B2848" i="27"/>
  <c r="B2849" i="27"/>
  <c r="B2850" i="27"/>
  <c r="B2851" i="27"/>
  <c r="B2852" i="27"/>
  <c r="B2853" i="27"/>
  <c r="B2854" i="27"/>
  <c r="B2855" i="27"/>
  <c r="B2856" i="27"/>
  <c r="B2857" i="27"/>
  <c r="B2858" i="27"/>
  <c r="B2859" i="27"/>
  <c r="B2860" i="27"/>
  <c r="B2861" i="27"/>
  <c r="B2862" i="27"/>
  <c r="B2863" i="27"/>
  <c r="B2864" i="27"/>
  <c r="B2865" i="27"/>
  <c r="B2866" i="27"/>
  <c r="B2867" i="27"/>
  <c r="B2868" i="27"/>
  <c r="B2869" i="27"/>
  <c r="B2870" i="27"/>
  <c r="B2871" i="27"/>
  <c r="B2872" i="27"/>
  <c r="B2873" i="27"/>
  <c r="B2874" i="27"/>
  <c r="B2875" i="27"/>
  <c r="B2876" i="27"/>
  <c r="B2877" i="27"/>
  <c r="B2878" i="27"/>
  <c r="B2879" i="27"/>
  <c r="B2880" i="27"/>
  <c r="B2881" i="27"/>
  <c r="B2882" i="27"/>
  <c r="B2883" i="27"/>
  <c r="B2884" i="27"/>
  <c r="B2885" i="27"/>
  <c r="B2886" i="27"/>
  <c r="B2887" i="27"/>
  <c r="B2888" i="27"/>
  <c r="B2889" i="27"/>
  <c r="B2890" i="27"/>
  <c r="B2891" i="27"/>
  <c r="B2892" i="27"/>
  <c r="B2893" i="27"/>
  <c r="B2894" i="27"/>
  <c r="B2895" i="27"/>
  <c r="B2896" i="27"/>
  <c r="B2897" i="27"/>
  <c r="B2898" i="27"/>
  <c r="B2899" i="27"/>
  <c r="B2900" i="27"/>
  <c r="B2901" i="27"/>
  <c r="B2902" i="27"/>
  <c r="B2903" i="27"/>
  <c r="B2904" i="27"/>
  <c r="B2905" i="27"/>
  <c r="B2906" i="27"/>
  <c r="B2907" i="27"/>
  <c r="B2908" i="27"/>
  <c r="B2909" i="27"/>
  <c r="B2910" i="27"/>
  <c r="B2911" i="27"/>
  <c r="B2912" i="27"/>
  <c r="B2913" i="27"/>
  <c r="B2914" i="27"/>
  <c r="B2915" i="27"/>
  <c r="B2916" i="27"/>
  <c r="B2917" i="27"/>
  <c r="B2918" i="27"/>
  <c r="B2919" i="27"/>
  <c r="B2920" i="27"/>
  <c r="B2921" i="27"/>
  <c r="B2922" i="27"/>
  <c r="B2923" i="27"/>
  <c r="B2924" i="27"/>
  <c r="B2925" i="27"/>
  <c r="B2926" i="27"/>
  <c r="B2927" i="27"/>
  <c r="B2928" i="27"/>
  <c r="B2929" i="27"/>
  <c r="B2930" i="27"/>
  <c r="B2931" i="27"/>
  <c r="B2932" i="27"/>
  <c r="B2933" i="27"/>
  <c r="B2934" i="27"/>
  <c r="B2935" i="27"/>
  <c r="B2936" i="27"/>
  <c r="B2937" i="27"/>
  <c r="B2938" i="27"/>
  <c r="B2939" i="27"/>
  <c r="B2940" i="27"/>
  <c r="B2941" i="27"/>
  <c r="B2942" i="27"/>
  <c r="B2943" i="27"/>
  <c r="B2944" i="27"/>
  <c r="B2945" i="27"/>
  <c r="B2946" i="27"/>
  <c r="B2947" i="27"/>
  <c r="B2948" i="27"/>
  <c r="B2949" i="27"/>
  <c r="B2950" i="27"/>
  <c r="B2951" i="27"/>
  <c r="B2952" i="27"/>
  <c r="B2953" i="27"/>
  <c r="B2954" i="27"/>
  <c r="B2955" i="27"/>
  <c r="B2956" i="27"/>
  <c r="B2957" i="27"/>
  <c r="B2958" i="27"/>
  <c r="B2959" i="27"/>
  <c r="B2960" i="27"/>
  <c r="B2961" i="27"/>
  <c r="B2962" i="27"/>
  <c r="B2963" i="27"/>
  <c r="B2964" i="27"/>
  <c r="B2965" i="27"/>
  <c r="B2966" i="27"/>
  <c r="B2967" i="27"/>
  <c r="B2968" i="27"/>
  <c r="B2969" i="27"/>
  <c r="B2970" i="27"/>
  <c r="B2971" i="27"/>
  <c r="B2972" i="27"/>
  <c r="B2973" i="27"/>
  <c r="B2974" i="27"/>
  <c r="B2975" i="27"/>
  <c r="B2976" i="27"/>
  <c r="B2977" i="27"/>
  <c r="B2978" i="27"/>
  <c r="B2979" i="27"/>
  <c r="B2980" i="27"/>
  <c r="B2981" i="27"/>
  <c r="B2982" i="27"/>
  <c r="B2983" i="27"/>
  <c r="B2984" i="27"/>
  <c r="B2985" i="27"/>
  <c r="B2986" i="27"/>
  <c r="B2987" i="27"/>
  <c r="B2988" i="27"/>
  <c r="B2989" i="27"/>
  <c r="B2990" i="27"/>
  <c r="B2991" i="27"/>
  <c r="B2992" i="27"/>
  <c r="B2993" i="27"/>
  <c r="B2994" i="27"/>
  <c r="B2995" i="27"/>
  <c r="B2996" i="27"/>
  <c r="B2997" i="27"/>
  <c r="B2998" i="27"/>
  <c r="B2999" i="27"/>
  <c r="B3000" i="27"/>
  <c r="B3001" i="27"/>
  <c r="B3002" i="27"/>
  <c r="B3003" i="27"/>
  <c r="B3004" i="27"/>
  <c r="B3005" i="27"/>
  <c r="B3006" i="27"/>
  <c r="B3007" i="27"/>
  <c r="B3008" i="27"/>
  <c r="B3009" i="27"/>
  <c r="B3010" i="27"/>
  <c r="B3011" i="27"/>
  <c r="B3012" i="27"/>
  <c r="B3013" i="27"/>
  <c r="B3014" i="27"/>
  <c r="B3015" i="27"/>
  <c r="B3016" i="27"/>
  <c r="B3017" i="27"/>
  <c r="B3018" i="27"/>
  <c r="B3019" i="27"/>
  <c r="B3020" i="27"/>
  <c r="B3021" i="27"/>
  <c r="B3022" i="27"/>
  <c r="B3023" i="27"/>
  <c r="B3024" i="27"/>
  <c r="B3025" i="27"/>
  <c r="B3026" i="27"/>
  <c r="B3027" i="27"/>
  <c r="B3028" i="27"/>
  <c r="B3029" i="27"/>
  <c r="B3030" i="27"/>
  <c r="B3031" i="27"/>
  <c r="B3032" i="27"/>
  <c r="B3033" i="27"/>
  <c r="B3034" i="27"/>
  <c r="B3035" i="27"/>
  <c r="B3036" i="27"/>
  <c r="B3037" i="27"/>
  <c r="B3038" i="27"/>
  <c r="B3039" i="27"/>
  <c r="B3040" i="27"/>
  <c r="B3041" i="27"/>
  <c r="B3042" i="27"/>
  <c r="B3043" i="27"/>
  <c r="B3044" i="27"/>
  <c r="B3045" i="27"/>
  <c r="B3046" i="27"/>
  <c r="B3047" i="27"/>
  <c r="B3048" i="27"/>
  <c r="B3049" i="27"/>
  <c r="B3050" i="27"/>
  <c r="B3051" i="27"/>
  <c r="B3052" i="27"/>
  <c r="B3053" i="27"/>
  <c r="B3054" i="27"/>
  <c r="B3055" i="27"/>
  <c r="B3056" i="27"/>
  <c r="B3057" i="27"/>
  <c r="B3058" i="27"/>
  <c r="B3059" i="27"/>
  <c r="B3060" i="27"/>
  <c r="B3061" i="27"/>
  <c r="B3062" i="27"/>
  <c r="B3063" i="27"/>
  <c r="B3064" i="27"/>
  <c r="B3065" i="27"/>
  <c r="B3066" i="27"/>
  <c r="B3067" i="27"/>
  <c r="B3068" i="27"/>
  <c r="B3069" i="27"/>
  <c r="B3070" i="27"/>
  <c r="B3071" i="27"/>
  <c r="B3072" i="27"/>
  <c r="B3073" i="27"/>
  <c r="B3074" i="27"/>
  <c r="B3075" i="27"/>
  <c r="B3076" i="27"/>
  <c r="B3077" i="27"/>
  <c r="B3078" i="27"/>
  <c r="B3079" i="27"/>
  <c r="B3080" i="27"/>
  <c r="B3081" i="27"/>
  <c r="B3082" i="27"/>
  <c r="B3083" i="27"/>
  <c r="B3084" i="27"/>
  <c r="B3085" i="27"/>
  <c r="B3086" i="27"/>
  <c r="B3087" i="27"/>
  <c r="B3088" i="27"/>
  <c r="B3089" i="27"/>
  <c r="B3090" i="27"/>
  <c r="B3091" i="27"/>
  <c r="B3092" i="27"/>
  <c r="B3093" i="27"/>
  <c r="B3094" i="27"/>
  <c r="B3095" i="27"/>
  <c r="B3096" i="27"/>
  <c r="B3097" i="27"/>
  <c r="B3098" i="27"/>
  <c r="B3099" i="27"/>
  <c r="B3100" i="27"/>
  <c r="B3101" i="27"/>
  <c r="B3102" i="27"/>
  <c r="B3103" i="27"/>
  <c r="B3104" i="27"/>
  <c r="B3105" i="27"/>
  <c r="B3106" i="27"/>
  <c r="B3107" i="27"/>
  <c r="B3108" i="27"/>
  <c r="B3109" i="27"/>
  <c r="B3110" i="27"/>
  <c r="B3111" i="27"/>
  <c r="B3112" i="27"/>
  <c r="B3113" i="27"/>
  <c r="B3114" i="27"/>
  <c r="B3115" i="27"/>
  <c r="B3116" i="27"/>
  <c r="B3117" i="27"/>
  <c r="B3118" i="27"/>
  <c r="B3119" i="27"/>
  <c r="B3120" i="27"/>
  <c r="B3121" i="27"/>
  <c r="B3122" i="27"/>
  <c r="B3123" i="27"/>
  <c r="B3124" i="27"/>
  <c r="B3125" i="27"/>
  <c r="B3126" i="27"/>
  <c r="B3127" i="27"/>
  <c r="B3128" i="27"/>
  <c r="B3129" i="27"/>
  <c r="B3130" i="27"/>
  <c r="B3131" i="27"/>
  <c r="B3132" i="27"/>
  <c r="B3133" i="27"/>
  <c r="B3134" i="27"/>
  <c r="B3135" i="27"/>
  <c r="B3136" i="27"/>
  <c r="B3137" i="27"/>
  <c r="B3138" i="27"/>
  <c r="B3139" i="27"/>
  <c r="B3140" i="27"/>
  <c r="B3141" i="27"/>
  <c r="B3142" i="27"/>
  <c r="B3143" i="27"/>
  <c r="B3144" i="27"/>
  <c r="B3145" i="27"/>
  <c r="B3146" i="27"/>
  <c r="B3147" i="27"/>
  <c r="B3148" i="27"/>
  <c r="B3149" i="27"/>
  <c r="B3150" i="27"/>
  <c r="B3151" i="27"/>
  <c r="B3152" i="27"/>
  <c r="B3153" i="27"/>
  <c r="B3154" i="27"/>
  <c r="B3155" i="27"/>
  <c r="B3156" i="27"/>
  <c r="B3157" i="27"/>
  <c r="B3158" i="27"/>
  <c r="B3159" i="27"/>
  <c r="B3160" i="27"/>
  <c r="B3161" i="27"/>
  <c r="B3162" i="27"/>
  <c r="B3163" i="27"/>
  <c r="B3164" i="27"/>
  <c r="B3165" i="27"/>
  <c r="B3166" i="27"/>
  <c r="B3167" i="27"/>
  <c r="B3168" i="27"/>
  <c r="B3169" i="27"/>
  <c r="B3170" i="27"/>
  <c r="B3171" i="27"/>
  <c r="B3172" i="27"/>
  <c r="B3173" i="27"/>
  <c r="B3174" i="27"/>
  <c r="B3175" i="27"/>
  <c r="B3176" i="27"/>
  <c r="B3177" i="27"/>
  <c r="B3178" i="27"/>
  <c r="B3179" i="27"/>
  <c r="B3180" i="27"/>
  <c r="B3181" i="27"/>
  <c r="B3182" i="27"/>
  <c r="B3183" i="27"/>
  <c r="B3184" i="27"/>
  <c r="B3185" i="27"/>
  <c r="B3186" i="27"/>
  <c r="B3187" i="27"/>
  <c r="B3188" i="27"/>
  <c r="B3189" i="27"/>
  <c r="B3190" i="27"/>
  <c r="B3191" i="27"/>
  <c r="B3192" i="27"/>
  <c r="B3193" i="27"/>
  <c r="B3194" i="27"/>
  <c r="B3195" i="27"/>
  <c r="B3196" i="27"/>
  <c r="B3197" i="27"/>
  <c r="B3198" i="27"/>
  <c r="B3199" i="27"/>
  <c r="B3200" i="27"/>
  <c r="B3201" i="27"/>
  <c r="B3202" i="27"/>
  <c r="B3203" i="27"/>
  <c r="B3204" i="27"/>
  <c r="B3205" i="27"/>
  <c r="B3206" i="27"/>
  <c r="B3207" i="27"/>
  <c r="B3208" i="27"/>
  <c r="B3209" i="27"/>
  <c r="B3210" i="27"/>
  <c r="B3211" i="27"/>
  <c r="B3212" i="27"/>
  <c r="B3213" i="27"/>
  <c r="B3214" i="27"/>
  <c r="B3215" i="27"/>
  <c r="B3216" i="27"/>
  <c r="B3217" i="27"/>
  <c r="B3218" i="27"/>
  <c r="B3219" i="27"/>
  <c r="B3220" i="27"/>
  <c r="B3221" i="27"/>
  <c r="B3222" i="27"/>
  <c r="B3223" i="27"/>
  <c r="B3224" i="27"/>
  <c r="B3225" i="27"/>
  <c r="B3226" i="27"/>
  <c r="B3227" i="27"/>
  <c r="B3228" i="27"/>
  <c r="B3229" i="27"/>
  <c r="B3230" i="27"/>
  <c r="B3231" i="27"/>
  <c r="B3232" i="27"/>
  <c r="B3233" i="27"/>
  <c r="B3234" i="27"/>
  <c r="B3235" i="27"/>
  <c r="B3236" i="27"/>
  <c r="B3237" i="27"/>
  <c r="B3238" i="27"/>
  <c r="B3239" i="27"/>
  <c r="B3240" i="27"/>
  <c r="B3241" i="27"/>
  <c r="B3242" i="27"/>
  <c r="B3243" i="27"/>
  <c r="B3244" i="27"/>
  <c r="B3245" i="27"/>
  <c r="B3246" i="27"/>
  <c r="B3247" i="27"/>
  <c r="B3248" i="27"/>
  <c r="B3249" i="27"/>
  <c r="B3250" i="27"/>
  <c r="B3251" i="27"/>
  <c r="B3252" i="27"/>
  <c r="B3253" i="27"/>
  <c r="B3254" i="27"/>
  <c r="B3255" i="27"/>
  <c r="B3256" i="27"/>
  <c r="B3257" i="27"/>
  <c r="B3258" i="27"/>
  <c r="B3259" i="27"/>
  <c r="B3260" i="27"/>
  <c r="B3261" i="27"/>
  <c r="B3262" i="27"/>
  <c r="B3263" i="27"/>
  <c r="B3264" i="27"/>
  <c r="B3265" i="27"/>
  <c r="B3266" i="27"/>
  <c r="B3267" i="27"/>
  <c r="B3268" i="27"/>
  <c r="B3269" i="27"/>
  <c r="B3270" i="27"/>
  <c r="B3271" i="27"/>
  <c r="B3272" i="27"/>
  <c r="B3273" i="27"/>
  <c r="B3274" i="27"/>
  <c r="B3275" i="27"/>
  <c r="B3276" i="27"/>
  <c r="B3277" i="27"/>
  <c r="B3278" i="27"/>
  <c r="B3279" i="27"/>
  <c r="B3280" i="27"/>
  <c r="B3281" i="27"/>
  <c r="B3282" i="27"/>
  <c r="B3283" i="27"/>
  <c r="B3284" i="27"/>
  <c r="B3285" i="27"/>
  <c r="B3286" i="27"/>
  <c r="B3287" i="27"/>
  <c r="B3288" i="27"/>
  <c r="B3289" i="27"/>
  <c r="B3290" i="27"/>
  <c r="B3291" i="27"/>
  <c r="B3292" i="27"/>
  <c r="B3293" i="27"/>
  <c r="B3294" i="27"/>
  <c r="B3295" i="27"/>
  <c r="B3296" i="27"/>
  <c r="B3297" i="27"/>
  <c r="B3298" i="27"/>
  <c r="B3299" i="27"/>
  <c r="B3300" i="27"/>
  <c r="B3301" i="27"/>
  <c r="B3302" i="27"/>
  <c r="B3303" i="27"/>
  <c r="B3304" i="27"/>
  <c r="B3305" i="27"/>
  <c r="B3306" i="27"/>
  <c r="B3307" i="27"/>
  <c r="B3308" i="27"/>
  <c r="B3309" i="27"/>
  <c r="B3310" i="27"/>
  <c r="B3311" i="27"/>
  <c r="B3312" i="27"/>
  <c r="B3313" i="27"/>
  <c r="B3314" i="27"/>
  <c r="B3315" i="27"/>
  <c r="B3316" i="27"/>
  <c r="B3317" i="27"/>
  <c r="B3318" i="27"/>
  <c r="B3319" i="27"/>
  <c r="B3320" i="27"/>
  <c r="B3321" i="27"/>
  <c r="B3322" i="27"/>
  <c r="B3323" i="27"/>
  <c r="B3324" i="27"/>
  <c r="B3325" i="27"/>
  <c r="B3326" i="27"/>
  <c r="B3327" i="27"/>
  <c r="B3328" i="27"/>
  <c r="B3329" i="27"/>
  <c r="B3330" i="27"/>
  <c r="B3331" i="27"/>
  <c r="B3332" i="27"/>
  <c r="B3333" i="27"/>
  <c r="B3334" i="27"/>
  <c r="B3335" i="27"/>
  <c r="B3336" i="27"/>
  <c r="B3337" i="27"/>
  <c r="B3338" i="27"/>
  <c r="B3339" i="27"/>
  <c r="B3340" i="27"/>
  <c r="B3341" i="27"/>
  <c r="B3342" i="27"/>
  <c r="B3343" i="27"/>
  <c r="B3344" i="27"/>
  <c r="B3345" i="27"/>
  <c r="B3346" i="27"/>
  <c r="B3347" i="27"/>
  <c r="B3348" i="27"/>
  <c r="B3349" i="27"/>
  <c r="B3350" i="27"/>
  <c r="B3351" i="27"/>
  <c r="B3352" i="27"/>
  <c r="B3353" i="27"/>
  <c r="B3354" i="27"/>
  <c r="B3355" i="27"/>
  <c r="B3356" i="27"/>
  <c r="B3357" i="27"/>
  <c r="B3358" i="27"/>
  <c r="B3359" i="27"/>
  <c r="B3360" i="27"/>
  <c r="B3361" i="27"/>
  <c r="B3362" i="27"/>
  <c r="B3363" i="27"/>
  <c r="B3364" i="27"/>
  <c r="B3365" i="27"/>
  <c r="B3366" i="27"/>
  <c r="B3367" i="27"/>
  <c r="B3368" i="27"/>
  <c r="B3369" i="27"/>
  <c r="B3370" i="27"/>
  <c r="B3371" i="27"/>
  <c r="B3372" i="27"/>
  <c r="B3373" i="27"/>
  <c r="B3374" i="27"/>
  <c r="B3375" i="27"/>
  <c r="B3376" i="27"/>
  <c r="B3377" i="27"/>
  <c r="B3378" i="27"/>
  <c r="B3379" i="27"/>
  <c r="B3380" i="27"/>
  <c r="B3381" i="27"/>
  <c r="B3382" i="27"/>
  <c r="B3383" i="27"/>
  <c r="B3384" i="27"/>
  <c r="B3385" i="27"/>
  <c r="B3386" i="27"/>
  <c r="B3387" i="27"/>
  <c r="B3388" i="27"/>
  <c r="B3389" i="27"/>
  <c r="B3390" i="27"/>
  <c r="B3391" i="27"/>
  <c r="B3392" i="27"/>
  <c r="B3393" i="27"/>
  <c r="B3394" i="27"/>
  <c r="B3395" i="27"/>
  <c r="B3396" i="27"/>
  <c r="B3397" i="27"/>
  <c r="B3398" i="27"/>
  <c r="B3399" i="27"/>
  <c r="B3400" i="27"/>
  <c r="B3401" i="27"/>
  <c r="B3402" i="27"/>
  <c r="B3403" i="27"/>
  <c r="B3404" i="27"/>
  <c r="B3405" i="27"/>
  <c r="B3406" i="27"/>
  <c r="B3407" i="27"/>
  <c r="B3408" i="27"/>
  <c r="B3409" i="27"/>
  <c r="B3410" i="27"/>
  <c r="B3411" i="27"/>
  <c r="B3412" i="27"/>
  <c r="B3413" i="27"/>
  <c r="B3414" i="27"/>
  <c r="B3415" i="27"/>
  <c r="B3416" i="27"/>
  <c r="B3417" i="27"/>
  <c r="B3418" i="27"/>
  <c r="B3419" i="27"/>
  <c r="B3420" i="27"/>
  <c r="B3421" i="27"/>
  <c r="B3422" i="27"/>
  <c r="B3423" i="27"/>
  <c r="B3424" i="27"/>
  <c r="B3425" i="27"/>
  <c r="B3426" i="27"/>
  <c r="B3427" i="27"/>
  <c r="B3428" i="27"/>
  <c r="B3429" i="27"/>
  <c r="B3430" i="27"/>
  <c r="B3431" i="27"/>
  <c r="B3432" i="27"/>
  <c r="B3433" i="27"/>
  <c r="B3434" i="27"/>
  <c r="B3435" i="27"/>
  <c r="B3436" i="27"/>
  <c r="B3437" i="27"/>
  <c r="B3438" i="27"/>
  <c r="B3439" i="27"/>
  <c r="B3440" i="27"/>
  <c r="B3441" i="27"/>
  <c r="B3442" i="27"/>
  <c r="B3443" i="27"/>
  <c r="B3444" i="27"/>
  <c r="B3445" i="27"/>
  <c r="B3446" i="27"/>
  <c r="B3447" i="27"/>
  <c r="B3448" i="27"/>
  <c r="B3449" i="27"/>
  <c r="B3450" i="27"/>
  <c r="B3451" i="27"/>
  <c r="B3452" i="27"/>
  <c r="B3453" i="27"/>
  <c r="B3454" i="27"/>
  <c r="B3455" i="27"/>
  <c r="B3456" i="27"/>
  <c r="B3457" i="27"/>
  <c r="B3458" i="27"/>
  <c r="B3459" i="27"/>
  <c r="B3460" i="27"/>
  <c r="B3461" i="27"/>
  <c r="B3462" i="27"/>
  <c r="B3463" i="27"/>
  <c r="B3464" i="27"/>
  <c r="B3465" i="27"/>
  <c r="B3466" i="27"/>
  <c r="B3467" i="27"/>
  <c r="B3468" i="27"/>
  <c r="B3469" i="27"/>
  <c r="B3470" i="27"/>
  <c r="B3471" i="27"/>
  <c r="B3472" i="27"/>
  <c r="B3473" i="27"/>
  <c r="B3474" i="27"/>
  <c r="B3475" i="27"/>
  <c r="B3476" i="27"/>
  <c r="B3477" i="27"/>
  <c r="B3478" i="27"/>
  <c r="B3479" i="27"/>
  <c r="B3480" i="27"/>
  <c r="B3481" i="27"/>
  <c r="B3482" i="27"/>
  <c r="B3483" i="27"/>
  <c r="B3484" i="27"/>
  <c r="B3485" i="27"/>
  <c r="B3486" i="27"/>
  <c r="B3487" i="27"/>
  <c r="B3488" i="27"/>
  <c r="B3489" i="27"/>
  <c r="B3490" i="27"/>
  <c r="B3491" i="27"/>
  <c r="B3492" i="27"/>
  <c r="B3493" i="27"/>
  <c r="B3494" i="27"/>
  <c r="B3495" i="27"/>
  <c r="B3496" i="27"/>
  <c r="B3497" i="27"/>
  <c r="B3498" i="27"/>
  <c r="B3499" i="27"/>
  <c r="B3500" i="27"/>
  <c r="B3501" i="27"/>
  <c r="B3502" i="27"/>
  <c r="B3503" i="27"/>
  <c r="B3504" i="27"/>
  <c r="B3505" i="27"/>
  <c r="B3506" i="27"/>
  <c r="B3507" i="27"/>
  <c r="B3508" i="27"/>
  <c r="B3509" i="27"/>
  <c r="B3510" i="27"/>
  <c r="B3511" i="27"/>
  <c r="B3512" i="27"/>
  <c r="B3513" i="27"/>
  <c r="B3514" i="27"/>
  <c r="B3515" i="27"/>
  <c r="B3516" i="27"/>
  <c r="B3517" i="27"/>
  <c r="B3518" i="27"/>
  <c r="B3519" i="27"/>
  <c r="B3520" i="27"/>
  <c r="B3521" i="27"/>
  <c r="B3522" i="27"/>
  <c r="B3523" i="27"/>
  <c r="B3524" i="27"/>
  <c r="B3525" i="27"/>
  <c r="B3526" i="27"/>
  <c r="B3527" i="27"/>
  <c r="B3528" i="27"/>
  <c r="B3529" i="27"/>
  <c r="B3530" i="27"/>
  <c r="B3531" i="27"/>
  <c r="B3532" i="27"/>
  <c r="B3533" i="27"/>
  <c r="B3534" i="27"/>
  <c r="B3535" i="27"/>
  <c r="B3536" i="27"/>
  <c r="B3537" i="27"/>
  <c r="B3538" i="27"/>
  <c r="B3539" i="27"/>
  <c r="B3540" i="27"/>
  <c r="B3541" i="27"/>
  <c r="B3542" i="27"/>
  <c r="B3543" i="27"/>
  <c r="B3544" i="27"/>
  <c r="B3545" i="27"/>
  <c r="B3546" i="27"/>
  <c r="B3547" i="27"/>
  <c r="B3548" i="27"/>
  <c r="B3549" i="27"/>
  <c r="B3550" i="27"/>
  <c r="B3551" i="27"/>
  <c r="B3552" i="27"/>
  <c r="B3553" i="27"/>
  <c r="B3554" i="27"/>
  <c r="B3555" i="27"/>
  <c r="B3556" i="27"/>
  <c r="B3557" i="27"/>
  <c r="B3558" i="27"/>
  <c r="B3559" i="27"/>
  <c r="B3560" i="27"/>
  <c r="B3561" i="27"/>
  <c r="B3562" i="27"/>
  <c r="B3563" i="27"/>
  <c r="B3564" i="27"/>
  <c r="B3565" i="27"/>
  <c r="B3566" i="27"/>
  <c r="B3567" i="27"/>
  <c r="B3568" i="27"/>
  <c r="B3569" i="27"/>
  <c r="B3570" i="27"/>
  <c r="B3571" i="27"/>
  <c r="B3572" i="27"/>
  <c r="B3573" i="27"/>
  <c r="B3574" i="27"/>
  <c r="B3575" i="27"/>
  <c r="B3576" i="27"/>
  <c r="B3577" i="27"/>
  <c r="B3578" i="27"/>
  <c r="B3579" i="27"/>
  <c r="B3580" i="27"/>
  <c r="B3581" i="27"/>
  <c r="B3582" i="27"/>
  <c r="B3583" i="27"/>
  <c r="B3584" i="27"/>
  <c r="B3585" i="27"/>
  <c r="B3586" i="27"/>
  <c r="B3587" i="27"/>
  <c r="B3588" i="27"/>
  <c r="B3589" i="27"/>
  <c r="B3590" i="27"/>
  <c r="B3591" i="27"/>
  <c r="B3592" i="27"/>
  <c r="B3593" i="27"/>
  <c r="B3594" i="27"/>
  <c r="B3595" i="27"/>
  <c r="B3596" i="27"/>
  <c r="B3597" i="27"/>
  <c r="B3598" i="27"/>
  <c r="B3599" i="27"/>
  <c r="B3600" i="27"/>
  <c r="B3601" i="27"/>
  <c r="B3602" i="27"/>
  <c r="B3603" i="27"/>
  <c r="B3604" i="27"/>
  <c r="B3605" i="27"/>
  <c r="B3606" i="27"/>
  <c r="B3607" i="27"/>
  <c r="B3608" i="27"/>
  <c r="B3609" i="27"/>
  <c r="B3610" i="27"/>
  <c r="B3611" i="27"/>
  <c r="B3612" i="27"/>
  <c r="B3613" i="27"/>
  <c r="B3614" i="27"/>
  <c r="B3615" i="27"/>
  <c r="B3616" i="27"/>
  <c r="B3617" i="27"/>
  <c r="B3618" i="27"/>
  <c r="B3619" i="27"/>
  <c r="B3620" i="27"/>
  <c r="B3621" i="27"/>
  <c r="B3622" i="27"/>
  <c r="B3623" i="27"/>
  <c r="B3624" i="27"/>
  <c r="B3625" i="27"/>
  <c r="B3626" i="27"/>
  <c r="B3627" i="27"/>
  <c r="B3628" i="27"/>
  <c r="B3629" i="27"/>
  <c r="B3630" i="27"/>
  <c r="B3631" i="27"/>
  <c r="B3632" i="27"/>
  <c r="B3633" i="27"/>
  <c r="B3634" i="27"/>
  <c r="B3635" i="27"/>
  <c r="B3636" i="27"/>
  <c r="B3637" i="27"/>
  <c r="B3638" i="27"/>
  <c r="B3639" i="27"/>
  <c r="B3640" i="27"/>
  <c r="B3641" i="27"/>
  <c r="B3642" i="27"/>
  <c r="B3643" i="27"/>
  <c r="B3644" i="27"/>
  <c r="B3645" i="27"/>
  <c r="B3646" i="27"/>
  <c r="B3647" i="27"/>
  <c r="B3648" i="27"/>
  <c r="B3649" i="27"/>
  <c r="B3650" i="27"/>
  <c r="B3651" i="27"/>
  <c r="B3652" i="27"/>
  <c r="B3653" i="27"/>
  <c r="B3654" i="27"/>
  <c r="B3655" i="27"/>
  <c r="B3656" i="27"/>
  <c r="B3657" i="27"/>
  <c r="B3658" i="27"/>
  <c r="B3659" i="27"/>
  <c r="B3660" i="27"/>
  <c r="B3661" i="27"/>
  <c r="B3662" i="27"/>
  <c r="B3663" i="27"/>
  <c r="B3664" i="27"/>
  <c r="B3665" i="27"/>
  <c r="B3666" i="27"/>
  <c r="B3667" i="27"/>
  <c r="B3668" i="27"/>
  <c r="B3669" i="27"/>
  <c r="B3670" i="27"/>
  <c r="B3671" i="27"/>
  <c r="B3672" i="27"/>
  <c r="B3673" i="27"/>
  <c r="B3674" i="27"/>
  <c r="B3675" i="27"/>
  <c r="B3676" i="27"/>
  <c r="B3677" i="27"/>
  <c r="B3678" i="27"/>
  <c r="B3679" i="27"/>
  <c r="B3680" i="27"/>
  <c r="B3681" i="27"/>
  <c r="B3682" i="27"/>
  <c r="B3683" i="27"/>
  <c r="B3684" i="27"/>
  <c r="B3685" i="27"/>
  <c r="B3686" i="27"/>
  <c r="B3687" i="27"/>
  <c r="B3688" i="27"/>
  <c r="B3689" i="27"/>
  <c r="B3690" i="27"/>
  <c r="B3691" i="27"/>
  <c r="B3692" i="27"/>
  <c r="B3693" i="27"/>
  <c r="B3694" i="27"/>
  <c r="B3695" i="27"/>
  <c r="B3696" i="27"/>
  <c r="B3697" i="27"/>
  <c r="B3698" i="27"/>
  <c r="B3699" i="27"/>
  <c r="B3700" i="27"/>
  <c r="B3701" i="27"/>
  <c r="B3702" i="27"/>
  <c r="B3703" i="27"/>
  <c r="B3704" i="27"/>
  <c r="B3705" i="27"/>
  <c r="B3706" i="27"/>
  <c r="B3707" i="27"/>
  <c r="B3708" i="27"/>
  <c r="B3709" i="27"/>
  <c r="B3710" i="27"/>
  <c r="B3711" i="27"/>
  <c r="B3712" i="27"/>
  <c r="B3713" i="27"/>
  <c r="B3714" i="27"/>
  <c r="B3715" i="27"/>
  <c r="B3716" i="27"/>
  <c r="B3717" i="27"/>
  <c r="B3718" i="27"/>
  <c r="B3719" i="27"/>
  <c r="B3720" i="27"/>
  <c r="B3721" i="27"/>
  <c r="B3722" i="27"/>
  <c r="B3723" i="27"/>
  <c r="B3724" i="27"/>
  <c r="B3725" i="27"/>
  <c r="B3726" i="27"/>
  <c r="B3727" i="27"/>
  <c r="B3728" i="27"/>
  <c r="B3729" i="27"/>
  <c r="B3730" i="27"/>
  <c r="B3731" i="27"/>
  <c r="B3732" i="27"/>
  <c r="B3733" i="27"/>
  <c r="B3734" i="27"/>
  <c r="B3735" i="27"/>
  <c r="B3736" i="27"/>
  <c r="B3737" i="27"/>
  <c r="B3738" i="27"/>
  <c r="B3739" i="27"/>
  <c r="B3740" i="27"/>
  <c r="B3741" i="27"/>
  <c r="B3742" i="27"/>
  <c r="B3743" i="27"/>
  <c r="B3744" i="27"/>
  <c r="B3745" i="27"/>
  <c r="B3746" i="27"/>
  <c r="B3747" i="27"/>
  <c r="B3748" i="27"/>
  <c r="B3749" i="27"/>
  <c r="B3750" i="27"/>
  <c r="B3751" i="27"/>
  <c r="B3752" i="27"/>
  <c r="B3753" i="27"/>
  <c r="B3754" i="27"/>
  <c r="B3755" i="27"/>
  <c r="B3756" i="27"/>
  <c r="B3757" i="27"/>
  <c r="B3758" i="27"/>
  <c r="B3759" i="27"/>
  <c r="B3760" i="27"/>
  <c r="B3761" i="27"/>
  <c r="B3762" i="27"/>
  <c r="B3763" i="27"/>
  <c r="B3764" i="27"/>
  <c r="B3765" i="27"/>
  <c r="B3766" i="27"/>
  <c r="B3767" i="27"/>
  <c r="B3768" i="27"/>
  <c r="B3769" i="27"/>
  <c r="B3770" i="27"/>
  <c r="B3771" i="27"/>
  <c r="B3772" i="27"/>
  <c r="B3773" i="27"/>
  <c r="B3774" i="27"/>
  <c r="B3775" i="27"/>
  <c r="B3776" i="27"/>
  <c r="B3777" i="27"/>
  <c r="B3778" i="27"/>
  <c r="B3779" i="27"/>
  <c r="B3780" i="27"/>
  <c r="B3781" i="27"/>
  <c r="B3782" i="27"/>
  <c r="B3783" i="27"/>
  <c r="B3784" i="27"/>
  <c r="B3785" i="27"/>
  <c r="B3786" i="27"/>
  <c r="B3787" i="27"/>
  <c r="B3788" i="27"/>
  <c r="B3789" i="27"/>
  <c r="B3790" i="27"/>
  <c r="B3791" i="27"/>
  <c r="B3792" i="27"/>
  <c r="B3793" i="27"/>
  <c r="B3794" i="27"/>
  <c r="B3795" i="27"/>
  <c r="B3796" i="27"/>
  <c r="B3797" i="27"/>
  <c r="B3798" i="27"/>
  <c r="B3799" i="27"/>
  <c r="B3800" i="27"/>
  <c r="B3801" i="27"/>
  <c r="B3802" i="27"/>
  <c r="B3803" i="27"/>
  <c r="B3804" i="27"/>
  <c r="B3805" i="27"/>
  <c r="B3806" i="27"/>
  <c r="B3807" i="27"/>
  <c r="B3808" i="27"/>
  <c r="B3809" i="27"/>
  <c r="B3810" i="27"/>
  <c r="B3811" i="27"/>
  <c r="B3812" i="27"/>
  <c r="B3813" i="27"/>
  <c r="B3814" i="27"/>
  <c r="B3815" i="27"/>
  <c r="B3816" i="27"/>
  <c r="B3817" i="27"/>
  <c r="B3818" i="27"/>
  <c r="B3819" i="27"/>
  <c r="B3820" i="27"/>
  <c r="B3821" i="27"/>
  <c r="B3822" i="27"/>
  <c r="B3823" i="27"/>
  <c r="B3824" i="27"/>
  <c r="B3825" i="27"/>
  <c r="B3826" i="27"/>
  <c r="B3827" i="27"/>
  <c r="B3828" i="27"/>
  <c r="B3829" i="27"/>
  <c r="B3830" i="27"/>
  <c r="B3831" i="27"/>
  <c r="B3832" i="27"/>
  <c r="B3833" i="27"/>
  <c r="B3834" i="27"/>
  <c r="B3835" i="27"/>
  <c r="B3836" i="27"/>
  <c r="B3837" i="27"/>
  <c r="B3838" i="27"/>
  <c r="B3839" i="27"/>
  <c r="B3840" i="27"/>
  <c r="B3841" i="27"/>
  <c r="B3842" i="27"/>
  <c r="B3843" i="27"/>
  <c r="B3844" i="27"/>
  <c r="B3845" i="27"/>
  <c r="B3846" i="27"/>
  <c r="B3847" i="27"/>
  <c r="B3848" i="27"/>
  <c r="B3849" i="27"/>
  <c r="B3850" i="27"/>
  <c r="B3851" i="27"/>
  <c r="B3852" i="27"/>
  <c r="B3853" i="27"/>
  <c r="B3854" i="27"/>
  <c r="B3855" i="27"/>
  <c r="B3856" i="27"/>
  <c r="B3857" i="27"/>
  <c r="B3858" i="27"/>
  <c r="B3859" i="27"/>
  <c r="B3860" i="27"/>
  <c r="B3861" i="27"/>
  <c r="B3862" i="27"/>
  <c r="B3863" i="27"/>
  <c r="B3864" i="27"/>
  <c r="B3865" i="27"/>
  <c r="B3866" i="27"/>
  <c r="B3867" i="27"/>
  <c r="B3868" i="27"/>
  <c r="B3869" i="27"/>
  <c r="B3870" i="27"/>
  <c r="B3871" i="27"/>
  <c r="B3872" i="27"/>
  <c r="B3873" i="27"/>
  <c r="B3874" i="27"/>
  <c r="B3875" i="27"/>
  <c r="B3876" i="27"/>
  <c r="B3877" i="27"/>
  <c r="B3878" i="27"/>
  <c r="B3879" i="27"/>
  <c r="B3880" i="27"/>
  <c r="B3881" i="27"/>
  <c r="B3882" i="27"/>
  <c r="B3883" i="27"/>
  <c r="B3884" i="27"/>
  <c r="B3885" i="27"/>
  <c r="B3886" i="27"/>
  <c r="B3887" i="27"/>
  <c r="B3888" i="27"/>
  <c r="B3889" i="27"/>
  <c r="B3890" i="27"/>
  <c r="B3891" i="27"/>
  <c r="B3892" i="27"/>
  <c r="B3893" i="27"/>
  <c r="B3894" i="27"/>
  <c r="B3895" i="27"/>
  <c r="B3896" i="27"/>
  <c r="B3897" i="27"/>
  <c r="B3898" i="27"/>
  <c r="B3899" i="27"/>
  <c r="B3900" i="27"/>
  <c r="B3901" i="27"/>
  <c r="B3902" i="27"/>
  <c r="B3903" i="27"/>
  <c r="B3904" i="27"/>
  <c r="B3905" i="27"/>
  <c r="B3906" i="27"/>
  <c r="B3907" i="27"/>
  <c r="B3908" i="27"/>
  <c r="B3909" i="27"/>
  <c r="B3910" i="27"/>
  <c r="B3911" i="27"/>
  <c r="B3912" i="27"/>
  <c r="B3913" i="27"/>
  <c r="B3914" i="27"/>
  <c r="B3915" i="27"/>
  <c r="B3916" i="27"/>
  <c r="B3917" i="27"/>
  <c r="B3918" i="27"/>
  <c r="B3919" i="27"/>
  <c r="B3920" i="27"/>
  <c r="B3921" i="27"/>
  <c r="B3922" i="27"/>
  <c r="B3923" i="27"/>
  <c r="B3924" i="27"/>
  <c r="B3925" i="27"/>
  <c r="B3926" i="27"/>
  <c r="B3927" i="27"/>
  <c r="B3928" i="27"/>
  <c r="B3929" i="27"/>
  <c r="B3930" i="27"/>
  <c r="B3931" i="27"/>
  <c r="B3932" i="27"/>
  <c r="B3933" i="27"/>
  <c r="B3934" i="27"/>
  <c r="B3935" i="27"/>
  <c r="B3936" i="27"/>
  <c r="B3937" i="27"/>
  <c r="B3938" i="27"/>
  <c r="B3939" i="27"/>
  <c r="B3940" i="27"/>
  <c r="B3941" i="27"/>
  <c r="B3942" i="27"/>
  <c r="B3943" i="27"/>
  <c r="B3944" i="27"/>
  <c r="B3945" i="27"/>
  <c r="B3946" i="27"/>
  <c r="B3947" i="27"/>
  <c r="B3948" i="27"/>
  <c r="B3949" i="27"/>
  <c r="B3950" i="27"/>
  <c r="B3951" i="27"/>
  <c r="B3952" i="27"/>
  <c r="B3953" i="27"/>
  <c r="B3954" i="27"/>
  <c r="B3955" i="27"/>
  <c r="B3956" i="27"/>
  <c r="B3957" i="27"/>
  <c r="B3958" i="27"/>
  <c r="B3959" i="27"/>
  <c r="B3960" i="27"/>
  <c r="B3961" i="27"/>
  <c r="B3962" i="27"/>
  <c r="B3963" i="27"/>
  <c r="B3964" i="27"/>
  <c r="B3965" i="27"/>
  <c r="B3966" i="27"/>
  <c r="B3967" i="27"/>
  <c r="B3968" i="27"/>
  <c r="B3969" i="27"/>
  <c r="B3970" i="27"/>
  <c r="B3971" i="27"/>
  <c r="B3972" i="27"/>
  <c r="B3973" i="27"/>
  <c r="B3974" i="27"/>
  <c r="B3975" i="27"/>
  <c r="B3976" i="27"/>
  <c r="B3977" i="27"/>
  <c r="B3978" i="27"/>
  <c r="B3979" i="27"/>
  <c r="B3980" i="27"/>
  <c r="B3981" i="27"/>
  <c r="B3982" i="27"/>
  <c r="B3983" i="27"/>
  <c r="B3984" i="27"/>
  <c r="B3985" i="27"/>
  <c r="B3986" i="27"/>
  <c r="B3987" i="27"/>
  <c r="B3988" i="27"/>
  <c r="B3989" i="27"/>
  <c r="B3990" i="27"/>
  <c r="B3991" i="27"/>
  <c r="B3992" i="27"/>
  <c r="B3993" i="27"/>
  <c r="B3994" i="27"/>
  <c r="B3995" i="27"/>
  <c r="B3996" i="27"/>
  <c r="B3997" i="27"/>
  <c r="B3998" i="27"/>
  <c r="B3999" i="27"/>
  <c r="B4000" i="27"/>
  <c r="B4001" i="27"/>
  <c r="B4002" i="27"/>
  <c r="B4003" i="27"/>
  <c r="B4004" i="27"/>
  <c r="B4005" i="27"/>
  <c r="B4006" i="27"/>
  <c r="B4007" i="27"/>
  <c r="B4008" i="27"/>
  <c r="B4009" i="27"/>
  <c r="B4010" i="27"/>
  <c r="B4011" i="27"/>
  <c r="B4012" i="27"/>
  <c r="B4013" i="27"/>
  <c r="B4014" i="27"/>
  <c r="B4015" i="27"/>
  <c r="B4016" i="27"/>
  <c r="B4017" i="27"/>
  <c r="B4018" i="27"/>
  <c r="B4019" i="27"/>
  <c r="B4020" i="27"/>
  <c r="B4021" i="27"/>
  <c r="B4022" i="27"/>
  <c r="B4023" i="27"/>
  <c r="B4024" i="27"/>
  <c r="B4025" i="27"/>
  <c r="B4026" i="27"/>
  <c r="B4027" i="27"/>
  <c r="B4028" i="27"/>
  <c r="B4029" i="27"/>
  <c r="B4030" i="27"/>
  <c r="B4031" i="27"/>
  <c r="B4032" i="27"/>
  <c r="B4033" i="27"/>
  <c r="B4034" i="27"/>
  <c r="B4035" i="27"/>
  <c r="B4036" i="27"/>
  <c r="B4037" i="27"/>
  <c r="B4038" i="27"/>
  <c r="B4039" i="27"/>
  <c r="B4040" i="27"/>
  <c r="B4041" i="27"/>
  <c r="B4042" i="27"/>
  <c r="B4043" i="27"/>
  <c r="B4044" i="27"/>
  <c r="B4045" i="27"/>
  <c r="B4046" i="27"/>
  <c r="B4047" i="27"/>
  <c r="B4048" i="27"/>
  <c r="B4049" i="27"/>
  <c r="B4050" i="27"/>
  <c r="B4051" i="27"/>
  <c r="B4052" i="27"/>
  <c r="B4053" i="27"/>
  <c r="B4054" i="27"/>
  <c r="B4055" i="27"/>
  <c r="B4056" i="27"/>
  <c r="B4057" i="27"/>
  <c r="B4058" i="27"/>
  <c r="B4059" i="27"/>
  <c r="B4060" i="27"/>
  <c r="B4061" i="27"/>
  <c r="B4062" i="27"/>
  <c r="B4063" i="27"/>
  <c r="B4064" i="27"/>
  <c r="B4065" i="27"/>
  <c r="B4066" i="27"/>
  <c r="B4067" i="27"/>
  <c r="B4068" i="27"/>
  <c r="B4069" i="27"/>
  <c r="B4070" i="27"/>
  <c r="B4071" i="27"/>
  <c r="B4072" i="27"/>
  <c r="B4073" i="27"/>
  <c r="B4074" i="27"/>
  <c r="B4075" i="27"/>
  <c r="B4076" i="27"/>
  <c r="B4077" i="27"/>
  <c r="B4078" i="27"/>
  <c r="B4079" i="27"/>
  <c r="B4080" i="27"/>
  <c r="B4081" i="27"/>
  <c r="B4082" i="27"/>
  <c r="B4083" i="27"/>
  <c r="B4084" i="27"/>
  <c r="B4085" i="27"/>
  <c r="B4086" i="27"/>
  <c r="B4087" i="27"/>
  <c r="B4088" i="27"/>
  <c r="B4089" i="27"/>
  <c r="B4090" i="27"/>
  <c r="B4091" i="27"/>
  <c r="B4092" i="27"/>
  <c r="B4093" i="27"/>
  <c r="B4094" i="27"/>
  <c r="B4095" i="27"/>
  <c r="B4096" i="27"/>
  <c r="B4097" i="27"/>
  <c r="B4098" i="27"/>
  <c r="B4099" i="27"/>
  <c r="B4100" i="27"/>
  <c r="B4101" i="27"/>
  <c r="B4102" i="27"/>
  <c r="B4103" i="27"/>
  <c r="B4104" i="27"/>
  <c r="B4105" i="27"/>
  <c r="B4106" i="27"/>
  <c r="B4107" i="27"/>
  <c r="B4108" i="27"/>
  <c r="B4109" i="27"/>
  <c r="B4110" i="27"/>
  <c r="B4111" i="27"/>
  <c r="B4112" i="27"/>
  <c r="B4113" i="27"/>
  <c r="B4114" i="27"/>
  <c r="B4115" i="27"/>
  <c r="B4116" i="27"/>
  <c r="B4117" i="27"/>
  <c r="B4118" i="27"/>
  <c r="B4119" i="27"/>
  <c r="B4120" i="27"/>
  <c r="B4121" i="27"/>
  <c r="B4122" i="27"/>
  <c r="B4123" i="27"/>
  <c r="B4124" i="27"/>
  <c r="B4125" i="27"/>
  <c r="B4126" i="27"/>
  <c r="B4127" i="27"/>
  <c r="B4128" i="27"/>
  <c r="B4129" i="27"/>
  <c r="B4130" i="27"/>
  <c r="B4131" i="27"/>
  <c r="B4132" i="27"/>
  <c r="B4133" i="27"/>
  <c r="B4134" i="27"/>
  <c r="B4135" i="27"/>
  <c r="B4136" i="27"/>
  <c r="B4137" i="27"/>
  <c r="B4138" i="27"/>
  <c r="B4139" i="27"/>
  <c r="B4140" i="27"/>
  <c r="B4141" i="27"/>
  <c r="B4142" i="27"/>
  <c r="B4143" i="27"/>
  <c r="B4144" i="27"/>
  <c r="B4145" i="27"/>
  <c r="B4146" i="27"/>
  <c r="B4147" i="27"/>
  <c r="B4148" i="27"/>
  <c r="B4149" i="27"/>
  <c r="B4150" i="27"/>
  <c r="B4151" i="27"/>
  <c r="B4152" i="27"/>
  <c r="B4153" i="27"/>
  <c r="B4154" i="27"/>
  <c r="B4155" i="27"/>
  <c r="B4156" i="27"/>
  <c r="B4157" i="27"/>
  <c r="B4158" i="27"/>
  <c r="B4159" i="27"/>
  <c r="B4160" i="27"/>
  <c r="B4161" i="27"/>
  <c r="B4162" i="27"/>
  <c r="B4163" i="27"/>
  <c r="B4164" i="27"/>
  <c r="B4165" i="27"/>
  <c r="B4166" i="27"/>
  <c r="B4167" i="27"/>
  <c r="B4168" i="27"/>
  <c r="B4169" i="27"/>
  <c r="B4170" i="27"/>
  <c r="B4171" i="27"/>
  <c r="B4172" i="27"/>
  <c r="B4173" i="27"/>
  <c r="B4174" i="27"/>
  <c r="B4175" i="27"/>
  <c r="B4176" i="27"/>
  <c r="B4177" i="27"/>
  <c r="B4178" i="27"/>
  <c r="B4179" i="27"/>
  <c r="B4180" i="27"/>
  <c r="B4181" i="27"/>
  <c r="B4182" i="27"/>
  <c r="B4183" i="27"/>
  <c r="B4184" i="27"/>
  <c r="B4185" i="27"/>
  <c r="B4186" i="27"/>
  <c r="B4187" i="27"/>
  <c r="B4188" i="27"/>
  <c r="B4189" i="27"/>
  <c r="B4190" i="27"/>
  <c r="B4191" i="27"/>
  <c r="B4192" i="27"/>
  <c r="B4193" i="27"/>
  <c r="B4194" i="27"/>
  <c r="B4195" i="27"/>
  <c r="B4196" i="27"/>
  <c r="B4197" i="27"/>
  <c r="B4198" i="27"/>
  <c r="B4199" i="27"/>
  <c r="B4200" i="27"/>
  <c r="B4201" i="27"/>
  <c r="B4202" i="27"/>
  <c r="B4203" i="27"/>
  <c r="B4204" i="27"/>
  <c r="B4205" i="27"/>
  <c r="B4206" i="27"/>
  <c r="B4207" i="27"/>
  <c r="B4208" i="27"/>
  <c r="B4209" i="27"/>
  <c r="B4210" i="27"/>
  <c r="B4211" i="27"/>
  <c r="B4212" i="27"/>
  <c r="B4213" i="27"/>
  <c r="B4214" i="27"/>
  <c r="B4215" i="27"/>
  <c r="B4216" i="27"/>
  <c r="B4217" i="27"/>
  <c r="B4218" i="27"/>
  <c r="B4219" i="27"/>
  <c r="B4220" i="27"/>
  <c r="B4221" i="27"/>
  <c r="B4222" i="27"/>
  <c r="B4223" i="27"/>
  <c r="B4224" i="27"/>
  <c r="B4225" i="27"/>
  <c r="B4226" i="27"/>
  <c r="B4227" i="27"/>
  <c r="B4228" i="27"/>
  <c r="B4229" i="27"/>
  <c r="B4230" i="27"/>
  <c r="B4231" i="27"/>
  <c r="B4232" i="27"/>
  <c r="B4233" i="27"/>
  <c r="B4234" i="27"/>
  <c r="B4235" i="27"/>
  <c r="B4236" i="27"/>
  <c r="B4237" i="27"/>
  <c r="B4238" i="27"/>
  <c r="B4239" i="27"/>
  <c r="B4240" i="27"/>
  <c r="B4241" i="27"/>
  <c r="B4242" i="27"/>
  <c r="B4243" i="27"/>
  <c r="B4244" i="27"/>
  <c r="B4245" i="27"/>
  <c r="B4246" i="27"/>
  <c r="B4247" i="27"/>
  <c r="B4248" i="27"/>
  <c r="B4249" i="27"/>
  <c r="B4250" i="27"/>
  <c r="B4251" i="27"/>
  <c r="B4252" i="27"/>
  <c r="B4253" i="27"/>
  <c r="B4254" i="27"/>
  <c r="B4255" i="27"/>
  <c r="B4256" i="27"/>
  <c r="B4257" i="27"/>
  <c r="B4258" i="27"/>
  <c r="B4259" i="27"/>
  <c r="B4260" i="27"/>
  <c r="B4261" i="27"/>
  <c r="B4262" i="27"/>
  <c r="B4263" i="27"/>
  <c r="B4264" i="27"/>
  <c r="B4265" i="27"/>
  <c r="B4266" i="27"/>
  <c r="B4267" i="27"/>
  <c r="B4268" i="27"/>
  <c r="B4269" i="27"/>
  <c r="B4270" i="27"/>
  <c r="B4271" i="27"/>
  <c r="B4272" i="27"/>
  <c r="B4273" i="27"/>
  <c r="B4274" i="27"/>
  <c r="B4275" i="27"/>
  <c r="B4276" i="27"/>
  <c r="B4277" i="27"/>
  <c r="B4278" i="27"/>
  <c r="B4279" i="27"/>
  <c r="B4280" i="27"/>
  <c r="B4281" i="27"/>
  <c r="B4282" i="27"/>
  <c r="B4283" i="27"/>
  <c r="B4284" i="27"/>
  <c r="B4285" i="27"/>
  <c r="B4286" i="27"/>
  <c r="B4287" i="27"/>
  <c r="B4288" i="27"/>
  <c r="B4289" i="27"/>
  <c r="B4290" i="27"/>
  <c r="B4291" i="27"/>
  <c r="B4292" i="27"/>
  <c r="B4293" i="27"/>
  <c r="B4294" i="27"/>
  <c r="B4295" i="27"/>
  <c r="B4296" i="27"/>
  <c r="B4297" i="27"/>
  <c r="B4298" i="27"/>
  <c r="B4299" i="27"/>
  <c r="B4300" i="27"/>
  <c r="B4301" i="27"/>
  <c r="B4302" i="27"/>
  <c r="B4303" i="27"/>
  <c r="B4304" i="27"/>
  <c r="B4305" i="27"/>
  <c r="B4306" i="27"/>
  <c r="B4307" i="27"/>
  <c r="B4308" i="27"/>
  <c r="B4309" i="27"/>
  <c r="B4310" i="27"/>
  <c r="B4311" i="27"/>
  <c r="B4312" i="27"/>
  <c r="B4313" i="27"/>
  <c r="B4314" i="27"/>
  <c r="B4315" i="27"/>
  <c r="B4316" i="27"/>
  <c r="B4317" i="27"/>
  <c r="B4318" i="27"/>
  <c r="B4319" i="27"/>
  <c r="B4320" i="27"/>
  <c r="B4321" i="27"/>
  <c r="B4322" i="27"/>
  <c r="B4323" i="27"/>
  <c r="B4324" i="27"/>
  <c r="B4325" i="27"/>
  <c r="B4326" i="27"/>
  <c r="B4327" i="27"/>
  <c r="B4328" i="27"/>
  <c r="B4329" i="27"/>
  <c r="B4330" i="27"/>
  <c r="B4331" i="27"/>
  <c r="B4332" i="27"/>
  <c r="B4333" i="27"/>
  <c r="B4334" i="27"/>
  <c r="B4335" i="27"/>
  <c r="B4336" i="27"/>
  <c r="B4337" i="27"/>
  <c r="B4338" i="27"/>
  <c r="B4339" i="27"/>
  <c r="B4340" i="27"/>
  <c r="B4341" i="27"/>
  <c r="B4342" i="27"/>
  <c r="B4343" i="27"/>
  <c r="B4344" i="27"/>
  <c r="B4345" i="27"/>
  <c r="B4346" i="27"/>
  <c r="B4347" i="27"/>
  <c r="B4348" i="27"/>
  <c r="B4349" i="27"/>
  <c r="B4350" i="27"/>
  <c r="B4351" i="27"/>
  <c r="B4352" i="27"/>
  <c r="B4353" i="27"/>
  <c r="B4354" i="27"/>
  <c r="B4355" i="27"/>
  <c r="B4356" i="27"/>
  <c r="B4357" i="27"/>
  <c r="B4358" i="27"/>
  <c r="B4359" i="27"/>
  <c r="B4360" i="27"/>
  <c r="B4361" i="27"/>
  <c r="B4362" i="27"/>
  <c r="B4363" i="27"/>
  <c r="B4364" i="27"/>
  <c r="B4365" i="27"/>
  <c r="B4366" i="27"/>
  <c r="B4367" i="27"/>
  <c r="B4368" i="27"/>
  <c r="B4369" i="27"/>
  <c r="B4370" i="27"/>
  <c r="B4371" i="27"/>
  <c r="B4372" i="27"/>
  <c r="B4373" i="27"/>
  <c r="B4374" i="27"/>
  <c r="B4375" i="27"/>
  <c r="B4376" i="27"/>
  <c r="B4377" i="27"/>
  <c r="B4378" i="27"/>
  <c r="B4379" i="27"/>
  <c r="B4380" i="27"/>
  <c r="B4381" i="27"/>
  <c r="B4382" i="27"/>
  <c r="B4383" i="27"/>
  <c r="B4384" i="27"/>
  <c r="B4385" i="27"/>
  <c r="B4386" i="27"/>
  <c r="B4387" i="27"/>
  <c r="B4388" i="27"/>
  <c r="B4389" i="27"/>
  <c r="B4390" i="27"/>
  <c r="B4391" i="27"/>
  <c r="B4392" i="27"/>
  <c r="B4393" i="27"/>
  <c r="B4394" i="27"/>
  <c r="B4395" i="27"/>
  <c r="B4396" i="27"/>
  <c r="B4397" i="27"/>
  <c r="B4398" i="27"/>
  <c r="B4399" i="27"/>
  <c r="B4400" i="27"/>
  <c r="B4401" i="27"/>
  <c r="B4402" i="27"/>
  <c r="B4403" i="27"/>
  <c r="B4404" i="27"/>
  <c r="B4405" i="27"/>
  <c r="B4406" i="27"/>
  <c r="B4407" i="27"/>
  <c r="B4408" i="27"/>
  <c r="B4409" i="27"/>
  <c r="B4410" i="27"/>
  <c r="B4411" i="27"/>
  <c r="B4412" i="27"/>
  <c r="B4413" i="27"/>
  <c r="B4414" i="27"/>
  <c r="B4415" i="27"/>
  <c r="B4416" i="27"/>
  <c r="B4417" i="27"/>
  <c r="B4418" i="27"/>
  <c r="B4419" i="27"/>
  <c r="B4420" i="27"/>
  <c r="B4421" i="27"/>
  <c r="B4422" i="27"/>
  <c r="B4423" i="27"/>
  <c r="B4424" i="27"/>
  <c r="B4425" i="27"/>
  <c r="B4426" i="27"/>
  <c r="B4427" i="27"/>
  <c r="B4428" i="27"/>
  <c r="B4429" i="27"/>
  <c r="B4430" i="27"/>
  <c r="B4431" i="27"/>
  <c r="B4432" i="27"/>
  <c r="B4433" i="27"/>
  <c r="B4434" i="27"/>
  <c r="B4435" i="27"/>
  <c r="B4436" i="27"/>
  <c r="B4437" i="27"/>
  <c r="B4438" i="27"/>
  <c r="B4439" i="27"/>
  <c r="B4440" i="27"/>
  <c r="B4441" i="27"/>
  <c r="B4442" i="27"/>
  <c r="B4443" i="27"/>
  <c r="B4444" i="27"/>
  <c r="B4445" i="27"/>
  <c r="B4446" i="27"/>
  <c r="B4447" i="27"/>
  <c r="B4448" i="27"/>
  <c r="B4449" i="27"/>
  <c r="B4450" i="27"/>
  <c r="B4451" i="27"/>
  <c r="B4452" i="27"/>
  <c r="B4453" i="27"/>
  <c r="B4454" i="27"/>
  <c r="B4455" i="27"/>
  <c r="B4456" i="27"/>
  <c r="B4457" i="27"/>
  <c r="B4458" i="27"/>
  <c r="B4459" i="27"/>
  <c r="B4460" i="27"/>
  <c r="B4461" i="27"/>
  <c r="B4462" i="27"/>
  <c r="B4463" i="27"/>
  <c r="B4464" i="27"/>
  <c r="B4465" i="27"/>
  <c r="B4466" i="27"/>
  <c r="B4467" i="27"/>
  <c r="B4468" i="27"/>
  <c r="B4469" i="27"/>
  <c r="B4470" i="27"/>
  <c r="B4471" i="27"/>
  <c r="B4472" i="27"/>
  <c r="B4473" i="27"/>
  <c r="B4474" i="27"/>
  <c r="B4475" i="27"/>
  <c r="B4476" i="27"/>
  <c r="B4477" i="27"/>
  <c r="B4478" i="27"/>
  <c r="B4479" i="27"/>
  <c r="B4480" i="27"/>
  <c r="B4481" i="27"/>
  <c r="B4482" i="27"/>
  <c r="B4483" i="27"/>
  <c r="B4484" i="27"/>
  <c r="B4485" i="27"/>
  <c r="B4486" i="27"/>
  <c r="B4487" i="27"/>
  <c r="B4488" i="27"/>
  <c r="B4489" i="27"/>
  <c r="B4490" i="27"/>
  <c r="B4491" i="27"/>
  <c r="B4492" i="27"/>
  <c r="B4493" i="27"/>
  <c r="B4494" i="27"/>
  <c r="B4495" i="27"/>
  <c r="B4496" i="27"/>
  <c r="B4497" i="27"/>
  <c r="B4498" i="27"/>
  <c r="B4499" i="27"/>
  <c r="B4500" i="27"/>
  <c r="B4501" i="27"/>
  <c r="B4502" i="27"/>
  <c r="B4503" i="27"/>
  <c r="B4504" i="27"/>
  <c r="B4505" i="27"/>
  <c r="B4506" i="27"/>
  <c r="B4507" i="27"/>
  <c r="B4508" i="27"/>
  <c r="B4509" i="27"/>
  <c r="B4510" i="27"/>
  <c r="B4511" i="27"/>
  <c r="B4512" i="27"/>
  <c r="B4513" i="27"/>
  <c r="B4514" i="27"/>
  <c r="B4515" i="27"/>
  <c r="B4516" i="27"/>
  <c r="B4517" i="27"/>
  <c r="B4518" i="27"/>
  <c r="B4519" i="27"/>
  <c r="B4520" i="27"/>
  <c r="B4521" i="27"/>
  <c r="B4522" i="27"/>
  <c r="B4523" i="27"/>
  <c r="B4524" i="27"/>
  <c r="B4525" i="27"/>
  <c r="B4526" i="27"/>
  <c r="B4527" i="27"/>
  <c r="B4528" i="27"/>
  <c r="B4529" i="27"/>
  <c r="B4530" i="27"/>
  <c r="B4531" i="27"/>
  <c r="B4532" i="27"/>
  <c r="B4533" i="27"/>
  <c r="B4534" i="27"/>
  <c r="B4535" i="27"/>
  <c r="B4536" i="27"/>
  <c r="B4537" i="27"/>
  <c r="B4538" i="27"/>
  <c r="B4539" i="27"/>
  <c r="B4540" i="27"/>
  <c r="B4541" i="27"/>
  <c r="B4542" i="27"/>
  <c r="B4543" i="27"/>
  <c r="B4544" i="27"/>
  <c r="B4545" i="27"/>
  <c r="B4546" i="27"/>
  <c r="B4547" i="27"/>
  <c r="B4548" i="27"/>
  <c r="B4549" i="27"/>
  <c r="B4550" i="27"/>
  <c r="B4551" i="27"/>
  <c r="B4552" i="27"/>
  <c r="B4553" i="27"/>
  <c r="B4554" i="27"/>
  <c r="B4555" i="27"/>
  <c r="B4556" i="27"/>
  <c r="B4557" i="27"/>
  <c r="B4558" i="27"/>
  <c r="B4559" i="27"/>
  <c r="B4560" i="27"/>
  <c r="B4561" i="27"/>
  <c r="B4562" i="27"/>
  <c r="B4563" i="27"/>
  <c r="B4564" i="27"/>
  <c r="B4565" i="27"/>
  <c r="B4566" i="27"/>
  <c r="B4567" i="27"/>
  <c r="B4568" i="27"/>
  <c r="B4569" i="27"/>
  <c r="B4570" i="27"/>
  <c r="B4571" i="27"/>
  <c r="B4572" i="27"/>
  <c r="B4573" i="27"/>
  <c r="B4574" i="27"/>
  <c r="B4575" i="27"/>
  <c r="B4576" i="27"/>
  <c r="B4577" i="27"/>
  <c r="B4578" i="27"/>
  <c r="B4579" i="27"/>
  <c r="B4580" i="27"/>
  <c r="B4581" i="27"/>
  <c r="B4582" i="27"/>
  <c r="B4583" i="27"/>
  <c r="B4584" i="27"/>
  <c r="B4585" i="27"/>
  <c r="B4586" i="27"/>
  <c r="B4587" i="27"/>
  <c r="B4588" i="27"/>
  <c r="B4589" i="27"/>
  <c r="B4590" i="27"/>
  <c r="B4591" i="27"/>
  <c r="B4592" i="27"/>
  <c r="B4593" i="27"/>
  <c r="B4594" i="27"/>
  <c r="B4595" i="27"/>
  <c r="B4596" i="27"/>
  <c r="B4597" i="27"/>
  <c r="B4598" i="27"/>
  <c r="B4599" i="27"/>
  <c r="B4600" i="27"/>
  <c r="B4601" i="27"/>
  <c r="B4602" i="27"/>
  <c r="B4603" i="27"/>
  <c r="B4604" i="27"/>
  <c r="B4605" i="27"/>
  <c r="B4606" i="27"/>
  <c r="B4607" i="27"/>
  <c r="B4608" i="27"/>
  <c r="B4609" i="27"/>
  <c r="B4610" i="27"/>
  <c r="B4611" i="27"/>
  <c r="B4612" i="27"/>
  <c r="B4613" i="27"/>
  <c r="B4614" i="27"/>
  <c r="B4615" i="27"/>
  <c r="B4616" i="27"/>
  <c r="B4617" i="27"/>
  <c r="B4618" i="27"/>
  <c r="B4619" i="27"/>
  <c r="B4620" i="27"/>
  <c r="B4621" i="27"/>
  <c r="B4622" i="27"/>
  <c r="B4623" i="27"/>
  <c r="B4624" i="27"/>
  <c r="B4625" i="27"/>
  <c r="B4626" i="27"/>
  <c r="B4627" i="27"/>
  <c r="B4628" i="27"/>
  <c r="B4629" i="27"/>
  <c r="B4630" i="27"/>
  <c r="B4631" i="27"/>
  <c r="B4632" i="27"/>
  <c r="B4633" i="27"/>
  <c r="B4634" i="27"/>
  <c r="B4635" i="27"/>
  <c r="B4636" i="27"/>
  <c r="B4637" i="27"/>
  <c r="B4638" i="27"/>
  <c r="B4639" i="27"/>
  <c r="B4640" i="27"/>
  <c r="B4641" i="27"/>
  <c r="B4642" i="27"/>
  <c r="B4643" i="27"/>
  <c r="B4644" i="27"/>
  <c r="B4645" i="27"/>
  <c r="B4646" i="27"/>
  <c r="B4647" i="27"/>
  <c r="B4648" i="27"/>
  <c r="B4649" i="27"/>
  <c r="B4650" i="27"/>
  <c r="B4651" i="27"/>
  <c r="B4652" i="27"/>
  <c r="B4653" i="27"/>
  <c r="B4654" i="27"/>
  <c r="B4655" i="27"/>
  <c r="B4656" i="27"/>
  <c r="B4657" i="27"/>
  <c r="B4658" i="27"/>
  <c r="B4659" i="27"/>
  <c r="B4660" i="27"/>
  <c r="B4661" i="27"/>
  <c r="B4662" i="27"/>
  <c r="B4663" i="27"/>
  <c r="B4664" i="27"/>
  <c r="B4665" i="27"/>
  <c r="B4666" i="27"/>
  <c r="B4667" i="27"/>
  <c r="B4668" i="27"/>
  <c r="B4669" i="27"/>
  <c r="B4670" i="27"/>
  <c r="B4671" i="27"/>
  <c r="B4672" i="27"/>
  <c r="B4673" i="27"/>
  <c r="B4674" i="27"/>
  <c r="B4675" i="27"/>
  <c r="B4676" i="27"/>
  <c r="B4677" i="27"/>
  <c r="B4678" i="27"/>
  <c r="B4679" i="27"/>
  <c r="B4680" i="27"/>
  <c r="B4681" i="27"/>
  <c r="B4682" i="27"/>
  <c r="B4683" i="27"/>
  <c r="B4684" i="27"/>
  <c r="B4685" i="27"/>
  <c r="B4686" i="27"/>
  <c r="B4687" i="27"/>
  <c r="B4688" i="27"/>
  <c r="B4689" i="27"/>
  <c r="B4690" i="27"/>
  <c r="B4691" i="27"/>
  <c r="B4692" i="27"/>
  <c r="B4693" i="27"/>
  <c r="B4694" i="27"/>
  <c r="B4695" i="27"/>
  <c r="B4696" i="27"/>
  <c r="B4697" i="27"/>
  <c r="B4698" i="27"/>
  <c r="B4699" i="27"/>
  <c r="B4700" i="27"/>
  <c r="B4701" i="27"/>
  <c r="B4702" i="27"/>
  <c r="B4703" i="27"/>
  <c r="B4704" i="27"/>
  <c r="B4705" i="27"/>
  <c r="B4706" i="27"/>
  <c r="B4707" i="27"/>
  <c r="B4708" i="27"/>
  <c r="B4709" i="27"/>
  <c r="B4710" i="27"/>
  <c r="B4711" i="27"/>
  <c r="B4712" i="27"/>
  <c r="B4713" i="27"/>
  <c r="B4714" i="27"/>
  <c r="B4715" i="27"/>
  <c r="B4716" i="27"/>
  <c r="B4717" i="27"/>
  <c r="B4718" i="27"/>
  <c r="B4719" i="27"/>
  <c r="B4720" i="27"/>
  <c r="B4721" i="27"/>
  <c r="B4722" i="27"/>
  <c r="B4723" i="27"/>
  <c r="B4724" i="27"/>
  <c r="B4725" i="27"/>
  <c r="B4726" i="27"/>
  <c r="B4727" i="27"/>
  <c r="B4728" i="27"/>
  <c r="B4729" i="27"/>
  <c r="B4730" i="27"/>
  <c r="B4731" i="27"/>
  <c r="B4732" i="27"/>
  <c r="B4733" i="27"/>
  <c r="B4734" i="27"/>
  <c r="B4735" i="27"/>
  <c r="B4736" i="27"/>
  <c r="B4737" i="27"/>
  <c r="B4738" i="27"/>
  <c r="B4739" i="27"/>
  <c r="B4740" i="27"/>
  <c r="B4741" i="27"/>
  <c r="B4742" i="27"/>
  <c r="B4743" i="27"/>
  <c r="B4744" i="27"/>
  <c r="B4745" i="27"/>
  <c r="B4746" i="27"/>
  <c r="B4747" i="27"/>
  <c r="B4748" i="27"/>
  <c r="B4749" i="27"/>
  <c r="B4750" i="27"/>
  <c r="B4751" i="27"/>
  <c r="B4752" i="27"/>
  <c r="B4753" i="27"/>
  <c r="B4754" i="27"/>
  <c r="B4755" i="27"/>
  <c r="B4756" i="27"/>
  <c r="B4757" i="27"/>
  <c r="B4758" i="27"/>
  <c r="B4759" i="27"/>
  <c r="B4760" i="27"/>
  <c r="B4761" i="27"/>
  <c r="B4762" i="27"/>
  <c r="B4763" i="27"/>
  <c r="B4764" i="27"/>
  <c r="B4765" i="27"/>
  <c r="B4766" i="27"/>
  <c r="B4767" i="27"/>
  <c r="B4768" i="27"/>
  <c r="B4769" i="27"/>
  <c r="B4770" i="27"/>
  <c r="B4771" i="27"/>
  <c r="B4772" i="27"/>
  <c r="B4773" i="27"/>
  <c r="B4774" i="27"/>
  <c r="B4775" i="27"/>
  <c r="B4776" i="27"/>
  <c r="B4777" i="27"/>
  <c r="B4778" i="27"/>
  <c r="B4779" i="27"/>
  <c r="B4780" i="27"/>
  <c r="B4781" i="27"/>
  <c r="B4782" i="27"/>
  <c r="B4783" i="27"/>
  <c r="B4784" i="27"/>
  <c r="B4785" i="27"/>
  <c r="B4786" i="27"/>
  <c r="B4787" i="27"/>
  <c r="B4788" i="27"/>
  <c r="B4789" i="27"/>
  <c r="B4790" i="27"/>
  <c r="B4791" i="27"/>
  <c r="B4792" i="27"/>
  <c r="B4793" i="27"/>
  <c r="B4794" i="27"/>
  <c r="B4795" i="27"/>
  <c r="B4796" i="27"/>
  <c r="B4797" i="27"/>
  <c r="B4798" i="27"/>
  <c r="B4799" i="27"/>
  <c r="B4800" i="27"/>
  <c r="B4801" i="27"/>
  <c r="B4802" i="27"/>
  <c r="B4803" i="27"/>
  <c r="B4804" i="27"/>
  <c r="B4805" i="27"/>
  <c r="B4806" i="27"/>
  <c r="B4807" i="27"/>
  <c r="B4808" i="27"/>
  <c r="B4809" i="27"/>
  <c r="B4810" i="27"/>
  <c r="B4811" i="27"/>
  <c r="B4812" i="27"/>
  <c r="B4813" i="27"/>
  <c r="B4814" i="27"/>
  <c r="B4815" i="27"/>
  <c r="B4816" i="27"/>
  <c r="B4817" i="27"/>
  <c r="B4818" i="27"/>
  <c r="B4819" i="27"/>
  <c r="B4820" i="27"/>
  <c r="B4821" i="27"/>
  <c r="B4822" i="27"/>
  <c r="B4823" i="27"/>
  <c r="B4824" i="27"/>
  <c r="B4825" i="27"/>
  <c r="B4826" i="27"/>
  <c r="B4827" i="27"/>
  <c r="B4828" i="27"/>
  <c r="B4829" i="27"/>
  <c r="B4830" i="27"/>
  <c r="B4831" i="27"/>
  <c r="B4832" i="27"/>
  <c r="B4833" i="27"/>
  <c r="B4834" i="27"/>
  <c r="B4835" i="27"/>
  <c r="B4836" i="27"/>
  <c r="B4837" i="27"/>
  <c r="B4838" i="27"/>
  <c r="B4839" i="27"/>
  <c r="B4840" i="27"/>
  <c r="B4841" i="27"/>
  <c r="B4842" i="27"/>
  <c r="B4843" i="27"/>
  <c r="B4844" i="27"/>
  <c r="B4845" i="27"/>
  <c r="B4846" i="27"/>
  <c r="B4847" i="27"/>
  <c r="B4848" i="27"/>
  <c r="B4849" i="27"/>
  <c r="B4850" i="27"/>
  <c r="B4851" i="27"/>
  <c r="B4852" i="27"/>
  <c r="B4853" i="27"/>
  <c r="B4854" i="27"/>
  <c r="B4855" i="27"/>
  <c r="B4856" i="27"/>
  <c r="B4857" i="27"/>
  <c r="B4858" i="27"/>
  <c r="B4859" i="27"/>
  <c r="B4860" i="27"/>
  <c r="B4861" i="27"/>
  <c r="B4862" i="27"/>
  <c r="B4863" i="27"/>
  <c r="B4864" i="27"/>
  <c r="B4865" i="27"/>
  <c r="B4866" i="27"/>
  <c r="B4867" i="27"/>
  <c r="B4868" i="27"/>
  <c r="B4869" i="27"/>
  <c r="B4870" i="27"/>
  <c r="B4871" i="27"/>
  <c r="B4872" i="27"/>
  <c r="B4873" i="27"/>
  <c r="B4874" i="27"/>
  <c r="B4875" i="27"/>
  <c r="B4876" i="27"/>
  <c r="B4877" i="27"/>
  <c r="B4878" i="27"/>
  <c r="B4879" i="27"/>
  <c r="B4880" i="27"/>
  <c r="B4881" i="27"/>
  <c r="B4882" i="27"/>
  <c r="B4883" i="27"/>
  <c r="B4884" i="27"/>
  <c r="B4885" i="27"/>
  <c r="B4886" i="27"/>
  <c r="B4887" i="27"/>
  <c r="B4888" i="27"/>
  <c r="B4889" i="27"/>
  <c r="B4890" i="27"/>
  <c r="B4891" i="27"/>
  <c r="B4892" i="27"/>
  <c r="B4893" i="27"/>
  <c r="B4894" i="27"/>
  <c r="B4895" i="27"/>
  <c r="B4896" i="27"/>
  <c r="B4897" i="27"/>
  <c r="B4898" i="27"/>
  <c r="B4899" i="27"/>
  <c r="B4900" i="27"/>
  <c r="B4901" i="27"/>
  <c r="B4902" i="27"/>
  <c r="B4903" i="27"/>
  <c r="B4904" i="27"/>
  <c r="B4905" i="27"/>
  <c r="B4906" i="27"/>
  <c r="B4907" i="27"/>
  <c r="B4908" i="27"/>
  <c r="B4909" i="27"/>
  <c r="B4910" i="27"/>
  <c r="B4911" i="27"/>
  <c r="B4912" i="27"/>
  <c r="B4913" i="27"/>
  <c r="B4914" i="27"/>
  <c r="B4915" i="27"/>
  <c r="B4916" i="27"/>
  <c r="B4917" i="27"/>
  <c r="B4918" i="27"/>
  <c r="B4919" i="27"/>
  <c r="B4920" i="27"/>
  <c r="B4921" i="27"/>
  <c r="B4922" i="27"/>
  <c r="B4923" i="27"/>
  <c r="B4924" i="27"/>
  <c r="B4925" i="27"/>
  <c r="B4926" i="27"/>
  <c r="B4927" i="27"/>
  <c r="B4928" i="27"/>
  <c r="B4929" i="27"/>
  <c r="B4930" i="27"/>
  <c r="B4931" i="27"/>
  <c r="B4932" i="27"/>
  <c r="B4933" i="27"/>
  <c r="B4934" i="27"/>
  <c r="B4935" i="27"/>
  <c r="B4936" i="27"/>
  <c r="B4937" i="27"/>
  <c r="B4938" i="27"/>
  <c r="B4939" i="27"/>
  <c r="B4940" i="27"/>
  <c r="B4941" i="27"/>
  <c r="B4942" i="27"/>
  <c r="B4943" i="27"/>
  <c r="B4944" i="27"/>
  <c r="B4945" i="27"/>
  <c r="B4946" i="27"/>
  <c r="B4947" i="27"/>
  <c r="B4948" i="27"/>
  <c r="B4949" i="27"/>
  <c r="B4950" i="27"/>
  <c r="B4951" i="27"/>
  <c r="B4952" i="27"/>
  <c r="B4953" i="27"/>
  <c r="B4954" i="27"/>
  <c r="B4955" i="27"/>
  <c r="B4956" i="27"/>
  <c r="B4957" i="27"/>
  <c r="B4958" i="27"/>
  <c r="B4959" i="27"/>
  <c r="B4960" i="27"/>
  <c r="B4961" i="27"/>
  <c r="B4962" i="27"/>
  <c r="B4963" i="27"/>
  <c r="B4964" i="27"/>
  <c r="B4965" i="27"/>
  <c r="B4966" i="27"/>
  <c r="B4967" i="27"/>
  <c r="B4968" i="27"/>
  <c r="B4969" i="27"/>
  <c r="B4970" i="27"/>
  <c r="B4971" i="27"/>
  <c r="B4972" i="27"/>
  <c r="B4973" i="27"/>
  <c r="B4974" i="27"/>
  <c r="B4975" i="27"/>
  <c r="B4976" i="27"/>
  <c r="B4977" i="27"/>
  <c r="B4978" i="27"/>
  <c r="B4979" i="27"/>
  <c r="B4980" i="27"/>
  <c r="B4981" i="27"/>
  <c r="B4982" i="27"/>
  <c r="B4983" i="27"/>
  <c r="B4984" i="27"/>
  <c r="B4985" i="27"/>
  <c r="B4986" i="27"/>
  <c r="B4987" i="27"/>
  <c r="B4988" i="27"/>
  <c r="B4989" i="27"/>
  <c r="B4990" i="27"/>
  <c r="B4991" i="27"/>
  <c r="B4992" i="27"/>
  <c r="B4993" i="27"/>
  <c r="B4994" i="27"/>
  <c r="B4995" i="27"/>
  <c r="B4996" i="27"/>
  <c r="B4997" i="27"/>
  <c r="B4998" i="27"/>
  <c r="B4999" i="27"/>
  <c r="B5000" i="27"/>
  <c r="B5001" i="27"/>
  <c r="B5002" i="27"/>
  <c r="B5003" i="27"/>
  <c r="B5004" i="27"/>
  <c r="B5005" i="27"/>
  <c r="B5006" i="27"/>
  <c r="B5007" i="27"/>
  <c r="B5008" i="27"/>
  <c r="B5009" i="27"/>
  <c r="B5010" i="27"/>
  <c r="B5011" i="27"/>
  <c r="B5012" i="27"/>
  <c r="B5013" i="27"/>
  <c r="B5014" i="27"/>
  <c r="B5015" i="27"/>
  <c r="B5016" i="27"/>
  <c r="B5017" i="27"/>
  <c r="B5018" i="27"/>
  <c r="B5019" i="27"/>
  <c r="B5020" i="27"/>
  <c r="B5021" i="27"/>
  <c r="B5022" i="27"/>
  <c r="B5023" i="27"/>
  <c r="B5024" i="27"/>
  <c r="B5025" i="27"/>
  <c r="B5026" i="27"/>
  <c r="B5027" i="27"/>
  <c r="B5028" i="27"/>
  <c r="B5029" i="27"/>
  <c r="B5030" i="27"/>
  <c r="B5031" i="27"/>
  <c r="B5032" i="27"/>
  <c r="B5033" i="27"/>
  <c r="B5034" i="27"/>
  <c r="B5035" i="27"/>
  <c r="B5036" i="27"/>
  <c r="B5037" i="27"/>
  <c r="B5038" i="27"/>
  <c r="B5039" i="27"/>
  <c r="B5040" i="27"/>
  <c r="B5041" i="27"/>
  <c r="B5042" i="27"/>
  <c r="B5043" i="27"/>
  <c r="B5044" i="27"/>
  <c r="B5045" i="27"/>
  <c r="B5046" i="27"/>
  <c r="B5047" i="27"/>
  <c r="B5048" i="27"/>
  <c r="B5049" i="27"/>
  <c r="B5050" i="27"/>
  <c r="B5051" i="27"/>
  <c r="B5052" i="27"/>
  <c r="B5053" i="27"/>
  <c r="B5054" i="27"/>
  <c r="B5055" i="27"/>
  <c r="B5056" i="27"/>
  <c r="B5057" i="27"/>
  <c r="B5058" i="27"/>
  <c r="B5059" i="27"/>
  <c r="B5060" i="27"/>
  <c r="B5061" i="27"/>
  <c r="B5062" i="27"/>
  <c r="B5063" i="27"/>
  <c r="B5064" i="27"/>
  <c r="B5065" i="27"/>
  <c r="B5066" i="27"/>
  <c r="B5067" i="27"/>
  <c r="B5068" i="27"/>
  <c r="B5069" i="27"/>
  <c r="B5070" i="27"/>
  <c r="B5071" i="27"/>
  <c r="B5072" i="27"/>
  <c r="B5073" i="27"/>
  <c r="B5074" i="27"/>
  <c r="B5075" i="27"/>
  <c r="B5076" i="27"/>
  <c r="B5077" i="27"/>
  <c r="B5078" i="27"/>
  <c r="B5079" i="27"/>
  <c r="B5080" i="27"/>
  <c r="B5081" i="27"/>
  <c r="B5082" i="27"/>
  <c r="B5083" i="27"/>
  <c r="B5084" i="27"/>
  <c r="B5085" i="27"/>
  <c r="B5086" i="27"/>
  <c r="B5087" i="27"/>
  <c r="B5088" i="27"/>
  <c r="B5089" i="27"/>
  <c r="B5090" i="27"/>
  <c r="B5091" i="27"/>
  <c r="B5092" i="27"/>
  <c r="B5093" i="27"/>
  <c r="B5094" i="27"/>
  <c r="B5095" i="27"/>
  <c r="B5096" i="27"/>
  <c r="B5097" i="27"/>
  <c r="B5098" i="27"/>
  <c r="B5099" i="27"/>
  <c r="B5100" i="27"/>
  <c r="B5101" i="27"/>
  <c r="B5102" i="27"/>
  <c r="B5103" i="27"/>
  <c r="B5104" i="27"/>
  <c r="B5105" i="27"/>
  <c r="B5106" i="27"/>
  <c r="B5107" i="27"/>
  <c r="B5108" i="27"/>
  <c r="B5109" i="27"/>
  <c r="B5110" i="27"/>
  <c r="B5111" i="27"/>
  <c r="B5112" i="27"/>
  <c r="B5113" i="27"/>
  <c r="B5114" i="27"/>
  <c r="B5115" i="27"/>
  <c r="B5116" i="27"/>
  <c r="B5117" i="27"/>
  <c r="B5118" i="27"/>
  <c r="B5119" i="27"/>
  <c r="B5120" i="27"/>
  <c r="B5121" i="27"/>
  <c r="B5122" i="27"/>
  <c r="B5123" i="27"/>
  <c r="B5124" i="27"/>
  <c r="B5125" i="27"/>
  <c r="B5126" i="27"/>
  <c r="B5127" i="27"/>
  <c r="B5128" i="27"/>
  <c r="B5129" i="27"/>
  <c r="B5130" i="27"/>
  <c r="B5131" i="27"/>
  <c r="B5132" i="27"/>
  <c r="B5133" i="27"/>
  <c r="B5134" i="27"/>
  <c r="B5135" i="27"/>
  <c r="B5136" i="27"/>
  <c r="B5137" i="27"/>
  <c r="B5138" i="27"/>
  <c r="B5139" i="27"/>
  <c r="B5140" i="27"/>
  <c r="B5141" i="27"/>
  <c r="B5142" i="27"/>
  <c r="B5143" i="27"/>
  <c r="B5144" i="27"/>
  <c r="B5145" i="27"/>
  <c r="B5146" i="27"/>
  <c r="B5147" i="27"/>
  <c r="B5148" i="27"/>
  <c r="B5149" i="27"/>
  <c r="B5150" i="27"/>
  <c r="B5151" i="27"/>
  <c r="B5152" i="27"/>
  <c r="B5153" i="27"/>
  <c r="B5154" i="27"/>
  <c r="B5155" i="27"/>
  <c r="B5156" i="27"/>
  <c r="B5157" i="27"/>
  <c r="B5158" i="27"/>
  <c r="B5159" i="27"/>
  <c r="B5160" i="27"/>
  <c r="B5161" i="27"/>
  <c r="B5162" i="27"/>
  <c r="B5163" i="27"/>
  <c r="B5164" i="27"/>
  <c r="B5165" i="27"/>
  <c r="B5166" i="27"/>
  <c r="B5167" i="27"/>
  <c r="B5168" i="27"/>
  <c r="B5169" i="27"/>
  <c r="B5170" i="27"/>
  <c r="B5171" i="27"/>
  <c r="B5172" i="27"/>
  <c r="B5173" i="27"/>
  <c r="B5174" i="27"/>
  <c r="B5175" i="27"/>
  <c r="B5176" i="27"/>
  <c r="B5177" i="27"/>
  <c r="B5178" i="27"/>
  <c r="B5179" i="27"/>
  <c r="B5180" i="27"/>
  <c r="B5181" i="27"/>
  <c r="B5182" i="27"/>
  <c r="B5183" i="27"/>
  <c r="B5184" i="27"/>
  <c r="B5185" i="27"/>
  <c r="B5186" i="27"/>
  <c r="B5187" i="27"/>
  <c r="B5188" i="27"/>
  <c r="B5189" i="27"/>
  <c r="B5190" i="27"/>
  <c r="B5191" i="27"/>
  <c r="B5192" i="27"/>
  <c r="B5193" i="27"/>
  <c r="B5194" i="27"/>
  <c r="B5195" i="27"/>
  <c r="B5196" i="27"/>
  <c r="B5197" i="27"/>
  <c r="B5198" i="27"/>
  <c r="B5199" i="27"/>
  <c r="B5200" i="27"/>
  <c r="B5201" i="27"/>
  <c r="B5202" i="27"/>
  <c r="B5203" i="27"/>
  <c r="B5204" i="27"/>
  <c r="B5205" i="27"/>
  <c r="B5206" i="27"/>
  <c r="B5207" i="27"/>
  <c r="B5208" i="27"/>
  <c r="B5209" i="27"/>
  <c r="B5210" i="27"/>
  <c r="B5211" i="27"/>
  <c r="B5212" i="27"/>
  <c r="B5213" i="27"/>
  <c r="B5214" i="27"/>
  <c r="B5215" i="27"/>
  <c r="B5216" i="27"/>
  <c r="B5217" i="27"/>
  <c r="B5218" i="27"/>
  <c r="B5219" i="27"/>
  <c r="B5220" i="27"/>
  <c r="B5221" i="27"/>
  <c r="B5222" i="27"/>
  <c r="B5223" i="27"/>
  <c r="B5224" i="27"/>
  <c r="B5225" i="27"/>
  <c r="B5226" i="27"/>
  <c r="B5227" i="27"/>
  <c r="B5228" i="27"/>
  <c r="B5229" i="27"/>
  <c r="B5230" i="27"/>
  <c r="B5231" i="27"/>
  <c r="B5232" i="27"/>
  <c r="B5233" i="27"/>
  <c r="B5234" i="27"/>
  <c r="B5235" i="27"/>
  <c r="B5236" i="27"/>
  <c r="B5237" i="27"/>
  <c r="B5238" i="27"/>
  <c r="B5239" i="27"/>
  <c r="B5240" i="27"/>
  <c r="B5241" i="27"/>
  <c r="B5242" i="27"/>
  <c r="B5243" i="27"/>
  <c r="B5244" i="27"/>
  <c r="B5245" i="27"/>
  <c r="B5246" i="27"/>
  <c r="B5247" i="27"/>
  <c r="B5248" i="27"/>
  <c r="B5249" i="27"/>
  <c r="B5250" i="27"/>
  <c r="B5251" i="27"/>
  <c r="B5252" i="27"/>
  <c r="B5253" i="27"/>
  <c r="B5254" i="27"/>
  <c r="B5255" i="27"/>
  <c r="B5256" i="27"/>
  <c r="B5257" i="27"/>
  <c r="B5258" i="27"/>
  <c r="B5259" i="27"/>
  <c r="B5260" i="27"/>
  <c r="B5261" i="27"/>
  <c r="B5262" i="27"/>
  <c r="B5263" i="27"/>
  <c r="B5264" i="27"/>
  <c r="B5265" i="27"/>
  <c r="B5266" i="27"/>
  <c r="B5267" i="27"/>
  <c r="B5268" i="27"/>
  <c r="B5269" i="27"/>
  <c r="B5270" i="27"/>
  <c r="B5271" i="27"/>
  <c r="B5272" i="27"/>
  <c r="B5273" i="27"/>
  <c r="B5274" i="27"/>
  <c r="B5275" i="27"/>
  <c r="B5276" i="27"/>
  <c r="B5277" i="27"/>
  <c r="B5278" i="27"/>
  <c r="B5279" i="27"/>
  <c r="B5280" i="27"/>
  <c r="B5281" i="27"/>
  <c r="B5282" i="27"/>
  <c r="B5283" i="27"/>
  <c r="B5284" i="27"/>
  <c r="B5285" i="27"/>
  <c r="B5286" i="27"/>
  <c r="B5287" i="27"/>
  <c r="B5288" i="27"/>
  <c r="B5289" i="27"/>
  <c r="B5290" i="27"/>
  <c r="B5291" i="27"/>
  <c r="B5292" i="27"/>
  <c r="B5293" i="27"/>
  <c r="B5294" i="27"/>
  <c r="B5295" i="27"/>
  <c r="B5296" i="27"/>
  <c r="B5297" i="27"/>
  <c r="B5298" i="27"/>
  <c r="B5299" i="27"/>
  <c r="B5300" i="27"/>
  <c r="B5301" i="27"/>
  <c r="B5302" i="27"/>
  <c r="B5303" i="27"/>
  <c r="B5304" i="27"/>
  <c r="B5305" i="27"/>
  <c r="B5306" i="27"/>
  <c r="B5307" i="27"/>
  <c r="B5308" i="27"/>
  <c r="B5309" i="27"/>
  <c r="B5310" i="27"/>
  <c r="B5311" i="27"/>
  <c r="B5312" i="27"/>
  <c r="B5313" i="27"/>
  <c r="B5314" i="27"/>
  <c r="B5315" i="27"/>
  <c r="B5316" i="27"/>
  <c r="B5317" i="27"/>
  <c r="B5318" i="27"/>
  <c r="B5319" i="27"/>
  <c r="B5320" i="27"/>
  <c r="B5321" i="27"/>
  <c r="B5322" i="27"/>
  <c r="B5323" i="27"/>
  <c r="B5324" i="27"/>
  <c r="B5325" i="27"/>
  <c r="B5326" i="27"/>
  <c r="B5327" i="27"/>
  <c r="B5328" i="27"/>
  <c r="B5329" i="27"/>
  <c r="B5330" i="27"/>
  <c r="B5331" i="27"/>
  <c r="B5332" i="27"/>
  <c r="B5333" i="27"/>
  <c r="B5334" i="27"/>
  <c r="B5335" i="27"/>
  <c r="B5336" i="27"/>
  <c r="B5337" i="27"/>
  <c r="B5338" i="27"/>
  <c r="B5339" i="27"/>
  <c r="B5340" i="27"/>
  <c r="B5341" i="27"/>
  <c r="B5342" i="27"/>
  <c r="B5343" i="27"/>
  <c r="B5344" i="27"/>
  <c r="B5345" i="27"/>
  <c r="B5346" i="27"/>
  <c r="B5347" i="27"/>
  <c r="B5348" i="27"/>
  <c r="B5349" i="27"/>
  <c r="B5350" i="27"/>
  <c r="B5351" i="27"/>
  <c r="B5352" i="27"/>
  <c r="B5353" i="27"/>
  <c r="B5354" i="27"/>
  <c r="B5355" i="27"/>
  <c r="B5356" i="27"/>
  <c r="B5357" i="27"/>
  <c r="B5358" i="27"/>
  <c r="B5359" i="27"/>
  <c r="B5360" i="27"/>
  <c r="B5361" i="27"/>
  <c r="B5362" i="27"/>
  <c r="B5363" i="27"/>
  <c r="B5364" i="27"/>
  <c r="B5365" i="27"/>
  <c r="B5366" i="27"/>
  <c r="B5367" i="27"/>
  <c r="B5368" i="27"/>
  <c r="B5369" i="27"/>
  <c r="B5370" i="27"/>
  <c r="B5371" i="27"/>
  <c r="B5372" i="27"/>
  <c r="B5373" i="27"/>
  <c r="B5374" i="27"/>
  <c r="B5375" i="27"/>
  <c r="B5376" i="27"/>
  <c r="B5377" i="27"/>
  <c r="B5378" i="27"/>
  <c r="B5379" i="27"/>
  <c r="B5380" i="27"/>
  <c r="B5381" i="27"/>
  <c r="B5382" i="27"/>
  <c r="B5383" i="27"/>
  <c r="B5384" i="27"/>
  <c r="B5385" i="27"/>
  <c r="B5386" i="27"/>
  <c r="B5387" i="27"/>
  <c r="B5388" i="27"/>
  <c r="B5389" i="27"/>
  <c r="B5390" i="27"/>
  <c r="B5391" i="27"/>
  <c r="B5392" i="27"/>
  <c r="B5393" i="27"/>
  <c r="B5394" i="27"/>
  <c r="B5395" i="27"/>
  <c r="B5396" i="27"/>
  <c r="B5397" i="27"/>
  <c r="B5398" i="27"/>
  <c r="B5399" i="27"/>
  <c r="B5400" i="27"/>
  <c r="B5401" i="27"/>
  <c r="B5402" i="27"/>
  <c r="B5403" i="27"/>
  <c r="B5404" i="27"/>
  <c r="B5405" i="27"/>
  <c r="B5406" i="27"/>
  <c r="B5407" i="27"/>
  <c r="B5408" i="27"/>
  <c r="B5409" i="27"/>
  <c r="B5410" i="27"/>
  <c r="B5411" i="27"/>
  <c r="B5412" i="27"/>
  <c r="B5413" i="27"/>
  <c r="B5414" i="27"/>
  <c r="B5415" i="27"/>
  <c r="B5416" i="27"/>
  <c r="B5417" i="27"/>
  <c r="B5418" i="27"/>
  <c r="B5419" i="27"/>
  <c r="B5420" i="27"/>
  <c r="B5421" i="27"/>
  <c r="B5422" i="27"/>
  <c r="B5423" i="27"/>
  <c r="B5424" i="27"/>
  <c r="B5425" i="27"/>
  <c r="B5426" i="27"/>
  <c r="B5427" i="27"/>
  <c r="B5428" i="27"/>
  <c r="B5429" i="27"/>
  <c r="B5430" i="27"/>
  <c r="B5431" i="27"/>
  <c r="B5432" i="27"/>
  <c r="B5433" i="27"/>
  <c r="B5434" i="27"/>
  <c r="B5435" i="27"/>
  <c r="B5436" i="27"/>
  <c r="B5437" i="27"/>
  <c r="B5438" i="27"/>
  <c r="B5439" i="27"/>
  <c r="B5440" i="27"/>
  <c r="B5441" i="27"/>
  <c r="B5442" i="27"/>
  <c r="B5443" i="27"/>
  <c r="B5444" i="27"/>
  <c r="B5445" i="27"/>
  <c r="B5446" i="27"/>
  <c r="B5447" i="27"/>
  <c r="B5448" i="27"/>
  <c r="B5449" i="27"/>
  <c r="B5450" i="27"/>
  <c r="B5451" i="27"/>
  <c r="B5452" i="27"/>
  <c r="B5453" i="27"/>
  <c r="B5454" i="27"/>
  <c r="B5455" i="27"/>
  <c r="B5456" i="27"/>
  <c r="B5457" i="27"/>
  <c r="B5458" i="27"/>
  <c r="B5459" i="27"/>
  <c r="B5460" i="27"/>
  <c r="B5461" i="27"/>
  <c r="B5462" i="27"/>
  <c r="B5463" i="27"/>
  <c r="B5464" i="27"/>
  <c r="B5465" i="27"/>
  <c r="B5466" i="27"/>
  <c r="B5467" i="27"/>
  <c r="B5468" i="27"/>
  <c r="B5469" i="27"/>
  <c r="B5470" i="27"/>
  <c r="B5471" i="27"/>
  <c r="B5472" i="27"/>
  <c r="B5473" i="27"/>
  <c r="B5474" i="27"/>
  <c r="B5475" i="27"/>
  <c r="B5476" i="27"/>
  <c r="B5477" i="27"/>
  <c r="B5478" i="27"/>
  <c r="B5479" i="27"/>
  <c r="B5480" i="27"/>
  <c r="B5481" i="27"/>
  <c r="B5482" i="27"/>
  <c r="B5483" i="27"/>
  <c r="B5484" i="27"/>
  <c r="B5485" i="27"/>
  <c r="B5486" i="27"/>
  <c r="B5487" i="27"/>
  <c r="B5488" i="27"/>
  <c r="B5489" i="27"/>
  <c r="B5490" i="27"/>
  <c r="B5491" i="27"/>
  <c r="B5492" i="27"/>
  <c r="B5493" i="27"/>
  <c r="B5494" i="27"/>
  <c r="B5495" i="27"/>
  <c r="B5496" i="27"/>
  <c r="B5497" i="27"/>
  <c r="B5498" i="27"/>
  <c r="B5499" i="27"/>
  <c r="B5500" i="27"/>
  <c r="B5501" i="27"/>
  <c r="B5502" i="27"/>
  <c r="B5503" i="27"/>
  <c r="B5504" i="27"/>
  <c r="B5505" i="27"/>
  <c r="B5506" i="27"/>
  <c r="B5507" i="27"/>
  <c r="B5508" i="27"/>
  <c r="B5509" i="27"/>
  <c r="B5510" i="27"/>
  <c r="B5511" i="27"/>
  <c r="B5512" i="27"/>
  <c r="B5513" i="27"/>
  <c r="B5514" i="27"/>
  <c r="B5515" i="27"/>
  <c r="B5516" i="27"/>
  <c r="B5517" i="27"/>
  <c r="B5518" i="27"/>
  <c r="B5519" i="27"/>
  <c r="B5520" i="27"/>
  <c r="B5521" i="27"/>
  <c r="B5522" i="27"/>
  <c r="B5523" i="27"/>
  <c r="B5524" i="27"/>
  <c r="B5525" i="27"/>
  <c r="B5526" i="27"/>
  <c r="B5527" i="27"/>
  <c r="B5528" i="27"/>
  <c r="B5529" i="27"/>
  <c r="B5530" i="27"/>
  <c r="B5531" i="27"/>
  <c r="B5532" i="27"/>
  <c r="B5533" i="27"/>
  <c r="B5534" i="27"/>
  <c r="B5535" i="27"/>
  <c r="B5536" i="27"/>
  <c r="B5537" i="27"/>
  <c r="B5538" i="27"/>
  <c r="B5539" i="27"/>
  <c r="B5540" i="27"/>
  <c r="B5541" i="27"/>
  <c r="B5542" i="27"/>
  <c r="B5543" i="27"/>
  <c r="B5544" i="27"/>
  <c r="B5545" i="27"/>
  <c r="B5546" i="27"/>
  <c r="B5547" i="27"/>
  <c r="B5548" i="27"/>
  <c r="B5549" i="27"/>
  <c r="B5550" i="27"/>
  <c r="B5551" i="27"/>
  <c r="B5552" i="27"/>
  <c r="B5553" i="27"/>
  <c r="B5554" i="27"/>
  <c r="B5555" i="27"/>
  <c r="B5556" i="27"/>
  <c r="B5557" i="27"/>
  <c r="B5558" i="27"/>
  <c r="B5559" i="27"/>
  <c r="B5560" i="27"/>
  <c r="B5561" i="27"/>
  <c r="B5562" i="27"/>
  <c r="B5563" i="27"/>
  <c r="B5564" i="27"/>
  <c r="B5565" i="27"/>
  <c r="B5566" i="27"/>
  <c r="B5567" i="27"/>
  <c r="B5568" i="27"/>
  <c r="B5569" i="27"/>
  <c r="B5570" i="27"/>
  <c r="B5571" i="27"/>
  <c r="B5572" i="27"/>
  <c r="B5573" i="27"/>
  <c r="B5574" i="27"/>
  <c r="B5575" i="27"/>
  <c r="B5576" i="27"/>
  <c r="B5577" i="27"/>
  <c r="B5578" i="27"/>
  <c r="B5579" i="27"/>
  <c r="B5580" i="27"/>
  <c r="B5581" i="27"/>
  <c r="B5582" i="27"/>
  <c r="B5583" i="27"/>
  <c r="B5584" i="27"/>
  <c r="B5585" i="27"/>
  <c r="B5586" i="27"/>
  <c r="B5587" i="27"/>
  <c r="B5588" i="27"/>
  <c r="B5589" i="27"/>
  <c r="B5590" i="27"/>
  <c r="B5591" i="27"/>
  <c r="B5592" i="27"/>
  <c r="B5593" i="27"/>
  <c r="B5594" i="27"/>
  <c r="B5595" i="27"/>
  <c r="B5596" i="27"/>
  <c r="B5597" i="27"/>
  <c r="B5598" i="27"/>
  <c r="B5599" i="27"/>
  <c r="B5600" i="27"/>
  <c r="B5601" i="27"/>
  <c r="B5602" i="27"/>
  <c r="B5603" i="27"/>
  <c r="B5604" i="27"/>
  <c r="B5605" i="27"/>
  <c r="B5606" i="27"/>
  <c r="B5607" i="27"/>
  <c r="B5608" i="27"/>
  <c r="B5609" i="27"/>
  <c r="B5610" i="27"/>
  <c r="B5611" i="27"/>
  <c r="B5612" i="27"/>
  <c r="B5613" i="27"/>
  <c r="B5614" i="27"/>
  <c r="B5615" i="27"/>
  <c r="B5616" i="27"/>
  <c r="B5617" i="27"/>
  <c r="B5618" i="27"/>
  <c r="B5619" i="27"/>
  <c r="B5620" i="27"/>
  <c r="B5621" i="27"/>
  <c r="B5622" i="27"/>
  <c r="B5623" i="27"/>
  <c r="B5624" i="27"/>
  <c r="B5625" i="27"/>
  <c r="B5626" i="27"/>
  <c r="B5627" i="27"/>
  <c r="B5628" i="27"/>
  <c r="B5629" i="27"/>
  <c r="B5630" i="27"/>
  <c r="B5631" i="27"/>
  <c r="B5632" i="27"/>
  <c r="B5633" i="27"/>
  <c r="B5634" i="27"/>
  <c r="B5635" i="27"/>
  <c r="B5636" i="27"/>
  <c r="B5637" i="27"/>
  <c r="B5638" i="27"/>
  <c r="B5639" i="27"/>
  <c r="B5640" i="27"/>
  <c r="B5641" i="27"/>
  <c r="B5642" i="27"/>
  <c r="B5643" i="27"/>
  <c r="B5644" i="27"/>
  <c r="B5645" i="27"/>
  <c r="B5646" i="27"/>
  <c r="B5647" i="27"/>
  <c r="B5648" i="27"/>
  <c r="B5649" i="27"/>
  <c r="B5650" i="27"/>
  <c r="B5651" i="27"/>
  <c r="B5652" i="27"/>
  <c r="B5653" i="27"/>
  <c r="B5654" i="27"/>
  <c r="B5655" i="27"/>
  <c r="B5656" i="27"/>
  <c r="B5657" i="27"/>
  <c r="B5658" i="27"/>
  <c r="B5659" i="27"/>
  <c r="B5660" i="27"/>
  <c r="B5661" i="27"/>
  <c r="B5662" i="27"/>
  <c r="B5663" i="27"/>
  <c r="B5664" i="27"/>
  <c r="B5665" i="27"/>
  <c r="B5666" i="27"/>
  <c r="B5667" i="27"/>
  <c r="B5668" i="27"/>
  <c r="B5669" i="27"/>
  <c r="B5670" i="27"/>
  <c r="B5671" i="27"/>
  <c r="B5672" i="27"/>
  <c r="B5673" i="27"/>
  <c r="B5674" i="27"/>
  <c r="B5675" i="27"/>
  <c r="B5676" i="27"/>
  <c r="B5677" i="27"/>
  <c r="B5678" i="27"/>
  <c r="B5679" i="27"/>
  <c r="B5680" i="27"/>
  <c r="B5681" i="27"/>
  <c r="B5682" i="27"/>
  <c r="B5683" i="27"/>
  <c r="B5684" i="27"/>
  <c r="B5685" i="27"/>
  <c r="B5686" i="27"/>
  <c r="B5687" i="27"/>
  <c r="B5688" i="27"/>
  <c r="B5689" i="27"/>
  <c r="B5690" i="27"/>
  <c r="B5691" i="27"/>
  <c r="B5692" i="27"/>
  <c r="B5693" i="27"/>
  <c r="B5694" i="27"/>
  <c r="B5695" i="27"/>
  <c r="B5696" i="27"/>
  <c r="B5697" i="27"/>
  <c r="B5698" i="27"/>
  <c r="B5699" i="27"/>
  <c r="B5700" i="27"/>
  <c r="B5701" i="27"/>
  <c r="B5702" i="27"/>
  <c r="B5703" i="27"/>
  <c r="B5704" i="27"/>
  <c r="B5705" i="27"/>
  <c r="B5706" i="27"/>
  <c r="B5707" i="27"/>
  <c r="B5708" i="27"/>
  <c r="B5709" i="27"/>
  <c r="B5710" i="27"/>
  <c r="B5711" i="27"/>
  <c r="B5712" i="27"/>
  <c r="B5713" i="27"/>
  <c r="B5714" i="27"/>
  <c r="B5715" i="27"/>
  <c r="B5716" i="27"/>
  <c r="B5717" i="27"/>
  <c r="B5718" i="27"/>
  <c r="B5719" i="27"/>
  <c r="B5720" i="27"/>
  <c r="B5721" i="27"/>
  <c r="B5722" i="27"/>
  <c r="B5723" i="27"/>
  <c r="B5724" i="27"/>
  <c r="B5725" i="27"/>
  <c r="B5726" i="27"/>
  <c r="B5727" i="27"/>
  <c r="B5728" i="27"/>
  <c r="B5729" i="27"/>
  <c r="B5730" i="27"/>
  <c r="B5731" i="27"/>
  <c r="B5732" i="27"/>
  <c r="B5733" i="27"/>
  <c r="B5734" i="27"/>
  <c r="B5735" i="27"/>
  <c r="B5736" i="27"/>
  <c r="B5737" i="27"/>
  <c r="B5738" i="27"/>
  <c r="B5739" i="27"/>
  <c r="B5740" i="27"/>
  <c r="B5741" i="27"/>
  <c r="B5742" i="27"/>
  <c r="B5743" i="27"/>
  <c r="B5744" i="27"/>
  <c r="B5745" i="27"/>
  <c r="B5746" i="27"/>
  <c r="B5747" i="27"/>
  <c r="B5748" i="27"/>
  <c r="B5749" i="27"/>
  <c r="B5750" i="27"/>
  <c r="B5751" i="27"/>
  <c r="B5752" i="27"/>
  <c r="B5753" i="27"/>
  <c r="B5754" i="27"/>
  <c r="B5755" i="27"/>
  <c r="B5756" i="27"/>
  <c r="B5757" i="27"/>
  <c r="B5758" i="27"/>
  <c r="B5759" i="27"/>
  <c r="B5760" i="27"/>
  <c r="B5761" i="27"/>
  <c r="B5762" i="27"/>
  <c r="B5763" i="27"/>
  <c r="B5764" i="27"/>
  <c r="B5765" i="27"/>
  <c r="B5766" i="27"/>
  <c r="B5767" i="27"/>
  <c r="B5768" i="27"/>
  <c r="B5769" i="27"/>
  <c r="B5770" i="27"/>
  <c r="B5771" i="27"/>
  <c r="B5772" i="27"/>
  <c r="B5773" i="27"/>
  <c r="B5774" i="27"/>
  <c r="B5775" i="27"/>
  <c r="B5776" i="27"/>
  <c r="B5777" i="27"/>
  <c r="B5778" i="27"/>
  <c r="B5779" i="27"/>
  <c r="B5780" i="27"/>
  <c r="B5781" i="27"/>
  <c r="B5782" i="27"/>
  <c r="B5783" i="27"/>
  <c r="B5784" i="27"/>
  <c r="B5785" i="27"/>
  <c r="B5786" i="27"/>
  <c r="B5787" i="27"/>
  <c r="B5788" i="27"/>
  <c r="B5789" i="27"/>
  <c r="B5790" i="27"/>
  <c r="B5791" i="27"/>
  <c r="B5792" i="27"/>
  <c r="B5793" i="27"/>
  <c r="B5794" i="27"/>
  <c r="B5795" i="27"/>
  <c r="B5796" i="27"/>
  <c r="B5797" i="27"/>
  <c r="B5798" i="27"/>
  <c r="B5799" i="27"/>
  <c r="B5800" i="27"/>
  <c r="B5801" i="27"/>
  <c r="B5802" i="27"/>
  <c r="B5803" i="27"/>
  <c r="B5804" i="27"/>
  <c r="B5805" i="27"/>
  <c r="B5806" i="27"/>
  <c r="B5807" i="27"/>
  <c r="B5808" i="27"/>
  <c r="B5809" i="27"/>
  <c r="B5810" i="27"/>
  <c r="B5811" i="27"/>
  <c r="B5812" i="27"/>
  <c r="B5813" i="27"/>
  <c r="B5814" i="27"/>
  <c r="B5815" i="27"/>
  <c r="B5816" i="27"/>
  <c r="B5817" i="27"/>
  <c r="B5818" i="27"/>
  <c r="B5819" i="27"/>
  <c r="B5820" i="27"/>
  <c r="B5821" i="27"/>
  <c r="B5822" i="27"/>
  <c r="B5823" i="27"/>
  <c r="B5824" i="27"/>
  <c r="B5825" i="27"/>
  <c r="B5826" i="27"/>
  <c r="B5827" i="27"/>
  <c r="B5828" i="27"/>
  <c r="B5829" i="27"/>
  <c r="B5830" i="27"/>
  <c r="B5831" i="27"/>
  <c r="B5832" i="27"/>
  <c r="B5833" i="27"/>
  <c r="B5834" i="27"/>
  <c r="B5835" i="27"/>
  <c r="B5836" i="27"/>
  <c r="B5837" i="27"/>
  <c r="B5838" i="27"/>
  <c r="B5839" i="27"/>
  <c r="B5840" i="27"/>
  <c r="B5841" i="27"/>
  <c r="B5842" i="27"/>
  <c r="B5843" i="27"/>
  <c r="B5844" i="27"/>
  <c r="B5845" i="27"/>
  <c r="B5846" i="27"/>
  <c r="B5847" i="27"/>
  <c r="B5848" i="27"/>
  <c r="B5849" i="27"/>
  <c r="B5850" i="27"/>
  <c r="B5851" i="27"/>
  <c r="B5852" i="27"/>
  <c r="B5853" i="27"/>
  <c r="B5854" i="27"/>
  <c r="B5855" i="27"/>
  <c r="B5856" i="27"/>
  <c r="B5857" i="27"/>
  <c r="B5858" i="27"/>
  <c r="B5859" i="27"/>
  <c r="B5860" i="27"/>
  <c r="B5861" i="27"/>
  <c r="B5862" i="27"/>
  <c r="B5863" i="27"/>
  <c r="B5864" i="27"/>
  <c r="B5865" i="27"/>
  <c r="B5866" i="27"/>
  <c r="B5867" i="27"/>
  <c r="B5868" i="27"/>
  <c r="B5869" i="27"/>
  <c r="B5870" i="27"/>
  <c r="B5871" i="27"/>
  <c r="B5872" i="27"/>
  <c r="B5873" i="27"/>
  <c r="B5874" i="27"/>
  <c r="B5875" i="27"/>
  <c r="B5876" i="27"/>
  <c r="B5877" i="27"/>
  <c r="B5878" i="27"/>
  <c r="B5879" i="27"/>
  <c r="B5880" i="27"/>
  <c r="B5881" i="27"/>
  <c r="B5882" i="27"/>
  <c r="B5883" i="27"/>
  <c r="B5884" i="27"/>
  <c r="B5885" i="27"/>
  <c r="B5886" i="27"/>
  <c r="B5887" i="27"/>
  <c r="B5888" i="27"/>
  <c r="B5889" i="27"/>
  <c r="B5890" i="27"/>
  <c r="B5891" i="27"/>
  <c r="B5892" i="27"/>
  <c r="B5893" i="27"/>
  <c r="B5894" i="27"/>
  <c r="B5895" i="27"/>
  <c r="B5896" i="27"/>
  <c r="B5897" i="27"/>
  <c r="B5898" i="27"/>
  <c r="B5899" i="27"/>
  <c r="B5900" i="27"/>
  <c r="B5901" i="27"/>
  <c r="B5902" i="27"/>
  <c r="B5903" i="27"/>
  <c r="B5904" i="27"/>
  <c r="B5905" i="27"/>
  <c r="B5906" i="27"/>
  <c r="B5907" i="27"/>
  <c r="B5908" i="27"/>
  <c r="B5909" i="27"/>
  <c r="B5910" i="27"/>
  <c r="B5911" i="27"/>
  <c r="B5912" i="27"/>
  <c r="B5913" i="27"/>
  <c r="B5914" i="27"/>
  <c r="B5915" i="27"/>
  <c r="B5916" i="27"/>
  <c r="B5917" i="27"/>
  <c r="B5918" i="27"/>
  <c r="B5919" i="27"/>
  <c r="B5920" i="27"/>
  <c r="B5921" i="27"/>
  <c r="B5922" i="27"/>
  <c r="B5923" i="27"/>
  <c r="B5924" i="27"/>
  <c r="B5925" i="27"/>
  <c r="B5926" i="27"/>
  <c r="B5927" i="27"/>
  <c r="B5928" i="27"/>
  <c r="B5929" i="27"/>
  <c r="B5930" i="27"/>
  <c r="B5931" i="27"/>
  <c r="B5932" i="27"/>
  <c r="B5933" i="27"/>
  <c r="B5934" i="27"/>
  <c r="B5935" i="27"/>
  <c r="B5936" i="27"/>
  <c r="B5937" i="27"/>
  <c r="B5938" i="27"/>
  <c r="B5939" i="27"/>
  <c r="B5940" i="27"/>
  <c r="B5941" i="27"/>
  <c r="B5942" i="27"/>
  <c r="B5943" i="27"/>
  <c r="B5944" i="27"/>
  <c r="B5945" i="27"/>
  <c r="B5946" i="27"/>
  <c r="B5947" i="27"/>
  <c r="B5948" i="27"/>
  <c r="B5949" i="27"/>
  <c r="B5950" i="27"/>
  <c r="B5951" i="27"/>
  <c r="B5952" i="27"/>
  <c r="B5953" i="27"/>
  <c r="B5954" i="27"/>
  <c r="B5955" i="27"/>
  <c r="B5956" i="27"/>
  <c r="B5957" i="27"/>
  <c r="B5958" i="27"/>
  <c r="B5959" i="27"/>
  <c r="B5960" i="27"/>
  <c r="B5961" i="27"/>
  <c r="B5962" i="27"/>
  <c r="B5963" i="27"/>
  <c r="B5964" i="27"/>
  <c r="B5965" i="27"/>
  <c r="B5966" i="27"/>
  <c r="B5967" i="27"/>
  <c r="B5968" i="27"/>
  <c r="B5969" i="27"/>
  <c r="B5970" i="27"/>
  <c r="B5971" i="27"/>
  <c r="B5972" i="27"/>
  <c r="B5973" i="27"/>
  <c r="B5974" i="27"/>
  <c r="B5975" i="27"/>
  <c r="B5976" i="27"/>
  <c r="B5977" i="27"/>
  <c r="B5978" i="27"/>
  <c r="B5979" i="27"/>
  <c r="B5980" i="27"/>
  <c r="B5981" i="27"/>
  <c r="B5982" i="27"/>
  <c r="B5983" i="27"/>
  <c r="B5984" i="27"/>
  <c r="B5985" i="27"/>
  <c r="B5986" i="27"/>
  <c r="B5987" i="27"/>
  <c r="B5988" i="27"/>
  <c r="B5989" i="27"/>
  <c r="B5990" i="27"/>
  <c r="B5991" i="27"/>
  <c r="B5992" i="27"/>
  <c r="B5993" i="27"/>
  <c r="B5994" i="27"/>
  <c r="B5995" i="27"/>
  <c r="B5996" i="27"/>
  <c r="B5997" i="27"/>
  <c r="B5998" i="27"/>
  <c r="B5999" i="27"/>
  <c r="B6000" i="27"/>
  <c r="B6001" i="27"/>
  <c r="B6002" i="27"/>
  <c r="B6003" i="27"/>
  <c r="B6004" i="27"/>
  <c r="B6005" i="27"/>
  <c r="B6006" i="27"/>
  <c r="B6007" i="27"/>
  <c r="B6008" i="27"/>
  <c r="B6009" i="27"/>
  <c r="B6010" i="27"/>
  <c r="B6011" i="27"/>
  <c r="B6012" i="27"/>
  <c r="B6013" i="27"/>
  <c r="B6014" i="27"/>
  <c r="B6015" i="27"/>
  <c r="B6016" i="27"/>
  <c r="B6017" i="27"/>
  <c r="B6018" i="27"/>
  <c r="B6019" i="27"/>
  <c r="B6020" i="27"/>
  <c r="B6021" i="27"/>
  <c r="B6022" i="27"/>
  <c r="B6023" i="27"/>
  <c r="B6024" i="27"/>
  <c r="B6025" i="27"/>
  <c r="B6026" i="27"/>
  <c r="B6027" i="27"/>
  <c r="B6028" i="27"/>
  <c r="B6029" i="27"/>
  <c r="B6030" i="27"/>
  <c r="B6031" i="27"/>
  <c r="B6032" i="27"/>
  <c r="B6033" i="27"/>
  <c r="B6034" i="27"/>
  <c r="B6035" i="27"/>
  <c r="B6036" i="27"/>
  <c r="B6037" i="27"/>
  <c r="B6038" i="27"/>
  <c r="B6039" i="27"/>
  <c r="B6040" i="27"/>
  <c r="B6041" i="27"/>
  <c r="B6042" i="27"/>
  <c r="B6043" i="27"/>
  <c r="B6044" i="27"/>
  <c r="B6045" i="27"/>
  <c r="B6046" i="27"/>
  <c r="B6047" i="27"/>
  <c r="B6048" i="27"/>
  <c r="B6049" i="27"/>
  <c r="B6050" i="27"/>
  <c r="B6051" i="27"/>
  <c r="B6052" i="27"/>
  <c r="B6053" i="27"/>
  <c r="B6054" i="27"/>
  <c r="B6055" i="27"/>
  <c r="B6056" i="27"/>
  <c r="B6057" i="27"/>
  <c r="B6058" i="27"/>
  <c r="B6059" i="27"/>
  <c r="B6060" i="27"/>
  <c r="B6061" i="27"/>
  <c r="B6062" i="27"/>
  <c r="B6063" i="27"/>
  <c r="B6064" i="27"/>
  <c r="B6065" i="27"/>
  <c r="B6066" i="27"/>
  <c r="B6067" i="27"/>
  <c r="B6068" i="27"/>
  <c r="B6069" i="27"/>
  <c r="B6070" i="27"/>
  <c r="B6071" i="27"/>
  <c r="B6072" i="27"/>
  <c r="B6073" i="27"/>
  <c r="B6074" i="27"/>
  <c r="B6075" i="27"/>
  <c r="B6076" i="27"/>
  <c r="B6077" i="27"/>
  <c r="B6078" i="27"/>
  <c r="B6079" i="27"/>
  <c r="B6080" i="27"/>
  <c r="B6081" i="27"/>
  <c r="B6082" i="27"/>
  <c r="B6083" i="27"/>
  <c r="B6084" i="27"/>
  <c r="B6085" i="27"/>
  <c r="B6086" i="27"/>
  <c r="B6087" i="27"/>
  <c r="B6088" i="27"/>
  <c r="B6089" i="27"/>
  <c r="B6090" i="27"/>
  <c r="B6091" i="27"/>
  <c r="B6092" i="27"/>
  <c r="B6093" i="27"/>
  <c r="B6094" i="27"/>
  <c r="B6095" i="27"/>
  <c r="B6096" i="27"/>
  <c r="B6097" i="27"/>
  <c r="B6098" i="27"/>
  <c r="B6099" i="27"/>
  <c r="B6100" i="27"/>
  <c r="B6101" i="27"/>
  <c r="B6102" i="27"/>
  <c r="B6103" i="27"/>
  <c r="B6104" i="27"/>
  <c r="B6105" i="27"/>
  <c r="B6106" i="27"/>
  <c r="B6107" i="27"/>
  <c r="B6108" i="27"/>
  <c r="B6109" i="27"/>
  <c r="B6110" i="27"/>
  <c r="B6111" i="27"/>
  <c r="B6112" i="27"/>
  <c r="B6113" i="27"/>
  <c r="B6114" i="27"/>
  <c r="B6115" i="27"/>
  <c r="B6116" i="27"/>
  <c r="B6117" i="27"/>
  <c r="B6118" i="27"/>
  <c r="B6119" i="27"/>
  <c r="B6120" i="27"/>
  <c r="B6121" i="27"/>
  <c r="B6122" i="27"/>
  <c r="B6123" i="27"/>
  <c r="B6124" i="27"/>
  <c r="B6125" i="27"/>
  <c r="B6126" i="27"/>
  <c r="B6127" i="27"/>
  <c r="B6128" i="27"/>
  <c r="B6129" i="27"/>
  <c r="B6130" i="27"/>
  <c r="B6131" i="27"/>
  <c r="B6132" i="27"/>
  <c r="B6133" i="27"/>
  <c r="B6134" i="27"/>
  <c r="B6135" i="27"/>
  <c r="B6136" i="27"/>
  <c r="B6137" i="27"/>
  <c r="B6138" i="27"/>
  <c r="B6139" i="27"/>
  <c r="B6140" i="27"/>
  <c r="B6141" i="27"/>
  <c r="B6142" i="27"/>
  <c r="B6143" i="27"/>
  <c r="B6144" i="27"/>
  <c r="B6145" i="27"/>
  <c r="B6146" i="27"/>
  <c r="B6147" i="27"/>
  <c r="B6148" i="27"/>
  <c r="B6149" i="27"/>
  <c r="B6150" i="27"/>
  <c r="B6151" i="27"/>
  <c r="B6152" i="27"/>
  <c r="B6153" i="27"/>
  <c r="B6154" i="27"/>
  <c r="B6155" i="27"/>
  <c r="B6156" i="27"/>
  <c r="B6157" i="27"/>
  <c r="B6158" i="27"/>
  <c r="B6159" i="27"/>
  <c r="B6160" i="27"/>
  <c r="B6161" i="27"/>
  <c r="B6162" i="27"/>
  <c r="B6163" i="27"/>
  <c r="B6164" i="27"/>
  <c r="B6165" i="27"/>
  <c r="B6166" i="27"/>
  <c r="B6167" i="27"/>
  <c r="B6168" i="27"/>
  <c r="B6169" i="27"/>
  <c r="B6170" i="27"/>
  <c r="B6171" i="27"/>
  <c r="B6172" i="27"/>
  <c r="B6173" i="27"/>
  <c r="B6174" i="27"/>
  <c r="B6175" i="27"/>
  <c r="B6176" i="27"/>
  <c r="B6177" i="27"/>
  <c r="B6178" i="27"/>
  <c r="B6179" i="27"/>
  <c r="B6180" i="27"/>
  <c r="B6181" i="27"/>
  <c r="B6182" i="27"/>
  <c r="B6183" i="27"/>
  <c r="B6184" i="27"/>
  <c r="B6185" i="27"/>
  <c r="B6186" i="27"/>
  <c r="B6187" i="27"/>
  <c r="B6188" i="27"/>
  <c r="B6189" i="27"/>
  <c r="B6190" i="27"/>
  <c r="B6191" i="27"/>
  <c r="B6192" i="27"/>
  <c r="B6193" i="27"/>
  <c r="B6194" i="27"/>
  <c r="B6195" i="27"/>
  <c r="B6196" i="27"/>
  <c r="B6197" i="27"/>
  <c r="B6198" i="27"/>
  <c r="B6199" i="27"/>
  <c r="B6200" i="27"/>
  <c r="B6201" i="27"/>
  <c r="B6202" i="27"/>
  <c r="B6203" i="27"/>
  <c r="B6204" i="27"/>
  <c r="B6205" i="27"/>
  <c r="B6206" i="27"/>
  <c r="B6207" i="27"/>
  <c r="B6208" i="27"/>
  <c r="B6209" i="27"/>
  <c r="B6210" i="27"/>
  <c r="B6211" i="27"/>
  <c r="B6212" i="27"/>
  <c r="B6213" i="27"/>
  <c r="B6214" i="27"/>
  <c r="B6215" i="27"/>
  <c r="B6216" i="27"/>
  <c r="B6217" i="27"/>
  <c r="B6218" i="27"/>
  <c r="B6219" i="27"/>
  <c r="B6220" i="27"/>
  <c r="B6221" i="27"/>
  <c r="B6222" i="27"/>
  <c r="B6223" i="27"/>
  <c r="B6224" i="27"/>
  <c r="B6225" i="27"/>
  <c r="B6226" i="27"/>
  <c r="B6227" i="27"/>
  <c r="B6228" i="27"/>
  <c r="B6229" i="27"/>
  <c r="B6230" i="27"/>
  <c r="B6231" i="27"/>
  <c r="B6232" i="27"/>
  <c r="B6233" i="27"/>
  <c r="B6234" i="27"/>
  <c r="B6235" i="27"/>
  <c r="B6236" i="27"/>
  <c r="B6237" i="27"/>
  <c r="B6238" i="27"/>
  <c r="B6239" i="27"/>
  <c r="B6240" i="27"/>
  <c r="B6241" i="27"/>
  <c r="B6242" i="27"/>
  <c r="B6243" i="27"/>
  <c r="B6244" i="27"/>
  <c r="B6245" i="27"/>
  <c r="B6246" i="27"/>
  <c r="B6247" i="27"/>
  <c r="B6248" i="27"/>
  <c r="B6249" i="27"/>
  <c r="B6250" i="27"/>
  <c r="B6251" i="27"/>
  <c r="B6252" i="27"/>
  <c r="B6253" i="27"/>
  <c r="B6254" i="27"/>
  <c r="B6255" i="27"/>
  <c r="B6256" i="27"/>
  <c r="B6257" i="27"/>
  <c r="B6258" i="27"/>
  <c r="B6259" i="27"/>
  <c r="B6260" i="27"/>
  <c r="B6261" i="27"/>
  <c r="B6262" i="27"/>
  <c r="B6263" i="27"/>
  <c r="B6264" i="27"/>
  <c r="B6265" i="27"/>
  <c r="B6266" i="27"/>
  <c r="B6267" i="27"/>
  <c r="B6268" i="27"/>
  <c r="B6269" i="27"/>
  <c r="B6270" i="27"/>
  <c r="B6271" i="27"/>
  <c r="B6272" i="27"/>
  <c r="B6273" i="27"/>
  <c r="B6274" i="27"/>
  <c r="B6275" i="27"/>
  <c r="B6276" i="27"/>
  <c r="B6277" i="27"/>
  <c r="B6278" i="27"/>
  <c r="B6279" i="27"/>
  <c r="B6280" i="27"/>
  <c r="B6281" i="27"/>
  <c r="B6282" i="27"/>
  <c r="B6283" i="27"/>
  <c r="B6284" i="27"/>
  <c r="B6285" i="27"/>
  <c r="B6286" i="27"/>
  <c r="B6287" i="27"/>
  <c r="B6288" i="27"/>
  <c r="B6289" i="27"/>
  <c r="B6290" i="27"/>
  <c r="B6291" i="27"/>
  <c r="B6292" i="27"/>
  <c r="B6293" i="27"/>
  <c r="B6294" i="27"/>
  <c r="B6295" i="27"/>
  <c r="B6296" i="27"/>
  <c r="B6297" i="27"/>
  <c r="B6298" i="27"/>
  <c r="B6299" i="27"/>
  <c r="B6300" i="27"/>
  <c r="B6301" i="27"/>
  <c r="B6302" i="27"/>
  <c r="B6303" i="27"/>
  <c r="B6304" i="27"/>
  <c r="B6305" i="27"/>
  <c r="B6306" i="27"/>
  <c r="B6307" i="27"/>
  <c r="B6308" i="27"/>
  <c r="B6309" i="27"/>
  <c r="B6310" i="27"/>
  <c r="B6311" i="27"/>
  <c r="B6312" i="27"/>
  <c r="B6313" i="27"/>
  <c r="B6314" i="27"/>
  <c r="B6315" i="27"/>
  <c r="B6316" i="27"/>
  <c r="B6317" i="27"/>
  <c r="B6318" i="27"/>
  <c r="B6319" i="27"/>
  <c r="B6320" i="27"/>
  <c r="B6321" i="27"/>
  <c r="B6322" i="27"/>
  <c r="B6323" i="27"/>
  <c r="B6324" i="27"/>
  <c r="B6325" i="27"/>
  <c r="B6326" i="27"/>
  <c r="B6327" i="27"/>
  <c r="B6328" i="27"/>
  <c r="B6329" i="27"/>
  <c r="B6330" i="27"/>
  <c r="B6331" i="27"/>
  <c r="B6332" i="27"/>
  <c r="B6333" i="27"/>
  <c r="B6334" i="27"/>
  <c r="B6335" i="27"/>
  <c r="B6336" i="27"/>
  <c r="B6337" i="27"/>
  <c r="B6338" i="27"/>
  <c r="B6339" i="27"/>
  <c r="B6340" i="27"/>
  <c r="B6341" i="27"/>
  <c r="B6342" i="27"/>
  <c r="B6343" i="27"/>
  <c r="B6344" i="27"/>
  <c r="B6345" i="27"/>
  <c r="B6346" i="27"/>
  <c r="B6347" i="27"/>
  <c r="B6348" i="27"/>
  <c r="B6349" i="27"/>
  <c r="B6350" i="27"/>
  <c r="B6351" i="27"/>
  <c r="B6352" i="27"/>
  <c r="B6353" i="27"/>
  <c r="B6354" i="27"/>
  <c r="B6355" i="27"/>
  <c r="B6356" i="27"/>
  <c r="B6357" i="27"/>
  <c r="B6358" i="27"/>
  <c r="B6359" i="27"/>
  <c r="B6360" i="27"/>
  <c r="B6361" i="27"/>
  <c r="B6362" i="27"/>
  <c r="B6363" i="27"/>
  <c r="B6364" i="27"/>
  <c r="B6365" i="27"/>
  <c r="B6366" i="27"/>
  <c r="B6367" i="27"/>
  <c r="B6368" i="27"/>
  <c r="B6369" i="27"/>
  <c r="B6370" i="27"/>
  <c r="B6371" i="27"/>
  <c r="B6372" i="27"/>
  <c r="B6373" i="27"/>
  <c r="B6374" i="27"/>
  <c r="B6375" i="27"/>
  <c r="B6376" i="27"/>
  <c r="B6377" i="27"/>
  <c r="B6378" i="27"/>
  <c r="B6379" i="27"/>
  <c r="B6380" i="27"/>
  <c r="B6381" i="27"/>
  <c r="B6382" i="27"/>
  <c r="B6383" i="27"/>
  <c r="B6384" i="27"/>
  <c r="B6385" i="27"/>
  <c r="B6386" i="27"/>
  <c r="B6387" i="27"/>
  <c r="B6388" i="27"/>
  <c r="B6389" i="27"/>
  <c r="B6390" i="27"/>
  <c r="B6391" i="27"/>
  <c r="B6392" i="27"/>
  <c r="B6393" i="27"/>
  <c r="B6394" i="27"/>
  <c r="B6395" i="27"/>
  <c r="B6396" i="27"/>
  <c r="B6397" i="27"/>
  <c r="B6398" i="27"/>
  <c r="B6399" i="27"/>
  <c r="B6400" i="27"/>
  <c r="B6401" i="27"/>
  <c r="B6402" i="27"/>
  <c r="B6403" i="27"/>
  <c r="B6404" i="27"/>
  <c r="B6405" i="27"/>
  <c r="B6406" i="27"/>
  <c r="B6407" i="27"/>
  <c r="B6408" i="27"/>
  <c r="B6409" i="27"/>
  <c r="B6410" i="27"/>
  <c r="B6411" i="27"/>
  <c r="B6412" i="27"/>
  <c r="B6413" i="27"/>
  <c r="B6414" i="27"/>
  <c r="B6415" i="27"/>
  <c r="B6416" i="27"/>
  <c r="B6417" i="27"/>
  <c r="B6418" i="27"/>
  <c r="B6419" i="27"/>
  <c r="B6420" i="27"/>
  <c r="B6421" i="27"/>
  <c r="B6422" i="27"/>
  <c r="B6423" i="27"/>
  <c r="B6424" i="27"/>
  <c r="B6425" i="27"/>
  <c r="B6426" i="27"/>
  <c r="B6427" i="27"/>
  <c r="B6428" i="27"/>
  <c r="B6429" i="27"/>
  <c r="B6430" i="27"/>
  <c r="B6431" i="27"/>
  <c r="B6432" i="27"/>
  <c r="B6433" i="27"/>
  <c r="B6434" i="27"/>
  <c r="B6435" i="27"/>
  <c r="B6436" i="27"/>
  <c r="B6437" i="27"/>
  <c r="B6438" i="27"/>
  <c r="B6439" i="27"/>
  <c r="B6440" i="27"/>
  <c r="B6441" i="27"/>
  <c r="B6442" i="27"/>
  <c r="B6443" i="27"/>
  <c r="B6444" i="27"/>
  <c r="B6445" i="27"/>
  <c r="B6446" i="27"/>
  <c r="B6447" i="27"/>
  <c r="B6448" i="27"/>
  <c r="B6449" i="27"/>
  <c r="B6450" i="27"/>
  <c r="B6451" i="27"/>
  <c r="B6452" i="27"/>
  <c r="B6453" i="27"/>
  <c r="B6454" i="27"/>
  <c r="B6455" i="27"/>
  <c r="B6456" i="27"/>
  <c r="B6457" i="27"/>
  <c r="B6458" i="27"/>
  <c r="B6459" i="27"/>
  <c r="B6460" i="27"/>
  <c r="B6461" i="27"/>
  <c r="B6462" i="27"/>
  <c r="B6463" i="27"/>
  <c r="B6464" i="27"/>
  <c r="B6465" i="27"/>
  <c r="B6466" i="27"/>
  <c r="B6467" i="27"/>
  <c r="B6468" i="27"/>
  <c r="B6469" i="27"/>
  <c r="B6470" i="27"/>
  <c r="B6471" i="27"/>
  <c r="B6472" i="27"/>
  <c r="B6473" i="27"/>
  <c r="B6474" i="27"/>
  <c r="B6475" i="27"/>
  <c r="B6476" i="27"/>
  <c r="B6477" i="27"/>
  <c r="B6478" i="27"/>
  <c r="B6479" i="27"/>
  <c r="B6480" i="27"/>
  <c r="B6481" i="27"/>
  <c r="B6482" i="27"/>
  <c r="B6483" i="27"/>
  <c r="B6484" i="27"/>
  <c r="B6485" i="27"/>
  <c r="B6486" i="27"/>
  <c r="B6487" i="27"/>
  <c r="B6488" i="27"/>
  <c r="B6489" i="27"/>
  <c r="B6490" i="27"/>
  <c r="B6491" i="27"/>
  <c r="B6492" i="27"/>
  <c r="B6493" i="27"/>
  <c r="B6494" i="27"/>
  <c r="B6495" i="27"/>
  <c r="B6496" i="27"/>
  <c r="B6497" i="27"/>
  <c r="B6498" i="27"/>
  <c r="B6499" i="27"/>
  <c r="B6500" i="27"/>
  <c r="B6501" i="27"/>
  <c r="B6502" i="27"/>
  <c r="B6503" i="27"/>
  <c r="B6504" i="27"/>
  <c r="B6505" i="27"/>
  <c r="B6506" i="27"/>
  <c r="B6507" i="27"/>
  <c r="B6508" i="27"/>
  <c r="B6509" i="27"/>
  <c r="B6510" i="27"/>
  <c r="B6511" i="27"/>
  <c r="B6512" i="27"/>
  <c r="B6513" i="27"/>
  <c r="B6514" i="27"/>
  <c r="B6515" i="27"/>
  <c r="B6516" i="27"/>
  <c r="B6517" i="27"/>
  <c r="B6518" i="27"/>
  <c r="B6519" i="27"/>
  <c r="B6520" i="27"/>
  <c r="B6521" i="27"/>
  <c r="B6522" i="27"/>
  <c r="B6523" i="27"/>
  <c r="B6524" i="27"/>
  <c r="B6525" i="27"/>
  <c r="B6526" i="27"/>
  <c r="B6527" i="27"/>
  <c r="B6528" i="27"/>
  <c r="B6529" i="27"/>
  <c r="B6530" i="27"/>
  <c r="B6531" i="27"/>
  <c r="B6532" i="27"/>
  <c r="B6533" i="27"/>
  <c r="B6534" i="27"/>
  <c r="B6535" i="27"/>
  <c r="B6536" i="27"/>
  <c r="B6537" i="27"/>
  <c r="B6538" i="27"/>
  <c r="B6539" i="27"/>
  <c r="B6540" i="27"/>
  <c r="B6541" i="27"/>
  <c r="B6542" i="27"/>
  <c r="B6543" i="27"/>
  <c r="B6544" i="27"/>
  <c r="B6545" i="27"/>
  <c r="B6546" i="27"/>
  <c r="B6547" i="27"/>
  <c r="B6548" i="27"/>
  <c r="B6549" i="27"/>
  <c r="B6550" i="27"/>
  <c r="B6551" i="27"/>
  <c r="B6552" i="27"/>
  <c r="B6553" i="27"/>
  <c r="B6554" i="27"/>
  <c r="B6555" i="27"/>
  <c r="B6556" i="27"/>
  <c r="B6557" i="27"/>
  <c r="B6558" i="27"/>
  <c r="B6559" i="27"/>
  <c r="B6560" i="27"/>
  <c r="B6561" i="27"/>
  <c r="B6562" i="27"/>
  <c r="B6563" i="27"/>
  <c r="B6564" i="27"/>
  <c r="B6565" i="27"/>
  <c r="B6566" i="27"/>
  <c r="B6567" i="27"/>
  <c r="B6568" i="27"/>
  <c r="B6569" i="27"/>
  <c r="B6570" i="27"/>
  <c r="B6571" i="27"/>
  <c r="B6572" i="27"/>
  <c r="B6573" i="27"/>
  <c r="B6574" i="27"/>
  <c r="B6575" i="27"/>
  <c r="B6576" i="27"/>
  <c r="B6577" i="27"/>
  <c r="B6578" i="27"/>
  <c r="B6579" i="27"/>
  <c r="B6580" i="27"/>
  <c r="B6581" i="27"/>
  <c r="B6582" i="27"/>
  <c r="B6583" i="27"/>
  <c r="B6584" i="27"/>
  <c r="B6585" i="27"/>
  <c r="B6586" i="27"/>
  <c r="B6587" i="27"/>
  <c r="B6588" i="27"/>
  <c r="B6589" i="27"/>
  <c r="B6590" i="27"/>
  <c r="B6591" i="27"/>
  <c r="B6592" i="27"/>
  <c r="B6593" i="27"/>
  <c r="B6594" i="27"/>
  <c r="B6595" i="27"/>
  <c r="B6596" i="27"/>
  <c r="B6597" i="27"/>
  <c r="B6598" i="27"/>
  <c r="B6599" i="27"/>
  <c r="B6600" i="27"/>
  <c r="B6601" i="27"/>
  <c r="B6602" i="27"/>
  <c r="B6603" i="27"/>
  <c r="B6604" i="27"/>
  <c r="B6605" i="27"/>
  <c r="B6606" i="27"/>
  <c r="B6607" i="27"/>
  <c r="B6608" i="27"/>
  <c r="B6609" i="27"/>
  <c r="B6610" i="27"/>
  <c r="B6611" i="27"/>
  <c r="B6612" i="27"/>
  <c r="B6613" i="27"/>
  <c r="B6614" i="27"/>
  <c r="B6615" i="27"/>
  <c r="B6616" i="27"/>
  <c r="B6617" i="27"/>
  <c r="B6618" i="27"/>
  <c r="B6619" i="27"/>
  <c r="B6620" i="27"/>
  <c r="B6621" i="27"/>
  <c r="B6622" i="27"/>
  <c r="B6623" i="27"/>
  <c r="B6624" i="27"/>
  <c r="B6625" i="27"/>
  <c r="B6626" i="27"/>
  <c r="B6627" i="27"/>
  <c r="B6628" i="27"/>
  <c r="B6629" i="27"/>
  <c r="B6630" i="27"/>
  <c r="B6631" i="27"/>
  <c r="B6632" i="27"/>
  <c r="B6633" i="27"/>
  <c r="B6634" i="27"/>
  <c r="B6635" i="27"/>
  <c r="B6636" i="27"/>
  <c r="B6637" i="27"/>
  <c r="B6638" i="27"/>
  <c r="B6639" i="27"/>
  <c r="B6640" i="27"/>
  <c r="B6641" i="27"/>
  <c r="B6642" i="27"/>
  <c r="B6643" i="27"/>
  <c r="B6644" i="27"/>
  <c r="B6645" i="27"/>
  <c r="B6646" i="27"/>
  <c r="B6647" i="27"/>
  <c r="B6648" i="27"/>
  <c r="B6649" i="27"/>
  <c r="B6650" i="27"/>
  <c r="B6651" i="27"/>
  <c r="B6652" i="27"/>
  <c r="B6653" i="27"/>
  <c r="B6654" i="27"/>
  <c r="B6655" i="27"/>
  <c r="B6656" i="27"/>
  <c r="B6657" i="27"/>
  <c r="B6658" i="27"/>
  <c r="B6659" i="27"/>
  <c r="B6660" i="27"/>
  <c r="B6661" i="27"/>
  <c r="B6662" i="27"/>
  <c r="B6663" i="27"/>
  <c r="B6664" i="27"/>
  <c r="B6665" i="27"/>
  <c r="B6666" i="27"/>
  <c r="B6667" i="27"/>
  <c r="B6668" i="27"/>
  <c r="B6669" i="27"/>
  <c r="B6670" i="27"/>
  <c r="B6671" i="27"/>
  <c r="B6672" i="27"/>
  <c r="B6673" i="27"/>
  <c r="B6674" i="27"/>
  <c r="B6675" i="27"/>
  <c r="B6676" i="27"/>
  <c r="B6677" i="27"/>
  <c r="B6678" i="27"/>
  <c r="B6679" i="27"/>
  <c r="B6680" i="27"/>
  <c r="B6681" i="27"/>
  <c r="B6682" i="27"/>
  <c r="B6683" i="27"/>
  <c r="B6684" i="27"/>
  <c r="B6685" i="27"/>
  <c r="B6686" i="27"/>
  <c r="B6687" i="27"/>
  <c r="B6688" i="27"/>
  <c r="B6689" i="27"/>
  <c r="B6690" i="27"/>
  <c r="B6691" i="27"/>
  <c r="B6692" i="27"/>
  <c r="B6693" i="27"/>
  <c r="B6694" i="27"/>
  <c r="B6695" i="27"/>
  <c r="B6696" i="27"/>
  <c r="B6697" i="27"/>
  <c r="B6698" i="27"/>
  <c r="B6699" i="27"/>
  <c r="B6700" i="27"/>
  <c r="B6701" i="27"/>
  <c r="B6702" i="27"/>
  <c r="B6703" i="27"/>
  <c r="B6704" i="27"/>
  <c r="B6705" i="27"/>
  <c r="B6706" i="27"/>
  <c r="B6707" i="27"/>
  <c r="B6708" i="27"/>
  <c r="B6709" i="27"/>
  <c r="B6710" i="27"/>
  <c r="B6711" i="27"/>
  <c r="B6712" i="27"/>
  <c r="B6713" i="27"/>
  <c r="B6714" i="27"/>
  <c r="B6715" i="27"/>
  <c r="B6716" i="27"/>
  <c r="B6717" i="27"/>
  <c r="B6718" i="27"/>
  <c r="B6719" i="27"/>
  <c r="B6720" i="27"/>
  <c r="B6721" i="27"/>
  <c r="B6722" i="27"/>
  <c r="B6723" i="27"/>
  <c r="B6724" i="27"/>
  <c r="B6725" i="27"/>
  <c r="B6726" i="27"/>
  <c r="B6727" i="27"/>
  <c r="B6728" i="27"/>
  <c r="B6729" i="27"/>
  <c r="B6730" i="27"/>
  <c r="B6731" i="27"/>
  <c r="B6732" i="27"/>
  <c r="B6733" i="27"/>
  <c r="B6734" i="27"/>
  <c r="B6735" i="27"/>
  <c r="B6736" i="27"/>
  <c r="B6737" i="27"/>
  <c r="B6738" i="27"/>
  <c r="B6739" i="27"/>
  <c r="B6740" i="27"/>
  <c r="B6741" i="27"/>
  <c r="B6742" i="27"/>
  <c r="B6743" i="27"/>
  <c r="B6744" i="27"/>
  <c r="B6745" i="27"/>
  <c r="B6746" i="27"/>
  <c r="B6747" i="27"/>
  <c r="B6748" i="27"/>
  <c r="B6749" i="27"/>
  <c r="B6750" i="27"/>
  <c r="B6751" i="27"/>
  <c r="B6752" i="27"/>
  <c r="B6753" i="27"/>
  <c r="B6754" i="27"/>
  <c r="B6755" i="27"/>
  <c r="B6756" i="27"/>
  <c r="B6757" i="27"/>
  <c r="B6758" i="27"/>
  <c r="B6759" i="27"/>
  <c r="B6760" i="27"/>
  <c r="B6761" i="27"/>
  <c r="B6762" i="27"/>
  <c r="B6763" i="27"/>
  <c r="B6764" i="27"/>
  <c r="B6765" i="27"/>
  <c r="B6766" i="27"/>
  <c r="B6767" i="27"/>
  <c r="B6768" i="27"/>
  <c r="B6769" i="27"/>
  <c r="B6770" i="27"/>
  <c r="B6771" i="27"/>
  <c r="B6772" i="27"/>
  <c r="B6773" i="27"/>
  <c r="B6774" i="27"/>
  <c r="B6775" i="27"/>
  <c r="B6776" i="27"/>
  <c r="B6777" i="27"/>
  <c r="B6778" i="27"/>
  <c r="B6779" i="27"/>
  <c r="B6780" i="27"/>
  <c r="B6781" i="27"/>
  <c r="B6782" i="27"/>
  <c r="B6783" i="27"/>
  <c r="B6784" i="27"/>
  <c r="B6785" i="27"/>
  <c r="B6786" i="27"/>
  <c r="B6787" i="27"/>
  <c r="B6788" i="27"/>
  <c r="B6789" i="27"/>
  <c r="B6790" i="27"/>
  <c r="B6791" i="27"/>
  <c r="B6792" i="27"/>
  <c r="B6793" i="27"/>
  <c r="B6794" i="27"/>
  <c r="B6795" i="27"/>
  <c r="B6796" i="27"/>
  <c r="B6797" i="27"/>
  <c r="B6798" i="27"/>
  <c r="B6799" i="27"/>
  <c r="B6800" i="27"/>
  <c r="B6801" i="27"/>
  <c r="B6802" i="27"/>
  <c r="B6803" i="27"/>
  <c r="B6804" i="27"/>
  <c r="B6805" i="27"/>
  <c r="B6806" i="27"/>
  <c r="B6807" i="27"/>
  <c r="B6808" i="27"/>
  <c r="B6809" i="27"/>
  <c r="B6810" i="27"/>
  <c r="B6811" i="27"/>
  <c r="B6812" i="27"/>
  <c r="B6813" i="27"/>
  <c r="B6814" i="27"/>
  <c r="B6815" i="27"/>
  <c r="B6816" i="27"/>
  <c r="B6817" i="27"/>
  <c r="B6818" i="27"/>
  <c r="B6819" i="27"/>
  <c r="B6820" i="27"/>
  <c r="B6821" i="27"/>
  <c r="B6822" i="27"/>
  <c r="B6823" i="27"/>
  <c r="B6824" i="27"/>
  <c r="B6825" i="27"/>
  <c r="B6826" i="27"/>
  <c r="B6827" i="27"/>
  <c r="B6828" i="27"/>
  <c r="B6829" i="27"/>
  <c r="B6830" i="27"/>
  <c r="B6831" i="27"/>
  <c r="B6832" i="27"/>
  <c r="B6833" i="27"/>
  <c r="B6834" i="27"/>
  <c r="B6835" i="27"/>
  <c r="B6836" i="27"/>
  <c r="B6837" i="27"/>
  <c r="B6838" i="27"/>
  <c r="B6839" i="27"/>
  <c r="B6840" i="27"/>
  <c r="B6841" i="27"/>
  <c r="B6842" i="27"/>
  <c r="B6843" i="27"/>
  <c r="B6844" i="27"/>
  <c r="B6845" i="27"/>
  <c r="B6846" i="27"/>
  <c r="B6847" i="27"/>
  <c r="B6848" i="27"/>
  <c r="B6849" i="27"/>
  <c r="B6850" i="27"/>
  <c r="B6851" i="27"/>
  <c r="B6852" i="27"/>
  <c r="B6853" i="27"/>
  <c r="B6854" i="27"/>
  <c r="B6855" i="27"/>
  <c r="B6856" i="27"/>
  <c r="B6857" i="27"/>
  <c r="B6858" i="27"/>
  <c r="B6859" i="27"/>
  <c r="B6860" i="27"/>
  <c r="B6861" i="27"/>
  <c r="B6862" i="27"/>
  <c r="B6863" i="27"/>
  <c r="B6864" i="27"/>
  <c r="B6865" i="27"/>
  <c r="B6866" i="27"/>
  <c r="B6867" i="27"/>
  <c r="B6868" i="27"/>
  <c r="B6869" i="27"/>
  <c r="B6870" i="27"/>
  <c r="B6871" i="27"/>
  <c r="B6872" i="27"/>
  <c r="B6873" i="27"/>
  <c r="B6874" i="27"/>
  <c r="B6875" i="27"/>
  <c r="B6876" i="27"/>
  <c r="B6877" i="27"/>
  <c r="B6878" i="27"/>
  <c r="B6879" i="27"/>
  <c r="B6880" i="27"/>
  <c r="B6881" i="27"/>
  <c r="B6882" i="27"/>
  <c r="B6883" i="27"/>
  <c r="B6884" i="27"/>
  <c r="B6885" i="27"/>
  <c r="B6886" i="27"/>
  <c r="B6887" i="27"/>
  <c r="B6888" i="27"/>
  <c r="B6889" i="27"/>
  <c r="B6890" i="27"/>
  <c r="B6891" i="27"/>
  <c r="B6892" i="27"/>
  <c r="B6893" i="27"/>
  <c r="B6894" i="27"/>
  <c r="B6895" i="27"/>
  <c r="B6896" i="27"/>
  <c r="B6897" i="27"/>
  <c r="B6898" i="27"/>
  <c r="B6899" i="27"/>
  <c r="B6900" i="27"/>
  <c r="B6901" i="27"/>
  <c r="B6902" i="27"/>
  <c r="B6903" i="27"/>
  <c r="B6904" i="27"/>
  <c r="B6905" i="27"/>
  <c r="B6906" i="27"/>
  <c r="B6907" i="27"/>
  <c r="B6908" i="27"/>
  <c r="B6909" i="27"/>
  <c r="B6910" i="27"/>
  <c r="B6911" i="27"/>
  <c r="B6912" i="27"/>
  <c r="B6913" i="27"/>
  <c r="B6914" i="27"/>
  <c r="B6915" i="27"/>
  <c r="B6916" i="27"/>
  <c r="B6917" i="27"/>
  <c r="B6918" i="27"/>
  <c r="B6919" i="27"/>
  <c r="B6920" i="27"/>
  <c r="B6921" i="27"/>
  <c r="B6922" i="27"/>
  <c r="B6923" i="27"/>
  <c r="B6924" i="27"/>
  <c r="B6925" i="27"/>
  <c r="B6926" i="27"/>
  <c r="B6927" i="27"/>
  <c r="B6928" i="27"/>
  <c r="B6929" i="27"/>
  <c r="B6930" i="27"/>
  <c r="B6931" i="27"/>
  <c r="B6932" i="27"/>
  <c r="B6933" i="27"/>
  <c r="B6934" i="27"/>
  <c r="B6935" i="27"/>
  <c r="B6936" i="27"/>
  <c r="B6937" i="27"/>
  <c r="B6938" i="27"/>
  <c r="B6939" i="27"/>
  <c r="B6940" i="27"/>
  <c r="B6941" i="27"/>
  <c r="B6942" i="27"/>
  <c r="B6943" i="27"/>
  <c r="B6944" i="27"/>
  <c r="B6945" i="27"/>
  <c r="B6946" i="27"/>
  <c r="B6947" i="27"/>
  <c r="B6948" i="27"/>
  <c r="B6949" i="27"/>
  <c r="B6950" i="27"/>
  <c r="B6951" i="27"/>
  <c r="B6952" i="27"/>
  <c r="B6953" i="27"/>
  <c r="B6954" i="27"/>
  <c r="B6955" i="27"/>
  <c r="B6956" i="27"/>
  <c r="B6957" i="27"/>
  <c r="B6958" i="27"/>
  <c r="B6959" i="27"/>
  <c r="B6960" i="27"/>
  <c r="B6961" i="27"/>
  <c r="B6962" i="27"/>
  <c r="B6963" i="27"/>
  <c r="B6964" i="27"/>
  <c r="B6965" i="27"/>
  <c r="B6966" i="27"/>
  <c r="B6967" i="27"/>
  <c r="B6968" i="27"/>
  <c r="B6969" i="27"/>
  <c r="B6970" i="27"/>
  <c r="B6971" i="27"/>
  <c r="B6972" i="27"/>
  <c r="B6973" i="27"/>
  <c r="B6974" i="27"/>
  <c r="B6975" i="27"/>
  <c r="B6976" i="27"/>
  <c r="B6977" i="27"/>
  <c r="B6978" i="27"/>
  <c r="B6979" i="27"/>
  <c r="B6980" i="27"/>
  <c r="B6981" i="27"/>
  <c r="B6982" i="27"/>
  <c r="B6983" i="27"/>
  <c r="B6984" i="27"/>
  <c r="B6985" i="27"/>
  <c r="B6986" i="27"/>
  <c r="B6987" i="27"/>
  <c r="B6988" i="27"/>
  <c r="B6989" i="27"/>
  <c r="B6990" i="27"/>
  <c r="B6991" i="27"/>
  <c r="B6992" i="27"/>
  <c r="B6993" i="27"/>
  <c r="B6994" i="27"/>
  <c r="B6995" i="27"/>
  <c r="B6996" i="27"/>
  <c r="B6997" i="27"/>
  <c r="B6998" i="27"/>
  <c r="B6999" i="27"/>
  <c r="B7000" i="27"/>
  <c r="B7001" i="27"/>
  <c r="B7002" i="27"/>
  <c r="B7003" i="27"/>
  <c r="B7004" i="27"/>
  <c r="B7005" i="27"/>
  <c r="B7006" i="27"/>
  <c r="B7007" i="27"/>
  <c r="B7008" i="27"/>
  <c r="B7009" i="27"/>
  <c r="B7010" i="27"/>
  <c r="B7011" i="27"/>
  <c r="B7012" i="27"/>
  <c r="B7013" i="27"/>
  <c r="B7014" i="27"/>
  <c r="B7015" i="27"/>
  <c r="B7016" i="27"/>
  <c r="B7017" i="27"/>
  <c r="B7018" i="27"/>
  <c r="B7019" i="27"/>
  <c r="B7020" i="27"/>
  <c r="B7021" i="27"/>
  <c r="B7022" i="27"/>
  <c r="B7023" i="27"/>
  <c r="B7024" i="27"/>
  <c r="B7025" i="27"/>
  <c r="B7026" i="27"/>
  <c r="B7027" i="27"/>
  <c r="B7028" i="27"/>
  <c r="B7029" i="27"/>
  <c r="B7030" i="27"/>
  <c r="B7031" i="27"/>
  <c r="B7032" i="27"/>
  <c r="B7033" i="27"/>
  <c r="B7034" i="27"/>
  <c r="B7035" i="27"/>
  <c r="B7036" i="27"/>
  <c r="B7037" i="27"/>
  <c r="B7038" i="27"/>
  <c r="B7039" i="27"/>
  <c r="B7040" i="27"/>
  <c r="B7041" i="27"/>
  <c r="B7042" i="27"/>
  <c r="B7043" i="27"/>
  <c r="B7044" i="27"/>
  <c r="B7045" i="27"/>
  <c r="B7046" i="27"/>
  <c r="B7047" i="27"/>
  <c r="B7048" i="27"/>
  <c r="B7049" i="27"/>
  <c r="B7050" i="27"/>
  <c r="B7051" i="27"/>
  <c r="B7052" i="27"/>
  <c r="B7053" i="27"/>
  <c r="B7054" i="27"/>
  <c r="B7055" i="27"/>
  <c r="B7056" i="27"/>
  <c r="B7057" i="27"/>
  <c r="B7058" i="27"/>
  <c r="B7059" i="27"/>
  <c r="B7060" i="27"/>
  <c r="B7061" i="27"/>
  <c r="B7062" i="27"/>
  <c r="B7063" i="27"/>
  <c r="B7064" i="27"/>
  <c r="B7065" i="27"/>
  <c r="B7066" i="27"/>
  <c r="B7067" i="27"/>
  <c r="B7068" i="27"/>
  <c r="B7069" i="27"/>
  <c r="B7070" i="27"/>
  <c r="B7071" i="27"/>
  <c r="B7072" i="27"/>
  <c r="B7073" i="27"/>
  <c r="B7074" i="27"/>
  <c r="B7075" i="27"/>
  <c r="B7076" i="27"/>
  <c r="B7077" i="27"/>
  <c r="B7078" i="27"/>
  <c r="B7079" i="27"/>
  <c r="B7080" i="27"/>
  <c r="B7081" i="27"/>
  <c r="B7082" i="27"/>
  <c r="B7083" i="27"/>
  <c r="B7084" i="27"/>
  <c r="B7085" i="27"/>
  <c r="B7086" i="27"/>
  <c r="B7087" i="27"/>
  <c r="B7088" i="27"/>
  <c r="B7089" i="27"/>
  <c r="B7090" i="27"/>
  <c r="B7091" i="27"/>
  <c r="B7092" i="27"/>
  <c r="B7093" i="27"/>
  <c r="B7094" i="27"/>
  <c r="B7095" i="27"/>
  <c r="B7096" i="27"/>
  <c r="B7097" i="27"/>
  <c r="B7098" i="27"/>
  <c r="B7099" i="27"/>
  <c r="B7100" i="27"/>
  <c r="B7101" i="27"/>
  <c r="B7102" i="27"/>
  <c r="B7103" i="27"/>
  <c r="B7104" i="27"/>
  <c r="B7105" i="27"/>
  <c r="B7106" i="27"/>
  <c r="B7107" i="27"/>
  <c r="B7108" i="27"/>
  <c r="B7109" i="27"/>
  <c r="B7110" i="27"/>
  <c r="B7111" i="27"/>
  <c r="B7112" i="27"/>
  <c r="B7113" i="27"/>
  <c r="B7114" i="27"/>
  <c r="B7115" i="27"/>
  <c r="B7116" i="27"/>
  <c r="B7117" i="27"/>
  <c r="B7118" i="27"/>
  <c r="B7119" i="27"/>
  <c r="B7120" i="27"/>
  <c r="B7121" i="27"/>
  <c r="B7122" i="27"/>
  <c r="B7123" i="27"/>
  <c r="B7124" i="27"/>
  <c r="B7125" i="27"/>
  <c r="B7126" i="27"/>
  <c r="B7127" i="27"/>
  <c r="B7128" i="27"/>
  <c r="B7129" i="27"/>
  <c r="B7130" i="27"/>
  <c r="B7131" i="27"/>
  <c r="B7132" i="27"/>
  <c r="B7133" i="27"/>
  <c r="B7134" i="27"/>
  <c r="B7135" i="27"/>
  <c r="B7136" i="27"/>
  <c r="B7137" i="27"/>
  <c r="B7138" i="27"/>
  <c r="B7139" i="27"/>
  <c r="B7140" i="27"/>
  <c r="B7141" i="27"/>
  <c r="B7142" i="27"/>
  <c r="B7143" i="27"/>
  <c r="B7144" i="27"/>
  <c r="B7145" i="27"/>
  <c r="B7146" i="27"/>
  <c r="B7147" i="27"/>
  <c r="B7148" i="27"/>
  <c r="B7149" i="27"/>
  <c r="B7150" i="27"/>
  <c r="B7151" i="27"/>
  <c r="B7152" i="27"/>
  <c r="B7153" i="27"/>
  <c r="B7154" i="27"/>
  <c r="B7155" i="27"/>
  <c r="B7156" i="27"/>
  <c r="B7157" i="27"/>
  <c r="B7158" i="27"/>
  <c r="B7159" i="27"/>
  <c r="B7160" i="27"/>
  <c r="B7161" i="27"/>
  <c r="B7162" i="27"/>
  <c r="B7163" i="27"/>
  <c r="B7164" i="27"/>
  <c r="B7165" i="27"/>
  <c r="B7166" i="27"/>
  <c r="B7167" i="27"/>
  <c r="B7168" i="27"/>
  <c r="B7169" i="27"/>
  <c r="B7170" i="27"/>
  <c r="B7171" i="27"/>
  <c r="B7172" i="27"/>
  <c r="B7173" i="27"/>
  <c r="B7174" i="27"/>
  <c r="B7175" i="27"/>
  <c r="B7176" i="27"/>
  <c r="B7177" i="27"/>
  <c r="B7178" i="27"/>
  <c r="B7179" i="27"/>
  <c r="B7180" i="27"/>
  <c r="B7181" i="27"/>
  <c r="B7182" i="27"/>
  <c r="B7183" i="27"/>
  <c r="B7184" i="27"/>
  <c r="B7185" i="27"/>
  <c r="B7186" i="27"/>
  <c r="B7187" i="27"/>
  <c r="B7188" i="27"/>
  <c r="B7189" i="27"/>
  <c r="B7190" i="27"/>
  <c r="B7191" i="27"/>
  <c r="B7192" i="27"/>
  <c r="B7193" i="27"/>
  <c r="B7194" i="27"/>
  <c r="B7195" i="27"/>
  <c r="B7196" i="27"/>
  <c r="B7197" i="27"/>
  <c r="B7198" i="27"/>
  <c r="B7199" i="27"/>
  <c r="B7200" i="27"/>
  <c r="B7201" i="27"/>
  <c r="B7202" i="27"/>
  <c r="B7203" i="27"/>
  <c r="B7204" i="27"/>
  <c r="B7205" i="27"/>
  <c r="B7206" i="27"/>
  <c r="B7207" i="27"/>
  <c r="B7208" i="27"/>
  <c r="B7209" i="27"/>
  <c r="B7210" i="27"/>
  <c r="B7211" i="27"/>
  <c r="B7212" i="27"/>
  <c r="B7213" i="27"/>
  <c r="B7214" i="27"/>
  <c r="B7215" i="27"/>
  <c r="B7216" i="27"/>
  <c r="B7217" i="27"/>
  <c r="B7218" i="27"/>
  <c r="B7219" i="27"/>
  <c r="B7220" i="27"/>
  <c r="B7221" i="27"/>
  <c r="B7222" i="27"/>
  <c r="B7223" i="27"/>
  <c r="B7224" i="27"/>
  <c r="B7225" i="27"/>
  <c r="B7226" i="27"/>
  <c r="B7227" i="27"/>
  <c r="B7228" i="27"/>
  <c r="B7229" i="27"/>
  <c r="B7230" i="27"/>
  <c r="B7231" i="27"/>
  <c r="B7232" i="27"/>
  <c r="B7233" i="27"/>
  <c r="B7234" i="27"/>
  <c r="B7235" i="27"/>
  <c r="B7236" i="27"/>
  <c r="B7237" i="27"/>
  <c r="B7238" i="27"/>
  <c r="B7239" i="27"/>
  <c r="B7240" i="27"/>
  <c r="B7241" i="27"/>
  <c r="B7242" i="27"/>
  <c r="B7243" i="27"/>
  <c r="B7244" i="27"/>
  <c r="B7245" i="27"/>
  <c r="B7246" i="27"/>
  <c r="B7247" i="27"/>
  <c r="B7248" i="27"/>
  <c r="B7249" i="27"/>
  <c r="B7250" i="27"/>
  <c r="B7251" i="27"/>
  <c r="B7252" i="27"/>
  <c r="B7253" i="27"/>
  <c r="B7254" i="27"/>
  <c r="B7255" i="27"/>
  <c r="B7256" i="27"/>
  <c r="B7257" i="27"/>
  <c r="B7258" i="27"/>
  <c r="B7259" i="27"/>
  <c r="B7260" i="27"/>
  <c r="B7261" i="27"/>
  <c r="B7262" i="27"/>
  <c r="B7263" i="27"/>
  <c r="B7264" i="27"/>
  <c r="B7265" i="27"/>
  <c r="B7266" i="27"/>
  <c r="B7267" i="27"/>
  <c r="B7268" i="27"/>
  <c r="B7269" i="27"/>
  <c r="B7270" i="27"/>
  <c r="B7271" i="27"/>
  <c r="B7272" i="27"/>
  <c r="B7273" i="27"/>
  <c r="B7274" i="27"/>
  <c r="B7275" i="27"/>
  <c r="B7276" i="27"/>
  <c r="B7277" i="27"/>
  <c r="B7278" i="27"/>
  <c r="B7279" i="27"/>
  <c r="B7280" i="27"/>
  <c r="B7281" i="27"/>
  <c r="B7282" i="27"/>
  <c r="B7283" i="27"/>
  <c r="B7284" i="27"/>
  <c r="B7285" i="27"/>
  <c r="B7286" i="27"/>
  <c r="B7287" i="27"/>
  <c r="B7288" i="27"/>
  <c r="B7289" i="27"/>
  <c r="B7290" i="27"/>
  <c r="B7291" i="27"/>
  <c r="B7292" i="27"/>
  <c r="B7293" i="27"/>
  <c r="B7294" i="27"/>
  <c r="B7295" i="27"/>
  <c r="B7296" i="27"/>
  <c r="B7297" i="27"/>
  <c r="B7298" i="27"/>
  <c r="B7299" i="27"/>
  <c r="B7300" i="27"/>
  <c r="B7301" i="27"/>
  <c r="B7302" i="27"/>
  <c r="B7303" i="27"/>
  <c r="B7304" i="27"/>
  <c r="B7305" i="27"/>
  <c r="B7306" i="27"/>
  <c r="B7307" i="27"/>
  <c r="B7308" i="27"/>
  <c r="B7309" i="27"/>
  <c r="B7310" i="27"/>
  <c r="B7311" i="27"/>
  <c r="B7312" i="27"/>
  <c r="B7313" i="27"/>
  <c r="B7314" i="27"/>
  <c r="B7315" i="27"/>
  <c r="B7316" i="27"/>
  <c r="B7317" i="27"/>
  <c r="B7318" i="27"/>
  <c r="B7319" i="27"/>
  <c r="B7320" i="27"/>
  <c r="B7321" i="27"/>
  <c r="B7322" i="27"/>
  <c r="B7323" i="27"/>
  <c r="B7324" i="27"/>
  <c r="B7325" i="27"/>
  <c r="B7326" i="27"/>
  <c r="B7327" i="27"/>
  <c r="B7328" i="27"/>
  <c r="B7329" i="27"/>
  <c r="B7330" i="27"/>
  <c r="B7331" i="27"/>
  <c r="B7332" i="27"/>
  <c r="B7333" i="27"/>
  <c r="B7334" i="27"/>
  <c r="B7335" i="27"/>
  <c r="B7336" i="27"/>
  <c r="B7337" i="27"/>
  <c r="B7338" i="27"/>
  <c r="B7339" i="27"/>
  <c r="B7340" i="27"/>
  <c r="B7341" i="27"/>
  <c r="B7342" i="27"/>
  <c r="B7343" i="27"/>
  <c r="B7344" i="27"/>
  <c r="B7345" i="27"/>
  <c r="B7346" i="27"/>
  <c r="B7347" i="27"/>
  <c r="B7348" i="27"/>
  <c r="B7349" i="27"/>
  <c r="B7350" i="27"/>
  <c r="B7351" i="27"/>
  <c r="B7352" i="27"/>
  <c r="B7353" i="27"/>
  <c r="B7354" i="27"/>
  <c r="B7355" i="27"/>
  <c r="B7356" i="27"/>
  <c r="B7357" i="27"/>
  <c r="B7358" i="27"/>
  <c r="B7359" i="27"/>
  <c r="B7360" i="27"/>
  <c r="B7361" i="27"/>
  <c r="B7362" i="27"/>
  <c r="B7363" i="27"/>
  <c r="B7364" i="27"/>
  <c r="B7365" i="27"/>
  <c r="B7366" i="27"/>
  <c r="B7367" i="27"/>
  <c r="B7368" i="27"/>
  <c r="B7369" i="27"/>
  <c r="B7370" i="27"/>
  <c r="B7371" i="27"/>
  <c r="B7372" i="27"/>
  <c r="B7373" i="27"/>
  <c r="B7374" i="27"/>
  <c r="B7375" i="27"/>
  <c r="B7376" i="27"/>
  <c r="B7377" i="27"/>
  <c r="B7378" i="27"/>
  <c r="B7379" i="27"/>
  <c r="B7380" i="27"/>
  <c r="B7381" i="27"/>
  <c r="B7382" i="27"/>
  <c r="B7383" i="27"/>
  <c r="B7384" i="27"/>
  <c r="B7385" i="27"/>
  <c r="B7386" i="27"/>
  <c r="B7387" i="27"/>
  <c r="B7388" i="27"/>
  <c r="B7389" i="27"/>
  <c r="B7390" i="27"/>
  <c r="B7391" i="27"/>
  <c r="B7392" i="27"/>
  <c r="B7393" i="27"/>
  <c r="B7394" i="27"/>
  <c r="B7395" i="27"/>
  <c r="B7396" i="27"/>
  <c r="B7397" i="27"/>
  <c r="B7398" i="27"/>
  <c r="B7399" i="27"/>
  <c r="B7400" i="27"/>
  <c r="B7401" i="27"/>
  <c r="B7402" i="27"/>
  <c r="B7403" i="27"/>
  <c r="B7404" i="27"/>
  <c r="B7405" i="27"/>
  <c r="B7406" i="27"/>
  <c r="B7407" i="27"/>
  <c r="B7408" i="27"/>
  <c r="B7409" i="27"/>
  <c r="B7410" i="27"/>
  <c r="B7411" i="27"/>
  <c r="B7412" i="27"/>
  <c r="B7413" i="27"/>
  <c r="B7414" i="27"/>
  <c r="B7415" i="27"/>
  <c r="B7416" i="27"/>
  <c r="B7417" i="27"/>
  <c r="B7418" i="27"/>
  <c r="B7419" i="27"/>
  <c r="B7420" i="27"/>
  <c r="B7421" i="27"/>
  <c r="B7422" i="27"/>
  <c r="B7423" i="27"/>
  <c r="B7424" i="27"/>
  <c r="B7425" i="27"/>
  <c r="B7426" i="27"/>
  <c r="B7427" i="27"/>
  <c r="B7428" i="27"/>
  <c r="B7429" i="27"/>
  <c r="B7430" i="27"/>
  <c r="B7431" i="27"/>
  <c r="B7432" i="27"/>
  <c r="B7433" i="27"/>
  <c r="B7434" i="27"/>
  <c r="B7435" i="27"/>
  <c r="B7436" i="27"/>
  <c r="B7437" i="27"/>
  <c r="B7438" i="27"/>
  <c r="B7439" i="27"/>
  <c r="B7440" i="27"/>
  <c r="B7441" i="27"/>
  <c r="B7442" i="27"/>
  <c r="B7443" i="27"/>
  <c r="B7444" i="27"/>
  <c r="B7445" i="27"/>
  <c r="B7446" i="27"/>
  <c r="B7447" i="27"/>
  <c r="B7448" i="27"/>
  <c r="B7449" i="27"/>
  <c r="B7450" i="27"/>
  <c r="B7451" i="27"/>
  <c r="B7452" i="27"/>
  <c r="B7453" i="27"/>
  <c r="B7454" i="27"/>
  <c r="B7455" i="27"/>
  <c r="B7456" i="27"/>
  <c r="B7457" i="27"/>
  <c r="B7458" i="27"/>
  <c r="B7459" i="27"/>
  <c r="B7460" i="27"/>
  <c r="B7461" i="27"/>
  <c r="B7462" i="27"/>
  <c r="B7463" i="27"/>
  <c r="B7464" i="27"/>
  <c r="B7465" i="27"/>
  <c r="B7466" i="27"/>
  <c r="B7467" i="27"/>
  <c r="B7468" i="27"/>
  <c r="B7469" i="27"/>
  <c r="B7470" i="27"/>
  <c r="B7471" i="27"/>
  <c r="B7472" i="27"/>
  <c r="B7473" i="27"/>
  <c r="B7474" i="27"/>
  <c r="B7475" i="27"/>
  <c r="B7476" i="27"/>
  <c r="B7477" i="27"/>
  <c r="B7478" i="27"/>
  <c r="B7479" i="27"/>
  <c r="B7480" i="27"/>
  <c r="B7481" i="27"/>
  <c r="B7482" i="27"/>
  <c r="B7483" i="27"/>
  <c r="B7484" i="27"/>
  <c r="B7485" i="27"/>
  <c r="B7486" i="27"/>
  <c r="B7487" i="27"/>
  <c r="B7488" i="27"/>
  <c r="B7489" i="27"/>
  <c r="B7490" i="27"/>
  <c r="B7491" i="27"/>
  <c r="B7492" i="27"/>
  <c r="B7493" i="27"/>
  <c r="B7494" i="27"/>
  <c r="B7495" i="27"/>
  <c r="B7496" i="27"/>
  <c r="B7497" i="27"/>
  <c r="B7498" i="27"/>
  <c r="B7499" i="27"/>
  <c r="B7500" i="27"/>
  <c r="B7501" i="27"/>
  <c r="B7502" i="27"/>
  <c r="B7503" i="27"/>
  <c r="B7504" i="27"/>
  <c r="B7505" i="27"/>
  <c r="B7506" i="27"/>
  <c r="B7507" i="27"/>
  <c r="B7508" i="27"/>
  <c r="B7509" i="27"/>
  <c r="B7510" i="27"/>
  <c r="B7511" i="27"/>
  <c r="B7512" i="27"/>
  <c r="B7513" i="27"/>
  <c r="B7514" i="27"/>
  <c r="B7515" i="27"/>
  <c r="B7516" i="27"/>
  <c r="B7517" i="27"/>
  <c r="B7518" i="27"/>
  <c r="B7519" i="27"/>
  <c r="B7520" i="27"/>
  <c r="B7521" i="27"/>
  <c r="B7522" i="27"/>
  <c r="B7523" i="27"/>
  <c r="B7524" i="27"/>
  <c r="B7525" i="27"/>
  <c r="B7526" i="27"/>
  <c r="B7527" i="27"/>
  <c r="B7528" i="27"/>
  <c r="B7529" i="27"/>
  <c r="B7530" i="27"/>
  <c r="B7531" i="27"/>
  <c r="B7532" i="27"/>
  <c r="B7533" i="27"/>
  <c r="B7534" i="27"/>
  <c r="B7535" i="27"/>
  <c r="B7536" i="27"/>
  <c r="B7537" i="27"/>
  <c r="B7538" i="27"/>
  <c r="B7539" i="27"/>
  <c r="B7540" i="27"/>
  <c r="B7541" i="27"/>
  <c r="B7542" i="27"/>
  <c r="B7543" i="27"/>
  <c r="B7544" i="27"/>
  <c r="B7545" i="27"/>
  <c r="B7546" i="27"/>
  <c r="B7547" i="27"/>
  <c r="B7548" i="27"/>
  <c r="B7549" i="27"/>
  <c r="B7550" i="27"/>
  <c r="B7551" i="27"/>
  <c r="B7552" i="27"/>
  <c r="B7553" i="27"/>
  <c r="B7554" i="27"/>
  <c r="B7555" i="27"/>
  <c r="B7556" i="27"/>
  <c r="B7557" i="27"/>
  <c r="B7558" i="27"/>
  <c r="B7559" i="27"/>
  <c r="B7560" i="27"/>
  <c r="B7561" i="27"/>
  <c r="B7562" i="27"/>
  <c r="B7563" i="27"/>
  <c r="B7564" i="27"/>
  <c r="B7565" i="27"/>
  <c r="B7566" i="27"/>
  <c r="B7567" i="27"/>
  <c r="B7568" i="27"/>
  <c r="B7569" i="27"/>
  <c r="B7570" i="27"/>
  <c r="B7571" i="27"/>
  <c r="B7572" i="27"/>
  <c r="B7573" i="27"/>
  <c r="B7574" i="27"/>
  <c r="B7575" i="27"/>
  <c r="B7576" i="27"/>
  <c r="B7577" i="27"/>
  <c r="B7578" i="27"/>
  <c r="B7579" i="27"/>
  <c r="B7580" i="27"/>
  <c r="B7581" i="27"/>
  <c r="B7582" i="27"/>
  <c r="B7583" i="27"/>
  <c r="B7584" i="27"/>
  <c r="B7585" i="27"/>
  <c r="B7586" i="27"/>
  <c r="B7587" i="27"/>
  <c r="B7588" i="27"/>
  <c r="B7589" i="27"/>
  <c r="B7590" i="27"/>
  <c r="B7591" i="27"/>
  <c r="B7592" i="27"/>
  <c r="B7593" i="27"/>
  <c r="B7594" i="27"/>
  <c r="B7595" i="27"/>
  <c r="B7596" i="27"/>
  <c r="B7597" i="27"/>
  <c r="B7598" i="27"/>
  <c r="B7599" i="27"/>
  <c r="B7600" i="27"/>
  <c r="B7601" i="27"/>
  <c r="B7602" i="27"/>
  <c r="B7603" i="27"/>
  <c r="B7604" i="27"/>
  <c r="B7605" i="27"/>
  <c r="B7606" i="27"/>
  <c r="B7607" i="27"/>
  <c r="B7608" i="27"/>
  <c r="B7609" i="27"/>
  <c r="B7610" i="27"/>
  <c r="B7611" i="27"/>
  <c r="B7612" i="27"/>
  <c r="B7613" i="27"/>
  <c r="B7614" i="27"/>
  <c r="B7615" i="27"/>
  <c r="B7616" i="27"/>
  <c r="B7617" i="27"/>
  <c r="B7618" i="27"/>
  <c r="B7619" i="27"/>
  <c r="B7620" i="27"/>
  <c r="B7621" i="27"/>
  <c r="B7622" i="27"/>
  <c r="B7623" i="27"/>
  <c r="B7624" i="27"/>
  <c r="B7625" i="27"/>
  <c r="B7626" i="27"/>
  <c r="B7627" i="27"/>
  <c r="B7628" i="27"/>
  <c r="B7629" i="27"/>
  <c r="B7630" i="27"/>
  <c r="B7631" i="27"/>
  <c r="B7632" i="27"/>
  <c r="B7633" i="27"/>
  <c r="B7634" i="27"/>
  <c r="B7635" i="27"/>
  <c r="B7636" i="27"/>
  <c r="B7637" i="27"/>
  <c r="B7638" i="27"/>
  <c r="B7639" i="27"/>
  <c r="B7640" i="27"/>
  <c r="B7641" i="27"/>
  <c r="B7642" i="27"/>
  <c r="B7643" i="27"/>
  <c r="B7644" i="27"/>
  <c r="B7645" i="27"/>
  <c r="B7646" i="27"/>
  <c r="B7647" i="27"/>
  <c r="B7648" i="27"/>
  <c r="B7649" i="27"/>
  <c r="B7650" i="27"/>
  <c r="B7651" i="27"/>
  <c r="B7652" i="27"/>
  <c r="B7653" i="27"/>
  <c r="B7654" i="27"/>
  <c r="B7655" i="27"/>
  <c r="B7656" i="27"/>
  <c r="B7657" i="27"/>
  <c r="B7658" i="27"/>
  <c r="B7659" i="27"/>
  <c r="B7660" i="27"/>
  <c r="B7661" i="27"/>
  <c r="B7662" i="27"/>
  <c r="B7663" i="27"/>
  <c r="B7664" i="27"/>
  <c r="B7665" i="27"/>
  <c r="B7666" i="27"/>
  <c r="B7667" i="27"/>
  <c r="B7668" i="27"/>
  <c r="B7669" i="27"/>
  <c r="B7670" i="27"/>
  <c r="B7671" i="27"/>
  <c r="B7672" i="27"/>
  <c r="B7673" i="27"/>
  <c r="B7674" i="27"/>
  <c r="B7675" i="27"/>
  <c r="B7676" i="27"/>
  <c r="B7677" i="27"/>
  <c r="B7678" i="27"/>
  <c r="B7679" i="27"/>
  <c r="B7680" i="27"/>
  <c r="B7681" i="27"/>
  <c r="B7682" i="27"/>
  <c r="B7683" i="27"/>
  <c r="B7684" i="27"/>
  <c r="B7685" i="27"/>
  <c r="B7686" i="27"/>
  <c r="B7687" i="27"/>
  <c r="B7688" i="27"/>
  <c r="B7689" i="27"/>
  <c r="B7690" i="27"/>
  <c r="B7691" i="27"/>
  <c r="B7692" i="27"/>
  <c r="B7693" i="27"/>
  <c r="B7694" i="27"/>
  <c r="B7695" i="27"/>
  <c r="B7696" i="27"/>
  <c r="B7697" i="27"/>
  <c r="B7698" i="27"/>
  <c r="B7699" i="27"/>
  <c r="B7700" i="27"/>
  <c r="B7701" i="27"/>
  <c r="B7702" i="27"/>
  <c r="B7703" i="27"/>
  <c r="B7704" i="27"/>
  <c r="B7705" i="27"/>
  <c r="B7706" i="27"/>
  <c r="B7707" i="27"/>
  <c r="B7708" i="27"/>
  <c r="B7709" i="27"/>
  <c r="B7710" i="27"/>
  <c r="B7711" i="27"/>
  <c r="B7712" i="27"/>
  <c r="B7713" i="27"/>
  <c r="B7714" i="27"/>
  <c r="B7715" i="27"/>
  <c r="B7716" i="27"/>
  <c r="B7717" i="27"/>
  <c r="B7718" i="27"/>
  <c r="B7719" i="27"/>
  <c r="B7720" i="27"/>
  <c r="B7721" i="27"/>
  <c r="B7722" i="27"/>
  <c r="B7723" i="27"/>
  <c r="B7724" i="27"/>
  <c r="B7725" i="27"/>
  <c r="B7726" i="27"/>
  <c r="B7727" i="27"/>
  <c r="B7728" i="27"/>
  <c r="B7729" i="27"/>
  <c r="B7730" i="27"/>
  <c r="B7731" i="27"/>
  <c r="B7732" i="27"/>
  <c r="B7733" i="27"/>
  <c r="B7734" i="27"/>
  <c r="B7735" i="27"/>
  <c r="B7736" i="27"/>
  <c r="B7737" i="27"/>
  <c r="B7738" i="27"/>
  <c r="B7739" i="27"/>
  <c r="B7740" i="27"/>
  <c r="B7741" i="27"/>
  <c r="B7742" i="27"/>
  <c r="B7743" i="27"/>
  <c r="B7744" i="27"/>
  <c r="B7745" i="27"/>
  <c r="B7746" i="27"/>
  <c r="B7747" i="27"/>
  <c r="B7748" i="27"/>
  <c r="B7749" i="27"/>
  <c r="B7750" i="27"/>
  <c r="B7751" i="27"/>
  <c r="B7752" i="27"/>
  <c r="B7753" i="27"/>
  <c r="B7754" i="27"/>
  <c r="B7755" i="27"/>
  <c r="B7756" i="27"/>
  <c r="B7757" i="27"/>
  <c r="B7758" i="27"/>
  <c r="B7759" i="27"/>
  <c r="B7760" i="27"/>
  <c r="B7761" i="27"/>
  <c r="B7762" i="27"/>
  <c r="B7763" i="27"/>
  <c r="B7764" i="27"/>
  <c r="B7765" i="27"/>
  <c r="B7766" i="27"/>
  <c r="B7767" i="27"/>
  <c r="B7768" i="27"/>
  <c r="B7769" i="27"/>
  <c r="B7770" i="27"/>
  <c r="B7771" i="27"/>
  <c r="B7772" i="27"/>
  <c r="B7773" i="27"/>
  <c r="B7774" i="27"/>
  <c r="B7775" i="27"/>
  <c r="B7776" i="27"/>
  <c r="B7777" i="27"/>
  <c r="B7778" i="27"/>
  <c r="B7779" i="27"/>
  <c r="B7780" i="27"/>
  <c r="B7781" i="27"/>
  <c r="B7782" i="27"/>
  <c r="B7783" i="27"/>
  <c r="B7784" i="27"/>
  <c r="B7785" i="27"/>
  <c r="B7786" i="27"/>
  <c r="B7787" i="27"/>
  <c r="B7788" i="27"/>
  <c r="B7789" i="27"/>
  <c r="B7790" i="27"/>
  <c r="B7791" i="27"/>
  <c r="B7792" i="27"/>
  <c r="B7793" i="27"/>
  <c r="B7794" i="27"/>
  <c r="B7795" i="27"/>
  <c r="B7796" i="27"/>
  <c r="B7797" i="27"/>
  <c r="B7798" i="27"/>
  <c r="B7799" i="27"/>
  <c r="B7800" i="27"/>
  <c r="B7801" i="27"/>
  <c r="B7802" i="27"/>
  <c r="B7803" i="27"/>
  <c r="B7804" i="27"/>
  <c r="B7805" i="27"/>
  <c r="B7806" i="27"/>
  <c r="B7807" i="27"/>
  <c r="B7808" i="27"/>
  <c r="B7809" i="27"/>
  <c r="B7810" i="27"/>
  <c r="B7811" i="27"/>
  <c r="B7812" i="27"/>
  <c r="B7813" i="27"/>
  <c r="B7814" i="27"/>
  <c r="B7815" i="27"/>
  <c r="B7816" i="27"/>
  <c r="B7817" i="27"/>
  <c r="B7818" i="27"/>
  <c r="B7819" i="27"/>
  <c r="B7820" i="27"/>
  <c r="B7821" i="27"/>
  <c r="B7822" i="27"/>
  <c r="B7823" i="27"/>
  <c r="B7824" i="27"/>
  <c r="B7825" i="27"/>
  <c r="B7826" i="27"/>
  <c r="B7827" i="27"/>
  <c r="B7828" i="27"/>
  <c r="B7829" i="27"/>
  <c r="B7830" i="27"/>
  <c r="B7831" i="27"/>
  <c r="B7832" i="27"/>
  <c r="B7833" i="27"/>
  <c r="B7834" i="27"/>
  <c r="B7835" i="27"/>
  <c r="B7836" i="27"/>
  <c r="B7837" i="27"/>
  <c r="B7838" i="27"/>
  <c r="B7839" i="27"/>
  <c r="B7840" i="27"/>
  <c r="B7841" i="27"/>
  <c r="B7842" i="27"/>
  <c r="B7843" i="27"/>
  <c r="B7844" i="27"/>
  <c r="B7845" i="27"/>
  <c r="B7846" i="27"/>
  <c r="B7847" i="27"/>
  <c r="B7848" i="27"/>
  <c r="B7849" i="27"/>
  <c r="B7850" i="27"/>
  <c r="B7851" i="27"/>
  <c r="B7852" i="27"/>
  <c r="B7853" i="27"/>
  <c r="B7854" i="27"/>
  <c r="B7855" i="27"/>
  <c r="B7856" i="27"/>
  <c r="B7857" i="27"/>
  <c r="B7858" i="27"/>
  <c r="B7859" i="27"/>
  <c r="B7860" i="27"/>
  <c r="B7861" i="27"/>
  <c r="B7862" i="27"/>
  <c r="B7863" i="27"/>
  <c r="B7864" i="27"/>
  <c r="B7865" i="27"/>
  <c r="B7866" i="27"/>
  <c r="B7867" i="27"/>
  <c r="B7868" i="27"/>
  <c r="B7869" i="27"/>
  <c r="B7870" i="27"/>
  <c r="B7871" i="27"/>
  <c r="B7872" i="27"/>
  <c r="B7873" i="27"/>
  <c r="B7874" i="27"/>
  <c r="B7875" i="27"/>
  <c r="B7876" i="27"/>
  <c r="B7877" i="27"/>
  <c r="B7878" i="27"/>
  <c r="B7879" i="27"/>
  <c r="B7880" i="27"/>
  <c r="B7881" i="27"/>
  <c r="B7882" i="27"/>
  <c r="B7883" i="27"/>
  <c r="B7884" i="27"/>
  <c r="B7885" i="27"/>
  <c r="B7886" i="27"/>
  <c r="B7887" i="27"/>
  <c r="B7888" i="27"/>
  <c r="B7889" i="27"/>
  <c r="B7890" i="27"/>
  <c r="B7891" i="27"/>
  <c r="B7892" i="27"/>
  <c r="B7893" i="27"/>
  <c r="B7894" i="27"/>
  <c r="B7895" i="27"/>
  <c r="B7896" i="27"/>
  <c r="B7897" i="27"/>
  <c r="B7898" i="27"/>
  <c r="B7899" i="27"/>
  <c r="B7900" i="27"/>
  <c r="B7901" i="27"/>
  <c r="B7902" i="27"/>
  <c r="B7903" i="27"/>
  <c r="B7904" i="27"/>
  <c r="B7905" i="27"/>
  <c r="B7906" i="27"/>
  <c r="B7907" i="27"/>
  <c r="B7908" i="27"/>
  <c r="B7909" i="27"/>
  <c r="B7910" i="27"/>
  <c r="B7911" i="27"/>
  <c r="B7912" i="27"/>
  <c r="B7913" i="27"/>
  <c r="B7914" i="27"/>
  <c r="B7915" i="27"/>
  <c r="B7916" i="27"/>
  <c r="B7917" i="27"/>
  <c r="B7918" i="27"/>
  <c r="B7919" i="27"/>
  <c r="B7920" i="27"/>
  <c r="B7921" i="27"/>
  <c r="B7922" i="27"/>
  <c r="B7923" i="27"/>
  <c r="B7924" i="27"/>
  <c r="B7925" i="27"/>
  <c r="B7926" i="27"/>
  <c r="B7927" i="27"/>
  <c r="B7928" i="27"/>
  <c r="B7929" i="27"/>
  <c r="B7930" i="27"/>
  <c r="B7931" i="27"/>
  <c r="B7932" i="27"/>
  <c r="B7933" i="27"/>
  <c r="B7934" i="27"/>
  <c r="B7935" i="27"/>
  <c r="B7936" i="27"/>
  <c r="B7937" i="27"/>
  <c r="B7938" i="27"/>
  <c r="B7939" i="27"/>
  <c r="B7940" i="27"/>
  <c r="B7941" i="27"/>
  <c r="B7942" i="27"/>
  <c r="B7943" i="27"/>
  <c r="B7944" i="27"/>
  <c r="B7945" i="27"/>
  <c r="B7946" i="27"/>
  <c r="B7947" i="27"/>
  <c r="B7948" i="27"/>
  <c r="B7949" i="27"/>
  <c r="B7950" i="27"/>
  <c r="B7951" i="27"/>
  <c r="B7952" i="27"/>
  <c r="B7953" i="27"/>
  <c r="B7954" i="27"/>
  <c r="B7955" i="27"/>
  <c r="B7956" i="27"/>
  <c r="B7957" i="27"/>
  <c r="B7958" i="27"/>
  <c r="B7959" i="27"/>
  <c r="B7960" i="27"/>
  <c r="B7961" i="27"/>
  <c r="B7962" i="27"/>
  <c r="B7963" i="27"/>
  <c r="B7964" i="27"/>
  <c r="B7965" i="27"/>
  <c r="B7966" i="27"/>
  <c r="B7967" i="27"/>
  <c r="B7968" i="27"/>
  <c r="B7969" i="27"/>
  <c r="B7970" i="27"/>
  <c r="B7971" i="27"/>
  <c r="B7972" i="27"/>
  <c r="B7973" i="27"/>
  <c r="B7974" i="27"/>
  <c r="B7975" i="27"/>
  <c r="B7976" i="27"/>
  <c r="B7977" i="27"/>
  <c r="B7978" i="27"/>
  <c r="B7979" i="27"/>
  <c r="B7980" i="27"/>
  <c r="B7981" i="27"/>
  <c r="B7982" i="27"/>
  <c r="B7983" i="27"/>
  <c r="B7984" i="27"/>
  <c r="B7985" i="27"/>
  <c r="B7986" i="27"/>
  <c r="B7987" i="27"/>
  <c r="B7988" i="27"/>
  <c r="B7989" i="27"/>
  <c r="B7990" i="27"/>
  <c r="B7991" i="27"/>
  <c r="B7992" i="27"/>
  <c r="B7993" i="27"/>
  <c r="B7994" i="27"/>
  <c r="B7995" i="27"/>
  <c r="B7996" i="27"/>
  <c r="B7997" i="27"/>
  <c r="B7998" i="27"/>
  <c r="B7999" i="27"/>
  <c r="B8000" i="27"/>
  <c r="B8001" i="27"/>
  <c r="B8002" i="27"/>
  <c r="B8003" i="27"/>
  <c r="B8004" i="27"/>
  <c r="B8005" i="27"/>
  <c r="B8006" i="27"/>
  <c r="B8007" i="27"/>
  <c r="B8008" i="27"/>
  <c r="B8009" i="27"/>
  <c r="B8010" i="27"/>
  <c r="B8011" i="27"/>
  <c r="B8012" i="27"/>
  <c r="B8013" i="27"/>
  <c r="B8014" i="27"/>
  <c r="B8015" i="27"/>
  <c r="B8016" i="27"/>
  <c r="B8017" i="27"/>
  <c r="B8018" i="27"/>
  <c r="B8019" i="27"/>
  <c r="B8020" i="27"/>
  <c r="B8021" i="27"/>
  <c r="B8022" i="27"/>
  <c r="B8023" i="27"/>
  <c r="B8024" i="27"/>
  <c r="B8025" i="27"/>
  <c r="B8026" i="27"/>
  <c r="B8027" i="27"/>
  <c r="B8028" i="27"/>
  <c r="B8029" i="27"/>
  <c r="B8030" i="27"/>
  <c r="B8031" i="27"/>
  <c r="B8032" i="27"/>
  <c r="B8033" i="27"/>
  <c r="B8034" i="27"/>
  <c r="B8035" i="27"/>
  <c r="B8036" i="27"/>
  <c r="B8037" i="27"/>
  <c r="B8038" i="27"/>
  <c r="B8039" i="27"/>
  <c r="B8040" i="27"/>
  <c r="B8041" i="27"/>
  <c r="B8042" i="27"/>
  <c r="B8043" i="27"/>
  <c r="B8044" i="27"/>
  <c r="B8045" i="27"/>
  <c r="B8046" i="27"/>
  <c r="B8047" i="27"/>
  <c r="B8048" i="27"/>
  <c r="B8049" i="27"/>
  <c r="B8050" i="27"/>
  <c r="B8051" i="27"/>
  <c r="B8052" i="27"/>
  <c r="B8053" i="27"/>
  <c r="B8054" i="27"/>
  <c r="B8055" i="27"/>
  <c r="B8056" i="27"/>
  <c r="B8057" i="27"/>
  <c r="B8058" i="27"/>
  <c r="B8059" i="27"/>
  <c r="B8060" i="27"/>
  <c r="B8061" i="27"/>
  <c r="B8062" i="27"/>
  <c r="B8063" i="27"/>
  <c r="B8064" i="27"/>
  <c r="B8065" i="27"/>
  <c r="B8066" i="27"/>
  <c r="B8067" i="27"/>
  <c r="B8068" i="27"/>
  <c r="B8069" i="27"/>
  <c r="B8070" i="27"/>
  <c r="B8071" i="27"/>
  <c r="B8072" i="27"/>
  <c r="B8073" i="27"/>
  <c r="B8074" i="27"/>
  <c r="B8075" i="27"/>
  <c r="B8076" i="27"/>
  <c r="B8077" i="27"/>
  <c r="B8078" i="27"/>
  <c r="B8079" i="27"/>
  <c r="B8080" i="27"/>
  <c r="B8081" i="27"/>
  <c r="B8082" i="27"/>
  <c r="B8083" i="27"/>
  <c r="B8084" i="27"/>
  <c r="B8085" i="27"/>
  <c r="B8086" i="27"/>
  <c r="B8087" i="27"/>
  <c r="B8088" i="27"/>
  <c r="B8089" i="27"/>
  <c r="B8090" i="27"/>
  <c r="B8091" i="27"/>
  <c r="B8092" i="27"/>
  <c r="B8093" i="27"/>
  <c r="B8094" i="27"/>
  <c r="B8095" i="27"/>
  <c r="B8096" i="27"/>
  <c r="B8097" i="27"/>
  <c r="B8098" i="27"/>
  <c r="B8099" i="27"/>
  <c r="B8100" i="27"/>
  <c r="B8101" i="27"/>
  <c r="B8102" i="27"/>
  <c r="B8103" i="27"/>
  <c r="B8104" i="27"/>
  <c r="B8105" i="27"/>
  <c r="B8106" i="27"/>
  <c r="B8107" i="27"/>
  <c r="B8108" i="27"/>
  <c r="B8109" i="27"/>
  <c r="B8110" i="27"/>
  <c r="B8111" i="27"/>
  <c r="B8112" i="27"/>
  <c r="B8113" i="27"/>
  <c r="B8114" i="27"/>
  <c r="B8115" i="27"/>
  <c r="B8116" i="27"/>
  <c r="B8117" i="27"/>
  <c r="B8118" i="27"/>
  <c r="B8119" i="27"/>
  <c r="B8120" i="27"/>
  <c r="B8121" i="27"/>
  <c r="B8122" i="27"/>
  <c r="B8123" i="27"/>
  <c r="B8124" i="27"/>
  <c r="B8125" i="27"/>
  <c r="B8126" i="27"/>
  <c r="B8127" i="27"/>
  <c r="B8128" i="27"/>
  <c r="B8129" i="27"/>
  <c r="B8130" i="27"/>
  <c r="B8131" i="27"/>
  <c r="B8132" i="27"/>
  <c r="B8133" i="27"/>
  <c r="B8134" i="27"/>
  <c r="B8135" i="27"/>
  <c r="B8136" i="27"/>
  <c r="B8137" i="27"/>
  <c r="B8138" i="27"/>
  <c r="B8139" i="27"/>
  <c r="B8140" i="27"/>
  <c r="B8141" i="27"/>
  <c r="B8142" i="27"/>
  <c r="B8143" i="27"/>
  <c r="B8144" i="27"/>
  <c r="B8145" i="27"/>
  <c r="B8146" i="27"/>
  <c r="B8147" i="27"/>
  <c r="B8148" i="27"/>
  <c r="B8149" i="27"/>
  <c r="B8150" i="27"/>
  <c r="B8151" i="27"/>
  <c r="B8152" i="27"/>
  <c r="B8153" i="27"/>
  <c r="B8154" i="27"/>
  <c r="B8155" i="27"/>
  <c r="B8156" i="27"/>
  <c r="B8157" i="27"/>
  <c r="B8158" i="27"/>
  <c r="B8159" i="27"/>
  <c r="B8160" i="27"/>
  <c r="B8161" i="27"/>
  <c r="B8162" i="27"/>
  <c r="P3841" i="20" l="1"/>
  <c r="P3836" i="20"/>
  <c r="P3833" i="20"/>
  <c r="P3830" i="20"/>
  <c r="P3829" i="20"/>
  <c r="P3817" i="20"/>
  <c r="P3809" i="20"/>
  <c r="P3804" i="20"/>
  <c r="P3797" i="20"/>
  <c r="P3793" i="20"/>
  <c r="P3789" i="20"/>
  <c r="P3786" i="20"/>
  <c r="P3783" i="20"/>
  <c r="P3770" i="20"/>
  <c r="P3767" i="20"/>
  <c r="P3762" i="20"/>
  <c r="P3754" i="20"/>
  <c r="P3751" i="20"/>
  <c r="P3750" i="20"/>
  <c r="P3730" i="20"/>
  <c r="P3725" i="20"/>
  <c r="P3719" i="20"/>
  <c r="P3714" i="20"/>
  <c r="P3706" i="20"/>
  <c r="P3703" i="20"/>
  <c r="P3702" i="20"/>
  <c r="P3698" i="20"/>
  <c r="P3690" i="20"/>
  <c r="P3687" i="20"/>
  <c r="P3682" i="20"/>
  <c r="P3678" i="20"/>
  <c r="P3675" i="20"/>
  <c r="P3671" i="20"/>
  <c r="P3667" i="20"/>
  <c r="P3659" i="20"/>
  <c r="P3656" i="20"/>
  <c r="P3655" i="20"/>
  <c r="P3651" i="20"/>
  <c r="P3643" i="20"/>
  <c r="P3640" i="20"/>
  <c r="P3639" i="20"/>
  <c r="P3627" i="20"/>
  <c r="P3624" i="20"/>
  <c r="P3619" i="20"/>
  <c r="P3613" i="20"/>
  <c r="P3611" i="20"/>
  <c r="P3608" i="20"/>
  <c r="P3607" i="20"/>
  <c r="P3603" i="20"/>
  <c r="P3595" i="20"/>
  <c r="P3592" i="20"/>
  <c r="P3591" i="20"/>
  <c r="P3587" i="20"/>
  <c r="P3580" i="20"/>
  <c r="P3576" i="20"/>
  <c r="P3572" i="20"/>
  <c r="P3567" i="20"/>
  <c r="P3564" i="20"/>
  <c r="P3560" i="20"/>
  <c r="P3556" i="20"/>
  <c r="P3551" i="20"/>
  <c r="P3548" i="20"/>
  <c r="P3544" i="20"/>
  <c r="P3540" i="20"/>
  <c r="P3528" i="20"/>
  <c r="P3524" i="20"/>
  <c r="P3516" i="20"/>
  <c r="P3512" i="20"/>
  <c r="P3508" i="20"/>
  <c r="P3501" i="20"/>
  <c r="P3498" i="20"/>
  <c r="P3497" i="20"/>
  <c r="P3493" i="20"/>
  <c r="P3485" i="20"/>
  <c r="P3482" i="20"/>
  <c r="P3481" i="20"/>
  <c r="P3465" i="20"/>
  <c r="P3453" i="20"/>
  <c r="P3450" i="20"/>
  <c r="P3449" i="20"/>
  <c r="P3445" i="20"/>
  <c r="P3437" i="20"/>
  <c r="P3421" i="20"/>
  <c r="P3418" i="20"/>
  <c r="P3417" i="20"/>
  <c r="P3405" i="20"/>
  <c r="P3402" i="20"/>
  <c r="P3390" i="20"/>
  <c r="P3387" i="20"/>
  <c r="P3386" i="20"/>
  <c r="P3371" i="20"/>
  <c r="P3370" i="20"/>
  <c r="P3366" i="20"/>
  <c r="P3358" i="20"/>
  <c r="P3355" i="20"/>
  <c r="P3354" i="20"/>
  <c r="P3350" i="20"/>
  <c r="P3342" i="20"/>
  <c r="P3339" i="20"/>
  <c r="P3338" i="20"/>
  <c r="P3334" i="20"/>
  <c r="P3329" i="20"/>
  <c r="P3326" i="20"/>
  <c r="P3322" i="20"/>
  <c r="P3318" i="20"/>
  <c r="P3311" i="20"/>
  <c r="P3308" i="20"/>
  <c r="P3295" i="20"/>
  <c r="P3292" i="20"/>
  <c r="P3291" i="20"/>
  <c r="P3287" i="20"/>
  <c r="P3282" i="20"/>
  <c r="P3276" i="20"/>
  <c r="P3275" i="20"/>
  <c r="P3260" i="20"/>
  <c r="P3259" i="20"/>
  <c r="P3247" i="20"/>
  <c r="P3243" i="20"/>
  <c r="P3239" i="20"/>
  <c r="P3228" i="20"/>
  <c r="P3227" i="20"/>
  <c r="P3223" i="20"/>
  <c r="P3216" i="20"/>
  <c r="P3213" i="20"/>
  <c r="P3212" i="20"/>
  <c r="P3197" i="20"/>
  <c r="P3187" i="20"/>
  <c r="P3184" i="20"/>
  <c r="P3168" i="20"/>
  <c r="P3160" i="20"/>
  <c r="P3148" i="20"/>
  <c r="P3144" i="20"/>
  <c r="P3136" i="20"/>
  <c r="P3133" i="20"/>
  <c r="P3128" i="20"/>
  <c r="P3124" i="20"/>
  <c r="P3121" i="20"/>
  <c r="P3117" i="20"/>
  <c r="P3113" i="20"/>
  <c r="P3105" i="20"/>
  <c r="P3102" i="20"/>
  <c r="P3101" i="20"/>
  <c r="P3089" i="20"/>
  <c r="P3086" i="20"/>
  <c r="P3085" i="20"/>
  <c r="P3081" i="20"/>
  <c r="P3069" i="20"/>
  <c r="P3065" i="20"/>
  <c r="P3057" i="20"/>
  <c r="P3053" i="20"/>
  <c r="P3049" i="20"/>
  <c r="P3041" i="20"/>
  <c r="P3038" i="20"/>
  <c r="P3037" i="20"/>
  <c r="P3033" i="20"/>
  <c r="P3023" i="20"/>
  <c r="P3022" i="20"/>
  <c r="P3018" i="20"/>
  <c r="P3013" i="20"/>
  <c r="P3010" i="20"/>
  <c r="P3007" i="20"/>
  <c r="P3006" i="20"/>
  <c r="P2990" i="20"/>
  <c r="P2986" i="20"/>
  <c r="P2975" i="20"/>
  <c r="P2974" i="20"/>
  <c r="P2970" i="20"/>
  <c r="P2965" i="20"/>
  <c r="P2962" i="20"/>
  <c r="P2959" i="20"/>
  <c r="P2958" i="20"/>
  <c r="P2954" i="20"/>
  <c r="P2946" i="20"/>
  <c r="P2943" i="20"/>
  <c r="P2942" i="20"/>
  <c r="P2938" i="20"/>
  <c r="P2929" i="20"/>
  <c r="P2928" i="20"/>
  <c r="P2924" i="20"/>
  <c r="P2913" i="20"/>
  <c r="P2912" i="20"/>
  <c r="P2900" i="20"/>
  <c r="P2897" i="20"/>
  <c r="P2896" i="20"/>
  <c r="P2892" i="20"/>
  <c r="P2884" i="20"/>
  <c r="P2881" i="20"/>
  <c r="P2880" i="20"/>
  <c r="P2871" i="20"/>
  <c r="P2868" i="20"/>
  <c r="P2865" i="20"/>
  <c r="P2864" i="20"/>
  <c r="P2860" i="20"/>
  <c r="P2855" i="20"/>
  <c r="P2849" i="20"/>
  <c r="P2848" i="20"/>
  <c r="P2844" i="20"/>
  <c r="P2840" i="20"/>
  <c r="P2838" i="20"/>
  <c r="P2835" i="20"/>
  <c r="P2834" i="20"/>
  <c r="P2830" i="20"/>
  <c r="P2825" i="20"/>
  <c r="P2822" i="20"/>
  <c r="P2819" i="20"/>
  <c r="P2818" i="20"/>
  <c r="P2814" i="20"/>
  <c r="P2806" i="20"/>
  <c r="P2802" i="20"/>
  <c r="P2787" i="20"/>
  <c r="P2786" i="20"/>
  <c r="P2782" i="20"/>
  <c r="P2774" i="20"/>
  <c r="P2771" i="20"/>
  <c r="P2770" i="20"/>
  <c r="P2766" i="20"/>
  <c r="P2760" i="20"/>
  <c r="P2757" i="20"/>
  <c r="P2756" i="20"/>
  <c r="P2752" i="20"/>
  <c r="P2744" i="20"/>
  <c r="P2740" i="20"/>
  <c r="P2736" i="20"/>
  <c r="P2731" i="20"/>
  <c r="P2725" i="20"/>
  <c r="P2724" i="20"/>
  <c r="P2720" i="20"/>
  <c r="P2712" i="20"/>
  <c r="P2709" i="20"/>
  <c r="P2693" i="20"/>
  <c r="P2692" i="20"/>
  <c r="P2683" i="20"/>
  <c r="P2680" i="20"/>
  <c r="P2677" i="20"/>
  <c r="P2672" i="20"/>
  <c r="P2664" i="20"/>
  <c r="P2661" i="20"/>
  <c r="P2660" i="20"/>
  <c r="P2656" i="20"/>
  <c r="P2650" i="20"/>
  <c r="P2647" i="20"/>
  <c r="P2642" i="20"/>
  <c r="P2634" i="20"/>
  <c r="P2631" i="20"/>
  <c r="P2630" i="20"/>
  <c r="P2618" i="20"/>
  <c r="P2615" i="20"/>
  <c r="P2614" i="20"/>
  <c r="P2610" i="20"/>
  <c r="P2602" i="20"/>
  <c r="P2599" i="20"/>
  <c r="P2595" i="20"/>
  <c r="P2583" i="20"/>
  <c r="P2582" i="20"/>
  <c r="P2578" i="20"/>
  <c r="P2570" i="20"/>
  <c r="P2567" i="20"/>
  <c r="P2562" i="20"/>
  <c r="P2556" i="20"/>
  <c r="P2553" i="20"/>
  <c r="P2552" i="20"/>
  <c r="P2548" i="20"/>
  <c r="P2540" i="20"/>
  <c r="P2537" i="20"/>
  <c r="P2533" i="20"/>
  <c r="P2532" i="20"/>
  <c r="P2524" i="20"/>
  <c r="P2521" i="20"/>
  <c r="P2520" i="20"/>
  <c r="P2516" i="20"/>
  <c r="P2505" i="20"/>
  <c r="P2500" i="20"/>
  <c r="P2492" i="20"/>
  <c r="P2484" i="20"/>
  <c r="P2479" i="20"/>
  <c r="P2473" i="20"/>
  <c r="P2472" i="20"/>
  <c r="P2468" i="20"/>
  <c r="P2462" i="20"/>
  <c r="P2459" i="20"/>
  <c r="P2458" i="20"/>
  <c r="P2454" i="20"/>
  <c r="P2443" i="20"/>
  <c r="P2442" i="20"/>
  <c r="P2427" i="20"/>
  <c r="P2426" i="20"/>
  <c r="P2414" i="20"/>
  <c r="P2411" i="20"/>
  <c r="P2410" i="20"/>
  <c r="P2406" i="20"/>
  <c r="P2398" i="20"/>
  <c r="P2395" i="20"/>
  <c r="P2394" i="20"/>
  <c r="P2391" i="20"/>
  <c r="P2384" i="20"/>
  <c r="P2381" i="20"/>
  <c r="P2380" i="20"/>
  <c r="P2368" i="20"/>
  <c r="P2365" i="20"/>
  <c r="P2364" i="20"/>
  <c r="P2352" i="20"/>
  <c r="P2349" i="20"/>
  <c r="P2348" i="20"/>
  <c r="P2336" i="20"/>
  <c r="P2333" i="20"/>
  <c r="P2328" i="20"/>
  <c r="P2320" i="20"/>
  <c r="P2317" i="20"/>
  <c r="P2316" i="20"/>
  <c r="P2312" i="20"/>
  <c r="P2304" i="20"/>
  <c r="P2293" i="20"/>
  <c r="P2284" i="20"/>
  <c r="P2283" i="20"/>
  <c r="P2280" i="20"/>
  <c r="P2279" i="20"/>
  <c r="P2271" i="20"/>
  <c r="P2268" i="20"/>
  <c r="P2267" i="20"/>
  <c r="P2263" i="20"/>
  <c r="P2255" i="20"/>
  <c r="P2252" i="20"/>
  <c r="P2247" i="20"/>
  <c r="P2239" i="20"/>
  <c r="P2236" i="20"/>
  <c r="P2223" i="20"/>
  <c r="P2220" i="20"/>
  <c r="P2210" i="20"/>
  <c r="P2207" i="20"/>
  <c r="P2204" i="20"/>
  <c r="P2203" i="20"/>
  <c r="P2187" i="20"/>
  <c r="P2182" i="20"/>
  <c r="P2171" i="20"/>
  <c r="P2166" i="20"/>
  <c r="P2161" i="20"/>
  <c r="P2158" i="20"/>
  <c r="P2155" i="20"/>
  <c r="P2154" i="20"/>
  <c r="P2151" i="20"/>
  <c r="P2150" i="20"/>
  <c r="P2142" i="20"/>
  <c r="P2139" i="20"/>
  <c r="P2129" i="20"/>
  <c r="P2126" i="20"/>
  <c r="P2123" i="20"/>
  <c r="P2122" i="20"/>
  <c r="P2119" i="20"/>
  <c r="P2118" i="20"/>
  <c r="P2110" i="20"/>
  <c r="P2106" i="20"/>
  <c r="P2103" i="20"/>
  <c r="P2094" i="20"/>
  <c r="P2090" i="20"/>
  <c r="P2083" i="20"/>
  <c r="P2077" i="20"/>
  <c r="P2070" i="20"/>
  <c r="P2069" i="20"/>
  <c r="P2061" i="20"/>
  <c r="P2058" i="20"/>
  <c r="P2054" i="20"/>
  <c r="P2053" i="20"/>
  <c r="P2045" i="20"/>
  <c r="P2042" i="20"/>
  <c r="P2038" i="20"/>
  <c r="P2037" i="20"/>
  <c r="P2029" i="20"/>
  <c r="P2026" i="20"/>
  <c r="P2021" i="20"/>
  <c r="P2013" i="20"/>
  <c r="P2010" i="20"/>
  <c r="P2009" i="20"/>
  <c r="P2006" i="20"/>
  <c r="P2005" i="20"/>
  <c r="P1997" i="20"/>
  <c r="P1994" i="20"/>
  <c r="P1986" i="20"/>
  <c r="P1982" i="20"/>
  <c r="P1980" i="20"/>
  <c r="P1977" i="20"/>
  <c r="P1972" i="20"/>
  <c r="P1967" i="20"/>
  <c r="P1964" i="20"/>
  <c r="P1961" i="20"/>
  <c r="P1951" i="20"/>
  <c r="P1948" i="20"/>
  <c r="P1945" i="20"/>
  <c r="P1941" i="20"/>
  <c r="P1940" i="20"/>
  <c r="P1932" i="20"/>
  <c r="P1928" i="20"/>
  <c r="P1924" i="20"/>
  <c r="P1913" i="20"/>
  <c r="P1912" i="20"/>
  <c r="P1908" i="20"/>
  <c r="P1900" i="20"/>
  <c r="P1897" i="20"/>
  <c r="P1896" i="20"/>
  <c r="P1893" i="20"/>
  <c r="P1889" i="20"/>
  <c r="P1883" i="20"/>
  <c r="P1880" i="20"/>
  <c r="P1879" i="20"/>
  <c r="P1875" i="20"/>
  <c r="P1867" i="20"/>
  <c r="P1864" i="20"/>
  <c r="P1863" i="20"/>
  <c r="P1859" i="20"/>
  <c r="P1851" i="20"/>
  <c r="P1847" i="20"/>
  <c r="P1843" i="20"/>
  <c r="P1835" i="20"/>
  <c r="P1827" i="20"/>
  <c r="P1822" i="20"/>
  <c r="P1819" i="20"/>
  <c r="P1811" i="20"/>
  <c r="P1806" i="20"/>
  <c r="P1803" i="20"/>
  <c r="P1800" i="20"/>
  <c r="P1799" i="20"/>
  <c r="P1795" i="20"/>
  <c r="P1790" i="20"/>
  <c r="P1787" i="20"/>
  <c r="P1784" i="20"/>
  <c r="P1783" i="20"/>
  <c r="P1780" i="20"/>
  <c r="P1779" i="20"/>
  <c r="P1774" i="20"/>
  <c r="P1771" i="20"/>
  <c r="P1764" i="20"/>
  <c r="P1763" i="20"/>
  <c r="P1758" i="20"/>
  <c r="P1755" i="20"/>
  <c r="P1752" i="20"/>
  <c r="P1751" i="20"/>
  <c r="P1747" i="20"/>
  <c r="P1739" i="20"/>
  <c r="P1736" i="20"/>
  <c r="P1719" i="20"/>
  <c r="P1718" i="20"/>
  <c r="P1706" i="20"/>
  <c r="P1703" i="20"/>
  <c r="P1698" i="20"/>
  <c r="P1690" i="20"/>
  <c r="P1687" i="20"/>
  <c r="P1682" i="20"/>
  <c r="P1674" i="20"/>
  <c r="P1671" i="20"/>
  <c r="P1670" i="20"/>
  <c r="P1666" i="20"/>
  <c r="P1658" i="20"/>
  <c r="P1655" i="20"/>
  <c r="P1641" i="20"/>
  <c r="P1637" i="20"/>
  <c r="P1634" i="20"/>
  <c r="P1633" i="20"/>
  <c r="P1625" i="20"/>
  <c r="P1622" i="20"/>
  <c r="P1618" i="20"/>
  <c r="P1617" i="20"/>
  <c r="P1612" i="20"/>
  <c r="P1609" i="20"/>
  <c r="P1606" i="20"/>
  <c r="P1605" i="20"/>
  <c r="P1601" i="20"/>
  <c r="P1593" i="20"/>
  <c r="P1590" i="20"/>
  <c r="P1589" i="20"/>
  <c r="P1582" i="20"/>
  <c r="P1578" i="20"/>
  <c r="P1576" i="20"/>
  <c r="P1573" i="20"/>
  <c r="P1572" i="20"/>
  <c r="P1568" i="20"/>
  <c r="P1560" i="20"/>
  <c r="P1557" i="20"/>
  <c r="P1556" i="20"/>
  <c r="P1553" i="20"/>
  <c r="P1552" i="20"/>
  <c r="P1544" i="20"/>
  <c r="P1537" i="20"/>
  <c r="P1536" i="20"/>
  <c r="P1528" i="20"/>
  <c r="P1525" i="20"/>
  <c r="P1524" i="20"/>
  <c r="P1518" i="20"/>
  <c r="P1517" i="20"/>
  <c r="P1508" i="20"/>
  <c r="P1507" i="20"/>
  <c r="P1504" i="20"/>
  <c r="P1492" i="20"/>
  <c r="P1491" i="20"/>
  <c r="P1479" i="20"/>
  <c r="P1476" i="20"/>
  <c r="P1475" i="20"/>
  <c r="P1472" i="20"/>
  <c r="P1471" i="20"/>
  <c r="P1460" i="20"/>
  <c r="P1459" i="20"/>
  <c r="P1456" i="20"/>
  <c r="P1455" i="20"/>
  <c r="P1443" i="20"/>
  <c r="P1441" i="20"/>
  <c r="P1440" i="20"/>
  <c r="P1439" i="20"/>
  <c r="P1428" i="20"/>
  <c r="P1427" i="20"/>
  <c r="P1421" i="20"/>
  <c r="P1420" i="20"/>
  <c r="P1414" i="20"/>
  <c r="P1411" i="20"/>
  <c r="P1410" i="20"/>
  <c r="P1408" i="20"/>
  <c r="P1406" i="20"/>
  <c r="P1395" i="20"/>
  <c r="P1394" i="20"/>
  <c r="P1382" i="20"/>
  <c r="P1379" i="20"/>
  <c r="P1378" i="20"/>
  <c r="P1376" i="20"/>
  <c r="P1375" i="20"/>
  <c r="P1374" i="20"/>
  <c r="P1366" i="20"/>
  <c r="P1363" i="20"/>
  <c r="P1359" i="20"/>
  <c r="P1358" i="20"/>
  <c r="P1347" i="20"/>
  <c r="P1346" i="20"/>
  <c r="P1344" i="20"/>
  <c r="P1343" i="20"/>
  <c r="P1342" i="20"/>
  <c r="P1334" i="20"/>
  <c r="P1331" i="20"/>
  <c r="P1327" i="20"/>
  <c r="P1326" i="20"/>
  <c r="P1318" i="20"/>
  <c r="P1315" i="20"/>
  <c r="P1314" i="20"/>
  <c r="P1307" i="20"/>
  <c r="P1301" i="20"/>
  <c r="P1294" i="20"/>
  <c r="P1293" i="20"/>
  <c r="P1282" i="20"/>
  <c r="P1281" i="20"/>
  <c r="P1279" i="20"/>
  <c r="P1278" i="20"/>
  <c r="P1277" i="20"/>
  <c r="P1272" i="20"/>
  <c r="P1269" i="20"/>
  <c r="P1266" i="20"/>
  <c r="P1265" i="20"/>
  <c r="P1262" i="20"/>
  <c r="P1261" i="20"/>
  <c r="P1253" i="20"/>
  <c r="P1250" i="20"/>
  <c r="P1249" i="20"/>
  <c r="P1246" i="20"/>
  <c r="P1245" i="20"/>
  <c r="P1240" i="20"/>
  <c r="P1237" i="20"/>
  <c r="P1234" i="20"/>
  <c r="P1229" i="20"/>
  <c r="P1218" i="20"/>
  <c r="P1217" i="20"/>
  <c r="P1210" i="20"/>
  <c r="P1206" i="20"/>
  <c r="P1204" i="20"/>
  <c r="P1201" i="20"/>
  <c r="P1200" i="20"/>
  <c r="P1197" i="20"/>
  <c r="P1196" i="20"/>
  <c r="P1191" i="20"/>
  <c r="P1188" i="20"/>
  <c r="P1185" i="20"/>
  <c r="P1181" i="20"/>
  <c r="P1180" i="20"/>
  <c r="P1172" i="20"/>
  <c r="P1168" i="20"/>
  <c r="P1164" i="20"/>
  <c r="P1159" i="20"/>
  <c r="P1156" i="20"/>
  <c r="P1153" i="20"/>
  <c r="P1152" i="20"/>
  <c r="P1148" i="20"/>
  <c r="P1140" i="20"/>
  <c r="P1136" i="20"/>
  <c r="P1132" i="20"/>
  <c r="P1124" i="20"/>
  <c r="P1121" i="20"/>
  <c r="P1120" i="20"/>
  <c r="P1113" i="20"/>
  <c r="P1104" i="20"/>
  <c r="P1103" i="20"/>
  <c r="P1099" i="20"/>
  <c r="P1091" i="20"/>
  <c r="P1088" i="20"/>
  <c r="P1087" i="20"/>
  <c r="P1084" i="20"/>
  <c r="P1083" i="20"/>
  <c r="P1078" i="20"/>
  <c r="P1075" i="20"/>
  <c r="P1072" i="20"/>
  <c r="P1071" i="20"/>
  <c r="P1068" i="20"/>
  <c r="P1067" i="20"/>
  <c r="P1059" i="20"/>
  <c r="P1055" i="20"/>
  <c r="P1051" i="20"/>
  <c r="P1043" i="20"/>
  <c r="P1040" i="20"/>
  <c r="P1039" i="20"/>
  <c r="P1024" i="20"/>
  <c r="P1023" i="20"/>
  <c r="P1016" i="20"/>
  <c r="P1010" i="20"/>
  <c r="P1006" i="20"/>
  <c r="P1003" i="20"/>
  <c r="P1002" i="20"/>
  <c r="P991" i="20"/>
  <c r="P990" i="20"/>
  <c r="P987" i="20"/>
  <c r="P986" i="20"/>
  <c r="P978" i="20"/>
  <c r="P974" i="20"/>
  <c r="P962" i="20"/>
  <c r="P959" i="20"/>
  <c r="P954" i="20"/>
  <c r="P949" i="20"/>
  <c r="P946" i="20"/>
  <c r="P943" i="20"/>
  <c r="P942" i="20"/>
  <c r="P938" i="20"/>
  <c r="P930" i="20"/>
  <c r="P913" i="20"/>
  <c r="P910" i="20"/>
  <c r="P900" i="20"/>
  <c r="P897" i="20"/>
  <c r="P894" i="20"/>
  <c r="P893" i="20"/>
  <c r="P889" i="20"/>
  <c r="P884" i="20"/>
  <c r="P878" i="20"/>
  <c r="P877" i="20"/>
  <c r="P873" i="20"/>
  <c r="P862" i="20"/>
  <c r="P857" i="20"/>
  <c r="P852" i="20"/>
  <c r="P849" i="20"/>
  <c r="P846" i="20"/>
  <c r="P845" i="20"/>
  <c r="P841" i="20"/>
  <c r="P822" i="20"/>
  <c r="P813" i="20"/>
  <c r="P812" i="20"/>
  <c r="P800" i="20"/>
  <c r="P797" i="20"/>
  <c r="P792" i="20"/>
  <c r="P784" i="20"/>
  <c r="P781" i="20"/>
  <c r="P780" i="20"/>
  <c r="P776" i="20"/>
  <c r="P765" i="20"/>
  <c r="P764" i="20"/>
  <c r="P760" i="20"/>
  <c r="P752" i="20"/>
  <c r="P749" i="20"/>
  <c r="P748" i="20"/>
  <c r="P744" i="20"/>
  <c r="P736" i="20"/>
  <c r="P733" i="20"/>
  <c r="P726" i="20"/>
  <c r="P716" i="20"/>
  <c r="P703" i="20"/>
  <c r="P699" i="20"/>
  <c r="P696" i="20"/>
  <c r="P695" i="20"/>
  <c r="P687" i="20"/>
  <c r="P684" i="20"/>
  <c r="P683" i="20"/>
  <c r="P679" i="20"/>
  <c r="P671" i="20"/>
  <c r="P668" i="20"/>
  <c r="P667" i="20"/>
  <c r="P663" i="20"/>
  <c r="P658" i="20"/>
  <c r="P655" i="20"/>
  <c r="P652" i="20"/>
  <c r="P651" i="20"/>
  <c r="P649" i="20"/>
  <c r="P647" i="20"/>
  <c r="P639" i="20"/>
  <c r="P636" i="20"/>
  <c r="P635" i="20"/>
  <c r="P628" i="20"/>
  <c r="P622" i="20"/>
  <c r="P618" i="20"/>
  <c r="P616" i="20"/>
  <c r="P614" i="20"/>
  <c r="P603" i="20"/>
  <c r="P602" i="20"/>
  <c r="P599" i="20"/>
  <c r="P598" i="20"/>
  <c r="P593" i="20"/>
  <c r="P590" i="20"/>
  <c r="P582" i="20"/>
  <c r="P574" i="20"/>
  <c r="P571" i="20"/>
  <c r="P570" i="20"/>
  <c r="P567" i="20"/>
  <c r="P566" i="20"/>
  <c r="P558" i="20"/>
  <c r="P555" i="20"/>
  <c r="P554" i="20"/>
  <c r="P551" i="20"/>
  <c r="P550" i="20"/>
  <c r="P542" i="20"/>
  <c r="P539" i="20"/>
  <c r="P538" i="20"/>
  <c r="P532" i="20"/>
  <c r="P531" i="20"/>
  <c r="P525" i="20"/>
  <c r="P521" i="20"/>
  <c r="P518" i="20"/>
  <c r="P517" i="20"/>
  <c r="P509" i="20"/>
  <c r="P506" i="20"/>
  <c r="P505" i="20"/>
  <c r="P501" i="20"/>
  <c r="P496" i="20"/>
  <c r="P493" i="20"/>
  <c r="P490" i="20"/>
  <c r="P489" i="20"/>
  <c r="P486" i="20"/>
  <c r="P485" i="20"/>
  <c r="P480" i="20"/>
  <c r="P477" i="20"/>
  <c r="P474" i="20"/>
  <c r="P473" i="20"/>
  <c r="P469" i="20"/>
  <c r="P461" i="20"/>
  <c r="P453" i="20"/>
  <c r="P445" i="20"/>
  <c r="P441" i="20"/>
  <c r="P434" i="20"/>
  <c r="P428" i="20"/>
  <c r="P424" i="20"/>
  <c r="P421" i="20"/>
  <c r="P420" i="20"/>
  <c r="P412" i="20"/>
  <c r="P409" i="20"/>
  <c r="P408" i="20"/>
  <c r="P405" i="20"/>
  <c r="P404" i="20"/>
  <c r="P393" i="20"/>
  <c r="P392" i="20"/>
  <c r="P389" i="20"/>
  <c r="P388" i="20"/>
  <c r="P383" i="20"/>
  <c r="P380" i="20"/>
  <c r="P376" i="20"/>
  <c r="P372" i="20"/>
  <c r="P364" i="20"/>
  <c r="P361" i="20"/>
  <c r="P360" i="20"/>
  <c r="P357" i="20"/>
  <c r="P356" i="20"/>
  <c r="P351" i="20"/>
  <c r="P348" i="20"/>
  <c r="P344" i="20"/>
  <c r="P338" i="20"/>
  <c r="P333" i="20"/>
  <c r="P328" i="20"/>
  <c r="P327" i="20"/>
  <c r="P323" i="20"/>
  <c r="P315" i="20"/>
  <c r="P312" i="20"/>
  <c r="P311" i="20"/>
  <c r="P307" i="20"/>
  <c r="P299" i="20"/>
  <c r="P296" i="20"/>
  <c r="P295" i="20"/>
  <c r="P292" i="20"/>
  <c r="P291" i="20"/>
  <c r="P275" i="20"/>
  <c r="P267" i="20"/>
  <c r="P264" i="20"/>
  <c r="P263" i="20"/>
  <c r="P260" i="20"/>
  <c r="P259" i="20"/>
  <c r="P251" i="20"/>
  <c r="P247" i="20"/>
  <c r="P238" i="20"/>
  <c r="P235" i="20"/>
  <c r="P232" i="20"/>
  <c r="P231" i="20"/>
  <c r="P227" i="20"/>
  <c r="P219" i="20"/>
  <c r="P216" i="20"/>
  <c r="P215" i="20"/>
  <c r="P209" i="20"/>
  <c r="P208" i="20"/>
  <c r="P202" i="20"/>
  <c r="P198" i="20"/>
  <c r="P186" i="20"/>
  <c r="P183" i="20"/>
  <c r="P182" i="20"/>
  <c r="P179" i="20"/>
  <c r="P170" i="20"/>
  <c r="P167" i="20"/>
  <c r="P166" i="20"/>
  <c r="P163" i="20"/>
  <c r="P162" i="20"/>
  <c r="P151" i="20"/>
  <c r="P147" i="20"/>
  <c r="P146" i="20"/>
  <c r="P138" i="20"/>
  <c r="P135" i="20"/>
  <c r="P131" i="20"/>
  <c r="P130" i="20"/>
  <c r="P119" i="20"/>
  <c r="P118" i="20"/>
  <c r="P114" i="20"/>
  <c r="P109" i="20"/>
  <c r="P106" i="20"/>
  <c r="P102" i="20"/>
  <c r="P98" i="20"/>
  <c r="P93" i="20"/>
  <c r="P87" i="20"/>
  <c r="P86" i="20"/>
  <c r="P80" i="20"/>
  <c r="P79" i="20"/>
  <c r="P75" i="20"/>
  <c r="P66" i="20"/>
  <c r="P65" i="20"/>
  <c r="P57" i="20"/>
  <c r="P53" i="20"/>
  <c r="P51" i="20"/>
  <c r="P49" i="20"/>
  <c r="P41" i="20"/>
  <c r="P38" i="20"/>
  <c r="P37" i="20"/>
  <c r="P33" i="20"/>
  <c r="P22" i="20"/>
  <c r="P21" i="20"/>
  <c r="P14" i="20"/>
  <c r="P8" i="20"/>
  <c r="P5" i="20"/>
  <c r="P4" i="20"/>
  <c r="P3840" i="20"/>
  <c r="P3839" i="20"/>
  <c r="P3838" i="20"/>
  <c r="P3837" i="20"/>
  <c r="P3834" i="20"/>
  <c r="P3832" i="20"/>
  <c r="P3831" i="20"/>
  <c r="P3828" i="20"/>
  <c r="P3827" i="20"/>
  <c r="P3825" i="20"/>
  <c r="P3824" i="20"/>
  <c r="P3823" i="20"/>
  <c r="P3822" i="20"/>
  <c r="P3821" i="20"/>
  <c r="P3820" i="20"/>
  <c r="P3818" i="20"/>
  <c r="P3816" i="20"/>
  <c r="P3815" i="20"/>
  <c r="P3814" i="20"/>
  <c r="P3813" i="20"/>
  <c r="P3812" i="20"/>
  <c r="P3811" i="20"/>
  <c r="P3808" i="20"/>
  <c r="P3807" i="20"/>
  <c r="P3806" i="20"/>
  <c r="P3805" i="20"/>
  <c r="P3802" i="20"/>
  <c r="P3801" i="20"/>
  <c r="P3800" i="20"/>
  <c r="P3799" i="20"/>
  <c r="P3798" i="20"/>
  <c r="P3796" i="20"/>
  <c r="P3795" i="20"/>
  <c r="P3792" i="20"/>
  <c r="P3791" i="20"/>
  <c r="P3790" i="20"/>
  <c r="P3787" i="20"/>
  <c r="P3785" i="20"/>
  <c r="P3784" i="20"/>
  <c r="P3782" i="20"/>
  <c r="P3781" i="20"/>
  <c r="P3780" i="20"/>
  <c r="P3778" i="20"/>
  <c r="P3777" i="20"/>
  <c r="P3776" i="20"/>
  <c r="P3775" i="20"/>
  <c r="P3774" i="20"/>
  <c r="P3773" i="20"/>
  <c r="P3771" i="20"/>
  <c r="P3769" i="20"/>
  <c r="P3768" i="20"/>
  <c r="P3766" i="20"/>
  <c r="P3765" i="20"/>
  <c r="P3764" i="20"/>
  <c r="P3761" i="20"/>
  <c r="P3760" i="20"/>
  <c r="P3759" i="20"/>
  <c r="P3758" i="20"/>
  <c r="P3757" i="20"/>
  <c r="P3755" i="20"/>
  <c r="P3753" i="20"/>
  <c r="P3752" i="20"/>
  <c r="P3749" i="20"/>
  <c r="P3748" i="20"/>
  <c r="P3746" i="20"/>
  <c r="P3745" i="20"/>
  <c r="P3744" i="20"/>
  <c r="P3743" i="20"/>
  <c r="P3742" i="20"/>
  <c r="P3741" i="20"/>
  <c r="P3739" i="20"/>
  <c r="P3738" i="20"/>
  <c r="P3737" i="20"/>
  <c r="P3736" i="20"/>
  <c r="P3735" i="20"/>
  <c r="P3734" i="20"/>
  <c r="P3733" i="20"/>
  <c r="P3732" i="20"/>
  <c r="P3729" i="20"/>
  <c r="P3728" i="20"/>
  <c r="P3727" i="20"/>
  <c r="P3726" i="20"/>
  <c r="P3723" i="20"/>
  <c r="P3722" i="20"/>
  <c r="P3721" i="20"/>
  <c r="P3720" i="20"/>
  <c r="P3718" i="20"/>
  <c r="P3717" i="20"/>
  <c r="P3716" i="20"/>
  <c r="P3713" i="20"/>
  <c r="P3712" i="20"/>
  <c r="P3711" i="20"/>
  <c r="P3710" i="20"/>
  <c r="P3709" i="20"/>
  <c r="P3707" i="20"/>
  <c r="P3705" i="20"/>
  <c r="P3704" i="20"/>
  <c r="P3701" i="20"/>
  <c r="P3700" i="20"/>
  <c r="P3697" i="20"/>
  <c r="P3696" i="20"/>
  <c r="P3695" i="20"/>
  <c r="P3694" i="20"/>
  <c r="P3693" i="20"/>
  <c r="P3691" i="20"/>
  <c r="P3689" i="20"/>
  <c r="P3688" i="20"/>
  <c r="P3686" i="20"/>
  <c r="P3685" i="20"/>
  <c r="P3684" i="20"/>
  <c r="P3681" i="20"/>
  <c r="P3680" i="20"/>
  <c r="P3679" i="20"/>
  <c r="P3676" i="20"/>
  <c r="P3674" i="20"/>
  <c r="P3673" i="20"/>
  <c r="P3672" i="20"/>
  <c r="P3670" i="20"/>
  <c r="P3669" i="20"/>
  <c r="P3666" i="20"/>
  <c r="P3665" i="20"/>
  <c r="P3664" i="20"/>
  <c r="P3663" i="20"/>
  <c r="P3662" i="20"/>
  <c r="P3660" i="20"/>
  <c r="P3658" i="20"/>
  <c r="P3657" i="20"/>
  <c r="P3654" i="20"/>
  <c r="P3653" i="20"/>
  <c r="P3650" i="20"/>
  <c r="P3649" i="20"/>
  <c r="P3648" i="20"/>
  <c r="P3647" i="20"/>
  <c r="P3646" i="20"/>
  <c r="P3644" i="20"/>
  <c r="P3642" i="20"/>
  <c r="P3641" i="20"/>
  <c r="P3638" i="20"/>
  <c r="P3637" i="20"/>
  <c r="P3635" i="20"/>
  <c r="P3634" i="20"/>
  <c r="P3633" i="20"/>
  <c r="P3632" i="20"/>
  <c r="P3631" i="20"/>
  <c r="P3630" i="20"/>
  <c r="P3628" i="20"/>
  <c r="P3626" i="20"/>
  <c r="P3625" i="20"/>
  <c r="P3623" i="20"/>
  <c r="P3622" i="20"/>
  <c r="P3621" i="20"/>
  <c r="P3618" i="20"/>
  <c r="P3617" i="20"/>
  <c r="P3616" i="20"/>
  <c r="P3615" i="20"/>
  <c r="P3614" i="20"/>
  <c r="P3612" i="20"/>
  <c r="P3610" i="20"/>
  <c r="P3609" i="20"/>
  <c r="P3606" i="20"/>
  <c r="P3605" i="20"/>
  <c r="P3602" i="20"/>
  <c r="P3601" i="20"/>
  <c r="P3600" i="20"/>
  <c r="P3599" i="20"/>
  <c r="P3598" i="20"/>
  <c r="P3596" i="20"/>
  <c r="P3594" i="20"/>
  <c r="P3593" i="20"/>
  <c r="P3590" i="20"/>
  <c r="P3589" i="20"/>
  <c r="P3586" i="20"/>
  <c r="P3585" i="20"/>
  <c r="P3584" i="20"/>
  <c r="P3583" i="20"/>
  <c r="P3581" i="20"/>
  <c r="P3579" i="20"/>
  <c r="P3578" i="20"/>
  <c r="P3577" i="20"/>
  <c r="P3575" i="20"/>
  <c r="P3574" i="20"/>
  <c r="P3571" i="20"/>
  <c r="P3570" i="20"/>
  <c r="P3569" i="20"/>
  <c r="P3568" i="20"/>
  <c r="P3565" i="20"/>
  <c r="P3563" i="20"/>
  <c r="P3562" i="20"/>
  <c r="P3561" i="20"/>
  <c r="P3559" i="20"/>
  <c r="P3558" i="20"/>
  <c r="P3555" i="20"/>
  <c r="P3554" i="20"/>
  <c r="P3553" i="20"/>
  <c r="P3552" i="20"/>
  <c r="P3549" i="20"/>
  <c r="P3547" i="20"/>
  <c r="P3546" i="20"/>
  <c r="P3545" i="20"/>
  <c r="P3543" i="20"/>
  <c r="P3542" i="20"/>
  <c r="P3539" i="20"/>
  <c r="P3538" i="20"/>
  <c r="P3537" i="20"/>
  <c r="P3536" i="20"/>
  <c r="P3535" i="20"/>
  <c r="P3533" i="20"/>
  <c r="P3532" i="20"/>
  <c r="P3531" i="20"/>
  <c r="P3530" i="20"/>
  <c r="P3529" i="20"/>
  <c r="P3527" i="20"/>
  <c r="P3526" i="20"/>
  <c r="P3523" i="20"/>
  <c r="P3522" i="20"/>
  <c r="P3521" i="20"/>
  <c r="P3520" i="20"/>
  <c r="P3519" i="20"/>
  <c r="P3517" i="20"/>
  <c r="P3515" i="20"/>
  <c r="P3514" i="20"/>
  <c r="P3513" i="20"/>
  <c r="P3511" i="20"/>
  <c r="P3510" i="20"/>
  <c r="P3507" i="20"/>
  <c r="P3506" i="20"/>
  <c r="P3505" i="20"/>
  <c r="P3504" i="20"/>
  <c r="P3502" i="20"/>
  <c r="P3500" i="20"/>
  <c r="P3499" i="20"/>
  <c r="P3496" i="20"/>
  <c r="P3495" i="20"/>
  <c r="P3492" i="20"/>
  <c r="P3491" i="20"/>
  <c r="P3490" i="20"/>
  <c r="P3489" i="20"/>
  <c r="P3488" i="20"/>
  <c r="P3486" i="20"/>
  <c r="P3484" i="20"/>
  <c r="P3483" i="20"/>
  <c r="P3480" i="20"/>
  <c r="P3479" i="20"/>
  <c r="P3476" i="20"/>
  <c r="P3475" i="20"/>
  <c r="P3474" i="20"/>
  <c r="P3473" i="20"/>
  <c r="P3472" i="20"/>
  <c r="P3470" i="20"/>
  <c r="P3469" i="20"/>
  <c r="P3468" i="20"/>
  <c r="P3467" i="20"/>
  <c r="P3466" i="20"/>
  <c r="P3464" i="20"/>
  <c r="P3463" i="20"/>
  <c r="P3460" i="20"/>
  <c r="P3459" i="20"/>
  <c r="P3458" i="20"/>
  <c r="P3457" i="20"/>
  <c r="P3456" i="20"/>
  <c r="P3454" i="20"/>
  <c r="P3452" i="20"/>
  <c r="P3451" i="20"/>
  <c r="P3448" i="20"/>
  <c r="P3447" i="20"/>
  <c r="P3444" i="20"/>
  <c r="P3443" i="20"/>
  <c r="P3442" i="20"/>
  <c r="P3441" i="20"/>
  <c r="P3440" i="20"/>
  <c r="P3438" i="20"/>
  <c r="P3436" i="20"/>
  <c r="P3435" i="20"/>
  <c r="P3434" i="20"/>
  <c r="P3433" i="20"/>
  <c r="P3432" i="20"/>
  <c r="P3431" i="20"/>
  <c r="P3428" i="20"/>
  <c r="P3427" i="20"/>
  <c r="P3426" i="20"/>
  <c r="P3425" i="20"/>
  <c r="P3424" i="20"/>
  <c r="P3422" i="20"/>
  <c r="P3420" i="20"/>
  <c r="P3419" i="20"/>
  <c r="P3416" i="20"/>
  <c r="P3415" i="20"/>
  <c r="P3412" i="20"/>
  <c r="P3411" i="20"/>
  <c r="P3410" i="20"/>
  <c r="P3409" i="20"/>
  <c r="P3408" i="20"/>
  <c r="P3406" i="20"/>
  <c r="P3404" i="20"/>
  <c r="P3403" i="20"/>
  <c r="P3401" i="20"/>
  <c r="P3400" i="20"/>
  <c r="P3399" i="20"/>
  <c r="P3396" i="20"/>
  <c r="P3395" i="20"/>
  <c r="P3394" i="20"/>
  <c r="P3393" i="20"/>
  <c r="P3391" i="20"/>
  <c r="P3389" i="20"/>
  <c r="P3388" i="20"/>
  <c r="P3385" i="20"/>
  <c r="P3384" i="20"/>
  <c r="P3381" i="20"/>
  <c r="P3380" i="20"/>
  <c r="P3379" i="20"/>
  <c r="P3378" i="20"/>
  <c r="P3377" i="20"/>
  <c r="P3375" i="20"/>
  <c r="P3374" i="20"/>
  <c r="P3373" i="20"/>
  <c r="P3372" i="20"/>
  <c r="P3369" i="20"/>
  <c r="P3368" i="20"/>
  <c r="P3365" i="20"/>
  <c r="P3364" i="20"/>
  <c r="P3363" i="20"/>
  <c r="P3362" i="20"/>
  <c r="P3361" i="20"/>
  <c r="P3359" i="20"/>
  <c r="P3357" i="20"/>
  <c r="P3356" i="20"/>
  <c r="P3353" i="20"/>
  <c r="P3352" i="20"/>
  <c r="P3349" i="20"/>
  <c r="P3348" i="20"/>
  <c r="P3347" i="20"/>
  <c r="P3346" i="20"/>
  <c r="P3345" i="20"/>
  <c r="P3343" i="20"/>
  <c r="P3341" i="20"/>
  <c r="P3340" i="20"/>
  <c r="P3337" i="20"/>
  <c r="P3336" i="20"/>
  <c r="P3333" i="20"/>
  <c r="P3332" i="20"/>
  <c r="P3331" i="20"/>
  <c r="P3330" i="20"/>
  <c r="P3327" i="20"/>
  <c r="P3325" i="20"/>
  <c r="P3324" i="20"/>
  <c r="P3323" i="20"/>
  <c r="P3321" i="20"/>
  <c r="P3320" i="20"/>
  <c r="P3317" i="20"/>
  <c r="P3316" i="20"/>
  <c r="P3315" i="20"/>
  <c r="P3314" i="20"/>
  <c r="P3312" i="20"/>
  <c r="P3310" i="20"/>
  <c r="P3309" i="20"/>
  <c r="P3307" i="20"/>
  <c r="P3306" i="20"/>
  <c r="P3305" i="20"/>
  <c r="P3302" i="20"/>
  <c r="P3301" i="20"/>
  <c r="P3300" i="20"/>
  <c r="P3299" i="20"/>
  <c r="P3298" i="20"/>
  <c r="P3296" i="20"/>
  <c r="P3294" i="20"/>
  <c r="P3293" i="20"/>
  <c r="P3290" i="20"/>
  <c r="P3289" i="20"/>
  <c r="P3286" i="20"/>
  <c r="P3285" i="20"/>
  <c r="P3284" i="20"/>
  <c r="P3283" i="20"/>
  <c r="P3280" i="20"/>
  <c r="P3279" i="20"/>
  <c r="P3278" i="20"/>
  <c r="P3277" i="20"/>
  <c r="P3274" i="20"/>
  <c r="P3273" i="20"/>
  <c r="P3271" i="20"/>
  <c r="P3270" i="20"/>
  <c r="P3269" i="20"/>
  <c r="P3268" i="20"/>
  <c r="P3267" i="20"/>
  <c r="P3266" i="20"/>
  <c r="P3264" i="20"/>
  <c r="P3263" i="20"/>
  <c r="P3262" i="20"/>
  <c r="P3261" i="20"/>
  <c r="P3258" i="20"/>
  <c r="P3257" i="20"/>
  <c r="P3254" i="20"/>
  <c r="P3253" i="20"/>
  <c r="P3252" i="20"/>
  <c r="P3251" i="20"/>
  <c r="P3250" i="20"/>
  <c r="P3248" i="20"/>
  <c r="P3246" i="20"/>
  <c r="P3245" i="20"/>
  <c r="P3244" i="20"/>
  <c r="P3242" i="20"/>
  <c r="P3241" i="20"/>
  <c r="P3238" i="20"/>
  <c r="P3237" i="20"/>
  <c r="P3236" i="20"/>
  <c r="P3235" i="20"/>
  <c r="P3234" i="20"/>
  <c r="P3232" i="20"/>
  <c r="P3231" i="20"/>
  <c r="P3230" i="20"/>
  <c r="P3229" i="20"/>
  <c r="P3226" i="20"/>
  <c r="P3225" i="20"/>
  <c r="P3222" i="20"/>
  <c r="P3221" i="20"/>
  <c r="P3220" i="20"/>
  <c r="P3219" i="20"/>
  <c r="P3217" i="20"/>
  <c r="P3215" i="20"/>
  <c r="P3214" i="20"/>
  <c r="P3211" i="20"/>
  <c r="P3210" i="20"/>
  <c r="P3207" i="20"/>
  <c r="P3206" i="20"/>
  <c r="P3205" i="20"/>
  <c r="P3204" i="20"/>
  <c r="P3203" i="20"/>
  <c r="P3201" i="20"/>
  <c r="P3200" i="20"/>
  <c r="P3199" i="20"/>
  <c r="P3198" i="20"/>
  <c r="P3196" i="20"/>
  <c r="P3195" i="20"/>
  <c r="P3194" i="20"/>
  <c r="P3191" i="20"/>
  <c r="P3190" i="20"/>
  <c r="P3189" i="20"/>
  <c r="P3188" i="20"/>
  <c r="P3185" i="20"/>
  <c r="P3183" i="20"/>
  <c r="P3182" i="20"/>
  <c r="P3181" i="20"/>
  <c r="P3180" i="20"/>
  <c r="P3179" i="20"/>
  <c r="P3178" i="20"/>
  <c r="P3176" i="20"/>
  <c r="P3175" i="20"/>
  <c r="P3174" i="20"/>
  <c r="P3173" i="20"/>
  <c r="P3172" i="20"/>
  <c r="P3171" i="20"/>
  <c r="P3169" i="20"/>
  <c r="P3167" i="20"/>
  <c r="P3166" i="20"/>
  <c r="P3165" i="20"/>
  <c r="P3164" i="20"/>
  <c r="P3163" i="20"/>
  <c r="P3162" i="20"/>
  <c r="P3159" i="20"/>
  <c r="P3158" i="20"/>
  <c r="P3157" i="20"/>
  <c r="P3156" i="20"/>
  <c r="P3155" i="20"/>
  <c r="P3153" i="20"/>
  <c r="P3152" i="20"/>
  <c r="P3151" i="20"/>
  <c r="P3150" i="20"/>
  <c r="P3149" i="20"/>
  <c r="P3147" i="20"/>
  <c r="P3146" i="20"/>
  <c r="P3143" i="20"/>
  <c r="P3142" i="20"/>
  <c r="P3141" i="20"/>
  <c r="P3140" i="20"/>
  <c r="P3139" i="20"/>
  <c r="P3137" i="20"/>
  <c r="P3135" i="20"/>
  <c r="P3134" i="20"/>
  <c r="P3132" i="20"/>
  <c r="P3131" i="20"/>
  <c r="P3130" i="20"/>
  <c r="P3127" i="20"/>
  <c r="P3126" i="20"/>
  <c r="P3125" i="20"/>
  <c r="P3122" i="20"/>
  <c r="P3120" i="20"/>
  <c r="P3119" i="20"/>
  <c r="P3118" i="20"/>
  <c r="P3116" i="20"/>
  <c r="P3115" i="20"/>
  <c r="P3112" i="20"/>
  <c r="P3111" i="20"/>
  <c r="P3110" i="20"/>
  <c r="P3109" i="20"/>
  <c r="P3108" i="20"/>
  <c r="P3106" i="20"/>
  <c r="P3104" i="20"/>
  <c r="P3103" i="20"/>
  <c r="P3100" i="20"/>
  <c r="P3099" i="20"/>
  <c r="P3096" i="20"/>
  <c r="P3095" i="20"/>
  <c r="P3094" i="20"/>
  <c r="P3093" i="20"/>
  <c r="P3092" i="20"/>
  <c r="P3090" i="20"/>
  <c r="P3088" i="20"/>
  <c r="P3087" i="20"/>
  <c r="P3084" i="20"/>
  <c r="P3083" i="20"/>
  <c r="P3080" i="20"/>
  <c r="P3079" i="20"/>
  <c r="P3078" i="20"/>
  <c r="P3077" i="20"/>
  <c r="P3076" i="20"/>
  <c r="P3074" i="20"/>
  <c r="P3073" i="20"/>
  <c r="P3072" i="20"/>
  <c r="P3071" i="20"/>
  <c r="P3070" i="20"/>
  <c r="P3068" i="20"/>
  <c r="P3067" i="20"/>
  <c r="P3064" i="20"/>
  <c r="P3063" i="20"/>
  <c r="P3062" i="20"/>
  <c r="P3061" i="20"/>
  <c r="P3060" i="20"/>
  <c r="P3058" i="20"/>
  <c r="P3056" i="20"/>
  <c r="P3055" i="20"/>
  <c r="P3054" i="20"/>
  <c r="P3052" i="20"/>
  <c r="P3051" i="20"/>
  <c r="P3048" i="20"/>
  <c r="P3047" i="20"/>
  <c r="P3046" i="20"/>
  <c r="P3045" i="20"/>
  <c r="P3044" i="20"/>
  <c r="P3042" i="20"/>
  <c r="P3040" i="20"/>
  <c r="P3039" i="20"/>
  <c r="P3036" i="20"/>
  <c r="P3035" i="20"/>
  <c r="P3032" i="20"/>
  <c r="P3031" i="20"/>
  <c r="P3030" i="20"/>
  <c r="P3029" i="20"/>
  <c r="P3027" i="20"/>
  <c r="P3026" i="20"/>
  <c r="P3025" i="20"/>
  <c r="P3024" i="20"/>
  <c r="P3021" i="20"/>
  <c r="P3020" i="20"/>
  <c r="P3017" i="20"/>
  <c r="P3016" i="20"/>
  <c r="P3015" i="20"/>
  <c r="P3014" i="20"/>
  <c r="P3011" i="20"/>
  <c r="P3009" i="20"/>
  <c r="P3008" i="20"/>
  <c r="P3005" i="20"/>
  <c r="P3004" i="20"/>
  <c r="P3002" i="20"/>
  <c r="P3001" i="20"/>
  <c r="P3000" i="20"/>
  <c r="P2999" i="20"/>
  <c r="P2998" i="20"/>
  <c r="P2997" i="20"/>
  <c r="P2995" i="20"/>
  <c r="P2994" i="20"/>
  <c r="P2993" i="20"/>
  <c r="P2992" i="20"/>
  <c r="P2989" i="20"/>
  <c r="P2988" i="20"/>
  <c r="P2985" i="20"/>
  <c r="P2984" i="20"/>
  <c r="P2983" i="20"/>
  <c r="P2982" i="20"/>
  <c r="P2981" i="20"/>
  <c r="P2979" i="20"/>
  <c r="P2978" i="20"/>
  <c r="P2977" i="20"/>
  <c r="P2976" i="20"/>
  <c r="P2973" i="20"/>
  <c r="P2972" i="20"/>
  <c r="P2969" i="20"/>
  <c r="P2968" i="20"/>
  <c r="P2967" i="20"/>
  <c r="P2966" i="20"/>
  <c r="P2963" i="20"/>
  <c r="P2961" i="20"/>
  <c r="P2960" i="20"/>
  <c r="P2957" i="20"/>
  <c r="P2956" i="20"/>
  <c r="P2953" i="20"/>
  <c r="P2952" i="20"/>
  <c r="P2951" i="20"/>
  <c r="P2950" i="20"/>
  <c r="P2949" i="20"/>
  <c r="P2947" i="20"/>
  <c r="P2945" i="20"/>
  <c r="P2944" i="20"/>
  <c r="P2941" i="20"/>
  <c r="P2940" i="20"/>
  <c r="P2937" i="20"/>
  <c r="P2936" i="20"/>
  <c r="P2935" i="20"/>
  <c r="P2934" i="20"/>
  <c r="P2933" i="20"/>
  <c r="P2932" i="20"/>
  <c r="P2931" i="20"/>
  <c r="P2930" i="20"/>
  <c r="P2927" i="20"/>
  <c r="P2926" i="20"/>
  <c r="P2923" i="20"/>
  <c r="P2922" i="20"/>
  <c r="P2921" i="20"/>
  <c r="P2920" i="20"/>
  <c r="P2919" i="20"/>
  <c r="P2917" i="20"/>
  <c r="P2916" i="20"/>
  <c r="P2915" i="20"/>
  <c r="P2914" i="20"/>
  <c r="P2911" i="20"/>
  <c r="P2910" i="20"/>
  <c r="P2908" i="20"/>
  <c r="P2907" i="20"/>
  <c r="P2906" i="20"/>
  <c r="P2905" i="20"/>
  <c r="P2904" i="20"/>
  <c r="P2903" i="20"/>
  <c r="P2901" i="20"/>
  <c r="P2899" i="20"/>
  <c r="P2898" i="20"/>
  <c r="P2895" i="20"/>
  <c r="P2894" i="20"/>
  <c r="P2891" i="20"/>
  <c r="P2890" i="20"/>
  <c r="P2889" i="20"/>
  <c r="P2888" i="20"/>
  <c r="P2887" i="20"/>
  <c r="P2885" i="20"/>
  <c r="P2883" i="20"/>
  <c r="P2882" i="20"/>
  <c r="P2879" i="20"/>
  <c r="P2878" i="20"/>
  <c r="P2876" i="20"/>
  <c r="P2875" i="20"/>
  <c r="P2874" i="20"/>
  <c r="P2873" i="20"/>
  <c r="P2872" i="20"/>
  <c r="P2869" i="20"/>
  <c r="P2867" i="20"/>
  <c r="P2866" i="20"/>
  <c r="P2863" i="20"/>
  <c r="P2862" i="20"/>
  <c r="P2859" i="20"/>
  <c r="P2858" i="20"/>
  <c r="P2857" i="20"/>
  <c r="P2856" i="20"/>
  <c r="P2853" i="20"/>
  <c r="P2852" i="20"/>
  <c r="P2851" i="20"/>
  <c r="P2850" i="20"/>
  <c r="P2847" i="20"/>
  <c r="P2846" i="20"/>
  <c r="P2843" i="20"/>
  <c r="P2842" i="20"/>
  <c r="P2841" i="20"/>
  <c r="P2839" i="20"/>
  <c r="P2837" i="20"/>
  <c r="P2836" i="20"/>
  <c r="P2833" i="20"/>
  <c r="P2832" i="20"/>
  <c r="P2829" i="20"/>
  <c r="P2828" i="20"/>
  <c r="P2827" i="20"/>
  <c r="P2826" i="20"/>
  <c r="P2823" i="20"/>
  <c r="P2821" i="20"/>
  <c r="P2820" i="20"/>
  <c r="P2817" i="20"/>
  <c r="P2816" i="20"/>
  <c r="P2813" i="20"/>
  <c r="P2812" i="20"/>
  <c r="P2811" i="20"/>
  <c r="P2810" i="20"/>
  <c r="P2809" i="20"/>
  <c r="P2807" i="20"/>
  <c r="P2805" i="20"/>
  <c r="P2804" i="20"/>
  <c r="P2803" i="20"/>
  <c r="P2801" i="20"/>
  <c r="P2800" i="20"/>
  <c r="P2798" i="20"/>
  <c r="P2797" i="20"/>
  <c r="P2796" i="20"/>
  <c r="P2795" i="20"/>
  <c r="P2794" i="20"/>
  <c r="P2793" i="20"/>
  <c r="P2791" i="20"/>
  <c r="P2790" i="20"/>
  <c r="P2789" i="20"/>
  <c r="P2788" i="20"/>
  <c r="P2785" i="20"/>
  <c r="P2784" i="20"/>
  <c r="P2781" i="20"/>
  <c r="P2780" i="20"/>
  <c r="P2779" i="20"/>
  <c r="P2778" i="20"/>
  <c r="P2777" i="20"/>
  <c r="P2775" i="20"/>
  <c r="P2773" i="20"/>
  <c r="P2772" i="20"/>
  <c r="P2769" i="20"/>
  <c r="P2768" i="20"/>
  <c r="P2765" i="20"/>
  <c r="P2764" i="20"/>
  <c r="P2763" i="20"/>
  <c r="P2762" i="20"/>
  <c r="P2761" i="20"/>
  <c r="P2759" i="20"/>
  <c r="P2758" i="20"/>
  <c r="P2755" i="20"/>
  <c r="P2754" i="20"/>
  <c r="P2751" i="20"/>
  <c r="P2750" i="20"/>
  <c r="P2749" i="20"/>
  <c r="P2748" i="20"/>
  <c r="P2747" i="20"/>
  <c r="P2745" i="20"/>
  <c r="P2743" i="20"/>
  <c r="P2742" i="20"/>
  <c r="P2741" i="20"/>
  <c r="P2739" i="20"/>
  <c r="P2738" i="20"/>
  <c r="P2735" i="20"/>
  <c r="P2734" i="20"/>
  <c r="P2733" i="20"/>
  <c r="P2732" i="20"/>
  <c r="P2729" i="20"/>
  <c r="P2728" i="20"/>
  <c r="P2727" i="20"/>
  <c r="P2726" i="20"/>
  <c r="P2723" i="20"/>
  <c r="P2722" i="20"/>
  <c r="P2719" i="20"/>
  <c r="P2718" i="20"/>
  <c r="P2717" i="20"/>
  <c r="P2716" i="20"/>
  <c r="P2715" i="20"/>
  <c r="P2713" i="20"/>
  <c r="P2711" i="20"/>
  <c r="P2710" i="20"/>
  <c r="P2708" i="20"/>
  <c r="P2707" i="20"/>
  <c r="P2706" i="20"/>
  <c r="P2703" i="20"/>
  <c r="P2702" i="20"/>
  <c r="P2701" i="20"/>
  <c r="P2700" i="20"/>
  <c r="P2699" i="20"/>
  <c r="P2697" i="20"/>
  <c r="P2696" i="20"/>
  <c r="P2695" i="20"/>
  <c r="P2694" i="20"/>
  <c r="P2691" i="20"/>
  <c r="P2690" i="20"/>
  <c r="P2687" i="20"/>
  <c r="P2686" i="20"/>
  <c r="P2685" i="20"/>
  <c r="P2684" i="20"/>
  <c r="P2681" i="20"/>
  <c r="P2679" i="20"/>
  <c r="P2678" i="20"/>
  <c r="P2676" i="20"/>
  <c r="P2675" i="20"/>
  <c r="P2674" i="20"/>
  <c r="P2671" i="20"/>
  <c r="P2670" i="20"/>
  <c r="P2669" i="20"/>
  <c r="P2668" i="20"/>
  <c r="P2667" i="20"/>
  <c r="P2665" i="20"/>
  <c r="P2663" i="20"/>
  <c r="P2662" i="20"/>
  <c r="P2659" i="20"/>
  <c r="P2658" i="20"/>
  <c r="P2655" i="20"/>
  <c r="P2654" i="20"/>
  <c r="P2653" i="20"/>
  <c r="P2652" i="20"/>
  <c r="P2651" i="20"/>
  <c r="P2649" i="20"/>
  <c r="P2648" i="20"/>
  <c r="P2646" i="20"/>
  <c r="P2645" i="20"/>
  <c r="P2641" i="20"/>
  <c r="P2640" i="20"/>
  <c r="P2639" i="20"/>
  <c r="P2638" i="20"/>
  <c r="P2637" i="20"/>
  <c r="P2635" i="20"/>
  <c r="P2633" i="20"/>
  <c r="P2632" i="20"/>
  <c r="P2629" i="20"/>
  <c r="P2628" i="20"/>
  <c r="P2626" i="20"/>
  <c r="P2625" i="20"/>
  <c r="P2624" i="20"/>
  <c r="P2623" i="20"/>
  <c r="P2622" i="20"/>
  <c r="P2621" i="20"/>
  <c r="P2619" i="20"/>
  <c r="P2617" i="20"/>
  <c r="P2616" i="20"/>
  <c r="P2613" i="20"/>
  <c r="P2612" i="20"/>
  <c r="P2609" i="20"/>
  <c r="P2608" i="20"/>
  <c r="P2607" i="20"/>
  <c r="P2606" i="20"/>
  <c r="P2605" i="20"/>
  <c r="P2603" i="20"/>
  <c r="P2601" i="20"/>
  <c r="P2600" i="20"/>
  <c r="P2598" i="20"/>
  <c r="P2597" i="20"/>
  <c r="P2596" i="20"/>
  <c r="P2593" i="20"/>
  <c r="P2592" i="20"/>
  <c r="P2591" i="20"/>
  <c r="P2590" i="20"/>
  <c r="P2589" i="20"/>
  <c r="P2587" i="20"/>
  <c r="P2586" i="20"/>
  <c r="P2585" i="20"/>
  <c r="P2584" i="20"/>
  <c r="P2581" i="20"/>
  <c r="P2580" i="20"/>
  <c r="P2577" i="20"/>
  <c r="P2576" i="20"/>
  <c r="P2575" i="20"/>
  <c r="P2574" i="20"/>
  <c r="P2573" i="20"/>
  <c r="P2571" i="20"/>
  <c r="P2569" i="20"/>
  <c r="P2568" i="20"/>
  <c r="P2566" i="20"/>
  <c r="P2565" i="20"/>
  <c r="P2564" i="20"/>
  <c r="P2561" i="20"/>
  <c r="P2560" i="20"/>
  <c r="P2559" i="20"/>
  <c r="P2558" i="20"/>
  <c r="P2557" i="20"/>
  <c r="P2555" i="20"/>
  <c r="P2554" i="20"/>
  <c r="P2551" i="20"/>
  <c r="P2550" i="20"/>
  <c r="P2547" i="20"/>
  <c r="P2546" i="20"/>
  <c r="P2545" i="20"/>
  <c r="P2544" i="20"/>
  <c r="P2543" i="20"/>
  <c r="P2541" i="20"/>
  <c r="P2539" i="20"/>
  <c r="P2538" i="20"/>
  <c r="P2536" i="20"/>
  <c r="P2535" i="20"/>
  <c r="P2534" i="20"/>
  <c r="P2531" i="20"/>
  <c r="P2530" i="20"/>
  <c r="P2529" i="20"/>
  <c r="P2528" i="20"/>
  <c r="P2527" i="20"/>
  <c r="P2525" i="20"/>
  <c r="P2523" i="20"/>
  <c r="P2522" i="20"/>
  <c r="P2519" i="20"/>
  <c r="P2518" i="20"/>
  <c r="P2515" i="20"/>
  <c r="P2514" i="20"/>
  <c r="P2513" i="20"/>
  <c r="P2512" i="20"/>
  <c r="P2511" i="20"/>
  <c r="P2509" i="20"/>
  <c r="P2508" i="20"/>
  <c r="P2507" i="20"/>
  <c r="P2506" i="20"/>
  <c r="P2504" i="20"/>
  <c r="P2503" i="20"/>
  <c r="P2502" i="20"/>
  <c r="P2499" i="20"/>
  <c r="P2498" i="20"/>
  <c r="P2497" i="20"/>
  <c r="P2496" i="20"/>
  <c r="P2495" i="20"/>
  <c r="P2493" i="20"/>
  <c r="P2491" i="20"/>
  <c r="P2490" i="20"/>
  <c r="P2489" i="20"/>
  <c r="P2488" i="20"/>
  <c r="P2487" i="20"/>
  <c r="P2486" i="20"/>
  <c r="P2483" i="20"/>
  <c r="P2482" i="20"/>
  <c r="P2481" i="20"/>
  <c r="P2480" i="20"/>
  <c r="P2477" i="20"/>
  <c r="P2476" i="20"/>
  <c r="P2475" i="20"/>
  <c r="P2474" i="20"/>
  <c r="P2471" i="20"/>
  <c r="P2470" i="20"/>
  <c r="P2467" i="20"/>
  <c r="P2466" i="20"/>
  <c r="P2465" i="20"/>
  <c r="P2464" i="20"/>
  <c r="P2463" i="20"/>
  <c r="P2461" i="20"/>
  <c r="P2460" i="20"/>
  <c r="P2457" i="20"/>
  <c r="P2456" i="20"/>
  <c r="P2453" i="20"/>
  <c r="P2452" i="20"/>
  <c r="P2451" i="20"/>
  <c r="P2450" i="20"/>
  <c r="P2449" i="20"/>
  <c r="P2447" i="20"/>
  <c r="P2446" i="20"/>
  <c r="P2445" i="20"/>
  <c r="P2444" i="20"/>
  <c r="P2441" i="20"/>
  <c r="P2440" i="20"/>
  <c r="P2438" i="20"/>
  <c r="P2437" i="20"/>
  <c r="P2436" i="20"/>
  <c r="P2435" i="20"/>
  <c r="P2434" i="20"/>
  <c r="P2433" i="20"/>
  <c r="P2431" i="20"/>
  <c r="P2430" i="20"/>
  <c r="P2429" i="20"/>
  <c r="P2428" i="20"/>
  <c r="P2425" i="20"/>
  <c r="P2424" i="20"/>
  <c r="P2421" i="20"/>
  <c r="P2420" i="20"/>
  <c r="P2419" i="20"/>
  <c r="P2418" i="20"/>
  <c r="P2417" i="20"/>
  <c r="P2415" i="20"/>
  <c r="P2413" i="20"/>
  <c r="P2412" i="20"/>
  <c r="P2409" i="20"/>
  <c r="P2408" i="20"/>
  <c r="P2405" i="20"/>
  <c r="P2404" i="20"/>
  <c r="P2403" i="20"/>
  <c r="P2402" i="20"/>
  <c r="P2401" i="20"/>
  <c r="P2399" i="20"/>
  <c r="P2397" i="20"/>
  <c r="P2396" i="20"/>
  <c r="P2393" i="20"/>
  <c r="P2392" i="20"/>
  <c r="P2389" i="20"/>
  <c r="P2388" i="20"/>
  <c r="P2387" i="20"/>
  <c r="P2386" i="20"/>
  <c r="P2385" i="20"/>
  <c r="P2383" i="20"/>
  <c r="P2382" i="20"/>
  <c r="P2379" i="20"/>
  <c r="P2378" i="20"/>
  <c r="P2375" i="20"/>
  <c r="P2374" i="20"/>
  <c r="P2373" i="20"/>
  <c r="P2372" i="20"/>
  <c r="P2371" i="20"/>
  <c r="P2369" i="20"/>
  <c r="P2367" i="20"/>
  <c r="P2366" i="20"/>
  <c r="P2363" i="20"/>
  <c r="P2362" i="20"/>
  <c r="P2359" i="20"/>
  <c r="P2358" i="20"/>
  <c r="P2357" i="20"/>
  <c r="P2356" i="20"/>
  <c r="P2355" i="20"/>
  <c r="P2353" i="20"/>
  <c r="P2351" i="20"/>
  <c r="P2350" i="20"/>
  <c r="P2347" i="20"/>
  <c r="P2346" i="20"/>
  <c r="P2344" i="20"/>
  <c r="P2343" i="20"/>
  <c r="P2342" i="20"/>
  <c r="P2341" i="20"/>
  <c r="P2340" i="20"/>
  <c r="P2339" i="20"/>
  <c r="P2337" i="20"/>
  <c r="P2335" i="20"/>
  <c r="P2334" i="20"/>
  <c r="P2332" i="20"/>
  <c r="P2331" i="20"/>
  <c r="P2330" i="20"/>
  <c r="P2327" i="20"/>
  <c r="P2326" i="20"/>
  <c r="P2325" i="20"/>
  <c r="P2324" i="20"/>
  <c r="P2323" i="20"/>
  <c r="P2321" i="20"/>
  <c r="P2319" i="20"/>
  <c r="P2318" i="20"/>
  <c r="P2315" i="20"/>
  <c r="P2314" i="20"/>
  <c r="P2311" i="20"/>
  <c r="P2310" i="20"/>
  <c r="P2309" i="20"/>
  <c r="P2308" i="20"/>
  <c r="P2307" i="20"/>
  <c r="P2305" i="20"/>
  <c r="P2303" i="20"/>
  <c r="P2302" i="20"/>
  <c r="P2301" i="20"/>
  <c r="P2300" i="20"/>
  <c r="P2299" i="20"/>
  <c r="P2298" i="20"/>
  <c r="P2292" i="20"/>
  <c r="P2291" i="20"/>
  <c r="P2290" i="20"/>
  <c r="P2289" i="20"/>
  <c r="P2288" i="20"/>
  <c r="P2286" i="20"/>
  <c r="P2285" i="20"/>
  <c r="P2282" i="20"/>
  <c r="P2281" i="20"/>
  <c r="P2278" i="20"/>
  <c r="P2277" i="20"/>
  <c r="P2276" i="20"/>
  <c r="P2275" i="20"/>
  <c r="P2274" i="20"/>
  <c r="P2272" i="20"/>
  <c r="P2270" i="20"/>
  <c r="P2269" i="20"/>
  <c r="P2266" i="20"/>
  <c r="P2265" i="20"/>
  <c r="P2262" i="20"/>
  <c r="P2261" i="20"/>
  <c r="P2260" i="20"/>
  <c r="P2259" i="20"/>
  <c r="P2258" i="20"/>
  <c r="P2256" i="20"/>
  <c r="P2254" i="20"/>
  <c r="P2253" i="20"/>
  <c r="P2251" i="20"/>
  <c r="P2250" i="20"/>
  <c r="P2249" i="20"/>
  <c r="P2246" i="20"/>
  <c r="P2245" i="20"/>
  <c r="P2244" i="20"/>
  <c r="P2243" i="20"/>
  <c r="P2242" i="20"/>
  <c r="P2240" i="20"/>
  <c r="P2238" i="20"/>
  <c r="P2237" i="20"/>
  <c r="P2235" i="20"/>
  <c r="P2234" i="20"/>
  <c r="P2233" i="20"/>
  <c r="P2231" i="20"/>
  <c r="P2230" i="20"/>
  <c r="P2229" i="20"/>
  <c r="P2228" i="20"/>
  <c r="P2227" i="20"/>
  <c r="P2226" i="20"/>
  <c r="P2224" i="20"/>
  <c r="P2222" i="20"/>
  <c r="P2221" i="20"/>
  <c r="P2219" i="20"/>
  <c r="P2218" i="20"/>
  <c r="P2217" i="20"/>
  <c r="P2214" i="20"/>
  <c r="P2213" i="20"/>
  <c r="P2212" i="20"/>
  <c r="P2211" i="20"/>
  <c r="P2208" i="20"/>
  <c r="P2206" i="20"/>
  <c r="P2205" i="20"/>
  <c r="P2202" i="20"/>
  <c r="P2201" i="20"/>
  <c r="P2196" i="20"/>
  <c r="P2195" i="20"/>
  <c r="P2194" i="20"/>
  <c r="P2193" i="20"/>
  <c r="P2192" i="20"/>
  <c r="P2191" i="20"/>
  <c r="P2190" i="20"/>
  <c r="P2189" i="20"/>
  <c r="P2188" i="20"/>
  <c r="P2186" i="20"/>
  <c r="P2185" i="20"/>
  <c r="P2184" i="20"/>
  <c r="P2181" i="20"/>
  <c r="P2180" i="20"/>
  <c r="P2179" i="20"/>
  <c r="P2178" i="20"/>
  <c r="P2177" i="20"/>
  <c r="P2175" i="20"/>
  <c r="P2174" i="20"/>
  <c r="P2173" i="20"/>
  <c r="P2172" i="20"/>
  <c r="P2170" i="20"/>
  <c r="P2169" i="20"/>
  <c r="P2168" i="20"/>
  <c r="P2165" i="20"/>
  <c r="P2164" i="20"/>
  <c r="P2163" i="20"/>
  <c r="P2162" i="20"/>
  <c r="P2159" i="20"/>
  <c r="P2157" i="20"/>
  <c r="P2156" i="20"/>
  <c r="P2153" i="20"/>
  <c r="P2152" i="20"/>
  <c r="P2149" i="20"/>
  <c r="P2148" i="20"/>
  <c r="P2147" i="20"/>
  <c r="P2146" i="20"/>
  <c r="P2145" i="20"/>
  <c r="P2143" i="20"/>
  <c r="P2141" i="20"/>
  <c r="P2140" i="20"/>
  <c r="P2138" i="20"/>
  <c r="P2137" i="20"/>
  <c r="P2136" i="20"/>
  <c r="P2133" i="20"/>
  <c r="P2132" i="20"/>
  <c r="P2131" i="20"/>
  <c r="P2130" i="20"/>
  <c r="P2127" i="20"/>
  <c r="P2125" i="20"/>
  <c r="P2124" i="20"/>
  <c r="P2121" i="20"/>
  <c r="P2120" i="20"/>
  <c r="P2117" i="20"/>
  <c r="P2116" i="20"/>
  <c r="P2115" i="20"/>
  <c r="P2114" i="20"/>
  <c r="P2113" i="20"/>
  <c r="P2111" i="20"/>
  <c r="P2109" i="20"/>
  <c r="P2108" i="20"/>
  <c r="P2107" i="20"/>
  <c r="P2105" i="20"/>
  <c r="P2104" i="20"/>
  <c r="P2102" i="20"/>
  <c r="P2101" i="20"/>
  <c r="P2100" i="20"/>
  <c r="P2099" i="20"/>
  <c r="P2098" i="20"/>
  <c r="P2097" i="20"/>
  <c r="P2095" i="20"/>
  <c r="P2093" i="20"/>
  <c r="P2092" i="20"/>
  <c r="P2091" i="20"/>
  <c r="P2089" i="20"/>
  <c r="P2088" i="20"/>
  <c r="P2082" i="20"/>
  <c r="P2081" i="20"/>
  <c r="P2080" i="20"/>
  <c r="P2079" i="20"/>
  <c r="P2078" i="20"/>
  <c r="P2076" i="20"/>
  <c r="P2075" i="20"/>
  <c r="P2074" i="20"/>
  <c r="P2073" i="20"/>
  <c r="P2072" i="20"/>
  <c r="P2071" i="20"/>
  <c r="P2068" i="20"/>
  <c r="P2067" i="20"/>
  <c r="P2066" i="20"/>
  <c r="P2065" i="20"/>
  <c r="P2064" i="20"/>
  <c r="P2062" i="20"/>
  <c r="P2060" i="20"/>
  <c r="P2059" i="20"/>
  <c r="P2057" i="20"/>
  <c r="P2056" i="20"/>
  <c r="P2055" i="20"/>
  <c r="P2052" i="20"/>
  <c r="P2051" i="20"/>
  <c r="P2050" i="20"/>
  <c r="P2049" i="20"/>
  <c r="P2048" i="20"/>
  <c r="P2046" i="20"/>
  <c r="P2044" i="20"/>
  <c r="P2043" i="20"/>
  <c r="P2041" i="20"/>
  <c r="P2040" i="20"/>
  <c r="P2039" i="20"/>
  <c r="P2036" i="20"/>
  <c r="P2035" i="20"/>
  <c r="P2034" i="20"/>
  <c r="P2033" i="20"/>
  <c r="P2032" i="20"/>
  <c r="P2030" i="20"/>
  <c r="P2028" i="20"/>
  <c r="P2027" i="20"/>
  <c r="P2025" i="20"/>
  <c r="P2024" i="20"/>
  <c r="P2023" i="20"/>
  <c r="P2020" i="20"/>
  <c r="P2019" i="20"/>
  <c r="P2018" i="20"/>
  <c r="P2017" i="20"/>
  <c r="P2016" i="20"/>
  <c r="P2014" i="20"/>
  <c r="P2012" i="20"/>
  <c r="P2011" i="20"/>
  <c r="P2008" i="20"/>
  <c r="P2007" i="20"/>
  <c r="P2004" i="20"/>
  <c r="P2003" i="20"/>
  <c r="P2002" i="20"/>
  <c r="P2001" i="20"/>
  <c r="P2000" i="20"/>
  <c r="P1998" i="20"/>
  <c r="P1996" i="20"/>
  <c r="P1995" i="20"/>
  <c r="P1993" i="20"/>
  <c r="P1992" i="20"/>
  <c r="P1991" i="20"/>
  <c r="P1985" i="20"/>
  <c r="P1984" i="20"/>
  <c r="P1983" i="20"/>
  <c r="P1981" i="20"/>
  <c r="P1979" i="20"/>
  <c r="P1978" i="20"/>
  <c r="P1976" i="20"/>
  <c r="P1975" i="20"/>
  <c r="P1974" i="20"/>
  <c r="P1971" i="20"/>
  <c r="P1970" i="20"/>
  <c r="P1969" i="20"/>
  <c r="P1968" i="20"/>
  <c r="P1965" i="20"/>
  <c r="P1963" i="20"/>
  <c r="P1962" i="20"/>
  <c r="P1960" i="20"/>
  <c r="P1959" i="20"/>
  <c r="P1958" i="20"/>
  <c r="P1956" i="20"/>
  <c r="P1955" i="20"/>
  <c r="P1954" i="20"/>
  <c r="P1953" i="20"/>
  <c r="P1952" i="20"/>
  <c r="P1949" i="20"/>
  <c r="P1947" i="20"/>
  <c r="P1946" i="20"/>
  <c r="P1944" i="20"/>
  <c r="P1943" i="20"/>
  <c r="P1942" i="20"/>
  <c r="P1939" i="20"/>
  <c r="P1938" i="20"/>
  <c r="P1937" i="20"/>
  <c r="P1936" i="20"/>
  <c r="P1935" i="20"/>
  <c r="P1933" i="20"/>
  <c r="P1931" i="20"/>
  <c r="P1930" i="20"/>
  <c r="P1929" i="20"/>
  <c r="P1927" i="20"/>
  <c r="P1926" i="20"/>
  <c r="P1923" i="20"/>
  <c r="P1922" i="20"/>
  <c r="P1921" i="20"/>
  <c r="P1920" i="20"/>
  <c r="P1919" i="20"/>
  <c r="P1917" i="20"/>
  <c r="P1916" i="20"/>
  <c r="P1915" i="20"/>
  <c r="P1914" i="20"/>
  <c r="P1911" i="20"/>
  <c r="P1910" i="20"/>
  <c r="P1907" i="20"/>
  <c r="P1906" i="20"/>
  <c r="P1905" i="20"/>
  <c r="P1904" i="20"/>
  <c r="P1903" i="20"/>
  <c r="P1901" i="20"/>
  <c r="P1899" i="20"/>
  <c r="P1898" i="20"/>
  <c r="P1895" i="20"/>
  <c r="P1894" i="20"/>
  <c r="P1888" i="20"/>
  <c r="P1887" i="20"/>
  <c r="P1886" i="20"/>
  <c r="P1885" i="20"/>
  <c r="P1884" i="20"/>
  <c r="P1882" i="20"/>
  <c r="P1881" i="20"/>
  <c r="P1878" i="20"/>
  <c r="P1877" i="20"/>
  <c r="P1874" i="20"/>
  <c r="P1873" i="20"/>
  <c r="P1872" i="20"/>
  <c r="P1871" i="20"/>
  <c r="P1870" i="20"/>
  <c r="P1868" i="20"/>
  <c r="P1866" i="20"/>
  <c r="P1865" i="20"/>
  <c r="P1862" i="20"/>
  <c r="P1861" i="20"/>
  <c r="P1858" i="20"/>
  <c r="P1857" i="20"/>
  <c r="P1856" i="20"/>
  <c r="P1855" i="20"/>
  <c r="P1854" i="20"/>
  <c r="P1852" i="20"/>
  <c r="P1850" i="20"/>
  <c r="P1849" i="20"/>
  <c r="P1848" i="20"/>
  <c r="P1846" i="20"/>
  <c r="P1845" i="20"/>
  <c r="P1842" i="20"/>
  <c r="P1841" i="20"/>
  <c r="P1840" i="20"/>
  <c r="P1839" i="20"/>
  <c r="P1838" i="20"/>
  <c r="P1836" i="20"/>
  <c r="P1834" i="20"/>
  <c r="P1833" i="20"/>
  <c r="P1832" i="20"/>
  <c r="P1831" i="20"/>
  <c r="P1830" i="20"/>
  <c r="P1829" i="20"/>
  <c r="P1826" i="20"/>
  <c r="P1825" i="20"/>
  <c r="P1824" i="20"/>
  <c r="P1823" i="20"/>
  <c r="P1820" i="20"/>
  <c r="P1818" i="20"/>
  <c r="P1817" i="20"/>
  <c r="P1816" i="20"/>
  <c r="P1815" i="20"/>
  <c r="P1814" i="20"/>
  <c r="P1810" i="20"/>
  <c r="P1809" i="20"/>
  <c r="P1808" i="20"/>
  <c r="P1807" i="20"/>
  <c r="P1804" i="20"/>
  <c r="P1802" i="20"/>
  <c r="P1801" i="20"/>
  <c r="P1798" i="20"/>
  <c r="P1794" i="20"/>
  <c r="P1793" i="20"/>
  <c r="P1792" i="20"/>
  <c r="P1791" i="20"/>
  <c r="P1788" i="20"/>
  <c r="P1786" i="20"/>
  <c r="P1785" i="20"/>
  <c r="P1782" i="20"/>
  <c r="P1781" i="20"/>
  <c r="P1778" i="20"/>
  <c r="P1777" i="20"/>
  <c r="P1776" i="20"/>
  <c r="P1775" i="20"/>
  <c r="P1772" i="20"/>
  <c r="P1770" i="20"/>
  <c r="P1769" i="20"/>
  <c r="P1768" i="20"/>
  <c r="P1767" i="20"/>
  <c r="P1766" i="20"/>
  <c r="P1762" i="20"/>
  <c r="P1761" i="20"/>
  <c r="P1760" i="20"/>
  <c r="P1759" i="20"/>
  <c r="P1756" i="20"/>
  <c r="P1754" i="20"/>
  <c r="P1753" i="20"/>
  <c r="P1750" i="20"/>
  <c r="P1749" i="20"/>
  <c r="P1746" i="20"/>
  <c r="P1745" i="20"/>
  <c r="P1744" i="20"/>
  <c r="P1743" i="20"/>
  <c r="P1742" i="20"/>
  <c r="P1740" i="20"/>
  <c r="P1738" i="20"/>
  <c r="P1737" i="20"/>
  <c r="P1735" i="20"/>
  <c r="P1734" i="20"/>
  <c r="P1733" i="20"/>
  <c r="P1727" i="20"/>
  <c r="P1726" i="20"/>
  <c r="P1725" i="20"/>
  <c r="P1724" i="20"/>
  <c r="P1723" i="20"/>
  <c r="P1722" i="20"/>
  <c r="P1721" i="20"/>
  <c r="P1720" i="20"/>
  <c r="P1717" i="20"/>
  <c r="P1716" i="20"/>
  <c r="P1713" i="20"/>
  <c r="P1712" i="20"/>
  <c r="P1711" i="20"/>
  <c r="P1710" i="20"/>
  <c r="P1709" i="20"/>
  <c r="P1707" i="20"/>
  <c r="P1705" i="20"/>
  <c r="P1704" i="20"/>
  <c r="P1702" i="20"/>
  <c r="P1701" i="20"/>
  <c r="P1697" i="20"/>
  <c r="P1696" i="20"/>
  <c r="P1695" i="20"/>
  <c r="P1694" i="20"/>
  <c r="P1693" i="20"/>
  <c r="P1691" i="20"/>
  <c r="P1689" i="20"/>
  <c r="P1688" i="20"/>
  <c r="P1686" i="20"/>
  <c r="P1685" i="20"/>
  <c r="P1684" i="20"/>
  <c r="P1681" i="20"/>
  <c r="P1680" i="20"/>
  <c r="P1679" i="20"/>
  <c r="P1678" i="20"/>
  <c r="P1677" i="20"/>
  <c r="P1675" i="20"/>
  <c r="P1673" i="20"/>
  <c r="P1672" i="20"/>
  <c r="P1669" i="20"/>
  <c r="P1668" i="20"/>
  <c r="P1665" i="20"/>
  <c r="P1664" i="20"/>
  <c r="P1663" i="20"/>
  <c r="P1662" i="20"/>
  <c r="P1661" i="20"/>
  <c r="P1659" i="20"/>
  <c r="P1657" i="20"/>
  <c r="P1656" i="20"/>
  <c r="P1654" i="20"/>
  <c r="P1653" i="20"/>
  <c r="P1652" i="20"/>
  <c r="P1646" i="20"/>
  <c r="P1645" i="20"/>
  <c r="P1644" i="20"/>
  <c r="P1643" i="20"/>
  <c r="P1642" i="20"/>
  <c r="P1640" i="20"/>
  <c r="P1639" i="20"/>
  <c r="P1638" i="20"/>
  <c r="P1636" i="20"/>
  <c r="P1635" i="20"/>
  <c r="P1632" i="20"/>
  <c r="P1631" i="20"/>
  <c r="P1630" i="20"/>
  <c r="P1629" i="20"/>
  <c r="P1628" i="20"/>
  <c r="P1626" i="20"/>
  <c r="P1624" i="20"/>
  <c r="P1623" i="20"/>
  <c r="P1621" i="20"/>
  <c r="P1620" i="20"/>
  <c r="P1619" i="20"/>
  <c r="P1616" i="20"/>
  <c r="P1615" i="20"/>
  <c r="P1614" i="20"/>
  <c r="P1613" i="20"/>
  <c r="P1610" i="20"/>
  <c r="P1608" i="20"/>
  <c r="P1607" i="20"/>
  <c r="P1604" i="20"/>
  <c r="P1603" i="20"/>
  <c r="P1600" i="20"/>
  <c r="P1599" i="20"/>
  <c r="P1598" i="20"/>
  <c r="P1597" i="20"/>
  <c r="P1596" i="20"/>
  <c r="P1594" i="20"/>
  <c r="P1592" i="20"/>
  <c r="P1591" i="20"/>
  <c r="P1588" i="20"/>
  <c r="P1587" i="20"/>
  <c r="P1581" i="20"/>
  <c r="P1580" i="20"/>
  <c r="P1579" i="20"/>
  <c r="P1577" i="20"/>
  <c r="P1575" i="20"/>
  <c r="P1574" i="20"/>
  <c r="P1571" i="20"/>
  <c r="P1567" i="20"/>
  <c r="P1566" i="20"/>
  <c r="P1565" i="20"/>
  <c r="P1564" i="20"/>
  <c r="P1563" i="20"/>
  <c r="P1561" i="20"/>
  <c r="P1559" i="20"/>
  <c r="P1558" i="20"/>
  <c r="P1555" i="20"/>
  <c r="P1554" i="20"/>
  <c r="P1551" i="20"/>
  <c r="P1550" i="20"/>
  <c r="P1549" i="20"/>
  <c r="P1548" i="20"/>
  <c r="P1547" i="20"/>
  <c r="P1545" i="20"/>
  <c r="P1543" i="20"/>
  <c r="P1542" i="20"/>
  <c r="P1541" i="20"/>
  <c r="P1539" i="20"/>
  <c r="P1538" i="20"/>
  <c r="P1535" i="20"/>
  <c r="P1534" i="20"/>
  <c r="P1533" i="20"/>
  <c r="P1532" i="20"/>
  <c r="P1531" i="20"/>
  <c r="P1529" i="20"/>
  <c r="P1527" i="20"/>
  <c r="P1526" i="20"/>
  <c r="P1523" i="20"/>
  <c r="P1522" i="20"/>
  <c r="P1516" i="20"/>
  <c r="P1515" i="20"/>
  <c r="P1514" i="20"/>
  <c r="P1513" i="20"/>
  <c r="P1512" i="20"/>
  <c r="P1511" i="20"/>
  <c r="P1510" i="20"/>
  <c r="P1509" i="20"/>
  <c r="P1506" i="20"/>
  <c r="P1505" i="20"/>
  <c r="P1502" i="20"/>
  <c r="P1501" i="20"/>
  <c r="P1500" i="20"/>
  <c r="P1499" i="20"/>
  <c r="P1498" i="20"/>
  <c r="P1496" i="20"/>
  <c r="P1495" i="20"/>
  <c r="P1494" i="20"/>
  <c r="P1493" i="20"/>
  <c r="P1490" i="20"/>
  <c r="P1489" i="20"/>
  <c r="P1486" i="20"/>
  <c r="P1485" i="20"/>
  <c r="P1484" i="20"/>
  <c r="P1483" i="20"/>
  <c r="P1482" i="20"/>
  <c r="P1480" i="20"/>
  <c r="P1478" i="20"/>
  <c r="P1477" i="20"/>
  <c r="P1474" i="20"/>
  <c r="P1473" i="20"/>
  <c r="P1470" i="20"/>
  <c r="P1469" i="20"/>
  <c r="P1468" i="20"/>
  <c r="P1467" i="20"/>
  <c r="P1466" i="20"/>
  <c r="P1464" i="20"/>
  <c r="P1463" i="20"/>
  <c r="P1462" i="20"/>
  <c r="P1461" i="20"/>
  <c r="P1458" i="20"/>
  <c r="P1454" i="20"/>
  <c r="P1453" i="20"/>
  <c r="P1452" i="20"/>
  <c r="P1451" i="20"/>
  <c r="P1450" i="20"/>
  <c r="P1448" i="20"/>
  <c r="P1447" i="20"/>
  <c r="P1446" i="20"/>
  <c r="P1445" i="20"/>
  <c r="P1442" i="20"/>
  <c r="P1438" i="20"/>
  <c r="P1437" i="20"/>
  <c r="P1436" i="20"/>
  <c r="P1435" i="20"/>
  <c r="P1434" i="20"/>
  <c r="P1432" i="20"/>
  <c r="P1431" i="20"/>
  <c r="P1430" i="20"/>
  <c r="P1429" i="20"/>
  <c r="P1426" i="20"/>
  <c r="P1419" i="20"/>
  <c r="P1418" i="20"/>
  <c r="P1417" i="20"/>
  <c r="P1416" i="20"/>
  <c r="P1415" i="20"/>
  <c r="P1413" i="20"/>
  <c r="P1412" i="20"/>
  <c r="P1409" i="20"/>
  <c r="P1405" i="20"/>
  <c r="P1404" i="20"/>
  <c r="P1403" i="20"/>
  <c r="P1402" i="20"/>
  <c r="P1401" i="20"/>
  <c r="P1399" i="20"/>
  <c r="P1398" i="20"/>
  <c r="P1397" i="20"/>
  <c r="P1396" i="20"/>
  <c r="P1393" i="20"/>
  <c r="P1392" i="20"/>
  <c r="P1389" i="20"/>
  <c r="P1388" i="20"/>
  <c r="P1387" i="20"/>
  <c r="P1386" i="20"/>
  <c r="P1385" i="20"/>
  <c r="P1383" i="20"/>
  <c r="P1381" i="20"/>
  <c r="P1380" i="20"/>
  <c r="P1377" i="20"/>
  <c r="P1373" i="20"/>
  <c r="P1372" i="20"/>
  <c r="P1371" i="20"/>
  <c r="P1370" i="20"/>
  <c r="P1369" i="20"/>
  <c r="P1367" i="20"/>
  <c r="P1365" i="20"/>
  <c r="P1364" i="20"/>
  <c r="P1362" i="20"/>
  <c r="P1361" i="20"/>
  <c r="P1360" i="20"/>
  <c r="P1357" i="20"/>
  <c r="P1356" i="20"/>
  <c r="P1355" i="20"/>
  <c r="P1354" i="20"/>
  <c r="P1353" i="20"/>
  <c r="P1351" i="20"/>
  <c r="P1349" i="20"/>
  <c r="P1348" i="20"/>
  <c r="P1345" i="20"/>
  <c r="P1341" i="20"/>
  <c r="P1340" i="20"/>
  <c r="P1339" i="20"/>
  <c r="P1338" i="20"/>
  <c r="P1337" i="20"/>
  <c r="P1335" i="20"/>
  <c r="P1333" i="20"/>
  <c r="P1332" i="20"/>
  <c r="P1329" i="20"/>
  <c r="P1328" i="20"/>
  <c r="P1325" i="20"/>
  <c r="P1324" i="20"/>
  <c r="P1323" i="20"/>
  <c r="P1322" i="20"/>
  <c r="P1321" i="20"/>
  <c r="P1319" i="20"/>
  <c r="P1317" i="20"/>
  <c r="P1316" i="20"/>
  <c r="P1313" i="20"/>
  <c r="P1312" i="20"/>
  <c r="P1306" i="20"/>
  <c r="P1305" i="20"/>
  <c r="P1304" i="20"/>
  <c r="P1303" i="20"/>
  <c r="P1302" i="20"/>
  <c r="P1300" i="20"/>
  <c r="P1299" i="20"/>
  <c r="P1298" i="20"/>
  <c r="P1297" i="20"/>
  <c r="P1296" i="20"/>
  <c r="P1292" i="20"/>
  <c r="P1291" i="20"/>
  <c r="P1290" i="20"/>
  <c r="P1289" i="20"/>
  <c r="P1288" i="20"/>
  <c r="P1286" i="20"/>
  <c r="P1285" i="20"/>
  <c r="P1284" i="20"/>
  <c r="P1283" i="20"/>
  <c r="P1280" i="20"/>
  <c r="P1276" i="20"/>
  <c r="P1275" i="20"/>
  <c r="P1274" i="20"/>
  <c r="P1273" i="20"/>
  <c r="P1270" i="20"/>
  <c r="P1268" i="20"/>
  <c r="P1267" i="20"/>
  <c r="P1264" i="20"/>
  <c r="P1263" i="20"/>
  <c r="P1260" i="20"/>
  <c r="P1259" i="20"/>
  <c r="P1258" i="20"/>
  <c r="P1257" i="20"/>
  <c r="P1256" i="20"/>
  <c r="P1254" i="20"/>
  <c r="P1252" i="20"/>
  <c r="P1251" i="20"/>
  <c r="P1248" i="20"/>
  <c r="P1247" i="20"/>
  <c r="P1244" i="20"/>
  <c r="P1243" i="20"/>
  <c r="P1242" i="20"/>
  <c r="P1241" i="20"/>
  <c r="P1238" i="20"/>
  <c r="P1236" i="20"/>
  <c r="P1235" i="20"/>
  <c r="P1233" i="20"/>
  <c r="P1232" i="20"/>
  <c r="P1231" i="20"/>
  <c r="P1228" i="20"/>
  <c r="P1227" i="20"/>
  <c r="P1226" i="20"/>
  <c r="P1225" i="20"/>
  <c r="P1224" i="20"/>
  <c r="P1222" i="20"/>
  <c r="P1221" i="20"/>
  <c r="P1220" i="20"/>
  <c r="P1219" i="20"/>
  <c r="P1216" i="20"/>
  <c r="P1215" i="20"/>
  <c r="P1209" i="20"/>
  <c r="P1208" i="20"/>
  <c r="P1207" i="20"/>
  <c r="P1205" i="20"/>
  <c r="P1203" i="20"/>
  <c r="P1202" i="20"/>
  <c r="P1199" i="20"/>
  <c r="P1198" i="20"/>
  <c r="P1195" i="20"/>
  <c r="P1194" i="20"/>
  <c r="P1193" i="20"/>
  <c r="P1192" i="20"/>
  <c r="P1189" i="20"/>
  <c r="P1187" i="20"/>
  <c r="P1186" i="20"/>
  <c r="P1184" i="20"/>
  <c r="P1183" i="20"/>
  <c r="P1182" i="20"/>
  <c r="P1179" i="20"/>
  <c r="P1178" i="20"/>
  <c r="P1177" i="20"/>
  <c r="P1176" i="20"/>
  <c r="P1175" i="20"/>
  <c r="P1173" i="20"/>
  <c r="P1171" i="20"/>
  <c r="P1170" i="20"/>
  <c r="P1169" i="20"/>
  <c r="P1167" i="20"/>
  <c r="P1163" i="20"/>
  <c r="P1162" i="20"/>
  <c r="P1161" i="20"/>
  <c r="P1160" i="20"/>
  <c r="P1157" i="20"/>
  <c r="P1155" i="20"/>
  <c r="P1154" i="20"/>
  <c r="P1151" i="20"/>
  <c r="P1147" i="20"/>
  <c r="P1146" i="20"/>
  <c r="P1145" i="20"/>
  <c r="P1144" i="20"/>
  <c r="P1143" i="20"/>
  <c r="P1141" i="20"/>
  <c r="P1139" i="20"/>
  <c r="P1138" i="20"/>
  <c r="P1137" i="20"/>
  <c r="P1135" i="20"/>
  <c r="P1134" i="20"/>
  <c r="P1131" i="20"/>
  <c r="P1130" i="20"/>
  <c r="P1129" i="20"/>
  <c r="P1128" i="20"/>
  <c r="P1127" i="20"/>
  <c r="P1125" i="20"/>
  <c r="P1123" i="20"/>
  <c r="P1122" i="20"/>
  <c r="P1119" i="20"/>
  <c r="P1112" i="20"/>
  <c r="P1111" i="20"/>
  <c r="P1110" i="20"/>
  <c r="P1109" i="20"/>
  <c r="P1108" i="20"/>
  <c r="P1107" i="20"/>
  <c r="P1106" i="20"/>
  <c r="P1105" i="20"/>
  <c r="P1102" i="20"/>
  <c r="P1101" i="20"/>
  <c r="P1098" i="20"/>
  <c r="P1097" i="20"/>
  <c r="P1096" i="20"/>
  <c r="P1095" i="20"/>
  <c r="P1094" i="20"/>
  <c r="P1092" i="20"/>
  <c r="P1090" i="20"/>
  <c r="P1089" i="20"/>
  <c r="P1086" i="20"/>
  <c r="P1082" i="20"/>
  <c r="P1081" i="20"/>
  <c r="P1080" i="20"/>
  <c r="P1079" i="20"/>
  <c r="P1076" i="20"/>
  <c r="P1074" i="20"/>
  <c r="P1073" i="20"/>
  <c r="P1070" i="20"/>
  <c r="P1069" i="20"/>
  <c r="P1066" i="20"/>
  <c r="P1065" i="20"/>
  <c r="P1064" i="20"/>
  <c r="P1063" i="20"/>
  <c r="P1060" i="20"/>
  <c r="P1058" i="20"/>
  <c r="P1057" i="20"/>
  <c r="P1056" i="20"/>
  <c r="P1054" i="20"/>
  <c r="P1053" i="20"/>
  <c r="P1050" i="20"/>
  <c r="P1049" i="20"/>
  <c r="P1048" i="20"/>
  <c r="P1047" i="20"/>
  <c r="P1046" i="20"/>
  <c r="P1044" i="20"/>
  <c r="P1042" i="20"/>
  <c r="P1041" i="20"/>
  <c r="P1038" i="20"/>
  <c r="P1037" i="20"/>
  <c r="P1034" i="20"/>
  <c r="P1033" i="20"/>
  <c r="P1032" i="20"/>
  <c r="P1031" i="20"/>
  <c r="P1030" i="20"/>
  <c r="P1028" i="20"/>
  <c r="P1027" i="20"/>
  <c r="P1026" i="20"/>
  <c r="P1025" i="20"/>
  <c r="P1022" i="20"/>
  <c r="P1021" i="20"/>
  <c r="P1015" i="20"/>
  <c r="P1014" i="20"/>
  <c r="P1013" i="20"/>
  <c r="P1012" i="20"/>
  <c r="P1011" i="20"/>
  <c r="P1009" i="20"/>
  <c r="P1008" i="20"/>
  <c r="P1007" i="20"/>
  <c r="P1005" i="20"/>
  <c r="P1004" i="20"/>
  <c r="P1001" i="20"/>
  <c r="P1000" i="20"/>
  <c r="P999" i="20"/>
  <c r="P998" i="20"/>
  <c r="P997" i="20"/>
  <c r="P995" i="20"/>
  <c r="P994" i="20"/>
  <c r="P993" i="20"/>
  <c r="P992" i="20"/>
  <c r="P989" i="20"/>
  <c r="P988" i="20"/>
  <c r="P985" i="20"/>
  <c r="P984" i="20"/>
  <c r="P983" i="20"/>
  <c r="P982" i="20"/>
  <c r="P981" i="20"/>
  <c r="P979" i="20"/>
  <c r="P977" i="20"/>
  <c r="P976" i="20"/>
  <c r="P975" i="20"/>
  <c r="P973" i="20"/>
  <c r="P970" i="20"/>
  <c r="P969" i="20"/>
  <c r="P968" i="20"/>
  <c r="P967" i="20"/>
  <c r="P966" i="20"/>
  <c r="P965" i="20"/>
  <c r="P963" i="20"/>
  <c r="P961" i="20"/>
  <c r="P960" i="20"/>
  <c r="P958" i="20"/>
  <c r="P957" i="20"/>
  <c r="P953" i="20"/>
  <c r="P952" i="20"/>
  <c r="P951" i="20"/>
  <c r="P950" i="20"/>
  <c r="P947" i="20"/>
  <c r="P945" i="20"/>
  <c r="P944" i="20"/>
  <c r="P941" i="20"/>
  <c r="P940" i="20"/>
  <c r="P937" i="20"/>
  <c r="P936" i="20"/>
  <c r="P935" i="20"/>
  <c r="P934" i="20"/>
  <c r="P933" i="20"/>
  <c r="P931" i="20"/>
  <c r="P929" i="20"/>
  <c r="P928" i="20"/>
  <c r="P927" i="20"/>
  <c r="P926" i="20"/>
  <c r="P925" i="20"/>
  <c r="P924" i="20"/>
  <c r="P918" i="20"/>
  <c r="P917" i="20"/>
  <c r="P916" i="20"/>
  <c r="P915" i="20"/>
  <c r="P914" i="20"/>
  <c r="P912" i="20"/>
  <c r="P911" i="20"/>
  <c r="P909" i="20"/>
  <c r="P908" i="20"/>
  <c r="P907" i="20"/>
  <c r="P904" i="20"/>
  <c r="P903" i="20"/>
  <c r="P902" i="20"/>
  <c r="P901" i="20"/>
  <c r="P898" i="20"/>
  <c r="P896" i="20"/>
  <c r="P895" i="20"/>
  <c r="P892" i="20"/>
  <c r="P891" i="20"/>
  <c r="P888" i="20"/>
  <c r="P887" i="20"/>
  <c r="P886" i="20"/>
  <c r="P885" i="20"/>
  <c r="P882" i="20"/>
  <c r="P880" i="20"/>
  <c r="P879" i="20"/>
  <c r="P876" i="20"/>
  <c r="P875" i="20"/>
  <c r="P872" i="20"/>
  <c r="P871" i="20"/>
  <c r="P870" i="20"/>
  <c r="P869" i="20"/>
  <c r="P868" i="20"/>
  <c r="P866" i="20"/>
  <c r="P865" i="20"/>
  <c r="P864" i="20"/>
  <c r="P863" i="20"/>
  <c r="P860" i="20"/>
  <c r="P859" i="20"/>
  <c r="P856" i="20"/>
  <c r="P855" i="20"/>
  <c r="P854" i="20"/>
  <c r="P853" i="20"/>
  <c r="P850" i="20"/>
  <c r="P848" i="20"/>
  <c r="P847" i="20"/>
  <c r="P844" i="20"/>
  <c r="P843" i="20"/>
  <c r="P840" i="20"/>
  <c r="P839" i="20"/>
  <c r="P838" i="20"/>
  <c r="P837" i="20"/>
  <c r="P836" i="20"/>
  <c r="P834" i="20"/>
  <c r="P833" i="20"/>
  <c r="P832" i="20"/>
  <c r="P831" i="20"/>
  <c r="P829" i="20"/>
  <c r="P828" i="20"/>
  <c r="P827" i="20"/>
  <c r="P821" i="20"/>
  <c r="P820" i="20"/>
  <c r="P819" i="20"/>
  <c r="P818" i="20"/>
  <c r="P817" i="20"/>
  <c r="P816" i="20"/>
  <c r="P815" i="20"/>
  <c r="P814" i="20"/>
  <c r="P811" i="20"/>
  <c r="P810" i="20"/>
  <c r="P807" i="20"/>
  <c r="P806" i="20"/>
  <c r="P805" i="20"/>
  <c r="P804" i="20"/>
  <c r="P803" i="20"/>
  <c r="P801" i="20"/>
  <c r="P799" i="20"/>
  <c r="P798" i="20"/>
  <c r="P796" i="20"/>
  <c r="P795" i="20"/>
  <c r="P791" i="20"/>
  <c r="P790" i="20"/>
  <c r="P789" i="20"/>
  <c r="P788" i="20"/>
  <c r="P787" i="20"/>
  <c r="P785" i="20"/>
  <c r="P783" i="20"/>
  <c r="P782" i="20"/>
  <c r="P779" i="20"/>
  <c r="P778" i="20"/>
  <c r="P775" i="20"/>
  <c r="P774" i="20"/>
  <c r="P773" i="20"/>
  <c r="P772" i="20"/>
  <c r="P771" i="20"/>
  <c r="P769" i="20"/>
  <c r="P768" i="20"/>
  <c r="P767" i="20"/>
  <c r="P766" i="20"/>
  <c r="P763" i="20"/>
  <c r="P759" i="20"/>
  <c r="P758" i="20"/>
  <c r="P757" i="20"/>
  <c r="P756" i="20"/>
  <c r="P755" i="20"/>
  <c r="P753" i="20"/>
  <c r="P751" i="20"/>
  <c r="P750" i="20"/>
  <c r="P747" i="20"/>
  <c r="P746" i="20"/>
  <c r="P743" i="20"/>
  <c r="P742" i="20"/>
  <c r="P741" i="20"/>
  <c r="P740" i="20"/>
  <c r="P737" i="20"/>
  <c r="P735" i="20"/>
  <c r="P734" i="20"/>
  <c r="P731" i="20"/>
  <c r="P730" i="20"/>
  <c r="P725" i="20"/>
  <c r="P724" i="20"/>
  <c r="P723" i="20"/>
  <c r="P722" i="20"/>
  <c r="P721" i="20"/>
  <c r="P720" i="20"/>
  <c r="P719" i="20"/>
  <c r="P718" i="20"/>
  <c r="P717" i="20"/>
  <c r="P715" i="20"/>
  <c r="P714" i="20"/>
  <c r="P713" i="20"/>
  <c r="P711" i="20"/>
  <c r="P710" i="20"/>
  <c r="P709" i="20"/>
  <c r="P708" i="20"/>
  <c r="P707" i="20"/>
  <c r="P706" i="20"/>
  <c r="P704" i="20"/>
  <c r="P702" i="20"/>
  <c r="P701" i="20"/>
  <c r="P700" i="20"/>
  <c r="P698" i="20"/>
  <c r="P697" i="20"/>
  <c r="P694" i="20"/>
  <c r="P693" i="20"/>
  <c r="P692" i="20"/>
  <c r="P691" i="20"/>
  <c r="P690" i="20"/>
  <c r="P688" i="20"/>
  <c r="P686" i="20"/>
  <c r="P685" i="20"/>
  <c r="P682" i="20"/>
  <c r="P681" i="20"/>
  <c r="P678" i="20"/>
  <c r="P677" i="20"/>
  <c r="P676" i="20"/>
  <c r="P675" i="20"/>
  <c r="P674" i="20"/>
  <c r="P672" i="20"/>
  <c r="P670" i="20"/>
  <c r="P669" i="20"/>
  <c r="P666" i="20"/>
  <c r="P665" i="20"/>
  <c r="P662" i="20"/>
  <c r="P661" i="20"/>
  <c r="P660" i="20"/>
  <c r="P659" i="20"/>
  <c r="P656" i="20"/>
  <c r="P654" i="20"/>
  <c r="P653" i="20"/>
  <c r="P650" i="20"/>
  <c r="P646" i="20"/>
  <c r="P645" i="20"/>
  <c r="P644" i="20"/>
  <c r="P643" i="20"/>
  <c r="P642" i="20"/>
  <c r="P640" i="20"/>
  <c r="P638" i="20"/>
  <c r="P637" i="20"/>
  <c r="P634" i="20"/>
  <c r="P633" i="20"/>
  <c r="P627" i="20"/>
  <c r="P626" i="20"/>
  <c r="P625" i="20"/>
  <c r="P624" i="20"/>
  <c r="P623" i="20"/>
  <c r="P621" i="20"/>
  <c r="P620" i="20"/>
  <c r="P619" i="20"/>
  <c r="P617" i="20"/>
  <c r="P613" i="20"/>
  <c r="P612" i="20"/>
  <c r="P611" i="20"/>
  <c r="P610" i="20"/>
  <c r="P609" i="20"/>
  <c r="P607" i="20"/>
  <c r="P606" i="20"/>
  <c r="P605" i="20"/>
  <c r="P604" i="20"/>
  <c r="P601" i="20"/>
  <c r="P597" i="20"/>
  <c r="P596" i="20"/>
  <c r="P595" i="20"/>
  <c r="P594" i="20"/>
  <c r="P591" i="20"/>
  <c r="P589" i="20"/>
  <c r="P588" i="20"/>
  <c r="P587" i="20"/>
  <c r="P585" i="20"/>
  <c r="P581" i="20"/>
  <c r="P580" i="20"/>
  <c r="P579" i="20"/>
  <c r="P578" i="20"/>
  <c r="P577" i="20"/>
  <c r="P575" i="20"/>
  <c r="P573" i="20"/>
  <c r="P572" i="20"/>
  <c r="P569" i="20"/>
  <c r="P568" i="20"/>
  <c r="P565" i="20"/>
  <c r="P564" i="20"/>
  <c r="P563" i="20"/>
  <c r="P562" i="20"/>
  <c r="P561" i="20"/>
  <c r="P559" i="20"/>
  <c r="P557" i="20"/>
  <c r="P556" i="20"/>
  <c r="P553" i="20"/>
  <c r="P552" i="20"/>
  <c r="P549" i="20"/>
  <c r="P548" i="20"/>
  <c r="P547" i="20"/>
  <c r="P546" i="20"/>
  <c r="P545" i="20"/>
  <c r="P543" i="20"/>
  <c r="P541" i="20"/>
  <c r="P540" i="20"/>
  <c r="P537" i="20"/>
  <c r="P536" i="20"/>
  <c r="P530" i="20"/>
  <c r="P529" i="20"/>
  <c r="P528" i="20"/>
  <c r="P527" i="20"/>
  <c r="P526" i="20"/>
  <c r="P524" i="20"/>
  <c r="P523" i="20"/>
  <c r="P522" i="20"/>
  <c r="P520" i="20"/>
  <c r="P519" i="20"/>
  <c r="P516" i="20"/>
  <c r="P515" i="20"/>
  <c r="P514" i="20"/>
  <c r="P513" i="20"/>
  <c r="P512" i="20"/>
  <c r="P510" i="20"/>
  <c r="P508" i="20"/>
  <c r="P507" i="20"/>
  <c r="P504" i="20"/>
  <c r="P503" i="20"/>
  <c r="P500" i="20"/>
  <c r="P499" i="20"/>
  <c r="P498" i="20"/>
  <c r="P497" i="20"/>
  <c r="P494" i="20"/>
  <c r="P492" i="20"/>
  <c r="P491" i="20"/>
  <c r="P488" i="20"/>
  <c r="P487" i="20"/>
  <c r="P484" i="20"/>
  <c r="P483" i="20"/>
  <c r="P482" i="20"/>
  <c r="P481" i="20"/>
  <c r="P478" i="20"/>
  <c r="P476" i="20"/>
  <c r="P475" i="20"/>
  <c r="P472" i="20"/>
  <c r="P471" i="20"/>
  <c r="P468" i="20"/>
  <c r="P467" i="20"/>
  <c r="P466" i="20"/>
  <c r="P465" i="20"/>
  <c r="P464" i="20"/>
  <c r="P462" i="20"/>
  <c r="P460" i="20"/>
  <c r="P459" i="20"/>
  <c r="P458" i="20"/>
  <c r="P457" i="20"/>
  <c r="P456" i="20"/>
  <c r="P455" i="20"/>
  <c r="P452" i="20"/>
  <c r="P451" i="20"/>
  <c r="P450" i="20"/>
  <c r="P449" i="20"/>
  <c r="P448" i="20"/>
  <c r="P446" i="20"/>
  <c r="P444" i="20"/>
  <c r="P443" i="20"/>
  <c r="P440" i="20"/>
  <c r="P439" i="20"/>
  <c r="P433" i="20"/>
  <c r="P432" i="20"/>
  <c r="P431" i="20"/>
  <c r="P430" i="20"/>
  <c r="P429" i="20"/>
  <c r="P427" i="20"/>
  <c r="P426" i="20"/>
  <c r="P425" i="20"/>
  <c r="P423" i="20"/>
  <c r="P422" i="20"/>
  <c r="P419" i="20"/>
  <c r="P418" i="20"/>
  <c r="P417" i="20"/>
  <c r="P416" i="20"/>
  <c r="P415" i="20"/>
  <c r="P413" i="20"/>
  <c r="P411" i="20"/>
  <c r="P410" i="20"/>
  <c r="P407" i="20"/>
  <c r="P406" i="20"/>
  <c r="P403" i="20"/>
  <c r="P402" i="20"/>
  <c r="P401" i="20"/>
  <c r="P400" i="20"/>
  <c r="P399" i="20"/>
  <c r="P397" i="20"/>
  <c r="P396" i="20"/>
  <c r="P395" i="20"/>
  <c r="P394" i="20"/>
  <c r="P391" i="20"/>
  <c r="P390" i="20"/>
  <c r="P387" i="20"/>
  <c r="P386" i="20"/>
  <c r="P385" i="20"/>
  <c r="P384" i="20"/>
  <c r="P381" i="20"/>
  <c r="P379" i="20"/>
  <c r="P378" i="20"/>
  <c r="P377" i="20"/>
  <c r="P375" i="20"/>
  <c r="P374" i="20"/>
  <c r="P371" i="20"/>
  <c r="P370" i="20"/>
  <c r="P369" i="20"/>
  <c r="P368" i="20"/>
  <c r="P367" i="20"/>
  <c r="P365" i="20"/>
  <c r="P363" i="20"/>
  <c r="P362" i="20"/>
  <c r="P359" i="20"/>
  <c r="P358" i="20"/>
  <c r="P355" i="20"/>
  <c r="P354" i="20"/>
  <c r="P353" i="20"/>
  <c r="P352" i="20"/>
  <c r="P349" i="20"/>
  <c r="P347" i="20"/>
  <c r="P346" i="20"/>
  <c r="P345" i="20"/>
  <c r="P343" i="20"/>
  <c r="P342" i="20"/>
  <c r="P336" i="20"/>
  <c r="P335" i="20"/>
  <c r="P334" i="20"/>
  <c r="P332" i="20"/>
  <c r="P331" i="20"/>
  <c r="P330" i="20"/>
  <c r="P329" i="20"/>
  <c r="P326" i="20"/>
  <c r="P325" i="20"/>
  <c r="P322" i="20"/>
  <c r="P321" i="20"/>
  <c r="P320" i="20"/>
  <c r="P319" i="20"/>
  <c r="P318" i="20"/>
  <c r="P316" i="20"/>
  <c r="P314" i="20"/>
  <c r="P313" i="20"/>
  <c r="P310" i="20"/>
  <c r="P309" i="20"/>
  <c r="P306" i="20"/>
  <c r="P305" i="20"/>
  <c r="P304" i="20"/>
  <c r="P303" i="20"/>
  <c r="P302" i="20"/>
  <c r="P300" i="20"/>
  <c r="P298" i="20"/>
  <c r="P297" i="20"/>
  <c r="P294" i="20"/>
  <c r="P293" i="20"/>
  <c r="P290" i="20"/>
  <c r="P289" i="20"/>
  <c r="P288" i="20"/>
  <c r="P287" i="20"/>
  <c r="P286" i="20"/>
  <c r="P284" i="20"/>
  <c r="P283" i="20"/>
  <c r="P282" i="20"/>
  <c r="P281" i="20"/>
  <c r="P280" i="20"/>
  <c r="P279" i="20"/>
  <c r="P278" i="20"/>
  <c r="P277" i="20"/>
  <c r="P274" i="20"/>
  <c r="P273" i="20"/>
  <c r="P272" i="20"/>
  <c r="P271" i="20"/>
  <c r="P270" i="20"/>
  <c r="P268" i="20"/>
  <c r="P266" i="20"/>
  <c r="P265" i="20"/>
  <c r="P262" i="20"/>
  <c r="P261" i="20"/>
  <c r="P258" i="20"/>
  <c r="P257" i="20"/>
  <c r="P256" i="20"/>
  <c r="P255" i="20"/>
  <c r="P254" i="20"/>
  <c r="P252" i="20"/>
  <c r="P250" i="20"/>
  <c r="P249" i="20"/>
  <c r="P248" i="20"/>
  <c r="P246" i="20"/>
  <c r="P245" i="20"/>
  <c r="P242" i="20"/>
  <c r="P241" i="20"/>
  <c r="P240" i="20"/>
  <c r="P239" i="20"/>
  <c r="P236" i="20"/>
  <c r="P234" i="20"/>
  <c r="P233" i="20"/>
  <c r="P230" i="20"/>
  <c r="P229" i="20"/>
  <c r="P226" i="20"/>
  <c r="P225" i="20"/>
  <c r="P224" i="20"/>
  <c r="P223" i="20"/>
  <c r="P222" i="20"/>
  <c r="P220" i="20"/>
  <c r="P218" i="20"/>
  <c r="P217" i="20"/>
  <c r="P214" i="20"/>
  <c r="P213" i="20"/>
  <c r="P207" i="20"/>
  <c r="P206" i="20"/>
  <c r="P205" i="20"/>
  <c r="P204" i="20"/>
  <c r="P203" i="20"/>
  <c r="P201" i="20"/>
  <c r="P200" i="20"/>
  <c r="P199" i="20"/>
  <c r="P197" i="20"/>
  <c r="P196" i="20"/>
  <c r="P193" i="20"/>
  <c r="P192" i="20"/>
  <c r="P191" i="20"/>
  <c r="P190" i="20"/>
  <c r="P189" i="20"/>
  <c r="P187" i="20"/>
  <c r="P185" i="20"/>
  <c r="P184" i="20"/>
  <c r="P181" i="20"/>
  <c r="P180" i="20"/>
  <c r="P177" i="20"/>
  <c r="P176" i="20"/>
  <c r="P175" i="20"/>
  <c r="P174" i="20"/>
  <c r="P173" i="20"/>
  <c r="P171" i="20"/>
  <c r="P169" i="20"/>
  <c r="P168" i="20"/>
  <c r="P165" i="20"/>
  <c r="P161" i="20"/>
  <c r="P160" i="20"/>
  <c r="P159" i="20"/>
  <c r="P158" i="20"/>
  <c r="P157" i="20"/>
  <c r="P155" i="20"/>
  <c r="P154" i="20"/>
  <c r="P153" i="20"/>
  <c r="P152" i="20"/>
  <c r="P149" i="20"/>
  <c r="P145" i="20"/>
  <c r="P144" i="20"/>
  <c r="P143" i="20"/>
  <c r="P142" i="20"/>
  <c r="P141" i="20"/>
  <c r="P139" i="20"/>
  <c r="P137" i="20"/>
  <c r="P136" i="20"/>
  <c r="P134" i="20"/>
  <c r="P133" i="20"/>
  <c r="P129" i="20"/>
  <c r="P128" i="20"/>
  <c r="P127" i="20"/>
  <c r="P126" i="20"/>
  <c r="P125" i="20"/>
  <c r="P123" i="20"/>
  <c r="P122" i="20"/>
  <c r="P121" i="20"/>
  <c r="P120" i="20"/>
  <c r="P117" i="20"/>
  <c r="P116" i="20"/>
  <c r="P113" i="20"/>
  <c r="P112" i="20"/>
  <c r="P111" i="20"/>
  <c r="P110" i="20"/>
  <c r="P107" i="20"/>
  <c r="P105" i="20"/>
  <c r="P104" i="20"/>
  <c r="P103" i="20"/>
  <c r="P101" i="20"/>
  <c r="P100" i="20"/>
  <c r="P97" i="20"/>
  <c r="P96" i="20"/>
  <c r="P95" i="20"/>
  <c r="P94" i="20"/>
  <c r="P91" i="20"/>
  <c r="P90" i="20"/>
  <c r="P89" i="20"/>
  <c r="P88" i="20"/>
  <c r="P85" i="20"/>
  <c r="P84" i="20"/>
  <c r="P78" i="20"/>
  <c r="P77" i="20"/>
  <c r="P76" i="20"/>
  <c r="P74" i="20"/>
  <c r="P73" i="20"/>
  <c r="P72" i="20"/>
  <c r="P71" i="20"/>
  <c r="P70" i="20"/>
  <c r="P69" i="20"/>
  <c r="P68" i="20"/>
  <c r="P67" i="20"/>
  <c r="P64" i="20"/>
  <c r="P63" i="20"/>
  <c r="P62" i="20"/>
  <c r="P61" i="20"/>
  <c r="P60" i="20"/>
  <c r="P58" i="20"/>
  <c r="P56" i="20"/>
  <c r="P55" i="20"/>
  <c r="P54" i="20"/>
  <c r="P52" i="20"/>
  <c r="P48" i="20"/>
  <c r="P47" i="20"/>
  <c r="P46" i="20"/>
  <c r="P45" i="20"/>
  <c r="P44" i="20"/>
  <c r="P42" i="20"/>
  <c r="P40" i="20"/>
  <c r="P39" i="20"/>
  <c r="P36" i="20"/>
  <c r="P35" i="20"/>
  <c r="P32" i="20"/>
  <c r="P31" i="20"/>
  <c r="P30" i="20"/>
  <c r="P29" i="20"/>
  <c r="P28" i="20"/>
  <c r="P26" i="20"/>
  <c r="P25" i="20"/>
  <c r="P24" i="20"/>
  <c r="P23" i="20"/>
  <c r="P20" i="20"/>
  <c r="P19" i="20"/>
  <c r="P13" i="20"/>
  <c r="P12" i="20"/>
  <c r="P11" i="20"/>
  <c r="P10" i="20"/>
  <c r="P9" i="20"/>
  <c r="P7" i="20"/>
  <c r="P6" i="20"/>
  <c r="P3" i="20"/>
  <c r="P2" i="20"/>
  <c r="P2991" i="20"/>
  <c r="P2644" i="20"/>
  <c r="P2287" i="20"/>
  <c r="P1837" i="20"/>
  <c r="P1813" i="20"/>
  <c r="P1797" i="20"/>
  <c r="P1765" i="20"/>
  <c r="P1700" i="20"/>
  <c r="P1570" i="20"/>
  <c r="P1540" i="20"/>
  <c r="P1457" i="20"/>
  <c r="P1444" i="20"/>
  <c r="P1425" i="20"/>
  <c r="P1350" i="20"/>
  <c r="P1330" i="20"/>
  <c r="P1295" i="20"/>
  <c r="P1166" i="20"/>
  <c r="P1150" i="20"/>
  <c r="P1118" i="20"/>
  <c r="P1085" i="20"/>
  <c r="P1062" i="20"/>
  <c r="P972" i="20"/>
  <c r="P956" i="20"/>
  <c r="P881" i="20"/>
  <c r="P861" i="20"/>
  <c r="P830" i="20"/>
  <c r="P794" i="20"/>
  <c r="P762" i="20"/>
  <c r="P739" i="20"/>
  <c r="P732" i="20"/>
  <c r="P600" i="20"/>
  <c r="P586" i="20"/>
  <c r="P584" i="20"/>
  <c r="P442" i="20"/>
  <c r="P269" i="20"/>
  <c r="P194" i="20"/>
  <c r="P164" i="20"/>
  <c r="P150" i="20"/>
  <c r="P148" i="20"/>
  <c r="P132" i="20"/>
  <c r="P4320" i="22"/>
  <c r="P4319" i="22"/>
  <c r="P4318" i="22"/>
  <c r="P4317" i="22"/>
  <c r="P4316" i="22"/>
  <c r="P4314" i="22"/>
  <c r="P4312" i="22"/>
  <c r="P4311" i="22"/>
  <c r="P4309" i="22"/>
  <c r="P4306" i="22"/>
  <c r="P4305" i="22"/>
  <c r="P4304" i="22"/>
  <c r="P4302" i="22"/>
  <c r="P4301" i="22"/>
  <c r="P4300" i="22"/>
  <c r="P4299" i="22"/>
  <c r="P4298" i="22"/>
  <c r="P4296" i="22"/>
  <c r="P4294" i="22"/>
  <c r="P4293" i="22"/>
  <c r="P4291" i="22"/>
  <c r="P4289" i="22"/>
  <c r="P4288" i="22"/>
  <c r="P4287" i="22"/>
  <c r="P4286" i="22"/>
  <c r="P4283" i="22"/>
  <c r="P4282" i="22"/>
  <c r="P4281" i="22"/>
  <c r="P4280" i="22"/>
  <c r="P4279" i="22"/>
  <c r="P4278" i="22"/>
  <c r="P4276" i="22"/>
  <c r="P4275" i="22"/>
  <c r="P4273" i="22"/>
  <c r="P4270" i="22"/>
  <c r="P4269" i="22"/>
  <c r="P4268" i="22"/>
  <c r="P4265" i="22"/>
  <c r="P4264" i="22"/>
  <c r="P4263" i="22"/>
  <c r="P4262" i="22"/>
  <c r="P4261" i="22"/>
  <c r="P4260" i="22"/>
  <c r="P4258" i="22"/>
  <c r="P4257" i="22"/>
  <c r="P4255" i="22"/>
  <c r="P4254" i="22"/>
  <c r="P4252" i="22"/>
  <c r="P4251" i="22"/>
  <c r="P4250" i="22"/>
  <c r="P4247" i="22"/>
  <c r="P4246" i="22"/>
  <c r="P4245" i="22"/>
  <c r="P4244" i="22"/>
  <c r="P4242" i="22"/>
  <c r="P4240" i="22"/>
  <c r="P4239" i="22"/>
  <c r="P4237" i="22"/>
  <c r="P4234" i="22"/>
  <c r="P4233" i="22"/>
  <c r="P4232" i="22"/>
  <c r="P4229" i="22"/>
  <c r="P4228" i="22"/>
  <c r="P4227" i="22"/>
  <c r="P4226" i="22"/>
  <c r="P4224" i="22"/>
  <c r="P4222" i="22"/>
  <c r="P4221" i="22"/>
  <c r="P4219" i="22"/>
  <c r="P4216" i="22"/>
  <c r="P4215" i="22"/>
  <c r="P4214" i="22"/>
  <c r="P4211" i="22"/>
  <c r="P4210" i="22"/>
  <c r="P4209" i="22"/>
  <c r="P4208" i="22"/>
  <c r="P4207" i="22"/>
  <c r="P4206" i="22"/>
  <c r="P4204" i="22"/>
  <c r="P4203" i="22"/>
  <c r="P4201" i="22"/>
  <c r="P4200" i="22"/>
  <c r="P4198" i="22"/>
  <c r="P4196" i="22"/>
  <c r="P4193" i="22"/>
  <c r="P4192" i="22"/>
  <c r="P4191" i="22"/>
  <c r="P4190" i="22"/>
  <c r="P4188" i="22"/>
  <c r="P4186" i="22"/>
  <c r="P4185" i="22"/>
  <c r="P4183" i="22"/>
  <c r="P4182" i="22"/>
  <c r="P4180" i="22"/>
  <c r="P4179" i="22"/>
  <c r="P4175" i="22"/>
  <c r="P4174" i="22"/>
  <c r="P4173" i="22"/>
  <c r="P4172" i="22"/>
  <c r="P4171" i="22"/>
  <c r="P4170" i="22"/>
  <c r="P4168" i="22"/>
  <c r="P4167" i="22"/>
  <c r="P4162" i="22"/>
  <c r="P4161" i="22"/>
  <c r="P4160" i="22"/>
  <c r="P4157" i="22"/>
  <c r="P4156" i="22"/>
  <c r="P4155" i="22"/>
  <c r="P4154" i="22"/>
  <c r="P4153" i="22"/>
  <c r="P4152" i="22"/>
  <c r="P4150" i="22"/>
  <c r="P4149" i="22"/>
  <c r="P4147" i="22"/>
  <c r="P4146" i="22"/>
  <c r="P4144" i="22"/>
  <c r="P4143" i="22"/>
  <c r="P4142" i="22"/>
  <c r="P4139" i="22"/>
  <c r="P4138" i="22"/>
  <c r="P4137" i="22"/>
  <c r="P4136" i="22"/>
  <c r="P4135" i="22"/>
  <c r="P4134" i="22"/>
  <c r="P4132" i="22"/>
  <c r="P4131" i="22"/>
  <c r="P4127" i="22"/>
  <c r="P4126" i="22"/>
  <c r="P4125" i="22"/>
  <c r="P4124" i="22"/>
  <c r="P4121" i="22"/>
  <c r="P4120" i="22"/>
  <c r="P4119" i="22"/>
  <c r="P4118" i="22"/>
  <c r="P4117" i="22"/>
  <c r="P4116" i="22"/>
  <c r="P4114" i="22"/>
  <c r="P4113" i="22"/>
  <c r="P4111" i="22"/>
  <c r="P4110" i="22"/>
  <c r="P4108" i="22"/>
  <c r="P4107" i="22"/>
  <c r="P4106" i="22"/>
  <c r="P4103" i="22"/>
  <c r="P4102" i="22"/>
  <c r="P4101" i="22"/>
  <c r="P4100" i="22"/>
  <c r="P4099" i="22"/>
  <c r="P4098" i="22"/>
  <c r="P4097" i="22"/>
  <c r="P4096" i="22"/>
  <c r="P4095" i="22"/>
  <c r="P4090" i="22"/>
  <c r="P4089" i="22"/>
  <c r="P4088" i="22"/>
  <c r="P4085" i="22"/>
  <c r="P4084" i="22"/>
  <c r="P4083" i="22"/>
  <c r="P4082" i="22"/>
  <c r="P4081" i="22"/>
  <c r="P4080" i="22"/>
  <c r="P4078" i="22"/>
  <c r="P4077" i="22"/>
  <c r="P4075" i="22"/>
  <c r="P4074" i="22"/>
  <c r="P4072" i="22"/>
  <c r="P4071" i="22"/>
  <c r="P4067" i="22"/>
  <c r="P4066" i="22"/>
  <c r="P4065" i="22"/>
  <c r="P4064" i="22"/>
  <c r="P4063" i="22"/>
  <c r="P4062" i="22"/>
  <c r="P4061" i="22"/>
  <c r="P4060" i="22"/>
  <c r="P4059" i="22"/>
  <c r="P4057" i="22"/>
  <c r="P4054" i="22"/>
  <c r="P4053" i="22"/>
  <c r="P4049" i="22"/>
  <c r="P4048" i="22"/>
  <c r="P4047" i="22"/>
  <c r="P4046" i="22"/>
  <c r="P4045" i="22"/>
  <c r="P4044" i="22"/>
  <c r="P4042" i="22"/>
  <c r="P4041" i="22"/>
  <c r="P4039" i="22"/>
  <c r="P4036" i="22"/>
  <c r="P4035" i="22"/>
  <c r="P4034" i="22"/>
  <c r="P4031" i="22"/>
  <c r="P4030" i="22"/>
  <c r="P4029" i="22"/>
  <c r="P4028" i="22"/>
  <c r="P4026" i="22"/>
  <c r="P4024" i="22"/>
  <c r="P4023" i="22"/>
  <c r="P4021" i="22"/>
  <c r="P4018" i="22"/>
  <c r="P4017" i="22"/>
  <c r="P4016" i="22"/>
  <c r="P4013" i="22"/>
  <c r="P4012" i="22"/>
  <c r="P4011" i="22"/>
  <c r="P4010" i="22"/>
  <c r="P4009" i="22"/>
  <c r="P4008" i="22"/>
  <c r="P4006" i="22"/>
  <c r="P4005" i="22"/>
  <c r="P4003" i="22"/>
  <c r="P4000" i="22"/>
  <c r="P3999" i="22"/>
  <c r="P3998" i="22"/>
  <c r="P3995" i="22"/>
  <c r="P3994" i="22"/>
  <c r="P3993" i="22"/>
  <c r="P3992" i="22"/>
  <c r="P3991" i="22"/>
  <c r="P3990" i="22"/>
  <c r="P3988" i="22"/>
  <c r="P3987" i="22"/>
  <c r="P3985" i="22"/>
  <c r="P3982" i="22"/>
  <c r="P3981" i="22"/>
  <c r="P3977" i="22"/>
  <c r="P3976" i="22"/>
  <c r="P3975" i="22"/>
  <c r="P3974" i="22"/>
  <c r="P3973" i="22"/>
  <c r="P3972" i="22"/>
  <c r="P3970" i="22"/>
  <c r="P3969" i="22"/>
  <c r="P3967" i="22"/>
  <c r="P3964" i="22"/>
  <c r="P3963" i="22"/>
  <c r="P3962" i="22"/>
  <c r="P3960" i="22"/>
  <c r="P3959" i="22"/>
  <c r="P3958" i="22"/>
  <c r="P3957" i="22"/>
  <c r="P3956" i="22"/>
  <c r="P3955" i="22"/>
  <c r="P3954" i="22"/>
  <c r="P3953" i="22"/>
  <c r="P3952" i="22"/>
  <c r="P3951" i="22"/>
  <c r="P3949" i="22"/>
  <c r="P3948" i="22"/>
  <c r="P3946" i="22"/>
  <c r="P3945" i="22"/>
  <c r="P3941" i="22"/>
  <c r="P3940" i="22"/>
  <c r="P3939" i="22"/>
  <c r="P3938" i="22"/>
  <c r="P3937" i="22"/>
  <c r="P3936" i="22"/>
  <c r="P3934" i="22"/>
  <c r="P3933" i="22"/>
  <c r="P3931" i="22"/>
  <c r="P3928" i="22"/>
  <c r="P3927" i="22"/>
  <c r="P3926" i="22"/>
  <c r="P3923" i="22"/>
  <c r="P3922" i="22"/>
  <c r="P3921" i="22"/>
  <c r="P3920" i="22"/>
  <c r="P3919" i="22"/>
  <c r="P3918" i="22"/>
  <c r="P3917" i="22"/>
  <c r="P3916" i="22"/>
  <c r="P3915" i="22"/>
  <c r="P3910" i="22"/>
  <c r="P3909" i="22"/>
  <c r="P3905" i="22"/>
  <c r="P3904" i="22"/>
  <c r="P3903" i="22"/>
  <c r="P3902" i="22"/>
  <c r="P3901" i="22"/>
  <c r="P3900" i="22"/>
  <c r="P3898" i="22"/>
  <c r="P3897" i="22"/>
  <c r="P3892" i="22"/>
  <c r="P3891" i="22"/>
  <c r="P3890" i="22"/>
  <c r="P3887" i="22"/>
  <c r="P3886" i="22"/>
  <c r="P3885" i="22"/>
  <c r="P3884" i="22"/>
  <c r="P3883" i="22"/>
  <c r="P3882" i="22"/>
  <c r="P3880" i="22"/>
  <c r="P3879" i="22"/>
  <c r="P3877" i="22"/>
  <c r="P3874" i="22"/>
  <c r="P3873" i="22"/>
  <c r="P3869" i="22"/>
  <c r="P3868" i="22"/>
  <c r="P3867" i="22"/>
  <c r="P3866" i="22"/>
  <c r="P3865" i="22"/>
  <c r="P3864" i="22"/>
  <c r="P3863" i="22"/>
  <c r="P3862" i="22"/>
  <c r="P3861" i="22"/>
  <c r="P3856" i="22"/>
  <c r="P3855" i="22"/>
  <c r="P3854" i="22"/>
  <c r="P3851" i="22"/>
  <c r="P3850" i="22"/>
  <c r="P3849" i="22"/>
  <c r="P3848" i="22"/>
  <c r="P3847" i="22"/>
  <c r="P3846" i="22"/>
  <c r="P3844" i="22"/>
  <c r="P3843" i="22"/>
  <c r="P3841" i="22"/>
  <c r="P3838" i="22"/>
  <c r="P3837" i="22"/>
  <c r="P3836" i="22"/>
  <c r="P3833" i="22"/>
  <c r="P3832" i="22"/>
  <c r="P3831" i="22"/>
  <c r="P3830" i="22"/>
  <c r="P3829" i="22"/>
  <c r="P3828" i="22"/>
  <c r="P3826" i="22"/>
  <c r="P3825" i="22"/>
  <c r="P3823" i="22"/>
  <c r="P3820" i="22"/>
  <c r="P3819" i="22"/>
  <c r="P3818" i="22"/>
  <c r="P3815" i="22"/>
  <c r="P3814" i="22"/>
  <c r="P3813" i="22"/>
  <c r="P3812" i="22"/>
  <c r="P3811" i="22"/>
  <c r="P3810" i="22"/>
  <c r="P3808" i="22"/>
  <c r="P3807" i="22"/>
  <c r="P3805" i="22"/>
  <c r="P3802" i="22"/>
  <c r="P3801" i="22"/>
  <c r="P3800" i="22"/>
  <c r="P3797" i="22"/>
  <c r="P3796" i="22"/>
  <c r="P3795" i="22"/>
  <c r="P3794" i="22"/>
  <c r="P3793" i="22"/>
  <c r="P3792" i="22"/>
  <c r="P3790" i="22"/>
  <c r="P3789" i="22"/>
  <c r="P3787" i="22"/>
  <c r="P3784" i="22"/>
  <c r="P3783" i="22"/>
  <c r="P3779" i="22"/>
  <c r="P3778" i="22"/>
  <c r="P3777" i="22"/>
  <c r="P3776" i="22"/>
  <c r="P3775" i="22"/>
  <c r="P3774" i="22"/>
  <c r="P3772" i="22"/>
  <c r="P3771" i="22"/>
  <c r="P3769" i="22"/>
  <c r="P3767" i="22"/>
  <c r="P3766" i="22"/>
  <c r="P3765" i="22"/>
  <c r="P3764" i="22"/>
  <c r="P3761" i="22"/>
  <c r="P3760" i="22"/>
  <c r="P3759" i="22"/>
  <c r="P3758" i="22"/>
  <c r="P3757" i="22"/>
  <c r="P3756" i="22"/>
  <c r="P3754" i="22"/>
  <c r="P3753" i="22"/>
  <c r="P3751" i="22"/>
  <c r="P3748" i="22"/>
  <c r="P3743" i="22"/>
  <c r="P3742" i="22"/>
  <c r="P3741" i="22"/>
  <c r="P3740" i="22"/>
  <c r="P3739" i="22"/>
  <c r="P3738" i="22"/>
  <c r="P3737" i="22"/>
  <c r="P3736" i="22"/>
  <c r="P3735" i="22"/>
  <c r="P3733" i="22"/>
  <c r="P3730" i="22"/>
  <c r="P3729" i="22"/>
  <c r="P3728" i="22"/>
  <c r="P3725" i="22"/>
  <c r="P3724" i="22"/>
  <c r="P3723" i="22"/>
  <c r="P3722" i="22"/>
  <c r="P3720" i="22"/>
  <c r="P3719" i="22"/>
  <c r="P3718" i="22"/>
  <c r="P3717" i="22"/>
  <c r="P3715" i="22"/>
  <c r="P3712" i="22"/>
  <c r="P3711" i="22"/>
  <c r="P3710" i="22"/>
  <c r="P3707" i="22"/>
  <c r="P3706" i="22"/>
  <c r="P3705" i="22"/>
  <c r="P3704" i="22"/>
  <c r="P3703" i="22"/>
  <c r="P3702" i="22"/>
  <c r="P3700" i="22"/>
  <c r="P3699" i="22"/>
  <c r="P3697" i="22"/>
  <c r="P3694" i="22"/>
  <c r="P3693" i="22"/>
  <c r="P3692" i="22"/>
  <c r="P3689" i="22"/>
  <c r="P3688" i="22"/>
  <c r="P3687" i="22"/>
  <c r="P3686" i="22"/>
  <c r="P3685" i="22"/>
  <c r="P3684" i="22"/>
  <c r="P3682" i="22"/>
  <c r="P3681" i="22"/>
  <c r="P3679" i="22"/>
  <c r="P3676" i="22"/>
  <c r="P3675" i="22"/>
  <c r="P3674" i="22"/>
  <c r="P3671" i="22"/>
  <c r="P3670" i="22"/>
  <c r="P3669" i="22"/>
  <c r="P3668" i="22"/>
  <c r="P3667" i="22"/>
  <c r="P3666" i="22"/>
  <c r="P3664" i="22"/>
  <c r="P3663" i="22"/>
  <c r="P3661" i="22"/>
  <c r="P3660" i="22"/>
  <c r="P3658" i="22"/>
  <c r="P3657" i="22"/>
  <c r="P3656" i="22"/>
  <c r="P3653" i="22"/>
  <c r="P3652" i="22"/>
  <c r="P3651" i="22"/>
  <c r="P3650" i="22"/>
  <c r="P3649" i="22"/>
  <c r="P3648" i="22"/>
  <c r="P3646" i="22"/>
  <c r="P3645" i="22"/>
  <c r="P3640" i="22"/>
  <c r="P3639" i="22"/>
  <c r="P3638" i="22"/>
  <c r="P3635" i="22"/>
  <c r="P3634" i="22"/>
  <c r="P3633" i="22"/>
  <c r="P3632" i="22"/>
  <c r="P3630" i="22"/>
  <c r="P3629" i="22"/>
  <c r="P3628" i="22"/>
  <c r="P3627" i="22"/>
  <c r="P3622" i="22"/>
  <c r="P3620" i="22"/>
  <c r="P3617" i="22"/>
  <c r="P3616" i="22"/>
  <c r="P3615" i="22"/>
  <c r="P3614" i="22"/>
  <c r="P3613" i="22"/>
  <c r="P3612" i="22"/>
  <c r="P3610" i="22"/>
  <c r="P3609" i="22"/>
  <c r="P3607" i="22"/>
  <c r="P3604" i="22"/>
  <c r="P3603" i="22"/>
  <c r="P3602" i="22"/>
  <c r="P3599" i="22"/>
  <c r="P3598" i="22"/>
  <c r="P3597" i="22"/>
  <c r="P3596" i="22"/>
  <c r="P3595" i="22"/>
  <c r="P3594" i="22"/>
  <c r="P3592" i="22"/>
  <c r="P3591" i="22"/>
  <c r="P3589" i="22"/>
  <c r="P3586" i="22"/>
  <c r="P3585" i="22"/>
  <c r="P3584" i="22"/>
  <c r="P3581" i="22"/>
  <c r="P3580" i="22"/>
  <c r="P3579" i="22"/>
  <c r="P3578" i="22"/>
  <c r="P3577" i="22"/>
  <c r="P3576" i="22"/>
  <c r="P3574" i="22"/>
  <c r="P3573" i="22"/>
  <c r="P3571" i="22"/>
  <c r="P3568" i="22"/>
  <c r="P3567" i="22"/>
  <c r="P3566" i="22"/>
  <c r="P3563" i="22"/>
  <c r="P3562" i="22"/>
  <c r="P3561" i="22"/>
  <c r="P3560" i="22"/>
  <c r="P3559" i="22"/>
  <c r="P3558" i="22"/>
  <c r="P3556" i="22"/>
  <c r="P3555" i="22"/>
  <c r="P3553" i="22"/>
  <c r="P3550" i="22"/>
  <c r="P3549" i="22"/>
  <c r="P3545" i="22"/>
  <c r="P3544" i="22"/>
  <c r="P3543" i="22"/>
  <c r="P3542" i="22"/>
  <c r="P3540" i="22"/>
  <c r="P3538" i="22"/>
  <c r="P3537" i="22"/>
  <c r="P3535" i="22"/>
  <c r="P3532" i="22"/>
  <c r="P3531" i="22"/>
  <c r="P3530" i="22"/>
  <c r="P3527" i="22"/>
  <c r="P3526" i="22"/>
  <c r="P3525" i="22"/>
  <c r="P3524" i="22"/>
  <c r="P3523" i="22"/>
  <c r="P3522" i="22"/>
  <c r="P3520" i="22"/>
  <c r="P3519" i="22"/>
  <c r="P3517" i="22"/>
  <c r="P3514" i="22"/>
  <c r="P3512" i="22"/>
  <c r="P3509" i="22"/>
  <c r="P3508" i="22"/>
  <c r="P3507" i="22"/>
  <c r="P3506" i="22"/>
  <c r="P3505" i="22"/>
  <c r="P3504" i="22"/>
  <c r="P3502" i="22"/>
  <c r="P3501" i="22"/>
  <c r="P3499" i="22"/>
  <c r="P3496" i="22"/>
  <c r="P3495" i="22"/>
  <c r="P3494" i="22"/>
  <c r="P3491" i="22"/>
  <c r="P3490" i="22"/>
  <c r="P3489" i="22"/>
  <c r="P3488" i="22"/>
  <c r="P3487" i="22"/>
  <c r="P3486" i="22"/>
  <c r="P3484" i="22"/>
  <c r="P3483" i="22"/>
  <c r="P3481" i="22"/>
  <c r="P3479" i="22"/>
  <c r="P3478" i="22"/>
  <c r="P3477" i="22"/>
  <c r="P3476" i="22"/>
  <c r="P3473" i="22"/>
  <c r="P3472" i="22"/>
  <c r="P3471" i="22"/>
  <c r="P3470" i="22"/>
  <c r="P3469" i="22"/>
  <c r="P3468" i="22"/>
  <c r="P3466" i="22"/>
  <c r="P3465" i="22"/>
  <c r="P3463" i="22"/>
  <c r="P3460" i="22"/>
  <c r="P3459" i="22"/>
  <c r="P3458" i="22"/>
  <c r="P3455" i="22"/>
  <c r="P3454" i="22"/>
  <c r="P3453" i="22"/>
  <c r="P3452" i="22"/>
  <c r="P3451" i="22"/>
  <c r="P3450" i="22"/>
  <c r="P3449" i="22"/>
  <c r="P3448" i="22"/>
  <c r="P3447" i="22"/>
  <c r="P3445" i="22"/>
  <c r="P3442" i="22"/>
  <c r="P3441" i="22"/>
  <c r="P3437" i="22"/>
  <c r="P3436" i="22"/>
  <c r="P3435" i="22"/>
  <c r="P3434" i="22"/>
  <c r="P3433" i="22"/>
  <c r="P3432" i="22"/>
  <c r="P3430" i="22"/>
  <c r="P3429" i="22"/>
  <c r="P3427" i="22"/>
  <c r="P3424" i="22"/>
  <c r="P3423" i="22"/>
  <c r="P3419" i="22"/>
  <c r="P3418" i="22"/>
  <c r="P3417" i="22"/>
  <c r="P3416" i="22"/>
  <c r="P3415" i="22"/>
  <c r="P3414" i="22"/>
  <c r="P3413" i="22"/>
  <c r="P3412" i="22"/>
  <c r="P3411" i="22"/>
  <c r="P3409" i="22"/>
  <c r="P3406" i="22"/>
  <c r="P3405" i="22"/>
  <c r="P3401" i="22"/>
  <c r="P3400" i="22"/>
  <c r="P3399" i="22"/>
  <c r="P3398" i="22"/>
  <c r="P3396" i="22"/>
  <c r="P3394" i="22"/>
  <c r="P3393" i="22"/>
  <c r="P3391" i="22"/>
  <c r="P3388" i="22"/>
  <c r="P3387" i="22"/>
  <c r="P3383" i="22"/>
  <c r="P3382" i="22"/>
  <c r="P3381" i="22"/>
  <c r="P3380" i="22"/>
  <c r="P3378" i="22"/>
  <c r="P3376" i="22"/>
  <c r="P3375" i="22"/>
  <c r="P3373" i="22"/>
  <c r="P3370" i="22"/>
  <c r="P3369" i="22"/>
  <c r="P3368" i="22"/>
  <c r="P3365" i="22"/>
  <c r="P3364" i="22"/>
  <c r="P3363" i="22"/>
  <c r="P3362" i="22"/>
  <c r="P3361" i="22"/>
  <c r="P3360" i="22"/>
  <c r="P3359" i="22"/>
  <c r="P3358" i="22"/>
  <c r="P3357" i="22"/>
  <c r="P3355" i="22"/>
  <c r="P3352" i="22"/>
  <c r="P3351" i="22"/>
  <c r="P3350" i="22"/>
  <c r="P3347" i="22"/>
  <c r="P3346" i="22"/>
  <c r="P3345" i="22"/>
  <c r="P3344" i="22"/>
  <c r="P3343" i="22"/>
  <c r="P3342" i="22"/>
  <c r="P3341" i="22"/>
  <c r="P3340" i="22"/>
  <c r="P3339" i="22"/>
  <c r="P3337" i="22"/>
  <c r="P3334" i="22"/>
  <c r="P3333" i="22"/>
  <c r="P3329" i="22"/>
  <c r="P3328" i="22"/>
  <c r="P3327" i="22"/>
  <c r="P3326" i="22"/>
  <c r="P3325" i="22"/>
  <c r="P3324" i="22"/>
  <c r="P3322" i="22"/>
  <c r="P3321" i="22"/>
  <c r="P3319" i="22"/>
  <c r="P3316" i="22"/>
  <c r="P3315" i="22"/>
  <c r="P3314" i="22"/>
  <c r="P3311" i="22"/>
  <c r="P3310" i="22"/>
  <c r="P3309" i="22"/>
  <c r="P3308" i="22"/>
  <c r="P3307" i="22"/>
  <c r="P3306" i="22"/>
  <c r="P3305" i="22"/>
  <c r="P3304" i="22"/>
  <c r="P3303" i="22"/>
  <c r="P3301" i="22"/>
  <c r="P3298" i="22"/>
  <c r="P3297" i="22"/>
  <c r="P3293" i="22"/>
  <c r="P3292" i="22"/>
  <c r="P3291" i="22"/>
  <c r="P3290" i="22"/>
  <c r="P3289" i="22"/>
  <c r="P3288" i="22"/>
  <c r="P3287" i="22"/>
  <c r="P3286" i="22"/>
  <c r="P3285" i="22"/>
  <c r="P3283" i="22"/>
  <c r="P3280" i="22"/>
  <c r="P3279" i="22"/>
  <c r="P3275" i="22"/>
  <c r="P3274" i="22"/>
  <c r="P3273" i="22"/>
  <c r="P3272" i="22"/>
  <c r="P3271" i="22"/>
  <c r="P3270" i="22"/>
  <c r="P3268" i="22"/>
  <c r="P3267" i="22"/>
  <c r="P3265" i="22"/>
  <c r="P3262" i="22"/>
  <c r="P3261" i="22"/>
  <c r="P3260" i="22"/>
  <c r="P3257" i="22"/>
  <c r="P3256" i="22"/>
  <c r="P3255" i="22"/>
  <c r="P3254" i="22"/>
  <c r="P3253" i="22"/>
  <c r="P3252" i="22"/>
  <c r="P3250" i="22"/>
  <c r="P3249" i="22"/>
  <c r="P3247" i="22"/>
  <c r="P3244" i="22"/>
  <c r="P3243" i="22"/>
  <c r="P3242" i="22"/>
  <c r="P3239" i="22"/>
  <c r="P3238" i="22"/>
  <c r="P3237" i="22"/>
  <c r="P3236" i="22"/>
  <c r="P3235" i="22"/>
  <c r="P3234" i="22"/>
  <c r="P3232" i="22"/>
  <c r="P3231" i="22"/>
  <c r="P3229" i="22"/>
  <c r="P3227" i="22"/>
  <c r="P3226" i="22"/>
  <c r="P3225" i="22"/>
  <c r="P3224" i="22"/>
  <c r="P3221" i="22"/>
  <c r="P3220" i="22"/>
  <c r="P3219" i="22"/>
  <c r="P3218" i="22"/>
  <c r="P3217" i="22"/>
  <c r="P3216" i="22"/>
  <c r="P3214" i="22"/>
  <c r="P3213" i="22"/>
  <c r="P3208" i="22"/>
  <c r="P3207" i="22"/>
  <c r="P3206" i="22"/>
  <c r="P3203" i="22"/>
  <c r="P3202" i="22"/>
  <c r="P3201" i="22"/>
  <c r="P3200" i="22"/>
  <c r="P3199" i="22"/>
  <c r="P3198" i="22"/>
  <c r="P3196" i="22"/>
  <c r="P3195" i="22"/>
  <c r="P3193" i="22"/>
  <c r="P3190" i="22"/>
  <c r="P3189" i="22"/>
  <c r="P3188" i="22"/>
  <c r="P3185" i="22"/>
  <c r="P3184" i="22"/>
  <c r="P3183" i="22"/>
  <c r="P3182" i="22"/>
  <c r="P3181" i="22"/>
  <c r="P3180" i="22"/>
  <c r="P3178" i="22"/>
  <c r="P3177" i="22"/>
  <c r="P3175" i="22"/>
  <c r="P3172" i="22"/>
  <c r="P3171" i="22"/>
  <c r="P3170" i="22"/>
  <c r="P3167" i="22"/>
  <c r="P3166" i="22"/>
  <c r="P3165" i="22"/>
  <c r="P3164" i="22"/>
  <c r="P3163" i="22"/>
  <c r="P3162" i="22"/>
  <c r="P3161" i="22"/>
  <c r="P3160" i="22"/>
  <c r="P3159" i="22"/>
  <c r="P3157" i="22"/>
  <c r="P3154" i="22"/>
  <c r="P3153" i="22"/>
  <c r="P3149" i="22"/>
  <c r="P3148" i="22"/>
  <c r="P3147" i="22"/>
  <c r="P3146" i="22"/>
  <c r="P3145" i="22"/>
  <c r="P3144" i="22"/>
  <c r="P3142" i="22"/>
  <c r="P3141" i="22"/>
  <c r="P3139" i="22"/>
  <c r="P3136" i="22"/>
  <c r="P3135" i="22"/>
  <c r="P3134" i="22"/>
  <c r="P3131" i="22"/>
  <c r="P3130" i="22"/>
  <c r="P3129" i="22"/>
  <c r="P3128" i="22"/>
  <c r="P3127" i="22"/>
  <c r="P3126" i="22"/>
  <c r="P3124" i="22"/>
  <c r="P3123" i="22"/>
  <c r="P3118" i="22"/>
  <c r="P3117" i="22"/>
  <c r="P3116" i="22"/>
  <c r="P3113" i="22"/>
  <c r="P3112" i="22"/>
  <c r="P3111" i="22"/>
  <c r="P3110" i="22"/>
  <c r="P3109" i="22"/>
  <c r="P3108" i="22"/>
  <c r="P3107" i="22"/>
  <c r="P3106" i="22"/>
  <c r="P3105" i="22"/>
  <c r="P3103" i="22"/>
  <c r="P3100" i="22"/>
  <c r="P3099" i="22"/>
  <c r="P3098" i="22"/>
  <c r="P3095" i="22"/>
  <c r="P3094" i="22"/>
  <c r="P3093" i="22"/>
  <c r="P3092" i="22"/>
  <c r="P3091" i="22"/>
  <c r="P3090" i="22"/>
  <c r="P3088" i="22"/>
  <c r="P3087" i="22"/>
  <c r="P3085" i="22"/>
  <c r="P3082" i="22"/>
  <c r="P3081" i="22"/>
  <c r="P3080" i="22"/>
  <c r="P3077" i="22"/>
  <c r="P3076" i="22"/>
  <c r="P3075" i="22"/>
  <c r="P3074" i="22"/>
  <c r="P3073" i="22"/>
  <c r="P3072" i="22"/>
  <c r="P3070" i="22"/>
  <c r="P3069" i="22"/>
  <c r="P3067" i="22"/>
  <c r="P3064" i="22"/>
  <c r="P3063" i="22"/>
  <c r="P3062" i="22"/>
  <c r="P3059" i="22"/>
  <c r="P3058" i="22"/>
  <c r="P3057" i="22"/>
  <c r="P3056" i="22"/>
  <c r="P3055" i="22"/>
  <c r="P3054" i="22"/>
  <c r="P3052" i="22"/>
  <c r="P3051" i="22"/>
  <c r="P3046" i="22"/>
  <c r="P3045" i="22"/>
  <c r="P3044" i="22"/>
  <c r="P3041" i="22"/>
  <c r="P3040" i="22"/>
  <c r="P3039" i="22"/>
  <c r="P3038" i="22"/>
  <c r="P3037" i="22"/>
  <c r="P3036" i="22"/>
  <c r="P3034" i="22"/>
  <c r="P3033" i="22"/>
  <c r="P3028" i="22"/>
  <c r="P3027" i="22"/>
  <c r="P3026" i="22"/>
  <c r="P3023" i="22"/>
  <c r="P3022" i="22"/>
  <c r="P3021" i="22"/>
  <c r="P3020" i="22"/>
  <c r="P3019" i="22"/>
  <c r="P3018" i="22"/>
  <c r="P3016" i="22"/>
  <c r="P3015" i="22"/>
  <c r="P3013" i="22"/>
  <c r="P3010" i="22"/>
  <c r="P3009" i="22"/>
  <c r="P3008" i="22"/>
  <c r="P3005" i="22"/>
  <c r="P3004" i="22"/>
  <c r="P3003" i="22"/>
  <c r="P3002" i="22"/>
  <c r="P3001" i="22"/>
  <c r="P3000" i="22"/>
  <c r="P2999" i="22"/>
  <c r="P2998" i="22"/>
  <c r="P2997" i="22"/>
  <c r="P2995" i="22"/>
  <c r="P2992" i="22"/>
  <c r="P2991" i="22"/>
  <c r="P2990" i="22"/>
  <c r="P2987" i="22"/>
  <c r="P2986" i="22"/>
  <c r="P2985" i="22"/>
  <c r="P2984" i="22"/>
  <c r="P2983" i="22"/>
  <c r="P2982" i="22"/>
  <c r="P2980" i="22"/>
  <c r="P2979" i="22"/>
  <c r="P2974" i="22"/>
  <c r="P2973" i="22"/>
  <c r="P2972" i="22"/>
  <c r="P2969" i="22"/>
  <c r="P2968" i="22"/>
  <c r="P2967" i="22"/>
  <c r="P2966" i="22"/>
  <c r="P2965" i="22"/>
  <c r="P2964" i="22"/>
  <c r="P2962" i="22"/>
  <c r="P2961" i="22"/>
  <c r="P2959" i="22"/>
  <c r="P2958" i="22"/>
  <c r="P2956" i="22"/>
  <c r="P2955" i="22"/>
  <c r="P2951" i="22"/>
  <c r="P2950" i="22"/>
  <c r="P2949" i="22"/>
  <c r="P2948" i="22"/>
  <c r="P2946" i="22"/>
  <c r="P2945" i="22"/>
  <c r="P2944" i="22"/>
  <c r="P2943" i="22"/>
  <c r="P2942" i="22"/>
  <c r="P2941" i="22"/>
  <c r="P2938" i="22"/>
  <c r="P2937" i="22"/>
  <c r="P2936" i="22"/>
  <c r="P2933" i="22"/>
  <c r="P2932" i="22"/>
  <c r="P2931" i="22"/>
  <c r="P2930" i="22"/>
  <c r="P2929" i="22"/>
  <c r="P2928" i="22"/>
  <c r="P2927" i="22"/>
  <c r="P2926" i="22"/>
  <c r="P2925" i="22"/>
  <c r="P2920" i="22"/>
  <c r="P2919" i="22"/>
  <c r="P2915" i="22"/>
  <c r="P2914" i="22"/>
  <c r="P2913" i="22"/>
  <c r="P2912" i="22"/>
  <c r="P2911" i="22"/>
  <c r="P2910" i="22"/>
  <c r="P2908" i="22"/>
  <c r="P2907" i="22"/>
  <c r="P2905" i="22"/>
  <c r="P2902" i="22"/>
  <c r="P2901" i="22"/>
  <c r="P2897" i="22"/>
  <c r="P2896" i="22"/>
  <c r="P2895" i="22"/>
  <c r="P2894" i="22"/>
  <c r="P2892" i="22"/>
  <c r="P2890" i="22"/>
  <c r="P2889" i="22"/>
  <c r="P2887" i="22"/>
  <c r="P2885" i="22"/>
  <c r="P2884" i="22"/>
  <c r="P2883" i="22"/>
  <c r="P2879" i="22"/>
  <c r="P2878" i="22"/>
  <c r="P2877" i="22"/>
  <c r="P2876" i="22"/>
  <c r="P2875" i="22"/>
  <c r="P2874" i="22"/>
  <c r="P2872" i="22"/>
  <c r="P2871" i="22"/>
  <c r="P2869" i="22"/>
  <c r="P2867" i="22"/>
  <c r="P2866" i="22"/>
  <c r="P2865" i="22"/>
  <c r="P2864" i="22"/>
  <c r="P2861" i="22"/>
  <c r="P2860" i="22"/>
  <c r="P2859" i="22"/>
  <c r="P2858" i="22"/>
  <c r="P2857" i="22"/>
  <c r="P2856" i="22"/>
  <c r="P2854" i="22"/>
  <c r="P2853" i="22"/>
  <c r="P2848" i="22"/>
  <c r="P2847" i="22"/>
  <c r="P2846" i="22"/>
  <c r="P2843" i="22"/>
  <c r="P2842" i="22"/>
  <c r="P2841" i="22"/>
  <c r="P2840" i="22"/>
  <c r="P2838" i="22"/>
  <c r="P2836" i="22"/>
  <c r="P2835" i="22"/>
  <c r="P2830" i="22"/>
  <c r="P2829" i="22"/>
  <c r="P2825" i="22"/>
  <c r="P2824" i="22"/>
  <c r="P2823" i="22"/>
  <c r="P2822" i="22"/>
  <c r="P2820" i="22"/>
  <c r="P2818" i="22"/>
  <c r="P2817" i="22"/>
  <c r="P2812" i="22"/>
  <c r="P2811" i="22"/>
  <c r="P2810" i="22"/>
  <c r="P2807" i="22"/>
  <c r="P2806" i="22"/>
  <c r="P2805" i="22"/>
  <c r="P2804" i="22"/>
  <c r="P2803" i="22"/>
  <c r="P2802" i="22"/>
  <c r="P2800" i="22"/>
  <c r="P2799" i="22"/>
  <c r="P2797" i="22"/>
  <c r="P2794" i="22"/>
  <c r="P2793" i="22"/>
  <c r="P2792" i="22"/>
  <c r="P2789" i="22"/>
  <c r="P2788" i="22"/>
  <c r="P2787" i="22"/>
  <c r="P2786" i="22"/>
  <c r="P2785" i="22"/>
  <c r="P2784" i="22"/>
  <c r="P2782" i="22"/>
  <c r="P2781" i="22"/>
  <c r="P2779" i="22"/>
  <c r="P2776" i="22"/>
  <c r="P2775" i="22"/>
  <c r="P2774" i="22"/>
  <c r="P2771" i="22"/>
  <c r="P2770" i="22"/>
  <c r="P2769" i="22"/>
  <c r="P2768" i="22"/>
  <c r="P2766" i="22"/>
  <c r="P2764" i="22"/>
  <c r="P2763" i="22"/>
  <c r="P2761" i="22"/>
  <c r="P2758" i="22"/>
  <c r="P2757" i="22"/>
  <c r="P2756" i="22"/>
  <c r="P2753" i="22"/>
  <c r="P2752" i="22"/>
  <c r="P2751" i="22"/>
  <c r="P2750" i="22"/>
  <c r="P2749" i="22"/>
  <c r="P2748" i="22"/>
  <c r="P2746" i="22"/>
  <c r="P2745" i="22"/>
  <c r="P2743" i="22"/>
  <c r="P2740" i="22"/>
  <c r="P2739" i="22"/>
  <c r="P2738" i="22"/>
  <c r="P2735" i="22"/>
  <c r="P2734" i="22"/>
  <c r="P2733" i="22"/>
  <c r="P2732" i="22"/>
  <c r="P2731" i="22"/>
  <c r="P2730" i="22"/>
  <c r="P2728" i="22"/>
  <c r="P2727" i="22"/>
  <c r="P2726" i="22"/>
  <c r="P2725" i="22"/>
  <c r="P2722" i="22"/>
  <c r="P2721" i="22"/>
  <c r="P2720" i="22"/>
  <c r="P2717" i="22"/>
  <c r="P2716" i="22"/>
  <c r="P2715" i="22"/>
  <c r="P2714" i="22"/>
  <c r="P2713" i="22"/>
  <c r="P2712" i="22"/>
  <c r="P2710" i="22"/>
  <c r="P2709" i="22"/>
  <c r="P2707" i="22"/>
  <c r="P2704" i="22"/>
  <c r="P2703" i="22"/>
  <c r="P2699" i="22"/>
  <c r="P2698" i="22"/>
  <c r="P2697" i="22"/>
  <c r="P2696" i="22"/>
  <c r="P2695" i="22"/>
  <c r="P2694" i="22"/>
  <c r="P2692" i="22"/>
  <c r="P2691" i="22"/>
  <c r="P2689" i="22"/>
  <c r="P2686" i="22"/>
  <c r="P2685" i="22"/>
  <c r="P2684" i="22"/>
  <c r="P2681" i="22"/>
  <c r="P2680" i="22"/>
  <c r="P2679" i="22"/>
  <c r="P2678" i="22"/>
  <c r="P2676" i="22"/>
  <c r="P2674" i="22"/>
  <c r="P2673" i="22"/>
  <c r="P2671" i="22"/>
  <c r="P2669" i="22"/>
  <c r="P2668" i="22"/>
  <c r="P2667" i="22"/>
  <c r="P2666" i="22"/>
  <c r="P2663" i="22"/>
  <c r="P2662" i="22"/>
  <c r="P2661" i="22"/>
  <c r="P2660" i="22"/>
  <c r="P2659" i="22"/>
  <c r="P2658" i="22"/>
  <c r="P2656" i="22"/>
  <c r="P2655" i="22"/>
  <c r="P2653" i="22"/>
  <c r="P2650" i="22"/>
  <c r="P2649" i="22"/>
  <c r="P2645" i="22"/>
  <c r="P2644" i="22"/>
  <c r="P2643" i="22"/>
  <c r="P2642" i="22"/>
  <c r="P2640" i="22"/>
  <c r="P2638" i="22"/>
  <c r="P2637" i="22"/>
  <c r="P2635" i="22"/>
  <c r="P2632" i="22"/>
  <c r="P2631" i="22"/>
  <c r="P2630" i="22"/>
  <c r="P2627" i="22"/>
  <c r="P2626" i="22"/>
  <c r="P2625" i="22"/>
  <c r="P2624" i="22"/>
  <c r="P2623" i="22"/>
  <c r="P2622" i="22"/>
  <c r="P2620" i="22"/>
  <c r="P2619" i="22"/>
  <c r="P2617" i="22"/>
  <c r="P2615" i="22"/>
  <c r="P2614" i="22"/>
  <c r="P2613" i="22"/>
  <c r="P2612" i="22"/>
  <c r="P2609" i="22"/>
  <c r="P2608" i="22"/>
  <c r="P2607" i="22"/>
  <c r="P2606" i="22"/>
  <c r="P2605" i="22"/>
  <c r="P2604" i="22"/>
  <c r="P2603" i="22"/>
  <c r="P2602" i="22"/>
  <c r="P2601" i="22"/>
  <c r="P2599" i="22"/>
  <c r="P2596" i="22"/>
  <c r="P2595" i="22"/>
  <c r="P2594" i="22"/>
  <c r="P2591" i="22"/>
  <c r="P2590" i="22"/>
  <c r="P2589" i="22"/>
  <c r="P2588" i="22"/>
  <c r="P2587" i="22"/>
  <c r="P2586" i="22"/>
  <c r="P2584" i="22"/>
  <c r="P2583" i="22"/>
  <c r="P2581" i="22"/>
  <c r="P2578" i="22"/>
  <c r="P2577" i="22"/>
  <c r="P2573" i="22"/>
  <c r="P2572" i="22"/>
  <c r="P2571" i="22"/>
  <c r="P2570" i="22"/>
  <c r="P2568" i="22"/>
  <c r="P2566" i="22"/>
  <c r="P2565" i="22"/>
  <c r="P2560" i="22"/>
  <c r="P2559" i="22"/>
  <c r="P2558" i="22"/>
  <c r="P2555" i="22"/>
  <c r="P2554" i="22"/>
  <c r="P2553" i="22"/>
  <c r="P2552" i="22"/>
  <c r="P2550" i="22"/>
  <c r="P2548" i="22"/>
  <c r="P2547" i="22"/>
  <c r="P2542" i="22"/>
  <c r="P2541" i="22"/>
  <c r="P2540" i="22"/>
  <c r="P2537" i="22"/>
  <c r="P2536" i="22"/>
  <c r="P2535" i="22"/>
  <c r="P2534" i="22"/>
  <c r="P2532" i="22"/>
  <c r="P2530" i="22"/>
  <c r="P2529" i="22"/>
  <c r="P2527" i="22"/>
  <c r="P2525" i="22"/>
  <c r="P2524" i="22"/>
  <c r="P2523" i="22"/>
  <c r="P2519" i="22"/>
  <c r="P2518" i="22"/>
  <c r="P2517" i="22"/>
  <c r="P2516" i="22"/>
  <c r="P2514" i="22"/>
  <c r="P2512" i="22"/>
  <c r="P2511" i="22"/>
  <c r="P2510" i="22"/>
  <c r="P2509" i="22"/>
  <c r="P2506" i="22"/>
  <c r="P2505" i="22"/>
  <c r="P2504" i="22"/>
  <c r="P2501" i="22"/>
  <c r="P2500" i="22"/>
  <c r="P2499" i="22"/>
  <c r="P2498" i="22"/>
  <c r="P2497" i="22"/>
  <c r="P2496" i="22"/>
  <c r="P2494" i="22"/>
  <c r="P2493" i="22"/>
  <c r="P2488" i="22"/>
  <c r="P2487" i="22"/>
  <c r="P2483" i="22"/>
  <c r="P2482" i="22"/>
  <c r="P2481" i="22"/>
  <c r="P2480" i="22"/>
  <c r="P2479" i="22"/>
  <c r="P2478" i="22"/>
  <c r="P2476" i="22"/>
  <c r="P2475" i="22"/>
  <c r="P2474" i="22"/>
  <c r="P2473" i="22"/>
  <c r="P2470" i="22"/>
  <c r="P2469" i="22"/>
  <c r="P2468" i="22"/>
  <c r="P2465" i="22"/>
  <c r="P2464" i="22"/>
  <c r="P2463" i="22"/>
  <c r="P2462" i="22"/>
  <c r="P2460" i="22"/>
  <c r="P2458" i="22"/>
  <c r="P2457" i="22"/>
  <c r="P2453" i="22"/>
  <c r="P2452" i="22"/>
  <c r="P2451" i="22"/>
  <c r="P2450" i="22"/>
  <c r="P2447" i="22"/>
  <c r="P2446" i="22"/>
  <c r="P2445" i="22"/>
  <c r="P2444" i="22"/>
  <c r="P2443" i="22"/>
  <c r="P2442" i="22"/>
  <c r="P2440" i="22"/>
  <c r="P2439" i="22"/>
  <c r="P2437" i="22"/>
  <c r="P2434" i="22"/>
  <c r="P2433" i="22"/>
  <c r="P2432" i="22"/>
  <c r="P2429" i="22"/>
  <c r="P2428" i="22"/>
  <c r="P2427" i="22"/>
  <c r="P2426" i="22"/>
  <c r="P2424" i="22"/>
  <c r="P2422" i="22"/>
  <c r="P2421" i="22"/>
  <c r="P2416" i="22"/>
  <c r="P2415" i="22"/>
  <c r="P2414" i="22"/>
  <c r="P2411" i="22"/>
  <c r="P2410" i="22"/>
  <c r="P2409" i="22"/>
  <c r="P2408" i="22"/>
  <c r="P2407" i="22"/>
  <c r="P2406" i="22"/>
  <c r="P2404" i="22"/>
  <c r="P2403" i="22"/>
  <c r="P2401" i="22"/>
  <c r="P2398" i="22"/>
  <c r="P2397" i="22"/>
  <c r="P2396" i="22"/>
  <c r="P2393" i="22"/>
  <c r="P2392" i="22"/>
  <c r="P2391" i="22"/>
  <c r="P2390" i="22"/>
  <c r="P2389" i="22"/>
  <c r="P2388" i="22"/>
  <c r="P2386" i="22"/>
  <c r="P2385" i="22"/>
  <c r="P2383" i="22"/>
  <c r="P2381" i="22"/>
  <c r="P2380" i="22"/>
  <c r="P2379" i="22"/>
  <c r="P2375" i="22"/>
  <c r="P2374" i="22"/>
  <c r="P2373" i="22"/>
  <c r="P2372" i="22"/>
  <c r="P2370" i="22"/>
  <c r="P2368" i="22"/>
  <c r="P2367" i="22"/>
  <c r="P2365" i="22"/>
  <c r="P2362" i="22"/>
  <c r="P2361" i="22"/>
  <c r="P2360" i="22"/>
  <c r="P2357" i="22"/>
  <c r="P2356" i="22"/>
  <c r="P2355" i="22"/>
  <c r="P2354" i="22"/>
  <c r="P2352" i="22"/>
  <c r="P2350" i="22"/>
  <c r="P2349" i="22"/>
  <c r="P2347" i="22"/>
  <c r="P2344" i="22"/>
  <c r="P2343" i="22"/>
  <c r="P2342" i="22"/>
  <c r="P2340" i="22"/>
  <c r="P2339" i="22"/>
  <c r="P2338" i="22"/>
  <c r="P2337" i="22"/>
  <c r="P2336" i="22"/>
  <c r="P2335" i="22"/>
  <c r="P2334" i="22"/>
  <c r="P2332" i="22"/>
  <c r="P2331" i="22"/>
  <c r="P2329" i="22"/>
  <c r="P2326" i="22"/>
  <c r="P2325" i="22"/>
  <c r="P2324" i="22"/>
  <c r="P2321" i="22"/>
  <c r="P2320" i="22"/>
  <c r="P2319" i="22"/>
  <c r="P2318" i="22"/>
  <c r="P2317" i="22"/>
  <c r="P2316" i="22"/>
  <c r="P2314" i="22"/>
  <c r="P2313" i="22"/>
  <c r="P2311" i="22"/>
  <c r="P2308" i="22"/>
  <c r="P2307" i="22"/>
  <c r="P2306" i="22"/>
  <c r="P2303" i="22"/>
  <c r="P2302" i="22"/>
  <c r="P2301" i="22"/>
  <c r="P2300" i="22"/>
  <c r="P2299" i="22"/>
  <c r="P2298" i="22"/>
  <c r="P2296" i="22"/>
  <c r="P2295" i="22"/>
  <c r="P2291" i="22"/>
  <c r="P2290" i="22"/>
  <c r="P2289" i="22"/>
  <c r="P2288" i="22"/>
  <c r="P2285" i="22"/>
  <c r="P2284" i="22"/>
  <c r="P2283" i="22"/>
  <c r="P2282" i="22"/>
  <c r="P2281" i="22"/>
  <c r="P2280" i="22"/>
  <c r="P2278" i="22"/>
  <c r="P2277" i="22"/>
  <c r="P2272" i="22"/>
  <c r="P2271" i="22"/>
  <c r="P2270" i="22"/>
  <c r="P2267" i="22"/>
  <c r="P2266" i="22"/>
  <c r="P2265" i="22"/>
  <c r="P2264" i="22"/>
  <c r="P2263" i="22"/>
  <c r="P2262" i="22"/>
  <c r="P2260" i="22"/>
  <c r="P2259" i="22"/>
  <c r="P2257" i="22"/>
  <c r="P2254" i="22"/>
  <c r="P2253" i="22"/>
  <c r="P2249" i="22"/>
  <c r="P2248" i="22"/>
  <c r="P2247" i="22"/>
  <c r="P2246" i="22"/>
  <c r="P2245" i="22"/>
  <c r="P2244" i="22"/>
  <c r="P2242" i="22"/>
  <c r="P2241" i="22"/>
  <c r="P2236" i="22"/>
  <c r="P2235" i="22"/>
  <c r="P2231" i="22"/>
  <c r="P2230" i="22"/>
  <c r="P2229" i="22"/>
  <c r="P2228" i="22"/>
  <c r="P2227" i="22"/>
  <c r="P2226" i="22"/>
  <c r="P2225" i="22"/>
  <c r="P2224" i="22"/>
  <c r="P2223" i="22"/>
  <c r="P2221" i="22"/>
  <c r="P2218" i="22"/>
  <c r="P2217" i="22"/>
  <c r="P2213" i="22"/>
  <c r="P2212" i="22"/>
  <c r="P2211" i="22"/>
  <c r="P2210" i="22"/>
  <c r="P2208" i="22"/>
  <c r="P2207" i="22"/>
  <c r="P2206" i="22"/>
  <c r="P2205" i="22"/>
  <c r="P2203" i="22"/>
  <c r="P2200" i="22"/>
  <c r="P2199" i="22"/>
  <c r="P2198" i="22"/>
  <c r="P2195" i="22"/>
  <c r="P2194" i="22"/>
  <c r="P2193" i="22"/>
  <c r="P2192" i="22"/>
  <c r="P2190" i="22"/>
  <c r="P2188" i="22"/>
  <c r="P2187" i="22"/>
  <c r="P2185" i="22"/>
  <c r="P2182" i="22"/>
  <c r="P2181" i="22"/>
  <c r="P2180" i="22"/>
  <c r="P2177" i="22"/>
  <c r="P2176" i="22"/>
  <c r="P2175" i="22"/>
  <c r="P2174" i="22"/>
  <c r="P2173" i="22"/>
  <c r="P2172" i="22"/>
  <c r="P2170" i="22"/>
  <c r="P2169" i="22"/>
  <c r="P2167" i="22"/>
  <c r="P2164" i="22"/>
  <c r="P2163" i="22"/>
  <c r="P2162" i="22"/>
  <c r="P2159" i="22"/>
  <c r="P2158" i="22"/>
  <c r="P2157" i="22"/>
  <c r="P2156" i="22"/>
  <c r="P2155" i="22"/>
  <c r="P2154" i="22"/>
  <c r="P2152" i="22"/>
  <c r="P2151" i="22"/>
  <c r="P2149" i="22"/>
  <c r="P2146" i="22"/>
  <c r="P2145" i="22"/>
  <c r="P2141" i="22"/>
  <c r="P2140" i="22"/>
  <c r="P2139" i="22"/>
  <c r="P2138" i="22"/>
  <c r="P2137" i="22"/>
  <c r="P2136" i="22"/>
  <c r="P2134" i="22"/>
  <c r="P2133" i="22"/>
  <c r="P2128" i="22"/>
  <c r="P2127" i="22"/>
  <c r="P2126" i="22"/>
  <c r="P2123" i="22"/>
  <c r="P2122" i="22"/>
  <c r="P2121" i="22"/>
  <c r="P2120" i="22"/>
  <c r="P2119" i="22"/>
  <c r="P2118" i="22"/>
  <c r="P2116" i="22"/>
  <c r="P2115" i="22"/>
  <c r="P2113" i="22"/>
  <c r="P2110" i="22"/>
  <c r="P2109" i="22"/>
  <c r="P2108" i="22"/>
  <c r="P2105" i="22"/>
  <c r="P2104" i="22"/>
  <c r="P2103" i="22"/>
  <c r="P2102" i="22"/>
  <c r="P2100" i="22"/>
  <c r="P2098" i="22"/>
  <c r="P2097" i="22"/>
  <c r="P2092" i="22"/>
  <c r="P2091" i="22"/>
  <c r="P2090" i="22"/>
  <c r="P2087" i="22"/>
  <c r="P2086" i="22"/>
  <c r="P2085" i="22"/>
  <c r="P2084" i="22"/>
  <c r="P2083" i="22"/>
  <c r="P2082" i="22"/>
  <c r="P2080" i="22"/>
  <c r="P2079" i="22"/>
  <c r="P2077" i="22"/>
  <c r="P2074" i="22"/>
  <c r="P2069" i="22"/>
  <c r="P2068" i="22"/>
  <c r="P2067" i="22"/>
  <c r="P2066" i="22"/>
  <c r="P2065" i="22"/>
  <c r="P2064" i="22"/>
  <c r="P2062" i="22"/>
  <c r="P2061" i="22"/>
  <c r="P2056" i="22"/>
  <c r="P2055" i="22"/>
  <c r="P2054" i="22"/>
  <c r="P2051" i="22"/>
  <c r="P2050" i="22"/>
  <c r="P2049" i="22"/>
  <c r="P2048" i="22"/>
  <c r="P2047" i="22"/>
  <c r="P2046" i="22"/>
  <c r="P2044" i="22"/>
  <c r="P2043" i="22"/>
  <c r="P2041" i="22"/>
  <c r="P2040" i="22"/>
  <c r="P2038" i="22"/>
  <c r="P2037" i="22"/>
  <c r="P2036" i="22"/>
  <c r="P2033" i="22"/>
  <c r="P2032" i="22"/>
  <c r="P2031" i="22"/>
  <c r="P2030" i="22"/>
  <c r="P2028" i="22"/>
  <c r="P2026" i="22"/>
  <c r="P2025" i="22"/>
  <c r="P2020" i="22"/>
  <c r="P2019" i="22"/>
  <c r="P2018" i="22"/>
  <c r="P2015" i="22"/>
  <c r="P2014" i="22"/>
  <c r="P2013" i="22"/>
  <c r="P2012" i="22"/>
  <c r="P2011" i="22"/>
  <c r="P2010" i="22"/>
  <c r="P2008" i="22"/>
  <c r="P2007" i="22"/>
  <c r="P2005" i="22"/>
  <c r="P2002" i="22"/>
  <c r="P2001" i="22"/>
  <c r="P2000" i="22"/>
  <c r="P1997" i="22"/>
  <c r="P1996" i="22"/>
  <c r="P1995" i="22"/>
  <c r="P1994" i="22"/>
  <c r="P1993" i="22"/>
  <c r="P1992" i="22"/>
  <c r="P1990" i="22"/>
  <c r="P1989" i="22"/>
  <c r="P1988" i="22"/>
  <c r="P1987" i="22"/>
  <c r="P1984" i="22"/>
  <c r="P1983" i="22"/>
  <c r="P1982" i="22"/>
  <c r="P1979" i="22"/>
  <c r="P1978" i="22"/>
  <c r="P1977" i="22"/>
  <c r="P1976" i="22"/>
  <c r="P1975" i="22"/>
  <c r="P1974" i="22"/>
  <c r="P1972" i="22"/>
  <c r="P1971" i="22"/>
  <c r="P1969" i="22"/>
  <c r="P1966" i="22"/>
  <c r="P1965" i="22"/>
  <c r="P1961" i="22"/>
  <c r="P1960" i="22"/>
  <c r="P1959" i="22"/>
  <c r="P1958" i="22"/>
  <c r="P1957" i="22"/>
  <c r="P1956" i="22"/>
  <c r="P1954" i="22"/>
  <c r="P1953" i="22"/>
  <c r="P1951" i="22"/>
  <c r="P1948" i="22"/>
  <c r="P1947" i="22"/>
  <c r="P1946" i="22"/>
  <c r="P1943" i="22"/>
  <c r="P1942" i="22"/>
  <c r="P1941" i="22"/>
  <c r="P1940" i="22"/>
  <c r="P1939" i="22"/>
  <c r="P1938" i="22"/>
  <c r="P1936" i="22"/>
  <c r="P1935" i="22"/>
  <c r="P1933" i="22"/>
  <c r="P1930" i="22"/>
  <c r="P1929" i="22"/>
  <c r="P1928" i="22"/>
  <c r="P1925" i="22"/>
  <c r="P1924" i="22"/>
  <c r="P1923" i="22"/>
  <c r="P1922" i="22"/>
  <c r="P1921" i="22"/>
  <c r="P1920" i="22"/>
  <c r="P1918" i="22"/>
  <c r="P1917" i="22"/>
  <c r="P1912" i="22"/>
  <c r="P1911" i="22"/>
  <c r="P1907" i="22"/>
  <c r="P1906" i="22"/>
  <c r="P1905" i="22"/>
  <c r="P1904" i="22"/>
  <c r="P1902" i="22"/>
  <c r="P1900" i="22"/>
  <c r="P1899" i="22"/>
  <c r="P1897" i="22"/>
  <c r="P1894" i="22"/>
  <c r="P1893" i="22"/>
  <c r="P1892" i="22"/>
  <c r="P1889" i="22"/>
  <c r="P1888" i="22"/>
  <c r="P1887" i="22"/>
  <c r="P1886" i="22"/>
  <c r="P1885" i="22"/>
  <c r="P1884" i="22"/>
  <c r="P1882" i="22"/>
  <c r="P1881" i="22"/>
  <c r="P1876" i="22"/>
  <c r="P1875" i="22"/>
  <c r="P1871" i="22"/>
  <c r="P1870" i="22"/>
  <c r="P1869" i="22"/>
  <c r="P1868" i="22"/>
  <c r="P1867" i="22"/>
  <c r="P1866" i="22"/>
  <c r="P1864" i="22"/>
  <c r="P1863" i="22"/>
  <c r="P1861" i="22"/>
  <c r="P1858" i="22"/>
  <c r="P1853" i="22"/>
  <c r="P1852" i="22"/>
  <c r="P1851" i="22"/>
  <c r="P1850" i="22"/>
  <c r="P1849" i="22"/>
  <c r="P1848" i="22"/>
  <c r="P1846" i="22"/>
  <c r="P1845" i="22"/>
  <c r="P1840" i="22"/>
  <c r="P1839" i="22"/>
  <c r="P1838" i="22"/>
  <c r="P1835" i="22"/>
  <c r="P1834" i="22"/>
  <c r="P1833" i="22"/>
  <c r="P1832" i="22"/>
  <c r="P1831" i="22"/>
  <c r="P1830" i="22"/>
  <c r="P1828" i="22"/>
  <c r="P1827" i="22"/>
  <c r="P1825" i="22"/>
  <c r="P1822" i="22"/>
  <c r="P1821" i="22"/>
  <c r="P1820" i="22"/>
  <c r="P1817" i="22"/>
  <c r="P1816" i="22"/>
  <c r="P1815" i="22"/>
  <c r="P1814" i="22"/>
  <c r="P1813" i="22"/>
  <c r="P1812" i="22"/>
  <c r="P1810" i="22"/>
  <c r="P1809" i="22"/>
  <c r="P1804" i="22"/>
  <c r="P1803" i="22"/>
  <c r="P1802" i="22"/>
  <c r="P1799" i="22"/>
  <c r="P1798" i="22"/>
  <c r="P1797" i="22"/>
  <c r="P1796" i="22"/>
  <c r="P1795" i="22"/>
  <c r="P1794" i="22"/>
  <c r="P1792" i="22"/>
  <c r="P1791" i="22"/>
  <c r="P1786" i="22"/>
  <c r="P1785" i="22"/>
  <c r="P1781" i="22"/>
  <c r="P1780" i="22"/>
  <c r="P1779" i="22"/>
  <c r="P1778" i="22"/>
  <c r="P1776" i="22"/>
  <c r="P1774" i="22"/>
  <c r="P1773" i="22"/>
  <c r="P1771" i="22"/>
  <c r="P1768" i="22"/>
  <c r="P1767" i="22"/>
  <c r="P1766" i="22"/>
  <c r="P1763" i="22"/>
  <c r="P1762" i="22"/>
  <c r="P1761" i="22"/>
  <c r="P1760" i="22"/>
  <c r="P1758" i="22"/>
  <c r="P1756" i="22"/>
  <c r="P1755" i="22"/>
  <c r="P1750" i="22"/>
  <c r="P1749" i="22"/>
  <c r="P1748" i="22"/>
  <c r="P1745" i="22"/>
  <c r="P1744" i="22"/>
  <c r="P1743" i="22"/>
  <c r="P1742" i="22"/>
  <c r="P1741" i="22"/>
  <c r="P1740" i="22"/>
  <c r="P1738" i="22"/>
  <c r="P1737" i="22"/>
  <c r="P1736" i="22"/>
  <c r="P1732" i="22"/>
  <c r="P1731" i="22"/>
  <c r="P1730" i="22"/>
  <c r="P1727" i="22"/>
  <c r="P1726" i="22"/>
  <c r="P1725" i="22"/>
  <c r="P1724" i="22"/>
  <c r="P1722" i="22"/>
  <c r="P1720" i="22"/>
  <c r="P1719" i="22"/>
  <c r="P1714" i="22"/>
  <c r="P1713" i="22"/>
  <c r="P1712" i="22"/>
  <c r="P1709" i="22"/>
  <c r="P1708" i="22"/>
  <c r="P1707" i="22"/>
  <c r="P1706" i="22"/>
  <c r="P1704" i="22"/>
  <c r="P1703" i="22"/>
  <c r="P1702" i="22"/>
  <c r="P1701" i="22"/>
  <c r="P1700" i="22"/>
  <c r="P1696" i="22"/>
  <c r="P1695" i="22"/>
  <c r="P1691" i="22"/>
  <c r="P1690" i="22"/>
  <c r="P1689" i="22"/>
  <c r="P1688" i="22"/>
  <c r="P1687" i="22"/>
  <c r="P1686" i="22"/>
  <c r="P1684" i="22"/>
  <c r="P1683" i="22"/>
  <c r="P1678" i="22"/>
  <c r="P1677" i="22"/>
  <c r="P1676" i="22"/>
  <c r="P1673" i="22"/>
  <c r="P1672" i="22"/>
  <c r="P1671" i="22"/>
  <c r="P1670" i="22"/>
  <c r="P1669" i="22"/>
  <c r="P1668" i="22"/>
  <c r="P1666" i="22"/>
  <c r="P1665" i="22"/>
  <c r="P1660" i="22"/>
  <c r="P1659" i="22"/>
  <c r="P1655" i="22"/>
  <c r="P1654" i="22"/>
  <c r="P1653" i="22"/>
  <c r="P1652" i="22"/>
  <c r="P1650" i="22"/>
  <c r="P1648" i="22"/>
  <c r="P1647" i="22"/>
  <c r="P1642" i="22"/>
  <c r="P1641" i="22"/>
  <c r="P1637" i="22"/>
  <c r="P1636" i="22"/>
  <c r="P1635" i="22"/>
  <c r="P1634" i="22"/>
  <c r="P1633" i="22"/>
  <c r="P1632" i="22"/>
  <c r="P1630" i="22"/>
  <c r="P1629" i="22"/>
  <c r="P1627" i="22"/>
  <c r="P1624" i="22"/>
  <c r="P1623" i="22"/>
  <c r="P1619" i="22"/>
  <c r="P1618" i="22"/>
  <c r="P1617" i="22"/>
  <c r="P1616" i="22"/>
  <c r="P1615" i="22"/>
  <c r="P1614" i="22"/>
  <c r="P1613" i="22"/>
  <c r="P1612" i="22"/>
  <c r="P1611" i="22"/>
  <c r="P1606" i="22"/>
  <c r="P1605" i="22"/>
  <c r="P1604" i="22"/>
  <c r="P1601" i="22"/>
  <c r="P1600" i="22"/>
  <c r="P1599" i="22"/>
  <c r="P1598" i="22"/>
  <c r="P1597" i="22"/>
  <c r="P1596" i="22"/>
  <c r="P1594" i="22"/>
  <c r="P1593" i="22"/>
  <c r="P1588" i="22"/>
  <c r="P1587" i="22"/>
  <c r="P1586" i="22"/>
  <c r="P1583" i="22"/>
  <c r="P1582" i="22"/>
  <c r="P1581" i="22"/>
  <c r="P1580" i="22"/>
  <c r="P1578" i="22"/>
  <c r="P1576" i="22"/>
  <c r="P1575" i="22"/>
  <c r="P1570" i="22"/>
  <c r="P1569" i="22"/>
  <c r="P1568" i="22"/>
  <c r="P1565" i="22"/>
  <c r="P1564" i="22"/>
  <c r="P1563" i="22"/>
  <c r="P1562" i="22"/>
  <c r="P1560" i="22"/>
  <c r="P1558" i="22"/>
  <c r="P1557" i="22"/>
  <c r="P1555" i="22"/>
  <c r="P1552" i="22"/>
  <c r="P1551" i="22"/>
  <c r="P1550" i="22"/>
  <c r="P1547" i="22"/>
  <c r="P1546" i="22"/>
  <c r="P1545" i="22"/>
  <c r="P1544" i="22"/>
  <c r="P1543" i="22"/>
  <c r="P1542" i="22"/>
  <c r="P1540" i="22"/>
  <c r="P1539" i="22"/>
  <c r="P1538" i="22"/>
  <c r="P1537" i="22"/>
  <c r="P1534" i="22"/>
  <c r="P1533" i="22"/>
  <c r="P1532" i="22"/>
  <c r="P1529" i="22"/>
  <c r="P1528" i="22"/>
  <c r="P1527" i="22"/>
  <c r="P1526" i="22"/>
  <c r="P1524" i="22"/>
  <c r="P1522" i="22"/>
  <c r="P1521" i="22"/>
  <c r="P1516" i="22"/>
  <c r="P1511" i="22"/>
  <c r="P1510" i="22"/>
  <c r="P1509" i="22"/>
  <c r="P1508" i="22"/>
  <c r="P1506" i="22"/>
  <c r="P1504" i="22"/>
  <c r="P1503" i="22"/>
  <c r="P1500" i="22"/>
  <c r="P1498" i="22"/>
  <c r="P1497" i="22"/>
  <c r="P1496" i="22"/>
  <c r="P1493" i="22"/>
  <c r="P1492" i="22"/>
  <c r="P1491" i="22"/>
  <c r="P1490" i="22"/>
  <c r="P1488" i="22"/>
  <c r="P1486" i="22"/>
  <c r="P1485" i="22"/>
  <c r="P1483" i="22"/>
  <c r="P1480" i="22"/>
  <c r="P1479" i="22"/>
  <c r="P1478" i="22"/>
  <c r="P1475" i="22"/>
  <c r="P1474" i="22"/>
  <c r="P1473" i="22"/>
  <c r="P1472" i="22"/>
  <c r="P1471" i="22"/>
  <c r="P1470" i="22"/>
  <c r="P1468" i="22"/>
  <c r="P1467" i="22"/>
  <c r="P1462" i="22"/>
  <c r="P1461" i="22"/>
  <c r="P1457" i="22"/>
  <c r="P1456" i="22"/>
  <c r="P1455" i="22"/>
  <c r="P1454" i="22"/>
  <c r="P1452" i="22"/>
  <c r="P1450" i="22"/>
  <c r="P1449" i="22"/>
  <c r="P1444" i="22"/>
  <c r="P1443" i="22"/>
  <c r="P1442" i="22"/>
  <c r="P1439" i="22"/>
  <c r="P1438" i="22"/>
  <c r="P1437" i="22"/>
  <c r="P1436" i="22"/>
  <c r="P1435" i="22"/>
  <c r="P1434" i="22"/>
  <c r="P1432" i="22"/>
  <c r="P1431" i="22"/>
  <c r="P1426" i="22"/>
  <c r="P1425" i="22"/>
  <c r="P1424" i="22"/>
  <c r="P1421" i="22"/>
  <c r="P1420" i="22"/>
  <c r="P1419" i="22"/>
  <c r="P1418" i="22"/>
  <c r="P1416" i="22"/>
  <c r="P1414" i="22"/>
  <c r="P1413" i="22"/>
  <c r="P1408" i="22"/>
  <c r="P1407" i="22"/>
  <c r="P1406" i="22"/>
  <c r="P1403" i="22"/>
  <c r="P1402" i="22"/>
  <c r="P1401" i="22"/>
  <c r="P1400" i="22"/>
  <c r="P1398" i="22"/>
  <c r="P1397" i="22"/>
  <c r="P1396" i="22"/>
  <c r="P1395" i="22"/>
  <c r="P1390" i="22"/>
  <c r="P1389" i="22"/>
  <c r="P1385" i="22"/>
  <c r="P1384" i="22"/>
  <c r="P1383" i="22"/>
  <c r="P1382" i="22"/>
  <c r="P1381" i="22"/>
  <c r="P1380" i="22"/>
  <c r="P1378" i="22"/>
  <c r="P1377" i="22"/>
  <c r="P1372" i="22"/>
  <c r="P1371" i="22"/>
  <c r="P1370" i="22"/>
  <c r="P1367" i="22"/>
  <c r="P1366" i="22"/>
  <c r="P1365" i="22"/>
  <c r="P1364" i="22"/>
  <c r="P1363" i="22"/>
  <c r="P1362" i="22"/>
  <c r="P1360" i="22"/>
  <c r="P1359" i="22"/>
  <c r="P1357" i="22"/>
  <c r="P1354" i="22"/>
  <c r="P1353" i="22"/>
  <c r="P1352" i="22"/>
  <c r="P1349" i="22"/>
  <c r="P1348" i="22"/>
  <c r="P1347" i="22"/>
  <c r="P1346" i="22"/>
  <c r="P1345" i="22"/>
  <c r="P1344" i="22"/>
  <c r="P1342" i="22"/>
  <c r="P1341" i="22"/>
  <c r="P1336" i="22"/>
  <c r="P1335" i="22"/>
  <c r="P1331" i="22"/>
  <c r="P1330" i="22"/>
  <c r="P1329" i="22"/>
  <c r="P1328" i="22"/>
  <c r="P1326" i="22"/>
  <c r="P1324" i="22"/>
  <c r="P1323" i="22"/>
  <c r="P1322" i="22"/>
  <c r="P1321" i="22"/>
  <c r="P1318" i="22"/>
  <c r="P1317" i="22"/>
  <c r="P1313" i="22"/>
  <c r="P1312" i="22"/>
  <c r="P1311" i="22"/>
  <c r="P1310" i="22"/>
  <c r="P1308" i="22"/>
  <c r="P1306" i="22"/>
  <c r="P1305" i="22"/>
  <c r="P1304" i="22"/>
  <c r="P1303" i="22"/>
  <c r="P1300" i="22"/>
  <c r="P1299" i="22"/>
  <c r="P1295" i="22"/>
  <c r="P1294" i="22"/>
  <c r="P1293" i="22"/>
  <c r="P1292" i="22"/>
  <c r="P1290" i="22"/>
  <c r="P1288" i="22"/>
  <c r="P1287" i="22"/>
  <c r="P1285" i="22"/>
  <c r="P1282" i="22"/>
  <c r="P1281" i="22"/>
  <c r="P1277" i="22"/>
  <c r="P1276" i="22"/>
  <c r="P1275" i="22"/>
  <c r="P1274" i="22"/>
  <c r="P1272" i="22"/>
  <c r="P1270" i="22"/>
  <c r="P1269" i="22"/>
  <c r="P1268" i="22"/>
  <c r="P1267" i="22"/>
  <c r="P1264" i="22"/>
  <c r="P1263" i="22"/>
  <c r="P1259" i="22"/>
  <c r="P1258" i="22"/>
  <c r="P1257" i="22"/>
  <c r="P1256" i="22"/>
  <c r="P1254" i="22"/>
  <c r="P1252" i="22"/>
  <c r="P1251" i="22"/>
  <c r="P1246" i="22"/>
  <c r="P1245" i="22"/>
  <c r="P1241" i="22"/>
  <c r="P1240" i="22"/>
  <c r="P1239" i="22"/>
  <c r="P1238" i="22"/>
  <c r="P1236" i="22"/>
  <c r="P1234" i="22"/>
  <c r="P1233" i="22"/>
  <c r="P1228" i="22"/>
  <c r="P1227" i="22"/>
  <c r="P1226" i="22"/>
  <c r="P1223" i="22"/>
  <c r="P1222" i="22"/>
  <c r="P1221" i="22"/>
  <c r="P1220" i="22"/>
  <c r="P1219" i="22"/>
  <c r="P1218" i="22"/>
  <c r="P1216" i="22"/>
  <c r="P1215" i="22"/>
  <c r="P1213" i="22"/>
  <c r="P1210" i="22"/>
  <c r="P1208" i="22"/>
  <c r="P1205" i="22"/>
  <c r="P1204" i="22"/>
  <c r="P1203" i="22"/>
  <c r="P1202" i="22"/>
  <c r="P1200" i="22"/>
  <c r="P1198" i="22"/>
  <c r="P1197" i="22"/>
  <c r="P1194" i="22"/>
  <c r="P1192" i="22"/>
  <c r="P1191" i="22"/>
  <c r="P1190" i="22"/>
  <c r="P1187" i="22"/>
  <c r="P1186" i="22"/>
  <c r="P1185" i="22"/>
  <c r="P1184" i="22"/>
  <c r="P1182" i="22"/>
  <c r="P1180" i="22"/>
  <c r="P1179" i="22"/>
  <c r="P1174" i="22"/>
  <c r="P1173" i="22"/>
  <c r="P1172" i="22"/>
  <c r="P1169" i="22"/>
  <c r="P1168" i="22"/>
  <c r="P1167" i="22"/>
  <c r="P1166" i="22"/>
  <c r="P1165" i="22"/>
  <c r="P1164" i="22"/>
  <c r="P1162" i="22"/>
  <c r="P1161" i="22"/>
  <c r="P1156" i="22"/>
  <c r="P1151" i="22"/>
  <c r="P1150" i="22"/>
  <c r="P1149" i="22"/>
  <c r="P1148" i="22"/>
  <c r="P1147" i="22"/>
  <c r="P1146" i="22"/>
  <c r="P1144" i="22"/>
  <c r="P1143" i="22"/>
  <c r="P1142" i="22"/>
  <c r="P1138" i="22"/>
  <c r="P1137" i="22"/>
  <c r="P1136" i="22"/>
  <c r="P1133" i="22"/>
  <c r="P1132" i="22"/>
  <c r="P1131" i="22"/>
  <c r="P1130" i="22"/>
  <c r="P1129" i="22"/>
  <c r="P1128" i="22"/>
  <c r="P1127" i="22"/>
  <c r="P1126" i="22"/>
  <c r="P1125" i="22"/>
  <c r="P1120" i="22"/>
  <c r="P1119" i="22"/>
  <c r="P1115" i="22"/>
  <c r="P1114" i="22"/>
  <c r="P1113" i="22"/>
  <c r="P1112" i="22"/>
  <c r="P1111" i="22"/>
  <c r="P1110" i="22"/>
  <c r="P1109" i="22"/>
  <c r="P1108" i="22"/>
  <c r="P1107" i="22"/>
  <c r="P1102" i="22"/>
  <c r="P1101" i="22"/>
  <c r="P1100" i="22"/>
  <c r="P1097" i="22"/>
  <c r="P1096" i="22"/>
  <c r="P1095" i="22"/>
  <c r="P1094" i="22"/>
  <c r="P1093" i="22"/>
  <c r="P1092" i="22"/>
  <c r="P1090" i="22"/>
  <c r="P1089" i="22"/>
  <c r="P1087" i="22"/>
  <c r="P1084" i="22"/>
  <c r="P1083" i="22"/>
  <c r="P1079" i="22"/>
  <c r="P1078" i="22"/>
  <c r="P1077" i="22"/>
  <c r="P1076" i="22"/>
  <c r="P1074" i="22"/>
  <c r="P1072" i="22"/>
  <c r="P1071" i="22"/>
  <c r="P1066" i="22"/>
  <c r="P1065" i="22"/>
  <c r="P1064" i="22"/>
  <c r="P1061" i="22"/>
  <c r="P1060" i="22"/>
  <c r="P1059" i="22"/>
  <c r="P1058" i="22"/>
  <c r="P1056" i="22"/>
  <c r="P1055" i="22"/>
  <c r="P1054" i="22"/>
  <c r="P1053" i="22"/>
  <c r="P1048" i="22"/>
  <c r="P1047" i="22"/>
  <c r="P1046" i="22"/>
  <c r="P1043" i="22"/>
  <c r="P1042" i="22"/>
  <c r="P1041" i="22"/>
  <c r="P1040" i="22"/>
  <c r="P1038" i="22"/>
  <c r="P1037" i="22"/>
  <c r="P1036" i="22"/>
  <c r="P1035" i="22"/>
  <c r="P1033" i="22"/>
  <c r="P1030" i="22"/>
  <c r="P1029" i="22"/>
  <c r="P1025" i="22"/>
  <c r="P1024" i="22"/>
  <c r="P1023" i="22"/>
  <c r="P1022" i="22"/>
  <c r="P1021" i="22"/>
  <c r="P1020" i="22"/>
  <c r="P1018" i="22"/>
  <c r="P1017" i="22"/>
  <c r="P1015" i="22"/>
  <c r="P1012" i="22"/>
  <c r="P1011" i="22"/>
  <c r="P1010" i="22"/>
  <c r="P1007" i="22"/>
  <c r="P1006" i="22"/>
  <c r="P1005" i="22"/>
  <c r="P1004" i="22"/>
  <c r="P1002" i="22"/>
  <c r="P1000" i="22"/>
  <c r="P999" i="22"/>
  <c r="P997" i="22"/>
  <c r="P994" i="22"/>
  <c r="P993" i="22"/>
  <c r="P989" i="22"/>
  <c r="P988" i="22"/>
  <c r="P987" i="22"/>
  <c r="P986" i="22"/>
  <c r="P984" i="22"/>
  <c r="P982" i="22"/>
  <c r="P981" i="22"/>
  <c r="P976" i="22"/>
  <c r="P975" i="22"/>
  <c r="P974" i="22"/>
  <c r="P971" i="22"/>
  <c r="P970" i="22"/>
  <c r="P969" i="22"/>
  <c r="P968" i="22"/>
  <c r="P967" i="22"/>
  <c r="P966" i="22"/>
  <c r="P964" i="22"/>
  <c r="P963" i="22"/>
  <c r="P958" i="22"/>
  <c r="P957" i="22"/>
  <c r="P956" i="22"/>
  <c r="P953" i="22"/>
  <c r="P952" i="22"/>
  <c r="P951" i="22"/>
  <c r="P950" i="22"/>
  <c r="P949" i="22"/>
  <c r="P948" i="22"/>
  <c r="P946" i="22"/>
  <c r="P945" i="22"/>
  <c r="P940" i="22"/>
  <c r="P939" i="22"/>
  <c r="P938" i="22"/>
  <c r="P935" i="22"/>
  <c r="P934" i="22"/>
  <c r="P933" i="22"/>
  <c r="P932" i="22"/>
  <c r="P931" i="22"/>
  <c r="P930" i="22"/>
  <c r="P928" i="22"/>
  <c r="P927" i="22"/>
  <c r="P922" i="22"/>
  <c r="P920" i="22"/>
  <c r="P917" i="22"/>
  <c r="P916" i="22"/>
  <c r="P915" i="22"/>
  <c r="P914" i="22"/>
  <c r="P913" i="22"/>
  <c r="P912" i="22"/>
  <c r="P910" i="22"/>
  <c r="P909" i="22"/>
  <c r="P904" i="22"/>
  <c r="P903" i="22"/>
  <c r="P902" i="22"/>
  <c r="P899" i="22"/>
  <c r="P898" i="22"/>
  <c r="P897" i="22"/>
  <c r="P896" i="22"/>
  <c r="P895" i="22"/>
  <c r="P894" i="22"/>
  <c r="P892" i="22"/>
  <c r="P891" i="22"/>
  <c r="P886" i="22"/>
  <c r="P885" i="22"/>
  <c r="P884" i="22"/>
  <c r="P881" i="22"/>
  <c r="P880" i="22"/>
  <c r="P879" i="22"/>
  <c r="P878" i="22"/>
  <c r="P877" i="22"/>
  <c r="P876" i="22"/>
  <c r="P874" i="22"/>
  <c r="P873" i="22"/>
  <c r="P872" i="22"/>
  <c r="P870" i="22"/>
  <c r="P868" i="22"/>
  <c r="P867" i="22"/>
  <c r="P866" i="22"/>
  <c r="P863" i="22"/>
  <c r="P862" i="22"/>
  <c r="P861" i="22"/>
  <c r="P860" i="22"/>
  <c r="P858" i="22"/>
  <c r="P856" i="22"/>
  <c r="P855" i="22"/>
  <c r="P850" i="22"/>
  <c r="P849" i="22"/>
  <c r="P845" i="22"/>
  <c r="P844" i="22"/>
  <c r="P843" i="22"/>
  <c r="P842" i="22"/>
  <c r="P840" i="22"/>
  <c r="P838" i="22"/>
  <c r="P837" i="22"/>
  <c r="P832" i="22"/>
  <c r="P831" i="22"/>
  <c r="P830" i="22"/>
  <c r="P827" i="22"/>
  <c r="P826" i="22"/>
  <c r="P825" i="22"/>
  <c r="P824" i="22"/>
  <c r="P823" i="22"/>
  <c r="P822" i="22"/>
  <c r="P820" i="22"/>
  <c r="P819" i="22"/>
  <c r="P814" i="22"/>
  <c r="P813" i="22"/>
  <c r="P809" i="22"/>
  <c r="P808" i="22"/>
  <c r="P807" i="22"/>
  <c r="P806" i="22"/>
  <c r="P804" i="22"/>
  <c r="P802" i="22"/>
  <c r="P801" i="22"/>
  <c r="P798" i="22"/>
  <c r="P796" i="22"/>
  <c r="P795" i="22"/>
  <c r="P792" i="22"/>
  <c r="P791" i="22"/>
  <c r="P790" i="22"/>
  <c r="P789" i="22"/>
  <c r="P788" i="22"/>
  <c r="P786" i="22"/>
  <c r="P784" i="22"/>
  <c r="P783" i="22"/>
  <c r="P781" i="22"/>
  <c r="P778" i="22"/>
  <c r="P777" i="22"/>
  <c r="P773" i="22"/>
  <c r="P772" i="22"/>
  <c r="P771" i="22"/>
  <c r="P770" i="22"/>
  <c r="P768" i="22"/>
  <c r="P767" i="22"/>
  <c r="P766" i="22"/>
  <c r="P765" i="22"/>
  <c r="P763" i="22"/>
  <c r="P760" i="22"/>
  <c r="P759" i="22"/>
  <c r="P758" i="22"/>
  <c r="P755" i="22"/>
  <c r="P754" i="22"/>
  <c r="P753" i="22"/>
  <c r="P752" i="22"/>
  <c r="P751" i="22"/>
  <c r="P750" i="22"/>
  <c r="P748" i="22"/>
  <c r="P747" i="22"/>
  <c r="P742" i="22"/>
  <c r="P741" i="22"/>
  <c r="P740" i="22"/>
  <c r="P737" i="22"/>
  <c r="P736" i="22"/>
  <c r="P735" i="22"/>
  <c r="P734" i="22"/>
  <c r="P733" i="22"/>
  <c r="P732" i="22"/>
  <c r="P731" i="22"/>
  <c r="P730" i="22"/>
  <c r="P729" i="22"/>
  <c r="P727" i="22"/>
  <c r="P726" i="22"/>
  <c r="P725" i="22"/>
  <c r="P724" i="22"/>
  <c r="P723" i="22"/>
  <c r="P722" i="22"/>
  <c r="P719" i="22"/>
  <c r="P718" i="22"/>
  <c r="P717" i="22"/>
  <c r="P716" i="22"/>
  <c r="P715" i="22"/>
  <c r="P714" i="22"/>
  <c r="P713" i="22"/>
  <c r="P712" i="22"/>
  <c r="P711" i="22"/>
  <c r="P709" i="22"/>
  <c r="P706" i="22"/>
  <c r="P705" i="22"/>
  <c r="P704" i="22"/>
  <c r="P701" i="22"/>
  <c r="P700" i="22"/>
  <c r="P699" i="22"/>
  <c r="P698" i="22"/>
  <c r="P696" i="22"/>
  <c r="P694" i="22"/>
  <c r="P693" i="22"/>
  <c r="P692" i="22"/>
  <c r="P691" i="22"/>
  <c r="P688" i="22"/>
  <c r="P687" i="22"/>
  <c r="P683" i="22"/>
  <c r="P682" i="22"/>
  <c r="P681" i="22"/>
  <c r="P680" i="22"/>
  <c r="P679" i="22"/>
  <c r="P678" i="22"/>
  <c r="P676" i="22"/>
  <c r="P675" i="22"/>
  <c r="P670" i="22"/>
  <c r="P669" i="22"/>
  <c r="P665" i="22"/>
  <c r="P664" i="22"/>
  <c r="P663" i="22"/>
  <c r="P662" i="22"/>
  <c r="P661" i="22"/>
  <c r="P660" i="22"/>
  <c r="P658" i="22"/>
  <c r="P657" i="22"/>
  <c r="P652" i="22"/>
  <c r="P651" i="22"/>
  <c r="P650" i="22"/>
  <c r="P647" i="22"/>
  <c r="P646" i="22"/>
  <c r="P645" i="22"/>
  <c r="P644" i="22"/>
  <c r="P642" i="22"/>
  <c r="P640" i="22"/>
  <c r="P639" i="22"/>
  <c r="P637" i="22"/>
  <c r="P634" i="22"/>
  <c r="P633" i="22"/>
  <c r="P632" i="22"/>
  <c r="P629" i="22"/>
  <c r="P628" i="22"/>
  <c r="P627" i="22"/>
  <c r="P626" i="22"/>
  <c r="P625" i="22"/>
  <c r="P624" i="22"/>
  <c r="P623" i="22"/>
  <c r="P622" i="22"/>
  <c r="P621" i="22"/>
  <c r="P616" i="22"/>
  <c r="P615" i="22"/>
  <c r="P611" i="22"/>
  <c r="P610" i="22"/>
  <c r="P609" i="22"/>
  <c r="P608" i="22"/>
  <c r="P607" i="22"/>
  <c r="P606" i="22"/>
  <c r="P604" i="22"/>
  <c r="P603" i="22"/>
  <c r="P601" i="22"/>
  <c r="P598" i="22"/>
  <c r="P597" i="22"/>
  <c r="P593" i="22"/>
  <c r="P592" i="22"/>
  <c r="P591" i="22"/>
  <c r="P590" i="22"/>
  <c r="P589" i="22"/>
  <c r="P588" i="22"/>
  <c r="P587" i="22"/>
  <c r="P586" i="22"/>
  <c r="P585" i="22"/>
  <c r="P580" i="22"/>
  <c r="P579" i="22"/>
  <c r="P575" i="22"/>
  <c r="P574" i="22"/>
  <c r="P573" i="22"/>
  <c r="P572" i="22"/>
  <c r="P570" i="22"/>
  <c r="P568" i="22"/>
  <c r="P567" i="22"/>
  <c r="P562" i="22"/>
  <c r="P561" i="22"/>
  <c r="P560" i="22"/>
  <c r="P557" i="22"/>
  <c r="P556" i="22"/>
  <c r="P555" i="22"/>
  <c r="P554" i="22"/>
  <c r="P553" i="22"/>
  <c r="P552" i="22"/>
  <c r="P550" i="22"/>
  <c r="P549" i="22"/>
  <c r="P544" i="22"/>
  <c r="P543" i="22"/>
  <c r="P539" i="22"/>
  <c r="P538" i="22"/>
  <c r="P537" i="22"/>
  <c r="P536" i="22"/>
  <c r="P535" i="22"/>
  <c r="P534" i="22"/>
  <c r="P533" i="22"/>
  <c r="P532" i="22"/>
  <c r="P531" i="22"/>
  <c r="P526" i="22"/>
  <c r="P525" i="22"/>
  <c r="P521" i="22"/>
  <c r="P520" i="22"/>
  <c r="P519" i="22"/>
  <c r="P518" i="22"/>
  <c r="P517" i="22"/>
  <c r="P516" i="22"/>
  <c r="P514" i="22"/>
  <c r="P513" i="22"/>
  <c r="P511" i="22"/>
  <c r="P509" i="22"/>
  <c r="P508" i="22"/>
  <c r="P507" i="22"/>
  <c r="P506" i="22"/>
  <c r="P503" i="22"/>
  <c r="P502" i="22"/>
  <c r="P501" i="22"/>
  <c r="P500" i="22"/>
  <c r="P498" i="22"/>
  <c r="P496" i="22"/>
  <c r="P495" i="22"/>
  <c r="P490" i="22"/>
  <c r="P489" i="22"/>
  <c r="P488" i="22"/>
  <c r="P485" i="22"/>
  <c r="P484" i="22"/>
  <c r="P483" i="22"/>
  <c r="P482" i="22"/>
  <c r="P481" i="22"/>
  <c r="P480" i="22"/>
  <c r="P478" i="22"/>
  <c r="P477" i="22"/>
  <c r="P475" i="22"/>
  <c r="P474" i="22"/>
  <c r="P473" i="22"/>
  <c r="P472" i="22"/>
  <c r="P471" i="22"/>
  <c r="P467" i="22"/>
  <c r="P466" i="22"/>
  <c r="P465" i="22"/>
  <c r="P464" i="22"/>
  <c r="P462" i="22"/>
  <c r="P460" i="22"/>
  <c r="P459" i="22"/>
  <c r="P454" i="22"/>
  <c r="P453" i="22"/>
  <c r="P452" i="22"/>
  <c r="P449" i="22"/>
  <c r="P448" i="22"/>
  <c r="P447" i="22"/>
  <c r="P446" i="22"/>
  <c r="P444" i="22"/>
  <c r="P442" i="22"/>
  <c r="P441" i="22"/>
  <c r="P439" i="22"/>
  <c r="P436" i="22"/>
  <c r="P435" i="22"/>
  <c r="P432" i="22"/>
  <c r="P431" i="22"/>
  <c r="P430" i="22"/>
  <c r="P429" i="22"/>
  <c r="P428" i="22"/>
  <c r="P427" i="22"/>
  <c r="P426" i="22"/>
  <c r="P424" i="22"/>
  <c r="P423" i="22"/>
  <c r="P418" i="22"/>
  <c r="P417" i="22"/>
  <c r="P413" i="22"/>
  <c r="P412" i="22"/>
  <c r="P411" i="22"/>
  <c r="P410" i="22"/>
  <c r="P409" i="22"/>
  <c r="P408" i="22"/>
  <c r="P406" i="22"/>
  <c r="P405" i="22"/>
  <c r="P403" i="22"/>
  <c r="P402" i="22"/>
  <c r="P401" i="22"/>
  <c r="P400" i="22"/>
  <c r="P399" i="22"/>
  <c r="P398" i="22"/>
  <c r="P395" i="22"/>
  <c r="P394" i="22"/>
  <c r="P393" i="22"/>
  <c r="P392" i="22"/>
  <c r="P391" i="22"/>
  <c r="P390" i="22"/>
  <c r="P388" i="22"/>
  <c r="P387" i="22"/>
  <c r="P385" i="22"/>
  <c r="P382" i="22"/>
  <c r="P381" i="22"/>
  <c r="P377" i="22"/>
  <c r="P376" i="22"/>
  <c r="P375" i="22"/>
  <c r="P374" i="22"/>
  <c r="P373" i="22"/>
  <c r="P372" i="22"/>
  <c r="P371" i="22"/>
  <c r="P370" i="22"/>
  <c r="P369" i="22"/>
  <c r="P367" i="22"/>
  <c r="P366" i="22"/>
  <c r="P364" i="22"/>
  <c r="P363" i="22"/>
  <c r="P359" i="22"/>
  <c r="P358" i="22"/>
  <c r="P357" i="22"/>
  <c r="P356" i="22"/>
  <c r="P355" i="22"/>
  <c r="P354" i="22"/>
  <c r="P352" i="22"/>
  <c r="P351" i="22"/>
  <c r="P346" i="22"/>
  <c r="P345" i="22"/>
  <c r="P341" i="22"/>
  <c r="P340" i="22"/>
  <c r="P339" i="22"/>
  <c r="P338" i="22"/>
  <c r="P337" i="22"/>
  <c r="P336" i="22"/>
  <c r="P334" i="22"/>
  <c r="P333" i="22"/>
  <c r="P331" i="22"/>
  <c r="P328" i="22"/>
  <c r="P327" i="22"/>
  <c r="P323" i="22"/>
  <c r="P322" i="22"/>
  <c r="P321" i="22"/>
  <c r="P320" i="22"/>
  <c r="P318" i="22"/>
  <c r="P317" i="22"/>
  <c r="P316" i="22"/>
  <c r="P315" i="22"/>
  <c r="P310" i="22"/>
  <c r="P309" i="22"/>
  <c r="P305" i="22"/>
  <c r="P304" i="22"/>
  <c r="P303" i="22"/>
  <c r="P302" i="22"/>
  <c r="P300" i="22"/>
  <c r="P299" i="22"/>
  <c r="P298" i="22"/>
  <c r="P297" i="22"/>
  <c r="P295" i="22"/>
  <c r="P292" i="22"/>
  <c r="P291" i="22"/>
  <c r="P287" i="22"/>
  <c r="P286" i="22"/>
  <c r="P285" i="22"/>
  <c r="P284" i="22"/>
  <c r="P283" i="22"/>
  <c r="P282" i="22"/>
  <c r="P280" i="22"/>
  <c r="P279" i="22"/>
  <c r="P274" i="22"/>
  <c r="P273" i="22"/>
  <c r="P272" i="22"/>
  <c r="P269" i="22"/>
  <c r="P268" i="22"/>
  <c r="P267" i="22"/>
  <c r="P266" i="22"/>
  <c r="P265" i="22"/>
  <c r="P264" i="22"/>
  <c r="P262" i="22"/>
  <c r="P261" i="22"/>
  <c r="P259" i="22"/>
  <c r="P258" i="22"/>
  <c r="P257" i="22"/>
  <c r="P256" i="22"/>
  <c r="P254" i="22"/>
  <c r="P251" i="22"/>
  <c r="P250" i="22"/>
  <c r="P249" i="22"/>
  <c r="P248" i="22"/>
  <c r="P246" i="22"/>
  <c r="P244" i="22"/>
  <c r="P243" i="22"/>
  <c r="P238" i="22"/>
  <c r="P236" i="22"/>
  <c r="P233" i="22"/>
  <c r="P232" i="22"/>
  <c r="P231" i="22"/>
  <c r="P230" i="22"/>
  <c r="P229" i="22"/>
  <c r="P228" i="22"/>
  <c r="P226" i="22"/>
  <c r="P225" i="22"/>
  <c r="P220" i="22"/>
  <c r="P219" i="22"/>
  <c r="P218" i="22"/>
  <c r="P215" i="22"/>
  <c r="P214" i="22"/>
  <c r="P213" i="22"/>
  <c r="P212" i="22"/>
  <c r="P211" i="22"/>
  <c r="P210" i="22"/>
  <c r="P208" i="22"/>
  <c r="P207" i="22"/>
  <c r="P206" i="22"/>
  <c r="P205" i="22"/>
  <c r="P202" i="22"/>
  <c r="P201" i="22"/>
  <c r="P200" i="22"/>
  <c r="P197" i="22"/>
  <c r="P196" i="22"/>
  <c r="P195" i="22"/>
  <c r="P194" i="22"/>
  <c r="P193" i="22"/>
  <c r="P192" i="22"/>
  <c r="P190" i="22"/>
  <c r="P189" i="22"/>
  <c r="P187" i="22"/>
  <c r="P184" i="22"/>
  <c r="P183" i="22"/>
  <c r="P182" i="22"/>
  <c r="P179" i="22"/>
  <c r="P178" i="22"/>
  <c r="P177" i="22"/>
  <c r="P176" i="22"/>
  <c r="P175" i="22"/>
  <c r="P174" i="22"/>
  <c r="P172" i="22"/>
  <c r="P171" i="22"/>
  <c r="P166" i="22"/>
  <c r="P164" i="22"/>
  <c r="P161" i="22"/>
  <c r="P160" i="22"/>
  <c r="P159" i="22"/>
  <c r="P158" i="22"/>
  <c r="P156" i="22"/>
  <c r="P154" i="22"/>
  <c r="P153" i="22"/>
  <c r="P148" i="22"/>
  <c r="P147" i="22"/>
  <c r="P143" i="22"/>
  <c r="P142" i="22"/>
  <c r="P141" i="22"/>
  <c r="P140" i="22"/>
  <c r="P139" i="22"/>
  <c r="P138" i="22"/>
  <c r="P137" i="22"/>
  <c r="P136" i="22"/>
  <c r="P135" i="22"/>
  <c r="P130" i="22"/>
  <c r="P129" i="22"/>
  <c r="P128" i="22"/>
  <c r="P125" i="22"/>
  <c r="P124" i="22"/>
  <c r="P123" i="22"/>
  <c r="P122" i="22"/>
  <c r="P120" i="22"/>
  <c r="P118" i="22"/>
  <c r="P117" i="22"/>
  <c r="P115" i="22"/>
  <c r="P114" i="22"/>
  <c r="P113" i="22"/>
  <c r="P112" i="22"/>
  <c r="P111" i="22"/>
  <c r="P110" i="22"/>
  <c r="P107" i="22"/>
  <c r="P106" i="22"/>
  <c r="P105" i="22"/>
  <c r="P104" i="22"/>
  <c r="P102" i="22"/>
  <c r="P100" i="22"/>
  <c r="P99" i="22"/>
  <c r="P94" i="22"/>
  <c r="P93" i="22"/>
  <c r="P89" i="22"/>
  <c r="P88" i="22"/>
  <c r="P87" i="22"/>
  <c r="P86" i="22"/>
  <c r="P84" i="22"/>
  <c r="P82" i="22"/>
  <c r="P81" i="22"/>
  <c r="P79" i="22"/>
  <c r="P76" i="22"/>
  <c r="P75" i="22"/>
  <c r="P71" i="22"/>
  <c r="P70" i="22"/>
  <c r="P69" i="22"/>
  <c r="P68" i="22"/>
  <c r="P67" i="22"/>
  <c r="P66" i="22"/>
  <c r="P65" i="22"/>
  <c r="P64" i="22"/>
  <c r="P63" i="22"/>
  <c r="P58" i="22"/>
  <c r="P57" i="22"/>
  <c r="P53" i="22"/>
  <c r="P52" i="22"/>
  <c r="P51" i="22"/>
  <c r="P50" i="22"/>
  <c r="P49" i="22"/>
  <c r="P48" i="22"/>
  <c r="P46" i="22"/>
  <c r="P45" i="22"/>
  <c r="P43" i="22"/>
  <c r="P41" i="22"/>
  <c r="P40" i="22"/>
  <c r="P39" i="22"/>
  <c r="P38" i="22"/>
  <c r="P35" i="22"/>
  <c r="P34" i="22"/>
  <c r="P33" i="22"/>
  <c r="P32" i="22"/>
  <c r="P31" i="22"/>
  <c r="P30" i="22"/>
  <c r="P28" i="22"/>
  <c r="P27" i="22"/>
  <c r="P22" i="22"/>
  <c r="P21" i="22"/>
  <c r="P20" i="22"/>
  <c r="P17" i="22"/>
  <c r="P16" i="22"/>
  <c r="P15" i="22"/>
  <c r="P14" i="22"/>
  <c r="P12" i="22"/>
  <c r="P10" i="22"/>
  <c r="P9" i="22"/>
  <c r="P7" i="22"/>
  <c r="P4" i="22"/>
  <c r="P3" i="22"/>
  <c r="P2" i="22"/>
  <c r="P4315" i="22"/>
  <c r="P4313" i="22"/>
  <c r="P4308" i="22"/>
  <c r="P4307" i="22"/>
  <c r="P4297" i="22"/>
  <c r="P4295" i="22"/>
  <c r="P4290" i="22"/>
  <c r="P4284" i="22"/>
  <c r="P4277" i="22"/>
  <c r="P4272" i="22"/>
  <c r="P4271" i="22"/>
  <c r="P4266" i="22"/>
  <c r="P4259" i="22"/>
  <c r="P4253" i="22"/>
  <c r="P4248" i="22"/>
  <c r="P4243" i="22"/>
  <c r="P4241" i="22"/>
  <c r="P4236" i="22"/>
  <c r="P4235" i="22"/>
  <c r="P4230" i="22"/>
  <c r="P4225" i="22"/>
  <c r="P4223" i="22"/>
  <c r="P4218" i="22"/>
  <c r="P4217" i="22"/>
  <c r="P4212" i="22"/>
  <c r="P4205" i="22"/>
  <c r="P4199" i="22"/>
  <c r="P4194" i="22"/>
  <c r="P4189" i="22"/>
  <c r="P4187" i="22"/>
  <c r="P4181" i="22"/>
  <c r="P4178" i="22"/>
  <c r="P4169" i="22"/>
  <c r="P4165" i="22"/>
  <c r="P4164" i="22"/>
  <c r="P4163" i="22"/>
  <c r="P4151" i="22"/>
  <c r="P4145" i="22"/>
  <c r="P4140" i="22"/>
  <c r="P4133" i="22"/>
  <c r="P4129" i="22"/>
  <c r="P4128" i="22"/>
  <c r="P4122" i="22"/>
  <c r="P4115" i="22"/>
  <c r="P4109" i="22"/>
  <c r="P4104" i="22"/>
  <c r="P4093" i="22"/>
  <c r="P4092" i="22"/>
  <c r="P4091" i="22"/>
  <c r="P4079" i="22"/>
  <c r="P4073" i="22"/>
  <c r="P4070" i="22"/>
  <c r="P4068" i="22"/>
  <c r="P4056" i="22"/>
  <c r="P4055" i="22"/>
  <c r="P4052" i="22"/>
  <c r="P4043" i="22"/>
  <c r="P4038" i="22"/>
  <c r="P4037" i="22"/>
  <c r="P4032" i="22"/>
  <c r="P4027" i="22"/>
  <c r="P4025" i="22"/>
  <c r="P4020" i="22"/>
  <c r="P4019" i="22"/>
  <c r="P4007" i="22"/>
  <c r="P4002" i="22"/>
  <c r="P4001" i="22"/>
  <c r="P3989" i="22"/>
  <c r="P3984" i="22"/>
  <c r="P3983" i="22"/>
  <c r="P3980" i="22"/>
  <c r="P3978" i="22"/>
  <c r="P3971" i="22"/>
  <c r="P3966" i="22"/>
  <c r="P3965" i="22"/>
  <c r="P3947" i="22"/>
  <c r="P3944" i="22"/>
  <c r="P3942" i="22"/>
  <c r="P3935" i="22"/>
  <c r="P3930" i="22"/>
  <c r="P3929" i="22"/>
  <c r="P3924" i="22"/>
  <c r="P3913" i="22"/>
  <c r="P3912" i="22"/>
  <c r="P3911" i="22"/>
  <c r="P3908" i="22"/>
  <c r="P3899" i="22"/>
  <c r="P3895" i="22"/>
  <c r="P3894" i="22"/>
  <c r="P3893" i="22"/>
  <c r="P3881" i="22"/>
  <c r="P3876" i="22"/>
  <c r="P3875" i="22"/>
  <c r="P3872" i="22"/>
  <c r="P3870" i="22"/>
  <c r="P3859" i="22"/>
  <c r="P3858" i="22"/>
  <c r="P3857" i="22"/>
  <c r="P3852" i="22"/>
  <c r="P3845" i="22"/>
  <c r="P3840" i="22"/>
  <c r="P3839" i="22"/>
  <c r="P3834" i="22"/>
  <c r="P3827" i="22"/>
  <c r="P3822" i="22"/>
  <c r="P3821" i="22"/>
  <c r="P3816" i="22"/>
  <c r="P3809" i="22"/>
  <c r="P3804" i="22"/>
  <c r="P3803" i="22"/>
  <c r="P3791" i="22"/>
  <c r="P3786" i="22"/>
  <c r="P3785" i="22"/>
  <c r="P3782" i="22"/>
  <c r="P3780" i="22"/>
  <c r="P3773" i="22"/>
  <c r="P3768" i="22"/>
  <c r="P3755" i="22"/>
  <c r="P3750" i="22"/>
  <c r="P3749" i="22"/>
  <c r="P3747" i="22"/>
  <c r="P3746" i="22"/>
  <c r="P3744" i="22"/>
  <c r="P3732" i="22"/>
  <c r="P3731" i="22"/>
  <c r="P3726" i="22"/>
  <c r="P3721" i="22"/>
  <c r="P3714" i="22"/>
  <c r="P3713" i="22"/>
  <c r="P3701" i="22"/>
  <c r="P3696" i="22"/>
  <c r="P3695" i="22"/>
  <c r="P3690" i="22"/>
  <c r="P3683" i="22"/>
  <c r="P3678" i="22"/>
  <c r="P3677" i="22"/>
  <c r="P3672" i="22"/>
  <c r="P3665" i="22"/>
  <c r="P3659" i="22"/>
  <c r="P3654" i="22"/>
  <c r="P3647" i="22"/>
  <c r="P3643" i="22"/>
  <c r="P3642" i="22"/>
  <c r="P3641" i="22"/>
  <c r="P3625" i="22"/>
  <c r="P3624" i="22"/>
  <c r="P3623" i="22"/>
  <c r="P3611" i="22"/>
  <c r="P3606" i="22"/>
  <c r="P3605" i="22"/>
  <c r="P3600" i="22"/>
  <c r="P3593" i="22"/>
  <c r="P3588" i="22"/>
  <c r="P3587" i="22"/>
  <c r="P3575" i="22"/>
  <c r="P3570" i="22"/>
  <c r="P3569" i="22"/>
  <c r="P3564" i="22"/>
  <c r="P3557" i="22"/>
  <c r="P3552" i="22"/>
  <c r="P3551" i="22"/>
  <c r="P3548" i="22"/>
  <c r="P3541" i="22"/>
  <c r="P3539" i="22"/>
  <c r="P3534" i="22"/>
  <c r="P3533" i="22"/>
  <c r="P3521" i="22"/>
  <c r="P3516" i="22"/>
  <c r="P3515" i="22"/>
  <c r="P3510" i="22"/>
  <c r="P3498" i="22"/>
  <c r="P3497" i="22"/>
  <c r="P3492" i="22"/>
  <c r="P3485" i="22"/>
  <c r="P3480" i="22"/>
  <c r="P3474" i="22"/>
  <c r="P3467" i="22"/>
  <c r="P3462" i="22"/>
  <c r="P3461" i="22"/>
  <c r="P3444" i="22"/>
  <c r="P3443" i="22"/>
  <c r="P3440" i="22"/>
  <c r="P3431" i="22"/>
  <c r="P3426" i="22"/>
  <c r="P3425" i="22"/>
  <c r="P3422" i="22"/>
  <c r="P3407" i="22"/>
  <c r="P3404" i="22"/>
  <c r="P3397" i="22"/>
  <c r="P3395" i="22"/>
  <c r="P3390" i="22"/>
  <c r="P3389" i="22"/>
  <c r="P3386" i="22"/>
  <c r="P3384" i="22"/>
  <c r="P3379" i="22"/>
  <c r="P3377" i="22"/>
  <c r="P3372" i="22"/>
  <c r="P3371" i="22"/>
  <c r="P3354" i="22"/>
  <c r="P3353" i="22"/>
  <c r="P3336" i="22"/>
  <c r="P3335" i="22"/>
  <c r="P3332" i="22"/>
  <c r="P3331" i="22"/>
  <c r="P3330" i="22"/>
  <c r="P3323" i="22"/>
  <c r="P3318" i="22"/>
  <c r="P3317" i="22"/>
  <c r="P3312" i="22"/>
  <c r="P3300" i="22"/>
  <c r="P3299" i="22"/>
  <c r="P3296" i="22"/>
  <c r="P3282" i="22"/>
  <c r="P3281" i="22"/>
  <c r="P3278" i="22"/>
  <c r="P3269" i="22"/>
  <c r="P3264" i="22"/>
  <c r="P3263" i="22"/>
  <c r="P3259" i="22"/>
  <c r="P3251" i="22"/>
  <c r="P3246" i="22"/>
  <c r="P3245" i="22"/>
  <c r="P3241" i="22"/>
  <c r="P3240" i="22"/>
  <c r="P3233" i="22"/>
  <c r="P3228" i="22"/>
  <c r="P3223" i="22"/>
  <c r="P3222" i="22"/>
  <c r="P3215" i="22"/>
  <c r="P3211" i="22"/>
  <c r="P3210" i="22"/>
  <c r="P3209" i="22"/>
  <c r="P3204" i="22"/>
  <c r="P3197" i="22"/>
  <c r="P3192" i="22"/>
  <c r="P3191" i="22"/>
  <c r="P3179" i="22"/>
  <c r="P3176" i="22"/>
  <c r="P3174" i="22"/>
  <c r="P3173" i="22"/>
  <c r="P3168" i="22"/>
  <c r="P3156" i="22"/>
  <c r="P3155" i="22"/>
  <c r="P3152" i="22"/>
  <c r="P3143" i="22"/>
  <c r="P3138" i="22"/>
  <c r="P3137" i="22"/>
  <c r="P3125" i="22"/>
  <c r="P3121" i="22"/>
  <c r="P3120" i="22"/>
  <c r="P3119" i="22"/>
  <c r="P3115" i="22"/>
  <c r="P3114" i="22"/>
  <c r="P3102" i="22"/>
  <c r="P3101" i="22"/>
  <c r="P3097" i="22"/>
  <c r="P3096" i="22"/>
  <c r="P3089" i="22"/>
  <c r="P3084" i="22"/>
  <c r="P3083" i="22"/>
  <c r="P3079" i="22"/>
  <c r="P3071" i="22"/>
  <c r="P3066" i="22"/>
  <c r="P3065" i="22"/>
  <c r="P3060" i="22"/>
  <c r="P3053" i="22"/>
  <c r="P3049" i="22"/>
  <c r="P3048" i="22"/>
  <c r="P3047" i="22"/>
  <c r="P3042" i="22"/>
  <c r="P3035" i="22"/>
  <c r="P3031" i="22"/>
  <c r="P3030" i="22"/>
  <c r="P3029" i="22"/>
  <c r="P3024" i="22"/>
  <c r="P3017" i="22"/>
  <c r="P3012" i="22"/>
  <c r="P3011" i="22"/>
  <c r="P2994" i="22"/>
  <c r="P2993" i="22"/>
  <c r="P2989" i="22"/>
  <c r="P2988" i="22"/>
  <c r="P2981" i="22"/>
  <c r="P2977" i="22"/>
  <c r="P2976" i="22"/>
  <c r="P2975" i="22"/>
  <c r="P2970" i="22"/>
  <c r="P2963" i="22"/>
  <c r="P2957" i="22"/>
  <c r="P2954" i="22"/>
  <c r="P2947" i="22"/>
  <c r="P2940" i="22"/>
  <c r="P2939" i="22"/>
  <c r="P2923" i="22"/>
  <c r="P2922" i="22"/>
  <c r="P2921" i="22"/>
  <c r="P2918" i="22"/>
  <c r="P2917" i="22"/>
  <c r="P2916" i="22"/>
  <c r="P2909" i="22"/>
  <c r="P2904" i="22"/>
  <c r="P2903" i="22"/>
  <c r="P2900" i="22"/>
  <c r="P2893" i="22"/>
  <c r="P2891" i="22"/>
  <c r="P2886" i="22"/>
  <c r="P2882" i="22"/>
  <c r="P2881" i="22"/>
  <c r="P2873" i="22"/>
  <c r="P2868" i="22"/>
  <c r="P2862" i="22"/>
  <c r="P2855" i="22"/>
  <c r="P2851" i="22"/>
  <c r="P2850" i="22"/>
  <c r="P2849" i="22"/>
  <c r="P2839" i="22"/>
  <c r="P2837" i="22"/>
  <c r="P2833" i="22"/>
  <c r="P2832" i="22"/>
  <c r="P2831" i="22"/>
  <c r="P2828" i="22"/>
  <c r="P2827" i="22"/>
  <c r="P2826" i="22"/>
  <c r="P2821" i="22"/>
  <c r="P2819" i="22"/>
  <c r="P2815" i="22"/>
  <c r="P2814" i="22"/>
  <c r="P2813" i="22"/>
  <c r="P2808" i="22"/>
  <c r="P2801" i="22"/>
  <c r="P2796" i="22"/>
  <c r="P2795" i="22"/>
  <c r="P2783" i="22"/>
  <c r="P2778" i="22"/>
  <c r="P2777" i="22"/>
  <c r="P2772" i="22"/>
  <c r="P2767" i="22"/>
  <c r="P2765" i="22"/>
  <c r="P2760" i="22"/>
  <c r="P2759" i="22"/>
  <c r="P2747" i="22"/>
  <c r="P2742" i="22"/>
  <c r="P2741" i="22"/>
  <c r="P2736" i="22"/>
  <c r="P2729" i="22"/>
  <c r="P2724" i="22"/>
  <c r="P2723" i="22"/>
  <c r="P2711" i="22"/>
  <c r="P2706" i="22"/>
  <c r="P2705" i="22"/>
  <c r="P2702" i="22"/>
  <c r="P2701" i="22"/>
  <c r="P2700" i="22"/>
  <c r="P2693" i="22"/>
  <c r="P2688" i="22"/>
  <c r="P2687" i="22"/>
  <c r="P2683" i="22"/>
  <c r="P2682" i="22"/>
  <c r="P2677" i="22"/>
  <c r="P2675" i="22"/>
  <c r="P2670" i="22"/>
  <c r="P2664" i="22"/>
  <c r="P2657" i="22"/>
  <c r="P2652" i="22"/>
  <c r="P2651" i="22"/>
  <c r="P2648" i="22"/>
  <c r="P2647" i="22"/>
  <c r="P2641" i="22"/>
  <c r="P2639" i="22"/>
  <c r="P2634" i="22"/>
  <c r="P2633" i="22"/>
  <c r="P2621" i="22"/>
  <c r="P2616" i="22"/>
  <c r="P2611" i="22"/>
  <c r="P2610" i="22"/>
  <c r="P2598" i="22"/>
  <c r="P2597" i="22"/>
  <c r="P2585" i="22"/>
  <c r="P2580" i="22"/>
  <c r="P2579" i="22"/>
  <c r="P2576" i="22"/>
  <c r="P2574" i="22"/>
  <c r="P2569" i="22"/>
  <c r="P2567" i="22"/>
  <c r="P2563" i="22"/>
  <c r="P2562" i="22"/>
  <c r="P2561" i="22"/>
  <c r="P2557" i="22"/>
  <c r="P2551" i="22"/>
  <c r="P2549" i="22"/>
  <c r="P2545" i="22"/>
  <c r="P2544" i="22"/>
  <c r="P2543" i="22"/>
  <c r="P2538" i="22"/>
  <c r="P2533" i="22"/>
  <c r="P2531" i="22"/>
  <c r="P2526" i="22"/>
  <c r="P2522" i="22"/>
  <c r="P2520" i="22"/>
  <c r="P2515" i="22"/>
  <c r="P2513" i="22"/>
  <c r="P2508" i="22"/>
  <c r="P2507" i="22"/>
  <c r="P2503" i="22"/>
  <c r="P2502" i="22"/>
  <c r="P2495" i="22"/>
  <c r="P2491" i="22"/>
  <c r="P2490" i="22"/>
  <c r="P2489" i="22"/>
  <c r="P2486" i="22"/>
  <c r="P2477" i="22"/>
  <c r="P2472" i="22"/>
  <c r="P2471" i="22"/>
  <c r="P2466" i="22"/>
  <c r="P2461" i="22"/>
  <c r="P2459" i="22"/>
  <c r="P2455" i="22"/>
  <c r="P2454" i="22"/>
  <c r="P2448" i="22"/>
  <c r="P2441" i="22"/>
  <c r="P2436" i="22"/>
  <c r="P2435" i="22"/>
  <c r="P2431" i="22"/>
  <c r="P2430" i="22"/>
  <c r="P2425" i="22"/>
  <c r="P2423" i="22"/>
  <c r="P2419" i="22"/>
  <c r="P2418" i="22"/>
  <c r="P2417" i="22"/>
  <c r="P2413" i="22"/>
  <c r="P2405" i="22"/>
  <c r="P2400" i="22"/>
  <c r="P2399" i="22"/>
  <c r="P2394" i="22"/>
  <c r="P2387" i="22"/>
  <c r="P2378" i="22"/>
  <c r="P2376" i="22"/>
  <c r="P2371" i="22"/>
  <c r="P2369" i="22"/>
  <c r="P2364" i="22"/>
  <c r="P2363" i="22"/>
  <c r="P2358" i="22"/>
  <c r="P2353" i="22"/>
  <c r="P2351" i="22"/>
  <c r="P2346" i="22"/>
  <c r="P2345" i="22"/>
  <c r="P2333" i="22"/>
  <c r="P2328" i="22"/>
  <c r="P2327" i="22"/>
  <c r="P2322" i="22"/>
  <c r="P2315" i="22"/>
  <c r="P2310" i="22"/>
  <c r="P2309" i="22"/>
  <c r="P2297" i="22"/>
  <c r="P2293" i="22"/>
  <c r="P2292" i="22"/>
  <c r="P2279" i="22"/>
  <c r="P2275" i="22"/>
  <c r="P2274" i="22"/>
  <c r="P2273" i="22"/>
  <c r="P2268" i="22"/>
  <c r="P2261" i="22"/>
  <c r="P2256" i="22"/>
  <c r="P2255" i="22"/>
  <c r="P2252" i="22"/>
  <c r="P2243" i="22"/>
  <c r="P2239" i="22"/>
  <c r="P2238" i="22"/>
  <c r="P2237" i="22"/>
  <c r="P2234" i="22"/>
  <c r="P2233" i="22"/>
  <c r="P2232" i="22"/>
  <c r="P2220" i="22"/>
  <c r="P2219" i="22"/>
  <c r="P2216" i="22"/>
  <c r="P2209" i="22"/>
  <c r="P2204" i="22"/>
  <c r="P2202" i="22"/>
  <c r="P2201" i="22"/>
  <c r="P2197" i="22"/>
  <c r="P2196" i="22"/>
  <c r="P2191" i="22"/>
  <c r="P2189" i="22"/>
  <c r="P2184" i="22"/>
  <c r="P2183" i="22"/>
  <c r="P2179" i="22"/>
  <c r="P2178" i="22"/>
  <c r="P2171" i="22"/>
  <c r="P2168" i="22"/>
  <c r="P2166" i="22"/>
  <c r="P2165" i="22"/>
  <c r="P2160" i="22"/>
  <c r="P2153" i="22"/>
  <c r="P2148" i="22"/>
  <c r="P2147" i="22"/>
  <c r="P2144" i="22"/>
  <c r="P2143" i="22"/>
  <c r="P2142" i="22"/>
  <c r="P2135" i="22"/>
  <c r="P2131" i="22"/>
  <c r="P2130" i="22"/>
  <c r="P2129" i="22"/>
  <c r="P2125" i="22"/>
  <c r="P2124" i="22"/>
  <c r="P2117" i="22"/>
  <c r="P2112" i="22"/>
  <c r="P2111" i="22"/>
  <c r="P2106" i="22"/>
  <c r="P2101" i="22"/>
  <c r="P2099" i="22"/>
  <c r="P2095" i="22"/>
  <c r="P2094" i="22"/>
  <c r="P2093" i="22"/>
  <c r="P2089" i="22"/>
  <c r="P2088" i="22"/>
  <c r="P2081" i="22"/>
  <c r="P2076" i="22"/>
  <c r="P2075" i="22"/>
  <c r="P2072" i="22"/>
  <c r="P2070" i="22"/>
  <c r="P2063" i="22"/>
  <c r="P2059" i="22"/>
  <c r="P2058" i="22"/>
  <c r="P2052" i="22"/>
  <c r="P2045" i="22"/>
  <c r="P2039" i="22"/>
  <c r="P2034" i="22"/>
  <c r="P2029" i="22"/>
  <c r="P2027" i="22"/>
  <c r="P2023" i="22"/>
  <c r="P2022" i="22"/>
  <c r="P2021" i="22"/>
  <c r="P2016" i="22"/>
  <c r="P2009" i="22"/>
  <c r="P2004" i="22"/>
  <c r="P2003" i="22"/>
  <c r="P1991" i="22"/>
  <c r="P1986" i="22"/>
  <c r="P1985" i="22"/>
  <c r="P1980" i="22"/>
  <c r="P1973" i="22"/>
  <c r="P1968" i="22"/>
  <c r="P1967" i="22"/>
  <c r="P1964" i="22"/>
  <c r="P1962" i="22"/>
  <c r="P1955" i="22"/>
  <c r="P1950" i="22"/>
  <c r="P1949" i="22"/>
  <c r="P1945" i="22"/>
  <c r="P1944" i="22"/>
  <c r="P1937" i="22"/>
  <c r="P1934" i="22"/>
  <c r="P1932" i="22"/>
  <c r="P1931" i="22"/>
  <c r="P1926" i="22"/>
  <c r="P1919" i="22"/>
  <c r="P1915" i="22"/>
  <c r="P1914" i="22"/>
  <c r="P1913" i="22"/>
  <c r="P1910" i="22"/>
  <c r="P1903" i="22"/>
  <c r="P1901" i="22"/>
  <c r="P1896" i="22"/>
  <c r="P1895" i="22"/>
  <c r="P1891" i="22"/>
  <c r="P1883" i="22"/>
  <c r="P1879" i="22"/>
  <c r="P1878" i="22"/>
  <c r="P1877" i="22"/>
  <c r="P1874" i="22"/>
  <c r="P1872" i="22"/>
  <c r="P1865" i="22"/>
  <c r="P1860" i="22"/>
  <c r="P1859" i="22"/>
  <c r="P1857" i="22"/>
  <c r="P1856" i="22"/>
  <c r="P1855" i="22"/>
  <c r="P1854" i="22"/>
  <c r="P1847" i="22"/>
  <c r="P1843" i="22"/>
  <c r="P1842" i="22"/>
  <c r="P1841" i="22"/>
  <c r="P1836" i="22"/>
  <c r="P1829" i="22"/>
  <c r="P1824" i="22"/>
  <c r="P1823" i="22"/>
  <c r="P1811" i="22"/>
  <c r="P1807" i="22"/>
  <c r="P1806" i="22"/>
  <c r="P1805" i="22"/>
  <c r="P1801" i="22"/>
  <c r="P1800" i="22"/>
  <c r="P1793" i="22"/>
  <c r="P1789" i="22"/>
  <c r="P1788" i="22"/>
  <c r="P1787" i="22"/>
  <c r="P1784" i="22"/>
  <c r="P1783" i="22"/>
  <c r="P1782" i="22"/>
  <c r="P1770" i="22"/>
  <c r="P1769" i="22"/>
  <c r="P1765" i="22"/>
  <c r="P1764" i="22"/>
  <c r="P1759" i="22"/>
  <c r="P1757" i="22"/>
  <c r="P1753" i="22"/>
  <c r="P1752" i="22"/>
  <c r="P1751" i="22"/>
  <c r="P1747" i="22"/>
  <c r="P1746" i="22"/>
  <c r="P1739" i="22"/>
  <c r="P1735" i="22"/>
  <c r="P1734" i="22"/>
  <c r="P1733" i="22"/>
  <c r="P1729" i="22"/>
  <c r="P1728" i="22"/>
  <c r="P1723" i="22"/>
  <c r="P1721" i="22"/>
  <c r="P1717" i="22"/>
  <c r="P1716" i="22"/>
  <c r="P1715" i="22"/>
  <c r="P1710" i="22"/>
  <c r="P1705" i="22"/>
  <c r="P1699" i="22"/>
  <c r="P1698" i="22"/>
  <c r="P1697" i="22"/>
  <c r="P1694" i="22"/>
  <c r="P1693" i="22"/>
  <c r="P1692" i="22"/>
  <c r="P1685" i="22"/>
  <c r="P1681" i="22"/>
  <c r="P1680" i="22"/>
  <c r="P1679" i="22"/>
  <c r="P1674" i="22"/>
  <c r="P1667" i="22"/>
  <c r="P1663" i="22"/>
  <c r="P1662" i="22"/>
  <c r="P1661" i="22"/>
  <c r="P1658" i="22"/>
  <c r="P1656" i="22"/>
  <c r="P1651" i="22"/>
  <c r="P1649" i="22"/>
  <c r="P1645" i="22"/>
  <c r="P1644" i="22"/>
  <c r="P1643" i="22"/>
  <c r="P1640" i="22"/>
  <c r="P1638" i="22"/>
  <c r="P1631" i="22"/>
  <c r="P1626" i="22"/>
  <c r="P1625" i="22"/>
  <c r="P1622" i="22"/>
  <c r="P1609" i="22"/>
  <c r="P1608" i="22"/>
  <c r="P1607" i="22"/>
  <c r="P1602" i="22"/>
  <c r="P1595" i="22"/>
  <c r="P1591" i="22"/>
  <c r="P1590" i="22"/>
  <c r="P1589" i="22"/>
  <c r="P1579" i="22"/>
  <c r="P1577" i="22"/>
  <c r="P1573" i="22"/>
  <c r="P1572" i="22"/>
  <c r="P1571" i="22"/>
  <c r="P1566" i="22"/>
  <c r="P1561" i="22"/>
  <c r="P1554" i="22"/>
  <c r="P1553" i="22"/>
  <c r="P1548" i="22"/>
  <c r="P1541" i="22"/>
  <c r="P1536" i="22"/>
  <c r="P1535" i="22"/>
  <c r="P1531" i="22"/>
  <c r="P1530" i="22"/>
  <c r="P1525" i="22"/>
  <c r="P1523" i="22"/>
  <c r="P1519" i="22"/>
  <c r="P1518" i="22"/>
  <c r="P1517" i="22"/>
  <c r="P1514" i="22"/>
  <c r="P1512" i="22"/>
  <c r="P1507" i="22"/>
  <c r="P1505" i="22"/>
  <c r="P1501" i="22"/>
  <c r="P1499" i="22"/>
  <c r="P1494" i="22"/>
  <c r="P1489" i="22"/>
  <c r="P1487" i="22"/>
  <c r="P1484" i="22"/>
  <c r="P1482" i="22"/>
  <c r="P1481" i="22"/>
  <c r="P1476" i="22"/>
  <c r="P1469" i="22"/>
  <c r="P1465" i="22"/>
  <c r="P1464" i="22"/>
  <c r="P1463" i="22"/>
  <c r="P1460" i="22"/>
  <c r="P1459" i="22"/>
  <c r="P1458" i="22"/>
  <c r="P1453" i="22"/>
  <c r="P1451" i="22"/>
  <c r="P1446" i="22"/>
  <c r="P1445" i="22"/>
  <c r="P1440" i="22"/>
  <c r="P1433" i="22"/>
  <c r="P1429" i="22"/>
  <c r="P1428" i="22"/>
  <c r="P1427" i="22"/>
  <c r="P1423" i="22"/>
  <c r="P1422" i="22"/>
  <c r="P1417" i="22"/>
  <c r="P1415" i="22"/>
  <c r="P1411" i="22"/>
  <c r="P1410" i="22"/>
  <c r="P1409" i="22"/>
  <c r="P1405" i="22"/>
  <c r="P1399" i="22"/>
  <c r="P1393" i="22"/>
  <c r="P1392" i="22"/>
  <c r="P1391" i="22"/>
  <c r="P1388" i="22"/>
  <c r="P1379" i="22"/>
  <c r="P1375" i="22"/>
  <c r="P1374" i="22"/>
  <c r="P1373" i="22"/>
  <c r="P1368" i="22"/>
  <c r="P1361" i="22"/>
  <c r="P1356" i="22"/>
  <c r="P1355" i="22"/>
  <c r="P1350" i="22"/>
  <c r="P1343" i="22"/>
  <c r="P1339" i="22"/>
  <c r="P1338" i="22"/>
  <c r="P1337" i="22"/>
  <c r="P1334" i="22"/>
  <c r="P1332" i="22"/>
  <c r="P1327" i="22"/>
  <c r="P1325" i="22"/>
  <c r="P1320" i="22"/>
  <c r="P1319" i="22"/>
  <c r="P1316" i="22"/>
  <c r="P1309" i="22"/>
  <c r="P1307" i="22"/>
  <c r="P1302" i="22"/>
  <c r="P1301" i="22"/>
  <c r="P1298" i="22"/>
  <c r="P1296" i="22"/>
  <c r="P1291" i="22"/>
  <c r="P1289" i="22"/>
  <c r="P1284" i="22"/>
  <c r="P1280" i="22"/>
  <c r="P1279" i="22"/>
  <c r="P1278" i="22"/>
  <c r="P1273" i="22"/>
  <c r="P1271" i="22"/>
  <c r="P1266" i="22"/>
  <c r="P1265" i="22"/>
  <c r="P1262" i="22"/>
  <c r="P1260" i="22"/>
  <c r="P1255" i="22"/>
  <c r="P1253" i="22"/>
  <c r="P1249" i="22"/>
  <c r="P1248" i="22"/>
  <c r="P1247" i="22"/>
  <c r="P1244" i="22"/>
  <c r="P1237" i="22"/>
  <c r="P1235" i="22"/>
  <c r="P1231" i="22"/>
  <c r="P1230" i="22"/>
  <c r="P1229" i="22"/>
  <c r="P1217" i="22"/>
  <c r="P1212" i="22"/>
  <c r="P1211" i="22"/>
  <c r="P1206" i="22"/>
  <c r="P1201" i="22"/>
  <c r="P1199" i="22"/>
  <c r="P1195" i="22"/>
  <c r="P1193" i="22"/>
  <c r="P1188" i="22"/>
  <c r="P1183" i="22"/>
  <c r="P1181" i="22"/>
  <c r="P1177" i="22"/>
  <c r="P1176" i="22"/>
  <c r="P1175" i="22"/>
  <c r="P1170" i="22"/>
  <c r="P1163" i="22"/>
  <c r="P1159" i="22"/>
  <c r="P1158" i="22"/>
  <c r="P1157" i="22"/>
  <c r="P1155" i="22"/>
  <c r="P1154" i="22"/>
  <c r="P1152" i="22"/>
  <c r="P1145" i="22"/>
  <c r="P1141" i="22"/>
  <c r="P1140" i="22"/>
  <c r="P1139" i="22"/>
  <c r="P1134" i="22"/>
  <c r="P1123" i="22"/>
  <c r="P1122" i="22"/>
  <c r="P1121" i="22"/>
  <c r="P1118" i="22"/>
  <c r="P1116" i="22"/>
  <c r="P1105" i="22"/>
  <c r="P1104" i="22"/>
  <c r="P1103" i="22"/>
  <c r="P1099" i="22"/>
  <c r="P1098" i="22"/>
  <c r="P1091" i="22"/>
  <c r="P1086" i="22"/>
  <c r="P1085" i="22"/>
  <c r="P1082" i="22"/>
  <c r="P1080" i="22"/>
  <c r="P1075" i="22"/>
  <c r="P1073" i="22"/>
  <c r="P1069" i="22"/>
  <c r="P1068" i="22"/>
  <c r="P1067" i="22"/>
  <c r="P1062" i="22"/>
  <c r="P1051" i="22"/>
  <c r="P1050" i="22"/>
  <c r="P1049" i="22"/>
  <c r="P1045" i="22"/>
  <c r="P1044" i="22"/>
  <c r="P1039" i="22"/>
  <c r="P1034" i="22"/>
  <c r="P1032" i="22"/>
  <c r="P1031" i="22"/>
  <c r="P1028" i="22"/>
  <c r="P1026" i="22"/>
  <c r="P1019" i="22"/>
  <c r="P1016" i="22"/>
  <c r="P1014" i="22"/>
  <c r="P1013" i="22"/>
  <c r="P1008" i="22"/>
  <c r="P1003" i="22"/>
  <c r="P1001" i="22"/>
  <c r="P996" i="22"/>
  <c r="P995" i="22"/>
  <c r="P992" i="22"/>
  <c r="P990" i="22"/>
  <c r="P985" i="22"/>
  <c r="P983" i="22"/>
  <c r="P978" i="22"/>
  <c r="P977" i="22"/>
  <c r="P973" i="22"/>
  <c r="P972" i="22"/>
  <c r="P965" i="22"/>
  <c r="P961" i="22"/>
  <c r="P960" i="22"/>
  <c r="P959" i="22"/>
  <c r="P954" i="22"/>
  <c r="P947" i="22"/>
  <c r="P943" i="22"/>
  <c r="P942" i="22"/>
  <c r="P941" i="22"/>
  <c r="P937" i="22"/>
  <c r="P929" i="22"/>
  <c r="P925" i="22"/>
  <c r="P924" i="22"/>
  <c r="P923" i="22"/>
  <c r="P921" i="22"/>
  <c r="P919" i="22"/>
  <c r="P918" i="22"/>
  <c r="P911" i="22"/>
  <c r="P907" i="22"/>
  <c r="P906" i="22"/>
  <c r="P905" i="22"/>
  <c r="P900" i="22"/>
  <c r="P893" i="22"/>
  <c r="P889" i="22"/>
  <c r="P888" i="22"/>
  <c r="P887" i="22"/>
  <c r="P882" i="22"/>
  <c r="P875" i="22"/>
  <c r="P871" i="22"/>
  <c r="P869" i="22"/>
  <c r="P865" i="22"/>
  <c r="P859" i="22"/>
  <c r="P857" i="22"/>
  <c r="P853" i="22"/>
  <c r="P852" i="22"/>
  <c r="P851" i="22"/>
  <c r="P848" i="22"/>
  <c r="P847" i="22"/>
  <c r="P846" i="22"/>
  <c r="P841" i="22"/>
  <c r="P839" i="22"/>
  <c r="P835" i="22"/>
  <c r="P834" i="22"/>
  <c r="P833" i="22"/>
  <c r="P828" i="22"/>
  <c r="P821" i="22"/>
  <c r="P817" i="22"/>
  <c r="P816" i="22"/>
  <c r="P815" i="22"/>
  <c r="P812" i="22"/>
  <c r="P811" i="22"/>
  <c r="P810" i="22"/>
  <c r="P805" i="22"/>
  <c r="P803" i="22"/>
  <c r="P799" i="22"/>
  <c r="P797" i="22"/>
  <c r="P794" i="22"/>
  <c r="P793" i="22"/>
  <c r="P787" i="22"/>
  <c r="P785" i="22"/>
  <c r="P780" i="22"/>
  <c r="P779" i="22"/>
  <c r="P776" i="22"/>
  <c r="P774" i="22"/>
  <c r="P769" i="22"/>
  <c r="P762" i="22"/>
  <c r="P761" i="22"/>
  <c r="P756" i="22"/>
  <c r="P749" i="22"/>
  <c r="P745" i="22"/>
  <c r="P744" i="22"/>
  <c r="P743" i="22"/>
  <c r="P738" i="22"/>
  <c r="P721" i="22"/>
  <c r="P708" i="22"/>
  <c r="P707" i="22"/>
  <c r="P703" i="22"/>
  <c r="P702" i="22"/>
  <c r="P697" i="22"/>
  <c r="P695" i="22"/>
  <c r="P690" i="22"/>
  <c r="P689" i="22"/>
  <c r="P686" i="22"/>
  <c r="P685" i="22"/>
  <c r="P684" i="22"/>
  <c r="P677" i="22"/>
  <c r="P673" i="22"/>
  <c r="P672" i="22"/>
  <c r="P671" i="22"/>
  <c r="P668" i="22"/>
  <c r="P666" i="22"/>
  <c r="P659" i="22"/>
  <c r="P655" i="22"/>
  <c r="P654" i="22"/>
  <c r="P653" i="22"/>
  <c r="P649" i="22"/>
  <c r="P643" i="22"/>
  <c r="P641" i="22"/>
  <c r="P638" i="22"/>
  <c r="P636" i="22"/>
  <c r="P635" i="22"/>
  <c r="P631" i="22"/>
  <c r="P630" i="22"/>
  <c r="P619" i="22"/>
  <c r="P618" i="22"/>
  <c r="P617" i="22"/>
  <c r="P614" i="22"/>
  <c r="P612" i="22"/>
  <c r="P605" i="22"/>
  <c r="P600" i="22"/>
  <c r="P599" i="22"/>
  <c r="P596" i="22"/>
  <c r="P595" i="22"/>
  <c r="P594" i="22"/>
  <c r="P583" i="22"/>
  <c r="P582" i="22"/>
  <c r="P581" i="22"/>
  <c r="P578" i="22"/>
  <c r="P577" i="22"/>
  <c r="P576" i="22"/>
  <c r="P571" i="22"/>
  <c r="P569" i="22"/>
  <c r="P564" i="22"/>
  <c r="P563" i="22"/>
  <c r="P559" i="22"/>
  <c r="P558" i="22"/>
  <c r="P551" i="22"/>
  <c r="P547" i="22"/>
  <c r="P546" i="22"/>
  <c r="P545" i="22"/>
  <c r="P542" i="22"/>
  <c r="P540" i="22"/>
  <c r="P529" i="22"/>
  <c r="P528" i="22"/>
  <c r="P527" i="22"/>
  <c r="P524" i="22"/>
  <c r="P523" i="22"/>
  <c r="P515" i="22"/>
  <c r="P510" i="22"/>
  <c r="P505" i="22"/>
  <c r="P504" i="22"/>
  <c r="P499" i="22"/>
  <c r="P497" i="22"/>
  <c r="P493" i="22"/>
  <c r="P492" i="22"/>
  <c r="P491" i="22"/>
  <c r="P487" i="22"/>
  <c r="P486" i="22"/>
  <c r="P479" i="22"/>
  <c r="P470" i="22"/>
  <c r="P469" i="22"/>
  <c r="P468" i="22"/>
  <c r="P463" i="22"/>
  <c r="P461" i="22"/>
  <c r="P457" i="22"/>
  <c r="P456" i="22"/>
  <c r="P455" i="22"/>
  <c r="P450" i="22"/>
  <c r="P445" i="22"/>
  <c r="P443" i="22"/>
  <c r="P438" i="22"/>
  <c r="P437" i="22"/>
  <c r="P434" i="22"/>
  <c r="P433" i="22"/>
  <c r="P425" i="22"/>
  <c r="P421" i="22"/>
  <c r="P420" i="22"/>
  <c r="P419" i="22"/>
  <c r="P416" i="22"/>
  <c r="P415" i="22"/>
  <c r="P414" i="22"/>
  <c r="P407" i="22"/>
  <c r="P389" i="22"/>
  <c r="P384" i="22"/>
  <c r="P383" i="22"/>
  <c r="P380" i="22"/>
  <c r="P378" i="22"/>
  <c r="P365" i="22"/>
  <c r="P362" i="22"/>
  <c r="P361" i="22"/>
  <c r="P360" i="22"/>
  <c r="P353" i="22"/>
  <c r="P349" i="22"/>
  <c r="P348" i="22"/>
  <c r="P347" i="22"/>
  <c r="P344" i="22"/>
  <c r="P343" i="22"/>
  <c r="P342" i="22"/>
  <c r="P335" i="22"/>
  <c r="P330" i="22"/>
  <c r="P329" i="22"/>
  <c r="P326" i="22"/>
  <c r="P324" i="22"/>
  <c r="P319" i="22"/>
  <c r="P313" i="22"/>
  <c r="P312" i="22"/>
  <c r="P311" i="22"/>
  <c r="P308" i="22"/>
  <c r="P306" i="22"/>
  <c r="P301" i="22"/>
  <c r="P296" i="22"/>
  <c r="P294" i="22"/>
  <c r="P293" i="22"/>
  <c r="P290" i="22"/>
  <c r="P288" i="22"/>
  <c r="P281" i="22"/>
  <c r="P277" i="22"/>
  <c r="P276" i="22"/>
  <c r="P275" i="22"/>
  <c r="P271" i="22"/>
  <c r="P270" i="22"/>
  <c r="P263" i="22"/>
  <c r="P252" i="22"/>
  <c r="P247" i="22"/>
  <c r="P245" i="22"/>
  <c r="P241" i="22"/>
  <c r="P240" i="22"/>
  <c r="P239" i="22"/>
  <c r="P235" i="22"/>
  <c r="P227" i="22"/>
  <c r="P223" i="22"/>
  <c r="P222" i="22"/>
  <c r="P221" i="22"/>
  <c r="P216" i="22"/>
  <c r="P209" i="22"/>
  <c r="P204" i="22"/>
  <c r="P203" i="22"/>
  <c r="P198" i="22"/>
  <c r="P191" i="22"/>
  <c r="P186" i="22"/>
  <c r="P185" i="22"/>
  <c r="P173" i="22"/>
  <c r="P169" i="22"/>
  <c r="P168" i="22"/>
  <c r="P167" i="22"/>
  <c r="P162" i="22"/>
  <c r="P157" i="22"/>
  <c r="P155" i="22"/>
  <c r="P151" i="22"/>
  <c r="P150" i="22"/>
  <c r="P149" i="22"/>
  <c r="P146" i="22"/>
  <c r="P133" i="22"/>
  <c r="P132" i="22"/>
  <c r="P131" i="22"/>
  <c r="P126" i="22"/>
  <c r="P121" i="22"/>
  <c r="P119" i="22"/>
  <c r="P103" i="22"/>
  <c r="P101" i="22"/>
  <c r="P98" i="22"/>
  <c r="P97" i="22"/>
  <c r="P96" i="22"/>
  <c r="P95" i="22"/>
  <c r="P92" i="22"/>
  <c r="P90" i="22"/>
  <c r="P85" i="22"/>
  <c r="P83" i="22"/>
  <c r="P78" i="22"/>
  <c r="P77" i="22"/>
  <c r="P74" i="22"/>
  <c r="P72" i="22"/>
  <c r="P61" i="22"/>
  <c r="P60" i="22"/>
  <c r="P59" i="22"/>
  <c r="P56" i="22"/>
  <c r="P54" i="22"/>
  <c r="P47" i="22"/>
  <c r="P36" i="22"/>
  <c r="P29" i="22"/>
  <c r="P25" i="22"/>
  <c r="P24" i="22"/>
  <c r="P23" i="22"/>
  <c r="P18" i="22"/>
  <c r="P13" i="22"/>
  <c r="P11" i="22"/>
  <c r="P5" i="22"/>
  <c r="P4197" i="22"/>
  <c r="P3631" i="22"/>
  <c r="P3621" i="22"/>
  <c r="P3513" i="22"/>
  <c r="P3408" i="22"/>
  <c r="P2382" i="22"/>
  <c r="P2073" i="22"/>
  <c r="P2057" i="22"/>
  <c r="P1777" i="22"/>
  <c r="P1515" i="22"/>
  <c r="P1447" i="22"/>
  <c r="P1283" i="22"/>
  <c r="P1209" i="22"/>
  <c r="P1057" i="22"/>
  <c r="P979" i="22"/>
  <c r="P728" i="22"/>
  <c r="P720" i="22"/>
  <c r="P565" i="22"/>
  <c r="P255" i="22"/>
  <c r="P237" i="22"/>
  <c r="N201" i="22"/>
  <c r="N183" i="22"/>
  <c r="N165" i="22"/>
  <c r="P165" i="22" s="1"/>
  <c r="N42" i="22"/>
  <c r="P42" i="22" s="1"/>
  <c r="N6" i="22"/>
  <c r="P6" i="22" s="1"/>
  <c r="N3503" i="22"/>
  <c r="P3503" i="22" s="1"/>
  <c r="N2225" i="22"/>
  <c r="N1775" i="22"/>
  <c r="P1775" i="22" s="1"/>
  <c r="N1559" i="22"/>
  <c r="P1559" i="22" s="1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690" i="22"/>
  <c r="C691" i="22"/>
  <c r="C692" i="22"/>
  <c r="C693" i="22"/>
  <c r="C694" i="22"/>
  <c r="C695" i="22"/>
  <c r="C696" i="22"/>
  <c r="C697" i="22"/>
  <c r="C698" i="22"/>
  <c r="C699" i="22"/>
  <c r="C700" i="22"/>
  <c r="C701" i="22"/>
  <c r="C702" i="22"/>
  <c r="C703" i="22"/>
  <c r="C704" i="22"/>
  <c r="C705" i="22"/>
  <c r="C706" i="22"/>
  <c r="C707" i="22"/>
  <c r="C708" i="22"/>
  <c r="C709" i="22"/>
  <c r="C710" i="22"/>
  <c r="C711" i="22"/>
  <c r="C712" i="22"/>
  <c r="C713" i="22"/>
  <c r="C714" i="22"/>
  <c r="C715" i="22"/>
  <c r="C716" i="22"/>
  <c r="C717" i="22"/>
  <c r="C718" i="22"/>
  <c r="C719" i="22"/>
  <c r="C720" i="22"/>
  <c r="C721" i="22"/>
  <c r="C722" i="22"/>
  <c r="C723" i="22"/>
  <c r="C724" i="22"/>
  <c r="C725" i="22"/>
  <c r="C726" i="22"/>
  <c r="C727" i="22"/>
  <c r="C728" i="22"/>
  <c r="C729" i="22"/>
  <c r="C730" i="22"/>
  <c r="C731" i="22"/>
  <c r="C732" i="22"/>
  <c r="C733" i="22"/>
  <c r="C734" i="22"/>
  <c r="C735" i="22"/>
  <c r="C736" i="22"/>
  <c r="C737" i="22"/>
  <c r="C738" i="22"/>
  <c r="C739" i="22"/>
  <c r="C740" i="22"/>
  <c r="C741" i="22"/>
  <c r="C742" i="22"/>
  <c r="C743" i="22"/>
  <c r="C744" i="22"/>
  <c r="C745" i="22"/>
  <c r="C746" i="22"/>
  <c r="C747" i="22"/>
  <c r="C748" i="22"/>
  <c r="C749" i="22"/>
  <c r="C750" i="22"/>
  <c r="C751" i="22"/>
  <c r="C752" i="22"/>
  <c r="C753" i="22"/>
  <c r="C754" i="22"/>
  <c r="C755" i="22"/>
  <c r="C756" i="22"/>
  <c r="C757" i="22"/>
  <c r="C758" i="22"/>
  <c r="C759" i="22"/>
  <c r="C760" i="22"/>
  <c r="C761" i="22"/>
  <c r="C762" i="22"/>
  <c r="C763" i="22"/>
  <c r="C764" i="22"/>
  <c r="C765" i="22"/>
  <c r="C766" i="22"/>
  <c r="C767" i="22"/>
  <c r="C768" i="22"/>
  <c r="C769" i="22"/>
  <c r="C770" i="22"/>
  <c r="C771" i="22"/>
  <c r="C772" i="22"/>
  <c r="C773" i="22"/>
  <c r="C774" i="22"/>
  <c r="C775" i="22"/>
  <c r="C776" i="22"/>
  <c r="C777" i="22"/>
  <c r="C778" i="22"/>
  <c r="C779" i="22"/>
  <c r="C780" i="22"/>
  <c r="C781" i="22"/>
  <c r="C782" i="22"/>
  <c r="C783" i="22"/>
  <c r="C784" i="22"/>
  <c r="C785" i="22"/>
  <c r="C786" i="22"/>
  <c r="C787" i="22"/>
  <c r="C788" i="22"/>
  <c r="C789" i="22"/>
  <c r="C790" i="22"/>
  <c r="C791" i="22"/>
  <c r="C792" i="22"/>
  <c r="C793" i="22"/>
  <c r="C794" i="22"/>
  <c r="C795" i="22"/>
  <c r="C796" i="22"/>
  <c r="C797" i="22"/>
  <c r="C798" i="22"/>
  <c r="C799" i="22"/>
  <c r="C800" i="22"/>
  <c r="C801" i="22"/>
  <c r="C802" i="22"/>
  <c r="C803" i="22"/>
  <c r="C804" i="22"/>
  <c r="C805" i="22"/>
  <c r="C806" i="22"/>
  <c r="C807" i="22"/>
  <c r="C808" i="22"/>
  <c r="C809" i="22"/>
  <c r="C810" i="22"/>
  <c r="C811" i="22"/>
  <c r="C812" i="22"/>
  <c r="C813" i="22"/>
  <c r="C814" i="22"/>
  <c r="C815" i="22"/>
  <c r="C816" i="22"/>
  <c r="C817" i="22"/>
  <c r="C818" i="22"/>
  <c r="C819" i="22"/>
  <c r="C820" i="22"/>
  <c r="C821" i="22"/>
  <c r="C822" i="22"/>
  <c r="C823" i="22"/>
  <c r="C824" i="22"/>
  <c r="C825" i="22"/>
  <c r="C826" i="22"/>
  <c r="C827" i="22"/>
  <c r="C828" i="22"/>
  <c r="C829" i="22"/>
  <c r="C830" i="22"/>
  <c r="C831" i="22"/>
  <c r="C832" i="22"/>
  <c r="C833" i="22"/>
  <c r="C834" i="22"/>
  <c r="C835" i="22"/>
  <c r="C836" i="22"/>
  <c r="C837" i="22"/>
  <c r="C838" i="22"/>
  <c r="C839" i="22"/>
  <c r="C840" i="22"/>
  <c r="C841" i="22"/>
  <c r="C842" i="22"/>
  <c r="C843" i="22"/>
  <c r="C844" i="22"/>
  <c r="C845" i="22"/>
  <c r="C846" i="22"/>
  <c r="C847" i="22"/>
  <c r="C848" i="22"/>
  <c r="C849" i="22"/>
  <c r="C850" i="22"/>
  <c r="C851" i="22"/>
  <c r="C852" i="22"/>
  <c r="C853" i="22"/>
  <c r="C854" i="22"/>
  <c r="C855" i="22"/>
  <c r="C856" i="22"/>
  <c r="C857" i="22"/>
  <c r="C858" i="22"/>
  <c r="C859" i="22"/>
  <c r="C860" i="22"/>
  <c r="C861" i="22"/>
  <c r="C862" i="22"/>
  <c r="C863" i="22"/>
  <c r="C864" i="22"/>
  <c r="C865" i="22"/>
  <c r="C866" i="22"/>
  <c r="C867" i="22"/>
  <c r="C868" i="22"/>
  <c r="C869" i="22"/>
  <c r="C870" i="22"/>
  <c r="C871" i="22"/>
  <c r="C872" i="22"/>
  <c r="C873" i="22"/>
  <c r="C874" i="22"/>
  <c r="C875" i="22"/>
  <c r="C876" i="22"/>
  <c r="C877" i="22"/>
  <c r="C878" i="22"/>
  <c r="C879" i="22"/>
  <c r="C880" i="22"/>
  <c r="C881" i="22"/>
  <c r="C882" i="22"/>
  <c r="C883" i="22"/>
  <c r="C884" i="22"/>
  <c r="C885" i="22"/>
  <c r="C886" i="22"/>
  <c r="C887" i="22"/>
  <c r="C888" i="22"/>
  <c r="C889" i="22"/>
  <c r="C890" i="22"/>
  <c r="C891" i="22"/>
  <c r="C892" i="22"/>
  <c r="C893" i="22"/>
  <c r="C894" i="22"/>
  <c r="C895" i="22"/>
  <c r="C896" i="22"/>
  <c r="C897" i="22"/>
  <c r="C898" i="22"/>
  <c r="C899" i="22"/>
  <c r="C900" i="22"/>
  <c r="C901" i="22"/>
  <c r="C902" i="22"/>
  <c r="C903" i="22"/>
  <c r="C904" i="22"/>
  <c r="C905" i="22"/>
  <c r="C906" i="22"/>
  <c r="C907" i="22"/>
  <c r="C908" i="22"/>
  <c r="C909" i="22"/>
  <c r="C910" i="22"/>
  <c r="C911" i="22"/>
  <c r="C912" i="22"/>
  <c r="C913" i="22"/>
  <c r="C914" i="22"/>
  <c r="C915" i="22"/>
  <c r="C916" i="22"/>
  <c r="C917" i="22"/>
  <c r="C918" i="22"/>
  <c r="C919" i="22"/>
  <c r="C920" i="22"/>
  <c r="C921" i="22"/>
  <c r="C922" i="22"/>
  <c r="C923" i="22"/>
  <c r="C924" i="22"/>
  <c r="C925" i="22"/>
  <c r="C926" i="22"/>
  <c r="C927" i="22"/>
  <c r="C928" i="22"/>
  <c r="C929" i="22"/>
  <c r="C930" i="22"/>
  <c r="C931" i="22"/>
  <c r="C932" i="22"/>
  <c r="C933" i="22"/>
  <c r="C934" i="22"/>
  <c r="C935" i="22"/>
  <c r="C936" i="22"/>
  <c r="C937" i="22"/>
  <c r="C938" i="22"/>
  <c r="C939" i="22"/>
  <c r="C940" i="22"/>
  <c r="C941" i="22"/>
  <c r="C942" i="22"/>
  <c r="C943" i="22"/>
  <c r="C944" i="22"/>
  <c r="C945" i="22"/>
  <c r="C946" i="22"/>
  <c r="C947" i="22"/>
  <c r="C948" i="22"/>
  <c r="C949" i="22"/>
  <c r="C950" i="22"/>
  <c r="C951" i="22"/>
  <c r="C952" i="22"/>
  <c r="C953" i="22"/>
  <c r="C954" i="22"/>
  <c r="C955" i="22"/>
  <c r="C956" i="22"/>
  <c r="C957" i="22"/>
  <c r="C958" i="22"/>
  <c r="C959" i="22"/>
  <c r="C960" i="22"/>
  <c r="C961" i="22"/>
  <c r="C962" i="22"/>
  <c r="C963" i="22"/>
  <c r="C964" i="22"/>
  <c r="C965" i="22"/>
  <c r="C966" i="22"/>
  <c r="C967" i="22"/>
  <c r="C968" i="22"/>
  <c r="C969" i="22"/>
  <c r="C970" i="22"/>
  <c r="C971" i="22"/>
  <c r="C972" i="22"/>
  <c r="C973" i="22"/>
  <c r="C974" i="22"/>
  <c r="C975" i="22"/>
  <c r="C976" i="22"/>
  <c r="C977" i="22"/>
  <c r="C978" i="22"/>
  <c r="C979" i="22"/>
  <c r="C980" i="22"/>
  <c r="C981" i="22"/>
  <c r="C982" i="22"/>
  <c r="C983" i="22"/>
  <c r="C984" i="22"/>
  <c r="C985" i="22"/>
  <c r="C986" i="22"/>
  <c r="C987" i="22"/>
  <c r="C988" i="22"/>
  <c r="C989" i="22"/>
  <c r="C990" i="22"/>
  <c r="C991" i="22"/>
  <c r="C992" i="22"/>
  <c r="C993" i="22"/>
  <c r="C994" i="22"/>
  <c r="C995" i="22"/>
  <c r="C996" i="22"/>
  <c r="C997" i="22"/>
  <c r="C998" i="22"/>
  <c r="C999" i="22"/>
  <c r="C1000" i="22"/>
  <c r="C1001" i="22"/>
  <c r="C1002" i="22"/>
  <c r="C1003" i="22"/>
  <c r="C1004" i="22"/>
  <c r="C1005" i="22"/>
  <c r="C1006" i="22"/>
  <c r="C1007" i="22"/>
  <c r="C1008" i="22"/>
  <c r="C1009" i="22"/>
  <c r="C1010" i="22"/>
  <c r="C1011" i="22"/>
  <c r="C1012" i="22"/>
  <c r="C1013" i="22"/>
  <c r="C1014" i="22"/>
  <c r="C1015" i="22"/>
  <c r="C1016" i="22"/>
  <c r="C1017" i="22"/>
  <c r="C1018" i="22"/>
  <c r="C1019" i="22"/>
  <c r="C1020" i="22"/>
  <c r="C1021" i="22"/>
  <c r="C1022" i="22"/>
  <c r="C1023" i="22"/>
  <c r="C1024" i="22"/>
  <c r="C1025" i="22"/>
  <c r="C1026" i="22"/>
  <c r="C1027" i="22"/>
  <c r="C1028" i="22"/>
  <c r="C1029" i="22"/>
  <c r="C1030" i="22"/>
  <c r="C1031" i="22"/>
  <c r="C1032" i="22"/>
  <c r="C1033" i="22"/>
  <c r="C1034" i="22"/>
  <c r="C1035" i="22"/>
  <c r="C1036" i="22"/>
  <c r="C1037" i="22"/>
  <c r="C1038" i="22"/>
  <c r="C1039" i="22"/>
  <c r="C1040" i="22"/>
  <c r="C1041" i="22"/>
  <c r="C1042" i="22"/>
  <c r="C1043" i="22"/>
  <c r="C1044" i="22"/>
  <c r="C1045" i="22"/>
  <c r="C1046" i="22"/>
  <c r="C1047" i="22"/>
  <c r="C1048" i="22"/>
  <c r="C1049" i="22"/>
  <c r="C1050" i="22"/>
  <c r="C1051" i="22"/>
  <c r="C1052" i="22"/>
  <c r="C1053" i="22"/>
  <c r="C1054" i="22"/>
  <c r="C1055" i="22"/>
  <c r="C1056" i="22"/>
  <c r="C1057" i="22"/>
  <c r="C1058" i="22"/>
  <c r="C1059" i="22"/>
  <c r="C1060" i="22"/>
  <c r="C1061" i="22"/>
  <c r="C1062" i="22"/>
  <c r="C1063" i="22"/>
  <c r="C1064" i="22"/>
  <c r="C1065" i="22"/>
  <c r="C1066" i="22"/>
  <c r="C1067" i="22"/>
  <c r="C1068" i="22"/>
  <c r="C1069" i="22"/>
  <c r="C1070" i="22"/>
  <c r="C1071" i="22"/>
  <c r="C1072" i="22"/>
  <c r="C1073" i="22"/>
  <c r="C1074" i="22"/>
  <c r="C1075" i="22"/>
  <c r="C1076" i="22"/>
  <c r="C1077" i="22"/>
  <c r="C1078" i="22"/>
  <c r="C1079" i="22"/>
  <c r="C1080" i="22"/>
  <c r="C1081" i="22"/>
  <c r="C1082" i="22"/>
  <c r="C1083" i="22"/>
  <c r="C1084" i="22"/>
  <c r="C1085" i="22"/>
  <c r="C1086" i="22"/>
  <c r="C1087" i="22"/>
  <c r="C1088" i="22"/>
  <c r="C1089" i="22"/>
  <c r="C1090" i="22"/>
  <c r="C1091" i="22"/>
  <c r="C1092" i="22"/>
  <c r="C1093" i="22"/>
  <c r="C1094" i="22"/>
  <c r="C1095" i="22"/>
  <c r="C1096" i="22"/>
  <c r="C1097" i="22"/>
  <c r="C1098" i="22"/>
  <c r="C1099" i="22"/>
  <c r="C1100" i="22"/>
  <c r="C1101" i="22"/>
  <c r="C1102" i="22"/>
  <c r="C1103" i="22"/>
  <c r="C1104" i="22"/>
  <c r="C1105" i="22"/>
  <c r="C1106" i="22"/>
  <c r="C1107" i="22"/>
  <c r="C1108" i="22"/>
  <c r="C1109" i="22"/>
  <c r="C1110" i="22"/>
  <c r="C1111" i="22"/>
  <c r="C1112" i="22"/>
  <c r="C1113" i="22"/>
  <c r="C1114" i="22"/>
  <c r="C1115" i="22"/>
  <c r="C1116" i="22"/>
  <c r="C1117" i="22"/>
  <c r="C1118" i="22"/>
  <c r="C1119" i="22"/>
  <c r="C1120" i="22"/>
  <c r="C1121" i="22"/>
  <c r="C1122" i="22"/>
  <c r="C1123" i="22"/>
  <c r="C1124" i="22"/>
  <c r="C1125" i="22"/>
  <c r="C1126" i="22"/>
  <c r="C1127" i="22"/>
  <c r="C1128" i="22"/>
  <c r="C1129" i="22"/>
  <c r="C1130" i="22"/>
  <c r="C1131" i="22"/>
  <c r="C1132" i="22"/>
  <c r="C1133" i="22"/>
  <c r="C1134" i="22"/>
  <c r="C1135" i="22"/>
  <c r="C1136" i="22"/>
  <c r="C1137" i="22"/>
  <c r="C1138" i="22"/>
  <c r="C1139" i="22"/>
  <c r="C1140" i="22"/>
  <c r="C1141" i="22"/>
  <c r="C1142" i="22"/>
  <c r="C1143" i="22"/>
  <c r="C1144" i="22"/>
  <c r="C1145" i="22"/>
  <c r="C1146" i="22"/>
  <c r="C1147" i="22"/>
  <c r="C1148" i="22"/>
  <c r="C1149" i="22"/>
  <c r="C1150" i="22"/>
  <c r="C1151" i="22"/>
  <c r="C1152" i="22"/>
  <c r="C1153" i="22"/>
  <c r="C1154" i="22"/>
  <c r="C1155" i="22"/>
  <c r="C1156" i="22"/>
  <c r="C1157" i="22"/>
  <c r="C1158" i="22"/>
  <c r="C1159" i="22"/>
  <c r="C1160" i="22"/>
  <c r="C1161" i="22"/>
  <c r="C1162" i="22"/>
  <c r="C1163" i="22"/>
  <c r="C1164" i="22"/>
  <c r="C1165" i="22"/>
  <c r="C1166" i="22"/>
  <c r="C1167" i="22"/>
  <c r="C1168" i="22"/>
  <c r="C1169" i="22"/>
  <c r="C1170" i="22"/>
  <c r="C1171" i="22"/>
  <c r="C1172" i="22"/>
  <c r="C1173" i="22"/>
  <c r="C1174" i="22"/>
  <c r="C1175" i="22"/>
  <c r="C1176" i="22"/>
  <c r="C1177" i="22"/>
  <c r="C1178" i="22"/>
  <c r="C1179" i="22"/>
  <c r="C1180" i="22"/>
  <c r="C1181" i="22"/>
  <c r="C1182" i="22"/>
  <c r="C1183" i="22"/>
  <c r="C1184" i="22"/>
  <c r="C1185" i="22"/>
  <c r="C1186" i="22"/>
  <c r="C1187" i="22"/>
  <c r="C1188" i="22"/>
  <c r="C1189" i="22"/>
  <c r="C1190" i="22"/>
  <c r="C1191" i="22"/>
  <c r="C1192" i="22"/>
  <c r="C1193" i="22"/>
  <c r="C1194" i="22"/>
  <c r="C1195" i="22"/>
  <c r="C1196" i="22"/>
  <c r="C1197" i="22"/>
  <c r="C1198" i="22"/>
  <c r="C1199" i="22"/>
  <c r="C1200" i="22"/>
  <c r="C1201" i="22"/>
  <c r="C1202" i="22"/>
  <c r="C1203" i="22"/>
  <c r="C1204" i="22"/>
  <c r="C1205" i="22"/>
  <c r="C1206" i="22"/>
  <c r="C1207" i="22"/>
  <c r="C1208" i="22"/>
  <c r="C1209" i="22"/>
  <c r="C1210" i="22"/>
  <c r="C1211" i="22"/>
  <c r="C1212" i="22"/>
  <c r="C1213" i="22"/>
  <c r="C1214" i="22"/>
  <c r="C1215" i="22"/>
  <c r="C1216" i="22"/>
  <c r="C1217" i="22"/>
  <c r="C1218" i="22"/>
  <c r="C1219" i="22"/>
  <c r="C1220" i="22"/>
  <c r="C1221" i="22"/>
  <c r="C1222" i="22"/>
  <c r="C1223" i="22"/>
  <c r="C1224" i="22"/>
  <c r="C1225" i="22"/>
  <c r="C1226" i="22"/>
  <c r="C1227" i="22"/>
  <c r="C1228" i="22"/>
  <c r="C1229" i="22"/>
  <c r="C1230" i="22"/>
  <c r="C1231" i="22"/>
  <c r="C1232" i="22"/>
  <c r="C1233" i="22"/>
  <c r="C1234" i="22"/>
  <c r="C1235" i="22"/>
  <c r="C1236" i="22"/>
  <c r="C1237" i="22"/>
  <c r="C1238" i="22"/>
  <c r="C1239" i="22"/>
  <c r="C1240" i="22"/>
  <c r="C1241" i="22"/>
  <c r="C1242" i="22"/>
  <c r="C1243" i="22"/>
  <c r="C1244" i="22"/>
  <c r="C1245" i="22"/>
  <c r="C1246" i="22"/>
  <c r="C1247" i="22"/>
  <c r="C1248" i="22"/>
  <c r="C1249" i="22"/>
  <c r="C1250" i="22"/>
  <c r="C1251" i="22"/>
  <c r="C1252" i="22"/>
  <c r="C1253" i="22"/>
  <c r="C1254" i="22"/>
  <c r="C1255" i="22"/>
  <c r="C1256" i="22"/>
  <c r="C1257" i="22"/>
  <c r="C1258" i="22"/>
  <c r="C1259" i="22"/>
  <c r="C1260" i="22"/>
  <c r="C1261" i="22"/>
  <c r="C1262" i="22"/>
  <c r="C1263" i="22"/>
  <c r="C1264" i="22"/>
  <c r="C1265" i="22"/>
  <c r="C1266" i="22"/>
  <c r="C1267" i="22"/>
  <c r="C1268" i="22"/>
  <c r="C1269" i="22"/>
  <c r="C1270" i="22"/>
  <c r="C1271" i="22"/>
  <c r="C1272" i="22"/>
  <c r="C1273" i="22"/>
  <c r="C1274" i="22"/>
  <c r="C1275" i="22"/>
  <c r="C1276" i="22"/>
  <c r="C1277" i="22"/>
  <c r="C1278" i="22"/>
  <c r="C1279" i="22"/>
  <c r="C1280" i="22"/>
  <c r="C1281" i="22"/>
  <c r="C1282" i="22"/>
  <c r="C1283" i="22"/>
  <c r="C1284" i="22"/>
  <c r="C1285" i="22"/>
  <c r="C1286" i="22"/>
  <c r="C1287" i="22"/>
  <c r="C1288" i="22"/>
  <c r="C1289" i="22"/>
  <c r="C1290" i="22"/>
  <c r="C1291" i="22"/>
  <c r="C1292" i="22"/>
  <c r="C1293" i="22"/>
  <c r="C1294" i="22"/>
  <c r="C1295" i="22"/>
  <c r="C1296" i="22"/>
  <c r="C1297" i="22"/>
  <c r="C1298" i="22"/>
  <c r="C1299" i="22"/>
  <c r="C1300" i="22"/>
  <c r="C1301" i="22"/>
  <c r="C1302" i="22"/>
  <c r="C1303" i="22"/>
  <c r="C1304" i="22"/>
  <c r="C1305" i="22"/>
  <c r="C1306" i="22"/>
  <c r="C1307" i="22"/>
  <c r="C1308" i="22"/>
  <c r="C1309" i="22"/>
  <c r="C1310" i="22"/>
  <c r="C1311" i="22"/>
  <c r="C1312" i="22"/>
  <c r="C1313" i="22"/>
  <c r="C1314" i="22"/>
  <c r="C1315" i="22"/>
  <c r="C1316" i="22"/>
  <c r="C1317" i="22"/>
  <c r="C1318" i="22"/>
  <c r="C1319" i="22"/>
  <c r="C1320" i="22"/>
  <c r="C1321" i="22"/>
  <c r="C1322" i="22"/>
  <c r="C1323" i="22"/>
  <c r="C1324" i="22"/>
  <c r="C1325" i="22"/>
  <c r="C1326" i="22"/>
  <c r="C1327" i="22"/>
  <c r="C1328" i="22"/>
  <c r="C1329" i="22"/>
  <c r="C1330" i="22"/>
  <c r="C1331" i="22"/>
  <c r="C1332" i="22"/>
  <c r="C1333" i="22"/>
  <c r="C1334" i="22"/>
  <c r="C1335" i="22"/>
  <c r="C1336" i="22"/>
  <c r="C1337" i="22"/>
  <c r="C1338" i="22"/>
  <c r="C1339" i="22"/>
  <c r="C1340" i="22"/>
  <c r="C1341" i="22"/>
  <c r="C1342" i="22"/>
  <c r="C1343" i="22"/>
  <c r="C1344" i="22"/>
  <c r="C1345" i="22"/>
  <c r="C1346" i="22"/>
  <c r="C1347" i="22"/>
  <c r="C1348" i="22"/>
  <c r="C1349" i="22"/>
  <c r="C1350" i="22"/>
  <c r="C1351" i="22"/>
  <c r="C1352" i="22"/>
  <c r="C1353" i="22"/>
  <c r="C1354" i="22"/>
  <c r="C1355" i="22"/>
  <c r="C1356" i="22"/>
  <c r="C1357" i="22"/>
  <c r="C1358" i="22"/>
  <c r="C1359" i="22"/>
  <c r="C1360" i="22"/>
  <c r="C1361" i="22"/>
  <c r="C1362" i="22"/>
  <c r="C1363" i="22"/>
  <c r="C1364" i="22"/>
  <c r="C1365" i="22"/>
  <c r="C1366" i="22"/>
  <c r="C1367" i="22"/>
  <c r="C1368" i="22"/>
  <c r="C1369" i="22"/>
  <c r="C1370" i="22"/>
  <c r="C1371" i="22"/>
  <c r="C1372" i="22"/>
  <c r="C1373" i="22"/>
  <c r="C1374" i="22"/>
  <c r="C1375" i="22"/>
  <c r="C1376" i="22"/>
  <c r="C1377" i="22"/>
  <c r="C1378" i="22"/>
  <c r="C1379" i="22"/>
  <c r="C1380" i="22"/>
  <c r="C1381" i="22"/>
  <c r="C1382" i="22"/>
  <c r="C1383" i="22"/>
  <c r="C1384" i="22"/>
  <c r="C1385" i="22"/>
  <c r="C1386" i="22"/>
  <c r="C1387" i="22"/>
  <c r="C1388" i="22"/>
  <c r="C1389" i="22"/>
  <c r="C1390" i="22"/>
  <c r="C1391" i="22"/>
  <c r="C1392" i="22"/>
  <c r="C1393" i="22"/>
  <c r="C1394" i="22"/>
  <c r="C1395" i="22"/>
  <c r="C1396" i="22"/>
  <c r="C1397" i="22"/>
  <c r="C1398" i="22"/>
  <c r="C1399" i="22"/>
  <c r="C1400" i="22"/>
  <c r="C1401" i="22"/>
  <c r="C1402" i="22"/>
  <c r="C1403" i="22"/>
  <c r="C1404" i="22"/>
  <c r="C1405" i="22"/>
  <c r="C1406" i="22"/>
  <c r="C1407" i="22"/>
  <c r="C1408" i="22"/>
  <c r="C1409" i="22"/>
  <c r="C1410" i="22"/>
  <c r="C1411" i="22"/>
  <c r="C1412" i="22"/>
  <c r="C1413" i="22"/>
  <c r="C1414" i="22"/>
  <c r="C1415" i="22"/>
  <c r="C1416" i="22"/>
  <c r="C1417" i="22"/>
  <c r="C1418" i="22"/>
  <c r="C1419" i="22"/>
  <c r="C1420" i="22"/>
  <c r="C1421" i="22"/>
  <c r="C1422" i="22"/>
  <c r="C1423" i="22"/>
  <c r="C1424" i="22"/>
  <c r="C1425" i="22"/>
  <c r="C1426" i="22"/>
  <c r="C1427" i="22"/>
  <c r="C1428" i="22"/>
  <c r="C1429" i="22"/>
  <c r="C1430" i="22"/>
  <c r="C1431" i="22"/>
  <c r="C1432" i="22"/>
  <c r="C1433" i="22"/>
  <c r="C1434" i="22"/>
  <c r="C1435" i="22"/>
  <c r="C1436" i="22"/>
  <c r="C1437" i="22"/>
  <c r="C1438" i="22"/>
  <c r="C1439" i="22"/>
  <c r="C1440" i="22"/>
  <c r="C1441" i="22"/>
  <c r="C1442" i="22"/>
  <c r="C1443" i="22"/>
  <c r="C1444" i="22"/>
  <c r="C1445" i="22"/>
  <c r="C1446" i="22"/>
  <c r="C1447" i="22"/>
  <c r="C1448" i="22"/>
  <c r="C1449" i="22"/>
  <c r="C1450" i="22"/>
  <c r="C1451" i="22"/>
  <c r="C1452" i="22"/>
  <c r="C1453" i="22"/>
  <c r="C1454" i="22"/>
  <c r="C1455" i="22"/>
  <c r="C1456" i="22"/>
  <c r="C1457" i="22"/>
  <c r="C1458" i="22"/>
  <c r="C1459" i="22"/>
  <c r="C1460" i="22"/>
  <c r="C1461" i="22"/>
  <c r="C1462" i="22"/>
  <c r="C1463" i="22"/>
  <c r="C1464" i="22"/>
  <c r="C1465" i="22"/>
  <c r="C1466" i="22"/>
  <c r="C1467" i="22"/>
  <c r="C1468" i="22"/>
  <c r="C1469" i="22"/>
  <c r="C1470" i="22"/>
  <c r="C1471" i="22"/>
  <c r="C1472" i="22"/>
  <c r="C1473" i="22"/>
  <c r="C1474" i="22"/>
  <c r="C1475" i="22"/>
  <c r="C1476" i="22"/>
  <c r="C1477" i="22"/>
  <c r="C1478" i="22"/>
  <c r="C1479" i="22"/>
  <c r="C1480" i="22"/>
  <c r="C1481" i="22"/>
  <c r="C1482" i="22"/>
  <c r="C1483" i="22"/>
  <c r="C1484" i="22"/>
  <c r="C1485" i="22"/>
  <c r="C1486" i="22"/>
  <c r="C1487" i="22"/>
  <c r="C1488" i="22"/>
  <c r="C1489" i="22"/>
  <c r="C1490" i="22"/>
  <c r="C1491" i="22"/>
  <c r="C1492" i="22"/>
  <c r="C1493" i="22"/>
  <c r="C1494" i="22"/>
  <c r="C1495" i="22"/>
  <c r="C1496" i="22"/>
  <c r="C1497" i="22"/>
  <c r="C1498" i="22"/>
  <c r="C1499" i="22"/>
  <c r="C1500" i="22"/>
  <c r="C1501" i="22"/>
  <c r="C1502" i="22"/>
  <c r="C1503" i="22"/>
  <c r="C1504" i="22"/>
  <c r="C1505" i="22"/>
  <c r="C1506" i="22"/>
  <c r="C1507" i="22"/>
  <c r="C1508" i="22"/>
  <c r="C1509" i="22"/>
  <c r="C1510" i="22"/>
  <c r="C1511" i="22"/>
  <c r="C1512" i="22"/>
  <c r="C1513" i="22"/>
  <c r="C1514" i="22"/>
  <c r="C1515" i="22"/>
  <c r="C1516" i="22"/>
  <c r="C1517" i="22"/>
  <c r="C1518" i="22"/>
  <c r="C1519" i="22"/>
  <c r="C1520" i="22"/>
  <c r="C1521" i="22"/>
  <c r="C1522" i="22"/>
  <c r="C1523" i="22"/>
  <c r="C1524" i="22"/>
  <c r="C1525" i="22"/>
  <c r="C1526" i="22"/>
  <c r="C1527" i="22"/>
  <c r="C1528" i="22"/>
  <c r="C1529" i="22"/>
  <c r="C1530" i="22"/>
  <c r="C1531" i="22"/>
  <c r="C1532" i="22"/>
  <c r="C1533" i="22"/>
  <c r="C1534" i="22"/>
  <c r="C1535" i="22"/>
  <c r="C1536" i="22"/>
  <c r="C1537" i="22"/>
  <c r="C1538" i="22"/>
  <c r="C1539" i="22"/>
  <c r="C1540" i="22"/>
  <c r="C1541" i="22"/>
  <c r="C1542" i="22"/>
  <c r="C1543" i="22"/>
  <c r="C1544" i="22"/>
  <c r="C1545" i="22"/>
  <c r="C1546" i="22"/>
  <c r="C1547" i="22"/>
  <c r="C1548" i="22"/>
  <c r="C1549" i="22"/>
  <c r="C1550" i="22"/>
  <c r="C1551" i="22"/>
  <c r="C1552" i="22"/>
  <c r="C1553" i="22"/>
  <c r="C1554" i="22"/>
  <c r="C1555" i="22"/>
  <c r="C1556" i="22"/>
  <c r="C1557" i="22"/>
  <c r="C1558" i="22"/>
  <c r="C1559" i="22"/>
  <c r="C1560" i="22"/>
  <c r="C1561" i="22"/>
  <c r="C1562" i="22"/>
  <c r="C1563" i="22"/>
  <c r="C1564" i="22"/>
  <c r="C1565" i="22"/>
  <c r="C1566" i="22"/>
  <c r="C1567" i="22"/>
  <c r="C1568" i="22"/>
  <c r="C1569" i="22"/>
  <c r="C1570" i="22"/>
  <c r="C1571" i="22"/>
  <c r="C1572" i="22"/>
  <c r="C1573" i="22"/>
  <c r="C1574" i="22"/>
  <c r="C1575" i="22"/>
  <c r="C1576" i="22"/>
  <c r="C1577" i="22"/>
  <c r="C1578" i="22"/>
  <c r="C1579" i="22"/>
  <c r="C1580" i="22"/>
  <c r="C1581" i="22"/>
  <c r="C1582" i="22"/>
  <c r="C1583" i="22"/>
  <c r="C1584" i="22"/>
  <c r="C1585" i="22"/>
  <c r="C1586" i="22"/>
  <c r="C1587" i="22"/>
  <c r="C1588" i="22"/>
  <c r="C1589" i="22"/>
  <c r="C1590" i="22"/>
  <c r="C1591" i="22"/>
  <c r="C1592" i="22"/>
  <c r="C1593" i="22"/>
  <c r="C1594" i="22"/>
  <c r="C1595" i="22"/>
  <c r="C1596" i="22"/>
  <c r="C1597" i="22"/>
  <c r="C1598" i="22"/>
  <c r="C1599" i="22"/>
  <c r="C1600" i="22"/>
  <c r="C1601" i="22"/>
  <c r="C1602" i="22"/>
  <c r="C1603" i="22"/>
  <c r="C1604" i="22"/>
  <c r="C1605" i="22"/>
  <c r="C1606" i="22"/>
  <c r="C1607" i="22"/>
  <c r="C1608" i="22"/>
  <c r="C1609" i="22"/>
  <c r="C1610" i="22"/>
  <c r="C1611" i="22"/>
  <c r="C1612" i="22"/>
  <c r="C1613" i="22"/>
  <c r="C1614" i="22"/>
  <c r="C1615" i="22"/>
  <c r="C1616" i="22"/>
  <c r="C1617" i="22"/>
  <c r="C1618" i="22"/>
  <c r="C1619" i="22"/>
  <c r="C1620" i="22"/>
  <c r="C1621" i="22"/>
  <c r="C1622" i="22"/>
  <c r="C1623" i="22"/>
  <c r="C1624" i="22"/>
  <c r="C1625" i="22"/>
  <c r="C1626" i="22"/>
  <c r="C1627" i="22"/>
  <c r="C1628" i="22"/>
  <c r="C1629" i="22"/>
  <c r="C1630" i="22"/>
  <c r="C1631" i="22"/>
  <c r="C1632" i="22"/>
  <c r="C1633" i="22"/>
  <c r="C1634" i="22"/>
  <c r="C1635" i="22"/>
  <c r="C1636" i="22"/>
  <c r="C1637" i="22"/>
  <c r="C1638" i="22"/>
  <c r="C1639" i="22"/>
  <c r="C1640" i="22"/>
  <c r="C1641" i="22"/>
  <c r="C1642" i="22"/>
  <c r="C1643" i="22"/>
  <c r="C1644" i="22"/>
  <c r="C1645" i="22"/>
  <c r="C1646" i="22"/>
  <c r="C1647" i="22"/>
  <c r="C1648" i="22"/>
  <c r="C1649" i="22"/>
  <c r="C1650" i="22"/>
  <c r="C1651" i="22"/>
  <c r="C1652" i="22"/>
  <c r="C1653" i="22"/>
  <c r="C1654" i="22"/>
  <c r="C1655" i="22"/>
  <c r="C1656" i="22"/>
  <c r="C1657" i="22"/>
  <c r="C1658" i="22"/>
  <c r="C1659" i="22"/>
  <c r="C1660" i="22"/>
  <c r="C1661" i="22"/>
  <c r="C1662" i="22"/>
  <c r="C1663" i="22"/>
  <c r="C1664" i="22"/>
  <c r="C1665" i="22"/>
  <c r="C1666" i="22"/>
  <c r="C1667" i="22"/>
  <c r="C1668" i="22"/>
  <c r="C1669" i="22"/>
  <c r="C1670" i="22"/>
  <c r="C1671" i="22"/>
  <c r="C1672" i="22"/>
  <c r="C1673" i="22"/>
  <c r="C1674" i="22"/>
  <c r="C1675" i="22"/>
  <c r="C1676" i="22"/>
  <c r="C1677" i="22"/>
  <c r="C1678" i="22"/>
  <c r="C1679" i="22"/>
  <c r="C1680" i="22"/>
  <c r="C1681" i="22"/>
  <c r="C1682" i="22"/>
  <c r="C1683" i="22"/>
  <c r="C1684" i="22"/>
  <c r="C1685" i="22"/>
  <c r="C1686" i="22"/>
  <c r="C1687" i="22"/>
  <c r="C1688" i="22"/>
  <c r="C1689" i="22"/>
  <c r="C1690" i="22"/>
  <c r="C1691" i="22"/>
  <c r="C1692" i="22"/>
  <c r="C1693" i="22"/>
  <c r="C1694" i="22"/>
  <c r="C1695" i="22"/>
  <c r="C1696" i="22"/>
  <c r="C1697" i="22"/>
  <c r="C1698" i="22"/>
  <c r="C1699" i="22"/>
  <c r="C1700" i="22"/>
  <c r="C1701" i="22"/>
  <c r="C1702" i="22"/>
  <c r="C1703" i="22"/>
  <c r="C1704" i="22"/>
  <c r="C1705" i="22"/>
  <c r="C1706" i="22"/>
  <c r="C1707" i="22"/>
  <c r="C1708" i="22"/>
  <c r="C1709" i="22"/>
  <c r="C1710" i="22"/>
  <c r="C1711" i="22"/>
  <c r="C1712" i="22"/>
  <c r="C1713" i="22"/>
  <c r="C1714" i="22"/>
  <c r="C1715" i="22"/>
  <c r="C1716" i="22"/>
  <c r="C1717" i="22"/>
  <c r="C1718" i="22"/>
  <c r="C1719" i="22"/>
  <c r="C1720" i="22"/>
  <c r="C1721" i="22"/>
  <c r="C1722" i="22"/>
  <c r="C1723" i="22"/>
  <c r="C1724" i="22"/>
  <c r="C1725" i="22"/>
  <c r="C1726" i="22"/>
  <c r="C1727" i="22"/>
  <c r="C1728" i="22"/>
  <c r="C1729" i="22"/>
  <c r="C1730" i="22"/>
  <c r="C1731" i="22"/>
  <c r="C1732" i="22"/>
  <c r="C1733" i="22"/>
  <c r="C1734" i="22"/>
  <c r="C1735" i="22"/>
  <c r="C1736" i="22"/>
  <c r="C1737" i="22"/>
  <c r="C1738" i="22"/>
  <c r="C1739" i="22"/>
  <c r="C1740" i="22"/>
  <c r="C1741" i="22"/>
  <c r="C1742" i="22"/>
  <c r="C1743" i="22"/>
  <c r="C1744" i="22"/>
  <c r="C1745" i="22"/>
  <c r="C1746" i="22"/>
  <c r="C1747" i="22"/>
  <c r="C1748" i="22"/>
  <c r="C1749" i="22"/>
  <c r="C1750" i="22"/>
  <c r="C1751" i="22"/>
  <c r="C1752" i="22"/>
  <c r="C1753" i="22"/>
  <c r="C1754" i="22"/>
  <c r="C1755" i="22"/>
  <c r="C1756" i="22"/>
  <c r="C1757" i="22"/>
  <c r="C1758" i="22"/>
  <c r="C1759" i="22"/>
  <c r="C1760" i="22"/>
  <c r="C1761" i="22"/>
  <c r="C1762" i="22"/>
  <c r="C1763" i="22"/>
  <c r="C1764" i="22"/>
  <c r="C1765" i="22"/>
  <c r="C1766" i="22"/>
  <c r="C1767" i="22"/>
  <c r="C1768" i="22"/>
  <c r="C1769" i="22"/>
  <c r="C1770" i="22"/>
  <c r="C1771" i="22"/>
  <c r="C1772" i="22"/>
  <c r="C1773" i="22"/>
  <c r="C1774" i="22"/>
  <c r="C1775" i="22"/>
  <c r="C1776" i="22"/>
  <c r="C1777" i="22"/>
  <c r="C1778" i="22"/>
  <c r="C1779" i="22"/>
  <c r="C1780" i="22"/>
  <c r="C1781" i="22"/>
  <c r="C1782" i="22"/>
  <c r="C1783" i="22"/>
  <c r="C1784" i="22"/>
  <c r="C1785" i="22"/>
  <c r="C1786" i="22"/>
  <c r="C1787" i="22"/>
  <c r="C1788" i="22"/>
  <c r="C1789" i="22"/>
  <c r="C1790" i="22"/>
  <c r="C1791" i="22"/>
  <c r="C1792" i="22"/>
  <c r="C1793" i="22"/>
  <c r="C1794" i="22"/>
  <c r="C1795" i="22"/>
  <c r="C1796" i="22"/>
  <c r="C1797" i="22"/>
  <c r="C1798" i="22"/>
  <c r="C1799" i="22"/>
  <c r="C1800" i="22"/>
  <c r="C1801" i="22"/>
  <c r="C1802" i="22"/>
  <c r="C1803" i="22"/>
  <c r="C1804" i="22"/>
  <c r="C1805" i="22"/>
  <c r="C1806" i="22"/>
  <c r="C1807" i="22"/>
  <c r="C1808" i="22"/>
  <c r="C1809" i="22"/>
  <c r="C1810" i="22"/>
  <c r="C1811" i="22"/>
  <c r="C1812" i="22"/>
  <c r="C1813" i="22"/>
  <c r="C1814" i="22"/>
  <c r="C1815" i="22"/>
  <c r="C1816" i="22"/>
  <c r="C1817" i="22"/>
  <c r="C1818" i="22"/>
  <c r="C1819" i="22"/>
  <c r="C1820" i="22"/>
  <c r="C1821" i="22"/>
  <c r="C1822" i="22"/>
  <c r="C1823" i="22"/>
  <c r="C1824" i="22"/>
  <c r="C1825" i="22"/>
  <c r="C1826" i="22"/>
  <c r="C1827" i="22"/>
  <c r="C1828" i="22"/>
  <c r="C1829" i="22"/>
  <c r="C1830" i="22"/>
  <c r="C1831" i="22"/>
  <c r="C1832" i="22"/>
  <c r="C1833" i="22"/>
  <c r="C1834" i="22"/>
  <c r="C1835" i="22"/>
  <c r="C1836" i="22"/>
  <c r="C1837" i="22"/>
  <c r="C1838" i="22"/>
  <c r="C1839" i="22"/>
  <c r="C1840" i="22"/>
  <c r="C1841" i="22"/>
  <c r="C1842" i="22"/>
  <c r="C1843" i="22"/>
  <c r="C1844" i="22"/>
  <c r="C1845" i="22"/>
  <c r="C1846" i="22"/>
  <c r="C1847" i="22"/>
  <c r="C1848" i="22"/>
  <c r="C1849" i="22"/>
  <c r="C1850" i="22"/>
  <c r="C1851" i="22"/>
  <c r="C1852" i="22"/>
  <c r="C1853" i="22"/>
  <c r="C1854" i="22"/>
  <c r="C1855" i="22"/>
  <c r="C1856" i="22"/>
  <c r="C1857" i="22"/>
  <c r="C1858" i="22"/>
  <c r="C1859" i="22"/>
  <c r="C1860" i="22"/>
  <c r="C1861" i="22"/>
  <c r="C1862" i="22"/>
  <c r="C1863" i="22"/>
  <c r="C1864" i="22"/>
  <c r="C1865" i="22"/>
  <c r="C1866" i="22"/>
  <c r="C1867" i="22"/>
  <c r="C1868" i="22"/>
  <c r="C1869" i="22"/>
  <c r="C1870" i="22"/>
  <c r="C1871" i="22"/>
  <c r="C1872" i="22"/>
  <c r="C1873" i="22"/>
  <c r="C1874" i="22"/>
  <c r="C1875" i="22"/>
  <c r="C1876" i="22"/>
  <c r="C1877" i="22"/>
  <c r="C1878" i="22"/>
  <c r="C1879" i="22"/>
  <c r="C1880" i="22"/>
  <c r="C1881" i="22"/>
  <c r="C1882" i="22"/>
  <c r="C1883" i="22"/>
  <c r="C1884" i="22"/>
  <c r="C1885" i="22"/>
  <c r="C1886" i="22"/>
  <c r="C1887" i="22"/>
  <c r="C1888" i="22"/>
  <c r="C1889" i="22"/>
  <c r="C1890" i="22"/>
  <c r="C1891" i="22"/>
  <c r="C1892" i="22"/>
  <c r="C1893" i="22"/>
  <c r="C1894" i="22"/>
  <c r="C1895" i="22"/>
  <c r="C1896" i="22"/>
  <c r="C1897" i="22"/>
  <c r="C1898" i="22"/>
  <c r="C1899" i="22"/>
  <c r="C1900" i="22"/>
  <c r="C1901" i="22"/>
  <c r="C1902" i="22"/>
  <c r="C1903" i="22"/>
  <c r="C1904" i="22"/>
  <c r="C1905" i="22"/>
  <c r="C1906" i="22"/>
  <c r="C1907" i="22"/>
  <c r="C1908" i="22"/>
  <c r="C1909" i="22"/>
  <c r="C1910" i="22"/>
  <c r="C1911" i="22"/>
  <c r="C1912" i="22"/>
  <c r="C1913" i="22"/>
  <c r="C1914" i="22"/>
  <c r="C1915" i="22"/>
  <c r="C1916" i="22"/>
  <c r="C1917" i="22"/>
  <c r="C1918" i="22"/>
  <c r="C1919" i="22"/>
  <c r="C1920" i="22"/>
  <c r="C1921" i="22"/>
  <c r="C1922" i="22"/>
  <c r="C1923" i="22"/>
  <c r="C1924" i="22"/>
  <c r="C1925" i="22"/>
  <c r="C1926" i="22"/>
  <c r="C1927" i="22"/>
  <c r="C1928" i="22"/>
  <c r="C1929" i="22"/>
  <c r="C1930" i="22"/>
  <c r="C1931" i="22"/>
  <c r="C1932" i="22"/>
  <c r="C1933" i="22"/>
  <c r="C1934" i="22"/>
  <c r="C1935" i="22"/>
  <c r="C1936" i="22"/>
  <c r="C1937" i="22"/>
  <c r="C1938" i="22"/>
  <c r="C1939" i="22"/>
  <c r="C1940" i="22"/>
  <c r="C1941" i="22"/>
  <c r="C1942" i="22"/>
  <c r="C1943" i="22"/>
  <c r="C1944" i="22"/>
  <c r="C1945" i="22"/>
  <c r="C1946" i="22"/>
  <c r="C1947" i="22"/>
  <c r="C1948" i="22"/>
  <c r="C1949" i="22"/>
  <c r="C1950" i="22"/>
  <c r="C1951" i="22"/>
  <c r="C1952" i="22"/>
  <c r="C1953" i="22"/>
  <c r="C1954" i="22"/>
  <c r="C1955" i="22"/>
  <c r="C1956" i="22"/>
  <c r="C1957" i="22"/>
  <c r="C1958" i="22"/>
  <c r="C1959" i="22"/>
  <c r="C1960" i="22"/>
  <c r="C1961" i="22"/>
  <c r="C1962" i="22"/>
  <c r="C1963" i="22"/>
  <c r="C1964" i="22"/>
  <c r="C1965" i="22"/>
  <c r="C1966" i="22"/>
  <c r="C1967" i="22"/>
  <c r="C1968" i="22"/>
  <c r="C1969" i="22"/>
  <c r="C1970" i="22"/>
  <c r="C1971" i="22"/>
  <c r="C1972" i="22"/>
  <c r="C1973" i="22"/>
  <c r="C1974" i="22"/>
  <c r="C1975" i="22"/>
  <c r="C1976" i="22"/>
  <c r="C1977" i="22"/>
  <c r="C1978" i="22"/>
  <c r="C1979" i="22"/>
  <c r="C1980" i="22"/>
  <c r="C1981" i="22"/>
  <c r="C1982" i="22"/>
  <c r="C1983" i="22"/>
  <c r="C1984" i="22"/>
  <c r="C1985" i="22"/>
  <c r="C1986" i="22"/>
  <c r="C1987" i="22"/>
  <c r="C1988" i="22"/>
  <c r="C1989" i="22"/>
  <c r="C1990" i="22"/>
  <c r="C1991" i="22"/>
  <c r="C1992" i="22"/>
  <c r="C1993" i="22"/>
  <c r="C1994" i="22"/>
  <c r="C1995" i="22"/>
  <c r="C1996" i="22"/>
  <c r="C1997" i="22"/>
  <c r="C1998" i="22"/>
  <c r="C1999" i="22"/>
  <c r="C2000" i="22"/>
  <c r="C2001" i="22"/>
  <c r="C2002" i="22"/>
  <c r="C2003" i="22"/>
  <c r="C2004" i="22"/>
  <c r="C2005" i="22"/>
  <c r="C2006" i="22"/>
  <c r="C2007" i="22"/>
  <c r="C2008" i="22"/>
  <c r="C2009" i="22"/>
  <c r="C2010" i="22"/>
  <c r="C2011" i="22"/>
  <c r="C2012" i="22"/>
  <c r="C2013" i="22"/>
  <c r="C2014" i="22"/>
  <c r="C2015" i="22"/>
  <c r="C2016" i="22"/>
  <c r="C2017" i="22"/>
  <c r="C2018" i="22"/>
  <c r="C2019" i="22"/>
  <c r="C2020" i="22"/>
  <c r="C2021" i="22"/>
  <c r="C2022" i="22"/>
  <c r="C2023" i="22"/>
  <c r="C2024" i="22"/>
  <c r="C2025" i="22"/>
  <c r="C2026" i="22"/>
  <c r="C2027" i="22"/>
  <c r="C2028" i="22"/>
  <c r="C2029" i="22"/>
  <c r="C2030" i="22"/>
  <c r="C2031" i="22"/>
  <c r="C2032" i="22"/>
  <c r="C2033" i="22"/>
  <c r="C2034" i="22"/>
  <c r="C2035" i="22"/>
  <c r="C2036" i="22"/>
  <c r="C2037" i="22"/>
  <c r="C2038" i="22"/>
  <c r="C2039" i="22"/>
  <c r="C2040" i="22"/>
  <c r="C2041" i="22"/>
  <c r="C2042" i="22"/>
  <c r="C2043" i="22"/>
  <c r="C2044" i="22"/>
  <c r="C2045" i="22"/>
  <c r="C2046" i="22"/>
  <c r="C2047" i="22"/>
  <c r="C2048" i="22"/>
  <c r="C2049" i="22"/>
  <c r="C2050" i="22"/>
  <c r="C2051" i="22"/>
  <c r="C2052" i="22"/>
  <c r="C2053" i="22"/>
  <c r="C2054" i="22"/>
  <c r="C2055" i="22"/>
  <c r="C2056" i="22"/>
  <c r="C2057" i="22"/>
  <c r="C2058" i="22"/>
  <c r="C2059" i="22"/>
  <c r="C2060" i="22"/>
  <c r="C2061" i="22"/>
  <c r="C2062" i="22"/>
  <c r="C2063" i="22"/>
  <c r="C2064" i="22"/>
  <c r="C2065" i="22"/>
  <c r="C2066" i="22"/>
  <c r="C2067" i="22"/>
  <c r="C2068" i="22"/>
  <c r="C2069" i="22"/>
  <c r="C2070" i="22"/>
  <c r="C2071" i="22"/>
  <c r="C2072" i="22"/>
  <c r="C2073" i="22"/>
  <c r="C2074" i="22"/>
  <c r="C2075" i="22"/>
  <c r="C2076" i="22"/>
  <c r="C2077" i="22"/>
  <c r="C2078" i="22"/>
  <c r="C2079" i="22"/>
  <c r="C2080" i="22"/>
  <c r="C2081" i="22"/>
  <c r="C2082" i="22"/>
  <c r="C2083" i="22"/>
  <c r="C2084" i="22"/>
  <c r="C2085" i="22"/>
  <c r="C2086" i="22"/>
  <c r="C2087" i="22"/>
  <c r="C2088" i="22"/>
  <c r="C2089" i="22"/>
  <c r="C2090" i="22"/>
  <c r="C2091" i="22"/>
  <c r="C2092" i="22"/>
  <c r="C2093" i="22"/>
  <c r="C2094" i="22"/>
  <c r="C2095" i="22"/>
  <c r="C2096" i="22"/>
  <c r="C2097" i="22"/>
  <c r="C2098" i="22"/>
  <c r="C2099" i="22"/>
  <c r="C2100" i="22"/>
  <c r="C2101" i="22"/>
  <c r="C2102" i="22"/>
  <c r="C2103" i="22"/>
  <c r="C2104" i="22"/>
  <c r="C2105" i="22"/>
  <c r="C2106" i="22"/>
  <c r="C2107" i="22"/>
  <c r="C2108" i="22"/>
  <c r="C2109" i="22"/>
  <c r="C2110" i="22"/>
  <c r="C2111" i="22"/>
  <c r="C2112" i="22"/>
  <c r="C2113" i="22"/>
  <c r="C2114" i="22"/>
  <c r="C2115" i="22"/>
  <c r="C2116" i="22"/>
  <c r="C2117" i="22"/>
  <c r="C2118" i="22"/>
  <c r="C2119" i="22"/>
  <c r="C2120" i="22"/>
  <c r="C2121" i="22"/>
  <c r="C2122" i="22"/>
  <c r="C2123" i="22"/>
  <c r="C2124" i="22"/>
  <c r="C2125" i="22"/>
  <c r="C2126" i="22"/>
  <c r="C2127" i="22"/>
  <c r="C2128" i="22"/>
  <c r="C2129" i="22"/>
  <c r="C2130" i="22"/>
  <c r="C2131" i="22"/>
  <c r="C2132" i="22"/>
  <c r="C2133" i="22"/>
  <c r="C2134" i="22"/>
  <c r="C2135" i="22"/>
  <c r="C2136" i="22"/>
  <c r="C2137" i="22"/>
  <c r="C2138" i="22"/>
  <c r="C2139" i="22"/>
  <c r="C2140" i="22"/>
  <c r="C2141" i="22"/>
  <c r="C2142" i="22"/>
  <c r="C2143" i="22"/>
  <c r="C2144" i="22"/>
  <c r="C2145" i="22"/>
  <c r="C2146" i="22"/>
  <c r="C2147" i="22"/>
  <c r="C2148" i="22"/>
  <c r="C2149" i="22"/>
  <c r="C2150" i="22"/>
  <c r="C2151" i="22"/>
  <c r="C2152" i="22"/>
  <c r="C2153" i="22"/>
  <c r="C2154" i="22"/>
  <c r="C2155" i="22"/>
  <c r="C2156" i="22"/>
  <c r="C2157" i="22"/>
  <c r="C2158" i="22"/>
  <c r="C2159" i="22"/>
  <c r="C2160" i="22"/>
  <c r="C2161" i="22"/>
  <c r="C2162" i="22"/>
  <c r="C2163" i="22"/>
  <c r="C2164" i="22"/>
  <c r="C2165" i="22"/>
  <c r="C2166" i="22"/>
  <c r="C2167" i="22"/>
  <c r="C2168" i="22"/>
  <c r="C2169" i="22"/>
  <c r="C2170" i="22"/>
  <c r="C2171" i="22"/>
  <c r="C2172" i="22"/>
  <c r="C2173" i="22"/>
  <c r="C2174" i="22"/>
  <c r="C2175" i="22"/>
  <c r="C2176" i="22"/>
  <c r="C2177" i="22"/>
  <c r="C2178" i="22"/>
  <c r="C2179" i="22"/>
  <c r="C2180" i="22"/>
  <c r="C2181" i="22"/>
  <c r="C2182" i="22"/>
  <c r="C2183" i="22"/>
  <c r="C2184" i="22"/>
  <c r="C2185" i="22"/>
  <c r="C2186" i="22"/>
  <c r="C2187" i="22"/>
  <c r="C2188" i="22"/>
  <c r="C2189" i="22"/>
  <c r="C2190" i="22"/>
  <c r="C2191" i="22"/>
  <c r="C2192" i="22"/>
  <c r="C2193" i="22"/>
  <c r="C2194" i="22"/>
  <c r="C2195" i="22"/>
  <c r="C2196" i="22"/>
  <c r="C2197" i="22"/>
  <c r="C2198" i="22"/>
  <c r="C2199" i="22"/>
  <c r="C2200" i="22"/>
  <c r="C2201" i="22"/>
  <c r="C2202" i="22"/>
  <c r="C2203" i="22"/>
  <c r="C2204" i="22"/>
  <c r="C2205" i="22"/>
  <c r="C2206" i="22"/>
  <c r="C2207" i="22"/>
  <c r="C2208" i="22"/>
  <c r="C2209" i="22"/>
  <c r="C2210" i="22"/>
  <c r="C2211" i="22"/>
  <c r="C2212" i="22"/>
  <c r="C2213" i="22"/>
  <c r="C2214" i="22"/>
  <c r="C2215" i="22"/>
  <c r="C2216" i="22"/>
  <c r="C2217" i="22"/>
  <c r="C2218" i="22"/>
  <c r="C2219" i="22"/>
  <c r="C2220" i="22"/>
  <c r="C2221" i="22"/>
  <c r="C2222" i="22"/>
  <c r="C2223" i="22"/>
  <c r="C2224" i="22"/>
  <c r="C2225" i="22"/>
  <c r="C2226" i="22"/>
  <c r="C2227" i="22"/>
  <c r="C2228" i="22"/>
  <c r="C2229" i="22"/>
  <c r="C2230" i="22"/>
  <c r="C2231" i="22"/>
  <c r="C2232" i="22"/>
  <c r="C2233" i="22"/>
  <c r="C2234" i="22"/>
  <c r="C2235" i="22"/>
  <c r="C2236" i="22"/>
  <c r="C2237" i="22"/>
  <c r="C2238" i="22"/>
  <c r="C2239" i="22"/>
  <c r="C2240" i="22"/>
  <c r="C2241" i="22"/>
  <c r="C2242" i="22"/>
  <c r="C2243" i="22"/>
  <c r="C2244" i="22"/>
  <c r="C2245" i="22"/>
  <c r="C2246" i="22"/>
  <c r="C2247" i="22"/>
  <c r="C2248" i="22"/>
  <c r="C2249" i="22"/>
  <c r="C2250" i="22"/>
  <c r="C2251" i="22"/>
  <c r="C2252" i="22"/>
  <c r="C2253" i="22"/>
  <c r="C2254" i="22"/>
  <c r="C2255" i="22"/>
  <c r="C2256" i="22"/>
  <c r="C2257" i="22"/>
  <c r="C2258" i="22"/>
  <c r="C2259" i="22"/>
  <c r="C2260" i="22"/>
  <c r="C2261" i="22"/>
  <c r="C2262" i="22"/>
  <c r="C2263" i="22"/>
  <c r="C2264" i="22"/>
  <c r="C2265" i="22"/>
  <c r="C2266" i="22"/>
  <c r="C2267" i="22"/>
  <c r="C2268" i="22"/>
  <c r="C2269" i="22"/>
  <c r="C2270" i="22"/>
  <c r="C2271" i="22"/>
  <c r="C2272" i="22"/>
  <c r="C2273" i="22"/>
  <c r="C2274" i="22"/>
  <c r="C2275" i="22"/>
  <c r="C2276" i="22"/>
  <c r="C2277" i="22"/>
  <c r="C2278" i="22"/>
  <c r="C2279" i="22"/>
  <c r="C2280" i="22"/>
  <c r="C2281" i="22"/>
  <c r="C2282" i="22"/>
  <c r="C2283" i="22"/>
  <c r="C2284" i="22"/>
  <c r="C2285" i="22"/>
  <c r="C2286" i="22"/>
  <c r="C2287" i="22"/>
  <c r="C2288" i="22"/>
  <c r="C2289" i="22"/>
  <c r="C2290" i="22"/>
  <c r="C2291" i="22"/>
  <c r="C2292" i="22"/>
  <c r="C2293" i="22"/>
  <c r="C2294" i="22"/>
  <c r="C2295" i="22"/>
  <c r="C2296" i="22"/>
  <c r="C2297" i="22"/>
  <c r="C2298" i="22"/>
  <c r="C2299" i="22"/>
  <c r="C2300" i="22"/>
  <c r="C2301" i="22"/>
  <c r="C2302" i="22"/>
  <c r="C2303" i="22"/>
  <c r="C2304" i="22"/>
  <c r="C2305" i="22"/>
  <c r="C2306" i="22"/>
  <c r="C2307" i="22"/>
  <c r="C2308" i="22"/>
  <c r="C2309" i="22"/>
  <c r="C2310" i="22"/>
  <c r="C2311" i="22"/>
  <c r="C2312" i="22"/>
  <c r="C2313" i="22"/>
  <c r="C2314" i="22"/>
  <c r="C2315" i="22"/>
  <c r="C2316" i="22"/>
  <c r="C2317" i="22"/>
  <c r="C2318" i="22"/>
  <c r="C2319" i="22"/>
  <c r="C2320" i="22"/>
  <c r="C2321" i="22"/>
  <c r="C2322" i="22"/>
  <c r="C2323" i="22"/>
  <c r="C2324" i="22"/>
  <c r="C2325" i="22"/>
  <c r="C2326" i="22"/>
  <c r="C2327" i="22"/>
  <c r="C2328" i="22"/>
  <c r="C2329" i="22"/>
  <c r="C2330" i="22"/>
  <c r="C2331" i="22"/>
  <c r="C2332" i="22"/>
  <c r="C2333" i="22"/>
  <c r="C2334" i="22"/>
  <c r="C2335" i="22"/>
  <c r="C2336" i="22"/>
  <c r="C2337" i="22"/>
  <c r="C2338" i="22"/>
  <c r="C2339" i="22"/>
  <c r="C2340" i="22"/>
  <c r="C2341" i="22"/>
  <c r="C2342" i="22"/>
  <c r="C2343" i="22"/>
  <c r="C2344" i="22"/>
  <c r="C2345" i="22"/>
  <c r="C2346" i="22"/>
  <c r="C2347" i="22"/>
  <c r="C2348" i="22"/>
  <c r="C2349" i="22"/>
  <c r="C2350" i="22"/>
  <c r="C2351" i="22"/>
  <c r="C2352" i="22"/>
  <c r="C2353" i="22"/>
  <c r="C2354" i="22"/>
  <c r="C2355" i="22"/>
  <c r="C2356" i="22"/>
  <c r="C2357" i="22"/>
  <c r="C2358" i="22"/>
  <c r="C2359" i="22"/>
  <c r="C2360" i="22"/>
  <c r="C2361" i="22"/>
  <c r="C2362" i="22"/>
  <c r="C2363" i="22"/>
  <c r="C2364" i="22"/>
  <c r="C2365" i="22"/>
  <c r="C2366" i="22"/>
  <c r="C2367" i="22"/>
  <c r="C2368" i="22"/>
  <c r="C2369" i="22"/>
  <c r="C2370" i="22"/>
  <c r="C2371" i="22"/>
  <c r="C2372" i="22"/>
  <c r="C2373" i="22"/>
  <c r="C2374" i="22"/>
  <c r="C2375" i="22"/>
  <c r="C2376" i="22"/>
  <c r="C2377" i="22"/>
  <c r="C2378" i="22"/>
  <c r="C2379" i="22"/>
  <c r="C2380" i="22"/>
  <c r="C2381" i="22"/>
  <c r="C2382" i="22"/>
  <c r="C2383" i="22"/>
  <c r="C2384" i="22"/>
  <c r="C2385" i="22"/>
  <c r="C2386" i="22"/>
  <c r="C2387" i="22"/>
  <c r="C2388" i="22"/>
  <c r="C2389" i="22"/>
  <c r="C2390" i="22"/>
  <c r="C2391" i="22"/>
  <c r="C2392" i="22"/>
  <c r="C2393" i="22"/>
  <c r="C2394" i="22"/>
  <c r="C2395" i="22"/>
  <c r="C2396" i="22"/>
  <c r="C2397" i="22"/>
  <c r="C2398" i="22"/>
  <c r="C2399" i="22"/>
  <c r="C2400" i="22"/>
  <c r="C2401" i="22"/>
  <c r="C2402" i="22"/>
  <c r="C2403" i="22"/>
  <c r="C2404" i="22"/>
  <c r="C2405" i="22"/>
  <c r="C2406" i="22"/>
  <c r="C2407" i="22"/>
  <c r="C2408" i="22"/>
  <c r="C2409" i="22"/>
  <c r="C2410" i="22"/>
  <c r="C2411" i="22"/>
  <c r="C2412" i="22"/>
  <c r="C2413" i="22"/>
  <c r="C2414" i="22"/>
  <c r="C2415" i="22"/>
  <c r="C2416" i="22"/>
  <c r="C2417" i="22"/>
  <c r="C2418" i="22"/>
  <c r="C2419" i="22"/>
  <c r="C2420" i="22"/>
  <c r="C2421" i="22"/>
  <c r="C2422" i="22"/>
  <c r="C2423" i="22"/>
  <c r="C2424" i="22"/>
  <c r="C2425" i="22"/>
  <c r="C2426" i="22"/>
  <c r="C2427" i="22"/>
  <c r="C2428" i="22"/>
  <c r="C2429" i="22"/>
  <c r="C2430" i="22"/>
  <c r="C2431" i="22"/>
  <c r="C2432" i="22"/>
  <c r="C2433" i="22"/>
  <c r="C2434" i="22"/>
  <c r="C2435" i="22"/>
  <c r="C2436" i="22"/>
  <c r="C2437" i="22"/>
  <c r="C2438" i="22"/>
  <c r="C2439" i="22"/>
  <c r="C2440" i="22"/>
  <c r="C2441" i="22"/>
  <c r="C2442" i="22"/>
  <c r="C2443" i="22"/>
  <c r="C2444" i="22"/>
  <c r="C2445" i="22"/>
  <c r="C2446" i="22"/>
  <c r="C2447" i="22"/>
  <c r="C2448" i="22"/>
  <c r="C2449" i="22"/>
  <c r="C2450" i="22"/>
  <c r="C2451" i="22"/>
  <c r="C2452" i="22"/>
  <c r="C2453" i="22"/>
  <c r="C2454" i="22"/>
  <c r="C2455" i="22"/>
  <c r="C2456" i="22"/>
  <c r="C2457" i="22"/>
  <c r="C2458" i="22"/>
  <c r="C2459" i="22"/>
  <c r="C2460" i="22"/>
  <c r="C2461" i="22"/>
  <c r="C2462" i="22"/>
  <c r="C2463" i="22"/>
  <c r="C2464" i="22"/>
  <c r="C2465" i="22"/>
  <c r="C2466" i="22"/>
  <c r="C2467" i="22"/>
  <c r="C2468" i="22"/>
  <c r="C2469" i="22"/>
  <c r="C2470" i="22"/>
  <c r="C2471" i="22"/>
  <c r="C2472" i="22"/>
  <c r="C2473" i="22"/>
  <c r="C2474" i="22"/>
  <c r="C2475" i="22"/>
  <c r="C2476" i="22"/>
  <c r="C2477" i="22"/>
  <c r="C2478" i="22"/>
  <c r="C2479" i="22"/>
  <c r="C2480" i="22"/>
  <c r="C2481" i="22"/>
  <c r="C2482" i="22"/>
  <c r="C2483" i="22"/>
  <c r="C2484" i="22"/>
  <c r="C2485" i="22"/>
  <c r="C2486" i="22"/>
  <c r="C2487" i="22"/>
  <c r="C2488" i="22"/>
  <c r="C2489" i="22"/>
  <c r="C2490" i="22"/>
  <c r="C2491" i="22"/>
  <c r="C2492" i="22"/>
  <c r="C2493" i="22"/>
  <c r="C2494" i="22"/>
  <c r="C2495" i="22"/>
  <c r="C2496" i="22"/>
  <c r="C2497" i="22"/>
  <c r="C2498" i="22"/>
  <c r="C2499" i="22"/>
  <c r="C2500" i="22"/>
  <c r="C2501" i="22"/>
  <c r="C2502" i="22"/>
  <c r="C2503" i="22"/>
  <c r="C2504" i="22"/>
  <c r="C2505" i="22"/>
  <c r="C2506" i="22"/>
  <c r="C2507" i="22"/>
  <c r="C2508" i="22"/>
  <c r="C2509" i="22"/>
  <c r="C2510" i="22"/>
  <c r="C2511" i="22"/>
  <c r="C2512" i="22"/>
  <c r="C2513" i="22"/>
  <c r="C2514" i="22"/>
  <c r="C2515" i="22"/>
  <c r="C2516" i="22"/>
  <c r="C2517" i="22"/>
  <c r="C2518" i="22"/>
  <c r="C2519" i="22"/>
  <c r="C2520" i="22"/>
  <c r="C2521" i="22"/>
  <c r="C2522" i="22"/>
  <c r="C2523" i="22"/>
  <c r="C2524" i="22"/>
  <c r="C2525" i="22"/>
  <c r="C2526" i="22"/>
  <c r="C2527" i="22"/>
  <c r="C2528" i="22"/>
  <c r="C2529" i="22"/>
  <c r="C2530" i="22"/>
  <c r="C2531" i="22"/>
  <c r="C2532" i="22"/>
  <c r="C2533" i="22"/>
  <c r="C2534" i="22"/>
  <c r="C2535" i="22"/>
  <c r="C2536" i="22"/>
  <c r="C2537" i="22"/>
  <c r="C2538" i="22"/>
  <c r="C2539" i="22"/>
  <c r="C2540" i="22"/>
  <c r="C2541" i="22"/>
  <c r="C2542" i="22"/>
  <c r="C2543" i="22"/>
  <c r="C2544" i="22"/>
  <c r="C2545" i="22"/>
  <c r="C2546" i="22"/>
  <c r="C2547" i="22"/>
  <c r="C2548" i="22"/>
  <c r="C2549" i="22"/>
  <c r="C2550" i="22"/>
  <c r="C2551" i="22"/>
  <c r="C2552" i="22"/>
  <c r="C2553" i="22"/>
  <c r="C2554" i="22"/>
  <c r="C2555" i="22"/>
  <c r="C2556" i="22"/>
  <c r="C2557" i="22"/>
  <c r="C2558" i="22"/>
  <c r="C2559" i="22"/>
  <c r="C2560" i="22"/>
  <c r="C2561" i="22"/>
  <c r="C2562" i="22"/>
  <c r="C2563" i="22"/>
  <c r="C2564" i="22"/>
  <c r="C2565" i="22"/>
  <c r="C2566" i="22"/>
  <c r="C2567" i="22"/>
  <c r="C2568" i="22"/>
  <c r="C2569" i="22"/>
  <c r="C2570" i="22"/>
  <c r="C2571" i="22"/>
  <c r="C2572" i="22"/>
  <c r="C2573" i="22"/>
  <c r="C2574" i="22"/>
  <c r="C2575" i="22"/>
  <c r="C2576" i="22"/>
  <c r="C2577" i="22"/>
  <c r="C2578" i="22"/>
  <c r="C2579" i="22"/>
  <c r="C2580" i="22"/>
  <c r="C2581" i="22"/>
  <c r="C2582" i="22"/>
  <c r="C2583" i="22"/>
  <c r="C2584" i="22"/>
  <c r="C2585" i="22"/>
  <c r="C2586" i="22"/>
  <c r="C2587" i="22"/>
  <c r="C2588" i="22"/>
  <c r="C2589" i="22"/>
  <c r="C2590" i="22"/>
  <c r="C2591" i="22"/>
  <c r="C2592" i="22"/>
  <c r="C2593" i="22"/>
  <c r="C2594" i="22"/>
  <c r="C2595" i="22"/>
  <c r="C2596" i="22"/>
  <c r="C2597" i="22"/>
  <c r="C2598" i="22"/>
  <c r="C2599" i="22"/>
  <c r="C2600" i="22"/>
  <c r="C2601" i="22"/>
  <c r="C2602" i="22"/>
  <c r="C2603" i="22"/>
  <c r="C2604" i="22"/>
  <c r="C2605" i="22"/>
  <c r="C2606" i="22"/>
  <c r="C2607" i="22"/>
  <c r="C2608" i="22"/>
  <c r="C2609" i="22"/>
  <c r="C2610" i="22"/>
  <c r="C2611" i="22"/>
  <c r="C2612" i="22"/>
  <c r="C2613" i="22"/>
  <c r="C2614" i="22"/>
  <c r="C2615" i="22"/>
  <c r="C2616" i="22"/>
  <c r="C2617" i="22"/>
  <c r="C2618" i="22"/>
  <c r="C2619" i="22"/>
  <c r="C2620" i="22"/>
  <c r="C2621" i="22"/>
  <c r="C2622" i="22"/>
  <c r="C2623" i="22"/>
  <c r="C2624" i="22"/>
  <c r="C2625" i="22"/>
  <c r="C2626" i="22"/>
  <c r="C2627" i="22"/>
  <c r="C2628" i="22"/>
  <c r="C2629" i="22"/>
  <c r="C2630" i="22"/>
  <c r="C2631" i="22"/>
  <c r="C2632" i="22"/>
  <c r="C2633" i="22"/>
  <c r="C2634" i="22"/>
  <c r="C2635" i="22"/>
  <c r="C2636" i="22"/>
  <c r="C2637" i="22"/>
  <c r="C2638" i="22"/>
  <c r="C2639" i="22"/>
  <c r="C2640" i="22"/>
  <c r="C2641" i="22"/>
  <c r="C2642" i="22"/>
  <c r="C2643" i="22"/>
  <c r="C2644" i="22"/>
  <c r="C2645" i="22"/>
  <c r="C2646" i="22"/>
  <c r="C2647" i="22"/>
  <c r="C2648" i="22"/>
  <c r="C2649" i="22"/>
  <c r="C2650" i="22"/>
  <c r="C2651" i="22"/>
  <c r="C2652" i="22"/>
  <c r="C2653" i="22"/>
  <c r="C2654" i="22"/>
  <c r="C2655" i="22"/>
  <c r="C2656" i="22"/>
  <c r="C2657" i="22"/>
  <c r="C2658" i="22"/>
  <c r="C2659" i="22"/>
  <c r="C2660" i="22"/>
  <c r="C2661" i="22"/>
  <c r="C2662" i="22"/>
  <c r="C2663" i="22"/>
  <c r="C2664" i="22"/>
  <c r="C2665" i="22"/>
  <c r="C2666" i="22"/>
  <c r="C2667" i="22"/>
  <c r="C2668" i="22"/>
  <c r="C2669" i="22"/>
  <c r="C2670" i="22"/>
  <c r="C2671" i="22"/>
  <c r="C2672" i="22"/>
  <c r="C2673" i="22"/>
  <c r="C2674" i="22"/>
  <c r="C2675" i="22"/>
  <c r="C2676" i="22"/>
  <c r="C2677" i="22"/>
  <c r="C2678" i="22"/>
  <c r="C2679" i="22"/>
  <c r="C2680" i="22"/>
  <c r="C2681" i="22"/>
  <c r="C2682" i="22"/>
  <c r="C2683" i="22"/>
  <c r="C2684" i="22"/>
  <c r="C2685" i="22"/>
  <c r="C2686" i="22"/>
  <c r="C2687" i="22"/>
  <c r="C2688" i="22"/>
  <c r="C2689" i="22"/>
  <c r="C2690" i="22"/>
  <c r="C2691" i="22"/>
  <c r="C2692" i="22"/>
  <c r="C2693" i="22"/>
  <c r="C2694" i="22"/>
  <c r="C2695" i="22"/>
  <c r="C2696" i="22"/>
  <c r="C2697" i="22"/>
  <c r="C2698" i="22"/>
  <c r="C2699" i="22"/>
  <c r="C2700" i="22"/>
  <c r="C2701" i="22"/>
  <c r="C2702" i="22"/>
  <c r="C2703" i="22"/>
  <c r="C2704" i="22"/>
  <c r="C2705" i="22"/>
  <c r="C2706" i="22"/>
  <c r="C2707" i="22"/>
  <c r="C2708" i="22"/>
  <c r="C2709" i="22"/>
  <c r="C2710" i="22"/>
  <c r="C2711" i="22"/>
  <c r="C2712" i="22"/>
  <c r="C2713" i="22"/>
  <c r="C2714" i="22"/>
  <c r="C2715" i="22"/>
  <c r="C2716" i="22"/>
  <c r="C2717" i="22"/>
  <c r="C2718" i="22"/>
  <c r="C2719" i="22"/>
  <c r="C2720" i="22"/>
  <c r="C2721" i="22"/>
  <c r="C2722" i="22"/>
  <c r="C2723" i="22"/>
  <c r="C2724" i="22"/>
  <c r="C2725" i="22"/>
  <c r="C2726" i="22"/>
  <c r="C2727" i="22"/>
  <c r="C2728" i="22"/>
  <c r="C2729" i="22"/>
  <c r="C2730" i="22"/>
  <c r="C2731" i="22"/>
  <c r="C2732" i="22"/>
  <c r="C2733" i="22"/>
  <c r="C2734" i="22"/>
  <c r="C2735" i="22"/>
  <c r="C2736" i="22"/>
  <c r="C2737" i="22"/>
  <c r="C2738" i="22"/>
  <c r="C2739" i="22"/>
  <c r="C2740" i="22"/>
  <c r="C2741" i="22"/>
  <c r="C2742" i="22"/>
  <c r="C2743" i="22"/>
  <c r="C2744" i="22"/>
  <c r="C2745" i="22"/>
  <c r="C2746" i="22"/>
  <c r="C2747" i="22"/>
  <c r="C2748" i="22"/>
  <c r="C2749" i="22"/>
  <c r="C2750" i="22"/>
  <c r="C2751" i="22"/>
  <c r="C2752" i="22"/>
  <c r="C2753" i="22"/>
  <c r="C2754" i="22"/>
  <c r="C2755" i="22"/>
  <c r="C2756" i="22"/>
  <c r="C2757" i="22"/>
  <c r="C2758" i="22"/>
  <c r="C2759" i="22"/>
  <c r="C2760" i="22"/>
  <c r="C2761" i="22"/>
  <c r="C2762" i="22"/>
  <c r="C2763" i="22"/>
  <c r="C2764" i="22"/>
  <c r="C2765" i="22"/>
  <c r="C2766" i="22"/>
  <c r="C2767" i="22"/>
  <c r="C2768" i="22"/>
  <c r="C2769" i="22"/>
  <c r="C2770" i="22"/>
  <c r="C2771" i="22"/>
  <c r="C2772" i="22"/>
  <c r="C2773" i="22"/>
  <c r="C2774" i="22"/>
  <c r="C2775" i="22"/>
  <c r="C2776" i="22"/>
  <c r="C2777" i="22"/>
  <c r="C2778" i="22"/>
  <c r="C2779" i="22"/>
  <c r="C2780" i="22"/>
  <c r="C2781" i="22"/>
  <c r="C2782" i="22"/>
  <c r="C2783" i="22"/>
  <c r="C2784" i="22"/>
  <c r="C2785" i="22"/>
  <c r="C2786" i="22"/>
  <c r="C2787" i="22"/>
  <c r="C2788" i="22"/>
  <c r="C2789" i="22"/>
  <c r="C2790" i="22"/>
  <c r="C2791" i="22"/>
  <c r="C2792" i="22"/>
  <c r="C2793" i="22"/>
  <c r="C2794" i="22"/>
  <c r="C2795" i="22"/>
  <c r="C2796" i="22"/>
  <c r="C2797" i="22"/>
  <c r="C2798" i="22"/>
  <c r="C2799" i="22"/>
  <c r="C2800" i="22"/>
  <c r="C2801" i="22"/>
  <c r="C2802" i="22"/>
  <c r="C2803" i="22"/>
  <c r="C2804" i="22"/>
  <c r="C2805" i="22"/>
  <c r="C2806" i="22"/>
  <c r="C2807" i="22"/>
  <c r="C2808" i="22"/>
  <c r="C2809" i="22"/>
  <c r="C2810" i="22"/>
  <c r="C2811" i="22"/>
  <c r="C2812" i="22"/>
  <c r="C2813" i="22"/>
  <c r="C2814" i="22"/>
  <c r="C2815" i="22"/>
  <c r="C2816" i="22"/>
  <c r="C2817" i="22"/>
  <c r="C2818" i="22"/>
  <c r="C2819" i="22"/>
  <c r="C2820" i="22"/>
  <c r="C2821" i="22"/>
  <c r="C2822" i="22"/>
  <c r="C2823" i="22"/>
  <c r="C2824" i="22"/>
  <c r="C2825" i="22"/>
  <c r="C2826" i="22"/>
  <c r="C2827" i="22"/>
  <c r="C2828" i="22"/>
  <c r="C2829" i="22"/>
  <c r="C2830" i="22"/>
  <c r="C2831" i="22"/>
  <c r="C2832" i="22"/>
  <c r="C2833" i="22"/>
  <c r="C2834" i="22"/>
  <c r="C2835" i="22"/>
  <c r="C2836" i="22"/>
  <c r="C2837" i="22"/>
  <c r="C2838" i="22"/>
  <c r="C2839" i="22"/>
  <c r="C2840" i="22"/>
  <c r="C2841" i="22"/>
  <c r="C2842" i="22"/>
  <c r="C2843" i="22"/>
  <c r="C2844" i="22"/>
  <c r="C2845" i="22"/>
  <c r="C2846" i="22"/>
  <c r="C2847" i="22"/>
  <c r="C2848" i="22"/>
  <c r="C2849" i="22"/>
  <c r="C2850" i="22"/>
  <c r="C2851" i="22"/>
  <c r="C2852" i="22"/>
  <c r="C2853" i="22"/>
  <c r="C2854" i="22"/>
  <c r="C2855" i="22"/>
  <c r="C2856" i="22"/>
  <c r="C2857" i="22"/>
  <c r="C2858" i="22"/>
  <c r="C2859" i="22"/>
  <c r="C2860" i="22"/>
  <c r="C2861" i="22"/>
  <c r="C2862" i="22"/>
  <c r="C2863" i="22"/>
  <c r="C2864" i="22"/>
  <c r="C2865" i="22"/>
  <c r="C2866" i="22"/>
  <c r="C2867" i="22"/>
  <c r="C2868" i="22"/>
  <c r="C2869" i="22"/>
  <c r="C2870" i="22"/>
  <c r="C2871" i="22"/>
  <c r="C2872" i="22"/>
  <c r="C2873" i="22"/>
  <c r="C2874" i="22"/>
  <c r="C2875" i="22"/>
  <c r="C2876" i="22"/>
  <c r="C2877" i="22"/>
  <c r="C2878" i="22"/>
  <c r="C2879" i="22"/>
  <c r="C2880" i="22"/>
  <c r="C2881" i="22"/>
  <c r="C2882" i="22"/>
  <c r="C2883" i="22"/>
  <c r="C2884" i="22"/>
  <c r="C2885" i="22"/>
  <c r="C2886" i="22"/>
  <c r="C2887" i="22"/>
  <c r="C2888" i="22"/>
  <c r="C2889" i="22"/>
  <c r="C2890" i="22"/>
  <c r="C2891" i="22"/>
  <c r="C2892" i="22"/>
  <c r="C2893" i="22"/>
  <c r="C2894" i="22"/>
  <c r="C2895" i="22"/>
  <c r="C2896" i="22"/>
  <c r="C2897" i="22"/>
  <c r="C2898" i="22"/>
  <c r="C2899" i="22"/>
  <c r="C2900" i="22"/>
  <c r="C2901" i="22"/>
  <c r="C2902" i="22"/>
  <c r="C2903" i="22"/>
  <c r="C2904" i="22"/>
  <c r="C2905" i="22"/>
  <c r="C2906" i="22"/>
  <c r="C2907" i="22"/>
  <c r="C2908" i="22"/>
  <c r="C2909" i="22"/>
  <c r="C2910" i="22"/>
  <c r="C2911" i="22"/>
  <c r="C2912" i="22"/>
  <c r="C2913" i="22"/>
  <c r="C2914" i="22"/>
  <c r="C2915" i="22"/>
  <c r="C2916" i="22"/>
  <c r="C2917" i="22"/>
  <c r="C2918" i="22"/>
  <c r="C2919" i="22"/>
  <c r="C2920" i="22"/>
  <c r="C2921" i="22"/>
  <c r="C2922" i="22"/>
  <c r="C2923" i="22"/>
  <c r="C2924" i="22"/>
  <c r="C2925" i="22"/>
  <c r="C2926" i="22"/>
  <c r="C2927" i="22"/>
  <c r="C2928" i="22"/>
  <c r="C2929" i="22"/>
  <c r="C2930" i="22"/>
  <c r="C2931" i="22"/>
  <c r="C2932" i="22"/>
  <c r="C2933" i="22"/>
  <c r="C2934" i="22"/>
  <c r="C2935" i="22"/>
  <c r="C2936" i="22"/>
  <c r="C2937" i="22"/>
  <c r="C2938" i="22"/>
  <c r="C2939" i="22"/>
  <c r="C2940" i="22"/>
  <c r="C2941" i="22"/>
  <c r="C2942" i="22"/>
  <c r="C2943" i="22"/>
  <c r="C2944" i="22"/>
  <c r="C2945" i="22"/>
  <c r="C2946" i="22"/>
  <c r="C2947" i="22"/>
  <c r="C2948" i="22"/>
  <c r="C2949" i="22"/>
  <c r="C2950" i="22"/>
  <c r="C2951" i="22"/>
  <c r="C2952" i="22"/>
  <c r="C2953" i="22"/>
  <c r="C2954" i="22"/>
  <c r="C2955" i="22"/>
  <c r="C2956" i="22"/>
  <c r="C2957" i="22"/>
  <c r="C2958" i="22"/>
  <c r="C2959" i="22"/>
  <c r="C2960" i="22"/>
  <c r="C2961" i="22"/>
  <c r="C2962" i="22"/>
  <c r="C2963" i="22"/>
  <c r="C2964" i="22"/>
  <c r="C2965" i="22"/>
  <c r="C2966" i="22"/>
  <c r="C2967" i="22"/>
  <c r="C2968" i="22"/>
  <c r="C2969" i="22"/>
  <c r="C2970" i="22"/>
  <c r="C2971" i="22"/>
  <c r="C2972" i="22"/>
  <c r="C2973" i="22"/>
  <c r="C2974" i="22"/>
  <c r="C2975" i="22"/>
  <c r="C2976" i="22"/>
  <c r="C2977" i="22"/>
  <c r="C2978" i="22"/>
  <c r="C2979" i="22"/>
  <c r="C2980" i="22"/>
  <c r="C2981" i="22"/>
  <c r="C2982" i="22"/>
  <c r="C2983" i="22"/>
  <c r="C2984" i="22"/>
  <c r="C2985" i="22"/>
  <c r="C2986" i="22"/>
  <c r="C2987" i="22"/>
  <c r="C2988" i="22"/>
  <c r="C2989" i="22"/>
  <c r="C2990" i="22"/>
  <c r="C2991" i="22"/>
  <c r="C2992" i="22"/>
  <c r="C2993" i="22"/>
  <c r="C2994" i="22"/>
  <c r="C2995" i="22"/>
  <c r="C2996" i="22"/>
  <c r="C2997" i="22"/>
  <c r="C2998" i="22"/>
  <c r="C2999" i="22"/>
  <c r="C3000" i="22"/>
  <c r="C3001" i="22"/>
  <c r="C3002" i="22"/>
  <c r="C3003" i="22"/>
  <c r="C3004" i="22"/>
  <c r="C3005" i="22"/>
  <c r="C3006" i="22"/>
  <c r="C3007" i="22"/>
  <c r="C3008" i="22"/>
  <c r="C3009" i="22"/>
  <c r="C3010" i="22"/>
  <c r="C3011" i="22"/>
  <c r="C3012" i="22"/>
  <c r="C3013" i="22"/>
  <c r="C3014" i="22"/>
  <c r="C3015" i="22"/>
  <c r="C3016" i="22"/>
  <c r="C3017" i="22"/>
  <c r="C3018" i="22"/>
  <c r="C3019" i="22"/>
  <c r="C3020" i="22"/>
  <c r="C3021" i="22"/>
  <c r="C3022" i="22"/>
  <c r="C3023" i="22"/>
  <c r="C3024" i="22"/>
  <c r="C3025" i="22"/>
  <c r="C3026" i="22"/>
  <c r="C3027" i="22"/>
  <c r="C3028" i="22"/>
  <c r="C3029" i="22"/>
  <c r="C3030" i="22"/>
  <c r="C3031" i="22"/>
  <c r="C3032" i="22"/>
  <c r="C3033" i="22"/>
  <c r="C3034" i="22"/>
  <c r="C3035" i="22"/>
  <c r="C3036" i="22"/>
  <c r="C3037" i="22"/>
  <c r="C3038" i="22"/>
  <c r="C3039" i="22"/>
  <c r="C3040" i="22"/>
  <c r="C3041" i="22"/>
  <c r="C3042" i="22"/>
  <c r="C3043" i="22"/>
  <c r="C3044" i="22"/>
  <c r="C3045" i="22"/>
  <c r="C3046" i="22"/>
  <c r="C3047" i="22"/>
  <c r="C3048" i="22"/>
  <c r="C3049" i="22"/>
  <c r="C3050" i="22"/>
  <c r="C3051" i="22"/>
  <c r="C3052" i="22"/>
  <c r="C3053" i="22"/>
  <c r="C3054" i="22"/>
  <c r="C3055" i="22"/>
  <c r="C3056" i="22"/>
  <c r="C3057" i="22"/>
  <c r="C3058" i="22"/>
  <c r="C3059" i="22"/>
  <c r="C3060" i="22"/>
  <c r="C3061" i="22"/>
  <c r="C3062" i="22"/>
  <c r="C3063" i="22"/>
  <c r="C3064" i="22"/>
  <c r="C3065" i="22"/>
  <c r="C3066" i="22"/>
  <c r="C3067" i="22"/>
  <c r="C3068" i="22"/>
  <c r="C3069" i="22"/>
  <c r="C3070" i="22"/>
  <c r="C3071" i="22"/>
  <c r="C3072" i="22"/>
  <c r="C3073" i="22"/>
  <c r="C3074" i="22"/>
  <c r="C3075" i="22"/>
  <c r="C3076" i="22"/>
  <c r="C3077" i="22"/>
  <c r="C3078" i="22"/>
  <c r="C3079" i="22"/>
  <c r="C3080" i="22"/>
  <c r="C3081" i="22"/>
  <c r="C3082" i="22"/>
  <c r="C3083" i="22"/>
  <c r="C3084" i="22"/>
  <c r="C3085" i="22"/>
  <c r="C3086" i="22"/>
  <c r="C3087" i="22"/>
  <c r="C3088" i="22"/>
  <c r="C3089" i="22"/>
  <c r="C3090" i="22"/>
  <c r="C3091" i="22"/>
  <c r="C3092" i="22"/>
  <c r="C3093" i="22"/>
  <c r="C3094" i="22"/>
  <c r="C3095" i="22"/>
  <c r="C3096" i="22"/>
  <c r="C3097" i="22"/>
  <c r="C3098" i="22"/>
  <c r="C3099" i="22"/>
  <c r="C3100" i="22"/>
  <c r="C3101" i="22"/>
  <c r="C3102" i="22"/>
  <c r="C3103" i="22"/>
  <c r="C3104" i="22"/>
  <c r="C3105" i="22"/>
  <c r="C3106" i="22"/>
  <c r="C3107" i="22"/>
  <c r="C3108" i="22"/>
  <c r="C3109" i="22"/>
  <c r="C3110" i="22"/>
  <c r="C3111" i="22"/>
  <c r="C3112" i="22"/>
  <c r="C3113" i="22"/>
  <c r="C3114" i="22"/>
  <c r="C3115" i="22"/>
  <c r="C3116" i="22"/>
  <c r="C3117" i="22"/>
  <c r="C3118" i="22"/>
  <c r="C3119" i="22"/>
  <c r="C3120" i="22"/>
  <c r="C3121" i="22"/>
  <c r="C3122" i="22"/>
  <c r="C3123" i="22"/>
  <c r="C3124" i="22"/>
  <c r="C3125" i="22"/>
  <c r="C3126" i="22"/>
  <c r="C3127" i="22"/>
  <c r="C3128" i="22"/>
  <c r="C3129" i="22"/>
  <c r="C3130" i="22"/>
  <c r="C3131" i="22"/>
  <c r="C3132" i="22"/>
  <c r="C3133" i="22"/>
  <c r="C3134" i="22"/>
  <c r="C3135" i="22"/>
  <c r="C3136" i="22"/>
  <c r="C3137" i="22"/>
  <c r="C3138" i="22"/>
  <c r="C3139" i="22"/>
  <c r="C3140" i="22"/>
  <c r="C3141" i="22"/>
  <c r="C3142" i="22"/>
  <c r="C3143" i="22"/>
  <c r="C3144" i="22"/>
  <c r="C3145" i="22"/>
  <c r="C3146" i="22"/>
  <c r="C3147" i="22"/>
  <c r="C3148" i="22"/>
  <c r="C3149" i="22"/>
  <c r="C3150" i="22"/>
  <c r="C3151" i="22"/>
  <c r="C3152" i="22"/>
  <c r="C3153" i="22"/>
  <c r="C3154" i="22"/>
  <c r="C3155" i="22"/>
  <c r="C3156" i="22"/>
  <c r="C3157" i="22"/>
  <c r="C3158" i="22"/>
  <c r="C3159" i="22"/>
  <c r="C3160" i="22"/>
  <c r="C3161" i="22"/>
  <c r="C3162" i="22"/>
  <c r="C3163" i="22"/>
  <c r="C3164" i="22"/>
  <c r="C3165" i="22"/>
  <c r="C3166" i="22"/>
  <c r="C3167" i="22"/>
  <c r="C3168" i="22"/>
  <c r="C3169" i="22"/>
  <c r="C3170" i="22"/>
  <c r="C3171" i="22"/>
  <c r="C3172" i="22"/>
  <c r="C3173" i="22"/>
  <c r="C3174" i="22"/>
  <c r="C3175" i="22"/>
  <c r="C3176" i="22"/>
  <c r="C3177" i="22"/>
  <c r="C3178" i="22"/>
  <c r="C3179" i="22"/>
  <c r="C3180" i="22"/>
  <c r="C3181" i="22"/>
  <c r="C3182" i="22"/>
  <c r="C3183" i="22"/>
  <c r="C3184" i="22"/>
  <c r="C3185" i="22"/>
  <c r="C3186" i="22"/>
  <c r="C3187" i="22"/>
  <c r="C3188" i="22"/>
  <c r="C3189" i="22"/>
  <c r="C3190" i="22"/>
  <c r="C3191" i="22"/>
  <c r="C3192" i="22"/>
  <c r="C3193" i="22"/>
  <c r="C3194" i="22"/>
  <c r="C3195" i="22"/>
  <c r="C3196" i="22"/>
  <c r="C3197" i="22"/>
  <c r="C3198" i="22"/>
  <c r="C3199" i="22"/>
  <c r="C3200" i="22"/>
  <c r="C3201" i="22"/>
  <c r="C3202" i="22"/>
  <c r="C3203" i="22"/>
  <c r="C3204" i="22"/>
  <c r="C3205" i="22"/>
  <c r="C3206" i="22"/>
  <c r="C3207" i="22"/>
  <c r="C3208" i="22"/>
  <c r="C3209" i="22"/>
  <c r="C3210" i="22"/>
  <c r="C3211" i="22"/>
  <c r="C3212" i="22"/>
  <c r="C3213" i="22"/>
  <c r="C3214" i="22"/>
  <c r="C3215" i="22"/>
  <c r="C3216" i="22"/>
  <c r="C3217" i="22"/>
  <c r="C3218" i="22"/>
  <c r="C3219" i="22"/>
  <c r="C3220" i="22"/>
  <c r="C3221" i="22"/>
  <c r="C3222" i="22"/>
  <c r="C3223" i="22"/>
  <c r="C3224" i="22"/>
  <c r="C3225" i="22"/>
  <c r="C3226" i="22"/>
  <c r="C3227" i="22"/>
  <c r="C3228" i="22"/>
  <c r="C3229" i="22"/>
  <c r="C3230" i="22"/>
  <c r="C3231" i="22"/>
  <c r="C3232" i="22"/>
  <c r="C3233" i="22"/>
  <c r="C3234" i="22"/>
  <c r="C3235" i="22"/>
  <c r="C3236" i="22"/>
  <c r="C3237" i="22"/>
  <c r="C3238" i="22"/>
  <c r="C3239" i="22"/>
  <c r="C3240" i="22"/>
  <c r="C3241" i="22"/>
  <c r="C3242" i="22"/>
  <c r="C3243" i="22"/>
  <c r="C3244" i="22"/>
  <c r="C3245" i="22"/>
  <c r="C3246" i="22"/>
  <c r="C3247" i="22"/>
  <c r="C3248" i="22"/>
  <c r="C3249" i="22"/>
  <c r="C3250" i="22"/>
  <c r="C3251" i="22"/>
  <c r="C3252" i="22"/>
  <c r="C3253" i="22"/>
  <c r="C3254" i="22"/>
  <c r="C3255" i="22"/>
  <c r="C3256" i="22"/>
  <c r="C3257" i="22"/>
  <c r="C3258" i="22"/>
  <c r="C3259" i="22"/>
  <c r="C3260" i="22"/>
  <c r="C3261" i="22"/>
  <c r="C3262" i="22"/>
  <c r="C3263" i="22"/>
  <c r="C3264" i="22"/>
  <c r="C3265" i="22"/>
  <c r="C3266" i="22"/>
  <c r="C3267" i="22"/>
  <c r="C3268" i="22"/>
  <c r="C3269" i="22"/>
  <c r="C3270" i="22"/>
  <c r="C3271" i="22"/>
  <c r="C3272" i="22"/>
  <c r="C3273" i="22"/>
  <c r="C3274" i="22"/>
  <c r="C3275" i="22"/>
  <c r="C3276" i="22"/>
  <c r="C3277" i="22"/>
  <c r="C3278" i="22"/>
  <c r="C3279" i="22"/>
  <c r="C3280" i="22"/>
  <c r="C3281" i="22"/>
  <c r="C3282" i="22"/>
  <c r="C3283" i="22"/>
  <c r="C3284" i="22"/>
  <c r="C3285" i="22"/>
  <c r="C3286" i="22"/>
  <c r="C3287" i="22"/>
  <c r="C3288" i="22"/>
  <c r="C3289" i="22"/>
  <c r="C3290" i="22"/>
  <c r="C3291" i="22"/>
  <c r="C3292" i="22"/>
  <c r="C3293" i="22"/>
  <c r="C3294" i="22"/>
  <c r="C3295" i="22"/>
  <c r="C3296" i="22"/>
  <c r="C3297" i="22"/>
  <c r="C3298" i="22"/>
  <c r="C3299" i="22"/>
  <c r="C3300" i="22"/>
  <c r="C3301" i="22"/>
  <c r="C3302" i="22"/>
  <c r="C3303" i="22"/>
  <c r="C3304" i="22"/>
  <c r="C3305" i="22"/>
  <c r="C3306" i="22"/>
  <c r="C3307" i="22"/>
  <c r="C3308" i="22"/>
  <c r="C3309" i="22"/>
  <c r="C3310" i="22"/>
  <c r="C3311" i="22"/>
  <c r="C3312" i="22"/>
  <c r="C3313" i="22"/>
  <c r="C3314" i="22"/>
  <c r="C3315" i="22"/>
  <c r="C3316" i="22"/>
  <c r="C3317" i="22"/>
  <c r="C3318" i="22"/>
  <c r="C3319" i="22"/>
  <c r="C3320" i="22"/>
  <c r="C3321" i="22"/>
  <c r="C3322" i="22"/>
  <c r="C3323" i="22"/>
  <c r="C3324" i="22"/>
  <c r="C3325" i="22"/>
  <c r="C3326" i="22"/>
  <c r="C3327" i="22"/>
  <c r="C3328" i="22"/>
  <c r="C3329" i="22"/>
  <c r="C3330" i="22"/>
  <c r="C3331" i="22"/>
  <c r="C3332" i="22"/>
  <c r="C3333" i="22"/>
  <c r="C3334" i="22"/>
  <c r="C3335" i="22"/>
  <c r="C3336" i="22"/>
  <c r="C3337" i="22"/>
  <c r="C3338" i="22"/>
  <c r="C3339" i="22"/>
  <c r="C3340" i="22"/>
  <c r="C3341" i="22"/>
  <c r="C3342" i="22"/>
  <c r="C3343" i="22"/>
  <c r="C3344" i="22"/>
  <c r="C3345" i="22"/>
  <c r="C3346" i="22"/>
  <c r="C3347" i="22"/>
  <c r="C3348" i="22"/>
  <c r="C3349" i="22"/>
  <c r="C3350" i="22"/>
  <c r="C3351" i="22"/>
  <c r="C3352" i="22"/>
  <c r="C3353" i="22"/>
  <c r="C3354" i="22"/>
  <c r="C3355" i="22"/>
  <c r="C3356" i="22"/>
  <c r="C3357" i="22"/>
  <c r="C3358" i="22"/>
  <c r="C3359" i="22"/>
  <c r="C3360" i="22"/>
  <c r="C3361" i="22"/>
  <c r="C3362" i="22"/>
  <c r="C3363" i="22"/>
  <c r="C3364" i="22"/>
  <c r="C3365" i="22"/>
  <c r="C3366" i="22"/>
  <c r="C3367" i="22"/>
  <c r="C3368" i="22"/>
  <c r="C3369" i="22"/>
  <c r="C3370" i="22"/>
  <c r="C3371" i="22"/>
  <c r="C3372" i="22"/>
  <c r="C3373" i="22"/>
  <c r="C3374" i="22"/>
  <c r="C3375" i="22"/>
  <c r="C3376" i="22"/>
  <c r="C3377" i="22"/>
  <c r="C3378" i="22"/>
  <c r="C3379" i="22"/>
  <c r="C3380" i="22"/>
  <c r="C3381" i="22"/>
  <c r="C3382" i="22"/>
  <c r="C3383" i="22"/>
  <c r="C3384" i="22"/>
  <c r="C3385" i="22"/>
  <c r="C3386" i="22"/>
  <c r="C3387" i="22"/>
  <c r="C3388" i="22"/>
  <c r="C3389" i="22"/>
  <c r="C3390" i="22"/>
  <c r="C3391" i="22"/>
  <c r="C3392" i="22"/>
  <c r="C3393" i="22"/>
  <c r="C3394" i="22"/>
  <c r="C3395" i="22"/>
  <c r="C3396" i="22"/>
  <c r="C3397" i="22"/>
  <c r="C3398" i="22"/>
  <c r="C3399" i="22"/>
  <c r="C3400" i="22"/>
  <c r="C3401" i="22"/>
  <c r="C3402" i="22"/>
  <c r="C3403" i="22"/>
  <c r="C3404" i="22"/>
  <c r="C3405" i="22"/>
  <c r="C3406" i="22"/>
  <c r="C3407" i="22"/>
  <c r="C3408" i="22"/>
  <c r="C3409" i="22"/>
  <c r="C3410" i="22"/>
  <c r="C3411" i="22"/>
  <c r="C3412" i="22"/>
  <c r="C3413" i="22"/>
  <c r="C3414" i="22"/>
  <c r="C3415" i="22"/>
  <c r="C3416" i="22"/>
  <c r="C3417" i="22"/>
  <c r="C3418" i="22"/>
  <c r="C3419" i="22"/>
  <c r="C3420" i="22"/>
  <c r="C3421" i="22"/>
  <c r="C3422" i="22"/>
  <c r="C3423" i="22"/>
  <c r="C3424" i="22"/>
  <c r="C3425" i="22"/>
  <c r="C3426" i="22"/>
  <c r="C3427" i="22"/>
  <c r="C3428" i="22"/>
  <c r="C3429" i="22"/>
  <c r="C3430" i="22"/>
  <c r="C3431" i="22"/>
  <c r="C3432" i="22"/>
  <c r="C3433" i="22"/>
  <c r="C3434" i="22"/>
  <c r="C3435" i="22"/>
  <c r="C3436" i="22"/>
  <c r="C3437" i="22"/>
  <c r="C3438" i="22"/>
  <c r="C3439" i="22"/>
  <c r="C3440" i="22"/>
  <c r="C3441" i="22"/>
  <c r="C3442" i="22"/>
  <c r="C3443" i="22"/>
  <c r="C3444" i="22"/>
  <c r="C3445" i="22"/>
  <c r="C3446" i="22"/>
  <c r="C3447" i="22"/>
  <c r="C3448" i="22"/>
  <c r="C3449" i="22"/>
  <c r="C3450" i="22"/>
  <c r="C3451" i="22"/>
  <c r="C3452" i="22"/>
  <c r="C3453" i="22"/>
  <c r="C3454" i="22"/>
  <c r="C3455" i="22"/>
  <c r="C3456" i="22"/>
  <c r="C3457" i="22"/>
  <c r="C3458" i="22"/>
  <c r="C3459" i="22"/>
  <c r="C3460" i="22"/>
  <c r="C3461" i="22"/>
  <c r="C3462" i="22"/>
  <c r="C3463" i="22"/>
  <c r="C3464" i="22"/>
  <c r="C3465" i="22"/>
  <c r="C3466" i="22"/>
  <c r="C3467" i="22"/>
  <c r="C3468" i="22"/>
  <c r="C3469" i="22"/>
  <c r="C3470" i="22"/>
  <c r="C3471" i="22"/>
  <c r="C3472" i="22"/>
  <c r="C3473" i="22"/>
  <c r="C3474" i="22"/>
  <c r="C3475" i="22"/>
  <c r="C3476" i="22"/>
  <c r="C3477" i="22"/>
  <c r="C3478" i="22"/>
  <c r="C3479" i="22"/>
  <c r="C3480" i="22"/>
  <c r="C3481" i="22"/>
  <c r="C3482" i="22"/>
  <c r="C3483" i="22"/>
  <c r="C3484" i="22"/>
  <c r="C3485" i="22"/>
  <c r="C3486" i="22"/>
  <c r="C3487" i="22"/>
  <c r="C3488" i="22"/>
  <c r="C3489" i="22"/>
  <c r="C3490" i="22"/>
  <c r="C3491" i="22"/>
  <c r="C3492" i="22"/>
  <c r="C3493" i="22"/>
  <c r="C3494" i="22"/>
  <c r="C3495" i="22"/>
  <c r="C3496" i="22"/>
  <c r="C3497" i="22"/>
  <c r="C3498" i="22"/>
  <c r="C3499" i="22"/>
  <c r="C3500" i="22"/>
  <c r="C3501" i="22"/>
  <c r="C3502" i="22"/>
  <c r="C3503" i="22"/>
  <c r="C3504" i="22"/>
  <c r="C3505" i="22"/>
  <c r="C3506" i="22"/>
  <c r="C3507" i="22"/>
  <c r="C3508" i="22"/>
  <c r="C3509" i="22"/>
  <c r="C3510" i="22"/>
  <c r="C3511" i="22"/>
  <c r="C3512" i="22"/>
  <c r="C3513" i="22"/>
  <c r="C3514" i="22"/>
  <c r="C3515" i="22"/>
  <c r="C3516" i="22"/>
  <c r="C3517" i="22"/>
  <c r="C3518" i="22"/>
  <c r="C3519" i="22"/>
  <c r="C3520" i="22"/>
  <c r="C3521" i="22"/>
  <c r="C3522" i="22"/>
  <c r="C3523" i="22"/>
  <c r="C3524" i="22"/>
  <c r="C3525" i="22"/>
  <c r="C3526" i="22"/>
  <c r="C3527" i="22"/>
  <c r="C3528" i="22"/>
  <c r="C3529" i="22"/>
  <c r="C3530" i="22"/>
  <c r="C3531" i="22"/>
  <c r="C3532" i="22"/>
  <c r="C3533" i="22"/>
  <c r="C3534" i="22"/>
  <c r="C3535" i="22"/>
  <c r="C3536" i="22"/>
  <c r="C3537" i="22"/>
  <c r="C3538" i="22"/>
  <c r="C3539" i="22"/>
  <c r="C3540" i="22"/>
  <c r="C3541" i="22"/>
  <c r="C3542" i="22"/>
  <c r="C3543" i="22"/>
  <c r="C3544" i="22"/>
  <c r="C3545" i="22"/>
  <c r="C3546" i="22"/>
  <c r="C3547" i="22"/>
  <c r="C3548" i="22"/>
  <c r="C3549" i="22"/>
  <c r="C3550" i="22"/>
  <c r="C3551" i="22"/>
  <c r="C3552" i="22"/>
  <c r="C3553" i="22"/>
  <c r="C3554" i="22"/>
  <c r="C3555" i="22"/>
  <c r="C3556" i="22"/>
  <c r="C3557" i="22"/>
  <c r="C3558" i="22"/>
  <c r="C3559" i="22"/>
  <c r="C3560" i="22"/>
  <c r="C3561" i="22"/>
  <c r="C3562" i="22"/>
  <c r="C3563" i="22"/>
  <c r="C3564" i="22"/>
  <c r="C3565" i="22"/>
  <c r="C3566" i="22"/>
  <c r="C3567" i="22"/>
  <c r="C3568" i="22"/>
  <c r="C3569" i="22"/>
  <c r="C3570" i="22"/>
  <c r="C3571" i="22"/>
  <c r="C3572" i="22"/>
  <c r="C3573" i="22"/>
  <c r="C3574" i="22"/>
  <c r="C3575" i="22"/>
  <c r="C3576" i="22"/>
  <c r="C3577" i="22"/>
  <c r="C3578" i="22"/>
  <c r="C3579" i="22"/>
  <c r="C3580" i="22"/>
  <c r="C3581" i="22"/>
  <c r="C3582" i="22"/>
  <c r="C3583" i="22"/>
  <c r="C3584" i="22"/>
  <c r="C3585" i="22"/>
  <c r="C3586" i="22"/>
  <c r="C3587" i="22"/>
  <c r="C3588" i="22"/>
  <c r="C3589" i="22"/>
  <c r="C3590" i="22"/>
  <c r="C3591" i="22"/>
  <c r="C3592" i="22"/>
  <c r="C3593" i="22"/>
  <c r="C3594" i="22"/>
  <c r="C3595" i="22"/>
  <c r="C3596" i="22"/>
  <c r="C3597" i="22"/>
  <c r="C3598" i="22"/>
  <c r="C3599" i="22"/>
  <c r="C3600" i="22"/>
  <c r="C3601" i="22"/>
  <c r="C3602" i="22"/>
  <c r="C3603" i="22"/>
  <c r="C3604" i="22"/>
  <c r="C3605" i="22"/>
  <c r="C3606" i="22"/>
  <c r="C3607" i="22"/>
  <c r="C3608" i="22"/>
  <c r="C3609" i="22"/>
  <c r="C3610" i="22"/>
  <c r="C3611" i="22"/>
  <c r="C3612" i="22"/>
  <c r="C3613" i="22"/>
  <c r="C3614" i="22"/>
  <c r="C3615" i="22"/>
  <c r="C3616" i="22"/>
  <c r="C3617" i="22"/>
  <c r="C3618" i="22"/>
  <c r="C3619" i="22"/>
  <c r="C3620" i="22"/>
  <c r="C3621" i="22"/>
  <c r="C3622" i="22"/>
  <c r="C3623" i="22"/>
  <c r="C3624" i="22"/>
  <c r="C3625" i="22"/>
  <c r="C3626" i="22"/>
  <c r="C3627" i="22"/>
  <c r="C3628" i="22"/>
  <c r="C3629" i="22"/>
  <c r="C3630" i="22"/>
  <c r="C3631" i="22"/>
  <c r="C3632" i="22"/>
  <c r="C3633" i="22"/>
  <c r="C3634" i="22"/>
  <c r="C3635" i="22"/>
  <c r="C3636" i="22"/>
  <c r="C3637" i="22"/>
  <c r="C3638" i="22"/>
  <c r="C3639" i="22"/>
  <c r="C3640" i="22"/>
  <c r="C3641" i="22"/>
  <c r="C3642" i="22"/>
  <c r="C3643" i="22"/>
  <c r="C3644" i="22"/>
  <c r="C3645" i="22"/>
  <c r="C3646" i="22"/>
  <c r="C3647" i="22"/>
  <c r="C3648" i="22"/>
  <c r="C3649" i="22"/>
  <c r="C3650" i="22"/>
  <c r="C3651" i="22"/>
  <c r="C3652" i="22"/>
  <c r="C3653" i="22"/>
  <c r="C3654" i="22"/>
  <c r="C3655" i="22"/>
  <c r="C3656" i="22"/>
  <c r="C3657" i="22"/>
  <c r="C3658" i="22"/>
  <c r="C3659" i="22"/>
  <c r="C3660" i="22"/>
  <c r="C3661" i="22"/>
  <c r="C3662" i="22"/>
  <c r="C3663" i="22"/>
  <c r="C3664" i="22"/>
  <c r="C3665" i="22"/>
  <c r="C3666" i="22"/>
  <c r="C3667" i="22"/>
  <c r="C3668" i="22"/>
  <c r="C3669" i="22"/>
  <c r="C3670" i="22"/>
  <c r="C3671" i="22"/>
  <c r="C3672" i="22"/>
  <c r="C3673" i="22"/>
  <c r="C3674" i="22"/>
  <c r="C3675" i="22"/>
  <c r="C3676" i="22"/>
  <c r="C3677" i="22"/>
  <c r="C3678" i="22"/>
  <c r="C3679" i="22"/>
  <c r="C3680" i="22"/>
  <c r="C3681" i="22"/>
  <c r="C3682" i="22"/>
  <c r="C3683" i="22"/>
  <c r="C3684" i="22"/>
  <c r="C3685" i="22"/>
  <c r="C3686" i="22"/>
  <c r="C3687" i="22"/>
  <c r="C3688" i="22"/>
  <c r="C3689" i="22"/>
  <c r="C3690" i="22"/>
  <c r="C3691" i="22"/>
  <c r="C3692" i="22"/>
  <c r="C3693" i="22"/>
  <c r="C3694" i="22"/>
  <c r="C3695" i="22"/>
  <c r="C3696" i="22"/>
  <c r="C3697" i="22"/>
  <c r="C3698" i="22"/>
  <c r="C3699" i="22"/>
  <c r="C3700" i="22"/>
  <c r="C3701" i="22"/>
  <c r="C3702" i="22"/>
  <c r="C3703" i="22"/>
  <c r="C3704" i="22"/>
  <c r="C3705" i="22"/>
  <c r="C3706" i="22"/>
  <c r="C3707" i="22"/>
  <c r="C3708" i="22"/>
  <c r="C3709" i="22"/>
  <c r="C3710" i="22"/>
  <c r="C3711" i="22"/>
  <c r="C3712" i="22"/>
  <c r="C3713" i="22"/>
  <c r="C3714" i="22"/>
  <c r="C3715" i="22"/>
  <c r="C3716" i="22"/>
  <c r="C3717" i="22"/>
  <c r="C3718" i="22"/>
  <c r="C3719" i="22"/>
  <c r="C3720" i="22"/>
  <c r="C3721" i="22"/>
  <c r="C3722" i="22"/>
  <c r="C3723" i="22"/>
  <c r="C3724" i="22"/>
  <c r="C3725" i="22"/>
  <c r="C3726" i="22"/>
  <c r="C3727" i="22"/>
  <c r="C3728" i="22"/>
  <c r="C3729" i="22"/>
  <c r="C3730" i="22"/>
  <c r="C3731" i="22"/>
  <c r="C3732" i="22"/>
  <c r="C3733" i="22"/>
  <c r="C3734" i="22"/>
  <c r="C3735" i="22"/>
  <c r="C3736" i="22"/>
  <c r="C3737" i="22"/>
  <c r="C3738" i="22"/>
  <c r="C3739" i="22"/>
  <c r="C3740" i="22"/>
  <c r="C3741" i="22"/>
  <c r="C3742" i="22"/>
  <c r="C3743" i="22"/>
  <c r="C3744" i="22"/>
  <c r="C3745" i="22"/>
  <c r="C3746" i="22"/>
  <c r="C3747" i="22"/>
  <c r="C3748" i="22"/>
  <c r="C3749" i="22"/>
  <c r="C3750" i="22"/>
  <c r="C3751" i="22"/>
  <c r="C3752" i="22"/>
  <c r="C3753" i="22"/>
  <c r="C3754" i="22"/>
  <c r="C3755" i="22"/>
  <c r="C3756" i="22"/>
  <c r="C3757" i="22"/>
  <c r="C3758" i="22"/>
  <c r="C3759" i="22"/>
  <c r="C3760" i="22"/>
  <c r="C3761" i="22"/>
  <c r="C3762" i="22"/>
  <c r="C3763" i="22"/>
  <c r="C3764" i="22"/>
  <c r="C3765" i="22"/>
  <c r="C3766" i="22"/>
  <c r="C3767" i="22"/>
  <c r="C3768" i="22"/>
  <c r="C3769" i="22"/>
  <c r="C3770" i="22"/>
  <c r="C3771" i="22"/>
  <c r="C3772" i="22"/>
  <c r="C3773" i="22"/>
  <c r="C3774" i="22"/>
  <c r="C3775" i="22"/>
  <c r="C3776" i="22"/>
  <c r="C3777" i="22"/>
  <c r="C3778" i="22"/>
  <c r="C3779" i="22"/>
  <c r="C3780" i="22"/>
  <c r="C3781" i="22"/>
  <c r="C3782" i="22"/>
  <c r="C3783" i="22"/>
  <c r="C3784" i="22"/>
  <c r="C3785" i="22"/>
  <c r="C3786" i="22"/>
  <c r="C3787" i="22"/>
  <c r="C3788" i="22"/>
  <c r="C3789" i="22"/>
  <c r="C3790" i="22"/>
  <c r="C3791" i="22"/>
  <c r="C3792" i="22"/>
  <c r="C3793" i="22"/>
  <c r="C3794" i="22"/>
  <c r="C3795" i="22"/>
  <c r="C3796" i="22"/>
  <c r="C3797" i="22"/>
  <c r="C3798" i="22"/>
  <c r="C3799" i="22"/>
  <c r="C3800" i="22"/>
  <c r="C3801" i="22"/>
  <c r="C3802" i="22"/>
  <c r="C3803" i="22"/>
  <c r="C3804" i="22"/>
  <c r="C3805" i="22"/>
  <c r="C3806" i="22"/>
  <c r="C3807" i="22"/>
  <c r="C3808" i="22"/>
  <c r="C3809" i="22"/>
  <c r="C3810" i="22"/>
  <c r="C3811" i="22"/>
  <c r="C3812" i="22"/>
  <c r="C3813" i="22"/>
  <c r="C3814" i="22"/>
  <c r="C3815" i="22"/>
  <c r="C3816" i="22"/>
  <c r="C3817" i="22"/>
  <c r="C3818" i="22"/>
  <c r="C3819" i="22"/>
  <c r="C3820" i="22"/>
  <c r="C3821" i="22"/>
  <c r="C3822" i="22"/>
  <c r="C3823" i="22"/>
  <c r="C3824" i="22"/>
  <c r="C3825" i="22"/>
  <c r="C3826" i="22"/>
  <c r="C3827" i="22"/>
  <c r="C3828" i="22"/>
  <c r="C3829" i="22"/>
  <c r="C3830" i="22"/>
  <c r="C3831" i="22"/>
  <c r="C3832" i="22"/>
  <c r="C3833" i="22"/>
  <c r="C3834" i="22"/>
  <c r="C3835" i="22"/>
  <c r="C3836" i="22"/>
  <c r="C3837" i="22"/>
  <c r="C3838" i="22"/>
  <c r="C3839" i="22"/>
  <c r="C3840" i="22"/>
  <c r="C3841" i="22"/>
  <c r="C3842" i="22"/>
  <c r="C3843" i="22"/>
  <c r="C3844" i="22"/>
  <c r="C3845" i="22"/>
  <c r="C3846" i="22"/>
  <c r="C3847" i="22"/>
  <c r="C3848" i="22"/>
  <c r="C3849" i="22"/>
  <c r="C3850" i="22"/>
  <c r="C3851" i="22"/>
  <c r="C3852" i="22"/>
  <c r="C3853" i="22"/>
  <c r="C3854" i="22"/>
  <c r="C3855" i="22"/>
  <c r="C3856" i="22"/>
  <c r="C3857" i="22"/>
  <c r="C3858" i="22"/>
  <c r="C3859" i="22"/>
  <c r="C3860" i="22"/>
  <c r="C3861" i="22"/>
  <c r="C3862" i="22"/>
  <c r="C3863" i="22"/>
  <c r="C3864" i="22"/>
  <c r="C3865" i="22"/>
  <c r="C3866" i="22"/>
  <c r="C3867" i="22"/>
  <c r="C3868" i="22"/>
  <c r="C3869" i="22"/>
  <c r="C3870" i="22"/>
  <c r="C3871" i="22"/>
  <c r="C3872" i="22"/>
  <c r="C3873" i="22"/>
  <c r="C3874" i="22"/>
  <c r="C3875" i="22"/>
  <c r="C3876" i="22"/>
  <c r="C3877" i="22"/>
  <c r="C3878" i="22"/>
  <c r="C3879" i="22"/>
  <c r="C3880" i="22"/>
  <c r="C3881" i="22"/>
  <c r="C3882" i="22"/>
  <c r="C3883" i="22"/>
  <c r="C3884" i="22"/>
  <c r="C3885" i="22"/>
  <c r="C3886" i="22"/>
  <c r="C3887" i="22"/>
  <c r="C3888" i="22"/>
  <c r="C3889" i="22"/>
  <c r="C3890" i="22"/>
  <c r="C3891" i="22"/>
  <c r="C3892" i="22"/>
  <c r="C3893" i="22"/>
  <c r="C3894" i="22"/>
  <c r="C3895" i="22"/>
  <c r="C3896" i="22"/>
  <c r="C3897" i="22"/>
  <c r="C3898" i="22"/>
  <c r="C3899" i="22"/>
  <c r="C3900" i="22"/>
  <c r="C3901" i="22"/>
  <c r="C3902" i="22"/>
  <c r="C3903" i="22"/>
  <c r="C3904" i="22"/>
  <c r="C3905" i="22"/>
  <c r="C3906" i="22"/>
  <c r="C3907" i="22"/>
  <c r="C3908" i="22"/>
  <c r="C3909" i="22"/>
  <c r="C3910" i="22"/>
  <c r="C3911" i="22"/>
  <c r="C3912" i="22"/>
  <c r="C3913" i="22"/>
  <c r="C3914" i="22"/>
  <c r="C3915" i="22"/>
  <c r="C3916" i="22"/>
  <c r="C3917" i="22"/>
  <c r="C3918" i="22"/>
  <c r="C3919" i="22"/>
  <c r="C3920" i="22"/>
  <c r="C3921" i="22"/>
  <c r="C3922" i="22"/>
  <c r="C3923" i="22"/>
  <c r="C3924" i="22"/>
  <c r="C3925" i="22"/>
  <c r="C3926" i="22"/>
  <c r="C3927" i="22"/>
  <c r="C3928" i="22"/>
  <c r="C3929" i="22"/>
  <c r="C3930" i="22"/>
  <c r="C3931" i="22"/>
  <c r="C3932" i="22"/>
  <c r="C3933" i="22"/>
  <c r="C3934" i="22"/>
  <c r="C3935" i="22"/>
  <c r="C3936" i="22"/>
  <c r="C3937" i="22"/>
  <c r="C3938" i="22"/>
  <c r="C3939" i="22"/>
  <c r="C3940" i="22"/>
  <c r="C3941" i="22"/>
  <c r="C3942" i="22"/>
  <c r="C3943" i="22"/>
  <c r="C3944" i="22"/>
  <c r="C3945" i="22"/>
  <c r="C3946" i="22"/>
  <c r="C3947" i="22"/>
  <c r="C3948" i="22"/>
  <c r="C3949" i="22"/>
  <c r="C3950" i="22"/>
  <c r="C3951" i="22"/>
  <c r="C3952" i="22"/>
  <c r="C3953" i="22"/>
  <c r="C3954" i="22"/>
  <c r="C3955" i="22"/>
  <c r="C3956" i="22"/>
  <c r="C3957" i="22"/>
  <c r="C3958" i="22"/>
  <c r="C3959" i="22"/>
  <c r="C3960" i="22"/>
  <c r="C3961" i="22"/>
  <c r="C3962" i="22"/>
  <c r="C3963" i="22"/>
  <c r="C3964" i="22"/>
  <c r="C3965" i="22"/>
  <c r="C3966" i="22"/>
  <c r="C3967" i="22"/>
  <c r="C3968" i="22"/>
  <c r="C3969" i="22"/>
  <c r="C3970" i="22"/>
  <c r="C3971" i="22"/>
  <c r="C3972" i="22"/>
  <c r="C3973" i="22"/>
  <c r="C3974" i="22"/>
  <c r="C3975" i="22"/>
  <c r="C3976" i="22"/>
  <c r="C3977" i="22"/>
  <c r="C3978" i="22"/>
  <c r="C3979" i="22"/>
  <c r="C3980" i="22"/>
  <c r="C3981" i="22"/>
  <c r="C3982" i="22"/>
  <c r="C3983" i="22"/>
  <c r="C3984" i="22"/>
  <c r="C3985" i="22"/>
  <c r="C3986" i="22"/>
  <c r="C3987" i="22"/>
  <c r="C3988" i="22"/>
  <c r="C3989" i="22"/>
  <c r="C3990" i="22"/>
  <c r="C3991" i="22"/>
  <c r="C3992" i="22"/>
  <c r="C3993" i="22"/>
  <c r="C3994" i="22"/>
  <c r="C3995" i="22"/>
  <c r="C3996" i="22"/>
  <c r="C3997" i="22"/>
  <c r="C3998" i="22"/>
  <c r="C3999" i="22"/>
  <c r="C4000" i="22"/>
  <c r="C4001" i="22"/>
  <c r="C4002" i="22"/>
  <c r="C4003" i="22"/>
  <c r="C4004" i="22"/>
  <c r="C4005" i="22"/>
  <c r="C4006" i="22"/>
  <c r="C4007" i="22"/>
  <c r="C4008" i="22"/>
  <c r="C4009" i="22"/>
  <c r="C4010" i="22"/>
  <c r="C4011" i="22"/>
  <c r="C4012" i="22"/>
  <c r="C4013" i="22"/>
  <c r="C4014" i="22"/>
  <c r="C4015" i="22"/>
  <c r="C4016" i="22"/>
  <c r="C4017" i="22"/>
  <c r="C4018" i="22"/>
  <c r="C4019" i="22"/>
  <c r="C4020" i="22"/>
  <c r="C4021" i="22"/>
  <c r="C4022" i="22"/>
  <c r="C4023" i="22"/>
  <c r="C4024" i="22"/>
  <c r="C4025" i="22"/>
  <c r="C4026" i="22"/>
  <c r="C4027" i="22"/>
  <c r="C4028" i="22"/>
  <c r="C4029" i="22"/>
  <c r="C4030" i="22"/>
  <c r="C4031" i="22"/>
  <c r="C4032" i="22"/>
  <c r="C4033" i="22"/>
  <c r="C4034" i="22"/>
  <c r="C4035" i="22"/>
  <c r="C4036" i="22"/>
  <c r="C4037" i="22"/>
  <c r="C4038" i="22"/>
  <c r="C4039" i="22"/>
  <c r="C4040" i="22"/>
  <c r="C4041" i="22"/>
  <c r="C4042" i="22"/>
  <c r="C4043" i="22"/>
  <c r="C4044" i="22"/>
  <c r="C4045" i="22"/>
  <c r="C4046" i="22"/>
  <c r="C4047" i="22"/>
  <c r="C4048" i="22"/>
  <c r="C4049" i="22"/>
  <c r="C4050" i="22"/>
  <c r="C4051" i="22"/>
  <c r="C4052" i="22"/>
  <c r="C4053" i="22"/>
  <c r="C4054" i="22"/>
  <c r="C4055" i="22"/>
  <c r="C4056" i="22"/>
  <c r="C4057" i="22"/>
  <c r="C4058" i="22"/>
  <c r="C4059" i="22"/>
  <c r="C4060" i="22"/>
  <c r="C4061" i="22"/>
  <c r="C4062" i="22"/>
  <c r="C4063" i="22"/>
  <c r="C4064" i="22"/>
  <c r="C4065" i="22"/>
  <c r="C4066" i="22"/>
  <c r="C4067" i="22"/>
  <c r="C4068" i="22"/>
  <c r="C4069" i="22"/>
  <c r="C4070" i="22"/>
  <c r="C4071" i="22"/>
  <c r="C4072" i="22"/>
  <c r="C4073" i="22"/>
  <c r="C4074" i="22"/>
  <c r="C4075" i="22"/>
  <c r="C4076" i="22"/>
  <c r="C4077" i="22"/>
  <c r="C4078" i="22"/>
  <c r="C4079" i="22"/>
  <c r="C4080" i="22"/>
  <c r="C4081" i="22"/>
  <c r="C4082" i="22"/>
  <c r="C4083" i="22"/>
  <c r="C4084" i="22"/>
  <c r="C4085" i="22"/>
  <c r="C4086" i="22"/>
  <c r="C4087" i="22"/>
  <c r="C4088" i="22"/>
  <c r="C4089" i="22"/>
  <c r="C4090" i="22"/>
  <c r="C4091" i="22"/>
  <c r="C4092" i="22"/>
  <c r="C4093" i="22"/>
  <c r="C4094" i="22"/>
  <c r="C4095" i="22"/>
  <c r="C4096" i="22"/>
  <c r="C4097" i="22"/>
  <c r="C4098" i="22"/>
  <c r="C4099" i="22"/>
  <c r="C4100" i="22"/>
  <c r="C4101" i="22"/>
  <c r="C4102" i="22"/>
  <c r="C4103" i="22"/>
  <c r="C4104" i="22"/>
  <c r="C4105" i="22"/>
  <c r="C4106" i="22"/>
  <c r="C4107" i="22"/>
  <c r="C4108" i="22"/>
  <c r="C4109" i="22"/>
  <c r="C4110" i="22"/>
  <c r="C4111" i="22"/>
  <c r="C4112" i="22"/>
  <c r="C4113" i="22"/>
  <c r="C4114" i="22"/>
  <c r="C4115" i="22"/>
  <c r="C4116" i="22"/>
  <c r="C4117" i="22"/>
  <c r="C4118" i="22"/>
  <c r="C4119" i="22"/>
  <c r="C4120" i="22"/>
  <c r="C4121" i="22"/>
  <c r="C4122" i="22"/>
  <c r="C4123" i="22"/>
  <c r="C4124" i="22"/>
  <c r="C4125" i="22"/>
  <c r="C4126" i="22"/>
  <c r="C4127" i="22"/>
  <c r="C4128" i="22"/>
  <c r="C4129" i="22"/>
  <c r="C4130" i="22"/>
  <c r="C4131" i="22"/>
  <c r="C4132" i="22"/>
  <c r="C4133" i="22"/>
  <c r="C4134" i="22"/>
  <c r="C4135" i="22"/>
  <c r="C4136" i="22"/>
  <c r="C4137" i="22"/>
  <c r="C4138" i="22"/>
  <c r="C4139" i="22"/>
  <c r="C4140" i="22"/>
  <c r="C4141" i="22"/>
  <c r="C4142" i="22"/>
  <c r="C4143" i="22"/>
  <c r="C4144" i="22"/>
  <c r="C4145" i="22"/>
  <c r="C4146" i="22"/>
  <c r="C4147" i="22"/>
  <c r="C4148" i="22"/>
  <c r="C4149" i="22"/>
  <c r="C4150" i="22"/>
  <c r="C4151" i="22"/>
  <c r="C4152" i="22"/>
  <c r="C4153" i="22"/>
  <c r="C4154" i="22"/>
  <c r="C4155" i="22"/>
  <c r="C4156" i="22"/>
  <c r="C4157" i="22"/>
  <c r="C4158" i="22"/>
  <c r="C4159" i="22"/>
  <c r="C4160" i="22"/>
  <c r="C4161" i="22"/>
  <c r="C4162" i="22"/>
  <c r="C4163" i="22"/>
  <c r="C4164" i="22"/>
  <c r="C4165" i="22"/>
  <c r="C4166" i="22"/>
  <c r="C4167" i="22"/>
  <c r="C4168" i="22"/>
  <c r="C4169" i="22"/>
  <c r="C4170" i="22"/>
  <c r="C4171" i="22"/>
  <c r="C4172" i="22"/>
  <c r="C4173" i="22"/>
  <c r="C4174" i="22"/>
  <c r="C4175" i="22"/>
  <c r="C4176" i="22"/>
  <c r="C4177" i="22"/>
  <c r="C4178" i="22"/>
  <c r="C4179" i="22"/>
  <c r="C4180" i="22"/>
  <c r="C4181" i="22"/>
  <c r="C4182" i="22"/>
  <c r="C4183" i="22"/>
  <c r="C4184" i="22"/>
  <c r="C4185" i="22"/>
  <c r="C4186" i="22"/>
  <c r="C4187" i="22"/>
  <c r="C4188" i="22"/>
  <c r="C4189" i="22"/>
  <c r="C4190" i="22"/>
  <c r="C4191" i="22"/>
  <c r="C4192" i="22"/>
  <c r="C4193" i="22"/>
  <c r="C4194" i="22"/>
  <c r="C4195" i="22"/>
  <c r="C4196" i="22"/>
  <c r="C4197" i="22"/>
  <c r="C4198" i="22"/>
  <c r="C4199" i="22"/>
  <c r="C4200" i="22"/>
  <c r="C4201" i="22"/>
  <c r="C4202" i="22"/>
  <c r="C4203" i="22"/>
  <c r="C4204" i="22"/>
  <c r="C4205" i="22"/>
  <c r="C4206" i="22"/>
  <c r="C4207" i="22"/>
  <c r="C4208" i="22"/>
  <c r="C4209" i="22"/>
  <c r="C4210" i="22"/>
  <c r="C4211" i="22"/>
  <c r="C4212" i="22"/>
  <c r="C4213" i="22"/>
  <c r="C4214" i="22"/>
  <c r="C4215" i="22"/>
  <c r="C4216" i="22"/>
  <c r="C4217" i="22"/>
  <c r="C4218" i="22"/>
  <c r="C4219" i="22"/>
  <c r="C4220" i="22"/>
  <c r="C4221" i="22"/>
  <c r="C4222" i="22"/>
  <c r="C4223" i="22"/>
  <c r="C4224" i="22"/>
  <c r="C4225" i="22"/>
  <c r="C4226" i="22"/>
  <c r="C4227" i="22"/>
  <c r="C4228" i="22"/>
  <c r="C4229" i="22"/>
  <c r="C4230" i="22"/>
  <c r="C4231" i="22"/>
  <c r="C4232" i="22"/>
  <c r="C4233" i="22"/>
  <c r="C4234" i="22"/>
  <c r="C4235" i="22"/>
  <c r="C4236" i="22"/>
  <c r="C4237" i="22"/>
  <c r="C4238" i="22"/>
  <c r="C4239" i="22"/>
  <c r="C4240" i="22"/>
  <c r="C4241" i="22"/>
  <c r="C4242" i="22"/>
  <c r="C4243" i="22"/>
  <c r="C4244" i="22"/>
  <c r="C4245" i="22"/>
  <c r="C4246" i="22"/>
  <c r="C4247" i="22"/>
  <c r="C4248" i="22"/>
  <c r="C4249" i="22"/>
  <c r="C4250" i="22"/>
  <c r="C4251" i="22"/>
  <c r="C4252" i="22"/>
  <c r="C4253" i="22"/>
  <c r="C4254" i="22"/>
  <c r="C4255" i="22"/>
  <c r="C4256" i="22"/>
  <c r="C4257" i="22"/>
  <c r="C4258" i="22"/>
  <c r="C4259" i="22"/>
  <c r="C4260" i="22"/>
  <c r="C4261" i="22"/>
  <c r="C4262" i="22"/>
  <c r="C4263" i="22"/>
  <c r="C4264" i="22"/>
  <c r="C4265" i="22"/>
  <c r="C4266" i="22"/>
  <c r="C4267" i="22"/>
  <c r="C4268" i="22"/>
  <c r="C4269" i="22"/>
  <c r="C4270" i="22"/>
  <c r="C4271" i="22"/>
  <c r="C4272" i="22"/>
  <c r="C4273" i="22"/>
  <c r="C4274" i="22"/>
  <c r="C4275" i="22"/>
  <c r="C4276" i="22"/>
  <c r="C4277" i="22"/>
  <c r="C4278" i="22"/>
  <c r="C4279" i="22"/>
  <c r="C4280" i="22"/>
  <c r="C4281" i="22"/>
  <c r="C4282" i="22"/>
  <c r="C4283" i="22"/>
  <c r="C4284" i="22"/>
  <c r="C4285" i="22"/>
  <c r="C4286" i="22"/>
  <c r="C4287" i="22"/>
  <c r="C4288" i="22"/>
  <c r="C4289" i="22"/>
  <c r="C4290" i="22"/>
  <c r="C4291" i="22"/>
  <c r="C4292" i="22"/>
  <c r="C4293" i="22"/>
  <c r="C4294" i="22"/>
  <c r="C4295" i="22"/>
  <c r="C4296" i="22"/>
  <c r="C4297" i="22"/>
  <c r="C4298" i="22"/>
  <c r="C4299" i="22"/>
  <c r="C4300" i="22"/>
  <c r="C4301" i="22"/>
  <c r="C4302" i="22"/>
  <c r="C4303" i="22"/>
  <c r="C4304" i="22"/>
  <c r="C4305" i="22"/>
  <c r="C4306" i="22"/>
  <c r="C4307" i="22"/>
  <c r="C4308" i="22"/>
  <c r="C4309" i="22"/>
  <c r="C4310" i="22"/>
  <c r="C4311" i="22"/>
  <c r="C4312" i="22"/>
  <c r="C4313" i="22"/>
  <c r="C4314" i="22"/>
  <c r="C4315" i="22"/>
  <c r="C4316" i="22"/>
  <c r="C4317" i="22"/>
  <c r="C4318" i="22"/>
  <c r="C4319" i="22"/>
  <c r="C4320" i="22"/>
  <c r="C4321" i="22"/>
  <c r="C2" i="22"/>
  <c r="N3" i="6" l="1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2" i="6"/>
  <c r="N3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2" i="7"/>
  <c r="C3842" i="20"/>
  <c r="C3838" i="20"/>
  <c r="C3834" i="20"/>
  <c r="C3830" i="20"/>
  <c r="C3826" i="20"/>
  <c r="C3822" i="20"/>
  <c r="C3818" i="20"/>
  <c r="C3814" i="20"/>
  <c r="C3810" i="20"/>
  <c r="C3806" i="20"/>
  <c r="C3802" i="20"/>
  <c r="C3798" i="20"/>
  <c r="C3794" i="20"/>
  <c r="C3790" i="20"/>
  <c r="C3786" i="20"/>
  <c r="C3782" i="20"/>
  <c r="C3778" i="20"/>
  <c r="C3774" i="20"/>
  <c r="C3770" i="20"/>
  <c r="C3766" i="20"/>
  <c r="C3762" i="20"/>
  <c r="C3758" i="20"/>
  <c r="C3754" i="20"/>
  <c r="C3750" i="20"/>
  <c r="C3746" i="20"/>
  <c r="C3742" i="20"/>
  <c r="C3738" i="20"/>
  <c r="C3734" i="20"/>
  <c r="C3730" i="20"/>
  <c r="C3726" i="20"/>
  <c r="C3840" i="20"/>
  <c r="C3836" i="20"/>
  <c r="C3832" i="20"/>
  <c r="C3828" i="20"/>
  <c r="C3824" i="20"/>
  <c r="C3820" i="20"/>
  <c r="C3816" i="20"/>
  <c r="C3812" i="20"/>
  <c r="C3808" i="20"/>
  <c r="C3804" i="20"/>
  <c r="C3800" i="20"/>
  <c r="C3796" i="20"/>
  <c r="C3792" i="20"/>
  <c r="C3788" i="20"/>
  <c r="C3784" i="20"/>
  <c r="C3780" i="20"/>
  <c r="C3776" i="20"/>
  <c r="C3772" i="20"/>
  <c r="C3768" i="20"/>
  <c r="C3764" i="20"/>
  <c r="C3760" i="20"/>
  <c r="C3756" i="20"/>
  <c r="C3752" i="20"/>
  <c r="C3748" i="20"/>
  <c r="C3744" i="20"/>
  <c r="C3740" i="20"/>
  <c r="C3736" i="20"/>
  <c r="C3732" i="20"/>
  <c r="C3728" i="20"/>
  <c r="C3724" i="20"/>
  <c r="C3720" i="20"/>
  <c r="C3716" i="20"/>
  <c r="C3712" i="20"/>
  <c r="C3708" i="20"/>
  <c r="C3704" i="20"/>
  <c r="C3700" i="20"/>
  <c r="C3696" i="20"/>
  <c r="C3692" i="20"/>
  <c r="C3688" i="20"/>
  <c r="C3684" i="20"/>
  <c r="C3680" i="20"/>
  <c r="C3676" i="20"/>
  <c r="C3672" i="20"/>
  <c r="C3668" i="20"/>
  <c r="C3664" i="20"/>
  <c r="C3660" i="20"/>
  <c r="C3656" i="20"/>
  <c r="C3652" i="20"/>
  <c r="C3648" i="20"/>
  <c r="C3644" i="20"/>
  <c r="C3640" i="20"/>
  <c r="C3636" i="20"/>
  <c r="C3632" i="20"/>
  <c r="C3628" i="20"/>
  <c r="C3624" i="20"/>
  <c r="C3620" i="20"/>
  <c r="C3616" i="20"/>
  <c r="C3612" i="20"/>
  <c r="C3608" i="20"/>
  <c r="C3604" i="20"/>
  <c r="C3600" i="20"/>
  <c r="C3596" i="20"/>
  <c r="C3592" i="20"/>
  <c r="C3588" i="20"/>
  <c r="C3584" i="20"/>
  <c r="C3580" i="20"/>
  <c r="C3576" i="20"/>
  <c r="C3572" i="20"/>
  <c r="C3568" i="20"/>
  <c r="C3564" i="20"/>
  <c r="C3560" i="20"/>
  <c r="C3556" i="20"/>
  <c r="C3552" i="20"/>
  <c r="C3548" i="20"/>
  <c r="C3544" i="20"/>
  <c r="C3540" i="20"/>
  <c r="C3536" i="20"/>
  <c r="C3532" i="20"/>
  <c r="C3528" i="20"/>
  <c r="C3524" i="20"/>
  <c r="C3520" i="20"/>
  <c r="C3516" i="20"/>
  <c r="C3512" i="20"/>
  <c r="C3508" i="20"/>
  <c r="C3504" i="20"/>
  <c r="C3841" i="20"/>
  <c r="C3833" i="20"/>
  <c r="C3825" i="20"/>
  <c r="C3817" i="20"/>
  <c r="C3809" i="20"/>
  <c r="C3801" i="20"/>
  <c r="C3793" i="20"/>
  <c r="C3785" i="20"/>
  <c r="C3777" i="20"/>
  <c r="C3769" i="20"/>
  <c r="C3761" i="20"/>
  <c r="C3753" i="20"/>
  <c r="C3745" i="20"/>
  <c r="C3737" i="20"/>
  <c r="C3729" i="20"/>
  <c r="C3722" i="20"/>
  <c r="C3717" i="20"/>
  <c r="C3711" i="20"/>
  <c r="C3706" i="20"/>
  <c r="C3701" i="20"/>
  <c r="C3695" i="20"/>
  <c r="C3690" i="20"/>
  <c r="C3685" i="20"/>
  <c r="C3679" i="20"/>
  <c r="C3674" i="20"/>
  <c r="C3669" i="20"/>
  <c r="C3663" i="20"/>
  <c r="C3658" i="20"/>
  <c r="C3653" i="20"/>
  <c r="C3647" i="20"/>
  <c r="C3642" i="20"/>
  <c r="C3637" i="20"/>
  <c r="C3631" i="20"/>
  <c r="C3626" i="20"/>
  <c r="C3621" i="20"/>
  <c r="C3615" i="20"/>
  <c r="C3610" i="20"/>
  <c r="C3605" i="20"/>
  <c r="C3599" i="20"/>
  <c r="C3594" i="20"/>
  <c r="C3589" i="20"/>
  <c r="C3583" i="20"/>
  <c r="C3578" i="20"/>
  <c r="C3573" i="20"/>
  <c r="C3567" i="20"/>
  <c r="C3562" i="20"/>
  <c r="C3557" i="20"/>
  <c r="C3551" i="20"/>
  <c r="C3546" i="20"/>
  <c r="C3541" i="20"/>
  <c r="C3535" i="20"/>
  <c r="C3530" i="20"/>
  <c r="C3525" i="20"/>
  <c r="C3519" i="20"/>
  <c r="C3514" i="20"/>
  <c r="C3509" i="20"/>
  <c r="C3503" i="20"/>
  <c r="C3499" i="20"/>
  <c r="C3495" i="20"/>
  <c r="C3491" i="20"/>
  <c r="C3487" i="20"/>
  <c r="C3483" i="20"/>
  <c r="C3479" i="20"/>
  <c r="C3475" i="20"/>
  <c r="C3471" i="20"/>
  <c r="C3467" i="20"/>
  <c r="C3463" i="20"/>
  <c r="C3459" i="20"/>
  <c r="C3455" i="20"/>
  <c r="C3451" i="20"/>
  <c r="C3447" i="20"/>
  <c r="C3443" i="20"/>
  <c r="C3439" i="20"/>
  <c r="C3435" i="20"/>
  <c r="C3431" i="20"/>
  <c r="C3427" i="20"/>
  <c r="C3423" i="20"/>
  <c r="C3419" i="20"/>
  <c r="C3415" i="20"/>
  <c r="C3411" i="20"/>
  <c r="C3407" i="20"/>
  <c r="C3403" i="20"/>
  <c r="C3399" i="20"/>
  <c r="C3395" i="20"/>
  <c r="C3391" i="20"/>
  <c r="C3839" i="20"/>
  <c r="C3831" i="20"/>
  <c r="C3823" i="20"/>
  <c r="C3815" i="20"/>
  <c r="C3807" i="20"/>
  <c r="C3799" i="20"/>
  <c r="C3791" i="20"/>
  <c r="C3783" i="20"/>
  <c r="C3775" i="20"/>
  <c r="C3767" i="20"/>
  <c r="C3759" i="20"/>
  <c r="C3751" i="20"/>
  <c r="C3743" i="20"/>
  <c r="C3735" i="20"/>
  <c r="C3727" i="20"/>
  <c r="C3721" i="20"/>
  <c r="C3715" i="20"/>
  <c r="C3710" i="20"/>
  <c r="C3705" i="20"/>
  <c r="C3699" i="20"/>
  <c r="C3694" i="20"/>
  <c r="C3689" i="20"/>
  <c r="C3683" i="20"/>
  <c r="C3678" i="20"/>
  <c r="C3673" i="20"/>
  <c r="C3667" i="20"/>
  <c r="C3662" i="20"/>
  <c r="C3657" i="20"/>
  <c r="C3651" i="20"/>
  <c r="C3646" i="20"/>
  <c r="C3641" i="20"/>
  <c r="C3635" i="20"/>
  <c r="C3630" i="20"/>
  <c r="C3625" i="20"/>
  <c r="C3619" i="20"/>
  <c r="C3614" i="20"/>
  <c r="C3609" i="20"/>
  <c r="C3603" i="20"/>
  <c r="C3598" i="20"/>
  <c r="C3593" i="20"/>
  <c r="C3587" i="20"/>
  <c r="C3582" i="20"/>
  <c r="C3577" i="20"/>
  <c r="C3571" i="20"/>
  <c r="C3566" i="20"/>
  <c r="C3561" i="20"/>
  <c r="C3555" i="20"/>
  <c r="C3550" i="20"/>
  <c r="C3545" i="20"/>
  <c r="C3539" i="20"/>
  <c r="C3534" i="20"/>
  <c r="C3529" i="20"/>
  <c r="C3523" i="20"/>
  <c r="C3518" i="20"/>
  <c r="C3513" i="20"/>
  <c r="C3507" i="20"/>
  <c r="C3502" i="20"/>
  <c r="C3498" i="20"/>
  <c r="C3494" i="20"/>
  <c r="C3490" i="20"/>
  <c r="C3486" i="20"/>
  <c r="C3482" i="20"/>
  <c r="C3478" i="20"/>
  <c r="C3474" i="20"/>
  <c r="C3470" i="20"/>
  <c r="C3466" i="20"/>
  <c r="C3462" i="20"/>
  <c r="C3458" i="20"/>
  <c r="C3454" i="20"/>
  <c r="C3450" i="20"/>
  <c r="C3446" i="20"/>
  <c r="C3442" i="20"/>
  <c r="C3438" i="20"/>
  <c r="C3434" i="20"/>
  <c r="C3430" i="20"/>
  <c r="C3426" i="20"/>
  <c r="C3422" i="20"/>
  <c r="C3418" i="20"/>
  <c r="C3414" i="20"/>
  <c r="C3410" i="20"/>
  <c r="C3406" i="20"/>
  <c r="C3402" i="20"/>
  <c r="C3398" i="20"/>
  <c r="C3394" i="20"/>
  <c r="C3390" i="20"/>
  <c r="C3837" i="20"/>
  <c r="C3829" i="20"/>
  <c r="C3821" i="20"/>
  <c r="C3813" i="20"/>
  <c r="C3805" i="20"/>
  <c r="C3797" i="20"/>
  <c r="C3789" i="20"/>
  <c r="C3781" i="20"/>
  <c r="C3773" i="20"/>
  <c r="C3765" i="20"/>
  <c r="C3757" i="20"/>
  <c r="C3749" i="20"/>
  <c r="C3741" i="20"/>
  <c r="C3733" i="20"/>
  <c r="C3725" i="20"/>
  <c r="C3719" i="20"/>
  <c r="C3714" i="20"/>
  <c r="C3709" i="20"/>
  <c r="C3703" i="20"/>
  <c r="C3698" i="20"/>
  <c r="C3693" i="20"/>
  <c r="C3687" i="20"/>
  <c r="C3682" i="20"/>
  <c r="C3677" i="20"/>
  <c r="C3671" i="20"/>
  <c r="C3666" i="20"/>
  <c r="C3661" i="20"/>
  <c r="C3655" i="20"/>
  <c r="C3650" i="20"/>
  <c r="C3645" i="20"/>
  <c r="C3639" i="20"/>
  <c r="C3634" i="20"/>
  <c r="C3629" i="20"/>
  <c r="C3623" i="20"/>
  <c r="C3618" i="20"/>
  <c r="C3613" i="20"/>
  <c r="C3607" i="20"/>
  <c r="C3602" i="20"/>
  <c r="C3597" i="20"/>
  <c r="C3591" i="20"/>
  <c r="C3586" i="20"/>
  <c r="C3581" i="20"/>
  <c r="C3575" i="20"/>
  <c r="C3570" i="20"/>
  <c r="C3565" i="20"/>
  <c r="C3559" i="20"/>
  <c r="C3554" i="20"/>
  <c r="C3549" i="20"/>
  <c r="C3543" i="20"/>
  <c r="C3538" i="20"/>
  <c r="C3533" i="20"/>
  <c r="C3527" i="20"/>
  <c r="C3522" i="20"/>
  <c r="C3517" i="20"/>
  <c r="C3511" i="20"/>
  <c r="C3506" i="20"/>
  <c r="C3501" i="20"/>
  <c r="C3497" i="20"/>
  <c r="C3493" i="20"/>
  <c r="C3489" i="20"/>
  <c r="C3485" i="20"/>
  <c r="C3481" i="20"/>
  <c r="C3477" i="20"/>
  <c r="C3473" i="20"/>
  <c r="C3469" i="20"/>
  <c r="C3465" i="20"/>
  <c r="C3461" i="20"/>
  <c r="C3457" i="20"/>
  <c r="C3453" i="20"/>
  <c r="C3449" i="20"/>
  <c r="C3445" i="20"/>
  <c r="C3441" i="20"/>
  <c r="C3437" i="20"/>
  <c r="C3433" i="20"/>
  <c r="C3429" i="20"/>
  <c r="C3425" i="20"/>
  <c r="C3421" i="20"/>
  <c r="C3417" i="20"/>
  <c r="C3413" i="20"/>
  <c r="C3409" i="20"/>
  <c r="C3405" i="20"/>
  <c r="C3401" i="20"/>
  <c r="C3397" i="20"/>
  <c r="C3393" i="20"/>
  <c r="C3389" i="20"/>
  <c r="C3385" i="20"/>
  <c r="C3835" i="20"/>
  <c r="C3803" i="20"/>
  <c r="C3771" i="20"/>
  <c r="C3739" i="20"/>
  <c r="C3713" i="20"/>
  <c r="C3691" i="20"/>
  <c r="C3670" i="20"/>
  <c r="C3649" i="20"/>
  <c r="C3627" i="20"/>
  <c r="C3606" i="20"/>
  <c r="C3585" i="20"/>
  <c r="C3563" i="20"/>
  <c r="C3542" i="20"/>
  <c r="C3521" i="20"/>
  <c r="C3500" i="20"/>
  <c r="C3484" i="20"/>
  <c r="C3468" i="20"/>
  <c r="C3452" i="20"/>
  <c r="C3436" i="20"/>
  <c r="C3420" i="20"/>
  <c r="C3404" i="20"/>
  <c r="C3388" i="20"/>
  <c r="C3383" i="20"/>
  <c r="C3379" i="20"/>
  <c r="C3375" i="20"/>
  <c r="C3371" i="20"/>
  <c r="C3367" i="20"/>
  <c r="C3363" i="20"/>
  <c r="C3359" i="20"/>
  <c r="C3355" i="20"/>
  <c r="C3351" i="20"/>
  <c r="C3347" i="20"/>
  <c r="C3343" i="20"/>
  <c r="C3339" i="20"/>
  <c r="C3335" i="20"/>
  <c r="C3331" i="20"/>
  <c r="C3327" i="20"/>
  <c r="C3323" i="20"/>
  <c r="C3319" i="20"/>
  <c r="C3315" i="20"/>
  <c r="C3311" i="20"/>
  <c r="C3307" i="20"/>
  <c r="C3303" i="20"/>
  <c r="C3299" i="20"/>
  <c r="C3295" i="20"/>
  <c r="C3291" i="20"/>
  <c r="C3287" i="20"/>
  <c r="C3283" i="20"/>
  <c r="C3279" i="20"/>
  <c r="C3275" i="20"/>
  <c r="C3271" i="20"/>
  <c r="C3267" i="20"/>
  <c r="C3263" i="20"/>
  <c r="C3259" i="20"/>
  <c r="C3255" i="20"/>
  <c r="C3251" i="20"/>
  <c r="C3247" i="20"/>
  <c r="C3243" i="20"/>
  <c r="C3239" i="20"/>
  <c r="C3235" i="20"/>
  <c r="C3231" i="20"/>
  <c r="C3227" i="20"/>
  <c r="C3223" i="20"/>
  <c r="C3219" i="20"/>
  <c r="C3215" i="20"/>
  <c r="C3211" i="20"/>
  <c r="C3207" i="20"/>
  <c r="C3203" i="20"/>
  <c r="C3827" i="20"/>
  <c r="C3795" i="20"/>
  <c r="C3763" i="20"/>
  <c r="C3731" i="20"/>
  <c r="C3707" i="20"/>
  <c r="C3686" i="20"/>
  <c r="C3665" i="20"/>
  <c r="C3643" i="20"/>
  <c r="C3622" i="20"/>
  <c r="C3601" i="20"/>
  <c r="C3579" i="20"/>
  <c r="C3558" i="20"/>
  <c r="C3537" i="20"/>
  <c r="C3515" i="20"/>
  <c r="C3496" i="20"/>
  <c r="C3480" i="20"/>
  <c r="C3464" i="20"/>
  <c r="C3448" i="20"/>
  <c r="C3432" i="20"/>
  <c r="C3416" i="20"/>
  <c r="C3400" i="20"/>
  <c r="C3387" i="20"/>
  <c r="C3382" i="20"/>
  <c r="C3378" i="20"/>
  <c r="C3374" i="20"/>
  <c r="C3370" i="20"/>
  <c r="C3366" i="20"/>
  <c r="C3362" i="20"/>
  <c r="C3358" i="20"/>
  <c r="C3354" i="20"/>
  <c r="C3350" i="20"/>
  <c r="C3346" i="20"/>
  <c r="C3342" i="20"/>
  <c r="C3338" i="20"/>
  <c r="C3334" i="20"/>
  <c r="C3330" i="20"/>
  <c r="C3326" i="20"/>
  <c r="C3322" i="20"/>
  <c r="C3318" i="20"/>
  <c r="C3314" i="20"/>
  <c r="C3310" i="20"/>
  <c r="C3306" i="20"/>
  <c r="C3302" i="20"/>
  <c r="C3298" i="20"/>
  <c r="C3294" i="20"/>
  <c r="C3290" i="20"/>
  <c r="C3286" i="20"/>
  <c r="C3282" i="20"/>
  <c r="C3278" i="20"/>
  <c r="C3274" i="20"/>
  <c r="C3270" i="20"/>
  <c r="C3266" i="20"/>
  <c r="C3262" i="20"/>
  <c r="C3258" i="20"/>
  <c r="C3254" i="20"/>
  <c r="C3250" i="20"/>
  <c r="C3246" i="20"/>
  <c r="C3242" i="20"/>
  <c r="C3238" i="20"/>
  <c r="C3234" i="20"/>
  <c r="C3230" i="20"/>
  <c r="C3226" i="20"/>
  <c r="C3222" i="20"/>
  <c r="C3218" i="20"/>
  <c r="C3214" i="20"/>
  <c r="C3210" i="20"/>
  <c r="C3206" i="20"/>
  <c r="C3202" i="20"/>
  <c r="C3819" i="20"/>
  <c r="C3787" i="20"/>
  <c r="C3755" i="20"/>
  <c r="C3723" i="20"/>
  <c r="C3702" i="20"/>
  <c r="C3681" i="20"/>
  <c r="C3659" i="20"/>
  <c r="C3638" i="20"/>
  <c r="C3617" i="20"/>
  <c r="C3595" i="20"/>
  <c r="C3574" i="20"/>
  <c r="C3553" i="20"/>
  <c r="C3531" i="20"/>
  <c r="C3510" i="20"/>
  <c r="C3492" i="20"/>
  <c r="C3476" i="20"/>
  <c r="C3460" i="20"/>
  <c r="C3444" i="20"/>
  <c r="C3428" i="20"/>
  <c r="C3412" i="20"/>
  <c r="C3396" i="20"/>
  <c r="C3386" i="20"/>
  <c r="C3381" i="20"/>
  <c r="C3377" i="20"/>
  <c r="C3373" i="20"/>
  <c r="C3369" i="20"/>
  <c r="C3365" i="20"/>
  <c r="C3361" i="20"/>
  <c r="C3357" i="20"/>
  <c r="C3353" i="20"/>
  <c r="C3349" i="20"/>
  <c r="C3345" i="20"/>
  <c r="C3341" i="20"/>
  <c r="C3337" i="20"/>
  <c r="C3333" i="20"/>
  <c r="C3329" i="20"/>
  <c r="C3325" i="20"/>
  <c r="C3321" i="20"/>
  <c r="C3317" i="20"/>
  <c r="C3313" i="20"/>
  <c r="C3309" i="20"/>
  <c r="C3305" i="20"/>
  <c r="C3301" i="20"/>
  <c r="C3297" i="20"/>
  <c r="C3293" i="20"/>
  <c r="C3289" i="20"/>
  <c r="C3285" i="20"/>
  <c r="C3281" i="20"/>
  <c r="C3277" i="20"/>
  <c r="C3273" i="20"/>
  <c r="C3269" i="20"/>
  <c r="C3265" i="20"/>
  <c r="C3261" i="20"/>
  <c r="C3257" i="20"/>
  <c r="C3253" i="20"/>
  <c r="C3249" i="20"/>
  <c r="C3245" i="20"/>
  <c r="C3241" i="20"/>
  <c r="C3237" i="20"/>
  <c r="C3233" i="20"/>
  <c r="C3229" i="20"/>
  <c r="C3225" i="20"/>
  <c r="C3221" i="20"/>
  <c r="C3217" i="20"/>
  <c r="C3213" i="20"/>
  <c r="C3209" i="20"/>
  <c r="C3205" i="20"/>
  <c r="C3201" i="20"/>
  <c r="C3197" i="20"/>
  <c r="C3193" i="20"/>
  <c r="C3189" i="20"/>
  <c r="C3185" i="20"/>
  <c r="C3181" i="20"/>
  <c r="C3177" i="20"/>
  <c r="C3173" i="20"/>
  <c r="C3169" i="20"/>
  <c r="C3165" i="20"/>
  <c r="C3161" i="20"/>
  <c r="C3157" i="20"/>
  <c r="C3153" i="20"/>
  <c r="C3149" i="20"/>
  <c r="C3145" i="20"/>
  <c r="C3141" i="20"/>
  <c r="C3137" i="20"/>
  <c r="C3133" i="20"/>
  <c r="C3129" i="20"/>
  <c r="C3125" i="20"/>
  <c r="C3121" i="20"/>
  <c r="C3117" i="20"/>
  <c r="C3113" i="20"/>
  <c r="C3109" i="20"/>
  <c r="C3105" i="20"/>
  <c r="C3101" i="20"/>
  <c r="C3097" i="20"/>
  <c r="C3093" i="20"/>
  <c r="C3089" i="20"/>
  <c r="C3085" i="20"/>
  <c r="C3081" i="20"/>
  <c r="C3077" i="20"/>
  <c r="C3073" i="20"/>
  <c r="C3069" i="20"/>
  <c r="C3065" i="20"/>
  <c r="C3061" i="20"/>
  <c r="C3057" i="20"/>
  <c r="C3053" i="20"/>
  <c r="C3049" i="20"/>
  <c r="C3045" i="20"/>
  <c r="C3041" i="20"/>
  <c r="C3037" i="20"/>
  <c r="C3033" i="20"/>
  <c r="C3029" i="20"/>
  <c r="C3025" i="20"/>
  <c r="C3021" i="20"/>
  <c r="C3017" i="20"/>
  <c r="C3013" i="20"/>
  <c r="C3009" i="20"/>
  <c r="C3005" i="20"/>
  <c r="C3001" i="20"/>
  <c r="C2997" i="20"/>
  <c r="C2993" i="20"/>
  <c r="C2989" i="20"/>
  <c r="C2985" i="20"/>
  <c r="C2981" i="20"/>
  <c r="C2977" i="20"/>
  <c r="C2973" i="20"/>
  <c r="C2969" i="20"/>
  <c r="C2965" i="20"/>
  <c r="C2961" i="20"/>
  <c r="C2957" i="20"/>
  <c r="C2953" i="20"/>
  <c r="C2949" i="20"/>
  <c r="C2945" i="20"/>
  <c r="C2941" i="20"/>
  <c r="C2937" i="20"/>
  <c r="C2933" i="20"/>
  <c r="C2929" i="20"/>
  <c r="C2925" i="20"/>
  <c r="C2921" i="20"/>
  <c r="C2917" i="20"/>
  <c r="C2913" i="20"/>
  <c r="C2909" i="20"/>
  <c r="C2905" i="20"/>
  <c r="C2901" i="20"/>
  <c r="C2897" i="20"/>
  <c r="C2893" i="20"/>
  <c r="C2889" i="20"/>
  <c r="C2885" i="20"/>
  <c r="C2881" i="20"/>
  <c r="C2877" i="20"/>
  <c r="C2873" i="20"/>
  <c r="C2869" i="20"/>
  <c r="C2865" i="20"/>
  <c r="C2861" i="20"/>
  <c r="C2857" i="20"/>
  <c r="C2853" i="20"/>
  <c r="C2849" i="20"/>
  <c r="C2845" i="20"/>
  <c r="C2841" i="20"/>
  <c r="C2837" i="20"/>
  <c r="C2833" i="20"/>
  <c r="C2829" i="20"/>
  <c r="C2825" i="20"/>
  <c r="C2821" i="20"/>
  <c r="C2817" i="20"/>
  <c r="C2813" i="20"/>
  <c r="C2809" i="20"/>
  <c r="C2805" i="20"/>
  <c r="C2801" i="20"/>
  <c r="C2797" i="20"/>
  <c r="C2793" i="20"/>
  <c r="C3811" i="20"/>
  <c r="C3697" i="20"/>
  <c r="C3611" i="20"/>
  <c r="C3526" i="20"/>
  <c r="C3456" i="20"/>
  <c r="C3392" i="20"/>
  <c r="C3372" i="20"/>
  <c r="C3356" i="20"/>
  <c r="C3340" i="20"/>
  <c r="C3324" i="20"/>
  <c r="C3308" i="20"/>
  <c r="C3292" i="20"/>
  <c r="C3276" i="20"/>
  <c r="C3260" i="20"/>
  <c r="C3244" i="20"/>
  <c r="C3228" i="20"/>
  <c r="C3212" i="20"/>
  <c r="C3199" i="20"/>
  <c r="C3194" i="20"/>
  <c r="C3188" i="20"/>
  <c r="C3183" i="20"/>
  <c r="C3178" i="20"/>
  <c r="C3172" i="20"/>
  <c r="C3167" i="20"/>
  <c r="C3162" i="20"/>
  <c r="C3156" i="20"/>
  <c r="C3151" i="20"/>
  <c r="C3146" i="20"/>
  <c r="C3140" i="20"/>
  <c r="C3135" i="20"/>
  <c r="C3130" i="20"/>
  <c r="C3124" i="20"/>
  <c r="C3119" i="20"/>
  <c r="C3114" i="20"/>
  <c r="C3108" i="20"/>
  <c r="C3103" i="20"/>
  <c r="C3098" i="20"/>
  <c r="C3092" i="20"/>
  <c r="C3087" i="20"/>
  <c r="C3082" i="20"/>
  <c r="C3076" i="20"/>
  <c r="C3071" i="20"/>
  <c r="C3066" i="20"/>
  <c r="C3060" i="20"/>
  <c r="C3055" i="20"/>
  <c r="C3050" i="20"/>
  <c r="C3044" i="20"/>
  <c r="C3039" i="20"/>
  <c r="C3034" i="20"/>
  <c r="C3028" i="20"/>
  <c r="C3023" i="20"/>
  <c r="C3018" i="20"/>
  <c r="C3012" i="20"/>
  <c r="C3007" i="20"/>
  <c r="C3002" i="20"/>
  <c r="C2996" i="20"/>
  <c r="C2991" i="20"/>
  <c r="C2986" i="20"/>
  <c r="C2980" i="20"/>
  <c r="C2975" i="20"/>
  <c r="C2970" i="20"/>
  <c r="C2964" i="20"/>
  <c r="C2959" i="20"/>
  <c r="C2954" i="20"/>
  <c r="C2948" i="20"/>
  <c r="C2943" i="20"/>
  <c r="C2938" i="20"/>
  <c r="C2932" i="20"/>
  <c r="C2927" i="20"/>
  <c r="C2922" i="20"/>
  <c r="C2916" i="20"/>
  <c r="C2911" i="20"/>
  <c r="C2906" i="20"/>
  <c r="C2900" i="20"/>
  <c r="C2895" i="20"/>
  <c r="C2890" i="20"/>
  <c r="C2884" i="20"/>
  <c r="C2879" i="20"/>
  <c r="C2874" i="20"/>
  <c r="C2868" i="20"/>
  <c r="C2863" i="20"/>
  <c r="C2858" i="20"/>
  <c r="C2852" i="20"/>
  <c r="C2847" i="20"/>
  <c r="C2842" i="20"/>
  <c r="C3779" i="20"/>
  <c r="C3675" i="20"/>
  <c r="C3590" i="20"/>
  <c r="C3505" i="20"/>
  <c r="C3440" i="20"/>
  <c r="C3384" i="20"/>
  <c r="C3368" i="20"/>
  <c r="C3352" i="20"/>
  <c r="C3336" i="20"/>
  <c r="C3320" i="20"/>
  <c r="C3304" i="20"/>
  <c r="C3288" i="20"/>
  <c r="C3272" i="20"/>
  <c r="C3256" i="20"/>
  <c r="C3240" i="20"/>
  <c r="C3224" i="20"/>
  <c r="C3208" i="20"/>
  <c r="C3198" i="20"/>
  <c r="C3192" i="20"/>
  <c r="C3187" i="20"/>
  <c r="C3182" i="20"/>
  <c r="C3176" i="20"/>
  <c r="C3171" i="20"/>
  <c r="C3166" i="20"/>
  <c r="C3160" i="20"/>
  <c r="C3155" i="20"/>
  <c r="C3150" i="20"/>
  <c r="C3144" i="20"/>
  <c r="C3139" i="20"/>
  <c r="C3134" i="20"/>
  <c r="C3128" i="20"/>
  <c r="C3123" i="20"/>
  <c r="C3118" i="20"/>
  <c r="C3112" i="20"/>
  <c r="C3107" i="20"/>
  <c r="C3102" i="20"/>
  <c r="C3096" i="20"/>
  <c r="C3091" i="20"/>
  <c r="C3086" i="20"/>
  <c r="C3080" i="20"/>
  <c r="C3075" i="20"/>
  <c r="C3070" i="20"/>
  <c r="C3064" i="20"/>
  <c r="C3059" i="20"/>
  <c r="C3054" i="20"/>
  <c r="C3048" i="20"/>
  <c r="C3043" i="20"/>
  <c r="C3038" i="20"/>
  <c r="C3032" i="20"/>
  <c r="C3027" i="20"/>
  <c r="C3022" i="20"/>
  <c r="C3016" i="20"/>
  <c r="C3011" i="20"/>
  <c r="C3006" i="20"/>
  <c r="C3000" i="20"/>
  <c r="C2995" i="20"/>
  <c r="C2990" i="20"/>
  <c r="C2984" i="20"/>
  <c r="C2979" i="20"/>
  <c r="C2974" i="20"/>
  <c r="C2968" i="20"/>
  <c r="C2963" i="20"/>
  <c r="C2958" i="20"/>
  <c r="C2952" i="20"/>
  <c r="C2947" i="20"/>
  <c r="C2942" i="20"/>
  <c r="C2936" i="20"/>
  <c r="C2931" i="20"/>
  <c r="C2926" i="20"/>
  <c r="C2920" i="20"/>
  <c r="C2915" i="20"/>
  <c r="C2910" i="20"/>
  <c r="C2904" i="20"/>
  <c r="C2899" i="20"/>
  <c r="C2894" i="20"/>
  <c r="C2888" i="20"/>
  <c r="C2883" i="20"/>
  <c r="C2878" i="20"/>
  <c r="C2872" i="20"/>
  <c r="C2867" i="20"/>
  <c r="C2862" i="20"/>
  <c r="C2856" i="20"/>
  <c r="C2851" i="20"/>
  <c r="C2846" i="20"/>
  <c r="C2840" i="20"/>
  <c r="C3747" i="20"/>
  <c r="C3569" i="20"/>
  <c r="C3424" i="20"/>
  <c r="C3364" i="20"/>
  <c r="C3332" i="20"/>
  <c r="C3300" i="20"/>
  <c r="C3268" i="20"/>
  <c r="C3236" i="20"/>
  <c r="C3204" i="20"/>
  <c r="C3191" i="20"/>
  <c r="C3180" i="20"/>
  <c r="C3170" i="20"/>
  <c r="C3159" i="20"/>
  <c r="C3148" i="20"/>
  <c r="C3138" i="20"/>
  <c r="C3127" i="20"/>
  <c r="C3116" i="20"/>
  <c r="C3106" i="20"/>
  <c r="C3095" i="20"/>
  <c r="C3084" i="20"/>
  <c r="C3074" i="20"/>
  <c r="C3063" i="20"/>
  <c r="C3052" i="20"/>
  <c r="C3042" i="20"/>
  <c r="C3031" i="20"/>
  <c r="C3020" i="20"/>
  <c r="C3010" i="20"/>
  <c r="C2999" i="20"/>
  <c r="C2988" i="20"/>
  <c r="C2978" i="20"/>
  <c r="C2967" i="20"/>
  <c r="C2956" i="20"/>
  <c r="C2946" i="20"/>
  <c r="C2935" i="20"/>
  <c r="C2924" i="20"/>
  <c r="C2914" i="20"/>
  <c r="C2903" i="20"/>
  <c r="C2892" i="20"/>
  <c r="C2882" i="20"/>
  <c r="C2871" i="20"/>
  <c r="C2860" i="20"/>
  <c r="C2850" i="20"/>
  <c r="C2839" i="20"/>
  <c r="C2834" i="20"/>
  <c r="C2828" i="20"/>
  <c r="C2823" i="20"/>
  <c r="C2818" i="20"/>
  <c r="C2812" i="20"/>
  <c r="C2807" i="20"/>
  <c r="C2802" i="20"/>
  <c r="C2796" i="20"/>
  <c r="C2791" i="20"/>
  <c r="C2787" i="20"/>
  <c r="C2783" i="20"/>
  <c r="C2779" i="20"/>
  <c r="C2775" i="20"/>
  <c r="C2771" i="20"/>
  <c r="C2767" i="20"/>
  <c r="C2763" i="20"/>
  <c r="C2759" i="20"/>
  <c r="C2755" i="20"/>
  <c r="C2751" i="20"/>
  <c r="C2747" i="20"/>
  <c r="C2743" i="20"/>
  <c r="C2739" i="20"/>
  <c r="C2735" i="20"/>
  <c r="C2731" i="20"/>
  <c r="C2727" i="20"/>
  <c r="C2723" i="20"/>
  <c r="C2719" i="20"/>
  <c r="C2715" i="20"/>
  <c r="C2711" i="20"/>
  <c r="C2707" i="20"/>
  <c r="C2703" i="20"/>
  <c r="C2699" i="20"/>
  <c r="C2695" i="20"/>
  <c r="C2691" i="20"/>
  <c r="C2687" i="20"/>
  <c r="C2683" i="20"/>
  <c r="C2679" i="20"/>
  <c r="C2675" i="20"/>
  <c r="C2671" i="20"/>
  <c r="C2667" i="20"/>
  <c r="C2663" i="20"/>
  <c r="C2659" i="20"/>
  <c r="C2655" i="20"/>
  <c r="C2651" i="20"/>
  <c r="C2647" i="20"/>
  <c r="C2643" i="20"/>
  <c r="C2639" i="20"/>
  <c r="C2635" i="20"/>
  <c r="C2631" i="20"/>
  <c r="C2627" i="20"/>
  <c r="C2623" i="20"/>
  <c r="C2619" i="20"/>
  <c r="C2615" i="20"/>
  <c r="C2611" i="20"/>
  <c r="C2607" i="20"/>
  <c r="C2603" i="20"/>
  <c r="C2599" i="20"/>
  <c r="C2595" i="20"/>
  <c r="C2591" i="20"/>
  <c r="C2587" i="20"/>
  <c r="C2583" i="20"/>
  <c r="C2579" i="20"/>
  <c r="C2575" i="20"/>
  <c r="C2571" i="20"/>
  <c r="C2567" i="20"/>
  <c r="C2563" i="20"/>
  <c r="C2559" i="20"/>
  <c r="C2555" i="20"/>
  <c r="C2551" i="20"/>
  <c r="C2547" i="20"/>
  <c r="C2543" i="20"/>
  <c r="C2539" i="20"/>
  <c r="C2535" i="20"/>
  <c r="C2531" i="20"/>
  <c r="C2527" i="20"/>
  <c r="C2523" i="20"/>
  <c r="C2519" i="20"/>
  <c r="C2515" i="20"/>
  <c r="C2511" i="20"/>
  <c r="C2507" i="20"/>
  <c r="C2503" i="20"/>
  <c r="C2499" i="20"/>
  <c r="C2495" i="20"/>
  <c r="C2491" i="20"/>
  <c r="C2487" i="20"/>
  <c r="C2483" i="20"/>
  <c r="C2479" i="20"/>
  <c r="C2475" i="20"/>
  <c r="C2471" i="20"/>
  <c r="C2467" i="20"/>
  <c r="C2463" i="20"/>
  <c r="C2459" i="20"/>
  <c r="C2455" i="20"/>
  <c r="C2451" i="20"/>
  <c r="C2447" i="20"/>
  <c r="C2443" i="20"/>
  <c r="C2439" i="20"/>
  <c r="C2435" i="20"/>
  <c r="C2431" i="20"/>
  <c r="C2427" i="20"/>
  <c r="C2423" i="20"/>
  <c r="C2419" i="20"/>
  <c r="C2415" i="20"/>
  <c r="C2411" i="20"/>
  <c r="C2407" i="20"/>
  <c r="C2403" i="20"/>
  <c r="C2399" i="20"/>
  <c r="C2395" i="20"/>
  <c r="C2391" i="20"/>
  <c r="C2387" i="20"/>
  <c r="C2383" i="20"/>
  <c r="C2379" i="20"/>
  <c r="C2375" i="20"/>
  <c r="C2371" i="20"/>
  <c r="C2367" i="20"/>
  <c r="C2363" i="20"/>
  <c r="C2359" i="20"/>
  <c r="C2355" i="20"/>
  <c r="C2351" i="20"/>
  <c r="C2347" i="20"/>
  <c r="C2343" i="20"/>
  <c r="C2339" i="20"/>
  <c r="C2335" i="20"/>
  <c r="C2331" i="20"/>
  <c r="C2327" i="20"/>
  <c r="C2323" i="20"/>
  <c r="C2319" i="20"/>
  <c r="C3718" i="20"/>
  <c r="C3547" i="20"/>
  <c r="C3408" i="20"/>
  <c r="C3360" i="20"/>
  <c r="C3328" i="20"/>
  <c r="C3296" i="20"/>
  <c r="C3264" i="20"/>
  <c r="C3232" i="20"/>
  <c r="C3200" i="20"/>
  <c r="C3190" i="20"/>
  <c r="C3179" i="20"/>
  <c r="C3168" i="20"/>
  <c r="C3158" i="20"/>
  <c r="C3147" i="20"/>
  <c r="C3136" i="20"/>
  <c r="C3126" i="20"/>
  <c r="C3115" i="20"/>
  <c r="C3104" i="20"/>
  <c r="C3094" i="20"/>
  <c r="C3083" i="20"/>
  <c r="C3072" i="20"/>
  <c r="C3062" i="20"/>
  <c r="C3051" i="20"/>
  <c r="C3040" i="20"/>
  <c r="C3030" i="20"/>
  <c r="C3019" i="20"/>
  <c r="C3008" i="20"/>
  <c r="C2998" i="20"/>
  <c r="C2987" i="20"/>
  <c r="C2976" i="20"/>
  <c r="C2966" i="20"/>
  <c r="C2955" i="20"/>
  <c r="C2944" i="20"/>
  <c r="C2934" i="20"/>
  <c r="C2923" i="20"/>
  <c r="C2912" i="20"/>
  <c r="C2902" i="20"/>
  <c r="C2891" i="20"/>
  <c r="C2880" i="20"/>
  <c r="C2870" i="20"/>
  <c r="C2859" i="20"/>
  <c r="C2848" i="20"/>
  <c r="C2838" i="20"/>
  <c r="C2832" i="20"/>
  <c r="C2827" i="20"/>
  <c r="C2822" i="20"/>
  <c r="C2816" i="20"/>
  <c r="C2811" i="20"/>
  <c r="C2806" i="20"/>
  <c r="C2800" i="20"/>
  <c r="C2795" i="20"/>
  <c r="C2790" i="20"/>
  <c r="C2786" i="20"/>
  <c r="C2782" i="20"/>
  <c r="C2778" i="20"/>
  <c r="C2774" i="20"/>
  <c r="C2770" i="20"/>
  <c r="C2766" i="20"/>
  <c r="C2762" i="20"/>
  <c r="C2758" i="20"/>
  <c r="C2754" i="20"/>
  <c r="C2750" i="20"/>
  <c r="C2746" i="20"/>
  <c r="C2742" i="20"/>
  <c r="C2738" i="20"/>
  <c r="C2734" i="20"/>
  <c r="C2730" i="20"/>
  <c r="C2726" i="20"/>
  <c r="C2722" i="20"/>
  <c r="C2718" i="20"/>
  <c r="C2714" i="20"/>
  <c r="C2710" i="20"/>
  <c r="C2706" i="20"/>
  <c r="C2702" i="20"/>
  <c r="C2698" i="20"/>
  <c r="C2694" i="20"/>
  <c r="C2690" i="20"/>
  <c r="C2686" i="20"/>
  <c r="C2682" i="20"/>
  <c r="C2678" i="20"/>
  <c r="C2674" i="20"/>
  <c r="C2670" i="20"/>
  <c r="C2666" i="20"/>
  <c r="C2662" i="20"/>
  <c r="C2658" i="20"/>
  <c r="C2654" i="20"/>
  <c r="C2650" i="20"/>
  <c r="C2646" i="20"/>
  <c r="C2642" i="20"/>
  <c r="C2638" i="20"/>
  <c r="C2634" i="20"/>
  <c r="C2630" i="20"/>
  <c r="C2626" i="20"/>
  <c r="C2622" i="20"/>
  <c r="C2618" i="20"/>
  <c r="C2614" i="20"/>
  <c r="C2610" i="20"/>
  <c r="C2606" i="20"/>
  <c r="C2602" i="20"/>
  <c r="C2598" i="20"/>
  <c r="C2594" i="20"/>
  <c r="C2590" i="20"/>
  <c r="C2586" i="20"/>
  <c r="C2582" i="20"/>
  <c r="C2578" i="20"/>
  <c r="C2574" i="20"/>
  <c r="C2570" i="20"/>
  <c r="C2566" i="20"/>
  <c r="C2562" i="20"/>
  <c r="C2558" i="20"/>
  <c r="C2554" i="20"/>
  <c r="C2550" i="20"/>
  <c r="C2546" i="20"/>
  <c r="C2542" i="20"/>
  <c r="C3654" i="20"/>
  <c r="C3488" i="20"/>
  <c r="C3380" i="20"/>
  <c r="C3348" i="20"/>
  <c r="C3316" i="20"/>
  <c r="C3284" i="20"/>
  <c r="C3252" i="20"/>
  <c r="C3220" i="20"/>
  <c r="C3196" i="20"/>
  <c r="C3186" i="20"/>
  <c r="C3175" i="20"/>
  <c r="C3164" i="20"/>
  <c r="C3154" i="20"/>
  <c r="C3143" i="20"/>
  <c r="C3132" i="20"/>
  <c r="C3122" i="20"/>
  <c r="C3111" i="20"/>
  <c r="C3100" i="20"/>
  <c r="C3090" i="20"/>
  <c r="C3079" i="20"/>
  <c r="C3068" i="20"/>
  <c r="C3058" i="20"/>
  <c r="C3047" i="20"/>
  <c r="C3036" i="20"/>
  <c r="C3026" i="20"/>
  <c r="C3015" i="20"/>
  <c r="C3004" i="20"/>
  <c r="C2994" i="20"/>
  <c r="C2983" i="20"/>
  <c r="C2972" i="20"/>
  <c r="C2962" i="20"/>
  <c r="C2951" i="20"/>
  <c r="C2940" i="20"/>
  <c r="C2930" i="20"/>
  <c r="C2919" i="20"/>
  <c r="C2908" i="20"/>
  <c r="C2898" i="20"/>
  <c r="C2887" i="20"/>
  <c r="C2876" i="20"/>
  <c r="C2866" i="20"/>
  <c r="C2855" i="20"/>
  <c r="C2844" i="20"/>
  <c r="C2836" i="20"/>
  <c r="C2831" i="20"/>
  <c r="C2826" i="20"/>
  <c r="C2820" i="20"/>
  <c r="C2815" i="20"/>
  <c r="C2810" i="20"/>
  <c r="C2804" i="20"/>
  <c r="C2799" i="20"/>
  <c r="C2794" i="20"/>
  <c r="C2789" i="20"/>
  <c r="C2785" i="20"/>
  <c r="C2781" i="20"/>
  <c r="C2777" i="20"/>
  <c r="C2773" i="20"/>
  <c r="C2769" i="20"/>
  <c r="C2765" i="20"/>
  <c r="C2761" i="20"/>
  <c r="C2757" i="20"/>
  <c r="C2753" i="20"/>
  <c r="C2749" i="20"/>
  <c r="C2745" i="20"/>
  <c r="C2741" i="20"/>
  <c r="C2737" i="20"/>
  <c r="C2733" i="20"/>
  <c r="C2729" i="20"/>
  <c r="C2725" i="20"/>
  <c r="C2721" i="20"/>
  <c r="C2717" i="20"/>
  <c r="C2713" i="20"/>
  <c r="C2709" i="20"/>
  <c r="C2705" i="20"/>
  <c r="C2701" i="20"/>
  <c r="C2697" i="20"/>
  <c r="C2693" i="20"/>
  <c r="C2689" i="20"/>
  <c r="C2685" i="20"/>
  <c r="C2681" i="20"/>
  <c r="C2677" i="20"/>
  <c r="C2673" i="20"/>
  <c r="C2669" i="20"/>
  <c r="C2665" i="20"/>
  <c r="C2661" i="20"/>
  <c r="C2657" i="20"/>
  <c r="C2653" i="20"/>
  <c r="C2649" i="20"/>
  <c r="C2645" i="20"/>
  <c r="C2641" i="20"/>
  <c r="C2637" i="20"/>
  <c r="C2633" i="20"/>
  <c r="C2629" i="20"/>
  <c r="C2625" i="20"/>
  <c r="C2621" i="20"/>
  <c r="C2617" i="20"/>
  <c r="C2613" i="20"/>
  <c r="C2609" i="20"/>
  <c r="C2605" i="20"/>
  <c r="C2601" i="20"/>
  <c r="C2597" i="20"/>
  <c r="C3633" i="20"/>
  <c r="C3312" i="20"/>
  <c r="C3195" i="20"/>
  <c r="C3152" i="20"/>
  <c r="C3110" i="20"/>
  <c r="C3067" i="20"/>
  <c r="C3024" i="20"/>
  <c r="C2982" i="20"/>
  <c r="C2939" i="20"/>
  <c r="C2896" i="20"/>
  <c r="C2854" i="20"/>
  <c r="C2824" i="20"/>
  <c r="C2803" i="20"/>
  <c r="C2784" i="20"/>
  <c r="C2768" i="20"/>
  <c r="C2752" i="20"/>
  <c r="C2736" i="20"/>
  <c r="C2720" i="20"/>
  <c r="C2704" i="20"/>
  <c r="C2688" i="20"/>
  <c r="C2672" i="20"/>
  <c r="C2656" i="20"/>
  <c r="C2640" i="20"/>
  <c r="C2624" i="20"/>
  <c r="C2608" i="20"/>
  <c r="C2593" i="20"/>
  <c r="C2585" i="20"/>
  <c r="C2577" i="20"/>
  <c r="C2569" i="20"/>
  <c r="C2561" i="20"/>
  <c r="C2553" i="20"/>
  <c r="C2545" i="20"/>
  <c r="C2538" i="20"/>
  <c r="C2533" i="20"/>
  <c r="C2528" i="20"/>
  <c r="C2522" i="20"/>
  <c r="C2517" i="20"/>
  <c r="C2512" i="20"/>
  <c r="C2506" i="20"/>
  <c r="C2501" i="20"/>
  <c r="C2496" i="20"/>
  <c r="C2490" i="20"/>
  <c r="C2485" i="20"/>
  <c r="C2480" i="20"/>
  <c r="C2474" i="20"/>
  <c r="C2469" i="20"/>
  <c r="C2464" i="20"/>
  <c r="C2458" i="20"/>
  <c r="C2453" i="20"/>
  <c r="C2448" i="20"/>
  <c r="C2442" i="20"/>
  <c r="C2437" i="20"/>
  <c r="C2432" i="20"/>
  <c r="C2426" i="20"/>
  <c r="C2421" i="20"/>
  <c r="C2416" i="20"/>
  <c r="C2410" i="20"/>
  <c r="C2405" i="20"/>
  <c r="C2400" i="20"/>
  <c r="C2394" i="20"/>
  <c r="C2389" i="20"/>
  <c r="C2384" i="20"/>
  <c r="C2378" i="20"/>
  <c r="C2373" i="20"/>
  <c r="C2368" i="20"/>
  <c r="C2362" i="20"/>
  <c r="C2357" i="20"/>
  <c r="C2352" i="20"/>
  <c r="C2346" i="20"/>
  <c r="C2341" i="20"/>
  <c r="C2336" i="20"/>
  <c r="C2330" i="20"/>
  <c r="C2325" i="20"/>
  <c r="C2320" i="20"/>
  <c r="C2315" i="20"/>
  <c r="C2311" i="20"/>
  <c r="C2307" i="20"/>
  <c r="C2303" i="20"/>
  <c r="C2299" i="20"/>
  <c r="C2295" i="20"/>
  <c r="C2291" i="20"/>
  <c r="C2287" i="20"/>
  <c r="C2283" i="20"/>
  <c r="C2279" i="20"/>
  <c r="C2275" i="20"/>
  <c r="C2271" i="20"/>
  <c r="C2267" i="20"/>
  <c r="C2263" i="20"/>
  <c r="C2259" i="20"/>
  <c r="C2255" i="20"/>
  <c r="C2251" i="20"/>
  <c r="C2247" i="20"/>
  <c r="C2243" i="20"/>
  <c r="C2239" i="20"/>
  <c r="C2235" i="20"/>
  <c r="C2231" i="20"/>
  <c r="C2227" i="20"/>
  <c r="C2223" i="20"/>
  <c r="C2219" i="20"/>
  <c r="C2215" i="20"/>
  <c r="C2211" i="20"/>
  <c r="C2207" i="20"/>
  <c r="C2203" i="20"/>
  <c r="C2199" i="20"/>
  <c r="C2195" i="20"/>
  <c r="C2191" i="20"/>
  <c r="C2187" i="20"/>
  <c r="C2183" i="20"/>
  <c r="C2179" i="20"/>
  <c r="C2175" i="20"/>
  <c r="C2171" i="20"/>
  <c r="C2167" i="20"/>
  <c r="C2163" i="20"/>
  <c r="C2159" i="20"/>
  <c r="C2155" i="20"/>
  <c r="C2151" i="20"/>
  <c r="C2147" i="20"/>
  <c r="C2143" i="20"/>
  <c r="C2139" i="20"/>
  <c r="C2135" i="20"/>
  <c r="C2131" i="20"/>
  <c r="C2127" i="20"/>
  <c r="C2123" i="20"/>
  <c r="C2119" i="20"/>
  <c r="C2115" i="20"/>
  <c r="C2111" i="20"/>
  <c r="C2107" i="20"/>
  <c r="C2103" i="20"/>
  <c r="C2099" i="20"/>
  <c r="C2095" i="20"/>
  <c r="C2091" i="20"/>
  <c r="C2087" i="20"/>
  <c r="C2083" i="20"/>
  <c r="C2079" i="20"/>
  <c r="C2075" i="20"/>
  <c r="C2071" i="20"/>
  <c r="C2067" i="20"/>
  <c r="C2063" i="20"/>
  <c r="C2059" i="20"/>
  <c r="C2055" i="20"/>
  <c r="C2051" i="20"/>
  <c r="C2047" i="20"/>
  <c r="C2043" i="20"/>
  <c r="C2039" i="20"/>
  <c r="C2035" i="20"/>
  <c r="C2031" i="20"/>
  <c r="C2027" i="20"/>
  <c r="C2023" i="20"/>
  <c r="C2019" i="20"/>
  <c r="C2015" i="20"/>
  <c r="C2011" i="20"/>
  <c r="C2007" i="20"/>
  <c r="C2003" i="20"/>
  <c r="C1999" i="20"/>
  <c r="C1995" i="20"/>
  <c r="C1991" i="20"/>
  <c r="C1987" i="20"/>
  <c r="C1983" i="20"/>
  <c r="C1979" i="20"/>
  <c r="C1975" i="20"/>
  <c r="C1971" i="20"/>
  <c r="C1967" i="20"/>
  <c r="C1963" i="20"/>
  <c r="C1959" i="20"/>
  <c r="C1955" i="20"/>
  <c r="C1951" i="20"/>
  <c r="C1947" i="20"/>
  <c r="C1943" i="20"/>
  <c r="C1939" i="20"/>
  <c r="C1935" i="20"/>
  <c r="C1931" i="20"/>
  <c r="C1927" i="20"/>
  <c r="C1923" i="20"/>
  <c r="C1919" i="20"/>
  <c r="C1915" i="20"/>
  <c r="C1911" i="20"/>
  <c r="C1907" i="20"/>
  <c r="C1903" i="20"/>
  <c r="C1899" i="20"/>
  <c r="C3472" i="20"/>
  <c r="C3280" i="20"/>
  <c r="C3184" i="20"/>
  <c r="C3142" i="20"/>
  <c r="C3099" i="20"/>
  <c r="C3056" i="20"/>
  <c r="C3014" i="20"/>
  <c r="C2971" i="20"/>
  <c r="C2928" i="20"/>
  <c r="C2886" i="20"/>
  <c r="C2843" i="20"/>
  <c r="C2819" i="20"/>
  <c r="C2798" i="20"/>
  <c r="C2780" i="20"/>
  <c r="C2764" i="20"/>
  <c r="C2748" i="20"/>
  <c r="C2732" i="20"/>
  <c r="C2716" i="20"/>
  <c r="C2700" i="20"/>
  <c r="C2684" i="20"/>
  <c r="C2668" i="20"/>
  <c r="C2652" i="20"/>
  <c r="C2636" i="20"/>
  <c r="C2620" i="20"/>
  <c r="C2604" i="20"/>
  <c r="C2592" i="20"/>
  <c r="C2584" i="20"/>
  <c r="C2576" i="20"/>
  <c r="C2568" i="20"/>
  <c r="C2560" i="20"/>
  <c r="C2552" i="20"/>
  <c r="C2544" i="20"/>
  <c r="C2537" i="20"/>
  <c r="C2532" i="20"/>
  <c r="C2526" i="20"/>
  <c r="C2521" i="20"/>
  <c r="C2516" i="20"/>
  <c r="C2510" i="20"/>
  <c r="C2505" i="20"/>
  <c r="C2500" i="20"/>
  <c r="C2494" i="20"/>
  <c r="C2489" i="20"/>
  <c r="C2484" i="20"/>
  <c r="C2478" i="20"/>
  <c r="C2473" i="20"/>
  <c r="C2468" i="20"/>
  <c r="C2462" i="20"/>
  <c r="C2457" i="20"/>
  <c r="C2452" i="20"/>
  <c r="C2446" i="20"/>
  <c r="C2441" i="20"/>
  <c r="C2436" i="20"/>
  <c r="C2430" i="20"/>
  <c r="C2425" i="20"/>
  <c r="C2420" i="20"/>
  <c r="C2414" i="20"/>
  <c r="C2409" i="20"/>
  <c r="C2404" i="20"/>
  <c r="C2398" i="20"/>
  <c r="C2393" i="20"/>
  <c r="C2388" i="20"/>
  <c r="C2382" i="20"/>
  <c r="C2377" i="20"/>
  <c r="C2372" i="20"/>
  <c r="C2366" i="20"/>
  <c r="C2361" i="20"/>
  <c r="C2356" i="20"/>
  <c r="C2350" i="20"/>
  <c r="C2345" i="20"/>
  <c r="C2340" i="20"/>
  <c r="C2334" i="20"/>
  <c r="C2329" i="20"/>
  <c r="C2324" i="20"/>
  <c r="C2318" i="20"/>
  <c r="C2314" i="20"/>
  <c r="C2310" i="20"/>
  <c r="C2306" i="20"/>
  <c r="C2302" i="20"/>
  <c r="C2298" i="20"/>
  <c r="C2294" i="20"/>
  <c r="C2290" i="20"/>
  <c r="C2286" i="20"/>
  <c r="C2282" i="20"/>
  <c r="C2278" i="20"/>
  <c r="C2274" i="20"/>
  <c r="C2270" i="20"/>
  <c r="C2266" i="20"/>
  <c r="C2262" i="20"/>
  <c r="C2258" i="20"/>
  <c r="C2254" i="20"/>
  <c r="C2250" i="20"/>
  <c r="C2246" i="20"/>
  <c r="C2242" i="20"/>
  <c r="C2238" i="20"/>
  <c r="C2234" i="20"/>
  <c r="C2230" i="20"/>
  <c r="C2226" i="20"/>
  <c r="C2222" i="20"/>
  <c r="C2218" i="20"/>
  <c r="C2214" i="20"/>
  <c r="C2210" i="20"/>
  <c r="C2206" i="20"/>
  <c r="C2202" i="20"/>
  <c r="C2198" i="20"/>
  <c r="C2194" i="20"/>
  <c r="C2190" i="20"/>
  <c r="C2186" i="20"/>
  <c r="C2182" i="20"/>
  <c r="C2178" i="20"/>
  <c r="C2174" i="20"/>
  <c r="C2170" i="20"/>
  <c r="C2166" i="20"/>
  <c r="C2162" i="20"/>
  <c r="C2158" i="20"/>
  <c r="C2154" i="20"/>
  <c r="C2150" i="20"/>
  <c r="C2146" i="20"/>
  <c r="C2142" i="20"/>
  <c r="C2138" i="20"/>
  <c r="C2134" i="20"/>
  <c r="C2130" i="20"/>
  <c r="C2126" i="20"/>
  <c r="C2122" i="20"/>
  <c r="C2118" i="20"/>
  <c r="C2114" i="20"/>
  <c r="C2110" i="20"/>
  <c r="C2106" i="20"/>
  <c r="C2102" i="20"/>
  <c r="C2098" i="20"/>
  <c r="C2094" i="20"/>
  <c r="C2090" i="20"/>
  <c r="C2086" i="20"/>
  <c r="C2082" i="20"/>
  <c r="C2078" i="20"/>
  <c r="C2074" i="20"/>
  <c r="C2070" i="20"/>
  <c r="C2066" i="20"/>
  <c r="C2062" i="20"/>
  <c r="C2058" i="20"/>
  <c r="C2054" i="20"/>
  <c r="C2050" i="20"/>
  <c r="C2046" i="20"/>
  <c r="C2042" i="20"/>
  <c r="C2038" i="20"/>
  <c r="C2034" i="20"/>
  <c r="C2030" i="20"/>
  <c r="C2026" i="20"/>
  <c r="C2022" i="20"/>
  <c r="C2018" i="20"/>
  <c r="C2014" i="20"/>
  <c r="C2010" i="20"/>
  <c r="C2006" i="20"/>
  <c r="C2002" i="20"/>
  <c r="C1998" i="20"/>
  <c r="C1994" i="20"/>
  <c r="C1990" i="20"/>
  <c r="C1986" i="20"/>
  <c r="C1982" i="20"/>
  <c r="C1978" i="20"/>
  <c r="C1974" i="20"/>
  <c r="C1970" i="20"/>
  <c r="C1966" i="20"/>
  <c r="C1962" i="20"/>
  <c r="C1958" i="20"/>
  <c r="C1954" i="20"/>
  <c r="C1950" i="20"/>
  <c r="C1946" i="20"/>
  <c r="C1942" i="20"/>
  <c r="C1938" i="20"/>
  <c r="C1934" i="20"/>
  <c r="C3376" i="20"/>
  <c r="C3248" i="20"/>
  <c r="C3174" i="20"/>
  <c r="C3131" i="20"/>
  <c r="C3088" i="20"/>
  <c r="C3046" i="20"/>
  <c r="C3003" i="20"/>
  <c r="C2960" i="20"/>
  <c r="C2918" i="20"/>
  <c r="C2875" i="20"/>
  <c r="C2835" i="20"/>
  <c r="C2814" i="20"/>
  <c r="C2792" i="20"/>
  <c r="C2776" i="20"/>
  <c r="C2760" i="20"/>
  <c r="C2744" i="20"/>
  <c r="C2728" i="20"/>
  <c r="C2712" i="20"/>
  <c r="C2696" i="20"/>
  <c r="C2680" i="20"/>
  <c r="C2664" i="20"/>
  <c r="C2648" i="20"/>
  <c r="C2632" i="20"/>
  <c r="C2616" i="20"/>
  <c r="C2600" i="20"/>
  <c r="C2589" i="20"/>
  <c r="C2581" i="20"/>
  <c r="C2573" i="20"/>
  <c r="C2565" i="20"/>
  <c r="C2557" i="20"/>
  <c r="C2549" i="20"/>
  <c r="C2541" i="20"/>
  <c r="C2536" i="20"/>
  <c r="C2530" i="20"/>
  <c r="C2525" i="20"/>
  <c r="C2520" i="20"/>
  <c r="C2514" i="20"/>
  <c r="C2509" i="20"/>
  <c r="C2504" i="20"/>
  <c r="C2498" i="20"/>
  <c r="C2493" i="20"/>
  <c r="C2488" i="20"/>
  <c r="C2482" i="20"/>
  <c r="C2477" i="20"/>
  <c r="C2472" i="20"/>
  <c r="C2466" i="20"/>
  <c r="C2461" i="20"/>
  <c r="C2456" i="20"/>
  <c r="C2450" i="20"/>
  <c r="C2445" i="20"/>
  <c r="C2440" i="20"/>
  <c r="C2434" i="20"/>
  <c r="C2429" i="20"/>
  <c r="C2424" i="20"/>
  <c r="C2418" i="20"/>
  <c r="C2413" i="20"/>
  <c r="C2408" i="20"/>
  <c r="C2402" i="20"/>
  <c r="C2397" i="20"/>
  <c r="C2392" i="20"/>
  <c r="C2386" i="20"/>
  <c r="C2381" i="20"/>
  <c r="C2376" i="20"/>
  <c r="C2370" i="20"/>
  <c r="C2365" i="20"/>
  <c r="C2360" i="20"/>
  <c r="C2354" i="20"/>
  <c r="C2349" i="20"/>
  <c r="C2344" i="20"/>
  <c r="C2338" i="20"/>
  <c r="C2333" i="20"/>
  <c r="C2328" i="20"/>
  <c r="C2322" i="20"/>
  <c r="C2317" i="20"/>
  <c r="C2313" i="20"/>
  <c r="C2309" i="20"/>
  <c r="C2305" i="20"/>
  <c r="C2301" i="20"/>
  <c r="C2297" i="20"/>
  <c r="C2293" i="20"/>
  <c r="C2289" i="20"/>
  <c r="C2285" i="20"/>
  <c r="C2281" i="20"/>
  <c r="C2277" i="20"/>
  <c r="C2273" i="20"/>
  <c r="C2269" i="20"/>
  <c r="C2265" i="20"/>
  <c r="C2261" i="20"/>
  <c r="C2257" i="20"/>
  <c r="C2253" i="20"/>
  <c r="C2249" i="20"/>
  <c r="C2245" i="20"/>
  <c r="C2241" i="20"/>
  <c r="C2237" i="20"/>
  <c r="C2233" i="20"/>
  <c r="C2229" i="20"/>
  <c r="C2225" i="20"/>
  <c r="C2221" i="20"/>
  <c r="C2217" i="20"/>
  <c r="C2213" i="20"/>
  <c r="C2209" i="20"/>
  <c r="C2205" i="20"/>
  <c r="C2201" i="20"/>
  <c r="C2197" i="20"/>
  <c r="C2193" i="20"/>
  <c r="C2189" i="20"/>
  <c r="C2185" i="20"/>
  <c r="C2181" i="20"/>
  <c r="C2177" i="20"/>
  <c r="C2173" i="20"/>
  <c r="C2169" i="20"/>
  <c r="C2165" i="20"/>
  <c r="C2161" i="20"/>
  <c r="C2157" i="20"/>
  <c r="C2153" i="20"/>
  <c r="C2149" i="20"/>
  <c r="C2145" i="20"/>
  <c r="C2141" i="20"/>
  <c r="C2137" i="20"/>
  <c r="C2133" i="20"/>
  <c r="C2129" i="20"/>
  <c r="C2125" i="20"/>
  <c r="C2121" i="20"/>
  <c r="C2117" i="20"/>
  <c r="C2113" i="20"/>
  <c r="C2109" i="20"/>
  <c r="C2105" i="20"/>
  <c r="C2101" i="20"/>
  <c r="C2097" i="20"/>
  <c r="C2093" i="20"/>
  <c r="C2089" i="20"/>
  <c r="C2085" i="20"/>
  <c r="C2081" i="20"/>
  <c r="C2077" i="20"/>
  <c r="C2073" i="20"/>
  <c r="C2069" i="20"/>
  <c r="C2065" i="20"/>
  <c r="C2061" i="20"/>
  <c r="C2057" i="20"/>
  <c r="C2053" i="20"/>
  <c r="C2049" i="20"/>
  <c r="C2045" i="20"/>
  <c r="C2041" i="20"/>
  <c r="C2037" i="20"/>
  <c r="C2033" i="20"/>
  <c r="C2029" i="20"/>
  <c r="C2025" i="20"/>
  <c r="C2021" i="20"/>
  <c r="C2017" i="20"/>
  <c r="C2013" i="20"/>
  <c r="C2009" i="20"/>
  <c r="C2005" i="20"/>
  <c r="C2001" i="20"/>
  <c r="C1997" i="20"/>
  <c r="C1993" i="20"/>
  <c r="C1989" i="20"/>
  <c r="C1985" i="20"/>
  <c r="C1981" i="20"/>
  <c r="C1977" i="20"/>
  <c r="C1973" i="20"/>
  <c r="C1969" i="20"/>
  <c r="C1965" i="20"/>
  <c r="C1961" i="20"/>
  <c r="C1957" i="20"/>
  <c r="C1953" i="20"/>
  <c r="C1949" i="20"/>
  <c r="C1945" i="20"/>
  <c r="C1941" i="20"/>
  <c r="C1937" i="20"/>
  <c r="C1933" i="20"/>
  <c r="C1929" i="20"/>
  <c r="C1925" i="20"/>
  <c r="C1921" i="20"/>
  <c r="C1917" i="20"/>
  <c r="C1913" i="20"/>
  <c r="C1909" i="20"/>
  <c r="C1905" i="20"/>
  <c r="C1901" i="20"/>
  <c r="C1897" i="20"/>
  <c r="C3344" i="20"/>
  <c r="C3078" i="20"/>
  <c r="C2907" i="20"/>
  <c r="C2788" i="20"/>
  <c r="C2724" i="20"/>
  <c r="C2660" i="20"/>
  <c r="C2596" i="20"/>
  <c r="C2564" i="20"/>
  <c r="C2534" i="20"/>
  <c r="C2513" i="20"/>
  <c r="C2492" i="20"/>
  <c r="C2470" i="20"/>
  <c r="C2449" i="20"/>
  <c r="C2428" i="20"/>
  <c r="C2406" i="20"/>
  <c r="C2385" i="20"/>
  <c r="C2364" i="20"/>
  <c r="C2342" i="20"/>
  <c r="C2321" i="20"/>
  <c r="C2304" i="20"/>
  <c r="C2288" i="20"/>
  <c r="C2272" i="20"/>
  <c r="C2256" i="20"/>
  <c r="C2240" i="20"/>
  <c r="C2224" i="20"/>
  <c r="C2208" i="20"/>
  <c r="C2192" i="20"/>
  <c r="C2176" i="20"/>
  <c r="C2160" i="20"/>
  <c r="C2144" i="20"/>
  <c r="C2128" i="20"/>
  <c r="C2112" i="20"/>
  <c r="C2096" i="20"/>
  <c r="C2080" i="20"/>
  <c r="C2064" i="20"/>
  <c r="C2048" i="20"/>
  <c r="C2032" i="20"/>
  <c r="C2016" i="20"/>
  <c r="C2000" i="20"/>
  <c r="C1984" i="20"/>
  <c r="C1968" i="20"/>
  <c r="C1952" i="20"/>
  <c r="C1936" i="20"/>
  <c r="C1926" i="20"/>
  <c r="C1918" i="20"/>
  <c r="C1910" i="20"/>
  <c r="C1902" i="20"/>
  <c r="C1895" i="20"/>
  <c r="C1891" i="20"/>
  <c r="C1887" i="20"/>
  <c r="C1883" i="20"/>
  <c r="C1879" i="20"/>
  <c r="C1875" i="20"/>
  <c r="C1871" i="20"/>
  <c r="C1867" i="20"/>
  <c r="C1863" i="20"/>
  <c r="C1859" i="20"/>
  <c r="C1855" i="20"/>
  <c r="C1851" i="20"/>
  <c r="C1847" i="20"/>
  <c r="C1843" i="20"/>
  <c r="C1839" i="20"/>
  <c r="C1835" i="20"/>
  <c r="C1831" i="20"/>
  <c r="C1827" i="20"/>
  <c r="C1823" i="20"/>
  <c r="C1819" i="20"/>
  <c r="C1815" i="20"/>
  <c r="C1811" i="20"/>
  <c r="C1807" i="20"/>
  <c r="C1803" i="20"/>
  <c r="C1799" i="20"/>
  <c r="C1795" i="20"/>
  <c r="C1791" i="20"/>
  <c r="C1787" i="20"/>
  <c r="C1783" i="20"/>
  <c r="C1779" i="20"/>
  <c r="C1775" i="20"/>
  <c r="C1771" i="20"/>
  <c r="C1767" i="20"/>
  <c r="C1763" i="20"/>
  <c r="C1759" i="20"/>
  <c r="C1755" i="20"/>
  <c r="C1751" i="20"/>
  <c r="C1747" i="20"/>
  <c r="C1743" i="20"/>
  <c r="C1739" i="20"/>
  <c r="C1735" i="20"/>
  <c r="C1731" i="20"/>
  <c r="C1727" i="20"/>
  <c r="C1723" i="20"/>
  <c r="C1719" i="20"/>
  <c r="C1715" i="20"/>
  <c r="C1711" i="20"/>
  <c r="C1707" i="20"/>
  <c r="C1703" i="20"/>
  <c r="C1699" i="20"/>
  <c r="C1695" i="20"/>
  <c r="C1691" i="20"/>
  <c r="C1687" i="20"/>
  <c r="C1683" i="20"/>
  <c r="C1679" i="20"/>
  <c r="C1675" i="20"/>
  <c r="C1671" i="20"/>
  <c r="C1667" i="20"/>
  <c r="C1663" i="20"/>
  <c r="C1659" i="20"/>
  <c r="C1655" i="20"/>
  <c r="C1651" i="20"/>
  <c r="C1647" i="20"/>
  <c r="C1643" i="20"/>
  <c r="C1639" i="20"/>
  <c r="C1635" i="20"/>
  <c r="C1631" i="20"/>
  <c r="C1627" i="20"/>
  <c r="C1623" i="20"/>
  <c r="C1619" i="20"/>
  <c r="C1615" i="20"/>
  <c r="C1611" i="20"/>
  <c r="C1607" i="20"/>
  <c r="C1603" i="20"/>
  <c r="C1599" i="20"/>
  <c r="C1595" i="20"/>
  <c r="C1591" i="20"/>
  <c r="C1587" i="20"/>
  <c r="C1583" i="20"/>
  <c r="C1579" i="20"/>
  <c r="C1575" i="20"/>
  <c r="C1571" i="20"/>
  <c r="C1567" i="20"/>
  <c r="C1563" i="20"/>
  <c r="C1559" i="20"/>
  <c r="C1555" i="20"/>
  <c r="C1551" i="20"/>
  <c r="C1547" i="20"/>
  <c r="C1543" i="20"/>
  <c r="C1539" i="20"/>
  <c r="C1535" i="20"/>
  <c r="C1531" i="20"/>
  <c r="C1527" i="20"/>
  <c r="C1523" i="20"/>
  <c r="C1519" i="20"/>
  <c r="C1515" i="20"/>
  <c r="C1511" i="20"/>
  <c r="C1507" i="20"/>
  <c r="C1503" i="20"/>
  <c r="C1499" i="20"/>
  <c r="C1495" i="20"/>
  <c r="C1491" i="20"/>
  <c r="C1487" i="20"/>
  <c r="C1483" i="20"/>
  <c r="C1479" i="20"/>
  <c r="C1475" i="20"/>
  <c r="C1471" i="20"/>
  <c r="C1467" i="20"/>
  <c r="C1463" i="20"/>
  <c r="C1459" i="20"/>
  <c r="C1455" i="20"/>
  <c r="C1451" i="20"/>
  <c r="C1447" i="20"/>
  <c r="C1443" i="20"/>
  <c r="C1439" i="20"/>
  <c r="C1435" i="20"/>
  <c r="C1431" i="20"/>
  <c r="C1427" i="20"/>
  <c r="C1423" i="20"/>
  <c r="C1419" i="20"/>
  <c r="C1415" i="20"/>
  <c r="C1411" i="20"/>
  <c r="C1407" i="20"/>
  <c r="C1403" i="20"/>
  <c r="C1399" i="20"/>
  <c r="C1395" i="20"/>
  <c r="C1391" i="20"/>
  <c r="C1387" i="20"/>
  <c r="C1383" i="20"/>
  <c r="C1379" i="20"/>
  <c r="C1375" i="20"/>
  <c r="C1371" i="20"/>
  <c r="C1367" i="20"/>
  <c r="C1363" i="20"/>
  <c r="C1359" i="20"/>
  <c r="C1355" i="20"/>
  <c r="C1351" i="20"/>
  <c r="C1347" i="20"/>
  <c r="C1343" i="20"/>
  <c r="C1339" i="20"/>
  <c r="C1335" i="20"/>
  <c r="C1331" i="20"/>
  <c r="C1327" i="20"/>
  <c r="C1323" i="20"/>
  <c r="C1319" i="20"/>
  <c r="C1315" i="20"/>
  <c r="C1311" i="20"/>
  <c r="C1307" i="20"/>
  <c r="C1303" i="20"/>
  <c r="C1299" i="20"/>
  <c r="C1295" i="20"/>
  <c r="C1291" i="20"/>
  <c r="C1287" i="20"/>
  <c r="C1283" i="20"/>
  <c r="C1279" i="20"/>
  <c r="C1275" i="20"/>
  <c r="C1271" i="20"/>
  <c r="C1267" i="20"/>
  <c r="C1263" i="20"/>
  <c r="C1259" i="20"/>
  <c r="C1255" i="20"/>
  <c r="C1251" i="20"/>
  <c r="C1247" i="20"/>
  <c r="C1243" i="20"/>
  <c r="C1239" i="20"/>
  <c r="C1235" i="20"/>
  <c r="C1231" i="20"/>
  <c r="C1227" i="20"/>
  <c r="C1223" i="20"/>
  <c r="C1219" i="20"/>
  <c r="C1215" i="20"/>
  <c r="C1211" i="20"/>
  <c r="C1207" i="20"/>
  <c r="C1203" i="20"/>
  <c r="C1199" i="20"/>
  <c r="C1195" i="20"/>
  <c r="C1191" i="20"/>
  <c r="C1187" i="20"/>
  <c r="C1183" i="20"/>
  <c r="C1179" i="20"/>
  <c r="C1175" i="20"/>
  <c r="C1171" i="20"/>
  <c r="C1167" i="20"/>
  <c r="C1163" i="20"/>
  <c r="C1159" i="20"/>
  <c r="C1155" i="20"/>
  <c r="C1151" i="20"/>
  <c r="C1147" i="20"/>
  <c r="C1143" i="20"/>
  <c r="C1139" i="20"/>
  <c r="C1135" i="20"/>
  <c r="C1131" i="20"/>
  <c r="C1127" i="20"/>
  <c r="C1123" i="20"/>
  <c r="C1119" i="20"/>
  <c r="C1115" i="20"/>
  <c r="C1111" i="20"/>
  <c r="C1107" i="20"/>
  <c r="C1103" i="20"/>
  <c r="C1099" i="20"/>
  <c r="C1095" i="20"/>
  <c r="C1091" i="20"/>
  <c r="C1087" i="20"/>
  <c r="C1083" i="20"/>
  <c r="C1079" i="20"/>
  <c r="C1075" i="20"/>
  <c r="C1071" i="20"/>
  <c r="C1067" i="20"/>
  <c r="C1063" i="20"/>
  <c r="C1059" i="20"/>
  <c r="C1055" i="20"/>
  <c r="C1051" i="20"/>
  <c r="C1047" i="20"/>
  <c r="C1043" i="20"/>
  <c r="C1039" i="20"/>
  <c r="C1035" i="20"/>
  <c r="C1031" i="20"/>
  <c r="C1027" i="20"/>
  <c r="C1023" i="20"/>
  <c r="C1019" i="20"/>
  <c r="C1015" i="20"/>
  <c r="C1011" i="20"/>
  <c r="C1007" i="20"/>
  <c r="C1003" i="20"/>
  <c r="C999" i="20"/>
  <c r="C995" i="20"/>
  <c r="C991" i="20"/>
  <c r="C987" i="20"/>
  <c r="C983" i="20"/>
  <c r="C979" i="20"/>
  <c r="C975" i="20"/>
  <c r="C971" i="20"/>
  <c r="C967" i="20"/>
  <c r="C963" i="20"/>
  <c r="C959" i="20"/>
  <c r="C955" i="20"/>
  <c r="C951" i="20"/>
  <c r="C947" i="20"/>
  <c r="C943" i="20"/>
  <c r="C939" i="20"/>
  <c r="C935" i="20"/>
  <c r="C931" i="20"/>
  <c r="C927" i="20"/>
  <c r="C923" i="20"/>
  <c r="C919" i="20"/>
  <c r="C915" i="20"/>
  <c r="C911" i="20"/>
  <c r="C907" i="20"/>
  <c r="C903" i="20"/>
  <c r="C899" i="20"/>
  <c r="C895" i="20"/>
  <c r="C891" i="20"/>
  <c r="C887" i="20"/>
  <c r="C883" i="20"/>
  <c r="C879" i="20"/>
  <c r="C875" i="20"/>
  <c r="C871" i="20"/>
  <c r="C867" i="20"/>
  <c r="C863" i="20"/>
  <c r="C859" i="20"/>
  <c r="C855" i="20"/>
  <c r="C851" i="20"/>
  <c r="C847" i="20"/>
  <c r="C843" i="20"/>
  <c r="C839" i="20"/>
  <c r="C835" i="20"/>
  <c r="C831" i="20"/>
  <c r="C827" i="20"/>
  <c r="C823" i="20"/>
  <c r="C819" i="20"/>
  <c r="C815" i="20"/>
  <c r="C811" i="20"/>
  <c r="C807" i="20"/>
  <c r="C803" i="20"/>
  <c r="C799" i="20"/>
  <c r="C795" i="20"/>
  <c r="C791" i="20"/>
  <c r="C787" i="20"/>
  <c r="C783" i="20"/>
  <c r="C779" i="20"/>
  <c r="C775" i="20"/>
  <c r="C771" i="20"/>
  <c r="C767" i="20"/>
  <c r="C763" i="20"/>
  <c r="C759" i="20"/>
  <c r="C755" i="20"/>
  <c r="C751" i="20"/>
  <c r="C747" i="20"/>
  <c r="C743" i="20"/>
  <c r="C739" i="20"/>
  <c r="C735" i="20"/>
  <c r="C731" i="20"/>
  <c r="C727" i="20"/>
  <c r="C723" i="20"/>
  <c r="C3216" i="20"/>
  <c r="C3035" i="20"/>
  <c r="C2864" i="20"/>
  <c r="C2772" i="20"/>
  <c r="C2708" i="20"/>
  <c r="C2644" i="20"/>
  <c r="C2588" i="20"/>
  <c r="C2556" i="20"/>
  <c r="C2529" i="20"/>
  <c r="C2508" i="20"/>
  <c r="C2486" i="20"/>
  <c r="C2465" i="20"/>
  <c r="C2444" i="20"/>
  <c r="C2422" i="20"/>
  <c r="C2401" i="20"/>
  <c r="C2380" i="20"/>
  <c r="C2358" i="20"/>
  <c r="C2337" i="20"/>
  <c r="C2316" i="20"/>
  <c r="C2300" i="20"/>
  <c r="C2284" i="20"/>
  <c r="C2268" i="20"/>
  <c r="C2252" i="20"/>
  <c r="C2236" i="20"/>
  <c r="C2220" i="20"/>
  <c r="C2204" i="20"/>
  <c r="C2188" i="20"/>
  <c r="C2172" i="20"/>
  <c r="C2156" i="20"/>
  <c r="C2140" i="20"/>
  <c r="C2124" i="20"/>
  <c r="C2108" i="20"/>
  <c r="C2092" i="20"/>
  <c r="C2076" i="20"/>
  <c r="C2060" i="20"/>
  <c r="C2044" i="20"/>
  <c r="C2028" i="20"/>
  <c r="C2012" i="20"/>
  <c r="C3163" i="20"/>
  <c r="C2992" i="20"/>
  <c r="C2830" i="20"/>
  <c r="C2756" i="20"/>
  <c r="C2692" i="20"/>
  <c r="C2628" i="20"/>
  <c r="C2580" i="20"/>
  <c r="C2548" i="20"/>
  <c r="C2524" i="20"/>
  <c r="C2502" i="20"/>
  <c r="C2481" i="20"/>
  <c r="C2460" i="20"/>
  <c r="C2438" i="20"/>
  <c r="C2417" i="20"/>
  <c r="C2396" i="20"/>
  <c r="C2374" i="20"/>
  <c r="C2353" i="20"/>
  <c r="C2332" i="20"/>
  <c r="C2312" i="20"/>
  <c r="C2296" i="20"/>
  <c r="C2280" i="20"/>
  <c r="C2264" i="20"/>
  <c r="C2248" i="20"/>
  <c r="C2232" i="20"/>
  <c r="C2216" i="20"/>
  <c r="C2200" i="20"/>
  <c r="C2184" i="20"/>
  <c r="C2168" i="20"/>
  <c r="C2152" i="20"/>
  <c r="C2136" i="20"/>
  <c r="C2120" i="20"/>
  <c r="C2104" i="20"/>
  <c r="C2088" i="20"/>
  <c r="C2072" i="20"/>
  <c r="C2056" i="20"/>
  <c r="C2040" i="20"/>
  <c r="C2024" i="20"/>
  <c r="C2008" i="20"/>
  <c r="C1992" i="20"/>
  <c r="C1976" i="20"/>
  <c r="C1960" i="20"/>
  <c r="C1944" i="20"/>
  <c r="C1930" i="20"/>
  <c r="C1922" i="20"/>
  <c r="C1914" i="20"/>
  <c r="C1906" i="20"/>
  <c r="C1898" i="20"/>
  <c r="C1893" i="20"/>
  <c r="C1889" i="20"/>
  <c r="C1885" i="20"/>
  <c r="C1881" i="20"/>
  <c r="C1877" i="20"/>
  <c r="C1873" i="20"/>
  <c r="C1869" i="20"/>
  <c r="C1865" i="20"/>
  <c r="C1861" i="20"/>
  <c r="C1857" i="20"/>
  <c r="C1853" i="20"/>
  <c r="C1849" i="20"/>
  <c r="C1845" i="20"/>
  <c r="C1841" i="20"/>
  <c r="C1837" i="20"/>
  <c r="C1833" i="20"/>
  <c r="C1829" i="20"/>
  <c r="C1825" i="20"/>
  <c r="C1821" i="20"/>
  <c r="C1817" i="20"/>
  <c r="C1813" i="20"/>
  <c r="C1809" i="20"/>
  <c r="C1805" i="20"/>
  <c r="C1801" i="20"/>
  <c r="C1797" i="20"/>
  <c r="C1793" i="20"/>
  <c r="C1789" i="20"/>
  <c r="C1785" i="20"/>
  <c r="C1781" i="20"/>
  <c r="C1777" i="20"/>
  <c r="C1773" i="20"/>
  <c r="C1769" i="20"/>
  <c r="C1765" i="20"/>
  <c r="C1761" i="20"/>
  <c r="C1757" i="20"/>
  <c r="C1753" i="20"/>
  <c r="C1749" i="20"/>
  <c r="C1745" i="20"/>
  <c r="C1741" i="20"/>
  <c r="C1737" i="20"/>
  <c r="C1733" i="20"/>
  <c r="C1729" i="20"/>
  <c r="C1725" i="20"/>
  <c r="C1721" i="20"/>
  <c r="C1717" i="20"/>
  <c r="C1713" i="20"/>
  <c r="C1709" i="20"/>
  <c r="C1705" i="20"/>
  <c r="C1701" i="20"/>
  <c r="C1697" i="20"/>
  <c r="C1693" i="20"/>
  <c r="C1689" i="20"/>
  <c r="C1685" i="20"/>
  <c r="C1681" i="20"/>
  <c r="C1677" i="20"/>
  <c r="C1673" i="20"/>
  <c r="C1669" i="20"/>
  <c r="C1665" i="20"/>
  <c r="C1661" i="20"/>
  <c r="C1657" i="20"/>
  <c r="C1653" i="20"/>
  <c r="C1649" i="20"/>
  <c r="C1645" i="20"/>
  <c r="C1641" i="20"/>
  <c r="C1637" i="20"/>
  <c r="C1633" i="20"/>
  <c r="C1629" i="20"/>
  <c r="C1625" i="20"/>
  <c r="C1621" i="20"/>
  <c r="C1617" i="20"/>
  <c r="C1613" i="20"/>
  <c r="C1609" i="20"/>
  <c r="C1605" i="20"/>
  <c r="C1601" i="20"/>
  <c r="C1597" i="20"/>
  <c r="C1593" i="20"/>
  <c r="C1589" i="20"/>
  <c r="C1585" i="20"/>
  <c r="C1581" i="20"/>
  <c r="C1577" i="20"/>
  <c r="C1573" i="20"/>
  <c r="C1569" i="20"/>
  <c r="C1565" i="20"/>
  <c r="C1561" i="20"/>
  <c r="C1557" i="20"/>
  <c r="C1553" i="20"/>
  <c r="C1549" i="20"/>
  <c r="C1545" i="20"/>
  <c r="C1541" i="20"/>
  <c r="C1537" i="20"/>
  <c r="C1533" i="20"/>
  <c r="C1529" i="20"/>
  <c r="C1525" i="20"/>
  <c r="C1521" i="20"/>
  <c r="C1517" i="20"/>
  <c r="C1513" i="20"/>
  <c r="C1509" i="20"/>
  <c r="C1505" i="20"/>
  <c r="C1501" i="20"/>
  <c r="C1497" i="20"/>
  <c r="C1493" i="20"/>
  <c r="C1489" i="20"/>
  <c r="C1485" i="20"/>
  <c r="C1481" i="20"/>
  <c r="C1477" i="20"/>
  <c r="C1473" i="20"/>
  <c r="C1469" i="20"/>
  <c r="C1465" i="20"/>
  <c r="C1461" i="20"/>
  <c r="C1457" i="20"/>
  <c r="C1453" i="20"/>
  <c r="C1449" i="20"/>
  <c r="C1445" i="20"/>
  <c r="C1441" i="20"/>
  <c r="C1437" i="20"/>
  <c r="C1433" i="20"/>
  <c r="C1429" i="20"/>
  <c r="C1425" i="20"/>
  <c r="C1421" i="20"/>
  <c r="C1417" i="20"/>
  <c r="C1413" i="20"/>
  <c r="C1409" i="20"/>
  <c r="C1405" i="20"/>
  <c r="C1401" i="20"/>
  <c r="C1397" i="20"/>
  <c r="C1393" i="20"/>
  <c r="C1389" i="20"/>
  <c r="C1385" i="20"/>
  <c r="C1381" i="20"/>
  <c r="C1377" i="20"/>
  <c r="C1373" i="20"/>
  <c r="C1369" i="20"/>
  <c r="C1365" i="20"/>
  <c r="C1361" i="20"/>
  <c r="C1357" i="20"/>
  <c r="C1353" i="20"/>
  <c r="C1349" i="20"/>
  <c r="C1345" i="20"/>
  <c r="C1341" i="20"/>
  <c r="C1337" i="20"/>
  <c r="C1333" i="20"/>
  <c r="C1329" i="20"/>
  <c r="C1325" i="20"/>
  <c r="C1321" i="20"/>
  <c r="C1317" i="20"/>
  <c r="C1313" i="20"/>
  <c r="C1309" i="20"/>
  <c r="C1305" i="20"/>
  <c r="C1301" i="20"/>
  <c r="C1297" i="20"/>
  <c r="C1293" i="20"/>
  <c r="C1289" i="20"/>
  <c r="C1285" i="20"/>
  <c r="C1281" i="20"/>
  <c r="C1277" i="20"/>
  <c r="C1273" i="20"/>
  <c r="C1269" i="20"/>
  <c r="C1265" i="20"/>
  <c r="C1261" i="20"/>
  <c r="C1257" i="20"/>
  <c r="C1253" i="20"/>
  <c r="C1249" i="20"/>
  <c r="C1245" i="20"/>
  <c r="C1241" i="20"/>
  <c r="C1237" i="20"/>
  <c r="C1233" i="20"/>
  <c r="C1229" i="20"/>
  <c r="C1225" i="20"/>
  <c r="C1221" i="20"/>
  <c r="C1217" i="20"/>
  <c r="C1213" i="20"/>
  <c r="C1209" i="20"/>
  <c r="C1205" i="20"/>
  <c r="C1201" i="20"/>
  <c r="C1197" i="20"/>
  <c r="C1193" i="20"/>
  <c r="C1189" i="20"/>
  <c r="C1185" i="20"/>
  <c r="C1181" i="20"/>
  <c r="C1177" i="20"/>
  <c r="C1173" i="20"/>
  <c r="C1169" i="20"/>
  <c r="C1165" i="20"/>
  <c r="C1161" i="20"/>
  <c r="C1157" i="20"/>
  <c r="C1153" i="20"/>
  <c r="C1149" i="20"/>
  <c r="C1145" i="20"/>
  <c r="C1141" i="20"/>
  <c r="C1137" i="20"/>
  <c r="C1133" i="20"/>
  <c r="C1129" i="20"/>
  <c r="C1125" i="20"/>
  <c r="C1121" i="20"/>
  <c r="C1117" i="20"/>
  <c r="C1113" i="20"/>
  <c r="C1109" i="20"/>
  <c r="C1105" i="20"/>
  <c r="C1101" i="20"/>
  <c r="C1097" i="20"/>
  <c r="C1093" i="20"/>
  <c r="C1089" i="20"/>
  <c r="C1085" i="20"/>
  <c r="C1081" i="20"/>
  <c r="C1077" i="20"/>
  <c r="C1073" i="20"/>
  <c r="C1069" i="20"/>
  <c r="C1065" i="20"/>
  <c r="C1061" i="20"/>
  <c r="C1057" i="20"/>
  <c r="C1053" i="20"/>
  <c r="C1049" i="20"/>
  <c r="C1045" i="20"/>
  <c r="C1041" i="20"/>
  <c r="C1037" i="20"/>
  <c r="C1033" i="20"/>
  <c r="C1029" i="20"/>
  <c r="C1025" i="20"/>
  <c r="C1021" i="20"/>
  <c r="C1017" i="20"/>
  <c r="C1013" i="20"/>
  <c r="C1009" i="20"/>
  <c r="C1005" i="20"/>
  <c r="C1001" i="20"/>
  <c r="C997" i="20"/>
  <c r="C993" i="20"/>
  <c r="C989" i="20"/>
  <c r="C985" i="20"/>
  <c r="C981" i="20"/>
  <c r="C977" i="20"/>
  <c r="C973" i="20"/>
  <c r="C969" i="20"/>
  <c r="C965" i="20"/>
  <c r="C961" i="20"/>
  <c r="C957" i="20"/>
  <c r="C953" i="20"/>
  <c r="C949" i="20"/>
  <c r="C945" i="20"/>
  <c r="C941" i="20"/>
  <c r="C937" i="20"/>
  <c r="C933" i="20"/>
  <c r="C929" i="20"/>
  <c r="C925" i="20"/>
  <c r="C921" i="20"/>
  <c r="C917" i="20"/>
  <c r="C913" i="20"/>
  <c r="C909" i="20"/>
  <c r="C905" i="20"/>
  <c r="C901" i="20"/>
  <c r="C897" i="20"/>
  <c r="C893" i="20"/>
  <c r="C889" i="20"/>
  <c r="C885" i="20"/>
  <c r="C881" i="20"/>
  <c r="C877" i="20"/>
  <c r="C873" i="20"/>
  <c r="C869" i="20"/>
  <c r="C865" i="20"/>
  <c r="C861" i="20"/>
  <c r="C857" i="20"/>
  <c r="C853" i="20"/>
  <c r="C849" i="20"/>
  <c r="C845" i="20"/>
  <c r="C841" i="20"/>
  <c r="C837" i="20"/>
  <c r="C833" i="20"/>
  <c r="C829" i="20"/>
  <c r="C825" i="20"/>
  <c r="C821" i="20"/>
  <c r="C817" i="20"/>
  <c r="C813" i="20"/>
  <c r="C809" i="20"/>
  <c r="C805" i="20"/>
  <c r="C801" i="20"/>
  <c r="C797" i="20"/>
  <c r="C793" i="20"/>
  <c r="C789" i="20"/>
  <c r="C785" i="20"/>
  <c r="C781" i="20"/>
  <c r="C777" i="20"/>
  <c r="C773" i="20"/>
  <c r="C769" i="20"/>
  <c r="C765" i="20"/>
  <c r="C761" i="20"/>
  <c r="C757" i="20"/>
  <c r="C753" i="20"/>
  <c r="C749" i="20"/>
  <c r="C745" i="20"/>
  <c r="C741" i="20"/>
  <c r="C737" i="20"/>
  <c r="C733" i="20"/>
  <c r="C729" i="20"/>
  <c r="C725" i="20"/>
  <c r="C721" i="20"/>
  <c r="C3120" i="20"/>
  <c r="C2676" i="20"/>
  <c r="C2518" i="20"/>
  <c r="C2433" i="20"/>
  <c r="C2348" i="20"/>
  <c r="C2276" i="20"/>
  <c r="C2212" i="20"/>
  <c r="C2148" i="20"/>
  <c r="C2084" i="20"/>
  <c r="C2020" i="20"/>
  <c r="C1980" i="20"/>
  <c r="C1948" i="20"/>
  <c r="C1924" i="20"/>
  <c r="C1908" i="20"/>
  <c r="C1894" i="20"/>
  <c r="C1886" i="20"/>
  <c r="C1878" i="20"/>
  <c r="C1870" i="20"/>
  <c r="C1862" i="20"/>
  <c r="C1854" i="20"/>
  <c r="C1846" i="20"/>
  <c r="C1838" i="20"/>
  <c r="C1830" i="20"/>
  <c r="C1822" i="20"/>
  <c r="C1814" i="20"/>
  <c r="C1806" i="20"/>
  <c r="C1798" i="20"/>
  <c r="C1790" i="20"/>
  <c r="C1782" i="20"/>
  <c r="C1774" i="20"/>
  <c r="C1766" i="20"/>
  <c r="C1758" i="20"/>
  <c r="C1750" i="20"/>
  <c r="C1742" i="20"/>
  <c r="C1734" i="20"/>
  <c r="C1726" i="20"/>
  <c r="C1718" i="20"/>
  <c r="C1710" i="20"/>
  <c r="C1702" i="20"/>
  <c r="C1694" i="20"/>
  <c r="C1686" i="20"/>
  <c r="C1678" i="20"/>
  <c r="C1670" i="20"/>
  <c r="C1662" i="20"/>
  <c r="C1654" i="20"/>
  <c r="C1646" i="20"/>
  <c r="C1638" i="20"/>
  <c r="C1630" i="20"/>
  <c r="C1622" i="20"/>
  <c r="C1614" i="20"/>
  <c r="C1606" i="20"/>
  <c r="C1598" i="20"/>
  <c r="C1590" i="20"/>
  <c r="C1582" i="20"/>
  <c r="C1574" i="20"/>
  <c r="C1566" i="20"/>
  <c r="C1558" i="20"/>
  <c r="C1550" i="20"/>
  <c r="C1542" i="20"/>
  <c r="C1534" i="20"/>
  <c r="C1526" i="20"/>
  <c r="C1518" i="20"/>
  <c r="C1510" i="20"/>
  <c r="C1502" i="20"/>
  <c r="C1494" i="20"/>
  <c r="C1486" i="20"/>
  <c r="C1478" i="20"/>
  <c r="C1470" i="20"/>
  <c r="C1462" i="20"/>
  <c r="C1454" i="20"/>
  <c r="C1446" i="20"/>
  <c r="C1438" i="20"/>
  <c r="C1430" i="20"/>
  <c r="C1422" i="20"/>
  <c r="C1414" i="20"/>
  <c r="C1406" i="20"/>
  <c r="C1398" i="20"/>
  <c r="C1390" i="20"/>
  <c r="C1382" i="20"/>
  <c r="C1374" i="20"/>
  <c r="C1366" i="20"/>
  <c r="C1358" i="20"/>
  <c r="C1350" i="20"/>
  <c r="C1342" i="20"/>
  <c r="C1334" i="20"/>
  <c r="C1326" i="20"/>
  <c r="C1318" i="20"/>
  <c r="C1310" i="20"/>
  <c r="C1302" i="20"/>
  <c r="C1294" i="20"/>
  <c r="C1286" i="20"/>
  <c r="C1278" i="20"/>
  <c r="C1270" i="20"/>
  <c r="C1262" i="20"/>
  <c r="C1254" i="20"/>
  <c r="C1246" i="20"/>
  <c r="C1238" i="20"/>
  <c r="C1230" i="20"/>
  <c r="C1222" i="20"/>
  <c r="C1214" i="20"/>
  <c r="C1206" i="20"/>
  <c r="C1198" i="20"/>
  <c r="C1190" i="20"/>
  <c r="C1182" i="20"/>
  <c r="C1174" i="20"/>
  <c r="C1166" i="20"/>
  <c r="C1158" i="20"/>
  <c r="C1150" i="20"/>
  <c r="C1142" i="20"/>
  <c r="C1134" i="20"/>
  <c r="C1126" i="20"/>
  <c r="C1118" i="20"/>
  <c r="C1110" i="20"/>
  <c r="C1102" i="20"/>
  <c r="C1094" i="20"/>
  <c r="C1086" i="20"/>
  <c r="C1078" i="20"/>
  <c r="C1070" i="20"/>
  <c r="C1062" i="20"/>
  <c r="C1054" i="20"/>
  <c r="C1046" i="20"/>
  <c r="C1038" i="20"/>
  <c r="C1030" i="20"/>
  <c r="C1022" i="20"/>
  <c r="C1014" i="20"/>
  <c r="C1006" i="20"/>
  <c r="C998" i="20"/>
  <c r="C990" i="20"/>
  <c r="C982" i="20"/>
  <c r="C974" i="20"/>
  <c r="C966" i="20"/>
  <c r="C958" i="20"/>
  <c r="C950" i="20"/>
  <c r="C942" i="20"/>
  <c r="C934" i="20"/>
  <c r="C926" i="20"/>
  <c r="C918" i="20"/>
  <c r="C910" i="20"/>
  <c r="C902" i="20"/>
  <c r="C894" i="20"/>
  <c r="C886" i="20"/>
  <c r="C878" i="20"/>
  <c r="C870" i="20"/>
  <c r="C862" i="20"/>
  <c r="C854" i="20"/>
  <c r="C846" i="20"/>
  <c r="C838" i="20"/>
  <c r="C830" i="20"/>
  <c r="C822" i="20"/>
  <c r="C814" i="20"/>
  <c r="C806" i="20"/>
  <c r="C798" i="20"/>
  <c r="C790" i="20"/>
  <c r="C782" i="20"/>
  <c r="C774" i="20"/>
  <c r="C766" i="20"/>
  <c r="C758" i="20"/>
  <c r="C750" i="20"/>
  <c r="C742" i="20"/>
  <c r="C734" i="20"/>
  <c r="C726" i="20"/>
  <c r="C719" i="20"/>
  <c r="C715" i="20"/>
  <c r="C711" i="20"/>
  <c r="C707" i="20"/>
  <c r="C703" i="20"/>
  <c r="C699" i="20"/>
  <c r="C695" i="20"/>
  <c r="C691" i="20"/>
  <c r="C687" i="20"/>
  <c r="C683" i="20"/>
  <c r="C679" i="20"/>
  <c r="C675" i="20"/>
  <c r="C671" i="20"/>
  <c r="C667" i="20"/>
  <c r="C663" i="20"/>
  <c r="C659" i="20"/>
  <c r="C655" i="20"/>
  <c r="C651" i="20"/>
  <c r="C647" i="20"/>
  <c r="C643" i="20"/>
  <c r="C639" i="20"/>
  <c r="C635" i="20"/>
  <c r="C631" i="20"/>
  <c r="C627" i="20"/>
  <c r="C623" i="20"/>
  <c r="C619" i="20"/>
  <c r="C615" i="20"/>
  <c r="C611" i="20"/>
  <c r="C607" i="20"/>
  <c r="C603" i="20"/>
  <c r="C599" i="20"/>
  <c r="C595" i="20"/>
  <c r="C591" i="20"/>
  <c r="C587" i="20"/>
  <c r="C583" i="20"/>
  <c r="C579" i="20"/>
  <c r="C575" i="20"/>
  <c r="C571" i="20"/>
  <c r="C567" i="20"/>
  <c r="C563" i="20"/>
  <c r="C559" i="20"/>
  <c r="C555" i="20"/>
  <c r="C551" i="20"/>
  <c r="C547" i="20"/>
  <c r="C543" i="20"/>
  <c r="C539" i="20"/>
  <c r="C535" i="20"/>
  <c r="C531" i="20"/>
  <c r="C527" i="20"/>
  <c r="C523" i="20"/>
  <c r="C519" i="20"/>
  <c r="C515" i="20"/>
  <c r="C511" i="20"/>
  <c r="C507" i="20"/>
  <c r="C503" i="20"/>
  <c r="C499" i="20"/>
  <c r="C495" i="20"/>
  <c r="C491" i="20"/>
  <c r="C487" i="20"/>
  <c r="C483" i="20"/>
  <c r="C479" i="20"/>
  <c r="C475" i="20"/>
  <c r="C471" i="20"/>
  <c r="C467" i="20"/>
  <c r="C463" i="20"/>
  <c r="C459" i="20"/>
  <c r="C455" i="20"/>
  <c r="C451" i="20"/>
  <c r="C447" i="20"/>
  <c r="C443" i="20"/>
  <c r="C439" i="20"/>
  <c r="C435" i="20"/>
  <c r="C431" i="20"/>
  <c r="C427" i="20"/>
  <c r="C423" i="20"/>
  <c r="C419" i="20"/>
  <c r="C415" i="20"/>
  <c r="C411" i="20"/>
  <c r="C407" i="20"/>
  <c r="C403" i="20"/>
  <c r="C399" i="20"/>
  <c r="C395" i="20"/>
  <c r="C391" i="20"/>
  <c r="C387" i="20"/>
  <c r="C383" i="20"/>
  <c r="C379" i="20"/>
  <c r="C375" i="20"/>
  <c r="C371" i="20"/>
  <c r="C367" i="20"/>
  <c r="C363" i="20"/>
  <c r="C359" i="20"/>
  <c r="C355" i="20"/>
  <c r="C351" i="20"/>
  <c r="C347" i="20"/>
  <c r="C343" i="20"/>
  <c r="C339" i="20"/>
  <c r="C335" i="20"/>
  <c r="C331" i="20"/>
  <c r="C327" i="20"/>
  <c r="C323" i="20"/>
  <c r="C319" i="20"/>
  <c r="C315" i="20"/>
  <c r="C311" i="20"/>
  <c r="C307" i="20"/>
  <c r="C303" i="20"/>
  <c r="C299" i="20"/>
  <c r="C295" i="20"/>
  <c r="C291" i="20"/>
  <c r="C287" i="20"/>
  <c r="C283" i="20"/>
  <c r="C279" i="20"/>
  <c r="C275" i="20"/>
  <c r="C271" i="20"/>
  <c r="C267" i="20"/>
  <c r="C263" i="20"/>
  <c r="C259" i="20"/>
  <c r="C255" i="20"/>
  <c r="C251" i="20"/>
  <c r="C247" i="20"/>
  <c r="C243" i="20"/>
  <c r="C239" i="20"/>
  <c r="C235" i="20"/>
  <c r="C231" i="20"/>
  <c r="C227" i="20"/>
  <c r="C223" i="20"/>
  <c r="C219" i="20"/>
  <c r="C215" i="20"/>
  <c r="C211" i="20"/>
  <c r="C207" i="20"/>
  <c r="C203" i="20"/>
  <c r="C199" i="20"/>
  <c r="C195" i="20"/>
  <c r="C191" i="20"/>
  <c r="C187" i="20"/>
  <c r="C183" i="20"/>
  <c r="C179" i="20"/>
  <c r="C175" i="20"/>
  <c r="C171" i="20"/>
  <c r="C167" i="20"/>
  <c r="C163" i="20"/>
  <c r="C159" i="20"/>
  <c r="C155" i="20"/>
  <c r="C151" i="20"/>
  <c r="C147" i="20"/>
  <c r="C143" i="20"/>
  <c r="C139" i="20"/>
  <c r="C135" i="20"/>
  <c r="C131" i="20"/>
  <c r="C127" i="20"/>
  <c r="C123" i="20"/>
  <c r="C119" i="20"/>
  <c r="C115" i="20"/>
  <c r="C111" i="20"/>
  <c r="C107" i="20"/>
  <c r="C103" i="20"/>
  <c r="C99" i="20"/>
  <c r="C95" i="20"/>
  <c r="C91" i="20"/>
  <c r="C87" i="20"/>
  <c r="C83" i="20"/>
  <c r="C79" i="20"/>
  <c r="C75" i="20"/>
  <c r="C71" i="20"/>
  <c r="C67" i="20"/>
  <c r="C63" i="20"/>
  <c r="C59" i="20"/>
  <c r="C55" i="20"/>
  <c r="C51" i="20"/>
  <c r="C47" i="20"/>
  <c r="C43" i="20"/>
  <c r="C39" i="20"/>
  <c r="C35" i="20"/>
  <c r="C31" i="20"/>
  <c r="C27" i="20"/>
  <c r="C23" i="20"/>
  <c r="C19" i="20"/>
  <c r="C15" i="20"/>
  <c r="C11" i="20"/>
  <c r="C7" i="20"/>
  <c r="C3" i="20"/>
  <c r="C2950" i="20"/>
  <c r="C2612" i="20"/>
  <c r="C2497" i="20"/>
  <c r="C2412" i="20"/>
  <c r="C2326" i="20"/>
  <c r="C2260" i="20"/>
  <c r="C2196" i="20"/>
  <c r="C2132" i="20"/>
  <c r="C2068" i="20"/>
  <c r="C2004" i="20"/>
  <c r="C1972" i="20"/>
  <c r="C1940" i="20"/>
  <c r="C1920" i="20"/>
  <c r="C1904" i="20"/>
  <c r="C1892" i="20"/>
  <c r="C1884" i="20"/>
  <c r="C1876" i="20"/>
  <c r="C1868" i="20"/>
  <c r="C1860" i="20"/>
  <c r="C1852" i="20"/>
  <c r="C1844" i="20"/>
  <c r="C1836" i="20"/>
  <c r="C1828" i="20"/>
  <c r="C1820" i="20"/>
  <c r="C1812" i="20"/>
  <c r="C1804" i="20"/>
  <c r="C1796" i="20"/>
  <c r="C1788" i="20"/>
  <c r="C1780" i="20"/>
  <c r="C1772" i="20"/>
  <c r="C1764" i="20"/>
  <c r="C1756" i="20"/>
  <c r="C1748" i="20"/>
  <c r="C1740" i="20"/>
  <c r="C1732" i="20"/>
  <c r="C1724" i="20"/>
  <c r="C1716" i="20"/>
  <c r="C1708" i="20"/>
  <c r="C1700" i="20"/>
  <c r="C1692" i="20"/>
  <c r="C1684" i="20"/>
  <c r="C1676" i="20"/>
  <c r="C1668" i="20"/>
  <c r="C1660" i="20"/>
  <c r="C1652" i="20"/>
  <c r="C1644" i="20"/>
  <c r="C1636" i="20"/>
  <c r="C1628" i="20"/>
  <c r="C1620" i="20"/>
  <c r="C1612" i="20"/>
  <c r="C1604" i="20"/>
  <c r="C1596" i="20"/>
  <c r="C1588" i="20"/>
  <c r="C1580" i="20"/>
  <c r="C1572" i="20"/>
  <c r="C1564" i="20"/>
  <c r="C1556" i="20"/>
  <c r="C1548" i="20"/>
  <c r="C1540" i="20"/>
  <c r="C1532" i="20"/>
  <c r="C1524" i="20"/>
  <c r="C1516" i="20"/>
  <c r="C1508" i="20"/>
  <c r="C1500" i="20"/>
  <c r="C1492" i="20"/>
  <c r="C1484" i="20"/>
  <c r="C1476" i="20"/>
  <c r="C1468" i="20"/>
  <c r="C1460" i="20"/>
  <c r="C1452" i="20"/>
  <c r="C1444" i="20"/>
  <c r="C1436" i="20"/>
  <c r="C1428" i="20"/>
  <c r="C1420" i="20"/>
  <c r="C1412" i="20"/>
  <c r="C1404" i="20"/>
  <c r="C1396" i="20"/>
  <c r="C1388" i="20"/>
  <c r="C1380" i="20"/>
  <c r="C1372" i="20"/>
  <c r="C1364" i="20"/>
  <c r="C1356" i="20"/>
  <c r="C1348" i="20"/>
  <c r="C1340" i="20"/>
  <c r="C1332" i="20"/>
  <c r="C1324" i="20"/>
  <c r="C1316" i="20"/>
  <c r="C1308" i="20"/>
  <c r="C1300" i="20"/>
  <c r="C1292" i="20"/>
  <c r="C1284" i="20"/>
  <c r="C1276" i="20"/>
  <c r="C1268" i="20"/>
  <c r="C1260" i="20"/>
  <c r="C1252" i="20"/>
  <c r="C1244" i="20"/>
  <c r="C1236" i="20"/>
  <c r="C1228" i="20"/>
  <c r="C1220" i="20"/>
  <c r="C1212" i="20"/>
  <c r="C1204" i="20"/>
  <c r="C1196" i="20"/>
  <c r="C1188" i="20"/>
  <c r="C1180" i="20"/>
  <c r="C1172" i="20"/>
  <c r="C1164" i="20"/>
  <c r="C1156" i="20"/>
  <c r="C1148" i="20"/>
  <c r="C1140" i="20"/>
  <c r="C1132" i="20"/>
  <c r="C1124" i="20"/>
  <c r="C1116" i="20"/>
  <c r="C1108" i="20"/>
  <c r="C1100" i="20"/>
  <c r="C1092" i="20"/>
  <c r="C1084" i="20"/>
  <c r="C1076" i="20"/>
  <c r="C1068" i="20"/>
  <c r="C1060" i="20"/>
  <c r="C1052" i="20"/>
  <c r="C1044" i="20"/>
  <c r="C1036" i="20"/>
  <c r="C1028" i="20"/>
  <c r="C1020" i="20"/>
  <c r="C1012" i="20"/>
  <c r="C1004" i="20"/>
  <c r="C996" i="20"/>
  <c r="C988" i="20"/>
  <c r="C980" i="20"/>
  <c r="C972" i="20"/>
  <c r="C964" i="20"/>
  <c r="C956" i="20"/>
  <c r="C948" i="20"/>
  <c r="C940" i="20"/>
  <c r="C932" i="20"/>
  <c r="C924" i="20"/>
  <c r="C916" i="20"/>
  <c r="C908" i="20"/>
  <c r="C900" i="20"/>
  <c r="C892" i="20"/>
  <c r="C884" i="20"/>
  <c r="C876" i="20"/>
  <c r="C868" i="20"/>
  <c r="C860" i="20"/>
  <c r="C852" i="20"/>
  <c r="C844" i="20"/>
  <c r="C836" i="20"/>
  <c r="C828" i="20"/>
  <c r="C820" i="20"/>
  <c r="C812" i="20"/>
  <c r="C804" i="20"/>
  <c r="C796" i="20"/>
  <c r="C788" i="20"/>
  <c r="C780" i="20"/>
  <c r="C772" i="20"/>
  <c r="C764" i="20"/>
  <c r="C756" i="20"/>
  <c r="C748" i="20"/>
  <c r="C740" i="20"/>
  <c r="C732" i="20"/>
  <c r="C724" i="20"/>
  <c r="C718" i="20"/>
  <c r="C714" i="20"/>
  <c r="C710" i="20"/>
  <c r="C706" i="20"/>
  <c r="C702" i="20"/>
  <c r="C698" i="20"/>
  <c r="C694" i="20"/>
  <c r="C690" i="20"/>
  <c r="C686" i="20"/>
  <c r="C682" i="20"/>
  <c r="C678" i="20"/>
  <c r="C674" i="20"/>
  <c r="C670" i="20"/>
  <c r="C666" i="20"/>
  <c r="C662" i="20"/>
  <c r="C658" i="20"/>
  <c r="C654" i="20"/>
  <c r="C650" i="20"/>
  <c r="C646" i="20"/>
  <c r="C642" i="20"/>
  <c r="C638" i="20"/>
  <c r="C634" i="20"/>
  <c r="C630" i="20"/>
  <c r="C626" i="20"/>
  <c r="C622" i="20"/>
  <c r="C618" i="20"/>
  <c r="C614" i="20"/>
  <c r="C610" i="20"/>
  <c r="C606" i="20"/>
  <c r="C602" i="20"/>
  <c r="C598" i="20"/>
  <c r="C594" i="20"/>
  <c r="C590" i="20"/>
  <c r="C586" i="20"/>
  <c r="C582" i="20"/>
  <c r="C578" i="20"/>
  <c r="C574" i="20"/>
  <c r="C570" i="20"/>
  <c r="C566" i="20"/>
  <c r="C562" i="20"/>
  <c r="C558" i="20"/>
  <c r="C554" i="20"/>
  <c r="C550" i="20"/>
  <c r="C546" i="20"/>
  <c r="C542" i="20"/>
  <c r="C538" i="20"/>
  <c r="C534" i="20"/>
  <c r="C530" i="20"/>
  <c r="C526" i="20"/>
  <c r="C522" i="20"/>
  <c r="C518" i="20"/>
  <c r="C514" i="20"/>
  <c r="C510" i="20"/>
  <c r="C506" i="20"/>
  <c r="C502" i="20"/>
  <c r="C498" i="20"/>
  <c r="C494" i="20"/>
  <c r="C490" i="20"/>
  <c r="C486" i="20"/>
  <c r="C482" i="20"/>
  <c r="C478" i="20"/>
  <c r="C474" i="20"/>
  <c r="C470" i="20"/>
  <c r="C466" i="20"/>
  <c r="C462" i="20"/>
  <c r="C458" i="20"/>
  <c r="C454" i="20"/>
  <c r="C450" i="20"/>
  <c r="C446" i="20"/>
  <c r="C442" i="20"/>
  <c r="C438" i="20"/>
  <c r="C434" i="20"/>
  <c r="C430" i="20"/>
  <c r="C426" i="20"/>
  <c r="C422" i="20"/>
  <c r="C418" i="20"/>
  <c r="C414" i="20"/>
  <c r="C410" i="20"/>
  <c r="C406" i="20"/>
  <c r="C402" i="20"/>
  <c r="C398" i="20"/>
  <c r="C394" i="20"/>
  <c r="C390" i="20"/>
  <c r="C386" i="20"/>
  <c r="C382" i="20"/>
  <c r="C378" i="20"/>
  <c r="C374" i="20"/>
  <c r="C370" i="20"/>
  <c r="C366" i="20"/>
  <c r="C362" i="20"/>
  <c r="C358" i="20"/>
  <c r="C354" i="20"/>
  <c r="C350" i="20"/>
  <c r="C346" i="20"/>
  <c r="C342" i="20"/>
  <c r="C338" i="20"/>
  <c r="C334" i="20"/>
  <c r="C330" i="20"/>
  <c r="C326" i="20"/>
  <c r="C322" i="20"/>
  <c r="C318" i="20"/>
  <c r="C314" i="20"/>
  <c r="C310" i="20"/>
  <c r="C306" i="20"/>
  <c r="C302" i="20"/>
  <c r="C298" i="20"/>
  <c r="C294" i="20"/>
  <c r="C290" i="20"/>
  <c r="C286" i="20"/>
  <c r="C282" i="20"/>
  <c r="C278" i="20"/>
  <c r="C274" i="20"/>
  <c r="C270" i="20"/>
  <c r="C266" i="20"/>
  <c r="C262" i="20"/>
  <c r="C258" i="20"/>
  <c r="C254" i="20"/>
  <c r="C250" i="20"/>
  <c r="C246" i="20"/>
  <c r="C242" i="20"/>
  <c r="C238" i="20"/>
  <c r="C234" i="20"/>
  <c r="C230" i="20"/>
  <c r="C226" i="20"/>
  <c r="C222" i="20"/>
  <c r="C218" i="20"/>
  <c r="C214" i="20"/>
  <c r="C210" i="20"/>
  <c r="C206" i="20"/>
  <c r="C202" i="20"/>
  <c r="C198" i="20"/>
  <c r="C194" i="20"/>
  <c r="C190" i="20"/>
  <c r="C186" i="20"/>
  <c r="C182" i="20"/>
  <c r="C178" i="20"/>
  <c r="C174" i="20"/>
  <c r="C170" i="20"/>
  <c r="C166" i="20"/>
  <c r="C162" i="20"/>
  <c r="C158" i="20"/>
  <c r="C154" i="20"/>
  <c r="C150" i="20"/>
  <c r="C146" i="20"/>
  <c r="C142" i="20"/>
  <c r="C138" i="20"/>
  <c r="C134" i="20"/>
  <c r="C130" i="20"/>
  <c r="C126" i="20"/>
  <c r="C122" i="20"/>
  <c r="C118" i="20"/>
  <c r="C114" i="20"/>
  <c r="C110" i="20"/>
  <c r="C106" i="20"/>
  <c r="C102" i="20"/>
  <c r="C98" i="20"/>
  <c r="C94" i="20"/>
  <c r="C90" i="20"/>
  <c r="C86" i="20"/>
  <c r="C82" i="20"/>
  <c r="C78" i="20"/>
  <c r="C74" i="20"/>
  <c r="C70" i="20"/>
  <c r="C66" i="20"/>
  <c r="C62" i="20"/>
  <c r="C58" i="20"/>
  <c r="C54" i="20"/>
  <c r="C50" i="20"/>
  <c r="C46" i="20"/>
  <c r="C42" i="20"/>
  <c r="C38" i="20"/>
  <c r="C34" i="20"/>
  <c r="C2808" i="20"/>
  <c r="C2572" i="20"/>
  <c r="C2476" i="20"/>
  <c r="C2390" i="20"/>
  <c r="C2308" i="20"/>
  <c r="C2244" i="20"/>
  <c r="C2180" i="20"/>
  <c r="C2116" i="20"/>
  <c r="C2052" i="20"/>
  <c r="C1996" i="20"/>
  <c r="C1964" i="20"/>
  <c r="C1932" i="20"/>
  <c r="C1916" i="20"/>
  <c r="C1900" i="20"/>
  <c r="C1890" i="20"/>
  <c r="C1882" i="20"/>
  <c r="C1874" i="20"/>
  <c r="C1866" i="20"/>
  <c r="C1858" i="20"/>
  <c r="C1850" i="20"/>
  <c r="C1842" i="20"/>
  <c r="C1834" i="20"/>
  <c r="C1826" i="20"/>
  <c r="C1818" i="20"/>
  <c r="C1810" i="20"/>
  <c r="C1802" i="20"/>
  <c r="C1794" i="20"/>
  <c r="C1786" i="20"/>
  <c r="C1778" i="20"/>
  <c r="C1770" i="20"/>
  <c r="C1762" i="20"/>
  <c r="C1754" i="20"/>
  <c r="C1746" i="20"/>
  <c r="C1738" i="20"/>
  <c r="C1730" i="20"/>
  <c r="C1722" i="20"/>
  <c r="C1714" i="20"/>
  <c r="C1706" i="20"/>
  <c r="C1698" i="20"/>
  <c r="C1690" i="20"/>
  <c r="C1682" i="20"/>
  <c r="C1674" i="20"/>
  <c r="C1666" i="20"/>
  <c r="C1658" i="20"/>
  <c r="C1650" i="20"/>
  <c r="C1642" i="20"/>
  <c r="C1634" i="20"/>
  <c r="C1626" i="20"/>
  <c r="C1618" i="20"/>
  <c r="C1610" i="20"/>
  <c r="C1602" i="20"/>
  <c r="C1594" i="20"/>
  <c r="C1586" i="20"/>
  <c r="C1578" i="20"/>
  <c r="C1570" i="20"/>
  <c r="C1562" i="20"/>
  <c r="C1554" i="20"/>
  <c r="C1546" i="20"/>
  <c r="C1538" i="20"/>
  <c r="C1530" i="20"/>
  <c r="C1522" i="20"/>
  <c r="C1514" i="20"/>
  <c r="C1506" i="20"/>
  <c r="C1498" i="20"/>
  <c r="C1490" i="20"/>
  <c r="C1482" i="20"/>
  <c r="C1474" i="20"/>
  <c r="C1466" i="20"/>
  <c r="C1458" i="20"/>
  <c r="C1450" i="20"/>
  <c r="C1442" i="20"/>
  <c r="C1434" i="20"/>
  <c r="C1426" i="20"/>
  <c r="C1418" i="20"/>
  <c r="C1410" i="20"/>
  <c r="C1402" i="20"/>
  <c r="C1394" i="20"/>
  <c r="C1386" i="20"/>
  <c r="C1378" i="20"/>
  <c r="C1370" i="20"/>
  <c r="C1362" i="20"/>
  <c r="C1354" i="20"/>
  <c r="C1346" i="20"/>
  <c r="C1338" i="20"/>
  <c r="C1330" i="20"/>
  <c r="C1322" i="20"/>
  <c r="C1314" i="20"/>
  <c r="C1306" i="20"/>
  <c r="C1298" i="20"/>
  <c r="C1290" i="20"/>
  <c r="C1282" i="20"/>
  <c r="C1274" i="20"/>
  <c r="C1266" i="20"/>
  <c r="C1258" i="20"/>
  <c r="C1250" i="20"/>
  <c r="C1242" i="20"/>
  <c r="C1234" i="20"/>
  <c r="C1226" i="20"/>
  <c r="C1218" i="20"/>
  <c r="C1210" i="20"/>
  <c r="C1202" i="20"/>
  <c r="C1194" i="20"/>
  <c r="C1186" i="20"/>
  <c r="C1178" i="20"/>
  <c r="C1170" i="20"/>
  <c r="C1162" i="20"/>
  <c r="C1154" i="20"/>
  <c r="C1146" i="20"/>
  <c r="C1138" i="20"/>
  <c r="C1130" i="20"/>
  <c r="C1122" i="20"/>
  <c r="C1114" i="20"/>
  <c r="C1106" i="20"/>
  <c r="C1098" i="20"/>
  <c r="C1090" i="20"/>
  <c r="C1082" i="20"/>
  <c r="C1074" i="20"/>
  <c r="C1066" i="20"/>
  <c r="C1058" i="20"/>
  <c r="C1050" i="20"/>
  <c r="C1042" i="20"/>
  <c r="C1034" i="20"/>
  <c r="C1026" i="20"/>
  <c r="C1018" i="20"/>
  <c r="C1010" i="20"/>
  <c r="C1002" i="20"/>
  <c r="C994" i="20"/>
  <c r="C986" i="20"/>
  <c r="C978" i="20"/>
  <c r="C970" i="20"/>
  <c r="C962" i="20"/>
  <c r="C954" i="20"/>
  <c r="C946" i="20"/>
  <c r="C938" i="20"/>
  <c r="C930" i="20"/>
  <c r="C922" i="20"/>
  <c r="C914" i="20"/>
  <c r="C906" i="20"/>
  <c r="C898" i="20"/>
  <c r="C890" i="20"/>
  <c r="C882" i="20"/>
  <c r="C874" i="20"/>
  <c r="C866" i="20"/>
  <c r="C858" i="20"/>
  <c r="C850" i="20"/>
  <c r="C842" i="20"/>
  <c r="C834" i="20"/>
  <c r="C826" i="20"/>
  <c r="C818" i="20"/>
  <c r="C810" i="20"/>
  <c r="C802" i="20"/>
  <c r="C794" i="20"/>
  <c r="C786" i="20"/>
  <c r="C778" i="20"/>
  <c r="C770" i="20"/>
  <c r="C762" i="20"/>
  <c r="C754" i="20"/>
  <c r="C746" i="20"/>
  <c r="C738" i="20"/>
  <c r="C730" i="20"/>
  <c r="C722" i="20"/>
  <c r="C717" i="20"/>
  <c r="C713" i="20"/>
  <c r="C709" i="20"/>
  <c r="C705" i="20"/>
  <c r="C701" i="20"/>
  <c r="C697" i="20"/>
  <c r="C693" i="20"/>
  <c r="C689" i="20"/>
  <c r="C685" i="20"/>
  <c r="C681" i="20"/>
  <c r="C677" i="20"/>
  <c r="C673" i="20"/>
  <c r="C669" i="20"/>
  <c r="C665" i="20"/>
  <c r="C661" i="20"/>
  <c r="C657" i="20"/>
  <c r="C653" i="20"/>
  <c r="C649" i="20"/>
  <c r="C645" i="20"/>
  <c r="C641" i="20"/>
  <c r="C637" i="20"/>
  <c r="C633" i="20"/>
  <c r="C629" i="20"/>
  <c r="C625" i="20"/>
  <c r="C621" i="20"/>
  <c r="C617" i="20"/>
  <c r="C613" i="20"/>
  <c r="C609" i="20"/>
  <c r="C605" i="20"/>
  <c r="C601" i="20"/>
  <c r="C597" i="20"/>
  <c r="C593" i="20"/>
  <c r="C589" i="20"/>
  <c r="C585" i="20"/>
  <c r="C581" i="20"/>
  <c r="C577" i="20"/>
  <c r="C573" i="20"/>
  <c r="C569" i="20"/>
  <c r="C565" i="20"/>
  <c r="C561" i="20"/>
  <c r="C557" i="20"/>
  <c r="C553" i="20"/>
  <c r="C549" i="20"/>
  <c r="C545" i="20"/>
  <c r="C541" i="20"/>
  <c r="C537" i="20"/>
  <c r="C533" i="20"/>
  <c r="C529" i="20"/>
  <c r="C525" i="20"/>
  <c r="C521" i="20"/>
  <c r="C517" i="20"/>
  <c r="C513" i="20"/>
  <c r="C509" i="20"/>
  <c r="C505" i="20"/>
  <c r="C501" i="20"/>
  <c r="C497" i="20"/>
  <c r="C493" i="20"/>
  <c r="C489" i="20"/>
  <c r="C485" i="20"/>
  <c r="C481" i="20"/>
  <c r="C477" i="20"/>
  <c r="C473" i="20"/>
  <c r="C469" i="20"/>
  <c r="C465" i="20"/>
  <c r="C461" i="20"/>
  <c r="C457" i="20"/>
  <c r="C453" i="20"/>
  <c r="C449" i="20"/>
  <c r="C445" i="20"/>
  <c r="C441" i="20"/>
  <c r="C437" i="20"/>
  <c r="C433" i="20"/>
  <c r="C429" i="20"/>
  <c r="C425" i="20"/>
  <c r="C421" i="20"/>
  <c r="C417" i="20"/>
  <c r="C413" i="20"/>
  <c r="C409" i="20"/>
  <c r="C405" i="20"/>
  <c r="C401" i="20"/>
  <c r="C397" i="20"/>
  <c r="C393" i="20"/>
  <c r="C389" i="20"/>
  <c r="C385" i="20"/>
  <c r="C381" i="20"/>
  <c r="C377" i="20"/>
  <c r="C373" i="20"/>
  <c r="C369" i="20"/>
  <c r="C365" i="20"/>
  <c r="C361" i="20"/>
  <c r="C357" i="20"/>
  <c r="C353" i="20"/>
  <c r="C349" i="20"/>
  <c r="C345" i="20"/>
  <c r="C341" i="20"/>
  <c r="C337" i="20"/>
  <c r="C333" i="20"/>
  <c r="C329" i="20"/>
  <c r="C325" i="20"/>
  <c r="C321" i="20"/>
  <c r="C317" i="20"/>
  <c r="C313" i="20"/>
  <c r="C309" i="20"/>
  <c r="C305" i="20"/>
  <c r="C301" i="20"/>
  <c r="C297" i="20"/>
  <c r="C293" i="20"/>
  <c r="C289" i="20"/>
  <c r="C285" i="20"/>
  <c r="C281" i="20"/>
  <c r="C277" i="20"/>
  <c r="C273" i="20"/>
  <c r="C269" i="20"/>
  <c r="C265" i="20"/>
  <c r="C261" i="20"/>
  <c r="C257" i="20"/>
  <c r="C253" i="20"/>
  <c r="C249" i="20"/>
  <c r="C245" i="20"/>
  <c r="C241" i="20"/>
  <c r="C237" i="20"/>
  <c r="C233" i="20"/>
  <c r="C229" i="20"/>
  <c r="C225" i="20"/>
  <c r="C221" i="20"/>
  <c r="C217" i="20"/>
  <c r="C213" i="20"/>
  <c r="C209" i="20"/>
  <c r="C205" i="20"/>
  <c r="C201" i="20"/>
  <c r="C197" i="20"/>
  <c r="C193" i="20"/>
  <c r="C189" i="20"/>
  <c r="C185" i="20"/>
  <c r="C181" i="20"/>
  <c r="C177" i="20"/>
  <c r="C173" i="20"/>
  <c r="C169" i="20"/>
  <c r="C165" i="20"/>
  <c r="C161" i="20"/>
  <c r="C157" i="20"/>
  <c r="C153" i="20"/>
  <c r="C149" i="20"/>
  <c r="C145" i="20"/>
  <c r="C141" i="20"/>
  <c r="C137" i="20"/>
  <c r="C133" i="20"/>
  <c r="C129" i="20"/>
  <c r="C125" i="20"/>
  <c r="C121" i="20"/>
  <c r="C117" i="20"/>
  <c r="C113" i="20"/>
  <c r="C109" i="20"/>
  <c r="C105" i="20"/>
  <c r="C101" i="20"/>
  <c r="C97" i="20"/>
  <c r="C93" i="20"/>
  <c r="C89" i="20"/>
  <c r="C85" i="20"/>
  <c r="C81" i="20"/>
  <c r="C77" i="20"/>
  <c r="C73" i="20"/>
  <c r="C69" i="20"/>
  <c r="C65" i="20"/>
  <c r="C61" i="20"/>
  <c r="C57" i="20"/>
  <c r="C53" i="20"/>
  <c r="C49" i="20"/>
  <c r="C45" i="20"/>
  <c r="C41" i="20"/>
  <c r="C37" i="20"/>
  <c r="C33" i="20"/>
  <c r="C29" i="20"/>
  <c r="C25" i="20"/>
  <c r="C21" i="20"/>
  <c r="C17" i="20"/>
  <c r="C13" i="20"/>
  <c r="C9" i="20"/>
  <c r="C5" i="20"/>
  <c r="C2740" i="20"/>
  <c r="C2292" i="20"/>
  <c r="C2036" i="20"/>
  <c r="C1912" i="20"/>
  <c r="C1872" i="20"/>
  <c r="C1840" i="20"/>
  <c r="C1808" i="20"/>
  <c r="C1776" i="20"/>
  <c r="C1744" i="20"/>
  <c r="C1712" i="20"/>
  <c r="C1680" i="20"/>
  <c r="C1648" i="20"/>
  <c r="C1616" i="20"/>
  <c r="C1584" i="20"/>
  <c r="C1552" i="20"/>
  <c r="C1520" i="20"/>
  <c r="C1488" i="20"/>
  <c r="C1456" i="20"/>
  <c r="C1424" i="20"/>
  <c r="C1392" i="20"/>
  <c r="C1360" i="20"/>
  <c r="C1328" i="20"/>
  <c r="C1296" i="20"/>
  <c r="C1264" i="20"/>
  <c r="C1232" i="20"/>
  <c r="C1200" i="20"/>
  <c r="C1168" i="20"/>
  <c r="C1136" i="20"/>
  <c r="C1104" i="20"/>
  <c r="C1072" i="20"/>
  <c r="C1040" i="20"/>
  <c r="C1008" i="20"/>
  <c r="C976" i="20"/>
  <c r="C944" i="20"/>
  <c r="C912" i="20"/>
  <c r="C880" i="20"/>
  <c r="C848" i="20"/>
  <c r="C816" i="20"/>
  <c r="C784" i="20"/>
  <c r="C752" i="20"/>
  <c r="C720" i="20"/>
  <c r="C704" i="20"/>
  <c r="C688" i="20"/>
  <c r="C672" i="20"/>
  <c r="C656" i="20"/>
  <c r="C640" i="20"/>
  <c r="C624" i="20"/>
  <c r="C608" i="20"/>
  <c r="C592" i="20"/>
  <c r="C576" i="20"/>
  <c r="C560" i="20"/>
  <c r="C544" i="20"/>
  <c r="C528" i="20"/>
  <c r="C512" i="20"/>
  <c r="C496" i="20"/>
  <c r="C480" i="20"/>
  <c r="C464" i="20"/>
  <c r="C448" i="20"/>
  <c r="C432" i="20"/>
  <c r="C416" i="20"/>
  <c r="C400" i="20"/>
  <c r="C384" i="20"/>
  <c r="C368" i="20"/>
  <c r="C352" i="20"/>
  <c r="C336" i="20"/>
  <c r="C320" i="20"/>
  <c r="C304" i="20"/>
  <c r="C288" i="20"/>
  <c r="C272" i="20"/>
  <c r="C256" i="20"/>
  <c r="C240" i="20"/>
  <c r="C224" i="20"/>
  <c r="C208" i="20"/>
  <c r="C192" i="20"/>
  <c r="C176" i="20"/>
  <c r="C160" i="20"/>
  <c r="C144" i="20"/>
  <c r="C128" i="20"/>
  <c r="C112" i="20"/>
  <c r="C96" i="20"/>
  <c r="C80" i="20"/>
  <c r="C64" i="20"/>
  <c r="C48" i="20"/>
  <c r="C32" i="20"/>
  <c r="C24" i="20"/>
  <c r="C16" i="20"/>
  <c r="C8" i="20"/>
  <c r="C4" i="20"/>
  <c r="C12" i="20"/>
  <c r="C20" i="20"/>
  <c r="C28" i="20"/>
  <c r="C36" i="20"/>
  <c r="C40" i="20"/>
  <c r="C44" i="20"/>
  <c r="C52" i="20"/>
  <c r="C56" i="20"/>
  <c r="C60" i="20"/>
  <c r="C68" i="20"/>
  <c r="C72" i="20"/>
  <c r="C76" i="20"/>
  <c r="C84" i="20"/>
  <c r="C88" i="20"/>
  <c r="C92" i="20"/>
  <c r="C100" i="20"/>
  <c r="C104" i="20"/>
  <c r="C108" i="20"/>
  <c r="C116" i="20"/>
  <c r="C120" i="20"/>
  <c r="C124" i="20"/>
  <c r="C132" i="20"/>
  <c r="C136" i="20"/>
  <c r="C140" i="20"/>
  <c r="C148" i="20"/>
  <c r="C152" i="20"/>
  <c r="C156" i="20"/>
  <c r="C164" i="20"/>
  <c r="C168" i="20"/>
  <c r="C172" i="20"/>
  <c r="C180" i="20"/>
  <c r="C184" i="20"/>
  <c r="C188" i="20"/>
  <c r="C196" i="20"/>
  <c r="C200" i="20"/>
  <c r="C204" i="20"/>
  <c r="C212" i="20"/>
  <c r="C216" i="20"/>
  <c r="C220" i="20"/>
  <c r="C228" i="20"/>
  <c r="C232" i="20"/>
  <c r="C236" i="20"/>
  <c r="C244" i="20"/>
  <c r="C248" i="20"/>
  <c r="C252" i="20"/>
  <c r="C260" i="20"/>
  <c r="C264" i="20"/>
  <c r="C268" i="20"/>
  <c r="C276" i="20"/>
  <c r="C280" i="20"/>
  <c r="C284" i="20"/>
  <c r="C292" i="20"/>
  <c r="C296" i="20"/>
  <c r="C300" i="20"/>
  <c r="C308" i="20"/>
  <c r="C312" i="20"/>
  <c r="C316" i="20"/>
  <c r="C324" i="20"/>
  <c r="C328" i="20"/>
  <c r="C332" i="20"/>
  <c r="C340" i="20"/>
  <c r="C344" i="20"/>
  <c r="C348" i="20"/>
  <c r="C356" i="20"/>
  <c r="C360" i="20"/>
  <c r="C364" i="20"/>
  <c r="C372" i="20"/>
  <c r="C376" i="20"/>
  <c r="C380" i="20"/>
  <c r="C388" i="20"/>
  <c r="C392" i="20"/>
  <c r="C396" i="20"/>
  <c r="C404" i="20"/>
  <c r="C408" i="20"/>
  <c r="C412" i="20"/>
  <c r="C420" i="20"/>
  <c r="C424" i="20"/>
  <c r="C428" i="20"/>
  <c r="C436" i="20"/>
  <c r="C440" i="20"/>
  <c r="C444" i="20"/>
  <c r="C452" i="20"/>
  <c r="C456" i="20"/>
  <c r="C460" i="20"/>
  <c r="C468" i="20"/>
  <c r="C472" i="20"/>
  <c r="C476" i="20"/>
  <c r="C484" i="20"/>
  <c r="C488" i="20"/>
  <c r="C492" i="20"/>
  <c r="C500" i="20"/>
  <c r="C504" i="20"/>
  <c r="C508" i="20"/>
  <c r="C516" i="20"/>
  <c r="C520" i="20"/>
  <c r="C524" i="20"/>
  <c r="C532" i="20"/>
  <c r="C536" i="20"/>
  <c r="C540" i="20"/>
  <c r="C548" i="20"/>
  <c r="C552" i="20"/>
  <c r="C556" i="20"/>
  <c r="C564" i="20"/>
  <c r="C568" i="20"/>
  <c r="C572" i="20"/>
  <c r="C580" i="20"/>
  <c r="C584" i="20"/>
  <c r="C588" i="20"/>
  <c r="C596" i="20"/>
  <c r="C600" i="20"/>
  <c r="C604" i="20"/>
  <c r="C612" i="20"/>
  <c r="C616" i="20"/>
  <c r="C620" i="20"/>
  <c r="C628" i="20"/>
  <c r="C632" i="20"/>
  <c r="C636" i="20"/>
  <c r="C644" i="20"/>
  <c r="C648" i="20"/>
  <c r="C652" i="20"/>
  <c r="C660" i="20"/>
  <c r="C664" i="20"/>
  <c r="C668" i="20"/>
  <c r="C676" i="20"/>
  <c r="C680" i="20"/>
  <c r="C684" i="20"/>
  <c r="C692" i="20"/>
  <c r="C696" i="20"/>
  <c r="C700" i="20"/>
  <c r="C708" i="20"/>
  <c r="C712" i="20"/>
  <c r="C716" i="20"/>
  <c r="C728" i="20"/>
  <c r="C736" i="20"/>
  <c r="C744" i="20"/>
  <c r="C760" i="20"/>
  <c r="C768" i="20"/>
  <c r="C776" i="20"/>
  <c r="C792" i="20"/>
  <c r="C800" i="20"/>
  <c r="C808" i="20"/>
  <c r="C824" i="20"/>
  <c r="C832" i="20"/>
  <c r="C840" i="20"/>
  <c r="C856" i="20"/>
  <c r="C864" i="20"/>
  <c r="C872" i="20"/>
  <c r="C888" i="20"/>
  <c r="C896" i="20"/>
  <c r="C904" i="20"/>
  <c r="C920" i="20"/>
  <c r="C928" i="20"/>
  <c r="C936" i="20"/>
  <c r="C952" i="20"/>
  <c r="C960" i="20"/>
  <c r="C968" i="20"/>
  <c r="C984" i="20"/>
  <c r="C992" i="20"/>
  <c r="C1000" i="20"/>
  <c r="C1016" i="20"/>
  <c r="C1024" i="20"/>
  <c r="C1032" i="20"/>
  <c r="C1048" i="20"/>
  <c r="C1056" i="20"/>
  <c r="C1064" i="20"/>
  <c r="C1080" i="20"/>
  <c r="C1088" i="20"/>
  <c r="C1096" i="20"/>
  <c r="C1112" i="20"/>
  <c r="C1120" i="20"/>
  <c r="C1128" i="20"/>
  <c r="C2540" i="20"/>
  <c r="C2228" i="20"/>
  <c r="C1988" i="20"/>
  <c r="C1896" i="20"/>
  <c r="C1864" i="20"/>
  <c r="C1832" i="20"/>
  <c r="C1800" i="20"/>
  <c r="C1768" i="20"/>
  <c r="C1736" i="20"/>
  <c r="C1704" i="20"/>
  <c r="C1672" i="20"/>
  <c r="C1640" i="20"/>
  <c r="C1608" i="20"/>
  <c r="C1576" i="20"/>
  <c r="C1544" i="20"/>
  <c r="C1512" i="20"/>
  <c r="C1480" i="20"/>
  <c r="C1448" i="20"/>
  <c r="C1416" i="20"/>
  <c r="C1384" i="20"/>
  <c r="C1352" i="20"/>
  <c r="C1320" i="20"/>
  <c r="C1288" i="20"/>
  <c r="C1256" i="20"/>
  <c r="C1224" i="20"/>
  <c r="C1192" i="20"/>
  <c r="C1160" i="20"/>
  <c r="C30" i="20"/>
  <c r="C22" i="20"/>
  <c r="C14" i="20"/>
  <c r="C6" i="20"/>
  <c r="C2454" i="20"/>
  <c r="C2164" i="20"/>
  <c r="C1956" i="20"/>
  <c r="C1888" i="20"/>
  <c r="C1856" i="20"/>
  <c r="C1824" i="20"/>
  <c r="C1792" i="20"/>
  <c r="C1760" i="20"/>
  <c r="C1728" i="20"/>
  <c r="C1696" i="20"/>
  <c r="C1664" i="20"/>
  <c r="C1632" i="20"/>
  <c r="C1600" i="20"/>
  <c r="C1568" i="20"/>
  <c r="C1536" i="20"/>
  <c r="C1504" i="20"/>
  <c r="C1472" i="20"/>
  <c r="C1440" i="20"/>
  <c r="C1408" i="20"/>
  <c r="C1376" i="20"/>
  <c r="C1344" i="20"/>
  <c r="C1312" i="20"/>
  <c r="C1280" i="20"/>
  <c r="C1248" i="20"/>
  <c r="C1216" i="20"/>
  <c r="C1184" i="20"/>
  <c r="C1152" i="20"/>
  <c r="C10" i="20"/>
  <c r="C18" i="20"/>
  <c r="C26" i="20"/>
  <c r="C2369" i="20"/>
  <c r="C1848" i="20"/>
  <c r="C1720" i="20"/>
  <c r="C1592" i="20"/>
  <c r="C1464" i="20"/>
  <c r="C1336" i="20"/>
  <c r="C1208" i="20"/>
  <c r="C2100" i="20"/>
  <c r="C1816" i="20"/>
  <c r="C1688" i="20"/>
  <c r="C1560" i="20"/>
  <c r="C1432" i="20"/>
  <c r="C1304" i="20"/>
  <c r="C1176" i="20"/>
  <c r="C1928" i="20"/>
  <c r="C1784" i="20"/>
  <c r="C1656" i="20"/>
  <c r="C1528" i="20"/>
  <c r="C1400" i="20"/>
  <c r="C1272" i="20"/>
  <c r="C1144" i="20"/>
  <c r="C2" i="20"/>
  <c r="C1240" i="20"/>
  <c r="C1368" i="20"/>
  <c r="C1496" i="20"/>
  <c r="C1624" i="20"/>
  <c r="C1880" i="20"/>
  <c r="C1752" i="20"/>
</calcChain>
</file>

<file path=xl/sharedStrings.xml><?xml version="1.0" encoding="utf-8"?>
<sst xmlns="http://schemas.openxmlformats.org/spreadsheetml/2006/main" count="121260" uniqueCount="150">
  <si>
    <t>ABU Top Assy For  A350-900</t>
  </si>
  <si>
    <t>PARTS</t>
  </si>
  <si>
    <t>Old Code</t>
  </si>
  <si>
    <t>New Code from SS 189</t>
  </si>
  <si>
    <t>New Code from SS 209</t>
  </si>
  <si>
    <t>New Code from SS 103</t>
  </si>
  <si>
    <t>New Code from SS 122</t>
  </si>
  <si>
    <t xml:space="preserve"> Fixed Fairing 2LH </t>
  </si>
  <si>
    <t>V5757301200200Q</t>
  </si>
  <si>
    <t>Movable 2 LH</t>
  </si>
  <si>
    <t>V5757311400400</t>
  </si>
  <si>
    <t>V5757311400800</t>
  </si>
  <si>
    <t xml:space="preserve"> Fixed Fairing 2RH</t>
  </si>
  <si>
    <t>V5757301200200R</t>
  </si>
  <si>
    <t>Movable 2 RH</t>
  </si>
  <si>
    <t>V5757311400600</t>
  </si>
  <si>
    <t>V5757311401000</t>
  </si>
  <si>
    <t>Fixed Fairing 3LH</t>
  </si>
  <si>
    <t>V5757321200400</t>
  </si>
  <si>
    <t>Movable 3 LH</t>
  </si>
  <si>
    <t xml:space="preserve">V5757331400400 </t>
  </si>
  <si>
    <t>V5757331400800</t>
  </si>
  <si>
    <t>Fixed Fairing 3RH</t>
  </si>
  <si>
    <t>V5757321200600</t>
  </si>
  <si>
    <t>Movable 3 RH</t>
  </si>
  <si>
    <t xml:space="preserve">V5757331400600  </t>
  </si>
  <si>
    <t>V5757331401000</t>
  </si>
  <si>
    <t xml:space="preserve"> Fixed Fairing 4LH</t>
  </si>
  <si>
    <t>V5757341200400</t>
  </si>
  <si>
    <t>Movable 4 LH</t>
  </si>
  <si>
    <t>V5757351400400</t>
  </si>
  <si>
    <t>V5757351400800</t>
  </si>
  <si>
    <t>Fixed Fairing 4RH</t>
  </si>
  <si>
    <t>V5757341200600</t>
  </si>
  <si>
    <t>Movable 4 RH</t>
  </si>
  <si>
    <t>V5757351400600</t>
  </si>
  <si>
    <t>V5757351401000</t>
  </si>
  <si>
    <t>FIX FAIRING 2 LH</t>
  </si>
  <si>
    <t>Order</t>
  </si>
  <si>
    <t>Shipset</t>
  </si>
  <si>
    <t>Material number</t>
  </si>
  <si>
    <t>Description</t>
  </si>
  <si>
    <t>MOVABLE FAIRING 2 LH</t>
  </si>
  <si>
    <t>FIX FAIRING 4 RH</t>
  </si>
  <si>
    <t>MOVABLE FAIRING 4 RH</t>
  </si>
  <si>
    <t>Sequence</t>
  </si>
  <si>
    <t>Operation/Activity</t>
  </si>
  <si>
    <t>Work center</t>
  </si>
  <si>
    <t>Control key</t>
  </si>
  <si>
    <t>Work center description</t>
  </si>
  <si>
    <t>Operation short text</t>
  </si>
  <si>
    <t>ActStartDateExecution</t>
  </si>
  <si>
    <t>ActStartTimeExecution</t>
  </si>
  <si>
    <t>ActFinishDateExecutn</t>
  </si>
  <si>
    <t>ActFinishTimeExecutn</t>
  </si>
  <si>
    <t>Confirmed activ. 3 (ILE03)</t>
  </si>
  <si>
    <t>Unit/activity (=ILE03)</t>
  </si>
  <si>
    <t>Standard value unit (=VGE03)</t>
  </si>
  <si>
    <t>System Status</t>
  </si>
  <si>
    <t>0</t>
  </si>
  <si>
    <t>0010</t>
  </si>
  <si>
    <t>BFC-10</t>
  </si>
  <si>
    <t>PP01</t>
  </si>
  <si>
    <t>ASSEMBLY</t>
  </si>
  <si>
    <t>LOAD COMPONENT INTO JIG</t>
  </si>
  <si>
    <t>S</t>
  </si>
  <si>
    <t>MIN</t>
  </si>
  <si>
    <t>CNF  PRT  REL  TECO</t>
  </si>
  <si>
    <t>0020</t>
  </si>
  <si>
    <t>BFC-90</t>
  </si>
  <si>
    <t>ASSY IN PROCESS INSPECTION</t>
  </si>
  <si>
    <t>PERFORM TRIM AND LOFT INSPECTION</t>
  </si>
  <si>
    <t>CNF  ORSP PRT  REL  TECO</t>
  </si>
  <si>
    <t>0030</t>
  </si>
  <si>
    <t>ASSEMBLY IN JIG</t>
  </si>
  <si>
    <t>0040</t>
  </si>
  <si>
    <t>ASSEMBLY OUT OF JIG</t>
  </si>
  <si>
    <t>H</t>
  </si>
  <si>
    <t>0050</t>
  </si>
  <si>
    <t>ELECTRICAL BOND INSPECTION</t>
  </si>
  <si>
    <t>0060</t>
  </si>
  <si>
    <t>PRE-PAINT INSPECTION</t>
  </si>
  <si>
    <t>0070</t>
  </si>
  <si>
    <t>PFC-20</t>
  </si>
  <si>
    <t>PAINT</t>
  </si>
  <si>
    <t>0080</t>
  </si>
  <si>
    <t>PFC-99</t>
  </si>
  <si>
    <t>PAINT INSPECTION</t>
  </si>
  <si>
    <t>0090</t>
  </si>
  <si>
    <t>BFC-50</t>
  </si>
  <si>
    <t>PP95</t>
  </si>
  <si>
    <t>ASSEMBLY REPAIRS</t>
  </si>
  <si>
    <t>TEDLAR REPAIR</t>
  </si>
  <si>
    <t/>
  </si>
  <si>
    <t>PRT  REL  TECO</t>
  </si>
  <si>
    <t>0100</t>
  </si>
  <si>
    <t>COMPLETIONS</t>
  </si>
  <si>
    <t>0110</t>
  </si>
  <si>
    <t>INSTALL ID LABEL</t>
  </si>
  <si>
    <t>0120</t>
  </si>
  <si>
    <t>FINAL INSPECTION</t>
  </si>
  <si>
    <t>0130</t>
  </si>
  <si>
    <t>BFC-99</t>
  </si>
  <si>
    <t>COMPLETENESS VERIFICATION</t>
  </si>
  <si>
    <t>0140</t>
  </si>
  <si>
    <t>PP03</t>
  </si>
  <si>
    <t>SOURCE INSPECTION</t>
  </si>
  <si>
    <t>1</t>
  </si>
  <si>
    <t>ASSEMBLY TRAINEE HOURS</t>
  </si>
  <si>
    <t>2</t>
  </si>
  <si>
    <t>PAINT TRAINEE HOURS</t>
  </si>
  <si>
    <t>PERFORM SURFACE PREPARATION</t>
  </si>
  <si>
    <t>EDGE SEALING</t>
  </si>
  <si>
    <t>0150</t>
  </si>
  <si>
    <t>0160</t>
  </si>
  <si>
    <t>RE-IDENTIFY THE PART</t>
  </si>
  <si>
    <t>Row Labels</t>
  </si>
  <si>
    <t>Grand Total</t>
  </si>
  <si>
    <t>Actual</t>
  </si>
  <si>
    <t>Standard</t>
  </si>
  <si>
    <t>Sum of Standard</t>
  </si>
  <si>
    <t>Actual Min</t>
  </si>
  <si>
    <t>Sum of Actual Min</t>
  </si>
  <si>
    <t>FIX FAIRING 2 RH</t>
  </si>
  <si>
    <t>FIX FAIRING 3 LH</t>
  </si>
  <si>
    <t>FIX FAIRING 3 RH</t>
  </si>
  <si>
    <t>FIX FAIRING 4 LH</t>
  </si>
  <si>
    <t>MOVABLE FAIRING 2 RH</t>
  </si>
  <si>
    <t>MOVABLE FAIRING 3 LH</t>
  </si>
  <si>
    <t>MOVABLE FAIRING 3 RH</t>
  </si>
  <si>
    <t>MOVABLE FAIRING 4 LH</t>
  </si>
  <si>
    <t>(Multiple Items)</t>
  </si>
  <si>
    <t>Standard value 3 (VGE03)</t>
  </si>
  <si>
    <t>3</t>
  </si>
  <si>
    <t>PAINT TOUCH UP 2</t>
  </si>
  <si>
    <t>4</t>
  </si>
  <si>
    <t>PAINT TOUCH UP 1</t>
  </si>
  <si>
    <t>5</t>
  </si>
  <si>
    <t>ASSY REPAIR/REWORK</t>
  </si>
  <si>
    <t>LOAD COMPONENT TO JIG</t>
  </si>
  <si>
    <t>CNF  PRT  REL</t>
  </si>
  <si>
    <t>CNF  ORSP PRT  REL</t>
  </si>
  <si>
    <t>PRT  REL</t>
  </si>
  <si>
    <t>Actual MINs</t>
  </si>
  <si>
    <t>Actual (Min)</t>
  </si>
  <si>
    <t>Standard (Min)</t>
  </si>
  <si>
    <t>Material Number</t>
  </si>
  <si>
    <t>Ship Set</t>
  </si>
  <si>
    <t>Actual Minutes</t>
  </si>
  <si>
    <t>Standard Minutes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</si>
</sst>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[$-F400]h:mm:ss\ AM/PM"/>
    <numFmt numFmtId="165" formatCode="#,##0.000"/>
    <numFmt numFmtId="166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3">
    <xf numFmtId="0" fontId="0" fillId="0" borderId="0" xfId="0"/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3" borderId="9" xfId="0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3" borderId="12" xfId="0" applyFont="1" applyFill="1" applyBorder="1" applyAlignment="1" applyProtection="1">
      <alignment horizontal="center" vertical="center"/>
      <protection locked="0"/>
    </xf>
    <xf numFmtId="0" fontId="2" fillId="0" borderId="12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165" fontId="0" fillId="0" borderId="0" xfId="0" applyNumberFormat="1" applyAlignment="1">
      <alignment horizontal="right" vertical="top"/>
    </xf>
    <xf numFmtId="0" fontId="0" fillId="0" borderId="0" xfId="0" applyNumberFormat="1" applyAlignment="1">
      <alignment vertical="top"/>
    </xf>
    <xf numFmtId="0" fontId="0" fillId="0" borderId="0" xfId="0" applyNumberFormat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5" borderId="5" xfId="0" applyFill="1" applyBorder="1" applyAlignment="1">
      <alignment vertical="top"/>
    </xf>
    <xf numFmtId="0" fontId="0" fillId="5" borderId="5" xfId="0" applyFill="1" applyBorder="1" applyAlignment="1">
      <alignment vertical="top" wrapText="1"/>
    </xf>
    <xf numFmtId="0" fontId="0" fillId="4" borderId="0" xfId="0" applyFill="1"/>
    <xf numFmtId="0" fontId="0" fillId="0" borderId="0" xfId="0" applyFill="1"/>
    <xf numFmtId="0" fontId="0" fillId="6" borderId="0" xfId="0" applyFill="1"/>
    <xf numFmtId="0" fontId="0" fillId="0" borderId="0" xfId="0" applyFill="1" applyAlignment="1">
      <alignment horizontal="center" vertical="center"/>
    </xf>
    <xf numFmtId="1" fontId="0" fillId="0" borderId="0" xfId="0" applyNumberFormat="1" applyFill="1"/>
    <xf numFmtId="1" fontId="0" fillId="6" borderId="0" xfId="0" applyNumberFormat="1" applyFill="1"/>
    <xf numFmtId="0" fontId="0" fillId="5" borderId="5" xfId="0" applyNumberFormat="1" applyFill="1" applyBorder="1" applyAlignment="1">
      <alignment vertical="top"/>
    </xf>
    <xf numFmtId="0" fontId="0" fillId="6" borderId="5" xfId="0" applyFill="1" applyBorder="1" applyAlignment="1">
      <alignment vertical="top"/>
    </xf>
    <xf numFmtId="0" fontId="0" fillId="6" borderId="5" xfId="0" applyFill="1" applyBorder="1" applyAlignment="1">
      <alignment vertical="top" wrapText="1"/>
    </xf>
    <xf numFmtId="0" fontId="0" fillId="6" borderId="0" xfId="0" applyFill="1" applyAlignment="1">
      <alignment vertical="top"/>
    </xf>
    <xf numFmtId="166" fontId="0" fillId="6" borderId="5" xfId="1" applyNumberFormat="1" applyFont="1" applyFill="1" applyBorder="1" applyAlignment="1">
      <alignment vertical="top" wrapText="1"/>
    </xf>
    <xf numFmtId="166" fontId="0" fillId="0" borderId="0" xfId="1" applyNumberFormat="1" applyFont="1" applyAlignment="1">
      <alignment vertical="top"/>
    </xf>
    <xf numFmtId="166" fontId="0" fillId="0" borderId="0" xfId="1" applyNumberFormat="1" applyFont="1"/>
    <xf numFmtId="1" fontId="0" fillId="0" borderId="0" xfId="0" applyNumberFormat="1"/>
    <xf numFmtId="0" fontId="0" fillId="0" borderId="0" xfId="0" applyBorder="1" applyAlignment="1">
      <alignment horizontal="left" vertical="top"/>
    </xf>
    <xf numFmtId="0" fontId="0" fillId="5" borderId="6" xfId="0" applyNumberFormat="1" applyFill="1" applyBorder="1" applyAlignment="1">
      <alignment vertical="top"/>
    </xf>
    <xf numFmtId="0" fontId="0" fillId="6" borderId="14" xfId="0" applyFill="1" applyBorder="1" applyAlignment="1">
      <alignment vertical="top"/>
    </xf>
    <xf numFmtId="0" fontId="0" fillId="5" borderId="0" xfId="0" applyNumberFormat="1" applyFill="1" applyBorder="1" applyAlignment="1">
      <alignment horizontal="left" vertical="top"/>
    </xf>
    <xf numFmtId="0" fontId="0" fillId="0" borderId="0" xfId="0" applyBorder="1" applyAlignment="1">
      <alignment horizontal="center" vertical="center"/>
    </xf>
    <xf numFmtId="0" fontId="0" fillId="5" borderId="15" xfId="0" applyNumberForma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5" xfId="0" applyNumberFormat="1" applyFill="1" applyBorder="1" applyAlignment="1">
      <alignment vertical="top"/>
    </xf>
    <xf numFmtId="0" fontId="0" fillId="0" borderId="15" xfId="0" applyNumberForma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5" xfId="0" applyFill="1" applyBorder="1" applyAlignment="1">
      <alignment vertical="top" wrapText="1"/>
    </xf>
    <xf numFmtId="166" fontId="0" fillId="0" borderId="5" xfId="1" applyNumberFormat="1" applyFont="1" applyFill="1" applyBorder="1" applyAlignment="1">
      <alignment vertical="top" wrapText="1"/>
    </xf>
  </cellXfs>
  <cellStyles count="2">
    <cellStyle name="Comma" xfId="1" builtinId="3"/>
    <cellStyle name="Normal" xfId="0" builtinId="0"/>
  </cellStyles>
  <dxfs count="114"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center" textRotation="0" wrapText="0" indent="0" justifyLastLine="0" shrinkToFit="0" readingOrder="0"/>
    </dxf>
    <dxf>
      <numFmt numFmtId="1" formatCode="0"/>
    </dxf>
    <dxf>
      <numFmt numFmtId="167" formatCode="0.0"/>
    </dxf>
    <dxf>
      <numFmt numFmtId="2" formatCode="0.00"/>
    </dxf>
    <dxf>
      <numFmt numFmtId="168" formatCode="0.000"/>
    </dxf>
    <dxf>
      <numFmt numFmtId="169" formatCode="0.0000"/>
    </dxf>
    <dxf>
      <numFmt numFmtId="170" formatCode="0.00000"/>
    </dxf>
    <dxf>
      <numFmt numFmtId="171" formatCode="0.000000"/>
    </dxf>
    <dxf>
      <numFmt numFmtId="1" formatCode="0"/>
    </dxf>
    <dxf>
      <numFmt numFmtId="167" formatCode="0.0"/>
    </dxf>
    <dxf>
      <numFmt numFmtId="2" formatCode="0.0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general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indexed="2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numFmt numFmtId="166" formatCode="_(* #,##0_);_(* \(#,##0\);_(* &quot;-&quot;??_);_(@_)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general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indexed="2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165" formatCode="#,##0.000"/>
      <alignment horizontal="right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general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indexed="2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numFmt numFmtId="3" formatCode="#,##0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numFmt numFmtId="164" formatCode="[$-F400]h:mm:ss\ AM/PM"/>
      <alignment horizontal="right" vertical="top" textRotation="0" wrapText="0" indent="0" justifyLastLine="0" shrinkToFit="0" readingOrder="0"/>
    </dxf>
    <dxf>
      <numFmt numFmtId="19" formatCode="dd/mm/yy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general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indexed="2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[Data A350-900 for Paint (Hassan).xlsx]Fix Table!PivotTable1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2225" cap="rnd">
            <a:solidFill>
              <a:schemeClr val="tx2"/>
            </a:solidFill>
            <a:prstDash val="sysDash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 cap="rnd">
            <a:solidFill>
              <a:schemeClr val="accent1"/>
            </a:solidFill>
            <a:prstDash val="dash"/>
            <a:round/>
          </a:ln>
          <a:effectLst/>
        </c:spPr>
        <c:marker>
          <c:symbol val="none"/>
        </c:marker>
      </c:pivotFmt>
      <c:pivotFmt>
        <c:idx val="2"/>
        <c:spPr>
          <a:ln w="22225" cap="rnd">
            <a:solidFill>
              <a:schemeClr val="tx2"/>
            </a:solidFill>
            <a:prstDash val="sysDash"/>
            <a:round/>
          </a:ln>
          <a:effectLst/>
        </c:spPr>
        <c:marker>
          <c:symbol val="none"/>
        </c:marker>
      </c:pivotFmt>
      <c:pivotFmt>
        <c:idx val="3"/>
        <c:spPr>
          <a:ln w="19050" cap="rnd">
            <a:solidFill>
              <a:schemeClr val="accent1"/>
            </a:solidFill>
            <a:prstDash val="dash"/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4962106192513887E-2"/>
          <c:y val="0.15532735827376418"/>
          <c:w val="0.95174032637577721"/>
          <c:h val="0.71263640432042774"/>
        </c:manualLayout>
      </c:layout>
      <c:lineChart>
        <c:grouping val="standard"/>
        <c:varyColors val="0"/>
        <c:ser>
          <c:idx val="0"/>
          <c:order val="0"/>
          <c:tx>
            <c:strRef>
              <c:f>'Fix Table'!$B$3</c:f>
              <c:strCache>
                <c:ptCount val="1"/>
                <c:pt idx="0">
                  <c:v>Actual (Min)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5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'Fix Table'!$A$4:$A$44</c:f>
              <c:strCache>
                <c:ptCount val="40"/>
                <c:pt idx="0">
                  <c:v>209</c:v>
                </c:pt>
                <c:pt idx="1">
                  <c:v>210</c:v>
                </c:pt>
                <c:pt idx="2">
                  <c:v>211</c:v>
                </c:pt>
                <c:pt idx="3">
                  <c:v>212</c:v>
                </c:pt>
                <c:pt idx="4">
                  <c:v>213</c:v>
                </c:pt>
                <c:pt idx="5">
                  <c:v>214</c:v>
                </c:pt>
                <c:pt idx="6">
                  <c:v>215</c:v>
                </c:pt>
                <c:pt idx="7">
                  <c:v>216</c:v>
                </c:pt>
                <c:pt idx="8">
                  <c:v>217</c:v>
                </c:pt>
                <c:pt idx="9">
                  <c:v>218</c:v>
                </c:pt>
                <c:pt idx="10">
                  <c:v>219</c:v>
                </c:pt>
                <c:pt idx="11">
                  <c:v>220</c:v>
                </c:pt>
                <c:pt idx="12">
                  <c:v>221</c:v>
                </c:pt>
                <c:pt idx="13">
                  <c:v>222</c:v>
                </c:pt>
                <c:pt idx="14">
                  <c:v>223</c:v>
                </c:pt>
                <c:pt idx="15">
                  <c:v>224</c:v>
                </c:pt>
                <c:pt idx="16">
                  <c:v>225</c:v>
                </c:pt>
                <c:pt idx="17">
                  <c:v>226</c:v>
                </c:pt>
                <c:pt idx="18">
                  <c:v>227</c:v>
                </c:pt>
                <c:pt idx="19">
                  <c:v>229</c:v>
                </c:pt>
                <c:pt idx="20">
                  <c:v>230</c:v>
                </c:pt>
                <c:pt idx="21">
                  <c:v>231</c:v>
                </c:pt>
                <c:pt idx="22">
                  <c:v>232</c:v>
                </c:pt>
                <c:pt idx="23">
                  <c:v>233</c:v>
                </c:pt>
                <c:pt idx="24">
                  <c:v>234</c:v>
                </c:pt>
                <c:pt idx="25">
                  <c:v>235</c:v>
                </c:pt>
                <c:pt idx="26">
                  <c:v>236</c:v>
                </c:pt>
                <c:pt idx="27">
                  <c:v>237</c:v>
                </c:pt>
                <c:pt idx="28">
                  <c:v>238</c:v>
                </c:pt>
                <c:pt idx="29">
                  <c:v>239</c:v>
                </c:pt>
                <c:pt idx="30">
                  <c:v>240</c:v>
                </c:pt>
                <c:pt idx="31">
                  <c:v>241</c:v>
                </c:pt>
                <c:pt idx="32">
                  <c:v>242</c:v>
                </c:pt>
                <c:pt idx="33">
                  <c:v>243</c:v>
                </c:pt>
                <c:pt idx="34">
                  <c:v>244</c:v>
                </c:pt>
                <c:pt idx="35">
                  <c:v>245</c:v>
                </c:pt>
                <c:pt idx="36">
                  <c:v>246</c:v>
                </c:pt>
                <c:pt idx="37">
                  <c:v>247</c:v>
                </c:pt>
                <c:pt idx="38">
                  <c:v>248</c:v>
                </c:pt>
                <c:pt idx="39">
                  <c:v>249</c:v>
                </c:pt>
              </c:strCache>
            </c:strRef>
          </c:cat>
          <c:val>
            <c:numRef>
              <c:f>'Fix Table'!$B$4:$B$44</c:f>
              <c:numCache>
                <c:formatCode>0</c:formatCode>
                <c:ptCount val="40"/>
                <c:pt idx="0">
                  <c:v>4595.0200000000004</c:v>
                </c:pt>
                <c:pt idx="1">
                  <c:v>3067.71</c:v>
                </c:pt>
                <c:pt idx="2">
                  <c:v>2644.18</c:v>
                </c:pt>
                <c:pt idx="3">
                  <c:v>2811.66</c:v>
                </c:pt>
                <c:pt idx="4">
                  <c:v>4597.04</c:v>
                </c:pt>
                <c:pt idx="5">
                  <c:v>3043.2000000000003</c:v>
                </c:pt>
                <c:pt idx="6">
                  <c:v>2209.7129999999997</c:v>
                </c:pt>
                <c:pt idx="7">
                  <c:v>2604.4470000000001</c:v>
                </c:pt>
                <c:pt idx="8">
                  <c:v>1380.0163333333335</c:v>
                </c:pt>
                <c:pt idx="9">
                  <c:v>3348.3</c:v>
                </c:pt>
                <c:pt idx="10">
                  <c:v>2863.4830000000002</c:v>
                </c:pt>
                <c:pt idx="11">
                  <c:v>2357.1699999999996</c:v>
                </c:pt>
                <c:pt idx="12">
                  <c:v>3074.59</c:v>
                </c:pt>
                <c:pt idx="13">
                  <c:v>3674.6296666666667</c:v>
                </c:pt>
                <c:pt idx="14">
                  <c:v>2239.7579999999998</c:v>
                </c:pt>
                <c:pt idx="15">
                  <c:v>2854.2599999999998</c:v>
                </c:pt>
                <c:pt idx="16">
                  <c:v>2353.38</c:v>
                </c:pt>
                <c:pt idx="17">
                  <c:v>2861.4</c:v>
                </c:pt>
                <c:pt idx="18">
                  <c:v>2809.5</c:v>
                </c:pt>
                <c:pt idx="19">
                  <c:v>2067.7800000000002</c:v>
                </c:pt>
                <c:pt idx="20">
                  <c:v>1729.1470000000002</c:v>
                </c:pt>
                <c:pt idx="21">
                  <c:v>2386.5</c:v>
                </c:pt>
                <c:pt idx="22">
                  <c:v>1786.567</c:v>
                </c:pt>
                <c:pt idx="23">
                  <c:v>2393.106666666667</c:v>
                </c:pt>
                <c:pt idx="24">
                  <c:v>2142.2399999999998</c:v>
                </c:pt>
                <c:pt idx="25">
                  <c:v>3265.2370000000001</c:v>
                </c:pt>
                <c:pt idx="26">
                  <c:v>3605.5200000000004</c:v>
                </c:pt>
                <c:pt idx="27">
                  <c:v>2030.153</c:v>
                </c:pt>
                <c:pt idx="28">
                  <c:v>2229.127</c:v>
                </c:pt>
                <c:pt idx="29">
                  <c:v>2233.2669999999998</c:v>
                </c:pt>
                <c:pt idx="30">
                  <c:v>2167.2379999999998</c:v>
                </c:pt>
                <c:pt idx="31">
                  <c:v>2542.6860000000001</c:v>
                </c:pt>
                <c:pt idx="32">
                  <c:v>1872.2969999999998</c:v>
                </c:pt>
                <c:pt idx="33">
                  <c:v>2397.4489999999996</c:v>
                </c:pt>
                <c:pt idx="34">
                  <c:v>2060.1000000000004</c:v>
                </c:pt>
                <c:pt idx="35">
                  <c:v>1790.1370000000002</c:v>
                </c:pt>
                <c:pt idx="36">
                  <c:v>2446.384</c:v>
                </c:pt>
                <c:pt idx="37">
                  <c:v>2029.44</c:v>
                </c:pt>
                <c:pt idx="38">
                  <c:v>1771.9670000000003</c:v>
                </c:pt>
                <c:pt idx="39">
                  <c:v>2096.4899999999998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A-45A0-81FE-64585CEEC5ED}"/>
            </c:ext>
          </c:extLst>
        </c:ser>
        <c:ser>
          <c:idx val="1"/>
          <c:order val="1"/>
          <c:tx>
            <c:strRef>
              <c:f>'Fix Table'!$C$3</c:f>
              <c:strCache>
                <c:ptCount val="1"/>
                <c:pt idx="0">
                  <c:v>Standard (Min)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'Fix Table'!$A$4:$A$44</c:f>
              <c:strCache>
                <c:ptCount val="40"/>
                <c:pt idx="0">
                  <c:v>209</c:v>
                </c:pt>
                <c:pt idx="1">
                  <c:v>210</c:v>
                </c:pt>
                <c:pt idx="2">
                  <c:v>211</c:v>
                </c:pt>
                <c:pt idx="3">
                  <c:v>212</c:v>
                </c:pt>
                <c:pt idx="4">
                  <c:v>213</c:v>
                </c:pt>
                <c:pt idx="5">
                  <c:v>214</c:v>
                </c:pt>
                <c:pt idx="6">
                  <c:v>215</c:v>
                </c:pt>
                <c:pt idx="7">
                  <c:v>216</c:v>
                </c:pt>
                <c:pt idx="8">
                  <c:v>217</c:v>
                </c:pt>
                <c:pt idx="9">
                  <c:v>218</c:v>
                </c:pt>
                <c:pt idx="10">
                  <c:v>219</c:v>
                </c:pt>
                <c:pt idx="11">
                  <c:v>220</c:v>
                </c:pt>
                <c:pt idx="12">
                  <c:v>221</c:v>
                </c:pt>
                <c:pt idx="13">
                  <c:v>222</c:v>
                </c:pt>
                <c:pt idx="14">
                  <c:v>223</c:v>
                </c:pt>
                <c:pt idx="15">
                  <c:v>224</c:v>
                </c:pt>
                <c:pt idx="16">
                  <c:v>225</c:v>
                </c:pt>
                <c:pt idx="17">
                  <c:v>226</c:v>
                </c:pt>
                <c:pt idx="18">
                  <c:v>227</c:v>
                </c:pt>
                <c:pt idx="19">
                  <c:v>229</c:v>
                </c:pt>
                <c:pt idx="20">
                  <c:v>230</c:v>
                </c:pt>
                <c:pt idx="21">
                  <c:v>231</c:v>
                </c:pt>
                <c:pt idx="22">
                  <c:v>232</c:v>
                </c:pt>
                <c:pt idx="23">
                  <c:v>233</c:v>
                </c:pt>
                <c:pt idx="24">
                  <c:v>234</c:v>
                </c:pt>
                <c:pt idx="25">
                  <c:v>235</c:v>
                </c:pt>
                <c:pt idx="26">
                  <c:v>236</c:v>
                </c:pt>
                <c:pt idx="27">
                  <c:v>237</c:v>
                </c:pt>
                <c:pt idx="28">
                  <c:v>238</c:v>
                </c:pt>
                <c:pt idx="29">
                  <c:v>239</c:v>
                </c:pt>
                <c:pt idx="30">
                  <c:v>240</c:v>
                </c:pt>
                <c:pt idx="31">
                  <c:v>241</c:v>
                </c:pt>
                <c:pt idx="32">
                  <c:v>242</c:v>
                </c:pt>
                <c:pt idx="33">
                  <c:v>243</c:v>
                </c:pt>
                <c:pt idx="34">
                  <c:v>244</c:v>
                </c:pt>
                <c:pt idx="35">
                  <c:v>245</c:v>
                </c:pt>
                <c:pt idx="36">
                  <c:v>246</c:v>
                </c:pt>
                <c:pt idx="37">
                  <c:v>247</c:v>
                </c:pt>
                <c:pt idx="38">
                  <c:v>248</c:v>
                </c:pt>
                <c:pt idx="39">
                  <c:v>249</c:v>
                </c:pt>
              </c:strCache>
            </c:strRef>
          </c:cat>
          <c:val>
            <c:numRef>
              <c:f>'Fix Table'!$C$4:$C$44</c:f>
              <c:numCache>
                <c:formatCode>General</c:formatCode>
                <c:ptCount val="40"/>
                <c:pt idx="0">
                  <c:v>2700</c:v>
                </c:pt>
                <c:pt idx="1">
                  <c:v>2700</c:v>
                </c:pt>
                <c:pt idx="2">
                  <c:v>2700</c:v>
                </c:pt>
                <c:pt idx="3">
                  <c:v>2700</c:v>
                </c:pt>
                <c:pt idx="4">
                  <c:v>2700</c:v>
                </c:pt>
                <c:pt idx="5">
                  <c:v>2700</c:v>
                </c:pt>
                <c:pt idx="6">
                  <c:v>2700</c:v>
                </c:pt>
                <c:pt idx="7">
                  <c:v>2700</c:v>
                </c:pt>
                <c:pt idx="8">
                  <c:v>2700</c:v>
                </c:pt>
                <c:pt idx="9">
                  <c:v>2700</c:v>
                </c:pt>
                <c:pt idx="10">
                  <c:v>2700</c:v>
                </c:pt>
                <c:pt idx="11">
                  <c:v>2700</c:v>
                </c:pt>
                <c:pt idx="12">
                  <c:v>2700</c:v>
                </c:pt>
                <c:pt idx="13">
                  <c:v>2700</c:v>
                </c:pt>
                <c:pt idx="14">
                  <c:v>2700</c:v>
                </c:pt>
                <c:pt idx="15">
                  <c:v>2700</c:v>
                </c:pt>
                <c:pt idx="16">
                  <c:v>2700</c:v>
                </c:pt>
                <c:pt idx="17">
                  <c:v>2700</c:v>
                </c:pt>
                <c:pt idx="18">
                  <c:v>2700</c:v>
                </c:pt>
                <c:pt idx="19">
                  <c:v>2700</c:v>
                </c:pt>
                <c:pt idx="20">
                  <c:v>2700</c:v>
                </c:pt>
                <c:pt idx="21">
                  <c:v>2700</c:v>
                </c:pt>
                <c:pt idx="22">
                  <c:v>2700</c:v>
                </c:pt>
                <c:pt idx="23">
                  <c:v>2700</c:v>
                </c:pt>
                <c:pt idx="24">
                  <c:v>2700</c:v>
                </c:pt>
                <c:pt idx="25">
                  <c:v>2700</c:v>
                </c:pt>
                <c:pt idx="26">
                  <c:v>2700</c:v>
                </c:pt>
                <c:pt idx="27">
                  <c:v>2700</c:v>
                </c:pt>
                <c:pt idx="28">
                  <c:v>2700</c:v>
                </c:pt>
                <c:pt idx="29">
                  <c:v>2700</c:v>
                </c:pt>
                <c:pt idx="30">
                  <c:v>2700</c:v>
                </c:pt>
                <c:pt idx="31">
                  <c:v>2700</c:v>
                </c:pt>
                <c:pt idx="32">
                  <c:v>2700</c:v>
                </c:pt>
                <c:pt idx="33">
                  <c:v>2700</c:v>
                </c:pt>
                <c:pt idx="34">
                  <c:v>2700</c:v>
                </c:pt>
                <c:pt idx="35">
                  <c:v>2700</c:v>
                </c:pt>
                <c:pt idx="36">
                  <c:v>2700</c:v>
                </c:pt>
                <c:pt idx="37">
                  <c:v>2700</c:v>
                </c:pt>
                <c:pt idx="38">
                  <c:v>2700</c:v>
                </c:pt>
                <c:pt idx="39">
                  <c:v>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A-45A0-81FE-64585CEEC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432424"/>
        <c:axId val="1129429800"/>
      </c:lineChart>
      <c:catAx>
        <c:axId val="1129432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429800"/>
        <c:crosses val="autoZero"/>
        <c:auto val="1"/>
        <c:lblAlgn val="ctr"/>
        <c:lblOffset val="100"/>
        <c:noMultiLvlLbl val="0"/>
      </c:catAx>
      <c:valAx>
        <c:axId val="112942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432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428731238417912"/>
          <c:y val="1.9968794223302753E-2"/>
          <c:w val="0.36725985682435469"/>
          <c:h val="0.12374735416137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[Data A350-900 for Paint (Hassan).xlsx]Mov Table!PivotTable2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prstDash val="sysDash"/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prstDash val="dash"/>
            <a:round/>
          </a:ln>
          <a:effectLst/>
        </c:spPr>
        <c:marker>
          <c:symbol val="none"/>
        </c:marker>
      </c:pivotFmt>
      <c:pivotFmt>
        <c:idx val="2"/>
        <c:spPr>
          <a:ln w="22225" cap="rnd">
            <a:solidFill>
              <a:schemeClr val="tx2"/>
            </a:solidFill>
            <a:prstDash val="sysDash"/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ln w="19050" cap="rnd">
            <a:solidFill>
              <a:schemeClr val="accent1"/>
            </a:solidFill>
            <a:prstDash val="dash"/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5335459073311121E-2"/>
          <c:y val="0.15431145632187915"/>
          <c:w val="0.94530870892197805"/>
          <c:h val="0.71451587514254167"/>
        </c:manualLayout>
      </c:layout>
      <c:lineChart>
        <c:grouping val="standard"/>
        <c:varyColors val="0"/>
        <c:ser>
          <c:idx val="0"/>
          <c:order val="0"/>
          <c:tx>
            <c:strRef>
              <c:f>'Mov Table'!$B$3</c:f>
              <c:strCache>
                <c:ptCount val="1"/>
                <c:pt idx="0">
                  <c:v>Actual (Min)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00B05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'Mov Table'!$A$4:$A$44</c:f>
              <c:strCache>
                <c:ptCount val="40"/>
                <c:pt idx="0">
                  <c:v>123</c:v>
                </c:pt>
                <c:pt idx="1">
                  <c:v>124</c:v>
                </c:pt>
                <c:pt idx="2">
                  <c:v>125</c:v>
                </c:pt>
                <c:pt idx="3">
                  <c:v>126</c:v>
                </c:pt>
                <c:pt idx="4">
                  <c:v>127</c:v>
                </c:pt>
                <c:pt idx="5">
                  <c:v>128</c:v>
                </c:pt>
                <c:pt idx="6">
                  <c:v>129</c:v>
                </c:pt>
                <c:pt idx="7">
                  <c:v>130</c:v>
                </c:pt>
                <c:pt idx="8">
                  <c:v>131</c:v>
                </c:pt>
                <c:pt idx="9">
                  <c:v>132</c:v>
                </c:pt>
                <c:pt idx="10">
                  <c:v>133</c:v>
                </c:pt>
                <c:pt idx="11">
                  <c:v>134</c:v>
                </c:pt>
                <c:pt idx="12">
                  <c:v>135</c:v>
                </c:pt>
                <c:pt idx="13">
                  <c:v>136</c:v>
                </c:pt>
                <c:pt idx="14">
                  <c:v>137</c:v>
                </c:pt>
                <c:pt idx="15">
                  <c:v>138</c:v>
                </c:pt>
                <c:pt idx="16">
                  <c:v>139</c:v>
                </c:pt>
                <c:pt idx="17">
                  <c:v>140</c:v>
                </c:pt>
                <c:pt idx="18">
                  <c:v>141</c:v>
                </c:pt>
                <c:pt idx="19">
                  <c:v>142</c:v>
                </c:pt>
                <c:pt idx="20">
                  <c:v>143</c:v>
                </c:pt>
                <c:pt idx="21">
                  <c:v>144</c:v>
                </c:pt>
                <c:pt idx="22">
                  <c:v>145</c:v>
                </c:pt>
                <c:pt idx="23">
                  <c:v>146</c:v>
                </c:pt>
                <c:pt idx="24">
                  <c:v>147</c:v>
                </c:pt>
                <c:pt idx="25">
                  <c:v>148</c:v>
                </c:pt>
                <c:pt idx="26">
                  <c:v>149</c:v>
                </c:pt>
                <c:pt idx="27">
                  <c:v>150</c:v>
                </c:pt>
                <c:pt idx="28">
                  <c:v>151</c:v>
                </c:pt>
                <c:pt idx="29">
                  <c:v>152</c:v>
                </c:pt>
                <c:pt idx="30">
                  <c:v>153</c:v>
                </c:pt>
                <c:pt idx="31">
                  <c:v>154</c:v>
                </c:pt>
                <c:pt idx="32">
                  <c:v>155</c:v>
                </c:pt>
                <c:pt idx="33">
                  <c:v>156</c:v>
                </c:pt>
                <c:pt idx="34">
                  <c:v>157</c:v>
                </c:pt>
                <c:pt idx="35">
                  <c:v>158</c:v>
                </c:pt>
                <c:pt idx="36">
                  <c:v>159</c:v>
                </c:pt>
                <c:pt idx="37">
                  <c:v>160</c:v>
                </c:pt>
                <c:pt idx="38">
                  <c:v>161</c:v>
                </c:pt>
                <c:pt idx="39">
                  <c:v>162</c:v>
                </c:pt>
              </c:strCache>
            </c:strRef>
          </c:cat>
          <c:val>
            <c:numRef>
              <c:f>'Mov Table'!$B$4:$B$44</c:f>
              <c:numCache>
                <c:formatCode>0</c:formatCode>
                <c:ptCount val="40"/>
                <c:pt idx="0">
                  <c:v>6059.8230000000003</c:v>
                </c:pt>
                <c:pt idx="1">
                  <c:v>3958.9059999999999</c:v>
                </c:pt>
                <c:pt idx="2">
                  <c:v>3579.1700000000005</c:v>
                </c:pt>
                <c:pt idx="3">
                  <c:v>5122.588999999999</c:v>
                </c:pt>
                <c:pt idx="4">
                  <c:v>2853.6129999999998</c:v>
                </c:pt>
                <c:pt idx="5">
                  <c:v>5426.262999999999</c:v>
                </c:pt>
                <c:pt idx="6">
                  <c:v>4947.3190000000004</c:v>
                </c:pt>
                <c:pt idx="7">
                  <c:v>4397.9799999999996</c:v>
                </c:pt>
                <c:pt idx="8">
                  <c:v>4359.2669999999998</c:v>
                </c:pt>
                <c:pt idx="9">
                  <c:v>3774.21</c:v>
                </c:pt>
                <c:pt idx="10">
                  <c:v>4032.4400000000005</c:v>
                </c:pt>
                <c:pt idx="11">
                  <c:v>5096.976999999999</c:v>
                </c:pt>
                <c:pt idx="12">
                  <c:v>3275.1426666666666</c:v>
                </c:pt>
                <c:pt idx="13">
                  <c:v>3256.0390000000011</c:v>
                </c:pt>
                <c:pt idx="14">
                  <c:v>4464.9396666666671</c:v>
                </c:pt>
                <c:pt idx="15">
                  <c:v>4175.0639999999994</c:v>
                </c:pt>
                <c:pt idx="16">
                  <c:v>4101.4529999999995</c:v>
                </c:pt>
                <c:pt idx="17">
                  <c:v>3819.8423333333335</c:v>
                </c:pt>
                <c:pt idx="18">
                  <c:v>4169.7069999999994</c:v>
                </c:pt>
                <c:pt idx="19">
                  <c:v>2392.9430000000002</c:v>
                </c:pt>
                <c:pt idx="20">
                  <c:v>2777.0420000000004</c:v>
                </c:pt>
                <c:pt idx="21">
                  <c:v>4187.6359999999995</c:v>
                </c:pt>
                <c:pt idx="22">
                  <c:v>3695.9410000000003</c:v>
                </c:pt>
                <c:pt idx="23">
                  <c:v>3082.3739999999998</c:v>
                </c:pt>
                <c:pt idx="24">
                  <c:v>2967.6729999999998</c:v>
                </c:pt>
                <c:pt idx="25">
                  <c:v>3948.0169999999998</c:v>
                </c:pt>
                <c:pt idx="26">
                  <c:v>2942.9470000000001</c:v>
                </c:pt>
                <c:pt idx="27">
                  <c:v>3540.0169999999998</c:v>
                </c:pt>
                <c:pt idx="28">
                  <c:v>3561.8690000000001</c:v>
                </c:pt>
                <c:pt idx="29">
                  <c:v>4609.9869999999992</c:v>
                </c:pt>
                <c:pt idx="30">
                  <c:v>3949.2839999999997</c:v>
                </c:pt>
                <c:pt idx="31">
                  <c:v>2903.7210000000005</c:v>
                </c:pt>
                <c:pt idx="32">
                  <c:v>3076.1240000000003</c:v>
                </c:pt>
                <c:pt idx="33">
                  <c:v>4257.2880000000005</c:v>
                </c:pt>
                <c:pt idx="34">
                  <c:v>3805.9699999999993</c:v>
                </c:pt>
                <c:pt idx="35">
                  <c:v>2917.0499999999997</c:v>
                </c:pt>
                <c:pt idx="36">
                  <c:v>3244.4930000000004</c:v>
                </c:pt>
                <c:pt idx="37">
                  <c:v>3269.14</c:v>
                </c:pt>
                <c:pt idx="38">
                  <c:v>3029.7129999999997</c:v>
                </c:pt>
                <c:pt idx="39">
                  <c:v>2753.9169999999995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A-480D-ADC5-1697B179F4BF}"/>
            </c:ext>
          </c:extLst>
        </c:ser>
        <c:ser>
          <c:idx val="1"/>
          <c:order val="1"/>
          <c:tx>
            <c:strRef>
              <c:f>'Mov Table'!$C$3</c:f>
              <c:strCache>
                <c:ptCount val="1"/>
                <c:pt idx="0">
                  <c:v>Standard (Min)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'Mov Table'!$A$4:$A$44</c:f>
              <c:strCache>
                <c:ptCount val="40"/>
                <c:pt idx="0">
                  <c:v>123</c:v>
                </c:pt>
                <c:pt idx="1">
                  <c:v>124</c:v>
                </c:pt>
                <c:pt idx="2">
                  <c:v>125</c:v>
                </c:pt>
                <c:pt idx="3">
                  <c:v>126</c:v>
                </c:pt>
                <c:pt idx="4">
                  <c:v>127</c:v>
                </c:pt>
                <c:pt idx="5">
                  <c:v>128</c:v>
                </c:pt>
                <c:pt idx="6">
                  <c:v>129</c:v>
                </c:pt>
                <c:pt idx="7">
                  <c:v>130</c:v>
                </c:pt>
                <c:pt idx="8">
                  <c:v>131</c:v>
                </c:pt>
                <c:pt idx="9">
                  <c:v>132</c:v>
                </c:pt>
                <c:pt idx="10">
                  <c:v>133</c:v>
                </c:pt>
                <c:pt idx="11">
                  <c:v>134</c:v>
                </c:pt>
                <c:pt idx="12">
                  <c:v>135</c:v>
                </c:pt>
                <c:pt idx="13">
                  <c:v>136</c:v>
                </c:pt>
                <c:pt idx="14">
                  <c:v>137</c:v>
                </c:pt>
                <c:pt idx="15">
                  <c:v>138</c:v>
                </c:pt>
                <c:pt idx="16">
                  <c:v>139</c:v>
                </c:pt>
                <c:pt idx="17">
                  <c:v>140</c:v>
                </c:pt>
                <c:pt idx="18">
                  <c:v>141</c:v>
                </c:pt>
                <c:pt idx="19">
                  <c:v>142</c:v>
                </c:pt>
                <c:pt idx="20">
                  <c:v>143</c:v>
                </c:pt>
                <c:pt idx="21">
                  <c:v>144</c:v>
                </c:pt>
                <c:pt idx="22">
                  <c:v>145</c:v>
                </c:pt>
                <c:pt idx="23">
                  <c:v>146</c:v>
                </c:pt>
                <c:pt idx="24">
                  <c:v>147</c:v>
                </c:pt>
                <c:pt idx="25">
                  <c:v>148</c:v>
                </c:pt>
                <c:pt idx="26">
                  <c:v>149</c:v>
                </c:pt>
                <c:pt idx="27">
                  <c:v>150</c:v>
                </c:pt>
                <c:pt idx="28">
                  <c:v>151</c:v>
                </c:pt>
                <c:pt idx="29">
                  <c:v>152</c:v>
                </c:pt>
                <c:pt idx="30">
                  <c:v>153</c:v>
                </c:pt>
                <c:pt idx="31">
                  <c:v>154</c:v>
                </c:pt>
                <c:pt idx="32">
                  <c:v>155</c:v>
                </c:pt>
                <c:pt idx="33">
                  <c:v>156</c:v>
                </c:pt>
                <c:pt idx="34">
                  <c:v>157</c:v>
                </c:pt>
                <c:pt idx="35">
                  <c:v>158</c:v>
                </c:pt>
                <c:pt idx="36">
                  <c:v>159</c:v>
                </c:pt>
                <c:pt idx="37">
                  <c:v>160</c:v>
                </c:pt>
                <c:pt idx="38">
                  <c:v>161</c:v>
                </c:pt>
                <c:pt idx="39">
                  <c:v>162</c:v>
                </c:pt>
              </c:strCache>
            </c:strRef>
          </c:cat>
          <c:val>
            <c:numRef>
              <c:f>'Mov Table'!$C$4:$C$44</c:f>
              <c:numCache>
                <c:formatCode>General</c:formatCode>
                <c:ptCount val="40"/>
                <c:pt idx="0">
                  <c:v>2940</c:v>
                </c:pt>
                <c:pt idx="1">
                  <c:v>2940</c:v>
                </c:pt>
                <c:pt idx="2">
                  <c:v>2940</c:v>
                </c:pt>
                <c:pt idx="3">
                  <c:v>2940</c:v>
                </c:pt>
                <c:pt idx="4">
                  <c:v>2940</c:v>
                </c:pt>
                <c:pt idx="5">
                  <c:v>2940</c:v>
                </c:pt>
                <c:pt idx="6">
                  <c:v>2940</c:v>
                </c:pt>
                <c:pt idx="7">
                  <c:v>2940</c:v>
                </c:pt>
                <c:pt idx="8">
                  <c:v>2940</c:v>
                </c:pt>
                <c:pt idx="9">
                  <c:v>2940</c:v>
                </c:pt>
                <c:pt idx="10">
                  <c:v>2940</c:v>
                </c:pt>
                <c:pt idx="11">
                  <c:v>2940</c:v>
                </c:pt>
                <c:pt idx="12">
                  <c:v>2940</c:v>
                </c:pt>
                <c:pt idx="13">
                  <c:v>2940</c:v>
                </c:pt>
                <c:pt idx="14">
                  <c:v>2940</c:v>
                </c:pt>
                <c:pt idx="15">
                  <c:v>2940</c:v>
                </c:pt>
                <c:pt idx="16">
                  <c:v>2940</c:v>
                </c:pt>
                <c:pt idx="17">
                  <c:v>2940</c:v>
                </c:pt>
                <c:pt idx="18">
                  <c:v>2940</c:v>
                </c:pt>
                <c:pt idx="19">
                  <c:v>2940</c:v>
                </c:pt>
                <c:pt idx="20">
                  <c:v>2940</c:v>
                </c:pt>
                <c:pt idx="21">
                  <c:v>2940</c:v>
                </c:pt>
                <c:pt idx="22">
                  <c:v>2940</c:v>
                </c:pt>
                <c:pt idx="23">
                  <c:v>2940</c:v>
                </c:pt>
                <c:pt idx="24">
                  <c:v>2940</c:v>
                </c:pt>
                <c:pt idx="25">
                  <c:v>2940</c:v>
                </c:pt>
                <c:pt idx="26">
                  <c:v>2940</c:v>
                </c:pt>
                <c:pt idx="27">
                  <c:v>2940</c:v>
                </c:pt>
                <c:pt idx="28">
                  <c:v>2940</c:v>
                </c:pt>
                <c:pt idx="29">
                  <c:v>2940</c:v>
                </c:pt>
                <c:pt idx="30">
                  <c:v>2940</c:v>
                </c:pt>
                <c:pt idx="31">
                  <c:v>2940</c:v>
                </c:pt>
                <c:pt idx="32">
                  <c:v>2940</c:v>
                </c:pt>
                <c:pt idx="33">
                  <c:v>2940</c:v>
                </c:pt>
                <c:pt idx="34">
                  <c:v>2940</c:v>
                </c:pt>
                <c:pt idx="35">
                  <c:v>2940</c:v>
                </c:pt>
                <c:pt idx="36">
                  <c:v>2940</c:v>
                </c:pt>
                <c:pt idx="37">
                  <c:v>2940</c:v>
                </c:pt>
                <c:pt idx="38">
                  <c:v>2940</c:v>
                </c:pt>
                <c:pt idx="39">
                  <c:v>2940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A-480D-ADC5-1697B179F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89232"/>
        <c:axId val="220589888"/>
      </c:lineChart>
      <c:catAx>
        <c:axId val="22058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589888"/>
        <c:crosses val="autoZero"/>
        <c:auto val="1"/>
        <c:lblAlgn val="ctr"/>
        <c:lblOffset val="100"/>
        <c:noMultiLvlLbl val="0"/>
      </c:catAx>
      <c:valAx>
        <c:axId val="22058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58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348170040923615"/>
          <c:y val="4.0830893052619941E-4"/>
          <c:w val="0.33545041249451446"/>
          <c:h val="0.12255684542298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353786</xdr:colOff>
      <xdr:row>2</xdr:row>
      <xdr:rowOff>45358</xdr:rowOff>
    </xdr:from>
    <xdr:to>
      <xdr:col>22</xdr:col>
      <xdr:colOff>471713</xdr:colOff>
      <xdr:row>25</xdr:row>
      <xdr:rowOff>6351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335642</xdr:colOff>
      <xdr:row>2</xdr:row>
      <xdr:rowOff>27214</xdr:rowOff>
    </xdr:from>
    <xdr:to>
      <xdr:col>14</xdr:col>
      <xdr:colOff>453571</xdr:colOff>
      <xdr:row>25</xdr:row>
      <xdr:rowOff>15422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787.558324305559" createdVersion="6" refreshedVersion="6" minRefreshableVersion="3" recordCount="704">
  <cacheSource type="worksheet">
    <worksheetSource name="Mov2LH"/>
  </cacheSource>
  <cacheFields count="18">
    <cacheField name="Order" numFmtId="0">
      <sharedItems containsSemiMixedTypes="0" containsString="0" containsNumber="1" containsInteger="1" minValue="1528112" maxValue="1555470"/>
    </cacheField>
    <cacheField name="Shipset" numFmtId="0">
      <sharedItems containsSemiMixedTypes="0" containsString="0" containsNumber="1" containsInteger="1" minValue="122" maxValue="161" count="40">
        <n v="123"/>
        <n v="122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</sharedItems>
    </cacheField>
    <cacheField name="Sequence" numFmtId="0">
      <sharedItems/>
    </cacheField>
    <cacheField name="Operation/Activity" numFmtId="0">
      <sharedItems/>
    </cacheField>
    <cacheField name="Work center" numFmtId="0">
      <sharedItems/>
    </cacheField>
    <cacheField name="Control key" numFmtId="0">
      <sharedItems/>
    </cacheField>
    <cacheField name="Work center description" numFmtId="0">
      <sharedItems/>
    </cacheField>
    <cacheField name="Operation short text" numFmtId="0">
      <sharedItems count="19">
        <s v="PERFORM SURFACE PREPARATION"/>
        <s v="LOAD COMPONENT INTO JIG"/>
        <s v="PERFORM TRIM AND LOFT INSPECTION"/>
        <s v="ASSEMBLY IN JIG"/>
        <s v="ASSEMBLY OUT OF JIG"/>
        <s v="EDGE SEALING"/>
        <s v="TEDLAR REPAIR"/>
        <s v="ELECTRICAL BOND INSPECTION"/>
        <s v="PRE-PAINT INSPECTION"/>
        <s v="PAINT"/>
        <s v="PAINT INSPECTION"/>
        <s v="COMPLETIONS"/>
        <s v="INSTALL ID LABEL"/>
        <s v="FINAL INSPECTION"/>
        <s v="COMPLETENESS VERIFICATION"/>
        <s v="SOURCE INSPECTION"/>
        <s v="ASSEMBLY TRAINEE HOURS"/>
        <s v="PAINT TRAINEE HOURS"/>
        <s v="RE-IDENTIFY THE PART"/>
      </sharedItems>
    </cacheField>
    <cacheField name="ActStartDateExecution" numFmtId="14">
      <sharedItems containsNonDate="0" containsDate="1" containsString="0" containsBlank="1" minDate="2019-04-29T00:00:00" maxDate="2019-11-11T00:00:00"/>
    </cacheField>
    <cacheField name="ActStartTimeExecution" numFmtId="164">
      <sharedItems containsSemiMixedTypes="0" containsNonDate="0" containsDate="1" containsString="0" minDate="1899-12-30T00:00:00" maxDate="1899-12-30T23:39:37"/>
    </cacheField>
    <cacheField name="ActFinishDateExecutn" numFmtId="14">
      <sharedItems containsNonDate="0" containsDate="1" containsString="0" containsBlank="1" minDate="2019-04-30T00:00:00" maxDate="2019-11-11T00:00:00"/>
    </cacheField>
    <cacheField name="ActFinishTimeExecutn" numFmtId="164">
      <sharedItems containsSemiMixedTypes="0" containsNonDate="0" containsDate="1" containsString="0" minDate="1899-12-30T00:00:00" maxDate="1899-12-30T23:56:54"/>
    </cacheField>
    <cacheField name="Actual" numFmtId="0">
      <sharedItems containsSemiMixedTypes="0" containsString="0" containsNumber="1" minValue="0" maxValue="115374"/>
    </cacheField>
    <cacheField name="Actual Min" numFmtId="165">
      <sharedItems containsSemiMixedTypes="0" containsString="0" containsNumber="1" minValue="0" maxValue="115374"/>
    </cacheField>
    <cacheField name="Unit/activity (=ILE03)" numFmtId="0">
      <sharedItems containsMixedTypes="1" containsNumber="1" containsInteger="1" minValue="0" maxValue="0"/>
    </cacheField>
    <cacheField name="Standard" numFmtId="3">
      <sharedItems containsSemiMixedTypes="0" containsString="0" containsNumber="1" containsInteger="1" minValue="0" maxValue="2150"/>
    </cacheField>
    <cacheField name="Standard value unit (=VGE03)" numFmtId="0">
      <sharedItems/>
    </cacheField>
    <cacheField name="System Stat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indows User" refreshedDate="43787.565132638891" createdVersion="6" refreshedVersion="6" minRefreshableVersion="3" recordCount="640">
  <cacheSource type="worksheet">
    <worksheetSource name="Fix2LH"/>
  </cacheSource>
  <cacheFields count="18">
    <cacheField name="Order" numFmtId="0">
      <sharedItems containsSemiMixedTypes="0" containsString="0" containsNumber="1" containsInteger="1" minValue="1529656" maxValue="1559192"/>
    </cacheField>
    <cacheField name="Shipset" numFmtId="0">
      <sharedItems containsSemiMixedTypes="0" containsString="0" containsNumber="1" containsInteger="1" minValue="210" maxValue="249" count="40">
        <n v="210"/>
        <n v="211"/>
        <n v="212"/>
        <n v="213"/>
        <n v="214"/>
        <n v="215"/>
        <n v="216"/>
        <n v="224"/>
        <n v="217"/>
        <n v="218"/>
        <n v="219"/>
        <n v="220"/>
        <n v="221"/>
        <n v="222"/>
        <n v="223"/>
        <n v="225"/>
        <n v="227"/>
        <n v="226"/>
        <n v="228"/>
        <n v="229"/>
        <n v="230"/>
        <n v="231"/>
        <n v="232"/>
        <n v="233"/>
        <n v="234"/>
        <n v="235"/>
        <n v="236"/>
        <n v="237"/>
        <n v="238"/>
        <n v="239"/>
        <n v="246"/>
        <n v="240"/>
        <n v="244"/>
        <n v="241"/>
        <n v="242"/>
        <n v="243"/>
        <n v="245"/>
        <n v="247"/>
        <n v="248"/>
        <n v="249"/>
      </sharedItems>
    </cacheField>
    <cacheField name="Sequence" numFmtId="0">
      <sharedItems/>
    </cacheField>
    <cacheField name="Operation/Activity" numFmtId="0">
      <sharedItems/>
    </cacheField>
    <cacheField name="Work center" numFmtId="0">
      <sharedItems/>
    </cacheField>
    <cacheField name="Control key" numFmtId="0">
      <sharedItems/>
    </cacheField>
    <cacheField name="Work center description" numFmtId="0">
      <sharedItems/>
    </cacheField>
    <cacheField name="Operation short text" numFmtId="0">
      <sharedItems count="17">
        <s v="LOAD COMPONENT INTO JIG"/>
        <s v="PERFORM TRIM AND LOFT INSPECTION"/>
        <s v="ASSEMBLY IN JIG"/>
        <s v="ASSEMBLY OUT OF JIG"/>
        <s v="ELECTRICAL BOND INSPECTION"/>
        <s v="PRE-PAINT INSPECTION"/>
        <s v="PAINT"/>
        <s v="PAINT INSPECTION"/>
        <s v="TEDLAR REPAIR"/>
        <s v="COMPLETIONS"/>
        <s v="INSTALL ID LABEL"/>
        <s v="FINAL INSPECTION"/>
        <s v="COMPLETENESS VERIFICATION"/>
        <s v="SOURCE INSPECTION"/>
        <s v="ASSEMBLY TRAINEE HOURS"/>
        <s v="PAINT TRAINEE HOURS"/>
        <s v="PAINT M8002" u="1"/>
      </sharedItems>
    </cacheField>
    <cacheField name="ActStartDateExecution" numFmtId="14">
      <sharedItems containsNonDate="0" containsDate="1" containsString="0" containsBlank="1" minDate="2019-05-12T00:00:00" maxDate="2019-11-12T00:00:00"/>
    </cacheField>
    <cacheField name="ActStartTimeExecution" numFmtId="164">
      <sharedItems containsSemiMixedTypes="0" containsNonDate="0" containsDate="1" containsString="0" minDate="1899-12-30T00:00:00" maxDate="1899-12-30T23:47:25"/>
    </cacheField>
    <cacheField name="ActFinishDateExecutn" numFmtId="14">
      <sharedItems containsNonDate="0" containsDate="1" containsString="0" containsBlank="1" minDate="2019-05-12T00:00:00" maxDate="2019-11-12T00:00:00"/>
    </cacheField>
    <cacheField name="ActFinishTimeExecutn" numFmtId="164">
      <sharedItems containsSemiMixedTypes="0" containsNonDate="0" containsDate="1" containsString="0" minDate="1899-12-30T00:00:00" maxDate="1899-12-30T23:57:26"/>
    </cacheField>
    <cacheField name="Confirmed activ. 3 (ILE03)" numFmtId="0">
      <sharedItems containsSemiMixedTypes="0" containsString="0" containsNumber="1" minValue="0" maxValue="86730"/>
    </cacheField>
    <cacheField name="Actual Min" numFmtId="3">
      <sharedItems containsSemiMixedTypes="0" containsString="0" containsNumber="1" minValue="0" maxValue="86730"/>
    </cacheField>
    <cacheField name="Unit/activity (=ILE03)" numFmtId="0">
      <sharedItems/>
    </cacheField>
    <cacheField name="Standard" numFmtId="3">
      <sharedItems containsSemiMixedTypes="0" containsString="0" containsNumber="1" containsInteger="1" minValue="0" maxValue="1370"/>
    </cacheField>
    <cacheField name="Standard value unit (=VGE03)" numFmtId="0">
      <sharedItems/>
    </cacheField>
    <cacheField name="System Stat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indows User" refreshedDate="43789.668793750003" createdVersion="6" refreshedVersion="6" minRefreshableVersion="3" recordCount="3841">
  <cacheSource type="worksheet">
    <worksheetSource name="TotalFix"/>
  </cacheSource>
  <cacheFields count="18">
    <cacheField name="Order" numFmtId="0">
      <sharedItems containsSemiMixedTypes="0" containsString="0" containsNumber="1" containsInteger="1" minValue="1522982" maxValue="1559424"/>
    </cacheField>
    <cacheField name="Shipset" numFmtId="0">
      <sharedItems containsSemiMixedTypes="0" containsString="0" containsNumber="1" containsInteger="1" minValue="209" maxValue="249" count="40">
        <n v="210"/>
        <n v="209"/>
        <n v="211"/>
        <n v="212"/>
        <n v="213"/>
        <n v="214"/>
        <n v="215"/>
        <n v="216"/>
        <n v="224"/>
        <n v="217"/>
        <n v="218"/>
        <n v="219"/>
        <n v="220"/>
        <n v="221"/>
        <n v="222"/>
        <n v="223"/>
        <n v="225"/>
        <n v="227"/>
        <n v="226"/>
        <n v="229"/>
        <n v="230"/>
        <n v="231"/>
        <n v="232"/>
        <n v="233"/>
        <n v="234"/>
        <n v="235"/>
        <n v="236"/>
        <n v="237"/>
        <n v="238"/>
        <n v="239"/>
        <n v="246"/>
        <n v="240"/>
        <n v="241"/>
        <n v="244"/>
        <n v="242"/>
        <n v="243"/>
        <n v="245"/>
        <n v="247"/>
        <n v="248"/>
        <n v="249"/>
      </sharedItems>
    </cacheField>
    <cacheField name="Sequence" numFmtId="0">
      <sharedItems/>
    </cacheField>
    <cacheField name="Operation/Activity" numFmtId="0">
      <sharedItems/>
    </cacheField>
    <cacheField name="Work center" numFmtId="0">
      <sharedItems/>
    </cacheField>
    <cacheField name="Control key" numFmtId="0">
      <sharedItems/>
    </cacheField>
    <cacheField name="Work center description" numFmtId="0">
      <sharedItems/>
    </cacheField>
    <cacheField name="Operation short text" numFmtId="0">
      <sharedItems count="21">
        <s v="LOAD COMPONENT INTO JIG"/>
        <s v="PERFORM TRIM AND LOFT INSPECTION"/>
        <s v="ASSEMBLY IN JIG"/>
        <s v="ASSEMBLY OUT OF JIG"/>
        <s v="ELECTRICAL BOND INSPECTION"/>
        <s v="PRE-PAINT INSPECTION"/>
        <s v="PAINT"/>
        <s v="PAINT INSPECTION"/>
        <s v="COMPLETIONS"/>
        <s v="INSTALL ID LABEL"/>
        <s v="FINAL INSPECTION"/>
        <s v="SOURCE INSPECTION"/>
        <s v="ASSEMBLY TRAINEE HOURS"/>
        <s v="PAINT TRAINEE HOURS"/>
        <s v="PAINT TOUCH UP 2"/>
        <s v="PAINT TOUCH UP 1"/>
        <s v="ASSY REPAIR/REWORK"/>
        <s v="TEDLAR REPAIR"/>
        <s v="COMPLETENESS VERIFICATION"/>
        <s v="LOAD COMPONENT TO JIG"/>
        <s v="PAINT M8002" u="1"/>
      </sharedItems>
    </cacheField>
    <cacheField name="ActStartDateExecution" numFmtId="14">
      <sharedItems containsNonDate="0" containsDate="1" containsString="0" containsBlank="1" minDate="2019-04-01T00:00:00" maxDate="2019-11-12T00:00:00"/>
    </cacheField>
    <cacheField name="ActStartTimeExecution" numFmtId="164">
      <sharedItems containsSemiMixedTypes="0" containsNonDate="0" containsDate="1" containsString="0" minDate="1899-12-30T00:00:00" maxDate="1899-12-30T23:52:56"/>
    </cacheField>
    <cacheField name="ActFinishDateExecutn" numFmtId="14">
      <sharedItems containsNonDate="0" containsDate="1" containsString="0" containsBlank="1" minDate="2019-04-01T00:00:00" maxDate="2019-11-12T00:00:00"/>
    </cacheField>
    <cacheField name="ActFinishTimeExecutn" numFmtId="164">
      <sharedItems containsSemiMixedTypes="0" containsNonDate="0" containsDate="1" containsString="0" minDate="1899-12-30T00:00:00" maxDate="1899-12-30T23:57:26"/>
    </cacheField>
    <cacheField name="Confirmed activ. 3 (ILE03)" numFmtId="0">
      <sharedItems containsSemiMixedTypes="0" containsString="0" containsNumber="1" minValue="0" maxValue="416425"/>
    </cacheField>
    <cacheField name="Unit/activity (=ILE03)" numFmtId="0">
      <sharedItems/>
    </cacheField>
    <cacheField name="Actual MINs" numFmtId="166">
      <sharedItems containsString="0" containsBlank="1" containsNumber="1" minValue="0.05" maxValue="6940.416666666667"/>
    </cacheField>
    <cacheField name="Standard value 3 (VGE03)" numFmtId="3">
      <sharedItems containsSemiMixedTypes="0" containsString="0" containsNumber="1" containsInteger="1" minValue="0" maxValue="1370"/>
    </cacheField>
    <cacheField name="Standard value unit (=VGE03)" numFmtId="0">
      <sharedItems/>
    </cacheField>
    <cacheField name="System Stat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Windows User" refreshedDate="43789.670735069441" createdVersion="6" refreshedVersion="6" minRefreshableVersion="3" recordCount="4320">
  <cacheSource type="worksheet">
    <worksheetSource name="TotalMov"/>
  </cacheSource>
  <cacheFields count="18">
    <cacheField name="Order" numFmtId="0">
      <sharedItems containsSemiMixedTypes="0" containsString="0" containsNumber="1" containsInteger="1" minValue="1524526" maxValue="1558792"/>
    </cacheField>
    <cacheField name="Shipset" numFmtId="0">
      <sharedItems containsSemiMixedTypes="0" containsString="0" containsNumber="1" containsInteger="1" minValue="123" maxValue="162" count="40">
        <n v="125"/>
        <n v="123"/>
        <n v="124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52"/>
        <n v="145"/>
        <n v="146"/>
        <n v="147"/>
        <n v="148"/>
        <n v="149"/>
        <n v="151"/>
        <n v="150"/>
        <n v="153"/>
        <n v="154"/>
        <n v="155"/>
        <n v="156"/>
        <n v="157"/>
        <n v="158"/>
        <n v="159"/>
        <n v="160"/>
        <n v="161"/>
        <n v="162"/>
      </sharedItems>
    </cacheField>
    <cacheField name="Sequence" numFmtId="0">
      <sharedItems/>
    </cacheField>
    <cacheField name="Operation/Activity" numFmtId="0">
      <sharedItems/>
    </cacheField>
    <cacheField name="Work center" numFmtId="0">
      <sharedItems/>
    </cacheField>
    <cacheField name="Control key" numFmtId="0">
      <sharedItems/>
    </cacheField>
    <cacheField name="Work center description" numFmtId="0">
      <sharedItems/>
    </cacheField>
    <cacheField name="Operation short text" numFmtId="0">
      <sharedItems count="18">
        <s v="PERFORM SURFACE PREPARATION"/>
        <s v="LOAD COMPONENT INTO JIG"/>
        <s v="PERFORM TRIM AND LOFT INSPECTION"/>
        <s v="ASSEMBLY IN JIG"/>
        <s v="ASSEMBLY OUT OF JIG"/>
        <s v="EDGE SEALING"/>
        <s v="TEDLAR REPAIR"/>
        <s v="ELECTRICAL BOND INSPECTION"/>
        <s v="PRE-PAINT INSPECTION"/>
        <s v="PAINT"/>
        <s v="PAINT INSPECTION"/>
        <s v="COMPLETIONS"/>
        <s v="INSTALL ID LABEL"/>
        <s v="FINAL INSPECTION"/>
        <s v="COMPLETENESS VERIFICATION"/>
        <s v="SOURCE INSPECTION"/>
        <s v="ASSEMBLY TRAINEE HOURS"/>
        <s v="PAINT TRAINEE HOURS"/>
      </sharedItems>
    </cacheField>
    <cacheField name="ActStartDateExecution" numFmtId="14">
      <sharedItems containsNonDate="0" containsDate="1" containsString="0" containsBlank="1" minDate="2019-04-10T00:00:00" maxDate="2019-11-15T00:00:00"/>
    </cacheField>
    <cacheField name="ActStartTimeExecution" numFmtId="164">
      <sharedItems containsSemiMixedTypes="0" containsNonDate="0" containsDate="1" containsString="0" minDate="1899-12-30T00:00:00" maxDate="1899-12-30T23:59:05"/>
    </cacheField>
    <cacheField name="ActFinishDateExecutn" numFmtId="14">
      <sharedItems containsNonDate="0" containsDate="1" containsString="0" containsBlank="1" minDate="2019-04-11T00:00:00" maxDate="2019-11-15T00:00:00"/>
    </cacheField>
    <cacheField name="ActFinishTimeExecutn" numFmtId="164">
      <sharedItems containsSemiMixedTypes="0" containsNonDate="0" containsDate="1" containsString="0" minDate="1899-12-30T00:00:00" maxDate="1899-12-30T23:56:54"/>
    </cacheField>
    <cacheField name="Confirmed activ. 3 (ILE03)" numFmtId="0">
      <sharedItems containsSemiMixedTypes="0" containsString="0" containsNumber="1" minValue="0" maxValue="115374"/>
    </cacheField>
    <cacheField name="Unit/activity (=ILE03)" numFmtId="0">
      <sharedItems/>
    </cacheField>
    <cacheField name="Actual MINs" numFmtId="3">
      <sharedItems containsString="0" containsBlank="1" containsNumber="1" minValue="0.05" maxValue="9843.6" count="1710">
        <n v="38.533000000000001"/>
        <n v="1.367"/>
        <n v="20"/>
        <n v="617.16"/>
        <n v="0.35"/>
        <n v="2.95"/>
        <m/>
        <n v="591.36"/>
        <n v="73.260000000000005"/>
        <n v="30"/>
        <n v="45"/>
        <n v="1709.9399999999998"/>
        <n v="38.616999999999997"/>
        <n v="2.4670000000000001"/>
        <n v="312.18"/>
        <n v="623.46"/>
        <n v="632.82000000000005"/>
        <n v="508.44"/>
        <n v="6.8"/>
        <n v="1421.7"/>
        <n v="124.59"/>
        <n v="5.1669999999999998"/>
        <n v="10.55"/>
        <n v="0.53333333333333333"/>
        <n v="14.367000000000001"/>
        <n v="1917.18"/>
        <n v="3.8170000000000002"/>
        <n v="2813.1600000000003"/>
        <n v="276.36"/>
        <n v="10.632999999999999"/>
        <n v="1995.78"/>
        <n v="193.56"/>
        <n v="199.56"/>
        <n v="458.69299999999998"/>
        <n v="12.4"/>
        <n v="149.52000000000001"/>
        <n v="77.28"/>
        <n v="9.8829999999999991"/>
        <n v="823.02"/>
        <n v="789.12"/>
        <n v="58.716999999999999"/>
        <n v="484.14000000000004"/>
        <n v="60.059999999999995"/>
        <n v="1692.3"/>
        <n v="69.78"/>
        <n v="1.667"/>
        <n v="892.74"/>
        <n v="1467.18"/>
        <n v="510.84"/>
        <n v="118.14"/>
        <n v="281.52"/>
        <n v="138.41999999999999"/>
        <n v="116.00700000000001"/>
        <n v="2.0830000000000002"/>
        <n v="22.4"/>
        <n v="23.75"/>
        <n v="6.2830000000000004"/>
        <n v="80.88000000000001"/>
        <n v="2403"/>
        <n v="289.79000000000002"/>
        <n v="10.617000000000001"/>
        <n v="209.57999999999998"/>
        <n v="1717.08"/>
        <n v="427.68"/>
        <n v="619.923"/>
        <n v="12.067"/>
        <n v="117.42"/>
        <n v="23.05"/>
        <n v="946.26"/>
        <n v="1519.32"/>
        <n v="101.52"/>
        <n v="1405.44"/>
        <n v="208.85999999999999"/>
        <n v="221.34"/>
        <n v="34.183"/>
        <n v="0.8"/>
        <n v="186.6"/>
        <n v="2997.06"/>
        <n v="305.94"/>
        <n v="492.96"/>
        <n v="14.65"/>
        <n v="0.48333333333333334"/>
        <n v="505.2"/>
        <n v="1975.8"/>
        <n v="18.966999999999999"/>
        <n v="119.22"/>
        <n v="23.167000000000002"/>
        <n v="305.88"/>
        <n v="279.65999999999997"/>
        <n v="2007.6000000000001"/>
        <n v="21.683"/>
        <n v="15.782999999999999"/>
        <n v="405.54"/>
        <n v="14.85"/>
        <n v="467.64"/>
        <n v="43.982999999999997"/>
        <n v="4.117"/>
        <n v="198.72"/>
        <n v="2106.6"/>
        <n v="142.14000000000001"/>
        <n v="1061.7"/>
        <n v="230.46"/>
        <n v="44.35"/>
        <n v="0.28333333333333333"/>
        <n v="592.14"/>
        <n v="422.58"/>
        <n v="570.6"/>
        <n v="135.24"/>
        <n v="1052.52"/>
        <n v="9.1669999999999998"/>
        <n v="3.4670000000000001"/>
        <n v="5.4669999999999996"/>
        <n v="1556.88"/>
        <n v="906.54"/>
        <n v="3842.9400000000005"/>
        <n v="21.716999999999999"/>
        <n v="6.1"/>
        <n v="579.48"/>
        <n v="926.6400000000001"/>
        <n v="391.14"/>
        <n v="1524.48"/>
        <n v="29.817"/>
        <n v="1004.3999999999999"/>
        <n v="93.539999999999992"/>
        <n v="3.7"/>
        <n v="255.96"/>
        <n v="2041.6799999999998"/>
        <n v="18.367000000000001"/>
        <n v="60.179999999999993"/>
        <n v="266.95"/>
        <n v="61.139999999999993"/>
        <n v="1596.8999999999999"/>
        <n v="287.39999999999998"/>
        <n v="2.2330000000000001"/>
        <n v="458.52000000000004"/>
        <n v="1823.34"/>
        <n v="153.78"/>
        <n v="365.303"/>
        <n v="97.559999999999988"/>
        <n v="207.17999999999998"/>
        <n v="226.79999999999998"/>
        <n v="37.732999999999997"/>
        <n v="457.56"/>
        <n v="1891.98"/>
        <n v="34.1"/>
        <n v="426.3"/>
        <n v="54.116999999999997"/>
        <n v="291.72000000000003"/>
        <n v="110.7"/>
        <n v="594.78"/>
        <n v="922.44"/>
        <n v="918.54"/>
        <n v="1207.32"/>
        <n v="6.9669999999999996"/>
        <n v="571.38"/>
        <n v="131.76000000000002"/>
        <n v="224.70000000000002"/>
        <n v="465.06"/>
        <n v="33.75"/>
        <n v="12.183"/>
        <n v="512.39700000000005"/>
        <n v="2541.06"/>
        <n v="2"/>
        <n v="332.94"/>
        <n v="1836.8999999999999"/>
        <n v="12.266999999999999"/>
        <n v="395.46000000000004"/>
        <n v="29"/>
        <n v="8.35"/>
        <n v="2.4329999999999998"/>
        <n v="31.382999999999999"/>
        <n v="6.6829999999999998"/>
        <n v="2413.4399999999996"/>
        <n v="704.58"/>
        <n v="2.117"/>
        <n v="317.39999999999998"/>
        <n v="1608.12"/>
        <n v="195.83999999999997"/>
        <n v="685.43999999999994"/>
        <n v="54.082999999999998"/>
        <n v="26.6"/>
        <n v="159"/>
        <n v="114.36"/>
        <n v="2504.52"/>
        <n v="67.14"/>
        <n v="235.62"/>
        <n v="623.88"/>
        <n v="117.37"/>
        <n v="8.2669999999999995"/>
        <n v="311.58"/>
        <n v="1401.48"/>
        <n v="913.26"/>
        <n v="385.08"/>
        <n v="262.62"/>
        <n v="113.39999999999999"/>
        <n v="30.016999999999999"/>
        <n v="52.417000000000002"/>
        <n v="1.1499999999999999"/>
        <n v="422.34"/>
        <n v="8.9169999999999998"/>
        <n v="2476.2000000000003"/>
        <n v="455.1"/>
        <n v="152.94"/>
        <n v="1658.76"/>
        <n v="177.24"/>
        <n v="967.14"/>
        <n v="335.28000000000003"/>
        <n v="52.533000000000001"/>
        <n v="209.70699999999999"/>
        <n v="1423.74"/>
        <n v="27"/>
        <n v="539.94000000000005"/>
        <n v="13.95"/>
        <n v="112.2"/>
        <n v="465.54"/>
        <n v="4.8"/>
        <n v="461.82"/>
        <n v="1128.6600000000001"/>
        <n v="451.74"/>
        <n v="303.63299999999998"/>
        <n v="44.332999999999998"/>
        <n v="331.92"/>
        <n v="858.3"/>
        <n v="455.64000000000004"/>
        <n v="1876.92"/>
        <n v="132.06"/>
        <n v="756.84"/>
        <n v="749.94"/>
        <n v="109.38"/>
        <n v="5.9"/>
        <n v="15.85"/>
        <n v="414.35999999999996"/>
        <n v="2338.4399999999996"/>
        <n v="0.98333333333333328"/>
        <n v="227.82000000000002"/>
        <n v="62.400000000000006"/>
        <n v="3598.74"/>
        <n v="146.58000000000001"/>
        <n v="151.07999999999998"/>
        <n v="1.0329999999999999"/>
        <n v="147.41999999999999"/>
        <n v="1995.4199999999998"/>
        <n v="279.42"/>
        <n v="268.38600000000002"/>
        <n v="13.65"/>
        <n v="86.64"/>
        <n v="82.559999999999988"/>
        <n v="359.52"/>
        <n v="1994.6399999999999"/>
        <n v="35.533000000000001"/>
        <n v="1228.44"/>
        <n v="46.216999999999999"/>
        <n v="436.98"/>
        <n v="211.62"/>
        <n v="6.2670000000000003"/>
        <n v="302.52"/>
        <n v="1048.98"/>
        <n v="1177.26"/>
        <n v="344.10700000000003"/>
        <n v="3.9670000000000001"/>
        <n v="93.78"/>
        <n v="154.26000000000002"/>
        <n v="20.3"/>
        <n v="19.632999999999999"/>
        <n v="127.08"/>
        <n v="1982.7"/>
        <n v="19.817"/>
        <n v="213.72"/>
        <n v="358.97999999999996"/>
        <n v="459.78000000000003"/>
        <n v="3.95"/>
        <n v="152.4"/>
        <n v="1964.82"/>
        <n v="397.86"/>
        <n v="887.93999999999994"/>
        <n v="461.15999999999997"/>
        <n v="101.88"/>
        <n v="24.5"/>
        <n v="152.46"/>
        <n v="1819.6200000000001"/>
        <n v="130.68"/>
        <n v="434.76000000000005"/>
        <n v="758.93999999999994"/>
        <n v="154.91999999999999"/>
        <n v="348.12"/>
        <n v="1745.1000000000001"/>
        <n v="13.532999999999999"/>
        <n v="41.55"/>
        <n v="61.739999999999995"/>
        <n v="1470.48"/>
        <n v="50.966999999999999"/>
        <n v="5.8170000000000002"/>
        <n v="226.32"/>
        <n v="2268.3000000000002"/>
        <n v="18.75"/>
        <n v="274.60599999999999"/>
        <n v="10.067"/>
        <n v="687.86666666666667"/>
        <n v="33.4"/>
        <n v="504.83300000000003"/>
        <n v="11.382999999999999"/>
        <n v="6.5170000000000003"/>
        <n v="6.6669999999999998"/>
        <n v="8.3333333333333329E-2"/>
        <n v="853.98699999999997"/>
        <n v="3.0329999999999999"/>
        <n v="2327.8199999999997"/>
        <n v="4.3499999999999996"/>
        <n v="268.14000000000004"/>
        <n v="3364.2"/>
        <n v="122.64"/>
        <n v="458.4"/>
        <n v="2.8170000000000002"/>
        <n v="925.32"/>
        <n v="1800.12"/>
        <n v="1936.6200000000001"/>
        <n v="10.85"/>
        <n v="1272.03"/>
        <n v="88.5"/>
        <n v="1180.2"/>
        <n v="143.64000000000001"/>
        <n v="23.716999999999999"/>
        <n v="181.74"/>
        <n v="255.66"/>
        <n v="644.5200000000001"/>
        <n v="118.98"/>
        <n v="228.23999999999998"/>
        <n v="220.73999999999998"/>
        <n v="155.63999999999999"/>
        <n v="32.85"/>
        <n v="105.12"/>
        <n v="235.32000000000002"/>
        <n v="188.51999999999998"/>
        <n v="1158.9000000000001"/>
        <n v="111.78"/>
        <n v="139.74"/>
        <n v="18.5"/>
        <n v="189.60000000000002"/>
        <n v="1484.1"/>
        <n v="526.43999999999994"/>
        <n v="2.5169999999999999"/>
        <n v="1233.48"/>
        <n v="53.383000000000003"/>
        <n v="7.65"/>
        <n v="568.98"/>
        <n v="1128.8399999999999"/>
        <n v="135.47999999999999"/>
        <n v="466.8"/>
        <n v="95.82"/>
        <n v="604.1400000000001"/>
        <n v="22.082999999999998"/>
        <n v="65.160000000000011"/>
        <n v="397.08000000000004"/>
        <n v="523.91999999999996"/>
        <n v="493.14"/>
        <n v="89.940000000000012"/>
        <n v="239.70000000000002"/>
        <n v="35.716999999999999"/>
        <n v="2.15"/>
        <n v="215.16"/>
        <n v="1870.1"/>
        <n v="391.67999999999995"/>
        <n v="5.8330000000000002"/>
        <n v="787.9799999999999"/>
        <n v="44.267000000000003"/>
        <n v="558.24"/>
        <n v="244.88300000000001"/>
        <n v="35.4"/>
        <n v="374.15999999999997"/>
        <n v="1513.14"/>
        <n v="104.76"/>
        <n v="329.52"/>
        <n v="817.5"/>
        <n v="5.2329999999999997"/>
        <n v="4.0170000000000003"/>
        <n v="491.64000000000004"/>
        <n v="2096.6400000000003"/>
        <n v="124.91999999999999"/>
        <n v="365.64000000000004"/>
        <n v="9.1"/>
        <n v="616.19999999999993"/>
        <n v="469.98"/>
        <n v="95.4"/>
        <n v="576.84"/>
        <n v="1533.12"/>
        <n v="169.02"/>
        <n v="748.5"/>
        <n v="46.55"/>
        <n v="146.4"/>
        <n v="9.6829999999999998"/>
        <n v="484.67999999999995"/>
        <n v="599.88"/>
        <n v="512.16"/>
        <n v="1082.58"/>
        <n v="54.033000000000001"/>
        <n v="2534.4"/>
        <n v="9.8170000000000002"/>
        <n v="216.72"/>
        <n v="1366.74"/>
        <n v="78.48"/>
        <n v="825.96"/>
        <n v="4.6829999999999998"/>
        <n v="1004.5200000000001"/>
        <n v="112.51"/>
        <n v="9.0169999999999995"/>
        <n v="593.04"/>
        <n v="1513.44"/>
        <n v="0.13333333333333333"/>
        <n v="336.3"/>
        <n v="544.31999999999994"/>
        <n v="1124.9399999999998"/>
        <n v="369.12"/>
        <n v="20.766999999999999"/>
        <n v="231.12"/>
        <n v="2273.52"/>
        <n v="16.55"/>
        <n v="445.74"/>
        <n v="105.78"/>
        <n v="1658.4599999999998"/>
        <n v="8.0500000000000007"/>
        <n v="208.74"/>
        <n v="1879.68"/>
        <n v="42.466999999999999"/>
        <n v="553.67999999999995"/>
        <n v="619.02"/>
        <n v="6.633"/>
        <n v="1177.02"/>
        <n v="163.32"/>
        <n v="6.2"/>
        <n v="330.71999999999997"/>
        <n v="1953.8999999999999"/>
        <n v="33.767000000000003"/>
        <n v="462.42"/>
        <n v="394.14"/>
        <n v="446.76"/>
        <n v="68.460000000000008"/>
        <n v="1422.6000000000001"/>
        <n v="613.26"/>
        <n v="378.483"/>
        <n v="6.6666666666666666E-2"/>
        <n v="332.21999999999997"/>
        <n v="4.5330000000000004"/>
        <n v="435.48"/>
        <n v="1674.3000000000002"/>
        <n v="78.960000000000008"/>
        <n v="422.03999999999996"/>
        <n v="350.76"/>
        <n v="351.65999999999997"/>
        <n v="92.58"/>
        <n v="56.783000000000001"/>
        <n v="274.02"/>
        <n v="2151"/>
        <n v="30.466999999999999"/>
        <n v="496.92"/>
        <n v="516.66000000000008"/>
        <n v="365.7"/>
        <n v="26.55"/>
        <n v="3.7829999999999999"/>
        <n v="86.94"/>
        <n v="1734.66"/>
        <n v="1087.5"/>
        <n v="237.50700000000001"/>
        <n v="591.59999999999991"/>
        <n v="9.2330000000000005"/>
        <n v="629.88"/>
        <n v="1772.52"/>
        <n v="299.33999999999997"/>
        <n v="276.14699999999999"/>
        <n v="53.667000000000002"/>
        <n v="9843.6"/>
        <n v="4.55"/>
        <n v="279.3"/>
        <n v="1728.96"/>
        <n v="539.22"/>
        <n v="6.867"/>
        <n v="726.12"/>
        <n v="603.78000000000009"/>
        <n v="65.88000000000001"/>
        <n v="510.30000000000007"/>
        <n v="1244.9399999999998"/>
        <n v="425.21999999999997"/>
        <n v="617.1"/>
        <n v="55.3"/>
        <n v="2573.1600000000003"/>
        <n v="7.4829999999999997"/>
        <n v="146.82"/>
        <n v="2179.1999999999998"/>
        <n v="153.12"/>
        <n v="852.42000000000007"/>
        <n v="114.78"/>
        <n v="1292.22"/>
        <n v="97.316999999999993"/>
        <n v="2.2000000000000002"/>
        <n v="326.58"/>
        <n v="1792.5830000000001"/>
        <n v="132.30000000000001"/>
        <n v="526.62"/>
        <n v="74.16"/>
        <n v="1499.3400000000001"/>
        <n v="101.783"/>
        <n v="404.1"/>
        <n v="730.56000000000006"/>
        <n v="40.133000000000003"/>
        <n v="385.14"/>
        <n v="18.716999999999999"/>
        <n v="40"/>
        <n v="382.26000000000005"/>
        <n v="1993.4399999999998"/>
        <n v="128.22"/>
        <n v="717.48"/>
        <n v="110.88000000000001"/>
        <n v="57.267000000000003"/>
        <n v="389.88"/>
        <n v="1652.8799999999999"/>
        <n v="271.14"/>
        <n v="410.4"/>
        <n v="1224.72"/>
        <n v="79.14"/>
        <n v="1.2669999999999999"/>
        <n v="617.93999999999994"/>
        <n v="1678.1999999999998"/>
        <n v="12.55"/>
        <n v="13.632999999999999"/>
        <n v="458.58"/>
        <n v="250.79999999999998"/>
        <n v="145.26"/>
        <n v="926.81999999999994"/>
        <n v="39.783000000000001"/>
        <n v="293.7"/>
        <n v="4723.74"/>
        <n v="3.5670000000000002"/>
        <n v="570.12"/>
        <n v="2118.3000000000002"/>
        <n v="53.832999999999998"/>
        <n v="15.683"/>
        <n v="800.16"/>
        <n v="62.760000000000005"/>
        <n v="151.5"/>
        <n v="2.1"/>
        <n v="106.14"/>
        <n v="2484.9"/>
        <n v="12.882999999999999"/>
        <n v="27.1"/>
        <n v="674.5200000000001"/>
        <n v="1324.56"/>
        <n v="127.32"/>
        <n v="1.9670000000000001"/>
        <n v="301.14"/>
        <n v="1233.3600000000001"/>
        <n v="460.98"/>
        <n v="527.52"/>
        <n v="3"/>
        <n v="605.81999999999994"/>
        <n v="101.1"/>
        <n v="306.54000000000002"/>
        <n v="2399.7600000000002"/>
        <n v="39.517000000000003"/>
        <n v="459.71999999999997"/>
        <n v="40.817"/>
        <n v="1651.98"/>
        <n v="83.132999999999996"/>
        <n v="211.56"/>
        <n v="1706.88"/>
        <n v="126.06"/>
        <n v="523.5"/>
        <n v="145.08000000000001"/>
        <n v="315.36"/>
        <n v="1393.5"/>
        <n v="1166.6399999999999"/>
        <n v="139.38999999999999"/>
        <n v="165.42000000000002"/>
        <n v="207.54"/>
        <n v="22.933"/>
        <n v="18.067"/>
        <n v="275.88"/>
        <n v="1580.34"/>
        <n v="486.72"/>
        <n v="891.59999999999991"/>
        <n v="60.480000000000004"/>
        <n v="1717.26"/>
        <n v="65.016999999999996"/>
        <n v="4.2169999999999996"/>
        <n v="252.12"/>
        <n v="2201.88"/>
        <n v="342.78000000000003"/>
        <n v="544.79999999999995"/>
        <n v="49.616999999999997"/>
        <n v="290.46000000000004"/>
        <n v="11.882999999999999"/>
        <n v="151.56"/>
        <n v="2118"/>
        <n v="463.5"/>
        <n v="603.6"/>
        <n v="115.19999999999999"/>
        <n v="92.76"/>
        <n v="53.232999999999997"/>
        <n v="1019.8199999999999"/>
        <n v="1603.8600000000001"/>
        <n v="93.960000000000008"/>
        <n v="857.76"/>
        <n v="51.716999999999999"/>
        <n v="491.76"/>
        <n v="54.433"/>
        <n v="3.2"/>
        <n v="264.78000000000003"/>
        <n v="2359.08"/>
        <n v="33.5"/>
        <n v="90.059999999999988"/>
        <n v="768.42000000000007"/>
        <n v="847.74"/>
        <n v="11.583"/>
        <n v="6.0330000000000004"/>
        <n v="151.97999999999999"/>
        <n v="31.216999999999999"/>
        <n v="67.919999999999987"/>
        <n v="597.12"/>
        <n v="351.96"/>
        <n v="2998.7999999999997"/>
        <n v="63.9"/>
        <n v="7.916666666666667"/>
        <n v="250.56"/>
        <n v="616.14"/>
        <n v="1618.8"/>
        <n v="429.48"/>
        <n v="62.459999999999994"/>
        <n v="1032.24"/>
        <n v="208.02"/>
        <n v="5.25"/>
        <n v="543.42000000000007"/>
        <n v="1598.94"/>
        <n v="505.43"/>
        <n v="25.15"/>
        <n v="732.9"/>
        <n v="48.4"/>
        <n v="421.08"/>
        <n v="23.683"/>
        <n v="174.06"/>
        <n v="2458.02"/>
        <n v="18.117000000000001"/>
        <n v="677.9666666666667"/>
        <n v="617.46"/>
        <n v="32.332999999999998"/>
        <n v="1.133"/>
        <n v="499.20000000000005"/>
        <n v="2058.96"/>
        <n v="491.03999999999996"/>
        <n v="34.332999999999998"/>
        <n v="22.067"/>
        <n v="589.74"/>
        <n v="2165.88"/>
        <n v="148.20000000000002"/>
        <n v="595.79999999999995"/>
        <n v="387.24"/>
        <n v="25.9"/>
        <n v="14.15"/>
        <n v="245.82000000000002"/>
        <n v="1812.42"/>
        <n v="432.66"/>
        <n v="301.12"/>
        <n v="55.216000000000001"/>
        <n v="82.8"/>
        <n v="19.667000000000002"/>
        <n v="126.66000000000001"/>
        <n v="2025.4800000000002"/>
        <n v="40.9"/>
        <n v="393.54"/>
        <n v="52.732999999999997"/>
        <n v="13.55"/>
        <n v="1708.68"/>
        <n v="89.039999999999992"/>
        <n v="75.84"/>
        <n v="221.28"/>
        <n v="10.199999999999999"/>
        <n v="711.9"/>
        <n v="1722.24"/>
        <n v="138.6"/>
        <n v="343.74"/>
        <n v="52.482999999999997"/>
        <n v="412.2"/>
        <n v="70.683000000000007"/>
        <n v="206.34"/>
        <n v="1827.9"/>
        <n v="510.23999999999995"/>
        <n v="781.68000000000006"/>
        <n v="36.366999999999997"/>
        <n v="611.88"/>
        <n v="141.96"/>
        <n v="1.7"/>
        <n v="629.76"/>
        <n v="2118.7199999999998"/>
        <n v="117.66000000000001"/>
        <n v="38.116999999999997"/>
        <n v="213.77699999999999"/>
        <n v="802.62"/>
        <n v="46.982999999999997"/>
        <n v="7.117"/>
        <n v="294.42"/>
        <n v="2022.84"/>
        <n v="80.459999999999994"/>
        <n v="529.1400000000001"/>
        <n v="83.16"/>
        <n v="605.76"/>
        <n v="4.0670000000000002"/>
        <n v="1.5169999999999999"/>
        <n v="513.96"/>
        <n v="848.40000000000009"/>
        <n v="140.57999999999998"/>
        <n v="5.9169999999999998"/>
        <n v="771.18"/>
        <n v="2.133"/>
        <n v="319.62"/>
        <n v="210.6"/>
        <n v="69.233000000000004"/>
        <n v="511.68"/>
        <n v="1772.8799999999999"/>
        <n v="353.09999999999997"/>
        <n v="424.92"/>
        <n v="267.78000000000003"/>
        <n v="80.34"/>
        <n v="51.415999999999997"/>
        <n v="306.18"/>
        <n v="2534.58"/>
        <n v="39.067"/>
        <n v="902.7166666666667"/>
        <n v="0.4"/>
        <n v="1327.68"/>
        <n v="103.38000000000001"/>
        <n v="1.9"/>
        <n v="517.86"/>
        <n v="1117.92"/>
        <n v="382.56"/>
        <n v="759.06"/>
        <n v="30.417000000000002"/>
        <n v="497.76"/>
        <n v="89.22"/>
        <n v="45.4"/>
        <n v="340.74"/>
        <n v="1415.6999999999998"/>
        <n v="441.06"/>
        <n v="200.52"/>
        <n v="2.0499999999999998"/>
        <n v="425.58"/>
        <n v="368.16"/>
        <n v="49.2"/>
        <n v="565.43999999999994"/>
        <n v="1625.22"/>
        <n v="57.616999999999997"/>
        <n v="2.4500000000000002"/>
        <n v="585.4799999999999"/>
        <n v="1223.8799999999999"/>
        <n v="442.8"/>
        <n v="420.66"/>
        <n v="91.7"/>
        <n v="224.82"/>
        <n v="63.24"/>
        <n v="593.88"/>
        <n v="1993.56"/>
        <n v="59.716999999999999"/>
        <n v="907.5"/>
        <n v="48.933"/>
        <n v="243.42000000000002"/>
        <n v="189.48"/>
        <n v="5.6829999999999998"/>
        <n v="495.84"/>
        <n v="2134.2599999999998"/>
        <n v="186.35999999999999"/>
        <n v="739.68"/>
        <n v="103.453"/>
        <n v="274.86"/>
        <n v="45.366999999999997"/>
        <n v="5.75"/>
        <n v="479.22"/>
        <n v="2956.68"/>
        <n v="30.067"/>
        <n v="800.81999999999994"/>
        <n v="105.36"/>
        <n v="229.85999999999999"/>
        <n v="3.6"/>
        <n v="519.18000000000006"/>
        <n v="1981.44"/>
        <n v="78.36"/>
        <n v="884.09999999999991"/>
        <n v="52.317"/>
        <n v="427.73999999999995"/>
        <n v="3.883"/>
        <n v="501.66"/>
        <n v="2040.18"/>
        <n v="15.532999999999999"/>
        <n v="640.32000000000005"/>
        <n v="6.15"/>
        <n v="130.14000000000001"/>
        <n v="11.85"/>
        <n v="180"/>
        <n v="2259.66"/>
        <n v="42.8"/>
        <n v="469.8"/>
        <n v="37.683"/>
        <n v="595.98"/>
        <n v="168.12"/>
        <n v="1.917"/>
        <n v="386.15999999999997"/>
        <n v="1979.1"/>
        <n v="12.85"/>
        <n v="888.06000000000006"/>
        <n v="37.450000000000003"/>
        <n v="493.08"/>
        <n v="46.082999999999998"/>
        <n v="2.7"/>
        <n v="285.06"/>
        <n v="2237.88"/>
        <n v="35.85"/>
        <n v="1.95"/>
        <n v="1113.1199999999999"/>
        <n v="28.1"/>
        <n v="147.96"/>
        <n v="2503.5"/>
        <n v="19.350000000000001"/>
        <n v="467.1"/>
        <n v="91.132999999999996"/>
        <n v="1062.96"/>
        <n v="11.867000000000001"/>
        <n v="619.5"/>
        <n v="1855.44"/>
        <n v="414.65999999999997"/>
        <n v="731.28000000000009"/>
        <n v="79.320000000000007"/>
        <n v="141.30000000000001"/>
        <n v="323.45999999999998"/>
        <n v="36.85"/>
        <n v="542.52"/>
        <n v="54.8"/>
        <n v="2984.8799999999997"/>
        <n v="48.232999999999997"/>
        <n v="17.2"/>
        <n v="0.05"/>
        <n v="2232.2999999999997"/>
        <n v="219.18"/>
        <n v="395.34000000000003"/>
        <n v="10.050000000000001"/>
        <n v="824.46"/>
        <n v="253.14000000000001"/>
        <n v="0.15"/>
        <n v="565.20000000000005"/>
        <n v="1822.62"/>
        <n v="591.84"/>
        <n v="9.9670000000000005"/>
        <n v="444.53999999999996"/>
        <n v="361.62"/>
        <n v="39"/>
        <n v="2.9"/>
        <n v="251.88000000000002"/>
        <n v="2200.56"/>
        <n v="127.44000000000001"/>
        <n v="795.78"/>
        <n v="85.26"/>
        <n v="276.83999999999997"/>
        <n v="34.582999999999998"/>
        <n v="168.48"/>
        <n v="1731.18"/>
        <n v="56.317"/>
        <n v="1122.42"/>
        <n v="614.09999999999991"/>
        <n v="110.94"/>
        <n v="168.297"/>
        <n v="3.6829999999999998"/>
        <n v="420"/>
        <n v="2002.1399999999999"/>
        <n v="117.96"/>
        <n v="381"/>
        <n v="37.25"/>
        <n v="436.26"/>
        <n v="91.97999999999999"/>
        <n v="159.96"/>
        <n v="5.65"/>
        <n v="226.98"/>
        <n v="2020.08"/>
        <n v="14.016999999999999"/>
        <n v="792.36"/>
        <n v="16.667000000000002"/>
        <n v="599.64"/>
        <n v="163.90700000000001"/>
        <n v="6.35"/>
        <n v="214.44"/>
        <n v="1970.8200000000002"/>
        <n v="25.167000000000002"/>
        <n v="66.539999999999992"/>
        <n v="487.55999999999995"/>
        <n v="36.517000000000003"/>
        <n v="265.74"/>
        <n v="236.4"/>
        <n v="26.832999999999998"/>
        <n v="51.95"/>
        <n v="1259.58"/>
        <n v="1947.48"/>
        <n v="56"/>
        <n v="799.98"/>
        <n v="61.800000000000004"/>
        <n v="481.32"/>
        <n v="370.62"/>
        <n v="79.917000000000002"/>
        <n v="508.86"/>
        <n v="1794"/>
        <n v="10.766999999999999"/>
        <n v="492.93700000000001"/>
        <n v="89.28"/>
        <n v="131.45999999999998"/>
        <n v="17.917000000000002"/>
        <n v="150.54"/>
        <n v="2443.2599999999998"/>
        <n v="8.8330000000000002"/>
        <n v="580.18333333333328"/>
        <n v="46.366999999999997"/>
        <n v="405.48"/>
        <n v="219.06"/>
        <n v="80.7"/>
        <n v="274.56"/>
        <n v="2058.2400000000002"/>
        <n v="228.48"/>
        <n v="195.06"/>
        <n v="90.66"/>
        <n v="18.882999999999999"/>
        <n v="554.5200000000001"/>
        <n v="927.48"/>
        <n v="153.31299999999999"/>
        <n v="444.71999999999997"/>
        <n v="9.3000000000000007"/>
        <n v="453.24"/>
        <n v="47.383000000000003"/>
        <n v="231.06"/>
        <n v="1985.64"/>
        <n v="196.01999999999998"/>
        <n v="217.14000000000001"/>
        <n v="1.2829999999999999"/>
        <n v="22.716999999999999"/>
        <n v="358.70699999999999"/>
        <n v="1843.1999999999998"/>
        <n v="69.06"/>
        <n v="155.82"/>
        <n v="4.95"/>
        <n v="141.54"/>
        <n v="2437.08"/>
        <n v="49.982999999999997"/>
        <n v="380.03999999999996"/>
        <n v="263.64"/>
        <n v="469.74"/>
        <n v="1502.52"/>
        <n v="8"/>
        <n v="692.57999999999993"/>
        <n v="37.35"/>
        <n v="20.7"/>
        <n v="91.634"/>
        <n v="90.78"/>
        <n v="411.3"/>
        <n v="716.93999999999994"/>
        <n v="60.72"/>
        <n v="2737.8"/>
        <n v="520.62"/>
        <n v="1957.1399999999999"/>
        <n v="38.6"/>
        <n v="636.66000000000008"/>
        <n v="83.039999999999992"/>
        <n v="318.06"/>
        <n v="98.88"/>
        <n v="1.6830000000000001"/>
        <n v="267.387"/>
        <n v="1922.9"/>
        <n v="38.466999999999999"/>
        <n v="548.1"/>
        <n v="19.149999999999999"/>
        <n v="274.44"/>
        <n v="41.482999999999997"/>
        <n v="13.782999999999999"/>
        <n v="477.36"/>
        <n v="1861.02"/>
        <n v="40.450000000000003"/>
        <n v="447.42"/>
        <n v="14.083"/>
        <n v="277.8"/>
        <n v="83.6"/>
        <n v="471.06"/>
        <n v="1984.98"/>
        <n v="197.46"/>
        <n v="307.62"/>
        <n v="69.47999999999999"/>
        <n v="218.82"/>
        <n v="228.36"/>
        <n v="22.783000000000001"/>
        <n v="10.266999999999999"/>
        <n v="534.05999999999995"/>
        <n v="1992.6599999999999"/>
        <n v="10.95"/>
        <n v="275.7"/>
        <n v="2.867"/>
        <n v="507.78"/>
        <n v="641.76700000000005"/>
        <n v="1832.8799999999999"/>
        <n v="147.72"/>
        <n v="529.62"/>
        <n v="192.06"/>
        <n v="274.08"/>
        <n v="89.933000000000007"/>
        <n v="34.25"/>
        <n v="431.28"/>
        <n v="2084.2799999999997"/>
        <n v="38.433"/>
        <n v="25.367000000000001"/>
        <n v="461.52"/>
        <n v="15.167"/>
        <n v="116.75999999999999"/>
        <n v="3.367"/>
        <n v="469.38"/>
        <n v="2142.2999999999997"/>
        <n v="66.84"/>
        <n v="571.79999999999995"/>
        <n v="294.48"/>
        <n v="178.26"/>
        <n v="4.45"/>
        <n v="334.26"/>
        <n v="1917.9"/>
        <n v="15.233000000000001"/>
        <n v="495.65999999999997"/>
        <n v="100.19999999999999"/>
        <n v="196.86"/>
        <n v="625.13"/>
        <n v="1896.96"/>
        <n v="28.667000000000002"/>
        <n v="655.74"/>
        <n v="100.08"/>
        <n v="40.883000000000003"/>
        <n v="719.94"/>
        <n v="1900.98"/>
        <n v="60.779999999999994"/>
        <n v="338.21999999999997"/>
        <n v="60.419999999999995"/>
        <n v="278.34000000000003"/>
        <n v="242.04"/>
        <n v="1944.8999999999999"/>
        <n v="81"/>
        <n v="497.4"/>
        <n v="84.66"/>
        <n v="407.64"/>
        <n v="116.28"/>
        <n v="467.28000000000003"/>
        <n v="2142.12"/>
        <n v="33.799999999999997"/>
        <n v="335.21999999999997"/>
        <n v="41.982999999999997"/>
        <n v="74.3"/>
        <n v="5.7329999999999997"/>
        <n v="287.88"/>
        <n v="2249.6999999999998"/>
        <n v="31.483000000000001"/>
        <n v="512.88699999999994"/>
        <n v="5.5830000000000002"/>
        <n v="393.29999999999995"/>
        <n v="201.96"/>
        <n v="21.067"/>
        <n v="9.7330000000000005"/>
        <n v="362.553"/>
        <n v="28.082999999999998"/>
        <n v="492.78"/>
        <n v="37.482999999999997"/>
        <n v="6.4829999999999997"/>
        <n v="385.92"/>
        <n v="2057.94"/>
        <n v="34.466999999999999"/>
        <n v="451.8"/>
        <n v="112.74"/>
        <n v="452.88"/>
        <n v="109.80000000000001"/>
        <n v="525"/>
        <n v="1960.7400000000002"/>
        <n v="15.183"/>
        <n v="523.80000000000007"/>
        <n v="45.232999999999997"/>
        <n v="1048.92"/>
        <n v="353.517"/>
        <n v="1866.7199999999998"/>
        <n v="676.86"/>
        <n v="948.42000000000007"/>
        <n v="145.5"/>
        <n v="331.26"/>
        <n v="45.383000000000003"/>
        <n v="36.75"/>
        <n v="456.47999999999996"/>
        <n v="2047.5"/>
        <n v="53.7"/>
        <n v="386.70000000000005"/>
        <n v="42.966999999999999"/>
        <n v="242.51999999999998"/>
        <n v="324.42"/>
        <n v="149.57999999999998"/>
        <n v="4.5170000000000003"/>
        <n v="532.44000000000005"/>
        <n v="2156.52"/>
        <n v="58.366999999999997"/>
        <n v="691.74"/>
        <n v="22.033000000000001"/>
        <n v="46.6"/>
        <n v="14.867000000000001"/>
        <n v="365.52"/>
        <n v="1931.9399999999998"/>
        <n v="8.6170000000000009"/>
        <n v="349.5"/>
        <n v="22.983000000000001"/>
        <n v="107.64"/>
        <n v="36.417000000000002"/>
        <n v="10.382999999999999"/>
        <n v="564.72"/>
        <n v="2032.68"/>
        <n v="23.483000000000001"/>
        <n v="370.56"/>
        <n v="36.6"/>
        <n v="52.35"/>
        <n v="2.9830000000000001"/>
        <n v="394.86"/>
        <n v="2327.4"/>
        <n v="51.167000000000002"/>
        <n v="340.79999999999995"/>
        <n v="90.12"/>
        <n v="551.57999999999993"/>
        <n v="55.817"/>
        <n v="432.96000000000004"/>
        <n v="2215.6799999999998"/>
        <n v="12.933"/>
        <n v="540.24"/>
        <n v="47.017000000000003"/>
        <n v="133.88999999999999"/>
        <n v="542.28"/>
        <n v="2152.8000000000002"/>
        <n v="47.966999999999999"/>
        <n v="191.52"/>
        <n v="37.433"/>
        <n v="384.9"/>
        <n v="9.3829999999999991"/>
        <n v="9.9499999999999993"/>
        <n v="845.7"/>
        <n v="2122.3799999999997"/>
        <n v="94.5"/>
        <n v="780.90000000000009"/>
        <n v="92.46"/>
        <n v="182.64000000000001"/>
        <n v="254.64"/>
        <n v="4.9169999999999998"/>
        <n v="475.5"/>
        <n v="1902.6000000000001"/>
        <n v="90.899999999999991"/>
        <n v="600.12"/>
        <n v="102.96"/>
        <n v="40.232999999999997"/>
        <n v="412.38"/>
        <n v="2273.7600000000002"/>
        <n v="128.88"/>
        <n v="549.78"/>
        <n v="57.866999999999997"/>
        <n v="39.85"/>
        <n v="3.05"/>
        <n v="618.57000000000005"/>
        <n v="2000.6999999999998"/>
        <n v="40.417000000000002"/>
        <n v="485.21999999999997"/>
        <n v="21.417000000000002"/>
        <n v="203.94"/>
        <n v="86.58"/>
        <n v="17.8"/>
        <n v="638.69299999999998"/>
        <n v="1524.54"/>
        <n v="23.65"/>
        <n v="368.64"/>
        <n v="64.259999999999991"/>
        <n v="70.98"/>
        <n v="13.967000000000001"/>
        <n v="487.5"/>
        <n v="2097.9"/>
        <n v="42.133000000000003"/>
        <n v="541.79999999999995"/>
        <n v="22.2"/>
        <n v="353.58"/>
        <n v="378.48"/>
        <n v="94.800000000000011"/>
        <n v="231.9"/>
        <n v="2329.7400000000002"/>
        <n v="86.88"/>
        <n v="338.71699999999998"/>
        <n v="18.100000000000001"/>
        <n v="44.517000000000003"/>
        <n v="12.717000000000001"/>
        <n v="285.41999999999996"/>
        <n v="2319.84"/>
        <n v="9.65"/>
        <n v="3.5169999999999999"/>
        <n v="495.56700000000001"/>
        <n v="127.61999999999999"/>
        <n v="118.67999999999999"/>
        <n v="531.24"/>
        <n v="2239.4470000000001"/>
        <n v="14.132999999999999"/>
        <n v="485.88000000000005"/>
        <n v="45.317"/>
        <n v="546.66000000000008"/>
        <n v="26.582999999999998"/>
        <n v="14.917"/>
        <n v="632.52"/>
        <n v="1981.6200000000001"/>
        <n v="80.22"/>
        <n v="463.44"/>
        <n v="44.767000000000003"/>
        <n v="349.74"/>
        <n v="305.46000000000004"/>
        <n v="56.3"/>
        <n v="42.265999999999998"/>
        <n v="698.58"/>
        <n v="2164.7999999999997"/>
        <n v="372.37"/>
        <n v="22.65"/>
        <n v="70.45"/>
        <n v="822.95999999999992"/>
        <n v="1963.3200000000002"/>
        <n v="12.132999999999999"/>
        <n v="758.76"/>
        <n v="44.4"/>
        <n v="485.46"/>
        <n v="41.65"/>
        <n v="25.917000000000002"/>
        <n v="589.98"/>
        <n v="2169.66"/>
        <n v="70.199999999999989"/>
        <n v="388.74"/>
        <n v="490.43999999999994"/>
        <n v="42.4"/>
        <n v="302.21999999999997"/>
        <n v="2189.16"/>
        <n v="83.22"/>
        <n v="346.44"/>
        <n v="93.832999999999998"/>
        <n v="303.18"/>
        <n v="26.75"/>
        <n v="9.25"/>
        <n v="328.32000000000005"/>
        <n v="2478.3000000000002"/>
        <n v="17.317"/>
        <n v="454.02"/>
        <n v="83.582999999999998"/>
        <n v="93.3"/>
        <n v="5.867"/>
        <n v="35.383000000000003"/>
        <n v="2464.98"/>
        <n v="57.232999999999997"/>
        <n v="300.59999999999997"/>
        <n v="38.582999999999998"/>
        <n v="879.9"/>
        <n v="333.18"/>
        <n v="43.216999999999999"/>
        <n v="33.317"/>
        <n v="660.36"/>
        <n v="2060.2200000000003"/>
        <n v="35.866999999999997"/>
        <n v="508.94"/>
        <n v="43.616999999999997"/>
        <n v="380.94"/>
        <n v="164.52"/>
        <n v="19.382999999999999"/>
        <n v="528.06000000000006"/>
        <n v="2116.3199999999997"/>
        <n v="93.72"/>
        <n v="670.68000000000006"/>
        <n v="12.3"/>
        <n v="49.25"/>
        <n v="8.9670000000000005"/>
        <n v="542.34"/>
        <n v="2146.44"/>
        <n v="1052.0999999999999"/>
        <n v="7.3"/>
        <n v="105.53999999999999"/>
        <n v="28.7"/>
        <n v="674.04"/>
        <n v="1852.02"/>
        <n v="18.266999999999999"/>
        <n v="203.42699999999999"/>
        <n v="51.767000000000003"/>
        <n v="626.57999999999993"/>
        <n v="18.399999999999999"/>
        <n v="9.1829999999999998"/>
        <n v="457.32"/>
        <n v="2300.8200000000002"/>
        <n v="53.1"/>
        <n v="214.02"/>
        <n v="371.64"/>
        <n v="11.667"/>
        <n v="31.95"/>
        <n v="6.4169999999999998"/>
        <n v="616.55999999999995"/>
        <n v="1995.06"/>
        <n v="490.07999999999993"/>
        <n v="24.483000000000001"/>
        <n v="548.76"/>
        <n v="44.8"/>
        <n v="13.467000000000001"/>
        <n v="683.22"/>
        <n v="1636.6200000000001"/>
        <n v="161.04000000000002"/>
        <n v="573.3599999999999"/>
        <n v="16.417000000000002"/>
        <n v="600.96"/>
        <n v="85.966999999999999"/>
        <n v="34.85"/>
        <n v="264.16300000000001"/>
        <n v="2475.36"/>
        <n v="17.283000000000001"/>
        <n v="624.78"/>
        <n v="16.516999999999999"/>
        <n v="229.38"/>
        <n v="39.017000000000003"/>
        <n v="564.84"/>
        <n v="2206.02"/>
        <n v="20.233000000000001"/>
        <n v="302.46000000000004"/>
        <n v="131.4"/>
        <n v="144.47300000000001"/>
        <n v="499.85999999999996"/>
        <n v="2096.1000000000004"/>
        <n v="29.882999999999999"/>
        <n v="638.22"/>
        <n v="2.5499999999999998"/>
        <n v="76.08"/>
        <n v="13.667"/>
        <n v="574.86"/>
        <n v="1672.92"/>
        <n v="53.866999999999997"/>
        <n v="430.49299999999999"/>
        <n v="31.417000000000002"/>
        <n v="203.88"/>
        <n v="16.183"/>
        <n v="403.56"/>
        <n v="2208.66"/>
        <n v="41.667000000000002"/>
        <n v="585.31600000000003"/>
        <n v="37.15"/>
        <n v="561.59999999999991"/>
        <n v="37.667000000000002"/>
        <n v="630"/>
        <n v="1856.46"/>
        <n v="59.6"/>
        <n v="418.86"/>
        <n v="20.25"/>
        <n v="445.08"/>
        <n v="100.5"/>
        <n v="66.179999999999993"/>
        <n v="486.84000000000003"/>
        <n v="2017.8000000000002"/>
        <n v="56.35"/>
        <n v="749.72"/>
        <n v="25.4"/>
        <n v="25.5"/>
        <n v="653.16"/>
        <n v="1862.3999999999999"/>
        <n v="13.766999999999999"/>
        <n v="422.10399999999998"/>
        <n v="26.533000000000001"/>
        <n v="34.533000000000001"/>
        <n v="37.832999999999998"/>
        <n v="564.66"/>
        <n v="2091.2399999999998"/>
        <n v="9.4"/>
        <n v="794.09999999999991"/>
        <n v="135.06"/>
        <n v="112.14"/>
        <n v="81.600000000000009"/>
        <n v="7.45"/>
        <n v="514.74"/>
        <n v="2084.7600000000002"/>
        <n v="31.183"/>
        <n v="446.09999999999997"/>
        <n v="99"/>
        <n v="96.179999999999993"/>
        <n v="154.32"/>
        <n v="979.01666666666665"/>
        <n v="15.75"/>
        <n v="572.13"/>
        <n v="127.2"/>
        <n v="4.5"/>
        <n v="1898.52"/>
        <n v="11.917"/>
        <n v="532.19999999999993"/>
        <n v="50.55"/>
        <n v="229.2"/>
        <n v="2290.2000000000003"/>
        <n v="35.133000000000003"/>
        <n v="290.18"/>
        <n v="42.216999999999999"/>
        <n v="111.947"/>
        <n v="505.98"/>
        <n v="2185.6799999999998"/>
        <n v="18.850000000000001"/>
        <n v="531.84"/>
        <n v="14.667"/>
        <n v="347.58"/>
        <n v="483.71"/>
        <n v="2143.0800000000004"/>
        <n v="732"/>
        <n v="29.183"/>
        <n v="346.26"/>
        <n v="84.9"/>
        <n v="47.067"/>
        <n v="533.04"/>
        <n v="2101.3199999999997"/>
        <n v="12.683"/>
        <n v="633.29999999999995"/>
        <n v="402.12"/>
        <n v="170.27699999999999"/>
        <n v="357.42"/>
        <n v="2161.9199999999996"/>
        <n v="96.39"/>
        <n v="834.48"/>
        <n v="45.616999999999997"/>
        <n v="52.017000000000003"/>
        <n v="403.32000000000005"/>
        <n v="2180.46"/>
        <n v="9.9329999999999998"/>
        <n v="516.48"/>
        <n v="370.68"/>
        <n v="68.16"/>
        <n v="14.217000000000001"/>
        <n v="445.5"/>
        <n v="2690.7"/>
        <n v="3.9329999999999998"/>
        <n v="389.46"/>
        <n v="21.783000000000001"/>
        <n v="413.52000000000004"/>
        <n v="87.15"/>
        <n v="2.2829999999999999"/>
        <n v="436.08"/>
        <n v="2375.1"/>
        <n v="19.8"/>
        <n v="404.76000000000005"/>
        <n v="45.75"/>
        <n v="7.6"/>
        <n v="247.32"/>
        <n v="2556.7799999999997"/>
        <n v="434.58000000000004"/>
        <n v="324.12"/>
        <n v="84.7"/>
        <n v="2.7170000000000001"/>
        <n v="453.36"/>
        <n v="2249.2799999999997"/>
        <n v="56.082999999999998"/>
        <n v="415.56"/>
        <n v="56.6"/>
        <n v="69.816999999999993"/>
        <n v="1018.5000000000001"/>
        <n v="1691.46"/>
        <n v="63.3"/>
        <n v="365.64699999999999"/>
        <n v="0.65"/>
        <n v="48.716999999999999"/>
        <n v="581.70000000000005"/>
        <n v="2194.3200000000002"/>
        <n v="60.36"/>
        <n v="557.22"/>
        <n v="24.9"/>
        <n v="436.02000000000004"/>
        <n v="87.5"/>
        <n v="380.1"/>
        <n v="2613.913"/>
        <n v="20.350000000000001"/>
        <n v="495.78"/>
        <n v="17.632999999999999"/>
        <n v="516.17999999999995"/>
        <n v="75.566000000000003"/>
        <n v="16.382999999999999"/>
        <n v="476.58"/>
        <n v="2320.98"/>
        <n v="24.65"/>
        <n v="3.5830000000000002"/>
        <n v="269.58000000000004"/>
        <n v="61.933"/>
        <n v="1.5329999999999999"/>
        <n v="715.62"/>
        <n v="2335.5"/>
        <n v="48.35"/>
        <n v="455.34000000000003"/>
        <n v="433.56"/>
        <n v="2251.98"/>
        <n v="19.183"/>
        <n v="717.86699999999996"/>
        <n v="70.5"/>
        <n v="336.54"/>
        <n v="27.183"/>
        <n v="569.5200000000001"/>
        <n v="2091.48"/>
        <n v="53.033000000000001"/>
        <n v="382.62"/>
        <n v="31.45"/>
        <n v="226.62"/>
        <n v="173.7"/>
        <n v="678.84"/>
        <n v="2275.3199999999997"/>
        <n v="33.917000000000002"/>
        <n v="345.71999999999997"/>
        <n v="67.584000000000003"/>
        <n v="14.95"/>
        <n v="851.55"/>
        <n v="1630.5"/>
        <n v="54.466999999999999"/>
        <n v="488.52"/>
        <n v="25.783000000000001"/>
        <n v="574.1400000000001"/>
        <n v="79.08"/>
        <n v="491.88"/>
        <n v="2491.7400000000002"/>
        <n v="534.41999999999996"/>
        <n v="15.317"/>
        <n v="111.517"/>
        <n v="50.767000000000003"/>
        <n v="658.74"/>
        <n v="1769.76"/>
        <n v="32.116999999999997"/>
        <n v="621.06000000000006"/>
        <n v="34.049999999999997"/>
        <n v="833.52"/>
        <n v="112.327"/>
        <n v="360.84000000000003"/>
        <n v="2580.6600000000003"/>
        <n v="18.933"/>
        <n v="626.28000000000009"/>
        <n v="10.516999999999999"/>
        <n v="508.68"/>
        <n v="72.216999999999999"/>
        <n v="2491.6799999999998"/>
        <n v="19.899999999999999"/>
        <n v="771.48"/>
        <n v="21.15"/>
        <n v="143.82"/>
        <n v="56.084000000000003"/>
        <n v="22.617000000000001"/>
        <n v="2174.8799999999997"/>
        <n v="70.62"/>
        <n v="354.99599999999998"/>
        <n v="25.233000000000001"/>
        <n v="600"/>
        <n v="89.88"/>
        <n v="2.367"/>
        <n v="305.28000000000003"/>
        <n v="2494.5"/>
        <n v="561.78"/>
        <n v="9.0329999999999995"/>
        <n v="73.582999999999998"/>
        <n v="12.282999999999999"/>
        <n v="309.42"/>
        <n v="2171.7599999999998"/>
        <n v="79.56"/>
        <n v="793.08"/>
        <n v="4.75"/>
        <n v="75.36"/>
        <n v="1048.6200000000001"/>
        <n v="1487.58"/>
        <n v="83.1"/>
        <n v="455.65699999999998"/>
        <n v="346.02000000000004"/>
        <n v="112.283"/>
        <n v="600.54"/>
        <n v="2060.5800000000004"/>
        <n v="21.7"/>
        <n v="533.16"/>
        <n v="268.92"/>
        <n v="116.39999999999999"/>
        <n v="265.68"/>
        <n v="2569.4470000000001"/>
        <n v="12.6"/>
        <n v="522.27700000000004"/>
        <n v="57.982999999999997"/>
        <n v="12.25"/>
        <n v="44.567"/>
        <n v="3.6669999999999998"/>
        <n v="499.31999999999994"/>
        <n v="2375.52"/>
        <n v="24.067"/>
        <n v="271.56"/>
        <n v="281.94"/>
        <n v="62.28"/>
        <n v="593.69999999999993"/>
        <n v="1978.62"/>
        <n v="32.917000000000002"/>
        <n v="418.92"/>
        <n v="17.350000000000001"/>
        <n v="88.31"/>
        <n v="8.0169999999999995"/>
        <n v="337.86"/>
        <n v="1853.82"/>
        <n v="22.1"/>
        <n v="406.56"/>
        <n v="47.933"/>
        <n v="68.132999999999996"/>
        <n v="566.4"/>
        <n v="1968.36"/>
        <n v="19.266999999999999"/>
        <n v="448.14000000000004"/>
        <n v="96.36"/>
        <n v="285.71999999999997"/>
        <n v="107.907"/>
        <n v="239.57999999999998"/>
        <n v="2123.94"/>
        <n v="14.417"/>
        <n v="635.22"/>
        <n v="21.933"/>
        <n v="65.94"/>
        <n v="10.733000000000001"/>
        <n v="84.78"/>
        <n v="248.39999999999998"/>
        <n v="13.833"/>
        <n v="262.25299999999999"/>
        <n v="3168.48"/>
        <n v="67.679999999999993"/>
        <n v="236.52"/>
        <n v="1500.403"/>
        <n v="10.817"/>
        <n v="333.12"/>
        <n v="72.433000000000007"/>
        <n v="35.216999999999999"/>
        <n v="396.96"/>
        <n v="2064.4199999999996"/>
        <n v="160.97999999999999"/>
        <n v="294.33600000000001"/>
        <n v="5.45"/>
        <n v="301.98"/>
        <n v="38.683"/>
        <n v="41"/>
        <n v="331.38"/>
        <n v="1455.9559999999999"/>
        <n v="10.717000000000001"/>
        <n v="237.06"/>
        <n v="26.283000000000001"/>
        <n v="223.02"/>
        <n v="2.6"/>
        <n v="417.58699999999999"/>
        <n v="1828.68"/>
        <n v="104.88"/>
        <n v="511.32"/>
        <n v="10.65"/>
        <n v="42.75"/>
        <n v="14.3"/>
        <n v="205.01999999999998"/>
        <n v="2709.7629999999999"/>
        <n v="12.917"/>
        <n v="769.2"/>
        <n v="57.45"/>
        <n v="139.73699999999999"/>
        <n v="26.65"/>
        <n v="373.44"/>
        <n v="2273.34"/>
        <n v="61.56"/>
        <n v="335.94"/>
        <n v="38.5"/>
        <n v="61.44"/>
        <n v="94.68"/>
        <n v="183.53"/>
        <n v="19.466999999999999"/>
        <n v="274.68"/>
        <n v="65.64"/>
        <n v="2988.48"/>
        <n v="57.884"/>
        <n v="20.983333333333334"/>
        <n v="382.02"/>
        <n v="2208.36"/>
        <n v="392.34"/>
        <n v="34.982999999999997"/>
        <n v="415.62"/>
        <n v="16.117000000000001"/>
        <n v="12.167"/>
        <n v="223.98000000000002"/>
        <n v="2073.6000000000004"/>
        <n v="41.017000000000003"/>
        <n v="538.31999999999994"/>
        <n v="545.1"/>
        <n v="250.08"/>
        <n v="23.233000000000001"/>
        <n v="6.25"/>
        <n v="677.4"/>
        <n v="1527.48"/>
        <n v="4.8499999999999996"/>
        <n v="531.06000000000006"/>
        <n v="461.64"/>
        <n v="437.34"/>
        <n v="47.167000000000002"/>
        <n v="7.3170000000000002"/>
        <n v="1117.3800000000001"/>
        <n v="1506.47"/>
        <n v="59.582999999999998"/>
        <n v="311.76"/>
        <n v="15.632999999999999"/>
        <n v="258.36"/>
        <n v="79.55"/>
        <n v="217.68"/>
        <n v="24.667000000000002"/>
        <n v="413.4"/>
        <n v="37.332999999999998"/>
        <n v="669.18000000000006"/>
        <n v="46.133000000000003"/>
        <n v="292.52"/>
        <n v="2106.66"/>
        <n v="353.64"/>
        <n v="70.08"/>
        <n v="372.197"/>
        <n v="35.966999999999999"/>
        <n v="7.2"/>
        <n v="547.14"/>
        <n v="2031.6"/>
        <n v="15.35"/>
        <n v="136.19999999999999"/>
        <n v="23.95"/>
      </sharedItems>
    </cacheField>
    <cacheField name="Standard value 3 (VGE03)" numFmtId="3">
      <sharedItems containsSemiMixedTypes="0" containsString="0" containsNumber="1" containsInteger="1" minValue="0" maxValue="2150"/>
    </cacheField>
    <cacheField name="Standard value unit (=VGE03)" numFmtId="0">
      <sharedItems/>
    </cacheField>
    <cacheField name="System Stat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4">
  <r>
    <n v="1528112"/>
    <x v="0"/>
    <s v="0"/>
    <s v="0010"/>
    <s v="PFC-20"/>
    <s v="PP01"/>
    <s v="PAINT"/>
    <x v="0"/>
    <d v="2019-04-29T00:00:00"/>
    <d v="1899-12-30T20:35:24"/>
    <d v="2019-04-30T00:00:00"/>
    <d v="1899-12-30T07:14:36"/>
    <n v="34.183"/>
    <n v="34.183"/>
    <s v="MIN"/>
    <n v="40"/>
    <s v="MIN"/>
    <s v="CNF  PRT  REL  TECO"/>
  </r>
  <r>
    <n v="1528112"/>
    <x v="0"/>
    <s v="0"/>
    <s v="0020"/>
    <s v="BFC-10"/>
    <s v="PP01"/>
    <s v="ASSEMBLY"/>
    <x v="1"/>
    <d v="2019-04-30T00:00:00"/>
    <d v="1899-12-30T11:49:41"/>
    <d v="2019-04-30T00:00:00"/>
    <d v="1899-12-30T11:55:35"/>
    <n v="48"/>
    <n v="48"/>
    <s v="S"/>
    <n v="15"/>
    <s v="MIN"/>
    <s v="CNF  PRT  REL  TECO"/>
  </r>
  <r>
    <n v="1528112"/>
    <x v="0"/>
    <s v="0"/>
    <s v="0030"/>
    <s v="BFC-90"/>
    <s v="PP01"/>
    <s v="ASSY IN PROCESS INSPECTION"/>
    <x v="2"/>
    <d v="2019-04-30T00:00:00"/>
    <d v="1899-12-30T12:07:22"/>
    <d v="2019-04-30T00:00:00"/>
    <d v="1899-12-30T12:07:22"/>
    <n v="20"/>
    <n v="20"/>
    <s v="MIN"/>
    <n v="20"/>
    <s v="MIN"/>
    <s v="CNF  ORSP PRT  REL  TECO"/>
  </r>
  <r>
    <n v="1528112"/>
    <x v="0"/>
    <s v="0"/>
    <s v="0040"/>
    <s v="BFC-10"/>
    <s v="PP01"/>
    <s v="ASSEMBLY"/>
    <x v="3"/>
    <d v="2019-05-01T00:00:00"/>
    <d v="1899-12-30T14:39:43"/>
    <d v="2019-05-01T00:00:00"/>
    <d v="1899-12-30T17:46:19"/>
    <n v="3.11"/>
    <n v="186.6"/>
    <s v="H"/>
    <n v="290"/>
    <s v="MIN"/>
    <s v="CNF  PRT  REL  TECO"/>
  </r>
  <r>
    <n v="1528112"/>
    <x v="0"/>
    <s v="0"/>
    <s v="0050"/>
    <s v="BFC-10"/>
    <s v="PP01"/>
    <s v="ASSEMBLY"/>
    <x v="4"/>
    <d v="2019-05-02T00:00:00"/>
    <d v="1899-12-30T07:41:05"/>
    <d v="2019-05-08T00:00:00"/>
    <d v="1899-12-30T10:14:04"/>
    <n v="49.951000000000001"/>
    <n v="2997.06"/>
    <s v="H"/>
    <n v="1040"/>
    <s v="MIN"/>
    <s v="CNF  PRT  REL  TECO"/>
  </r>
  <r>
    <n v="1528112"/>
    <x v="0"/>
    <s v="0"/>
    <s v="0060"/>
    <s v="BFC-10"/>
    <s v="PP01"/>
    <s v="ASSEMBLY"/>
    <x v="5"/>
    <d v="2019-05-08T00:00:00"/>
    <d v="1899-12-30T10:14:34"/>
    <d v="2019-05-08T00:00:00"/>
    <d v="1899-12-30T15:20:30"/>
    <n v="5.0990000000000002"/>
    <n v="305.94"/>
    <s v="H"/>
    <n v="50"/>
    <s v="MIN"/>
    <s v="CNF  PRT  REL  TECO"/>
  </r>
  <r>
    <n v="1528112"/>
    <x v="0"/>
    <s v="0"/>
    <s v="0070"/>
    <s v="BFC-50"/>
    <s v="PP95"/>
    <s v="ASSEMBLY REPAIRS"/>
    <x v="6"/>
    <m/>
    <d v="1899-12-30T00:00:00"/>
    <m/>
    <d v="1899-12-30T00:00:00"/>
    <n v="0"/>
    <n v="0"/>
    <s v=""/>
    <n v="2150"/>
    <s v="MIN"/>
    <s v="PRT  REL  TECO"/>
  </r>
  <r>
    <n v="1528112"/>
    <x v="0"/>
    <s v="0"/>
    <s v="0080"/>
    <s v="BFC-90"/>
    <s v="PP01"/>
    <s v="ASSY IN PROCESS INSPECTION"/>
    <x v="7"/>
    <d v="2019-05-09T00:00:00"/>
    <d v="1899-12-30T10:36:48"/>
    <d v="2019-05-09T00:00:00"/>
    <d v="1899-12-30T10:36:48"/>
    <n v="20"/>
    <n v="20"/>
    <s v="MIN"/>
    <n v="20"/>
    <s v="MIN"/>
    <s v="CNF  ORSP PRT  REL  TECO"/>
  </r>
  <r>
    <n v="1528112"/>
    <x v="0"/>
    <s v="0"/>
    <s v="0090"/>
    <s v="BFC-90"/>
    <s v="PP01"/>
    <s v="ASSY IN PROCESS INSPECTION"/>
    <x v="8"/>
    <d v="2019-05-09T00:00:00"/>
    <d v="1899-12-30T10:36:57"/>
    <d v="2019-05-09T00:00:00"/>
    <d v="1899-12-30T10:36:57"/>
    <n v="20"/>
    <n v="20"/>
    <s v="MIN"/>
    <n v="20"/>
    <s v="MIN"/>
    <s v="CNF  ORSP PRT  REL  TECO"/>
  </r>
  <r>
    <n v="1528112"/>
    <x v="0"/>
    <s v="0"/>
    <s v="0100"/>
    <s v="PFC-20"/>
    <s v="PP01"/>
    <s v="PAINT"/>
    <x v="9"/>
    <d v="2019-05-09T00:00:00"/>
    <d v="1899-12-30T13:16:22"/>
    <d v="2019-05-10T00:00:00"/>
    <d v="1899-12-30T05:59:32"/>
    <n v="8.2159999999999993"/>
    <n v="492.96"/>
    <s v="H"/>
    <n v="450"/>
    <s v="MIN"/>
    <s v="CNF  PRT  REL  TECO"/>
  </r>
  <r>
    <n v="1528112"/>
    <x v="0"/>
    <s v="0"/>
    <s v="0110"/>
    <s v="PFC-99"/>
    <s v="PP01"/>
    <s v="PAINT INSPECTION"/>
    <x v="10"/>
    <d v="2019-05-13T00:00:00"/>
    <d v="1899-12-30T07:36:37"/>
    <d v="2019-05-13T00:00:00"/>
    <d v="1899-12-30T07:36:37"/>
    <n v="20"/>
    <n v="20"/>
    <s v="MIN"/>
    <n v="20"/>
    <s v="MIN"/>
    <s v="CNF  ORSP PRT  REL  TECO"/>
  </r>
  <r>
    <n v="1528112"/>
    <x v="0"/>
    <s v="0"/>
    <s v="0120"/>
    <s v="BFC-10"/>
    <s v="PP01"/>
    <s v="ASSEMBLY"/>
    <x v="11"/>
    <d v="2019-05-15T00:00:00"/>
    <d v="1899-12-30T09:00:00"/>
    <d v="2019-05-15T00:00:00"/>
    <d v="1899-12-30T11:21:06"/>
    <n v="14.65"/>
    <n v="14.65"/>
    <s v="MIN"/>
    <n v="100"/>
    <s v="MIN"/>
    <s v="CNF  PRT  REL  TECO"/>
  </r>
  <r>
    <n v="1528112"/>
    <x v="0"/>
    <s v="0"/>
    <s v="0130"/>
    <s v="BFC-90"/>
    <s v="PP01"/>
    <s v="ASSY IN PROCESS INSPECTION"/>
    <x v="12"/>
    <d v="2019-05-20T00:00:00"/>
    <d v="1899-12-30T14:18:23"/>
    <d v="2019-05-20T00:00:00"/>
    <d v="1899-12-30T14:18:23"/>
    <n v="20"/>
    <n v="20"/>
    <s v="MIN"/>
    <n v="20"/>
    <s v="MIN"/>
    <s v="CNF  ORSP PRT  REL  TECO"/>
  </r>
  <r>
    <n v="1528112"/>
    <x v="0"/>
    <s v="0"/>
    <s v="0140"/>
    <s v="BFC-90"/>
    <s v="PP01"/>
    <s v="ASSY IN PROCESS INSPECTION"/>
    <x v="13"/>
    <d v="2019-05-20T00:00:00"/>
    <d v="1899-12-30T14:18:26"/>
    <d v="2019-05-20T00:00:00"/>
    <d v="1899-12-30T14:18:26"/>
    <n v="30"/>
    <n v="30"/>
    <s v="MIN"/>
    <n v="30"/>
    <s v="MIN"/>
    <s v="CNF  ORSP PRT  REL  TECO"/>
  </r>
  <r>
    <n v="1528112"/>
    <x v="0"/>
    <s v="0"/>
    <s v="0150"/>
    <s v="BFC-99"/>
    <s v="PP01"/>
    <s v="FINAL INSPECTION"/>
    <x v="14"/>
    <d v="2019-05-20T00:00:00"/>
    <d v="1899-12-30T14:18:30"/>
    <d v="2019-05-20T00:00:00"/>
    <d v="1899-12-30T14:18:30"/>
    <n v="30"/>
    <n v="30"/>
    <s v="MIN"/>
    <n v="30"/>
    <s v="MIN"/>
    <s v="CNF  ORSP PRT  REL  TECO"/>
  </r>
  <r>
    <n v="1528112"/>
    <x v="0"/>
    <s v="0"/>
    <s v="0160"/>
    <s v="BFC-99"/>
    <s v="PP03"/>
    <s v="FINAL INSPECTION"/>
    <x v="15"/>
    <d v="2019-05-20T00:00:00"/>
    <d v="1899-12-30T14:25:31"/>
    <d v="2019-05-20T00:00:00"/>
    <d v="1899-12-30T14:25:31"/>
    <n v="45"/>
    <n v="45"/>
    <s v="MIN"/>
    <n v="45"/>
    <s v="MIN"/>
    <s v="CNF  ORSP PRT  REL  TECO"/>
  </r>
  <r>
    <n v="1528112"/>
    <x v="0"/>
    <s v="1"/>
    <s v="0010"/>
    <s v="BFC-10"/>
    <s v="PP95"/>
    <s v="ASSEMBLY"/>
    <x v="16"/>
    <m/>
    <d v="1899-12-30T00:00:00"/>
    <m/>
    <d v="1899-12-30T00:00:00"/>
    <n v="0"/>
    <n v="0"/>
    <n v="0"/>
    <n v="1"/>
    <s v="MIN"/>
    <s v="PRT  REL  TECO"/>
  </r>
  <r>
    <n v="1528112"/>
    <x v="0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28118"/>
    <x v="1"/>
    <s v="0"/>
    <s v="0010"/>
    <s v="BFC-10"/>
    <s v="PP01"/>
    <s v="ASSEMBLY"/>
    <x v="18"/>
    <d v="2019-05-16T00:00:00"/>
    <d v="1899-12-30T11:21:06"/>
    <d v="2019-05-16T00:00:00"/>
    <d v="1899-12-30T12:03:17"/>
    <n v="10.55"/>
    <n v="10.55"/>
    <s v="MIN"/>
    <n v="40"/>
    <s v="MIN"/>
    <s v="CNF  PRT  REL  TECO"/>
  </r>
  <r>
    <n v="1528118"/>
    <x v="1"/>
    <s v="0"/>
    <s v="0020"/>
    <s v="BFC-99"/>
    <s v="PP01"/>
    <s v="FINAL INSPECTION"/>
    <x v="14"/>
    <d v="2019-05-16T00:00:00"/>
    <d v="1899-12-30T11:41:57"/>
    <d v="2019-05-16T00:00:00"/>
    <d v="1899-12-30T11:41:57"/>
    <n v="30"/>
    <n v="30"/>
    <s v="MIN"/>
    <n v="30"/>
    <s v="MIN"/>
    <s v="CNF  ORSP PRT  REL  TECO"/>
  </r>
  <r>
    <n v="1528715"/>
    <x v="2"/>
    <s v="0"/>
    <s v="0010"/>
    <s v="PFC-20"/>
    <s v="PP01"/>
    <s v="PAINT"/>
    <x v="0"/>
    <d v="2019-05-05T00:00:00"/>
    <d v="1899-12-30T17:55:13"/>
    <d v="2019-05-06T00:00:00"/>
    <d v="1899-12-30T07:00:20"/>
    <n v="1.5589999999999999"/>
    <n v="93.539999999999992"/>
    <s v="H"/>
    <n v="40"/>
    <s v="MIN"/>
    <s v="CNF  PRT  REL  TECO"/>
  </r>
  <r>
    <n v="1528715"/>
    <x v="2"/>
    <s v="0"/>
    <s v="0020"/>
    <s v="BFC-10"/>
    <s v="PP01"/>
    <s v="ASSEMBLY"/>
    <x v="1"/>
    <d v="2019-05-06T00:00:00"/>
    <d v="1899-12-30T11:12:30"/>
    <d v="2019-05-06T00:00:00"/>
    <d v="1899-12-30T11:19:54"/>
    <n v="3.7"/>
    <n v="3.7"/>
    <s v="MIN"/>
    <n v="15"/>
    <s v="MIN"/>
    <s v="CNF  PRT  REL  TECO"/>
  </r>
  <r>
    <n v="1528715"/>
    <x v="2"/>
    <s v="0"/>
    <s v="0030"/>
    <s v="BFC-90"/>
    <s v="PP01"/>
    <s v="ASSY IN PROCESS INSPECTION"/>
    <x v="2"/>
    <d v="2019-05-06T00:00:00"/>
    <d v="1899-12-30T12:05:01"/>
    <d v="2019-05-06T00:00:00"/>
    <d v="1899-12-30T12:05:01"/>
    <n v="20"/>
    <n v="20"/>
    <s v="MIN"/>
    <n v="20"/>
    <s v="MIN"/>
    <s v="CNF  ORSP PRT  REL  TECO"/>
  </r>
  <r>
    <n v="1528715"/>
    <x v="2"/>
    <s v="0"/>
    <s v="0040"/>
    <s v="BFC-10"/>
    <s v="PP01"/>
    <s v="ASSEMBLY"/>
    <x v="3"/>
    <d v="2019-05-07T00:00:00"/>
    <d v="1899-12-30T10:59:36"/>
    <d v="2019-05-07T00:00:00"/>
    <d v="1899-12-30T15:15:34"/>
    <n v="4.266"/>
    <n v="255.96"/>
    <s v="H"/>
    <n v="290"/>
    <s v="MIN"/>
    <s v="CNF  PRT  REL  TECO"/>
  </r>
  <r>
    <n v="1528715"/>
    <x v="2"/>
    <s v="0"/>
    <s v="0050"/>
    <s v="BFC-10"/>
    <s v="PP01"/>
    <s v="ASSEMBLY"/>
    <x v="4"/>
    <d v="2019-05-08T00:00:00"/>
    <d v="1899-12-30T07:39:35"/>
    <d v="2019-05-14T00:00:00"/>
    <d v="1899-12-30T13:55:40"/>
    <n v="34.027999999999999"/>
    <n v="2041.6799999999998"/>
    <s v="H"/>
    <n v="1040"/>
    <s v="MIN"/>
    <s v="CNF  PRT  REL  TECO"/>
  </r>
  <r>
    <n v="1528715"/>
    <x v="2"/>
    <s v="0"/>
    <s v="0060"/>
    <s v="BFC-10"/>
    <s v="PP01"/>
    <s v="ASSEMBLY"/>
    <x v="5"/>
    <d v="2019-05-14T00:00:00"/>
    <d v="1899-12-30T13:55:55"/>
    <d v="2019-05-14T00:00:00"/>
    <d v="1899-12-30T14:14:17"/>
    <n v="18.367000000000001"/>
    <n v="18.367000000000001"/>
    <s v="MIN"/>
    <n v="50"/>
    <s v="MIN"/>
    <s v="CNF  PRT  REL  TECO"/>
  </r>
  <r>
    <n v="1528715"/>
    <x v="2"/>
    <s v="0"/>
    <s v="0070"/>
    <s v="BFC-50"/>
    <s v="PP95"/>
    <s v="ASSEMBLY REPAIRS"/>
    <x v="6"/>
    <d v="2019-05-14T00:00:00"/>
    <d v="1899-12-30T14:16:53"/>
    <d v="2019-05-14T00:00:00"/>
    <d v="1899-12-30T15:17:04"/>
    <n v="1.0029999999999999"/>
    <n v="60.179999999999993"/>
    <s v="H"/>
    <n v="2150"/>
    <s v="MIN"/>
    <s v="CNF  PRT  REL  TECO"/>
  </r>
  <r>
    <n v="1528715"/>
    <x v="2"/>
    <s v="0"/>
    <s v="0080"/>
    <s v="BFC-90"/>
    <s v="PP01"/>
    <s v="ASSY IN PROCESS INSPECTION"/>
    <x v="7"/>
    <d v="2019-05-15T00:00:00"/>
    <d v="1899-12-30T09:15:01"/>
    <d v="2019-05-15T00:00:00"/>
    <d v="1899-12-30T09:15:01"/>
    <n v="20"/>
    <n v="20"/>
    <s v="MIN"/>
    <n v="20"/>
    <s v="MIN"/>
    <s v="CNF  ORSP PRT  REL  TECO"/>
  </r>
  <r>
    <n v="1528715"/>
    <x v="2"/>
    <s v="0"/>
    <s v="0090"/>
    <s v="BFC-90"/>
    <s v="PP01"/>
    <s v="ASSY IN PROCESS INSPECTION"/>
    <x v="8"/>
    <d v="2019-05-15T00:00:00"/>
    <d v="1899-12-30T09:15:17"/>
    <d v="2019-05-15T00:00:00"/>
    <d v="1899-12-30T09:15:17"/>
    <n v="20"/>
    <n v="20"/>
    <s v="MIN"/>
    <n v="20"/>
    <s v="MIN"/>
    <s v="CNF  ORSP PRT  REL  TECO"/>
  </r>
  <r>
    <n v="1528715"/>
    <x v="2"/>
    <s v="0"/>
    <s v="0100"/>
    <s v="PFC-20"/>
    <s v="PP01"/>
    <s v="PAINT"/>
    <x v="9"/>
    <d v="2019-05-15T00:00:00"/>
    <d v="1899-12-30T12:27:25"/>
    <d v="2019-05-16T00:00:00"/>
    <d v="1899-12-30T05:54:46"/>
    <n v="266.95"/>
    <n v="266.95"/>
    <s v="MIN"/>
    <n v="450"/>
    <s v="MIN"/>
    <s v="CNF  PRT  REL  TECO"/>
  </r>
  <r>
    <n v="1528715"/>
    <x v="2"/>
    <s v="0"/>
    <s v="0110"/>
    <s v="PFC-99"/>
    <s v="PP01"/>
    <s v="PAINT INSPECTION"/>
    <x v="10"/>
    <d v="2019-05-27T00:00:00"/>
    <d v="1899-12-30T10:01:41"/>
    <d v="2019-05-27T00:00:00"/>
    <d v="1899-12-30T10:01:41"/>
    <n v="20"/>
    <n v="20"/>
    <s v="MIN"/>
    <n v="20"/>
    <s v="MIN"/>
    <s v="CNF  ORSP PRT  REL  TECO"/>
  </r>
  <r>
    <n v="1528715"/>
    <x v="2"/>
    <s v="0"/>
    <s v="0120"/>
    <s v="BFC-10"/>
    <s v="PP01"/>
    <s v="ASSEMBLY"/>
    <x v="11"/>
    <d v="2019-05-27T00:00:00"/>
    <d v="1899-12-30T10:07:55"/>
    <d v="2019-05-27T00:00:00"/>
    <d v="1899-12-30T13:11:19"/>
    <n v="1.0189999999999999"/>
    <n v="61.139999999999993"/>
    <s v="H"/>
    <n v="100"/>
    <s v="MIN"/>
    <s v="CNF  PRT  REL  TECO"/>
  </r>
  <r>
    <n v="1528715"/>
    <x v="2"/>
    <s v="0"/>
    <s v="0130"/>
    <s v="BFC-90"/>
    <s v="PP01"/>
    <s v="ASSY IN PROCESS INSPECTION"/>
    <x v="12"/>
    <d v="2019-05-27T00:00:00"/>
    <d v="1899-12-30T13:18:24"/>
    <d v="2019-05-27T00:00:00"/>
    <d v="1899-12-30T13:18:24"/>
    <n v="20"/>
    <n v="20"/>
    <s v="MIN"/>
    <n v="20"/>
    <s v="MIN"/>
    <s v="CNF  ORSP PRT  REL  TECO"/>
  </r>
  <r>
    <n v="1528715"/>
    <x v="2"/>
    <s v="0"/>
    <s v="0140"/>
    <s v="BFC-90"/>
    <s v="PP01"/>
    <s v="ASSY IN PROCESS INSPECTION"/>
    <x v="13"/>
    <d v="2019-05-27T00:00:00"/>
    <d v="1899-12-30T13:18:32"/>
    <d v="2019-05-27T00:00:00"/>
    <d v="1899-12-30T13:18:32"/>
    <n v="30"/>
    <n v="30"/>
    <s v="MIN"/>
    <n v="30"/>
    <s v="MIN"/>
    <s v="CNF  ORSP PRT  REL  TECO"/>
  </r>
  <r>
    <n v="1528715"/>
    <x v="2"/>
    <s v="0"/>
    <s v="0150"/>
    <s v="BFC-99"/>
    <s v="PP01"/>
    <s v="FINAL INSPECTION"/>
    <x v="14"/>
    <d v="2019-05-27T00:00:00"/>
    <d v="1899-12-30T13:18:49"/>
    <d v="2019-05-27T00:00:00"/>
    <d v="1899-12-30T13:18:49"/>
    <n v="30"/>
    <n v="30"/>
    <s v="MIN"/>
    <n v="30"/>
    <s v="MIN"/>
    <s v="CNF  ORSP PRT  REL  TECO"/>
  </r>
  <r>
    <n v="1528715"/>
    <x v="2"/>
    <s v="0"/>
    <s v="0160"/>
    <s v="BFC-99"/>
    <s v="PP03"/>
    <s v="FINAL INSPECTION"/>
    <x v="15"/>
    <d v="2019-05-27T00:00:00"/>
    <d v="1899-12-30T13:19:00"/>
    <d v="2019-05-27T00:00:00"/>
    <d v="1899-12-30T13:19:00"/>
    <n v="45"/>
    <n v="45"/>
    <s v="MIN"/>
    <n v="45"/>
    <s v="MIN"/>
    <s v="CNF  ORSP PRT  REL  TECO"/>
  </r>
  <r>
    <n v="1528715"/>
    <x v="2"/>
    <s v="1"/>
    <s v="0010"/>
    <s v="BFC-10"/>
    <s v="PP95"/>
    <s v="ASSEMBLY"/>
    <x v="16"/>
    <d v="2019-05-20T00:00:00"/>
    <d v="1899-12-30T09:54:17"/>
    <d v="2019-05-23T00:00:00"/>
    <d v="1899-12-30T12:24:46"/>
    <n v="26.614999999999998"/>
    <n v="1596.8999999999999"/>
    <s v="H"/>
    <n v="1"/>
    <s v="MIN"/>
    <s v="CNF  PRT  REL  TECO"/>
  </r>
  <r>
    <n v="1528715"/>
    <x v="2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29651"/>
    <x v="3"/>
    <s v="0"/>
    <s v="0010"/>
    <s v="PFC-20"/>
    <s v="PP01"/>
    <s v="PAINT"/>
    <x v="0"/>
    <d v="2019-05-09T00:00:00"/>
    <d v="1899-12-30T15:32:48"/>
    <d v="2019-05-12T00:00:00"/>
    <d v="1899-12-30T15:17:39"/>
    <n v="11.743"/>
    <n v="704.58"/>
    <s v="H"/>
    <n v="40"/>
    <s v="MIN"/>
    <s v="CNF  PRT  REL  TECO"/>
  </r>
  <r>
    <n v="1529651"/>
    <x v="3"/>
    <s v="0"/>
    <s v="0020"/>
    <s v="BFC-10"/>
    <s v="PP01"/>
    <s v="ASSEMBLY"/>
    <x v="1"/>
    <d v="2019-05-13T00:00:00"/>
    <d v="1899-12-30T09:17:41"/>
    <d v="2019-05-13T00:00:00"/>
    <d v="1899-12-30T09:24:01"/>
    <n v="2.117"/>
    <n v="2.117"/>
    <s v="MIN"/>
    <n v="15"/>
    <s v="MIN"/>
    <s v="CNF  PRT  REL  TECO"/>
  </r>
  <r>
    <n v="1529651"/>
    <x v="3"/>
    <s v="0"/>
    <s v="0030"/>
    <s v="BFC-90"/>
    <s v="PP01"/>
    <s v="ASSY IN PROCESS INSPECTION"/>
    <x v="2"/>
    <d v="2019-05-15T00:00:00"/>
    <d v="1899-12-30T09:22:36"/>
    <d v="2019-05-15T00:00:00"/>
    <d v="1899-12-30T09:22:36"/>
    <n v="20"/>
    <n v="20"/>
    <s v="MIN"/>
    <n v="20"/>
    <s v="MIN"/>
    <s v="CNF  ORSP PRT  REL  TECO"/>
  </r>
  <r>
    <n v="1529651"/>
    <x v="3"/>
    <s v="0"/>
    <s v="0040"/>
    <s v="BFC-10"/>
    <s v="PP01"/>
    <s v="ASSEMBLY"/>
    <x v="3"/>
    <d v="2019-05-15T00:00:00"/>
    <d v="1899-12-30T09:42:05"/>
    <d v="2019-05-15T00:00:00"/>
    <d v="1899-12-30T11:36:28"/>
    <n v="1.9059999999999999"/>
    <n v="114.36"/>
    <s v="H"/>
    <n v="290"/>
    <s v="MIN"/>
    <s v="CNF  PRT  REL  TECO"/>
  </r>
  <r>
    <n v="1529651"/>
    <x v="3"/>
    <s v="0"/>
    <s v="0050"/>
    <s v="BFC-10"/>
    <s v="PP01"/>
    <s v="ASSEMBLY"/>
    <x v="4"/>
    <d v="2019-05-15T00:00:00"/>
    <d v="1899-12-30T11:36:51"/>
    <d v="2019-05-22T00:00:00"/>
    <d v="1899-12-30T14:18:09"/>
    <n v="41.741999999999997"/>
    <n v="2504.52"/>
    <s v="H"/>
    <n v="1040"/>
    <s v="MIN"/>
    <s v="CNF  PRT  REL  TECO"/>
  </r>
  <r>
    <n v="1529651"/>
    <x v="3"/>
    <s v="0"/>
    <s v="0060"/>
    <s v="BFC-10"/>
    <s v="PP01"/>
    <s v="ASSEMBLY"/>
    <x v="5"/>
    <d v="2019-05-22T00:00:00"/>
    <d v="1899-12-30T14:18:24"/>
    <d v="2019-05-22T00:00:00"/>
    <d v="1899-12-30T14:32:46"/>
    <n v="14.367000000000001"/>
    <n v="14.367000000000001"/>
    <s v="MIN"/>
    <n v="50"/>
    <s v="MIN"/>
    <s v="CNF  PRT  REL  TECO"/>
  </r>
  <r>
    <n v="1529651"/>
    <x v="3"/>
    <s v="0"/>
    <s v="0070"/>
    <s v="BFC-50"/>
    <s v="PP95"/>
    <s v="ASSEMBLY REPAIRS"/>
    <x v="6"/>
    <m/>
    <d v="1899-12-30T00:00:00"/>
    <m/>
    <d v="1899-12-30T00:00:00"/>
    <n v="0"/>
    <n v="0"/>
    <s v=""/>
    <n v="2150"/>
    <s v="MIN"/>
    <s v="PRT  REL  TECO"/>
  </r>
  <r>
    <n v="1529651"/>
    <x v="3"/>
    <s v="0"/>
    <s v="0080"/>
    <s v="BFC-90"/>
    <s v="PP01"/>
    <s v="ASSY IN PROCESS INSPECTION"/>
    <x v="7"/>
    <d v="2019-05-23T00:00:00"/>
    <d v="1899-12-30T08:27:37"/>
    <d v="2019-05-23T00:00:00"/>
    <d v="1899-12-30T08:27:37"/>
    <n v="20"/>
    <n v="20"/>
    <s v="MIN"/>
    <n v="20"/>
    <s v="MIN"/>
    <s v="CNF  ORSP PRT  REL  TECO"/>
  </r>
  <r>
    <n v="1529651"/>
    <x v="3"/>
    <s v="0"/>
    <s v="0090"/>
    <s v="BFC-90"/>
    <s v="PP01"/>
    <s v="ASSY IN PROCESS INSPECTION"/>
    <x v="8"/>
    <d v="2019-05-23T00:00:00"/>
    <d v="1899-12-30T08:27:54"/>
    <d v="2019-05-23T00:00:00"/>
    <d v="1899-12-30T08:27:54"/>
    <n v="20"/>
    <n v="20"/>
    <s v="MIN"/>
    <n v="20"/>
    <s v="MIN"/>
    <s v="CNF  ORSP PRT  REL  TECO"/>
  </r>
  <r>
    <n v="1529651"/>
    <x v="3"/>
    <s v="0"/>
    <s v="0100"/>
    <s v="PFC-20"/>
    <s v="PP01"/>
    <s v="PAINT"/>
    <x v="9"/>
    <d v="2019-05-23T00:00:00"/>
    <d v="1899-12-30T10:20:56"/>
    <d v="2019-05-23T00:00:00"/>
    <d v="1899-12-30T14:49:24"/>
    <n v="1.119"/>
    <n v="67.14"/>
    <s v="H"/>
    <n v="450"/>
    <s v="MIN"/>
    <s v="CNF  PRT  REL  TECO"/>
  </r>
  <r>
    <n v="1529651"/>
    <x v="3"/>
    <s v="0"/>
    <s v="0110"/>
    <s v="PFC-99"/>
    <s v="PP01"/>
    <s v="PAINT INSPECTION"/>
    <x v="10"/>
    <d v="2019-05-27T00:00:00"/>
    <d v="1899-12-30T09:48:38"/>
    <d v="2019-05-27T00:00:00"/>
    <d v="1899-12-30T09:48:38"/>
    <n v="20"/>
    <n v="20"/>
    <s v="MIN"/>
    <n v="20"/>
    <s v="MIN"/>
    <s v="CNF  ORSP PRT  REL  TECO"/>
  </r>
  <r>
    <n v="1529651"/>
    <x v="3"/>
    <s v="0"/>
    <s v="0120"/>
    <s v="BFC-10"/>
    <s v="PP01"/>
    <s v="ASSEMBLY"/>
    <x v="11"/>
    <d v="2019-06-10T00:00:00"/>
    <d v="1899-12-30T08:39:53"/>
    <d v="2019-06-10T00:00:00"/>
    <d v="1899-12-30T16:31:08"/>
    <n v="3.927"/>
    <n v="235.62"/>
    <s v="H"/>
    <n v="100"/>
    <s v="MIN"/>
    <s v="CNF  PRT  REL  TECO"/>
  </r>
  <r>
    <n v="1529651"/>
    <x v="3"/>
    <s v="0"/>
    <s v="0130"/>
    <s v="BFC-90"/>
    <s v="PP01"/>
    <s v="ASSY IN PROCESS INSPECTION"/>
    <x v="12"/>
    <d v="2019-06-12T00:00:00"/>
    <d v="1899-12-30T12:54:52"/>
    <d v="2019-06-12T00:00:00"/>
    <d v="1899-12-30T12:54:52"/>
    <n v="20"/>
    <n v="20"/>
    <s v="MIN"/>
    <n v="20"/>
    <s v="MIN"/>
    <s v="CNF  ORSP PRT  REL  TECO"/>
  </r>
  <r>
    <n v="1529651"/>
    <x v="3"/>
    <s v="0"/>
    <s v="0140"/>
    <s v="BFC-90"/>
    <s v="PP01"/>
    <s v="ASSY IN PROCESS INSPECTION"/>
    <x v="13"/>
    <d v="2019-06-12T00:00:00"/>
    <d v="1899-12-30T12:55:02"/>
    <d v="2019-06-12T00:00:00"/>
    <d v="1899-12-30T12:55:02"/>
    <n v="30"/>
    <n v="30"/>
    <s v="MIN"/>
    <n v="30"/>
    <s v="MIN"/>
    <s v="CNF  ORSP PRT  REL  TECO"/>
  </r>
  <r>
    <n v="1529651"/>
    <x v="3"/>
    <s v="0"/>
    <s v="0150"/>
    <s v="BFC-99"/>
    <s v="PP01"/>
    <s v="FINAL INSPECTION"/>
    <x v="14"/>
    <d v="2019-06-12T00:00:00"/>
    <d v="1899-12-30T12:55:10"/>
    <d v="2019-06-12T00:00:00"/>
    <d v="1899-12-30T12:55:10"/>
    <n v="30"/>
    <n v="30"/>
    <s v="MIN"/>
    <n v="30"/>
    <s v="MIN"/>
    <s v="CNF  ORSP PRT  REL  TECO"/>
  </r>
  <r>
    <n v="1529651"/>
    <x v="3"/>
    <s v="0"/>
    <s v="0160"/>
    <s v="BFC-99"/>
    <s v="PP03"/>
    <s v="FINAL INSPECTION"/>
    <x v="15"/>
    <d v="2019-06-16T00:00:00"/>
    <d v="1899-12-30T09:28:30"/>
    <d v="2019-06-16T00:00:00"/>
    <d v="1899-12-30T09:28:30"/>
    <n v="45"/>
    <n v="45"/>
    <s v="MIN"/>
    <n v="45"/>
    <s v="MIN"/>
    <s v="CNF  ORSP PRT  REL  TECO"/>
  </r>
  <r>
    <n v="1529651"/>
    <x v="3"/>
    <s v="1"/>
    <s v="0010"/>
    <s v="BFC-10"/>
    <s v="PP95"/>
    <s v="ASSEMBLY"/>
    <x v="16"/>
    <d v="2019-05-27T00:00:00"/>
    <d v="1899-12-30T09:21:58"/>
    <d v="2019-05-28T00:00:00"/>
    <d v="1899-12-30T15:12:22"/>
    <n v="10.398"/>
    <n v="623.88"/>
    <s v="H"/>
    <n v="1"/>
    <s v="MIN"/>
    <s v="CNF  PRT  REL  TECO"/>
  </r>
  <r>
    <n v="1529651"/>
    <x v="3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30335"/>
    <x v="4"/>
    <s v="0"/>
    <s v="0010"/>
    <s v="PFC-20"/>
    <s v="PP01"/>
    <s v="PAINT"/>
    <x v="0"/>
    <d v="2019-05-20T00:00:00"/>
    <d v="1899-12-30T10:10:23"/>
    <d v="2019-05-20T00:00:00"/>
    <d v="1899-12-30T10:22:10"/>
    <n v="5.9"/>
    <n v="5.9"/>
    <s v="MIN"/>
    <n v="40"/>
    <s v="MIN"/>
    <s v="CNF  PRT  REL  TECO"/>
  </r>
  <r>
    <n v="1530335"/>
    <x v="4"/>
    <s v="0"/>
    <s v="0020"/>
    <s v="BFC-10"/>
    <s v="PP01"/>
    <s v="ASSEMBLY"/>
    <x v="1"/>
    <d v="2019-05-20T00:00:00"/>
    <d v="1899-12-30T10:33:57"/>
    <d v="2019-05-20T00:00:00"/>
    <d v="1899-12-30T10:49:51"/>
    <n v="15.85"/>
    <n v="15.85"/>
    <s v="MIN"/>
    <n v="15"/>
    <s v="MIN"/>
    <s v="CNF  PRT  REL  TECO"/>
  </r>
  <r>
    <n v="1530335"/>
    <x v="4"/>
    <s v="0"/>
    <s v="0030"/>
    <s v="BFC-90"/>
    <s v="PP01"/>
    <s v="ASSY IN PROCESS INSPECTION"/>
    <x v="2"/>
    <d v="2019-05-21T00:00:00"/>
    <d v="1899-12-30T07:55:41"/>
    <d v="2019-05-21T00:00:00"/>
    <d v="1899-12-30T07:55:41"/>
    <n v="20"/>
    <n v="20"/>
    <s v="MIN"/>
    <n v="20"/>
    <s v="MIN"/>
    <s v="CNF  ORSP PRT  REL  TECO"/>
  </r>
  <r>
    <n v="1530335"/>
    <x v="4"/>
    <s v="0"/>
    <s v="0040"/>
    <s v="BFC-10"/>
    <s v="PP01"/>
    <s v="ASSEMBLY"/>
    <x v="3"/>
    <d v="2019-05-21T00:00:00"/>
    <d v="1899-12-30T08:31:28"/>
    <d v="2019-05-21T00:00:00"/>
    <d v="1899-12-30T15:25:50"/>
    <n v="6.9059999999999997"/>
    <n v="414.35999999999996"/>
    <s v="H"/>
    <n v="290"/>
    <s v="MIN"/>
    <s v="CNF  PRT  REL  TECO"/>
  </r>
  <r>
    <n v="1530335"/>
    <x v="4"/>
    <s v="0"/>
    <s v="0050"/>
    <s v="BFC-10"/>
    <s v="PP01"/>
    <s v="ASSEMBLY"/>
    <x v="4"/>
    <d v="2019-05-22T00:00:00"/>
    <d v="1899-12-30T07:28:08"/>
    <d v="2019-05-28T00:00:00"/>
    <d v="1899-12-30T15:28:09"/>
    <n v="38.973999999999997"/>
    <n v="2338.4399999999996"/>
    <s v="H"/>
    <n v="1040"/>
    <s v="MIN"/>
    <s v="CNF  PRT  REL  TECO"/>
  </r>
  <r>
    <n v="1530335"/>
    <x v="4"/>
    <s v="0"/>
    <s v="0060"/>
    <s v="BFC-10"/>
    <s v="PP01"/>
    <s v="ASSEMBLY"/>
    <x v="5"/>
    <d v="2019-05-30T00:00:00"/>
    <d v="1899-12-30T08:21:39"/>
    <d v="2019-05-30T00:00:00"/>
    <d v="1899-12-30T08:23:37"/>
    <n v="59"/>
    <n v="59"/>
    <s v="S"/>
    <n v="50"/>
    <s v="MIN"/>
    <s v="CNF  PRT  REL  TECO"/>
  </r>
  <r>
    <n v="1530335"/>
    <x v="4"/>
    <s v="0"/>
    <s v="0070"/>
    <s v="BFC-50"/>
    <s v="PP95"/>
    <s v="ASSEMBLY REPAIRS"/>
    <x v="6"/>
    <m/>
    <d v="1899-12-30T00:00:00"/>
    <m/>
    <d v="1899-12-30T00:00:00"/>
    <n v="0"/>
    <n v="0"/>
    <s v=""/>
    <n v="2150"/>
    <s v="MIN"/>
    <s v="PRT  REL  TECO"/>
  </r>
  <r>
    <n v="1530335"/>
    <x v="4"/>
    <s v="0"/>
    <s v="0080"/>
    <s v="BFC-90"/>
    <s v="PP01"/>
    <s v="ASSY IN PROCESS INSPECTION"/>
    <x v="7"/>
    <d v="2019-05-30T00:00:00"/>
    <d v="1899-12-30T09:09:42"/>
    <d v="2019-05-30T00:00:00"/>
    <d v="1899-12-30T09:09:42"/>
    <n v="20"/>
    <n v="20"/>
    <s v="MIN"/>
    <n v="20"/>
    <s v="MIN"/>
    <s v="CNF  ORSP PRT  REL  TECO"/>
  </r>
  <r>
    <n v="1530335"/>
    <x v="4"/>
    <s v="0"/>
    <s v="0090"/>
    <s v="BFC-90"/>
    <s v="PP01"/>
    <s v="ASSY IN PROCESS INSPECTION"/>
    <x v="8"/>
    <d v="2019-05-30T00:00:00"/>
    <d v="1899-12-30T09:09:53"/>
    <d v="2019-05-30T00:00:00"/>
    <d v="1899-12-30T09:09:53"/>
    <n v="20"/>
    <n v="20"/>
    <s v="MIN"/>
    <n v="20"/>
    <s v="MIN"/>
    <s v="CNF  ORSP PRT  REL  TECO"/>
  </r>
  <r>
    <n v="1530335"/>
    <x v="4"/>
    <s v="0"/>
    <s v="0100"/>
    <s v="PFC-20"/>
    <s v="PP01"/>
    <s v="PAINT"/>
    <x v="9"/>
    <d v="2019-05-30T00:00:00"/>
    <d v="1899-12-30T15:29:52"/>
    <d v="2019-05-31T00:00:00"/>
    <d v="1899-12-30T06:09:34"/>
    <n v="3.7970000000000002"/>
    <n v="227.82000000000002"/>
    <s v="H"/>
    <n v="450"/>
    <s v="MIN"/>
    <s v="CNF  PRT  REL  TECO"/>
  </r>
  <r>
    <n v="1530335"/>
    <x v="4"/>
    <s v="0"/>
    <s v="0110"/>
    <s v="PFC-99"/>
    <s v="PP01"/>
    <s v="PAINT INSPECTION"/>
    <x v="10"/>
    <d v="2019-06-09T00:00:00"/>
    <d v="1899-12-30T07:40:10"/>
    <d v="2019-06-09T00:00:00"/>
    <d v="1899-12-30T07:40:10"/>
    <n v="20"/>
    <n v="20"/>
    <s v="MIN"/>
    <n v="20"/>
    <s v="MIN"/>
    <s v="CNF  ORSP PRT  REL  TECO"/>
  </r>
  <r>
    <n v="1530335"/>
    <x v="4"/>
    <s v="0"/>
    <s v="0120"/>
    <s v="BFC-10"/>
    <s v="PP01"/>
    <s v="ASSEMBLY"/>
    <x v="11"/>
    <d v="2019-06-09T00:00:00"/>
    <d v="1899-12-30T14:10:53"/>
    <d v="2019-06-09T00:00:00"/>
    <d v="1899-12-30T16:14:53"/>
    <n v="1.04"/>
    <n v="62.400000000000006"/>
    <s v="H"/>
    <n v="100"/>
    <s v="MIN"/>
    <s v="CNF  PRT  REL  TECO"/>
  </r>
  <r>
    <n v="1530335"/>
    <x v="4"/>
    <s v="0"/>
    <s v="0130"/>
    <s v="BFC-90"/>
    <s v="PP01"/>
    <s v="ASSY IN PROCESS INSPECTION"/>
    <x v="12"/>
    <d v="2019-06-19T00:00:00"/>
    <d v="1899-12-30T12:09:27"/>
    <d v="2019-06-19T00:00:00"/>
    <d v="1899-12-30T12:09:27"/>
    <n v="20"/>
    <n v="20"/>
    <s v="MIN"/>
    <n v="20"/>
    <s v="MIN"/>
    <s v="CNF  ORSP PRT  REL  TECO"/>
  </r>
  <r>
    <n v="1530335"/>
    <x v="4"/>
    <s v="0"/>
    <s v="0140"/>
    <s v="BFC-90"/>
    <s v="PP01"/>
    <s v="ASSY IN PROCESS INSPECTION"/>
    <x v="13"/>
    <d v="2019-06-19T00:00:00"/>
    <d v="1899-12-30T17:37:27"/>
    <d v="2019-06-19T00:00:00"/>
    <d v="1899-12-30T17:37:27"/>
    <n v="30"/>
    <n v="30"/>
    <s v="MIN"/>
    <n v="30"/>
    <s v="MIN"/>
    <s v="CNF  ORSP PRT  REL  TECO"/>
  </r>
  <r>
    <n v="1530335"/>
    <x v="4"/>
    <s v="0"/>
    <s v="0150"/>
    <s v="BFC-99"/>
    <s v="PP01"/>
    <s v="FINAL INSPECTION"/>
    <x v="14"/>
    <d v="2019-06-20T00:00:00"/>
    <d v="1899-12-30T10:04:17"/>
    <d v="2019-06-20T00:00:00"/>
    <d v="1899-12-30T10:04:17"/>
    <n v="30"/>
    <n v="30"/>
    <s v="MIN"/>
    <n v="30"/>
    <s v="MIN"/>
    <s v="CNF  ORSP PRT  REL  TECO"/>
  </r>
  <r>
    <n v="1530335"/>
    <x v="4"/>
    <s v="0"/>
    <s v="0160"/>
    <s v="BFC-99"/>
    <s v="PP03"/>
    <s v="FINAL INSPECTION"/>
    <x v="15"/>
    <d v="2019-06-20T00:00:00"/>
    <d v="1899-12-30T15:02:14"/>
    <d v="2019-06-20T00:00:00"/>
    <d v="1899-12-30T15:02:14"/>
    <n v="45"/>
    <n v="45"/>
    <s v="MIN"/>
    <n v="45"/>
    <s v="MIN"/>
    <s v="CNF  ORSP PRT  REL  TECO"/>
  </r>
  <r>
    <n v="1530335"/>
    <x v="4"/>
    <s v="1"/>
    <s v="0010"/>
    <s v="BFC-10"/>
    <s v="PP95"/>
    <s v="ASSEMBLY"/>
    <x v="16"/>
    <d v="2019-06-09T00:00:00"/>
    <d v="1899-12-30T09:35:58"/>
    <d v="2019-06-17T00:00:00"/>
    <d v="1899-12-30T08:59:26"/>
    <n v="59.978999999999999"/>
    <n v="3598.74"/>
    <s v="H"/>
    <n v="1"/>
    <s v="MIN"/>
    <s v="CNF  PRT  REL  TECO"/>
  </r>
  <r>
    <n v="1530335"/>
    <x v="4"/>
    <s v="2"/>
    <s v="0100"/>
    <s v="PFC-20"/>
    <s v="PP95"/>
    <s v="PAINT"/>
    <x v="17"/>
    <d v="2019-05-30T00:00:00"/>
    <d v="1899-12-30T22:51:12"/>
    <d v="2019-05-31T00:00:00"/>
    <d v="1899-12-30T06:10:55"/>
    <n v="2.4430000000000001"/>
    <n v="146.58000000000001"/>
    <s v="H"/>
    <n v="5"/>
    <s v="MIN"/>
    <s v="CNF  PRT  REL  TECO"/>
  </r>
  <r>
    <n v="1531221"/>
    <x v="5"/>
    <s v="0"/>
    <s v="0010"/>
    <s v="PFC-20"/>
    <s v="PP01"/>
    <s v="PAINT"/>
    <x v="0"/>
    <d v="2019-05-22T00:00:00"/>
    <d v="1899-12-30T18:20:31"/>
    <d v="2019-05-23T00:00:00"/>
    <d v="1899-12-30T11:03:06"/>
    <n v="50.966999999999999"/>
    <n v="50.966999999999999"/>
    <s v="MIN"/>
    <n v="40"/>
    <s v="MIN"/>
    <s v="CNF  PRT  REL  TECO"/>
  </r>
  <r>
    <n v="1531221"/>
    <x v="5"/>
    <s v="0"/>
    <s v="0020"/>
    <s v="BFC-10"/>
    <s v="PP01"/>
    <s v="ASSEMBLY"/>
    <x v="1"/>
    <d v="2019-05-23T00:00:00"/>
    <d v="1899-12-30T11:03:31"/>
    <d v="2019-05-23T00:00:00"/>
    <d v="1899-12-30T11:09:20"/>
    <n v="5.8170000000000002"/>
    <n v="5.8170000000000002"/>
    <s v="MIN"/>
    <n v="15"/>
    <s v="MIN"/>
    <s v="CNF  PRT  REL  TECO"/>
  </r>
  <r>
    <n v="1531221"/>
    <x v="5"/>
    <s v="0"/>
    <s v="0030"/>
    <s v="BFC-90"/>
    <s v="PP01"/>
    <s v="ASSY IN PROCESS INSPECTION"/>
    <x v="2"/>
    <d v="2019-05-23T00:00:00"/>
    <d v="1899-12-30T11:21:14"/>
    <d v="2019-05-23T00:00:00"/>
    <d v="1899-12-30T11:21:14"/>
    <n v="20"/>
    <n v="20"/>
    <s v="MIN"/>
    <n v="20"/>
    <s v="MIN"/>
    <s v="CNF  ORSP PRT  REL  TECO"/>
  </r>
  <r>
    <n v="1531221"/>
    <x v="5"/>
    <s v="0"/>
    <s v="0040"/>
    <s v="BFC-10"/>
    <s v="PP01"/>
    <s v="ASSEMBLY"/>
    <x v="3"/>
    <d v="2019-05-23T00:00:00"/>
    <d v="1899-12-30T11:34:31"/>
    <d v="2019-05-23T00:00:00"/>
    <d v="1899-12-30T15:20:49"/>
    <n v="3.7719999999999998"/>
    <n v="226.32"/>
    <s v="H"/>
    <n v="290"/>
    <s v="MIN"/>
    <s v="CNF  PRT  REL  TECO"/>
  </r>
  <r>
    <n v="1531221"/>
    <x v="5"/>
    <s v="0"/>
    <s v="0050"/>
    <s v="BFC-10"/>
    <s v="PP01"/>
    <s v="ASSEMBLY"/>
    <x v="4"/>
    <d v="2019-05-26T00:00:00"/>
    <d v="1899-12-30T07:27:22"/>
    <d v="2019-05-30T00:00:00"/>
    <d v="1899-12-30T14:51:58"/>
    <n v="37.805"/>
    <n v="2268.3000000000002"/>
    <s v="H"/>
    <n v="1040"/>
    <s v="MIN"/>
    <s v="CNF  PRT  REL  TECO"/>
  </r>
  <r>
    <n v="1531221"/>
    <x v="5"/>
    <s v="0"/>
    <s v="0060"/>
    <s v="BFC-10"/>
    <s v="PP01"/>
    <s v="ASSEMBLY"/>
    <x v="5"/>
    <d v="2019-05-30T00:00:00"/>
    <d v="1899-12-30T14:52:21"/>
    <d v="2019-05-30T00:00:00"/>
    <d v="1899-12-30T15:11:06"/>
    <n v="18.75"/>
    <n v="18.75"/>
    <s v="MIN"/>
    <n v="50"/>
    <s v="MIN"/>
    <s v="CNF  PRT  REL  TECO"/>
  </r>
  <r>
    <n v="1531221"/>
    <x v="5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1221"/>
    <x v="5"/>
    <s v="0"/>
    <s v="0080"/>
    <s v="BFC-90"/>
    <s v="PP01"/>
    <s v="ASSY IN PROCESS INSPECTION"/>
    <x v="7"/>
    <d v="2019-06-10T00:00:00"/>
    <d v="1899-12-30T11:06:45"/>
    <d v="2019-06-10T00:00:00"/>
    <d v="1899-12-30T11:06:45"/>
    <n v="20"/>
    <n v="20"/>
    <s v="MIN"/>
    <n v="20"/>
    <s v="MIN"/>
    <s v="CNF  ORSP PRT  REL  TECO"/>
  </r>
  <r>
    <n v="1531221"/>
    <x v="5"/>
    <s v="0"/>
    <s v="0090"/>
    <s v="BFC-90"/>
    <s v="PP01"/>
    <s v="ASSY IN PROCESS INSPECTION"/>
    <x v="8"/>
    <d v="2019-06-10T00:00:00"/>
    <d v="1899-12-30T11:06:53"/>
    <d v="2019-06-10T00:00:00"/>
    <d v="1899-12-30T11:06:53"/>
    <n v="20"/>
    <n v="20"/>
    <s v="MIN"/>
    <n v="20"/>
    <s v="MIN"/>
    <s v="CNF  ORSP PRT  REL  TECO"/>
  </r>
  <r>
    <n v="1531221"/>
    <x v="5"/>
    <s v="0"/>
    <s v="0100"/>
    <s v="PFC-20"/>
    <s v="PP01"/>
    <s v="PAINT"/>
    <x v="9"/>
    <d v="2019-06-10T00:00:00"/>
    <d v="1899-12-30T12:38:49"/>
    <d v="2019-06-11T00:00:00"/>
    <d v="1899-12-30T06:31:51"/>
    <n v="274.60599999999999"/>
    <n v="274.60599999999999"/>
    <s v="MIN"/>
    <n v="450"/>
    <s v="MIN"/>
    <s v="CNF  PRT  REL  TECO"/>
  </r>
  <r>
    <n v="1531221"/>
    <x v="5"/>
    <s v="0"/>
    <s v="0110"/>
    <s v="PFC-99"/>
    <s v="PP01"/>
    <s v="PAINT INSPECTION"/>
    <x v="10"/>
    <d v="2019-06-24T00:00:00"/>
    <d v="1899-12-30T11:29:43"/>
    <d v="2019-06-24T00:00:00"/>
    <d v="1899-12-30T11:29:43"/>
    <n v="20"/>
    <n v="20"/>
    <s v="MIN"/>
    <n v="20"/>
    <s v="MIN"/>
    <s v="CNF  ORSP PRT  REL  TECO"/>
  </r>
  <r>
    <n v="1531221"/>
    <x v="5"/>
    <s v="0"/>
    <s v="0120"/>
    <s v="BFC-10"/>
    <s v="PP01"/>
    <s v="ASSEMBLY"/>
    <x v="11"/>
    <d v="2019-06-24T00:00:00"/>
    <d v="1899-12-30T12:42:12"/>
    <d v="2019-06-24T00:00:00"/>
    <d v="1899-12-30T13:01:22"/>
    <n v="10.067"/>
    <n v="10.067"/>
    <s v="MIN"/>
    <n v="100"/>
    <s v="MIN"/>
    <s v="CNF  PRT  REL  TECO"/>
  </r>
  <r>
    <n v="1531221"/>
    <x v="5"/>
    <s v="0"/>
    <s v="0130"/>
    <s v="BFC-90"/>
    <s v="PP01"/>
    <s v="ASSY IN PROCESS INSPECTION"/>
    <x v="12"/>
    <d v="2019-06-24T00:00:00"/>
    <d v="1899-12-30T14:55:12"/>
    <d v="2019-06-24T00:00:00"/>
    <d v="1899-12-30T14:55:12"/>
    <n v="20"/>
    <n v="20"/>
    <s v="MIN"/>
    <n v="20"/>
    <s v="MIN"/>
    <s v="CNF  ORSP PRT  REL  TECO"/>
  </r>
  <r>
    <n v="1531221"/>
    <x v="5"/>
    <s v="0"/>
    <s v="0140"/>
    <s v="BFC-90"/>
    <s v="PP01"/>
    <s v="ASSY IN PROCESS INSPECTION"/>
    <x v="13"/>
    <d v="2019-06-24T00:00:00"/>
    <d v="1899-12-30T14:55:16"/>
    <d v="2019-06-24T00:00:00"/>
    <d v="1899-12-30T14:55:16"/>
    <n v="30"/>
    <n v="30"/>
    <s v="MIN"/>
    <n v="30"/>
    <s v="MIN"/>
    <s v="CNF  ORSP PRT  REL  TECO"/>
  </r>
  <r>
    <n v="1531221"/>
    <x v="5"/>
    <s v="0"/>
    <s v="0150"/>
    <s v="BFC-99"/>
    <s v="PP01"/>
    <s v="FINAL INSPECTION"/>
    <x v="14"/>
    <d v="2019-06-24T00:00:00"/>
    <d v="1899-12-30T14:55:20"/>
    <d v="2019-06-24T00:00:00"/>
    <d v="1899-12-30T14:55:20"/>
    <n v="30"/>
    <n v="30"/>
    <s v="MIN"/>
    <n v="30"/>
    <s v="MIN"/>
    <s v="CNF  ORSP PRT  REL  TECO"/>
  </r>
  <r>
    <n v="1531221"/>
    <x v="5"/>
    <s v="0"/>
    <s v="0160"/>
    <s v="BFC-99"/>
    <s v="PP03"/>
    <s v="FINAL INSPECTION"/>
    <x v="15"/>
    <d v="2019-06-25T00:00:00"/>
    <d v="1899-12-30T17:47:07"/>
    <d v="2019-06-25T00:00:00"/>
    <d v="1899-12-30T17:47:07"/>
    <n v="45"/>
    <n v="45"/>
    <s v="MIN"/>
    <n v="45"/>
    <s v="MIN"/>
    <s v="CNF  ORSP PRT  REL  TECO"/>
  </r>
  <r>
    <n v="1531221"/>
    <x v="5"/>
    <s v="1"/>
    <s v="0010"/>
    <s v="BFC-10"/>
    <s v="PP95"/>
    <s v="ASSEMBLY"/>
    <x v="16"/>
    <d v="2019-06-12T00:00:00"/>
    <d v="1899-12-30T09:05:53"/>
    <d v="2019-06-12T00:00:00"/>
    <d v="1899-12-30T17:38:20"/>
    <n v="41272"/>
    <n v="41272"/>
    <s v="S"/>
    <n v="1"/>
    <s v="MIN"/>
    <s v="CNF  PRT  REL  TECO"/>
  </r>
  <r>
    <n v="1531221"/>
    <x v="5"/>
    <s v="2"/>
    <s v="0100"/>
    <s v="PFC-20"/>
    <s v="PP95"/>
    <s v="PAINT"/>
    <x v="17"/>
    <d v="2019-06-10T00:00:00"/>
    <d v="1899-12-30T15:27:46"/>
    <d v="2019-06-10T00:00:00"/>
    <d v="1899-12-30T19:35:27"/>
    <n v="1.3759999999999999"/>
    <n v="82.559999999999988"/>
    <s v="H"/>
    <n v="5"/>
    <s v="MIN"/>
    <s v="CNF  PRT  REL  TECO"/>
  </r>
  <r>
    <n v="1531226"/>
    <x v="6"/>
    <s v="0"/>
    <s v="0010"/>
    <s v="PFC-20"/>
    <s v="PP01"/>
    <s v="PAINT"/>
    <x v="0"/>
    <d v="2019-05-28T00:00:00"/>
    <d v="1899-12-30T15:41:58"/>
    <d v="2019-05-29T00:00:00"/>
    <d v="1899-12-30T05:43:36"/>
    <n v="3.6789999999999998"/>
    <n v="220.73999999999998"/>
    <s v="H"/>
    <n v="40"/>
    <s v="MIN"/>
    <s v="CNF  PRT  REL  TECO"/>
  </r>
  <r>
    <n v="1531226"/>
    <x v="6"/>
    <s v="0"/>
    <s v="0020"/>
    <s v="BFC-10"/>
    <s v="PP01"/>
    <s v="ASSEMBLY"/>
    <x v="1"/>
    <d v="2019-05-29T00:00:00"/>
    <d v="1899-12-30T10:15:56"/>
    <d v="2019-05-29T00:00:00"/>
    <d v="1899-12-30T10:25:32"/>
    <n v="4.8"/>
    <n v="4.8"/>
    <s v="MIN"/>
    <n v="15"/>
    <s v="MIN"/>
    <s v="CNF  PRT  REL  TECO"/>
  </r>
  <r>
    <n v="1531226"/>
    <x v="6"/>
    <s v="0"/>
    <s v="0030"/>
    <s v="BFC-90"/>
    <s v="PP01"/>
    <s v="ASSY IN PROCESS INSPECTION"/>
    <x v="2"/>
    <d v="2019-05-29T00:00:00"/>
    <d v="1899-12-30T10:33:37"/>
    <d v="2019-05-29T00:00:00"/>
    <d v="1899-12-30T10:33:37"/>
    <n v="20"/>
    <n v="20"/>
    <s v="MIN"/>
    <n v="20"/>
    <s v="MIN"/>
    <s v="CNF  ORSP PRT  REL  TECO"/>
  </r>
  <r>
    <n v="1531226"/>
    <x v="6"/>
    <s v="0"/>
    <s v="0040"/>
    <s v="BFC-10"/>
    <s v="PP01"/>
    <s v="ASSEMBLY"/>
    <x v="3"/>
    <d v="2019-06-13T00:00:00"/>
    <d v="1899-12-30T07:34:22"/>
    <d v="2019-06-13T00:00:00"/>
    <d v="1899-12-30T10:09:59"/>
    <n v="2.5939999999999999"/>
    <n v="155.63999999999999"/>
    <s v="H"/>
    <n v="290"/>
    <s v="MIN"/>
    <s v="CNF  PRT  REL  TECO"/>
  </r>
  <r>
    <n v="1531226"/>
    <x v="6"/>
    <s v="0"/>
    <s v="0050"/>
    <s v="BFC-10"/>
    <s v="PP01"/>
    <s v="ASSEMBLY"/>
    <x v="4"/>
    <d v="2019-06-13T00:00:00"/>
    <d v="1899-12-30T10:10:08"/>
    <d v="2019-06-13T00:00:00"/>
    <d v="1899-12-30T10:42:59"/>
    <n v="32.85"/>
    <n v="32.85"/>
    <s v="MIN"/>
    <n v="1040"/>
    <s v="MIN"/>
    <s v="CNF  PRT  REL  TECO"/>
  </r>
  <r>
    <n v="1531226"/>
    <x v="6"/>
    <s v="0"/>
    <s v="0060"/>
    <s v="BFC-10"/>
    <s v="PP01"/>
    <s v="ASSEMBLY"/>
    <x v="5"/>
    <d v="2019-06-13T00:00:00"/>
    <d v="1899-12-30T10:43:12"/>
    <d v="2019-06-13T00:00:00"/>
    <d v="1899-12-30T12:28:20"/>
    <n v="1.752"/>
    <n v="105.12"/>
    <s v="H"/>
    <n v="50"/>
    <s v="MIN"/>
    <s v="CNF  PRT  REL  TECO"/>
  </r>
  <r>
    <n v="1531226"/>
    <x v="6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1226"/>
    <x v="6"/>
    <s v="0"/>
    <s v="0080"/>
    <s v="BFC-90"/>
    <s v="PP01"/>
    <s v="ASSY IN PROCESS INSPECTION"/>
    <x v="7"/>
    <d v="2019-06-13T00:00:00"/>
    <d v="1899-12-30T13:42:03"/>
    <d v="2019-06-13T00:00:00"/>
    <d v="1899-12-30T13:42:03"/>
    <n v="20"/>
    <n v="20"/>
    <s v="MIN"/>
    <n v="20"/>
    <s v="MIN"/>
    <s v="CNF  ORSP PRT  REL  TECO"/>
  </r>
  <r>
    <n v="1531226"/>
    <x v="6"/>
    <s v="0"/>
    <s v="0090"/>
    <s v="BFC-90"/>
    <s v="PP01"/>
    <s v="ASSY IN PROCESS INSPECTION"/>
    <x v="8"/>
    <d v="2019-06-13T00:00:00"/>
    <d v="1899-12-30T13:42:09"/>
    <d v="2019-06-13T00:00:00"/>
    <d v="1899-12-30T13:42:09"/>
    <n v="20"/>
    <n v="20"/>
    <s v="MIN"/>
    <n v="20"/>
    <s v="MIN"/>
    <s v="CNF  ORSP PRT  REL  TECO"/>
  </r>
  <r>
    <n v="1531226"/>
    <x v="6"/>
    <s v="0"/>
    <s v="0100"/>
    <s v="PFC-20"/>
    <s v="PP01"/>
    <s v="PAINT"/>
    <x v="9"/>
    <d v="2019-06-13T00:00:00"/>
    <d v="1899-12-30T22:55:06"/>
    <d v="2019-06-14T00:00:00"/>
    <d v="1899-12-30T06:45:41"/>
    <n v="3.9220000000000002"/>
    <n v="235.32000000000002"/>
    <s v="H"/>
    <n v="450"/>
    <s v="MIN"/>
    <s v="CNF  PRT  REL  TECO"/>
  </r>
  <r>
    <n v="1531226"/>
    <x v="6"/>
    <s v="0"/>
    <s v="0110"/>
    <s v="PFC-99"/>
    <s v="PP01"/>
    <s v="PAINT INSPECTION"/>
    <x v="10"/>
    <d v="2019-06-16T00:00:00"/>
    <d v="1899-12-30T08:44:12"/>
    <d v="2019-06-16T00:00:00"/>
    <d v="1899-12-30T08:44:12"/>
    <n v="20"/>
    <n v="20"/>
    <s v="MIN"/>
    <n v="20"/>
    <s v="MIN"/>
    <s v="CNF  ORSP PRT  REL  TECO"/>
  </r>
  <r>
    <n v="1531226"/>
    <x v="6"/>
    <s v="0"/>
    <s v="0120"/>
    <s v="BFC-10"/>
    <s v="PP01"/>
    <s v="ASSEMBLY"/>
    <x v="11"/>
    <d v="2019-06-17T00:00:00"/>
    <d v="1899-12-30T10:49:51"/>
    <d v="2019-06-17T00:00:00"/>
    <d v="1899-12-30T17:06:53"/>
    <n v="3.1419999999999999"/>
    <n v="188.51999999999998"/>
    <s v="H"/>
    <n v="100"/>
    <s v="MIN"/>
    <s v="CNF  PRT  REL  TECO"/>
  </r>
  <r>
    <n v="1531226"/>
    <x v="6"/>
    <s v="0"/>
    <s v="0130"/>
    <s v="BFC-90"/>
    <s v="PP01"/>
    <s v="ASSY IN PROCESS INSPECTION"/>
    <x v="12"/>
    <d v="2019-06-25T00:00:00"/>
    <d v="1899-12-30T14:47:32"/>
    <d v="2019-06-25T00:00:00"/>
    <d v="1899-12-30T14:47:32"/>
    <n v="20"/>
    <n v="20"/>
    <s v="MIN"/>
    <n v="20"/>
    <s v="MIN"/>
    <s v="CNF  ORSP PRT  REL  TECO"/>
  </r>
  <r>
    <n v="1531226"/>
    <x v="6"/>
    <s v="0"/>
    <s v="0140"/>
    <s v="BFC-90"/>
    <s v="PP01"/>
    <s v="ASSY IN PROCESS INSPECTION"/>
    <x v="13"/>
    <d v="2019-06-25T00:00:00"/>
    <d v="1899-12-30T14:47:36"/>
    <d v="2019-06-25T00:00:00"/>
    <d v="1899-12-30T14:47:36"/>
    <n v="30"/>
    <n v="30"/>
    <s v="MIN"/>
    <n v="30"/>
    <s v="MIN"/>
    <s v="CNF  ORSP PRT  REL  TECO"/>
  </r>
  <r>
    <n v="1531226"/>
    <x v="6"/>
    <s v="0"/>
    <s v="0150"/>
    <s v="BFC-99"/>
    <s v="PP01"/>
    <s v="FINAL INSPECTION"/>
    <x v="14"/>
    <d v="2019-06-25T00:00:00"/>
    <d v="1899-12-30T14:50:06"/>
    <d v="2019-06-25T00:00:00"/>
    <d v="1899-12-30T14:50:06"/>
    <n v="30"/>
    <n v="30"/>
    <s v="MIN"/>
    <n v="30"/>
    <s v="MIN"/>
    <s v="CNF  ORSP PRT  REL  TECO"/>
  </r>
  <r>
    <n v="1531226"/>
    <x v="6"/>
    <s v="0"/>
    <s v="0160"/>
    <s v="BFC-99"/>
    <s v="PP03"/>
    <s v="FINAL INSPECTION"/>
    <x v="15"/>
    <d v="2019-06-25T00:00:00"/>
    <d v="1899-12-30T17:47:43"/>
    <d v="2019-06-25T00:00:00"/>
    <d v="1899-12-30T17:47:43"/>
    <n v="45"/>
    <n v="45"/>
    <s v="MIN"/>
    <n v="45"/>
    <s v="MIN"/>
    <s v="CNF  ORSP PRT  REL  TECO"/>
  </r>
  <r>
    <n v="1531226"/>
    <x v="6"/>
    <s v="1"/>
    <s v="0010"/>
    <s v="BFC-10"/>
    <s v="PP95"/>
    <s v="ASSEMBLY"/>
    <x v="16"/>
    <d v="2019-06-17T00:00:00"/>
    <d v="1899-12-30T08:34:37"/>
    <d v="2019-06-17T00:00:00"/>
    <d v="1899-12-30T16:01:17"/>
    <n v="19.315000000000001"/>
    <n v="1158.9000000000001"/>
    <s v="H"/>
    <n v="1"/>
    <s v="MIN"/>
    <s v="CNF  PRT  REL  TECO"/>
  </r>
  <r>
    <n v="1531226"/>
    <x v="6"/>
    <s v="2"/>
    <s v="0100"/>
    <s v="PFC-20"/>
    <s v="PP95"/>
    <s v="PAINT"/>
    <x v="17"/>
    <d v="2019-06-13T00:00:00"/>
    <d v="1899-12-30T15:28:56"/>
    <d v="2019-06-13T00:00:00"/>
    <d v="1899-12-30T22:54:21"/>
    <n v="1.863"/>
    <n v="111.78"/>
    <s v="H"/>
    <n v="5"/>
    <s v="MIN"/>
    <s v="CNF  PRT  REL  TECO"/>
  </r>
  <r>
    <n v="1532422"/>
    <x v="7"/>
    <s v="0"/>
    <s v="0010"/>
    <s v="PFC-20"/>
    <s v="PP01"/>
    <s v="PAINT"/>
    <x v="0"/>
    <d v="2019-06-12T00:00:00"/>
    <d v="1899-12-30T17:17:04"/>
    <d v="2019-06-12T00:00:00"/>
    <d v="1899-12-30T17:43:50"/>
    <n v="5.2329999999999997"/>
    <n v="5.2329999999999997"/>
    <s v="MIN"/>
    <n v="40"/>
    <s v="MIN"/>
    <s v="CNF  PRT  REL  TECO"/>
  </r>
  <r>
    <n v="1532422"/>
    <x v="7"/>
    <s v="0"/>
    <s v="0020"/>
    <s v="BFC-10"/>
    <s v="PP01"/>
    <s v="ASSEMBLY"/>
    <x v="1"/>
    <d v="2019-06-12T00:00:00"/>
    <d v="1899-12-30T17:44:53"/>
    <d v="2019-06-12T00:00:00"/>
    <d v="1899-12-30T17:50:34"/>
    <n v="4.0170000000000003"/>
    <n v="4.0170000000000003"/>
    <s v="MIN"/>
    <n v="15"/>
    <s v="MIN"/>
    <s v="CNF  PRT  REL  TECO"/>
  </r>
  <r>
    <n v="1532422"/>
    <x v="7"/>
    <s v="0"/>
    <s v="0030"/>
    <s v="BFC-90"/>
    <s v="PP01"/>
    <s v="ASSY IN PROCESS INSPECTION"/>
    <x v="2"/>
    <d v="2019-06-12T00:00:00"/>
    <d v="1899-12-30T17:57:24"/>
    <d v="2019-06-12T00:00:00"/>
    <d v="1899-12-30T17:57:24"/>
    <n v="20"/>
    <n v="20"/>
    <s v="MIN"/>
    <n v="20"/>
    <s v="MIN"/>
    <s v="CNF  ORSP PRT  REL  TECO"/>
  </r>
  <r>
    <n v="1532422"/>
    <x v="7"/>
    <s v="0"/>
    <s v="0040"/>
    <s v="BFC-10"/>
    <s v="PP01"/>
    <s v="ASSEMBLY"/>
    <x v="3"/>
    <d v="2019-06-13T00:00:00"/>
    <d v="1899-12-30T07:37:52"/>
    <d v="2019-06-13T00:00:00"/>
    <d v="1899-12-30T15:49:30"/>
    <n v="8.1940000000000008"/>
    <n v="491.64000000000004"/>
    <s v="H"/>
    <n v="290"/>
    <s v="MIN"/>
    <s v="CNF  PRT  REL  TECO"/>
  </r>
  <r>
    <n v="1532422"/>
    <x v="7"/>
    <s v="0"/>
    <s v="0050"/>
    <s v="BFC-10"/>
    <s v="PP01"/>
    <s v="ASSEMBLY"/>
    <x v="4"/>
    <d v="2019-06-16T00:00:00"/>
    <d v="1899-12-30T07:43:46"/>
    <d v="2019-06-18T00:00:00"/>
    <d v="1899-12-30T12:25:27"/>
    <n v="34.944000000000003"/>
    <n v="2096.6400000000003"/>
    <s v="H"/>
    <n v="1040"/>
    <s v="MIN"/>
    <s v="CNF  PRT  REL  TECO"/>
  </r>
  <r>
    <n v="1532422"/>
    <x v="7"/>
    <s v="0"/>
    <s v="0060"/>
    <s v="BFC-10"/>
    <s v="PP01"/>
    <s v="ASSEMBLY"/>
    <x v="5"/>
    <d v="2019-06-18T00:00:00"/>
    <d v="1899-12-30T12:25:38"/>
    <d v="2019-06-18T00:00:00"/>
    <d v="1899-12-30T14:30:32"/>
    <n v="2.0819999999999999"/>
    <n v="124.91999999999999"/>
    <s v="H"/>
    <n v="50"/>
    <s v="MIN"/>
    <s v="CNF  PRT  REL  TECO"/>
  </r>
  <r>
    <n v="1532422"/>
    <x v="7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2422"/>
    <x v="7"/>
    <s v="0"/>
    <s v="0080"/>
    <s v="BFC-90"/>
    <s v="PP01"/>
    <s v="ASSY IN PROCESS INSPECTION"/>
    <x v="7"/>
    <d v="2019-06-18T00:00:00"/>
    <d v="1899-12-30T16:05:29"/>
    <d v="2019-06-18T00:00:00"/>
    <d v="1899-12-30T16:05:29"/>
    <n v="20"/>
    <n v="20"/>
    <s v="MIN"/>
    <n v="20"/>
    <s v="MIN"/>
    <s v="CNF  ORSP PRT  REL  TECO"/>
  </r>
  <r>
    <n v="1532422"/>
    <x v="7"/>
    <s v="0"/>
    <s v="0090"/>
    <s v="BFC-90"/>
    <s v="PP01"/>
    <s v="ASSY IN PROCESS INSPECTION"/>
    <x v="8"/>
    <d v="2019-06-18T00:00:00"/>
    <d v="1899-12-30T16:05:36"/>
    <d v="2019-06-18T00:00:00"/>
    <d v="1899-12-30T16:05:36"/>
    <n v="20"/>
    <n v="20"/>
    <s v="MIN"/>
    <n v="20"/>
    <s v="MIN"/>
    <s v="CNF  ORSP PRT  REL  TECO"/>
  </r>
  <r>
    <n v="1532422"/>
    <x v="7"/>
    <s v="0"/>
    <s v="0100"/>
    <s v="PFC-20"/>
    <s v="PP01"/>
    <s v="PAINT"/>
    <x v="9"/>
    <d v="2019-06-18T00:00:00"/>
    <d v="1899-12-30T16:56:04"/>
    <d v="2019-06-19T00:00:00"/>
    <d v="1899-12-30T11:55:03"/>
    <n v="6.0940000000000003"/>
    <n v="365.64000000000004"/>
    <s v="H"/>
    <n v="450"/>
    <s v="MIN"/>
    <s v="CNF  PRT  REL  TECO"/>
  </r>
  <r>
    <n v="1532422"/>
    <x v="7"/>
    <s v="0"/>
    <s v="0110"/>
    <s v="PFC-99"/>
    <s v="PP01"/>
    <s v="PAINT INSPECTION"/>
    <x v="10"/>
    <d v="2019-06-26T00:00:00"/>
    <d v="1899-12-30T11:09:30"/>
    <d v="2019-06-26T00:00:00"/>
    <d v="1899-12-30T11:09:30"/>
    <n v="20"/>
    <n v="20"/>
    <s v="MIN"/>
    <n v="20"/>
    <s v="MIN"/>
    <s v="CNF  ORSP PRT  REL  TECO"/>
  </r>
  <r>
    <n v="1532422"/>
    <x v="7"/>
    <s v="0"/>
    <s v="0120"/>
    <s v="BFC-10"/>
    <s v="PP01"/>
    <s v="ASSEMBLY"/>
    <x v="11"/>
    <d v="2019-06-27T00:00:00"/>
    <d v="1899-12-30T13:59:19"/>
    <d v="2019-06-27T00:00:00"/>
    <d v="1899-12-30T14:26:37"/>
    <n v="9.1"/>
    <n v="9.1"/>
    <s v="MIN"/>
    <n v="100"/>
    <s v="MIN"/>
    <s v="CNF  PRT  REL  TECO"/>
  </r>
  <r>
    <n v="1532422"/>
    <x v="7"/>
    <s v="0"/>
    <s v="0130"/>
    <s v="BFC-90"/>
    <s v="PP01"/>
    <s v="ASSY IN PROCESS INSPECTION"/>
    <x v="12"/>
    <d v="2019-06-30T00:00:00"/>
    <d v="1899-12-30T16:33:57"/>
    <d v="2019-06-30T00:00:00"/>
    <d v="1899-12-30T16:33:57"/>
    <n v="20"/>
    <n v="20"/>
    <s v="MIN"/>
    <n v="20"/>
    <s v="MIN"/>
    <s v="CNF  ORSP PRT  REL  TECO"/>
  </r>
  <r>
    <n v="1532422"/>
    <x v="7"/>
    <s v="0"/>
    <s v="0140"/>
    <s v="BFC-90"/>
    <s v="PP01"/>
    <s v="ASSY IN PROCESS INSPECTION"/>
    <x v="13"/>
    <d v="2019-07-01T00:00:00"/>
    <d v="1899-12-30T10:14:01"/>
    <d v="2019-07-01T00:00:00"/>
    <d v="1899-12-30T10:14:01"/>
    <n v="30"/>
    <n v="30"/>
    <s v="MIN"/>
    <n v="30"/>
    <s v="MIN"/>
    <s v="CNF  ORSP PRT  REL  TECO"/>
  </r>
  <r>
    <n v="1532422"/>
    <x v="7"/>
    <s v="0"/>
    <s v="0150"/>
    <s v="BFC-99"/>
    <s v="PP01"/>
    <s v="FINAL INSPECTION"/>
    <x v="14"/>
    <d v="2019-07-01T00:00:00"/>
    <d v="1899-12-30T10:14:07"/>
    <d v="2019-07-01T00:00:00"/>
    <d v="1899-12-30T10:14:07"/>
    <n v="30"/>
    <n v="30"/>
    <s v="MIN"/>
    <n v="30"/>
    <s v="MIN"/>
    <s v="CNF  ORSP PRT  REL  TECO"/>
  </r>
  <r>
    <n v="1532422"/>
    <x v="7"/>
    <s v="0"/>
    <s v="0160"/>
    <s v="BFC-99"/>
    <s v="PP03"/>
    <s v="FINAL INSPECTION"/>
    <x v="15"/>
    <d v="2019-07-01T00:00:00"/>
    <d v="1899-12-30T16:59:05"/>
    <d v="2019-07-01T00:00:00"/>
    <d v="1899-12-30T16:59:05"/>
    <n v="45"/>
    <n v="45"/>
    <s v="MIN"/>
    <n v="45"/>
    <s v="MIN"/>
    <s v="CNF  ORSP PRT  REL  TECO"/>
  </r>
  <r>
    <n v="1532422"/>
    <x v="7"/>
    <s v="1"/>
    <s v="0010"/>
    <s v="BFC-10"/>
    <s v="PP95"/>
    <s v="ASSEMBLY"/>
    <x v="16"/>
    <d v="2019-06-25T00:00:00"/>
    <d v="1899-12-30T07:33:19"/>
    <d v="2019-06-25T00:00:00"/>
    <d v="1899-12-30T17:49:31"/>
    <n v="10.27"/>
    <n v="616.19999999999993"/>
    <s v="H"/>
    <n v="1"/>
    <s v="MIN"/>
    <s v="CNF  PRT  REL  TECO"/>
  </r>
  <r>
    <n v="1532422"/>
    <x v="7"/>
    <s v="2"/>
    <s v="0100"/>
    <s v="PFC-20"/>
    <s v="PP95"/>
    <s v="PAINT"/>
    <x v="17"/>
    <d v="2019-06-24T00:00:00"/>
    <d v="1899-12-30T15:08:08"/>
    <d v="2019-06-24T00:00:00"/>
    <d v="1899-12-30T22:58:06"/>
    <n v="7.8330000000000002"/>
    <n v="469.98"/>
    <s v="H"/>
    <n v="5"/>
    <s v="MIN"/>
    <s v="CNF  PRT  REL  TECO"/>
  </r>
  <r>
    <n v="1533092"/>
    <x v="8"/>
    <s v="0"/>
    <s v="0010"/>
    <s v="PFC-20"/>
    <s v="PP01"/>
    <s v="PAINT"/>
    <x v="0"/>
    <d v="2019-06-16T00:00:00"/>
    <d v="1899-12-30T00:41:18"/>
    <d v="2019-06-17T00:00:00"/>
    <d v="1899-12-30T06:15:34"/>
    <n v="112.51"/>
    <n v="112.51"/>
    <s v="MIN"/>
    <n v="40"/>
    <s v="MIN"/>
    <s v="CNF  PRT  REL  TECO"/>
  </r>
  <r>
    <n v="1533092"/>
    <x v="8"/>
    <s v="0"/>
    <s v="0020"/>
    <s v="BFC-10"/>
    <s v="PP01"/>
    <s v="ASSEMBLY"/>
    <x v="1"/>
    <d v="2019-06-17T00:00:00"/>
    <d v="1899-12-30T12:47:39"/>
    <d v="2019-06-17T00:00:00"/>
    <d v="1899-12-30T13:05:41"/>
    <n v="9.0169999999999995"/>
    <n v="9.0169999999999995"/>
    <s v="MIN"/>
    <n v="15"/>
    <s v="MIN"/>
    <s v="CNF  PRT  REL  TECO"/>
  </r>
  <r>
    <n v="1533092"/>
    <x v="8"/>
    <s v="0"/>
    <s v="0030"/>
    <s v="BFC-90"/>
    <s v="PP01"/>
    <s v="ASSY IN PROCESS INSPECTION"/>
    <x v="2"/>
    <d v="2019-06-17T00:00:00"/>
    <d v="1899-12-30T16:08:27"/>
    <d v="2019-06-17T00:00:00"/>
    <d v="1899-12-30T16:08:27"/>
    <n v="20"/>
    <n v="20"/>
    <s v="MIN"/>
    <n v="20"/>
    <s v="MIN"/>
    <s v="CNF  ORSP PRT  REL  TECO"/>
  </r>
  <r>
    <n v="1533092"/>
    <x v="8"/>
    <s v="0"/>
    <s v="0040"/>
    <s v="BFC-10"/>
    <s v="PP01"/>
    <s v="ASSEMBLY"/>
    <x v="3"/>
    <d v="2019-06-18T00:00:00"/>
    <d v="1899-12-30T07:55:27"/>
    <d v="2019-06-18T00:00:00"/>
    <d v="1899-12-30T17:48:29"/>
    <n v="9.8840000000000003"/>
    <n v="593.04"/>
    <s v="H"/>
    <n v="290"/>
    <s v="MIN"/>
    <s v="CNF  PRT  REL  TECO"/>
  </r>
  <r>
    <n v="1533092"/>
    <x v="8"/>
    <s v="0"/>
    <s v="0050"/>
    <s v="BFC-10"/>
    <s v="PP01"/>
    <s v="ASSEMBLY"/>
    <x v="4"/>
    <d v="2019-06-19T00:00:00"/>
    <d v="1899-12-30T07:34:21"/>
    <d v="2019-06-23T00:00:00"/>
    <d v="1899-12-30T15:44:53"/>
    <n v="25.224"/>
    <n v="1513.44"/>
    <s v="H"/>
    <n v="1040"/>
    <s v="MIN"/>
    <s v="CNF  PRT  REL  TECO"/>
  </r>
  <r>
    <n v="1533092"/>
    <x v="8"/>
    <s v="0"/>
    <s v="0060"/>
    <s v="BFC-10"/>
    <s v="PP01"/>
    <s v="ASSEMBLY"/>
    <x v="5"/>
    <d v="2019-06-23T00:00:00"/>
    <d v="1899-12-30T15:45:08"/>
    <d v="2019-06-23T00:00:00"/>
    <d v="1899-12-30T15:45:16"/>
    <n v="8"/>
    <n v="8"/>
    <s v="S"/>
    <n v="50"/>
    <s v="MIN"/>
    <s v="CNF  PRT  REL  TECO"/>
  </r>
  <r>
    <n v="1533092"/>
    <x v="8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3092"/>
    <x v="8"/>
    <s v="0"/>
    <s v="0080"/>
    <s v="BFC-90"/>
    <s v="PP01"/>
    <s v="ASSY IN PROCESS INSPECTION"/>
    <x v="7"/>
    <d v="2019-06-23T00:00:00"/>
    <d v="1899-12-30T16:27:45"/>
    <d v="2019-06-23T00:00:00"/>
    <d v="1899-12-30T16:27:45"/>
    <n v="20"/>
    <n v="20"/>
    <s v="MIN"/>
    <n v="20"/>
    <s v="MIN"/>
    <s v="CNF  ORSP PRT  REL  TECO"/>
  </r>
  <r>
    <n v="1533092"/>
    <x v="8"/>
    <s v="0"/>
    <s v="0090"/>
    <s v="BFC-90"/>
    <s v="PP01"/>
    <s v="ASSY IN PROCESS INSPECTION"/>
    <x v="8"/>
    <d v="2019-06-23T00:00:00"/>
    <d v="1899-12-30T16:27:49"/>
    <d v="2019-06-23T00:00:00"/>
    <d v="1899-12-30T16:27:49"/>
    <n v="20"/>
    <n v="20"/>
    <s v="MIN"/>
    <n v="20"/>
    <s v="MIN"/>
    <s v="CNF  ORSP PRT  REL  TECO"/>
  </r>
  <r>
    <n v="1533092"/>
    <x v="8"/>
    <s v="0"/>
    <s v="0100"/>
    <s v="PFC-20"/>
    <s v="PP01"/>
    <s v="PAINT"/>
    <x v="9"/>
    <d v="2019-06-23T00:00:00"/>
    <d v="1899-12-30T19:37:28"/>
    <d v="2019-06-24T00:00:00"/>
    <d v="1899-12-30T14:13:13"/>
    <n v="5.6050000000000004"/>
    <n v="336.3"/>
    <s v="H"/>
    <n v="450"/>
    <s v="MIN"/>
    <s v="CNF  PRT  REL  TECO"/>
  </r>
  <r>
    <n v="1533092"/>
    <x v="8"/>
    <s v="0"/>
    <s v="0110"/>
    <s v="PFC-99"/>
    <s v="PP01"/>
    <s v="PAINT INSPECTION"/>
    <x v="10"/>
    <d v="2019-07-02T00:00:00"/>
    <d v="1899-12-30T13:35:01"/>
    <d v="2019-07-02T00:00:00"/>
    <d v="1899-12-30T13:35:01"/>
    <n v="20"/>
    <n v="20"/>
    <s v="MIN"/>
    <n v="20"/>
    <s v="MIN"/>
    <s v="CNF  ORSP PRT  REL  TECO"/>
  </r>
  <r>
    <n v="1533092"/>
    <x v="8"/>
    <s v="0"/>
    <s v="0120"/>
    <s v="BFC-10"/>
    <s v="PP01"/>
    <s v="ASSEMBLY"/>
    <x v="11"/>
    <d v="2019-07-02T00:00:00"/>
    <d v="1899-12-30T14:37:36"/>
    <d v="2019-07-03T00:00:00"/>
    <d v="1899-12-30T08:46:12"/>
    <n v="9.0719999999999992"/>
    <n v="544.31999999999994"/>
    <s v="H"/>
    <n v="100"/>
    <s v="MIN"/>
    <s v="CNF  PRT  REL  TECO"/>
  </r>
  <r>
    <n v="1533092"/>
    <x v="8"/>
    <s v="0"/>
    <s v="0130"/>
    <s v="BFC-90"/>
    <s v="PP01"/>
    <s v="ASSY IN PROCESS INSPECTION"/>
    <x v="12"/>
    <d v="2019-07-03T00:00:00"/>
    <d v="1899-12-30T15:53:39"/>
    <d v="2019-07-03T00:00:00"/>
    <d v="1899-12-30T15:53:39"/>
    <n v="20"/>
    <n v="20"/>
    <s v="MIN"/>
    <n v="20"/>
    <s v="MIN"/>
    <s v="CNF  ORSP PRT  REL  TECO"/>
  </r>
  <r>
    <n v="1533092"/>
    <x v="8"/>
    <s v="0"/>
    <s v="0140"/>
    <s v="BFC-90"/>
    <s v="PP01"/>
    <s v="ASSY IN PROCESS INSPECTION"/>
    <x v="13"/>
    <d v="2019-07-03T00:00:00"/>
    <d v="1899-12-30T17:36:28"/>
    <d v="2019-07-03T00:00:00"/>
    <d v="1899-12-30T17:36:28"/>
    <n v="30"/>
    <n v="30"/>
    <s v="MIN"/>
    <n v="30"/>
    <s v="MIN"/>
    <s v="CNF  ORSP PRT  REL  TECO"/>
  </r>
  <r>
    <n v="1533092"/>
    <x v="8"/>
    <s v="0"/>
    <s v="0150"/>
    <s v="BFC-99"/>
    <s v="PP01"/>
    <s v="FINAL INSPECTION"/>
    <x v="14"/>
    <d v="2019-07-04T00:00:00"/>
    <d v="1899-12-30T09:55:41"/>
    <d v="2019-07-04T00:00:00"/>
    <d v="1899-12-30T09:55:41"/>
    <n v="30"/>
    <n v="30"/>
    <s v="MIN"/>
    <n v="30"/>
    <s v="MIN"/>
    <s v="CNF  ORSP PRT  REL  TECO"/>
  </r>
  <r>
    <n v="1533092"/>
    <x v="8"/>
    <s v="0"/>
    <s v="0160"/>
    <s v="BFC-99"/>
    <s v="PP03"/>
    <s v="FINAL INSPECTION"/>
    <x v="15"/>
    <d v="2019-07-04T00:00:00"/>
    <d v="1899-12-30T15:41:07"/>
    <d v="2019-07-04T00:00:00"/>
    <d v="1899-12-30T15:41:07"/>
    <n v="45"/>
    <n v="45"/>
    <s v="MIN"/>
    <n v="45"/>
    <s v="MIN"/>
    <s v="CNF  ORSP PRT  REL  TECO"/>
  </r>
  <r>
    <n v="1533092"/>
    <x v="8"/>
    <s v="1"/>
    <s v="0010"/>
    <s v="BFC-10"/>
    <s v="PP95"/>
    <s v="ASSEMBLY"/>
    <x v="16"/>
    <d v="2019-06-18T00:00:00"/>
    <d v="1899-12-30T07:34:35"/>
    <d v="2019-06-20T00:00:00"/>
    <d v="1899-12-30T14:41:03"/>
    <n v="18.748999999999999"/>
    <n v="1124.9399999999998"/>
    <s v="H"/>
    <n v="1"/>
    <s v="MIN"/>
    <s v="CNF  PRT  REL  TECO"/>
  </r>
  <r>
    <n v="1533092"/>
    <x v="8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33701"/>
    <x v="9"/>
    <s v="0"/>
    <s v="0010"/>
    <s v="PFC-20"/>
    <s v="PP01"/>
    <s v="PAINT"/>
    <x v="0"/>
    <d v="2019-06-18T00:00:00"/>
    <d v="1899-12-30T22:42:50"/>
    <d v="2019-06-19T00:00:00"/>
    <d v="1899-12-30T06:10:16"/>
    <n v="1.5429999999999999"/>
    <n v="92.58"/>
    <s v="H"/>
    <n v="40"/>
    <s v="MIN"/>
    <s v="CNF  PRT  REL  TECO"/>
  </r>
  <r>
    <n v="1533701"/>
    <x v="9"/>
    <s v="0"/>
    <s v="0020"/>
    <s v="BFC-10"/>
    <s v="PP01"/>
    <s v="ASSEMBLY"/>
    <x v="1"/>
    <d v="2019-06-23T00:00:00"/>
    <d v="1899-12-30T12:05:21"/>
    <d v="2019-06-23T00:00:00"/>
    <d v="1899-12-30T13:02:08"/>
    <n v="56.783000000000001"/>
    <n v="56.783000000000001"/>
    <s v="MIN"/>
    <n v="15"/>
    <s v="MIN"/>
    <s v="CNF  PRT  REL  TECO"/>
  </r>
  <r>
    <n v="1533701"/>
    <x v="9"/>
    <s v="0"/>
    <s v="0030"/>
    <s v="BFC-90"/>
    <s v="PP01"/>
    <s v="ASSY IN PROCESS INSPECTION"/>
    <x v="2"/>
    <d v="2019-06-23T00:00:00"/>
    <d v="1899-12-30T13:13:29"/>
    <d v="2019-06-23T00:00:00"/>
    <d v="1899-12-30T13:13:29"/>
    <n v="20"/>
    <n v="20"/>
    <s v="MIN"/>
    <n v="20"/>
    <s v="MIN"/>
    <s v="CNF  ORSP PRT  REL  TECO"/>
  </r>
  <r>
    <n v="1533701"/>
    <x v="9"/>
    <s v="0"/>
    <s v="0040"/>
    <s v="BFC-10"/>
    <s v="PP01"/>
    <s v="ASSEMBLY"/>
    <x v="3"/>
    <d v="2019-06-23T00:00:00"/>
    <d v="1899-12-30T13:19:15"/>
    <d v="2019-06-23T00:00:00"/>
    <d v="1899-12-30T17:53:15"/>
    <n v="4.5670000000000002"/>
    <n v="274.02"/>
    <s v="H"/>
    <n v="290"/>
    <s v="MIN"/>
    <s v="CNF  PRT  REL  TECO"/>
  </r>
  <r>
    <n v="1533701"/>
    <x v="9"/>
    <s v="0"/>
    <s v="0050"/>
    <s v="BFC-10"/>
    <s v="PP01"/>
    <s v="ASSEMBLY"/>
    <x v="4"/>
    <d v="2019-06-24T00:00:00"/>
    <d v="1899-12-30T07:32:40"/>
    <d v="2019-06-27T00:00:00"/>
    <d v="1899-12-30T13:24:42"/>
    <n v="35.85"/>
    <n v="2151"/>
    <s v="H"/>
    <n v="1040"/>
    <s v="MIN"/>
    <s v="CNF  PRT  REL  TECO"/>
  </r>
  <r>
    <n v="1533701"/>
    <x v="9"/>
    <s v="0"/>
    <s v="0060"/>
    <s v="BFC-10"/>
    <s v="PP01"/>
    <s v="ASSEMBLY"/>
    <x v="5"/>
    <d v="2019-06-27T00:00:00"/>
    <d v="1899-12-30T13:25:00"/>
    <d v="2019-06-27T00:00:00"/>
    <d v="1899-12-30T13:55:28"/>
    <n v="30.466999999999999"/>
    <n v="30.466999999999999"/>
    <s v="MIN"/>
    <n v="50"/>
    <s v="MIN"/>
    <s v="CNF  PRT  REL  TECO"/>
  </r>
  <r>
    <n v="1533701"/>
    <x v="9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3701"/>
    <x v="9"/>
    <s v="0"/>
    <s v="0080"/>
    <s v="BFC-90"/>
    <s v="PP01"/>
    <s v="ASSY IN PROCESS INSPECTION"/>
    <x v="7"/>
    <d v="2019-06-27T00:00:00"/>
    <d v="1899-12-30T14:38:22"/>
    <d v="2019-06-27T00:00:00"/>
    <d v="1899-12-30T14:38:22"/>
    <n v="20"/>
    <n v="20"/>
    <s v="MIN"/>
    <n v="20"/>
    <s v="MIN"/>
    <s v="CNF  ORSP PRT  REL  TECO"/>
  </r>
  <r>
    <n v="1533701"/>
    <x v="9"/>
    <s v="0"/>
    <s v="0090"/>
    <s v="BFC-90"/>
    <s v="PP01"/>
    <s v="ASSY IN PROCESS INSPECTION"/>
    <x v="8"/>
    <d v="2019-06-27T00:00:00"/>
    <d v="1899-12-30T14:38:30"/>
    <d v="2019-06-27T00:00:00"/>
    <d v="1899-12-30T14:38:30"/>
    <n v="20"/>
    <n v="20"/>
    <s v="MIN"/>
    <n v="20"/>
    <s v="MIN"/>
    <s v="CNF  ORSP PRT  REL  TECO"/>
  </r>
  <r>
    <n v="1533701"/>
    <x v="9"/>
    <s v="0"/>
    <s v="0100"/>
    <s v="PFC-20"/>
    <s v="PP01"/>
    <s v="PAINT"/>
    <x v="9"/>
    <d v="2019-06-27T00:00:00"/>
    <d v="1899-12-30T14:57:34"/>
    <d v="2019-06-29T00:00:00"/>
    <d v="1899-12-30T12:53:34"/>
    <n v="8.282"/>
    <n v="496.92"/>
    <s v="H"/>
    <n v="450"/>
    <s v="MIN"/>
    <s v="CNF  PRT  REL  TECO"/>
  </r>
  <r>
    <n v="1533701"/>
    <x v="9"/>
    <s v="0"/>
    <s v="0110"/>
    <s v="PFC-99"/>
    <s v="PP01"/>
    <s v="PAINT INSPECTION"/>
    <x v="10"/>
    <d v="2019-06-30T00:00:00"/>
    <d v="1899-12-30T07:42:24"/>
    <d v="2019-06-30T00:00:00"/>
    <d v="1899-12-30T07:42:24"/>
    <n v="20"/>
    <n v="20"/>
    <s v="MIN"/>
    <n v="20"/>
    <s v="MIN"/>
    <s v="CNF  ORSP PRT  REL  TECO"/>
  </r>
  <r>
    <n v="1533701"/>
    <x v="9"/>
    <s v="0"/>
    <s v="0120"/>
    <s v="BFC-10"/>
    <s v="PP01"/>
    <s v="ASSEMBLY"/>
    <x v="11"/>
    <d v="2019-07-02T00:00:00"/>
    <d v="1899-12-30T09:01:00"/>
    <d v="2019-07-02T00:00:00"/>
    <d v="1899-12-30T09:33:32"/>
    <n v="6.633"/>
    <n v="6.633"/>
    <s v="MIN"/>
    <n v="100"/>
    <s v="MIN"/>
    <s v="CNF  PRT  REL  TECO"/>
  </r>
  <r>
    <n v="1533701"/>
    <x v="9"/>
    <s v="0"/>
    <s v="0130"/>
    <s v="BFC-90"/>
    <s v="PP01"/>
    <s v="ASSY IN PROCESS INSPECTION"/>
    <x v="12"/>
    <d v="2019-07-07T00:00:00"/>
    <d v="1899-12-30T16:44:14"/>
    <d v="2019-07-07T00:00:00"/>
    <d v="1899-12-30T16:44:14"/>
    <n v="20"/>
    <n v="20"/>
    <s v="MIN"/>
    <n v="20"/>
    <s v="MIN"/>
    <s v="CNF  ORSP PRT  REL  TECO"/>
  </r>
  <r>
    <n v="1533701"/>
    <x v="9"/>
    <s v="0"/>
    <s v="0140"/>
    <s v="BFC-90"/>
    <s v="PP01"/>
    <s v="ASSY IN PROCESS INSPECTION"/>
    <x v="13"/>
    <d v="2019-07-07T00:00:00"/>
    <d v="1899-12-30T16:44:21"/>
    <d v="2019-07-07T00:00:00"/>
    <d v="1899-12-30T16:44:21"/>
    <n v="30"/>
    <n v="30"/>
    <s v="MIN"/>
    <n v="30"/>
    <s v="MIN"/>
    <s v="CNF  ORSP PRT  REL  TECO"/>
  </r>
  <r>
    <n v="1533701"/>
    <x v="9"/>
    <s v="0"/>
    <s v="0150"/>
    <s v="BFC-99"/>
    <s v="PP01"/>
    <s v="FINAL INSPECTION"/>
    <x v="14"/>
    <d v="2019-07-07T00:00:00"/>
    <d v="1899-12-30T16:44:28"/>
    <d v="2019-07-07T00:00:00"/>
    <d v="1899-12-30T16:44:28"/>
    <n v="30"/>
    <n v="30"/>
    <s v="MIN"/>
    <n v="30"/>
    <s v="MIN"/>
    <s v="CNF  ORSP PRT  REL  TECO"/>
  </r>
  <r>
    <n v="1533701"/>
    <x v="9"/>
    <s v="0"/>
    <s v="0160"/>
    <s v="BFC-99"/>
    <s v="PP03"/>
    <s v="FINAL INSPECTION"/>
    <x v="15"/>
    <d v="2019-07-07T00:00:00"/>
    <d v="1899-12-30T17:05:54"/>
    <d v="2019-07-07T00:00:00"/>
    <d v="1899-12-30T17:05:54"/>
    <n v="45"/>
    <n v="45"/>
    <s v="MIN"/>
    <n v="45"/>
    <s v="MIN"/>
    <s v="CNF  ORSP PRT  REL  TECO"/>
  </r>
  <r>
    <n v="1533701"/>
    <x v="9"/>
    <s v="1"/>
    <s v="0010"/>
    <s v="BFC-10"/>
    <s v="PP95"/>
    <s v="ASSEMBLY"/>
    <x v="16"/>
    <d v="2019-06-30T00:00:00"/>
    <d v="1899-12-30T07:46:46"/>
    <d v="2019-07-01T00:00:00"/>
    <d v="1899-12-30T14:49:50"/>
    <n v="8.6110000000000007"/>
    <n v="516.66000000000008"/>
    <s v="H"/>
    <n v="1"/>
    <s v="MIN"/>
    <s v="CNF  PRT  REL  TECO"/>
  </r>
  <r>
    <n v="1533701"/>
    <x v="9"/>
    <s v="2"/>
    <s v="0100"/>
    <s v="PFC-20"/>
    <s v="PP95"/>
    <s v="PAINT"/>
    <x v="17"/>
    <d v="2019-06-27T00:00:00"/>
    <d v="1899-12-30T15:12:12"/>
    <d v="2019-06-27T00:00:00"/>
    <d v="1899-12-30T21:17:53"/>
    <n v="6.0949999999999998"/>
    <n v="365.7"/>
    <s v="H"/>
    <n v="5"/>
    <s v="MIN"/>
    <s v="CNF  PRT  REL  TECO"/>
  </r>
  <r>
    <n v="1534426"/>
    <x v="10"/>
    <s v="0"/>
    <s v="0010"/>
    <s v="PFC-20"/>
    <s v="PP01"/>
    <s v="PAINT"/>
    <x v="0"/>
    <d v="2019-06-24T00:00:00"/>
    <d v="1899-12-30T18:59:09"/>
    <d v="2019-06-25T00:00:00"/>
    <d v="1899-12-30T00:21:43"/>
    <n v="97.316999999999993"/>
    <n v="97.316999999999993"/>
    <s v="MIN"/>
    <n v="40"/>
    <s v="MIN"/>
    <s v="CNF  PRT  REL  TECO"/>
  </r>
  <r>
    <n v="1534426"/>
    <x v="10"/>
    <s v="0"/>
    <s v="0020"/>
    <s v="BFC-10"/>
    <s v="PP01"/>
    <s v="ASSEMBLY"/>
    <x v="1"/>
    <d v="2019-06-26T00:00:00"/>
    <d v="1899-12-30T10:44:30"/>
    <d v="2019-06-26T00:00:00"/>
    <d v="1899-12-30T10:48:54"/>
    <n v="2.2000000000000002"/>
    <n v="2.2000000000000002"/>
    <s v="MIN"/>
    <n v="15"/>
    <s v="MIN"/>
    <s v="CNF  PRT  REL  TECO"/>
  </r>
  <r>
    <n v="1534426"/>
    <x v="10"/>
    <s v="0"/>
    <s v="0030"/>
    <s v="BFC-90"/>
    <s v="PP01"/>
    <s v="ASSY IN PROCESS INSPECTION"/>
    <x v="2"/>
    <d v="2019-06-26T00:00:00"/>
    <d v="1899-12-30T10:57:38"/>
    <d v="2019-06-26T00:00:00"/>
    <d v="1899-12-30T10:57:38"/>
    <n v="20"/>
    <n v="20"/>
    <s v="MIN"/>
    <n v="20"/>
    <s v="MIN"/>
    <s v="CNF  ORSP PRT  REL  TECO"/>
  </r>
  <r>
    <n v="1534426"/>
    <x v="10"/>
    <s v="0"/>
    <s v="0040"/>
    <s v="BFC-10"/>
    <s v="PP01"/>
    <s v="ASSEMBLY"/>
    <x v="3"/>
    <d v="2019-06-26T00:00:00"/>
    <d v="1899-12-30T12:22:14"/>
    <d v="2019-06-27T00:00:00"/>
    <d v="1899-12-30T07:41:10"/>
    <n v="5.4429999999999996"/>
    <n v="326.58"/>
    <s v="H"/>
    <n v="290"/>
    <s v="MIN"/>
    <s v="CNF  PRT  REL  TECO"/>
  </r>
  <r>
    <n v="1534426"/>
    <x v="10"/>
    <s v="0"/>
    <s v="0050"/>
    <s v="BFC-10"/>
    <s v="PP01"/>
    <s v="ASSEMBLY"/>
    <x v="4"/>
    <d v="2019-06-27T00:00:00"/>
    <d v="1899-12-30T07:41:33"/>
    <d v="2019-07-02T00:00:00"/>
    <d v="1899-12-30T12:09:27"/>
    <n v="1792.5830000000001"/>
    <n v="1792.5830000000001"/>
    <s v="MIN"/>
    <n v="1040"/>
    <s v="MIN"/>
    <s v="CNF  PRT  REL  TECO"/>
  </r>
  <r>
    <n v="1534426"/>
    <x v="10"/>
    <s v="0"/>
    <s v="0060"/>
    <s v="BFC-10"/>
    <s v="PP01"/>
    <s v="ASSEMBLY"/>
    <x v="5"/>
    <d v="2019-07-02T00:00:00"/>
    <d v="1899-12-30T12:09:39"/>
    <d v="2019-07-02T00:00:00"/>
    <d v="1899-12-30T14:21:58"/>
    <n v="2.2050000000000001"/>
    <n v="132.30000000000001"/>
    <s v="H"/>
    <n v="50"/>
    <s v="MIN"/>
    <s v="CNF  PRT  REL  TECO"/>
  </r>
  <r>
    <n v="1534426"/>
    <x v="10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4426"/>
    <x v="10"/>
    <s v="0"/>
    <s v="0080"/>
    <s v="BFC-90"/>
    <s v="PP01"/>
    <s v="ASSY IN PROCESS INSPECTION"/>
    <x v="7"/>
    <d v="2019-07-02T00:00:00"/>
    <d v="1899-12-30T14:59:28"/>
    <d v="2019-07-02T00:00:00"/>
    <d v="1899-12-30T14:59:28"/>
    <n v="20"/>
    <n v="20"/>
    <s v="MIN"/>
    <n v="20"/>
    <s v="MIN"/>
    <s v="CNF  ORSP PRT  REL  TECO"/>
  </r>
  <r>
    <n v="1534426"/>
    <x v="10"/>
    <s v="0"/>
    <s v="0090"/>
    <s v="BFC-90"/>
    <s v="PP01"/>
    <s v="ASSY IN PROCESS INSPECTION"/>
    <x v="8"/>
    <d v="2019-07-02T00:00:00"/>
    <d v="1899-12-30T14:59:34"/>
    <d v="2019-07-02T00:00:00"/>
    <d v="1899-12-30T14:59:34"/>
    <n v="20"/>
    <n v="20"/>
    <s v="MIN"/>
    <n v="20"/>
    <s v="MIN"/>
    <s v="CNF  ORSP PRT  REL  TECO"/>
  </r>
  <r>
    <n v="1534426"/>
    <x v="10"/>
    <s v="0"/>
    <s v="0100"/>
    <s v="PFC-20"/>
    <s v="PP01"/>
    <s v="PAINT"/>
    <x v="9"/>
    <d v="2019-07-02T00:00:00"/>
    <d v="1899-12-30T18:38:38"/>
    <d v="2019-07-03T00:00:00"/>
    <d v="1899-12-30T23:06:38"/>
    <n v="8.7769999999999992"/>
    <n v="526.62"/>
    <s v="H"/>
    <n v="450"/>
    <s v="MIN"/>
    <s v="CNF  PRT  REL  TECO"/>
  </r>
  <r>
    <n v="1534426"/>
    <x v="10"/>
    <s v="0"/>
    <s v="0110"/>
    <s v="PFC-99"/>
    <s v="PP01"/>
    <s v="PAINT INSPECTION"/>
    <x v="10"/>
    <d v="2019-07-04T00:00:00"/>
    <d v="1899-12-30T07:08:16"/>
    <d v="2019-07-04T00:00:00"/>
    <d v="1899-12-30T07:08:16"/>
    <n v="20"/>
    <n v="20"/>
    <s v="MIN"/>
    <n v="20"/>
    <s v="MIN"/>
    <s v="CNF  ORSP PRT  REL  TECO"/>
  </r>
  <r>
    <n v="1534426"/>
    <x v="10"/>
    <s v="0"/>
    <s v="0120"/>
    <s v="BFC-10"/>
    <s v="PP01"/>
    <s v="ASSEMBLY"/>
    <x v="11"/>
    <d v="2019-07-08T00:00:00"/>
    <d v="1899-12-30T08:27:10"/>
    <d v="2019-07-08T00:00:00"/>
    <d v="1899-12-30T16:02:22"/>
    <n v="1.236"/>
    <n v="74.16"/>
    <s v="H"/>
    <n v="100"/>
    <s v="MIN"/>
    <s v="CNF  PRT  REL  TECO"/>
  </r>
  <r>
    <n v="1534426"/>
    <x v="10"/>
    <s v="0"/>
    <s v="0130"/>
    <s v="BFC-90"/>
    <s v="PP01"/>
    <s v="ASSY IN PROCESS INSPECTION"/>
    <x v="12"/>
    <d v="2019-07-09T00:00:00"/>
    <d v="1899-12-30T14:55:57"/>
    <d v="2019-07-09T00:00:00"/>
    <d v="1899-12-30T14:55:57"/>
    <n v="20"/>
    <n v="20"/>
    <s v="MIN"/>
    <n v="20"/>
    <s v="MIN"/>
    <s v="CNF  ORSP PRT  REL  TECO"/>
  </r>
  <r>
    <n v="1534426"/>
    <x v="10"/>
    <s v="0"/>
    <s v="0140"/>
    <s v="BFC-90"/>
    <s v="PP01"/>
    <s v="ASSY IN PROCESS INSPECTION"/>
    <x v="13"/>
    <d v="2019-07-09T00:00:00"/>
    <d v="1899-12-30T14:56:01"/>
    <d v="2019-07-09T00:00:00"/>
    <d v="1899-12-30T14:56:01"/>
    <n v="30"/>
    <n v="30"/>
    <s v="MIN"/>
    <n v="30"/>
    <s v="MIN"/>
    <s v="CNF  ORSP PRT  REL  TECO"/>
  </r>
  <r>
    <n v="1534426"/>
    <x v="10"/>
    <s v="0"/>
    <s v="0150"/>
    <s v="BFC-99"/>
    <s v="PP01"/>
    <s v="FINAL INSPECTION"/>
    <x v="14"/>
    <d v="2019-07-09T00:00:00"/>
    <d v="1899-12-30T14:56:03"/>
    <d v="2019-07-09T00:00:00"/>
    <d v="1899-12-30T14:56:03"/>
    <n v="30"/>
    <n v="30"/>
    <s v="MIN"/>
    <n v="30"/>
    <s v="MIN"/>
    <s v="CNF  ORSP PRT  REL  TECO"/>
  </r>
  <r>
    <n v="1534426"/>
    <x v="10"/>
    <s v="0"/>
    <s v="0160"/>
    <s v="BFC-99"/>
    <s v="PP03"/>
    <s v="FINAL INSPECTION"/>
    <x v="15"/>
    <d v="2019-07-10T00:00:00"/>
    <d v="1899-12-30T17:36:54"/>
    <d v="2019-07-10T00:00:00"/>
    <d v="1899-12-30T17:36:54"/>
    <n v="45"/>
    <n v="45"/>
    <s v="MIN"/>
    <n v="45"/>
    <s v="MIN"/>
    <s v="CNF  ORSP PRT  REL  TECO"/>
  </r>
  <r>
    <n v="1534426"/>
    <x v="10"/>
    <s v="1"/>
    <s v="0010"/>
    <s v="BFC-10"/>
    <s v="PP95"/>
    <s v="ASSEMBLY"/>
    <x v="16"/>
    <d v="2019-07-07T00:00:00"/>
    <d v="1899-12-30T08:39:00"/>
    <d v="2019-07-07T00:00:00"/>
    <d v="1899-12-30T17:44:02"/>
    <n v="24.989000000000001"/>
    <n v="1499.3400000000001"/>
    <s v="H"/>
    <n v="1"/>
    <s v="MIN"/>
    <s v="CNF  PRT  REL  TECO"/>
  </r>
  <r>
    <n v="1534426"/>
    <x v="10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34637"/>
    <x v="11"/>
    <s v="0"/>
    <s v="0010"/>
    <s v="PFC-20"/>
    <s v="PP01"/>
    <s v="PAINT"/>
    <x v="0"/>
    <d v="2019-06-26T00:00:00"/>
    <d v="1899-12-30T20:21:22"/>
    <d v="2019-06-27T00:00:00"/>
    <d v="1899-12-30T01:30:42"/>
    <n v="83.132999999999996"/>
    <n v="83.132999999999996"/>
    <s v="MIN"/>
    <n v="40"/>
    <s v="MIN"/>
    <s v="CNF  PRT  REL  TECO"/>
  </r>
  <r>
    <n v="1534637"/>
    <x v="11"/>
    <s v="0"/>
    <s v="0020"/>
    <s v="BFC-10"/>
    <s v="PP01"/>
    <s v="ASSEMBLY"/>
    <x v="1"/>
    <d v="2019-06-27T00:00:00"/>
    <d v="1899-12-30T11:03:38"/>
    <d v="2019-06-27T00:00:00"/>
    <d v="1899-12-30T11:14:04"/>
    <n v="3.5670000000000002"/>
    <n v="3.5670000000000002"/>
    <s v="MIN"/>
    <n v="15"/>
    <s v="MIN"/>
    <s v="CNF  PRT  REL  TECO"/>
  </r>
  <r>
    <n v="1534637"/>
    <x v="11"/>
    <s v="0"/>
    <s v="0030"/>
    <s v="BFC-90"/>
    <s v="PP01"/>
    <s v="ASSY IN PROCESS INSPECTION"/>
    <x v="2"/>
    <d v="2019-06-27T00:00:00"/>
    <d v="1899-12-30T12:15:23"/>
    <d v="2019-06-27T00:00:00"/>
    <d v="1899-12-30T12:15:23"/>
    <n v="20"/>
    <n v="20"/>
    <s v="MIN"/>
    <n v="20"/>
    <s v="MIN"/>
    <s v="CNF  ORSP PRT  REL  TECO"/>
  </r>
  <r>
    <n v="1534637"/>
    <x v="11"/>
    <s v="0"/>
    <s v="0040"/>
    <s v="BFC-10"/>
    <s v="PP01"/>
    <s v="ASSEMBLY"/>
    <x v="3"/>
    <d v="2019-06-30T00:00:00"/>
    <d v="1899-12-30T07:41:29"/>
    <d v="2019-06-30T00:00:00"/>
    <d v="1899-12-30T11:13:04"/>
    <n v="3.5259999999999998"/>
    <n v="211.56"/>
    <s v="H"/>
    <n v="290"/>
    <s v="MIN"/>
    <s v="CNF  PRT  REL  TECO"/>
  </r>
  <r>
    <n v="1534637"/>
    <x v="11"/>
    <s v="0"/>
    <s v="0050"/>
    <s v="BFC-10"/>
    <s v="PP01"/>
    <s v="ASSEMBLY"/>
    <x v="4"/>
    <d v="2019-07-01T00:00:00"/>
    <d v="1899-12-30T07:39:30"/>
    <d v="2019-07-04T00:00:00"/>
    <d v="1899-12-30T15:47:42"/>
    <n v="28.448"/>
    <n v="1706.88"/>
    <s v="H"/>
    <n v="1040"/>
    <s v="MIN"/>
    <s v="CNF  PRT  REL  TECO"/>
  </r>
  <r>
    <n v="1534637"/>
    <x v="11"/>
    <s v="0"/>
    <s v="0060"/>
    <s v="BFC-10"/>
    <s v="PP01"/>
    <s v="ASSEMBLY"/>
    <x v="5"/>
    <d v="2019-07-07T00:00:00"/>
    <d v="1899-12-30T07:30:00"/>
    <d v="2019-07-07T00:00:00"/>
    <d v="1899-12-30T09:36:02"/>
    <n v="2.101"/>
    <n v="126.06"/>
    <s v="H"/>
    <n v="50"/>
    <s v="MIN"/>
    <s v="CNF  PRT  REL  TECO"/>
  </r>
  <r>
    <n v="1534637"/>
    <x v="11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4637"/>
    <x v="11"/>
    <s v="0"/>
    <s v="0080"/>
    <s v="BFC-90"/>
    <s v="PP01"/>
    <s v="ASSY IN PROCESS INSPECTION"/>
    <x v="7"/>
    <d v="2019-07-07T00:00:00"/>
    <d v="1899-12-30T09:52:42"/>
    <d v="2019-07-07T00:00:00"/>
    <d v="1899-12-30T09:52:42"/>
    <n v="20"/>
    <n v="20"/>
    <s v="MIN"/>
    <n v="20"/>
    <s v="MIN"/>
    <s v="CNF  ORSP PRT  REL  TECO"/>
  </r>
  <r>
    <n v="1534637"/>
    <x v="11"/>
    <s v="0"/>
    <s v="0090"/>
    <s v="BFC-90"/>
    <s v="PP01"/>
    <s v="ASSY IN PROCESS INSPECTION"/>
    <x v="8"/>
    <d v="2019-07-07T00:00:00"/>
    <d v="1899-12-30T09:53:03"/>
    <d v="2019-07-07T00:00:00"/>
    <d v="1899-12-30T09:53:03"/>
    <n v="20"/>
    <n v="20"/>
    <s v="MIN"/>
    <n v="20"/>
    <s v="MIN"/>
    <s v="CNF  ORSP PRT  REL  TECO"/>
  </r>
  <r>
    <n v="1534637"/>
    <x v="11"/>
    <s v="0"/>
    <s v="0100"/>
    <s v="PFC-20"/>
    <s v="PP01"/>
    <s v="PAINT"/>
    <x v="9"/>
    <d v="2019-07-07T00:00:00"/>
    <d v="1899-12-30T11:31:09"/>
    <d v="2019-07-08T00:00:00"/>
    <d v="1899-12-30T02:16:47"/>
    <n v="8.7249999999999996"/>
    <n v="523.5"/>
    <s v="H"/>
    <n v="450"/>
    <s v="MIN"/>
    <s v="CNF  PRT  REL  TECO"/>
  </r>
  <r>
    <n v="1534637"/>
    <x v="11"/>
    <s v="0"/>
    <s v="0110"/>
    <s v="PFC-99"/>
    <s v="PP01"/>
    <s v="PAINT INSPECTION"/>
    <x v="10"/>
    <d v="2019-07-14T00:00:00"/>
    <d v="1899-12-30T14:08:23"/>
    <d v="2019-07-14T00:00:00"/>
    <d v="1899-12-30T14:08:23"/>
    <n v="20"/>
    <n v="20"/>
    <s v="MIN"/>
    <n v="20"/>
    <s v="MIN"/>
    <s v="CNF  ORSP PRT  REL  TECO"/>
  </r>
  <r>
    <n v="1534637"/>
    <x v="11"/>
    <s v="0"/>
    <s v="0120"/>
    <s v="BFC-10"/>
    <s v="PP01"/>
    <s v="ASSEMBLY"/>
    <x v="11"/>
    <d v="2019-07-14T00:00:00"/>
    <d v="1899-12-30T14:12:08"/>
    <d v="2019-07-14T00:00:00"/>
    <d v="1899-12-30T15:33:45"/>
    <n v="40.817"/>
    <n v="40.817"/>
    <s v="MIN"/>
    <n v="100"/>
    <s v="MIN"/>
    <s v="CNF  PRT  REL  TECO"/>
  </r>
  <r>
    <n v="1534637"/>
    <x v="11"/>
    <s v="0"/>
    <s v="0130"/>
    <s v="BFC-90"/>
    <s v="PP01"/>
    <s v="ASSY IN PROCESS INSPECTION"/>
    <x v="12"/>
    <d v="2019-07-15T00:00:00"/>
    <d v="1899-12-30T08:40:46"/>
    <d v="2019-07-15T00:00:00"/>
    <d v="1899-12-30T08:40:46"/>
    <n v="20"/>
    <n v="20"/>
    <s v="MIN"/>
    <n v="20"/>
    <s v="MIN"/>
    <s v="CNF  ORSP PRT  REL  TECO"/>
  </r>
  <r>
    <n v="1534637"/>
    <x v="11"/>
    <s v="0"/>
    <s v="0140"/>
    <s v="BFC-90"/>
    <s v="PP01"/>
    <s v="ASSY IN PROCESS INSPECTION"/>
    <x v="13"/>
    <d v="2019-07-15T00:00:00"/>
    <d v="1899-12-30T08:40:54"/>
    <d v="2019-07-15T00:00:00"/>
    <d v="1899-12-30T08:40:54"/>
    <n v="30"/>
    <n v="30"/>
    <s v="MIN"/>
    <n v="30"/>
    <s v="MIN"/>
    <s v="CNF  ORSP PRT  REL  TECO"/>
  </r>
  <r>
    <n v="1534637"/>
    <x v="11"/>
    <s v="0"/>
    <s v="0150"/>
    <s v="BFC-99"/>
    <s v="PP01"/>
    <s v="FINAL INSPECTION"/>
    <x v="14"/>
    <d v="2019-07-15T00:00:00"/>
    <d v="1899-12-30T08:41:03"/>
    <d v="2019-07-15T00:00:00"/>
    <d v="1899-12-30T08:41:03"/>
    <n v="30"/>
    <n v="30"/>
    <s v="MIN"/>
    <n v="30"/>
    <s v="MIN"/>
    <s v="CNF  ORSP PRT  REL  TECO"/>
  </r>
  <r>
    <n v="1534637"/>
    <x v="11"/>
    <s v="0"/>
    <s v="0160"/>
    <s v="BFC-99"/>
    <s v="PP03"/>
    <s v="FINAL INSPECTION"/>
    <x v="15"/>
    <d v="2019-07-16T00:00:00"/>
    <d v="1899-12-30T09:32:24"/>
    <d v="2019-07-16T00:00:00"/>
    <d v="1899-12-30T09:32:24"/>
    <n v="45"/>
    <n v="45"/>
    <s v="MIN"/>
    <n v="45"/>
    <s v="MIN"/>
    <s v="CNF  ORSP PRT  REL  TECO"/>
  </r>
  <r>
    <n v="1534637"/>
    <x v="11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34637"/>
    <x v="11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34841"/>
    <x v="12"/>
    <s v="0"/>
    <s v="0010"/>
    <s v="PFC-20"/>
    <s v="PP01"/>
    <s v="PAINT"/>
    <x v="0"/>
    <d v="2019-07-04T00:00:00"/>
    <d v="1899-12-30T05:09:48"/>
    <d v="2019-07-04T00:00:00"/>
    <d v="1899-12-30T07:03:47"/>
    <n v="22.933"/>
    <n v="22.933"/>
    <s v="MIN"/>
    <n v="40"/>
    <s v="MIN"/>
    <s v="CNF  PRT  REL  TECO"/>
  </r>
  <r>
    <n v="1534841"/>
    <x v="12"/>
    <s v="0"/>
    <s v="0020"/>
    <s v="BFC-10"/>
    <s v="PP01"/>
    <s v="ASSEMBLY"/>
    <x v="1"/>
    <d v="2019-07-04T00:00:00"/>
    <d v="1899-12-30T10:49:04"/>
    <d v="2019-07-04T00:00:00"/>
    <d v="1899-12-30T11:25:12"/>
    <n v="18.067"/>
    <n v="18.067"/>
    <s v="MIN"/>
    <n v="15"/>
    <s v="MIN"/>
    <s v="CNF  PRT  REL  TECO"/>
  </r>
  <r>
    <n v="1534841"/>
    <x v="12"/>
    <s v="0"/>
    <s v="0030"/>
    <s v="BFC-90"/>
    <s v="PP01"/>
    <s v="ASSY IN PROCESS INSPECTION"/>
    <x v="2"/>
    <d v="2019-07-04T00:00:00"/>
    <d v="1899-12-30T11:39:28"/>
    <d v="2019-07-04T00:00:00"/>
    <d v="1899-12-30T11:39:28"/>
    <n v="20"/>
    <n v="20"/>
    <s v="MIN"/>
    <n v="20"/>
    <s v="MIN"/>
    <s v="CNF  ORSP PRT  REL  TECO"/>
  </r>
  <r>
    <n v="1534841"/>
    <x v="12"/>
    <s v="0"/>
    <s v="0040"/>
    <s v="BFC-10"/>
    <s v="PP01"/>
    <s v="ASSEMBLY"/>
    <x v="3"/>
    <d v="2019-07-07T00:00:00"/>
    <d v="1899-12-30T07:29:24"/>
    <d v="2019-07-07T00:00:00"/>
    <d v="1899-12-30T12:05:15"/>
    <n v="4.5979999999999999"/>
    <n v="275.88"/>
    <s v="H"/>
    <n v="290"/>
    <s v="MIN"/>
    <s v="CNF  PRT  REL  TECO"/>
  </r>
  <r>
    <n v="1534841"/>
    <x v="12"/>
    <s v="0"/>
    <s v="0050"/>
    <s v="BFC-10"/>
    <s v="PP01"/>
    <s v="ASSEMBLY"/>
    <x v="4"/>
    <d v="2019-07-07T00:00:00"/>
    <d v="1899-12-30T12:05:27"/>
    <d v="2019-07-09T00:00:00"/>
    <d v="1899-12-30T17:47:03"/>
    <n v="26.338999999999999"/>
    <n v="1580.34"/>
    <s v="H"/>
    <n v="1040"/>
    <s v="MIN"/>
    <s v="CNF  PRT  REL  TECO"/>
  </r>
  <r>
    <n v="1534841"/>
    <x v="12"/>
    <s v="0"/>
    <s v="0060"/>
    <s v="BFC-10"/>
    <s v="PP01"/>
    <s v="ASSEMBLY"/>
    <x v="5"/>
    <d v="2019-07-10T00:00:00"/>
    <d v="1899-12-30T07:24:41"/>
    <d v="2019-07-10T00:00:00"/>
    <d v="1899-12-30T15:31:25"/>
    <n v="8.1120000000000001"/>
    <n v="486.72"/>
    <s v="H"/>
    <n v="50"/>
    <s v="MIN"/>
    <s v="CNF  PRT  REL  TECO"/>
  </r>
  <r>
    <n v="1534841"/>
    <x v="12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4841"/>
    <x v="12"/>
    <s v="0"/>
    <s v="0080"/>
    <s v="BFC-90"/>
    <s v="PP01"/>
    <s v="ASSY IN PROCESS INSPECTION"/>
    <x v="7"/>
    <d v="2019-07-10T00:00:00"/>
    <d v="1899-12-30T16:56:53"/>
    <d v="2019-07-10T00:00:00"/>
    <d v="1899-12-30T16:56:53"/>
    <n v="20"/>
    <n v="20"/>
    <s v="MIN"/>
    <n v="20"/>
    <s v="MIN"/>
    <s v="CNF  ORSP PRT  REL  TECO"/>
  </r>
  <r>
    <n v="1534841"/>
    <x v="12"/>
    <s v="0"/>
    <s v="0090"/>
    <s v="BFC-90"/>
    <s v="PP01"/>
    <s v="ASSY IN PROCESS INSPECTION"/>
    <x v="8"/>
    <d v="2019-07-10T00:00:00"/>
    <d v="1899-12-30T16:57:03"/>
    <d v="2019-07-10T00:00:00"/>
    <d v="1899-12-30T16:57:03"/>
    <n v="20"/>
    <n v="20"/>
    <s v="MIN"/>
    <n v="20"/>
    <s v="MIN"/>
    <s v="CNF  ORSP PRT  REL  TECO"/>
  </r>
  <r>
    <n v="1534841"/>
    <x v="12"/>
    <s v="0"/>
    <s v="0100"/>
    <s v="PFC-20"/>
    <s v="PP01"/>
    <s v="PAINT"/>
    <x v="9"/>
    <d v="2019-07-10T00:00:00"/>
    <d v="1899-12-30T18:02:00"/>
    <d v="2019-07-11T00:00:00"/>
    <d v="1899-12-30T14:25:34"/>
    <n v="14.86"/>
    <n v="891.59999999999991"/>
    <s v="H"/>
    <n v="450"/>
    <s v="MIN"/>
    <s v="CNF  PRT  REL  TECO"/>
  </r>
  <r>
    <n v="1534841"/>
    <x v="12"/>
    <s v="0"/>
    <s v="0110"/>
    <s v="PFC-99"/>
    <s v="PP01"/>
    <s v="PAINT INSPECTION"/>
    <x v="10"/>
    <d v="2019-07-14T00:00:00"/>
    <d v="1899-12-30T08:20:20"/>
    <d v="2019-07-14T00:00:00"/>
    <d v="1899-12-30T08:20:20"/>
    <n v="20"/>
    <n v="20"/>
    <s v="MIN"/>
    <n v="20"/>
    <s v="MIN"/>
    <s v="CNF  ORSP PRT  REL  TECO"/>
  </r>
  <r>
    <n v="1534841"/>
    <x v="12"/>
    <s v="0"/>
    <s v="0120"/>
    <s v="BFC-10"/>
    <s v="PP01"/>
    <s v="ASSEMBLY"/>
    <x v="11"/>
    <d v="2019-07-15T00:00:00"/>
    <d v="1899-12-30T08:58:45"/>
    <d v="2019-07-15T00:00:00"/>
    <d v="1899-12-30T16:53:49"/>
    <n v="1.008"/>
    <n v="60.480000000000004"/>
    <s v="H"/>
    <n v="100"/>
    <s v="MIN"/>
    <s v="CNF  PRT  REL  TECO"/>
  </r>
  <r>
    <n v="1534841"/>
    <x v="12"/>
    <s v="0"/>
    <s v="0130"/>
    <s v="BFC-90"/>
    <s v="PP01"/>
    <s v="ASSY IN PROCESS INSPECTION"/>
    <x v="12"/>
    <d v="2019-07-18T00:00:00"/>
    <d v="1899-12-30T14:07:37"/>
    <d v="2019-07-18T00:00:00"/>
    <d v="1899-12-30T14:07:37"/>
    <n v="20"/>
    <n v="20"/>
    <s v="MIN"/>
    <n v="20"/>
    <s v="MIN"/>
    <s v="CNF  ORSP PRT  REL  TECO"/>
  </r>
  <r>
    <n v="1534841"/>
    <x v="12"/>
    <s v="0"/>
    <s v="0140"/>
    <s v="BFC-90"/>
    <s v="PP01"/>
    <s v="ASSY IN PROCESS INSPECTION"/>
    <x v="13"/>
    <d v="2019-07-18T00:00:00"/>
    <d v="1899-12-30T14:07:45"/>
    <d v="2019-07-18T00:00:00"/>
    <d v="1899-12-30T14:07:45"/>
    <n v="30"/>
    <n v="30"/>
    <s v="MIN"/>
    <n v="30"/>
    <s v="MIN"/>
    <s v="CNF  ORSP PRT  REL  TECO"/>
  </r>
  <r>
    <n v="1534841"/>
    <x v="12"/>
    <s v="0"/>
    <s v="0150"/>
    <s v="BFC-99"/>
    <s v="PP01"/>
    <s v="FINAL INSPECTION"/>
    <x v="14"/>
    <d v="2019-07-18T00:00:00"/>
    <d v="1899-12-30T14:07:52"/>
    <d v="2019-07-18T00:00:00"/>
    <d v="1899-12-30T14:07:52"/>
    <n v="30"/>
    <n v="30"/>
    <s v="MIN"/>
    <n v="30"/>
    <s v="MIN"/>
    <s v="CNF  ORSP PRT  REL  TECO"/>
  </r>
  <r>
    <n v="1534841"/>
    <x v="12"/>
    <s v="0"/>
    <s v="0160"/>
    <s v="BFC-99"/>
    <s v="PP03"/>
    <s v="FINAL INSPECTION"/>
    <x v="15"/>
    <d v="2019-07-18T00:00:00"/>
    <d v="1899-12-30T15:24:40"/>
    <d v="2019-07-18T00:00:00"/>
    <d v="1899-12-30T15:24:40"/>
    <n v="45"/>
    <n v="45"/>
    <s v="MIN"/>
    <n v="45"/>
    <s v="MIN"/>
    <s v="CNF  ORSP PRT  REL  TECO"/>
  </r>
  <r>
    <n v="1534841"/>
    <x v="12"/>
    <s v="1"/>
    <s v="0010"/>
    <s v="BFC-10"/>
    <s v="PP95"/>
    <s v="ASSEMBLY"/>
    <x v="16"/>
    <d v="2019-07-15T00:00:00"/>
    <d v="1899-12-30T08:18:07"/>
    <d v="2019-07-16T00:00:00"/>
    <d v="1899-12-30T17:33:54"/>
    <n v="28.620999999999999"/>
    <n v="1717.26"/>
    <s v="H"/>
    <n v="1"/>
    <s v="MIN"/>
    <s v="CNF  PRT  REL  TECO"/>
  </r>
  <r>
    <n v="1534841"/>
    <x v="12"/>
    <s v="2"/>
    <s v="0100"/>
    <s v="PFC-20"/>
    <s v="PP95"/>
    <s v="PAINT"/>
    <x v="17"/>
    <d v="2019-07-10T00:00:00"/>
    <d v="1899-12-30T18:37:00"/>
    <d v="2019-07-11T00:00:00"/>
    <d v="1899-12-30T01:41:28"/>
    <n v="1.7689999999999999"/>
    <n v="106.14"/>
    <s v="H"/>
    <n v="5"/>
    <s v="MIN"/>
    <s v="CNF  PRT  REL  TECO"/>
  </r>
  <r>
    <n v="1537098"/>
    <x v="13"/>
    <s v="0"/>
    <s v="0010"/>
    <s v="PFC-20"/>
    <s v="PP01"/>
    <s v="PAINT"/>
    <x v="0"/>
    <d v="2019-07-08T00:00:00"/>
    <d v="1899-12-30T23:39:37"/>
    <d v="2019-07-09T00:00:00"/>
    <d v="1899-12-30T01:47:27"/>
    <n v="1.0649999999999999"/>
    <n v="63.9"/>
    <s v="H"/>
    <n v="40"/>
    <s v="MIN"/>
    <s v="CNF  PRT  REL  TECO"/>
  </r>
  <r>
    <n v="1537098"/>
    <x v="13"/>
    <s v="0"/>
    <s v="0020"/>
    <s v="BFC-10"/>
    <s v="PP01"/>
    <s v="ASSEMBLY"/>
    <x v="1"/>
    <d v="2019-07-09T00:00:00"/>
    <d v="1899-12-30T09:22:06"/>
    <d v="2019-07-09T00:00:00"/>
    <d v="1899-12-30T09:28:34"/>
    <n v="475"/>
    <n v="475"/>
    <s v="S"/>
    <n v="15"/>
    <s v="MIN"/>
    <s v="CNF  PRT  REL  TECO"/>
  </r>
  <r>
    <n v="1537098"/>
    <x v="13"/>
    <s v="0"/>
    <s v="0030"/>
    <s v="BFC-90"/>
    <s v="PP01"/>
    <s v="ASSY IN PROCESS INSPECTION"/>
    <x v="2"/>
    <d v="2019-07-09T00:00:00"/>
    <d v="1899-12-30T09:37:12"/>
    <d v="2019-07-09T00:00:00"/>
    <d v="1899-12-30T09:37:12"/>
    <n v="20"/>
    <n v="20"/>
    <s v="MIN"/>
    <n v="20"/>
    <s v="MIN"/>
    <s v="CNF  ORSP PRT  REL  TECO"/>
  </r>
  <r>
    <n v="1537098"/>
    <x v="13"/>
    <s v="0"/>
    <s v="0040"/>
    <s v="BFC-10"/>
    <s v="PP01"/>
    <s v="ASSEMBLY"/>
    <x v="3"/>
    <d v="2019-07-09T00:00:00"/>
    <d v="1899-12-30T13:41:16"/>
    <d v="2019-07-09T00:00:00"/>
    <d v="1899-12-30T17:51:51"/>
    <n v="4.1760000000000002"/>
    <n v="250.56"/>
    <s v="H"/>
    <n v="290"/>
    <s v="MIN"/>
    <s v="CNF  PRT  REL  TECO"/>
  </r>
  <r>
    <n v="1537098"/>
    <x v="13"/>
    <s v="0"/>
    <s v="0050"/>
    <s v="BFC-10"/>
    <s v="PP01"/>
    <s v="ASSEMBLY"/>
    <x v="4"/>
    <d v="2019-07-10T00:00:00"/>
    <d v="1899-12-30T07:35:58"/>
    <d v="2019-07-10T00:00:00"/>
    <d v="1899-12-30T17:52:07"/>
    <n v="10.269"/>
    <n v="616.14"/>
    <s v="H"/>
    <n v="1040"/>
    <s v="MIN"/>
    <s v="CNF  PRT  REL  TECO"/>
  </r>
  <r>
    <n v="1537098"/>
    <x v="13"/>
    <s v="0"/>
    <s v="0060"/>
    <s v="BFC-10"/>
    <s v="PP01"/>
    <s v="ASSEMBLY"/>
    <x v="5"/>
    <d v="2019-07-11T00:00:00"/>
    <d v="1899-12-30T07:31:06"/>
    <d v="2019-07-15T00:00:00"/>
    <d v="1899-12-30T15:44:21"/>
    <n v="26.98"/>
    <n v="1618.8"/>
    <s v="H"/>
    <n v="50"/>
    <s v="MIN"/>
    <s v="CNF  PRT  REL  TECO"/>
  </r>
  <r>
    <n v="1537098"/>
    <x v="13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7098"/>
    <x v="13"/>
    <s v="0"/>
    <s v="0080"/>
    <s v="BFC-90"/>
    <s v="PP01"/>
    <s v="ASSY IN PROCESS INSPECTION"/>
    <x v="7"/>
    <d v="2019-07-15T00:00:00"/>
    <d v="1899-12-30T16:10:26"/>
    <d v="2019-07-15T00:00:00"/>
    <d v="1899-12-30T16:10:26"/>
    <n v="20"/>
    <n v="20"/>
    <s v="MIN"/>
    <n v="20"/>
    <s v="MIN"/>
    <s v="CNF  ORSP PRT  REL  TECO"/>
  </r>
  <r>
    <n v="1537098"/>
    <x v="13"/>
    <s v="0"/>
    <s v="0090"/>
    <s v="BFC-90"/>
    <s v="PP01"/>
    <s v="ASSY IN PROCESS INSPECTION"/>
    <x v="8"/>
    <d v="2019-07-15T00:00:00"/>
    <d v="1899-12-30T16:10:33"/>
    <d v="2019-07-15T00:00:00"/>
    <d v="1899-12-30T16:10:33"/>
    <n v="20"/>
    <n v="20"/>
    <s v="MIN"/>
    <n v="20"/>
    <s v="MIN"/>
    <s v="CNF  ORSP PRT  REL  TECO"/>
  </r>
  <r>
    <n v="1537098"/>
    <x v="13"/>
    <s v="0"/>
    <s v="0100"/>
    <s v="PFC-20"/>
    <s v="PP01"/>
    <s v="PAINT"/>
    <x v="9"/>
    <d v="2019-07-15T00:00:00"/>
    <d v="1899-12-30T22:25:49"/>
    <d v="2019-07-16T00:00:00"/>
    <d v="1899-12-30T16:51:50"/>
    <n v="7.1580000000000004"/>
    <n v="429.48"/>
    <s v="H"/>
    <n v="450"/>
    <s v="MIN"/>
    <s v="CNF  PRT  REL  TECO"/>
  </r>
  <r>
    <n v="1537098"/>
    <x v="13"/>
    <s v="0"/>
    <s v="0110"/>
    <s v="PFC-99"/>
    <s v="PP01"/>
    <s v="PAINT INSPECTION"/>
    <x v="10"/>
    <d v="2019-07-17T00:00:00"/>
    <d v="1899-12-30T08:48:27"/>
    <d v="2019-07-17T00:00:00"/>
    <d v="1899-12-30T08:48:27"/>
    <n v="20"/>
    <n v="20"/>
    <s v="MIN"/>
    <n v="20"/>
    <s v="MIN"/>
    <s v="CNF  ORSP PRT  REL  TECO"/>
  </r>
  <r>
    <n v="1537098"/>
    <x v="13"/>
    <s v="0"/>
    <s v="0120"/>
    <s v="BFC-10"/>
    <s v="PP01"/>
    <s v="ASSEMBLY"/>
    <x v="11"/>
    <d v="2019-07-21T00:00:00"/>
    <d v="1899-12-30T09:06:00"/>
    <d v="2019-07-21T00:00:00"/>
    <d v="1899-12-30T13:34:39"/>
    <n v="1.0409999999999999"/>
    <n v="62.459999999999994"/>
    <s v="H"/>
    <n v="100"/>
    <s v="MIN"/>
    <s v="CNF  PRT  REL  TECO"/>
  </r>
  <r>
    <n v="1537098"/>
    <x v="13"/>
    <s v="0"/>
    <s v="0130"/>
    <s v="BFC-90"/>
    <s v="PP01"/>
    <s v="ASSY IN PROCESS INSPECTION"/>
    <x v="12"/>
    <d v="2019-07-22T00:00:00"/>
    <d v="1899-12-30T17:40:10"/>
    <d v="2019-07-22T00:00:00"/>
    <d v="1899-12-30T17:40:10"/>
    <n v="20"/>
    <n v="20"/>
    <s v="MIN"/>
    <n v="20"/>
    <s v="MIN"/>
    <s v="CNF  ORSP PRT  REL  TECO"/>
  </r>
  <r>
    <n v="1537098"/>
    <x v="13"/>
    <s v="0"/>
    <s v="0140"/>
    <s v="BFC-90"/>
    <s v="PP01"/>
    <s v="ASSY IN PROCESS INSPECTION"/>
    <x v="13"/>
    <d v="2019-07-22T00:00:00"/>
    <d v="1899-12-30T17:40:18"/>
    <d v="2019-07-22T00:00:00"/>
    <d v="1899-12-30T17:40:18"/>
    <n v="30"/>
    <n v="30"/>
    <s v="MIN"/>
    <n v="30"/>
    <s v="MIN"/>
    <s v="CNF  ORSP PRT  REL  TECO"/>
  </r>
  <r>
    <n v="1537098"/>
    <x v="13"/>
    <s v="0"/>
    <s v="0150"/>
    <s v="BFC-99"/>
    <s v="PP01"/>
    <s v="FINAL INSPECTION"/>
    <x v="14"/>
    <d v="2019-07-23T00:00:00"/>
    <d v="1899-12-30T17:08:48"/>
    <d v="2019-07-23T00:00:00"/>
    <d v="1899-12-30T17:08:48"/>
    <n v="30"/>
    <n v="30"/>
    <s v="MIN"/>
    <n v="30"/>
    <s v="MIN"/>
    <s v="CNF  ORSP PRT  REL  TECO"/>
  </r>
  <r>
    <n v="1537098"/>
    <x v="13"/>
    <s v="0"/>
    <s v="0160"/>
    <s v="BFC-99"/>
    <s v="PP03"/>
    <s v="FINAL INSPECTION"/>
    <x v="15"/>
    <d v="2019-07-28T00:00:00"/>
    <d v="1899-12-30T10:05:16"/>
    <d v="2019-07-28T00:00:00"/>
    <d v="1899-12-30T10:05:16"/>
    <n v="45"/>
    <n v="45"/>
    <s v="MIN"/>
    <n v="45"/>
    <s v="MIN"/>
    <s v="CNF  ORSP PRT  REL  TECO"/>
  </r>
  <r>
    <n v="1537098"/>
    <x v="13"/>
    <s v="1"/>
    <s v="0010"/>
    <s v="BFC-10"/>
    <s v="PP95"/>
    <s v="ASSEMBLY"/>
    <x v="16"/>
    <d v="2019-07-21T00:00:00"/>
    <d v="1899-12-30T08:00:53"/>
    <d v="2019-07-22T00:00:00"/>
    <d v="1899-12-30T08:47:48"/>
    <n v="17.204000000000001"/>
    <n v="1032.24"/>
    <s v="H"/>
    <n v="1"/>
    <s v="MIN"/>
    <s v="CNF  PRT  REL  TECO"/>
  </r>
  <r>
    <n v="1537098"/>
    <x v="13"/>
    <s v="2"/>
    <s v="0100"/>
    <s v="PFC-20"/>
    <s v="PP95"/>
    <s v="PAINT"/>
    <x v="17"/>
    <d v="2019-07-15T00:00:00"/>
    <d v="1899-12-30T18:08:00"/>
    <d v="2019-07-16T00:00:00"/>
    <d v="1899-12-30T01:04:00"/>
    <n v="3.4670000000000001"/>
    <n v="208.02"/>
    <s v="H"/>
    <n v="5"/>
    <s v="MIN"/>
    <s v="CNF  PRT  REL  TECO"/>
  </r>
  <r>
    <n v="1537703"/>
    <x v="14"/>
    <s v="0"/>
    <s v="0010"/>
    <s v="PFC-20"/>
    <s v="PP01"/>
    <s v="PAINT"/>
    <x v="0"/>
    <d v="2019-07-09T00:00:00"/>
    <d v="1899-12-30T18:08:22"/>
    <d v="2019-07-09T00:00:00"/>
    <d v="1899-12-30T23:39:36"/>
    <n v="1.38"/>
    <n v="82.8"/>
    <s v="H"/>
    <n v="40"/>
    <s v="MIN"/>
    <s v="CNF  PRT  REL  TECO"/>
  </r>
  <r>
    <n v="1537703"/>
    <x v="14"/>
    <s v="0"/>
    <s v="0020"/>
    <s v="BFC-10"/>
    <s v="PP01"/>
    <s v="ASSEMBLY"/>
    <x v="1"/>
    <d v="2019-07-10T00:00:00"/>
    <d v="1899-12-30T10:14:47"/>
    <d v="2019-07-10T00:00:00"/>
    <d v="1899-12-30T10:34:27"/>
    <n v="19.667000000000002"/>
    <n v="19.667000000000002"/>
    <s v="MIN"/>
    <n v="15"/>
    <s v="MIN"/>
    <s v="CNF  PRT  REL  TECO"/>
  </r>
  <r>
    <n v="1537703"/>
    <x v="14"/>
    <s v="0"/>
    <s v="0030"/>
    <s v="BFC-90"/>
    <s v="PP01"/>
    <s v="ASSY IN PROCESS INSPECTION"/>
    <x v="2"/>
    <d v="2019-07-10T00:00:00"/>
    <d v="1899-12-30T10:52:10"/>
    <d v="2019-07-10T00:00:00"/>
    <d v="1899-12-30T10:52:10"/>
    <n v="20"/>
    <n v="20"/>
    <s v="MIN"/>
    <n v="20"/>
    <s v="MIN"/>
    <s v="CNF  ORSP PRT  REL  TECO"/>
  </r>
  <r>
    <n v="1537703"/>
    <x v="14"/>
    <s v="0"/>
    <s v="0040"/>
    <s v="BFC-10"/>
    <s v="PP01"/>
    <s v="ASSEMBLY"/>
    <x v="3"/>
    <d v="2019-07-10T00:00:00"/>
    <d v="1899-12-30T15:37:09"/>
    <d v="2019-07-10T00:00:00"/>
    <d v="1899-12-30T17:43:47"/>
    <n v="2.1110000000000002"/>
    <n v="126.66000000000001"/>
    <s v="H"/>
    <n v="290"/>
    <s v="MIN"/>
    <s v="CNF  PRT  REL  TECO"/>
  </r>
  <r>
    <n v="1537703"/>
    <x v="14"/>
    <s v="0"/>
    <s v="0050"/>
    <s v="BFC-10"/>
    <s v="PP01"/>
    <s v="ASSEMBLY"/>
    <x v="4"/>
    <d v="2019-07-11T00:00:00"/>
    <d v="1899-12-30T07:30:52"/>
    <d v="2019-07-16T00:00:00"/>
    <d v="1899-12-30T14:53:35"/>
    <n v="33.758000000000003"/>
    <n v="2025.4800000000002"/>
    <s v="H"/>
    <n v="1040"/>
    <s v="MIN"/>
    <s v="CNF  PRT  REL  TECO"/>
  </r>
  <r>
    <n v="1537703"/>
    <x v="14"/>
    <s v="0"/>
    <s v="0060"/>
    <s v="BFC-10"/>
    <s v="PP01"/>
    <s v="ASSEMBLY"/>
    <x v="5"/>
    <d v="2019-07-16T00:00:00"/>
    <d v="1899-12-30T14:53:50"/>
    <d v="2019-07-16T00:00:00"/>
    <d v="1899-12-30T15:34:44"/>
    <n v="40.9"/>
    <n v="40.9"/>
    <s v="MIN"/>
    <n v="50"/>
    <s v="MIN"/>
    <s v="CNF  PRT  REL  TECO"/>
  </r>
  <r>
    <n v="1537703"/>
    <x v="14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7703"/>
    <x v="14"/>
    <s v="0"/>
    <s v="0080"/>
    <s v="BFC-90"/>
    <s v="PP01"/>
    <s v="ASSY IN PROCESS INSPECTION"/>
    <x v="7"/>
    <d v="2019-07-16T00:00:00"/>
    <d v="1899-12-30T16:23:35"/>
    <d v="2019-07-16T00:00:00"/>
    <d v="1899-12-30T16:23:35"/>
    <n v="20"/>
    <n v="20"/>
    <s v="MIN"/>
    <n v="20"/>
    <s v="MIN"/>
    <s v="CNF  ORSP PRT  REL  TECO"/>
  </r>
  <r>
    <n v="1537703"/>
    <x v="14"/>
    <s v="0"/>
    <s v="0090"/>
    <s v="BFC-90"/>
    <s v="PP01"/>
    <s v="ASSY IN PROCESS INSPECTION"/>
    <x v="8"/>
    <d v="2019-07-16T00:00:00"/>
    <d v="1899-12-30T16:55:24"/>
    <d v="2019-07-16T00:00:00"/>
    <d v="1899-12-30T16:55:24"/>
    <n v="20"/>
    <n v="20"/>
    <s v="MIN"/>
    <n v="20"/>
    <s v="MIN"/>
    <s v="CNF  ORSP PRT  REL  TECO"/>
  </r>
  <r>
    <n v="1537703"/>
    <x v="14"/>
    <s v="0"/>
    <s v="0100"/>
    <s v="PFC-20"/>
    <s v="PP01"/>
    <s v="PAINT"/>
    <x v="9"/>
    <d v="2019-07-17T00:00:00"/>
    <d v="1899-12-30T14:05:15"/>
    <d v="2019-07-18T00:00:00"/>
    <d v="1899-12-30T03:41:25"/>
    <n v="6.5590000000000002"/>
    <n v="393.54"/>
    <s v="H"/>
    <n v="450"/>
    <s v="MIN"/>
    <s v="CNF  PRT  REL  TECO"/>
  </r>
  <r>
    <n v="1537703"/>
    <x v="14"/>
    <s v="0"/>
    <s v="0110"/>
    <s v="PFC-99"/>
    <s v="PP01"/>
    <s v="PAINT INSPECTION"/>
    <x v="10"/>
    <d v="2019-07-21T00:00:00"/>
    <d v="1899-12-30T08:44:50"/>
    <d v="2019-07-21T00:00:00"/>
    <d v="1899-12-30T08:44:50"/>
    <n v="20"/>
    <n v="20"/>
    <s v="MIN"/>
    <n v="20"/>
    <s v="MIN"/>
    <s v="CNF  ORSP PRT  REL  TECO"/>
  </r>
  <r>
    <n v="1537703"/>
    <x v="14"/>
    <s v="0"/>
    <s v="0120"/>
    <s v="BFC-10"/>
    <s v="PP01"/>
    <s v="ASSEMBLY"/>
    <x v="11"/>
    <d v="2019-07-22T00:00:00"/>
    <d v="1899-12-30T08:46:41"/>
    <d v="2019-07-22T00:00:00"/>
    <d v="1899-12-30T12:05:27"/>
    <n v="52.732999999999997"/>
    <n v="52.732999999999997"/>
    <s v="MIN"/>
    <n v="100"/>
    <s v="MIN"/>
    <s v="CNF  PRT  REL  TECO"/>
  </r>
  <r>
    <n v="1537703"/>
    <x v="14"/>
    <s v="0"/>
    <s v="0130"/>
    <s v="BFC-90"/>
    <s v="PP01"/>
    <s v="ASSY IN PROCESS INSPECTION"/>
    <x v="12"/>
    <d v="2019-07-25T00:00:00"/>
    <d v="1899-12-30T12:30:08"/>
    <d v="2019-07-25T00:00:00"/>
    <d v="1899-12-30T12:30:08"/>
    <n v="20"/>
    <n v="20"/>
    <s v="MIN"/>
    <n v="20"/>
    <s v="MIN"/>
    <s v="CNF  ORSP PRT  REL  TECO"/>
  </r>
  <r>
    <n v="1537703"/>
    <x v="14"/>
    <s v="0"/>
    <s v="0140"/>
    <s v="BFC-90"/>
    <s v="PP01"/>
    <s v="ASSY IN PROCESS INSPECTION"/>
    <x v="13"/>
    <d v="2019-07-25T00:00:00"/>
    <d v="1899-12-30T12:30:15"/>
    <d v="2019-07-25T00:00:00"/>
    <d v="1899-12-30T12:30:15"/>
    <n v="30"/>
    <n v="30"/>
    <s v="MIN"/>
    <n v="30"/>
    <s v="MIN"/>
    <s v="CNF  ORSP PRT  REL  TECO"/>
  </r>
  <r>
    <n v="1537703"/>
    <x v="14"/>
    <s v="0"/>
    <s v="0150"/>
    <s v="BFC-99"/>
    <s v="PP01"/>
    <s v="FINAL INSPECTION"/>
    <x v="14"/>
    <d v="2019-07-25T00:00:00"/>
    <d v="1899-12-30T12:30:23"/>
    <d v="2019-07-25T00:00:00"/>
    <d v="1899-12-30T12:30:23"/>
    <n v="30"/>
    <n v="30"/>
    <s v="MIN"/>
    <n v="30"/>
    <s v="MIN"/>
    <s v="CNF  ORSP PRT  REL  TECO"/>
  </r>
  <r>
    <n v="1537703"/>
    <x v="14"/>
    <s v="0"/>
    <s v="0160"/>
    <s v="BFC-99"/>
    <s v="PP03"/>
    <s v="FINAL INSPECTION"/>
    <x v="15"/>
    <d v="2019-07-28T00:00:00"/>
    <d v="1899-12-30T08:00:51"/>
    <d v="2019-07-28T00:00:00"/>
    <d v="1899-12-30T08:00:51"/>
    <n v="45"/>
    <n v="45"/>
    <s v="MIN"/>
    <n v="45"/>
    <s v="MIN"/>
    <s v="CNF  ORSP PRT  REL  TECO"/>
  </r>
  <r>
    <n v="1537703"/>
    <x v="14"/>
    <s v="1"/>
    <s v="0010"/>
    <s v="BFC-10"/>
    <s v="PP95"/>
    <s v="ASSEMBLY"/>
    <x v="16"/>
    <d v="2019-07-23T00:00:00"/>
    <d v="1899-12-30T08:09:07"/>
    <d v="2019-07-23T00:00:00"/>
    <d v="1899-12-30T15:50:04"/>
    <n v="7.6829999999999998"/>
    <n v="460.98"/>
    <s v="H"/>
    <n v="1"/>
    <s v="MIN"/>
    <s v="CNF  PRT  REL  TECO"/>
  </r>
  <r>
    <n v="1537703"/>
    <x v="14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38310"/>
    <x v="15"/>
    <s v="0"/>
    <s v="0010"/>
    <s v="PFC-20"/>
    <s v="PP01"/>
    <s v="PAINT"/>
    <x v="0"/>
    <d v="2019-07-15T00:00:00"/>
    <d v="1899-12-30T08:39:40"/>
    <d v="2019-07-15T00:00:00"/>
    <d v="1899-12-30T09:04:51"/>
    <n v="4.0670000000000002"/>
    <n v="4.0670000000000002"/>
    <s v="MIN"/>
    <n v="40"/>
    <s v="MIN"/>
    <s v="CNF  PRT  REL  TECO"/>
  </r>
  <r>
    <n v="1538310"/>
    <x v="15"/>
    <s v="0"/>
    <s v="0020"/>
    <s v="BFC-10"/>
    <s v="PP01"/>
    <s v="ASSEMBLY"/>
    <x v="1"/>
    <d v="2019-07-15T00:00:00"/>
    <d v="1899-12-30T09:05:42"/>
    <d v="2019-07-15T00:00:00"/>
    <d v="1899-12-30T09:08:43"/>
    <n v="1.5169999999999999"/>
    <n v="1.5169999999999999"/>
    <s v="MIN"/>
    <n v="15"/>
    <s v="MIN"/>
    <s v="CNF  PRT  REL  TECO"/>
  </r>
  <r>
    <n v="1538310"/>
    <x v="15"/>
    <s v="0"/>
    <s v="0030"/>
    <s v="BFC-90"/>
    <s v="PP01"/>
    <s v="ASSY IN PROCESS INSPECTION"/>
    <x v="2"/>
    <d v="2019-07-15T00:00:00"/>
    <d v="1899-12-30T09:14:45"/>
    <d v="2019-07-15T00:00:00"/>
    <d v="1899-12-30T09:14:45"/>
    <n v="20"/>
    <n v="20"/>
    <s v="MIN"/>
    <n v="20"/>
    <s v="MIN"/>
    <s v="CNF  ORSP PRT  REL  TECO"/>
  </r>
  <r>
    <n v="1538310"/>
    <x v="15"/>
    <s v="0"/>
    <s v="0040"/>
    <s v="BFC-10"/>
    <s v="PP01"/>
    <s v="ASSEMBLY"/>
    <x v="3"/>
    <d v="2019-07-15T00:00:00"/>
    <d v="1899-12-30T09:17:22"/>
    <d v="2019-07-15T00:00:00"/>
    <d v="1899-12-30T17:51:20"/>
    <n v="8.5660000000000007"/>
    <n v="513.96"/>
    <s v="H"/>
    <n v="290"/>
    <s v="MIN"/>
    <s v="CNF  PRT  REL  TECO"/>
  </r>
  <r>
    <n v="1538310"/>
    <x v="15"/>
    <s v="0"/>
    <s v="0050"/>
    <s v="BFC-10"/>
    <s v="PP01"/>
    <s v="ASSEMBLY"/>
    <x v="4"/>
    <d v="2019-07-16T00:00:00"/>
    <d v="1899-12-30T07:41:50"/>
    <d v="2019-07-16T00:00:00"/>
    <d v="1899-12-30T21:50:15"/>
    <n v="14.14"/>
    <n v="848.40000000000009"/>
    <s v="H"/>
    <n v="1040"/>
    <s v="MIN"/>
    <s v="CNF  PRT  REL  TECO"/>
  </r>
  <r>
    <n v="1538310"/>
    <x v="15"/>
    <s v="0"/>
    <s v="0060"/>
    <s v="BFC-10"/>
    <s v="PP01"/>
    <s v="ASSEMBLY"/>
    <x v="5"/>
    <d v="2019-07-17T00:00:00"/>
    <d v="1899-12-30T07:33:52"/>
    <d v="2019-07-17T00:00:00"/>
    <d v="1899-12-30T09:54:28"/>
    <n v="2.343"/>
    <n v="140.57999999999998"/>
    <s v="H"/>
    <n v="50"/>
    <s v="MIN"/>
    <s v="CNF  PRT  REL  TECO"/>
  </r>
  <r>
    <n v="1538310"/>
    <x v="15"/>
    <s v="0"/>
    <s v="0070"/>
    <s v="BFC-50"/>
    <s v="PP95"/>
    <s v="ASSEMBLY REPAIRS"/>
    <x v="6"/>
    <d v="2019-07-21T00:00:00"/>
    <d v="1899-12-30T15:55:37"/>
    <d v="2019-07-21T00:00:00"/>
    <d v="1899-12-30T16:01:32"/>
    <n v="5.9169999999999998"/>
    <n v="5.9169999999999998"/>
    <s v="MIN"/>
    <n v="0"/>
    <s v="MIN"/>
    <s v="CNF  PRT  REL  TECO"/>
  </r>
  <r>
    <n v="1538310"/>
    <x v="15"/>
    <s v="0"/>
    <s v="0080"/>
    <s v="BFC-90"/>
    <s v="PP01"/>
    <s v="ASSY IN PROCESS INSPECTION"/>
    <x v="7"/>
    <d v="2019-07-21T00:00:00"/>
    <d v="1899-12-30T17:06:28"/>
    <d v="2019-07-21T00:00:00"/>
    <d v="1899-12-30T17:06:28"/>
    <n v="20"/>
    <n v="20"/>
    <s v="MIN"/>
    <n v="20"/>
    <s v="MIN"/>
    <s v="CNF  ORSP PRT  REL  TECO"/>
  </r>
  <r>
    <n v="1538310"/>
    <x v="15"/>
    <s v="0"/>
    <s v="0090"/>
    <s v="BFC-90"/>
    <s v="PP01"/>
    <s v="ASSY IN PROCESS INSPECTION"/>
    <x v="8"/>
    <d v="2019-07-21T00:00:00"/>
    <d v="1899-12-30T17:06:38"/>
    <d v="2019-07-21T00:00:00"/>
    <d v="1899-12-30T17:06:38"/>
    <n v="20"/>
    <n v="20"/>
    <s v="MIN"/>
    <n v="20"/>
    <s v="MIN"/>
    <s v="CNF  ORSP PRT  REL  TECO"/>
  </r>
  <r>
    <n v="1538310"/>
    <x v="15"/>
    <s v="0"/>
    <s v="0100"/>
    <s v="PFC-20"/>
    <s v="PP01"/>
    <s v="PAINT"/>
    <x v="9"/>
    <d v="2019-07-21T00:00:00"/>
    <d v="1899-12-30T18:08:53"/>
    <d v="2019-07-22T00:00:00"/>
    <d v="1899-12-30T15:46:10"/>
    <n v="12.853"/>
    <n v="771.18"/>
    <s v="H"/>
    <n v="450"/>
    <s v="MIN"/>
    <s v="CNF  PRT  REL  TECO"/>
  </r>
  <r>
    <n v="1538310"/>
    <x v="15"/>
    <s v="0"/>
    <s v="0110"/>
    <s v="PFC-99"/>
    <s v="PP01"/>
    <s v="PAINT INSPECTION"/>
    <x v="10"/>
    <d v="2019-07-23T00:00:00"/>
    <d v="1899-12-30T08:43:28"/>
    <d v="2019-07-23T00:00:00"/>
    <d v="1899-12-30T08:43:28"/>
    <n v="20"/>
    <n v="20"/>
    <s v="MIN"/>
    <n v="20"/>
    <s v="MIN"/>
    <s v="CNF  ORSP PRT  REL  TECO"/>
  </r>
  <r>
    <n v="1538310"/>
    <x v="15"/>
    <s v="0"/>
    <s v="0120"/>
    <s v="BFC-10"/>
    <s v="PP01"/>
    <s v="ASSEMBLY"/>
    <x v="11"/>
    <d v="2019-07-30T00:00:00"/>
    <d v="1899-12-30T12:03:00"/>
    <d v="2019-07-30T00:00:00"/>
    <d v="1899-12-30T12:19:44"/>
    <n v="2.133"/>
    <n v="2.133"/>
    <s v="MIN"/>
    <n v="100"/>
    <s v="MIN"/>
    <s v="CNF  PRT  REL  TECO"/>
  </r>
  <r>
    <n v="1538310"/>
    <x v="15"/>
    <s v="0"/>
    <s v="0130"/>
    <s v="BFC-90"/>
    <s v="PP01"/>
    <s v="ASSY IN PROCESS INSPECTION"/>
    <x v="12"/>
    <d v="2019-07-30T00:00:00"/>
    <d v="1899-12-30T12:45:28"/>
    <d v="2019-07-30T00:00:00"/>
    <d v="1899-12-30T12:45:28"/>
    <n v="20"/>
    <n v="20"/>
    <s v="MIN"/>
    <n v="20"/>
    <s v="MIN"/>
    <s v="CNF  ORSP PRT  REL  TECO"/>
  </r>
  <r>
    <n v="1538310"/>
    <x v="15"/>
    <s v="0"/>
    <s v="0140"/>
    <s v="BFC-90"/>
    <s v="PP01"/>
    <s v="ASSY IN PROCESS INSPECTION"/>
    <x v="13"/>
    <d v="2019-07-30T00:00:00"/>
    <d v="1899-12-30T12:46:05"/>
    <d v="2019-07-30T00:00:00"/>
    <d v="1899-12-30T12:46:05"/>
    <n v="30"/>
    <n v="30"/>
    <s v="MIN"/>
    <n v="30"/>
    <s v="MIN"/>
    <s v="CNF  ORSP PRT  REL  TECO"/>
  </r>
  <r>
    <n v="1538310"/>
    <x v="15"/>
    <s v="0"/>
    <s v="0150"/>
    <s v="BFC-99"/>
    <s v="PP01"/>
    <s v="FINAL INSPECTION"/>
    <x v="14"/>
    <d v="2019-07-30T00:00:00"/>
    <d v="1899-12-30T12:47:56"/>
    <d v="2019-07-30T00:00:00"/>
    <d v="1899-12-30T12:47:56"/>
    <n v="30"/>
    <n v="30"/>
    <s v="MIN"/>
    <n v="30"/>
    <s v="MIN"/>
    <s v="CNF  ORSP PRT  REL  TECO"/>
  </r>
  <r>
    <n v="1538310"/>
    <x v="15"/>
    <s v="0"/>
    <s v="0160"/>
    <s v="BFC-99"/>
    <s v="PP03"/>
    <s v="FINAL INSPECTION"/>
    <x v="15"/>
    <d v="2019-07-31T00:00:00"/>
    <d v="1899-12-30T17:25:29"/>
    <d v="2019-07-31T00:00:00"/>
    <d v="1899-12-30T17:25:29"/>
    <n v="45"/>
    <n v="45"/>
    <s v="MIN"/>
    <n v="45"/>
    <s v="MIN"/>
    <s v="CNF  ORSP PRT  REL  TECO"/>
  </r>
  <r>
    <n v="1538310"/>
    <x v="15"/>
    <s v="1"/>
    <s v="0010"/>
    <s v="BFC-10"/>
    <s v="PP95"/>
    <s v="ASSEMBLY"/>
    <x v="16"/>
    <d v="2019-07-29T00:00:00"/>
    <d v="1899-12-30T08:05:28"/>
    <d v="2019-07-29T00:00:00"/>
    <d v="1899-12-30T15:46:21"/>
    <n v="5.327"/>
    <n v="319.62"/>
    <s v="H"/>
    <n v="1"/>
    <s v="MIN"/>
    <s v="CNF  PRT  REL  TECO"/>
  </r>
  <r>
    <n v="1538310"/>
    <x v="15"/>
    <s v="2"/>
    <s v="0100"/>
    <s v="PFC-20"/>
    <s v="PP95"/>
    <s v="PAINT"/>
    <x v="17"/>
    <d v="2019-07-21T00:00:00"/>
    <d v="1899-12-30T18:04:43"/>
    <d v="2019-07-22T00:00:00"/>
    <d v="1899-12-30T01:05:52"/>
    <n v="3.51"/>
    <n v="210.6"/>
    <s v="H"/>
    <n v="5"/>
    <s v="MIN"/>
    <s v="CNF  PRT  REL  TECO"/>
  </r>
  <r>
    <n v="1538833"/>
    <x v="16"/>
    <s v="0"/>
    <s v="0010"/>
    <s v="PFC-20"/>
    <s v="PP01"/>
    <s v="PAINT"/>
    <x v="0"/>
    <d v="2019-07-18T00:00:00"/>
    <d v="1899-12-30T00:55:19"/>
    <d v="2019-07-18T00:00:00"/>
    <d v="1899-12-30T03:48:09"/>
    <n v="57.616999999999997"/>
    <n v="57.616999999999997"/>
    <s v="MIN"/>
    <n v="40"/>
    <s v="MIN"/>
    <s v="CNF  PRT  REL  TECO"/>
  </r>
  <r>
    <n v="1538833"/>
    <x v="16"/>
    <s v="0"/>
    <s v="0020"/>
    <s v="BFC-10"/>
    <s v="PP01"/>
    <s v="ASSEMBLY"/>
    <x v="1"/>
    <d v="2019-07-18T00:00:00"/>
    <d v="1899-12-30T09:49:54"/>
    <d v="2019-07-18T00:00:00"/>
    <d v="1899-12-30T09:52:21"/>
    <n v="2.4500000000000002"/>
    <n v="2.4500000000000002"/>
    <s v="MIN"/>
    <n v="15"/>
    <s v="MIN"/>
    <s v="CNF  PRT  REL  TECO"/>
  </r>
  <r>
    <n v="1538833"/>
    <x v="16"/>
    <s v="0"/>
    <s v="0030"/>
    <s v="BFC-90"/>
    <s v="PP01"/>
    <s v="ASSY IN PROCESS INSPECTION"/>
    <x v="2"/>
    <d v="2019-07-18T00:00:00"/>
    <d v="1899-12-30T10:20:48"/>
    <d v="2019-07-18T00:00:00"/>
    <d v="1899-12-30T10:20:48"/>
    <n v="20"/>
    <n v="20"/>
    <s v="MIN"/>
    <n v="20"/>
    <s v="MIN"/>
    <s v="CNF  ORSP PRT  REL  TECO"/>
  </r>
  <r>
    <n v="1538833"/>
    <x v="16"/>
    <s v="0"/>
    <s v="0040"/>
    <s v="BFC-10"/>
    <s v="PP01"/>
    <s v="ASSEMBLY"/>
    <x v="3"/>
    <d v="2019-07-21T00:00:00"/>
    <d v="1899-12-30T07:57:51"/>
    <d v="2019-07-21T00:00:00"/>
    <d v="1899-12-30T17:43:21"/>
    <n v="9.7579999999999991"/>
    <n v="585.4799999999999"/>
    <s v="H"/>
    <n v="290"/>
    <s v="MIN"/>
    <s v="CNF  PRT  REL  TECO"/>
  </r>
  <r>
    <n v="1538833"/>
    <x v="16"/>
    <s v="0"/>
    <s v="0050"/>
    <s v="BFC-10"/>
    <s v="PP01"/>
    <s v="ASSEMBLY"/>
    <x v="4"/>
    <d v="2019-07-22T00:00:00"/>
    <d v="1899-12-30T07:28:41"/>
    <d v="2019-07-23T00:00:00"/>
    <d v="1899-12-30T17:53:34"/>
    <n v="20.398"/>
    <n v="1223.8799999999999"/>
    <s v="H"/>
    <n v="1040"/>
    <s v="MIN"/>
    <s v="CNF  PRT  REL  TECO"/>
  </r>
  <r>
    <n v="1538833"/>
    <x v="16"/>
    <s v="0"/>
    <s v="0060"/>
    <s v="BFC-10"/>
    <s v="PP01"/>
    <s v="ASSEMBLY"/>
    <x v="5"/>
    <d v="2019-07-25T00:00:00"/>
    <d v="1899-12-30T07:25:46"/>
    <d v="2019-07-25T00:00:00"/>
    <d v="1899-12-30T14:48:35"/>
    <n v="7.38"/>
    <n v="442.8"/>
    <s v="H"/>
    <n v="50"/>
    <s v="MIN"/>
    <s v="CNF  PRT  REL  TECO"/>
  </r>
  <r>
    <n v="1538833"/>
    <x v="16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8833"/>
    <x v="16"/>
    <s v="0"/>
    <s v="0080"/>
    <s v="BFC-90"/>
    <s v="PP01"/>
    <s v="ASSY IN PROCESS INSPECTION"/>
    <x v="7"/>
    <d v="2019-07-25T00:00:00"/>
    <d v="1899-12-30T15:08:36"/>
    <d v="2019-07-25T00:00:00"/>
    <d v="1899-12-30T15:08:36"/>
    <n v="20"/>
    <n v="20"/>
    <s v="MIN"/>
    <n v="20"/>
    <s v="MIN"/>
    <s v="CNF  ORSP PRT  REL  TECO"/>
  </r>
  <r>
    <n v="1538833"/>
    <x v="16"/>
    <s v="0"/>
    <s v="0090"/>
    <s v="BFC-90"/>
    <s v="PP01"/>
    <s v="ASSY IN PROCESS INSPECTION"/>
    <x v="8"/>
    <d v="2019-07-25T00:00:00"/>
    <d v="1899-12-30T15:08:51"/>
    <d v="2019-07-25T00:00:00"/>
    <d v="1899-12-30T15:08:51"/>
    <n v="20"/>
    <n v="20"/>
    <s v="MIN"/>
    <n v="20"/>
    <s v="MIN"/>
    <s v="CNF  ORSP PRT  REL  TECO"/>
  </r>
  <r>
    <n v="1538833"/>
    <x v="16"/>
    <s v="0"/>
    <s v="0100"/>
    <s v="PFC-20"/>
    <s v="PP01"/>
    <s v="PAINT"/>
    <x v="9"/>
    <d v="2019-07-25T00:00:00"/>
    <d v="1899-12-30T15:17:49"/>
    <d v="2019-07-28T00:00:00"/>
    <d v="1899-12-30T13:18:48"/>
    <n v="7.0110000000000001"/>
    <n v="420.66"/>
    <s v="H"/>
    <n v="450"/>
    <s v="MIN"/>
    <s v="CNF  PRT  REL  TECO"/>
  </r>
  <r>
    <n v="1538833"/>
    <x v="16"/>
    <s v="0"/>
    <s v="0110"/>
    <s v="PFC-99"/>
    <s v="PP01"/>
    <s v="PAINT INSPECTION"/>
    <x v="10"/>
    <d v="2019-07-29T00:00:00"/>
    <d v="1899-12-30T08:14:24"/>
    <d v="2019-07-29T00:00:00"/>
    <d v="1899-12-30T08:14:24"/>
    <n v="20"/>
    <n v="20"/>
    <s v="MIN"/>
    <n v="20"/>
    <s v="MIN"/>
    <s v="CNF  ORSP PRT  REL  TECO"/>
  </r>
  <r>
    <n v="1538833"/>
    <x v="16"/>
    <s v="0"/>
    <s v="0120"/>
    <s v="BFC-10"/>
    <s v="PP01"/>
    <s v="ASSEMBLY"/>
    <x v="11"/>
    <d v="2019-07-30T00:00:00"/>
    <d v="1899-12-30T09:22:21"/>
    <d v="2019-07-30T00:00:00"/>
    <d v="1899-12-30T15:50:10"/>
    <n v="91.7"/>
    <n v="91.7"/>
    <s v="MIN"/>
    <n v="100"/>
    <s v="MIN"/>
    <s v="CNF  PRT  REL  TECO"/>
  </r>
  <r>
    <n v="1538833"/>
    <x v="16"/>
    <s v="0"/>
    <s v="0130"/>
    <s v="BFC-90"/>
    <s v="PP01"/>
    <s v="ASSY IN PROCESS INSPECTION"/>
    <x v="12"/>
    <d v="2019-08-04T00:00:00"/>
    <d v="1899-12-30T10:00:58"/>
    <d v="2019-08-04T00:00:00"/>
    <d v="1899-12-30T10:00:58"/>
    <n v="20"/>
    <n v="20"/>
    <s v="MIN"/>
    <n v="20"/>
    <s v="MIN"/>
    <s v="CNF  ORSP PRT  REL  TECO"/>
  </r>
  <r>
    <n v="1538833"/>
    <x v="16"/>
    <s v="0"/>
    <s v="0140"/>
    <s v="BFC-90"/>
    <s v="PP01"/>
    <s v="ASSY IN PROCESS INSPECTION"/>
    <x v="13"/>
    <d v="2019-08-05T00:00:00"/>
    <d v="1899-12-30T10:22:21"/>
    <d v="2019-08-05T00:00:00"/>
    <d v="1899-12-30T10:22:21"/>
    <n v="30"/>
    <n v="30"/>
    <s v="MIN"/>
    <n v="30"/>
    <s v="MIN"/>
    <s v="CNF  ORSP PRT  REL  TECO"/>
  </r>
  <r>
    <n v="1538833"/>
    <x v="16"/>
    <s v="0"/>
    <s v="0150"/>
    <s v="BFC-99"/>
    <s v="PP01"/>
    <s v="FINAL INSPECTION"/>
    <x v="14"/>
    <d v="2019-08-05T00:00:00"/>
    <d v="1899-12-30T11:04:13"/>
    <d v="2019-08-05T00:00:00"/>
    <d v="1899-12-30T11:04:13"/>
    <n v="30"/>
    <n v="30"/>
    <s v="MIN"/>
    <n v="30"/>
    <s v="MIN"/>
    <s v="CNF  ORSP PRT  REL  TECO"/>
  </r>
  <r>
    <n v="1538833"/>
    <x v="16"/>
    <s v="0"/>
    <s v="0160"/>
    <s v="BFC-99"/>
    <s v="PP03"/>
    <s v="FINAL INSPECTION"/>
    <x v="15"/>
    <d v="2019-08-05T00:00:00"/>
    <d v="1899-12-30T16:27:36"/>
    <d v="2019-08-05T00:00:00"/>
    <d v="1899-12-30T16:27:36"/>
    <n v="45"/>
    <n v="45"/>
    <s v="MIN"/>
    <n v="45"/>
    <s v="MIN"/>
    <s v="CNF  ORSP PRT  REL  TECO"/>
  </r>
  <r>
    <n v="1538833"/>
    <x v="16"/>
    <s v="1"/>
    <s v="0010"/>
    <s v="BFC-10"/>
    <s v="PP95"/>
    <s v="ASSEMBLY"/>
    <x v="16"/>
    <d v="2019-07-29T00:00:00"/>
    <d v="1899-12-30T07:45:41"/>
    <d v="2019-07-29T00:00:00"/>
    <d v="1899-12-30T17:51:28"/>
    <n v="10.096"/>
    <n v="605.76"/>
    <s v="H"/>
    <n v="1"/>
    <s v="MIN"/>
    <s v="CNF  PRT  REL  TECO"/>
  </r>
  <r>
    <n v="1538833"/>
    <x v="16"/>
    <s v="2"/>
    <s v="0100"/>
    <s v="PFC-20"/>
    <s v="PP95"/>
    <s v="PAINT"/>
    <x v="17"/>
    <d v="2019-07-28T00:00:00"/>
    <d v="1899-12-30T07:48:02"/>
    <d v="2019-07-28T00:00:00"/>
    <d v="1899-12-30T11:32:51"/>
    <n v="3.7469999999999999"/>
    <n v="224.82"/>
    <s v="H"/>
    <n v="5"/>
    <s v="MIN"/>
    <s v="CNF  PRT  REL  TECO"/>
  </r>
  <r>
    <n v="1538839"/>
    <x v="17"/>
    <s v="0"/>
    <s v="0010"/>
    <s v="PFC-20"/>
    <s v="PP01"/>
    <s v="PAINT"/>
    <x v="0"/>
    <d v="2019-07-21T00:00:00"/>
    <d v="1899-12-30T07:45:14"/>
    <d v="2019-07-21T00:00:00"/>
    <d v="1899-12-30T08:08:56"/>
    <n v="11.85"/>
    <n v="11.85"/>
    <s v="MIN"/>
    <n v="40"/>
    <s v="MIN"/>
    <s v="CNF  PRT  REL  TECO"/>
  </r>
  <r>
    <n v="1538839"/>
    <x v="17"/>
    <s v="0"/>
    <s v="0020"/>
    <s v="BFC-10"/>
    <s v="PP01"/>
    <s v="ASSEMBLY"/>
    <x v="1"/>
    <d v="2019-07-21T00:00:00"/>
    <d v="1899-12-30T14:32:43"/>
    <d v="2019-07-21T00:00:00"/>
    <d v="1899-12-30T14:42:36"/>
    <n v="9.8829999999999991"/>
    <n v="9.8829999999999991"/>
    <s v="MIN"/>
    <n v="15"/>
    <s v="MIN"/>
    <s v="CNF  PRT  REL  TECO"/>
  </r>
  <r>
    <n v="1538839"/>
    <x v="17"/>
    <s v="0"/>
    <s v="0030"/>
    <s v="BFC-90"/>
    <s v="PP01"/>
    <s v="ASSY IN PROCESS INSPECTION"/>
    <x v="2"/>
    <d v="2019-07-21T00:00:00"/>
    <d v="1899-12-30T14:54:40"/>
    <d v="2019-07-21T00:00:00"/>
    <d v="1899-12-30T14:54:40"/>
    <n v="20"/>
    <n v="20"/>
    <s v="MIN"/>
    <n v="20"/>
    <s v="MIN"/>
    <s v="CNF  ORSP PRT  REL  TECO"/>
  </r>
  <r>
    <n v="1538839"/>
    <x v="17"/>
    <s v="0"/>
    <s v="0040"/>
    <s v="BFC-10"/>
    <s v="PP01"/>
    <s v="ASSEMBLY"/>
    <x v="3"/>
    <d v="2019-07-21T00:00:00"/>
    <d v="1899-12-30T14:57:41"/>
    <d v="2019-07-21T00:00:00"/>
    <d v="1899-12-30T17:57:42"/>
    <n v="3"/>
    <n v="180"/>
    <s v="H"/>
    <n v="290"/>
    <s v="MIN"/>
    <s v="CNF  PRT  REL  TECO"/>
  </r>
  <r>
    <n v="1538839"/>
    <x v="17"/>
    <s v="0"/>
    <s v="0050"/>
    <s v="BFC-10"/>
    <s v="PP01"/>
    <s v="ASSEMBLY"/>
    <x v="4"/>
    <d v="2019-07-22T00:00:00"/>
    <d v="1899-12-30T07:32:34"/>
    <d v="2019-07-25T00:00:00"/>
    <d v="1899-12-30T13:46:28"/>
    <n v="37.661000000000001"/>
    <n v="2259.66"/>
    <s v="H"/>
    <n v="1040"/>
    <s v="MIN"/>
    <s v="CNF  PRT  REL  TECO"/>
  </r>
  <r>
    <n v="1538839"/>
    <x v="17"/>
    <s v="0"/>
    <s v="0060"/>
    <s v="BFC-10"/>
    <s v="PP01"/>
    <s v="ASSEMBLY"/>
    <x v="5"/>
    <d v="2019-07-25T00:00:00"/>
    <d v="1899-12-30T13:46:37"/>
    <d v="2019-07-25T00:00:00"/>
    <d v="1899-12-30T14:29:25"/>
    <n v="42.8"/>
    <n v="42.8"/>
    <s v="MIN"/>
    <n v="50"/>
    <s v="MIN"/>
    <s v="CNF  PRT  REL  TECO"/>
  </r>
  <r>
    <n v="1538839"/>
    <x v="17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38839"/>
    <x v="17"/>
    <s v="0"/>
    <s v="0080"/>
    <s v="BFC-90"/>
    <s v="PP01"/>
    <s v="ASSY IN PROCESS INSPECTION"/>
    <x v="7"/>
    <d v="2019-07-25T00:00:00"/>
    <d v="1899-12-30T15:09:31"/>
    <d v="2019-07-25T00:00:00"/>
    <d v="1899-12-30T15:09:31"/>
    <n v="20"/>
    <n v="20"/>
    <s v="MIN"/>
    <n v="20"/>
    <s v="MIN"/>
    <s v="CNF  ORSP PRT  REL  TECO"/>
  </r>
  <r>
    <n v="1538839"/>
    <x v="17"/>
    <s v="0"/>
    <s v="0090"/>
    <s v="BFC-90"/>
    <s v="PP01"/>
    <s v="ASSY IN PROCESS INSPECTION"/>
    <x v="8"/>
    <d v="2019-07-25T00:00:00"/>
    <d v="1899-12-30T15:09:43"/>
    <d v="2019-07-25T00:00:00"/>
    <d v="1899-12-30T15:09:43"/>
    <n v="20"/>
    <n v="20"/>
    <s v="MIN"/>
    <n v="20"/>
    <s v="MIN"/>
    <s v="CNF  ORSP PRT  REL  TECO"/>
  </r>
  <r>
    <n v="1538839"/>
    <x v="17"/>
    <s v="0"/>
    <s v="0100"/>
    <s v="PFC-20"/>
    <s v="PP01"/>
    <s v="PAINT"/>
    <x v="9"/>
    <d v="2019-07-28T00:00:00"/>
    <d v="1899-12-30T12:52:06"/>
    <d v="2019-07-29T00:00:00"/>
    <d v="1899-12-30T04:18:15"/>
    <n v="7.83"/>
    <n v="469.8"/>
    <s v="H"/>
    <n v="450"/>
    <s v="MIN"/>
    <s v="CNF  PRT  REL  TECO"/>
  </r>
  <r>
    <n v="1538839"/>
    <x v="17"/>
    <s v="0"/>
    <s v="0110"/>
    <s v="PFC-99"/>
    <s v="PP01"/>
    <s v="PAINT INSPECTION"/>
    <x v="10"/>
    <d v="2019-07-29T00:00:00"/>
    <d v="1899-12-30T08:14:34"/>
    <d v="2019-07-29T00:00:00"/>
    <d v="1899-12-30T08:14:34"/>
    <n v="20"/>
    <n v="20"/>
    <s v="MIN"/>
    <n v="20"/>
    <s v="MIN"/>
    <s v="CNF  ORSP PRT  REL  TECO"/>
  </r>
  <r>
    <n v="1538839"/>
    <x v="17"/>
    <s v="0"/>
    <s v="0120"/>
    <s v="BFC-10"/>
    <s v="PP01"/>
    <s v="ASSEMBLY"/>
    <x v="11"/>
    <d v="2019-08-07T00:00:00"/>
    <d v="1899-12-30T09:19:38"/>
    <d v="2019-08-07T00:00:00"/>
    <d v="1899-12-30T11:58:44"/>
    <n v="37.683"/>
    <n v="37.683"/>
    <s v="MIN"/>
    <n v="100"/>
    <s v="MIN"/>
    <s v="CNF  PRT  REL  TECO"/>
  </r>
  <r>
    <n v="1538839"/>
    <x v="17"/>
    <s v="0"/>
    <s v="0130"/>
    <s v="BFC-90"/>
    <s v="PP01"/>
    <s v="ASSY IN PROCESS INSPECTION"/>
    <x v="12"/>
    <d v="2019-08-07T00:00:00"/>
    <d v="1899-12-30T16:42:58"/>
    <d v="2019-08-07T00:00:00"/>
    <d v="1899-12-30T16:42:58"/>
    <n v="20"/>
    <n v="20"/>
    <s v="MIN"/>
    <n v="20"/>
    <s v="MIN"/>
    <s v="CNF  ORSP PRT  REL  TECO"/>
  </r>
  <r>
    <n v="1538839"/>
    <x v="17"/>
    <s v="0"/>
    <s v="0140"/>
    <s v="BFC-90"/>
    <s v="PP01"/>
    <s v="ASSY IN PROCESS INSPECTION"/>
    <x v="13"/>
    <d v="2019-08-07T00:00:00"/>
    <d v="1899-12-30T16:43:06"/>
    <d v="2019-08-07T00:00:00"/>
    <d v="1899-12-30T16:43:06"/>
    <n v="30"/>
    <n v="30"/>
    <s v="MIN"/>
    <n v="30"/>
    <s v="MIN"/>
    <s v="CNF  ORSP PRT  REL  TECO"/>
  </r>
  <r>
    <n v="1538839"/>
    <x v="17"/>
    <s v="0"/>
    <s v="0150"/>
    <s v="BFC-99"/>
    <s v="PP01"/>
    <s v="FINAL INSPECTION"/>
    <x v="14"/>
    <d v="2019-08-07T00:00:00"/>
    <d v="1899-12-30T16:43:11"/>
    <d v="2019-08-07T00:00:00"/>
    <d v="1899-12-30T16:43:11"/>
    <n v="30"/>
    <n v="30"/>
    <s v="MIN"/>
    <n v="30"/>
    <s v="MIN"/>
    <s v="CNF  ORSP PRT  REL  TECO"/>
  </r>
  <r>
    <n v="1538839"/>
    <x v="17"/>
    <s v="0"/>
    <s v="0160"/>
    <s v="BFC-99"/>
    <s v="PP03"/>
    <s v="FINAL INSPECTION"/>
    <x v="15"/>
    <d v="2019-08-08T00:00:00"/>
    <d v="1899-12-30T15:57:17"/>
    <d v="2019-08-08T00:00:00"/>
    <d v="1899-12-30T15:57:17"/>
    <n v="45"/>
    <n v="45"/>
    <s v="MIN"/>
    <n v="45"/>
    <s v="MIN"/>
    <s v="CNF  ORSP PRT  REL  TECO"/>
  </r>
  <r>
    <n v="1538839"/>
    <x v="17"/>
    <s v="1"/>
    <s v="0010"/>
    <s v="BFC-10"/>
    <s v="PP95"/>
    <s v="ASSEMBLY"/>
    <x v="16"/>
    <d v="2019-07-29T00:00:00"/>
    <d v="1899-12-30T08:41:27"/>
    <d v="2019-07-29T00:00:00"/>
    <d v="1899-12-30T14:54:39"/>
    <n v="9.9329999999999998"/>
    <n v="595.98"/>
    <s v="H"/>
    <n v="1"/>
    <s v="MIN"/>
    <s v="CNF  PRT  REL  TECO"/>
  </r>
  <r>
    <n v="1538839"/>
    <x v="17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0807"/>
    <x v="18"/>
    <s v="0"/>
    <s v="0010"/>
    <s v="PFC-20"/>
    <s v="PP01"/>
    <s v="PAINT"/>
    <x v="0"/>
    <d v="2019-07-24T00:00:00"/>
    <d v="1899-12-30T20:35:23"/>
    <d v="2019-07-24T00:00:00"/>
    <d v="1899-12-30T21:23:37"/>
    <n v="48.232999999999997"/>
    <n v="48.232999999999997"/>
    <s v="MIN"/>
    <n v="40"/>
    <s v="MIN"/>
    <s v="CNF  PRT  REL  TECO"/>
  </r>
  <r>
    <n v="1540807"/>
    <x v="18"/>
    <s v="0"/>
    <s v="0020"/>
    <s v="BFC-10"/>
    <s v="PP01"/>
    <s v="ASSEMBLY"/>
    <x v="1"/>
    <d v="2019-07-25T00:00:00"/>
    <d v="1899-12-30T11:18:07"/>
    <d v="2019-07-25T00:00:00"/>
    <d v="1899-12-30T12:26:53"/>
    <n v="17.2"/>
    <n v="17.2"/>
    <s v="MIN"/>
    <n v="15"/>
    <s v="MIN"/>
    <s v="CNF  PRT  REL  TECO"/>
  </r>
  <r>
    <n v="1540807"/>
    <x v="18"/>
    <s v="0"/>
    <s v="0030"/>
    <s v="BFC-90"/>
    <s v="PP01"/>
    <s v="ASSY IN PROCESS INSPECTION"/>
    <x v="2"/>
    <d v="2019-07-28T00:00:00"/>
    <d v="1899-12-30T08:28:00"/>
    <d v="2019-07-28T00:00:00"/>
    <d v="1899-12-30T08:28:00"/>
    <n v="20"/>
    <n v="20"/>
    <s v="MIN"/>
    <n v="20"/>
    <s v="MIN"/>
    <s v="CNF  ORSP PRT  REL  TECO"/>
  </r>
  <r>
    <n v="1540807"/>
    <x v="18"/>
    <s v="0"/>
    <s v="0040"/>
    <s v="BFC-10"/>
    <s v="PP01"/>
    <s v="ASSEMBLY"/>
    <x v="3"/>
    <d v="2019-07-29T00:00:00"/>
    <d v="1899-12-30T07:26:27"/>
    <d v="2019-07-29T00:00:00"/>
    <d v="1899-12-30T07:26:30"/>
    <n v="3"/>
    <n v="3"/>
    <s v="S"/>
    <n v="290"/>
    <s v="MIN"/>
    <s v="CNF  PRT  REL  TECO"/>
  </r>
  <r>
    <n v="1540807"/>
    <x v="18"/>
    <s v="0"/>
    <s v="0050"/>
    <s v="BFC-10"/>
    <s v="PP01"/>
    <s v="ASSEMBLY"/>
    <x v="4"/>
    <d v="2019-07-29T00:00:00"/>
    <d v="1899-12-30T07:26:39"/>
    <d v="2019-08-01T00:00:00"/>
    <d v="1899-12-30T12:07:00"/>
    <n v="37.204999999999998"/>
    <n v="2232.2999999999997"/>
    <s v="H"/>
    <n v="1040"/>
    <s v="MIN"/>
    <s v="CNF  PRT  REL  TECO"/>
  </r>
  <r>
    <n v="1540807"/>
    <x v="18"/>
    <s v="0"/>
    <s v="0060"/>
    <s v="BFC-10"/>
    <s v="PP01"/>
    <s v="ASSEMBLY"/>
    <x v="5"/>
    <d v="2019-08-01T00:00:00"/>
    <d v="1899-12-30T12:07:11"/>
    <d v="2019-08-01T00:00:00"/>
    <d v="1899-12-30T15:46:22"/>
    <n v="3.653"/>
    <n v="219.18"/>
    <s v="H"/>
    <n v="50"/>
    <s v="MIN"/>
    <s v="CNF  PRT  REL  TECO"/>
  </r>
  <r>
    <n v="1540807"/>
    <x v="18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0807"/>
    <x v="18"/>
    <s v="0"/>
    <s v="0080"/>
    <s v="BFC-90"/>
    <s v="PP01"/>
    <s v="ASSY IN PROCESS INSPECTION"/>
    <x v="7"/>
    <d v="2019-08-04T00:00:00"/>
    <d v="1899-12-30T13:43:43"/>
    <d v="2019-08-04T00:00:00"/>
    <d v="1899-12-30T13:43:43"/>
    <n v="20"/>
    <n v="20"/>
    <s v="MIN"/>
    <n v="20"/>
    <s v="MIN"/>
    <s v="CNF  ORSP PRT  REL  TECO"/>
  </r>
  <r>
    <n v="1540807"/>
    <x v="18"/>
    <s v="0"/>
    <s v="0090"/>
    <s v="BFC-90"/>
    <s v="PP01"/>
    <s v="ASSY IN PROCESS INSPECTION"/>
    <x v="8"/>
    <d v="2019-08-04T00:00:00"/>
    <d v="1899-12-30T13:44:15"/>
    <d v="2019-08-04T00:00:00"/>
    <d v="1899-12-30T13:44:15"/>
    <n v="20"/>
    <n v="20"/>
    <s v="MIN"/>
    <n v="20"/>
    <s v="MIN"/>
    <s v="CNF  ORSP PRT  REL  TECO"/>
  </r>
  <r>
    <n v="1540807"/>
    <x v="18"/>
    <s v="0"/>
    <s v="0100"/>
    <s v="PFC-20"/>
    <s v="PP01"/>
    <s v="PAINT"/>
    <x v="9"/>
    <d v="2019-08-04T00:00:00"/>
    <d v="1899-12-30T00:31:57"/>
    <d v="2019-08-05T00:00:00"/>
    <d v="1899-12-30T02:27:16"/>
    <n v="6.5890000000000004"/>
    <n v="395.34000000000003"/>
    <s v="H"/>
    <n v="450"/>
    <s v="MIN"/>
    <s v="CNF  PRT  REL  TECO"/>
  </r>
  <r>
    <n v="1540807"/>
    <x v="18"/>
    <s v="0"/>
    <s v="0110"/>
    <s v="PFC-99"/>
    <s v="PP01"/>
    <s v="PAINT INSPECTION"/>
    <x v="10"/>
    <d v="2019-08-05T00:00:00"/>
    <d v="1899-12-30T08:25:58"/>
    <d v="2019-08-05T00:00:00"/>
    <d v="1899-12-30T08:25:58"/>
    <n v="20"/>
    <n v="20"/>
    <s v="MIN"/>
    <n v="20"/>
    <s v="MIN"/>
    <s v="CNF  ORSP PRT  REL  TECO"/>
  </r>
  <r>
    <n v="1540807"/>
    <x v="18"/>
    <s v="0"/>
    <s v="0120"/>
    <s v="BFC-10"/>
    <s v="PP01"/>
    <s v="ASSEMBLY"/>
    <x v="11"/>
    <d v="2019-08-14T00:00:00"/>
    <d v="1899-12-30T15:03:31"/>
    <d v="2019-08-14T00:00:00"/>
    <d v="1899-12-30T16:03:42"/>
    <n v="10.050000000000001"/>
    <n v="10.050000000000001"/>
    <s v="MIN"/>
    <n v="100"/>
    <s v="MIN"/>
    <s v="CNF  PRT  REL  TECO"/>
  </r>
  <r>
    <n v="1540807"/>
    <x v="18"/>
    <s v="0"/>
    <s v="0130"/>
    <s v="BFC-90"/>
    <s v="PP01"/>
    <s v="ASSY IN PROCESS INSPECTION"/>
    <x v="12"/>
    <d v="2019-08-15T00:00:00"/>
    <d v="1899-12-30T07:29:16"/>
    <d v="2019-08-15T00:00:00"/>
    <d v="1899-12-30T07:29:16"/>
    <n v="20"/>
    <n v="20"/>
    <s v="MIN"/>
    <n v="20"/>
    <s v="MIN"/>
    <s v="CNF  ORSP PRT  REL  TECO"/>
  </r>
  <r>
    <n v="1540807"/>
    <x v="18"/>
    <s v="0"/>
    <s v="0140"/>
    <s v="BFC-90"/>
    <s v="PP01"/>
    <s v="ASSY IN PROCESS INSPECTION"/>
    <x v="13"/>
    <d v="2019-08-15T00:00:00"/>
    <d v="1899-12-30T07:29:23"/>
    <d v="2019-08-15T00:00:00"/>
    <d v="1899-12-30T07:29:23"/>
    <n v="30"/>
    <n v="30"/>
    <s v="MIN"/>
    <n v="30"/>
    <s v="MIN"/>
    <s v="CNF  ORSP PRT  REL  TECO"/>
  </r>
  <r>
    <n v="1540807"/>
    <x v="18"/>
    <s v="0"/>
    <s v="0150"/>
    <s v="BFC-99"/>
    <s v="PP01"/>
    <s v="FINAL INSPECTION"/>
    <x v="14"/>
    <d v="2019-08-15T00:00:00"/>
    <d v="1899-12-30T15:46:15"/>
    <d v="2019-08-15T00:00:00"/>
    <d v="1899-12-30T15:46:15"/>
    <n v="30"/>
    <n v="30"/>
    <s v="MIN"/>
    <n v="30"/>
    <s v="MIN"/>
    <s v="CNF  ORSP PRT  REL  TECO"/>
  </r>
  <r>
    <n v="1540807"/>
    <x v="18"/>
    <s v="0"/>
    <s v="0160"/>
    <s v="BFC-99"/>
    <s v="PP03"/>
    <s v="FINAL INSPECTION"/>
    <x v="15"/>
    <d v="2019-08-18T00:00:00"/>
    <d v="1899-12-30T09:42:48"/>
    <d v="2019-08-18T00:00:00"/>
    <d v="1899-12-30T09:42:48"/>
    <n v="45"/>
    <n v="45"/>
    <s v="MIN"/>
    <n v="45"/>
    <s v="MIN"/>
    <s v="CNF  ORSP PRT  REL  TECO"/>
  </r>
  <r>
    <n v="1540807"/>
    <x v="18"/>
    <s v="1"/>
    <s v="0010"/>
    <s v="BFC-10"/>
    <s v="PP95"/>
    <s v="ASSEMBLY"/>
    <x v="16"/>
    <d v="2019-08-06T00:00:00"/>
    <d v="1899-12-30T08:07:04"/>
    <d v="2019-08-06T00:00:00"/>
    <d v="1899-12-30T15:56:46"/>
    <n v="13.741"/>
    <n v="824.46"/>
    <s v="H"/>
    <n v="1"/>
    <s v="MIN"/>
    <s v="CNF  PRT  REL  TECO"/>
  </r>
  <r>
    <n v="1540807"/>
    <x v="18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1740"/>
    <x v="19"/>
    <s v="0"/>
    <s v="0010"/>
    <s v="PFC-20"/>
    <s v="PP01"/>
    <s v="PAINT"/>
    <x v="0"/>
    <d v="2019-07-28T00:00:00"/>
    <d v="1899-12-30T17:13:41"/>
    <d v="2019-07-29T00:00:00"/>
    <d v="1899-12-30T01:32:22"/>
    <n v="163.90700000000001"/>
    <n v="163.90700000000001"/>
    <s v="MIN"/>
    <n v="40"/>
    <s v="MIN"/>
    <s v="CNF  PRT  REL  TECO"/>
  </r>
  <r>
    <n v="1541740"/>
    <x v="19"/>
    <s v="0"/>
    <s v="0020"/>
    <s v="BFC-10"/>
    <s v="PP01"/>
    <s v="ASSEMBLY"/>
    <x v="1"/>
    <d v="2019-07-29T00:00:00"/>
    <d v="1899-12-30T09:30:53"/>
    <d v="2019-07-29T00:00:00"/>
    <d v="1899-12-30T09:49:57"/>
    <n v="6.35"/>
    <n v="6.35"/>
    <s v="MIN"/>
    <n v="15"/>
    <s v="MIN"/>
    <s v="CNF  PRT  REL  TECO"/>
  </r>
  <r>
    <n v="1541740"/>
    <x v="19"/>
    <s v="0"/>
    <s v="0030"/>
    <s v="BFC-90"/>
    <s v="PP01"/>
    <s v="ASSY IN PROCESS INSPECTION"/>
    <x v="2"/>
    <d v="2019-07-29T00:00:00"/>
    <d v="1899-12-30T11:10:00"/>
    <d v="2019-07-29T00:00:00"/>
    <d v="1899-12-30T11:10:00"/>
    <n v="20"/>
    <n v="20"/>
    <s v="MIN"/>
    <n v="20"/>
    <s v="MIN"/>
    <s v="CNF  ORSP PRT  REL  TECO"/>
  </r>
  <r>
    <n v="1541740"/>
    <x v="19"/>
    <s v="0"/>
    <s v="0040"/>
    <s v="BFC-10"/>
    <s v="PP01"/>
    <s v="ASSEMBLY"/>
    <x v="3"/>
    <d v="2019-07-29T00:00:00"/>
    <d v="1899-12-30T14:08:22"/>
    <d v="2019-07-29T00:00:00"/>
    <d v="1899-12-30T17:42:48"/>
    <n v="3.5739999999999998"/>
    <n v="214.44"/>
    <s v="H"/>
    <n v="290"/>
    <s v="MIN"/>
    <s v="CNF  PRT  REL  TECO"/>
  </r>
  <r>
    <n v="1541740"/>
    <x v="19"/>
    <s v="0"/>
    <s v="0050"/>
    <s v="BFC-10"/>
    <s v="PP01"/>
    <s v="ASSEMBLY"/>
    <x v="4"/>
    <d v="2019-07-30T00:00:00"/>
    <d v="1899-12-30T07:58:29"/>
    <d v="2019-08-04T00:00:00"/>
    <d v="1899-12-30T17:55:40"/>
    <n v="32.847000000000001"/>
    <n v="1970.8200000000002"/>
    <s v="H"/>
    <n v="1040"/>
    <s v="MIN"/>
    <s v="CNF  PRT  REL  TECO"/>
  </r>
  <r>
    <n v="1541740"/>
    <x v="19"/>
    <s v="0"/>
    <s v="0060"/>
    <s v="BFC-10"/>
    <s v="PP01"/>
    <s v="ASSEMBLY"/>
    <x v="5"/>
    <d v="2019-08-05T00:00:00"/>
    <d v="1899-12-30T07:42:52"/>
    <d v="2019-08-05T00:00:00"/>
    <d v="1899-12-30T08:08:02"/>
    <n v="25.167000000000002"/>
    <n v="25.167000000000002"/>
    <s v="MIN"/>
    <n v="50"/>
    <s v="MIN"/>
    <s v="CNF  PRT  REL  TECO"/>
  </r>
  <r>
    <n v="1541740"/>
    <x v="19"/>
    <s v="0"/>
    <s v="0070"/>
    <s v="BFC-50"/>
    <s v="PP95"/>
    <s v="ASSEMBLY REPAIRS"/>
    <x v="6"/>
    <d v="2019-08-05T00:00:00"/>
    <d v="1899-12-30T08:08:10"/>
    <d v="2019-08-05T00:00:00"/>
    <d v="1899-12-30T09:14:44"/>
    <n v="1.109"/>
    <n v="66.539999999999992"/>
    <s v="H"/>
    <n v="0"/>
    <s v="MIN"/>
    <s v="CNF  PRT  REL  TECO"/>
  </r>
  <r>
    <n v="1541740"/>
    <x v="19"/>
    <s v="0"/>
    <s v="0080"/>
    <s v="BFC-90"/>
    <s v="PP01"/>
    <s v="ASSY IN PROCESS INSPECTION"/>
    <x v="7"/>
    <d v="2019-08-05T00:00:00"/>
    <d v="1899-12-30T10:08:48"/>
    <d v="2019-08-05T00:00:00"/>
    <d v="1899-12-30T10:08:48"/>
    <n v="20"/>
    <n v="20"/>
    <s v="MIN"/>
    <n v="20"/>
    <s v="MIN"/>
    <s v="CNF  ORSP PRT  REL  TECO"/>
  </r>
  <r>
    <n v="1541740"/>
    <x v="19"/>
    <s v="0"/>
    <s v="0090"/>
    <s v="BFC-90"/>
    <s v="PP01"/>
    <s v="ASSY IN PROCESS INSPECTION"/>
    <x v="8"/>
    <d v="2019-08-05T00:00:00"/>
    <d v="1899-12-30T10:09:08"/>
    <d v="2019-08-05T00:00:00"/>
    <d v="1899-12-30T10:09:08"/>
    <n v="20"/>
    <n v="20"/>
    <s v="MIN"/>
    <n v="20"/>
    <s v="MIN"/>
    <s v="CNF  ORSP PRT  REL  TECO"/>
  </r>
  <r>
    <n v="1541740"/>
    <x v="19"/>
    <s v="0"/>
    <s v="0100"/>
    <s v="PFC-20"/>
    <s v="PP01"/>
    <s v="PAINT"/>
    <x v="9"/>
    <d v="2019-08-05T00:00:00"/>
    <d v="1899-12-30T16:11:24"/>
    <d v="2019-08-06T00:00:00"/>
    <d v="1899-12-30T13:08:01"/>
    <n v="8.1259999999999994"/>
    <n v="487.55999999999995"/>
    <s v="H"/>
    <n v="450"/>
    <s v="MIN"/>
    <s v="CNF  PRT  REL  TECO"/>
  </r>
  <r>
    <n v="1541740"/>
    <x v="19"/>
    <s v="0"/>
    <s v="0110"/>
    <s v="PFC-99"/>
    <s v="PP01"/>
    <s v="PAINT INSPECTION"/>
    <x v="10"/>
    <d v="2019-08-07T00:00:00"/>
    <d v="1899-12-30T08:10:30"/>
    <d v="2019-08-07T00:00:00"/>
    <d v="1899-12-30T08:10:30"/>
    <n v="20"/>
    <n v="20"/>
    <s v="MIN"/>
    <n v="20"/>
    <s v="MIN"/>
    <s v="CNF  ORSP PRT  REL  TECO"/>
  </r>
  <r>
    <n v="1541740"/>
    <x v="19"/>
    <s v="0"/>
    <s v="0120"/>
    <s v="BFC-10"/>
    <s v="PP01"/>
    <s v="ASSEMBLY"/>
    <x v="11"/>
    <d v="2019-08-20T00:00:00"/>
    <d v="1899-12-30T15:24:26"/>
    <d v="2019-08-20T00:00:00"/>
    <d v="1899-12-30T16:00:57"/>
    <n v="36.517000000000003"/>
    <n v="36.517000000000003"/>
    <s v="MIN"/>
    <n v="100"/>
    <s v="MIN"/>
    <s v="CNF  PRT  REL  TECO"/>
  </r>
  <r>
    <n v="1541740"/>
    <x v="19"/>
    <s v="0"/>
    <s v="0130"/>
    <s v="BFC-90"/>
    <s v="PP01"/>
    <s v="ASSY IN PROCESS INSPECTION"/>
    <x v="12"/>
    <d v="2019-08-21T00:00:00"/>
    <d v="1899-12-30T10:43:11"/>
    <d v="2019-08-21T00:00:00"/>
    <d v="1899-12-30T10:43:11"/>
    <n v="20"/>
    <n v="20"/>
    <s v="MIN"/>
    <n v="20"/>
    <s v="MIN"/>
    <s v="CNF  ORSP PRT  REL  TECO"/>
  </r>
  <r>
    <n v="1541740"/>
    <x v="19"/>
    <s v="0"/>
    <s v="0140"/>
    <s v="BFC-90"/>
    <s v="PP01"/>
    <s v="ASSY IN PROCESS INSPECTION"/>
    <x v="13"/>
    <d v="2019-08-21T00:00:00"/>
    <d v="1899-12-30T10:43:18"/>
    <d v="2019-08-21T00:00:00"/>
    <d v="1899-12-30T10:43:18"/>
    <n v="30"/>
    <n v="30"/>
    <s v="MIN"/>
    <n v="30"/>
    <s v="MIN"/>
    <s v="CNF  ORSP PRT  REL  TECO"/>
  </r>
  <r>
    <n v="1541740"/>
    <x v="19"/>
    <s v="0"/>
    <s v="0150"/>
    <s v="BFC-99"/>
    <s v="PP01"/>
    <s v="FINAL INSPECTION"/>
    <x v="14"/>
    <d v="2019-08-21T00:00:00"/>
    <d v="1899-12-30T10:43:23"/>
    <d v="2019-08-21T00:00:00"/>
    <d v="1899-12-30T10:43:23"/>
    <n v="30"/>
    <n v="30"/>
    <s v="MIN"/>
    <n v="30"/>
    <s v="MIN"/>
    <s v="CNF  ORSP PRT  REL  TECO"/>
  </r>
  <r>
    <n v="1541740"/>
    <x v="19"/>
    <s v="0"/>
    <s v="0160"/>
    <s v="BFC-99"/>
    <s v="PP03"/>
    <s v="FINAL INSPECTION"/>
    <x v="15"/>
    <d v="2019-08-22T00:00:00"/>
    <d v="1899-12-30T07:55:20"/>
    <d v="2019-08-22T00:00:00"/>
    <d v="1899-12-30T07:55:20"/>
    <n v="45"/>
    <n v="45"/>
    <s v="MIN"/>
    <n v="45"/>
    <s v="MIN"/>
    <s v="CNF  ORSP PRT  REL  TECO"/>
  </r>
  <r>
    <n v="1541740"/>
    <x v="19"/>
    <s v="1"/>
    <s v="0010"/>
    <s v="BFC-10"/>
    <s v="PP95"/>
    <s v="ASSEMBLY"/>
    <x v="16"/>
    <d v="2019-08-07T00:00:00"/>
    <d v="1899-12-30T07:50:00"/>
    <d v="2019-08-07T00:00:00"/>
    <d v="1899-12-30T12:15:45"/>
    <n v="4.4290000000000003"/>
    <n v="265.74"/>
    <s v="H"/>
    <n v="1"/>
    <s v="MIN"/>
    <s v="CNF  PRT  REL  TECO"/>
  </r>
  <r>
    <n v="1541740"/>
    <x v="19"/>
    <s v="2"/>
    <s v="0100"/>
    <s v="PFC-20"/>
    <s v="PP95"/>
    <s v="PAINT"/>
    <x v="17"/>
    <d v="2019-08-06T00:00:00"/>
    <d v="1899-12-30T07:46:26"/>
    <d v="2019-08-06T00:00:00"/>
    <d v="1899-12-30T11:42:50"/>
    <n v="3.94"/>
    <n v="236.4"/>
    <s v="H"/>
    <n v="5"/>
    <s v="MIN"/>
    <s v="CNF  PRT  REL  TECO"/>
  </r>
  <r>
    <n v="1542298"/>
    <x v="20"/>
    <s v="0"/>
    <s v="0010"/>
    <s v="PFC-20"/>
    <s v="PP01"/>
    <s v="PAINT"/>
    <x v="0"/>
    <d v="2019-08-01T00:00:00"/>
    <d v="1899-12-30T02:36:39"/>
    <d v="2019-08-01T00:00:00"/>
    <d v="1899-12-30T03:24:02"/>
    <n v="47.383000000000003"/>
    <n v="47.383000000000003"/>
    <s v="MIN"/>
    <n v="40"/>
    <s v="MIN"/>
    <s v="CNF  PRT  REL  TECO"/>
  </r>
  <r>
    <n v="1542298"/>
    <x v="20"/>
    <s v="0"/>
    <s v="0020"/>
    <s v="BFC-10"/>
    <s v="PP01"/>
    <s v="ASSEMBLY"/>
    <x v="1"/>
    <d v="2019-08-01T00:00:00"/>
    <d v="1899-12-30T08:35:56"/>
    <d v="2019-08-01T00:00:00"/>
    <d v="1899-12-30T08:42:37"/>
    <n v="6.6829999999999998"/>
    <n v="6.6829999999999998"/>
    <s v="MIN"/>
    <n v="15"/>
    <s v="MIN"/>
    <s v="CNF  PRT  REL  TECO"/>
  </r>
  <r>
    <n v="1542298"/>
    <x v="20"/>
    <s v="0"/>
    <s v="0030"/>
    <s v="BFC-90"/>
    <s v="PP01"/>
    <s v="ASSY IN PROCESS INSPECTION"/>
    <x v="2"/>
    <d v="2019-08-04T00:00:00"/>
    <d v="1899-12-30T13:10:18"/>
    <d v="2019-08-04T00:00:00"/>
    <d v="1899-12-30T13:10:18"/>
    <n v="20"/>
    <n v="20"/>
    <s v="MIN"/>
    <n v="20"/>
    <s v="MIN"/>
    <s v="CNF  ORSP PRT  REL  TECO"/>
  </r>
  <r>
    <n v="1542298"/>
    <x v="20"/>
    <s v="0"/>
    <s v="0040"/>
    <s v="BFC-10"/>
    <s v="PP01"/>
    <s v="ASSEMBLY"/>
    <x v="3"/>
    <d v="2019-08-04T00:00:00"/>
    <d v="1899-12-30T14:04:16"/>
    <d v="2019-08-04T00:00:00"/>
    <d v="1899-12-30T17:55:20"/>
    <n v="3.851"/>
    <n v="231.06"/>
    <s v="H"/>
    <n v="290"/>
    <s v="MIN"/>
    <s v="CNF  PRT  REL  TECO"/>
  </r>
  <r>
    <n v="1542298"/>
    <x v="20"/>
    <s v="0"/>
    <s v="0050"/>
    <s v="BFC-10"/>
    <s v="PP01"/>
    <s v="ASSEMBLY"/>
    <x v="4"/>
    <d v="2019-08-05T00:00:00"/>
    <d v="1899-12-30T07:38:24"/>
    <d v="2019-08-08T00:00:00"/>
    <d v="1899-12-30T11:30:46"/>
    <n v="33.094000000000001"/>
    <n v="1985.64"/>
    <s v="H"/>
    <n v="1040"/>
    <s v="MIN"/>
    <s v="CNF  PRT  REL  TECO"/>
  </r>
  <r>
    <n v="1542298"/>
    <x v="20"/>
    <s v="0"/>
    <s v="0060"/>
    <s v="BFC-10"/>
    <s v="PP01"/>
    <s v="ASSEMBLY"/>
    <x v="5"/>
    <d v="2019-08-08T00:00:00"/>
    <d v="1899-12-30T12:03:36"/>
    <d v="2019-08-08T00:00:00"/>
    <d v="1899-12-30T15:19:37"/>
    <n v="3.2669999999999999"/>
    <n v="196.01999999999998"/>
    <s v="H"/>
    <n v="50"/>
    <s v="MIN"/>
    <s v="CNF  PRT  REL  TECO"/>
  </r>
  <r>
    <n v="1542298"/>
    <x v="20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2298"/>
    <x v="20"/>
    <s v="0"/>
    <s v="0080"/>
    <s v="BFC-90"/>
    <s v="PP01"/>
    <s v="ASSY IN PROCESS INSPECTION"/>
    <x v="7"/>
    <d v="2019-08-14T00:00:00"/>
    <d v="1899-12-30T14:50:46"/>
    <d v="2019-08-14T00:00:00"/>
    <d v="1899-12-30T14:50:46"/>
    <n v="20"/>
    <n v="20"/>
    <s v="MIN"/>
    <n v="20"/>
    <s v="MIN"/>
    <s v="CNF  ORSP PRT  REL  TECO"/>
  </r>
  <r>
    <n v="1542298"/>
    <x v="20"/>
    <s v="0"/>
    <s v="0090"/>
    <s v="BFC-90"/>
    <s v="PP01"/>
    <s v="ASSY IN PROCESS INSPECTION"/>
    <x v="8"/>
    <d v="2019-08-14T00:00:00"/>
    <d v="1899-12-30T14:51:23"/>
    <d v="2019-08-14T00:00:00"/>
    <d v="1899-12-30T14:51:23"/>
    <n v="20"/>
    <n v="20"/>
    <s v="MIN"/>
    <n v="20"/>
    <s v="MIN"/>
    <s v="CNF  ORSP PRT  REL  TECO"/>
  </r>
  <r>
    <n v="1542298"/>
    <x v="20"/>
    <s v="0"/>
    <s v="0100"/>
    <s v="PFC-20"/>
    <s v="PP01"/>
    <s v="PAINT"/>
    <x v="9"/>
    <d v="2019-08-15T00:00:00"/>
    <d v="1899-12-30T17:21:26"/>
    <d v="2019-08-15T00:00:00"/>
    <d v="1899-12-30T20:58:34"/>
    <n v="3.6190000000000002"/>
    <n v="217.14000000000001"/>
    <s v="H"/>
    <n v="450"/>
    <s v="MIN"/>
    <s v="CNF  PRT  REL  TECO"/>
  </r>
  <r>
    <n v="1542298"/>
    <x v="20"/>
    <s v="0"/>
    <s v="0110"/>
    <s v="PFC-99"/>
    <s v="PP01"/>
    <s v="PAINT INSPECTION"/>
    <x v="10"/>
    <d v="2019-08-19T00:00:00"/>
    <d v="1899-12-30T08:24:13"/>
    <d v="2019-08-19T00:00:00"/>
    <d v="1899-12-30T08:24:13"/>
    <n v="20"/>
    <n v="20"/>
    <s v="MIN"/>
    <n v="20"/>
    <s v="MIN"/>
    <s v="CNF  ORSP PRT  REL  TECO"/>
  </r>
  <r>
    <n v="1542298"/>
    <x v="20"/>
    <s v="0"/>
    <s v="0120"/>
    <s v="BFC-10"/>
    <s v="PP01"/>
    <s v="ASSEMBLY"/>
    <x v="11"/>
    <d v="2019-08-27T00:00:00"/>
    <d v="1899-12-30T14:24:54"/>
    <d v="2019-08-27T00:00:00"/>
    <d v="1899-12-30T14:26:11"/>
    <n v="1.2829999999999999"/>
    <n v="1.2829999999999999"/>
    <s v="MIN"/>
    <n v="100"/>
    <s v="MIN"/>
    <s v="CNF  PRT  REL  TECO"/>
  </r>
  <r>
    <n v="1542298"/>
    <x v="20"/>
    <s v="0"/>
    <s v="0130"/>
    <s v="BFC-90"/>
    <s v="PP01"/>
    <s v="ASSY IN PROCESS INSPECTION"/>
    <x v="12"/>
    <d v="2019-08-27T00:00:00"/>
    <d v="1899-12-30T15:37:44"/>
    <d v="2019-08-27T00:00:00"/>
    <d v="1899-12-30T15:37:44"/>
    <n v="20"/>
    <n v="20"/>
    <s v="MIN"/>
    <n v="20"/>
    <s v="MIN"/>
    <s v="CNF  ORSP PRT  REL  TECO"/>
  </r>
  <r>
    <n v="1542298"/>
    <x v="20"/>
    <s v="0"/>
    <s v="0140"/>
    <s v="BFC-90"/>
    <s v="PP01"/>
    <s v="ASSY IN PROCESS INSPECTION"/>
    <x v="13"/>
    <d v="2019-08-27T00:00:00"/>
    <d v="1899-12-30T15:37:49"/>
    <d v="2019-08-27T00:00:00"/>
    <d v="1899-12-30T15:37:49"/>
    <n v="30"/>
    <n v="30"/>
    <s v="MIN"/>
    <n v="30"/>
    <s v="MIN"/>
    <s v="CNF  ORSP PRT  REL  TECO"/>
  </r>
  <r>
    <n v="1542298"/>
    <x v="20"/>
    <s v="0"/>
    <s v="0150"/>
    <s v="BFC-99"/>
    <s v="PP01"/>
    <s v="FINAL INSPECTION"/>
    <x v="14"/>
    <d v="2019-08-27T00:00:00"/>
    <d v="1899-12-30T15:37:55"/>
    <d v="2019-08-27T00:00:00"/>
    <d v="1899-12-30T15:37:55"/>
    <n v="30"/>
    <n v="30"/>
    <s v="MIN"/>
    <n v="30"/>
    <s v="MIN"/>
    <s v="CNF  ORSP PRT  REL  TECO"/>
  </r>
  <r>
    <n v="1542298"/>
    <x v="20"/>
    <s v="0"/>
    <s v="0160"/>
    <s v="BFC-99"/>
    <s v="PP03"/>
    <s v="FINAL INSPECTION"/>
    <x v="15"/>
    <d v="2019-08-28T00:00:00"/>
    <d v="1899-12-30T17:44:40"/>
    <d v="2019-08-28T00:00:00"/>
    <d v="1899-12-30T17:44:40"/>
    <n v="45"/>
    <n v="45"/>
    <s v="MIN"/>
    <n v="45"/>
    <s v="MIN"/>
    <s v="CNF  ORSP PRT  REL  TECO"/>
  </r>
  <r>
    <n v="1542298"/>
    <x v="20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42298"/>
    <x v="20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2323"/>
    <x v="21"/>
    <s v="0"/>
    <s v="0010"/>
    <s v="PFC-20"/>
    <s v="PP01"/>
    <s v="PAINT"/>
    <x v="0"/>
    <d v="2019-08-07T00:00:00"/>
    <d v="1899-12-30T18:16:31"/>
    <d v="2019-08-07T00:00:00"/>
    <d v="1899-12-30T19:55:24"/>
    <n v="1.6479999999999999"/>
    <n v="98.88"/>
    <s v="H"/>
    <n v="40"/>
    <s v="MIN"/>
    <s v="CNF  PRT  REL  TECO"/>
  </r>
  <r>
    <n v="1542323"/>
    <x v="21"/>
    <s v="0"/>
    <s v="0020"/>
    <s v="BFC-10"/>
    <s v="PP01"/>
    <s v="ASSEMBLY"/>
    <x v="1"/>
    <d v="2019-08-08T00:00:00"/>
    <d v="1899-12-30T09:57:49"/>
    <d v="2019-08-08T00:00:00"/>
    <d v="1899-12-30T10:01:11"/>
    <n v="1.6830000000000001"/>
    <n v="1.6830000000000001"/>
    <s v="MIN"/>
    <n v="15"/>
    <s v="MIN"/>
    <s v="CNF  PRT  REL  TECO"/>
  </r>
  <r>
    <n v="1542323"/>
    <x v="21"/>
    <s v="0"/>
    <s v="0030"/>
    <s v="BFC-90"/>
    <s v="PP01"/>
    <s v="ASSY IN PROCESS INSPECTION"/>
    <x v="2"/>
    <d v="2019-08-08T00:00:00"/>
    <d v="1899-12-30T10:26:43"/>
    <d v="2019-08-08T00:00:00"/>
    <d v="1899-12-30T10:26:43"/>
    <n v="20"/>
    <n v="20"/>
    <s v="MIN"/>
    <n v="20"/>
    <s v="MIN"/>
    <s v="CNF  ORSP PRT  REL  TECO"/>
  </r>
  <r>
    <n v="1542323"/>
    <x v="21"/>
    <s v="0"/>
    <s v="0040"/>
    <s v="BFC-10"/>
    <s v="PP01"/>
    <s v="ASSEMBLY"/>
    <x v="3"/>
    <d v="2019-08-08T00:00:00"/>
    <d v="1899-12-30T10:51:23"/>
    <d v="2019-08-08T00:00:00"/>
    <d v="1899-12-30T15:45:47"/>
    <n v="267.387"/>
    <n v="267.387"/>
    <s v="MIN"/>
    <n v="290"/>
    <s v="MIN"/>
    <s v="CNF  PRT  REL  TECO"/>
  </r>
  <r>
    <n v="1542323"/>
    <x v="21"/>
    <s v="0"/>
    <s v="0050"/>
    <s v="BFC-10"/>
    <s v="PP01"/>
    <s v="ASSEMBLY"/>
    <x v="4"/>
    <d v="2019-08-14T00:00:00"/>
    <d v="1899-12-30T07:31:25"/>
    <d v="2019-08-19T00:00:00"/>
    <d v="1899-12-30T12:50:03"/>
    <n v="115374"/>
    <n v="115374"/>
    <s v="S"/>
    <n v="1040"/>
    <s v="MIN"/>
    <s v="CNF  PRT  REL  TECO"/>
  </r>
  <r>
    <n v="1542323"/>
    <x v="21"/>
    <s v="0"/>
    <s v="0060"/>
    <s v="BFC-10"/>
    <s v="PP01"/>
    <s v="ASSEMBLY"/>
    <x v="5"/>
    <d v="2019-08-19T00:00:00"/>
    <d v="1899-12-30T12:50:21"/>
    <d v="2019-08-19T00:00:00"/>
    <d v="1899-12-30T13:28:49"/>
    <n v="38.466999999999999"/>
    <n v="38.466999999999999"/>
    <s v="MIN"/>
    <n v="50"/>
    <s v="MIN"/>
    <s v="CNF  PRT  REL  TECO"/>
  </r>
  <r>
    <n v="1542323"/>
    <x v="21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2323"/>
    <x v="21"/>
    <s v="0"/>
    <s v="0080"/>
    <s v="BFC-90"/>
    <s v="PP01"/>
    <s v="ASSY IN PROCESS INSPECTION"/>
    <x v="7"/>
    <d v="2019-08-19T00:00:00"/>
    <d v="1899-12-30T13:59:46"/>
    <d v="2019-08-19T00:00:00"/>
    <d v="1899-12-30T13:59:46"/>
    <n v="20"/>
    <n v="20"/>
    <s v="MIN"/>
    <n v="20"/>
    <s v="MIN"/>
    <s v="CNF  ORSP PRT  REL  TECO"/>
  </r>
  <r>
    <n v="1542323"/>
    <x v="21"/>
    <s v="0"/>
    <s v="0090"/>
    <s v="BFC-90"/>
    <s v="PP01"/>
    <s v="ASSY IN PROCESS INSPECTION"/>
    <x v="8"/>
    <d v="2019-08-19T00:00:00"/>
    <d v="1899-12-30T14:00:04"/>
    <d v="2019-08-19T00:00:00"/>
    <d v="1899-12-30T14:00:04"/>
    <n v="20"/>
    <n v="20"/>
    <s v="MIN"/>
    <n v="20"/>
    <s v="MIN"/>
    <s v="CNF  ORSP PRT  REL  TECO"/>
  </r>
  <r>
    <n v="1542323"/>
    <x v="21"/>
    <s v="0"/>
    <s v="0100"/>
    <s v="PFC-20"/>
    <s v="PP01"/>
    <s v="PAINT"/>
    <x v="9"/>
    <d v="2019-08-19T00:00:00"/>
    <d v="1899-12-30T18:06:08"/>
    <d v="2019-08-20T00:00:00"/>
    <d v="1899-12-30T17:24:54"/>
    <n v="9.1349999999999998"/>
    <n v="548.1"/>
    <s v="H"/>
    <n v="450"/>
    <s v="MIN"/>
    <s v="CNF  PRT  REL  TECO"/>
  </r>
  <r>
    <n v="1542323"/>
    <x v="21"/>
    <s v="0"/>
    <s v="0110"/>
    <s v="PFC-99"/>
    <s v="PP01"/>
    <s v="PAINT INSPECTION"/>
    <x v="10"/>
    <d v="2019-08-21T00:00:00"/>
    <d v="1899-12-30T09:35:28"/>
    <d v="2019-08-21T00:00:00"/>
    <d v="1899-12-30T09:35:28"/>
    <n v="20"/>
    <n v="20"/>
    <s v="MIN"/>
    <n v="20"/>
    <s v="MIN"/>
    <s v="CNF  ORSP PRT  REL  TECO"/>
  </r>
  <r>
    <n v="1542323"/>
    <x v="21"/>
    <s v="0"/>
    <s v="0120"/>
    <s v="BFC-10"/>
    <s v="PP01"/>
    <s v="ASSEMBLY"/>
    <x v="11"/>
    <d v="2019-08-29T00:00:00"/>
    <d v="1899-12-30T10:40:15"/>
    <d v="2019-08-29T00:00:00"/>
    <d v="1899-12-30T11:18:32"/>
    <n v="19.149999999999999"/>
    <n v="19.149999999999999"/>
    <s v="MIN"/>
    <n v="100"/>
    <s v="MIN"/>
    <s v="CNF  PRT  REL  TECO"/>
  </r>
  <r>
    <n v="1542323"/>
    <x v="21"/>
    <s v="0"/>
    <s v="0130"/>
    <s v="BFC-90"/>
    <s v="PP01"/>
    <s v="ASSY IN PROCESS INSPECTION"/>
    <x v="12"/>
    <d v="2019-09-01T00:00:00"/>
    <d v="1899-12-30T10:25:16"/>
    <d v="2019-09-01T00:00:00"/>
    <d v="1899-12-30T10:25:16"/>
    <n v="20"/>
    <n v="20"/>
    <s v="MIN"/>
    <n v="20"/>
    <s v="MIN"/>
    <s v="CNF  ORSP PRT  REL  TECO"/>
  </r>
  <r>
    <n v="1542323"/>
    <x v="21"/>
    <s v="0"/>
    <s v="0140"/>
    <s v="BFC-90"/>
    <s v="PP01"/>
    <s v="ASSY IN PROCESS INSPECTION"/>
    <x v="13"/>
    <d v="2019-09-01T00:00:00"/>
    <d v="1899-12-30T10:25:22"/>
    <d v="2019-09-01T00:00:00"/>
    <d v="1899-12-30T10:25:22"/>
    <n v="30"/>
    <n v="30"/>
    <s v="MIN"/>
    <n v="30"/>
    <s v="MIN"/>
    <s v="CNF  ORSP PRT  REL  TECO"/>
  </r>
  <r>
    <n v="1542323"/>
    <x v="21"/>
    <s v="0"/>
    <s v="0150"/>
    <s v="BFC-99"/>
    <s v="PP01"/>
    <s v="FINAL INSPECTION"/>
    <x v="14"/>
    <d v="2019-09-01T00:00:00"/>
    <d v="1899-12-30T10:25:27"/>
    <d v="2019-09-01T00:00:00"/>
    <d v="1899-12-30T10:25:27"/>
    <n v="30"/>
    <n v="30"/>
    <s v="MIN"/>
    <n v="30"/>
    <s v="MIN"/>
    <s v="CNF  ORSP PRT  REL  TECO"/>
  </r>
  <r>
    <n v="1542323"/>
    <x v="21"/>
    <s v="0"/>
    <s v="0160"/>
    <s v="BFC-99"/>
    <s v="PP03"/>
    <s v="FINAL INSPECTION"/>
    <x v="15"/>
    <d v="2019-09-01T00:00:00"/>
    <d v="1899-12-30T12:33:57"/>
    <d v="2019-09-01T00:00:00"/>
    <d v="1899-12-30T12:33:57"/>
    <n v="45"/>
    <n v="45"/>
    <s v="MIN"/>
    <n v="45"/>
    <s v="MIN"/>
    <s v="CNF  ORSP PRT  REL  TECO"/>
  </r>
  <r>
    <n v="1542323"/>
    <x v="21"/>
    <s v="1"/>
    <s v="0010"/>
    <s v="BFC-10"/>
    <s v="PP95"/>
    <s v="ASSEMBLY"/>
    <x v="16"/>
    <d v="2019-08-27T00:00:00"/>
    <d v="1899-12-30T08:39:20"/>
    <d v="2019-08-27T00:00:00"/>
    <d v="1899-12-30T13:13:45"/>
    <n v="4.5739999999999998"/>
    <n v="274.44"/>
    <s v="H"/>
    <n v="1"/>
    <s v="MIN"/>
    <s v="CNF  PRT  REL  TECO"/>
  </r>
  <r>
    <n v="1542323"/>
    <x v="21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2958"/>
    <x v="22"/>
    <s v="0"/>
    <s v="0010"/>
    <s v="PFC-20"/>
    <s v="PP01"/>
    <s v="PAINT"/>
    <x v="0"/>
    <d v="2019-08-18T00:00:00"/>
    <d v="1899-12-30T18:03:55"/>
    <d v="2019-08-18T00:00:00"/>
    <d v="1899-12-30T20:00:41"/>
    <n v="1.946"/>
    <n v="116.75999999999999"/>
    <s v="H"/>
    <n v="40"/>
    <s v="MIN"/>
    <s v="CNF  PRT  REL  TECO"/>
  </r>
  <r>
    <n v="1542958"/>
    <x v="22"/>
    <s v="0"/>
    <s v="0020"/>
    <s v="BFC-10"/>
    <s v="PP01"/>
    <s v="ASSEMBLY"/>
    <x v="1"/>
    <d v="2019-08-19T00:00:00"/>
    <d v="1899-12-30T07:52:50"/>
    <d v="2019-08-19T00:00:00"/>
    <d v="1899-12-30T08:02:55"/>
    <n v="3.367"/>
    <n v="3.367"/>
    <s v="MIN"/>
    <n v="15"/>
    <s v="MIN"/>
    <s v="CNF  PRT  REL  TECO"/>
  </r>
  <r>
    <n v="1542958"/>
    <x v="22"/>
    <s v="0"/>
    <s v="0030"/>
    <s v="BFC-90"/>
    <s v="PP01"/>
    <s v="ASSY IN PROCESS INSPECTION"/>
    <x v="2"/>
    <d v="2019-08-19T00:00:00"/>
    <d v="1899-12-30T08:42:04"/>
    <d v="2019-08-19T00:00:00"/>
    <d v="1899-12-30T08:42:04"/>
    <n v="20"/>
    <n v="20"/>
    <s v="MIN"/>
    <n v="20"/>
    <s v="MIN"/>
    <s v="CNF  ORSP PRT  REL  TECO"/>
  </r>
  <r>
    <n v="1542958"/>
    <x v="22"/>
    <s v="0"/>
    <s v="0040"/>
    <s v="BFC-10"/>
    <s v="PP01"/>
    <s v="ASSEMBLY"/>
    <x v="3"/>
    <d v="2019-08-19T00:00:00"/>
    <d v="1899-12-30T09:24:51"/>
    <d v="2019-08-19T00:00:00"/>
    <d v="1899-12-30T17:50:07"/>
    <n v="7.8230000000000004"/>
    <n v="469.38"/>
    <s v="H"/>
    <n v="290"/>
    <s v="MIN"/>
    <s v="CNF  PRT  REL  TECO"/>
  </r>
  <r>
    <n v="1542958"/>
    <x v="22"/>
    <s v="0"/>
    <s v="0050"/>
    <s v="BFC-10"/>
    <s v="PP01"/>
    <s v="ASSEMBLY"/>
    <x v="4"/>
    <d v="2019-08-20T00:00:00"/>
    <d v="1899-12-30T07:34:08"/>
    <d v="2019-08-25T00:00:00"/>
    <d v="1899-12-30T16:09:43"/>
    <n v="35.704999999999998"/>
    <n v="2142.2999999999997"/>
    <s v="H"/>
    <n v="1040"/>
    <s v="MIN"/>
    <s v="CNF  PRT  REL  TECO"/>
  </r>
  <r>
    <n v="1542958"/>
    <x v="22"/>
    <s v="0"/>
    <s v="0060"/>
    <s v="BFC-10"/>
    <s v="PP01"/>
    <s v="ASSEMBLY"/>
    <x v="5"/>
    <d v="2019-08-25T00:00:00"/>
    <d v="1899-12-30T16:09:54"/>
    <d v="2019-08-25T00:00:00"/>
    <d v="1899-12-30T17:16:46"/>
    <n v="1.1140000000000001"/>
    <n v="66.84"/>
    <s v="H"/>
    <n v="50"/>
    <s v="MIN"/>
    <s v="CNF  PRT  REL  TECO"/>
  </r>
  <r>
    <n v="1542958"/>
    <x v="22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2958"/>
    <x v="22"/>
    <s v="0"/>
    <s v="0080"/>
    <s v="BFC-90"/>
    <s v="PP01"/>
    <s v="ASSY IN PROCESS INSPECTION"/>
    <x v="7"/>
    <d v="2019-08-25T00:00:00"/>
    <d v="1899-12-30T17:43:56"/>
    <d v="2019-08-25T00:00:00"/>
    <d v="1899-12-30T17:43:56"/>
    <n v="20"/>
    <n v="20"/>
    <s v="MIN"/>
    <n v="20"/>
    <s v="MIN"/>
    <s v="CNF  ORSP PRT  REL  TECO"/>
  </r>
  <r>
    <n v="1542958"/>
    <x v="22"/>
    <s v="0"/>
    <s v="0090"/>
    <s v="BFC-90"/>
    <s v="PP01"/>
    <s v="ASSY IN PROCESS INSPECTION"/>
    <x v="8"/>
    <d v="2019-08-25T00:00:00"/>
    <d v="1899-12-30T17:44:05"/>
    <d v="2019-08-25T00:00:00"/>
    <d v="1899-12-30T17:44:05"/>
    <n v="20"/>
    <n v="20"/>
    <s v="MIN"/>
    <n v="20"/>
    <s v="MIN"/>
    <s v="CNF  ORSP PRT  REL  TECO"/>
  </r>
  <r>
    <n v="1542958"/>
    <x v="22"/>
    <s v="0"/>
    <s v="0100"/>
    <s v="PFC-20"/>
    <s v="PP01"/>
    <s v="PAINT"/>
    <x v="9"/>
    <d v="2019-08-25T00:00:00"/>
    <d v="1899-12-30T00:54:37"/>
    <d v="2019-08-26T00:00:00"/>
    <d v="1899-12-30T10:23:59"/>
    <n v="9.5299999999999994"/>
    <n v="571.79999999999995"/>
    <s v="H"/>
    <n v="450"/>
    <s v="MIN"/>
    <s v="CNF  PRT  REL  TECO"/>
  </r>
  <r>
    <n v="1542958"/>
    <x v="22"/>
    <s v="0"/>
    <s v="0110"/>
    <s v="PFC-99"/>
    <s v="PP01"/>
    <s v="PAINT INSPECTION"/>
    <x v="10"/>
    <d v="2019-08-27T00:00:00"/>
    <d v="1899-12-30T08:13:33"/>
    <d v="2019-08-27T00:00:00"/>
    <d v="1899-12-30T08:13:33"/>
    <n v="20"/>
    <n v="20"/>
    <s v="MIN"/>
    <n v="20"/>
    <s v="MIN"/>
    <s v="CNF  ORSP PRT  REL  TECO"/>
  </r>
  <r>
    <n v="1542958"/>
    <x v="22"/>
    <s v="0"/>
    <s v="0120"/>
    <s v="BFC-10"/>
    <s v="PP01"/>
    <s v="ASSEMBLY"/>
    <x v="11"/>
    <d v="2019-09-01T00:00:00"/>
    <d v="1899-12-30T13:29:50"/>
    <d v="2019-09-01T00:00:00"/>
    <d v="1899-12-30T13:57:09"/>
    <n v="10.85"/>
    <n v="10.85"/>
    <s v="MIN"/>
    <n v="100"/>
    <s v="MIN"/>
    <s v="CNF  PRT  REL  TECO"/>
  </r>
  <r>
    <n v="1542958"/>
    <x v="22"/>
    <s v="0"/>
    <s v="0130"/>
    <s v="BFC-90"/>
    <s v="PP01"/>
    <s v="ASSY IN PROCESS INSPECTION"/>
    <x v="12"/>
    <d v="2019-09-02T00:00:00"/>
    <d v="1899-12-30T15:58:40"/>
    <d v="2019-09-02T00:00:00"/>
    <d v="1899-12-30T15:58:40"/>
    <n v="20"/>
    <n v="20"/>
    <s v="MIN"/>
    <n v="20"/>
    <s v="MIN"/>
    <s v="CNF  ORSP PRT  REL  TECO"/>
  </r>
  <r>
    <n v="1542958"/>
    <x v="22"/>
    <s v="0"/>
    <s v="0140"/>
    <s v="BFC-90"/>
    <s v="PP01"/>
    <s v="ASSY IN PROCESS INSPECTION"/>
    <x v="13"/>
    <d v="2019-09-02T00:00:00"/>
    <d v="1899-12-30T15:58:48"/>
    <d v="2019-09-02T00:00:00"/>
    <d v="1899-12-30T15:58:48"/>
    <n v="30"/>
    <n v="30"/>
    <s v="MIN"/>
    <n v="30"/>
    <s v="MIN"/>
    <s v="CNF  ORSP PRT  REL  TECO"/>
  </r>
  <r>
    <n v="1542958"/>
    <x v="22"/>
    <s v="0"/>
    <s v="0150"/>
    <s v="BFC-99"/>
    <s v="PP01"/>
    <s v="FINAL INSPECTION"/>
    <x v="14"/>
    <d v="2019-09-02T00:00:00"/>
    <d v="1899-12-30T15:58:54"/>
    <d v="2019-09-02T00:00:00"/>
    <d v="1899-12-30T15:58:54"/>
    <n v="30"/>
    <n v="30"/>
    <s v="MIN"/>
    <n v="30"/>
    <s v="MIN"/>
    <s v="CNF  ORSP PRT  REL  TECO"/>
  </r>
  <r>
    <n v="1542958"/>
    <x v="22"/>
    <s v="0"/>
    <s v="0160"/>
    <s v="BFC-99"/>
    <s v="PP03"/>
    <s v="FINAL INSPECTION"/>
    <x v="15"/>
    <d v="2019-09-03T00:00:00"/>
    <d v="1899-12-30T09:28:32"/>
    <d v="2019-09-03T00:00:00"/>
    <d v="1899-12-30T09:28:32"/>
    <n v="45"/>
    <n v="45"/>
    <s v="MIN"/>
    <n v="45"/>
    <s v="MIN"/>
    <s v="CNF  ORSP PRT  REL  TECO"/>
  </r>
  <r>
    <n v="1542958"/>
    <x v="22"/>
    <s v="1"/>
    <s v="0010"/>
    <s v="BFC-10"/>
    <s v="PP95"/>
    <s v="ASSEMBLY"/>
    <x v="16"/>
    <d v="2019-08-27T00:00:00"/>
    <d v="1899-12-30T07:38:04"/>
    <d v="2019-08-27T00:00:00"/>
    <d v="1899-12-30T12:32:33"/>
    <n v="4.9080000000000004"/>
    <n v="294.48"/>
    <s v="H"/>
    <n v="1"/>
    <s v="MIN"/>
    <s v="CNF  PRT  REL  TECO"/>
  </r>
  <r>
    <n v="1542958"/>
    <x v="22"/>
    <s v="2"/>
    <s v="0100"/>
    <s v="PFC-20"/>
    <s v="PP95"/>
    <s v="PAINT"/>
    <x v="17"/>
    <d v="2019-08-26T00:00:00"/>
    <d v="1899-12-30T07:50:13"/>
    <d v="2019-08-26T00:00:00"/>
    <d v="1899-12-30T10:58:09"/>
    <n v="2.9710000000000001"/>
    <n v="178.26"/>
    <s v="H"/>
    <n v="5"/>
    <s v="MIN"/>
    <s v="CNF  PRT  REL  TECO"/>
  </r>
  <r>
    <n v="1543084"/>
    <x v="23"/>
    <s v="0"/>
    <s v="0010"/>
    <s v="PFC-20"/>
    <s v="PP01"/>
    <s v="PAINT"/>
    <x v="0"/>
    <d v="2019-08-19T00:00:00"/>
    <d v="1899-12-30T17:25:45"/>
    <d v="2019-08-20T00:00:00"/>
    <d v="1899-12-30T01:04:20"/>
    <n v="74.3"/>
    <n v="74.3"/>
    <s v="MIN"/>
    <n v="40"/>
    <s v="MIN"/>
    <s v="CNF  PRT  REL  TECO"/>
  </r>
  <r>
    <n v="1543084"/>
    <x v="23"/>
    <s v="0"/>
    <s v="0020"/>
    <s v="BFC-10"/>
    <s v="PP01"/>
    <s v="ASSEMBLY"/>
    <x v="1"/>
    <d v="2019-08-20T00:00:00"/>
    <d v="1899-12-30T09:39:58"/>
    <d v="2019-08-20T00:00:00"/>
    <d v="1899-12-30T09:51:25"/>
    <n v="5.7329999999999997"/>
    <n v="5.7329999999999997"/>
    <s v="MIN"/>
    <n v="15"/>
    <s v="MIN"/>
    <s v="CNF  PRT  REL  TECO"/>
  </r>
  <r>
    <n v="1543084"/>
    <x v="23"/>
    <s v="0"/>
    <s v="0030"/>
    <s v="BFC-90"/>
    <s v="PP01"/>
    <s v="ASSY IN PROCESS INSPECTION"/>
    <x v="2"/>
    <d v="2019-08-20T00:00:00"/>
    <d v="1899-12-30T11:28:31"/>
    <d v="2019-08-20T00:00:00"/>
    <d v="1899-12-30T11:28:31"/>
    <n v="20"/>
    <n v="20"/>
    <s v="MIN"/>
    <n v="20"/>
    <s v="MIN"/>
    <s v="CNF  ORSP PRT  REL  TECO"/>
  </r>
  <r>
    <n v="1543084"/>
    <x v="23"/>
    <s v="0"/>
    <s v="0040"/>
    <s v="BFC-10"/>
    <s v="PP01"/>
    <s v="ASSEMBLY"/>
    <x v="3"/>
    <d v="2019-08-20T00:00:00"/>
    <d v="1899-12-30T12:58:39"/>
    <d v="2019-08-20T00:00:00"/>
    <d v="1899-12-30T17:46:30"/>
    <n v="4.798"/>
    <n v="287.88"/>
    <s v="H"/>
    <n v="290"/>
    <s v="MIN"/>
    <s v="CNF  PRT  REL  TECO"/>
  </r>
  <r>
    <n v="1543084"/>
    <x v="23"/>
    <s v="0"/>
    <s v="0050"/>
    <s v="BFC-10"/>
    <s v="PP01"/>
    <s v="ASSEMBLY"/>
    <x v="4"/>
    <d v="2019-08-21T00:00:00"/>
    <d v="1899-12-30T07:34:24"/>
    <d v="2019-08-26T00:00:00"/>
    <d v="1899-12-30T17:55:26"/>
    <n v="37.494999999999997"/>
    <n v="2249.6999999999998"/>
    <s v="H"/>
    <n v="1040"/>
    <s v="MIN"/>
    <s v="CNF  PRT  REL  TECO"/>
  </r>
  <r>
    <n v="1543084"/>
    <x v="23"/>
    <s v="0"/>
    <s v="0060"/>
    <s v="BFC-10"/>
    <s v="PP01"/>
    <s v="ASSEMBLY"/>
    <x v="5"/>
    <d v="2019-08-27T00:00:00"/>
    <d v="1899-12-30T07:20:48"/>
    <d v="2019-08-27T00:00:00"/>
    <d v="1899-12-30T07:52:17"/>
    <n v="31.483000000000001"/>
    <n v="31.483000000000001"/>
    <s v="MIN"/>
    <n v="50"/>
    <s v="MIN"/>
    <s v="CNF  PRT  REL  TECO"/>
  </r>
  <r>
    <n v="1543084"/>
    <x v="23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3084"/>
    <x v="23"/>
    <s v="0"/>
    <s v="0080"/>
    <s v="BFC-90"/>
    <s v="PP01"/>
    <s v="ASSY IN PROCESS INSPECTION"/>
    <x v="7"/>
    <d v="2019-08-27T00:00:00"/>
    <d v="1899-12-30T16:57:21"/>
    <d v="2019-08-27T00:00:00"/>
    <d v="1899-12-30T16:57:21"/>
    <n v="20"/>
    <n v="20"/>
    <s v="MIN"/>
    <n v="20"/>
    <s v="MIN"/>
    <s v="CNF  ORSP PRT  REL  TECO"/>
  </r>
  <r>
    <n v="1543084"/>
    <x v="23"/>
    <s v="0"/>
    <s v="0090"/>
    <s v="BFC-90"/>
    <s v="PP01"/>
    <s v="ASSY IN PROCESS INSPECTION"/>
    <x v="8"/>
    <d v="2019-08-27T00:00:00"/>
    <d v="1899-12-30T16:57:41"/>
    <d v="2019-08-27T00:00:00"/>
    <d v="1899-12-30T16:57:41"/>
    <n v="20"/>
    <n v="20"/>
    <s v="MIN"/>
    <n v="20"/>
    <s v="MIN"/>
    <s v="CNF  ORSP PRT  REL  TECO"/>
  </r>
  <r>
    <n v="1543084"/>
    <x v="23"/>
    <s v="0"/>
    <s v="0100"/>
    <s v="PFC-20"/>
    <s v="PP01"/>
    <s v="PAINT"/>
    <x v="9"/>
    <d v="2019-08-27T00:00:00"/>
    <d v="1899-12-30T17:13:44"/>
    <d v="2019-08-28T00:00:00"/>
    <d v="1899-12-30T13:37:28"/>
    <n v="512.88699999999994"/>
    <n v="512.88699999999994"/>
    <s v="MIN"/>
    <n v="450"/>
    <s v="MIN"/>
    <s v="CNF  PRT  REL  TECO"/>
  </r>
  <r>
    <n v="1543084"/>
    <x v="23"/>
    <s v="0"/>
    <s v="0110"/>
    <s v="PFC-99"/>
    <s v="PP01"/>
    <s v="PAINT INSPECTION"/>
    <x v="10"/>
    <d v="2019-08-29T00:00:00"/>
    <d v="1899-12-30T09:55:34"/>
    <d v="2019-08-29T00:00:00"/>
    <d v="1899-12-30T09:55:34"/>
    <n v="20"/>
    <n v="20"/>
    <s v="MIN"/>
    <n v="20"/>
    <s v="MIN"/>
    <s v="CNF  ORSP PRT  REL  TECO"/>
  </r>
  <r>
    <n v="1543084"/>
    <x v="23"/>
    <s v="0"/>
    <s v="0120"/>
    <s v="BFC-10"/>
    <s v="PP01"/>
    <s v="ASSEMBLY"/>
    <x v="11"/>
    <d v="2019-09-02T00:00:00"/>
    <d v="1899-12-30T08:52:22"/>
    <d v="2019-09-02T00:00:00"/>
    <d v="1899-12-30T08:57:57"/>
    <n v="5.5830000000000002"/>
    <n v="5.5830000000000002"/>
    <s v="MIN"/>
    <n v="100"/>
    <s v="MIN"/>
    <s v="CNF  PRT  REL  TECO"/>
  </r>
  <r>
    <n v="1543084"/>
    <x v="23"/>
    <s v="0"/>
    <s v="0130"/>
    <s v="BFC-90"/>
    <s v="PP01"/>
    <s v="ASSY IN PROCESS INSPECTION"/>
    <x v="12"/>
    <d v="2019-09-04T00:00:00"/>
    <d v="1899-12-30T16:23:04"/>
    <d v="2019-09-04T00:00:00"/>
    <d v="1899-12-30T16:23:04"/>
    <n v="20"/>
    <n v="20"/>
    <s v="MIN"/>
    <n v="20"/>
    <s v="MIN"/>
    <s v="CNF  ORSP PRT  REL  TECO"/>
  </r>
  <r>
    <n v="1543084"/>
    <x v="23"/>
    <s v="0"/>
    <s v="0140"/>
    <s v="BFC-90"/>
    <s v="PP01"/>
    <s v="ASSY IN PROCESS INSPECTION"/>
    <x v="13"/>
    <d v="2019-09-04T00:00:00"/>
    <d v="1899-12-30T16:23:10"/>
    <d v="2019-09-04T00:00:00"/>
    <d v="1899-12-30T16:23:10"/>
    <n v="30"/>
    <n v="30"/>
    <s v="MIN"/>
    <n v="30"/>
    <s v="MIN"/>
    <s v="CNF  ORSP PRT  REL  TECO"/>
  </r>
  <r>
    <n v="1543084"/>
    <x v="23"/>
    <s v="0"/>
    <s v="0150"/>
    <s v="BFC-99"/>
    <s v="PP01"/>
    <s v="FINAL INSPECTION"/>
    <x v="14"/>
    <d v="2019-09-04T00:00:00"/>
    <d v="1899-12-30T16:23:16"/>
    <d v="2019-09-04T00:00:00"/>
    <d v="1899-12-30T16:23:16"/>
    <n v="30"/>
    <n v="30"/>
    <s v="MIN"/>
    <n v="30"/>
    <s v="MIN"/>
    <s v="CNF  ORSP PRT  REL  TECO"/>
  </r>
  <r>
    <n v="1543084"/>
    <x v="23"/>
    <s v="0"/>
    <s v="0160"/>
    <s v="BFC-99"/>
    <s v="PP03"/>
    <s v="FINAL INSPECTION"/>
    <x v="15"/>
    <d v="2019-09-09T00:00:00"/>
    <d v="1899-12-30T14:38:01"/>
    <d v="2019-09-09T00:00:00"/>
    <d v="1899-12-30T14:38:01"/>
    <n v="45"/>
    <n v="45"/>
    <s v="MIN"/>
    <n v="45"/>
    <s v="MIN"/>
    <s v="CNF  ORSP PRT  REL  TECO"/>
  </r>
  <r>
    <n v="1543084"/>
    <x v="23"/>
    <s v="1"/>
    <s v="0010"/>
    <s v="BFC-10"/>
    <s v="PP95"/>
    <s v="ASSEMBLY"/>
    <x v="16"/>
    <d v="2019-08-29T00:00:00"/>
    <d v="1899-12-30T09:24:17"/>
    <d v="2019-08-29T00:00:00"/>
    <d v="1899-12-30T15:57:35"/>
    <n v="6.5549999999999997"/>
    <n v="393.29999999999995"/>
    <s v="H"/>
    <n v="1"/>
    <s v="MIN"/>
    <s v="CNF  PRT  REL  TECO"/>
  </r>
  <r>
    <n v="1543084"/>
    <x v="23"/>
    <s v="2"/>
    <s v="0100"/>
    <s v="PFC-20"/>
    <s v="PP95"/>
    <s v="PAINT"/>
    <x v="17"/>
    <d v="2019-08-28T00:00:00"/>
    <d v="1899-12-30T07:38:18"/>
    <d v="2019-08-28T00:00:00"/>
    <d v="1899-12-30T11:00:15"/>
    <n v="3.3660000000000001"/>
    <n v="201.96"/>
    <s v="H"/>
    <n v="5"/>
    <s v="MIN"/>
    <s v="CNF  PRT  REL  TECO"/>
  </r>
  <r>
    <n v="1545656"/>
    <x v="24"/>
    <s v="0"/>
    <s v="0010"/>
    <s v="PFC-20"/>
    <s v="PP01"/>
    <s v="PAINT"/>
    <x v="0"/>
    <d v="2019-08-22T00:00:00"/>
    <d v="1899-12-30T20:34:26"/>
    <d v="2019-08-22T00:00:00"/>
    <d v="1899-12-30T21:10:51"/>
    <n v="36.417000000000002"/>
    <n v="36.417000000000002"/>
    <s v="MIN"/>
    <n v="40"/>
    <s v="MIN"/>
    <s v="CNF  PRT  REL  TECO"/>
  </r>
  <r>
    <n v="1545656"/>
    <x v="24"/>
    <s v="0"/>
    <s v="0020"/>
    <s v="BFC-10"/>
    <s v="PP01"/>
    <s v="ASSEMBLY"/>
    <x v="1"/>
    <d v="2019-08-25T00:00:00"/>
    <d v="1899-12-30T10:30:27"/>
    <d v="2019-08-25T00:00:00"/>
    <d v="1899-12-30T10:51:12"/>
    <n v="10.382999999999999"/>
    <n v="10.382999999999999"/>
    <s v="MIN"/>
    <n v="15"/>
    <s v="MIN"/>
    <s v="CNF  PRT  REL  TECO"/>
  </r>
  <r>
    <n v="1545656"/>
    <x v="24"/>
    <s v="0"/>
    <s v="0030"/>
    <s v="BFC-90"/>
    <s v="PP01"/>
    <s v="ASSY IN PROCESS INSPECTION"/>
    <x v="2"/>
    <d v="2019-08-25T00:00:00"/>
    <d v="1899-12-30T17:30:35"/>
    <d v="2019-08-25T00:00:00"/>
    <d v="1899-12-30T17:30:35"/>
    <n v="20"/>
    <n v="20"/>
    <s v="MIN"/>
    <n v="20"/>
    <s v="MIN"/>
    <s v="CNF  ORSP PRT  REL  TECO"/>
  </r>
  <r>
    <n v="1545656"/>
    <x v="24"/>
    <s v="0"/>
    <s v="0040"/>
    <s v="BFC-10"/>
    <s v="PP01"/>
    <s v="ASSEMBLY"/>
    <x v="3"/>
    <d v="2019-08-26T00:00:00"/>
    <d v="1899-12-30T07:59:55"/>
    <d v="2019-08-26T00:00:00"/>
    <d v="1899-12-30T17:59:46"/>
    <n v="9.4120000000000008"/>
    <n v="564.72"/>
    <s v="H"/>
    <n v="290"/>
    <s v="MIN"/>
    <s v="CNF  PRT  REL  TECO"/>
  </r>
  <r>
    <n v="1545656"/>
    <x v="24"/>
    <s v="0"/>
    <s v="0050"/>
    <s v="BFC-10"/>
    <s v="PP01"/>
    <s v="ASSEMBLY"/>
    <x v="4"/>
    <d v="2019-08-27T00:00:00"/>
    <d v="1899-12-30T07:43:40"/>
    <d v="2019-09-02T00:00:00"/>
    <d v="1899-12-30T16:00:20"/>
    <n v="33.878"/>
    <n v="2032.68"/>
    <s v="H"/>
    <n v="1040"/>
    <s v="MIN"/>
    <s v="CNF  PRT  REL  TECO"/>
  </r>
  <r>
    <n v="1545656"/>
    <x v="24"/>
    <s v="0"/>
    <s v="0060"/>
    <s v="BFC-10"/>
    <s v="PP01"/>
    <s v="ASSEMBLY"/>
    <x v="5"/>
    <d v="2019-09-02T00:00:00"/>
    <d v="1899-12-30T16:00:28"/>
    <d v="2019-09-02T00:00:00"/>
    <d v="1899-12-30T16:23:57"/>
    <n v="23.483000000000001"/>
    <n v="23.483000000000001"/>
    <s v="MIN"/>
    <n v="50"/>
    <s v="MIN"/>
    <s v="CNF  PRT  REL  TECO"/>
  </r>
  <r>
    <n v="1545656"/>
    <x v="24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5656"/>
    <x v="24"/>
    <s v="0"/>
    <s v="0080"/>
    <s v="BFC-90"/>
    <s v="PP01"/>
    <s v="ASSY IN PROCESS INSPECTION"/>
    <x v="7"/>
    <d v="2019-09-02T00:00:00"/>
    <d v="1899-12-30T16:54:11"/>
    <d v="2019-09-02T00:00:00"/>
    <d v="1899-12-30T16:54:11"/>
    <n v="20"/>
    <n v="20"/>
    <s v="MIN"/>
    <n v="20"/>
    <s v="MIN"/>
    <s v="CNF  ORSP PRT  REL  TECO"/>
  </r>
  <r>
    <n v="1545656"/>
    <x v="24"/>
    <s v="0"/>
    <s v="0090"/>
    <s v="BFC-90"/>
    <s v="PP01"/>
    <s v="ASSY IN PROCESS INSPECTION"/>
    <x v="8"/>
    <d v="2019-09-02T00:00:00"/>
    <d v="1899-12-30T16:54:22"/>
    <d v="2019-09-02T00:00:00"/>
    <d v="1899-12-30T16:54:22"/>
    <n v="20"/>
    <n v="20"/>
    <s v="MIN"/>
    <n v="20"/>
    <s v="MIN"/>
    <s v="CNF  ORSP PRT  REL  TECO"/>
  </r>
  <r>
    <n v="1545656"/>
    <x v="24"/>
    <s v="0"/>
    <s v="0100"/>
    <s v="PFC-20"/>
    <s v="PP01"/>
    <s v="PAINT"/>
    <x v="9"/>
    <d v="2019-09-02T00:00:00"/>
    <d v="1899-12-30T21:27:13"/>
    <d v="2019-09-03T00:00:00"/>
    <d v="1899-12-30T11:41:12"/>
    <n v="6.1760000000000002"/>
    <n v="370.56"/>
    <s v="H"/>
    <n v="450"/>
    <s v="MIN"/>
    <s v="CNF  PRT  REL  TECO"/>
  </r>
  <r>
    <n v="1545656"/>
    <x v="24"/>
    <s v="0"/>
    <s v="0110"/>
    <s v="PFC-99"/>
    <s v="PP01"/>
    <s v="PAINT INSPECTION"/>
    <x v="10"/>
    <d v="2019-09-04T00:00:00"/>
    <d v="1899-12-30T08:33:21"/>
    <d v="2019-09-04T00:00:00"/>
    <d v="1899-12-30T08:33:21"/>
    <n v="20"/>
    <n v="20"/>
    <s v="MIN"/>
    <n v="20"/>
    <s v="MIN"/>
    <s v="CNF  ORSP PRT  REL  TECO"/>
  </r>
  <r>
    <n v="1545656"/>
    <x v="24"/>
    <s v="0"/>
    <s v="0120"/>
    <s v="BFC-10"/>
    <s v="PP01"/>
    <s v="ASSEMBLY"/>
    <x v="11"/>
    <d v="2019-09-08T00:00:00"/>
    <d v="1899-12-30T12:48:36"/>
    <d v="2019-09-08T00:00:00"/>
    <d v="1899-12-30T14:32:29"/>
    <n v="36.6"/>
    <n v="36.6"/>
    <s v="MIN"/>
    <n v="100"/>
    <s v="MIN"/>
    <s v="CNF  PRT  REL  TECO"/>
  </r>
  <r>
    <n v="1545656"/>
    <x v="24"/>
    <s v="0"/>
    <s v="0130"/>
    <s v="BFC-90"/>
    <s v="PP01"/>
    <s v="ASSY IN PROCESS INSPECTION"/>
    <x v="12"/>
    <d v="2019-09-09T00:00:00"/>
    <d v="1899-12-30T16:47:38"/>
    <d v="2019-09-09T00:00:00"/>
    <d v="1899-12-30T16:47:38"/>
    <n v="20"/>
    <n v="20"/>
    <s v="MIN"/>
    <n v="20"/>
    <s v="MIN"/>
    <s v="CNF  ORSP PRT  REL  TECO"/>
  </r>
  <r>
    <n v="1545656"/>
    <x v="24"/>
    <s v="0"/>
    <s v="0140"/>
    <s v="BFC-90"/>
    <s v="PP01"/>
    <s v="ASSY IN PROCESS INSPECTION"/>
    <x v="13"/>
    <d v="2019-09-09T00:00:00"/>
    <d v="1899-12-30T16:47:41"/>
    <d v="2019-09-09T00:00:00"/>
    <d v="1899-12-30T16:47:41"/>
    <n v="30"/>
    <n v="30"/>
    <s v="MIN"/>
    <n v="30"/>
    <s v="MIN"/>
    <s v="CNF  ORSP PRT  REL  TECO"/>
  </r>
  <r>
    <n v="1545656"/>
    <x v="24"/>
    <s v="0"/>
    <s v="0150"/>
    <s v="BFC-99"/>
    <s v="PP01"/>
    <s v="FINAL INSPECTION"/>
    <x v="14"/>
    <d v="2019-09-09T00:00:00"/>
    <d v="1899-12-30T16:47:44"/>
    <d v="2019-09-09T00:00:00"/>
    <d v="1899-12-30T16:47:44"/>
    <n v="30"/>
    <n v="30"/>
    <s v="MIN"/>
    <n v="30"/>
    <s v="MIN"/>
    <s v="CNF  ORSP PRT  REL  TECO"/>
  </r>
  <r>
    <n v="1545656"/>
    <x v="24"/>
    <s v="0"/>
    <s v="0160"/>
    <s v="BFC-99"/>
    <s v="PP03"/>
    <s v="FINAL INSPECTION"/>
    <x v="15"/>
    <d v="2019-09-10T00:00:00"/>
    <d v="1899-12-30T09:16:46"/>
    <d v="2019-09-10T00:00:00"/>
    <d v="1899-12-30T09:16:46"/>
    <n v="45"/>
    <n v="45"/>
    <s v="MIN"/>
    <n v="45"/>
    <s v="MIN"/>
    <s v="CNF  ORSP PRT  REL  TECO"/>
  </r>
  <r>
    <n v="1545656"/>
    <x v="24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45656"/>
    <x v="24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6598"/>
    <x v="25"/>
    <s v="0"/>
    <s v="0010"/>
    <s v="PFC-20"/>
    <s v="PP01"/>
    <s v="PAINT"/>
    <x v="0"/>
    <d v="2019-08-22T00:00:00"/>
    <d v="1899-12-30T21:15:28"/>
    <d v="2019-08-22T00:00:00"/>
    <d v="1899-12-30T21:55:42"/>
    <n v="40.232999999999997"/>
    <n v="40.232999999999997"/>
    <s v="MIN"/>
    <n v="40"/>
    <s v="MIN"/>
    <s v="CNF  PRT  REL  TECO"/>
  </r>
  <r>
    <n v="1546598"/>
    <x v="25"/>
    <s v="0"/>
    <s v="0020"/>
    <s v="BFC-10"/>
    <s v="PP01"/>
    <s v="ASSEMBLY"/>
    <x v="1"/>
    <d v="2019-08-25T00:00:00"/>
    <d v="1899-12-30T10:30:27"/>
    <d v="2019-08-25T00:00:00"/>
    <d v="1899-12-30T10:51:12"/>
    <n v="10.382999999999999"/>
    <n v="10.382999999999999"/>
    <s v="MIN"/>
    <n v="15"/>
    <s v="MIN"/>
    <s v="CNF  PRT  REL  TECO"/>
  </r>
  <r>
    <n v="1546598"/>
    <x v="25"/>
    <s v="0"/>
    <s v="0030"/>
    <s v="BFC-90"/>
    <s v="PP01"/>
    <s v="ASSY IN PROCESS INSPECTION"/>
    <x v="2"/>
    <d v="2019-08-26T00:00:00"/>
    <d v="1899-12-30T12:35:02"/>
    <d v="2019-08-26T00:00:00"/>
    <d v="1899-12-30T12:35:02"/>
    <n v="20"/>
    <n v="20"/>
    <s v="MIN"/>
    <n v="20"/>
    <s v="MIN"/>
    <s v="CNF  ORSP PRT  REL  TECO"/>
  </r>
  <r>
    <n v="1546598"/>
    <x v="25"/>
    <s v="0"/>
    <s v="0040"/>
    <s v="BFC-10"/>
    <s v="PP01"/>
    <s v="ASSEMBLY"/>
    <x v="3"/>
    <d v="2019-08-26T00:00:00"/>
    <d v="1899-12-30T12:48:24"/>
    <d v="2019-08-27T00:00:00"/>
    <d v="1899-12-30T09:17:41"/>
    <n v="6.8730000000000002"/>
    <n v="412.38"/>
    <s v="H"/>
    <n v="290"/>
    <s v="MIN"/>
    <s v="CNF  PRT  REL  TECO"/>
  </r>
  <r>
    <n v="1546598"/>
    <x v="25"/>
    <s v="0"/>
    <s v="0050"/>
    <s v="BFC-10"/>
    <s v="PP01"/>
    <s v="ASSEMBLY"/>
    <x v="4"/>
    <d v="2019-08-27T00:00:00"/>
    <d v="1899-12-30T09:17:57"/>
    <d v="2019-09-02T00:00:00"/>
    <d v="1899-12-30T11:29:38"/>
    <n v="37.896000000000001"/>
    <n v="2273.7600000000002"/>
    <s v="H"/>
    <n v="1040"/>
    <s v="MIN"/>
    <s v="CNF  PRT  REL  TECO"/>
  </r>
  <r>
    <n v="1546598"/>
    <x v="25"/>
    <s v="0"/>
    <s v="0060"/>
    <s v="BFC-10"/>
    <s v="PP01"/>
    <s v="ASSEMBLY"/>
    <x v="5"/>
    <d v="2019-09-02T00:00:00"/>
    <d v="1899-12-30T12:01:40"/>
    <d v="2019-09-02T00:00:00"/>
    <d v="1899-12-30T14:10:32"/>
    <n v="2.1480000000000001"/>
    <n v="128.88"/>
    <s v="H"/>
    <n v="50"/>
    <s v="MIN"/>
    <s v="CNF  PRT  REL  TECO"/>
  </r>
  <r>
    <n v="1546598"/>
    <x v="25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6598"/>
    <x v="25"/>
    <s v="0"/>
    <s v="0080"/>
    <s v="BFC-90"/>
    <s v="PP01"/>
    <s v="ASSY IN PROCESS INSPECTION"/>
    <x v="7"/>
    <d v="2019-09-02T00:00:00"/>
    <d v="1899-12-30T15:25:10"/>
    <d v="2019-09-02T00:00:00"/>
    <d v="1899-12-30T15:25:10"/>
    <n v="20"/>
    <n v="20"/>
    <s v="MIN"/>
    <n v="20"/>
    <s v="MIN"/>
    <s v="CNF  ORSP PRT  REL  TECO"/>
  </r>
  <r>
    <n v="1546598"/>
    <x v="25"/>
    <s v="0"/>
    <s v="0090"/>
    <s v="BFC-90"/>
    <s v="PP01"/>
    <s v="ASSY IN PROCESS INSPECTION"/>
    <x v="8"/>
    <d v="2019-09-02T00:00:00"/>
    <d v="1899-12-30T15:25:24"/>
    <d v="2019-09-02T00:00:00"/>
    <d v="1899-12-30T15:25:24"/>
    <n v="20"/>
    <n v="20"/>
    <s v="MIN"/>
    <n v="20"/>
    <s v="MIN"/>
    <s v="CNF  ORSP PRT  REL  TECO"/>
  </r>
  <r>
    <n v="1546598"/>
    <x v="25"/>
    <s v="0"/>
    <s v="0100"/>
    <s v="PFC-20"/>
    <s v="PP01"/>
    <s v="PAINT"/>
    <x v="9"/>
    <d v="2019-09-02T00:00:00"/>
    <d v="1899-12-30T16:04:39"/>
    <d v="2019-09-03T00:00:00"/>
    <d v="1899-12-30T21:53:19"/>
    <n v="9.1630000000000003"/>
    <n v="549.78"/>
    <s v="H"/>
    <n v="450"/>
    <s v="MIN"/>
    <s v="CNF  PRT  REL  TECO"/>
  </r>
  <r>
    <n v="1546598"/>
    <x v="25"/>
    <s v="0"/>
    <s v="0110"/>
    <s v="PFC-99"/>
    <s v="PP01"/>
    <s v="PAINT INSPECTION"/>
    <x v="10"/>
    <d v="2019-09-04T00:00:00"/>
    <d v="1899-12-30T13:28:52"/>
    <d v="2019-09-04T00:00:00"/>
    <d v="1899-12-30T13:28:52"/>
    <n v="20"/>
    <n v="20"/>
    <s v="MIN"/>
    <n v="20"/>
    <s v="MIN"/>
    <s v="CNF  ORSP PRT  REL  TECO"/>
  </r>
  <r>
    <n v="1546598"/>
    <x v="25"/>
    <s v="0"/>
    <s v="0120"/>
    <s v="BFC-10"/>
    <s v="PP01"/>
    <s v="ASSEMBLY"/>
    <x v="11"/>
    <d v="2019-09-05T00:00:00"/>
    <d v="1899-12-30T12:37:11"/>
    <d v="2019-09-05T00:00:00"/>
    <d v="1899-12-30T13:35:03"/>
    <n v="57.866999999999997"/>
    <n v="57.866999999999997"/>
    <s v="MIN"/>
    <n v="100"/>
    <s v="MIN"/>
    <s v="CNF  PRT  REL  TECO"/>
  </r>
  <r>
    <n v="1546598"/>
    <x v="25"/>
    <s v="0"/>
    <s v="0130"/>
    <s v="BFC-90"/>
    <s v="PP01"/>
    <s v="ASSY IN PROCESS INSPECTION"/>
    <x v="12"/>
    <d v="2019-09-10T00:00:00"/>
    <d v="1899-12-30T16:04:17"/>
    <d v="2019-09-10T00:00:00"/>
    <d v="1899-12-30T16:04:17"/>
    <n v="20"/>
    <n v="20"/>
    <s v="MIN"/>
    <n v="20"/>
    <s v="MIN"/>
    <s v="CNF  ORSP PRT  REL  TECO"/>
  </r>
  <r>
    <n v="1546598"/>
    <x v="25"/>
    <s v="0"/>
    <s v="0140"/>
    <s v="BFC-90"/>
    <s v="PP01"/>
    <s v="ASSY IN PROCESS INSPECTION"/>
    <x v="13"/>
    <d v="2019-09-10T00:00:00"/>
    <d v="1899-12-30T16:04:20"/>
    <d v="2019-09-10T00:00:00"/>
    <d v="1899-12-30T16:04:20"/>
    <n v="30"/>
    <n v="30"/>
    <s v="MIN"/>
    <n v="30"/>
    <s v="MIN"/>
    <s v="CNF  ORSP PRT  REL  TECO"/>
  </r>
  <r>
    <n v="1546598"/>
    <x v="25"/>
    <s v="0"/>
    <s v="0150"/>
    <s v="BFC-99"/>
    <s v="PP01"/>
    <s v="FINAL INSPECTION"/>
    <x v="14"/>
    <d v="2019-09-10T00:00:00"/>
    <d v="1899-12-30T16:04:23"/>
    <d v="2019-09-10T00:00:00"/>
    <d v="1899-12-30T16:04:23"/>
    <n v="30"/>
    <n v="30"/>
    <s v="MIN"/>
    <n v="30"/>
    <s v="MIN"/>
    <s v="CNF  ORSP PRT  REL  TECO"/>
  </r>
  <r>
    <n v="1546598"/>
    <x v="25"/>
    <s v="0"/>
    <s v="0160"/>
    <s v="BFC-99"/>
    <s v="PP03"/>
    <s v="FINAL INSPECTION"/>
    <x v="15"/>
    <d v="2019-09-11T00:00:00"/>
    <d v="1899-12-30T15:46:22"/>
    <d v="2019-09-11T00:00:00"/>
    <d v="1899-12-30T15:46:22"/>
    <n v="45"/>
    <n v="45"/>
    <s v="MIN"/>
    <n v="45"/>
    <s v="MIN"/>
    <s v="CNF  ORSP PRT  REL  TECO"/>
  </r>
  <r>
    <n v="1546598"/>
    <x v="25"/>
    <s v="1"/>
    <s v="0010"/>
    <s v="BFC-10"/>
    <s v="PP95"/>
    <s v="ASSEMBLY"/>
    <x v="16"/>
    <d v="2019-08-29T00:00:00"/>
    <d v="1899-12-30T09:26:14"/>
    <d v="2019-08-29T00:00:00"/>
    <d v="1899-12-30T15:40:22"/>
    <n v="6.2359999999999998"/>
    <n v="374.15999999999997"/>
    <s v="H"/>
    <n v="1"/>
    <s v="MIN"/>
    <s v="CNF  PRT  REL  TECO"/>
  </r>
  <r>
    <n v="1546598"/>
    <x v="25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6699"/>
    <x v="26"/>
    <s v="0"/>
    <s v="0010"/>
    <s v="PFC-20"/>
    <s v="PP01"/>
    <s v="PAINT"/>
    <x v="0"/>
    <d v="2019-08-29T00:00:00"/>
    <d v="1899-12-30T15:39:12"/>
    <d v="2019-08-29T00:00:00"/>
    <d v="1899-12-30T20:38:47"/>
    <n v="1.978"/>
    <n v="118.67999999999999"/>
    <s v="H"/>
    <n v="40"/>
    <s v="MIN"/>
    <s v="CNF  PRT  REL  TECO"/>
  </r>
  <r>
    <n v="1546699"/>
    <x v="26"/>
    <s v="0"/>
    <s v="0020"/>
    <s v="BFC-10"/>
    <s v="PP01"/>
    <s v="ASSEMBLY"/>
    <x v="1"/>
    <d v="2019-09-01T00:00:00"/>
    <d v="1899-12-30T10:57:16"/>
    <d v="2019-09-01T00:00:00"/>
    <d v="1899-12-30T11:12:00"/>
    <n v="4.9169999999999998"/>
    <n v="4.9169999999999998"/>
    <s v="MIN"/>
    <n v="15"/>
    <s v="MIN"/>
    <s v="CNF  PRT  REL  TECO"/>
  </r>
  <r>
    <n v="1546699"/>
    <x v="26"/>
    <s v="0"/>
    <s v="0030"/>
    <s v="BFC-90"/>
    <s v="PP01"/>
    <s v="ASSY IN PROCESS INSPECTION"/>
    <x v="2"/>
    <d v="2019-09-02T00:00:00"/>
    <d v="1899-12-30T07:25:27"/>
    <d v="2019-09-02T00:00:00"/>
    <d v="1899-12-30T07:25:27"/>
    <n v="20"/>
    <n v="20"/>
    <s v="MIN"/>
    <n v="20"/>
    <s v="MIN"/>
    <s v="CNF  ORSP PRT  REL  TECO"/>
  </r>
  <r>
    <n v="1546699"/>
    <x v="26"/>
    <s v="0"/>
    <s v="0040"/>
    <s v="BFC-10"/>
    <s v="PP01"/>
    <s v="ASSEMBLY"/>
    <x v="3"/>
    <d v="2019-09-02T00:00:00"/>
    <d v="1899-12-30T07:58:40"/>
    <d v="2019-09-02T00:00:00"/>
    <d v="1899-12-30T17:20:03"/>
    <n v="8.8539999999999992"/>
    <n v="531.24"/>
    <s v="H"/>
    <n v="290"/>
    <s v="MIN"/>
    <s v="CNF  PRT  REL  TECO"/>
  </r>
  <r>
    <n v="1546699"/>
    <x v="26"/>
    <s v="0"/>
    <s v="0050"/>
    <s v="BFC-10"/>
    <s v="PP01"/>
    <s v="ASSEMBLY"/>
    <x v="4"/>
    <d v="2019-09-02T00:00:00"/>
    <d v="1899-12-30T17:20:16"/>
    <d v="2019-09-08T00:00:00"/>
    <d v="1899-12-30T17:35:29"/>
    <n v="2239.4470000000001"/>
    <n v="2239.4470000000001"/>
    <s v="MIN"/>
    <n v="1040"/>
    <s v="MIN"/>
    <s v="CNF  PRT  REL  TECO"/>
  </r>
  <r>
    <n v="1546699"/>
    <x v="26"/>
    <s v="0"/>
    <s v="0060"/>
    <s v="BFC-10"/>
    <s v="PP01"/>
    <s v="ASSEMBLY"/>
    <x v="5"/>
    <d v="2019-09-08T00:00:00"/>
    <d v="1899-12-30T17:36:02"/>
    <d v="2019-09-08T00:00:00"/>
    <d v="1899-12-30T17:50:10"/>
    <n v="14.132999999999999"/>
    <n v="14.132999999999999"/>
    <s v="MIN"/>
    <n v="50"/>
    <s v="MIN"/>
    <s v="CNF  PRT  REL  TECO"/>
  </r>
  <r>
    <n v="1546699"/>
    <x v="26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6699"/>
    <x v="26"/>
    <s v="0"/>
    <s v="0080"/>
    <s v="BFC-90"/>
    <s v="PP01"/>
    <s v="ASSY IN PROCESS INSPECTION"/>
    <x v="7"/>
    <d v="2019-09-09T00:00:00"/>
    <d v="1899-12-30T10:19:04"/>
    <d v="2019-09-09T00:00:00"/>
    <d v="1899-12-30T10:19:04"/>
    <n v="20"/>
    <n v="20"/>
    <s v="MIN"/>
    <n v="20"/>
    <s v="MIN"/>
    <s v="CNF  ORSP PRT  REL  TECO"/>
  </r>
  <r>
    <n v="1546699"/>
    <x v="26"/>
    <s v="0"/>
    <s v="0090"/>
    <s v="BFC-90"/>
    <s v="PP01"/>
    <s v="ASSY IN PROCESS INSPECTION"/>
    <x v="8"/>
    <d v="2019-09-09T00:00:00"/>
    <d v="1899-12-30T10:19:11"/>
    <d v="2019-09-09T00:00:00"/>
    <d v="1899-12-30T10:19:11"/>
    <n v="20"/>
    <n v="20"/>
    <s v="MIN"/>
    <n v="20"/>
    <s v="MIN"/>
    <s v="CNF  ORSP PRT  REL  TECO"/>
  </r>
  <r>
    <n v="1546699"/>
    <x v="26"/>
    <s v="0"/>
    <s v="0100"/>
    <s v="PFC-20"/>
    <s v="PP01"/>
    <s v="PAINT"/>
    <x v="9"/>
    <d v="2019-09-09T00:00:00"/>
    <d v="1899-12-30T11:37:58"/>
    <d v="2019-09-10T00:00:00"/>
    <d v="1899-12-30T03:58:14"/>
    <n v="8.0980000000000008"/>
    <n v="485.88000000000005"/>
    <s v="H"/>
    <n v="450"/>
    <s v="MIN"/>
    <s v="CNF  PRT  REL  TECO"/>
  </r>
  <r>
    <n v="1546699"/>
    <x v="26"/>
    <s v="0"/>
    <s v="0110"/>
    <s v="PFC-99"/>
    <s v="PP01"/>
    <s v="PAINT INSPECTION"/>
    <x v="10"/>
    <d v="2019-09-10T00:00:00"/>
    <d v="1899-12-30T09:47:46"/>
    <d v="2019-09-10T00:00:00"/>
    <d v="1899-12-30T09:47:46"/>
    <n v="20"/>
    <n v="20"/>
    <s v="MIN"/>
    <n v="20"/>
    <s v="MIN"/>
    <s v="CNF  ORSP PRT  REL  TECO"/>
  </r>
  <r>
    <n v="1546699"/>
    <x v="26"/>
    <s v="0"/>
    <s v="0120"/>
    <s v="BFC-10"/>
    <s v="PP01"/>
    <s v="ASSEMBLY"/>
    <x v="11"/>
    <d v="2019-09-16T00:00:00"/>
    <d v="1899-12-30T09:11:38"/>
    <d v="2019-09-16T00:00:00"/>
    <d v="1899-12-30T12:50:26"/>
    <n v="45.317"/>
    <n v="45.317"/>
    <s v="MIN"/>
    <n v="100"/>
    <s v="MIN"/>
    <s v="CNF  PRT  REL  TECO"/>
  </r>
  <r>
    <n v="1546699"/>
    <x v="26"/>
    <s v="0"/>
    <s v="0130"/>
    <s v="BFC-90"/>
    <s v="PP01"/>
    <s v="ASSY IN PROCESS INSPECTION"/>
    <x v="12"/>
    <d v="2019-09-16T00:00:00"/>
    <d v="1899-12-30T16:21:52"/>
    <d v="2019-09-16T00:00:00"/>
    <d v="1899-12-30T16:21:52"/>
    <n v="20"/>
    <n v="20"/>
    <s v="MIN"/>
    <n v="20"/>
    <s v="MIN"/>
    <s v="CNF  ORSP PRT  REL  TECO"/>
  </r>
  <r>
    <n v="1546699"/>
    <x v="26"/>
    <s v="0"/>
    <s v="0140"/>
    <s v="BFC-90"/>
    <s v="PP01"/>
    <s v="ASSY IN PROCESS INSPECTION"/>
    <x v="13"/>
    <d v="2019-09-16T00:00:00"/>
    <d v="1899-12-30T16:21:56"/>
    <d v="2019-09-16T00:00:00"/>
    <d v="1899-12-30T16:21:56"/>
    <n v="30"/>
    <n v="30"/>
    <s v="MIN"/>
    <n v="30"/>
    <s v="MIN"/>
    <s v="CNF  ORSP PRT  REL  TECO"/>
  </r>
  <r>
    <n v="1546699"/>
    <x v="26"/>
    <s v="0"/>
    <s v="0150"/>
    <s v="BFC-99"/>
    <s v="PP01"/>
    <s v="FINAL INSPECTION"/>
    <x v="14"/>
    <d v="2019-09-16T00:00:00"/>
    <d v="1899-12-30T16:21:59"/>
    <d v="2019-09-16T00:00:00"/>
    <d v="1899-12-30T16:21:59"/>
    <n v="30"/>
    <n v="30"/>
    <s v="MIN"/>
    <n v="30"/>
    <s v="MIN"/>
    <s v="CNF  ORSP PRT  REL  TECO"/>
  </r>
  <r>
    <n v="1546699"/>
    <x v="26"/>
    <s v="0"/>
    <s v="0160"/>
    <s v="BFC-99"/>
    <s v="PP03"/>
    <s v="FINAL INSPECTION"/>
    <x v="15"/>
    <d v="2019-09-18T00:00:00"/>
    <d v="1899-12-30T08:07:54"/>
    <d v="2019-09-18T00:00:00"/>
    <d v="1899-12-30T08:07:54"/>
    <n v="45"/>
    <n v="45"/>
    <s v="MIN"/>
    <n v="45"/>
    <s v="MIN"/>
    <s v="CNF  ORSP PRT  REL  TECO"/>
  </r>
  <r>
    <n v="1546699"/>
    <x v="26"/>
    <s v="1"/>
    <s v="0010"/>
    <s v="BFC-10"/>
    <s v="PP95"/>
    <s v="ASSEMBLY"/>
    <x v="16"/>
    <d v="2019-09-10T00:00:00"/>
    <d v="1899-12-30T07:47:55"/>
    <d v="2019-09-10T00:00:00"/>
    <d v="1899-12-30T16:54:35"/>
    <n v="9.1110000000000007"/>
    <n v="546.66000000000008"/>
    <s v="H"/>
    <n v="1"/>
    <s v="MIN"/>
    <s v="CNF  PRT  REL  TECO"/>
  </r>
  <r>
    <n v="1546699"/>
    <x v="26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8148"/>
    <x v="27"/>
    <s v="0"/>
    <s v="0010"/>
    <s v="PFC-20"/>
    <s v="PP01"/>
    <s v="PAINT"/>
    <x v="0"/>
    <d v="2019-09-02T00:00:00"/>
    <d v="1899-12-30T02:47:44"/>
    <d v="2019-09-02T00:00:00"/>
    <d v="1899-12-30T03:41:13"/>
    <n v="26.75"/>
    <n v="26.75"/>
    <s v="MIN"/>
    <n v="40"/>
    <s v="MIN"/>
    <s v="CNF  PRT  REL  TECO"/>
  </r>
  <r>
    <n v="1548148"/>
    <x v="27"/>
    <s v="0"/>
    <s v="0020"/>
    <s v="BFC-10"/>
    <s v="PP01"/>
    <s v="ASSEMBLY"/>
    <x v="1"/>
    <d v="2019-09-02T00:00:00"/>
    <d v="1899-12-30T08:42:34"/>
    <d v="2019-09-02T00:00:00"/>
    <d v="1899-12-30T08:51:49"/>
    <n v="9.25"/>
    <n v="9.25"/>
    <s v="MIN"/>
    <n v="15"/>
    <s v="MIN"/>
    <s v="CNF  PRT  REL  TECO"/>
  </r>
  <r>
    <n v="1548148"/>
    <x v="27"/>
    <s v="0"/>
    <s v="0030"/>
    <s v="BFC-90"/>
    <s v="PP01"/>
    <s v="ASSY IN PROCESS INSPECTION"/>
    <x v="2"/>
    <d v="2019-09-02T00:00:00"/>
    <d v="1899-12-30T14:13:43"/>
    <d v="2019-09-02T00:00:00"/>
    <d v="1899-12-30T14:13:43"/>
    <n v="20"/>
    <n v="20"/>
    <s v="MIN"/>
    <n v="20"/>
    <s v="MIN"/>
    <s v="CNF  ORSP PRT  REL  TECO"/>
  </r>
  <r>
    <n v="1548148"/>
    <x v="27"/>
    <s v="0"/>
    <s v="0040"/>
    <s v="BFC-10"/>
    <s v="PP01"/>
    <s v="ASSEMBLY"/>
    <x v="3"/>
    <d v="2019-09-02T00:00:00"/>
    <d v="1899-12-30T16:25:34"/>
    <d v="2019-09-03T00:00:00"/>
    <d v="1899-12-30T11:26:58"/>
    <n v="5.4720000000000004"/>
    <n v="328.32000000000005"/>
    <s v="H"/>
    <n v="290"/>
    <s v="MIN"/>
    <s v="CNF  PRT  REL  TECO"/>
  </r>
  <r>
    <n v="1548148"/>
    <x v="27"/>
    <s v="0"/>
    <s v="0050"/>
    <s v="BFC-10"/>
    <s v="PP01"/>
    <s v="ASSEMBLY"/>
    <x v="4"/>
    <d v="2019-09-03T00:00:00"/>
    <d v="1899-12-30T12:03:24"/>
    <d v="2019-09-09T00:00:00"/>
    <d v="1899-12-30T16:25:30"/>
    <n v="41.305"/>
    <n v="2478.3000000000002"/>
    <s v="H"/>
    <n v="1040"/>
    <s v="MIN"/>
    <s v="CNF  PRT  REL  TECO"/>
  </r>
  <r>
    <n v="1548148"/>
    <x v="27"/>
    <s v="0"/>
    <s v="0060"/>
    <s v="BFC-10"/>
    <s v="PP01"/>
    <s v="ASSEMBLY"/>
    <x v="5"/>
    <d v="2019-09-09T00:00:00"/>
    <d v="1899-12-30T16:25:38"/>
    <d v="2019-09-09T00:00:00"/>
    <d v="1899-12-30T16:42:57"/>
    <n v="17.317"/>
    <n v="17.317"/>
    <s v="MIN"/>
    <n v="50"/>
    <s v="MIN"/>
    <s v="CNF  PRT  REL  TECO"/>
  </r>
  <r>
    <n v="1548148"/>
    <x v="27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8148"/>
    <x v="27"/>
    <s v="0"/>
    <s v="0080"/>
    <s v="BFC-90"/>
    <s v="PP01"/>
    <s v="ASSY IN PROCESS INSPECTION"/>
    <x v="7"/>
    <d v="2019-09-09T00:00:00"/>
    <d v="1899-12-30T16:53:47"/>
    <d v="2019-09-09T00:00:00"/>
    <d v="1899-12-30T16:53:47"/>
    <n v="20"/>
    <n v="20"/>
    <s v="MIN"/>
    <n v="20"/>
    <s v="MIN"/>
    <s v="CNF  ORSP PRT  REL  TECO"/>
  </r>
  <r>
    <n v="1548148"/>
    <x v="27"/>
    <s v="0"/>
    <s v="0090"/>
    <s v="BFC-90"/>
    <s v="PP01"/>
    <s v="ASSY IN PROCESS INSPECTION"/>
    <x v="8"/>
    <d v="2019-09-09T00:00:00"/>
    <d v="1899-12-30T16:53:53"/>
    <d v="2019-09-09T00:00:00"/>
    <d v="1899-12-30T16:53:53"/>
    <n v="20"/>
    <n v="20"/>
    <s v="MIN"/>
    <n v="20"/>
    <s v="MIN"/>
    <s v="CNF  ORSP PRT  REL  TECO"/>
  </r>
  <r>
    <n v="1548148"/>
    <x v="27"/>
    <s v="0"/>
    <s v="0100"/>
    <s v="PFC-20"/>
    <s v="PP01"/>
    <s v="PAINT"/>
    <x v="9"/>
    <d v="2019-09-09T00:00:00"/>
    <d v="1899-12-30T18:01:09"/>
    <d v="2019-09-10T00:00:00"/>
    <d v="1899-12-30T15:19:38"/>
    <n v="7.5670000000000002"/>
    <n v="454.02"/>
    <s v="H"/>
    <n v="450"/>
    <s v="MIN"/>
    <s v="CNF  PRT  REL  TECO"/>
  </r>
  <r>
    <n v="1548148"/>
    <x v="27"/>
    <s v="0"/>
    <s v="0110"/>
    <s v="PFC-99"/>
    <s v="PP01"/>
    <s v="PAINT INSPECTION"/>
    <x v="10"/>
    <d v="2019-09-11T00:00:00"/>
    <d v="1899-12-30T11:00:56"/>
    <d v="2019-09-11T00:00:00"/>
    <d v="1899-12-30T11:00:56"/>
    <n v="20"/>
    <n v="20"/>
    <s v="MIN"/>
    <n v="20"/>
    <s v="MIN"/>
    <s v="CNF  ORSP PRT  REL  TECO"/>
  </r>
  <r>
    <n v="1548148"/>
    <x v="27"/>
    <s v="0"/>
    <s v="0120"/>
    <s v="BFC-10"/>
    <s v="PP01"/>
    <s v="ASSEMBLY"/>
    <x v="11"/>
    <d v="2019-09-15T00:00:00"/>
    <d v="1899-12-30T09:02:12"/>
    <d v="2019-09-18T00:00:00"/>
    <d v="1899-12-30T17:45:15"/>
    <n v="83.582999999999998"/>
    <n v="83.582999999999998"/>
    <s v="MIN"/>
    <n v="100"/>
    <s v="MIN"/>
    <s v="CNF  PRT  REL  TECO"/>
  </r>
  <r>
    <n v="1548148"/>
    <x v="27"/>
    <s v="0"/>
    <s v="0130"/>
    <s v="BFC-90"/>
    <s v="PP01"/>
    <s v="ASSY IN PROCESS INSPECTION"/>
    <x v="12"/>
    <d v="2019-09-19T00:00:00"/>
    <d v="1899-12-30T09:47:29"/>
    <d v="2019-09-19T00:00:00"/>
    <d v="1899-12-30T09:47:29"/>
    <n v="20"/>
    <n v="20"/>
    <s v="MIN"/>
    <n v="20"/>
    <s v="MIN"/>
    <s v="CNF  ORSP PRT  REL  TECO"/>
  </r>
  <r>
    <n v="1548148"/>
    <x v="27"/>
    <s v="0"/>
    <s v="0140"/>
    <s v="BFC-90"/>
    <s v="PP01"/>
    <s v="ASSY IN PROCESS INSPECTION"/>
    <x v="13"/>
    <d v="2019-09-19T00:00:00"/>
    <d v="1899-12-30T09:47:32"/>
    <d v="2019-09-19T00:00:00"/>
    <d v="1899-12-30T09:47:32"/>
    <n v="30"/>
    <n v="30"/>
    <s v="MIN"/>
    <n v="30"/>
    <s v="MIN"/>
    <s v="CNF  ORSP PRT  REL  TECO"/>
  </r>
  <r>
    <n v="1548148"/>
    <x v="27"/>
    <s v="0"/>
    <s v="0150"/>
    <s v="BFC-99"/>
    <s v="PP01"/>
    <s v="FINAL INSPECTION"/>
    <x v="14"/>
    <d v="2019-09-19T00:00:00"/>
    <d v="1899-12-30T09:47:35"/>
    <d v="2019-09-19T00:00:00"/>
    <d v="1899-12-30T09:47:35"/>
    <n v="30"/>
    <n v="30"/>
    <s v="MIN"/>
    <n v="30"/>
    <s v="MIN"/>
    <s v="CNF  ORSP PRT  REL  TECO"/>
  </r>
  <r>
    <n v="1548148"/>
    <x v="27"/>
    <s v="0"/>
    <s v="0160"/>
    <s v="BFC-99"/>
    <s v="PP03"/>
    <s v="FINAL INSPECTION"/>
    <x v="15"/>
    <d v="2019-09-22T00:00:00"/>
    <d v="1899-12-30T10:54:49"/>
    <d v="2019-09-22T00:00:00"/>
    <d v="1899-12-30T10:54:49"/>
    <n v="45"/>
    <n v="45"/>
    <s v="MIN"/>
    <n v="45"/>
    <s v="MIN"/>
    <s v="CNF  ORSP PRT  REL  TECO"/>
  </r>
  <r>
    <n v="1548148"/>
    <x v="27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48148"/>
    <x v="27"/>
    <s v="2"/>
    <s v="0100"/>
    <s v="PFC-20"/>
    <s v="PP95"/>
    <s v="PAINT"/>
    <x v="17"/>
    <d v="2019-09-09T00:00:00"/>
    <d v="1899-12-30T20:27:29"/>
    <d v="2019-09-09T00:00:00"/>
    <d v="1899-12-30T22:00:47"/>
    <n v="1.5549999999999999"/>
    <n v="93.3"/>
    <s v="H"/>
    <n v="5"/>
    <s v="MIN"/>
    <s v="CNF  PRT  REL  TECO"/>
  </r>
  <r>
    <n v="1548152"/>
    <x v="28"/>
    <s v="0"/>
    <s v="0010"/>
    <s v="PFC-20"/>
    <s v="PP01"/>
    <s v="PAINT"/>
    <x v="0"/>
    <d v="2019-09-05T00:00:00"/>
    <d v="1899-12-30T22:21:01"/>
    <d v="2019-09-05T00:00:00"/>
    <d v="1899-12-30T23:10:16"/>
    <n v="49.25"/>
    <n v="49.25"/>
    <s v="MIN"/>
    <n v="40"/>
    <s v="MIN"/>
    <s v="CNF  PRT  REL  TECO"/>
  </r>
  <r>
    <n v="1548152"/>
    <x v="28"/>
    <s v="0"/>
    <s v="0020"/>
    <s v="BFC-10"/>
    <s v="PP01"/>
    <s v="ASSEMBLY"/>
    <x v="1"/>
    <d v="2019-09-08T00:00:00"/>
    <d v="1899-12-30T10:15:23"/>
    <d v="2019-09-08T00:00:00"/>
    <d v="1899-12-30T10:33:19"/>
    <n v="8.9670000000000005"/>
    <n v="8.9670000000000005"/>
    <s v="MIN"/>
    <n v="15"/>
    <s v="MIN"/>
    <s v="CNF  PRT  REL  TECO"/>
  </r>
  <r>
    <n v="1548152"/>
    <x v="28"/>
    <s v="0"/>
    <s v="0030"/>
    <s v="BFC-90"/>
    <s v="PP01"/>
    <s v="ASSY IN PROCESS INSPECTION"/>
    <x v="2"/>
    <d v="2019-09-09T00:00:00"/>
    <d v="1899-12-30T07:49:57"/>
    <d v="2019-09-09T00:00:00"/>
    <d v="1899-12-30T07:49:57"/>
    <n v="20"/>
    <n v="20"/>
    <s v="MIN"/>
    <n v="20"/>
    <s v="MIN"/>
    <s v="CNF  ORSP PRT  REL  TECO"/>
  </r>
  <r>
    <n v="1548152"/>
    <x v="28"/>
    <s v="0"/>
    <s v="0040"/>
    <s v="BFC-10"/>
    <s v="PP01"/>
    <s v="ASSEMBLY"/>
    <x v="3"/>
    <d v="2019-09-09T00:00:00"/>
    <d v="1899-12-30T08:08:01"/>
    <d v="2019-09-10T00:00:00"/>
    <d v="1899-12-30T07:28:43"/>
    <n v="9.0389999999999997"/>
    <n v="542.34"/>
    <s v="H"/>
    <n v="290"/>
    <s v="MIN"/>
    <s v="CNF  PRT  REL  TECO"/>
  </r>
  <r>
    <n v="1548152"/>
    <x v="28"/>
    <s v="0"/>
    <s v="0050"/>
    <s v="BFC-10"/>
    <s v="PP01"/>
    <s v="ASSEMBLY"/>
    <x v="4"/>
    <d v="2019-09-10T00:00:00"/>
    <d v="1899-12-30T07:28:54"/>
    <d v="2019-09-15T00:00:00"/>
    <d v="1899-12-30T16:35:57"/>
    <n v="35.774000000000001"/>
    <n v="2146.44"/>
    <s v="H"/>
    <n v="1040"/>
    <s v="MIN"/>
    <s v="CNF  PRT  REL  TECO"/>
  </r>
  <r>
    <n v="1548152"/>
    <x v="28"/>
    <s v="0"/>
    <s v="0060"/>
    <s v="BFC-10"/>
    <s v="PP01"/>
    <s v="ASSEMBLY"/>
    <x v="5"/>
    <d v="2019-09-15T00:00:00"/>
    <d v="1899-12-30T16:36:18"/>
    <d v="2019-09-15T00:00:00"/>
    <d v="1899-12-30T16:45:13"/>
    <n v="8.9169999999999998"/>
    <n v="8.9169999999999998"/>
    <s v="MIN"/>
    <n v="50"/>
    <s v="MIN"/>
    <s v="CNF  PRT  REL  TECO"/>
  </r>
  <r>
    <n v="1548152"/>
    <x v="28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8152"/>
    <x v="28"/>
    <s v="0"/>
    <s v="0080"/>
    <s v="BFC-90"/>
    <s v="PP01"/>
    <s v="ASSY IN PROCESS INSPECTION"/>
    <x v="7"/>
    <d v="2019-09-15T00:00:00"/>
    <d v="1899-12-30T16:59:52"/>
    <d v="2019-09-15T00:00:00"/>
    <d v="1899-12-30T16:59:52"/>
    <n v="20"/>
    <n v="20"/>
    <s v="MIN"/>
    <n v="20"/>
    <s v="MIN"/>
    <s v="CNF  ORSP PRT  REL  TECO"/>
  </r>
  <r>
    <n v="1548152"/>
    <x v="28"/>
    <s v="0"/>
    <s v="0090"/>
    <s v="BFC-90"/>
    <s v="PP01"/>
    <s v="ASSY IN PROCESS INSPECTION"/>
    <x v="8"/>
    <d v="2019-09-15T00:00:00"/>
    <d v="1899-12-30T17:00:00"/>
    <d v="2019-09-15T00:00:00"/>
    <d v="1899-12-30T17:00:00"/>
    <n v="20"/>
    <n v="20"/>
    <s v="MIN"/>
    <n v="20"/>
    <s v="MIN"/>
    <s v="CNF  ORSP PRT  REL  TECO"/>
  </r>
  <r>
    <n v="1548152"/>
    <x v="28"/>
    <s v="0"/>
    <s v="0100"/>
    <s v="PFC-20"/>
    <s v="PP01"/>
    <s v="PAINT"/>
    <x v="9"/>
    <d v="2019-09-15T00:00:00"/>
    <d v="1899-12-30T18:24:08"/>
    <d v="2019-09-16T00:00:00"/>
    <d v="1899-12-30T21:43:24"/>
    <n v="17.535"/>
    <n v="1052.0999999999999"/>
    <s v="H"/>
    <n v="450"/>
    <s v="MIN"/>
    <s v="CNF  PRT  REL  TECO"/>
  </r>
  <r>
    <n v="1548152"/>
    <x v="28"/>
    <s v="0"/>
    <s v="0110"/>
    <s v="PFC-99"/>
    <s v="PP01"/>
    <s v="PAINT INSPECTION"/>
    <x v="10"/>
    <d v="2019-09-18T00:00:00"/>
    <d v="1899-12-30T09:26:25"/>
    <d v="2019-09-18T00:00:00"/>
    <d v="1899-12-30T09:26:25"/>
    <n v="20"/>
    <n v="20"/>
    <s v="MIN"/>
    <n v="20"/>
    <s v="MIN"/>
    <s v="CNF  ORSP PRT  REL  TECO"/>
  </r>
  <r>
    <n v="1548152"/>
    <x v="28"/>
    <s v="0"/>
    <s v="0120"/>
    <s v="BFC-10"/>
    <s v="PP01"/>
    <s v="ASSEMBLY"/>
    <x v="11"/>
    <d v="2019-09-18T00:00:00"/>
    <d v="1899-12-30T10:15:53"/>
    <d v="2019-09-18T00:00:00"/>
    <d v="1899-12-30T10:38:02"/>
    <n v="7.3"/>
    <n v="7.3"/>
    <s v="MIN"/>
    <n v="100"/>
    <s v="MIN"/>
    <s v="CNF  PRT  REL  TECO"/>
  </r>
  <r>
    <n v="1548152"/>
    <x v="28"/>
    <s v="0"/>
    <s v="0130"/>
    <s v="BFC-90"/>
    <s v="PP01"/>
    <s v="ASSY IN PROCESS INSPECTION"/>
    <x v="12"/>
    <d v="2019-09-23T00:00:00"/>
    <d v="1899-12-30T17:04:36"/>
    <d v="2019-09-23T00:00:00"/>
    <d v="1899-12-30T17:04:36"/>
    <n v="20"/>
    <n v="20"/>
    <s v="MIN"/>
    <n v="20"/>
    <s v="MIN"/>
    <s v="CNF  ORSP PRT  REL  TECO"/>
  </r>
  <r>
    <n v="1548152"/>
    <x v="28"/>
    <s v="0"/>
    <s v="0140"/>
    <s v="BFC-90"/>
    <s v="PP01"/>
    <s v="ASSY IN PROCESS INSPECTION"/>
    <x v="13"/>
    <d v="2019-09-23T00:00:00"/>
    <d v="1899-12-30T17:04:41"/>
    <d v="2019-09-23T00:00:00"/>
    <d v="1899-12-30T17:04:41"/>
    <n v="30"/>
    <n v="30"/>
    <s v="MIN"/>
    <n v="30"/>
    <s v="MIN"/>
    <s v="CNF  ORSP PRT  REL  TECO"/>
  </r>
  <r>
    <n v="1548152"/>
    <x v="28"/>
    <s v="0"/>
    <s v="0150"/>
    <s v="BFC-99"/>
    <s v="PP01"/>
    <s v="FINAL INSPECTION"/>
    <x v="14"/>
    <d v="2019-09-23T00:00:00"/>
    <d v="1899-12-30T17:04:48"/>
    <d v="2019-09-23T00:00:00"/>
    <d v="1899-12-30T17:04:48"/>
    <n v="30"/>
    <n v="30"/>
    <s v="MIN"/>
    <n v="30"/>
    <s v="MIN"/>
    <s v="CNF  ORSP PRT  REL  TECO"/>
  </r>
  <r>
    <n v="1548152"/>
    <x v="28"/>
    <s v="0"/>
    <s v="0160"/>
    <s v="BFC-99"/>
    <s v="PP03"/>
    <s v="FINAL INSPECTION"/>
    <x v="15"/>
    <d v="2019-09-26T00:00:00"/>
    <d v="1899-12-30T08:06:29"/>
    <d v="2019-09-26T00:00:00"/>
    <d v="1899-12-30T08:06:29"/>
    <n v="45"/>
    <n v="45"/>
    <s v="MIN"/>
    <n v="45"/>
    <s v="MIN"/>
    <s v="CNF  ORSP PRT  REL  TECO"/>
  </r>
  <r>
    <n v="1548152"/>
    <x v="28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48152"/>
    <x v="28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9145"/>
    <x v="29"/>
    <s v="0"/>
    <s v="0010"/>
    <s v="PFC-20"/>
    <s v="PP01"/>
    <s v="PAINT"/>
    <x v="0"/>
    <d v="2019-09-09T00:00:00"/>
    <d v="1899-12-30T22:40:51"/>
    <d v="2019-09-09T00:00:00"/>
    <d v="1899-12-30T23:56:54"/>
    <n v="1.268"/>
    <n v="76.08"/>
    <s v="H"/>
    <n v="40"/>
    <s v="MIN"/>
    <s v="CNF  PRT  REL  TECO"/>
  </r>
  <r>
    <n v="1549145"/>
    <x v="29"/>
    <s v="0"/>
    <s v="0020"/>
    <s v="BFC-10"/>
    <s v="PP01"/>
    <s v="ASSEMBLY"/>
    <x v="1"/>
    <d v="2019-09-10T00:00:00"/>
    <d v="1899-12-30T09:33:23"/>
    <d v="2019-09-10T00:00:00"/>
    <d v="1899-12-30T10:00:43"/>
    <n v="13.667"/>
    <n v="13.667"/>
    <s v="MIN"/>
    <n v="15"/>
    <s v="MIN"/>
    <s v="CNF  PRT  REL  TECO"/>
  </r>
  <r>
    <n v="1549145"/>
    <x v="29"/>
    <s v="0"/>
    <s v="0030"/>
    <s v="BFC-90"/>
    <s v="PP01"/>
    <s v="ASSY IN PROCESS INSPECTION"/>
    <x v="2"/>
    <d v="2019-09-11T00:00:00"/>
    <d v="1899-12-30T07:34:14"/>
    <d v="2019-09-11T00:00:00"/>
    <d v="1899-12-30T07:34:14"/>
    <n v="20"/>
    <n v="20"/>
    <s v="MIN"/>
    <n v="20"/>
    <s v="MIN"/>
    <s v="CNF  ORSP PRT  REL  TECO"/>
  </r>
  <r>
    <n v="1549145"/>
    <x v="29"/>
    <s v="0"/>
    <s v="0040"/>
    <s v="BFC-10"/>
    <s v="PP01"/>
    <s v="ASSEMBLY"/>
    <x v="3"/>
    <d v="2019-09-11T00:00:00"/>
    <d v="1899-12-30T07:39:07"/>
    <d v="2019-09-11T00:00:00"/>
    <d v="1899-12-30T17:50:01"/>
    <n v="9.5809999999999995"/>
    <n v="574.86"/>
    <s v="H"/>
    <n v="290"/>
    <s v="MIN"/>
    <s v="CNF  PRT  REL  TECO"/>
  </r>
  <r>
    <n v="1549145"/>
    <x v="29"/>
    <s v="0"/>
    <s v="0050"/>
    <s v="BFC-10"/>
    <s v="PP01"/>
    <s v="ASSEMBLY"/>
    <x v="4"/>
    <d v="2019-09-12T00:00:00"/>
    <d v="1899-12-30T07:28:42"/>
    <d v="2019-09-17T00:00:00"/>
    <d v="1899-12-30T14:31:36"/>
    <n v="27.882000000000001"/>
    <n v="1672.92"/>
    <s v="H"/>
    <n v="1040"/>
    <s v="MIN"/>
    <s v="CNF  PRT  REL  TECO"/>
  </r>
  <r>
    <n v="1549145"/>
    <x v="29"/>
    <s v="0"/>
    <s v="0060"/>
    <s v="BFC-10"/>
    <s v="PP01"/>
    <s v="ASSEMBLY"/>
    <x v="5"/>
    <d v="2019-09-17T00:00:00"/>
    <d v="1899-12-30T14:31:57"/>
    <d v="2019-09-17T00:00:00"/>
    <d v="1899-12-30T15:25:49"/>
    <n v="53.866999999999997"/>
    <n v="53.866999999999997"/>
    <s v="MIN"/>
    <n v="50"/>
    <s v="MIN"/>
    <s v="CNF  PRT  REL  TECO"/>
  </r>
  <r>
    <n v="1549145"/>
    <x v="29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9145"/>
    <x v="29"/>
    <s v="0"/>
    <s v="0080"/>
    <s v="BFC-90"/>
    <s v="PP01"/>
    <s v="ASSY IN PROCESS INSPECTION"/>
    <x v="7"/>
    <d v="2019-09-17T00:00:00"/>
    <d v="1899-12-30T16:02:29"/>
    <d v="2019-09-17T00:00:00"/>
    <d v="1899-12-30T16:02:29"/>
    <n v="20"/>
    <n v="20"/>
    <s v="MIN"/>
    <n v="20"/>
    <s v="MIN"/>
    <s v="CNF  ORSP PRT  REL  TECO"/>
  </r>
  <r>
    <n v="1549145"/>
    <x v="29"/>
    <s v="0"/>
    <s v="0090"/>
    <s v="BFC-90"/>
    <s v="PP01"/>
    <s v="ASSY IN PROCESS INSPECTION"/>
    <x v="8"/>
    <d v="2019-09-17T00:00:00"/>
    <d v="1899-12-30T16:02:36"/>
    <d v="2019-09-17T00:00:00"/>
    <d v="1899-12-30T16:02:36"/>
    <n v="20"/>
    <n v="20"/>
    <s v="MIN"/>
    <n v="20"/>
    <s v="MIN"/>
    <s v="CNF  ORSP PRT  REL  TECO"/>
  </r>
  <r>
    <n v="1549145"/>
    <x v="29"/>
    <s v="0"/>
    <s v="0100"/>
    <s v="PFC-20"/>
    <s v="PP01"/>
    <s v="PAINT"/>
    <x v="9"/>
    <d v="2019-09-19T00:00:00"/>
    <d v="1899-12-30T10:16:00"/>
    <d v="2019-09-19T00:00:00"/>
    <d v="1899-12-30T22:29:26"/>
    <n v="430.49299999999999"/>
    <n v="430.49299999999999"/>
    <s v="MIN"/>
    <n v="450"/>
    <s v="MIN"/>
    <s v="CNF  PRT  REL  TECO"/>
  </r>
  <r>
    <n v="1549145"/>
    <x v="29"/>
    <s v="0"/>
    <s v="0110"/>
    <s v="PFC-99"/>
    <s v="PP01"/>
    <s v="PAINT INSPECTION"/>
    <x v="10"/>
    <d v="2019-09-22T00:00:00"/>
    <d v="1899-12-30T09:38:11"/>
    <d v="2019-09-22T00:00:00"/>
    <d v="1899-12-30T09:38:11"/>
    <n v="20"/>
    <n v="20"/>
    <s v="MIN"/>
    <n v="20"/>
    <s v="MIN"/>
    <s v="CNF  ORSP PRT  REL  TECO"/>
  </r>
  <r>
    <n v="1549145"/>
    <x v="29"/>
    <s v="0"/>
    <s v="0120"/>
    <s v="BFC-10"/>
    <s v="PP01"/>
    <s v="ASSEMBLY"/>
    <x v="11"/>
    <d v="2019-09-22T00:00:00"/>
    <d v="1899-12-30T13:21:24"/>
    <d v="2019-09-22T00:00:00"/>
    <d v="1899-12-30T14:24:13"/>
    <n v="31.417000000000002"/>
    <n v="31.417000000000002"/>
    <s v="MIN"/>
    <n v="100"/>
    <s v="MIN"/>
    <s v="CNF  PRT  REL  TECO"/>
  </r>
  <r>
    <n v="1549145"/>
    <x v="29"/>
    <s v="0"/>
    <s v="0130"/>
    <s v="BFC-90"/>
    <s v="PP01"/>
    <s v="ASSY IN PROCESS INSPECTION"/>
    <x v="12"/>
    <d v="2019-10-01T00:00:00"/>
    <d v="1899-12-30T08:34:33"/>
    <d v="2019-10-01T00:00:00"/>
    <d v="1899-12-30T08:34:33"/>
    <n v="20"/>
    <n v="20"/>
    <s v="MIN"/>
    <n v="20"/>
    <s v="MIN"/>
    <s v="CNF  ORSP PRT  REL  TECO"/>
  </r>
  <r>
    <n v="1549145"/>
    <x v="29"/>
    <s v="0"/>
    <s v="0140"/>
    <s v="BFC-90"/>
    <s v="PP01"/>
    <s v="ASSY IN PROCESS INSPECTION"/>
    <x v="13"/>
    <d v="2019-10-01T00:00:00"/>
    <d v="1899-12-30T08:34:43"/>
    <d v="2019-10-01T00:00:00"/>
    <d v="1899-12-30T08:34:43"/>
    <n v="30"/>
    <n v="30"/>
    <s v="MIN"/>
    <n v="30"/>
    <s v="MIN"/>
    <s v="CNF  ORSP PRT  REL  TECO"/>
  </r>
  <r>
    <n v="1549145"/>
    <x v="29"/>
    <s v="0"/>
    <s v="0150"/>
    <s v="BFC-99"/>
    <s v="PP01"/>
    <s v="FINAL INSPECTION"/>
    <x v="14"/>
    <d v="2019-10-01T00:00:00"/>
    <d v="1899-12-30T08:34:54"/>
    <d v="2019-10-01T00:00:00"/>
    <d v="1899-12-30T08:34:54"/>
    <n v="30"/>
    <n v="30"/>
    <s v="MIN"/>
    <n v="30"/>
    <s v="MIN"/>
    <s v="CNF  ORSP PRT  REL  TECO"/>
  </r>
  <r>
    <n v="1549145"/>
    <x v="29"/>
    <s v="0"/>
    <s v="0160"/>
    <s v="BFC-99"/>
    <s v="PP03"/>
    <s v="FINAL INSPECTION"/>
    <x v="15"/>
    <d v="2019-10-01T00:00:00"/>
    <d v="1899-12-30T16:19:00"/>
    <d v="2019-10-01T00:00:00"/>
    <d v="1899-12-30T16:19:00"/>
    <n v="45"/>
    <n v="45"/>
    <s v="MIN"/>
    <n v="45"/>
    <s v="MIN"/>
    <s v="CNF  ORSP PRT  REL  TECO"/>
  </r>
  <r>
    <n v="1549145"/>
    <x v="29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49145"/>
    <x v="29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49298"/>
    <x v="30"/>
    <s v="0"/>
    <s v="0010"/>
    <s v="PFC-20"/>
    <s v="PP01"/>
    <s v="PAINT"/>
    <x v="0"/>
    <d v="2019-09-15T00:00:00"/>
    <d v="1899-12-30T07:32:15"/>
    <d v="2019-09-15T00:00:00"/>
    <d v="1899-12-30T08:31:53"/>
    <n v="29.817"/>
    <n v="29.817"/>
    <s v="MIN"/>
    <n v="40"/>
    <s v="MIN"/>
    <s v="CNF  PRT  REL  TECO"/>
  </r>
  <r>
    <n v="1549298"/>
    <x v="30"/>
    <s v="0"/>
    <s v="0020"/>
    <s v="BFC-10"/>
    <s v="PP01"/>
    <s v="ASSEMBLY"/>
    <x v="1"/>
    <d v="2019-09-15T00:00:00"/>
    <d v="1899-12-30T09:40:08"/>
    <d v="2019-09-15T00:00:00"/>
    <d v="1899-12-30T10:31:08"/>
    <n v="25.5"/>
    <n v="25.5"/>
    <s v="MIN"/>
    <n v="15"/>
    <s v="MIN"/>
    <s v="CNF  PRT  REL  TECO"/>
  </r>
  <r>
    <n v="1549298"/>
    <x v="30"/>
    <s v="0"/>
    <s v="0030"/>
    <s v="BFC-90"/>
    <s v="PP01"/>
    <s v="ASSY IN PROCESS INSPECTION"/>
    <x v="2"/>
    <d v="2019-09-15T00:00:00"/>
    <d v="1899-12-30T16:38:36"/>
    <d v="2019-09-15T00:00:00"/>
    <d v="1899-12-30T16:38:36"/>
    <n v="20"/>
    <n v="20"/>
    <s v="MIN"/>
    <n v="20"/>
    <s v="MIN"/>
    <s v="CNF  ORSP PRT  REL  TECO"/>
  </r>
  <r>
    <n v="1549298"/>
    <x v="30"/>
    <s v="0"/>
    <s v="0040"/>
    <s v="BFC-10"/>
    <s v="PP01"/>
    <s v="ASSEMBLY"/>
    <x v="3"/>
    <d v="2019-09-15T00:00:00"/>
    <d v="1899-12-30T16:47:13"/>
    <d v="2019-09-16T00:00:00"/>
    <d v="1899-12-30T17:54:15"/>
    <n v="10.885999999999999"/>
    <n v="653.16"/>
    <s v="H"/>
    <n v="290"/>
    <s v="MIN"/>
    <s v="CNF  PRT  REL  TECO"/>
  </r>
  <r>
    <n v="1549298"/>
    <x v="30"/>
    <s v="0"/>
    <s v="0050"/>
    <s v="BFC-10"/>
    <s v="PP01"/>
    <s v="ASSEMBLY"/>
    <x v="4"/>
    <d v="2019-09-17T00:00:00"/>
    <d v="1899-12-30T07:26:30"/>
    <d v="2019-09-22T00:00:00"/>
    <d v="1899-12-30T17:39:47"/>
    <n v="31.04"/>
    <n v="1862.3999999999999"/>
    <s v="H"/>
    <n v="1040"/>
    <s v="MIN"/>
    <s v="CNF  PRT  REL  TECO"/>
  </r>
  <r>
    <n v="1549298"/>
    <x v="30"/>
    <s v="0"/>
    <s v="0060"/>
    <s v="BFC-10"/>
    <s v="PP01"/>
    <s v="ASSEMBLY"/>
    <x v="5"/>
    <d v="2019-09-22T00:00:00"/>
    <d v="1899-12-30T17:40:04"/>
    <d v="2019-09-22T00:00:00"/>
    <d v="1899-12-30T17:53:50"/>
    <n v="13.766999999999999"/>
    <n v="13.766999999999999"/>
    <s v="MIN"/>
    <n v="50"/>
    <s v="MIN"/>
    <s v="CNF  PRT  REL  TECO"/>
  </r>
  <r>
    <n v="1549298"/>
    <x v="30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49298"/>
    <x v="30"/>
    <s v="0"/>
    <s v="0080"/>
    <s v="BFC-90"/>
    <s v="PP01"/>
    <s v="ASSY IN PROCESS INSPECTION"/>
    <x v="7"/>
    <d v="2019-09-23T00:00:00"/>
    <d v="1899-12-30T11:44:55"/>
    <d v="2019-09-23T00:00:00"/>
    <d v="1899-12-30T11:44:55"/>
    <n v="20"/>
    <n v="20"/>
    <s v="MIN"/>
    <n v="20"/>
    <s v="MIN"/>
    <s v="CNF  ORSP PRT  REL  TECO"/>
  </r>
  <r>
    <n v="1549298"/>
    <x v="30"/>
    <s v="0"/>
    <s v="0090"/>
    <s v="BFC-90"/>
    <s v="PP01"/>
    <s v="ASSY IN PROCESS INSPECTION"/>
    <x v="8"/>
    <d v="2019-09-23T00:00:00"/>
    <d v="1899-12-30T11:45:19"/>
    <d v="2019-09-23T00:00:00"/>
    <d v="1899-12-30T11:45:19"/>
    <n v="20"/>
    <n v="20"/>
    <s v="MIN"/>
    <n v="20"/>
    <s v="MIN"/>
    <s v="CNF  ORSP PRT  REL  TECO"/>
  </r>
  <r>
    <n v="1549298"/>
    <x v="30"/>
    <s v="0"/>
    <s v="0100"/>
    <s v="PFC-20"/>
    <s v="PP01"/>
    <s v="PAINT"/>
    <x v="9"/>
    <d v="2019-09-23T00:00:00"/>
    <d v="1899-12-30T12:12:18"/>
    <d v="2019-09-24T00:00:00"/>
    <d v="1899-12-30T04:01:13"/>
    <n v="422.10399999999998"/>
    <n v="422.10399999999998"/>
    <s v="MIN"/>
    <n v="450"/>
    <s v="MIN"/>
    <s v="CNF  PRT  REL  TECO"/>
  </r>
  <r>
    <n v="1549298"/>
    <x v="30"/>
    <s v="0"/>
    <s v="0110"/>
    <s v="PFC-99"/>
    <s v="PP01"/>
    <s v="PAINT INSPECTION"/>
    <x v="10"/>
    <d v="2019-09-24T00:00:00"/>
    <d v="1899-12-30T08:56:51"/>
    <d v="2019-09-24T00:00:00"/>
    <d v="1899-12-30T08:56:51"/>
    <n v="20"/>
    <n v="20"/>
    <s v="MIN"/>
    <n v="20"/>
    <s v="MIN"/>
    <s v="CNF  ORSP PRT  REL  TECO"/>
  </r>
  <r>
    <n v="1549298"/>
    <x v="30"/>
    <s v="0"/>
    <s v="0120"/>
    <s v="BFC-10"/>
    <s v="PP01"/>
    <s v="ASSEMBLY"/>
    <x v="11"/>
    <d v="2019-09-30T00:00:00"/>
    <d v="1899-12-30T08:44:27"/>
    <d v="2019-09-30T00:00:00"/>
    <d v="1899-12-30T10:04:04"/>
    <n v="26.533000000000001"/>
    <n v="26.533000000000001"/>
    <s v="MIN"/>
    <n v="100"/>
    <s v="MIN"/>
    <s v="CNF  PRT  REL  TECO"/>
  </r>
  <r>
    <n v="1549298"/>
    <x v="30"/>
    <s v="0"/>
    <s v="0130"/>
    <s v="BFC-90"/>
    <s v="PP01"/>
    <s v="ASSY IN PROCESS INSPECTION"/>
    <x v="12"/>
    <d v="2019-10-02T00:00:00"/>
    <d v="1899-12-30T10:54:48"/>
    <d v="2019-10-02T00:00:00"/>
    <d v="1899-12-30T10:54:48"/>
    <n v="20"/>
    <n v="20"/>
    <s v="MIN"/>
    <n v="20"/>
    <s v="MIN"/>
    <s v="CNF  ORSP PRT  REL  TECO"/>
  </r>
  <r>
    <n v="1549298"/>
    <x v="30"/>
    <s v="0"/>
    <s v="0140"/>
    <s v="BFC-90"/>
    <s v="PP01"/>
    <s v="ASSY IN PROCESS INSPECTION"/>
    <x v="13"/>
    <d v="2019-10-02T00:00:00"/>
    <d v="1899-12-30T10:54:55"/>
    <d v="2019-10-02T00:00:00"/>
    <d v="1899-12-30T10:54:55"/>
    <n v="30"/>
    <n v="30"/>
    <s v="MIN"/>
    <n v="30"/>
    <s v="MIN"/>
    <s v="CNF  ORSP PRT  REL  TECO"/>
  </r>
  <r>
    <n v="1549298"/>
    <x v="30"/>
    <s v="0"/>
    <s v="0150"/>
    <s v="BFC-99"/>
    <s v="PP01"/>
    <s v="FINAL INSPECTION"/>
    <x v="14"/>
    <d v="2019-10-02T00:00:00"/>
    <d v="1899-12-30T10:55:03"/>
    <d v="2019-10-02T00:00:00"/>
    <d v="1899-12-30T10:55:03"/>
    <n v="30"/>
    <n v="30"/>
    <s v="MIN"/>
    <n v="30"/>
    <s v="MIN"/>
    <s v="CNF  ORSP PRT  REL  TECO"/>
  </r>
  <r>
    <n v="1549298"/>
    <x v="30"/>
    <s v="0"/>
    <s v="0160"/>
    <s v="BFC-99"/>
    <s v="PP03"/>
    <s v="FINAL INSPECTION"/>
    <x v="15"/>
    <d v="2019-10-02T00:00:00"/>
    <d v="1899-12-30T12:08:01"/>
    <d v="2019-10-02T00:00:00"/>
    <d v="1899-12-30T12:08:01"/>
    <n v="45"/>
    <n v="45"/>
    <s v="MIN"/>
    <n v="45"/>
    <s v="MIN"/>
    <s v="CNF  ORSP PRT  REL  TECO"/>
  </r>
  <r>
    <n v="1549298"/>
    <x v="30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49298"/>
    <x v="30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0401"/>
    <x v="31"/>
    <s v="0"/>
    <s v="0010"/>
    <s v="PFC-20"/>
    <s v="PP01"/>
    <s v="PAINT"/>
    <x v="0"/>
    <d v="2019-09-15T00:00:00"/>
    <d v="1899-12-30T17:00:05"/>
    <d v="2019-09-15T00:00:00"/>
    <d v="1899-12-30T21:18:39"/>
    <n v="170.27699999999999"/>
    <n v="170.27699999999999"/>
    <s v="MIN"/>
    <n v="40"/>
    <s v="MIN"/>
    <s v="CNF  PRT  REL  TECO"/>
  </r>
  <r>
    <n v="1550401"/>
    <x v="31"/>
    <s v="0"/>
    <s v="0020"/>
    <s v="BFC-10"/>
    <s v="PP01"/>
    <s v="ASSEMBLY"/>
    <x v="1"/>
    <d v="2019-09-16T00:00:00"/>
    <d v="1899-12-30T09:39:46"/>
    <d v="2019-09-16T00:00:00"/>
    <d v="1899-12-30T09:48:38"/>
    <n v="59"/>
    <n v="59"/>
    <s v="S"/>
    <n v="15"/>
    <s v="MIN"/>
    <s v="CNF  PRT  REL  TECO"/>
  </r>
  <r>
    <n v="1550401"/>
    <x v="31"/>
    <s v="0"/>
    <s v="0030"/>
    <s v="BFC-90"/>
    <s v="PP01"/>
    <s v="ASSY IN PROCESS INSPECTION"/>
    <x v="2"/>
    <d v="2019-09-16T00:00:00"/>
    <d v="1899-12-30T15:38:22"/>
    <d v="2019-09-16T00:00:00"/>
    <d v="1899-12-30T15:38:22"/>
    <n v="20"/>
    <n v="20"/>
    <s v="MIN"/>
    <n v="20"/>
    <s v="MIN"/>
    <s v="CNF  ORSP PRT  REL  TECO"/>
  </r>
  <r>
    <n v="1550401"/>
    <x v="31"/>
    <s v="0"/>
    <s v="0040"/>
    <s v="BFC-10"/>
    <s v="PP01"/>
    <s v="ASSEMBLY"/>
    <x v="3"/>
    <d v="2019-09-16T00:00:00"/>
    <d v="1899-12-30T15:44:45"/>
    <d v="2019-09-17T00:00:00"/>
    <d v="1899-12-30T11:28:49"/>
    <n v="5.9569999999999999"/>
    <n v="357.42"/>
    <s v="H"/>
    <n v="290"/>
    <s v="MIN"/>
    <s v="CNF  PRT  REL  TECO"/>
  </r>
  <r>
    <n v="1550401"/>
    <x v="31"/>
    <s v="0"/>
    <s v="0050"/>
    <s v="BFC-10"/>
    <s v="PP01"/>
    <s v="ASSEMBLY"/>
    <x v="4"/>
    <d v="2019-09-17T00:00:00"/>
    <d v="1899-12-30T12:05:24"/>
    <d v="2019-09-23T00:00:00"/>
    <d v="1899-12-30T10:58:24"/>
    <n v="36.031999999999996"/>
    <n v="2161.9199999999996"/>
    <s v="H"/>
    <n v="1040"/>
    <s v="MIN"/>
    <s v="CNF  PRT  REL  TECO"/>
  </r>
  <r>
    <n v="1550401"/>
    <x v="31"/>
    <s v="0"/>
    <s v="0060"/>
    <s v="BFC-10"/>
    <s v="PP01"/>
    <s v="ASSEMBLY"/>
    <x v="5"/>
    <d v="2019-09-23T00:00:00"/>
    <d v="1899-12-30T10:58:57"/>
    <d v="2019-09-23T00:00:00"/>
    <d v="1899-12-30T13:07:25"/>
    <n v="96.39"/>
    <n v="96.39"/>
    <s v="MIN"/>
    <n v="50"/>
    <s v="MIN"/>
    <s v="CNF  PRT  REL  TECO"/>
  </r>
  <r>
    <n v="1550401"/>
    <x v="31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0401"/>
    <x v="31"/>
    <s v="0"/>
    <s v="0080"/>
    <s v="BFC-90"/>
    <s v="PP01"/>
    <s v="ASSY IN PROCESS INSPECTION"/>
    <x v="7"/>
    <d v="2019-09-23T00:00:00"/>
    <d v="1899-12-30T14:08:41"/>
    <d v="2019-09-23T00:00:00"/>
    <d v="1899-12-30T14:08:41"/>
    <n v="20"/>
    <n v="20"/>
    <s v="MIN"/>
    <n v="20"/>
    <s v="MIN"/>
    <s v="CNF  ORSP PRT  REL  TECO"/>
  </r>
  <r>
    <n v="1550401"/>
    <x v="31"/>
    <s v="0"/>
    <s v="0090"/>
    <s v="BFC-90"/>
    <s v="PP01"/>
    <s v="ASSY IN PROCESS INSPECTION"/>
    <x v="8"/>
    <d v="2019-09-23T00:00:00"/>
    <d v="1899-12-30T14:08:59"/>
    <d v="2019-09-23T00:00:00"/>
    <d v="1899-12-30T14:08:59"/>
    <n v="20"/>
    <n v="20"/>
    <s v="MIN"/>
    <n v="20"/>
    <s v="MIN"/>
    <s v="CNF  ORSP PRT  REL  TECO"/>
  </r>
  <r>
    <n v="1550401"/>
    <x v="31"/>
    <s v="0"/>
    <s v="0100"/>
    <s v="PFC-20"/>
    <s v="PP01"/>
    <s v="PAINT"/>
    <x v="9"/>
    <d v="2019-09-24T00:00:00"/>
    <d v="1899-12-30T14:39:34"/>
    <d v="2019-09-25T00:00:00"/>
    <d v="1899-12-30T15:19:24"/>
    <n v="13.907999999999999"/>
    <n v="834.48"/>
    <s v="H"/>
    <n v="450"/>
    <s v="MIN"/>
    <s v="CNF  PRT  REL  TECO"/>
  </r>
  <r>
    <n v="1550401"/>
    <x v="31"/>
    <s v="0"/>
    <s v="0110"/>
    <s v="PFC-99"/>
    <s v="PP01"/>
    <s v="PAINT INSPECTION"/>
    <x v="10"/>
    <d v="2019-09-26T00:00:00"/>
    <d v="1899-12-30T08:40:43"/>
    <d v="2019-09-26T00:00:00"/>
    <d v="1899-12-30T08:40:43"/>
    <n v="20"/>
    <n v="20"/>
    <s v="MIN"/>
    <n v="20"/>
    <s v="MIN"/>
    <s v="CNF  ORSP PRT  REL  TECO"/>
  </r>
  <r>
    <n v="1550401"/>
    <x v="31"/>
    <s v="0"/>
    <s v="0120"/>
    <s v="BFC-10"/>
    <s v="PP01"/>
    <s v="ASSEMBLY"/>
    <x v="11"/>
    <d v="2019-09-26T00:00:00"/>
    <d v="1899-12-30T13:31:54"/>
    <d v="2019-09-26T00:00:00"/>
    <d v="1899-12-30T14:17:31"/>
    <n v="45.616999999999997"/>
    <n v="45.616999999999997"/>
    <s v="MIN"/>
    <n v="100"/>
    <s v="MIN"/>
    <s v="CNF  PRT  REL  TECO"/>
  </r>
  <r>
    <n v="1550401"/>
    <x v="31"/>
    <s v="0"/>
    <s v="0130"/>
    <s v="BFC-90"/>
    <s v="PP01"/>
    <s v="ASSY IN PROCESS INSPECTION"/>
    <x v="12"/>
    <d v="2019-10-07T00:00:00"/>
    <d v="1899-12-30T08:05:00"/>
    <d v="2019-10-07T00:00:00"/>
    <d v="1899-12-30T08:05:00"/>
    <n v="20"/>
    <n v="20"/>
    <s v="MIN"/>
    <n v="20"/>
    <s v="MIN"/>
    <s v="CNF  ORSP PRT  REL  TECO"/>
  </r>
  <r>
    <n v="1550401"/>
    <x v="31"/>
    <s v="0"/>
    <s v="0140"/>
    <s v="BFC-90"/>
    <s v="PP01"/>
    <s v="ASSY IN PROCESS INSPECTION"/>
    <x v="13"/>
    <d v="2019-10-07T00:00:00"/>
    <d v="1899-12-30T08:05:11"/>
    <d v="2019-10-07T00:00:00"/>
    <d v="1899-12-30T08:05:11"/>
    <n v="30"/>
    <n v="30"/>
    <s v="MIN"/>
    <n v="30"/>
    <s v="MIN"/>
    <s v="CNF  ORSP PRT  REL  TECO"/>
  </r>
  <r>
    <n v="1550401"/>
    <x v="31"/>
    <s v="0"/>
    <s v="0150"/>
    <s v="BFC-99"/>
    <s v="PP01"/>
    <s v="FINAL INSPECTION"/>
    <x v="14"/>
    <d v="2019-10-07T00:00:00"/>
    <d v="1899-12-30T15:28:19"/>
    <d v="2019-10-07T00:00:00"/>
    <d v="1899-12-30T15:28:19"/>
    <n v="30"/>
    <n v="30"/>
    <s v="MIN"/>
    <n v="30"/>
    <s v="MIN"/>
    <s v="CNF  ORSP PRT  REL  TECO"/>
  </r>
  <r>
    <n v="1550401"/>
    <x v="31"/>
    <s v="0"/>
    <s v="0160"/>
    <s v="BFC-99"/>
    <s v="PP03"/>
    <s v="FINAL INSPECTION"/>
    <x v="15"/>
    <d v="2019-10-08T00:00:00"/>
    <d v="1899-12-30T16:57:45"/>
    <d v="2019-10-08T00:00:00"/>
    <d v="1899-12-30T16:57:45"/>
    <n v="45"/>
    <n v="45"/>
    <s v="MIN"/>
    <n v="45"/>
    <s v="MIN"/>
    <s v="CNF  ORSP PRT  REL  TECO"/>
  </r>
  <r>
    <n v="1550401"/>
    <x v="31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50401"/>
    <x v="31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0404"/>
    <x v="32"/>
    <s v="0"/>
    <s v="0010"/>
    <s v="PFC-20"/>
    <s v="PP01"/>
    <s v="PAINT"/>
    <x v="0"/>
    <d v="2019-09-17T00:00:00"/>
    <d v="1899-12-30T17:15:21"/>
    <d v="2019-09-18T00:00:00"/>
    <d v="1899-12-30T02:31:28"/>
    <n v="87.15"/>
    <n v="87.15"/>
    <s v="MIN"/>
    <n v="40"/>
    <s v="MIN"/>
    <s v="CNF  PRT  REL  TECO"/>
  </r>
  <r>
    <n v="1550404"/>
    <x v="32"/>
    <s v="0"/>
    <s v="0020"/>
    <s v="BFC-10"/>
    <s v="PP01"/>
    <s v="ASSEMBLY"/>
    <x v="1"/>
    <d v="2019-09-18T00:00:00"/>
    <d v="1899-12-30T09:39:51"/>
    <d v="2019-09-18T00:00:00"/>
    <d v="1899-12-30T09:44:24"/>
    <n v="2.2829999999999999"/>
    <n v="2.2829999999999999"/>
    <s v="MIN"/>
    <n v="15"/>
    <s v="MIN"/>
    <s v="CNF  PRT  REL  TECO"/>
  </r>
  <r>
    <n v="1550404"/>
    <x v="32"/>
    <s v="0"/>
    <s v="0030"/>
    <s v="BFC-90"/>
    <s v="PP01"/>
    <s v="ASSY IN PROCESS INSPECTION"/>
    <x v="2"/>
    <d v="2019-09-18T00:00:00"/>
    <d v="1899-12-30T14:09:37"/>
    <d v="2019-09-18T00:00:00"/>
    <d v="1899-12-30T14:09:37"/>
    <n v="20"/>
    <n v="20"/>
    <s v="MIN"/>
    <n v="20"/>
    <s v="MIN"/>
    <s v="CNF  ORSP PRT  REL  TECO"/>
  </r>
  <r>
    <n v="1550404"/>
    <x v="32"/>
    <s v="0"/>
    <s v="0040"/>
    <s v="BFC-10"/>
    <s v="PP01"/>
    <s v="ASSEMBLY"/>
    <x v="3"/>
    <d v="2019-09-18T00:00:00"/>
    <d v="1899-12-30T14:37:34"/>
    <d v="2019-09-19T00:00:00"/>
    <d v="1899-12-30T11:27:32"/>
    <n v="7.2679999999999998"/>
    <n v="436.08"/>
    <s v="H"/>
    <n v="290"/>
    <s v="MIN"/>
    <s v="CNF  PRT  REL  TECO"/>
  </r>
  <r>
    <n v="1550404"/>
    <x v="32"/>
    <s v="0"/>
    <s v="0050"/>
    <s v="BFC-10"/>
    <s v="PP01"/>
    <s v="ASSEMBLY"/>
    <x v="4"/>
    <d v="2019-09-19T00:00:00"/>
    <d v="1899-12-30T12:03:14"/>
    <d v="2019-09-25T00:00:00"/>
    <d v="1899-12-30T14:27:44"/>
    <n v="39.585000000000001"/>
    <n v="2375.1"/>
    <s v="H"/>
    <n v="1040"/>
    <s v="MIN"/>
    <s v="CNF  PRT  REL  TECO"/>
  </r>
  <r>
    <n v="1550404"/>
    <x v="32"/>
    <s v="0"/>
    <s v="0060"/>
    <s v="BFC-10"/>
    <s v="PP01"/>
    <s v="ASSEMBLY"/>
    <x v="5"/>
    <d v="2019-09-25T00:00:00"/>
    <d v="1899-12-30T14:27:58"/>
    <d v="2019-09-25T00:00:00"/>
    <d v="1899-12-30T14:47:46"/>
    <n v="19.8"/>
    <n v="19.8"/>
    <s v="MIN"/>
    <n v="50"/>
    <s v="MIN"/>
    <s v="CNF  PRT  REL  TECO"/>
  </r>
  <r>
    <n v="1550404"/>
    <x v="32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0404"/>
    <x v="32"/>
    <s v="0"/>
    <s v="0080"/>
    <s v="BFC-90"/>
    <s v="PP01"/>
    <s v="ASSY IN PROCESS INSPECTION"/>
    <x v="7"/>
    <d v="2019-09-26T00:00:00"/>
    <d v="1899-12-30T14:39:02"/>
    <d v="2019-09-26T00:00:00"/>
    <d v="1899-12-30T14:39:02"/>
    <n v="20"/>
    <n v="20"/>
    <s v="MIN"/>
    <n v="20"/>
    <s v="MIN"/>
    <s v="CNF  ORSP PRT  REL  TECO"/>
  </r>
  <r>
    <n v="1550404"/>
    <x v="32"/>
    <s v="0"/>
    <s v="0090"/>
    <s v="BFC-90"/>
    <s v="PP01"/>
    <s v="ASSY IN PROCESS INSPECTION"/>
    <x v="8"/>
    <d v="2019-09-26T00:00:00"/>
    <d v="1899-12-30T14:39:13"/>
    <d v="2019-09-26T00:00:00"/>
    <d v="1899-12-30T14:39:13"/>
    <n v="20"/>
    <n v="20"/>
    <s v="MIN"/>
    <n v="20"/>
    <s v="MIN"/>
    <s v="CNF  ORSP PRT  REL  TECO"/>
  </r>
  <r>
    <n v="1550404"/>
    <x v="32"/>
    <s v="0"/>
    <s v="0100"/>
    <s v="PFC-20"/>
    <s v="PP01"/>
    <s v="PAINT"/>
    <x v="9"/>
    <d v="2019-09-26T00:00:00"/>
    <d v="1899-12-30T15:09:10"/>
    <d v="2019-09-29T00:00:00"/>
    <d v="1899-12-30T21:05:04"/>
    <n v="6.7460000000000004"/>
    <n v="404.76000000000005"/>
    <s v="H"/>
    <n v="450"/>
    <s v="MIN"/>
    <s v="CNF  PRT  REL  TECO"/>
  </r>
  <r>
    <n v="1550404"/>
    <x v="32"/>
    <s v="0"/>
    <s v="0110"/>
    <s v="PFC-99"/>
    <s v="PP01"/>
    <s v="PAINT INSPECTION"/>
    <x v="10"/>
    <d v="2019-09-30T00:00:00"/>
    <d v="1899-12-30T10:39:02"/>
    <d v="2019-09-30T00:00:00"/>
    <d v="1899-12-30T10:39:02"/>
    <n v="20"/>
    <n v="20"/>
    <s v="MIN"/>
    <n v="20"/>
    <s v="MIN"/>
    <s v="CNF  ORSP PRT  REL  TECO"/>
  </r>
  <r>
    <n v="1550404"/>
    <x v="32"/>
    <s v="0"/>
    <s v="0120"/>
    <s v="BFC-10"/>
    <s v="PP01"/>
    <s v="ASSEMBLY"/>
    <x v="11"/>
    <d v="2019-10-06T00:00:00"/>
    <d v="1899-12-30T15:33:16"/>
    <d v="2019-10-06T00:00:00"/>
    <d v="1899-12-30T16:11:25"/>
    <n v="6.2"/>
    <n v="6.2"/>
    <s v="MIN"/>
    <n v="100"/>
    <s v="MIN"/>
    <s v="CNF  PRT  REL  TECO"/>
  </r>
  <r>
    <n v="1550404"/>
    <x v="32"/>
    <s v="0"/>
    <s v="0130"/>
    <s v="BFC-90"/>
    <s v="PP01"/>
    <s v="ASSY IN PROCESS INSPECTION"/>
    <x v="12"/>
    <d v="2019-10-08T00:00:00"/>
    <d v="1899-12-30T10:37:45"/>
    <d v="2019-10-08T00:00:00"/>
    <d v="1899-12-30T10:37:45"/>
    <n v="20"/>
    <n v="20"/>
    <s v="MIN"/>
    <n v="20"/>
    <s v="MIN"/>
    <s v="CNF  ORSP PRT  REL  TECO"/>
  </r>
  <r>
    <n v="1550404"/>
    <x v="32"/>
    <s v="0"/>
    <s v="0140"/>
    <s v="BFC-90"/>
    <s v="PP01"/>
    <s v="ASSY IN PROCESS INSPECTION"/>
    <x v="13"/>
    <d v="2019-10-08T00:00:00"/>
    <d v="1899-12-30T10:37:55"/>
    <d v="2019-10-08T00:00:00"/>
    <d v="1899-12-30T10:37:55"/>
    <n v="30"/>
    <n v="30"/>
    <s v="MIN"/>
    <n v="30"/>
    <s v="MIN"/>
    <s v="CNF  ORSP PRT  REL  TECO"/>
  </r>
  <r>
    <n v="1550404"/>
    <x v="32"/>
    <s v="0"/>
    <s v="0150"/>
    <s v="BFC-99"/>
    <s v="PP01"/>
    <s v="FINAL INSPECTION"/>
    <x v="14"/>
    <d v="2019-10-08T00:00:00"/>
    <d v="1899-12-30T15:40:06"/>
    <d v="2019-10-08T00:00:00"/>
    <d v="1899-12-30T15:40:06"/>
    <n v="30"/>
    <n v="30"/>
    <s v="MIN"/>
    <n v="30"/>
    <s v="MIN"/>
    <s v="CNF  ORSP PRT  REL  TECO"/>
  </r>
  <r>
    <n v="1550404"/>
    <x v="32"/>
    <s v="0"/>
    <s v="0160"/>
    <s v="BFC-99"/>
    <s v="PP03"/>
    <s v="FINAL INSPECTION"/>
    <x v="15"/>
    <d v="2019-10-09T00:00:00"/>
    <d v="1899-12-30T10:30:37"/>
    <d v="2019-10-09T00:00:00"/>
    <d v="1899-12-30T10:30:37"/>
    <n v="45"/>
    <n v="45"/>
    <s v="MIN"/>
    <n v="45"/>
    <s v="MIN"/>
    <s v="CNF  ORSP PRT  REL  TECO"/>
  </r>
  <r>
    <n v="1550404"/>
    <x v="32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50404"/>
    <x v="32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2183"/>
    <x v="33"/>
    <s v="0"/>
    <s v="0010"/>
    <s v="PFC-20"/>
    <s v="PP01"/>
    <s v="PAINT"/>
    <x v="0"/>
    <d v="2019-09-19T00:00:00"/>
    <d v="1899-12-30T20:56:36"/>
    <d v="2019-09-19T00:00:00"/>
    <d v="1899-12-30T21:50:18"/>
    <n v="53.7"/>
    <n v="53.7"/>
    <s v="MIN"/>
    <n v="40"/>
    <s v="MIN"/>
    <s v="CNF  PRT  REL  TECO"/>
  </r>
  <r>
    <n v="1552183"/>
    <x v="33"/>
    <s v="0"/>
    <s v="0020"/>
    <s v="BFC-10"/>
    <s v="PP01"/>
    <s v="ASSEMBLY"/>
    <x v="1"/>
    <d v="2019-09-22T00:00:00"/>
    <d v="1899-12-30T09:26:19"/>
    <d v="2019-09-22T00:00:00"/>
    <d v="1899-12-30T09:34:34"/>
    <n v="2.9830000000000001"/>
    <n v="2.9830000000000001"/>
    <s v="MIN"/>
    <n v="15"/>
    <s v="MIN"/>
    <s v="CNF  PRT  REL  TECO"/>
  </r>
  <r>
    <n v="1552183"/>
    <x v="33"/>
    <s v="0"/>
    <s v="0030"/>
    <s v="BFC-90"/>
    <s v="PP01"/>
    <s v="ASSY IN PROCESS INSPECTION"/>
    <x v="2"/>
    <d v="2019-09-22T00:00:00"/>
    <d v="1899-12-30T09:57:04"/>
    <d v="2019-09-22T00:00:00"/>
    <d v="1899-12-30T09:57:04"/>
    <n v="20"/>
    <n v="20"/>
    <s v="MIN"/>
    <n v="20"/>
    <s v="MIN"/>
    <s v="CNF  ORSP PRT  REL  TECO"/>
  </r>
  <r>
    <n v="1552183"/>
    <x v="33"/>
    <s v="0"/>
    <s v="0040"/>
    <s v="BFC-10"/>
    <s v="PP01"/>
    <s v="ASSEMBLY"/>
    <x v="3"/>
    <d v="2019-09-22T00:00:00"/>
    <d v="1899-12-30T09:59:37"/>
    <d v="2019-09-22T00:00:00"/>
    <d v="1899-12-30T17:50:24"/>
    <n v="7.226"/>
    <n v="433.56"/>
    <s v="H"/>
    <n v="290"/>
    <s v="MIN"/>
    <s v="CNF  PRT  REL  TECO"/>
  </r>
  <r>
    <n v="1552183"/>
    <x v="33"/>
    <s v="0"/>
    <s v="0050"/>
    <s v="BFC-10"/>
    <s v="PP01"/>
    <s v="ASSEMBLY"/>
    <x v="4"/>
    <d v="2019-09-23T00:00:00"/>
    <d v="1899-12-30T07:23:00"/>
    <d v="2019-09-26T00:00:00"/>
    <d v="1899-12-30T15:57:31"/>
    <n v="37.533000000000001"/>
    <n v="2251.98"/>
    <s v="H"/>
    <n v="1040"/>
    <s v="MIN"/>
    <s v="CNF  PRT  REL  TECO"/>
  </r>
  <r>
    <n v="1552183"/>
    <x v="33"/>
    <s v="0"/>
    <s v="0060"/>
    <s v="BFC-10"/>
    <s v="PP01"/>
    <s v="ASSEMBLY"/>
    <x v="5"/>
    <d v="2019-09-29T00:00:00"/>
    <d v="1899-12-30T07:25:37"/>
    <d v="2019-09-29T00:00:00"/>
    <d v="1899-12-30T07:44:48"/>
    <n v="19.183"/>
    <n v="19.183"/>
    <s v="MIN"/>
    <n v="50"/>
    <s v="MIN"/>
    <s v="CNF  PRT  REL  TECO"/>
  </r>
  <r>
    <n v="1552183"/>
    <x v="33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2183"/>
    <x v="33"/>
    <s v="0"/>
    <s v="0080"/>
    <s v="BFC-90"/>
    <s v="PP01"/>
    <s v="ASSY IN PROCESS INSPECTION"/>
    <x v="7"/>
    <d v="2019-09-30T00:00:00"/>
    <d v="1899-12-30T16:39:00"/>
    <d v="2019-09-30T00:00:00"/>
    <d v="1899-12-30T16:39:00"/>
    <n v="20"/>
    <n v="20"/>
    <s v="MIN"/>
    <n v="20"/>
    <s v="MIN"/>
    <s v="CNF  ORSP PRT  REL  TECO"/>
  </r>
  <r>
    <n v="1552183"/>
    <x v="33"/>
    <s v="0"/>
    <s v="0090"/>
    <s v="BFC-90"/>
    <s v="PP01"/>
    <s v="ASSY IN PROCESS INSPECTION"/>
    <x v="8"/>
    <d v="2019-09-30T00:00:00"/>
    <d v="1899-12-30T16:51:11"/>
    <d v="2019-09-30T00:00:00"/>
    <d v="1899-12-30T16:51:11"/>
    <n v="20"/>
    <n v="20"/>
    <s v="MIN"/>
    <n v="20"/>
    <s v="MIN"/>
    <s v="CNF  ORSP PRT  REL  TECO"/>
  </r>
  <r>
    <n v="1552183"/>
    <x v="33"/>
    <s v="0"/>
    <s v="0100"/>
    <s v="PFC-20"/>
    <s v="PP01"/>
    <s v="PAINT"/>
    <x v="9"/>
    <d v="2019-09-30T00:00:00"/>
    <d v="1899-12-30T17:15:29"/>
    <d v="2019-10-02T00:00:00"/>
    <d v="1899-12-30T01:00:33"/>
    <n v="717.86699999999996"/>
    <n v="717.86699999999996"/>
    <s v="MIN"/>
    <n v="450"/>
    <s v="MIN"/>
    <s v="CNF  PRT  REL  TECO"/>
  </r>
  <r>
    <n v="1552183"/>
    <x v="33"/>
    <s v="0"/>
    <s v="0110"/>
    <s v="PFC-99"/>
    <s v="PP01"/>
    <s v="PAINT INSPECTION"/>
    <x v="10"/>
    <d v="2019-10-02T00:00:00"/>
    <d v="1899-12-30T08:52:17"/>
    <d v="2019-10-02T00:00:00"/>
    <d v="1899-12-30T08:52:17"/>
    <n v="20"/>
    <n v="20"/>
    <s v="MIN"/>
    <n v="20"/>
    <s v="MIN"/>
    <s v="CNF  ORSP PRT  REL  TECO"/>
  </r>
  <r>
    <n v="1552183"/>
    <x v="33"/>
    <s v="0"/>
    <s v="0120"/>
    <s v="BFC-10"/>
    <s v="PP01"/>
    <s v="ASSEMBLY"/>
    <x v="11"/>
    <d v="2019-10-03T00:00:00"/>
    <d v="1899-12-30T10:01:03"/>
    <d v="2019-10-03T00:00:00"/>
    <d v="1899-12-30T11:11:33"/>
    <n v="1.175"/>
    <n v="70.5"/>
    <s v="H"/>
    <n v="100"/>
    <s v="MIN"/>
    <s v="CNF  PRT  REL  TECO"/>
  </r>
  <r>
    <n v="1552183"/>
    <x v="33"/>
    <s v="0"/>
    <s v="0130"/>
    <s v="BFC-90"/>
    <s v="PP01"/>
    <s v="ASSY IN PROCESS INSPECTION"/>
    <x v="12"/>
    <d v="2019-10-15T00:00:00"/>
    <d v="1899-12-30T11:48:15"/>
    <d v="2019-10-15T00:00:00"/>
    <d v="1899-12-30T11:48:15"/>
    <n v="20"/>
    <n v="20"/>
    <s v="MIN"/>
    <n v="20"/>
    <s v="MIN"/>
    <s v="CNF  ORSP PRT  REL  TECO"/>
  </r>
  <r>
    <n v="1552183"/>
    <x v="33"/>
    <s v="0"/>
    <s v="0140"/>
    <s v="BFC-90"/>
    <s v="PP01"/>
    <s v="ASSY IN PROCESS INSPECTION"/>
    <x v="13"/>
    <d v="2019-10-15T00:00:00"/>
    <d v="1899-12-30T11:48:18"/>
    <d v="2019-10-15T00:00:00"/>
    <d v="1899-12-30T11:48:18"/>
    <n v="30"/>
    <n v="30"/>
    <s v="MIN"/>
    <n v="30"/>
    <s v="MIN"/>
    <s v="CNF  ORSP PRT  REL  TECO"/>
  </r>
  <r>
    <n v="1552183"/>
    <x v="33"/>
    <s v="0"/>
    <s v="0150"/>
    <s v="BFC-99"/>
    <s v="PP01"/>
    <s v="FINAL INSPECTION"/>
    <x v="14"/>
    <d v="2019-10-15T00:00:00"/>
    <d v="1899-12-30T11:48:21"/>
    <d v="2019-10-15T00:00:00"/>
    <d v="1899-12-30T11:48:21"/>
    <n v="30"/>
    <n v="30"/>
    <s v="MIN"/>
    <n v="30"/>
    <s v="MIN"/>
    <s v="CNF  ORSP PRT  REL  TECO"/>
  </r>
  <r>
    <n v="1552183"/>
    <x v="33"/>
    <s v="0"/>
    <s v="0160"/>
    <s v="BFC-99"/>
    <s v="PP03"/>
    <s v="FINAL INSPECTION"/>
    <x v="15"/>
    <d v="2019-10-20T00:00:00"/>
    <d v="1899-12-30T08:24:55"/>
    <d v="2019-10-20T00:00:00"/>
    <d v="1899-12-30T08:24:55"/>
    <n v="45"/>
    <n v="45"/>
    <s v="MIN"/>
    <n v="45"/>
    <s v="MIN"/>
    <s v="CNF  ORSP PRT  REL  TECO"/>
  </r>
  <r>
    <n v="1552183"/>
    <x v="33"/>
    <s v="1"/>
    <s v="0010"/>
    <s v="BFC-10"/>
    <s v="PP95"/>
    <s v="ASSEMBLY"/>
    <x v="16"/>
    <d v="2019-10-03T00:00:00"/>
    <d v="1899-12-30T07:40:33"/>
    <d v="2019-10-03T00:00:00"/>
    <d v="1899-12-30T13:17:04"/>
    <n v="5.609"/>
    <n v="336.54"/>
    <s v="H"/>
    <n v="1"/>
    <s v="MIN"/>
    <s v="CNF  PRT  REL  TECO"/>
  </r>
  <r>
    <n v="1552183"/>
    <x v="33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2187"/>
    <x v="34"/>
    <s v="0"/>
    <s v="0010"/>
    <s v="PFC-20"/>
    <s v="PP01"/>
    <s v="PAINT"/>
    <x v="0"/>
    <d v="2019-09-29T00:00:00"/>
    <d v="1899-12-30T11:52:02"/>
    <d v="2019-09-29T00:00:00"/>
    <d v="1899-12-30T15:56:21"/>
    <n v="1.3180000000000001"/>
    <n v="79.08"/>
    <s v="H"/>
    <n v="40"/>
    <s v="MIN"/>
    <s v="CNF  PRT  REL  TECO"/>
  </r>
  <r>
    <n v="1552187"/>
    <x v="34"/>
    <s v="0"/>
    <s v="0020"/>
    <s v="BFC-10"/>
    <s v="PP01"/>
    <s v="ASSEMBLY"/>
    <x v="1"/>
    <d v="2019-09-29T00:00:00"/>
    <d v="1899-12-30T17:41:54"/>
    <d v="2019-09-29T00:00:00"/>
    <d v="1899-12-30T17:48:17"/>
    <n v="3.2"/>
    <n v="3.2"/>
    <s v="MIN"/>
    <n v="15"/>
    <s v="MIN"/>
    <s v="CNF  PRT  REL  TECO"/>
  </r>
  <r>
    <n v="1552187"/>
    <x v="34"/>
    <s v="0"/>
    <s v="0030"/>
    <s v="BFC-90"/>
    <s v="PP01"/>
    <s v="ASSY IN PROCESS INSPECTION"/>
    <x v="2"/>
    <d v="2019-09-30T00:00:00"/>
    <d v="1899-12-30T14:46:59"/>
    <d v="2019-09-30T00:00:00"/>
    <d v="1899-12-30T14:46:59"/>
    <n v="20"/>
    <n v="20"/>
    <s v="MIN"/>
    <n v="20"/>
    <s v="MIN"/>
    <s v="CNF  ORSP PRT  REL  TECO"/>
  </r>
  <r>
    <n v="1552187"/>
    <x v="34"/>
    <s v="0"/>
    <s v="0040"/>
    <s v="BFC-10"/>
    <s v="PP01"/>
    <s v="ASSEMBLY"/>
    <x v="3"/>
    <d v="2019-09-30T00:00:00"/>
    <d v="1899-12-30T14:48:34"/>
    <d v="2019-10-01T00:00:00"/>
    <d v="1899-12-30T13:10:36"/>
    <n v="8.1980000000000004"/>
    <n v="491.88"/>
    <s v="H"/>
    <n v="290"/>
    <s v="MIN"/>
    <s v="CNF  PRT  REL  TECO"/>
  </r>
  <r>
    <n v="1552187"/>
    <x v="34"/>
    <s v="0"/>
    <s v="0050"/>
    <s v="BFC-10"/>
    <s v="PP01"/>
    <s v="ASSEMBLY"/>
    <x v="4"/>
    <d v="2019-10-01T00:00:00"/>
    <d v="1899-12-30T13:11:03"/>
    <d v="2019-10-07T00:00:00"/>
    <d v="1899-12-30T17:42:29"/>
    <n v="41.529000000000003"/>
    <n v="2491.7400000000002"/>
    <s v="H"/>
    <n v="1040"/>
    <s v="MIN"/>
    <s v="CNF  PRT  REL  TECO"/>
  </r>
  <r>
    <n v="1552187"/>
    <x v="34"/>
    <s v="0"/>
    <s v="0060"/>
    <s v="BFC-10"/>
    <s v="PP01"/>
    <s v="ASSEMBLY"/>
    <x v="5"/>
    <d v="2019-10-07T00:00:00"/>
    <d v="1899-12-30T17:42:54"/>
    <d v="2019-10-07T00:00:00"/>
    <d v="1899-12-30T17:53:31"/>
    <n v="10.617000000000001"/>
    <n v="10.617000000000001"/>
    <s v="MIN"/>
    <n v="50"/>
    <s v="MIN"/>
    <s v="CNF  PRT  REL  TECO"/>
  </r>
  <r>
    <n v="1552187"/>
    <x v="34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2187"/>
    <x v="34"/>
    <s v="0"/>
    <s v="0080"/>
    <s v="BFC-90"/>
    <s v="PP01"/>
    <s v="ASSY IN PROCESS INSPECTION"/>
    <x v="7"/>
    <d v="2019-10-08T00:00:00"/>
    <d v="1899-12-30T14:09:44"/>
    <d v="2019-10-08T00:00:00"/>
    <d v="1899-12-30T14:09:44"/>
    <n v="20"/>
    <n v="20"/>
    <s v="MIN"/>
    <n v="20"/>
    <s v="MIN"/>
    <s v="CNF  ORSP PRT  REL  TECO"/>
  </r>
  <r>
    <n v="1552187"/>
    <x v="34"/>
    <s v="0"/>
    <s v="0090"/>
    <s v="BFC-90"/>
    <s v="PP01"/>
    <s v="ASSY IN PROCESS INSPECTION"/>
    <x v="8"/>
    <d v="2019-10-08T00:00:00"/>
    <d v="1899-12-30T14:09:59"/>
    <d v="2019-10-08T00:00:00"/>
    <d v="1899-12-30T14:09:59"/>
    <n v="20"/>
    <n v="20"/>
    <s v="MIN"/>
    <n v="20"/>
    <s v="MIN"/>
    <s v="CNF  ORSP PRT  REL  TECO"/>
  </r>
  <r>
    <n v="1552187"/>
    <x v="34"/>
    <s v="0"/>
    <s v="0100"/>
    <s v="PFC-20"/>
    <s v="PP01"/>
    <s v="PAINT"/>
    <x v="9"/>
    <d v="2019-10-08T00:00:00"/>
    <d v="1899-12-30T14:27:30"/>
    <d v="2019-10-10T00:00:00"/>
    <d v="1899-12-30T03:29:16"/>
    <n v="8.907"/>
    <n v="534.41999999999996"/>
    <s v="H"/>
    <n v="450"/>
    <s v="MIN"/>
    <s v="CNF  PRT  REL  TECO"/>
  </r>
  <r>
    <n v="1552187"/>
    <x v="34"/>
    <s v="0"/>
    <s v="0110"/>
    <s v="PFC-99"/>
    <s v="PP01"/>
    <s v="PAINT INSPECTION"/>
    <x v="10"/>
    <d v="2019-10-10T00:00:00"/>
    <d v="1899-12-30T09:52:46"/>
    <d v="2019-10-10T00:00:00"/>
    <d v="1899-12-30T09:52:46"/>
    <n v="20"/>
    <n v="20"/>
    <s v="MIN"/>
    <n v="20"/>
    <s v="MIN"/>
    <s v="CNF  ORSP PRT  REL  TECO"/>
  </r>
  <r>
    <n v="1552187"/>
    <x v="34"/>
    <s v="0"/>
    <s v="0120"/>
    <s v="BFC-10"/>
    <s v="PP01"/>
    <s v="ASSEMBLY"/>
    <x v="11"/>
    <d v="2019-10-15T00:00:00"/>
    <d v="1899-12-30T09:06:15"/>
    <d v="2019-10-15T00:00:00"/>
    <d v="1899-12-30T09:36:53"/>
    <n v="15.317"/>
    <n v="15.317"/>
    <s v="MIN"/>
    <n v="100"/>
    <s v="MIN"/>
    <s v="CNF  PRT  REL  TECO"/>
  </r>
  <r>
    <n v="1552187"/>
    <x v="34"/>
    <s v="0"/>
    <s v="0130"/>
    <s v="BFC-90"/>
    <s v="PP01"/>
    <s v="ASSY IN PROCESS INSPECTION"/>
    <x v="12"/>
    <d v="2019-10-16T00:00:00"/>
    <d v="1899-12-30T14:01:06"/>
    <d v="2019-10-16T00:00:00"/>
    <d v="1899-12-30T14:01:06"/>
    <n v="20"/>
    <n v="20"/>
    <s v="MIN"/>
    <n v="20"/>
    <s v="MIN"/>
    <s v="CNF  ORSP PRT  REL  TECO"/>
  </r>
  <r>
    <n v="1552187"/>
    <x v="34"/>
    <s v="0"/>
    <s v="0140"/>
    <s v="BFC-90"/>
    <s v="PP01"/>
    <s v="ASSY IN PROCESS INSPECTION"/>
    <x v="13"/>
    <d v="2019-10-16T00:00:00"/>
    <d v="1899-12-30T14:01:09"/>
    <d v="2019-10-16T00:00:00"/>
    <d v="1899-12-30T14:01:09"/>
    <n v="30"/>
    <n v="30"/>
    <s v="MIN"/>
    <n v="30"/>
    <s v="MIN"/>
    <s v="CNF  ORSP PRT  REL  TECO"/>
  </r>
  <r>
    <n v="1552187"/>
    <x v="34"/>
    <s v="0"/>
    <s v="0150"/>
    <s v="BFC-99"/>
    <s v="PP01"/>
    <s v="FINAL INSPECTION"/>
    <x v="14"/>
    <d v="2019-10-16T00:00:00"/>
    <d v="1899-12-30T14:01:12"/>
    <d v="2019-10-16T00:00:00"/>
    <d v="1899-12-30T14:01:12"/>
    <n v="30"/>
    <n v="30"/>
    <s v="MIN"/>
    <n v="30"/>
    <s v="MIN"/>
    <s v="CNF  ORSP PRT  REL  TECO"/>
  </r>
  <r>
    <n v="1552187"/>
    <x v="34"/>
    <s v="0"/>
    <s v="0160"/>
    <s v="BFC-99"/>
    <s v="PP03"/>
    <s v="FINAL INSPECTION"/>
    <x v="15"/>
    <d v="2019-10-20T00:00:00"/>
    <d v="1899-12-30T08:47:04"/>
    <d v="2019-10-20T00:00:00"/>
    <d v="1899-12-30T08:47:04"/>
    <n v="45"/>
    <n v="45"/>
    <s v="MIN"/>
    <n v="45"/>
    <s v="MIN"/>
    <s v="CNF  ORSP PRT  REL  TECO"/>
  </r>
  <r>
    <n v="1552187"/>
    <x v="34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52187"/>
    <x v="34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3593"/>
    <x v="35"/>
    <s v="0"/>
    <s v="0010"/>
    <s v="PFC-20"/>
    <s v="PP01"/>
    <s v="PAINT"/>
    <x v="0"/>
    <d v="2019-09-29T00:00:00"/>
    <d v="1899-12-30T16:55:29"/>
    <d v="2019-09-29T00:00:00"/>
    <d v="1899-12-30T21:12:00"/>
    <n v="73.582999999999998"/>
    <n v="73.582999999999998"/>
    <s v="MIN"/>
    <n v="40"/>
    <s v="MIN"/>
    <s v="CNF  PRT  REL  TECO"/>
  </r>
  <r>
    <n v="1553593"/>
    <x v="35"/>
    <s v="0"/>
    <s v="0020"/>
    <s v="BFC-10"/>
    <s v="PP01"/>
    <s v="ASSEMBLY"/>
    <x v="1"/>
    <d v="2019-09-30T00:00:00"/>
    <d v="1899-12-30T09:49:35"/>
    <d v="2019-09-30T00:00:00"/>
    <d v="1899-12-30T10:01:52"/>
    <n v="12.282999999999999"/>
    <n v="12.282999999999999"/>
    <s v="MIN"/>
    <n v="15"/>
    <s v="MIN"/>
    <s v="CNF  PRT  REL  TECO"/>
  </r>
  <r>
    <n v="1553593"/>
    <x v="35"/>
    <s v="0"/>
    <s v="0030"/>
    <s v="BFC-90"/>
    <s v="PP01"/>
    <s v="ASSY IN PROCESS INSPECTION"/>
    <x v="2"/>
    <d v="2019-10-01T00:00:00"/>
    <d v="1899-12-30T07:34:28"/>
    <d v="2019-10-01T00:00:00"/>
    <d v="1899-12-30T07:34:28"/>
    <n v="20"/>
    <n v="20"/>
    <s v="MIN"/>
    <n v="20"/>
    <s v="MIN"/>
    <s v="CNF  ORSP PRT  REL  TECO"/>
  </r>
  <r>
    <n v="1553593"/>
    <x v="35"/>
    <s v="0"/>
    <s v="0040"/>
    <s v="BFC-10"/>
    <s v="PP01"/>
    <s v="ASSEMBLY"/>
    <x v="3"/>
    <d v="2019-10-01T00:00:00"/>
    <d v="1899-12-30T07:35:09"/>
    <d v="2019-10-01T00:00:00"/>
    <d v="1899-12-30T13:20:40"/>
    <n v="5.157"/>
    <n v="309.42"/>
    <s v="H"/>
    <n v="290"/>
    <s v="MIN"/>
    <s v="CNF  PRT  REL  TECO"/>
  </r>
  <r>
    <n v="1553593"/>
    <x v="35"/>
    <s v="0"/>
    <s v="0050"/>
    <s v="BFC-10"/>
    <s v="PP01"/>
    <s v="ASSEMBLY"/>
    <x v="4"/>
    <d v="2019-10-01T00:00:00"/>
    <d v="1899-12-30T13:20:55"/>
    <d v="2019-10-07T00:00:00"/>
    <d v="1899-12-30T12:13:50"/>
    <n v="36.195999999999998"/>
    <n v="2171.7599999999998"/>
    <s v="H"/>
    <n v="1040"/>
    <s v="MIN"/>
    <s v="CNF  PRT  REL  TECO"/>
  </r>
  <r>
    <n v="1553593"/>
    <x v="35"/>
    <s v="0"/>
    <s v="0060"/>
    <s v="BFC-10"/>
    <s v="PP01"/>
    <s v="ASSEMBLY"/>
    <x v="5"/>
    <d v="2019-10-07T00:00:00"/>
    <d v="1899-12-30T12:14:06"/>
    <d v="2019-10-07T00:00:00"/>
    <d v="1899-12-30T13:33:40"/>
    <n v="1.3260000000000001"/>
    <n v="79.56"/>
    <s v="H"/>
    <n v="50"/>
    <s v="MIN"/>
    <s v="CNF  PRT  REL  TECO"/>
  </r>
  <r>
    <n v="1553593"/>
    <x v="35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3593"/>
    <x v="35"/>
    <s v="0"/>
    <s v="0080"/>
    <s v="BFC-90"/>
    <s v="PP01"/>
    <s v="ASSY IN PROCESS INSPECTION"/>
    <x v="7"/>
    <d v="2019-10-07T00:00:00"/>
    <d v="1899-12-30T13:48:52"/>
    <d v="2019-10-07T00:00:00"/>
    <d v="1899-12-30T13:48:52"/>
    <n v="20"/>
    <n v="20"/>
    <s v="MIN"/>
    <n v="20"/>
    <s v="MIN"/>
    <s v="CNF  ORSP PRT  REL  TECO"/>
  </r>
  <r>
    <n v="1553593"/>
    <x v="35"/>
    <s v="0"/>
    <s v="0090"/>
    <s v="BFC-90"/>
    <s v="PP01"/>
    <s v="ASSY IN PROCESS INSPECTION"/>
    <x v="8"/>
    <d v="2019-10-07T00:00:00"/>
    <d v="1899-12-30T13:49:09"/>
    <d v="2019-10-07T00:00:00"/>
    <d v="1899-12-30T13:49:09"/>
    <n v="20"/>
    <n v="20"/>
    <s v="MIN"/>
    <n v="20"/>
    <s v="MIN"/>
    <s v="CNF  ORSP PRT  REL  TECO"/>
  </r>
  <r>
    <n v="1553593"/>
    <x v="35"/>
    <s v="0"/>
    <s v="0100"/>
    <s v="PFC-20"/>
    <s v="PP01"/>
    <s v="PAINT"/>
    <x v="9"/>
    <d v="2019-10-07T00:00:00"/>
    <d v="1899-12-30T13:51:18"/>
    <d v="2019-10-09T00:00:00"/>
    <d v="1899-12-30T00:05:00"/>
    <n v="13.218"/>
    <n v="793.08"/>
    <s v="H"/>
    <n v="450"/>
    <s v="MIN"/>
    <s v="CNF  PRT  REL  TECO"/>
  </r>
  <r>
    <n v="1553593"/>
    <x v="35"/>
    <s v="0"/>
    <s v="0110"/>
    <s v="PFC-99"/>
    <s v="PP01"/>
    <s v="PAINT INSPECTION"/>
    <x v="10"/>
    <d v="2019-10-09T00:00:00"/>
    <d v="1899-12-30T08:54:45"/>
    <d v="2019-10-09T00:00:00"/>
    <d v="1899-12-30T08:54:45"/>
    <n v="20"/>
    <n v="20"/>
    <s v="MIN"/>
    <n v="20"/>
    <s v="MIN"/>
    <s v="CNF  ORSP PRT  REL  TECO"/>
  </r>
  <r>
    <n v="1553593"/>
    <x v="35"/>
    <s v="0"/>
    <s v="0120"/>
    <s v="BFC-10"/>
    <s v="PP01"/>
    <s v="ASSEMBLY"/>
    <x v="11"/>
    <d v="2019-10-20T00:00:00"/>
    <d v="1899-12-30T08:49:47"/>
    <d v="2019-10-20T00:00:00"/>
    <d v="1899-12-30T09:08:48"/>
    <n v="4.75"/>
    <n v="4.75"/>
    <s v="MIN"/>
    <n v="100"/>
    <s v="MIN"/>
    <s v="CNF  PRT  REL  TECO"/>
  </r>
  <r>
    <n v="1553593"/>
    <x v="35"/>
    <s v="0"/>
    <s v="0130"/>
    <s v="BFC-90"/>
    <s v="PP01"/>
    <s v="ASSY IN PROCESS INSPECTION"/>
    <x v="12"/>
    <d v="2019-10-21T00:00:00"/>
    <d v="1899-12-30T13:05:20"/>
    <d v="2019-10-21T00:00:00"/>
    <d v="1899-12-30T13:05:20"/>
    <n v="20"/>
    <n v="20"/>
    <s v="MIN"/>
    <n v="20"/>
    <s v="MIN"/>
    <s v="CNF  ORSP PRT  REL  TECO"/>
  </r>
  <r>
    <n v="1553593"/>
    <x v="35"/>
    <s v="0"/>
    <s v="0140"/>
    <s v="BFC-90"/>
    <s v="PP01"/>
    <s v="ASSY IN PROCESS INSPECTION"/>
    <x v="13"/>
    <d v="2019-10-21T00:00:00"/>
    <d v="1899-12-30T13:05:31"/>
    <d v="2019-10-21T00:00:00"/>
    <d v="1899-12-30T13:05:31"/>
    <n v="30"/>
    <n v="30"/>
    <s v="MIN"/>
    <n v="30"/>
    <s v="MIN"/>
    <s v="CNF  ORSP PRT  REL  TECO"/>
  </r>
  <r>
    <n v="1553593"/>
    <x v="35"/>
    <s v="0"/>
    <s v="0150"/>
    <s v="BFC-99"/>
    <s v="PP01"/>
    <s v="FINAL INSPECTION"/>
    <x v="14"/>
    <d v="2019-10-21T00:00:00"/>
    <d v="1899-12-30T13:05:43"/>
    <d v="2019-10-21T00:00:00"/>
    <d v="1899-12-30T13:05:43"/>
    <n v="30"/>
    <n v="30"/>
    <s v="MIN"/>
    <n v="30"/>
    <s v="MIN"/>
    <s v="CNF  ORSP PRT  REL  TECO"/>
  </r>
  <r>
    <n v="1553593"/>
    <x v="35"/>
    <s v="0"/>
    <s v="0160"/>
    <s v="BFC-99"/>
    <s v="PP03"/>
    <s v="FINAL INSPECTION"/>
    <x v="15"/>
    <d v="2019-10-22T00:00:00"/>
    <d v="1899-12-30T08:48:50"/>
    <d v="2019-10-22T00:00:00"/>
    <d v="1899-12-30T08:48:50"/>
    <n v="45"/>
    <n v="45"/>
    <s v="MIN"/>
    <n v="45"/>
    <s v="MIN"/>
    <s v="CNF  ORSP PRT  REL  TECO"/>
  </r>
  <r>
    <n v="1553593"/>
    <x v="35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53593"/>
    <x v="35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4659"/>
    <x v="36"/>
    <s v="0"/>
    <s v="0010"/>
    <s v="PFC-20"/>
    <s v="PP01"/>
    <s v="PAINT"/>
    <x v="0"/>
    <d v="2019-10-03T00:00:00"/>
    <d v="1899-12-30T18:24:34"/>
    <d v="2019-10-03T00:00:00"/>
    <d v="1899-12-30T19:09:08"/>
    <n v="44.567"/>
    <n v="44.567"/>
    <s v="MIN"/>
    <n v="40"/>
    <s v="MIN"/>
    <s v="CNF  PRT  REL  TECO"/>
  </r>
  <r>
    <n v="1554659"/>
    <x v="36"/>
    <s v="0"/>
    <s v="0020"/>
    <s v="BFC-10"/>
    <s v="PP01"/>
    <s v="ASSEMBLY"/>
    <x v="1"/>
    <d v="2019-10-06T00:00:00"/>
    <d v="1899-12-30T09:42:18"/>
    <d v="2019-10-06T00:00:00"/>
    <d v="1899-12-30T10:00:03"/>
    <n v="3.6669999999999998"/>
    <n v="3.6669999999999998"/>
    <s v="MIN"/>
    <n v="15"/>
    <s v="MIN"/>
    <s v="CNF  PRT  REL  TECO"/>
  </r>
  <r>
    <n v="1554659"/>
    <x v="36"/>
    <s v="0"/>
    <s v="0030"/>
    <s v="BFC-90"/>
    <s v="PP01"/>
    <s v="ASSY IN PROCESS INSPECTION"/>
    <x v="2"/>
    <d v="2019-10-07T00:00:00"/>
    <d v="1899-12-30T13:34:46"/>
    <d v="2019-10-07T00:00:00"/>
    <d v="1899-12-30T13:34:46"/>
    <n v="20"/>
    <n v="20"/>
    <s v="MIN"/>
    <n v="20"/>
    <s v="MIN"/>
    <s v="CNF  ORSP PRT  REL  TECO"/>
  </r>
  <r>
    <n v="1554659"/>
    <x v="36"/>
    <s v="0"/>
    <s v="0040"/>
    <s v="BFC-10"/>
    <s v="PP01"/>
    <s v="ASSEMBLY"/>
    <x v="3"/>
    <d v="2019-10-07T00:00:00"/>
    <d v="1899-12-30T13:35:08"/>
    <d v="2019-10-08T00:00:00"/>
    <d v="1899-12-30T11:29:40"/>
    <n v="8.3219999999999992"/>
    <n v="499.31999999999994"/>
    <s v="H"/>
    <n v="290"/>
    <s v="MIN"/>
    <s v="CNF  PRT  REL  TECO"/>
  </r>
  <r>
    <n v="1554659"/>
    <x v="36"/>
    <s v="0"/>
    <s v="0050"/>
    <s v="BFC-10"/>
    <s v="PP01"/>
    <s v="ASSEMBLY"/>
    <x v="4"/>
    <d v="2019-10-08T00:00:00"/>
    <d v="1899-12-30T12:08:18"/>
    <d v="2019-10-14T00:00:00"/>
    <d v="1899-12-30T16:02:38"/>
    <n v="39.591999999999999"/>
    <n v="2375.52"/>
    <s v="H"/>
    <n v="1040"/>
    <s v="MIN"/>
    <s v="CNF  PRT  REL  TECO"/>
  </r>
  <r>
    <n v="1554659"/>
    <x v="36"/>
    <s v="0"/>
    <s v="0060"/>
    <s v="BFC-10"/>
    <s v="PP01"/>
    <s v="ASSEMBLY"/>
    <x v="5"/>
    <d v="2019-10-14T00:00:00"/>
    <d v="1899-12-30T16:02:48"/>
    <d v="2019-10-14T00:00:00"/>
    <d v="1899-12-30T16:26:52"/>
    <n v="24.067"/>
    <n v="24.067"/>
    <s v="MIN"/>
    <n v="50"/>
    <s v="MIN"/>
    <s v="CNF  PRT  REL  TECO"/>
  </r>
  <r>
    <n v="1554659"/>
    <x v="36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4659"/>
    <x v="36"/>
    <s v="0"/>
    <s v="0080"/>
    <s v="BFC-90"/>
    <s v="PP01"/>
    <s v="ASSY IN PROCESS INSPECTION"/>
    <x v="7"/>
    <d v="2019-10-15T00:00:00"/>
    <d v="1899-12-30T10:15:11"/>
    <d v="2019-10-15T00:00:00"/>
    <d v="1899-12-30T10:15:11"/>
    <n v="20"/>
    <n v="20"/>
    <s v="MIN"/>
    <n v="20"/>
    <s v="MIN"/>
    <s v="CNF  ORSP PRT  REL  TECO"/>
  </r>
  <r>
    <n v="1554659"/>
    <x v="36"/>
    <s v="0"/>
    <s v="0090"/>
    <s v="BFC-90"/>
    <s v="PP01"/>
    <s v="ASSY IN PROCESS INSPECTION"/>
    <x v="8"/>
    <d v="2019-10-15T00:00:00"/>
    <d v="1899-12-30T13:46:15"/>
    <d v="2019-10-15T00:00:00"/>
    <d v="1899-12-30T13:46:15"/>
    <n v="20"/>
    <n v="20"/>
    <s v="MIN"/>
    <n v="20"/>
    <s v="MIN"/>
    <s v="CNF  ORSP PRT  REL  TECO"/>
  </r>
  <r>
    <n v="1554659"/>
    <x v="36"/>
    <s v="0"/>
    <s v="0100"/>
    <s v="PFC-20"/>
    <s v="PP01"/>
    <s v="PAINT"/>
    <x v="9"/>
    <d v="2019-10-15T00:00:00"/>
    <d v="1899-12-30T20:25:57"/>
    <d v="2019-10-16T00:00:00"/>
    <d v="1899-12-30T22:40:55"/>
    <n v="4.5259999999999998"/>
    <n v="271.56"/>
    <s v="H"/>
    <n v="450"/>
    <s v="MIN"/>
    <s v="CNF  PRT  REL  TECO"/>
  </r>
  <r>
    <n v="1554659"/>
    <x v="36"/>
    <s v="0"/>
    <s v="0110"/>
    <s v="PFC-99"/>
    <s v="PP01"/>
    <s v="PAINT INSPECTION"/>
    <x v="10"/>
    <d v="2019-10-20T00:00:00"/>
    <d v="1899-12-30T07:42:03"/>
    <d v="2019-10-20T00:00:00"/>
    <d v="1899-12-30T07:42:03"/>
    <n v="20"/>
    <n v="20"/>
    <s v="MIN"/>
    <n v="20"/>
    <s v="MIN"/>
    <s v="CNF  ORSP PRT  REL  TECO"/>
  </r>
  <r>
    <n v="1554659"/>
    <x v="36"/>
    <s v="0"/>
    <s v="0120"/>
    <s v="BFC-10"/>
    <s v="PP01"/>
    <s v="ASSEMBLY"/>
    <x v="11"/>
    <d v="2019-10-20T00:00:00"/>
    <d v="1899-12-30T13:22:33"/>
    <d v="2019-10-20T00:00:00"/>
    <d v="1899-12-30T13:45:01"/>
    <n v="7.4829999999999997"/>
    <n v="7.4829999999999997"/>
    <s v="MIN"/>
    <n v="100"/>
    <s v="MIN"/>
    <s v="CNF  PRT  REL  TECO"/>
  </r>
  <r>
    <n v="1554659"/>
    <x v="36"/>
    <s v="0"/>
    <s v="0130"/>
    <s v="BFC-90"/>
    <s v="PP01"/>
    <s v="ASSY IN PROCESS INSPECTION"/>
    <x v="12"/>
    <d v="2019-10-23T00:00:00"/>
    <d v="1899-12-30T12:18:31"/>
    <d v="2019-10-23T00:00:00"/>
    <d v="1899-12-30T12:18:31"/>
    <n v="20"/>
    <n v="20"/>
    <s v="MIN"/>
    <n v="20"/>
    <s v="MIN"/>
    <s v="CNF  ORSP PRT  REL  TECO"/>
  </r>
  <r>
    <n v="1554659"/>
    <x v="36"/>
    <s v="0"/>
    <s v="0140"/>
    <s v="BFC-90"/>
    <s v="PP01"/>
    <s v="ASSY IN PROCESS INSPECTION"/>
    <x v="13"/>
    <d v="2019-10-23T00:00:00"/>
    <d v="1899-12-30T12:18:41"/>
    <d v="2019-10-23T00:00:00"/>
    <d v="1899-12-30T12:18:41"/>
    <n v="30"/>
    <n v="30"/>
    <s v="MIN"/>
    <n v="30"/>
    <s v="MIN"/>
    <s v="CNF  ORSP PRT  REL  TECO"/>
  </r>
  <r>
    <n v="1554659"/>
    <x v="36"/>
    <s v="0"/>
    <s v="0150"/>
    <s v="BFC-99"/>
    <s v="PP01"/>
    <s v="FINAL INSPECTION"/>
    <x v="14"/>
    <d v="2019-10-23T00:00:00"/>
    <d v="1899-12-30T12:18:49"/>
    <d v="2019-10-23T00:00:00"/>
    <d v="1899-12-30T12:18:49"/>
    <n v="30"/>
    <n v="30"/>
    <s v="MIN"/>
    <n v="30"/>
    <s v="MIN"/>
    <s v="CNF  ORSP PRT  REL  TECO"/>
  </r>
  <r>
    <n v="1554659"/>
    <x v="36"/>
    <s v="0"/>
    <s v="0160"/>
    <s v="BFC-99"/>
    <s v="PP03"/>
    <s v="FINAL INSPECTION"/>
    <x v="15"/>
    <d v="2019-10-27T00:00:00"/>
    <d v="1899-12-30T10:04:02"/>
    <d v="2019-10-27T00:00:00"/>
    <d v="1899-12-30T10:04:02"/>
    <n v="45"/>
    <n v="45"/>
    <s v="MIN"/>
    <n v="45"/>
    <s v="MIN"/>
    <s v="CNF  ORSP PRT  REL  TECO"/>
  </r>
  <r>
    <n v="1554659"/>
    <x v="36"/>
    <s v="1"/>
    <s v="0010"/>
    <s v="BFC-10"/>
    <s v="PP95"/>
    <s v="ASSEMBLY"/>
    <x v="16"/>
    <d v="2019-10-20T00:00:00"/>
    <d v="1899-12-30T09:16:27"/>
    <d v="2019-10-20T00:00:00"/>
    <d v="1899-12-30T13:58:25"/>
    <n v="4.6989999999999998"/>
    <n v="281.94"/>
    <s v="H"/>
    <n v="1"/>
    <s v="MIN"/>
    <s v="CNF  PRT  REL  TECO"/>
  </r>
  <r>
    <n v="1554659"/>
    <x v="36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4971"/>
    <x v="37"/>
    <s v="0"/>
    <s v="0010"/>
    <s v="PFC-20"/>
    <s v="PP01"/>
    <s v="PAINT"/>
    <x v="0"/>
    <d v="2019-10-08T00:00:00"/>
    <d v="1899-12-30T17:24:56"/>
    <d v="2019-10-09T00:00:00"/>
    <d v="1899-12-30T08:15:30"/>
    <n v="107.907"/>
    <n v="107.907"/>
    <s v="MIN"/>
    <n v="40"/>
    <s v="MIN"/>
    <s v="CNF  PRT  REL  TECO"/>
  </r>
  <r>
    <n v="1554971"/>
    <x v="37"/>
    <s v="0"/>
    <s v="0020"/>
    <s v="BFC-10"/>
    <s v="PP01"/>
    <s v="ASSEMBLY"/>
    <x v="1"/>
    <d v="2019-10-09T00:00:00"/>
    <d v="1899-12-30T08:16:20"/>
    <d v="2019-10-09T00:00:00"/>
    <d v="1899-12-30T08:22:14"/>
    <n v="1.9670000000000001"/>
    <n v="1.9670000000000001"/>
    <s v="MIN"/>
    <n v="15"/>
    <s v="MIN"/>
    <s v="CNF  PRT  REL  TECO"/>
  </r>
  <r>
    <n v="1554971"/>
    <x v="37"/>
    <s v="0"/>
    <s v="0030"/>
    <s v="BFC-90"/>
    <s v="PP01"/>
    <s v="ASSY IN PROCESS INSPECTION"/>
    <x v="2"/>
    <d v="2019-10-09T00:00:00"/>
    <d v="1899-12-30T16:22:26"/>
    <d v="2019-10-09T00:00:00"/>
    <d v="1899-12-30T16:22:26"/>
    <n v="20"/>
    <n v="20"/>
    <s v="MIN"/>
    <n v="20"/>
    <s v="MIN"/>
    <s v="CNF  ORSP PRT  REL  TECO"/>
  </r>
  <r>
    <n v="1554971"/>
    <x v="37"/>
    <s v="0"/>
    <s v="0040"/>
    <s v="BFC-10"/>
    <s v="PP01"/>
    <s v="ASSEMBLY"/>
    <x v="3"/>
    <d v="2019-10-09T00:00:00"/>
    <d v="1899-12-30T16:31:20"/>
    <d v="2019-10-10T00:00:00"/>
    <d v="1899-12-30T10:19:55"/>
    <n v="3.9929999999999999"/>
    <n v="239.57999999999998"/>
    <s v="H"/>
    <n v="290"/>
    <s v="MIN"/>
    <s v="CNF  PRT  REL  TECO"/>
  </r>
  <r>
    <n v="1554971"/>
    <x v="37"/>
    <s v="0"/>
    <s v="0050"/>
    <s v="BFC-10"/>
    <s v="PP01"/>
    <s v="ASSEMBLY"/>
    <x v="4"/>
    <d v="2019-10-10T00:00:00"/>
    <d v="1899-12-30T10:20:32"/>
    <d v="2019-10-16T00:00:00"/>
    <d v="1899-12-30T17:18:03"/>
    <n v="35.399000000000001"/>
    <n v="2123.94"/>
    <s v="H"/>
    <n v="1040"/>
    <s v="MIN"/>
    <s v="CNF  PRT  REL  TECO"/>
  </r>
  <r>
    <n v="1554971"/>
    <x v="37"/>
    <s v="0"/>
    <s v="0060"/>
    <s v="BFC-10"/>
    <s v="PP01"/>
    <s v="ASSEMBLY"/>
    <x v="5"/>
    <d v="2019-10-16T00:00:00"/>
    <d v="1899-12-30T17:18:23"/>
    <d v="2019-10-16T00:00:00"/>
    <d v="1899-12-30T17:32:48"/>
    <n v="14.417"/>
    <n v="14.417"/>
    <s v="MIN"/>
    <n v="50"/>
    <s v="MIN"/>
    <s v="CNF  PRT  REL  TECO"/>
  </r>
  <r>
    <n v="1554971"/>
    <x v="37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4971"/>
    <x v="37"/>
    <s v="0"/>
    <s v="0080"/>
    <s v="BFC-90"/>
    <s v="PP01"/>
    <s v="ASSY IN PROCESS INSPECTION"/>
    <x v="7"/>
    <d v="2019-10-20T00:00:00"/>
    <d v="1899-12-30T10:24:34"/>
    <d v="2019-10-20T00:00:00"/>
    <d v="1899-12-30T10:24:34"/>
    <n v="20"/>
    <n v="20"/>
    <s v="MIN"/>
    <n v="20"/>
    <s v="MIN"/>
    <s v="CNF  ORSP PRT  REL  TECO"/>
  </r>
  <r>
    <n v="1554971"/>
    <x v="37"/>
    <s v="0"/>
    <s v="0090"/>
    <s v="BFC-90"/>
    <s v="PP01"/>
    <s v="ASSY IN PROCESS INSPECTION"/>
    <x v="8"/>
    <d v="2019-10-20T00:00:00"/>
    <d v="1899-12-30T10:24:37"/>
    <d v="2019-10-20T00:00:00"/>
    <d v="1899-12-30T10:24:37"/>
    <n v="20"/>
    <n v="20"/>
    <s v="MIN"/>
    <n v="20"/>
    <s v="MIN"/>
    <s v="CNF  ORSP PRT  REL  TECO"/>
  </r>
  <r>
    <n v="1554971"/>
    <x v="37"/>
    <s v="0"/>
    <s v="0100"/>
    <s v="PFC-20"/>
    <s v="PP01"/>
    <s v="PAINT"/>
    <x v="9"/>
    <d v="2019-10-20T00:00:00"/>
    <d v="1899-12-30T13:18:58"/>
    <d v="2019-10-22T00:00:00"/>
    <d v="1899-12-30T01:33:33"/>
    <n v="10.587"/>
    <n v="635.22"/>
    <s v="H"/>
    <n v="450"/>
    <s v="MIN"/>
    <s v="CNF  PRT  REL  TECO"/>
  </r>
  <r>
    <n v="1554971"/>
    <x v="37"/>
    <s v="0"/>
    <s v="0110"/>
    <s v="PFC-99"/>
    <s v="PP01"/>
    <s v="PAINT INSPECTION"/>
    <x v="10"/>
    <d v="2019-10-22T00:00:00"/>
    <d v="1899-12-30T10:11:09"/>
    <d v="2019-10-22T00:00:00"/>
    <d v="1899-12-30T10:11:09"/>
    <n v="20"/>
    <n v="20"/>
    <s v="MIN"/>
    <n v="20"/>
    <s v="MIN"/>
    <s v="CNF  ORSP PRT  REL  TECO"/>
  </r>
  <r>
    <n v="1554971"/>
    <x v="37"/>
    <s v="0"/>
    <s v="0120"/>
    <s v="BFC-10"/>
    <s v="PP01"/>
    <s v="ASSEMBLY"/>
    <x v="11"/>
    <d v="2019-10-24T00:00:00"/>
    <d v="1899-12-30T08:03:33"/>
    <d v="2019-10-24T00:00:00"/>
    <d v="1899-12-30T08:47:24"/>
    <n v="21.933"/>
    <n v="21.933"/>
    <s v="MIN"/>
    <n v="100"/>
    <s v="MIN"/>
    <s v="CNF  PRT  REL  TECO"/>
  </r>
  <r>
    <n v="1554971"/>
    <x v="37"/>
    <s v="0"/>
    <s v="0130"/>
    <s v="BFC-90"/>
    <s v="PP01"/>
    <s v="ASSY IN PROCESS INSPECTION"/>
    <x v="12"/>
    <d v="2019-10-24T00:00:00"/>
    <d v="1899-12-30T15:21:50"/>
    <d v="2019-10-24T00:00:00"/>
    <d v="1899-12-30T15:21:50"/>
    <n v="20"/>
    <n v="20"/>
    <s v="MIN"/>
    <n v="20"/>
    <s v="MIN"/>
    <s v="CNF  ORSP PRT  REL  TECO"/>
  </r>
  <r>
    <n v="1554971"/>
    <x v="37"/>
    <s v="0"/>
    <s v="0140"/>
    <s v="BFC-90"/>
    <s v="PP01"/>
    <s v="ASSY IN PROCESS INSPECTION"/>
    <x v="13"/>
    <d v="2019-10-27T00:00:00"/>
    <d v="1899-12-30T15:15:06"/>
    <d v="2019-10-27T00:00:00"/>
    <d v="1899-12-30T15:15:06"/>
    <n v="30"/>
    <n v="30"/>
    <s v="MIN"/>
    <n v="30"/>
    <s v="MIN"/>
    <s v="CNF  ORSP PRT  REL  TECO"/>
  </r>
  <r>
    <n v="1554971"/>
    <x v="37"/>
    <s v="0"/>
    <s v="0150"/>
    <s v="BFC-99"/>
    <s v="PP01"/>
    <s v="FINAL INSPECTION"/>
    <x v="14"/>
    <d v="2019-10-27T00:00:00"/>
    <d v="1899-12-30T15:15:22"/>
    <d v="2019-10-27T00:00:00"/>
    <d v="1899-12-30T15:15:22"/>
    <n v="30"/>
    <n v="30"/>
    <s v="MIN"/>
    <n v="30"/>
    <s v="MIN"/>
    <s v="CNF  ORSP PRT  REL  TECO"/>
  </r>
  <r>
    <n v="1554971"/>
    <x v="37"/>
    <s v="0"/>
    <s v="0160"/>
    <s v="BFC-99"/>
    <s v="PP03"/>
    <s v="FINAL INSPECTION"/>
    <x v="15"/>
    <d v="2019-10-30T00:00:00"/>
    <d v="1899-12-30T08:39:26"/>
    <d v="2019-10-30T00:00:00"/>
    <d v="1899-12-30T08:39:26"/>
    <n v="45"/>
    <n v="45"/>
    <s v="MIN"/>
    <n v="45"/>
    <s v="MIN"/>
    <s v="CNF  ORSP PRT  REL  TECO"/>
  </r>
  <r>
    <n v="1554971"/>
    <x v="37"/>
    <s v="1"/>
    <s v="0010"/>
    <s v="BFC-10"/>
    <s v="PP95"/>
    <s v="ASSEMBLY"/>
    <x v="16"/>
    <m/>
    <d v="1899-12-30T00:00:00"/>
    <m/>
    <d v="1899-12-30T00:00:00"/>
    <n v="0"/>
    <n v="0"/>
    <s v=""/>
    <n v="1"/>
    <s v="MIN"/>
    <s v="PRT  REL  TECO"/>
  </r>
  <r>
    <n v="1554971"/>
    <x v="37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5466"/>
    <x v="38"/>
    <s v="0"/>
    <s v="0010"/>
    <s v="PFC-20"/>
    <s v="PP01"/>
    <s v="PAINT"/>
    <x v="0"/>
    <d v="2019-10-16T00:00:00"/>
    <d v="1899-12-30T01:30:10"/>
    <d v="2019-10-16T00:00:00"/>
    <d v="1899-12-30T02:08:51"/>
    <n v="38.683"/>
    <n v="38.683"/>
    <s v="MIN"/>
    <n v="40"/>
    <s v="MIN"/>
    <s v="CNF  PRT  REL  TECO"/>
  </r>
  <r>
    <n v="1555466"/>
    <x v="38"/>
    <s v="0"/>
    <s v="0020"/>
    <s v="BFC-10"/>
    <s v="PP01"/>
    <s v="ASSEMBLY"/>
    <x v="1"/>
    <d v="2019-10-16T00:00:00"/>
    <d v="1899-12-30T10:34:42"/>
    <d v="2019-10-16T00:00:00"/>
    <d v="1899-12-30T11:15:42"/>
    <n v="41"/>
    <n v="41"/>
    <s v="MIN"/>
    <n v="15"/>
    <s v="MIN"/>
    <s v="CNF  PRT  REL  TECO"/>
  </r>
  <r>
    <n v="1555466"/>
    <x v="38"/>
    <s v="0"/>
    <s v="0030"/>
    <s v="BFC-90"/>
    <s v="PP01"/>
    <s v="ASSY IN PROCESS INSPECTION"/>
    <x v="2"/>
    <d v="2019-10-20T00:00:00"/>
    <d v="1899-12-30T07:42:45"/>
    <d v="2019-10-20T00:00:00"/>
    <d v="1899-12-30T07:42:45"/>
    <n v="20"/>
    <n v="20"/>
    <s v="MIN"/>
    <n v="20"/>
    <s v="MIN"/>
    <s v="CNF  ORSP PRT  REL  TECO"/>
  </r>
  <r>
    <n v="1555466"/>
    <x v="38"/>
    <s v="0"/>
    <s v="0040"/>
    <s v="BFC-10"/>
    <s v="PP01"/>
    <s v="ASSEMBLY"/>
    <x v="3"/>
    <d v="2019-10-20T00:00:00"/>
    <d v="1899-12-30T07:53:48"/>
    <d v="2019-10-20T00:00:00"/>
    <d v="1899-12-30T14:54:45"/>
    <n v="5.5229999999999997"/>
    <n v="331.38"/>
    <s v="H"/>
    <n v="290"/>
    <s v="MIN"/>
    <s v="CNF  PRT  REL  TECO"/>
  </r>
  <r>
    <n v="1555466"/>
    <x v="38"/>
    <s v="0"/>
    <s v="0050"/>
    <s v="BFC-10"/>
    <s v="PP01"/>
    <s v="ASSEMBLY"/>
    <x v="4"/>
    <d v="2019-10-20T00:00:00"/>
    <d v="1899-12-30T15:20:28"/>
    <d v="2019-10-24T00:00:00"/>
    <d v="1899-12-30T14:14:52"/>
    <n v="1455.9559999999999"/>
    <n v="1455.9559999999999"/>
    <s v="MIN"/>
    <n v="1040"/>
    <s v="MIN"/>
    <s v="CNF  PRT  REL  TECO"/>
  </r>
  <r>
    <n v="1555466"/>
    <x v="38"/>
    <s v="0"/>
    <s v="0060"/>
    <s v="BFC-10"/>
    <s v="PP01"/>
    <s v="ASSEMBLY"/>
    <x v="5"/>
    <d v="2019-10-24T00:00:00"/>
    <d v="1899-12-30T14:36:22"/>
    <d v="2019-10-24T00:00:00"/>
    <d v="1899-12-30T14:47:05"/>
    <n v="10.717000000000001"/>
    <n v="10.717000000000001"/>
    <s v="MIN"/>
    <n v="50"/>
    <s v="MIN"/>
    <s v="CNF  PRT  REL  TECO"/>
  </r>
  <r>
    <n v="1555466"/>
    <x v="38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5466"/>
    <x v="38"/>
    <s v="0"/>
    <s v="0080"/>
    <s v="BFC-90"/>
    <s v="PP01"/>
    <s v="ASSY IN PROCESS INSPECTION"/>
    <x v="7"/>
    <d v="2019-10-24T00:00:00"/>
    <d v="1899-12-30T14:59:14"/>
    <d v="2019-10-24T00:00:00"/>
    <d v="1899-12-30T14:59:14"/>
    <n v="20"/>
    <n v="20"/>
    <s v="MIN"/>
    <n v="20"/>
    <s v="MIN"/>
    <s v="CNF  ORSP PRT  REL  TECO"/>
  </r>
  <r>
    <n v="1555466"/>
    <x v="38"/>
    <s v="0"/>
    <s v="0090"/>
    <s v="BFC-90"/>
    <s v="PP01"/>
    <s v="ASSY IN PROCESS INSPECTION"/>
    <x v="8"/>
    <d v="2019-10-24T00:00:00"/>
    <d v="1899-12-30T14:59:23"/>
    <d v="2019-10-24T00:00:00"/>
    <d v="1899-12-30T14:59:23"/>
    <n v="20"/>
    <n v="20"/>
    <s v="MIN"/>
    <n v="20"/>
    <s v="MIN"/>
    <s v="CNF  ORSP PRT  REL  TECO"/>
  </r>
  <r>
    <n v="1555466"/>
    <x v="38"/>
    <s v="0"/>
    <s v="0100"/>
    <s v="PFC-20"/>
    <s v="PP01"/>
    <s v="PAINT"/>
    <x v="9"/>
    <d v="2019-10-24T00:00:00"/>
    <d v="1899-12-30T15:26:31"/>
    <d v="2019-10-28T00:00:00"/>
    <d v="1899-12-30T03:50:21"/>
    <n v="3.9510000000000001"/>
    <n v="237.06"/>
    <s v="H"/>
    <n v="450"/>
    <s v="MIN"/>
    <s v="CNF  PRT  REL  TECO"/>
  </r>
  <r>
    <n v="1555466"/>
    <x v="38"/>
    <s v="0"/>
    <s v="0110"/>
    <s v="PFC-99"/>
    <s v="PP01"/>
    <s v="PAINT INSPECTION"/>
    <x v="10"/>
    <d v="2019-10-28T00:00:00"/>
    <d v="1899-12-30T10:09:56"/>
    <d v="2019-10-28T00:00:00"/>
    <d v="1899-12-30T10:09:56"/>
    <n v="20"/>
    <n v="20"/>
    <s v="MIN"/>
    <n v="20"/>
    <s v="MIN"/>
    <s v="CNF  ORSP PRT  REL  TECO"/>
  </r>
  <r>
    <n v="1555466"/>
    <x v="38"/>
    <s v="0"/>
    <s v="0120"/>
    <s v="BFC-10"/>
    <s v="PP01"/>
    <s v="ASSEMBLY"/>
    <x v="11"/>
    <d v="2019-10-29T00:00:00"/>
    <d v="1899-12-30T08:47:21"/>
    <d v="2019-10-29T00:00:00"/>
    <d v="1899-12-30T09:39:55"/>
    <n v="26.283000000000001"/>
    <n v="26.283000000000001"/>
    <s v="MIN"/>
    <n v="100"/>
    <s v="MIN"/>
    <s v="CNF  PRT  REL  TECO"/>
  </r>
  <r>
    <n v="1555466"/>
    <x v="38"/>
    <s v="0"/>
    <s v="0130"/>
    <s v="BFC-90"/>
    <s v="PP01"/>
    <s v="ASSY IN PROCESS INSPECTION"/>
    <x v="12"/>
    <d v="2019-10-29T00:00:00"/>
    <d v="1899-12-30T16:01:37"/>
    <d v="2019-10-29T00:00:00"/>
    <d v="1899-12-30T16:01:37"/>
    <n v="20"/>
    <n v="20"/>
    <s v="MIN"/>
    <n v="20"/>
    <s v="MIN"/>
    <s v="CNF  ORSP PRT  REL  TECO"/>
  </r>
  <r>
    <n v="1555466"/>
    <x v="38"/>
    <s v="0"/>
    <s v="0140"/>
    <s v="BFC-90"/>
    <s v="PP01"/>
    <s v="ASSY IN PROCESS INSPECTION"/>
    <x v="13"/>
    <d v="2019-10-29T00:00:00"/>
    <d v="1899-12-30T16:01:44"/>
    <d v="2019-10-29T00:00:00"/>
    <d v="1899-12-30T16:01:44"/>
    <n v="30"/>
    <n v="30"/>
    <s v="MIN"/>
    <n v="30"/>
    <s v="MIN"/>
    <s v="CNF  ORSP PRT  REL  TECO"/>
  </r>
  <r>
    <n v="1555466"/>
    <x v="38"/>
    <s v="0"/>
    <s v="0150"/>
    <s v="BFC-99"/>
    <s v="PP01"/>
    <s v="FINAL INSPECTION"/>
    <x v="14"/>
    <d v="2019-10-29T00:00:00"/>
    <d v="1899-12-30T16:01:50"/>
    <d v="2019-10-29T00:00:00"/>
    <d v="1899-12-30T16:01:50"/>
    <n v="30"/>
    <n v="30"/>
    <s v="MIN"/>
    <n v="30"/>
    <s v="MIN"/>
    <s v="CNF  ORSP PRT  REL  TECO"/>
  </r>
  <r>
    <n v="1555466"/>
    <x v="38"/>
    <s v="0"/>
    <s v="0160"/>
    <s v="BFC-99"/>
    <s v="PP03"/>
    <s v="FINAL INSPECTION"/>
    <x v="15"/>
    <d v="2019-11-04T00:00:00"/>
    <d v="1899-12-30T15:40:02"/>
    <d v="2019-11-04T00:00:00"/>
    <d v="1899-12-30T15:40:02"/>
    <n v="45"/>
    <n v="45"/>
    <s v="MIN"/>
    <n v="45"/>
    <s v="MIN"/>
    <s v="CNF  ORSP PRT  REL  TECO"/>
  </r>
  <r>
    <n v="1555466"/>
    <x v="38"/>
    <s v="1"/>
    <s v="0010"/>
    <s v="BFC-10"/>
    <s v="PP95"/>
    <s v="ASSEMBLY"/>
    <x v="16"/>
    <d v="2019-10-28T00:00:00"/>
    <d v="1899-12-30T10:16:50"/>
    <d v="2019-10-28T00:00:00"/>
    <d v="1899-12-30T13:59:51"/>
    <n v="3.7170000000000001"/>
    <n v="223.02"/>
    <s v="H"/>
    <n v="1"/>
    <s v="MIN"/>
    <s v="CNF  PRT  REL  TECO"/>
  </r>
  <r>
    <n v="1555466"/>
    <x v="38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  <r>
    <n v="1555470"/>
    <x v="39"/>
    <s v="0"/>
    <s v="0010"/>
    <s v="PFC-20"/>
    <s v="PP01"/>
    <s v="PAINT"/>
    <x v="0"/>
    <d v="2019-10-21T00:00:00"/>
    <d v="1899-12-30T02:26:19"/>
    <d v="2019-10-21T00:00:00"/>
    <d v="1899-12-30T03:27:44"/>
    <n v="1.024"/>
    <n v="61.44"/>
    <s v="H"/>
    <n v="40"/>
    <s v="MIN"/>
    <s v="CNF  PRT  REL  TECO"/>
  </r>
  <r>
    <n v="1555470"/>
    <x v="39"/>
    <s v="0"/>
    <s v="0020"/>
    <s v="BFC-10"/>
    <s v="PP01"/>
    <s v="ASSEMBLY"/>
    <x v="1"/>
    <d v="2019-10-21T00:00:00"/>
    <d v="1899-12-30T09:47:40"/>
    <d v="2019-10-21T00:00:00"/>
    <d v="1899-12-30T10:12:19"/>
    <n v="24.65"/>
    <n v="24.65"/>
    <s v="MIN"/>
    <n v="15"/>
    <s v="MIN"/>
    <s v="CNF  PRT  REL  TECO"/>
  </r>
  <r>
    <n v="1555470"/>
    <x v="39"/>
    <s v="0"/>
    <s v="0030"/>
    <s v="BFC-90"/>
    <s v="PP01"/>
    <s v="ASSY IN PROCESS INSPECTION"/>
    <x v="2"/>
    <d v="2019-10-22T00:00:00"/>
    <d v="1899-12-30T09:22:02"/>
    <d v="2019-10-22T00:00:00"/>
    <d v="1899-12-30T09:22:02"/>
    <n v="20"/>
    <n v="20"/>
    <s v="MIN"/>
    <n v="20"/>
    <s v="MIN"/>
    <s v="CNF  ORSP PRT  REL  TECO"/>
  </r>
  <r>
    <n v="1555470"/>
    <x v="39"/>
    <s v="0"/>
    <s v="0040"/>
    <s v="BFC-10"/>
    <s v="PP01"/>
    <s v="ASSEMBLY"/>
    <x v="3"/>
    <d v="2019-10-22T00:00:00"/>
    <d v="1899-12-30T09:50:32"/>
    <d v="2019-10-22T00:00:00"/>
    <d v="1899-12-30T11:25:20"/>
    <n v="1.5780000000000001"/>
    <n v="94.68"/>
    <s v="H"/>
    <n v="290"/>
    <s v="MIN"/>
    <s v="CNF  PRT  REL  TECO"/>
  </r>
  <r>
    <n v="1555470"/>
    <x v="39"/>
    <s v="0"/>
    <s v="0050"/>
    <s v="BFC-10"/>
    <s v="PP01"/>
    <s v="ASSEMBLY"/>
    <x v="4"/>
    <d v="2019-10-27T00:00:00"/>
    <d v="1899-12-30T07:38:28"/>
    <d v="2019-10-29T00:00:00"/>
    <d v="1899-12-30T14:22:25"/>
    <n v="183.53"/>
    <n v="183.53"/>
    <s v="MIN"/>
    <n v="1040"/>
    <s v="MIN"/>
    <s v="CNF  PRT  REL  TECO"/>
  </r>
  <r>
    <n v="1555470"/>
    <x v="39"/>
    <s v="0"/>
    <s v="0060"/>
    <s v="BFC-10"/>
    <s v="PP01"/>
    <s v="ASSEMBLY"/>
    <x v="5"/>
    <d v="2019-10-29T00:00:00"/>
    <d v="1899-12-30T14:23:03"/>
    <d v="2019-10-29T00:00:00"/>
    <d v="1899-12-30T14:42:31"/>
    <n v="19.466999999999999"/>
    <n v="19.466999999999999"/>
    <s v="MIN"/>
    <n v="50"/>
    <s v="MIN"/>
    <s v="CNF  PRT  REL  TECO"/>
  </r>
  <r>
    <n v="1555470"/>
    <x v="39"/>
    <s v="0"/>
    <s v="0070"/>
    <s v="BFC-50"/>
    <s v="PP95"/>
    <s v="ASSEMBLY REPAIRS"/>
    <x v="6"/>
    <m/>
    <d v="1899-12-30T00:00:00"/>
    <m/>
    <d v="1899-12-30T00:00:00"/>
    <n v="0"/>
    <n v="0"/>
    <s v=""/>
    <n v="0"/>
    <s v="MIN"/>
    <s v="PRT  REL  TECO"/>
  </r>
  <r>
    <n v="1555470"/>
    <x v="39"/>
    <s v="0"/>
    <s v="0080"/>
    <s v="BFC-90"/>
    <s v="PP01"/>
    <s v="ASSY IN PROCESS INSPECTION"/>
    <x v="7"/>
    <d v="2019-10-29T00:00:00"/>
    <d v="1899-12-30T14:58:31"/>
    <d v="2019-10-29T00:00:00"/>
    <d v="1899-12-30T14:58:31"/>
    <n v="20"/>
    <n v="20"/>
    <s v="MIN"/>
    <n v="20"/>
    <s v="MIN"/>
    <s v="CNF  ORSP PRT  REL  TECO"/>
  </r>
  <r>
    <n v="1555470"/>
    <x v="39"/>
    <s v="0"/>
    <s v="0090"/>
    <s v="BFC-90"/>
    <s v="PP01"/>
    <s v="ASSY IN PROCESS INSPECTION"/>
    <x v="8"/>
    <d v="2019-10-29T00:00:00"/>
    <d v="1899-12-30T14:58:52"/>
    <d v="2019-10-29T00:00:00"/>
    <d v="1899-12-30T14:58:52"/>
    <n v="20"/>
    <n v="20"/>
    <s v="MIN"/>
    <n v="20"/>
    <s v="MIN"/>
    <s v="CNF  ORSP PRT  REL  TECO"/>
  </r>
  <r>
    <n v="1555470"/>
    <x v="39"/>
    <s v="0"/>
    <s v="0100"/>
    <s v="PFC-20"/>
    <s v="PP01"/>
    <s v="PAINT"/>
    <x v="9"/>
    <d v="2019-10-29T00:00:00"/>
    <d v="1899-12-30T22:37:56"/>
    <d v="2019-10-31T00:00:00"/>
    <d v="1899-12-30T03:43:21"/>
    <n v="4.5780000000000003"/>
    <n v="274.68"/>
    <s v="H"/>
    <n v="450"/>
    <s v="MIN"/>
    <s v="CNF  PRT  REL  TECO"/>
  </r>
  <r>
    <n v="1555470"/>
    <x v="39"/>
    <s v="0"/>
    <s v="0110"/>
    <s v="PFC-99"/>
    <s v="PP01"/>
    <s v="PAINT INSPECTION"/>
    <x v="10"/>
    <d v="2019-10-31T00:00:00"/>
    <d v="1899-12-30T08:46:29"/>
    <d v="2019-10-31T00:00:00"/>
    <d v="1899-12-30T08:46:29"/>
    <n v="20"/>
    <n v="20"/>
    <s v="MIN"/>
    <n v="20"/>
    <s v="MIN"/>
    <s v="CNF  ORSP PRT  REL  TECO"/>
  </r>
  <r>
    <n v="1555470"/>
    <x v="39"/>
    <s v="0"/>
    <s v="0120"/>
    <s v="BFC-10"/>
    <s v="PP01"/>
    <s v="ASSEMBLY"/>
    <x v="11"/>
    <d v="2019-11-03T00:00:00"/>
    <d v="1899-12-30T08:24:08"/>
    <d v="2019-11-03T00:00:00"/>
    <d v="1899-12-30T09:29:45"/>
    <n v="1.0940000000000001"/>
    <n v="65.64"/>
    <s v="H"/>
    <n v="100"/>
    <s v="MIN"/>
    <s v="CNF  PRT  REL  TECO"/>
  </r>
  <r>
    <n v="1555470"/>
    <x v="39"/>
    <s v="0"/>
    <s v="0130"/>
    <s v="BFC-90"/>
    <s v="PP01"/>
    <s v="ASSY IN PROCESS INSPECTION"/>
    <x v="12"/>
    <d v="2019-11-05T00:00:00"/>
    <d v="1899-12-30T14:42:23"/>
    <d v="2019-11-05T00:00:00"/>
    <d v="1899-12-30T14:42:23"/>
    <n v="20"/>
    <n v="20"/>
    <s v="MIN"/>
    <n v="20"/>
    <s v="MIN"/>
    <s v="CNF  ORSP PRT  REL  TECO"/>
  </r>
  <r>
    <n v="1555470"/>
    <x v="39"/>
    <s v="0"/>
    <s v="0140"/>
    <s v="BFC-90"/>
    <s v="PP01"/>
    <s v="ASSY IN PROCESS INSPECTION"/>
    <x v="13"/>
    <d v="2019-11-05T00:00:00"/>
    <d v="1899-12-30T14:42:27"/>
    <d v="2019-11-05T00:00:00"/>
    <d v="1899-12-30T14:42:27"/>
    <n v="30"/>
    <n v="30"/>
    <s v="MIN"/>
    <n v="30"/>
    <s v="MIN"/>
    <s v="CNF  ORSP PRT  REL  TECO"/>
  </r>
  <r>
    <n v="1555470"/>
    <x v="39"/>
    <s v="0"/>
    <s v="0150"/>
    <s v="BFC-99"/>
    <s v="PP01"/>
    <s v="FINAL INSPECTION"/>
    <x v="14"/>
    <d v="2019-11-05T00:00:00"/>
    <d v="1899-12-30T14:42:29"/>
    <d v="2019-11-05T00:00:00"/>
    <d v="1899-12-30T14:42:29"/>
    <n v="30"/>
    <n v="30"/>
    <s v="MIN"/>
    <n v="30"/>
    <s v="MIN"/>
    <s v="CNF  ORSP PRT  REL  TECO"/>
  </r>
  <r>
    <n v="1555470"/>
    <x v="39"/>
    <s v="0"/>
    <s v="0160"/>
    <s v="BFC-99"/>
    <s v="PP03"/>
    <s v="FINAL INSPECTION"/>
    <x v="15"/>
    <d v="2019-11-10T00:00:00"/>
    <d v="1899-12-30T09:24:45"/>
    <d v="2019-11-10T00:00:00"/>
    <d v="1899-12-30T09:24:45"/>
    <n v="45"/>
    <n v="45"/>
    <s v="MIN"/>
    <n v="45"/>
    <s v="MIN"/>
    <s v="CNF  ORSP PRT  REL  TECO"/>
  </r>
  <r>
    <n v="1555470"/>
    <x v="39"/>
    <s v="1"/>
    <s v="0010"/>
    <s v="BFC-10"/>
    <s v="PP95"/>
    <s v="ASSEMBLY"/>
    <x v="16"/>
    <d v="2019-10-22T00:00:00"/>
    <d v="1899-12-30T09:20:55"/>
    <d v="2019-10-29T00:00:00"/>
    <d v="1899-12-30T16:07:07"/>
    <n v="49.808"/>
    <n v="2988.48"/>
    <s v="H"/>
    <n v="1"/>
    <s v="MIN"/>
    <s v="CNF  PRT  REL  TECO"/>
  </r>
  <r>
    <n v="1555470"/>
    <x v="39"/>
    <s v="2"/>
    <s v="0100"/>
    <s v="PFC-20"/>
    <s v="PP95"/>
    <s v="PAINT"/>
    <x v="17"/>
    <m/>
    <d v="1899-12-30T00:00:00"/>
    <m/>
    <d v="1899-12-30T00:00:00"/>
    <n v="0"/>
    <n v="0"/>
    <s v=""/>
    <n v="5"/>
    <s v="MIN"/>
    <s v="PRT  REL  TECO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0">
  <r>
    <n v="1529656"/>
    <x v="0"/>
    <s v="0"/>
    <s v="0010"/>
    <s v="BFC-10"/>
    <s v="PP01"/>
    <s v="ASSEMBLY"/>
    <x v="0"/>
    <d v="2019-05-12T00:00:00"/>
    <d v="1899-12-30T09:28:30"/>
    <d v="2019-05-12T00:00:00"/>
    <d v="1899-12-30T09:29:17"/>
    <n v="12"/>
    <n v="12"/>
    <s v="S"/>
    <n v="20"/>
    <s v="MIN"/>
    <s v="CNF  PRT  REL  TECO"/>
  </r>
  <r>
    <n v="1529656"/>
    <x v="0"/>
    <s v="0"/>
    <s v="0020"/>
    <s v="BFC-90"/>
    <s v="PP01"/>
    <s v="ASSY IN PROCESS INSPECTION"/>
    <x v="1"/>
    <d v="2019-05-12T00:00:00"/>
    <d v="1899-12-30T10:22:52"/>
    <d v="2019-05-12T00:00:00"/>
    <d v="1899-12-30T10:22:52"/>
    <n v="30"/>
    <n v="30"/>
    <s v="MIN"/>
    <n v="30"/>
    <s v="MIN"/>
    <s v="CNF  ORSP PRT  REL  TECO"/>
  </r>
  <r>
    <n v="1529656"/>
    <x v="0"/>
    <s v="0"/>
    <s v="0030"/>
    <s v="BFC-10"/>
    <s v="PP01"/>
    <s v="ASSEMBLY"/>
    <x v="2"/>
    <d v="2019-05-19T00:00:00"/>
    <d v="1899-12-30T12:22:07"/>
    <d v="2019-05-19T00:00:00"/>
    <d v="1899-12-30T13:15:41"/>
    <n v="53.567"/>
    <n v="53.567"/>
    <s v="MIN"/>
    <n v="200"/>
    <s v="MIN"/>
    <s v="CNF  PRT  REL  TECO"/>
  </r>
  <r>
    <n v="1529656"/>
    <x v="0"/>
    <s v="0"/>
    <s v="0040"/>
    <s v="BFC-10"/>
    <s v="PP01"/>
    <s v="ASSEMBLY"/>
    <x v="3"/>
    <d v="2019-05-19T00:00:00"/>
    <d v="1899-12-30T13:15:58"/>
    <d v="2019-05-19T00:00:00"/>
    <d v="1899-12-30T14:59:53"/>
    <n v="1.732"/>
    <n v="103.92"/>
    <s v="H"/>
    <n v="500"/>
    <s v="MIN"/>
    <s v="CNF  PRT  REL  TECO"/>
  </r>
  <r>
    <n v="1529656"/>
    <x v="0"/>
    <s v="0"/>
    <s v="0050"/>
    <s v="BFC-90"/>
    <s v="PP01"/>
    <s v="ASSY IN PROCESS INSPECTION"/>
    <x v="4"/>
    <d v="2019-05-20T00:00:00"/>
    <d v="1899-12-30T11:22:19"/>
    <d v="2019-05-20T00:00:00"/>
    <d v="1899-12-30T11:22:19"/>
    <n v="20"/>
    <n v="20"/>
    <s v="MIN"/>
    <n v="20"/>
    <s v="MIN"/>
    <s v="CNF  ORSP PRT  REL  TECO"/>
  </r>
  <r>
    <n v="1529656"/>
    <x v="0"/>
    <s v="0"/>
    <s v="0060"/>
    <s v="BFC-90"/>
    <s v="PP01"/>
    <s v="ASSY IN PROCESS INSPECTION"/>
    <x v="5"/>
    <d v="2019-05-20T00:00:00"/>
    <d v="1899-12-30T11:22:31"/>
    <d v="2019-05-20T00:00:00"/>
    <d v="1899-12-30T11:22:31"/>
    <n v="20"/>
    <n v="20"/>
    <s v="MIN"/>
    <n v="20"/>
    <s v="MIN"/>
    <s v="CNF  ORSP PRT  REL  TECO"/>
  </r>
  <r>
    <n v="1529656"/>
    <x v="0"/>
    <s v="0"/>
    <s v="0070"/>
    <s v="PFC-20"/>
    <s v="PP01"/>
    <s v="PAINT"/>
    <x v="6"/>
    <d v="2019-05-20T00:00:00"/>
    <d v="1899-12-30T15:22:44"/>
    <d v="2019-05-21T00:00:00"/>
    <d v="1899-12-30T14:53:14"/>
    <n v="16.667999999999999"/>
    <n v="1000.0799999999999"/>
    <s v="H"/>
    <n v="450"/>
    <s v="MIN"/>
    <s v="CNF  PRT  REL  TECO"/>
  </r>
  <r>
    <n v="1529656"/>
    <x v="0"/>
    <s v="0"/>
    <s v="0080"/>
    <s v="PFC-99"/>
    <s v="PP01"/>
    <s v="PAINT INSPECTION"/>
    <x v="7"/>
    <d v="2019-05-22T00:00:00"/>
    <d v="1899-12-30T07:35:44"/>
    <d v="2019-05-22T00:00:00"/>
    <d v="1899-12-30T07:35:44"/>
    <n v="20"/>
    <n v="20"/>
    <s v="MIN"/>
    <n v="20"/>
    <s v="MIN"/>
    <s v="CNF  ORSP PRT  REL  TECO"/>
  </r>
  <r>
    <n v="1529656"/>
    <x v="0"/>
    <s v="0"/>
    <s v="0090"/>
    <s v="BFC-50"/>
    <s v="PP95"/>
    <s v="ASSEMBLY REPAIRS"/>
    <x v="8"/>
    <m/>
    <d v="1899-12-30T00:00:00"/>
    <m/>
    <d v="1899-12-30T00:00:00"/>
    <n v="0"/>
    <n v="0"/>
    <s v=""/>
    <n v="1370"/>
    <s v="MIN"/>
    <s v="PRT  REL  TECO"/>
  </r>
  <r>
    <n v="1529656"/>
    <x v="0"/>
    <s v="0"/>
    <s v="0100"/>
    <s v="BFC-10"/>
    <s v="PP01"/>
    <s v="ASSEMBLY"/>
    <x v="9"/>
    <d v="2019-05-23T00:00:00"/>
    <d v="1899-12-30T08:56:58"/>
    <d v="2019-05-23T00:00:00"/>
    <d v="1899-12-30T13:55:05"/>
    <n v="54.082999999999998"/>
    <n v="54.082999999999998"/>
    <s v="MIN"/>
    <n v="40"/>
    <s v="MIN"/>
    <s v="CNF  PRT  REL  TECO"/>
  </r>
  <r>
    <n v="1529656"/>
    <x v="0"/>
    <s v="0"/>
    <s v="0110"/>
    <s v="BFC-90"/>
    <s v="PP01"/>
    <s v="ASSY IN PROCESS INSPECTION"/>
    <x v="10"/>
    <d v="2019-05-27T00:00:00"/>
    <d v="1899-12-30T13:09:57"/>
    <d v="2019-05-27T00:00:00"/>
    <d v="1899-12-30T13:09:57"/>
    <n v="20"/>
    <n v="20"/>
    <s v="MIN"/>
    <n v="20"/>
    <s v="MIN"/>
    <s v="CNF  ORSP PRT  REL  TECO"/>
  </r>
  <r>
    <n v="1529656"/>
    <x v="0"/>
    <s v="0"/>
    <s v="0120"/>
    <s v="BFC-90"/>
    <s v="PP01"/>
    <s v="ASSY IN PROCESS INSPECTION"/>
    <x v="11"/>
    <d v="2019-05-27T00:00:00"/>
    <d v="1899-12-30T13:10:07"/>
    <d v="2019-05-27T00:00:00"/>
    <d v="1899-12-30T13:10:07"/>
    <n v="50"/>
    <n v="50"/>
    <s v="MIN"/>
    <n v="50"/>
    <s v="MIN"/>
    <s v="CNF  ORSP PRT  REL  TECO"/>
  </r>
  <r>
    <n v="1529656"/>
    <x v="0"/>
    <s v="0"/>
    <s v="0130"/>
    <s v="BFC-99"/>
    <s v="PP01"/>
    <s v="FINAL INSPECTION"/>
    <x v="12"/>
    <d v="2019-05-27T00:00:00"/>
    <d v="1899-12-30T13:10:16"/>
    <d v="2019-05-27T00:00:00"/>
    <d v="1899-12-30T13:10:16"/>
    <n v="10"/>
    <n v="10"/>
    <s v="MIN"/>
    <n v="10"/>
    <s v="MIN"/>
    <s v="CNF  ORSP PRT  REL  TECO"/>
  </r>
  <r>
    <n v="1529656"/>
    <x v="0"/>
    <s v="0"/>
    <s v="0140"/>
    <s v="BFC-99"/>
    <s v="PP03"/>
    <s v="FINAL INSPECTION"/>
    <x v="13"/>
    <d v="2019-05-27T00:00:00"/>
    <d v="1899-12-30T13:16:37"/>
    <d v="2019-05-27T00:00:00"/>
    <d v="1899-12-30T13:16:37"/>
    <n v="10"/>
    <n v="10"/>
    <s v="MIN"/>
    <n v="10"/>
    <s v="MIN"/>
    <s v="CNF  ORSP PRT  REL  TECO"/>
  </r>
  <r>
    <n v="1529656"/>
    <x v="0"/>
    <s v="1"/>
    <s v="0010"/>
    <s v="BFC-10"/>
    <s v="PP95"/>
    <s v="ASSEMBLY"/>
    <x v="14"/>
    <d v="2019-05-15T00:00:00"/>
    <d v="1899-12-30T07:31:11"/>
    <d v="2019-05-19T00:00:00"/>
    <d v="1899-12-30T12:04:45"/>
    <n v="20.081"/>
    <n v="1204.8599999999999"/>
    <s v="H"/>
    <n v="1"/>
    <s v="MIN"/>
    <s v="CNF  PRT  REL  TECO"/>
  </r>
  <r>
    <n v="1529656"/>
    <x v="0"/>
    <s v="2"/>
    <s v="0070"/>
    <s v="PFC-20"/>
    <s v="PP95"/>
    <s v="PAINT"/>
    <x v="15"/>
    <d v="2019-05-20T00:00:00"/>
    <d v="1899-12-30T22:49:05"/>
    <d v="2019-05-21T00:00:00"/>
    <d v="1899-12-30T06:46:09"/>
    <n v="2.65"/>
    <n v="159"/>
    <s v="H"/>
    <n v="5"/>
    <s v="MIN"/>
    <s v="CNF  PRT  REL  TECO"/>
  </r>
  <r>
    <n v="1530332"/>
    <x v="1"/>
    <s v="0"/>
    <s v="0010"/>
    <s v="BFC-10"/>
    <s v="PP01"/>
    <s v="ASSEMBLY"/>
    <x v="0"/>
    <d v="2019-05-15T00:00:00"/>
    <d v="1899-12-30T09:27:49"/>
    <d v="2019-05-15T00:00:00"/>
    <d v="1899-12-30T09:32:27"/>
    <n v="1.55"/>
    <n v="1.55"/>
    <s v="MIN"/>
    <n v="20"/>
    <s v="MIN"/>
    <s v="CNF  PRT  REL  TECO"/>
  </r>
  <r>
    <n v="1530332"/>
    <x v="1"/>
    <s v="0"/>
    <s v="0020"/>
    <s v="BFC-90"/>
    <s v="PP01"/>
    <s v="ASSY IN PROCESS INSPECTION"/>
    <x v="1"/>
    <d v="2019-05-19T00:00:00"/>
    <d v="1899-12-30T08:07:30"/>
    <d v="2019-05-19T00:00:00"/>
    <d v="1899-12-30T08:07:30"/>
    <n v="30"/>
    <n v="30"/>
    <s v="MIN"/>
    <n v="30"/>
    <s v="MIN"/>
    <s v="CNF  ORSP PRT  REL  TECO"/>
  </r>
  <r>
    <n v="1530332"/>
    <x v="1"/>
    <s v="0"/>
    <s v="0030"/>
    <s v="BFC-10"/>
    <s v="PP01"/>
    <s v="ASSEMBLY"/>
    <x v="2"/>
    <d v="2019-05-19T00:00:00"/>
    <d v="1899-12-30T08:18:49"/>
    <d v="2019-05-19T00:00:00"/>
    <d v="1899-12-30T12:28:02"/>
    <n v="4.1539999999999999"/>
    <n v="249.24"/>
    <s v="H"/>
    <n v="200"/>
    <s v="MIN"/>
    <s v="CNF  PRT  REL  TECO"/>
  </r>
  <r>
    <n v="1530332"/>
    <x v="1"/>
    <s v="0"/>
    <s v="0040"/>
    <s v="BFC-10"/>
    <s v="PP01"/>
    <s v="ASSEMBLY"/>
    <x v="3"/>
    <d v="2019-05-20T00:00:00"/>
    <d v="1899-12-30T07:51:47"/>
    <d v="2019-05-20T00:00:00"/>
    <d v="1899-12-30T12:18:17"/>
    <n v="4.4420000000000002"/>
    <n v="266.52"/>
    <s v="H"/>
    <n v="500"/>
    <s v="MIN"/>
    <s v="CNF  PRT  REL  TECO"/>
  </r>
  <r>
    <n v="1530332"/>
    <x v="1"/>
    <s v="0"/>
    <s v="0050"/>
    <s v="BFC-90"/>
    <s v="PP01"/>
    <s v="ASSY IN PROCESS INSPECTION"/>
    <x v="4"/>
    <d v="2019-05-23T00:00:00"/>
    <d v="1899-12-30T08:23:33"/>
    <d v="2019-05-23T00:00:00"/>
    <d v="1899-12-30T08:23:33"/>
    <n v="20"/>
    <n v="20"/>
    <s v="MIN"/>
    <n v="20"/>
    <s v="MIN"/>
    <s v="CNF  ORSP PRT  REL  TECO"/>
  </r>
  <r>
    <n v="1530332"/>
    <x v="1"/>
    <s v="0"/>
    <s v="0060"/>
    <s v="BFC-90"/>
    <s v="PP01"/>
    <s v="ASSY IN PROCESS INSPECTION"/>
    <x v="5"/>
    <d v="2019-05-23T00:00:00"/>
    <d v="1899-12-30T08:24:06"/>
    <d v="2019-05-23T00:00:00"/>
    <d v="1899-12-30T08:24:06"/>
    <n v="20"/>
    <n v="20"/>
    <s v="MIN"/>
    <n v="20"/>
    <s v="MIN"/>
    <s v="CNF  ORSP PRT  REL  TECO"/>
  </r>
  <r>
    <n v="1530332"/>
    <x v="1"/>
    <s v="0"/>
    <s v="0070"/>
    <s v="PFC-20"/>
    <s v="PP01"/>
    <s v="PAINT"/>
    <x v="6"/>
    <d v="2019-05-23T00:00:00"/>
    <d v="1899-12-30T15:30:29"/>
    <d v="2019-05-26T00:00:00"/>
    <d v="1899-12-30T15:16:01"/>
    <n v="5.46"/>
    <n v="327.60000000000002"/>
    <s v="H"/>
    <n v="450"/>
    <s v="MIN"/>
    <s v="CNF  PRT  REL  TECO"/>
  </r>
  <r>
    <n v="1530332"/>
    <x v="1"/>
    <s v="0"/>
    <s v="0080"/>
    <s v="PFC-99"/>
    <s v="PP01"/>
    <s v="PAINT INSPECTION"/>
    <x v="7"/>
    <d v="2019-05-27T00:00:00"/>
    <d v="1899-12-30T08:28:25"/>
    <d v="2019-05-27T00:00:00"/>
    <d v="1899-12-30T08:28:25"/>
    <n v="20"/>
    <n v="20"/>
    <s v="MIN"/>
    <n v="20"/>
    <s v="MIN"/>
    <s v="CNF  ORSP PRT  REL  TECO"/>
  </r>
  <r>
    <n v="1530332"/>
    <x v="1"/>
    <s v="0"/>
    <s v="0090"/>
    <s v="BFC-50"/>
    <s v="PP95"/>
    <s v="ASSEMBLY REPAIRS"/>
    <x v="8"/>
    <m/>
    <d v="1899-12-30T00:00:00"/>
    <m/>
    <d v="1899-12-30T00:00:00"/>
    <n v="0"/>
    <n v="0"/>
    <s v=""/>
    <n v="1370"/>
    <s v="MIN"/>
    <s v="PRT  REL  TECO"/>
  </r>
  <r>
    <n v="1530332"/>
    <x v="1"/>
    <s v="0"/>
    <s v="0100"/>
    <s v="BFC-10"/>
    <s v="PP01"/>
    <s v="ASSEMBLY"/>
    <x v="9"/>
    <d v="2019-05-29T00:00:00"/>
    <d v="1899-12-30T08:52:55"/>
    <d v="2019-05-29T00:00:00"/>
    <d v="1899-12-30T13:30:21"/>
    <n v="2.0230000000000001"/>
    <n v="121.38000000000001"/>
    <s v="H"/>
    <n v="40"/>
    <s v="MIN"/>
    <s v="CNF  PRT  REL  TECO"/>
  </r>
  <r>
    <n v="1530332"/>
    <x v="1"/>
    <s v="0"/>
    <s v="0110"/>
    <s v="BFC-90"/>
    <s v="PP01"/>
    <s v="ASSY IN PROCESS INSPECTION"/>
    <x v="10"/>
    <d v="2019-06-10T00:00:00"/>
    <d v="1899-12-30T17:32:08"/>
    <d v="2019-06-10T00:00:00"/>
    <d v="1899-12-30T17:32:08"/>
    <n v="20"/>
    <n v="20"/>
    <s v="MIN"/>
    <n v="20"/>
    <s v="MIN"/>
    <s v="CNF  ORSP PRT  REL  TECO"/>
  </r>
  <r>
    <n v="1530332"/>
    <x v="1"/>
    <s v="0"/>
    <s v="0120"/>
    <s v="BFC-90"/>
    <s v="PP01"/>
    <s v="ASSY IN PROCESS INSPECTION"/>
    <x v="11"/>
    <d v="2019-06-10T00:00:00"/>
    <d v="1899-12-30T17:32:17"/>
    <d v="2019-06-10T00:00:00"/>
    <d v="1899-12-30T17:32:17"/>
    <n v="50"/>
    <n v="50"/>
    <s v="MIN"/>
    <n v="50"/>
    <s v="MIN"/>
    <s v="CNF  ORSP PRT  REL  TECO"/>
  </r>
  <r>
    <n v="1530332"/>
    <x v="1"/>
    <s v="0"/>
    <s v="0130"/>
    <s v="BFC-99"/>
    <s v="PP01"/>
    <s v="FINAL INSPECTION"/>
    <x v="12"/>
    <d v="2019-06-10T00:00:00"/>
    <d v="1899-12-30T17:32:27"/>
    <d v="2019-06-10T00:00:00"/>
    <d v="1899-12-30T17:32:27"/>
    <n v="10"/>
    <n v="10"/>
    <s v="MIN"/>
    <n v="10"/>
    <s v="MIN"/>
    <s v="CNF  ORSP PRT  REL  TECO"/>
  </r>
  <r>
    <n v="1530332"/>
    <x v="1"/>
    <s v="0"/>
    <s v="0140"/>
    <s v="BFC-99"/>
    <s v="PP03"/>
    <s v="FINAL INSPECTION"/>
    <x v="13"/>
    <d v="2019-06-10T00:00:00"/>
    <d v="1899-12-30T16:33:05"/>
    <d v="2019-06-10T00:00:00"/>
    <d v="1899-12-30T16:33:05"/>
    <n v="10"/>
    <n v="10"/>
    <s v="MIN"/>
    <n v="10"/>
    <s v="MIN"/>
    <s v="CNF  ORSP PRT  REL  TECO"/>
  </r>
  <r>
    <n v="1530332"/>
    <x v="1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30332"/>
    <x v="1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30771"/>
    <x v="2"/>
    <s v="0"/>
    <s v="0010"/>
    <s v="BFC-10"/>
    <s v="PP01"/>
    <s v="ASSEMBLY"/>
    <x v="0"/>
    <d v="2019-05-19T00:00:00"/>
    <d v="1899-12-30T10:41:34"/>
    <d v="2019-05-19T00:00:00"/>
    <d v="1899-12-30T10:47:37"/>
    <n v="2.0169999999999999"/>
    <n v="2.0169999999999999"/>
    <s v="MIN"/>
    <n v="20"/>
    <s v="MIN"/>
    <s v="CNF  PRT  REL  TECO"/>
  </r>
  <r>
    <n v="1530771"/>
    <x v="2"/>
    <s v="0"/>
    <s v="0020"/>
    <s v="BFC-90"/>
    <s v="PP01"/>
    <s v="ASSY IN PROCESS INSPECTION"/>
    <x v="1"/>
    <d v="2019-05-19T00:00:00"/>
    <d v="1899-12-30T10:54:44"/>
    <d v="2019-05-19T00:00:00"/>
    <d v="1899-12-30T10:54:44"/>
    <n v="30"/>
    <n v="30"/>
    <s v="MIN"/>
    <n v="30"/>
    <s v="MIN"/>
    <s v="CNF  ORSP PRT  REL  TECO"/>
  </r>
  <r>
    <n v="1530771"/>
    <x v="2"/>
    <s v="0"/>
    <s v="0030"/>
    <s v="BFC-10"/>
    <s v="PP01"/>
    <s v="ASSEMBLY"/>
    <x v="2"/>
    <d v="2019-05-22T00:00:00"/>
    <d v="1899-12-30T07:24:39"/>
    <d v="2019-05-22T00:00:00"/>
    <d v="1899-12-30T15:28:47"/>
    <n v="8.0690000000000008"/>
    <n v="484.14000000000004"/>
    <s v="H"/>
    <n v="200"/>
    <s v="MIN"/>
    <s v="CNF  PRT  REL  TECO"/>
  </r>
  <r>
    <n v="1530771"/>
    <x v="2"/>
    <s v="0"/>
    <s v="0040"/>
    <s v="BFC-10"/>
    <s v="PP01"/>
    <s v="ASSEMBLY"/>
    <x v="3"/>
    <d v="2019-05-23T00:00:00"/>
    <d v="1899-12-30T09:23:03"/>
    <d v="2019-05-30T00:00:00"/>
    <d v="1899-12-30T09:50:49"/>
    <n v="16.048999999999999"/>
    <n v="962.93999999999994"/>
    <s v="H"/>
    <n v="500"/>
    <s v="MIN"/>
    <s v="CNF  PRT  REL  TECO"/>
  </r>
  <r>
    <n v="1530771"/>
    <x v="2"/>
    <s v="0"/>
    <s v="0050"/>
    <s v="BFC-90"/>
    <s v="PP01"/>
    <s v="ASSY IN PROCESS INSPECTION"/>
    <x v="4"/>
    <d v="2019-05-30T00:00:00"/>
    <d v="1899-12-30T13:47:45"/>
    <d v="2019-05-30T00:00:00"/>
    <d v="1899-12-30T13:47:45"/>
    <n v="20"/>
    <n v="20"/>
    <s v="MIN"/>
    <n v="20"/>
    <s v="MIN"/>
    <s v="CNF  ORSP PRT  REL  TECO"/>
  </r>
  <r>
    <n v="1530771"/>
    <x v="2"/>
    <s v="0"/>
    <s v="0060"/>
    <s v="BFC-90"/>
    <s v="PP01"/>
    <s v="ASSY IN PROCESS INSPECTION"/>
    <x v="5"/>
    <d v="2019-05-30T00:00:00"/>
    <d v="1899-12-30T13:47:55"/>
    <d v="2019-05-30T00:00:00"/>
    <d v="1899-12-30T13:47:55"/>
    <n v="20"/>
    <n v="20"/>
    <s v="MIN"/>
    <n v="20"/>
    <s v="MIN"/>
    <s v="CNF  ORSP PRT  REL  TECO"/>
  </r>
  <r>
    <n v="1530771"/>
    <x v="2"/>
    <s v="0"/>
    <s v="0070"/>
    <s v="PFC-20"/>
    <s v="PP01"/>
    <s v="PAINT"/>
    <x v="6"/>
    <d v="2019-05-30T00:00:00"/>
    <d v="1899-12-30T15:22:23"/>
    <d v="2019-06-09T00:00:00"/>
    <d v="1899-12-30T14:27:53"/>
    <n v="7.2949999999999999"/>
    <n v="437.7"/>
    <s v="H"/>
    <n v="450"/>
    <s v="MIN"/>
    <s v="CNF  PRT  REL  TECO"/>
  </r>
  <r>
    <n v="1530771"/>
    <x v="2"/>
    <s v="0"/>
    <s v="0080"/>
    <s v="PFC-99"/>
    <s v="PP01"/>
    <s v="PAINT INSPECTION"/>
    <x v="7"/>
    <d v="2019-06-10T00:00:00"/>
    <d v="1899-12-30T08:07:47"/>
    <d v="2019-06-10T00:00:00"/>
    <d v="1899-12-30T08:07:47"/>
    <n v="20"/>
    <n v="20"/>
    <s v="MIN"/>
    <n v="20"/>
    <s v="MIN"/>
    <s v="CNF  ORSP PRT  REL  TECO"/>
  </r>
  <r>
    <n v="1530771"/>
    <x v="2"/>
    <s v="0"/>
    <s v="0090"/>
    <s v="BFC-50"/>
    <s v="PP95"/>
    <s v="ASSEMBLY REPAIRS"/>
    <x v="8"/>
    <m/>
    <d v="1899-12-30T00:00:00"/>
    <m/>
    <d v="1899-12-30T00:00:00"/>
    <n v="0"/>
    <n v="0"/>
    <s v=""/>
    <n v="1370"/>
    <s v="MIN"/>
    <s v="PRT  REL  TECO"/>
  </r>
  <r>
    <n v="1530771"/>
    <x v="2"/>
    <s v="0"/>
    <s v="0100"/>
    <s v="BFC-10"/>
    <s v="PP01"/>
    <s v="ASSEMBLY"/>
    <x v="9"/>
    <d v="2019-06-11T00:00:00"/>
    <d v="1899-12-30T10:07:41"/>
    <d v="2019-06-11T00:00:00"/>
    <d v="1899-12-30T16:18:12"/>
    <n v="46.216999999999999"/>
    <n v="46.216999999999999"/>
    <s v="MIN"/>
    <n v="40"/>
    <s v="MIN"/>
    <s v="CNF  PRT  REL  TECO"/>
  </r>
  <r>
    <n v="1530771"/>
    <x v="2"/>
    <s v="0"/>
    <s v="0110"/>
    <s v="BFC-90"/>
    <s v="PP01"/>
    <s v="ASSY IN PROCESS INSPECTION"/>
    <x v="10"/>
    <d v="2019-06-12T00:00:00"/>
    <d v="1899-12-30T17:45:57"/>
    <d v="2019-06-12T00:00:00"/>
    <d v="1899-12-30T17:45:57"/>
    <n v="20"/>
    <n v="20"/>
    <s v="MIN"/>
    <n v="20"/>
    <s v="MIN"/>
    <s v="CNF  ORSP PRT  REL  TECO"/>
  </r>
  <r>
    <n v="1530771"/>
    <x v="2"/>
    <s v="0"/>
    <s v="0120"/>
    <s v="BFC-90"/>
    <s v="PP01"/>
    <s v="ASSY IN PROCESS INSPECTION"/>
    <x v="11"/>
    <d v="2019-06-13T00:00:00"/>
    <d v="1899-12-30T15:14:29"/>
    <d v="2019-06-13T00:00:00"/>
    <d v="1899-12-30T15:14:29"/>
    <n v="50"/>
    <n v="50"/>
    <s v="MIN"/>
    <n v="50"/>
    <s v="MIN"/>
    <s v="CNF  ORSP PRT  REL  TECO"/>
  </r>
  <r>
    <n v="1530771"/>
    <x v="2"/>
    <s v="0"/>
    <s v="0130"/>
    <s v="BFC-99"/>
    <s v="PP01"/>
    <s v="FINAL INSPECTION"/>
    <x v="12"/>
    <d v="2019-06-13T00:00:00"/>
    <d v="1899-12-30T15:14:38"/>
    <d v="2019-06-13T00:00:00"/>
    <d v="1899-12-30T15:14:38"/>
    <n v="10"/>
    <n v="10"/>
    <s v="MIN"/>
    <n v="10"/>
    <s v="MIN"/>
    <s v="CNF  ORSP PRT  REL  TECO"/>
  </r>
  <r>
    <n v="1530771"/>
    <x v="2"/>
    <s v="0"/>
    <s v="0140"/>
    <s v="BFC-99"/>
    <s v="PP03"/>
    <s v="FINAL INSPECTION"/>
    <x v="13"/>
    <d v="2019-06-13T00:00:00"/>
    <d v="1899-12-30T15:48:23"/>
    <d v="2019-06-13T00:00:00"/>
    <d v="1899-12-30T15:48:23"/>
    <n v="10"/>
    <n v="10"/>
    <s v="MIN"/>
    <n v="10"/>
    <s v="MIN"/>
    <s v="CNF  ORSP PRT  REL  TECO"/>
  </r>
  <r>
    <n v="1530771"/>
    <x v="2"/>
    <s v="1"/>
    <s v="0010"/>
    <s v="BFC-10"/>
    <s v="PP95"/>
    <s v="ASSEMBLY"/>
    <x v="14"/>
    <d v="2019-05-23T00:00:00"/>
    <d v="1899-12-30T13:15:09"/>
    <d v="2019-05-29T00:00:00"/>
    <d v="1899-12-30T14:18:51"/>
    <n v="37.634999999999998"/>
    <n v="2258.1"/>
    <s v="H"/>
    <n v="1"/>
    <s v="MIN"/>
    <s v="CNF  PRT  REL  TECO"/>
  </r>
  <r>
    <n v="1530771"/>
    <x v="2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31077"/>
    <x v="3"/>
    <s v="0"/>
    <s v="0010"/>
    <s v="BFC-10"/>
    <s v="PP01"/>
    <s v="ASSEMBLY"/>
    <x v="0"/>
    <d v="2019-05-21T00:00:00"/>
    <d v="1899-12-30T10:28:21"/>
    <d v="2019-05-21T00:00:00"/>
    <d v="1899-12-30T10:59:53"/>
    <n v="8.3170000000000002"/>
    <n v="8.3170000000000002"/>
    <s v="MIN"/>
    <n v="20"/>
    <s v="MIN"/>
    <s v="CNF  PRT  REL  TECO"/>
  </r>
  <r>
    <n v="1531077"/>
    <x v="3"/>
    <s v="0"/>
    <s v="0020"/>
    <s v="BFC-90"/>
    <s v="PP01"/>
    <s v="ASSY IN PROCESS INSPECTION"/>
    <x v="1"/>
    <d v="2019-06-11T00:00:00"/>
    <d v="1899-12-30T07:55:59"/>
    <d v="2019-06-11T00:00:00"/>
    <d v="1899-12-30T07:55:59"/>
    <n v="30"/>
    <n v="30"/>
    <s v="MIN"/>
    <n v="30"/>
    <s v="MIN"/>
    <s v="CNF  ORSP PRT  REL  TECO"/>
  </r>
  <r>
    <n v="1531077"/>
    <x v="3"/>
    <s v="0"/>
    <s v="0030"/>
    <s v="BFC-10"/>
    <s v="PP01"/>
    <s v="ASSEMBLY"/>
    <x v="2"/>
    <d v="2019-06-11T00:00:00"/>
    <d v="1899-12-30T09:14:10"/>
    <d v="2019-06-11T00:00:00"/>
    <d v="1899-12-30T13:39:35"/>
    <n v="4.4240000000000004"/>
    <n v="265.44"/>
    <s v="H"/>
    <n v="200"/>
    <s v="MIN"/>
    <s v="CNF  PRT  REL  TECO"/>
  </r>
  <r>
    <n v="1531077"/>
    <x v="3"/>
    <s v="0"/>
    <s v="0040"/>
    <s v="BFC-10"/>
    <s v="PP01"/>
    <s v="ASSEMBLY"/>
    <x v="3"/>
    <d v="2019-06-11T00:00:00"/>
    <d v="1899-12-30T13:39:44"/>
    <d v="2019-06-12T00:00:00"/>
    <d v="1899-12-30T08:19:27"/>
    <n v="21.687999999999999"/>
    <n v="1301.28"/>
    <s v="H"/>
    <n v="500"/>
    <s v="MIN"/>
    <s v="CNF  PRT  REL  TECO"/>
  </r>
  <r>
    <n v="1531077"/>
    <x v="3"/>
    <s v="0"/>
    <s v="0050"/>
    <s v="BFC-90"/>
    <s v="PP01"/>
    <s v="ASSY IN PROCESS INSPECTION"/>
    <x v="4"/>
    <d v="2019-06-12T00:00:00"/>
    <d v="1899-12-30T10:36:36"/>
    <d v="2019-06-12T00:00:00"/>
    <d v="1899-12-30T10:36:36"/>
    <n v="20"/>
    <n v="20"/>
    <s v="MIN"/>
    <n v="20"/>
    <s v="MIN"/>
    <s v="CNF  ORSP PRT  REL  TECO"/>
  </r>
  <r>
    <n v="1531077"/>
    <x v="3"/>
    <s v="0"/>
    <s v="0060"/>
    <s v="BFC-90"/>
    <s v="PP01"/>
    <s v="ASSY IN PROCESS INSPECTION"/>
    <x v="5"/>
    <d v="2019-06-12T00:00:00"/>
    <d v="1899-12-30T10:36:46"/>
    <d v="2019-06-12T00:00:00"/>
    <d v="1899-12-30T10:36:46"/>
    <n v="20"/>
    <n v="20"/>
    <s v="MIN"/>
    <n v="20"/>
    <s v="MIN"/>
    <s v="CNF  ORSP PRT  REL  TECO"/>
  </r>
  <r>
    <n v="1531077"/>
    <x v="3"/>
    <s v="0"/>
    <s v="0070"/>
    <s v="PFC-20"/>
    <s v="PP01"/>
    <s v="PAINT"/>
    <x v="6"/>
    <d v="2019-06-12T00:00:00"/>
    <d v="1899-12-30T13:58:06"/>
    <d v="2019-06-13T00:00:00"/>
    <d v="1899-12-30T06:57:29"/>
    <n v="316.58"/>
    <n v="316.58"/>
    <s v="MIN"/>
    <n v="450"/>
    <s v="MIN"/>
    <s v="CNF  PRT  REL  TECO"/>
  </r>
  <r>
    <n v="1531077"/>
    <x v="3"/>
    <s v="0"/>
    <s v="0080"/>
    <s v="PFC-99"/>
    <s v="PP01"/>
    <s v="PAINT INSPECTION"/>
    <x v="7"/>
    <d v="2019-06-18T00:00:00"/>
    <d v="1899-12-30T08:50:01"/>
    <d v="2019-06-18T00:00:00"/>
    <d v="1899-12-30T08:50:01"/>
    <n v="20"/>
    <n v="20"/>
    <s v="MIN"/>
    <n v="20"/>
    <s v="MIN"/>
    <s v="CNF  ORSP PRT  REL  TECO"/>
  </r>
  <r>
    <n v="1531077"/>
    <x v="3"/>
    <s v="0"/>
    <s v="0090"/>
    <s v="BFC-50"/>
    <s v="PP95"/>
    <s v="ASSEMBLY REPAIRS"/>
    <x v="8"/>
    <m/>
    <d v="1899-12-30T00:00:00"/>
    <m/>
    <d v="1899-12-30T00:00:00"/>
    <n v="0"/>
    <n v="0"/>
    <s v=""/>
    <n v="1370"/>
    <s v="MIN"/>
    <s v="PRT  REL  TECO"/>
  </r>
  <r>
    <n v="1531077"/>
    <x v="3"/>
    <s v="0"/>
    <s v="0100"/>
    <s v="BFC-10"/>
    <s v="PP01"/>
    <s v="ASSEMBLY"/>
    <x v="9"/>
    <d v="2019-06-18T00:00:00"/>
    <d v="1899-12-30T09:10:45"/>
    <d v="2019-06-18T00:00:00"/>
    <d v="1899-12-30T10:53:47"/>
    <n v="20.582999999999998"/>
    <n v="20.582999999999998"/>
    <s v="MIN"/>
    <n v="40"/>
    <s v="MIN"/>
    <s v="CNF  PRT  REL  TECO"/>
  </r>
  <r>
    <n v="1531077"/>
    <x v="3"/>
    <s v="0"/>
    <s v="0110"/>
    <s v="BFC-90"/>
    <s v="PP01"/>
    <s v="ASSY IN PROCESS INSPECTION"/>
    <x v="10"/>
    <d v="2019-06-18T00:00:00"/>
    <d v="1899-12-30T11:30:14"/>
    <d v="2019-06-18T00:00:00"/>
    <d v="1899-12-30T11:30:14"/>
    <n v="20"/>
    <n v="20"/>
    <s v="MIN"/>
    <n v="20"/>
    <s v="MIN"/>
    <s v="CNF  ORSP PRT  REL  TECO"/>
  </r>
  <r>
    <n v="1531077"/>
    <x v="3"/>
    <s v="0"/>
    <s v="0120"/>
    <s v="BFC-90"/>
    <s v="PP01"/>
    <s v="ASSY IN PROCESS INSPECTION"/>
    <x v="11"/>
    <d v="2019-06-18T00:00:00"/>
    <d v="1899-12-30T17:41:47"/>
    <d v="2019-06-18T00:00:00"/>
    <d v="1899-12-30T17:41:47"/>
    <n v="50"/>
    <n v="50"/>
    <s v="MIN"/>
    <n v="50"/>
    <s v="MIN"/>
    <s v="CNF  ORSP PRT  REL  TECO"/>
  </r>
  <r>
    <n v="1531077"/>
    <x v="3"/>
    <s v="0"/>
    <s v="0130"/>
    <s v="BFC-99"/>
    <s v="PP01"/>
    <s v="FINAL INSPECTION"/>
    <x v="12"/>
    <d v="2019-06-18T00:00:00"/>
    <d v="1899-12-30T17:41:55"/>
    <d v="2019-06-18T00:00:00"/>
    <d v="1899-12-30T17:41:55"/>
    <n v="10"/>
    <n v="10"/>
    <s v="MIN"/>
    <n v="10"/>
    <s v="MIN"/>
    <s v="CNF  ORSP PRT  REL  TECO"/>
  </r>
  <r>
    <n v="1531077"/>
    <x v="3"/>
    <s v="0"/>
    <s v="0140"/>
    <s v="BFC-99"/>
    <s v="PP03"/>
    <s v="FINAL INSPECTION"/>
    <x v="13"/>
    <d v="2019-06-19T00:00:00"/>
    <d v="1899-12-30T16:04:43"/>
    <d v="2019-06-19T00:00:00"/>
    <d v="1899-12-30T16:04:43"/>
    <n v="10"/>
    <n v="10"/>
    <s v="MIN"/>
    <n v="10"/>
    <s v="MIN"/>
    <s v="CNF  ORSP PRT  REL  TECO"/>
  </r>
  <r>
    <n v="1531077"/>
    <x v="3"/>
    <s v="1"/>
    <s v="0010"/>
    <s v="BFC-10"/>
    <s v="PP95"/>
    <s v="ASSEMBLY"/>
    <x v="14"/>
    <d v="2019-05-27T00:00:00"/>
    <d v="1899-12-30T08:22:57"/>
    <d v="2019-06-12T00:00:00"/>
    <d v="1899-12-30T10:29:34"/>
    <n v="18.228999999999999"/>
    <n v="1093.74"/>
    <s v="H"/>
    <n v="1"/>
    <s v="MIN"/>
    <s v="CNF  PRT  REL  TECO"/>
  </r>
  <r>
    <n v="1531077"/>
    <x v="3"/>
    <s v="2"/>
    <s v="0070"/>
    <s v="PFC-20"/>
    <s v="PP95"/>
    <s v="PAINT"/>
    <x v="15"/>
    <d v="2019-06-12T00:00:00"/>
    <d v="1899-12-30T15:06:05"/>
    <d v="2019-06-12T00:00:00"/>
    <d v="1899-12-30T22:27:40"/>
    <n v="2.4529999999999998"/>
    <n v="147.17999999999998"/>
    <s v="H"/>
    <n v="5"/>
    <s v="MIN"/>
    <s v="CNF  PRT  REL  TECO"/>
  </r>
  <r>
    <n v="1531230"/>
    <x v="4"/>
    <s v="0"/>
    <s v="0010"/>
    <s v="BFC-10"/>
    <s v="PP01"/>
    <s v="ASSEMBLY"/>
    <x v="0"/>
    <d v="2019-05-27T00:00:00"/>
    <d v="1899-12-30T11:17:56"/>
    <d v="2019-05-27T00:00:00"/>
    <d v="1899-12-30T11:25:00"/>
    <n v="1.7669999999999999"/>
    <n v="1.7669999999999999"/>
    <s v="MIN"/>
    <n v="20"/>
    <s v="MIN"/>
    <s v="CNF  PRT  REL  TECO"/>
  </r>
  <r>
    <n v="1531230"/>
    <x v="4"/>
    <s v="0"/>
    <s v="0020"/>
    <s v="BFC-90"/>
    <s v="PP01"/>
    <s v="ASSY IN PROCESS INSPECTION"/>
    <x v="1"/>
    <d v="2019-05-27T00:00:00"/>
    <d v="1899-12-30T12:03:38"/>
    <d v="2019-05-27T00:00:00"/>
    <d v="1899-12-30T12:03:38"/>
    <n v="30"/>
    <n v="30"/>
    <s v="MIN"/>
    <n v="30"/>
    <s v="MIN"/>
    <s v="CNF  ORSP PRT  REL  TECO"/>
  </r>
  <r>
    <n v="1531230"/>
    <x v="4"/>
    <s v="0"/>
    <s v="0030"/>
    <s v="BFC-10"/>
    <s v="PP01"/>
    <s v="ASSEMBLY"/>
    <x v="2"/>
    <d v="2019-05-28T00:00:00"/>
    <d v="1899-12-30T08:03:19"/>
    <d v="2019-05-28T00:00:00"/>
    <d v="1899-12-30T12:37:14"/>
    <n v="4.5650000000000004"/>
    <n v="273.90000000000003"/>
    <s v="H"/>
    <n v="200"/>
    <s v="MIN"/>
    <s v="CNF  PRT  REL  TECO"/>
  </r>
  <r>
    <n v="1531230"/>
    <x v="4"/>
    <s v="0"/>
    <s v="0040"/>
    <s v="BFC-10"/>
    <s v="PP01"/>
    <s v="ASSEMBLY"/>
    <x v="3"/>
    <d v="2019-06-09T00:00:00"/>
    <d v="1899-12-30T07:57:42"/>
    <d v="2019-06-16T00:00:00"/>
    <d v="1899-12-30T12:39:46"/>
    <n v="19.597000000000001"/>
    <n v="1175.8200000000002"/>
    <s v="H"/>
    <n v="500"/>
    <s v="MIN"/>
    <s v="CNF  PRT  REL  TECO"/>
  </r>
  <r>
    <n v="1531230"/>
    <x v="4"/>
    <s v="0"/>
    <s v="0050"/>
    <s v="BFC-90"/>
    <s v="PP01"/>
    <s v="ASSY IN PROCESS INSPECTION"/>
    <x v="4"/>
    <d v="2019-06-16T00:00:00"/>
    <d v="1899-12-30T16:45:55"/>
    <d v="2019-06-16T00:00:00"/>
    <d v="1899-12-30T16:45:55"/>
    <n v="20"/>
    <n v="20"/>
    <s v="MIN"/>
    <n v="20"/>
    <s v="MIN"/>
    <s v="CNF  ORSP PRT  REL  TECO"/>
  </r>
  <r>
    <n v="1531230"/>
    <x v="4"/>
    <s v="0"/>
    <s v="0060"/>
    <s v="BFC-90"/>
    <s v="PP01"/>
    <s v="ASSY IN PROCESS INSPECTION"/>
    <x v="5"/>
    <d v="2019-06-16T00:00:00"/>
    <d v="1899-12-30T17:11:38"/>
    <d v="2019-06-16T00:00:00"/>
    <d v="1899-12-30T17:11:38"/>
    <n v="20"/>
    <n v="20"/>
    <s v="MIN"/>
    <n v="20"/>
    <s v="MIN"/>
    <s v="CNF  ORSP PRT  REL  TECO"/>
  </r>
  <r>
    <n v="1531230"/>
    <x v="4"/>
    <s v="0"/>
    <s v="0070"/>
    <s v="PFC-20"/>
    <s v="PP01"/>
    <s v="PAINT"/>
    <x v="6"/>
    <d v="2019-06-16T00:00:00"/>
    <d v="1899-12-30T17:21:12"/>
    <d v="2019-06-17T00:00:00"/>
    <d v="1899-12-30T15:10:03"/>
    <n v="8.7739999999999991"/>
    <n v="526.43999999999994"/>
    <s v="H"/>
    <n v="450"/>
    <s v="MIN"/>
    <s v="CNF  PRT  REL  TECO"/>
  </r>
  <r>
    <n v="1531230"/>
    <x v="4"/>
    <s v="0"/>
    <s v="0080"/>
    <s v="PFC-99"/>
    <s v="PP01"/>
    <s v="PAINT INSPECTION"/>
    <x v="7"/>
    <d v="2019-06-23T00:00:00"/>
    <d v="1899-12-30T17:21:24"/>
    <d v="2019-06-23T00:00:00"/>
    <d v="1899-12-30T17:21:24"/>
    <n v="20"/>
    <n v="20"/>
    <s v="MIN"/>
    <n v="20"/>
    <s v="MIN"/>
    <s v="CNF  ORSP PRT  REL  TECO"/>
  </r>
  <r>
    <n v="1531230"/>
    <x v="4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1230"/>
    <x v="4"/>
    <s v="0"/>
    <s v="0100"/>
    <s v="BFC-10"/>
    <s v="PP01"/>
    <s v="ASSEMBLY"/>
    <x v="9"/>
    <d v="2019-06-24T00:00:00"/>
    <d v="1899-12-30T07:23:01"/>
    <d v="2019-06-24T00:00:00"/>
    <d v="1899-12-30T10:19:58"/>
    <n v="1.4750000000000001"/>
    <n v="88.5"/>
    <s v="H"/>
    <n v="40"/>
    <s v="MIN"/>
    <s v="CNF  PRT  REL  TECO"/>
  </r>
  <r>
    <n v="1531230"/>
    <x v="4"/>
    <s v="0"/>
    <s v="0110"/>
    <s v="BFC-90"/>
    <s v="PP01"/>
    <s v="ASSY IN PROCESS INSPECTION"/>
    <x v="10"/>
    <d v="2019-06-24T00:00:00"/>
    <d v="1899-12-30T12:46:53"/>
    <d v="2019-06-24T00:00:00"/>
    <d v="1899-12-30T12:46:53"/>
    <n v="20"/>
    <n v="20"/>
    <s v="MIN"/>
    <n v="20"/>
    <s v="MIN"/>
    <s v="CNF  ORSP PRT  REL  TECO"/>
  </r>
  <r>
    <n v="1531230"/>
    <x v="4"/>
    <s v="0"/>
    <s v="0120"/>
    <s v="BFC-90"/>
    <s v="PP01"/>
    <s v="ASSY IN PROCESS INSPECTION"/>
    <x v="11"/>
    <d v="2019-06-24T00:00:00"/>
    <d v="1899-12-30T12:47:02"/>
    <d v="2019-06-24T00:00:00"/>
    <d v="1899-12-30T12:47:02"/>
    <n v="50"/>
    <n v="50"/>
    <s v="MIN"/>
    <n v="50"/>
    <s v="MIN"/>
    <s v="CNF  ORSP PRT  REL  TECO"/>
  </r>
  <r>
    <n v="1531230"/>
    <x v="4"/>
    <s v="0"/>
    <s v="0130"/>
    <s v="BFC-99"/>
    <s v="PP01"/>
    <s v="FINAL INSPECTION"/>
    <x v="12"/>
    <d v="2019-06-24T00:00:00"/>
    <d v="1899-12-30T12:47:12"/>
    <d v="2019-06-24T00:00:00"/>
    <d v="1899-12-30T12:47:12"/>
    <n v="10"/>
    <n v="10"/>
    <s v="MIN"/>
    <n v="10"/>
    <s v="MIN"/>
    <s v="CNF  ORSP PRT  REL  TECO"/>
  </r>
  <r>
    <n v="1531230"/>
    <x v="4"/>
    <s v="0"/>
    <s v="0140"/>
    <s v="BFC-99"/>
    <s v="PP03"/>
    <s v="FINAL INSPECTION"/>
    <x v="13"/>
    <d v="2019-06-25T00:00:00"/>
    <d v="1899-12-30T16:45:31"/>
    <d v="2019-06-25T00:00:00"/>
    <d v="1899-12-30T16:45:31"/>
    <n v="10"/>
    <n v="10"/>
    <s v="MIN"/>
    <n v="10"/>
    <s v="MIN"/>
    <s v="CNF  ORSP PRT  REL  TECO"/>
  </r>
  <r>
    <n v="1531230"/>
    <x v="4"/>
    <s v="1"/>
    <s v="0010"/>
    <s v="BFC-10"/>
    <s v="PP95"/>
    <s v="ASSEMBLY"/>
    <x v="14"/>
    <d v="2019-06-10T00:00:00"/>
    <d v="1899-12-30T10:06:11"/>
    <d v="2019-06-10T00:00:00"/>
    <d v="1899-12-30T15:30:41"/>
    <n v="10.276999999999999"/>
    <n v="616.62"/>
    <s v="H"/>
    <n v="1"/>
    <s v="MIN"/>
    <s v="CNF  PRT  REL  TECO"/>
  </r>
  <r>
    <n v="1531230"/>
    <x v="4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32414"/>
    <x v="5"/>
    <s v="0"/>
    <s v="0010"/>
    <s v="BFC-10"/>
    <s v="PP01"/>
    <s v="ASSEMBLY"/>
    <x v="0"/>
    <d v="2019-06-13T00:00:00"/>
    <d v="1899-12-30T09:38:40"/>
    <d v="2019-06-13T00:00:00"/>
    <d v="1899-12-30T09:39:33"/>
    <n v="53"/>
    <n v="53"/>
    <s v="S"/>
    <n v="20"/>
    <s v="MIN"/>
    <s v="CNF  PRT  REL  TECO"/>
  </r>
  <r>
    <n v="1532414"/>
    <x v="5"/>
    <s v="0"/>
    <s v="0020"/>
    <s v="BFC-90"/>
    <s v="PP01"/>
    <s v="ASSY IN PROCESS INSPECTION"/>
    <x v="1"/>
    <d v="2019-06-16T00:00:00"/>
    <d v="1899-12-30T12:58:24"/>
    <d v="2019-06-16T00:00:00"/>
    <d v="1899-12-30T12:58:24"/>
    <n v="30"/>
    <n v="30"/>
    <s v="MIN"/>
    <n v="30"/>
    <s v="MIN"/>
    <s v="CNF  ORSP PRT  REL  TECO"/>
  </r>
  <r>
    <n v="1532414"/>
    <x v="5"/>
    <s v="0"/>
    <s v="0030"/>
    <s v="BFC-10"/>
    <s v="PP01"/>
    <s v="ASSEMBLY"/>
    <x v="2"/>
    <d v="2019-06-16T00:00:00"/>
    <d v="1899-12-30T15:49:31"/>
    <d v="2019-06-20T00:00:00"/>
    <d v="1899-12-30T14:11:43"/>
    <n v="68885"/>
    <n v="68885"/>
    <s v="S"/>
    <n v="200"/>
    <s v="MIN"/>
    <s v="CNF  PRT  REL  TECO"/>
  </r>
  <r>
    <n v="1532414"/>
    <x v="5"/>
    <s v="0"/>
    <s v="0040"/>
    <s v="BFC-10"/>
    <s v="PP01"/>
    <s v="ASSEMBLY"/>
    <x v="3"/>
    <d v="2019-06-20T00:00:00"/>
    <d v="1899-12-30T14:12:05"/>
    <d v="2019-06-20T00:00:00"/>
    <d v="1899-12-30T14:13:32"/>
    <n v="1.45"/>
    <n v="1.45"/>
    <s v="MIN"/>
    <n v="500"/>
    <s v="MIN"/>
    <s v="CNF  PRT  REL  TECO"/>
  </r>
  <r>
    <n v="1532414"/>
    <x v="5"/>
    <s v="0"/>
    <s v="0050"/>
    <s v="BFC-90"/>
    <s v="PP01"/>
    <s v="ASSY IN PROCESS INSPECTION"/>
    <x v="4"/>
    <d v="2019-06-20T00:00:00"/>
    <d v="1899-12-30T14:48:46"/>
    <d v="2019-06-20T00:00:00"/>
    <d v="1899-12-30T14:48:46"/>
    <n v="20"/>
    <n v="20"/>
    <s v="MIN"/>
    <n v="20"/>
    <s v="MIN"/>
    <s v="CNF  ORSP PRT  REL  TECO"/>
  </r>
  <r>
    <n v="1532414"/>
    <x v="5"/>
    <s v="0"/>
    <s v="0060"/>
    <s v="BFC-90"/>
    <s v="PP01"/>
    <s v="ASSY IN PROCESS INSPECTION"/>
    <x v="5"/>
    <d v="2019-06-20T00:00:00"/>
    <d v="1899-12-30T14:48:52"/>
    <d v="2019-06-20T00:00:00"/>
    <d v="1899-12-30T14:48:52"/>
    <n v="20"/>
    <n v="20"/>
    <s v="MIN"/>
    <n v="20"/>
    <s v="MIN"/>
    <s v="CNF  ORSP PRT  REL  TECO"/>
  </r>
  <r>
    <n v="1532414"/>
    <x v="5"/>
    <s v="0"/>
    <s v="0070"/>
    <s v="PFC-20"/>
    <s v="PP01"/>
    <s v="PAINT"/>
    <x v="6"/>
    <d v="2019-06-20T00:00:00"/>
    <d v="1899-12-30T15:00:17"/>
    <d v="2019-06-22T00:00:00"/>
    <d v="1899-12-30T14:34:40"/>
    <n v="12.071"/>
    <n v="724.26"/>
    <s v="H"/>
    <n v="450"/>
    <s v="MIN"/>
    <s v="CNF  PRT  REL  TECO"/>
  </r>
  <r>
    <n v="1532414"/>
    <x v="5"/>
    <s v="0"/>
    <s v="0080"/>
    <s v="PFC-99"/>
    <s v="PP01"/>
    <s v="PAINT INSPECTION"/>
    <x v="7"/>
    <d v="2019-06-23T00:00:00"/>
    <d v="1899-12-30T08:35:55"/>
    <d v="2019-06-23T00:00:00"/>
    <d v="1899-12-30T08:35:55"/>
    <n v="20"/>
    <n v="20"/>
    <s v="MIN"/>
    <n v="20"/>
    <s v="MIN"/>
    <s v="CNF  ORSP PRT  REL  TECO"/>
  </r>
  <r>
    <n v="1532414"/>
    <x v="5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2414"/>
    <x v="5"/>
    <s v="0"/>
    <s v="0100"/>
    <s v="BFC-10"/>
    <s v="PP01"/>
    <s v="ASSEMBLY"/>
    <x v="9"/>
    <d v="2019-06-25T00:00:00"/>
    <d v="1899-12-30T09:05:02"/>
    <d v="2019-06-25T00:00:00"/>
    <d v="1899-12-30T16:12:32"/>
    <n v="2.0030000000000001"/>
    <n v="120.18"/>
    <s v="H"/>
    <n v="40"/>
    <s v="MIN"/>
    <s v="CNF  PRT  REL  TECO"/>
  </r>
  <r>
    <n v="1532414"/>
    <x v="5"/>
    <s v="0"/>
    <s v="0110"/>
    <s v="BFC-90"/>
    <s v="PP01"/>
    <s v="ASSY IN PROCESS INSPECTION"/>
    <x v="10"/>
    <d v="2019-06-27T00:00:00"/>
    <d v="1899-12-30T13:39:53"/>
    <d v="2019-06-27T00:00:00"/>
    <d v="1899-12-30T13:39:53"/>
    <n v="20"/>
    <n v="20"/>
    <s v="MIN"/>
    <n v="20"/>
    <s v="MIN"/>
    <s v="CNF  ORSP PRT  REL  TECO"/>
  </r>
  <r>
    <n v="1532414"/>
    <x v="5"/>
    <s v="0"/>
    <s v="0120"/>
    <s v="BFC-90"/>
    <s v="PP01"/>
    <s v="ASSY IN PROCESS INSPECTION"/>
    <x v="11"/>
    <d v="2019-06-27T00:00:00"/>
    <d v="1899-12-30T13:40:01"/>
    <d v="2019-06-27T00:00:00"/>
    <d v="1899-12-30T13:40:01"/>
    <n v="50"/>
    <n v="50"/>
    <s v="MIN"/>
    <n v="50"/>
    <s v="MIN"/>
    <s v="CNF  ORSP PRT  REL  TECO"/>
  </r>
  <r>
    <n v="1532414"/>
    <x v="5"/>
    <s v="0"/>
    <s v="0130"/>
    <s v="BFC-99"/>
    <s v="PP01"/>
    <s v="FINAL INSPECTION"/>
    <x v="12"/>
    <d v="2019-06-27T00:00:00"/>
    <d v="1899-12-30T13:40:09"/>
    <d v="2019-06-27T00:00:00"/>
    <d v="1899-12-30T13:40:09"/>
    <n v="10"/>
    <n v="10"/>
    <s v="MIN"/>
    <n v="10"/>
    <s v="MIN"/>
    <s v="CNF  ORSP PRT  REL  TECO"/>
  </r>
  <r>
    <n v="1532414"/>
    <x v="5"/>
    <s v="0"/>
    <s v="0140"/>
    <s v="BFC-99"/>
    <s v="PP03"/>
    <s v="FINAL INSPECTION"/>
    <x v="13"/>
    <d v="2019-06-27T00:00:00"/>
    <d v="1899-12-30T13:40:17"/>
    <d v="2019-06-27T00:00:00"/>
    <d v="1899-12-30T13:40:17"/>
    <n v="10"/>
    <n v="10"/>
    <s v="MIN"/>
    <n v="10"/>
    <s v="MIN"/>
    <s v="CNF  ORSP PRT  REL  TECO"/>
  </r>
  <r>
    <n v="1532414"/>
    <x v="5"/>
    <s v="1"/>
    <s v="0010"/>
    <s v="BFC-10"/>
    <s v="PP95"/>
    <s v="ASSEMBLY"/>
    <x v="14"/>
    <d v="2019-06-17T00:00:00"/>
    <d v="1899-12-30T07:39:07"/>
    <d v="2019-06-20T00:00:00"/>
    <d v="1899-12-30T14:12:02"/>
    <n v="45.923000000000002"/>
    <n v="2755.38"/>
    <s v="H"/>
    <n v="1"/>
    <s v="MIN"/>
    <s v="CNF  PRT  REL  TECO"/>
  </r>
  <r>
    <n v="1532414"/>
    <x v="5"/>
    <s v="2"/>
    <s v="0070"/>
    <s v="PFC-20"/>
    <s v="PP95"/>
    <s v="PAINT"/>
    <x v="15"/>
    <d v="2019-06-20T00:00:00"/>
    <d v="1899-12-30T15:49:15"/>
    <d v="2019-06-20T00:00:00"/>
    <d v="1899-12-30T21:53:37"/>
    <n v="6.0730000000000004"/>
    <n v="364.38"/>
    <s v="H"/>
    <n v="5"/>
    <s v="MIN"/>
    <s v="CNF  PRT  REL  TECO"/>
  </r>
  <r>
    <n v="1533090"/>
    <x v="6"/>
    <s v="0"/>
    <s v="0010"/>
    <s v="BFC-10"/>
    <s v="PP01"/>
    <s v="ASSEMBLY"/>
    <x v="0"/>
    <d v="2019-06-19T00:00:00"/>
    <d v="1899-12-30T08:04:00"/>
    <d v="2019-06-24T00:00:00"/>
    <d v="1899-12-30T09:05:52"/>
    <n v="72.849999999999994"/>
    <n v="72.849999999999994"/>
    <s v="MIN"/>
    <n v="20"/>
    <s v="MIN"/>
    <s v="CNF  PRT  REL  TECO"/>
  </r>
  <r>
    <n v="1533090"/>
    <x v="6"/>
    <s v="0"/>
    <s v="0020"/>
    <s v="BFC-90"/>
    <s v="PP01"/>
    <s v="ASSY IN PROCESS INSPECTION"/>
    <x v="1"/>
    <d v="2019-06-24T00:00:00"/>
    <d v="1899-12-30T09:35:18"/>
    <d v="2019-06-24T00:00:00"/>
    <d v="1899-12-30T09:35:18"/>
    <n v="30"/>
    <n v="30"/>
    <s v="MIN"/>
    <n v="30"/>
    <s v="MIN"/>
    <s v="CNF  ORSP PRT  REL  TECO"/>
  </r>
  <r>
    <n v="1533090"/>
    <x v="6"/>
    <s v="0"/>
    <s v="0030"/>
    <s v="BFC-10"/>
    <s v="PP01"/>
    <s v="ASSEMBLY"/>
    <x v="2"/>
    <d v="2019-06-24T00:00:00"/>
    <d v="1899-12-30T09:40:14"/>
    <d v="2019-06-24T00:00:00"/>
    <d v="1899-12-30T11:29:16"/>
    <n v="1.8169999999999999"/>
    <n v="109.02"/>
    <s v="H"/>
    <n v="200"/>
    <s v="MIN"/>
    <s v="CNF  PRT  REL  TECO"/>
  </r>
  <r>
    <n v="1533090"/>
    <x v="6"/>
    <s v="0"/>
    <s v="0040"/>
    <s v="BFC-10"/>
    <s v="PP01"/>
    <s v="ASSEMBLY"/>
    <x v="3"/>
    <d v="2019-06-24T00:00:00"/>
    <d v="1899-12-30T12:18:59"/>
    <d v="2019-06-24T00:00:00"/>
    <d v="1899-12-30T17:58:35"/>
    <n v="5.66"/>
    <n v="339.6"/>
    <s v="H"/>
    <n v="500"/>
    <s v="MIN"/>
    <s v="CNF  PRT  REL  TECO"/>
  </r>
  <r>
    <n v="1533090"/>
    <x v="6"/>
    <s v="0"/>
    <s v="0050"/>
    <s v="BFC-90"/>
    <s v="PP01"/>
    <s v="ASSY IN PROCESS INSPECTION"/>
    <x v="4"/>
    <d v="2019-06-25T00:00:00"/>
    <d v="1899-12-30T11:25:23"/>
    <d v="2019-06-25T00:00:00"/>
    <d v="1899-12-30T11:25:23"/>
    <n v="20"/>
    <n v="20"/>
    <s v="MIN"/>
    <n v="20"/>
    <s v="MIN"/>
    <s v="CNF  ORSP PRT  REL  TECO"/>
  </r>
  <r>
    <n v="1533090"/>
    <x v="6"/>
    <s v="0"/>
    <s v="0060"/>
    <s v="BFC-90"/>
    <s v="PP01"/>
    <s v="ASSY IN PROCESS INSPECTION"/>
    <x v="5"/>
    <d v="2019-06-25T00:00:00"/>
    <d v="1899-12-30T11:25:32"/>
    <d v="2019-06-25T00:00:00"/>
    <d v="1899-12-30T11:25:32"/>
    <n v="20"/>
    <n v="20"/>
    <s v="MIN"/>
    <n v="20"/>
    <s v="MIN"/>
    <s v="CNF  ORSP PRT  REL  TECO"/>
  </r>
  <r>
    <n v="1533090"/>
    <x v="6"/>
    <s v="0"/>
    <s v="0070"/>
    <s v="PFC-20"/>
    <s v="PP01"/>
    <s v="PAINT"/>
    <x v="6"/>
    <d v="2019-06-25T00:00:00"/>
    <d v="1899-12-30T12:14:48"/>
    <d v="2019-06-26T00:00:00"/>
    <d v="1899-12-30T07:08:39"/>
    <n v="6.4429999999999996"/>
    <n v="386.58"/>
    <s v="H"/>
    <n v="450"/>
    <s v="MIN"/>
    <s v="CNF  PRT  REL  TECO"/>
  </r>
  <r>
    <n v="1533090"/>
    <x v="6"/>
    <s v="0"/>
    <s v="0080"/>
    <s v="PFC-99"/>
    <s v="PP01"/>
    <s v="PAINT INSPECTION"/>
    <x v="7"/>
    <d v="2019-06-26T00:00:00"/>
    <d v="1899-12-30T07:08:52"/>
    <d v="2019-06-26T00:00:00"/>
    <d v="1899-12-30T07:08:52"/>
    <n v="20"/>
    <n v="20"/>
    <s v="MIN"/>
    <n v="20"/>
    <s v="MIN"/>
    <s v="CNF  ORSP PRT  REL  TECO"/>
  </r>
  <r>
    <n v="1533090"/>
    <x v="6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3090"/>
    <x v="6"/>
    <s v="0"/>
    <s v="0100"/>
    <s v="BFC-10"/>
    <s v="PP01"/>
    <s v="ASSEMBLY"/>
    <x v="9"/>
    <d v="2019-07-03T00:00:00"/>
    <d v="1899-12-30T10:21:24"/>
    <d v="2019-07-03T00:00:00"/>
    <d v="1899-12-30T13:34:17"/>
    <n v="48.167000000000002"/>
    <n v="48.167000000000002"/>
    <s v="MIN"/>
    <n v="40"/>
    <s v="MIN"/>
    <s v="CNF  PRT  REL  TECO"/>
  </r>
  <r>
    <n v="1533090"/>
    <x v="6"/>
    <s v="0"/>
    <s v="0110"/>
    <s v="BFC-90"/>
    <s v="PP01"/>
    <s v="ASSY IN PROCESS INSPECTION"/>
    <x v="10"/>
    <d v="2019-07-03T00:00:00"/>
    <d v="1899-12-30T13:33:46"/>
    <d v="2019-07-03T00:00:00"/>
    <d v="1899-12-30T13:33:46"/>
    <n v="20"/>
    <n v="20"/>
    <s v="MIN"/>
    <n v="20"/>
    <s v="MIN"/>
    <s v="CNF  ORSP PRT  REL  TECO"/>
  </r>
  <r>
    <n v="1533090"/>
    <x v="6"/>
    <s v="0"/>
    <s v="0120"/>
    <s v="BFC-90"/>
    <s v="PP01"/>
    <s v="ASSY IN PROCESS INSPECTION"/>
    <x v="11"/>
    <d v="2019-07-03T00:00:00"/>
    <d v="1899-12-30T13:33:50"/>
    <d v="2019-07-03T00:00:00"/>
    <d v="1899-12-30T13:33:50"/>
    <n v="50"/>
    <n v="50"/>
    <s v="MIN"/>
    <n v="50"/>
    <s v="MIN"/>
    <s v="CNF  ORSP PRT  REL  TECO"/>
  </r>
  <r>
    <n v="1533090"/>
    <x v="6"/>
    <s v="0"/>
    <s v="0130"/>
    <s v="BFC-99"/>
    <s v="PP01"/>
    <s v="FINAL INSPECTION"/>
    <x v="12"/>
    <d v="2019-07-03T00:00:00"/>
    <d v="1899-12-30T13:33:53"/>
    <d v="2019-07-03T00:00:00"/>
    <d v="1899-12-30T13:33:53"/>
    <n v="10"/>
    <n v="10"/>
    <s v="MIN"/>
    <n v="10"/>
    <s v="MIN"/>
    <s v="CNF  ORSP PRT  REL  TECO"/>
  </r>
  <r>
    <n v="1533090"/>
    <x v="6"/>
    <s v="0"/>
    <s v="0140"/>
    <s v="BFC-99"/>
    <s v="PP03"/>
    <s v="FINAL INSPECTION"/>
    <x v="13"/>
    <d v="2019-07-04T00:00:00"/>
    <d v="1899-12-30T12:20:59"/>
    <d v="2019-07-04T00:00:00"/>
    <d v="1899-12-30T12:20:59"/>
    <n v="10"/>
    <n v="10"/>
    <s v="MIN"/>
    <n v="10"/>
    <s v="MIN"/>
    <s v="CNF  ORSP PRT  REL  TECO"/>
  </r>
  <r>
    <n v="1533090"/>
    <x v="6"/>
    <s v="1"/>
    <s v="0010"/>
    <s v="BFC-10"/>
    <s v="PP95"/>
    <s v="ASSEMBLY"/>
    <x v="14"/>
    <d v="2019-06-26T00:00:00"/>
    <d v="1899-12-30T07:55:26"/>
    <d v="2019-07-03T00:00:00"/>
    <d v="1899-12-30T13:36:19"/>
    <n v="64.418999999999997"/>
    <n v="3865.14"/>
    <s v="H"/>
    <n v="1"/>
    <s v="MIN"/>
    <s v="CNF  PRT  REL  TECO"/>
  </r>
  <r>
    <n v="1533090"/>
    <x v="6"/>
    <s v="2"/>
    <s v="0070"/>
    <s v="PFC-20"/>
    <s v="PP95"/>
    <s v="PAINT"/>
    <x v="15"/>
    <d v="2019-06-25T00:00:00"/>
    <d v="1899-12-30T14:59:33"/>
    <d v="2019-06-25T00:00:00"/>
    <d v="1899-12-30T22:27:29"/>
    <n v="7.4660000000000002"/>
    <n v="447.96000000000004"/>
    <s v="H"/>
    <n v="5"/>
    <s v="MIN"/>
    <s v="CNF  PRT  REL  TECO"/>
  </r>
  <r>
    <n v="1533679"/>
    <x v="7"/>
    <s v="0"/>
    <s v="0010"/>
    <s v="BFC-10"/>
    <s v="PP01"/>
    <s v="ASSEMBLY"/>
    <x v="0"/>
    <d v="2019-06-19T00:00:00"/>
    <d v="1899-12-30T09:56:39"/>
    <d v="2019-06-19T00:00:00"/>
    <d v="1899-12-30T10:01:44"/>
    <n v="1.2669999999999999"/>
    <n v="1.2669999999999999"/>
    <s v="MIN"/>
    <n v="20"/>
    <s v="MIN"/>
    <s v="CNF  PRT  REL  TECO"/>
  </r>
  <r>
    <n v="1533679"/>
    <x v="7"/>
    <s v="0"/>
    <s v="0020"/>
    <s v="BFC-90"/>
    <s v="PP01"/>
    <s v="ASSY IN PROCESS INSPECTION"/>
    <x v="1"/>
    <d v="2019-06-19T00:00:00"/>
    <d v="1899-12-30T10:53:25"/>
    <d v="2019-06-19T00:00:00"/>
    <d v="1899-12-30T10:53:25"/>
    <n v="30"/>
    <n v="30"/>
    <s v="MIN"/>
    <n v="30"/>
    <s v="MIN"/>
    <s v="CNF  ORSP PRT  REL  TECO"/>
  </r>
  <r>
    <n v="1533679"/>
    <x v="7"/>
    <s v="0"/>
    <s v="0030"/>
    <s v="BFC-10"/>
    <s v="PP01"/>
    <s v="ASSEMBLY"/>
    <x v="2"/>
    <d v="2019-06-26T00:00:00"/>
    <d v="1899-12-30T07:31:36"/>
    <d v="2019-07-01T00:00:00"/>
    <d v="1899-12-30T07:47:42"/>
    <n v="13.85"/>
    <n v="831"/>
    <s v="H"/>
    <n v="200"/>
    <s v="MIN"/>
    <s v="CNF  PRT  REL  TECO"/>
  </r>
  <r>
    <n v="1533679"/>
    <x v="7"/>
    <s v="0"/>
    <s v="0040"/>
    <s v="BFC-10"/>
    <s v="PP01"/>
    <s v="ASSEMBLY"/>
    <x v="3"/>
    <d v="2019-07-01T00:00:00"/>
    <d v="1899-12-30T07:58:17"/>
    <d v="2019-07-02T00:00:00"/>
    <d v="1899-12-30T12:50:23"/>
    <n v="13.691000000000001"/>
    <n v="821.46"/>
    <s v="H"/>
    <n v="500"/>
    <s v="MIN"/>
    <s v="CNF  PRT  REL  TECO"/>
  </r>
  <r>
    <n v="1533679"/>
    <x v="7"/>
    <s v="0"/>
    <s v="0050"/>
    <s v="BFC-90"/>
    <s v="PP01"/>
    <s v="ASSY IN PROCESS INSPECTION"/>
    <x v="4"/>
    <d v="2019-07-02T00:00:00"/>
    <d v="1899-12-30T14:05:10"/>
    <d v="2019-07-02T00:00:00"/>
    <d v="1899-12-30T14:05:10"/>
    <n v="20"/>
    <n v="20"/>
    <s v="MIN"/>
    <n v="20"/>
    <s v="MIN"/>
    <s v="CNF  ORSP PRT  REL  TECO"/>
  </r>
  <r>
    <n v="1533679"/>
    <x v="7"/>
    <s v="0"/>
    <s v="0060"/>
    <s v="BFC-90"/>
    <s v="PP01"/>
    <s v="ASSY IN PROCESS INSPECTION"/>
    <x v="5"/>
    <d v="2019-07-02T00:00:00"/>
    <d v="1899-12-30T14:05:17"/>
    <d v="2019-07-02T00:00:00"/>
    <d v="1899-12-30T14:05:17"/>
    <n v="20"/>
    <n v="20"/>
    <s v="MIN"/>
    <n v="20"/>
    <s v="MIN"/>
    <s v="CNF  ORSP PRT  REL  TECO"/>
  </r>
  <r>
    <n v="1533679"/>
    <x v="7"/>
    <s v="0"/>
    <s v="0070"/>
    <s v="PFC-20"/>
    <s v="PP01"/>
    <s v="PAINT"/>
    <x v="6"/>
    <d v="2019-07-03T00:00:00"/>
    <d v="1899-12-30T04:23:33"/>
    <d v="2019-07-28T00:00:00"/>
    <d v="1899-12-30T09:17:22"/>
    <n v="2.59"/>
    <n v="155.39999999999998"/>
    <s v="H"/>
    <n v="450"/>
    <s v="MIN"/>
    <s v="CNF  PRT  REL  TECO"/>
  </r>
  <r>
    <n v="1533679"/>
    <x v="7"/>
    <s v="0"/>
    <s v="0080"/>
    <s v="PFC-99"/>
    <s v="PP01"/>
    <s v="PAINT INSPECTION"/>
    <x v="7"/>
    <d v="2019-07-28T00:00:00"/>
    <d v="1899-12-30T09:46:00"/>
    <d v="2019-07-28T00:00:00"/>
    <d v="1899-12-30T09:46:00"/>
    <n v="20"/>
    <n v="20"/>
    <s v="MIN"/>
    <n v="20"/>
    <s v="MIN"/>
    <s v="CNF  ORSP PRT  REL  TECO"/>
  </r>
  <r>
    <n v="1533679"/>
    <x v="7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3679"/>
    <x v="7"/>
    <s v="0"/>
    <s v="0100"/>
    <s v="BFC-10"/>
    <s v="PP01"/>
    <s v="ASSEMBLY"/>
    <x v="9"/>
    <d v="2019-08-01T00:00:00"/>
    <d v="1899-12-30T10:30:44"/>
    <d v="2019-08-01T00:00:00"/>
    <d v="1899-12-30T15:54:39"/>
    <n v="46.267000000000003"/>
    <n v="46.267000000000003"/>
    <s v="MIN"/>
    <n v="40"/>
    <s v="MIN"/>
    <s v="CNF  PRT  REL  TECO"/>
  </r>
  <r>
    <n v="1533679"/>
    <x v="7"/>
    <s v="0"/>
    <s v="0110"/>
    <s v="BFC-90"/>
    <s v="PP01"/>
    <s v="ASSY IN PROCESS INSPECTION"/>
    <x v="10"/>
    <d v="2019-08-07T00:00:00"/>
    <d v="1899-12-30T12:44:45"/>
    <d v="2019-08-07T00:00:00"/>
    <d v="1899-12-30T12:44:45"/>
    <n v="20"/>
    <n v="20"/>
    <s v="MIN"/>
    <n v="20"/>
    <s v="MIN"/>
    <s v="CNF  ORSP PRT  REL  TECO"/>
  </r>
  <r>
    <n v="1533679"/>
    <x v="7"/>
    <s v="0"/>
    <s v="0120"/>
    <s v="BFC-90"/>
    <s v="PP01"/>
    <s v="ASSY IN PROCESS INSPECTION"/>
    <x v="11"/>
    <d v="2019-08-07T00:00:00"/>
    <d v="1899-12-30T12:44:50"/>
    <d v="2019-08-07T00:00:00"/>
    <d v="1899-12-30T12:44:50"/>
    <n v="50"/>
    <n v="50"/>
    <s v="MIN"/>
    <n v="50"/>
    <s v="MIN"/>
    <s v="CNF  ORSP PRT  REL  TECO"/>
  </r>
  <r>
    <n v="1533679"/>
    <x v="7"/>
    <s v="0"/>
    <s v="0130"/>
    <s v="BFC-99"/>
    <s v="PP01"/>
    <s v="FINAL INSPECTION"/>
    <x v="12"/>
    <d v="2019-08-07T00:00:00"/>
    <d v="1899-12-30T12:44:55"/>
    <d v="2019-08-07T00:00:00"/>
    <d v="1899-12-30T12:44:55"/>
    <n v="10"/>
    <n v="10"/>
    <s v="MIN"/>
    <n v="10"/>
    <s v="MIN"/>
    <s v="CNF  ORSP PRT  REL  TECO"/>
  </r>
  <r>
    <n v="1533679"/>
    <x v="7"/>
    <s v="0"/>
    <s v="0140"/>
    <s v="BFC-99"/>
    <s v="PP03"/>
    <s v="FINAL INSPECTION"/>
    <x v="13"/>
    <d v="2019-08-08T00:00:00"/>
    <d v="1899-12-30T10:38:14"/>
    <d v="2019-08-08T00:00:00"/>
    <d v="1899-12-30T10:38:14"/>
    <n v="10"/>
    <n v="10"/>
    <s v="MIN"/>
    <n v="10"/>
    <s v="MIN"/>
    <s v="CNF  ORSP PRT  REL  TECO"/>
  </r>
  <r>
    <n v="1533679"/>
    <x v="7"/>
    <s v="1"/>
    <s v="0010"/>
    <s v="BFC-10"/>
    <s v="PP95"/>
    <s v="ASSEMBLY"/>
    <x v="14"/>
    <d v="2019-07-28T00:00:00"/>
    <d v="1899-12-30T10:56:51"/>
    <d v="2019-07-28T00:00:00"/>
    <d v="1899-12-30T17:47:38"/>
    <n v="6.8460000000000001"/>
    <n v="410.76"/>
    <s v="H"/>
    <n v="1"/>
    <s v="MIN"/>
    <s v="CNF  PRT  REL  TECO"/>
  </r>
  <r>
    <n v="1533679"/>
    <x v="7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34424"/>
    <x v="8"/>
    <s v="0"/>
    <s v="0010"/>
    <s v="BFC-10"/>
    <s v="PP01"/>
    <s v="ASSEMBLY"/>
    <x v="0"/>
    <d v="2019-06-24T00:00:00"/>
    <d v="1899-12-30T15:29:00"/>
    <d v="2019-06-24T00:00:00"/>
    <d v="1899-12-30T15:48:05"/>
    <n v="4.7670000000000003"/>
    <n v="4.7670000000000003"/>
    <s v="MIN"/>
    <n v="20"/>
    <s v="MIN"/>
    <s v="CNF  PRT  REL  TECO"/>
  </r>
  <r>
    <n v="1534424"/>
    <x v="8"/>
    <s v="0"/>
    <s v="0020"/>
    <s v="BFC-90"/>
    <s v="PP01"/>
    <s v="ASSY IN PROCESS INSPECTION"/>
    <x v="1"/>
    <d v="2019-06-25T00:00:00"/>
    <d v="1899-12-30T10:22:19"/>
    <d v="2019-06-25T00:00:00"/>
    <d v="1899-12-30T10:22:19"/>
    <n v="30"/>
    <n v="30"/>
    <s v="MIN"/>
    <n v="30"/>
    <s v="MIN"/>
    <s v="CNF  ORSP PRT  REL  TECO"/>
  </r>
  <r>
    <n v="1534424"/>
    <x v="8"/>
    <s v="0"/>
    <s v="0030"/>
    <s v="BFC-10"/>
    <s v="PP01"/>
    <s v="ASSEMBLY"/>
    <x v="2"/>
    <d v="2019-06-27T00:00:00"/>
    <d v="1899-12-30T08:07:59"/>
    <d v="2019-07-02T00:00:00"/>
    <d v="1899-12-30T07:55:46"/>
    <n v="13.087"/>
    <n v="785.22"/>
    <s v="H"/>
    <n v="200"/>
    <s v="MIN"/>
    <s v="CNF  PRT  REL  TECO"/>
  </r>
  <r>
    <n v="1534424"/>
    <x v="8"/>
    <s v="0"/>
    <s v="0040"/>
    <s v="BFC-10"/>
    <s v="PP01"/>
    <s v="ASSEMBLY"/>
    <x v="3"/>
    <d v="2019-07-02T00:00:00"/>
    <d v="1899-12-30T07:56:14"/>
    <d v="2019-07-07T00:00:00"/>
    <d v="1899-12-30T16:52:12"/>
    <n v="28.695"/>
    <n v="1721.7"/>
    <s v="H"/>
    <n v="500"/>
    <s v="MIN"/>
    <s v="CNF  PRT  REL  TECO"/>
  </r>
  <r>
    <n v="1534424"/>
    <x v="8"/>
    <s v="0"/>
    <s v="0050"/>
    <s v="BFC-90"/>
    <s v="PP01"/>
    <s v="ASSY IN PROCESS INSPECTION"/>
    <x v="4"/>
    <d v="2019-07-08T00:00:00"/>
    <d v="1899-12-30T10:23:46"/>
    <d v="2019-07-08T00:00:00"/>
    <d v="1899-12-30T10:23:46"/>
    <n v="20"/>
    <n v="20"/>
    <s v="MIN"/>
    <n v="20"/>
    <s v="MIN"/>
    <s v="CNF  ORSP PRT  REL  TECO"/>
  </r>
  <r>
    <n v="1534424"/>
    <x v="8"/>
    <s v="0"/>
    <s v="0060"/>
    <s v="BFC-90"/>
    <s v="PP01"/>
    <s v="ASSY IN PROCESS INSPECTION"/>
    <x v="5"/>
    <d v="2019-07-08T00:00:00"/>
    <d v="1899-12-30T10:24:08"/>
    <d v="2019-07-08T00:00:00"/>
    <d v="1899-12-30T10:24:08"/>
    <n v="20"/>
    <n v="20"/>
    <s v="MIN"/>
    <n v="20"/>
    <s v="MIN"/>
    <s v="CNF  ORSP PRT  REL  TECO"/>
  </r>
  <r>
    <n v="1534424"/>
    <x v="8"/>
    <s v="0"/>
    <s v="0070"/>
    <s v="PFC-20"/>
    <s v="PP01"/>
    <s v="PAINT"/>
    <x v="6"/>
    <d v="2019-07-08T00:00:00"/>
    <d v="1899-12-30T12:48:42"/>
    <d v="2019-07-08T00:00:00"/>
    <d v="1899-12-30T12:50:34"/>
    <n v="56"/>
    <n v="56"/>
    <s v="S"/>
    <n v="450"/>
    <s v="MIN"/>
    <s v="CNF  PRT  REL  TECO"/>
  </r>
  <r>
    <n v="1534424"/>
    <x v="8"/>
    <s v="0"/>
    <s v="0080"/>
    <s v="PFC-99"/>
    <s v="PP01"/>
    <s v="PAINT INSPECTION"/>
    <x v="7"/>
    <d v="2019-07-09T00:00:00"/>
    <d v="1899-12-30T10:12:32"/>
    <d v="2019-07-09T00:00:00"/>
    <d v="1899-12-30T10:12:32"/>
    <n v="20"/>
    <n v="20"/>
    <s v="MIN"/>
    <n v="20"/>
    <s v="MIN"/>
    <s v="CNF  ORSP PRT  REL  TECO"/>
  </r>
  <r>
    <n v="1534424"/>
    <x v="8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4424"/>
    <x v="8"/>
    <s v="0"/>
    <s v="0100"/>
    <s v="BFC-10"/>
    <s v="PP01"/>
    <s v="ASSEMBLY"/>
    <x v="9"/>
    <d v="2019-07-09T00:00:00"/>
    <d v="1899-12-30T11:08:12"/>
    <d v="2019-07-09T00:00:00"/>
    <d v="1899-12-30T16:41:34"/>
    <n v="4.125"/>
    <n v="247.5"/>
    <s v="H"/>
    <n v="40"/>
    <s v="MIN"/>
    <s v="CNF  PRT  REL  TECO"/>
  </r>
  <r>
    <n v="1534424"/>
    <x v="8"/>
    <s v="0"/>
    <s v="0110"/>
    <s v="BFC-90"/>
    <s v="PP01"/>
    <s v="ASSY IN PROCESS INSPECTION"/>
    <x v="10"/>
    <d v="2019-07-14T00:00:00"/>
    <d v="1899-12-30T08:24:41"/>
    <d v="2019-07-14T00:00:00"/>
    <d v="1899-12-30T08:24:41"/>
    <n v="20"/>
    <n v="20"/>
    <s v="MIN"/>
    <n v="20"/>
    <s v="MIN"/>
    <s v="CNF  ORSP PRT  REL  TECO"/>
  </r>
  <r>
    <n v="1534424"/>
    <x v="8"/>
    <s v="0"/>
    <s v="0120"/>
    <s v="BFC-90"/>
    <s v="PP01"/>
    <s v="ASSY IN PROCESS INSPECTION"/>
    <x v="11"/>
    <d v="2019-07-14T00:00:00"/>
    <d v="1899-12-30T08:25:06"/>
    <d v="2019-07-14T00:00:00"/>
    <d v="1899-12-30T08:25:06"/>
    <n v="50"/>
    <n v="50"/>
    <s v="MIN"/>
    <n v="50"/>
    <s v="MIN"/>
    <s v="CNF  ORSP PRT  REL  TECO"/>
  </r>
  <r>
    <n v="1534424"/>
    <x v="8"/>
    <s v="0"/>
    <s v="0130"/>
    <s v="BFC-99"/>
    <s v="PP01"/>
    <s v="FINAL INSPECTION"/>
    <x v="12"/>
    <d v="2019-07-14T00:00:00"/>
    <d v="1899-12-30T08:25:14"/>
    <d v="2019-07-14T00:00:00"/>
    <d v="1899-12-30T08:25:14"/>
    <n v="10"/>
    <n v="10"/>
    <s v="MIN"/>
    <n v="10"/>
    <s v="MIN"/>
    <s v="CNF  ORSP PRT  REL  TECO"/>
  </r>
  <r>
    <n v="1534424"/>
    <x v="8"/>
    <s v="0"/>
    <s v="0140"/>
    <s v="BFC-99"/>
    <s v="PP03"/>
    <s v="FINAL INSPECTION"/>
    <x v="13"/>
    <d v="2019-07-14T00:00:00"/>
    <d v="1899-12-30T09:15:43"/>
    <d v="2019-07-14T00:00:00"/>
    <d v="1899-12-30T09:15:43"/>
    <n v="10"/>
    <n v="10"/>
    <s v="MIN"/>
    <n v="10"/>
    <s v="MIN"/>
    <s v="CNF  ORSP PRT  REL  TECO"/>
  </r>
  <r>
    <n v="1534424"/>
    <x v="8"/>
    <s v="1"/>
    <s v="0010"/>
    <s v="BFC-10"/>
    <s v="PP95"/>
    <s v="ASSEMBLY"/>
    <x v="14"/>
    <d v="2019-06-26T00:00:00"/>
    <d v="1899-12-30T13:26:49"/>
    <d v="2019-07-08T00:00:00"/>
    <d v="1899-12-30T09:22:28"/>
    <n v="23.302"/>
    <n v="1398.12"/>
    <s v="H"/>
    <n v="1"/>
    <s v="MIN"/>
    <s v="CNF  PRT  REL  TECO"/>
  </r>
  <r>
    <n v="1534424"/>
    <x v="8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34627"/>
    <x v="9"/>
    <s v="0"/>
    <s v="0010"/>
    <s v="BFC-10"/>
    <s v="PP01"/>
    <s v="ASSEMBLY"/>
    <x v="0"/>
    <d v="2019-07-02T00:00:00"/>
    <d v="1899-12-30T09:47:15"/>
    <d v="2019-07-02T00:00:00"/>
    <d v="1899-12-30T09:49:04"/>
    <n v="55"/>
    <n v="55"/>
    <s v="S"/>
    <n v="20"/>
    <s v="MIN"/>
    <s v="CNF  PRT  REL  TECO"/>
  </r>
  <r>
    <n v="1534627"/>
    <x v="9"/>
    <s v="0"/>
    <s v="0020"/>
    <s v="BFC-90"/>
    <s v="PP01"/>
    <s v="ASSY IN PROCESS INSPECTION"/>
    <x v="1"/>
    <d v="2019-07-02T00:00:00"/>
    <d v="1899-12-30T10:09:18"/>
    <d v="2019-07-02T00:00:00"/>
    <d v="1899-12-30T10:09:18"/>
    <n v="30"/>
    <n v="30"/>
    <s v="MIN"/>
    <n v="30"/>
    <s v="MIN"/>
    <s v="CNF  ORSP PRT  REL  TECO"/>
  </r>
  <r>
    <n v="1534627"/>
    <x v="9"/>
    <s v="0"/>
    <s v="0030"/>
    <s v="BFC-10"/>
    <s v="PP01"/>
    <s v="ASSEMBLY"/>
    <x v="2"/>
    <d v="2019-07-02T00:00:00"/>
    <d v="1899-12-30T10:57:14"/>
    <d v="2019-07-10T00:00:00"/>
    <d v="1899-12-30T11:07:13"/>
    <n v="1.284"/>
    <n v="77.040000000000006"/>
    <s v="H"/>
    <n v="200"/>
    <s v="MIN"/>
    <s v="CNF  PRT  REL  TECO"/>
  </r>
  <r>
    <n v="1534627"/>
    <x v="9"/>
    <s v="0"/>
    <s v="0040"/>
    <s v="BFC-10"/>
    <s v="PP01"/>
    <s v="ASSEMBLY"/>
    <x v="3"/>
    <d v="2019-07-10T00:00:00"/>
    <d v="1899-12-30T11:07:23"/>
    <d v="2019-07-10T00:00:00"/>
    <d v="1899-12-30T11:13:08"/>
    <n v="5.75"/>
    <n v="5.75"/>
    <s v="MIN"/>
    <n v="500"/>
    <s v="MIN"/>
    <s v="CNF  PRT  REL  TECO"/>
  </r>
  <r>
    <n v="1534627"/>
    <x v="9"/>
    <s v="0"/>
    <s v="0050"/>
    <s v="BFC-90"/>
    <s v="PP01"/>
    <s v="ASSY IN PROCESS INSPECTION"/>
    <x v="4"/>
    <d v="2019-07-10T00:00:00"/>
    <d v="1899-12-30T12:12:48"/>
    <d v="2019-07-10T00:00:00"/>
    <d v="1899-12-30T12:12:48"/>
    <n v="20"/>
    <n v="20"/>
    <s v="MIN"/>
    <n v="20"/>
    <s v="MIN"/>
    <s v="CNF  ORSP PRT  REL  TECO"/>
  </r>
  <r>
    <n v="1534627"/>
    <x v="9"/>
    <s v="0"/>
    <s v="0060"/>
    <s v="BFC-90"/>
    <s v="PP01"/>
    <s v="ASSY IN PROCESS INSPECTION"/>
    <x v="5"/>
    <d v="2019-07-10T00:00:00"/>
    <d v="1899-12-30T12:13:04"/>
    <d v="2019-07-10T00:00:00"/>
    <d v="1899-12-30T12:13:04"/>
    <n v="20"/>
    <n v="20"/>
    <s v="MIN"/>
    <n v="20"/>
    <s v="MIN"/>
    <s v="CNF  ORSP PRT  REL  TECO"/>
  </r>
  <r>
    <n v="1534627"/>
    <x v="9"/>
    <s v="0"/>
    <s v="0070"/>
    <s v="PFC-20"/>
    <s v="PP01"/>
    <s v="PAINT"/>
    <x v="6"/>
    <d v="2019-07-10T00:00:00"/>
    <d v="1899-12-30T12:50:47"/>
    <d v="2019-07-11T00:00:00"/>
    <d v="1899-12-30T14:07:36"/>
    <n v="12.278"/>
    <n v="736.68000000000006"/>
    <s v="H"/>
    <n v="450"/>
    <s v="MIN"/>
    <s v="CNF  PRT  REL  TECO"/>
  </r>
  <r>
    <n v="1534627"/>
    <x v="9"/>
    <s v="0"/>
    <s v="0080"/>
    <s v="PFC-99"/>
    <s v="PP01"/>
    <s v="PAINT INSPECTION"/>
    <x v="7"/>
    <d v="2019-07-14T00:00:00"/>
    <d v="1899-12-30T08:19:41"/>
    <d v="2019-07-14T00:00:00"/>
    <d v="1899-12-30T08:19:41"/>
    <n v="20"/>
    <n v="20"/>
    <s v="MIN"/>
    <n v="20"/>
    <s v="MIN"/>
    <s v="CNF  ORSP PRT  REL  TECO"/>
  </r>
  <r>
    <n v="1534627"/>
    <x v="9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4627"/>
    <x v="9"/>
    <s v="0"/>
    <s v="0100"/>
    <s v="BFC-10"/>
    <s v="PP01"/>
    <s v="ASSEMBLY"/>
    <x v="9"/>
    <d v="2019-07-14T00:00:00"/>
    <d v="1899-12-30T15:45:03"/>
    <d v="2019-07-14T00:00:00"/>
    <d v="1899-12-30T17:00:54"/>
    <n v="30.132999999999999"/>
    <n v="30.132999999999999"/>
    <s v="MIN"/>
    <n v="40"/>
    <s v="MIN"/>
    <s v="CNF  PRT  REL  TECO"/>
  </r>
  <r>
    <n v="1534627"/>
    <x v="9"/>
    <s v="0"/>
    <s v="0110"/>
    <s v="BFC-90"/>
    <s v="PP01"/>
    <s v="ASSY IN PROCESS INSPECTION"/>
    <x v="10"/>
    <d v="2019-07-14T00:00:00"/>
    <d v="1899-12-30T17:40:17"/>
    <d v="2019-07-14T00:00:00"/>
    <d v="1899-12-30T17:40:17"/>
    <n v="20"/>
    <n v="20"/>
    <s v="MIN"/>
    <n v="20"/>
    <s v="MIN"/>
    <s v="CNF  ORSP PRT  REL  TECO"/>
  </r>
  <r>
    <n v="1534627"/>
    <x v="9"/>
    <s v="0"/>
    <s v="0120"/>
    <s v="BFC-90"/>
    <s v="PP01"/>
    <s v="ASSY IN PROCESS INSPECTION"/>
    <x v="11"/>
    <d v="2019-07-14T00:00:00"/>
    <d v="1899-12-30T17:40:35"/>
    <d v="2019-07-14T00:00:00"/>
    <d v="1899-12-30T17:40:35"/>
    <n v="50"/>
    <n v="50"/>
    <s v="MIN"/>
    <n v="50"/>
    <s v="MIN"/>
    <s v="CNF  ORSP PRT  REL  TECO"/>
  </r>
  <r>
    <n v="1534627"/>
    <x v="9"/>
    <s v="0"/>
    <s v="0130"/>
    <s v="BFC-99"/>
    <s v="PP01"/>
    <s v="FINAL INSPECTION"/>
    <x v="12"/>
    <d v="2019-07-16T00:00:00"/>
    <d v="1899-12-30T09:56:16"/>
    <d v="2019-07-16T00:00:00"/>
    <d v="1899-12-30T09:56:16"/>
    <n v="10"/>
    <n v="10"/>
    <s v="MIN"/>
    <n v="10"/>
    <s v="MIN"/>
    <s v="CNF  ORSP PRT  REL  TECO"/>
  </r>
  <r>
    <n v="1534627"/>
    <x v="9"/>
    <s v="0"/>
    <s v="0140"/>
    <s v="BFC-99"/>
    <s v="PP03"/>
    <s v="FINAL INSPECTION"/>
    <x v="13"/>
    <d v="2019-07-16T00:00:00"/>
    <d v="1899-12-30T12:20:25"/>
    <d v="2019-07-16T00:00:00"/>
    <d v="1899-12-30T12:20:25"/>
    <n v="10"/>
    <n v="10"/>
    <s v="MIN"/>
    <n v="10"/>
    <s v="MIN"/>
    <s v="CNF  ORSP PRT  REL  TECO"/>
  </r>
  <r>
    <n v="1534627"/>
    <x v="9"/>
    <s v="1"/>
    <s v="0010"/>
    <s v="BFC-10"/>
    <s v="PP95"/>
    <s v="ASSEMBLY"/>
    <x v="14"/>
    <d v="2019-07-09T00:00:00"/>
    <d v="1899-12-30T07:29:08"/>
    <d v="2019-07-09T00:00:00"/>
    <d v="1899-12-30T17:50:13"/>
    <n v="10.349"/>
    <n v="620.94000000000005"/>
    <s v="H"/>
    <n v="1"/>
    <s v="MIN"/>
    <s v="CNF  PRT  REL  TECO"/>
  </r>
  <r>
    <n v="1534627"/>
    <x v="9"/>
    <s v="2"/>
    <s v="0070"/>
    <s v="PFC-20"/>
    <s v="PP95"/>
    <s v="PAINT"/>
    <x v="15"/>
    <d v="2019-07-10T00:00:00"/>
    <d v="1899-12-30T18:37:00"/>
    <d v="2019-07-11T00:00:00"/>
    <d v="1899-12-30T01:41:28"/>
    <n v="1.7689999999999999"/>
    <n v="106.14"/>
    <s v="H"/>
    <n v="5"/>
    <s v="MIN"/>
    <s v="CNF  PRT  REL  TECO"/>
  </r>
  <r>
    <n v="1534639"/>
    <x v="10"/>
    <s v="0"/>
    <s v="0010"/>
    <s v="BFC-10"/>
    <s v="PP01"/>
    <s v="ASSEMBLY"/>
    <x v="0"/>
    <d v="2019-07-03T00:00:00"/>
    <d v="1899-12-30T08:58:09"/>
    <d v="2019-07-03T00:00:00"/>
    <d v="1899-12-30T09:04:03"/>
    <n v="1.4830000000000001"/>
    <n v="1.4830000000000001"/>
    <s v="MIN"/>
    <n v="20"/>
    <s v="MIN"/>
    <s v="CNF  PRT  REL  TECO"/>
  </r>
  <r>
    <n v="1534639"/>
    <x v="10"/>
    <s v="0"/>
    <s v="0020"/>
    <s v="BFC-90"/>
    <s v="PP01"/>
    <s v="ASSY IN PROCESS INSPECTION"/>
    <x v="1"/>
    <d v="2019-07-03T00:00:00"/>
    <d v="1899-12-30T10:44:27"/>
    <d v="2019-07-03T00:00:00"/>
    <d v="1899-12-30T10:44:27"/>
    <n v="30"/>
    <n v="30"/>
    <s v="MIN"/>
    <n v="30"/>
    <s v="MIN"/>
    <s v="CNF  ORSP PRT  REL  TECO"/>
  </r>
  <r>
    <n v="1534639"/>
    <x v="10"/>
    <s v="0"/>
    <s v="0030"/>
    <s v="BFC-10"/>
    <s v="PP01"/>
    <s v="ASSEMBLY"/>
    <x v="2"/>
    <d v="2019-07-09T00:00:00"/>
    <d v="1899-12-30T07:29:42"/>
    <d v="2019-07-10T00:00:00"/>
    <d v="1899-12-30T09:05:09"/>
    <n v="11.971"/>
    <n v="718.26"/>
    <s v="H"/>
    <n v="200"/>
    <s v="MIN"/>
    <s v="CNF  PRT  REL  TECO"/>
  </r>
  <r>
    <n v="1534639"/>
    <x v="10"/>
    <s v="0"/>
    <s v="0040"/>
    <s v="BFC-10"/>
    <s v="PP01"/>
    <s v="ASSEMBLY"/>
    <x v="3"/>
    <d v="2019-07-10T00:00:00"/>
    <d v="1899-12-30T09:05:27"/>
    <d v="2019-07-10T00:00:00"/>
    <d v="1899-12-30T12:08:17"/>
    <n v="3.0089999999999999"/>
    <n v="180.54"/>
    <s v="H"/>
    <n v="500"/>
    <s v="MIN"/>
    <s v="CNF  PRT  REL  TECO"/>
  </r>
  <r>
    <n v="1534639"/>
    <x v="10"/>
    <s v="0"/>
    <s v="0050"/>
    <s v="BFC-90"/>
    <s v="PP01"/>
    <s v="ASSY IN PROCESS INSPECTION"/>
    <x v="4"/>
    <d v="2019-07-11T00:00:00"/>
    <d v="1899-12-30T09:25:31"/>
    <d v="2019-07-11T00:00:00"/>
    <d v="1899-12-30T09:25:31"/>
    <n v="20"/>
    <n v="20"/>
    <s v="MIN"/>
    <n v="20"/>
    <s v="MIN"/>
    <s v="CNF  ORSP PRT  REL  TECO"/>
  </r>
  <r>
    <n v="1534639"/>
    <x v="10"/>
    <s v="0"/>
    <s v="0060"/>
    <s v="BFC-90"/>
    <s v="PP01"/>
    <s v="ASSY IN PROCESS INSPECTION"/>
    <x v="5"/>
    <d v="2019-07-11T00:00:00"/>
    <d v="1899-12-30T09:25:39"/>
    <d v="2019-07-11T00:00:00"/>
    <d v="1899-12-30T09:25:39"/>
    <n v="20"/>
    <n v="20"/>
    <s v="MIN"/>
    <n v="20"/>
    <s v="MIN"/>
    <s v="CNF  ORSP PRT  REL  TECO"/>
  </r>
  <r>
    <n v="1534639"/>
    <x v="10"/>
    <s v="0"/>
    <s v="0070"/>
    <s v="PFC-20"/>
    <s v="PP01"/>
    <s v="PAINT"/>
    <x v="6"/>
    <d v="2019-07-11T00:00:00"/>
    <d v="1899-12-30T14:07:50"/>
    <d v="2019-07-14T00:00:00"/>
    <d v="1899-12-30T22:45:03"/>
    <n v="12.468"/>
    <n v="748.08"/>
    <s v="H"/>
    <n v="450"/>
    <s v="MIN"/>
    <s v="CNF  PRT  REL  TECO"/>
  </r>
  <r>
    <n v="1534639"/>
    <x v="10"/>
    <s v="0"/>
    <s v="0080"/>
    <s v="PFC-99"/>
    <s v="PP01"/>
    <s v="PAINT INSPECTION"/>
    <x v="7"/>
    <d v="2019-07-16T00:00:00"/>
    <d v="1899-12-30T07:58:50"/>
    <d v="2019-07-16T00:00:00"/>
    <d v="1899-12-30T07:58:50"/>
    <n v="20"/>
    <n v="20"/>
    <s v="MIN"/>
    <n v="20"/>
    <s v="MIN"/>
    <s v="CNF  ORSP PRT  REL  TECO"/>
  </r>
  <r>
    <n v="1534639"/>
    <x v="10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4639"/>
    <x v="10"/>
    <s v="0"/>
    <s v="0100"/>
    <s v="BFC-10"/>
    <s v="PP01"/>
    <s v="ASSEMBLY"/>
    <x v="9"/>
    <d v="2019-07-16T00:00:00"/>
    <d v="1899-12-30T09:10:14"/>
    <d v="2019-07-16T00:00:00"/>
    <d v="1899-12-30T15:46:53"/>
    <n v="3.1920000000000002"/>
    <n v="191.52"/>
    <s v="H"/>
    <n v="40"/>
    <s v="MIN"/>
    <s v="CNF  PRT  REL  TECO"/>
  </r>
  <r>
    <n v="1534639"/>
    <x v="10"/>
    <s v="0"/>
    <s v="0110"/>
    <s v="BFC-90"/>
    <s v="PP01"/>
    <s v="ASSY IN PROCESS INSPECTION"/>
    <x v="10"/>
    <d v="2019-07-16T00:00:00"/>
    <d v="1899-12-30T16:11:05"/>
    <d v="2019-07-16T00:00:00"/>
    <d v="1899-12-30T16:11:05"/>
    <n v="20"/>
    <n v="20"/>
    <s v="MIN"/>
    <n v="20"/>
    <s v="MIN"/>
    <s v="CNF  ORSP PRT  REL  TECO"/>
  </r>
  <r>
    <n v="1534639"/>
    <x v="10"/>
    <s v="0"/>
    <s v="0120"/>
    <s v="BFC-90"/>
    <s v="PP01"/>
    <s v="ASSY IN PROCESS INSPECTION"/>
    <x v="11"/>
    <d v="2019-07-16T00:00:00"/>
    <d v="1899-12-30T16:11:08"/>
    <d v="2019-07-16T00:00:00"/>
    <d v="1899-12-30T16:11:08"/>
    <n v="50"/>
    <n v="50"/>
    <s v="MIN"/>
    <n v="50"/>
    <s v="MIN"/>
    <s v="CNF  ORSP PRT  REL  TECO"/>
  </r>
  <r>
    <n v="1534639"/>
    <x v="10"/>
    <s v="0"/>
    <s v="0130"/>
    <s v="BFC-99"/>
    <s v="PP01"/>
    <s v="FINAL INSPECTION"/>
    <x v="12"/>
    <d v="2019-07-16T00:00:00"/>
    <d v="1899-12-30T16:11:12"/>
    <d v="2019-07-16T00:00:00"/>
    <d v="1899-12-30T16:11:12"/>
    <n v="10"/>
    <n v="10"/>
    <s v="MIN"/>
    <n v="10"/>
    <s v="MIN"/>
    <s v="CNF  ORSP PRT  REL  TECO"/>
  </r>
  <r>
    <n v="1534639"/>
    <x v="10"/>
    <s v="0"/>
    <s v="0140"/>
    <s v="BFC-99"/>
    <s v="PP03"/>
    <s v="FINAL INSPECTION"/>
    <x v="13"/>
    <d v="2019-07-16T00:00:00"/>
    <d v="1899-12-30T17:53:36"/>
    <d v="2019-07-16T00:00:00"/>
    <d v="1899-12-30T17:53:36"/>
    <n v="10"/>
    <n v="10"/>
    <s v="MIN"/>
    <n v="10"/>
    <s v="MIN"/>
    <s v="CNF  ORSP PRT  REL  TECO"/>
  </r>
  <r>
    <n v="1534639"/>
    <x v="10"/>
    <s v="1"/>
    <s v="0010"/>
    <s v="BFC-10"/>
    <s v="PP95"/>
    <s v="ASSEMBLY"/>
    <x v="14"/>
    <d v="2019-07-07T00:00:00"/>
    <d v="1899-12-30T07:33:40"/>
    <d v="2019-07-11T00:00:00"/>
    <d v="1899-12-30T08:37:41"/>
    <n v="20.638000000000002"/>
    <n v="1238.2800000000002"/>
    <s v="H"/>
    <n v="1"/>
    <s v="MIN"/>
    <s v="CNF  PRT  REL  TECO"/>
  </r>
  <r>
    <n v="1534639"/>
    <x v="10"/>
    <s v="2"/>
    <s v="0070"/>
    <s v="PFC-20"/>
    <s v="PP95"/>
    <s v="PAINT"/>
    <x v="15"/>
    <d v="2019-07-14T00:00:00"/>
    <d v="1899-12-30T18:15:12"/>
    <d v="2019-07-15T00:00:00"/>
    <d v="1899-12-30T00:16:43"/>
    <n v="3.0129999999999999"/>
    <n v="180.78"/>
    <s v="H"/>
    <n v="5"/>
    <s v="MIN"/>
    <s v="CNF  PRT  REL  TECO"/>
  </r>
  <r>
    <n v="1537701"/>
    <x v="11"/>
    <s v="0"/>
    <s v="0010"/>
    <s v="BFC-10"/>
    <s v="PP01"/>
    <s v="ASSEMBLY"/>
    <x v="0"/>
    <d v="2019-07-08T00:00:00"/>
    <d v="1899-12-30T12:22:06"/>
    <d v="2019-07-08T00:00:00"/>
    <d v="1899-12-30T12:22:49"/>
    <n v="28"/>
    <n v="28"/>
    <s v="S"/>
    <n v="20"/>
    <s v="MIN"/>
    <s v="CNF  PRT  REL  TECO"/>
  </r>
  <r>
    <n v="1537701"/>
    <x v="11"/>
    <s v="0"/>
    <s v="0020"/>
    <s v="BFC-90"/>
    <s v="PP01"/>
    <s v="ASSY IN PROCESS INSPECTION"/>
    <x v="1"/>
    <d v="2019-07-08T00:00:00"/>
    <d v="1899-12-30T13:22:01"/>
    <d v="2019-07-08T00:00:00"/>
    <d v="1899-12-30T13:22:01"/>
    <n v="30"/>
    <n v="30"/>
    <s v="MIN"/>
    <n v="30"/>
    <s v="MIN"/>
    <s v="CNF  ORSP PRT  REL  TECO"/>
  </r>
  <r>
    <n v="1537701"/>
    <x v="11"/>
    <s v="0"/>
    <s v="0030"/>
    <s v="BFC-10"/>
    <s v="PP01"/>
    <s v="ASSEMBLY"/>
    <x v="2"/>
    <d v="2019-07-11T00:00:00"/>
    <d v="1899-12-30T12:57:52"/>
    <d v="2019-07-16T00:00:00"/>
    <d v="1899-12-30T13:17:01"/>
    <n v="10.161"/>
    <n v="609.66"/>
    <s v="H"/>
    <n v="200"/>
    <s v="MIN"/>
    <s v="CNF  PRT  REL  TECO"/>
  </r>
  <r>
    <n v="1537701"/>
    <x v="11"/>
    <s v="0"/>
    <s v="0040"/>
    <s v="BFC-10"/>
    <s v="PP01"/>
    <s v="ASSEMBLY"/>
    <x v="3"/>
    <d v="2019-07-16T00:00:00"/>
    <d v="1899-12-30T13:17:09"/>
    <d v="2019-07-16T00:00:00"/>
    <d v="1899-12-30T13:37:49"/>
    <n v="20.667000000000002"/>
    <n v="20.667000000000002"/>
    <s v="MIN"/>
    <n v="500"/>
    <s v="MIN"/>
    <s v="CNF  PRT  REL  TECO"/>
  </r>
  <r>
    <n v="1537701"/>
    <x v="11"/>
    <s v="0"/>
    <s v="0050"/>
    <s v="BFC-90"/>
    <s v="PP01"/>
    <s v="ASSY IN PROCESS INSPECTION"/>
    <x v="4"/>
    <d v="2019-07-16T00:00:00"/>
    <d v="1899-12-30T14:35:46"/>
    <d v="2019-07-16T00:00:00"/>
    <d v="1899-12-30T14:35:46"/>
    <n v="20"/>
    <n v="20"/>
    <s v="MIN"/>
    <n v="20"/>
    <s v="MIN"/>
    <s v="CNF  ORSP PRT  REL  TECO"/>
  </r>
  <r>
    <n v="1537701"/>
    <x v="11"/>
    <s v="0"/>
    <s v="0060"/>
    <s v="BFC-90"/>
    <s v="PP01"/>
    <s v="ASSY IN PROCESS INSPECTION"/>
    <x v="5"/>
    <d v="2019-07-16T00:00:00"/>
    <d v="1899-12-30T14:35:55"/>
    <d v="2019-07-16T00:00:00"/>
    <d v="1899-12-30T14:35:55"/>
    <n v="20"/>
    <n v="20"/>
    <s v="MIN"/>
    <n v="20"/>
    <s v="MIN"/>
    <s v="CNF  ORSP PRT  REL  TECO"/>
  </r>
  <r>
    <n v="1537701"/>
    <x v="11"/>
    <s v="0"/>
    <s v="0070"/>
    <s v="PFC-20"/>
    <s v="PP01"/>
    <s v="PAINT"/>
    <x v="6"/>
    <d v="2019-07-16T00:00:00"/>
    <d v="1899-12-30T15:03:06"/>
    <d v="2019-07-17T00:00:00"/>
    <d v="1899-12-30T16:08:31"/>
    <n v="12.667999999999999"/>
    <n v="760.07999999999993"/>
    <s v="H"/>
    <n v="450"/>
    <s v="MIN"/>
    <s v="CNF  PRT  REL  TECO"/>
  </r>
  <r>
    <n v="1537701"/>
    <x v="11"/>
    <s v="0"/>
    <s v="0080"/>
    <s v="PFC-99"/>
    <s v="PP01"/>
    <s v="PAINT INSPECTION"/>
    <x v="7"/>
    <d v="2019-07-18T00:00:00"/>
    <d v="1899-12-30T08:37:58"/>
    <d v="2019-07-18T00:00:00"/>
    <d v="1899-12-30T08:37:58"/>
    <n v="20"/>
    <n v="20"/>
    <s v="MIN"/>
    <n v="20"/>
    <s v="MIN"/>
    <s v="CNF  ORSP PRT  REL  TECO"/>
  </r>
  <r>
    <n v="1537701"/>
    <x v="11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7701"/>
    <x v="11"/>
    <s v="0"/>
    <s v="0100"/>
    <s v="BFC-10"/>
    <s v="PP01"/>
    <s v="ASSEMBLY"/>
    <x v="9"/>
    <d v="2019-07-18T00:00:00"/>
    <d v="1899-12-30T08:52:57"/>
    <d v="2019-07-18T00:00:00"/>
    <d v="1899-12-30T14:31:47"/>
    <n v="48.4"/>
    <n v="48.4"/>
    <s v="MIN"/>
    <n v="40"/>
    <s v="MIN"/>
    <s v="CNF  PRT  REL  TECO"/>
  </r>
  <r>
    <n v="1537701"/>
    <x v="11"/>
    <s v="0"/>
    <s v="0110"/>
    <s v="BFC-90"/>
    <s v="PP01"/>
    <s v="ASSY IN PROCESS INSPECTION"/>
    <x v="10"/>
    <d v="2019-07-23T00:00:00"/>
    <d v="1899-12-30T17:10:27"/>
    <d v="2019-07-23T00:00:00"/>
    <d v="1899-12-30T17:10:27"/>
    <n v="20"/>
    <n v="20"/>
    <s v="MIN"/>
    <n v="20"/>
    <s v="MIN"/>
    <s v="CNF  ORSP PRT  REL  TECO"/>
  </r>
  <r>
    <n v="1537701"/>
    <x v="11"/>
    <s v="0"/>
    <s v="0120"/>
    <s v="BFC-90"/>
    <s v="PP01"/>
    <s v="ASSY IN PROCESS INSPECTION"/>
    <x v="11"/>
    <d v="2019-07-23T00:00:00"/>
    <d v="1899-12-30T17:10:36"/>
    <d v="2019-07-23T00:00:00"/>
    <d v="1899-12-30T17:10:36"/>
    <n v="50"/>
    <n v="50"/>
    <s v="MIN"/>
    <n v="50"/>
    <s v="MIN"/>
    <s v="CNF  ORSP PRT  REL  TECO"/>
  </r>
  <r>
    <n v="1537701"/>
    <x v="11"/>
    <s v="0"/>
    <s v="0130"/>
    <s v="BFC-99"/>
    <s v="PP01"/>
    <s v="FINAL INSPECTION"/>
    <x v="12"/>
    <d v="2019-07-23T00:00:00"/>
    <d v="1899-12-30T17:10:43"/>
    <d v="2019-07-23T00:00:00"/>
    <d v="1899-12-30T17:10:43"/>
    <n v="10"/>
    <n v="10"/>
    <s v="MIN"/>
    <n v="10"/>
    <s v="MIN"/>
    <s v="CNF  ORSP PRT  REL  TECO"/>
  </r>
  <r>
    <n v="1537701"/>
    <x v="11"/>
    <s v="0"/>
    <s v="0140"/>
    <s v="BFC-99"/>
    <s v="PP03"/>
    <s v="FINAL INSPECTION"/>
    <x v="13"/>
    <d v="2019-07-24T00:00:00"/>
    <d v="1899-12-30T15:54:59"/>
    <d v="2019-07-24T00:00:00"/>
    <d v="1899-12-30T15:54:59"/>
    <n v="10"/>
    <n v="10"/>
    <s v="MIN"/>
    <n v="10"/>
    <s v="MIN"/>
    <s v="CNF  ORSP PRT  REL  TECO"/>
  </r>
  <r>
    <n v="1537701"/>
    <x v="11"/>
    <s v="1"/>
    <s v="0010"/>
    <s v="BFC-10"/>
    <s v="PP95"/>
    <s v="ASSEMBLY"/>
    <x v="14"/>
    <d v="2019-07-11T00:00:00"/>
    <d v="1899-12-30T12:34:06"/>
    <d v="2019-07-16T00:00:00"/>
    <d v="1899-12-30T10:15:47"/>
    <n v="31.568000000000001"/>
    <n v="1894.0800000000002"/>
    <s v="H"/>
    <n v="1"/>
    <s v="MIN"/>
    <s v="CNF  PRT  REL  TECO"/>
  </r>
  <r>
    <n v="1537701"/>
    <x v="11"/>
    <s v="2"/>
    <s v="0070"/>
    <s v="PFC-20"/>
    <s v="PP95"/>
    <s v="PAINT"/>
    <x v="15"/>
    <d v="2019-07-16T00:00:00"/>
    <d v="1899-12-30T18:04:14"/>
    <d v="2019-07-16T00:00:00"/>
    <d v="1899-12-30T23:34:02"/>
    <n v="5.4969999999999999"/>
    <n v="329.82"/>
    <s v="H"/>
    <n v="5"/>
    <s v="MIN"/>
    <s v="CNF  PRT  REL  TECO"/>
  </r>
  <r>
    <n v="1537713"/>
    <x v="12"/>
    <s v="0"/>
    <s v="0010"/>
    <s v="BFC-10"/>
    <s v="PP01"/>
    <s v="ASSEMBLY"/>
    <x v="0"/>
    <d v="2019-07-10T00:00:00"/>
    <d v="1899-12-30T11:43:19"/>
    <d v="2019-07-10T00:00:00"/>
    <d v="1899-12-30T11:51:52"/>
    <n v="8.5500000000000007"/>
    <n v="8.5500000000000007"/>
    <s v="MIN"/>
    <n v="20"/>
    <s v="MIN"/>
    <s v="CNF  PRT  REL  TECO"/>
  </r>
  <r>
    <n v="1537713"/>
    <x v="12"/>
    <s v="0"/>
    <s v="0020"/>
    <s v="BFC-90"/>
    <s v="PP01"/>
    <s v="ASSY IN PROCESS INSPECTION"/>
    <x v="1"/>
    <d v="2019-07-10T00:00:00"/>
    <d v="1899-12-30T12:11:19"/>
    <d v="2019-07-10T00:00:00"/>
    <d v="1899-12-30T12:11:19"/>
    <n v="30"/>
    <n v="30"/>
    <s v="MIN"/>
    <n v="30"/>
    <s v="MIN"/>
    <s v="CNF  ORSP PRT  REL  TECO"/>
  </r>
  <r>
    <n v="1537713"/>
    <x v="12"/>
    <s v="0"/>
    <s v="0030"/>
    <s v="BFC-10"/>
    <s v="PP01"/>
    <s v="ASSEMBLY"/>
    <x v="2"/>
    <d v="2019-07-10T00:00:00"/>
    <d v="1899-12-30T12:23:21"/>
    <d v="2019-07-16T00:00:00"/>
    <d v="1899-12-30T17:51:49"/>
    <n v="5.6589999999999998"/>
    <n v="339.53999999999996"/>
    <s v="H"/>
    <n v="200"/>
    <s v="MIN"/>
    <s v="CNF  PRT  REL  TECO"/>
  </r>
  <r>
    <n v="1537713"/>
    <x v="12"/>
    <s v="0"/>
    <s v="0040"/>
    <s v="BFC-10"/>
    <s v="PP01"/>
    <s v="ASSEMBLY"/>
    <x v="3"/>
    <d v="2019-07-17T00:00:00"/>
    <d v="1899-12-30T07:29:52"/>
    <d v="2019-07-17T00:00:00"/>
    <d v="1899-12-30T11:11:51"/>
    <n v="3.7"/>
    <n v="222"/>
    <s v="H"/>
    <n v="500"/>
    <s v="MIN"/>
    <s v="CNF  PRT  REL  TECO"/>
  </r>
  <r>
    <n v="1537713"/>
    <x v="12"/>
    <s v="0"/>
    <s v="0050"/>
    <s v="BFC-90"/>
    <s v="PP01"/>
    <s v="ASSY IN PROCESS INSPECTION"/>
    <x v="4"/>
    <d v="2019-07-17T00:00:00"/>
    <d v="1899-12-30T15:58:21"/>
    <d v="2019-07-17T00:00:00"/>
    <d v="1899-12-30T15:58:21"/>
    <n v="20"/>
    <n v="20"/>
    <s v="MIN"/>
    <n v="20"/>
    <s v="MIN"/>
    <s v="CNF  ORSP PRT  REL  TECO"/>
  </r>
  <r>
    <n v="1537713"/>
    <x v="12"/>
    <s v="0"/>
    <s v="0060"/>
    <s v="BFC-90"/>
    <s v="PP01"/>
    <s v="ASSY IN PROCESS INSPECTION"/>
    <x v="5"/>
    <d v="2019-07-17T00:00:00"/>
    <d v="1899-12-30T15:58:27"/>
    <d v="2019-07-17T00:00:00"/>
    <d v="1899-12-30T15:58:27"/>
    <n v="20"/>
    <n v="20"/>
    <s v="MIN"/>
    <n v="20"/>
    <s v="MIN"/>
    <s v="CNF  ORSP PRT  REL  TECO"/>
  </r>
  <r>
    <n v="1537713"/>
    <x v="12"/>
    <s v="0"/>
    <s v="0070"/>
    <s v="PFC-20"/>
    <s v="PP01"/>
    <s v="PAINT"/>
    <x v="6"/>
    <d v="2019-07-17T00:00:00"/>
    <d v="1899-12-30T23:41:22"/>
    <d v="2019-07-18T00:00:00"/>
    <d v="1899-12-30T15:42:51"/>
    <n v="16.544"/>
    <n v="992.64"/>
    <s v="H"/>
    <n v="450"/>
    <s v="MIN"/>
    <s v="CNF  PRT  REL  TECO"/>
  </r>
  <r>
    <n v="1537713"/>
    <x v="12"/>
    <s v="0"/>
    <s v="0080"/>
    <s v="PFC-99"/>
    <s v="PP01"/>
    <s v="PAINT INSPECTION"/>
    <x v="7"/>
    <d v="2019-07-21T00:00:00"/>
    <d v="1899-12-30T08:45:45"/>
    <d v="2019-07-21T00:00:00"/>
    <d v="1899-12-30T08:45:45"/>
    <n v="20"/>
    <n v="20"/>
    <s v="MIN"/>
    <n v="20"/>
    <s v="MIN"/>
    <s v="CNF  ORSP PRT  REL  TECO"/>
  </r>
  <r>
    <n v="1537713"/>
    <x v="12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7713"/>
    <x v="12"/>
    <s v="0"/>
    <s v="0100"/>
    <s v="BFC-10"/>
    <s v="PP01"/>
    <s v="ASSEMBLY"/>
    <x v="9"/>
    <d v="2019-07-23T00:00:00"/>
    <d v="1899-12-30T09:18:38"/>
    <d v="2019-07-23T00:00:00"/>
    <d v="1899-12-30T16:38:27"/>
    <n v="2.4430000000000001"/>
    <n v="146.58000000000001"/>
    <s v="H"/>
    <n v="40"/>
    <s v="MIN"/>
    <s v="CNF  PRT  REL  TECO"/>
  </r>
  <r>
    <n v="1537713"/>
    <x v="12"/>
    <s v="0"/>
    <s v="0110"/>
    <s v="BFC-90"/>
    <s v="PP01"/>
    <s v="ASSY IN PROCESS INSPECTION"/>
    <x v="10"/>
    <d v="2019-07-24T00:00:00"/>
    <d v="1899-12-30T14:45:02"/>
    <d v="2019-07-24T00:00:00"/>
    <d v="1899-12-30T14:45:02"/>
    <n v="20"/>
    <n v="20"/>
    <s v="MIN"/>
    <n v="20"/>
    <s v="MIN"/>
    <s v="CNF  ORSP PRT  REL  TECO"/>
  </r>
  <r>
    <n v="1537713"/>
    <x v="12"/>
    <s v="0"/>
    <s v="0120"/>
    <s v="BFC-90"/>
    <s v="PP01"/>
    <s v="ASSY IN PROCESS INSPECTION"/>
    <x v="11"/>
    <d v="2019-07-24T00:00:00"/>
    <d v="1899-12-30T14:45:09"/>
    <d v="2019-07-24T00:00:00"/>
    <d v="1899-12-30T14:45:09"/>
    <n v="50"/>
    <n v="50"/>
    <s v="MIN"/>
    <n v="50"/>
    <s v="MIN"/>
    <s v="CNF  ORSP PRT  REL  TECO"/>
  </r>
  <r>
    <n v="1537713"/>
    <x v="12"/>
    <s v="0"/>
    <s v="0130"/>
    <s v="BFC-99"/>
    <s v="PP01"/>
    <s v="FINAL INSPECTION"/>
    <x v="12"/>
    <d v="2019-07-24T00:00:00"/>
    <d v="1899-12-30T14:45:18"/>
    <d v="2019-07-24T00:00:00"/>
    <d v="1899-12-30T14:45:18"/>
    <n v="10"/>
    <n v="10"/>
    <s v="MIN"/>
    <n v="10"/>
    <s v="MIN"/>
    <s v="CNF  ORSP PRT  REL  TECO"/>
  </r>
  <r>
    <n v="1537713"/>
    <x v="12"/>
    <s v="0"/>
    <s v="0140"/>
    <s v="BFC-99"/>
    <s v="PP03"/>
    <s v="FINAL INSPECTION"/>
    <x v="13"/>
    <d v="2019-07-25T00:00:00"/>
    <d v="1899-12-30T07:36:13"/>
    <d v="2019-07-25T00:00:00"/>
    <d v="1899-12-30T07:36:13"/>
    <n v="10"/>
    <n v="10"/>
    <s v="MIN"/>
    <n v="10"/>
    <s v="MIN"/>
    <s v="CNF  ORSP PRT  REL  TECO"/>
  </r>
  <r>
    <n v="1537713"/>
    <x v="12"/>
    <s v="1"/>
    <s v="0010"/>
    <s v="BFC-10"/>
    <s v="PP95"/>
    <s v="ASSEMBLY"/>
    <x v="14"/>
    <d v="2019-07-14T00:00:00"/>
    <d v="1899-12-30T07:53:09"/>
    <d v="2019-07-17T00:00:00"/>
    <d v="1899-12-30T14:47:24"/>
    <n v="48.103999999999999"/>
    <n v="2886.24"/>
    <s v="H"/>
    <n v="1"/>
    <s v="MIN"/>
    <s v="CNF  PRT  REL  TECO"/>
  </r>
  <r>
    <n v="1537713"/>
    <x v="12"/>
    <s v="2"/>
    <s v="0070"/>
    <s v="PFC-20"/>
    <s v="PP95"/>
    <s v="PAINT"/>
    <x v="15"/>
    <d v="2019-07-17T00:00:00"/>
    <d v="1899-12-30T18:10:36"/>
    <d v="2019-07-18T00:00:00"/>
    <d v="1899-12-30T02:58:35"/>
    <n v="2.9329999999999998"/>
    <n v="175.98"/>
    <s v="H"/>
    <n v="5"/>
    <s v="MIN"/>
    <s v="CNF  PRT  REL  TECO"/>
  </r>
  <r>
    <n v="1538316"/>
    <x v="13"/>
    <s v="0"/>
    <s v="0010"/>
    <s v="BFC-10"/>
    <s v="PP01"/>
    <s v="ASSEMBLY"/>
    <x v="0"/>
    <d v="2019-07-11T00:00:00"/>
    <d v="1899-12-30T10:29:36"/>
    <d v="2019-07-11T00:00:00"/>
    <d v="1899-12-30T11:27:39"/>
    <n v="29.033000000000001"/>
    <n v="29.033000000000001"/>
    <s v="MIN"/>
    <n v="20"/>
    <s v="MIN"/>
    <s v="CNF  PRT  REL  TECO"/>
  </r>
  <r>
    <n v="1538316"/>
    <x v="13"/>
    <s v="0"/>
    <s v="0020"/>
    <s v="BFC-90"/>
    <s v="PP01"/>
    <s v="ASSY IN PROCESS INSPECTION"/>
    <x v="1"/>
    <d v="2019-07-11T00:00:00"/>
    <d v="1899-12-30T12:14:41"/>
    <d v="2019-07-11T00:00:00"/>
    <d v="1899-12-30T12:14:41"/>
    <n v="30"/>
    <n v="30"/>
    <s v="MIN"/>
    <n v="30"/>
    <s v="MIN"/>
    <s v="CNF  ORSP PRT  REL  TECO"/>
  </r>
  <r>
    <n v="1538316"/>
    <x v="13"/>
    <s v="0"/>
    <s v="0030"/>
    <s v="BFC-10"/>
    <s v="PP01"/>
    <s v="ASSEMBLY"/>
    <x v="2"/>
    <d v="2019-07-14T00:00:00"/>
    <d v="1899-12-30T08:07:53"/>
    <d v="2019-07-14T00:00:00"/>
    <d v="1899-12-30T16:07:01"/>
    <n v="480.29300000000001"/>
    <n v="480.29300000000001"/>
    <s v="MIN"/>
    <n v="200"/>
    <s v="MIN"/>
    <s v="CNF  PRT  REL  TECO"/>
  </r>
  <r>
    <n v="1538316"/>
    <x v="13"/>
    <s v="0"/>
    <s v="0040"/>
    <s v="BFC-10"/>
    <s v="PP01"/>
    <s v="ASSEMBLY"/>
    <x v="3"/>
    <d v="2019-07-16T00:00:00"/>
    <d v="1899-12-30T07:52:55"/>
    <d v="2019-07-22T00:00:00"/>
    <d v="1899-12-30T12:42:57"/>
    <n v="24.968"/>
    <n v="1498.08"/>
    <s v="H"/>
    <n v="500"/>
    <s v="MIN"/>
    <s v="CNF  PRT  REL  TECO"/>
  </r>
  <r>
    <n v="1538316"/>
    <x v="13"/>
    <s v="0"/>
    <s v="0050"/>
    <s v="BFC-90"/>
    <s v="PP01"/>
    <s v="ASSY IN PROCESS INSPECTION"/>
    <x v="4"/>
    <d v="2019-07-22T00:00:00"/>
    <d v="1899-12-30T16:37:25"/>
    <d v="2019-07-22T00:00:00"/>
    <d v="1899-12-30T16:37:25"/>
    <n v="20"/>
    <n v="20"/>
    <s v="MIN"/>
    <n v="20"/>
    <s v="MIN"/>
    <s v="CNF  ORSP PRT  REL  TECO"/>
  </r>
  <r>
    <n v="1538316"/>
    <x v="13"/>
    <s v="0"/>
    <s v="0060"/>
    <s v="BFC-90"/>
    <s v="PP01"/>
    <s v="ASSY IN PROCESS INSPECTION"/>
    <x v="5"/>
    <d v="2019-07-22T00:00:00"/>
    <d v="1899-12-30T16:37:31"/>
    <d v="2019-07-22T00:00:00"/>
    <d v="1899-12-30T16:37:31"/>
    <n v="20"/>
    <n v="20"/>
    <s v="MIN"/>
    <n v="20"/>
    <s v="MIN"/>
    <s v="CNF  ORSP PRT  REL  TECO"/>
  </r>
  <r>
    <n v="1538316"/>
    <x v="13"/>
    <s v="0"/>
    <s v="0070"/>
    <s v="PFC-20"/>
    <s v="PP01"/>
    <s v="PAINT"/>
    <x v="6"/>
    <d v="2019-07-23T00:00:00"/>
    <d v="1899-12-30T00:01:22"/>
    <d v="2019-07-23T00:00:00"/>
    <d v="1899-12-30T17:56:59"/>
    <n v="8.5340000000000007"/>
    <n v="512.04000000000008"/>
    <s v="H"/>
    <n v="450"/>
    <s v="MIN"/>
    <s v="CNF  PRT  REL  TECO"/>
  </r>
  <r>
    <n v="1538316"/>
    <x v="13"/>
    <s v="0"/>
    <s v="0080"/>
    <s v="PFC-99"/>
    <s v="PP01"/>
    <s v="PAINT INSPECTION"/>
    <x v="7"/>
    <d v="2019-07-24T00:00:00"/>
    <d v="1899-12-30T10:32:05"/>
    <d v="2019-07-24T00:00:00"/>
    <d v="1899-12-30T10:32:05"/>
    <n v="20"/>
    <n v="20"/>
    <s v="MIN"/>
    <n v="20"/>
    <s v="MIN"/>
    <s v="CNF  ORSP PRT  REL  TECO"/>
  </r>
  <r>
    <n v="1538316"/>
    <x v="13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8316"/>
    <x v="13"/>
    <s v="0"/>
    <s v="0100"/>
    <s v="BFC-10"/>
    <s v="PP01"/>
    <s v="ASSEMBLY"/>
    <x v="9"/>
    <d v="2019-07-29T00:00:00"/>
    <d v="1899-12-30T13:43:05"/>
    <d v="2019-07-29T00:00:00"/>
    <d v="1899-12-30T16:01:56"/>
    <n v="19.617000000000001"/>
    <n v="19.617000000000001"/>
    <s v="MIN"/>
    <n v="40"/>
    <s v="MIN"/>
    <s v="CNF  PRT  REL  TECO"/>
  </r>
  <r>
    <n v="1538316"/>
    <x v="13"/>
    <s v="0"/>
    <s v="0110"/>
    <s v="BFC-90"/>
    <s v="PP01"/>
    <s v="ASSY IN PROCESS INSPECTION"/>
    <x v="10"/>
    <d v="2019-07-30T00:00:00"/>
    <d v="1899-12-30T17:50:31"/>
    <d v="2019-07-30T00:00:00"/>
    <d v="1899-12-30T17:50:31"/>
    <n v="20"/>
    <n v="20"/>
    <s v="MIN"/>
    <n v="20"/>
    <s v="MIN"/>
    <s v="CNF  ORSP PRT  REL  TECO"/>
  </r>
  <r>
    <n v="1538316"/>
    <x v="13"/>
    <s v="0"/>
    <s v="0120"/>
    <s v="BFC-90"/>
    <s v="PP01"/>
    <s v="ASSY IN PROCESS INSPECTION"/>
    <x v="11"/>
    <d v="2019-07-30T00:00:00"/>
    <d v="1899-12-30T17:50:40"/>
    <d v="2019-07-30T00:00:00"/>
    <d v="1899-12-30T17:50:40"/>
    <n v="50"/>
    <n v="50"/>
    <s v="MIN"/>
    <n v="50"/>
    <s v="MIN"/>
    <s v="CNF  ORSP PRT  REL  TECO"/>
  </r>
  <r>
    <n v="1538316"/>
    <x v="13"/>
    <s v="0"/>
    <s v="0130"/>
    <s v="BFC-99"/>
    <s v="PP01"/>
    <s v="FINAL INSPECTION"/>
    <x v="12"/>
    <d v="2019-08-01T00:00:00"/>
    <d v="1899-12-30T09:49:38"/>
    <d v="2019-08-01T00:00:00"/>
    <d v="1899-12-30T09:49:38"/>
    <n v="10"/>
    <n v="10"/>
    <s v="MIN"/>
    <n v="10"/>
    <s v="MIN"/>
    <s v="CNF  ORSP PRT  REL  TECO"/>
  </r>
  <r>
    <n v="1538316"/>
    <x v="13"/>
    <s v="0"/>
    <s v="0140"/>
    <s v="BFC-99"/>
    <s v="PP03"/>
    <s v="FINAL INSPECTION"/>
    <x v="13"/>
    <d v="2019-08-01T00:00:00"/>
    <d v="1899-12-30T09:53:37"/>
    <d v="2019-08-01T00:00:00"/>
    <d v="1899-12-30T09:53:37"/>
    <n v="10"/>
    <n v="10"/>
    <s v="MIN"/>
    <n v="10"/>
    <s v="MIN"/>
    <s v="CNF  ORSP PRT  REL  TECO"/>
  </r>
  <r>
    <n v="1538316"/>
    <x v="13"/>
    <s v="1"/>
    <s v="0010"/>
    <s v="BFC-10"/>
    <s v="PP95"/>
    <s v="ASSEMBLY"/>
    <x v="14"/>
    <d v="2019-07-15T00:00:00"/>
    <d v="1899-12-30T12:11:00"/>
    <d v="2019-07-22T00:00:00"/>
    <d v="1899-12-30T10:04:03"/>
    <n v="14.021000000000001"/>
    <n v="841.26"/>
    <s v="H"/>
    <n v="1"/>
    <s v="MIN"/>
    <s v="CNF  PRT  REL  TECO"/>
  </r>
  <r>
    <n v="1538316"/>
    <x v="13"/>
    <s v="2"/>
    <s v="0070"/>
    <s v="PFC-20"/>
    <s v="PP95"/>
    <s v="PAINT"/>
    <x v="15"/>
    <d v="2019-07-22T00:00:00"/>
    <d v="1899-12-30T18:21:41"/>
    <d v="2019-07-22T00:00:00"/>
    <d v="1899-12-30T23:57:26"/>
    <n v="2.798"/>
    <n v="167.88"/>
    <s v="H"/>
    <n v="5"/>
    <s v="MIN"/>
    <s v="CNF  PRT  REL  TECO"/>
  </r>
  <r>
    <n v="1538678"/>
    <x v="14"/>
    <s v="0"/>
    <s v="0010"/>
    <s v="BFC-10"/>
    <s v="PP01"/>
    <s v="ASSEMBLY"/>
    <x v="0"/>
    <d v="2019-07-17T00:00:00"/>
    <d v="1899-12-30T08:26:23"/>
    <d v="2019-07-17T00:00:00"/>
    <d v="1899-12-30T12:24:09"/>
    <n v="1.323"/>
    <n v="79.38"/>
    <s v="H"/>
    <n v="20"/>
    <s v="MIN"/>
    <s v="CNF  PRT  REL  TECO"/>
  </r>
  <r>
    <n v="1538678"/>
    <x v="14"/>
    <s v="0"/>
    <s v="0020"/>
    <s v="BFC-90"/>
    <s v="PP01"/>
    <s v="ASSY IN PROCESS INSPECTION"/>
    <x v="1"/>
    <d v="2019-07-17T00:00:00"/>
    <d v="1899-12-30T13:44:23"/>
    <d v="2019-07-17T00:00:00"/>
    <d v="1899-12-30T13:44:23"/>
    <n v="30"/>
    <n v="30"/>
    <s v="MIN"/>
    <n v="30"/>
    <s v="MIN"/>
    <s v="CNF  ORSP PRT  REL  TECO"/>
  </r>
  <r>
    <n v="1538678"/>
    <x v="14"/>
    <s v="0"/>
    <s v="0030"/>
    <s v="BFC-10"/>
    <s v="PP01"/>
    <s v="ASSEMBLY"/>
    <x v="2"/>
    <d v="2019-07-23T00:00:00"/>
    <d v="1899-12-30T07:51:57"/>
    <d v="2019-07-23T00:00:00"/>
    <d v="1899-12-30T17:54:24"/>
    <n v="19.748000000000001"/>
    <n v="1184.8800000000001"/>
    <s v="H"/>
    <n v="200"/>
    <s v="MIN"/>
    <s v="CNF  PRT  REL  TECO"/>
  </r>
  <r>
    <n v="1538678"/>
    <x v="14"/>
    <s v="0"/>
    <s v="0040"/>
    <s v="BFC-10"/>
    <s v="PP01"/>
    <s v="ASSEMBLY"/>
    <x v="3"/>
    <d v="2019-07-24T00:00:00"/>
    <d v="1899-12-30T07:31:28"/>
    <d v="2019-07-24T00:00:00"/>
    <d v="1899-12-30T17:46:42"/>
    <n v="10.254"/>
    <n v="615.24"/>
    <s v="H"/>
    <n v="500"/>
    <s v="MIN"/>
    <s v="CNF  PRT  REL  TECO"/>
  </r>
  <r>
    <n v="1538678"/>
    <x v="14"/>
    <s v="0"/>
    <s v="0050"/>
    <s v="BFC-90"/>
    <s v="PP01"/>
    <s v="ASSY IN PROCESS INSPECTION"/>
    <x v="4"/>
    <d v="2019-07-25T00:00:00"/>
    <d v="1899-12-30T15:13:47"/>
    <d v="2019-07-25T00:00:00"/>
    <d v="1899-12-30T15:13:47"/>
    <n v="20"/>
    <n v="20"/>
    <s v="MIN"/>
    <n v="20"/>
    <s v="MIN"/>
    <s v="CNF  ORSP PRT  REL  TECO"/>
  </r>
  <r>
    <n v="1538678"/>
    <x v="14"/>
    <s v="0"/>
    <s v="0060"/>
    <s v="BFC-90"/>
    <s v="PP01"/>
    <s v="ASSY IN PROCESS INSPECTION"/>
    <x v="5"/>
    <d v="2019-07-25T00:00:00"/>
    <d v="1899-12-30T15:13:54"/>
    <d v="2019-07-25T00:00:00"/>
    <d v="1899-12-30T15:13:54"/>
    <n v="20"/>
    <n v="20"/>
    <s v="MIN"/>
    <n v="20"/>
    <s v="MIN"/>
    <s v="CNF  ORSP PRT  REL  TECO"/>
  </r>
  <r>
    <n v="1538678"/>
    <x v="14"/>
    <s v="0"/>
    <s v="0070"/>
    <s v="PFC-20"/>
    <s v="PP01"/>
    <s v="PAINT"/>
    <x v="6"/>
    <d v="2019-07-25T00:00:00"/>
    <d v="1899-12-30T15:32:10"/>
    <d v="2019-07-25T00:00:00"/>
    <d v="1899-12-30T22:55:21"/>
    <n v="7.3860000000000001"/>
    <n v="443.16"/>
    <s v="H"/>
    <n v="450"/>
    <s v="MIN"/>
    <s v="CNF  PRT  REL  TECO"/>
  </r>
  <r>
    <n v="1538678"/>
    <x v="14"/>
    <s v="0"/>
    <s v="0080"/>
    <s v="PFC-99"/>
    <s v="PP01"/>
    <s v="PAINT INSPECTION"/>
    <x v="7"/>
    <d v="2019-07-29T00:00:00"/>
    <d v="1899-12-30T08:13:41"/>
    <d v="2019-07-29T00:00:00"/>
    <d v="1899-12-30T08:13:41"/>
    <n v="20"/>
    <n v="20"/>
    <s v="MIN"/>
    <n v="20"/>
    <s v="MIN"/>
    <s v="CNF  ORSP PRT  REL  TECO"/>
  </r>
  <r>
    <n v="1538678"/>
    <x v="14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8678"/>
    <x v="14"/>
    <s v="0"/>
    <s v="0100"/>
    <s v="BFC-10"/>
    <s v="PP01"/>
    <s v="ASSEMBLY"/>
    <x v="9"/>
    <d v="2019-07-31T00:00:00"/>
    <d v="1899-12-30T10:43:05"/>
    <d v="2019-07-31T00:00:00"/>
    <d v="1899-12-30T12:41:50"/>
    <n v="20.716999999999999"/>
    <n v="20.716999999999999"/>
    <s v="MIN"/>
    <n v="40"/>
    <s v="MIN"/>
    <s v="CNF  PRT  REL  TECO"/>
  </r>
  <r>
    <n v="1538678"/>
    <x v="14"/>
    <s v="0"/>
    <s v="0110"/>
    <s v="BFC-90"/>
    <s v="PP01"/>
    <s v="ASSY IN PROCESS INSPECTION"/>
    <x v="10"/>
    <d v="2019-08-01T00:00:00"/>
    <d v="1899-12-30T14:24:31"/>
    <d v="2019-08-01T00:00:00"/>
    <d v="1899-12-30T14:24:31"/>
    <n v="20"/>
    <n v="20"/>
    <s v="MIN"/>
    <n v="20"/>
    <s v="MIN"/>
    <s v="CNF  ORSP PRT  REL  TECO"/>
  </r>
  <r>
    <n v="1538678"/>
    <x v="14"/>
    <s v="0"/>
    <s v="0120"/>
    <s v="BFC-90"/>
    <s v="PP01"/>
    <s v="ASSY IN PROCESS INSPECTION"/>
    <x v="11"/>
    <d v="2019-08-01T00:00:00"/>
    <d v="1899-12-30T14:24:43"/>
    <d v="2019-08-01T00:00:00"/>
    <d v="1899-12-30T14:24:43"/>
    <n v="50"/>
    <n v="50"/>
    <s v="MIN"/>
    <n v="50"/>
    <s v="MIN"/>
    <s v="CNF  ORSP PRT  REL  TECO"/>
  </r>
  <r>
    <n v="1538678"/>
    <x v="14"/>
    <s v="0"/>
    <s v="0130"/>
    <s v="BFC-99"/>
    <s v="PP01"/>
    <s v="FINAL INSPECTION"/>
    <x v="12"/>
    <d v="2019-08-01T00:00:00"/>
    <d v="1899-12-30T14:24:50"/>
    <d v="2019-08-01T00:00:00"/>
    <d v="1899-12-30T14:24:50"/>
    <n v="10"/>
    <n v="10"/>
    <s v="MIN"/>
    <n v="10"/>
    <s v="MIN"/>
    <s v="CNF  ORSP PRT  REL  TECO"/>
  </r>
  <r>
    <n v="1538678"/>
    <x v="14"/>
    <s v="0"/>
    <s v="0140"/>
    <s v="BFC-99"/>
    <s v="PP03"/>
    <s v="FINAL INSPECTION"/>
    <x v="13"/>
    <d v="2019-08-01T00:00:00"/>
    <d v="1899-12-30T15:24:25"/>
    <d v="2019-08-01T00:00:00"/>
    <d v="1899-12-30T15:24:25"/>
    <n v="10"/>
    <n v="10"/>
    <s v="MIN"/>
    <n v="10"/>
    <s v="MIN"/>
    <s v="CNF  ORSP PRT  REL  TECO"/>
  </r>
  <r>
    <n v="1538678"/>
    <x v="14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38678"/>
    <x v="14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38724"/>
    <x v="15"/>
    <s v="0"/>
    <s v="0010"/>
    <s v="BFC-10"/>
    <s v="PP01"/>
    <s v="ASSEMBLY"/>
    <x v="0"/>
    <d v="2019-07-22T00:00:00"/>
    <d v="1899-12-30T11:19:45"/>
    <d v="2019-07-22T00:00:00"/>
    <d v="1899-12-30T11:51:33"/>
    <n v="7.95"/>
    <n v="7.95"/>
    <s v="MIN"/>
    <n v="20"/>
    <s v="MIN"/>
    <s v="CNF  PRT  REL  TECO"/>
  </r>
  <r>
    <n v="1538724"/>
    <x v="15"/>
    <s v="0"/>
    <s v="0020"/>
    <s v="BFC-90"/>
    <s v="PP01"/>
    <s v="ASSY IN PROCESS INSPECTION"/>
    <x v="1"/>
    <d v="2019-07-22T00:00:00"/>
    <d v="1899-12-30T13:00:08"/>
    <d v="2019-07-22T00:00:00"/>
    <d v="1899-12-30T13:00:08"/>
    <n v="30"/>
    <n v="30"/>
    <s v="MIN"/>
    <n v="30"/>
    <s v="MIN"/>
    <s v="CNF  ORSP PRT  REL  TECO"/>
  </r>
  <r>
    <n v="1538724"/>
    <x v="15"/>
    <s v="0"/>
    <s v="0030"/>
    <s v="BFC-10"/>
    <s v="PP01"/>
    <s v="ASSEMBLY"/>
    <x v="2"/>
    <d v="2019-07-23T00:00:00"/>
    <d v="1899-12-30T07:45:47"/>
    <d v="2019-07-23T00:00:00"/>
    <d v="1899-12-30T12:18:19"/>
    <n v="4.5419999999999998"/>
    <n v="272.52"/>
    <s v="H"/>
    <n v="200"/>
    <s v="MIN"/>
    <s v="CNF  PRT  REL  TECO"/>
  </r>
  <r>
    <n v="1538724"/>
    <x v="15"/>
    <s v="0"/>
    <s v="0040"/>
    <s v="BFC-10"/>
    <s v="PP01"/>
    <s v="ASSEMBLY"/>
    <x v="3"/>
    <d v="2019-07-30T00:00:00"/>
    <d v="1899-12-30T07:26:27"/>
    <d v="2019-07-31T00:00:00"/>
    <d v="1899-12-30T17:50:06"/>
    <n v="10.893000000000001"/>
    <n v="653.58000000000004"/>
    <s v="H"/>
    <n v="500"/>
    <s v="MIN"/>
    <s v="CNF  PRT  REL  TECO"/>
  </r>
  <r>
    <n v="1538724"/>
    <x v="15"/>
    <s v="0"/>
    <s v="0050"/>
    <s v="BFC-90"/>
    <s v="PP01"/>
    <s v="ASSY IN PROCESS INSPECTION"/>
    <x v="4"/>
    <d v="2019-08-01T00:00:00"/>
    <d v="1899-12-30T12:03:27"/>
    <d v="2019-08-01T00:00:00"/>
    <d v="1899-12-30T12:03:27"/>
    <n v="20"/>
    <n v="20"/>
    <s v="MIN"/>
    <n v="20"/>
    <s v="MIN"/>
    <s v="CNF  ORSP PRT  REL  TECO"/>
  </r>
  <r>
    <n v="1538724"/>
    <x v="15"/>
    <s v="0"/>
    <s v="0060"/>
    <s v="BFC-90"/>
    <s v="PP01"/>
    <s v="ASSY IN PROCESS INSPECTION"/>
    <x v="5"/>
    <d v="2019-08-01T00:00:00"/>
    <d v="1899-12-30T12:03:55"/>
    <d v="2019-08-01T00:00:00"/>
    <d v="1899-12-30T12:03:55"/>
    <n v="20"/>
    <n v="20"/>
    <s v="MIN"/>
    <n v="20"/>
    <s v="MIN"/>
    <s v="CNF  ORSP PRT  REL  TECO"/>
  </r>
  <r>
    <n v="1538724"/>
    <x v="15"/>
    <s v="0"/>
    <s v="0070"/>
    <s v="PFC-20"/>
    <s v="PP01"/>
    <s v="PAINT"/>
    <x v="6"/>
    <d v="2019-08-01T00:00:00"/>
    <d v="1899-12-30T13:28:09"/>
    <d v="2019-08-01T00:00:00"/>
    <d v="1899-12-30T23:15:23"/>
    <n v="3.7869999999999999"/>
    <n v="227.22"/>
    <s v="H"/>
    <n v="450"/>
    <s v="MIN"/>
    <s v="CNF  PRT  REL  TECO"/>
  </r>
  <r>
    <n v="1538724"/>
    <x v="15"/>
    <s v="0"/>
    <s v="0080"/>
    <s v="PFC-99"/>
    <s v="PP01"/>
    <s v="PAINT INSPECTION"/>
    <x v="7"/>
    <d v="2019-08-04T00:00:00"/>
    <d v="1899-12-30T08:44:01"/>
    <d v="2019-08-04T00:00:00"/>
    <d v="1899-12-30T08:44:01"/>
    <n v="20"/>
    <n v="20"/>
    <s v="MIN"/>
    <n v="20"/>
    <s v="MIN"/>
    <s v="CNF  ORSP PRT  REL  TECO"/>
  </r>
  <r>
    <n v="1538724"/>
    <x v="15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38724"/>
    <x v="15"/>
    <s v="0"/>
    <s v="0100"/>
    <s v="BFC-10"/>
    <s v="PP01"/>
    <s v="ASSEMBLY"/>
    <x v="9"/>
    <d v="2019-08-06T00:00:00"/>
    <d v="1899-12-30T16:59:51"/>
    <d v="2019-08-06T00:00:00"/>
    <d v="1899-12-30T17:34:19"/>
    <n v="7.117"/>
    <n v="7.117"/>
    <s v="MIN"/>
    <n v="40"/>
    <s v="MIN"/>
    <s v="CNF  PRT  REL  TECO"/>
  </r>
  <r>
    <n v="1538724"/>
    <x v="15"/>
    <s v="0"/>
    <s v="0110"/>
    <s v="BFC-90"/>
    <s v="PP01"/>
    <s v="ASSY IN PROCESS INSPECTION"/>
    <x v="10"/>
    <d v="2019-08-06T00:00:00"/>
    <d v="1899-12-30T17:49:09"/>
    <d v="2019-08-06T00:00:00"/>
    <d v="1899-12-30T17:49:09"/>
    <n v="20"/>
    <n v="20"/>
    <s v="MIN"/>
    <n v="20"/>
    <s v="MIN"/>
    <s v="CNF  ORSP PRT  REL  TECO"/>
  </r>
  <r>
    <n v="1538724"/>
    <x v="15"/>
    <s v="0"/>
    <s v="0120"/>
    <s v="BFC-90"/>
    <s v="PP01"/>
    <s v="ASSY IN PROCESS INSPECTION"/>
    <x v="11"/>
    <d v="2019-08-06T00:00:00"/>
    <d v="1899-12-30T17:49:15"/>
    <d v="2019-08-06T00:00:00"/>
    <d v="1899-12-30T17:49:15"/>
    <n v="50"/>
    <n v="50"/>
    <s v="MIN"/>
    <n v="50"/>
    <s v="MIN"/>
    <s v="CNF  ORSP PRT  REL  TECO"/>
  </r>
  <r>
    <n v="1538724"/>
    <x v="15"/>
    <s v="0"/>
    <s v="0130"/>
    <s v="BFC-99"/>
    <s v="PP01"/>
    <s v="FINAL INSPECTION"/>
    <x v="12"/>
    <d v="2019-08-06T00:00:00"/>
    <d v="1899-12-30T17:49:21"/>
    <d v="2019-08-06T00:00:00"/>
    <d v="1899-12-30T17:49:21"/>
    <n v="10"/>
    <n v="10"/>
    <s v="MIN"/>
    <n v="10"/>
    <s v="MIN"/>
    <s v="CNF  ORSP PRT  REL  TECO"/>
  </r>
  <r>
    <n v="1538724"/>
    <x v="15"/>
    <s v="0"/>
    <s v="0140"/>
    <s v="BFC-99"/>
    <s v="PP03"/>
    <s v="FINAL INSPECTION"/>
    <x v="13"/>
    <d v="2019-08-06T00:00:00"/>
    <d v="1899-12-30T16:51:17"/>
    <d v="2019-08-06T00:00:00"/>
    <d v="1899-12-30T16:51:17"/>
    <n v="10"/>
    <n v="10"/>
    <s v="MIN"/>
    <n v="10"/>
    <s v="MIN"/>
    <s v="CNF  ORSP PRT  REL  TECO"/>
  </r>
  <r>
    <n v="1538724"/>
    <x v="15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38724"/>
    <x v="15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1379"/>
    <x v="16"/>
    <s v="0"/>
    <s v="0010"/>
    <s v="BFC-10"/>
    <s v="PP01"/>
    <s v="ASSEMBLY"/>
    <x v="0"/>
    <d v="2019-07-30T00:00:00"/>
    <d v="1899-12-30T08:10:18"/>
    <d v="2019-07-30T00:00:00"/>
    <d v="1899-12-30T08:23:57"/>
    <n v="4.55"/>
    <n v="4.55"/>
    <s v="MIN"/>
    <n v="20"/>
    <s v="MIN"/>
    <s v="CNF  PRT  REL  TECO"/>
  </r>
  <r>
    <n v="1541379"/>
    <x v="16"/>
    <s v="0"/>
    <s v="0020"/>
    <s v="BFC-90"/>
    <s v="PP01"/>
    <s v="ASSY IN PROCESS INSPECTION"/>
    <x v="1"/>
    <d v="2019-07-30T00:00:00"/>
    <d v="1899-12-30T12:07:06"/>
    <d v="2019-07-30T00:00:00"/>
    <d v="1899-12-30T12:07:06"/>
    <n v="30"/>
    <n v="30"/>
    <s v="MIN"/>
    <n v="30"/>
    <s v="MIN"/>
    <s v="CNF  ORSP PRT  REL  TECO"/>
  </r>
  <r>
    <n v="1541379"/>
    <x v="16"/>
    <s v="0"/>
    <s v="0030"/>
    <s v="BFC-10"/>
    <s v="PP01"/>
    <s v="ASSEMBLY"/>
    <x v="2"/>
    <d v="2019-07-31T00:00:00"/>
    <d v="1899-12-30T07:51:03"/>
    <d v="2019-07-31T00:00:00"/>
    <d v="1899-12-30T12:02:18"/>
    <n v="4.1879999999999997"/>
    <n v="251.27999999999997"/>
    <s v="H"/>
    <n v="200"/>
    <s v="MIN"/>
    <s v="CNF  PRT  REL  TECO"/>
  </r>
  <r>
    <n v="1541379"/>
    <x v="16"/>
    <s v="0"/>
    <s v="0040"/>
    <s v="BFC-10"/>
    <s v="PP01"/>
    <s v="ASSEMBLY"/>
    <x v="3"/>
    <d v="2019-08-07T00:00:00"/>
    <d v="1899-12-30T12:50:07"/>
    <d v="2019-08-08T00:00:00"/>
    <d v="1899-12-30T11:21:21"/>
    <n v="6.5289999999999999"/>
    <n v="391.74"/>
    <s v="H"/>
    <n v="500"/>
    <s v="MIN"/>
    <s v="CNF  PRT  REL  TECO"/>
  </r>
  <r>
    <n v="1541379"/>
    <x v="16"/>
    <s v="0"/>
    <s v="0050"/>
    <s v="BFC-90"/>
    <s v="PP01"/>
    <s v="ASSY IN PROCESS INSPECTION"/>
    <x v="4"/>
    <d v="2019-08-08T00:00:00"/>
    <d v="1899-12-30T15:42:54"/>
    <d v="2019-08-08T00:00:00"/>
    <d v="1899-12-30T15:42:54"/>
    <n v="20"/>
    <n v="20"/>
    <s v="MIN"/>
    <n v="20"/>
    <s v="MIN"/>
    <s v="CNF  ORSP PRT  REL  TECO"/>
  </r>
  <r>
    <n v="1541379"/>
    <x v="16"/>
    <s v="0"/>
    <s v="0060"/>
    <s v="BFC-90"/>
    <s v="PP01"/>
    <s v="ASSY IN PROCESS INSPECTION"/>
    <x v="5"/>
    <d v="2019-08-08T00:00:00"/>
    <d v="1899-12-30T15:43:15"/>
    <d v="2019-08-08T00:00:00"/>
    <d v="1899-12-30T15:43:15"/>
    <n v="20"/>
    <n v="20"/>
    <s v="MIN"/>
    <n v="20"/>
    <s v="MIN"/>
    <s v="CNF  ORSP PRT  REL  TECO"/>
  </r>
  <r>
    <n v="1541379"/>
    <x v="16"/>
    <s v="0"/>
    <s v="0070"/>
    <s v="PFC-20"/>
    <s v="PP01"/>
    <s v="PAINT"/>
    <x v="6"/>
    <d v="2019-08-08T00:00:00"/>
    <d v="1899-12-30T17:21:17"/>
    <d v="2019-08-14T00:00:00"/>
    <d v="1899-12-30T14:48:33"/>
    <n v="8.4779999999999998"/>
    <n v="508.68"/>
    <s v="H"/>
    <n v="450"/>
    <s v="MIN"/>
    <s v="CNF  PRT  REL  TECO"/>
  </r>
  <r>
    <n v="1541379"/>
    <x v="16"/>
    <s v="0"/>
    <s v="0080"/>
    <s v="PFC-99"/>
    <s v="PP01"/>
    <s v="PAINT INSPECTION"/>
    <x v="7"/>
    <d v="2019-08-15T00:00:00"/>
    <d v="1899-12-30T08:04:45"/>
    <d v="2019-08-15T00:00:00"/>
    <d v="1899-12-30T08:04:45"/>
    <n v="20"/>
    <n v="20"/>
    <s v="MIN"/>
    <n v="20"/>
    <s v="MIN"/>
    <s v="CNF  ORSP PRT  REL  TECO"/>
  </r>
  <r>
    <n v="1541379"/>
    <x v="16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1379"/>
    <x v="16"/>
    <s v="0"/>
    <s v="0100"/>
    <s v="BFC-10"/>
    <s v="PP01"/>
    <s v="ASSEMBLY"/>
    <x v="9"/>
    <d v="2019-08-18T00:00:00"/>
    <d v="1899-12-30T12:38:09"/>
    <d v="2019-08-18T00:00:00"/>
    <d v="1899-12-30T13:25:18"/>
    <n v="47.15"/>
    <n v="47.15"/>
    <s v="MIN"/>
    <n v="40"/>
    <s v="MIN"/>
    <s v="CNF  PRT  REL  TECO"/>
  </r>
  <r>
    <n v="1541379"/>
    <x v="16"/>
    <s v="0"/>
    <s v="0110"/>
    <s v="BFC-90"/>
    <s v="PP01"/>
    <s v="ASSY IN PROCESS INSPECTION"/>
    <x v="10"/>
    <d v="2019-08-20T00:00:00"/>
    <d v="1899-12-30T16:23:37"/>
    <d v="2019-08-20T00:00:00"/>
    <d v="1899-12-30T16:23:37"/>
    <n v="20"/>
    <n v="20"/>
    <s v="MIN"/>
    <n v="20"/>
    <s v="MIN"/>
    <s v="CNF  ORSP PRT  REL  TECO"/>
  </r>
  <r>
    <n v="1541379"/>
    <x v="16"/>
    <s v="0"/>
    <s v="0120"/>
    <s v="BFC-90"/>
    <s v="PP01"/>
    <s v="ASSY IN PROCESS INSPECTION"/>
    <x v="11"/>
    <d v="2019-08-20T00:00:00"/>
    <d v="1899-12-30T16:23:48"/>
    <d v="2019-08-20T00:00:00"/>
    <d v="1899-12-30T16:23:48"/>
    <n v="50"/>
    <n v="50"/>
    <s v="MIN"/>
    <n v="50"/>
    <s v="MIN"/>
    <s v="CNF  ORSP PRT  REL  TECO"/>
  </r>
  <r>
    <n v="1541379"/>
    <x v="16"/>
    <s v="0"/>
    <s v="0130"/>
    <s v="BFC-99"/>
    <s v="PP01"/>
    <s v="FINAL INSPECTION"/>
    <x v="12"/>
    <d v="2019-08-20T00:00:00"/>
    <d v="1899-12-30T17:40:27"/>
    <d v="2019-08-20T00:00:00"/>
    <d v="1899-12-30T17:40:27"/>
    <n v="10"/>
    <n v="10"/>
    <s v="MIN"/>
    <n v="10"/>
    <s v="MIN"/>
    <s v="CNF  ORSP PRT  REL  TECO"/>
  </r>
  <r>
    <n v="1541379"/>
    <x v="16"/>
    <s v="0"/>
    <s v="0140"/>
    <s v="BFC-99"/>
    <s v="PP03"/>
    <s v="FINAL INSPECTION"/>
    <x v="13"/>
    <d v="2019-08-20T00:00:00"/>
    <d v="1899-12-30T17:47:44"/>
    <d v="2019-08-20T00:00:00"/>
    <d v="1899-12-30T17:47:44"/>
    <n v="10"/>
    <n v="10"/>
    <s v="MIN"/>
    <n v="10"/>
    <s v="MIN"/>
    <s v="CNF  ORSP PRT  REL  TECO"/>
  </r>
  <r>
    <n v="1541379"/>
    <x v="16"/>
    <s v="1"/>
    <s v="0010"/>
    <s v="BFC-10"/>
    <s v="PP95"/>
    <s v="ASSEMBLY"/>
    <x v="14"/>
    <d v="2019-08-06T00:00:00"/>
    <d v="1899-12-30T08:06:22"/>
    <d v="2019-08-08T00:00:00"/>
    <d v="1899-12-30T15:04:54"/>
    <n v="25.867000000000001"/>
    <n v="1552.02"/>
    <s v="H"/>
    <n v="1"/>
    <s v="MIN"/>
    <s v="CNF  PRT  REL  TECO"/>
  </r>
  <r>
    <n v="1541379"/>
    <x v="16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1466"/>
    <x v="17"/>
    <s v="0"/>
    <s v="0010"/>
    <s v="BFC-10"/>
    <s v="PP01"/>
    <s v="ASSEMBLY"/>
    <x v="0"/>
    <d v="2019-07-24T00:00:00"/>
    <d v="1899-12-30T08:53:44"/>
    <d v="2019-07-24T00:00:00"/>
    <d v="1899-12-30T10:20:26"/>
    <n v="21.683"/>
    <n v="21.683"/>
    <s v="MIN"/>
    <n v="20"/>
    <s v="MIN"/>
    <s v="CNF  PRT  REL  TECO"/>
  </r>
  <r>
    <n v="1541466"/>
    <x v="17"/>
    <s v="0"/>
    <s v="0020"/>
    <s v="BFC-90"/>
    <s v="PP01"/>
    <s v="ASSY IN PROCESS INSPECTION"/>
    <x v="1"/>
    <d v="2019-07-24T00:00:00"/>
    <d v="1899-12-30T12:01:02"/>
    <d v="2019-07-24T00:00:00"/>
    <d v="1899-12-30T12:01:02"/>
    <n v="30"/>
    <n v="30"/>
    <s v="MIN"/>
    <n v="30"/>
    <s v="MIN"/>
    <s v="CNF  ORSP PRT  REL  TECO"/>
  </r>
  <r>
    <n v="1541466"/>
    <x v="17"/>
    <s v="0"/>
    <s v="0030"/>
    <s v="BFC-10"/>
    <s v="PP01"/>
    <s v="ASSEMBLY"/>
    <x v="2"/>
    <d v="2019-07-25T00:00:00"/>
    <d v="1899-12-30T10:57:15"/>
    <d v="2019-07-25T00:00:00"/>
    <d v="1899-12-30T14:24:20"/>
    <n v="3.4510000000000001"/>
    <n v="207.06"/>
    <s v="H"/>
    <n v="200"/>
    <s v="MIN"/>
    <s v="CNF  PRT  REL  TECO"/>
  </r>
  <r>
    <n v="1541466"/>
    <x v="17"/>
    <s v="0"/>
    <s v="0040"/>
    <s v="BFC-10"/>
    <s v="PP01"/>
    <s v="ASSEMBLY"/>
    <x v="3"/>
    <d v="2019-08-01T00:00:00"/>
    <d v="1899-12-30T13:03:03"/>
    <d v="2019-08-05T00:00:00"/>
    <d v="1899-12-30T17:52:15"/>
    <n v="22.484000000000002"/>
    <n v="1349.0400000000002"/>
    <s v="H"/>
    <n v="500"/>
    <s v="MIN"/>
    <s v="CNF  PRT  REL  TECO"/>
  </r>
  <r>
    <n v="1541466"/>
    <x v="17"/>
    <s v="0"/>
    <s v="0050"/>
    <s v="BFC-90"/>
    <s v="PP01"/>
    <s v="ASSY IN PROCESS INSPECTION"/>
    <x v="4"/>
    <d v="2019-08-06T00:00:00"/>
    <d v="1899-12-30T14:30:34"/>
    <d v="2019-08-06T00:00:00"/>
    <d v="1899-12-30T14:30:34"/>
    <n v="20"/>
    <n v="20"/>
    <s v="MIN"/>
    <n v="20"/>
    <s v="MIN"/>
    <s v="CNF  ORSP PRT  REL  TECO"/>
  </r>
  <r>
    <n v="1541466"/>
    <x v="17"/>
    <s v="0"/>
    <s v="0060"/>
    <s v="BFC-90"/>
    <s v="PP01"/>
    <s v="ASSY IN PROCESS INSPECTION"/>
    <x v="5"/>
    <d v="2019-08-06T00:00:00"/>
    <d v="1899-12-30T14:31:24"/>
    <d v="2019-08-06T00:00:00"/>
    <d v="1899-12-30T14:31:24"/>
    <n v="20"/>
    <n v="20"/>
    <s v="MIN"/>
    <n v="20"/>
    <s v="MIN"/>
    <s v="CNF  ORSP PRT  REL  TECO"/>
  </r>
  <r>
    <n v="1541466"/>
    <x v="17"/>
    <s v="0"/>
    <s v="0070"/>
    <s v="PFC-20"/>
    <s v="PP01"/>
    <s v="PAINT"/>
    <x v="6"/>
    <d v="2019-08-06T00:00:00"/>
    <d v="1899-12-30T15:30:59"/>
    <d v="2019-08-07T00:00:00"/>
    <d v="1899-12-30T13:10:06"/>
    <n v="11.198"/>
    <n v="671.88"/>
    <s v="H"/>
    <n v="450"/>
    <s v="MIN"/>
    <s v="CNF  PRT  REL  TECO"/>
  </r>
  <r>
    <n v="1541466"/>
    <x v="17"/>
    <s v="0"/>
    <s v="0080"/>
    <s v="PFC-99"/>
    <s v="PP01"/>
    <s v="PAINT INSPECTION"/>
    <x v="7"/>
    <d v="2019-08-08T00:00:00"/>
    <d v="1899-12-30T08:13:59"/>
    <d v="2019-08-08T00:00:00"/>
    <d v="1899-12-30T08:13:59"/>
    <n v="20"/>
    <n v="20"/>
    <s v="MIN"/>
    <n v="20"/>
    <s v="MIN"/>
    <s v="CNF  ORSP PRT  REL  TECO"/>
  </r>
  <r>
    <n v="1541466"/>
    <x v="17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1466"/>
    <x v="17"/>
    <s v="0"/>
    <s v="0100"/>
    <s v="BFC-10"/>
    <s v="PP01"/>
    <s v="ASSEMBLY"/>
    <x v="9"/>
    <d v="2019-08-14T00:00:00"/>
    <d v="1899-12-30T08:03:26"/>
    <d v="2019-08-15T00:00:00"/>
    <d v="1899-12-30T09:02:04"/>
    <n v="3.3719999999999999"/>
    <n v="202.32"/>
    <s v="H"/>
    <n v="40"/>
    <s v="MIN"/>
    <s v="CNF  PRT  REL  TECO"/>
  </r>
  <r>
    <n v="1541466"/>
    <x v="17"/>
    <s v="0"/>
    <s v="0110"/>
    <s v="BFC-90"/>
    <s v="PP01"/>
    <s v="ASSY IN PROCESS INSPECTION"/>
    <x v="10"/>
    <d v="2019-08-15T00:00:00"/>
    <d v="1899-12-30T15:46:57"/>
    <d v="2019-08-15T00:00:00"/>
    <d v="1899-12-30T15:46:57"/>
    <n v="20"/>
    <n v="20"/>
    <s v="MIN"/>
    <n v="20"/>
    <s v="MIN"/>
    <s v="CNF  ORSP PRT  REL  TECO"/>
  </r>
  <r>
    <n v="1541466"/>
    <x v="17"/>
    <s v="0"/>
    <s v="0120"/>
    <s v="BFC-90"/>
    <s v="PP01"/>
    <s v="ASSY IN PROCESS INSPECTION"/>
    <x v="11"/>
    <d v="2019-08-15T00:00:00"/>
    <d v="1899-12-30T15:47:03"/>
    <d v="2019-08-15T00:00:00"/>
    <d v="1899-12-30T15:47:03"/>
    <n v="50"/>
    <n v="50"/>
    <s v="MIN"/>
    <n v="50"/>
    <s v="MIN"/>
    <s v="CNF  ORSP PRT  REL  TECO"/>
  </r>
  <r>
    <n v="1541466"/>
    <x v="17"/>
    <s v="0"/>
    <s v="0130"/>
    <s v="BFC-99"/>
    <s v="PP01"/>
    <s v="FINAL INSPECTION"/>
    <x v="12"/>
    <d v="2019-08-15T00:00:00"/>
    <d v="1899-12-30T15:47:08"/>
    <d v="2019-08-15T00:00:00"/>
    <d v="1899-12-30T15:47:08"/>
    <n v="10"/>
    <n v="10"/>
    <s v="MIN"/>
    <n v="10"/>
    <s v="MIN"/>
    <s v="CNF  ORSP PRT  REL  TECO"/>
  </r>
  <r>
    <n v="1541466"/>
    <x v="17"/>
    <s v="0"/>
    <s v="0140"/>
    <s v="BFC-99"/>
    <s v="PP03"/>
    <s v="FINAL INSPECTION"/>
    <x v="13"/>
    <d v="2019-08-18T00:00:00"/>
    <d v="1899-12-30T10:24:23"/>
    <d v="2019-08-18T00:00:00"/>
    <d v="1899-12-30T10:24:23"/>
    <n v="10"/>
    <n v="10"/>
    <s v="MIN"/>
    <n v="10"/>
    <s v="MIN"/>
    <s v="CNF  ORSP PRT  REL  TECO"/>
  </r>
  <r>
    <n v="1541466"/>
    <x v="17"/>
    <s v="1"/>
    <s v="0010"/>
    <s v="BFC-10"/>
    <s v="PP95"/>
    <s v="ASSEMBLY"/>
    <x v="14"/>
    <d v="2019-08-04T00:00:00"/>
    <d v="1899-12-30T07:55:43"/>
    <d v="2019-08-06T00:00:00"/>
    <d v="1899-12-30T14:17:16"/>
    <n v="19.234999999999999"/>
    <n v="1154.0999999999999"/>
    <s v="H"/>
    <n v="1"/>
    <s v="MIN"/>
    <s v="CNF  PRT  REL  TECO"/>
  </r>
  <r>
    <n v="1541466"/>
    <x v="17"/>
    <s v="2"/>
    <s v="0070"/>
    <s v="PFC-20"/>
    <s v="PP95"/>
    <s v="PAINT"/>
    <x v="15"/>
    <d v="2019-08-07T00:00:00"/>
    <d v="1899-12-30T07:58:18"/>
    <d v="2019-08-07T00:00:00"/>
    <d v="1899-12-30T10:56:59"/>
    <n v="2.9780000000000002"/>
    <n v="178.68"/>
    <s v="H"/>
    <n v="5"/>
    <s v="MIN"/>
    <s v="CNF  PRT  REL  TECO"/>
  </r>
  <r>
    <n v="1541845"/>
    <x v="18"/>
    <s v="0"/>
    <s v="0010"/>
    <s v="BFC-10"/>
    <s v="PP01"/>
    <s v="ASSEMBLY"/>
    <x v="0"/>
    <d v="2019-08-04T00:00:00"/>
    <d v="1899-12-30T10:29:01"/>
    <d v="2019-08-04T00:00:00"/>
    <d v="1899-12-30T10:43:09"/>
    <n v="14.132999999999999"/>
    <n v="14.132999999999999"/>
    <s v="MIN"/>
    <n v="20"/>
    <s v="MIN"/>
    <s v="CNF  PRT  REL  TECO"/>
  </r>
  <r>
    <n v="1541845"/>
    <x v="18"/>
    <s v="0"/>
    <s v="0020"/>
    <s v="BFC-90"/>
    <s v="PP01"/>
    <s v="ASSY IN PROCESS INSPECTION"/>
    <x v="1"/>
    <d v="2019-08-04T00:00:00"/>
    <d v="1899-12-30T10:57:57"/>
    <d v="2019-08-04T00:00:00"/>
    <d v="1899-12-30T10:57:57"/>
    <n v="30"/>
    <n v="30"/>
    <s v="MIN"/>
    <n v="30"/>
    <s v="MIN"/>
    <s v="CNF  ORSP PRT  REL  TECO"/>
  </r>
  <r>
    <n v="1541845"/>
    <x v="18"/>
    <s v="0"/>
    <s v="0030"/>
    <s v="BFC-10"/>
    <s v="PP01"/>
    <s v="ASSEMBLY"/>
    <x v="2"/>
    <d v="2019-08-04T00:00:00"/>
    <d v="1899-12-30T11:51:53"/>
    <d v="2019-08-05T00:00:00"/>
    <d v="1899-12-30T11:06:02"/>
    <n v="7.4989999999999997"/>
    <n v="449.94"/>
    <s v="H"/>
    <n v="200"/>
    <s v="MIN"/>
    <s v="CNF  PRT  REL  TECO"/>
  </r>
  <r>
    <n v="1541845"/>
    <x v="18"/>
    <s v="0"/>
    <s v="0040"/>
    <s v="BFC-10"/>
    <s v="PP01"/>
    <s v="ASSEMBLY"/>
    <x v="3"/>
    <d v="2019-08-07T00:00:00"/>
    <d v="1899-12-30T07:49:59"/>
    <d v="2019-08-15T00:00:00"/>
    <d v="1899-12-30T11:34:18"/>
    <n v="18.419"/>
    <n v="1105.1400000000001"/>
    <s v="H"/>
    <n v="500"/>
    <s v="MIN"/>
    <s v="CNF  PRT  REL  TECO"/>
  </r>
  <r>
    <n v="1541845"/>
    <x v="18"/>
    <s v="0"/>
    <s v="0050"/>
    <s v="BFC-90"/>
    <s v="PP01"/>
    <s v="ASSY IN PROCESS INSPECTION"/>
    <x v="4"/>
    <d v="2019-08-18T00:00:00"/>
    <d v="1899-12-30T11:45:55"/>
    <d v="2019-08-18T00:00:00"/>
    <d v="1899-12-30T11:45:55"/>
    <n v="20"/>
    <n v="20"/>
    <s v="MIN"/>
    <n v="20"/>
    <s v="MIN"/>
    <s v="CNF  ORSP PRT  REL  TECO"/>
  </r>
  <r>
    <n v="1541845"/>
    <x v="18"/>
    <s v="0"/>
    <s v="0060"/>
    <s v="BFC-90"/>
    <s v="PP01"/>
    <s v="ASSY IN PROCESS INSPECTION"/>
    <x v="5"/>
    <d v="2019-08-18T00:00:00"/>
    <d v="1899-12-30T11:46:17"/>
    <d v="2019-08-18T00:00:00"/>
    <d v="1899-12-30T11:46:17"/>
    <n v="20"/>
    <n v="20"/>
    <s v="MIN"/>
    <n v="20"/>
    <s v="MIN"/>
    <s v="CNF  ORSP PRT  REL  TECO"/>
  </r>
  <r>
    <n v="1541845"/>
    <x v="18"/>
    <s v="0"/>
    <s v="0070"/>
    <s v="PFC-20"/>
    <s v="PP01"/>
    <s v="PAINT"/>
    <x v="6"/>
    <d v="2019-08-18T00:00:00"/>
    <d v="1899-12-30T15:44:44"/>
    <d v="2019-08-19T00:00:00"/>
    <d v="1899-12-30T17:55:44"/>
    <n v="7.319"/>
    <n v="439.14"/>
    <s v="H"/>
    <n v="450"/>
    <s v="MIN"/>
    <s v="CNF  PRT  REL  TECO"/>
  </r>
  <r>
    <n v="1541845"/>
    <x v="18"/>
    <s v="0"/>
    <s v="0080"/>
    <s v="PFC-99"/>
    <s v="PP01"/>
    <s v="PAINT INSPECTION"/>
    <x v="7"/>
    <d v="2019-08-20T00:00:00"/>
    <d v="1899-12-30T07:57:37"/>
    <d v="2019-08-20T00:00:00"/>
    <d v="1899-12-30T07:57:37"/>
    <n v="20"/>
    <n v="20"/>
    <s v="MIN"/>
    <n v="20"/>
    <s v="MIN"/>
    <s v="CNF  ORSP PRT  REL  TECO"/>
  </r>
  <r>
    <n v="1541845"/>
    <x v="18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1845"/>
    <x v="18"/>
    <s v="0"/>
    <s v="0100"/>
    <s v="BFC-10"/>
    <s v="PP01"/>
    <s v="ASSEMBLY"/>
    <x v="9"/>
    <d v="2019-08-25T00:00:00"/>
    <d v="1899-12-30T15:18:09"/>
    <d v="2019-08-25T00:00:00"/>
    <d v="1899-12-30T16:03:39"/>
    <n v="15.167"/>
    <n v="15.167"/>
    <s v="MIN"/>
    <n v="40"/>
    <s v="MIN"/>
    <s v="CNF  PRT  REL  TECO"/>
  </r>
  <r>
    <n v="1541845"/>
    <x v="18"/>
    <s v="0"/>
    <s v="0110"/>
    <s v="BFC-90"/>
    <s v="PP01"/>
    <s v="ASSY IN PROCESS INSPECTION"/>
    <x v="10"/>
    <d v="2019-08-26T00:00:00"/>
    <d v="1899-12-30T14:21:27"/>
    <d v="2019-08-26T00:00:00"/>
    <d v="1899-12-30T14:21:27"/>
    <n v="20"/>
    <n v="20"/>
    <s v="MIN"/>
    <n v="20"/>
    <s v="MIN"/>
    <s v="CNF  ORSP PRT  REL  TECO"/>
  </r>
  <r>
    <n v="1541845"/>
    <x v="18"/>
    <s v="0"/>
    <s v="0120"/>
    <s v="BFC-90"/>
    <s v="PP01"/>
    <s v="ASSY IN PROCESS INSPECTION"/>
    <x v="11"/>
    <d v="2019-08-26T00:00:00"/>
    <d v="1899-12-30T17:42:10"/>
    <d v="2019-08-26T00:00:00"/>
    <d v="1899-12-30T17:42:10"/>
    <n v="50"/>
    <n v="50"/>
    <s v="MIN"/>
    <n v="50"/>
    <s v="MIN"/>
    <s v="CNF  ORSP PRT  REL  TECO"/>
  </r>
  <r>
    <n v="1541845"/>
    <x v="18"/>
    <s v="0"/>
    <s v="0130"/>
    <s v="BFC-99"/>
    <s v="PP01"/>
    <s v="FINAL INSPECTION"/>
    <x v="12"/>
    <d v="2019-08-27T00:00:00"/>
    <d v="1899-12-30T14:15:43"/>
    <d v="2019-08-27T00:00:00"/>
    <d v="1899-12-30T14:15:43"/>
    <n v="10"/>
    <n v="10"/>
    <s v="MIN"/>
    <n v="10"/>
    <s v="MIN"/>
    <s v="CNF  ORSP PRT  REL  TECO"/>
  </r>
  <r>
    <n v="1541845"/>
    <x v="18"/>
    <s v="0"/>
    <s v="0140"/>
    <s v="BFC-99"/>
    <s v="PP03"/>
    <s v="FINAL INSPECTION"/>
    <x v="13"/>
    <d v="2019-08-27T00:00:00"/>
    <d v="1899-12-30T14:30:21"/>
    <d v="2019-08-27T00:00:00"/>
    <d v="1899-12-30T14:30:21"/>
    <n v="10"/>
    <n v="10"/>
    <s v="MIN"/>
    <n v="10"/>
    <s v="MIN"/>
    <s v="CNF  ORSP PRT  REL  TECO"/>
  </r>
  <r>
    <n v="1541845"/>
    <x v="18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41845"/>
    <x v="18"/>
    <s v="2"/>
    <s v="0070"/>
    <s v="PFC-20"/>
    <s v="PP95"/>
    <s v="PAINT"/>
    <x v="15"/>
    <d v="2019-08-18T00:00:00"/>
    <d v="1899-12-30T23:47:25"/>
    <d v="2019-08-19T00:00:00"/>
    <d v="1899-12-30T04:06:24"/>
    <n v="4.3159999999999998"/>
    <n v="258.95999999999998"/>
    <s v="H"/>
    <n v="5"/>
    <s v="MIN"/>
    <s v="CNF  PRT  REL  TECO"/>
  </r>
  <r>
    <n v="1543138"/>
    <x v="19"/>
    <s v="0"/>
    <s v="0010"/>
    <s v="BFC-10"/>
    <s v="PP01"/>
    <s v="ASSEMBLY"/>
    <x v="0"/>
    <d v="2019-08-07T00:00:00"/>
    <d v="1899-12-30T08:30:31"/>
    <d v="2019-08-07T00:00:00"/>
    <d v="1899-12-30T08:41:15"/>
    <n v="5.367"/>
    <n v="5.367"/>
    <s v="MIN"/>
    <n v="20"/>
    <s v="MIN"/>
    <s v="CNF  PRT  REL  TECO"/>
  </r>
  <r>
    <n v="1543138"/>
    <x v="19"/>
    <s v="0"/>
    <s v="0020"/>
    <s v="BFC-90"/>
    <s v="PP01"/>
    <s v="ASSY IN PROCESS INSPECTION"/>
    <x v="1"/>
    <d v="2019-08-07T00:00:00"/>
    <d v="1899-12-30T09:48:15"/>
    <d v="2019-08-07T00:00:00"/>
    <d v="1899-12-30T09:48:15"/>
    <n v="30"/>
    <n v="30"/>
    <s v="MIN"/>
    <n v="30"/>
    <s v="MIN"/>
    <s v="CNF  ORSP PRT  REL  TECO"/>
  </r>
  <r>
    <n v="1543138"/>
    <x v="19"/>
    <s v="0"/>
    <s v="0030"/>
    <s v="BFC-10"/>
    <s v="PP01"/>
    <s v="ASSEMBLY"/>
    <x v="2"/>
    <d v="2019-08-07T00:00:00"/>
    <d v="1899-12-30T10:17:30"/>
    <d v="2019-08-15T00:00:00"/>
    <d v="1899-12-30T15:50:59"/>
    <n v="11.013999999999999"/>
    <n v="660.83999999999992"/>
    <s v="H"/>
    <n v="200"/>
    <s v="MIN"/>
    <s v="CNF  PRT  REL  TECO"/>
  </r>
  <r>
    <n v="1543138"/>
    <x v="19"/>
    <s v="0"/>
    <s v="0040"/>
    <s v="BFC-10"/>
    <s v="PP01"/>
    <s v="ASSEMBLY"/>
    <x v="3"/>
    <d v="2019-08-18T00:00:00"/>
    <d v="1899-12-30T07:32:35"/>
    <d v="2019-08-20T00:00:00"/>
    <d v="1899-12-30T14:14:32"/>
    <n v="930.52300000000002"/>
    <n v="930.52300000000002"/>
    <s v="MIN"/>
    <n v="500"/>
    <s v="MIN"/>
    <s v="CNF  PRT  REL  TECO"/>
  </r>
  <r>
    <n v="1543138"/>
    <x v="19"/>
    <s v="0"/>
    <s v="0050"/>
    <s v="BFC-90"/>
    <s v="PP01"/>
    <s v="ASSY IN PROCESS INSPECTION"/>
    <x v="4"/>
    <d v="2019-08-21T00:00:00"/>
    <d v="1899-12-30T14:24:50"/>
    <d v="2019-08-21T00:00:00"/>
    <d v="1899-12-30T14:24:50"/>
    <n v="20"/>
    <n v="20"/>
    <s v="MIN"/>
    <n v="20"/>
    <s v="MIN"/>
    <s v="CNF  ORSP PRT  REL  TECO"/>
  </r>
  <r>
    <n v="1543138"/>
    <x v="19"/>
    <s v="0"/>
    <s v="0060"/>
    <s v="BFC-90"/>
    <s v="PP01"/>
    <s v="ASSY IN PROCESS INSPECTION"/>
    <x v="5"/>
    <d v="2019-08-21T00:00:00"/>
    <d v="1899-12-30T14:25:27"/>
    <d v="2019-08-21T00:00:00"/>
    <d v="1899-12-30T14:25:27"/>
    <n v="20"/>
    <n v="20"/>
    <s v="MIN"/>
    <n v="20"/>
    <s v="MIN"/>
    <s v="CNF  ORSP PRT  REL  TECO"/>
  </r>
  <r>
    <n v="1543138"/>
    <x v="19"/>
    <s v="0"/>
    <s v="0070"/>
    <s v="PFC-20"/>
    <s v="PP01"/>
    <s v="PAINT"/>
    <x v="6"/>
    <d v="2019-08-21T00:00:00"/>
    <d v="1899-12-30T16:24:27"/>
    <d v="2019-08-22T00:00:00"/>
    <d v="1899-12-30T14:54:51"/>
    <n v="5.8730000000000002"/>
    <n v="352.38"/>
    <s v="H"/>
    <n v="450"/>
    <s v="MIN"/>
    <s v="CNF  PRT  REL  TECO"/>
  </r>
  <r>
    <n v="1543138"/>
    <x v="19"/>
    <s v="0"/>
    <s v="0080"/>
    <s v="PFC-99"/>
    <s v="PP01"/>
    <s v="PAINT INSPECTION"/>
    <x v="7"/>
    <d v="2019-08-25T00:00:00"/>
    <d v="1899-12-30T08:06:30"/>
    <d v="2019-08-25T00:00:00"/>
    <d v="1899-12-30T08:06:30"/>
    <n v="20"/>
    <n v="20"/>
    <s v="MIN"/>
    <n v="20"/>
    <s v="MIN"/>
    <s v="CNF  ORSP PRT  REL  TECO"/>
  </r>
  <r>
    <n v="1543138"/>
    <x v="19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3138"/>
    <x v="19"/>
    <s v="0"/>
    <s v="0100"/>
    <s v="BFC-10"/>
    <s v="PP01"/>
    <s v="ASSEMBLY"/>
    <x v="9"/>
    <d v="2019-08-25T00:00:00"/>
    <d v="1899-12-30T10:13:27"/>
    <d v="2019-08-25T00:00:00"/>
    <d v="1899-12-30T10:47:10"/>
    <n v="33.716999999999999"/>
    <n v="33.716999999999999"/>
    <s v="MIN"/>
    <n v="40"/>
    <s v="MIN"/>
    <s v="CNF  PRT  REL  TECO"/>
  </r>
  <r>
    <n v="1543138"/>
    <x v="19"/>
    <s v="0"/>
    <s v="0110"/>
    <s v="BFC-90"/>
    <s v="PP01"/>
    <s v="ASSY IN PROCESS INSPECTION"/>
    <x v="10"/>
    <d v="2019-08-28T00:00:00"/>
    <d v="1899-12-30T11:24:30"/>
    <d v="2019-08-28T00:00:00"/>
    <d v="1899-12-30T11:24:30"/>
    <n v="20"/>
    <n v="20"/>
    <s v="MIN"/>
    <n v="20"/>
    <s v="MIN"/>
    <s v="CNF  ORSP PRT  REL  TECO"/>
  </r>
  <r>
    <n v="1543138"/>
    <x v="19"/>
    <s v="0"/>
    <s v="0120"/>
    <s v="BFC-90"/>
    <s v="PP01"/>
    <s v="ASSY IN PROCESS INSPECTION"/>
    <x v="11"/>
    <d v="2019-08-28T00:00:00"/>
    <d v="1899-12-30T11:24:43"/>
    <d v="2019-08-28T00:00:00"/>
    <d v="1899-12-30T11:24:43"/>
    <n v="50"/>
    <n v="50"/>
    <s v="MIN"/>
    <n v="50"/>
    <s v="MIN"/>
    <s v="CNF  ORSP PRT  REL  TECO"/>
  </r>
  <r>
    <n v="1543138"/>
    <x v="19"/>
    <s v="0"/>
    <s v="0130"/>
    <s v="BFC-99"/>
    <s v="PP01"/>
    <s v="FINAL INSPECTION"/>
    <x v="12"/>
    <d v="2019-09-01T00:00:00"/>
    <d v="1899-12-30T08:37:17"/>
    <d v="2019-09-01T00:00:00"/>
    <d v="1899-12-30T08:37:17"/>
    <n v="10"/>
    <n v="10"/>
    <s v="MIN"/>
    <n v="10"/>
    <s v="MIN"/>
    <s v="CNF  ORSP PRT  REL  TECO"/>
  </r>
  <r>
    <n v="1543138"/>
    <x v="19"/>
    <s v="0"/>
    <s v="0140"/>
    <s v="BFC-99"/>
    <s v="PP03"/>
    <s v="FINAL INSPECTION"/>
    <x v="13"/>
    <d v="2019-09-01T00:00:00"/>
    <d v="1899-12-30T08:39:11"/>
    <d v="2019-09-01T00:00:00"/>
    <d v="1899-12-30T08:39:11"/>
    <n v="10"/>
    <n v="10"/>
    <s v="MIN"/>
    <n v="10"/>
    <s v="MIN"/>
    <s v="CNF  ORSP PRT  REL  TECO"/>
  </r>
  <r>
    <n v="1543138"/>
    <x v="19"/>
    <s v="1"/>
    <s v="0010"/>
    <s v="BFC-10"/>
    <s v="PP95"/>
    <s v="ASSEMBLY"/>
    <x v="14"/>
    <d v="2019-08-19T00:00:00"/>
    <d v="1899-12-30T07:29:46"/>
    <d v="2019-08-21T00:00:00"/>
    <d v="1899-12-30T13:44:30"/>
    <n v="3.9630000000000001"/>
    <n v="237.78"/>
    <s v="H"/>
    <n v="1"/>
    <s v="MIN"/>
    <s v="CNF  PRT  REL  TECO"/>
  </r>
  <r>
    <n v="1543138"/>
    <x v="19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3146"/>
    <x v="20"/>
    <s v="0"/>
    <s v="0010"/>
    <s v="BFC-10"/>
    <s v="PP01"/>
    <s v="ASSEMBLY"/>
    <x v="0"/>
    <d v="2019-08-15T00:00:00"/>
    <d v="1899-12-30T08:45:49"/>
    <d v="2019-08-15T00:00:00"/>
    <d v="1899-12-30T09:31:38"/>
    <n v="45.817"/>
    <n v="45.817"/>
    <s v="MIN"/>
    <n v="20"/>
    <s v="MIN"/>
    <s v="CNF  PRT  REL  TECO"/>
  </r>
  <r>
    <n v="1543146"/>
    <x v="20"/>
    <s v="0"/>
    <s v="0020"/>
    <s v="BFC-90"/>
    <s v="PP01"/>
    <s v="ASSY IN PROCESS INSPECTION"/>
    <x v="1"/>
    <d v="2019-08-15T00:00:00"/>
    <d v="1899-12-30T10:03:22"/>
    <d v="2019-08-15T00:00:00"/>
    <d v="1899-12-30T10:03:22"/>
    <n v="30"/>
    <n v="30"/>
    <s v="MIN"/>
    <n v="30"/>
    <s v="MIN"/>
    <s v="CNF  ORSP PRT  REL  TECO"/>
  </r>
  <r>
    <n v="1543146"/>
    <x v="20"/>
    <s v="0"/>
    <s v="0030"/>
    <s v="BFC-10"/>
    <s v="PP01"/>
    <s v="ASSEMBLY"/>
    <x v="2"/>
    <d v="2019-08-15T00:00:00"/>
    <d v="1899-12-30T10:12:21"/>
    <d v="2019-08-18T00:00:00"/>
    <d v="1899-12-30T11:44:57"/>
    <n v="407.947"/>
    <n v="407.947"/>
    <s v="MIN"/>
    <n v="200"/>
    <s v="MIN"/>
    <s v="CNF  PRT  REL  TECO"/>
  </r>
  <r>
    <n v="1543146"/>
    <x v="20"/>
    <s v="0"/>
    <s v="0040"/>
    <s v="BFC-10"/>
    <s v="PP01"/>
    <s v="ASSEMBLY"/>
    <x v="3"/>
    <d v="2019-08-20T00:00:00"/>
    <d v="1899-12-30T13:28:46"/>
    <d v="2019-08-26T00:00:00"/>
    <d v="1899-12-30T17:57:25"/>
    <n v="12.467000000000001"/>
    <n v="748.02"/>
    <s v="H"/>
    <n v="500"/>
    <s v="MIN"/>
    <s v="CNF  PRT  REL  TECO"/>
  </r>
  <r>
    <n v="1543146"/>
    <x v="20"/>
    <s v="0"/>
    <s v="0050"/>
    <s v="BFC-90"/>
    <s v="PP01"/>
    <s v="ASSY IN PROCESS INSPECTION"/>
    <x v="4"/>
    <d v="2019-08-27T00:00:00"/>
    <d v="1899-12-30T10:53:26"/>
    <d v="2019-08-27T00:00:00"/>
    <d v="1899-12-30T10:53:26"/>
    <n v="20"/>
    <n v="20"/>
    <s v="MIN"/>
    <n v="20"/>
    <s v="MIN"/>
    <s v="CNF  ORSP PRT  REL  TECO"/>
  </r>
  <r>
    <n v="1543146"/>
    <x v="20"/>
    <s v="0"/>
    <s v="0060"/>
    <s v="BFC-90"/>
    <s v="PP01"/>
    <s v="ASSY IN PROCESS INSPECTION"/>
    <x v="5"/>
    <d v="2019-08-27T00:00:00"/>
    <d v="1899-12-30T10:53:46"/>
    <d v="2019-08-27T00:00:00"/>
    <d v="1899-12-30T10:53:46"/>
    <n v="20"/>
    <n v="20"/>
    <s v="MIN"/>
    <n v="20"/>
    <s v="MIN"/>
    <s v="CNF  ORSP PRT  REL  TECO"/>
  </r>
  <r>
    <n v="1543146"/>
    <x v="20"/>
    <s v="0"/>
    <s v="0070"/>
    <s v="PFC-20"/>
    <s v="PP01"/>
    <s v="PAINT"/>
    <x v="6"/>
    <d v="2019-08-27T00:00:00"/>
    <d v="1899-12-30T12:01:11"/>
    <d v="2019-08-27T00:00:00"/>
    <d v="1899-12-30T21:51:29"/>
    <n v="6.9989999999999997"/>
    <n v="419.94"/>
    <s v="H"/>
    <n v="450"/>
    <s v="MIN"/>
    <s v="CNF  PRT  REL  TECO"/>
  </r>
  <r>
    <n v="1543146"/>
    <x v="20"/>
    <s v="0"/>
    <s v="0080"/>
    <s v="PFC-99"/>
    <s v="PP01"/>
    <s v="PAINT INSPECTION"/>
    <x v="7"/>
    <d v="2019-08-28T00:00:00"/>
    <d v="1899-12-30T10:20:12"/>
    <d v="2019-08-28T00:00:00"/>
    <d v="1899-12-30T10:20:12"/>
    <n v="20"/>
    <n v="20"/>
    <s v="MIN"/>
    <n v="20"/>
    <s v="MIN"/>
    <s v="CNF  ORSP PRT  REL  TECO"/>
  </r>
  <r>
    <n v="1543146"/>
    <x v="20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3146"/>
    <x v="20"/>
    <s v="0"/>
    <s v="0100"/>
    <s v="BFC-10"/>
    <s v="PP01"/>
    <s v="ASSEMBLY"/>
    <x v="9"/>
    <d v="2019-08-29T00:00:00"/>
    <d v="1899-12-30T11:24:04"/>
    <d v="2019-08-29T00:00:00"/>
    <d v="1899-12-30T12:39:37"/>
    <n v="1.2589999999999999"/>
    <n v="75.539999999999992"/>
    <s v="H"/>
    <n v="40"/>
    <s v="MIN"/>
    <s v="CNF  PRT  REL  TECO"/>
  </r>
  <r>
    <n v="1543146"/>
    <x v="20"/>
    <s v="0"/>
    <s v="0110"/>
    <s v="BFC-90"/>
    <s v="PP01"/>
    <s v="ASSY IN PROCESS INSPECTION"/>
    <x v="10"/>
    <d v="2019-09-01T00:00:00"/>
    <d v="1899-12-30T13:59:47"/>
    <d v="2019-09-01T00:00:00"/>
    <d v="1899-12-30T13:59:47"/>
    <n v="20"/>
    <n v="20"/>
    <s v="MIN"/>
    <n v="20"/>
    <s v="MIN"/>
    <s v="CNF  ORSP PRT  REL  TECO"/>
  </r>
  <r>
    <n v="1543146"/>
    <x v="20"/>
    <s v="0"/>
    <s v="0120"/>
    <s v="BFC-90"/>
    <s v="PP01"/>
    <s v="ASSY IN PROCESS INSPECTION"/>
    <x v="11"/>
    <d v="2019-09-01T00:00:00"/>
    <d v="1899-12-30T13:59:54"/>
    <d v="2019-09-01T00:00:00"/>
    <d v="1899-12-30T13:59:54"/>
    <n v="50"/>
    <n v="50"/>
    <s v="MIN"/>
    <n v="50"/>
    <s v="MIN"/>
    <s v="CNF  ORSP PRT  REL  TECO"/>
  </r>
  <r>
    <n v="1543146"/>
    <x v="20"/>
    <s v="0"/>
    <s v="0130"/>
    <s v="BFC-99"/>
    <s v="PP01"/>
    <s v="FINAL INSPECTION"/>
    <x v="12"/>
    <d v="2019-09-01T00:00:00"/>
    <d v="1899-12-30T14:00:01"/>
    <d v="2019-09-01T00:00:00"/>
    <d v="1899-12-30T14:00:01"/>
    <n v="10"/>
    <n v="10"/>
    <s v="MIN"/>
    <n v="10"/>
    <s v="MIN"/>
    <s v="CNF  ORSP PRT  REL  TECO"/>
  </r>
  <r>
    <n v="1543146"/>
    <x v="20"/>
    <s v="0"/>
    <s v="0140"/>
    <s v="BFC-99"/>
    <s v="PP03"/>
    <s v="FINAL INSPECTION"/>
    <x v="13"/>
    <d v="2019-09-01T00:00:00"/>
    <d v="1899-12-30T17:38:01"/>
    <d v="2019-09-01T00:00:00"/>
    <d v="1899-12-30T17:38:01"/>
    <n v="10"/>
    <n v="10"/>
    <s v="MIN"/>
    <n v="10"/>
    <s v="MIN"/>
    <s v="CNF  ORSP PRT  REL  TECO"/>
  </r>
  <r>
    <n v="1543146"/>
    <x v="20"/>
    <s v="1"/>
    <s v="0010"/>
    <s v="BFC-10"/>
    <s v="PP95"/>
    <s v="ASSEMBLY"/>
    <x v="14"/>
    <d v="2019-08-25T00:00:00"/>
    <d v="1899-12-30T12:06:17"/>
    <d v="2019-08-26T00:00:00"/>
    <d v="1899-12-30T17:58:08"/>
    <n v="889.90700000000004"/>
    <n v="889.90700000000004"/>
    <s v="MIN"/>
    <n v="1"/>
    <s v="MIN"/>
    <s v="CNF  PRT  REL  TECO"/>
  </r>
  <r>
    <n v="1543146"/>
    <x v="20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3164"/>
    <x v="21"/>
    <s v="0"/>
    <s v="0010"/>
    <s v="BFC-10"/>
    <s v="PP01"/>
    <s v="ASSEMBLY"/>
    <x v="0"/>
    <d v="2019-08-19T00:00:00"/>
    <d v="1899-12-30T08:39:52"/>
    <d v="2019-08-19T00:00:00"/>
    <d v="1899-12-30T09:04:05"/>
    <n v="4.0330000000000004"/>
    <n v="4.0330000000000004"/>
    <s v="MIN"/>
    <n v="20"/>
    <s v="MIN"/>
    <s v="CNF  PRT  REL  TECO"/>
  </r>
  <r>
    <n v="1543164"/>
    <x v="21"/>
    <s v="0"/>
    <s v="0020"/>
    <s v="BFC-90"/>
    <s v="PP01"/>
    <s v="ASSY IN PROCESS INSPECTION"/>
    <x v="1"/>
    <d v="2019-08-19T00:00:00"/>
    <d v="1899-12-30T10:22:25"/>
    <d v="2019-08-19T00:00:00"/>
    <d v="1899-12-30T10:22:25"/>
    <n v="30"/>
    <n v="30"/>
    <s v="MIN"/>
    <n v="30"/>
    <s v="MIN"/>
    <s v="CNF  ORSP PRT  REL  TECO"/>
  </r>
  <r>
    <n v="1543164"/>
    <x v="21"/>
    <s v="0"/>
    <s v="0030"/>
    <s v="BFC-10"/>
    <s v="PP01"/>
    <s v="ASSEMBLY"/>
    <x v="2"/>
    <d v="2019-08-19T00:00:00"/>
    <d v="1899-12-30T11:01:04"/>
    <d v="2019-08-20T00:00:00"/>
    <d v="1899-12-30T11:38:41"/>
    <n v="120.657"/>
    <n v="120.657"/>
    <s v="MIN"/>
    <n v="200"/>
    <s v="MIN"/>
    <s v="CNF  PRT  REL  TECO"/>
  </r>
  <r>
    <n v="1543164"/>
    <x v="21"/>
    <s v="0"/>
    <s v="0040"/>
    <s v="BFC-10"/>
    <s v="PP01"/>
    <s v="ASSEMBLY"/>
    <x v="3"/>
    <d v="2019-08-21T00:00:00"/>
    <d v="1899-12-30T07:41:56"/>
    <d v="2019-08-28T00:00:00"/>
    <d v="1899-12-30T17:52:04"/>
    <n v="21.094999999999999"/>
    <n v="1265.6999999999998"/>
    <s v="H"/>
    <n v="500"/>
    <s v="MIN"/>
    <s v="CNF  PRT  REL  TECO"/>
  </r>
  <r>
    <n v="1543164"/>
    <x v="21"/>
    <s v="0"/>
    <s v="0050"/>
    <s v="BFC-90"/>
    <s v="PP01"/>
    <s v="ASSY IN PROCESS INSPECTION"/>
    <x v="4"/>
    <d v="2019-08-29T00:00:00"/>
    <d v="1899-12-30T15:18:37"/>
    <d v="2019-08-29T00:00:00"/>
    <d v="1899-12-30T15:18:37"/>
    <n v="20"/>
    <n v="20"/>
    <s v="MIN"/>
    <n v="20"/>
    <s v="MIN"/>
    <s v="CNF  ORSP PRT  REL  TECO"/>
  </r>
  <r>
    <n v="1543164"/>
    <x v="21"/>
    <s v="0"/>
    <s v="0060"/>
    <s v="BFC-90"/>
    <s v="PP01"/>
    <s v="ASSY IN PROCESS INSPECTION"/>
    <x v="5"/>
    <d v="2019-08-29T00:00:00"/>
    <d v="1899-12-30T15:19:05"/>
    <d v="2019-08-29T00:00:00"/>
    <d v="1899-12-30T15:19:05"/>
    <n v="20"/>
    <n v="20"/>
    <s v="MIN"/>
    <n v="20"/>
    <s v="MIN"/>
    <s v="CNF  ORSP PRT  REL  TECO"/>
  </r>
  <r>
    <n v="1543164"/>
    <x v="21"/>
    <s v="0"/>
    <s v="0070"/>
    <s v="PFC-20"/>
    <s v="PP01"/>
    <s v="PAINT"/>
    <x v="6"/>
    <d v="2019-08-29T00:00:00"/>
    <d v="1899-12-30T21:53:35"/>
    <d v="2019-09-01T00:00:00"/>
    <d v="1899-12-30T14:15:20"/>
    <n v="5.4829999999999997"/>
    <n v="328.97999999999996"/>
    <s v="H"/>
    <n v="450"/>
    <s v="MIN"/>
    <s v="CNF  PRT  REL  TECO"/>
  </r>
  <r>
    <n v="1543164"/>
    <x v="21"/>
    <s v="0"/>
    <s v="0080"/>
    <s v="PFC-99"/>
    <s v="PP01"/>
    <s v="PAINT INSPECTION"/>
    <x v="7"/>
    <d v="2019-09-02T00:00:00"/>
    <d v="1899-12-30T09:24:31"/>
    <d v="2019-09-02T00:00:00"/>
    <d v="1899-12-30T09:24:31"/>
    <n v="20"/>
    <n v="20"/>
    <s v="MIN"/>
    <n v="20"/>
    <s v="MIN"/>
    <s v="CNF  ORSP PRT  REL  TECO"/>
  </r>
  <r>
    <n v="1543164"/>
    <x v="21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3164"/>
    <x v="21"/>
    <s v="0"/>
    <s v="0100"/>
    <s v="BFC-10"/>
    <s v="PP01"/>
    <s v="ASSEMBLY"/>
    <x v="9"/>
    <d v="2019-09-03T00:00:00"/>
    <d v="1899-12-30T07:55:12"/>
    <d v="2019-09-03T00:00:00"/>
    <d v="1899-12-30T08:12:51"/>
    <n v="17.649999999999999"/>
    <n v="17.649999999999999"/>
    <s v="MIN"/>
    <n v="40"/>
    <s v="MIN"/>
    <s v="CNF  PRT  REL  TECO"/>
  </r>
  <r>
    <n v="1543164"/>
    <x v="21"/>
    <s v="0"/>
    <s v="0110"/>
    <s v="BFC-90"/>
    <s v="PP01"/>
    <s v="ASSY IN PROCESS INSPECTION"/>
    <x v="10"/>
    <d v="2019-09-05T00:00:00"/>
    <d v="1899-12-30T12:58:35"/>
    <d v="2019-09-05T00:00:00"/>
    <d v="1899-12-30T12:58:35"/>
    <n v="20"/>
    <n v="20"/>
    <s v="MIN"/>
    <n v="20"/>
    <s v="MIN"/>
    <s v="CNF  ORSP PRT  REL  TECO"/>
  </r>
  <r>
    <n v="1543164"/>
    <x v="21"/>
    <s v="0"/>
    <s v="0120"/>
    <s v="BFC-90"/>
    <s v="PP01"/>
    <s v="ASSY IN PROCESS INSPECTION"/>
    <x v="11"/>
    <d v="2019-09-05T00:00:00"/>
    <d v="1899-12-30T12:58:41"/>
    <d v="2019-09-05T00:00:00"/>
    <d v="1899-12-30T12:58:41"/>
    <n v="50"/>
    <n v="50"/>
    <s v="MIN"/>
    <n v="50"/>
    <s v="MIN"/>
    <s v="CNF  ORSP PRT  REL  TECO"/>
  </r>
  <r>
    <n v="1543164"/>
    <x v="21"/>
    <s v="0"/>
    <s v="0130"/>
    <s v="BFC-99"/>
    <s v="PP01"/>
    <s v="FINAL INSPECTION"/>
    <x v="12"/>
    <d v="2019-09-05T00:00:00"/>
    <d v="1899-12-30T12:58:47"/>
    <d v="2019-09-05T00:00:00"/>
    <d v="1899-12-30T12:58:47"/>
    <n v="10"/>
    <n v="10"/>
    <s v="MIN"/>
    <n v="10"/>
    <s v="MIN"/>
    <s v="CNF  ORSP PRT  REL  TECO"/>
  </r>
  <r>
    <n v="1543164"/>
    <x v="21"/>
    <s v="0"/>
    <s v="0140"/>
    <s v="BFC-99"/>
    <s v="PP03"/>
    <s v="FINAL INSPECTION"/>
    <x v="13"/>
    <d v="2019-09-08T00:00:00"/>
    <d v="1899-12-30T09:25:01"/>
    <d v="2019-09-08T00:00:00"/>
    <d v="1899-12-30T09:25:01"/>
    <n v="10"/>
    <n v="10"/>
    <s v="MIN"/>
    <n v="10"/>
    <s v="MIN"/>
    <s v="CNF  ORSP PRT  REL  TECO"/>
  </r>
  <r>
    <n v="1543164"/>
    <x v="21"/>
    <s v="1"/>
    <s v="0010"/>
    <s v="BFC-10"/>
    <s v="PP95"/>
    <s v="ASSEMBLY"/>
    <x v="14"/>
    <d v="2019-08-27T00:00:00"/>
    <d v="1899-12-30T09:37:53"/>
    <d v="2019-08-27T00:00:00"/>
    <d v="1899-12-30T15:53:12"/>
    <n v="8.0380000000000003"/>
    <n v="482.28000000000003"/>
    <s v="H"/>
    <n v="1"/>
    <s v="MIN"/>
    <s v="CNF  PRT  REL  TECO"/>
  </r>
  <r>
    <n v="1543164"/>
    <x v="21"/>
    <s v="2"/>
    <s v="0070"/>
    <s v="PFC-20"/>
    <s v="PP95"/>
    <s v="PAINT"/>
    <x v="15"/>
    <d v="2019-09-01T00:00:00"/>
    <d v="1899-12-30T07:39:51"/>
    <d v="2019-09-01T00:00:00"/>
    <d v="1899-12-30T10:56:44"/>
    <n v="3.2810000000000001"/>
    <n v="196.86"/>
    <s v="H"/>
    <n v="5"/>
    <s v="MIN"/>
    <s v="CNF  PRT  REL  TECO"/>
  </r>
  <r>
    <n v="1546526"/>
    <x v="22"/>
    <s v="0"/>
    <s v="0010"/>
    <s v="BFC-10"/>
    <s v="PP01"/>
    <s v="ASSEMBLY"/>
    <x v="0"/>
    <d v="2019-08-25T00:00:00"/>
    <d v="1899-12-30T09:52:43"/>
    <d v="2019-08-25T00:00:00"/>
    <d v="1899-12-30T10:11:14"/>
    <n v="18.516999999999999"/>
    <n v="18.516999999999999"/>
    <s v="MIN"/>
    <n v="20"/>
    <s v="MIN"/>
    <s v="CNF  PRT  REL  TECO"/>
  </r>
  <r>
    <n v="1546526"/>
    <x v="22"/>
    <s v="0"/>
    <s v="0020"/>
    <s v="BFC-90"/>
    <s v="PP01"/>
    <s v="ASSY IN PROCESS INSPECTION"/>
    <x v="1"/>
    <d v="2019-08-25T00:00:00"/>
    <d v="1899-12-30T11:16:42"/>
    <d v="2019-08-25T00:00:00"/>
    <d v="1899-12-30T11:16:42"/>
    <n v="30"/>
    <n v="30"/>
    <s v="MIN"/>
    <n v="30"/>
    <s v="MIN"/>
    <s v="CNF  ORSP PRT  REL  TECO"/>
  </r>
  <r>
    <n v="1546526"/>
    <x v="22"/>
    <s v="0"/>
    <s v="0030"/>
    <s v="BFC-10"/>
    <s v="PP01"/>
    <s v="ASSEMBLY"/>
    <x v="2"/>
    <d v="2019-08-25T00:00:00"/>
    <d v="1899-12-30T11:18:30"/>
    <d v="2019-08-26T00:00:00"/>
    <d v="1899-12-30T12:00:12"/>
    <n v="7.8949999999999996"/>
    <n v="473.7"/>
    <s v="H"/>
    <n v="200"/>
    <s v="MIN"/>
    <s v="CNF  PRT  REL  TECO"/>
  </r>
  <r>
    <n v="1546526"/>
    <x v="22"/>
    <s v="0"/>
    <s v="0040"/>
    <s v="BFC-10"/>
    <s v="PP01"/>
    <s v="ASSEMBLY"/>
    <x v="3"/>
    <d v="2019-08-28T00:00:00"/>
    <d v="1899-12-30T07:32:16"/>
    <d v="2019-09-02T00:00:00"/>
    <d v="1899-12-30T12:20:57"/>
    <n v="26.937999999999999"/>
    <n v="1616.28"/>
    <s v="H"/>
    <n v="500"/>
    <s v="MIN"/>
    <s v="CNF  PRT  REL  TECO"/>
  </r>
  <r>
    <n v="1546526"/>
    <x v="22"/>
    <s v="0"/>
    <s v="0050"/>
    <s v="BFC-90"/>
    <s v="PP01"/>
    <s v="ASSY IN PROCESS INSPECTION"/>
    <x v="4"/>
    <d v="2019-09-02T00:00:00"/>
    <d v="1899-12-30T15:25:41"/>
    <d v="2019-09-02T00:00:00"/>
    <d v="1899-12-30T15:25:41"/>
    <n v="20"/>
    <n v="20"/>
    <s v="MIN"/>
    <n v="20"/>
    <s v="MIN"/>
    <s v="CNF  ORSP PRT  REL  TECO"/>
  </r>
  <r>
    <n v="1546526"/>
    <x v="22"/>
    <s v="0"/>
    <s v="0060"/>
    <s v="BFC-90"/>
    <s v="PP01"/>
    <s v="ASSY IN PROCESS INSPECTION"/>
    <x v="5"/>
    <d v="2019-09-02T00:00:00"/>
    <d v="1899-12-30T15:25:54"/>
    <d v="2019-09-02T00:00:00"/>
    <d v="1899-12-30T15:25:54"/>
    <n v="20"/>
    <n v="20"/>
    <s v="MIN"/>
    <n v="20"/>
    <s v="MIN"/>
    <s v="CNF  ORSP PRT  REL  TECO"/>
  </r>
  <r>
    <n v="1546526"/>
    <x v="22"/>
    <s v="0"/>
    <s v="0070"/>
    <s v="PFC-20"/>
    <s v="PP01"/>
    <s v="PAINT"/>
    <x v="6"/>
    <d v="2019-09-02T00:00:00"/>
    <d v="1899-12-30T23:44:11"/>
    <d v="2019-09-03T00:00:00"/>
    <d v="1899-12-30T17:53:41"/>
    <n v="3.1469999999999998"/>
    <n v="188.82"/>
    <s v="H"/>
    <n v="450"/>
    <s v="MIN"/>
    <s v="CNF  PRT  REL  TECO"/>
  </r>
  <r>
    <n v="1546526"/>
    <x v="22"/>
    <s v="0"/>
    <s v="0080"/>
    <s v="PFC-99"/>
    <s v="PP01"/>
    <s v="PAINT INSPECTION"/>
    <x v="7"/>
    <d v="2019-09-04T00:00:00"/>
    <d v="1899-12-30T08:34:01"/>
    <d v="2019-09-04T00:00:00"/>
    <d v="1899-12-30T08:34:01"/>
    <n v="20"/>
    <n v="20"/>
    <s v="MIN"/>
    <n v="20"/>
    <s v="MIN"/>
    <s v="CNF  ORSP PRT  REL  TECO"/>
  </r>
  <r>
    <n v="1546526"/>
    <x v="22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6526"/>
    <x v="22"/>
    <s v="0"/>
    <s v="0100"/>
    <s v="BFC-10"/>
    <s v="PP01"/>
    <s v="ASSEMBLY"/>
    <x v="9"/>
    <d v="2019-09-04T00:00:00"/>
    <d v="1899-12-30T10:17:37"/>
    <d v="2019-09-04T00:00:00"/>
    <d v="1899-12-30T11:30:58"/>
    <n v="1.2230000000000001"/>
    <n v="73.38000000000001"/>
    <s v="H"/>
    <n v="40"/>
    <s v="MIN"/>
    <s v="CNF  PRT  REL  TECO"/>
  </r>
  <r>
    <n v="1546526"/>
    <x v="22"/>
    <s v="0"/>
    <s v="0110"/>
    <s v="BFC-90"/>
    <s v="PP01"/>
    <s v="ASSY IN PROCESS INSPECTION"/>
    <x v="10"/>
    <d v="2019-09-09T00:00:00"/>
    <d v="1899-12-30T16:46:17"/>
    <d v="2019-09-09T00:00:00"/>
    <d v="1899-12-30T16:46:17"/>
    <n v="20"/>
    <n v="20"/>
    <s v="MIN"/>
    <n v="20"/>
    <s v="MIN"/>
    <s v="CNF  ORSP PRT  REL  TECO"/>
  </r>
  <r>
    <n v="1546526"/>
    <x v="22"/>
    <s v="0"/>
    <s v="0120"/>
    <s v="BFC-90"/>
    <s v="PP01"/>
    <s v="ASSY IN PROCESS INSPECTION"/>
    <x v="11"/>
    <d v="2019-09-09T00:00:00"/>
    <d v="1899-12-30T16:46:20"/>
    <d v="2019-09-09T00:00:00"/>
    <d v="1899-12-30T16:46:20"/>
    <n v="50"/>
    <n v="50"/>
    <s v="MIN"/>
    <n v="50"/>
    <s v="MIN"/>
    <s v="CNF  ORSP PRT  REL  TECO"/>
  </r>
  <r>
    <n v="1546526"/>
    <x v="22"/>
    <s v="0"/>
    <s v="0130"/>
    <s v="BFC-99"/>
    <s v="PP01"/>
    <s v="FINAL INSPECTION"/>
    <x v="12"/>
    <d v="2019-09-09T00:00:00"/>
    <d v="1899-12-30T16:46:23"/>
    <d v="2019-09-09T00:00:00"/>
    <d v="1899-12-30T16:46:23"/>
    <n v="10"/>
    <n v="10"/>
    <s v="MIN"/>
    <n v="10"/>
    <s v="MIN"/>
    <s v="CNF  ORSP PRT  REL  TECO"/>
  </r>
  <r>
    <n v="1546526"/>
    <x v="22"/>
    <s v="0"/>
    <s v="0140"/>
    <s v="BFC-99"/>
    <s v="PP03"/>
    <s v="FINAL INSPECTION"/>
    <x v="13"/>
    <d v="2019-09-10T00:00:00"/>
    <d v="1899-12-30T08:16:18"/>
    <d v="2019-09-10T00:00:00"/>
    <d v="1899-12-30T08:16:18"/>
    <n v="10"/>
    <n v="10"/>
    <s v="MIN"/>
    <n v="10"/>
    <s v="MIN"/>
    <s v="CNF  ORSP PRT  REL  TECO"/>
  </r>
  <r>
    <n v="1546526"/>
    <x v="22"/>
    <s v="1"/>
    <s v="0010"/>
    <s v="BFC-10"/>
    <s v="PP95"/>
    <s v="ASSEMBLY"/>
    <x v="14"/>
    <d v="2019-08-27T00:00:00"/>
    <d v="1899-12-30T12:03:53"/>
    <d v="2019-08-28T00:00:00"/>
    <d v="1899-12-30T17:51:34"/>
    <n v="21.655999999999999"/>
    <n v="1299.3599999999999"/>
    <s v="H"/>
    <n v="1"/>
    <s v="MIN"/>
    <s v="CNF  PRT  REL  TECO"/>
  </r>
  <r>
    <n v="1546526"/>
    <x v="22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6532"/>
    <x v="23"/>
    <s v="0"/>
    <s v="0010"/>
    <s v="BFC-10"/>
    <s v="PP01"/>
    <s v="ASSEMBLY"/>
    <x v="0"/>
    <d v="2019-08-27T00:00:00"/>
    <d v="1899-12-30T08:52:16"/>
    <d v="2019-08-27T00:00:00"/>
    <d v="1899-12-30T09:11:42"/>
    <n v="19.433"/>
    <n v="19.433"/>
    <s v="MIN"/>
    <n v="20"/>
    <s v="MIN"/>
    <s v="CNF  PRT  REL  TECO"/>
  </r>
  <r>
    <n v="1546532"/>
    <x v="23"/>
    <s v="0"/>
    <s v="0020"/>
    <s v="BFC-90"/>
    <s v="PP01"/>
    <s v="ASSY IN PROCESS INSPECTION"/>
    <x v="1"/>
    <d v="2019-08-27T00:00:00"/>
    <d v="1899-12-30T11:12:31"/>
    <d v="2019-08-27T00:00:00"/>
    <d v="1899-12-30T11:12:31"/>
    <n v="30"/>
    <n v="30"/>
    <s v="MIN"/>
    <n v="30"/>
    <s v="MIN"/>
    <s v="CNF  ORSP PRT  REL  TECO"/>
  </r>
  <r>
    <n v="1546532"/>
    <x v="23"/>
    <s v="0"/>
    <s v="0030"/>
    <s v="BFC-10"/>
    <s v="PP01"/>
    <s v="ASSEMBLY"/>
    <x v="2"/>
    <d v="2019-08-27T00:00:00"/>
    <d v="1899-12-30T12:07:20"/>
    <d v="2019-08-29T00:00:00"/>
    <d v="1899-12-30T10:01:37"/>
    <n v="30"/>
    <n v="30"/>
    <s v="MIN"/>
    <n v="200"/>
    <s v="MIN"/>
    <s v="CNF  PRT  REL  TECO"/>
  </r>
  <r>
    <n v="1546532"/>
    <x v="23"/>
    <s v="0"/>
    <s v="0040"/>
    <s v="BFC-10"/>
    <s v="PP01"/>
    <s v="ASSEMBLY"/>
    <x v="3"/>
    <d v="2019-08-29T00:00:00"/>
    <d v="1899-12-30T10:01:52"/>
    <d v="2019-09-04T00:00:00"/>
    <d v="1899-12-30T14:17:43"/>
    <n v="10.619"/>
    <n v="637.14"/>
    <s v="H"/>
    <n v="500"/>
    <s v="MIN"/>
    <s v="CNF  PRT  REL  TECO"/>
  </r>
  <r>
    <n v="1546532"/>
    <x v="23"/>
    <s v="0"/>
    <s v="0050"/>
    <s v="BFC-90"/>
    <s v="PP01"/>
    <s v="ASSY IN PROCESS INSPECTION"/>
    <x v="4"/>
    <d v="2019-09-05T00:00:00"/>
    <d v="1899-12-30T15:04:07"/>
    <d v="2019-09-05T00:00:00"/>
    <d v="1899-12-30T15:04:07"/>
    <n v="20"/>
    <n v="20"/>
    <s v="MIN"/>
    <n v="20"/>
    <s v="MIN"/>
    <s v="CNF  ORSP PRT  REL  TECO"/>
  </r>
  <r>
    <n v="1546532"/>
    <x v="23"/>
    <s v="0"/>
    <s v="0060"/>
    <s v="BFC-90"/>
    <s v="PP01"/>
    <s v="ASSY IN PROCESS INSPECTION"/>
    <x v="5"/>
    <d v="2019-09-05T00:00:00"/>
    <d v="1899-12-30T15:04:28"/>
    <d v="2019-09-05T00:00:00"/>
    <d v="1899-12-30T15:04:28"/>
    <n v="20"/>
    <n v="20"/>
    <s v="MIN"/>
    <n v="20"/>
    <s v="MIN"/>
    <s v="CNF  ORSP PRT  REL  TECO"/>
  </r>
  <r>
    <n v="1546532"/>
    <x v="23"/>
    <s v="0"/>
    <s v="0070"/>
    <s v="PFC-20"/>
    <s v="PP01"/>
    <s v="PAINT"/>
    <x v="6"/>
    <d v="2019-09-05T00:00:00"/>
    <d v="1899-12-30T21:54:56"/>
    <d v="2019-09-08T00:00:00"/>
    <d v="1899-12-30T17:40:34"/>
    <n v="3.3929999999999998"/>
    <n v="203.57999999999998"/>
    <s v="H"/>
    <n v="450"/>
    <s v="MIN"/>
    <s v="CNF  PRT  REL  TECO"/>
  </r>
  <r>
    <n v="1546532"/>
    <x v="23"/>
    <s v="0"/>
    <s v="0080"/>
    <s v="PFC-99"/>
    <s v="PP01"/>
    <s v="PAINT INSPECTION"/>
    <x v="7"/>
    <d v="2019-09-09T00:00:00"/>
    <d v="1899-12-30T09:20:49"/>
    <d v="2019-09-09T00:00:00"/>
    <d v="1899-12-30T09:20:49"/>
    <n v="20"/>
    <n v="20"/>
    <s v="MIN"/>
    <n v="20"/>
    <s v="MIN"/>
    <s v="CNF  ORSP PRT  REL  TECO"/>
  </r>
  <r>
    <n v="1546532"/>
    <x v="23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6532"/>
    <x v="23"/>
    <s v="0"/>
    <s v="0100"/>
    <s v="BFC-10"/>
    <s v="PP01"/>
    <s v="ASSEMBLY"/>
    <x v="9"/>
    <d v="2019-09-11T00:00:00"/>
    <d v="1899-12-30T14:13:49"/>
    <d v="2019-09-11T00:00:00"/>
    <d v="1899-12-30T15:18:43"/>
    <n v="16.283000000000001"/>
    <n v="16.283000000000001"/>
    <s v="MIN"/>
    <n v="40"/>
    <s v="MIN"/>
    <s v="CNF  PRT  REL  TECO"/>
  </r>
  <r>
    <n v="1546532"/>
    <x v="23"/>
    <s v="0"/>
    <s v="0110"/>
    <s v="BFC-90"/>
    <s v="PP01"/>
    <s v="ASSY IN PROCESS INSPECTION"/>
    <x v="10"/>
    <d v="2019-09-12T00:00:00"/>
    <d v="1899-12-30T10:51:19"/>
    <d v="2019-09-12T00:00:00"/>
    <d v="1899-12-30T10:51:19"/>
    <n v="20"/>
    <n v="20"/>
    <s v="MIN"/>
    <n v="20"/>
    <s v="MIN"/>
    <s v="CNF  ORSP PRT  REL  TECO"/>
  </r>
  <r>
    <n v="1546532"/>
    <x v="23"/>
    <s v="0"/>
    <s v="0120"/>
    <s v="BFC-90"/>
    <s v="PP01"/>
    <s v="ASSY IN PROCESS INSPECTION"/>
    <x v="11"/>
    <d v="2019-09-12T00:00:00"/>
    <d v="1899-12-30T10:51:22"/>
    <d v="2019-09-12T00:00:00"/>
    <d v="1899-12-30T10:51:22"/>
    <n v="50"/>
    <n v="50"/>
    <s v="MIN"/>
    <n v="50"/>
    <s v="MIN"/>
    <s v="CNF  ORSP PRT  REL  TECO"/>
  </r>
  <r>
    <n v="1546532"/>
    <x v="23"/>
    <s v="0"/>
    <s v="0130"/>
    <s v="BFC-99"/>
    <s v="PP01"/>
    <s v="FINAL INSPECTION"/>
    <x v="12"/>
    <d v="2019-09-12T00:00:00"/>
    <d v="1899-12-30T10:51:25"/>
    <d v="2019-09-12T00:00:00"/>
    <d v="1899-12-30T10:51:25"/>
    <n v="10"/>
    <n v="10"/>
    <s v="MIN"/>
    <n v="10"/>
    <s v="MIN"/>
    <s v="CNF  ORSP PRT  REL  TECO"/>
  </r>
  <r>
    <n v="1546532"/>
    <x v="23"/>
    <s v="0"/>
    <s v="0140"/>
    <s v="BFC-99"/>
    <s v="PP03"/>
    <s v="FINAL INSPECTION"/>
    <x v="13"/>
    <d v="2019-09-12T00:00:00"/>
    <d v="1899-12-30T12:26:31"/>
    <d v="2019-09-12T00:00:00"/>
    <d v="1899-12-30T12:26:31"/>
    <n v="10"/>
    <n v="10"/>
    <s v="MIN"/>
    <n v="10"/>
    <s v="MIN"/>
    <s v="CNF  ORSP PRT  REL  TECO"/>
  </r>
  <r>
    <n v="1546532"/>
    <x v="23"/>
    <s v="1"/>
    <s v="0010"/>
    <s v="BFC-10"/>
    <s v="PP95"/>
    <s v="ASSEMBLY"/>
    <x v="14"/>
    <d v="2019-09-01T00:00:00"/>
    <d v="1899-12-30T13:57:31"/>
    <d v="2019-09-04T00:00:00"/>
    <d v="1899-12-30T17:51:17"/>
    <n v="33.146000000000001"/>
    <n v="1988.76"/>
    <s v="H"/>
    <n v="1"/>
    <s v="MIN"/>
    <s v="CNF  PRT  REL  TECO"/>
  </r>
  <r>
    <n v="1546532"/>
    <x v="23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8111"/>
    <x v="24"/>
    <s v="0"/>
    <s v="0010"/>
    <s v="BFC-10"/>
    <s v="PP01"/>
    <s v="ASSEMBLY"/>
    <x v="0"/>
    <d v="2019-09-01T00:00:00"/>
    <d v="1899-12-30T10:06:19"/>
    <d v="2019-09-01T00:00:00"/>
    <d v="1899-12-30T10:25:18"/>
    <n v="9.85"/>
    <n v="9.85"/>
    <s v="MIN"/>
    <n v="20"/>
    <s v="MIN"/>
    <s v="CNF  PRT  REL  TECO"/>
  </r>
  <r>
    <n v="1548111"/>
    <x v="24"/>
    <s v="0"/>
    <s v="0020"/>
    <s v="BFC-90"/>
    <s v="PP01"/>
    <s v="ASSY IN PROCESS INSPECTION"/>
    <x v="1"/>
    <d v="2019-09-01T00:00:00"/>
    <d v="1899-12-30T10:41:40"/>
    <d v="2019-09-01T00:00:00"/>
    <d v="1899-12-30T10:41:40"/>
    <n v="30"/>
    <n v="30"/>
    <s v="MIN"/>
    <n v="30"/>
    <s v="MIN"/>
    <s v="CNF  ORSP PRT  REL  TECO"/>
  </r>
  <r>
    <n v="1548111"/>
    <x v="24"/>
    <s v="0"/>
    <s v="0030"/>
    <s v="BFC-10"/>
    <s v="PP01"/>
    <s v="ASSEMBLY"/>
    <x v="2"/>
    <d v="2019-09-01T00:00:00"/>
    <d v="1899-12-30T10:45:54"/>
    <d v="2019-09-02T00:00:00"/>
    <d v="1899-12-30T12:26:46"/>
    <n v="5.7910000000000004"/>
    <n v="347.46000000000004"/>
    <s v="H"/>
    <n v="200"/>
    <s v="MIN"/>
    <s v="CNF  PRT  REL  TECO"/>
  </r>
  <r>
    <n v="1548111"/>
    <x v="24"/>
    <s v="0"/>
    <s v="0040"/>
    <s v="BFC-10"/>
    <s v="PP01"/>
    <s v="ASSEMBLY"/>
    <x v="3"/>
    <d v="2019-09-03T00:00:00"/>
    <d v="1899-12-30T07:47:31"/>
    <d v="2019-09-04T00:00:00"/>
    <d v="1899-12-30T17:55:32"/>
    <n v="18.765000000000001"/>
    <n v="1125.9000000000001"/>
    <s v="H"/>
    <n v="500"/>
    <s v="MIN"/>
    <s v="CNF  PRT  REL  TECO"/>
  </r>
  <r>
    <n v="1548111"/>
    <x v="24"/>
    <s v="0"/>
    <s v="0050"/>
    <s v="BFC-90"/>
    <s v="PP01"/>
    <s v="ASSY IN PROCESS INSPECTION"/>
    <x v="4"/>
    <d v="2019-09-08T00:00:00"/>
    <d v="1899-12-30T09:32:07"/>
    <d v="2019-09-08T00:00:00"/>
    <d v="1899-12-30T09:32:07"/>
    <n v="20"/>
    <n v="20"/>
    <s v="MIN"/>
    <n v="20"/>
    <s v="MIN"/>
    <s v="CNF  ORSP PRT  REL  TECO"/>
  </r>
  <r>
    <n v="1548111"/>
    <x v="24"/>
    <s v="0"/>
    <s v="0060"/>
    <s v="BFC-90"/>
    <s v="PP01"/>
    <s v="ASSY IN PROCESS INSPECTION"/>
    <x v="5"/>
    <d v="2019-09-08T00:00:00"/>
    <d v="1899-12-30T09:32:14"/>
    <d v="2019-09-08T00:00:00"/>
    <d v="1899-12-30T09:32:14"/>
    <n v="20"/>
    <n v="20"/>
    <s v="MIN"/>
    <n v="20"/>
    <s v="MIN"/>
    <s v="CNF  ORSP PRT  REL  TECO"/>
  </r>
  <r>
    <n v="1548111"/>
    <x v="24"/>
    <s v="0"/>
    <s v="0070"/>
    <s v="PFC-20"/>
    <s v="PP01"/>
    <s v="PAINT"/>
    <x v="6"/>
    <d v="2019-09-08T00:00:00"/>
    <d v="1899-12-30T12:45:03"/>
    <d v="2019-09-08T00:00:00"/>
    <d v="1899-12-30T22:27:22"/>
    <n v="5.3789999999999996"/>
    <n v="322.73999999999995"/>
    <s v="H"/>
    <n v="450"/>
    <s v="MIN"/>
    <s v="CNF  PRT  REL  TECO"/>
  </r>
  <r>
    <n v="1548111"/>
    <x v="24"/>
    <s v="0"/>
    <s v="0080"/>
    <s v="PFC-99"/>
    <s v="PP01"/>
    <s v="PAINT INSPECTION"/>
    <x v="7"/>
    <d v="2019-09-09T00:00:00"/>
    <d v="1899-12-30T14:20:59"/>
    <d v="2019-09-09T00:00:00"/>
    <d v="1899-12-30T14:20:59"/>
    <n v="20"/>
    <n v="20"/>
    <s v="MIN"/>
    <n v="20"/>
    <s v="MIN"/>
    <s v="CNF  ORSP PRT  REL  TECO"/>
  </r>
  <r>
    <n v="1548111"/>
    <x v="24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8111"/>
    <x v="24"/>
    <s v="0"/>
    <s v="0100"/>
    <s v="BFC-10"/>
    <s v="PP01"/>
    <s v="ASSEMBLY"/>
    <x v="9"/>
    <d v="2019-09-15T00:00:00"/>
    <d v="1899-12-30T10:02:34"/>
    <d v="2019-09-15T00:00:00"/>
    <d v="1899-12-30T10:23:19"/>
    <n v="5.5"/>
    <n v="5.5"/>
    <s v="MIN"/>
    <n v="40"/>
    <s v="MIN"/>
    <s v="CNF  PRT  REL  TECO"/>
  </r>
  <r>
    <n v="1548111"/>
    <x v="24"/>
    <s v="0"/>
    <s v="0110"/>
    <s v="BFC-90"/>
    <s v="PP01"/>
    <s v="ASSY IN PROCESS INSPECTION"/>
    <x v="10"/>
    <d v="2019-09-16T00:00:00"/>
    <d v="1899-12-30T10:11:18"/>
    <d v="2019-09-16T00:00:00"/>
    <d v="1899-12-30T10:11:18"/>
    <n v="20"/>
    <n v="20"/>
    <s v="MIN"/>
    <n v="20"/>
    <s v="MIN"/>
    <s v="CNF  ORSP PRT  REL  TECO"/>
  </r>
  <r>
    <n v="1548111"/>
    <x v="24"/>
    <s v="0"/>
    <s v="0120"/>
    <s v="BFC-90"/>
    <s v="PP01"/>
    <s v="ASSY IN PROCESS INSPECTION"/>
    <x v="11"/>
    <d v="2019-09-16T00:00:00"/>
    <d v="1899-12-30T10:11:40"/>
    <d v="2019-09-16T00:00:00"/>
    <d v="1899-12-30T10:11:40"/>
    <n v="50"/>
    <n v="50"/>
    <s v="MIN"/>
    <n v="50"/>
    <s v="MIN"/>
    <s v="CNF  ORSP PRT  REL  TECO"/>
  </r>
  <r>
    <n v="1548111"/>
    <x v="24"/>
    <s v="0"/>
    <s v="0130"/>
    <s v="BFC-99"/>
    <s v="PP01"/>
    <s v="FINAL INSPECTION"/>
    <x v="12"/>
    <d v="2019-09-16T00:00:00"/>
    <d v="1899-12-30T10:11:43"/>
    <d v="2019-09-16T00:00:00"/>
    <d v="1899-12-30T10:11:43"/>
    <n v="10"/>
    <n v="10"/>
    <s v="MIN"/>
    <n v="10"/>
    <s v="MIN"/>
    <s v="CNF  ORSP PRT  REL  TECO"/>
  </r>
  <r>
    <n v="1548111"/>
    <x v="24"/>
    <s v="0"/>
    <s v="0140"/>
    <s v="BFC-99"/>
    <s v="PP03"/>
    <s v="FINAL INSPECTION"/>
    <x v="13"/>
    <d v="2019-09-17T00:00:00"/>
    <d v="1899-12-30T07:35:41"/>
    <d v="2019-09-17T00:00:00"/>
    <d v="1899-12-30T07:35:41"/>
    <n v="10"/>
    <n v="10"/>
    <s v="MIN"/>
    <n v="10"/>
    <s v="MIN"/>
    <s v="CNF  ORSP PRT  REL  TECO"/>
  </r>
  <r>
    <n v="1548111"/>
    <x v="24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48111"/>
    <x v="24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8182"/>
    <x v="25"/>
    <s v="0"/>
    <s v="0010"/>
    <s v="BFC-10"/>
    <s v="PP01"/>
    <s v="ASSEMBLY"/>
    <x v="0"/>
    <d v="2019-09-04T00:00:00"/>
    <d v="1899-12-30T09:54:34"/>
    <d v="2019-09-04T00:00:00"/>
    <d v="1899-12-30T10:23:20"/>
    <n v="28.766999999999999"/>
    <n v="28.766999999999999"/>
    <s v="MIN"/>
    <n v="20"/>
    <s v="MIN"/>
    <s v="CNF  PRT  REL  TECO"/>
  </r>
  <r>
    <n v="1548182"/>
    <x v="25"/>
    <s v="0"/>
    <s v="0020"/>
    <s v="BFC-90"/>
    <s v="PP01"/>
    <s v="ASSY IN PROCESS INSPECTION"/>
    <x v="1"/>
    <d v="2019-09-04T00:00:00"/>
    <d v="1899-12-30T10:57:43"/>
    <d v="2019-09-04T00:00:00"/>
    <d v="1899-12-30T10:57:43"/>
    <n v="30"/>
    <n v="30"/>
    <s v="MIN"/>
    <n v="30"/>
    <s v="MIN"/>
    <s v="CNF  ORSP PRT  REL  TECO"/>
  </r>
  <r>
    <n v="1548182"/>
    <x v="25"/>
    <s v="0"/>
    <s v="0030"/>
    <s v="BFC-10"/>
    <s v="PP01"/>
    <s v="ASSEMBLY"/>
    <x v="2"/>
    <d v="2019-09-04T00:00:00"/>
    <d v="1899-12-30T10:58:30"/>
    <d v="2019-09-05T00:00:00"/>
    <d v="1899-12-30T11:07:31"/>
    <n v="4.9749999999999996"/>
    <n v="298.5"/>
    <s v="H"/>
    <n v="200"/>
    <s v="MIN"/>
    <s v="CNF  PRT  REL  TECO"/>
  </r>
  <r>
    <n v="1548182"/>
    <x v="25"/>
    <s v="0"/>
    <s v="0040"/>
    <s v="BFC-10"/>
    <s v="PP01"/>
    <s v="ASSEMBLY"/>
    <x v="3"/>
    <d v="2019-09-05T00:00:00"/>
    <d v="1899-12-30T11:08:50"/>
    <d v="2019-09-10T00:00:00"/>
    <d v="1899-12-30T14:33:30"/>
    <n v="4.8609999999999998"/>
    <n v="291.65999999999997"/>
    <s v="H"/>
    <n v="500"/>
    <s v="MIN"/>
    <s v="CNF  PRT  REL  TECO"/>
  </r>
  <r>
    <n v="1548182"/>
    <x v="25"/>
    <s v="0"/>
    <s v="0050"/>
    <s v="BFC-90"/>
    <s v="PP01"/>
    <s v="ASSY IN PROCESS INSPECTION"/>
    <x v="4"/>
    <d v="2019-09-10T00:00:00"/>
    <d v="1899-12-30T15:32:03"/>
    <d v="2019-09-10T00:00:00"/>
    <d v="1899-12-30T15:32:03"/>
    <n v="20"/>
    <n v="20"/>
    <s v="MIN"/>
    <n v="20"/>
    <s v="MIN"/>
    <s v="CNF  ORSP PRT  REL  TECO"/>
  </r>
  <r>
    <n v="1548182"/>
    <x v="25"/>
    <s v="0"/>
    <s v="0060"/>
    <s v="BFC-90"/>
    <s v="PP01"/>
    <s v="ASSY IN PROCESS INSPECTION"/>
    <x v="5"/>
    <d v="2019-09-10T00:00:00"/>
    <d v="1899-12-30T15:32:14"/>
    <d v="2019-09-10T00:00:00"/>
    <d v="1899-12-30T15:32:14"/>
    <n v="20"/>
    <n v="20"/>
    <s v="MIN"/>
    <n v="20"/>
    <s v="MIN"/>
    <s v="CNF  ORSP PRT  REL  TECO"/>
  </r>
  <r>
    <n v="1548182"/>
    <x v="25"/>
    <s v="0"/>
    <s v="0070"/>
    <s v="PFC-20"/>
    <s v="PP01"/>
    <s v="PAINT"/>
    <x v="6"/>
    <d v="2019-09-10T00:00:00"/>
    <d v="1899-12-30T15:57:16"/>
    <d v="2019-09-11T00:00:00"/>
    <d v="1899-12-30T12:46:45"/>
    <n v="517.80399999999997"/>
    <n v="517.80399999999997"/>
    <s v="MIN"/>
    <n v="450"/>
    <s v="MIN"/>
    <s v="CNF  PRT  REL  TECO"/>
  </r>
  <r>
    <n v="1548182"/>
    <x v="25"/>
    <s v="0"/>
    <s v="0080"/>
    <s v="PFC-99"/>
    <s v="PP01"/>
    <s v="PAINT INSPECTION"/>
    <x v="7"/>
    <d v="2019-09-12T00:00:00"/>
    <d v="1899-12-30T08:26:57"/>
    <d v="2019-09-12T00:00:00"/>
    <d v="1899-12-30T08:26:57"/>
    <n v="20"/>
    <n v="20"/>
    <s v="MIN"/>
    <n v="20"/>
    <s v="MIN"/>
    <s v="CNF  ORSP PRT  REL  TECO"/>
  </r>
  <r>
    <n v="1548182"/>
    <x v="25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8182"/>
    <x v="25"/>
    <s v="0"/>
    <s v="0100"/>
    <s v="BFC-10"/>
    <s v="PP01"/>
    <s v="ASSEMBLY"/>
    <x v="9"/>
    <d v="2019-09-17T00:00:00"/>
    <d v="1899-12-30T12:41:33"/>
    <d v="2019-09-17T00:00:00"/>
    <d v="1899-12-30T13:44:47"/>
    <n v="21.5"/>
    <n v="21.5"/>
    <s v="MIN"/>
    <n v="40"/>
    <s v="MIN"/>
    <s v="CNF  PRT  REL  TECO"/>
  </r>
  <r>
    <n v="1548182"/>
    <x v="25"/>
    <s v="0"/>
    <s v="0110"/>
    <s v="BFC-90"/>
    <s v="PP01"/>
    <s v="ASSY IN PROCESS INSPECTION"/>
    <x v="10"/>
    <d v="2019-09-17T00:00:00"/>
    <d v="1899-12-30T15:33:06"/>
    <d v="2019-09-17T00:00:00"/>
    <d v="1899-12-30T15:33:06"/>
    <n v="20"/>
    <n v="20"/>
    <s v="MIN"/>
    <n v="20"/>
    <s v="MIN"/>
    <s v="CNF  ORSP PRT  REL  TECO"/>
  </r>
  <r>
    <n v="1548182"/>
    <x v="25"/>
    <s v="0"/>
    <s v="0120"/>
    <s v="BFC-90"/>
    <s v="PP01"/>
    <s v="ASSY IN PROCESS INSPECTION"/>
    <x v="11"/>
    <d v="2019-09-17T00:00:00"/>
    <d v="1899-12-30T15:33:09"/>
    <d v="2019-09-17T00:00:00"/>
    <d v="1899-12-30T15:33:09"/>
    <n v="50"/>
    <n v="50"/>
    <s v="MIN"/>
    <n v="50"/>
    <s v="MIN"/>
    <s v="CNF  ORSP PRT  REL  TECO"/>
  </r>
  <r>
    <n v="1548182"/>
    <x v="25"/>
    <s v="0"/>
    <s v="0130"/>
    <s v="BFC-99"/>
    <s v="PP01"/>
    <s v="FINAL INSPECTION"/>
    <x v="12"/>
    <d v="2019-09-17T00:00:00"/>
    <d v="1899-12-30T15:33:12"/>
    <d v="2019-09-17T00:00:00"/>
    <d v="1899-12-30T15:33:12"/>
    <n v="10"/>
    <n v="10"/>
    <s v="MIN"/>
    <n v="10"/>
    <s v="MIN"/>
    <s v="CNF  ORSP PRT  REL  TECO"/>
  </r>
  <r>
    <n v="1548182"/>
    <x v="25"/>
    <s v="0"/>
    <s v="0140"/>
    <s v="BFC-99"/>
    <s v="PP03"/>
    <s v="FINAL INSPECTION"/>
    <x v="13"/>
    <d v="2019-09-18T00:00:00"/>
    <d v="1899-12-30T08:08:17"/>
    <d v="2019-09-18T00:00:00"/>
    <d v="1899-12-30T08:08:17"/>
    <n v="10"/>
    <n v="10"/>
    <s v="MIN"/>
    <n v="10"/>
    <s v="MIN"/>
    <s v="CNF  ORSP PRT  REL  TECO"/>
  </r>
  <r>
    <n v="1548182"/>
    <x v="25"/>
    <s v="1"/>
    <s v="0010"/>
    <s v="BFC-10"/>
    <s v="PP95"/>
    <s v="ASSEMBLY"/>
    <x v="14"/>
    <d v="2019-09-05T00:00:00"/>
    <d v="1899-12-30T07:58:51"/>
    <d v="2019-09-10T00:00:00"/>
    <d v="1899-12-30T14:13:12"/>
    <n v="1821.91"/>
    <n v="1821.91"/>
    <s v="MIN"/>
    <n v="1"/>
    <s v="MIN"/>
    <s v="CNF  PRT  REL  TECO"/>
  </r>
  <r>
    <n v="1548182"/>
    <x v="25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8188"/>
    <x v="26"/>
    <s v="0"/>
    <s v="0010"/>
    <s v="BFC-10"/>
    <s v="PP01"/>
    <s v="ASSEMBLY"/>
    <x v="0"/>
    <d v="2019-09-08T00:00:00"/>
    <d v="1899-12-30T11:44:34"/>
    <d v="2019-09-08T00:00:00"/>
    <d v="1899-12-30T12:08:03"/>
    <n v="23.483000000000001"/>
    <n v="23.483000000000001"/>
    <s v="MIN"/>
    <n v="20"/>
    <s v="MIN"/>
    <s v="CNF  PRT  REL  TECO"/>
  </r>
  <r>
    <n v="1548188"/>
    <x v="26"/>
    <s v="0"/>
    <s v="0020"/>
    <s v="BFC-90"/>
    <s v="PP01"/>
    <s v="ASSY IN PROCESS INSPECTION"/>
    <x v="1"/>
    <d v="2019-09-08T00:00:00"/>
    <d v="1899-12-30T12:12:36"/>
    <d v="2019-09-08T00:00:00"/>
    <d v="1899-12-30T12:12:36"/>
    <n v="30"/>
    <n v="30"/>
    <s v="MIN"/>
    <n v="30"/>
    <s v="MIN"/>
    <s v="CNF  ORSP PRT  REL  TECO"/>
  </r>
  <r>
    <n v="1548188"/>
    <x v="26"/>
    <s v="0"/>
    <s v="0030"/>
    <s v="BFC-10"/>
    <s v="PP01"/>
    <s v="ASSEMBLY"/>
    <x v="2"/>
    <d v="2019-09-09T00:00:00"/>
    <d v="1899-12-30T07:37:07"/>
    <d v="2019-09-09T00:00:00"/>
    <d v="1899-12-30T10:02:29"/>
    <n v="2.423"/>
    <n v="145.38"/>
    <s v="H"/>
    <n v="200"/>
    <s v="MIN"/>
    <s v="CNF  PRT  REL  TECO"/>
  </r>
  <r>
    <n v="1548188"/>
    <x v="26"/>
    <s v="0"/>
    <s v="0040"/>
    <s v="BFC-10"/>
    <s v="PP01"/>
    <s v="ASSEMBLY"/>
    <x v="3"/>
    <d v="2019-09-09T00:00:00"/>
    <d v="1899-12-30T10:07:38"/>
    <d v="2019-09-11T00:00:00"/>
    <d v="1899-12-30T17:53:54"/>
    <n v="26.506"/>
    <n v="1590.3600000000001"/>
    <s v="H"/>
    <n v="500"/>
    <s v="MIN"/>
    <s v="CNF  PRT  REL  TECO"/>
  </r>
  <r>
    <n v="1548188"/>
    <x v="26"/>
    <s v="0"/>
    <s v="0050"/>
    <s v="BFC-90"/>
    <s v="PP01"/>
    <s v="ASSY IN PROCESS INSPECTION"/>
    <x v="4"/>
    <d v="2019-09-12T00:00:00"/>
    <d v="1899-12-30T09:55:29"/>
    <d v="2019-09-12T00:00:00"/>
    <d v="1899-12-30T09:55:29"/>
    <n v="20"/>
    <n v="20"/>
    <s v="MIN"/>
    <n v="20"/>
    <s v="MIN"/>
    <s v="CNF  ORSP PRT  REL  TECO"/>
  </r>
  <r>
    <n v="1548188"/>
    <x v="26"/>
    <s v="0"/>
    <s v="0060"/>
    <s v="BFC-90"/>
    <s v="PP01"/>
    <s v="ASSY IN PROCESS INSPECTION"/>
    <x v="5"/>
    <d v="2019-09-12T00:00:00"/>
    <d v="1899-12-30T09:55:38"/>
    <d v="2019-09-12T00:00:00"/>
    <d v="1899-12-30T09:55:38"/>
    <n v="20"/>
    <n v="20"/>
    <s v="MIN"/>
    <n v="20"/>
    <s v="MIN"/>
    <s v="CNF  ORSP PRT  REL  TECO"/>
  </r>
  <r>
    <n v="1548188"/>
    <x v="26"/>
    <s v="0"/>
    <s v="0070"/>
    <s v="PFC-20"/>
    <s v="PP01"/>
    <s v="PAINT"/>
    <x v="6"/>
    <d v="2019-09-12T00:00:00"/>
    <d v="1899-12-30T16:01:01"/>
    <d v="2019-09-15T00:00:00"/>
    <d v="1899-12-30T14:16:05"/>
    <n v="7.5149999999999997"/>
    <n v="450.9"/>
    <s v="H"/>
    <n v="450"/>
    <s v="MIN"/>
    <s v="CNF  PRT  REL  TECO"/>
  </r>
  <r>
    <n v="1548188"/>
    <x v="26"/>
    <s v="0"/>
    <s v="0080"/>
    <s v="PFC-99"/>
    <s v="PP01"/>
    <s v="PAINT INSPECTION"/>
    <x v="7"/>
    <d v="2019-09-16T00:00:00"/>
    <d v="1899-12-30T09:33:36"/>
    <d v="2019-09-16T00:00:00"/>
    <d v="1899-12-30T09:33:36"/>
    <n v="20"/>
    <n v="20"/>
    <s v="MIN"/>
    <n v="20"/>
    <s v="MIN"/>
    <s v="CNF  ORSP PRT  REL  TECO"/>
  </r>
  <r>
    <n v="1548188"/>
    <x v="26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8188"/>
    <x v="26"/>
    <s v="0"/>
    <s v="0100"/>
    <s v="BFC-10"/>
    <s v="PP01"/>
    <s v="ASSEMBLY"/>
    <x v="9"/>
    <d v="2019-09-19T00:00:00"/>
    <d v="1899-12-30T09:32:56"/>
    <d v="2019-09-19T00:00:00"/>
    <d v="1899-12-30T10:44:54"/>
    <n v="18.5"/>
    <n v="18.5"/>
    <s v="MIN"/>
    <n v="40"/>
    <s v="MIN"/>
    <s v="CNF  PRT  REL  TECO"/>
  </r>
  <r>
    <n v="1548188"/>
    <x v="26"/>
    <s v="0"/>
    <s v="0110"/>
    <s v="BFC-90"/>
    <s v="PP01"/>
    <s v="ASSY IN PROCESS INSPECTION"/>
    <x v="10"/>
    <d v="2019-09-22T00:00:00"/>
    <d v="1899-12-30T15:10:16"/>
    <d v="2019-09-22T00:00:00"/>
    <d v="1899-12-30T15:10:16"/>
    <n v="20"/>
    <n v="20"/>
    <s v="MIN"/>
    <n v="20"/>
    <s v="MIN"/>
    <s v="CNF  ORSP PRT  REL  TECO"/>
  </r>
  <r>
    <n v="1548188"/>
    <x v="26"/>
    <s v="0"/>
    <s v="0120"/>
    <s v="BFC-90"/>
    <s v="PP01"/>
    <s v="ASSY IN PROCESS INSPECTION"/>
    <x v="11"/>
    <d v="2019-09-22T00:00:00"/>
    <d v="1899-12-30T15:10:46"/>
    <d v="2019-09-22T00:00:00"/>
    <d v="1899-12-30T15:10:46"/>
    <n v="50"/>
    <n v="50"/>
    <s v="MIN"/>
    <n v="50"/>
    <s v="MIN"/>
    <s v="CNF  ORSP PRT  REL  TECO"/>
  </r>
  <r>
    <n v="1548188"/>
    <x v="26"/>
    <s v="0"/>
    <s v="0130"/>
    <s v="BFC-99"/>
    <s v="PP01"/>
    <s v="FINAL INSPECTION"/>
    <x v="12"/>
    <d v="2019-09-23T00:00:00"/>
    <d v="1899-12-30T09:51:25"/>
    <d v="2019-09-23T00:00:00"/>
    <d v="1899-12-30T09:51:25"/>
    <n v="10"/>
    <n v="10"/>
    <s v="MIN"/>
    <n v="10"/>
    <s v="MIN"/>
    <s v="CNF  ORSP PRT  REL  TECO"/>
  </r>
  <r>
    <n v="1548188"/>
    <x v="26"/>
    <s v="0"/>
    <s v="0140"/>
    <s v="BFC-99"/>
    <s v="PP03"/>
    <s v="FINAL INSPECTION"/>
    <x v="13"/>
    <d v="2019-09-23T00:00:00"/>
    <d v="1899-12-30T12:46:24"/>
    <d v="2019-09-23T00:00:00"/>
    <d v="1899-12-30T12:46:24"/>
    <n v="10"/>
    <n v="10"/>
    <s v="MIN"/>
    <n v="10"/>
    <s v="MIN"/>
    <s v="CNF  ORSP PRT  REL  TECO"/>
  </r>
  <r>
    <n v="1548188"/>
    <x v="26"/>
    <s v="1"/>
    <s v="0010"/>
    <s v="BFC-10"/>
    <s v="PP95"/>
    <s v="ASSEMBLY"/>
    <x v="14"/>
    <d v="2019-09-10T00:00:00"/>
    <d v="1899-12-30T14:14:11"/>
    <d v="2019-09-12T00:00:00"/>
    <d v="1899-12-30T08:32:37"/>
    <n v="6.1890000000000001"/>
    <n v="371.34000000000003"/>
    <s v="H"/>
    <n v="1"/>
    <s v="MIN"/>
    <s v="CNF  PRT  REL  TECO"/>
  </r>
  <r>
    <n v="1548188"/>
    <x v="26"/>
    <s v="2"/>
    <s v="0070"/>
    <s v="PFC-20"/>
    <s v="PP95"/>
    <s v="PAINT"/>
    <x v="15"/>
    <d v="2019-09-12T00:00:00"/>
    <d v="1899-12-30T15:22:02"/>
    <d v="2019-09-12T00:00:00"/>
    <d v="1899-12-30T18:50:32"/>
    <n v="3.4750000000000001"/>
    <n v="208.5"/>
    <s v="H"/>
    <n v="5"/>
    <s v="MIN"/>
    <s v="CNF  PRT  REL  TECO"/>
  </r>
  <r>
    <n v="1549225"/>
    <x v="27"/>
    <s v="0"/>
    <s v="0010"/>
    <s v="BFC-10"/>
    <s v="PP01"/>
    <s v="ASSEMBLY"/>
    <x v="0"/>
    <d v="2019-09-11T00:00:00"/>
    <d v="1899-12-30T10:07:05"/>
    <d v="2019-09-11T00:00:00"/>
    <d v="1899-12-30T10:22:21"/>
    <n v="15.266999999999999"/>
    <n v="15.266999999999999"/>
    <s v="MIN"/>
    <n v="20"/>
    <s v="MIN"/>
    <s v="CNF  PRT  REL  TECO"/>
  </r>
  <r>
    <n v="1549225"/>
    <x v="27"/>
    <s v="0"/>
    <s v="0020"/>
    <s v="BFC-90"/>
    <s v="PP01"/>
    <s v="ASSY IN PROCESS INSPECTION"/>
    <x v="1"/>
    <d v="2019-09-11T00:00:00"/>
    <d v="1899-12-30T11:09:03"/>
    <d v="2019-09-11T00:00:00"/>
    <d v="1899-12-30T11:09:03"/>
    <n v="30"/>
    <n v="30"/>
    <s v="MIN"/>
    <n v="30"/>
    <s v="MIN"/>
    <s v="CNF  ORSP PRT  REL  TECO"/>
  </r>
  <r>
    <n v="1549225"/>
    <x v="27"/>
    <s v="0"/>
    <s v="0030"/>
    <s v="BFC-10"/>
    <s v="PP01"/>
    <s v="ASSEMBLY"/>
    <x v="2"/>
    <d v="2019-09-11T00:00:00"/>
    <d v="1899-12-30T11:19:41"/>
    <d v="2019-09-12T00:00:00"/>
    <d v="1899-12-30T10:01:44"/>
    <n v="3.5350000000000001"/>
    <n v="212.10000000000002"/>
    <s v="H"/>
    <n v="200"/>
    <s v="MIN"/>
    <s v="CNF  PRT  REL  TECO"/>
  </r>
  <r>
    <n v="1549225"/>
    <x v="27"/>
    <s v="0"/>
    <s v="0040"/>
    <s v="BFC-10"/>
    <s v="PP01"/>
    <s v="ASSEMBLY"/>
    <x v="3"/>
    <d v="2019-09-15T00:00:00"/>
    <d v="1899-12-30T13:34:07"/>
    <d v="2019-09-17T00:00:00"/>
    <d v="1899-12-30T13:28:49"/>
    <n v="3.9430000000000001"/>
    <n v="236.58"/>
    <s v="H"/>
    <n v="500"/>
    <s v="MIN"/>
    <s v="CNF  PRT  REL  TECO"/>
  </r>
  <r>
    <n v="1549225"/>
    <x v="27"/>
    <s v="0"/>
    <s v="0050"/>
    <s v="BFC-90"/>
    <s v="PP01"/>
    <s v="ASSY IN PROCESS INSPECTION"/>
    <x v="4"/>
    <d v="2019-09-17T00:00:00"/>
    <d v="1899-12-30T13:58:53"/>
    <d v="2019-09-17T00:00:00"/>
    <d v="1899-12-30T13:58:53"/>
    <n v="20"/>
    <n v="20"/>
    <s v="MIN"/>
    <n v="20"/>
    <s v="MIN"/>
    <s v="CNF  ORSP PRT  REL  TECO"/>
  </r>
  <r>
    <n v="1549225"/>
    <x v="27"/>
    <s v="0"/>
    <s v="0060"/>
    <s v="BFC-90"/>
    <s v="PP01"/>
    <s v="ASSY IN PROCESS INSPECTION"/>
    <x v="5"/>
    <d v="2019-09-17T00:00:00"/>
    <d v="1899-12-30T13:58:59"/>
    <d v="2019-09-17T00:00:00"/>
    <d v="1899-12-30T13:58:59"/>
    <n v="20"/>
    <n v="20"/>
    <s v="MIN"/>
    <n v="20"/>
    <s v="MIN"/>
    <s v="CNF  ORSP PRT  REL  TECO"/>
  </r>
  <r>
    <n v="1549225"/>
    <x v="27"/>
    <s v="0"/>
    <s v="0070"/>
    <s v="PFC-20"/>
    <s v="PP01"/>
    <s v="PAINT"/>
    <x v="6"/>
    <d v="2019-09-17T00:00:00"/>
    <d v="1899-12-30T14:06:12"/>
    <d v="2019-09-18T00:00:00"/>
    <d v="1899-12-30T04:00:49"/>
    <n v="5.6040000000000001"/>
    <n v="336.24"/>
    <s v="H"/>
    <n v="450"/>
    <s v="MIN"/>
    <s v="CNF  PRT  REL  TECO"/>
  </r>
  <r>
    <n v="1549225"/>
    <x v="27"/>
    <s v="0"/>
    <s v="0080"/>
    <s v="PFC-99"/>
    <s v="PP01"/>
    <s v="PAINT INSPECTION"/>
    <x v="7"/>
    <d v="2019-09-18T00:00:00"/>
    <d v="1899-12-30T14:01:43"/>
    <d v="2019-09-18T00:00:00"/>
    <d v="1899-12-30T14:01:43"/>
    <n v="20"/>
    <n v="20"/>
    <s v="MIN"/>
    <n v="20"/>
    <s v="MIN"/>
    <s v="CNF  ORSP PRT  REL  TECO"/>
  </r>
  <r>
    <n v="1549225"/>
    <x v="27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9225"/>
    <x v="27"/>
    <s v="0"/>
    <s v="0100"/>
    <s v="BFC-10"/>
    <s v="PP01"/>
    <s v="ASSEMBLY"/>
    <x v="9"/>
    <d v="2019-09-19T00:00:00"/>
    <d v="1899-12-30T10:50:02"/>
    <d v="2019-09-19T00:00:00"/>
    <d v="1899-12-30T12:00:06"/>
    <n v="35.033000000000001"/>
    <n v="35.033000000000001"/>
    <s v="MIN"/>
    <n v="40"/>
    <s v="MIN"/>
    <s v="CNF  PRT  REL  TECO"/>
  </r>
  <r>
    <n v="1549225"/>
    <x v="27"/>
    <s v="0"/>
    <s v="0110"/>
    <s v="BFC-90"/>
    <s v="PP01"/>
    <s v="ASSY IN PROCESS INSPECTION"/>
    <x v="10"/>
    <d v="2019-09-25T00:00:00"/>
    <d v="1899-12-30T09:49:02"/>
    <d v="2019-09-25T00:00:00"/>
    <d v="1899-12-30T09:49:02"/>
    <n v="20"/>
    <n v="20"/>
    <s v="MIN"/>
    <n v="20"/>
    <s v="MIN"/>
    <s v="CNF  ORSP PRT  REL  TECO"/>
  </r>
  <r>
    <n v="1549225"/>
    <x v="27"/>
    <s v="0"/>
    <s v="0120"/>
    <s v="BFC-90"/>
    <s v="PP01"/>
    <s v="ASSY IN PROCESS INSPECTION"/>
    <x v="11"/>
    <d v="2019-09-25T00:00:00"/>
    <d v="1899-12-30T09:49:09"/>
    <d v="2019-09-25T00:00:00"/>
    <d v="1899-12-30T09:49:09"/>
    <n v="50"/>
    <n v="50"/>
    <s v="MIN"/>
    <n v="50"/>
    <s v="MIN"/>
    <s v="CNF  ORSP PRT  REL  TECO"/>
  </r>
  <r>
    <n v="1549225"/>
    <x v="27"/>
    <s v="0"/>
    <s v="0130"/>
    <s v="BFC-99"/>
    <s v="PP01"/>
    <s v="FINAL INSPECTION"/>
    <x v="12"/>
    <d v="2019-09-29T00:00:00"/>
    <d v="1899-12-30T12:26:05"/>
    <d v="2019-09-29T00:00:00"/>
    <d v="1899-12-30T12:26:05"/>
    <n v="10"/>
    <n v="10"/>
    <s v="MIN"/>
    <n v="10"/>
    <s v="MIN"/>
    <s v="CNF  ORSP PRT  REL  TECO"/>
  </r>
  <r>
    <n v="1549225"/>
    <x v="27"/>
    <s v="0"/>
    <s v="0140"/>
    <s v="BFC-99"/>
    <s v="PP03"/>
    <s v="FINAL INSPECTION"/>
    <x v="13"/>
    <d v="2019-09-29T00:00:00"/>
    <d v="1899-12-30T12:28:28"/>
    <d v="2019-09-29T00:00:00"/>
    <d v="1899-12-30T12:28:28"/>
    <n v="10"/>
    <n v="10"/>
    <s v="MIN"/>
    <n v="10"/>
    <s v="MIN"/>
    <s v="CNF  ORSP PRT  REL  TECO"/>
  </r>
  <r>
    <n v="1549225"/>
    <x v="27"/>
    <s v="1"/>
    <s v="0010"/>
    <s v="BFC-10"/>
    <s v="PP95"/>
    <s v="ASSEMBLY"/>
    <x v="14"/>
    <d v="2019-09-17T00:00:00"/>
    <d v="1899-12-30T10:53:06"/>
    <d v="2019-09-17T00:00:00"/>
    <d v="1899-12-30T11:28:19"/>
    <n v="35.216999999999999"/>
    <n v="35.216999999999999"/>
    <s v="MIN"/>
    <n v="1"/>
    <s v="MIN"/>
    <s v="CNF  PRT  REL  TECO"/>
  </r>
  <r>
    <n v="1549225"/>
    <x v="27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49231"/>
    <x v="28"/>
    <s v="0"/>
    <s v="0010"/>
    <s v="BFC-10"/>
    <s v="PP01"/>
    <s v="ASSEMBLY"/>
    <x v="0"/>
    <d v="2019-09-16T00:00:00"/>
    <d v="1899-12-30T09:30:41"/>
    <d v="2019-09-16T00:00:00"/>
    <d v="1899-12-30T09:40:14"/>
    <n v="9.5500000000000007"/>
    <n v="9.5500000000000007"/>
    <s v="MIN"/>
    <n v="20"/>
    <s v="MIN"/>
    <s v="CNF  PRT  REL  TECO"/>
  </r>
  <r>
    <n v="1549231"/>
    <x v="28"/>
    <s v="0"/>
    <s v="0020"/>
    <s v="BFC-90"/>
    <s v="PP01"/>
    <s v="ASSY IN PROCESS INSPECTION"/>
    <x v="1"/>
    <d v="2019-09-16T00:00:00"/>
    <d v="1899-12-30T10:42:49"/>
    <d v="2019-09-16T00:00:00"/>
    <d v="1899-12-30T10:42:49"/>
    <n v="30"/>
    <n v="30"/>
    <s v="MIN"/>
    <n v="30"/>
    <s v="MIN"/>
    <s v="CNF  ORSP PRT  REL  TECO"/>
  </r>
  <r>
    <n v="1549231"/>
    <x v="28"/>
    <s v="0"/>
    <s v="0030"/>
    <s v="BFC-10"/>
    <s v="PP01"/>
    <s v="ASSEMBLY"/>
    <x v="2"/>
    <d v="2019-09-16T00:00:00"/>
    <d v="1899-12-30T10:43:59"/>
    <d v="2019-09-16T00:00:00"/>
    <d v="1899-12-30T15:51:24"/>
    <n v="96.777000000000001"/>
    <n v="96.777000000000001"/>
    <s v="MIN"/>
    <n v="200"/>
    <s v="MIN"/>
    <s v="CNF  PRT  REL  TECO"/>
  </r>
  <r>
    <n v="1549231"/>
    <x v="28"/>
    <s v="0"/>
    <s v="0040"/>
    <s v="BFC-10"/>
    <s v="PP01"/>
    <s v="ASSEMBLY"/>
    <x v="3"/>
    <d v="2019-09-17T00:00:00"/>
    <d v="1899-12-30T12:05:38"/>
    <d v="2019-09-19T00:00:00"/>
    <d v="1899-12-30T10:04:16"/>
    <n v="15.547000000000001"/>
    <n v="932.82"/>
    <s v="H"/>
    <n v="500"/>
    <s v="MIN"/>
    <s v="CNF  PRT  REL  TECO"/>
  </r>
  <r>
    <n v="1549231"/>
    <x v="28"/>
    <s v="0"/>
    <s v="0050"/>
    <s v="BFC-90"/>
    <s v="PP01"/>
    <s v="ASSY IN PROCESS INSPECTION"/>
    <x v="4"/>
    <d v="2019-09-19T00:00:00"/>
    <d v="1899-12-30T10:19:01"/>
    <d v="2019-09-19T00:00:00"/>
    <d v="1899-12-30T10:19:01"/>
    <n v="20"/>
    <n v="20"/>
    <s v="MIN"/>
    <n v="20"/>
    <s v="MIN"/>
    <s v="CNF  ORSP PRT  REL  TECO"/>
  </r>
  <r>
    <n v="1549231"/>
    <x v="28"/>
    <s v="0"/>
    <s v="0060"/>
    <s v="BFC-90"/>
    <s v="PP01"/>
    <s v="ASSY IN PROCESS INSPECTION"/>
    <x v="5"/>
    <d v="2019-09-19T00:00:00"/>
    <d v="1899-12-30T10:19:08"/>
    <d v="2019-09-19T00:00:00"/>
    <d v="1899-12-30T10:19:08"/>
    <n v="20"/>
    <n v="20"/>
    <s v="MIN"/>
    <n v="20"/>
    <s v="MIN"/>
    <s v="CNF  ORSP PRT  REL  TECO"/>
  </r>
  <r>
    <n v="1549231"/>
    <x v="28"/>
    <s v="0"/>
    <s v="0070"/>
    <s v="PFC-20"/>
    <s v="PP01"/>
    <s v="PAINT"/>
    <x v="6"/>
    <d v="2019-09-19T00:00:00"/>
    <d v="1899-12-30T11:37:08"/>
    <d v="2019-09-22T00:00:00"/>
    <d v="1899-12-30T16:14:02"/>
    <n v="5.9349999999999996"/>
    <n v="356.09999999999997"/>
    <s v="H"/>
    <n v="450"/>
    <s v="MIN"/>
    <s v="CNF  PRT  REL  TECO"/>
  </r>
  <r>
    <n v="1549231"/>
    <x v="28"/>
    <s v="0"/>
    <s v="0080"/>
    <s v="PFC-99"/>
    <s v="PP01"/>
    <s v="PAINT INSPECTION"/>
    <x v="7"/>
    <d v="2019-09-23T00:00:00"/>
    <d v="1899-12-30T10:02:20"/>
    <d v="2019-09-23T00:00:00"/>
    <d v="1899-12-30T10:02:20"/>
    <n v="20"/>
    <n v="20"/>
    <s v="MIN"/>
    <n v="20"/>
    <s v="MIN"/>
    <s v="CNF  ORSP PRT  REL  TECO"/>
  </r>
  <r>
    <n v="1549231"/>
    <x v="28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49231"/>
    <x v="28"/>
    <s v="0"/>
    <s v="0100"/>
    <s v="BFC-10"/>
    <s v="PP01"/>
    <s v="ASSEMBLY"/>
    <x v="9"/>
    <d v="2019-09-23T00:00:00"/>
    <d v="1899-12-30T11:45:06"/>
    <d v="2019-09-23T00:00:00"/>
    <d v="1899-12-30T13:23:43"/>
    <n v="32.866999999999997"/>
    <n v="32.866999999999997"/>
    <s v="MIN"/>
    <n v="40"/>
    <s v="MIN"/>
    <s v="CNF  PRT  REL  TECO"/>
  </r>
  <r>
    <n v="1549231"/>
    <x v="28"/>
    <s v="0"/>
    <s v="0110"/>
    <s v="BFC-90"/>
    <s v="PP01"/>
    <s v="ASSY IN PROCESS INSPECTION"/>
    <x v="10"/>
    <d v="2019-10-01T00:00:00"/>
    <d v="1899-12-30T08:38:16"/>
    <d v="2019-10-01T00:00:00"/>
    <d v="1899-12-30T08:38:16"/>
    <n v="20"/>
    <n v="20"/>
    <s v="MIN"/>
    <n v="20"/>
    <s v="MIN"/>
    <s v="CNF  ORSP PRT  REL  TECO"/>
  </r>
  <r>
    <n v="1549231"/>
    <x v="28"/>
    <s v="0"/>
    <s v="0120"/>
    <s v="BFC-90"/>
    <s v="PP01"/>
    <s v="ASSY IN PROCESS INSPECTION"/>
    <x v="11"/>
    <d v="2019-10-01T00:00:00"/>
    <d v="1899-12-30T08:38:23"/>
    <d v="2019-10-01T00:00:00"/>
    <d v="1899-12-30T08:38:23"/>
    <n v="50"/>
    <n v="50"/>
    <s v="MIN"/>
    <n v="50"/>
    <s v="MIN"/>
    <s v="CNF  ORSP PRT  REL  TECO"/>
  </r>
  <r>
    <n v="1549231"/>
    <x v="28"/>
    <s v="0"/>
    <s v="0130"/>
    <s v="BFC-99"/>
    <s v="PP01"/>
    <s v="FINAL INSPECTION"/>
    <x v="12"/>
    <d v="2019-10-01T00:00:00"/>
    <d v="1899-12-30T08:38:31"/>
    <d v="2019-10-01T00:00:00"/>
    <d v="1899-12-30T08:38:31"/>
    <n v="10"/>
    <n v="10"/>
    <s v="MIN"/>
    <n v="10"/>
    <s v="MIN"/>
    <s v="CNF  ORSP PRT  REL  TECO"/>
  </r>
  <r>
    <n v="1549231"/>
    <x v="28"/>
    <s v="0"/>
    <s v="0140"/>
    <s v="BFC-99"/>
    <s v="PP03"/>
    <s v="FINAL INSPECTION"/>
    <x v="13"/>
    <d v="2019-10-01T00:00:00"/>
    <d v="1899-12-30T09:23:35"/>
    <d v="2019-10-01T00:00:00"/>
    <d v="1899-12-30T09:23:35"/>
    <n v="10"/>
    <n v="10"/>
    <s v="MIN"/>
    <n v="10"/>
    <s v="MIN"/>
    <s v="CNF  ORSP PRT  REL  TECO"/>
  </r>
  <r>
    <n v="1549231"/>
    <x v="28"/>
    <s v="1"/>
    <s v="0010"/>
    <s v="BFC-10"/>
    <s v="PP95"/>
    <s v="ASSEMBLY"/>
    <x v="14"/>
    <d v="2019-09-17T00:00:00"/>
    <d v="1899-12-30T07:48:46"/>
    <d v="2019-09-19T00:00:00"/>
    <d v="1899-12-30T10:36:08"/>
    <n v="28.623999999999999"/>
    <n v="1717.4399999999998"/>
    <s v="H"/>
    <n v="1"/>
    <s v="MIN"/>
    <s v="CNF  PRT  REL  TECO"/>
  </r>
  <r>
    <n v="1549231"/>
    <x v="28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0561"/>
    <x v="29"/>
    <s v="0"/>
    <s v="0010"/>
    <s v="BFC-10"/>
    <s v="PP01"/>
    <s v="ASSEMBLY"/>
    <x v="0"/>
    <d v="2019-09-18T00:00:00"/>
    <d v="1899-12-30T08:47:35"/>
    <d v="2019-09-18T00:00:00"/>
    <d v="1899-12-30T09:26:25"/>
    <n v="19.667000000000002"/>
    <n v="19.667000000000002"/>
    <s v="MIN"/>
    <n v="20"/>
    <s v="MIN"/>
    <s v="CNF  PRT  REL  TECO"/>
  </r>
  <r>
    <n v="1550561"/>
    <x v="29"/>
    <s v="0"/>
    <s v="0020"/>
    <s v="BFC-90"/>
    <s v="PP01"/>
    <s v="ASSY IN PROCESS INSPECTION"/>
    <x v="1"/>
    <d v="2019-09-18T00:00:00"/>
    <d v="1899-12-30T10:04:02"/>
    <d v="2019-09-18T00:00:00"/>
    <d v="1899-12-30T10:04:02"/>
    <n v="30"/>
    <n v="30"/>
    <s v="MIN"/>
    <n v="30"/>
    <s v="MIN"/>
    <s v="CNF  ORSP PRT  REL  TECO"/>
  </r>
  <r>
    <n v="1550561"/>
    <x v="29"/>
    <s v="0"/>
    <s v="0030"/>
    <s v="BFC-10"/>
    <s v="PP01"/>
    <s v="ASSEMBLY"/>
    <x v="2"/>
    <d v="2019-09-18T00:00:00"/>
    <d v="1899-12-30T11:15:04"/>
    <d v="2019-09-18T00:00:00"/>
    <d v="1899-12-30T15:40:20"/>
    <n v="4.4210000000000003"/>
    <n v="265.26"/>
    <s v="H"/>
    <n v="200"/>
    <s v="MIN"/>
    <s v="CNF  PRT  REL  TECO"/>
  </r>
  <r>
    <n v="1550561"/>
    <x v="29"/>
    <s v="0"/>
    <s v="0040"/>
    <s v="BFC-10"/>
    <s v="PP01"/>
    <s v="ASSEMBLY"/>
    <x v="3"/>
    <d v="2019-09-19T00:00:00"/>
    <d v="1899-12-30T08:06:43"/>
    <d v="2019-09-24T00:00:00"/>
    <d v="1899-12-30T13:52:02"/>
    <n v="13.868"/>
    <n v="832.08"/>
    <s v="H"/>
    <n v="500"/>
    <s v="MIN"/>
    <s v="CNF  PRT  REL  TECO"/>
  </r>
  <r>
    <n v="1550561"/>
    <x v="29"/>
    <s v="0"/>
    <s v="0050"/>
    <s v="BFC-90"/>
    <s v="PP01"/>
    <s v="ASSY IN PROCESS INSPECTION"/>
    <x v="4"/>
    <d v="2019-09-24T00:00:00"/>
    <d v="1899-12-30T14:06:53"/>
    <d v="2019-09-24T00:00:00"/>
    <d v="1899-12-30T14:06:53"/>
    <n v="20"/>
    <n v="20"/>
    <s v="MIN"/>
    <n v="20"/>
    <s v="MIN"/>
    <s v="CNF  ORSP PRT  REL  TECO"/>
  </r>
  <r>
    <n v="1550561"/>
    <x v="29"/>
    <s v="0"/>
    <s v="0060"/>
    <s v="BFC-90"/>
    <s v="PP01"/>
    <s v="ASSY IN PROCESS INSPECTION"/>
    <x v="5"/>
    <d v="2019-09-24T00:00:00"/>
    <d v="1899-12-30T14:07:11"/>
    <d v="2019-09-24T00:00:00"/>
    <d v="1899-12-30T14:07:11"/>
    <n v="20"/>
    <n v="20"/>
    <s v="MIN"/>
    <n v="20"/>
    <s v="MIN"/>
    <s v="CNF  ORSP PRT  REL  TECO"/>
  </r>
  <r>
    <n v="1550561"/>
    <x v="29"/>
    <s v="0"/>
    <s v="0070"/>
    <s v="PFC-20"/>
    <s v="PP01"/>
    <s v="PAINT"/>
    <x v="6"/>
    <d v="2019-09-24T00:00:00"/>
    <d v="1899-12-30T14:45:42"/>
    <d v="2019-09-25T00:00:00"/>
    <d v="1899-12-30T02:34:10"/>
    <n v="4.7889999999999997"/>
    <n v="287.33999999999997"/>
    <s v="H"/>
    <n v="450"/>
    <s v="MIN"/>
    <s v="CNF  PRT  REL  TECO"/>
  </r>
  <r>
    <n v="1550561"/>
    <x v="29"/>
    <s v="0"/>
    <s v="0080"/>
    <s v="PFC-99"/>
    <s v="PP01"/>
    <s v="PAINT INSPECTION"/>
    <x v="7"/>
    <d v="2019-09-25T00:00:00"/>
    <d v="1899-12-30T08:54:57"/>
    <d v="2019-09-25T00:00:00"/>
    <d v="1899-12-30T08:54:57"/>
    <n v="20"/>
    <n v="20"/>
    <s v="MIN"/>
    <n v="20"/>
    <s v="MIN"/>
    <s v="CNF  ORSP PRT  REL  TECO"/>
  </r>
  <r>
    <n v="1550561"/>
    <x v="29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0561"/>
    <x v="29"/>
    <s v="0"/>
    <s v="0100"/>
    <s v="BFC-10"/>
    <s v="PP01"/>
    <s v="ASSEMBLY"/>
    <x v="9"/>
    <d v="2019-09-26T00:00:00"/>
    <d v="1899-12-30T08:04:02"/>
    <d v="2019-09-26T00:00:00"/>
    <d v="1899-12-30T12:17:12"/>
    <n v="4.2190000000000003"/>
    <n v="253.14000000000001"/>
    <s v="H"/>
    <n v="40"/>
    <s v="MIN"/>
    <s v="CNF  PRT  REL  TECO"/>
  </r>
  <r>
    <n v="1550561"/>
    <x v="29"/>
    <s v="0"/>
    <s v="0110"/>
    <s v="BFC-90"/>
    <s v="PP01"/>
    <s v="ASSY IN PROCESS INSPECTION"/>
    <x v="10"/>
    <d v="2019-10-03T00:00:00"/>
    <d v="1899-12-30T09:35:37"/>
    <d v="2019-10-03T00:00:00"/>
    <d v="1899-12-30T09:35:37"/>
    <n v="20"/>
    <n v="20"/>
    <s v="MIN"/>
    <n v="20"/>
    <s v="MIN"/>
    <s v="CNF  ORSP PRT  REL  TECO"/>
  </r>
  <r>
    <n v="1550561"/>
    <x v="29"/>
    <s v="0"/>
    <s v="0120"/>
    <s v="BFC-90"/>
    <s v="PP01"/>
    <s v="ASSY IN PROCESS INSPECTION"/>
    <x v="11"/>
    <d v="2019-10-03T00:00:00"/>
    <d v="1899-12-30T09:35:45"/>
    <d v="2019-10-03T00:00:00"/>
    <d v="1899-12-30T09:35:45"/>
    <n v="50"/>
    <n v="50"/>
    <s v="MIN"/>
    <n v="50"/>
    <s v="MIN"/>
    <s v="CNF  ORSP PRT  REL  TECO"/>
  </r>
  <r>
    <n v="1550561"/>
    <x v="29"/>
    <s v="0"/>
    <s v="0130"/>
    <s v="BFC-99"/>
    <s v="PP01"/>
    <s v="FINAL INSPECTION"/>
    <x v="12"/>
    <d v="2019-10-03T00:00:00"/>
    <d v="1899-12-30T09:35:53"/>
    <d v="2019-10-03T00:00:00"/>
    <d v="1899-12-30T09:35:53"/>
    <n v="10"/>
    <n v="10"/>
    <s v="MIN"/>
    <n v="10"/>
    <s v="MIN"/>
    <s v="CNF  ORSP PRT  REL  TECO"/>
  </r>
  <r>
    <n v="1550561"/>
    <x v="29"/>
    <s v="0"/>
    <s v="0140"/>
    <s v="BFC-99"/>
    <s v="PP03"/>
    <s v="FINAL INSPECTION"/>
    <x v="13"/>
    <d v="2019-10-06T00:00:00"/>
    <d v="1899-12-30T08:01:43"/>
    <d v="2019-10-06T00:00:00"/>
    <d v="1899-12-30T08:01:43"/>
    <n v="10"/>
    <n v="10"/>
    <s v="MIN"/>
    <n v="10"/>
    <s v="MIN"/>
    <s v="CNF  ORSP PRT  REL  TECO"/>
  </r>
  <r>
    <n v="1550561"/>
    <x v="29"/>
    <s v="1"/>
    <s v="0010"/>
    <s v="BFC-10"/>
    <s v="PP95"/>
    <s v="ASSEMBLY"/>
    <x v="14"/>
    <d v="2019-09-25T00:00:00"/>
    <d v="1899-12-30T07:53:53"/>
    <d v="2019-09-25T00:00:00"/>
    <d v="1899-12-30T14:46:57"/>
    <n v="6.8840000000000003"/>
    <n v="413.04"/>
    <s v="H"/>
    <n v="1"/>
    <s v="MIN"/>
    <s v="CNF  PRT  REL  TECO"/>
  </r>
  <r>
    <n v="1550561"/>
    <x v="29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0568"/>
    <x v="30"/>
    <s v="0"/>
    <s v="0010"/>
    <s v="BFC-10"/>
    <s v="PP01"/>
    <s v="ASSEMBLY"/>
    <x v="0"/>
    <d v="2019-09-22T00:00:00"/>
    <d v="1899-12-30T10:20:48"/>
    <d v="2019-09-22T00:00:00"/>
    <d v="1899-12-30T10:55:32"/>
    <n v="34.732999999999997"/>
    <n v="34.732999999999997"/>
    <s v="MIN"/>
    <n v="20"/>
    <s v="MIN"/>
    <s v="CNF  PRT  REL  TECO"/>
  </r>
  <r>
    <n v="1550568"/>
    <x v="30"/>
    <s v="0"/>
    <s v="0020"/>
    <s v="BFC-90"/>
    <s v="PP01"/>
    <s v="ASSY IN PROCESS INSPECTION"/>
    <x v="1"/>
    <d v="2019-09-22T00:00:00"/>
    <d v="1899-12-30T11:12:41"/>
    <d v="2019-09-22T00:00:00"/>
    <d v="1899-12-30T11:12:41"/>
    <n v="30"/>
    <n v="30"/>
    <s v="MIN"/>
    <n v="30"/>
    <s v="MIN"/>
    <s v="CNF  ORSP PRT  REL  TECO"/>
  </r>
  <r>
    <n v="1550568"/>
    <x v="30"/>
    <s v="0"/>
    <s v="0030"/>
    <s v="BFC-10"/>
    <s v="PP01"/>
    <s v="ASSEMBLY"/>
    <x v="2"/>
    <d v="2019-09-22T00:00:00"/>
    <d v="1899-12-30T11:13:28"/>
    <d v="2019-09-23T00:00:00"/>
    <d v="1899-12-30T10:49:44"/>
    <n v="7.1379999999999999"/>
    <n v="428.28"/>
    <s v="H"/>
    <n v="200"/>
    <s v="MIN"/>
    <s v="CNF  PRT  REL  TECO"/>
  </r>
  <r>
    <n v="1550568"/>
    <x v="30"/>
    <s v="0"/>
    <s v="0040"/>
    <s v="BFC-10"/>
    <s v="PP01"/>
    <s v="ASSEMBLY"/>
    <x v="3"/>
    <d v="2019-09-25T00:00:00"/>
    <d v="1899-12-30T07:39:13"/>
    <d v="2019-10-23T00:00:00"/>
    <d v="1899-12-30T15:58:30"/>
    <n v="9.9269999999999996"/>
    <n v="595.62"/>
    <s v="H"/>
    <n v="500"/>
    <s v="MIN"/>
    <s v="CNF  PRT  REL  TECO"/>
  </r>
  <r>
    <n v="1550568"/>
    <x v="30"/>
    <s v="0"/>
    <s v="0050"/>
    <s v="BFC-90"/>
    <s v="PP01"/>
    <s v="ASSY IN PROCESS INSPECTION"/>
    <x v="4"/>
    <d v="2019-10-23T00:00:00"/>
    <d v="1899-12-30T17:32:33"/>
    <d v="2019-10-23T00:00:00"/>
    <d v="1899-12-30T17:32:33"/>
    <n v="20"/>
    <n v="20"/>
    <s v="MIN"/>
    <n v="20"/>
    <s v="MIN"/>
    <s v="CNF  ORSP PRT  REL  TECO"/>
  </r>
  <r>
    <n v="1550568"/>
    <x v="30"/>
    <s v="0"/>
    <s v="0060"/>
    <s v="BFC-90"/>
    <s v="PP01"/>
    <s v="ASSY IN PROCESS INSPECTION"/>
    <x v="5"/>
    <d v="2019-10-23T00:00:00"/>
    <d v="1899-12-30T17:32:39"/>
    <d v="2019-10-23T00:00:00"/>
    <d v="1899-12-30T17:32:39"/>
    <n v="20"/>
    <n v="20"/>
    <s v="MIN"/>
    <n v="20"/>
    <s v="MIN"/>
    <s v="CNF  ORSP PRT  REL  TECO"/>
  </r>
  <r>
    <n v="1550568"/>
    <x v="30"/>
    <s v="0"/>
    <s v="0070"/>
    <s v="PFC-20"/>
    <s v="PP01"/>
    <s v="PAINT"/>
    <x v="6"/>
    <d v="2019-10-23T00:00:00"/>
    <d v="1899-12-30T20:22:06"/>
    <d v="2019-10-24T00:00:00"/>
    <d v="1899-12-30T23:07:33"/>
    <n v="9.1210000000000004"/>
    <n v="547.26"/>
    <s v="H"/>
    <n v="450"/>
    <s v="MIN"/>
    <s v="CNF  PRT  REL  TECO"/>
  </r>
  <r>
    <n v="1550568"/>
    <x v="30"/>
    <s v="0"/>
    <s v="0080"/>
    <s v="PFC-99"/>
    <s v="PP01"/>
    <s v="PAINT INSPECTION"/>
    <x v="7"/>
    <d v="2019-10-27T00:00:00"/>
    <d v="1899-12-30T10:22:52"/>
    <d v="2019-10-27T00:00:00"/>
    <d v="1899-12-30T10:22:52"/>
    <n v="20"/>
    <n v="20"/>
    <s v="MIN"/>
    <n v="20"/>
    <s v="MIN"/>
    <s v="CNF  ORSP PRT  REL  TECO"/>
  </r>
  <r>
    <n v="1550568"/>
    <x v="30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0568"/>
    <x v="30"/>
    <s v="0"/>
    <s v="0100"/>
    <s v="BFC-10"/>
    <s v="PP01"/>
    <s v="ASSEMBLY"/>
    <x v="9"/>
    <d v="2019-10-28T00:00:00"/>
    <d v="1899-12-30T14:29:04"/>
    <d v="2019-10-28T00:00:00"/>
    <d v="1899-12-30T15:00:15"/>
    <n v="31.183"/>
    <n v="31.183"/>
    <s v="MIN"/>
    <n v="40"/>
    <s v="MIN"/>
    <s v="CNF  PRT  REL  TECO"/>
  </r>
  <r>
    <n v="1550568"/>
    <x v="30"/>
    <s v="0"/>
    <s v="0110"/>
    <s v="BFC-90"/>
    <s v="PP01"/>
    <s v="ASSY IN PROCESS INSPECTION"/>
    <x v="10"/>
    <d v="2019-10-29T00:00:00"/>
    <d v="1899-12-30T11:38:59"/>
    <d v="2019-10-29T00:00:00"/>
    <d v="1899-12-30T11:38:59"/>
    <n v="20"/>
    <n v="20"/>
    <s v="MIN"/>
    <n v="20"/>
    <s v="MIN"/>
    <s v="CNF  ORSP PRT  REL  TECO"/>
  </r>
  <r>
    <n v="1550568"/>
    <x v="30"/>
    <s v="0"/>
    <s v="0120"/>
    <s v="BFC-90"/>
    <s v="PP01"/>
    <s v="ASSY IN PROCESS INSPECTION"/>
    <x v="11"/>
    <d v="2019-10-29T00:00:00"/>
    <d v="1899-12-30T11:39:01"/>
    <d v="2019-10-29T00:00:00"/>
    <d v="1899-12-30T11:39:01"/>
    <n v="50"/>
    <n v="50"/>
    <s v="MIN"/>
    <n v="50"/>
    <s v="MIN"/>
    <s v="CNF  ORSP PRT  REL  TECO"/>
  </r>
  <r>
    <n v="1550568"/>
    <x v="30"/>
    <s v="0"/>
    <s v="0130"/>
    <s v="BFC-99"/>
    <s v="PP01"/>
    <s v="FINAL INSPECTION"/>
    <x v="12"/>
    <d v="2019-10-29T00:00:00"/>
    <d v="1899-12-30T11:39:04"/>
    <d v="2019-10-29T00:00:00"/>
    <d v="1899-12-30T11:39:04"/>
    <n v="10"/>
    <n v="10"/>
    <s v="MIN"/>
    <n v="10"/>
    <s v="MIN"/>
    <s v="CNF  ORSP PRT  REL  TECO"/>
  </r>
  <r>
    <n v="1550568"/>
    <x v="30"/>
    <s v="0"/>
    <s v="0140"/>
    <s v="BFC-99"/>
    <s v="PP03"/>
    <s v="FINAL INSPECTION"/>
    <x v="13"/>
    <d v="2019-10-30T00:00:00"/>
    <d v="1899-12-30T08:43:25"/>
    <d v="2019-10-30T00:00:00"/>
    <d v="1899-12-30T08:43:25"/>
    <n v="10"/>
    <n v="10"/>
    <s v="MIN"/>
    <n v="10"/>
    <s v="MIN"/>
    <s v="CNF  ORSP PRT  REL  TECO"/>
  </r>
  <r>
    <n v="1550568"/>
    <x v="30"/>
    <s v="1"/>
    <s v="0010"/>
    <s v="BFC-10"/>
    <s v="PP95"/>
    <s v="ASSEMBLY"/>
    <x v="14"/>
    <d v="2019-10-21T00:00:00"/>
    <d v="1899-12-30T07:45:14"/>
    <d v="2019-10-22T00:00:00"/>
    <d v="1899-12-30T17:51:22"/>
    <n v="1007.063"/>
    <n v="1007.063"/>
    <s v="MIN"/>
    <n v="1"/>
    <s v="MIN"/>
    <s v="CNF  PRT  REL  TECO"/>
  </r>
  <r>
    <n v="1550568"/>
    <x v="30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2195"/>
    <x v="31"/>
    <s v="0"/>
    <s v="0010"/>
    <s v="BFC-10"/>
    <s v="PP01"/>
    <s v="ASSEMBLY"/>
    <x v="0"/>
    <d v="2019-09-25T00:00:00"/>
    <d v="1899-12-30T11:13:53"/>
    <d v="2019-09-25T00:00:00"/>
    <d v="1899-12-30T11:31:17"/>
    <n v="8.6999999999999993"/>
    <n v="8.6999999999999993"/>
    <s v="MIN"/>
    <n v="20"/>
    <s v="MIN"/>
    <s v="CNF  PRT  REL  TECO"/>
  </r>
  <r>
    <n v="1552195"/>
    <x v="31"/>
    <s v="0"/>
    <s v="0020"/>
    <s v="BFC-90"/>
    <s v="PP01"/>
    <s v="ASSY IN PROCESS INSPECTION"/>
    <x v="1"/>
    <d v="2019-09-25T00:00:00"/>
    <d v="1899-12-30T12:06:50"/>
    <d v="2019-09-25T00:00:00"/>
    <d v="1899-12-30T12:06:50"/>
    <n v="30"/>
    <n v="30"/>
    <s v="MIN"/>
    <n v="30"/>
    <s v="MIN"/>
    <s v="CNF  ORSP PRT  REL  TECO"/>
  </r>
  <r>
    <n v="1552195"/>
    <x v="31"/>
    <s v="0"/>
    <s v="0030"/>
    <s v="BFC-10"/>
    <s v="PP01"/>
    <s v="ASSEMBLY"/>
    <x v="2"/>
    <d v="2019-09-26T00:00:00"/>
    <d v="1899-12-30T07:39:45"/>
    <d v="2019-09-26T00:00:00"/>
    <d v="1899-12-30T11:29:10"/>
    <n v="3.8239999999999998"/>
    <n v="229.44"/>
    <s v="H"/>
    <n v="200"/>
    <s v="MIN"/>
    <s v="CNF  PRT  REL  TECO"/>
  </r>
  <r>
    <n v="1552195"/>
    <x v="31"/>
    <s v="0"/>
    <s v="0040"/>
    <s v="BFC-10"/>
    <s v="PP01"/>
    <s v="ASSEMBLY"/>
    <x v="3"/>
    <d v="2019-09-29T00:00:00"/>
    <d v="1899-12-30T07:48:43"/>
    <d v="2019-10-06T00:00:00"/>
    <d v="1899-12-30T14:23:03"/>
    <n v="86730"/>
    <n v="86730"/>
    <s v="S"/>
    <n v="500"/>
    <s v="MIN"/>
    <s v="CNF  PRT  REL  TECO"/>
  </r>
  <r>
    <n v="1552195"/>
    <x v="31"/>
    <s v="0"/>
    <s v="0050"/>
    <s v="BFC-90"/>
    <s v="PP01"/>
    <s v="ASSY IN PROCESS INSPECTION"/>
    <x v="4"/>
    <d v="2019-10-06T00:00:00"/>
    <d v="1899-12-30T14:33:45"/>
    <d v="2019-10-06T00:00:00"/>
    <d v="1899-12-30T14:33:45"/>
    <n v="20"/>
    <n v="20"/>
    <s v="MIN"/>
    <n v="20"/>
    <s v="MIN"/>
    <s v="CNF  ORSP PRT  REL  TECO"/>
  </r>
  <r>
    <n v="1552195"/>
    <x v="31"/>
    <s v="0"/>
    <s v="0060"/>
    <s v="BFC-90"/>
    <s v="PP01"/>
    <s v="ASSY IN PROCESS INSPECTION"/>
    <x v="5"/>
    <d v="2019-10-06T00:00:00"/>
    <d v="1899-12-30T14:34:13"/>
    <d v="2019-10-06T00:00:00"/>
    <d v="1899-12-30T14:34:13"/>
    <n v="20"/>
    <n v="20"/>
    <s v="MIN"/>
    <n v="20"/>
    <s v="MIN"/>
    <s v="CNF  ORSP PRT  REL  TECO"/>
  </r>
  <r>
    <n v="1552195"/>
    <x v="31"/>
    <s v="0"/>
    <s v="0070"/>
    <s v="PFC-20"/>
    <s v="PP01"/>
    <s v="PAINT"/>
    <x v="6"/>
    <d v="2019-10-06T00:00:00"/>
    <d v="1899-12-30T15:38:08"/>
    <d v="2019-10-08T00:00:00"/>
    <d v="1899-12-30T01:02:26"/>
    <n v="367.19900000000001"/>
    <n v="367.19900000000001"/>
    <s v="MIN"/>
    <n v="450"/>
    <s v="MIN"/>
    <s v="CNF  PRT  REL  TECO"/>
  </r>
  <r>
    <n v="1552195"/>
    <x v="31"/>
    <s v="0"/>
    <s v="0080"/>
    <s v="PFC-99"/>
    <s v="PP01"/>
    <s v="PAINT INSPECTION"/>
    <x v="7"/>
    <d v="2019-10-08T00:00:00"/>
    <d v="1899-12-30T09:48:36"/>
    <d v="2019-10-08T00:00:00"/>
    <d v="1899-12-30T09:48:36"/>
    <n v="20"/>
    <n v="20"/>
    <s v="MIN"/>
    <n v="20"/>
    <s v="MIN"/>
    <s v="CNF  ORSP PRT  REL  TECO"/>
  </r>
  <r>
    <n v="1552195"/>
    <x v="31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2195"/>
    <x v="31"/>
    <s v="0"/>
    <s v="0100"/>
    <s v="BFC-10"/>
    <s v="PP01"/>
    <s v="ASSEMBLY"/>
    <x v="9"/>
    <d v="2019-10-08T00:00:00"/>
    <d v="1899-12-30T11:42:27"/>
    <d v="2019-10-08T00:00:00"/>
    <d v="1899-12-30T12:02:00"/>
    <n v="19.55"/>
    <n v="19.55"/>
    <s v="MIN"/>
    <n v="40"/>
    <s v="MIN"/>
    <s v="CNF  PRT  REL  TECO"/>
  </r>
  <r>
    <n v="1552195"/>
    <x v="31"/>
    <s v="0"/>
    <s v="0110"/>
    <s v="BFC-90"/>
    <s v="PP01"/>
    <s v="ASSY IN PROCESS INSPECTION"/>
    <x v="10"/>
    <d v="2019-10-09T00:00:00"/>
    <d v="1899-12-30T13:41:50"/>
    <d v="2019-10-09T00:00:00"/>
    <d v="1899-12-30T13:41:50"/>
    <n v="20"/>
    <n v="20"/>
    <s v="MIN"/>
    <n v="20"/>
    <s v="MIN"/>
    <s v="CNF  ORSP PRT  REL  TECO"/>
  </r>
  <r>
    <n v="1552195"/>
    <x v="31"/>
    <s v="0"/>
    <s v="0120"/>
    <s v="BFC-90"/>
    <s v="PP01"/>
    <s v="ASSY IN PROCESS INSPECTION"/>
    <x v="11"/>
    <d v="2019-10-09T00:00:00"/>
    <d v="1899-12-30T13:42:01"/>
    <d v="2019-10-09T00:00:00"/>
    <d v="1899-12-30T13:42:01"/>
    <n v="50"/>
    <n v="50"/>
    <s v="MIN"/>
    <n v="50"/>
    <s v="MIN"/>
    <s v="CNF  ORSP PRT  REL  TECO"/>
  </r>
  <r>
    <n v="1552195"/>
    <x v="31"/>
    <s v="0"/>
    <s v="0130"/>
    <s v="BFC-99"/>
    <s v="PP01"/>
    <s v="FINAL INSPECTION"/>
    <x v="12"/>
    <d v="2019-10-09T00:00:00"/>
    <d v="1899-12-30T13:42:11"/>
    <d v="2019-10-09T00:00:00"/>
    <d v="1899-12-30T13:42:11"/>
    <n v="10"/>
    <n v="10"/>
    <s v="MIN"/>
    <n v="10"/>
    <s v="MIN"/>
    <s v="CNF  ORSP PRT  REL  TECO"/>
  </r>
  <r>
    <n v="1552195"/>
    <x v="31"/>
    <s v="0"/>
    <s v="0140"/>
    <s v="BFC-99"/>
    <s v="PP03"/>
    <s v="FINAL INSPECTION"/>
    <x v="13"/>
    <d v="2019-10-13T00:00:00"/>
    <d v="1899-12-30T08:43:23"/>
    <d v="2019-10-13T00:00:00"/>
    <d v="1899-12-30T08:43:23"/>
    <n v="10"/>
    <n v="10"/>
    <s v="MIN"/>
    <n v="10"/>
    <s v="MIN"/>
    <s v="CNF  ORSP PRT  REL  TECO"/>
  </r>
  <r>
    <n v="1552195"/>
    <x v="31"/>
    <s v="1"/>
    <s v="0010"/>
    <s v="BFC-10"/>
    <s v="PP95"/>
    <s v="ASSEMBLY"/>
    <x v="14"/>
    <d v="2019-09-30T00:00:00"/>
    <d v="1899-12-30T12:10:16"/>
    <d v="2019-10-08T00:00:00"/>
    <d v="1899-12-30T16:07:21"/>
    <n v="553.76"/>
    <n v="553.76"/>
    <s v="MIN"/>
    <n v="1"/>
    <s v="MIN"/>
    <s v="CNF  PRT  REL  TECO"/>
  </r>
  <r>
    <n v="1552195"/>
    <x v="31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2241"/>
    <x v="32"/>
    <s v="0"/>
    <s v="0010"/>
    <s v="BFC-10"/>
    <s v="PP01"/>
    <s v="ASSEMBLY"/>
    <x v="0"/>
    <d v="2019-09-29T00:00:00"/>
    <d v="1899-12-30T10:13:29"/>
    <d v="2019-09-29T00:00:00"/>
    <d v="1899-12-30T10:33:42"/>
    <n v="6.7329999999999997"/>
    <n v="6.7329999999999997"/>
    <s v="MIN"/>
    <n v="20"/>
    <s v="MIN"/>
    <s v="CNF  PRT  REL  TECO"/>
  </r>
  <r>
    <n v="1552241"/>
    <x v="32"/>
    <s v="0"/>
    <s v="0020"/>
    <s v="BFC-90"/>
    <s v="PP01"/>
    <s v="ASSY IN PROCESS INSPECTION"/>
    <x v="1"/>
    <d v="2019-09-29T00:00:00"/>
    <d v="1899-12-30T14:44:56"/>
    <d v="2019-09-29T00:00:00"/>
    <d v="1899-12-30T14:44:56"/>
    <n v="30"/>
    <n v="30"/>
    <s v="MIN"/>
    <n v="30"/>
    <s v="MIN"/>
    <s v="CNF  ORSP PRT  REL  TECO"/>
  </r>
  <r>
    <n v="1552241"/>
    <x v="32"/>
    <s v="0"/>
    <s v="0030"/>
    <s v="BFC-10"/>
    <s v="PP01"/>
    <s v="ASSEMBLY"/>
    <x v="2"/>
    <d v="2019-09-29T00:00:00"/>
    <d v="1899-12-30T14:47:25"/>
    <d v="2019-09-29T00:00:00"/>
    <d v="1899-12-30T15:55:51"/>
    <n v="1.141"/>
    <n v="68.460000000000008"/>
    <s v="H"/>
    <n v="200"/>
    <s v="MIN"/>
    <s v="CNF  PRT  REL  TECO"/>
  </r>
  <r>
    <n v="1552241"/>
    <x v="32"/>
    <s v="0"/>
    <s v="0040"/>
    <s v="BFC-10"/>
    <s v="PP01"/>
    <s v="ASSEMBLY"/>
    <x v="3"/>
    <d v="2019-09-30T00:00:00"/>
    <d v="1899-12-30T07:44:41"/>
    <d v="2019-10-02T00:00:00"/>
    <d v="1899-12-30T17:48:26"/>
    <n v="25.114000000000001"/>
    <n v="1506.8400000000001"/>
    <s v="H"/>
    <n v="500"/>
    <s v="MIN"/>
    <s v="CNF  PRT  REL  TECO"/>
  </r>
  <r>
    <n v="1552241"/>
    <x v="32"/>
    <s v="0"/>
    <s v="0050"/>
    <s v="BFC-90"/>
    <s v="PP01"/>
    <s v="ASSY IN PROCESS INSPECTION"/>
    <x v="4"/>
    <d v="2019-10-14T00:00:00"/>
    <d v="1899-12-30T13:56:59"/>
    <d v="2019-10-14T00:00:00"/>
    <d v="1899-12-30T13:56:59"/>
    <n v="20"/>
    <n v="20"/>
    <s v="MIN"/>
    <n v="20"/>
    <s v="MIN"/>
    <s v="CNF  ORSP PRT  REL  TECO"/>
  </r>
  <r>
    <n v="1552241"/>
    <x v="32"/>
    <s v="0"/>
    <s v="0060"/>
    <s v="BFC-90"/>
    <s v="PP01"/>
    <s v="ASSY IN PROCESS INSPECTION"/>
    <x v="5"/>
    <d v="2019-10-14T00:00:00"/>
    <d v="1899-12-30T13:57:18"/>
    <d v="2019-10-14T00:00:00"/>
    <d v="1899-12-30T13:57:18"/>
    <n v="20"/>
    <n v="20"/>
    <s v="MIN"/>
    <n v="20"/>
    <s v="MIN"/>
    <s v="CNF  ORSP PRT  REL  TECO"/>
  </r>
  <r>
    <n v="1552241"/>
    <x v="32"/>
    <s v="0"/>
    <s v="0070"/>
    <s v="PFC-20"/>
    <s v="PP01"/>
    <s v="PAINT"/>
    <x v="6"/>
    <d v="2019-10-14T00:00:00"/>
    <d v="1899-12-30T14:11:59"/>
    <d v="2019-10-16T00:00:00"/>
    <d v="1899-12-30T04:27:40"/>
    <n v="6.1420000000000003"/>
    <n v="368.52000000000004"/>
    <s v="H"/>
    <n v="450"/>
    <s v="MIN"/>
    <s v="CNF  PRT  REL  TECO"/>
  </r>
  <r>
    <n v="1552241"/>
    <x v="32"/>
    <s v="0"/>
    <s v="0080"/>
    <s v="PFC-99"/>
    <s v="PP01"/>
    <s v="PAINT INSPECTION"/>
    <x v="7"/>
    <d v="2019-10-16T00:00:00"/>
    <d v="1899-12-30T10:17:23"/>
    <d v="2019-10-16T00:00:00"/>
    <d v="1899-12-30T10:17:23"/>
    <n v="20"/>
    <n v="20"/>
    <s v="MIN"/>
    <n v="20"/>
    <s v="MIN"/>
    <s v="CNF  ORSP PRT  REL  TECO"/>
  </r>
  <r>
    <n v="1552241"/>
    <x v="32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2241"/>
    <x v="32"/>
    <s v="0"/>
    <s v="0100"/>
    <s v="BFC-10"/>
    <s v="PP01"/>
    <s v="ASSEMBLY"/>
    <x v="9"/>
    <d v="2019-10-20T00:00:00"/>
    <d v="1899-12-30T11:37:28"/>
    <d v="2019-10-20T00:00:00"/>
    <d v="1899-12-30T12:23:43"/>
    <n v="23.132999999999999"/>
    <n v="23.132999999999999"/>
    <s v="MIN"/>
    <n v="40"/>
    <s v="MIN"/>
    <s v="CNF  PRT  REL  TECO"/>
  </r>
  <r>
    <n v="1552241"/>
    <x v="32"/>
    <s v="0"/>
    <s v="0110"/>
    <s v="BFC-90"/>
    <s v="PP01"/>
    <s v="ASSY IN PROCESS INSPECTION"/>
    <x v="10"/>
    <d v="2019-10-21T00:00:00"/>
    <d v="1899-12-30T15:34:54"/>
    <d v="2019-10-21T00:00:00"/>
    <d v="1899-12-30T15:34:54"/>
    <n v="20"/>
    <n v="20"/>
    <s v="MIN"/>
    <n v="20"/>
    <s v="MIN"/>
    <s v="CNF  ORSP PRT  REL  TECO"/>
  </r>
  <r>
    <n v="1552241"/>
    <x v="32"/>
    <s v="0"/>
    <s v="0120"/>
    <s v="BFC-90"/>
    <s v="PP01"/>
    <s v="ASSY IN PROCESS INSPECTION"/>
    <x v="11"/>
    <d v="2019-10-21T00:00:00"/>
    <d v="1899-12-30T15:35:00"/>
    <d v="2019-10-21T00:00:00"/>
    <d v="1899-12-30T15:35:00"/>
    <n v="50"/>
    <n v="50"/>
    <s v="MIN"/>
    <n v="50"/>
    <s v="MIN"/>
    <s v="CNF  ORSP PRT  REL  TECO"/>
  </r>
  <r>
    <n v="1552241"/>
    <x v="32"/>
    <s v="0"/>
    <s v="0130"/>
    <s v="BFC-99"/>
    <s v="PP01"/>
    <s v="FINAL INSPECTION"/>
    <x v="12"/>
    <d v="2019-10-21T00:00:00"/>
    <d v="1899-12-30T15:35:04"/>
    <d v="2019-10-21T00:00:00"/>
    <d v="1899-12-30T15:35:04"/>
    <n v="10"/>
    <n v="10"/>
    <s v="MIN"/>
    <n v="10"/>
    <s v="MIN"/>
    <s v="CNF  ORSP PRT  REL  TECO"/>
  </r>
  <r>
    <n v="1552241"/>
    <x v="32"/>
    <s v="0"/>
    <s v="0140"/>
    <s v="BFC-99"/>
    <s v="PP03"/>
    <s v="FINAL INSPECTION"/>
    <x v="13"/>
    <d v="2019-10-23T00:00:00"/>
    <d v="1899-12-30T07:46:14"/>
    <d v="2019-10-23T00:00:00"/>
    <d v="1899-12-30T07:46:14"/>
    <n v="10"/>
    <n v="10"/>
    <s v="MIN"/>
    <n v="10"/>
    <s v="MIN"/>
    <s v="CNF  ORSP PRT  REL  TECO"/>
  </r>
  <r>
    <n v="1552241"/>
    <x v="32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52241"/>
    <x v="32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3972"/>
    <x v="33"/>
    <s v="0"/>
    <s v="0010"/>
    <s v="BFC-10"/>
    <s v="PP01"/>
    <s v="ASSEMBLY"/>
    <x v="0"/>
    <d v="2019-10-01T00:00:00"/>
    <d v="1899-12-30T08:26:55"/>
    <d v="2019-10-01T00:00:00"/>
    <d v="1899-12-30T08:40:52"/>
    <n v="13.95"/>
    <n v="13.95"/>
    <s v="MIN"/>
    <n v="20"/>
    <s v="MIN"/>
    <s v="CNF  PRT  REL  TECO"/>
  </r>
  <r>
    <n v="1553972"/>
    <x v="33"/>
    <s v="0"/>
    <s v="0020"/>
    <s v="BFC-90"/>
    <s v="PP01"/>
    <s v="ASSY IN PROCESS INSPECTION"/>
    <x v="1"/>
    <d v="2019-10-01T00:00:00"/>
    <d v="1899-12-30T08:51:40"/>
    <d v="2019-10-01T00:00:00"/>
    <d v="1899-12-30T08:51:40"/>
    <n v="30"/>
    <n v="30"/>
    <s v="MIN"/>
    <n v="30"/>
    <s v="MIN"/>
    <s v="CNF  ORSP PRT  REL  TECO"/>
  </r>
  <r>
    <n v="1553972"/>
    <x v="33"/>
    <s v="0"/>
    <s v="0030"/>
    <s v="BFC-10"/>
    <s v="PP01"/>
    <s v="ASSEMBLY"/>
    <x v="2"/>
    <d v="2019-10-01T00:00:00"/>
    <d v="1899-12-30T09:49:19"/>
    <d v="2019-10-02T00:00:00"/>
    <d v="1899-12-30T11:07:24"/>
    <n v="395.87700000000001"/>
    <n v="395.87700000000001"/>
    <s v="MIN"/>
    <n v="200"/>
    <s v="MIN"/>
    <s v="CNF  PRT  REL  TECO"/>
  </r>
  <r>
    <n v="1553972"/>
    <x v="33"/>
    <s v="0"/>
    <s v="0040"/>
    <s v="BFC-10"/>
    <s v="PP01"/>
    <s v="ASSEMBLY"/>
    <x v="3"/>
    <d v="2019-10-02T00:00:00"/>
    <d v="1899-12-30T11:07:54"/>
    <d v="2019-10-06T00:00:00"/>
    <d v="1899-12-30T11:08:25"/>
    <n v="1058.2370000000001"/>
    <n v="1058.2370000000001"/>
    <s v="MIN"/>
    <n v="500"/>
    <s v="MIN"/>
    <s v="CNF  PRT  REL  TECO"/>
  </r>
  <r>
    <n v="1553972"/>
    <x v="33"/>
    <s v="0"/>
    <s v="0050"/>
    <s v="BFC-90"/>
    <s v="PP01"/>
    <s v="ASSY IN PROCESS INSPECTION"/>
    <x v="4"/>
    <d v="2019-10-06T00:00:00"/>
    <d v="1899-12-30T15:49:00"/>
    <d v="2019-10-06T00:00:00"/>
    <d v="1899-12-30T15:49:00"/>
    <n v="20"/>
    <n v="20"/>
    <s v="MIN"/>
    <n v="20"/>
    <s v="MIN"/>
    <s v="CNF  ORSP PRT  REL  TECO"/>
  </r>
  <r>
    <n v="1553972"/>
    <x v="33"/>
    <s v="0"/>
    <s v="0060"/>
    <s v="BFC-90"/>
    <s v="PP01"/>
    <s v="ASSY IN PROCESS INSPECTION"/>
    <x v="5"/>
    <d v="2019-10-06T00:00:00"/>
    <d v="1899-12-30T15:49:17"/>
    <d v="2019-10-06T00:00:00"/>
    <d v="1899-12-30T15:49:17"/>
    <n v="20"/>
    <n v="20"/>
    <s v="MIN"/>
    <n v="20"/>
    <s v="MIN"/>
    <s v="CNF  ORSP PRT  REL  TECO"/>
  </r>
  <r>
    <n v="1553972"/>
    <x v="33"/>
    <s v="0"/>
    <s v="0070"/>
    <s v="PFC-20"/>
    <s v="PP01"/>
    <s v="PAINT"/>
    <x v="6"/>
    <d v="2019-10-06T00:00:00"/>
    <d v="1899-12-30T16:29:02"/>
    <d v="2019-10-08T00:00:00"/>
    <d v="1899-12-30T10:59:19"/>
    <n v="6.7119999999999997"/>
    <n v="402.71999999999997"/>
    <s v="H"/>
    <n v="450"/>
    <s v="MIN"/>
    <s v="CNF  PRT  REL  TECO"/>
  </r>
  <r>
    <n v="1553972"/>
    <x v="33"/>
    <s v="0"/>
    <s v="0080"/>
    <s v="PFC-99"/>
    <s v="PP01"/>
    <s v="PAINT INSPECTION"/>
    <x v="7"/>
    <d v="2019-10-08T00:00:00"/>
    <d v="1899-12-30T11:54:12"/>
    <d v="2019-10-08T00:00:00"/>
    <d v="1899-12-30T11:54:12"/>
    <n v="20"/>
    <n v="20"/>
    <s v="MIN"/>
    <n v="20"/>
    <s v="MIN"/>
    <s v="CNF  ORSP PRT  REL  TECO"/>
  </r>
  <r>
    <n v="1553972"/>
    <x v="33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3972"/>
    <x v="33"/>
    <s v="0"/>
    <s v="0100"/>
    <s v="BFC-10"/>
    <s v="PP01"/>
    <s v="ASSEMBLY"/>
    <x v="9"/>
    <d v="2019-10-08T00:00:00"/>
    <d v="1899-12-30T13:08:47"/>
    <d v="2019-10-08T00:00:00"/>
    <d v="1899-12-30T15:21:42"/>
    <n v="2.2149999999999999"/>
    <n v="132.89999999999998"/>
    <s v="H"/>
    <n v="40"/>
    <s v="MIN"/>
    <s v="CNF  PRT  REL  TECO"/>
  </r>
  <r>
    <n v="1553972"/>
    <x v="33"/>
    <s v="0"/>
    <s v="0110"/>
    <s v="BFC-90"/>
    <s v="PP01"/>
    <s v="ASSY IN PROCESS INSPECTION"/>
    <x v="10"/>
    <d v="2019-10-09T00:00:00"/>
    <d v="1899-12-30T07:55:03"/>
    <d v="2019-10-09T00:00:00"/>
    <d v="1899-12-30T07:55:03"/>
    <n v="20"/>
    <n v="20"/>
    <s v="MIN"/>
    <n v="20"/>
    <s v="MIN"/>
    <s v="CNF  ORSP PRT  REL  TECO"/>
  </r>
  <r>
    <n v="1553972"/>
    <x v="33"/>
    <s v="0"/>
    <s v="0120"/>
    <s v="BFC-90"/>
    <s v="PP01"/>
    <s v="ASSY IN PROCESS INSPECTION"/>
    <x v="11"/>
    <d v="2019-10-09T00:00:00"/>
    <d v="1899-12-30T07:55:15"/>
    <d v="2019-10-09T00:00:00"/>
    <d v="1899-12-30T07:55:15"/>
    <n v="50"/>
    <n v="50"/>
    <s v="MIN"/>
    <n v="50"/>
    <s v="MIN"/>
    <s v="CNF  ORSP PRT  REL  TECO"/>
  </r>
  <r>
    <n v="1553972"/>
    <x v="33"/>
    <s v="0"/>
    <s v="0130"/>
    <s v="BFC-99"/>
    <s v="PP01"/>
    <s v="FINAL INSPECTION"/>
    <x v="12"/>
    <d v="2019-10-09T00:00:00"/>
    <d v="1899-12-30T14:55:03"/>
    <d v="2019-10-09T00:00:00"/>
    <d v="1899-12-30T14:55:03"/>
    <n v="10"/>
    <n v="10"/>
    <s v="MIN"/>
    <n v="10"/>
    <s v="MIN"/>
    <s v="CNF  ORSP PRT  REL  TECO"/>
  </r>
  <r>
    <n v="1553972"/>
    <x v="33"/>
    <s v="0"/>
    <s v="0140"/>
    <s v="BFC-99"/>
    <s v="PP03"/>
    <s v="FINAL INSPECTION"/>
    <x v="13"/>
    <d v="2019-10-13T00:00:00"/>
    <d v="1899-12-30T09:28:07"/>
    <d v="2019-10-13T00:00:00"/>
    <d v="1899-12-30T09:28:07"/>
    <n v="10"/>
    <n v="10"/>
    <s v="MIN"/>
    <n v="10"/>
    <s v="MIN"/>
    <s v="CNF  ORSP PRT  REL  TECO"/>
  </r>
  <r>
    <n v="1553972"/>
    <x v="33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53972"/>
    <x v="33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4219"/>
    <x v="34"/>
    <s v="0"/>
    <s v="0010"/>
    <s v="BFC-10"/>
    <s v="PP01"/>
    <s v="ASSEMBLY"/>
    <x v="0"/>
    <d v="2019-10-02T00:00:00"/>
    <d v="1899-12-30T11:06:56"/>
    <d v="2019-10-02T00:00:00"/>
    <d v="1899-12-30T11:20:41"/>
    <n v="13.75"/>
    <n v="13.75"/>
    <s v="MIN"/>
    <n v="20"/>
    <s v="MIN"/>
    <s v="CNF  PRT  REL  TECO"/>
  </r>
  <r>
    <n v="1554219"/>
    <x v="34"/>
    <s v="0"/>
    <s v="0020"/>
    <s v="BFC-90"/>
    <s v="PP01"/>
    <s v="ASSY IN PROCESS INSPECTION"/>
    <x v="1"/>
    <d v="2019-10-02T00:00:00"/>
    <d v="1899-12-30T12:06:21"/>
    <d v="2019-10-02T00:00:00"/>
    <d v="1899-12-30T12:06:21"/>
    <n v="30"/>
    <n v="30"/>
    <s v="MIN"/>
    <n v="30"/>
    <s v="MIN"/>
    <s v="CNF  ORSP PRT  REL  TECO"/>
  </r>
  <r>
    <n v="1554219"/>
    <x v="34"/>
    <s v="0"/>
    <s v="0030"/>
    <s v="BFC-10"/>
    <s v="PP01"/>
    <s v="ASSEMBLY"/>
    <x v="2"/>
    <d v="2019-10-02T00:00:00"/>
    <d v="1899-12-30T14:43:41"/>
    <d v="2019-10-08T00:00:00"/>
    <d v="1899-12-30T11:28:16"/>
    <n v="642.48699999999997"/>
    <n v="642.48699999999997"/>
    <s v="MIN"/>
    <n v="200"/>
    <s v="MIN"/>
    <s v="CNF  PRT  REL  TECO"/>
  </r>
  <r>
    <n v="1554219"/>
    <x v="34"/>
    <s v="0"/>
    <s v="0040"/>
    <s v="BFC-10"/>
    <s v="PP01"/>
    <s v="ASSEMBLY"/>
    <x v="3"/>
    <d v="2019-10-08T00:00:00"/>
    <d v="1899-12-30T12:09:21"/>
    <d v="2019-10-08T00:00:00"/>
    <d v="1899-12-30T17:52:47"/>
    <n v="5.7240000000000002"/>
    <n v="343.44"/>
    <s v="H"/>
    <n v="500"/>
    <s v="MIN"/>
    <s v="CNF  PRT  REL  TECO"/>
  </r>
  <r>
    <n v="1554219"/>
    <x v="34"/>
    <s v="0"/>
    <s v="0050"/>
    <s v="BFC-90"/>
    <s v="PP01"/>
    <s v="ASSY IN PROCESS INSPECTION"/>
    <x v="4"/>
    <d v="2019-10-09T00:00:00"/>
    <d v="1899-12-30T15:51:40"/>
    <d v="2019-10-09T00:00:00"/>
    <d v="1899-12-30T15:51:40"/>
    <n v="20"/>
    <n v="20"/>
    <s v="MIN"/>
    <n v="20"/>
    <s v="MIN"/>
    <s v="CNF  ORSP PRT  REL  TECO"/>
  </r>
  <r>
    <n v="1554219"/>
    <x v="34"/>
    <s v="0"/>
    <s v="0060"/>
    <s v="BFC-90"/>
    <s v="PP01"/>
    <s v="ASSY IN PROCESS INSPECTION"/>
    <x v="5"/>
    <d v="2019-10-09T00:00:00"/>
    <d v="1899-12-30T15:52:01"/>
    <d v="2019-10-09T00:00:00"/>
    <d v="1899-12-30T15:52:01"/>
    <n v="20"/>
    <n v="20"/>
    <s v="MIN"/>
    <n v="20"/>
    <s v="MIN"/>
    <s v="CNF  ORSP PRT  REL  TECO"/>
  </r>
  <r>
    <n v="1554219"/>
    <x v="34"/>
    <s v="0"/>
    <s v="0070"/>
    <s v="PFC-20"/>
    <s v="PP01"/>
    <s v="PAINT"/>
    <x v="6"/>
    <d v="2019-10-09T00:00:00"/>
    <d v="1899-12-30T16:52:36"/>
    <d v="2019-10-10T00:00:00"/>
    <d v="1899-12-30T22:32:59"/>
    <n v="308.07"/>
    <n v="308.07"/>
    <s v="MIN"/>
    <n v="450"/>
    <s v="MIN"/>
    <s v="CNF  PRT  REL  TECO"/>
  </r>
  <r>
    <n v="1554219"/>
    <x v="34"/>
    <s v="0"/>
    <s v="0080"/>
    <s v="PFC-99"/>
    <s v="PP01"/>
    <s v="PAINT INSPECTION"/>
    <x v="7"/>
    <d v="2019-10-13T00:00:00"/>
    <d v="1899-12-30T08:56:08"/>
    <d v="2019-10-13T00:00:00"/>
    <d v="1899-12-30T08:56:08"/>
    <n v="20"/>
    <n v="20"/>
    <s v="MIN"/>
    <n v="20"/>
    <s v="MIN"/>
    <s v="CNF  ORSP PRT  REL  TECO"/>
  </r>
  <r>
    <n v="1554219"/>
    <x v="34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4219"/>
    <x v="34"/>
    <s v="0"/>
    <s v="0100"/>
    <s v="BFC-10"/>
    <s v="PP01"/>
    <s v="ASSEMBLY"/>
    <x v="9"/>
    <d v="2019-10-13T00:00:00"/>
    <d v="1899-12-30T09:28:43"/>
    <d v="2019-10-13T00:00:00"/>
    <d v="1899-12-30T10:20:26"/>
    <n v="51.716999999999999"/>
    <n v="51.716999999999999"/>
    <s v="MIN"/>
    <n v="40"/>
    <s v="MIN"/>
    <s v="CNF  PRT  REL  TECO"/>
  </r>
  <r>
    <n v="1554219"/>
    <x v="34"/>
    <s v="0"/>
    <s v="0110"/>
    <s v="BFC-90"/>
    <s v="PP01"/>
    <s v="ASSY IN PROCESS INSPECTION"/>
    <x v="10"/>
    <d v="2019-10-15T00:00:00"/>
    <d v="1899-12-30T08:12:26"/>
    <d v="2019-10-15T00:00:00"/>
    <d v="1899-12-30T08:12:26"/>
    <n v="20"/>
    <n v="20"/>
    <s v="MIN"/>
    <n v="20"/>
    <s v="MIN"/>
    <s v="CNF  ORSP PRT  REL  TECO"/>
  </r>
  <r>
    <n v="1554219"/>
    <x v="34"/>
    <s v="0"/>
    <s v="0120"/>
    <s v="BFC-90"/>
    <s v="PP01"/>
    <s v="ASSY IN PROCESS INSPECTION"/>
    <x v="11"/>
    <d v="2019-10-15T00:00:00"/>
    <d v="1899-12-30T08:12:37"/>
    <d v="2019-10-15T00:00:00"/>
    <d v="1899-12-30T08:12:37"/>
    <n v="50"/>
    <n v="50"/>
    <s v="MIN"/>
    <n v="50"/>
    <s v="MIN"/>
    <s v="CNF  ORSP PRT  REL  TECO"/>
  </r>
  <r>
    <n v="1554219"/>
    <x v="34"/>
    <s v="0"/>
    <s v="0130"/>
    <s v="BFC-99"/>
    <s v="PP01"/>
    <s v="FINAL INSPECTION"/>
    <x v="12"/>
    <d v="2019-10-20T00:00:00"/>
    <d v="1899-12-30T08:52:54"/>
    <d v="2019-10-20T00:00:00"/>
    <d v="1899-12-30T08:52:54"/>
    <n v="10"/>
    <n v="10"/>
    <s v="MIN"/>
    <n v="10"/>
    <s v="MIN"/>
    <s v="CNF  ORSP PRT  REL  TECO"/>
  </r>
  <r>
    <n v="1554219"/>
    <x v="34"/>
    <s v="0"/>
    <s v="0140"/>
    <s v="BFC-99"/>
    <s v="PP03"/>
    <s v="FINAL INSPECTION"/>
    <x v="13"/>
    <d v="2019-10-20T00:00:00"/>
    <d v="1899-12-30T09:16:43"/>
    <d v="2019-10-20T00:00:00"/>
    <d v="1899-12-30T09:16:43"/>
    <n v="10"/>
    <n v="10"/>
    <s v="MIN"/>
    <n v="10"/>
    <s v="MIN"/>
    <s v="CNF  ORSP PRT  REL  TECO"/>
  </r>
  <r>
    <n v="1554219"/>
    <x v="34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54219"/>
    <x v="34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4962"/>
    <x v="35"/>
    <s v="0"/>
    <s v="0010"/>
    <s v="BFC-10"/>
    <s v="PP01"/>
    <s v="ASSEMBLY"/>
    <x v="0"/>
    <d v="2019-10-06T00:00:00"/>
    <d v="1899-12-30T11:00:19"/>
    <d v="2019-10-06T00:00:00"/>
    <d v="1899-12-30T11:14:16"/>
    <n v="13.95"/>
    <n v="13.95"/>
    <s v="MIN"/>
    <n v="20"/>
    <s v="MIN"/>
    <s v="CNF  PRT  REL  TECO"/>
  </r>
  <r>
    <n v="1554962"/>
    <x v="35"/>
    <s v="0"/>
    <s v="0020"/>
    <s v="BFC-90"/>
    <s v="PP01"/>
    <s v="ASSY IN PROCESS INSPECTION"/>
    <x v="1"/>
    <d v="2019-10-06T00:00:00"/>
    <d v="1899-12-30T12:09:18"/>
    <d v="2019-10-06T00:00:00"/>
    <d v="1899-12-30T12:09:18"/>
    <n v="30"/>
    <n v="30"/>
    <s v="MIN"/>
    <n v="30"/>
    <s v="MIN"/>
    <s v="CNF  ORSP PRT  REL  TECO"/>
  </r>
  <r>
    <n v="1554962"/>
    <x v="35"/>
    <s v="0"/>
    <s v="0030"/>
    <s v="BFC-10"/>
    <s v="PP01"/>
    <s v="ASSEMBLY"/>
    <x v="2"/>
    <d v="2019-10-07T00:00:00"/>
    <d v="1899-12-30T07:42:50"/>
    <d v="2019-10-07T00:00:00"/>
    <d v="1899-12-30T10:41:15"/>
    <n v="2.968"/>
    <n v="178.07999999999998"/>
    <s v="H"/>
    <n v="200"/>
    <s v="MIN"/>
    <s v="CNF  PRT  REL  TECO"/>
  </r>
  <r>
    <n v="1554962"/>
    <x v="35"/>
    <s v="0"/>
    <s v="0040"/>
    <s v="BFC-10"/>
    <s v="PP01"/>
    <s v="ASSEMBLY"/>
    <x v="3"/>
    <d v="2019-10-09T00:00:00"/>
    <d v="1899-12-30T10:08:40"/>
    <d v="2019-10-13T00:00:00"/>
    <d v="1899-12-30T13:03:54"/>
    <n v="18.547999999999998"/>
    <n v="1112.8799999999999"/>
    <s v="H"/>
    <n v="500"/>
    <s v="MIN"/>
    <s v="CNF  PRT  REL  TECO"/>
  </r>
  <r>
    <n v="1554962"/>
    <x v="35"/>
    <s v="0"/>
    <s v="0050"/>
    <s v="BFC-90"/>
    <s v="PP01"/>
    <s v="ASSY IN PROCESS INSPECTION"/>
    <x v="4"/>
    <d v="2019-10-13T00:00:00"/>
    <d v="1899-12-30T13:55:52"/>
    <d v="2019-10-13T00:00:00"/>
    <d v="1899-12-30T13:55:52"/>
    <n v="20"/>
    <n v="20"/>
    <s v="MIN"/>
    <n v="20"/>
    <s v="MIN"/>
    <s v="CNF  ORSP PRT  REL  TECO"/>
  </r>
  <r>
    <n v="1554962"/>
    <x v="35"/>
    <s v="0"/>
    <s v="0060"/>
    <s v="BFC-90"/>
    <s v="PP01"/>
    <s v="ASSY IN PROCESS INSPECTION"/>
    <x v="5"/>
    <d v="2019-10-13T00:00:00"/>
    <d v="1899-12-30T13:57:42"/>
    <d v="2019-10-13T00:00:00"/>
    <d v="1899-12-30T13:57:42"/>
    <n v="20"/>
    <n v="20"/>
    <s v="MIN"/>
    <n v="20"/>
    <s v="MIN"/>
    <s v="CNF  ORSP PRT  REL  TECO"/>
  </r>
  <r>
    <n v="1554962"/>
    <x v="35"/>
    <s v="0"/>
    <s v="0070"/>
    <s v="PFC-20"/>
    <s v="PP01"/>
    <s v="PAINT"/>
    <x v="6"/>
    <d v="2019-10-13T00:00:00"/>
    <d v="1899-12-30T15:18:38"/>
    <d v="2019-10-15T00:00:00"/>
    <d v="1899-12-30T09:36:21"/>
    <n v="11.603999999999999"/>
    <n v="696.24"/>
    <s v="H"/>
    <n v="450"/>
    <s v="MIN"/>
    <s v="CNF  PRT  REL  TECO"/>
  </r>
  <r>
    <n v="1554962"/>
    <x v="35"/>
    <s v="0"/>
    <s v="0080"/>
    <s v="PFC-99"/>
    <s v="PP01"/>
    <s v="PAINT INSPECTION"/>
    <x v="7"/>
    <d v="2019-10-15T00:00:00"/>
    <d v="1899-12-30T10:40:43"/>
    <d v="2019-10-15T00:00:00"/>
    <d v="1899-12-30T10:40:43"/>
    <n v="20"/>
    <n v="20"/>
    <s v="MIN"/>
    <n v="20"/>
    <s v="MIN"/>
    <s v="CNF  ORSP PRT  REL  TECO"/>
  </r>
  <r>
    <n v="1554962"/>
    <x v="35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4962"/>
    <x v="35"/>
    <s v="0"/>
    <s v="0100"/>
    <s v="BFC-10"/>
    <s v="PP01"/>
    <s v="ASSEMBLY"/>
    <x v="9"/>
    <d v="2019-10-15T00:00:00"/>
    <d v="1899-12-30T15:45:41"/>
    <d v="2019-10-15T00:00:00"/>
    <d v="1899-12-30T16:04:28"/>
    <n v="18.783000000000001"/>
    <n v="18.783000000000001"/>
    <s v="MIN"/>
    <n v="40"/>
    <s v="MIN"/>
    <s v="CNF  PRT  REL  TECO"/>
  </r>
  <r>
    <n v="1554962"/>
    <x v="35"/>
    <s v="0"/>
    <s v="0110"/>
    <s v="BFC-90"/>
    <s v="PP01"/>
    <s v="ASSY IN PROCESS INSPECTION"/>
    <x v="10"/>
    <d v="2019-10-16T00:00:00"/>
    <d v="1899-12-30T09:30:51"/>
    <d v="2019-10-16T00:00:00"/>
    <d v="1899-12-30T09:30:51"/>
    <n v="20"/>
    <n v="20"/>
    <s v="MIN"/>
    <n v="20"/>
    <s v="MIN"/>
    <s v="CNF  ORSP PRT  REL  TECO"/>
  </r>
  <r>
    <n v="1554962"/>
    <x v="35"/>
    <s v="0"/>
    <s v="0120"/>
    <s v="BFC-90"/>
    <s v="PP01"/>
    <s v="ASSY IN PROCESS INSPECTION"/>
    <x v="11"/>
    <d v="2019-10-16T00:00:00"/>
    <d v="1899-12-30T09:31:04"/>
    <d v="2019-10-16T00:00:00"/>
    <d v="1899-12-30T09:31:04"/>
    <n v="50"/>
    <n v="50"/>
    <s v="MIN"/>
    <n v="50"/>
    <s v="MIN"/>
    <s v="CNF  ORSP PRT  REL  TECO"/>
  </r>
  <r>
    <n v="1554962"/>
    <x v="35"/>
    <s v="0"/>
    <s v="0130"/>
    <s v="BFC-99"/>
    <s v="PP01"/>
    <s v="FINAL INSPECTION"/>
    <x v="12"/>
    <d v="2019-10-20T00:00:00"/>
    <d v="1899-12-30T08:57:15"/>
    <d v="2019-10-20T00:00:00"/>
    <d v="1899-12-30T08:57:15"/>
    <n v="10"/>
    <n v="10"/>
    <s v="MIN"/>
    <n v="10"/>
    <s v="MIN"/>
    <s v="CNF  ORSP PRT  REL  TECO"/>
  </r>
  <r>
    <n v="1554962"/>
    <x v="35"/>
    <s v="0"/>
    <s v="0140"/>
    <s v="BFC-99"/>
    <s v="PP03"/>
    <s v="FINAL INSPECTION"/>
    <x v="13"/>
    <d v="2019-10-20T00:00:00"/>
    <d v="1899-12-30T16:00:50"/>
    <d v="2019-10-20T00:00:00"/>
    <d v="1899-12-30T16:00:50"/>
    <n v="10"/>
    <n v="10"/>
    <s v="MIN"/>
    <n v="10"/>
    <s v="MIN"/>
    <s v="CNF  ORSP PRT  REL  TECO"/>
  </r>
  <r>
    <n v="1554962"/>
    <x v="35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54962"/>
    <x v="35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5164"/>
    <x v="36"/>
    <s v="0"/>
    <s v="0010"/>
    <s v="BFC-10"/>
    <s v="PP01"/>
    <s v="ASSEMBLY"/>
    <x v="0"/>
    <d v="2019-10-07T00:00:00"/>
    <d v="1899-12-30T13:29:43"/>
    <d v="2019-10-07T00:00:00"/>
    <d v="1899-12-30T13:45:15"/>
    <n v="15.532999999999999"/>
    <n v="15.532999999999999"/>
    <s v="MIN"/>
    <n v="20"/>
    <s v="MIN"/>
    <s v="CNF  PRT  REL  TECO"/>
  </r>
  <r>
    <n v="1555164"/>
    <x v="36"/>
    <s v="0"/>
    <s v="0020"/>
    <s v="BFC-90"/>
    <s v="PP01"/>
    <s v="ASSY IN PROCESS INSPECTION"/>
    <x v="1"/>
    <d v="2019-10-07T00:00:00"/>
    <d v="1899-12-30T14:32:34"/>
    <d v="2019-10-07T00:00:00"/>
    <d v="1899-12-30T14:32:34"/>
    <n v="30"/>
    <n v="30"/>
    <s v="MIN"/>
    <n v="30"/>
    <s v="MIN"/>
    <s v="CNF  ORSP PRT  REL  TECO"/>
  </r>
  <r>
    <n v="1555164"/>
    <x v="36"/>
    <s v="0"/>
    <s v="0030"/>
    <s v="BFC-10"/>
    <s v="PP01"/>
    <s v="ASSEMBLY"/>
    <x v="2"/>
    <d v="2019-10-07T00:00:00"/>
    <d v="1899-12-30T14:33:00"/>
    <d v="2019-10-07T00:00:00"/>
    <d v="1899-12-30T15:53:44"/>
    <n v="1.3460000000000001"/>
    <n v="80.760000000000005"/>
    <s v="H"/>
    <n v="200"/>
    <s v="MIN"/>
    <s v="CNF  PRT  REL  TECO"/>
  </r>
  <r>
    <n v="1555164"/>
    <x v="36"/>
    <s v="0"/>
    <s v="0040"/>
    <s v="BFC-10"/>
    <s v="PP01"/>
    <s v="ASSEMBLY"/>
    <x v="3"/>
    <d v="2019-10-10T00:00:00"/>
    <d v="1899-12-30T08:03:08"/>
    <d v="2019-10-14T00:00:00"/>
    <d v="1899-12-30T17:47:12"/>
    <n v="1405.2470000000001"/>
    <n v="1405.2470000000001"/>
    <s v="MIN"/>
    <n v="500"/>
    <s v="MIN"/>
    <s v="CNF  PRT  REL  TECO"/>
  </r>
  <r>
    <n v="1555164"/>
    <x v="36"/>
    <s v="0"/>
    <s v="0050"/>
    <s v="BFC-90"/>
    <s v="PP01"/>
    <s v="ASSY IN PROCESS INSPECTION"/>
    <x v="4"/>
    <d v="2019-10-15T00:00:00"/>
    <d v="1899-12-30T13:45:52"/>
    <d v="2019-10-15T00:00:00"/>
    <d v="1899-12-30T13:45:52"/>
    <n v="20"/>
    <n v="20"/>
    <s v="MIN"/>
    <n v="20"/>
    <s v="MIN"/>
    <s v="CNF  ORSP PRT  REL  TECO"/>
  </r>
  <r>
    <n v="1555164"/>
    <x v="36"/>
    <s v="0"/>
    <s v="0060"/>
    <s v="BFC-90"/>
    <s v="PP01"/>
    <s v="ASSY IN PROCESS INSPECTION"/>
    <x v="5"/>
    <d v="2019-10-15T00:00:00"/>
    <d v="1899-12-30T13:45:59"/>
    <d v="2019-10-15T00:00:00"/>
    <d v="1899-12-30T13:45:59"/>
    <n v="20"/>
    <n v="20"/>
    <s v="MIN"/>
    <n v="20"/>
    <s v="MIN"/>
    <s v="CNF  ORSP PRT  REL  TECO"/>
  </r>
  <r>
    <n v="1555164"/>
    <x v="36"/>
    <s v="0"/>
    <s v="0070"/>
    <s v="PFC-20"/>
    <s v="PP01"/>
    <s v="PAINT"/>
    <x v="6"/>
    <d v="2019-10-16T00:00:00"/>
    <d v="1899-12-30T09:28:10"/>
    <d v="2019-10-16T00:00:00"/>
    <d v="1899-12-30T22:15:23"/>
    <n v="184.62299999999999"/>
    <n v="184.62299999999999"/>
    <s v="MIN"/>
    <n v="450"/>
    <s v="MIN"/>
    <s v="CNF  PRT  REL  TECO"/>
  </r>
  <r>
    <n v="1555164"/>
    <x v="36"/>
    <s v="0"/>
    <s v="0080"/>
    <s v="PFC-99"/>
    <s v="PP01"/>
    <s v="PAINT INSPECTION"/>
    <x v="7"/>
    <d v="2019-10-20T00:00:00"/>
    <d v="1899-12-30T07:11:59"/>
    <d v="2019-10-20T00:00:00"/>
    <d v="1899-12-30T07:11:59"/>
    <n v="20"/>
    <n v="20"/>
    <s v="MIN"/>
    <n v="20"/>
    <s v="MIN"/>
    <s v="CNF  ORSP PRT  REL  TECO"/>
  </r>
  <r>
    <n v="1555164"/>
    <x v="36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5164"/>
    <x v="36"/>
    <s v="0"/>
    <s v="0100"/>
    <s v="BFC-10"/>
    <s v="PP01"/>
    <s v="ASSEMBLY"/>
    <x v="9"/>
    <d v="2019-10-22T00:00:00"/>
    <d v="1899-12-30T09:12:40"/>
    <d v="2019-10-22T00:00:00"/>
    <d v="1899-12-30T10:00:35"/>
    <n v="47.917000000000002"/>
    <n v="47.917000000000002"/>
    <s v="MIN"/>
    <n v="40"/>
    <s v="MIN"/>
    <s v="CNF  PRT  REL  TECO"/>
  </r>
  <r>
    <n v="1555164"/>
    <x v="36"/>
    <s v="0"/>
    <s v="0110"/>
    <s v="BFC-90"/>
    <s v="PP01"/>
    <s v="ASSY IN PROCESS INSPECTION"/>
    <x v="10"/>
    <d v="2019-10-23T00:00:00"/>
    <d v="1899-12-30T16:29:07"/>
    <d v="2019-10-23T00:00:00"/>
    <d v="1899-12-30T16:29:07"/>
    <n v="20"/>
    <n v="20"/>
    <s v="MIN"/>
    <n v="20"/>
    <s v="MIN"/>
    <s v="CNF  ORSP PRT  REL  TECO"/>
  </r>
  <r>
    <n v="1555164"/>
    <x v="36"/>
    <s v="0"/>
    <s v="0120"/>
    <s v="BFC-90"/>
    <s v="PP01"/>
    <s v="ASSY IN PROCESS INSPECTION"/>
    <x v="11"/>
    <d v="2019-10-23T00:00:00"/>
    <d v="1899-12-30T16:29:18"/>
    <d v="2019-10-23T00:00:00"/>
    <d v="1899-12-30T16:29:18"/>
    <n v="50"/>
    <n v="50"/>
    <s v="MIN"/>
    <n v="50"/>
    <s v="MIN"/>
    <s v="CNF  ORSP PRT  REL  TECO"/>
  </r>
  <r>
    <n v="1555164"/>
    <x v="36"/>
    <s v="0"/>
    <s v="0130"/>
    <s v="BFC-99"/>
    <s v="PP01"/>
    <s v="FINAL INSPECTION"/>
    <x v="12"/>
    <d v="2019-10-23T00:00:00"/>
    <d v="1899-12-30T16:48:23"/>
    <d v="2019-10-23T00:00:00"/>
    <d v="1899-12-30T16:48:23"/>
    <n v="10"/>
    <n v="10"/>
    <s v="MIN"/>
    <n v="10"/>
    <s v="MIN"/>
    <s v="CNF  ORSP PRT  REL  TECO"/>
  </r>
  <r>
    <n v="1555164"/>
    <x v="36"/>
    <s v="0"/>
    <s v="0140"/>
    <s v="BFC-99"/>
    <s v="PP03"/>
    <s v="FINAL INSPECTION"/>
    <x v="13"/>
    <d v="2019-10-27T00:00:00"/>
    <d v="1899-12-30T09:35:15"/>
    <d v="2019-10-27T00:00:00"/>
    <d v="1899-12-30T09:35:15"/>
    <n v="10"/>
    <n v="10"/>
    <s v="MIN"/>
    <n v="10"/>
    <s v="MIN"/>
    <s v="CNF  ORSP PRT  REL  TECO"/>
  </r>
  <r>
    <n v="1555164"/>
    <x v="36"/>
    <s v="1"/>
    <s v="0010"/>
    <s v="BFC-10"/>
    <s v="PP95"/>
    <s v="ASSEMBLY"/>
    <x v="14"/>
    <m/>
    <d v="1899-12-30T00:00:00"/>
    <m/>
    <d v="1899-12-30T00:00:00"/>
    <n v="0"/>
    <n v="0"/>
    <s v=""/>
    <n v="1"/>
    <s v="MIN"/>
    <s v="PRT  REL  TECO"/>
  </r>
  <r>
    <n v="1555164"/>
    <x v="36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5588"/>
    <x v="37"/>
    <s v="0"/>
    <s v="0010"/>
    <s v="BFC-10"/>
    <s v="PP01"/>
    <s v="ASSEMBLY"/>
    <x v="0"/>
    <d v="2019-10-14T00:00:00"/>
    <d v="1899-12-30T10:11:59"/>
    <d v="2019-10-14T00:00:00"/>
    <d v="1899-12-30T10:22:55"/>
    <n v="10.933"/>
    <n v="10.933"/>
    <s v="MIN"/>
    <n v="20"/>
    <s v="MIN"/>
    <s v="CNF  PRT  REL  TECO"/>
  </r>
  <r>
    <n v="1555588"/>
    <x v="37"/>
    <s v="0"/>
    <s v="0020"/>
    <s v="BFC-90"/>
    <s v="PP01"/>
    <s v="ASSY IN PROCESS INSPECTION"/>
    <x v="1"/>
    <d v="2019-10-14T00:00:00"/>
    <d v="1899-12-30T13:30:55"/>
    <d v="2019-10-14T00:00:00"/>
    <d v="1899-12-30T13:30:55"/>
    <n v="30"/>
    <n v="30"/>
    <s v="MIN"/>
    <n v="30"/>
    <s v="MIN"/>
    <s v="CNF  ORSP PRT  REL  TECO"/>
  </r>
  <r>
    <n v="1555588"/>
    <x v="37"/>
    <s v="0"/>
    <s v="0030"/>
    <s v="BFC-10"/>
    <s v="PP01"/>
    <s v="ASSEMBLY"/>
    <x v="2"/>
    <d v="2019-10-14T00:00:00"/>
    <d v="1899-12-30T13:31:24"/>
    <d v="2019-10-15T00:00:00"/>
    <d v="1899-12-30T09:48:43"/>
    <n v="4.3890000000000002"/>
    <n v="263.34000000000003"/>
    <s v="H"/>
    <n v="200"/>
    <s v="MIN"/>
    <s v="CNF  PRT  REL  TECO"/>
  </r>
  <r>
    <n v="1555588"/>
    <x v="37"/>
    <s v="0"/>
    <s v="0040"/>
    <s v="BFC-10"/>
    <s v="PP01"/>
    <s v="ASSEMBLY"/>
    <x v="3"/>
    <d v="2019-10-23T00:00:00"/>
    <d v="1899-12-30T09:33:28"/>
    <d v="2019-10-28T00:00:00"/>
    <d v="1899-12-30T14:20:34"/>
    <n v="11.938000000000001"/>
    <n v="716.28000000000009"/>
    <s v="H"/>
    <n v="500"/>
    <s v="MIN"/>
    <s v="CNF  PRT  REL  TECO"/>
  </r>
  <r>
    <n v="1555588"/>
    <x v="37"/>
    <s v="0"/>
    <s v="0050"/>
    <s v="BFC-90"/>
    <s v="PP01"/>
    <s v="ASSY IN PROCESS INSPECTION"/>
    <x v="4"/>
    <d v="2019-10-28T00:00:00"/>
    <d v="1899-12-30T15:13:38"/>
    <d v="2019-10-28T00:00:00"/>
    <d v="1899-12-30T15:13:38"/>
    <n v="20"/>
    <n v="20"/>
    <s v="MIN"/>
    <n v="20"/>
    <s v="MIN"/>
    <s v="CNF  ORSP PRT  REL  TECO"/>
  </r>
  <r>
    <n v="1555588"/>
    <x v="37"/>
    <s v="0"/>
    <s v="0060"/>
    <s v="BFC-90"/>
    <s v="PP01"/>
    <s v="ASSY IN PROCESS INSPECTION"/>
    <x v="5"/>
    <d v="2019-10-28T00:00:00"/>
    <d v="1899-12-30T15:14:04"/>
    <d v="2019-10-28T00:00:00"/>
    <d v="1899-12-30T15:14:04"/>
    <n v="20"/>
    <n v="20"/>
    <s v="MIN"/>
    <n v="20"/>
    <s v="MIN"/>
    <s v="CNF  ORSP PRT  REL  TECO"/>
  </r>
  <r>
    <n v="1555588"/>
    <x v="37"/>
    <s v="0"/>
    <s v="0070"/>
    <s v="PFC-20"/>
    <s v="PP01"/>
    <s v="PAINT"/>
    <x v="6"/>
    <d v="2019-10-28T00:00:00"/>
    <d v="1899-12-30T18:11:02"/>
    <d v="2019-10-30T00:00:00"/>
    <d v="1899-12-30T03:58:26"/>
    <n v="4.9530000000000003"/>
    <n v="297.18"/>
    <s v="H"/>
    <n v="450"/>
    <s v="MIN"/>
    <s v="CNF  PRT  REL  TECO"/>
  </r>
  <r>
    <n v="1555588"/>
    <x v="37"/>
    <s v="0"/>
    <s v="0080"/>
    <s v="PFC-99"/>
    <s v="PP01"/>
    <s v="PAINT INSPECTION"/>
    <x v="7"/>
    <d v="2019-10-30T00:00:00"/>
    <d v="1899-12-30T08:41:21"/>
    <d v="2019-10-30T00:00:00"/>
    <d v="1899-12-30T08:41:21"/>
    <n v="20"/>
    <n v="20"/>
    <s v="MIN"/>
    <n v="20"/>
    <s v="MIN"/>
    <s v="CNF  ORSP PRT  REL  TECO"/>
  </r>
  <r>
    <n v="1555588"/>
    <x v="37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5588"/>
    <x v="37"/>
    <s v="0"/>
    <s v="0100"/>
    <s v="BFC-10"/>
    <s v="PP01"/>
    <s v="ASSEMBLY"/>
    <x v="9"/>
    <d v="2019-10-31T00:00:00"/>
    <d v="1899-12-30T09:25:27"/>
    <d v="2019-10-31T00:00:00"/>
    <d v="1899-12-30T11:26:14"/>
    <n v="134.53"/>
    <n v="134.53"/>
    <s v="MIN"/>
    <n v="40"/>
    <s v="MIN"/>
    <s v="CNF  PRT  REL  TECO"/>
  </r>
  <r>
    <n v="1555588"/>
    <x v="37"/>
    <s v="0"/>
    <s v="0110"/>
    <s v="BFC-90"/>
    <s v="PP01"/>
    <s v="ASSY IN PROCESS INSPECTION"/>
    <x v="10"/>
    <d v="2019-10-31T00:00:00"/>
    <d v="1899-12-30T12:55:04"/>
    <d v="2019-10-31T00:00:00"/>
    <d v="1899-12-30T12:55:04"/>
    <n v="20"/>
    <n v="20"/>
    <s v="MIN"/>
    <n v="20"/>
    <s v="MIN"/>
    <s v="CNF  ORSP PRT  REL  TECO"/>
  </r>
  <r>
    <n v="1555588"/>
    <x v="37"/>
    <s v="0"/>
    <s v="0120"/>
    <s v="BFC-90"/>
    <s v="PP01"/>
    <s v="ASSY IN PROCESS INSPECTION"/>
    <x v="11"/>
    <d v="2019-10-31T00:00:00"/>
    <d v="1899-12-30T12:55:07"/>
    <d v="2019-10-31T00:00:00"/>
    <d v="1899-12-30T12:55:07"/>
    <n v="50"/>
    <n v="50"/>
    <s v="MIN"/>
    <n v="50"/>
    <s v="MIN"/>
    <s v="CNF  ORSP PRT  REL  TECO"/>
  </r>
  <r>
    <n v="1555588"/>
    <x v="37"/>
    <s v="0"/>
    <s v="0130"/>
    <s v="BFC-99"/>
    <s v="PP01"/>
    <s v="FINAL INSPECTION"/>
    <x v="12"/>
    <d v="2019-10-31T00:00:00"/>
    <d v="1899-12-30T12:55:10"/>
    <d v="2019-10-31T00:00:00"/>
    <d v="1899-12-30T12:55:10"/>
    <n v="10"/>
    <n v="10"/>
    <s v="MIN"/>
    <n v="10"/>
    <s v="MIN"/>
    <s v="CNF  ORSP PRT  REL  TECO"/>
  </r>
  <r>
    <n v="1555588"/>
    <x v="37"/>
    <s v="0"/>
    <s v="0140"/>
    <s v="BFC-99"/>
    <s v="PP03"/>
    <s v="FINAL INSPECTION"/>
    <x v="13"/>
    <d v="2019-11-03T00:00:00"/>
    <d v="1899-12-30T07:57:17"/>
    <d v="2019-11-03T00:00:00"/>
    <d v="1899-12-30T07:57:17"/>
    <n v="10"/>
    <n v="10"/>
    <s v="MIN"/>
    <n v="10"/>
    <s v="MIN"/>
    <s v="CNF  ORSP PRT  REL  TECO"/>
  </r>
  <r>
    <n v="1555588"/>
    <x v="37"/>
    <s v="1"/>
    <s v="0010"/>
    <s v="BFC-10"/>
    <s v="PP95"/>
    <s v="ASSEMBLY"/>
    <x v="14"/>
    <d v="2019-10-24T00:00:00"/>
    <d v="1899-12-30T12:27:58"/>
    <d v="2019-10-28T00:00:00"/>
    <d v="1899-12-30T13:48:27"/>
    <n v="17.215"/>
    <n v="1032.9000000000001"/>
    <s v="H"/>
    <n v="1"/>
    <s v="MIN"/>
    <s v="CNF  PRT  REL  TECO"/>
  </r>
  <r>
    <n v="1555588"/>
    <x v="37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7891"/>
    <x v="38"/>
    <s v="0"/>
    <s v="0010"/>
    <s v="BFC-10"/>
    <s v="PP01"/>
    <s v="ASSEMBLY"/>
    <x v="0"/>
    <d v="2019-10-20T00:00:00"/>
    <d v="1899-12-30T08:48:52"/>
    <d v="2019-10-20T00:00:00"/>
    <d v="1899-12-30T08:55:24"/>
    <n v="6.5330000000000004"/>
    <n v="6.5330000000000004"/>
    <s v="MIN"/>
    <n v="20"/>
    <s v="MIN"/>
    <s v="CNF  PRT  REL  TECO"/>
  </r>
  <r>
    <n v="1557891"/>
    <x v="38"/>
    <s v="0"/>
    <s v="0020"/>
    <s v="BFC-90"/>
    <s v="PP01"/>
    <s v="ASSY IN PROCESS INSPECTION"/>
    <x v="1"/>
    <d v="2019-10-20T00:00:00"/>
    <d v="1899-12-30T09:44:44"/>
    <d v="2019-10-20T00:00:00"/>
    <d v="1899-12-30T09:44:44"/>
    <n v="30"/>
    <n v="30"/>
    <s v="MIN"/>
    <n v="30"/>
    <s v="MIN"/>
    <s v="CNF  ORSP PRT  REL  TECO"/>
  </r>
  <r>
    <n v="1557891"/>
    <x v="38"/>
    <s v="0"/>
    <s v="0030"/>
    <s v="BFC-10"/>
    <s v="PP01"/>
    <s v="ASSEMBLY"/>
    <x v="2"/>
    <d v="2019-10-20T00:00:00"/>
    <d v="1899-12-30T09:46:51"/>
    <d v="2019-10-21T00:00:00"/>
    <d v="1899-12-30T08:56:53"/>
    <n v="3.1080000000000001"/>
    <n v="186.48000000000002"/>
    <s v="H"/>
    <n v="200"/>
    <s v="MIN"/>
    <s v="CNF  PRT  REL  TECO"/>
  </r>
  <r>
    <n v="1557891"/>
    <x v="38"/>
    <s v="0"/>
    <s v="0040"/>
    <s v="BFC-10"/>
    <s v="PP01"/>
    <s v="ASSEMBLY"/>
    <x v="3"/>
    <d v="2019-10-30T00:00:00"/>
    <d v="1899-12-30T07:53:55"/>
    <d v="2019-11-03T00:00:00"/>
    <d v="1899-12-30T16:37:36"/>
    <n v="15.725"/>
    <n v="943.5"/>
    <s v="H"/>
    <n v="500"/>
    <s v="MIN"/>
    <s v="CNF  PRT  REL  TECO"/>
  </r>
  <r>
    <n v="1557891"/>
    <x v="38"/>
    <s v="0"/>
    <s v="0050"/>
    <s v="BFC-90"/>
    <s v="PP01"/>
    <s v="ASSY IN PROCESS INSPECTION"/>
    <x v="4"/>
    <d v="2019-11-04T00:00:00"/>
    <d v="1899-12-30T11:34:28"/>
    <d v="2019-11-04T00:00:00"/>
    <d v="1899-12-30T11:34:28"/>
    <n v="20"/>
    <n v="20"/>
    <s v="MIN"/>
    <n v="20"/>
    <s v="MIN"/>
    <s v="CNF  ORSP PRT  REL  TECO"/>
  </r>
  <r>
    <n v="1557891"/>
    <x v="38"/>
    <s v="0"/>
    <s v="0060"/>
    <s v="BFC-90"/>
    <s v="PP01"/>
    <s v="ASSY IN PROCESS INSPECTION"/>
    <x v="5"/>
    <d v="2019-11-04T00:00:00"/>
    <d v="1899-12-30T11:34:47"/>
    <d v="2019-11-04T00:00:00"/>
    <d v="1899-12-30T11:34:47"/>
    <n v="20"/>
    <n v="20"/>
    <s v="MIN"/>
    <n v="20"/>
    <s v="MIN"/>
    <s v="CNF  ORSP PRT  REL  TECO"/>
  </r>
  <r>
    <n v="1557891"/>
    <x v="38"/>
    <s v="0"/>
    <s v="0070"/>
    <s v="PFC-20"/>
    <s v="PP01"/>
    <s v="PAINT"/>
    <x v="6"/>
    <d v="2019-11-05T00:00:00"/>
    <d v="1899-12-30T00:14:40"/>
    <d v="2019-11-05T00:00:00"/>
    <d v="1899-12-30T09:20:50"/>
    <n v="2.512"/>
    <n v="150.72"/>
    <s v="H"/>
    <n v="450"/>
    <s v="MIN"/>
    <s v="CNF  PRT  REL  TECO"/>
  </r>
  <r>
    <n v="1557891"/>
    <x v="38"/>
    <s v="0"/>
    <s v="0080"/>
    <s v="PFC-99"/>
    <s v="PP01"/>
    <s v="PAINT INSPECTION"/>
    <x v="7"/>
    <d v="2019-11-05T00:00:00"/>
    <d v="1899-12-30T11:58:39"/>
    <d v="2019-11-05T00:00:00"/>
    <d v="1899-12-30T11:58:39"/>
    <n v="20"/>
    <n v="20"/>
    <s v="MIN"/>
    <n v="20"/>
    <s v="MIN"/>
    <s v="CNF  ORSP PRT  REL  TECO"/>
  </r>
  <r>
    <n v="1557891"/>
    <x v="38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7891"/>
    <x v="38"/>
    <s v="0"/>
    <s v="0100"/>
    <s v="BFC-10"/>
    <s v="PP01"/>
    <s v="ASSEMBLY"/>
    <x v="9"/>
    <d v="2019-11-06T00:00:00"/>
    <d v="1899-12-30T09:05:49"/>
    <d v="2019-11-06T00:00:00"/>
    <d v="1899-12-30T09:48:37"/>
    <n v="42.8"/>
    <n v="42.8"/>
    <s v="MIN"/>
    <n v="40"/>
    <s v="MIN"/>
    <s v="CNF  PRT  REL  TECO"/>
  </r>
  <r>
    <n v="1557891"/>
    <x v="38"/>
    <s v="0"/>
    <s v="0110"/>
    <s v="BFC-90"/>
    <s v="PP01"/>
    <s v="ASSY IN PROCESS INSPECTION"/>
    <x v="10"/>
    <d v="2019-11-07T00:00:00"/>
    <d v="1899-12-30T14:25:20"/>
    <d v="2019-11-07T00:00:00"/>
    <d v="1899-12-30T14:25:20"/>
    <n v="20"/>
    <n v="20"/>
    <s v="MIN"/>
    <n v="20"/>
    <s v="MIN"/>
    <s v="CNF  ORSP PRT  REL  TECO"/>
  </r>
  <r>
    <n v="1557891"/>
    <x v="38"/>
    <s v="0"/>
    <s v="0120"/>
    <s v="BFC-90"/>
    <s v="PP01"/>
    <s v="ASSY IN PROCESS INSPECTION"/>
    <x v="11"/>
    <d v="2019-11-07T00:00:00"/>
    <d v="1899-12-30T14:25:23"/>
    <d v="2019-11-07T00:00:00"/>
    <d v="1899-12-30T14:25:23"/>
    <n v="50"/>
    <n v="50"/>
    <s v="MIN"/>
    <n v="50"/>
    <s v="MIN"/>
    <s v="CNF  ORSP PRT  REL  TECO"/>
  </r>
  <r>
    <n v="1557891"/>
    <x v="38"/>
    <s v="0"/>
    <s v="0130"/>
    <s v="BFC-99"/>
    <s v="PP01"/>
    <s v="FINAL INSPECTION"/>
    <x v="12"/>
    <d v="2019-11-07T00:00:00"/>
    <d v="1899-12-30T14:25:27"/>
    <d v="2019-11-07T00:00:00"/>
    <d v="1899-12-30T14:25:27"/>
    <n v="10"/>
    <n v="10"/>
    <s v="MIN"/>
    <n v="10"/>
    <s v="MIN"/>
    <s v="CNF  ORSP PRT  REL  TECO"/>
  </r>
  <r>
    <n v="1557891"/>
    <x v="38"/>
    <s v="0"/>
    <s v="0140"/>
    <s v="BFC-99"/>
    <s v="PP03"/>
    <s v="FINAL INSPECTION"/>
    <x v="13"/>
    <d v="2019-11-11T00:00:00"/>
    <d v="1899-12-30T07:44:40"/>
    <d v="2019-11-11T00:00:00"/>
    <d v="1899-12-30T07:44:40"/>
    <n v="10"/>
    <n v="10"/>
    <s v="MIN"/>
    <n v="10"/>
    <s v="MIN"/>
    <s v="CNF  ORSP PRT  REL  TECO"/>
  </r>
  <r>
    <n v="1557891"/>
    <x v="38"/>
    <s v="1"/>
    <s v="0010"/>
    <s v="BFC-10"/>
    <s v="PP95"/>
    <s v="ASSEMBLY"/>
    <x v="14"/>
    <d v="2019-10-31T00:00:00"/>
    <d v="1899-12-30T12:05:33"/>
    <d v="2019-11-03T00:00:00"/>
    <d v="1899-12-30T16:42:55"/>
    <n v="10.911"/>
    <n v="654.66"/>
    <s v="H"/>
    <n v="1"/>
    <s v="MIN"/>
    <s v="CNF  PRT  REL  TECO"/>
  </r>
  <r>
    <n v="1557891"/>
    <x v="38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  <r>
    <n v="1559192"/>
    <x v="39"/>
    <s v="0"/>
    <s v="0010"/>
    <s v="BFC-10"/>
    <s v="PP01"/>
    <s v="ASSEMBLY"/>
    <x v="0"/>
    <d v="2019-10-24T00:00:00"/>
    <d v="1899-12-30T13:02:34"/>
    <d v="2019-10-24T00:00:00"/>
    <d v="1899-12-30T13:33:12"/>
    <n v="30.632999999999999"/>
    <n v="30.632999999999999"/>
    <s v="MIN"/>
    <n v="20"/>
    <s v="MIN"/>
    <s v="CNF  PRT  REL  TECO"/>
  </r>
  <r>
    <n v="1559192"/>
    <x v="39"/>
    <s v="0"/>
    <s v="0020"/>
    <s v="BFC-90"/>
    <s v="PP01"/>
    <s v="ASSY IN PROCESS INSPECTION"/>
    <x v="1"/>
    <d v="2019-10-24T00:00:00"/>
    <d v="1899-12-30T14:12:33"/>
    <d v="2019-10-24T00:00:00"/>
    <d v="1899-12-30T14:12:33"/>
    <n v="30"/>
    <n v="30"/>
    <s v="MIN"/>
    <n v="30"/>
    <s v="MIN"/>
    <s v="CNF  ORSP PRT  REL  TECO"/>
  </r>
  <r>
    <n v="1559192"/>
    <x v="39"/>
    <s v="0"/>
    <s v="0030"/>
    <s v="BFC-10"/>
    <s v="PP01"/>
    <s v="ASSEMBLY"/>
    <x v="2"/>
    <d v="2019-10-24T00:00:00"/>
    <d v="1899-12-30T14:12:58"/>
    <d v="2019-10-27T00:00:00"/>
    <d v="1899-12-30T11:10:06"/>
    <n v="166.733"/>
    <n v="166.733"/>
    <s v="MIN"/>
    <n v="200"/>
    <s v="MIN"/>
    <s v="CNF  PRT  REL  TECO"/>
  </r>
  <r>
    <n v="1559192"/>
    <x v="39"/>
    <s v="0"/>
    <s v="0040"/>
    <s v="BFC-10"/>
    <s v="PP01"/>
    <s v="ASSEMBLY"/>
    <x v="3"/>
    <d v="2019-11-03T00:00:00"/>
    <d v="1899-12-30T09:19:54"/>
    <d v="2019-11-05T00:00:00"/>
    <d v="1899-12-30T12:19:17"/>
    <n v="7.9450000000000003"/>
    <n v="476.70000000000005"/>
    <s v="H"/>
    <n v="500"/>
    <s v="MIN"/>
    <s v="CNF  PRT  REL  TECO"/>
  </r>
  <r>
    <n v="1559192"/>
    <x v="39"/>
    <s v="0"/>
    <s v="0050"/>
    <s v="BFC-90"/>
    <s v="PP01"/>
    <s v="ASSY IN PROCESS INSPECTION"/>
    <x v="4"/>
    <d v="2019-11-05T00:00:00"/>
    <d v="1899-12-30T15:13:43"/>
    <d v="2019-11-05T00:00:00"/>
    <d v="1899-12-30T15:13:43"/>
    <n v="20"/>
    <n v="20"/>
    <s v="MIN"/>
    <n v="20"/>
    <s v="MIN"/>
    <s v="CNF  ORSP PRT  REL  TECO"/>
  </r>
  <r>
    <n v="1559192"/>
    <x v="39"/>
    <s v="0"/>
    <s v="0060"/>
    <s v="BFC-90"/>
    <s v="PP01"/>
    <s v="ASSY IN PROCESS INSPECTION"/>
    <x v="5"/>
    <d v="2019-11-05T00:00:00"/>
    <d v="1899-12-30T15:13:58"/>
    <d v="2019-11-05T00:00:00"/>
    <d v="1899-12-30T15:13:58"/>
    <n v="20"/>
    <n v="20"/>
    <s v="MIN"/>
    <n v="20"/>
    <s v="MIN"/>
    <s v="CNF  ORSP PRT  REL  TECO"/>
  </r>
  <r>
    <n v="1559192"/>
    <x v="39"/>
    <s v="0"/>
    <s v="0070"/>
    <s v="PFC-20"/>
    <s v="PP01"/>
    <s v="PAINT"/>
    <x v="6"/>
    <d v="2019-11-05T00:00:00"/>
    <d v="1899-12-30T16:08:23"/>
    <d v="2019-11-07T00:00:00"/>
    <d v="1899-12-30T04:25:02"/>
    <n v="7.444"/>
    <n v="446.64"/>
    <s v="H"/>
    <n v="450"/>
    <s v="MIN"/>
    <s v="CNF  PRT  REL  TECO"/>
  </r>
  <r>
    <n v="1559192"/>
    <x v="39"/>
    <s v="0"/>
    <s v="0080"/>
    <s v="PFC-99"/>
    <s v="PP01"/>
    <s v="PAINT INSPECTION"/>
    <x v="7"/>
    <d v="2019-11-07T00:00:00"/>
    <d v="1899-12-30T08:28:45"/>
    <d v="2019-11-07T00:00:00"/>
    <d v="1899-12-30T08:28:45"/>
    <n v="20"/>
    <n v="20"/>
    <s v="MIN"/>
    <n v="20"/>
    <s v="MIN"/>
    <s v="CNF  ORSP PRT  REL  TECO"/>
  </r>
  <r>
    <n v="1559192"/>
    <x v="39"/>
    <s v="0"/>
    <s v="0090"/>
    <s v="BFC-50"/>
    <s v="PP95"/>
    <s v="ASSEMBLY REPAIRS"/>
    <x v="8"/>
    <m/>
    <d v="1899-12-30T00:00:00"/>
    <m/>
    <d v="1899-12-30T00:00:00"/>
    <n v="0"/>
    <n v="0"/>
    <s v=""/>
    <n v="0"/>
    <s v="MIN"/>
    <s v="PRT  REL  TECO"/>
  </r>
  <r>
    <n v="1559192"/>
    <x v="39"/>
    <s v="0"/>
    <s v="0100"/>
    <s v="BFC-10"/>
    <s v="PP01"/>
    <s v="ASSEMBLY"/>
    <x v="9"/>
    <d v="2019-11-07T00:00:00"/>
    <d v="1899-12-30T11:33:24"/>
    <d v="2019-11-07T00:00:00"/>
    <d v="1899-12-30T12:17:51"/>
    <n v="44.45"/>
    <n v="44.45"/>
    <s v="MIN"/>
    <n v="40"/>
    <s v="MIN"/>
    <s v="CNF  PRT  REL  TECO"/>
  </r>
  <r>
    <n v="1559192"/>
    <x v="39"/>
    <s v="0"/>
    <s v="0110"/>
    <s v="BFC-90"/>
    <s v="PP01"/>
    <s v="ASSY IN PROCESS INSPECTION"/>
    <x v="10"/>
    <d v="2019-11-10T00:00:00"/>
    <d v="1899-12-30T15:40:47"/>
    <d v="2019-11-10T00:00:00"/>
    <d v="1899-12-30T15:40:47"/>
    <n v="20"/>
    <n v="20"/>
    <s v="MIN"/>
    <n v="20"/>
    <s v="MIN"/>
    <s v="CNF  ORSP PRT  REL  TECO"/>
  </r>
  <r>
    <n v="1559192"/>
    <x v="39"/>
    <s v="0"/>
    <s v="0120"/>
    <s v="BFC-90"/>
    <s v="PP01"/>
    <s v="ASSY IN PROCESS INSPECTION"/>
    <x v="11"/>
    <d v="2019-11-10T00:00:00"/>
    <d v="1899-12-30T15:40:51"/>
    <d v="2019-11-10T00:00:00"/>
    <d v="1899-12-30T15:40:51"/>
    <n v="50"/>
    <n v="50"/>
    <s v="MIN"/>
    <n v="50"/>
    <s v="MIN"/>
    <s v="CNF  ORSP PRT  REL  TECO"/>
  </r>
  <r>
    <n v="1559192"/>
    <x v="39"/>
    <s v="0"/>
    <s v="0130"/>
    <s v="BFC-99"/>
    <s v="PP01"/>
    <s v="FINAL INSPECTION"/>
    <x v="12"/>
    <d v="2019-11-10T00:00:00"/>
    <d v="1899-12-30T15:40:54"/>
    <d v="2019-11-10T00:00:00"/>
    <d v="1899-12-30T15:40:54"/>
    <n v="10"/>
    <n v="10"/>
    <s v="MIN"/>
    <n v="10"/>
    <s v="MIN"/>
    <s v="CNF  ORSP PRT  REL  TECO"/>
  </r>
  <r>
    <n v="1559192"/>
    <x v="39"/>
    <s v="0"/>
    <s v="0140"/>
    <s v="BFC-99"/>
    <s v="PP03"/>
    <s v="FINAL INSPECTION"/>
    <x v="13"/>
    <d v="2019-11-11T00:00:00"/>
    <d v="1899-12-30T07:53:22"/>
    <d v="2019-11-11T00:00:00"/>
    <d v="1899-12-30T07:53:22"/>
    <n v="10"/>
    <n v="10"/>
    <s v="MIN"/>
    <n v="10"/>
    <s v="MIN"/>
    <s v="CNF  ORSP PRT  REL  TECO"/>
  </r>
  <r>
    <n v="1559192"/>
    <x v="39"/>
    <s v="1"/>
    <s v="0010"/>
    <s v="BFC-10"/>
    <s v="PP95"/>
    <s v="ASSEMBLY"/>
    <x v="14"/>
    <d v="2019-11-03T00:00:00"/>
    <d v="1899-12-30T07:43:07"/>
    <d v="2019-11-05T00:00:00"/>
    <d v="1899-12-30T11:35:07"/>
    <n v="1125.49"/>
    <n v="1125.49"/>
    <s v="MIN"/>
    <n v="1"/>
    <s v="MIN"/>
    <s v="CNF  PRT  REL  TECO"/>
  </r>
  <r>
    <n v="1559192"/>
    <x v="39"/>
    <s v="2"/>
    <s v="0070"/>
    <s v="PFC-20"/>
    <s v="PP95"/>
    <s v="PAINT"/>
    <x v="15"/>
    <m/>
    <d v="1899-12-30T00:00:00"/>
    <m/>
    <d v="1899-12-30T00:00:00"/>
    <n v="0"/>
    <n v="0"/>
    <s v=""/>
    <n v="5"/>
    <s v="MIN"/>
    <s v="PRT  REL  TECO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841">
  <r>
    <n v="1522982"/>
    <x v="0"/>
    <s v="0"/>
    <s v="0010"/>
    <s v="BFC-10"/>
    <s v="PP01"/>
    <s v="ASSEMBLY"/>
    <x v="0"/>
    <d v="2019-04-01T00:00:00"/>
    <d v="1899-12-30T11:53:44"/>
    <d v="2019-04-01T00:00:00"/>
    <d v="1899-12-30T11:57:31"/>
    <n v="1.2669999999999999"/>
    <s v="MIN"/>
    <n v="1.2669999999999999"/>
    <n v="20"/>
    <s v="MIN"/>
    <s v="CNF  PRT  REL  TECO"/>
  </r>
  <r>
    <n v="1522982"/>
    <x v="0"/>
    <s v="0"/>
    <s v="0020"/>
    <s v="BFC-90"/>
    <s v="PP01"/>
    <s v="ASSY IN PROCESS INSPECTION"/>
    <x v="1"/>
    <d v="2019-04-02T00:00:00"/>
    <d v="1899-12-30T11:35:10"/>
    <d v="2019-04-02T00:00:00"/>
    <d v="1899-12-30T11:35:10"/>
    <n v="30"/>
    <s v="MIN"/>
    <n v="30"/>
    <n v="30"/>
    <s v="MIN"/>
    <s v="CNF  ORSP PRT  REL  TECO"/>
  </r>
  <r>
    <n v="1522982"/>
    <x v="0"/>
    <s v="0"/>
    <s v="0030"/>
    <s v="BFC-10"/>
    <s v="PP01"/>
    <s v="ASSEMBLY"/>
    <x v="2"/>
    <d v="2019-04-03T00:00:00"/>
    <d v="1899-12-30T07:46:19"/>
    <d v="2019-04-03T00:00:00"/>
    <d v="1899-12-30T15:57:58"/>
    <n v="12.233000000000001"/>
    <s v="H"/>
    <n v="733.98"/>
    <n v="200"/>
    <s v="MIN"/>
    <s v="CNF  PRT  REL  TECO"/>
  </r>
  <r>
    <n v="1522982"/>
    <x v="0"/>
    <s v="0"/>
    <s v="0040"/>
    <s v="BFC-10"/>
    <s v="PP01"/>
    <s v="ASSEMBLY"/>
    <x v="3"/>
    <d v="2019-05-13T00:00:00"/>
    <d v="1899-12-30T08:04:20"/>
    <d v="2019-05-15T00:00:00"/>
    <d v="1899-12-30T07:48:05"/>
    <n v="2.411"/>
    <s v="H"/>
    <n v="144.66"/>
    <n v="500"/>
    <s v="MIN"/>
    <s v="CNF  PRT  REL  TECO"/>
  </r>
  <r>
    <n v="1522982"/>
    <x v="0"/>
    <s v="0"/>
    <s v="0050"/>
    <s v="BFC-90"/>
    <s v="PP01"/>
    <s v="ASSY IN PROCESS INSPECTION"/>
    <x v="4"/>
    <d v="2019-05-15T00:00:00"/>
    <d v="1899-12-30T12:57:25"/>
    <d v="2019-05-15T00:00:00"/>
    <d v="1899-12-30T12:57:25"/>
    <n v="20"/>
    <s v="MIN"/>
    <n v="20"/>
    <n v="20"/>
    <s v="MIN"/>
    <s v="CNF  ORSP PRT  REL  TECO"/>
  </r>
  <r>
    <n v="1522982"/>
    <x v="0"/>
    <s v="0"/>
    <s v="0060"/>
    <s v="BFC-90"/>
    <s v="PP01"/>
    <s v="ASSY IN PROCESS INSPECTION"/>
    <x v="5"/>
    <d v="2019-05-15T00:00:00"/>
    <d v="1899-12-30T12:57:47"/>
    <d v="2019-05-15T00:00:00"/>
    <d v="1899-12-30T12:57:47"/>
    <n v="20"/>
    <s v="MIN"/>
    <n v="20"/>
    <n v="20"/>
    <s v="MIN"/>
    <s v="CNF  ORSP PRT  REL  TECO"/>
  </r>
  <r>
    <n v="1522982"/>
    <x v="0"/>
    <s v="0"/>
    <s v="0070"/>
    <s v="PFC-20"/>
    <s v="PP01"/>
    <s v="PAINT"/>
    <x v="6"/>
    <d v="2019-05-15T00:00:00"/>
    <d v="1899-12-30T15:32:34"/>
    <d v="2019-05-16T00:00:00"/>
    <d v="1899-12-30T05:52:26"/>
    <n v="5.86"/>
    <s v="H"/>
    <n v="351.6"/>
    <n v="450"/>
    <s v="MIN"/>
    <s v="CNF  PRT  REL  TECO"/>
  </r>
  <r>
    <n v="1522982"/>
    <x v="0"/>
    <s v="0"/>
    <s v="0080"/>
    <s v="PFC-99"/>
    <s v="PP01"/>
    <s v="PAINT INSPECTION"/>
    <x v="7"/>
    <d v="2019-05-16T00:00:00"/>
    <d v="1899-12-30T12:00:19"/>
    <d v="2019-05-16T00:00:00"/>
    <d v="1899-12-30T12:00:19"/>
    <n v="20"/>
    <s v="MIN"/>
    <n v="20"/>
    <n v="20"/>
    <s v="MIN"/>
    <s v="CNF  ORSP PRT  REL  TECO"/>
  </r>
  <r>
    <n v="1522982"/>
    <x v="0"/>
    <s v="0"/>
    <s v="0100"/>
    <s v="BFC-10"/>
    <s v="PP01"/>
    <s v="ASSEMBLY"/>
    <x v="8"/>
    <d v="2019-05-19T00:00:00"/>
    <d v="1899-12-30T09:23:59"/>
    <d v="2019-05-19T00:00:00"/>
    <d v="1899-12-30T13:31:40"/>
    <n v="29.817"/>
    <s v="MIN"/>
    <n v="29.817"/>
    <n v="40"/>
    <s v="MIN"/>
    <s v="CNF  PRT  REL  TECO"/>
  </r>
  <r>
    <n v="1522982"/>
    <x v="0"/>
    <s v="0"/>
    <s v="0110"/>
    <s v="BFC-90"/>
    <s v="PP01"/>
    <s v="ASSY IN PROCESS INSPECTION"/>
    <x v="9"/>
    <d v="2019-05-26T00:00:00"/>
    <d v="1899-12-30T12:51:59"/>
    <d v="2019-05-26T00:00:00"/>
    <d v="1899-12-30T12:51:59"/>
    <n v="20"/>
    <s v="MIN"/>
    <n v="20"/>
    <n v="20"/>
    <s v="MIN"/>
    <s v="CNF  ORSP PRT  REL  TECO"/>
  </r>
  <r>
    <n v="1522982"/>
    <x v="0"/>
    <s v="0"/>
    <s v="0120"/>
    <s v="BFC-90"/>
    <s v="PP01"/>
    <s v="ASSY IN PROCESS INSPECTION"/>
    <x v="10"/>
    <d v="2019-05-26T00:00:00"/>
    <d v="1899-12-30T12:52:07"/>
    <d v="2019-05-26T00:00:00"/>
    <d v="1899-12-30T12:52:07"/>
    <n v="50"/>
    <s v="MIN"/>
    <n v="50"/>
    <n v="50"/>
    <s v="MIN"/>
    <s v="CNF  ORSP PRT  REL  TECO"/>
  </r>
  <r>
    <n v="1522982"/>
    <x v="0"/>
    <s v="0"/>
    <s v="0140"/>
    <s v="BFC-99"/>
    <s v="PP03"/>
    <s v="FINAL INSPECTION"/>
    <x v="11"/>
    <d v="2019-05-26T00:00:00"/>
    <d v="1899-12-30T12:59:51"/>
    <d v="2019-05-26T00:00:00"/>
    <d v="1899-12-30T12:59:51"/>
    <n v="10"/>
    <s v="MIN"/>
    <n v="10"/>
    <n v="10"/>
    <s v="MIN"/>
    <s v="CNF  ORSP PRT  REL  TECO"/>
  </r>
  <r>
    <n v="1522982"/>
    <x v="0"/>
    <s v="1"/>
    <s v="0010"/>
    <s v="BFC-10"/>
    <s v="PP95"/>
    <s v="ASSEMBLY"/>
    <x v="12"/>
    <d v="2019-04-03T00:00:00"/>
    <d v="1899-12-30T07:47:16"/>
    <d v="2019-05-15T00:00:00"/>
    <d v="1899-12-30T12:41:47"/>
    <n v="32.201999999999998"/>
    <s v="H"/>
    <n v="1932.12"/>
    <n v="1"/>
    <s v="MIN"/>
    <s v="CNF  PRT  REL  TECO"/>
  </r>
  <r>
    <n v="1522982"/>
    <x v="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22982"/>
    <x v="0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22982"/>
    <x v="0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22982"/>
    <x v="0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23672"/>
    <x v="1"/>
    <s v="0"/>
    <s v="0010"/>
    <s v="BFC-10"/>
    <s v="PP01"/>
    <s v="ASSEMBLY"/>
    <x v="0"/>
    <d v="2019-04-03T00:00:00"/>
    <d v="1899-12-30T12:01:52"/>
    <d v="2019-04-03T00:00:00"/>
    <d v="1899-12-30T12:11:04"/>
    <n v="3.0329999999999999"/>
    <s v="MIN"/>
    <n v="3.0329999999999999"/>
    <n v="20"/>
    <s v="MIN"/>
    <s v="CNF  PRT  REL  TECO"/>
  </r>
  <r>
    <n v="1523672"/>
    <x v="1"/>
    <s v="0"/>
    <s v="0020"/>
    <s v="BFC-90"/>
    <s v="PP01"/>
    <s v="ASSY IN PROCESS INSPECTION"/>
    <x v="1"/>
    <d v="2019-04-03T00:00:00"/>
    <d v="1899-12-30T12:49:09"/>
    <d v="2019-04-03T00:00:00"/>
    <d v="1899-12-30T12:49:09"/>
    <n v="30"/>
    <s v="MIN"/>
    <n v="30"/>
    <n v="30"/>
    <s v="MIN"/>
    <s v="CNF  ORSP PRT  REL  TECO"/>
  </r>
  <r>
    <n v="1523672"/>
    <x v="1"/>
    <s v="0"/>
    <s v="0030"/>
    <s v="BFC-10"/>
    <s v="PP01"/>
    <s v="ASSEMBLY"/>
    <x v="2"/>
    <d v="2019-05-14T00:00:00"/>
    <d v="1899-12-30T07:27:05"/>
    <d v="2019-05-14T00:00:00"/>
    <d v="1899-12-30T13:22:30"/>
    <n v="5.9240000000000004"/>
    <s v="H"/>
    <n v="355.44"/>
    <n v="200"/>
    <s v="MIN"/>
    <s v="CNF  PRT  REL  TECO"/>
  </r>
  <r>
    <n v="1523672"/>
    <x v="1"/>
    <s v="0"/>
    <s v="0040"/>
    <s v="BFC-10"/>
    <s v="PP01"/>
    <s v="ASSEMBLY"/>
    <x v="3"/>
    <d v="2019-05-14T00:00:00"/>
    <d v="1899-12-30T13:28:31"/>
    <d v="2019-05-15T00:00:00"/>
    <d v="1899-12-30T14:41:16"/>
    <n v="9.1349999999999998"/>
    <s v="H"/>
    <n v="548.1"/>
    <n v="500"/>
    <s v="MIN"/>
    <s v="CNF  PRT  REL  TECO"/>
  </r>
  <r>
    <n v="1523672"/>
    <x v="1"/>
    <s v="0"/>
    <s v="0050"/>
    <s v="BFC-90"/>
    <s v="PP01"/>
    <s v="ASSY IN PROCESS INSPECTION"/>
    <x v="4"/>
    <d v="2019-05-16T00:00:00"/>
    <d v="1899-12-30T11:21:50"/>
    <d v="2019-05-16T00:00:00"/>
    <d v="1899-12-30T11:21:50"/>
    <n v="20"/>
    <s v="MIN"/>
    <n v="20"/>
    <n v="20"/>
    <s v="MIN"/>
    <s v="CNF  ORSP PRT  REL  TECO"/>
  </r>
  <r>
    <n v="1523672"/>
    <x v="1"/>
    <s v="0"/>
    <s v="0060"/>
    <s v="BFC-90"/>
    <s v="PP01"/>
    <s v="ASSY IN PROCESS INSPECTION"/>
    <x v="5"/>
    <d v="2019-05-16T00:00:00"/>
    <d v="1899-12-30T11:22:07"/>
    <d v="2019-05-16T00:00:00"/>
    <d v="1899-12-30T11:22:07"/>
    <n v="20"/>
    <s v="MIN"/>
    <n v="20"/>
    <n v="20"/>
    <s v="MIN"/>
    <s v="CNF  ORSP PRT  REL  TECO"/>
  </r>
  <r>
    <n v="1523672"/>
    <x v="1"/>
    <s v="0"/>
    <s v="0070"/>
    <s v="PFC-20"/>
    <s v="PP01"/>
    <s v="PAINT"/>
    <x v="6"/>
    <d v="2019-05-16T00:00:00"/>
    <d v="1899-12-30T13:48:42"/>
    <d v="2019-05-17T00:00:00"/>
    <d v="1899-12-30T06:23:54"/>
    <n v="396.76"/>
    <s v="MIN"/>
    <n v="396.76"/>
    <n v="450"/>
    <s v="MIN"/>
    <s v="CNF  PRT  REL  TECO"/>
  </r>
  <r>
    <n v="1523672"/>
    <x v="1"/>
    <s v="0"/>
    <s v="0080"/>
    <s v="PFC-99"/>
    <s v="PP01"/>
    <s v="PAINT INSPECTION"/>
    <x v="7"/>
    <d v="2019-05-20T00:00:00"/>
    <d v="1899-12-30T07:09:52"/>
    <d v="2019-05-20T00:00:00"/>
    <d v="1899-12-30T07:09:52"/>
    <n v="20"/>
    <s v="MIN"/>
    <n v="20"/>
    <n v="20"/>
    <s v="MIN"/>
    <s v="CNF  ORSP PRT  REL  TECO"/>
  </r>
  <r>
    <n v="1523672"/>
    <x v="1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3672"/>
    <x v="1"/>
    <s v="0"/>
    <s v="0100"/>
    <s v="BFC-10"/>
    <s v="PP01"/>
    <s v="ASSEMBLY"/>
    <x v="8"/>
    <d v="2019-05-21T00:00:00"/>
    <d v="1899-12-30T10:39:23"/>
    <d v="2019-05-21T00:00:00"/>
    <d v="1899-12-30T11:28:10"/>
    <n v="6.9669999999999996"/>
    <s v="MIN"/>
    <n v="6.9669999999999996"/>
    <n v="40"/>
    <s v="MIN"/>
    <s v="CNF  PRT  REL  TECO"/>
  </r>
  <r>
    <n v="1523672"/>
    <x v="1"/>
    <s v="0"/>
    <s v="0110"/>
    <s v="BFC-90"/>
    <s v="PP01"/>
    <s v="ASSY IN PROCESS INSPECTION"/>
    <x v="9"/>
    <d v="2019-05-21T00:00:00"/>
    <d v="1899-12-30T13:36:36"/>
    <d v="2019-05-21T00:00:00"/>
    <d v="1899-12-30T13:36:36"/>
    <n v="20"/>
    <s v="MIN"/>
    <n v="20"/>
    <n v="20"/>
    <s v="MIN"/>
    <s v="CNF  ORSP PRT  REL  TECO"/>
  </r>
  <r>
    <n v="1523672"/>
    <x v="1"/>
    <s v="0"/>
    <s v="0120"/>
    <s v="BFC-90"/>
    <s v="PP01"/>
    <s v="ASSY IN PROCESS INSPECTION"/>
    <x v="10"/>
    <d v="2019-05-21T00:00:00"/>
    <d v="1899-12-30T13:36:39"/>
    <d v="2019-05-21T00:00:00"/>
    <d v="1899-12-30T13:36:39"/>
    <n v="50"/>
    <s v="MIN"/>
    <n v="50"/>
    <n v="50"/>
    <s v="MIN"/>
    <s v="CNF  ORSP PRT  REL  TECO"/>
  </r>
  <r>
    <n v="1523672"/>
    <x v="1"/>
    <s v="0"/>
    <s v="0130"/>
    <s v="BFC-99"/>
    <s v="PP01"/>
    <s v="FINAL INSPECTION"/>
    <x v="18"/>
    <d v="2019-05-21T00:00:00"/>
    <d v="1899-12-30T13:36:42"/>
    <d v="2019-05-21T00:00:00"/>
    <d v="1899-12-30T13:36:42"/>
    <n v="10"/>
    <s v="MIN"/>
    <n v="10"/>
    <n v="10"/>
    <s v="MIN"/>
    <s v="CNF  ORSP PRT  REL  TECO"/>
  </r>
  <r>
    <n v="1523672"/>
    <x v="1"/>
    <s v="0"/>
    <s v="0140"/>
    <s v="BFC-99"/>
    <s v="PP03"/>
    <s v="FINAL INSPECTION"/>
    <x v="11"/>
    <d v="2019-05-26T00:00:00"/>
    <d v="1899-12-30T08:20:11"/>
    <d v="2019-05-26T00:00:00"/>
    <d v="1899-12-30T08:20:11"/>
    <n v="10"/>
    <s v="MIN"/>
    <n v="10"/>
    <n v="10"/>
    <s v="MIN"/>
    <s v="CNF  ORSP PRT  REL  TECO"/>
  </r>
  <r>
    <n v="1523672"/>
    <x v="1"/>
    <s v="1"/>
    <s v="0010"/>
    <s v="BFC-10"/>
    <s v="PP95"/>
    <s v="ASSEMBLY"/>
    <x v="12"/>
    <d v="2019-04-07T00:00:00"/>
    <d v="1899-12-30T07:39:59"/>
    <d v="2019-05-15T00:00:00"/>
    <d v="1899-12-30T12:14:33"/>
    <n v="26.728999999999999"/>
    <s v="H"/>
    <n v="1603.74"/>
    <n v="1"/>
    <s v="MIN"/>
    <s v="CNF  PRT  REL  TECO"/>
  </r>
  <r>
    <n v="1523672"/>
    <x v="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29212"/>
    <x v="1"/>
    <s v="0"/>
    <s v="0010"/>
    <s v="BFC-10"/>
    <s v="PP01"/>
    <s v="ASSEMBLY"/>
    <x v="0"/>
    <d v="2019-05-06T00:00:00"/>
    <d v="1899-12-30T09:13:29"/>
    <d v="2019-05-06T00:00:00"/>
    <d v="1899-12-30T10:00:58"/>
    <n v="15.833"/>
    <s v="MIN"/>
    <n v="15.833"/>
    <n v="20"/>
    <s v="MIN"/>
    <s v="CNF  PRT  REL  TECO"/>
  </r>
  <r>
    <n v="1529212"/>
    <x v="1"/>
    <s v="0"/>
    <s v="0020"/>
    <s v="BFC-90"/>
    <s v="PP01"/>
    <s v="ASSY IN PROCESS INSPECTION"/>
    <x v="1"/>
    <d v="2019-05-08T00:00:00"/>
    <d v="1899-12-30T08:23:06"/>
    <d v="2019-05-08T00:00:00"/>
    <d v="1899-12-30T08:23:06"/>
    <n v="30"/>
    <s v="MIN"/>
    <n v="30"/>
    <n v="30"/>
    <s v="MIN"/>
    <s v="CNF  ORSP PRT  REL  TECO"/>
  </r>
  <r>
    <n v="1529212"/>
    <x v="1"/>
    <s v="0"/>
    <s v="0030"/>
    <s v="BFC-10"/>
    <s v="PP01"/>
    <s v="ASSEMBLY"/>
    <x v="2"/>
    <d v="2019-05-09T00:00:00"/>
    <d v="1899-12-30T13:21:03"/>
    <d v="2019-05-09T00:00:00"/>
    <d v="1899-12-30T15:29:10"/>
    <n v="2.1349999999999998"/>
    <s v="H"/>
    <n v="128.1"/>
    <n v="200"/>
    <s v="MIN"/>
    <s v="CNF  PRT  REL  TECO"/>
  </r>
  <r>
    <n v="1529212"/>
    <x v="1"/>
    <s v="0"/>
    <s v="0040"/>
    <s v="BFC-10"/>
    <s v="PP01"/>
    <s v="ASSEMBLY"/>
    <x v="3"/>
    <d v="2019-05-12T00:00:00"/>
    <d v="1899-12-30T07:49:56"/>
    <d v="2019-05-12T00:00:00"/>
    <d v="1899-12-30T11:42:12"/>
    <n v="3.871"/>
    <s v="H"/>
    <n v="232.26"/>
    <n v="500"/>
    <s v="MIN"/>
    <s v="CNF  PRT  REL  TECO"/>
  </r>
  <r>
    <n v="1529212"/>
    <x v="1"/>
    <s v="0"/>
    <s v="0050"/>
    <s v="BFC-90"/>
    <s v="PP01"/>
    <s v="ASSY IN PROCESS INSPECTION"/>
    <x v="4"/>
    <d v="2019-05-15T00:00:00"/>
    <d v="1899-12-30T12:33:31"/>
    <d v="2019-05-15T00:00:00"/>
    <d v="1899-12-30T12:33:31"/>
    <n v="20"/>
    <s v="MIN"/>
    <n v="20"/>
    <n v="20"/>
    <s v="MIN"/>
    <s v="CNF  ORSP PRT  REL  TECO"/>
  </r>
  <r>
    <n v="1529212"/>
    <x v="1"/>
    <s v="0"/>
    <s v="0060"/>
    <s v="BFC-90"/>
    <s v="PP01"/>
    <s v="ASSY IN PROCESS INSPECTION"/>
    <x v="5"/>
    <d v="2019-05-15T00:00:00"/>
    <d v="1899-12-30T12:34:06"/>
    <d v="2019-05-15T00:00:00"/>
    <d v="1899-12-30T12:34:06"/>
    <n v="20"/>
    <s v="MIN"/>
    <n v="20"/>
    <n v="20"/>
    <s v="MIN"/>
    <s v="CNF  ORSP PRT  REL  TECO"/>
  </r>
  <r>
    <n v="1529212"/>
    <x v="1"/>
    <s v="0"/>
    <s v="0070"/>
    <s v="PFC-20"/>
    <s v="PP01"/>
    <s v="PAINT"/>
    <x v="6"/>
    <d v="2019-05-15T00:00:00"/>
    <d v="1899-12-30T15:32:34"/>
    <d v="2019-05-16T00:00:00"/>
    <d v="1899-12-30T06:07:04"/>
    <n v="5.3479999999999999"/>
    <s v="H"/>
    <n v="320.88"/>
    <n v="450"/>
    <s v="MIN"/>
    <s v="CNF  PRT  REL  TECO"/>
  </r>
  <r>
    <n v="1529212"/>
    <x v="1"/>
    <s v="0"/>
    <s v="0080"/>
    <s v="PFC-99"/>
    <s v="PP01"/>
    <s v="PAINT INSPECTION"/>
    <x v="7"/>
    <d v="2019-05-16T00:00:00"/>
    <d v="1899-12-30T11:55:13"/>
    <d v="2019-05-16T00:00:00"/>
    <d v="1899-12-30T11:55:13"/>
    <n v="20"/>
    <s v="MIN"/>
    <n v="20"/>
    <n v="20"/>
    <s v="MIN"/>
    <s v="CNF  ORSP PRT  REL  TECO"/>
  </r>
  <r>
    <n v="1529212"/>
    <x v="1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212"/>
    <x v="1"/>
    <s v="0"/>
    <s v="0100"/>
    <s v="BFC-10"/>
    <s v="PP01"/>
    <s v="ASSEMBLY"/>
    <x v="8"/>
    <d v="2019-05-19T00:00:00"/>
    <d v="1899-12-30T09:23:59"/>
    <d v="2019-05-19T00:00:00"/>
    <d v="1899-12-30T13:31:40"/>
    <n v="29.817"/>
    <s v="MIN"/>
    <n v="29.817"/>
    <n v="40"/>
    <s v="MIN"/>
    <s v="CNF  PRT  REL  TECO"/>
  </r>
  <r>
    <n v="1529212"/>
    <x v="1"/>
    <s v="0"/>
    <s v="0110"/>
    <s v="BFC-90"/>
    <s v="PP01"/>
    <s v="ASSY IN PROCESS INSPECTION"/>
    <x v="9"/>
    <d v="2019-05-21T00:00:00"/>
    <d v="1899-12-30T13:39:08"/>
    <d v="2019-05-21T00:00:00"/>
    <d v="1899-12-30T13:39:08"/>
    <n v="20"/>
    <s v="MIN"/>
    <n v="20"/>
    <n v="20"/>
    <s v="MIN"/>
    <s v="CNF  ORSP PRT  REL  TECO"/>
  </r>
  <r>
    <n v="1529212"/>
    <x v="1"/>
    <s v="0"/>
    <s v="0120"/>
    <s v="BFC-90"/>
    <s v="PP01"/>
    <s v="ASSY IN PROCESS INSPECTION"/>
    <x v="10"/>
    <d v="2019-05-21T00:00:00"/>
    <d v="1899-12-30T13:39:11"/>
    <d v="2019-05-21T00:00:00"/>
    <d v="1899-12-30T13:39:11"/>
    <n v="50"/>
    <s v="MIN"/>
    <n v="50"/>
    <n v="50"/>
    <s v="MIN"/>
    <s v="CNF  ORSP PRT  REL  TECO"/>
  </r>
  <r>
    <n v="1529212"/>
    <x v="1"/>
    <s v="0"/>
    <s v="0130"/>
    <s v="BFC-99"/>
    <s v="PP01"/>
    <s v="FINAL INSPECTION"/>
    <x v="18"/>
    <d v="2019-05-21T00:00:00"/>
    <d v="1899-12-30T13:39:14"/>
    <d v="2019-05-21T00:00:00"/>
    <d v="1899-12-30T13:39:14"/>
    <n v="10"/>
    <s v="MIN"/>
    <n v="10"/>
    <n v="10"/>
    <s v="MIN"/>
    <s v="CNF  ORSP PRT  REL  TECO"/>
  </r>
  <r>
    <n v="1529212"/>
    <x v="1"/>
    <s v="0"/>
    <s v="0140"/>
    <s v="BFC-99"/>
    <s v="PP03"/>
    <s v="FINAL INSPECTION"/>
    <x v="11"/>
    <d v="2019-05-23T00:00:00"/>
    <d v="1899-12-30T14:07:52"/>
    <d v="2019-05-23T00:00:00"/>
    <d v="1899-12-30T14:07:52"/>
    <n v="10"/>
    <s v="MIN"/>
    <n v="10"/>
    <n v="10"/>
    <s v="MIN"/>
    <s v="CNF  ORSP PRT  REL  TECO"/>
  </r>
  <r>
    <n v="1529212"/>
    <x v="1"/>
    <s v="1"/>
    <s v="0010"/>
    <s v="BFC-10"/>
    <s v="PP95"/>
    <s v="ASSEMBLY"/>
    <x v="12"/>
    <d v="2019-05-14T00:00:00"/>
    <d v="1899-12-30T07:36:04"/>
    <d v="2019-05-14T00:00:00"/>
    <d v="1899-12-30T15:22:26"/>
    <n v="7.7729999999999997"/>
    <s v="H"/>
    <n v="466.38"/>
    <n v="1"/>
    <s v="MIN"/>
    <s v="CNF  PRT  REL  TECO"/>
  </r>
  <r>
    <n v="1529212"/>
    <x v="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29213"/>
    <x v="1"/>
    <s v="0"/>
    <s v="0010"/>
    <s v="BFC-10"/>
    <s v="PP01"/>
    <s v="ASSEMBLY"/>
    <x v="0"/>
    <d v="2019-05-08T00:00:00"/>
    <d v="1899-12-30T07:46:04"/>
    <d v="2019-05-08T00:00:00"/>
    <d v="1899-12-30T08:49:55"/>
    <n v="1.0640000000000001"/>
    <s v="H"/>
    <n v="63.84"/>
    <n v="20"/>
    <s v="MIN"/>
    <s v="CNF  PRT  REL  TECO"/>
  </r>
  <r>
    <n v="1529213"/>
    <x v="1"/>
    <s v="0"/>
    <s v="0020"/>
    <s v="BFC-90"/>
    <s v="PP01"/>
    <s v="ASSY IN PROCESS INSPECTION"/>
    <x v="1"/>
    <d v="2019-05-08T00:00:00"/>
    <d v="1899-12-30T10:40:13"/>
    <d v="2019-05-08T00:00:00"/>
    <d v="1899-12-30T10:40:13"/>
    <n v="30"/>
    <s v="MIN"/>
    <n v="30"/>
    <n v="30"/>
    <s v="MIN"/>
    <s v="CNF  ORSP PRT  REL  TECO"/>
  </r>
  <r>
    <n v="1529213"/>
    <x v="1"/>
    <s v="0"/>
    <s v="0030"/>
    <s v="BFC-10"/>
    <s v="PP01"/>
    <s v="ASSEMBLY"/>
    <x v="2"/>
    <d v="2019-05-09T00:00:00"/>
    <d v="1899-12-30T08:04:41"/>
    <d v="2019-05-14T00:00:00"/>
    <d v="1899-12-30T15:11:50"/>
    <n v="5.1970000000000001"/>
    <s v="H"/>
    <n v="311.82"/>
    <n v="200"/>
    <s v="MIN"/>
    <s v="CNF  PRT  REL  TECO"/>
  </r>
  <r>
    <n v="1529213"/>
    <x v="1"/>
    <s v="0"/>
    <s v="0040"/>
    <s v="BFC-10"/>
    <s v="PP01"/>
    <s v="ASSEMBLY"/>
    <x v="3"/>
    <d v="2019-05-14T00:00:00"/>
    <d v="1899-12-30T15:12:05"/>
    <d v="2019-05-14T00:00:00"/>
    <d v="1899-12-30T15:15:12"/>
    <n v="2.6"/>
    <s v="MIN"/>
    <n v="2.6"/>
    <n v="500"/>
    <s v="MIN"/>
    <s v="CNF  PRT  REL  TECO"/>
  </r>
  <r>
    <n v="1529213"/>
    <x v="1"/>
    <s v="0"/>
    <s v="0050"/>
    <s v="BFC-90"/>
    <s v="PP01"/>
    <s v="ASSY IN PROCESS INSPECTION"/>
    <x v="4"/>
    <d v="2019-05-15T00:00:00"/>
    <d v="1899-12-30T07:22:42"/>
    <d v="2019-05-15T00:00:00"/>
    <d v="1899-12-30T07:22:42"/>
    <n v="20"/>
    <s v="MIN"/>
    <n v="20"/>
    <n v="20"/>
    <s v="MIN"/>
    <s v="CNF  ORSP PRT  REL  TECO"/>
  </r>
  <r>
    <n v="1529213"/>
    <x v="1"/>
    <s v="0"/>
    <s v="0060"/>
    <s v="BFC-90"/>
    <s v="PP01"/>
    <s v="ASSY IN PROCESS INSPECTION"/>
    <x v="5"/>
    <d v="2019-05-15T00:00:00"/>
    <d v="1899-12-30T07:23:10"/>
    <d v="2019-05-15T00:00:00"/>
    <d v="1899-12-30T07:23:10"/>
    <n v="20"/>
    <s v="MIN"/>
    <n v="20"/>
    <n v="20"/>
    <s v="MIN"/>
    <s v="CNF  ORSP PRT  REL  TECO"/>
  </r>
  <r>
    <n v="1529213"/>
    <x v="1"/>
    <s v="0"/>
    <s v="0070"/>
    <s v="PFC-20"/>
    <s v="PP01"/>
    <s v="PAINT"/>
    <x v="6"/>
    <d v="2019-05-15T00:00:00"/>
    <d v="1899-12-30T08:08:07"/>
    <d v="2019-05-16T00:00:00"/>
    <d v="1899-12-30T06:07:04"/>
    <n v="7.6280000000000001"/>
    <s v="H"/>
    <n v="457.68"/>
    <n v="450"/>
    <s v="MIN"/>
    <s v="CNF  PRT  REL  TECO"/>
  </r>
  <r>
    <n v="1529213"/>
    <x v="1"/>
    <s v="0"/>
    <s v="0080"/>
    <s v="PFC-99"/>
    <s v="PP01"/>
    <s v="PAINT INSPECTION"/>
    <x v="7"/>
    <d v="2019-05-16T00:00:00"/>
    <d v="1899-12-30T11:52:21"/>
    <d v="2019-05-16T00:00:00"/>
    <d v="1899-12-30T11:52:21"/>
    <n v="20"/>
    <s v="MIN"/>
    <n v="20"/>
    <n v="20"/>
    <s v="MIN"/>
    <s v="CNF  ORSP PRT  REL  TECO"/>
  </r>
  <r>
    <n v="1529213"/>
    <x v="1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213"/>
    <x v="1"/>
    <s v="0"/>
    <s v="0100"/>
    <s v="BFC-10"/>
    <s v="PP01"/>
    <s v="ASSEMBLY"/>
    <x v="8"/>
    <d v="2019-05-19T00:00:00"/>
    <d v="1899-12-30T09:23:59"/>
    <d v="2019-05-19T00:00:00"/>
    <d v="1899-12-30T13:31:40"/>
    <n v="29.817"/>
    <s v="MIN"/>
    <n v="29.817"/>
    <n v="40"/>
    <s v="MIN"/>
    <s v="CNF  PRT  REL  TECO"/>
  </r>
  <r>
    <n v="1529213"/>
    <x v="1"/>
    <s v="0"/>
    <s v="0110"/>
    <s v="BFC-90"/>
    <s v="PP01"/>
    <s v="ASSY IN PROCESS INSPECTION"/>
    <x v="9"/>
    <d v="2019-05-21T00:00:00"/>
    <d v="1899-12-30T13:37:52"/>
    <d v="2019-05-21T00:00:00"/>
    <d v="1899-12-30T13:37:52"/>
    <n v="20"/>
    <s v="MIN"/>
    <n v="20"/>
    <n v="20"/>
    <s v="MIN"/>
    <s v="CNF  ORSP PRT  REL  TECO"/>
  </r>
  <r>
    <n v="1529213"/>
    <x v="1"/>
    <s v="0"/>
    <s v="0120"/>
    <s v="BFC-90"/>
    <s v="PP01"/>
    <s v="ASSY IN PROCESS INSPECTION"/>
    <x v="10"/>
    <d v="2019-05-21T00:00:00"/>
    <d v="1899-12-30T13:37:55"/>
    <d v="2019-05-21T00:00:00"/>
    <d v="1899-12-30T13:37:55"/>
    <n v="50"/>
    <s v="MIN"/>
    <n v="50"/>
    <n v="50"/>
    <s v="MIN"/>
    <s v="CNF  ORSP PRT  REL  TECO"/>
  </r>
  <r>
    <n v="1529213"/>
    <x v="1"/>
    <s v="0"/>
    <s v="0130"/>
    <s v="BFC-99"/>
    <s v="PP01"/>
    <s v="FINAL INSPECTION"/>
    <x v="18"/>
    <d v="2019-05-21T00:00:00"/>
    <d v="1899-12-30T13:37:58"/>
    <d v="2019-05-21T00:00:00"/>
    <d v="1899-12-30T13:37:58"/>
    <n v="10"/>
    <s v="MIN"/>
    <n v="10"/>
    <n v="10"/>
    <s v="MIN"/>
    <s v="CNF  ORSP PRT  REL  TECO"/>
  </r>
  <r>
    <n v="1529213"/>
    <x v="1"/>
    <s v="0"/>
    <s v="0140"/>
    <s v="BFC-99"/>
    <s v="PP03"/>
    <s v="FINAL INSPECTION"/>
    <x v="11"/>
    <d v="2019-05-21T00:00:00"/>
    <d v="1899-12-30T14:12:39"/>
    <d v="2019-05-21T00:00:00"/>
    <d v="1899-12-30T14:12:39"/>
    <n v="10"/>
    <s v="MIN"/>
    <n v="10"/>
    <n v="10"/>
    <s v="MIN"/>
    <s v="CNF  ORSP PRT  REL  TECO"/>
  </r>
  <r>
    <n v="1529213"/>
    <x v="1"/>
    <s v="1"/>
    <s v="0010"/>
    <s v="BFC-10"/>
    <s v="PP95"/>
    <s v="ASSEMBLY"/>
    <x v="12"/>
    <d v="2019-05-12T00:00:00"/>
    <d v="1899-12-30T07:43:54"/>
    <d v="2019-05-14T00:00:00"/>
    <d v="1899-12-30T15:11:42"/>
    <n v="23.068999999999999"/>
    <s v="H"/>
    <n v="1384.1399999999999"/>
    <n v="1"/>
    <s v="MIN"/>
    <s v="CNF  PRT  REL  TECO"/>
  </r>
  <r>
    <n v="1529213"/>
    <x v="1"/>
    <s v="2"/>
    <s v="0070"/>
    <s v="PFC-20"/>
    <s v="PP95"/>
    <s v="PAINT"/>
    <x v="13"/>
    <d v="2019-05-15T00:00:00"/>
    <d v="1899-12-30T07:39:57"/>
    <d v="2019-05-15T00:00:00"/>
    <d v="1899-12-30T15:25:23"/>
    <n v="3.879"/>
    <s v="H"/>
    <n v="232.74"/>
    <n v="5"/>
    <s v="MIN"/>
    <s v="CNF  PRT  REL  TECO"/>
  </r>
  <r>
    <n v="1529214"/>
    <x v="1"/>
    <s v="0"/>
    <s v="0010"/>
    <s v="BFC-10"/>
    <s v="PP01"/>
    <s v="ASSEMBLY"/>
    <x v="0"/>
    <d v="2019-05-06T00:00:00"/>
    <d v="1899-12-30T09:13:07"/>
    <d v="2019-05-06T00:00:00"/>
    <d v="1899-12-30T10:00:58"/>
    <n v="16.016999999999999"/>
    <s v="MIN"/>
    <n v="16.016999999999999"/>
    <n v="20"/>
    <s v="MIN"/>
    <s v="CNF  PRT  REL  TECO"/>
  </r>
  <r>
    <n v="1529214"/>
    <x v="1"/>
    <s v="0"/>
    <s v="0020"/>
    <s v="BFC-90"/>
    <s v="PP01"/>
    <s v="ASSY IN PROCESS INSPECTION"/>
    <x v="1"/>
    <d v="2019-05-13T00:00:00"/>
    <d v="1899-12-30T10:30:32"/>
    <d v="2019-05-13T00:00:00"/>
    <d v="1899-12-30T10:30:32"/>
    <n v="30"/>
    <s v="MIN"/>
    <n v="30"/>
    <n v="30"/>
    <s v="MIN"/>
    <s v="CNF  ORSP PRT  REL  TECO"/>
  </r>
  <r>
    <n v="1529214"/>
    <x v="1"/>
    <s v="0"/>
    <s v="0030"/>
    <s v="BFC-10"/>
    <s v="PP01"/>
    <s v="ASSEMBLY"/>
    <x v="2"/>
    <d v="2019-05-13T00:00:00"/>
    <d v="1899-12-30T10:31:35"/>
    <d v="2019-05-13T00:00:00"/>
    <d v="1899-12-30T10:36:41"/>
    <n v="5.0999999999999996"/>
    <s v="MIN"/>
    <n v="5.0999999999999996"/>
    <n v="200"/>
    <s v="MIN"/>
    <s v="CNF  PRT  REL  TECO"/>
  </r>
  <r>
    <n v="1529214"/>
    <x v="1"/>
    <s v="0"/>
    <s v="0040"/>
    <s v="BFC-10"/>
    <s v="PP01"/>
    <s v="ASSEMBLY"/>
    <x v="3"/>
    <d v="2019-05-13T00:00:00"/>
    <d v="1899-12-30T10:37:05"/>
    <d v="2019-05-13T00:00:00"/>
    <d v="1899-12-30T10:48:59"/>
    <n v="11.9"/>
    <s v="MIN"/>
    <n v="11.9"/>
    <n v="500"/>
    <s v="MIN"/>
    <s v="CNF  PRT  REL  TECO"/>
  </r>
  <r>
    <n v="1529214"/>
    <x v="1"/>
    <s v="0"/>
    <s v="0050"/>
    <s v="BFC-90"/>
    <s v="PP01"/>
    <s v="ASSY IN PROCESS INSPECTION"/>
    <x v="4"/>
    <d v="2019-05-13T00:00:00"/>
    <d v="1899-12-30T10:59:31"/>
    <d v="2019-05-13T00:00:00"/>
    <d v="1899-12-30T10:59:31"/>
    <n v="20"/>
    <s v="MIN"/>
    <n v="20"/>
    <n v="20"/>
    <s v="MIN"/>
    <s v="CNF  ORSP PRT  REL  TECO"/>
  </r>
  <r>
    <n v="1529214"/>
    <x v="1"/>
    <s v="0"/>
    <s v="0060"/>
    <s v="BFC-90"/>
    <s v="PP01"/>
    <s v="ASSY IN PROCESS INSPECTION"/>
    <x v="5"/>
    <d v="2019-05-13T00:00:00"/>
    <d v="1899-12-30T11:10:10"/>
    <d v="2019-05-13T00:00:00"/>
    <d v="1899-12-30T11:10:10"/>
    <n v="20"/>
    <s v="MIN"/>
    <n v="20"/>
    <n v="20"/>
    <s v="MIN"/>
    <s v="CNF  ORSP PRT  REL  TECO"/>
  </r>
  <r>
    <n v="1529214"/>
    <x v="1"/>
    <s v="0"/>
    <s v="0070"/>
    <s v="PFC-20"/>
    <s v="PP01"/>
    <s v="PAINT"/>
    <x v="6"/>
    <d v="2019-05-13T00:00:00"/>
    <d v="1899-12-30T16:04:37"/>
    <d v="2019-05-14T00:00:00"/>
    <d v="1899-12-30T06:43:18"/>
    <n v="884.91700000000003"/>
    <s v="MIN"/>
    <n v="884.91700000000003"/>
    <n v="450"/>
    <s v="MIN"/>
    <s v="CNF  PRT  REL  TECO"/>
  </r>
  <r>
    <n v="1529214"/>
    <x v="1"/>
    <s v="0"/>
    <s v="0080"/>
    <s v="PFC-99"/>
    <s v="PP01"/>
    <s v="PAINT INSPECTION"/>
    <x v="7"/>
    <d v="2019-05-15T00:00:00"/>
    <d v="1899-12-30T08:05:58"/>
    <d v="2019-05-15T00:00:00"/>
    <d v="1899-12-30T08:05:58"/>
    <n v="20"/>
    <s v="MIN"/>
    <n v="20"/>
    <n v="20"/>
    <s v="MIN"/>
    <s v="CNF  ORSP PRT  REL  TECO"/>
  </r>
  <r>
    <n v="1529214"/>
    <x v="1"/>
    <s v="0"/>
    <s v="0100"/>
    <s v="BFC-10"/>
    <s v="PP01"/>
    <s v="ASSEMBLY"/>
    <x v="8"/>
    <d v="2019-05-16T00:00:00"/>
    <d v="1899-12-30T08:50:00"/>
    <d v="2019-05-16T00:00:00"/>
    <d v="1899-12-30T13:15:51"/>
    <n v="1.1080000000000001"/>
    <s v="H"/>
    <n v="66.48"/>
    <n v="40"/>
    <s v="MIN"/>
    <s v="CNF  PRT  REL  TECO"/>
  </r>
  <r>
    <n v="1529214"/>
    <x v="1"/>
    <s v="0"/>
    <s v="0110"/>
    <s v="BFC-90"/>
    <s v="PP01"/>
    <s v="ASSY IN PROCESS INSPECTION"/>
    <x v="9"/>
    <d v="2019-05-21T00:00:00"/>
    <d v="1899-12-30T13:38:11"/>
    <d v="2019-05-21T00:00:00"/>
    <d v="1899-12-30T13:38:11"/>
    <n v="20"/>
    <s v="MIN"/>
    <n v="20"/>
    <n v="20"/>
    <s v="MIN"/>
    <s v="CNF  ORSP PRT  REL  TECO"/>
  </r>
  <r>
    <n v="1529214"/>
    <x v="1"/>
    <s v="0"/>
    <s v="0120"/>
    <s v="BFC-90"/>
    <s v="PP01"/>
    <s v="ASSY IN PROCESS INSPECTION"/>
    <x v="10"/>
    <d v="2019-05-21T00:00:00"/>
    <d v="1899-12-30T13:38:14"/>
    <d v="2019-05-21T00:00:00"/>
    <d v="1899-12-30T13:38:14"/>
    <n v="50"/>
    <s v="MIN"/>
    <n v="50"/>
    <n v="50"/>
    <s v="MIN"/>
    <s v="CNF  ORSP PRT  REL  TECO"/>
  </r>
  <r>
    <n v="1529214"/>
    <x v="1"/>
    <s v="0"/>
    <s v="0140"/>
    <s v="BFC-99"/>
    <s v="PP03"/>
    <s v="FINAL INSPECTION"/>
    <x v="11"/>
    <d v="2019-05-23T00:00:00"/>
    <d v="1899-12-30T14:08:11"/>
    <d v="2019-05-23T00:00:00"/>
    <d v="1899-12-30T14:08:11"/>
    <n v="10"/>
    <s v="MIN"/>
    <n v="10"/>
    <n v="10"/>
    <s v="MIN"/>
    <s v="CNF  ORSP PRT  REL  TECO"/>
  </r>
  <r>
    <n v="1529214"/>
    <x v="1"/>
    <s v="1"/>
    <s v="0010"/>
    <s v="BFC-10"/>
    <s v="PP95"/>
    <s v="ASSEMBLY"/>
    <x v="12"/>
    <d v="2019-05-12T00:00:00"/>
    <d v="1899-12-30T07:36:52"/>
    <d v="2019-05-12T00:00:00"/>
    <d v="1899-12-30T15:26:45"/>
    <n v="7.8310000000000004"/>
    <s v="H"/>
    <n v="469.86"/>
    <n v="1"/>
    <s v="MIN"/>
    <s v="CNF  PRT  REL  TECO"/>
  </r>
  <r>
    <n v="1529214"/>
    <x v="1"/>
    <s v="2"/>
    <s v="0070"/>
    <s v="PFC-20"/>
    <s v="PP95"/>
    <s v="PAINT"/>
    <x v="13"/>
    <d v="2019-05-14T00:00:00"/>
    <d v="1899-12-30T07:57:35"/>
    <d v="2019-05-14T00:00:00"/>
    <d v="1899-12-30T15:07:01"/>
    <n v="7.157"/>
    <s v="H"/>
    <n v="429.42"/>
    <n v="5"/>
    <s v="MIN"/>
    <s v="CNF  PRT  REL  TECO"/>
  </r>
  <r>
    <n v="1529214"/>
    <x v="1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29214"/>
    <x v="1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29214"/>
    <x v="1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29215"/>
    <x v="1"/>
    <s v="0"/>
    <s v="0010"/>
    <s v="BFC-10"/>
    <s v="PP01"/>
    <s v="ASSEMBLY"/>
    <x v="19"/>
    <d v="2019-05-08T00:00:00"/>
    <d v="1899-12-30T07:44:34"/>
    <d v="2019-05-08T00:00:00"/>
    <d v="1899-12-30T08:49:28"/>
    <n v="32.883000000000003"/>
    <s v="MIN"/>
    <n v="32.883000000000003"/>
    <n v="20"/>
    <s v="MIN"/>
    <s v="CNF  PRT  REL  TECO"/>
  </r>
  <r>
    <n v="1529215"/>
    <x v="1"/>
    <s v="0"/>
    <s v="0020"/>
    <s v="BFC-90"/>
    <s v="PP01"/>
    <s v="ASSY IN PROCESS INSPECTION"/>
    <x v="1"/>
    <d v="2019-05-08T00:00:00"/>
    <d v="1899-12-30T10:40:23"/>
    <d v="2019-05-08T00:00:00"/>
    <d v="1899-12-30T10:40:23"/>
    <n v="30"/>
    <s v="MIN"/>
    <n v="30"/>
    <n v="30"/>
    <s v="MIN"/>
    <s v="CNF  ORSP PRT  REL  TECO"/>
  </r>
  <r>
    <n v="1529215"/>
    <x v="1"/>
    <s v="0"/>
    <s v="0030"/>
    <s v="BFC-10"/>
    <s v="PP01"/>
    <s v="ASSEMBLY"/>
    <x v="2"/>
    <d v="2019-05-09T00:00:00"/>
    <d v="1899-12-30T07:46:34"/>
    <d v="2019-05-09T00:00:00"/>
    <d v="1899-12-30T12:55:28"/>
    <n v="5.1479999999999997"/>
    <s v="H"/>
    <n v="308.88"/>
    <n v="200"/>
    <s v="MIN"/>
    <s v="CNF  PRT  REL  TECO"/>
  </r>
  <r>
    <n v="1529215"/>
    <x v="1"/>
    <s v="0"/>
    <s v="0040"/>
    <s v="BFC-10"/>
    <s v="PP01"/>
    <s v="ASSEMBLY"/>
    <x v="3"/>
    <d v="2019-05-12T00:00:00"/>
    <d v="1899-12-30T07:45:43"/>
    <d v="2019-05-13T00:00:00"/>
    <d v="1899-12-30T15:26:07"/>
    <n v="39.253"/>
    <s v="H"/>
    <n v="2355.1799999999998"/>
    <n v="500"/>
    <s v="MIN"/>
    <s v="CNF  PRT  REL  TECO"/>
  </r>
  <r>
    <n v="1529215"/>
    <x v="1"/>
    <s v="0"/>
    <s v="0050"/>
    <s v="BFC-90"/>
    <s v="PP01"/>
    <s v="ASSY IN PROCESS INSPECTION"/>
    <x v="4"/>
    <d v="2019-05-14T00:00:00"/>
    <d v="1899-12-30T10:44:05"/>
    <d v="2019-05-14T00:00:00"/>
    <d v="1899-12-30T10:44:05"/>
    <n v="20"/>
    <s v="MIN"/>
    <n v="20"/>
    <n v="20"/>
    <s v="MIN"/>
    <s v="CNF  ORSP PRT  REL  TECO"/>
  </r>
  <r>
    <n v="1529215"/>
    <x v="1"/>
    <s v="0"/>
    <s v="0060"/>
    <s v="BFC-90"/>
    <s v="PP01"/>
    <s v="ASSY IN PROCESS INSPECTION"/>
    <x v="5"/>
    <d v="2019-05-14T00:00:00"/>
    <d v="1899-12-30T10:44:26"/>
    <d v="2019-05-14T00:00:00"/>
    <d v="1899-12-30T10:44:26"/>
    <n v="20"/>
    <s v="MIN"/>
    <n v="20"/>
    <n v="20"/>
    <s v="MIN"/>
    <s v="CNF  ORSP PRT  REL  TECO"/>
  </r>
  <r>
    <n v="1529215"/>
    <x v="1"/>
    <s v="0"/>
    <s v="0070"/>
    <s v="PFC-20"/>
    <s v="PP01"/>
    <s v="PAINT"/>
    <x v="6"/>
    <d v="2019-05-14T00:00:00"/>
    <d v="1899-12-30T13:10:56"/>
    <d v="2019-05-15T00:00:00"/>
    <d v="1899-12-30T07:51:49"/>
    <n v="977.90300000000002"/>
    <s v="MIN"/>
    <n v="977.90300000000002"/>
    <n v="450"/>
    <s v="MIN"/>
    <s v="CNF  PRT  REL  TECO"/>
  </r>
  <r>
    <n v="1529215"/>
    <x v="1"/>
    <s v="0"/>
    <s v="0080"/>
    <s v="PFC-99"/>
    <s v="PP01"/>
    <s v="PAINT INSPECTION"/>
    <x v="7"/>
    <d v="2019-05-16T00:00:00"/>
    <d v="1899-12-30T07:11:30"/>
    <d v="2019-05-16T00:00:00"/>
    <d v="1899-12-30T07:11:30"/>
    <n v="20"/>
    <s v="MIN"/>
    <n v="20"/>
    <n v="20"/>
    <s v="MIN"/>
    <s v="CNF  ORSP PRT  REL  TECO"/>
  </r>
  <r>
    <n v="1529215"/>
    <x v="1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215"/>
    <x v="1"/>
    <s v="0"/>
    <s v="0100"/>
    <s v="BFC-10"/>
    <s v="PP01"/>
    <s v="ASSEMBLY"/>
    <x v="8"/>
    <d v="2019-05-16T00:00:00"/>
    <d v="1899-12-30T08:50:00"/>
    <d v="2019-05-16T00:00:00"/>
    <d v="1899-12-30T13:15:51"/>
    <n v="1.1080000000000001"/>
    <s v="H"/>
    <n v="66.48"/>
    <n v="40"/>
    <s v="MIN"/>
    <s v="CNF  PRT  REL  TECO"/>
  </r>
  <r>
    <n v="1529215"/>
    <x v="1"/>
    <s v="0"/>
    <s v="0110"/>
    <s v="BFC-90"/>
    <s v="PP01"/>
    <s v="ASSY IN PROCESS INSPECTION"/>
    <x v="9"/>
    <d v="2019-05-21T00:00:00"/>
    <d v="1899-12-30T13:38:27"/>
    <d v="2019-05-21T00:00:00"/>
    <d v="1899-12-30T13:38:27"/>
    <n v="20"/>
    <s v="MIN"/>
    <n v="20"/>
    <n v="20"/>
    <s v="MIN"/>
    <s v="CNF  ORSP PRT  REL  TECO"/>
  </r>
  <r>
    <n v="1529215"/>
    <x v="1"/>
    <s v="0"/>
    <s v="0120"/>
    <s v="BFC-90"/>
    <s v="PP01"/>
    <s v="ASSY IN PROCESS INSPECTION"/>
    <x v="10"/>
    <d v="2019-05-21T00:00:00"/>
    <d v="1899-12-30T13:38:29"/>
    <d v="2019-05-21T00:00:00"/>
    <d v="1899-12-30T13:38:29"/>
    <n v="50"/>
    <s v="MIN"/>
    <n v="50"/>
    <n v="50"/>
    <s v="MIN"/>
    <s v="CNF  ORSP PRT  REL  TECO"/>
  </r>
  <r>
    <n v="1529215"/>
    <x v="1"/>
    <s v="0"/>
    <s v="0130"/>
    <s v="BFC-99"/>
    <s v="PP01"/>
    <s v="FINAL INSPECTION"/>
    <x v="18"/>
    <d v="2019-05-21T00:00:00"/>
    <d v="1899-12-30T13:38:32"/>
    <d v="2019-05-21T00:00:00"/>
    <d v="1899-12-30T13:38:32"/>
    <n v="10"/>
    <s v="MIN"/>
    <n v="10"/>
    <n v="10"/>
    <s v="MIN"/>
    <s v="CNF  ORSP PRT  REL  TECO"/>
  </r>
  <r>
    <n v="1529215"/>
    <x v="1"/>
    <s v="0"/>
    <s v="0140"/>
    <s v="BFC-99"/>
    <s v="PP03"/>
    <s v="FINAL INSPECTION"/>
    <x v="11"/>
    <d v="2019-05-23T00:00:00"/>
    <d v="1899-12-30T14:08:26"/>
    <d v="2019-05-23T00:00:00"/>
    <d v="1899-12-30T14:08:26"/>
    <n v="10"/>
    <s v="MIN"/>
    <n v="10"/>
    <n v="10"/>
    <s v="MIN"/>
    <s v="CNF  ORSP PRT  REL  TECO"/>
  </r>
  <r>
    <n v="1529215"/>
    <x v="1"/>
    <s v="1"/>
    <s v="0010"/>
    <s v="BFC-10"/>
    <s v="PP95"/>
    <s v="ASSEMBLY"/>
    <x v="12"/>
    <d v="2019-05-19T00:00:00"/>
    <d v="1899-12-30T07:52:35"/>
    <d v="2019-05-21T00:00:00"/>
    <d v="1899-12-30T11:28:35"/>
    <n v="50.212000000000003"/>
    <s v="H"/>
    <n v="3012.7200000000003"/>
    <n v="1"/>
    <s v="MIN"/>
    <s v="CNF  PRT  REL  TECO"/>
  </r>
  <r>
    <n v="1529215"/>
    <x v="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29216"/>
    <x v="1"/>
    <s v="0"/>
    <s v="0010"/>
    <s v="BFC-10"/>
    <s v="PP01"/>
    <s v="ASSEMBLY"/>
    <x v="0"/>
    <d v="2019-05-06T00:00:00"/>
    <d v="1899-12-30T09:12:43"/>
    <d v="2019-05-06T00:00:00"/>
    <d v="1899-12-30T10:00:58"/>
    <n v="16.417000000000002"/>
    <s v="MIN"/>
    <n v="16.417000000000002"/>
    <n v="20"/>
    <s v="MIN"/>
    <s v="CNF  PRT  REL  TECO"/>
  </r>
  <r>
    <n v="1529216"/>
    <x v="1"/>
    <s v="0"/>
    <s v="0020"/>
    <s v="BFC-90"/>
    <s v="PP01"/>
    <s v="ASSY IN PROCESS INSPECTION"/>
    <x v="1"/>
    <d v="2019-05-08T00:00:00"/>
    <d v="1899-12-30T08:23:16"/>
    <d v="2019-05-08T00:00:00"/>
    <d v="1899-12-30T08:23:16"/>
    <n v="30"/>
    <s v="MIN"/>
    <n v="30"/>
    <n v="30"/>
    <s v="MIN"/>
    <s v="CNF  ORSP PRT  REL  TECO"/>
  </r>
  <r>
    <n v="1529216"/>
    <x v="1"/>
    <s v="0"/>
    <s v="0030"/>
    <s v="BFC-10"/>
    <s v="PP01"/>
    <s v="ASSEMBLY"/>
    <x v="2"/>
    <d v="2019-05-08T00:00:00"/>
    <d v="1899-12-30T12:41:41"/>
    <d v="2019-05-09T00:00:00"/>
    <d v="1899-12-30T12:35:24"/>
    <n v="3.8660000000000001"/>
    <s v="H"/>
    <n v="231.96"/>
    <n v="200"/>
    <s v="MIN"/>
    <s v="CNF  PRT  REL  TECO"/>
  </r>
  <r>
    <n v="1529216"/>
    <x v="1"/>
    <s v="0"/>
    <s v="0040"/>
    <s v="BFC-10"/>
    <s v="PP01"/>
    <s v="ASSEMBLY"/>
    <x v="3"/>
    <d v="2019-05-09T00:00:00"/>
    <d v="1899-12-30T12:35:33"/>
    <d v="2019-05-09T00:00:00"/>
    <d v="1899-12-30T13:17:05"/>
    <n v="41.533000000000001"/>
    <s v="MIN"/>
    <n v="41.533000000000001"/>
    <n v="500"/>
    <s v="MIN"/>
    <s v="CNF  PRT  REL  TECO"/>
  </r>
  <r>
    <n v="1529216"/>
    <x v="1"/>
    <s v="0"/>
    <s v="0050"/>
    <s v="BFC-90"/>
    <s v="PP01"/>
    <s v="ASSY IN PROCESS INSPECTION"/>
    <x v="4"/>
    <d v="2019-05-09T00:00:00"/>
    <d v="1899-12-30T14:22:53"/>
    <d v="2019-05-09T00:00:00"/>
    <d v="1899-12-30T14:22:53"/>
    <n v="20"/>
    <s v="MIN"/>
    <n v="20"/>
    <n v="20"/>
    <s v="MIN"/>
    <s v="CNF  ORSP PRT  REL  TECO"/>
  </r>
  <r>
    <n v="1529216"/>
    <x v="1"/>
    <s v="0"/>
    <s v="0060"/>
    <s v="BFC-90"/>
    <s v="PP01"/>
    <s v="ASSY IN PROCESS INSPECTION"/>
    <x v="5"/>
    <d v="2019-05-09T00:00:00"/>
    <d v="1899-12-30T14:23:00"/>
    <d v="2019-05-09T00:00:00"/>
    <d v="1899-12-30T14:23:00"/>
    <n v="20"/>
    <s v="MIN"/>
    <n v="20"/>
    <n v="20"/>
    <s v="MIN"/>
    <s v="CNF  ORSP PRT  REL  TECO"/>
  </r>
  <r>
    <n v="1529216"/>
    <x v="1"/>
    <s v="0"/>
    <s v="0070"/>
    <s v="PFC-20"/>
    <s v="PP01"/>
    <s v="PAINT"/>
    <x v="6"/>
    <d v="2019-05-09T00:00:00"/>
    <d v="1899-12-30T15:32:48"/>
    <d v="2019-05-12T00:00:00"/>
    <d v="1899-12-30T15:29:44"/>
    <n v="25.948"/>
    <s v="H"/>
    <n v="1556.88"/>
    <n v="450"/>
    <s v="MIN"/>
    <s v="CNF  PRT  REL  TECO"/>
  </r>
  <r>
    <n v="1529216"/>
    <x v="1"/>
    <s v="0"/>
    <s v="0080"/>
    <s v="PFC-99"/>
    <s v="PP01"/>
    <s v="PAINT INSPECTION"/>
    <x v="7"/>
    <d v="2019-05-13T00:00:00"/>
    <d v="1899-12-30T07:37:18"/>
    <d v="2019-05-13T00:00:00"/>
    <d v="1899-12-30T07:37:18"/>
    <n v="20"/>
    <s v="MIN"/>
    <n v="20"/>
    <n v="20"/>
    <s v="MIN"/>
    <s v="CNF  ORSP PRT  REL  TECO"/>
  </r>
  <r>
    <n v="1529216"/>
    <x v="1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216"/>
    <x v="1"/>
    <s v="0"/>
    <s v="0100"/>
    <s v="BFC-10"/>
    <s v="PP01"/>
    <s v="ASSEMBLY"/>
    <x v="8"/>
    <d v="2019-05-22T00:00:00"/>
    <d v="1899-12-30T10:40:36"/>
    <d v="2019-05-22T00:00:00"/>
    <d v="1899-12-30T14:21:55"/>
    <n v="1.8440000000000001"/>
    <s v="H"/>
    <n v="110.64"/>
    <n v="40"/>
    <s v="MIN"/>
    <s v="CNF  PRT  REL  TECO"/>
  </r>
  <r>
    <n v="1529216"/>
    <x v="1"/>
    <s v="0"/>
    <s v="0110"/>
    <s v="BFC-90"/>
    <s v="PP01"/>
    <s v="ASSY IN PROCESS INSPECTION"/>
    <x v="9"/>
    <d v="2019-05-22T00:00:00"/>
    <d v="1899-12-30T13:51:55"/>
    <d v="2019-05-22T00:00:00"/>
    <d v="1899-12-30T13:51:55"/>
    <n v="20"/>
    <s v="MIN"/>
    <n v="20"/>
    <n v="20"/>
    <s v="MIN"/>
    <s v="CNF  ORSP PRT  REL  TECO"/>
  </r>
  <r>
    <n v="1529216"/>
    <x v="1"/>
    <s v="0"/>
    <s v="0120"/>
    <s v="BFC-90"/>
    <s v="PP01"/>
    <s v="ASSY IN PROCESS INSPECTION"/>
    <x v="10"/>
    <d v="2019-05-22T00:00:00"/>
    <d v="1899-12-30T13:51:58"/>
    <d v="2019-05-22T00:00:00"/>
    <d v="1899-12-30T13:51:58"/>
    <n v="50"/>
    <s v="MIN"/>
    <n v="50"/>
    <n v="50"/>
    <s v="MIN"/>
    <s v="CNF  ORSP PRT  REL  TECO"/>
  </r>
  <r>
    <n v="1529216"/>
    <x v="1"/>
    <s v="0"/>
    <s v="0130"/>
    <s v="BFC-99"/>
    <s v="PP01"/>
    <s v="FINAL INSPECTION"/>
    <x v="18"/>
    <d v="2019-05-22T00:00:00"/>
    <d v="1899-12-30T13:52:02"/>
    <d v="2019-05-22T00:00:00"/>
    <d v="1899-12-30T13:52:02"/>
    <n v="10"/>
    <s v="MIN"/>
    <n v="10"/>
    <n v="10"/>
    <s v="MIN"/>
    <s v="CNF  ORSP PRT  REL  TECO"/>
  </r>
  <r>
    <n v="1529216"/>
    <x v="1"/>
    <s v="0"/>
    <s v="0140"/>
    <s v="BFC-99"/>
    <s v="PP03"/>
    <s v="FINAL INSPECTION"/>
    <x v="11"/>
    <d v="2019-05-23T00:00:00"/>
    <d v="1899-12-30T14:08:39"/>
    <d v="2019-05-23T00:00:00"/>
    <d v="1899-12-30T14:08:39"/>
    <n v="10"/>
    <s v="MIN"/>
    <n v="10"/>
    <n v="10"/>
    <s v="MIN"/>
    <s v="CNF  ORSP PRT  REL  TECO"/>
  </r>
  <r>
    <n v="1529216"/>
    <x v="1"/>
    <s v="1"/>
    <s v="0010"/>
    <s v="BFC-10"/>
    <s v="PP95"/>
    <s v="ASSEMBLY"/>
    <x v="12"/>
    <d v="2019-05-20T00:00:00"/>
    <d v="1899-12-30T08:59:30"/>
    <d v="2019-05-21T00:00:00"/>
    <d v="1899-12-30T15:23:20"/>
    <n v="3.3170000000000002"/>
    <s v="H"/>
    <n v="199.02"/>
    <n v="1"/>
    <s v="MIN"/>
    <s v="CNF  PRT  REL  TECO"/>
  </r>
  <r>
    <n v="1529216"/>
    <x v="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29217"/>
    <x v="0"/>
    <s v="0"/>
    <s v="0010"/>
    <s v="BFC-10"/>
    <s v="PP01"/>
    <s v="ASSEMBLY"/>
    <x v="0"/>
    <d v="2019-05-08T00:00:00"/>
    <d v="1899-12-30T07:45:26"/>
    <d v="2019-05-08T00:00:00"/>
    <d v="1899-12-30T08:49:28"/>
    <n v="32.017000000000003"/>
    <s v="MIN"/>
    <n v="32.017000000000003"/>
    <n v="20"/>
    <s v="MIN"/>
    <s v="CNF  PRT  REL  TECO"/>
  </r>
  <r>
    <n v="1529217"/>
    <x v="0"/>
    <s v="0"/>
    <s v="0020"/>
    <s v="BFC-90"/>
    <s v="PP01"/>
    <s v="ASSY IN PROCESS INSPECTION"/>
    <x v="1"/>
    <d v="2019-05-19T00:00:00"/>
    <d v="1899-12-30T09:18:03"/>
    <d v="2019-05-19T00:00:00"/>
    <d v="1899-12-30T09:18:03"/>
    <n v="30"/>
    <s v="MIN"/>
    <n v="30"/>
    <n v="30"/>
    <s v="MIN"/>
    <s v="CNF  ORSP PRT  REL  TECO"/>
  </r>
  <r>
    <n v="1529217"/>
    <x v="0"/>
    <s v="0"/>
    <s v="0030"/>
    <s v="BFC-10"/>
    <s v="PP01"/>
    <s v="ASSEMBLY"/>
    <x v="2"/>
    <d v="2019-05-19T00:00:00"/>
    <d v="1899-12-30T09:26:06"/>
    <d v="2019-05-19T00:00:00"/>
    <d v="1899-12-30T15:21:01"/>
    <n v="5.915"/>
    <s v="H"/>
    <n v="354.9"/>
    <n v="200"/>
    <s v="MIN"/>
    <s v="CNF  PRT  REL  TECO"/>
  </r>
  <r>
    <n v="1529217"/>
    <x v="0"/>
    <s v="0"/>
    <s v="0040"/>
    <s v="BFC-10"/>
    <s v="PP01"/>
    <s v="ASSEMBLY"/>
    <x v="3"/>
    <d v="2019-05-20T00:00:00"/>
    <d v="1899-12-30T07:40:39"/>
    <d v="2019-05-20T00:00:00"/>
    <d v="1899-12-30T15:21:59"/>
    <n v="7.6890000000000001"/>
    <s v="H"/>
    <n v="461.34000000000003"/>
    <n v="500"/>
    <s v="MIN"/>
    <s v="CNF  PRT  REL  TECO"/>
  </r>
  <r>
    <n v="1529217"/>
    <x v="0"/>
    <s v="0"/>
    <s v="0050"/>
    <s v="BFC-90"/>
    <s v="PP01"/>
    <s v="ASSY IN PROCESS INSPECTION"/>
    <x v="4"/>
    <d v="2019-05-21T00:00:00"/>
    <d v="1899-12-30T10:25:03"/>
    <d v="2019-05-21T00:00:00"/>
    <d v="1899-12-30T10:25:03"/>
    <n v="20"/>
    <s v="MIN"/>
    <n v="20"/>
    <n v="20"/>
    <s v="MIN"/>
    <s v="CNF  ORSP PRT  REL  TECO"/>
  </r>
  <r>
    <n v="1529217"/>
    <x v="0"/>
    <s v="0"/>
    <s v="0060"/>
    <s v="BFC-90"/>
    <s v="PP01"/>
    <s v="ASSY IN PROCESS INSPECTION"/>
    <x v="5"/>
    <d v="2019-05-21T00:00:00"/>
    <d v="1899-12-30T10:25:18"/>
    <d v="2019-05-21T00:00:00"/>
    <d v="1899-12-30T10:25:18"/>
    <n v="20"/>
    <s v="MIN"/>
    <n v="20"/>
    <n v="20"/>
    <s v="MIN"/>
    <s v="CNF  ORSP PRT  REL  TECO"/>
  </r>
  <r>
    <n v="1529217"/>
    <x v="0"/>
    <s v="0"/>
    <s v="0070"/>
    <s v="PFC-20"/>
    <s v="PP01"/>
    <s v="PAINT"/>
    <x v="6"/>
    <d v="2019-05-21T00:00:00"/>
    <d v="1899-12-30T10:56:14"/>
    <d v="2019-05-22T00:00:00"/>
    <d v="1899-12-30T06:50:10"/>
    <n v="346.58"/>
    <s v="MIN"/>
    <n v="346.58"/>
    <n v="450"/>
    <s v="MIN"/>
    <s v="CNF  PRT  REL  TECO"/>
  </r>
  <r>
    <n v="1529217"/>
    <x v="0"/>
    <s v="0"/>
    <s v="0080"/>
    <s v="PFC-99"/>
    <s v="PP01"/>
    <s v="PAINT INSPECTION"/>
    <x v="7"/>
    <d v="2019-05-23T00:00:00"/>
    <d v="1899-12-30T06:59:48"/>
    <d v="2019-05-23T00:00:00"/>
    <d v="1899-12-30T06:59:48"/>
    <n v="20"/>
    <s v="MIN"/>
    <n v="20"/>
    <n v="20"/>
    <s v="MIN"/>
    <s v="CNF  ORSP PRT  REL  TECO"/>
  </r>
  <r>
    <n v="1529217"/>
    <x v="0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217"/>
    <x v="0"/>
    <s v="0"/>
    <s v="0100"/>
    <s v="BFC-10"/>
    <s v="PP01"/>
    <s v="ASSEMBLY"/>
    <x v="8"/>
    <d v="2019-05-23T00:00:00"/>
    <d v="1899-12-30T08:56:58"/>
    <d v="2019-05-23T00:00:00"/>
    <d v="1899-12-30T13:55:05"/>
    <n v="54.082999999999998"/>
    <s v="MIN"/>
    <n v="54.082999999999998"/>
    <n v="40"/>
    <s v="MIN"/>
    <s v="CNF  PRT  REL  TECO"/>
  </r>
  <r>
    <n v="1529217"/>
    <x v="0"/>
    <s v="0"/>
    <s v="0110"/>
    <s v="BFC-90"/>
    <s v="PP01"/>
    <s v="ASSY IN PROCESS INSPECTION"/>
    <x v="9"/>
    <d v="2019-05-27T00:00:00"/>
    <d v="1899-12-30T13:14:42"/>
    <d v="2019-05-27T00:00:00"/>
    <d v="1899-12-30T13:14:42"/>
    <n v="20"/>
    <s v="MIN"/>
    <n v="20"/>
    <n v="20"/>
    <s v="MIN"/>
    <s v="CNF  ORSP PRT  REL  TECO"/>
  </r>
  <r>
    <n v="1529217"/>
    <x v="0"/>
    <s v="0"/>
    <s v="0120"/>
    <s v="BFC-90"/>
    <s v="PP01"/>
    <s v="ASSY IN PROCESS INSPECTION"/>
    <x v="10"/>
    <d v="2019-05-27T00:00:00"/>
    <d v="1899-12-30T13:14:54"/>
    <d v="2019-05-27T00:00:00"/>
    <d v="1899-12-30T13:14:54"/>
    <n v="50"/>
    <s v="MIN"/>
    <n v="50"/>
    <n v="50"/>
    <s v="MIN"/>
    <s v="CNF  ORSP PRT  REL  TECO"/>
  </r>
  <r>
    <n v="1529217"/>
    <x v="0"/>
    <s v="0"/>
    <s v="0130"/>
    <s v="BFC-99"/>
    <s v="PP01"/>
    <s v="FINAL INSPECTION"/>
    <x v="18"/>
    <d v="2019-05-27T00:00:00"/>
    <d v="1899-12-30T13:15:03"/>
    <d v="2019-05-27T00:00:00"/>
    <d v="1899-12-30T13:15:03"/>
    <n v="10"/>
    <s v="MIN"/>
    <n v="10"/>
    <n v="10"/>
    <s v="MIN"/>
    <s v="CNF  ORSP PRT  REL  TECO"/>
  </r>
  <r>
    <n v="1529217"/>
    <x v="0"/>
    <s v="0"/>
    <s v="0140"/>
    <s v="BFC-99"/>
    <s v="PP03"/>
    <s v="FINAL INSPECTION"/>
    <x v="11"/>
    <d v="2019-05-27T00:00:00"/>
    <d v="1899-12-30T13:15:17"/>
    <d v="2019-05-27T00:00:00"/>
    <d v="1899-12-30T13:15:17"/>
    <n v="10"/>
    <s v="MIN"/>
    <n v="10"/>
    <n v="10"/>
    <s v="MIN"/>
    <s v="CNF  ORSP PRT  REL  TECO"/>
  </r>
  <r>
    <n v="1529217"/>
    <x v="0"/>
    <s v="1"/>
    <s v="0010"/>
    <s v="BFC-10"/>
    <s v="PP95"/>
    <s v="ASSEMBLY"/>
    <x v="12"/>
    <d v="2019-05-09T00:00:00"/>
    <d v="1899-12-30T07:47:57"/>
    <d v="2019-05-21T00:00:00"/>
    <d v="1899-12-30T09:53:32"/>
    <n v="70.078999999999994"/>
    <s v="H"/>
    <n v="4204.74"/>
    <n v="1"/>
    <s v="MIN"/>
    <s v="CNF  PRT  REL  TECO"/>
  </r>
  <r>
    <n v="1529217"/>
    <x v="0"/>
    <s v="2"/>
    <s v="0070"/>
    <s v="PFC-20"/>
    <s v="PP95"/>
    <s v="PAINT"/>
    <x v="13"/>
    <d v="2019-05-21T00:00:00"/>
    <d v="1899-12-30T23:01:22"/>
    <d v="2019-05-22T00:00:00"/>
    <d v="1899-12-30T06:32:50"/>
    <n v="2.508"/>
    <s v="H"/>
    <n v="150.47999999999999"/>
    <n v="5"/>
    <s v="MIN"/>
    <s v="CNF  PRT  REL  TECO"/>
  </r>
  <r>
    <n v="1529656"/>
    <x v="0"/>
    <s v="0"/>
    <s v="0010"/>
    <s v="BFC-10"/>
    <s v="PP01"/>
    <s v="ASSEMBLY"/>
    <x v="0"/>
    <d v="2019-05-12T00:00:00"/>
    <d v="1899-12-30T09:28:30"/>
    <d v="2019-05-12T00:00:00"/>
    <d v="1899-12-30T09:29:17"/>
    <n v="12"/>
    <s v="S"/>
    <n v="0.2"/>
    <n v="20"/>
    <s v="MIN"/>
    <s v="CNF  PRT  REL  TECO"/>
  </r>
  <r>
    <n v="1529656"/>
    <x v="0"/>
    <s v="0"/>
    <s v="0020"/>
    <s v="BFC-90"/>
    <s v="PP01"/>
    <s v="ASSY IN PROCESS INSPECTION"/>
    <x v="1"/>
    <d v="2019-05-12T00:00:00"/>
    <d v="1899-12-30T10:22:52"/>
    <d v="2019-05-12T00:00:00"/>
    <d v="1899-12-30T10:22:52"/>
    <n v="30"/>
    <s v="MIN"/>
    <n v="30"/>
    <n v="30"/>
    <s v="MIN"/>
    <s v="CNF  ORSP PRT  REL  TECO"/>
  </r>
  <r>
    <n v="1529656"/>
    <x v="0"/>
    <s v="0"/>
    <s v="0030"/>
    <s v="BFC-10"/>
    <s v="PP01"/>
    <s v="ASSEMBLY"/>
    <x v="2"/>
    <d v="2019-05-19T00:00:00"/>
    <d v="1899-12-30T12:22:07"/>
    <d v="2019-05-19T00:00:00"/>
    <d v="1899-12-30T13:15:41"/>
    <n v="53.567"/>
    <s v="MIN"/>
    <n v="53.567"/>
    <n v="200"/>
    <s v="MIN"/>
    <s v="CNF  PRT  REL  TECO"/>
  </r>
  <r>
    <n v="1529656"/>
    <x v="0"/>
    <s v="0"/>
    <s v="0040"/>
    <s v="BFC-10"/>
    <s v="PP01"/>
    <s v="ASSEMBLY"/>
    <x v="3"/>
    <d v="2019-05-19T00:00:00"/>
    <d v="1899-12-30T13:15:58"/>
    <d v="2019-05-19T00:00:00"/>
    <d v="1899-12-30T14:59:53"/>
    <n v="1.732"/>
    <s v="H"/>
    <n v="103.92"/>
    <n v="500"/>
    <s v="MIN"/>
    <s v="CNF  PRT  REL  TECO"/>
  </r>
  <r>
    <n v="1529656"/>
    <x v="0"/>
    <s v="0"/>
    <s v="0050"/>
    <s v="BFC-90"/>
    <s v="PP01"/>
    <s v="ASSY IN PROCESS INSPECTION"/>
    <x v="4"/>
    <d v="2019-05-20T00:00:00"/>
    <d v="1899-12-30T11:22:19"/>
    <d v="2019-05-20T00:00:00"/>
    <d v="1899-12-30T11:22:19"/>
    <n v="20"/>
    <s v="MIN"/>
    <n v="20"/>
    <n v="20"/>
    <s v="MIN"/>
    <s v="CNF  ORSP PRT  REL  TECO"/>
  </r>
  <r>
    <n v="1529656"/>
    <x v="0"/>
    <s v="0"/>
    <s v="0060"/>
    <s v="BFC-90"/>
    <s v="PP01"/>
    <s v="ASSY IN PROCESS INSPECTION"/>
    <x v="5"/>
    <d v="2019-05-20T00:00:00"/>
    <d v="1899-12-30T11:22:31"/>
    <d v="2019-05-20T00:00:00"/>
    <d v="1899-12-30T11:22:31"/>
    <n v="20"/>
    <s v="MIN"/>
    <n v="20"/>
    <n v="20"/>
    <s v="MIN"/>
    <s v="CNF  ORSP PRT  REL  TECO"/>
  </r>
  <r>
    <n v="1529656"/>
    <x v="0"/>
    <s v="0"/>
    <s v="0070"/>
    <s v="PFC-20"/>
    <s v="PP01"/>
    <s v="PAINT"/>
    <x v="6"/>
    <d v="2019-05-20T00:00:00"/>
    <d v="1899-12-30T15:22:44"/>
    <d v="2019-05-21T00:00:00"/>
    <d v="1899-12-30T14:53:14"/>
    <n v="16.667999999999999"/>
    <s v="H"/>
    <n v="1000.0799999999999"/>
    <n v="450"/>
    <s v="MIN"/>
    <s v="CNF  PRT  REL  TECO"/>
  </r>
  <r>
    <n v="1529656"/>
    <x v="0"/>
    <s v="0"/>
    <s v="0080"/>
    <s v="PFC-99"/>
    <s v="PP01"/>
    <s v="PAINT INSPECTION"/>
    <x v="7"/>
    <d v="2019-05-22T00:00:00"/>
    <d v="1899-12-30T07:35:44"/>
    <d v="2019-05-22T00:00:00"/>
    <d v="1899-12-30T07:35:44"/>
    <n v="20"/>
    <s v="MIN"/>
    <n v="20"/>
    <n v="20"/>
    <s v="MIN"/>
    <s v="CNF  ORSP PRT  REL  TECO"/>
  </r>
  <r>
    <n v="1529656"/>
    <x v="0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656"/>
    <x v="0"/>
    <s v="0"/>
    <s v="0100"/>
    <s v="BFC-10"/>
    <s v="PP01"/>
    <s v="ASSEMBLY"/>
    <x v="8"/>
    <d v="2019-05-23T00:00:00"/>
    <d v="1899-12-30T08:56:58"/>
    <d v="2019-05-23T00:00:00"/>
    <d v="1899-12-30T13:55:05"/>
    <n v="54.082999999999998"/>
    <s v="MIN"/>
    <n v="54.082999999999998"/>
    <n v="40"/>
    <s v="MIN"/>
    <s v="CNF  PRT  REL  TECO"/>
  </r>
  <r>
    <n v="1529656"/>
    <x v="0"/>
    <s v="0"/>
    <s v="0110"/>
    <s v="BFC-90"/>
    <s v="PP01"/>
    <s v="ASSY IN PROCESS INSPECTION"/>
    <x v="9"/>
    <d v="2019-05-27T00:00:00"/>
    <d v="1899-12-30T13:09:57"/>
    <d v="2019-05-27T00:00:00"/>
    <d v="1899-12-30T13:09:57"/>
    <n v="20"/>
    <s v="MIN"/>
    <n v="20"/>
    <n v="20"/>
    <s v="MIN"/>
    <s v="CNF  ORSP PRT  REL  TECO"/>
  </r>
  <r>
    <n v="1529656"/>
    <x v="0"/>
    <s v="0"/>
    <s v="0120"/>
    <s v="BFC-90"/>
    <s v="PP01"/>
    <s v="ASSY IN PROCESS INSPECTION"/>
    <x v="10"/>
    <d v="2019-05-27T00:00:00"/>
    <d v="1899-12-30T13:10:07"/>
    <d v="2019-05-27T00:00:00"/>
    <d v="1899-12-30T13:10:07"/>
    <n v="50"/>
    <s v="MIN"/>
    <n v="50"/>
    <n v="50"/>
    <s v="MIN"/>
    <s v="CNF  ORSP PRT  REL  TECO"/>
  </r>
  <r>
    <n v="1529656"/>
    <x v="0"/>
    <s v="0"/>
    <s v="0130"/>
    <s v="BFC-99"/>
    <s v="PP01"/>
    <s v="FINAL INSPECTION"/>
    <x v="18"/>
    <d v="2019-05-27T00:00:00"/>
    <d v="1899-12-30T13:10:16"/>
    <d v="2019-05-27T00:00:00"/>
    <d v="1899-12-30T13:10:16"/>
    <n v="10"/>
    <s v="MIN"/>
    <n v="10"/>
    <n v="10"/>
    <s v="MIN"/>
    <s v="CNF  ORSP PRT  REL  TECO"/>
  </r>
  <r>
    <n v="1529656"/>
    <x v="0"/>
    <s v="0"/>
    <s v="0140"/>
    <s v="BFC-99"/>
    <s v="PP03"/>
    <s v="FINAL INSPECTION"/>
    <x v="11"/>
    <d v="2019-05-27T00:00:00"/>
    <d v="1899-12-30T13:16:37"/>
    <d v="2019-05-27T00:00:00"/>
    <d v="1899-12-30T13:16:37"/>
    <n v="10"/>
    <s v="MIN"/>
    <n v="10"/>
    <n v="10"/>
    <s v="MIN"/>
    <s v="CNF  ORSP PRT  REL  TECO"/>
  </r>
  <r>
    <n v="1529656"/>
    <x v="0"/>
    <s v="1"/>
    <s v="0010"/>
    <s v="BFC-10"/>
    <s v="PP95"/>
    <s v="ASSEMBLY"/>
    <x v="12"/>
    <d v="2019-05-15T00:00:00"/>
    <d v="1899-12-30T07:31:11"/>
    <d v="2019-05-19T00:00:00"/>
    <d v="1899-12-30T12:04:45"/>
    <n v="20.081"/>
    <s v="H"/>
    <n v="1204.8599999999999"/>
    <n v="1"/>
    <s v="MIN"/>
    <s v="CNF  PRT  REL  TECO"/>
  </r>
  <r>
    <n v="1529656"/>
    <x v="0"/>
    <s v="2"/>
    <s v="0070"/>
    <s v="PFC-20"/>
    <s v="PP95"/>
    <s v="PAINT"/>
    <x v="13"/>
    <d v="2019-05-20T00:00:00"/>
    <d v="1899-12-30T22:49:05"/>
    <d v="2019-05-21T00:00:00"/>
    <d v="1899-12-30T06:46:09"/>
    <n v="2.65"/>
    <s v="H"/>
    <n v="159"/>
    <n v="5"/>
    <s v="MIN"/>
    <s v="CNF  PRT  REL  TECO"/>
  </r>
  <r>
    <n v="1529657"/>
    <x v="0"/>
    <s v="0"/>
    <s v="0010"/>
    <s v="BFC-10"/>
    <s v="PP01"/>
    <s v="ASSEMBLY"/>
    <x v="19"/>
    <d v="2019-05-12T00:00:00"/>
    <d v="1899-12-30T09:27:45"/>
    <d v="2019-05-12T00:00:00"/>
    <d v="1899-12-30T09:29:17"/>
    <n v="27"/>
    <s v="S"/>
    <n v="0.45"/>
    <n v="20"/>
    <s v="MIN"/>
    <s v="CNF  PRT  REL  TECO"/>
  </r>
  <r>
    <n v="1529657"/>
    <x v="0"/>
    <s v="0"/>
    <s v="0020"/>
    <s v="BFC-90"/>
    <s v="PP01"/>
    <s v="ASSY IN PROCESS INSPECTION"/>
    <x v="1"/>
    <d v="2019-05-12T00:00:00"/>
    <d v="1899-12-30T10:22:18"/>
    <d v="2019-05-12T00:00:00"/>
    <d v="1899-12-30T10:22:18"/>
    <n v="30"/>
    <s v="MIN"/>
    <n v="30"/>
    <n v="30"/>
    <s v="MIN"/>
    <s v="CNF  ORSP PRT  REL  TECO"/>
  </r>
  <r>
    <n v="1529657"/>
    <x v="0"/>
    <s v="0"/>
    <s v="0030"/>
    <s v="BFC-10"/>
    <s v="PP01"/>
    <s v="ASSEMBLY"/>
    <x v="2"/>
    <d v="2019-05-13T00:00:00"/>
    <d v="1899-12-30T08:52:35"/>
    <d v="2019-05-13T00:00:00"/>
    <d v="1899-12-30T08:52:38"/>
    <n v="3"/>
    <s v="S"/>
    <n v="0.05"/>
    <n v="200"/>
    <s v="MIN"/>
    <s v="CNF  PRT  REL  TECO"/>
  </r>
  <r>
    <n v="1529657"/>
    <x v="0"/>
    <s v="0"/>
    <s v="0040"/>
    <s v="BFC-10"/>
    <s v="PP01"/>
    <s v="ASSEMBLY"/>
    <x v="3"/>
    <d v="2019-05-13T00:00:00"/>
    <d v="1899-12-30T08:52:52"/>
    <d v="2019-05-16T00:00:00"/>
    <d v="1899-12-30T15:25:36"/>
    <n v="27.734999999999999"/>
    <s v="H"/>
    <n v="1664.1"/>
    <n v="500"/>
    <s v="MIN"/>
    <s v="CNF  PRT  REL  TECO"/>
  </r>
  <r>
    <n v="1529657"/>
    <x v="0"/>
    <s v="0"/>
    <s v="0050"/>
    <s v="BFC-90"/>
    <s v="PP01"/>
    <s v="ASSY IN PROCESS INSPECTION"/>
    <x v="4"/>
    <d v="2019-05-19T00:00:00"/>
    <d v="1899-12-30T13:21:58"/>
    <d v="2019-05-19T00:00:00"/>
    <d v="1899-12-30T13:21:58"/>
    <n v="20"/>
    <s v="MIN"/>
    <n v="20"/>
    <n v="20"/>
    <s v="MIN"/>
    <s v="CNF  ORSP PRT  REL  TECO"/>
  </r>
  <r>
    <n v="1529657"/>
    <x v="0"/>
    <s v="0"/>
    <s v="0060"/>
    <s v="BFC-90"/>
    <s v="PP01"/>
    <s v="ASSY IN PROCESS INSPECTION"/>
    <x v="5"/>
    <d v="2019-05-19T00:00:00"/>
    <d v="1899-12-30T13:22:10"/>
    <d v="2019-05-19T00:00:00"/>
    <d v="1899-12-30T13:22:10"/>
    <n v="20"/>
    <s v="MIN"/>
    <n v="20"/>
    <n v="20"/>
    <s v="MIN"/>
    <s v="CNF  ORSP PRT  REL  TECO"/>
  </r>
  <r>
    <n v="1529657"/>
    <x v="0"/>
    <s v="0"/>
    <s v="0070"/>
    <s v="PFC-20"/>
    <s v="PP01"/>
    <s v="PAINT"/>
    <x v="6"/>
    <d v="2019-05-19T00:00:00"/>
    <d v="1899-12-30T14:36:15"/>
    <d v="2019-05-20T00:00:00"/>
    <d v="1899-12-30T06:19:50"/>
    <n v="444.25"/>
    <s v="MIN"/>
    <n v="444.25"/>
    <n v="450"/>
    <s v="MIN"/>
    <s v="CNF  PRT  REL  TECO"/>
  </r>
  <r>
    <n v="1529657"/>
    <x v="0"/>
    <s v="0"/>
    <s v="0080"/>
    <s v="PFC-99"/>
    <s v="PP01"/>
    <s v="PAINT INSPECTION"/>
    <x v="7"/>
    <d v="2019-05-21T00:00:00"/>
    <d v="1899-12-30T07:02:29"/>
    <d v="2019-05-21T00:00:00"/>
    <d v="1899-12-30T07:02:29"/>
    <n v="20"/>
    <s v="MIN"/>
    <n v="20"/>
    <n v="20"/>
    <s v="MIN"/>
    <s v="CNF  ORSP PRT  REL  TECO"/>
  </r>
  <r>
    <n v="1529657"/>
    <x v="0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657"/>
    <x v="0"/>
    <s v="0"/>
    <s v="0100"/>
    <s v="BFC-10"/>
    <s v="PP01"/>
    <s v="ASSEMBLY"/>
    <x v="8"/>
    <d v="2019-05-21T00:00:00"/>
    <d v="1899-12-30T09:08:03"/>
    <d v="2019-05-21T00:00:00"/>
    <d v="1899-12-30T13:52:36"/>
    <n v="54.116999999999997"/>
    <s v="MIN"/>
    <n v="54.116999999999997"/>
    <n v="40"/>
    <s v="MIN"/>
    <s v="CNF  PRT  REL  TECO"/>
  </r>
  <r>
    <n v="1529657"/>
    <x v="0"/>
    <s v="0"/>
    <s v="0110"/>
    <s v="BFC-90"/>
    <s v="PP01"/>
    <s v="ASSY IN PROCESS INSPECTION"/>
    <x v="9"/>
    <d v="2019-05-27T00:00:00"/>
    <d v="1899-12-30T08:33:48"/>
    <d v="2019-05-27T00:00:00"/>
    <d v="1899-12-30T08:33:48"/>
    <n v="20"/>
    <s v="MIN"/>
    <n v="20"/>
    <n v="20"/>
    <s v="MIN"/>
    <s v="CNF  ORSP PRT  REL  TECO"/>
  </r>
  <r>
    <n v="1529657"/>
    <x v="0"/>
    <s v="0"/>
    <s v="0120"/>
    <s v="BFC-90"/>
    <s v="PP01"/>
    <s v="ASSY IN PROCESS INSPECTION"/>
    <x v="10"/>
    <d v="2019-05-27T00:00:00"/>
    <d v="1899-12-30T13:10:27"/>
    <d v="2019-05-27T00:00:00"/>
    <d v="1899-12-30T13:10:27"/>
    <n v="50"/>
    <s v="MIN"/>
    <n v="50"/>
    <n v="50"/>
    <s v="MIN"/>
    <s v="CNF  ORSP PRT  REL  TECO"/>
  </r>
  <r>
    <n v="1529657"/>
    <x v="0"/>
    <s v="0"/>
    <s v="0130"/>
    <s v="BFC-99"/>
    <s v="PP01"/>
    <s v="FINAL INSPECTION"/>
    <x v="18"/>
    <d v="2019-05-27T00:00:00"/>
    <d v="1899-12-30T13:10:37"/>
    <d v="2019-05-27T00:00:00"/>
    <d v="1899-12-30T13:10:37"/>
    <n v="10"/>
    <s v="MIN"/>
    <n v="10"/>
    <n v="10"/>
    <s v="MIN"/>
    <s v="CNF  ORSP PRT  REL  TECO"/>
  </r>
  <r>
    <n v="1529657"/>
    <x v="0"/>
    <s v="0"/>
    <s v="0140"/>
    <s v="BFC-99"/>
    <s v="PP03"/>
    <s v="FINAL INSPECTION"/>
    <x v="11"/>
    <d v="2019-05-27T00:00:00"/>
    <d v="1899-12-30T14:42:38"/>
    <d v="2019-05-27T00:00:00"/>
    <d v="1899-12-30T14:42:38"/>
    <n v="10"/>
    <s v="MIN"/>
    <n v="10"/>
    <n v="10"/>
    <s v="MIN"/>
    <s v="CNF  ORSP PRT  REL  TECO"/>
  </r>
  <r>
    <n v="1529657"/>
    <x v="0"/>
    <s v="1"/>
    <s v="0010"/>
    <s v="BFC-10"/>
    <s v="PP95"/>
    <s v="ASSEMBLY"/>
    <x v="12"/>
    <d v="2019-05-16T00:00:00"/>
    <d v="1899-12-30T07:37:03"/>
    <d v="2019-05-16T00:00:00"/>
    <d v="1899-12-30T13:12:53"/>
    <n v="10.166"/>
    <s v="H"/>
    <n v="609.96"/>
    <n v="1"/>
    <s v="MIN"/>
    <s v="CNF  PRT  REL  TECO"/>
  </r>
  <r>
    <n v="1529657"/>
    <x v="0"/>
    <s v="2"/>
    <s v="0070"/>
    <s v="PFC-20"/>
    <s v="PP95"/>
    <s v="PAINT"/>
    <x v="13"/>
    <d v="2019-05-19T00:00:00"/>
    <d v="1899-12-30T23:00:31"/>
    <d v="2019-05-20T00:00:00"/>
    <d v="1899-12-30T06:23:22"/>
    <n v="1.845"/>
    <s v="H"/>
    <n v="110.7"/>
    <n v="5"/>
    <s v="MIN"/>
    <s v="CNF  PRT  REL  TECO"/>
  </r>
  <r>
    <n v="1529658"/>
    <x v="0"/>
    <s v="0"/>
    <s v="0010"/>
    <s v="BFC-10"/>
    <s v="PP01"/>
    <s v="ASSEMBLY"/>
    <x v="0"/>
    <d v="2019-05-12T00:00:00"/>
    <d v="1899-12-30T09:27:13"/>
    <d v="2019-05-12T00:00:00"/>
    <d v="1899-12-30T09:29:17"/>
    <n v="43"/>
    <s v="S"/>
    <n v="0.71666666666666667"/>
    <n v="20"/>
    <s v="MIN"/>
    <s v="CNF  PRT  REL  TECO"/>
  </r>
  <r>
    <n v="1529658"/>
    <x v="0"/>
    <s v="0"/>
    <s v="0020"/>
    <s v="BFC-90"/>
    <s v="PP01"/>
    <s v="ASSY IN PROCESS INSPECTION"/>
    <x v="1"/>
    <d v="2019-05-12T00:00:00"/>
    <d v="1899-12-30T10:21:46"/>
    <d v="2019-05-12T00:00:00"/>
    <d v="1899-12-30T10:21:46"/>
    <n v="30"/>
    <s v="MIN"/>
    <n v="30"/>
    <n v="30"/>
    <s v="MIN"/>
    <s v="CNF  ORSP PRT  REL  TECO"/>
  </r>
  <r>
    <n v="1529658"/>
    <x v="0"/>
    <s v="0"/>
    <s v="0030"/>
    <s v="BFC-10"/>
    <s v="PP01"/>
    <s v="ASSEMBLY"/>
    <x v="2"/>
    <d v="2019-05-19T00:00:00"/>
    <d v="1899-12-30T09:11:59"/>
    <d v="2019-05-20T00:00:00"/>
    <d v="1899-12-30T07:41:47"/>
    <n v="6.16"/>
    <s v="H"/>
    <n v="369.6"/>
    <n v="200"/>
    <s v="MIN"/>
    <s v="CNF  PRT  REL  TECO"/>
  </r>
  <r>
    <n v="1529658"/>
    <x v="0"/>
    <s v="0"/>
    <s v="0040"/>
    <s v="BFC-10"/>
    <s v="PP01"/>
    <s v="ASSEMBLY"/>
    <x v="3"/>
    <d v="2019-05-20T00:00:00"/>
    <d v="1899-12-30T07:41:59"/>
    <d v="2019-05-20T00:00:00"/>
    <d v="1899-12-30T15:21:29"/>
    <n v="7.6580000000000004"/>
    <s v="H"/>
    <n v="459.48"/>
    <n v="500"/>
    <s v="MIN"/>
    <s v="CNF  PRT  REL  TECO"/>
  </r>
  <r>
    <n v="1529658"/>
    <x v="0"/>
    <s v="0"/>
    <s v="0050"/>
    <s v="BFC-90"/>
    <s v="PP01"/>
    <s v="ASSY IN PROCESS INSPECTION"/>
    <x v="4"/>
    <d v="2019-05-21T00:00:00"/>
    <d v="1899-12-30T09:09:02"/>
    <d v="2019-05-21T00:00:00"/>
    <d v="1899-12-30T09:09:02"/>
    <n v="20"/>
    <s v="MIN"/>
    <n v="20"/>
    <n v="20"/>
    <s v="MIN"/>
    <s v="CNF  ORSP PRT  REL  TECO"/>
  </r>
  <r>
    <n v="1529658"/>
    <x v="0"/>
    <s v="0"/>
    <s v="0060"/>
    <s v="BFC-90"/>
    <s v="PP01"/>
    <s v="ASSY IN PROCESS INSPECTION"/>
    <x v="5"/>
    <d v="2019-05-21T00:00:00"/>
    <d v="1899-12-30T09:09:14"/>
    <d v="2019-05-21T00:00:00"/>
    <d v="1899-12-30T09:09:14"/>
    <n v="20"/>
    <s v="MIN"/>
    <n v="20"/>
    <n v="20"/>
    <s v="MIN"/>
    <s v="CNF  ORSP PRT  REL  TECO"/>
  </r>
  <r>
    <n v="1529658"/>
    <x v="0"/>
    <s v="0"/>
    <s v="0070"/>
    <s v="PFC-20"/>
    <s v="PP01"/>
    <s v="PAINT"/>
    <x v="6"/>
    <d v="2019-05-21T00:00:00"/>
    <d v="1899-12-30T11:54:46"/>
    <d v="2019-05-22T00:00:00"/>
    <d v="1899-12-30T06:50:10"/>
    <n v="4.8079999999999998"/>
    <s v="H"/>
    <n v="288.48"/>
    <n v="450"/>
    <s v="MIN"/>
    <s v="CNF  PRT  REL  TECO"/>
  </r>
  <r>
    <n v="1529658"/>
    <x v="0"/>
    <s v="0"/>
    <s v="0080"/>
    <s v="PFC-99"/>
    <s v="PP01"/>
    <s v="PAINT INSPECTION"/>
    <x v="7"/>
    <d v="2019-05-23T00:00:00"/>
    <d v="1899-12-30T06:58:51"/>
    <d v="2019-05-23T00:00:00"/>
    <d v="1899-12-30T06:58:51"/>
    <n v="20"/>
    <s v="MIN"/>
    <n v="20"/>
    <n v="20"/>
    <s v="MIN"/>
    <s v="CNF  ORSP PRT  REL  TECO"/>
  </r>
  <r>
    <n v="1529658"/>
    <x v="0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29658"/>
    <x v="0"/>
    <s v="0"/>
    <s v="0100"/>
    <s v="BFC-10"/>
    <s v="PP01"/>
    <s v="ASSEMBLY"/>
    <x v="8"/>
    <d v="2019-05-27T00:00:00"/>
    <d v="1899-12-30T13:11:29"/>
    <d v="2019-05-27T00:00:00"/>
    <d v="1899-12-30T13:23:42"/>
    <n v="5.617"/>
    <s v="MIN"/>
    <n v="5.617"/>
    <n v="40"/>
    <s v="MIN"/>
    <s v="CNF  PRT  REL  TECO"/>
  </r>
  <r>
    <n v="1529658"/>
    <x v="0"/>
    <s v="0"/>
    <s v="0110"/>
    <s v="BFC-90"/>
    <s v="PP01"/>
    <s v="ASSY IN PROCESS INSPECTION"/>
    <x v="9"/>
    <d v="2019-05-27T00:00:00"/>
    <d v="1899-12-30T15:05:36"/>
    <d v="2019-05-27T00:00:00"/>
    <d v="1899-12-30T15:05:36"/>
    <n v="20"/>
    <s v="MIN"/>
    <n v="20"/>
    <n v="20"/>
    <s v="MIN"/>
    <s v="CNF  ORSP PRT  REL  TECO"/>
  </r>
  <r>
    <n v="1529658"/>
    <x v="0"/>
    <s v="0"/>
    <s v="0120"/>
    <s v="BFC-90"/>
    <s v="PP01"/>
    <s v="ASSY IN PROCESS INSPECTION"/>
    <x v="10"/>
    <d v="2019-05-27T00:00:00"/>
    <d v="1899-12-30T15:05:44"/>
    <d v="2019-05-27T00:00:00"/>
    <d v="1899-12-30T15:05:44"/>
    <n v="50"/>
    <s v="MIN"/>
    <n v="50"/>
    <n v="50"/>
    <s v="MIN"/>
    <s v="CNF  ORSP PRT  REL  TECO"/>
  </r>
  <r>
    <n v="1529658"/>
    <x v="0"/>
    <s v="0"/>
    <s v="0130"/>
    <s v="BFC-99"/>
    <s v="PP01"/>
    <s v="FINAL INSPECTION"/>
    <x v="18"/>
    <d v="2019-05-27T00:00:00"/>
    <d v="1899-12-30T15:05:53"/>
    <d v="2019-05-27T00:00:00"/>
    <d v="1899-12-30T15:05:53"/>
    <n v="10"/>
    <s v="MIN"/>
    <n v="10"/>
    <n v="10"/>
    <s v="MIN"/>
    <s v="CNF  ORSP PRT  REL  TECO"/>
  </r>
  <r>
    <n v="1529658"/>
    <x v="0"/>
    <s v="0"/>
    <s v="0140"/>
    <s v="BFC-99"/>
    <s v="PP03"/>
    <s v="FINAL INSPECTION"/>
    <x v="11"/>
    <d v="2019-05-27T00:00:00"/>
    <d v="1899-12-30T15:06:04"/>
    <d v="2019-05-27T00:00:00"/>
    <d v="1899-12-30T15:06:04"/>
    <n v="10"/>
    <s v="MIN"/>
    <n v="10"/>
    <n v="10"/>
    <s v="MIN"/>
    <s v="CNF  ORSP PRT  REL  TECO"/>
  </r>
  <r>
    <n v="1529658"/>
    <x v="0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29658"/>
    <x v="0"/>
    <s v="2"/>
    <s v="0070"/>
    <s v="PFC-20"/>
    <s v="PP95"/>
    <s v="PAINT"/>
    <x v="13"/>
    <d v="2019-05-21T00:00:00"/>
    <d v="1899-12-30T23:01:22"/>
    <d v="2019-05-22T00:00:00"/>
    <d v="1899-12-30T06:32:50"/>
    <n v="2.508"/>
    <s v="H"/>
    <n v="150.47999999999999"/>
    <n v="5"/>
    <s v="MIN"/>
    <s v="CNF  PRT  REL  TECO"/>
  </r>
  <r>
    <n v="1530234"/>
    <x v="0"/>
    <s v="0"/>
    <s v="0010"/>
    <s v="BFC-10"/>
    <s v="PP01"/>
    <s v="ASSEMBLY"/>
    <x v="0"/>
    <d v="2019-05-12T00:00:00"/>
    <d v="1899-12-30T11:06:02"/>
    <d v="2019-05-12T00:00:00"/>
    <d v="1899-12-30T11:10:50"/>
    <n v="2.9"/>
    <s v="MIN"/>
    <n v="2.9"/>
    <n v="20"/>
    <s v="MIN"/>
    <s v="CNF  PRT  REL  TECO"/>
  </r>
  <r>
    <n v="1530234"/>
    <x v="0"/>
    <s v="0"/>
    <s v="0020"/>
    <s v="BFC-90"/>
    <s v="PP01"/>
    <s v="ASSY IN PROCESS INSPECTION"/>
    <x v="1"/>
    <d v="2019-05-12T00:00:00"/>
    <d v="1899-12-30T12:56:33"/>
    <d v="2019-05-12T00:00:00"/>
    <d v="1899-12-30T12:56:33"/>
    <n v="30"/>
    <s v="MIN"/>
    <n v="30"/>
    <n v="30"/>
    <s v="MIN"/>
    <s v="CNF  ORSP PRT  REL  TECO"/>
  </r>
  <r>
    <n v="1530234"/>
    <x v="0"/>
    <s v="0"/>
    <s v="0030"/>
    <s v="BFC-10"/>
    <s v="PP01"/>
    <s v="ASSEMBLY"/>
    <x v="2"/>
    <d v="2019-05-13T00:00:00"/>
    <d v="1899-12-30T08:35:32"/>
    <d v="2019-05-13T00:00:00"/>
    <d v="1899-12-30T12:20:36"/>
    <n v="3.7509999999999999"/>
    <s v="H"/>
    <n v="225.06"/>
    <n v="200"/>
    <s v="MIN"/>
    <s v="CNF  PRT  REL  TECO"/>
  </r>
  <r>
    <n v="1530234"/>
    <x v="0"/>
    <s v="0"/>
    <s v="0040"/>
    <s v="BFC-10"/>
    <s v="PP01"/>
    <s v="ASSEMBLY"/>
    <x v="3"/>
    <d v="2019-05-15T00:00:00"/>
    <d v="1899-12-30T07:49:26"/>
    <d v="2019-05-19T00:00:00"/>
    <d v="1899-12-30T15:25:41"/>
    <n v="27.469000000000001"/>
    <s v="H"/>
    <n v="1648.14"/>
    <n v="500"/>
    <s v="MIN"/>
    <s v="CNF  PRT  REL  TECO"/>
  </r>
  <r>
    <n v="1530234"/>
    <x v="0"/>
    <s v="0"/>
    <s v="0050"/>
    <s v="BFC-90"/>
    <s v="PP01"/>
    <s v="ASSY IN PROCESS INSPECTION"/>
    <x v="4"/>
    <d v="2019-05-20T00:00:00"/>
    <d v="1899-12-30T13:08:10"/>
    <d v="2019-05-20T00:00:00"/>
    <d v="1899-12-30T13:08:10"/>
    <n v="20"/>
    <s v="MIN"/>
    <n v="20"/>
    <n v="20"/>
    <s v="MIN"/>
    <s v="CNF  ORSP PRT  REL  TECO"/>
  </r>
  <r>
    <n v="1530234"/>
    <x v="0"/>
    <s v="0"/>
    <s v="0060"/>
    <s v="BFC-90"/>
    <s v="PP01"/>
    <s v="ASSY IN PROCESS INSPECTION"/>
    <x v="5"/>
    <d v="2019-05-20T00:00:00"/>
    <d v="1899-12-30T13:08:44"/>
    <d v="2019-05-20T00:00:00"/>
    <d v="1899-12-30T13:08:44"/>
    <n v="20"/>
    <s v="MIN"/>
    <n v="20"/>
    <n v="20"/>
    <s v="MIN"/>
    <s v="CNF  ORSP PRT  REL  TECO"/>
  </r>
  <r>
    <n v="1530234"/>
    <x v="0"/>
    <s v="0"/>
    <s v="0070"/>
    <s v="PFC-20"/>
    <s v="PP01"/>
    <s v="PAINT"/>
    <x v="6"/>
    <d v="2019-05-20T00:00:00"/>
    <d v="1899-12-30T15:25:20"/>
    <d v="2019-05-21T00:00:00"/>
    <d v="1899-12-30T22:36:29"/>
    <n v="10.612"/>
    <s v="H"/>
    <n v="636.72"/>
    <n v="450"/>
    <s v="MIN"/>
    <s v="CNF  PRT  REL  TECO"/>
  </r>
  <r>
    <n v="1530234"/>
    <x v="0"/>
    <s v="0"/>
    <s v="0080"/>
    <s v="PFC-99"/>
    <s v="PP01"/>
    <s v="PAINT INSPECTION"/>
    <x v="7"/>
    <d v="2019-05-22T00:00:00"/>
    <d v="1899-12-30T07:32:55"/>
    <d v="2019-05-22T00:00:00"/>
    <d v="1899-12-30T07:32:55"/>
    <n v="20"/>
    <s v="MIN"/>
    <n v="20"/>
    <n v="20"/>
    <s v="MIN"/>
    <s v="CNF  ORSP PRT  REL  TECO"/>
  </r>
  <r>
    <n v="1530234"/>
    <x v="0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234"/>
    <x v="0"/>
    <s v="0"/>
    <s v="0100"/>
    <s v="BFC-10"/>
    <s v="PP01"/>
    <s v="ASSEMBLY"/>
    <x v="8"/>
    <d v="2019-05-23T00:00:00"/>
    <d v="1899-12-30T08:56:58"/>
    <d v="2019-05-23T00:00:00"/>
    <d v="1899-12-30T13:55:05"/>
    <n v="54.082999999999998"/>
    <s v="MIN"/>
    <n v="54.082999999999998"/>
    <n v="40"/>
    <s v="MIN"/>
    <s v="CNF  PRT  REL  TECO"/>
  </r>
  <r>
    <n v="1530234"/>
    <x v="0"/>
    <s v="0"/>
    <s v="0110"/>
    <s v="BFC-90"/>
    <s v="PP01"/>
    <s v="ASSY IN PROCESS INSPECTION"/>
    <x v="9"/>
    <d v="2019-05-26T00:00:00"/>
    <d v="1899-12-30T13:43:36"/>
    <d v="2019-05-26T00:00:00"/>
    <d v="1899-12-30T13:43:36"/>
    <n v="20"/>
    <s v="MIN"/>
    <n v="20"/>
    <n v="20"/>
    <s v="MIN"/>
    <s v="CNF  ORSP PRT  REL  TECO"/>
  </r>
  <r>
    <n v="1530234"/>
    <x v="0"/>
    <s v="0"/>
    <s v="0120"/>
    <s v="BFC-90"/>
    <s v="PP01"/>
    <s v="ASSY IN PROCESS INSPECTION"/>
    <x v="10"/>
    <d v="2019-05-26T00:00:00"/>
    <d v="1899-12-30T13:44:09"/>
    <d v="2019-05-26T00:00:00"/>
    <d v="1899-12-30T13:44:09"/>
    <n v="50"/>
    <s v="MIN"/>
    <n v="50"/>
    <n v="50"/>
    <s v="MIN"/>
    <s v="CNF  ORSP PRT  REL  TECO"/>
  </r>
  <r>
    <n v="1530234"/>
    <x v="0"/>
    <s v="0"/>
    <s v="0130"/>
    <s v="BFC-99"/>
    <s v="PP01"/>
    <s v="FINAL INSPECTION"/>
    <x v="18"/>
    <d v="2019-05-26T00:00:00"/>
    <d v="1899-12-30T13:44:18"/>
    <d v="2019-05-26T00:00:00"/>
    <d v="1899-12-30T13:44:18"/>
    <n v="10"/>
    <s v="MIN"/>
    <n v="10"/>
    <n v="10"/>
    <s v="MIN"/>
    <s v="CNF  ORSP PRT  REL  TECO"/>
  </r>
  <r>
    <n v="1530234"/>
    <x v="0"/>
    <s v="0"/>
    <s v="0140"/>
    <s v="BFC-99"/>
    <s v="PP03"/>
    <s v="FINAL INSPECTION"/>
    <x v="11"/>
    <d v="2019-05-27T00:00:00"/>
    <d v="1899-12-30T13:15:55"/>
    <d v="2019-05-27T00:00:00"/>
    <d v="1899-12-30T13:15:55"/>
    <n v="10"/>
    <s v="MIN"/>
    <n v="10"/>
    <n v="10"/>
    <s v="MIN"/>
    <s v="CNF  ORSP PRT  REL  TECO"/>
  </r>
  <r>
    <n v="1530234"/>
    <x v="0"/>
    <s v="1"/>
    <s v="0010"/>
    <s v="BFC-10"/>
    <s v="PP95"/>
    <s v="ASSEMBLY"/>
    <x v="12"/>
    <d v="2019-05-23T00:00:00"/>
    <d v="1899-12-30T08:05:31"/>
    <d v="2019-05-26T00:00:00"/>
    <d v="1899-12-30T14:23:07"/>
    <n v="416425"/>
    <s v="S"/>
    <n v="6940.416666666667"/>
    <n v="1"/>
    <s v="MIN"/>
    <s v="CNF  PRT  REL  TECO"/>
  </r>
  <r>
    <n v="1530234"/>
    <x v="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0235"/>
    <x v="2"/>
    <s v="0"/>
    <s v="0010"/>
    <s v="BFC-10"/>
    <s v="PP01"/>
    <s v="ASSEMBLY"/>
    <x v="0"/>
    <d v="2019-05-12T00:00:00"/>
    <d v="1899-12-30T10:17:58"/>
    <d v="2019-05-12T00:00:00"/>
    <d v="1899-12-30T11:05:30"/>
    <n v="47.533000000000001"/>
    <s v="MIN"/>
    <n v="47.533000000000001"/>
    <n v="20"/>
    <s v="MIN"/>
    <s v="CNF  PRT  REL  TECO"/>
  </r>
  <r>
    <n v="1530235"/>
    <x v="2"/>
    <s v="0"/>
    <s v="0020"/>
    <s v="BFC-90"/>
    <s v="PP01"/>
    <s v="ASSY IN PROCESS INSPECTION"/>
    <x v="1"/>
    <d v="2019-05-12T00:00:00"/>
    <d v="1899-12-30T12:57:03"/>
    <d v="2019-05-12T00:00:00"/>
    <d v="1899-12-30T12:57:03"/>
    <n v="30"/>
    <s v="MIN"/>
    <n v="30"/>
    <n v="30"/>
    <s v="MIN"/>
    <s v="CNF  ORSP PRT  REL  TECO"/>
  </r>
  <r>
    <n v="1530235"/>
    <x v="2"/>
    <s v="0"/>
    <s v="0030"/>
    <s v="BFC-10"/>
    <s v="PP01"/>
    <s v="ASSEMBLY"/>
    <x v="2"/>
    <d v="2019-05-13T00:00:00"/>
    <d v="1899-12-30T08:06:08"/>
    <d v="2019-05-19T00:00:00"/>
    <d v="1899-12-30T09:54:15"/>
    <n v="10.904"/>
    <s v="H"/>
    <n v="654.24"/>
    <n v="200"/>
    <s v="MIN"/>
    <s v="CNF  PRT  REL  TECO"/>
  </r>
  <r>
    <n v="1530235"/>
    <x v="2"/>
    <s v="0"/>
    <s v="0040"/>
    <s v="BFC-10"/>
    <s v="PP01"/>
    <s v="ASSEMBLY"/>
    <x v="3"/>
    <d v="2019-05-19T00:00:00"/>
    <d v="1899-12-30T09:54:32"/>
    <d v="2019-05-19T00:00:00"/>
    <d v="1899-12-30T10:33:54"/>
    <n v="14.834"/>
    <s v="MIN"/>
    <n v="14.834"/>
    <n v="500"/>
    <s v="MIN"/>
    <s v="CNF  PRT  REL  TECO"/>
  </r>
  <r>
    <n v="1530235"/>
    <x v="2"/>
    <s v="0"/>
    <s v="0050"/>
    <s v="BFC-90"/>
    <s v="PP01"/>
    <s v="ASSY IN PROCESS INSPECTION"/>
    <x v="4"/>
    <d v="2019-05-19T00:00:00"/>
    <d v="1899-12-30T10:45:38"/>
    <d v="2019-05-19T00:00:00"/>
    <d v="1899-12-30T10:45:38"/>
    <n v="20"/>
    <s v="MIN"/>
    <n v="20"/>
    <n v="20"/>
    <s v="MIN"/>
    <s v="CNF  ORSP PRT  REL  TECO"/>
  </r>
  <r>
    <n v="1530235"/>
    <x v="2"/>
    <s v="0"/>
    <s v="0060"/>
    <s v="BFC-90"/>
    <s v="PP01"/>
    <s v="ASSY IN PROCESS INSPECTION"/>
    <x v="5"/>
    <d v="2019-05-19T00:00:00"/>
    <d v="1899-12-30T10:45:57"/>
    <d v="2019-05-19T00:00:00"/>
    <d v="1899-12-30T10:45:57"/>
    <n v="20"/>
    <s v="MIN"/>
    <n v="20"/>
    <n v="20"/>
    <s v="MIN"/>
    <s v="CNF  ORSP PRT  REL  TECO"/>
  </r>
  <r>
    <n v="1530235"/>
    <x v="2"/>
    <s v="0"/>
    <s v="0070"/>
    <s v="PFC-20"/>
    <s v="PP01"/>
    <s v="PAINT"/>
    <x v="6"/>
    <d v="2019-05-19T00:00:00"/>
    <d v="1899-12-30T15:28:37"/>
    <d v="2019-05-20T00:00:00"/>
    <d v="1899-12-30T06:19:50"/>
    <n v="7.1050000000000004"/>
    <s v="H"/>
    <n v="426.3"/>
    <n v="450"/>
    <s v="MIN"/>
    <s v="CNF  PRT  REL  TECO"/>
  </r>
  <r>
    <n v="1530235"/>
    <x v="2"/>
    <s v="0"/>
    <s v="0080"/>
    <s v="PFC-99"/>
    <s v="PP01"/>
    <s v="PAINT INSPECTION"/>
    <x v="7"/>
    <d v="2019-05-21T00:00:00"/>
    <d v="1899-12-30T06:56:54"/>
    <d v="2019-05-21T00:00:00"/>
    <d v="1899-12-30T06:56:54"/>
    <n v="20"/>
    <s v="MIN"/>
    <n v="20"/>
    <n v="20"/>
    <s v="MIN"/>
    <s v="CNF  ORSP PRT  REL  TECO"/>
  </r>
  <r>
    <n v="1530235"/>
    <x v="2"/>
    <s v="0"/>
    <s v="0100"/>
    <s v="BFC-10"/>
    <s v="PP01"/>
    <s v="ASSEMBLY"/>
    <x v="8"/>
    <d v="2019-05-21T00:00:00"/>
    <d v="1899-12-30T09:08:03"/>
    <d v="2019-05-21T00:00:00"/>
    <d v="1899-12-30T13:52:36"/>
    <n v="54.116999999999997"/>
    <s v="MIN"/>
    <n v="54.116999999999997"/>
    <n v="40"/>
    <s v="MIN"/>
    <s v="CNF  PRT  REL  TECO"/>
  </r>
  <r>
    <n v="1530235"/>
    <x v="2"/>
    <s v="0"/>
    <s v="0110"/>
    <s v="BFC-90"/>
    <s v="PP01"/>
    <s v="ASSY IN PROCESS INSPECTION"/>
    <x v="9"/>
    <d v="2019-06-10T00:00:00"/>
    <d v="1899-12-30T17:32:45"/>
    <d v="2019-06-10T00:00:00"/>
    <d v="1899-12-30T17:32:45"/>
    <n v="20"/>
    <s v="MIN"/>
    <n v="20"/>
    <n v="20"/>
    <s v="MIN"/>
    <s v="CNF  ORSP PRT  REL  TECO"/>
  </r>
  <r>
    <n v="1530235"/>
    <x v="2"/>
    <s v="0"/>
    <s v="0120"/>
    <s v="BFC-90"/>
    <s v="PP01"/>
    <s v="ASSY IN PROCESS INSPECTION"/>
    <x v="10"/>
    <d v="2019-06-10T00:00:00"/>
    <d v="1899-12-30T17:32:54"/>
    <d v="2019-06-10T00:00:00"/>
    <d v="1899-12-30T17:32:54"/>
    <n v="50"/>
    <s v="MIN"/>
    <n v="50"/>
    <n v="50"/>
    <s v="MIN"/>
    <s v="CNF  ORSP PRT  REL  TECO"/>
  </r>
  <r>
    <n v="1530235"/>
    <x v="2"/>
    <s v="0"/>
    <s v="0140"/>
    <s v="BFC-99"/>
    <s v="PP03"/>
    <s v="FINAL INSPECTION"/>
    <x v="11"/>
    <d v="2019-06-11T00:00:00"/>
    <d v="1899-12-30T12:23:21"/>
    <d v="2019-06-11T00:00:00"/>
    <d v="1899-12-30T12:23:21"/>
    <n v="10"/>
    <s v="MIN"/>
    <n v="10"/>
    <n v="10"/>
    <s v="MIN"/>
    <s v="CNF  ORSP PRT  REL  TECO"/>
  </r>
  <r>
    <n v="1530235"/>
    <x v="2"/>
    <s v="1"/>
    <s v="0010"/>
    <s v="BFC-10"/>
    <s v="PP95"/>
    <s v="ASSEMBLY"/>
    <x v="12"/>
    <d v="2019-05-13T00:00:00"/>
    <d v="1899-12-30T07:40:17"/>
    <d v="2019-05-19T00:00:00"/>
    <d v="1899-12-30T10:35:20"/>
    <n v="28.832999999999998"/>
    <s v="H"/>
    <n v="1729.98"/>
    <n v="1"/>
    <s v="MIN"/>
    <s v="CNF  PRT  REL  TECO"/>
  </r>
  <r>
    <n v="1530235"/>
    <x v="2"/>
    <s v="2"/>
    <s v="0070"/>
    <s v="PFC-20"/>
    <s v="PP95"/>
    <s v="PAINT"/>
    <x v="13"/>
    <d v="2019-05-19T00:00:00"/>
    <d v="1899-12-30T23:00:31"/>
    <d v="2019-05-20T00:00:00"/>
    <d v="1899-12-30T06:23:22"/>
    <n v="1.845"/>
    <s v="H"/>
    <n v="110.7"/>
    <n v="5"/>
    <s v="MIN"/>
    <s v="CNF  PRT  REL  TECO"/>
  </r>
  <r>
    <n v="1530235"/>
    <x v="2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0235"/>
    <x v="2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0235"/>
    <x v="2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0236"/>
    <x v="2"/>
    <s v="0"/>
    <s v="0010"/>
    <s v="BFC-10"/>
    <s v="PP01"/>
    <s v="ASSEMBLY"/>
    <x v="0"/>
    <d v="2019-05-12T00:00:00"/>
    <d v="1899-12-30T11:07:01"/>
    <d v="2019-05-12T00:00:00"/>
    <d v="1899-12-30T11:10:50"/>
    <n v="1.917"/>
    <s v="MIN"/>
    <n v="1.917"/>
    <n v="20"/>
    <s v="MIN"/>
    <s v="CNF  PRT  REL  TECO"/>
  </r>
  <r>
    <n v="1530236"/>
    <x v="2"/>
    <s v="0"/>
    <s v="0020"/>
    <s v="BFC-90"/>
    <s v="PP01"/>
    <s v="ASSY IN PROCESS INSPECTION"/>
    <x v="1"/>
    <d v="2019-05-12T00:00:00"/>
    <d v="1899-12-30T12:57:16"/>
    <d v="2019-05-12T00:00:00"/>
    <d v="1899-12-30T12:57:16"/>
    <n v="30"/>
    <s v="MIN"/>
    <n v="30"/>
    <n v="30"/>
    <s v="MIN"/>
    <s v="CNF  ORSP PRT  REL  TECO"/>
  </r>
  <r>
    <n v="1530236"/>
    <x v="2"/>
    <s v="0"/>
    <s v="0030"/>
    <s v="BFC-10"/>
    <s v="PP01"/>
    <s v="ASSEMBLY"/>
    <x v="2"/>
    <d v="2019-05-20T00:00:00"/>
    <d v="1899-12-30T10:00:52"/>
    <d v="2019-05-20T00:00:00"/>
    <d v="1899-12-30T15:29:41"/>
    <n v="5.48"/>
    <s v="H"/>
    <n v="328.8"/>
    <n v="200"/>
    <s v="MIN"/>
    <s v="CNF  PRT  REL  TECO"/>
  </r>
  <r>
    <n v="1530236"/>
    <x v="2"/>
    <s v="0"/>
    <s v="0040"/>
    <s v="BFC-10"/>
    <s v="PP01"/>
    <s v="ASSEMBLY"/>
    <x v="3"/>
    <d v="2019-05-21T00:00:00"/>
    <d v="1899-12-30T07:27:32"/>
    <d v="2019-05-22T00:00:00"/>
    <d v="1899-12-30T15:25:28"/>
    <n v="15.813000000000001"/>
    <s v="H"/>
    <n v="948.78000000000009"/>
    <n v="500"/>
    <s v="MIN"/>
    <s v="CNF  PRT  REL  TECO"/>
  </r>
  <r>
    <n v="1530236"/>
    <x v="2"/>
    <s v="0"/>
    <s v="0050"/>
    <s v="BFC-90"/>
    <s v="PP01"/>
    <s v="ASSY IN PROCESS INSPECTION"/>
    <x v="4"/>
    <d v="2019-05-23T00:00:00"/>
    <d v="1899-12-30T12:06:15"/>
    <d v="2019-05-23T00:00:00"/>
    <d v="1899-12-30T12:06:15"/>
    <n v="20"/>
    <s v="MIN"/>
    <n v="20"/>
    <n v="20"/>
    <s v="MIN"/>
    <s v="CNF  ORSP PRT  REL  TECO"/>
  </r>
  <r>
    <n v="1530236"/>
    <x v="2"/>
    <s v="0"/>
    <s v="0060"/>
    <s v="BFC-90"/>
    <s v="PP01"/>
    <s v="ASSY IN PROCESS INSPECTION"/>
    <x v="5"/>
    <d v="2019-05-23T00:00:00"/>
    <d v="1899-12-30T12:06:27"/>
    <d v="2019-05-23T00:00:00"/>
    <d v="1899-12-30T12:06:27"/>
    <n v="20"/>
    <s v="MIN"/>
    <n v="20"/>
    <n v="20"/>
    <s v="MIN"/>
    <s v="CNF  ORSP PRT  REL  TECO"/>
  </r>
  <r>
    <n v="1530236"/>
    <x v="2"/>
    <s v="0"/>
    <s v="0070"/>
    <s v="PFC-20"/>
    <s v="PP01"/>
    <s v="PAINT"/>
    <x v="6"/>
    <d v="2019-05-23T00:00:00"/>
    <d v="1899-12-30T15:30:29"/>
    <d v="2019-05-26T00:00:00"/>
    <d v="1899-12-30T15:16:01"/>
    <n v="9.0619999999999994"/>
    <s v="H"/>
    <n v="543.71999999999991"/>
    <n v="450"/>
    <s v="MIN"/>
    <s v="CNF  PRT  REL  TECO"/>
  </r>
  <r>
    <n v="1530236"/>
    <x v="2"/>
    <s v="0"/>
    <s v="0080"/>
    <s v="PFC-99"/>
    <s v="PP01"/>
    <s v="PAINT INSPECTION"/>
    <x v="7"/>
    <d v="2019-05-27T00:00:00"/>
    <d v="1899-12-30T08:28:12"/>
    <d v="2019-05-27T00:00:00"/>
    <d v="1899-12-30T08:28:12"/>
    <n v="20"/>
    <s v="MIN"/>
    <n v="20"/>
    <n v="20"/>
    <s v="MIN"/>
    <s v="CNF  ORSP PRT  REL  TECO"/>
  </r>
  <r>
    <n v="1530236"/>
    <x v="2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236"/>
    <x v="2"/>
    <s v="0"/>
    <s v="0100"/>
    <s v="BFC-10"/>
    <s v="PP01"/>
    <s v="ASSEMBLY"/>
    <x v="8"/>
    <d v="2019-05-27T00:00:00"/>
    <d v="1899-12-30T08:36:46"/>
    <d v="2019-05-27T00:00:00"/>
    <d v="1899-12-30T08:54:18"/>
    <n v="17.533000000000001"/>
    <s v="MIN"/>
    <n v="17.533000000000001"/>
    <n v="40"/>
    <s v="MIN"/>
    <s v="CNF  PRT  REL  TECO"/>
  </r>
  <r>
    <n v="1530236"/>
    <x v="2"/>
    <s v="0"/>
    <s v="0110"/>
    <s v="BFC-90"/>
    <s v="PP01"/>
    <s v="ASSY IN PROCESS INSPECTION"/>
    <x v="9"/>
    <d v="2019-05-27T00:00:00"/>
    <d v="1899-12-30T09:44:13"/>
    <d v="2019-05-27T00:00:00"/>
    <d v="1899-12-30T09:44:13"/>
    <n v="20"/>
    <s v="MIN"/>
    <n v="20"/>
    <n v="20"/>
    <s v="MIN"/>
    <s v="CNF  ORSP PRT  REL  TECO"/>
  </r>
  <r>
    <n v="1530236"/>
    <x v="2"/>
    <s v="0"/>
    <s v="0120"/>
    <s v="BFC-90"/>
    <s v="PP01"/>
    <s v="ASSY IN PROCESS INSPECTION"/>
    <x v="10"/>
    <d v="2019-05-27T00:00:00"/>
    <d v="1899-12-30T09:44:28"/>
    <d v="2019-05-27T00:00:00"/>
    <d v="1899-12-30T09:44:28"/>
    <n v="50"/>
    <s v="MIN"/>
    <n v="50"/>
    <n v="50"/>
    <s v="MIN"/>
    <s v="CNF  ORSP PRT  REL  TECO"/>
  </r>
  <r>
    <n v="1530236"/>
    <x v="2"/>
    <s v="0"/>
    <s v="0130"/>
    <s v="BFC-99"/>
    <s v="PP01"/>
    <s v="FINAL INSPECTION"/>
    <x v="18"/>
    <d v="2019-05-27T00:00:00"/>
    <d v="1899-12-30T09:44:39"/>
    <d v="2019-05-27T00:00:00"/>
    <d v="1899-12-30T09:44:39"/>
    <n v="10"/>
    <s v="MIN"/>
    <n v="10"/>
    <n v="10"/>
    <s v="MIN"/>
    <s v="CNF  ORSP PRT  REL  TECO"/>
  </r>
  <r>
    <n v="1530236"/>
    <x v="2"/>
    <s v="0"/>
    <s v="0140"/>
    <s v="BFC-99"/>
    <s v="PP03"/>
    <s v="FINAL INSPECTION"/>
    <x v="11"/>
    <d v="2019-06-11T00:00:00"/>
    <d v="1899-12-30T12:23:34"/>
    <d v="2019-06-11T00:00:00"/>
    <d v="1899-12-30T12:23:34"/>
    <n v="10"/>
    <s v="MIN"/>
    <n v="10"/>
    <n v="10"/>
    <s v="MIN"/>
    <s v="CNF  ORSP PRT  REL  TECO"/>
  </r>
  <r>
    <n v="1530236"/>
    <x v="2"/>
    <s v="1"/>
    <s v="0010"/>
    <s v="BFC-10"/>
    <s v="PP95"/>
    <s v="ASSEMBLY"/>
    <x v="12"/>
    <d v="2019-05-21T00:00:00"/>
    <d v="1899-12-30T07:40:46"/>
    <d v="2019-05-23T00:00:00"/>
    <d v="1899-12-30T11:23:33"/>
    <n v="7.7270000000000003"/>
    <s v="H"/>
    <n v="463.62"/>
    <n v="1"/>
    <s v="MIN"/>
    <s v="CNF  PRT  REL  TECO"/>
  </r>
  <r>
    <n v="1530236"/>
    <x v="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0332"/>
    <x v="2"/>
    <s v="0"/>
    <s v="0010"/>
    <s v="BFC-10"/>
    <s v="PP01"/>
    <s v="ASSEMBLY"/>
    <x v="0"/>
    <d v="2019-05-15T00:00:00"/>
    <d v="1899-12-30T09:27:49"/>
    <d v="2019-05-15T00:00:00"/>
    <d v="1899-12-30T09:32:27"/>
    <n v="1.55"/>
    <s v="MIN"/>
    <n v="1.55"/>
    <n v="20"/>
    <s v="MIN"/>
    <s v="CNF  PRT  REL  TECO"/>
  </r>
  <r>
    <n v="1530332"/>
    <x v="2"/>
    <s v="0"/>
    <s v="0020"/>
    <s v="BFC-90"/>
    <s v="PP01"/>
    <s v="ASSY IN PROCESS INSPECTION"/>
    <x v="1"/>
    <d v="2019-05-19T00:00:00"/>
    <d v="1899-12-30T08:07:30"/>
    <d v="2019-05-19T00:00:00"/>
    <d v="1899-12-30T08:07:30"/>
    <n v="30"/>
    <s v="MIN"/>
    <n v="30"/>
    <n v="30"/>
    <s v="MIN"/>
    <s v="CNF  ORSP PRT  REL  TECO"/>
  </r>
  <r>
    <n v="1530332"/>
    <x v="2"/>
    <s v="0"/>
    <s v="0030"/>
    <s v="BFC-10"/>
    <s v="PP01"/>
    <s v="ASSEMBLY"/>
    <x v="2"/>
    <d v="2019-05-19T00:00:00"/>
    <d v="1899-12-30T08:18:49"/>
    <d v="2019-05-19T00:00:00"/>
    <d v="1899-12-30T12:28:02"/>
    <n v="4.1539999999999999"/>
    <s v="H"/>
    <n v="249.24"/>
    <n v="200"/>
    <s v="MIN"/>
    <s v="CNF  PRT  REL  TECO"/>
  </r>
  <r>
    <n v="1530332"/>
    <x v="2"/>
    <s v="0"/>
    <s v="0040"/>
    <s v="BFC-10"/>
    <s v="PP01"/>
    <s v="ASSEMBLY"/>
    <x v="3"/>
    <d v="2019-05-20T00:00:00"/>
    <d v="1899-12-30T07:51:47"/>
    <d v="2019-05-20T00:00:00"/>
    <d v="1899-12-30T12:18:17"/>
    <n v="4.4420000000000002"/>
    <s v="H"/>
    <n v="266.52"/>
    <n v="500"/>
    <s v="MIN"/>
    <s v="CNF  PRT  REL  TECO"/>
  </r>
  <r>
    <n v="1530332"/>
    <x v="2"/>
    <s v="0"/>
    <s v="0050"/>
    <s v="BFC-90"/>
    <s v="PP01"/>
    <s v="ASSY IN PROCESS INSPECTION"/>
    <x v="4"/>
    <d v="2019-05-23T00:00:00"/>
    <d v="1899-12-30T08:23:33"/>
    <d v="2019-05-23T00:00:00"/>
    <d v="1899-12-30T08:23:33"/>
    <n v="20"/>
    <s v="MIN"/>
    <n v="20"/>
    <n v="20"/>
    <s v="MIN"/>
    <s v="CNF  ORSP PRT  REL  TECO"/>
  </r>
  <r>
    <n v="1530332"/>
    <x v="2"/>
    <s v="0"/>
    <s v="0060"/>
    <s v="BFC-90"/>
    <s v="PP01"/>
    <s v="ASSY IN PROCESS INSPECTION"/>
    <x v="5"/>
    <d v="2019-05-23T00:00:00"/>
    <d v="1899-12-30T08:24:06"/>
    <d v="2019-05-23T00:00:00"/>
    <d v="1899-12-30T08:24:06"/>
    <n v="20"/>
    <s v="MIN"/>
    <n v="20"/>
    <n v="20"/>
    <s v="MIN"/>
    <s v="CNF  ORSP PRT  REL  TECO"/>
  </r>
  <r>
    <n v="1530332"/>
    <x v="2"/>
    <s v="0"/>
    <s v="0070"/>
    <s v="PFC-20"/>
    <s v="PP01"/>
    <s v="PAINT"/>
    <x v="6"/>
    <d v="2019-05-23T00:00:00"/>
    <d v="1899-12-30T15:30:29"/>
    <d v="2019-05-26T00:00:00"/>
    <d v="1899-12-30T15:16:01"/>
    <n v="5.46"/>
    <s v="H"/>
    <n v="327.60000000000002"/>
    <n v="450"/>
    <s v="MIN"/>
    <s v="CNF  PRT  REL  TECO"/>
  </r>
  <r>
    <n v="1530332"/>
    <x v="2"/>
    <s v="0"/>
    <s v="0080"/>
    <s v="PFC-99"/>
    <s v="PP01"/>
    <s v="PAINT INSPECTION"/>
    <x v="7"/>
    <d v="2019-05-27T00:00:00"/>
    <d v="1899-12-30T08:28:25"/>
    <d v="2019-05-27T00:00:00"/>
    <d v="1899-12-30T08:28:25"/>
    <n v="20"/>
    <s v="MIN"/>
    <n v="20"/>
    <n v="20"/>
    <s v="MIN"/>
    <s v="CNF  ORSP PRT  REL  TECO"/>
  </r>
  <r>
    <n v="1530332"/>
    <x v="2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332"/>
    <x v="2"/>
    <s v="0"/>
    <s v="0100"/>
    <s v="BFC-10"/>
    <s v="PP01"/>
    <s v="ASSEMBLY"/>
    <x v="8"/>
    <d v="2019-05-29T00:00:00"/>
    <d v="1899-12-30T08:52:55"/>
    <d v="2019-05-29T00:00:00"/>
    <d v="1899-12-30T13:30:21"/>
    <n v="2.0230000000000001"/>
    <s v="H"/>
    <n v="121.38000000000001"/>
    <n v="40"/>
    <s v="MIN"/>
    <s v="CNF  PRT  REL  TECO"/>
  </r>
  <r>
    <n v="1530332"/>
    <x v="2"/>
    <s v="0"/>
    <s v="0110"/>
    <s v="BFC-90"/>
    <s v="PP01"/>
    <s v="ASSY IN PROCESS INSPECTION"/>
    <x v="9"/>
    <d v="2019-06-10T00:00:00"/>
    <d v="1899-12-30T17:32:08"/>
    <d v="2019-06-10T00:00:00"/>
    <d v="1899-12-30T17:32:08"/>
    <n v="20"/>
    <s v="MIN"/>
    <n v="20"/>
    <n v="20"/>
    <s v="MIN"/>
    <s v="CNF  ORSP PRT  REL  TECO"/>
  </r>
  <r>
    <n v="1530332"/>
    <x v="2"/>
    <s v="0"/>
    <s v="0120"/>
    <s v="BFC-90"/>
    <s v="PP01"/>
    <s v="ASSY IN PROCESS INSPECTION"/>
    <x v="10"/>
    <d v="2019-06-10T00:00:00"/>
    <d v="1899-12-30T17:32:17"/>
    <d v="2019-06-10T00:00:00"/>
    <d v="1899-12-30T17:32:17"/>
    <n v="50"/>
    <s v="MIN"/>
    <n v="50"/>
    <n v="50"/>
    <s v="MIN"/>
    <s v="CNF  ORSP PRT  REL  TECO"/>
  </r>
  <r>
    <n v="1530332"/>
    <x v="2"/>
    <s v="0"/>
    <s v="0130"/>
    <s v="BFC-99"/>
    <s v="PP01"/>
    <s v="FINAL INSPECTION"/>
    <x v="18"/>
    <d v="2019-06-10T00:00:00"/>
    <d v="1899-12-30T17:32:27"/>
    <d v="2019-06-10T00:00:00"/>
    <d v="1899-12-30T17:32:27"/>
    <n v="10"/>
    <s v="MIN"/>
    <n v="10"/>
    <n v="10"/>
    <s v="MIN"/>
    <s v="CNF  ORSP PRT  REL  TECO"/>
  </r>
  <r>
    <n v="1530332"/>
    <x v="2"/>
    <s v="0"/>
    <s v="0140"/>
    <s v="BFC-99"/>
    <s v="PP03"/>
    <s v="FINAL INSPECTION"/>
    <x v="11"/>
    <d v="2019-06-10T00:00:00"/>
    <d v="1899-12-30T16:33:05"/>
    <d v="2019-06-10T00:00:00"/>
    <d v="1899-12-30T16:33:05"/>
    <n v="10"/>
    <s v="MIN"/>
    <n v="10"/>
    <n v="10"/>
    <s v="MIN"/>
    <s v="CNF  ORSP PRT  REL  TECO"/>
  </r>
  <r>
    <n v="1530332"/>
    <x v="2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0332"/>
    <x v="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0334"/>
    <x v="2"/>
    <s v="0"/>
    <s v="0010"/>
    <s v="BFC-10"/>
    <s v="PP01"/>
    <s v="ASSEMBLY"/>
    <x v="0"/>
    <d v="2019-05-19T00:00:00"/>
    <d v="1899-12-30T08:27:55"/>
    <d v="2019-05-19T00:00:00"/>
    <d v="1899-12-30T08:33:43"/>
    <n v="5.8"/>
    <s v="MIN"/>
    <n v="5.8"/>
    <n v="20"/>
    <s v="MIN"/>
    <s v="CNF  PRT  REL  TECO"/>
  </r>
  <r>
    <n v="1530334"/>
    <x v="2"/>
    <s v="0"/>
    <s v="0020"/>
    <s v="BFC-90"/>
    <s v="PP01"/>
    <s v="ASSY IN PROCESS INSPECTION"/>
    <x v="1"/>
    <d v="2019-05-19T00:00:00"/>
    <d v="1899-12-30T09:01:54"/>
    <d v="2019-05-19T00:00:00"/>
    <d v="1899-12-30T09:01:54"/>
    <n v="30"/>
    <s v="MIN"/>
    <n v="30"/>
    <n v="30"/>
    <s v="MIN"/>
    <s v="CNF  ORSP PRT  REL  TECO"/>
  </r>
  <r>
    <n v="1530334"/>
    <x v="2"/>
    <s v="0"/>
    <s v="0030"/>
    <s v="BFC-10"/>
    <s v="PP01"/>
    <s v="ASSEMBLY"/>
    <x v="2"/>
    <d v="2019-05-21T00:00:00"/>
    <d v="1899-12-30T10:01:34"/>
    <d v="2019-05-21T00:00:00"/>
    <d v="1899-12-30T15:35:21"/>
    <n v="5.5629999999999997"/>
    <s v="H"/>
    <n v="333.78"/>
    <n v="200"/>
    <s v="MIN"/>
    <s v="CNF  PRT  REL  TECO"/>
  </r>
  <r>
    <n v="1530334"/>
    <x v="2"/>
    <s v="0"/>
    <s v="0040"/>
    <s v="BFC-10"/>
    <s v="PP01"/>
    <s v="ASSEMBLY"/>
    <x v="3"/>
    <d v="2019-05-22T00:00:00"/>
    <d v="1899-12-30T13:28:41"/>
    <d v="2019-05-22T00:00:00"/>
    <d v="1899-12-30T13:34:54"/>
    <n v="6.2169999999999996"/>
    <s v="MIN"/>
    <n v="6.2169999999999996"/>
    <n v="500"/>
    <s v="MIN"/>
    <s v="CNF  PRT  REL  TECO"/>
  </r>
  <r>
    <n v="1530334"/>
    <x v="2"/>
    <s v="0"/>
    <s v="0050"/>
    <s v="BFC-90"/>
    <s v="PP01"/>
    <s v="ASSY IN PROCESS INSPECTION"/>
    <x v="4"/>
    <d v="2019-05-22T00:00:00"/>
    <d v="1899-12-30T15:01:55"/>
    <d v="2019-05-22T00:00:00"/>
    <d v="1899-12-30T15:01:55"/>
    <n v="20"/>
    <s v="MIN"/>
    <n v="20"/>
    <n v="20"/>
    <s v="MIN"/>
    <s v="CNF  ORSP PRT  REL  TECO"/>
  </r>
  <r>
    <n v="1530334"/>
    <x v="2"/>
    <s v="0"/>
    <s v="0060"/>
    <s v="BFC-90"/>
    <s v="PP01"/>
    <s v="ASSY IN PROCESS INSPECTION"/>
    <x v="5"/>
    <d v="2019-05-22T00:00:00"/>
    <d v="1899-12-30T15:02:14"/>
    <d v="2019-05-22T00:00:00"/>
    <d v="1899-12-30T15:02:14"/>
    <n v="20"/>
    <s v="MIN"/>
    <n v="20"/>
    <n v="20"/>
    <s v="MIN"/>
    <s v="CNF  ORSP PRT  REL  TECO"/>
  </r>
  <r>
    <n v="1530334"/>
    <x v="2"/>
    <s v="0"/>
    <s v="0070"/>
    <s v="PFC-20"/>
    <s v="PP01"/>
    <s v="PAINT"/>
    <x v="6"/>
    <d v="2019-05-22T00:00:00"/>
    <d v="1899-12-30T15:24:33"/>
    <d v="2019-05-23T00:00:00"/>
    <d v="1899-12-30T14:49:24"/>
    <n v="5.5659999999999998"/>
    <s v="H"/>
    <n v="333.96"/>
    <n v="450"/>
    <s v="MIN"/>
    <s v="CNF  PRT  REL  TECO"/>
  </r>
  <r>
    <n v="1530334"/>
    <x v="2"/>
    <s v="0"/>
    <s v="0080"/>
    <s v="PFC-99"/>
    <s v="PP01"/>
    <s v="PAINT INSPECTION"/>
    <x v="7"/>
    <d v="2019-05-26T00:00:00"/>
    <d v="1899-12-30T09:31:05"/>
    <d v="2019-05-26T00:00:00"/>
    <d v="1899-12-30T09:31:05"/>
    <n v="20"/>
    <s v="MIN"/>
    <n v="20"/>
    <n v="20"/>
    <s v="MIN"/>
    <s v="CNF  ORSP PRT  REL  TECO"/>
  </r>
  <r>
    <n v="1530334"/>
    <x v="2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334"/>
    <x v="2"/>
    <s v="0"/>
    <s v="0100"/>
    <s v="BFC-10"/>
    <s v="PP01"/>
    <s v="ASSEMBLY"/>
    <x v="8"/>
    <d v="2019-05-29T00:00:00"/>
    <d v="1899-12-30T12:02:36"/>
    <d v="2019-05-29T00:00:00"/>
    <d v="1899-12-30T12:12:52"/>
    <n v="3.4169999999999998"/>
    <s v="MIN"/>
    <n v="3.4169999999999998"/>
    <n v="40"/>
    <s v="MIN"/>
    <s v="CNF  PRT  REL  TECO"/>
  </r>
  <r>
    <n v="1530334"/>
    <x v="2"/>
    <s v="0"/>
    <s v="0110"/>
    <s v="BFC-90"/>
    <s v="PP01"/>
    <s v="ASSY IN PROCESS INSPECTION"/>
    <x v="9"/>
    <d v="2019-05-29T00:00:00"/>
    <d v="1899-12-30T12:30:16"/>
    <d v="2019-05-29T00:00:00"/>
    <d v="1899-12-30T12:30:16"/>
    <n v="20"/>
    <s v="MIN"/>
    <n v="20"/>
    <n v="20"/>
    <s v="MIN"/>
    <s v="CNF  ORSP PRT  REL  TECO"/>
  </r>
  <r>
    <n v="1530334"/>
    <x v="2"/>
    <s v="0"/>
    <s v="0120"/>
    <s v="BFC-90"/>
    <s v="PP01"/>
    <s v="ASSY IN PROCESS INSPECTION"/>
    <x v="10"/>
    <d v="2019-06-10T00:00:00"/>
    <d v="1899-12-30T12:23:51"/>
    <d v="2019-06-10T00:00:00"/>
    <d v="1899-12-30T12:23:51"/>
    <n v="50"/>
    <s v="MIN"/>
    <n v="50"/>
    <n v="50"/>
    <s v="MIN"/>
    <s v="CNF  ORSP PRT  REL  TECO"/>
  </r>
  <r>
    <n v="1530334"/>
    <x v="2"/>
    <s v="0"/>
    <s v="0130"/>
    <s v="BFC-99"/>
    <s v="PP01"/>
    <s v="FINAL INSPECTION"/>
    <x v="18"/>
    <d v="2019-06-10T00:00:00"/>
    <d v="1899-12-30T12:23:59"/>
    <d v="2019-06-10T00:00:00"/>
    <d v="1899-12-30T12:23:59"/>
    <n v="10"/>
    <s v="MIN"/>
    <n v="10"/>
    <n v="10"/>
    <s v="MIN"/>
    <s v="CNF  ORSP PRT  REL  TECO"/>
  </r>
  <r>
    <n v="1530334"/>
    <x v="2"/>
    <s v="0"/>
    <s v="0140"/>
    <s v="BFC-99"/>
    <s v="PP03"/>
    <s v="FINAL INSPECTION"/>
    <x v="11"/>
    <d v="2019-06-11T00:00:00"/>
    <d v="1899-12-30T12:23:49"/>
    <d v="2019-06-11T00:00:00"/>
    <d v="1899-12-30T12:23:49"/>
    <n v="10"/>
    <s v="MIN"/>
    <n v="10"/>
    <n v="10"/>
    <s v="MIN"/>
    <s v="CNF  ORSP PRT  REL  TECO"/>
  </r>
  <r>
    <n v="1530334"/>
    <x v="2"/>
    <s v="1"/>
    <s v="0010"/>
    <s v="BFC-10"/>
    <s v="PP95"/>
    <s v="ASSEMBLY"/>
    <x v="12"/>
    <d v="2019-05-20T00:00:00"/>
    <d v="1899-12-30T07:35:30"/>
    <d v="2019-05-22T00:00:00"/>
    <d v="1899-12-30T13:37:07"/>
    <n v="14.02"/>
    <s v="H"/>
    <n v="841.19999999999993"/>
    <n v="1"/>
    <s v="MIN"/>
    <s v="CNF  PRT  REL  TECO"/>
  </r>
  <r>
    <n v="1530334"/>
    <x v="2"/>
    <s v="2"/>
    <s v="0070"/>
    <s v="PFC-20"/>
    <s v="PP95"/>
    <s v="PAINT"/>
    <x v="13"/>
    <d v="2019-05-22T00:00:00"/>
    <d v="1899-12-30T23:04:48"/>
    <d v="2019-05-23T00:00:00"/>
    <d v="1899-12-30T06:22:18"/>
    <n v="1.823"/>
    <s v="H"/>
    <n v="109.38"/>
    <n v="5"/>
    <s v="MIN"/>
    <s v="CNF  PRT  REL  TECO"/>
  </r>
  <r>
    <n v="1530337"/>
    <x v="2"/>
    <s v="0"/>
    <s v="0010"/>
    <s v="BFC-10"/>
    <s v="PP01"/>
    <s v="ASSEMBLY"/>
    <x v="19"/>
    <d v="2019-05-15T00:00:00"/>
    <d v="1899-12-30T09:27:49"/>
    <d v="2019-05-15T00:00:00"/>
    <d v="1899-12-30T09:32:27"/>
    <n v="1.55"/>
    <s v="MIN"/>
    <n v="1.55"/>
    <n v="20"/>
    <s v="MIN"/>
    <s v="CNF  PRT  REL  TECO"/>
  </r>
  <r>
    <n v="1530337"/>
    <x v="2"/>
    <s v="0"/>
    <s v="0020"/>
    <s v="BFC-90"/>
    <s v="PP01"/>
    <s v="ASSY IN PROCESS INSPECTION"/>
    <x v="1"/>
    <d v="2019-05-19T00:00:00"/>
    <d v="1899-12-30T08:07:45"/>
    <d v="2019-05-19T00:00:00"/>
    <d v="1899-12-30T08:07:45"/>
    <n v="30"/>
    <s v="MIN"/>
    <n v="30"/>
    <n v="30"/>
    <s v="MIN"/>
    <s v="CNF  ORSP PRT  REL  TECO"/>
  </r>
  <r>
    <n v="1530337"/>
    <x v="2"/>
    <s v="0"/>
    <s v="0030"/>
    <s v="BFC-10"/>
    <s v="PP01"/>
    <s v="ASSEMBLY"/>
    <x v="2"/>
    <d v="2019-05-19T00:00:00"/>
    <d v="1899-12-30T08:27:38"/>
    <d v="2019-05-20T00:00:00"/>
    <d v="1899-12-30T08:04:22"/>
    <n v="32.506"/>
    <s v="H"/>
    <n v="1950.3600000000001"/>
    <n v="200"/>
    <s v="MIN"/>
    <s v="CNF  PRT  REL  TECO"/>
  </r>
  <r>
    <n v="1530337"/>
    <x v="2"/>
    <s v="0"/>
    <s v="0040"/>
    <s v="BFC-10"/>
    <s v="PP01"/>
    <s v="ASSEMBLY"/>
    <x v="3"/>
    <d v="2019-05-20T00:00:00"/>
    <d v="1899-12-30T08:04:37"/>
    <d v="2019-05-20T00:00:00"/>
    <d v="1899-12-30T15:27:11"/>
    <n v="7.3760000000000003"/>
    <s v="H"/>
    <n v="442.56"/>
    <n v="500"/>
    <s v="MIN"/>
    <s v="CNF  PRT  REL  TECO"/>
  </r>
  <r>
    <n v="1530337"/>
    <x v="2"/>
    <s v="0"/>
    <s v="0050"/>
    <s v="BFC-90"/>
    <s v="PP01"/>
    <s v="ASSY IN PROCESS INSPECTION"/>
    <x v="4"/>
    <d v="2019-05-21T00:00:00"/>
    <d v="1899-12-30T12:08:44"/>
    <d v="2019-05-21T00:00:00"/>
    <d v="1899-12-30T12:08:44"/>
    <n v="20"/>
    <s v="MIN"/>
    <n v="20"/>
    <n v="20"/>
    <s v="MIN"/>
    <s v="CNF  ORSP PRT  REL  TECO"/>
  </r>
  <r>
    <n v="1530337"/>
    <x v="2"/>
    <s v="0"/>
    <s v="0060"/>
    <s v="BFC-90"/>
    <s v="PP01"/>
    <s v="ASSY IN PROCESS INSPECTION"/>
    <x v="5"/>
    <d v="2019-05-21T00:00:00"/>
    <d v="1899-12-30T12:09:37"/>
    <d v="2019-05-21T00:00:00"/>
    <d v="1899-12-30T12:09:37"/>
    <n v="20"/>
    <s v="MIN"/>
    <n v="20"/>
    <n v="20"/>
    <s v="MIN"/>
    <s v="CNF  ORSP PRT  REL  TECO"/>
  </r>
  <r>
    <n v="1530337"/>
    <x v="2"/>
    <s v="0"/>
    <s v="0070"/>
    <s v="PFC-20"/>
    <s v="PP01"/>
    <s v="PAINT"/>
    <x v="6"/>
    <d v="2019-05-21T00:00:00"/>
    <d v="1899-12-30T15:36:36"/>
    <d v="2019-05-22T00:00:00"/>
    <d v="1899-12-30T14:49:10"/>
    <n v="10.526999999999999"/>
    <s v="H"/>
    <n v="631.62"/>
    <n v="450"/>
    <s v="MIN"/>
    <s v="CNF  PRT  REL  TECO"/>
  </r>
  <r>
    <n v="1530337"/>
    <x v="2"/>
    <s v="0"/>
    <s v="0080"/>
    <s v="PFC-99"/>
    <s v="PP01"/>
    <s v="PAINT INSPECTION"/>
    <x v="7"/>
    <d v="2019-05-23T00:00:00"/>
    <d v="1899-12-30T07:00:08"/>
    <d v="2019-05-23T00:00:00"/>
    <d v="1899-12-30T07:00:08"/>
    <n v="20"/>
    <s v="MIN"/>
    <n v="20"/>
    <n v="20"/>
    <s v="MIN"/>
    <s v="CNF  ORSP PRT  REL  TECO"/>
  </r>
  <r>
    <n v="1530337"/>
    <x v="2"/>
    <s v="0"/>
    <s v="0090"/>
    <s v="BFC-50"/>
    <s v="PP95"/>
    <s v="ASSEMBLY REPAIRS"/>
    <x v="17"/>
    <d v="2019-05-30T00:00:00"/>
    <d v="1899-12-30T07:18:49"/>
    <d v="2019-06-09T00:00:00"/>
    <d v="1899-12-30T17:02:08"/>
    <n v="629"/>
    <s v="S"/>
    <n v="10.483333333333333"/>
    <n v="1370"/>
    <s v="MIN"/>
    <s v="CNF  PRT  REL  TECO"/>
  </r>
  <r>
    <n v="1530337"/>
    <x v="2"/>
    <s v="0"/>
    <s v="0100"/>
    <s v="BFC-10"/>
    <s v="PP01"/>
    <s v="ASSEMBLY"/>
    <x v="8"/>
    <d v="2019-05-26T00:00:00"/>
    <d v="1899-12-30T10:36:21"/>
    <d v="2019-05-26T00:00:00"/>
    <d v="1899-12-30T13:33:42"/>
    <n v="44.332999999999998"/>
    <s v="MIN"/>
    <n v="44.332999999999998"/>
    <n v="40"/>
    <s v="MIN"/>
    <s v="CNF  PRT  REL  TECO"/>
  </r>
  <r>
    <n v="1530337"/>
    <x v="2"/>
    <s v="0"/>
    <s v="0110"/>
    <s v="BFC-90"/>
    <s v="PP01"/>
    <s v="ASSY IN PROCESS INSPECTION"/>
    <x v="9"/>
    <d v="2019-05-29T00:00:00"/>
    <d v="1899-12-30T11:37:29"/>
    <d v="2019-05-29T00:00:00"/>
    <d v="1899-12-30T11:37:29"/>
    <n v="20"/>
    <s v="MIN"/>
    <n v="20"/>
    <n v="20"/>
    <s v="MIN"/>
    <s v="CNF  ORSP PRT  REL  TECO"/>
  </r>
  <r>
    <n v="1530337"/>
    <x v="2"/>
    <s v="0"/>
    <s v="0120"/>
    <s v="BFC-90"/>
    <s v="PP01"/>
    <s v="ASSY IN PROCESS INSPECTION"/>
    <x v="10"/>
    <d v="2019-05-29T00:00:00"/>
    <d v="1899-12-30T12:29:36"/>
    <d v="2019-05-29T00:00:00"/>
    <d v="1899-12-30T12:29:36"/>
    <n v="50"/>
    <s v="MIN"/>
    <n v="50"/>
    <n v="50"/>
    <s v="MIN"/>
    <s v="CNF  ORSP PRT  REL  TECO"/>
  </r>
  <r>
    <n v="1530337"/>
    <x v="2"/>
    <s v="0"/>
    <s v="0130"/>
    <s v="BFC-99"/>
    <s v="PP01"/>
    <s v="FINAL INSPECTION"/>
    <x v="18"/>
    <d v="2019-06-09T00:00:00"/>
    <d v="1899-12-30T17:04:24"/>
    <d v="2019-06-09T00:00:00"/>
    <d v="1899-12-30T17:04:24"/>
    <n v="10"/>
    <s v="MIN"/>
    <n v="10"/>
    <n v="10"/>
    <s v="MIN"/>
    <s v="CNF  ORSP PRT  REL  TECO"/>
  </r>
  <r>
    <n v="1530337"/>
    <x v="2"/>
    <s v="0"/>
    <s v="0140"/>
    <s v="BFC-99"/>
    <s v="PP03"/>
    <s v="FINAL INSPECTION"/>
    <x v="11"/>
    <d v="2019-06-10T00:00:00"/>
    <d v="1899-12-30T16:31:25"/>
    <d v="2019-06-10T00:00:00"/>
    <d v="1899-12-30T16:31:25"/>
    <n v="10"/>
    <s v="MIN"/>
    <n v="10"/>
    <n v="10"/>
    <s v="MIN"/>
    <s v="CNF  ORSP PRT  REL  TECO"/>
  </r>
  <r>
    <n v="1530337"/>
    <x v="2"/>
    <s v="1"/>
    <s v="0010"/>
    <s v="BFC-10"/>
    <s v="PP95"/>
    <s v="ASSEMBLY"/>
    <x v="12"/>
    <d v="2019-05-26T00:00:00"/>
    <d v="1899-12-30T09:45:27"/>
    <d v="2019-05-26T00:00:00"/>
    <d v="1899-12-30T12:17:04"/>
    <n v="2.5270000000000001"/>
    <s v="H"/>
    <n v="151.62"/>
    <n v="1"/>
    <s v="MIN"/>
    <s v="CNF  PRT  REL  TECO"/>
  </r>
  <r>
    <n v="1530337"/>
    <x v="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0340"/>
    <x v="2"/>
    <s v="0"/>
    <s v="0010"/>
    <s v="BFC-10"/>
    <s v="PP01"/>
    <s v="ASSEMBLY"/>
    <x v="0"/>
    <d v="2019-05-15T00:00:00"/>
    <d v="1899-12-30T09:27:49"/>
    <d v="2019-05-15T00:00:00"/>
    <d v="1899-12-30T09:32:27"/>
    <n v="1.55"/>
    <s v="MIN"/>
    <n v="1.55"/>
    <n v="20"/>
    <s v="MIN"/>
    <s v="CNF  PRT  REL  TECO"/>
  </r>
  <r>
    <n v="1530340"/>
    <x v="2"/>
    <s v="0"/>
    <s v="0020"/>
    <s v="BFC-90"/>
    <s v="PP01"/>
    <s v="ASSY IN PROCESS INSPECTION"/>
    <x v="1"/>
    <d v="2019-05-22T00:00:00"/>
    <d v="1899-12-30T10:32:51"/>
    <d v="2019-05-22T00:00:00"/>
    <d v="1899-12-30T10:32:51"/>
    <n v="30"/>
    <s v="MIN"/>
    <n v="30"/>
    <n v="30"/>
    <s v="MIN"/>
    <s v="CNF  ORSP PRT  REL  TECO"/>
  </r>
  <r>
    <n v="1530340"/>
    <x v="2"/>
    <s v="0"/>
    <s v="0030"/>
    <s v="BFC-10"/>
    <s v="PP01"/>
    <s v="ASSEMBLY"/>
    <x v="2"/>
    <d v="2019-05-22T00:00:00"/>
    <d v="1899-12-30T10:33:11"/>
    <d v="2019-05-22T00:00:00"/>
    <d v="1899-12-30T10:39:26"/>
    <n v="6.25"/>
    <s v="MIN"/>
    <n v="6.25"/>
    <n v="200"/>
    <s v="MIN"/>
    <s v="CNF  PRT  REL  TECO"/>
  </r>
  <r>
    <n v="1530340"/>
    <x v="2"/>
    <s v="0"/>
    <s v="0040"/>
    <s v="BFC-10"/>
    <s v="PP01"/>
    <s v="ASSEMBLY"/>
    <x v="3"/>
    <d v="2019-05-22T00:00:00"/>
    <d v="1899-12-30T10:39:49"/>
    <d v="2019-05-22T00:00:00"/>
    <d v="1899-12-30T11:01:25"/>
    <n v="21.6"/>
    <s v="MIN"/>
    <n v="21.6"/>
    <n v="500"/>
    <s v="MIN"/>
    <s v="CNF  PRT  REL  TECO"/>
  </r>
  <r>
    <n v="1530340"/>
    <x v="2"/>
    <s v="0"/>
    <s v="0050"/>
    <s v="BFC-90"/>
    <s v="PP01"/>
    <s v="ASSY IN PROCESS INSPECTION"/>
    <x v="4"/>
    <d v="2019-05-22T00:00:00"/>
    <d v="1899-12-30T12:24:46"/>
    <d v="2019-05-22T00:00:00"/>
    <d v="1899-12-30T12:24:46"/>
    <n v="20"/>
    <s v="MIN"/>
    <n v="20"/>
    <n v="20"/>
    <s v="MIN"/>
    <s v="CNF  ORSP PRT  REL  TECO"/>
  </r>
  <r>
    <n v="1530340"/>
    <x v="2"/>
    <s v="0"/>
    <s v="0060"/>
    <s v="BFC-90"/>
    <s v="PP01"/>
    <s v="ASSY IN PROCESS INSPECTION"/>
    <x v="5"/>
    <d v="2019-05-22T00:00:00"/>
    <d v="1899-12-30T12:25:02"/>
    <d v="2019-05-22T00:00:00"/>
    <d v="1899-12-30T12:25:02"/>
    <n v="20"/>
    <s v="MIN"/>
    <n v="20"/>
    <n v="20"/>
    <s v="MIN"/>
    <s v="CNF  ORSP PRT  REL  TECO"/>
  </r>
  <r>
    <n v="1530340"/>
    <x v="2"/>
    <s v="0"/>
    <s v="0070"/>
    <s v="PFC-20"/>
    <s v="PP01"/>
    <s v="PAINT"/>
    <x v="6"/>
    <d v="2019-05-23T00:00:00"/>
    <d v="1899-12-30T13:34:46"/>
    <d v="2019-05-24T00:00:00"/>
    <d v="1899-12-30T06:09:19"/>
    <n v="380.98"/>
    <s v="MIN"/>
    <n v="380.98"/>
    <n v="450"/>
    <s v="MIN"/>
    <s v="CNF  PRT  REL  TECO"/>
  </r>
  <r>
    <n v="1530340"/>
    <x v="2"/>
    <s v="0"/>
    <s v="0080"/>
    <s v="PFC-99"/>
    <s v="PP01"/>
    <s v="PAINT INSPECTION"/>
    <x v="7"/>
    <d v="2019-05-27T00:00:00"/>
    <d v="1899-12-30T08:28:36"/>
    <d v="2019-05-27T00:00:00"/>
    <d v="1899-12-30T08:28:36"/>
    <n v="20"/>
    <s v="MIN"/>
    <n v="20"/>
    <n v="20"/>
    <s v="MIN"/>
    <s v="CNF  ORSP PRT  REL  TECO"/>
  </r>
  <r>
    <n v="1530340"/>
    <x v="2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340"/>
    <x v="2"/>
    <s v="0"/>
    <s v="0100"/>
    <s v="BFC-10"/>
    <s v="PP01"/>
    <s v="ASSEMBLY"/>
    <x v="8"/>
    <d v="2019-05-29T00:00:00"/>
    <d v="1899-12-30T10:37:51"/>
    <d v="2019-05-29T00:00:00"/>
    <d v="1899-12-30T12:12:52"/>
    <n v="17.667000000000002"/>
    <s v="MIN"/>
    <n v="17.667000000000002"/>
    <n v="40"/>
    <s v="MIN"/>
    <s v="CNF  PRT  REL  TECO"/>
  </r>
  <r>
    <n v="1530340"/>
    <x v="2"/>
    <s v="0"/>
    <s v="0110"/>
    <s v="BFC-90"/>
    <s v="PP01"/>
    <s v="ASSY IN PROCESS INSPECTION"/>
    <x v="9"/>
    <d v="2019-05-29T00:00:00"/>
    <d v="1899-12-30T12:30:36"/>
    <d v="2019-05-29T00:00:00"/>
    <d v="1899-12-30T12:30:36"/>
    <n v="20"/>
    <s v="MIN"/>
    <n v="20"/>
    <n v="20"/>
    <s v="MIN"/>
    <s v="CNF  ORSP PRT  REL  TECO"/>
  </r>
  <r>
    <n v="1530340"/>
    <x v="2"/>
    <s v="0"/>
    <s v="0120"/>
    <s v="BFC-90"/>
    <s v="PP01"/>
    <s v="ASSY IN PROCESS INSPECTION"/>
    <x v="10"/>
    <d v="2019-06-10T00:00:00"/>
    <d v="1899-12-30T10:58:04"/>
    <d v="2019-06-10T00:00:00"/>
    <d v="1899-12-30T10:58:04"/>
    <n v="50"/>
    <s v="MIN"/>
    <n v="50"/>
    <n v="50"/>
    <s v="MIN"/>
    <s v="CNF  ORSP PRT  REL  TECO"/>
  </r>
  <r>
    <n v="1530340"/>
    <x v="2"/>
    <s v="0"/>
    <s v="0130"/>
    <s v="BFC-99"/>
    <s v="PP01"/>
    <s v="FINAL INSPECTION"/>
    <x v="18"/>
    <d v="2019-06-10T00:00:00"/>
    <d v="1899-12-30T10:58:11"/>
    <d v="2019-06-10T00:00:00"/>
    <d v="1899-12-30T10:58:11"/>
    <n v="10"/>
    <s v="MIN"/>
    <n v="10"/>
    <n v="10"/>
    <s v="MIN"/>
    <s v="CNF  ORSP PRT  REL  TECO"/>
  </r>
  <r>
    <n v="1530340"/>
    <x v="2"/>
    <s v="0"/>
    <s v="0140"/>
    <s v="BFC-99"/>
    <s v="PP03"/>
    <s v="FINAL INSPECTION"/>
    <x v="11"/>
    <d v="2019-06-10T00:00:00"/>
    <d v="1899-12-30T16:30:46"/>
    <d v="2019-06-10T00:00:00"/>
    <d v="1899-12-30T16:30:46"/>
    <n v="10"/>
    <s v="MIN"/>
    <n v="10"/>
    <n v="10"/>
    <s v="MIN"/>
    <s v="CNF  ORSP PRT  REL  TECO"/>
  </r>
  <r>
    <n v="1530340"/>
    <x v="2"/>
    <s v="1"/>
    <s v="0010"/>
    <s v="BFC-10"/>
    <s v="PP95"/>
    <s v="ASSEMBLY"/>
    <x v="12"/>
    <d v="2019-05-19T00:00:00"/>
    <d v="1899-12-30T07:41:26"/>
    <d v="2019-05-21T00:00:00"/>
    <d v="1899-12-30T15:21:13"/>
    <n v="22.716000000000001"/>
    <s v="H"/>
    <n v="1362.96"/>
    <n v="1"/>
    <s v="MIN"/>
    <s v="CNF  PRT  REL  TECO"/>
  </r>
  <r>
    <n v="1530340"/>
    <x v="2"/>
    <s v="2"/>
    <s v="0070"/>
    <s v="PFC-20"/>
    <s v="PP95"/>
    <s v="PAINT"/>
    <x v="13"/>
    <d v="2019-05-23T00:00:00"/>
    <d v="1899-12-30T22:57:25"/>
    <d v="2019-05-24T00:00:00"/>
    <d v="1899-12-30T06:37:44"/>
    <n v="3.8359999999999999"/>
    <s v="H"/>
    <n v="230.16"/>
    <n v="5"/>
    <s v="MIN"/>
    <s v="CNF  PRT  REL  TECO"/>
  </r>
  <r>
    <n v="1530771"/>
    <x v="3"/>
    <s v="0"/>
    <s v="0010"/>
    <s v="BFC-10"/>
    <s v="PP01"/>
    <s v="ASSEMBLY"/>
    <x v="0"/>
    <d v="2019-05-19T00:00:00"/>
    <d v="1899-12-30T10:41:34"/>
    <d v="2019-05-19T00:00:00"/>
    <d v="1899-12-30T10:47:37"/>
    <n v="2.0169999999999999"/>
    <s v="MIN"/>
    <n v="2.0169999999999999"/>
    <n v="20"/>
    <s v="MIN"/>
    <s v="CNF  PRT  REL  TECO"/>
  </r>
  <r>
    <n v="1530771"/>
    <x v="3"/>
    <s v="0"/>
    <s v="0020"/>
    <s v="BFC-90"/>
    <s v="PP01"/>
    <s v="ASSY IN PROCESS INSPECTION"/>
    <x v="1"/>
    <d v="2019-05-19T00:00:00"/>
    <d v="1899-12-30T10:54:44"/>
    <d v="2019-05-19T00:00:00"/>
    <d v="1899-12-30T10:54:44"/>
    <n v="30"/>
    <s v="MIN"/>
    <n v="30"/>
    <n v="30"/>
    <s v="MIN"/>
    <s v="CNF  ORSP PRT  REL  TECO"/>
  </r>
  <r>
    <n v="1530771"/>
    <x v="3"/>
    <s v="0"/>
    <s v="0030"/>
    <s v="BFC-10"/>
    <s v="PP01"/>
    <s v="ASSEMBLY"/>
    <x v="2"/>
    <d v="2019-05-22T00:00:00"/>
    <d v="1899-12-30T07:24:39"/>
    <d v="2019-05-22T00:00:00"/>
    <d v="1899-12-30T15:28:47"/>
    <n v="8.0690000000000008"/>
    <s v="H"/>
    <n v="484.14000000000004"/>
    <n v="200"/>
    <s v="MIN"/>
    <s v="CNF  PRT  REL  TECO"/>
  </r>
  <r>
    <n v="1530771"/>
    <x v="3"/>
    <s v="0"/>
    <s v="0040"/>
    <s v="BFC-10"/>
    <s v="PP01"/>
    <s v="ASSEMBLY"/>
    <x v="3"/>
    <d v="2019-05-23T00:00:00"/>
    <d v="1899-12-30T09:23:03"/>
    <d v="2019-05-30T00:00:00"/>
    <d v="1899-12-30T09:50:49"/>
    <n v="16.048999999999999"/>
    <s v="H"/>
    <n v="962.93999999999994"/>
    <n v="500"/>
    <s v="MIN"/>
    <s v="CNF  PRT  REL  TECO"/>
  </r>
  <r>
    <n v="1530771"/>
    <x v="3"/>
    <s v="0"/>
    <s v="0050"/>
    <s v="BFC-90"/>
    <s v="PP01"/>
    <s v="ASSY IN PROCESS INSPECTION"/>
    <x v="4"/>
    <d v="2019-05-30T00:00:00"/>
    <d v="1899-12-30T13:47:45"/>
    <d v="2019-05-30T00:00:00"/>
    <d v="1899-12-30T13:47:45"/>
    <n v="20"/>
    <s v="MIN"/>
    <n v="20"/>
    <n v="20"/>
    <s v="MIN"/>
    <s v="CNF  ORSP PRT  REL  TECO"/>
  </r>
  <r>
    <n v="1530771"/>
    <x v="3"/>
    <s v="0"/>
    <s v="0060"/>
    <s v="BFC-90"/>
    <s v="PP01"/>
    <s v="ASSY IN PROCESS INSPECTION"/>
    <x v="5"/>
    <d v="2019-05-30T00:00:00"/>
    <d v="1899-12-30T13:47:55"/>
    <d v="2019-05-30T00:00:00"/>
    <d v="1899-12-30T13:47:55"/>
    <n v="20"/>
    <s v="MIN"/>
    <n v="20"/>
    <n v="20"/>
    <s v="MIN"/>
    <s v="CNF  ORSP PRT  REL  TECO"/>
  </r>
  <r>
    <n v="1530771"/>
    <x v="3"/>
    <s v="0"/>
    <s v="0070"/>
    <s v="PFC-20"/>
    <s v="PP01"/>
    <s v="PAINT"/>
    <x v="6"/>
    <d v="2019-05-30T00:00:00"/>
    <d v="1899-12-30T15:22:23"/>
    <d v="2019-06-09T00:00:00"/>
    <d v="1899-12-30T14:27:53"/>
    <n v="7.2949999999999999"/>
    <s v="H"/>
    <n v="437.7"/>
    <n v="450"/>
    <s v="MIN"/>
    <s v="CNF  PRT  REL  TECO"/>
  </r>
  <r>
    <n v="1530771"/>
    <x v="3"/>
    <s v="0"/>
    <s v="0080"/>
    <s v="PFC-99"/>
    <s v="PP01"/>
    <s v="PAINT INSPECTION"/>
    <x v="7"/>
    <d v="2019-06-10T00:00:00"/>
    <d v="1899-12-30T08:07:47"/>
    <d v="2019-06-10T00:00:00"/>
    <d v="1899-12-30T08:07:47"/>
    <n v="20"/>
    <s v="MIN"/>
    <n v="20"/>
    <n v="20"/>
    <s v="MIN"/>
    <s v="CNF  ORSP PRT  REL  TECO"/>
  </r>
  <r>
    <n v="1530771"/>
    <x v="3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771"/>
    <x v="3"/>
    <s v="0"/>
    <s v="0100"/>
    <s v="BFC-10"/>
    <s v="PP01"/>
    <s v="ASSEMBLY"/>
    <x v="8"/>
    <d v="2019-06-11T00:00:00"/>
    <d v="1899-12-30T10:07:41"/>
    <d v="2019-06-11T00:00:00"/>
    <d v="1899-12-30T16:18:12"/>
    <n v="46.216999999999999"/>
    <s v="MIN"/>
    <n v="46.216999999999999"/>
    <n v="40"/>
    <s v="MIN"/>
    <s v="CNF  PRT  REL  TECO"/>
  </r>
  <r>
    <n v="1530771"/>
    <x v="3"/>
    <s v="0"/>
    <s v="0110"/>
    <s v="BFC-90"/>
    <s v="PP01"/>
    <s v="ASSY IN PROCESS INSPECTION"/>
    <x v="9"/>
    <d v="2019-06-12T00:00:00"/>
    <d v="1899-12-30T17:45:57"/>
    <d v="2019-06-12T00:00:00"/>
    <d v="1899-12-30T17:45:57"/>
    <n v="20"/>
    <s v="MIN"/>
    <n v="20"/>
    <n v="20"/>
    <s v="MIN"/>
    <s v="CNF  ORSP PRT  REL  TECO"/>
  </r>
  <r>
    <n v="1530771"/>
    <x v="3"/>
    <s v="0"/>
    <s v="0120"/>
    <s v="BFC-90"/>
    <s v="PP01"/>
    <s v="ASSY IN PROCESS INSPECTION"/>
    <x v="10"/>
    <d v="2019-06-13T00:00:00"/>
    <d v="1899-12-30T15:14:29"/>
    <d v="2019-06-13T00:00:00"/>
    <d v="1899-12-30T15:14:29"/>
    <n v="50"/>
    <s v="MIN"/>
    <n v="50"/>
    <n v="50"/>
    <s v="MIN"/>
    <s v="CNF  ORSP PRT  REL  TECO"/>
  </r>
  <r>
    <n v="1530771"/>
    <x v="3"/>
    <s v="0"/>
    <s v="0130"/>
    <s v="BFC-99"/>
    <s v="PP01"/>
    <s v="FINAL INSPECTION"/>
    <x v="18"/>
    <d v="2019-06-13T00:00:00"/>
    <d v="1899-12-30T15:14:38"/>
    <d v="2019-06-13T00:00:00"/>
    <d v="1899-12-30T15:14:38"/>
    <n v="10"/>
    <s v="MIN"/>
    <n v="10"/>
    <n v="10"/>
    <s v="MIN"/>
    <s v="CNF  ORSP PRT  REL  TECO"/>
  </r>
  <r>
    <n v="1530771"/>
    <x v="3"/>
    <s v="0"/>
    <s v="0140"/>
    <s v="BFC-99"/>
    <s v="PP03"/>
    <s v="FINAL INSPECTION"/>
    <x v="11"/>
    <d v="2019-06-13T00:00:00"/>
    <d v="1899-12-30T15:48:23"/>
    <d v="2019-06-13T00:00:00"/>
    <d v="1899-12-30T15:48:23"/>
    <n v="10"/>
    <s v="MIN"/>
    <n v="10"/>
    <n v="10"/>
    <s v="MIN"/>
    <s v="CNF  ORSP PRT  REL  TECO"/>
  </r>
  <r>
    <n v="1530771"/>
    <x v="3"/>
    <s v="1"/>
    <s v="0010"/>
    <s v="BFC-10"/>
    <s v="PP95"/>
    <s v="ASSEMBLY"/>
    <x v="12"/>
    <d v="2019-05-23T00:00:00"/>
    <d v="1899-12-30T13:15:09"/>
    <d v="2019-05-29T00:00:00"/>
    <d v="1899-12-30T14:18:51"/>
    <n v="37.634999999999998"/>
    <s v="H"/>
    <n v="2258.1"/>
    <n v="1"/>
    <s v="MIN"/>
    <s v="CNF  PRT  REL  TECO"/>
  </r>
  <r>
    <n v="1530771"/>
    <x v="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0772"/>
    <x v="3"/>
    <s v="0"/>
    <s v="0010"/>
    <s v="BFC-10"/>
    <s v="PP01"/>
    <s v="ASSEMBLY"/>
    <x v="0"/>
    <d v="2019-05-20T00:00:00"/>
    <d v="1899-12-30T12:07:16"/>
    <d v="2019-05-20T00:00:00"/>
    <d v="1899-12-30T12:16:07"/>
    <n v="2.95"/>
    <s v="MIN"/>
    <n v="2.95"/>
    <n v="20"/>
    <s v="MIN"/>
    <s v="CNF  PRT  REL  TECO"/>
  </r>
  <r>
    <n v="1530772"/>
    <x v="3"/>
    <s v="0"/>
    <s v="0020"/>
    <s v="BFC-90"/>
    <s v="PP01"/>
    <s v="ASSY IN PROCESS INSPECTION"/>
    <x v="1"/>
    <d v="2019-05-20T00:00:00"/>
    <d v="1899-12-30T14:36:25"/>
    <d v="2019-05-20T00:00:00"/>
    <d v="1899-12-30T14:36:25"/>
    <n v="30"/>
    <s v="MIN"/>
    <n v="30"/>
    <n v="30"/>
    <s v="MIN"/>
    <s v="CNF  ORSP PRT  REL  TECO"/>
  </r>
  <r>
    <n v="1530772"/>
    <x v="3"/>
    <s v="0"/>
    <s v="0030"/>
    <s v="BFC-10"/>
    <s v="PP01"/>
    <s v="ASSEMBLY"/>
    <x v="2"/>
    <d v="2019-05-23T00:00:00"/>
    <d v="1899-12-30T09:35:46"/>
    <d v="2019-05-28T00:00:00"/>
    <d v="1899-12-30T11:26:48"/>
    <n v="10.019"/>
    <s v="H"/>
    <n v="601.14"/>
    <n v="200"/>
    <s v="MIN"/>
    <s v="CNF  PRT  REL  TECO"/>
  </r>
  <r>
    <n v="1530772"/>
    <x v="3"/>
    <s v="0"/>
    <s v="0040"/>
    <s v="BFC-10"/>
    <s v="PP01"/>
    <s v="ASSEMBLY"/>
    <x v="3"/>
    <d v="2019-05-28T00:00:00"/>
    <d v="1899-12-30T13:00:05"/>
    <d v="2019-05-29T00:00:00"/>
    <d v="1899-12-30T14:18:33"/>
    <n v="9.0850000000000009"/>
    <s v="H"/>
    <n v="545.1"/>
    <n v="500"/>
    <s v="MIN"/>
    <s v="CNF  PRT  REL  TECO"/>
  </r>
  <r>
    <n v="1530772"/>
    <x v="3"/>
    <s v="0"/>
    <s v="0050"/>
    <s v="BFC-90"/>
    <s v="PP01"/>
    <s v="ASSY IN PROCESS INSPECTION"/>
    <x v="4"/>
    <d v="2019-05-30T00:00:00"/>
    <d v="1899-12-30T15:07:46"/>
    <d v="2019-05-30T00:00:00"/>
    <d v="1899-12-30T15:07:46"/>
    <n v="20"/>
    <s v="MIN"/>
    <n v="20"/>
    <n v="20"/>
    <s v="MIN"/>
    <s v="CNF  ORSP PRT  REL  TECO"/>
  </r>
  <r>
    <n v="1530772"/>
    <x v="3"/>
    <s v="0"/>
    <s v="0060"/>
    <s v="BFC-90"/>
    <s v="PP01"/>
    <s v="ASSY IN PROCESS INSPECTION"/>
    <x v="5"/>
    <d v="2019-05-30T00:00:00"/>
    <d v="1899-12-30T15:08:00"/>
    <d v="2019-05-30T00:00:00"/>
    <d v="1899-12-30T15:08:00"/>
    <n v="20"/>
    <s v="MIN"/>
    <n v="20"/>
    <n v="20"/>
    <s v="MIN"/>
    <s v="CNF  ORSP PRT  REL  TECO"/>
  </r>
  <r>
    <n v="1530772"/>
    <x v="3"/>
    <s v="0"/>
    <s v="0070"/>
    <s v="PFC-20"/>
    <s v="PP01"/>
    <s v="PAINT"/>
    <x v="6"/>
    <d v="2019-05-30T00:00:00"/>
    <d v="1899-12-30T15:36:55"/>
    <d v="2019-06-09T00:00:00"/>
    <d v="1899-12-30T14:28:17"/>
    <n v="15.14"/>
    <s v="H"/>
    <n v="908.40000000000009"/>
    <n v="450"/>
    <s v="MIN"/>
    <s v="CNF  PRT  REL  TECO"/>
  </r>
  <r>
    <n v="1530772"/>
    <x v="3"/>
    <s v="0"/>
    <s v="0080"/>
    <s v="PFC-99"/>
    <s v="PP01"/>
    <s v="PAINT INSPECTION"/>
    <x v="7"/>
    <d v="2019-06-10T00:00:00"/>
    <d v="1899-12-30T08:07:58"/>
    <d v="2019-06-10T00:00:00"/>
    <d v="1899-12-30T08:07:58"/>
    <n v="20"/>
    <s v="MIN"/>
    <n v="20"/>
    <n v="20"/>
    <s v="MIN"/>
    <s v="CNF  ORSP PRT  REL  TECO"/>
  </r>
  <r>
    <n v="1530772"/>
    <x v="3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772"/>
    <x v="3"/>
    <s v="0"/>
    <s v="0100"/>
    <s v="BFC-10"/>
    <s v="PP01"/>
    <s v="ASSEMBLY"/>
    <x v="8"/>
    <d v="2019-06-11T00:00:00"/>
    <d v="1899-12-30T10:07:41"/>
    <d v="2019-06-11T00:00:00"/>
    <d v="1899-12-30T16:18:12"/>
    <n v="46.216999999999999"/>
    <s v="MIN"/>
    <n v="46.216999999999999"/>
    <n v="40"/>
    <s v="MIN"/>
    <s v="CNF  PRT  REL  TECO"/>
  </r>
  <r>
    <n v="1530772"/>
    <x v="3"/>
    <s v="0"/>
    <s v="0110"/>
    <s v="BFC-90"/>
    <s v="PP01"/>
    <s v="ASSY IN PROCESS INSPECTION"/>
    <x v="9"/>
    <d v="2019-06-12T00:00:00"/>
    <d v="1899-12-30T17:46:07"/>
    <d v="2019-06-12T00:00:00"/>
    <d v="1899-12-30T17:46:07"/>
    <n v="20"/>
    <s v="MIN"/>
    <n v="20"/>
    <n v="20"/>
    <s v="MIN"/>
    <s v="CNF  ORSP PRT  REL  TECO"/>
  </r>
  <r>
    <n v="1530772"/>
    <x v="3"/>
    <s v="0"/>
    <s v="0120"/>
    <s v="BFC-90"/>
    <s v="PP01"/>
    <s v="ASSY IN PROCESS INSPECTION"/>
    <x v="10"/>
    <d v="2019-06-13T00:00:00"/>
    <d v="1899-12-30T15:14:51"/>
    <d v="2019-06-13T00:00:00"/>
    <d v="1899-12-30T15:14:51"/>
    <n v="50"/>
    <s v="MIN"/>
    <n v="50"/>
    <n v="50"/>
    <s v="MIN"/>
    <s v="CNF  ORSP PRT  REL  TECO"/>
  </r>
  <r>
    <n v="1530772"/>
    <x v="3"/>
    <s v="0"/>
    <s v="0130"/>
    <s v="BFC-99"/>
    <s v="PP01"/>
    <s v="FINAL INSPECTION"/>
    <x v="18"/>
    <d v="2019-06-13T00:00:00"/>
    <d v="1899-12-30T15:14:59"/>
    <d v="2019-06-13T00:00:00"/>
    <d v="1899-12-30T15:14:59"/>
    <n v="10"/>
    <s v="MIN"/>
    <n v="10"/>
    <n v="10"/>
    <s v="MIN"/>
    <s v="CNF  ORSP PRT  REL  TECO"/>
  </r>
  <r>
    <n v="1530772"/>
    <x v="3"/>
    <s v="0"/>
    <s v="0140"/>
    <s v="BFC-99"/>
    <s v="PP03"/>
    <s v="FINAL INSPECTION"/>
    <x v="11"/>
    <d v="2019-06-13T00:00:00"/>
    <d v="1899-12-30T15:49:12"/>
    <d v="2019-06-13T00:00:00"/>
    <d v="1899-12-30T15:49:12"/>
    <n v="10"/>
    <s v="MIN"/>
    <n v="10"/>
    <n v="10"/>
    <s v="MIN"/>
    <s v="CNF  ORSP PRT  REL  TECO"/>
  </r>
  <r>
    <n v="1530772"/>
    <x v="3"/>
    <s v="1"/>
    <s v="0010"/>
    <s v="BFC-10"/>
    <s v="PP95"/>
    <s v="ASSEMBLY"/>
    <x v="12"/>
    <d v="2019-05-28T00:00:00"/>
    <d v="1899-12-30T08:02:49"/>
    <d v="2019-05-30T00:00:00"/>
    <d v="1899-12-30T07:22:42"/>
    <n v="3.3940000000000001"/>
    <s v="H"/>
    <n v="203.64000000000001"/>
    <n v="1"/>
    <s v="MIN"/>
    <s v="CNF  PRT  REL  TECO"/>
  </r>
  <r>
    <n v="1530772"/>
    <x v="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0773"/>
    <x v="3"/>
    <s v="0"/>
    <s v="0010"/>
    <s v="BFC-10"/>
    <s v="PP01"/>
    <s v="ASSEMBLY"/>
    <x v="0"/>
    <d v="2019-05-19T00:00:00"/>
    <d v="1899-12-30T10:41:34"/>
    <d v="2019-05-19T00:00:00"/>
    <d v="1899-12-30T10:47:37"/>
    <n v="2.0169999999999999"/>
    <s v="MIN"/>
    <n v="2.0169999999999999"/>
    <n v="20"/>
    <s v="MIN"/>
    <s v="CNF  PRT  REL  TECO"/>
  </r>
  <r>
    <n v="1530773"/>
    <x v="3"/>
    <s v="0"/>
    <s v="0020"/>
    <s v="BFC-90"/>
    <s v="PP01"/>
    <s v="ASSY IN PROCESS INSPECTION"/>
    <x v="1"/>
    <d v="2019-05-19T00:00:00"/>
    <d v="1899-12-30T10:54:19"/>
    <d v="2019-05-19T00:00:00"/>
    <d v="1899-12-30T10:54:19"/>
    <n v="30"/>
    <s v="MIN"/>
    <n v="30"/>
    <n v="30"/>
    <s v="MIN"/>
    <s v="CNF  ORSP PRT  REL  TECO"/>
  </r>
  <r>
    <n v="1530773"/>
    <x v="3"/>
    <s v="0"/>
    <s v="0030"/>
    <s v="BFC-10"/>
    <s v="PP01"/>
    <s v="ASSEMBLY"/>
    <x v="2"/>
    <d v="2019-05-20T00:00:00"/>
    <d v="1899-12-30T07:52:44"/>
    <d v="2019-05-20T00:00:00"/>
    <d v="1899-12-30T12:10:12"/>
    <n v="4.2910000000000004"/>
    <s v="H"/>
    <n v="257.46000000000004"/>
    <n v="200"/>
    <s v="MIN"/>
    <s v="CNF  PRT  REL  TECO"/>
  </r>
  <r>
    <n v="1530773"/>
    <x v="3"/>
    <s v="0"/>
    <s v="0040"/>
    <s v="BFC-10"/>
    <s v="PP01"/>
    <s v="ASSEMBLY"/>
    <x v="3"/>
    <d v="2019-05-22T00:00:00"/>
    <d v="1899-12-30T08:00:51"/>
    <d v="2019-05-22T00:00:00"/>
    <d v="1899-12-30T14:06:28"/>
    <n v="9.9350000000000005"/>
    <s v="H"/>
    <n v="596.1"/>
    <n v="500"/>
    <s v="MIN"/>
    <s v="CNF  PRT  REL  TECO"/>
  </r>
  <r>
    <n v="1530773"/>
    <x v="3"/>
    <s v="0"/>
    <s v="0050"/>
    <s v="BFC-90"/>
    <s v="PP01"/>
    <s v="ASSY IN PROCESS INSPECTION"/>
    <x v="4"/>
    <d v="2019-05-27T00:00:00"/>
    <d v="1899-12-30T12:42:54"/>
    <d v="2019-05-27T00:00:00"/>
    <d v="1899-12-30T12:42:54"/>
    <n v="20"/>
    <s v="MIN"/>
    <n v="20"/>
    <n v="20"/>
    <s v="MIN"/>
    <s v="CNF  ORSP PRT  REL  TECO"/>
  </r>
  <r>
    <n v="1530773"/>
    <x v="3"/>
    <s v="0"/>
    <s v="0060"/>
    <s v="BFC-90"/>
    <s v="PP01"/>
    <s v="ASSY IN PROCESS INSPECTION"/>
    <x v="5"/>
    <d v="2019-05-27T00:00:00"/>
    <d v="1899-12-30T12:43:05"/>
    <d v="2019-05-27T00:00:00"/>
    <d v="1899-12-30T12:43:05"/>
    <n v="20"/>
    <s v="MIN"/>
    <n v="20"/>
    <n v="20"/>
    <s v="MIN"/>
    <s v="CNF  ORSP PRT  REL  TECO"/>
  </r>
  <r>
    <n v="1530773"/>
    <x v="3"/>
    <s v="0"/>
    <s v="0070"/>
    <s v="PFC-20"/>
    <s v="PP01"/>
    <s v="PAINT"/>
    <x v="6"/>
    <d v="2019-05-27T00:00:00"/>
    <d v="1899-12-30T12:59:51"/>
    <d v="2019-05-28T00:00:00"/>
    <d v="1899-12-30T06:01:58"/>
    <n v="292.8"/>
    <s v="MIN"/>
    <n v="292.8"/>
    <n v="450"/>
    <s v="MIN"/>
    <s v="CNF  PRT  REL  TECO"/>
  </r>
  <r>
    <n v="1530773"/>
    <x v="3"/>
    <s v="0"/>
    <s v="0080"/>
    <s v="PFC-99"/>
    <s v="PP01"/>
    <s v="PAINT INSPECTION"/>
    <x v="7"/>
    <d v="2019-05-29T00:00:00"/>
    <d v="1899-12-30T08:25:13"/>
    <d v="2019-05-29T00:00:00"/>
    <d v="1899-12-30T08:25:13"/>
    <n v="20"/>
    <s v="MIN"/>
    <n v="20"/>
    <n v="20"/>
    <s v="MIN"/>
    <s v="CNF  ORSP PRT  REL  TECO"/>
  </r>
  <r>
    <n v="1530773"/>
    <x v="3"/>
    <s v="0"/>
    <s v="0100"/>
    <s v="BFC-10"/>
    <s v="PP01"/>
    <s v="ASSEMBLY"/>
    <x v="8"/>
    <d v="2019-05-30T00:00:00"/>
    <d v="1899-12-30T08:44:59"/>
    <d v="2019-05-30T00:00:00"/>
    <d v="1899-12-30T13:15:07"/>
    <n v="1.1259999999999999"/>
    <s v="H"/>
    <n v="67.559999999999988"/>
    <n v="40"/>
    <s v="MIN"/>
    <s v="CNF  PRT  REL  TECO"/>
  </r>
  <r>
    <n v="1530773"/>
    <x v="3"/>
    <s v="0"/>
    <s v="0110"/>
    <s v="BFC-90"/>
    <s v="PP01"/>
    <s v="ASSY IN PROCESS INSPECTION"/>
    <x v="9"/>
    <d v="2019-06-12T00:00:00"/>
    <d v="1899-12-30T17:46:18"/>
    <d v="2019-06-12T00:00:00"/>
    <d v="1899-12-30T17:46:18"/>
    <n v="20"/>
    <s v="MIN"/>
    <n v="20"/>
    <n v="20"/>
    <s v="MIN"/>
    <s v="CNF  ORSP PRT  REL  TECO"/>
  </r>
  <r>
    <n v="1530773"/>
    <x v="3"/>
    <s v="0"/>
    <s v="0120"/>
    <s v="BFC-90"/>
    <s v="PP01"/>
    <s v="ASSY IN PROCESS INSPECTION"/>
    <x v="10"/>
    <d v="2019-06-13T00:00:00"/>
    <d v="1899-12-30T15:15:14"/>
    <d v="2019-06-13T00:00:00"/>
    <d v="1899-12-30T15:15:14"/>
    <n v="50"/>
    <s v="MIN"/>
    <n v="50"/>
    <n v="50"/>
    <s v="MIN"/>
    <s v="CNF  ORSP PRT  REL  TECO"/>
  </r>
  <r>
    <n v="1530773"/>
    <x v="3"/>
    <s v="0"/>
    <s v="0140"/>
    <s v="BFC-99"/>
    <s v="PP03"/>
    <s v="FINAL INSPECTION"/>
    <x v="11"/>
    <d v="2019-06-13T00:00:00"/>
    <d v="1899-12-30T15:49:26"/>
    <d v="2019-06-13T00:00:00"/>
    <d v="1899-12-30T15:49:26"/>
    <n v="10"/>
    <s v="MIN"/>
    <n v="10"/>
    <n v="10"/>
    <s v="MIN"/>
    <s v="CNF  ORSP PRT  REL  TECO"/>
  </r>
  <r>
    <n v="1530773"/>
    <x v="3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0773"/>
    <x v="3"/>
    <s v="2"/>
    <s v="0070"/>
    <s v="PFC-20"/>
    <s v="PP95"/>
    <s v="PAINT"/>
    <x v="13"/>
    <d v="2019-05-27T00:00:00"/>
    <d v="1899-12-30T22:52:33"/>
    <d v="2019-05-28T00:00:00"/>
    <d v="1899-12-30T06:26:04"/>
    <n v="1.89"/>
    <s v="H"/>
    <n v="113.39999999999999"/>
    <n v="5"/>
    <s v="MIN"/>
    <s v="CNF  PRT  REL  TECO"/>
  </r>
  <r>
    <n v="1530773"/>
    <x v="3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0773"/>
    <x v="3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0773"/>
    <x v="3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0774"/>
    <x v="3"/>
    <s v="0"/>
    <s v="0010"/>
    <s v="BFC-10"/>
    <s v="PP01"/>
    <s v="ASSEMBLY"/>
    <x v="19"/>
    <d v="2019-05-20T00:00:00"/>
    <d v="1899-12-30T12:07:16"/>
    <d v="2019-05-20T00:00:00"/>
    <d v="1899-12-30T12:16:07"/>
    <n v="2.95"/>
    <s v="MIN"/>
    <n v="2.95"/>
    <n v="20"/>
    <s v="MIN"/>
    <s v="CNF  PRT  REL  TECO"/>
  </r>
  <r>
    <n v="1530774"/>
    <x v="3"/>
    <s v="0"/>
    <s v="0020"/>
    <s v="BFC-90"/>
    <s v="PP01"/>
    <s v="ASSY IN PROCESS INSPECTION"/>
    <x v="1"/>
    <d v="2019-05-20T00:00:00"/>
    <d v="1899-12-30T14:35:45"/>
    <d v="2019-05-20T00:00:00"/>
    <d v="1899-12-30T14:35:45"/>
    <n v="30"/>
    <s v="MIN"/>
    <n v="30"/>
    <n v="30"/>
    <s v="MIN"/>
    <s v="CNF  ORSP PRT  REL  TECO"/>
  </r>
  <r>
    <n v="1530774"/>
    <x v="3"/>
    <s v="0"/>
    <s v="0030"/>
    <s v="BFC-10"/>
    <s v="PP01"/>
    <s v="ASSEMBLY"/>
    <x v="2"/>
    <d v="2019-05-21T00:00:00"/>
    <d v="1899-12-30T08:33:09"/>
    <d v="2019-05-21T00:00:00"/>
    <d v="1899-12-30T12:08:17"/>
    <n v="3.1989999999999998"/>
    <s v="H"/>
    <n v="191.94"/>
    <n v="200"/>
    <s v="MIN"/>
    <s v="CNF  PRT  REL  TECO"/>
  </r>
  <r>
    <n v="1530774"/>
    <x v="3"/>
    <s v="0"/>
    <s v="0040"/>
    <s v="BFC-10"/>
    <s v="PP01"/>
    <s v="ASSEMBLY"/>
    <x v="3"/>
    <d v="2019-05-27T00:00:00"/>
    <d v="1899-12-30T09:05:29"/>
    <d v="2019-05-27T00:00:00"/>
    <d v="1899-12-30T09:11:55"/>
    <n v="3.4329999999999998"/>
    <s v="MIN"/>
    <n v="3.4329999999999998"/>
    <n v="500"/>
    <s v="MIN"/>
    <s v="CNF  PRT  REL  TECO"/>
  </r>
  <r>
    <n v="1530774"/>
    <x v="3"/>
    <s v="0"/>
    <s v="0050"/>
    <s v="BFC-90"/>
    <s v="PP01"/>
    <s v="ASSY IN PROCESS INSPECTION"/>
    <x v="4"/>
    <d v="2019-05-27T00:00:00"/>
    <d v="1899-12-30T12:42:25"/>
    <d v="2019-05-27T00:00:00"/>
    <d v="1899-12-30T12:42:25"/>
    <n v="20"/>
    <s v="MIN"/>
    <n v="20"/>
    <n v="20"/>
    <s v="MIN"/>
    <s v="CNF  ORSP PRT  REL  TECO"/>
  </r>
  <r>
    <n v="1530774"/>
    <x v="3"/>
    <s v="0"/>
    <s v="0060"/>
    <s v="BFC-90"/>
    <s v="PP01"/>
    <s v="ASSY IN PROCESS INSPECTION"/>
    <x v="5"/>
    <d v="2019-05-27T00:00:00"/>
    <d v="1899-12-30T12:42:39"/>
    <d v="2019-05-27T00:00:00"/>
    <d v="1899-12-30T12:42:39"/>
    <n v="20"/>
    <s v="MIN"/>
    <n v="20"/>
    <n v="20"/>
    <s v="MIN"/>
    <s v="CNF  ORSP PRT  REL  TECO"/>
  </r>
  <r>
    <n v="1530774"/>
    <x v="3"/>
    <s v="0"/>
    <s v="0070"/>
    <s v="PFC-20"/>
    <s v="PP01"/>
    <s v="PAINT"/>
    <x v="6"/>
    <d v="2019-05-27T00:00:00"/>
    <d v="1899-12-30T16:00:10"/>
    <d v="2019-05-28T00:00:00"/>
    <d v="1899-12-30T22:27:56"/>
    <n v="6.6120000000000001"/>
    <s v="H"/>
    <n v="396.72"/>
    <n v="450"/>
    <s v="MIN"/>
    <s v="CNF  PRT  REL  TECO"/>
  </r>
  <r>
    <n v="1530774"/>
    <x v="3"/>
    <s v="0"/>
    <s v="0080"/>
    <s v="PFC-99"/>
    <s v="PP01"/>
    <s v="PAINT INSPECTION"/>
    <x v="7"/>
    <d v="2019-05-29T00:00:00"/>
    <d v="1899-12-30T08:25:24"/>
    <d v="2019-05-29T00:00:00"/>
    <d v="1899-12-30T08:25:24"/>
    <n v="20"/>
    <s v="MIN"/>
    <n v="20"/>
    <n v="20"/>
    <s v="MIN"/>
    <s v="CNF  ORSP PRT  REL  TECO"/>
  </r>
  <r>
    <n v="1530774"/>
    <x v="3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774"/>
    <x v="3"/>
    <s v="0"/>
    <s v="0100"/>
    <s v="BFC-10"/>
    <s v="PP01"/>
    <s v="ASSEMBLY"/>
    <x v="8"/>
    <d v="2019-05-30T00:00:00"/>
    <d v="1899-12-30T08:44:59"/>
    <d v="2019-05-30T00:00:00"/>
    <d v="1899-12-30T13:15:07"/>
    <n v="1.1259999999999999"/>
    <s v="H"/>
    <n v="67.559999999999988"/>
    <n v="40"/>
    <s v="MIN"/>
    <s v="CNF  PRT  REL  TECO"/>
  </r>
  <r>
    <n v="1530774"/>
    <x v="3"/>
    <s v="0"/>
    <s v="0110"/>
    <s v="BFC-90"/>
    <s v="PP01"/>
    <s v="ASSY IN PROCESS INSPECTION"/>
    <x v="9"/>
    <d v="2019-06-13T00:00:00"/>
    <d v="1899-12-30T13:27:40"/>
    <d v="2019-06-13T00:00:00"/>
    <d v="1899-12-30T13:27:40"/>
    <n v="20"/>
    <s v="MIN"/>
    <n v="20"/>
    <n v="20"/>
    <s v="MIN"/>
    <s v="CNF  ORSP PRT  REL  TECO"/>
  </r>
  <r>
    <n v="1530774"/>
    <x v="3"/>
    <s v="0"/>
    <s v="0120"/>
    <s v="BFC-90"/>
    <s v="PP01"/>
    <s v="ASSY IN PROCESS INSPECTION"/>
    <x v="10"/>
    <d v="2019-06-16T00:00:00"/>
    <d v="1899-12-30T11:47:23"/>
    <d v="2019-06-16T00:00:00"/>
    <d v="1899-12-30T11:47:23"/>
    <n v="50"/>
    <s v="MIN"/>
    <n v="50"/>
    <n v="50"/>
    <s v="MIN"/>
    <s v="CNF  ORSP PRT  REL  TECO"/>
  </r>
  <r>
    <n v="1530774"/>
    <x v="3"/>
    <s v="0"/>
    <s v="0130"/>
    <s v="BFC-99"/>
    <s v="PP01"/>
    <s v="FINAL INSPECTION"/>
    <x v="18"/>
    <d v="2019-06-16T00:00:00"/>
    <d v="1899-12-30T11:47:32"/>
    <d v="2019-06-16T00:00:00"/>
    <d v="1899-12-30T11:47:32"/>
    <n v="10"/>
    <s v="MIN"/>
    <n v="10"/>
    <n v="10"/>
    <s v="MIN"/>
    <s v="CNF  ORSP PRT  REL  TECO"/>
  </r>
  <r>
    <n v="1530774"/>
    <x v="3"/>
    <s v="0"/>
    <s v="0140"/>
    <s v="BFC-99"/>
    <s v="PP03"/>
    <s v="FINAL INSPECTION"/>
    <x v="11"/>
    <d v="2019-06-16T00:00:00"/>
    <d v="1899-12-30T17:22:14"/>
    <d v="2019-06-16T00:00:00"/>
    <d v="1899-12-30T17:22:14"/>
    <n v="10"/>
    <s v="MIN"/>
    <n v="10"/>
    <n v="10"/>
    <s v="MIN"/>
    <s v="CNF  ORSP PRT  REL  TECO"/>
  </r>
  <r>
    <n v="1530774"/>
    <x v="3"/>
    <s v="1"/>
    <s v="0010"/>
    <s v="BFC-10"/>
    <s v="PP95"/>
    <s v="ASSEMBLY"/>
    <x v="12"/>
    <d v="2019-05-23T00:00:00"/>
    <d v="1899-12-30T07:27:51"/>
    <d v="2019-05-27T00:00:00"/>
    <d v="1899-12-30T09:52:56"/>
    <n v="18.071999999999999"/>
    <s v="H"/>
    <n v="1084.32"/>
    <n v="1"/>
    <s v="MIN"/>
    <s v="CNF  PRT  REL  TECO"/>
  </r>
  <r>
    <n v="1530774"/>
    <x v="3"/>
    <s v="2"/>
    <s v="0070"/>
    <s v="PFC-20"/>
    <s v="PP95"/>
    <s v="PAINT"/>
    <x v="13"/>
    <d v="2019-05-27T00:00:00"/>
    <d v="1899-12-30T22:52:33"/>
    <d v="2019-05-28T00:00:00"/>
    <d v="1899-12-30T06:26:04"/>
    <n v="1.89"/>
    <s v="H"/>
    <n v="113.39999999999999"/>
    <n v="5"/>
    <s v="MIN"/>
    <s v="CNF  PRT  REL  TECO"/>
  </r>
  <r>
    <n v="1530775"/>
    <x v="3"/>
    <s v="0"/>
    <s v="0010"/>
    <s v="BFC-10"/>
    <s v="PP01"/>
    <s v="ASSEMBLY"/>
    <x v="0"/>
    <d v="2019-05-19T00:00:00"/>
    <d v="1899-12-30T10:41:34"/>
    <d v="2019-05-19T00:00:00"/>
    <d v="1899-12-30T10:47:37"/>
    <n v="2.0169999999999999"/>
    <s v="MIN"/>
    <n v="2.0169999999999999"/>
    <n v="20"/>
    <s v="MIN"/>
    <s v="CNF  PRT  REL  TECO"/>
  </r>
  <r>
    <n v="1530775"/>
    <x v="3"/>
    <s v="0"/>
    <s v="0020"/>
    <s v="BFC-90"/>
    <s v="PP01"/>
    <s v="ASSY IN PROCESS INSPECTION"/>
    <x v="1"/>
    <d v="2019-05-19T00:00:00"/>
    <d v="1899-12-30T10:53:49"/>
    <d v="2019-05-19T00:00:00"/>
    <d v="1899-12-30T10:53:49"/>
    <n v="30"/>
    <s v="MIN"/>
    <n v="30"/>
    <n v="30"/>
    <s v="MIN"/>
    <s v="CNF  ORSP PRT  REL  TECO"/>
  </r>
  <r>
    <n v="1530775"/>
    <x v="3"/>
    <s v="0"/>
    <s v="0030"/>
    <s v="BFC-10"/>
    <s v="PP01"/>
    <s v="ASSEMBLY"/>
    <x v="2"/>
    <d v="2019-05-20T00:00:00"/>
    <d v="1899-12-30T08:03:39"/>
    <d v="2019-05-23T00:00:00"/>
    <d v="1899-12-30T15:25:18"/>
    <n v="13.311999999999999"/>
    <s v="H"/>
    <n v="798.71999999999991"/>
    <n v="200"/>
    <s v="MIN"/>
    <s v="CNF  PRT  REL  TECO"/>
  </r>
  <r>
    <n v="1530775"/>
    <x v="3"/>
    <s v="0"/>
    <s v="0040"/>
    <s v="BFC-10"/>
    <s v="PP01"/>
    <s v="ASSEMBLY"/>
    <x v="3"/>
    <d v="2019-05-26T00:00:00"/>
    <d v="1899-12-30T07:25:59"/>
    <d v="2019-05-28T00:00:00"/>
    <d v="1899-12-30T10:48:51"/>
    <n v="27.123000000000001"/>
    <s v="H"/>
    <n v="1627.38"/>
    <n v="500"/>
    <s v="MIN"/>
    <s v="CNF  PRT  REL  TECO"/>
  </r>
  <r>
    <n v="1530775"/>
    <x v="3"/>
    <s v="0"/>
    <s v="0050"/>
    <s v="BFC-90"/>
    <s v="PP01"/>
    <s v="ASSY IN PROCESS INSPECTION"/>
    <x v="4"/>
    <d v="2019-05-28T00:00:00"/>
    <d v="1899-12-30T14:21:16"/>
    <d v="2019-05-28T00:00:00"/>
    <d v="1899-12-30T14:21:16"/>
    <n v="20"/>
    <s v="MIN"/>
    <n v="20"/>
    <n v="20"/>
    <s v="MIN"/>
    <s v="CNF  ORSP PRT  REL  TECO"/>
  </r>
  <r>
    <n v="1530775"/>
    <x v="3"/>
    <s v="0"/>
    <s v="0060"/>
    <s v="BFC-90"/>
    <s v="PP01"/>
    <s v="ASSY IN PROCESS INSPECTION"/>
    <x v="5"/>
    <d v="2019-05-28T00:00:00"/>
    <d v="1899-12-30T14:58:46"/>
    <d v="2019-05-28T00:00:00"/>
    <d v="1899-12-30T14:58:46"/>
    <n v="20"/>
    <s v="MIN"/>
    <n v="20"/>
    <n v="20"/>
    <s v="MIN"/>
    <s v="CNF  ORSP PRT  REL  TECO"/>
  </r>
  <r>
    <n v="1530775"/>
    <x v="3"/>
    <s v="0"/>
    <s v="0070"/>
    <s v="PFC-20"/>
    <s v="PP01"/>
    <s v="PAINT"/>
    <x v="6"/>
    <d v="2019-05-28T00:00:00"/>
    <d v="1899-12-30T15:35:20"/>
    <d v="2019-05-29T00:00:00"/>
    <d v="1899-12-30T14:23:44"/>
    <n v="8.8140000000000001"/>
    <s v="H"/>
    <n v="528.84"/>
    <n v="450"/>
    <s v="MIN"/>
    <s v="CNF  PRT  REL  TECO"/>
  </r>
  <r>
    <n v="1530775"/>
    <x v="3"/>
    <s v="0"/>
    <s v="0080"/>
    <s v="PFC-99"/>
    <s v="PP01"/>
    <s v="PAINT INSPECTION"/>
    <x v="7"/>
    <d v="2019-06-10T00:00:00"/>
    <d v="1899-12-30T08:08:08"/>
    <d v="2019-06-10T00:00:00"/>
    <d v="1899-12-30T08:08:08"/>
    <n v="20"/>
    <s v="MIN"/>
    <n v="20"/>
    <n v="20"/>
    <s v="MIN"/>
    <s v="CNF  ORSP PRT  REL  TECO"/>
  </r>
  <r>
    <n v="1530775"/>
    <x v="3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775"/>
    <x v="3"/>
    <s v="0"/>
    <s v="0100"/>
    <s v="BFC-10"/>
    <s v="PP01"/>
    <s v="ASSEMBLY"/>
    <x v="8"/>
    <d v="2019-06-11T00:00:00"/>
    <d v="1899-12-30T10:07:41"/>
    <d v="2019-06-11T00:00:00"/>
    <d v="1899-12-30T16:18:12"/>
    <n v="46.216999999999999"/>
    <s v="MIN"/>
    <n v="46.216999999999999"/>
    <n v="40"/>
    <s v="MIN"/>
    <s v="CNF  PRT  REL  TECO"/>
  </r>
  <r>
    <n v="1530775"/>
    <x v="3"/>
    <s v="0"/>
    <s v="0110"/>
    <s v="BFC-90"/>
    <s v="PP01"/>
    <s v="ASSY IN PROCESS INSPECTION"/>
    <x v="9"/>
    <d v="2019-06-13T00:00:00"/>
    <d v="1899-12-30T13:27:52"/>
    <d v="2019-06-13T00:00:00"/>
    <d v="1899-12-30T13:27:52"/>
    <n v="20"/>
    <s v="MIN"/>
    <n v="20"/>
    <n v="20"/>
    <s v="MIN"/>
    <s v="CNF  ORSP PRT  REL  TECO"/>
  </r>
  <r>
    <n v="1530775"/>
    <x v="3"/>
    <s v="0"/>
    <s v="0120"/>
    <s v="BFC-90"/>
    <s v="PP01"/>
    <s v="ASSY IN PROCESS INSPECTION"/>
    <x v="10"/>
    <d v="2019-06-13T00:00:00"/>
    <d v="1899-12-30T15:15:40"/>
    <d v="2019-06-13T00:00:00"/>
    <d v="1899-12-30T15:15:40"/>
    <n v="50"/>
    <s v="MIN"/>
    <n v="50"/>
    <n v="50"/>
    <s v="MIN"/>
    <s v="CNF  ORSP PRT  REL  TECO"/>
  </r>
  <r>
    <n v="1530775"/>
    <x v="3"/>
    <s v="0"/>
    <s v="0130"/>
    <s v="BFC-99"/>
    <s v="PP01"/>
    <s v="FINAL INSPECTION"/>
    <x v="18"/>
    <d v="2019-06-13T00:00:00"/>
    <d v="1899-12-30T15:15:52"/>
    <d v="2019-06-13T00:00:00"/>
    <d v="1899-12-30T15:15:52"/>
    <n v="10"/>
    <s v="MIN"/>
    <n v="10"/>
    <n v="10"/>
    <s v="MIN"/>
    <s v="CNF  ORSP PRT  REL  TECO"/>
  </r>
  <r>
    <n v="1530775"/>
    <x v="3"/>
    <s v="0"/>
    <s v="0140"/>
    <s v="BFC-99"/>
    <s v="PP03"/>
    <s v="FINAL INSPECTION"/>
    <x v="11"/>
    <d v="2019-06-16T00:00:00"/>
    <d v="1899-12-30T17:22:28"/>
    <d v="2019-06-16T00:00:00"/>
    <d v="1899-12-30T17:22:28"/>
    <n v="10"/>
    <s v="MIN"/>
    <n v="10"/>
    <n v="10"/>
    <s v="MIN"/>
    <s v="CNF  ORSP PRT  REL  TECO"/>
  </r>
  <r>
    <n v="1530775"/>
    <x v="3"/>
    <s v="1"/>
    <s v="0010"/>
    <s v="BFC-10"/>
    <s v="PP95"/>
    <s v="ASSEMBLY"/>
    <x v="12"/>
    <d v="2019-05-21T00:00:00"/>
    <d v="1899-12-30T07:50:02"/>
    <d v="2019-05-28T00:00:00"/>
    <d v="1899-12-30T12:55:39"/>
    <n v="11.223000000000001"/>
    <s v="H"/>
    <n v="673.38"/>
    <n v="1"/>
    <s v="MIN"/>
    <s v="CNF  PRT  REL  TECO"/>
  </r>
  <r>
    <n v="1530775"/>
    <x v="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0776"/>
    <x v="3"/>
    <s v="0"/>
    <s v="0010"/>
    <s v="BFC-10"/>
    <s v="PP01"/>
    <s v="ASSEMBLY"/>
    <x v="0"/>
    <d v="2019-05-20T00:00:00"/>
    <d v="1899-12-30T12:07:16"/>
    <d v="2019-05-20T00:00:00"/>
    <d v="1899-12-30T12:16:07"/>
    <n v="2.95"/>
    <s v="MIN"/>
    <n v="2.95"/>
    <n v="20"/>
    <s v="MIN"/>
    <s v="CNF  PRT  REL  TECO"/>
  </r>
  <r>
    <n v="1530776"/>
    <x v="3"/>
    <s v="0"/>
    <s v="0020"/>
    <s v="BFC-90"/>
    <s v="PP01"/>
    <s v="ASSY IN PROCESS INSPECTION"/>
    <x v="1"/>
    <d v="2019-05-20T00:00:00"/>
    <d v="1899-12-30T14:36:07"/>
    <d v="2019-05-20T00:00:00"/>
    <d v="1899-12-30T14:36:07"/>
    <n v="30"/>
    <s v="MIN"/>
    <n v="30"/>
    <n v="30"/>
    <s v="MIN"/>
    <s v="CNF  ORSP PRT  REL  TECO"/>
  </r>
  <r>
    <n v="1530776"/>
    <x v="3"/>
    <s v="0"/>
    <s v="0030"/>
    <s v="BFC-10"/>
    <s v="PP01"/>
    <s v="ASSEMBLY"/>
    <x v="2"/>
    <d v="2019-05-21T00:00:00"/>
    <d v="1899-12-30T07:45:40"/>
    <d v="2019-05-27T00:00:00"/>
    <d v="1899-12-30T09:11:55"/>
    <n v="4.7080000000000002"/>
    <s v="H"/>
    <n v="282.48"/>
    <n v="200"/>
    <s v="MIN"/>
    <s v="CNF  PRT  REL  TECO"/>
  </r>
  <r>
    <n v="1530776"/>
    <x v="3"/>
    <s v="0"/>
    <s v="0040"/>
    <s v="BFC-10"/>
    <s v="PP01"/>
    <s v="ASSEMBLY"/>
    <x v="3"/>
    <d v="2019-05-27T00:00:00"/>
    <d v="1899-12-30T09:47:40"/>
    <d v="2019-05-27T00:00:00"/>
    <d v="1899-12-30T09:57:13"/>
    <n v="9.5500000000000007"/>
    <s v="MIN"/>
    <n v="9.5500000000000007"/>
    <n v="500"/>
    <s v="MIN"/>
    <s v="CNF  PRT  REL  TECO"/>
  </r>
  <r>
    <n v="1530776"/>
    <x v="3"/>
    <s v="0"/>
    <s v="0050"/>
    <s v="BFC-90"/>
    <s v="PP01"/>
    <s v="ASSY IN PROCESS INSPECTION"/>
    <x v="4"/>
    <d v="2019-05-27T00:00:00"/>
    <d v="1899-12-30T13:54:57"/>
    <d v="2019-05-27T00:00:00"/>
    <d v="1899-12-30T13:54:57"/>
    <n v="20"/>
    <s v="MIN"/>
    <n v="20"/>
    <n v="20"/>
    <s v="MIN"/>
    <s v="CNF  ORSP PRT  REL  TECO"/>
  </r>
  <r>
    <n v="1530776"/>
    <x v="3"/>
    <s v="0"/>
    <s v="0060"/>
    <s v="BFC-90"/>
    <s v="PP01"/>
    <s v="ASSY IN PROCESS INSPECTION"/>
    <x v="5"/>
    <d v="2019-05-27T00:00:00"/>
    <d v="1899-12-30T13:55:12"/>
    <d v="2019-05-27T00:00:00"/>
    <d v="1899-12-30T13:55:12"/>
    <n v="20"/>
    <s v="MIN"/>
    <n v="20"/>
    <n v="20"/>
    <s v="MIN"/>
    <s v="CNF  ORSP PRT  REL  TECO"/>
  </r>
  <r>
    <n v="1530776"/>
    <x v="3"/>
    <s v="0"/>
    <s v="0070"/>
    <s v="PFC-20"/>
    <s v="PP01"/>
    <s v="PAINT"/>
    <x v="6"/>
    <d v="2019-05-27T00:00:00"/>
    <d v="1899-12-30T15:27:38"/>
    <d v="2019-05-28T00:00:00"/>
    <d v="1899-12-30T06:01:58"/>
    <n v="4.12"/>
    <s v="H"/>
    <n v="247.20000000000002"/>
    <n v="450"/>
    <s v="MIN"/>
    <s v="CNF  PRT  REL  TECO"/>
  </r>
  <r>
    <n v="1530776"/>
    <x v="3"/>
    <s v="0"/>
    <s v="0080"/>
    <s v="PFC-99"/>
    <s v="PP01"/>
    <s v="PAINT INSPECTION"/>
    <x v="7"/>
    <d v="2019-05-29T00:00:00"/>
    <d v="1899-12-30T08:25:36"/>
    <d v="2019-05-29T00:00:00"/>
    <d v="1899-12-30T08:25:36"/>
    <n v="20"/>
    <s v="MIN"/>
    <n v="20"/>
    <n v="20"/>
    <s v="MIN"/>
    <s v="CNF  ORSP PRT  REL  TECO"/>
  </r>
  <r>
    <n v="1530776"/>
    <x v="3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0776"/>
    <x v="3"/>
    <s v="0"/>
    <s v="0100"/>
    <s v="BFC-10"/>
    <s v="PP01"/>
    <s v="ASSEMBLY"/>
    <x v="8"/>
    <d v="2019-05-30T00:00:00"/>
    <d v="1899-12-30T08:44:59"/>
    <d v="2019-05-30T00:00:00"/>
    <d v="1899-12-30T13:15:07"/>
    <n v="1.1259999999999999"/>
    <s v="H"/>
    <n v="67.559999999999988"/>
    <n v="40"/>
    <s v="MIN"/>
    <s v="CNF  PRT  REL  TECO"/>
  </r>
  <r>
    <n v="1530776"/>
    <x v="3"/>
    <s v="0"/>
    <s v="0110"/>
    <s v="BFC-90"/>
    <s v="PP01"/>
    <s v="ASSY IN PROCESS INSPECTION"/>
    <x v="9"/>
    <d v="2019-06-13T00:00:00"/>
    <d v="1899-12-30T13:28:02"/>
    <d v="2019-06-13T00:00:00"/>
    <d v="1899-12-30T13:28:02"/>
    <n v="20"/>
    <s v="MIN"/>
    <n v="20"/>
    <n v="20"/>
    <s v="MIN"/>
    <s v="CNF  ORSP PRT  REL  TECO"/>
  </r>
  <r>
    <n v="1530776"/>
    <x v="3"/>
    <s v="0"/>
    <s v="0120"/>
    <s v="BFC-90"/>
    <s v="PP01"/>
    <s v="ASSY IN PROCESS INSPECTION"/>
    <x v="10"/>
    <d v="2019-06-16T00:00:00"/>
    <d v="1899-12-30T11:47:46"/>
    <d v="2019-06-16T00:00:00"/>
    <d v="1899-12-30T11:47:46"/>
    <n v="50"/>
    <s v="MIN"/>
    <n v="50"/>
    <n v="50"/>
    <s v="MIN"/>
    <s v="CNF  ORSP PRT  REL  TECO"/>
  </r>
  <r>
    <n v="1530776"/>
    <x v="3"/>
    <s v="0"/>
    <s v="0130"/>
    <s v="BFC-99"/>
    <s v="PP01"/>
    <s v="FINAL INSPECTION"/>
    <x v="18"/>
    <d v="2019-06-16T00:00:00"/>
    <d v="1899-12-30T11:47:54"/>
    <d v="2019-06-16T00:00:00"/>
    <d v="1899-12-30T11:47:54"/>
    <n v="10"/>
    <s v="MIN"/>
    <n v="10"/>
    <n v="10"/>
    <s v="MIN"/>
    <s v="CNF  ORSP PRT  REL  TECO"/>
  </r>
  <r>
    <n v="1530776"/>
    <x v="3"/>
    <s v="0"/>
    <s v="0140"/>
    <s v="BFC-99"/>
    <s v="PP03"/>
    <s v="FINAL INSPECTION"/>
    <x v="11"/>
    <d v="2019-06-16T00:00:00"/>
    <d v="1899-12-30T17:22:43"/>
    <d v="2019-06-16T00:00:00"/>
    <d v="1899-12-30T17:22:43"/>
    <n v="10"/>
    <s v="MIN"/>
    <n v="10"/>
    <n v="10"/>
    <s v="MIN"/>
    <s v="CNF  ORSP PRT  REL  TECO"/>
  </r>
  <r>
    <n v="1530776"/>
    <x v="3"/>
    <s v="1"/>
    <s v="0010"/>
    <s v="BFC-10"/>
    <s v="PP95"/>
    <s v="ASSEMBLY"/>
    <x v="12"/>
    <d v="2019-05-22T00:00:00"/>
    <d v="1899-12-30T08:17:48"/>
    <d v="2019-05-27T00:00:00"/>
    <d v="1899-12-30T07:44:32"/>
    <n v="22.920999999999999"/>
    <s v="H"/>
    <n v="1375.26"/>
    <n v="1"/>
    <s v="MIN"/>
    <s v="CNF  PRT  REL  TECO"/>
  </r>
  <r>
    <n v="1530776"/>
    <x v="3"/>
    <s v="2"/>
    <s v="0070"/>
    <s v="PFC-20"/>
    <s v="PP95"/>
    <s v="PAINT"/>
    <x v="13"/>
    <d v="2019-05-27T00:00:00"/>
    <d v="1899-12-30T22:52:33"/>
    <d v="2019-05-28T00:00:00"/>
    <d v="1899-12-30T06:26:04"/>
    <n v="1.89"/>
    <s v="H"/>
    <n v="113.39999999999999"/>
    <n v="5"/>
    <s v="MIN"/>
    <s v="CNF  PRT  REL  TECO"/>
  </r>
  <r>
    <n v="1531077"/>
    <x v="4"/>
    <s v="0"/>
    <s v="0010"/>
    <s v="BFC-10"/>
    <s v="PP01"/>
    <s v="ASSEMBLY"/>
    <x v="0"/>
    <d v="2019-05-21T00:00:00"/>
    <d v="1899-12-30T10:28:21"/>
    <d v="2019-05-21T00:00:00"/>
    <d v="1899-12-30T10:59:53"/>
    <n v="8.3170000000000002"/>
    <s v="MIN"/>
    <n v="8.3170000000000002"/>
    <n v="20"/>
    <s v="MIN"/>
    <s v="CNF  PRT  REL  TECO"/>
  </r>
  <r>
    <n v="1531077"/>
    <x v="4"/>
    <s v="0"/>
    <s v="0020"/>
    <s v="BFC-90"/>
    <s v="PP01"/>
    <s v="ASSY IN PROCESS INSPECTION"/>
    <x v="1"/>
    <d v="2019-06-11T00:00:00"/>
    <d v="1899-12-30T07:55:59"/>
    <d v="2019-06-11T00:00:00"/>
    <d v="1899-12-30T07:55:59"/>
    <n v="30"/>
    <s v="MIN"/>
    <n v="30"/>
    <n v="30"/>
    <s v="MIN"/>
    <s v="CNF  ORSP PRT  REL  TECO"/>
  </r>
  <r>
    <n v="1531077"/>
    <x v="4"/>
    <s v="0"/>
    <s v="0030"/>
    <s v="BFC-10"/>
    <s v="PP01"/>
    <s v="ASSEMBLY"/>
    <x v="2"/>
    <d v="2019-06-11T00:00:00"/>
    <d v="1899-12-30T09:14:10"/>
    <d v="2019-06-11T00:00:00"/>
    <d v="1899-12-30T13:39:35"/>
    <n v="4.4240000000000004"/>
    <s v="H"/>
    <n v="265.44"/>
    <n v="200"/>
    <s v="MIN"/>
    <s v="CNF  PRT  REL  TECO"/>
  </r>
  <r>
    <n v="1531077"/>
    <x v="4"/>
    <s v="0"/>
    <s v="0040"/>
    <s v="BFC-10"/>
    <s v="PP01"/>
    <s v="ASSEMBLY"/>
    <x v="3"/>
    <d v="2019-06-11T00:00:00"/>
    <d v="1899-12-30T13:39:44"/>
    <d v="2019-06-12T00:00:00"/>
    <d v="1899-12-30T08:19:27"/>
    <n v="21.687999999999999"/>
    <s v="H"/>
    <n v="1301.28"/>
    <n v="500"/>
    <s v="MIN"/>
    <s v="CNF  PRT  REL  TECO"/>
  </r>
  <r>
    <n v="1531077"/>
    <x v="4"/>
    <s v="0"/>
    <s v="0050"/>
    <s v="BFC-90"/>
    <s v="PP01"/>
    <s v="ASSY IN PROCESS INSPECTION"/>
    <x v="4"/>
    <d v="2019-06-12T00:00:00"/>
    <d v="1899-12-30T10:36:36"/>
    <d v="2019-06-12T00:00:00"/>
    <d v="1899-12-30T10:36:36"/>
    <n v="20"/>
    <s v="MIN"/>
    <n v="20"/>
    <n v="20"/>
    <s v="MIN"/>
    <s v="CNF  ORSP PRT  REL  TECO"/>
  </r>
  <r>
    <n v="1531077"/>
    <x v="4"/>
    <s v="0"/>
    <s v="0060"/>
    <s v="BFC-90"/>
    <s v="PP01"/>
    <s v="ASSY IN PROCESS INSPECTION"/>
    <x v="5"/>
    <d v="2019-06-12T00:00:00"/>
    <d v="1899-12-30T10:36:46"/>
    <d v="2019-06-12T00:00:00"/>
    <d v="1899-12-30T10:36:46"/>
    <n v="20"/>
    <s v="MIN"/>
    <n v="20"/>
    <n v="20"/>
    <s v="MIN"/>
    <s v="CNF  ORSP PRT  REL  TECO"/>
  </r>
  <r>
    <n v="1531077"/>
    <x v="4"/>
    <s v="0"/>
    <s v="0070"/>
    <s v="PFC-20"/>
    <s v="PP01"/>
    <s v="PAINT"/>
    <x v="6"/>
    <d v="2019-06-12T00:00:00"/>
    <d v="1899-12-30T13:58:06"/>
    <d v="2019-06-13T00:00:00"/>
    <d v="1899-12-30T06:57:29"/>
    <n v="316.58"/>
    <s v="MIN"/>
    <n v="316.58"/>
    <n v="450"/>
    <s v="MIN"/>
    <s v="CNF  PRT  REL  TECO"/>
  </r>
  <r>
    <n v="1531077"/>
    <x v="4"/>
    <s v="0"/>
    <s v="0080"/>
    <s v="PFC-99"/>
    <s v="PP01"/>
    <s v="PAINT INSPECTION"/>
    <x v="7"/>
    <d v="2019-06-18T00:00:00"/>
    <d v="1899-12-30T08:50:01"/>
    <d v="2019-06-18T00:00:00"/>
    <d v="1899-12-30T08:50:01"/>
    <n v="20"/>
    <s v="MIN"/>
    <n v="20"/>
    <n v="20"/>
    <s v="MIN"/>
    <s v="CNF  ORSP PRT  REL  TECO"/>
  </r>
  <r>
    <n v="1531077"/>
    <x v="4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1077"/>
    <x v="4"/>
    <s v="0"/>
    <s v="0100"/>
    <s v="BFC-10"/>
    <s v="PP01"/>
    <s v="ASSEMBLY"/>
    <x v="8"/>
    <d v="2019-06-18T00:00:00"/>
    <d v="1899-12-30T09:10:45"/>
    <d v="2019-06-18T00:00:00"/>
    <d v="1899-12-30T10:53:47"/>
    <n v="20.582999999999998"/>
    <s v="MIN"/>
    <n v="20.582999999999998"/>
    <n v="40"/>
    <s v="MIN"/>
    <s v="CNF  PRT  REL  TECO"/>
  </r>
  <r>
    <n v="1531077"/>
    <x v="4"/>
    <s v="0"/>
    <s v="0110"/>
    <s v="BFC-90"/>
    <s v="PP01"/>
    <s v="ASSY IN PROCESS INSPECTION"/>
    <x v="9"/>
    <d v="2019-06-18T00:00:00"/>
    <d v="1899-12-30T11:30:14"/>
    <d v="2019-06-18T00:00:00"/>
    <d v="1899-12-30T11:30:14"/>
    <n v="20"/>
    <s v="MIN"/>
    <n v="20"/>
    <n v="20"/>
    <s v="MIN"/>
    <s v="CNF  ORSP PRT  REL  TECO"/>
  </r>
  <r>
    <n v="1531077"/>
    <x v="4"/>
    <s v="0"/>
    <s v="0120"/>
    <s v="BFC-90"/>
    <s v="PP01"/>
    <s v="ASSY IN PROCESS INSPECTION"/>
    <x v="10"/>
    <d v="2019-06-18T00:00:00"/>
    <d v="1899-12-30T17:41:47"/>
    <d v="2019-06-18T00:00:00"/>
    <d v="1899-12-30T17:41:47"/>
    <n v="50"/>
    <s v="MIN"/>
    <n v="50"/>
    <n v="50"/>
    <s v="MIN"/>
    <s v="CNF  ORSP PRT  REL  TECO"/>
  </r>
  <r>
    <n v="1531077"/>
    <x v="4"/>
    <s v="0"/>
    <s v="0130"/>
    <s v="BFC-99"/>
    <s v="PP01"/>
    <s v="FINAL INSPECTION"/>
    <x v="18"/>
    <d v="2019-06-18T00:00:00"/>
    <d v="1899-12-30T17:41:55"/>
    <d v="2019-06-18T00:00:00"/>
    <d v="1899-12-30T17:41:55"/>
    <n v="10"/>
    <s v="MIN"/>
    <n v="10"/>
    <n v="10"/>
    <s v="MIN"/>
    <s v="CNF  ORSP PRT  REL  TECO"/>
  </r>
  <r>
    <n v="1531077"/>
    <x v="4"/>
    <s v="0"/>
    <s v="0140"/>
    <s v="BFC-99"/>
    <s v="PP03"/>
    <s v="FINAL INSPECTION"/>
    <x v="11"/>
    <d v="2019-06-19T00:00:00"/>
    <d v="1899-12-30T16:04:43"/>
    <d v="2019-06-19T00:00:00"/>
    <d v="1899-12-30T16:04:43"/>
    <n v="10"/>
    <s v="MIN"/>
    <n v="10"/>
    <n v="10"/>
    <s v="MIN"/>
    <s v="CNF  ORSP PRT  REL  TECO"/>
  </r>
  <r>
    <n v="1531077"/>
    <x v="4"/>
    <s v="1"/>
    <s v="0010"/>
    <s v="BFC-10"/>
    <s v="PP95"/>
    <s v="ASSEMBLY"/>
    <x v="12"/>
    <d v="2019-05-27T00:00:00"/>
    <d v="1899-12-30T08:22:57"/>
    <d v="2019-06-12T00:00:00"/>
    <d v="1899-12-30T10:29:34"/>
    <n v="18.228999999999999"/>
    <s v="H"/>
    <n v="1093.74"/>
    <n v="1"/>
    <s v="MIN"/>
    <s v="CNF  PRT  REL  TECO"/>
  </r>
  <r>
    <n v="1531077"/>
    <x v="4"/>
    <s v="2"/>
    <s v="0070"/>
    <s v="PFC-20"/>
    <s v="PP95"/>
    <s v="PAINT"/>
    <x v="13"/>
    <d v="2019-06-12T00:00:00"/>
    <d v="1899-12-30T15:06:05"/>
    <d v="2019-06-12T00:00:00"/>
    <d v="1899-12-30T22:27:40"/>
    <n v="2.4529999999999998"/>
    <s v="H"/>
    <n v="147.17999999999998"/>
    <n v="5"/>
    <s v="MIN"/>
    <s v="CNF  PRT  REL  TECO"/>
  </r>
  <r>
    <n v="1531079"/>
    <x v="4"/>
    <s v="0"/>
    <s v="0010"/>
    <s v="BFC-10"/>
    <s v="PP01"/>
    <s v="ASSEMBLY"/>
    <x v="0"/>
    <d v="2019-05-23T00:00:00"/>
    <d v="1899-12-30T11:10:05"/>
    <d v="2019-05-23T00:00:00"/>
    <d v="1899-12-30T11:19:23"/>
    <n v="3.1"/>
    <s v="MIN"/>
    <n v="3.1"/>
    <n v="20"/>
    <s v="MIN"/>
    <s v="CNF  PRT  REL  TECO"/>
  </r>
  <r>
    <n v="1531079"/>
    <x v="4"/>
    <s v="0"/>
    <s v="0020"/>
    <s v="BFC-90"/>
    <s v="PP01"/>
    <s v="ASSY IN PROCESS INSPECTION"/>
    <x v="1"/>
    <d v="2019-05-23T00:00:00"/>
    <d v="1899-12-30T11:26:31"/>
    <d v="2019-05-23T00:00:00"/>
    <d v="1899-12-30T11:26:31"/>
    <n v="30"/>
    <s v="MIN"/>
    <n v="30"/>
    <n v="30"/>
    <s v="MIN"/>
    <s v="CNF  ORSP PRT  REL  TECO"/>
  </r>
  <r>
    <n v="1531079"/>
    <x v="4"/>
    <s v="0"/>
    <s v="0030"/>
    <s v="BFC-10"/>
    <s v="PP01"/>
    <s v="ASSEMBLY"/>
    <x v="2"/>
    <d v="2019-05-26T00:00:00"/>
    <d v="1899-12-30T07:43:29"/>
    <d v="2019-05-28T00:00:00"/>
    <d v="1899-12-30T15:29:27"/>
    <n v="7.4429999999999996"/>
    <s v="H"/>
    <n v="446.58"/>
    <n v="200"/>
    <s v="MIN"/>
    <s v="CNF  PRT  REL  TECO"/>
  </r>
  <r>
    <n v="1531079"/>
    <x v="4"/>
    <s v="0"/>
    <s v="0040"/>
    <s v="BFC-10"/>
    <s v="PP01"/>
    <s v="ASSEMBLY"/>
    <x v="3"/>
    <d v="2019-05-29T00:00:00"/>
    <d v="1899-12-30T07:27:06"/>
    <d v="2019-05-30T00:00:00"/>
    <d v="1899-12-30T15:20:57"/>
    <n v="12.348000000000001"/>
    <s v="H"/>
    <n v="740.88"/>
    <n v="500"/>
    <s v="MIN"/>
    <s v="CNF  PRT  REL  TECO"/>
  </r>
  <r>
    <n v="1531079"/>
    <x v="4"/>
    <s v="0"/>
    <s v="0050"/>
    <s v="BFC-90"/>
    <s v="PP01"/>
    <s v="ASSY IN PROCESS INSPECTION"/>
    <x v="4"/>
    <d v="2019-06-09T00:00:00"/>
    <d v="1899-12-30T14:12:50"/>
    <d v="2019-06-09T00:00:00"/>
    <d v="1899-12-30T14:12:50"/>
    <n v="20"/>
    <s v="MIN"/>
    <n v="20"/>
    <n v="20"/>
    <s v="MIN"/>
    <s v="CNF  ORSP PRT  REL  TECO"/>
  </r>
  <r>
    <n v="1531079"/>
    <x v="4"/>
    <s v="0"/>
    <s v="0060"/>
    <s v="BFC-90"/>
    <s v="PP01"/>
    <s v="ASSY IN PROCESS INSPECTION"/>
    <x v="5"/>
    <d v="2019-06-09T00:00:00"/>
    <d v="1899-12-30T14:13:04"/>
    <d v="2019-06-09T00:00:00"/>
    <d v="1899-12-30T14:13:04"/>
    <n v="20"/>
    <s v="MIN"/>
    <n v="20"/>
    <n v="20"/>
    <s v="MIN"/>
    <s v="CNF  ORSP PRT  REL  TECO"/>
  </r>
  <r>
    <n v="1531079"/>
    <x v="4"/>
    <s v="0"/>
    <s v="0070"/>
    <s v="PFC-20"/>
    <s v="PP01"/>
    <s v="PAINT"/>
    <x v="6"/>
    <d v="2019-06-09T00:00:00"/>
    <d v="1899-12-30T15:06:51"/>
    <d v="2019-06-10T00:00:00"/>
    <d v="1899-12-30T06:18:05"/>
    <n v="7.4539999999999997"/>
    <s v="H"/>
    <n v="447.24"/>
    <n v="450"/>
    <s v="MIN"/>
    <s v="CNF  PRT  REL  TECO"/>
  </r>
  <r>
    <n v="1531079"/>
    <x v="4"/>
    <s v="0"/>
    <s v="0080"/>
    <s v="PFC-99"/>
    <s v="PP01"/>
    <s v="PAINT INSPECTION"/>
    <x v="7"/>
    <d v="2019-06-11T00:00:00"/>
    <d v="1899-12-30T08:16:27"/>
    <d v="2019-06-11T00:00:00"/>
    <d v="1899-12-30T08:16:27"/>
    <n v="20"/>
    <s v="MIN"/>
    <n v="20"/>
    <n v="20"/>
    <s v="MIN"/>
    <s v="CNF  ORSP PRT  REL  TECO"/>
  </r>
  <r>
    <n v="1531079"/>
    <x v="4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1079"/>
    <x v="4"/>
    <s v="0"/>
    <s v="0100"/>
    <s v="BFC-10"/>
    <s v="PP01"/>
    <s v="ASSEMBLY"/>
    <x v="8"/>
    <d v="2019-06-18T00:00:00"/>
    <d v="1899-12-30T09:10:45"/>
    <d v="2019-06-18T00:00:00"/>
    <d v="1899-12-30T10:53:47"/>
    <n v="20.582999999999998"/>
    <s v="MIN"/>
    <n v="20.582999999999998"/>
    <n v="40"/>
    <s v="MIN"/>
    <s v="CNF  PRT  REL  TECO"/>
  </r>
  <r>
    <n v="1531079"/>
    <x v="4"/>
    <s v="0"/>
    <s v="0110"/>
    <s v="BFC-90"/>
    <s v="PP01"/>
    <s v="ASSY IN PROCESS INSPECTION"/>
    <x v="9"/>
    <d v="2019-06-18T00:00:00"/>
    <d v="1899-12-30T11:30:18"/>
    <d v="2019-06-18T00:00:00"/>
    <d v="1899-12-30T11:30:18"/>
    <n v="20"/>
    <s v="MIN"/>
    <n v="20"/>
    <n v="20"/>
    <s v="MIN"/>
    <s v="CNF  ORSP PRT  REL  TECO"/>
  </r>
  <r>
    <n v="1531079"/>
    <x v="4"/>
    <s v="0"/>
    <s v="0120"/>
    <s v="BFC-90"/>
    <s v="PP01"/>
    <s v="ASSY IN PROCESS INSPECTION"/>
    <x v="10"/>
    <d v="2019-06-18T00:00:00"/>
    <d v="1899-12-30T17:42:04"/>
    <d v="2019-06-18T00:00:00"/>
    <d v="1899-12-30T17:42:04"/>
    <n v="50"/>
    <s v="MIN"/>
    <n v="50"/>
    <n v="50"/>
    <s v="MIN"/>
    <s v="CNF  ORSP PRT  REL  TECO"/>
  </r>
  <r>
    <n v="1531079"/>
    <x v="4"/>
    <s v="0"/>
    <s v="0130"/>
    <s v="BFC-99"/>
    <s v="PP01"/>
    <s v="FINAL INSPECTION"/>
    <x v="18"/>
    <d v="2019-06-18T00:00:00"/>
    <d v="1899-12-30T17:42:12"/>
    <d v="2019-06-18T00:00:00"/>
    <d v="1899-12-30T17:42:12"/>
    <n v="10"/>
    <s v="MIN"/>
    <n v="10"/>
    <n v="10"/>
    <s v="MIN"/>
    <s v="CNF  ORSP PRT  REL  TECO"/>
  </r>
  <r>
    <n v="1531079"/>
    <x v="4"/>
    <s v="0"/>
    <s v="0140"/>
    <s v="BFC-99"/>
    <s v="PP03"/>
    <s v="FINAL INSPECTION"/>
    <x v="11"/>
    <d v="2019-06-19T00:00:00"/>
    <d v="1899-12-30T16:04:57"/>
    <d v="2019-06-19T00:00:00"/>
    <d v="1899-12-30T16:04:57"/>
    <n v="10"/>
    <s v="MIN"/>
    <n v="10"/>
    <n v="10"/>
    <s v="MIN"/>
    <s v="CNF  ORSP PRT  REL  TECO"/>
  </r>
  <r>
    <n v="1531079"/>
    <x v="4"/>
    <s v="1"/>
    <s v="0010"/>
    <s v="BFC-10"/>
    <s v="PP95"/>
    <s v="ASSEMBLY"/>
    <x v="12"/>
    <d v="2019-06-11T00:00:00"/>
    <d v="1899-12-30T08:23:22"/>
    <d v="2019-06-13T00:00:00"/>
    <d v="1899-12-30T13:40:02"/>
    <n v="71.528000000000006"/>
    <s v="H"/>
    <n v="4291.68"/>
    <n v="1"/>
    <s v="MIN"/>
    <s v="CNF  PRT  REL  TECO"/>
  </r>
  <r>
    <n v="1531079"/>
    <x v="4"/>
    <s v="2"/>
    <s v="0070"/>
    <s v="PFC-20"/>
    <s v="PP95"/>
    <s v="PAINT"/>
    <x v="13"/>
    <d v="2019-06-09T00:00:00"/>
    <d v="1899-12-30T15:06:00"/>
    <d v="2019-06-09T00:00:00"/>
    <d v="1899-12-30T22:27:16"/>
    <n v="3.677"/>
    <s v="H"/>
    <n v="220.62"/>
    <n v="5"/>
    <s v="MIN"/>
    <s v="CNF  PRT  REL  TECO"/>
  </r>
  <r>
    <n v="1531160"/>
    <x v="4"/>
    <s v="0"/>
    <s v="0010"/>
    <s v="BFC-10"/>
    <s v="PP01"/>
    <s v="ASSEMBLY"/>
    <x v="0"/>
    <d v="2019-05-21T00:00:00"/>
    <d v="1899-12-30T10:31:30"/>
    <d v="2019-05-21T00:00:00"/>
    <d v="1899-12-30T10:59:53"/>
    <n v="7.1"/>
    <s v="MIN"/>
    <n v="7.1"/>
    <n v="20"/>
    <s v="MIN"/>
    <s v="CNF  PRT  REL  TECO"/>
  </r>
  <r>
    <n v="1531160"/>
    <x v="4"/>
    <s v="0"/>
    <s v="0020"/>
    <s v="BFC-90"/>
    <s v="PP01"/>
    <s v="ASSY IN PROCESS INSPECTION"/>
    <x v="1"/>
    <d v="2019-06-10T00:00:00"/>
    <d v="1899-12-30T12:14:03"/>
    <d v="2019-06-10T00:00:00"/>
    <d v="1899-12-30T12:14:03"/>
    <n v="30"/>
    <s v="MIN"/>
    <n v="30"/>
    <n v="30"/>
    <s v="MIN"/>
    <s v="CNF  ORSP PRT  REL  TECO"/>
  </r>
  <r>
    <n v="1531160"/>
    <x v="4"/>
    <s v="0"/>
    <s v="0030"/>
    <s v="BFC-10"/>
    <s v="PP01"/>
    <s v="ASSEMBLY"/>
    <x v="2"/>
    <d v="2019-06-10T00:00:00"/>
    <d v="1899-12-30T12:48:35"/>
    <d v="2019-06-10T00:00:00"/>
    <d v="1899-12-30T16:21:52"/>
    <n v="3.5550000000000002"/>
    <s v="H"/>
    <n v="213.3"/>
    <n v="200"/>
    <s v="MIN"/>
    <s v="CNF  PRT  REL  TECO"/>
  </r>
  <r>
    <n v="1531160"/>
    <x v="4"/>
    <s v="0"/>
    <s v="0040"/>
    <s v="BFC-10"/>
    <s v="PP01"/>
    <s v="ASSEMBLY"/>
    <x v="3"/>
    <d v="2019-06-10T00:00:00"/>
    <d v="1899-12-30T16:22:34"/>
    <d v="2019-06-10T00:00:00"/>
    <d v="1899-12-30T17:20:12"/>
    <n v="57.633000000000003"/>
    <s v="MIN"/>
    <n v="57.633000000000003"/>
    <n v="500"/>
    <s v="MIN"/>
    <s v="CNF  PRT  REL  TECO"/>
  </r>
  <r>
    <n v="1531160"/>
    <x v="4"/>
    <s v="0"/>
    <s v="0050"/>
    <s v="BFC-90"/>
    <s v="PP01"/>
    <s v="ASSY IN PROCESS INSPECTION"/>
    <x v="4"/>
    <d v="2019-06-10T00:00:00"/>
    <d v="1899-12-30T17:23:57"/>
    <d v="2019-06-10T00:00:00"/>
    <d v="1899-12-30T17:23:57"/>
    <n v="20"/>
    <s v="MIN"/>
    <n v="20"/>
    <n v="20"/>
    <s v="MIN"/>
    <s v="CNF  ORSP PRT  REL  TECO"/>
  </r>
  <r>
    <n v="1531160"/>
    <x v="4"/>
    <s v="0"/>
    <s v="0060"/>
    <s v="BFC-90"/>
    <s v="PP01"/>
    <s v="ASSY IN PROCESS INSPECTION"/>
    <x v="5"/>
    <d v="2019-06-10T00:00:00"/>
    <d v="1899-12-30T17:24:07"/>
    <d v="2019-06-10T00:00:00"/>
    <d v="1899-12-30T17:24:07"/>
    <n v="20"/>
    <s v="MIN"/>
    <n v="20"/>
    <n v="20"/>
    <s v="MIN"/>
    <s v="CNF  ORSP PRT  REL  TECO"/>
  </r>
  <r>
    <n v="1531160"/>
    <x v="4"/>
    <s v="0"/>
    <s v="0070"/>
    <s v="PFC-20"/>
    <s v="PP01"/>
    <s v="PAINT"/>
    <x v="6"/>
    <d v="2019-06-10T00:00:00"/>
    <d v="1899-12-30T22:48:17"/>
    <d v="2019-06-11T00:00:00"/>
    <d v="1899-12-30T14:41:18"/>
    <n v="7.64"/>
    <s v="H"/>
    <n v="458.4"/>
    <n v="450"/>
    <s v="MIN"/>
    <s v="CNF  PRT  REL  TECO"/>
  </r>
  <r>
    <n v="1531160"/>
    <x v="4"/>
    <s v="0"/>
    <s v="0080"/>
    <s v="PFC-99"/>
    <s v="PP01"/>
    <s v="PAINT INSPECTION"/>
    <x v="7"/>
    <d v="2019-06-12T00:00:00"/>
    <d v="1899-12-30T08:38:19"/>
    <d v="2019-06-12T00:00:00"/>
    <d v="1899-12-30T08:38:19"/>
    <n v="20"/>
    <s v="MIN"/>
    <n v="20"/>
    <n v="20"/>
    <s v="MIN"/>
    <s v="CNF  ORSP PRT  REL  TECO"/>
  </r>
  <r>
    <n v="1531160"/>
    <x v="4"/>
    <s v="0"/>
    <s v="0100"/>
    <s v="BFC-10"/>
    <s v="PP01"/>
    <s v="ASSEMBLY"/>
    <x v="8"/>
    <d v="2019-06-18T00:00:00"/>
    <d v="1899-12-30T09:10:45"/>
    <d v="2019-06-18T00:00:00"/>
    <d v="1899-12-30T10:53:47"/>
    <n v="20.582999999999998"/>
    <s v="MIN"/>
    <n v="20.582999999999998"/>
    <n v="40"/>
    <s v="MIN"/>
    <s v="CNF  PRT  REL  TECO"/>
  </r>
  <r>
    <n v="1531160"/>
    <x v="4"/>
    <s v="0"/>
    <s v="0110"/>
    <s v="BFC-90"/>
    <s v="PP01"/>
    <s v="ASSY IN PROCESS INSPECTION"/>
    <x v="9"/>
    <d v="2019-06-18T00:00:00"/>
    <d v="1899-12-30T11:30:45"/>
    <d v="2019-06-18T00:00:00"/>
    <d v="1899-12-30T11:30:45"/>
    <n v="20"/>
    <s v="MIN"/>
    <n v="20"/>
    <n v="20"/>
    <s v="MIN"/>
    <s v="CNF  ORSP PRT  REL  TECO"/>
  </r>
  <r>
    <n v="1531160"/>
    <x v="4"/>
    <s v="0"/>
    <s v="0120"/>
    <s v="BFC-90"/>
    <s v="PP01"/>
    <s v="ASSY IN PROCESS INSPECTION"/>
    <x v="10"/>
    <d v="2019-06-18T00:00:00"/>
    <d v="1899-12-30T17:42:21"/>
    <d v="2019-06-18T00:00:00"/>
    <d v="1899-12-30T17:42:21"/>
    <n v="50"/>
    <s v="MIN"/>
    <n v="50"/>
    <n v="50"/>
    <s v="MIN"/>
    <s v="CNF  ORSP PRT  REL  TECO"/>
  </r>
  <r>
    <n v="1531160"/>
    <x v="4"/>
    <s v="0"/>
    <s v="0140"/>
    <s v="BFC-99"/>
    <s v="PP03"/>
    <s v="FINAL INSPECTION"/>
    <x v="11"/>
    <d v="2019-06-19T00:00:00"/>
    <d v="1899-12-30T16:05:12"/>
    <d v="2019-06-19T00:00:00"/>
    <d v="1899-12-30T16:05:12"/>
    <n v="10"/>
    <s v="MIN"/>
    <n v="10"/>
    <n v="10"/>
    <s v="MIN"/>
    <s v="CNF  ORSP PRT  REL  TECO"/>
  </r>
  <r>
    <n v="1531160"/>
    <x v="4"/>
    <s v="1"/>
    <s v="0010"/>
    <s v="BFC-10"/>
    <s v="PP95"/>
    <s v="ASSEMBLY"/>
    <x v="12"/>
    <d v="2019-05-27T00:00:00"/>
    <d v="1899-12-30T08:25:44"/>
    <d v="2019-05-30T00:00:00"/>
    <d v="1899-12-30T15:16:15"/>
    <n v="26.324000000000002"/>
    <s v="H"/>
    <n v="1579.44"/>
    <n v="1"/>
    <s v="MIN"/>
    <s v="CNF  PRT  REL  TECO"/>
  </r>
  <r>
    <n v="1531160"/>
    <x v="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1160"/>
    <x v="4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1160"/>
    <x v="4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1160"/>
    <x v="4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1161"/>
    <x v="4"/>
    <s v="0"/>
    <s v="0010"/>
    <s v="BFC-10"/>
    <s v="PP01"/>
    <s v="ASSEMBLY"/>
    <x v="19"/>
    <d v="2019-05-23T00:00:00"/>
    <d v="1899-12-30T11:10:05"/>
    <d v="2019-05-23T00:00:00"/>
    <d v="1899-12-30T11:19:23"/>
    <n v="3.1"/>
    <s v="MIN"/>
    <n v="3.1"/>
    <n v="20"/>
    <s v="MIN"/>
    <s v="CNF  PRT  REL  TECO"/>
  </r>
  <r>
    <n v="1531161"/>
    <x v="4"/>
    <s v="0"/>
    <s v="0020"/>
    <s v="BFC-90"/>
    <s v="PP01"/>
    <s v="ASSY IN PROCESS INSPECTION"/>
    <x v="1"/>
    <d v="2019-05-23T00:00:00"/>
    <d v="1899-12-30T11:25:51"/>
    <d v="2019-05-23T00:00:00"/>
    <d v="1899-12-30T11:25:51"/>
    <n v="30"/>
    <s v="MIN"/>
    <n v="30"/>
    <n v="30"/>
    <s v="MIN"/>
    <s v="CNF  ORSP PRT  REL  TECO"/>
  </r>
  <r>
    <n v="1531161"/>
    <x v="4"/>
    <s v="0"/>
    <s v="0030"/>
    <s v="BFC-10"/>
    <s v="PP01"/>
    <s v="ASSEMBLY"/>
    <x v="2"/>
    <d v="2019-05-26T00:00:00"/>
    <d v="1899-12-30T07:40:42"/>
    <d v="2019-05-30T00:00:00"/>
    <d v="1899-12-30T15:18:08"/>
    <n v="13.22"/>
    <s v="H"/>
    <n v="793.2"/>
    <n v="200"/>
    <s v="MIN"/>
    <s v="CNF  PRT  REL  TECO"/>
  </r>
  <r>
    <n v="1531161"/>
    <x v="4"/>
    <s v="0"/>
    <s v="0040"/>
    <s v="BFC-10"/>
    <s v="PP01"/>
    <s v="ASSEMBLY"/>
    <x v="3"/>
    <d v="2019-06-09T00:00:00"/>
    <d v="1899-12-30T07:39:23"/>
    <d v="2019-06-09T00:00:00"/>
    <d v="1899-12-30T14:27:53"/>
    <n v="24522"/>
    <s v="S"/>
    <n v="408.7"/>
    <n v="500"/>
    <s v="MIN"/>
    <s v="CNF  PRT  REL  TECO"/>
  </r>
  <r>
    <n v="1531161"/>
    <x v="4"/>
    <s v="0"/>
    <s v="0050"/>
    <s v="BFC-90"/>
    <s v="PP01"/>
    <s v="ASSY IN PROCESS INSPECTION"/>
    <x v="4"/>
    <d v="2019-06-09T00:00:00"/>
    <d v="1899-12-30T16:21:36"/>
    <d v="2019-06-09T00:00:00"/>
    <d v="1899-12-30T16:21:36"/>
    <n v="20"/>
    <s v="MIN"/>
    <n v="20"/>
    <n v="20"/>
    <s v="MIN"/>
    <s v="CNF  ORSP PRT  REL  TECO"/>
  </r>
  <r>
    <n v="1531161"/>
    <x v="4"/>
    <s v="0"/>
    <s v="0060"/>
    <s v="BFC-90"/>
    <s v="PP01"/>
    <s v="ASSY IN PROCESS INSPECTION"/>
    <x v="5"/>
    <d v="2019-06-09T00:00:00"/>
    <d v="1899-12-30T16:21:41"/>
    <d v="2019-06-09T00:00:00"/>
    <d v="1899-12-30T16:21:41"/>
    <n v="20"/>
    <s v="MIN"/>
    <n v="20"/>
    <n v="20"/>
    <s v="MIN"/>
    <s v="CNF  ORSP PRT  REL  TECO"/>
  </r>
  <r>
    <n v="1531161"/>
    <x v="4"/>
    <s v="0"/>
    <s v="0070"/>
    <s v="PFC-20"/>
    <s v="PP01"/>
    <s v="PAINT"/>
    <x v="6"/>
    <d v="2019-06-09T00:00:00"/>
    <d v="1899-12-30T17:29:00"/>
    <d v="2019-06-10T00:00:00"/>
    <d v="1899-12-30T14:28:50"/>
    <n v="20.861999999999998"/>
    <s v="H"/>
    <n v="1251.7199999999998"/>
    <n v="450"/>
    <s v="MIN"/>
    <s v="CNF  PRT  REL  TECO"/>
  </r>
  <r>
    <n v="1531161"/>
    <x v="4"/>
    <s v="0"/>
    <s v="0080"/>
    <s v="PFC-99"/>
    <s v="PP01"/>
    <s v="PAINT INSPECTION"/>
    <x v="7"/>
    <d v="2019-06-11T00:00:00"/>
    <d v="1899-12-30T08:16:38"/>
    <d v="2019-06-11T00:00:00"/>
    <d v="1899-12-30T08:16:38"/>
    <n v="20"/>
    <s v="MIN"/>
    <n v="20"/>
    <n v="20"/>
    <s v="MIN"/>
    <s v="CNF  ORSP PRT  REL  TECO"/>
  </r>
  <r>
    <n v="1531161"/>
    <x v="4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1161"/>
    <x v="4"/>
    <s v="0"/>
    <s v="0100"/>
    <s v="BFC-10"/>
    <s v="PP01"/>
    <s v="ASSEMBLY"/>
    <x v="8"/>
    <d v="2019-06-18T00:00:00"/>
    <d v="1899-12-30T09:10:45"/>
    <d v="2019-06-18T00:00:00"/>
    <d v="1899-12-30T10:53:47"/>
    <n v="20.582999999999998"/>
    <s v="MIN"/>
    <n v="20.582999999999998"/>
    <n v="40"/>
    <s v="MIN"/>
    <s v="CNF  PRT  REL  TECO"/>
  </r>
  <r>
    <n v="1531161"/>
    <x v="4"/>
    <s v="0"/>
    <s v="0110"/>
    <s v="BFC-90"/>
    <s v="PP01"/>
    <s v="ASSY IN PROCESS INSPECTION"/>
    <x v="9"/>
    <d v="2019-06-18T00:00:00"/>
    <d v="1899-12-30T11:30:55"/>
    <d v="2019-06-18T00:00:00"/>
    <d v="1899-12-30T11:30:55"/>
    <n v="20"/>
    <s v="MIN"/>
    <n v="20"/>
    <n v="20"/>
    <s v="MIN"/>
    <s v="CNF  ORSP PRT  REL  TECO"/>
  </r>
  <r>
    <n v="1531161"/>
    <x v="4"/>
    <s v="0"/>
    <s v="0120"/>
    <s v="BFC-90"/>
    <s v="PP01"/>
    <s v="ASSY IN PROCESS INSPECTION"/>
    <x v="10"/>
    <d v="2019-06-19T00:00:00"/>
    <d v="1899-12-30T16:05:33"/>
    <d v="2019-06-19T00:00:00"/>
    <d v="1899-12-30T16:05:33"/>
    <n v="50"/>
    <s v="MIN"/>
    <n v="50"/>
    <n v="50"/>
    <s v="MIN"/>
    <s v="CNF  ORSP PRT  REL  TECO"/>
  </r>
  <r>
    <n v="1531161"/>
    <x v="4"/>
    <s v="0"/>
    <s v="0130"/>
    <s v="BFC-99"/>
    <s v="PP01"/>
    <s v="FINAL INSPECTION"/>
    <x v="18"/>
    <d v="2019-06-19T00:00:00"/>
    <d v="1899-12-30T16:05:41"/>
    <d v="2019-06-19T00:00:00"/>
    <d v="1899-12-30T16:05:41"/>
    <n v="10"/>
    <s v="MIN"/>
    <n v="10"/>
    <n v="10"/>
    <s v="MIN"/>
    <s v="CNF  ORSP PRT  REL  TECO"/>
  </r>
  <r>
    <n v="1531161"/>
    <x v="4"/>
    <s v="0"/>
    <s v="0140"/>
    <s v="BFC-99"/>
    <s v="PP03"/>
    <s v="FINAL INSPECTION"/>
    <x v="11"/>
    <d v="2019-06-19T00:00:00"/>
    <d v="1899-12-30T16:05:51"/>
    <d v="2019-06-19T00:00:00"/>
    <d v="1899-12-30T16:05:51"/>
    <n v="10"/>
    <s v="MIN"/>
    <n v="10"/>
    <n v="10"/>
    <s v="MIN"/>
    <s v="CNF  ORSP PRT  REL  TECO"/>
  </r>
  <r>
    <n v="1531161"/>
    <x v="4"/>
    <s v="1"/>
    <s v="0010"/>
    <s v="BFC-10"/>
    <s v="PP95"/>
    <s v="ASSEMBLY"/>
    <x v="12"/>
    <d v="2019-06-11T00:00:00"/>
    <d v="1899-12-30T08:34:00"/>
    <d v="2019-06-11T00:00:00"/>
    <d v="1899-12-30T15:05:08"/>
    <n v="12.786"/>
    <s v="H"/>
    <n v="767.16"/>
    <n v="1"/>
    <s v="MIN"/>
    <s v="CNF  PRT  REL  TECO"/>
  </r>
  <r>
    <n v="1531161"/>
    <x v="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1162"/>
    <x v="4"/>
    <s v="0"/>
    <s v="0010"/>
    <s v="BFC-10"/>
    <s v="PP01"/>
    <s v="ASSEMBLY"/>
    <x v="0"/>
    <d v="2019-05-21T00:00:00"/>
    <d v="1899-12-30T10:29:21"/>
    <d v="2019-05-21T00:00:00"/>
    <d v="1899-12-30T10:59:53"/>
    <n v="7.8170000000000002"/>
    <s v="MIN"/>
    <n v="7.8170000000000002"/>
    <n v="20"/>
    <s v="MIN"/>
    <s v="CNF  PRT  REL  TECO"/>
  </r>
  <r>
    <n v="1531162"/>
    <x v="4"/>
    <s v="0"/>
    <s v="0020"/>
    <s v="BFC-90"/>
    <s v="PP01"/>
    <s v="ASSY IN PROCESS INSPECTION"/>
    <x v="1"/>
    <d v="2019-06-09T00:00:00"/>
    <d v="1899-12-30T09:25:32"/>
    <d v="2019-06-09T00:00:00"/>
    <d v="1899-12-30T09:25:32"/>
    <n v="30"/>
    <s v="MIN"/>
    <n v="30"/>
    <n v="30"/>
    <s v="MIN"/>
    <s v="CNF  ORSP PRT  REL  TECO"/>
  </r>
  <r>
    <n v="1531162"/>
    <x v="4"/>
    <s v="0"/>
    <s v="0030"/>
    <s v="BFC-10"/>
    <s v="PP01"/>
    <s v="ASSEMBLY"/>
    <x v="2"/>
    <d v="2019-06-09T00:00:00"/>
    <d v="1899-12-30T09:39:06"/>
    <d v="2019-06-09T00:00:00"/>
    <d v="1899-12-30T10:00:56"/>
    <n v="10.917"/>
    <s v="MIN"/>
    <n v="10.917"/>
    <n v="200"/>
    <s v="MIN"/>
    <s v="CNF  PRT  REL  TECO"/>
  </r>
  <r>
    <n v="1531162"/>
    <x v="4"/>
    <s v="0"/>
    <s v="0040"/>
    <s v="BFC-10"/>
    <s v="PP01"/>
    <s v="ASSEMBLY"/>
    <x v="3"/>
    <d v="2019-06-09T00:00:00"/>
    <d v="1899-12-30T10:01:24"/>
    <d v="2019-06-09T00:00:00"/>
    <d v="1899-12-30T10:20:29"/>
    <n v="9.5500000000000007"/>
    <s v="MIN"/>
    <n v="9.5500000000000007"/>
    <n v="500"/>
    <s v="MIN"/>
    <s v="CNF  PRT  REL  TECO"/>
  </r>
  <r>
    <n v="1531162"/>
    <x v="4"/>
    <s v="0"/>
    <s v="0050"/>
    <s v="BFC-90"/>
    <s v="PP01"/>
    <s v="ASSY IN PROCESS INSPECTION"/>
    <x v="4"/>
    <d v="2019-06-09T00:00:00"/>
    <d v="1899-12-30T15:43:50"/>
    <d v="2019-06-09T00:00:00"/>
    <d v="1899-12-30T15:43:50"/>
    <n v="20"/>
    <s v="MIN"/>
    <n v="20"/>
    <n v="20"/>
    <s v="MIN"/>
    <s v="CNF  ORSP PRT  REL  TECO"/>
  </r>
  <r>
    <n v="1531162"/>
    <x v="4"/>
    <s v="0"/>
    <s v="0060"/>
    <s v="BFC-90"/>
    <s v="PP01"/>
    <s v="ASSY IN PROCESS INSPECTION"/>
    <x v="5"/>
    <d v="2019-06-09T00:00:00"/>
    <d v="1899-12-30T15:44:03"/>
    <d v="2019-06-09T00:00:00"/>
    <d v="1899-12-30T15:44:03"/>
    <n v="20"/>
    <s v="MIN"/>
    <n v="20"/>
    <n v="20"/>
    <s v="MIN"/>
    <s v="CNF  ORSP PRT  REL  TECO"/>
  </r>
  <r>
    <n v="1531162"/>
    <x v="4"/>
    <s v="0"/>
    <s v="0070"/>
    <s v="PFC-20"/>
    <s v="PP01"/>
    <s v="PAINT"/>
    <x v="6"/>
    <d v="2019-06-09T00:00:00"/>
    <d v="1899-12-30T15:55:20"/>
    <d v="2019-06-10T00:00:00"/>
    <d v="1899-12-30T14:27:50"/>
    <n v="29.866"/>
    <s v="H"/>
    <n v="1791.96"/>
    <n v="450"/>
    <s v="MIN"/>
    <s v="CNF  PRT  REL  TECO"/>
  </r>
  <r>
    <n v="1531162"/>
    <x v="4"/>
    <s v="0"/>
    <s v="0080"/>
    <s v="PFC-99"/>
    <s v="PP01"/>
    <s v="PAINT INSPECTION"/>
    <x v="7"/>
    <d v="2019-06-11T00:00:00"/>
    <d v="1899-12-30T08:17:09"/>
    <d v="2019-06-11T00:00:00"/>
    <d v="1899-12-30T08:17:09"/>
    <n v="20"/>
    <s v="MIN"/>
    <n v="20"/>
    <n v="20"/>
    <s v="MIN"/>
    <s v="CNF  ORSP PRT  REL  TECO"/>
  </r>
  <r>
    <n v="1531162"/>
    <x v="4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1162"/>
    <x v="4"/>
    <s v="0"/>
    <s v="0100"/>
    <s v="BFC-10"/>
    <s v="PP01"/>
    <s v="ASSEMBLY"/>
    <x v="8"/>
    <d v="2019-06-18T00:00:00"/>
    <d v="1899-12-30T09:10:45"/>
    <d v="2019-06-18T00:00:00"/>
    <d v="1899-12-30T10:53:47"/>
    <n v="20.582999999999998"/>
    <s v="MIN"/>
    <n v="20.582999999999998"/>
    <n v="40"/>
    <s v="MIN"/>
    <s v="CNF  PRT  REL  TECO"/>
  </r>
  <r>
    <n v="1531162"/>
    <x v="4"/>
    <s v="0"/>
    <s v="0110"/>
    <s v="BFC-90"/>
    <s v="PP01"/>
    <s v="ASSY IN PROCESS INSPECTION"/>
    <x v="9"/>
    <d v="2019-06-18T00:00:00"/>
    <d v="1899-12-30T11:30:30"/>
    <d v="2019-06-18T00:00:00"/>
    <d v="1899-12-30T11:30:30"/>
    <n v="20"/>
    <s v="MIN"/>
    <n v="20"/>
    <n v="20"/>
    <s v="MIN"/>
    <s v="CNF  ORSP PRT  REL  TECO"/>
  </r>
  <r>
    <n v="1531162"/>
    <x v="4"/>
    <s v="0"/>
    <s v="0120"/>
    <s v="BFC-90"/>
    <s v="PP01"/>
    <s v="ASSY IN PROCESS INSPECTION"/>
    <x v="10"/>
    <d v="2019-06-18T00:00:00"/>
    <d v="1899-12-30T17:42:31"/>
    <d v="2019-06-18T00:00:00"/>
    <d v="1899-12-30T17:42:31"/>
    <n v="50"/>
    <s v="MIN"/>
    <n v="50"/>
    <n v="50"/>
    <s v="MIN"/>
    <s v="CNF  ORSP PRT  REL  TECO"/>
  </r>
  <r>
    <n v="1531162"/>
    <x v="4"/>
    <s v="0"/>
    <s v="0130"/>
    <s v="BFC-99"/>
    <s v="PP01"/>
    <s v="FINAL INSPECTION"/>
    <x v="18"/>
    <d v="2019-06-18T00:00:00"/>
    <d v="1899-12-30T17:42:40"/>
    <d v="2019-06-18T00:00:00"/>
    <d v="1899-12-30T17:42:40"/>
    <n v="10"/>
    <s v="MIN"/>
    <n v="10"/>
    <n v="10"/>
    <s v="MIN"/>
    <s v="CNF  ORSP PRT  REL  TECO"/>
  </r>
  <r>
    <n v="1531162"/>
    <x v="4"/>
    <s v="0"/>
    <s v="0140"/>
    <s v="BFC-99"/>
    <s v="PP03"/>
    <s v="FINAL INSPECTION"/>
    <x v="11"/>
    <d v="2019-06-19T00:00:00"/>
    <d v="1899-12-30T16:06:04"/>
    <d v="2019-06-19T00:00:00"/>
    <d v="1899-12-30T16:06:04"/>
    <n v="10"/>
    <s v="MIN"/>
    <n v="10"/>
    <n v="10"/>
    <s v="MIN"/>
    <s v="CNF  ORSP PRT  REL  TECO"/>
  </r>
  <r>
    <n v="1531162"/>
    <x v="4"/>
    <s v="1"/>
    <s v="0010"/>
    <s v="BFC-10"/>
    <s v="PP95"/>
    <s v="ASSEMBLY"/>
    <x v="12"/>
    <d v="2019-05-27T00:00:00"/>
    <d v="1899-12-30T08:25:12"/>
    <d v="2019-05-29T00:00:00"/>
    <d v="1899-12-30T14:22:13"/>
    <n v="21.673999999999999"/>
    <s v="H"/>
    <n v="1300.44"/>
    <n v="1"/>
    <s v="MIN"/>
    <s v="CNF  PRT  REL  TECO"/>
  </r>
  <r>
    <n v="1531162"/>
    <x v="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1163"/>
    <x v="4"/>
    <s v="0"/>
    <s v="0010"/>
    <s v="BFC-10"/>
    <s v="PP01"/>
    <s v="ASSEMBLY"/>
    <x v="0"/>
    <d v="2019-05-23T00:00:00"/>
    <d v="1899-12-30T11:10:05"/>
    <d v="2019-05-23T00:00:00"/>
    <d v="1899-12-30T11:19:23"/>
    <n v="3.1"/>
    <s v="MIN"/>
    <n v="3.1"/>
    <n v="20"/>
    <s v="MIN"/>
    <s v="CNF  PRT  REL  TECO"/>
  </r>
  <r>
    <n v="1531163"/>
    <x v="4"/>
    <s v="0"/>
    <s v="0020"/>
    <s v="BFC-90"/>
    <s v="PP01"/>
    <s v="ASSY IN PROCESS INSPECTION"/>
    <x v="1"/>
    <d v="2019-05-23T00:00:00"/>
    <d v="1899-12-30T11:26:05"/>
    <d v="2019-05-23T00:00:00"/>
    <d v="1899-12-30T11:26:05"/>
    <n v="30"/>
    <s v="MIN"/>
    <n v="30"/>
    <n v="30"/>
    <s v="MIN"/>
    <s v="CNF  ORSP PRT  REL  TECO"/>
  </r>
  <r>
    <n v="1531163"/>
    <x v="4"/>
    <s v="0"/>
    <s v="0030"/>
    <s v="BFC-10"/>
    <s v="PP01"/>
    <s v="ASSEMBLY"/>
    <x v="2"/>
    <d v="2019-05-26T00:00:00"/>
    <d v="1899-12-30T08:17:49"/>
    <d v="2019-05-30T00:00:00"/>
    <d v="1899-12-30T15:23:57"/>
    <n v="10.336"/>
    <s v="H"/>
    <n v="620.16"/>
    <n v="200"/>
    <s v="MIN"/>
    <s v="CNF  PRT  REL  TECO"/>
  </r>
  <r>
    <n v="1531163"/>
    <x v="4"/>
    <s v="0"/>
    <s v="0040"/>
    <s v="BFC-10"/>
    <s v="PP01"/>
    <s v="ASSEMBLY"/>
    <x v="3"/>
    <d v="2019-06-09T00:00:00"/>
    <d v="1899-12-30T09:50:48"/>
    <d v="2019-06-10T00:00:00"/>
    <d v="1899-12-30T17:37:47"/>
    <n v="31.731000000000002"/>
    <s v="H"/>
    <n v="1903.8600000000001"/>
    <n v="500"/>
    <s v="MIN"/>
    <s v="CNF  PRT  REL  TECO"/>
  </r>
  <r>
    <n v="1531163"/>
    <x v="4"/>
    <s v="0"/>
    <s v="0050"/>
    <s v="BFC-90"/>
    <s v="PP01"/>
    <s v="ASSY IN PROCESS INSPECTION"/>
    <x v="4"/>
    <d v="2019-06-11T00:00:00"/>
    <d v="1899-12-30T13:21:31"/>
    <d v="2019-06-11T00:00:00"/>
    <d v="1899-12-30T13:21:31"/>
    <n v="20"/>
    <s v="MIN"/>
    <n v="20"/>
    <n v="20"/>
    <s v="MIN"/>
    <s v="CNF  ORSP PRT  REL  TECO"/>
  </r>
  <r>
    <n v="1531163"/>
    <x v="4"/>
    <s v="0"/>
    <s v="0060"/>
    <s v="BFC-90"/>
    <s v="PP01"/>
    <s v="ASSY IN PROCESS INSPECTION"/>
    <x v="5"/>
    <d v="2019-06-11T00:00:00"/>
    <d v="1899-12-30T13:21:46"/>
    <d v="2019-06-11T00:00:00"/>
    <d v="1899-12-30T13:21:46"/>
    <n v="20"/>
    <s v="MIN"/>
    <n v="20"/>
    <n v="20"/>
    <s v="MIN"/>
    <s v="CNF  ORSP PRT  REL  TECO"/>
  </r>
  <r>
    <n v="1531163"/>
    <x v="4"/>
    <s v="0"/>
    <s v="0070"/>
    <s v="PFC-20"/>
    <s v="PP01"/>
    <s v="PAINT"/>
    <x v="6"/>
    <d v="2019-06-11T00:00:00"/>
    <d v="1899-12-30T15:04:13"/>
    <d v="2019-06-12T00:00:00"/>
    <d v="1899-12-30T15:00:03"/>
    <n v="5.5190000000000001"/>
    <s v="H"/>
    <n v="331.14"/>
    <n v="450"/>
    <s v="MIN"/>
    <s v="CNF  PRT  REL  TECO"/>
  </r>
  <r>
    <n v="1531163"/>
    <x v="4"/>
    <s v="0"/>
    <s v="0080"/>
    <s v="PFC-99"/>
    <s v="PP01"/>
    <s v="PAINT INSPECTION"/>
    <x v="7"/>
    <d v="2019-06-18T00:00:00"/>
    <d v="1899-12-30T08:50:27"/>
    <d v="2019-06-18T00:00:00"/>
    <d v="1899-12-30T08:50:27"/>
    <n v="20"/>
    <s v="MIN"/>
    <n v="20"/>
    <n v="20"/>
    <s v="MIN"/>
    <s v="CNF  ORSP PRT  REL  TECO"/>
  </r>
  <r>
    <n v="1531163"/>
    <x v="4"/>
    <s v="0"/>
    <s v="0090"/>
    <s v="BFC-50"/>
    <s v="PP95"/>
    <s v="ASSEMBLY REPAIRS"/>
    <x v="17"/>
    <m/>
    <d v="1899-12-30T00:00:00"/>
    <m/>
    <d v="1899-12-30T00:00:00"/>
    <n v="0"/>
    <s v=""/>
    <m/>
    <n v="1370"/>
    <s v="MIN"/>
    <s v="PRT  REL  TECO"/>
  </r>
  <r>
    <n v="1531163"/>
    <x v="4"/>
    <s v="0"/>
    <s v="0100"/>
    <s v="BFC-10"/>
    <s v="PP01"/>
    <s v="ASSEMBLY"/>
    <x v="8"/>
    <d v="2019-06-18T00:00:00"/>
    <d v="1899-12-30T10:53:21"/>
    <d v="2019-06-18T00:00:00"/>
    <d v="1899-12-30T16:18:48"/>
    <n v="5.4180000000000001"/>
    <s v="H"/>
    <n v="325.08"/>
    <n v="40"/>
    <s v="MIN"/>
    <s v="CNF  PRT  REL  TECO"/>
  </r>
  <r>
    <n v="1531163"/>
    <x v="4"/>
    <s v="0"/>
    <s v="0110"/>
    <s v="BFC-90"/>
    <s v="PP01"/>
    <s v="ASSY IN PROCESS INSPECTION"/>
    <x v="9"/>
    <d v="2019-06-18T00:00:00"/>
    <d v="1899-12-30T17:42:50"/>
    <d v="2019-06-18T00:00:00"/>
    <d v="1899-12-30T17:42:50"/>
    <n v="20"/>
    <s v="MIN"/>
    <n v="20"/>
    <n v="20"/>
    <s v="MIN"/>
    <s v="CNF  ORSP PRT  REL  TECO"/>
  </r>
  <r>
    <n v="1531163"/>
    <x v="4"/>
    <s v="0"/>
    <s v="0120"/>
    <s v="BFC-90"/>
    <s v="PP01"/>
    <s v="ASSY IN PROCESS INSPECTION"/>
    <x v="10"/>
    <d v="2019-06-18T00:00:00"/>
    <d v="1899-12-30T17:43:03"/>
    <d v="2019-06-18T00:00:00"/>
    <d v="1899-12-30T17:43:03"/>
    <n v="50"/>
    <s v="MIN"/>
    <n v="50"/>
    <n v="50"/>
    <s v="MIN"/>
    <s v="CNF  ORSP PRT  REL  TECO"/>
  </r>
  <r>
    <n v="1531163"/>
    <x v="4"/>
    <s v="0"/>
    <s v="0130"/>
    <s v="BFC-99"/>
    <s v="PP01"/>
    <s v="FINAL INSPECTION"/>
    <x v="18"/>
    <d v="2019-06-18T00:00:00"/>
    <d v="1899-12-30T17:43:17"/>
    <d v="2019-06-18T00:00:00"/>
    <d v="1899-12-30T17:43:17"/>
    <n v="10"/>
    <s v="MIN"/>
    <n v="10"/>
    <n v="10"/>
    <s v="MIN"/>
    <s v="CNF  ORSP PRT  REL  TECO"/>
  </r>
  <r>
    <n v="1531163"/>
    <x v="4"/>
    <s v="0"/>
    <s v="0140"/>
    <s v="BFC-99"/>
    <s v="PP03"/>
    <s v="FINAL INSPECTION"/>
    <x v="11"/>
    <d v="2019-06-19T00:00:00"/>
    <d v="1899-12-30T16:06:20"/>
    <d v="2019-06-19T00:00:00"/>
    <d v="1899-12-30T16:06:20"/>
    <n v="10"/>
    <s v="MIN"/>
    <n v="10"/>
    <n v="10"/>
    <s v="MIN"/>
    <s v="CNF  ORSP PRT  REL  TECO"/>
  </r>
  <r>
    <n v="1531163"/>
    <x v="4"/>
    <s v="1"/>
    <s v="0010"/>
    <s v="BFC-10"/>
    <s v="PP95"/>
    <s v="ASSEMBLY"/>
    <x v="12"/>
    <d v="2019-05-27T00:00:00"/>
    <d v="1899-12-30T08:26:46"/>
    <d v="2019-06-11T00:00:00"/>
    <d v="1899-12-30T12:36:28"/>
    <n v="27.573"/>
    <s v="H"/>
    <n v="1654.38"/>
    <n v="1"/>
    <s v="MIN"/>
    <s v="CNF  PRT  REL  TECO"/>
  </r>
  <r>
    <n v="1531163"/>
    <x v="4"/>
    <s v="2"/>
    <s v="0070"/>
    <s v="PFC-20"/>
    <s v="PP95"/>
    <s v="PAINT"/>
    <x v="13"/>
    <d v="2019-06-11T00:00:00"/>
    <d v="1899-12-30T15:07:48"/>
    <d v="2019-06-11T00:00:00"/>
    <d v="1899-12-30T22:50:40"/>
    <n v="2.5710000000000002"/>
    <s v="H"/>
    <n v="154.26000000000002"/>
    <n v="5"/>
    <s v="MIN"/>
    <s v="CNF  PRT  REL  TECO"/>
  </r>
  <r>
    <n v="1531230"/>
    <x v="5"/>
    <s v="0"/>
    <s v="0010"/>
    <s v="BFC-10"/>
    <s v="PP01"/>
    <s v="ASSEMBLY"/>
    <x v="0"/>
    <d v="2019-05-27T00:00:00"/>
    <d v="1899-12-30T11:17:56"/>
    <d v="2019-05-27T00:00:00"/>
    <d v="1899-12-30T11:25:00"/>
    <n v="1.7669999999999999"/>
    <s v="MIN"/>
    <n v="1.7669999999999999"/>
    <n v="20"/>
    <s v="MIN"/>
    <s v="CNF  PRT  REL  TECO"/>
  </r>
  <r>
    <n v="1531230"/>
    <x v="5"/>
    <s v="0"/>
    <s v="0020"/>
    <s v="BFC-90"/>
    <s v="PP01"/>
    <s v="ASSY IN PROCESS INSPECTION"/>
    <x v="1"/>
    <d v="2019-05-27T00:00:00"/>
    <d v="1899-12-30T12:03:38"/>
    <d v="2019-05-27T00:00:00"/>
    <d v="1899-12-30T12:03:38"/>
    <n v="30"/>
    <s v="MIN"/>
    <n v="30"/>
    <n v="30"/>
    <s v="MIN"/>
    <s v="CNF  ORSP PRT  REL  TECO"/>
  </r>
  <r>
    <n v="1531230"/>
    <x v="5"/>
    <s v="0"/>
    <s v="0030"/>
    <s v="BFC-10"/>
    <s v="PP01"/>
    <s v="ASSEMBLY"/>
    <x v="2"/>
    <d v="2019-05-28T00:00:00"/>
    <d v="1899-12-30T08:03:19"/>
    <d v="2019-05-28T00:00:00"/>
    <d v="1899-12-30T12:37:14"/>
    <n v="4.5650000000000004"/>
    <s v="H"/>
    <n v="273.90000000000003"/>
    <n v="200"/>
    <s v="MIN"/>
    <s v="CNF  PRT  REL  TECO"/>
  </r>
  <r>
    <n v="1531230"/>
    <x v="5"/>
    <s v="0"/>
    <s v="0040"/>
    <s v="BFC-10"/>
    <s v="PP01"/>
    <s v="ASSEMBLY"/>
    <x v="3"/>
    <d v="2019-06-09T00:00:00"/>
    <d v="1899-12-30T07:57:42"/>
    <d v="2019-06-16T00:00:00"/>
    <d v="1899-12-30T12:39:46"/>
    <n v="19.597000000000001"/>
    <s v="H"/>
    <n v="1175.8200000000002"/>
    <n v="500"/>
    <s v="MIN"/>
    <s v="CNF  PRT  REL  TECO"/>
  </r>
  <r>
    <n v="1531230"/>
    <x v="5"/>
    <s v="0"/>
    <s v="0050"/>
    <s v="BFC-90"/>
    <s v="PP01"/>
    <s v="ASSY IN PROCESS INSPECTION"/>
    <x v="4"/>
    <d v="2019-06-16T00:00:00"/>
    <d v="1899-12-30T16:45:55"/>
    <d v="2019-06-16T00:00:00"/>
    <d v="1899-12-30T16:45:55"/>
    <n v="20"/>
    <s v="MIN"/>
    <n v="20"/>
    <n v="20"/>
    <s v="MIN"/>
    <s v="CNF  ORSP PRT  REL  TECO"/>
  </r>
  <r>
    <n v="1531230"/>
    <x v="5"/>
    <s v="0"/>
    <s v="0060"/>
    <s v="BFC-90"/>
    <s v="PP01"/>
    <s v="ASSY IN PROCESS INSPECTION"/>
    <x v="5"/>
    <d v="2019-06-16T00:00:00"/>
    <d v="1899-12-30T17:11:38"/>
    <d v="2019-06-16T00:00:00"/>
    <d v="1899-12-30T17:11:38"/>
    <n v="20"/>
    <s v="MIN"/>
    <n v="20"/>
    <n v="20"/>
    <s v="MIN"/>
    <s v="CNF  ORSP PRT  REL  TECO"/>
  </r>
  <r>
    <n v="1531230"/>
    <x v="5"/>
    <s v="0"/>
    <s v="0070"/>
    <s v="PFC-20"/>
    <s v="PP01"/>
    <s v="PAINT"/>
    <x v="6"/>
    <d v="2019-06-16T00:00:00"/>
    <d v="1899-12-30T17:21:12"/>
    <d v="2019-06-17T00:00:00"/>
    <d v="1899-12-30T15:10:03"/>
    <n v="8.7739999999999991"/>
    <s v="H"/>
    <n v="526.43999999999994"/>
    <n v="450"/>
    <s v="MIN"/>
    <s v="CNF  PRT  REL  TECO"/>
  </r>
  <r>
    <n v="1531230"/>
    <x v="5"/>
    <s v="0"/>
    <s v="0080"/>
    <s v="PFC-99"/>
    <s v="PP01"/>
    <s v="PAINT INSPECTION"/>
    <x v="7"/>
    <d v="2019-06-23T00:00:00"/>
    <d v="1899-12-30T17:21:24"/>
    <d v="2019-06-23T00:00:00"/>
    <d v="1899-12-30T17:21:24"/>
    <n v="20"/>
    <s v="MIN"/>
    <n v="20"/>
    <n v="20"/>
    <s v="MIN"/>
    <s v="CNF  ORSP PRT  REL  TECO"/>
  </r>
  <r>
    <n v="1531230"/>
    <x v="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1230"/>
    <x v="5"/>
    <s v="0"/>
    <s v="0100"/>
    <s v="BFC-10"/>
    <s v="PP01"/>
    <s v="ASSEMBLY"/>
    <x v="8"/>
    <d v="2019-06-24T00:00:00"/>
    <d v="1899-12-30T07:23:01"/>
    <d v="2019-06-24T00:00:00"/>
    <d v="1899-12-30T10:19:58"/>
    <n v="1.4750000000000001"/>
    <s v="H"/>
    <n v="88.5"/>
    <n v="40"/>
    <s v="MIN"/>
    <s v="CNF  PRT  REL  TECO"/>
  </r>
  <r>
    <n v="1531230"/>
    <x v="5"/>
    <s v="0"/>
    <s v="0110"/>
    <s v="BFC-90"/>
    <s v="PP01"/>
    <s v="ASSY IN PROCESS INSPECTION"/>
    <x v="9"/>
    <d v="2019-06-24T00:00:00"/>
    <d v="1899-12-30T12:46:53"/>
    <d v="2019-06-24T00:00:00"/>
    <d v="1899-12-30T12:46:53"/>
    <n v="20"/>
    <s v="MIN"/>
    <n v="20"/>
    <n v="20"/>
    <s v="MIN"/>
    <s v="CNF  ORSP PRT  REL  TECO"/>
  </r>
  <r>
    <n v="1531230"/>
    <x v="5"/>
    <s v="0"/>
    <s v="0120"/>
    <s v="BFC-90"/>
    <s v="PP01"/>
    <s v="ASSY IN PROCESS INSPECTION"/>
    <x v="10"/>
    <d v="2019-06-24T00:00:00"/>
    <d v="1899-12-30T12:47:02"/>
    <d v="2019-06-24T00:00:00"/>
    <d v="1899-12-30T12:47:02"/>
    <n v="50"/>
    <s v="MIN"/>
    <n v="50"/>
    <n v="50"/>
    <s v="MIN"/>
    <s v="CNF  ORSP PRT  REL  TECO"/>
  </r>
  <r>
    <n v="1531230"/>
    <x v="5"/>
    <s v="0"/>
    <s v="0130"/>
    <s v="BFC-99"/>
    <s v="PP01"/>
    <s v="FINAL INSPECTION"/>
    <x v="18"/>
    <d v="2019-06-24T00:00:00"/>
    <d v="1899-12-30T12:47:12"/>
    <d v="2019-06-24T00:00:00"/>
    <d v="1899-12-30T12:47:12"/>
    <n v="10"/>
    <s v="MIN"/>
    <n v="10"/>
    <n v="10"/>
    <s v="MIN"/>
    <s v="CNF  ORSP PRT  REL  TECO"/>
  </r>
  <r>
    <n v="1531230"/>
    <x v="5"/>
    <s v="0"/>
    <s v="0140"/>
    <s v="BFC-99"/>
    <s v="PP03"/>
    <s v="FINAL INSPECTION"/>
    <x v="11"/>
    <d v="2019-06-25T00:00:00"/>
    <d v="1899-12-30T16:45:31"/>
    <d v="2019-06-25T00:00:00"/>
    <d v="1899-12-30T16:45:31"/>
    <n v="10"/>
    <s v="MIN"/>
    <n v="10"/>
    <n v="10"/>
    <s v="MIN"/>
    <s v="CNF  ORSP PRT  REL  TECO"/>
  </r>
  <r>
    <n v="1531230"/>
    <x v="5"/>
    <s v="1"/>
    <s v="0010"/>
    <s v="BFC-10"/>
    <s v="PP95"/>
    <s v="ASSEMBLY"/>
    <x v="12"/>
    <d v="2019-06-10T00:00:00"/>
    <d v="1899-12-30T10:06:11"/>
    <d v="2019-06-10T00:00:00"/>
    <d v="1899-12-30T15:30:41"/>
    <n v="10.276999999999999"/>
    <s v="H"/>
    <n v="616.62"/>
    <n v="1"/>
    <s v="MIN"/>
    <s v="CNF  PRT  REL  TECO"/>
  </r>
  <r>
    <n v="1531230"/>
    <x v="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1231"/>
    <x v="5"/>
    <s v="0"/>
    <s v="0010"/>
    <s v="BFC-10"/>
    <s v="PP01"/>
    <s v="ASSEMBLY"/>
    <x v="0"/>
    <d v="2019-05-28T00:00:00"/>
    <d v="1899-12-30T10:31:39"/>
    <d v="2019-05-28T00:00:00"/>
    <d v="1899-12-30T11:15:07"/>
    <n v="11.933"/>
    <s v="MIN"/>
    <n v="11.933"/>
    <n v="20"/>
    <s v="MIN"/>
    <s v="CNF  PRT  REL  TECO"/>
  </r>
  <r>
    <n v="1531231"/>
    <x v="5"/>
    <s v="0"/>
    <s v="0020"/>
    <s v="BFC-90"/>
    <s v="PP01"/>
    <s v="ASSY IN PROCESS INSPECTION"/>
    <x v="1"/>
    <d v="2019-05-28T00:00:00"/>
    <d v="1899-12-30T12:09:37"/>
    <d v="2019-05-28T00:00:00"/>
    <d v="1899-12-30T12:09:37"/>
    <n v="30"/>
    <s v="MIN"/>
    <n v="30"/>
    <n v="30"/>
    <s v="MIN"/>
    <s v="CNF  ORSP PRT  REL  TECO"/>
  </r>
  <r>
    <n v="1531231"/>
    <x v="5"/>
    <s v="0"/>
    <s v="0030"/>
    <s v="BFC-10"/>
    <s v="PP01"/>
    <s v="ASSEMBLY"/>
    <x v="2"/>
    <d v="2019-06-12T00:00:00"/>
    <d v="1899-12-30T07:45:59"/>
    <d v="2019-06-12T00:00:00"/>
    <d v="1899-12-30T17:56:21"/>
    <n v="12.67"/>
    <s v="H"/>
    <n v="760.2"/>
    <n v="200"/>
    <s v="MIN"/>
    <s v="CNF  PRT  REL  TECO"/>
  </r>
  <r>
    <n v="1531231"/>
    <x v="5"/>
    <s v="0"/>
    <s v="0040"/>
    <s v="BFC-10"/>
    <s v="PP01"/>
    <s v="ASSEMBLY"/>
    <x v="3"/>
    <d v="2019-06-13T00:00:00"/>
    <d v="1899-12-30T07:34:14"/>
    <d v="2019-06-13T00:00:00"/>
    <d v="1899-12-30T15:59:03"/>
    <n v="8.4139999999999997"/>
    <s v="H"/>
    <n v="504.84"/>
    <n v="500"/>
    <s v="MIN"/>
    <s v="CNF  PRT  REL  TECO"/>
  </r>
  <r>
    <n v="1531231"/>
    <x v="5"/>
    <s v="0"/>
    <s v="0050"/>
    <s v="BFC-90"/>
    <s v="PP01"/>
    <s v="ASSY IN PROCESS INSPECTION"/>
    <x v="4"/>
    <d v="2019-06-16T00:00:00"/>
    <d v="1899-12-30T16:57:23"/>
    <d v="2019-06-16T00:00:00"/>
    <d v="1899-12-30T16:57:23"/>
    <n v="20"/>
    <s v="MIN"/>
    <n v="20"/>
    <n v="20"/>
    <s v="MIN"/>
    <s v="CNF  ORSP PRT  REL  TECO"/>
  </r>
  <r>
    <n v="1531231"/>
    <x v="5"/>
    <s v="0"/>
    <s v="0060"/>
    <s v="BFC-90"/>
    <s v="PP01"/>
    <s v="ASSY IN PROCESS INSPECTION"/>
    <x v="5"/>
    <d v="2019-06-16T00:00:00"/>
    <d v="1899-12-30T16:57:29"/>
    <d v="2019-06-16T00:00:00"/>
    <d v="1899-12-30T16:57:29"/>
    <n v="20"/>
    <s v="MIN"/>
    <n v="20"/>
    <n v="20"/>
    <s v="MIN"/>
    <s v="CNF  ORSP PRT  REL  TECO"/>
  </r>
  <r>
    <n v="1531231"/>
    <x v="5"/>
    <s v="0"/>
    <s v="0070"/>
    <s v="PFC-20"/>
    <s v="PP01"/>
    <s v="PAINT"/>
    <x v="6"/>
    <d v="2019-06-17T00:00:00"/>
    <d v="1899-12-30T07:58:23"/>
    <d v="2019-06-18T00:00:00"/>
    <d v="1899-12-30T06:49:42"/>
    <n v="13.582000000000001"/>
    <s v="H"/>
    <n v="814.92000000000007"/>
    <n v="450"/>
    <s v="MIN"/>
    <s v="CNF  PRT  REL  TECO"/>
  </r>
  <r>
    <n v="1531231"/>
    <x v="5"/>
    <s v="0"/>
    <s v="0080"/>
    <s v="PFC-99"/>
    <s v="PP01"/>
    <s v="PAINT INSPECTION"/>
    <x v="7"/>
    <d v="2019-06-18T00:00:00"/>
    <d v="1899-12-30T13:38:31"/>
    <d v="2019-06-18T00:00:00"/>
    <d v="1899-12-30T13:38:31"/>
    <n v="20"/>
    <s v="MIN"/>
    <n v="20"/>
    <n v="20"/>
    <s v="MIN"/>
    <s v="CNF  ORSP PRT  REL  TECO"/>
  </r>
  <r>
    <n v="1531231"/>
    <x v="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1231"/>
    <x v="5"/>
    <s v="0"/>
    <s v="0100"/>
    <s v="BFC-10"/>
    <s v="PP01"/>
    <s v="ASSEMBLY"/>
    <x v="8"/>
    <d v="2019-06-19T00:00:00"/>
    <d v="1899-12-30T13:41:29"/>
    <d v="2019-06-19T00:00:00"/>
    <d v="1899-12-30T14:06:17"/>
    <n v="5.2"/>
    <s v="MIN"/>
    <n v="5.2"/>
    <n v="40"/>
    <s v="MIN"/>
    <s v="CNF  PRT  REL  TECO"/>
  </r>
  <r>
    <n v="1531231"/>
    <x v="5"/>
    <s v="0"/>
    <s v="0110"/>
    <s v="BFC-90"/>
    <s v="PP01"/>
    <s v="ASSY IN PROCESS INSPECTION"/>
    <x v="9"/>
    <d v="2019-06-24T00:00:00"/>
    <d v="1899-12-30T14:56:51"/>
    <d v="2019-06-24T00:00:00"/>
    <d v="1899-12-30T14:56:51"/>
    <n v="20"/>
    <s v="MIN"/>
    <n v="20"/>
    <n v="20"/>
    <s v="MIN"/>
    <s v="CNF  ORSP PRT  REL  TECO"/>
  </r>
  <r>
    <n v="1531231"/>
    <x v="5"/>
    <s v="0"/>
    <s v="0120"/>
    <s v="BFC-90"/>
    <s v="PP01"/>
    <s v="ASSY IN PROCESS INSPECTION"/>
    <x v="10"/>
    <d v="2019-06-24T00:00:00"/>
    <d v="1899-12-30T14:56:55"/>
    <d v="2019-06-24T00:00:00"/>
    <d v="1899-12-30T14:56:55"/>
    <n v="50"/>
    <s v="MIN"/>
    <n v="50"/>
    <n v="50"/>
    <s v="MIN"/>
    <s v="CNF  ORSP PRT  REL  TECO"/>
  </r>
  <r>
    <n v="1531231"/>
    <x v="5"/>
    <s v="0"/>
    <s v="0130"/>
    <s v="BFC-99"/>
    <s v="PP01"/>
    <s v="FINAL INSPECTION"/>
    <x v="18"/>
    <d v="2019-06-24T00:00:00"/>
    <d v="1899-12-30T14:57:00"/>
    <d v="2019-06-24T00:00:00"/>
    <d v="1899-12-30T14:57:00"/>
    <n v="10"/>
    <s v="MIN"/>
    <n v="10"/>
    <n v="10"/>
    <s v="MIN"/>
    <s v="CNF  ORSP PRT  REL  TECO"/>
  </r>
  <r>
    <n v="1531231"/>
    <x v="5"/>
    <s v="0"/>
    <s v="0140"/>
    <s v="BFC-99"/>
    <s v="PP03"/>
    <s v="FINAL INSPECTION"/>
    <x v="11"/>
    <d v="2019-06-25T00:00:00"/>
    <d v="1899-12-30T16:45:43"/>
    <d v="2019-06-25T00:00:00"/>
    <d v="1899-12-30T16:45:43"/>
    <n v="10"/>
    <s v="MIN"/>
    <n v="10"/>
    <n v="10"/>
    <s v="MIN"/>
    <s v="CNF  ORSP PRT  REL  TECO"/>
  </r>
  <r>
    <n v="1531231"/>
    <x v="5"/>
    <s v="1"/>
    <s v="0010"/>
    <s v="BFC-10"/>
    <s v="PP95"/>
    <s v="ASSEMBLY"/>
    <x v="12"/>
    <d v="2019-06-12T00:00:00"/>
    <d v="1899-12-30T07:31:53"/>
    <d v="2019-06-16T00:00:00"/>
    <d v="1899-12-30T14:54:16"/>
    <n v="10.590999999999999"/>
    <s v="H"/>
    <n v="635.45999999999992"/>
    <n v="1"/>
    <s v="MIN"/>
    <s v="CNF  PRT  REL  TECO"/>
  </r>
  <r>
    <n v="1531231"/>
    <x v="5"/>
    <s v="2"/>
    <s v="0070"/>
    <s v="PFC-20"/>
    <s v="PP95"/>
    <s v="PAINT"/>
    <x v="13"/>
    <d v="2019-06-17T00:00:00"/>
    <d v="1899-12-30T14:46:15"/>
    <d v="2019-06-17T00:00:00"/>
    <d v="1899-12-30T22:45:41"/>
    <n v="3.9950000000000001"/>
    <s v="H"/>
    <n v="239.70000000000002"/>
    <n v="5"/>
    <s v="MIN"/>
    <s v="CNF  PRT  REL  TECO"/>
  </r>
  <r>
    <n v="1531232"/>
    <x v="5"/>
    <s v="0"/>
    <s v="0010"/>
    <s v="BFC-10"/>
    <s v="PP01"/>
    <s v="ASSEMBLY"/>
    <x v="0"/>
    <d v="2019-05-27T00:00:00"/>
    <d v="1899-12-30T11:17:56"/>
    <d v="2019-05-27T00:00:00"/>
    <d v="1899-12-30T11:25:00"/>
    <n v="1.7669999999999999"/>
    <s v="MIN"/>
    <n v="1.7669999999999999"/>
    <n v="20"/>
    <s v="MIN"/>
    <s v="CNF  PRT  REL  TECO"/>
  </r>
  <r>
    <n v="1531232"/>
    <x v="5"/>
    <s v="0"/>
    <s v="0020"/>
    <s v="BFC-90"/>
    <s v="PP01"/>
    <s v="ASSY IN PROCESS INSPECTION"/>
    <x v="1"/>
    <d v="2019-05-27T00:00:00"/>
    <d v="1899-12-30T12:05:01"/>
    <d v="2019-05-27T00:00:00"/>
    <d v="1899-12-30T12:05:01"/>
    <n v="30"/>
    <s v="MIN"/>
    <n v="30"/>
    <n v="30"/>
    <s v="MIN"/>
    <s v="CNF  ORSP PRT  REL  TECO"/>
  </r>
  <r>
    <n v="1531232"/>
    <x v="5"/>
    <s v="0"/>
    <s v="0030"/>
    <s v="BFC-10"/>
    <s v="PP01"/>
    <s v="ASSEMBLY"/>
    <x v="2"/>
    <d v="2019-05-29T00:00:00"/>
    <d v="1899-12-30T07:52:05"/>
    <d v="2019-05-29T00:00:00"/>
    <d v="1899-12-30T11:52:22"/>
    <n v="4.0049999999999999"/>
    <s v="H"/>
    <n v="240.29999999999998"/>
    <n v="200"/>
    <s v="MIN"/>
    <s v="CNF  PRT  REL  TECO"/>
  </r>
  <r>
    <n v="1531232"/>
    <x v="5"/>
    <s v="0"/>
    <s v="0040"/>
    <s v="BFC-10"/>
    <s v="PP01"/>
    <s v="ASSEMBLY"/>
    <x v="3"/>
    <d v="2019-06-12T00:00:00"/>
    <d v="1899-12-30T08:21:21"/>
    <d v="2019-06-12T00:00:00"/>
    <d v="1899-12-30T08:27:17"/>
    <n v="2.9670000000000001"/>
    <s v="MIN"/>
    <n v="2.9670000000000001"/>
    <n v="500"/>
    <s v="MIN"/>
    <s v="CNF  PRT  REL  TECO"/>
  </r>
  <r>
    <n v="1531232"/>
    <x v="5"/>
    <s v="0"/>
    <s v="0050"/>
    <s v="BFC-90"/>
    <s v="PP01"/>
    <s v="ASSY IN PROCESS INSPECTION"/>
    <x v="4"/>
    <d v="2019-06-12T00:00:00"/>
    <d v="1899-12-30T10:30:39"/>
    <d v="2019-06-12T00:00:00"/>
    <d v="1899-12-30T10:30:39"/>
    <n v="20"/>
    <s v="MIN"/>
    <n v="20"/>
    <n v="20"/>
    <s v="MIN"/>
    <s v="CNF  ORSP PRT  REL  TECO"/>
  </r>
  <r>
    <n v="1531232"/>
    <x v="5"/>
    <s v="0"/>
    <s v="0060"/>
    <s v="BFC-90"/>
    <s v="PP01"/>
    <s v="ASSY IN PROCESS INSPECTION"/>
    <x v="5"/>
    <d v="2019-06-12T00:00:00"/>
    <d v="1899-12-30T12:16:23"/>
    <d v="2019-06-12T00:00:00"/>
    <d v="1899-12-30T12:16:23"/>
    <n v="20"/>
    <s v="MIN"/>
    <n v="20"/>
    <n v="20"/>
    <s v="MIN"/>
    <s v="CNF  ORSP PRT  REL  TECO"/>
  </r>
  <r>
    <n v="1531232"/>
    <x v="5"/>
    <s v="0"/>
    <s v="0070"/>
    <s v="PFC-20"/>
    <s v="PP01"/>
    <s v="PAINT"/>
    <x v="6"/>
    <d v="2019-06-12T00:00:00"/>
    <d v="1899-12-30T15:02:14"/>
    <d v="2019-06-13T00:00:00"/>
    <d v="1899-12-30T06:57:29"/>
    <n v="5.5010000000000003"/>
    <s v="H"/>
    <n v="330.06"/>
    <n v="450"/>
    <s v="MIN"/>
    <s v="CNF  PRT  REL  TECO"/>
  </r>
  <r>
    <n v="1531232"/>
    <x v="5"/>
    <s v="0"/>
    <s v="0080"/>
    <s v="PFC-99"/>
    <s v="PP01"/>
    <s v="PAINT INSPECTION"/>
    <x v="7"/>
    <d v="2019-06-16T00:00:00"/>
    <d v="1899-12-30T08:44:53"/>
    <d v="2019-06-16T00:00:00"/>
    <d v="1899-12-30T08:44:53"/>
    <n v="20"/>
    <s v="MIN"/>
    <n v="20"/>
    <n v="20"/>
    <s v="MIN"/>
    <s v="CNF  ORSP PRT  REL  TECO"/>
  </r>
  <r>
    <n v="1531232"/>
    <x v="5"/>
    <s v="0"/>
    <s v="0100"/>
    <s v="BFC-10"/>
    <s v="PP01"/>
    <s v="ASSEMBLY"/>
    <x v="8"/>
    <d v="2019-06-19T00:00:00"/>
    <d v="1899-12-30T13:41:59"/>
    <d v="2019-06-19T00:00:00"/>
    <d v="1899-12-30T14:06:17"/>
    <n v="4.95"/>
    <s v="MIN"/>
    <n v="4.95"/>
    <n v="40"/>
    <s v="MIN"/>
    <s v="CNF  PRT  REL  TECO"/>
  </r>
  <r>
    <n v="1531232"/>
    <x v="5"/>
    <s v="0"/>
    <s v="0110"/>
    <s v="BFC-90"/>
    <s v="PP01"/>
    <s v="ASSY IN PROCESS INSPECTION"/>
    <x v="9"/>
    <d v="2019-06-24T00:00:00"/>
    <d v="1899-12-30T10:09:28"/>
    <d v="2019-06-24T00:00:00"/>
    <d v="1899-12-30T10:09:28"/>
    <n v="20"/>
    <s v="MIN"/>
    <n v="20"/>
    <n v="20"/>
    <s v="MIN"/>
    <s v="CNF  ORSP PRT  REL  TECO"/>
  </r>
  <r>
    <n v="1531232"/>
    <x v="5"/>
    <s v="0"/>
    <s v="0120"/>
    <s v="BFC-90"/>
    <s v="PP01"/>
    <s v="ASSY IN PROCESS INSPECTION"/>
    <x v="10"/>
    <d v="2019-06-24T00:00:00"/>
    <d v="1899-12-30T10:09:35"/>
    <d v="2019-06-24T00:00:00"/>
    <d v="1899-12-30T10:09:35"/>
    <n v="50"/>
    <s v="MIN"/>
    <n v="50"/>
    <n v="50"/>
    <s v="MIN"/>
    <s v="CNF  ORSP PRT  REL  TECO"/>
  </r>
  <r>
    <n v="1531232"/>
    <x v="5"/>
    <s v="0"/>
    <s v="0140"/>
    <s v="BFC-99"/>
    <s v="PP03"/>
    <s v="FINAL INSPECTION"/>
    <x v="11"/>
    <d v="2019-06-25T00:00:00"/>
    <d v="1899-12-30T16:45:58"/>
    <d v="2019-06-25T00:00:00"/>
    <d v="1899-12-30T16:45:58"/>
    <n v="10"/>
    <s v="MIN"/>
    <n v="10"/>
    <n v="10"/>
    <s v="MIN"/>
    <s v="CNF  ORSP PRT  REL  TECO"/>
  </r>
  <r>
    <n v="1531232"/>
    <x v="5"/>
    <s v="1"/>
    <s v="0010"/>
    <s v="BFC-10"/>
    <s v="PP95"/>
    <s v="ASSEMBLY"/>
    <x v="12"/>
    <d v="2019-05-30T00:00:00"/>
    <d v="1899-12-30T07:36:47"/>
    <d v="2019-06-12T00:00:00"/>
    <d v="1899-12-30T08:32:59"/>
    <n v="27.251999999999999"/>
    <s v="H"/>
    <n v="1635.12"/>
    <n v="1"/>
    <s v="MIN"/>
    <s v="CNF  PRT  REL  TECO"/>
  </r>
  <r>
    <n v="1531232"/>
    <x v="5"/>
    <s v="2"/>
    <s v="0070"/>
    <s v="PFC-20"/>
    <s v="PP95"/>
    <s v="PAINT"/>
    <x v="13"/>
    <d v="2019-06-12T00:00:00"/>
    <d v="1899-12-30T15:06:05"/>
    <d v="2019-06-12T00:00:00"/>
    <d v="1899-12-30T22:27:40"/>
    <n v="2.4529999999999998"/>
    <s v="H"/>
    <n v="147.17999999999998"/>
    <n v="5"/>
    <s v="MIN"/>
    <s v="CNF  PRT  REL  TECO"/>
  </r>
  <r>
    <n v="1531232"/>
    <x v="5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1232"/>
    <x v="5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1232"/>
    <x v="5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1233"/>
    <x v="5"/>
    <s v="0"/>
    <s v="0010"/>
    <s v="BFC-10"/>
    <s v="PP01"/>
    <s v="ASSEMBLY"/>
    <x v="19"/>
    <d v="2019-05-28T00:00:00"/>
    <d v="1899-12-30T10:31:39"/>
    <d v="2019-05-28T00:00:00"/>
    <d v="1899-12-30T11:15:07"/>
    <n v="11.933"/>
    <s v="MIN"/>
    <n v="11.933"/>
    <n v="20"/>
    <s v="MIN"/>
    <s v="CNF  PRT  REL  TECO"/>
  </r>
  <r>
    <n v="1531233"/>
    <x v="5"/>
    <s v="0"/>
    <s v="0020"/>
    <s v="BFC-90"/>
    <s v="PP01"/>
    <s v="ASSY IN PROCESS INSPECTION"/>
    <x v="1"/>
    <d v="2019-05-28T00:00:00"/>
    <d v="1899-12-30T12:10:26"/>
    <d v="2019-05-28T00:00:00"/>
    <d v="1899-12-30T12:10:26"/>
    <n v="30"/>
    <s v="MIN"/>
    <n v="30"/>
    <n v="30"/>
    <s v="MIN"/>
    <s v="CNF  ORSP PRT  REL  TECO"/>
  </r>
  <r>
    <n v="1531233"/>
    <x v="5"/>
    <s v="0"/>
    <s v="0030"/>
    <s v="BFC-10"/>
    <s v="PP01"/>
    <s v="ASSEMBLY"/>
    <x v="2"/>
    <d v="2019-05-29T00:00:00"/>
    <d v="1899-12-30T08:00:04"/>
    <d v="2019-05-30T00:00:00"/>
    <d v="1899-12-30T12:29:40"/>
    <n v="10.98"/>
    <s v="H"/>
    <n v="658.80000000000007"/>
    <n v="200"/>
    <s v="MIN"/>
    <s v="CNF  PRT  REL  TECO"/>
  </r>
  <r>
    <n v="1531233"/>
    <x v="5"/>
    <s v="0"/>
    <s v="0040"/>
    <s v="BFC-10"/>
    <s v="PP01"/>
    <s v="ASSEMBLY"/>
    <x v="3"/>
    <d v="2019-06-09T00:00:00"/>
    <d v="1899-12-30T07:40:19"/>
    <d v="2019-06-13T00:00:00"/>
    <d v="1899-12-30T10:37:51"/>
    <n v="29.956"/>
    <s v="H"/>
    <n v="1797.36"/>
    <n v="500"/>
    <s v="MIN"/>
    <s v="CNF  PRT  REL  TECO"/>
  </r>
  <r>
    <n v="1531233"/>
    <x v="5"/>
    <s v="0"/>
    <s v="0050"/>
    <s v="BFC-90"/>
    <s v="PP01"/>
    <s v="ASSY IN PROCESS INSPECTION"/>
    <x v="4"/>
    <d v="2019-06-13T00:00:00"/>
    <d v="1899-12-30T15:29:16"/>
    <d v="2019-06-13T00:00:00"/>
    <d v="1899-12-30T15:29:16"/>
    <n v="20"/>
    <s v="MIN"/>
    <n v="20"/>
    <n v="20"/>
    <s v="MIN"/>
    <s v="CNF  ORSP PRT  REL  TECO"/>
  </r>
  <r>
    <n v="1531233"/>
    <x v="5"/>
    <s v="0"/>
    <s v="0060"/>
    <s v="BFC-90"/>
    <s v="PP01"/>
    <s v="ASSY IN PROCESS INSPECTION"/>
    <x v="5"/>
    <d v="2019-06-13T00:00:00"/>
    <d v="1899-12-30T15:29:24"/>
    <d v="2019-06-13T00:00:00"/>
    <d v="1899-12-30T15:29:24"/>
    <n v="20"/>
    <s v="MIN"/>
    <n v="20"/>
    <n v="20"/>
    <s v="MIN"/>
    <s v="CNF  ORSP PRT  REL  TECO"/>
  </r>
  <r>
    <n v="1531233"/>
    <x v="5"/>
    <s v="0"/>
    <s v="0070"/>
    <s v="PFC-20"/>
    <s v="PP01"/>
    <s v="PAINT"/>
    <x v="6"/>
    <d v="2019-06-13T00:00:00"/>
    <d v="1899-12-30T22:49:48"/>
    <d v="2019-06-15T00:00:00"/>
    <d v="1899-12-30T14:35:54"/>
    <n v="7.78"/>
    <s v="H"/>
    <n v="466.8"/>
    <n v="450"/>
    <s v="MIN"/>
    <s v="CNF  PRT  REL  TECO"/>
  </r>
  <r>
    <n v="1531233"/>
    <x v="5"/>
    <s v="0"/>
    <s v="0080"/>
    <s v="PFC-99"/>
    <s v="PP01"/>
    <s v="PAINT INSPECTION"/>
    <x v="7"/>
    <d v="2019-06-16T00:00:00"/>
    <d v="1899-12-30T08:45:27"/>
    <d v="2019-06-16T00:00:00"/>
    <d v="1899-12-30T08:45:27"/>
    <n v="20"/>
    <s v="MIN"/>
    <n v="20"/>
    <n v="20"/>
    <s v="MIN"/>
    <s v="CNF  ORSP PRT  REL  TECO"/>
  </r>
  <r>
    <n v="1531233"/>
    <x v="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1233"/>
    <x v="5"/>
    <s v="0"/>
    <s v="0100"/>
    <s v="BFC-10"/>
    <s v="PP01"/>
    <s v="ASSEMBLY"/>
    <x v="8"/>
    <d v="2019-06-19T00:00:00"/>
    <d v="1899-12-30T13:42:26"/>
    <d v="2019-06-19T00:00:00"/>
    <d v="1899-12-30T14:06:17"/>
    <n v="4.8"/>
    <s v="MIN"/>
    <n v="4.8"/>
    <n v="40"/>
    <s v="MIN"/>
    <s v="CNF  PRT  REL  TECO"/>
  </r>
  <r>
    <n v="1531233"/>
    <x v="5"/>
    <s v="0"/>
    <s v="0110"/>
    <s v="BFC-90"/>
    <s v="PP01"/>
    <s v="ASSY IN PROCESS INSPECTION"/>
    <x v="9"/>
    <d v="2019-06-23T00:00:00"/>
    <d v="1899-12-30T16:57:52"/>
    <d v="2019-06-23T00:00:00"/>
    <d v="1899-12-30T16:57:52"/>
    <n v="20"/>
    <s v="MIN"/>
    <n v="20"/>
    <n v="20"/>
    <s v="MIN"/>
    <s v="CNF  ORSP PRT  REL  TECO"/>
  </r>
  <r>
    <n v="1531233"/>
    <x v="5"/>
    <s v="0"/>
    <s v="0120"/>
    <s v="BFC-90"/>
    <s v="PP01"/>
    <s v="ASSY IN PROCESS INSPECTION"/>
    <x v="10"/>
    <d v="2019-06-23T00:00:00"/>
    <d v="1899-12-30T16:58:01"/>
    <d v="2019-06-23T00:00:00"/>
    <d v="1899-12-30T16:58:01"/>
    <n v="50"/>
    <s v="MIN"/>
    <n v="50"/>
    <n v="50"/>
    <s v="MIN"/>
    <s v="CNF  ORSP PRT  REL  TECO"/>
  </r>
  <r>
    <n v="1531233"/>
    <x v="5"/>
    <s v="0"/>
    <s v="0130"/>
    <s v="BFC-99"/>
    <s v="PP01"/>
    <s v="FINAL INSPECTION"/>
    <x v="18"/>
    <d v="2019-06-24T00:00:00"/>
    <d v="1899-12-30T14:46:39"/>
    <d v="2019-06-24T00:00:00"/>
    <d v="1899-12-30T14:46:39"/>
    <n v="10"/>
    <s v="MIN"/>
    <n v="10"/>
    <n v="10"/>
    <s v="MIN"/>
    <s v="CNF  ORSP PRT  REL  TECO"/>
  </r>
  <r>
    <n v="1531233"/>
    <x v="5"/>
    <s v="0"/>
    <s v="0140"/>
    <s v="BFC-99"/>
    <s v="PP03"/>
    <s v="FINAL INSPECTION"/>
    <x v="11"/>
    <d v="2019-06-25T00:00:00"/>
    <d v="1899-12-30T16:46:11"/>
    <d v="2019-06-25T00:00:00"/>
    <d v="1899-12-30T16:46:11"/>
    <n v="10"/>
    <s v="MIN"/>
    <n v="10"/>
    <n v="10"/>
    <s v="MIN"/>
    <s v="CNF  ORSP PRT  REL  TECO"/>
  </r>
  <r>
    <n v="1531233"/>
    <x v="5"/>
    <s v="1"/>
    <s v="0010"/>
    <s v="BFC-10"/>
    <s v="PP95"/>
    <s v="ASSEMBLY"/>
    <x v="12"/>
    <d v="2019-05-29T00:00:00"/>
    <d v="1899-12-30T10:28:34"/>
    <d v="2019-06-13T00:00:00"/>
    <d v="1899-12-30T15:12:54"/>
    <n v="40.369"/>
    <s v="H"/>
    <n v="2422.14"/>
    <n v="1"/>
    <s v="MIN"/>
    <s v="CNF  PRT  REL  TECO"/>
  </r>
  <r>
    <n v="1531233"/>
    <x v="5"/>
    <s v="2"/>
    <s v="0070"/>
    <s v="PFC-20"/>
    <s v="PP95"/>
    <s v="PAINT"/>
    <x v="13"/>
    <d v="2019-06-13T00:00:00"/>
    <d v="1899-12-30T15:33:53"/>
    <d v="2019-06-13T00:00:00"/>
    <d v="1899-12-30T22:54:21"/>
    <n v="1.835"/>
    <s v="H"/>
    <n v="110.1"/>
    <n v="5"/>
    <s v="MIN"/>
    <s v="CNF  PRT  REL  TECO"/>
  </r>
  <r>
    <n v="1531234"/>
    <x v="5"/>
    <s v="0"/>
    <s v="0010"/>
    <s v="BFC-10"/>
    <s v="PP01"/>
    <s v="ASSEMBLY"/>
    <x v="0"/>
    <d v="2019-05-27T00:00:00"/>
    <d v="1899-12-30T11:17:56"/>
    <d v="2019-05-27T00:00:00"/>
    <d v="1899-12-30T11:25:00"/>
    <n v="1.7669999999999999"/>
    <s v="MIN"/>
    <n v="1.7669999999999999"/>
    <n v="20"/>
    <s v="MIN"/>
    <s v="CNF  PRT  REL  TECO"/>
  </r>
  <r>
    <n v="1531234"/>
    <x v="5"/>
    <s v="0"/>
    <s v="0020"/>
    <s v="BFC-90"/>
    <s v="PP01"/>
    <s v="ASSY IN PROCESS INSPECTION"/>
    <x v="1"/>
    <d v="2019-05-27T00:00:00"/>
    <d v="1899-12-30T12:05:23"/>
    <d v="2019-05-27T00:00:00"/>
    <d v="1899-12-30T12:05:23"/>
    <n v="30"/>
    <s v="MIN"/>
    <n v="30"/>
    <n v="30"/>
    <s v="MIN"/>
    <s v="CNF  ORSP PRT  REL  TECO"/>
  </r>
  <r>
    <n v="1531234"/>
    <x v="5"/>
    <s v="0"/>
    <s v="0030"/>
    <s v="BFC-10"/>
    <s v="PP01"/>
    <s v="ASSEMBLY"/>
    <x v="2"/>
    <d v="2019-05-29T00:00:00"/>
    <d v="1899-12-30T07:52:30"/>
    <d v="2019-05-29T00:00:00"/>
    <d v="1899-12-30T11:53:19"/>
    <n v="4.0140000000000002"/>
    <s v="H"/>
    <n v="240.84"/>
    <n v="200"/>
    <s v="MIN"/>
    <s v="CNF  PRT  REL  TECO"/>
  </r>
  <r>
    <n v="1531234"/>
    <x v="5"/>
    <s v="0"/>
    <s v="0040"/>
    <s v="BFC-10"/>
    <s v="PP01"/>
    <s v="ASSEMBLY"/>
    <x v="3"/>
    <d v="2019-06-09T00:00:00"/>
    <d v="1899-12-30T07:37:05"/>
    <d v="2019-06-11T00:00:00"/>
    <d v="1899-12-30T14:37:39"/>
    <n v="41.067"/>
    <s v="H"/>
    <n v="2464.02"/>
    <n v="500"/>
    <s v="MIN"/>
    <s v="CNF  PRT  REL  TECO"/>
  </r>
  <r>
    <n v="1531234"/>
    <x v="5"/>
    <s v="0"/>
    <s v="0050"/>
    <s v="BFC-90"/>
    <s v="PP01"/>
    <s v="ASSY IN PROCESS INSPECTION"/>
    <x v="4"/>
    <d v="2019-06-12T00:00:00"/>
    <d v="1899-12-30T08:10:45"/>
    <d v="2019-06-12T00:00:00"/>
    <d v="1899-12-30T08:10:45"/>
    <n v="20"/>
    <s v="MIN"/>
    <n v="20"/>
    <n v="20"/>
    <s v="MIN"/>
    <s v="CNF  ORSP PRT  REL  TECO"/>
  </r>
  <r>
    <n v="1531234"/>
    <x v="5"/>
    <s v="0"/>
    <s v="0060"/>
    <s v="BFC-90"/>
    <s v="PP01"/>
    <s v="ASSY IN PROCESS INSPECTION"/>
    <x v="5"/>
    <d v="2019-06-12T00:00:00"/>
    <d v="1899-12-30T10:12:27"/>
    <d v="2019-06-12T00:00:00"/>
    <d v="1899-12-30T10:12:27"/>
    <n v="20"/>
    <s v="MIN"/>
    <n v="20"/>
    <n v="20"/>
    <s v="MIN"/>
    <s v="CNF  ORSP PRT  REL  TECO"/>
  </r>
  <r>
    <n v="1531234"/>
    <x v="5"/>
    <s v="0"/>
    <s v="0070"/>
    <s v="PFC-20"/>
    <s v="PP01"/>
    <s v="PAINT"/>
    <x v="6"/>
    <d v="2019-06-12T00:00:00"/>
    <d v="1899-12-30T10:29:20"/>
    <d v="2019-06-13T00:00:00"/>
    <d v="1899-12-30T06:57:29"/>
    <n v="6.3090000000000002"/>
    <s v="H"/>
    <n v="378.54"/>
    <n v="450"/>
    <s v="MIN"/>
    <s v="CNF  PRT  REL  TECO"/>
  </r>
  <r>
    <n v="1531234"/>
    <x v="5"/>
    <s v="0"/>
    <s v="0080"/>
    <s v="PFC-99"/>
    <s v="PP01"/>
    <s v="PAINT INSPECTION"/>
    <x v="7"/>
    <d v="2019-06-16T00:00:00"/>
    <d v="1899-12-30T08:45:38"/>
    <d v="2019-06-16T00:00:00"/>
    <d v="1899-12-30T08:45:38"/>
    <n v="20"/>
    <s v="MIN"/>
    <n v="20"/>
    <n v="20"/>
    <s v="MIN"/>
    <s v="CNF  ORSP PRT  REL  TECO"/>
  </r>
  <r>
    <n v="1531234"/>
    <x v="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1234"/>
    <x v="5"/>
    <s v="0"/>
    <s v="0100"/>
    <s v="BFC-10"/>
    <s v="PP01"/>
    <s v="ASSEMBLY"/>
    <x v="8"/>
    <d v="2019-06-19T00:00:00"/>
    <d v="1899-12-30T13:42:54"/>
    <d v="2019-06-19T00:00:00"/>
    <d v="1899-12-30T14:06:17"/>
    <n v="4.6829999999999998"/>
    <s v="MIN"/>
    <n v="4.6829999999999998"/>
    <n v="40"/>
    <s v="MIN"/>
    <s v="CNF  PRT  REL  TECO"/>
  </r>
  <r>
    <n v="1531234"/>
    <x v="5"/>
    <s v="0"/>
    <s v="0110"/>
    <s v="BFC-90"/>
    <s v="PP01"/>
    <s v="ASSY IN PROCESS INSPECTION"/>
    <x v="9"/>
    <d v="2019-06-24T00:00:00"/>
    <d v="1899-12-30T12:46:00"/>
    <d v="2019-06-24T00:00:00"/>
    <d v="1899-12-30T12:46:00"/>
    <n v="20"/>
    <s v="MIN"/>
    <n v="20"/>
    <n v="20"/>
    <s v="MIN"/>
    <s v="CNF  ORSP PRT  REL  TECO"/>
  </r>
  <r>
    <n v="1531234"/>
    <x v="5"/>
    <s v="0"/>
    <s v="0120"/>
    <s v="BFC-90"/>
    <s v="PP01"/>
    <s v="ASSY IN PROCESS INSPECTION"/>
    <x v="10"/>
    <d v="2019-06-24T00:00:00"/>
    <d v="1899-12-30T12:46:08"/>
    <d v="2019-06-24T00:00:00"/>
    <d v="1899-12-30T12:46:08"/>
    <n v="50"/>
    <s v="MIN"/>
    <n v="50"/>
    <n v="50"/>
    <s v="MIN"/>
    <s v="CNF  ORSP PRT  REL  TECO"/>
  </r>
  <r>
    <n v="1531234"/>
    <x v="5"/>
    <s v="0"/>
    <s v="0130"/>
    <s v="BFC-99"/>
    <s v="PP01"/>
    <s v="FINAL INSPECTION"/>
    <x v="18"/>
    <d v="2019-06-24T00:00:00"/>
    <d v="1899-12-30T12:46:16"/>
    <d v="2019-06-24T00:00:00"/>
    <d v="1899-12-30T12:46:16"/>
    <n v="10"/>
    <s v="MIN"/>
    <n v="10"/>
    <n v="10"/>
    <s v="MIN"/>
    <s v="CNF  ORSP PRT  REL  TECO"/>
  </r>
  <r>
    <n v="1531234"/>
    <x v="5"/>
    <s v="0"/>
    <s v="0140"/>
    <s v="BFC-99"/>
    <s v="PP03"/>
    <s v="FINAL INSPECTION"/>
    <x v="11"/>
    <d v="2019-06-25T00:00:00"/>
    <d v="1899-12-30T16:46:25"/>
    <d v="2019-06-25T00:00:00"/>
    <d v="1899-12-30T16:46:25"/>
    <n v="10"/>
    <s v="MIN"/>
    <n v="10"/>
    <n v="10"/>
    <s v="MIN"/>
    <s v="CNF  ORSP PRT  REL  TECO"/>
  </r>
  <r>
    <n v="1531234"/>
    <x v="5"/>
    <s v="1"/>
    <s v="0010"/>
    <s v="BFC-10"/>
    <s v="PP95"/>
    <s v="ASSEMBLY"/>
    <x v="12"/>
    <d v="2019-06-16T00:00:00"/>
    <d v="1899-12-30T11:39:59"/>
    <d v="2019-06-16T00:00:00"/>
    <d v="1899-12-30T17:40:32"/>
    <n v="5.7729999999999997"/>
    <s v="H"/>
    <n v="346.38"/>
    <n v="1"/>
    <s v="MIN"/>
    <s v="CNF  PRT  REL  TECO"/>
  </r>
  <r>
    <n v="1531234"/>
    <x v="5"/>
    <s v="2"/>
    <s v="0070"/>
    <s v="PFC-20"/>
    <s v="PP95"/>
    <s v="PAINT"/>
    <x v="13"/>
    <d v="2019-06-12T00:00:00"/>
    <d v="1899-12-30T15:06:05"/>
    <d v="2019-06-12T00:00:00"/>
    <d v="1899-12-30T22:27:40"/>
    <n v="2.4529999999999998"/>
    <s v="H"/>
    <n v="147.17999999999998"/>
    <n v="5"/>
    <s v="MIN"/>
    <s v="CNF  PRT  REL  TECO"/>
  </r>
  <r>
    <n v="1531235"/>
    <x v="5"/>
    <s v="0"/>
    <s v="0010"/>
    <s v="BFC-10"/>
    <s v="PP01"/>
    <s v="ASSEMBLY"/>
    <x v="0"/>
    <d v="2019-05-28T00:00:00"/>
    <d v="1899-12-30T10:31:39"/>
    <d v="2019-05-28T00:00:00"/>
    <d v="1899-12-30T11:15:07"/>
    <n v="11.933"/>
    <s v="MIN"/>
    <n v="11.933"/>
    <n v="20"/>
    <s v="MIN"/>
    <s v="CNF  PRT  REL  TECO"/>
  </r>
  <r>
    <n v="1531235"/>
    <x v="5"/>
    <s v="0"/>
    <s v="0020"/>
    <s v="BFC-90"/>
    <s v="PP01"/>
    <s v="ASSY IN PROCESS INSPECTION"/>
    <x v="1"/>
    <d v="2019-05-28T00:00:00"/>
    <d v="1899-12-30T12:10:00"/>
    <d v="2019-05-28T00:00:00"/>
    <d v="1899-12-30T12:10:00"/>
    <n v="30"/>
    <s v="MIN"/>
    <n v="30"/>
    <n v="30"/>
    <s v="MIN"/>
    <s v="CNF  ORSP PRT  REL  TECO"/>
  </r>
  <r>
    <n v="1531235"/>
    <x v="5"/>
    <s v="0"/>
    <s v="0030"/>
    <s v="BFC-10"/>
    <s v="PP01"/>
    <s v="ASSEMBLY"/>
    <x v="2"/>
    <d v="2019-05-30T00:00:00"/>
    <d v="1899-12-30T07:56:16"/>
    <d v="2019-05-30T00:00:00"/>
    <d v="1899-12-30T12:43:19"/>
    <n v="4.7839999999999998"/>
    <s v="H"/>
    <n v="287.03999999999996"/>
    <n v="200"/>
    <s v="MIN"/>
    <s v="CNF  PRT  REL  TECO"/>
  </r>
  <r>
    <n v="1531235"/>
    <x v="5"/>
    <s v="0"/>
    <s v="0040"/>
    <s v="BFC-10"/>
    <s v="PP01"/>
    <s v="ASSEMBLY"/>
    <x v="3"/>
    <d v="2019-06-16T00:00:00"/>
    <d v="1899-12-30T08:45:30"/>
    <d v="2019-06-16T00:00:00"/>
    <d v="1899-12-30T12:41:08"/>
    <n v="3.927"/>
    <s v="H"/>
    <n v="235.62"/>
    <n v="500"/>
    <s v="MIN"/>
    <s v="CNF  PRT  REL  TECO"/>
  </r>
  <r>
    <n v="1531235"/>
    <x v="5"/>
    <s v="0"/>
    <s v="0050"/>
    <s v="BFC-90"/>
    <s v="PP01"/>
    <s v="ASSY IN PROCESS INSPECTION"/>
    <x v="4"/>
    <d v="2019-06-16T00:00:00"/>
    <d v="1899-12-30T13:54:03"/>
    <d v="2019-06-16T00:00:00"/>
    <d v="1899-12-30T13:54:03"/>
    <n v="20"/>
    <s v="MIN"/>
    <n v="20"/>
    <n v="20"/>
    <s v="MIN"/>
    <s v="CNF  ORSP PRT  REL  TECO"/>
  </r>
  <r>
    <n v="1531235"/>
    <x v="5"/>
    <s v="0"/>
    <s v="0060"/>
    <s v="BFC-90"/>
    <s v="PP01"/>
    <s v="ASSY IN PROCESS INSPECTION"/>
    <x v="5"/>
    <d v="2019-06-16T00:00:00"/>
    <d v="1899-12-30T16:40:02"/>
    <d v="2019-06-16T00:00:00"/>
    <d v="1899-12-30T16:40:02"/>
    <n v="20"/>
    <s v="MIN"/>
    <n v="20"/>
    <n v="20"/>
    <s v="MIN"/>
    <s v="CNF  ORSP PRT  REL  TECO"/>
  </r>
  <r>
    <n v="1531235"/>
    <x v="5"/>
    <s v="0"/>
    <s v="0070"/>
    <s v="PFC-20"/>
    <s v="PP01"/>
    <s v="PAINT"/>
    <x v="6"/>
    <d v="2019-06-16T00:00:00"/>
    <d v="1899-12-30T17:21:12"/>
    <d v="2019-06-17T00:00:00"/>
    <d v="1899-12-30T15:10:03"/>
    <n v="8.7739999999999991"/>
    <s v="H"/>
    <n v="526.43999999999994"/>
    <n v="450"/>
    <s v="MIN"/>
    <s v="CNF  PRT  REL  TECO"/>
  </r>
  <r>
    <n v="1531235"/>
    <x v="5"/>
    <s v="0"/>
    <s v="0080"/>
    <s v="PFC-99"/>
    <s v="PP01"/>
    <s v="PAINT INSPECTION"/>
    <x v="7"/>
    <d v="2019-06-24T00:00:00"/>
    <d v="1899-12-30T11:40:03"/>
    <d v="2019-06-24T00:00:00"/>
    <d v="1899-12-30T11:40:03"/>
    <n v="20"/>
    <s v="MIN"/>
    <n v="20"/>
    <n v="20"/>
    <s v="MIN"/>
    <s v="CNF  ORSP PRT  REL  TECO"/>
  </r>
  <r>
    <n v="1531235"/>
    <x v="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1235"/>
    <x v="5"/>
    <s v="0"/>
    <s v="0100"/>
    <s v="BFC-10"/>
    <s v="PP01"/>
    <s v="ASSEMBLY"/>
    <x v="8"/>
    <d v="2019-06-24T00:00:00"/>
    <d v="1899-12-30T12:43:09"/>
    <d v="2019-06-24T00:00:00"/>
    <d v="1899-12-30T13:01:22"/>
    <n v="9.1170000000000009"/>
    <s v="MIN"/>
    <n v="9.1170000000000009"/>
    <n v="40"/>
    <s v="MIN"/>
    <s v="CNF  PRT  REL  TECO"/>
  </r>
  <r>
    <n v="1531235"/>
    <x v="5"/>
    <s v="0"/>
    <s v="0110"/>
    <s v="BFC-90"/>
    <s v="PP01"/>
    <s v="ASSY IN PROCESS INSPECTION"/>
    <x v="9"/>
    <d v="2019-06-24T00:00:00"/>
    <d v="1899-12-30T14:57:23"/>
    <d v="2019-06-24T00:00:00"/>
    <d v="1899-12-30T14:57:23"/>
    <n v="20"/>
    <s v="MIN"/>
    <n v="20"/>
    <n v="20"/>
    <s v="MIN"/>
    <s v="CNF  ORSP PRT  REL  TECO"/>
  </r>
  <r>
    <n v="1531235"/>
    <x v="5"/>
    <s v="0"/>
    <s v="0120"/>
    <s v="BFC-90"/>
    <s v="PP01"/>
    <s v="ASSY IN PROCESS INSPECTION"/>
    <x v="10"/>
    <d v="2019-06-24T00:00:00"/>
    <d v="1899-12-30T14:57:28"/>
    <d v="2019-06-24T00:00:00"/>
    <d v="1899-12-30T14:57:28"/>
    <n v="50"/>
    <s v="MIN"/>
    <n v="50"/>
    <n v="50"/>
    <s v="MIN"/>
    <s v="CNF  ORSP PRT  REL  TECO"/>
  </r>
  <r>
    <n v="1531235"/>
    <x v="5"/>
    <s v="0"/>
    <s v="0130"/>
    <s v="BFC-99"/>
    <s v="PP01"/>
    <s v="FINAL INSPECTION"/>
    <x v="18"/>
    <d v="2019-06-24T00:00:00"/>
    <d v="1899-12-30T14:57:34"/>
    <d v="2019-06-24T00:00:00"/>
    <d v="1899-12-30T14:57:34"/>
    <n v="10"/>
    <s v="MIN"/>
    <n v="10"/>
    <n v="10"/>
    <s v="MIN"/>
    <s v="CNF  ORSP PRT  REL  TECO"/>
  </r>
  <r>
    <n v="1531235"/>
    <x v="5"/>
    <s v="0"/>
    <s v="0140"/>
    <s v="BFC-99"/>
    <s v="PP03"/>
    <s v="FINAL INSPECTION"/>
    <x v="11"/>
    <d v="2019-06-25T00:00:00"/>
    <d v="1899-12-30T16:46:46"/>
    <d v="2019-06-25T00:00:00"/>
    <d v="1899-12-30T16:46:46"/>
    <n v="10"/>
    <s v="MIN"/>
    <n v="10"/>
    <n v="10"/>
    <s v="MIN"/>
    <s v="CNF  ORSP PRT  REL  TECO"/>
  </r>
  <r>
    <n v="1531235"/>
    <x v="5"/>
    <s v="1"/>
    <s v="0010"/>
    <s v="BFC-10"/>
    <s v="PP95"/>
    <s v="ASSEMBLY"/>
    <x v="12"/>
    <d v="2019-06-13T00:00:00"/>
    <d v="1899-12-30T07:33:45"/>
    <d v="2019-06-13T00:00:00"/>
    <d v="1899-12-30T15:50:29"/>
    <n v="8.2789999999999999"/>
    <s v="H"/>
    <n v="496.74"/>
    <n v="1"/>
    <s v="MIN"/>
    <s v="CNF  PRT  REL  TECO"/>
  </r>
  <r>
    <n v="1531235"/>
    <x v="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2414"/>
    <x v="6"/>
    <s v="0"/>
    <s v="0010"/>
    <s v="BFC-10"/>
    <s v="PP01"/>
    <s v="ASSEMBLY"/>
    <x v="0"/>
    <d v="2019-06-13T00:00:00"/>
    <d v="1899-12-30T09:38:40"/>
    <d v="2019-06-13T00:00:00"/>
    <d v="1899-12-30T09:39:33"/>
    <n v="53"/>
    <s v="S"/>
    <n v="0.8833333333333333"/>
    <n v="20"/>
    <s v="MIN"/>
    <s v="CNF  PRT  REL  TECO"/>
  </r>
  <r>
    <n v="1532414"/>
    <x v="6"/>
    <s v="0"/>
    <s v="0020"/>
    <s v="BFC-90"/>
    <s v="PP01"/>
    <s v="ASSY IN PROCESS INSPECTION"/>
    <x v="1"/>
    <d v="2019-06-16T00:00:00"/>
    <d v="1899-12-30T12:58:24"/>
    <d v="2019-06-16T00:00:00"/>
    <d v="1899-12-30T12:58:24"/>
    <n v="30"/>
    <s v="MIN"/>
    <n v="30"/>
    <n v="30"/>
    <s v="MIN"/>
    <s v="CNF  ORSP PRT  REL  TECO"/>
  </r>
  <r>
    <n v="1532414"/>
    <x v="6"/>
    <s v="0"/>
    <s v="0030"/>
    <s v="BFC-10"/>
    <s v="PP01"/>
    <s v="ASSEMBLY"/>
    <x v="2"/>
    <d v="2019-06-16T00:00:00"/>
    <d v="1899-12-30T15:49:31"/>
    <d v="2019-06-20T00:00:00"/>
    <d v="1899-12-30T14:11:43"/>
    <n v="68885"/>
    <s v="S"/>
    <n v="1148.0833333333333"/>
    <n v="200"/>
    <s v="MIN"/>
    <s v="CNF  PRT  REL  TECO"/>
  </r>
  <r>
    <n v="1532414"/>
    <x v="6"/>
    <s v="0"/>
    <s v="0040"/>
    <s v="BFC-10"/>
    <s v="PP01"/>
    <s v="ASSEMBLY"/>
    <x v="3"/>
    <d v="2019-06-20T00:00:00"/>
    <d v="1899-12-30T14:12:05"/>
    <d v="2019-06-20T00:00:00"/>
    <d v="1899-12-30T14:13:32"/>
    <n v="1.45"/>
    <s v="MIN"/>
    <n v="1.45"/>
    <n v="500"/>
    <s v="MIN"/>
    <s v="CNF  PRT  REL  TECO"/>
  </r>
  <r>
    <n v="1532414"/>
    <x v="6"/>
    <s v="0"/>
    <s v="0050"/>
    <s v="BFC-90"/>
    <s v="PP01"/>
    <s v="ASSY IN PROCESS INSPECTION"/>
    <x v="4"/>
    <d v="2019-06-20T00:00:00"/>
    <d v="1899-12-30T14:48:46"/>
    <d v="2019-06-20T00:00:00"/>
    <d v="1899-12-30T14:48:46"/>
    <n v="20"/>
    <s v="MIN"/>
    <n v="20"/>
    <n v="20"/>
    <s v="MIN"/>
    <s v="CNF  ORSP PRT  REL  TECO"/>
  </r>
  <r>
    <n v="1532414"/>
    <x v="6"/>
    <s v="0"/>
    <s v="0060"/>
    <s v="BFC-90"/>
    <s v="PP01"/>
    <s v="ASSY IN PROCESS INSPECTION"/>
    <x v="5"/>
    <d v="2019-06-20T00:00:00"/>
    <d v="1899-12-30T14:48:52"/>
    <d v="2019-06-20T00:00:00"/>
    <d v="1899-12-30T14:48:52"/>
    <n v="20"/>
    <s v="MIN"/>
    <n v="20"/>
    <n v="20"/>
    <s v="MIN"/>
    <s v="CNF  ORSP PRT  REL  TECO"/>
  </r>
  <r>
    <n v="1532414"/>
    <x v="6"/>
    <s v="0"/>
    <s v="0070"/>
    <s v="PFC-20"/>
    <s v="PP01"/>
    <s v="PAINT"/>
    <x v="6"/>
    <d v="2019-06-20T00:00:00"/>
    <d v="1899-12-30T15:00:17"/>
    <d v="2019-06-22T00:00:00"/>
    <d v="1899-12-30T14:34:40"/>
    <n v="12.071"/>
    <s v="H"/>
    <n v="724.26"/>
    <n v="450"/>
    <s v="MIN"/>
    <s v="CNF  PRT  REL  TECO"/>
  </r>
  <r>
    <n v="1532414"/>
    <x v="6"/>
    <s v="0"/>
    <s v="0080"/>
    <s v="PFC-99"/>
    <s v="PP01"/>
    <s v="PAINT INSPECTION"/>
    <x v="7"/>
    <d v="2019-06-23T00:00:00"/>
    <d v="1899-12-30T08:35:55"/>
    <d v="2019-06-23T00:00:00"/>
    <d v="1899-12-30T08:35:55"/>
    <n v="20"/>
    <s v="MIN"/>
    <n v="20"/>
    <n v="20"/>
    <s v="MIN"/>
    <s v="CNF  ORSP PRT  REL  TECO"/>
  </r>
  <r>
    <n v="1532414"/>
    <x v="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2414"/>
    <x v="6"/>
    <s v="0"/>
    <s v="0100"/>
    <s v="BFC-10"/>
    <s v="PP01"/>
    <s v="ASSEMBLY"/>
    <x v="8"/>
    <d v="2019-06-25T00:00:00"/>
    <d v="1899-12-30T09:05:02"/>
    <d v="2019-06-25T00:00:00"/>
    <d v="1899-12-30T16:12:32"/>
    <n v="2.0030000000000001"/>
    <s v="H"/>
    <n v="120.18"/>
    <n v="40"/>
    <s v="MIN"/>
    <s v="CNF  PRT  REL  TECO"/>
  </r>
  <r>
    <n v="1532414"/>
    <x v="6"/>
    <s v="0"/>
    <s v="0110"/>
    <s v="BFC-90"/>
    <s v="PP01"/>
    <s v="ASSY IN PROCESS INSPECTION"/>
    <x v="9"/>
    <d v="2019-06-27T00:00:00"/>
    <d v="1899-12-30T13:39:53"/>
    <d v="2019-06-27T00:00:00"/>
    <d v="1899-12-30T13:39:53"/>
    <n v="20"/>
    <s v="MIN"/>
    <n v="20"/>
    <n v="20"/>
    <s v="MIN"/>
    <s v="CNF  ORSP PRT  REL  TECO"/>
  </r>
  <r>
    <n v="1532414"/>
    <x v="6"/>
    <s v="0"/>
    <s v="0120"/>
    <s v="BFC-90"/>
    <s v="PP01"/>
    <s v="ASSY IN PROCESS INSPECTION"/>
    <x v="10"/>
    <d v="2019-06-27T00:00:00"/>
    <d v="1899-12-30T13:40:01"/>
    <d v="2019-06-27T00:00:00"/>
    <d v="1899-12-30T13:40:01"/>
    <n v="50"/>
    <s v="MIN"/>
    <n v="50"/>
    <n v="50"/>
    <s v="MIN"/>
    <s v="CNF  ORSP PRT  REL  TECO"/>
  </r>
  <r>
    <n v="1532414"/>
    <x v="6"/>
    <s v="0"/>
    <s v="0130"/>
    <s v="BFC-99"/>
    <s v="PP01"/>
    <s v="FINAL INSPECTION"/>
    <x v="18"/>
    <d v="2019-06-27T00:00:00"/>
    <d v="1899-12-30T13:40:09"/>
    <d v="2019-06-27T00:00:00"/>
    <d v="1899-12-30T13:40:09"/>
    <n v="10"/>
    <s v="MIN"/>
    <n v="10"/>
    <n v="10"/>
    <s v="MIN"/>
    <s v="CNF  ORSP PRT  REL  TECO"/>
  </r>
  <r>
    <n v="1532414"/>
    <x v="6"/>
    <s v="0"/>
    <s v="0140"/>
    <s v="BFC-99"/>
    <s v="PP03"/>
    <s v="FINAL INSPECTION"/>
    <x v="11"/>
    <d v="2019-06-27T00:00:00"/>
    <d v="1899-12-30T13:40:17"/>
    <d v="2019-06-27T00:00:00"/>
    <d v="1899-12-30T13:40:17"/>
    <n v="10"/>
    <s v="MIN"/>
    <n v="10"/>
    <n v="10"/>
    <s v="MIN"/>
    <s v="CNF  ORSP PRT  REL  TECO"/>
  </r>
  <r>
    <n v="1532414"/>
    <x v="6"/>
    <s v="1"/>
    <s v="0010"/>
    <s v="BFC-10"/>
    <s v="PP95"/>
    <s v="ASSEMBLY"/>
    <x v="12"/>
    <d v="2019-06-17T00:00:00"/>
    <d v="1899-12-30T07:39:07"/>
    <d v="2019-06-20T00:00:00"/>
    <d v="1899-12-30T14:12:02"/>
    <n v="45.923000000000002"/>
    <s v="H"/>
    <n v="2755.38"/>
    <n v="1"/>
    <s v="MIN"/>
    <s v="CNF  PRT  REL  TECO"/>
  </r>
  <r>
    <n v="1532414"/>
    <x v="6"/>
    <s v="2"/>
    <s v="0070"/>
    <s v="PFC-20"/>
    <s v="PP95"/>
    <s v="PAINT"/>
    <x v="13"/>
    <d v="2019-06-20T00:00:00"/>
    <d v="1899-12-30T15:49:15"/>
    <d v="2019-06-20T00:00:00"/>
    <d v="1899-12-30T21:53:37"/>
    <n v="6.0730000000000004"/>
    <s v="H"/>
    <n v="364.38"/>
    <n v="5"/>
    <s v="MIN"/>
    <s v="CNF  PRT  REL  TECO"/>
  </r>
  <r>
    <n v="1532415"/>
    <x v="6"/>
    <s v="0"/>
    <s v="0010"/>
    <s v="BFC-10"/>
    <s v="PP01"/>
    <s v="ASSEMBLY"/>
    <x v="0"/>
    <d v="2019-06-12T00:00:00"/>
    <d v="1899-12-30T08:45:29"/>
    <d v="2019-06-12T00:00:00"/>
    <d v="1899-12-30T08:48:50"/>
    <n v="50"/>
    <s v="S"/>
    <n v="0.83333333333333337"/>
    <n v="20"/>
    <s v="MIN"/>
    <s v="CNF  PRT  REL  TECO"/>
  </r>
  <r>
    <n v="1532415"/>
    <x v="6"/>
    <s v="0"/>
    <s v="0020"/>
    <s v="BFC-90"/>
    <s v="PP01"/>
    <s v="ASSY IN PROCESS INSPECTION"/>
    <x v="1"/>
    <d v="2019-06-13T00:00:00"/>
    <d v="1899-12-30T08:40:04"/>
    <d v="2019-06-13T00:00:00"/>
    <d v="1899-12-30T08:40:04"/>
    <n v="30"/>
    <s v="MIN"/>
    <n v="30"/>
    <n v="30"/>
    <s v="MIN"/>
    <s v="CNF  ORSP PRT  REL  TECO"/>
  </r>
  <r>
    <n v="1532415"/>
    <x v="6"/>
    <s v="0"/>
    <s v="0030"/>
    <s v="BFC-10"/>
    <s v="PP01"/>
    <s v="ASSEMBLY"/>
    <x v="2"/>
    <d v="2019-06-16T00:00:00"/>
    <d v="1899-12-30T07:54:12"/>
    <d v="2019-06-18T00:00:00"/>
    <d v="1899-12-30T11:20:06"/>
    <n v="8.2680000000000007"/>
    <s v="H"/>
    <n v="496.08000000000004"/>
    <n v="200"/>
    <s v="MIN"/>
    <s v="CNF  PRT  REL  TECO"/>
  </r>
  <r>
    <n v="1532415"/>
    <x v="6"/>
    <s v="0"/>
    <s v="0040"/>
    <s v="BFC-10"/>
    <s v="PP01"/>
    <s v="ASSEMBLY"/>
    <x v="3"/>
    <d v="2019-06-19T00:00:00"/>
    <d v="1899-12-30T07:43:23"/>
    <d v="2019-06-19T00:00:00"/>
    <d v="1899-12-30T18:00:37"/>
    <n v="9.9"/>
    <s v="H"/>
    <n v="594"/>
    <n v="500"/>
    <s v="MIN"/>
    <s v="CNF  PRT  REL  TECO"/>
  </r>
  <r>
    <n v="1532415"/>
    <x v="6"/>
    <s v="0"/>
    <s v="0050"/>
    <s v="BFC-90"/>
    <s v="PP01"/>
    <s v="ASSY IN PROCESS INSPECTION"/>
    <x v="4"/>
    <d v="2019-06-20T00:00:00"/>
    <d v="1899-12-30T09:17:31"/>
    <d v="2019-06-20T00:00:00"/>
    <d v="1899-12-30T09:17:31"/>
    <n v="20"/>
    <s v="MIN"/>
    <n v="20"/>
    <n v="20"/>
    <s v="MIN"/>
    <s v="CNF  ORSP PRT  REL  TECO"/>
  </r>
  <r>
    <n v="1532415"/>
    <x v="6"/>
    <s v="0"/>
    <s v="0060"/>
    <s v="BFC-90"/>
    <s v="PP01"/>
    <s v="ASSY IN PROCESS INSPECTION"/>
    <x v="5"/>
    <d v="2019-06-20T00:00:00"/>
    <d v="1899-12-30T10:57:07"/>
    <d v="2019-06-20T00:00:00"/>
    <d v="1899-12-30T10:57:07"/>
    <n v="20"/>
    <s v="MIN"/>
    <n v="20"/>
    <n v="20"/>
    <s v="MIN"/>
    <s v="CNF  ORSP PRT  REL  TECO"/>
  </r>
  <r>
    <n v="1532415"/>
    <x v="6"/>
    <s v="0"/>
    <s v="0070"/>
    <s v="PFC-20"/>
    <s v="PP01"/>
    <s v="PAINT"/>
    <x v="6"/>
    <d v="2019-06-20T00:00:00"/>
    <d v="1899-12-30T13:03:50"/>
    <d v="2019-06-21T00:00:00"/>
    <d v="1899-12-30T05:57:16"/>
    <n v="409.95299999999997"/>
    <s v="MIN"/>
    <n v="409.95299999999997"/>
    <n v="450"/>
    <s v="MIN"/>
    <s v="CNF  PRT  REL  TECO"/>
  </r>
  <r>
    <n v="1532415"/>
    <x v="6"/>
    <s v="0"/>
    <s v="0080"/>
    <s v="PFC-99"/>
    <s v="PP01"/>
    <s v="PAINT INSPECTION"/>
    <x v="7"/>
    <d v="2019-06-23T00:00:00"/>
    <d v="1899-12-30T08:36:13"/>
    <d v="2019-06-23T00:00:00"/>
    <d v="1899-12-30T08:36:13"/>
    <n v="20"/>
    <s v="MIN"/>
    <n v="20"/>
    <n v="20"/>
    <s v="MIN"/>
    <s v="CNF  ORSP PRT  REL  TECO"/>
  </r>
  <r>
    <n v="1532415"/>
    <x v="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2415"/>
    <x v="6"/>
    <s v="0"/>
    <s v="0100"/>
    <s v="BFC-10"/>
    <s v="PP01"/>
    <s v="ASSEMBLY"/>
    <x v="8"/>
    <d v="2019-06-25T00:00:00"/>
    <d v="1899-12-30T16:32:15"/>
    <d v="2019-06-25T00:00:00"/>
    <d v="1899-12-30T16:44:48"/>
    <n v="2.5169999999999999"/>
    <s v="MIN"/>
    <n v="2.5169999999999999"/>
    <n v="40"/>
    <s v="MIN"/>
    <s v="CNF  PRT  REL  TECO"/>
  </r>
  <r>
    <n v="1532415"/>
    <x v="6"/>
    <s v="0"/>
    <s v="0110"/>
    <s v="BFC-90"/>
    <s v="PP01"/>
    <s v="ASSY IN PROCESS INSPECTION"/>
    <x v="9"/>
    <d v="2019-06-27T00:00:00"/>
    <d v="1899-12-30T13:40:33"/>
    <d v="2019-06-27T00:00:00"/>
    <d v="1899-12-30T13:40:33"/>
    <n v="20"/>
    <s v="MIN"/>
    <n v="20"/>
    <n v="20"/>
    <s v="MIN"/>
    <s v="CNF  ORSP PRT  REL  TECO"/>
  </r>
  <r>
    <n v="1532415"/>
    <x v="6"/>
    <s v="0"/>
    <s v="0120"/>
    <s v="BFC-90"/>
    <s v="PP01"/>
    <s v="ASSY IN PROCESS INSPECTION"/>
    <x v="10"/>
    <d v="2019-06-27T00:00:00"/>
    <d v="1899-12-30T13:40:41"/>
    <d v="2019-06-27T00:00:00"/>
    <d v="1899-12-30T13:40:41"/>
    <n v="50"/>
    <s v="MIN"/>
    <n v="50"/>
    <n v="50"/>
    <s v="MIN"/>
    <s v="CNF  ORSP PRT  REL  TECO"/>
  </r>
  <r>
    <n v="1532415"/>
    <x v="6"/>
    <s v="0"/>
    <s v="0130"/>
    <s v="BFC-99"/>
    <s v="PP01"/>
    <s v="FINAL INSPECTION"/>
    <x v="18"/>
    <d v="2019-06-27T00:00:00"/>
    <d v="1899-12-30T13:40:49"/>
    <d v="2019-06-27T00:00:00"/>
    <d v="1899-12-30T13:40:49"/>
    <n v="10"/>
    <s v="MIN"/>
    <n v="10"/>
    <n v="10"/>
    <s v="MIN"/>
    <s v="CNF  ORSP PRT  REL  TECO"/>
  </r>
  <r>
    <n v="1532415"/>
    <x v="6"/>
    <s v="0"/>
    <s v="0140"/>
    <s v="BFC-99"/>
    <s v="PP03"/>
    <s v="FINAL INSPECTION"/>
    <x v="11"/>
    <d v="2019-06-27T00:00:00"/>
    <d v="1899-12-30T13:40:58"/>
    <d v="2019-06-27T00:00:00"/>
    <d v="1899-12-30T13:40:58"/>
    <n v="10"/>
    <s v="MIN"/>
    <n v="10"/>
    <n v="10"/>
    <s v="MIN"/>
    <s v="CNF  ORSP PRT  REL  TECO"/>
  </r>
  <r>
    <n v="1532415"/>
    <x v="6"/>
    <s v="1"/>
    <s v="0010"/>
    <s v="BFC-10"/>
    <s v="PP95"/>
    <s v="ASSEMBLY"/>
    <x v="12"/>
    <d v="2019-06-18T00:00:00"/>
    <d v="1899-12-30T07:49:46"/>
    <d v="2019-06-20T00:00:00"/>
    <d v="1899-12-30T08:25:13"/>
    <n v="8.3580000000000005"/>
    <s v="H"/>
    <n v="501.48"/>
    <n v="1"/>
    <s v="MIN"/>
    <s v="CNF  PRT  REL  TECO"/>
  </r>
  <r>
    <n v="1532415"/>
    <x v="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2416"/>
    <x v="6"/>
    <s v="0"/>
    <s v="0010"/>
    <s v="BFC-10"/>
    <s v="PP01"/>
    <s v="ASSEMBLY"/>
    <x v="0"/>
    <d v="2019-06-11T00:00:00"/>
    <d v="1899-12-30T09:14:49"/>
    <d v="2019-06-11T00:00:00"/>
    <d v="1899-12-30T14:59:37"/>
    <n v="2.8730000000000002"/>
    <s v="H"/>
    <n v="172.38000000000002"/>
    <n v="20"/>
    <s v="MIN"/>
    <s v="CNF  PRT  REL  TECO"/>
  </r>
  <r>
    <n v="1532416"/>
    <x v="6"/>
    <s v="0"/>
    <s v="0020"/>
    <s v="BFC-90"/>
    <s v="PP01"/>
    <s v="ASSY IN PROCESS INSPECTION"/>
    <x v="1"/>
    <d v="2019-06-13T00:00:00"/>
    <d v="1899-12-30T08:40:34"/>
    <d v="2019-06-13T00:00:00"/>
    <d v="1899-12-30T08:40:34"/>
    <n v="30"/>
    <s v="MIN"/>
    <n v="30"/>
    <n v="30"/>
    <s v="MIN"/>
    <s v="CNF  ORSP PRT  REL  TECO"/>
  </r>
  <r>
    <n v="1532416"/>
    <x v="6"/>
    <s v="0"/>
    <s v="0030"/>
    <s v="BFC-10"/>
    <s v="PP01"/>
    <s v="ASSEMBLY"/>
    <x v="2"/>
    <d v="2019-06-13T00:00:00"/>
    <d v="1899-12-30T09:39:29"/>
    <d v="2019-06-17T00:00:00"/>
    <d v="1899-12-30T17:58:03"/>
    <n v="29.582000000000001"/>
    <s v="H"/>
    <n v="1774.92"/>
    <n v="200"/>
    <s v="MIN"/>
    <s v="CNF  PRT  REL  TECO"/>
  </r>
  <r>
    <n v="1532416"/>
    <x v="6"/>
    <s v="0"/>
    <s v="0040"/>
    <s v="BFC-10"/>
    <s v="PP01"/>
    <s v="ASSEMBLY"/>
    <x v="3"/>
    <d v="2019-06-18T00:00:00"/>
    <d v="1899-12-30T11:20:23"/>
    <d v="2019-06-18T00:00:00"/>
    <d v="1899-12-30T11:31:51"/>
    <n v="11.467000000000001"/>
    <s v="MIN"/>
    <n v="11.467000000000001"/>
    <n v="500"/>
    <s v="MIN"/>
    <s v="CNF  PRT  REL  TECO"/>
  </r>
  <r>
    <n v="1532416"/>
    <x v="6"/>
    <s v="0"/>
    <s v="0050"/>
    <s v="BFC-90"/>
    <s v="PP01"/>
    <s v="ASSY IN PROCESS INSPECTION"/>
    <x v="4"/>
    <d v="2019-06-19T00:00:00"/>
    <d v="1899-12-30T07:56:51"/>
    <d v="2019-06-19T00:00:00"/>
    <d v="1899-12-30T07:56:51"/>
    <n v="20"/>
    <s v="MIN"/>
    <n v="20"/>
    <n v="20"/>
    <s v="MIN"/>
    <s v="CNF  ORSP PRT  REL  TECO"/>
  </r>
  <r>
    <n v="1532416"/>
    <x v="6"/>
    <s v="0"/>
    <s v="0060"/>
    <s v="BFC-90"/>
    <s v="PP01"/>
    <s v="ASSY IN PROCESS INSPECTION"/>
    <x v="5"/>
    <d v="2019-06-19T00:00:00"/>
    <d v="1899-12-30T09:26:47"/>
    <d v="2019-06-19T00:00:00"/>
    <d v="1899-12-30T09:26:47"/>
    <n v="20"/>
    <s v="MIN"/>
    <n v="20"/>
    <n v="20"/>
    <s v="MIN"/>
    <s v="CNF  ORSP PRT  REL  TECO"/>
  </r>
  <r>
    <n v="1532416"/>
    <x v="6"/>
    <s v="0"/>
    <s v="0070"/>
    <s v="PFC-20"/>
    <s v="PP01"/>
    <s v="PAINT"/>
    <x v="6"/>
    <d v="2019-06-19T00:00:00"/>
    <d v="1899-12-30T10:46:36"/>
    <d v="2019-06-20T00:00:00"/>
    <d v="1899-12-30T06:53:14"/>
    <n v="5.2910000000000004"/>
    <s v="H"/>
    <n v="317.46000000000004"/>
    <n v="450"/>
    <s v="MIN"/>
    <s v="CNF  PRT  REL  TECO"/>
  </r>
  <r>
    <n v="1532416"/>
    <x v="6"/>
    <s v="0"/>
    <s v="0080"/>
    <s v="PFC-99"/>
    <s v="PP01"/>
    <s v="PAINT INSPECTION"/>
    <x v="7"/>
    <d v="2019-06-23T00:00:00"/>
    <d v="1899-12-30T08:36:21"/>
    <d v="2019-06-23T00:00:00"/>
    <d v="1899-12-30T08:36:21"/>
    <n v="20"/>
    <s v="MIN"/>
    <n v="20"/>
    <n v="20"/>
    <s v="MIN"/>
    <s v="CNF  ORSP PRT  REL  TECO"/>
  </r>
  <r>
    <n v="1532416"/>
    <x v="6"/>
    <s v="0"/>
    <s v="0100"/>
    <s v="BFC-10"/>
    <s v="PP01"/>
    <s v="ASSEMBLY"/>
    <x v="8"/>
    <d v="2019-06-25T00:00:00"/>
    <d v="1899-12-30T16:32:15"/>
    <d v="2019-06-25T00:00:00"/>
    <d v="1899-12-30T16:44:48"/>
    <n v="2.5169999999999999"/>
    <s v="MIN"/>
    <n v="2.5169999999999999"/>
    <n v="40"/>
    <s v="MIN"/>
    <s v="CNF  PRT  REL  TECO"/>
  </r>
  <r>
    <n v="1532416"/>
    <x v="6"/>
    <s v="0"/>
    <s v="0110"/>
    <s v="BFC-90"/>
    <s v="PP01"/>
    <s v="ASSY IN PROCESS INSPECTION"/>
    <x v="9"/>
    <d v="2019-06-27T00:00:00"/>
    <d v="1899-12-30T13:41:15"/>
    <d v="2019-06-27T00:00:00"/>
    <d v="1899-12-30T13:41:15"/>
    <n v="20"/>
    <s v="MIN"/>
    <n v="20"/>
    <n v="20"/>
    <s v="MIN"/>
    <s v="CNF  ORSP PRT  REL  TECO"/>
  </r>
  <r>
    <n v="1532416"/>
    <x v="6"/>
    <s v="0"/>
    <s v="0120"/>
    <s v="BFC-90"/>
    <s v="PP01"/>
    <s v="ASSY IN PROCESS INSPECTION"/>
    <x v="10"/>
    <d v="2019-06-27T00:00:00"/>
    <d v="1899-12-30T13:41:23"/>
    <d v="2019-06-27T00:00:00"/>
    <d v="1899-12-30T13:41:23"/>
    <n v="50"/>
    <s v="MIN"/>
    <n v="50"/>
    <n v="50"/>
    <s v="MIN"/>
    <s v="CNF  ORSP PRT  REL  TECO"/>
  </r>
  <r>
    <n v="1532416"/>
    <x v="6"/>
    <s v="0"/>
    <s v="0140"/>
    <s v="BFC-99"/>
    <s v="PP03"/>
    <s v="FINAL INSPECTION"/>
    <x v="11"/>
    <d v="2019-06-27T00:00:00"/>
    <d v="1899-12-30T13:41:35"/>
    <d v="2019-06-27T00:00:00"/>
    <d v="1899-12-30T13:41:35"/>
    <n v="10"/>
    <s v="MIN"/>
    <n v="10"/>
    <n v="10"/>
    <s v="MIN"/>
    <s v="CNF  ORSP PRT  REL  TECO"/>
  </r>
  <r>
    <n v="1532416"/>
    <x v="6"/>
    <s v="1"/>
    <s v="0010"/>
    <s v="BFC-10"/>
    <s v="PP95"/>
    <s v="ASSEMBLY"/>
    <x v="12"/>
    <d v="2019-06-12T00:00:00"/>
    <d v="1899-12-30T07:46:27"/>
    <d v="2019-06-12T00:00:00"/>
    <d v="1899-12-30T15:28:28"/>
    <n v="14.898999999999999"/>
    <s v="H"/>
    <n v="893.93999999999994"/>
    <n v="1"/>
    <s v="MIN"/>
    <s v="CNF  PRT  REL  TECO"/>
  </r>
  <r>
    <n v="1532416"/>
    <x v="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2416"/>
    <x v="6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2416"/>
    <x v="6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2416"/>
    <x v="6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2417"/>
    <x v="6"/>
    <s v="0"/>
    <s v="0010"/>
    <s v="BFC-10"/>
    <s v="PP01"/>
    <s v="ASSEMBLY"/>
    <x v="19"/>
    <d v="2019-06-12T00:00:00"/>
    <d v="1899-12-30T08:44:48"/>
    <d v="2019-06-12T00:00:00"/>
    <d v="1899-12-30T08:48:50"/>
    <n v="1.0669999999999999"/>
    <s v="MIN"/>
    <n v="1.0669999999999999"/>
    <n v="20"/>
    <s v="MIN"/>
    <s v="CNF  PRT  REL  TECO"/>
  </r>
  <r>
    <n v="1532417"/>
    <x v="6"/>
    <s v="0"/>
    <s v="0020"/>
    <s v="BFC-90"/>
    <s v="PP01"/>
    <s v="ASSY IN PROCESS INSPECTION"/>
    <x v="1"/>
    <d v="2019-06-13T00:00:00"/>
    <d v="1899-12-30T08:44:51"/>
    <d v="2019-06-13T00:00:00"/>
    <d v="1899-12-30T08:44:51"/>
    <n v="30"/>
    <s v="MIN"/>
    <n v="30"/>
    <n v="30"/>
    <s v="MIN"/>
    <s v="CNF  ORSP PRT  REL  TECO"/>
  </r>
  <r>
    <n v="1532417"/>
    <x v="6"/>
    <s v="0"/>
    <s v="0030"/>
    <s v="BFC-10"/>
    <s v="PP01"/>
    <s v="ASSEMBLY"/>
    <x v="2"/>
    <d v="2019-06-13T00:00:00"/>
    <d v="1899-12-30T10:35:34"/>
    <d v="2019-06-13T00:00:00"/>
    <d v="1899-12-30T12:26:51"/>
    <n v="1.855"/>
    <s v="H"/>
    <n v="111.3"/>
    <n v="200"/>
    <s v="MIN"/>
    <s v="CNF  PRT  REL  TECO"/>
  </r>
  <r>
    <n v="1532417"/>
    <x v="6"/>
    <s v="0"/>
    <s v="0040"/>
    <s v="BFC-10"/>
    <s v="PP01"/>
    <s v="ASSEMBLY"/>
    <x v="3"/>
    <d v="2019-06-18T00:00:00"/>
    <d v="1899-12-30T07:36:39"/>
    <d v="2019-06-20T00:00:00"/>
    <d v="1899-12-30T08:19:19"/>
    <n v="7.1520000000000001"/>
    <s v="H"/>
    <n v="429.12"/>
    <n v="500"/>
    <s v="MIN"/>
    <s v="CNF  PRT  REL  TECO"/>
  </r>
  <r>
    <n v="1532417"/>
    <x v="6"/>
    <s v="0"/>
    <s v="0050"/>
    <s v="BFC-90"/>
    <s v="PP01"/>
    <s v="ASSY IN PROCESS INSPECTION"/>
    <x v="4"/>
    <d v="2019-06-23T00:00:00"/>
    <d v="1899-12-30T07:42:48"/>
    <d v="2019-06-23T00:00:00"/>
    <d v="1899-12-30T07:42:48"/>
    <n v="20"/>
    <s v="MIN"/>
    <n v="20"/>
    <n v="20"/>
    <s v="MIN"/>
    <s v="CNF  ORSP PRT  REL  TECO"/>
  </r>
  <r>
    <n v="1532417"/>
    <x v="6"/>
    <s v="0"/>
    <s v="0060"/>
    <s v="BFC-90"/>
    <s v="PP01"/>
    <s v="ASSY IN PROCESS INSPECTION"/>
    <x v="5"/>
    <d v="2019-06-23T00:00:00"/>
    <d v="1899-12-30T07:42:52"/>
    <d v="2019-06-23T00:00:00"/>
    <d v="1899-12-30T07:42:52"/>
    <n v="20"/>
    <s v="MIN"/>
    <n v="20"/>
    <n v="20"/>
    <s v="MIN"/>
    <s v="CNF  ORSP PRT  REL  TECO"/>
  </r>
  <r>
    <n v="1532417"/>
    <x v="6"/>
    <s v="0"/>
    <s v="0070"/>
    <s v="PFC-20"/>
    <s v="PP01"/>
    <s v="PAINT"/>
    <x v="6"/>
    <d v="2019-06-23T00:00:00"/>
    <d v="1899-12-30T08:54:45"/>
    <d v="2019-06-23T00:00:00"/>
    <d v="1899-12-30T10:34:17"/>
    <n v="1.659"/>
    <s v="H"/>
    <n v="99.54"/>
    <n v="450"/>
    <s v="MIN"/>
    <s v="CNF  PRT  REL  TECO"/>
  </r>
  <r>
    <n v="1532417"/>
    <x v="6"/>
    <s v="0"/>
    <s v="0080"/>
    <s v="PFC-99"/>
    <s v="PP01"/>
    <s v="PAINT INSPECTION"/>
    <x v="7"/>
    <d v="2019-06-25T00:00:00"/>
    <d v="1899-12-30T16:27:33"/>
    <d v="2019-06-25T00:00:00"/>
    <d v="1899-12-30T16:27:33"/>
    <n v="20"/>
    <s v="MIN"/>
    <n v="20"/>
    <n v="20"/>
    <s v="MIN"/>
    <s v="CNF  ORSP PRT  REL  TECO"/>
  </r>
  <r>
    <n v="1532417"/>
    <x v="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2417"/>
    <x v="6"/>
    <s v="0"/>
    <s v="0100"/>
    <s v="BFC-10"/>
    <s v="PP01"/>
    <s v="ASSEMBLY"/>
    <x v="8"/>
    <d v="2019-06-25T00:00:00"/>
    <d v="1899-12-30T16:32:15"/>
    <d v="2019-06-25T00:00:00"/>
    <d v="1899-12-30T16:44:48"/>
    <n v="2.5169999999999999"/>
    <s v="MIN"/>
    <n v="2.5169999999999999"/>
    <n v="40"/>
    <s v="MIN"/>
    <s v="CNF  PRT  REL  TECO"/>
  </r>
  <r>
    <n v="1532417"/>
    <x v="6"/>
    <s v="0"/>
    <s v="0110"/>
    <s v="BFC-90"/>
    <s v="PP01"/>
    <s v="ASSY IN PROCESS INSPECTION"/>
    <x v="9"/>
    <d v="2019-06-27T00:00:00"/>
    <d v="1899-12-30T12:00:03"/>
    <d v="2019-06-27T00:00:00"/>
    <d v="1899-12-30T12:00:03"/>
    <n v="20"/>
    <s v="MIN"/>
    <n v="20"/>
    <n v="20"/>
    <s v="MIN"/>
    <s v="CNF  ORSP PRT  REL  TECO"/>
  </r>
  <r>
    <n v="1532417"/>
    <x v="6"/>
    <s v="0"/>
    <s v="0120"/>
    <s v="BFC-90"/>
    <s v="PP01"/>
    <s v="ASSY IN PROCESS INSPECTION"/>
    <x v="10"/>
    <d v="2019-06-27T00:00:00"/>
    <d v="1899-12-30T12:00:11"/>
    <d v="2019-06-27T00:00:00"/>
    <d v="1899-12-30T12:00:11"/>
    <n v="50"/>
    <s v="MIN"/>
    <n v="50"/>
    <n v="50"/>
    <s v="MIN"/>
    <s v="CNF  ORSP PRT  REL  TECO"/>
  </r>
  <r>
    <n v="1532417"/>
    <x v="6"/>
    <s v="0"/>
    <s v="0130"/>
    <s v="BFC-99"/>
    <s v="PP01"/>
    <s v="FINAL INSPECTION"/>
    <x v="18"/>
    <d v="2019-06-27T00:00:00"/>
    <d v="1899-12-30T12:00:19"/>
    <d v="2019-06-27T00:00:00"/>
    <d v="1899-12-30T12:00:19"/>
    <n v="10"/>
    <s v="MIN"/>
    <n v="10"/>
    <n v="10"/>
    <s v="MIN"/>
    <s v="CNF  ORSP PRT  REL  TECO"/>
  </r>
  <r>
    <n v="1532417"/>
    <x v="6"/>
    <s v="0"/>
    <s v="0140"/>
    <s v="BFC-99"/>
    <s v="PP03"/>
    <s v="FINAL INSPECTION"/>
    <x v="11"/>
    <d v="2019-06-27T00:00:00"/>
    <d v="1899-12-30T13:41:54"/>
    <d v="2019-06-27T00:00:00"/>
    <d v="1899-12-30T13:41:54"/>
    <n v="10"/>
    <s v="MIN"/>
    <n v="10"/>
    <n v="10"/>
    <s v="MIN"/>
    <s v="CNF  ORSP PRT  REL  TECO"/>
  </r>
  <r>
    <n v="1532417"/>
    <x v="6"/>
    <s v="1"/>
    <s v="0010"/>
    <s v="BFC-10"/>
    <s v="PP95"/>
    <s v="ASSEMBLY"/>
    <x v="12"/>
    <d v="2019-06-17T00:00:00"/>
    <d v="1899-12-30T07:50:14"/>
    <d v="2019-06-20T00:00:00"/>
    <d v="1899-12-30T13:16:03"/>
    <n v="18.635999999999999"/>
    <s v="H"/>
    <n v="1118.1599999999999"/>
    <n v="1"/>
    <s v="MIN"/>
    <s v="CNF  PRT  REL  TECO"/>
  </r>
  <r>
    <n v="1532417"/>
    <x v="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2418"/>
    <x v="6"/>
    <s v="0"/>
    <s v="0010"/>
    <s v="BFC-10"/>
    <s v="PP01"/>
    <s v="ASSEMBLY"/>
    <x v="0"/>
    <d v="2019-06-11T00:00:00"/>
    <d v="1899-12-30T09:13:19"/>
    <d v="2019-06-11T00:00:00"/>
    <d v="1899-12-30T15:00:02"/>
    <n v="2.9049999999999998"/>
    <s v="H"/>
    <n v="174.29999999999998"/>
    <n v="20"/>
    <s v="MIN"/>
    <s v="CNF  PRT  REL  TECO"/>
  </r>
  <r>
    <n v="1532418"/>
    <x v="6"/>
    <s v="0"/>
    <s v="0020"/>
    <s v="BFC-90"/>
    <s v="PP01"/>
    <s v="ASSY IN PROCESS INSPECTION"/>
    <x v="1"/>
    <d v="2019-06-16T00:00:00"/>
    <d v="1899-12-30T12:55:26"/>
    <d v="2019-06-16T00:00:00"/>
    <d v="1899-12-30T12:55:26"/>
    <n v="30"/>
    <s v="MIN"/>
    <n v="30"/>
    <n v="30"/>
    <s v="MIN"/>
    <s v="CNF  ORSP PRT  REL  TECO"/>
  </r>
  <r>
    <n v="1532418"/>
    <x v="6"/>
    <s v="0"/>
    <s v="0030"/>
    <s v="BFC-10"/>
    <s v="PP01"/>
    <s v="ASSEMBLY"/>
    <x v="2"/>
    <d v="2019-06-16T00:00:00"/>
    <d v="1899-12-30T14:00:45"/>
    <d v="2019-06-17T00:00:00"/>
    <d v="1899-12-30T18:02:25"/>
    <n v="12.387"/>
    <s v="H"/>
    <n v="743.22"/>
    <n v="200"/>
    <s v="MIN"/>
    <s v="CNF  PRT  REL  TECO"/>
  </r>
  <r>
    <n v="1532418"/>
    <x v="6"/>
    <s v="0"/>
    <s v="0040"/>
    <s v="BFC-10"/>
    <s v="PP01"/>
    <s v="ASSEMBLY"/>
    <x v="3"/>
    <d v="2019-06-18T00:00:00"/>
    <d v="1899-12-30T07:25:54"/>
    <d v="2019-06-18T00:00:00"/>
    <d v="1899-12-30T16:37:53"/>
    <n v="9.1999999999999993"/>
    <s v="H"/>
    <n v="552"/>
    <n v="500"/>
    <s v="MIN"/>
    <s v="CNF  PRT  REL  TECO"/>
  </r>
  <r>
    <n v="1532418"/>
    <x v="6"/>
    <s v="0"/>
    <s v="0050"/>
    <s v="BFC-90"/>
    <s v="PP01"/>
    <s v="ASSY IN PROCESS INSPECTION"/>
    <x v="4"/>
    <d v="2019-06-18T00:00:00"/>
    <d v="1899-12-30T17:38:03"/>
    <d v="2019-06-18T00:00:00"/>
    <d v="1899-12-30T17:38:03"/>
    <n v="20"/>
    <s v="MIN"/>
    <n v="20"/>
    <n v="20"/>
    <s v="MIN"/>
    <s v="CNF  ORSP PRT  REL  TECO"/>
  </r>
  <r>
    <n v="1532418"/>
    <x v="6"/>
    <s v="0"/>
    <s v="0060"/>
    <s v="BFC-90"/>
    <s v="PP01"/>
    <s v="ASSY IN PROCESS INSPECTION"/>
    <x v="5"/>
    <d v="2019-06-19T00:00:00"/>
    <d v="1899-12-30T09:27:12"/>
    <d v="2019-06-19T00:00:00"/>
    <d v="1899-12-30T09:27:12"/>
    <n v="20"/>
    <s v="MIN"/>
    <n v="20"/>
    <n v="20"/>
    <s v="MIN"/>
    <s v="CNF  ORSP PRT  REL  TECO"/>
  </r>
  <r>
    <n v="1532418"/>
    <x v="6"/>
    <s v="0"/>
    <s v="0070"/>
    <s v="PFC-20"/>
    <s v="PP01"/>
    <s v="PAINT"/>
    <x v="6"/>
    <d v="2019-06-19T00:00:00"/>
    <d v="1899-12-30T11:55:24"/>
    <d v="2019-06-20T00:00:00"/>
    <d v="1899-12-30T06:53:14"/>
    <n v="5.36"/>
    <s v="H"/>
    <n v="321.60000000000002"/>
    <n v="450"/>
    <s v="MIN"/>
    <s v="CNF  PRT  REL  TECO"/>
  </r>
  <r>
    <n v="1532418"/>
    <x v="6"/>
    <s v="0"/>
    <s v="0080"/>
    <s v="PFC-99"/>
    <s v="PP01"/>
    <s v="PAINT INSPECTION"/>
    <x v="7"/>
    <d v="2019-06-23T00:00:00"/>
    <d v="1899-12-30T08:36:49"/>
    <d v="2019-06-23T00:00:00"/>
    <d v="1899-12-30T08:36:49"/>
    <n v="20"/>
    <s v="MIN"/>
    <n v="20"/>
    <n v="20"/>
    <s v="MIN"/>
    <s v="CNF  ORSP PRT  REL  TECO"/>
  </r>
  <r>
    <n v="1532418"/>
    <x v="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2418"/>
    <x v="6"/>
    <s v="0"/>
    <s v="0100"/>
    <s v="BFC-10"/>
    <s v="PP01"/>
    <s v="ASSEMBLY"/>
    <x v="8"/>
    <d v="2019-06-25T00:00:00"/>
    <d v="1899-12-30T09:05:02"/>
    <d v="2019-06-25T00:00:00"/>
    <d v="1899-12-30T16:12:32"/>
    <n v="2.0030000000000001"/>
    <s v="H"/>
    <n v="120.18"/>
    <n v="40"/>
    <s v="MIN"/>
    <s v="CNF  PRT  REL  TECO"/>
  </r>
  <r>
    <n v="1532418"/>
    <x v="6"/>
    <s v="0"/>
    <s v="0110"/>
    <s v="BFC-90"/>
    <s v="PP01"/>
    <s v="ASSY IN PROCESS INSPECTION"/>
    <x v="9"/>
    <d v="2019-06-27T00:00:00"/>
    <d v="1899-12-30T13:42:34"/>
    <d v="2019-06-27T00:00:00"/>
    <d v="1899-12-30T13:42:34"/>
    <n v="20"/>
    <s v="MIN"/>
    <n v="20"/>
    <n v="20"/>
    <s v="MIN"/>
    <s v="CNF  ORSP PRT  REL  TECO"/>
  </r>
  <r>
    <n v="1532418"/>
    <x v="6"/>
    <s v="0"/>
    <s v="0120"/>
    <s v="BFC-90"/>
    <s v="PP01"/>
    <s v="ASSY IN PROCESS INSPECTION"/>
    <x v="10"/>
    <d v="2019-06-27T00:00:00"/>
    <d v="1899-12-30T13:42:45"/>
    <d v="2019-06-27T00:00:00"/>
    <d v="1899-12-30T13:42:45"/>
    <n v="50"/>
    <s v="MIN"/>
    <n v="50"/>
    <n v="50"/>
    <s v="MIN"/>
    <s v="CNF  ORSP PRT  REL  TECO"/>
  </r>
  <r>
    <n v="1532418"/>
    <x v="6"/>
    <s v="0"/>
    <s v="0130"/>
    <s v="BFC-99"/>
    <s v="PP01"/>
    <s v="FINAL INSPECTION"/>
    <x v="18"/>
    <d v="2019-06-27T00:00:00"/>
    <d v="1899-12-30T13:42:53"/>
    <d v="2019-06-27T00:00:00"/>
    <d v="1899-12-30T13:42:53"/>
    <n v="10"/>
    <s v="MIN"/>
    <n v="10"/>
    <n v="10"/>
    <s v="MIN"/>
    <s v="CNF  ORSP PRT  REL  TECO"/>
  </r>
  <r>
    <n v="1532418"/>
    <x v="6"/>
    <s v="0"/>
    <s v="0140"/>
    <s v="BFC-99"/>
    <s v="PP03"/>
    <s v="FINAL INSPECTION"/>
    <x v="11"/>
    <d v="2019-06-27T00:00:00"/>
    <d v="1899-12-30T13:43:05"/>
    <d v="2019-06-27T00:00:00"/>
    <d v="1899-12-30T13:43:05"/>
    <n v="10"/>
    <s v="MIN"/>
    <n v="10"/>
    <n v="10"/>
    <s v="MIN"/>
    <s v="CNF  ORSP PRT  REL  TECO"/>
  </r>
  <r>
    <n v="1532418"/>
    <x v="6"/>
    <s v="1"/>
    <s v="0010"/>
    <s v="BFC-10"/>
    <s v="PP95"/>
    <s v="ASSEMBLY"/>
    <x v="12"/>
    <d v="2019-06-16T00:00:00"/>
    <d v="1899-12-30T07:55:56"/>
    <d v="2019-06-18T00:00:00"/>
    <d v="1899-12-30T16:38:15"/>
    <n v="9.1219999999999999"/>
    <s v="H"/>
    <n v="547.31999999999994"/>
    <n v="1"/>
    <s v="MIN"/>
    <s v="CNF  PRT  REL  TECO"/>
  </r>
  <r>
    <n v="1532418"/>
    <x v="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2419"/>
    <x v="6"/>
    <s v="0"/>
    <s v="0010"/>
    <s v="BFC-10"/>
    <s v="PP01"/>
    <s v="ASSEMBLY"/>
    <x v="0"/>
    <d v="2019-06-12T00:00:00"/>
    <d v="1899-12-30T08:44:48"/>
    <d v="2019-06-12T00:00:00"/>
    <d v="1899-12-30T08:48:50"/>
    <n v="1.0669999999999999"/>
    <s v="MIN"/>
    <n v="1.0669999999999999"/>
    <n v="20"/>
    <s v="MIN"/>
    <s v="CNF  PRT  REL  TECO"/>
  </r>
  <r>
    <n v="1532419"/>
    <x v="6"/>
    <s v="0"/>
    <s v="0020"/>
    <s v="BFC-90"/>
    <s v="PP01"/>
    <s v="ASSY IN PROCESS INSPECTION"/>
    <x v="1"/>
    <d v="2019-06-13T00:00:00"/>
    <d v="1899-12-30T08:41:46"/>
    <d v="2019-06-13T00:00:00"/>
    <d v="1899-12-30T08:41:46"/>
    <n v="30"/>
    <s v="MIN"/>
    <n v="30"/>
    <n v="30"/>
    <s v="MIN"/>
    <s v="CNF  ORSP PRT  REL  TECO"/>
  </r>
  <r>
    <n v="1532419"/>
    <x v="6"/>
    <s v="0"/>
    <s v="0030"/>
    <s v="BFC-10"/>
    <s v="PP01"/>
    <s v="ASSEMBLY"/>
    <x v="2"/>
    <d v="2019-06-18T00:00:00"/>
    <d v="1899-12-30T12:39:10"/>
    <d v="2019-06-18T00:00:00"/>
    <d v="1899-12-30T16:10:53"/>
    <n v="3.5289999999999999"/>
    <s v="H"/>
    <n v="211.74"/>
    <n v="200"/>
    <s v="MIN"/>
    <s v="CNF  PRT  REL  TECO"/>
  </r>
  <r>
    <n v="1532419"/>
    <x v="6"/>
    <s v="0"/>
    <s v="0040"/>
    <s v="BFC-10"/>
    <s v="PP01"/>
    <s v="ASSEMBLY"/>
    <x v="3"/>
    <d v="2019-06-18T00:00:00"/>
    <d v="1899-12-30T16:11:01"/>
    <d v="2019-06-18T00:00:00"/>
    <d v="1899-12-30T17:55:07"/>
    <n v="1.7350000000000001"/>
    <s v="H"/>
    <n v="104.10000000000001"/>
    <n v="500"/>
    <s v="MIN"/>
    <s v="CNF  PRT  REL  TECO"/>
  </r>
  <r>
    <n v="1532419"/>
    <x v="6"/>
    <s v="0"/>
    <s v="0050"/>
    <s v="BFC-90"/>
    <s v="PP01"/>
    <s v="ASSY IN PROCESS INSPECTION"/>
    <x v="4"/>
    <d v="2019-06-19T00:00:00"/>
    <d v="1899-12-30T09:27:50"/>
    <d v="2019-06-19T00:00:00"/>
    <d v="1899-12-30T09:27:50"/>
    <n v="20"/>
    <s v="MIN"/>
    <n v="20"/>
    <n v="20"/>
    <s v="MIN"/>
    <s v="CNF  ORSP PRT  REL  TECO"/>
  </r>
  <r>
    <n v="1532419"/>
    <x v="6"/>
    <s v="0"/>
    <s v="0060"/>
    <s v="BFC-90"/>
    <s v="PP01"/>
    <s v="ASSY IN PROCESS INSPECTION"/>
    <x v="5"/>
    <d v="2019-06-19T00:00:00"/>
    <d v="1899-12-30T09:27:56"/>
    <d v="2019-06-19T00:00:00"/>
    <d v="1899-12-30T09:27:56"/>
    <n v="20"/>
    <s v="MIN"/>
    <n v="20"/>
    <n v="20"/>
    <s v="MIN"/>
    <s v="CNF  ORSP PRT  REL  TECO"/>
  </r>
  <r>
    <n v="1532419"/>
    <x v="6"/>
    <s v="0"/>
    <s v="0070"/>
    <s v="PFC-20"/>
    <s v="PP01"/>
    <s v="PAINT"/>
    <x v="6"/>
    <d v="2019-06-19T00:00:00"/>
    <d v="1899-12-30T10:46:36"/>
    <d v="2019-06-20T00:00:00"/>
    <d v="1899-12-30T06:53:14"/>
    <n v="5.6150000000000002"/>
    <s v="H"/>
    <n v="336.90000000000003"/>
    <n v="450"/>
    <s v="MIN"/>
    <s v="CNF  PRT  REL  TECO"/>
  </r>
  <r>
    <n v="1532419"/>
    <x v="6"/>
    <s v="0"/>
    <s v="0080"/>
    <s v="PFC-99"/>
    <s v="PP01"/>
    <s v="PAINT INSPECTION"/>
    <x v="7"/>
    <d v="2019-06-23T00:00:00"/>
    <d v="1899-12-30T08:37:03"/>
    <d v="2019-06-23T00:00:00"/>
    <d v="1899-12-30T08:37:03"/>
    <n v="20"/>
    <s v="MIN"/>
    <n v="20"/>
    <n v="20"/>
    <s v="MIN"/>
    <s v="CNF  ORSP PRT  REL  TECO"/>
  </r>
  <r>
    <n v="1532419"/>
    <x v="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2419"/>
    <x v="6"/>
    <s v="0"/>
    <s v="0100"/>
    <s v="BFC-10"/>
    <s v="PP01"/>
    <s v="ASSEMBLY"/>
    <x v="8"/>
    <d v="2019-06-25T00:00:00"/>
    <d v="1899-12-30T16:32:15"/>
    <d v="2019-06-25T00:00:00"/>
    <d v="1899-12-30T16:44:48"/>
    <n v="2.5169999999999999"/>
    <s v="MIN"/>
    <n v="2.5169999999999999"/>
    <n v="40"/>
    <s v="MIN"/>
    <s v="CNF  PRT  REL  TECO"/>
  </r>
  <r>
    <n v="1532419"/>
    <x v="6"/>
    <s v="0"/>
    <s v="0110"/>
    <s v="BFC-90"/>
    <s v="PP01"/>
    <s v="ASSY IN PROCESS INSPECTION"/>
    <x v="9"/>
    <d v="2019-06-27T00:00:00"/>
    <d v="1899-12-30T13:43:21"/>
    <d v="2019-06-27T00:00:00"/>
    <d v="1899-12-30T13:43:21"/>
    <n v="20"/>
    <s v="MIN"/>
    <n v="20"/>
    <n v="20"/>
    <s v="MIN"/>
    <s v="CNF  ORSP PRT  REL  TECO"/>
  </r>
  <r>
    <n v="1532419"/>
    <x v="6"/>
    <s v="0"/>
    <s v="0120"/>
    <s v="BFC-90"/>
    <s v="PP01"/>
    <s v="ASSY IN PROCESS INSPECTION"/>
    <x v="10"/>
    <d v="2019-06-27T00:00:00"/>
    <d v="1899-12-30T13:43:35"/>
    <d v="2019-06-27T00:00:00"/>
    <d v="1899-12-30T13:43:35"/>
    <n v="50"/>
    <s v="MIN"/>
    <n v="50"/>
    <n v="50"/>
    <s v="MIN"/>
    <s v="CNF  ORSP PRT  REL  TECO"/>
  </r>
  <r>
    <n v="1532419"/>
    <x v="6"/>
    <s v="0"/>
    <s v="0130"/>
    <s v="BFC-99"/>
    <s v="PP01"/>
    <s v="FINAL INSPECTION"/>
    <x v="18"/>
    <d v="2019-06-27T00:00:00"/>
    <d v="1899-12-30T13:43:42"/>
    <d v="2019-06-27T00:00:00"/>
    <d v="1899-12-30T13:43:42"/>
    <n v="10"/>
    <s v="MIN"/>
    <n v="10"/>
    <n v="10"/>
    <s v="MIN"/>
    <s v="CNF  ORSP PRT  REL  TECO"/>
  </r>
  <r>
    <n v="1532419"/>
    <x v="6"/>
    <s v="0"/>
    <s v="0140"/>
    <s v="BFC-99"/>
    <s v="PP03"/>
    <s v="FINAL INSPECTION"/>
    <x v="11"/>
    <d v="2019-06-27T00:00:00"/>
    <d v="1899-12-30T13:43:53"/>
    <d v="2019-06-27T00:00:00"/>
    <d v="1899-12-30T13:43:53"/>
    <n v="10"/>
    <s v="MIN"/>
    <n v="10"/>
    <n v="10"/>
    <s v="MIN"/>
    <s v="CNF  ORSP PRT  REL  TECO"/>
  </r>
  <r>
    <n v="1532419"/>
    <x v="6"/>
    <s v="1"/>
    <s v="0010"/>
    <s v="BFC-10"/>
    <s v="PP95"/>
    <s v="ASSEMBLY"/>
    <x v="12"/>
    <d v="2019-06-24T00:00:00"/>
    <d v="1899-12-30T11:10:43"/>
    <d v="2019-06-25T00:00:00"/>
    <d v="1899-12-30T08:35:53"/>
    <n v="28.774999999999999"/>
    <s v="H"/>
    <n v="1726.5"/>
    <n v="1"/>
    <s v="MIN"/>
    <s v="CNF  PRT  REL  TECO"/>
  </r>
  <r>
    <n v="1532419"/>
    <x v="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090"/>
    <x v="7"/>
    <s v="0"/>
    <s v="0010"/>
    <s v="BFC-10"/>
    <s v="PP01"/>
    <s v="ASSEMBLY"/>
    <x v="0"/>
    <d v="2019-06-19T00:00:00"/>
    <d v="1899-12-30T08:04:00"/>
    <d v="2019-06-24T00:00:00"/>
    <d v="1899-12-30T09:05:52"/>
    <n v="72.849999999999994"/>
    <s v="MIN"/>
    <n v="72.849999999999994"/>
    <n v="20"/>
    <s v="MIN"/>
    <s v="CNF  PRT  REL  TECO"/>
  </r>
  <r>
    <n v="1533090"/>
    <x v="7"/>
    <s v="0"/>
    <s v="0020"/>
    <s v="BFC-90"/>
    <s v="PP01"/>
    <s v="ASSY IN PROCESS INSPECTION"/>
    <x v="1"/>
    <d v="2019-06-24T00:00:00"/>
    <d v="1899-12-30T09:35:18"/>
    <d v="2019-06-24T00:00:00"/>
    <d v="1899-12-30T09:35:18"/>
    <n v="30"/>
    <s v="MIN"/>
    <n v="30"/>
    <n v="30"/>
    <s v="MIN"/>
    <s v="CNF  ORSP PRT  REL  TECO"/>
  </r>
  <r>
    <n v="1533090"/>
    <x v="7"/>
    <s v="0"/>
    <s v="0030"/>
    <s v="BFC-10"/>
    <s v="PP01"/>
    <s v="ASSEMBLY"/>
    <x v="2"/>
    <d v="2019-06-24T00:00:00"/>
    <d v="1899-12-30T09:40:14"/>
    <d v="2019-06-24T00:00:00"/>
    <d v="1899-12-30T11:29:16"/>
    <n v="1.8169999999999999"/>
    <s v="H"/>
    <n v="109.02"/>
    <n v="200"/>
    <s v="MIN"/>
    <s v="CNF  PRT  REL  TECO"/>
  </r>
  <r>
    <n v="1533090"/>
    <x v="7"/>
    <s v="0"/>
    <s v="0040"/>
    <s v="BFC-10"/>
    <s v="PP01"/>
    <s v="ASSEMBLY"/>
    <x v="3"/>
    <d v="2019-06-24T00:00:00"/>
    <d v="1899-12-30T12:18:59"/>
    <d v="2019-06-24T00:00:00"/>
    <d v="1899-12-30T17:58:35"/>
    <n v="5.66"/>
    <s v="H"/>
    <n v="339.6"/>
    <n v="500"/>
    <s v="MIN"/>
    <s v="CNF  PRT  REL  TECO"/>
  </r>
  <r>
    <n v="1533090"/>
    <x v="7"/>
    <s v="0"/>
    <s v="0050"/>
    <s v="BFC-90"/>
    <s v="PP01"/>
    <s v="ASSY IN PROCESS INSPECTION"/>
    <x v="4"/>
    <d v="2019-06-25T00:00:00"/>
    <d v="1899-12-30T11:25:23"/>
    <d v="2019-06-25T00:00:00"/>
    <d v="1899-12-30T11:25:23"/>
    <n v="20"/>
    <s v="MIN"/>
    <n v="20"/>
    <n v="20"/>
    <s v="MIN"/>
    <s v="CNF  ORSP PRT  REL  TECO"/>
  </r>
  <r>
    <n v="1533090"/>
    <x v="7"/>
    <s v="0"/>
    <s v="0060"/>
    <s v="BFC-90"/>
    <s v="PP01"/>
    <s v="ASSY IN PROCESS INSPECTION"/>
    <x v="5"/>
    <d v="2019-06-25T00:00:00"/>
    <d v="1899-12-30T11:25:32"/>
    <d v="2019-06-25T00:00:00"/>
    <d v="1899-12-30T11:25:32"/>
    <n v="20"/>
    <s v="MIN"/>
    <n v="20"/>
    <n v="20"/>
    <s v="MIN"/>
    <s v="CNF  ORSP PRT  REL  TECO"/>
  </r>
  <r>
    <n v="1533090"/>
    <x v="7"/>
    <s v="0"/>
    <s v="0070"/>
    <s v="PFC-20"/>
    <s v="PP01"/>
    <s v="PAINT"/>
    <x v="6"/>
    <d v="2019-06-25T00:00:00"/>
    <d v="1899-12-30T12:14:48"/>
    <d v="2019-06-26T00:00:00"/>
    <d v="1899-12-30T07:08:39"/>
    <n v="6.4429999999999996"/>
    <s v="H"/>
    <n v="386.58"/>
    <n v="450"/>
    <s v="MIN"/>
    <s v="CNF  PRT  REL  TECO"/>
  </r>
  <r>
    <n v="1533090"/>
    <x v="7"/>
    <s v="0"/>
    <s v="0080"/>
    <s v="PFC-99"/>
    <s v="PP01"/>
    <s v="PAINT INSPECTION"/>
    <x v="7"/>
    <d v="2019-06-26T00:00:00"/>
    <d v="1899-12-30T07:08:52"/>
    <d v="2019-06-26T00:00:00"/>
    <d v="1899-12-30T07:08:52"/>
    <n v="20"/>
    <s v="MIN"/>
    <n v="20"/>
    <n v="20"/>
    <s v="MIN"/>
    <s v="CNF  ORSP PRT  REL  TECO"/>
  </r>
  <r>
    <n v="1533090"/>
    <x v="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090"/>
    <x v="7"/>
    <s v="0"/>
    <s v="0100"/>
    <s v="BFC-10"/>
    <s v="PP01"/>
    <s v="ASSEMBLY"/>
    <x v="8"/>
    <d v="2019-07-03T00:00:00"/>
    <d v="1899-12-30T10:21:24"/>
    <d v="2019-07-03T00:00:00"/>
    <d v="1899-12-30T13:34:17"/>
    <n v="48.167000000000002"/>
    <s v="MIN"/>
    <n v="48.167000000000002"/>
    <n v="40"/>
    <s v="MIN"/>
    <s v="CNF  PRT  REL  TECO"/>
  </r>
  <r>
    <n v="1533090"/>
    <x v="7"/>
    <s v="0"/>
    <s v="0110"/>
    <s v="BFC-90"/>
    <s v="PP01"/>
    <s v="ASSY IN PROCESS INSPECTION"/>
    <x v="9"/>
    <d v="2019-07-03T00:00:00"/>
    <d v="1899-12-30T13:33:46"/>
    <d v="2019-07-03T00:00:00"/>
    <d v="1899-12-30T13:33:46"/>
    <n v="20"/>
    <s v="MIN"/>
    <n v="20"/>
    <n v="20"/>
    <s v="MIN"/>
    <s v="CNF  ORSP PRT  REL  TECO"/>
  </r>
  <r>
    <n v="1533090"/>
    <x v="7"/>
    <s v="0"/>
    <s v="0120"/>
    <s v="BFC-90"/>
    <s v="PP01"/>
    <s v="ASSY IN PROCESS INSPECTION"/>
    <x v="10"/>
    <d v="2019-07-03T00:00:00"/>
    <d v="1899-12-30T13:33:50"/>
    <d v="2019-07-03T00:00:00"/>
    <d v="1899-12-30T13:33:50"/>
    <n v="50"/>
    <s v="MIN"/>
    <n v="50"/>
    <n v="50"/>
    <s v="MIN"/>
    <s v="CNF  ORSP PRT  REL  TECO"/>
  </r>
  <r>
    <n v="1533090"/>
    <x v="7"/>
    <s v="0"/>
    <s v="0130"/>
    <s v="BFC-99"/>
    <s v="PP01"/>
    <s v="FINAL INSPECTION"/>
    <x v="18"/>
    <d v="2019-07-03T00:00:00"/>
    <d v="1899-12-30T13:33:53"/>
    <d v="2019-07-03T00:00:00"/>
    <d v="1899-12-30T13:33:53"/>
    <n v="10"/>
    <s v="MIN"/>
    <n v="10"/>
    <n v="10"/>
    <s v="MIN"/>
    <s v="CNF  ORSP PRT  REL  TECO"/>
  </r>
  <r>
    <n v="1533090"/>
    <x v="7"/>
    <s v="0"/>
    <s v="0140"/>
    <s v="BFC-99"/>
    <s v="PP03"/>
    <s v="FINAL INSPECTION"/>
    <x v="11"/>
    <d v="2019-07-04T00:00:00"/>
    <d v="1899-12-30T12:20:59"/>
    <d v="2019-07-04T00:00:00"/>
    <d v="1899-12-30T12:20:59"/>
    <n v="10"/>
    <s v="MIN"/>
    <n v="10"/>
    <n v="10"/>
    <s v="MIN"/>
    <s v="CNF  ORSP PRT  REL  TECO"/>
  </r>
  <r>
    <n v="1533090"/>
    <x v="7"/>
    <s v="1"/>
    <s v="0010"/>
    <s v="BFC-10"/>
    <s v="PP95"/>
    <s v="ASSEMBLY"/>
    <x v="12"/>
    <d v="2019-06-26T00:00:00"/>
    <d v="1899-12-30T07:55:26"/>
    <d v="2019-07-03T00:00:00"/>
    <d v="1899-12-30T13:36:19"/>
    <n v="64.418999999999997"/>
    <s v="H"/>
    <n v="3865.14"/>
    <n v="1"/>
    <s v="MIN"/>
    <s v="CNF  PRT  REL  TECO"/>
  </r>
  <r>
    <n v="1533090"/>
    <x v="7"/>
    <s v="2"/>
    <s v="0070"/>
    <s v="PFC-20"/>
    <s v="PP95"/>
    <s v="PAINT"/>
    <x v="13"/>
    <d v="2019-06-25T00:00:00"/>
    <d v="1899-12-30T14:59:33"/>
    <d v="2019-06-25T00:00:00"/>
    <d v="1899-12-30T22:27:29"/>
    <n v="7.4660000000000002"/>
    <s v="H"/>
    <n v="447.96000000000004"/>
    <n v="5"/>
    <s v="MIN"/>
    <s v="CNF  PRT  REL  TECO"/>
  </r>
  <r>
    <n v="1533091"/>
    <x v="7"/>
    <s v="0"/>
    <s v="0010"/>
    <s v="BFC-10"/>
    <s v="PP01"/>
    <s v="ASSEMBLY"/>
    <x v="0"/>
    <d v="2019-06-17T00:00:00"/>
    <d v="1899-12-30T13:11:35"/>
    <d v="2019-06-17T00:00:00"/>
    <d v="1899-12-30T13:20:41"/>
    <n v="2.7330000000000001"/>
    <s v="MIN"/>
    <n v="2.7330000000000001"/>
    <n v="20"/>
    <s v="MIN"/>
    <s v="CNF  PRT  REL  TECO"/>
  </r>
  <r>
    <n v="1533091"/>
    <x v="7"/>
    <s v="0"/>
    <s v="0020"/>
    <s v="BFC-90"/>
    <s v="PP01"/>
    <s v="ASSY IN PROCESS INSPECTION"/>
    <x v="1"/>
    <d v="2019-06-18T00:00:00"/>
    <d v="1899-12-30T07:53:43"/>
    <d v="2019-06-18T00:00:00"/>
    <d v="1899-12-30T07:53:43"/>
    <n v="30"/>
    <s v="MIN"/>
    <n v="30"/>
    <n v="30"/>
    <s v="MIN"/>
    <s v="CNF  ORSP PRT  REL  TECO"/>
  </r>
  <r>
    <n v="1533091"/>
    <x v="7"/>
    <s v="0"/>
    <s v="0030"/>
    <s v="BFC-10"/>
    <s v="PP01"/>
    <s v="ASSEMBLY"/>
    <x v="2"/>
    <d v="2019-06-18T00:00:00"/>
    <d v="1899-12-30T07:57:53"/>
    <d v="2019-06-20T00:00:00"/>
    <d v="1899-12-30T11:36:12"/>
    <n v="7.6970000000000001"/>
    <s v="H"/>
    <n v="461.82"/>
    <n v="200"/>
    <s v="MIN"/>
    <s v="CNF  PRT  REL  TECO"/>
  </r>
  <r>
    <n v="1533091"/>
    <x v="7"/>
    <s v="0"/>
    <s v="0040"/>
    <s v="BFC-10"/>
    <s v="PP01"/>
    <s v="ASSEMBLY"/>
    <x v="3"/>
    <d v="2019-06-20T00:00:00"/>
    <d v="1899-12-30T14:10:59"/>
    <d v="2019-06-23T00:00:00"/>
    <d v="1899-12-30T17:57:19"/>
    <n v="791.68"/>
    <s v="MIN"/>
    <n v="791.68"/>
    <n v="500"/>
    <s v="MIN"/>
    <s v="CNF  PRT  REL  TECO"/>
  </r>
  <r>
    <n v="1533091"/>
    <x v="7"/>
    <s v="0"/>
    <s v="0050"/>
    <s v="BFC-90"/>
    <s v="PP01"/>
    <s v="ASSY IN PROCESS INSPECTION"/>
    <x v="4"/>
    <d v="2019-06-24T00:00:00"/>
    <d v="1899-12-30T10:54:41"/>
    <d v="2019-06-24T00:00:00"/>
    <d v="1899-12-30T10:54:41"/>
    <n v="20"/>
    <s v="MIN"/>
    <n v="20"/>
    <n v="20"/>
    <s v="MIN"/>
    <s v="CNF  ORSP PRT  REL  TECO"/>
  </r>
  <r>
    <n v="1533091"/>
    <x v="7"/>
    <s v="0"/>
    <s v="0060"/>
    <s v="BFC-90"/>
    <s v="PP01"/>
    <s v="ASSY IN PROCESS INSPECTION"/>
    <x v="5"/>
    <d v="2019-06-24T00:00:00"/>
    <d v="1899-12-30T10:54:49"/>
    <d v="2019-06-24T00:00:00"/>
    <d v="1899-12-30T10:54:49"/>
    <n v="20"/>
    <s v="MIN"/>
    <n v="20"/>
    <n v="20"/>
    <s v="MIN"/>
    <s v="CNF  ORSP PRT  REL  TECO"/>
  </r>
  <r>
    <n v="1533091"/>
    <x v="7"/>
    <s v="0"/>
    <s v="0070"/>
    <s v="PFC-20"/>
    <s v="PP01"/>
    <s v="PAINT"/>
    <x v="6"/>
    <d v="2019-06-24T00:00:00"/>
    <d v="1899-12-30T12:58:57"/>
    <d v="2019-06-25T00:00:00"/>
    <d v="1899-12-30T05:33:40"/>
    <n v="10.656000000000001"/>
    <s v="H"/>
    <n v="639.36"/>
    <n v="450"/>
    <s v="MIN"/>
    <s v="CNF  PRT  REL  TECO"/>
  </r>
  <r>
    <n v="1533091"/>
    <x v="7"/>
    <s v="0"/>
    <s v="0080"/>
    <s v="PFC-99"/>
    <s v="PP01"/>
    <s v="PAINT INSPECTION"/>
    <x v="7"/>
    <d v="2019-06-26T00:00:00"/>
    <d v="1899-12-30T07:09:06"/>
    <d v="2019-06-26T00:00:00"/>
    <d v="1899-12-30T07:09:06"/>
    <n v="20"/>
    <s v="MIN"/>
    <n v="20"/>
    <n v="20"/>
    <s v="MIN"/>
    <s v="CNF  ORSP PRT  REL  TECO"/>
  </r>
  <r>
    <n v="1533091"/>
    <x v="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091"/>
    <x v="7"/>
    <s v="0"/>
    <s v="0100"/>
    <s v="BFC-10"/>
    <s v="PP01"/>
    <s v="ASSEMBLY"/>
    <x v="8"/>
    <d v="2019-07-01T00:00:00"/>
    <d v="1899-12-30T17:40:06"/>
    <d v="2019-07-01T00:00:00"/>
    <d v="1899-12-30T18:00:23"/>
    <n v="20.283000000000001"/>
    <s v="MIN"/>
    <n v="20.283000000000001"/>
    <n v="40"/>
    <s v="MIN"/>
    <s v="CNF  PRT  REL  TECO"/>
  </r>
  <r>
    <n v="1533091"/>
    <x v="7"/>
    <s v="0"/>
    <s v="0110"/>
    <s v="BFC-90"/>
    <s v="PP01"/>
    <s v="ASSY IN PROCESS INSPECTION"/>
    <x v="9"/>
    <d v="2019-07-02T00:00:00"/>
    <d v="1899-12-30T10:50:36"/>
    <d v="2019-07-02T00:00:00"/>
    <d v="1899-12-30T10:50:36"/>
    <n v="20"/>
    <s v="MIN"/>
    <n v="20"/>
    <n v="20"/>
    <s v="MIN"/>
    <s v="CNF  ORSP PRT  REL  TECO"/>
  </r>
  <r>
    <n v="1533091"/>
    <x v="7"/>
    <s v="0"/>
    <s v="0120"/>
    <s v="BFC-90"/>
    <s v="PP01"/>
    <s v="ASSY IN PROCESS INSPECTION"/>
    <x v="10"/>
    <d v="2019-07-02T00:00:00"/>
    <d v="1899-12-30T13:48:51"/>
    <d v="2019-07-02T00:00:00"/>
    <d v="1899-12-30T13:48:51"/>
    <n v="50"/>
    <s v="MIN"/>
    <n v="50"/>
    <n v="50"/>
    <s v="MIN"/>
    <s v="CNF  ORSP PRT  REL  TECO"/>
  </r>
  <r>
    <n v="1533091"/>
    <x v="7"/>
    <s v="0"/>
    <s v="0130"/>
    <s v="BFC-99"/>
    <s v="PP01"/>
    <s v="FINAL INSPECTION"/>
    <x v="18"/>
    <d v="2019-07-02T00:00:00"/>
    <d v="1899-12-30T13:48:54"/>
    <d v="2019-07-02T00:00:00"/>
    <d v="1899-12-30T13:48:54"/>
    <n v="10"/>
    <s v="MIN"/>
    <n v="10"/>
    <n v="10"/>
    <s v="MIN"/>
    <s v="CNF  ORSP PRT  REL  TECO"/>
  </r>
  <r>
    <n v="1533091"/>
    <x v="7"/>
    <s v="0"/>
    <s v="0140"/>
    <s v="BFC-99"/>
    <s v="PP03"/>
    <s v="FINAL INSPECTION"/>
    <x v="11"/>
    <d v="2019-07-02T00:00:00"/>
    <d v="1899-12-30T16:59:29"/>
    <d v="2019-07-02T00:00:00"/>
    <d v="1899-12-30T16:59:29"/>
    <n v="10"/>
    <s v="MIN"/>
    <n v="10"/>
    <n v="10"/>
    <s v="MIN"/>
    <s v="CNF  ORSP PRT  REL  TECO"/>
  </r>
  <r>
    <n v="1533091"/>
    <x v="7"/>
    <s v="1"/>
    <s v="0010"/>
    <s v="BFC-10"/>
    <s v="PP95"/>
    <s v="ASSEMBLY"/>
    <x v="12"/>
    <d v="2019-06-20T00:00:00"/>
    <d v="1899-12-30T14:12:41"/>
    <d v="2019-06-24T00:00:00"/>
    <d v="1899-12-30T10:44:57"/>
    <n v="42.3"/>
    <s v="MIN"/>
    <n v="42.3"/>
    <n v="1"/>
    <s v="MIN"/>
    <s v="CNF  PRT  REL  TECO"/>
  </r>
  <r>
    <n v="1533091"/>
    <x v="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094"/>
    <x v="7"/>
    <s v="0"/>
    <s v="0010"/>
    <s v="BFC-10"/>
    <s v="PP01"/>
    <s v="ASSEMBLY"/>
    <x v="0"/>
    <d v="2019-06-19T00:00:00"/>
    <d v="1899-12-30T08:04:00"/>
    <d v="2019-06-25T00:00:00"/>
    <d v="1899-12-30T08:18:34"/>
    <n v="4.9169999999999998"/>
    <s v="MIN"/>
    <n v="4.9169999999999998"/>
    <n v="20"/>
    <s v="MIN"/>
    <s v="CNF  PRT  REL  TECO"/>
  </r>
  <r>
    <n v="1533094"/>
    <x v="7"/>
    <s v="0"/>
    <s v="0020"/>
    <s v="BFC-90"/>
    <s v="PP01"/>
    <s v="ASSY IN PROCESS INSPECTION"/>
    <x v="1"/>
    <d v="2019-06-25T00:00:00"/>
    <d v="1899-12-30T08:40:24"/>
    <d v="2019-06-25T00:00:00"/>
    <d v="1899-12-30T08:40:24"/>
    <n v="30"/>
    <s v="MIN"/>
    <n v="30"/>
    <n v="30"/>
    <s v="MIN"/>
    <s v="CNF  ORSP PRT  REL  TECO"/>
  </r>
  <r>
    <n v="1533094"/>
    <x v="7"/>
    <s v="0"/>
    <s v="0030"/>
    <s v="BFC-10"/>
    <s v="PP01"/>
    <s v="ASSEMBLY"/>
    <x v="2"/>
    <d v="2019-06-25T00:00:00"/>
    <d v="1899-12-30T08:56:06"/>
    <d v="2019-06-25T00:00:00"/>
    <d v="1899-12-30T09:00:01"/>
    <n v="1.9670000000000001"/>
    <s v="MIN"/>
    <n v="1.9670000000000001"/>
    <n v="200"/>
    <s v="MIN"/>
    <s v="CNF  PRT  REL  TECO"/>
  </r>
  <r>
    <n v="1533094"/>
    <x v="7"/>
    <s v="0"/>
    <s v="0040"/>
    <s v="BFC-10"/>
    <s v="PP01"/>
    <s v="ASSEMBLY"/>
    <x v="3"/>
    <d v="2019-06-26T00:00:00"/>
    <d v="1899-12-30T07:34:09"/>
    <d v="2019-06-26T00:00:00"/>
    <d v="1899-12-30T10:40:05"/>
    <n v="3.0990000000000002"/>
    <s v="H"/>
    <n v="185.94"/>
    <n v="500"/>
    <s v="MIN"/>
    <s v="CNF  PRT  REL  TECO"/>
  </r>
  <r>
    <n v="1533094"/>
    <x v="7"/>
    <s v="0"/>
    <s v="0050"/>
    <s v="BFC-90"/>
    <s v="PP01"/>
    <s v="ASSY IN PROCESS INSPECTION"/>
    <x v="4"/>
    <d v="2019-06-26T00:00:00"/>
    <d v="1899-12-30T12:14:34"/>
    <d v="2019-06-26T00:00:00"/>
    <d v="1899-12-30T12:14:34"/>
    <n v="20"/>
    <s v="MIN"/>
    <n v="20"/>
    <n v="20"/>
    <s v="MIN"/>
    <s v="CNF  ORSP PRT  REL  TECO"/>
  </r>
  <r>
    <n v="1533094"/>
    <x v="7"/>
    <s v="0"/>
    <s v="0060"/>
    <s v="BFC-90"/>
    <s v="PP01"/>
    <s v="ASSY IN PROCESS INSPECTION"/>
    <x v="5"/>
    <d v="2019-06-26T00:00:00"/>
    <d v="1899-12-30T13:21:49"/>
    <d v="2019-06-26T00:00:00"/>
    <d v="1899-12-30T13:21:49"/>
    <n v="20"/>
    <s v="MIN"/>
    <n v="20"/>
    <n v="20"/>
    <s v="MIN"/>
    <s v="CNF  ORSP PRT  REL  TECO"/>
  </r>
  <r>
    <n v="1533094"/>
    <x v="7"/>
    <s v="0"/>
    <s v="0070"/>
    <s v="PFC-20"/>
    <s v="PP01"/>
    <s v="PAINT"/>
    <x v="6"/>
    <d v="2019-06-26T00:00:00"/>
    <d v="1899-12-30T14:16:40"/>
    <d v="2019-06-27T00:00:00"/>
    <d v="1899-12-30T06:45:26"/>
    <n v="198.62"/>
    <s v="MIN"/>
    <n v="198.62"/>
    <n v="450"/>
    <s v="MIN"/>
    <s v="CNF  PRT  REL  TECO"/>
  </r>
  <r>
    <n v="1533094"/>
    <x v="7"/>
    <s v="0"/>
    <s v="0080"/>
    <s v="PFC-99"/>
    <s v="PP01"/>
    <s v="PAINT INSPECTION"/>
    <x v="7"/>
    <d v="2019-06-30T00:00:00"/>
    <d v="1899-12-30T07:19:56"/>
    <d v="2019-06-30T00:00:00"/>
    <d v="1899-12-30T07:19:56"/>
    <n v="20"/>
    <s v="MIN"/>
    <n v="20"/>
    <n v="20"/>
    <s v="MIN"/>
    <s v="CNF  ORSP PRT  REL  TECO"/>
  </r>
  <r>
    <n v="1533094"/>
    <x v="7"/>
    <s v="0"/>
    <s v="0100"/>
    <s v="BFC-10"/>
    <s v="PP01"/>
    <s v="ASSEMBLY"/>
    <x v="8"/>
    <d v="2019-07-02T00:00:00"/>
    <d v="1899-12-30T08:50:11"/>
    <d v="2019-07-02T00:00:00"/>
    <d v="1899-12-30T09:33:32"/>
    <n v="10.532999999999999"/>
    <s v="MIN"/>
    <n v="10.532999999999999"/>
    <n v="40"/>
    <s v="MIN"/>
    <s v="CNF  PRT  REL  TECO"/>
  </r>
  <r>
    <n v="1533094"/>
    <x v="7"/>
    <s v="0"/>
    <s v="0110"/>
    <s v="BFC-90"/>
    <s v="PP01"/>
    <s v="ASSY IN PROCESS INSPECTION"/>
    <x v="9"/>
    <d v="2019-07-03T00:00:00"/>
    <d v="1899-12-30T08:40:05"/>
    <d v="2019-07-03T00:00:00"/>
    <d v="1899-12-30T08:40:05"/>
    <n v="20"/>
    <s v="MIN"/>
    <n v="20"/>
    <n v="20"/>
    <s v="MIN"/>
    <s v="CNF  ORSP PRT  REL  TECO"/>
  </r>
  <r>
    <n v="1533094"/>
    <x v="7"/>
    <s v="0"/>
    <s v="0120"/>
    <s v="BFC-90"/>
    <s v="PP01"/>
    <s v="ASSY IN PROCESS INSPECTION"/>
    <x v="10"/>
    <d v="2019-07-03T00:00:00"/>
    <d v="1899-12-30T14:50:56"/>
    <d v="2019-07-03T00:00:00"/>
    <d v="1899-12-30T14:50:56"/>
    <n v="50"/>
    <s v="MIN"/>
    <n v="50"/>
    <n v="50"/>
    <s v="MIN"/>
    <s v="CNF  ORSP PRT  REL  TECO"/>
  </r>
  <r>
    <n v="1533094"/>
    <x v="7"/>
    <s v="0"/>
    <s v="0140"/>
    <s v="BFC-99"/>
    <s v="PP03"/>
    <s v="FINAL INSPECTION"/>
    <x v="11"/>
    <d v="2019-07-04T00:00:00"/>
    <d v="1899-12-30T12:21:13"/>
    <d v="2019-07-04T00:00:00"/>
    <d v="1899-12-30T12:21:13"/>
    <n v="10"/>
    <s v="MIN"/>
    <n v="10"/>
    <n v="10"/>
    <s v="MIN"/>
    <s v="CNF  ORSP PRT  REL  TECO"/>
  </r>
  <r>
    <n v="1533094"/>
    <x v="7"/>
    <s v="1"/>
    <s v="0010"/>
    <s v="BFC-10"/>
    <s v="PP95"/>
    <s v="ASSEMBLY"/>
    <x v="12"/>
    <d v="2019-07-01T00:00:00"/>
    <d v="1899-12-30T08:25:47"/>
    <d v="2019-07-03T00:00:00"/>
    <d v="1899-12-30T08:43:43"/>
    <n v="2852.26"/>
    <s v="MIN"/>
    <n v="2852.26"/>
    <n v="1"/>
    <s v="MIN"/>
    <s v="CNF  PRT  REL  TECO"/>
  </r>
  <r>
    <n v="1533094"/>
    <x v="7"/>
    <s v="2"/>
    <s v="0070"/>
    <s v="PFC-20"/>
    <s v="PP95"/>
    <s v="PAINT"/>
    <x v="13"/>
    <d v="2019-06-26T00:00:00"/>
    <d v="1899-12-30T14:55:28"/>
    <d v="2019-06-26T00:00:00"/>
    <d v="1899-12-30T21:08:10"/>
    <n v="6.2119999999999997"/>
    <s v="H"/>
    <n v="372.71999999999997"/>
    <n v="5"/>
    <s v="MIN"/>
    <s v="CNF  PRT  REL  TECO"/>
  </r>
  <r>
    <n v="1533094"/>
    <x v="7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3094"/>
    <x v="7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3094"/>
    <x v="7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3095"/>
    <x v="7"/>
    <s v="0"/>
    <s v="0010"/>
    <s v="BFC-10"/>
    <s v="PP01"/>
    <s v="ASSEMBLY"/>
    <x v="19"/>
    <d v="2019-06-17T00:00:00"/>
    <d v="1899-12-30T13:09:10"/>
    <d v="2019-06-17T00:00:00"/>
    <d v="1899-12-30T13:20:41"/>
    <n v="3.95"/>
    <s v="MIN"/>
    <n v="3.95"/>
    <n v="20"/>
    <s v="MIN"/>
    <s v="CNF  PRT  REL  TECO"/>
  </r>
  <r>
    <n v="1533095"/>
    <x v="7"/>
    <s v="0"/>
    <s v="0020"/>
    <s v="BFC-90"/>
    <s v="PP01"/>
    <s v="ASSY IN PROCESS INSPECTION"/>
    <x v="1"/>
    <d v="2019-06-18T00:00:00"/>
    <d v="1899-12-30T07:51:12"/>
    <d v="2019-06-18T00:00:00"/>
    <d v="1899-12-30T07:51:12"/>
    <n v="30"/>
    <s v="MIN"/>
    <n v="30"/>
    <n v="30"/>
    <s v="MIN"/>
    <s v="CNF  ORSP PRT  REL  TECO"/>
  </r>
  <r>
    <n v="1533095"/>
    <x v="7"/>
    <s v="0"/>
    <s v="0030"/>
    <s v="BFC-10"/>
    <s v="PP01"/>
    <s v="ASSEMBLY"/>
    <x v="2"/>
    <d v="2019-06-19T00:00:00"/>
    <d v="1899-12-30T07:36:39"/>
    <d v="2019-06-19T00:00:00"/>
    <d v="1899-12-30T15:39:35"/>
    <n v="27901"/>
    <s v="S"/>
    <n v="465.01666666666665"/>
    <n v="200"/>
    <s v="MIN"/>
    <s v="CNF  PRT  REL  TECO"/>
  </r>
  <r>
    <n v="1533095"/>
    <x v="7"/>
    <s v="0"/>
    <s v="0040"/>
    <s v="BFC-10"/>
    <s v="PP01"/>
    <s v="ASSEMBLY"/>
    <x v="3"/>
    <d v="2019-06-19T00:00:00"/>
    <d v="1899-12-30T15:42:29"/>
    <d v="2019-06-24T00:00:00"/>
    <d v="1899-12-30T07:58:12"/>
    <n v="20.350000000000001"/>
    <s v="H"/>
    <n v="1221"/>
    <n v="500"/>
    <s v="MIN"/>
    <s v="CNF  PRT  REL  TECO"/>
  </r>
  <r>
    <n v="1533095"/>
    <x v="7"/>
    <s v="0"/>
    <s v="0050"/>
    <s v="BFC-90"/>
    <s v="PP01"/>
    <s v="ASSY IN PROCESS INSPECTION"/>
    <x v="4"/>
    <d v="2019-06-24T00:00:00"/>
    <d v="1899-12-30T11:10:24"/>
    <d v="2019-06-24T00:00:00"/>
    <d v="1899-12-30T11:10:24"/>
    <n v="20"/>
    <s v="MIN"/>
    <n v="20"/>
    <n v="20"/>
    <s v="MIN"/>
    <s v="CNF  ORSP PRT  REL  TECO"/>
  </r>
  <r>
    <n v="1533095"/>
    <x v="7"/>
    <s v="0"/>
    <s v="0060"/>
    <s v="BFC-90"/>
    <s v="PP01"/>
    <s v="ASSY IN PROCESS INSPECTION"/>
    <x v="5"/>
    <d v="2019-06-24T00:00:00"/>
    <d v="1899-12-30T12:04:43"/>
    <d v="2019-06-24T00:00:00"/>
    <d v="1899-12-30T12:04:43"/>
    <n v="20"/>
    <s v="MIN"/>
    <n v="20"/>
    <n v="20"/>
    <s v="MIN"/>
    <s v="CNF  ORSP PRT  REL  TECO"/>
  </r>
  <r>
    <n v="1533095"/>
    <x v="7"/>
    <s v="0"/>
    <s v="0070"/>
    <s v="PFC-20"/>
    <s v="PP01"/>
    <s v="PAINT"/>
    <x v="6"/>
    <d v="2019-06-24T00:00:00"/>
    <d v="1899-12-30T12:25:03"/>
    <d v="2019-06-25T00:00:00"/>
    <d v="1899-12-30T06:07:49"/>
    <n v="9.8870000000000005"/>
    <s v="H"/>
    <n v="593.22"/>
    <n v="450"/>
    <s v="MIN"/>
    <s v="CNF  PRT  REL  TECO"/>
  </r>
  <r>
    <n v="1533095"/>
    <x v="7"/>
    <s v="0"/>
    <s v="0080"/>
    <s v="PFC-99"/>
    <s v="PP01"/>
    <s v="PAINT INSPECTION"/>
    <x v="7"/>
    <d v="2019-06-26T00:00:00"/>
    <d v="1899-12-30T07:09:33"/>
    <d v="2019-06-26T00:00:00"/>
    <d v="1899-12-30T07:09:33"/>
    <n v="20"/>
    <s v="MIN"/>
    <n v="20"/>
    <n v="20"/>
    <s v="MIN"/>
    <s v="CNF  ORSP PRT  REL  TECO"/>
  </r>
  <r>
    <n v="1533095"/>
    <x v="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095"/>
    <x v="7"/>
    <s v="0"/>
    <s v="0100"/>
    <s v="BFC-10"/>
    <s v="PP01"/>
    <s v="ASSEMBLY"/>
    <x v="8"/>
    <d v="2019-07-03T00:00:00"/>
    <d v="1899-12-30T10:20:08"/>
    <d v="2019-07-03T00:00:00"/>
    <d v="1899-12-30T10:22:39"/>
    <n v="34"/>
    <s v="S"/>
    <n v="0.56666666666666665"/>
    <n v="40"/>
    <s v="MIN"/>
    <s v="CNF  PRT  REL  TECO"/>
  </r>
  <r>
    <n v="1533095"/>
    <x v="7"/>
    <s v="0"/>
    <s v="0110"/>
    <s v="BFC-90"/>
    <s v="PP01"/>
    <s v="ASSY IN PROCESS INSPECTION"/>
    <x v="9"/>
    <d v="2019-07-03T00:00:00"/>
    <d v="1899-12-30T13:20:19"/>
    <d v="2019-07-03T00:00:00"/>
    <d v="1899-12-30T13:20:19"/>
    <n v="20"/>
    <s v="MIN"/>
    <n v="20"/>
    <n v="20"/>
    <s v="MIN"/>
    <s v="CNF  ORSP PRT  REL  TECO"/>
  </r>
  <r>
    <n v="1533095"/>
    <x v="7"/>
    <s v="0"/>
    <s v="0120"/>
    <s v="BFC-90"/>
    <s v="PP01"/>
    <s v="ASSY IN PROCESS INSPECTION"/>
    <x v="10"/>
    <d v="2019-07-03T00:00:00"/>
    <d v="1899-12-30T13:20:22"/>
    <d v="2019-07-03T00:00:00"/>
    <d v="1899-12-30T13:20:22"/>
    <n v="50"/>
    <s v="MIN"/>
    <n v="50"/>
    <n v="50"/>
    <s v="MIN"/>
    <s v="CNF  ORSP PRT  REL  TECO"/>
  </r>
  <r>
    <n v="1533095"/>
    <x v="7"/>
    <s v="0"/>
    <s v="0130"/>
    <s v="BFC-99"/>
    <s v="PP01"/>
    <s v="FINAL INSPECTION"/>
    <x v="18"/>
    <d v="2019-07-03T00:00:00"/>
    <d v="1899-12-30T13:20:25"/>
    <d v="2019-07-03T00:00:00"/>
    <d v="1899-12-30T13:20:25"/>
    <n v="10"/>
    <s v="MIN"/>
    <n v="10"/>
    <n v="10"/>
    <s v="MIN"/>
    <s v="CNF  ORSP PRT  REL  TECO"/>
  </r>
  <r>
    <n v="1533095"/>
    <x v="7"/>
    <s v="0"/>
    <s v="0140"/>
    <s v="BFC-99"/>
    <s v="PP03"/>
    <s v="FINAL INSPECTION"/>
    <x v="11"/>
    <d v="2019-07-04T00:00:00"/>
    <d v="1899-12-30T12:21:28"/>
    <d v="2019-07-04T00:00:00"/>
    <d v="1899-12-30T12:21:28"/>
    <n v="10"/>
    <s v="MIN"/>
    <n v="10"/>
    <n v="10"/>
    <s v="MIN"/>
    <s v="CNF  ORSP PRT  REL  TECO"/>
  </r>
  <r>
    <n v="1533095"/>
    <x v="7"/>
    <s v="1"/>
    <s v="0010"/>
    <s v="BFC-10"/>
    <s v="PP95"/>
    <s v="ASSEMBLY"/>
    <x v="12"/>
    <d v="2019-06-26T00:00:00"/>
    <d v="1899-12-30T08:28:59"/>
    <d v="2019-06-26T00:00:00"/>
    <d v="1899-12-30T17:50:40"/>
    <n v="9.3610000000000007"/>
    <s v="H"/>
    <n v="561.66000000000008"/>
    <n v="1"/>
    <s v="MIN"/>
    <s v="CNF  PRT  REL  TECO"/>
  </r>
  <r>
    <n v="1533095"/>
    <x v="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098"/>
    <x v="7"/>
    <s v="0"/>
    <s v="0010"/>
    <s v="BFC-10"/>
    <s v="PP01"/>
    <s v="ASSEMBLY"/>
    <x v="0"/>
    <d v="2019-06-19T00:00:00"/>
    <d v="1899-12-30T08:04:00"/>
    <d v="2019-06-24T00:00:00"/>
    <d v="1899-12-30T09:05:29"/>
    <n v="70.209999999999994"/>
    <s v="MIN"/>
    <n v="70.209999999999994"/>
    <n v="20"/>
    <s v="MIN"/>
    <s v="CNF  PRT  REL  TECO"/>
  </r>
  <r>
    <n v="1533098"/>
    <x v="7"/>
    <s v="0"/>
    <s v="0020"/>
    <s v="BFC-90"/>
    <s v="PP01"/>
    <s v="ASSY IN PROCESS INSPECTION"/>
    <x v="1"/>
    <d v="2019-06-24T00:00:00"/>
    <d v="1899-12-30T09:36:02"/>
    <d v="2019-06-24T00:00:00"/>
    <d v="1899-12-30T09:36:02"/>
    <n v="30"/>
    <s v="MIN"/>
    <n v="30"/>
    <n v="30"/>
    <s v="MIN"/>
    <s v="CNF  ORSP PRT  REL  TECO"/>
  </r>
  <r>
    <n v="1533098"/>
    <x v="7"/>
    <s v="0"/>
    <s v="0030"/>
    <s v="BFC-10"/>
    <s v="PP01"/>
    <s v="ASSEMBLY"/>
    <x v="2"/>
    <d v="2019-06-24T00:00:00"/>
    <d v="1899-12-30T09:41:47"/>
    <d v="2019-06-24T00:00:00"/>
    <d v="1899-12-30T13:00:27"/>
    <n v="3.3109999999999999"/>
    <s v="H"/>
    <n v="198.66"/>
    <n v="200"/>
    <s v="MIN"/>
    <s v="CNF  PRT  REL  TECO"/>
  </r>
  <r>
    <n v="1533098"/>
    <x v="7"/>
    <s v="0"/>
    <s v="0040"/>
    <s v="BFC-10"/>
    <s v="PP01"/>
    <s v="ASSEMBLY"/>
    <x v="3"/>
    <d v="2019-06-24T00:00:00"/>
    <d v="1899-12-30T13:00:55"/>
    <d v="2019-06-25T00:00:00"/>
    <d v="1899-12-30T12:10:02"/>
    <n v="5.5640000000000001"/>
    <s v="H"/>
    <n v="333.84000000000003"/>
    <n v="500"/>
    <s v="MIN"/>
    <s v="CNF  PRT  REL  TECO"/>
  </r>
  <r>
    <n v="1533098"/>
    <x v="7"/>
    <s v="0"/>
    <s v="0050"/>
    <s v="BFC-90"/>
    <s v="PP01"/>
    <s v="ASSY IN PROCESS INSPECTION"/>
    <x v="4"/>
    <d v="2019-06-25T00:00:00"/>
    <d v="1899-12-30T14:17:37"/>
    <d v="2019-06-25T00:00:00"/>
    <d v="1899-12-30T14:17:37"/>
    <n v="20"/>
    <s v="MIN"/>
    <n v="20"/>
    <n v="20"/>
    <s v="MIN"/>
    <s v="CNF  ORSP PRT  REL  TECO"/>
  </r>
  <r>
    <n v="1533098"/>
    <x v="7"/>
    <s v="0"/>
    <s v="0060"/>
    <s v="BFC-90"/>
    <s v="PP01"/>
    <s v="ASSY IN PROCESS INSPECTION"/>
    <x v="5"/>
    <d v="2019-06-25T00:00:00"/>
    <d v="1899-12-30T14:34:30"/>
    <d v="2019-06-25T00:00:00"/>
    <d v="1899-12-30T14:34:30"/>
    <n v="20"/>
    <s v="MIN"/>
    <n v="20"/>
    <n v="20"/>
    <s v="MIN"/>
    <s v="CNF  ORSP PRT  REL  TECO"/>
  </r>
  <r>
    <n v="1533098"/>
    <x v="7"/>
    <s v="0"/>
    <s v="0070"/>
    <s v="PFC-20"/>
    <s v="PP01"/>
    <s v="PAINT"/>
    <x v="6"/>
    <d v="2019-06-25T00:00:00"/>
    <d v="1899-12-30T17:01:12"/>
    <d v="2019-06-26T00:00:00"/>
    <d v="1899-12-30T13:09:04"/>
    <n v="6.63"/>
    <s v="H"/>
    <n v="397.8"/>
    <n v="450"/>
    <s v="MIN"/>
    <s v="CNF  PRT  REL  TECO"/>
  </r>
  <r>
    <n v="1533098"/>
    <x v="7"/>
    <s v="0"/>
    <s v="0080"/>
    <s v="PFC-99"/>
    <s v="PP01"/>
    <s v="PAINT INSPECTION"/>
    <x v="7"/>
    <d v="2019-06-27T00:00:00"/>
    <d v="1899-12-30T09:08:12"/>
    <d v="2019-06-27T00:00:00"/>
    <d v="1899-12-30T09:08:12"/>
    <n v="20"/>
    <s v="MIN"/>
    <n v="20"/>
    <n v="20"/>
    <s v="MIN"/>
    <s v="CNF  ORSP PRT  REL  TECO"/>
  </r>
  <r>
    <n v="1533098"/>
    <x v="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098"/>
    <x v="7"/>
    <s v="0"/>
    <s v="0100"/>
    <s v="BFC-10"/>
    <s v="PP01"/>
    <s v="ASSEMBLY"/>
    <x v="8"/>
    <d v="2019-07-02T00:00:00"/>
    <d v="1899-12-30T09:38:13"/>
    <d v="2019-07-02T00:00:00"/>
    <d v="1899-12-30T10:29:24"/>
    <n v="25.6"/>
    <s v="MIN"/>
    <n v="25.6"/>
    <n v="40"/>
    <s v="MIN"/>
    <s v="CNF  PRT  REL  TECO"/>
  </r>
  <r>
    <n v="1533098"/>
    <x v="7"/>
    <s v="0"/>
    <s v="0110"/>
    <s v="BFC-90"/>
    <s v="PP01"/>
    <s v="ASSY IN PROCESS INSPECTION"/>
    <x v="9"/>
    <d v="2019-07-03T00:00:00"/>
    <d v="1899-12-30T13:20:42"/>
    <d v="2019-07-03T00:00:00"/>
    <d v="1899-12-30T13:20:42"/>
    <n v="20"/>
    <s v="MIN"/>
    <n v="20"/>
    <n v="20"/>
    <s v="MIN"/>
    <s v="CNF  ORSP PRT  REL  TECO"/>
  </r>
  <r>
    <n v="1533098"/>
    <x v="7"/>
    <s v="0"/>
    <s v="0120"/>
    <s v="BFC-90"/>
    <s v="PP01"/>
    <s v="ASSY IN PROCESS INSPECTION"/>
    <x v="10"/>
    <d v="2019-07-03T00:00:00"/>
    <d v="1899-12-30T13:20:45"/>
    <d v="2019-07-03T00:00:00"/>
    <d v="1899-12-30T13:20:45"/>
    <n v="50"/>
    <s v="MIN"/>
    <n v="50"/>
    <n v="50"/>
    <s v="MIN"/>
    <s v="CNF  ORSP PRT  REL  TECO"/>
  </r>
  <r>
    <n v="1533098"/>
    <x v="7"/>
    <s v="0"/>
    <s v="0130"/>
    <s v="BFC-99"/>
    <s v="PP01"/>
    <s v="FINAL INSPECTION"/>
    <x v="18"/>
    <d v="2019-07-03T00:00:00"/>
    <d v="1899-12-30T13:20:47"/>
    <d v="2019-07-03T00:00:00"/>
    <d v="1899-12-30T13:20:47"/>
    <n v="10"/>
    <s v="MIN"/>
    <n v="10"/>
    <n v="10"/>
    <s v="MIN"/>
    <s v="CNF  ORSP PRT  REL  TECO"/>
  </r>
  <r>
    <n v="1533098"/>
    <x v="7"/>
    <s v="0"/>
    <s v="0140"/>
    <s v="BFC-99"/>
    <s v="PP03"/>
    <s v="FINAL INSPECTION"/>
    <x v="11"/>
    <d v="2019-07-04T00:00:00"/>
    <d v="1899-12-30T12:21:43"/>
    <d v="2019-07-04T00:00:00"/>
    <d v="1899-12-30T12:21:43"/>
    <n v="10"/>
    <s v="MIN"/>
    <n v="10"/>
    <n v="10"/>
    <s v="MIN"/>
    <s v="CNF  ORSP PRT  REL  TECO"/>
  </r>
  <r>
    <n v="1533098"/>
    <x v="7"/>
    <s v="1"/>
    <s v="0010"/>
    <s v="BFC-10"/>
    <s v="PP95"/>
    <s v="ASSEMBLY"/>
    <x v="12"/>
    <d v="2019-06-27T00:00:00"/>
    <d v="1899-12-30T10:27:54"/>
    <d v="2019-06-27T00:00:00"/>
    <d v="1899-12-30T15:42:58"/>
    <n v="5.2510000000000003"/>
    <s v="H"/>
    <n v="315.06"/>
    <n v="1"/>
    <s v="MIN"/>
    <s v="CNF  PRT  REL  TECO"/>
  </r>
  <r>
    <n v="1533098"/>
    <x v="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099"/>
    <x v="7"/>
    <s v="0"/>
    <s v="0010"/>
    <s v="BFC-10"/>
    <s v="PP01"/>
    <s v="ASSEMBLY"/>
    <x v="0"/>
    <d v="2019-06-17T00:00:00"/>
    <d v="1899-12-30T13:16:59"/>
    <d v="2019-06-17T00:00:00"/>
    <d v="1899-12-30T13:20:41"/>
    <n v="56"/>
    <s v="S"/>
    <n v="0.93333333333333335"/>
    <n v="20"/>
    <s v="MIN"/>
    <s v="CNF  PRT  REL  TECO"/>
  </r>
  <r>
    <n v="1533099"/>
    <x v="7"/>
    <s v="0"/>
    <s v="0020"/>
    <s v="BFC-90"/>
    <s v="PP01"/>
    <s v="ASSY IN PROCESS INSPECTION"/>
    <x v="1"/>
    <d v="2019-06-18T00:00:00"/>
    <d v="1899-12-30T07:51:50"/>
    <d v="2019-06-18T00:00:00"/>
    <d v="1899-12-30T07:51:50"/>
    <n v="30"/>
    <s v="MIN"/>
    <n v="30"/>
    <n v="30"/>
    <s v="MIN"/>
    <s v="CNF  ORSP PRT  REL  TECO"/>
  </r>
  <r>
    <n v="1533099"/>
    <x v="7"/>
    <s v="0"/>
    <s v="0030"/>
    <s v="BFC-10"/>
    <s v="PP01"/>
    <s v="ASSEMBLY"/>
    <x v="2"/>
    <d v="2019-06-19T00:00:00"/>
    <d v="1899-12-30T08:00:49"/>
    <d v="2019-06-25T00:00:00"/>
    <d v="1899-12-30T11:30:43"/>
    <n v="25.192"/>
    <s v="H"/>
    <n v="1511.52"/>
    <n v="200"/>
    <s v="MIN"/>
    <s v="CNF  PRT  REL  TECO"/>
  </r>
  <r>
    <n v="1533099"/>
    <x v="7"/>
    <s v="0"/>
    <s v="0040"/>
    <s v="BFC-10"/>
    <s v="PP01"/>
    <s v="ASSEMBLY"/>
    <x v="3"/>
    <d v="2019-06-25T00:00:00"/>
    <d v="1899-12-30T12:12:09"/>
    <d v="2019-06-25T00:00:00"/>
    <d v="1899-12-30T18:00:49"/>
    <n v="5.8109999999999999"/>
    <s v="H"/>
    <n v="348.65999999999997"/>
    <n v="500"/>
    <s v="MIN"/>
    <s v="CNF  PRT  REL  TECO"/>
  </r>
  <r>
    <n v="1533099"/>
    <x v="7"/>
    <s v="0"/>
    <s v="0050"/>
    <s v="BFC-90"/>
    <s v="PP01"/>
    <s v="ASSY IN PROCESS INSPECTION"/>
    <x v="4"/>
    <d v="2019-06-26T00:00:00"/>
    <d v="1899-12-30T11:20:53"/>
    <d v="2019-06-26T00:00:00"/>
    <d v="1899-12-30T11:20:53"/>
    <n v="20"/>
    <s v="MIN"/>
    <n v="20"/>
    <n v="20"/>
    <s v="MIN"/>
    <s v="CNF  ORSP PRT  REL  TECO"/>
  </r>
  <r>
    <n v="1533099"/>
    <x v="7"/>
    <s v="0"/>
    <s v="0060"/>
    <s v="BFC-90"/>
    <s v="PP01"/>
    <s v="ASSY IN PROCESS INSPECTION"/>
    <x v="5"/>
    <d v="2019-06-26T00:00:00"/>
    <d v="1899-12-30T14:05:15"/>
    <d v="2019-06-26T00:00:00"/>
    <d v="1899-12-30T14:05:15"/>
    <n v="20"/>
    <s v="MIN"/>
    <n v="20"/>
    <n v="20"/>
    <s v="MIN"/>
    <s v="CNF  ORSP PRT  REL  TECO"/>
  </r>
  <r>
    <n v="1533099"/>
    <x v="7"/>
    <s v="0"/>
    <s v="0070"/>
    <s v="PFC-20"/>
    <s v="PP01"/>
    <s v="PAINT"/>
    <x v="6"/>
    <d v="2019-06-26T00:00:00"/>
    <d v="1899-12-30T14:17:07"/>
    <d v="2019-06-27T00:00:00"/>
    <d v="1899-12-30T06:33:36"/>
    <n v="388.86700000000002"/>
    <s v="MIN"/>
    <n v="388.86700000000002"/>
    <n v="450"/>
    <s v="MIN"/>
    <s v="CNF  PRT  REL  TECO"/>
  </r>
  <r>
    <n v="1533099"/>
    <x v="7"/>
    <s v="0"/>
    <s v="0080"/>
    <s v="PFC-99"/>
    <s v="PP01"/>
    <s v="PAINT INSPECTION"/>
    <x v="7"/>
    <d v="2019-06-30T00:00:00"/>
    <d v="1899-12-30T07:22:26"/>
    <d v="2019-06-30T00:00:00"/>
    <d v="1899-12-30T07:22:26"/>
    <n v="20"/>
    <s v="MIN"/>
    <n v="20"/>
    <n v="20"/>
    <s v="MIN"/>
    <s v="CNF  ORSP PRT  REL  TECO"/>
  </r>
  <r>
    <n v="1533099"/>
    <x v="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099"/>
    <x v="7"/>
    <s v="0"/>
    <s v="0100"/>
    <s v="BFC-10"/>
    <s v="PP01"/>
    <s v="ASSEMBLY"/>
    <x v="8"/>
    <d v="2019-07-02T00:00:00"/>
    <d v="1899-12-30T09:38:13"/>
    <d v="2019-07-02T00:00:00"/>
    <d v="1899-12-30T10:29:24"/>
    <n v="25.6"/>
    <s v="MIN"/>
    <n v="25.6"/>
    <n v="40"/>
    <s v="MIN"/>
    <s v="CNF  PRT  REL  TECO"/>
  </r>
  <r>
    <n v="1533099"/>
    <x v="7"/>
    <s v="0"/>
    <s v="0110"/>
    <s v="BFC-90"/>
    <s v="PP01"/>
    <s v="ASSY IN PROCESS INSPECTION"/>
    <x v="9"/>
    <d v="2019-07-02T00:00:00"/>
    <d v="1899-12-30T15:44:38"/>
    <d v="2019-07-02T00:00:00"/>
    <d v="1899-12-30T15:44:38"/>
    <n v="20"/>
    <s v="MIN"/>
    <n v="20"/>
    <n v="20"/>
    <s v="MIN"/>
    <s v="CNF  ORSP PRT  REL  TECO"/>
  </r>
  <r>
    <n v="1533099"/>
    <x v="7"/>
    <s v="0"/>
    <s v="0120"/>
    <s v="BFC-90"/>
    <s v="PP01"/>
    <s v="ASSY IN PROCESS INSPECTION"/>
    <x v="10"/>
    <d v="2019-07-02T00:00:00"/>
    <d v="1899-12-30T15:44:43"/>
    <d v="2019-07-02T00:00:00"/>
    <d v="1899-12-30T15:44:43"/>
    <n v="50"/>
    <s v="MIN"/>
    <n v="50"/>
    <n v="50"/>
    <s v="MIN"/>
    <s v="CNF  ORSP PRT  REL  TECO"/>
  </r>
  <r>
    <n v="1533099"/>
    <x v="7"/>
    <s v="0"/>
    <s v="0130"/>
    <s v="BFC-99"/>
    <s v="PP01"/>
    <s v="FINAL INSPECTION"/>
    <x v="18"/>
    <d v="2019-07-02T00:00:00"/>
    <d v="1899-12-30T15:44:46"/>
    <d v="2019-07-02T00:00:00"/>
    <d v="1899-12-30T15:44:46"/>
    <n v="10"/>
    <s v="MIN"/>
    <n v="10"/>
    <n v="10"/>
    <s v="MIN"/>
    <s v="CNF  ORSP PRT  REL  TECO"/>
  </r>
  <r>
    <n v="1533099"/>
    <x v="7"/>
    <s v="0"/>
    <s v="0140"/>
    <s v="BFC-99"/>
    <s v="PP03"/>
    <s v="FINAL INSPECTION"/>
    <x v="11"/>
    <d v="2019-07-07T00:00:00"/>
    <d v="1899-12-30T10:25:08"/>
    <d v="2019-07-07T00:00:00"/>
    <d v="1899-12-30T10:25:08"/>
    <n v="10"/>
    <s v="MIN"/>
    <n v="10"/>
    <n v="10"/>
    <s v="MIN"/>
    <s v="CNF  ORSP PRT  REL  TECO"/>
  </r>
  <r>
    <n v="1533099"/>
    <x v="7"/>
    <s v="1"/>
    <s v="0010"/>
    <s v="BFC-10"/>
    <s v="PP95"/>
    <s v="ASSEMBLY"/>
    <x v="12"/>
    <d v="2019-06-23T00:00:00"/>
    <d v="1899-12-30T07:46:42"/>
    <d v="2019-06-26T00:00:00"/>
    <d v="1899-12-30T10:28:24"/>
    <n v="32.985999999999997"/>
    <s v="H"/>
    <n v="1979.1599999999999"/>
    <n v="1"/>
    <s v="MIN"/>
    <s v="CNF  PRT  REL  TECO"/>
  </r>
  <r>
    <n v="1533099"/>
    <x v="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679"/>
    <x v="8"/>
    <s v="0"/>
    <s v="0010"/>
    <s v="BFC-10"/>
    <s v="PP01"/>
    <s v="ASSEMBLY"/>
    <x v="0"/>
    <d v="2019-06-19T00:00:00"/>
    <d v="1899-12-30T09:56:39"/>
    <d v="2019-06-19T00:00:00"/>
    <d v="1899-12-30T10:01:44"/>
    <n v="1.2669999999999999"/>
    <s v="MIN"/>
    <n v="1.2669999999999999"/>
    <n v="20"/>
    <s v="MIN"/>
    <s v="CNF  PRT  REL  TECO"/>
  </r>
  <r>
    <n v="1533679"/>
    <x v="8"/>
    <s v="0"/>
    <s v="0020"/>
    <s v="BFC-90"/>
    <s v="PP01"/>
    <s v="ASSY IN PROCESS INSPECTION"/>
    <x v="1"/>
    <d v="2019-06-19T00:00:00"/>
    <d v="1899-12-30T10:53:25"/>
    <d v="2019-06-19T00:00:00"/>
    <d v="1899-12-30T10:53:25"/>
    <n v="30"/>
    <s v="MIN"/>
    <n v="30"/>
    <n v="30"/>
    <s v="MIN"/>
    <s v="CNF  ORSP PRT  REL  TECO"/>
  </r>
  <r>
    <n v="1533679"/>
    <x v="8"/>
    <s v="0"/>
    <s v="0030"/>
    <s v="BFC-10"/>
    <s v="PP01"/>
    <s v="ASSEMBLY"/>
    <x v="2"/>
    <d v="2019-06-26T00:00:00"/>
    <d v="1899-12-30T07:31:36"/>
    <d v="2019-07-01T00:00:00"/>
    <d v="1899-12-30T07:47:42"/>
    <n v="13.85"/>
    <s v="H"/>
    <n v="831"/>
    <n v="200"/>
    <s v="MIN"/>
    <s v="CNF  PRT  REL  TECO"/>
  </r>
  <r>
    <n v="1533679"/>
    <x v="8"/>
    <s v="0"/>
    <s v="0040"/>
    <s v="BFC-10"/>
    <s v="PP01"/>
    <s v="ASSEMBLY"/>
    <x v="3"/>
    <d v="2019-07-01T00:00:00"/>
    <d v="1899-12-30T07:58:17"/>
    <d v="2019-07-02T00:00:00"/>
    <d v="1899-12-30T12:50:23"/>
    <n v="13.691000000000001"/>
    <s v="H"/>
    <n v="821.46"/>
    <n v="500"/>
    <s v="MIN"/>
    <s v="CNF  PRT  REL  TECO"/>
  </r>
  <r>
    <n v="1533679"/>
    <x v="8"/>
    <s v="0"/>
    <s v="0050"/>
    <s v="BFC-90"/>
    <s v="PP01"/>
    <s v="ASSY IN PROCESS INSPECTION"/>
    <x v="4"/>
    <d v="2019-07-02T00:00:00"/>
    <d v="1899-12-30T14:05:10"/>
    <d v="2019-07-02T00:00:00"/>
    <d v="1899-12-30T14:05:10"/>
    <n v="20"/>
    <s v="MIN"/>
    <n v="20"/>
    <n v="20"/>
    <s v="MIN"/>
    <s v="CNF  ORSP PRT  REL  TECO"/>
  </r>
  <r>
    <n v="1533679"/>
    <x v="8"/>
    <s v="0"/>
    <s v="0060"/>
    <s v="BFC-90"/>
    <s v="PP01"/>
    <s v="ASSY IN PROCESS INSPECTION"/>
    <x v="5"/>
    <d v="2019-07-02T00:00:00"/>
    <d v="1899-12-30T14:05:17"/>
    <d v="2019-07-02T00:00:00"/>
    <d v="1899-12-30T14:05:17"/>
    <n v="20"/>
    <s v="MIN"/>
    <n v="20"/>
    <n v="20"/>
    <s v="MIN"/>
    <s v="CNF  ORSP PRT  REL  TECO"/>
  </r>
  <r>
    <n v="1533679"/>
    <x v="8"/>
    <s v="0"/>
    <s v="0070"/>
    <s v="PFC-20"/>
    <s v="PP01"/>
    <s v="PAINT"/>
    <x v="6"/>
    <d v="2019-07-03T00:00:00"/>
    <d v="1899-12-30T04:23:33"/>
    <d v="2019-07-28T00:00:00"/>
    <d v="1899-12-30T09:17:22"/>
    <n v="2.59"/>
    <s v="H"/>
    <n v="155.39999999999998"/>
    <n v="450"/>
    <s v="MIN"/>
    <s v="CNF  PRT  REL  TECO"/>
  </r>
  <r>
    <n v="1533679"/>
    <x v="8"/>
    <s v="0"/>
    <s v="0080"/>
    <s v="PFC-99"/>
    <s v="PP01"/>
    <s v="PAINT INSPECTION"/>
    <x v="7"/>
    <d v="2019-07-28T00:00:00"/>
    <d v="1899-12-30T09:46:00"/>
    <d v="2019-07-28T00:00:00"/>
    <d v="1899-12-30T09:46:00"/>
    <n v="20"/>
    <s v="MIN"/>
    <n v="20"/>
    <n v="20"/>
    <s v="MIN"/>
    <s v="CNF  ORSP PRT  REL  TECO"/>
  </r>
  <r>
    <n v="1533679"/>
    <x v="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679"/>
    <x v="8"/>
    <s v="0"/>
    <s v="0100"/>
    <s v="BFC-10"/>
    <s v="PP01"/>
    <s v="ASSEMBLY"/>
    <x v="8"/>
    <d v="2019-08-01T00:00:00"/>
    <d v="1899-12-30T10:30:44"/>
    <d v="2019-08-01T00:00:00"/>
    <d v="1899-12-30T15:54:39"/>
    <n v="46.267000000000003"/>
    <s v="MIN"/>
    <n v="46.267000000000003"/>
    <n v="40"/>
    <s v="MIN"/>
    <s v="CNF  PRT  REL  TECO"/>
  </r>
  <r>
    <n v="1533679"/>
    <x v="8"/>
    <s v="0"/>
    <s v="0110"/>
    <s v="BFC-90"/>
    <s v="PP01"/>
    <s v="ASSY IN PROCESS INSPECTION"/>
    <x v="9"/>
    <d v="2019-08-07T00:00:00"/>
    <d v="1899-12-30T12:44:45"/>
    <d v="2019-08-07T00:00:00"/>
    <d v="1899-12-30T12:44:45"/>
    <n v="20"/>
    <s v="MIN"/>
    <n v="20"/>
    <n v="20"/>
    <s v="MIN"/>
    <s v="CNF  ORSP PRT  REL  TECO"/>
  </r>
  <r>
    <n v="1533679"/>
    <x v="8"/>
    <s v="0"/>
    <s v="0120"/>
    <s v="BFC-90"/>
    <s v="PP01"/>
    <s v="ASSY IN PROCESS INSPECTION"/>
    <x v="10"/>
    <d v="2019-08-07T00:00:00"/>
    <d v="1899-12-30T12:44:50"/>
    <d v="2019-08-07T00:00:00"/>
    <d v="1899-12-30T12:44:50"/>
    <n v="50"/>
    <s v="MIN"/>
    <n v="50"/>
    <n v="50"/>
    <s v="MIN"/>
    <s v="CNF  ORSP PRT  REL  TECO"/>
  </r>
  <r>
    <n v="1533679"/>
    <x v="8"/>
    <s v="0"/>
    <s v="0130"/>
    <s v="BFC-99"/>
    <s v="PP01"/>
    <s v="FINAL INSPECTION"/>
    <x v="18"/>
    <d v="2019-08-07T00:00:00"/>
    <d v="1899-12-30T12:44:55"/>
    <d v="2019-08-07T00:00:00"/>
    <d v="1899-12-30T12:44:55"/>
    <n v="10"/>
    <s v="MIN"/>
    <n v="10"/>
    <n v="10"/>
    <s v="MIN"/>
    <s v="CNF  ORSP PRT  REL  TECO"/>
  </r>
  <r>
    <n v="1533679"/>
    <x v="8"/>
    <s v="0"/>
    <s v="0140"/>
    <s v="BFC-99"/>
    <s v="PP03"/>
    <s v="FINAL INSPECTION"/>
    <x v="11"/>
    <d v="2019-08-08T00:00:00"/>
    <d v="1899-12-30T10:38:14"/>
    <d v="2019-08-08T00:00:00"/>
    <d v="1899-12-30T10:38:14"/>
    <n v="10"/>
    <s v="MIN"/>
    <n v="10"/>
    <n v="10"/>
    <s v="MIN"/>
    <s v="CNF  ORSP PRT  REL  TECO"/>
  </r>
  <r>
    <n v="1533679"/>
    <x v="8"/>
    <s v="1"/>
    <s v="0010"/>
    <s v="BFC-10"/>
    <s v="PP95"/>
    <s v="ASSEMBLY"/>
    <x v="12"/>
    <d v="2019-07-28T00:00:00"/>
    <d v="1899-12-30T10:56:51"/>
    <d v="2019-07-28T00:00:00"/>
    <d v="1899-12-30T17:47:38"/>
    <n v="6.8460000000000001"/>
    <s v="H"/>
    <n v="410.76"/>
    <n v="1"/>
    <s v="MIN"/>
    <s v="CNF  PRT  REL  TECO"/>
  </r>
  <r>
    <n v="1533679"/>
    <x v="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700"/>
    <x v="9"/>
    <s v="0"/>
    <s v="0010"/>
    <s v="BFC-10"/>
    <s v="PP01"/>
    <s v="ASSEMBLY"/>
    <x v="0"/>
    <d v="2019-06-20T00:00:00"/>
    <d v="1899-12-30T12:15:47"/>
    <d v="2019-06-20T00:00:00"/>
    <d v="1899-12-30T12:17:05"/>
    <n v="39"/>
    <s v="S"/>
    <n v="0.65"/>
    <n v="20"/>
    <s v="MIN"/>
    <s v="CNF  PRT  REL  TECO"/>
  </r>
  <r>
    <n v="1533700"/>
    <x v="9"/>
    <s v="0"/>
    <s v="0020"/>
    <s v="BFC-90"/>
    <s v="PP01"/>
    <s v="ASSY IN PROCESS INSPECTION"/>
    <x v="1"/>
    <d v="2019-06-25T00:00:00"/>
    <d v="1899-12-30T08:40:47"/>
    <d v="2019-06-25T00:00:00"/>
    <d v="1899-12-30T08:40:47"/>
    <n v="30"/>
    <s v="MIN"/>
    <n v="30"/>
    <n v="30"/>
    <s v="MIN"/>
    <s v="CNF  ORSP PRT  REL  TECO"/>
  </r>
  <r>
    <n v="1533700"/>
    <x v="9"/>
    <s v="0"/>
    <s v="0030"/>
    <s v="BFC-10"/>
    <s v="PP01"/>
    <s v="ASSEMBLY"/>
    <x v="2"/>
    <d v="2019-06-25T00:00:00"/>
    <d v="1899-12-30T08:47:12"/>
    <d v="2019-06-25T00:00:00"/>
    <d v="1899-12-30T09:31:17"/>
    <n v="44.082999999999998"/>
    <s v="MIN"/>
    <n v="44.082999999999998"/>
    <n v="200"/>
    <s v="MIN"/>
    <s v="CNF  PRT  REL  TECO"/>
  </r>
  <r>
    <n v="1533700"/>
    <x v="9"/>
    <s v="0"/>
    <s v="0040"/>
    <s v="BFC-10"/>
    <s v="PP01"/>
    <s v="ASSEMBLY"/>
    <x v="3"/>
    <d v="2019-06-25T00:00:00"/>
    <d v="1899-12-30T09:31:58"/>
    <d v="2019-07-01T00:00:00"/>
    <d v="1899-12-30T12:04:43"/>
    <n v="14.423"/>
    <s v="H"/>
    <n v="865.38"/>
    <n v="500"/>
    <s v="MIN"/>
    <s v="CNF  PRT  REL  TECO"/>
  </r>
  <r>
    <n v="1533700"/>
    <x v="9"/>
    <s v="0"/>
    <s v="0050"/>
    <s v="BFC-90"/>
    <s v="PP01"/>
    <s v="ASSY IN PROCESS INSPECTION"/>
    <x v="4"/>
    <d v="2019-07-01T00:00:00"/>
    <d v="1899-12-30T17:24:50"/>
    <d v="2019-07-01T00:00:00"/>
    <d v="1899-12-30T17:24:50"/>
    <n v="20"/>
    <s v="MIN"/>
    <n v="20"/>
    <n v="20"/>
    <s v="MIN"/>
    <s v="CNF  ORSP PRT  REL  TECO"/>
  </r>
  <r>
    <n v="1533700"/>
    <x v="9"/>
    <s v="0"/>
    <s v="0060"/>
    <s v="BFC-90"/>
    <s v="PP01"/>
    <s v="ASSY IN PROCESS INSPECTION"/>
    <x v="5"/>
    <d v="2019-07-01T00:00:00"/>
    <d v="1899-12-30T17:24:56"/>
    <d v="2019-07-01T00:00:00"/>
    <d v="1899-12-30T17:24:56"/>
    <n v="20"/>
    <s v="MIN"/>
    <n v="20"/>
    <n v="20"/>
    <s v="MIN"/>
    <s v="CNF  ORSP PRT  REL  TECO"/>
  </r>
  <r>
    <n v="1533700"/>
    <x v="9"/>
    <s v="0"/>
    <s v="0070"/>
    <s v="PFC-20"/>
    <s v="PP01"/>
    <s v="PAINT"/>
    <x v="6"/>
    <d v="2019-07-02T00:00:00"/>
    <d v="1899-12-30T01:50:43"/>
    <d v="2019-07-02T00:00:00"/>
    <d v="1899-12-30T14:37:38"/>
    <n v="5.282"/>
    <s v="H"/>
    <n v="316.92"/>
    <n v="450"/>
    <s v="MIN"/>
    <s v="CNF  PRT  REL  TECO"/>
  </r>
  <r>
    <n v="1533700"/>
    <x v="9"/>
    <s v="0"/>
    <s v="0080"/>
    <s v="PFC-99"/>
    <s v="PP01"/>
    <s v="PAINT INSPECTION"/>
    <x v="7"/>
    <d v="2019-07-04T00:00:00"/>
    <d v="1899-12-30T07:10:45"/>
    <d v="2019-07-04T00:00:00"/>
    <d v="1899-12-30T07:10:45"/>
    <n v="20"/>
    <s v="MIN"/>
    <n v="20"/>
    <n v="20"/>
    <s v="MIN"/>
    <s v="CNF  ORSP PRT  REL  TECO"/>
  </r>
  <r>
    <n v="1533700"/>
    <x v="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700"/>
    <x v="9"/>
    <s v="0"/>
    <s v="0100"/>
    <s v="BFC-10"/>
    <s v="PP01"/>
    <s v="ASSEMBLY"/>
    <x v="8"/>
    <d v="2019-07-04T00:00:00"/>
    <d v="1899-12-30T08:53:28"/>
    <d v="2019-07-04T00:00:00"/>
    <d v="1899-12-30T11:45:13"/>
    <n v="42.933"/>
    <s v="MIN"/>
    <n v="42.933"/>
    <n v="40"/>
    <s v="MIN"/>
    <s v="CNF  PRT  REL  TECO"/>
  </r>
  <r>
    <n v="1533700"/>
    <x v="9"/>
    <s v="0"/>
    <s v="0110"/>
    <s v="BFC-90"/>
    <s v="PP01"/>
    <s v="ASSY IN PROCESS INSPECTION"/>
    <x v="9"/>
    <d v="2019-07-08T00:00:00"/>
    <d v="1899-12-30T09:55:13"/>
    <d v="2019-07-08T00:00:00"/>
    <d v="1899-12-30T09:55:13"/>
    <n v="20"/>
    <s v="MIN"/>
    <n v="20"/>
    <n v="20"/>
    <s v="MIN"/>
    <s v="CNF  ORSP PRT  REL  TECO"/>
  </r>
  <r>
    <n v="1533700"/>
    <x v="9"/>
    <s v="0"/>
    <s v="0120"/>
    <s v="BFC-90"/>
    <s v="PP01"/>
    <s v="ASSY IN PROCESS INSPECTION"/>
    <x v="10"/>
    <d v="2019-07-08T00:00:00"/>
    <d v="1899-12-30T09:55:26"/>
    <d v="2019-07-08T00:00:00"/>
    <d v="1899-12-30T09:55:26"/>
    <n v="50"/>
    <s v="MIN"/>
    <n v="50"/>
    <n v="50"/>
    <s v="MIN"/>
    <s v="CNF  ORSP PRT  REL  TECO"/>
  </r>
  <r>
    <n v="1533700"/>
    <x v="9"/>
    <s v="0"/>
    <s v="0130"/>
    <s v="BFC-99"/>
    <s v="PP01"/>
    <s v="FINAL INSPECTION"/>
    <x v="18"/>
    <d v="2019-07-08T00:00:00"/>
    <d v="1899-12-30T16:16:00"/>
    <d v="2019-07-08T00:00:00"/>
    <d v="1899-12-30T16:16:00"/>
    <n v="10"/>
    <s v="MIN"/>
    <n v="10"/>
    <n v="10"/>
    <s v="MIN"/>
    <s v="CNF  ORSP PRT  REL  TECO"/>
  </r>
  <r>
    <n v="1533700"/>
    <x v="9"/>
    <s v="0"/>
    <s v="0140"/>
    <s v="BFC-99"/>
    <s v="PP03"/>
    <s v="FINAL INSPECTION"/>
    <x v="11"/>
    <d v="2019-07-09T00:00:00"/>
    <d v="1899-12-30T08:12:14"/>
    <d v="2019-07-09T00:00:00"/>
    <d v="1899-12-30T08:12:14"/>
    <n v="10"/>
    <s v="MIN"/>
    <n v="10"/>
    <n v="10"/>
    <s v="MIN"/>
    <s v="CNF  ORSP PRT  REL  TECO"/>
  </r>
  <r>
    <n v="1533700"/>
    <x v="9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3700"/>
    <x v="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703"/>
    <x v="9"/>
    <s v="0"/>
    <s v="0010"/>
    <s v="BFC-10"/>
    <s v="PP01"/>
    <s v="ASSEMBLY"/>
    <x v="0"/>
    <d v="2019-06-19T00:00:00"/>
    <d v="1899-12-30T09:56:39"/>
    <d v="2019-06-19T00:00:00"/>
    <d v="1899-12-30T10:01:44"/>
    <n v="1.2669999999999999"/>
    <s v="MIN"/>
    <n v="1.2669999999999999"/>
    <n v="20"/>
    <s v="MIN"/>
    <s v="CNF  PRT  REL  TECO"/>
  </r>
  <r>
    <n v="1533703"/>
    <x v="9"/>
    <s v="0"/>
    <s v="0020"/>
    <s v="BFC-90"/>
    <s v="PP01"/>
    <s v="ASSY IN PROCESS INSPECTION"/>
    <x v="1"/>
    <d v="2019-06-19T00:00:00"/>
    <d v="1899-12-30T10:53:52"/>
    <d v="2019-06-19T00:00:00"/>
    <d v="1899-12-30T10:53:52"/>
    <n v="30"/>
    <s v="MIN"/>
    <n v="30"/>
    <n v="30"/>
    <s v="MIN"/>
    <s v="CNF  ORSP PRT  REL  TECO"/>
  </r>
  <r>
    <n v="1533703"/>
    <x v="9"/>
    <s v="0"/>
    <s v="0030"/>
    <s v="BFC-10"/>
    <s v="PP01"/>
    <s v="ASSEMBLY"/>
    <x v="2"/>
    <d v="2019-06-20T00:00:00"/>
    <d v="1899-12-30T07:59:36"/>
    <d v="2019-06-27T00:00:00"/>
    <d v="1899-12-30T08:31:10"/>
    <n v="14.475"/>
    <s v="H"/>
    <n v="868.5"/>
    <n v="200"/>
    <s v="MIN"/>
    <s v="CNF  PRT  REL  TECO"/>
  </r>
  <r>
    <n v="1533703"/>
    <x v="9"/>
    <s v="0"/>
    <s v="0040"/>
    <s v="BFC-10"/>
    <s v="PP01"/>
    <s v="ASSEMBLY"/>
    <x v="3"/>
    <d v="2019-06-27T00:00:00"/>
    <d v="1899-12-30T08:31:54"/>
    <d v="2019-06-27T00:00:00"/>
    <d v="1899-12-30T15:59:06"/>
    <n v="7.4530000000000003"/>
    <s v="H"/>
    <n v="447.18"/>
    <n v="500"/>
    <s v="MIN"/>
    <s v="CNF  PRT  REL  TECO"/>
  </r>
  <r>
    <n v="1533703"/>
    <x v="9"/>
    <s v="0"/>
    <s v="0050"/>
    <s v="BFC-90"/>
    <s v="PP01"/>
    <s v="ASSY IN PROCESS INSPECTION"/>
    <x v="4"/>
    <d v="2019-06-30T00:00:00"/>
    <d v="1899-12-30T13:46:36"/>
    <d v="2019-06-30T00:00:00"/>
    <d v="1899-12-30T13:46:36"/>
    <n v="20"/>
    <s v="MIN"/>
    <n v="20"/>
    <n v="20"/>
    <s v="MIN"/>
    <s v="CNF  ORSP PRT  REL  TECO"/>
  </r>
  <r>
    <n v="1533703"/>
    <x v="9"/>
    <s v="0"/>
    <s v="0060"/>
    <s v="BFC-90"/>
    <s v="PP01"/>
    <s v="ASSY IN PROCESS INSPECTION"/>
    <x v="5"/>
    <d v="2019-06-30T00:00:00"/>
    <d v="1899-12-30T13:46:45"/>
    <d v="2019-06-30T00:00:00"/>
    <d v="1899-12-30T13:46:45"/>
    <n v="20"/>
    <s v="MIN"/>
    <n v="20"/>
    <n v="20"/>
    <s v="MIN"/>
    <s v="CNF  ORSP PRT  REL  TECO"/>
  </r>
  <r>
    <n v="1533703"/>
    <x v="9"/>
    <s v="0"/>
    <s v="0070"/>
    <s v="PFC-20"/>
    <s v="PP01"/>
    <s v="PAINT"/>
    <x v="6"/>
    <d v="2019-06-30T00:00:00"/>
    <d v="1899-12-30T14:19:15"/>
    <d v="2019-07-01T00:00:00"/>
    <d v="1899-12-30T05:51:54"/>
    <n v="415.94"/>
    <s v="MIN"/>
    <n v="415.94"/>
    <n v="450"/>
    <s v="MIN"/>
    <s v="CNF  PRT  REL  TECO"/>
  </r>
  <r>
    <n v="1533703"/>
    <x v="9"/>
    <s v="0"/>
    <s v="0080"/>
    <s v="PFC-99"/>
    <s v="PP01"/>
    <s v="PAINT INSPECTION"/>
    <x v="7"/>
    <d v="2019-07-02T00:00:00"/>
    <d v="1899-12-30T07:56:52"/>
    <d v="2019-07-02T00:00:00"/>
    <d v="1899-12-30T07:56:52"/>
    <n v="20"/>
    <s v="MIN"/>
    <n v="20"/>
    <n v="20"/>
    <s v="MIN"/>
    <s v="CNF  ORSP PRT  REL  TECO"/>
  </r>
  <r>
    <n v="1533703"/>
    <x v="9"/>
    <s v="0"/>
    <s v="0100"/>
    <s v="BFC-10"/>
    <s v="PP01"/>
    <s v="ASSEMBLY"/>
    <x v="8"/>
    <d v="2019-07-02T00:00:00"/>
    <d v="1899-12-30T10:31:20"/>
    <d v="2019-07-02T00:00:00"/>
    <d v="1899-12-30T14:32:01"/>
    <n v="53.667000000000002"/>
    <s v="MIN"/>
    <n v="53.667000000000002"/>
    <n v="40"/>
    <s v="MIN"/>
    <s v="CNF  PRT  REL  TECO"/>
  </r>
  <r>
    <n v="1533703"/>
    <x v="9"/>
    <s v="0"/>
    <s v="0110"/>
    <s v="BFC-90"/>
    <s v="PP01"/>
    <s v="ASSY IN PROCESS INSPECTION"/>
    <x v="9"/>
    <d v="2019-07-07T00:00:00"/>
    <d v="1899-12-30T15:03:58"/>
    <d v="2019-07-07T00:00:00"/>
    <d v="1899-12-30T15:03:58"/>
    <n v="20"/>
    <s v="MIN"/>
    <n v="20"/>
    <n v="20"/>
    <s v="MIN"/>
    <s v="CNF  ORSP PRT  REL  TECO"/>
  </r>
  <r>
    <n v="1533703"/>
    <x v="9"/>
    <s v="0"/>
    <s v="0120"/>
    <s v="BFC-90"/>
    <s v="PP01"/>
    <s v="ASSY IN PROCESS INSPECTION"/>
    <x v="10"/>
    <d v="2019-07-08T00:00:00"/>
    <d v="1899-12-30T10:52:49"/>
    <d v="2019-07-08T00:00:00"/>
    <d v="1899-12-30T10:52:49"/>
    <n v="50"/>
    <s v="MIN"/>
    <n v="50"/>
    <n v="50"/>
    <s v="MIN"/>
    <s v="CNF  ORSP PRT  REL  TECO"/>
  </r>
  <r>
    <n v="1533703"/>
    <x v="9"/>
    <s v="0"/>
    <s v="0140"/>
    <s v="BFC-99"/>
    <s v="PP03"/>
    <s v="FINAL INSPECTION"/>
    <x v="11"/>
    <d v="2019-07-09T00:00:00"/>
    <d v="1899-12-30T08:12:36"/>
    <d v="2019-07-09T00:00:00"/>
    <d v="1899-12-30T08:12:36"/>
    <n v="10"/>
    <s v="MIN"/>
    <n v="10"/>
    <n v="10"/>
    <s v="MIN"/>
    <s v="CNF  ORSP PRT  REL  TECO"/>
  </r>
  <r>
    <n v="1533703"/>
    <x v="9"/>
    <s v="1"/>
    <s v="0010"/>
    <s v="BFC-10"/>
    <s v="PP95"/>
    <s v="ASSEMBLY"/>
    <x v="12"/>
    <d v="2019-06-23T00:00:00"/>
    <d v="1899-12-30T10:04:22"/>
    <d v="2019-06-30T00:00:00"/>
    <d v="1899-12-30T10:27:15"/>
    <n v="6.3019999999999996"/>
    <s v="H"/>
    <n v="378.12"/>
    <n v="1"/>
    <s v="MIN"/>
    <s v="CNF  PRT  REL  TECO"/>
  </r>
  <r>
    <n v="1533703"/>
    <x v="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703"/>
    <x v="9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3703"/>
    <x v="9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3703"/>
    <x v="9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3704"/>
    <x v="9"/>
    <s v="0"/>
    <s v="0010"/>
    <s v="BFC-10"/>
    <s v="PP01"/>
    <s v="ASSEMBLY"/>
    <x v="19"/>
    <d v="2019-06-20T00:00:00"/>
    <d v="1899-12-30T11:37:22"/>
    <d v="2019-06-20T00:00:00"/>
    <d v="1899-12-30T11:46:39"/>
    <n v="2.4169999999999998"/>
    <s v="MIN"/>
    <n v="2.4169999999999998"/>
    <n v="20"/>
    <s v="MIN"/>
    <s v="CNF  PRT  REL  TECO"/>
  </r>
  <r>
    <n v="1533704"/>
    <x v="9"/>
    <s v="0"/>
    <s v="0020"/>
    <s v="BFC-90"/>
    <s v="PP01"/>
    <s v="ASSY IN PROCESS INSPECTION"/>
    <x v="1"/>
    <d v="2019-06-25T00:00:00"/>
    <d v="1899-12-30T08:41:11"/>
    <d v="2019-06-25T00:00:00"/>
    <d v="1899-12-30T08:41:11"/>
    <n v="30"/>
    <s v="MIN"/>
    <n v="30"/>
    <n v="30"/>
    <s v="MIN"/>
    <s v="CNF  ORSP PRT  REL  TECO"/>
  </r>
  <r>
    <n v="1533704"/>
    <x v="9"/>
    <s v="0"/>
    <s v="0030"/>
    <s v="BFC-10"/>
    <s v="PP01"/>
    <s v="ASSEMBLY"/>
    <x v="2"/>
    <d v="2019-06-25T00:00:00"/>
    <d v="1899-12-30T08:53:13"/>
    <d v="2019-06-25T00:00:00"/>
    <d v="1899-12-30T12:27:26"/>
    <n v="171.607"/>
    <s v="MIN"/>
    <n v="171.607"/>
    <n v="200"/>
    <s v="MIN"/>
    <s v="CNF  PRT  REL  TECO"/>
  </r>
  <r>
    <n v="1533704"/>
    <x v="9"/>
    <s v="0"/>
    <s v="0040"/>
    <s v="BFC-10"/>
    <s v="PP01"/>
    <s v="ASSEMBLY"/>
    <x v="3"/>
    <d v="2019-06-25T00:00:00"/>
    <d v="1899-12-30T12:28:19"/>
    <d v="2019-06-27T00:00:00"/>
    <d v="1899-12-30T08:30:59"/>
    <n v="2176"/>
    <s v="S"/>
    <n v="36.266666666666666"/>
    <n v="500"/>
    <s v="MIN"/>
    <s v="CNF  PRT  REL  TECO"/>
  </r>
  <r>
    <n v="1533704"/>
    <x v="9"/>
    <s v="0"/>
    <s v="0050"/>
    <s v="BFC-90"/>
    <s v="PP01"/>
    <s v="ASSY IN PROCESS INSPECTION"/>
    <x v="4"/>
    <d v="2019-06-30T00:00:00"/>
    <d v="1899-12-30T17:35:15"/>
    <d v="2019-06-30T00:00:00"/>
    <d v="1899-12-30T17:35:15"/>
    <n v="20"/>
    <s v="MIN"/>
    <n v="20"/>
    <n v="20"/>
    <s v="MIN"/>
    <s v="CNF  ORSP PRT  REL  TECO"/>
  </r>
  <r>
    <n v="1533704"/>
    <x v="9"/>
    <s v="0"/>
    <s v="0060"/>
    <s v="BFC-90"/>
    <s v="PP01"/>
    <s v="ASSY IN PROCESS INSPECTION"/>
    <x v="5"/>
    <d v="2019-06-30T00:00:00"/>
    <d v="1899-12-30T17:35:22"/>
    <d v="2019-06-30T00:00:00"/>
    <d v="1899-12-30T17:35:22"/>
    <n v="20"/>
    <s v="MIN"/>
    <n v="20"/>
    <n v="20"/>
    <s v="MIN"/>
    <s v="CNF  ORSP PRT  REL  TECO"/>
  </r>
  <r>
    <n v="1533704"/>
    <x v="9"/>
    <s v="0"/>
    <s v="0070"/>
    <s v="PFC-20"/>
    <s v="PP01"/>
    <s v="PAINT"/>
    <x v="6"/>
    <d v="2019-06-30T00:00:00"/>
    <d v="1899-12-30T21:29:08"/>
    <d v="2019-07-01T00:00:00"/>
    <d v="1899-12-30T12:39:01"/>
    <n v="156.94"/>
    <s v="MIN"/>
    <n v="156.94"/>
    <n v="450"/>
    <s v="MIN"/>
    <s v="CNF  PRT  REL  TECO"/>
  </r>
  <r>
    <n v="1533704"/>
    <x v="9"/>
    <s v="0"/>
    <s v="0080"/>
    <s v="PFC-99"/>
    <s v="PP01"/>
    <s v="PAINT INSPECTION"/>
    <x v="7"/>
    <d v="2019-07-02T00:00:00"/>
    <d v="1899-12-30T07:46:41"/>
    <d v="2019-07-02T00:00:00"/>
    <d v="1899-12-30T07:46:41"/>
    <n v="20"/>
    <s v="MIN"/>
    <n v="20"/>
    <n v="20"/>
    <s v="MIN"/>
    <s v="CNF  ORSP PRT  REL  TECO"/>
  </r>
  <r>
    <n v="1533704"/>
    <x v="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704"/>
    <x v="9"/>
    <s v="0"/>
    <s v="0100"/>
    <s v="BFC-10"/>
    <s v="PP01"/>
    <s v="ASSEMBLY"/>
    <x v="8"/>
    <d v="2019-07-02T00:00:00"/>
    <d v="1899-12-30T10:31:20"/>
    <d v="2019-07-02T00:00:00"/>
    <d v="1899-12-30T14:32:01"/>
    <n v="53.667000000000002"/>
    <s v="MIN"/>
    <n v="53.667000000000002"/>
    <n v="40"/>
    <s v="MIN"/>
    <s v="CNF  PRT  REL  TECO"/>
  </r>
  <r>
    <n v="1533704"/>
    <x v="9"/>
    <s v="0"/>
    <s v="0110"/>
    <s v="BFC-90"/>
    <s v="PP01"/>
    <s v="ASSY IN PROCESS INSPECTION"/>
    <x v="9"/>
    <d v="2019-07-10T00:00:00"/>
    <d v="1899-12-30T17:50:08"/>
    <d v="2019-07-10T00:00:00"/>
    <d v="1899-12-30T17:50:08"/>
    <n v="20"/>
    <s v="MIN"/>
    <n v="20"/>
    <n v="20"/>
    <s v="MIN"/>
    <s v="CNF  ORSP PRT  REL  TECO"/>
  </r>
  <r>
    <n v="1533704"/>
    <x v="9"/>
    <s v="0"/>
    <s v="0120"/>
    <s v="BFC-90"/>
    <s v="PP01"/>
    <s v="ASSY IN PROCESS INSPECTION"/>
    <x v="10"/>
    <d v="2019-07-10T00:00:00"/>
    <d v="1899-12-30T17:50:24"/>
    <d v="2019-07-10T00:00:00"/>
    <d v="1899-12-30T17:50:24"/>
    <n v="50"/>
    <s v="MIN"/>
    <n v="50"/>
    <n v="50"/>
    <s v="MIN"/>
    <s v="CNF  ORSP PRT  REL  TECO"/>
  </r>
  <r>
    <n v="1533704"/>
    <x v="9"/>
    <s v="0"/>
    <s v="0130"/>
    <s v="BFC-99"/>
    <s v="PP01"/>
    <s v="FINAL INSPECTION"/>
    <x v="18"/>
    <d v="2019-07-10T00:00:00"/>
    <d v="1899-12-30T17:50:34"/>
    <d v="2019-07-10T00:00:00"/>
    <d v="1899-12-30T17:50:34"/>
    <n v="10"/>
    <s v="MIN"/>
    <n v="10"/>
    <n v="10"/>
    <s v="MIN"/>
    <s v="CNF  ORSP PRT  REL  TECO"/>
  </r>
  <r>
    <n v="1533704"/>
    <x v="9"/>
    <s v="0"/>
    <s v="0140"/>
    <s v="BFC-99"/>
    <s v="PP03"/>
    <s v="FINAL INSPECTION"/>
    <x v="11"/>
    <d v="2019-07-14T00:00:00"/>
    <d v="1899-12-30T08:21:10"/>
    <d v="2019-07-14T00:00:00"/>
    <d v="1899-12-30T08:21:10"/>
    <n v="10"/>
    <s v="MIN"/>
    <n v="10"/>
    <n v="10"/>
    <s v="MIN"/>
    <s v="CNF  ORSP PRT  REL  TECO"/>
  </r>
  <r>
    <n v="1533704"/>
    <x v="9"/>
    <s v="1"/>
    <s v="0010"/>
    <s v="BFC-10"/>
    <s v="PP95"/>
    <s v="ASSEMBLY"/>
    <x v="12"/>
    <d v="2019-06-27T00:00:00"/>
    <d v="1899-12-30T07:51:55"/>
    <d v="2019-06-30T00:00:00"/>
    <d v="1899-12-30T10:04:13"/>
    <n v="10.122999999999999"/>
    <s v="H"/>
    <n v="607.38"/>
    <n v="1"/>
    <s v="MIN"/>
    <s v="CNF  PRT  REL  TECO"/>
  </r>
  <r>
    <n v="1533704"/>
    <x v="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707"/>
    <x v="9"/>
    <s v="0"/>
    <s v="0010"/>
    <s v="BFC-10"/>
    <s v="PP01"/>
    <s v="ASSEMBLY"/>
    <x v="0"/>
    <d v="2019-06-19T00:00:00"/>
    <d v="1899-12-30T09:56:39"/>
    <d v="2019-06-19T00:00:00"/>
    <d v="1899-12-30T10:01:44"/>
    <n v="1.2669999999999999"/>
    <s v="MIN"/>
    <n v="1.2669999999999999"/>
    <n v="20"/>
    <s v="MIN"/>
    <s v="CNF  PRT  REL  TECO"/>
  </r>
  <r>
    <n v="1533707"/>
    <x v="9"/>
    <s v="0"/>
    <s v="0020"/>
    <s v="BFC-90"/>
    <s v="PP01"/>
    <s v="ASSY IN PROCESS INSPECTION"/>
    <x v="1"/>
    <d v="2019-06-19T00:00:00"/>
    <d v="1899-12-30T10:54:29"/>
    <d v="2019-06-19T00:00:00"/>
    <d v="1899-12-30T10:54:29"/>
    <n v="30"/>
    <s v="MIN"/>
    <n v="30"/>
    <n v="30"/>
    <s v="MIN"/>
    <s v="CNF  ORSP PRT  REL  TECO"/>
  </r>
  <r>
    <n v="1533707"/>
    <x v="9"/>
    <s v="0"/>
    <s v="0030"/>
    <s v="BFC-10"/>
    <s v="PP01"/>
    <s v="ASSEMBLY"/>
    <x v="2"/>
    <d v="2019-06-20T00:00:00"/>
    <d v="1899-12-30T07:52:43"/>
    <d v="2019-06-20T00:00:00"/>
    <d v="1899-12-30T15:35:37"/>
    <n v="7.7149999999999999"/>
    <s v="H"/>
    <n v="462.9"/>
    <n v="200"/>
    <s v="MIN"/>
    <s v="CNF  PRT  REL  TECO"/>
  </r>
  <r>
    <n v="1533707"/>
    <x v="9"/>
    <s v="0"/>
    <s v="0040"/>
    <s v="BFC-10"/>
    <s v="PP01"/>
    <s v="ASSEMBLY"/>
    <x v="3"/>
    <d v="2019-06-23T00:00:00"/>
    <d v="1899-12-30T11:30:29"/>
    <d v="2019-06-30T00:00:00"/>
    <d v="1899-12-30T17:42:19"/>
    <n v="16.788"/>
    <s v="H"/>
    <n v="1007.28"/>
    <n v="500"/>
    <s v="MIN"/>
    <s v="CNF  PRT  REL  TECO"/>
  </r>
  <r>
    <n v="1533707"/>
    <x v="9"/>
    <s v="0"/>
    <s v="0050"/>
    <s v="BFC-90"/>
    <s v="PP01"/>
    <s v="ASSY IN PROCESS INSPECTION"/>
    <x v="4"/>
    <d v="2019-06-30T00:00:00"/>
    <d v="1899-12-30T17:42:38"/>
    <d v="2019-06-30T00:00:00"/>
    <d v="1899-12-30T17:42:38"/>
    <n v="20"/>
    <s v="MIN"/>
    <n v="20"/>
    <n v="20"/>
    <s v="MIN"/>
    <s v="CNF  ORSP PRT  REL  TECO"/>
  </r>
  <r>
    <n v="1533707"/>
    <x v="9"/>
    <s v="0"/>
    <s v="0060"/>
    <s v="BFC-90"/>
    <s v="PP01"/>
    <s v="ASSY IN PROCESS INSPECTION"/>
    <x v="5"/>
    <d v="2019-06-30T00:00:00"/>
    <d v="1899-12-30T17:42:46"/>
    <d v="2019-06-30T00:00:00"/>
    <d v="1899-12-30T17:42:46"/>
    <n v="20"/>
    <s v="MIN"/>
    <n v="20"/>
    <n v="20"/>
    <s v="MIN"/>
    <s v="CNF  ORSP PRT  REL  TECO"/>
  </r>
  <r>
    <n v="1533707"/>
    <x v="9"/>
    <s v="0"/>
    <s v="0070"/>
    <s v="PFC-20"/>
    <s v="PP01"/>
    <s v="PAINT"/>
    <x v="6"/>
    <d v="2019-06-30T00:00:00"/>
    <d v="1899-12-30T17:52:00"/>
    <d v="2019-07-01T00:00:00"/>
    <d v="1899-12-30T12:39:01"/>
    <n v="7.8250000000000002"/>
    <s v="H"/>
    <n v="469.5"/>
    <n v="450"/>
    <s v="MIN"/>
    <s v="CNF  PRT  REL  TECO"/>
  </r>
  <r>
    <n v="1533707"/>
    <x v="9"/>
    <s v="0"/>
    <s v="0080"/>
    <s v="PFC-99"/>
    <s v="PP01"/>
    <s v="PAINT INSPECTION"/>
    <x v="7"/>
    <d v="2019-07-02T00:00:00"/>
    <d v="1899-12-30T07:44:18"/>
    <d v="2019-07-02T00:00:00"/>
    <d v="1899-12-30T07:44:18"/>
    <n v="20"/>
    <s v="MIN"/>
    <n v="20"/>
    <n v="20"/>
    <s v="MIN"/>
    <s v="CNF  ORSP PRT  REL  TECO"/>
  </r>
  <r>
    <n v="1533707"/>
    <x v="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707"/>
    <x v="9"/>
    <s v="0"/>
    <s v="0100"/>
    <s v="BFC-10"/>
    <s v="PP01"/>
    <s v="ASSEMBLY"/>
    <x v="8"/>
    <d v="2019-07-04T00:00:00"/>
    <d v="1899-12-30T08:53:28"/>
    <d v="2019-07-04T00:00:00"/>
    <d v="1899-12-30T14:31:04"/>
    <n v="1.6359999999999999"/>
    <s v="H"/>
    <n v="98.16"/>
    <n v="40"/>
    <s v="MIN"/>
    <s v="CNF  PRT  REL  TECO"/>
  </r>
  <r>
    <n v="1533707"/>
    <x v="9"/>
    <s v="0"/>
    <s v="0110"/>
    <s v="BFC-90"/>
    <s v="PP01"/>
    <s v="ASSY IN PROCESS INSPECTION"/>
    <x v="9"/>
    <d v="2019-07-08T00:00:00"/>
    <d v="1899-12-30T09:54:55"/>
    <d v="2019-07-08T00:00:00"/>
    <d v="1899-12-30T09:54:55"/>
    <n v="20"/>
    <s v="MIN"/>
    <n v="20"/>
    <n v="20"/>
    <s v="MIN"/>
    <s v="CNF  ORSP PRT  REL  TECO"/>
  </r>
  <r>
    <n v="1533707"/>
    <x v="9"/>
    <s v="0"/>
    <s v="0120"/>
    <s v="BFC-90"/>
    <s v="PP01"/>
    <s v="ASSY IN PROCESS INSPECTION"/>
    <x v="10"/>
    <d v="2019-07-08T00:00:00"/>
    <d v="1899-12-30T09:55:04"/>
    <d v="2019-07-08T00:00:00"/>
    <d v="1899-12-30T09:55:04"/>
    <n v="50"/>
    <s v="MIN"/>
    <n v="50"/>
    <n v="50"/>
    <s v="MIN"/>
    <s v="CNF  ORSP PRT  REL  TECO"/>
  </r>
  <r>
    <n v="1533707"/>
    <x v="9"/>
    <s v="0"/>
    <s v="0130"/>
    <s v="BFC-99"/>
    <s v="PP01"/>
    <s v="FINAL INSPECTION"/>
    <x v="18"/>
    <d v="2019-07-08T00:00:00"/>
    <d v="1899-12-30T14:07:01"/>
    <d v="2019-07-08T00:00:00"/>
    <d v="1899-12-30T14:07:01"/>
    <n v="10"/>
    <s v="MIN"/>
    <n v="10"/>
    <n v="10"/>
    <s v="MIN"/>
    <s v="CNF  ORSP PRT  REL  TECO"/>
  </r>
  <r>
    <n v="1533707"/>
    <x v="9"/>
    <s v="0"/>
    <s v="0140"/>
    <s v="BFC-99"/>
    <s v="PP03"/>
    <s v="FINAL INSPECTION"/>
    <x v="11"/>
    <d v="2019-07-09T00:00:00"/>
    <d v="1899-12-30T15:26:20"/>
    <d v="2019-07-09T00:00:00"/>
    <d v="1899-12-30T15:26:20"/>
    <n v="10"/>
    <s v="MIN"/>
    <n v="10"/>
    <n v="10"/>
    <s v="MIN"/>
    <s v="CNF  ORSP PRT  REL  TECO"/>
  </r>
  <r>
    <n v="1533707"/>
    <x v="9"/>
    <s v="1"/>
    <s v="0010"/>
    <s v="BFC-10"/>
    <s v="PP95"/>
    <s v="ASSEMBLY"/>
    <x v="12"/>
    <d v="2019-06-24T00:00:00"/>
    <d v="1899-12-30T13:00:01"/>
    <d v="2019-06-24T00:00:00"/>
    <d v="1899-12-30T15:55:19"/>
    <n v="2.9220000000000002"/>
    <s v="H"/>
    <n v="175.32000000000002"/>
    <n v="1"/>
    <s v="MIN"/>
    <s v="CNF  PRT  REL  TECO"/>
  </r>
  <r>
    <n v="1533707"/>
    <x v="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3708"/>
    <x v="9"/>
    <s v="0"/>
    <s v="0010"/>
    <s v="BFC-10"/>
    <s v="PP01"/>
    <s v="ASSEMBLY"/>
    <x v="0"/>
    <d v="2019-06-20T00:00:00"/>
    <d v="1899-12-30T11:38:35"/>
    <d v="2019-06-20T00:00:00"/>
    <d v="1899-12-30T11:46:39"/>
    <n v="2.0169999999999999"/>
    <s v="MIN"/>
    <n v="2.0169999999999999"/>
    <n v="20"/>
    <s v="MIN"/>
    <s v="CNF  PRT  REL  TECO"/>
  </r>
  <r>
    <n v="1533708"/>
    <x v="9"/>
    <s v="0"/>
    <s v="0020"/>
    <s v="BFC-90"/>
    <s v="PP01"/>
    <s v="ASSY IN PROCESS INSPECTION"/>
    <x v="1"/>
    <d v="2019-06-26T00:00:00"/>
    <d v="1899-12-30T08:15:05"/>
    <d v="2019-06-26T00:00:00"/>
    <d v="1899-12-30T08:15:05"/>
    <n v="30"/>
    <s v="MIN"/>
    <n v="30"/>
    <n v="30"/>
    <s v="MIN"/>
    <s v="CNF  ORSP PRT  REL  TECO"/>
  </r>
  <r>
    <n v="1533708"/>
    <x v="9"/>
    <s v="0"/>
    <s v="0030"/>
    <s v="BFC-10"/>
    <s v="PP01"/>
    <s v="ASSEMBLY"/>
    <x v="2"/>
    <d v="2019-06-26T00:00:00"/>
    <d v="1899-12-30T08:22:51"/>
    <d v="2019-06-26T00:00:00"/>
    <d v="1899-12-30T08:23:06"/>
    <n v="15"/>
    <s v="S"/>
    <n v="0.25"/>
    <n v="200"/>
    <s v="MIN"/>
    <s v="CNF  PRT  REL  TECO"/>
  </r>
  <r>
    <n v="1533708"/>
    <x v="9"/>
    <s v="0"/>
    <s v="0040"/>
    <s v="BFC-10"/>
    <s v="PP01"/>
    <s v="ASSEMBLY"/>
    <x v="3"/>
    <d v="2019-06-26T00:00:00"/>
    <d v="1899-12-30T08:23:53"/>
    <d v="2019-07-02T00:00:00"/>
    <d v="1899-12-30T16:52:53"/>
    <n v="22.719000000000001"/>
    <s v="H"/>
    <n v="1363.14"/>
    <n v="500"/>
    <s v="MIN"/>
    <s v="CNF  PRT  REL  TECO"/>
  </r>
  <r>
    <n v="1533708"/>
    <x v="9"/>
    <s v="0"/>
    <s v="0050"/>
    <s v="BFC-90"/>
    <s v="PP01"/>
    <s v="ASSY IN PROCESS INSPECTION"/>
    <x v="4"/>
    <d v="2019-07-03T00:00:00"/>
    <d v="1899-12-30T08:23:48"/>
    <d v="2019-07-03T00:00:00"/>
    <d v="1899-12-30T08:23:48"/>
    <n v="20"/>
    <s v="MIN"/>
    <n v="20"/>
    <n v="20"/>
    <s v="MIN"/>
    <s v="CNF  ORSP PRT  REL  TECO"/>
  </r>
  <r>
    <n v="1533708"/>
    <x v="9"/>
    <s v="0"/>
    <s v="0060"/>
    <s v="BFC-90"/>
    <s v="PP01"/>
    <s v="ASSY IN PROCESS INSPECTION"/>
    <x v="5"/>
    <d v="2019-07-03T00:00:00"/>
    <d v="1899-12-30T08:23:55"/>
    <d v="2019-07-03T00:00:00"/>
    <d v="1899-12-30T08:23:55"/>
    <n v="20"/>
    <s v="MIN"/>
    <n v="20"/>
    <n v="20"/>
    <s v="MIN"/>
    <s v="CNF  ORSP PRT  REL  TECO"/>
  </r>
  <r>
    <n v="1533708"/>
    <x v="9"/>
    <s v="0"/>
    <s v="0070"/>
    <s v="PFC-20"/>
    <s v="PP01"/>
    <s v="PAINT"/>
    <x v="6"/>
    <d v="2019-07-04T00:00:00"/>
    <d v="1899-12-30T05:14:35"/>
    <d v="2019-07-04T00:00:00"/>
    <d v="1899-12-30T06:13:57"/>
    <n v="19.783000000000001"/>
    <s v="MIN"/>
    <n v="19.783000000000001"/>
    <n v="450"/>
    <s v="MIN"/>
    <s v="CNF  PRT  REL  TECO"/>
  </r>
  <r>
    <n v="1533708"/>
    <x v="9"/>
    <s v="0"/>
    <s v="0080"/>
    <s v="PFC-99"/>
    <s v="PP01"/>
    <s v="PAINT INSPECTION"/>
    <x v="7"/>
    <d v="2019-07-07T00:00:00"/>
    <d v="1899-12-30T09:18:06"/>
    <d v="2019-07-07T00:00:00"/>
    <d v="1899-12-30T09:18:06"/>
    <n v="20"/>
    <s v="MIN"/>
    <n v="20"/>
    <n v="20"/>
    <s v="MIN"/>
    <s v="CNF  ORSP PRT  REL  TECO"/>
  </r>
  <r>
    <n v="1533708"/>
    <x v="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3708"/>
    <x v="9"/>
    <s v="0"/>
    <s v="0100"/>
    <s v="BFC-10"/>
    <s v="PP01"/>
    <s v="ASSEMBLY"/>
    <x v="8"/>
    <d v="2019-07-08T00:00:00"/>
    <d v="1899-12-30T12:54:34"/>
    <d v="2019-07-08T00:00:00"/>
    <d v="1899-12-30T14:06:59"/>
    <n v="10.35"/>
    <s v="MIN"/>
    <n v="10.35"/>
    <n v="40"/>
    <s v="MIN"/>
    <s v="CNF  PRT  REL  TECO"/>
  </r>
  <r>
    <n v="1533708"/>
    <x v="9"/>
    <s v="0"/>
    <s v="0110"/>
    <s v="BFC-90"/>
    <s v="PP01"/>
    <s v="ASSY IN PROCESS INSPECTION"/>
    <x v="9"/>
    <d v="2019-07-08T00:00:00"/>
    <d v="1899-12-30T16:15:09"/>
    <d v="2019-07-08T00:00:00"/>
    <d v="1899-12-30T16:15:09"/>
    <n v="20"/>
    <s v="MIN"/>
    <n v="20"/>
    <n v="20"/>
    <s v="MIN"/>
    <s v="CNF  ORSP PRT  REL  TECO"/>
  </r>
  <r>
    <n v="1533708"/>
    <x v="9"/>
    <s v="0"/>
    <s v="0120"/>
    <s v="BFC-90"/>
    <s v="PP01"/>
    <s v="ASSY IN PROCESS INSPECTION"/>
    <x v="10"/>
    <d v="2019-07-08T00:00:00"/>
    <d v="1899-12-30T16:15:18"/>
    <d v="2019-07-08T00:00:00"/>
    <d v="1899-12-30T16:15:18"/>
    <n v="50"/>
    <s v="MIN"/>
    <n v="50"/>
    <n v="50"/>
    <s v="MIN"/>
    <s v="CNF  ORSP PRT  REL  TECO"/>
  </r>
  <r>
    <n v="1533708"/>
    <x v="9"/>
    <s v="0"/>
    <s v="0130"/>
    <s v="BFC-99"/>
    <s v="PP01"/>
    <s v="FINAL INSPECTION"/>
    <x v="18"/>
    <d v="2019-07-08T00:00:00"/>
    <d v="1899-12-30T16:15:29"/>
    <d v="2019-07-08T00:00:00"/>
    <d v="1899-12-30T16:15:29"/>
    <n v="10"/>
    <s v="MIN"/>
    <n v="10"/>
    <n v="10"/>
    <s v="MIN"/>
    <s v="CNF  ORSP PRT  REL  TECO"/>
  </r>
  <r>
    <n v="1533708"/>
    <x v="9"/>
    <s v="0"/>
    <s v="0140"/>
    <s v="BFC-99"/>
    <s v="PP03"/>
    <s v="FINAL INSPECTION"/>
    <x v="11"/>
    <d v="2019-07-09T00:00:00"/>
    <d v="1899-12-30T08:12:50"/>
    <d v="2019-07-09T00:00:00"/>
    <d v="1899-12-30T08:12:50"/>
    <n v="10"/>
    <s v="MIN"/>
    <n v="10"/>
    <n v="10"/>
    <s v="MIN"/>
    <s v="CNF  ORSP PRT  REL  TECO"/>
  </r>
  <r>
    <n v="1533708"/>
    <x v="9"/>
    <s v="1"/>
    <s v="0010"/>
    <s v="BFC-10"/>
    <s v="PP95"/>
    <s v="ASSEMBLY"/>
    <x v="12"/>
    <d v="2019-07-01T00:00:00"/>
    <d v="1899-12-30T07:57:36"/>
    <d v="2019-07-02T00:00:00"/>
    <d v="1899-12-30T17:45:37"/>
    <n v="19.311"/>
    <s v="H"/>
    <n v="1158.6600000000001"/>
    <n v="1"/>
    <s v="MIN"/>
    <s v="CNF  PRT  REL  TECO"/>
  </r>
  <r>
    <n v="1533708"/>
    <x v="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424"/>
    <x v="9"/>
    <s v="0"/>
    <s v="0010"/>
    <s v="BFC-10"/>
    <s v="PP01"/>
    <s v="ASSEMBLY"/>
    <x v="0"/>
    <d v="2019-06-24T00:00:00"/>
    <d v="1899-12-30T15:29:00"/>
    <d v="2019-06-24T00:00:00"/>
    <d v="1899-12-30T15:48:05"/>
    <n v="4.7670000000000003"/>
    <s v="MIN"/>
    <n v="4.7670000000000003"/>
    <n v="20"/>
    <s v="MIN"/>
    <s v="CNF  PRT  REL  TECO"/>
  </r>
  <r>
    <n v="1534424"/>
    <x v="9"/>
    <s v="0"/>
    <s v="0020"/>
    <s v="BFC-90"/>
    <s v="PP01"/>
    <s v="ASSY IN PROCESS INSPECTION"/>
    <x v="1"/>
    <d v="2019-06-25T00:00:00"/>
    <d v="1899-12-30T10:22:19"/>
    <d v="2019-06-25T00:00:00"/>
    <d v="1899-12-30T10:22:19"/>
    <n v="30"/>
    <s v="MIN"/>
    <n v="30"/>
    <n v="30"/>
    <s v="MIN"/>
    <s v="CNF  ORSP PRT  REL  TECO"/>
  </r>
  <r>
    <n v="1534424"/>
    <x v="9"/>
    <s v="0"/>
    <s v="0030"/>
    <s v="BFC-10"/>
    <s v="PP01"/>
    <s v="ASSEMBLY"/>
    <x v="2"/>
    <d v="2019-06-27T00:00:00"/>
    <d v="1899-12-30T08:07:59"/>
    <d v="2019-07-02T00:00:00"/>
    <d v="1899-12-30T07:55:46"/>
    <n v="13.087"/>
    <s v="H"/>
    <n v="785.22"/>
    <n v="200"/>
    <s v="MIN"/>
    <s v="CNF  PRT  REL  TECO"/>
  </r>
  <r>
    <n v="1534424"/>
    <x v="9"/>
    <s v="0"/>
    <s v="0040"/>
    <s v="BFC-10"/>
    <s v="PP01"/>
    <s v="ASSEMBLY"/>
    <x v="3"/>
    <d v="2019-07-02T00:00:00"/>
    <d v="1899-12-30T07:56:14"/>
    <d v="2019-07-07T00:00:00"/>
    <d v="1899-12-30T16:52:12"/>
    <n v="28.695"/>
    <s v="H"/>
    <n v="1721.7"/>
    <n v="500"/>
    <s v="MIN"/>
    <s v="CNF  PRT  REL  TECO"/>
  </r>
  <r>
    <n v="1534424"/>
    <x v="9"/>
    <s v="0"/>
    <s v="0050"/>
    <s v="BFC-90"/>
    <s v="PP01"/>
    <s v="ASSY IN PROCESS INSPECTION"/>
    <x v="4"/>
    <d v="2019-07-08T00:00:00"/>
    <d v="1899-12-30T10:23:46"/>
    <d v="2019-07-08T00:00:00"/>
    <d v="1899-12-30T10:23:46"/>
    <n v="20"/>
    <s v="MIN"/>
    <n v="20"/>
    <n v="20"/>
    <s v="MIN"/>
    <s v="CNF  ORSP PRT  REL  TECO"/>
  </r>
  <r>
    <n v="1534424"/>
    <x v="9"/>
    <s v="0"/>
    <s v="0060"/>
    <s v="BFC-90"/>
    <s v="PP01"/>
    <s v="ASSY IN PROCESS INSPECTION"/>
    <x v="5"/>
    <d v="2019-07-08T00:00:00"/>
    <d v="1899-12-30T10:24:08"/>
    <d v="2019-07-08T00:00:00"/>
    <d v="1899-12-30T10:24:08"/>
    <n v="20"/>
    <s v="MIN"/>
    <n v="20"/>
    <n v="20"/>
    <s v="MIN"/>
    <s v="CNF  ORSP PRT  REL  TECO"/>
  </r>
  <r>
    <n v="1534424"/>
    <x v="9"/>
    <s v="0"/>
    <s v="0070"/>
    <s v="PFC-20"/>
    <s v="PP01"/>
    <s v="PAINT"/>
    <x v="6"/>
    <d v="2019-07-08T00:00:00"/>
    <d v="1899-12-30T12:48:42"/>
    <d v="2019-07-08T00:00:00"/>
    <d v="1899-12-30T12:50:34"/>
    <n v="56"/>
    <s v="S"/>
    <n v="0.93333333333333335"/>
    <n v="450"/>
    <s v="MIN"/>
    <s v="CNF  PRT  REL  TECO"/>
  </r>
  <r>
    <n v="1534424"/>
    <x v="9"/>
    <s v="0"/>
    <s v="0080"/>
    <s v="PFC-99"/>
    <s v="PP01"/>
    <s v="PAINT INSPECTION"/>
    <x v="7"/>
    <d v="2019-07-09T00:00:00"/>
    <d v="1899-12-30T10:12:32"/>
    <d v="2019-07-09T00:00:00"/>
    <d v="1899-12-30T10:12:32"/>
    <n v="20"/>
    <s v="MIN"/>
    <n v="20"/>
    <n v="20"/>
    <s v="MIN"/>
    <s v="CNF  ORSP PRT  REL  TECO"/>
  </r>
  <r>
    <n v="1534424"/>
    <x v="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424"/>
    <x v="9"/>
    <s v="0"/>
    <s v="0100"/>
    <s v="BFC-10"/>
    <s v="PP01"/>
    <s v="ASSEMBLY"/>
    <x v="8"/>
    <d v="2019-07-09T00:00:00"/>
    <d v="1899-12-30T11:08:12"/>
    <d v="2019-07-09T00:00:00"/>
    <d v="1899-12-30T16:41:34"/>
    <n v="4.125"/>
    <s v="H"/>
    <n v="247.5"/>
    <n v="40"/>
    <s v="MIN"/>
    <s v="CNF  PRT  REL  TECO"/>
  </r>
  <r>
    <n v="1534424"/>
    <x v="9"/>
    <s v="0"/>
    <s v="0110"/>
    <s v="BFC-90"/>
    <s v="PP01"/>
    <s v="ASSY IN PROCESS INSPECTION"/>
    <x v="9"/>
    <d v="2019-07-14T00:00:00"/>
    <d v="1899-12-30T08:24:41"/>
    <d v="2019-07-14T00:00:00"/>
    <d v="1899-12-30T08:24:41"/>
    <n v="20"/>
    <s v="MIN"/>
    <n v="20"/>
    <n v="20"/>
    <s v="MIN"/>
    <s v="CNF  ORSP PRT  REL  TECO"/>
  </r>
  <r>
    <n v="1534424"/>
    <x v="9"/>
    <s v="0"/>
    <s v="0120"/>
    <s v="BFC-90"/>
    <s v="PP01"/>
    <s v="ASSY IN PROCESS INSPECTION"/>
    <x v="10"/>
    <d v="2019-07-14T00:00:00"/>
    <d v="1899-12-30T08:25:06"/>
    <d v="2019-07-14T00:00:00"/>
    <d v="1899-12-30T08:25:06"/>
    <n v="50"/>
    <s v="MIN"/>
    <n v="50"/>
    <n v="50"/>
    <s v="MIN"/>
    <s v="CNF  ORSP PRT  REL  TECO"/>
  </r>
  <r>
    <n v="1534424"/>
    <x v="9"/>
    <s v="0"/>
    <s v="0130"/>
    <s v="BFC-99"/>
    <s v="PP01"/>
    <s v="FINAL INSPECTION"/>
    <x v="18"/>
    <d v="2019-07-14T00:00:00"/>
    <d v="1899-12-30T08:25:14"/>
    <d v="2019-07-14T00:00:00"/>
    <d v="1899-12-30T08:25:14"/>
    <n v="10"/>
    <s v="MIN"/>
    <n v="10"/>
    <n v="10"/>
    <s v="MIN"/>
    <s v="CNF  ORSP PRT  REL  TECO"/>
  </r>
  <r>
    <n v="1534424"/>
    <x v="9"/>
    <s v="0"/>
    <s v="0140"/>
    <s v="BFC-99"/>
    <s v="PP03"/>
    <s v="FINAL INSPECTION"/>
    <x v="11"/>
    <d v="2019-07-14T00:00:00"/>
    <d v="1899-12-30T09:15:43"/>
    <d v="2019-07-14T00:00:00"/>
    <d v="1899-12-30T09:15:43"/>
    <n v="10"/>
    <s v="MIN"/>
    <n v="10"/>
    <n v="10"/>
    <s v="MIN"/>
    <s v="CNF  ORSP PRT  REL  TECO"/>
  </r>
  <r>
    <n v="1534424"/>
    <x v="9"/>
    <s v="1"/>
    <s v="0010"/>
    <s v="BFC-10"/>
    <s v="PP95"/>
    <s v="ASSEMBLY"/>
    <x v="12"/>
    <d v="2019-06-26T00:00:00"/>
    <d v="1899-12-30T13:26:49"/>
    <d v="2019-07-08T00:00:00"/>
    <d v="1899-12-30T09:22:28"/>
    <n v="23.302"/>
    <s v="H"/>
    <n v="1398.12"/>
    <n v="1"/>
    <s v="MIN"/>
    <s v="CNF  PRT  REL  TECO"/>
  </r>
  <r>
    <n v="1534424"/>
    <x v="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425"/>
    <x v="10"/>
    <s v="0"/>
    <s v="0010"/>
    <s v="BFC-10"/>
    <s v="PP01"/>
    <s v="ASSEMBLY"/>
    <x v="0"/>
    <d v="2019-06-27T00:00:00"/>
    <d v="1899-12-30T11:26:11"/>
    <d v="2019-06-27T00:00:00"/>
    <d v="1899-12-30T11:30:20"/>
    <n v="1.083"/>
    <s v="MIN"/>
    <n v="1.083"/>
    <n v="20"/>
    <s v="MIN"/>
    <s v="CNF  PRT  REL  TECO"/>
  </r>
  <r>
    <n v="1534425"/>
    <x v="10"/>
    <s v="0"/>
    <s v="0020"/>
    <s v="BFC-90"/>
    <s v="PP01"/>
    <s v="ASSY IN PROCESS INSPECTION"/>
    <x v="1"/>
    <d v="2019-06-27T00:00:00"/>
    <d v="1899-12-30T12:07:38"/>
    <d v="2019-06-27T00:00:00"/>
    <d v="1899-12-30T12:07:38"/>
    <n v="30"/>
    <s v="MIN"/>
    <n v="30"/>
    <n v="30"/>
    <s v="MIN"/>
    <s v="CNF  ORSP PRT  REL  TECO"/>
  </r>
  <r>
    <n v="1534425"/>
    <x v="10"/>
    <s v="0"/>
    <s v="0030"/>
    <s v="BFC-10"/>
    <s v="PP01"/>
    <s v="ASSEMBLY"/>
    <x v="2"/>
    <d v="2019-07-07T00:00:00"/>
    <d v="1899-12-30T10:10:13"/>
    <d v="2019-07-07T00:00:00"/>
    <d v="1899-12-30T11:30:50"/>
    <n v="1.3440000000000001"/>
    <s v="H"/>
    <n v="80.64"/>
    <n v="200"/>
    <s v="MIN"/>
    <s v="CNF  PRT  REL  TECO"/>
  </r>
  <r>
    <n v="1534425"/>
    <x v="10"/>
    <s v="0"/>
    <s v="0040"/>
    <s v="BFC-10"/>
    <s v="PP01"/>
    <s v="ASSEMBLY"/>
    <x v="3"/>
    <d v="2019-07-07T00:00:00"/>
    <d v="1899-12-30T12:06:08"/>
    <d v="2019-07-07T00:00:00"/>
    <d v="1899-12-30T17:57:23"/>
    <n v="5.8540000000000001"/>
    <s v="H"/>
    <n v="351.24"/>
    <n v="500"/>
    <s v="MIN"/>
    <s v="CNF  PRT  REL  TECO"/>
  </r>
  <r>
    <n v="1534425"/>
    <x v="10"/>
    <s v="0"/>
    <s v="0050"/>
    <s v="BFC-90"/>
    <s v="PP01"/>
    <s v="ASSY IN PROCESS INSPECTION"/>
    <x v="4"/>
    <d v="2019-07-08T00:00:00"/>
    <d v="1899-12-30T12:53:56"/>
    <d v="2019-07-08T00:00:00"/>
    <d v="1899-12-30T12:53:56"/>
    <n v="20"/>
    <s v="MIN"/>
    <n v="20"/>
    <n v="20"/>
    <s v="MIN"/>
    <s v="CNF  ORSP PRT  REL  TECO"/>
  </r>
  <r>
    <n v="1534425"/>
    <x v="10"/>
    <s v="0"/>
    <s v="0060"/>
    <s v="BFC-90"/>
    <s v="PP01"/>
    <s v="ASSY IN PROCESS INSPECTION"/>
    <x v="5"/>
    <d v="2019-07-08T00:00:00"/>
    <d v="1899-12-30T15:46:06"/>
    <d v="2019-07-08T00:00:00"/>
    <d v="1899-12-30T15:46:06"/>
    <n v="20"/>
    <s v="MIN"/>
    <n v="20"/>
    <n v="20"/>
    <s v="MIN"/>
    <s v="CNF  ORSP PRT  REL  TECO"/>
  </r>
  <r>
    <n v="1534425"/>
    <x v="10"/>
    <s v="0"/>
    <s v="0070"/>
    <s v="PFC-20"/>
    <s v="PP01"/>
    <s v="PAINT"/>
    <x v="6"/>
    <d v="2019-07-08T00:00:00"/>
    <d v="1899-12-30T15:53:28"/>
    <d v="2019-07-09T00:00:00"/>
    <d v="1899-12-30T17:55:40"/>
    <n v="3.657"/>
    <s v="H"/>
    <n v="219.42000000000002"/>
    <n v="450"/>
    <s v="MIN"/>
    <s v="CNF  PRT  REL  TECO"/>
  </r>
  <r>
    <n v="1534425"/>
    <x v="10"/>
    <s v="0"/>
    <s v="0080"/>
    <s v="PFC-99"/>
    <s v="PP01"/>
    <s v="PAINT INSPECTION"/>
    <x v="7"/>
    <d v="2019-07-10T00:00:00"/>
    <d v="1899-12-30T08:05:49"/>
    <d v="2019-07-10T00:00:00"/>
    <d v="1899-12-30T08:05:49"/>
    <n v="20"/>
    <s v="MIN"/>
    <n v="20"/>
    <n v="20"/>
    <s v="MIN"/>
    <s v="CNF  ORSP PRT  REL  TECO"/>
  </r>
  <r>
    <n v="1534425"/>
    <x v="1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425"/>
    <x v="10"/>
    <s v="0"/>
    <s v="0100"/>
    <s v="BFC-10"/>
    <s v="PP01"/>
    <s v="ASSEMBLY"/>
    <x v="8"/>
    <d v="2019-07-10T00:00:00"/>
    <d v="1899-12-30T08:46:27"/>
    <d v="2019-07-10T00:00:00"/>
    <d v="1899-12-30T16:14:27"/>
    <n v="2.7570000000000001"/>
    <s v="H"/>
    <n v="165.42000000000002"/>
    <n v="40"/>
    <s v="MIN"/>
    <s v="CNF  PRT  REL  TECO"/>
  </r>
  <r>
    <n v="1534425"/>
    <x v="10"/>
    <s v="0"/>
    <s v="0110"/>
    <s v="BFC-90"/>
    <s v="PP01"/>
    <s v="ASSY IN PROCESS INSPECTION"/>
    <x v="9"/>
    <d v="2019-07-14T00:00:00"/>
    <d v="1899-12-30T12:21:04"/>
    <d v="2019-07-14T00:00:00"/>
    <d v="1899-12-30T12:21:04"/>
    <n v="20"/>
    <s v="MIN"/>
    <n v="20"/>
    <n v="20"/>
    <s v="MIN"/>
    <s v="CNF  ORSP PRT  REL  TECO"/>
  </r>
  <r>
    <n v="1534425"/>
    <x v="10"/>
    <s v="0"/>
    <s v="0120"/>
    <s v="BFC-90"/>
    <s v="PP01"/>
    <s v="ASSY IN PROCESS INSPECTION"/>
    <x v="10"/>
    <d v="2019-07-14T00:00:00"/>
    <d v="1899-12-30T12:21:11"/>
    <d v="2019-07-14T00:00:00"/>
    <d v="1899-12-30T12:21:11"/>
    <n v="50"/>
    <s v="MIN"/>
    <n v="50"/>
    <n v="50"/>
    <s v="MIN"/>
    <s v="CNF  ORSP PRT  REL  TECO"/>
  </r>
  <r>
    <n v="1534425"/>
    <x v="10"/>
    <s v="0"/>
    <s v="0130"/>
    <s v="BFC-99"/>
    <s v="PP01"/>
    <s v="FINAL INSPECTION"/>
    <x v="18"/>
    <d v="2019-07-14T00:00:00"/>
    <d v="1899-12-30T12:22:06"/>
    <d v="2019-07-14T00:00:00"/>
    <d v="1899-12-30T12:22:06"/>
    <n v="10"/>
    <s v="MIN"/>
    <n v="10"/>
    <n v="10"/>
    <s v="MIN"/>
    <s v="CNF  ORSP PRT  REL  TECO"/>
  </r>
  <r>
    <n v="1534425"/>
    <x v="10"/>
    <s v="0"/>
    <s v="0140"/>
    <s v="BFC-99"/>
    <s v="PP03"/>
    <s v="FINAL INSPECTION"/>
    <x v="11"/>
    <d v="2019-07-16T00:00:00"/>
    <d v="1899-12-30T09:12:08"/>
    <d v="2019-07-16T00:00:00"/>
    <d v="1899-12-30T09:12:08"/>
    <n v="10"/>
    <s v="MIN"/>
    <n v="10"/>
    <n v="10"/>
    <s v="MIN"/>
    <s v="CNF  ORSP PRT  REL  TECO"/>
  </r>
  <r>
    <n v="1534425"/>
    <x v="10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4425"/>
    <x v="1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428"/>
    <x v="11"/>
    <s v="0"/>
    <s v="0010"/>
    <s v="BFC-10"/>
    <s v="PP01"/>
    <s v="ASSEMBLY"/>
    <x v="0"/>
    <d v="2019-06-24T00:00:00"/>
    <d v="1899-12-30T15:29:00"/>
    <d v="2019-06-24T00:00:00"/>
    <d v="1899-12-30T15:48:05"/>
    <n v="4.7670000000000003"/>
    <s v="MIN"/>
    <n v="4.7670000000000003"/>
    <n v="20"/>
    <s v="MIN"/>
    <s v="CNF  PRT  REL  TECO"/>
  </r>
  <r>
    <n v="1534428"/>
    <x v="11"/>
    <s v="0"/>
    <s v="0020"/>
    <s v="BFC-90"/>
    <s v="PP01"/>
    <s v="ASSY IN PROCESS INSPECTION"/>
    <x v="1"/>
    <d v="2019-06-24T00:00:00"/>
    <d v="1899-12-30T17:24:17"/>
    <d v="2019-06-24T00:00:00"/>
    <d v="1899-12-30T17:24:17"/>
    <n v="30"/>
    <s v="MIN"/>
    <n v="30"/>
    <n v="30"/>
    <s v="MIN"/>
    <s v="CNF  ORSP PRT  REL  TECO"/>
  </r>
  <r>
    <n v="1534428"/>
    <x v="11"/>
    <s v="0"/>
    <s v="0030"/>
    <s v="BFC-10"/>
    <s v="PP01"/>
    <s v="ASSEMBLY"/>
    <x v="2"/>
    <d v="2019-06-30T00:00:00"/>
    <d v="1899-12-30T07:46:28"/>
    <d v="2019-06-30T00:00:00"/>
    <d v="1899-12-30T08:55:19"/>
    <n v="110.863"/>
    <s v="MIN"/>
    <n v="110.863"/>
    <n v="200"/>
    <s v="MIN"/>
    <s v="CNF  PRT  REL  TECO"/>
  </r>
  <r>
    <n v="1534428"/>
    <x v="11"/>
    <s v="0"/>
    <s v="0040"/>
    <s v="BFC-10"/>
    <s v="PP01"/>
    <s v="ASSEMBLY"/>
    <x v="3"/>
    <d v="2019-06-30T00:00:00"/>
    <d v="1899-12-30T08:55:41"/>
    <d v="2019-07-07T00:00:00"/>
    <d v="1899-12-30T11:39:17"/>
    <n v="35.914999999999999"/>
    <s v="H"/>
    <n v="2154.9"/>
    <n v="500"/>
    <s v="MIN"/>
    <s v="CNF  PRT  REL  TECO"/>
  </r>
  <r>
    <n v="1534428"/>
    <x v="11"/>
    <s v="0"/>
    <s v="0050"/>
    <s v="BFC-90"/>
    <s v="PP01"/>
    <s v="ASSY IN PROCESS INSPECTION"/>
    <x v="4"/>
    <d v="2019-07-07T00:00:00"/>
    <d v="1899-12-30T13:47:30"/>
    <d v="2019-07-07T00:00:00"/>
    <d v="1899-12-30T13:47:30"/>
    <n v="20"/>
    <s v="MIN"/>
    <n v="20"/>
    <n v="20"/>
    <s v="MIN"/>
    <s v="CNF  ORSP PRT  REL  TECO"/>
  </r>
  <r>
    <n v="1534428"/>
    <x v="11"/>
    <s v="0"/>
    <s v="0060"/>
    <s v="BFC-90"/>
    <s v="PP01"/>
    <s v="ASSY IN PROCESS INSPECTION"/>
    <x v="5"/>
    <d v="2019-07-07T00:00:00"/>
    <d v="1899-12-30T13:47:38"/>
    <d v="2019-07-07T00:00:00"/>
    <d v="1899-12-30T13:47:38"/>
    <n v="20"/>
    <s v="MIN"/>
    <n v="20"/>
    <n v="20"/>
    <s v="MIN"/>
    <s v="CNF  ORSP PRT  REL  TECO"/>
  </r>
  <r>
    <n v="1534428"/>
    <x v="11"/>
    <s v="0"/>
    <s v="0070"/>
    <s v="PFC-20"/>
    <s v="PP01"/>
    <s v="PAINT"/>
    <x v="6"/>
    <d v="2019-07-07T00:00:00"/>
    <d v="1899-12-30T14:35:14"/>
    <d v="2019-07-08T00:00:00"/>
    <d v="1899-12-30T14:32:35"/>
    <n v="9.85"/>
    <s v="H"/>
    <n v="591"/>
    <n v="450"/>
    <s v="MIN"/>
    <s v="CNF  PRT  REL  TECO"/>
  </r>
  <r>
    <n v="1534428"/>
    <x v="11"/>
    <s v="0"/>
    <s v="0080"/>
    <s v="PFC-99"/>
    <s v="PP01"/>
    <s v="PAINT INSPECTION"/>
    <x v="7"/>
    <d v="2019-07-18T00:00:00"/>
    <d v="1899-12-30T14:07:05"/>
    <d v="2019-07-18T00:00:00"/>
    <d v="1899-12-30T14:07:05"/>
    <n v="20"/>
    <s v="MIN"/>
    <n v="20"/>
    <n v="20"/>
    <s v="MIN"/>
    <s v="CNF  ORSP PRT  REL  TECO"/>
  </r>
  <r>
    <n v="1534428"/>
    <x v="11"/>
    <s v="0"/>
    <s v="0100"/>
    <s v="BFC-10"/>
    <s v="PP01"/>
    <s v="ASSEMBLY"/>
    <x v="8"/>
    <d v="2019-07-18T00:00:00"/>
    <d v="1899-12-30T15:20:02"/>
    <d v="2019-07-18T00:00:00"/>
    <d v="1899-12-30T15:35:58"/>
    <n v="5.3840000000000003"/>
    <s v="MIN"/>
    <n v="5.3840000000000003"/>
    <n v="40"/>
    <s v="MIN"/>
    <s v="CNF  PRT  REL  TECO"/>
  </r>
  <r>
    <n v="1534428"/>
    <x v="11"/>
    <s v="0"/>
    <s v="0110"/>
    <s v="BFC-90"/>
    <s v="PP01"/>
    <s v="ASSY IN PROCESS INSPECTION"/>
    <x v="9"/>
    <d v="2019-07-18T00:00:00"/>
    <d v="1899-12-30T15:44:56"/>
    <d v="2019-07-18T00:00:00"/>
    <d v="1899-12-30T15:44:56"/>
    <n v="20"/>
    <s v="MIN"/>
    <n v="20"/>
    <n v="20"/>
    <s v="MIN"/>
    <s v="CNF  ORSP PRT  REL  TECO"/>
  </r>
  <r>
    <n v="1534428"/>
    <x v="11"/>
    <s v="0"/>
    <s v="0120"/>
    <s v="BFC-90"/>
    <s v="PP01"/>
    <s v="ASSY IN PROCESS INSPECTION"/>
    <x v="10"/>
    <d v="2019-07-21T00:00:00"/>
    <d v="1899-12-30T09:41:59"/>
    <d v="2019-07-21T00:00:00"/>
    <d v="1899-12-30T09:41:59"/>
    <n v="50"/>
    <s v="MIN"/>
    <n v="50"/>
    <n v="50"/>
    <s v="MIN"/>
    <s v="CNF  ORSP PRT  REL  TECO"/>
  </r>
  <r>
    <n v="1534428"/>
    <x v="11"/>
    <s v="0"/>
    <s v="0140"/>
    <s v="BFC-99"/>
    <s v="PP03"/>
    <s v="FINAL INSPECTION"/>
    <x v="11"/>
    <d v="2019-07-21T00:00:00"/>
    <d v="1899-12-30T09:54:24"/>
    <d v="2019-07-21T00:00:00"/>
    <d v="1899-12-30T09:54:24"/>
    <n v="10"/>
    <s v="MIN"/>
    <n v="10"/>
    <n v="10"/>
    <s v="MIN"/>
    <s v="CNF  ORSP PRT  REL  TECO"/>
  </r>
  <r>
    <n v="1534428"/>
    <x v="11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4428"/>
    <x v="1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428"/>
    <x v="11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4428"/>
    <x v="11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4428"/>
    <x v="11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4429"/>
    <x v="10"/>
    <s v="0"/>
    <s v="0010"/>
    <s v="BFC-10"/>
    <s v="PP01"/>
    <s v="ASSEMBLY"/>
    <x v="19"/>
    <d v="2019-06-27T00:00:00"/>
    <d v="1899-12-30T11:25:43"/>
    <d v="2019-06-27T00:00:00"/>
    <d v="1899-12-30T11:30:20"/>
    <n v="1.3169999999999999"/>
    <s v="MIN"/>
    <n v="1.3169999999999999"/>
    <n v="20"/>
    <s v="MIN"/>
    <s v="CNF  PRT  REL  TECO"/>
  </r>
  <r>
    <n v="1534429"/>
    <x v="10"/>
    <s v="0"/>
    <s v="0020"/>
    <s v="BFC-90"/>
    <s v="PP01"/>
    <s v="ASSY IN PROCESS INSPECTION"/>
    <x v="1"/>
    <d v="2019-06-27T00:00:00"/>
    <d v="1899-12-30T12:08:09"/>
    <d v="2019-06-27T00:00:00"/>
    <d v="1899-12-30T12:08:09"/>
    <n v="30"/>
    <s v="MIN"/>
    <n v="30"/>
    <n v="30"/>
    <s v="MIN"/>
    <s v="CNF  ORSP PRT  REL  TECO"/>
  </r>
  <r>
    <n v="1534429"/>
    <x v="10"/>
    <s v="0"/>
    <s v="0030"/>
    <s v="BFC-10"/>
    <s v="PP01"/>
    <s v="ASSEMBLY"/>
    <x v="2"/>
    <d v="2019-07-03T00:00:00"/>
    <d v="1899-12-30T09:15:04"/>
    <d v="2019-07-07T00:00:00"/>
    <d v="1899-12-30T12:15:52"/>
    <n v="12.532999999999999"/>
    <s v="MIN"/>
    <n v="12.532999999999999"/>
    <n v="200"/>
    <s v="MIN"/>
    <s v="CNF  PRT  REL  TECO"/>
  </r>
  <r>
    <n v="1534429"/>
    <x v="10"/>
    <s v="0"/>
    <s v="0040"/>
    <s v="BFC-10"/>
    <s v="PP01"/>
    <s v="ASSEMBLY"/>
    <x v="3"/>
    <d v="2019-07-07T00:00:00"/>
    <d v="1899-12-30T12:16:13"/>
    <d v="2019-07-07T00:00:00"/>
    <d v="1899-12-30T12:21:21"/>
    <n v="5.133"/>
    <s v="MIN"/>
    <n v="5.133"/>
    <n v="500"/>
    <s v="MIN"/>
    <s v="CNF  PRT  REL  TECO"/>
  </r>
  <r>
    <n v="1534429"/>
    <x v="10"/>
    <s v="0"/>
    <s v="0050"/>
    <s v="BFC-90"/>
    <s v="PP01"/>
    <s v="ASSY IN PROCESS INSPECTION"/>
    <x v="4"/>
    <d v="2019-07-07T00:00:00"/>
    <d v="1899-12-30T13:46:35"/>
    <d v="2019-07-07T00:00:00"/>
    <d v="1899-12-30T13:46:35"/>
    <n v="20"/>
    <s v="MIN"/>
    <n v="20"/>
    <n v="20"/>
    <s v="MIN"/>
    <s v="CNF  ORSP PRT  REL  TECO"/>
  </r>
  <r>
    <n v="1534429"/>
    <x v="10"/>
    <s v="0"/>
    <s v="0060"/>
    <s v="BFC-90"/>
    <s v="PP01"/>
    <s v="ASSY IN PROCESS INSPECTION"/>
    <x v="5"/>
    <d v="2019-07-07T00:00:00"/>
    <d v="1899-12-30T13:46:42"/>
    <d v="2019-07-07T00:00:00"/>
    <d v="1899-12-30T13:46:42"/>
    <n v="20"/>
    <s v="MIN"/>
    <n v="20"/>
    <n v="20"/>
    <s v="MIN"/>
    <s v="CNF  ORSP PRT  REL  TECO"/>
  </r>
  <r>
    <n v="1534429"/>
    <x v="10"/>
    <s v="0"/>
    <s v="0070"/>
    <s v="PFC-20"/>
    <s v="PP01"/>
    <s v="PAINT"/>
    <x v="6"/>
    <d v="2019-07-07T00:00:00"/>
    <d v="1899-12-30T14:22:59"/>
    <d v="2019-07-14T00:00:00"/>
    <d v="1899-12-30T15:50:56"/>
    <n v="10.18"/>
    <s v="H"/>
    <n v="610.79999999999995"/>
    <n v="450"/>
    <s v="MIN"/>
    <s v="CNF  PRT  REL  TECO"/>
  </r>
  <r>
    <n v="1534429"/>
    <x v="10"/>
    <s v="0"/>
    <s v="0080"/>
    <s v="PFC-99"/>
    <s v="PP01"/>
    <s v="PAINT INSPECTION"/>
    <x v="7"/>
    <d v="2019-07-14T00:00:00"/>
    <d v="1899-12-30T16:31:09"/>
    <d v="2019-07-14T00:00:00"/>
    <d v="1899-12-30T16:31:09"/>
    <n v="20"/>
    <s v="MIN"/>
    <n v="20"/>
    <n v="20"/>
    <s v="MIN"/>
    <s v="CNF  ORSP PRT  REL  TECO"/>
  </r>
  <r>
    <n v="1534429"/>
    <x v="1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429"/>
    <x v="10"/>
    <s v="0"/>
    <s v="0100"/>
    <s v="BFC-10"/>
    <s v="PP01"/>
    <s v="ASSEMBLY"/>
    <x v="8"/>
    <d v="2019-07-14T00:00:00"/>
    <d v="1899-12-30T16:31:20"/>
    <d v="2019-07-14T00:00:00"/>
    <d v="1899-12-30T17:00:54"/>
    <n v="9.85"/>
    <s v="MIN"/>
    <n v="9.85"/>
    <n v="40"/>
    <s v="MIN"/>
    <s v="CNF  PRT  REL  TECO"/>
  </r>
  <r>
    <n v="1534429"/>
    <x v="10"/>
    <s v="0"/>
    <s v="0110"/>
    <s v="BFC-90"/>
    <s v="PP01"/>
    <s v="ASSY IN PROCESS INSPECTION"/>
    <x v="9"/>
    <d v="2019-07-14T00:00:00"/>
    <d v="1899-12-30T17:39:37"/>
    <d v="2019-07-14T00:00:00"/>
    <d v="1899-12-30T17:39:37"/>
    <n v="20"/>
    <s v="MIN"/>
    <n v="20"/>
    <n v="20"/>
    <s v="MIN"/>
    <s v="CNF  ORSP PRT  REL  TECO"/>
  </r>
  <r>
    <n v="1534429"/>
    <x v="10"/>
    <s v="0"/>
    <s v="0120"/>
    <s v="BFC-90"/>
    <s v="PP01"/>
    <s v="ASSY IN PROCESS INSPECTION"/>
    <x v="10"/>
    <d v="2019-07-14T00:00:00"/>
    <d v="1899-12-30T17:39:44"/>
    <d v="2019-07-14T00:00:00"/>
    <d v="1899-12-30T17:39:44"/>
    <n v="50"/>
    <s v="MIN"/>
    <n v="50"/>
    <n v="50"/>
    <s v="MIN"/>
    <s v="CNF  ORSP PRT  REL  TECO"/>
  </r>
  <r>
    <n v="1534429"/>
    <x v="10"/>
    <s v="0"/>
    <s v="0130"/>
    <s v="BFC-99"/>
    <s v="PP01"/>
    <s v="FINAL INSPECTION"/>
    <x v="18"/>
    <d v="2019-07-14T00:00:00"/>
    <d v="1899-12-30T17:39:51"/>
    <d v="2019-07-14T00:00:00"/>
    <d v="1899-12-30T17:39:51"/>
    <n v="10"/>
    <s v="MIN"/>
    <n v="10"/>
    <n v="10"/>
    <s v="MIN"/>
    <s v="CNF  ORSP PRT  REL  TECO"/>
  </r>
  <r>
    <n v="1534429"/>
    <x v="10"/>
    <s v="0"/>
    <s v="0140"/>
    <s v="BFC-99"/>
    <s v="PP03"/>
    <s v="FINAL INSPECTION"/>
    <x v="11"/>
    <d v="2019-07-16T00:00:00"/>
    <d v="1899-12-30T09:12:47"/>
    <d v="2019-07-16T00:00:00"/>
    <d v="1899-12-30T09:12:47"/>
    <n v="10"/>
    <s v="MIN"/>
    <n v="10"/>
    <n v="10"/>
    <s v="MIN"/>
    <s v="CNF  ORSP PRT  REL  TECO"/>
  </r>
  <r>
    <n v="1534429"/>
    <x v="10"/>
    <s v="1"/>
    <s v="0010"/>
    <s v="BFC-10"/>
    <s v="PP95"/>
    <s v="ASSEMBLY"/>
    <x v="12"/>
    <d v="2019-06-30T00:00:00"/>
    <d v="1899-12-30T13:07:50"/>
    <d v="2019-07-07T00:00:00"/>
    <d v="1899-12-30T09:54:49"/>
    <n v="20.768999999999998"/>
    <s v="H"/>
    <n v="1246.1399999999999"/>
    <n v="1"/>
    <s v="MIN"/>
    <s v="CNF  PRT  REL  TECO"/>
  </r>
  <r>
    <n v="1534429"/>
    <x v="1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432"/>
    <x v="10"/>
    <s v="0"/>
    <s v="0010"/>
    <s v="BFC-10"/>
    <s v="PP01"/>
    <s v="ASSEMBLY"/>
    <x v="0"/>
    <d v="2019-06-24T00:00:00"/>
    <d v="1899-12-30T15:29:00"/>
    <d v="2019-06-24T00:00:00"/>
    <d v="1899-12-30T15:48:05"/>
    <n v="4.7670000000000003"/>
    <s v="MIN"/>
    <n v="4.7670000000000003"/>
    <n v="20"/>
    <s v="MIN"/>
    <s v="CNF  PRT  REL  TECO"/>
  </r>
  <r>
    <n v="1534432"/>
    <x v="10"/>
    <s v="0"/>
    <s v="0020"/>
    <s v="BFC-90"/>
    <s v="PP01"/>
    <s v="ASSY IN PROCESS INSPECTION"/>
    <x v="1"/>
    <d v="2019-06-24T00:00:00"/>
    <d v="1899-12-30T17:23:40"/>
    <d v="2019-06-24T00:00:00"/>
    <d v="1899-12-30T17:23:40"/>
    <n v="30"/>
    <s v="MIN"/>
    <n v="30"/>
    <n v="30"/>
    <s v="MIN"/>
    <s v="CNF  ORSP PRT  REL  TECO"/>
  </r>
  <r>
    <n v="1534432"/>
    <x v="10"/>
    <s v="0"/>
    <s v="0030"/>
    <s v="BFC-10"/>
    <s v="PP01"/>
    <s v="ASSEMBLY"/>
    <x v="2"/>
    <d v="2019-06-27T00:00:00"/>
    <d v="1899-12-30T07:58:19"/>
    <d v="2019-06-27T00:00:00"/>
    <d v="1899-12-30T15:36:26"/>
    <n v="7.6349999999999998"/>
    <s v="H"/>
    <n v="458.09999999999997"/>
    <n v="200"/>
    <s v="MIN"/>
    <s v="CNF  PRT  REL  TECO"/>
  </r>
  <r>
    <n v="1534432"/>
    <x v="10"/>
    <s v="0"/>
    <s v="0040"/>
    <s v="BFC-10"/>
    <s v="PP01"/>
    <s v="ASSEMBLY"/>
    <x v="3"/>
    <d v="2019-07-03T00:00:00"/>
    <d v="1899-12-30T09:22:47"/>
    <d v="2019-07-08T00:00:00"/>
    <d v="1899-12-30T09:30:49"/>
    <n v="9.5760000000000005"/>
    <s v="H"/>
    <n v="574.56000000000006"/>
    <n v="500"/>
    <s v="MIN"/>
    <s v="CNF  PRT  REL  TECO"/>
  </r>
  <r>
    <n v="1534432"/>
    <x v="10"/>
    <s v="0"/>
    <s v="0050"/>
    <s v="BFC-90"/>
    <s v="PP01"/>
    <s v="ASSY IN PROCESS INSPECTION"/>
    <x v="4"/>
    <d v="2019-07-08T00:00:00"/>
    <d v="1899-12-30T10:18:01"/>
    <d v="2019-07-08T00:00:00"/>
    <d v="1899-12-30T10:18:01"/>
    <n v="20"/>
    <s v="MIN"/>
    <n v="20"/>
    <n v="20"/>
    <s v="MIN"/>
    <s v="CNF  ORSP PRT  REL  TECO"/>
  </r>
  <r>
    <n v="1534432"/>
    <x v="10"/>
    <s v="0"/>
    <s v="0060"/>
    <s v="BFC-90"/>
    <s v="PP01"/>
    <s v="ASSY IN PROCESS INSPECTION"/>
    <x v="5"/>
    <d v="2019-07-08T00:00:00"/>
    <d v="1899-12-30T10:18:06"/>
    <d v="2019-07-08T00:00:00"/>
    <d v="1899-12-30T10:18:06"/>
    <n v="20"/>
    <s v="MIN"/>
    <n v="20"/>
    <n v="20"/>
    <s v="MIN"/>
    <s v="CNF  ORSP PRT  REL  TECO"/>
  </r>
  <r>
    <n v="1534432"/>
    <x v="10"/>
    <s v="0"/>
    <s v="0070"/>
    <s v="PFC-20"/>
    <s v="PP01"/>
    <s v="PAINT"/>
    <x v="6"/>
    <d v="2019-07-08T00:00:00"/>
    <d v="1899-12-30T12:37:27"/>
    <d v="2019-07-09T00:00:00"/>
    <d v="1899-12-30T03:27:27"/>
    <n v="8.2789999999999999"/>
    <s v="H"/>
    <n v="496.74"/>
    <n v="450"/>
    <s v="MIN"/>
    <s v="CNF  PRT  REL  TECO"/>
  </r>
  <r>
    <n v="1534432"/>
    <x v="10"/>
    <s v="0"/>
    <s v="0080"/>
    <s v="PFC-99"/>
    <s v="PP01"/>
    <s v="PAINT INSPECTION"/>
    <x v="7"/>
    <d v="2019-07-09T00:00:00"/>
    <d v="1899-12-30T10:12:41"/>
    <d v="2019-07-09T00:00:00"/>
    <d v="1899-12-30T10:12:41"/>
    <n v="20"/>
    <s v="MIN"/>
    <n v="20"/>
    <n v="20"/>
    <s v="MIN"/>
    <s v="CNF  ORSP PRT  REL  TECO"/>
  </r>
  <r>
    <n v="1534432"/>
    <x v="1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432"/>
    <x v="10"/>
    <s v="0"/>
    <s v="0100"/>
    <s v="BFC-10"/>
    <s v="PP01"/>
    <s v="ASSEMBLY"/>
    <x v="8"/>
    <d v="2019-07-10T00:00:00"/>
    <d v="1899-12-30T08:46:27"/>
    <d v="2019-07-10T00:00:00"/>
    <d v="1899-12-30T14:00:31"/>
    <n v="1.641"/>
    <s v="H"/>
    <n v="98.460000000000008"/>
    <n v="40"/>
    <s v="MIN"/>
    <s v="CNF  PRT  REL  TECO"/>
  </r>
  <r>
    <n v="1534432"/>
    <x v="10"/>
    <s v="0"/>
    <s v="0110"/>
    <s v="BFC-90"/>
    <s v="PP01"/>
    <s v="ASSY IN PROCESS INSPECTION"/>
    <x v="9"/>
    <d v="2019-07-14T00:00:00"/>
    <d v="1899-12-30T14:15:55"/>
    <d v="2019-07-14T00:00:00"/>
    <d v="1899-12-30T14:15:55"/>
    <n v="20"/>
    <s v="MIN"/>
    <n v="20"/>
    <n v="20"/>
    <s v="MIN"/>
    <s v="CNF  ORSP PRT  REL  TECO"/>
  </r>
  <r>
    <n v="1534432"/>
    <x v="10"/>
    <s v="0"/>
    <s v="0120"/>
    <s v="BFC-90"/>
    <s v="PP01"/>
    <s v="ASSY IN PROCESS INSPECTION"/>
    <x v="10"/>
    <d v="2019-07-14T00:00:00"/>
    <d v="1899-12-30T14:16:05"/>
    <d v="2019-07-14T00:00:00"/>
    <d v="1899-12-30T14:16:05"/>
    <n v="50"/>
    <s v="MIN"/>
    <n v="50"/>
    <n v="50"/>
    <s v="MIN"/>
    <s v="CNF  ORSP PRT  REL  TECO"/>
  </r>
  <r>
    <n v="1534432"/>
    <x v="10"/>
    <s v="0"/>
    <s v="0130"/>
    <s v="BFC-99"/>
    <s v="PP01"/>
    <s v="FINAL INSPECTION"/>
    <x v="18"/>
    <d v="2019-07-14T00:00:00"/>
    <d v="1899-12-30T14:16:13"/>
    <d v="2019-07-14T00:00:00"/>
    <d v="1899-12-30T14:16:13"/>
    <n v="10"/>
    <s v="MIN"/>
    <n v="10"/>
    <n v="10"/>
    <s v="MIN"/>
    <s v="CNF  ORSP PRT  REL  TECO"/>
  </r>
  <r>
    <n v="1534432"/>
    <x v="10"/>
    <s v="0"/>
    <s v="0140"/>
    <s v="BFC-99"/>
    <s v="PP03"/>
    <s v="FINAL INSPECTION"/>
    <x v="11"/>
    <d v="2019-07-16T00:00:00"/>
    <d v="1899-12-30T09:13:05"/>
    <d v="2019-07-16T00:00:00"/>
    <d v="1899-12-30T09:13:05"/>
    <n v="10"/>
    <s v="MIN"/>
    <n v="10"/>
    <n v="10"/>
    <s v="MIN"/>
    <s v="CNF  ORSP PRT  REL  TECO"/>
  </r>
  <r>
    <n v="1534432"/>
    <x v="10"/>
    <s v="1"/>
    <s v="0010"/>
    <s v="BFC-10"/>
    <s v="PP95"/>
    <s v="ASSEMBLY"/>
    <x v="12"/>
    <d v="2019-07-03T00:00:00"/>
    <d v="1899-12-30T08:19:39"/>
    <d v="2019-07-07T00:00:00"/>
    <d v="1899-12-30T17:51:31"/>
    <n v="25.472000000000001"/>
    <s v="H"/>
    <n v="1528.3200000000002"/>
    <n v="1"/>
    <s v="MIN"/>
    <s v="CNF  PRT  REL  TECO"/>
  </r>
  <r>
    <n v="1534432"/>
    <x v="1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433"/>
    <x v="10"/>
    <s v="0"/>
    <s v="0010"/>
    <s v="BFC-10"/>
    <s v="PP01"/>
    <s v="ASSEMBLY"/>
    <x v="0"/>
    <d v="2019-06-27T00:00:00"/>
    <d v="1899-12-30T11:26:47"/>
    <d v="2019-06-27T00:00:00"/>
    <d v="1899-12-30T11:30:20"/>
    <n v="53"/>
    <s v="S"/>
    <n v="0.8833333333333333"/>
    <n v="20"/>
    <s v="MIN"/>
    <s v="CNF  PRT  REL  TECO"/>
  </r>
  <r>
    <n v="1534433"/>
    <x v="10"/>
    <s v="0"/>
    <s v="0020"/>
    <s v="BFC-90"/>
    <s v="PP01"/>
    <s v="ASSY IN PROCESS INSPECTION"/>
    <x v="1"/>
    <d v="2019-06-27T00:00:00"/>
    <d v="1899-12-30T12:08:29"/>
    <d v="2019-06-27T00:00:00"/>
    <d v="1899-12-30T12:08:29"/>
    <n v="30"/>
    <s v="MIN"/>
    <n v="30"/>
    <n v="30"/>
    <s v="MIN"/>
    <s v="CNF  ORSP PRT  REL  TECO"/>
  </r>
  <r>
    <n v="1534433"/>
    <x v="10"/>
    <s v="0"/>
    <s v="0030"/>
    <s v="BFC-10"/>
    <s v="PP01"/>
    <s v="ASSEMBLY"/>
    <x v="2"/>
    <d v="2019-07-03T00:00:00"/>
    <d v="1899-12-30T09:22:21"/>
    <d v="2019-07-03T00:00:00"/>
    <d v="1899-12-30T10:00:47"/>
    <n v="19.433"/>
    <s v="MIN"/>
    <n v="19.433"/>
    <n v="200"/>
    <s v="MIN"/>
    <s v="CNF  PRT  REL  TECO"/>
  </r>
  <r>
    <n v="1534433"/>
    <x v="10"/>
    <s v="0"/>
    <s v="0040"/>
    <s v="BFC-10"/>
    <s v="PP01"/>
    <s v="ASSEMBLY"/>
    <x v="3"/>
    <d v="2019-07-04T00:00:00"/>
    <d v="1899-12-30T07:33:29"/>
    <d v="2019-07-04T00:00:00"/>
    <d v="1899-12-30T15:50:22"/>
    <n v="8.2810000000000006"/>
    <s v="H"/>
    <n v="496.86"/>
    <n v="500"/>
    <s v="MIN"/>
    <s v="CNF  PRT  REL  TECO"/>
  </r>
  <r>
    <n v="1534433"/>
    <x v="10"/>
    <s v="0"/>
    <s v="0050"/>
    <s v="BFC-90"/>
    <s v="PP01"/>
    <s v="ASSY IN PROCESS INSPECTION"/>
    <x v="4"/>
    <d v="2019-07-07T00:00:00"/>
    <d v="1899-12-30T10:56:22"/>
    <d v="2019-07-07T00:00:00"/>
    <d v="1899-12-30T10:56:22"/>
    <n v="20"/>
    <s v="MIN"/>
    <n v="20"/>
    <n v="20"/>
    <s v="MIN"/>
    <s v="CNF  ORSP PRT  REL  TECO"/>
  </r>
  <r>
    <n v="1534433"/>
    <x v="10"/>
    <s v="0"/>
    <s v="0060"/>
    <s v="BFC-90"/>
    <s v="PP01"/>
    <s v="ASSY IN PROCESS INSPECTION"/>
    <x v="5"/>
    <d v="2019-07-07T00:00:00"/>
    <d v="1899-12-30T10:56:28"/>
    <d v="2019-07-07T00:00:00"/>
    <d v="1899-12-30T10:56:28"/>
    <n v="20"/>
    <s v="MIN"/>
    <n v="20"/>
    <n v="20"/>
    <s v="MIN"/>
    <s v="CNF  ORSP PRT  REL  TECO"/>
  </r>
  <r>
    <n v="1534433"/>
    <x v="10"/>
    <s v="0"/>
    <s v="0070"/>
    <s v="PFC-20"/>
    <s v="PP01"/>
    <s v="PAINT"/>
    <x v="6"/>
    <d v="2019-07-07T00:00:00"/>
    <d v="1899-12-30T12:21:57"/>
    <d v="2019-07-07T00:00:00"/>
    <d v="1899-12-30T20:58:13"/>
    <n v="11.815"/>
    <s v="H"/>
    <n v="708.9"/>
    <n v="450"/>
    <s v="MIN"/>
    <s v="CNF  PRT  REL  TECO"/>
  </r>
  <r>
    <n v="1534433"/>
    <x v="10"/>
    <s v="0"/>
    <s v="0080"/>
    <s v="PFC-99"/>
    <s v="PP01"/>
    <s v="PAINT INSPECTION"/>
    <x v="7"/>
    <d v="2019-07-11T00:00:00"/>
    <d v="1899-12-30T12:39:34"/>
    <d v="2019-07-11T00:00:00"/>
    <d v="1899-12-30T12:39:34"/>
    <n v="20"/>
    <s v="MIN"/>
    <n v="20"/>
    <n v="20"/>
    <s v="MIN"/>
    <s v="CNF  ORSP PRT  REL  TECO"/>
  </r>
  <r>
    <n v="1534433"/>
    <x v="1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433"/>
    <x v="10"/>
    <s v="0"/>
    <s v="0100"/>
    <s v="BFC-10"/>
    <s v="PP01"/>
    <s v="ASSEMBLY"/>
    <x v="8"/>
    <d v="2019-07-11T00:00:00"/>
    <d v="1899-12-30T13:40:27"/>
    <d v="2019-07-11T00:00:00"/>
    <d v="1899-12-30T13:56:40"/>
    <n v="2.3170000000000002"/>
    <s v="MIN"/>
    <n v="2.3170000000000002"/>
    <n v="40"/>
    <s v="MIN"/>
    <s v="CNF  PRT  REL  TECO"/>
  </r>
  <r>
    <n v="1534433"/>
    <x v="10"/>
    <s v="0"/>
    <s v="0110"/>
    <s v="BFC-90"/>
    <s v="PP01"/>
    <s v="ASSY IN PROCESS INSPECTION"/>
    <x v="9"/>
    <d v="2019-07-11T00:00:00"/>
    <d v="1899-12-30T13:43:17"/>
    <d v="2019-07-11T00:00:00"/>
    <d v="1899-12-30T13:43:17"/>
    <n v="20"/>
    <s v="MIN"/>
    <n v="20"/>
    <n v="20"/>
    <s v="MIN"/>
    <s v="CNF  ORSP PRT  REL  TECO"/>
  </r>
  <r>
    <n v="1534433"/>
    <x v="10"/>
    <s v="0"/>
    <s v="0120"/>
    <s v="BFC-90"/>
    <s v="PP01"/>
    <s v="ASSY IN PROCESS INSPECTION"/>
    <x v="10"/>
    <d v="2019-07-11T00:00:00"/>
    <d v="1899-12-30T13:43:20"/>
    <d v="2019-07-11T00:00:00"/>
    <d v="1899-12-30T13:43:20"/>
    <n v="50"/>
    <s v="MIN"/>
    <n v="50"/>
    <n v="50"/>
    <s v="MIN"/>
    <s v="CNF  ORSP PRT  REL  TECO"/>
  </r>
  <r>
    <n v="1534433"/>
    <x v="10"/>
    <s v="0"/>
    <s v="0130"/>
    <s v="BFC-99"/>
    <s v="PP01"/>
    <s v="FINAL INSPECTION"/>
    <x v="18"/>
    <d v="2019-07-11T00:00:00"/>
    <d v="1899-12-30T13:43:23"/>
    <d v="2019-07-11T00:00:00"/>
    <d v="1899-12-30T13:43:23"/>
    <n v="10"/>
    <s v="MIN"/>
    <n v="10"/>
    <n v="10"/>
    <s v="MIN"/>
    <s v="CNF  ORSP PRT  REL  TECO"/>
  </r>
  <r>
    <n v="1534433"/>
    <x v="10"/>
    <s v="0"/>
    <s v="0140"/>
    <s v="BFC-99"/>
    <s v="PP03"/>
    <s v="FINAL INSPECTION"/>
    <x v="11"/>
    <d v="2019-07-16T00:00:00"/>
    <d v="1899-12-30T09:30:50"/>
    <d v="2019-07-16T00:00:00"/>
    <d v="1899-12-30T09:30:50"/>
    <n v="10"/>
    <s v="MIN"/>
    <n v="10"/>
    <n v="10"/>
    <s v="MIN"/>
    <s v="CNF  ORSP PRT  REL  TECO"/>
  </r>
  <r>
    <n v="1534433"/>
    <x v="10"/>
    <s v="1"/>
    <s v="0010"/>
    <s v="BFC-10"/>
    <s v="PP95"/>
    <s v="ASSEMBLY"/>
    <x v="12"/>
    <d v="2019-07-03T00:00:00"/>
    <d v="1899-12-30T08:04:57"/>
    <d v="2019-07-04T00:00:00"/>
    <d v="1899-12-30T15:52:38"/>
    <n v="14.583"/>
    <s v="MIN"/>
    <n v="14.583"/>
    <n v="1"/>
    <s v="MIN"/>
    <s v="CNF  PRT  REL  TECO"/>
  </r>
  <r>
    <n v="1534433"/>
    <x v="1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627"/>
    <x v="10"/>
    <s v="0"/>
    <s v="0010"/>
    <s v="BFC-10"/>
    <s v="PP01"/>
    <s v="ASSEMBLY"/>
    <x v="0"/>
    <d v="2019-07-02T00:00:00"/>
    <d v="1899-12-30T09:47:15"/>
    <d v="2019-07-02T00:00:00"/>
    <d v="1899-12-30T09:49:04"/>
    <n v="55"/>
    <s v="S"/>
    <n v="0.91666666666666663"/>
    <n v="20"/>
    <s v="MIN"/>
    <s v="CNF  PRT  REL  TECO"/>
  </r>
  <r>
    <n v="1534627"/>
    <x v="10"/>
    <s v="0"/>
    <s v="0020"/>
    <s v="BFC-90"/>
    <s v="PP01"/>
    <s v="ASSY IN PROCESS INSPECTION"/>
    <x v="1"/>
    <d v="2019-07-02T00:00:00"/>
    <d v="1899-12-30T10:09:18"/>
    <d v="2019-07-02T00:00:00"/>
    <d v="1899-12-30T10:09:18"/>
    <n v="30"/>
    <s v="MIN"/>
    <n v="30"/>
    <n v="30"/>
    <s v="MIN"/>
    <s v="CNF  ORSP PRT  REL  TECO"/>
  </r>
  <r>
    <n v="1534627"/>
    <x v="10"/>
    <s v="0"/>
    <s v="0030"/>
    <s v="BFC-10"/>
    <s v="PP01"/>
    <s v="ASSEMBLY"/>
    <x v="2"/>
    <d v="2019-07-02T00:00:00"/>
    <d v="1899-12-30T10:57:14"/>
    <d v="2019-07-10T00:00:00"/>
    <d v="1899-12-30T11:07:13"/>
    <n v="1.284"/>
    <s v="H"/>
    <n v="77.040000000000006"/>
    <n v="200"/>
    <s v="MIN"/>
    <s v="CNF  PRT  REL  TECO"/>
  </r>
  <r>
    <n v="1534627"/>
    <x v="10"/>
    <s v="0"/>
    <s v="0040"/>
    <s v="BFC-10"/>
    <s v="PP01"/>
    <s v="ASSEMBLY"/>
    <x v="3"/>
    <d v="2019-07-10T00:00:00"/>
    <d v="1899-12-30T11:07:23"/>
    <d v="2019-07-10T00:00:00"/>
    <d v="1899-12-30T11:13:08"/>
    <n v="5.75"/>
    <s v="MIN"/>
    <n v="5.75"/>
    <n v="500"/>
    <s v="MIN"/>
    <s v="CNF  PRT  REL  TECO"/>
  </r>
  <r>
    <n v="1534627"/>
    <x v="10"/>
    <s v="0"/>
    <s v="0050"/>
    <s v="BFC-90"/>
    <s v="PP01"/>
    <s v="ASSY IN PROCESS INSPECTION"/>
    <x v="4"/>
    <d v="2019-07-10T00:00:00"/>
    <d v="1899-12-30T12:12:48"/>
    <d v="2019-07-10T00:00:00"/>
    <d v="1899-12-30T12:12:48"/>
    <n v="20"/>
    <s v="MIN"/>
    <n v="20"/>
    <n v="20"/>
    <s v="MIN"/>
    <s v="CNF  ORSP PRT  REL  TECO"/>
  </r>
  <r>
    <n v="1534627"/>
    <x v="10"/>
    <s v="0"/>
    <s v="0060"/>
    <s v="BFC-90"/>
    <s v="PP01"/>
    <s v="ASSY IN PROCESS INSPECTION"/>
    <x v="5"/>
    <d v="2019-07-10T00:00:00"/>
    <d v="1899-12-30T12:13:04"/>
    <d v="2019-07-10T00:00:00"/>
    <d v="1899-12-30T12:13:04"/>
    <n v="20"/>
    <s v="MIN"/>
    <n v="20"/>
    <n v="20"/>
    <s v="MIN"/>
    <s v="CNF  ORSP PRT  REL  TECO"/>
  </r>
  <r>
    <n v="1534627"/>
    <x v="10"/>
    <s v="0"/>
    <s v="0070"/>
    <s v="PFC-20"/>
    <s v="PP01"/>
    <s v="PAINT"/>
    <x v="6"/>
    <d v="2019-07-10T00:00:00"/>
    <d v="1899-12-30T12:50:47"/>
    <d v="2019-07-11T00:00:00"/>
    <d v="1899-12-30T14:07:36"/>
    <n v="12.278"/>
    <s v="H"/>
    <n v="736.68000000000006"/>
    <n v="450"/>
    <s v="MIN"/>
    <s v="CNF  PRT  REL  TECO"/>
  </r>
  <r>
    <n v="1534627"/>
    <x v="10"/>
    <s v="0"/>
    <s v="0080"/>
    <s v="PFC-99"/>
    <s v="PP01"/>
    <s v="PAINT INSPECTION"/>
    <x v="7"/>
    <d v="2019-07-14T00:00:00"/>
    <d v="1899-12-30T08:19:41"/>
    <d v="2019-07-14T00:00:00"/>
    <d v="1899-12-30T08:19:41"/>
    <n v="20"/>
    <s v="MIN"/>
    <n v="20"/>
    <n v="20"/>
    <s v="MIN"/>
    <s v="CNF  ORSP PRT  REL  TECO"/>
  </r>
  <r>
    <n v="1534627"/>
    <x v="1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627"/>
    <x v="10"/>
    <s v="0"/>
    <s v="0100"/>
    <s v="BFC-10"/>
    <s v="PP01"/>
    <s v="ASSEMBLY"/>
    <x v="8"/>
    <d v="2019-07-14T00:00:00"/>
    <d v="1899-12-30T15:45:03"/>
    <d v="2019-07-14T00:00:00"/>
    <d v="1899-12-30T17:00:54"/>
    <n v="30.132999999999999"/>
    <s v="MIN"/>
    <n v="30.132999999999999"/>
    <n v="40"/>
    <s v="MIN"/>
    <s v="CNF  PRT  REL  TECO"/>
  </r>
  <r>
    <n v="1534627"/>
    <x v="10"/>
    <s v="0"/>
    <s v="0110"/>
    <s v="BFC-90"/>
    <s v="PP01"/>
    <s v="ASSY IN PROCESS INSPECTION"/>
    <x v="9"/>
    <d v="2019-07-14T00:00:00"/>
    <d v="1899-12-30T17:40:17"/>
    <d v="2019-07-14T00:00:00"/>
    <d v="1899-12-30T17:40:17"/>
    <n v="20"/>
    <s v="MIN"/>
    <n v="20"/>
    <n v="20"/>
    <s v="MIN"/>
    <s v="CNF  ORSP PRT  REL  TECO"/>
  </r>
  <r>
    <n v="1534627"/>
    <x v="10"/>
    <s v="0"/>
    <s v="0120"/>
    <s v="BFC-90"/>
    <s v="PP01"/>
    <s v="ASSY IN PROCESS INSPECTION"/>
    <x v="10"/>
    <d v="2019-07-14T00:00:00"/>
    <d v="1899-12-30T17:40:35"/>
    <d v="2019-07-14T00:00:00"/>
    <d v="1899-12-30T17:40:35"/>
    <n v="50"/>
    <s v="MIN"/>
    <n v="50"/>
    <n v="50"/>
    <s v="MIN"/>
    <s v="CNF  ORSP PRT  REL  TECO"/>
  </r>
  <r>
    <n v="1534627"/>
    <x v="10"/>
    <s v="0"/>
    <s v="0130"/>
    <s v="BFC-99"/>
    <s v="PP01"/>
    <s v="FINAL INSPECTION"/>
    <x v="18"/>
    <d v="2019-07-16T00:00:00"/>
    <d v="1899-12-30T09:56:16"/>
    <d v="2019-07-16T00:00:00"/>
    <d v="1899-12-30T09:56:16"/>
    <n v="10"/>
    <s v="MIN"/>
    <n v="10"/>
    <n v="10"/>
    <s v="MIN"/>
    <s v="CNF  ORSP PRT  REL  TECO"/>
  </r>
  <r>
    <n v="1534627"/>
    <x v="10"/>
    <s v="0"/>
    <s v="0140"/>
    <s v="BFC-99"/>
    <s v="PP03"/>
    <s v="FINAL INSPECTION"/>
    <x v="11"/>
    <d v="2019-07-16T00:00:00"/>
    <d v="1899-12-30T12:20:25"/>
    <d v="2019-07-16T00:00:00"/>
    <d v="1899-12-30T12:20:25"/>
    <n v="10"/>
    <s v="MIN"/>
    <n v="10"/>
    <n v="10"/>
    <s v="MIN"/>
    <s v="CNF  ORSP PRT  REL  TECO"/>
  </r>
  <r>
    <n v="1534627"/>
    <x v="10"/>
    <s v="1"/>
    <s v="0010"/>
    <s v="BFC-10"/>
    <s v="PP95"/>
    <s v="ASSEMBLY"/>
    <x v="12"/>
    <d v="2019-07-09T00:00:00"/>
    <d v="1899-12-30T07:29:08"/>
    <d v="2019-07-09T00:00:00"/>
    <d v="1899-12-30T17:50:13"/>
    <n v="10.349"/>
    <s v="H"/>
    <n v="620.94000000000005"/>
    <n v="1"/>
    <s v="MIN"/>
    <s v="CNF  PRT  REL  TECO"/>
  </r>
  <r>
    <n v="1534627"/>
    <x v="10"/>
    <s v="2"/>
    <s v="0070"/>
    <s v="PFC-20"/>
    <s v="PP95"/>
    <s v="PAINT"/>
    <x v="13"/>
    <d v="2019-07-10T00:00:00"/>
    <d v="1899-12-30T18:37:00"/>
    <d v="2019-07-11T00:00:00"/>
    <d v="1899-12-30T01:41:28"/>
    <n v="1.7689999999999999"/>
    <s v="H"/>
    <n v="106.14"/>
    <n v="5"/>
    <s v="MIN"/>
    <s v="CNF  PRT  REL  TECO"/>
  </r>
  <r>
    <n v="1534628"/>
    <x v="11"/>
    <s v="0"/>
    <s v="0010"/>
    <s v="BFC-10"/>
    <s v="PP01"/>
    <s v="ASSEMBLY"/>
    <x v="0"/>
    <d v="2019-06-30T00:00:00"/>
    <d v="1899-12-30T10:56:00"/>
    <d v="2019-06-30T00:00:00"/>
    <d v="1899-12-30T14:15:41"/>
    <n v="211.91300000000001"/>
    <s v="MIN"/>
    <n v="211.91300000000001"/>
    <n v="20"/>
    <s v="MIN"/>
    <s v="CNF  PRT  REL  TECO"/>
  </r>
  <r>
    <n v="1534628"/>
    <x v="11"/>
    <s v="0"/>
    <s v="0020"/>
    <s v="BFC-90"/>
    <s v="PP01"/>
    <s v="ASSY IN PROCESS INSPECTION"/>
    <x v="1"/>
    <d v="2019-06-30T00:00:00"/>
    <d v="1899-12-30T14:42:44"/>
    <d v="2019-06-30T00:00:00"/>
    <d v="1899-12-30T14:42:44"/>
    <n v="30"/>
    <s v="MIN"/>
    <n v="30"/>
    <n v="30"/>
    <s v="MIN"/>
    <s v="CNF  ORSP PRT  REL  TECO"/>
  </r>
  <r>
    <n v="1534628"/>
    <x v="11"/>
    <s v="0"/>
    <s v="0030"/>
    <s v="BFC-10"/>
    <s v="PP01"/>
    <s v="ASSEMBLY"/>
    <x v="2"/>
    <d v="2019-07-01T00:00:00"/>
    <d v="1899-12-30T07:40:15"/>
    <d v="2019-07-07T00:00:00"/>
    <d v="1899-12-30T17:56:28"/>
    <n v="10.618"/>
    <s v="H"/>
    <n v="637.08000000000004"/>
    <n v="200"/>
    <s v="MIN"/>
    <s v="CNF  PRT  REL  TECO"/>
  </r>
  <r>
    <n v="1534628"/>
    <x v="11"/>
    <s v="0"/>
    <s v="0040"/>
    <s v="BFC-10"/>
    <s v="PP01"/>
    <s v="ASSEMBLY"/>
    <x v="3"/>
    <d v="2019-07-08T00:00:00"/>
    <d v="1899-12-30T07:30:43"/>
    <d v="2019-07-09T00:00:00"/>
    <d v="1899-12-30T15:42:41"/>
    <n v="18.823"/>
    <s v="H"/>
    <n v="1129.3800000000001"/>
    <n v="500"/>
    <s v="MIN"/>
    <s v="CNF  PRT  REL  TECO"/>
  </r>
  <r>
    <n v="1534628"/>
    <x v="11"/>
    <s v="0"/>
    <s v="0050"/>
    <s v="BFC-90"/>
    <s v="PP01"/>
    <s v="ASSY IN PROCESS INSPECTION"/>
    <x v="4"/>
    <d v="2019-07-09T00:00:00"/>
    <d v="1899-12-30T16:02:19"/>
    <d v="2019-07-09T00:00:00"/>
    <d v="1899-12-30T16:02:19"/>
    <n v="20"/>
    <s v="MIN"/>
    <n v="20"/>
    <n v="20"/>
    <s v="MIN"/>
    <s v="CNF  ORSP PRT  REL  TECO"/>
  </r>
  <r>
    <n v="1534628"/>
    <x v="11"/>
    <s v="0"/>
    <s v="0060"/>
    <s v="BFC-90"/>
    <s v="PP01"/>
    <s v="ASSY IN PROCESS INSPECTION"/>
    <x v="5"/>
    <d v="2019-07-09T00:00:00"/>
    <d v="1899-12-30T16:02:25"/>
    <d v="2019-07-09T00:00:00"/>
    <d v="1899-12-30T16:02:25"/>
    <n v="20"/>
    <s v="MIN"/>
    <n v="20"/>
    <n v="20"/>
    <s v="MIN"/>
    <s v="CNF  ORSP PRT  REL  TECO"/>
  </r>
  <r>
    <n v="1534628"/>
    <x v="11"/>
    <s v="0"/>
    <s v="0070"/>
    <s v="PFC-20"/>
    <s v="PP01"/>
    <s v="PAINT"/>
    <x v="6"/>
    <d v="2019-07-10T00:00:00"/>
    <d v="1899-12-30T02:40:13"/>
    <d v="2019-07-10T00:00:00"/>
    <d v="1899-12-30T16:58:02"/>
    <n v="346.68"/>
    <s v="MIN"/>
    <n v="346.68"/>
    <n v="450"/>
    <s v="MIN"/>
    <s v="CNF  PRT  REL  TECO"/>
  </r>
  <r>
    <n v="1534628"/>
    <x v="11"/>
    <s v="0"/>
    <s v="0080"/>
    <s v="PFC-99"/>
    <s v="PP01"/>
    <s v="PAINT INSPECTION"/>
    <x v="7"/>
    <d v="2019-07-11T00:00:00"/>
    <d v="1899-12-30T09:16:30"/>
    <d v="2019-07-11T00:00:00"/>
    <d v="1899-12-30T09:16:30"/>
    <n v="20"/>
    <s v="MIN"/>
    <n v="20"/>
    <n v="20"/>
    <s v="MIN"/>
    <s v="CNF  ORSP PRT  REL  TECO"/>
  </r>
  <r>
    <n v="1534628"/>
    <x v="1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628"/>
    <x v="11"/>
    <s v="0"/>
    <s v="0100"/>
    <s v="BFC-10"/>
    <s v="PP01"/>
    <s v="ASSEMBLY"/>
    <x v="8"/>
    <d v="2019-07-18T00:00:00"/>
    <d v="1899-12-30T15:24:14"/>
    <d v="2019-07-18T00:00:00"/>
    <d v="1899-12-30T15:36:27"/>
    <n v="9"/>
    <s v="MIN"/>
    <n v="9"/>
    <n v="40"/>
    <s v="MIN"/>
    <s v="CNF  PRT  REL  TECO"/>
  </r>
  <r>
    <n v="1534628"/>
    <x v="11"/>
    <s v="0"/>
    <s v="0110"/>
    <s v="BFC-90"/>
    <s v="PP01"/>
    <s v="ASSY IN PROCESS INSPECTION"/>
    <x v="9"/>
    <d v="2019-07-18T00:00:00"/>
    <d v="1899-12-30T15:43:15"/>
    <d v="2019-07-18T00:00:00"/>
    <d v="1899-12-30T15:43:15"/>
    <n v="20"/>
    <s v="MIN"/>
    <n v="20"/>
    <n v="20"/>
    <s v="MIN"/>
    <s v="CNF  ORSP PRT  REL  TECO"/>
  </r>
  <r>
    <n v="1534628"/>
    <x v="11"/>
    <s v="0"/>
    <s v="0120"/>
    <s v="BFC-90"/>
    <s v="PP01"/>
    <s v="ASSY IN PROCESS INSPECTION"/>
    <x v="10"/>
    <d v="2019-07-18T00:00:00"/>
    <d v="1899-12-30T15:43:22"/>
    <d v="2019-07-18T00:00:00"/>
    <d v="1899-12-30T15:43:22"/>
    <n v="50"/>
    <s v="MIN"/>
    <n v="50"/>
    <n v="50"/>
    <s v="MIN"/>
    <s v="CNF  ORSP PRT  REL  TECO"/>
  </r>
  <r>
    <n v="1534628"/>
    <x v="11"/>
    <s v="0"/>
    <s v="0130"/>
    <s v="BFC-99"/>
    <s v="PP01"/>
    <s v="FINAL INSPECTION"/>
    <x v="18"/>
    <d v="2019-07-18T00:00:00"/>
    <d v="1899-12-30T15:43:29"/>
    <d v="2019-07-18T00:00:00"/>
    <d v="1899-12-30T15:43:29"/>
    <n v="10"/>
    <s v="MIN"/>
    <n v="10"/>
    <n v="10"/>
    <s v="MIN"/>
    <s v="CNF  ORSP PRT  REL  TECO"/>
  </r>
  <r>
    <n v="1534628"/>
    <x v="11"/>
    <s v="0"/>
    <s v="0140"/>
    <s v="BFC-99"/>
    <s v="PP03"/>
    <s v="FINAL INSPECTION"/>
    <x v="11"/>
    <d v="2019-07-18T00:00:00"/>
    <d v="1899-12-30T15:43:41"/>
    <d v="2019-07-18T00:00:00"/>
    <d v="1899-12-30T15:43:41"/>
    <n v="10"/>
    <s v="MIN"/>
    <n v="10"/>
    <n v="10"/>
    <s v="MIN"/>
    <s v="CNF  ORSP PRT  REL  TECO"/>
  </r>
  <r>
    <n v="1534628"/>
    <x v="11"/>
    <s v="1"/>
    <s v="0010"/>
    <s v="BFC-10"/>
    <s v="PP95"/>
    <s v="ASSEMBLY"/>
    <x v="12"/>
    <d v="2019-07-08T00:00:00"/>
    <d v="1899-12-30T07:31:37"/>
    <d v="2019-07-09T00:00:00"/>
    <d v="1899-12-30T15:42:58"/>
    <n v="10.162000000000001"/>
    <s v="H"/>
    <n v="609.72"/>
    <n v="1"/>
    <s v="MIN"/>
    <s v="CNF  PRT  REL  TECO"/>
  </r>
  <r>
    <n v="1534628"/>
    <x v="11"/>
    <s v="2"/>
    <s v="0070"/>
    <s v="PFC-20"/>
    <s v="PP95"/>
    <s v="PAINT"/>
    <x v="13"/>
    <d v="2019-07-09T00:00:00"/>
    <d v="1899-12-30T18:25:52"/>
    <d v="2019-07-10T00:00:00"/>
    <d v="1899-12-30T01:17:14"/>
    <n v="2.464"/>
    <s v="H"/>
    <n v="147.84"/>
    <n v="5"/>
    <s v="MIN"/>
    <s v="CNF  PRT  REL  TECO"/>
  </r>
  <r>
    <n v="1534629"/>
    <x v="10"/>
    <s v="0"/>
    <s v="0010"/>
    <s v="BFC-10"/>
    <s v="PP01"/>
    <s v="ASSEMBLY"/>
    <x v="0"/>
    <d v="2019-07-02T00:00:00"/>
    <d v="1899-12-30T08:19:21"/>
    <d v="2019-07-02T00:00:00"/>
    <d v="1899-12-30T09:06:37"/>
    <n v="47.267000000000003"/>
    <s v="MIN"/>
    <n v="47.267000000000003"/>
    <n v="20"/>
    <s v="MIN"/>
    <s v="CNF  PRT  REL  TECO"/>
  </r>
  <r>
    <n v="1534629"/>
    <x v="10"/>
    <s v="0"/>
    <s v="0020"/>
    <s v="BFC-90"/>
    <s v="PP01"/>
    <s v="ASSY IN PROCESS INSPECTION"/>
    <x v="1"/>
    <d v="2019-07-02T00:00:00"/>
    <d v="1899-12-30T10:09:28"/>
    <d v="2019-07-02T00:00:00"/>
    <d v="1899-12-30T10:09:28"/>
    <n v="30"/>
    <s v="MIN"/>
    <n v="30"/>
    <n v="30"/>
    <s v="MIN"/>
    <s v="CNF  ORSP PRT  REL  TECO"/>
  </r>
  <r>
    <n v="1534629"/>
    <x v="10"/>
    <s v="0"/>
    <s v="0030"/>
    <s v="BFC-10"/>
    <s v="PP01"/>
    <s v="ASSEMBLY"/>
    <x v="2"/>
    <d v="2019-07-02T00:00:00"/>
    <d v="1899-12-30T10:58:26"/>
    <d v="2019-07-04T00:00:00"/>
    <d v="1899-12-30T12:02:02"/>
    <n v="11.708"/>
    <s v="H"/>
    <n v="702.48"/>
    <n v="200"/>
    <s v="MIN"/>
    <s v="CNF  PRT  REL  TECO"/>
  </r>
  <r>
    <n v="1534629"/>
    <x v="10"/>
    <s v="0"/>
    <s v="0040"/>
    <s v="BFC-10"/>
    <s v="PP01"/>
    <s v="ASSEMBLY"/>
    <x v="3"/>
    <d v="2019-07-04T00:00:00"/>
    <d v="1899-12-30T15:06:53"/>
    <d v="2019-07-10T00:00:00"/>
    <d v="1899-12-30T10:25:15"/>
    <n v="510.34"/>
    <s v="MIN"/>
    <n v="510.34"/>
    <n v="500"/>
    <s v="MIN"/>
    <s v="CNF  PRT  REL  TECO"/>
  </r>
  <r>
    <n v="1534629"/>
    <x v="10"/>
    <s v="0"/>
    <s v="0050"/>
    <s v="BFC-90"/>
    <s v="PP01"/>
    <s v="ASSY IN PROCESS INSPECTION"/>
    <x v="4"/>
    <d v="2019-07-10T00:00:00"/>
    <d v="1899-12-30T16:14:41"/>
    <d v="2019-07-10T00:00:00"/>
    <d v="1899-12-30T16:14:41"/>
    <n v="20"/>
    <s v="MIN"/>
    <n v="20"/>
    <n v="20"/>
    <s v="MIN"/>
    <s v="CNF  ORSP PRT  REL  TECO"/>
  </r>
  <r>
    <n v="1534629"/>
    <x v="10"/>
    <s v="0"/>
    <s v="0060"/>
    <s v="BFC-90"/>
    <s v="PP01"/>
    <s v="ASSY IN PROCESS INSPECTION"/>
    <x v="5"/>
    <d v="2019-07-10T00:00:00"/>
    <d v="1899-12-30T16:14:50"/>
    <d v="2019-07-10T00:00:00"/>
    <d v="1899-12-30T16:14:50"/>
    <n v="20"/>
    <s v="MIN"/>
    <n v="20"/>
    <n v="20"/>
    <s v="MIN"/>
    <s v="CNF  ORSP PRT  REL  TECO"/>
  </r>
  <r>
    <n v="1534629"/>
    <x v="10"/>
    <s v="0"/>
    <s v="0070"/>
    <s v="PFC-20"/>
    <s v="PP01"/>
    <s v="PAINT"/>
    <x v="6"/>
    <d v="2019-07-10T00:00:00"/>
    <d v="1899-12-30T16:40:40"/>
    <d v="2019-07-14T00:00:00"/>
    <d v="1899-12-30T12:03:44"/>
    <n v="9.5960000000000001"/>
    <s v="H"/>
    <n v="575.76"/>
    <n v="450"/>
    <s v="MIN"/>
    <s v="CNF  PRT  REL  TECO"/>
  </r>
  <r>
    <n v="1534629"/>
    <x v="10"/>
    <s v="0"/>
    <s v="0080"/>
    <s v="PFC-99"/>
    <s v="PP01"/>
    <s v="PAINT INSPECTION"/>
    <x v="7"/>
    <d v="2019-07-14T00:00:00"/>
    <d v="1899-12-30T15:50:43"/>
    <d v="2019-07-14T00:00:00"/>
    <d v="1899-12-30T15:50:43"/>
    <n v="20"/>
    <s v="MIN"/>
    <n v="20"/>
    <n v="20"/>
    <s v="MIN"/>
    <s v="CNF  ORSP PRT  REL  TECO"/>
  </r>
  <r>
    <n v="1534629"/>
    <x v="10"/>
    <s v="0"/>
    <s v="0100"/>
    <s v="BFC-10"/>
    <s v="PP01"/>
    <s v="ASSEMBLY"/>
    <x v="8"/>
    <d v="2019-07-14T00:00:00"/>
    <d v="1899-12-30T15:50:52"/>
    <d v="2019-07-14T00:00:00"/>
    <d v="1899-12-30T16:01:49"/>
    <n v="2.7330000000000001"/>
    <s v="MIN"/>
    <n v="2.7330000000000001"/>
    <n v="40"/>
    <s v="MIN"/>
    <s v="CNF  PRT  REL  TECO"/>
  </r>
  <r>
    <n v="1534629"/>
    <x v="10"/>
    <s v="0"/>
    <s v="0110"/>
    <s v="BFC-90"/>
    <s v="PP01"/>
    <s v="ASSY IN PROCESS INSPECTION"/>
    <x v="9"/>
    <d v="2019-07-14T00:00:00"/>
    <d v="1899-12-30T17:40:47"/>
    <d v="2019-07-14T00:00:00"/>
    <d v="1899-12-30T17:40:47"/>
    <n v="20"/>
    <s v="MIN"/>
    <n v="20"/>
    <n v="20"/>
    <s v="MIN"/>
    <s v="CNF  ORSP PRT  REL  TECO"/>
  </r>
  <r>
    <n v="1534629"/>
    <x v="10"/>
    <s v="0"/>
    <s v="0120"/>
    <s v="BFC-90"/>
    <s v="PP01"/>
    <s v="ASSY IN PROCESS INSPECTION"/>
    <x v="10"/>
    <d v="2019-07-14T00:00:00"/>
    <d v="1899-12-30T17:40:55"/>
    <d v="2019-07-14T00:00:00"/>
    <d v="1899-12-30T17:40:55"/>
    <n v="50"/>
    <s v="MIN"/>
    <n v="50"/>
    <n v="50"/>
    <s v="MIN"/>
    <s v="CNF  ORSP PRT  REL  TECO"/>
  </r>
  <r>
    <n v="1534629"/>
    <x v="10"/>
    <s v="0"/>
    <s v="0140"/>
    <s v="BFC-99"/>
    <s v="PP03"/>
    <s v="FINAL INSPECTION"/>
    <x v="11"/>
    <d v="2019-07-15T00:00:00"/>
    <d v="1899-12-30T17:33:50"/>
    <d v="2019-07-15T00:00:00"/>
    <d v="1899-12-30T17:33:50"/>
    <n v="10"/>
    <s v="MIN"/>
    <n v="10"/>
    <n v="10"/>
    <s v="MIN"/>
    <s v="CNF  ORSP PRT  REL  TECO"/>
  </r>
  <r>
    <n v="1534629"/>
    <x v="10"/>
    <s v="1"/>
    <s v="0010"/>
    <s v="BFC-10"/>
    <s v="PP95"/>
    <s v="ASSEMBLY"/>
    <x v="12"/>
    <d v="2019-07-03T00:00:00"/>
    <d v="1899-12-30T07:34:58"/>
    <d v="2019-07-10T00:00:00"/>
    <d v="1899-12-30T15:58:00"/>
    <n v="72.932000000000002"/>
    <s v="H"/>
    <n v="4375.92"/>
    <n v="1"/>
    <s v="MIN"/>
    <s v="CNF  PRT  REL  TECO"/>
  </r>
  <r>
    <n v="1534629"/>
    <x v="1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629"/>
    <x v="10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4629"/>
    <x v="10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4629"/>
    <x v="10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4630"/>
    <x v="11"/>
    <s v="0"/>
    <s v="0010"/>
    <s v="BFC-10"/>
    <s v="PP01"/>
    <s v="ASSEMBLY"/>
    <x v="19"/>
    <d v="2019-06-30T00:00:00"/>
    <d v="1899-12-30T11:22:21"/>
    <d v="2019-06-30T00:00:00"/>
    <d v="1899-12-30T11:57:22"/>
    <n v="11.667"/>
    <s v="MIN"/>
    <n v="11.667"/>
    <n v="20"/>
    <s v="MIN"/>
    <s v="CNF  PRT  REL  TECO"/>
  </r>
  <r>
    <n v="1534630"/>
    <x v="11"/>
    <s v="0"/>
    <s v="0020"/>
    <s v="BFC-90"/>
    <s v="PP01"/>
    <s v="ASSY IN PROCESS INSPECTION"/>
    <x v="1"/>
    <d v="2019-06-30T00:00:00"/>
    <d v="1899-12-30T13:58:56"/>
    <d v="2019-06-30T00:00:00"/>
    <d v="1899-12-30T13:58:56"/>
    <n v="30"/>
    <s v="MIN"/>
    <n v="30"/>
    <n v="30"/>
    <s v="MIN"/>
    <s v="CNF  ORSP PRT  REL  TECO"/>
  </r>
  <r>
    <n v="1534630"/>
    <x v="11"/>
    <s v="0"/>
    <s v="0030"/>
    <s v="BFC-10"/>
    <s v="PP01"/>
    <s v="ASSEMBLY"/>
    <x v="2"/>
    <d v="2019-06-30T00:00:00"/>
    <d v="1899-12-30T14:18:15"/>
    <d v="2019-07-02T00:00:00"/>
    <d v="1899-12-30T08:18:57"/>
    <n v="43.747"/>
    <s v="H"/>
    <n v="2624.82"/>
    <n v="200"/>
    <s v="MIN"/>
    <s v="CNF  PRT  REL  TECO"/>
  </r>
  <r>
    <n v="1534630"/>
    <x v="11"/>
    <s v="0"/>
    <s v="0040"/>
    <s v="BFC-10"/>
    <s v="PP01"/>
    <s v="ASSEMBLY"/>
    <x v="3"/>
    <d v="2019-07-07T00:00:00"/>
    <d v="1899-12-30T07:38:07"/>
    <d v="2019-07-11T00:00:00"/>
    <d v="1899-12-30T09:12:35"/>
    <n v="51.648000000000003"/>
    <s v="H"/>
    <n v="3098.88"/>
    <n v="500"/>
    <s v="MIN"/>
    <s v="CNF  PRT  REL  TECO"/>
  </r>
  <r>
    <n v="1534630"/>
    <x v="11"/>
    <s v="0"/>
    <s v="0050"/>
    <s v="BFC-90"/>
    <s v="PP01"/>
    <s v="ASSY IN PROCESS INSPECTION"/>
    <x v="4"/>
    <d v="2019-07-11T00:00:00"/>
    <d v="1899-12-30T09:47:58"/>
    <d v="2019-07-11T00:00:00"/>
    <d v="1899-12-30T09:47:58"/>
    <n v="20"/>
    <s v="MIN"/>
    <n v="20"/>
    <n v="20"/>
    <s v="MIN"/>
    <s v="CNF  ORSP PRT  REL  TECO"/>
  </r>
  <r>
    <n v="1534630"/>
    <x v="11"/>
    <s v="0"/>
    <s v="0060"/>
    <s v="BFC-90"/>
    <s v="PP01"/>
    <s v="ASSY IN PROCESS INSPECTION"/>
    <x v="5"/>
    <d v="2019-07-11T00:00:00"/>
    <d v="1899-12-30T09:48:06"/>
    <d v="2019-07-11T00:00:00"/>
    <d v="1899-12-30T09:48:06"/>
    <n v="20"/>
    <s v="MIN"/>
    <n v="20"/>
    <n v="20"/>
    <s v="MIN"/>
    <s v="CNF  ORSP PRT  REL  TECO"/>
  </r>
  <r>
    <n v="1534630"/>
    <x v="11"/>
    <s v="0"/>
    <s v="0070"/>
    <s v="PFC-20"/>
    <s v="PP01"/>
    <s v="PAINT"/>
    <x v="6"/>
    <d v="2019-07-11T00:00:00"/>
    <d v="1899-12-30T15:11:54"/>
    <d v="2019-07-11T00:00:00"/>
    <d v="1899-12-30T18:52:59"/>
    <n v="83.983000000000004"/>
    <s v="MIN"/>
    <n v="83.983000000000004"/>
    <n v="450"/>
    <s v="MIN"/>
    <s v="CNF  PRT  REL  TECO"/>
  </r>
  <r>
    <n v="1534630"/>
    <x v="11"/>
    <s v="0"/>
    <s v="0080"/>
    <s v="PFC-99"/>
    <s v="PP01"/>
    <s v="PAINT INSPECTION"/>
    <x v="7"/>
    <d v="2019-07-16T00:00:00"/>
    <d v="1899-12-30T13:19:29"/>
    <d v="2019-07-16T00:00:00"/>
    <d v="1899-12-30T13:19:29"/>
    <n v="20"/>
    <s v="MIN"/>
    <n v="20"/>
    <n v="20"/>
    <s v="MIN"/>
    <s v="CNF  ORSP PRT  REL  TECO"/>
  </r>
  <r>
    <n v="1534630"/>
    <x v="1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630"/>
    <x v="11"/>
    <s v="0"/>
    <s v="0100"/>
    <s v="BFC-10"/>
    <s v="PP01"/>
    <s v="ASSEMBLY"/>
    <x v="8"/>
    <d v="2019-07-16T00:00:00"/>
    <d v="1899-12-30T14:26:49"/>
    <d v="2019-07-16T00:00:00"/>
    <d v="1899-12-30T14:58:11"/>
    <n v="10.45"/>
    <s v="MIN"/>
    <n v="10.45"/>
    <n v="40"/>
    <s v="MIN"/>
    <s v="CNF  PRT  REL  TECO"/>
  </r>
  <r>
    <n v="1534630"/>
    <x v="11"/>
    <s v="0"/>
    <s v="0110"/>
    <s v="BFC-90"/>
    <s v="PP01"/>
    <s v="ASSY IN PROCESS INSPECTION"/>
    <x v="9"/>
    <d v="2019-07-16T00:00:00"/>
    <d v="1899-12-30T14:42:20"/>
    <d v="2019-07-16T00:00:00"/>
    <d v="1899-12-30T14:42:20"/>
    <n v="20"/>
    <s v="MIN"/>
    <n v="20"/>
    <n v="20"/>
    <s v="MIN"/>
    <s v="CNF  ORSP PRT  REL  TECO"/>
  </r>
  <r>
    <n v="1534630"/>
    <x v="11"/>
    <s v="0"/>
    <s v="0120"/>
    <s v="BFC-90"/>
    <s v="PP01"/>
    <s v="ASSY IN PROCESS INSPECTION"/>
    <x v="10"/>
    <d v="2019-07-16T00:00:00"/>
    <d v="1899-12-30T14:42:34"/>
    <d v="2019-07-16T00:00:00"/>
    <d v="1899-12-30T14:42:34"/>
    <n v="50"/>
    <s v="MIN"/>
    <n v="50"/>
    <n v="50"/>
    <s v="MIN"/>
    <s v="CNF  ORSP PRT  REL  TECO"/>
  </r>
  <r>
    <n v="1534630"/>
    <x v="11"/>
    <s v="0"/>
    <s v="0130"/>
    <s v="BFC-99"/>
    <s v="PP01"/>
    <s v="FINAL INSPECTION"/>
    <x v="18"/>
    <d v="2019-07-16T00:00:00"/>
    <d v="1899-12-30T14:42:38"/>
    <d v="2019-07-16T00:00:00"/>
    <d v="1899-12-30T14:42:38"/>
    <n v="10"/>
    <s v="MIN"/>
    <n v="10"/>
    <n v="10"/>
    <s v="MIN"/>
    <s v="CNF  ORSP PRT  REL  TECO"/>
  </r>
  <r>
    <n v="1534630"/>
    <x v="11"/>
    <s v="0"/>
    <s v="0140"/>
    <s v="BFC-99"/>
    <s v="PP03"/>
    <s v="FINAL INSPECTION"/>
    <x v="11"/>
    <d v="2019-07-16T00:00:00"/>
    <d v="1899-12-30T17:53:17"/>
    <d v="2019-07-16T00:00:00"/>
    <d v="1899-12-30T17:53:17"/>
    <n v="10"/>
    <s v="MIN"/>
    <n v="10"/>
    <n v="10"/>
    <s v="MIN"/>
    <s v="CNF  ORSP PRT  REL  TECO"/>
  </r>
  <r>
    <n v="1534630"/>
    <x v="11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4630"/>
    <x v="1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633"/>
    <x v="11"/>
    <s v="0"/>
    <s v="0010"/>
    <s v="BFC-10"/>
    <s v="PP01"/>
    <s v="ASSEMBLY"/>
    <x v="0"/>
    <d v="2019-07-02T00:00:00"/>
    <d v="1899-12-30T08:20:30"/>
    <d v="2019-07-02T00:00:00"/>
    <d v="1899-12-30T09:04:13"/>
    <n v="43.716999999999999"/>
    <s v="MIN"/>
    <n v="43.716999999999999"/>
    <n v="20"/>
    <s v="MIN"/>
    <s v="CNF  PRT  REL  TECO"/>
  </r>
  <r>
    <n v="1534633"/>
    <x v="11"/>
    <s v="0"/>
    <s v="0020"/>
    <s v="BFC-90"/>
    <s v="PP01"/>
    <s v="ASSY IN PROCESS INSPECTION"/>
    <x v="1"/>
    <d v="2019-07-02T00:00:00"/>
    <d v="1899-12-30T10:09:38"/>
    <d v="2019-07-02T00:00:00"/>
    <d v="1899-12-30T10:09:38"/>
    <n v="30"/>
    <s v="MIN"/>
    <n v="30"/>
    <n v="30"/>
    <s v="MIN"/>
    <s v="CNF  ORSP PRT  REL  TECO"/>
  </r>
  <r>
    <n v="1534633"/>
    <x v="11"/>
    <s v="0"/>
    <s v="0030"/>
    <s v="BFC-10"/>
    <s v="PP01"/>
    <s v="ASSEMBLY"/>
    <x v="2"/>
    <d v="2019-07-02T00:00:00"/>
    <d v="1899-12-30T10:58:26"/>
    <d v="2019-07-08T00:00:00"/>
    <d v="1899-12-30T17:42:53"/>
    <n v="12.641"/>
    <s v="H"/>
    <n v="758.46"/>
    <n v="200"/>
    <s v="MIN"/>
    <s v="CNF  PRT  REL  TECO"/>
  </r>
  <r>
    <n v="1534633"/>
    <x v="11"/>
    <s v="0"/>
    <s v="0040"/>
    <s v="BFC-10"/>
    <s v="PP01"/>
    <s v="ASSEMBLY"/>
    <x v="3"/>
    <d v="2019-07-09T00:00:00"/>
    <d v="1899-12-30T07:27:58"/>
    <d v="2019-07-09T00:00:00"/>
    <d v="1899-12-30T17:47:31"/>
    <n v="10.326000000000001"/>
    <s v="H"/>
    <n v="619.56000000000006"/>
    <n v="500"/>
    <s v="MIN"/>
    <s v="CNF  PRT  REL  TECO"/>
  </r>
  <r>
    <n v="1534633"/>
    <x v="11"/>
    <s v="0"/>
    <s v="0050"/>
    <s v="BFC-90"/>
    <s v="PP01"/>
    <s v="ASSY IN PROCESS INSPECTION"/>
    <x v="4"/>
    <d v="2019-07-10T00:00:00"/>
    <d v="1899-12-30T16:10:32"/>
    <d v="2019-07-10T00:00:00"/>
    <d v="1899-12-30T16:10:32"/>
    <n v="20"/>
    <s v="MIN"/>
    <n v="20"/>
    <n v="20"/>
    <s v="MIN"/>
    <s v="CNF  ORSP PRT  REL  TECO"/>
  </r>
  <r>
    <n v="1534633"/>
    <x v="11"/>
    <s v="0"/>
    <s v="0060"/>
    <s v="BFC-90"/>
    <s v="PP01"/>
    <s v="ASSY IN PROCESS INSPECTION"/>
    <x v="5"/>
    <d v="2019-07-10T00:00:00"/>
    <d v="1899-12-30T16:10:41"/>
    <d v="2019-07-10T00:00:00"/>
    <d v="1899-12-30T16:10:41"/>
    <n v="20"/>
    <s v="MIN"/>
    <n v="20"/>
    <n v="20"/>
    <s v="MIN"/>
    <s v="CNF  ORSP PRT  REL  TECO"/>
  </r>
  <r>
    <n v="1534633"/>
    <x v="11"/>
    <s v="0"/>
    <s v="0070"/>
    <s v="PFC-20"/>
    <s v="PP01"/>
    <s v="PAINT"/>
    <x v="6"/>
    <d v="2019-07-10T00:00:00"/>
    <d v="1899-12-30T16:24:35"/>
    <d v="2019-07-11T00:00:00"/>
    <d v="1899-12-30T14:37:17"/>
    <n v="13.048999999999999"/>
    <s v="H"/>
    <n v="782.93999999999994"/>
    <n v="450"/>
    <s v="MIN"/>
    <s v="CNF  PRT  REL  TECO"/>
  </r>
  <r>
    <n v="1534633"/>
    <x v="11"/>
    <s v="0"/>
    <s v="0080"/>
    <s v="PFC-99"/>
    <s v="PP01"/>
    <s v="PAINT INSPECTION"/>
    <x v="7"/>
    <d v="2019-07-14T00:00:00"/>
    <d v="1899-12-30T08:20:11"/>
    <d v="2019-07-14T00:00:00"/>
    <d v="1899-12-30T08:20:11"/>
    <n v="20"/>
    <s v="MIN"/>
    <n v="20"/>
    <n v="20"/>
    <s v="MIN"/>
    <s v="CNF  ORSP PRT  REL  TECO"/>
  </r>
  <r>
    <n v="1534633"/>
    <x v="1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633"/>
    <x v="11"/>
    <s v="0"/>
    <s v="0100"/>
    <s v="BFC-10"/>
    <s v="PP01"/>
    <s v="ASSEMBLY"/>
    <x v="8"/>
    <d v="2019-07-14T00:00:00"/>
    <d v="1899-12-30T15:37:00"/>
    <d v="2019-07-14T00:00:00"/>
    <d v="1899-12-30T17:00:54"/>
    <n v="38.183"/>
    <s v="MIN"/>
    <n v="38.183"/>
    <n v="40"/>
    <s v="MIN"/>
    <s v="CNF  PRT  REL  TECO"/>
  </r>
  <r>
    <n v="1534633"/>
    <x v="11"/>
    <s v="0"/>
    <s v="0110"/>
    <s v="BFC-90"/>
    <s v="PP01"/>
    <s v="ASSY IN PROCESS INSPECTION"/>
    <x v="9"/>
    <d v="2019-07-17T00:00:00"/>
    <d v="1899-12-30T15:52:57"/>
    <d v="2019-07-17T00:00:00"/>
    <d v="1899-12-30T15:52:57"/>
    <n v="20"/>
    <s v="MIN"/>
    <n v="20"/>
    <n v="20"/>
    <s v="MIN"/>
    <s v="CNF  ORSP PRT  REL  TECO"/>
  </r>
  <r>
    <n v="1534633"/>
    <x v="11"/>
    <s v="0"/>
    <s v="0120"/>
    <s v="BFC-90"/>
    <s v="PP01"/>
    <s v="ASSY IN PROCESS INSPECTION"/>
    <x v="10"/>
    <d v="2019-07-17T00:00:00"/>
    <d v="1899-12-30T15:53:06"/>
    <d v="2019-07-17T00:00:00"/>
    <d v="1899-12-30T15:53:06"/>
    <n v="50"/>
    <s v="MIN"/>
    <n v="50"/>
    <n v="50"/>
    <s v="MIN"/>
    <s v="CNF  ORSP PRT  REL  TECO"/>
  </r>
  <r>
    <n v="1534633"/>
    <x v="11"/>
    <s v="0"/>
    <s v="0130"/>
    <s v="BFC-99"/>
    <s v="PP01"/>
    <s v="FINAL INSPECTION"/>
    <x v="18"/>
    <d v="2019-07-17T00:00:00"/>
    <d v="1899-12-30T15:53:14"/>
    <d v="2019-07-17T00:00:00"/>
    <d v="1899-12-30T15:53:14"/>
    <n v="10"/>
    <s v="MIN"/>
    <n v="10"/>
    <n v="10"/>
    <s v="MIN"/>
    <s v="CNF  ORSP PRT  REL  TECO"/>
  </r>
  <r>
    <n v="1534633"/>
    <x v="11"/>
    <s v="0"/>
    <s v="0140"/>
    <s v="BFC-99"/>
    <s v="PP03"/>
    <s v="FINAL INSPECTION"/>
    <x v="11"/>
    <d v="2019-07-17T00:00:00"/>
    <d v="1899-12-30T17:42:33"/>
    <d v="2019-07-17T00:00:00"/>
    <d v="1899-12-30T17:42:33"/>
    <n v="10"/>
    <s v="MIN"/>
    <n v="10"/>
    <n v="10"/>
    <s v="MIN"/>
    <s v="CNF  ORSP PRT  REL  TECO"/>
  </r>
  <r>
    <n v="1534633"/>
    <x v="11"/>
    <s v="1"/>
    <s v="0010"/>
    <s v="BFC-10"/>
    <s v="PP95"/>
    <s v="ASSEMBLY"/>
    <x v="12"/>
    <d v="2019-07-10T00:00:00"/>
    <d v="1899-12-30T08:04:35"/>
    <d v="2019-07-10T00:00:00"/>
    <d v="1899-12-30T12:24:42"/>
    <n v="3.121"/>
    <s v="H"/>
    <n v="187.26"/>
    <n v="1"/>
    <s v="MIN"/>
    <s v="CNF  PRT  REL  TECO"/>
  </r>
  <r>
    <n v="1534633"/>
    <x v="1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634"/>
    <x v="11"/>
    <s v="0"/>
    <s v="0010"/>
    <s v="BFC-10"/>
    <s v="PP01"/>
    <s v="ASSEMBLY"/>
    <x v="0"/>
    <d v="2019-06-30T00:00:00"/>
    <d v="1899-12-30T11:20:33"/>
    <d v="2019-06-30T00:00:00"/>
    <d v="1899-12-30T11:57:22"/>
    <n v="12.9"/>
    <s v="MIN"/>
    <n v="12.9"/>
    <n v="20"/>
    <s v="MIN"/>
    <s v="CNF  PRT  REL  TECO"/>
  </r>
  <r>
    <n v="1534634"/>
    <x v="11"/>
    <s v="0"/>
    <s v="0020"/>
    <s v="BFC-90"/>
    <s v="PP01"/>
    <s v="ASSY IN PROCESS INSPECTION"/>
    <x v="1"/>
    <d v="2019-06-30T00:00:00"/>
    <d v="1899-12-30T13:59:06"/>
    <d v="2019-06-30T00:00:00"/>
    <d v="1899-12-30T13:59:06"/>
    <n v="30"/>
    <s v="MIN"/>
    <n v="30"/>
    <n v="30"/>
    <s v="MIN"/>
    <s v="CNF  ORSP PRT  REL  TECO"/>
  </r>
  <r>
    <n v="1534634"/>
    <x v="11"/>
    <s v="0"/>
    <s v="0030"/>
    <s v="BFC-10"/>
    <s v="PP01"/>
    <s v="ASSEMBLY"/>
    <x v="2"/>
    <d v="2019-07-09T00:00:00"/>
    <d v="1899-12-30T07:37:36"/>
    <d v="2019-07-09T00:00:00"/>
    <d v="1899-12-30T15:59:00"/>
    <n v="8.3569999999999993"/>
    <s v="H"/>
    <n v="501.41999999999996"/>
    <n v="200"/>
    <s v="MIN"/>
    <s v="CNF  PRT  REL  TECO"/>
  </r>
  <r>
    <n v="1534634"/>
    <x v="11"/>
    <s v="0"/>
    <s v="0040"/>
    <s v="BFC-10"/>
    <s v="PP01"/>
    <s v="ASSEMBLY"/>
    <x v="3"/>
    <d v="2019-07-10T00:00:00"/>
    <d v="1899-12-30T07:35:47"/>
    <d v="2019-07-11T00:00:00"/>
    <d v="1899-12-30T13:16:27"/>
    <n v="378.32299999999998"/>
    <s v="MIN"/>
    <n v="378.32299999999998"/>
    <n v="500"/>
    <s v="MIN"/>
    <s v="CNF  PRT  REL  TECO"/>
  </r>
  <r>
    <n v="1534634"/>
    <x v="11"/>
    <s v="0"/>
    <s v="0050"/>
    <s v="BFC-90"/>
    <s v="PP01"/>
    <s v="ASSY IN PROCESS INSPECTION"/>
    <x v="4"/>
    <d v="2019-07-11T00:00:00"/>
    <d v="1899-12-30T13:34:28"/>
    <d v="2019-07-11T00:00:00"/>
    <d v="1899-12-30T13:34:28"/>
    <n v="20"/>
    <s v="MIN"/>
    <n v="20"/>
    <n v="20"/>
    <s v="MIN"/>
    <s v="CNF  ORSP PRT  REL  TECO"/>
  </r>
  <r>
    <n v="1534634"/>
    <x v="11"/>
    <s v="0"/>
    <s v="0060"/>
    <s v="BFC-90"/>
    <s v="PP01"/>
    <s v="ASSY IN PROCESS INSPECTION"/>
    <x v="5"/>
    <d v="2019-07-11T00:00:00"/>
    <d v="1899-12-30T13:34:35"/>
    <d v="2019-07-11T00:00:00"/>
    <d v="1899-12-30T13:34:35"/>
    <n v="20"/>
    <s v="MIN"/>
    <n v="20"/>
    <n v="20"/>
    <s v="MIN"/>
    <s v="CNF  ORSP PRT  REL  TECO"/>
  </r>
  <r>
    <n v="1534634"/>
    <x v="11"/>
    <s v="0"/>
    <s v="0070"/>
    <s v="PFC-20"/>
    <s v="PP01"/>
    <s v="PAINT"/>
    <x v="6"/>
    <d v="2019-07-11T00:00:00"/>
    <d v="1899-12-30T20:46:57"/>
    <d v="2019-07-15T00:00:00"/>
    <d v="1899-12-30T02:39:12"/>
    <n v="5.18"/>
    <s v="H"/>
    <n v="310.79999999999995"/>
    <n v="450"/>
    <s v="MIN"/>
    <s v="CNF  PRT  REL  TECO"/>
  </r>
  <r>
    <n v="1534634"/>
    <x v="11"/>
    <s v="0"/>
    <s v="0080"/>
    <s v="PFC-99"/>
    <s v="PP01"/>
    <s v="PAINT INSPECTION"/>
    <x v="7"/>
    <d v="2019-07-16T00:00:00"/>
    <d v="1899-12-30T07:57:53"/>
    <d v="2019-07-16T00:00:00"/>
    <d v="1899-12-30T07:57:53"/>
    <n v="20"/>
    <s v="MIN"/>
    <n v="20"/>
    <n v="20"/>
    <s v="MIN"/>
    <s v="CNF  ORSP PRT  REL  TECO"/>
  </r>
  <r>
    <n v="1534634"/>
    <x v="1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634"/>
    <x v="11"/>
    <s v="0"/>
    <s v="0100"/>
    <s v="BFC-10"/>
    <s v="PP01"/>
    <s v="ASSEMBLY"/>
    <x v="8"/>
    <d v="2019-07-17T00:00:00"/>
    <d v="1899-12-30T17:43:42"/>
    <d v="2019-07-17T00:00:00"/>
    <d v="1899-12-30T17:45:18"/>
    <n v="48"/>
    <s v="S"/>
    <n v="0.8"/>
    <n v="40"/>
    <s v="MIN"/>
    <s v="CNF  PRT  REL  TECO"/>
  </r>
  <r>
    <n v="1534634"/>
    <x v="11"/>
    <s v="0"/>
    <s v="0110"/>
    <s v="BFC-90"/>
    <s v="PP01"/>
    <s v="ASSY IN PROCESS INSPECTION"/>
    <x v="9"/>
    <d v="2019-07-17T00:00:00"/>
    <d v="1899-12-30T17:53:30"/>
    <d v="2019-07-17T00:00:00"/>
    <d v="1899-12-30T17:53:30"/>
    <n v="20"/>
    <s v="MIN"/>
    <n v="20"/>
    <n v="20"/>
    <s v="MIN"/>
    <s v="CNF  ORSP PRT  REL  TECO"/>
  </r>
  <r>
    <n v="1534634"/>
    <x v="11"/>
    <s v="0"/>
    <s v="0120"/>
    <s v="BFC-90"/>
    <s v="PP01"/>
    <s v="ASSY IN PROCESS INSPECTION"/>
    <x v="10"/>
    <d v="2019-07-17T00:00:00"/>
    <d v="1899-12-30T17:53:38"/>
    <d v="2019-07-17T00:00:00"/>
    <d v="1899-12-30T17:53:38"/>
    <n v="50"/>
    <s v="MIN"/>
    <n v="50"/>
    <n v="50"/>
    <s v="MIN"/>
    <s v="CNF  ORSP PRT  REL  TECO"/>
  </r>
  <r>
    <n v="1534634"/>
    <x v="11"/>
    <s v="0"/>
    <s v="0130"/>
    <s v="BFC-99"/>
    <s v="PP01"/>
    <s v="FINAL INSPECTION"/>
    <x v="18"/>
    <d v="2019-07-17T00:00:00"/>
    <d v="1899-12-30T17:54:00"/>
    <d v="2019-07-17T00:00:00"/>
    <d v="1899-12-30T17:54:00"/>
    <n v="10"/>
    <s v="MIN"/>
    <n v="10"/>
    <n v="10"/>
    <s v="MIN"/>
    <s v="CNF  ORSP PRT  REL  TECO"/>
  </r>
  <r>
    <n v="1534634"/>
    <x v="11"/>
    <s v="0"/>
    <s v="0140"/>
    <s v="BFC-99"/>
    <s v="PP03"/>
    <s v="FINAL INSPECTION"/>
    <x v="11"/>
    <d v="2019-07-17T00:00:00"/>
    <d v="1899-12-30T17:54:10"/>
    <d v="2019-07-17T00:00:00"/>
    <d v="1899-12-30T17:54:10"/>
    <n v="10"/>
    <s v="MIN"/>
    <n v="10"/>
    <n v="10"/>
    <s v="MIN"/>
    <s v="CNF  ORSP PRT  REL  TECO"/>
  </r>
  <r>
    <n v="1534634"/>
    <x v="11"/>
    <s v="1"/>
    <s v="0010"/>
    <s v="BFC-10"/>
    <s v="PP95"/>
    <s v="ASSEMBLY"/>
    <x v="12"/>
    <d v="2019-07-10T00:00:00"/>
    <d v="1899-12-30T12:26:18"/>
    <d v="2019-07-11T00:00:00"/>
    <d v="1899-12-30T12:33:10"/>
    <n v="10.147"/>
    <s v="H"/>
    <n v="608.82000000000005"/>
    <n v="1"/>
    <s v="MIN"/>
    <s v="CNF  PRT  REL  TECO"/>
  </r>
  <r>
    <n v="1534634"/>
    <x v="11"/>
    <s v="2"/>
    <s v="0070"/>
    <s v="PFC-20"/>
    <s v="PP95"/>
    <s v="PAINT"/>
    <x v="13"/>
    <d v="2019-07-14T00:00:00"/>
    <d v="1899-12-30T18:14:33"/>
    <d v="2019-07-15T00:00:00"/>
    <d v="1899-12-30T00:16:43"/>
    <n v="3.024"/>
    <s v="H"/>
    <n v="181.44"/>
    <n v="5"/>
    <s v="MIN"/>
    <s v="CNF  PRT  REL  TECO"/>
  </r>
  <r>
    <n v="1534639"/>
    <x v="11"/>
    <s v="0"/>
    <s v="0010"/>
    <s v="BFC-10"/>
    <s v="PP01"/>
    <s v="ASSEMBLY"/>
    <x v="0"/>
    <d v="2019-07-03T00:00:00"/>
    <d v="1899-12-30T08:58:09"/>
    <d v="2019-07-03T00:00:00"/>
    <d v="1899-12-30T09:04:03"/>
    <n v="1.4830000000000001"/>
    <s v="MIN"/>
    <n v="1.4830000000000001"/>
    <n v="20"/>
    <s v="MIN"/>
    <s v="CNF  PRT  REL  TECO"/>
  </r>
  <r>
    <n v="1534639"/>
    <x v="11"/>
    <s v="0"/>
    <s v="0020"/>
    <s v="BFC-90"/>
    <s v="PP01"/>
    <s v="ASSY IN PROCESS INSPECTION"/>
    <x v="1"/>
    <d v="2019-07-03T00:00:00"/>
    <d v="1899-12-30T10:44:27"/>
    <d v="2019-07-03T00:00:00"/>
    <d v="1899-12-30T10:44:27"/>
    <n v="30"/>
    <s v="MIN"/>
    <n v="30"/>
    <n v="30"/>
    <s v="MIN"/>
    <s v="CNF  ORSP PRT  REL  TECO"/>
  </r>
  <r>
    <n v="1534639"/>
    <x v="11"/>
    <s v="0"/>
    <s v="0030"/>
    <s v="BFC-10"/>
    <s v="PP01"/>
    <s v="ASSEMBLY"/>
    <x v="2"/>
    <d v="2019-07-09T00:00:00"/>
    <d v="1899-12-30T07:29:42"/>
    <d v="2019-07-10T00:00:00"/>
    <d v="1899-12-30T09:05:09"/>
    <n v="11.971"/>
    <s v="H"/>
    <n v="718.26"/>
    <n v="200"/>
    <s v="MIN"/>
    <s v="CNF  PRT  REL  TECO"/>
  </r>
  <r>
    <n v="1534639"/>
    <x v="11"/>
    <s v="0"/>
    <s v="0040"/>
    <s v="BFC-10"/>
    <s v="PP01"/>
    <s v="ASSEMBLY"/>
    <x v="3"/>
    <d v="2019-07-10T00:00:00"/>
    <d v="1899-12-30T09:05:27"/>
    <d v="2019-07-10T00:00:00"/>
    <d v="1899-12-30T12:08:17"/>
    <n v="3.0089999999999999"/>
    <s v="H"/>
    <n v="180.54"/>
    <n v="500"/>
    <s v="MIN"/>
    <s v="CNF  PRT  REL  TECO"/>
  </r>
  <r>
    <n v="1534639"/>
    <x v="11"/>
    <s v="0"/>
    <s v="0050"/>
    <s v="BFC-90"/>
    <s v="PP01"/>
    <s v="ASSY IN PROCESS INSPECTION"/>
    <x v="4"/>
    <d v="2019-07-11T00:00:00"/>
    <d v="1899-12-30T09:25:31"/>
    <d v="2019-07-11T00:00:00"/>
    <d v="1899-12-30T09:25:31"/>
    <n v="20"/>
    <s v="MIN"/>
    <n v="20"/>
    <n v="20"/>
    <s v="MIN"/>
    <s v="CNF  ORSP PRT  REL  TECO"/>
  </r>
  <r>
    <n v="1534639"/>
    <x v="11"/>
    <s v="0"/>
    <s v="0060"/>
    <s v="BFC-90"/>
    <s v="PP01"/>
    <s v="ASSY IN PROCESS INSPECTION"/>
    <x v="5"/>
    <d v="2019-07-11T00:00:00"/>
    <d v="1899-12-30T09:25:39"/>
    <d v="2019-07-11T00:00:00"/>
    <d v="1899-12-30T09:25:39"/>
    <n v="20"/>
    <s v="MIN"/>
    <n v="20"/>
    <n v="20"/>
    <s v="MIN"/>
    <s v="CNF  ORSP PRT  REL  TECO"/>
  </r>
  <r>
    <n v="1534639"/>
    <x v="11"/>
    <s v="0"/>
    <s v="0070"/>
    <s v="PFC-20"/>
    <s v="PP01"/>
    <s v="PAINT"/>
    <x v="6"/>
    <d v="2019-07-11T00:00:00"/>
    <d v="1899-12-30T14:07:50"/>
    <d v="2019-07-14T00:00:00"/>
    <d v="1899-12-30T22:45:03"/>
    <n v="12.468"/>
    <s v="H"/>
    <n v="748.08"/>
    <n v="450"/>
    <s v="MIN"/>
    <s v="CNF  PRT  REL  TECO"/>
  </r>
  <r>
    <n v="1534639"/>
    <x v="11"/>
    <s v="0"/>
    <s v="0080"/>
    <s v="PFC-99"/>
    <s v="PP01"/>
    <s v="PAINT INSPECTION"/>
    <x v="7"/>
    <d v="2019-07-16T00:00:00"/>
    <d v="1899-12-30T07:58:50"/>
    <d v="2019-07-16T00:00:00"/>
    <d v="1899-12-30T07:58:50"/>
    <n v="20"/>
    <s v="MIN"/>
    <n v="20"/>
    <n v="20"/>
    <s v="MIN"/>
    <s v="CNF  ORSP PRT  REL  TECO"/>
  </r>
  <r>
    <n v="1534639"/>
    <x v="1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639"/>
    <x v="11"/>
    <s v="0"/>
    <s v="0100"/>
    <s v="BFC-10"/>
    <s v="PP01"/>
    <s v="ASSEMBLY"/>
    <x v="8"/>
    <d v="2019-07-16T00:00:00"/>
    <d v="1899-12-30T09:10:14"/>
    <d v="2019-07-16T00:00:00"/>
    <d v="1899-12-30T15:46:53"/>
    <n v="3.1920000000000002"/>
    <s v="H"/>
    <n v="191.52"/>
    <n v="40"/>
    <s v="MIN"/>
    <s v="CNF  PRT  REL  TECO"/>
  </r>
  <r>
    <n v="1534639"/>
    <x v="11"/>
    <s v="0"/>
    <s v="0110"/>
    <s v="BFC-90"/>
    <s v="PP01"/>
    <s v="ASSY IN PROCESS INSPECTION"/>
    <x v="9"/>
    <d v="2019-07-16T00:00:00"/>
    <d v="1899-12-30T16:11:05"/>
    <d v="2019-07-16T00:00:00"/>
    <d v="1899-12-30T16:11:05"/>
    <n v="20"/>
    <s v="MIN"/>
    <n v="20"/>
    <n v="20"/>
    <s v="MIN"/>
    <s v="CNF  ORSP PRT  REL  TECO"/>
  </r>
  <r>
    <n v="1534639"/>
    <x v="11"/>
    <s v="0"/>
    <s v="0120"/>
    <s v="BFC-90"/>
    <s v="PP01"/>
    <s v="ASSY IN PROCESS INSPECTION"/>
    <x v="10"/>
    <d v="2019-07-16T00:00:00"/>
    <d v="1899-12-30T16:11:08"/>
    <d v="2019-07-16T00:00:00"/>
    <d v="1899-12-30T16:11:08"/>
    <n v="50"/>
    <s v="MIN"/>
    <n v="50"/>
    <n v="50"/>
    <s v="MIN"/>
    <s v="CNF  ORSP PRT  REL  TECO"/>
  </r>
  <r>
    <n v="1534639"/>
    <x v="11"/>
    <s v="0"/>
    <s v="0130"/>
    <s v="BFC-99"/>
    <s v="PP01"/>
    <s v="FINAL INSPECTION"/>
    <x v="18"/>
    <d v="2019-07-16T00:00:00"/>
    <d v="1899-12-30T16:11:12"/>
    <d v="2019-07-16T00:00:00"/>
    <d v="1899-12-30T16:11:12"/>
    <n v="10"/>
    <s v="MIN"/>
    <n v="10"/>
    <n v="10"/>
    <s v="MIN"/>
    <s v="CNF  ORSP PRT  REL  TECO"/>
  </r>
  <r>
    <n v="1534639"/>
    <x v="11"/>
    <s v="0"/>
    <s v="0140"/>
    <s v="BFC-99"/>
    <s v="PP03"/>
    <s v="FINAL INSPECTION"/>
    <x v="11"/>
    <d v="2019-07-16T00:00:00"/>
    <d v="1899-12-30T17:53:36"/>
    <d v="2019-07-16T00:00:00"/>
    <d v="1899-12-30T17:53:36"/>
    <n v="10"/>
    <s v="MIN"/>
    <n v="10"/>
    <n v="10"/>
    <s v="MIN"/>
    <s v="CNF  ORSP PRT  REL  TECO"/>
  </r>
  <r>
    <n v="1534639"/>
    <x v="11"/>
    <s v="1"/>
    <s v="0010"/>
    <s v="BFC-10"/>
    <s v="PP95"/>
    <s v="ASSEMBLY"/>
    <x v="12"/>
    <d v="2019-07-07T00:00:00"/>
    <d v="1899-12-30T07:33:40"/>
    <d v="2019-07-11T00:00:00"/>
    <d v="1899-12-30T08:37:41"/>
    <n v="20.638000000000002"/>
    <s v="H"/>
    <n v="1238.2800000000002"/>
    <n v="1"/>
    <s v="MIN"/>
    <s v="CNF  PRT  REL  TECO"/>
  </r>
  <r>
    <n v="1534639"/>
    <x v="11"/>
    <s v="2"/>
    <s v="0070"/>
    <s v="PFC-20"/>
    <s v="PP95"/>
    <s v="PAINT"/>
    <x v="13"/>
    <d v="2019-07-14T00:00:00"/>
    <d v="1899-12-30T18:15:12"/>
    <d v="2019-07-15T00:00:00"/>
    <d v="1899-12-30T00:16:43"/>
    <n v="3.0129999999999999"/>
    <s v="H"/>
    <n v="180.78"/>
    <n v="5"/>
    <s v="MIN"/>
    <s v="CNF  PRT  REL  TECO"/>
  </r>
  <r>
    <n v="1534840"/>
    <x v="12"/>
    <s v="0"/>
    <s v="0010"/>
    <s v="BFC-10"/>
    <s v="PP01"/>
    <s v="ASSEMBLY"/>
    <x v="0"/>
    <d v="2019-07-07T00:00:00"/>
    <d v="1899-12-30T12:23:03"/>
    <d v="2019-07-07T00:00:00"/>
    <d v="1899-12-30T12:26:34"/>
    <n v="56"/>
    <s v="S"/>
    <n v="0.93333333333333335"/>
    <n v="20"/>
    <s v="MIN"/>
    <s v="CNF  PRT  REL  TECO"/>
  </r>
  <r>
    <n v="1534840"/>
    <x v="12"/>
    <s v="0"/>
    <s v="0020"/>
    <s v="BFC-90"/>
    <s v="PP01"/>
    <s v="ASSY IN PROCESS INSPECTION"/>
    <x v="1"/>
    <d v="2019-07-07T00:00:00"/>
    <d v="1899-12-30T13:50:24"/>
    <d v="2019-07-07T00:00:00"/>
    <d v="1899-12-30T13:50:24"/>
    <n v="30"/>
    <s v="MIN"/>
    <n v="30"/>
    <n v="30"/>
    <s v="MIN"/>
    <s v="CNF  ORSP PRT  REL  TECO"/>
  </r>
  <r>
    <n v="1534840"/>
    <x v="12"/>
    <s v="0"/>
    <s v="0030"/>
    <s v="BFC-10"/>
    <s v="PP01"/>
    <s v="ASSEMBLY"/>
    <x v="2"/>
    <d v="2019-07-08T00:00:00"/>
    <d v="1899-12-30T07:39:57"/>
    <d v="2019-07-11T00:00:00"/>
    <d v="1899-12-30T15:44:58"/>
    <n v="13.904"/>
    <s v="H"/>
    <n v="834.24"/>
    <n v="200"/>
    <s v="MIN"/>
    <s v="CNF  PRT  REL  TECO"/>
  </r>
  <r>
    <n v="1534840"/>
    <x v="12"/>
    <s v="0"/>
    <s v="0040"/>
    <s v="BFC-10"/>
    <s v="PP01"/>
    <s v="ASSEMBLY"/>
    <x v="3"/>
    <d v="2019-07-14T00:00:00"/>
    <d v="1899-12-30T07:29:09"/>
    <d v="2019-07-15T00:00:00"/>
    <d v="1899-12-30T13:45:45"/>
    <n v="16.646000000000001"/>
    <s v="H"/>
    <n v="998.76"/>
    <n v="500"/>
    <s v="MIN"/>
    <s v="CNF  PRT  REL  TECO"/>
  </r>
  <r>
    <n v="1534840"/>
    <x v="12"/>
    <s v="0"/>
    <s v="0050"/>
    <s v="BFC-90"/>
    <s v="PP01"/>
    <s v="ASSY IN PROCESS INSPECTION"/>
    <x v="4"/>
    <d v="2019-07-15T00:00:00"/>
    <d v="1899-12-30T14:45:52"/>
    <d v="2019-07-15T00:00:00"/>
    <d v="1899-12-30T14:45:52"/>
    <n v="20"/>
    <s v="MIN"/>
    <n v="20"/>
    <n v="20"/>
    <s v="MIN"/>
    <s v="CNF  ORSP PRT  REL  TECO"/>
  </r>
  <r>
    <n v="1534840"/>
    <x v="12"/>
    <s v="0"/>
    <s v="0060"/>
    <s v="BFC-90"/>
    <s v="PP01"/>
    <s v="ASSY IN PROCESS INSPECTION"/>
    <x v="5"/>
    <d v="2019-07-15T00:00:00"/>
    <d v="1899-12-30T14:45:57"/>
    <d v="2019-07-15T00:00:00"/>
    <d v="1899-12-30T14:45:57"/>
    <n v="20"/>
    <s v="MIN"/>
    <n v="20"/>
    <n v="20"/>
    <s v="MIN"/>
    <s v="CNF  ORSP PRT  REL  TECO"/>
  </r>
  <r>
    <n v="1534840"/>
    <x v="12"/>
    <s v="0"/>
    <s v="0070"/>
    <s v="PFC-20"/>
    <s v="PP01"/>
    <s v="PAINT"/>
    <x v="6"/>
    <d v="2019-07-15T00:00:00"/>
    <d v="1899-12-30T15:17:15"/>
    <d v="2019-07-16T00:00:00"/>
    <d v="1899-12-30T15:02:48"/>
    <n v="9.9149999999999991"/>
    <s v="H"/>
    <n v="594.9"/>
    <n v="450"/>
    <s v="MIN"/>
    <s v="CNF  PRT  REL  TECO"/>
  </r>
  <r>
    <n v="1534840"/>
    <x v="12"/>
    <s v="0"/>
    <s v="0080"/>
    <s v="PFC-99"/>
    <s v="PP01"/>
    <s v="PAINT INSPECTION"/>
    <x v="7"/>
    <d v="2019-07-17T00:00:00"/>
    <d v="1899-12-30T08:47:28"/>
    <d v="2019-07-17T00:00:00"/>
    <d v="1899-12-30T08:47:28"/>
    <n v="20"/>
    <s v="MIN"/>
    <n v="20"/>
    <n v="20"/>
    <s v="MIN"/>
    <s v="CNF  ORSP PRT  REL  TECO"/>
  </r>
  <r>
    <n v="1534840"/>
    <x v="1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840"/>
    <x v="12"/>
    <s v="0"/>
    <s v="0100"/>
    <s v="BFC-10"/>
    <s v="PP01"/>
    <s v="ASSEMBLY"/>
    <x v="8"/>
    <d v="2019-07-18T00:00:00"/>
    <d v="1899-12-30T08:52:57"/>
    <d v="2019-07-18T00:00:00"/>
    <d v="1899-12-30T14:31:47"/>
    <n v="48.4"/>
    <s v="MIN"/>
    <n v="48.4"/>
    <n v="40"/>
    <s v="MIN"/>
    <s v="CNF  PRT  REL  TECO"/>
  </r>
  <r>
    <n v="1534840"/>
    <x v="12"/>
    <s v="0"/>
    <s v="0110"/>
    <s v="BFC-90"/>
    <s v="PP01"/>
    <s v="ASSY IN PROCESS INSPECTION"/>
    <x v="9"/>
    <d v="2019-07-22T00:00:00"/>
    <d v="1899-12-30T13:00:05"/>
    <d v="2019-07-22T00:00:00"/>
    <d v="1899-12-30T13:00:05"/>
    <n v="20"/>
    <s v="MIN"/>
    <n v="20"/>
    <n v="20"/>
    <s v="MIN"/>
    <s v="CNF  ORSP PRT  REL  TECO"/>
  </r>
  <r>
    <n v="1534840"/>
    <x v="12"/>
    <s v="0"/>
    <s v="0120"/>
    <s v="BFC-90"/>
    <s v="PP01"/>
    <s v="ASSY IN PROCESS INSPECTION"/>
    <x v="10"/>
    <d v="2019-07-22T00:00:00"/>
    <d v="1899-12-30T13:00:15"/>
    <d v="2019-07-22T00:00:00"/>
    <d v="1899-12-30T13:00:15"/>
    <n v="50"/>
    <s v="MIN"/>
    <n v="50"/>
    <n v="50"/>
    <s v="MIN"/>
    <s v="CNF  ORSP PRT  REL  TECO"/>
  </r>
  <r>
    <n v="1534840"/>
    <x v="12"/>
    <s v="0"/>
    <s v="0130"/>
    <s v="BFC-99"/>
    <s v="PP01"/>
    <s v="FINAL INSPECTION"/>
    <x v="18"/>
    <d v="2019-07-23T00:00:00"/>
    <d v="1899-12-30T10:18:23"/>
    <d v="2019-07-23T00:00:00"/>
    <d v="1899-12-30T10:18:23"/>
    <n v="10"/>
    <s v="MIN"/>
    <n v="10"/>
    <n v="10"/>
    <s v="MIN"/>
    <s v="CNF  ORSP PRT  REL  TECO"/>
  </r>
  <r>
    <n v="1534840"/>
    <x v="12"/>
    <s v="0"/>
    <s v="0140"/>
    <s v="BFC-99"/>
    <s v="PP03"/>
    <s v="FINAL INSPECTION"/>
    <x v="11"/>
    <d v="2019-07-24T00:00:00"/>
    <d v="1899-12-30T09:31:06"/>
    <d v="2019-07-24T00:00:00"/>
    <d v="1899-12-30T09:31:06"/>
    <n v="10"/>
    <s v="MIN"/>
    <n v="10"/>
    <n v="10"/>
    <s v="MIN"/>
    <s v="CNF  ORSP PRT  REL  TECO"/>
  </r>
  <r>
    <n v="1534840"/>
    <x v="12"/>
    <s v="1"/>
    <s v="0010"/>
    <s v="BFC-10"/>
    <s v="PP95"/>
    <s v="ASSEMBLY"/>
    <x v="12"/>
    <d v="2019-07-21T00:00:00"/>
    <d v="1899-12-30T08:10:31"/>
    <d v="2019-07-21T00:00:00"/>
    <d v="1899-12-30T15:50:50"/>
    <n v="7.6719999999999997"/>
    <s v="H"/>
    <n v="460.32"/>
    <n v="1"/>
    <s v="MIN"/>
    <s v="CNF  PRT  REL  TECO"/>
  </r>
  <r>
    <n v="1534840"/>
    <x v="1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843"/>
    <x v="12"/>
    <s v="0"/>
    <s v="0010"/>
    <s v="BFC-10"/>
    <s v="PP01"/>
    <s v="ASSEMBLY"/>
    <x v="0"/>
    <d v="2019-07-03T00:00:00"/>
    <d v="1899-12-30T08:58:09"/>
    <d v="2019-07-03T00:00:00"/>
    <d v="1899-12-30T09:04:03"/>
    <n v="1.4830000000000001"/>
    <s v="MIN"/>
    <n v="1.4830000000000001"/>
    <n v="20"/>
    <s v="MIN"/>
    <s v="CNF  PRT  REL  TECO"/>
  </r>
  <r>
    <n v="1534843"/>
    <x v="12"/>
    <s v="0"/>
    <s v="0020"/>
    <s v="BFC-90"/>
    <s v="PP01"/>
    <s v="ASSY IN PROCESS INSPECTION"/>
    <x v="1"/>
    <d v="2019-07-03T00:00:00"/>
    <d v="1899-12-30T10:44:05"/>
    <d v="2019-07-03T00:00:00"/>
    <d v="1899-12-30T10:44:05"/>
    <n v="30"/>
    <s v="MIN"/>
    <n v="30"/>
    <n v="30"/>
    <s v="MIN"/>
    <s v="CNF  ORSP PRT  REL  TECO"/>
  </r>
  <r>
    <n v="1534843"/>
    <x v="12"/>
    <s v="0"/>
    <s v="0030"/>
    <s v="BFC-10"/>
    <s v="PP01"/>
    <s v="ASSEMBLY"/>
    <x v="2"/>
    <d v="2019-07-07T00:00:00"/>
    <d v="1899-12-30T07:56:25"/>
    <d v="2019-07-07T00:00:00"/>
    <d v="1899-12-30T12:26:34"/>
    <n v="4.4589999999999996"/>
    <s v="H"/>
    <n v="267.53999999999996"/>
    <n v="200"/>
    <s v="MIN"/>
    <s v="CNF  PRT  REL  TECO"/>
  </r>
  <r>
    <n v="1534843"/>
    <x v="12"/>
    <s v="0"/>
    <s v="0040"/>
    <s v="BFC-10"/>
    <s v="PP01"/>
    <s v="ASSEMBLY"/>
    <x v="3"/>
    <d v="2019-07-09T00:00:00"/>
    <d v="1899-12-30T07:56:03"/>
    <d v="2019-07-15T00:00:00"/>
    <d v="1899-12-30T15:47:08"/>
    <n v="31.666"/>
    <s v="H"/>
    <n v="1899.96"/>
    <n v="500"/>
    <s v="MIN"/>
    <s v="CNF  PRT  REL  TECO"/>
  </r>
  <r>
    <n v="1534843"/>
    <x v="12"/>
    <s v="0"/>
    <s v="0050"/>
    <s v="BFC-90"/>
    <s v="PP01"/>
    <s v="ASSY IN PROCESS INSPECTION"/>
    <x v="4"/>
    <d v="2019-07-15T00:00:00"/>
    <d v="1899-12-30T16:10:54"/>
    <d v="2019-07-15T00:00:00"/>
    <d v="1899-12-30T16:10:54"/>
    <n v="20"/>
    <s v="MIN"/>
    <n v="20"/>
    <n v="20"/>
    <s v="MIN"/>
    <s v="CNF  ORSP PRT  REL  TECO"/>
  </r>
  <r>
    <n v="1534843"/>
    <x v="12"/>
    <s v="0"/>
    <s v="0060"/>
    <s v="BFC-90"/>
    <s v="PP01"/>
    <s v="ASSY IN PROCESS INSPECTION"/>
    <x v="5"/>
    <d v="2019-07-15T00:00:00"/>
    <d v="1899-12-30T16:11:00"/>
    <d v="2019-07-15T00:00:00"/>
    <d v="1899-12-30T16:11:00"/>
    <n v="20"/>
    <s v="MIN"/>
    <n v="20"/>
    <n v="20"/>
    <s v="MIN"/>
    <s v="CNF  ORSP PRT  REL  TECO"/>
  </r>
  <r>
    <n v="1534843"/>
    <x v="12"/>
    <s v="0"/>
    <s v="0070"/>
    <s v="PFC-20"/>
    <s v="PP01"/>
    <s v="PAINT"/>
    <x v="6"/>
    <d v="2019-07-15T00:00:00"/>
    <d v="1899-12-30T16:22:34"/>
    <d v="2019-07-16T00:00:00"/>
    <d v="1899-12-30T16:51:50"/>
    <n v="143.53"/>
    <s v="MIN"/>
    <n v="143.53"/>
    <n v="450"/>
    <s v="MIN"/>
    <s v="CNF  PRT  REL  TECO"/>
  </r>
  <r>
    <n v="1534843"/>
    <x v="12"/>
    <s v="0"/>
    <s v="0080"/>
    <s v="PFC-99"/>
    <s v="PP01"/>
    <s v="PAINT INSPECTION"/>
    <x v="7"/>
    <d v="2019-07-17T00:00:00"/>
    <d v="1899-12-30T08:47:38"/>
    <d v="2019-07-17T00:00:00"/>
    <d v="1899-12-30T08:47:38"/>
    <n v="20"/>
    <s v="MIN"/>
    <n v="20"/>
    <n v="20"/>
    <s v="MIN"/>
    <s v="CNF  ORSP PRT  REL  TECO"/>
  </r>
  <r>
    <n v="1534843"/>
    <x v="12"/>
    <s v="0"/>
    <s v="0100"/>
    <s v="BFC-10"/>
    <s v="PP01"/>
    <s v="ASSEMBLY"/>
    <x v="8"/>
    <d v="2019-07-18T00:00:00"/>
    <d v="1899-12-30T08:52:57"/>
    <d v="2019-07-18T00:00:00"/>
    <d v="1899-12-30T14:31:47"/>
    <n v="48.4"/>
    <s v="MIN"/>
    <n v="48.4"/>
    <n v="40"/>
    <s v="MIN"/>
    <s v="CNF  PRT  REL  TECO"/>
  </r>
  <r>
    <n v="1534843"/>
    <x v="12"/>
    <s v="0"/>
    <s v="0110"/>
    <s v="BFC-90"/>
    <s v="PP01"/>
    <s v="ASSY IN PROCESS INSPECTION"/>
    <x v="9"/>
    <d v="2019-07-22T00:00:00"/>
    <d v="1899-12-30T11:24:10"/>
    <d v="2019-07-22T00:00:00"/>
    <d v="1899-12-30T11:24:10"/>
    <n v="20"/>
    <s v="MIN"/>
    <n v="20"/>
    <n v="20"/>
    <s v="MIN"/>
    <s v="CNF  ORSP PRT  REL  TECO"/>
  </r>
  <r>
    <n v="1534843"/>
    <x v="12"/>
    <s v="0"/>
    <s v="0120"/>
    <s v="BFC-90"/>
    <s v="PP01"/>
    <s v="ASSY IN PROCESS INSPECTION"/>
    <x v="10"/>
    <d v="2019-07-23T00:00:00"/>
    <d v="1899-12-30T17:09:44"/>
    <d v="2019-07-23T00:00:00"/>
    <d v="1899-12-30T17:09:44"/>
    <n v="50"/>
    <s v="MIN"/>
    <n v="50"/>
    <n v="50"/>
    <s v="MIN"/>
    <s v="CNF  ORSP PRT  REL  TECO"/>
  </r>
  <r>
    <n v="1534843"/>
    <x v="12"/>
    <s v="0"/>
    <s v="0140"/>
    <s v="BFC-99"/>
    <s v="PP03"/>
    <s v="FINAL INSPECTION"/>
    <x v="11"/>
    <d v="2019-07-24T00:00:00"/>
    <d v="1899-12-30T15:55:41"/>
    <d v="2019-07-24T00:00:00"/>
    <d v="1899-12-30T15:55:41"/>
    <n v="10"/>
    <s v="MIN"/>
    <n v="10"/>
    <n v="10"/>
    <s v="MIN"/>
    <s v="CNF  ORSP PRT  REL  TECO"/>
  </r>
  <r>
    <n v="1534843"/>
    <x v="12"/>
    <s v="1"/>
    <s v="0010"/>
    <s v="BFC-10"/>
    <s v="PP95"/>
    <s v="ASSEMBLY"/>
    <x v="12"/>
    <d v="2019-07-18T00:00:00"/>
    <d v="1899-12-30T08:03:46"/>
    <d v="2019-07-22T00:00:00"/>
    <d v="1899-12-30T08:55:34"/>
    <n v="84.186999999999998"/>
    <s v="H"/>
    <n v="5051.22"/>
    <n v="1"/>
    <s v="MIN"/>
    <s v="CNF  PRT  REL  TECO"/>
  </r>
  <r>
    <n v="1534843"/>
    <x v="1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843"/>
    <x v="12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4843"/>
    <x v="12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4843"/>
    <x v="12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4844"/>
    <x v="12"/>
    <s v="0"/>
    <s v="0010"/>
    <s v="BFC-10"/>
    <s v="PP01"/>
    <s v="ASSEMBLY"/>
    <x v="19"/>
    <d v="2019-07-07T00:00:00"/>
    <d v="1899-12-30T12:23:03"/>
    <d v="2019-07-07T00:00:00"/>
    <d v="1899-12-30T12:26:34"/>
    <n v="56"/>
    <s v="S"/>
    <n v="0.93333333333333335"/>
    <n v="20"/>
    <s v="MIN"/>
    <s v="CNF  PRT  REL  TECO"/>
  </r>
  <r>
    <n v="1534844"/>
    <x v="12"/>
    <s v="0"/>
    <s v="0020"/>
    <s v="BFC-90"/>
    <s v="PP01"/>
    <s v="ASSY IN PROCESS INSPECTION"/>
    <x v="1"/>
    <d v="2019-07-07T00:00:00"/>
    <d v="1899-12-30T13:49:41"/>
    <d v="2019-07-07T00:00:00"/>
    <d v="1899-12-30T13:49:41"/>
    <n v="30"/>
    <s v="MIN"/>
    <n v="30"/>
    <n v="30"/>
    <s v="MIN"/>
    <s v="CNF  ORSP PRT  REL  TECO"/>
  </r>
  <r>
    <n v="1534844"/>
    <x v="12"/>
    <s v="0"/>
    <s v="0030"/>
    <s v="BFC-10"/>
    <s v="PP01"/>
    <s v="ASSEMBLY"/>
    <x v="2"/>
    <d v="2019-07-08T00:00:00"/>
    <d v="1899-12-30T07:39:57"/>
    <d v="2019-07-10T00:00:00"/>
    <d v="1899-12-30T10:56:43"/>
    <n v="27.047999999999998"/>
    <s v="H"/>
    <n v="1622.8799999999999"/>
    <n v="200"/>
    <s v="MIN"/>
    <s v="CNF  PRT  REL  TECO"/>
  </r>
  <r>
    <n v="1534844"/>
    <x v="12"/>
    <s v="0"/>
    <s v="0040"/>
    <s v="BFC-10"/>
    <s v="PP01"/>
    <s v="ASSEMBLY"/>
    <x v="3"/>
    <d v="2019-07-10T00:00:00"/>
    <d v="1899-12-30T10:57:16"/>
    <d v="2019-07-14T00:00:00"/>
    <d v="1899-12-30T18:00:57"/>
    <n v="22.155999999999999"/>
    <s v="H"/>
    <n v="1329.36"/>
    <n v="500"/>
    <s v="MIN"/>
    <s v="CNF  PRT  REL  TECO"/>
  </r>
  <r>
    <n v="1534844"/>
    <x v="12"/>
    <s v="0"/>
    <s v="0050"/>
    <s v="BFC-90"/>
    <s v="PP01"/>
    <s v="ASSY IN PROCESS INSPECTION"/>
    <x v="4"/>
    <d v="2019-07-15T00:00:00"/>
    <d v="1899-12-30T10:16:02"/>
    <d v="2019-07-15T00:00:00"/>
    <d v="1899-12-30T10:16:02"/>
    <n v="20"/>
    <s v="MIN"/>
    <n v="20"/>
    <n v="20"/>
    <s v="MIN"/>
    <s v="CNF  ORSP PRT  REL  TECO"/>
  </r>
  <r>
    <n v="1534844"/>
    <x v="12"/>
    <s v="0"/>
    <s v="0060"/>
    <s v="BFC-90"/>
    <s v="PP01"/>
    <s v="ASSY IN PROCESS INSPECTION"/>
    <x v="5"/>
    <d v="2019-07-15T00:00:00"/>
    <d v="1899-12-30T11:00:05"/>
    <d v="2019-07-15T00:00:00"/>
    <d v="1899-12-30T11:00:05"/>
    <n v="20"/>
    <s v="MIN"/>
    <n v="20"/>
    <n v="20"/>
    <s v="MIN"/>
    <s v="CNF  ORSP PRT  REL  TECO"/>
  </r>
  <r>
    <n v="1534844"/>
    <x v="12"/>
    <s v="0"/>
    <s v="0070"/>
    <s v="PFC-20"/>
    <s v="PP01"/>
    <s v="PAINT"/>
    <x v="6"/>
    <d v="2019-07-15T00:00:00"/>
    <d v="1899-12-30T14:02:35"/>
    <d v="2019-07-15T00:00:00"/>
    <d v="1899-12-30T21:51:00"/>
    <n v="4.9269999999999996"/>
    <s v="H"/>
    <n v="295.62"/>
    <n v="450"/>
    <s v="MIN"/>
    <s v="CNF  PRT  REL  TECO"/>
  </r>
  <r>
    <n v="1534844"/>
    <x v="12"/>
    <s v="0"/>
    <s v="0080"/>
    <s v="PFC-99"/>
    <s v="PP01"/>
    <s v="PAINT INSPECTION"/>
    <x v="7"/>
    <d v="2019-07-16T00:00:00"/>
    <d v="1899-12-30T07:56:52"/>
    <d v="2019-07-16T00:00:00"/>
    <d v="1899-12-30T07:56:52"/>
    <n v="20"/>
    <s v="MIN"/>
    <n v="20"/>
    <n v="20"/>
    <s v="MIN"/>
    <s v="CNF  ORSP PRT  REL  TECO"/>
  </r>
  <r>
    <n v="1534844"/>
    <x v="1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844"/>
    <x v="12"/>
    <s v="0"/>
    <s v="0100"/>
    <s v="BFC-10"/>
    <s v="PP01"/>
    <s v="ASSEMBLY"/>
    <x v="8"/>
    <d v="2019-07-18T00:00:00"/>
    <d v="1899-12-30T08:52:57"/>
    <d v="2019-07-18T00:00:00"/>
    <d v="1899-12-30T14:31:47"/>
    <n v="48.4"/>
    <s v="MIN"/>
    <n v="48.4"/>
    <n v="40"/>
    <s v="MIN"/>
    <s v="CNF  PRT  REL  TECO"/>
  </r>
  <r>
    <n v="1534844"/>
    <x v="12"/>
    <s v="0"/>
    <s v="0110"/>
    <s v="BFC-90"/>
    <s v="PP01"/>
    <s v="ASSY IN PROCESS INSPECTION"/>
    <x v="9"/>
    <d v="2019-07-22T00:00:00"/>
    <d v="1899-12-30T08:38:44"/>
    <d v="2019-07-22T00:00:00"/>
    <d v="1899-12-30T08:38:44"/>
    <n v="20"/>
    <s v="MIN"/>
    <n v="20"/>
    <n v="20"/>
    <s v="MIN"/>
    <s v="CNF  ORSP PRT  REL  TECO"/>
  </r>
  <r>
    <n v="1534844"/>
    <x v="12"/>
    <s v="0"/>
    <s v="0120"/>
    <s v="BFC-90"/>
    <s v="PP01"/>
    <s v="ASSY IN PROCESS INSPECTION"/>
    <x v="10"/>
    <d v="2019-07-22T00:00:00"/>
    <d v="1899-12-30T08:38:52"/>
    <d v="2019-07-22T00:00:00"/>
    <d v="1899-12-30T08:38:52"/>
    <n v="50"/>
    <s v="MIN"/>
    <n v="50"/>
    <n v="50"/>
    <s v="MIN"/>
    <s v="CNF  ORSP PRT  REL  TECO"/>
  </r>
  <r>
    <n v="1534844"/>
    <x v="12"/>
    <s v="0"/>
    <s v="0130"/>
    <s v="BFC-99"/>
    <s v="PP01"/>
    <s v="FINAL INSPECTION"/>
    <x v="18"/>
    <d v="2019-07-23T00:00:00"/>
    <d v="1899-12-30T14:26:39"/>
    <d v="2019-07-23T00:00:00"/>
    <d v="1899-12-30T14:26:39"/>
    <n v="10"/>
    <s v="MIN"/>
    <n v="10"/>
    <n v="10"/>
    <s v="MIN"/>
    <s v="CNF  ORSP PRT  REL  TECO"/>
  </r>
  <r>
    <n v="1534844"/>
    <x v="12"/>
    <s v="0"/>
    <s v="0140"/>
    <s v="BFC-99"/>
    <s v="PP03"/>
    <s v="FINAL INSPECTION"/>
    <x v="11"/>
    <d v="2019-07-24T00:00:00"/>
    <d v="1899-12-30T09:31:33"/>
    <d v="2019-07-24T00:00:00"/>
    <d v="1899-12-30T09:31:33"/>
    <n v="10"/>
    <s v="MIN"/>
    <n v="10"/>
    <n v="10"/>
    <s v="MIN"/>
    <s v="CNF  PRT  REL  TECO"/>
  </r>
  <r>
    <n v="1534844"/>
    <x v="12"/>
    <s v="1"/>
    <s v="0010"/>
    <s v="BFC-10"/>
    <s v="PP95"/>
    <s v="ASSEMBLY"/>
    <x v="12"/>
    <d v="2019-07-08T00:00:00"/>
    <d v="1899-12-30T07:36:52"/>
    <d v="2019-07-08T00:00:00"/>
    <d v="1899-12-30T14:56:28"/>
    <n v="14.634"/>
    <s v="H"/>
    <n v="878.04"/>
    <n v="1"/>
    <s v="MIN"/>
    <s v="CNF  PRT  REL  TECO"/>
  </r>
  <r>
    <n v="1534844"/>
    <x v="1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847"/>
    <x v="12"/>
    <s v="0"/>
    <s v="0010"/>
    <s v="BFC-10"/>
    <s v="PP01"/>
    <s v="ASSEMBLY"/>
    <x v="0"/>
    <d v="2019-07-03T00:00:00"/>
    <d v="1899-12-30T08:58:09"/>
    <d v="2019-07-03T00:00:00"/>
    <d v="1899-12-30T09:04:03"/>
    <n v="1.4830000000000001"/>
    <s v="MIN"/>
    <n v="1.4830000000000001"/>
    <n v="20"/>
    <s v="MIN"/>
    <s v="CNF  PRT  REL  TECO"/>
  </r>
  <r>
    <n v="1534847"/>
    <x v="12"/>
    <s v="0"/>
    <s v="0020"/>
    <s v="BFC-90"/>
    <s v="PP01"/>
    <s v="ASSY IN PROCESS INSPECTION"/>
    <x v="1"/>
    <d v="2019-07-03T00:00:00"/>
    <d v="1899-12-30T13:24:50"/>
    <d v="2019-07-03T00:00:00"/>
    <d v="1899-12-30T13:24:50"/>
    <n v="30"/>
    <s v="MIN"/>
    <n v="30"/>
    <n v="30"/>
    <s v="MIN"/>
    <s v="CNF  ORSP PRT  REL  TECO"/>
  </r>
  <r>
    <n v="1534847"/>
    <x v="12"/>
    <s v="0"/>
    <s v="0030"/>
    <s v="BFC-10"/>
    <s v="PP01"/>
    <s v="ASSEMBLY"/>
    <x v="2"/>
    <d v="2019-07-04T00:00:00"/>
    <d v="1899-12-30T07:40:44"/>
    <d v="2019-07-15T00:00:00"/>
    <d v="1899-12-30T16:55:16"/>
    <n v="114.654"/>
    <s v="H"/>
    <n v="6879.24"/>
    <n v="200"/>
    <s v="MIN"/>
    <s v="CNF  PRT  REL  TECO"/>
  </r>
  <r>
    <n v="1534847"/>
    <x v="12"/>
    <s v="0"/>
    <s v="0040"/>
    <s v="BFC-10"/>
    <s v="PP01"/>
    <s v="ASSEMBLY"/>
    <x v="3"/>
    <d v="2019-07-15T00:00:00"/>
    <d v="1899-12-30T16:57:51"/>
    <d v="2019-07-15T00:00:00"/>
    <d v="1899-12-30T17:04:25"/>
    <n v="6.5670000000000002"/>
    <s v="MIN"/>
    <n v="6.5670000000000002"/>
    <n v="500"/>
    <s v="MIN"/>
    <s v="CNF  PRT  REL  TECO"/>
  </r>
  <r>
    <n v="1534847"/>
    <x v="12"/>
    <s v="0"/>
    <s v="0050"/>
    <s v="BFC-90"/>
    <s v="PP01"/>
    <s v="ASSY IN PROCESS INSPECTION"/>
    <x v="4"/>
    <d v="2019-07-15T00:00:00"/>
    <d v="1899-12-30T17:43:17"/>
    <d v="2019-07-15T00:00:00"/>
    <d v="1899-12-30T17:43:17"/>
    <n v="20"/>
    <s v="MIN"/>
    <n v="20"/>
    <n v="20"/>
    <s v="MIN"/>
    <s v="CNF  ORSP PRT  REL  TECO"/>
  </r>
  <r>
    <n v="1534847"/>
    <x v="12"/>
    <s v="0"/>
    <s v="0060"/>
    <s v="BFC-90"/>
    <s v="PP01"/>
    <s v="ASSY IN PROCESS INSPECTION"/>
    <x v="5"/>
    <d v="2019-07-16T00:00:00"/>
    <d v="1899-12-30T09:51:07"/>
    <d v="2019-07-16T00:00:00"/>
    <d v="1899-12-30T09:51:07"/>
    <n v="20"/>
    <s v="MIN"/>
    <n v="20"/>
    <n v="20"/>
    <s v="MIN"/>
    <s v="CNF  ORSP PRT  REL  TECO"/>
  </r>
  <r>
    <n v="1534847"/>
    <x v="12"/>
    <s v="0"/>
    <s v="0070"/>
    <s v="PFC-20"/>
    <s v="PP01"/>
    <s v="PAINT"/>
    <x v="6"/>
    <d v="2019-07-16T00:00:00"/>
    <d v="1899-12-30T12:26:15"/>
    <d v="2019-07-17T00:00:00"/>
    <d v="1899-12-30T04:04:26"/>
    <n v="7.5129999999999999"/>
    <s v="H"/>
    <n v="450.78"/>
    <n v="450"/>
    <s v="MIN"/>
    <s v="CNF  PRT  REL  TECO"/>
  </r>
  <r>
    <n v="1534847"/>
    <x v="12"/>
    <s v="0"/>
    <s v="0080"/>
    <s v="PFC-99"/>
    <s v="PP01"/>
    <s v="PAINT INSPECTION"/>
    <x v="7"/>
    <d v="2019-07-17T00:00:00"/>
    <d v="1899-12-30T08:47:52"/>
    <d v="2019-07-17T00:00:00"/>
    <d v="1899-12-30T08:47:52"/>
    <n v="20"/>
    <s v="MIN"/>
    <n v="20"/>
    <n v="20"/>
    <s v="MIN"/>
    <s v="CNF  ORSP PRT  REL  TECO"/>
  </r>
  <r>
    <n v="1534847"/>
    <x v="1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847"/>
    <x v="12"/>
    <s v="0"/>
    <s v="0100"/>
    <s v="BFC-10"/>
    <s v="PP01"/>
    <s v="ASSEMBLY"/>
    <x v="8"/>
    <d v="2019-07-18T00:00:00"/>
    <d v="1899-12-30T08:52:57"/>
    <d v="2019-07-18T00:00:00"/>
    <d v="1899-12-30T14:31:47"/>
    <n v="48.4"/>
    <s v="MIN"/>
    <n v="48.4"/>
    <n v="40"/>
    <s v="MIN"/>
    <s v="CNF  PRT  REL  TECO"/>
  </r>
  <r>
    <n v="1534847"/>
    <x v="12"/>
    <s v="0"/>
    <s v="0110"/>
    <s v="BFC-90"/>
    <s v="PP01"/>
    <s v="ASSY IN PROCESS INSPECTION"/>
    <x v="9"/>
    <d v="2019-07-23T00:00:00"/>
    <d v="1899-12-30T17:09:55"/>
    <d v="2019-07-23T00:00:00"/>
    <d v="1899-12-30T17:09:55"/>
    <n v="20"/>
    <s v="MIN"/>
    <n v="20"/>
    <n v="20"/>
    <s v="MIN"/>
    <s v="CNF  ORSP PRT  REL  TECO"/>
  </r>
  <r>
    <n v="1534847"/>
    <x v="12"/>
    <s v="0"/>
    <s v="0120"/>
    <s v="BFC-90"/>
    <s v="PP01"/>
    <s v="ASSY IN PROCESS INSPECTION"/>
    <x v="10"/>
    <d v="2019-07-23T00:00:00"/>
    <d v="1899-12-30T17:10:03"/>
    <d v="2019-07-23T00:00:00"/>
    <d v="1899-12-30T17:10:03"/>
    <n v="50"/>
    <s v="MIN"/>
    <n v="50"/>
    <n v="50"/>
    <s v="MIN"/>
    <s v="CNF  ORSP PRT  REL  TECO"/>
  </r>
  <r>
    <n v="1534847"/>
    <x v="12"/>
    <s v="0"/>
    <s v="0130"/>
    <s v="BFC-99"/>
    <s v="PP01"/>
    <s v="FINAL INSPECTION"/>
    <x v="18"/>
    <d v="2019-07-23T00:00:00"/>
    <d v="1899-12-30T17:10:11"/>
    <d v="2019-07-23T00:00:00"/>
    <d v="1899-12-30T17:10:11"/>
    <n v="10"/>
    <s v="MIN"/>
    <n v="10"/>
    <n v="10"/>
    <s v="MIN"/>
    <s v="CNF  ORSP PRT  REL  TECO"/>
  </r>
  <r>
    <n v="1534847"/>
    <x v="12"/>
    <s v="0"/>
    <s v="0140"/>
    <s v="BFC-99"/>
    <s v="PP03"/>
    <s v="FINAL INSPECTION"/>
    <x v="11"/>
    <d v="2019-07-24T00:00:00"/>
    <d v="1899-12-30T09:31:52"/>
    <d v="2019-07-24T00:00:00"/>
    <d v="1899-12-30T09:31:52"/>
    <n v="10"/>
    <s v="MIN"/>
    <n v="10"/>
    <n v="10"/>
    <s v="MIN"/>
    <s v="CNF  ORSP PRT  REL  TECO"/>
  </r>
  <r>
    <n v="1534847"/>
    <x v="12"/>
    <s v="1"/>
    <s v="0010"/>
    <s v="BFC-10"/>
    <s v="PP95"/>
    <s v="ASSEMBLY"/>
    <x v="12"/>
    <d v="2019-07-04T00:00:00"/>
    <d v="1899-12-30T07:50:14"/>
    <d v="2019-07-04T00:00:00"/>
    <d v="1899-12-30T14:59:13"/>
    <n v="7.15"/>
    <s v="H"/>
    <n v="429"/>
    <n v="1"/>
    <s v="MIN"/>
    <s v="CNF  PRT  REL  TECO"/>
  </r>
  <r>
    <n v="1534847"/>
    <x v="1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4848"/>
    <x v="12"/>
    <s v="0"/>
    <s v="0010"/>
    <s v="BFC-10"/>
    <s v="PP01"/>
    <s v="ASSEMBLY"/>
    <x v="0"/>
    <d v="2019-07-07T00:00:00"/>
    <d v="1899-12-30T12:23:38"/>
    <d v="2019-07-07T00:00:00"/>
    <d v="1899-12-30T12:26:34"/>
    <n v="44"/>
    <s v="S"/>
    <n v="0.73333333333333328"/>
    <n v="20"/>
    <s v="MIN"/>
    <s v="CNF  PRT  REL  TECO"/>
  </r>
  <r>
    <n v="1534848"/>
    <x v="12"/>
    <s v="0"/>
    <s v="0020"/>
    <s v="BFC-90"/>
    <s v="PP01"/>
    <s v="ASSY IN PROCESS INSPECTION"/>
    <x v="1"/>
    <d v="2019-07-07T00:00:00"/>
    <d v="1899-12-30T13:50:04"/>
    <d v="2019-07-07T00:00:00"/>
    <d v="1899-12-30T13:50:04"/>
    <n v="30"/>
    <s v="MIN"/>
    <n v="30"/>
    <n v="30"/>
    <s v="MIN"/>
    <s v="CNF  ORSP PRT  REL  TECO"/>
  </r>
  <r>
    <n v="1534848"/>
    <x v="12"/>
    <s v="0"/>
    <s v="0030"/>
    <s v="BFC-10"/>
    <s v="PP01"/>
    <s v="ASSEMBLY"/>
    <x v="2"/>
    <d v="2019-07-08T00:00:00"/>
    <d v="1899-12-30T07:40:23"/>
    <d v="2019-07-08T00:00:00"/>
    <d v="1899-12-30T12:21:48"/>
    <n v="4.6900000000000004"/>
    <s v="H"/>
    <n v="281.40000000000003"/>
    <n v="200"/>
    <s v="MIN"/>
    <s v="CNF  PRT  REL  TECO"/>
  </r>
  <r>
    <n v="1534848"/>
    <x v="12"/>
    <s v="0"/>
    <s v="0040"/>
    <s v="BFC-10"/>
    <s v="PP01"/>
    <s v="ASSEMBLY"/>
    <x v="3"/>
    <d v="2019-07-11T00:00:00"/>
    <d v="1899-12-30T09:19:50"/>
    <d v="2019-07-15T00:00:00"/>
    <d v="1899-12-30T10:18:12"/>
    <n v="19.867000000000001"/>
    <s v="H"/>
    <n v="1192.02"/>
    <n v="500"/>
    <s v="MIN"/>
    <s v="CNF  PRT  REL  TECO"/>
  </r>
  <r>
    <n v="1534848"/>
    <x v="12"/>
    <s v="0"/>
    <s v="0050"/>
    <s v="BFC-90"/>
    <s v="PP01"/>
    <s v="ASSY IN PROCESS INSPECTION"/>
    <x v="4"/>
    <d v="2019-07-15T00:00:00"/>
    <d v="1899-12-30T11:00:38"/>
    <d v="2019-07-15T00:00:00"/>
    <d v="1899-12-30T11:00:38"/>
    <n v="20"/>
    <s v="MIN"/>
    <n v="20"/>
    <n v="20"/>
    <s v="MIN"/>
    <s v="CNF  ORSP PRT  REL  TECO"/>
  </r>
  <r>
    <n v="1534848"/>
    <x v="12"/>
    <s v="0"/>
    <s v="0060"/>
    <s v="BFC-90"/>
    <s v="PP01"/>
    <s v="ASSY IN PROCESS INSPECTION"/>
    <x v="5"/>
    <d v="2019-07-15T00:00:00"/>
    <d v="1899-12-30T12:06:52"/>
    <d v="2019-07-15T00:00:00"/>
    <d v="1899-12-30T12:06:52"/>
    <n v="20"/>
    <s v="MIN"/>
    <n v="20"/>
    <n v="20"/>
    <s v="MIN"/>
    <s v="CNF  ORSP PRT  REL  TECO"/>
  </r>
  <r>
    <n v="1534848"/>
    <x v="12"/>
    <s v="0"/>
    <s v="0070"/>
    <s v="PFC-20"/>
    <s v="PP01"/>
    <s v="PAINT"/>
    <x v="6"/>
    <d v="2019-07-15T00:00:00"/>
    <d v="1899-12-30T18:04:28"/>
    <d v="2019-07-15T00:00:00"/>
    <d v="1899-12-30T19:56:45"/>
    <n v="1.871"/>
    <s v="H"/>
    <n v="112.26"/>
    <n v="450"/>
    <s v="MIN"/>
    <s v="CNF  PRT  REL  TECO"/>
  </r>
  <r>
    <n v="1534848"/>
    <x v="12"/>
    <s v="0"/>
    <s v="0080"/>
    <s v="PFC-99"/>
    <s v="PP01"/>
    <s v="PAINT INSPECTION"/>
    <x v="7"/>
    <d v="2019-07-16T00:00:00"/>
    <d v="1899-12-30T07:55:24"/>
    <d v="2019-07-16T00:00:00"/>
    <d v="1899-12-30T07:55:24"/>
    <n v="20"/>
    <s v="MIN"/>
    <n v="20"/>
    <n v="20"/>
    <s v="MIN"/>
    <s v="CNF  ORSP PRT  REL  TECO"/>
  </r>
  <r>
    <n v="1534848"/>
    <x v="1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4848"/>
    <x v="12"/>
    <s v="0"/>
    <s v="0100"/>
    <s v="BFC-10"/>
    <s v="PP01"/>
    <s v="ASSEMBLY"/>
    <x v="8"/>
    <d v="2019-07-16T00:00:00"/>
    <d v="1899-12-30T09:10:14"/>
    <d v="2019-07-16T00:00:00"/>
    <d v="1899-12-30T17:09:28"/>
    <n v="4.5679999999999996"/>
    <s v="H"/>
    <n v="274.08"/>
    <n v="40"/>
    <s v="MIN"/>
    <s v="CNF  PRT  REL  TECO"/>
  </r>
  <r>
    <n v="1534848"/>
    <x v="12"/>
    <s v="0"/>
    <s v="0110"/>
    <s v="BFC-90"/>
    <s v="PP01"/>
    <s v="ASSY IN PROCESS INSPECTION"/>
    <x v="9"/>
    <d v="2019-07-23T00:00:00"/>
    <d v="1899-12-30T11:09:23"/>
    <d v="2019-07-23T00:00:00"/>
    <d v="1899-12-30T11:09:23"/>
    <n v="20"/>
    <s v="MIN"/>
    <n v="20"/>
    <n v="20"/>
    <s v="MIN"/>
    <s v="CNF  ORSP PRT  REL  TECO"/>
  </r>
  <r>
    <n v="1534848"/>
    <x v="12"/>
    <s v="0"/>
    <s v="0120"/>
    <s v="BFC-90"/>
    <s v="PP01"/>
    <s v="ASSY IN PROCESS INSPECTION"/>
    <x v="10"/>
    <d v="2019-07-23T00:00:00"/>
    <d v="1899-12-30T11:09:30"/>
    <d v="2019-07-23T00:00:00"/>
    <d v="1899-12-30T11:09:30"/>
    <n v="50"/>
    <s v="MIN"/>
    <n v="50"/>
    <n v="50"/>
    <s v="MIN"/>
    <s v="CNF  ORSP PRT  REL  TECO"/>
  </r>
  <r>
    <n v="1534848"/>
    <x v="12"/>
    <s v="0"/>
    <s v="0130"/>
    <s v="BFC-99"/>
    <s v="PP01"/>
    <s v="FINAL INSPECTION"/>
    <x v="18"/>
    <d v="2019-07-24T00:00:00"/>
    <d v="1899-12-30T15:48:41"/>
    <d v="2019-07-24T00:00:00"/>
    <d v="1899-12-30T15:48:41"/>
    <n v="10"/>
    <s v="MIN"/>
    <n v="10"/>
    <n v="10"/>
    <s v="MIN"/>
    <s v="CNF  ORSP PRT  REL  TECO"/>
  </r>
  <r>
    <n v="1534848"/>
    <x v="12"/>
    <s v="0"/>
    <s v="0140"/>
    <s v="BFC-99"/>
    <s v="PP03"/>
    <s v="FINAL INSPECTION"/>
    <x v="11"/>
    <d v="2019-07-24T00:00:00"/>
    <d v="1899-12-30T15:54:18"/>
    <d v="2019-07-24T00:00:00"/>
    <d v="1899-12-30T15:54:18"/>
    <n v="10"/>
    <s v="MIN"/>
    <n v="10"/>
    <n v="10"/>
    <s v="MIN"/>
    <s v="CNF  ORSP PRT  REL  TECO"/>
  </r>
  <r>
    <n v="1534848"/>
    <x v="12"/>
    <s v="1"/>
    <s v="0010"/>
    <s v="BFC-10"/>
    <s v="PP95"/>
    <s v="ASSEMBLY"/>
    <x v="12"/>
    <d v="2019-07-15T00:00:00"/>
    <d v="1899-12-30T07:43:04"/>
    <d v="2019-07-17T00:00:00"/>
    <d v="1899-12-30T18:00:55"/>
    <n v="26.195"/>
    <s v="H"/>
    <n v="1571.7"/>
    <n v="1"/>
    <s v="MIN"/>
    <s v="CNF  PRT  REL  TECO"/>
  </r>
  <r>
    <n v="1534848"/>
    <x v="1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7701"/>
    <x v="12"/>
    <s v="0"/>
    <s v="0010"/>
    <s v="BFC-10"/>
    <s v="PP01"/>
    <s v="ASSEMBLY"/>
    <x v="0"/>
    <d v="2019-07-08T00:00:00"/>
    <d v="1899-12-30T12:22:06"/>
    <d v="2019-07-08T00:00:00"/>
    <d v="1899-12-30T12:22:49"/>
    <n v="28"/>
    <s v="S"/>
    <n v="0.46666666666666667"/>
    <n v="20"/>
    <s v="MIN"/>
    <s v="CNF  PRT  REL  TECO"/>
  </r>
  <r>
    <n v="1537701"/>
    <x v="12"/>
    <s v="0"/>
    <s v="0020"/>
    <s v="BFC-90"/>
    <s v="PP01"/>
    <s v="ASSY IN PROCESS INSPECTION"/>
    <x v="1"/>
    <d v="2019-07-08T00:00:00"/>
    <d v="1899-12-30T13:22:01"/>
    <d v="2019-07-08T00:00:00"/>
    <d v="1899-12-30T13:22:01"/>
    <n v="30"/>
    <s v="MIN"/>
    <n v="30"/>
    <n v="30"/>
    <s v="MIN"/>
    <s v="CNF  ORSP PRT  REL  TECO"/>
  </r>
  <r>
    <n v="1537701"/>
    <x v="12"/>
    <s v="0"/>
    <s v="0030"/>
    <s v="BFC-10"/>
    <s v="PP01"/>
    <s v="ASSEMBLY"/>
    <x v="2"/>
    <d v="2019-07-11T00:00:00"/>
    <d v="1899-12-30T12:57:52"/>
    <d v="2019-07-16T00:00:00"/>
    <d v="1899-12-30T13:17:01"/>
    <n v="10.161"/>
    <s v="H"/>
    <n v="609.66"/>
    <n v="200"/>
    <s v="MIN"/>
    <s v="CNF  PRT  REL  TECO"/>
  </r>
  <r>
    <n v="1537701"/>
    <x v="12"/>
    <s v="0"/>
    <s v="0040"/>
    <s v="BFC-10"/>
    <s v="PP01"/>
    <s v="ASSEMBLY"/>
    <x v="3"/>
    <d v="2019-07-16T00:00:00"/>
    <d v="1899-12-30T13:17:09"/>
    <d v="2019-07-16T00:00:00"/>
    <d v="1899-12-30T13:37:49"/>
    <n v="20.667000000000002"/>
    <s v="MIN"/>
    <n v="20.667000000000002"/>
    <n v="500"/>
    <s v="MIN"/>
    <s v="CNF  PRT  REL  TECO"/>
  </r>
  <r>
    <n v="1537701"/>
    <x v="12"/>
    <s v="0"/>
    <s v="0050"/>
    <s v="BFC-90"/>
    <s v="PP01"/>
    <s v="ASSY IN PROCESS INSPECTION"/>
    <x v="4"/>
    <d v="2019-07-16T00:00:00"/>
    <d v="1899-12-30T14:35:46"/>
    <d v="2019-07-16T00:00:00"/>
    <d v="1899-12-30T14:35:46"/>
    <n v="20"/>
    <s v="MIN"/>
    <n v="20"/>
    <n v="20"/>
    <s v="MIN"/>
    <s v="CNF  ORSP PRT  REL  TECO"/>
  </r>
  <r>
    <n v="1537701"/>
    <x v="12"/>
    <s v="0"/>
    <s v="0060"/>
    <s v="BFC-90"/>
    <s v="PP01"/>
    <s v="ASSY IN PROCESS INSPECTION"/>
    <x v="5"/>
    <d v="2019-07-16T00:00:00"/>
    <d v="1899-12-30T14:35:55"/>
    <d v="2019-07-16T00:00:00"/>
    <d v="1899-12-30T14:35:55"/>
    <n v="20"/>
    <s v="MIN"/>
    <n v="20"/>
    <n v="20"/>
    <s v="MIN"/>
    <s v="CNF  ORSP PRT  REL  TECO"/>
  </r>
  <r>
    <n v="1537701"/>
    <x v="12"/>
    <s v="0"/>
    <s v="0070"/>
    <s v="PFC-20"/>
    <s v="PP01"/>
    <s v="PAINT"/>
    <x v="6"/>
    <d v="2019-07-16T00:00:00"/>
    <d v="1899-12-30T15:03:06"/>
    <d v="2019-07-17T00:00:00"/>
    <d v="1899-12-30T16:08:31"/>
    <n v="12.667999999999999"/>
    <s v="H"/>
    <n v="760.07999999999993"/>
    <n v="450"/>
    <s v="MIN"/>
    <s v="CNF  PRT  REL  TECO"/>
  </r>
  <r>
    <n v="1537701"/>
    <x v="12"/>
    <s v="0"/>
    <s v="0080"/>
    <s v="PFC-99"/>
    <s v="PP01"/>
    <s v="PAINT INSPECTION"/>
    <x v="7"/>
    <d v="2019-07-18T00:00:00"/>
    <d v="1899-12-30T08:37:58"/>
    <d v="2019-07-18T00:00:00"/>
    <d v="1899-12-30T08:37:58"/>
    <n v="20"/>
    <s v="MIN"/>
    <n v="20"/>
    <n v="20"/>
    <s v="MIN"/>
    <s v="CNF  ORSP PRT  REL  TECO"/>
  </r>
  <r>
    <n v="1537701"/>
    <x v="1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01"/>
    <x v="12"/>
    <s v="0"/>
    <s v="0100"/>
    <s v="BFC-10"/>
    <s v="PP01"/>
    <s v="ASSEMBLY"/>
    <x v="8"/>
    <d v="2019-07-18T00:00:00"/>
    <d v="1899-12-30T08:52:57"/>
    <d v="2019-07-18T00:00:00"/>
    <d v="1899-12-30T14:31:47"/>
    <n v="48.4"/>
    <s v="MIN"/>
    <n v="48.4"/>
    <n v="40"/>
    <s v="MIN"/>
    <s v="CNF  PRT  REL  TECO"/>
  </r>
  <r>
    <n v="1537701"/>
    <x v="12"/>
    <s v="0"/>
    <s v="0110"/>
    <s v="BFC-90"/>
    <s v="PP01"/>
    <s v="ASSY IN PROCESS INSPECTION"/>
    <x v="9"/>
    <d v="2019-07-23T00:00:00"/>
    <d v="1899-12-30T17:10:27"/>
    <d v="2019-07-23T00:00:00"/>
    <d v="1899-12-30T17:10:27"/>
    <n v="20"/>
    <s v="MIN"/>
    <n v="20"/>
    <n v="20"/>
    <s v="MIN"/>
    <s v="CNF  ORSP PRT  REL  TECO"/>
  </r>
  <r>
    <n v="1537701"/>
    <x v="12"/>
    <s v="0"/>
    <s v="0120"/>
    <s v="BFC-90"/>
    <s v="PP01"/>
    <s v="ASSY IN PROCESS INSPECTION"/>
    <x v="10"/>
    <d v="2019-07-23T00:00:00"/>
    <d v="1899-12-30T17:10:36"/>
    <d v="2019-07-23T00:00:00"/>
    <d v="1899-12-30T17:10:36"/>
    <n v="50"/>
    <s v="MIN"/>
    <n v="50"/>
    <n v="50"/>
    <s v="MIN"/>
    <s v="CNF  ORSP PRT  REL  TECO"/>
  </r>
  <r>
    <n v="1537701"/>
    <x v="12"/>
    <s v="0"/>
    <s v="0130"/>
    <s v="BFC-99"/>
    <s v="PP01"/>
    <s v="FINAL INSPECTION"/>
    <x v="18"/>
    <d v="2019-07-23T00:00:00"/>
    <d v="1899-12-30T17:10:43"/>
    <d v="2019-07-23T00:00:00"/>
    <d v="1899-12-30T17:10:43"/>
    <n v="10"/>
    <s v="MIN"/>
    <n v="10"/>
    <n v="10"/>
    <s v="MIN"/>
    <s v="CNF  ORSP PRT  REL  TECO"/>
  </r>
  <r>
    <n v="1537701"/>
    <x v="12"/>
    <s v="0"/>
    <s v="0140"/>
    <s v="BFC-99"/>
    <s v="PP03"/>
    <s v="FINAL INSPECTION"/>
    <x v="11"/>
    <d v="2019-07-24T00:00:00"/>
    <d v="1899-12-30T15:54:59"/>
    <d v="2019-07-24T00:00:00"/>
    <d v="1899-12-30T15:54:59"/>
    <n v="10"/>
    <s v="MIN"/>
    <n v="10"/>
    <n v="10"/>
    <s v="MIN"/>
    <s v="CNF  ORSP PRT  REL  TECO"/>
  </r>
  <r>
    <n v="1537701"/>
    <x v="12"/>
    <s v="1"/>
    <s v="0010"/>
    <s v="BFC-10"/>
    <s v="PP95"/>
    <s v="ASSEMBLY"/>
    <x v="12"/>
    <d v="2019-07-11T00:00:00"/>
    <d v="1899-12-30T12:34:06"/>
    <d v="2019-07-16T00:00:00"/>
    <d v="1899-12-30T10:15:47"/>
    <n v="31.568000000000001"/>
    <s v="H"/>
    <n v="1894.0800000000002"/>
    <n v="1"/>
    <s v="MIN"/>
    <s v="CNF  PRT  REL  TECO"/>
  </r>
  <r>
    <n v="1537701"/>
    <x v="12"/>
    <s v="2"/>
    <s v="0070"/>
    <s v="PFC-20"/>
    <s v="PP95"/>
    <s v="PAINT"/>
    <x v="13"/>
    <d v="2019-07-16T00:00:00"/>
    <d v="1899-12-30T18:04:14"/>
    <d v="2019-07-16T00:00:00"/>
    <d v="1899-12-30T23:34:02"/>
    <n v="5.4969999999999999"/>
    <s v="H"/>
    <n v="329.82"/>
    <n v="5"/>
    <s v="MIN"/>
    <s v="CNF  PRT  REL  TECO"/>
  </r>
  <r>
    <n v="1537702"/>
    <x v="13"/>
    <s v="0"/>
    <s v="0010"/>
    <s v="BFC-10"/>
    <s v="PP01"/>
    <s v="ASSEMBLY"/>
    <x v="0"/>
    <d v="2019-07-09T00:00:00"/>
    <d v="1899-12-30T13:40:51"/>
    <d v="2019-07-09T00:00:00"/>
    <d v="1899-12-30T13:46:12"/>
    <n v="1.95"/>
    <s v="MIN"/>
    <n v="1.95"/>
    <n v="20"/>
    <s v="MIN"/>
    <s v="CNF  PRT  REL  TECO"/>
  </r>
  <r>
    <n v="1537702"/>
    <x v="13"/>
    <s v="0"/>
    <s v="0020"/>
    <s v="BFC-90"/>
    <s v="PP01"/>
    <s v="ASSY IN PROCESS INSPECTION"/>
    <x v="1"/>
    <d v="2019-07-10T00:00:00"/>
    <d v="1899-12-30T08:19:56"/>
    <d v="2019-07-10T00:00:00"/>
    <d v="1899-12-30T08:19:56"/>
    <n v="30"/>
    <s v="MIN"/>
    <n v="30"/>
    <n v="30"/>
    <s v="MIN"/>
    <s v="CNF  ORSP PRT  REL  TECO"/>
  </r>
  <r>
    <n v="1537702"/>
    <x v="13"/>
    <s v="0"/>
    <s v="0030"/>
    <s v="BFC-10"/>
    <s v="PP01"/>
    <s v="ASSEMBLY"/>
    <x v="2"/>
    <d v="2019-07-10T00:00:00"/>
    <d v="1899-12-30T10:38:13"/>
    <d v="2019-07-10T00:00:00"/>
    <d v="1899-12-30T10:50:18"/>
    <n v="12.083"/>
    <s v="MIN"/>
    <n v="12.083"/>
    <n v="200"/>
    <s v="MIN"/>
    <s v="CNF  PRT  REL  TECO"/>
  </r>
  <r>
    <n v="1537702"/>
    <x v="13"/>
    <s v="0"/>
    <s v="0040"/>
    <s v="BFC-10"/>
    <s v="PP01"/>
    <s v="ASSEMBLY"/>
    <x v="3"/>
    <d v="2019-07-14T00:00:00"/>
    <d v="1899-12-30T07:50:02"/>
    <d v="2019-07-18T00:00:00"/>
    <d v="1899-12-30T12:47:22"/>
    <n v="25.228000000000002"/>
    <s v="H"/>
    <n v="1513.68"/>
    <n v="500"/>
    <s v="MIN"/>
    <s v="CNF  PRT  REL  TECO"/>
  </r>
  <r>
    <n v="1537702"/>
    <x v="13"/>
    <s v="0"/>
    <s v="0050"/>
    <s v="BFC-90"/>
    <s v="PP01"/>
    <s v="ASSY IN PROCESS INSPECTION"/>
    <x v="4"/>
    <d v="2019-07-18T00:00:00"/>
    <d v="1899-12-30T13:57:06"/>
    <d v="2019-07-18T00:00:00"/>
    <d v="1899-12-30T13:57:06"/>
    <n v="20"/>
    <s v="MIN"/>
    <n v="20"/>
    <n v="20"/>
    <s v="MIN"/>
    <s v="CNF  ORSP PRT  REL  TECO"/>
  </r>
  <r>
    <n v="1537702"/>
    <x v="13"/>
    <s v="0"/>
    <s v="0060"/>
    <s v="BFC-90"/>
    <s v="PP01"/>
    <s v="ASSY IN PROCESS INSPECTION"/>
    <x v="5"/>
    <d v="2019-07-18T00:00:00"/>
    <d v="1899-12-30T13:57:14"/>
    <d v="2019-07-18T00:00:00"/>
    <d v="1899-12-30T13:57:14"/>
    <n v="20"/>
    <s v="MIN"/>
    <n v="20"/>
    <n v="20"/>
    <s v="MIN"/>
    <s v="CNF  ORSP PRT  REL  TECO"/>
  </r>
  <r>
    <n v="1537702"/>
    <x v="13"/>
    <s v="0"/>
    <s v="0070"/>
    <s v="PFC-20"/>
    <s v="PP01"/>
    <s v="PAINT"/>
    <x v="6"/>
    <d v="2019-07-18T00:00:00"/>
    <d v="1899-12-30T15:05:52"/>
    <d v="2019-07-21T00:00:00"/>
    <d v="1899-12-30T17:48:30"/>
    <n v="9.9390000000000001"/>
    <s v="H"/>
    <n v="596.34"/>
    <n v="450"/>
    <s v="MIN"/>
    <s v="CNF  PRT  REL  TECO"/>
  </r>
  <r>
    <n v="1537702"/>
    <x v="13"/>
    <s v="0"/>
    <s v="0080"/>
    <s v="PFC-99"/>
    <s v="PP01"/>
    <s v="PAINT INSPECTION"/>
    <x v="7"/>
    <d v="2019-07-22T00:00:00"/>
    <d v="1899-12-30T09:39:58"/>
    <d v="2019-07-22T00:00:00"/>
    <d v="1899-12-30T09:39:58"/>
    <n v="20"/>
    <s v="MIN"/>
    <n v="20"/>
    <n v="20"/>
    <s v="MIN"/>
    <s v="CNF  ORSP PRT  REL  TECO"/>
  </r>
  <r>
    <n v="1537702"/>
    <x v="1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02"/>
    <x v="13"/>
    <s v="0"/>
    <s v="0100"/>
    <s v="BFC-10"/>
    <s v="PP01"/>
    <s v="ASSEMBLY"/>
    <x v="8"/>
    <d v="2019-07-22T00:00:00"/>
    <d v="1899-12-30T10:02:03"/>
    <d v="2019-07-22T00:00:00"/>
    <d v="1899-12-30T16:27:31"/>
    <n v="1.3859999999999999"/>
    <s v="H"/>
    <n v="83.16"/>
    <n v="40"/>
    <s v="MIN"/>
    <s v="CNF  PRT  REL  TECO"/>
  </r>
  <r>
    <n v="1537702"/>
    <x v="13"/>
    <s v="0"/>
    <s v="0110"/>
    <s v="BFC-90"/>
    <s v="PP01"/>
    <s v="ASSY IN PROCESS INSPECTION"/>
    <x v="9"/>
    <d v="2019-07-24T00:00:00"/>
    <d v="1899-12-30T17:22:19"/>
    <d v="2019-07-24T00:00:00"/>
    <d v="1899-12-30T17:22:19"/>
    <n v="20"/>
    <s v="MIN"/>
    <n v="20"/>
    <n v="20"/>
    <s v="MIN"/>
    <s v="CNF  ORSP PRT  REL  TECO"/>
  </r>
  <r>
    <n v="1537702"/>
    <x v="13"/>
    <s v="0"/>
    <s v="0120"/>
    <s v="BFC-90"/>
    <s v="PP01"/>
    <s v="ASSY IN PROCESS INSPECTION"/>
    <x v="10"/>
    <d v="2019-07-24T00:00:00"/>
    <d v="1899-12-30T17:22:27"/>
    <d v="2019-07-24T00:00:00"/>
    <d v="1899-12-30T17:22:27"/>
    <n v="50"/>
    <s v="MIN"/>
    <n v="50"/>
    <n v="50"/>
    <s v="MIN"/>
    <s v="CNF  ORSP PRT  REL  TECO"/>
  </r>
  <r>
    <n v="1537702"/>
    <x v="13"/>
    <s v="0"/>
    <s v="0130"/>
    <s v="BFC-99"/>
    <s v="PP01"/>
    <s v="FINAL INSPECTION"/>
    <x v="18"/>
    <d v="2019-07-24T00:00:00"/>
    <d v="1899-12-30T17:22:34"/>
    <d v="2019-07-24T00:00:00"/>
    <d v="1899-12-30T17:22:34"/>
    <n v="10"/>
    <s v="MIN"/>
    <n v="10"/>
    <n v="10"/>
    <s v="MIN"/>
    <s v="CNF  ORSP PRT  REL  TECO"/>
  </r>
  <r>
    <n v="1537702"/>
    <x v="13"/>
    <s v="0"/>
    <s v="0140"/>
    <s v="BFC-99"/>
    <s v="PP03"/>
    <s v="FINAL INSPECTION"/>
    <x v="11"/>
    <d v="2019-07-25T00:00:00"/>
    <d v="1899-12-30T09:08:53"/>
    <d v="2019-07-25T00:00:00"/>
    <d v="1899-12-30T09:08:53"/>
    <n v="10"/>
    <s v="MIN"/>
    <n v="10"/>
    <n v="10"/>
    <s v="MIN"/>
    <s v="CNF  ORSP PRT  REL  TECO"/>
  </r>
  <r>
    <n v="1537702"/>
    <x v="13"/>
    <s v="1"/>
    <s v="0010"/>
    <s v="BFC-10"/>
    <s v="PP95"/>
    <s v="ASSEMBLY"/>
    <x v="12"/>
    <d v="2019-07-16T00:00:00"/>
    <d v="1899-12-30T08:07:29"/>
    <d v="2019-07-18T00:00:00"/>
    <d v="1899-12-30T13:29:40"/>
    <n v="9.673"/>
    <s v="H"/>
    <n v="580.38"/>
    <n v="1"/>
    <s v="MIN"/>
    <s v="CNF  PRT  REL  TECO"/>
  </r>
  <r>
    <n v="1537702"/>
    <x v="13"/>
    <s v="2"/>
    <s v="0070"/>
    <s v="PFC-20"/>
    <s v="PP95"/>
    <s v="PAINT"/>
    <x v="13"/>
    <d v="2019-07-18T00:00:00"/>
    <d v="1899-12-30T20:34:03"/>
    <d v="2019-07-18T00:00:00"/>
    <d v="1899-12-30T23:14:47"/>
    <n v="1.339"/>
    <s v="H"/>
    <n v="80.34"/>
    <n v="5"/>
    <s v="MIN"/>
    <s v="CNF  PRT  REL  TECO"/>
  </r>
  <r>
    <n v="1537705"/>
    <x v="13"/>
    <s v="0"/>
    <s v="0010"/>
    <s v="BFC-10"/>
    <s v="PP01"/>
    <s v="ASSEMBLY"/>
    <x v="0"/>
    <d v="2019-07-08T00:00:00"/>
    <d v="1899-12-30T12:22:23"/>
    <d v="2019-07-08T00:00:00"/>
    <d v="1899-12-30T12:25:40"/>
    <n v="1.633"/>
    <s v="MIN"/>
    <n v="1.633"/>
    <n v="20"/>
    <s v="MIN"/>
    <s v="CNF  PRT  REL  TECO"/>
  </r>
  <r>
    <n v="1537705"/>
    <x v="13"/>
    <s v="0"/>
    <s v="0020"/>
    <s v="BFC-90"/>
    <s v="PP01"/>
    <s v="ASSY IN PROCESS INSPECTION"/>
    <x v="1"/>
    <d v="2019-07-08T00:00:00"/>
    <d v="1899-12-30T13:22:42"/>
    <d v="2019-07-08T00:00:00"/>
    <d v="1899-12-30T13:22:42"/>
    <n v="30"/>
    <s v="MIN"/>
    <n v="30"/>
    <n v="30"/>
    <s v="MIN"/>
    <s v="CNF  ORSP PRT  REL  TECO"/>
  </r>
  <r>
    <n v="1537705"/>
    <x v="13"/>
    <s v="0"/>
    <s v="0030"/>
    <s v="BFC-10"/>
    <s v="PP01"/>
    <s v="ASSEMBLY"/>
    <x v="2"/>
    <d v="2019-07-09T00:00:00"/>
    <d v="1899-12-30T07:44:58"/>
    <d v="2019-07-11T00:00:00"/>
    <d v="1899-12-30T09:19:27"/>
    <n v="5.9349999999999996"/>
    <s v="H"/>
    <n v="356.09999999999997"/>
    <n v="200"/>
    <s v="MIN"/>
    <s v="CNF  PRT  REL  TECO"/>
  </r>
  <r>
    <n v="1537705"/>
    <x v="13"/>
    <s v="0"/>
    <s v="0040"/>
    <s v="BFC-10"/>
    <s v="PP01"/>
    <s v="ASSEMBLY"/>
    <x v="3"/>
    <d v="2019-07-14T00:00:00"/>
    <d v="1899-12-30T07:54:25"/>
    <d v="2019-07-17T00:00:00"/>
    <d v="1899-12-30T11:08:16"/>
    <n v="24.614999999999998"/>
    <s v="H"/>
    <n v="1476.8999999999999"/>
    <n v="500"/>
    <s v="MIN"/>
    <s v="CNF  PRT  REL  TECO"/>
  </r>
  <r>
    <n v="1537705"/>
    <x v="13"/>
    <s v="0"/>
    <s v="0050"/>
    <s v="BFC-90"/>
    <s v="PP01"/>
    <s v="ASSY IN PROCESS INSPECTION"/>
    <x v="4"/>
    <d v="2019-07-17T00:00:00"/>
    <d v="1899-12-30T11:18:00"/>
    <d v="2019-07-17T00:00:00"/>
    <d v="1899-12-30T11:18:00"/>
    <n v="20"/>
    <s v="MIN"/>
    <n v="20"/>
    <n v="20"/>
    <s v="MIN"/>
    <s v="CNF  ORSP PRT  REL  TECO"/>
  </r>
  <r>
    <n v="1537705"/>
    <x v="13"/>
    <s v="0"/>
    <s v="0060"/>
    <s v="BFC-90"/>
    <s v="PP01"/>
    <s v="ASSY IN PROCESS INSPECTION"/>
    <x v="5"/>
    <d v="2019-07-17T00:00:00"/>
    <d v="1899-12-30T11:18:07"/>
    <d v="2019-07-17T00:00:00"/>
    <d v="1899-12-30T11:18:07"/>
    <n v="20"/>
    <s v="MIN"/>
    <n v="20"/>
    <n v="20"/>
    <s v="MIN"/>
    <s v="CNF  ORSP PRT  REL  TECO"/>
  </r>
  <r>
    <n v="1537705"/>
    <x v="13"/>
    <s v="0"/>
    <s v="0070"/>
    <s v="PFC-20"/>
    <s v="PP01"/>
    <s v="PAINT"/>
    <x v="6"/>
    <d v="2019-07-17T00:00:00"/>
    <d v="1899-12-30T13:35:24"/>
    <d v="2019-07-18T00:00:00"/>
    <d v="1899-12-30T03:41:25"/>
    <n v="6.8390000000000004"/>
    <s v="H"/>
    <n v="410.34000000000003"/>
    <n v="450"/>
    <s v="MIN"/>
    <s v="CNF  PRT  REL  TECO"/>
  </r>
  <r>
    <n v="1537705"/>
    <x v="13"/>
    <s v="0"/>
    <s v="0080"/>
    <s v="PFC-99"/>
    <s v="PP01"/>
    <s v="PAINT INSPECTION"/>
    <x v="7"/>
    <d v="2019-07-21T00:00:00"/>
    <d v="1899-12-30T08:45:13"/>
    <d v="2019-07-21T00:00:00"/>
    <d v="1899-12-30T08:45:13"/>
    <n v="20"/>
    <s v="MIN"/>
    <n v="20"/>
    <n v="20"/>
    <s v="MIN"/>
    <s v="CNF  ORSP PRT  REL  TECO"/>
  </r>
  <r>
    <n v="1537705"/>
    <x v="13"/>
    <s v="0"/>
    <s v="0100"/>
    <s v="BFC-10"/>
    <s v="PP01"/>
    <s v="ASSEMBLY"/>
    <x v="8"/>
    <d v="2019-07-22T00:00:00"/>
    <d v="1899-12-30T10:02:03"/>
    <d v="2019-07-22T00:00:00"/>
    <d v="1899-12-30T16:27:31"/>
    <n v="1.3859999999999999"/>
    <s v="H"/>
    <n v="83.16"/>
    <n v="40"/>
    <s v="MIN"/>
    <s v="CNF  PRT  REL  TECO"/>
  </r>
  <r>
    <n v="1537705"/>
    <x v="13"/>
    <s v="0"/>
    <s v="0110"/>
    <s v="BFC-90"/>
    <s v="PP01"/>
    <s v="ASSY IN PROCESS INSPECTION"/>
    <x v="9"/>
    <d v="2019-07-24T00:00:00"/>
    <d v="1899-12-30T17:22:44"/>
    <d v="2019-07-24T00:00:00"/>
    <d v="1899-12-30T17:22:44"/>
    <n v="20"/>
    <s v="MIN"/>
    <n v="20"/>
    <n v="20"/>
    <s v="MIN"/>
    <s v="CNF  ORSP PRT  REL  TECO"/>
  </r>
  <r>
    <n v="1537705"/>
    <x v="13"/>
    <s v="0"/>
    <s v="0120"/>
    <s v="BFC-90"/>
    <s v="PP01"/>
    <s v="ASSY IN PROCESS INSPECTION"/>
    <x v="10"/>
    <d v="2019-07-24T00:00:00"/>
    <d v="1899-12-30T17:22:52"/>
    <d v="2019-07-24T00:00:00"/>
    <d v="1899-12-30T17:22:52"/>
    <n v="50"/>
    <s v="MIN"/>
    <n v="50"/>
    <n v="50"/>
    <s v="MIN"/>
    <s v="CNF  ORSP PRT  REL  TECO"/>
  </r>
  <r>
    <n v="1537705"/>
    <x v="13"/>
    <s v="0"/>
    <s v="0140"/>
    <s v="BFC-99"/>
    <s v="PP03"/>
    <s v="FINAL INSPECTION"/>
    <x v="11"/>
    <d v="2019-07-28T00:00:00"/>
    <d v="1899-12-30T09:07:26"/>
    <d v="2019-07-28T00:00:00"/>
    <d v="1899-12-30T09:07:26"/>
    <n v="10"/>
    <s v="MIN"/>
    <n v="10"/>
    <n v="10"/>
    <s v="MIN"/>
    <s v="CNF  ORSP PRT  REL  TECO"/>
  </r>
  <r>
    <n v="1537705"/>
    <x v="13"/>
    <s v="1"/>
    <s v="0010"/>
    <s v="BFC-10"/>
    <s v="PP95"/>
    <s v="ASSEMBLY"/>
    <x v="12"/>
    <d v="2019-07-10T00:00:00"/>
    <d v="1899-12-30T07:35:37"/>
    <d v="2019-07-10T00:00:00"/>
    <d v="1899-12-30T17:54:31"/>
    <n v="10.315"/>
    <s v="H"/>
    <n v="618.9"/>
    <n v="1"/>
    <s v="MIN"/>
    <s v="CNF  PRT  REL  TECO"/>
  </r>
  <r>
    <n v="1537705"/>
    <x v="1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7705"/>
    <x v="13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7705"/>
    <x v="13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7705"/>
    <x v="13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7706"/>
    <x v="13"/>
    <s v="0"/>
    <s v="0010"/>
    <s v="BFC-10"/>
    <s v="PP01"/>
    <s v="ASSEMBLY"/>
    <x v="19"/>
    <d v="2019-07-10T00:00:00"/>
    <d v="1899-12-30T11:26:40"/>
    <d v="2019-07-10T00:00:00"/>
    <d v="1899-12-30T11:51:41"/>
    <n v="25.016999999999999"/>
    <s v="MIN"/>
    <n v="25.016999999999999"/>
    <n v="20"/>
    <s v="MIN"/>
    <s v="CNF  PRT  REL  TECO"/>
  </r>
  <r>
    <n v="1537706"/>
    <x v="13"/>
    <s v="0"/>
    <s v="0020"/>
    <s v="BFC-90"/>
    <s v="PP01"/>
    <s v="ASSY IN PROCESS INSPECTION"/>
    <x v="1"/>
    <d v="2019-07-10T00:00:00"/>
    <d v="1899-12-30T12:10:48"/>
    <d v="2019-07-10T00:00:00"/>
    <d v="1899-12-30T12:10:48"/>
    <n v="30"/>
    <s v="MIN"/>
    <n v="30"/>
    <n v="30"/>
    <s v="MIN"/>
    <s v="CNF  ORSP PRT  REL  TECO"/>
  </r>
  <r>
    <n v="1537706"/>
    <x v="13"/>
    <s v="0"/>
    <s v="0030"/>
    <s v="BFC-10"/>
    <s v="PP01"/>
    <s v="ASSEMBLY"/>
    <x v="2"/>
    <d v="2019-07-10T00:00:00"/>
    <d v="1899-12-30T12:23:21"/>
    <d v="2019-07-11T00:00:00"/>
    <d v="1899-12-30T15:54:56"/>
    <n v="12.226000000000001"/>
    <s v="H"/>
    <n v="733.56000000000006"/>
    <n v="200"/>
    <s v="MIN"/>
    <s v="CNF  PRT  REL  TECO"/>
  </r>
  <r>
    <n v="1537706"/>
    <x v="13"/>
    <s v="0"/>
    <s v="0040"/>
    <s v="BFC-10"/>
    <s v="PP01"/>
    <s v="ASSEMBLY"/>
    <x v="3"/>
    <d v="2019-07-14T00:00:00"/>
    <d v="1899-12-30T07:52:11"/>
    <d v="2019-07-18T00:00:00"/>
    <d v="1899-12-30T13:22:12"/>
    <n v="35.893000000000001"/>
    <s v="H"/>
    <n v="2153.58"/>
    <n v="500"/>
    <s v="MIN"/>
    <s v="CNF  PRT  REL  TECO"/>
  </r>
  <r>
    <n v="1537706"/>
    <x v="13"/>
    <s v="0"/>
    <s v="0050"/>
    <s v="BFC-90"/>
    <s v="PP01"/>
    <s v="ASSY IN PROCESS INSPECTION"/>
    <x v="4"/>
    <d v="2019-07-18T00:00:00"/>
    <d v="1899-12-30T13:57:46"/>
    <d v="2019-07-18T00:00:00"/>
    <d v="1899-12-30T13:57:46"/>
    <n v="20"/>
    <s v="MIN"/>
    <n v="20"/>
    <n v="20"/>
    <s v="MIN"/>
    <s v="CNF  ORSP PRT  REL  TECO"/>
  </r>
  <r>
    <n v="1537706"/>
    <x v="13"/>
    <s v="0"/>
    <s v="0060"/>
    <s v="BFC-90"/>
    <s v="PP01"/>
    <s v="ASSY IN PROCESS INSPECTION"/>
    <x v="5"/>
    <d v="2019-07-18T00:00:00"/>
    <d v="1899-12-30T14:00:07"/>
    <d v="2019-07-18T00:00:00"/>
    <d v="1899-12-30T14:00:07"/>
    <n v="20"/>
    <s v="MIN"/>
    <n v="20"/>
    <n v="20"/>
    <s v="MIN"/>
    <s v="CNF  ORSP PRT  REL  TECO"/>
  </r>
  <r>
    <n v="1537706"/>
    <x v="13"/>
    <s v="0"/>
    <s v="0070"/>
    <s v="PFC-20"/>
    <s v="PP01"/>
    <s v="PAINT"/>
    <x v="6"/>
    <d v="2019-07-18T00:00:00"/>
    <d v="1899-12-30T22:18:36"/>
    <d v="2019-07-21T00:00:00"/>
    <d v="1899-12-30T17:56:13"/>
    <n v="118.03"/>
    <s v="MIN"/>
    <n v="118.03"/>
    <n v="450"/>
    <s v="MIN"/>
    <s v="CNF  PRT  REL  TECO"/>
  </r>
  <r>
    <n v="1537706"/>
    <x v="13"/>
    <s v="0"/>
    <s v="0080"/>
    <s v="PFC-99"/>
    <s v="PP01"/>
    <s v="PAINT INSPECTION"/>
    <x v="7"/>
    <d v="2019-07-24T00:00:00"/>
    <d v="1899-12-30T08:49:40"/>
    <d v="2019-07-24T00:00:00"/>
    <d v="1899-12-30T08:49:40"/>
    <n v="20"/>
    <s v="MIN"/>
    <n v="20"/>
    <n v="20"/>
    <s v="MIN"/>
    <s v="CNF  ORSP PRT  REL  TECO"/>
  </r>
  <r>
    <n v="1537706"/>
    <x v="1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06"/>
    <x v="13"/>
    <s v="0"/>
    <s v="0100"/>
    <s v="BFC-10"/>
    <s v="PP01"/>
    <s v="ASSEMBLY"/>
    <x v="8"/>
    <d v="2019-07-24T00:00:00"/>
    <d v="1899-12-30T09:05:46"/>
    <d v="2019-07-24T00:00:00"/>
    <d v="1899-12-30T10:36:37"/>
    <n v="12.983000000000001"/>
    <s v="MIN"/>
    <n v="12.983000000000001"/>
    <n v="40"/>
    <s v="MIN"/>
    <s v="CNF  PRT  REL  TECO"/>
  </r>
  <r>
    <n v="1537706"/>
    <x v="13"/>
    <s v="0"/>
    <s v="0110"/>
    <s v="BFC-90"/>
    <s v="PP01"/>
    <s v="ASSY IN PROCESS INSPECTION"/>
    <x v="9"/>
    <d v="2019-07-24T00:00:00"/>
    <d v="1899-12-30T14:45:49"/>
    <d v="2019-07-24T00:00:00"/>
    <d v="1899-12-30T14:45:49"/>
    <n v="20"/>
    <s v="MIN"/>
    <n v="20"/>
    <n v="20"/>
    <s v="MIN"/>
    <s v="CNF  ORSP PRT  REL  TECO"/>
  </r>
  <r>
    <n v="1537706"/>
    <x v="13"/>
    <s v="0"/>
    <s v="0120"/>
    <s v="BFC-90"/>
    <s v="PP01"/>
    <s v="ASSY IN PROCESS INSPECTION"/>
    <x v="10"/>
    <d v="2019-07-24T00:00:00"/>
    <d v="1899-12-30T14:45:57"/>
    <d v="2019-07-24T00:00:00"/>
    <d v="1899-12-30T14:45:57"/>
    <n v="50"/>
    <s v="MIN"/>
    <n v="50"/>
    <n v="50"/>
    <s v="MIN"/>
    <s v="CNF  ORSP PRT  REL  TECO"/>
  </r>
  <r>
    <n v="1537706"/>
    <x v="13"/>
    <s v="0"/>
    <s v="0130"/>
    <s v="BFC-99"/>
    <s v="PP01"/>
    <s v="FINAL INSPECTION"/>
    <x v="18"/>
    <d v="2019-07-24T00:00:00"/>
    <d v="1899-12-30T14:46:05"/>
    <d v="2019-07-24T00:00:00"/>
    <d v="1899-12-30T14:46:05"/>
    <n v="10"/>
    <s v="MIN"/>
    <n v="10"/>
    <n v="10"/>
    <s v="MIN"/>
    <s v="CNF  ORSP PRT  REL  TECO"/>
  </r>
  <r>
    <n v="1537706"/>
    <x v="13"/>
    <s v="0"/>
    <s v="0140"/>
    <s v="BFC-99"/>
    <s v="PP03"/>
    <s v="FINAL INSPECTION"/>
    <x v="11"/>
    <d v="2019-07-25T00:00:00"/>
    <d v="1899-12-30T09:09:08"/>
    <d v="2019-07-25T00:00:00"/>
    <d v="1899-12-30T09:09:08"/>
    <n v="10"/>
    <s v="MIN"/>
    <n v="10"/>
    <n v="10"/>
    <s v="MIN"/>
    <s v="CNF  ORSP PRT  REL  TECO"/>
  </r>
  <r>
    <n v="1537706"/>
    <x v="13"/>
    <s v="1"/>
    <s v="0010"/>
    <s v="BFC-10"/>
    <s v="PP95"/>
    <s v="ASSEMBLY"/>
    <x v="12"/>
    <d v="2019-07-11T00:00:00"/>
    <d v="1899-12-30T09:34:18"/>
    <d v="2019-07-16T00:00:00"/>
    <d v="1899-12-30T17:46:44"/>
    <n v="22.478999999999999"/>
    <s v="H"/>
    <n v="1348.74"/>
    <n v="1"/>
    <s v="MIN"/>
    <s v="CNF  PRT  REL  TECO"/>
  </r>
  <r>
    <n v="1537706"/>
    <x v="1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7709"/>
    <x v="13"/>
    <s v="0"/>
    <s v="0010"/>
    <s v="BFC-10"/>
    <s v="PP01"/>
    <s v="ASSEMBLY"/>
    <x v="0"/>
    <d v="2019-07-09T00:00:00"/>
    <d v="1899-12-30T13:41:46"/>
    <d v="2019-07-09T00:00:00"/>
    <d v="1899-12-30T13:46:12"/>
    <n v="1.4830000000000001"/>
    <s v="MIN"/>
    <n v="1.4830000000000001"/>
    <n v="20"/>
    <s v="MIN"/>
    <s v="CNF  PRT  REL  TECO"/>
  </r>
  <r>
    <n v="1537709"/>
    <x v="13"/>
    <s v="0"/>
    <s v="0020"/>
    <s v="BFC-90"/>
    <s v="PP01"/>
    <s v="ASSY IN PROCESS INSPECTION"/>
    <x v="1"/>
    <d v="2019-07-09T00:00:00"/>
    <d v="1899-12-30T14:29:28"/>
    <d v="2019-07-09T00:00:00"/>
    <d v="1899-12-30T14:29:28"/>
    <n v="30"/>
    <s v="MIN"/>
    <n v="30"/>
    <n v="30"/>
    <s v="MIN"/>
    <s v="CNF  ORSP PRT  REL  TECO"/>
  </r>
  <r>
    <n v="1537709"/>
    <x v="13"/>
    <s v="0"/>
    <s v="0030"/>
    <s v="BFC-10"/>
    <s v="PP01"/>
    <s v="ASSEMBLY"/>
    <x v="2"/>
    <d v="2019-07-10T00:00:00"/>
    <d v="1899-12-30T10:40:34"/>
    <d v="2019-07-10T00:00:00"/>
    <d v="1899-12-30T10:50:06"/>
    <n v="9.5329999999999995"/>
    <s v="MIN"/>
    <n v="9.5329999999999995"/>
    <n v="200"/>
    <s v="MIN"/>
    <s v="CNF  PRT  REL  TECO"/>
  </r>
  <r>
    <n v="1537709"/>
    <x v="13"/>
    <s v="0"/>
    <s v="0040"/>
    <s v="BFC-10"/>
    <s v="PP01"/>
    <s v="ASSEMBLY"/>
    <x v="3"/>
    <d v="2019-07-15T00:00:00"/>
    <d v="1899-12-30T16:05:40"/>
    <d v="2019-07-17T00:00:00"/>
    <d v="1899-12-30T11:10:45"/>
    <n v="15.523999999999999"/>
    <s v="H"/>
    <n v="931.43999999999994"/>
    <n v="500"/>
    <s v="MIN"/>
    <s v="CNF  PRT  REL  TECO"/>
  </r>
  <r>
    <n v="1537709"/>
    <x v="13"/>
    <s v="0"/>
    <s v="0050"/>
    <s v="BFC-90"/>
    <s v="PP01"/>
    <s v="ASSY IN PROCESS INSPECTION"/>
    <x v="4"/>
    <d v="2019-07-17T00:00:00"/>
    <d v="1899-12-30T14:42:10"/>
    <d v="2019-07-17T00:00:00"/>
    <d v="1899-12-30T14:42:10"/>
    <n v="20"/>
    <s v="MIN"/>
    <n v="20"/>
    <n v="20"/>
    <s v="MIN"/>
    <s v="CNF  ORSP PRT  REL  TECO"/>
  </r>
  <r>
    <n v="1537709"/>
    <x v="13"/>
    <s v="0"/>
    <s v="0060"/>
    <s v="BFC-90"/>
    <s v="PP01"/>
    <s v="ASSY IN PROCESS INSPECTION"/>
    <x v="5"/>
    <d v="2019-07-17T00:00:00"/>
    <d v="1899-12-30T15:54:39"/>
    <d v="2019-07-17T00:00:00"/>
    <d v="1899-12-30T15:54:39"/>
    <n v="20"/>
    <s v="MIN"/>
    <n v="20"/>
    <n v="20"/>
    <s v="MIN"/>
    <s v="CNF  ORSP PRT  REL  TECO"/>
  </r>
  <r>
    <n v="1537709"/>
    <x v="13"/>
    <s v="0"/>
    <s v="0070"/>
    <s v="PFC-20"/>
    <s v="PP01"/>
    <s v="PAINT"/>
    <x v="6"/>
    <d v="2019-07-17T00:00:00"/>
    <d v="1899-12-30T23:41:22"/>
    <d v="2019-07-18T00:00:00"/>
    <d v="1899-12-30T15:01:21"/>
    <n v="9.1999999999999993"/>
    <s v="H"/>
    <n v="552"/>
    <n v="450"/>
    <s v="MIN"/>
    <s v="CNF  PRT  REL  TECO"/>
  </r>
  <r>
    <n v="1537709"/>
    <x v="13"/>
    <s v="0"/>
    <s v="0080"/>
    <s v="PFC-99"/>
    <s v="PP01"/>
    <s v="PAINT INSPECTION"/>
    <x v="7"/>
    <d v="2019-07-21T00:00:00"/>
    <d v="1899-12-30T08:45:34"/>
    <d v="2019-07-21T00:00:00"/>
    <d v="1899-12-30T08:45:34"/>
    <n v="20"/>
    <s v="MIN"/>
    <n v="20"/>
    <n v="20"/>
    <s v="MIN"/>
    <s v="CNF  ORSP PRT  REL  TECO"/>
  </r>
  <r>
    <n v="1537709"/>
    <x v="1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09"/>
    <x v="13"/>
    <s v="0"/>
    <s v="0100"/>
    <s v="BFC-10"/>
    <s v="PP01"/>
    <s v="ASSEMBLY"/>
    <x v="8"/>
    <d v="2019-07-22T00:00:00"/>
    <d v="1899-12-30T10:02:03"/>
    <d v="2019-07-22T00:00:00"/>
    <d v="1899-12-30T16:27:31"/>
    <n v="1.3859999999999999"/>
    <s v="H"/>
    <n v="83.16"/>
    <n v="40"/>
    <s v="MIN"/>
    <s v="CNF  PRT  REL  TECO"/>
  </r>
  <r>
    <n v="1537709"/>
    <x v="13"/>
    <s v="0"/>
    <s v="0110"/>
    <s v="BFC-90"/>
    <s v="PP01"/>
    <s v="ASSY IN PROCESS INSPECTION"/>
    <x v="9"/>
    <d v="2019-07-24T00:00:00"/>
    <d v="1899-12-30T15:42:35"/>
    <d v="2019-07-24T00:00:00"/>
    <d v="1899-12-30T15:42:35"/>
    <n v="20"/>
    <s v="MIN"/>
    <n v="20"/>
    <n v="20"/>
    <s v="MIN"/>
    <s v="CNF  ORSP PRT  REL  TECO"/>
  </r>
  <r>
    <n v="1537709"/>
    <x v="13"/>
    <s v="0"/>
    <s v="0120"/>
    <s v="BFC-90"/>
    <s v="PP01"/>
    <s v="ASSY IN PROCESS INSPECTION"/>
    <x v="10"/>
    <d v="2019-07-24T00:00:00"/>
    <d v="1899-12-30T15:42:42"/>
    <d v="2019-07-24T00:00:00"/>
    <d v="1899-12-30T15:42:42"/>
    <n v="50"/>
    <s v="MIN"/>
    <n v="50"/>
    <n v="50"/>
    <s v="MIN"/>
    <s v="CNF  ORSP PRT  REL  TECO"/>
  </r>
  <r>
    <n v="1537709"/>
    <x v="13"/>
    <s v="0"/>
    <s v="0130"/>
    <s v="BFC-99"/>
    <s v="PP01"/>
    <s v="FINAL INSPECTION"/>
    <x v="18"/>
    <d v="2019-07-24T00:00:00"/>
    <d v="1899-12-30T15:42:49"/>
    <d v="2019-07-24T00:00:00"/>
    <d v="1899-12-30T15:42:49"/>
    <n v="10"/>
    <s v="MIN"/>
    <n v="10"/>
    <n v="10"/>
    <s v="MIN"/>
    <s v="CNF  ORSP PRT  REL  TECO"/>
  </r>
  <r>
    <n v="1537709"/>
    <x v="13"/>
    <s v="0"/>
    <s v="0140"/>
    <s v="BFC-99"/>
    <s v="PP03"/>
    <s v="FINAL INSPECTION"/>
    <x v="11"/>
    <d v="2019-07-25T00:00:00"/>
    <d v="1899-12-30T09:09:21"/>
    <d v="2019-07-25T00:00:00"/>
    <d v="1899-12-30T09:09:21"/>
    <n v="10"/>
    <s v="MIN"/>
    <n v="10"/>
    <n v="10"/>
    <s v="MIN"/>
    <s v="CNF  ORSP PRT  REL  TECO"/>
  </r>
  <r>
    <n v="1537709"/>
    <x v="13"/>
    <s v="1"/>
    <s v="0010"/>
    <s v="BFC-10"/>
    <s v="PP95"/>
    <s v="ASSEMBLY"/>
    <x v="12"/>
    <d v="2019-07-23T00:00:00"/>
    <d v="1899-12-30T08:05:27"/>
    <d v="2019-07-24T00:00:00"/>
    <d v="1899-12-30T15:43:10"/>
    <n v="9.6050000000000004"/>
    <s v="H"/>
    <n v="576.30000000000007"/>
    <n v="1"/>
    <s v="MIN"/>
    <s v="CNF  PRT  REL  TECO"/>
  </r>
  <r>
    <n v="1537709"/>
    <x v="13"/>
    <s v="2"/>
    <s v="0070"/>
    <s v="PFC-20"/>
    <s v="PP95"/>
    <s v="PAINT"/>
    <x v="13"/>
    <d v="2019-07-17T00:00:00"/>
    <d v="1899-12-30T18:10:36"/>
    <d v="2019-07-18T00:00:00"/>
    <d v="1899-12-30T02:58:35"/>
    <n v="2.9329999999999998"/>
    <s v="H"/>
    <n v="175.98"/>
    <n v="5"/>
    <s v="MIN"/>
    <s v="CNF  PRT  REL  TECO"/>
  </r>
  <r>
    <n v="1537710"/>
    <x v="13"/>
    <s v="0"/>
    <s v="0010"/>
    <s v="BFC-10"/>
    <s v="PP01"/>
    <s v="ASSEMBLY"/>
    <x v="0"/>
    <d v="2019-07-08T00:00:00"/>
    <d v="1899-12-30T12:22:37"/>
    <d v="2019-07-08T00:00:00"/>
    <d v="1899-12-30T12:25:37"/>
    <n v="1.4670000000000001"/>
    <s v="MIN"/>
    <n v="1.4670000000000001"/>
    <n v="20"/>
    <s v="MIN"/>
    <s v="CNF  PRT  REL  TECO"/>
  </r>
  <r>
    <n v="1537710"/>
    <x v="13"/>
    <s v="0"/>
    <s v="0020"/>
    <s v="BFC-90"/>
    <s v="PP01"/>
    <s v="ASSY IN PROCESS INSPECTION"/>
    <x v="1"/>
    <d v="2019-07-08T00:00:00"/>
    <d v="1899-12-30T13:22:23"/>
    <d v="2019-07-08T00:00:00"/>
    <d v="1899-12-30T13:22:23"/>
    <n v="30"/>
    <s v="MIN"/>
    <n v="30"/>
    <n v="30"/>
    <s v="MIN"/>
    <s v="CNF  ORSP PRT  REL  TECO"/>
  </r>
  <r>
    <n v="1537710"/>
    <x v="13"/>
    <s v="0"/>
    <s v="0030"/>
    <s v="BFC-10"/>
    <s v="PP01"/>
    <s v="ASSEMBLY"/>
    <x v="2"/>
    <d v="2019-07-14T00:00:00"/>
    <d v="1899-12-30T08:16:21"/>
    <d v="2019-07-14T00:00:00"/>
    <d v="1899-12-30T10:12:45"/>
    <n v="1.94"/>
    <s v="H"/>
    <n v="116.39999999999999"/>
    <n v="200"/>
    <s v="MIN"/>
    <s v="CNF  PRT  REL  TECO"/>
  </r>
  <r>
    <n v="1537710"/>
    <x v="13"/>
    <s v="0"/>
    <s v="0040"/>
    <s v="BFC-10"/>
    <s v="PP01"/>
    <s v="ASSEMBLY"/>
    <x v="3"/>
    <d v="2019-07-14T00:00:00"/>
    <d v="1899-12-30T10:13:06"/>
    <d v="2019-07-17T00:00:00"/>
    <d v="1899-12-30T17:50:45"/>
    <n v="16.236999999999998"/>
    <s v="H"/>
    <n v="974.21999999999991"/>
    <n v="500"/>
    <s v="MIN"/>
    <s v="CNF  PRT  REL  TECO"/>
  </r>
  <r>
    <n v="1537710"/>
    <x v="13"/>
    <s v="0"/>
    <s v="0050"/>
    <s v="BFC-90"/>
    <s v="PP01"/>
    <s v="ASSY IN PROCESS INSPECTION"/>
    <x v="4"/>
    <d v="2019-07-18T00:00:00"/>
    <d v="1899-12-30T09:50:47"/>
    <d v="2019-07-18T00:00:00"/>
    <d v="1899-12-30T09:50:47"/>
    <n v="20"/>
    <s v="MIN"/>
    <n v="20"/>
    <n v="20"/>
    <s v="MIN"/>
    <s v="CNF  ORSP PRT  REL  TECO"/>
  </r>
  <r>
    <n v="1537710"/>
    <x v="13"/>
    <s v="0"/>
    <s v="0060"/>
    <s v="BFC-90"/>
    <s v="PP01"/>
    <s v="ASSY IN PROCESS INSPECTION"/>
    <x v="5"/>
    <d v="2019-07-18T00:00:00"/>
    <d v="1899-12-30T10:22:01"/>
    <d v="2019-07-18T00:00:00"/>
    <d v="1899-12-30T10:22:01"/>
    <n v="20"/>
    <s v="MIN"/>
    <n v="20"/>
    <n v="20"/>
    <s v="MIN"/>
    <s v="CNF  ORSP PRT  REL  TECO"/>
  </r>
  <r>
    <n v="1537710"/>
    <x v="13"/>
    <s v="0"/>
    <s v="0070"/>
    <s v="PFC-20"/>
    <s v="PP01"/>
    <s v="PAINT"/>
    <x v="6"/>
    <d v="2019-07-18T00:00:00"/>
    <d v="1899-12-30T10:38:12"/>
    <d v="2019-07-18T00:00:00"/>
    <d v="1899-12-30T22:51:09"/>
    <n v="6.7539999999999996"/>
    <s v="H"/>
    <n v="405.23999999999995"/>
    <n v="450"/>
    <s v="MIN"/>
    <s v="CNF  PRT  REL  TECO"/>
  </r>
  <r>
    <n v="1537710"/>
    <x v="13"/>
    <s v="0"/>
    <s v="0080"/>
    <s v="PFC-99"/>
    <s v="PP01"/>
    <s v="PAINT INSPECTION"/>
    <x v="7"/>
    <d v="2019-07-22T00:00:00"/>
    <d v="1899-12-30T12:21:39"/>
    <d v="2019-07-22T00:00:00"/>
    <d v="1899-12-30T12:21:39"/>
    <n v="20"/>
    <s v="MIN"/>
    <n v="20"/>
    <n v="20"/>
    <s v="MIN"/>
    <s v="CNF  ORSP PRT  REL  TECO"/>
  </r>
  <r>
    <n v="1537710"/>
    <x v="1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10"/>
    <x v="13"/>
    <s v="0"/>
    <s v="0100"/>
    <s v="BFC-10"/>
    <s v="PP01"/>
    <s v="ASSEMBLY"/>
    <x v="8"/>
    <d v="2019-07-24T00:00:00"/>
    <d v="1899-12-30T09:05:46"/>
    <d v="2019-07-24T00:00:00"/>
    <d v="1899-12-30T10:36:37"/>
    <n v="12.983000000000001"/>
    <s v="MIN"/>
    <n v="12.983000000000001"/>
    <n v="40"/>
    <s v="MIN"/>
    <s v="CNF  PRT  REL  TECO"/>
  </r>
  <r>
    <n v="1537710"/>
    <x v="13"/>
    <s v="0"/>
    <s v="0110"/>
    <s v="BFC-90"/>
    <s v="PP01"/>
    <s v="ASSY IN PROCESS INSPECTION"/>
    <x v="9"/>
    <d v="2019-07-24T00:00:00"/>
    <d v="1899-12-30T17:23:09"/>
    <d v="2019-07-24T00:00:00"/>
    <d v="1899-12-30T17:23:09"/>
    <n v="20"/>
    <s v="MIN"/>
    <n v="20"/>
    <n v="20"/>
    <s v="MIN"/>
    <s v="CNF  ORSP PRT  REL  TECO"/>
  </r>
  <r>
    <n v="1537710"/>
    <x v="13"/>
    <s v="0"/>
    <s v="0120"/>
    <s v="BFC-90"/>
    <s v="PP01"/>
    <s v="ASSY IN PROCESS INSPECTION"/>
    <x v="10"/>
    <d v="2019-07-24T00:00:00"/>
    <d v="1899-12-30T17:23:17"/>
    <d v="2019-07-24T00:00:00"/>
    <d v="1899-12-30T17:23:17"/>
    <n v="50"/>
    <s v="MIN"/>
    <n v="50"/>
    <n v="50"/>
    <s v="MIN"/>
    <s v="CNF  ORSP PRT  REL  TECO"/>
  </r>
  <r>
    <n v="1537710"/>
    <x v="13"/>
    <s v="0"/>
    <s v="0130"/>
    <s v="BFC-99"/>
    <s v="PP01"/>
    <s v="FINAL INSPECTION"/>
    <x v="18"/>
    <d v="2019-07-24T00:00:00"/>
    <d v="1899-12-30T17:23:25"/>
    <d v="2019-07-24T00:00:00"/>
    <d v="1899-12-30T17:23:25"/>
    <n v="10"/>
    <s v="MIN"/>
    <n v="10"/>
    <n v="10"/>
    <s v="MIN"/>
    <s v="CNF  ORSP PRT  REL  TECO"/>
  </r>
  <r>
    <n v="1537710"/>
    <x v="13"/>
    <s v="0"/>
    <s v="0140"/>
    <s v="BFC-99"/>
    <s v="PP03"/>
    <s v="FINAL INSPECTION"/>
    <x v="11"/>
    <d v="2019-07-28T00:00:00"/>
    <d v="1899-12-30T07:40:31"/>
    <d v="2019-07-28T00:00:00"/>
    <d v="1899-12-30T07:40:31"/>
    <n v="10"/>
    <s v="MIN"/>
    <n v="10"/>
    <n v="10"/>
    <s v="MIN"/>
    <s v="CNF  ORSP PRT  REL  TECO"/>
  </r>
  <r>
    <n v="1537710"/>
    <x v="13"/>
    <s v="1"/>
    <s v="0010"/>
    <s v="BFC-10"/>
    <s v="PP95"/>
    <s v="ASSEMBLY"/>
    <x v="12"/>
    <d v="2019-07-09T00:00:00"/>
    <d v="1899-12-30T07:33:29"/>
    <d v="2019-07-09T00:00:00"/>
    <d v="1899-12-30T15:54:07"/>
    <n v="15.733000000000001"/>
    <s v="H"/>
    <n v="943.98"/>
    <n v="1"/>
    <s v="MIN"/>
    <s v="CNF  PRT  REL  TECO"/>
  </r>
  <r>
    <n v="1537710"/>
    <x v="13"/>
    <s v="2"/>
    <s v="0070"/>
    <s v="PFC-20"/>
    <s v="PP95"/>
    <s v="PAINT"/>
    <x v="13"/>
    <d v="2019-07-18T00:00:00"/>
    <d v="1899-12-30T15:03:45"/>
    <d v="2019-07-18T00:00:00"/>
    <d v="1899-12-30T19:46:33"/>
    <n v="2.3570000000000002"/>
    <s v="H"/>
    <n v="141.42000000000002"/>
    <n v="5"/>
    <s v="MIN"/>
    <s v="CNF  PRT  REL  TECO"/>
  </r>
  <r>
    <n v="1537713"/>
    <x v="13"/>
    <s v="0"/>
    <s v="0010"/>
    <s v="BFC-10"/>
    <s v="PP01"/>
    <s v="ASSEMBLY"/>
    <x v="0"/>
    <d v="2019-07-10T00:00:00"/>
    <d v="1899-12-30T11:43:19"/>
    <d v="2019-07-10T00:00:00"/>
    <d v="1899-12-30T11:51:52"/>
    <n v="8.5500000000000007"/>
    <s v="MIN"/>
    <n v="8.5500000000000007"/>
    <n v="20"/>
    <s v="MIN"/>
    <s v="CNF  PRT  REL  TECO"/>
  </r>
  <r>
    <n v="1537713"/>
    <x v="13"/>
    <s v="0"/>
    <s v="0020"/>
    <s v="BFC-90"/>
    <s v="PP01"/>
    <s v="ASSY IN PROCESS INSPECTION"/>
    <x v="1"/>
    <d v="2019-07-10T00:00:00"/>
    <d v="1899-12-30T12:11:19"/>
    <d v="2019-07-10T00:00:00"/>
    <d v="1899-12-30T12:11:19"/>
    <n v="30"/>
    <s v="MIN"/>
    <n v="30"/>
    <n v="30"/>
    <s v="MIN"/>
    <s v="CNF  ORSP PRT  REL  TECO"/>
  </r>
  <r>
    <n v="1537713"/>
    <x v="13"/>
    <s v="0"/>
    <s v="0030"/>
    <s v="BFC-10"/>
    <s v="PP01"/>
    <s v="ASSEMBLY"/>
    <x v="2"/>
    <d v="2019-07-10T00:00:00"/>
    <d v="1899-12-30T12:23:21"/>
    <d v="2019-07-16T00:00:00"/>
    <d v="1899-12-30T17:51:49"/>
    <n v="5.6589999999999998"/>
    <s v="H"/>
    <n v="339.53999999999996"/>
    <n v="200"/>
    <s v="MIN"/>
    <s v="CNF  PRT  REL  TECO"/>
  </r>
  <r>
    <n v="1537713"/>
    <x v="13"/>
    <s v="0"/>
    <s v="0040"/>
    <s v="BFC-10"/>
    <s v="PP01"/>
    <s v="ASSEMBLY"/>
    <x v="3"/>
    <d v="2019-07-17T00:00:00"/>
    <d v="1899-12-30T07:29:52"/>
    <d v="2019-07-17T00:00:00"/>
    <d v="1899-12-30T11:11:51"/>
    <n v="3.7"/>
    <s v="H"/>
    <n v="222"/>
    <n v="500"/>
    <s v="MIN"/>
    <s v="CNF  PRT  REL  TECO"/>
  </r>
  <r>
    <n v="1537713"/>
    <x v="13"/>
    <s v="0"/>
    <s v="0050"/>
    <s v="BFC-90"/>
    <s v="PP01"/>
    <s v="ASSY IN PROCESS INSPECTION"/>
    <x v="4"/>
    <d v="2019-07-17T00:00:00"/>
    <d v="1899-12-30T15:58:21"/>
    <d v="2019-07-17T00:00:00"/>
    <d v="1899-12-30T15:58:21"/>
    <n v="20"/>
    <s v="MIN"/>
    <n v="20"/>
    <n v="20"/>
    <s v="MIN"/>
    <s v="CNF  ORSP PRT  REL  TECO"/>
  </r>
  <r>
    <n v="1537713"/>
    <x v="13"/>
    <s v="0"/>
    <s v="0060"/>
    <s v="BFC-90"/>
    <s v="PP01"/>
    <s v="ASSY IN PROCESS INSPECTION"/>
    <x v="5"/>
    <d v="2019-07-17T00:00:00"/>
    <d v="1899-12-30T15:58:27"/>
    <d v="2019-07-17T00:00:00"/>
    <d v="1899-12-30T15:58:27"/>
    <n v="20"/>
    <s v="MIN"/>
    <n v="20"/>
    <n v="20"/>
    <s v="MIN"/>
    <s v="CNF  ORSP PRT  REL  TECO"/>
  </r>
  <r>
    <n v="1537713"/>
    <x v="13"/>
    <s v="0"/>
    <s v="0070"/>
    <s v="PFC-20"/>
    <s v="PP01"/>
    <s v="PAINT"/>
    <x v="6"/>
    <d v="2019-07-17T00:00:00"/>
    <d v="1899-12-30T23:41:22"/>
    <d v="2019-07-18T00:00:00"/>
    <d v="1899-12-30T15:42:51"/>
    <n v="16.544"/>
    <s v="H"/>
    <n v="992.64"/>
    <n v="450"/>
    <s v="MIN"/>
    <s v="CNF  PRT  REL  TECO"/>
  </r>
  <r>
    <n v="1537713"/>
    <x v="13"/>
    <s v="0"/>
    <s v="0080"/>
    <s v="PFC-99"/>
    <s v="PP01"/>
    <s v="PAINT INSPECTION"/>
    <x v="7"/>
    <d v="2019-07-21T00:00:00"/>
    <d v="1899-12-30T08:45:45"/>
    <d v="2019-07-21T00:00:00"/>
    <d v="1899-12-30T08:45:45"/>
    <n v="20"/>
    <s v="MIN"/>
    <n v="20"/>
    <n v="20"/>
    <s v="MIN"/>
    <s v="CNF  ORSP PRT  REL  TECO"/>
  </r>
  <r>
    <n v="1537713"/>
    <x v="1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13"/>
    <x v="13"/>
    <s v="0"/>
    <s v="0100"/>
    <s v="BFC-10"/>
    <s v="PP01"/>
    <s v="ASSEMBLY"/>
    <x v="8"/>
    <d v="2019-07-23T00:00:00"/>
    <d v="1899-12-30T09:18:38"/>
    <d v="2019-07-23T00:00:00"/>
    <d v="1899-12-30T16:38:27"/>
    <n v="2.4430000000000001"/>
    <s v="H"/>
    <n v="146.58000000000001"/>
    <n v="40"/>
    <s v="MIN"/>
    <s v="CNF  PRT  REL  TECO"/>
  </r>
  <r>
    <n v="1537713"/>
    <x v="13"/>
    <s v="0"/>
    <s v="0110"/>
    <s v="BFC-90"/>
    <s v="PP01"/>
    <s v="ASSY IN PROCESS INSPECTION"/>
    <x v="9"/>
    <d v="2019-07-24T00:00:00"/>
    <d v="1899-12-30T14:45:02"/>
    <d v="2019-07-24T00:00:00"/>
    <d v="1899-12-30T14:45:02"/>
    <n v="20"/>
    <s v="MIN"/>
    <n v="20"/>
    <n v="20"/>
    <s v="MIN"/>
    <s v="CNF  ORSP PRT  REL  TECO"/>
  </r>
  <r>
    <n v="1537713"/>
    <x v="13"/>
    <s v="0"/>
    <s v="0120"/>
    <s v="BFC-90"/>
    <s v="PP01"/>
    <s v="ASSY IN PROCESS INSPECTION"/>
    <x v="10"/>
    <d v="2019-07-24T00:00:00"/>
    <d v="1899-12-30T14:45:09"/>
    <d v="2019-07-24T00:00:00"/>
    <d v="1899-12-30T14:45:09"/>
    <n v="50"/>
    <s v="MIN"/>
    <n v="50"/>
    <n v="50"/>
    <s v="MIN"/>
    <s v="CNF  ORSP PRT  REL  TECO"/>
  </r>
  <r>
    <n v="1537713"/>
    <x v="13"/>
    <s v="0"/>
    <s v="0130"/>
    <s v="BFC-99"/>
    <s v="PP01"/>
    <s v="FINAL INSPECTION"/>
    <x v="18"/>
    <d v="2019-07-24T00:00:00"/>
    <d v="1899-12-30T14:45:18"/>
    <d v="2019-07-24T00:00:00"/>
    <d v="1899-12-30T14:45:18"/>
    <n v="10"/>
    <s v="MIN"/>
    <n v="10"/>
    <n v="10"/>
    <s v="MIN"/>
    <s v="CNF  ORSP PRT  REL  TECO"/>
  </r>
  <r>
    <n v="1537713"/>
    <x v="13"/>
    <s v="0"/>
    <s v="0140"/>
    <s v="BFC-99"/>
    <s v="PP03"/>
    <s v="FINAL INSPECTION"/>
    <x v="11"/>
    <d v="2019-07-25T00:00:00"/>
    <d v="1899-12-30T07:36:13"/>
    <d v="2019-07-25T00:00:00"/>
    <d v="1899-12-30T07:36:13"/>
    <n v="10"/>
    <s v="MIN"/>
    <n v="10"/>
    <n v="10"/>
    <s v="MIN"/>
    <s v="CNF  ORSP PRT  REL  TECO"/>
  </r>
  <r>
    <n v="1537713"/>
    <x v="13"/>
    <s v="1"/>
    <s v="0010"/>
    <s v="BFC-10"/>
    <s v="PP95"/>
    <s v="ASSEMBLY"/>
    <x v="12"/>
    <d v="2019-07-14T00:00:00"/>
    <d v="1899-12-30T07:53:09"/>
    <d v="2019-07-17T00:00:00"/>
    <d v="1899-12-30T14:47:24"/>
    <n v="48.103999999999999"/>
    <s v="H"/>
    <n v="2886.24"/>
    <n v="1"/>
    <s v="MIN"/>
    <s v="CNF  PRT  REL  TECO"/>
  </r>
  <r>
    <n v="1537713"/>
    <x v="13"/>
    <s v="2"/>
    <s v="0070"/>
    <s v="PFC-20"/>
    <s v="PP95"/>
    <s v="PAINT"/>
    <x v="13"/>
    <d v="2019-07-17T00:00:00"/>
    <d v="1899-12-30T18:10:36"/>
    <d v="2019-07-18T00:00:00"/>
    <d v="1899-12-30T02:58:35"/>
    <n v="2.9329999999999998"/>
    <s v="H"/>
    <n v="175.98"/>
    <n v="5"/>
    <s v="MIN"/>
    <s v="CNF  PRT  REL  TECO"/>
  </r>
  <r>
    <n v="1537714"/>
    <x v="14"/>
    <s v="0"/>
    <s v="0010"/>
    <s v="BFC-10"/>
    <s v="PP01"/>
    <s v="ASSEMBLY"/>
    <x v="0"/>
    <d v="2019-07-15T00:00:00"/>
    <d v="1899-12-30T08:17:39"/>
    <d v="2019-07-15T00:00:00"/>
    <d v="1899-12-30T12:07:56"/>
    <n v="3.8380000000000001"/>
    <s v="H"/>
    <n v="230.28"/>
    <n v="20"/>
    <s v="MIN"/>
    <s v="CNF  PRT  REL  TECO"/>
  </r>
  <r>
    <n v="1537714"/>
    <x v="14"/>
    <s v="0"/>
    <s v="0020"/>
    <s v="BFC-90"/>
    <s v="PP01"/>
    <s v="ASSY IN PROCESS INSPECTION"/>
    <x v="1"/>
    <d v="2019-07-16T00:00:00"/>
    <d v="1899-12-30T09:00:35"/>
    <d v="2019-07-16T00:00:00"/>
    <d v="1899-12-30T09:00:35"/>
    <n v="30"/>
    <s v="MIN"/>
    <n v="30"/>
    <n v="30"/>
    <s v="MIN"/>
    <s v="CNF  ORSP PRT  REL  TECO"/>
  </r>
  <r>
    <n v="1537714"/>
    <x v="14"/>
    <s v="0"/>
    <s v="0030"/>
    <s v="BFC-10"/>
    <s v="PP01"/>
    <s v="ASSEMBLY"/>
    <x v="2"/>
    <d v="2019-07-16T00:00:00"/>
    <d v="1899-12-30T09:21:38"/>
    <d v="2019-07-16T00:00:00"/>
    <d v="1899-12-30T12:19:14"/>
    <n v="2.96"/>
    <s v="H"/>
    <n v="177.6"/>
    <n v="200"/>
    <s v="MIN"/>
    <s v="CNF  PRT  REL  TECO"/>
  </r>
  <r>
    <n v="1537714"/>
    <x v="14"/>
    <s v="0"/>
    <s v="0040"/>
    <s v="BFC-10"/>
    <s v="PP01"/>
    <s v="ASSEMBLY"/>
    <x v="3"/>
    <d v="2019-07-17T00:00:00"/>
    <d v="1899-12-30T12:46:13"/>
    <d v="2019-07-21T00:00:00"/>
    <d v="1899-12-30T13:46:08"/>
    <n v="19.760999999999999"/>
    <s v="H"/>
    <n v="1185.6599999999999"/>
    <n v="500"/>
    <s v="MIN"/>
    <s v="CNF  PRT  REL  TECO"/>
  </r>
  <r>
    <n v="1537714"/>
    <x v="14"/>
    <s v="0"/>
    <s v="0050"/>
    <s v="BFC-90"/>
    <s v="PP01"/>
    <s v="ASSY IN PROCESS INSPECTION"/>
    <x v="4"/>
    <d v="2019-07-21T00:00:00"/>
    <d v="1899-12-30T15:34:18"/>
    <d v="2019-07-21T00:00:00"/>
    <d v="1899-12-30T15:34:18"/>
    <n v="20"/>
    <s v="MIN"/>
    <n v="20"/>
    <n v="20"/>
    <s v="MIN"/>
    <s v="CNF  ORSP PRT  REL  TECO"/>
  </r>
  <r>
    <n v="1537714"/>
    <x v="14"/>
    <s v="0"/>
    <s v="0060"/>
    <s v="BFC-90"/>
    <s v="PP01"/>
    <s v="ASSY IN PROCESS INSPECTION"/>
    <x v="5"/>
    <d v="2019-07-21T00:00:00"/>
    <d v="1899-12-30T15:34:23"/>
    <d v="2019-07-21T00:00:00"/>
    <d v="1899-12-30T15:34:23"/>
    <n v="20"/>
    <s v="MIN"/>
    <n v="20"/>
    <n v="20"/>
    <s v="MIN"/>
    <s v="CNF  ORSP PRT  REL  TECO"/>
  </r>
  <r>
    <n v="1537714"/>
    <x v="14"/>
    <s v="0"/>
    <s v="0070"/>
    <s v="PFC-20"/>
    <s v="PP01"/>
    <s v="PAINT"/>
    <x v="6"/>
    <d v="2019-07-21T00:00:00"/>
    <d v="1899-12-30T15:57:04"/>
    <d v="2019-07-22T00:00:00"/>
    <d v="1899-12-30T15:40:32"/>
    <n v="783.48299999999995"/>
    <s v="MIN"/>
    <n v="783.48299999999995"/>
    <n v="450"/>
    <s v="MIN"/>
    <s v="CNF  PRT  REL  TECO"/>
  </r>
  <r>
    <n v="1537714"/>
    <x v="14"/>
    <s v="0"/>
    <s v="0080"/>
    <s v="PFC-99"/>
    <s v="PP01"/>
    <s v="PAINT INSPECTION"/>
    <x v="7"/>
    <d v="2019-07-23T00:00:00"/>
    <d v="1899-12-30T08:42:39"/>
    <d v="2019-07-23T00:00:00"/>
    <d v="1899-12-30T08:42:39"/>
    <n v="20"/>
    <s v="MIN"/>
    <n v="20"/>
    <n v="20"/>
    <s v="MIN"/>
    <s v="CNF  ORSP PRT  REL  TECO"/>
  </r>
  <r>
    <n v="1537714"/>
    <x v="1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14"/>
    <x v="14"/>
    <s v="0"/>
    <s v="0100"/>
    <s v="BFC-10"/>
    <s v="PP01"/>
    <s v="ASSEMBLY"/>
    <x v="8"/>
    <d v="2019-07-29T00:00:00"/>
    <d v="1899-12-30T13:43:05"/>
    <d v="2019-07-29T00:00:00"/>
    <d v="1899-12-30T16:01:56"/>
    <n v="19.617000000000001"/>
    <s v="MIN"/>
    <n v="19.617000000000001"/>
    <n v="40"/>
    <s v="MIN"/>
    <s v="CNF  PRT  REL  TECO"/>
  </r>
  <r>
    <n v="1537714"/>
    <x v="14"/>
    <s v="0"/>
    <s v="0110"/>
    <s v="BFC-90"/>
    <s v="PP01"/>
    <s v="ASSY IN PROCESS INSPECTION"/>
    <x v="9"/>
    <d v="2019-07-30T00:00:00"/>
    <d v="1899-12-30T17:49:35"/>
    <d v="2019-07-30T00:00:00"/>
    <d v="1899-12-30T17:49:35"/>
    <n v="20"/>
    <s v="MIN"/>
    <n v="20"/>
    <n v="20"/>
    <s v="MIN"/>
    <s v="CNF  ORSP PRT  REL  TECO"/>
  </r>
  <r>
    <n v="1537714"/>
    <x v="14"/>
    <s v="0"/>
    <s v="0120"/>
    <s v="BFC-90"/>
    <s v="PP01"/>
    <s v="ASSY IN PROCESS INSPECTION"/>
    <x v="10"/>
    <d v="2019-07-30T00:00:00"/>
    <d v="1899-12-30T17:49:43"/>
    <d v="2019-07-30T00:00:00"/>
    <d v="1899-12-30T17:49:43"/>
    <n v="50"/>
    <s v="MIN"/>
    <n v="50"/>
    <n v="50"/>
    <s v="MIN"/>
    <s v="CNF  ORSP PRT  REL  TECO"/>
  </r>
  <r>
    <n v="1537714"/>
    <x v="14"/>
    <s v="0"/>
    <s v="0130"/>
    <s v="BFC-99"/>
    <s v="PP01"/>
    <s v="FINAL INSPECTION"/>
    <x v="18"/>
    <d v="2019-08-01T00:00:00"/>
    <d v="1899-12-30T09:49:09"/>
    <d v="2019-08-01T00:00:00"/>
    <d v="1899-12-30T09:49:09"/>
    <n v="10"/>
    <s v="MIN"/>
    <n v="10"/>
    <n v="10"/>
    <s v="MIN"/>
    <s v="CNF  ORSP PRT  REL  TECO"/>
  </r>
  <r>
    <n v="1537714"/>
    <x v="14"/>
    <s v="0"/>
    <s v="0140"/>
    <s v="BFC-99"/>
    <s v="PP03"/>
    <s v="FINAL INSPECTION"/>
    <x v="11"/>
    <d v="2019-08-01T00:00:00"/>
    <d v="1899-12-30T09:52:09"/>
    <d v="2019-08-01T00:00:00"/>
    <d v="1899-12-30T09:52:09"/>
    <n v="10"/>
    <s v="MIN"/>
    <n v="10"/>
    <n v="10"/>
    <s v="MIN"/>
    <s v="CNF  ORSP PRT  REL  TECO"/>
  </r>
  <r>
    <n v="1537714"/>
    <x v="14"/>
    <s v="1"/>
    <s v="0010"/>
    <s v="BFC-10"/>
    <s v="PP95"/>
    <s v="ASSEMBLY"/>
    <x v="12"/>
    <d v="2019-07-25T00:00:00"/>
    <d v="1899-12-30T13:30:59"/>
    <d v="2019-07-25T00:00:00"/>
    <d v="1899-12-30T15:36:24"/>
    <n v="2.09"/>
    <s v="H"/>
    <n v="125.39999999999999"/>
    <n v="1"/>
    <s v="MIN"/>
    <s v="CNF  PRT  REL  TECO"/>
  </r>
  <r>
    <n v="1537714"/>
    <x v="14"/>
    <s v="2"/>
    <s v="0070"/>
    <s v="PFC-20"/>
    <s v="PP95"/>
    <s v="PAINT"/>
    <x v="13"/>
    <d v="2019-07-22T00:00:00"/>
    <d v="1899-12-30T01:06:21"/>
    <d v="2019-07-22T00:00:00"/>
    <d v="1899-12-30T04:20:53"/>
    <n v="3.242"/>
    <s v="H"/>
    <n v="194.52"/>
    <n v="5"/>
    <s v="MIN"/>
    <s v="CNF  PRT  REL  TECO"/>
  </r>
  <r>
    <n v="1537715"/>
    <x v="8"/>
    <s v="0"/>
    <s v="0010"/>
    <s v="BFC-10"/>
    <s v="PP01"/>
    <s v="ASSEMBLY"/>
    <x v="0"/>
    <d v="2019-07-11T00:00:00"/>
    <d v="1899-12-30T11:28:26"/>
    <d v="2019-07-11T00:00:00"/>
    <d v="1899-12-30T11:29:23"/>
    <n v="57"/>
    <s v="S"/>
    <n v="0.95"/>
    <n v="20"/>
    <s v="MIN"/>
    <s v="CNF  PRT  REL  TECO"/>
  </r>
  <r>
    <n v="1537715"/>
    <x v="8"/>
    <s v="0"/>
    <s v="0020"/>
    <s v="BFC-90"/>
    <s v="PP01"/>
    <s v="ASSY IN PROCESS INSPECTION"/>
    <x v="1"/>
    <d v="2019-07-11T00:00:00"/>
    <d v="1899-12-30T12:14:01"/>
    <d v="2019-07-11T00:00:00"/>
    <d v="1899-12-30T12:14:01"/>
    <n v="30"/>
    <s v="MIN"/>
    <n v="30"/>
    <n v="30"/>
    <s v="MIN"/>
    <s v="CNF  ORSP PRT  REL  TECO"/>
  </r>
  <r>
    <n v="1537715"/>
    <x v="8"/>
    <s v="0"/>
    <s v="0030"/>
    <s v="BFC-10"/>
    <s v="PP01"/>
    <s v="ASSEMBLY"/>
    <x v="2"/>
    <d v="2019-07-14T00:00:00"/>
    <d v="1899-12-30T07:32:20"/>
    <d v="2019-07-15T00:00:00"/>
    <d v="1899-12-30T15:53:43"/>
    <n v="499.64699999999999"/>
    <s v="MIN"/>
    <n v="499.64699999999999"/>
    <n v="200"/>
    <s v="MIN"/>
    <s v="CNF  PRT  REL  TECO"/>
  </r>
  <r>
    <n v="1537715"/>
    <x v="8"/>
    <s v="0"/>
    <s v="0040"/>
    <s v="BFC-10"/>
    <s v="PP01"/>
    <s v="ASSEMBLY"/>
    <x v="3"/>
    <d v="2019-07-16T00:00:00"/>
    <d v="1899-12-30T07:51:21"/>
    <d v="2019-07-29T00:00:00"/>
    <d v="1899-12-30T09:26:41"/>
    <n v="372.83699999999999"/>
    <s v="MIN"/>
    <n v="372.83699999999999"/>
    <n v="500"/>
    <s v="MIN"/>
    <s v="CNF  PRT  REL  TECO"/>
  </r>
  <r>
    <n v="1537715"/>
    <x v="8"/>
    <s v="0"/>
    <s v="0050"/>
    <s v="BFC-90"/>
    <s v="PP01"/>
    <s v="ASSY IN PROCESS INSPECTION"/>
    <x v="4"/>
    <d v="2019-07-29T00:00:00"/>
    <d v="1899-12-30T15:30:56"/>
    <d v="2019-07-29T00:00:00"/>
    <d v="1899-12-30T15:30:56"/>
    <n v="20"/>
    <s v="MIN"/>
    <n v="20"/>
    <n v="20"/>
    <s v="MIN"/>
    <s v="CNF  ORSP PRT  REL  TECO"/>
  </r>
  <r>
    <n v="1537715"/>
    <x v="8"/>
    <s v="0"/>
    <s v="0060"/>
    <s v="BFC-90"/>
    <s v="PP01"/>
    <s v="ASSY IN PROCESS INSPECTION"/>
    <x v="5"/>
    <d v="2019-07-29T00:00:00"/>
    <d v="1899-12-30T15:30:59"/>
    <d v="2019-07-29T00:00:00"/>
    <d v="1899-12-30T15:30:59"/>
    <n v="20"/>
    <s v="MIN"/>
    <n v="20"/>
    <n v="20"/>
    <s v="MIN"/>
    <s v="CNF  ORSP PRT  REL  TECO"/>
  </r>
  <r>
    <n v="1537715"/>
    <x v="8"/>
    <s v="0"/>
    <s v="0070"/>
    <s v="PFC-20"/>
    <s v="PP01"/>
    <s v="PAINT"/>
    <x v="6"/>
    <d v="2019-07-29T00:00:00"/>
    <d v="1899-12-30T16:37:55"/>
    <d v="2019-07-30T00:00:00"/>
    <d v="1899-12-30T16:55:13"/>
    <n v="7.4379999999999997"/>
    <s v="H"/>
    <n v="446.28"/>
    <n v="450"/>
    <s v="MIN"/>
    <s v="CNF  PRT  REL  TECO"/>
  </r>
  <r>
    <n v="1537715"/>
    <x v="8"/>
    <s v="0"/>
    <s v="0080"/>
    <s v="PFC-99"/>
    <s v="PP01"/>
    <s v="PAINT INSPECTION"/>
    <x v="7"/>
    <d v="2019-07-31T00:00:00"/>
    <d v="1899-12-30T07:39:08"/>
    <d v="2019-07-31T00:00:00"/>
    <d v="1899-12-30T07:39:08"/>
    <n v="20"/>
    <s v="MIN"/>
    <n v="20"/>
    <n v="20"/>
    <s v="MIN"/>
    <s v="CNF  ORSP PRT  REL  TECO"/>
  </r>
  <r>
    <n v="1537715"/>
    <x v="8"/>
    <s v="0"/>
    <s v="0100"/>
    <s v="BFC-10"/>
    <s v="PP01"/>
    <s v="ASSEMBLY"/>
    <x v="8"/>
    <d v="2019-08-01T00:00:00"/>
    <d v="1899-12-30T10:30:44"/>
    <d v="2019-08-01T00:00:00"/>
    <d v="1899-12-30T15:54:39"/>
    <n v="46.267000000000003"/>
    <s v="MIN"/>
    <n v="46.267000000000003"/>
    <n v="40"/>
    <s v="MIN"/>
    <s v="CNF  PRT  REL  TECO"/>
  </r>
  <r>
    <n v="1537715"/>
    <x v="8"/>
    <s v="0"/>
    <s v="0110"/>
    <s v="BFC-90"/>
    <s v="PP01"/>
    <s v="ASSY IN PROCESS INSPECTION"/>
    <x v="9"/>
    <d v="2019-08-05T00:00:00"/>
    <d v="1899-12-30T08:43:53"/>
    <d v="2019-08-05T00:00:00"/>
    <d v="1899-12-30T08:43:53"/>
    <n v="20"/>
    <s v="MIN"/>
    <n v="20"/>
    <n v="20"/>
    <s v="MIN"/>
    <s v="CNF  ORSP PRT  REL  TECO"/>
  </r>
  <r>
    <n v="1537715"/>
    <x v="8"/>
    <s v="0"/>
    <s v="0120"/>
    <s v="BFC-90"/>
    <s v="PP01"/>
    <s v="ASSY IN PROCESS INSPECTION"/>
    <x v="10"/>
    <d v="2019-08-06T00:00:00"/>
    <d v="1899-12-30T16:49:21"/>
    <d v="2019-08-06T00:00:00"/>
    <d v="1899-12-30T16:49:21"/>
    <n v="50"/>
    <s v="MIN"/>
    <n v="50"/>
    <n v="50"/>
    <s v="MIN"/>
    <s v="CNF  ORSP PRT  REL  TECO"/>
  </r>
  <r>
    <n v="1537715"/>
    <x v="8"/>
    <s v="0"/>
    <s v="0140"/>
    <s v="BFC-99"/>
    <s v="PP03"/>
    <s v="FINAL INSPECTION"/>
    <x v="11"/>
    <d v="2019-08-06T00:00:00"/>
    <d v="1899-12-30T16:47:48"/>
    <d v="2019-08-06T00:00:00"/>
    <d v="1899-12-30T16:47:48"/>
    <n v="10"/>
    <s v="MIN"/>
    <n v="10"/>
    <n v="10"/>
    <s v="MIN"/>
    <s v="CNF  ORSP PRT  REL  TECO"/>
  </r>
  <r>
    <n v="1537715"/>
    <x v="8"/>
    <s v="1"/>
    <s v="0010"/>
    <s v="BFC-10"/>
    <s v="PP95"/>
    <s v="ASSEMBLY"/>
    <x v="12"/>
    <d v="2019-07-17T00:00:00"/>
    <d v="1899-12-30T07:40:04"/>
    <d v="2019-07-17T00:00:00"/>
    <d v="1899-12-30T17:49:53"/>
    <n v="10.164"/>
    <s v="H"/>
    <n v="609.84"/>
    <n v="1"/>
    <s v="MIN"/>
    <s v="CNF  PRT  REL  TECO"/>
  </r>
  <r>
    <n v="1537715"/>
    <x v="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7715"/>
    <x v="8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7715"/>
    <x v="8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7715"/>
    <x v="8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7716"/>
    <x v="14"/>
    <s v="0"/>
    <s v="0010"/>
    <s v="BFC-10"/>
    <s v="PP01"/>
    <s v="ASSEMBLY"/>
    <x v="19"/>
    <d v="2019-07-15T00:00:00"/>
    <d v="1899-12-30T08:16:54"/>
    <d v="2019-07-15T00:00:00"/>
    <d v="1899-12-30T12:12:28"/>
    <n v="139.34700000000001"/>
    <s v="MIN"/>
    <n v="139.34700000000001"/>
    <n v="20"/>
    <s v="MIN"/>
    <s v="CNF  PRT  REL  TECO"/>
  </r>
  <r>
    <n v="1537716"/>
    <x v="14"/>
    <s v="0"/>
    <s v="0020"/>
    <s v="BFC-90"/>
    <s v="PP01"/>
    <s v="ASSY IN PROCESS INSPECTION"/>
    <x v="1"/>
    <d v="2019-07-16T00:00:00"/>
    <d v="1899-12-30T08:59:52"/>
    <d v="2019-07-16T00:00:00"/>
    <d v="1899-12-30T08:59:52"/>
    <n v="30"/>
    <s v="MIN"/>
    <n v="30"/>
    <n v="30"/>
    <s v="MIN"/>
    <s v="CNF  ORSP PRT  REL  TECO"/>
  </r>
  <r>
    <n v="1537716"/>
    <x v="14"/>
    <s v="0"/>
    <s v="0030"/>
    <s v="BFC-10"/>
    <s v="PP01"/>
    <s v="ASSEMBLY"/>
    <x v="2"/>
    <d v="2019-07-17T00:00:00"/>
    <d v="1899-12-30T07:52:58"/>
    <d v="2019-07-17T00:00:00"/>
    <d v="1899-12-30T12:24:09"/>
    <n v="1.88"/>
    <s v="H"/>
    <n v="112.8"/>
    <n v="200"/>
    <s v="MIN"/>
    <s v="CNF  PRT  REL  TECO"/>
  </r>
  <r>
    <n v="1537716"/>
    <x v="14"/>
    <s v="0"/>
    <s v="0040"/>
    <s v="BFC-10"/>
    <s v="PP01"/>
    <s v="ASSEMBLY"/>
    <x v="3"/>
    <d v="2019-07-18T00:00:00"/>
    <d v="1899-12-30T08:36:17"/>
    <d v="2019-07-22T00:00:00"/>
    <d v="1899-12-30T17:49:00"/>
    <n v="31.289000000000001"/>
    <s v="H"/>
    <n v="1877.3400000000001"/>
    <n v="500"/>
    <s v="MIN"/>
    <s v="CNF  PRT  REL  TECO"/>
  </r>
  <r>
    <n v="1537716"/>
    <x v="14"/>
    <s v="0"/>
    <s v="0050"/>
    <s v="BFC-90"/>
    <s v="PP01"/>
    <s v="ASSY IN PROCESS INSPECTION"/>
    <x v="4"/>
    <d v="2019-07-23T00:00:00"/>
    <d v="1899-12-30T10:00:01"/>
    <d v="2019-07-23T00:00:00"/>
    <d v="1899-12-30T10:00:01"/>
    <n v="20"/>
    <s v="MIN"/>
    <n v="20"/>
    <n v="20"/>
    <s v="MIN"/>
    <s v="CNF  ORSP PRT  REL  TECO"/>
  </r>
  <r>
    <n v="1537716"/>
    <x v="14"/>
    <s v="0"/>
    <s v="0060"/>
    <s v="BFC-90"/>
    <s v="PP01"/>
    <s v="ASSY IN PROCESS INSPECTION"/>
    <x v="5"/>
    <d v="2019-07-23T00:00:00"/>
    <d v="1899-12-30T10:13:55"/>
    <d v="2019-07-23T00:00:00"/>
    <d v="1899-12-30T10:13:55"/>
    <n v="20"/>
    <s v="MIN"/>
    <n v="20"/>
    <n v="20"/>
    <s v="MIN"/>
    <s v="CNF  ORSP PRT  REL  TECO"/>
  </r>
  <r>
    <n v="1537716"/>
    <x v="14"/>
    <s v="0"/>
    <s v="0070"/>
    <s v="PFC-20"/>
    <s v="PP01"/>
    <s v="PAINT"/>
    <x v="6"/>
    <d v="2019-07-23T00:00:00"/>
    <d v="1899-12-30T10:19:29"/>
    <d v="2019-07-24T00:00:00"/>
    <d v="1899-12-30T03:45:06"/>
    <n v="11.462999999999999"/>
    <s v="H"/>
    <n v="687.78"/>
    <n v="450"/>
    <s v="MIN"/>
    <s v="CNF  PRT  REL  TECO"/>
  </r>
  <r>
    <n v="1537716"/>
    <x v="14"/>
    <s v="0"/>
    <s v="0080"/>
    <s v="PFC-99"/>
    <s v="PP01"/>
    <s v="PAINT INSPECTION"/>
    <x v="7"/>
    <d v="2019-07-24T00:00:00"/>
    <d v="1899-12-30T10:33:17"/>
    <d v="2019-07-24T00:00:00"/>
    <d v="1899-12-30T10:33:17"/>
    <n v="20"/>
    <s v="MIN"/>
    <n v="20"/>
    <n v="20"/>
    <s v="MIN"/>
    <s v="CNF  ORSP PRT  REL  TECO"/>
  </r>
  <r>
    <n v="1537716"/>
    <x v="1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16"/>
    <x v="14"/>
    <s v="0"/>
    <s v="0100"/>
    <s v="BFC-10"/>
    <s v="PP01"/>
    <s v="ASSEMBLY"/>
    <x v="8"/>
    <d v="2019-07-29T00:00:00"/>
    <d v="1899-12-30T13:43:05"/>
    <d v="2019-07-29T00:00:00"/>
    <d v="1899-12-30T16:01:56"/>
    <n v="19.617000000000001"/>
    <s v="MIN"/>
    <n v="19.617000000000001"/>
    <n v="40"/>
    <s v="MIN"/>
    <s v="CNF  PRT  REL  TECO"/>
  </r>
  <r>
    <n v="1537716"/>
    <x v="14"/>
    <s v="0"/>
    <s v="0110"/>
    <s v="BFC-90"/>
    <s v="PP01"/>
    <s v="ASSY IN PROCESS INSPECTION"/>
    <x v="9"/>
    <d v="2019-07-30T00:00:00"/>
    <d v="1899-12-30T13:56:27"/>
    <d v="2019-07-30T00:00:00"/>
    <d v="1899-12-30T13:56:27"/>
    <n v="20"/>
    <s v="MIN"/>
    <n v="20"/>
    <n v="20"/>
    <s v="MIN"/>
    <s v="CNF  ORSP PRT  REL  TECO"/>
  </r>
  <r>
    <n v="1537716"/>
    <x v="14"/>
    <s v="0"/>
    <s v="0120"/>
    <s v="BFC-90"/>
    <s v="PP01"/>
    <s v="ASSY IN PROCESS INSPECTION"/>
    <x v="10"/>
    <d v="2019-07-30T00:00:00"/>
    <d v="1899-12-30T13:56:51"/>
    <d v="2019-07-30T00:00:00"/>
    <d v="1899-12-30T13:56:51"/>
    <n v="50"/>
    <s v="MIN"/>
    <n v="50"/>
    <n v="50"/>
    <s v="MIN"/>
    <s v="CNF  ORSP PRT  REL  TECO"/>
  </r>
  <r>
    <n v="1537716"/>
    <x v="14"/>
    <s v="0"/>
    <s v="0130"/>
    <s v="BFC-99"/>
    <s v="PP01"/>
    <s v="FINAL INSPECTION"/>
    <x v="18"/>
    <d v="2019-07-30T00:00:00"/>
    <d v="1899-12-30T13:57:00"/>
    <d v="2019-07-30T00:00:00"/>
    <d v="1899-12-30T13:57:00"/>
    <n v="10"/>
    <s v="MIN"/>
    <n v="10"/>
    <n v="10"/>
    <s v="MIN"/>
    <s v="CNF  ORSP PRT  REL  TECO"/>
  </r>
  <r>
    <n v="1537716"/>
    <x v="14"/>
    <s v="0"/>
    <s v="0140"/>
    <s v="BFC-99"/>
    <s v="PP03"/>
    <s v="FINAL INSPECTION"/>
    <x v="11"/>
    <d v="2019-07-31T00:00:00"/>
    <d v="1899-12-30T17:25:15"/>
    <d v="2019-07-31T00:00:00"/>
    <d v="1899-12-30T17:25:15"/>
    <n v="10"/>
    <s v="MIN"/>
    <n v="10"/>
    <n v="10"/>
    <s v="MIN"/>
    <s v="CNF  ORSP PRT  REL  TECO"/>
  </r>
  <r>
    <n v="1537716"/>
    <x v="14"/>
    <s v="1"/>
    <s v="0010"/>
    <s v="BFC-10"/>
    <s v="PP95"/>
    <s v="ASSEMBLY"/>
    <x v="12"/>
    <d v="2019-07-16T00:00:00"/>
    <d v="1899-12-30T07:48:43"/>
    <d v="2019-07-23T00:00:00"/>
    <d v="1899-12-30T09:25:14"/>
    <n v="18.289000000000001"/>
    <s v="H"/>
    <n v="1097.3400000000001"/>
    <n v="1"/>
    <s v="MIN"/>
    <s v="CNF  PRT  REL  TECO"/>
  </r>
  <r>
    <n v="1537716"/>
    <x v="14"/>
    <s v="2"/>
    <s v="0070"/>
    <s v="PFC-20"/>
    <s v="PP95"/>
    <s v="PAINT"/>
    <x v="13"/>
    <d v="2019-07-23T00:00:00"/>
    <d v="1899-12-30T18:06:37"/>
    <d v="2019-07-23T00:00:00"/>
    <d v="1899-12-30T23:46:45"/>
    <n v="2.8340000000000001"/>
    <s v="H"/>
    <n v="170.04"/>
    <n v="5"/>
    <s v="MIN"/>
    <s v="CNF  PRT  REL  TECO"/>
  </r>
  <r>
    <n v="1537717"/>
    <x v="14"/>
    <s v="0"/>
    <s v="0010"/>
    <s v="BFC-10"/>
    <s v="PP01"/>
    <s v="ASSEMBLY"/>
    <x v="0"/>
    <d v="2019-07-11T00:00:00"/>
    <d v="1899-12-30T09:51:08"/>
    <d v="2019-07-11T00:00:00"/>
    <d v="1899-12-30T09:55:20"/>
    <n v="2.1"/>
    <s v="MIN"/>
    <n v="2.1"/>
    <n v="20"/>
    <s v="MIN"/>
    <s v="CNF  PRT  REL  TECO"/>
  </r>
  <r>
    <n v="1537717"/>
    <x v="14"/>
    <s v="0"/>
    <s v="0020"/>
    <s v="BFC-90"/>
    <s v="PP01"/>
    <s v="ASSY IN PROCESS INSPECTION"/>
    <x v="1"/>
    <d v="2019-07-11T00:00:00"/>
    <d v="1899-12-30T10:02:09"/>
    <d v="2019-07-11T00:00:00"/>
    <d v="1899-12-30T10:02:09"/>
    <n v="30"/>
    <s v="MIN"/>
    <n v="30"/>
    <n v="30"/>
    <s v="MIN"/>
    <s v="CNF  ORSP PRT  REL  TECO"/>
  </r>
  <r>
    <n v="1537717"/>
    <x v="14"/>
    <s v="0"/>
    <s v="0030"/>
    <s v="BFC-10"/>
    <s v="PP01"/>
    <s v="ASSEMBLY"/>
    <x v="2"/>
    <d v="2019-07-16T00:00:00"/>
    <d v="1899-12-30T09:23:23"/>
    <d v="2019-07-16T00:00:00"/>
    <d v="1899-12-30T09:23:34"/>
    <n v="6"/>
    <s v="S"/>
    <n v="0.1"/>
    <n v="200"/>
    <s v="MIN"/>
    <s v="CNF  PRT  REL  TECO"/>
  </r>
  <r>
    <n v="1537717"/>
    <x v="14"/>
    <s v="0"/>
    <s v="0040"/>
    <s v="BFC-10"/>
    <s v="PP01"/>
    <s v="ASSEMBLY"/>
    <x v="3"/>
    <d v="2019-07-16T00:00:00"/>
    <d v="1899-12-30T09:23:51"/>
    <d v="2019-07-17T00:00:00"/>
    <d v="1899-12-30T17:54:39"/>
    <n v="10.895"/>
    <s v="H"/>
    <n v="653.69999999999993"/>
    <n v="500"/>
    <s v="MIN"/>
    <s v="CNF  PRT  REL  TECO"/>
  </r>
  <r>
    <n v="1537717"/>
    <x v="14"/>
    <s v="0"/>
    <s v="0050"/>
    <s v="BFC-90"/>
    <s v="PP01"/>
    <s v="ASSY IN PROCESS INSPECTION"/>
    <x v="4"/>
    <d v="2019-07-23T00:00:00"/>
    <d v="1899-12-30T16:14:11"/>
    <d v="2019-07-23T00:00:00"/>
    <d v="1899-12-30T16:14:11"/>
    <n v="20"/>
    <s v="MIN"/>
    <n v="20"/>
    <n v="20"/>
    <s v="MIN"/>
    <s v="CNF  ORSP PRT  REL  TECO"/>
  </r>
  <r>
    <n v="1537717"/>
    <x v="14"/>
    <s v="0"/>
    <s v="0060"/>
    <s v="BFC-90"/>
    <s v="PP01"/>
    <s v="ASSY IN PROCESS INSPECTION"/>
    <x v="5"/>
    <d v="2019-07-23T00:00:00"/>
    <d v="1899-12-30T16:14:24"/>
    <d v="2019-07-23T00:00:00"/>
    <d v="1899-12-30T16:14:24"/>
    <n v="20"/>
    <s v="MIN"/>
    <n v="20"/>
    <n v="20"/>
    <s v="MIN"/>
    <s v="CNF  ORSP PRT  REL  TECO"/>
  </r>
  <r>
    <n v="1537717"/>
    <x v="14"/>
    <s v="0"/>
    <s v="0070"/>
    <s v="PFC-20"/>
    <s v="PP01"/>
    <s v="PAINT"/>
    <x v="6"/>
    <d v="2019-07-24T00:00:00"/>
    <d v="1899-12-30T01:13:44"/>
    <d v="2019-07-24T00:00:00"/>
    <d v="1899-12-30T14:37:21"/>
    <n v="8.891"/>
    <s v="H"/>
    <n v="533.46"/>
    <n v="450"/>
    <s v="MIN"/>
    <s v="CNF  PRT  REL  TECO"/>
  </r>
  <r>
    <n v="1537717"/>
    <x v="14"/>
    <s v="0"/>
    <s v="0080"/>
    <s v="PFC-99"/>
    <s v="PP01"/>
    <s v="PAINT INSPECTION"/>
    <x v="7"/>
    <d v="2019-07-25T00:00:00"/>
    <d v="1899-12-30T08:21:27"/>
    <d v="2019-07-25T00:00:00"/>
    <d v="1899-12-30T08:21:27"/>
    <n v="20"/>
    <s v="MIN"/>
    <n v="20"/>
    <n v="20"/>
    <s v="MIN"/>
    <s v="CNF  ORSP PRT  REL  TECO"/>
  </r>
  <r>
    <n v="1537717"/>
    <x v="1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17"/>
    <x v="14"/>
    <s v="0"/>
    <s v="0100"/>
    <s v="BFC-10"/>
    <s v="PP01"/>
    <s v="ASSEMBLY"/>
    <x v="8"/>
    <d v="2019-07-29T00:00:00"/>
    <d v="1899-12-30T13:43:05"/>
    <d v="2019-07-29T00:00:00"/>
    <d v="1899-12-30T16:01:56"/>
    <n v="19.617000000000001"/>
    <s v="MIN"/>
    <n v="19.617000000000001"/>
    <n v="40"/>
    <s v="MIN"/>
    <s v="CNF  PRT  REL  TECO"/>
  </r>
  <r>
    <n v="1537717"/>
    <x v="14"/>
    <s v="0"/>
    <s v="0110"/>
    <s v="BFC-90"/>
    <s v="PP01"/>
    <s v="ASSY IN PROCESS INSPECTION"/>
    <x v="9"/>
    <d v="2019-07-30T00:00:00"/>
    <d v="1899-12-30T17:49:57"/>
    <d v="2019-07-30T00:00:00"/>
    <d v="1899-12-30T17:49:57"/>
    <n v="20"/>
    <s v="MIN"/>
    <n v="20"/>
    <n v="20"/>
    <s v="MIN"/>
    <s v="CNF  ORSP PRT  REL  TECO"/>
  </r>
  <r>
    <n v="1537717"/>
    <x v="14"/>
    <s v="0"/>
    <s v="0120"/>
    <s v="BFC-90"/>
    <s v="PP01"/>
    <s v="ASSY IN PROCESS INSPECTION"/>
    <x v="10"/>
    <d v="2019-07-30T00:00:00"/>
    <d v="1899-12-30T17:50:04"/>
    <d v="2019-07-30T00:00:00"/>
    <d v="1899-12-30T17:50:04"/>
    <n v="50"/>
    <s v="MIN"/>
    <n v="50"/>
    <n v="50"/>
    <s v="MIN"/>
    <s v="CNF  ORSP PRT  REL  TECO"/>
  </r>
  <r>
    <n v="1537717"/>
    <x v="14"/>
    <s v="0"/>
    <s v="0130"/>
    <s v="BFC-99"/>
    <s v="PP01"/>
    <s v="FINAL INSPECTION"/>
    <x v="18"/>
    <d v="2019-08-01T00:00:00"/>
    <d v="1899-12-30T09:49:18"/>
    <d v="2019-08-01T00:00:00"/>
    <d v="1899-12-30T09:49:18"/>
    <n v="10"/>
    <s v="MIN"/>
    <n v="10"/>
    <n v="10"/>
    <s v="MIN"/>
    <s v="CNF  ORSP PRT  REL  TECO"/>
  </r>
  <r>
    <n v="1537717"/>
    <x v="14"/>
    <s v="0"/>
    <s v="0140"/>
    <s v="BFC-99"/>
    <s v="PP03"/>
    <s v="FINAL INSPECTION"/>
    <x v="11"/>
    <d v="2019-08-01T00:00:00"/>
    <d v="1899-12-30T09:52:44"/>
    <d v="2019-08-01T00:00:00"/>
    <d v="1899-12-30T09:52:44"/>
    <n v="10"/>
    <s v="MIN"/>
    <n v="10"/>
    <n v="10"/>
    <s v="MIN"/>
    <s v="CNF  ORSP PRT  REL  TECO"/>
  </r>
  <r>
    <n v="1537717"/>
    <x v="14"/>
    <s v="1"/>
    <s v="0010"/>
    <s v="BFC-10"/>
    <s v="PP95"/>
    <s v="ASSEMBLY"/>
    <x v="12"/>
    <d v="2019-07-14T00:00:00"/>
    <d v="1899-12-30T09:40:05"/>
    <d v="2019-07-23T00:00:00"/>
    <d v="1899-12-30T14:33:36"/>
    <n v="64.465000000000003"/>
    <s v="H"/>
    <n v="3867.9"/>
    <n v="1"/>
    <s v="MIN"/>
    <s v="CNF  PRT  REL  TECO"/>
  </r>
  <r>
    <n v="1537717"/>
    <x v="14"/>
    <s v="2"/>
    <s v="0070"/>
    <s v="PFC-20"/>
    <s v="PP95"/>
    <s v="PAINT"/>
    <x v="13"/>
    <d v="2019-07-23T00:00:00"/>
    <d v="1899-12-30T23:48:49"/>
    <d v="2019-07-24T00:00:00"/>
    <d v="1899-12-30T04:16:28"/>
    <n v="1.4870000000000001"/>
    <s v="H"/>
    <n v="89.22"/>
    <n v="5"/>
    <s v="MIN"/>
    <s v="CNF  PRT  REL  TECO"/>
  </r>
  <r>
    <n v="1537718"/>
    <x v="14"/>
    <s v="0"/>
    <s v="0010"/>
    <s v="BFC-10"/>
    <s v="PP01"/>
    <s v="ASSEMBLY"/>
    <x v="0"/>
    <d v="2019-07-15T00:00:00"/>
    <d v="1899-12-30T08:16:54"/>
    <d v="2019-07-15T00:00:00"/>
    <d v="1899-12-30T12:12:28"/>
    <n v="1.9630000000000001"/>
    <s v="H"/>
    <n v="117.78"/>
    <n v="20"/>
    <s v="MIN"/>
    <s v="CNF  PRT  REL  TECO"/>
  </r>
  <r>
    <n v="1537718"/>
    <x v="14"/>
    <s v="0"/>
    <s v="0020"/>
    <s v="BFC-90"/>
    <s v="PP01"/>
    <s v="ASSY IN PROCESS INSPECTION"/>
    <x v="1"/>
    <d v="2019-07-16T00:00:00"/>
    <d v="1899-12-30T09:00:12"/>
    <d v="2019-07-16T00:00:00"/>
    <d v="1899-12-30T09:00:12"/>
    <n v="30"/>
    <s v="MIN"/>
    <n v="30"/>
    <n v="30"/>
    <s v="MIN"/>
    <s v="CNF  ORSP PRT  REL  TECO"/>
  </r>
  <r>
    <n v="1537718"/>
    <x v="14"/>
    <s v="0"/>
    <s v="0030"/>
    <s v="BFC-10"/>
    <s v="PP01"/>
    <s v="ASSEMBLY"/>
    <x v="2"/>
    <d v="2019-07-17T00:00:00"/>
    <d v="1899-12-30T07:46:36"/>
    <d v="2019-07-17T00:00:00"/>
    <d v="1899-12-30T12:23:50"/>
    <n v="2.6669999999999998"/>
    <s v="H"/>
    <n v="160.01999999999998"/>
    <n v="200"/>
    <s v="MIN"/>
    <s v="CNF  PRT  REL  TECO"/>
  </r>
  <r>
    <n v="1537718"/>
    <x v="14"/>
    <s v="0"/>
    <s v="0040"/>
    <s v="BFC-10"/>
    <s v="PP01"/>
    <s v="ASSEMBLY"/>
    <x v="3"/>
    <d v="2019-07-18T00:00:00"/>
    <d v="1899-12-30T12:54:09"/>
    <d v="2019-07-22T00:00:00"/>
    <d v="1899-12-30T15:41:13"/>
    <n v="29.135000000000002"/>
    <s v="H"/>
    <n v="1748.1000000000001"/>
    <n v="500"/>
    <s v="MIN"/>
    <s v="CNF  PRT  REL  TECO"/>
  </r>
  <r>
    <n v="1537718"/>
    <x v="14"/>
    <s v="0"/>
    <s v="0050"/>
    <s v="BFC-90"/>
    <s v="PP01"/>
    <s v="ASSY IN PROCESS INSPECTION"/>
    <x v="4"/>
    <d v="2019-07-22T00:00:00"/>
    <d v="1899-12-30T16:46:06"/>
    <d v="2019-07-22T00:00:00"/>
    <d v="1899-12-30T16:46:06"/>
    <n v="20"/>
    <s v="MIN"/>
    <n v="20"/>
    <n v="20"/>
    <s v="MIN"/>
    <s v="CNF  ORSP PRT  REL  TECO"/>
  </r>
  <r>
    <n v="1537718"/>
    <x v="14"/>
    <s v="0"/>
    <s v="0060"/>
    <s v="BFC-90"/>
    <s v="PP01"/>
    <s v="ASSY IN PROCESS INSPECTION"/>
    <x v="5"/>
    <d v="2019-07-22T00:00:00"/>
    <d v="1899-12-30T16:46:14"/>
    <d v="2019-07-22T00:00:00"/>
    <d v="1899-12-30T16:46:14"/>
    <n v="20"/>
    <s v="MIN"/>
    <n v="20"/>
    <n v="20"/>
    <s v="MIN"/>
    <s v="CNF  ORSP PRT  REL  TECO"/>
  </r>
  <r>
    <n v="1537718"/>
    <x v="14"/>
    <s v="0"/>
    <s v="0070"/>
    <s v="PFC-20"/>
    <s v="PP01"/>
    <s v="PAINT"/>
    <x v="6"/>
    <d v="2019-07-22T00:00:00"/>
    <d v="1899-12-30T16:46:27"/>
    <d v="2019-07-23T00:00:00"/>
    <d v="1899-12-30T12:56:59"/>
    <n v="32068"/>
    <s v="S"/>
    <n v="534.4666666666667"/>
    <n v="450"/>
    <s v="MIN"/>
    <s v="CNF  PRT  REL  TECO"/>
  </r>
  <r>
    <n v="1537718"/>
    <x v="14"/>
    <s v="0"/>
    <s v="0080"/>
    <s v="PFC-99"/>
    <s v="PP01"/>
    <s v="PAINT INSPECTION"/>
    <x v="7"/>
    <d v="2019-07-24T00:00:00"/>
    <d v="1899-12-30T10:31:05"/>
    <d v="2019-07-24T00:00:00"/>
    <d v="1899-12-30T10:31:05"/>
    <n v="20"/>
    <s v="MIN"/>
    <n v="20"/>
    <n v="20"/>
    <s v="MIN"/>
    <s v="CNF  ORSP PRT  REL  TECO"/>
  </r>
  <r>
    <n v="1537718"/>
    <x v="1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7718"/>
    <x v="14"/>
    <s v="0"/>
    <s v="0100"/>
    <s v="BFC-10"/>
    <s v="PP01"/>
    <s v="ASSEMBLY"/>
    <x v="8"/>
    <d v="2019-07-29T00:00:00"/>
    <d v="1899-12-30T13:43:05"/>
    <d v="2019-07-29T00:00:00"/>
    <d v="1899-12-30T16:01:56"/>
    <n v="19.617000000000001"/>
    <s v="MIN"/>
    <n v="19.617000000000001"/>
    <n v="40"/>
    <s v="MIN"/>
    <s v="CNF  PRT  REL  TECO"/>
  </r>
  <r>
    <n v="1537718"/>
    <x v="14"/>
    <s v="0"/>
    <s v="0110"/>
    <s v="BFC-90"/>
    <s v="PP01"/>
    <s v="ASSY IN PROCESS INSPECTION"/>
    <x v="9"/>
    <d v="2019-07-30T00:00:00"/>
    <d v="1899-12-30T17:50:14"/>
    <d v="2019-07-30T00:00:00"/>
    <d v="1899-12-30T17:50:14"/>
    <n v="20"/>
    <s v="MIN"/>
    <n v="20"/>
    <n v="20"/>
    <s v="MIN"/>
    <s v="CNF  ORSP PRT  REL  TECO"/>
  </r>
  <r>
    <n v="1537718"/>
    <x v="14"/>
    <s v="0"/>
    <s v="0120"/>
    <s v="BFC-90"/>
    <s v="PP01"/>
    <s v="ASSY IN PROCESS INSPECTION"/>
    <x v="10"/>
    <d v="2019-07-30T00:00:00"/>
    <d v="1899-12-30T17:50:22"/>
    <d v="2019-07-30T00:00:00"/>
    <d v="1899-12-30T17:50:22"/>
    <n v="50"/>
    <s v="MIN"/>
    <n v="50"/>
    <n v="50"/>
    <s v="MIN"/>
    <s v="CNF  ORSP PRT  REL  TECO"/>
  </r>
  <r>
    <n v="1537718"/>
    <x v="14"/>
    <s v="0"/>
    <s v="0130"/>
    <s v="BFC-99"/>
    <s v="PP01"/>
    <s v="FINAL INSPECTION"/>
    <x v="18"/>
    <d v="2019-08-01T00:00:00"/>
    <d v="1899-12-30T09:49:29"/>
    <d v="2019-08-01T00:00:00"/>
    <d v="1899-12-30T09:49:29"/>
    <n v="10"/>
    <s v="MIN"/>
    <n v="10"/>
    <n v="10"/>
    <s v="MIN"/>
    <s v="CNF  ORSP PRT  REL  TECO"/>
  </r>
  <r>
    <n v="1537718"/>
    <x v="14"/>
    <s v="0"/>
    <s v="0140"/>
    <s v="BFC-99"/>
    <s v="PP03"/>
    <s v="FINAL INSPECTION"/>
    <x v="11"/>
    <d v="2019-08-01T00:00:00"/>
    <d v="1899-12-30T09:53:01"/>
    <d v="2019-08-01T00:00:00"/>
    <d v="1899-12-30T09:53:01"/>
    <n v="10"/>
    <s v="MIN"/>
    <n v="10"/>
    <n v="10"/>
    <s v="MIN"/>
    <s v="CNF  ORSP PRT  REL  TECO"/>
  </r>
  <r>
    <n v="1537718"/>
    <x v="14"/>
    <s v="1"/>
    <s v="0010"/>
    <s v="BFC-10"/>
    <s v="PP95"/>
    <s v="ASSEMBLY"/>
    <x v="12"/>
    <d v="2019-07-22T00:00:00"/>
    <d v="1899-12-30T07:32:57"/>
    <d v="2019-07-22T00:00:00"/>
    <d v="1899-12-30T16:40:29"/>
    <n v="2.3340000000000001"/>
    <s v="H"/>
    <n v="140.04"/>
    <n v="1"/>
    <s v="MIN"/>
    <s v="CNF  PRT  REL  TECO"/>
  </r>
  <r>
    <n v="1537718"/>
    <x v="14"/>
    <s v="2"/>
    <s v="0070"/>
    <s v="PFC-20"/>
    <s v="PP95"/>
    <s v="PAINT"/>
    <x v="13"/>
    <d v="2019-07-22T00:00:00"/>
    <d v="1899-12-30T18:21:41"/>
    <d v="2019-07-22T00:00:00"/>
    <d v="1899-12-30T23:57:26"/>
    <n v="2.798"/>
    <s v="H"/>
    <n v="167.88"/>
    <n v="5"/>
    <s v="MIN"/>
    <s v="CNF  PRT  REL  TECO"/>
  </r>
  <r>
    <n v="1538316"/>
    <x v="14"/>
    <s v="0"/>
    <s v="0010"/>
    <s v="BFC-10"/>
    <s v="PP01"/>
    <s v="ASSEMBLY"/>
    <x v="0"/>
    <d v="2019-07-11T00:00:00"/>
    <d v="1899-12-30T10:29:36"/>
    <d v="2019-07-11T00:00:00"/>
    <d v="1899-12-30T11:27:39"/>
    <n v="29.033000000000001"/>
    <s v="MIN"/>
    <n v="29.033000000000001"/>
    <n v="20"/>
    <s v="MIN"/>
    <s v="CNF  PRT  REL  TECO"/>
  </r>
  <r>
    <n v="1538316"/>
    <x v="14"/>
    <s v="0"/>
    <s v="0020"/>
    <s v="BFC-90"/>
    <s v="PP01"/>
    <s v="ASSY IN PROCESS INSPECTION"/>
    <x v="1"/>
    <d v="2019-07-11T00:00:00"/>
    <d v="1899-12-30T12:14:41"/>
    <d v="2019-07-11T00:00:00"/>
    <d v="1899-12-30T12:14:41"/>
    <n v="30"/>
    <s v="MIN"/>
    <n v="30"/>
    <n v="30"/>
    <s v="MIN"/>
    <s v="CNF  ORSP PRT  REL  TECO"/>
  </r>
  <r>
    <n v="1538316"/>
    <x v="14"/>
    <s v="0"/>
    <s v="0030"/>
    <s v="BFC-10"/>
    <s v="PP01"/>
    <s v="ASSEMBLY"/>
    <x v="2"/>
    <d v="2019-07-14T00:00:00"/>
    <d v="1899-12-30T08:07:53"/>
    <d v="2019-07-14T00:00:00"/>
    <d v="1899-12-30T16:07:01"/>
    <n v="480.29300000000001"/>
    <s v="MIN"/>
    <n v="480.29300000000001"/>
    <n v="200"/>
    <s v="MIN"/>
    <s v="CNF  PRT  REL  TECO"/>
  </r>
  <r>
    <n v="1538316"/>
    <x v="14"/>
    <s v="0"/>
    <s v="0040"/>
    <s v="BFC-10"/>
    <s v="PP01"/>
    <s v="ASSEMBLY"/>
    <x v="3"/>
    <d v="2019-07-16T00:00:00"/>
    <d v="1899-12-30T07:52:55"/>
    <d v="2019-07-22T00:00:00"/>
    <d v="1899-12-30T12:42:57"/>
    <n v="24.968"/>
    <s v="H"/>
    <n v="1498.08"/>
    <n v="500"/>
    <s v="MIN"/>
    <s v="CNF  PRT  REL  TECO"/>
  </r>
  <r>
    <n v="1538316"/>
    <x v="14"/>
    <s v="0"/>
    <s v="0050"/>
    <s v="BFC-90"/>
    <s v="PP01"/>
    <s v="ASSY IN PROCESS INSPECTION"/>
    <x v="4"/>
    <d v="2019-07-22T00:00:00"/>
    <d v="1899-12-30T16:37:25"/>
    <d v="2019-07-22T00:00:00"/>
    <d v="1899-12-30T16:37:25"/>
    <n v="20"/>
    <s v="MIN"/>
    <n v="20"/>
    <n v="20"/>
    <s v="MIN"/>
    <s v="CNF  ORSP PRT  REL  TECO"/>
  </r>
  <r>
    <n v="1538316"/>
    <x v="14"/>
    <s v="0"/>
    <s v="0060"/>
    <s v="BFC-90"/>
    <s v="PP01"/>
    <s v="ASSY IN PROCESS INSPECTION"/>
    <x v="5"/>
    <d v="2019-07-22T00:00:00"/>
    <d v="1899-12-30T16:37:31"/>
    <d v="2019-07-22T00:00:00"/>
    <d v="1899-12-30T16:37:31"/>
    <n v="20"/>
    <s v="MIN"/>
    <n v="20"/>
    <n v="20"/>
    <s v="MIN"/>
    <s v="CNF  ORSP PRT  REL  TECO"/>
  </r>
  <r>
    <n v="1538316"/>
    <x v="14"/>
    <s v="0"/>
    <s v="0070"/>
    <s v="PFC-20"/>
    <s v="PP01"/>
    <s v="PAINT"/>
    <x v="6"/>
    <d v="2019-07-23T00:00:00"/>
    <d v="1899-12-30T00:01:22"/>
    <d v="2019-07-23T00:00:00"/>
    <d v="1899-12-30T17:56:59"/>
    <n v="8.5340000000000007"/>
    <s v="H"/>
    <n v="512.04000000000008"/>
    <n v="450"/>
    <s v="MIN"/>
    <s v="CNF  PRT  REL  TECO"/>
  </r>
  <r>
    <n v="1538316"/>
    <x v="14"/>
    <s v="0"/>
    <s v="0080"/>
    <s v="PFC-99"/>
    <s v="PP01"/>
    <s v="PAINT INSPECTION"/>
    <x v="7"/>
    <d v="2019-07-24T00:00:00"/>
    <d v="1899-12-30T10:32:05"/>
    <d v="2019-07-24T00:00:00"/>
    <d v="1899-12-30T10:32:05"/>
    <n v="20"/>
    <s v="MIN"/>
    <n v="20"/>
    <n v="20"/>
    <s v="MIN"/>
    <s v="CNF  ORSP PRT  REL  TECO"/>
  </r>
  <r>
    <n v="1538316"/>
    <x v="1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316"/>
    <x v="14"/>
    <s v="0"/>
    <s v="0100"/>
    <s v="BFC-10"/>
    <s v="PP01"/>
    <s v="ASSEMBLY"/>
    <x v="8"/>
    <d v="2019-07-29T00:00:00"/>
    <d v="1899-12-30T13:43:05"/>
    <d v="2019-07-29T00:00:00"/>
    <d v="1899-12-30T16:01:56"/>
    <n v="19.617000000000001"/>
    <s v="MIN"/>
    <n v="19.617000000000001"/>
    <n v="40"/>
    <s v="MIN"/>
    <s v="CNF  PRT  REL  TECO"/>
  </r>
  <r>
    <n v="1538316"/>
    <x v="14"/>
    <s v="0"/>
    <s v="0110"/>
    <s v="BFC-90"/>
    <s v="PP01"/>
    <s v="ASSY IN PROCESS INSPECTION"/>
    <x v="9"/>
    <d v="2019-07-30T00:00:00"/>
    <d v="1899-12-30T17:50:31"/>
    <d v="2019-07-30T00:00:00"/>
    <d v="1899-12-30T17:50:31"/>
    <n v="20"/>
    <s v="MIN"/>
    <n v="20"/>
    <n v="20"/>
    <s v="MIN"/>
    <s v="CNF  ORSP PRT  REL  TECO"/>
  </r>
  <r>
    <n v="1538316"/>
    <x v="14"/>
    <s v="0"/>
    <s v="0120"/>
    <s v="BFC-90"/>
    <s v="PP01"/>
    <s v="ASSY IN PROCESS INSPECTION"/>
    <x v="10"/>
    <d v="2019-07-30T00:00:00"/>
    <d v="1899-12-30T17:50:40"/>
    <d v="2019-07-30T00:00:00"/>
    <d v="1899-12-30T17:50:40"/>
    <n v="50"/>
    <s v="MIN"/>
    <n v="50"/>
    <n v="50"/>
    <s v="MIN"/>
    <s v="CNF  ORSP PRT  REL  TECO"/>
  </r>
  <r>
    <n v="1538316"/>
    <x v="14"/>
    <s v="0"/>
    <s v="0130"/>
    <s v="BFC-99"/>
    <s v="PP01"/>
    <s v="FINAL INSPECTION"/>
    <x v="18"/>
    <d v="2019-08-01T00:00:00"/>
    <d v="1899-12-30T09:49:38"/>
    <d v="2019-08-01T00:00:00"/>
    <d v="1899-12-30T09:49:38"/>
    <n v="10"/>
    <s v="MIN"/>
    <n v="10"/>
    <n v="10"/>
    <s v="MIN"/>
    <s v="CNF  ORSP PRT  REL  TECO"/>
  </r>
  <r>
    <n v="1538316"/>
    <x v="14"/>
    <s v="0"/>
    <s v="0140"/>
    <s v="BFC-99"/>
    <s v="PP03"/>
    <s v="FINAL INSPECTION"/>
    <x v="11"/>
    <d v="2019-08-01T00:00:00"/>
    <d v="1899-12-30T09:53:37"/>
    <d v="2019-08-01T00:00:00"/>
    <d v="1899-12-30T09:53:37"/>
    <n v="10"/>
    <s v="MIN"/>
    <n v="10"/>
    <n v="10"/>
    <s v="MIN"/>
    <s v="CNF  ORSP PRT  REL  TECO"/>
  </r>
  <r>
    <n v="1538316"/>
    <x v="14"/>
    <s v="1"/>
    <s v="0010"/>
    <s v="BFC-10"/>
    <s v="PP95"/>
    <s v="ASSEMBLY"/>
    <x v="12"/>
    <d v="2019-07-15T00:00:00"/>
    <d v="1899-12-30T12:11:00"/>
    <d v="2019-07-22T00:00:00"/>
    <d v="1899-12-30T10:04:03"/>
    <n v="14.021000000000001"/>
    <s v="H"/>
    <n v="841.26"/>
    <n v="1"/>
    <s v="MIN"/>
    <s v="CNF  PRT  REL  TECO"/>
  </r>
  <r>
    <n v="1538316"/>
    <x v="14"/>
    <s v="2"/>
    <s v="0070"/>
    <s v="PFC-20"/>
    <s v="PP95"/>
    <s v="PAINT"/>
    <x v="13"/>
    <d v="2019-07-22T00:00:00"/>
    <d v="1899-12-30T18:21:41"/>
    <d v="2019-07-22T00:00:00"/>
    <d v="1899-12-30T23:57:26"/>
    <n v="2.798"/>
    <s v="H"/>
    <n v="167.88"/>
    <n v="5"/>
    <s v="MIN"/>
    <s v="CNF  PRT  REL  TECO"/>
  </r>
  <r>
    <n v="1538678"/>
    <x v="15"/>
    <s v="0"/>
    <s v="0010"/>
    <s v="BFC-10"/>
    <s v="PP01"/>
    <s v="ASSEMBLY"/>
    <x v="0"/>
    <d v="2019-07-17T00:00:00"/>
    <d v="1899-12-30T08:26:23"/>
    <d v="2019-07-17T00:00:00"/>
    <d v="1899-12-30T12:24:09"/>
    <n v="1.323"/>
    <s v="H"/>
    <n v="79.38"/>
    <n v="20"/>
    <s v="MIN"/>
    <s v="CNF  PRT  REL  TECO"/>
  </r>
  <r>
    <n v="1538678"/>
    <x v="15"/>
    <s v="0"/>
    <s v="0020"/>
    <s v="BFC-90"/>
    <s v="PP01"/>
    <s v="ASSY IN PROCESS INSPECTION"/>
    <x v="1"/>
    <d v="2019-07-17T00:00:00"/>
    <d v="1899-12-30T13:44:23"/>
    <d v="2019-07-17T00:00:00"/>
    <d v="1899-12-30T13:44:23"/>
    <n v="30"/>
    <s v="MIN"/>
    <n v="30"/>
    <n v="30"/>
    <s v="MIN"/>
    <s v="CNF  ORSP PRT  REL  TECO"/>
  </r>
  <r>
    <n v="1538678"/>
    <x v="15"/>
    <s v="0"/>
    <s v="0030"/>
    <s v="BFC-10"/>
    <s v="PP01"/>
    <s v="ASSEMBLY"/>
    <x v="2"/>
    <d v="2019-07-23T00:00:00"/>
    <d v="1899-12-30T07:51:57"/>
    <d v="2019-07-23T00:00:00"/>
    <d v="1899-12-30T17:54:24"/>
    <n v="19.748000000000001"/>
    <s v="H"/>
    <n v="1184.8800000000001"/>
    <n v="200"/>
    <s v="MIN"/>
    <s v="CNF  PRT  REL  TECO"/>
  </r>
  <r>
    <n v="1538678"/>
    <x v="15"/>
    <s v="0"/>
    <s v="0040"/>
    <s v="BFC-10"/>
    <s v="PP01"/>
    <s v="ASSEMBLY"/>
    <x v="3"/>
    <d v="2019-07-24T00:00:00"/>
    <d v="1899-12-30T07:31:28"/>
    <d v="2019-07-24T00:00:00"/>
    <d v="1899-12-30T17:46:42"/>
    <n v="10.254"/>
    <s v="H"/>
    <n v="615.24"/>
    <n v="500"/>
    <s v="MIN"/>
    <s v="CNF  PRT  REL  TECO"/>
  </r>
  <r>
    <n v="1538678"/>
    <x v="15"/>
    <s v="0"/>
    <s v="0050"/>
    <s v="BFC-90"/>
    <s v="PP01"/>
    <s v="ASSY IN PROCESS INSPECTION"/>
    <x v="4"/>
    <d v="2019-07-25T00:00:00"/>
    <d v="1899-12-30T15:13:47"/>
    <d v="2019-07-25T00:00:00"/>
    <d v="1899-12-30T15:13:47"/>
    <n v="20"/>
    <s v="MIN"/>
    <n v="20"/>
    <n v="20"/>
    <s v="MIN"/>
    <s v="CNF  ORSP PRT  REL  TECO"/>
  </r>
  <r>
    <n v="1538678"/>
    <x v="15"/>
    <s v="0"/>
    <s v="0060"/>
    <s v="BFC-90"/>
    <s v="PP01"/>
    <s v="ASSY IN PROCESS INSPECTION"/>
    <x v="5"/>
    <d v="2019-07-25T00:00:00"/>
    <d v="1899-12-30T15:13:54"/>
    <d v="2019-07-25T00:00:00"/>
    <d v="1899-12-30T15:13:54"/>
    <n v="20"/>
    <s v="MIN"/>
    <n v="20"/>
    <n v="20"/>
    <s v="MIN"/>
    <s v="CNF  ORSP PRT  REL  TECO"/>
  </r>
  <r>
    <n v="1538678"/>
    <x v="15"/>
    <s v="0"/>
    <s v="0070"/>
    <s v="PFC-20"/>
    <s v="PP01"/>
    <s v="PAINT"/>
    <x v="6"/>
    <d v="2019-07-25T00:00:00"/>
    <d v="1899-12-30T15:32:10"/>
    <d v="2019-07-25T00:00:00"/>
    <d v="1899-12-30T22:55:21"/>
    <n v="7.3860000000000001"/>
    <s v="H"/>
    <n v="443.16"/>
    <n v="450"/>
    <s v="MIN"/>
    <s v="CNF  PRT  REL  TECO"/>
  </r>
  <r>
    <n v="1538678"/>
    <x v="15"/>
    <s v="0"/>
    <s v="0080"/>
    <s v="PFC-99"/>
    <s v="PP01"/>
    <s v="PAINT INSPECTION"/>
    <x v="7"/>
    <d v="2019-07-29T00:00:00"/>
    <d v="1899-12-30T08:13:41"/>
    <d v="2019-07-29T00:00:00"/>
    <d v="1899-12-30T08:13:41"/>
    <n v="20"/>
    <s v="MIN"/>
    <n v="20"/>
    <n v="20"/>
    <s v="MIN"/>
    <s v="CNF  ORSP PRT  REL  TECO"/>
  </r>
  <r>
    <n v="1538678"/>
    <x v="1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678"/>
    <x v="15"/>
    <s v="0"/>
    <s v="0100"/>
    <s v="BFC-10"/>
    <s v="PP01"/>
    <s v="ASSEMBLY"/>
    <x v="8"/>
    <d v="2019-07-31T00:00:00"/>
    <d v="1899-12-30T10:43:05"/>
    <d v="2019-07-31T00:00:00"/>
    <d v="1899-12-30T12:41:50"/>
    <n v="20.716999999999999"/>
    <s v="MIN"/>
    <n v="20.716999999999999"/>
    <n v="40"/>
    <s v="MIN"/>
    <s v="CNF  PRT  REL  TECO"/>
  </r>
  <r>
    <n v="1538678"/>
    <x v="15"/>
    <s v="0"/>
    <s v="0110"/>
    <s v="BFC-90"/>
    <s v="PP01"/>
    <s v="ASSY IN PROCESS INSPECTION"/>
    <x v="9"/>
    <d v="2019-08-01T00:00:00"/>
    <d v="1899-12-30T14:24:31"/>
    <d v="2019-08-01T00:00:00"/>
    <d v="1899-12-30T14:24:31"/>
    <n v="20"/>
    <s v="MIN"/>
    <n v="20"/>
    <n v="20"/>
    <s v="MIN"/>
    <s v="CNF  ORSP PRT  REL  TECO"/>
  </r>
  <r>
    <n v="1538678"/>
    <x v="15"/>
    <s v="0"/>
    <s v="0120"/>
    <s v="BFC-90"/>
    <s v="PP01"/>
    <s v="ASSY IN PROCESS INSPECTION"/>
    <x v="10"/>
    <d v="2019-08-01T00:00:00"/>
    <d v="1899-12-30T14:24:43"/>
    <d v="2019-08-01T00:00:00"/>
    <d v="1899-12-30T14:24:43"/>
    <n v="50"/>
    <s v="MIN"/>
    <n v="50"/>
    <n v="50"/>
    <s v="MIN"/>
    <s v="CNF  ORSP PRT  REL  TECO"/>
  </r>
  <r>
    <n v="1538678"/>
    <x v="15"/>
    <s v="0"/>
    <s v="0130"/>
    <s v="BFC-99"/>
    <s v="PP01"/>
    <s v="FINAL INSPECTION"/>
    <x v="18"/>
    <d v="2019-08-01T00:00:00"/>
    <d v="1899-12-30T14:24:50"/>
    <d v="2019-08-01T00:00:00"/>
    <d v="1899-12-30T14:24:50"/>
    <n v="10"/>
    <s v="MIN"/>
    <n v="10"/>
    <n v="10"/>
    <s v="MIN"/>
    <s v="CNF  ORSP PRT  REL  TECO"/>
  </r>
  <r>
    <n v="1538678"/>
    <x v="15"/>
    <s v="0"/>
    <s v="0140"/>
    <s v="BFC-99"/>
    <s v="PP03"/>
    <s v="FINAL INSPECTION"/>
    <x v="11"/>
    <d v="2019-08-01T00:00:00"/>
    <d v="1899-12-30T15:24:25"/>
    <d v="2019-08-01T00:00:00"/>
    <d v="1899-12-30T15:24:25"/>
    <n v="10"/>
    <s v="MIN"/>
    <n v="10"/>
    <n v="10"/>
    <s v="MIN"/>
    <s v="CNF  ORSP PRT  REL  TECO"/>
  </r>
  <r>
    <n v="1538678"/>
    <x v="15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8678"/>
    <x v="1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8679"/>
    <x v="15"/>
    <s v="0"/>
    <s v="0010"/>
    <s v="BFC-10"/>
    <s v="PP01"/>
    <s v="ASSEMBLY"/>
    <x v="0"/>
    <d v="2019-07-18T00:00:00"/>
    <d v="1899-12-30T12:31:32"/>
    <d v="2019-07-18T00:00:00"/>
    <d v="1899-12-30T13:04:23"/>
    <n v="11.4"/>
    <s v="MIN"/>
    <n v="11.4"/>
    <n v="20"/>
    <s v="MIN"/>
    <s v="CNF  PRT  REL  TECO"/>
  </r>
  <r>
    <n v="1538679"/>
    <x v="15"/>
    <s v="0"/>
    <s v="0020"/>
    <s v="BFC-90"/>
    <s v="PP01"/>
    <s v="ASSY IN PROCESS INSPECTION"/>
    <x v="1"/>
    <d v="2019-07-18T00:00:00"/>
    <d v="1899-12-30T13:26:34"/>
    <d v="2019-07-18T00:00:00"/>
    <d v="1899-12-30T13:26:34"/>
    <n v="30"/>
    <s v="MIN"/>
    <n v="30"/>
    <n v="30"/>
    <s v="MIN"/>
    <s v="CNF  ORSP PRT  REL  TECO"/>
  </r>
  <r>
    <n v="1538679"/>
    <x v="15"/>
    <s v="0"/>
    <s v="0030"/>
    <s v="BFC-10"/>
    <s v="PP01"/>
    <s v="ASSEMBLY"/>
    <x v="2"/>
    <d v="2019-07-21T00:00:00"/>
    <d v="1899-12-30T07:42:43"/>
    <d v="2019-07-21T00:00:00"/>
    <d v="1899-12-30T15:54:35"/>
    <n v="8.1980000000000004"/>
    <s v="H"/>
    <n v="491.88"/>
    <n v="200"/>
    <s v="MIN"/>
    <s v="CNF  PRT  REL  TECO"/>
  </r>
  <r>
    <n v="1538679"/>
    <x v="15"/>
    <s v="0"/>
    <s v="0040"/>
    <s v="BFC-10"/>
    <s v="PP01"/>
    <s v="ASSEMBLY"/>
    <x v="3"/>
    <d v="2019-07-24T00:00:00"/>
    <d v="1899-12-30T07:46:04"/>
    <d v="2019-07-25T00:00:00"/>
    <d v="1899-12-30T15:04:25"/>
    <n v="13.4"/>
    <s v="H"/>
    <n v="804"/>
    <n v="500"/>
    <s v="MIN"/>
    <s v="CNF  PRT  REL  TECO"/>
  </r>
  <r>
    <n v="1538679"/>
    <x v="15"/>
    <s v="0"/>
    <s v="0050"/>
    <s v="BFC-90"/>
    <s v="PP01"/>
    <s v="ASSY IN PROCESS INSPECTION"/>
    <x v="4"/>
    <d v="2019-07-25T00:00:00"/>
    <d v="1899-12-30T15:49:00"/>
    <d v="2019-07-25T00:00:00"/>
    <d v="1899-12-30T15:49:00"/>
    <n v="20"/>
    <s v="MIN"/>
    <n v="20"/>
    <n v="20"/>
    <s v="MIN"/>
    <s v="CNF  ORSP PRT  REL  TECO"/>
  </r>
  <r>
    <n v="1538679"/>
    <x v="15"/>
    <s v="0"/>
    <s v="0060"/>
    <s v="BFC-90"/>
    <s v="PP01"/>
    <s v="ASSY IN PROCESS INSPECTION"/>
    <x v="5"/>
    <d v="2019-07-25T00:00:00"/>
    <d v="1899-12-30T15:49:07"/>
    <d v="2019-07-25T00:00:00"/>
    <d v="1899-12-30T15:49:07"/>
    <n v="20"/>
    <s v="MIN"/>
    <n v="20"/>
    <n v="20"/>
    <s v="MIN"/>
    <s v="CNF  ORSP PRT  REL  TECO"/>
  </r>
  <r>
    <n v="1538679"/>
    <x v="15"/>
    <s v="0"/>
    <s v="0070"/>
    <s v="PFC-20"/>
    <s v="PP01"/>
    <s v="PAINT"/>
    <x v="6"/>
    <d v="2019-07-25T00:00:00"/>
    <d v="1899-12-30T22:54:44"/>
    <d v="2019-07-28T00:00:00"/>
    <d v="1899-12-30T13:15:52"/>
    <n v="230.74700000000001"/>
    <s v="MIN"/>
    <n v="230.74700000000001"/>
    <n v="450"/>
    <s v="MIN"/>
    <s v="CNF  PRT  REL  TECO"/>
  </r>
  <r>
    <n v="1538679"/>
    <x v="15"/>
    <s v="0"/>
    <s v="0080"/>
    <s v="PFC-99"/>
    <s v="PP01"/>
    <s v="PAINT INSPECTION"/>
    <x v="7"/>
    <d v="2019-07-29T00:00:00"/>
    <d v="1899-12-30T08:13:52"/>
    <d v="2019-07-29T00:00:00"/>
    <d v="1899-12-30T08:13:52"/>
    <n v="20"/>
    <s v="MIN"/>
    <n v="20"/>
    <n v="20"/>
    <s v="MIN"/>
    <s v="CNF  ORSP PRT  REL  TECO"/>
  </r>
  <r>
    <n v="1538679"/>
    <x v="1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679"/>
    <x v="15"/>
    <s v="0"/>
    <s v="0100"/>
    <s v="BFC-10"/>
    <s v="PP01"/>
    <s v="ASSEMBLY"/>
    <x v="8"/>
    <d v="2019-07-31T00:00:00"/>
    <d v="1899-12-30T10:45:22"/>
    <d v="2019-07-31T00:00:00"/>
    <d v="1899-12-30T12:41:50"/>
    <n v="19.417000000000002"/>
    <s v="MIN"/>
    <n v="19.417000000000002"/>
    <n v="40"/>
    <s v="MIN"/>
    <s v="CNF  PRT  REL  TECO"/>
  </r>
  <r>
    <n v="1538679"/>
    <x v="15"/>
    <s v="0"/>
    <s v="0110"/>
    <s v="BFC-90"/>
    <s v="PP01"/>
    <s v="ASSY IN PROCESS INSPECTION"/>
    <x v="9"/>
    <d v="2019-08-01T00:00:00"/>
    <d v="1899-12-30T14:24:59"/>
    <d v="2019-08-01T00:00:00"/>
    <d v="1899-12-30T14:24:59"/>
    <n v="20"/>
    <s v="MIN"/>
    <n v="20"/>
    <n v="20"/>
    <s v="MIN"/>
    <s v="CNF  ORSP PRT  REL  TECO"/>
  </r>
  <r>
    <n v="1538679"/>
    <x v="15"/>
    <s v="0"/>
    <s v="0120"/>
    <s v="BFC-90"/>
    <s v="PP01"/>
    <s v="ASSY IN PROCESS INSPECTION"/>
    <x v="10"/>
    <d v="2019-08-01T00:00:00"/>
    <d v="1899-12-30T14:25:07"/>
    <d v="2019-08-01T00:00:00"/>
    <d v="1899-12-30T14:25:07"/>
    <n v="50"/>
    <s v="MIN"/>
    <n v="50"/>
    <n v="50"/>
    <s v="MIN"/>
    <s v="CNF  ORSP PRT  REL  TECO"/>
  </r>
  <r>
    <n v="1538679"/>
    <x v="15"/>
    <s v="0"/>
    <s v="0130"/>
    <s v="BFC-99"/>
    <s v="PP01"/>
    <s v="FINAL INSPECTION"/>
    <x v="18"/>
    <d v="2019-08-01T00:00:00"/>
    <d v="1899-12-30T14:25:19"/>
    <d v="2019-08-01T00:00:00"/>
    <d v="1899-12-30T14:25:19"/>
    <n v="10"/>
    <s v="MIN"/>
    <n v="10"/>
    <n v="10"/>
    <s v="MIN"/>
    <s v="CNF  ORSP PRT  REL  TECO"/>
  </r>
  <r>
    <n v="1538679"/>
    <x v="15"/>
    <s v="0"/>
    <s v="0140"/>
    <s v="BFC-99"/>
    <s v="PP03"/>
    <s v="FINAL INSPECTION"/>
    <x v="11"/>
    <d v="2019-08-01T00:00:00"/>
    <d v="1899-12-30T15:02:59"/>
    <d v="2019-08-01T00:00:00"/>
    <d v="1899-12-30T15:02:59"/>
    <n v="10"/>
    <s v="MIN"/>
    <n v="10"/>
    <n v="10"/>
    <s v="MIN"/>
    <s v="CNF  ORSP PRT  REL  TECO"/>
  </r>
  <r>
    <n v="1538679"/>
    <x v="15"/>
    <s v="1"/>
    <s v="0010"/>
    <s v="BFC-10"/>
    <s v="PP95"/>
    <s v="ASSEMBLY"/>
    <x v="12"/>
    <d v="2019-07-25T00:00:00"/>
    <d v="1899-12-30T07:37:55"/>
    <d v="2019-07-25T00:00:00"/>
    <d v="1899-12-30T14:53:54"/>
    <n v="7.266"/>
    <s v="H"/>
    <n v="435.96"/>
    <n v="1"/>
    <s v="MIN"/>
    <s v="CNF  PRT  REL  TECO"/>
  </r>
  <r>
    <n v="1538679"/>
    <x v="1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8720"/>
    <x v="14"/>
    <s v="0"/>
    <s v="0010"/>
    <s v="BFC-10"/>
    <s v="PP01"/>
    <s v="ASSEMBLY"/>
    <x v="0"/>
    <d v="2019-07-17T00:00:00"/>
    <d v="1899-12-30T08:26:58"/>
    <d v="2019-07-17T00:00:00"/>
    <d v="1899-12-30T12:24:09"/>
    <n v="1.3180000000000001"/>
    <s v="H"/>
    <n v="79.08"/>
    <n v="20"/>
    <s v="MIN"/>
    <s v="CNF  PRT  REL  TECO"/>
  </r>
  <r>
    <n v="1538720"/>
    <x v="14"/>
    <s v="0"/>
    <s v="0020"/>
    <s v="BFC-90"/>
    <s v="PP01"/>
    <s v="ASSY IN PROCESS INSPECTION"/>
    <x v="1"/>
    <d v="2019-07-17T00:00:00"/>
    <d v="1899-12-30T13:44:36"/>
    <d v="2019-07-17T00:00:00"/>
    <d v="1899-12-30T13:44:36"/>
    <n v="30"/>
    <s v="MIN"/>
    <n v="30"/>
    <n v="30"/>
    <s v="MIN"/>
    <s v="CNF  ORSP PRT  REL  TECO"/>
  </r>
  <r>
    <n v="1538720"/>
    <x v="14"/>
    <s v="0"/>
    <s v="0030"/>
    <s v="BFC-10"/>
    <s v="PP01"/>
    <s v="ASSEMBLY"/>
    <x v="2"/>
    <d v="2019-07-18T00:00:00"/>
    <d v="1899-12-30T07:43:29"/>
    <d v="2019-07-18T00:00:00"/>
    <d v="1899-12-30T15:50:25"/>
    <n v="7.0659999999999998"/>
    <s v="H"/>
    <n v="423.96"/>
    <n v="200"/>
    <s v="MIN"/>
    <s v="CNF  PRT  REL  TECO"/>
  </r>
  <r>
    <n v="1538720"/>
    <x v="14"/>
    <s v="0"/>
    <s v="0040"/>
    <s v="BFC-10"/>
    <s v="PP01"/>
    <s v="ASSEMBLY"/>
    <x v="3"/>
    <d v="2019-07-21T00:00:00"/>
    <d v="1899-12-30T10:43:36"/>
    <d v="2019-07-22T00:00:00"/>
    <d v="1899-12-30T17:51:14"/>
    <n v="17.38"/>
    <s v="H"/>
    <n v="1042.8"/>
    <n v="500"/>
    <s v="MIN"/>
    <s v="CNF  PRT  REL  TECO"/>
  </r>
  <r>
    <n v="1538720"/>
    <x v="14"/>
    <s v="0"/>
    <s v="0050"/>
    <s v="BFC-90"/>
    <s v="PP01"/>
    <s v="ASSY IN PROCESS INSPECTION"/>
    <x v="4"/>
    <d v="2019-07-23T00:00:00"/>
    <d v="1899-12-30T12:55:20"/>
    <d v="2019-07-23T00:00:00"/>
    <d v="1899-12-30T12:55:20"/>
    <n v="20"/>
    <s v="MIN"/>
    <n v="20"/>
    <n v="20"/>
    <s v="MIN"/>
    <s v="CNF  ORSP PRT  REL  TECO"/>
  </r>
  <r>
    <n v="1538720"/>
    <x v="14"/>
    <s v="0"/>
    <s v="0060"/>
    <s v="BFC-90"/>
    <s v="PP01"/>
    <s v="ASSY IN PROCESS INSPECTION"/>
    <x v="5"/>
    <d v="2019-07-23T00:00:00"/>
    <d v="1899-12-30T12:55:28"/>
    <d v="2019-07-23T00:00:00"/>
    <d v="1899-12-30T12:55:28"/>
    <n v="20"/>
    <s v="MIN"/>
    <n v="20"/>
    <n v="20"/>
    <s v="MIN"/>
    <s v="CNF  ORSP PRT  REL  TECO"/>
  </r>
  <r>
    <n v="1538720"/>
    <x v="14"/>
    <s v="0"/>
    <s v="0070"/>
    <s v="PFC-20"/>
    <s v="PP01"/>
    <s v="PAINT"/>
    <x v="6"/>
    <d v="2019-07-23T00:00:00"/>
    <d v="1899-12-30T12:57:16"/>
    <d v="2019-07-23T00:00:00"/>
    <d v="1899-12-30T23:42:25"/>
    <n v="10.39"/>
    <s v="H"/>
    <n v="623.40000000000009"/>
    <n v="450"/>
    <s v="MIN"/>
    <s v="CNF  PRT  REL  TECO"/>
  </r>
  <r>
    <n v="1538720"/>
    <x v="14"/>
    <s v="0"/>
    <s v="0080"/>
    <s v="PFC-99"/>
    <s v="PP01"/>
    <s v="PAINT INSPECTION"/>
    <x v="7"/>
    <d v="2019-07-24T00:00:00"/>
    <d v="1899-12-30T10:34:55"/>
    <d v="2019-07-24T00:00:00"/>
    <d v="1899-12-30T10:34:55"/>
    <n v="20"/>
    <s v="MIN"/>
    <n v="20"/>
    <n v="20"/>
    <s v="MIN"/>
    <s v="CNF  ORSP PRT  REL  TECO"/>
  </r>
  <r>
    <n v="1538720"/>
    <x v="14"/>
    <s v="0"/>
    <s v="0100"/>
    <s v="BFC-10"/>
    <s v="PP01"/>
    <s v="ASSEMBLY"/>
    <x v="8"/>
    <d v="2019-07-30T00:00:00"/>
    <d v="1899-12-30T11:38:16"/>
    <d v="2019-07-30T00:00:00"/>
    <d v="1899-12-30T14:57:42"/>
    <n v="45"/>
    <s v="MIN"/>
    <n v="45"/>
    <n v="40"/>
    <s v="MIN"/>
    <s v="CNF  PRT  REL  TECO"/>
  </r>
  <r>
    <n v="1538720"/>
    <x v="14"/>
    <s v="0"/>
    <s v="0110"/>
    <s v="BFC-90"/>
    <s v="PP01"/>
    <s v="ASSY IN PROCESS INSPECTION"/>
    <x v="9"/>
    <d v="2019-08-01T00:00:00"/>
    <d v="1899-12-30T09:49:48"/>
    <d v="2019-08-01T00:00:00"/>
    <d v="1899-12-30T09:49:48"/>
    <n v="20"/>
    <s v="MIN"/>
    <n v="20"/>
    <n v="20"/>
    <s v="MIN"/>
    <s v="CNF  ORSP PRT  REL  TECO"/>
  </r>
  <r>
    <n v="1538720"/>
    <x v="14"/>
    <s v="0"/>
    <s v="0120"/>
    <s v="BFC-90"/>
    <s v="PP01"/>
    <s v="ASSY IN PROCESS INSPECTION"/>
    <x v="10"/>
    <d v="2019-08-01T00:00:00"/>
    <d v="1899-12-30T09:49:57"/>
    <d v="2019-08-01T00:00:00"/>
    <d v="1899-12-30T09:49:57"/>
    <n v="50"/>
    <s v="MIN"/>
    <n v="50"/>
    <n v="50"/>
    <s v="MIN"/>
    <s v="CNF  ORSP PRT  REL  TECO"/>
  </r>
  <r>
    <n v="1538720"/>
    <x v="14"/>
    <s v="0"/>
    <s v="0140"/>
    <s v="BFC-99"/>
    <s v="PP03"/>
    <s v="FINAL INSPECTION"/>
    <x v="11"/>
    <d v="2019-08-01T00:00:00"/>
    <d v="1899-12-30T09:54:02"/>
    <d v="2019-08-01T00:00:00"/>
    <d v="1899-12-30T09:54:02"/>
    <n v="10"/>
    <s v="MIN"/>
    <n v="10"/>
    <n v="10"/>
    <s v="MIN"/>
    <s v="CNF  ORSP PRT  REL  TECO"/>
  </r>
  <r>
    <n v="1538720"/>
    <x v="14"/>
    <s v="1"/>
    <s v="0010"/>
    <s v="BFC-10"/>
    <s v="PP95"/>
    <s v="ASSEMBLY"/>
    <x v="12"/>
    <d v="2019-07-25T00:00:00"/>
    <d v="1899-12-30T13:42:19"/>
    <d v="2019-07-25T00:00:00"/>
    <d v="1899-12-30T15:57:33"/>
    <n v="2.254"/>
    <s v="H"/>
    <n v="135.24"/>
    <n v="1"/>
    <s v="MIN"/>
    <s v="CNF  PRT  REL  TECO"/>
  </r>
  <r>
    <n v="1538720"/>
    <x v="14"/>
    <s v="2"/>
    <s v="0070"/>
    <s v="PFC-20"/>
    <s v="PP95"/>
    <s v="PAINT"/>
    <x v="13"/>
    <d v="2019-07-23T00:00:00"/>
    <d v="1899-12-30T18:06:37"/>
    <d v="2019-07-23T00:00:00"/>
    <d v="1899-12-30T23:46:45"/>
    <n v="2.8340000000000001"/>
    <s v="H"/>
    <n v="170.04"/>
    <n v="5"/>
    <s v="MIN"/>
    <s v="CNF  PRT  REL  TECO"/>
  </r>
  <r>
    <n v="1538720"/>
    <x v="14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8720"/>
    <x v="14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8720"/>
    <x v="14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8721"/>
    <x v="15"/>
    <s v="0"/>
    <s v="0010"/>
    <s v="BFC-10"/>
    <s v="PP01"/>
    <s v="ASSEMBLY"/>
    <x v="19"/>
    <d v="2019-07-18T00:00:00"/>
    <d v="1899-12-30T12:32:12"/>
    <d v="2019-07-18T00:00:00"/>
    <d v="1899-12-30T13:04:23"/>
    <n v="651"/>
    <s v="S"/>
    <n v="10.85"/>
    <n v="20"/>
    <s v="MIN"/>
    <s v="CNF  PRT  REL  TECO"/>
  </r>
  <r>
    <n v="1538721"/>
    <x v="15"/>
    <s v="0"/>
    <s v="0020"/>
    <s v="BFC-90"/>
    <s v="PP01"/>
    <s v="ASSY IN PROCESS INSPECTION"/>
    <x v="1"/>
    <d v="2019-07-18T00:00:00"/>
    <d v="1899-12-30T13:27:05"/>
    <d v="2019-07-18T00:00:00"/>
    <d v="1899-12-30T13:27:05"/>
    <n v="30"/>
    <s v="MIN"/>
    <n v="30"/>
    <n v="30"/>
    <s v="MIN"/>
    <s v="CNF  ORSP PRT  REL  TECO"/>
  </r>
  <r>
    <n v="1538721"/>
    <x v="15"/>
    <s v="0"/>
    <s v="0030"/>
    <s v="BFC-10"/>
    <s v="PP01"/>
    <s v="ASSEMBLY"/>
    <x v="2"/>
    <d v="2019-07-21T00:00:00"/>
    <d v="1899-12-30T07:54:18"/>
    <d v="2019-07-21T00:00:00"/>
    <d v="1899-12-30T15:52:13"/>
    <n v="6.0270000000000001"/>
    <s v="H"/>
    <n v="361.62"/>
    <n v="200"/>
    <s v="MIN"/>
    <s v="CNF  PRT  REL  TECO"/>
  </r>
  <r>
    <n v="1538721"/>
    <x v="15"/>
    <s v="0"/>
    <s v="0040"/>
    <s v="BFC-10"/>
    <s v="PP01"/>
    <s v="ASSEMBLY"/>
    <x v="3"/>
    <d v="2019-07-22T00:00:00"/>
    <d v="1899-12-30T07:50:56"/>
    <d v="2019-07-24T00:00:00"/>
    <d v="1899-12-30T17:41:00"/>
    <n v="29.719000000000001"/>
    <s v="H"/>
    <n v="1783.14"/>
    <n v="500"/>
    <s v="MIN"/>
    <s v="CNF  PRT  REL  TECO"/>
  </r>
  <r>
    <n v="1538721"/>
    <x v="15"/>
    <s v="0"/>
    <s v="0050"/>
    <s v="BFC-90"/>
    <s v="PP01"/>
    <s v="ASSY IN PROCESS INSPECTION"/>
    <x v="4"/>
    <d v="2019-07-25T00:00:00"/>
    <d v="1899-12-30T14:20:53"/>
    <d v="2019-07-25T00:00:00"/>
    <d v="1899-12-30T14:20:53"/>
    <n v="20"/>
    <s v="MIN"/>
    <n v="20"/>
    <n v="20"/>
    <s v="MIN"/>
    <s v="CNF  ORSP PRT  REL  TECO"/>
  </r>
  <r>
    <n v="1538721"/>
    <x v="15"/>
    <s v="0"/>
    <s v="0060"/>
    <s v="BFC-90"/>
    <s v="PP01"/>
    <s v="ASSY IN PROCESS INSPECTION"/>
    <x v="5"/>
    <d v="2019-07-25T00:00:00"/>
    <d v="1899-12-30T14:32:10"/>
    <d v="2019-07-25T00:00:00"/>
    <d v="1899-12-30T14:32:10"/>
    <n v="20"/>
    <s v="MIN"/>
    <n v="20"/>
    <n v="20"/>
    <s v="MIN"/>
    <s v="CNF  ORSP PRT  REL  TECO"/>
  </r>
  <r>
    <n v="1538721"/>
    <x v="15"/>
    <s v="0"/>
    <s v="0070"/>
    <s v="PFC-20"/>
    <s v="PP01"/>
    <s v="PAINT"/>
    <x v="6"/>
    <d v="2019-07-25T00:00:00"/>
    <d v="1899-12-30T14:37:19"/>
    <d v="2019-07-28T00:00:00"/>
    <d v="1899-12-30T13:15:52"/>
    <n v="222.06700000000001"/>
    <s v="MIN"/>
    <n v="222.06700000000001"/>
    <n v="450"/>
    <s v="MIN"/>
    <s v="CNF  PRT  REL  TECO"/>
  </r>
  <r>
    <n v="1538721"/>
    <x v="15"/>
    <s v="0"/>
    <s v="0080"/>
    <s v="PFC-99"/>
    <s v="PP01"/>
    <s v="PAINT INSPECTION"/>
    <x v="7"/>
    <d v="2019-07-29T00:00:00"/>
    <d v="1899-12-30T08:14:02"/>
    <d v="2019-07-29T00:00:00"/>
    <d v="1899-12-30T08:14:02"/>
    <n v="20"/>
    <s v="MIN"/>
    <n v="20"/>
    <n v="20"/>
    <s v="MIN"/>
    <s v="CNF  ORSP PRT  REL  TECO"/>
  </r>
  <r>
    <n v="1538721"/>
    <x v="1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1"/>
    <x v="15"/>
    <s v="0"/>
    <s v="0100"/>
    <s v="BFC-10"/>
    <s v="PP01"/>
    <s v="ASSEMBLY"/>
    <x v="8"/>
    <d v="2019-07-31T00:00:00"/>
    <d v="1899-12-30T10:44:02"/>
    <d v="2019-07-31T00:00:00"/>
    <d v="1899-12-30T12:41:50"/>
    <n v="19.766999999999999"/>
    <s v="MIN"/>
    <n v="19.766999999999999"/>
    <n v="40"/>
    <s v="MIN"/>
    <s v="CNF  PRT  REL  TECO"/>
  </r>
  <r>
    <n v="1538721"/>
    <x v="15"/>
    <s v="0"/>
    <s v="0110"/>
    <s v="BFC-90"/>
    <s v="PP01"/>
    <s v="ASSY IN PROCESS INSPECTION"/>
    <x v="9"/>
    <d v="2019-08-01T00:00:00"/>
    <d v="1899-12-30T09:45:26"/>
    <d v="2019-08-01T00:00:00"/>
    <d v="1899-12-30T09:45:26"/>
    <n v="20"/>
    <s v="MIN"/>
    <n v="20"/>
    <n v="20"/>
    <s v="MIN"/>
    <s v="CNF  ORSP PRT  REL  TECO"/>
  </r>
  <r>
    <n v="1538721"/>
    <x v="15"/>
    <s v="0"/>
    <s v="0120"/>
    <s v="BFC-90"/>
    <s v="PP01"/>
    <s v="ASSY IN PROCESS INSPECTION"/>
    <x v="10"/>
    <d v="2019-08-01T00:00:00"/>
    <d v="1899-12-30T09:45:33"/>
    <d v="2019-08-01T00:00:00"/>
    <d v="1899-12-30T09:45:33"/>
    <n v="50"/>
    <s v="MIN"/>
    <n v="50"/>
    <n v="50"/>
    <s v="MIN"/>
    <s v="CNF  ORSP PRT  REL  TECO"/>
  </r>
  <r>
    <n v="1538721"/>
    <x v="15"/>
    <s v="0"/>
    <s v="0130"/>
    <s v="BFC-99"/>
    <s v="PP01"/>
    <s v="FINAL INSPECTION"/>
    <x v="18"/>
    <d v="2019-08-01T00:00:00"/>
    <d v="1899-12-30T09:45:41"/>
    <d v="2019-08-01T00:00:00"/>
    <d v="1899-12-30T09:45:41"/>
    <n v="10"/>
    <s v="MIN"/>
    <n v="10"/>
    <n v="10"/>
    <s v="MIN"/>
    <s v="CNF  ORSP PRT  REL  TECO"/>
  </r>
  <r>
    <n v="1538721"/>
    <x v="15"/>
    <s v="0"/>
    <s v="0140"/>
    <s v="BFC-99"/>
    <s v="PP03"/>
    <s v="FINAL INSPECTION"/>
    <x v="11"/>
    <d v="2019-08-01T00:00:00"/>
    <d v="1899-12-30T15:23:42"/>
    <d v="2019-08-01T00:00:00"/>
    <d v="1899-12-30T15:23:42"/>
    <n v="10"/>
    <s v="MIN"/>
    <n v="10"/>
    <n v="10"/>
    <s v="MIN"/>
    <s v="CNF  ORSP PRT  REL  TECO"/>
  </r>
  <r>
    <n v="1538721"/>
    <x v="15"/>
    <s v="1"/>
    <s v="0010"/>
    <s v="BFC-10"/>
    <s v="PP95"/>
    <s v="ASSEMBLY"/>
    <x v="12"/>
    <d v="2019-07-23T00:00:00"/>
    <d v="1899-12-30T07:39:29"/>
    <d v="2019-07-24T00:00:00"/>
    <d v="1899-12-30T17:56:03"/>
    <n v="17.056000000000001"/>
    <s v="H"/>
    <n v="1023.36"/>
    <n v="1"/>
    <s v="MIN"/>
    <s v="CNF  PRT  REL  TECO"/>
  </r>
  <r>
    <n v="1538721"/>
    <x v="15"/>
    <s v="2"/>
    <s v="0070"/>
    <s v="PFC-20"/>
    <s v="PP95"/>
    <s v="PAINT"/>
    <x v="13"/>
    <d v="2019-07-25T00:00:00"/>
    <d v="1899-12-30T15:36:59"/>
    <d v="2019-07-25T00:00:00"/>
    <d v="1899-12-30T22:38:55"/>
    <n v="3.516"/>
    <s v="H"/>
    <n v="210.96"/>
    <n v="5"/>
    <s v="MIN"/>
    <s v="CNF  PRT  REL  TECO"/>
  </r>
  <r>
    <n v="1538722"/>
    <x v="15"/>
    <s v="0"/>
    <s v="0010"/>
    <s v="BFC-10"/>
    <s v="PP01"/>
    <s v="ASSEMBLY"/>
    <x v="0"/>
    <d v="2019-07-17T00:00:00"/>
    <d v="1899-12-30T08:29:23"/>
    <d v="2019-07-17T00:00:00"/>
    <d v="1899-12-30T12:23:50"/>
    <n v="1.954"/>
    <s v="H"/>
    <n v="117.24"/>
    <n v="20"/>
    <s v="MIN"/>
    <s v="CNF  PRT  REL  TECO"/>
  </r>
  <r>
    <n v="1538722"/>
    <x v="15"/>
    <s v="0"/>
    <s v="0020"/>
    <s v="BFC-90"/>
    <s v="PP01"/>
    <s v="ASSY IN PROCESS INSPECTION"/>
    <x v="1"/>
    <d v="2019-07-17T00:00:00"/>
    <d v="1899-12-30T13:44:52"/>
    <d v="2019-07-17T00:00:00"/>
    <d v="1899-12-30T13:44:52"/>
    <n v="30"/>
    <s v="MIN"/>
    <n v="30"/>
    <n v="30"/>
    <s v="MIN"/>
    <s v="CNF  ORSP PRT  REL  TECO"/>
  </r>
  <r>
    <n v="1538722"/>
    <x v="15"/>
    <s v="0"/>
    <s v="0030"/>
    <s v="BFC-10"/>
    <s v="PP01"/>
    <s v="ASSEMBLY"/>
    <x v="2"/>
    <d v="2019-07-18T00:00:00"/>
    <d v="1899-12-30T07:35:46"/>
    <d v="2019-07-18T00:00:00"/>
    <d v="1899-12-30T12:04:40"/>
    <n v="4.4820000000000002"/>
    <s v="H"/>
    <n v="268.92"/>
    <n v="200"/>
    <s v="MIN"/>
    <s v="CNF  PRT  REL  TECO"/>
  </r>
  <r>
    <n v="1538722"/>
    <x v="15"/>
    <s v="0"/>
    <s v="0040"/>
    <s v="BFC-10"/>
    <s v="PP01"/>
    <s v="ASSEMBLY"/>
    <x v="3"/>
    <d v="2019-07-24T00:00:00"/>
    <d v="1899-12-30T11:17:38"/>
    <d v="2019-07-24T00:00:00"/>
    <d v="1899-12-30T11:19:34"/>
    <n v="58"/>
    <s v="S"/>
    <n v="0.96666666666666667"/>
    <n v="500"/>
    <s v="MIN"/>
    <s v="CNF  PRT  REL  TECO"/>
  </r>
  <r>
    <n v="1538722"/>
    <x v="15"/>
    <s v="0"/>
    <s v="0050"/>
    <s v="BFC-90"/>
    <s v="PP01"/>
    <s v="ASSY IN PROCESS INSPECTION"/>
    <x v="4"/>
    <d v="2019-07-24T00:00:00"/>
    <d v="1899-12-30T12:45:37"/>
    <d v="2019-07-24T00:00:00"/>
    <d v="1899-12-30T12:45:37"/>
    <n v="20"/>
    <s v="MIN"/>
    <n v="20"/>
    <n v="20"/>
    <s v="MIN"/>
    <s v="CNF  ORSP PRT  REL  TECO"/>
  </r>
  <r>
    <n v="1538722"/>
    <x v="15"/>
    <s v="0"/>
    <s v="0060"/>
    <s v="BFC-90"/>
    <s v="PP01"/>
    <s v="ASSY IN PROCESS INSPECTION"/>
    <x v="5"/>
    <d v="2019-07-24T00:00:00"/>
    <d v="1899-12-30T14:07:55"/>
    <d v="2019-07-24T00:00:00"/>
    <d v="1899-12-30T14:07:55"/>
    <n v="20"/>
    <s v="MIN"/>
    <n v="20"/>
    <n v="20"/>
    <s v="MIN"/>
    <s v="CNF  ORSP PRT  REL  TECO"/>
  </r>
  <r>
    <n v="1538722"/>
    <x v="15"/>
    <s v="0"/>
    <s v="0070"/>
    <s v="PFC-20"/>
    <s v="PP01"/>
    <s v="PAINT"/>
    <x v="6"/>
    <d v="2019-07-24T00:00:00"/>
    <d v="1899-12-30T15:28:31"/>
    <d v="2019-07-25T00:00:00"/>
    <d v="1899-12-30T14:52:40"/>
    <n v="582.63699999999994"/>
    <s v="MIN"/>
    <n v="582.63699999999994"/>
    <n v="450"/>
    <s v="MIN"/>
    <s v="CNF  PRT  REL  TECO"/>
  </r>
  <r>
    <n v="1538722"/>
    <x v="15"/>
    <s v="0"/>
    <s v="0080"/>
    <s v="PFC-99"/>
    <s v="PP01"/>
    <s v="PAINT INSPECTION"/>
    <x v="7"/>
    <d v="2019-07-28T00:00:00"/>
    <d v="1899-12-30T08:21:15"/>
    <d v="2019-07-28T00:00:00"/>
    <d v="1899-12-30T08:21:15"/>
    <n v="20"/>
    <s v="MIN"/>
    <n v="20"/>
    <n v="20"/>
    <s v="MIN"/>
    <s v="CNF  ORSP PRT  REL  TECO"/>
  </r>
  <r>
    <n v="1538722"/>
    <x v="1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2"/>
    <x v="15"/>
    <s v="0"/>
    <s v="0100"/>
    <s v="BFC-10"/>
    <s v="PP01"/>
    <s v="ASSEMBLY"/>
    <x v="8"/>
    <d v="2019-07-31T00:00:00"/>
    <d v="1899-12-30T10:44:02"/>
    <d v="2019-07-31T00:00:00"/>
    <d v="1899-12-30T12:41:50"/>
    <n v="19.766999999999999"/>
    <s v="MIN"/>
    <n v="19.766999999999999"/>
    <n v="40"/>
    <s v="MIN"/>
    <s v="CNF  PRT  REL  TECO"/>
  </r>
  <r>
    <n v="1538722"/>
    <x v="15"/>
    <s v="0"/>
    <s v="0110"/>
    <s v="BFC-90"/>
    <s v="PP01"/>
    <s v="ASSY IN PROCESS INSPECTION"/>
    <x v="9"/>
    <d v="2019-08-01T00:00:00"/>
    <d v="1899-12-30T14:25:35"/>
    <d v="2019-08-01T00:00:00"/>
    <d v="1899-12-30T14:25:35"/>
    <n v="20"/>
    <s v="MIN"/>
    <n v="20"/>
    <n v="20"/>
    <s v="MIN"/>
    <s v="CNF  ORSP PRT  REL  TECO"/>
  </r>
  <r>
    <n v="1538722"/>
    <x v="15"/>
    <s v="0"/>
    <s v="0120"/>
    <s v="BFC-90"/>
    <s v="PP01"/>
    <s v="ASSY IN PROCESS INSPECTION"/>
    <x v="10"/>
    <d v="2019-08-01T00:00:00"/>
    <d v="1899-12-30T14:25:45"/>
    <d v="2019-08-01T00:00:00"/>
    <d v="1899-12-30T14:25:45"/>
    <n v="50"/>
    <s v="MIN"/>
    <n v="50"/>
    <n v="50"/>
    <s v="MIN"/>
    <s v="CNF  ORSP PRT  REL  TECO"/>
  </r>
  <r>
    <n v="1538722"/>
    <x v="15"/>
    <s v="0"/>
    <s v="0130"/>
    <s v="BFC-99"/>
    <s v="PP01"/>
    <s v="FINAL INSPECTION"/>
    <x v="18"/>
    <d v="2019-08-01T00:00:00"/>
    <d v="1899-12-30T14:25:59"/>
    <d v="2019-08-01T00:00:00"/>
    <d v="1899-12-30T14:25:59"/>
    <n v="10"/>
    <s v="MIN"/>
    <n v="10"/>
    <n v="10"/>
    <s v="MIN"/>
    <s v="CNF  ORSP PRT  REL  TECO"/>
  </r>
  <r>
    <n v="1538722"/>
    <x v="15"/>
    <s v="0"/>
    <s v="0140"/>
    <s v="BFC-99"/>
    <s v="PP03"/>
    <s v="FINAL INSPECTION"/>
    <x v="11"/>
    <d v="2019-08-01T00:00:00"/>
    <d v="1899-12-30T15:22:48"/>
    <d v="2019-08-01T00:00:00"/>
    <d v="1899-12-30T15:22:48"/>
    <n v="10"/>
    <s v="MIN"/>
    <n v="10"/>
    <n v="10"/>
    <s v="MIN"/>
    <s v="CNF  ORSP PRT  REL  TECO"/>
  </r>
  <r>
    <n v="1538722"/>
    <x v="15"/>
    <s v="1"/>
    <s v="0010"/>
    <s v="BFC-10"/>
    <s v="PP95"/>
    <s v="ASSEMBLY"/>
    <x v="12"/>
    <d v="2019-07-21T00:00:00"/>
    <d v="1899-12-30T10:35:57"/>
    <d v="2019-07-24T00:00:00"/>
    <d v="1899-12-30T11:28:19"/>
    <n v="10.154"/>
    <s v="H"/>
    <n v="609.24"/>
    <n v="1"/>
    <s v="MIN"/>
    <s v="CNF  PRT  REL  TECO"/>
  </r>
  <r>
    <n v="1538722"/>
    <x v="15"/>
    <s v="2"/>
    <s v="0070"/>
    <s v="PFC-20"/>
    <s v="PP95"/>
    <s v="PAINT"/>
    <x v="13"/>
    <d v="2019-07-24T00:00:00"/>
    <d v="1899-12-30T18:04:19"/>
    <d v="2019-07-24T00:00:00"/>
    <d v="1899-12-30T23:36:27"/>
    <n v="2.7679999999999998"/>
    <s v="H"/>
    <n v="166.07999999999998"/>
    <n v="5"/>
    <s v="MIN"/>
    <s v="CNF  PRT  REL  TECO"/>
  </r>
  <r>
    <n v="1538723"/>
    <x v="15"/>
    <s v="0"/>
    <s v="0010"/>
    <s v="BFC-10"/>
    <s v="PP01"/>
    <s v="ASSEMBLY"/>
    <x v="0"/>
    <d v="2019-07-18T00:00:00"/>
    <d v="1899-12-30T12:32:12"/>
    <d v="2019-07-18T00:00:00"/>
    <d v="1899-12-30T13:04:23"/>
    <n v="648"/>
    <s v="S"/>
    <n v="10.8"/>
    <n v="20"/>
    <s v="MIN"/>
    <s v="CNF  PRT  REL  TECO"/>
  </r>
  <r>
    <n v="1538723"/>
    <x v="15"/>
    <s v="0"/>
    <s v="0020"/>
    <s v="BFC-90"/>
    <s v="PP01"/>
    <s v="ASSY IN PROCESS INSPECTION"/>
    <x v="1"/>
    <d v="2019-07-18T00:00:00"/>
    <d v="1899-12-30T13:59:12"/>
    <d v="2019-07-18T00:00:00"/>
    <d v="1899-12-30T13:59:12"/>
    <n v="30"/>
    <s v="MIN"/>
    <n v="30"/>
    <n v="30"/>
    <s v="MIN"/>
    <s v="CNF  ORSP PRT  REL  TECO"/>
  </r>
  <r>
    <n v="1538723"/>
    <x v="15"/>
    <s v="0"/>
    <s v="0030"/>
    <s v="BFC-10"/>
    <s v="PP01"/>
    <s v="ASSEMBLY"/>
    <x v="2"/>
    <d v="2019-07-21T00:00:00"/>
    <d v="1899-12-30T07:42:08"/>
    <d v="2019-07-24T00:00:00"/>
    <d v="1899-12-30T11:19:34"/>
    <n v="43.915999999999997"/>
    <s v="H"/>
    <n v="2634.96"/>
    <n v="200"/>
    <s v="MIN"/>
    <s v="CNF  PRT  REL  TECO"/>
  </r>
  <r>
    <n v="1538723"/>
    <x v="15"/>
    <s v="0"/>
    <s v="0040"/>
    <s v="BFC-10"/>
    <s v="PP01"/>
    <s v="ASSEMBLY"/>
    <x v="3"/>
    <d v="2019-07-24T00:00:00"/>
    <d v="1899-12-30T11:24:46"/>
    <d v="2019-07-24T00:00:00"/>
    <d v="1899-12-30T17:07:39"/>
    <n v="5.7149999999999999"/>
    <s v="H"/>
    <n v="342.9"/>
    <n v="500"/>
    <s v="MIN"/>
    <s v="CNF  PRT  REL  TECO"/>
  </r>
  <r>
    <n v="1538723"/>
    <x v="15"/>
    <s v="0"/>
    <s v="0050"/>
    <s v="BFC-90"/>
    <s v="PP01"/>
    <s v="ASSY IN PROCESS INSPECTION"/>
    <x v="4"/>
    <d v="2019-07-25T00:00:00"/>
    <d v="1899-12-30T14:21:24"/>
    <d v="2019-07-25T00:00:00"/>
    <d v="1899-12-30T14:21:24"/>
    <n v="20"/>
    <s v="MIN"/>
    <n v="20"/>
    <n v="20"/>
    <s v="MIN"/>
    <s v="CNF  ORSP PRT  REL  TECO"/>
  </r>
  <r>
    <n v="1538723"/>
    <x v="15"/>
    <s v="0"/>
    <s v="0060"/>
    <s v="BFC-90"/>
    <s v="PP01"/>
    <s v="ASSY IN PROCESS INSPECTION"/>
    <x v="5"/>
    <d v="2019-07-25T00:00:00"/>
    <d v="1899-12-30T14:36:03"/>
    <d v="2019-07-25T00:00:00"/>
    <d v="1899-12-30T14:36:03"/>
    <n v="20"/>
    <s v="MIN"/>
    <n v="20"/>
    <n v="20"/>
    <s v="MIN"/>
    <s v="CNF  ORSP PRT  REL  TECO"/>
  </r>
  <r>
    <n v="1538723"/>
    <x v="15"/>
    <s v="0"/>
    <s v="0070"/>
    <s v="PFC-20"/>
    <s v="PP01"/>
    <s v="PAINT"/>
    <x v="6"/>
    <d v="2019-07-25T00:00:00"/>
    <d v="1899-12-30T21:40:33"/>
    <d v="2019-07-28T00:00:00"/>
    <d v="1899-12-30T13:15:52"/>
    <n v="247.69"/>
    <s v="MIN"/>
    <n v="247.69"/>
    <n v="450"/>
    <s v="MIN"/>
    <s v="CNF  PRT  REL  TECO"/>
  </r>
  <r>
    <n v="1538723"/>
    <x v="15"/>
    <s v="0"/>
    <s v="0080"/>
    <s v="PFC-99"/>
    <s v="PP01"/>
    <s v="PAINT INSPECTION"/>
    <x v="7"/>
    <d v="2019-07-29T00:00:00"/>
    <d v="1899-12-30T08:14:11"/>
    <d v="2019-07-29T00:00:00"/>
    <d v="1899-12-30T08:14:11"/>
    <n v="20"/>
    <s v="MIN"/>
    <n v="20"/>
    <n v="20"/>
    <s v="MIN"/>
    <s v="CNF  ORSP PRT  REL  TECO"/>
  </r>
  <r>
    <n v="1538723"/>
    <x v="1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3"/>
    <x v="15"/>
    <s v="0"/>
    <s v="0100"/>
    <s v="BFC-10"/>
    <s v="PP01"/>
    <s v="ASSEMBLY"/>
    <x v="8"/>
    <d v="2019-07-31T00:00:00"/>
    <d v="1899-12-30T10:44:32"/>
    <d v="2019-07-31T00:00:00"/>
    <d v="1899-12-30T12:41:50"/>
    <n v="19.600000000000001"/>
    <s v="MIN"/>
    <n v="19.600000000000001"/>
    <n v="40"/>
    <s v="MIN"/>
    <s v="CNF  PRT  REL  TECO"/>
  </r>
  <r>
    <n v="1538723"/>
    <x v="15"/>
    <s v="0"/>
    <s v="0110"/>
    <s v="BFC-90"/>
    <s v="PP01"/>
    <s v="ASSY IN PROCESS INSPECTION"/>
    <x v="9"/>
    <d v="2019-08-01T00:00:00"/>
    <d v="1899-12-30T14:26:17"/>
    <d v="2019-08-01T00:00:00"/>
    <d v="1899-12-30T14:26:17"/>
    <n v="20"/>
    <s v="MIN"/>
    <n v="20"/>
    <n v="20"/>
    <s v="MIN"/>
    <s v="CNF  ORSP PRT  REL  TECO"/>
  </r>
  <r>
    <n v="1538723"/>
    <x v="15"/>
    <s v="0"/>
    <s v="0120"/>
    <s v="BFC-90"/>
    <s v="PP01"/>
    <s v="ASSY IN PROCESS INSPECTION"/>
    <x v="10"/>
    <d v="2019-08-01T00:00:00"/>
    <d v="1899-12-30T14:26:28"/>
    <d v="2019-08-01T00:00:00"/>
    <d v="1899-12-30T14:26:28"/>
    <n v="50"/>
    <s v="MIN"/>
    <n v="50"/>
    <n v="50"/>
    <s v="MIN"/>
    <s v="CNF  ORSP PRT  REL  TECO"/>
  </r>
  <r>
    <n v="1538723"/>
    <x v="15"/>
    <s v="0"/>
    <s v="0130"/>
    <s v="BFC-99"/>
    <s v="PP01"/>
    <s v="FINAL INSPECTION"/>
    <x v="18"/>
    <d v="2019-08-01T00:00:00"/>
    <d v="1899-12-30T14:26:47"/>
    <d v="2019-08-01T00:00:00"/>
    <d v="1899-12-30T14:26:47"/>
    <n v="10"/>
    <s v="MIN"/>
    <n v="10"/>
    <n v="10"/>
    <s v="MIN"/>
    <s v="CNF  ORSP PRT  REL  TECO"/>
  </r>
  <r>
    <n v="1538723"/>
    <x v="15"/>
    <s v="0"/>
    <s v="0140"/>
    <s v="BFC-99"/>
    <s v="PP03"/>
    <s v="FINAL INSPECTION"/>
    <x v="11"/>
    <d v="2019-08-01T00:00:00"/>
    <d v="1899-12-30T15:03:24"/>
    <d v="2019-08-01T00:00:00"/>
    <d v="1899-12-30T15:03:24"/>
    <n v="10"/>
    <s v="MIN"/>
    <n v="10"/>
    <n v="10"/>
    <s v="MIN"/>
    <s v="CNF  ORSP PRT  REL  TECO"/>
  </r>
  <r>
    <n v="1538723"/>
    <x v="15"/>
    <s v="1"/>
    <s v="0010"/>
    <s v="BFC-10"/>
    <s v="PP95"/>
    <s v="ASSEMBLY"/>
    <x v="12"/>
    <d v="2019-07-24T00:00:00"/>
    <d v="1899-12-30T07:34:24"/>
    <d v="2019-07-25T00:00:00"/>
    <d v="1899-12-30T12:50:21"/>
    <n v="19.507999999999999"/>
    <s v="H"/>
    <n v="1170.48"/>
    <n v="1"/>
    <s v="MIN"/>
    <s v="CNF  PRT  REL  TECO"/>
  </r>
  <r>
    <n v="1538723"/>
    <x v="15"/>
    <s v="2"/>
    <s v="0070"/>
    <s v="PFC-20"/>
    <s v="PP95"/>
    <s v="PAINT"/>
    <x v="13"/>
    <d v="2019-07-25T00:00:00"/>
    <d v="1899-12-30T15:36:59"/>
    <d v="2019-07-25T00:00:00"/>
    <d v="1899-12-30T22:38:55"/>
    <n v="3.516"/>
    <s v="H"/>
    <n v="210.96"/>
    <n v="5"/>
    <s v="MIN"/>
    <s v="CNF  PRT  REL  TECO"/>
  </r>
  <r>
    <n v="1538724"/>
    <x v="16"/>
    <s v="0"/>
    <s v="0010"/>
    <s v="BFC-10"/>
    <s v="PP01"/>
    <s v="ASSEMBLY"/>
    <x v="0"/>
    <d v="2019-07-22T00:00:00"/>
    <d v="1899-12-30T11:19:45"/>
    <d v="2019-07-22T00:00:00"/>
    <d v="1899-12-30T11:51:33"/>
    <n v="7.95"/>
    <s v="MIN"/>
    <n v="7.95"/>
    <n v="20"/>
    <s v="MIN"/>
    <s v="CNF  PRT  REL  TECO"/>
  </r>
  <r>
    <n v="1538724"/>
    <x v="16"/>
    <s v="0"/>
    <s v="0020"/>
    <s v="BFC-90"/>
    <s v="PP01"/>
    <s v="ASSY IN PROCESS INSPECTION"/>
    <x v="1"/>
    <d v="2019-07-22T00:00:00"/>
    <d v="1899-12-30T13:00:08"/>
    <d v="2019-07-22T00:00:00"/>
    <d v="1899-12-30T13:00:08"/>
    <n v="30"/>
    <s v="MIN"/>
    <n v="30"/>
    <n v="30"/>
    <s v="MIN"/>
    <s v="CNF  ORSP PRT  REL  TECO"/>
  </r>
  <r>
    <n v="1538724"/>
    <x v="16"/>
    <s v="0"/>
    <s v="0030"/>
    <s v="BFC-10"/>
    <s v="PP01"/>
    <s v="ASSEMBLY"/>
    <x v="2"/>
    <d v="2019-07-23T00:00:00"/>
    <d v="1899-12-30T07:45:47"/>
    <d v="2019-07-23T00:00:00"/>
    <d v="1899-12-30T12:18:19"/>
    <n v="4.5419999999999998"/>
    <s v="H"/>
    <n v="272.52"/>
    <n v="200"/>
    <s v="MIN"/>
    <s v="CNF  PRT  REL  TECO"/>
  </r>
  <r>
    <n v="1538724"/>
    <x v="16"/>
    <s v="0"/>
    <s v="0040"/>
    <s v="BFC-10"/>
    <s v="PP01"/>
    <s v="ASSEMBLY"/>
    <x v="3"/>
    <d v="2019-07-30T00:00:00"/>
    <d v="1899-12-30T07:26:27"/>
    <d v="2019-07-31T00:00:00"/>
    <d v="1899-12-30T17:50:06"/>
    <n v="10.893000000000001"/>
    <s v="H"/>
    <n v="653.58000000000004"/>
    <n v="500"/>
    <s v="MIN"/>
    <s v="CNF  PRT  REL  TECO"/>
  </r>
  <r>
    <n v="1538724"/>
    <x v="16"/>
    <s v="0"/>
    <s v="0050"/>
    <s v="BFC-90"/>
    <s v="PP01"/>
    <s v="ASSY IN PROCESS INSPECTION"/>
    <x v="4"/>
    <d v="2019-08-01T00:00:00"/>
    <d v="1899-12-30T12:03:27"/>
    <d v="2019-08-01T00:00:00"/>
    <d v="1899-12-30T12:03:27"/>
    <n v="20"/>
    <s v="MIN"/>
    <n v="20"/>
    <n v="20"/>
    <s v="MIN"/>
    <s v="CNF  ORSP PRT  REL  TECO"/>
  </r>
  <r>
    <n v="1538724"/>
    <x v="16"/>
    <s v="0"/>
    <s v="0060"/>
    <s v="BFC-90"/>
    <s v="PP01"/>
    <s v="ASSY IN PROCESS INSPECTION"/>
    <x v="5"/>
    <d v="2019-08-01T00:00:00"/>
    <d v="1899-12-30T12:03:55"/>
    <d v="2019-08-01T00:00:00"/>
    <d v="1899-12-30T12:03:55"/>
    <n v="20"/>
    <s v="MIN"/>
    <n v="20"/>
    <n v="20"/>
    <s v="MIN"/>
    <s v="CNF  ORSP PRT  REL  TECO"/>
  </r>
  <r>
    <n v="1538724"/>
    <x v="16"/>
    <s v="0"/>
    <s v="0070"/>
    <s v="PFC-20"/>
    <s v="PP01"/>
    <s v="PAINT"/>
    <x v="6"/>
    <d v="2019-08-01T00:00:00"/>
    <d v="1899-12-30T13:28:09"/>
    <d v="2019-08-01T00:00:00"/>
    <d v="1899-12-30T23:15:23"/>
    <n v="3.7869999999999999"/>
    <s v="H"/>
    <n v="227.22"/>
    <n v="450"/>
    <s v="MIN"/>
    <s v="CNF  PRT  REL  TECO"/>
  </r>
  <r>
    <n v="1538724"/>
    <x v="16"/>
    <s v="0"/>
    <s v="0080"/>
    <s v="PFC-99"/>
    <s v="PP01"/>
    <s v="PAINT INSPECTION"/>
    <x v="7"/>
    <d v="2019-08-04T00:00:00"/>
    <d v="1899-12-30T08:44:01"/>
    <d v="2019-08-04T00:00:00"/>
    <d v="1899-12-30T08:44:01"/>
    <n v="20"/>
    <s v="MIN"/>
    <n v="20"/>
    <n v="20"/>
    <s v="MIN"/>
    <s v="CNF  ORSP PRT  REL  TECO"/>
  </r>
  <r>
    <n v="1538724"/>
    <x v="1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4"/>
    <x v="16"/>
    <s v="0"/>
    <s v="0100"/>
    <s v="BFC-10"/>
    <s v="PP01"/>
    <s v="ASSEMBLY"/>
    <x v="8"/>
    <d v="2019-08-06T00:00:00"/>
    <d v="1899-12-30T16:59:51"/>
    <d v="2019-08-06T00:00:00"/>
    <d v="1899-12-30T17:34:19"/>
    <n v="7.117"/>
    <s v="MIN"/>
    <n v="7.117"/>
    <n v="40"/>
    <s v="MIN"/>
    <s v="CNF  PRT  REL  TECO"/>
  </r>
  <r>
    <n v="1538724"/>
    <x v="16"/>
    <s v="0"/>
    <s v="0110"/>
    <s v="BFC-90"/>
    <s v="PP01"/>
    <s v="ASSY IN PROCESS INSPECTION"/>
    <x v="9"/>
    <d v="2019-08-06T00:00:00"/>
    <d v="1899-12-30T17:49:09"/>
    <d v="2019-08-06T00:00:00"/>
    <d v="1899-12-30T17:49:09"/>
    <n v="20"/>
    <s v="MIN"/>
    <n v="20"/>
    <n v="20"/>
    <s v="MIN"/>
    <s v="CNF  ORSP PRT  REL  TECO"/>
  </r>
  <r>
    <n v="1538724"/>
    <x v="16"/>
    <s v="0"/>
    <s v="0120"/>
    <s v="BFC-90"/>
    <s v="PP01"/>
    <s v="ASSY IN PROCESS INSPECTION"/>
    <x v="10"/>
    <d v="2019-08-06T00:00:00"/>
    <d v="1899-12-30T17:49:15"/>
    <d v="2019-08-06T00:00:00"/>
    <d v="1899-12-30T17:49:15"/>
    <n v="50"/>
    <s v="MIN"/>
    <n v="50"/>
    <n v="50"/>
    <s v="MIN"/>
    <s v="CNF  ORSP PRT  REL  TECO"/>
  </r>
  <r>
    <n v="1538724"/>
    <x v="16"/>
    <s v="0"/>
    <s v="0130"/>
    <s v="BFC-99"/>
    <s v="PP01"/>
    <s v="FINAL INSPECTION"/>
    <x v="18"/>
    <d v="2019-08-06T00:00:00"/>
    <d v="1899-12-30T17:49:21"/>
    <d v="2019-08-06T00:00:00"/>
    <d v="1899-12-30T17:49:21"/>
    <n v="10"/>
    <s v="MIN"/>
    <n v="10"/>
    <n v="10"/>
    <s v="MIN"/>
    <s v="CNF  ORSP PRT  REL  TECO"/>
  </r>
  <r>
    <n v="1538724"/>
    <x v="16"/>
    <s v="0"/>
    <s v="0140"/>
    <s v="BFC-99"/>
    <s v="PP03"/>
    <s v="FINAL INSPECTION"/>
    <x v="11"/>
    <d v="2019-08-06T00:00:00"/>
    <d v="1899-12-30T16:51:17"/>
    <d v="2019-08-06T00:00:00"/>
    <d v="1899-12-30T16:51:17"/>
    <n v="10"/>
    <s v="MIN"/>
    <n v="10"/>
    <n v="10"/>
    <s v="MIN"/>
    <s v="CNF  ORSP PRT  REL  TECO"/>
  </r>
  <r>
    <n v="1538724"/>
    <x v="16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8724"/>
    <x v="1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38725"/>
    <x v="8"/>
    <s v="0"/>
    <s v="0010"/>
    <s v="BFC-10"/>
    <s v="PP01"/>
    <s v="ASSEMBLY"/>
    <x v="0"/>
    <d v="2019-07-21T00:00:00"/>
    <d v="1899-12-30T11:33:02"/>
    <d v="2019-07-21T00:00:00"/>
    <d v="1899-12-30T14:08:06"/>
    <n v="38.767000000000003"/>
    <s v="MIN"/>
    <n v="38.767000000000003"/>
    <n v="20"/>
    <s v="MIN"/>
    <s v="CNF  PRT  REL  TECO"/>
  </r>
  <r>
    <n v="1538725"/>
    <x v="8"/>
    <s v="0"/>
    <s v="0020"/>
    <s v="BFC-90"/>
    <s v="PP01"/>
    <s v="ASSY IN PROCESS INSPECTION"/>
    <x v="1"/>
    <d v="2019-07-22T00:00:00"/>
    <d v="1899-12-30T07:44:42"/>
    <d v="2019-07-22T00:00:00"/>
    <d v="1899-12-30T07:44:42"/>
    <n v="30"/>
    <s v="MIN"/>
    <n v="30"/>
    <n v="30"/>
    <s v="MIN"/>
    <s v="CNF  ORSP PRT  REL  TECO"/>
  </r>
  <r>
    <n v="1538725"/>
    <x v="8"/>
    <s v="0"/>
    <s v="0030"/>
    <s v="BFC-10"/>
    <s v="PP01"/>
    <s v="ASSEMBLY"/>
    <x v="2"/>
    <d v="2019-07-22T00:00:00"/>
    <d v="1899-12-30T07:54:36"/>
    <d v="2019-07-22T00:00:00"/>
    <d v="1899-12-30T12:06:11"/>
    <n v="4.1929999999999996"/>
    <s v="H"/>
    <n v="251.57999999999998"/>
    <n v="200"/>
    <s v="MIN"/>
    <s v="CNF  PRT  REL  TECO"/>
  </r>
  <r>
    <n v="1538725"/>
    <x v="8"/>
    <s v="0"/>
    <s v="0040"/>
    <s v="BFC-10"/>
    <s v="PP01"/>
    <s v="ASSEMBLY"/>
    <x v="3"/>
    <d v="2019-07-25T00:00:00"/>
    <d v="1899-12-30T08:00:44"/>
    <d v="2019-07-28T00:00:00"/>
    <d v="1899-12-30T17:54:17"/>
    <n v="18.311"/>
    <s v="H"/>
    <n v="1098.6600000000001"/>
    <n v="500"/>
    <s v="MIN"/>
    <s v="CNF  PRT  REL  TECO"/>
  </r>
  <r>
    <n v="1538725"/>
    <x v="8"/>
    <s v="0"/>
    <s v="0050"/>
    <s v="BFC-90"/>
    <s v="PP01"/>
    <s v="ASSY IN PROCESS INSPECTION"/>
    <x v="4"/>
    <d v="2019-07-29T00:00:00"/>
    <d v="1899-12-30T15:55:21"/>
    <d v="2019-07-29T00:00:00"/>
    <d v="1899-12-30T15:55:21"/>
    <n v="20"/>
    <s v="MIN"/>
    <n v="20"/>
    <n v="20"/>
    <s v="MIN"/>
    <s v="CNF  ORSP PRT  REL  TECO"/>
  </r>
  <r>
    <n v="1538725"/>
    <x v="8"/>
    <s v="0"/>
    <s v="0060"/>
    <s v="BFC-90"/>
    <s v="PP01"/>
    <s v="ASSY IN PROCESS INSPECTION"/>
    <x v="5"/>
    <d v="2019-07-29T00:00:00"/>
    <d v="1899-12-30T15:55:25"/>
    <d v="2019-07-29T00:00:00"/>
    <d v="1899-12-30T15:55:25"/>
    <n v="20"/>
    <s v="MIN"/>
    <n v="20"/>
    <n v="20"/>
    <s v="MIN"/>
    <s v="CNF  ORSP PRT  REL  TECO"/>
  </r>
  <r>
    <n v="1538725"/>
    <x v="8"/>
    <s v="0"/>
    <s v="0070"/>
    <s v="PFC-20"/>
    <s v="PP01"/>
    <s v="PAINT"/>
    <x v="6"/>
    <d v="2019-07-29T00:00:00"/>
    <d v="1899-12-30T17:04:28"/>
    <d v="2019-07-30T00:00:00"/>
    <d v="1899-12-30T17:43:38"/>
    <n v="724.38"/>
    <s v="MIN"/>
    <n v="724.38"/>
    <n v="450"/>
    <s v="MIN"/>
    <s v="CNF  PRT  REL  TECO"/>
  </r>
  <r>
    <n v="1538725"/>
    <x v="8"/>
    <s v="0"/>
    <s v="0080"/>
    <s v="PFC-99"/>
    <s v="PP01"/>
    <s v="PAINT INSPECTION"/>
    <x v="7"/>
    <d v="2019-07-31T00:00:00"/>
    <d v="1899-12-30T07:39:22"/>
    <d v="2019-07-31T00:00:00"/>
    <d v="1899-12-30T07:39:22"/>
    <n v="20"/>
    <s v="MIN"/>
    <n v="20"/>
    <n v="20"/>
    <s v="MIN"/>
    <s v="CNF  ORSP PRT  REL  TECO"/>
  </r>
  <r>
    <n v="1538725"/>
    <x v="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5"/>
    <x v="8"/>
    <s v="0"/>
    <s v="0100"/>
    <s v="BFC-10"/>
    <s v="PP01"/>
    <s v="ASSEMBLY"/>
    <x v="8"/>
    <d v="2019-08-01T00:00:00"/>
    <d v="1899-12-30T10:30:44"/>
    <d v="2019-08-01T00:00:00"/>
    <d v="1899-12-30T15:54:39"/>
    <n v="46.267000000000003"/>
    <s v="MIN"/>
    <n v="46.267000000000003"/>
    <n v="40"/>
    <s v="MIN"/>
    <s v="CNF  PRT  REL  TECO"/>
  </r>
  <r>
    <n v="1538725"/>
    <x v="8"/>
    <s v="0"/>
    <s v="0110"/>
    <s v="BFC-90"/>
    <s v="PP01"/>
    <s v="ASSY IN PROCESS INSPECTION"/>
    <x v="9"/>
    <d v="2019-08-04T00:00:00"/>
    <d v="1899-12-30T14:32:47"/>
    <d v="2019-08-04T00:00:00"/>
    <d v="1899-12-30T14:32:47"/>
    <n v="20"/>
    <s v="MIN"/>
    <n v="20"/>
    <n v="20"/>
    <s v="MIN"/>
    <s v="CNF  ORSP PRT  REL  TECO"/>
  </r>
  <r>
    <n v="1538725"/>
    <x v="8"/>
    <s v="0"/>
    <s v="0120"/>
    <s v="BFC-90"/>
    <s v="PP01"/>
    <s v="ASSY IN PROCESS INSPECTION"/>
    <x v="10"/>
    <d v="2019-08-05T00:00:00"/>
    <d v="1899-12-30T17:38:00"/>
    <d v="2019-08-05T00:00:00"/>
    <d v="1899-12-30T17:38:00"/>
    <n v="50"/>
    <s v="MIN"/>
    <n v="50"/>
    <n v="50"/>
    <s v="MIN"/>
    <s v="CNF  ORSP PRT  REL  TECO"/>
  </r>
  <r>
    <n v="1538725"/>
    <x v="8"/>
    <s v="0"/>
    <s v="0130"/>
    <s v="BFC-99"/>
    <s v="PP01"/>
    <s v="FINAL INSPECTION"/>
    <x v="18"/>
    <d v="2019-08-05T00:00:00"/>
    <d v="1899-12-30T17:38:09"/>
    <d v="2019-08-05T00:00:00"/>
    <d v="1899-12-30T17:38:09"/>
    <n v="10"/>
    <s v="MIN"/>
    <n v="10"/>
    <n v="10"/>
    <s v="MIN"/>
    <s v="CNF  ORSP PRT  REL  TECO"/>
  </r>
  <r>
    <n v="1538725"/>
    <x v="8"/>
    <s v="0"/>
    <s v="0140"/>
    <s v="BFC-99"/>
    <s v="PP03"/>
    <s v="FINAL INSPECTION"/>
    <x v="11"/>
    <d v="2019-08-06T00:00:00"/>
    <d v="1899-12-30T10:01:31"/>
    <d v="2019-08-06T00:00:00"/>
    <d v="1899-12-30T10:01:31"/>
    <n v="10"/>
    <s v="MIN"/>
    <n v="10"/>
    <n v="10"/>
    <s v="MIN"/>
    <s v="CNF  ORSP PRT  REL  TECO"/>
  </r>
  <r>
    <n v="1538725"/>
    <x v="8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38725"/>
    <x v="8"/>
    <s v="2"/>
    <s v="0070"/>
    <s v="PFC-20"/>
    <s v="PP95"/>
    <s v="PAINT"/>
    <x v="13"/>
    <d v="2019-07-30T00:00:00"/>
    <d v="1899-12-30T08:58:25"/>
    <d v="2019-07-30T00:00:00"/>
    <d v="1899-12-30T16:32:10"/>
    <n v="3.7810000000000001"/>
    <s v="H"/>
    <n v="226.86"/>
    <n v="5"/>
    <s v="MIN"/>
    <s v="CNF  PRT  REL  TECO"/>
  </r>
  <r>
    <n v="1538726"/>
    <x v="15"/>
    <s v="0"/>
    <s v="0010"/>
    <s v="BFC-10"/>
    <s v="PP01"/>
    <s v="ASSEMBLY"/>
    <x v="0"/>
    <d v="2019-07-22T00:00:00"/>
    <d v="1899-12-30T11:19:45"/>
    <d v="2019-07-22T00:00:00"/>
    <d v="1899-12-30T11:51:33"/>
    <n v="7.95"/>
    <s v="MIN"/>
    <n v="7.95"/>
    <n v="20"/>
    <s v="MIN"/>
    <s v="CNF  PRT  REL  TECO"/>
  </r>
  <r>
    <n v="1538726"/>
    <x v="15"/>
    <s v="0"/>
    <s v="0020"/>
    <s v="BFC-90"/>
    <s v="PP01"/>
    <s v="ASSY IN PROCESS INSPECTION"/>
    <x v="1"/>
    <d v="2019-07-22T00:00:00"/>
    <d v="1899-12-30T12:59:45"/>
    <d v="2019-07-22T00:00:00"/>
    <d v="1899-12-30T12:59:45"/>
    <n v="30"/>
    <s v="MIN"/>
    <n v="30"/>
    <n v="30"/>
    <s v="MIN"/>
    <s v="CNF  ORSP PRT  REL  TECO"/>
  </r>
  <r>
    <n v="1538726"/>
    <x v="15"/>
    <s v="0"/>
    <s v="0030"/>
    <s v="BFC-10"/>
    <s v="PP01"/>
    <s v="ASSEMBLY"/>
    <x v="2"/>
    <d v="2019-07-23T00:00:00"/>
    <d v="1899-12-30T07:54:13"/>
    <d v="2019-07-23T00:00:00"/>
    <d v="1899-12-30T15:50:10"/>
    <n v="7.9279999999999999"/>
    <s v="H"/>
    <n v="475.68"/>
    <n v="200"/>
    <s v="MIN"/>
    <s v="CNF  PRT  REL  TECO"/>
  </r>
  <r>
    <n v="1538726"/>
    <x v="15"/>
    <s v="0"/>
    <s v="0040"/>
    <s v="BFC-10"/>
    <s v="PP01"/>
    <s v="ASSEMBLY"/>
    <x v="3"/>
    <d v="2019-07-24T00:00:00"/>
    <d v="1899-12-30T07:48:42"/>
    <d v="2019-07-24T00:00:00"/>
    <d v="1899-12-30T15:54:26"/>
    <n v="8.0960000000000001"/>
    <s v="H"/>
    <n v="485.76"/>
    <n v="500"/>
    <s v="MIN"/>
    <s v="CNF  PRT  REL  TECO"/>
  </r>
  <r>
    <n v="1538726"/>
    <x v="15"/>
    <s v="0"/>
    <s v="0050"/>
    <s v="BFC-90"/>
    <s v="PP01"/>
    <s v="ASSY IN PROCESS INSPECTION"/>
    <x v="4"/>
    <d v="2019-07-24T00:00:00"/>
    <d v="1899-12-30T16:41:12"/>
    <d v="2019-07-24T00:00:00"/>
    <d v="1899-12-30T16:41:12"/>
    <n v="20"/>
    <s v="MIN"/>
    <n v="20"/>
    <n v="20"/>
    <s v="MIN"/>
    <s v="CNF  ORSP PRT  REL  TECO"/>
  </r>
  <r>
    <n v="1538726"/>
    <x v="15"/>
    <s v="0"/>
    <s v="0060"/>
    <s v="BFC-90"/>
    <s v="PP01"/>
    <s v="ASSY IN PROCESS INSPECTION"/>
    <x v="5"/>
    <d v="2019-07-24T00:00:00"/>
    <d v="1899-12-30T16:41:18"/>
    <d v="2019-07-24T00:00:00"/>
    <d v="1899-12-30T16:41:18"/>
    <n v="20"/>
    <s v="MIN"/>
    <n v="20"/>
    <n v="20"/>
    <s v="MIN"/>
    <s v="CNF  ORSP PRT  REL  TECO"/>
  </r>
  <r>
    <n v="1538726"/>
    <x v="15"/>
    <s v="0"/>
    <s v="0070"/>
    <s v="PFC-20"/>
    <s v="PP01"/>
    <s v="PAINT"/>
    <x v="6"/>
    <d v="2019-07-24T00:00:00"/>
    <d v="1899-12-30T17:09:54"/>
    <d v="2019-07-25T00:00:00"/>
    <d v="1899-12-30T12:29:39"/>
    <n v="513.45699999999999"/>
    <s v="MIN"/>
    <n v="513.45699999999999"/>
    <n v="450"/>
    <s v="MIN"/>
    <s v="CNF  PRT  REL  TECO"/>
  </r>
  <r>
    <n v="1538726"/>
    <x v="15"/>
    <s v="0"/>
    <s v="0080"/>
    <s v="PFC-99"/>
    <s v="PP01"/>
    <s v="PAINT INSPECTION"/>
    <x v="7"/>
    <d v="2019-07-28T00:00:00"/>
    <d v="1899-12-30T08:26:38"/>
    <d v="2019-07-28T00:00:00"/>
    <d v="1899-12-30T08:26:38"/>
    <n v="20"/>
    <s v="MIN"/>
    <n v="20"/>
    <n v="20"/>
    <s v="MIN"/>
    <s v="CNF  ORSP PRT  REL  TECO"/>
  </r>
  <r>
    <n v="1538726"/>
    <x v="15"/>
    <s v="0"/>
    <s v="0100"/>
    <s v="BFC-10"/>
    <s v="PP01"/>
    <s v="ASSEMBLY"/>
    <x v="8"/>
    <d v="2019-07-31T00:00:00"/>
    <d v="1899-12-30T10:44:56"/>
    <d v="2019-07-31T00:00:00"/>
    <d v="1899-12-30T12:41:50"/>
    <n v="19.5"/>
    <s v="MIN"/>
    <n v="19.5"/>
    <n v="40"/>
    <s v="MIN"/>
    <s v="CNF  PRT  REL  TECO"/>
  </r>
  <r>
    <n v="1538726"/>
    <x v="15"/>
    <s v="0"/>
    <s v="0110"/>
    <s v="BFC-90"/>
    <s v="PP01"/>
    <s v="ASSY IN PROCESS INSPECTION"/>
    <x v="9"/>
    <d v="2019-08-01T00:00:00"/>
    <d v="1899-12-30T14:26:59"/>
    <d v="2019-08-01T00:00:00"/>
    <d v="1899-12-30T14:26:59"/>
    <n v="20"/>
    <s v="MIN"/>
    <n v="20"/>
    <n v="20"/>
    <s v="MIN"/>
    <s v="CNF  ORSP PRT  REL  TECO"/>
  </r>
  <r>
    <n v="1538726"/>
    <x v="15"/>
    <s v="0"/>
    <s v="0120"/>
    <s v="BFC-90"/>
    <s v="PP01"/>
    <s v="ASSY IN PROCESS INSPECTION"/>
    <x v="10"/>
    <d v="2019-08-01T00:00:00"/>
    <d v="1899-12-30T14:27:07"/>
    <d v="2019-08-01T00:00:00"/>
    <d v="1899-12-30T14:27:07"/>
    <n v="50"/>
    <s v="MIN"/>
    <n v="50"/>
    <n v="50"/>
    <s v="MIN"/>
    <s v="CNF  ORSP PRT  REL  TECO"/>
  </r>
  <r>
    <n v="1538726"/>
    <x v="15"/>
    <s v="0"/>
    <s v="0140"/>
    <s v="BFC-99"/>
    <s v="PP03"/>
    <s v="FINAL INSPECTION"/>
    <x v="11"/>
    <d v="2019-08-01T00:00:00"/>
    <d v="1899-12-30T15:03:48"/>
    <d v="2019-08-01T00:00:00"/>
    <d v="1899-12-30T15:03:48"/>
    <n v="10"/>
    <s v="MIN"/>
    <n v="10"/>
    <n v="10"/>
    <s v="MIN"/>
    <s v="CNF  ORSP PRT  REL  TECO"/>
  </r>
  <r>
    <n v="1538726"/>
    <x v="15"/>
    <s v="1"/>
    <s v="0010"/>
    <s v="BFC-10"/>
    <s v="PP95"/>
    <s v="ASSEMBLY"/>
    <x v="12"/>
    <d v="2019-07-23T00:00:00"/>
    <d v="1899-12-30T07:42:22"/>
    <d v="2019-07-23T00:00:00"/>
    <d v="1899-12-30T15:11:02"/>
    <n v="14.467000000000001"/>
    <s v="H"/>
    <n v="868.02"/>
    <n v="1"/>
    <s v="MIN"/>
    <s v="CNF  PRT  REL  TECO"/>
  </r>
  <r>
    <n v="1538726"/>
    <x v="15"/>
    <s v="2"/>
    <s v="0070"/>
    <s v="PFC-20"/>
    <s v="PP95"/>
    <s v="PAINT"/>
    <x v="13"/>
    <d v="2019-07-24T00:00:00"/>
    <d v="1899-12-30T18:04:19"/>
    <d v="2019-07-24T00:00:00"/>
    <d v="1899-12-30T23:36:27"/>
    <n v="2.7679999999999998"/>
    <s v="H"/>
    <n v="166.07999999999998"/>
    <n v="5"/>
    <s v="MIN"/>
    <s v="CNF  PRT  REL  TECO"/>
  </r>
  <r>
    <n v="1538726"/>
    <x v="15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38726"/>
    <x v="15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38726"/>
    <x v="15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38727"/>
    <x v="8"/>
    <s v="0"/>
    <s v="0010"/>
    <s v="BFC-10"/>
    <s v="PP01"/>
    <s v="ASSEMBLY"/>
    <x v="19"/>
    <d v="2019-07-21T00:00:00"/>
    <d v="1899-12-30T11:33:02"/>
    <d v="2019-07-21T00:00:00"/>
    <d v="1899-12-30T14:08:06"/>
    <n v="38.767000000000003"/>
    <s v="MIN"/>
    <n v="38.767000000000003"/>
    <n v="20"/>
    <s v="MIN"/>
    <s v="CNF  PRT  REL  TECO"/>
  </r>
  <r>
    <n v="1538727"/>
    <x v="8"/>
    <s v="0"/>
    <s v="0020"/>
    <s v="BFC-90"/>
    <s v="PP01"/>
    <s v="ASSY IN PROCESS INSPECTION"/>
    <x v="1"/>
    <d v="2019-07-22T00:00:00"/>
    <d v="1899-12-30T07:45:09"/>
    <d v="2019-07-22T00:00:00"/>
    <d v="1899-12-30T07:45:09"/>
    <n v="30"/>
    <s v="MIN"/>
    <n v="30"/>
    <n v="30"/>
    <s v="MIN"/>
    <s v="CNF  ORSP PRT  REL  TECO"/>
  </r>
  <r>
    <n v="1538727"/>
    <x v="8"/>
    <s v="0"/>
    <s v="0030"/>
    <s v="BFC-10"/>
    <s v="PP01"/>
    <s v="ASSEMBLY"/>
    <x v="2"/>
    <d v="2019-07-22T00:00:00"/>
    <d v="1899-12-30T07:51:48"/>
    <d v="2019-07-22T00:00:00"/>
    <d v="1899-12-30T15:57:43"/>
    <n v="7.7009999999999996"/>
    <s v="H"/>
    <n v="462.06"/>
    <n v="200"/>
    <s v="MIN"/>
    <s v="CNF  PRT  REL  TECO"/>
  </r>
  <r>
    <n v="1538727"/>
    <x v="8"/>
    <s v="0"/>
    <s v="0040"/>
    <s v="BFC-10"/>
    <s v="PP01"/>
    <s v="ASSEMBLY"/>
    <x v="3"/>
    <d v="2019-07-28T00:00:00"/>
    <d v="1899-12-30T07:51:04"/>
    <d v="2019-07-29T00:00:00"/>
    <d v="1899-12-30T15:47:21"/>
    <n v="18.425999999999998"/>
    <s v="H"/>
    <n v="1105.56"/>
    <n v="500"/>
    <s v="MIN"/>
    <s v="CNF  PRT  REL  TECO"/>
  </r>
  <r>
    <n v="1538727"/>
    <x v="8"/>
    <s v="0"/>
    <s v="0050"/>
    <s v="BFC-90"/>
    <s v="PP01"/>
    <s v="ASSY IN PROCESS INSPECTION"/>
    <x v="4"/>
    <d v="2019-07-31T00:00:00"/>
    <d v="1899-12-30T08:20:39"/>
    <d v="2019-07-31T00:00:00"/>
    <d v="1899-12-30T08:20:39"/>
    <n v="20"/>
    <s v="MIN"/>
    <n v="20"/>
    <n v="20"/>
    <s v="MIN"/>
    <s v="CNF  ORSP PRT  REL  TECO"/>
  </r>
  <r>
    <n v="1538727"/>
    <x v="8"/>
    <s v="0"/>
    <s v="0060"/>
    <s v="BFC-90"/>
    <s v="PP01"/>
    <s v="ASSY IN PROCESS INSPECTION"/>
    <x v="5"/>
    <d v="2019-07-31T00:00:00"/>
    <d v="1899-12-30T08:20:43"/>
    <d v="2019-07-31T00:00:00"/>
    <d v="1899-12-30T08:20:43"/>
    <n v="20"/>
    <s v="MIN"/>
    <n v="20"/>
    <n v="20"/>
    <s v="MIN"/>
    <s v="CNF  ORSP PRT  REL  TECO"/>
  </r>
  <r>
    <n v="1538727"/>
    <x v="8"/>
    <s v="0"/>
    <s v="0070"/>
    <s v="PFC-20"/>
    <s v="PP01"/>
    <s v="PAINT"/>
    <x v="6"/>
    <d v="2019-07-31T00:00:00"/>
    <d v="1899-12-30T09:40:21"/>
    <d v="2019-08-01T00:00:00"/>
    <d v="1899-12-30T02:55:57"/>
    <n v="14.584"/>
    <s v="H"/>
    <n v="875.04"/>
    <n v="450"/>
    <s v="MIN"/>
    <s v="CNF  PRT  REL  TECO"/>
  </r>
  <r>
    <n v="1538727"/>
    <x v="8"/>
    <s v="0"/>
    <s v="0080"/>
    <s v="PFC-99"/>
    <s v="PP01"/>
    <s v="PAINT INSPECTION"/>
    <x v="7"/>
    <d v="2019-08-01T00:00:00"/>
    <d v="1899-12-30T07:01:52"/>
    <d v="2019-08-01T00:00:00"/>
    <d v="1899-12-30T07:01:52"/>
    <n v="20"/>
    <s v="MIN"/>
    <n v="20"/>
    <n v="20"/>
    <s v="MIN"/>
    <s v="CNF  ORSP PRT  REL  TECO"/>
  </r>
  <r>
    <n v="1538727"/>
    <x v="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7"/>
    <x v="8"/>
    <s v="0"/>
    <s v="0100"/>
    <s v="BFC-10"/>
    <s v="PP01"/>
    <s v="ASSEMBLY"/>
    <x v="8"/>
    <d v="2019-08-01T00:00:00"/>
    <d v="1899-12-30T10:30:44"/>
    <d v="2019-08-01T00:00:00"/>
    <d v="1899-12-30T15:54:39"/>
    <n v="46.267000000000003"/>
    <s v="MIN"/>
    <n v="46.267000000000003"/>
    <n v="40"/>
    <s v="MIN"/>
    <s v="CNF  PRT  REL  TECO"/>
  </r>
  <r>
    <n v="1538727"/>
    <x v="8"/>
    <s v="0"/>
    <s v="0110"/>
    <s v="BFC-90"/>
    <s v="PP01"/>
    <s v="ASSY IN PROCESS INSPECTION"/>
    <x v="9"/>
    <d v="2019-08-06T00:00:00"/>
    <d v="1899-12-30T16:50:09"/>
    <d v="2019-08-06T00:00:00"/>
    <d v="1899-12-30T16:50:09"/>
    <n v="20"/>
    <s v="MIN"/>
    <n v="20"/>
    <n v="20"/>
    <s v="MIN"/>
    <s v="CNF  ORSP PRT  REL  TECO"/>
  </r>
  <r>
    <n v="1538727"/>
    <x v="8"/>
    <s v="0"/>
    <s v="0120"/>
    <s v="BFC-90"/>
    <s v="PP01"/>
    <s v="ASSY IN PROCESS INSPECTION"/>
    <x v="10"/>
    <d v="2019-08-06T00:00:00"/>
    <d v="1899-12-30T16:50:18"/>
    <d v="2019-08-06T00:00:00"/>
    <d v="1899-12-30T16:50:18"/>
    <n v="50"/>
    <s v="MIN"/>
    <n v="50"/>
    <n v="50"/>
    <s v="MIN"/>
    <s v="CNF  ORSP PRT  REL  TECO"/>
  </r>
  <r>
    <n v="1538727"/>
    <x v="8"/>
    <s v="0"/>
    <s v="0130"/>
    <s v="BFC-99"/>
    <s v="PP01"/>
    <s v="FINAL INSPECTION"/>
    <x v="18"/>
    <d v="2019-08-06T00:00:00"/>
    <d v="1899-12-30T16:50:24"/>
    <d v="2019-08-06T00:00:00"/>
    <d v="1899-12-30T16:50:24"/>
    <n v="10"/>
    <s v="MIN"/>
    <n v="10"/>
    <n v="10"/>
    <s v="MIN"/>
    <s v="CNF  ORSP PRT  REL  TECO"/>
  </r>
  <r>
    <n v="1538727"/>
    <x v="8"/>
    <s v="0"/>
    <s v="0140"/>
    <s v="BFC-99"/>
    <s v="PP03"/>
    <s v="FINAL INSPECTION"/>
    <x v="11"/>
    <d v="2019-08-06T00:00:00"/>
    <d v="1899-12-30T16:48:59"/>
    <d v="2019-08-06T00:00:00"/>
    <d v="1899-12-30T16:48:59"/>
    <n v="10"/>
    <s v="MIN"/>
    <n v="10"/>
    <n v="10"/>
    <s v="MIN"/>
    <s v="CNF  ORSP PRT  REL  TECO"/>
  </r>
  <r>
    <n v="1538727"/>
    <x v="8"/>
    <s v="1"/>
    <s v="0010"/>
    <s v="BFC-10"/>
    <s v="PP95"/>
    <s v="ASSEMBLY"/>
    <x v="12"/>
    <d v="2019-07-29T00:00:00"/>
    <d v="1899-12-30T07:41:18"/>
    <d v="2019-07-29T00:00:00"/>
    <d v="1899-12-30T14:56:20"/>
    <n v="7.2510000000000003"/>
    <s v="H"/>
    <n v="435.06"/>
    <n v="1"/>
    <s v="MIN"/>
    <s v="CNF  PRT  REL  TECO"/>
  </r>
  <r>
    <n v="1538727"/>
    <x v="8"/>
    <s v="2"/>
    <s v="0070"/>
    <s v="PFC-20"/>
    <s v="PP95"/>
    <s v="PAINT"/>
    <x v="13"/>
    <d v="2019-07-31T00:00:00"/>
    <d v="1899-12-30T10:48:45"/>
    <d v="2019-07-31T00:00:00"/>
    <d v="1899-12-30T17:37:29"/>
    <n v="4.4790000000000001"/>
    <s v="H"/>
    <n v="268.74"/>
    <n v="5"/>
    <s v="MIN"/>
    <s v="CNF  PRT  REL  TECO"/>
  </r>
  <r>
    <n v="1538728"/>
    <x v="8"/>
    <s v="0"/>
    <s v="0010"/>
    <s v="BFC-10"/>
    <s v="PP01"/>
    <s v="ASSEMBLY"/>
    <x v="0"/>
    <d v="2019-07-22T00:00:00"/>
    <d v="1899-12-30T11:19:45"/>
    <d v="2019-07-22T00:00:00"/>
    <d v="1899-12-30T11:51:33"/>
    <n v="7.95"/>
    <s v="MIN"/>
    <n v="7.95"/>
    <n v="20"/>
    <s v="MIN"/>
    <s v="CNF  PRT  REL  TECO"/>
  </r>
  <r>
    <n v="1538728"/>
    <x v="8"/>
    <s v="0"/>
    <s v="0020"/>
    <s v="BFC-90"/>
    <s v="PP01"/>
    <s v="ASSY IN PROCESS INSPECTION"/>
    <x v="1"/>
    <d v="2019-07-22T00:00:00"/>
    <d v="1899-12-30T12:59:22"/>
    <d v="2019-07-22T00:00:00"/>
    <d v="1899-12-30T12:59:22"/>
    <n v="30"/>
    <s v="MIN"/>
    <n v="30"/>
    <n v="30"/>
    <s v="MIN"/>
    <s v="CNF  ORSP PRT  REL  TECO"/>
  </r>
  <r>
    <n v="1538728"/>
    <x v="8"/>
    <s v="0"/>
    <s v="0030"/>
    <s v="BFC-10"/>
    <s v="PP01"/>
    <s v="ASSEMBLY"/>
    <x v="2"/>
    <d v="2019-07-29T00:00:00"/>
    <d v="1899-12-30T12:49:15"/>
    <d v="2019-07-29T00:00:00"/>
    <d v="1899-12-30T16:02:39"/>
    <n v="12434"/>
    <s v="S"/>
    <n v="207.23333333333332"/>
    <n v="200"/>
    <s v="MIN"/>
    <s v="CNF  PRT  REL  TECO"/>
  </r>
  <r>
    <n v="1538728"/>
    <x v="8"/>
    <s v="0"/>
    <s v="0040"/>
    <s v="BFC-10"/>
    <s v="PP01"/>
    <s v="ASSEMBLY"/>
    <x v="3"/>
    <d v="2019-07-29T00:00:00"/>
    <d v="1899-12-30T16:02:51"/>
    <d v="2019-07-29T00:00:00"/>
    <d v="1899-12-30T16:53:10"/>
    <n v="50.317"/>
    <s v="MIN"/>
    <n v="50.317"/>
    <n v="500"/>
    <s v="MIN"/>
    <s v="CNF  PRT  REL  TECO"/>
  </r>
  <r>
    <n v="1538728"/>
    <x v="8"/>
    <s v="0"/>
    <s v="0050"/>
    <s v="BFC-90"/>
    <s v="PP01"/>
    <s v="ASSY IN PROCESS INSPECTION"/>
    <x v="4"/>
    <d v="2019-07-29T00:00:00"/>
    <d v="1899-12-30T16:07:01"/>
    <d v="2019-07-29T00:00:00"/>
    <d v="1899-12-30T16:07:01"/>
    <n v="20"/>
    <s v="MIN"/>
    <n v="20"/>
    <n v="20"/>
    <s v="MIN"/>
    <s v="CNF  ORSP PRT  REL  TECO"/>
  </r>
  <r>
    <n v="1538728"/>
    <x v="8"/>
    <s v="0"/>
    <s v="0060"/>
    <s v="BFC-90"/>
    <s v="PP01"/>
    <s v="ASSY IN PROCESS INSPECTION"/>
    <x v="5"/>
    <d v="2019-07-29T00:00:00"/>
    <d v="1899-12-30T16:07:04"/>
    <d v="2019-07-29T00:00:00"/>
    <d v="1899-12-30T16:07:04"/>
    <n v="20"/>
    <s v="MIN"/>
    <n v="20"/>
    <n v="20"/>
    <s v="MIN"/>
    <s v="CNF  ORSP PRT  REL  TECO"/>
  </r>
  <r>
    <n v="1538728"/>
    <x v="8"/>
    <s v="0"/>
    <s v="0070"/>
    <s v="PFC-20"/>
    <s v="PP01"/>
    <s v="PAINT"/>
    <x v="6"/>
    <d v="2019-07-29T00:00:00"/>
    <d v="1899-12-30T21:45:58"/>
    <d v="2019-07-30T00:00:00"/>
    <d v="1899-12-30T14:33:07"/>
    <n v="5.665"/>
    <s v="H"/>
    <n v="339.9"/>
    <n v="450"/>
    <s v="MIN"/>
    <s v="CNF  PRT  REL  TECO"/>
  </r>
  <r>
    <n v="1538728"/>
    <x v="8"/>
    <s v="0"/>
    <s v="0080"/>
    <s v="PFC-99"/>
    <s v="PP01"/>
    <s v="PAINT INSPECTION"/>
    <x v="7"/>
    <d v="2019-07-31T00:00:00"/>
    <d v="1899-12-30T07:39:36"/>
    <d v="2019-07-31T00:00:00"/>
    <d v="1899-12-30T07:39:36"/>
    <n v="20"/>
    <s v="MIN"/>
    <n v="20"/>
    <n v="20"/>
    <s v="MIN"/>
    <s v="CNF  ORSP PRT  REL  TECO"/>
  </r>
  <r>
    <n v="1538728"/>
    <x v="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8"/>
    <x v="8"/>
    <s v="0"/>
    <s v="0100"/>
    <s v="BFC-10"/>
    <s v="PP01"/>
    <s v="ASSEMBLY"/>
    <x v="8"/>
    <d v="2019-08-01T00:00:00"/>
    <d v="1899-12-30T10:30:44"/>
    <d v="2019-08-01T00:00:00"/>
    <d v="1899-12-30T15:54:39"/>
    <n v="46.267000000000003"/>
    <s v="MIN"/>
    <n v="46.267000000000003"/>
    <n v="40"/>
    <s v="MIN"/>
    <s v="CNF  PRT  REL  TECO"/>
  </r>
  <r>
    <n v="1538728"/>
    <x v="8"/>
    <s v="0"/>
    <s v="0110"/>
    <s v="BFC-90"/>
    <s v="PP01"/>
    <s v="ASSY IN PROCESS INSPECTION"/>
    <x v="9"/>
    <d v="2019-08-04T00:00:00"/>
    <d v="1899-12-30T14:33:14"/>
    <d v="2019-08-04T00:00:00"/>
    <d v="1899-12-30T14:33:14"/>
    <n v="20"/>
    <s v="MIN"/>
    <n v="20"/>
    <n v="20"/>
    <s v="MIN"/>
    <s v="CNF  ORSP PRT  REL  TECO"/>
  </r>
  <r>
    <n v="1538728"/>
    <x v="8"/>
    <s v="0"/>
    <s v="0120"/>
    <s v="BFC-90"/>
    <s v="PP01"/>
    <s v="ASSY IN PROCESS INSPECTION"/>
    <x v="10"/>
    <d v="2019-08-05T00:00:00"/>
    <d v="1899-12-30T14:35:08"/>
    <d v="2019-08-05T00:00:00"/>
    <d v="1899-12-30T14:35:08"/>
    <n v="50"/>
    <s v="MIN"/>
    <n v="50"/>
    <n v="50"/>
    <s v="MIN"/>
    <s v="CNF  ORSP PRT  REL  TECO"/>
  </r>
  <r>
    <n v="1538728"/>
    <x v="8"/>
    <s v="0"/>
    <s v="0130"/>
    <s v="BFC-99"/>
    <s v="PP01"/>
    <s v="FINAL INSPECTION"/>
    <x v="18"/>
    <d v="2019-08-05T00:00:00"/>
    <d v="1899-12-30T14:35:14"/>
    <d v="2019-08-05T00:00:00"/>
    <d v="1899-12-30T14:35:14"/>
    <n v="10"/>
    <s v="MIN"/>
    <n v="10"/>
    <n v="10"/>
    <s v="MIN"/>
    <s v="CNF  ORSP PRT  REL  TECO"/>
  </r>
  <r>
    <n v="1538728"/>
    <x v="8"/>
    <s v="0"/>
    <s v="0140"/>
    <s v="BFC-99"/>
    <s v="PP03"/>
    <s v="FINAL INSPECTION"/>
    <x v="11"/>
    <d v="2019-08-05T00:00:00"/>
    <d v="1899-12-30T16:26:48"/>
    <d v="2019-08-05T00:00:00"/>
    <d v="1899-12-30T16:26:48"/>
    <n v="10"/>
    <s v="MIN"/>
    <n v="10"/>
    <n v="10"/>
    <s v="MIN"/>
    <s v="CNF  ORSP PRT  REL  TECO"/>
  </r>
  <r>
    <n v="1538728"/>
    <x v="8"/>
    <s v="1"/>
    <s v="0010"/>
    <s v="BFC-10"/>
    <s v="PP95"/>
    <s v="ASSEMBLY"/>
    <x v="12"/>
    <d v="2019-07-25T00:00:00"/>
    <d v="1899-12-30T12:09:47"/>
    <d v="2019-07-29T00:00:00"/>
    <d v="1899-12-30T15:34:23"/>
    <n v="28.879000000000001"/>
    <s v="H"/>
    <n v="1732.74"/>
    <n v="1"/>
    <s v="MIN"/>
    <s v="CNF  PRT  REL  TECO"/>
  </r>
  <r>
    <n v="1538728"/>
    <x v="8"/>
    <s v="2"/>
    <s v="0070"/>
    <s v="PFC-20"/>
    <s v="PP95"/>
    <s v="PAINT"/>
    <x v="13"/>
    <d v="2019-07-30T00:00:00"/>
    <d v="1899-12-30T08:57:56"/>
    <d v="2019-07-30T00:00:00"/>
    <d v="1899-12-30T16:32:10"/>
    <n v="3.7890000000000001"/>
    <s v="H"/>
    <n v="227.34"/>
    <n v="5"/>
    <s v="MIN"/>
    <s v="CNF  PRT  REL  TECO"/>
  </r>
  <r>
    <n v="1538729"/>
    <x v="8"/>
    <s v="0"/>
    <s v="0010"/>
    <s v="BFC-10"/>
    <s v="PP01"/>
    <s v="ASSEMBLY"/>
    <x v="0"/>
    <d v="2019-07-21T00:00:00"/>
    <d v="1899-12-30T11:33:02"/>
    <d v="2019-07-21T00:00:00"/>
    <d v="1899-12-30T14:08:06"/>
    <n v="38.767000000000003"/>
    <s v="MIN"/>
    <n v="38.767000000000003"/>
    <n v="20"/>
    <s v="MIN"/>
    <s v="CNF  PRT  REL  TECO"/>
  </r>
  <r>
    <n v="1538729"/>
    <x v="8"/>
    <s v="0"/>
    <s v="0020"/>
    <s v="BFC-90"/>
    <s v="PP01"/>
    <s v="ASSY IN PROCESS INSPECTION"/>
    <x v="1"/>
    <d v="2019-07-22T00:00:00"/>
    <d v="1899-12-30T07:44:12"/>
    <d v="2019-07-22T00:00:00"/>
    <d v="1899-12-30T07:44:12"/>
    <n v="30"/>
    <s v="MIN"/>
    <n v="30"/>
    <n v="30"/>
    <s v="MIN"/>
    <s v="CNF  ORSP PRT  REL  TECO"/>
  </r>
  <r>
    <n v="1538729"/>
    <x v="8"/>
    <s v="0"/>
    <s v="0030"/>
    <s v="BFC-10"/>
    <s v="PP01"/>
    <s v="ASSEMBLY"/>
    <x v="2"/>
    <d v="2019-07-23T00:00:00"/>
    <d v="1899-12-30T07:48:56"/>
    <d v="2019-07-25T00:00:00"/>
    <d v="1899-12-30T15:51:48"/>
    <n v="20.654"/>
    <s v="H"/>
    <n v="1239.24"/>
    <n v="200"/>
    <s v="MIN"/>
    <s v="CNF  PRT  REL  TECO"/>
  </r>
  <r>
    <n v="1538729"/>
    <x v="8"/>
    <s v="0"/>
    <s v="0040"/>
    <s v="BFC-10"/>
    <s v="PP01"/>
    <s v="ASSEMBLY"/>
    <x v="3"/>
    <d v="2019-07-28T00:00:00"/>
    <d v="1899-12-30T07:26:12"/>
    <d v="2019-07-28T00:00:00"/>
    <d v="1899-12-30T17:52:15"/>
    <n v="10.433999999999999"/>
    <s v="H"/>
    <n v="626.04"/>
    <n v="500"/>
    <s v="MIN"/>
    <s v="CNF  PRT  REL  TECO"/>
  </r>
  <r>
    <n v="1538729"/>
    <x v="8"/>
    <s v="0"/>
    <s v="0050"/>
    <s v="BFC-90"/>
    <s v="PP01"/>
    <s v="ASSY IN PROCESS INSPECTION"/>
    <x v="4"/>
    <d v="2019-07-29T00:00:00"/>
    <d v="1899-12-30T14:46:21"/>
    <d v="2019-07-29T00:00:00"/>
    <d v="1899-12-30T14:46:21"/>
    <n v="20"/>
    <s v="MIN"/>
    <n v="20"/>
    <n v="20"/>
    <s v="MIN"/>
    <s v="CNF  ORSP PRT  REL  TECO"/>
  </r>
  <r>
    <n v="1538729"/>
    <x v="8"/>
    <s v="0"/>
    <s v="0060"/>
    <s v="BFC-90"/>
    <s v="PP01"/>
    <s v="ASSY IN PROCESS INSPECTION"/>
    <x v="5"/>
    <d v="2019-07-29T00:00:00"/>
    <d v="1899-12-30T14:46:24"/>
    <d v="2019-07-29T00:00:00"/>
    <d v="1899-12-30T14:46:24"/>
    <n v="20"/>
    <s v="MIN"/>
    <n v="20"/>
    <n v="20"/>
    <s v="MIN"/>
    <s v="CNF  ORSP PRT  REL  TECO"/>
  </r>
  <r>
    <n v="1538729"/>
    <x v="8"/>
    <s v="0"/>
    <s v="0070"/>
    <s v="PFC-20"/>
    <s v="PP01"/>
    <s v="PAINT"/>
    <x v="6"/>
    <d v="2019-07-29T00:00:00"/>
    <d v="1899-12-30T16:27:52"/>
    <d v="2019-07-30T00:00:00"/>
    <d v="1899-12-30T13:14:52"/>
    <n v="5.2210000000000001"/>
    <s v="H"/>
    <n v="313.26"/>
    <n v="450"/>
    <s v="MIN"/>
    <s v="CNF  PRT  REL  TECO"/>
  </r>
  <r>
    <n v="1538729"/>
    <x v="8"/>
    <s v="0"/>
    <s v="0080"/>
    <s v="PFC-99"/>
    <s v="PP01"/>
    <s v="PAINT INSPECTION"/>
    <x v="7"/>
    <d v="2019-07-31T00:00:00"/>
    <d v="1899-12-30T07:39:49"/>
    <d v="2019-07-31T00:00:00"/>
    <d v="1899-12-30T07:39:49"/>
    <n v="20"/>
    <s v="MIN"/>
    <n v="20"/>
    <n v="20"/>
    <s v="MIN"/>
    <s v="CNF  ORSP PRT  REL  TECO"/>
  </r>
  <r>
    <n v="1538729"/>
    <x v="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38729"/>
    <x v="8"/>
    <s v="0"/>
    <s v="0100"/>
    <s v="BFC-10"/>
    <s v="PP01"/>
    <s v="ASSEMBLY"/>
    <x v="8"/>
    <d v="2019-08-01T00:00:00"/>
    <d v="1899-12-30T10:30:44"/>
    <d v="2019-08-01T00:00:00"/>
    <d v="1899-12-30T15:54:39"/>
    <n v="46.267000000000003"/>
    <s v="MIN"/>
    <n v="46.267000000000003"/>
    <n v="40"/>
    <s v="MIN"/>
    <s v="CNF  PRT  REL  TECO"/>
  </r>
  <r>
    <n v="1538729"/>
    <x v="8"/>
    <s v="0"/>
    <s v="0110"/>
    <s v="BFC-90"/>
    <s v="PP01"/>
    <s v="ASSY IN PROCESS INSPECTION"/>
    <x v="9"/>
    <d v="2019-08-04T00:00:00"/>
    <d v="1899-12-30T14:33:32"/>
    <d v="2019-08-04T00:00:00"/>
    <d v="1899-12-30T14:33:32"/>
    <n v="20"/>
    <s v="MIN"/>
    <n v="20"/>
    <n v="20"/>
    <s v="MIN"/>
    <s v="CNF  ORSP PRT  REL  TECO"/>
  </r>
  <r>
    <n v="1538729"/>
    <x v="8"/>
    <s v="0"/>
    <s v="0120"/>
    <s v="BFC-90"/>
    <s v="PP01"/>
    <s v="ASSY IN PROCESS INSPECTION"/>
    <x v="10"/>
    <d v="2019-08-05T00:00:00"/>
    <d v="1899-12-30T11:04:48"/>
    <d v="2019-08-05T00:00:00"/>
    <d v="1899-12-30T11:04:48"/>
    <n v="50"/>
    <s v="MIN"/>
    <n v="50"/>
    <n v="50"/>
    <s v="MIN"/>
    <s v="CNF  ORSP PRT  REL  TECO"/>
  </r>
  <r>
    <n v="1538729"/>
    <x v="8"/>
    <s v="0"/>
    <s v="0130"/>
    <s v="BFC-99"/>
    <s v="PP01"/>
    <s v="FINAL INSPECTION"/>
    <x v="18"/>
    <d v="2019-08-05T00:00:00"/>
    <d v="1899-12-30T11:04:53"/>
    <d v="2019-08-05T00:00:00"/>
    <d v="1899-12-30T11:04:53"/>
    <n v="10"/>
    <s v="MIN"/>
    <n v="10"/>
    <n v="10"/>
    <s v="MIN"/>
    <s v="CNF  ORSP PRT  REL  TECO"/>
  </r>
  <r>
    <n v="1538729"/>
    <x v="8"/>
    <s v="0"/>
    <s v="0140"/>
    <s v="BFC-99"/>
    <s v="PP03"/>
    <s v="FINAL INSPECTION"/>
    <x v="11"/>
    <d v="2019-08-05T00:00:00"/>
    <d v="1899-12-30T16:27:11"/>
    <d v="2019-08-05T00:00:00"/>
    <d v="1899-12-30T16:27:11"/>
    <n v="10"/>
    <s v="MIN"/>
    <n v="10"/>
    <n v="10"/>
    <s v="MIN"/>
    <s v="CNF  ORSP PRT  REL  TECO"/>
  </r>
  <r>
    <n v="1538729"/>
    <x v="8"/>
    <s v="1"/>
    <s v="0010"/>
    <s v="BFC-10"/>
    <s v="PP95"/>
    <s v="ASSEMBLY"/>
    <x v="12"/>
    <d v="2019-07-22T00:00:00"/>
    <d v="1899-12-30T07:33:37"/>
    <d v="2019-07-25T00:00:00"/>
    <d v="1899-12-30T15:28:40"/>
    <n v="16.079999999999998"/>
    <s v="H"/>
    <n v="964.8"/>
    <n v="1"/>
    <s v="MIN"/>
    <s v="CNF  PRT  REL  TECO"/>
  </r>
  <r>
    <n v="1538729"/>
    <x v="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0813"/>
    <x v="16"/>
    <s v="0"/>
    <s v="0010"/>
    <s v="BFC-10"/>
    <s v="PP01"/>
    <s v="ASSEMBLY"/>
    <x v="0"/>
    <d v="2019-07-23T00:00:00"/>
    <d v="1899-12-30T12:00:33"/>
    <d v="2019-07-23T00:00:00"/>
    <d v="1899-12-30T12:01:04"/>
    <n v="16"/>
    <s v="S"/>
    <n v="0.26666666666666666"/>
    <n v="20"/>
    <s v="MIN"/>
    <s v="CNF  PRT  REL  TECO"/>
  </r>
  <r>
    <n v="1540813"/>
    <x v="16"/>
    <s v="0"/>
    <s v="0020"/>
    <s v="BFC-90"/>
    <s v="PP01"/>
    <s v="ASSY IN PROCESS INSPECTION"/>
    <x v="1"/>
    <d v="2019-07-23T00:00:00"/>
    <d v="1899-12-30T12:34:13"/>
    <d v="2019-07-23T00:00:00"/>
    <d v="1899-12-30T12:34:13"/>
    <n v="30"/>
    <s v="MIN"/>
    <n v="30"/>
    <n v="30"/>
    <s v="MIN"/>
    <s v="CNF  ORSP PRT  REL  TECO"/>
  </r>
  <r>
    <n v="1540813"/>
    <x v="16"/>
    <s v="0"/>
    <s v="0030"/>
    <s v="BFC-10"/>
    <s v="PP01"/>
    <s v="ASSEMBLY"/>
    <x v="2"/>
    <d v="2019-07-24T00:00:00"/>
    <d v="1899-12-30T07:42:06"/>
    <d v="2019-07-24T00:00:00"/>
    <d v="1899-12-30T15:54:10"/>
    <n v="11.656000000000001"/>
    <s v="H"/>
    <n v="699.36"/>
    <n v="200"/>
    <s v="MIN"/>
    <s v="CNF  PRT  REL  TECO"/>
  </r>
  <r>
    <n v="1540813"/>
    <x v="16"/>
    <s v="0"/>
    <s v="0040"/>
    <s v="BFC-10"/>
    <s v="PP01"/>
    <s v="ASSEMBLY"/>
    <x v="3"/>
    <d v="2019-07-25T00:00:00"/>
    <d v="1899-12-30T08:29:47"/>
    <d v="2019-08-01T00:00:00"/>
    <d v="1899-12-30T11:29:36"/>
    <n v="25.558"/>
    <s v="H"/>
    <n v="1533.48"/>
    <n v="500"/>
    <s v="MIN"/>
    <s v="CNF  PRT  REL  TECO"/>
  </r>
  <r>
    <n v="1540813"/>
    <x v="16"/>
    <s v="0"/>
    <s v="0050"/>
    <s v="BFC-90"/>
    <s v="PP01"/>
    <s v="ASSY IN PROCESS INSPECTION"/>
    <x v="4"/>
    <d v="2019-08-01T00:00:00"/>
    <d v="1899-12-30T14:49:44"/>
    <d v="2019-08-01T00:00:00"/>
    <d v="1899-12-30T14:49:44"/>
    <n v="20"/>
    <s v="MIN"/>
    <n v="20"/>
    <n v="20"/>
    <s v="MIN"/>
    <s v="CNF  ORSP PRT  REL  TECO"/>
  </r>
  <r>
    <n v="1540813"/>
    <x v="16"/>
    <s v="0"/>
    <s v="0060"/>
    <s v="BFC-90"/>
    <s v="PP01"/>
    <s v="ASSY IN PROCESS INSPECTION"/>
    <x v="5"/>
    <d v="2019-08-01T00:00:00"/>
    <d v="1899-12-30T14:50:16"/>
    <d v="2019-08-01T00:00:00"/>
    <d v="1899-12-30T14:50:16"/>
    <n v="20"/>
    <s v="MIN"/>
    <n v="20"/>
    <n v="20"/>
    <s v="MIN"/>
    <s v="CNF  ORSP PRT  REL  TECO"/>
  </r>
  <r>
    <n v="1540813"/>
    <x v="16"/>
    <s v="0"/>
    <s v="0070"/>
    <s v="PFC-20"/>
    <s v="PP01"/>
    <s v="PAINT"/>
    <x v="6"/>
    <d v="2019-08-01T00:00:00"/>
    <d v="1899-12-30T15:20:43"/>
    <d v="2019-08-04T00:00:00"/>
    <d v="1899-12-30T11:59:38"/>
    <n v="6.3639999999999999"/>
    <s v="H"/>
    <n v="381.84"/>
    <n v="450"/>
    <s v="MIN"/>
    <s v="CNF  PRT  REL  TECO"/>
  </r>
  <r>
    <n v="1540813"/>
    <x v="16"/>
    <s v="0"/>
    <s v="0080"/>
    <s v="PFC-99"/>
    <s v="PP01"/>
    <s v="PAINT INSPECTION"/>
    <x v="7"/>
    <d v="2019-08-08T00:00:00"/>
    <d v="1899-12-30T09:18:15"/>
    <d v="2019-08-08T00:00:00"/>
    <d v="1899-12-30T09:18:15"/>
    <n v="20"/>
    <s v="MIN"/>
    <n v="20"/>
    <n v="20"/>
    <s v="MIN"/>
    <s v="CNF  ORSP PRT  REL  TECO"/>
  </r>
  <r>
    <n v="1540813"/>
    <x v="16"/>
    <s v="0"/>
    <s v="0100"/>
    <s v="BFC-10"/>
    <s v="PP01"/>
    <s v="ASSEMBLY"/>
    <x v="8"/>
    <d v="2019-08-08T00:00:00"/>
    <d v="1899-12-30T09:34:51"/>
    <d v="2019-08-08T00:00:00"/>
    <d v="1899-12-30T11:25:42"/>
    <n v="1.87"/>
    <s v="H"/>
    <n v="112.2"/>
    <n v="40"/>
    <s v="MIN"/>
    <s v="CNF  PRT  REL  TECO"/>
  </r>
  <r>
    <n v="1540813"/>
    <x v="16"/>
    <s v="0"/>
    <s v="0110"/>
    <s v="BFC-90"/>
    <s v="PP01"/>
    <s v="ASSY IN PROCESS INSPECTION"/>
    <x v="9"/>
    <d v="2019-08-08T00:00:00"/>
    <d v="1899-12-30T10:43:45"/>
    <d v="2019-08-08T00:00:00"/>
    <d v="1899-12-30T10:43:45"/>
    <n v="20"/>
    <s v="MIN"/>
    <n v="20"/>
    <n v="20"/>
    <s v="MIN"/>
    <s v="CNF  ORSP PRT  REL  TECO"/>
  </r>
  <r>
    <n v="1540813"/>
    <x v="16"/>
    <s v="0"/>
    <s v="0120"/>
    <s v="BFC-90"/>
    <s v="PP01"/>
    <s v="ASSY IN PROCESS INSPECTION"/>
    <x v="10"/>
    <d v="2019-08-08T00:00:00"/>
    <d v="1899-12-30T10:43:56"/>
    <d v="2019-08-08T00:00:00"/>
    <d v="1899-12-30T10:43:56"/>
    <n v="50"/>
    <s v="MIN"/>
    <n v="50"/>
    <n v="50"/>
    <s v="MIN"/>
    <s v="CNF  ORSP PRT  REL  TECO"/>
  </r>
  <r>
    <n v="1540813"/>
    <x v="16"/>
    <s v="0"/>
    <s v="0140"/>
    <s v="BFC-99"/>
    <s v="PP03"/>
    <s v="FINAL INSPECTION"/>
    <x v="11"/>
    <d v="2019-08-13T00:00:00"/>
    <d v="1899-12-30T12:12:54"/>
    <d v="2019-08-13T00:00:00"/>
    <d v="1899-12-30T12:12:54"/>
    <n v="10"/>
    <s v="MIN"/>
    <n v="10"/>
    <n v="10"/>
    <s v="MIN"/>
    <s v="CNF  ORSP PRT  REL  TECO"/>
  </r>
  <r>
    <n v="1540813"/>
    <x v="16"/>
    <s v="1"/>
    <s v="0010"/>
    <s v="BFC-10"/>
    <s v="PP95"/>
    <s v="ASSEMBLY"/>
    <x v="12"/>
    <d v="2019-07-25T00:00:00"/>
    <d v="1899-12-30T07:42:04"/>
    <d v="2019-07-30T00:00:00"/>
    <d v="1899-12-30T17:57:29"/>
    <n v="30.803999999999998"/>
    <s v="H"/>
    <n v="1848.24"/>
    <n v="1"/>
    <s v="MIN"/>
    <s v="CNF  PRT  REL  TECO"/>
  </r>
  <r>
    <n v="1540813"/>
    <x v="1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0813"/>
    <x v="16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0813"/>
    <x v="16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0813"/>
    <x v="16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41379"/>
    <x v="17"/>
    <s v="0"/>
    <s v="0010"/>
    <s v="BFC-10"/>
    <s v="PP01"/>
    <s v="ASSEMBLY"/>
    <x v="0"/>
    <d v="2019-07-30T00:00:00"/>
    <d v="1899-12-30T08:10:18"/>
    <d v="2019-07-30T00:00:00"/>
    <d v="1899-12-30T08:23:57"/>
    <n v="4.55"/>
    <s v="MIN"/>
    <n v="4.55"/>
    <n v="20"/>
    <s v="MIN"/>
    <s v="CNF  PRT  REL  TECO"/>
  </r>
  <r>
    <n v="1541379"/>
    <x v="17"/>
    <s v="0"/>
    <s v="0020"/>
    <s v="BFC-90"/>
    <s v="PP01"/>
    <s v="ASSY IN PROCESS INSPECTION"/>
    <x v="1"/>
    <d v="2019-07-30T00:00:00"/>
    <d v="1899-12-30T12:07:06"/>
    <d v="2019-07-30T00:00:00"/>
    <d v="1899-12-30T12:07:06"/>
    <n v="30"/>
    <s v="MIN"/>
    <n v="30"/>
    <n v="30"/>
    <s v="MIN"/>
    <s v="CNF  ORSP PRT  REL  TECO"/>
  </r>
  <r>
    <n v="1541379"/>
    <x v="17"/>
    <s v="0"/>
    <s v="0030"/>
    <s v="BFC-10"/>
    <s v="PP01"/>
    <s v="ASSEMBLY"/>
    <x v="2"/>
    <d v="2019-07-31T00:00:00"/>
    <d v="1899-12-30T07:51:03"/>
    <d v="2019-07-31T00:00:00"/>
    <d v="1899-12-30T12:02:18"/>
    <n v="4.1879999999999997"/>
    <s v="H"/>
    <n v="251.27999999999997"/>
    <n v="200"/>
    <s v="MIN"/>
    <s v="CNF  PRT  REL  TECO"/>
  </r>
  <r>
    <n v="1541379"/>
    <x v="17"/>
    <s v="0"/>
    <s v="0040"/>
    <s v="BFC-10"/>
    <s v="PP01"/>
    <s v="ASSEMBLY"/>
    <x v="3"/>
    <d v="2019-08-07T00:00:00"/>
    <d v="1899-12-30T12:50:07"/>
    <d v="2019-08-08T00:00:00"/>
    <d v="1899-12-30T11:21:21"/>
    <n v="6.5289999999999999"/>
    <s v="H"/>
    <n v="391.74"/>
    <n v="500"/>
    <s v="MIN"/>
    <s v="CNF  PRT  REL  TECO"/>
  </r>
  <r>
    <n v="1541379"/>
    <x v="17"/>
    <s v="0"/>
    <s v="0050"/>
    <s v="BFC-90"/>
    <s v="PP01"/>
    <s v="ASSY IN PROCESS INSPECTION"/>
    <x v="4"/>
    <d v="2019-08-08T00:00:00"/>
    <d v="1899-12-30T15:42:54"/>
    <d v="2019-08-08T00:00:00"/>
    <d v="1899-12-30T15:42:54"/>
    <n v="20"/>
    <s v="MIN"/>
    <n v="20"/>
    <n v="20"/>
    <s v="MIN"/>
    <s v="CNF  ORSP PRT  REL  TECO"/>
  </r>
  <r>
    <n v="1541379"/>
    <x v="17"/>
    <s v="0"/>
    <s v="0060"/>
    <s v="BFC-90"/>
    <s v="PP01"/>
    <s v="ASSY IN PROCESS INSPECTION"/>
    <x v="5"/>
    <d v="2019-08-08T00:00:00"/>
    <d v="1899-12-30T15:43:15"/>
    <d v="2019-08-08T00:00:00"/>
    <d v="1899-12-30T15:43:15"/>
    <n v="20"/>
    <s v="MIN"/>
    <n v="20"/>
    <n v="20"/>
    <s v="MIN"/>
    <s v="CNF  ORSP PRT  REL  TECO"/>
  </r>
  <r>
    <n v="1541379"/>
    <x v="17"/>
    <s v="0"/>
    <s v="0070"/>
    <s v="PFC-20"/>
    <s v="PP01"/>
    <s v="PAINT"/>
    <x v="6"/>
    <d v="2019-08-08T00:00:00"/>
    <d v="1899-12-30T17:21:17"/>
    <d v="2019-08-14T00:00:00"/>
    <d v="1899-12-30T14:48:33"/>
    <n v="8.4779999999999998"/>
    <s v="H"/>
    <n v="508.68"/>
    <n v="450"/>
    <s v="MIN"/>
    <s v="CNF  PRT  REL  TECO"/>
  </r>
  <r>
    <n v="1541379"/>
    <x v="17"/>
    <s v="0"/>
    <s v="0080"/>
    <s v="PFC-99"/>
    <s v="PP01"/>
    <s v="PAINT INSPECTION"/>
    <x v="7"/>
    <d v="2019-08-15T00:00:00"/>
    <d v="1899-12-30T08:04:45"/>
    <d v="2019-08-15T00:00:00"/>
    <d v="1899-12-30T08:04:45"/>
    <n v="20"/>
    <s v="MIN"/>
    <n v="20"/>
    <n v="20"/>
    <s v="MIN"/>
    <s v="CNF  ORSP PRT  REL  TECO"/>
  </r>
  <r>
    <n v="1541379"/>
    <x v="1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379"/>
    <x v="17"/>
    <s v="0"/>
    <s v="0100"/>
    <s v="BFC-10"/>
    <s v="PP01"/>
    <s v="ASSEMBLY"/>
    <x v="8"/>
    <d v="2019-08-18T00:00:00"/>
    <d v="1899-12-30T12:38:09"/>
    <d v="2019-08-18T00:00:00"/>
    <d v="1899-12-30T13:25:18"/>
    <n v="47.15"/>
    <s v="MIN"/>
    <n v="47.15"/>
    <n v="40"/>
    <s v="MIN"/>
    <s v="CNF  PRT  REL  TECO"/>
  </r>
  <r>
    <n v="1541379"/>
    <x v="17"/>
    <s v="0"/>
    <s v="0110"/>
    <s v="BFC-90"/>
    <s v="PP01"/>
    <s v="ASSY IN PROCESS INSPECTION"/>
    <x v="9"/>
    <d v="2019-08-20T00:00:00"/>
    <d v="1899-12-30T16:23:37"/>
    <d v="2019-08-20T00:00:00"/>
    <d v="1899-12-30T16:23:37"/>
    <n v="20"/>
    <s v="MIN"/>
    <n v="20"/>
    <n v="20"/>
    <s v="MIN"/>
    <s v="CNF  ORSP PRT  REL  TECO"/>
  </r>
  <r>
    <n v="1541379"/>
    <x v="17"/>
    <s v="0"/>
    <s v="0120"/>
    <s v="BFC-90"/>
    <s v="PP01"/>
    <s v="ASSY IN PROCESS INSPECTION"/>
    <x v="10"/>
    <d v="2019-08-20T00:00:00"/>
    <d v="1899-12-30T16:23:48"/>
    <d v="2019-08-20T00:00:00"/>
    <d v="1899-12-30T16:23:48"/>
    <n v="50"/>
    <s v="MIN"/>
    <n v="50"/>
    <n v="50"/>
    <s v="MIN"/>
    <s v="CNF  ORSP PRT  REL  TECO"/>
  </r>
  <r>
    <n v="1541379"/>
    <x v="17"/>
    <s v="0"/>
    <s v="0130"/>
    <s v="BFC-99"/>
    <s v="PP01"/>
    <s v="FINAL INSPECTION"/>
    <x v="18"/>
    <d v="2019-08-20T00:00:00"/>
    <d v="1899-12-30T17:40:27"/>
    <d v="2019-08-20T00:00:00"/>
    <d v="1899-12-30T17:40:27"/>
    <n v="10"/>
    <s v="MIN"/>
    <n v="10"/>
    <n v="10"/>
    <s v="MIN"/>
    <s v="CNF  ORSP PRT  REL  TECO"/>
  </r>
  <r>
    <n v="1541379"/>
    <x v="17"/>
    <s v="0"/>
    <s v="0140"/>
    <s v="BFC-99"/>
    <s v="PP03"/>
    <s v="FINAL INSPECTION"/>
    <x v="11"/>
    <d v="2019-08-20T00:00:00"/>
    <d v="1899-12-30T17:47:44"/>
    <d v="2019-08-20T00:00:00"/>
    <d v="1899-12-30T17:47:44"/>
    <n v="10"/>
    <s v="MIN"/>
    <n v="10"/>
    <n v="10"/>
    <s v="MIN"/>
    <s v="CNF  ORSP PRT  REL  TECO"/>
  </r>
  <r>
    <n v="1541379"/>
    <x v="17"/>
    <s v="1"/>
    <s v="0010"/>
    <s v="BFC-10"/>
    <s v="PP95"/>
    <s v="ASSEMBLY"/>
    <x v="12"/>
    <d v="2019-08-06T00:00:00"/>
    <d v="1899-12-30T08:06:22"/>
    <d v="2019-08-08T00:00:00"/>
    <d v="1899-12-30T15:04:54"/>
    <n v="25.867000000000001"/>
    <s v="H"/>
    <n v="1552.02"/>
    <n v="1"/>
    <s v="MIN"/>
    <s v="CNF  PRT  REL  TECO"/>
  </r>
  <r>
    <n v="1541379"/>
    <x v="1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466"/>
    <x v="18"/>
    <s v="0"/>
    <s v="0010"/>
    <s v="BFC-10"/>
    <s v="PP01"/>
    <s v="ASSEMBLY"/>
    <x v="0"/>
    <d v="2019-07-24T00:00:00"/>
    <d v="1899-12-30T08:53:44"/>
    <d v="2019-07-24T00:00:00"/>
    <d v="1899-12-30T10:20:26"/>
    <n v="21.683"/>
    <s v="MIN"/>
    <n v="21.683"/>
    <n v="20"/>
    <s v="MIN"/>
    <s v="CNF  PRT  REL  TECO"/>
  </r>
  <r>
    <n v="1541466"/>
    <x v="18"/>
    <s v="0"/>
    <s v="0020"/>
    <s v="BFC-90"/>
    <s v="PP01"/>
    <s v="ASSY IN PROCESS INSPECTION"/>
    <x v="1"/>
    <d v="2019-07-24T00:00:00"/>
    <d v="1899-12-30T12:01:02"/>
    <d v="2019-07-24T00:00:00"/>
    <d v="1899-12-30T12:01:02"/>
    <n v="30"/>
    <s v="MIN"/>
    <n v="30"/>
    <n v="30"/>
    <s v="MIN"/>
    <s v="CNF  ORSP PRT  REL  TECO"/>
  </r>
  <r>
    <n v="1541466"/>
    <x v="18"/>
    <s v="0"/>
    <s v="0030"/>
    <s v="BFC-10"/>
    <s v="PP01"/>
    <s v="ASSEMBLY"/>
    <x v="2"/>
    <d v="2019-07-25T00:00:00"/>
    <d v="1899-12-30T10:57:15"/>
    <d v="2019-07-25T00:00:00"/>
    <d v="1899-12-30T14:24:20"/>
    <n v="3.4510000000000001"/>
    <s v="H"/>
    <n v="207.06"/>
    <n v="200"/>
    <s v="MIN"/>
    <s v="CNF  PRT  REL  TECO"/>
  </r>
  <r>
    <n v="1541466"/>
    <x v="18"/>
    <s v="0"/>
    <s v="0040"/>
    <s v="BFC-10"/>
    <s v="PP01"/>
    <s v="ASSEMBLY"/>
    <x v="3"/>
    <d v="2019-08-01T00:00:00"/>
    <d v="1899-12-30T13:03:03"/>
    <d v="2019-08-05T00:00:00"/>
    <d v="1899-12-30T17:52:15"/>
    <n v="22.484000000000002"/>
    <s v="H"/>
    <n v="1349.0400000000002"/>
    <n v="500"/>
    <s v="MIN"/>
    <s v="CNF  PRT  REL  TECO"/>
  </r>
  <r>
    <n v="1541466"/>
    <x v="18"/>
    <s v="0"/>
    <s v="0050"/>
    <s v="BFC-90"/>
    <s v="PP01"/>
    <s v="ASSY IN PROCESS INSPECTION"/>
    <x v="4"/>
    <d v="2019-08-06T00:00:00"/>
    <d v="1899-12-30T14:30:34"/>
    <d v="2019-08-06T00:00:00"/>
    <d v="1899-12-30T14:30:34"/>
    <n v="20"/>
    <s v="MIN"/>
    <n v="20"/>
    <n v="20"/>
    <s v="MIN"/>
    <s v="CNF  ORSP PRT  REL  TECO"/>
  </r>
  <r>
    <n v="1541466"/>
    <x v="18"/>
    <s v="0"/>
    <s v="0060"/>
    <s v="BFC-90"/>
    <s v="PP01"/>
    <s v="ASSY IN PROCESS INSPECTION"/>
    <x v="5"/>
    <d v="2019-08-06T00:00:00"/>
    <d v="1899-12-30T14:31:24"/>
    <d v="2019-08-06T00:00:00"/>
    <d v="1899-12-30T14:31:24"/>
    <n v="20"/>
    <s v="MIN"/>
    <n v="20"/>
    <n v="20"/>
    <s v="MIN"/>
    <s v="CNF  ORSP PRT  REL  TECO"/>
  </r>
  <r>
    <n v="1541466"/>
    <x v="18"/>
    <s v="0"/>
    <s v="0070"/>
    <s v="PFC-20"/>
    <s v="PP01"/>
    <s v="PAINT"/>
    <x v="6"/>
    <d v="2019-08-06T00:00:00"/>
    <d v="1899-12-30T15:30:59"/>
    <d v="2019-08-07T00:00:00"/>
    <d v="1899-12-30T13:10:06"/>
    <n v="11.198"/>
    <s v="H"/>
    <n v="671.88"/>
    <n v="450"/>
    <s v="MIN"/>
    <s v="CNF  PRT  REL  TECO"/>
  </r>
  <r>
    <n v="1541466"/>
    <x v="18"/>
    <s v="0"/>
    <s v="0080"/>
    <s v="PFC-99"/>
    <s v="PP01"/>
    <s v="PAINT INSPECTION"/>
    <x v="7"/>
    <d v="2019-08-08T00:00:00"/>
    <d v="1899-12-30T08:13:59"/>
    <d v="2019-08-08T00:00:00"/>
    <d v="1899-12-30T08:13:59"/>
    <n v="20"/>
    <s v="MIN"/>
    <n v="20"/>
    <n v="20"/>
    <s v="MIN"/>
    <s v="CNF  ORSP PRT  REL  TECO"/>
  </r>
  <r>
    <n v="1541466"/>
    <x v="1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466"/>
    <x v="18"/>
    <s v="0"/>
    <s v="0100"/>
    <s v="BFC-10"/>
    <s v="PP01"/>
    <s v="ASSEMBLY"/>
    <x v="8"/>
    <d v="2019-08-14T00:00:00"/>
    <d v="1899-12-30T08:03:26"/>
    <d v="2019-08-15T00:00:00"/>
    <d v="1899-12-30T09:02:04"/>
    <n v="3.3719999999999999"/>
    <s v="H"/>
    <n v="202.32"/>
    <n v="40"/>
    <s v="MIN"/>
    <s v="CNF  PRT  REL  TECO"/>
  </r>
  <r>
    <n v="1541466"/>
    <x v="18"/>
    <s v="0"/>
    <s v="0110"/>
    <s v="BFC-90"/>
    <s v="PP01"/>
    <s v="ASSY IN PROCESS INSPECTION"/>
    <x v="9"/>
    <d v="2019-08-15T00:00:00"/>
    <d v="1899-12-30T15:46:57"/>
    <d v="2019-08-15T00:00:00"/>
    <d v="1899-12-30T15:46:57"/>
    <n v="20"/>
    <s v="MIN"/>
    <n v="20"/>
    <n v="20"/>
    <s v="MIN"/>
    <s v="CNF  ORSP PRT  REL  TECO"/>
  </r>
  <r>
    <n v="1541466"/>
    <x v="18"/>
    <s v="0"/>
    <s v="0120"/>
    <s v="BFC-90"/>
    <s v="PP01"/>
    <s v="ASSY IN PROCESS INSPECTION"/>
    <x v="10"/>
    <d v="2019-08-15T00:00:00"/>
    <d v="1899-12-30T15:47:03"/>
    <d v="2019-08-15T00:00:00"/>
    <d v="1899-12-30T15:47:03"/>
    <n v="50"/>
    <s v="MIN"/>
    <n v="50"/>
    <n v="50"/>
    <s v="MIN"/>
    <s v="CNF  ORSP PRT  REL  TECO"/>
  </r>
  <r>
    <n v="1541466"/>
    <x v="18"/>
    <s v="0"/>
    <s v="0130"/>
    <s v="BFC-99"/>
    <s v="PP01"/>
    <s v="FINAL INSPECTION"/>
    <x v="18"/>
    <d v="2019-08-15T00:00:00"/>
    <d v="1899-12-30T15:47:08"/>
    <d v="2019-08-15T00:00:00"/>
    <d v="1899-12-30T15:47:08"/>
    <n v="10"/>
    <s v="MIN"/>
    <n v="10"/>
    <n v="10"/>
    <s v="MIN"/>
    <s v="CNF  ORSP PRT  REL  TECO"/>
  </r>
  <r>
    <n v="1541466"/>
    <x v="18"/>
    <s v="0"/>
    <s v="0140"/>
    <s v="BFC-99"/>
    <s v="PP03"/>
    <s v="FINAL INSPECTION"/>
    <x v="11"/>
    <d v="2019-08-18T00:00:00"/>
    <d v="1899-12-30T10:24:23"/>
    <d v="2019-08-18T00:00:00"/>
    <d v="1899-12-30T10:24:23"/>
    <n v="10"/>
    <s v="MIN"/>
    <n v="10"/>
    <n v="10"/>
    <s v="MIN"/>
    <s v="CNF  ORSP PRT  REL  TECO"/>
  </r>
  <r>
    <n v="1541466"/>
    <x v="18"/>
    <s v="1"/>
    <s v="0010"/>
    <s v="BFC-10"/>
    <s v="PP95"/>
    <s v="ASSEMBLY"/>
    <x v="12"/>
    <d v="2019-08-04T00:00:00"/>
    <d v="1899-12-30T07:55:43"/>
    <d v="2019-08-06T00:00:00"/>
    <d v="1899-12-30T14:17:16"/>
    <n v="19.234999999999999"/>
    <s v="H"/>
    <n v="1154.0999999999999"/>
    <n v="1"/>
    <s v="MIN"/>
    <s v="CNF  PRT  REL  TECO"/>
  </r>
  <r>
    <n v="1541466"/>
    <x v="18"/>
    <s v="2"/>
    <s v="0070"/>
    <s v="PFC-20"/>
    <s v="PP95"/>
    <s v="PAINT"/>
    <x v="13"/>
    <d v="2019-08-07T00:00:00"/>
    <d v="1899-12-30T07:58:18"/>
    <d v="2019-08-07T00:00:00"/>
    <d v="1899-12-30T10:56:59"/>
    <n v="2.9780000000000002"/>
    <s v="H"/>
    <n v="178.68"/>
    <n v="5"/>
    <s v="MIN"/>
    <s v="CNF  PRT  REL  TECO"/>
  </r>
  <r>
    <n v="1541467"/>
    <x v="16"/>
    <s v="0"/>
    <s v="0010"/>
    <s v="BFC-10"/>
    <s v="PP01"/>
    <s v="ASSEMBLY"/>
    <x v="0"/>
    <d v="2019-07-25T00:00:00"/>
    <d v="1899-12-30T12:26:53"/>
    <d v="2019-07-25T00:00:00"/>
    <d v="1899-12-30T13:06:10"/>
    <n v="13.1"/>
    <s v="MIN"/>
    <n v="13.1"/>
    <n v="20"/>
    <s v="MIN"/>
    <s v="CNF  PRT  REL  TECO"/>
  </r>
  <r>
    <n v="1541467"/>
    <x v="16"/>
    <s v="0"/>
    <s v="0020"/>
    <s v="BFC-90"/>
    <s v="PP01"/>
    <s v="ASSY IN PROCESS INSPECTION"/>
    <x v="1"/>
    <d v="2019-07-25T00:00:00"/>
    <d v="1899-12-30T14:00:23"/>
    <d v="2019-07-25T00:00:00"/>
    <d v="1899-12-30T14:00:23"/>
    <n v="30"/>
    <s v="MIN"/>
    <n v="30"/>
    <n v="30"/>
    <s v="MIN"/>
    <s v="CNF  ORSP PRT  REL  TECO"/>
  </r>
  <r>
    <n v="1541467"/>
    <x v="16"/>
    <s v="0"/>
    <s v="0030"/>
    <s v="BFC-10"/>
    <s v="PP01"/>
    <s v="ASSEMBLY"/>
    <x v="2"/>
    <d v="2019-07-25T00:00:00"/>
    <d v="1899-12-30T14:52:54"/>
    <d v="2019-07-30T00:00:00"/>
    <d v="1899-12-30T16:02:57"/>
    <n v="521.76700000000005"/>
    <s v="MIN"/>
    <n v="521.76700000000005"/>
    <n v="200"/>
    <s v="MIN"/>
    <s v="CNF  PRT  REL  TECO"/>
  </r>
  <r>
    <n v="1541467"/>
    <x v="16"/>
    <s v="0"/>
    <s v="0040"/>
    <s v="BFC-10"/>
    <s v="PP01"/>
    <s v="ASSEMBLY"/>
    <x v="3"/>
    <d v="2019-07-30T00:00:00"/>
    <d v="1899-12-30T16:03:25"/>
    <d v="2019-08-01T00:00:00"/>
    <d v="1899-12-30T14:42:16"/>
    <n v="18.408000000000001"/>
    <s v="H"/>
    <n v="1104.48"/>
    <n v="500"/>
    <s v="MIN"/>
    <s v="CNF  PRT  REL  TECO"/>
  </r>
  <r>
    <n v="1541467"/>
    <x v="16"/>
    <s v="0"/>
    <s v="0050"/>
    <s v="BFC-90"/>
    <s v="PP01"/>
    <s v="ASSY IN PROCESS INSPECTION"/>
    <x v="4"/>
    <d v="2019-08-01T00:00:00"/>
    <d v="1899-12-30T14:34:19"/>
    <d v="2019-08-01T00:00:00"/>
    <d v="1899-12-30T14:34:19"/>
    <n v="20"/>
    <s v="MIN"/>
    <n v="20"/>
    <n v="20"/>
    <s v="MIN"/>
    <s v="CNF  ORSP PRT  REL  TECO"/>
  </r>
  <r>
    <n v="1541467"/>
    <x v="16"/>
    <s v="0"/>
    <s v="0060"/>
    <s v="BFC-90"/>
    <s v="PP01"/>
    <s v="ASSY IN PROCESS INSPECTION"/>
    <x v="5"/>
    <d v="2019-08-01T00:00:00"/>
    <d v="1899-12-30T14:34:22"/>
    <d v="2019-08-01T00:00:00"/>
    <d v="1899-12-30T14:34:22"/>
    <n v="20"/>
    <s v="MIN"/>
    <n v="20"/>
    <n v="20"/>
    <s v="MIN"/>
    <s v="CNF  ORSP PRT  REL  TECO"/>
  </r>
  <r>
    <n v="1541467"/>
    <x v="16"/>
    <s v="0"/>
    <s v="0070"/>
    <s v="PFC-20"/>
    <s v="PP01"/>
    <s v="PAINT"/>
    <x v="6"/>
    <d v="2019-08-01T00:00:00"/>
    <d v="1899-12-30T17:19:32"/>
    <d v="2019-08-04T00:00:00"/>
    <d v="1899-12-30T12:56:24"/>
    <n v="7.1079999999999997"/>
    <s v="H"/>
    <n v="426.47999999999996"/>
    <n v="450"/>
    <s v="MIN"/>
    <s v="CNF  PRT  REL  TECO"/>
  </r>
  <r>
    <n v="1541467"/>
    <x v="16"/>
    <s v="0"/>
    <s v="0080"/>
    <s v="PFC-99"/>
    <s v="PP01"/>
    <s v="PAINT INSPECTION"/>
    <x v="7"/>
    <d v="2019-08-07T00:00:00"/>
    <d v="1899-12-30T13:50:01"/>
    <d v="2019-08-07T00:00:00"/>
    <d v="1899-12-30T13:50:01"/>
    <n v="20"/>
    <s v="MIN"/>
    <n v="20"/>
    <n v="20"/>
    <s v="MIN"/>
    <s v="CNF  ORSP PRT  REL  TECO"/>
  </r>
  <r>
    <n v="1541467"/>
    <x v="1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467"/>
    <x v="16"/>
    <s v="0"/>
    <s v="0100"/>
    <s v="BFC-10"/>
    <s v="PP01"/>
    <s v="ASSEMBLY"/>
    <x v="8"/>
    <d v="2019-08-07T00:00:00"/>
    <d v="1899-12-30T17:38:05"/>
    <d v="2019-08-07T00:00:00"/>
    <d v="1899-12-30T17:54:27"/>
    <n v="5.45"/>
    <s v="MIN"/>
    <n v="5.45"/>
    <n v="40"/>
    <s v="MIN"/>
    <s v="CNF  PRT  REL  TECO"/>
  </r>
  <r>
    <n v="1541467"/>
    <x v="16"/>
    <s v="0"/>
    <s v="0110"/>
    <s v="BFC-90"/>
    <s v="PP01"/>
    <s v="ASSY IN PROCESS INSPECTION"/>
    <x v="9"/>
    <d v="2019-08-08T00:00:00"/>
    <d v="1899-12-30T09:17:34"/>
    <d v="2019-08-08T00:00:00"/>
    <d v="1899-12-30T09:17:34"/>
    <n v="20"/>
    <s v="MIN"/>
    <n v="20"/>
    <n v="20"/>
    <s v="MIN"/>
    <s v="CNF  ORSP PRT  REL  TECO"/>
  </r>
  <r>
    <n v="1541467"/>
    <x v="16"/>
    <s v="0"/>
    <s v="0120"/>
    <s v="BFC-90"/>
    <s v="PP01"/>
    <s v="ASSY IN PROCESS INSPECTION"/>
    <x v="10"/>
    <d v="2019-08-08T00:00:00"/>
    <d v="1899-12-30T09:17:41"/>
    <d v="2019-08-08T00:00:00"/>
    <d v="1899-12-30T09:17:41"/>
    <n v="50"/>
    <s v="MIN"/>
    <n v="50"/>
    <n v="50"/>
    <s v="MIN"/>
    <s v="CNF  ORSP PRT  REL  TECO"/>
  </r>
  <r>
    <n v="1541467"/>
    <x v="16"/>
    <s v="0"/>
    <s v="0130"/>
    <s v="BFC-99"/>
    <s v="PP01"/>
    <s v="FINAL INSPECTION"/>
    <x v="18"/>
    <d v="2019-08-08T00:00:00"/>
    <d v="1899-12-30T09:17:45"/>
    <d v="2019-08-08T00:00:00"/>
    <d v="1899-12-30T09:17:45"/>
    <n v="10"/>
    <s v="MIN"/>
    <n v="10"/>
    <n v="10"/>
    <s v="MIN"/>
    <s v="CNF  ORSP PRT  REL  TECO"/>
  </r>
  <r>
    <n v="1541467"/>
    <x v="16"/>
    <s v="0"/>
    <s v="0140"/>
    <s v="BFC-99"/>
    <s v="PP03"/>
    <s v="FINAL INSPECTION"/>
    <x v="11"/>
    <d v="2019-08-13T00:00:00"/>
    <d v="1899-12-30T12:13:09"/>
    <d v="2019-08-13T00:00:00"/>
    <d v="1899-12-30T12:13:09"/>
    <n v="10"/>
    <s v="MIN"/>
    <n v="10"/>
    <n v="10"/>
    <s v="MIN"/>
    <s v="CNF  ORSP PRT  REL  TECO"/>
  </r>
  <r>
    <n v="1541467"/>
    <x v="16"/>
    <s v="1"/>
    <s v="0010"/>
    <s v="BFC-10"/>
    <s v="PP95"/>
    <s v="ASSEMBLY"/>
    <x v="12"/>
    <d v="2019-08-06T00:00:00"/>
    <d v="1899-12-30T07:39:28"/>
    <d v="2019-08-06T00:00:00"/>
    <d v="1899-12-30T15:55:22"/>
    <n v="10.387"/>
    <s v="H"/>
    <n v="623.22"/>
    <n v="1"/>
    <s v="MIN"/>
    <s v="CNF  PRT  REL  TECO"/>
  </r>
  <r>
    <n v="1541467"/>
    <x v="16"/>
    <s v="2"/>
    <s v="0070"/>
    <s v="PFC-20"/>
    <s v="PP95"/>
    <s v="PAINT"/>
    <x v="13"/>
    <d v="2019-08-04T00:00:00"/>
    <d v="1899-12-30T07:42:24"/>
    <d v="2019-08-04T00:00:00"/>
    <d v="1899-12-30T11:01:21"/>
    <n v="3.3159999999999998"/>
    <s v="H"/>
    <n v="198.95999999999998"/>
    <n v="5"/>
    <s v="MIN"/>
    <s v="CNF  PRT  REL  TECO"/>
  </r>
  <r>
    <n v="1541468"/>
    <x v="18"/>
    <s v="0"/>
    <s v="0010"/>
    <s v="BFC-10"/>
    <s v="PP01"/>
    <s v="ASSEMBLY"/>
    <x v="0"/>
    <d v="2019-07-24T00:00:00"/>
    <d v="1899-12-30T08:53:44"/>
    <d v="2019-07-24T00:00:00"/>
    <d v="1899-12-30T10:20:26"/>
    <n v="21.683"/>
    <s v="MIN"/>
    <n v="21.683"/>
    <n v="20"/>
    <s v="MIN"/>
    <s v="CNF  PRT  REL  TECO"/>
  </r>
  <r>
    <n v="1541468"/>
    <x v="18"/>
    <s v="0"/>
    <s v="0020"/>
    <s v="BFC-90"/>
    <s v="PP01"/>
    <s v="ASSY IN PROCESS INSPECTION"/>
    <x v="1"/>
    <d v="2019-07-24T00:00:00"/>
    <d v="1899-12-30T12:01:31"/>
    <d v="2019-07-24T00:00:00"/>
    <d v="1899-12-30T12:01:31"/>
    <n v="30"/>
    <s v="MIN"/>
    <n v="30"/>
    <n v="30"/>
    <s v="MIN"/>
    <s v="CNF  ORSP PRT  REL  TECO"/>
  </r>
  <r>
    <n v="1541468"/>
    <x v="18"/>
    <s v="0"/>
    <s v="0030"/>
    <s v="BFC-10"/>
    <s v="PP01"/>
    <s v="ASSEMBLY"/>
    <x v="2"/>
    <d v="2019-07-25T00:00:00"/>
    <d v="1899-12-30T07:46:19"/>
    <d v="2019-07-25T00:00:00"/>
    <d v="1899-12-30T10:57:15"/>
    <n v="3.1819999999999999"/>
    <s v="H"/>
    <n v="190.92"/>
    <n v="200"/>
    <s v="MIN"/>
    <s v="CNF  PRT  REL  TECO"/>
  </r>
  <r>
    <n v="1541468"/>
    <x v="18"/>
    <s v="0"/>
    <s v="0040"/>
    <s v="BFC-10"/>
    <s v="PP01"/>
    <s v="ASSEMBLY"/>
    <x v="3"/>
    <d v="2019-07-29T00:00:00"/>
    <d v="1899-12-30T07:34:33"/>
    <d v="2019-08-05T00:00:00"/>
    <d v="1899-12-30T17:54:13"/>
    <n v="1925.7159999999999"/>
    <s v="MIN"/>
    <n v="1925.7159999999999"/>
    <n v="500"/>
    <s v="MIN"/>
    <s v="CNF  PRT  REL  TECO"/>
  </r>
  <r>
    <n v="1541468"/>
    <x v="18"/>
    <s v="0"/>
    <s v="0050"/>
    <s v="BFC-90"/>
    <s v="PP01"/>
    <s v="ASSY IN PROCESS INSPECTION"/>
    <x v="4"/>
    <d v="2019-08-06T00:00:00"/>
    <d v="1899-12-30T09:40:38"/>
    <d v="2019-08-06T00:00:00"/>
    <d v="1899-12-30T09:40:38"/>
    <n v="20"/>
    <s v="MIN"/>
    <n v="20"/>
    <n v="20"/>
    <s v="MIN"/>
    <s v="CNF  ORSP PRT  REL  TECO"/>
  </r>
  <r>
    <n v="1541468"/>
    <x v="18"/>
    <s v="0"/>
    <s v="0060"/>
    <s v="BFC-90"/>
    <s v="PP01"/>
    <s v="ASSY IN PROCESS INSPECTION"/>
    <x v="5"/>
    <d v="2019-08-06T00:00:00"/>
    <d v="1899-12-30T09:41:34"/>
    <d v="2019-08-06T00:00:00"/>
    <d v="1899-12-30T09:41:34"/>
    <n v="20"/>
    <s v="MIN"/>
    <n v="20"/>
    <n v="20"/>
    <s v="MIN"/>
    <s v="CNF  ORSP PRT  REL  TECO"/>
  </r>
  <r>
    <n v="1541468"/>
    <x v="18"/>
    <s v="0"/>
    <s v="0070"/>
    <s v="PFC-20"/>
    <s v="PP01"/>
    <s v="PAINT"/>
    <x v="6"/>
    <d v="2019-08-06T00:00:00"/>
    <d v="1899-12-30T11:35:44"/>
    <d v="2019-08-06T00:00:00"/>
    <d v="1899-12-30T21:52:38"/>
    <n v="5.4880000000000004"/>
    <s v="H"/>
    <n v="329.28000000000003"/>
    <n v="450"/>
    <s v="MIN"/>
    <s v="CNF  PRT  REL  TECO"/>
  </r>
  <r>
    <n v="1541468"/>
    <x v="18"/>
    <s v="0"/>
    <s v="0080"/>
    <s v="PFC-99"/>
    <s v="PP01"/>
    <s v="PAINT INSPECTION"/>
    <x v="7"/>
    <d v="2019-08-07T00:00:00"/>
    <d v="1899-12-30T07:58:51"/>
    <d v="2019-08-07T00:00:00"/>
    <d v="1899-12-30T07:58:51"/>
    <n v="20"/>
    <s v="MIN"/>
    <n v="20"/>
    <n v="20"/>
    <s v="MIN"/>
    <s v="CNF  ORSP PRT  REL  TECO"/>
  </r>
  <r>
    <n v="1541468"/>
    <x v="18"/>
    <s v="0"/>
    <s v="0100"/>
    <s v="BFC-10"/>
    <s v="PP01"/>
    <s v="ASSEMBLY"/>
    <x v="8"/>
    <d v="2019-08-14T00:00:00"/>
    <d v="1899-12-30T09:32:56"/>
    <d v="2019-08-14T00:00:00"/>
    <d v="1899-12-30T15:01:11"/>
    <n v="54.966999999999999"/>
    <s v="MIN"/>
    <n v="54.966999999999999"/>
    <n v="40"/>
    <s v="MIN"/>
    <s v="CNF  PRT  REL  TECO"/>
  </r>
  <r>
    <n v="1541468"/>
    <x v="18"/>
    <s v="0"/>
    <s v="0110"/>
    <s v="BFC-90"/>
    <s v="PP01"/>
    <s v="ASSY IN PROCESS INSPECTION"/>
    <x v="9"/>
    <d v="2019-08-15T00:00:00"/>
    <d v="1899-12-30T07:30:16"/>
    <d v="2019-08-15T00:00:00"/>
    <d v="1899-12-30T07:30:16"/>
    <n v="20"/>
    <s v="MIN"/>
    <n v="20"/>
    <n v="20"/>
    <s v="MIN"/>
    <s v="CNF  ORSP PRT  REL  TECO"/>
  </r>
  <r>
    <n v="1541468"/>
    <x v="18"/>
    <s v="0"/>
    <s v="0120"/>
    <s v="BFC-90"/>
    <s v="PP01"/>
    <s v="ASSY IN PROCESS INSPECTION"/>
    <x v="10"/>
    <d v="2019-08-15T00:00:00"/>
    <d v="1899-12-30T07:30:20"/>
    <d v="2019-08-15T00:00:00"/>
    <d v="1899-12-30T07:30:20"/>
    <n v="50"/>
    <s v="MIN"/>
    <n v="50"/>
    <n v="50"/>
    <s v="MIN"/>
    <s v="CNF  ORSP PRT  REL  TECO"/>
  </r>
  <r>
    <n v="1541468"/>
    <x v="18"/>
    <s v="0"/>
    <s v="0140"/>
    <s v="BFC-99"/>
    <s v="PP03"/>
    <s v="FINAL INSPECTION"/>
    <x v="11"/>
    <d v="2019-08-18T00:00:00"/>
    <d v="1899-12-30T09:23:09"/>
    <d v="2019-08-18T00:00:00"/>
    <d v="1899-12-30T09:23:09"/>
    <n v="10"/>
    <s v="MIN"/>
    <n v="10"/>
    <n v="10"/>
    <s v="MIN"/>
    <s v="CNF  ORSP PRT  REL  TECO"/>
  </r>
  <r>
    <n v="1541468"/>
    <x v="18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1468"/>
    <x v="1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468"/>
    <x v="18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1468"/>
    <x v="18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1468"/>
    <x v="18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41469"/>
    <x v="16"/>
    <s v="0"/>
    <s v="0010"/>
    <s v="BFC-10"/>
    <s v="PP01"/>
    <s v="ASSEMBLY"/>
    <x v="19"/>
    <d v="2019-07-25T00:00:00"/>
    <d v="1899-12-30T12:26:53"/>
    <d v="2019-07-25T00:00:00"/>
    <d v="1899-12-30T13:06:10"/>
    <n v="13.1"/>
    <s v="MIN"/>
    <n v="13.1"/>
    <n v="20"/>
    <s v="MIN"/>
    <s v="CNF  PRT  REL  TECO"/>
  </r>
  <r>
    <n v="1541469"/>
    <x v="16"/>
    <s v="0"/>
    <s v="0020"/>
    <s v="BFC-90"/>
    <s v="PP01"/>
    <s v="ASSY IN PROCESS INSPECTION"/>
    <x v="1"/>
    <d v="2019-07-25T00:00:00"/>
    <d v="1899-12-30T13:14:57"/>
    <d v="2019-07-25T00:00:00"/>
    <d v="1899-12-30T13:14:57"/>
    <n v="30"/>
    <s v="MIN"/>
    <n v="30"/>
    <n v="30"/>
    <s v="MIN"/>
    <s v="CNF  ORSP PRT  REL  TECO"/>
  </r>
  <r>
    <n v="1541469"/>
    <x v="16"/>
    <s v="0"/>
    <s v="0030"/>
    <s v="BFC-10"/>
    <s v="PP01"/>
    <s v="ASSEMBLY"/>
    <x v="2"/>
    <d v="2019-07-25T00:00:00"/>
    <d v="1899-12-30T14:52:15"/>
    <d v="2019-07-28T00:00:00"/>
    <d v="1899-12-30T11:07:55"/>
    <n v="224.99700000000001"/>
    <s v="MIN"/>
    <n v="224.99700000000001"/>
    <n v="200"/>
    <s v="MIN"/>
    <s v="CNF  PRT  REL  TECO"/>
  </r>
  <r>
    <n v="1541469"/>
    <x v="16"/>
    <s v="0"/>
    <s v="0040"/>
    <s v="BFC-10"/>
    <s v="PP01"/>
    <s v="ASSEMBLY"/>
    <x v="3"/>
    <d v="2019-07-29T00:00:00"/>
    <d v="1899-12-30T07:51:01"/>
    <d v="2019-08-01T00:00:00"/>
    <d v="1899-12-30T14:01:41"/>
    <n v="16.846"/>
    <s v="H"/>
    <n v="1010.76"/>
    <n v="500"/>
    <s v="MIN"/>
    <s v="CNF  PRT  REL  TECO"/>
  </r>
  <r>
    <n v="1541469"/>
    <x v="16"/>
    <s v="0"/>
    <s v="0050"/>
    <s v="BFC-90"/>
    <s v="PP01"/>
    <s v="ASSY IN PROCESS INSPECTION"/>
    <x v="4"/>
    <d v="2019-08-01T00:00:00"/>
    <d v="1899-12-30T13:12:23"/>
    <d v="2019-08-01T00:00:00"/>
    <d v="1899-12-30T13:12:23"/>
    <n v="20"/>
    <s v="MIN"/>
    <n v="20"/>
    <n v="20"/>
    <s v="MIN"/>
    <s v="CNF  ORSP PRT  REL  TECO"/>
  </r>
  <r>
    <n v="1541469"/>
    <x v="16"/>
    <s v="0"/>
    <s v="0060"/>
    <s v="BFC-90"/>
    <s v="PP01"/>
    <s v="ASSY IN PROCESS INSPECTION"/>
    <x v="5"/>
    <d v="2019-08-01T00:00:00"/>
    <d v="1899-12-30T13:12:27"/>
    <d v="2019-08-01T00:00:00"/>
    <d v="1899-12-30T13:12:27"/>
    <n v="20"/>
    <s v="MIN"/>
    <n v="20"/>
    <n v="20"/>
    <s v="MIN"/>
    <s v="CNF  ORSP PRT  REL  TECO"/>
  </r>
  <r>
    <n v="1541469"/>
    <x v="16"/>
    <s v="0"/>
    <s v="0070"/>
    <s v="PFC-20"/>
    <s v="PP01"/>
    <s v="PAINT"/>
    <x v="6"/>
    <d v="2019-08-01T00:00:00"/>
    <d v="1899-12-30T16:42:46"/>
    <d v="2019-08-04T00:00:00"/>
    <d v="1899-12-30T11:59:38"/>
    <n v="7.3730000000000002"/>
    <s v="H"/>
    <n v="442.38"/>
    <n v="450"/>
    <s v="MIN"/>
    <s v="CNF  PRT  REL  TECO"/>
  </r>
  <r>
    <n v="1541469"/>
    <x v="16"/>
    <s v="0"/>
    <s v="0080"/>
    <s v="PFC-99"/>
    <s v="PP01"/>
    <s v="PAINT INSPECTION"/>
    <x v="7"/>
    <d v="2019-08-06T00:00:00"/>
    <d v="1899-12-30T16:53:33"/>
    <d v="2019-08-06T00:00:00"/>
    <d v="1899-12-30T16:53:33"/>
    <n v="20"/>
    <s v="MIN"/>
    <n v="20"/>
    <n v="20"/>
    <s v="MIN"/>
    <s v="CNF  ORSP PRT  REL  TECO"/>
  </r>
  <r>
    <n v="1541469"/>
    <x v="1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469"/>
    <x v="16"/>
    <s v="0"/>
    <s v="0100"/>
    <s v="BFC-10"/>
    <s v="PP01"/>
    <s v="ASSEMBLY"/>
    <x v="8"/>
    <d v="2019-08-06T00:00:00"/>
    <d v="1899-12-30T17:01:07"/>
    <d v="2019-08-06T00:00:00"/>
    <d v="1899-12-30T17:34:27"/>
    <n v="6.6829999999999998"/>
    <s v="MIN"/>
    <n v="6.6829999999999998"/>
    <n v="40"/>
    <s v="MIN"/>
    <s v="CNF  PRT  REL  TECO"/>
  </r>
  <r>
    <n v="1541469"/>
    <x v="16"/>
    <s v="0"/>
    <s v="0110"/>
    <s v="BFC-90"/>
    <s v="PP01"/>
    <s v="ASSY IN PROCESS INSPECTION"/>
    <x v="9"/>
    <d v="2019-08-06T00:00:00"/>
    <d v="1899-12-30T17:50:43"/>
    <d v="2019-08-06T00:00:00"/>
    <d v="1899-12-30T17:50:43"/>
    <n v="20"/>
    <s v="MIN"/>
    <n v="20"/>
    <n v="20"/>
    <s v="MIN"/>
    <s v="CNF  ORSP PRT  REL  TECO"/>
  </r>
  <r>
    <n v="1541469"/>
    <x v="16"/>
    <s v="0"/>
    <s v="0120"/>
    <s v="BFC-90"/>
    <s v="PP01"/>
    <s v="ASSY IN PROCESS INSPECTION"/>
    <x v="10"/>
    <d v="2019-08-06T00:00:00"/>
    <d v="1899-12-30T17:50:48"/>
    <d v="2019-08-06T00:00:00"/>
    <d v="1899-12-30T17:50:48"/>
    <n v="50"/>
    <s v="MIN"/>
    <n v="50"/>
    <n v="50"/>
    <s v="MIN"/>
    <s v="CNF  ORSP PRT  REL  TECO"/>
  </r>
  <r>
    <n v="1541469"/>
    <x v="16"/>
    <s v="0"/>
    <s v="0130"/>
    <s v="BFC-99"/>
    <s v="PP01"/>
    <s v="FINAL INSPECTION"/>
    <x v="18"/>
    <d v="2019-08-06T00:00:00"/>
    <d v="1899-12-30T17:50:54"/>
    <d v="2019-08-06T00:00:00"/>
    <d v="1899-12-30T17:50:54"/>
    <n v="10"/>
    <s v="MIN"/>
    <n v="10"/>
    <n v="10"/>
    <s v="MIN"/>
    <s v="CNF  ORSP PRT  REL  TECO"/>
  </r>
  <r>
    <n v="1541469"/>
    <x v="16"/>
    <s v="0"/>
    <s v="0140"/>
    <s v="BFC-99"/>
    <s v="PP03"/>
    <s v="FINAL INSPECTION"/>
    <x v="11"/>
    <d v="2019-08-06T00:00:00"/>
    <d v="1899-12-30T16:51:59"/>
    <d v="2019-08-06T00:00:00"/>
    <d v="1899-12-30T16:51:59"/>
    <n v="10"/>
    <s v="MIN"/>
    <n v="10"/>
    <n v="10"/>
    <s v="MIN"/>
    <s v="CNF  ORSP PRT  REL  TECO"/>
  </r>
  <r>
    <n v="1541469"/>
    <x v="16"/>
    <s v="1"/>
    <s v="0010"/>
    <s v="BFC-10"/>
    <s v="PP95"/>
    <s v="ASSEMBLY"/>
    <x v="12"/>
    <d v="2019-08-05T00:00:00"/>
    <d v="1899-12-30T07:42:04"/>
    <d v="2019-08-05T00:00:00"/>
    <d v="1899-12-30T17:55:31"/>
    <n v="23.126999999999999"/>
    <s v="H"/>
    <n v="1387.62"/>
    <n v="1"/>
    <s v="MIN"/>
    <s v="CNF  PRT  REL  TECO"/>
  </r>
  <r>
    <n v="1541469"/>
    <x v="1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470"/>
    <x v="16"/>
    <s v="0"/>
    <s v="0010"/>
    <s v="BFC-10"/>
    <s v="PP01"/>
    <s v="ASSEMBLY"/>
    <x v="0"/>
    <d v="2019-07-24T00:00:00"/>
    <d v="1899-12-30T08:53:44"/>
    <d v="2019-07-24T00:00:00"/>
    <d v="1899-12-30T10:20:26"/>
    <n v="21.683"/>
    <s v="MIN"/>
    <n v="21.683"/>
    <n v="20"/>
    <s v="MIN"/>
    <s v="CNF  PRT  REL  TECO"/>
  </r>
  <r>
    <n v="1541470"/>
    <x v="16"/>
    <s v="0"/>
    <s v="0020"/>
    <s v="BFC-90"/>
    <s v="PP01"/>
    <s v="ASSY IN PROCESS INSPECTION"/>
    <x v="1"/>
    <d v="2019-07-24T00:00:00"/>
    <d v="1899-12-30T12:01:53"/>
    <d v="2019-07-24T00:00:00"/>
    <d v="1899-12-30T12:01:53"/>
    <n v="30"/>
    <s v="MIN"/>
    <n v="30"/>
    <n v="30"/>
    <s v="MIN"/>
    <s v="CNF  ORSP PRT  REL  TECO"/>
  </r>
  <r>
    <n v="1541470"/>
    <x v="16"/>
    <s v="0"/>
    <s v="0030"/>
    <s v="BFC-10"/>
    <s v="PP01"/>
    <s v="ASSEMBLY"/>
    <x v="2"/>
    <d v="2019-07-25T00:00:00"/>
    <d v="1899-12-30T07:38:45"/>
    <d v="2019-07-25T00:00:00"/>
    <d v="1899-12-30T10:58:23"/>
    <n v="3.327"/>
    <s v="H"/>
    <n v="199.62"/>
    <n v="200"/>
    <s v="MIN"/>
    <s v="CNF  PRT  REL  TECO"/>
  </r>
  <r>
    <n v="1541470"/>
    <x v="16"/>
    <s v="0"/>
    <s v="0040"/>
    <s v="BFC-10"/>
    <s v="PP01"/>
    <s v="ASSEMBLY"/>
    <x v="3"/>
    <d v="2019-08-01T00:00:00"/>
    <d v="1899-12-30T07:31:26"/>
    <d v="2019-08-01T00:00:00"/>
    <d v="1899-12-30T10:24:16"/>
    <n v="2.8809999999999998"/>
    <s v="H"/>
    <n v="172.85999999999999"/>
    <n v="500"/>
    <s v="MIN"/>
    <s v="CNF  PRT  REL  TECO"/>
  </r>
  <r>
    <n v="1541470"/>
    <x v="16"/>
    <s v="0"/>
    <s v="0050"/>
    <s v="BFC-90"/>
    <s v="PP01"/>
    <s v="ASSY IN PROCESS INSPECTION"/>
    <x v="4"/>
    <d v="2019-08-01T00:00:00"/>
    <d v="1899-12-30T13:53:14"/>
    <d v="2019-08-01T00:00:00"/>
    <d v="1899-12-30T13:53:14"/>
    <n v="20"/>
    <s v="MIN"/>
    <n v="20"/>
    <n v="20"/>
    <s v="MIN"/>
    <s v="CNF  ORSP PRT  REL  TECO"/>
  </r>
  <r>
    <n v="1541470"/>
    <x v="16"/>
    <s v="0"/>
    <s v="0060"/>
    <s v="BFC-90"/>
    <s v="PP01"/>
    <s v="ASSY IN PROCESS INSPECTION"/>
    <x v="5"/>
    <d v="2019-08-01T00:00:00"/>
    <d v="1899-12-30T13:54:11"/>
    <d v="2019-08-01T00:00:00"/>
    <d v="1899-12-30T13:54:11"/>
    <n v="20"/>
    <s v="MIN"/>
    <n v="20"/>
    <n v="20"/>
    <s v="MIN"/>
    <s v="CNF  ORSP PRT  REL  TECO"/>
  </r>
  <r>
    <n v="1541470"/>
    <x v="16"/>
    <s v="0"/>
    <s v="0070"/>
    <s v="PFC-20"/>
    <s v="PP01"/>
    <s v="PAINT"/>
    <x v="6"/>
    <d v="2019-08-01T00:00:00"/>
    <d v="1899-12-30T18:08:25"/>
    <d v="2019-08-04T00:00:00"/>
    <d v="1899-12-30T11:59:38"/>
    <n v="6.8120000000000003"/>
    <s v="H"/>
    <n v="408.72"/>
    <n v="450"/>
    <s v="MIN"/>
    <s v="CNF  PRT  REL  TECO"/>
  </r>
  <r>
    <n v="1541470"/>
    <x v="16"/>
    <s v="0"/>
    <s v="0080"/>
    <s v="PFC-99"/>
    <s v="PP01"/>
    <s v="PAINT INSPECTION"/>
    <x v="7"/>
    <d v="2019-08-05T00:00:00"/>
    <d v="1899-12-30T08:06:56"/>
    <d v="2019-08-05T00:00:00"/>
    <d v="1899-12-30T08:06:56"/>
    <n v="20"/>
    <s v="MIN"/>
    <n v="20"/>
    <n v="20"/>
    <s v="MIN"/>
    <s v="CNF  ORSP PRT  REL  TECO"/>
  </r>
  <r>
    <n v="1541470"/>
    <x v="1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470"/>
    <x v="16"/>
    <s v="0"/>
    <s v="0100"/>
    <s v="BFC-10"/>
    <s v="PP01"/>
    <s v="ASSEMBLY"/>
    <x v="8"/>
    <d v="2019-08-08T00:00:00"/>
    <d v="1899-12-30T12:46:30"/>
    <d v="2019-08-08T00:00:00"/>
    <d v="1899-12-30T13:17:56"/>
    <n v="15.717000000000001"/>
    <s v="MIN"/>
    <n v="15.717000000000001"/>
    <n v="40"/>
    <s v="MIN"/>
    <s v="CNF  PRT  REL  TECO"/>
  </r>
  <r>
    <n v="1541470"/>
    <x v="16"/>
    <s v="0"/>
    <s v="0110"/>
    <s v="BFC-90"/>
    <s v="PP01"/>
    <s v="ASSY IN PROCESS INSPECTION"/>
    <x v="9"/>
    <d v="2019-08-08T00:00:00"/>
    <d v="1899-12-30T15:09:17"/>
    <d v="2019-08-08T00:00:00"/>
    <d v="1899-12-30T15:09:17"/>
    <n v="20"/>
    <s v="MIN"/>
    <n v="20"/>
    <n v="20"/>
    <s v="MIN"/>
    <s v="CNF  ORSP PRT  REL  TECO"/>
  </r>
  <r>
    <n v="1541470"/>
    <x v="16"/>
    <s v="0"/>
    <s v="0120"/>
    <s v="BFC-90"/>
    <s v="PP01"/>
    <s v="ASSY IN PROCESS INSPECTION"/>
    <x v="10"/>
    <d v="2019-08-08T00:00:00"/>
    <d v="1899-12-30T15:09:23"/>
    <d v="2019-08-08T00:00:00"/>
    <d v="1899-12-30T15:09:23"/>
    <n v="50"/>
    <s v="MIN"/>
    <n v="50"/>
    <n v="50"/>
    <s v="MIN"/>
    <s v="CNF  ORSP PRT  REL  TECO"/>
  </r>
  <r>
    <n v="1541470"/>
    <x v="16"/>
    <s v="0"/>
    <s v="0130"/>
    <s v="BFC-99"/>
    <s v="PP01"/>
    <s v="FINAL INSPECTION"/>
    <x v="18"/>
    <d v="2019-08-08T00:00:00"/>
    <d v="1899-12-30T15:09:31"/>
    <d v="2019-08-08T00:00:00"/>
    <d v="1899-12-30T15:09:31"/>
    <n v="10"/>
    <s v="MIN"/>
    <n v="10"/>
    <n v="10"/>
    <s v="MIN"/>
    <s v="CNF  ORSP PRT  REL  TECO"/>
  </r>
  <r>
    <n v="1541470"/>
    <x v="16"/>
    <s v="0"/>
    <s v="0140"/>
    <s v="BFC-99"/>
    <s v="PP03"/>
    <s v="FINAL INSPECTION"/>
    <x v="11"/>
    <d v="2019-08-08T00:00:00"/>
    <d v="1899-12-30T15:41:28"/>
    <d v="2019-08-08T00:00:00"/>
    <d v="1899-12-30T15:41:28"/>
    <n v="10"/>
    <s v="MIN"/>
    <n v="10"/>
    <n v="10"/>
    <s v="MIN"/>
    <s v="CNF  ORSP PRT  REL  TECO"/>
  </r>
  <r>
    <n v="1541470"/>
    <x v="16"/>
    <s v="1"/>
    <s v="0010"/>
    <s v="BFC-10"/>
    <s v="PP95"/>
    <s v="ASSEMBLY"/>
    <x v="12"/>
    <d v="2019-07-25T00:00:00"/>
    <d v="1899-12-30T07:42:33"/>
    <d v="2019-08-01T00:00:00"/>
    <d v="1899-12-30T13:45:52"/>
    <n v="71.796000000000006"/>
    <s v="H"/>
    <n v="4307.76"/>
    <n v="1"/>
    <s v="MIN"/>
    <s v="CNF  PRT  REL  TECO"/>
  </r>
  <r>
    <n v="1541470"/>
    <x v="1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471"/>
    <x v="16"/>
    <s v="0"/>
    <s v="0010"/>
    <s v="BFC-10"/>
    <s v="PP01"/>
    <s v="ASSEMBLY"/>
    <x v="0"/>
    <d v="2019-07-25T00:00:00"/>
    <d v="1899-12-30T12:26:53"/>
    <d v="2019-07-25T00:00:00"/>
    <d v="1899-12-30T13:06:10"/>
    <n v="13.1"/>
    <s v="MIN"/>
    <n v="13.1"/>
    <n v="20"/>
    <s v="MIN"/>
    <s v="CNF  PRT  REL  TECO"/>
  </r>
  <r>
    <n v="1541471"/>
    <x v="16"/>
    <s v="0"/>
    <s v="0020"/>
    <s v="BFC-90"/>
    <s v="PP01"/>
    <s v="ASSY IN PROCESS INSPECTION"/>
    <x v="1"/>
    <d v="2019-07-25T00:00:00"/>
    <d v="1899-12-30T13:15:23"/>
    <d v="2019-07-25T00:00:00"/>
    <d v="1899-12-30T13:15:23"/>
    <n v="30"/>
    <s v="MIN"/>
    <n v="30"/>
    <n v="30"/>
    <s v="MIN"/>
    <s v="CNF  ORSP PRT  REL  TECO"/>
  </r>
  <r>
    <n v="1541471"/>
    <x v="16"/>
    <s v="0"/>
    <s v="0030"/>
    <s v="BFC-10"/>
    <s v="PP01"/>
    <s v="ASSEMBLY"/>
    <x v="2"/>
    <d v="2019-07-25T00:00:00"/>
    <d v="1899-12-30T14:53:42"/>
    <d v="2019-07-28T00:00:00"/>
    <d v="1899-12-30T15:23:20"/>
    <n v="714.02700000000004"/>
    <s v="MIN"/>
    <n v="714.02700000000004"/>
    <n v="200"/>
    <s v="MIN"/>
    <s v="CNF  PRT  REL  TECO"/>
  </r>
  <r>
    <n v="1541471"/>
    <x v="16"/>
    <s v="0"/>
    <s v="0040"/>
    <s v="BFC-10"/>
    <s v="PP01"/>
    <s v="ASSEMBLY"/>
    <x v="3"/>
    <d v="2019-07-29T00:00:00"/>
    <d v="1899-12-30T07:25:09"/>
    <d v="2019-07-30T00:00:00"/>
    <d v="1899-12-30T17:46:48"/>
    <n v="20.472999999999999"/>
    <s v="H"/>
    <n v="1228.3799999999999"/>
    <n v="500"/>
    <s v="MIN"/>
    <s v="CNF  PRT  REL  TECO"/>
  </r>
  <r>
    <n v="1541471"/>
    <x v="16"/>
    <s v="0"/>
    <s v="0050"/>
    <s v="BFC-90"/>
    <s v="PP01"/>
    <s v="ASSY IN PROCESS INSPECTION"/>
    <x v="4"/>
    <d v="2019-08-01T00:00:00"/>
    <d v="1899-12-30T07:41:01"/>
    <d v="2019-08-01T00:00:00"/>
    <d v="1899-12-30T07:41:01"/>
    <n v="20"/>
    <s v="MIN"/>
    <n v="20"/>
    <n v="20"/>
    <s v="MIN"/>
    <s v="CNF  ORSP PRT  REL  TECO"/>
  </r>
  <r>
    <n v="1541471"/>
    <x v="16"/>
    <s v="0"/>
    <s v="0060"/>
    <s v="BFC-90"/>
    <s v="PP01"/>
    <s v="ASSY IN PROCESS INSPECTION"/>
    <x v="5"/>
    <d v="2019-08-01T00:00:00"/>
    <d v="1899-12-30T07:41:04"/>
    <d v="2019-08-01T00:00:00"/>
    <d v="1899-12-30T07:41:04"/>
    <n v="20"/>
    <s v="MIN"/>
    <n v="20"/>
    <n v="20"/>
    <s v="MIN"/>
    <s v="CNF  ORSP PRT  REL  TECO"/>
  </r>
  <r>
    <n v="1541471"/>
    <x v="16"/>
    <s v="0"/>
    <s v="0070"/>
    <s v="PFC-20"/>
    <s v="PP01"/>
    <s v="PAINT"/>
    <x v="6"/>
    <d v="2019-08-01T00:00:00"/>
    <d v="1899-12-30T09:59:50"/>
    <d v="2019-08-01T00:00:00"/>
    <d v="1899-12-30T23:15:23"/>
    <n v="7.7789999999999999"/>
    <s v="H"/>
    <n v="466.74"/>
    <n v="450"/>
    <s v="MIN"/>
    <s v="CNF  PRT  REL  TECO"/>
  </r>
  <r>
    <n v="1541471"/>
    <x v="16"/>
    <s v="0"/>
    <s v="0080"/>
    <s v="PFC-99"/>
    <s v="PP01"/>
    <s v="PAINT INSPECTION"/>
    <x v="7"/>
    <d v="2019-08-04T00:00:00"/>
    <d v="1899-12-30T09:12:55"/>
    <d v="2019-08-04T00:00:00"/>
    <d v="1899-12-30T09:12:55"/>
    <n v="20"/>
    <s v="MIN"/>
    <n v="20"/>
    <n v="20"/>
    <s v="MIN"/>
    <s v="CNF  ORSP PRT  REL  TECO"/>
  </r>
  <r>
    <n v="1541471"/>
    <x v="1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471"/>
    <x v="16"/>
    <s v="0"/>
    <s v="0100"/>
    <s v="BFC-10"/>
    <s v="PP01"/>
    <s v="ASSEMBLY"/>
    <x v="8"/>
    <d v="2019-08-07T00:00:00"/>
    <d v="1899-12-30T09:25:37"/>
    <d v="2019-08-07T00:00:00"/>
    <d v="1899-12-30T11:58:44"/>
    <n v="36.017000000000003"/>
    <s v="MIN"/>
    <n v="36.017000000000003"/>
    <n v="40"/>
    <s v="MIN"/>
    <s v="CNF  PRT  REL  TECO"/>
  </r>
  <r>
    <n v="1541471"/>
    <x v="16"/>
    <s v="0"/>
    <s v="0110"/>
    <s v="BFC-90"/>
    <s v="PP01"/>
    <s v="ASSY IN PROCESS INSPECTION"/>
    <x v="9"/>
    <d v="2019-08-07T00:00:00"/>
    <d v="1899-12-30T16:44:23"/>
    <d v="2019-08-07T00:00:00"/>
    <d v="1899-12-30T16:44:23"/>
    <n v="20"/>
    <s v="MIN"/>
    <n v="20"/>
    <n v="20"/>
    <s v="MIN"/>
    <s v="CNF  ORSP PRT  REL  TECO"/>
  </r>
  <r>
    <n v="1541471"/>
    <x v="16"/>
    <s v="0"/>
    <s v="0120"/>
    <s v="BFC-90"/>
    <s v="PP01"/>
    <s v="ASSY IN PROCESS INSPECTION"/>
    <x v="10"/>
    <d v="2019-08-07T00:00:00"/>
    <d v="1899-12-30T16:44:29"/>
    <d v="2019-08-07T00:00:00"/>
    <d v="1899-12-30T16:44:29"/>
    <n v="50"/>
    <s v="MIN"/>
    <n v="50"/>
    <n v="50"/>
    <s v="MIN"/>
    <s v="CNF  ORSP PRT  REL  TECO"/>
  </r>
  <r>
    <n v="1541471"/>
    <x v="16"/>
    <s v="0"/>
    <s v="0130"/>
    <s v="BFC-99"/>
    <s v="PP01"/>
    <s v="FINAL INSPECTION"/>
    <x v="18"/>
    <d v="2019-08-07T00:00:00"/>
    <d v="1899-12-30T16:44:36"/>
    <d v="2019-08-07T00:00:00"/>
    <d v="1899-12-30T16:44:36"/>
    <n v="10"/>
    <s v="MIN"/>
    <n v="10"/>
    <n v="10"/>
    <s v="MIN"/>
    <s v="CNF  ORSP PRT  REL  TECO"/>
  </r>
  <r>
    <n v="1541471"/>
    <x v="16"/>
    <s v="0"/>
    <s v="0140"/>
    <s v="BFC-99"/>
    <s v="PP03"/>
    <s v="FINAL INSPECTION"/>
    <x v="11"/>
    <d v="2019-08-07T00:00:00"/>
    <d v="1899-12-30T17:43:28"/>
    <d v="2019-08-07T00:00:00"/>
    <d v="1899-12-30T17:43:28"/>
    <n v="10"/>
    <s v="MIN"/>
    <n v="10"/>
    <n v="10"/>
    <s v="MIN"/>
    <s v="CNF  ORSP PRT  REL  TECO"/>
  </r>
  <r>
    <n v="1541471"/>
    <x v="16"/>
    <s v="1"/>
    <s v="0010"/>
    <s v="BFC-10"/>
    <s v="PP95"/>
    <s v="ASSEMBLY"/>
    <x v="12"/>
    <d v="2019-08-04T00:00:00"/>
    <d v="1899-12-30T11:00:36"/>
    <d v="2019-08-04T00:00:00"/>
    <d v="1899-12-30T14:57:28"/>
    <n v="3.948"/>
    <s v="H"/>
    <n v="236.88"/>
    <n v="1"/>
    <s v="MIN"/>
    <s v="CNF  PRT  REL  TECO"/>
  </r>
  <r>
    <n v="1541471"/>
    <x v="1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840"/>
    <x v="18"/>
    <s v="0"/>
    <s v="0010"/>
    <s v="BFC-10"/>
    <s v="PP01"/>
    <s v="ASSEMBLY"/>
    <x v="0"/>
    <d v="2019-07-28T00:00:00"/>
    <d v="1899-12-30T10:26:49"/>
    <d v="2019-07-28T00:00:00"/>
    <d v="1899-12-30T10:29:10"/>
    <n v="47"/>
    <s v="S"/>
    <n v="0.78333333333333333"/>
    <n v="20"/>
    <s v="MIN"/>
    <s v="CNF  PRT  REL  TECO"/>
  </r>
  <r>
    <n v="1541840"/>
    <x v="18"/>
    <s v="0"/>
    <s v="0020"/>
    <s v="BFC-90"/>
    <s v="PP01"/>
    <s v="ASSY IN PROCESS INSPECTION"/>
    <x v="1"/>
    <d v="2019-07-28T00:00:00"/>
    <d v="1899-12-30T10:59:48"/>
    <d v="2019-07-28T00:00:00"/>
    <d v="1899-12-30T10:59:48"/>
    <n v="30"/>
    <s v="MIN"/>
    <n v="30"/>
    <n v="30"/>
    <s v="MIN"/>
    <s v="CNF  ORSP PRT  REL  TECO"/>
  </r>
  <r>
    <n v="1541840"/>
    <x v="18"/>
    <s v="0"/>
    <s v="0030"/>
    <s v="BFC-10"/>
    <s v="PP01"/>
    <s v="ASSEMBLY"/>
    <x v="2"/>
    <d v="2019-07-28T00:00:00"/>
    <d v="1899-12-30T11:08:32"/>
    <d v="2019-07-31T00:00:00"/>
    <d v="1899-12-30T17:56:55"/>
    <n v="412.48"/>
    <s v="MIN"/>
    <n v="412.48"/>
    <n v="200"/>
    <s v="MIN"/>
    <s v="CNF  PRT  REL  TECO"/>
  </r>
  <r>
    <n v="1541840"/>
    <x v="18"/>
    <s v="0"/>
    <s v="0040"/>
    <s v="BFC-10"/>
    <s v="PP01"/>
    <s v="ASSEMBLY"/>
    <x v="3"/>
    <d v="2019-08-01T00:00:00"/>
    <d v="1899-12-30T07:33:39"/>
    <d v="2019-08-05T00:00:00"/>
    <d v="1899-12-30T11:08:39"/>
    <n v="24.108000000000001"/>
    <s v="H"/>
    <n v="1446.48"/>
    <n v="500"/>
    <s v="MIN"/>
    <s v="CNF  PRT  REL  TECO"/>
  </r>
  <r>
    <n v="1541840"/>
    <x v="18"/>
    <s v="0"/>
    <s v="0050"/>
    <s v="BFC-90"/>
    <s v="PP01"/>
    <s v="ASSY IN PROCESS INSPECTION"/>
    <x v="4"/>
    <d v="2019-08-05T00:00:00"/>
    <d v="1899-12-30T14:15:50"/>
    <d v="2019-08-05T00:00:00"/>
    <d v="1899-12-30T14:15:50"/>
    <n v="20"/>
    <s v="MIN"/>
    <n v="20"/>
    <n v="20"/>
    <s v="MIN"/>
    <s v="CNF  ORSP PRT  REL  TECO"/>
  </r>
  <r>
    <n v="1541840"/>
    <x v="18"/>
    <s v="0"/>
    <s v="0060"/>
    <s v="BFC-90"/>
    <s v="PP01"/>
    <s v="ASSY IN PROCESS INSPECTION"/>
    <x v="5"/>
    <d v="2019-08-05T00:00:00"/>
    <d v="1899-12-30T14:17:56"/>
    <d v="2019-08-05T00:00:00"/>
    <d v="1899-12-30T14:17:56"/>
    <n v="20"/>
    <s v="MIN"/>
    <n v="20"/>
    <n v="20"/>
    <s v="MIN"/>
    <s v="CNF  ORSP PRT  REL  TECO"/>
  </r>
  <r>
    <n v="1541840"/>
    <x v="18"/>
    <s v="0"/>
    <s v="0070"/>
    <s v="PFC-20"/>
    <s v="PP01"/>
    <s v="PAINT"/>
    <x v="6"/>
    <d v="2019-08-05T00:00:00"/>
    <d v="1899-12-30T22:38:09"/>
    <d v="2019-08-06T00:00:00"/>
    <d v="1899-12-30T13:38:47"/>
    <n v="6.0419999999999998"/>
    <s v="H"/>
    <n v="362.52"/>
    <n v="450"/>
    <s v="MIN"/>
    <s v="CNF  PRT  REL  TECO"/>
  </r>
  <r>
    <n v="1541840"/>
    <x v="18"/>
    <s v="0"/>
    <s v="0080"/>
    <s v="PFC-99"/>
    <s v="PP01"/>
    <s v="PAINT INSPECTION"/>
    <x v="7"/>
    <d v="2019-08-07T00:00:00"/>
    <d v="1899-12-30T08:02:21"/>
    <d v="2019-08-07T00:00:00"/>
    <d v="1899-12-30T08:02:21"/>
    <n v="20"/>
    <s v="MIN"/>
    <n v="20"/>
    <n v="20"/>
    <s v="MIN"/>
    <s v="CNF  ORSP PRT  REL  TECO"/>
  </r>
  <r>
    <n v="1541840"/>
    <x v="1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840"/>
    <x v="18"/>
    <s v="0"/>
    <s v="0100"/>
    <s v="BFC-10"/>
    <s v="PP01"/>
    <s v="ASSEMBLY"/>
    <x v="8"/>
    <d v="2019-08-14T00:00:00"/>
    <d v="1899-12-30T09:33:21"/>
    <d v="2019-08-14T00:00:00"/>
    <d v="1899-12-30T15:01:11"/>
    <n v="54.75"/>
    <s v="MIN"/>
    <n v="54.75"/>
    <n v="40"/>
    <s v="MIN"/>
    <s v="CNF  PRT  REL  TECO"/>
  </r>
  <r>
    <n v="1541840"/>
    <x v="18"/>
    <s v="0"/>
    <s v="0110"/>
    <s v="BFC-90"/>
    <s v="PP01"/>
    <s v="ASSY IN PROCESS INSPECTION"/>
    <x v="9"/>
    <d v="2019-08-15T00:00:00"/>
    <d v="1899-12-30T07:31:18"/>
    <d v="2019-08-15T00:00:00"/>
    <d v="1899-12-30T07:31:18"/>
    <n v="20"/>
    <s v="MIN"/>
    <n v="20"/>
    <n v="20"/>
    <s v="MIN"/>
    <s v="CNF  ORSP PRT  REL  TECO"/>
  </r>
  <r>
    <n v="1541840"/>
    <x v="18"/>
    <s v="0"/>
    <s v="0120"/>
    <s v="BFC-90"/>
    <s v="PP01"/>
    <s v="ASSY IN PROCESS INSPECTION"/>
    <x v="10"/>
    <d v="2019-08-15T00:00:00"/>
    <d v="1899-12-30T07:31:23"/>
    <d v="2019-08-15T00:00:00"/>
    <d v="1899-12-30T07:31:23"/>
    <n v="50"/>
    <s v="MIN"/>
    <n v="50"/>
    <n v="50"/>
    <s v="MIN"/>
    <s v="CNF  ORSP PRT  REL  TECO"/>
  </r>
  <r>
    <n v="1541840"/>
    <x v="18"/>
    <s v="0"/>
    <s v="0130"/>
    <s v="BFC-99"/>
    <s v="PP01"/>
    <s v="FINAL INSPECTION"/>
    <x v="18"/>
    <d v="2019-08-15T00:00:00"/>
    <d v="1899-12-30T07:33:23"/>
    <d v="2019-08-15T00:00:00"/>
    <d v="1899-12-30T07:33:23"/>
    <n v="10"/>
    <s v="MIN"/>
    <n v="10"/>
    <n v="10"/>
    <s v="MIN"/>
    <s v="CNF  ORSP PRT  REL  TECO"/>
  </r>
  <r>
    <n v="1541840"/>
    <x v="18"/>
    <s v="0"/>
    <s v="0140"/>
    <s v="BFC-99"/>
    <s v="PP03"/>
    <s v="FINAL INSPECTION"/>
    <x v="11"/>
    <d v="2019-08-15T00:00:00"/>
    <d v="1899-12-30T07:41:07"/>
    <d v="2019-08-15T00:00:00"/>
    <d v="1899-12-30T07:41:07"/>
    <n v="10"/>
    <s v="MIN"/>
    <n v="10"/>
    <n v="10"/>
    <s v="MIN"/>
    <s v="CNF  ORSP PRT  REL  TECO"/>
  </r>
  <r>
    <n v="1541840"/>
    <x v="18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1840"/>
    <x v="1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841"/>
    <x v="17"/>
    <s v="0"/>
    <s v="0010"/>
    <s v="BFC-10"/>
    <s v="PP01"/>
    <s v="ASSEMBLY"/>
    <x v="0"/>
    <d v="2019-07-30T00:00:00"/>
    <d v="1899-12-30T08:10:18"/>
    <d v="2019-07-30T00:00:00"/>
    <d v="1899-12-30T08:23:57"/>
    <n v="4.55"/>
    <s v="MIN"/>
    <n v="4.55"/>
    <n v="20"/>
    <s v="MIN"/>
    <s v="CNF  PRT  REL  TECO"/>
  </r>
  <r>
    <n v="1541841"/>
    <x v="17"/>
    <s v="0"/>
    <s v="0020"/>
    <s v="BFC-90"/>
    <s v="PP01"/>
    <s v="ASSY IN PROCESS INSPECTION"/>
    <x v="1"/>
    <d v="2019-07-30T00:00:00"/>
    <d v="1899-12-30T12:07:31"/>
    <d v="2019-07-30T00:00:00"/>
    <d v="1899-12-30T12:07:31"/>
    <n v="30"/>
    <s v="MIN"/>
    <n v="30"/>
    <n v="30"/>
    <s v="MIN"/>
    <s v="CNF  ORSP PRT  REL  TECO"/>
  </r>
  <r>
    <n v="1541841"/>
    <x v="17"/>
    <s v="0"/>
    <s v="0030"/>
    <s v="BFC-10"/>
    <s v="PP01"/>
    <s v="ASSEMBLY"/>
    <x v="2"/>
    <d v="2019-07-30T00:00:00"/>
    <d v="1899-12-30T12:51:02"/>
    <d v="2019-08-05T00:00:00"/>
    <d v="1899-12-30T09:29:51"/>
    <n v="17.899000000000001"/>
    <s v="H"/>
    <n v="1073.94"/>
    <n v="200"/>
    <s v="MIN"/>
    <s v="CNF  PRT  REL  TECO"/>
  </r>
  <r>
    <n v="1541841"/>
    <x v="17"/>
    <s v="0"/>
    <s v="0040"/>
    <s v="BFC-10"/>
    <s v="PP01"/>
    <s v="ASSEMBLY"/>
    <x v="3"/>
    <d v="2019-08-05T00:00:00"/>
    <d v="1899-12-30T09:30:20"/>
    <d v="2019-08-08T00:00:00"/>
    <d v="1899-12-30T14:30:00"/>
    <n v="28.780999999999999"/>
    <s v="H"/>
    <n v="1726.86"/>
    <n v="500"/>
    <s v="MIN"/>
    <s v="CNF  PRT  REL  TECO"/>
  </r>
  <r>
    <n v="1541841"/>
    <x v="17"/>
    <s v="0"/>
    <s v="0050"/>
    <s v="BFC-90"/>
    <s v="PP01"/>
    <s v="ASSY IN PROCESS INSPECTION"/>
    <x v="4"/>
    <d v="2019-08-08T00:00:00"/>
    <d v="1899-12-30T14:35:28"/>
    <d v="2019-08-08T00:00:00"/>
    <d v="1899-12-30T14:35:28"/>
    <n v="20"/>
    <s v="MIN"/>
    <n v="20"/>
    <n v="20"/>
    <s v="MIN"/>
    <s v="CNF  ORSP PRT  REL  TECO"/>
  </r>
  <r>
    <n v="1541841"/>
    <x v="17"/>
    <s v="0"/>
    <s v="0060"/>
    <s v="BFC-90"/>
    <s v="PP01"/>
    <s v="ASSY IN PROCESS INSPECTION"/>
    <x v="5"/>
    <d v="2019-08-08T00:00:00"/>
    <d v="1899-12-30T14:35:57"/>
    <d v="2019-08-08T00:00:00"/>
    <d v="1899-12-30T14:35:57"/>
    <n v="20"/>
    <s v="MIN"/>
    <n v="20"/>
    <n v="20"/>
    <s v="MIN"/>
    <s v="CNF  ORSP PRT  REL  TECO"/>
  </r>
  <r>
    <n v="1541841"/>
    <x v="17"/>
    <s v="0"/>
    <s v="0070"/>
    <s v="PFC-20"/>
    <s v="PP01"/>
    <s v="PAINT"/>
    <x v="6"/>
    <d v="2019-08-08T00:00:00"/>
    <d v="1899-12-30T14:47:17"/>
    <d v="2019-08-14T00:00:00"/>
    <d v="1899-12-30T11:00:18"/>
    <n v="501.24"/>
    <s v="MIN"/>
    <n v="501.24"/>
    <n v="450"/>
    <s v="MIN"/>
    <s v="CNF  PRT  REL  TECO"/>
  </r>
  <r>
    <n v="1541841"/>
    <x v="17"/>
    <s v="0"/>
    <s v="0080"/>
    <s v="PFC-99"/>
    <s v="PP01"/>
    <s v="PAINT INSPECTION"/>
    <x v="7"/>
    <d v="2019-08-15T00:00:00"/>
    <d v="1899-12-30T08:05:48"/>
    <d v="2019-08-15T00:00:00"/>
    <d v="1899-12-30T08:05:48"/>
    <n v="20"/>
    <s v="MIN"/>
    <n v="20"/>
    <n v="20"/>
    <s v="MIN"/>
    <s v="CNF  ORSP PRT  REL  TECO"/>
  </r>
  <r>
    <n v="1541841"/>
    <x v="17"/>
    <s v="0"/>
    <s v="0100"/>
    <s v="BFC-10"/>
    <s v="PP01"/>
    <s v="ASSEMBLY"/>
    <x v="8"/>
    <d v="2019-08-18T00:00:00"/>
    <d v="1899-12-30T10:41:35"/>
    <d v="2019-08-18T00:00:00"/>
    <d v="1899-12-30T12:35:56"/>
    <n v="57.183"/>
    <s v="MIN"/>
    <n v="57.183"/>
    <n v="40"/>
    <s v="MIN"/>
    <s v="CNF  PRT  REL  TECO"/>
  </r>
  <r>
    <n v="1541841"/>
    <x v="17"/>
    <s v="0"/>
    <s v="0110"/>
    <s v="BFC-90"/>
    <s v="PP01"/>
    <s v="ASSY IN PROCESS INSPECTION"/>
    <x v="9"/>
    <d v="2019-08-19T00:00:00"/>
    <d v="1899-12-30T17:00:27"/>
    <d v="2019-08-19T00:00:00"/>
    <d v="1899-12-30T17:00:27"/>
    <n v="20"/>
    <s v="MIN"/>
    <n v="20"/>
    <n v="20"/>
    <s v="MIN"/>
    <s v="CNF  ORSP PRT  REL  TECO"/>
  </r>
  <r>
    <n v="1541841"/>
    <x v="17"/>
    <s v="0"/>
    <s v="0120"/>
    <s v="BFC-90"/>
    <s v="PP01"/>
    <s v="ASSY IN PROCESS INSPECTION"/>
    <x v="10"/>
    <d v="2019-08-19T00:00:00"/>
    <d v="1899-12-30T17:00:33"/>
    <d v="2019-08-19T00:00:00"/>
    <d v="1899-12-30T17:00:33"/>
    <n v="50"/>
    <s v="MIN"/>
    <n v="50"/>
    <n v="50"/>
    <s v="MIN"/>
    <s v="CNF  ORSP PRT  REL  TECO"/>
  </r>
  <r>
    <n v="1541841"/>
    <x v="17"/>
    <s v="0"/>
    <s v="0140"/>
    <s v="BFC-99"/>
    <s v="PP03"/>
    <s v="FINAL INSPECTION"/>
    <x v="11"/>
    <d v="2019-08-20T00:00:00"/>
    <d v="1899-12-30T17:48:04"/>
    <d v="2019-08-20T00:00:00"/>
    <d v="1899-12-30T17:48:04"/>
    <n v="10"/>
    <s v="MIN"/>
    <n v="10"/>
    <n v="10"/>
    <s v="MIN"/>
    <s v="CNF  ORSP PRT  REL  TECO"/>
  </r>
  <r>
    <n v="1541841"/>
    <x v="17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1841"/>
    <x v="1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841"/>
    <x v="17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1841"/>
    <x v="17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1841"/>
    <x v="17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41842"/>
    <x v="17"/>
    <s v="0"/>
    <s v="0010"/>
    <s v="BFC-10"/>
    <s v="PP01"/>
    <s v="ASSEMBLY"/>
    <x v="19"/>
    <d v="2019-07-31T00:00:00"/>
    <d v="1899-12-30T08:21:40"/>
    <d v="2019-07-31T00:00:00"/>
    <d v="1899-12-30T08:38:17"/>
    <n v="5.5330000000000004"/>
    <s v="MIN"/>
    <n v="5.5330000000000004"/>
    <n v="20"/>
    <s v="MIN"/>
    <s v="CNF  PRT  REL  TECO"/>
  </r>
  <r>
    <n v="1541842"/>
    <x v="17"/>
    <s v="0"/>
    <s v="0020"/>
    <s v="BFC-90"/>
    <s v="PP01"/>
    <s v="ASSY IN PROCESS INSPECTION"/>
    <x v="1"/>
    <d v="2019-07-31T00:00:00"/>
    <d v="1899-12-30T10:20:13"/>
    <d v="2019-07-31T00:00:00"/>
    <d v="1899-12-30T10:20:13"/>
    <n v="30"/>
    <s v="MIN"/>
    <n v="30"/>
    <n v="30"/>
    <s v="MIN"/>
    <s v="CNF  ORSP PRT  REL  TECO"/>
  </r>
  <r>
    <n v="1541842"/>
    <x v="17"/>
    <s v="0"/>
    <s v="0030"/>
    <s v="BFC-10"/>
    <s v="PP01"/>
    <s v="ASSEMBLY"/>
    <x v="2"/>
    <d v="2019-07-31T00:00:00"/>
    <d v="1899-12-30T10:30:12"/>
    <d v="2019-07-31T00:00:00"/>
    <d v="1899-12-30T16:56:42"/>
    <n v="341.06299999999999"/>
    <s v="MIN"/>
    <n v="341.06299999999999"/>
    <n v="200"/>
    <s v="MIN"/>
    <s v="CNF  PRT  REL  TECO"/>
  </r>
  <r>
    <n v="1541842"/>
    <x v="17"/>
    <s v="0"/>
    <s v="0040"/>
    <s v="BFC-10"/>
    <s v="PP01"/>
    <s v="ASSEMBLY"/>
    <x v="3"/>
    <d v="2019-08-01T00:00:00"/>
    <d v="1899-12-30T07:42:58"/>
    <d v="2019-08-08T00:00:00"/>
    <d v="1899-12-30T09:29:12"/>
    <n v="29.42"/>
    <s v="H"/>
    <n v="1765.2"/>
    <n v="500"/>
    <s v="MIN"/>
    <s v="CNF  PRT  REL  TECO"/>
  </r>
  <r>
    <n v="1541842"/>
    <x v="17"/>
    <s v="0"/>
    <s v="0050"/>
    <s v="BFC-90"/>
    <s v="PP01"/>
    <s v="ASSY IN PROCESS INSPECTION"/>
    <x v="4"/>
    <d v="2019-08-08T00:00:00"/>
    <d v="1899-12-30T11:15:10"/>
    <d v="2019-08-08T00:00:00"/>
    <d v="1899-12-30T11:15:10"/>
    <n v="20"/>
    <s v="MIN"/>
    <n v="20"/>
    <n v="20"/>
    <s v="MIN"/>
    <s v="CNF  ORSP PRT  REL  TECO"/>
  </r>
  <r>
    <n v="1541842"/>
    <x v="17"/>
    <s v="0"/>
    <s v="0060"/>
    <s v="BFC-90"/>
    <s v="PP01"/>
    <s v="ASSY IN PROCESS INSPECTION"/>
    <x v="5"/>
    <d v="2019-08-08T00:00:00"/>
    <d v="1899-12-30T11:15:53"/>
    <d v="2019-08-08T00:00:00"/>
    <d v="1899-12-30T11:15:53"/>
    <n v="20"/>
    <s v="MIN"/>
    <n v="20"/>
    <n v="20"/>
    <s v="MIN"/>
    <s v="CNF  ORSP PRT  REL  TECO"/>
  </r>
  <r>
    <n v="1541842"/>
    <x v="17"/>
    <s v="0"/>
    <s v="0070"/>
    <s v="PFC-20"/>
    <s v="PP01"/>
    <s v="PAINT"/>
    <x v="6"/>
    <d v="2019-08-08T00:00:00"/>
    <d v="1899-12-30T11:34:20"/>
    <d v="2019-08-08T00:00:00"/>
    <d v="1899-12-30T20:18:30"/>
    <n v="7.1360000000000001"/>
    <s v="H"/>
    <n v="428.16"/>
    <n v="450"/>
    <s v="MIN"/>
    <s v="CNF  PRT  REL  TECO"/>
  </r>
  <r>
    <n v="1541842"/>
    <x v="17"/>
    <s v="0"/>
    <s v="0080"/>
    <s v="PFC-99"/>
    <s v="PP01"/>
    <s v="PAINT INSPECTION"/>
    <x v="7"/>
    <d v="2019-08-14T00:00:00"/>
    <d v="1899-12-30T08:20:36"/>
    <d v="2019-08-14T00:00:00"/>
    <d v="1899-12-30T08:20:36"/>
    <n v="20"/>
    <s v="MIN"/>
    <n v="20"/>
    <n v="20"/>
    <s v="MIN"/>
    <s v="CNF  ORSP PRT  REL  TECO"/>
  </r>
  <r>
    <n v="1541842"/>
    <x v="1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842"/>
    <x v="17"/>
    <s v="0"/>
    <s v="0100"/>
    <s v="BFC-10"/>
    <s v="PP01"/>
    <s v="ASSEMBLY"/>
    <x v="8"/>
    <d v="2019-08-18T00:00:00"/>
    <d v="1899-12-30T10:40:42"/>
    <d v="2019-08-18T00:00:00"/>
    <d v="1899-12-30T12:35:56"/>
    <n v="58.067"/>
    <s v="MIN"/>
    <n v="58.067"/>
    <n v="40"/>
    <s v="MIN"/>
    <s v="CNF  PRT  REL  TECO"/>
  </r>
  <r>
    <n v="1541842"/>
    <x v="17"/>
    <s v="0"/>
    <s v="0110"/>
    <s v="BFC-90"/>
    <s v="PP01"/>
    <s v="ASSY IN PROCESS INSPECTION"/>
    <x v="9"/>
    <d v="2019-08-19T00:00:00"/>
    <d v="1899-12-30T17:01:19"/>
    <d v="2019-08-19T00:00:00"/>
    <d v="1899-12-30T17:01:19"/>
    <n v="20"/>
    <s v="MIN"/>
    <n v="20"/>
    <n v="20"/>
    <s v="MIN"/>
    <s v="CNF  ORSP PRT  REL  TECO"/>
  </r>
  <r>
    <n v="1541842"/>
    <x v="17"/>
    <s v="0"/>
    <s v="0120"/>
    <s v="BFC-90"/>
    <s v="PP01"/>
    <s v="ASSY IN PROCESS INSPECTION"/>
    <x v="10"/>
    <d v="2019-08-19T00:00:00"/>
    <d v="1899-12-30T17:01:25"/>
    <d v="2019-08-19T00:00:00"/>
    <d v="1899-12-30T17:01:25"/>
    <n v="50"/>
    <s v="MIN"/>
    <n v="50"/>
    <n v="50"/>
    <s v="MIN"/>
    <s v="CNF  ORSP PRT  REL  TECO"/>
  </r>
  <r>
    <n v="1541842"/>
    <x v="17"/>
    <s v="0"/>
    <s v="0130"/>
    <s v="BFC-99"/>
    <s v="PP01"/>
    <s v="FINAL INSPECTION"/>
    <x v="18"/>
    <d v="2019-08-19T00:00:00"/>
    <d v="1899-12-30T17:01:31"/>
    <d v="2019-08-19T00:00:00"/>
    <d v="1899-12-30T17:01:31"/>
    <n v="10"/>
    <s v="MIN"/>
    <n v="10"/>
    <n v="10"/>
    <s v="MIN"/>
    <s v="CNF  ORSP PRT  REL  TECO"/>
  </r>
  <r>
    <n v="1541842"/>
    <x v="17"/>
    <s v="0"/>
    <s v="0140"/>
    <s v="BFC-99"/>
    <s v="PP03"/>
    <s v="FINAL INSPECTION"/>
    <x v="11"/>
    <d v="2019-08-20T00:00:00"/>
    <d v="1899-12-30T17:48:30"/>
    <d v="2019-08-20T00:00:00"/>
    <d v="1899-12-30T17:48:30"/>
    <n v="10"/>
    <s v="MIN"/>
    <n v="10"/>
    <n v="10"/>
    <s v="MIN"/>
    <s v="CNF  ORSP PRT  REL  TECO"/>
  </r>
  <r>
    <n v="1541842"/>
    <x v="17"/>
    <s v="1"/>
    <s v="0010"/>
    <s v="BFC-10"/>
    <s v="PP95"/>
    <s v="ASSEMBLY"/>
    <x v="12"/>
    <d v="2019-08-01T00:00:00"/>
    <d v="1899-12-30T13:50:47"/>
    <d v="2019-08-08T00:00:00"/>
    <d v="1899-12-30T11:05:18"/>
    <n v="2.105"/>
    <s v="H"/>
    <n v="126.3"/>
    <n v="1"/>
    <s v="MIN"/>
    <s v="CNF  PRT  REL  TECO"/>
  </r>
  <r>
    <n v="1541842"/>
    <x v="1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843"/>
    <x v="17"/>
    <s v="0"/>
    <s v="0010"/>
    <s v="BFC-10"/>
    <s v="PP01"/>
    <s v="ASSEMBLY"/>
    <x v="0"/>
    <d v="2019-07-30T00:00:00"/>
    <d v="1899-12-30T08:10:18"/>
    <d v="2019-07-30T00:00:00"/>
    <d v="1899-12-30T08:23:57"/>
    <n v="4.55"/>
    <s v="MIN"/>
    <n v="4.55"/>
    <n v="20"/>
    <s v="MIN"/>
    <s v="CNF  PRT  REL  TECO"/>
  </r>
  <r>
    <n v="1541843"/>
    <x v="17"/>
    <s v="0"/>
    <s v="0020"/>
    <s v="BFC-90"/>
    <s v="PP01"/>
    <s v="ASSY IN PROCESS INSPECTION"/>
    <x v="1"/>
    <d v="2019-07-30T00:00:00"/>
    <d v="1899-12-30T12:09:17"/>
    <d v="2019-07-30T00:00:00"/>
    <d v="1899-12-30T12:09:17"/>
    <n v="30"/>
    <s v="MIN"/>
    <n v="30"/>
    <n v="30"/>
    <s v="MIN"/>
    <s v="CNF  ORSP PRT  REL  TECO"/>
  </r>
  <r>
    <n v="1541843"/>
    <x v="17"/>
    <s v="0"/>
    <s v="0030"/>
    <s v="BFC-10"/>
    <s v="PP01"/>
    <s v="ASSEMBLY"/>
    <x v="2"/>
    <d v="2019-07-31T00:00:00"/>
    <d v="1899-12-30T07:50:17"/>
    <d v="2019-07-31T00:00:00"/>
    <d v="1899-12-30T10:29:34"/>
    <n v="2.6549999999999998"/>
    <s v="H"/>
    <n v="159.29999999999998"/>
    <n v="200"/>
    <s v="MIN"/>
    <s v="CNF  PRT  REL  TECO"/>
  </r>
  <r>
    <n v="1541843"/>
    <x v="17"/>
    <s v="0"/>
    <s v="0040"/>
    <s v="BFC-10"/>
    <s v="PP01"/>
    <s v="ASSEMBLY"/>
    <x v="3"/>
    <d v="2019-08-06T00:00:00"/>
    <d v="1899-12-30T07:29:43"/>
    <d v="2019-08-07T00:00:00"/>
    <d v="1899-12-30T17:27:28"/>
    <n v="19.286000000000001"/>
    <s v="H"/>
    <n v="1157.1600000000001"/>
    <n v="500"/>
    <s v="MIN"/>
    <s v="CNF  PRT  REL  TECO"/>
  </r>
  <r>
    <n v="1541843"/>
    <x v="17"/>
    <s v="0"/>
    <s v="0050"/>
    <s v="BFC-90"/>
    <s v="PP01"/>
    <s v="ASSY IN PROCESS INSPECTION"/>
    <x v="4"/>
    <d v="2019-08-07T00:00:00"/>
    <d v="1899-12-30T17:38:29"/>
    <d v="2019-08-07T00:00:00"/>
    <d v="1899-12-30T17:38:29"/>
    <n v="20"/>
    <s v="MIN"/>
    <n v="20"/>
    <n v="20"/>
    <s v="MIN"/>
    <s v="CNF  ORSP PRT  REL  TECO"/>
  </r>
  <r>
    <n v="1541843"/>
    <x v="17"/>
    <s v="0"/>
    <s v="0060"/>
    <s v="BFC-90"/>
    <s v="PP01"/>
    <s v="ASSY IN PROCESS INSPECTION"/>
    <x v="5"/>
    <d v="2019-08-07T00:00:00"/>
    <d v="1899-12-30T17:39:01"/>
    <d v="2019-08-07T00:00:00"/>
    <d v="1899-12-30T17:39:01"/>
    <n v="20"/>
    <s v="MIN"/>
    <n v="20"/>
    <n v="20"/>
    <s v="MIN"/>
    <s v="CNF  ORSP PRT  REL  TECO"/>
  </r>
  <r>
    <n v="1541843"/>
    <x v="17"/>
    <s v="0"/>
    <s v="0070"/>
    <s v="PFC-20"/>
    <s v="PP01"/>
    <s v="PAINT"/>
    <x v="6"/>
    <d v="2019-08-07T00:00:00"/>
    <d v="1899-12-30T23:52:56"/>
    <d v="2019-08-08T00:00:00"/>
    <d v="1899-12-30T09:30:01"/>
    <n v="5.1550000000000002"/>
    <s v="H"/>
    <n v="309.3"/>
    <n v="450"/>
    <s v="MIN"/>
    <s v="CNF  PRT  REL  TECO"/>
  </r>
  <r>
    <n v="1541843"/>
    <x v="17"/>
    <s v="0"/>
    <s v="0080"/>
    <s v="PFC-99"/>
    <s v="PP01"/>
    <s v="PAINT INSPECTION"/>
    <x v="7"/>
    <d v="2019-08-14T00:00:00"/>
    <d v="1899-12-30T08:21:59"/>
    <d v="2019-08-14T00:00:00"/>
    <d v="1899-12-30T08:21:59"/>
    <n v="20"/>
    <s v="MIN"/>
    <n v="20"/>
    <n v="20"/>
    <s v="MIN"/>
    <s v="CNF  ORSP PRT  REL  TECO"/>
  </r>
  <r>
    <n v="1541843"/>
    <x v="1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843"/>
    <x v="17"/>
    <s v="0"/>
    <s v="0100"/>
    <s v="BFC-10"/>
    <s v="PP01"/>
    <s v="ASSEMBLY"/>
    <x v="8"/>
    <d v="2019-08-15T00:00:00"/>
    <d v="1899-12-30T08:26:58"/>
    <d v="2019-08-15T00:00:00"/>
    <d v="1899-12-30T15:32:18"/>
    <n v="6.7960000000000003"/>
    <s v="H"/>
    <n v="407.76"/>
    <n v="40"/>
    <s v="MIN"/>
    <s v="CNF  PRT  REL  TECO"/>
  </r>
  <r>
    <n v="1541843"/>
    <x v="17"/>
    <s v="0"/>
    <s v="0110"/>
    <s v="BFC-90"/>
    <s v="PP01"/>
    <s v="ASSY IN PROCESS INSPECTION"/>
    <x v="9"/>
    <d v="2019-08-18T00:00:00"/>
    <d v="1899-12-30T14:06:14"/>
    <d v="2019-08-18T00:00:00"/>
    <d v="1899-12-30T14:06:14"/>
    <n v="20"/>
    <s v="MIN"/>
    <n v="20"/>
    <n v="20"/>
    <s v="MIN"/>
    <s v="CNF  ORSP PRT  REL  TECO"/>
  </r>
  <r>
    <n v="1541843"/>
    <x v="17"/>
    <s v="0"/>
    <s v="0120"/>
    <s v="BFC-90"/>
    <s v="PP01"/>
    <s v="ASSY IN PROCESS INSPECTION"/>
    <x v="10"/>
    <d v="2019-08-18T00:00:00"/>
    <d v="1899-12-30T14:06:21"/>
    <d v="2019-08-18T00:00:00"/>
    <d v="1899-12-30T14:06:21"/>
    <n v="50"/>
    <s v="MIN"/>
    <n v="50"/>
    <n v="50"/>
    <s v="MIN"/>
    <s v="CNF  ORSP PRT  REL  TECO"/>
  </r>
  <r>
    <n v="1541843"/>
    <x v="17"/>
    <s v="0"/>
    <s v="0130"/>
    <s v="BFC-99"/>
    <s v="PP01"/>
    <s v="FINAL INSPECTION"/>
    <x v="18"/>
    <d v="2019-08-18T00:00:00"/>
    <d v="1899-12-30T14:06:26"/>
    <d v="2019-08-18T00:00:00"/>
    <d v="1899-12-30T14:06:26"/>
    <n v="10"/>
    <s v="MIN"/>
    <n v="10"/>
    <n v="10"/>
    <s v="MIN"/>
    <s v="CNF  ORSP PRT  REL  TECO"/>
  </r>
  <r>
    <n v="1541843"/>
    <x v="17"/>
    <s v="0"/>
    <s v="0140"/>
    <s v="BFC-99"/>
    <s v="PP03"/>
    <s v="FINAL INSPECTION"/>
    <x v="11"/>
    <d v="2019-08-18T00:00:00"/>
    <d v="1899-12-30T17:09:58"/>
    <d v="2019-08-18T00:00:00"/>
    <d v="1899-12-30T17:09:58"/>
    <n v="10"/>
    <s v="MIN"/>
    <n v="10"/>
    <n v="10"/>
    <s v="MIN"/>
    <s v="CNF  ORSP PRT  REL  TECO"/>
  </r>
  <r>
    <n v="1541843"/>
    <x v="17"/>
    <s v="1"/>
    <s v="0010"/>
    <s v="BFC-10"/>
    <s v="PP95"/>
    <s v="ASSEMBLY"/>
    <x v="12"/>
    <d v="2019-08-06T00:00:00"/>
    <d v="1899-12-30T07:32:46"/>
    <d v="2019-08-07T00:00:00"/>
    <d v="1899-12-30T17:30:27"/>
    <n v="18.393000000000001"/>
    <s v="H"/>
    <n v="1103.58"/>
    <n v="1"/>
    <s v="MIN"/>
    <s v="CNF  PRT  REL  TECO"/>
  </r>
  <r>
    <n v="1541843"/>
    <x v="17"/>
    <s v="2"/>
    <s v="0070"/>
    <s v="PFC-20"/>
    <s v="PP95"/>
    <s v="PAINT"/>
    <x v="13"/>
    <d v="2019-08-08T00:00:00"/>
    <d v="1899-12-30T11:33:17"/>
    <d v="2019-08-08T00:00:00"/>
    <d v="1899-12-30T15:16:56"/>
    <n v="3.7280000000000002"/>
    <s v="H"/>
    <n v="223.68"/>
    <n v="5"/>
    <s v="MIN"/>
    <s v="CNF  PRT  REL  TECO"/>
  </r>
  <r>
    <n v="1541844"/>
    <x v="18"/>
    <s v="0"/>
    <s v="0010"/>
    <s v="BFC-10"/>
    <s v="PP01"/>
    <s v="ASSEMBLY"/>
    <x v="0"/>
    <d v="2019-07-28T00:00:00"/>
    <d v="1899-12-30T10:26:49"/>
    <d v="2019-07-28T00:00:00"/>
    <d v="1899-12-30T10:29:10"/>
    <n v="47"/>
    <s v="S"/>
    <n v="0.78333333333333333"/>
    <n v="20"/>
    <s v="MIN"/>
    <s v="CNF  PRT  REL  TECO"/>
  </r>
  <r>
    <n v="1541844"/>
    <x v="18"/>
    <s v="0"/>
    <s v="0020"/>
    <s v="BFC-90"/>
    <s v="PP01"/>
    <s v="ASSY IN PROCESS INSPECTION"/>
    <x v="1"/>
    <d v="2019-07-28T00:00:00"/>
    <d v="1899-12-30T10:38:05"/>
    <d v="2019-07-28T00:00:00"/>
    <d v="1899-12-30T10:38:05"/>
    <n v="30"/>
    <s v="MIN"/>
    <n v="30"/>
    <n v="30"/>
    <s v="MIN"/>
    <s v="CNF  ORSP PRT  REL  TECO"/>
  </r>
  <r>
    <n v="1541844"/>
    <x v="18"/>
    <s v="0"/>
    <s v="0030"/>
    <s v="BFC-10"/>
    <s v="PP01"/>
    <s v="ASSEMBLY"/>
    <x v="2"/>
    <d v="2019-08-07T00:00:00"/>
    <d v="1899-12-30T07:32:48"/>
    <d v="2019-08-07T00:00:00"/>
    <d v="1899-12-30T08:35:23"/>
    <n v="20.867000000000001"/>
    <s v="MIN"/>
    <n v="20.867000000000001"/>
    <n v="200"/>
    <s v="MIN"/>
    <s v="CNF  PRT  REL  TECO"/>
  </r>
  <r>
    <n v="1541844"/>
    <x v="18"/>
    <s v="0"/>
    <s v="0040"/>
    <s v="BFC-10"/>
    <s v="PP01"/>
    <s v="ASSEMBLY"/>
    <x v="3"/>
    <d v="2019-08-07T00:00:00"/>
    <d v="1899-12-30T08:36:00"/>
    <d v="2019-08-07T00:00:00"/>
    <d v="1899-12-30T09:14:33"/>
    <n v="12.766999999999999"/>
    <s v="MIN"/>
    <n v="12.766999999999999"/>
    <n v="500"/>
    <s v="MIN"/>
    <s v="CNF  PRT  REL  TECO"/>
  </r>
  <r>
    <n v="1541844"/>
    <x v="18"/>
    <s v="0"/>
    <s v="0050"/>
    <s v="BFC-90"/>
    <s v="PP01"/>
    <s v="ASSY IN PROCESS INSPECTION"/>
    <x v="4"/>
    <d v="2019-08-07T00:00:00"/>
    <d v="1899-12-30T15:45:54"/>
    <d v="2019-08-07T00:00:00"/>
    <d v="1899-12-30T15:45:54"/>
    <n v="20"/>
    <s v="MIN"/>
    <n v="20"/>
    <n v="20"/>
    <s v="MIN"/>
    <s v="CNF  ORSP PRT  REL  TECO"/>
  </r>
  <r>
    <n v="1541844"/>
    <x v="18"/>
    <s v="0"/>
    <s v="0060"/>
    <s v="BFC-90"/>
    <s v="PP01"/>
    <s v="ASSY IN PROCESS INSPECTION"/>
    <x v="5"/>
    <d v="2019-08-07T00:00:00"/>
    <d v="1899-12-30T15:47:59"/>
    <d v="2019-08-07T00:00:00"/>
    <d v="1899-12-30T15:47:59"/>
    <n v="20"/>
    <s v="MIN"/>
    <n v="20"/>
    <n v="20"/>
    <s v="MIN"/>
    <s v="CNF  ORSP PRT  REL  TECO"/>
  </r>
  <r>
    <n v="1541844"/>
    <x v="18"/>
    <s v="0"/>
    <s v="0070"/>
    <s v="PFC-20"/>
    <s v="PP01"/>
    <s v="PAINT"/>
    <x v="6"/>
    <d v="2019-08-07T00:00:00"/>
    <d v="1899-12-30T16:28:08"/>
    <d v="2019-08-08T00:00:00"/>
    <d v="1899-12-30T13:22:22"/>
    <n v="8.8789999999999996"/>
    <s v="H"/>
    <n v="532.74"/>
    <n v="450"/>
    <s v="MIN"/>
    <s v="CNF  PRT  REL  TECO"/>
  </r>
  <r>
    <n v="1541844"/>
    <x v="18"/>
    <s v="0"/>
    <s v="0080"/>
    <s v="PFC-99"/>
    <s v="PP01"/>
    <s v="PAINT INSPECTION"/>
    <x v="7"/>
    <d v="2019-08-14T00:00:00"/>
    <d v="1899-12-30T08:23:45"/>
    <d v="2019-08-14T00:00:00"/>
    <d v="1899-12-30T08:23:45"/>
    <n v="20"/>
    <s v="MIN"/>
    <n v="20"/>
    <n v="20"/>
    <s v="MIN"/>
    <s v="CNF  ORSP PRT  REL  TECO"/>
  </r>
  <r>
    <n v="1541844"/>
    <x v="1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844"/>
    <x v="18"/>
    <s v="0"/>
    <s v="0100"/>
    <s v="BFC-10"/>
    <s v="PP01"/>
    <s v="ASSEMBLY"/>
    <x v="8"/>
    <d v="2019-08-14T00:00:00"/>
    <d v="1899-12-30T09:33:42"/>
    <d v="2019-08-14T00:00:00"/>
    <d v="1899-12-30T16:03:42"/>
    <n v="1.0880000000000001"/>
    <s v="H"/>
    <n v="65.28"/>
    <n v="40"/>
    <s v="MIN"/>
    <s v="CNF  PRT  REL  TECO"/>
  </r>
  <r>
    <n v="1541844"/>
    <x v="18"/>
    <s v="0"/>
    <s v="0110"/>
    <s v="BFC-90"/>
    <s v="PP01"/>
    <s v="ASSY IN PROCESS INSPECTION"/>
    <x v="9"/>
    <d v="2019-08-19T00:00:00"/>
    <d v="1899-12-30T17:01:49"/>
    <d v="2019-08-19T00:00:00"/>
    <d v="1899-12-30T17:01:49"/>
    <n v="20"/>
    <s v="MIN"/>
    <n v="20"/>
    <n v="20"/>
    <s v="MIN"/>
    <s v="CNF  ORSP PRT  REL  TECO"/>
  </r>
  <r>
    <n v="1541844"/>
    <x v="18"/>
    <s v="0"/>
    <s v="0120"/>
    <s v="BFC-90"/>
    <s v="PP01"/>
    <s v="ASSY IN PROCESS INSPECTION"/>
    <x v="10"/>
    <d v="2019-08-19T00:00:00"/>
    <d v="1899-12-30T17:01:56"/>
    <d v="2019-08-19T00:00:00"/>
    <d v="1899-12-30T17:01:56"/>
    <n v="50"/>
    <s v="MIN"/>
    <n v="50"/>
    <n v="50"/>
    <s v="MIN"/>
    <s v="CNF  ORSP PRT  REL  TECO"/>
  </r>
  <r>
    <n v="1541844"/>
    <x v="18"/>
    <s v="0"/>
    <s v="0130"/>
    <s v="BFC-99"/>
    <s v="PP01"/>
    <s v="FINAL INSPECTION"/>
    <x v="18"/>
    <d v="2019-08-19T00:00:00"/>
    <d v="1899-12-30T17:02:01"/>
    <d v="2019-08-19T00:00:00"/>
    <d v="1899-12-30T17:02:01"/>
    <n v="10"/>
    <s v="MIN"/>
    <n v="10"/>
    <n v="10"/>
    <s v="MIN"/>
    <s v="CNF  ORSP PRT  REL  TECO"/>
  </r>
  <r>
    <n v="1541844"/>
    <x v="18"/>
    <s v="0"/>
    <s v="0140"/>
    <s v="BFC-99"/>
    <s v="PP03"/>
    <s v="FINAL INSPECTION"/>
    <x v="11"/>
    <d v="2019-08-20T00:00:00"/>
    <d v="1899-12-30T17:49:04"/>
    <d v="2019-08-20T00:00:00"/>
    <d v="1899-12-30T17:49:04"/>
    <n v="10"/>
    <s v="MIN"/>
    <n v="10"/>
    <n v="10"/>
    <s v="MIN"/>
    <s v="CNF  ORSP PRT  REL  TECO"/>
  </r>
  <r>
    <n v="1541844"/>
    <x v="18"/>
    <s v="1"/>
    <s v="0010"/>
    <s v="BFC-10"/>
    <s v="PP95"/>
    <s v="ASSEMBLY"/>
    <x v="12"/>
    <d v="2019-08-04T00:00:00"/>
    <d v="1899-12-30T07:55:11"/>
    <d v="2019-08-07T00:00:00"/>
    <d v="1899-12-30T15:39:30"/>
    <n v="36.244"/>
    <s v="H"/>
    <n v="2174.64"/>
    <n v="1"/>
    <s v="MIN"/>
    <s v="CNF  PRT  REL  TECO"/>
  </r>
  <r>
    <n v="1541844"/>
    <x v="18"/>
    <s v="2"/>
    <s v="0070"/>
    <s v="PFC-20"/>
    <s v="PP95"/>
    <s v="PAINT"/>
    <x v="13"/>
    <d v="2019-08-08T00:00:00"/>
    <d v="1899-12-30T07:31:34"/>
    <d v="2019-08-08T00:00:00"/>
    <d v="1899-12-30T10:56:33"/>
    <n v="3.4159999999999999"/>
    <s v="H"/>
    <n v="204.96"/>
    <n v="5"/>
    <s v="MIN"/>
    <s v="CNF  PRT  REL  TECO"/>
  </r>
  <r>
    <n v="1541846"/>
    <x v="17"/>
    <s v="0"/>
    <s v="0010"/>
    <s v="BFC-10"/>
    <s v="PP01"/>
    <s v="ASSEMBLY"/>
    <x v="0"/>
    <d v="2019-07-31T00:00:00"/>
    <d v="1899-12-30T08:21:40"/>
    <d v="2019-07-31T00:00:00"/>
    <d v="1899-12-30T08:38:17"/>
    <n v="5.5330000000000004"/>
    <s v="MIN"/>
    <n v="5.5330000000000004"/>
    <n v="20"/>
    <s v="MIN"/>
    <s v="CNF  PRT  REL  TECO"/>
  </r>
  <r>
    <n v="1541846"/>
    <x v="17"/>
    <s v="0"/>
    <s v="0020"/>
    <s v="BFC-90"/>
    <s v="PP01"/>
    <s v="ASSY IN PROCESS INSPECTION"/>
    <x v="1"/>
    <d v="2019-07-31T00:00:00"/>
    <d v="1899-12-30T11:03:51"/>
    <d v="2019-07-31T00:00:00"/>
    <d v="1899-12-30T11:03:51"/>
    <n v="30"/>
    <s v="MIN"/>
    <n v="30"/>
    <n v="30"/>
    <s v="MIN"/>
    <s v="CNF  ORSP PRT  REL  TECO"/>
  </r>
  <r>
    <n v="1541846"/>
    <x v="17"/>
    <s v="0"/>
    <s v="0030"/>
    <s v="BFC-10"/>
    <s v="PP01"/>
    <s v="ASSEMBLY"/>
    <x v="2"/>
    <d v="2019-08-04T00:00:00"/>
    <d v="1899-12-30T08:17:08"/>
    <d v="2019-08-05T00:00:00"/>
    <d v="1899-12-30T12:20:03"/>
    <n v="10.933"/>
    <s v="H"/>
    <n v="655.98"/>
    <n v="200"/>
    <s v="MIN"/>
    <s v="CNF  PRT  REL  TECO"/>
  </r>
  <r>
    <n v="1541846"/>
    <x v="17"/>
    <s v="0"/>
    <s v="0040"/>
    <s v="BFC-10"/>
    <s v="PP01"/>
    <s v="ASSEMBLY"/>
    <x v="3"/>
    <d v="2019-08-05T00:00:00"/>
    <d v="1899-12-30T13:24:21"/>
    <d v="2019-08-08T00:00:00"/>
    <d v="1899-12-30T11:38:10"/>
    <n v="26.248999999999999"/>
    <s v="H"/>
    <n v="1574.9399999999998"/>
    <n v="500"/>
    <s v="MIN"/>
    <s v="CNF  PRT  REL  TECO"/>
  </r>
  <r>
    <n v="1541846"/>
    <x v="17"/>
    <s v="0"/>
    <s v="0050"/>
    <s v="BFC-90"/>
    <s v="PP01"/>
    <s v="ASSY IN PROCESS INSPECTION"/>
    <x v="4"/>
    <d v="2019-08-08T00:00:00"/>
    <d v="1899-12-30T15:05:12"/>
    <d v="2019-08-08T00:00:00"/>
    <d v="1899-12-30T15:05:12"/>
    <n v="20"/>
    <s v="MIN"/>
    <n v="20"/>
    <n v="20"/>
    <s v="MIN"/>
    <s v="CNF  ORSP PRT  REL  TECO"/>
  </r>
  <r>
    <n v="1541846"/>
    <x v="17"/>
    <s v="0"/>
    <s v="0060"/>
    <s v="BFC-90"/>
    <s v="PP01"/>
    <s v="ASSY IN PROCESS INSPECTION"/>
    <x v="5"/>
    <d v="2019-08-08T00:00:00"/>
    <d v="1899-12-30T15:05:47"/>
    <d v="2019-08-08T00:00:00"/>
    <d v="1899-12-30T15:05:47"/>
    <n v="20"/>
    <s v="MIN"/>
    <n v="20"/>
    <n v="20"/>
    <s v="MIN"/>
    <s v="CNF  ORSP PRT  REL  TECO"/>
  </r>
  <r>
    <n v="1541846"/>
    <x v="17"/>
    <s v="0"/>
    <s v="0070"/>
    <s v="PFC-20"/>
    <s v="PP01"/>
    <s v="PAINT"/>
    <x v="6"/>
    <d v="2019-08-08T00:00:00"/>
    <d v="1899-12-30T15:15:54"/>
    <d v="2019-08-14T00:00:00"/>
    <d v="1899-12-30T12:37:12"/>
    <n v="7.774"/>
    <s v="H"/>
    <n v="466.44"/>
    <n v="450"/>
    <s v="MIN"/>
    <s v="CNF  PRT  REL  TECO"/>
  </r>
  <r>
    <n v="1541846"/>
    <x v="17"/>
    <s v="0"/>
    <s v="0080"/>
    <s v="PFC-99"/>
    <s v="PP01"/>
    <s v="PAINT INSPECTION"/>
    <x v="7"/>
    <d v="2019-08-15T00:00:00"/>
    <d v="1899-12-30T08:11:15"/>
    <d v="2019-08-15T00:00:00"/>
    <d v="1899-12-30T08:11:15"/>
    <n v="20"/>
    <s v="MIN"/>
    <n v="20"/>
    <n v="20"/>
    <s v="MIN"/>
    <s v="CNF  ORSP PRT  REL  TECO"/>
  </r>
  <r>
    <n v="1541846"/>
    <x v="1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846"/>
    <x v="17"/>
    <s v="0"/>
    <s v="0100"/>
    <s v="BFC-10"/>
    <s v="PP01"/>
    <s v="ASSEMBLY"/>
    <x v="8"/>
    <d v="2019-08-18T00:00:00"/>
    <d v="1899-12-30T08:27:32"/>
    <d v="2019-08-18T00:00:00"/>
    <d v="1899-12-30T10:40:16"/>
    <n v="2.2120000000000002"/>
    <s v="H"/>
    <n v="132.72"/>
    <n v="40"/>
    <s v="MIN"/>
    <s v="CNF  PRT  REL  TECO"/>
  </r>
  <r>
    <n v="1541846"/>
    <x v="17"/>
    <s v="0"/>
    <s v="0110"/>
    <s v="BFC-90"/>
    <s v="PP01"/>
    <s v="ASSY IN PROCESS INSPECTION"/>
    <x v="9"/>
    <d v="2019-08-19T00:00:00"/>
    <d v="1899-12-30T17:02:24"/>
    <d v="2019-08-19T00:00:00"/>
    <d v="1899-12-30T17:02:24"/>
    <n v="20"/>
    <s v="MIN"/>
    <n v="20"/>
    <n v="20"/>
    <s v="MIN"/>
    <s v="CNF  ORSP PRT  REL  TECO"/>
  </r>
  <r>
    <n v="1541846"/>
    <x v="17"/>
    <s v="0"/>
    <s v="0120"/>
    <s v="BFC-90"/>
    <s v="PP01"/>
    <s v="ASSY IN PROCESS INSPECTION"/>
    <x v="10"/>
    <d v="2019-08-19T00:00:00"/>
    <d v="1899-12-30T17:02:29"/>
    <d v="2019-08-19T00:00:00"/>
    <d v="1899-12-30T17:02:29"/>
    <n v="50"/>
    <s v="MIN"/>
    <n v="50"/>
    <n v="50"/>
    <s v="MIN"/>
    <s v="CNF  ORSP PRT  REL  TECO"/>
  </r>
  <r>
    <n v="1541846"/>
    <x v="17"/>
    <s v="0"/>
    <s v="0130"/>
    <s v="BFC-99"/>
    <s v="PP01"/>
    <s v="FINAL INSPECTION"/>
    <x v="18"/>
    <d v="2019-08-19T00:00:00"/>
    <d v="1899-12-30T17:02:33"/>
    <d v="2019-08-19T00:00:00"/>
    <d v="1899-12-30T17:02:33"/>
    <n v="10"/>
    <s v="MIN"/>
    <n v="10"/>
    <n v="10"/>
    <s v="MIN"/>
    <s v="CNF  ORSP PRT  REL  TECO"/>
  </r>
  <r>
    <n v="1541846"/>
    <x v="17"/>
    <s v="0"/>
    <s v="0140"/>
    <s v="BFC-99"/>
    <s v="PP03"/>
    <s v="FINAL INSPECTION"/>
    <x v="11"/>
    <d v="2019-08-19T00:00:00"/>
    <d v="1899-12-30T17:44:27"/>
    <d v="2019-08-19T00:00:00"/>
    <d v="1899-12-30T17:44:27"/>
    <n v="10"/>
    <s v="MIN"/>
    <n v="10"/>
    <n v="10"/>
    <s v="MIN"/>
    <s v="CNF  ORSP PRT  REL  TECO"/>
  </r>
  <r>
    <n v="1541846"/>
    <x v="17"/>
    <s v="1"/>
    <s v="0010"/>
    <s v="BFC-10"/>
    <s v="PP95"/>
    <s v="ASSEMBLY"/>
    <x v="12"/>
    <d v="2019-08-06T00:00:00"/>
    <d v="1899-12-30T07:37:09"/>
    <d v="2019-08-07T00:00:00"/>
    <d v="1899-12-30T09:38:35"/>
    <n v="10.004"/>
    <s v="H"/>
    <n v="600.24"/>
    <n v="1"/>
    <s v="MIN"/>
    <s v="CNF  PRT  REL  TECO"/>
  </r>
  <r>
    <n v="1541846"/>
    <x v="1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848"/>
    <x v="18"/>
    <s v="0"/>
    <s v="0010"/>
    <s v="BFC-10"/>
    <s v="PP01"/>
    <s v="ASSEMBLY"/>
    <x v="19"/>
    <d v="2019-07-28T00:00:00"/>
    <d v="1899-12-30T10:26:49"/>
    <d v="2019-07-28T00:00:00"/>
    <d v="1899-12-30T10:29:10"/>
    <n v="47"/>
    <s v="S"/>
    <n v="0.78333333333333333"/>
    <n v="20"/>
    <s v="MIN"/>
    <s v="CNF  PRT  REL  TECO"/>
  </r>
  <r>
    <n v="1541848"/>
    <x v="18"/>
    <s v="0"/>
    <s v="0020"/>
    <s v="BFC-90"/>
    <s v="PP01"/>
    <s v="ASSY IN PROCESS INSPECTION"/>
    <x v="1"/>
    <d v="2019-07-28T00:00:00"/>
    <d v="1899-12-30T10:37:12"/>
    <d v="2019-07-28T00:00:00"/>
    <d v="1899-12-30T10:37:12"/>
    <n v="30"/>
    <s v="MIN"/>
    <n v="30"/>
    <n v="30"/>
    <s v="MIN"/>
    <s v="CNF  ORSP PRT  REL  TECO"/>
  </r>
  <r>
    <n v="1541848"/>
    <x v="18"/>
    <s v="0"/>
    <s v="0030"/>
    <s v="BFC-10"/>
    <s v="PP01"/>
    <s v="ASSEMBLY"/>
    <x v="2"/>
    <d v="2019-07-29T00:00:00"/>
    <d v="1899-12-30T07:30:10"/>
    <d v="2019-08-04T00:00:00"/>
    <d v="1899-12-30T11:54:06"/>
    <n v="20.597999999999999"/>
    <s v="H"/>
    <n v="1235.8799999999999"/>
    <n v="200"/>
    <s v="MIN"/>
    <s v="CNF  PRT  REL  TECO"/>
  </r>
  <r>
    <n v="1541848"/>
    <x v="18"/>
    <s v="0"/>
    <s v="0040"/>
    <s v="BFC-10"/>
    <s v="PP01"/>
    <s v="ASSEMBLY"/>
    <x v="3"/>
    <d v="2019-08-04T00:00:00"/>
    <d v="1899-12-30T11:54:25"/>
    <d v="2019-08-07T00:00:00"/>
    <d v="1899-12-30T09:14:33"/>
    <n v="7.2060000000000004"/>
    <s v="H"/>
    <n v="432.36"/>
    <n v="500"/>
    <s v="MIN"/>
    <s v="CNF  PRT  REL  TECO"/>
  </r>
  <r>
    <n v="1541848"/>
    <x v="18"/>
    <s v="0"/>
    <s v="0050"/>
    <s v="BFC-90"/>
    <s v="PP01"/>
    <s v="ASSY IN PROCESS INSPECTION"/>
    <x v="4"/>
    <d v="2019-08-07T00:00:00"/>
    <d v="1899-12-30T15:31:46"/>
    <d v="2019-08-07T00:00:00"/>
    <d v="1899-12-30T15:31:46"/>
    <n v="20"/>
    <s v="MIN"/>
    <n v="20"/>
    <n v="20"/>
    <s v="MIN"/>
    <s v="CNF  ORSP PRT  REL  TECO"/>
  </r>
  <r>
    <n v="1541848"/>
    <x v="18"/>
    <s v="0"/>
    <s v="0060"/>
    <s v="BFC-90"/>
    <s v="PP01"/>
    <s v="ASSY IN PROCESS INSPECTION"/>
    <x v="5"/>
    <d v="2019-08-07T00:00:00"/>
    <d v="1899-12-30T15:33:08"/>
    <d v="2019-08-07T00:00:00"/>
    <d v="1899-12-30T15:33:08"/>
    <n v="20"/>
    <s v="MIN"/>
    <n v="20"/>
    <n v="20"/>
    <s v="MIN"/>
    <s v="CNF  ORSP PRT  REL  TECO"/>
  </r>
  <r>
    <n v="1541848"/>
    <x v="18"/>
    <s v="0"/>
    <s v="0070"/>
    <s v="PFC-20"/>
    <s v="PP01"/>
    <s v="PAINT"/>
    <x v="6"/>
    <d v="2019-08-07T00:00:00"/>
    <d v="1899-12-30T15:44:09"/>
    <d v="2019-08-08T00:00:00"/>
    <d v="1899-12-30T15:55:56"/>
    <n v="10.63"/>
    <s v="H"/>
    <n v="637.80000000000007"/>
    <n v="450"/>
    <s v="MIN"/>
    <s v="CNF  PRT  REL  TECO"/>
  </r>
  <r>
    <n v="1541848"/>
    <x v="18"/>
    <s v="0"/>
    <s v="0080"/>
    <s v="PFC-99"/>
    <s v="PP01"/>
    <s v="PAINT INSPECTION"/>
    <x v="7"/>
    <d v="2019-08-14T00:00:00"/>
    <d v="1899-12-30T08:26:18"/>
    <d v="2019-08-14T00:00:00"/>
    <d v="1899-12-30T08:26:18"/>
    <n v="20"/>
    <s v="MIN"/>
    <n v="20"/>
    <n v="20"/>
    <s v="MIN"/>
    <s v="CNF  ORSP PRT  REL  TECO"/>
  </r>
  <r>
    <n v="1541848"/>
    <x v="1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848"/>
    <x v="18"/>
    <s v="0"/>
    <s v="0100"/>
    <s v="BFC-10"/>
    <s v="PP01"/>
    <s v="ASSEMBLY"/>
    <x v="8"/>
    <d v="2019-08-14T00:00:00"/>
    <d v="1899-12-30T09:34:04"/>
    <d v="2019-08-14T00:00:00"/>
    <d v="1899-12-30T16:03:42"/>
    <n v="1.0860000000000001"/>
    <s v="H"/>
    <n v="65.160000000000011"/>
    <n v="40"/>
    <s v="MIN"/>
    <s v="CNF  PRT  REL  TECO"/>
  </r>
  <r>
    <n v="1541848"/>
    <x v="18"/>
    <s v="0"/>
    <s v="0110"/>
    <s v="BFC-90"/>
    <s v="PP01"/>
    <s v="ASSY IN PROCESS INSPECTION"/>
    <x v="9"/>
    <d v="2019-08-18T00:00:00"/>
    <d v="1899-12-30T12:14:08"/>
    <d v="2019-08-18T00:00:00"/>
    <d v="1899-12-30T12:14:08"/>
    <n v="20"/>
    <s v="MIN"/>
    <n v="20"/>
    <n v="20"/>
    <s v="MIN"/>
    <s v="CNF  ORSP PRT  REL  TECO"/>
  </r>
  <r>
    <n v="1541848"/>
    <x v="18"/>
    <s v="0"/>
    <s v="0120"/>
    <s v="BFC-90"/>
    <s v="PP01"/>
    <s v="ASSY IN PROCESS INSPECTION"/>
    <x v="10"/>
    <d v="2019-08-18T00:00:00"/>
    <d v="1899-12-30T12:14:14"/>
    <d v="2019-08-18T00:00:00"/>
    <d v="1899-12-30T12:14:14"/>
    <n v="50"/>
    <s v="MIN"/>
    <n v="50"/>
    <n v="50"/>
    <s v="MIN"/>
    <s v="CNF  ORSP PRT  REL  TECO"/>
  </r>
  <r>
    <n v="1541848"/>
    <x v="18"/>
    <s v="0"/>
    <s v="0130"/>
    <s v="BFC-99"/>
    <s v="PP01"/>
    <s v="FINAL INSPECTION"/>
    <x v="18"/>
    <d v="2019-08-18T00:00:00"/>
    <d v="1899-12-30T12:14:20"/>
    <d v="2019-08-18T00:00:00"/>
    <d v="1899-12-30T12:14:20"/>
    <n v="10"/>
    <s v="MIN"/>
    <n v="10"/>
    <n v="10"/>
    <s v="MIN"/>
    <s v="CNF  ORSP PRT  REL  TECO"/>
  </r>
  <r>
    <n v="1541848"/>
    <x v="18"/>
    <s v="0"/>
    <s v="0140"/>
    <s v="BFC-99"/>
    <s v="PP03"/>
    <s v="FINAL INSPECTION"/>
    <x v="11"/>
    <d v="2019-08-18T00:00:00"/>
    <d v="1899-12-30T17:10:14"/>
    <d v="2019-08-18T00:00:00"/>
    <d v="1899-12-30T17:10:14"/>
    <n v="10"/>
    <s v="MIN"/>
    <n v="10"/>
    <n v="10"/>
    <s v="MIN"/>
    <s v="CNF  ORSP PRT  REL  TECO"/>
  </r>
  <r>
    <n v="1541848"/>
    <x v="18"/>
    <s v="1"/>
    <s v="0010"/>
    <s v="BFC-10"/>
    <s v="PP95"/>
    <s v="ASSEMBLY"/>
    <x v="12"/>
    <d v="2019-07-29T00:00:00"/>
    <d v="1899-12-30T07:42:24"/>
    <d v="2019-08-07T00:00:00"/>
    <d v="1899-12-30T13:45:53"/>
    <n v="37.549999999999997"/>
    <s v="H"/>
    <n v="2253"/>
    <n v="1"/>
    <s v="MIN"/>
    <s v="CNF  PRT  REL  TECO"/>
  </r>
  <r>
    <n v="1541848"/>
    <x v="1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849"/>
    <x v="18"/>
    <s v="0"/>
    <s v="0010"/>
    <s v="BFC-10"/>
    <s v="PP01"/>
    <s v="ASSEMBLY"/>
    <x v="0"/>
    <d v="2019-07-29T00:00:00"/>
    <d v="1899-12-30T10:13:57"/>
    <d v="2019-07-29T00:00:00"/>
    <d v="1899-12-30T11:02:55"/>
    <n v="2955"/>
    <s v="S"/>
    <n v="49.25"/>
    <n v="20"/>
    <s v="MIN"/>
    <s v="CNF  PRT  REL  TECO"/>
  </r>
  <r>
    <n v="1541849"/>
    <x v="18"/>
    <s v="0"/>
    <s v="0020"/>
    <s v="BFC-90"/>
    <s v="PP01"/>
    <s v="ASSY IN PROCESS INSPECTION"/>
    <x v="1"/>
    <d v="2019-07-29T00:00:00"/>
    <d v="1899-12-30T11:25:15"/>
    <d v="2019-07-29T00:00:00"/>
    <d v="1899-12-30T11:25:15"/>
    <n v="30"/>
    <s v="MIN"/>
    <n v="30"/>
    <n v="30"/>
    <s v="MIN"/>
    <s v="CNF  ORSP PRT  REL  TECO"/>
  </r>
  <r>
    <n v="1541849"/>
    <x v="18"/>
    <s v="0"/>
    <s v="0030"/>
    <s v="BFC-10"/>
    <s v="PP01"/>
    <s v="ASSEMBLY"/>
    <x v="2"/>
    <d v="2019-08-07T00:00:00"/>
    <d v="1899-12-30T07:32:48"/>
    <d v="2019-08-07T00:00:00"/>
    <d v="1899-12-30T08:35:23"/>
    <n v="20.867000000000001"/>
    <s v="MIN"/>
    <n v="20.867000000000001"/>
    <n v="200"/>
    <s v="MIN"/>
    <s v="CNF  PRT  REL  TECO"/>
  </r>
  <r>
    <n v="1541849"/>
    <x v="18"/>
    <s v="0"/>
    <s v="0040"/>
    <s v="BFC-10"/>
    <s v="PP01"/>
    <s v="ASSEMBLY"/>
    <x v="3"/>
    <d v="2019-08-07T00:00:00"/>
    <d v="1899-12-30T08:36:00"/>
    <d v="2019-08-07T00:00:00"/>
    <d v="1899-12-30T09:14:33"/>
    <n v="12.766999999999999"/>
    <s v="MIN"/>
    <n v="12.766999999999999"/>
    <n v="500"/>
    <s v="MIN"/>
    <s v="CNF  PRT  REL  TECO"/>
  </r>
  <r>
    <n v="1541849"/>
    <x v="18"/>
    <s v="0"/>
    <s v="0050"/>
    <s v="BFC-90"/>
    <s v="PP01"/>
    <s v="ASSY IN PROCESS INSPECTION"/>
    <x v="4"/>
    <d v="2019-08-07T00:00:00"/>
    <d v="1899-12-30T17:28:55"/>
    <d v="2019-08-07T00:00:00"/>
    <d v="1899-12-30T17:28:55"/>
    <n v="20"/>
    <s v="MIN"/>
    <n v="20"/>
    <n v="20"/>
    <s v="MIN"/>
    <s v="CNF  ORSP PRT  REL  TECO"/>
  </r>
  <r>
    <n v="1541849"/>
    <x v="18"/>
    <s v="0"/>
    <s v="0060"/>
    <s v="BFC-90"/>
    <s v="PP01"/>
    <s v="ASSY IN PROCESS INSPECTION"/>
    <x v="5"/>
    <d v="2019-08-07T00:00:00"/>
    <d v="1899-12-30T17:29:11"/>
    <d v="2019-08-07T00:00:00"/>
    <d v="1899-12-30T17:29:11"/>
    <n v="20"/>
    <s v="MIN"/>
    <n v="20"/>
    <n v="20"/>
    <s v="MIN"/>
    <s v="CNF  ORSP PRT  REL  TECO"/>
  </r>
  <r>
    <n v="1541849"/>
    <x v="18"/>
    <s v="0"/>
    <s v="0070"/>
    <s v="PFC-20"/>
    <s v="PP01"/>
    <s v="PAINT"/>
    <x v="6"/>
    <d v="2019-08-07T00:00:00"/>
    <d v="1899-12-30T18:14:25"/>
    <d v="2019-08-08T00:00:00"/>
    <d v="1899-12-30T11:54:30"/>
    <n v="5.4530000000000003"/>
    <s v="H"/>
    <n v="327.18"/>
    <n v="450"/>
    <s v="MIN"/>
    <s v="CNF  PRT  REL  TECO"/>
  </r>
  <r>
    <n v="1541849"/>
    <x v="18"/>
    <s v="0"/>
    <s v="0080"/>
    <s v="PFC-99"/>
    <s v="PP01"/>
    <s v="PAINT INSPECTION"/>
    <x v="7"/>
    <d v="2019-08-14T00:00:00"/>
    <d v="1899-12-30T08:25:19"/>
    <d v="2019-08-14T00:00:00"/>
    <d v="1899-12-30T08:25:19"/>
    <n v="20"/>
    <s v="MIN"/>
    <n v="20"/>
    <n v="20"/>
    <s v="MIN"/>
    <s v="CNF  ORSP PRT  REL  TECO"/>
  </r>
  <r>
    <n v="1541849"/>
    <x v="1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1849"/>
    <x v="18"/>
    <s v="0"/>
    <s v="0100"/>
    <s v="BFC-10"/>
    <s v="PP01"/>
    <s v="ASSEMBLY"/>
    <x v="8"/>
    <d v="2019-08-14T00:00:00"/>
    <d v="1899-12-30T09:34:27"/>
    <d v="2019-08-14T00:00:00"/>
    <d v="1899-12-30T16:03:42"/>
    <n v="1.085"/>
    <s v="H"/>
    <n v="65.099999999999994"/>
    <n v="40"/>
    <s v="MIN"/>
    <s v="CNF  PRT  REL  TECO"/>
  </r>
  <r>
    <n v="1541849"/>
    <x v="18"/>
    <s v="0"/>
    <s v="0110"/>
    <s v="BFC-90"/>
    <s v="PP01"/>
    <s v="ASSY IN PROCESS INSPECTION"/>
    <x v="9"/>
    <d v="2019-08-15T00:00:00"/>
    <d v="1899-12-30T07:30:40"/>
    <d v="2019-08-15T00:00:00"/>
    <d v="1899-12-30T07:30:40"/>
    <n v="20"/>
    <s v="MIN"/>
    <n v="20"/>
    <n v="20"/>
    <s v="MIN"/>
    <s v="CNF  ORSP PRT  REL  TECO"/>
  </r>
  <r>
    <n v="1541849"/>
    <x v="18"/>
    <s v="0"/>
    <s v="0120"/>
    <s v="BFC-90"/>
    <s v="PP01"/>
    <s v="ASSY IN PROCESS INSPECTION"/>
    <x v="10"/>
    <d v="2019-08-15T00:00:00"/>
    <d v="1899-12-30T07:30:45"/>
    <d v="2019-08-15T00:00:00"/>
    <d v="1899-12-30T07:30:45"/>
    <n v="50"/>
    <s v="MIN"/>
    <n v="50"/>
    <n v="50"/>
    <s v="MIN"/>
    <s v="CNF  ORSP PRT  REL  TECO"/>
  </r>
  <r>
    <n v="1541849"/>
    <x v="18"/>
    <s v="0"/>
    <s v="0130"/>
    <s v="BFC-99"/>
    <s v="PP01"/>
    <s v="FINAL INSPECTION"/>
    <x v="18"/>
    <d v="2019-08-25T00:00:00"/>
    <d v="1899-12-30T10:55:26"/>
    <d v="2019-08-25T00:00:00"/>
    <d v="1899-12-30T10:55:26"/>
    <n v="10"/>
    <s v="MIN"/>
    <n v="10"/>
    <n v="10"/>
    <s v="MIN"/>
    <s v="CNF  ORSP PRT  REL  TECO"/>
  </r>
  <r>
    <n v="1541849"/>
    <x v="18"/>
    <s v="0"/>
    <s v="0140"/>
    <s v="BFC-99"/>
    <s v="PP03"/>
    <s v="FINAL INSPECTION"/>
    <x v="11"/>
    <d v="2019-08-25T00:00:00"/>
    <d v="1899-12-30T10:58:25"/>
    <d v="2019-08-25T00:00:00"/>
    <d v="1899-12-30T10:58:25"/>
    <n v="10"/>
    <s v="MIN"/>
    <n v="10"/>
    <n v="10"/>
    <s v="MIN"/>
    <s v="CNF  ORSP PRT  REL  TECO"/>
  </r>
  <r>
    <n v="1541849"/>
    <x v="18"/>
    <s v="1"/>
    <s v="0010"/>
    <s v="BFC-10"/>
    <s v="PP95"/>
    <s v="ASSEMBLY"/>
    <x v="12"/>
    <d v="2019-07-30T00:00:00"/>
    <d v="1899-12-30T07:41:14"/>
    <d v="2019-07-30T00:00:00"/>
    <d v="1899-12-30T14:53:24"/>
    <n v="7.1970000000000001"/>
    <s v="H"/>
    <n v="431.82"/>
    <n v="1"/>
    <s v="MIN"/>
    <s v="CNF  PRT  REL  TECO"/>
  </r>
  <r>
    <n v="1541849"/>
    <x v="1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1850"/>
    <x v="17"/>
    <s v="0"/>
    <s v="0010"/>
    <s v="BFC-10"/>
    <s v="PP01"/>
    <s v="ASSEMBLY"/>
    <x v="0"/>
    <d v="2019-07-31T00:00:00"/>
    <d v="1899-12-30T08:21:40"/>
    <d v="2019-07-31T00:00:00"/>
    <d v="1899-12-30T08:38:17"/>
    <n v="5.5330000000000004"/>
    <s v="MIN"/>
    <n v="5.5330000000000004"/>
    <n v="20"/>
    <s v="MIN"/>
    <s v="CNF  PRT  REL  TECO"/>
  </r>
  <r>
    <n v="1541850"/>
    <x v="17"/>
    <s v="0"/>
    <s v="0020"/>
    <s v="BFC-90"/>
    <s v="PP01"/>
    <s v="ASSY IN PROCESS INSPECTION"/>
    <x v="1"/>
    <d v="2019-07-31T00:00:00"/>
    <d v="1899-12-30T10:20:43"/>
    <d v="2019-07-31T00:00:00"/>
    <d v="1899-12-30T10:20:43"/>
    <n v="30"/>
    <s v="MIN"/>
    <n v="30"/>
    <n v="30"/>
    <s v="MIN"/>
    <s v="CNF  ORSP PRT  REL  TECO"/>
  </r>
  <r>
    <n v="1541850"/>
    <x v="17"/>
    <s v="0"/>
    <s v="0030"/>
    <s v="BFC-10"/>
    <s v="PP01"/>
    <s v="ASSEMBLY"/>
    <x v="2"/>
    <d v="2019-07-31T00:00:00"/>
    <d v="1899-12-30T10:30:12"/>
    <d v="2019-08-01T00:00:00"/>
    <d v="1899-12-30T12:18:39"/>
    <n v="321.26299999999998"/>
    <s v="MIN"/>
    <n v="321.26299999999998"/>
    <n v="200"/>
    <s v="MIN"/>
    <s v="CNF  PRT  REL  TECO"/>
  </r>
  <r>
    <n v="1541850"/>
    <x v="17"/>
    <s v="0"/>
    <s v="0040"/>
    <s v="BFC-10"/>
    <s v="PP01"/>
    <s v="ASSEMBLY"/>
    <x v="3"/>
    <d v="2019-08-04T00:00:00"/>
    <d v="1899-12-30T07:42:20"/>
    <d v="2019-08-08T00:00:00"/>
    <d v="1899-12-30T14:16:40"/>
    <n v="1831.597"/>
    <s v="MIN"/>
    <n v="1831.597"/>
    <n v="500"/>
    <s v="MIN"/>
    <s v="CNF  PRT  REL  TECO"/>
  </r>
  <r>
    <n v="1541850"/>
    <x v="17"/>
    <s v="0"/>
    <s v="0050"/>
    <s v="BFC-90"/>
    <s v="PP01"/>
    <s v="ASSY IN PROCESS INSPECTION"/>
    <x v="4"/>
    <d v="2019-08-08T00:00:00"/>
    <d v="1899-12-30T15:13:03"/>
    <d v="2019-08-08T00:00:00"/>
    <d v="1899-12-30T15:13:03"/>
    <n v="20"/>
    <s v="MIN"/>
    <n v="20"/>
    <n v="20"/>
    <s v="MIN"/>
    <s v="CNF  ORSP PRT  REL  TECO"/>
  </r>
  <r>
    <n v="1541850"/>
    <x v="17"/>
    <s v="0"/>
    <s v="0060"/>
    <s v="BFC-90"/>
    <s v="PP01"/>
    <s v="ASSY IN PROCESS INSPECTION"/>
    <x v="5"/>
    <d v="2019-08-08T00:00:00"/>
    <d v="1899-12-30T15:13:26"/>
    <d v="2019-08-08T00:00:00"/>
    <d v="1899-12-30T15:13:26"/>
    <n v="20"/>
    <s v="MIN"/>
    <n v="20"/>
    <n v="20"/>
    <s v="MIN"/>
    <s v="CNF  ORSP PRT  REL  TECO"/>
  </r>
  <r>
    <n v="1541850"/>
    <x v="17"/>
    <s v="0"/>
    <s v="0070"/>
    <s v="PFC-20"/>
    <s v="PP01"/>
    <s v="PAINT"/>
    <x v="6"/>
    <d v="2019-08-08T00:00:00"/>
    <d v="1899-12-30T15:23:42"/>
    <d v="2019-08-14T00:00:00"/>
    <d v="1899-12-30T14:51:22"/>
    <n v="9.9280000000000008"/>
    <s v="H"/>
    <n v="595.68000000000006"/>
    <n v="450"/>
    <s v="MIN"/>
    <s v="CNF  PRT  REL  TECO"/>
  </r>
  <r>
    <n v="1541850"/>
    <x v="17"/>
    <s v="0"/>
    <s v="0080"/>
    <s v="PFC-99"/>
    <s v="PP01"/>
    <s v="PAINT INSPECTION"/>
    <x v="7"/>
    <d v="2019-08-15T00:00:00"/>
    <d v="1899-12-30T08:08:47"/>
    <d v="2019-08-15T00:00:00"/>
    <d v="1899-12-30T08:08:47"/>
    <n v="20"/>
    <s v="MIN"/>
    <n v="20"/>
    <n v="20"/>
    <s v="MIN"/>
    <s v="CNF  ORSP PRT  REL  TECO"/>
  </r>
  <r>
    <n v="1541850"/>
    <x v="17"/>
    <s v="0"/>
    <s v="0090"/>
    <s v="BFC-50"/>
    <s v="PP95"/>
    <s v="ASSEMBLY REPAIRS"/>
    <x v="17"/>
    <d v="2019-08-21T00:00:00"/>
    <d v="1899-12-30T14:45:46"/>
    <d v="2019-08-21T00:00:00"/>
    <d v="1899-12-30T14:46:03"/>
    <n v="17"/>
    <s v="S"/>
    <n v="0.28333333333333333"/>
    <n v="0"/>
    <s v="MIN"/>
    <s v="CNF  PRT  REL  TECO"/>
  </r>
  <r>
    <n v="1541850"/>
    <x v="17"/>
    <s v="0"/>
    <s v="0100"/>
    <s v="BFC-10"/>
    <s v="PP01"/>
    <s v="ASSEMBLY"/>
    <x v="8"/>
    <d v="2019-08-21T00:00:00"/>
    <d v="1899-12-30T08:18:41"/>
    <d v="2019-08-21T00:00:00"/>
    <d v="1899-12-30T08:53:04"/>
    <n v="17.2"/>
    <s v="MIN"/>
    <n v="17.2"/>
    <n v="40"/>
    <s v="MIN"/>
    <s v="CNF  PRT  REL  TECO"/>
  </r>
  <r>
    <n v="1541850"/>
    <x v="17"/>
    <s v="0"/>
    <s v="0110"/>
    <s v="BFC-90"/>
    <s v="PP01"/>
    <s v="ASSY IN PROCESS INSPECTION"/>
    <x v="9"/>
    <d v="2019-08-21T00:00:00"/>
    <d v="1899-12-30T09:25:07"/>
    <d v="2019-08-21T00:00:00"/>
    <d v="1899-12-30T09:25:07"/>
    <n v="20"/>
    <s v="MIN"/>
    <n v="20"/>
    <n v="20"/>
    <s v="MIN"/>
    <s v="CNF  ORSP PRT  REL  TECO"/>
  </r>
  <r>
    <n v="1541850"/>
    <x v="17"/>
    <s v="0"/>
    <s v="0120"/>
    <s v="BFC-90"/>
    <s v="PP01"/>
    <s v="ASSY IN PROCESS INSPECTION"/>
    <x v="10"/>
    <d v="2019-08-21T00:00:00"/>
    <d v="1899-12-30T09:25:12"/>
    <d v="2019-08-21T00:00:00"/>
    <d v="1899-12-30T09:25:12"/>
    <n v="50"/>
    <s v="MIN"/>
    <n v="50"/>
    <n v="50"/>
    <s v="MIN"/>
    <s v="CNF  ORSP PRT  REL  TECO"/>
  </r>
  <r>
    <n v="1541850"/>
    <x v="17"/>
    <s v="0"/>
    <s v="0130"/>
    <s v="BFC-99"/>
    <s v="PP01"/>
    <s v="FINAL INSPECTION"/>
    <x v="18"/>
    <d v="2019-08-21T00:00:00"/>
    <d v="1899-12-30T09:25:17"/>
    <d v="2019-08-21T00:00:00"/>
    <d v="1899-12-30T09:25:17"/>
    <n v="10"/>
    <s v="MIN"/>
    <n v="10"/>
    <n v="10"/>
    <s v="MIN"/>
    <s v="CNF  ORSP PRT  REL  TECO"/>
  </r>
  <r>
    <n v="1541850"/>
    <x v="17"/>
    <s v="0"/>
    <s v="0140"/>
    <s v="BFC-99"/>
    <s v="PP03"/>
    <s v="FINAL INSPECTION"/>
    <x v="11"/>
    <d v="2019-08-25T00:00:00"/>
    <d v="1899-12-30T10:32:17"/>
    <d v="2019-08-25T00:00:00"/>
    <d v="1899-12-30T10:32:17"/>
    <n v="10"/>
    <s v="MIN"/>
    <n v="10"/>
    <n v="10"/>
    <s v="MIN"/>
    <s v="CNF  ORSP PRT  REL  TECO"/>
  </r>
  <r>
    <n v="1541850"/>
    <x v="17"/>
    <s v="1"/>
    <s v="0010"/>
    <s v="BFC-10"/>
    <s v="PP95"/>
    <s v="ASSEMBLY"/>
    <x v="12"/>
    <d v="2019-08-01T00:00:00"/>
    <d v="1899-12-30T13:49:37"/>
    <d v="2019-08-01T00:00:00"/>
    <d v="1899-12-30T15:53:59"/>
    <n v="2.073"/>
    <s v="H"/>
    <n v="124.38"/>
    <n v="1"/>
    <s v="MIN"/>
    <s v="CNF  PRT  REL  TECO"/>
  </r>
  <r>
    <n v="1541850"/>
    <x v="1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38"/>
    <x v="19"/>
    <s v="0"/>
    <s v="0010"/>
    <s v="BFC-10"/>
    <s v="PP01"/>
    <s v="ASSEMBLY"/>
    <x v="0"/>
    <d v="2019-08-07T00:00:00"/>
    <d v="1899-12-30T08:30:31"/>
    <d v="2019-08-07T00:00:00"/>
    <d v="1899-12-30T08:41:15"/>
    <n v="5.367"/>
    <s v="MIN"/>
    <n v="5.367"/>
    <n v="20"/>
    <s v="MIN"/>
    <s v="CNF  PRT  REL  TECO"/>
  </r>
  <r>
    <n v="1543138"/>
    <x v="19"/>
    <s v="0"/>
    <s v="0020"/>
    <s v="BFC-90"/>
    <s v="PP01"/>
    <s v="ASSY IN PROCESS INSPECTION"/>
    <x v="1"/>
    <d v="2019-08-07T00:00:00"/>
    <d v="1899-12-30T09:48:15"/>
    <d v="2019-08-07T00:00:00"/>
    <d v="1899-12-30T09:48:15"/>
    <n v="30"/>
    <s v="MIN"/>
    <n v="30"/>
    <n v="30"/>
    <s v="MIN"/>
    <s v="CNF  ORSP PRT  REL  TECO"/>
  </r>
  <r>
    <n v="1543138"/>
    <x v="19"/>
    <s v="0"/>
    <s v="0030"/>
    <s v="BFC-10"/>
    <s v="PP01"/>
    <s v="ASSEMBLY"/>
    <x v="2"/>
    <d v="2019-08-07T00:00:00"/>
    <d v="1899-12-30T10:17:30"/>
    <d v="2019-08-15T00:00:00"/>
    <d v="1899-12-30T15:50:59"/>
    <n v="11.013999999999999"/>
    <s v="H"/>
    <n v="660.83999999999992"/>
    <n v="200"/>
    <s v="MIN"/>
    <s v="CNF  PRT  REL  TECO"/>
  </r>
  <r>
    <n v="1543138"/>
    <x v="19"/>
    <s v="0"/>
    <s v="0040"/>
    <s v="BFC-10"/>
    <s v="PP01"/>
    <s v="ASSEMBLY"/>
    <x v="3"/>
    <d v="2019-08-18T00:00:00"/>
    <d v="1899-12-30T07:32:35"/>
    <d v="2019-08-20T00:00:00"/>
    <d v="1899-12-30T14:14:32"/>
    <n v="930.52300000000002"/>
    <s v="MIN"/>
    <n v="930.52300000000002"/>
    <n v="500"/>
    <s v="MIN"/>
    <s v="CNF  PRT  REL  TECO"/>
  </r>
  <r>
    <n v="1543138"/>
    <x v="19"/>
    <s v="0"/>
    <s v="0050"/>
    <s v="BFC-90"/>
    <s v="PP01"/>
    <s v="ASSY IN PROCESS INSPECTION"/>
    <x v="4"/>
    <d v="2019-08-21T00:00:00"/>
    <d v="1899-12-30T14:24:50"/>
    <d v="2019-08-21T00:00:00"/>
    <d v="1899-12-30T14:24:50"/>
    <n v="20"/>
    <s v="MIN"/>
    <n v="20"/>
    <n v="20"/>
    <s v="MIN"/>
    <s v="CNF  ORSP PRT  REL  TECO"/>
  </r>
  <r>
    <n v="1543138"/>
    <x v="19"/>
    <s v="0"/>
    <s v="0060"/>
    <s v="BFC-90"/>
    <s v="PP01"/>
    <s v="ASSY IN PROCESS INSPECTION"/>
    <x v="5"/>
    <d v="2019-08-21T00:00:00"/>
    <d v="1899-12-30T14:25:27"/>
    <d v="2019-08-21T00:00:00"/>
    <d v="1899-12-30T14:25:27"/>
    <n v="20"/>
    <s v="MIN"/>
    <n v="20"/>
    <n v="20"/>
    <s v="MIN"/>
    <s v="CNF  ORSP PRT  REL  TECO"/>
  </r>
  <r>
    <n v="1543138"/>
    <x v="19"/>
    <s v="0"/>
    <s v="0070"/>
    <s v="PFC-20"/>
    <s v="PP01"/>
    <s v="PAINT"/>
    <x v="6"/>
    <d v="2019-08-21T00:00:00"/>
    <d v="1899-12-30T16:24:27"/>
    <d v="2019-08-22T00:00:00"/>
    <d v="1899-12-30T14:54:51"/>
    <n v="5.8730000000000002"/>
    <s v="H"/>
    <n v="352.38"/>
    <n v="450"/>
    <s v="MIN"/>
    <s v="CNF  PRT  REL  TECO"/>
  </r>
  <r>
    <n v="1543138"/>
    <x v="19"/>
    <s v="0"/>
    <s v="0080"/>
    <s v="PFC-99"/>
    <s v="PP01"/>
    <s v="PAINT INSPECTION"/>
    <x v="7"/>
    <d v="2019-08-25T00:00:00"/>
    <d v="1899-12-30T08:06:30"/>
    <d v="2019-08-25T00:00:00"/>
    <d v="1899-12-30T08:06:30"/>
    <n v="20"/>
    <s v="MIN"/>
    <n v="20"/>
    <n v="20"/>
    <s v="MIN"/>
    <s v="CNF  ORSP PRT  REL  TECO"/>
  </r>
  <r>
    <n v="1543138"/>
    <x v="1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38"/>
    <x v="19"/>
    <s v="0"/>
    <s v="0100"/>
    <s v="BFC-10"/>
    <s v="PP01"/>
    <s v="ASSEMBLY"/>
    <x v="8"/>
    <d v="2019-08-25T00:00:00"/>
    <d v="1899-12-30T10:13:27"/>
    <d v="2019-08-25T00:00:00"/>
    <d v="1899-12-30T10:47:10"/>
    <n v="33.716999999999999"/>
    <s v="MIN"/>
    <n v="33.716999999999999"/>
    <n v="40"/>
    <s v="MIN"/>
    <s v="CNF  PRT  REL  TECO"/>
  </r>
  <r>
    <n v="1543138"/>
    <x v="19"/>
    <s v="0"/>
    <s v="0110"/>
    <s v="BFC-90"/>
    <s v="PP01"/>
    <s v="ASSY IN PROCESS INSPECTION"/>
    <x v="9"/>
    <d v="2019-08-28T00:00:00"/>
    <d v="1899-12-30T11:24:30"/>
    <d v="2019-08-28T00:00:00"/>
    <d v="1899-12-30T11:24:30"/>
    <n v="20"/>
    <s v="MIN"/>
    <n v="20"/>
    <n v="20"/>
    <s v="MIN"/>
    <s v="CNF  ORSP PRT  REL  TECO"/>
  </r>
  <r>
    <n v="1543138"/>
    <x v="19"/>
    <s v="0"/>
    <s v="0120"/>
    <s v="BFC-90"/>
    <s v="PP01"/>
    <s v="ASSY IN PROCESS INSPECTION"/>
    <x v="10"/>
    <d v="2019-08-28T00:00:00"/>
    <d v="1899-12-30T11:24:43"/>
    <d v="2019-08-28T00:00:00"/>
    <d v="1899-12-30T11:24:43"/>
    <n v="50"/>
    <s v="MIN"/>
    <n v="50"/>
    <n v="50"/>
    <s v="MIN"/>
    <s v="CNF  ORSP PRT  REL  TECO"/>
  </r>
  <r>
    <n v="1543138"/>
    <x v="19"/>
    <s v="0"/>
    <s v="0130"/>
    <s v="BFC-99"/>
    <s v="PP01"/>
    <s v="FINAL INSPECTION"/>
    <x v="18"/>
    <d v="2019-09-01T00:00:00"/>
    <d v="1899-12-30T08:37:17"/>
    <d v="2019-09-01T00:00:00"/>
    <d v="1899-12-30T08:37:17"/>
    <n v="10"/>
    <s v="MIN"/>
    <n v="10"/>
    <n v="10"/>
    <s v="MIN"/>
    <s v="CNF  ORSP PRT  REL  TECO"/>
  </r>
  <r>
    <n v="1543138"/>
    <x v="19"/>
    <s v="0"/>
    <s v="0140"/>
    <s v="BFC-99"/>
    <s v="PP03"/>
    <s v="FINAL INSPECTION"/>
    <x v="11"/>
    <d v="2019-09-01T00:00:00"/>
    <d v="1899-12-30T08:39:11"/>
    <d v="2019-09-01T00:00:00"/>
    <d v="1899-12-30T08:39:11"/>
    <n v="10"/>
    <s v="MIN"/>
    <n v="10"/>
    <n v="10"/>
    <s v="MIN"/>
    <s v="CNF  ORSP PRT  REL  TECO"/>
  </r>
  <r>
    <n v="1543138"/>
    <x v="19"/>
    <s v="1"/>
    <s v="0010"/>
    <s v="BFC-10"/>
    <s v="PP95"/>
    <s v="ASSEMBLY"/>
    <x v="12"/>
    <d v="2019-08-19T00:00:00"/>
    <d v="1899-12-30T07:29:46"/>
    <d v="2019-08-21T00:00:00"/>
    <d v="1899-12-30T13:44:30"/>
    <n v="3.9630000000000001"/>
    <s v="H"/>
    <n v="237.78"/>
    <n v="1"/>
    <s v="MIN"/>
    <s v="CNF  PRT  REL  TECO"/>
  </r>
  <r>
    <n v="1543138"/>
    <x v="1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39"/>
    <x v="20"/>
    <s v="0"/>
    <s v="0010"/>
    <s v="BFC-10"/>
    <s v="PP01"/>
    <s v="ASSEMBLY"/>
    <x v="0"/>
    <d v="2019-08-18T00:00:00"/>
    <d v="1899-12-30T11:26:17"/>
    <d v="2019-08-18T00:00:00"/>
    <d v="1899-12-30T11:46:54"/>
    <n v="20.617000000000001"/>
    <s v="MIN"/>
    <n v="20.617000000000001"/>
    <n v="20"/>
    <s v="MIN"/>
    <s v="CNF  PRT  REL  TECO"/>
  </r>
  <r>
    <n v="1543139"/>
    <x v="20"/>
    <s v="0"/>
    <s v="0020"/>
    <s v="BFC-90"/>
    <s v="PP01"/>
    <s v="ASSY IN PROCESS INSPECTION"/>
    <x v="1"/>
    <d v="2019-08-18T00:00:00"/>
    <d v="1899-12-30T13:26:23"/>
    <d v="2019-08-18T00:00:00"/>
    <d v="1899-12-30T13:26:23"/>
    <n v="30"/>
    <s v="MIN"/>
    <n v="30"/>
    <n v="30"/>
    <s v="MIN"/>
    <s v="CNF  ORSP PRT  REL  TECO"/>
  </r>
  <r>
    <n v="1543139"/>
    <x v="20"/>
    <s v="0"/>
    <s v="0030"/>
    <s v="BFC-10"/>
    <s v="PP01"/>
    <s v="ASSEMBLY"/>
    <x v="2"/>
    <d v="2019-08-18T00:00:00"/>
    <d v="1899-12-30T14:51:45"/>
    <d v="2019-08-25T00:00:00"/>
    <d v="1899-12-30T08:02:18"/>
    <n v="5.2709999999999999"/>
    <s v="H"/>
    <n v="316.26"/>
    <n v="200"/>
    <s v="MIN"/>
    <s v="CNF  PRT  REL  TECO"/>
  </r>
  <r>
    <n v="1543139"/>
    <x v="20"/>
    <s v="0"/>
    <s v="0040"/>
    <s v="BFC-10"/>
    <s v="PP01"/>
    <s v="ASSEMBLY"/>
    <x v="3"/>
    <d v="2019-08-25T00:00:00"/>
    <d v="1899-12-30T08:02:41"/>
    <d v="2019-08-27T00:00:00"/>
    <d v="1899-12-30T12:05:32"/>
    <n v="15.882"/>
    <s v="H"/>
    <n v="952.92"/>
    <n v="500"/>
    <s v="MIN"/>
    <s v="CNF  PRT  REL  TECO"/>
  </r>
  <r>
    <n v="1543139"/>
    <x v="20"/>
    <s v="0"/>
    <s v="0050"/>
    <s v="BFC-90"/>
    <s v="PP01"/>
    <s v="ASSY IN PROCESS INSPECTION"/>
    <x v="4"/>
    <d v="2019-08-27T00:00:00"/>
    <d v="1899-12-30T12:16:21"/>
    <d v="2019-08-27T00:00:00"/>
    <d v="1899-12-30T12:16:21"/>
    <n v="20"/>
    <s v="MIN"/>
    <n v="20"/>
    <n v="20"/>
    <s v="MIN"/>
    <s v="CNF  ORSP PRT  REL  TECO"/>
  </r>
  <r>
    <n v="1543139"/>
    <x v="20"/>
    <s v="0"/>
    <s v="0060"/>
    <s v="BFC-90"/>
    <s v="PP01"/>
    <s v="ASSY IN PROCESS INSPECTION"/>
    <x v="5"/>
    <d v="2019-08-27T00:00:00"/>
    <d v="1899-12-30T12:16:37"/>
    <d v="2019-08-27T00:00:00"/>
    <d v="1899-12-30T12:16:37"/>
    <n v="20"/>
    <s v="MIN"/>
    <n v="20"/>
    <n v="20"/>
    <s v="MIN"/>
    <s v="CNF  ORSP PRT  REL  TECO"/>
  </r>
  <r>
    <n v="1543139"/>
    <x v="20"/>
    <s v="0"/>
    <s v="0070"/>
    <s v="PFC-20"/>
    <s v="PP01"/>
    <s v="PAINT"/>
    <x v="6"/>
    <d v="2019-08-27T00:00:00"/>
    <d v="1899-12-30T14:37:19"/>
    <d v="2019-08-28T00:00:00"/>
    <d v="1899-12-30T03:27:06"/>
    <n v="7.0990000000000002"/>
    <s v="H"/>
    <n v="425.94"/>
    <n v="450"/>
    <s v="MIN"/>
    <s v="CNF  PRT  REL  TECO"/>
  </r>
  <r>
    <n v="1543139"/>
    <x v="20"/>
    <s v="0"/>
    <s v="0080"/>
    <s v="PFC-99"/>
    <s v="PP01"/>
    <s v="PAINT INSPECTION"/>
    <x v="7"/>
    <d v="2019-08-28T00:00:00"/>
    <d v="1899-12-30T10:20:36"/>
    <d v="2019-08-28T00:00:00"/>
    <d v="1899-12-30T10:20:36"/>
    <n v="20"/>
    <s v="MIN"/>
    <n v="20"/>
    <n v="20"/>
    <s v="MIN"/>
    <s v="CNF  ORSP PRT  REL  TECO"/>
  </r>
  <r>
    <n v="1543139"/>
    <x v="2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39"/>
    <x v="20"/>
    <s v="0"/>
    <s v="0100"/>
    <s v="BFC-10"/>
    <s v="PP01"/>
    <s v="ASSEMBLY"/>
    <x v="8"/>
    <d v="2019-09-01T00:00:00"/>
    <d v="1899-12-30T10:25:58"/>
    <d v="2019-09-01T00:00:00"/>
    <d v="1899-12-30T11:34:08"/>
    <n v="54.1"/>
    <s v="MIN"/>
    <n v="54.1"/>
    <n v="40"/>
    <s v="MIN"/>
    <s v="CNF  PRT  REL  TECO"/>
  </r>
  <r>
    <n v="1543139"/>
    <x v="20"/>
    <s v="0"/>
    <s v="0110"/>
    <s v="BFC-90"/>
    <s v="PP01"/>
    <s v="ASSY IN PROCESS INSPECTION"/>
    <x v="9"/>
    <d v="2019-09-02T00:00:00"/>
    <d v="1899-12-30T15:56:41"/>
    <d v="2019-09-02T00:00:00"/>
    <d v="1899-12-30T15:56:41"/>
    <n v="20"/>
    <s v="MIN"/>
    <n v="20"/>
    <n v="20"/>
    <s v="MIN"/>
    <s v="CNF  ORSP PRT  REL  TECO"/>
  </r>
  <r>
    <n v="1543139"/>
    <x v="20"/>
    <s v="0"/>
    <s v="0120"/>
    <s v="BFC-90"/>
    <s v="PP01"/>
    <s v="ASSY IN PROCESS INSPECTION"/>
    <x v="10"/>
    <d v="2019-09-02T00:00:00"/>
    <d v="1899-12-30T15:56:47"/>
    <d v="2019-09-02T00:00:00"/>
    <d v="1899-12-30T15:56:47"/>
    <n v="50"/>
    <s v="MIN"/>
    <n v="50"/>
    <n v="50"/>
    <s v="MIN"/>
    <s v="CNF  ORSP PRT  REL  TECO"/>
  </r>
  <r>
    <n v="1543139"/>
    <x v="20"/>
    <s v="0"/>
    <s v="0130"/>
    <s v="BFC-99"/>
    <s v="PP01"/>
    <s v="FINAL INSPECTION"/>
    <x v="18"/>
    <d v="2019-09-02T00:00:00"/>
    <d v="1899-12-30T15:56:53"/>
    <d v="2019-09-02T00:00:00"/>
    <d v="1899-12-30T15:56:53"/>
    <n v="10"/>
    <s v="MIN"/>
    <n v="10"/>
    <n v="10"/>
    <s v="MIN"/>
    <s v="CNF  ORSP PRT  REL  TECO"/>
  </r>
  <r>
    <n v="1543139"/>
    <x v="20"/>
    <s v="0"/>
    <s v="0140"/>
    <s v="BFC-99"/>
    <s v="PP03"/>
    <s v="FINAL INSPECTION"/>
    <x v="11"/>
    <d v="2019-09-03T00:00:00"/>
    <d v="1899-12-30T09:28:49"/>
    <d v="2019-09-03T00:00:00"/>
    <d v="1899-12-30T09:28:49"/>
    <n v="10"/>
    <s v="MIN"/>
    <n v="10"/>
    <n v="10"/>
    <s v="MIN"/>
    <s v="CNF  ORSP PRT  REL  TECO"/>
  </r>
  <r>
    <n v="1543139"/>
    <x v="20"/>
    <s v="1"/>
    <s v="0010"/>
    <s v="BFC-10"/>
    <s v="PP95"/>
    <s v="ASSEMBLY"/>
    <x v="12"/>
    <d v="2019-08-19T00:00:00"/>
    <d v="1899-12-30T08:01:36"/>
    <d v="2019-08-19T00:00:00"/>
    <d v="1899-12-30T14:26:01"/>
    <n v="6.407"/>
    <s v="H"/>
    <n v="384.42"/>
    <n v="1"/>
    <s v="MIN"/>
    <s v="CNF  PRT  REL  TECO"/>
  </r>
  <r>
    <n v="1543139"/>
    <x v="2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40"/>
    <x v="19"/>
    <s v="0"/>
    <s v="0010"/>
    <s v="BFC-10"/>
    <s v="PP01"/>
    <s v="ASSEMBLY"/>
    <x v="0"/>
    <d v="2019-08-07T00:00:00"/>
    <d v="1899-12-30T08:32:16"/>
    <d v="2019-08-07T00:00:00"/>
    <d v="1899-12-30T08:41:32"/>
    <n v="4.633"/>
    <s v="MIN"/>
    <n v="4.633"/>
    <n v="20"/>
    <s v="MIN"/>
    <s v="CNF  PRT  REL  TECO"/>
  </r>
  <r>
    <n v="1543140"/>
    <x v="19"/>
    <s v="0"/>
    <s v="0020"/>
    <s v="BFC-90"/>
    <s v="PP01"/>
    <s v="ASSY IN PROCESS INSPECTION"/>
    <x v="1"/>
    <d v="2019-08-07T00:00:00"/>
    <d v="1899-12-30T09:48:28"/>
    <d v="2019-08-07T00:00:00"/>
    <d v="1899-12-30T09:48:28"/>
    <n v="30"/>
    <s v="MIN"/>
    <n v="30"/>
    <n v="30"/>
    <s v="MIN"/>
    <s v="CNF  ORSP PRT  REL  TECO"/>
  </r>
  <r>
    <n v="1543140"/>
    <x v="19"/>
    <s v="0"/>
    <s v="0030"/>
    <s v="BFC-10"/>
    <s v="PP01"/>
    <s v="ASSEMBLY"/>
    <x v="2"/>
    <d v="2019-08-07T00:00:00"/>
    <d v="1899-12-30T10:16:49"/>
    <d v="2019-08-07T00:00:00"/>
    <d v="1899-12-30T12:27:11"/>
    <n v="1.0920000000000001"/>
    <s v="H"/>
    <n v="65.52000000000001"/>
    <n v="200"/>
    <s v="MIN"/>
    <s v="CNF  PRT  REL  TECO"/>
  </r>
  <r>
    <n v="1543140"/>
    <x v="19"/>
    <s v="0"/>
    <s v="0040"/>
    <s v="BFC-10"/>
    <s v="PP01"/>
    <s v="ASSEMBLY"/>
    <x v="3"/>
    <d v="2019-08-07T00:00:00"/>
    <d v="1899-12-30T13:02:56"/>
    <d v="2019-08-20T00:00:00"/>
    <d v="1899-12-30T11:15:31"/>
    <n v="16.562999999999999"/>
    <s v="H"/>
    <n v="993.78"/>
    <n v="500"/>
    <s v="MIN"/>
    <s v="CNF  PRT  REL  TECO"/>
  </r>
  <r>
    <n v="1543140"/>
    <x v="19"/>
    <s v="0"/>
    <s v="0050"/>
    <s v="BFC-90"/>
    <s v="PP01"/>
    <s v="ASSY IN PROCESS INSPECTION"/>
    <x v="4"/>
    <d v="2019-08-20T00:00:00"/>
    <d v="1899-12-30T12:21:19"/>
    <d v="2019-08-20T00:00:00"/>
    <d v="1899-12-30T12:21:19"/>
    <n v="20"/>
    <s v="MIN"/>
    <n v="20"/>
    <n v="20"/>
    <s v="MIN"/>
    <s v="CNF  ORSP PRT  REL  TECO"/>
  </r>
  <r>
    <n v="1543140"/>
    <x v="19"/>
    <s v="0"/>
    <s v="0060"/>
    <s v="BFC-90"/>
    <s v="PP01"/>
    <s v="ASSY IN PROCESS INSPECTION"/>
    <x v="5"/>
    <d v="2019-08-20T00:00:00"/>
    <d v="1899-12-30T12:21:45"/>
    <d v="2019-08-20T00:00:00"/>
    <d v="1899-12-30T12:21:45"/>
    <n v="20"/>
    <s v="MIN"/>
    <n v="20"/>
    <n v="20"/>
    <s v="MIN"/>
    <s v="CNF  ORSP PRT  REL  TECO"/>
  </r>
  <r>
    <n v="1543140"/>
    <x v="19"/>
    <s v="0"/>
    <s v="0070"/>
    <s v="PFC-20"/>
    <s v="PP01"/>
    <s v="PAINT"/>
    <x v="6"/>
    <d v="2019-08-20T00:00:00"/>
    <d v="1899-12-30T23:44:09"/>
    <d v="2019-08-21T00:00:00"/>
    <d v="1899-12-30T02:54:32"/>
    <n v="3.173"/>
    <s v="H"/>
    <n v="190.38"/>
    <n v="450"/>
    <s v="MIN"/>
    <s v="CNF  PRT  REL  TECO"/>
  </r>
  <r>
    <n v="1543140"/>
    <x v="19"/>
    <s v="0"/>
    <s v="0080"/>
    <s v="PFC-99"/>
    <s v="PP01"/>
    <s v="PAINT INSPECTION"/>
    <x v="7"/>
    <d v="2019-08-21T00:00:00"/>
    <d v="1899-12-30T08:22:58"/>
    <d v="2019-08-21T00:00:00"/>
    <d v="1899-12-30T08:22:58"/>
    <n v="20"/>
    <s v="MIN"/>
    <n v="20"/>
    <n v="20"/>
    <s v="MIN"/>
    <s v="CNF  ORSP PRT  REL  TECO"/>
  </r>
  <r>
    <n v="1543140"/>
    <x v="19"/>
    <s v="0"/>
    <s v="0100"/>
    <s v="BFC-10"/>
    <s v="PP01"/>
    <s v="ASSEMBLY"/>
    <x v="8"/>
    <d v="2019-08-28T00:00:00"/>
    <d v="1899-12-30T11:22:09"/>
    <d v="2019-08-28T00:00:00"/>
    <d v="1899-12-30T11:24:47"/>
    <n v="1.3169999999999999"/>
    <s v="MIN"/>
    <n v="1.3169999999999999"/>
    <n v="40"/>
    <s v="MIN"/>
    <s v="CNF  PRT  REL  TECO"/>
  </r>
  <r>
    <n v="1543140"/>
    <x v="19"/>
    <s v="0"/>
    <s v="0110"/>
    <s v="BFC-90"/>
    <s v="PP01"/>
    <s v="ASSY IN PROCESS INSPECTION"/>
    <x v="9"/>
    <d v="2019-08-28T00:00:00"/>
    <d v="1899-12-30T13:53:03"/>
    <d v="2019-08-28T00:00:00"/>
    <d v="1899-12-30T13:53:03"/>
    <n v="20"/>
    <s v="MIN"/>
    <n v="20"/>
    <n v="20"/>
    <s v="MIN"/>
    <s v="CNF  ORSP PRT  REL  TECO"/>
  </r>
  <r>
    <n v="1543140"/>
    <x v="19"/>
    <s v="0"/>
    <s v="0120"/>
    <s v="BFC-90"/>
    <s v="PP01"/>
    <s v="ASSY IN PROCESS INSPECTION"/>
    <x v="10"/>
    <d v="2019-08-28T00:00:00"/>
    <d v="1899-12-30T13:53:10"/>
    <d v="2019-08-28T00:00:00"/>
    <d v="1899-12-30T13:53:10"/>
    <n v="50"/>
    <s v="MIN"/>
    <n v="50"/>
    <n v="50"/>
    <s v="MIN"/>
    <s v="CNF  ORSP PRT  REL  TECO"/>
  </r>
  <r>
    <n v="1543140"/>
    <x v="19"/>
    <s v="0"/>
    <s v="0140"/>
    <s v="BFC-99"/>
    <s v="PP03"/>
    <s v="FINAL INSPECTION"/>
    <x v="11"/>
    <d v="2019-08-29T00:00:00"/>
    <d v="1899-12-30T12:42:19"/>
    <d v="2019-08-29T00:00:00"/>
    <d v="1899-12-30T12:42:19"/>
    <n v="10"/>
    <s v="MIN"/>
    <n v="10"/>
    <n v="10"/>
    <s v="MIN"/>
    <s v="CNF  ORSP PRT  REL  TECO"/>
  </r>
  <r>
    <n v="1543140"/>
    <x v="19"/>
    <s v="1"/>
    <s v="0010"/>
    <s v="BFC-10"/>
    <s v="PP95"/>
    <s v="ASSEMBLY"/>
    <x v="12"/>
    <d v="2019-08-08T00:00:00"/>
    <d v="1899-12-30T07:40:34"/>
    <d v="2019-08-08T00:00:00"/>
    <d v="1899-12-30T13:07:16"/>
    <n v="5.4450000000000003"/>
    <s v="H"/>
    <n v="326.70000000000005"/>
    <n v="1"/>
    <s v="MIN"/>
    <s v="CNF  PRT  REL  TECO"/>
  </r>
  <r>
    <n v="1543140"/>
    <x v="1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40"/>
    <x v="19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3140"/>
    <x v="19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3140"/>
    <x v="19"/>
    <s v="5"/>
    <s v="0030"/>
    <s v="BFC-50"/>
    <s v="PP95"/>
    <s v="ASSEMBLY REPAIRS"/>
    <x v="16"/>
    <d v="2019-08-21T00:00:00"/>
    <d v="1899-12-30T13:16:42"/>
    <d v="2019-08-28T00:00:00"/>
    <d v="1899-12-30T11:20:28"/>
    <n v="2.7549999999999999"/>
    <s v="H"/>
    <n v="165.29999999999998"/>
    <n v="5"/>
    <s v="MIN"/>
    <s v="CNF  PRT  REL  TECO"/>
  </r>
  <r>
    <n v="1543141"/>
    <x v="20"/>
    <s v="0"/>
    <s v="0010"/>
    <s v="BFC-10"/>
    <s v="PP01"/>
    <s v="ASSEMBLY"/>
    <x v="19"/>
    <d v="2019-08-18T00:00:00"/>
    <d v="1899-12-30T11:24:06"/>
    <d v="2019-08-18T00:00:00"/>
    <d v="1899-12-30T11:46:20"/>
    <n v="11.117000000000001"/>
    <s v="MIN"/>
    <n v="11.117000000000001"/>
    <n v="20"/>
    <s v="MIN"/>
    <s v="CNF  PRT  REL  TECO"/>
  </r>
  <r>
    <n v="1543141"/>
    <x v="20"/>
    <s v="0"/>
    <s v="0020"/>
    <s v="BFC-90"/>
    <s v="PP01"/>
    <s v="ASSY IN PROCESS INSPECTION"/>
    <x v="1"/>
    <d v="2019-08-18T00:00:00"/>
    <d v="1899-12-30T13:26:45"/>
    <d v="2019-08-18T00:00:00"/>
    <d v="1899-12-30T13:26:45"/>
    <n v="30"/>
    <s v="MIN"/>
    <n v="30"/>
    <n v="30"/>
    <s v="MIN"/>
    <s v="CNF  ORSP PRT  REL  TECO"/>
  </r>
  <r>
    <n v="1543141"/>
    <x v="20"/>
    <s v="0"/>
    <s v="0030"/>
    <s v="BFC-10"/>
    <s v="PP01"/>
    <s v="ASSEMBLY"/>
    <x v="2"/>
    <d v="2019-08-18T00:00:00"/>
    <d v="1899-12-30T13:31:01"/>
    <d v="2019-08-19T00:00:00"/>
    <d v="1899-12-30T10:17:59"/>
    <n v="4.9240000000000004"/>
    <s v="H"/>
    <n v="295.44"/>
    <n v="200"/>
    <s v="MIN"/>
    <s v="CNF  PRT  REL  TECO"/>
  </r>
  <r>
    <n v="1543141"/>
    <x v="20"/>
    <s v="0"/>
    <s v="0040"/>
    <s v="BFC-10"/>
    <s v="PP01"/>
    <s v="ASSEMBLY"/>
    <x v="3"/>
    <d v="2019-08-20T00:00:00"/>
    <d v="1899-12-30T07:40:28"/>
    <d v="2019-08-22T00:00:00"/>
    <d v="1899-12-30T15:50:01"/>
    <n v="30.425999999999998"/>
    <s v="H"/>
    <n v="1825.56"/>
    <n v="500"/>
    <s v="MIN"/>
    <s v="CNF  PRT  REL  TECO"/>
  </r>
  <r>
    <n v="1543141"/>
    <x v="20"/>
    <s v="0"/>
    <s v="0050"/>
    <s v="BFC-90"/>
    <s v="PP01"/>
    <s v="ASSY IN PROCESS INSPECTION"/>
    <x v="4"/>
    <d v="2019-08-25T00:00:00"/>
    <d v="1899-12-30T17:48:26"/>
    <d v="2019-08-25T00:00:00"/>
    <d v="1899-12-30T17:48:26"/>
    <n v="20"/>
    <s v="MIN"/>
    <n v="20"/>
    <n v="20"/>
    <s v="MIN"/>
    <s v="CNF  ORSP PRT  REL  TECO"/>
  </r>
  <r>
    <n v="1543141"/>
    <x v="20"/>
    <s v="0"/>
    <s v="0060"/>
    <s v="BFC-90"/>
    <s v="PP01"/>
    <s v="ASSY IN PROCESS INSPECTION"/>
    <x v="5"/>
    <d v="2019-08-25T00:00:00"/>
    <d v="1899-12-30T17:48:42"/>
    <d v="2019-08-25T00:00:00"/>
    <d v="1899-12-30T17:48:42"/>
    <n v="20"/>
    <s v="MIN"/>
    <n v="20"/>
    <n v="20"/>
    <s v="MIN"/>
    <s v="CNF  ORSP PRT  REL  TECO"/>
  </r>
  <r>
    <n v="1543141"/>
    <x v="20"/>
    <s v="0"/>
    <s v="0070"/>
    <s v="PFC-20"/>
    <s v="PP01"/>
    <s v="PAINT"/>
    <x v="6"/>
    <d v="2019-08-26T00:00:00"/>
    <d v="1899-12-30T22:34:11"/>
    <d v="2019-08-27T00:00:00"/>
    <d v="1899-12-30T01:32:07"/>
    <n v="2.9660000000000002"/>
    <s v="H"/>
    <n v="177.96"/>
    <n v="450"/>
    <s v="MIN"/>
    <s v="CNF  PRT  REL  TECO"/>
  </r>
  <r>
    <n v="1543141"/>
    <x v="20"/>
    <s v="0"/>
    <s v="0080"/>
    <s v="PFC-99"/>
    <s v="PP01"/>
    <s v="PAINT INSPECTION"/>
    <x v="7"/>
    <d v="2019-08-28T00:00:00"/>
    <d v="1899-12-30T10:21:46"/>
    <d v="2019-08-28T00:00:00"/>
    <d v="1899-12-30T10:21:46"/>
    <n v="20"/>
    <s v="MIN"/>
    <n v="20"/>
    <n v="20"/>
    <s v="MIN"/>
    <s v="CNF  ORSP PRT  REL  TECO"/>
  </r>
  <r>
    <n v="1543141"/>
    <x v="2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41"/>
    <x v="20"/>
    <s v="0"/>
    <s v="0100"/>
    <s v="BFC-10"/>
    <s v="PP01"/>
    <s v="ASSEMBLY"/>
    <x v="8"/>
    <d v="2019-08-29T00:00:00"/>
    <d v="1899-12-30T10:24:59"/>
    <d v="2019-08-29T00:00:00"/>
    <d v="1899-12-30T11:23:33"/>
    <n v="39.433"/>
    <s v="MIN"/>
    <n v="39.433"/>
    <n v="40"/>
    <s v="MIN"/>
    <s v="CNF  PRT  REL  TECO"/>
  </r>
  <r>
    <n v="1543141"/>
    <x v="20"/>
    <s v="0"/>
    <s v="0110"/>
    <s v="BFC-90"/>
    <s v="PP01"/>
    <s v="ASSY IN PROCESS INSPECTION"/>
    <x v="9"/>
    <d v="2019-09-01T00:00:00"/>
    <d v="1899-12-30T13:59:09"/>
    <d v="2019-09-01T00:00:00"/>
    <d v="1899-12-30T13:59:09"/>
    <n v="20"/>
    <s v="MIN"/>
    <n v="20"/>
    <n v="20"/>
    <s v="MIN"/>
    <s v="CNF  ORSP PRT  REL  TECO"/>
  </r>
  <r>
    <n v="1543141"/>
    <x v="20"/>
    <s v="0"/>
    <s v="0120"/>
    <s v="BFC-90"/>
    <s v="PP01"/>
    <s v="ASSY IN PROCESS INSPECTION"/>
    <x v="10"/>
    <d v="2019-09-01T00:00:00"/>
    <d v="1899-12-30T13:59:18"/>
    <d v="2019-09-01T00:00:00"/>
    <d v="1899-12-30T13:59:18"/>
    <n v="50"/>
    <s v="MIN"/>
    <n v="50"/>
    <n v="50"/>
    <s v="MIN"/>
    <s v="CNF  ORSP PRT  REL  TECO"/>
  </r>
  <r>
    <n v="1543141"/>
    <x v="20"/>
    <s v="0"/>
    <s v="0130"/>
    <s v="BFC-99"/>
    <s v="PP01"/>
    <s v="FINAL INSPECTION"/>
    <x v="18"/>
    <d v="2019-09-01T00:00:00"/>
    <d v="1899-12-30T13:59:26"/>
    <d v="2019-09-01T00:00:00"/>
    <d v="1899-12-30T13:59:26"/>
    <n v="10"/>
    <s v="MIN"/>
    <n v="10"/>
    <n v="10"/>
    <s v="MIN"/>
    <s v="CNF  ORSP PRT  REL  TECO"/>
  </r>
  <r>
    <n v="1543141"/>
    <x v="20"/>
    <s v="0"/>
    <s v="0140"/>
    <s v="BFC-99"/>
    <s v="PP03"/>
    <s v="FINAL INSPECTION"/>
    <x v="11"/>
    <d v="2019-09-03T00:00:00"/>
    <d v="1899-12-30T09:29:02"/>
    <d v="2019-09-03T00:00:00"/>
    <d v="1899-12-30T09:29:02"/>
    <n v="10"/>
    <s v="MIN"/>
    <n v="10"/>
    <n v="10"/>
    <s v="MIN"/>
    <s v="CNF  ORSP PRT  REL  TECO"/>
  </r>
  <r>
    <n v="1543141"/>
    <x v="20"/>
    <s v="1"/>
    <s v="0010"/>
    <s v="BFC-10"/>
    <s v="PP95"/>
    <s v="ASSEMBLY"/>
    <x v="12"/>
    <d v="2019-08-29T00:00:00"/>
    <d v="1899-12-30T10:36:51"/>
    <d v="2019-09-01T00:00:00"/>
    <d v="1899-12-30T17:57:11"/>
    <n v="9.7539999999999996"/>
    <s v="H"/>
    <n v="585.24"/>
    <n v="1"/>
    <s v="MIN"/>
    <s v="CNF  PRT  REL  TECO"/>
  </r>
  <r>
    <n v="1543141"/>
    <x v="2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42"/>
    <x v="20"/>
    <s v="0"/>
    <s v="0010"/>
    <s v="BFC-10"/>
    <s v="PP01"/>
    <s v="ASSEMBLY"/>
    <x v="0"/>
    <d v="2019-08-15T00:00:00"/>
    <d v="1899-12-30T08:45:06"/>
    <d v="2019-08-15T00:00:00"/>
    <d v="1899-12-30T09:31:25"/>
    <n v="23.332999999999998"/>
    <s v="MIN"/>
    <n v="23.332999999999998"/>
    <n v="20"/>
    <s v="MIN"/>
    <s v="CNF  PRT  REL  TECO"/>
  </r>
  <r>
    <n v="1543142"/>
    <x v="20"/>
    <s v="0"/>
    <s v="0020"/>
    <s v="BFC-90"/>
    <s v="PP01"/>
    <s v="ASSY IN PROCESS INSPECTION"/>
    <x v="1"/>
    <d v="2019-08-15T00:00:00"/>
    <d v="1899-12-30T10:02:49"/>
    <d v="2019-08-15T00:00:00"/>
    <d v="1899-12-30T10:02:49"/>
    <n v="30"/>
    <s v="MIN"/>
    <n v="30"/>
    <n v="30"/>
    <s v="MIN"/>
    <s v="CNF  ORSP PRT  REL  TECO"/>
  </r>
  <r>
    <n v="1543142"/>
    <x v="20"/>
    <s v="0"/>
    <s v="0030"/>
    <s v="BFC-10"/>
    <s v="PP01"/>
    <s v="ASSEMBLY"/>
    <x v="2"/>
    <d v="2019-08-15T00:00:00"/>
    <d v="1899-12-30T10:13:43"/>
    <d v="2019-08-18T00:00:00"/>
    <d v="1899-12-30T11:22:01"/>
    <n v="5.2430000000000003"/>
    <s v="H"/>
    <n v="314.58000000000004"/>
    <n v="200"/>
    <s v="MIN"/>
    <s v="CNF  PRT  REL  TECO"/>
  </r>
  <r>
    <n v="1543142"/>
    <x v="20"/>
    <s v="0"/>
    <s v="0040"/>
    <s v="BFC-10"/>
    <s v="PP01"/>
    <s v="ASSEMBLY"/>
    <x v="3"/>
    <d v="2019-08-20T00:00:00"/>
    <d v="1899-12-30T07:39:26"/>
    <d v="2019-08-27T00:00:00"/>
    <d v="1899-12-30T09:42:08"/>
    <n v="22.614999999999998"/>
    <s v="H"/>
    <n v="1356.8999999999999"/>
    <n v="500"/>
    <s v="MIN"/>
    <s v="CNF  PRT  REL  TECO"/>
  </r>
  <r>
    <n v="1543142"/>
    <x v="20"/>
    <s v="0"/>
    <s v="0050"/>
    <s v="BFC-90"/>
    <s v="PP01"/>
    <s v="ASSY IN PROCESS INSPECTION"/>
    <x v="4"/>
    <d v="2019-08-27T00:00:00"/>
    <d v="1899-12-30T16:58:32"/>
    <d v="2019-08-27T00:00:00"/>
    <d v="1899-12-30T16:58:32"/>
    <n v="20"/>
    <s v="MIN"/>
    <n v="20"/>
    <n v="20"/>
    <s v="MIN"/>
    <s v="CNF  ORSP PRT  REL  TECO"/>
  </r>
  <r>
    <n v="1543142"/>
    <x v="20"/>
    <s v="0"/>
    <s v="0060"/>
    <s v="BFC-90"/>
    <s v="PP01"/>
    <s v="ASSY IN PROCESS INSPECTION"/>
    <x v="5"/>
    <d v="2019-08-27T00:00:00"/>
    <d v="1899-12-30T16:58:39"/>
    <d v="2019-08-27T00:00:00"/>
    <d v="1899-12-30T16:58:39"/>
    <n v="20"/>
    <s v="MIN"/>
    <n v="20"/>
    <n v="20"/>
    <s v="MIN"/>
    <s v="CNF  ORSP PRT  REL  TECO"/>
  </r>
  <r>
    <n v="1543142"/>
    <x v="20"/>
    <s v="0"/>
    <s v="0070"/>
    <s v="PFC-20"/>
    <s v="PP01"/>
    <s v="PAINT"/>
    <x v="6"/>
    <d v="2019-08-27T00:00:00"/>
    <d v="1899-12-30T17:15:01"/>
    <d v="2019-08-28T00:00:00"/>
    <d v="1899-12-30T11:00:28"/>
    <n v="345.00700000000001"/>
    <s v="MIN"/>
    <n v="345.00700000000001"/>
    <n v="450"/>
    <s v="MIN"/>
    <s v="CNF  PRT  REL  TECO"/>
  </r>
  <r>
    <n v="1543142"/>
    <x v="20"/>
    <s v="0"/>
    <s v="0080"/>
    <s v="PFC-99"/>
    <s v="PP01"/>
    <s v="PAINT INSPECTION"/>
    <x v="7"/>
    <d v="2019-08-29T00:00:00"/>
    <d v="1899-12-30T09:54:33"/>
    <d v="2019-08-29T00:00:00"/>
    <d v="1899-12-30T09:54:33"/>
    <n v="20"/>
    <s v="MIN"/>
    <n v="20"/>
    <n v="20"/>
    <s v="MIN"/>
    <s v="CNF  ORSP PRT  REL  TECO"/>
  </r>
  <r>
    <n v="1543142"/>
    <x v="2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42"/>
    <x v="20"/>
    <s v="0"/>
    <s v="0100"/>
    <s v="BFC-10"/>
    <s v="PP01"/>
    <s v="ASSEMBLY"/>
    <x v="8"/>
    <d v="2019-09-01T00:00:00"/>
    <d v="1899-12-30T13:31:32"/>
    <d v="2019-09-01T00:00:00"/>
    <d v="1899-12-30T13:57:09"/>
    <n v="9.15"/>
    <s v="MIN"/>
    <n v="9.15"/>
    <n v="40"/>
    <s v="MIN"/>
    <s v="CNF  PRT  REL  TECO"/>
  </r>
  <r>
    <n v="1543142"/>
    <x v="20"/>
    <s v="0"/>
    <s v="0110"/>
    <s v="BFC-90"/>
    <s v="PP01"/>
    <s v="ASSY IN PROCESS INSPECTION"/>
    <x v="9"/>
    <d v="2019-09-02T00:00:00"/>
    <d v="1899-12-30T15:57:15"/>
    <d v="2019-09-02T00:00:00"/>
    <d v="1899-12-30T15:57:15"/>
    <n v="20"/>
    <s v="MIN"/>
    <n v="20"/>
    <n v="20"/>
    <s v="MIN"/>
    <s v="CNF  ORSP PRT  REL  TECO"/>
  </r>
  <r>
    <n v="1543142"/>
    <x v="20"/>
    <s v="0"/>
    <s v="0120"/>
    <s v="BFC-90"/>
    <s v="PP01"/>
    <s v="ASSY IN PROCESS INSPECTION"/>
    <x v="10"/>
    <d v="2019-09-02T00:00:00"/>
    <d v="1899-12-30T15:57:21"/>
    <d v="2019-09-02T00:00:00"/>
    <d v="1899-12-30T15:57:21"/>
    <n v="50"/>
    <s v="MIN"/>
    <n v="50"/>
    <n v="50"/>
    <s v="MIN"/>
    <s v="CNF  ORSP PRT  REL  TECO"/>
  </r>
  <r>
    <n v="1543142"/>
    <x v="20"/>
    <s v="0"/>
    <s v="0130"/>
    <s v="BFC-99"/>
    <s v="PP01"/>
    <s v="FINAL INSPECTION"/>
    <x v="18"/>
    <d v="2019-09-02T00:00:00"/>
    <d v="1899-12-30T15:57:29"/>
    <d v="2019-09-02T00:00:00"/>
    <d v="1899-12-30T15:57:29"/>
    <n v="10"/>
    <s v="MIN"/>
    <n v="10"/>
    <n v="10"/>
    <s v="MIN"/>
    <s v="CNF  ORSP PRT  REL  TECO"/>
  </r>
  <r>
    <n v="1543142"/>
    <x v="20"/>
    <s v="0"/>
    <s v="0140"/>
    <s v="BFC-99"/>
    <s v="PP03"/>
    <s v="FINAL INSPECTION"/>
    <x v="11"/>
    <d v="2019-09-02T00:00:00"/>
    <d v="1899-12-30T17:56:14"/>
    <d v="2019-09-02T00:00:00"/>
    <d v="1899-12-30T17:56:14"/>
    <n v="10"/>
    <s v="MIN"/>
    <n v="10"/>
    <n v="10"/>
    <s v="MIN"/>
    <s v="CNF  ORSP PRT  REL  TECO"/>
  </r>
  <r>
    <n v="1543142"/>
    <x v="20"/>
    <s v="1"/>
    <s v="0010"/>
    <s v="BFC-10"/>
    <s v="PP95"/>
    <s v="ASSEMBLY"/>
    <x v="12"/>
    <d v="2019-08-25T00:00:00"/>
    <d v="1899-12-30T12:09:43"/>
    <d v="2019-08-27T00:00:00"/>
    <d v="1899-12-30T09:42:43"/>
    <n v="17.503"/>
    <s v="H"/>
    <n v="1050.18"/>
    <n v="1"/>
    <s v="MIN"/>
    <s v="CNF  PRT  REL  TECO"/>
  </r>
  <r>
    <n v="1543142"/>
    <x v="2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43"/>
    <x v="20"/>
    <s v="0"/>
    <s v="0010"/>
    <s v="BFC-10"/>
    <s v="PP01"/>
    <s v="ASSEMBLY"/>
    <x v="0"/>
    <d v="2019-08-18T00:00:00"/>
    <d v="1899-12-30T11:22:42"/>
    <d v="2019-08-18T00:00:00"/>
    <d v="1899-12-30T11:46:20"/>
    <n v="12.516999999999999"/>
    <s v="MIN"/>
    <n v="12.516999999999999"/>
    <n v="20"/>
    <s v="MIN"/>
    <s v="CNF  PRT  REL  TECO"/>
  </r>
  <r>
    <n v="1543143"/>
    <x v="20"/>
    <s v="0"/>
    <s v="0020"/>
    <s v="BFC-90"/>
    <s v="PP01"/>
    <s v="ASSY IN PROCESS INSPECTION"/>
    <x v="1"/>
    <d v="2019-08-18T00:00:00"/>
    <d v="1899-12-30T13:25:59"/>
    <d v="2019-08-18T00:00:00"/>
    <d v="1899-12-30T13:25:59"/>
    <n v="30"/>
    <s v="MIN"/>
    <n v="30"/>
    <n v="30"/>
    <s v="MIN"/>
    <s v="CNF  ORSP PRT  REL  TECO"/>
  </r>
  <r>
    <n v="1543143"/>
    <x v="20"/>
    <s v="0"/>
    <s v="0030"/>
    <s v="BFC-10"/>
    <s v="PP01"/>
    <s v="ASSEMBLY"/>
    <x v="2"/>
    <d v="2019-08-18T00:00:00"/>
    <d v="1899-12-30T13:28:28"/>
    <d v="2019-08-19T00:00:00"/>
    <d v="1899-12-30T10:15:46"/>
    <n v="5.1539999999999999"/>
    <s v="H"/>
    <n v="309.24"/>
    <n v="200"/>
    <s v="MIN"/>
    <s v="CNF  PRT  REL  TECO"/>
  </r>
  <r>
    <n v="1543143"/>
    <x v="20"/>
    <s v="0"/>
    <s v="0040"/>
    <s v="BFC-10"/>
    <s v="PP01"/>
    <s v="ASSEMBLY"/>
    <x v="3"/>
    <d v="2019-08-20T00:00:00"/>
    <d v="1899-12-30T07:43:20"/>
    <d v="2019-08-22T00:00:00"/>
    <d v="1899-12-30T15:56:17"/>
    <n v="1512.2470000000001"/>
    <s v="MIN"/>
    <n v="1512.2470000000001"/>
    <n v="500"/>
    <s v="MIN"/>
    <s v="CNF  PRT  REL  TECO"/>
  </r>
  <r>
    <n v="1543143"/>
    <x v="20"/>
    <s v="0"/>
    <s v="0050"/>
    <s v="BFC-90"/>
    <s v="PP01"/>
    <s v="ASSY IN PROCESS INSPECTION"/>
    <x v="4"/>
    <d v="2019-08-25T00:00:00"/>
    <d v="1899-12-30T13:22:18"/>
    <d v="2019-08-25T00:00:00"/>
    <d v="1899-12-30T13:22:18"/>
    <n v="20"/>
    <s v="MIN"/>
    <n v="20"/>
    <n v="20"/>
    <s v="MIN"/>
    <s v="CNF  ORSP PRT  REL  TECO"/>
  </r>
  <r>
    <n v="1543143"/>
    <x v="20"/>
    <s v="0"/>
    <s v="0060"/>
    <s v="BFC-90"/>
    <s v="PP01"/>
    <s v="ASSY IN PROCESS INSPECTION"/>
    <x v="5"/>
    <d v="2019-08-25T00:00:00"/>
    <d v="1899-12-30T13:22:42"/>
    <d v="2019-08-25T00:00:00"/>
    <d v="1899-12-30T13:22:42"/>
    <n v="20"/>
    <s v="MIN"/>
    <n v="20"/>
    <n v="20"/>
    <s v="MIN"/>
    <s v="CNF  ORSP PRT  REL  TECO"/>
  </r>
  <r>
    <n v="1543143"/>
    <x v="20"/>
    <s v="0"/>
    <s v="0070"/>
    <s v="PFC-20"/>
    <s v="PP01"/>
    <s v="PAINT"/>
    <x v="6"/>
    <d v="2019-08-26T00:00:00"/>
    <d v="1899-12-30T01:22:13"/>
    <d v="2019-08-26T00:00:00"/>
    <d v="1899-12-30T17:55:09"/>
    <n v="2.7919999999999998"/>
    <s v="H"/>
    <n v="167.51999999999998"/>
    <n v="450"/>
    <s v="MIN"/>
    <s v="CNF  PRT  REL  TECO"/>
  </r>
  <r>
    <n v="1543143"/>
    <x v="20"/>
    <s v="0"/>
    <s v="0080"/>
    <s v="PFC-99"/>
    <s v="PP01"/>
    <s v="PAINT INSPECTION"/>
    <x v="7"/>
    <d v="2019-08-27T00:00:00"/>
    <d v="1899-12-30T08:14:06"/>
    <d v="2019-08-27T00:00:00"/>
    <d v="1899-12-30T08:14:06"/>
    <n v="20"/>
    <s v="MIN"/>
    <n v="20"/>
    <n v="20"/>
    <s v="MIN"/>
    <s v="CNF  ORSP PRT  REL  TECO"/>
  </r>
  <r>
    <n v="1543143"/>
    <x v="2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43"/>
    <x v="20"/>
    <s v="0"/>
    <s v="0100"/>
    <s v="BFC-10"/>
    <s v="PP01"/>
    <s v="ASSEMBLY"/>
    <x v="8"/>
    <d v="2019-09-01T00:00:00"/>
    <d v="1899-12-30T13:35:07"/>
    <d v="2019-09-01T00:00:00"/>
    <d v="1899-12-30T13:57:09"/>
    <n v="7.35"/>
    <s v="MIN"/>
    <n v="7.35"/>
    <n v="40"/>
    <s v="MIN"/>
    <s v="CNF  PRT  REL  TECO"/>
  </r>
  <r>
    <n v="1543143"/>
    <x v="20"/>
    <s v="0"/>
    <s v="0110"/>
    <s v="BFC-90"/>
    <s v="PP01"/>
    <s v="ASSY IN PROCESS INSPECTION"/>
    <x v="9"/>
    <d v="2019-09-02T00:00:00"/>
    <d v="1899-12-30T15:57:45"/>
    <d v="2019-09-02T00:00:00"/>
    <d v="1899-12-30T15:57:45"/>
    <n v="20"/>
    <s v="MIN"/>
    <n v="20"/>
    <n v="20"/>
    <s v="MIN"/>
    <s v="CNF  ORSP PRT  REL  TECO"/>
  </r>
  <r>
    <n v="1543143"/>
    <x v="20"/>
    <s v="0"/>
    <s v="0120"/>
    <s v="BFC-90"/>
    <s v="PP01"/>
    <s v="ASSY IN PROCESS INSPECTION"/>
    <x v="10"/>
    <d v="2019-09-02T00:00:00"/>
    <d v="1899-12-30T15:57:50"/>
    <d v="2019-09-02T00:00:00"/>
    <d v="1899-12-30T15:57:50"/>
    <n v="50"/>
    <s v="MIN"/>
    <n v="50"/>
    <n v="50"/>
    <s v="MIN"/>
    <s v="CNF  ORSP PRT  REL  TECO"/>
  </r>
  <r>
    <n v="1543143"/>
    <x v="20"/>
    <s v="0"/>
    <s v="0130"/>
    <s v="BFC-99"/>
    <s v="PP01"/>
    <s v="FINAL INSPECTION"/>
    <x v="18"/>
    <d v="2019-09-02T00:00:00"/>
    <d v="1899-12-30T15:57:55"/>
    <d v="2019-09-02T00:00:00"/>
    <d v="1899-12-30T15:57:55"/>
    <n v="10"/>
    <s v="MIN"/>
    <n v="10"/>
    <n v="10"/>
    <s v="MIN"/>
    <s v="CNF  ORSP PRT  REL  TECO"/>
  </r>
  <r>
    <n v="1543143"/>
    <x v="20"/>
    <s v="0"/>
    <s v="0140"/>
    <s v="BFC-99"/>
    <s v="PP03"/>
    <s v="FINAL INSPECTION"/>
    <x v="11"/>
    <d v="2019-09-02T00:00:00"/>
    <d v="1899-12-30T17:56:29"/>
    <d v="2019-09-02T00:00:00"/>
    <d v="1899-12-30T17:56:29"/>
    <n v="10"/>
    <s v="MIN"/>
    <n v="10"/>
    <n v="10"/>
    <s v="MIN"/>
    <s v="CNF  ORSP PRT  REL  TECO"/>
  </r>
  <r>
    <n v="1543143"/>
    <x v="20"/>
    <s v="1"/>
    <s v="0010"/>
    <s v="BFC-10"/>
    <s v="PP95"/>
    <s v="ASSEMBLY"/>
    <x v="12"/>
    <d v="2019-08-20T00:00:00"/>
    <d v="1899-12-30T09:34:19"/>
    <d v="2019-08-25T00:00:00"/>
    <d v="1899-12-30T13:01:42"/>
    <n v="24.936"/>
    <s v="H"/>
    <n v="1496.16"/>
    <n v="1"/>
    <s v="MIN"/>
    <s v="CNF  PRT  REL  TECO"/>
  </r>
  <r>
    <n v="1543143"/>
    <x v="20"/>
    <s v="2"/>
    <s v="0070"/>
    <s v="PFC-20"/>
    <s v="PP95"/>
    <s v="PAINT"/>
    <x v="13"/>
    <d v="2019-08-26T00:00:00"/>
    <d v="1899-12-30T11:33:23"/>
    <d v="2019-08-26T00:00:00"/>
    <d v="1899-12-30T17:48:02"/>
    <n v="6.2439999999999998"/>
    <s v="H"/>
    <n v="374.64"/>
    <n v="5"/>
    <s v="MIN"/>
    <s v="CNF  PRT  REL  TECO"/>
  </r>
  <r>
    <n v="1543146"/>
    <x v="20"/>
    <s v="0"/>
    <s v="0010"/>
    <s v="BFC-10"/>
    <s v="PP01"/>
    <s v="ASSEMBLY"/>
    <x v="0"/>
    <d v="2019-08-15T00:00:00"/>
    <d v="1899-12-30T08:45:49"/>
    <d v="2019-08-15T00:00:00"/>
    <d v="1899-12-30T09:31:38"/>
    <n v="45.817"/>
    <s v="MIN"/>
    <n v="45.817"/>
    <n v="20"/>
    <s v="MIN"/>
    <s v="CNF  PRT  REL  TECO"/>
  </r>
  <r>
    <n v="1543146"/>
    <x v="20"/>
    <s v="0"/>
    <s v="0020"/>
    <s v="BFC-90"/>
    <s v="PP01"/>
    <s v="ASSY IN PROCESS INSPECTION"/>
    <x v="1"/>
    <d v="2019-08-15T00:00:00"/>
    <d v="1899-12-30T10:03:22"/>
    <d v="2019-08-15T00:00:00"/>
    <d v="1899-12-30T10:03:22"/>
    <n v="30"/>
    <s v="MIN"/>
    <n v="30"/>
    <n v="30"/>
    <s v="MIN"/>
    <s v="CNF  ORSP PRT  REL  TECO"/>
  </r>
  <r>
    <n v="1543146"/>
    <x v="20"/>
    <s v="0"/>
    <s v="0030"/>
    <s v="BFC-10"/>
    <s v="PP01"/>
    <s v="ASSEMBLY"/>
    <x v="2"/>
    <d v="2019-08-15T00:00:00"/>
    <d v="1899-12-30T10:12:21"/>
    <d v="2019-08-18T00:00:00"/>
    <d v="1899-12-30T11:44:57"/>
    <n v="407.947"/>
    <s v="MIN"/>
    <n v="407.947"/>
    <n v="200"/>
    <s v="MIN"/>
    <s v="CNF  PRT  REL  TECO"/>
  </r>
  <r>
    <n v="1543146"/>
    <x v="20"/>
    <s v="0"/>
    <s v="0040"/>
    <s v="BFC-10"/>
    <s v="PP01"/>
    <s v="ASSEMBLY"/>
    <x v="3"/>
    <d v="2019-08-20T00:00:00"/>
    <d v="1899-12-30T13:28:46"/>
    <d v="2019-08-26T00:00:00"/>
    <d v="1899-12-30T17:57:25"/>
    <n v="12.467000000000001"/>
    <s v="H"/>
    <n v="748.02"/>
    <n v="500"/>
    <s v="MIN"/>
    <s v="CNF  PRT  REL  TECO"/>
  </r>
  <r>
    <n v="1543146"/>
    <x v="20"/>
    <s v="0"/>
    <s v="0050"/>
    <s v="BFC-90"/>
    <s v="PP01"/>
    <s v="ASSY IN PROCESS INSPECTION"/>
    <x v="4"/>
    <d v="2019-08-27T00:00:00"/>
    <d v="1899-12-30T10:53:26"/>
    <d v="2019-08-27T00:00:00"/>
    <d v="1899-12-30T10:53:26"/>
    <n v="20"/>
    <s v="MIN"/>
    <n v="20"/>
    <n v="20"/>
    <s v="MIN"/>
    <s v="CNF  ORSP PRT  REL  TECO"/>
  </r>
  <r>
    <n v="1543146"/>
    <x v="20"/>
    <s v="0"/>
    <s v="0060"/>
    <s v="BFC-90"/>
    <s v="PP01"/>
    <s v="ASSY IN PROCESS INSPECTION"/>
    <x v="5"/>
    <d v="2019-08-27T00:00:00"/>
    <d v="1899-12-30T10:53:46"/>
    <d v="2019-08-27T00:00:00"/>
    <d v="1899-12-30T10:53:46"/>
    <n v="20"/>
    <s v="MIN"/>
    <n v="20"/>
    <n v="20"/>
    <s v="MIN"/>
    <s v="CNF  ORSP PRT  REL  TECO"/>
  </r>
  <r>
    <n v="1543146"/>
    <x v="20"/>
    <s v="0"/>
    <s v="0070"/>
    <s v="PFC-20"/>
    <s v="PP01"/>
    <s v="PAINT"/>
    <x v="6"/>
    <d v="2019-08-27T00:00:00"/>
    <d v="1899-12-30T12:01:11"/>
    <d v="2019-08-27T00:00:00"/>
    <d v="1899-12-30T21:51:29"/>
    <n v="6.9989999999999997"/>
    <s v="H"/>
    <n v="419.94"/>
    <n v="450"/>
    <s v="MIN"/>
    <s v="CNF  PRT  REL  TECO"/>
  </r>
  <r>
    <n v="1543146"/>
    <x v="20"/>
    <s v="0"/>
    <s v="0080"/>
    <s v="PFC-99"/>
    <s v="PP01"/>
    <s v="PAINT INSPECTION"/>
    <x v="7"/>
    <d v="2019-08-28T00:00:00"/>
    <d v="1899-12-30T10:20:12"/>
    <d v="2019-08-28T00:00:00"/>
    <d v="1899-12-30T10:20:12"/>
    <n v="20"/>
    <s v="MIN"/>
    <n v="20"/>
    <n v="20"/>
    <s v="MIN"/>
    <s v="CNF  ORSP PRT  REL  TECO"/>
  </r>
  <r>
    <n v="1543146"/>
    <x v="2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46"/>
    <x v="20"/>
    <s v="0"/>
    <s v="0100"/>
    <s v="BFC-10"/>
    <s v="PP01"/>
    <s v="ASSEMBLY"/>
    <x v="8"/>
    <d v="2019-08-29T00:00:00"/>
    <d v="1899-12-30T11:24:04"/>
    <d v="2019-08-29T00:00:00"/>
    <d v="1899-12-30T12:39:37"/>
    <n v="1.2589999999999999"/>
    <s v="H"/>
    <n v="75.539999999999992"/>
    <n v="40"/>
    <s v="MIN"/>
    <s v="CNF  PRT  REL  TECO"/>
  </r>
  <r>
    <n v="1543146"/>
    <x v="20"/>
    <s v="0"/>
    <s v="0110"/>
    <s v="BFC-90"/>
    <s v="PP01"/>
    <s v="ASSY IN PROCESS INSPECTION"/>
    <x v="9"/>
    <d v="2019-09-01T00:00:00"/>
    <d v="1899-12-30T13:59:47"/>
    <d v="2019-09-01T00:00:00"/>
    <d v="1899-12-30T13:59:47"/>
    <n v="20"/>
    <s v="MIN"/>
    <n v="20"/>
    <n v="20"/>
    <s v="MIN"/>
    <s v="CNF  ORSP PRT  REL  TECO"/>
  </r>
  <r>
    <n v="1543146"/>
    <x v="20"/>
    <s v="0"/>
    <s v="0120"/>
    <s v="BFC-90"/>
    <s v="PP01"/>
    <s v="ASSY IN PROCESS INSPECTION"/>
    <x v="10"/>
    <d v="2019-09-01T00:00:00"/>
    <d v="1899-12-30T13:59:54"/>
    <d v="2019-09-01T00:00:00"/>
    <d v="1899-12-30T13:59:54"/>
    <n v="50"/>
    <s v="MIN"/>
    <n v="50"/>
    <n v="50"/>
    <s v="MIN"/>
    <s v="CNF  ORSP PRT  REL  TECO"/>
  </r>
  <r>
    <n v="1543146"/>
    <x v="20"/>
    <s v="0"/>
    <s v="0130"/>
    <s v="BFC-99"/>
    <s v="PP01"/>
    <s v="FINAL INSPECTION"/>
    <x v="18"/>
    <d v="2019-09-01T00:00:00"/>
    <d v="1899-12-30T14:00:01"/>
    <d v="2019-09-01T00:00:00"/>
    <d v="1899-12-30T14:00:01"/>
    <n v="10"/>
    <s v="MIN"/>
    <n v="10"/>
    <n v="10"/>
    <s v="MIN"/>
    <s v="CNF  ORSP PRT  REL  TECO"/>
  </r>
  <r>
    <n v="1543146"/>
    <x v="20"/>
    <s v="0"/>
    <s v="0140"/>
    <s v="BFC-99"/>
    <s v="PP03"/>
    <s v="FINAL INSPECTION"/>
    <x v="11"/>
    <d v="2019-09-01T00:00:00"/>
    <d v="1899-12-30T17:38:01"/>
    <d v="2019-09-01T00:00:00"/>
    <d v="1899-12-30T17:38:01"/>
    <n v="10"/>
    <s v="MIN"/>
    <n v="10"/>
    <n v="10"/>
    <s v="MIN"/>
    <s v="CNF  ORSP PRT  REL  TECO"/>
  </r>
  <r>
    <n v="1543146"/>
    <x v="20"/>
    <s v="1"/>
    <s v="0010"/>
    <s v="BFC-10"/>
    <s v="PP95"/>
    <s v="ASSEMBLY"/>
    <x v="12"/>
    <d v="2019-08-25T00:00:00"/>
    <d v="1899-12-30T12:06:17"/>
    <d v="2019-08-26T00:00:00"/>
    <d v="1899-12-30T17:58:08"/>
    <n v="889.90700000000004"/>
    <s v="MIN"/>
    <n v="889.90700000000004"/>
    <n v="1"/>
    <s v="MIN"/>
    <s v="CNF  PRT  REL  TECO"/>
  </r>
  <r>
    <n v="1543146"/>
    <x v="2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47"/>
    <x v="19"/>
    <s v="0"/>
    <s v="0010"/>
    <s v="BFC-10"/>
    <s v="PP01"/>
    <s v="ASSEMBLY"/>
    <x v="0"/>
    <d v="2019-08-08T00:00:00"/>
    <d v="1899-12-30T10:13:56"/>
    <d v="2019-08-08T00:00:00"/>
    <d v="1899-12-30T10:41:04"/>
    <n v="13.632999999999999"/>
    <s v="MIN"/>
    <n v="13.632999999999999"/>
    <n v="20"/>
    <s v="MIN"/>
    <s v="CNF  PRT  REL  TECO"/>
  </r>
  <r>
    <n v="1543147"/>
    <x v="19"/>
    <s v="0"/>
    <s v="0020"/>
    <s v="BFC-90"/>
    <s v="PP01"/>
    <s v="ASSY IN PROCESS INSPECTION"/>
    <x v="1"/>
    <d v="2019-08-08T00:00:00"/>
    <d v="1899-12-30T11:55:40"/>
    <d v="2019-08-08T00:00:00"/>
    <d v="1899-12-30T11:55:40"/>
    <n v="30"/>
    <s v="MIN"/>
    <n v="30"/>
    <n v="30"/>
    <s v="MIN"/>
    <s v="CNF  ORSP PRT  REL  TECO"/>
  </r>
  <r>
    <n v="1543147"/>
    <x v="19"/>
    <s v="0"/>
    <s v="0030"/>
    <s v="BFC-10"/>
    <s v="PP01"/>
    <s v="ASSEMBLY"/>
    <x v="2"/>
    <d v="2019-08-08T00:00:00"/>
    <d v="1899-12-30T12:10:48"/>
    <d v="2019-08-14T00:00:00"/>
    <d v="1899-12-30T10:00:31"/>
    <n v="65.417000000000002"/>
    <s v="MIN"/>
    <n v="65.417000000000002"/>
    <n v="200"/>
    <s v="MIN"/>
    <s v="CNF  PRT  REL  TECO"/>
  </r>
  <r>
    <n v="1543147"/>
    <x v="19"/>
    <s v="0"/>
    <s v="0040"/>
    <s v="BFC-10"/>
    <s v="PP01"/>
    <s v="ASSEMBLY"/>
    <x v="3"/>
    <d v="2019-08-18T00:00:00"/>
    <d v="1899-12-30T15:38:03"/>
    <d v="2019-08-21T00:00:00"/>
    <d v="1899-12-30T11:21:58"/>
    <n v="25.952999999999999"/>
    <s v="H"/>
    <n v="1557.18"/>
    <n v="500"/>
    <s v="MIN"/>
    <s v="CNF  PRT  REL  TECO"/>
  </r>
  <r>
    <n v="1543147"/>
    <x v="19"/>
    <s v="0"/>
    <s v="0050"/>
    <s v="BFC-90"/>
    <s v="PP01"/>
    <s v="ASSY IN PROCESS INSPECTION"/>
    <x v="4"/>
    <d v="2019-08-21T00:00:00"/>
    <d v="1899-12-30T11:58:57"/>
    <d v="2019-08-21T00:00:00"/>
    <d v="1899-12-30T11:58:57"/>
    <n v="20"/>
    <s v="MIN"/>
    <n v="20"/>
    <n v="20"/>
    <s v="MIN"/>
    <s v="CNF  ORSP PRT  REL  TECO"/>
  </r>
  <r>
    <n v="1543147"/>
    <x v="19"/>
    <s v="0"/>
    <s v="0060"/>
    <s v="BFC-90"/>
    <s v="PP01"/>
    <s v="ASSY IN PROCESS INSPECTION"/>
    <x v="5"/>
    <d v="2019-08-21T00:00:00"/>
    <d v="1899-12-30T11:59:17"/>
    <d v="2019-08-21T00:00:00"/>
    <d v="1899-12-30T11:59:17"/>
    <n v="20"/>
    <s v="MIN"/>
    <n v="20"/>
    <n v="20"/>
    <s v="MIN"/>
    <s v="CNF  ORSP PRT  REL  TECO"/>
  </r>
  <r>
    <n v="1543147"/>
    <x v="19"/>
    <s v="0"/>
    <s v="0070"/>
    <s v="PFC-20"/>
    <s v="PP01"/>
    <s v="PAINT"/>
    <x v="6"/>
    <d v="2019-08-21T00:00:00"/>
    <d v="1899-12-30T14:48:40"/>
    <d v="2019-08-22T00:00:00"/>
    <d v="1899-12-30T02:36:39"/>
    <n v="3.2949999999999999"/>
    <s v="H"/>
    <n v="197.7"/>
    <n v="450"/>
    <s v="MIN"/>
    <s v="CNF  PRT  REL  TECO"/>
  </r>
  <r>
    <n v="1543147"/>
    <x v="19"/>
    <s v="0"/>
    <s v="0080"/>
    <s v="PFC-99"/>
    <s v="PP01"/>
    <s v="PAINT INSPECTION"/>
    <x v="7"/>
    <d v="2019-08-25T00:00:00"/>
    <d v="1899-12-30T08:19:04"/>
    <d v="2019-08-25T00:00:00"/>
    <d v="1899-12-30T08:19:04"/>
    <n v="20"/>
    <s v="MIN"/>
    <n v="20"/>
    <n v="20"/>
    <s v="MIN"/>
    <s v="CNF  ORSP PRT  REL  TECO"/>
  </r>
  <r>
    <n v="1543147"/>
    <x v="1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47"/>
    <x v="19"/>
    <s v="0"/>
    <s v="0100"/>
    <s v="BFC-10"/>
    <s v="PP01"/>
    <s v="ASSEMBLY"/>
    <x v="8"/>
    <d v="2019-08-26T00:00:00"/>
    <d v="1899-12-30T10:57:32"/>
    <d v="2019-08-26T00:00:00"/>
    <d v="1899-12-30T13:11:37"/>
    <n v="2.2349999999999999"/>
    <s v="H"/>
    <n v="134.1"/>
    <n v="40"/>
    <s v="MIN"/>
    <s v="CNF  PRT  REL  TECO"/>
  </r>
  <r>
    <n v="1543147"/>
    <x v="19"/>
    <s v="0"/>
    <s v="0110"/>
    <s v="BFC-90"/>
    <s v="PP01"/>
    <s v="ASSY IN PROCESS INSPECTION"/>
    <x v="9"/>
    <d v="2019-08-28T00:00:00"/>
    <d v="1899-12-30T11:25:09"/>
    <d v="2019-08-28T00:00:00"/>
    <d v="1899-12-30T11:25:09"/>
    <n v="20"/>
    <s v="MIN"/>
    <n v="20"/>
    <n v="20"/>
    <s v="MIN"/>
    <s v="CNF  ORSP PRT  REL  TECO"/>
  </r>
  <r>
    <n v="1543147"/>
    <x v="19"/>
    <s v="0"/>
    <s v="0120"/>
    <s v="BFC-90"/>
    <s v="PP01"/>
    <s v="ASSY IN PROCESS INSPECTION"/>
    <x v="10"/>
    <d v="2019-08-28T00:00:00"/>
    <d v="1899-12-30T11:25:15"/>
    <d v="2019-08-28T00:00:00"/>
    <d v="1899-12-30T11:25:15"/>
    <n v="50"/>
    <s v="MIN"/>
    <n v="50"/>
    <n v="50"/>
    <s v="MIN"/>
    <s v="CNF  ORSP PRT  REL  TECO"/>
  </r>
  <r>
    <n v="1543147"/>
    <x v="19"/>
    <s v="0"/>
    <s v="0130"/>
    <s v="BFC-99"/>
    <s v="PP01"/>
    <s v="FINAL INSPECTION"/>
    <x v="18"/>
    <d v="2019-09-01T00:00:00"/>
    <d v="1899-12-30T14:43:36"/>
    <d v="2019-09-01T00:00:00"/>
    <d v="1899-12-30T14:43:36"/>
    <n v="10"/>
    <s v="MIN"/>
    <n v="10"/>
    <n v="10"/>
    <s v="MIN"/>
    <s v="CNF  ORSP PRT  REL  TECO"/>
  </r>
  <r>
    <n v="1543147"/>
    <x v="19"/>
    <s v="0"/>
    <s v="0140"/>
    <s v="BFC-99"/>
    <s v="PP03"/>
    <s v="FINAL INSPECTION"/>
    <x v="11"/>
    <d v="2019-09-01T00:00:00"/>
    <d v="1899-12-30T14:44:45"/>
    <d v="2019-09-01T00:00:00"/>
    <d v="1899-12-30T14:44:45"/>
    <n v="10"/>
    <s v="MIN"/>
    <n v="10"/>
    <n v="10"/>
    <s v="MIN"/>
    <s v="CNF  ORSP PRT  REL  TECO"/>
  </r>
  <r>
    <n v="1543147"/>
    <x v="19"/>
    <s v="1"/>
    <s v="0010"/>
    <s v="BFC-10"/>
    <s v="PP95"/>
    <s v="ASSEMBLY"/>
    <x v="12"/>
    <d v="2019-08-19T00:00:00"/>
    <d v="1899-12-30T12:09:37"/>
    <d v="2019-08-19T00:00:00"/>
    <d v="1899-12-30T17:50:22"/>
    <n v="5.6790000000000003"/>
    <s v="H"/>
    <n v="340.74"/>
    <n v="1"/>
    <s v="MIN"/>
    <s v="CNF  PRT  REL  TECO"/>
  </r>
  <r>
    <n v="1543147"/>
    <x v="1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48"/>
    <x v="20"/>
    <s v="0"/>
    <s v="0010"/>
    <s v="BFC-10"/>
    <s v="PP01"/>
    <s v="ASSEMBLY"/>
    <x v="0"/>
    <d v="2019-08-15T00:00:00"/>
    <d v="1899-12-30T08:45:26"/>
    <d v="2019-08-15T00:00:00"/>
    <d v="1899-12-30T09:31:25"/>
    <n v="23"/>
    <s v="MIN"/>
    <n v="23"/>
    <n v="20"/>
    <s v="MIN"/>
    <s v="CNF  PRT  REL  TECO"/>
  </r>
  <r>
    <n v="1543148"/>
    <x v="20"/>
    <s v="0"/>
    <s v="0020"/>
    <s v="BFC-90"/>
    <s v="PP01"/>
    <s v="ASSY IN PROCESS INSPECTION"/>
    <x v="1"/>
    <d v="2019-08-15T00:00:00"/>
    <d v="1899-12-30T10:03:06"/>
    <d v="2019-08-15T00:00:00"/>
    <d v="1899-12-30T10:03:06"/>
    <n v="30"/>
    <s v="MIN"/>
    <n v="30"/>
    <n v="30"/>
    <s v="MIN"/>
    <s v="CNF  ORSP PRT  REL  TECO"/>
  </r>
  <r>
    <n v="1543148"/>
    <x v="20"/>
    <s v="0"/>
    <s v="0030"/>
    <s v="BFC-10"/>
    <s v="PP01"/>
    <s v="ASSEMBLY"/>
    <x v="2"/>
    <d v="2019-08-15T00:00:00"/>
    <d v="1899-12-30T10:12:57"/>
    <d v="2019-08-18T00:00:00"/>
    <d v="1899-12-30T11:25:47"/>
    <n v="268.327"/>
    <s v="MIN"/>
    <n v="268.327"/>
    <n v="200"/>
    <s v="MIN"/>
    <s v="CNF  PRT  REL  TECO"/>
  </r>
  <r>
    <n v="1543148"/>
    <x v="20"/>
    <s v="0"/>
    <s v="0040"/>
    <s v="BFC-10"/>
    <s v="PP01"/>
    <s v="ASSEMBLY"/>
    <x v="3"/>
    <d v="2019-08-19T00:00:00"/>
    <d v="1899-12-30T07:41:53"/>
    <d v="2019-08-22T00:00:00"/>
    <d v="1899-12-30T15:56:41"/>
    <n v="30.103999999999999"/>
    <s v="H"/>
    <n v="1806.24"/>
    <n v="500"/>
    <s v="MIN"/>
    <s v="CNF  PRT  REL  TECO"/>
  </r>
  <r>
    <n v="1543148"/>
    <x v="20"/>
    <s v="0"/>
    <s v="0050"/>
    <s v="BFC-90"/>
    <s v="PP01"/>
    <s v="ASSY IN PROCESS INSPECTION"/>
    <x v="4"/>
    <d v="2019-08-25T00:00:00"/>
    <d v="1899-12-30T13:23:14"/>
    <d v="2019-08-25T00:00:00"/>
    <d v="1899-12-30T13:23:14"/>
    <n v="20"/>
    <s v="MIN"/>
    <n v="20"/>
    <n v="20"/>
    <s v="MIN"/>
    <s v="CNF  ORSP PRT  REL  TECO"/>
  </r>
  <r>
    <n v="1543148"/>
    <x v="20"/>
    <s v="0"/>
    <s v="0060"/>
    <s v="BFC-90"/>
    <s v="PP01"/>
    <s v="ASSY IN PROCESS INSPECTION"/>
    <x v="5"/>
    <d v="2019-08-25T00:00:00"/>
    <d v="1899-12-30T13:23:38"/>
    <d v="2019-08-25T00:00:00"/>
    <d v="1899-12-30T13:23:38"/>
    <n v="20"/>
    <s v="MIN"/>
    <n v="20"/>
    <n v="20"/>
    <s v="MIN"/>
    <s v="CNF  ORSP PRT  REL  TECO"/>
  </r>
  <r>
    <n v="1543148"/>
    <x v="20"/>
    <s v="0"/>
    <s v="0070"/>
    <s v="PFC-20"/>
    <s v="PP01"/>
    <s v="PAINT"/>
    <x v="6"/>
    <d v="2019-08-26T00:00:00"/>
    <d v="1899-12-30T01:00:16"/>
    <d v="2019-08-26T00:00:00"/>
    <d v="1899-12-30T16:14:05"/>
    <n v="3.2130000000000001"/>
    <s v="H"/>
    <n v="192.78"/>
    <n v="450"/>
    <s v="MIN"/>
    <s v="CNF  PRT  REL  TECO"/>
  </r>
  <r>
    <n v="1543148"/>
    <x v="20"/>
    <s v="0"/>
    <s v="0080"/>
    <s v="PFC-99"/>
    <s v="PP01"/>
    <s v="PAINT INSPECTION"/>
    <x v="7"/>
    <d v="2019-08-27T00:00:00"/>
    <d v="1899-12-30T08:13:08"/>
    <d v="2019-08-27T00:00:00"/>
    <d v="1899-12-30T08:13:08"/>
    <n v="20"/>
    <s v="MIN"/>
    <n v="20"/>
    <n v="20"/>
    <s v="MIN"/>
    <s v="CNF  ORSP PRT  REL  TECO"/>
  </r>
  <r>
    <n v="1543148"/>
    <x v="20"/>
    <s v="0"/>
    <s v="0100"/>
    <s v="BFC-10"/>
    <s v="PP01"/>
    <s v="ASSEMBLY"/>
    <x v="8"/>
    <d v="2019-08-28T00:00:00"/>
    <d v="1899-12-30T10:02:34"/>
    <d v="2019-08-28T00:00:00"/>
    <d v="1899-12-30T12:21:44"/>
    <n v="2.2269999999999999"/>
    <s v="H"/>
    <n v="133.62"/>
    <n v="40"/>
    <s v="MIN"/>
    <s v="CNF  PRT  REL  TECO"/>
  </r>
  <r>
    <n v="1543148"/>
    <x v="20"/>
    <s v="0"/>
    <s v="0110"/>
    <s v="BFC-90"/>
    <s v="PP01"/>
    <s v="ASSY IN PROCESS INSPECTION"/>
    <x v="9"/>
    <d v="2019-09-01T00:00:00"/>
    <d v="1899-12-30T14:00:21"/>
    <d v="2019-09-01T00:00:00"/>
    <d v="1899-12-30T14:00:21"/>
    <n v="20"/>
    <s v="MIN"/>
    <n v="20"/>
    <n v="20"/>
    <s v="MIN"/>
    <s v="CNF  ORSP PRT  REL  TECO"/>
  </r>
  <r>
    <n v="1543148"/>
    <x v="20"/>
    <s v="0"/>
    <s v="0120"/>
    <s v="BFC-90"/>
    <s v="PP01"/>
    <s v="ASSY IN PROCESS INSPECTION"/>
    <x v="10"/>
    <d v="2019-09-01T00:00:00"/>
    <d v="1899-12-30T14:00:28"/>
    <d v="2019-09-01T00:00:00"/>
    <d v="1899-12-30T14:00:28"/>
    <n v="50"/>
    <s v="MIN"/>
    <n v="50"/>
    <n v="50"/>
    <s v="MIN"/>
    <s v="CNF  ORSP PRT  REL  TECO"/>
  </r>
  <r>
    <n v="1543148"/>
    <x v="20"/>
    <s v="0"/>
    <s v="0140"/>
    <s v="BFC-99"/>
    <s v="PP03"/>
    <s v="FINAL INSPECTION"/>
    <x v="11"/>
    <d v="2019-09-03T00:00:00"/>
    <d v="1899-12-30T09:29:14"/>
    <d v="2019-09-03T00:00:00"/>
    <d v="1899-12-30T09:29:14"/>
    <n v="10"/>
    <s v="MIN"/>
    <n v="10"/>
    <n v="10"/>
    <s v="MIN"/>
    <s v="CNF  ORSP PRT  REL  TECO"/>
  </r>
  <r>
    <n v="1543148"/>
    <x v="20"/>
    <s v="1"/>
    <s v="0010"/>
    <s v="BFC-10"/>
    <s v="PP95"/>
    <s v="ASSEMBLY"/>
    <x v="12"/>
    <d v="2019-08-18T00:00:00"/>
    <d v="1899-12-30T13:46:45"/>
    <d v="2019-08-25T00:00:00"/>
    <d v="1899-12-30T12:48:48"/>
    <n v="10.394"/>
    <s v="H"/>
    <n v="623.64"/>
    <n v="1"/>
    <s v="MIN"/>
    <s v="CNF  PRT  REL  TECO"/>
  </r>
  <r>
    <n v="1543148"/>
    <x v="2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48"/>
    <x v="20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3148"/>
    <x v="20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3148"/>
    <x v="20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43149"/>
    <x v="19"/>
    <s v="0"/>
    <s v="0010"/>
    <s v="BFC-10"/>
    <s v="PP01"/>
    <s v="ASSEMBLY"/>
    <x v="19"/>
    <d v="2019-08-08T00:00:00"/>
    <d v="1899-12-30T10:15:33"/>
    <d v="2019-08-08T00:00:00"/>
    <d v="1899-12-30T10:42:44"/>
    <n v="13.6"/>
    <s v="MIN"/>
    <n v="13.6"/>
    <n v="20"/>
    <s v="MIN"/>
    <s v="CNF  PRT  REL  TECO"/>
  </r>
  <r>
    <n v="1543149"/>
    <x v="19"/>
    <s v="0"/>
    <s v="0020"/>
    <s v="BFC-90"/>
    <s v="PP01"/>
    <s v="ASSY IN PROCESS INSPECTION"/>
    <x v="1"/>
    <d v="2019-08-08T00:00:00"/>
    <d v="1899-12-30T11:57:08"/>
    <d v="2019-08-08T00:00:00"/>
    <d v="1899-12-30T11:57:08"/>
    <n v="30"/>
    <s v="MIN"/>
    <n v="30"/>
    <n v="30"/>
    <s v="MIN"/>
    <s v="CNF  ORSP PRT  REL  TECO"/>
  </r>
  <r>
    <n v="1543149"/>
    <x v="19"/>
    <s v="0"/>
    <s v="0030"/>
    <s v="BFC-10"/>
    <s v="PP01"/>
    <s v="ASSEMBLY"/>
    <x v="2"/>
    <d v="2019-08-08T00:00:00"/>
    <d v="1899-12-30T12:03:19"/>
    <d v="2019-08-14T00:00:00"/>
    <d v="1899-12-30T11:12:38"/>
    <n v="42.716999999999999"/>
    <s v="MIN"/>
    <n v="42.716999999999999"/>
    <n v="200"/>
    <s v="MIN"/>
    <s v="CNF  PRT  REL  TECO"/>
  </r>
  <r>
    <n v="1543149"/>
    <x v="19"/>
    <s v="0"/>
    <s v="0040"/>
    <s v="BFC-10"/>
    <s v="PP01"/>
    <s v="ASSEMBLY"/>
    <x v="3"/>
    <d v="2019-08-15T00:00:00"/>
    <d v="1899-12-30T12:51:44"/>
    <d v="2019-08-20T00:00:00"/>
    <d v="1899-12-30T09:20:28"/>
    <n v="24.72"/>
    <s v="H"/>
    <n v="1483.1999999999998"/>
    <n v="500"/>
    <s v="MIN"/>
    <s v="CNF  PRT  REL  TECO"/>
  </r>
  <r>
    <n v="1543149"/>
    <x v="19"/>
    <s v="0"/>
    <s v="0050"/>
    <s v="BFC-90"/>
    <s v="PP01"/>
    <s v="ASSY IN PROCESS INSPECTION"/>
    <x v="4"/>
    <d v="2019-08-20T00:00:00"/>
    <d v="1899-12-30T15:07:36"/>
    <d v="2019-08-20T00:00:00"/>
    <d v="1899-12-30T15:07:36"/>
    <n v="20"/>
    <s v="MIN"/>
    <n v="20"/>
    <n v="20"/>
    <s v="MIN"/>
    <s v="CNF  ORSP PRT  REL  TECO"/>
  </r>
  <r>
    <n v="1543149"/>
    <x v="19"/>
    <s v="0"/>
    <s v="0060"/>
    <s v="BFC-90"/>
    <s v="PP01"/>
    <s v="ASSY IN PROCESS INSPECTION"/>
    <x v="5"/>
    <d v="2019-08-20T00:00:00"/>
    <d v="1899-12-30T15:07:49"/>
    <d v="2019-08-20T00:00:00"/>
    <d v="1899-12-30T15:07:49"/>
    <n v="20"/>
    <s v="MIN"/>
    <n v="20"/>
    <n v="20"/>
    <s v="MIN"/>
    <s v="CNF  ORSP PRT  REL  TECO"/>
  </r>
  <r>
    <n v="1543149"/>
    <x v="19"/>
    <s v="0"/>
    <s v="0070"/>
    <s v="PFC-20"/>
    <s v="PP01"/>
    <s v="PAINT"/>
    <x v="6"/>
    <d v="2019-08-20T00:00:00"/>
    <d v="1899-12-30T15:41:02"/>
    <d v="2019-08-21T00:00:00"/>
    <d v="1899-12-30T13:01:49"/>
    <n v="9.5399999999999991"/>
    <s v="H"/>
    <n v="572.4"/>
    <n v="450"/>
    <s v="MIN"/>
    <s v="CNF  PRT  REL  TECO"/>
  </r>
  <r>
    <n v="1543149"/>
    <x v="19"/>
    <s v="0"/>
    <s v="0080"/>
    <s v="PFC-99"/>
    <s v="PP01"/>
    <s v="PAINT INSPECTION"/>
    <x v="7"/>
    <d v="2019-08-22T00:00:00"/>
    <d v="1899-12-30T08:06:40"/>
    <d v="2019-08-22T00:00:00"/>
    <d v="1899-12-30T08:06:40"/>
    <n v="20"/>
    <s v="MIN"/>
    <n v="20"/>
    <n v="20"/>
    <s v="MIN"/>
    <s v="CNF  ORSP PRT  REL  TECO"/>
  </r>
  <r>
    <n v="1543149"/>
    <x v="1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49"/>
    <x v="19"/>
    <s v="0"/>
    <s v="0100"/>
    <s v="BFC-10"/>
    <s v="PP01"/>
    <s v="ASSEMBLY"/>
    <x v="8"/>
    <d v="2019-08-26T00:00:00"/>
    <d v="1899-12-30T10:20:18"/>
    <d v="2019-08-26T00:00:00"/>
    <d v="1899-12-30T10:57:17"/>
    <n v="36.982999999999997"/>
    <s v="MIN"/>
    <n v="36.982999999999997"/>
    <n v="40"/>
    <s v="MIN"/>
    <s v="CNF  PRT  REL  TECO"/>
  </r>
  <r>
    <n v="1543149"/>
    <x v="19"/>
    <s v="0"/>
    <s v="0110"/>
    <s v="BFC-90"/>
    <s v="PP01"/>
    <s v="ASSY IN PROCESS INSPECTION"/>
    <x v="9"/>
    <d v="2019-08-28T00:00:00"/>
    <d v="1899-12-30T11:25:37"/>
    <d v="2019-08-28T00:00:00"/>
    <d v="1899-12-30T11:25:37"/>
    <n v="20"/>
    <s v="MIN"/>
    <n v="20"/>
    <n v="20"/>
    <s v="MIN"/>
    <s v="CNF  ORSP PRT  REL  TECO"/>
  </r>
  <r>
    <n v="1543149"/>
    <x v="19"/>
    <s v="0"/>
    <s v="0120"/>
    <s v="BFC-90"/>
    <s v="PP01"/>
    <s v="ASSY IN PROCESS INSPECTION"/>
    <x v="10"/>
    <d v="2019-08-28T00:00:00"/>
    <d v="1899-12-30T11:25:45"/>
    <d v="2019-08-28T00:00:00"/>
    <d v="1899-12-30T11:25:45"/>
    <n v="50"/>
    <s v="MIN"/>
    <n v="50"/>
    <n v="50"/>
    <s v="MIN"/>
    <s v="CNF  ORSP PRT  REL  TECO"/>
  </r>
  <r>
    <n v="1543149"/>
    <x v="19"/>
    <s v="0"/>
    <s v="0130"/>
    <s v="BFC-99"/>
    <s v="PP01"/>
    <s v="FINAL INSPECTION"/>
    <x v="18"/>
    <d v="2019-08-28T00:00:00"/>
    <d v="1899-12-30T17:36:20"/>
    <d v="2019-08-28T00:00:00"/>
    <d v="1899-12-30T17:36:20"/>
    <n v="10"/>
    <s v="MIN"/>
    <n v="10"/>
    <n v="10"/>
    <s v="MIN"/>
    <s v="CNF  ORSP PRT  REL  TECO"/>
  </r>
  <r>
    <n v="1543149"/>
    <x v="19"/>
    <s v="0"/>
    <s v="0140"/>
    <s v="BFC-99"/>
    <s v="PP03"/>
    <s v="FINAL INSPECTION"/>
    <x v="11"/>
    <d v="2019-08-29T00:00:00"/>
    <d v="1899-12-30T12:42:35"/>
    <d v="2019-08-29T00:00:00"/>
    <d v="1899-12-30T12:42:35"/>
    <n v="10"/>
    <s v="MIN"/>
    <n v="10"/>
    <n v="10"/>
    <s v="MIN"/>
    <s v="CNF  ORSP PRT  REL  TECO"/>
  </r>
  <r>
    <n v="1543149"/>
    <x v="19"/>
    <s v="1"/>
    <s v="0010"/>
    <s v="BFC-10"/>
    <s v="PP95"/>
    <s v="ASSEMBLY"/>
    <x v="12"/>
    <d v="2019-08-26T00:00:00"/>
    <d v="1899-12-30T08:25:05"/>
    <d v="2019-08-28T00:00:00"/>
    <d v="1899-12-30T11:23:27"/>
    <n v="7.5670000000000002"/>
    <s v="H"/>
    <n v="454.02"/>
    <n v="1"/>
    <s v="MIN"/>
    <s v="CNF  PRT  REL  TECO"/>
  </r>
  <r>
    <n v="1543149"/>
    <x v="19"/>
    <s v="2"/>
    <s v="0070"/>
    <s v="PFC-20"/>
    <s v="PP95"/>
    <s v="PAINT"/>
    <x v="13"/>
    <d v="2019-08-20T00:00:00"/>
    <d v="1899-12-30T23:41:40"/>
    <d v="2019-08-21T00:00:00"/>
    <d v="1899-12-30T04:15:44"/>
    <n v="4.5679999999999996"/>
    <s v="H"/>
    <n v="274.08"/>
    <n v="5"/>
    <s v="MIN"/>
    <s v="CNF  PRT  REL  TECO"/>
  </r>
  <r>
    <n v="1543150"/>
    <x v="19"/>
    <s v="0"/>
    <s v="0010"/>
    <s v="BFC-10"/>
    <s v="PP01"/>
    <s v="ASSEMBLY"/>
    <x v="0"/>
    <d v="2019-08-07T00:00:00"/>
    <d v="1899-12-30T08:32:16"/>
    <d v="2019-08-07T00:00:00"/>
    <d v="1899-12-30T08:41:32"/>
    <n v="4.633"/>
    <s v="MIN"/>
    <n v="4.633"/>
    <n v="20"/>
    <s v="MIN"/>
    <s v="CNF  PRT  REL  TECO"/>
  </r>
  <r>
    <n v="1543150"/>
    <x v="19"/>
    <s v="0"/>
    <s v="0020"/>
    <s v="BFC-90"/>
    <s v="PP01"/>
    <s v="ASSY IN PROCESS INSPECTION"/>
    <x v="1"/>
    <d v="2019-08-07T00:00:00"/>
    <d v="1899-12-30T09:48:02"/>
    <d v="2019-08-07T00:00:00"/>
    <d v="1899-12-30T09:48:02"/>
    <n v="30"/>
    <s v="MIN"/>
    <n v="30"/>
    <n v="30"/>
    <s v="MIN"/>
    <s v="CNF  ORSP PRT  REL  TECO"/>
  </r>
  <r>
    <n v="1543150"/>
    <x v="19"/>
    <s v="0"/>
    <s v="0030"/>
    <s v="BFC-10"/>
    <s v="PP01"/>
    <s v="ASSEMBLY"/>
    <x v="2"/>
    <d v="2019-08-07T00:00:00"/>
    <d v="1899-12-30T10:23:57"/>
    <d v="2019-08-07T00:00:00"/>
    <d v="1899-12-30T12:13:53"/>
    <n v="1.8320000000000001"/>
    <s v="H"/>
    <n v="109.92"/>
    <n v="200"/>
    <s v="MIN"/>
    <s v="CNF  PRT  REL  TECO"/>
  </r>
  <r>
    <n v="1543150"/>
    <x v="19"/>
    <s v="0"/>
    <s v="0040"/>
    <s v="BFC-10"/>
    <s v="PP01"/>
    <s v="ASSEMBLY"/>
    <x v="3"/>
    <d v="2019-08-08T00:00:00"/>
    <d v="1899-12-30T07:42:56"/>
    <d v="2019-08-18T00:00:00"/>
    <d v="1899-12-30T16:03:49"/>
    <n v="15.114000000000001"/>
    <s v="H"/>
    <n v="906.84"/>
    <n v="500"/>
    <s v="MIN"/>
    <s v="CNF  PRT  REL  TECO"/>
  </r>
  <r>
    <n v="1543150"/>
    <x v="19"/>
    <s v="0"/>
    <s v="0050"/>
    <s v="BFC-90"/>
    <s v="PP01"/>
    <s v="ASSY IN PROCESS INSPECTION"/>
    <x v="4"/>
    <d v="2019-08-22T00:00:00"/>
    <d v="1899-12-30T10:50:42"/>
    <d v="2019-08-22T00:00:00"/>
    <d v="1899-12-30T10:50:42"/>
    <n v="20"/>
    <s v="MIN"/>
    <n v="20"/>
    <n v="20"/>
    <s v="MIN"/>
    <s v="CNF  ORSP PRT  REL  TECO"/>
  </r>
  <r>
    <n v="1543150"/>
    <x v="19"/>
    <s v="0"/>
    <s v="0060"/>
    <s v="BFC-90"/>
    <s v="PP01"/>
    <s v="ASSY IN PROCESS INSPECTION"/>
    <x v="5"/>
    <d v="2019-08-22T00:00:00"/>
    <d v="1899-12-30T10:51:30"/>
    <d v="2019-08-22T00:00:00"/>
    <d v="1899-12-30T10:51:30"/>
    <n v="20"/>
    <s v="MIN"/>
    <n v="20"/>
    <n v="20"/>
    <s v="MIN"/>
    <s v="CNF  ORSP PRT  REL  TECO"/>
  </r>
  <r>
    <n v="1543150"/>
    <x v="19"/>
    <s v="0"/>
    <s v="0070"/>
    <s v="PFC-20"/>
    <s v="PP01"/>
    <s v="PAINT"/>
    <x v="6"/>
    <d v="2019-08-22T00:00:00"/>
    <d v="1899-12-30T12:48:30"/>
    <d v="2019-08-22T00:00:00"/>
    <d v="1899-12-30T23:15:28"/>
    <n v="5.2"/>
    <s v="H"/>
    <n v="312"/>
    <n v="450"/>
    <s v="MIN"/>
    <s v="CNF  PRT  REL  TECO"/>
  </r>
  <r>
    <n v="1543150"/>
    <x v="19"/>
    <s v="0"/>
    <s v="0080"/>
    <s v="PFC-99"/>
    <s v="PP01"/>
    <s v="PAINT INSPECTION"/>
    <x v="7"/>
    <d v="2019-08-26T00:00:00"/>
    <d v="1899-12-30T08:13:14"/>
    <d v="2019-08-26T00:00:00"/>
    <d v="1899-12-30T08:13:14"/>
    <n v="20"/>
    <s v="MIN"/>
    <n v="20"/>
    <n v="20"/>
    <s v="MIN"/>
    <s v="CNF  ORSP PRT  REL  TECO"/>
  </r>
  <r>
    <n v="1543150"/>
    <x v="1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50"/>
    <x v="19"/>
    <s v="0"/>
    <s v="0100"/>
    <s v="BFC-10"/>
    <s v="PP01"/>
    <s v="ASSEMBLY"/>
    <x v="8"/>
    <d v="2019-08-26T00:00:00"/>
    <d v="1899-12-30T14:37:29"/>
    <d v="2019-08-26T00:00:00"/>
    <d v="1899-12-30T15:20:34"/>
    <n v="43.082999999999998"/>
    <s v="MIN"/>
    <n v="43.082999999999998"/>
    <n v="40"/>
    <s v="MIN"/>
    <s v="CNF  PRT  REL  TECO"/>
  </r>
  <r>
    <n v="1543150"/>
    <x v="19"/>
    <s v="0"/>
    <s v="0110"/>
    <s v="BFC-90"/>
    <s v="PP01"/>
    <s v="ASSY IN PROCESS INSPECTION"/>
    <x v="9"/>
    <d v="2019-08-28T00:00:00"/>
    <d v="1899-12-30T11:26:59"/>
    <d v="2019-08-28T00:00:00"/>
    <d v="1899-12-30T11:26:59"/>
    <n v="20"/>
    <s v="MIN"/>
    <n v="20"/>
    <n v="20"/>
    <s v="MIN"/>
    <s v="CNF  ORSP PRT  REL  TECO"/>
  </r>
  <r>
    <n v="1543150"/>
    <x v="19"/>
    <s v="0"/>
    <s v="0120"/>
    <s v="BFC-90"/>
    <s v="PP01"/>
    <s v="ASSY IN PROCESS INSPECTION"/>
    <x v="10"/>
    <d v="2019-08-28T00:00:00"/>
    <d v="1899-12-30T11:27:09"/>
    <d v="2019-08-28T00:00:00"/>
    <d v="1899-12-30T11:27:09"/>
    <n v="50"/>
    <s v="MIN"/>
    <n v="50"/>
    <n v="50"/>
    <s v="MIN"/>
    <s v="CNF  ORSP PRT  REL  TECO"/>
  </r>
  <r>
    <n v="1543150"/>
    <x v="19"/>
    <s v="0"/>
    <s v="0130"/>
    <s v="BFC-99"/>
    <s v="PP01"/>
    <s v="FINAL INSPECTION"/>
    <x v="18"/>
    <d v="2019-08-28T00:00:00"/>
    <d v="1899-12-30T17:36:57"/>
    <d v="2019-08-28T00:00:00"/>
    <d v="1899-12-30T17:36:57"/>
    <n v="10"/>
    <s v="MIN"/>
    <n v="10"/>
    <n v="10"/>
    <s v="MIN"/>
    <s v="CNF  ORSP PRT  REL  TECO"/>
  </r>
  <r>
    <n v="1543150"/>
    <x v="19"/>
    <s v="0"/>
    <s v="0140"/>
    <s v="BFC-99"/>
    <s v="PP03"/>
    <s v="FINAL INSPECTION"/>
    <x v="11"/>
    <d v="2019-08-28T00:00:00"/>
    <d v="1899-12-30T17:45:03"/>
    <d v="2019-08-28T00:00:00"/>
    <d v="1899-12-30T17:45:03"/>
    <n v="10"/>
    <s v="MIN"/>
    <n v="10"/>
    <n v="10"/>
    <s v="MIN"/>
    <s v="CNF  ORSP PRT  REL  TECO"/>
  </r>
  <r>
    <n v="1543150"/>
    <x v="19"/>
    <s v="1"/>
    <s v="0010"/>
    <s v="BFC-10"/>
    <s v="PP95"/>
    <s v="ASSEMBLY"/>
    <x v="12"/>
    <d v="2019-08-18T00:00:00"/>
    <d v="1899-12-30T07:59:25"/>
    <d v="2019-08-21T00:00:00"/>
    <d v="1899-12-30T18:00:02"/>
    <n v="22.925999999999998"/>
    <s v="H"/>
    <n v="1375.56"/>
    <n v="1"/>
    <s v="MIN"/>
    <s v="CNF  PRT  REL  TECO"/>
  </r>
  <r>
    <n v="1543150"/>
    <x v="1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51"/>
    <x v="19"/>
    <s v="0"/>
    <s v="0010"/>
    <s v="BFC-10"/>
    <s v="PP01"/>
    <s v="ASSEMBLY"/>
    <x v="0"/>
    <d v="2019-08-08T00:00:00"/>
    <d v="1899-12-30T10:16:13"/>
    <d v="2019-08-08T00:00:00"/>
    <d v="1899-12-30T10:41:49"/>
    <n v="12.8"/>
    <s v="MIN"/>
    <n v="12.8"/>
    <n v="20"/>
    <s v="MIN"/>
    <s v="CNF  PRT  REL  TECO"/>
  </r>
  <r>
    <n v="1543151"/>
    <x v="19"/>
    <s v="0"/>
    <s v="0020"/>
    <s v="BFC-90"/>
    <s v="PP01"/>
    <s v="ASSY IN PROCESS INSPECTION"/>
    <x v="1"/>
    <d v="2019-08-08T00:00:00"/>
    <d v="1899-12-30T11:58:01"/>
    <d v="2019-08-08T00:00:00"/>
    <d v="1899-12-30T11:58:01"/>
    <n v="30"/>
    <s v="MIN"/>
    <n v="30"/>
    <n v="30"/>
    <s v="MIN"/>
    <s v="CNF  ORSP PRT  REL  TECO"/>
  </r>
  <r>
    <n v="1543151"/>
    <x v="19"/>
    <s v="0"/>
    <s v="0030"/>
    <s v="BFC-10"/>
    <s v="PP01"/>
    <s v="ASSEMBLY"/>
    <x v="2"/>
    <d v="2019-08-08T00:00:00"/>
    <d v="1899-12-30T12:05:36"/>
    <d v="2019-08-14T00:00:00"/>
    <d v="1899-12-30T11:12:38"/>
    <n v="196.79"/>
    <s v="MIN"/>
    <n v="196.79"/>
    <n v="200"/>
    <s v="MIN"/>
    <s v="CNF  PRT  REL  TECO"/>
  </r>
  <r>
    <n v="1543151"/>
    <x v="19"/>
    <s v="0"/>
    <s v="0040"/>
    <s v="BFC-10"/>
    <s v="PP01"/>
    <s v="ASSEMBLY"/>
    <x v="3"/>
    <d v="2019-08-19T00:00:00"/>
    <d v="1899-12-30T07:45:36"/>
    <d v="2019-08-20T00:00:00"/>
    <d v="1899-12-30T15:40:25"/>
    <n v="5.8390000000000004"/>
    <s v="H"/>
    <n v="350.34000000000003"/>
    <n v="500"/>
    <s v="MIN"/>
    <s v="CNF  PRT  REL  TECO"/>
  </r>
  <r>
    <n v="1543151"/>
    <x v="19"/>
    <s v="0"/>
    <s v="0050"/>
    <s v="BFC-90"/>
    <s v="PP01"/>
    <s v="ASSY IN PROCESS INSPECTION"/>
    <x v="4"/>
    <d v="2019-08-20T00:00:00"/>
    <d v="1899-12-30T15:48:49"/>
    <d v="2019-08-20T00:00:00"/>
    <d v="1899-12-30T15:48:49"/>
    <n v="20"/>
    <s v="MIN"/>
    <n v="20"/>
    <n v="20"/>
    <s v="MIN"/>
    <s v="CNF  ORSP PRT  REL  TECO"/>
  </r>
  <r>
    <n v="1543151"/>
    <x v="19"/>
    <s v="0"/>
    <s v="0060"/>
    <s v="BFC-90"/>
    <s v="PP01"/>
    <s v="ASSY IN PROCESS INSPECTION"/>
    <x v="5"/>
    <d v="2019-08-20T00:00:00"/>
    <d v="1899-12-30T15:49:07"/>
    <d v="2019-08-20T00:00:00"/>
    <d v="1899-12-30T15:49:07"/>
    <n v="20"/>
    <s v="MIN"/>
    <n v="20"/>
    <n v="20"/>
    <s v="MIN"/>
    <s v="CNF  ORSP PRT  REL  TECO"/>
  </r>
  <r>
    <n v="1543151"/>
    <x v="19"/>
    <s v="0"/>
    <s v="0070"/>
    <s v="PFC-20"/>
    <s v="PP01"/>
    <s v="PAINT"/>
    <x v="6"/>
    <d v="2019-08-20T00:00:00"/>
    <d v="1899-12-30T21:53:43"/>
    <d v="2019-08-21T00:00:00"/>
    <d v="1899-12-30T12:01:12"/>
    <n v="7.3819999999999997"/>
    <s v="H"/>
    <n v="442.91999999999996"/>
    <n v="450"/>
    <s v="MIN"/>
    <s v="CNF  PRT  REL  TECO"/>
  </r>
  <r>
    <n v="1543151"/>
    <x v="19"/>
    <s v="0"/>
    <s v="0080"/>
    <s v="PFC-99"/>
    <s v="PP01"/>
    <s v="PAINT INSPECTION"/>
    <x v="7"/>
    <d v="2019-08-22T00:00:00"/>
    <d v="1899-12-30T08:05:23"/>
    <d v="2019-08-22T00:00:00"/>
    <d v="1899-12-30T08:05:23"/>
    <n v="20"/>
    <s v="MIN"/>
    <n v="20"/>
    <n v="20"/>
    <s v="MIN"/>
    <s v="CNF  ORSP PRT  REL  TECO"/>
  </r>
  <r>
    <n v="1543151"/>
    <x v="1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51"/>
    <x v="19"/>
    <s v="0"/>
    <s v="0100"/>
    <s v="BFC-10"/>
    <s v="PP01"/>
    <s v="ASSEMBLY"/>
    <x v="8"/>
    <d v="2019-08-28T00:00:00"/>
    <d v="1899-12-30T11:18:22"/>
    <d v="2019-08-28T00:00:00"/>
    <d v="1899-12-30T11:21:07"/>
    <n v="1.383"/>
    <s v="MIN"/>
    <n v="1.383"/>
    <n v="40"/>
    <s v="MIN"/>
    <s v="CNF  PRT  REL  TECO"/>
  </r>
  <r>
    <n v="1543151"/>
    <x v="19"/>
    <s v="0"/>
    <s v="0110"/>
    <s v="BFC-90"/>
    <s v="PP01"/>
    <s v="ASSY IN PROCESS INSPECTION"/>
    <x v="9"/>
    <d v="2019-08-28T00:00:00"/>
    <d v="1899-12-30T11:27:32"/>
    <d v="2019-08-28T00:00:00"/>
    <d v="1899-12-30T11:27:32"/>
    <n v="20"/>
    <s v="MIN"/>
    <n v="20"/>
    <n v="20"/>
    <s v="MIN"/>
    <s v="CNF  ORSP PRT  REL  TECO"/>
  </r>
  <r>
    <n v="1543151"/>
    <x v="19"/>
    <s v="0"/>
    <s v="0120"/>
    <s v="BFC-90"/>
    <s v="PP01"/>
    <s v="ASSY IN PROCESS INSPECTION"/>
    <x v="10"/>
    <d v="2019-08-28T00:00:00"/>
    <d v="1899-12-30T11:27:39"/>
    <d v="2019-08-28T00:00:00"/>
    <d v="1899-12-30T11:27:39"/>
    <n v="50"/>
    <s v="MIN"/>
    <n v="50"/>
    <n v="50"/>
    <s v="MIN"/>
    <s v="CNF  ORSP PRT  REL  TECO"/>
  </r>
  <r>
    <n v="1543151"/>
    <x v="19"/>
    <s v="0"/>
    <s v="0130"/>
    <s v="BFC-99"/>
    <s v="PP01"/>
    <s v="FINAL INSPECTION"/>
    <x v="18"/>
    <d v="2019-08-28T00:00:00"/>
    <d v="1899-12-30T17:37:19"/>
    <d v="2019-08-28T00:00:00"/>
    <d v="1899-12-30T17:37:19"/>
    <n v="10"/>
    <s v="MIN"/>
    <n v="10"/>
    <n v="10"/>
    <s v="MIN"/>
    <s v="CNF  ORSP PRT  REL  TECO"/>
  </r>
  <r>
    <n v="1543151"/>
    <x v="19"/>
    <s v="0"/>
    <s v="0140"/>
    <s v="BFC-99"/>
    <s v="PP03"/>
    <s v="FINAL INSPECTION"/>
    <x v="11"/>
    <d v="2019-08-28T00:00:00"/>
    <d v="1899-12-30T17:45:16"/>
    <d v="2019-08-28T00:00:00"/>
    <d v="1899-12-30T17:45:16"/>
    <n v="10"/>
    <s v="MIN"/>
    <n v="10"/>
    <n v="10"/>
    <s v="MIN"/>
    <s v="CNF  ORSP PRT  REL  TECO"/>
  </r>
  <r>
    <n v="1543151"/>
    <x v="19"/>
    <s v="1"/>
    <s v="0010"/>
    <s v="BFC-10"/>
    <s v="PP95"/>
    <s v="ASSEMBLY"/>
    <x v="12"/>
    <d v="2019-08-15T00:00:00"/>
    <d v="1899-12-30T07:51:33"/>
    <d v="2019-08-20T00:00:00"/>
    <d v="1899-12-30T09:33:33"/>
    <n v="22.327999999999999"/>
    <s v="H"/>
    <n v="1339.68"/>
    <n v="1"/>
    <s v="MIN"/>
    <s v="CNF  PRT  REL  TECO"/>
  </r>
  <r>
    <n v="1543151"/>
    <x v="19"/>
    <s v="2"/>
    <s v="0070"/>
    <s v="PFC-20"/>
    <s v="PP95"/>
    <s v="PAINT"/>
    <x v="13"/>
    <d v="2019-08-20T00:00:00"/>
    <d v="1899-12-30T18:03:05"/>
    <d v="2019-08-20T00:00:00"/>
    <d v="1899-12-30T22:52:11"/>
    <n v="4.8179999999999996"/>
    <s v="H"/>
    <n v="289.08"/>
    <n v="5"/>
    <s v="MIN"/>
    <s v="CNF  PRT  REL  TECO"/>
  </r>
  <r>
    <n v="1543164"/>
    <x v="21"/>
    <s v="0"/>
    <s v="0010"/>
    <s v="BFC-10"/>
    <s v="PP01"/>
    <s v="ASSEMBLY"/>
    <x v="0"/>
    <d v="2019-08-19T00:00:00"/>
    <d v="1899-12-30T08:39:52"/>
    <d v="2019-08-19T00:00:00"/>
    <d v="1899-12-30T09:04:05"/>
    <n v="4.0330000000000004"/>
    <s v="MIN"/>
    <n v="4.0330000000000004"/>
    <n v="20"/>
    <s v="MIN"/>
    <s v="CNF  PRT  REL  TECO"/>
  </r>
  <r>
    <n v="1543164"/>
    <x v="21"/>
    <s v="0"/>
    <s v="0020"/>
    <s v="BFC-90"/>
    <s v="PP01"/>
    <s v="ASSY IN PROCESS INSPECTION"/>
    <x v="1"/>
    <d v="2019-08-19T00:00:00"/>
    <d v="1899-12-30T10:22:25"/>
    <d v="2019-08-19T00:00:00"/>
    <d v="1899-12-30T10:22:25"/>
    <n v="30"/>
    <s v="MIN"/>
    <n v="30"/>
    <n v="30"/>
    <s v="MIN"/>
    <s v="CNF  ORSP PRT  REL  TECO"/>
  </r>
  <r>
    <n v="1543164"/>
    <x v="21"/>
    <s v="0"/>
    <s v="0030"/>
    <s v="BFC-10"/>
    <s v="PP01"/>
    <s v="ASSEMBLY"/>
    <x v="2"/>
    <d v="2019-08-19T00:00:00"/>
    <d v="1899-12-30T11:01:04"/>
    <d v="2019-08-20T00:00:00"/>
    <d v="1899-12-30T11:38:41"/>
    <n v="120.657"/>
    <s v="MIN"/>
    <n v="120.657"/>
    <n v="200"/>
    <s v="MIN"/>
    <s v="CNF  PRT  REL  TECO"/>
  </r>
  <r>
    <n v="1543164"/>
    <x v="21"/>
    <s v="0"/>
    <s v="0040"/>
    <s v="BFC-10"/>
    <s v="PP01"/>
    <s v="ASSEMBLY"/>
    <x v="3"/>
    <d v="2019-08-21T00:00:00"/>
    <d v="1899-12-30T07:41:56"/>
    <d v="2019-08-28T00:00:00"/>
    <d v="1899-12-30T17:52:04"/>
    <n v="21.094999999999999"/>
    <s v="H"/>
    <n v="1265.6999999999998"/>
    <n v="500"/>
    <s v="MIN"/>
    <s v="CNF  PRT  REL  TECO"/>
  </r>
  <r>
    <n v="1543164"/>
    <x v="21"/>
    <s v="0"/>
    <s v="0050"/>
    <s v="BFC-90"/>
    <s v="PP01"/>
    <s v="ASSY IN PROCESS INSPECTION"/>
    <x v="4"/>
    <d v="2019-08-29T00:00:00"/>
    <d v="1899-12-30T15:18:37"/>
    <d v="2019-08-29T00:00:00"/>
    <d v="1899-12-30T15:18:37"/>
    <n v="20"/>
    <s v="MIN"/>
    <n v="20"/>
    <n v="20"/>
    <s v="MIN"/>
    <s v="CNF  ORSP PRT  REL  TECO"/>
  </r>
  <r>
    <n v="1543164"/>
    <x v="21"/>
    <s v="0"/>
    <s v="0060"/>
    <s v="BFC-90"/>
    <s v="PP01"/>
    <s v="ASSY IN PROCESS INSPECTION"/>
    <x v="5"/>
    <d v="2019-08-29T00:00:00"/>
    <d v="1899-12-30T15:19:05"/>
    <d v="2019-08-29T00:00:00"/>
    <d v="1899-12-30T15:19:05"/>
    <n v="20"/>
    <s v="MIN"/>
    <n v="20"/>
    <n v="20"/>
    <s v="MIN"/>
    <s v="CNF  ORSP PRT  REL  TECO"/>
  </r>
  <r>
    <n v="1543164"/>
    <x v="21"/>
    <s v="0"/>
    <s v="0070"/>
    <s v="PFC-20"/>
    <s v="PP01"/>
    <s v="PAINT"/>
    <x v="6"/>
    <d v="2019-08-29T00:00:00"/>
    <d v="1899-12-30T21:53:35"/>
    <d v="2019-09-01T00:00:00"/>
    <d v="1899-12-30T14:15:20"/>
    <n v="5.4829999999999997"/>
    <s v="H"/>
    <n v="328.97999999999996"/>
    <n v="450"/>
    <s v="MIN"/>
    <s v="CNF  PRT  REL  TECO"/>
  </r>
  <r>
    <n v="1543164"/>
    <x v="21"/>
    <s v="0"/>
    <s v="0080"/>
    <s v="PFC-99"/>
    <s v="PP01"/>
    <s v="PAINT INSPECTION"/>
    <x v="7"/>
    <d v="2019-09-02T00:00:00"/>
    <d v="1899-12-30T09:24:31"/>
    <d v="2019-09-02T00:00:00"/>
    <d v="1899-12-30T09:24:31"/>
    <n v="20"/>
    <s v="MIN"/>
    <n v="20"/>
    <n v="20"/>
    <s v="MIN"/>
    <s v="CNF  ORSP PRT  REL  TECO"/>
  </r>
  <r>
    <n v="1543164"/>
    <x v="2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64"/>
    <x v="21"/>
    <s v="0"/>
    <s v="0100"/>
    <s v="BFC-10"/>
    <s v="PP01"/>
    <s v="ASSEMBLY"/>
    <x v="8"/>
    <d v="2019-09-03T00:00:00"/>
    <d v="1899-12-30T07:55:12"/>
    <d v="2019-09-03T00:00:00"/>
    <d v="1899-12-30T08:12:51"/>
    <n v="17.649999999999999"/>
    <s v="MIN"/>
    <n v="17.649999999999999"/>
    <n v="40"/>
    <s v="MIN"/>
    <s v="CNF  PRT  REL  TECO"/>
  </r>
  <r>
    <n v="1543164"/>
    <x v="21"/>
    <s v="0"/>
    <s v="0110"/>
    <s v="BFC-90"/>
    <s v="PP01"/>
    <s v="ASSY IN PROCESS INSPECTION"/>
    <x v="9"/>
    <d v="2019-09-05T00:00:00"/>
    <d v="1899-12-30T12:58:35"/>
    <d v="2019-09-05T00:00:00"/>
    <d v="1899-12-30T12:58:35"/>
    <n v="20"/>
    <s v="MIN"/>
    <n v="20"/>
    <n v="20"/>
    <s v="MIN"/>
    <s v="CNF  ORSP PRT  REL  TECO"/>
  </r>
  <r>
    <n v="1543164"/>
    <x v="21"/>
    <s v="0"/>
    <s v="0120"/>
    <s v="BFC-90"/>
    <s v="PP01"/>
    <s v="ASSY IN PROCESS INSPECTION"/>
    <x v="10"/>
    <d v="2019-09-05T00:00:00"/>
    <d v="1899-12-30T12:58:41"/>
    <d v="2019-09-05T00:00:00"/>
    <d v="1899-12-30T12:58:41"/>
    <n v="50"/>
    <s v="MIN"/>
    <n v="50"/>
    <n v="50"/>
    <s v="MIN"/>
    <s v="CNF  ORSP PRT  REL  TECO"/>
  </r>
  <r>
    <n v="1543164"/>
    <x v="21"/>
    <s v="0"/>
    <s v="0130"/>
    <s v="BFC-99"/>
    <s v="PP01"/>
    <s v="FINAL INSPECTION"/>
    <x v="18"/>
    <d v="2019-09-05T00:00:00"/>
    <d v="1899-12-30T12:58:47"/>
    <d v="2019-09-05T00:00:00"/>
    <d v="1899-12-30T12:58:47"/>
    <n v="10"/>
    <s v="MIN"/>
    <n v="10"/>
    <n v="10"/>
    <s v="MIN"/>
    <s v="CNF  ORSP PRT  REL  TECO"/>
  </r>
  <r>
    <n v="1543164"/>
    <x v="21"/>
    <s v="0"/>
    <s v="0140"/>
    <s v="BFC-99"/>
    <s v="PP03"/>
    <s v="FINAL INSPECTION"/>
    <x v="11"/>
    <d v="2019-09-08T00:00:00"/>
    <d v="1899-12-30T09:25:01"/>
    <d v="2019-09-08T00:00:00"/>
    <d v="1899-12-30T09:25:01"/>
    <n v="10"/>
    <s v="MIN"/>
    <n v="10"/>
    <n v="10"/>
    <s v="MIN"/>
    <s v="CNF  ORSP PRT  REL  TECO"/>
  </r>
  <r>
    <n v="1543164"/>
    <x v="21"/>
    <s v="1"/>
    <s v="0010"/>
    <s v="BFC-10"/>
    <s v="PP95"/>
    <s v="ASSEMBLY"/>
    <x v="12"/>
    <d v="2019-08-27T00:00:00"/>
    <d v="1899-12-30T09:37:53"/>
    <d v="2019-08-27T00:00:00"/>
    <d v="1899-12-30T15:53:12"/>
    <n v="8.0380000000000003"/>
    <s v="H"/>
    <n v="482.28000000000003"/>
    <n v="1"/>
    <s v="MIN"/>
    <s v="CNF  PRT  REL  TECO"/>
  </r>
  <r>
    <n v="1543164"/>
    <x v="21"/>
    <s v="2"/>
    <s v="0070"/>
    <s v="PFC-20"/>
    <s v="PP95"/>
    <s v="PAINT"/>
    <x v="13"/>
    <d v="2019-09-01T00:00:00"/>
    <d v="1899-12-30T07:39:51"/>
    <d v="2019-09-01T00:00:00"/>
    <d v="1899-12-30T10:56:44"/>
    <n v="3.2810000000000001"/>
    <s v="H"/>
    <n v="196.86"/>
    <n v="5"/>
    <s v="MIN"/>
    <s v="CNF  PRT  REL  TECO"/>
  </r>
  <r>
    <n v="1543165"/>
    <x v="21"/>
    <s v="0"/>
    <s v="0010"/>
    <s v="BFC-10"/>
    <s v="PP01"/>
    <s v="ASSEMBLY"/>
    <x v="0"/>
    <d v="2019-08-21T00:00:00"/>
    <d v="1899-12-30T08:53:06"/>
    <d v="2019-08-21T00:00:00"/>
    <d v="1899-12-30T09:19:23"/>
    <n v="13.15"/>
    <s v="MIN"/>
    <n v="13.15"/>
    <n v="20"/>
    <s v="MIN"/>
    <s v="CNF  PRT  REL  TECO"/>
  </r>
  <r>
    <n v="1543165"/>
    <x v="21"/>
    <s v="0"/>
    <s v="0020"/>
    <s v="BFC-90"/>
    <s v="PP01"/>
    <s v="ASSY IN PROCESS INSPECTION"/>
    <x v="1"/>
    <d v="2019-08-21T00:00:00"/>
    <d v="1899-12-30T10:37:25"/>
    <d v="2019-08-21T00:00:00"/>
    <d v="1899-12-30T10:37:25"/>
    <n v="30"/>
    <s v="MIN"/>
    <n v="30"/>
    <n v="30"/>
    <s v="MIN"/>
    <s v="CNF  ORSP PRT  REL  TECO"/>
  </r>
  <r>
    <n v="1543165"/>
    <x v="21"/>
    <s v="0"/>
    <s v="0030"/>
    <s v="BFC-10"/>
    <s v="PP01"/>
    <s v="ASSEMBLY"/>
    <x v="2"/>
    <d v="2019-08-21T00:00:00"/>
    <d v="1899-12-30T11:04:40"/>
    <d v="2019-08-22T00:00:00"/>
    <d v="1899-12-30T10:21:45"/>
    <n v="210.12"/>
    <s v="MIN"/>
    <n v="210.12"/>
    <n v="200"/>
    <s v="MIN"/>
    <s v="CNF  PRT  REL  TECO"/>
  </r>
  <r>
    <n v="1543165"/>
    <x v="21"/>
    <s v="0"/>
    <s v="0040"/>
    <s v="BFC-10"/>
    <s v="PP01"/>
    <s v="ASSEMBLY"/>
    <x v="3"/>
    <d v="2019-08-26T00:00:00"/>
    <d v="1899-12-30T07:34:44"/>
    <d v="2019-08-27T00:00:00"/>
    <d v="1899-12-30T17:47:42"/>
    <n v="19.582000000000001"/>
    <s v="H"/>
    <n v="1174.92"/>
    <n v="500"/>
    <s v="MIN"/>
    <s v="CNF  PRT  REL  TECO"/>
  </r>
  <r>
    <n v="1543165"/>
    <x v="21"/>
    <s v="0"/>
    <s v="0050"/>
    <s v="BFC-90"/>
    <s v="PP01"/>
    <s v="ASSY IN PROCESS INSPECTION"/>
    <x v="4"/>
    <d v="2019-08-28T00:00:00"/>
    <d v="1899-12-30T14:33:36"/>
    <d v="2019-08-28T00:00:00"/>
    <d v="1899-12-30T14:33:36"/>
    <n v="20"/>
    <s v="MIN"/>
    <n v="20"/>
    <n v="20"/>
    <s v="MIN"/>
    <s v="CNF  ORSP PRT  REL  TECO"/>
  </r>
  <r>
    <n v="1543165"/>
    <x v="21"/>
    <s v="0"/>
    <s v="0060"/>
    <s v="BFC-90"/>
    <s v="PP01"/>
    <s v="ASSY IN PROCESS INSPECTION"/>
    <x v="5"/>
    <d v="2019-08-28T00:00:00"/>
    <d v="1899-12-30T14:34:02"/>
    <d v="2019-08-28T00:00:00"/>
    <d v="1899-12-30T14:34:02"/>
    <n v="20"/>
    <s v="MIN"/>
    <n v="20"/>
    <n v="20"/>
    <s v="MIN"/>
    <s v="CNF  ORSP PRT  REL  TECO"/>
  </r>
  <r>
    <n v="1543165"/>
    <x v="21"/>
    <s v="0"/>
    <s v="0070"/>
    <s v="PFC-20"/>
    <s v="PP01"/>
    <s v="PAINT"/>
    <x v="6"/>
    <d v="2019-08-28T00:00:00"/>
    <d v="1899-12-30T15:17:46"/>
    <d v="2019-08-29T00:00:00"/>
    <d v="1899-12-30T14:43:17"/>
    <n v="8.4930000000000003"/>
    <s v="H"/>
    <n v="509.58000000000004"/>
    <n v="450"/>
    <s v="MIN"/>
    <s v="CNF  PRT  REL  TECO"/>
  </r>
  <r>
    <n v="1543165"/>
    <x v="21"/>
    <s v="0"/>
    <s v="0080"/>
    <s v="PFC-99"/>
    <s v="PP01"/>
    <s v="PAINT INSPECTION"/>
    <x v="7"/>
    <d v="2019-09-01T00:00:00"/>
    <d v="1899-12-30T08:44:53"/>
    <d v="2019-09-01T00:00:00"/>
    <d v="1899-12-30T08:44:53"/>
    <n v="20"/>
    <s v="MIN"/>
    <n v="20"/>
    <n v="20"/>
    <s v="MIN"/>
    <s v="CNF  ORSP PRT  REL  TECO"/>
  </r>
  <r>
    <n v="1543165"/>
    <x v="2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65"/>
    <x v="21"/>
    <s v="0"/>
    <s v="0100"/>
    <s v="BFC-10"/>
    <s v="PP01"/>
    <s v="ASSEMBLY"/>
    <x v="8"/>
    <d v="2019-09-01T00:00:00"/>
    <d v="1899-12-30T11:35:48"/>
    <d v="2019-09-01T00:00:00"/>
    <d v="1899-12-30T11:50:08"/>
    <n v="14.333"/>
    <s v="MIN"/>
    <n v="14.333"/>
    <n v="40"/>
    <s v="MIN"/>
    <s v="CNF  PRT  REL  TECO"/>
  </r>
  <r>
    <n v="1543165"/>
    <x v="21"/>
    <s v="0"/>
    <s v="0110"/>
    <s v="BFC-90"/>
    <s v="PP01"/>
    <s v="ASSY IN PROCESS INSPECTION"/>
    <x v="9"/>
    <d v="2019-09-04T00:00:00"/>
    <d v="1899-12-30T13:50:45"/>
    <d v="2019-09-04T00:00:00"/>
    <d v="1899-12-30T13:50:45"/>
    <n v="20"/>
    <s v="MIN"/>
    <n v="20"/>
    <n v="20"/>
    <s v="MIN"/>
    <s v="CNF  ORSP PRT  REL  TECO"/>
  </r>
  <r>
    <n v="1543165"/>
    <x v="21"/>
    <s v="0"/>
    <s v="0120"/>
    <s v="BFC-90"/>
    <s v="PP01"/>
    <s v="ASSY IN PROCESS INSPECTION"/>
    <x v="10"/>
    <d v="2019-09-04T00:00:00"/>
    <d v="1899-12-30T13:50:50"/>
    <d v="2019-09-04T00:00:00"/>
    <d v="1899-12-30T13:50:50"/>
    <n v="50"/>
    <s v="MIN"/>
    <n v="50"/>
    <n v="50"/>
    <s v="MIN"/>
    <s v="CNF  ORSP PRT  REL  TECO"/>
  </r>
  <r>
    <n v="1543165"/>
    <x v="21"/>
    <s v="0"/>
    <s v="0130"/>
    <s v="BFC-99"/>
    <s v="PP01"/>
    <s v="FINAL INSPECTION"/>
    <x v="18"/>
    <d v="2019-09-04T00:00:00"/>
    <d v="1899-12-30T13:50:57"/>
    <d v="2019-09-04T00:00:00"/>
    <d v="1899-12-30T13:50:57"/>
    <n v="10"/>
    <s v="MIN"/>
    <n v="10"/>
    <n v="10"/>
    <s v="MIN"/>
    <s v="CNF  ORSP PRT  REL  TECO"/>
  </r>
  <r>
    <n v="1543165"/>
    <x v="21"/>
    <s v="0"/>
    <s v="0140"/>
    <s v="BFC-99"/>
    <s v="PP03"/>
    <s v="FINAL INSPECTION"/>
    <x v="11"/>
    <d v="2019-09-04T00:00:00"/>
    <d v="1899-12-30T17:28:52"/>
    <d v="2019-09-04T00:00:00"/>
    <d v="1899-12-30T17:28:52"/>
    <n v="10"/>
    <s v="MIN"/>
    <n v="10"/>
    <n v="10"/>
    <s v="MIN"/>
    <s v="CNF  ORSP PRT  REL  TECO"/>
  </r>
  <r>
    <n v="1543165"/>
    <x v="21"/>
    <s v="1"/>
    <s v="0010"/>
    <s v="BFC-10"/>
    <s v="PP95"/>
    <s v="ASSEMBLY"/>
    <x v="12"/>
    <d v="2019-09-01T00:00:00"/>
    <d v="1899-12-30T13:09:55"/>
    <d v="2019-09-01T00:00:00"/>
    <d v="1899-12-30T15:49:11"/>
    <n v="2.6539999999999999"/>
    <s v="H"/>
    <n v="159.24"/>
    <n v="1"/>
    <s v="MIN"/>
    <s v="CNF  PRT  REL  TECO"/>
  </r>
  <r>
    <n v="1543165"/>
    <x v="21"/>
    <s v="2"/>
    <s v="0070"/>
    <s v="PFC-20"/>
    <s v="PP95"/>
    <s v="PAINT"/>
    <x v="13"/>
    <d v="2019-08-29T00:00:00"/>
    <d v="1899-12-30T09:26:02"/>
    <d v="2019-08-29T00:00:00"/>
    <d v="1899-12-30T10:58:16"/>
    <n v="1.5369999999999999"/>
    <s v="H"/>
    <n v="92.22"/>
    <n v="5"/>
    <s v="MIN"/>
    <s v="CNF  PRT  REL  TECO"/>
  </r>
  <r>
    <n v="1543166"/>
    <x v="21"/>
    <s v="0"/>
    <s v="0010"/>
    <s v="BFC-10"/>
    <s v="PP01"/>
    <s v="ASSEMBLY"/>
    <x v="0"/>
    <d v="2019-08-19T00:00:00"/>
    <d v="1899-12-30T08:39:52"/>
    <d v="2019-08-19T00:00:00"/>
    <d v="1899-12-30T09:04:05"/>
    <n v="4.0330000000000004"/>
    <s v="MIN"/>
    <n v="4.0330000000000004"/>
    <n v="20"/>
    <s v="MIN"/>
    <s v="CNF  PRT  REL  TECO"/>
  </r>
  <r>
    <n v="1543166"/>
    <x v="21"/>
    <s v="0"/>
    <s v="0020"/>
    <s v="BFC-90"/>
    <s v="PP01"/>
    <s v="ASSY IN PROCESS INSPECTION"/>
    <x v="1"/>
    <d v="2019-08-19T00:00:00"/>
    <d v="1899-12-30T10:22:51"/>
    <d v="2019-08-19T00:00:00"/>
    <d v="1899-12-30T10:22:51"/>
    <n v="30"/>
    <s v="MIN"/>
    <n v="30"/>
    <n v="30"/>
    <s v="MIN"/>
    <s v="CNF  ORSP PRT  REL  TECO"/>
  </r>
  <r>
    <n v="1543166"/>
    <x v="21"/>
    <s v="0"/>
    <s v="0030"/>
    <s v="BFC-10"/>
    <s v="PP01"/>
    <s v="ASSEMBLY"/>
    <x v="2"/>
    <d v="2019-08-19T00:00:00"/>
    <d v="1899-12-30T11:00:18"/>
    <d v="2019-08-20T00:00:00"/>
    <d v="1899-12-30T11:38:41"/>
    <n v="121.423"/>
    <s v="MIN"/>
    <n v="121.423"/>
    <n v="200"/>
    <s v="MIN"/>
    <s v="CNF  PRT  REL  TECO"/>
  </r>
  <r>
    <n v="1543166"/>
    <x v="21"/>
    <s v="0"/>
    <s v="0040"/>
    <s v="BFC-10"/>
    <s v="PP01"/>
    <s v="ASSEMBLY"/>
    <x v="3"/>
    <d v="2019-08-27T00:00:00"/>
    <d v="1899-12-30T11:28:52"/>
    <d v="2019-08-27T00:00:00"/>
    <d v="1899-12-30T12:28:38"/>
    <n v="26.617000000000001"/>
    <s v="MIN"/>
    <n v="26.617000000000001"/>
    <n v="500"/>
    <s v="MIN"/>
    <s v="CNF  PRT  REL  TECO"/>
  </r>
  <r>
    <n v="1543166"/>
    <x v="21"/>
    <s v="0"/>
    <s v="0050"/>
    <s v="BFC-90"/>
    <s v="PP01"/>
    <s v="ASSY IN PROCESS INSPECTION"/>
    <x v="4"/>
    <d v="2019-08-27T00:00:00"/>
    <d v="1899-12-30T13:25:45"/>
    <d v="2019-08-27T00:00:00"/>
    <d v="1899-12-30T13:25:45"/>
    <n v="20"/>
    <s v="MIN"/>
    <n v="20"/>
    <n v="20"/>
    <s v="MIN"/>
    <s v="CNF  ORSP PRT  REL  TECO"/>
  </r>
  <r>
    <n v="1543166"/>
    <x v="21"/>
    <s v="0"/>
    <s v="0060"/>
    <s v="BFC-90"/>
    <s v="PP01"/>
    <s v="ASSY IN PROCESS INSPECTION"/>
    <x v="5"/>
    <d v="2019-08-27T00:00:00"/>
    <d v="1899-12-30T13:26:11"/>
    <d v="2019-08-27T00:00:00"/>
    <d v="1899-12-30T13:26:11"/>
    <n v="20"/>
    <s v="MIN"/>
    <n v="20"/>
    <n v="20"/>
    <s v="MIN"/>
    <s v="CNF  ORSP PRT  REL  TECO"/>
  </r>
  <r>
    <n v="1543166"/>
    <x v="21"/>
    <s v="0"/>
    <s v="0070"/>
    <s v="PFC-20"/>
    <s v="PP01"/>
    <s v="PAINT"/>
    <x v="6"/>
    <d v="2019-08-27T00:00:00"/>
    <d v="1899-12-30T14:10:01"/>
    <d v="2019-08-28T00:00:00"/>
    <d v="1899-12-30T03:32:28"/>
    <n v="6.2140000000000004"/>
    <s v="H"/>
    <n v="372.84000000000003"/>
    <n v="450"/>
    <s v="MIN"/>
    <s v="CNF  PRT  REL  TECO"/>
  </r>
  <r>
    <n v="1543166"/>
    <x v="21"/>
    <s v="0"/>
    <s v="0080"/>
    <s v="PFC-99"/>
    <s v="PP01"/>
    <s v="PAINT INSPECTION"/>
    <x v="7"/>
    <d v="2019-08-28T00:00:00"/>
    <d v="1899-12-30T10:18:56"/>
    <d v="2019-08-28T00:00:00"/>
    <d v="1899-12-30T10:18:56"/>
    <n v="20"/>
    <s v="MIN"/>
    <n v="20"/>
    <n v="20"/>
    <s v="MIN"/>
    <s v="CNF  ORSP PRT  REL  TECO"/>
  </r>
  <r>
    <n v="1543166"/>
    <x v="21"/>
    <s v="0"/>
    <s v="0100"/>
    <s v="BFC-10"/>
    <s v="PP01"/>
    <s v="ASSEMBLY"/>
    <x v="8"/>
    <d v="2019-09-05T00:00:00"/>
    <d v="1899-12-30T09:39:00"/>
    <d v="2019-09-05T00:00:00"/>
    <d v="1899-12-30T10:36:38"/>
    <n v="56.6"/>
    <s v="MIN"/>
    <n v="56.6"/>
    <n v="40"/>
    <s v="MIN"/>
    <s v="CNF  PRT  REL  TECO"/>
  </r>
  <r>
    <n v="1543166"/>
    <x v="21"/>
    <s v="0"/>
    <s v="0110"/>
    <s v="BFC-90"/>
    <s v="PP01"/>
    <s v="ASSY IN PROCESS INSPECTION"/>
    <x v="9"/>
    <d v="2019-09-08T00:00:00"/>
    <d v="1899-12-30T10:58:06"/>
    <d v="2019-09-08T00:00:00"/>
    <d v="1899-12-30T10:58:06"/>
    <n v="20"/>
    <s v="MIN"/>
    <n v="20"/>
    <n v="20"/>
    <s v="MIN"/>
    <s v="CNF  ORSP PRT  REL  TECO"/>
  </r>
  <r>
    <n v="1543166"/>
    <x v="21"/>
    <s v="0"/>
    <s v="0120"/>
    <s v="BFC-90"/>
    <s v="PP01"/>
    <s v="ASSY IN PROCESS INSPECTION"/>
    <x v="10"/>
    <d v="2019-09-08T00:00:00"/>
    <d v="1899-12-30T10:58:12"/>
    <d v="2019-09-08T00:00:00"/>
    <d v="1899-12-30T10:58:12"/>
    <n v="50"/>
    <s v="MIN"/>
    <n v="50"/>
    <n v="50"/>
    <s v="MIN"/>
    <s v="CNF  ORSP PRT  REL  TECO"/>
  </r>
  <r>
    <n v="1543166"/>
    <x v="21"/>
    <s v="0"/>
    <s v="0140"/>
    <s v="BFC-99"/>
    <s v="PP03"/>
    <s v="FINAL INSPECTION"/>
    <x v="11"/>
    <d v="2019-09-08T00:00:00"/>
    <d v="1899-12-30T12:29:41"/>
    <d v="2019-09-08T00:00:00"/>
    <d v="1899-12-30T12:29:41"/>
    <n v="10"/>
    <s v="MIN"/>
    <n v="10"/>
    <n v="10"/>
    <s v="MIN"/>
    <s v="CNF  ORSP PRT  REL  TECO"/>
  </r>
  <r>
    <n v="1543166"/>
    <x v="21"/>
    <s v="1"/>
    <s v="0010"/>
    <s v="BFC-10"/>
    <s v="PP95"/>
    <s v="ASSEMBLY"/>
    <x v="12"/>
    <d v="2019-08-25T00:00:00"/>
    <d v="1899-12-30T07:57:41"/>
    <d v="2019-08-27T00:00:00"/>
    <d v="1899-12-30T10:13:42"/>
    <n v="21.538"/>
    <s v="H"/>
    <n v="1292.28"/>
    <n v="1"/>
    <s v="MIN"/>
    <s v="CNF  PRT  REL  TECO"/>
  </r>
  <r>
    <n v="1543166"/>
    <x v="2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3166"/>
    <x v="21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3166"/>
    <x v="21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3166"/>
    <x v="21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43167"/>
    <x v="21"/>
    <s v="0"/>
    <s v="0010"/>
    <s v="BFC-10"/>
    <s v="PP01"/>
    <s v="ASSEMBLY"/>
    <x v="19"/>
    <d v="2019-08-21T00:00:00"/>
    <d v="1899-12-30T08:52:22"/>
    <d v="2019-08-21T00:00:00"/>
    <d v="1899-12-30T09:19:23"/>
    <n v="13.882999999999999"/>
    <s v="MIN"/>
    <n v="13.882999999999999"/>
    <n v="20"/>
    <s v="MIN"/>
    <s v="CNF  PRT  REL  TECO"/>
  </r>
  <r>
    <n v="1543167"/>
    <x v="21"/>
    <s v="0"/>
    <s v="0020"/>
    <s v="BFC-90"/>
    <s v="PP01"/>
    <s v="ASSY IN PROCESS INSPECTION"/>
    <x v="1"/>
    <d v="2019-08-21T00:00:00"/>
    <d v="1899-12-30T10:19:16"/>
    <d v="2019-08-21T00:00:00"/>
    <d v="1899-12-30T10:19:16"/>
    <n v="30"/>
    <s v="MIN"/>
    <n v="30"/>
    <n v="30"/>
    <s v="MIN"/>
    <s v="CNF  ORSP PRT  REL  TECO"/>
  </r>
  <r>
    <n v="1543167"/>
    <x v="21"/>
    <s v="0"/>
    <s v="0030"/>
    <s v="BFC-10"/>
    <s v="PP01"/>
    <s v="ASSEMBLY"/>
    <x v="2"/>
    <d v="2019-08-21T00:00:00"/>
    <d v="1899-12-30T10:44:39"/>
    <d v="2019-08-22T00:00:00"/>
    <d v="1899-12-30T10:20:50"/>
    <n v="4.5250000000000004"/>
    <s v="H"/>
    <n v="271.5"/>
    <n v="200"/>
    <s v="MIN"/>
    <s v="CNF  PRT  REL  TECO"/>
  </r>
  <r>
    <n v="1543167"/>
    <x v="21"/>
    <s v="0"/>
    <s v="0040"/>
    <s v="BFC-10"/>
    <s v="PP01"/>
    <s v="ASSEMBLY"/>
    <x v="3"/>
    <d v="2019-08-25T00:00:00"/>
    <d v="1899-12-30T07:44:23"/>
    <d v="2019-08-27T00:00:00"/>
    <d v="1899-12-30T13:47:27"/>
    <n v="1536.49"/>
    <s v="MIN"/>
    <n v="1536.49"/>
    <n v="500"/>
    <s v="MIN"/>
    <s v="CNF  PRT  REL  TECO"/>
  </r>
  <r>
    <n v="1543167"/>
    <x v="21"/>
    <s v="0"/>
    <s v="0050"/>
    <s v="BFC-90"/>
    <s v="PP01"/>
    <s v="ASSY IN PROCESS INSPECTION"/>
    <x v="4"/>
    <d v="2019-08-27T00:00:00"/>
    <d v="1899-12-30T14:52:56"/>
    <d v="2019-08-27T00:00:00"/>
    <d v="1899-12-30T14:52:56"/>
    <n v="20"/>
    <s v="MIN"/>
    <n v="20"/>
    <n v="20"/>
    <s v="MIN"/>
    <s v="CNF  ORSP PRT  REL  TECO"/>
  </r>
  <r>
    <n v="1543167"/>
    <x v="21"/>
    <s v="0"/>
    <s v="0060"/>
    <s v="BFC-90"/>
    <s v="PP01"/>
    <s v="ASSY IN PROCESS INSPECTION"/>
    <x v="5"/>
    <d v="2019-08-27T00:00:00"/>
    <d v="1899-12-30T14:53:23"/>
    <d v="2019-08-27T00:00:00"/>
    <d v="1899-12-30T14:53:23"/>
    <n v="20"/>
    <s v="MIN"/>
    <n v="20"/>
    <n v="20"/>
    <s v="MIN"/>
    <s v="CNF  ORSP PRT  REL  TECO"/>
  </r>
  <r>
    <n v="1543167"/>
    <x v="21"/>
    <s v="0"/>
    <s v="0070"/>
    <s v="PFC-20"/>
    <s v="PP01"/>
    <s v="PAINT"/>
    <x v="6"/>
    <d v="2019-08-27T00:00:00"/>
    <d v="1899-12-30T15:39:24"/>
    <d v="2019-08-28T00:00:00"/>
    <d v="1899-12-30T17:56:03"/>
    <n v="7.4669999999999996"/>
    <s v="H"/>
    <n v="448.02"/>
    <n v="450"/>
    <s v="MIN"/>
    <s v="CNF  PRT  REL  TECO"/>
  </r>
  <r>
    <n v="1543167"/>
    <x v="21"/>
    <s v="0"/>
    <s v="0080"/>
    <s v="PFC-99"/>
    <s v="PP01"/>
    <s v="PAINT INSPECTION"/>
    <x v="7"/>
    <d v="2019-08-29T00:00:00"/>
    <d v="1899-12-30T09:54:09"/>
    <d v="2019-08-29T00:00:00"/>
    <d v="1899-12-30T09:54:09"/>
    <n v="20"/>
    <s v="MIN"/>
    <n v="20"/>
    <n v="20"/>
    <s v="MIN"/>
    <s v="CNF  ORSP PRT  REL  TECO"/>
  </r>
  <r>
    <n v="1543167"/>
    <x v="2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67"/>
    <x v="21"/>
    <s v="0"/>
    <s v="0100"/>
    <s v="BFC-10"/>
    <s v="PP01"/>
    <s v="ASSEMBLY"/>
    <x v="8"/>
    <d v="2019-09-01T00:00:00"/>
    <d v="1899-12-30T09:47:13"/>
    <d v="2019-09-01T00:00:00"/>
    <d v="1899-12-30T10:25:25"/>
    <n v="38.200000000000003"/>
    <s v="MIN"/>
    <n v="38.200000000000003"/>
    <n v="40"/>
    <s v="MIN"/>
    <s v="CNF  PRT  REL  TECO"/>
  </r>
  <r>
    <n v="1543167"/>
    <x v="21"/>
    <s v="0"/>
    <s v="0110"/>
    <s v="BFC-90"/>
    <s v="PP01"/>
    <s v="ASSY IN PROCESS INSPECTION"/>
    <x v="9"/>
    <d v="2019-09-05T00:00:00"/>
    <d v="1899-12-30T12:59:36"/>
    <d v="2019-09-05T00:00:00"/>
    <d v="1899-12-30T12:59:36"/>
    <n v="20"/>
    <s v="MIN"/>
    <n v="20"/>
    <n v="20"/>
    <s v="MIN"/>
    <s v="CNF  ORSP PRT  REL  TECO"/>
  </r>
  <r>
    <n v="1543167"/>
    <x v="21"/>
    <s v="0"/>
    <s v="0120"/>
    <s v="BFC-90"/>
    <s v="PP01"/>
    <s v="ASSY IN PROCESS INSPECTION"/>
    <x v="10"/>
    <d v="2019-09-05T00:00:00"/>
    <d v="1899-12-30T12:59:44"/>
    <d v="2019-09-05T00:00:00"/>
    <d v="1899-12-30T12:59:44"/>
    <n v="50"/>
    <s v="MIN"/>
    <n v="50"/>
    <n v="50"/>
    <s v="MIN"/>
    <s v="CNF  ORSP PRT  REL  TECO"/>
  </r>
  <r>
    <n v="1543167"/>
    <x v="21"/>
    <s v="0"/>
    <s v="0130"/>
    <s v="BFC-99"/>
    <s v="PP01"/>
    <s v="FINAL INSPECTION"/>
    <x v="18"/>
    <d v="2019-09-05T00:00:00"/>
    <d v="1899-12-30T12:59:50"/>
    <d v="2019-09-05T00:00:00"/>
    <d v="1899-12-30T12:59:50"/>
    <n v="10"/>
    <s v="MIN"/>
    <n v="10"/>
    <n v="10"/>
    <s v="MIN"/>
    <s v="CNF  ORSP PRT  REL  TECO"/>
  </r>
  <r>
    <n v="1543167"/>
    <x v="21"/>
    <s v="0"/>
    <s v="0140"/>
    <s v="BFC-99"/>
    <s v="PP03"/>
    <s v="FINAL INSPECTION"/>
    <x v="11"/>
    <d v="2019-09-08T00:00:00"/>
    <d v="1899-12-30T09:25:13"/>
    <d v="2019-09-08T00:00:00"/>
    <d v="1899-12-30T09:25:13"/>
    <n v="10"/>
    <s v="MIN"/>
    <n v="10"/>
    <n v="10"/>
    <s v="MIN"/>
    <s v="CNF  ORSP PRT  REL  TECO"/>
  </r>
  <r>
    <n v="1543167"/>
    <x v="21"/>
    <s v="1"/>
    <s v="0010"/>
    <s v="BFC-10"/>
    <s v="PP95"/>
    <s v="ASSEMBLY"/>
    <x v="12"/>
    <d v="2019-08-25T00:00:00"/>
    <d v="1899-12-30T07:41:23"/>
    <d v="2019-08-27T00:00:00"/>
    <d v="1899-12-30T12:28:24"/>
    <n v="250.51599999999999"/>
    <s v="MIN"/>
    <n v="250.51599999999999"/>
    <n v="1"/>
    <s v="MIN"/>
    <s v="CNF  PRT  REL  TECO"/>
  </r>
  <r>
    <n v="1543167"/>
    <x v="21"/>
    <s v="2"/>
    <s v="0070"/>
    <s v="PFC-20"/>
    <s v="PP95"/>
    <s v="PAINT"/>
    <x v="13"/>
    <d v="2019-08-28T00:00:00"/>
    <d v="1899-12-30T11:32:25"/>
    <d v="2019-08-28T00:00:00"/>
    <d v="1899-12-30T17:39:16"/>
    <n v="6.1139999999999999"/>
    <s v="H"/>
    <n v="366.84"/>
    <n v="5"/>
    <s v="MIN"/>
    <s v="CNF  PRT  REL  TECO"/>
  </r>
  <r>
    <n v="1543168"/>
    <x v="21"/>
    <s v="0"/>
    <s v="0010"/>
    <s v="BFC-10"/>
    <s v="PP01"/>
    <s v="ASSEMBLY"/>
    <x v="0"/>
    <d v="2019-08-19T00:00:00"/>
    <d v="1899-12-30T08:39:52"/>
    <d v="2019-08-19T00:00:00"/>
    <d v="1899-12-30T09:04:05"/>
    <n v="4.0330000000000004"/>
    <s v="MIN"/>
    <n v="4.0330000000000004"/>
    <n v="20"/>
    <s v="MIN"/>
    <s v="CNF  PRT  REL  TECO"/>
  </r>
  <r>
    <n v="1543168"/>
    <x v="21"/>
    <s v="0"/>
    <s v="0020"/>
    <s v="BFC-90"/>
    <s v="PP01"/>
    <s v="ASSY IN PROCESS INSPECTION"/>
    <x v="1"/>
    <d v="2019-08-19T00:00:00"/>
    <d v="1899-12-30T10:23:16"/>
    <d v="2019-08-19T00:00:00"/>
    <d v="1899-12-30T10:23:16"/>
    <n v="30"/>
    <s v="MIN"/>
    <n v="30"/>
    <n v="30"/>
    <s v="MIN"/>
    <s v="CNF  ORSP PRT  REL  TECO"/>
  </r>
  <r>
    <n v="1543168"/>
    <x v="21"/>
    <s v="0"/>
    <s v="0030"/>
    <s v="BFC-10"/>
    <s v="PP01"/>
    <s v="ASSEMBLY"/>
    <x v="2"/>
    <d v="2019-08-19T00:00:00"/>
    <d v="1899-12-30T10:59:38"/>
    <d v="2019-08-20T00:00:00"/>
    <d v="1899-12-30T11:38:41"/>
    <n v="2.6339999999999999"/>
    <s v="H"/>
    <n v="158.04"/>
    <n v="200"/>
    <s v="MIN"/>
    <s v="CNF  PRT  REL  TECO"/>
  </r>
  <r>
    <n v="1543168"/>
    <x v="21"/>
    <s v="0"/>
    <s v="0040"/>
    <s v="BFC-10"/>
    <s v="PP01"/>
    <s v="ASSEMBLY"/>
    <x v="3"/>
    <d v="2019-08-21T00:00:00"/>
    <d v="1899-12-30T08:04:10"/>
    <d v="2019-08-28T00:00:00"/>
    <d v="1899-12-30T16:20:14"/>
    <n v="1644.71"/>
    <s v="MIN"/>
    <n v="1644.71"/>
    <n v="500"/>
    <s v="MIN"/>
    <s v="CNF  PRT  REL  TECO"/>
  </r>
  <r>
    <n v="1543168"/>
    <x v="21"/>
    <s v="0"/>
    <s v="0050"/>
    <s v="BFC-90"/>
    <s v="PP01"/>
    <s v="ASSY IN PROCESS INSPECTION"/>
    <x v="4"/>
    <d v="2019-08-29T00:00:00"/>
    <d v="1899-12-30T15:36:36"/>
    <d v="2019-08-29T00:00:00"/>
    <d v="1899-12-30T15:36:36"/>
    <n v="20"/>
    <s v="MIN"/>
    <n v="20"/>
    <n v="20"/>
    <s v="MIN"/>
    <s v="CNF  ORSP PRT  REL  TECO"/>
  </r>
  <r>
    <n v="1543168"/>
    <x v="21"/>
    <s v="0"/>
    <s v="0060"/>
    <s v="BFC-90"/>
    <s v="PP01"/>
    <s v="ASSY IN PROCESS INSPECTION"/>
    <x v="5"/>
    <d v="2019-08-29T00:00:00"/>
    <d v="1899-12-30T15:37:00"/>
    <d v="2019-08-29T00:00:00"/>
    <d v="1899-12-30T15:37:00"/>
    <n v="20"/>
    <s v="MIN"/>
    <n v="20"/>
    <n v="20"/>
    <s v="MIN"/>
    <s v="CNF  ORSP PRT  REL  TECO"/>
  </r>
  <r>
    <n v="1543168"/>
    <x v="21"/>
    <s v="0"/>
    <s v="0070"/>
    <s v="PFC-20"/>
    <s v="PP01"/>
    <s v="PAINT"/>
    <x v="6"/>
    <d v="2019-08-29T00:00:00"/>
    <d v="1899-12-30T17:20:39"/>
    <d v="2019-09-01T00:00:00"/>
    <d v="1899-12-30T17:53:35"/>
    <n v="4.9000000000000004"/>
    <s v="H"/>
    <n v="294"/>
    <n v="450"/>
    <s v="MIN"/>
    <s v="CNF  PRT  REL  TECO"/>
  </r>
  <r>
    <n v="1543168"/>
    <x v="21"/>
    <s v="0"/>
    <s v="0080"/>
    <s v="PFC-99"/>
    <s v="PP01"/>
    <s v="PAINT INSPECTION"/>
    <x v="7"/>
    <d v="2019-09-02T00:00:00"/>
    <d v="1899-12-30T09:24:04"/>
    <d v="2019-09-02T00:00:00"/>
    <d v="1899-12-30T09:24:04"/>
    <n v="20"/>
    <s v="MIN"/>
    <n v="20"/>
    <n v="20"/>
    <s v="MIN"/>
    <s v="CNF  ORSP PRT  REL  TECO"/>
  </r>
  <r>
    <n v="1543168"/>
    <x v="2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68"/>
    <x v="21"/>
    <s v="0"/>
    <s v="0100"/>
    <s v="BFC-10"/>
    <s v="PP01"/>
    <s v="ASSEMBLY"/>
    <x v="8"/>
    <d v="2019-09-03T00:00:00"/>
    <d v="1899-12-30T08:13:25"/>
    <d v="2019-09-03T00:00:00"/>
    <d v="1899-12-30T08:26:46"/>
    <n v="13.35"/>
    <s v="MIN"/>
    <n v="13.35"/>
    <n v="40"/>
    <s v="MIN"/>
    <s v="CNF  PRT  REL  TECO"/>
  </r>
  <r>
    <n v="1543168"/>
    <x v="21"/>
    <s v="0"/>
    <s v="0110"/>
    <s v="BFC-90"/>
    <s v="PP01"/>
    <s v="ASSY IN PROCESS INSPECTION"/>
    <x v="9"/>
    <d v="2019-09-04T00:00:00"/>
    <d v="1899-12-30T13:51:16"/>
    <d v="2019-09-04T00:00:00"/>
    <d v="1899-12-30T13:51:16"/>
    <n v="20"/>
    <s v="MIN"/>
    <n v="20"/>
    <n v="20"/>
    <s v="MIN"/>
    <s v="CNF  ORSP PRT  REL  TECO"/>
  </r>
  <r>
    <n v="1543168"/>
    <x v="21"/>
    <s v="0"/>
    <s v="0120"/>
    <s v="BFC-90"/>
    <s v="PP01"/>
    <s v="ASSY IN PROCESS INSPECTION"/>
    <x v="10"/>
    <d v="2019-09-04T00:00:00"/>
    <d v="1899-12-30T13:51:22"/>
    <d v="2019-09-04T00:00:00"/>
    <d v="1899-12-30T13:51:22"/>
    <n v="50"/>
    <s v="MIN"/>
    <n v="50"/>
    <n v="50"/>
    <s v="MIN"/>
    <s v="CNF  ORSP PRT  REL  TECO"/>
  </r>
  <r>
    <n v="1543168"/>
    <x v="21"/>
    <s v="0"/>
    <s v="0130"/>
    <s v="BFC-99"/>
    <s v="PP01"/>
    <s v="FINAL INSPECTION"/>
    <x v="18"/>
    <d v="2019-09-04T00:00:00"/>
    <d v="1899-12-30T13:51:28"/>
    <d v="2019-09-04T00:00:00"/>
    <d v="1899-12-30T13:51:28"/>
    <n v="10"/>
    <s v="MIN"/>
    <n v="10"/>
    <n v="10"/>
    <s v="MIN"/>
    <s v="CNF  ORSP PRT  REL  TECO"/>
  </r>
  <r>
    <n v="1543168"/>
    <x v="21"/>
    <s v="0"/>
    <s v="0140"/>
    <s v="BFC-99"/>
    <s v="PP03"/>
    <s v="FINAL INSPECTION"/>
    <x v="11"/>
    <d v="2019-09-04T00:00:00"/>
    <d v="1899-12-30T17:39:16"/>
    <d v="2019-09-04T00:00:00"/>
    <d v="1899-12-30T17:39:16"/>
    <n v="10"/>
    <s v="MIN"/>
    <n v="10"/>
    <n v="10"/>
    <s v="MIN"/>
    <s v="CNF  ORSP PRT  REL  TECO"/>
  </r>
  <r>
    <n v="1543168"/>
    <x v="21"/>
    <s v="1"/>
    <s v="0010"/>
    <s v="BFC-10"/>
    <s v="PP95"/>
    <s v="ASSEMBLY"/>
    <x v="12"/>
    <d v="2019-08-21T00:00:00"/>
    <d v="1899-12-30T08:19:29"/>
    <d v="2019-08-21T00:00:00"/>
    <d v="1899-12-30T14:57:19"/>
    <n v="6.6310000000000002"/>
    <s v="H"/>
    <n v="397.86"/>
    <n v="1"/>
    <s v="MIN"/>
    <s v="CNF  PRT  REL  TECO"/>
  </r>
  <r>
    <n v="1543168"/>
    <x v="21"/>
    <s v="2"/>
    <s v="0070"/>
    <s v="PFC-20"/>
    <s v="PP95"/>
    <s v="PAINT"/>
    <x v="13"/>
    <d v="2019-09-01T00:00:00"/>
    <d v="1899-12-30T11:37:27"/>
    <d v="2019-09-01T00:00:00"/>
    <d v="1899-12-30T17:52:59"/>
    <n v="6.2590000000000003"/>
    <s v="H"/>
    <n v="375.54"/>
    <n v="5"/>
    <s v="MIN"/>
    <s v="CNF  PRT  REL  TECO"/>
  </r>
  <r>
    <n v="1543169"/>
    <x v="21"/>
    <s v="0"/>
    <s v="0010"/>
    <s v="BFC-10"/>
    <s v="PP01"/>
    <s v="ASSEMBLY"/>
    <x v="0"/>
    <d v="2019-08-21T00:00:00"/>
    <d v="1899-12-30T08:54:40"/>
    <d v="2019-08-21T00:00:00"/>
    <d v="1899-12-30T09:18:54"/>
    <n v="24.233000000000001"/>
    <s v="MIN"/>
    <n v="24.233000000000001"/>
    <n v="20"/>
    <s v="MIN"/>
    <s v="CNF  PRT  REL  TECO"/>
  </r>
  <r>
    <n v="1543169"/>
    <x v="21"/>
    <s v="0"/>
    <s v="0020"/>
    <s v="BFC-90"/>
    <s v="PP01"/>
    <s v="ASSY IN PROCESS INSPECTION"/>
    <x v="1"/>
    <d v="2019-08-21T00:00:00"/>
    <d v="1899-12-30T10:20:37"/>
    <d v="2019-08-21T00:00:00"/>
    <d v="1899-12-30T10:20:37"/>
    <n v="30"/>
    <s v="MIN"/>
    <n v="30"/>
    <n v="30"/>
    <s v="MIN"/>
    <s v="CNF  ORSP PRT  REL  TECO"/>
  </r>
  <r>
    <n v="1543169"/>
    <x v="21"/>
    <s v="0"/>
    <s v="0030"/>
    <s v="BFC-10"/>
    <s v="PP01"/>
    <s v="ASSEMBLY"/>
    <x v="2"/>
    <d v="2019-08-21T00:00:00"/>
    <d v="1899-12-30T10:44:05"/>
    <d v="2019-08-22T00:00:00"/>
    <d v="1899-12-30T10:22:32"/>
    <n v="4.2489999999999997"/>
    <s v="H"/>
    <n v="254.93999999999997"/>
    <n v="200"/>
    <s v="MIN"/>
    <s v="CNF  PRT  REL  TECO"/>
  </r>
  <r>
    <n v="1543169"/>
    <x v="21"/>
    <s v="0"/>
    <s v="0040"/>
    <s v="BFC-10"/>
    <s v="PP01"/>
    <s v="ASSEMBLY"/>
    <x v="3"/>
    <d v="2019-08-25T00:00:00"/>
    <d v="1899-12-30T07:45:40"/>
    <d v="2019-08-27T00:00:00"/>
    <d v="1899-12-30T17:43:56"/>
    <n v="21.574000000000002"/>
    <s v="H"/>
    <n v="1294.44"/>
    <n v="500"/>
    <s v="MIN"/>
    <s v="CNF  PRT  REL  TECO"/>
  </r>
  <r>
    <n v="1543169"/>
    <x v="21"/>
    <s v="0"/>
    <s v="0050"/>
    <s v="BFC-90"/>
    <s v="PP01"/>
    <s v="ASSY IN PROCESS INSPECTION"/>
    <x v="4"/>
    <d v="2019-08-28T00:00:00"/>
    <d v="1899-12-30T14:26:50"/>
    <d v="2019-08-28T00:00:00"/>
    <d v="1899-12-30T14:26:50"/>
    <n v="20"/>
    <s v="MIN"/>
    <n v="20"/>
    <n v="20"/>
    <s v="MIN"/>
    <s v="CNF  ORSP PRT  REL  TECO"/>
  </r>
  <r>
    <n v="1543169"/>
    <x v="21"/>
    <s v="0"/>
    <s v="0060"/>
    <s v="BFC-90"/>
    <s v="PP01"/>
    <s v="ASSY IN PROCESS INSPECTION"/>
    <x v="5"/>
    <d v="2019-08-28T00:00:00"/>
    <d v="1899-12-30T14:27:33"/>
    <d v="2019-08-28T00:00:00"/>
    <d v="1899-12-30T14:27:33"/>
    <n v="20"/>
    <s v="MIN"/>
    <n v="20"/>
    <n v="20"/>
    <s v="MIN"/>
    <s v="CNF  ORSP PRT  REL  TECO"/>
  </r>
  <r>
    <n v="1543169"/>
    <x v="21"/>
    <s v="0"/>
    <s v="0070"/>
    <s v="PFC-20"/>
    <s v="PP01"/>
    <s v="PAINT"/>
    <x v="6"/>
    <d v="2019-08-28T00:00:00"/>
    <d v="1899-12-30T14:53:43"/>
    <d v="2019-08-29T00:00:00"/>
    <d v="1899-12-30T15:54:09"/>
    <n v="7.218"/>
    <s v="H"/>
    <n v="433.08"/>
    <n v="450"/>
    <s v="MIN"/>
    <s v="CNF  PRT  REL  TECO"/>
  </r>
  <r>
    <n v="1543169"/>
    <x v="21"/>
    <s v="0"/>
    <s v="0080"/>
    <s v="PFC-99"/>
    <s v="PP01"/>
    <s v="PAINT INSPECTION"/>
    <x v="7"/>
    <d v="2019-09-01T00:00:00"/>
    <d v="1899-12-30T08:48:10"/>
    <d v="2019-09-01T00:00:00"/>
    <d v="1899-12-30T08:48:10"/>
    <n v="20"/>
    <s v="MIN"/>
    <n v="20"/>
    <n v="20"/>
    <s v="MIN"/>
    <s v="CNF  ORSP PRT  REL  TECO"/>
  </r>
  <r>
    <n v="1543169"/>
    <x v="2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3169"/>
    <x v="21"/>
    <s v="0"/>
    <s v="0100"/>
    <s v="BFC-10"/>
    <s v="PP01"/>
    <s v="ASSEMBLY"/>
    <x v="8"/>
    <d v="2019-09-03T00:00:00"/>
    <d v="1899-12-30T08:26:46"/>
    <d v="2019-09-03T00:00:00"/>
    <d v="1899-12-30T09:28:46"/>
    <n v="1.0329999999999999"/>
    <s v="H"/>
    <n v="61.98"/>
    <n v="40"/>
    <s v="MIN"/>
    <s v="CNF  PRT  REL  TECO"/>
  </r>
  <r>
    <n v="1543169"/>
    <x v="21"/>
    <s v="0"/>
    <s v="0110"/>
    <s v="BFC-90"/>
    <s v="PP01"/>
    <s v="ASSY IN PROCESS INSPECTION"/>
    <x v="9"/>
    <d v="2019-09-04T00:00:00"/>
    <d v="1899-12-30T17:22:19"/>
    <d v="2019-09-04T00:00:00"/>
    <d v="1899-12-30T17:22:19"/>
    <n v="20"/>
    <s v="MIN"/>
    <n v="20"/>
    <n v="20"/>
    <s v="MIN"/>
    <s v="CNF  ORSP PRT  REL  TECO"/>
  </r>
  <r>
    <n v="1543169"/>
    <x v="21"/>
    <s v="0"/>
    <s v="0120"/>
    <s v="BFC-90"/>
    <s v="PP01"/>
    <s v="ASSY IN PROCESS INSPECTION"/>
    <x v="10"/>
    <d v="2019-09-04T00:00:00"/>
    <d v="1899-12-30T17:22:28"/>
    <d v="2019-09-04T00:00:00"/>
    <d v="1899-12-30T17:22:28"/>
    <n v="50"/>
    <s v="MIN"/>
    <n v="50"/>
    <n v="50"/>
    <s v="MIN"/>
    <s v="CNF  ORSP PRT  REL  TECO"/>
  </r>
  <r>
    <n v="1543169"/>
    <x v="21"/>
    <s v="0"/>
    <s v="0130"/>
    <s v="BFC-99"/>
    <s v="PP01"/>
    <s v="FINAL INSPECTION"/>
    <x v="18"/>
    <d v="2019-09-04T00:00:00"/>
    <d v="1899-12-30T17:22:34"/>
    <d v="2019-09-04T00:00:00"/>
    <d v="1899-12-30T17:22:34"/>
    <n v="10"/>
    <s v="MIN"/>
    <n v="10"/>
    <n v="10"/>
    <s v="MIN"/>
    <s v="CNF  ORSP PRT  REL  TECO"/>
  </r>
  <r>
    <n v="1543169"/>
    <x v="21"/>
    <s v="0"/>
    <s v="0140"/>
    <s v="BFC-99"/>
    <s v="PP03"/>
    <s v="FINAL INSPECTION"/>
    <x v="11"/>
    <d v="2019-09-05T00:00:00"/>
    <d v="1899-12-30T08:35:07"/>
    <d v="2019-09-05T00:00:00"/>
    <d v="1899-12-30T08:35:07"/>
    <n v="10"/>
    <s v="MIN"/>
    <n v="10"/>
    <n v="10"/>
    <s v="MIN"/>
    <s v="CNF  ORSP PRT  REL  TECO"/>
  </r>
  <r>
    <n v="1543169"/>
    <x v="21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3169"/>
    <x v="2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25"/>
    <x v="22"/>
    <s v="0"/>
    <s v="0010"/>
    <s v="BFC-10"/>
    <s v="PP01"/>
    <s v="ASSEMBLY"/>
    <x v="0"/>
    <d v="2019-08-22T00:00:00"/>
    <d v="1899-12-30T10:22:49"/>
    <d v="2019-08-22T00:00:00"/>
    <d v="1899-12-30T10:27:17"/>
    <n v="4.4669999999999996"/>
    <s v="MIN"/>
    <n v="4.4669999999999996"/>
    <n v="20"/>
    <s v="MIN"/>
    <s v="CNF  PRT  REL  TECO"/>
  </r>
  <r>
    <n v="1546525"/>
    <x v="22"/>
    <s v="0"/>
    <s v="0020"/>
    <s v="BFC-90"/>
    <s v="PP01"/>
    <s v="ASSY IN PROCESS INSPECTION"/>
    <x v="1"/>
    <d v="2019-08-22T00:00:00"/>
    <d v="1899-12-30T10:32:40"/>
    <d v="2019-08-22T00:00:00"/>
    <d v="1899-12-30T10:32:40"/>
    <n v="30"/>
    <s v="MIN"/>
    <n v="30"/>
    <n v="30"/>
    <s v="MIN"/>
    <s v="CNF  ORSP PRT  REL  TECO"/>
  </r>
  <r>
    <n v="1546525"/>
    <x v="22"/>
    <s v="0"/>
    <s v="0030"/>
    <s v="BFC-10"/>
    <s v="PP01"/>
    <s v="ASSEMBLY"/>
    <x v="2"/>
    <d v="2019-08-22T00:00:00"/>
    <d v="1899-12-30T11:30:00"/>
    <d v="2019-08-22T00:00:00"/>
    <d v="1899-12-30T12:18:28"/>
    <n v="48.466999999999999"/>
    <s v="MIN"/>
    <n v="48.466999999999999"/>
    <n v="200"/>
    <s v="MIN"/>
    <s v="CNF  PRT  REL  TECO"/>
  </r>
  <r>
    <n v="1546525"/>
    <x v="22"/>
    <s v="0"/>
    <s v="0040"/>
    <s v="BFC-10"/>
    <s v="PP01"/>
    <s v="ASSEMBLY"/>
    <x v="3"/>
    <d v="2019-08-25T00:00:00"/>
    <d v="1899-12-30T07:45:06"/>
    <d v="2019-09-01T00:00:00"/>
    <d v="1899-12-30T13:55:08"/>
    <n v="5.72"/>
    <s v="H"/>
    <n v="343.2"/>
    <n v="500"/>
    <s v="MIN"/>
    <s v="CNF  PRT  REL  TECO"/>
  </r>
  <r>
    <n v="1546525"/>
    <x v="22"/>
    <s v="0"/>
    <s v="0050"/>
    <s v="BFC-90"/>
    <s v="PP01"/>
    <s v="ASSY IN PROCESS INSPECTION"/>
    <x v="4"/>
    <d v="2019-09-01T00:00:00"/>
    <d v="1899-12-30T16:06:44"/>
    <d v="2019-09-01T00:00:00"/>
    <d v="1899-12-30T16:06:44"/>
    <n v="20"/>
    <s v="MIN"/>
    <n v="20"/>
    <n v="20"/>
    <s v="MIN"/>
    <s v="CNF  ORSP PRT  REL  TECO"/>
  </r>
  <r>
    <n v="1546525"/>
    <x v="22"/>
    <s v="0"/>
    <s v="0060"/>
    <s v="BFC-90"/>
    <s v="PP01"/>
    <s v="ASSY IN PROCESS INSPECTION"/>
    <x v="5"/>
    <d v="2019-09-01T00:00:00"/>
    <d v="1899-12-30T16:06:52"/>
    <d v="2019-09-01T00:00:00"/>
    <d v="1899-12-30T16:06:52"/>
    <n v="20"/>
    <s v="MIN"/>
    <n v="20"/>
    <n v="20"/>
    <s v="MIN"/>
    <s v="CNF  ORSP PRT  REL  TECO"/>
  </r>
  <r>
    <n v="1546525"/>
    <x v="22"/>
    <s v="0"/>
    <s v="0070"/>
    <s v="PFC-20"/>
    <s v="PP01"/>
    <s v="PAINT"/>
    <x v="6"/>
    <d v="2019-09-02T00:00:00"/>
    <d v="1899-12-30T02:05:56"/>
    <d v="2019-09-02T00:00:00"/>
    <d v="1899-12-30T17:57:27"/>
    <n v="3.669"/>
    <s v="H"/>
    <n v="220.14000000000001"/>
    <n v="450"/>
    <s v="MIN"/>
    <s v="CNF  PRT  REL  TECO"/>
  </r>
  <r>
    <n v="1546525"/>
    <x v="22"/>
    <s v="0"/>
    <s v="0080"/>
    <s v="PFC-99"/>
    <s v="PP01"/>
    <s v="PAINT INSPECTION"/>
    <x v="7"/>
    <d v="2019-09-03T00:00:00"/>
    <d v="1899-12-30T09:40:53"/>
    <d v="2019-09-03T00:00:00"/>
    <d v="1899-12-30T09:40:53"/>
    <n v="20"/>
    <s v="MIN"/>
    <n v="20"/>
    <n v="20"/>
    <s v="MIN"/>
    <s v="CNF  ORSP PRT  REL  TECO"/>
  </r>
  <r>
    <n v="1546525"/>
    <x v="2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25"/>
    <x v="22"/>
    <s v="0"/>
    <s v="0100"/>
    <s v="BFC-10"/>
    <s v="PP01"/>
    <s v="ASSEMBLY"/>
    <x v="8"/>
    <d v="2019-09-08T00:00:00"/>
    <d v="1899-12-30T12:51:18"/>
    <d v="2019-09-08T00:00:00"/>
    <d v="1899-12-30T14:32:29"/>
    <n v="33.9"/>
    <s v="MIN"/>
    <n v="33.9"/>
    <n v="40"/>
    <s v="MIN"/>
    <s v="CNF  PRT  REL  TECO"/>
  </r>
  <r>
    <n v="1546525"/>
    <x v="22"/>
    <s v="0"/>
    <s v="0110"/>
    <s v="BFC-90"/>
    <s v="PP01"/>
    <s v="ASSY IN PROCESS INSPECTION"/>
    <x v="9"/>
    <d v="2019-09-10T00:00:00"/>
    <d v="1899-12-30T11:40:53"/>
    <d v="2019-09-10T00:00:00"/>
    <d v="1899-12-30T11:40:53"/>
    <n v="20"/>
    <s v="MIN"/>
    <n v="20"/>
    <n v="20"/>
    <s v="MIN"/>
    <s v="CNF  ORSP PRT  REL  TECO"/>
  </r>
  <r>
    <n v="1546525"/>
    <x v="22"/>
    <s v="0"/>
    <s v="0120"/>
    <s v="BFC-90"/>
    <s v="PP01"/>
    <s v="ASSY IN PROCESS INSPECTION"/>
    <x v="10"/>
    <d v="2019-09-10T00:00:00"/>
    <d v="1899-12-30T11:40:56"/>
    <d v="2019-09-10T00:00:00"/>
    <d v="1899-12-30T11:40:56"/>
    <n v="50"/>
    <s v="MIN"/>
    <n v="50"/>
    <n v="50"/>
    <s v="MIN"/>
    <s v="CNF  ORSP PRT  REL  TECO"/>
  </r>
  <r>
    <n v="1546525"/>
    <x v="22"/>
    <s v="0"/>
    <s v="0130"/>
    <s v="BFC-99"/>
    <s v="PP01"/>
    <s v="FINAL INSPECTION"/>
    <x v="18"/>
    <d v="2019-09-10T00:00:00"/>
    <d v="1899-12-30T11:40:59"/>
    <d v="2019-09-10T00:00:00"/>
    <d v="1899-12-30T11:40:59"/>
    <n v="10"/>
    <s v="MIN"/>
    <n v="10"/>
    <n v="10"/>
    <s v="MIN"/>
    <s v="CNF  ORSP PRT  REL  TECO"/>
  </r>
  <r>
    <n v="1546525"/>
    <x v="22"/>
    <s v="0"/>
    <s v="0140"/>
    <s v="BFC-99"/>
    <s v="PP03"/>
    <s v="FINAL INSPECTION"/>
    <x v="11"/>
    <d v="2019-09-11T00:00:00"/>
    <d v="1899-12-30T10:24:48"/>
    <d v="2019-09-11T00:00:00"/>
    <d v="1899-12-30T10:24:48"/>
    <n v="10"/>
    <s v="MIN"/>
    <n v="10"/>
    <n v="10"/>
    <s v="MIN"/>
    <s v="CNF  ORSP PRT  REL  TECO"/>
  </r>
  <r>
    <n v="1546525"/>
    <x v="22"/>
    <s v="1"/>
    <s v="0010"/>
    <s v="BFC-10"/>
    <s v="PP95"/>
    <s v="ASSEMBLY"/>
    <x v="12"/>
    <d v="2019-08-27T00:00:00"/>
    <d v="1899-12-30T09:42:59"/>
    <d v="2019-09-01T00:00:00"/>
    <d v="1899-12-30T13:57:18"/>
    <n v="27.097000000000001"/>
    <s v="H"/>
    <n v="1625.8200000000002"/>
    <n v="1"/>
    <s v="MIN"/>
    <s v="CNF  PRT  REL  TECO"/>
  </r>
  <r>
    <n v="1546525"/>
    <x v="22"/>
    <s v="2"/>
    <s v="0070"/>
    <s v="PFC-20"/>
    <s v="PP95"/>
    <s v="PAINT"/>
    <x v="13"/>
    <d v="2019-09-02T00:00:00"/>
    <d v="1899-12-30T11:34:41"/>
    <d v="2019-09-02T00:00:00"/>
    <d v="1899-12-30T17:51:45"/>
    <n v="6.2839999999999998"/>
    <s v="H"/>
    <n v="377.03999999999996"/>
    <n v="5"/>
    <s v="MIN"/>
    <s v="CNF  PRT  REL  TECO"/>
  </r>
  <r>
    <n v="1546526"/>
    <x v="22"/>
    <s v="0"/>
    <s v="0010"/>
    <s v="BFC-10"/>
    <s v="PP01"/>
    <s v="ASSEMBLY"/>
    <x v="0"/>
    <d v="2019-08-25T00:00:00"/>
    <d v="1899-12-30T09:52:43"/>
    <d v="2019-08-25T00:00:00"/>
    <d v="1899-12-30T10:11:14"/>
    <n v="18.516999999999999"/>
    <s v="MIN"/>
    <n v="18.516999999999999"/>
    <n v="20"/>
    <s v="MIN"/>
    <s v="CNF  PRT  REL  TECO"/>
  </r>
  <r>
    <n v="1546526"/>
    <x v="22"/>
    <s v="0"/>
    <s v="0020"/>
    <s v="BFC-90"/>
    <s v="PP01"/>
    <s v="ASSY IN PROCESS INSPECTION"/>
    <x v="1"/>
    <d v="2019-08-25T00:00:00"/>
    <d v="1899-12-30T11:16:42"/>
    <d v="2019-08-25T00:00:00"/>
    <d v="1899-12-30T11:16:42"/>
    <n v="30"/>
    <s v="MIN"/>
    <n v="30"/>
    <n v="30"/>
    <s v="MIN"/>
    <s v="CNF  ORSP PRT  REL  TECO"/>
  </r>
  <r>
    <n v="1546526"/>
    <x v="22"/>
    <s v="0"/>
    <s v="0030"/>
    <s v="BFC-10"/>
    <s v="PP01"/>
    <s v="ASSEMBLY"/>
    <x v="2"/>
    <d v="2019-08-25T00:00:00"/>
    <d v="1899-12-30T11:18:30"/>
    <d v="2019-08-26T00:00:00"/>
    <d v="1899-12-30T12:00:12"/>
    <n v="7.8949999999999996"/>
    <s v="H"/>
    <n v="473.7"/>
    <n v="200"/>
    <s v="MIN"/>
    <s v="CNF  PRT  REL  TECO"/>
  </r>
  <r>
    <n v="1546526"/>
    <x v="22"/>
    <s v="0"/>
    <s v="0040"/>
    <s v="BFC-10"/>
    <s v="PP01"/>
    <s v="ASSEMBLY"/>
    <x v="3"/>
    <d v="2019-08-28T00:00:00"/>
    <d v="1899-12-30T07:32:16"/>
    <d v="2019-09-02T00:00:00"/>
    <d v="1899-12-30T12:20:57"/>
    <n v="26.937999999999999"/>
    <s v="H"/>
    <n v="1616.28"/>
    <n v="500"/>
    <s v="MIN"/>
    <s v="CNF  PRT  REL  TECO"/>
  </r>
  <r>
    <n v="1546526"/>
    <x v="22"/>
    <s v="0"/>
    <s v="0050"/>
    <s v="BFC-90"/>
    <s v="PP01"/>
    <s v="ASSY IN PROCESS INSPECTION"/>
    <x v="4"/>
    <d v="2019-09-02T00:00:00"/>
    <d v="1899-12-30T15:25:41"/>
    <d v="2019-09-02T00:00:00"/>
    <d v="1899-12-30T15:25:41"/>
    <n v="20"/>
    <s v="MIN"/>
    <n v="20"/>
    <n v="20"/>
    <s v="MIN"/>
    <s v="CNF  ORSP PRT  REL  TECO"/>
  </r>
  <r>
    <n v="1546526"/>
    <x v="22"/>
    <s v="0"/>
    <s v="0060"/>
    <s v="BFC-90"/>
    <s v="PP01"/>
    <s v="ASSY IN PROCESS INSPECTION"/>
    <x v="5"/>
    <d v="2019-09-02T00:00:00"/>
    <d v="1899-12-30T15:25:54"/>
    <d v="2019-09-02T00:00:00"/>
    <d v="1899-12-30T15:25:54"/>
    <n v="20"/>
    <s v="MIN"/>
    <n v="20"/>
    <n v="20"/>
    <s v="MIN"/>
    <s v="CNF  ORSP PRT  REL  TECO"/>
  </r>
  <r>
    <n v="1546526"/>
    <x v="22"/>
    <s v="0"/>
    <s v="0070"/>
    <s v="PFC-20"/>
    <s v="PP01"/>
    <s v="PAINT"/>
    <x v="6"/>
    <d v="2019-09-02T00:00:00"/>
    <d v="1899-12-30T23:44:11"/>
    <d v="2019-09-03T00:00:00"/>
    <d v="1899-12-30T17:53:41"/>
    <n v="3.1469999999999998"/>
    <s v="H"/>
    <n v="188.82"/>
    <n v="450"/>
    <s v="MIN"/>
    <s v="CNF  PRT  REL  TECO"/>
  </r>
  <r>
    <n v="1546526"/>
    <x v="22"/>
    <s v="0"/>
    <s v="0080"/>
    <s v="PFC-99"/>
    <s v="PP01"/>
    <s v="PAINT INSPECTION"/>
    <x v="7"/>
    <d v="2019-09-04T00:00:00"/>
    <d v="1899-12-30T08:34:01"/>
    <d v="2019-09-04T00:00:00"/>
    <d v="1899-12-30T08:34:01"/>
    <n v="20"/>
    <s v="MIN"/>
    <n v="20"/>
    <n v="20"/>
    <s v="MIN"/>
    <s v="CNF  ORSP PRT  REL  TECO"/>
  </r>
  <r>
    <n v="1546526"/>
    <x v="2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26"/>
    <x v="22"/>
    <s v="0"/>
    <s v="0100"/>
    <s v="BFC-10"/>
    <s v="PP01"/>
    <s v="ASSEMBLY"/>
    <x v="8"/>
    <d v="2019-09-04T00:00:00"/>
    <d v="1899-12-30T10:17:37"/>
    <d v="2019-09-04T00:00:00"/>
    <d v="1899-12-30T11:30:58"/>
    <n v="1.2230000000000001"/>
    <s v="H"/>
    <n v="73.38000000000001"/>
    <n v="40"/>
    <s v="MIN"/>
    <s v="CNF  PRT  REL  TECO"/>
  </r>
  <r>
    <n v="1546526"/>
    <x v="22"/>
    <s v="0"/>
    <s v="0110"/>
    <s v="BFC-90"/>
    <s v="PP01"/>
    <s v="ASSY IN PROCESS INSPECTION"/>
    <x v="9"/>
    <d v="2019-09-09T00:00:00"/>
    <d v="1899-12-30T16:46:17"/>
    <d v="2019-09-09T00:00:00"/>
    <d v="1899-12-30T16:46:17"/>
    <n v="20"/>
    <s v="MIN"/>
    <n v="20"/>
    <n v="20"/>
    <s v="MIN"/>
    <s v="CNF  ORSP PRT  REL  TECO"/>
  </r>
  <r>
    <n v="1546526"/>
    <x v="22"/>
    <s v="0"/>
    <s v="0120"/>
    <s v="BFC-90"/>
    <s v="PP01"/>
    <s v="ASSY IN PROCESS INSPECTION"/>
    <x v="10"/>
    <d v="2019-09-09T00:00:00"/>
    <d v="1899-12-30T16:46:20"/>
    <d v="2019-09-09T00:00:00"/>
    <d v="1899-12-30T16:46:20"/>
    <n v="50"/>
    <s v="MIN"/>
    <n v="50"/>
    <n v="50"/>
    <s v="MIN"/>
    <s v="CNF  ORSP PRT  REL  TECO"/>
  </r>
  <r>
    <n v="1546526"/>
    <x v="22"/>
    <s v="0"/>
    <s v="0130"/>
    <s v="BFC-99"/>
    <s v="PP01"/>
    <s v="FINAL INSPECTION"/>
    <x v="18"/>
    <d v="2019-09-09T00:00:00"/>
    <d v="1899-12-30T16:46:23"/>
    <d v="2019-09-09T00:00:00"/>
    <d v="1899-12-30T16:46:23"/>
    <n v="10"/>
    <s v="MIN"/>
    <n v="10"/>
    <n v="10"/>
    <s v="MIN"/>
    <s v="CNF  ORSP PRT  REL  TECO"/>
  </r>
  <r>
    <n v="1546526"/>
    <x v="22"/>
    <s v="0"/>
    <s v="0140"/>
    <s v="BFC-99"/>
    <s v="PP03"/>
    <s v="FINAL INSPECTION"/>
    <x v="11"/>
    <d v="2019-09-10T00:00:00"/>
    <d v="1899-12-30T08:16:18"/>
    <d v="2019-09-10T00:00:00"/>
    <d v="1899-12-30T08:16:18"/>
    <n v="10"/>
    <s v="MIN"/>
    <n v="10"/>
    <n v="10"/>
    <s v="MIN"/>
    <s v="CNF  ORSP PRT  REL  TECO"/>
  </r>
  <r>
    <n v="1546526"/>
    <x v="22"/>
    <s v="1"/>
    <s v="0010"/>
    <s v="BFC-10"/>
    <s v="PP95"/>
    <s v="ASSEMBLY"/>
    <x v="12"/>
    <d v="2019-08-27T00:00:00"/>
    <d v="1899-12-30T12:03:53"/>
    <d v="2019-08-28T00:00:00"/>
    <d v="1899-12-30T17:51:34"/>
    <n v="21.655999999999999"/>
    <s v="H"/>
    <n v="1299.3599999999999"/>
    <n v="1"/>
    <s v="MIN"/>
    <s v="CNF  PRT  REL  TECO"/>
  </r>
  <r>
    <n v="1546526"/>
    <x v="2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27"/>
    <x v="22"/>
    <s v="0"/>
    <s v="0010"/>
    <s v="BFC-10"/>
    <s v="PP01"/>
    <s v="ASSEMBLY"/>
    <x v="0"/>
    <d v="2019-08-22T00:00:00"/>
    <d v="1899-12-30T10:22:02"/>
    <d v="2019-08-22T00:00:00"/>
    <d v="1899-12-30T10:28:49"/>
    <n v="6.7830000000000004"/>
    <s v="MIN"/>
    <n v="6.7830000000000004"/>
    <n v="20"/>
    <s v="MIN"/>
    <s v="CNF  PRT  REL  TECO"/>
  </r>
  <r>
    <n v="1546527"/>
    <x v="22"/>
    <s v="0"/>
    <s v="0020"/>
    <s v="BFC-90"/>
    <s v="PP01"/>
    <s v="ASSY IN PROCESS INSPECTION"/>
    <x v="1"/>
    <d v="2019-08-22T00:00:00"/>
    <d v="1899-12-30T10:32:58"/>
    <d v="2019-08-22T00:00:00"/>
    <d v="1899-12-30T10:32:58"/>
    <n v="30"/>
    <s v="MIN"/>
    <n v="30"/>
    <n v="30"/>
    <s v="MIN"/>
    <s v="CNF  ORSP PRT  REL  TECO"/>
  </r>
  <r>
    <n v="1546527"/>
    <x v="22"/>
    <s v="0"/>
    <s v="0030"/>
    <s v="BFC-10"/>
    <s v="PP01"/>
    <s v="ASSEMBLY"/>
    <x v="2"/>
    <d v="2019-08-22T00:00:00"/>
    <d v="1899-12-30T11:28:21"/>
    <d v="2019-08-25T00:00:00"/>
    <d v="1899-12-30T09:37:13"/>
    <n v="253.82"/>
    <s v="MIN"/>
    <n v="253.82"/>
    <n v="200"/>
    <s v="MIN"/>
    <s v="CNF  PRT  REL  TECO"/>
  </r>
  <r>
    <n v="1546527"/>
    <x v="22"/>
    <s v="0"/>
    <s v="0040"/>
    <s v="BFC-10"/>
    <s v="PP01"/>
    <s v="ASSEMBLY"/>
    <x v="3"/>
    <d v="2019-08-28T00:00:00"/>
    <d v="1899-12-30T07:35:27"/>
    <d v="2019-09-01T00:00:00"/>
    <d v="1899-12-30T11:29:33"/>
    <n v="20.015000000000001"/>
    <s v="H"/>
    <n v="1200.9000000000001"/>
    <n v="500"/>
    <s v="MIN"/>
    <s v="CNF  PRT  REL  TECO"/>
  </r>
  <r>
    <n v="1546527"/>
    <x v="22"/>
    <s v="0"/>
    <s v="0050"/>
    <s v="BFC-90"/>
    <s v="PP01"/>
    <s v="ASSY IN PROCESS INSPECTION"/>
    <x v="4"/>
    <d v="2019-09-01T00:00:00"/>
    <d v="1899-12-30T16:07:04"/>
    <d v="2019-09-01T00:00:00"/>
    <d v="1899-12-30T16:07:04"/>
    <n v="20"/>
    <s v="MIN"/>
    <n v="20"/>
    <n v="20"/>
    <s v="MIN"/>
    <s v="CNF  ORSP PRT  REL  TECO"/>
  </r>
  <r>
    <n v="1546527"/>
    <x v="22"/>
    <s v="0"/>
    <s v="0060"/>
    <s v="BFC-90"/>
    <s v="PP01"/>
    <s v="ASSY IN PROCESS INSPECTION"/>
    <x v="5"/>
    <d v="2019-09-01T00:00:00"/>
    <d v="1899-12-30T16:07:13"/>
    <d v="2019-09-01T00:00:00"/>
    <d v="1899-12-30T16:07:13"/>
    <n v="20"/>
    <s v="MIN"/>
    <n v="20"/>
    <n v="20"/>
    <s v="MIN"/>
    <s v="CNF  ORSP PRT  REL  TECO"/>
  </r>
  <r>
    <n v="1546527"/>
    <x v="22"/>
    <s v="0"/>
    <s v="0070"/>
    <s v="PFC-20"/>
    <s v="PP01"/>
    <s v="PAINT"/>
    <x v="6"/>
    <d v="2019-09-01T00:00:00"/>
    <d v="1899-12-30T16:51:46"/>
    <d v="2019-09-02T00:00:00"/>
    <d v="1899-12-30T16:27:44"/>
    <n v="330.33"/>
    <s v="MIN"/>
    <n v="330.33"/>
    <n v="450"/>
    <s v="MIN"/>
    <s v="CNF  PRT  REL  TECO"/>
  </r>
  <r>
    <n v="1546527"/>
    <x v="22"/>
    <s v="0"/>
    <s v="0080"/>
    <s v="PFC-99"/>
    <s v="PP01"/>
    <s v="PAINT INSPECTION"/>
    <x v="7"/>
    <d v="2019-09-03T00:00:00"/>
    <d v="1899-12-30T09:41:15"/>
    <d v="2019-09-03T00:00:00"/>
    <d v="1899-12-30T09:41:15"/>
    <n v="20"/>
    <s v="MIN"/>
    <n v="20"/>
    <n v="20"/>
    <s v="MIN"/>
    <s v="CNF  ORSP PRT  REL  TECO"/>
  </r>
  <r>
    <n v="1546527"/>
    <x v="2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27"/>
    <x v="22"/>
    <s v="0"/>
    <s v="0100"/>
    <s v="BFC-10"/>
    <s v="PP01"/>
    <s v="ASSEMBLY"/>
    <x v="8"/>
    <d v="2019-09-05T00:00:00"/>
    <d v="1899-12-30T12:19:24"/>
    <d v="2019-09-05T00:00:00"/>
    <d v="1899-12-30T12:36:32"/>
    <n v="17.132999999999999"/>
    <s v="MIN"/>
    <n v="17.132999999999999"/>
    <n v="40"/>
    <s v="MIN"/>
    <s v="CNF  PRT  REL  TECO"/>
  </r>
  <r>
    <n v="1546527"/>
    <x v="22"/>
    <s v="0"/>
    <s v="0110"/>
    <s v="BFC-90"/>
    <s v="PP01"/>
    <s v="ASSY IN PROCESS INSPECTION"/>
    <x v="9"/>
    <d v="2019-09-09T00:00:00"/>
    <d v="1899-12-30T10:18:13"/>
    <d v="2019-09-09T00:00:00"/>
    <d v="1899-12-30T10:18:13"/>
    <n v="20"/>
    <s v="MIN"/>
    <n v="20"/>
    <n v="20"/>
    <s v="MIN"/>
    <s v="CNF  ORSP PRT  REL  TECO"/>
  </r>
  <r>
    <n v="1546527"/>
    <x v="22"/>
    <s v="0"/>
    <s v="0120"/>
    <s v="BFC-90"/>
    <s v="PP01"/>
    <s v="ASSY IN PROCESS INSPECTION"/>
    <x v="10"/>
    <d v="2019-09-09T00:00:00"/>
    <d v="1899-12-30T10:18:17"/>
    <d v="2019-09-09T00:00:00"/>
    <d v="1899-12-30T10:18:17"/>
    <n v="50"/>
    <s v="MIN"/>
    <n v="50"/>
    <n v="50"/>
    <s v="MIN"/>
    <s v="CNF  ORSP PRT  REL  TECO"/>
  </r>
  <r>
    <n v="1546527"/>
    <x v="22"/>
    <s v="0"/>
    <s v="0130"/>
    <s v="BFC-99"/>
    <s v="PP01"/>
    <s v="FINAL INSPECTION"/>
    <x v="18"/>
    <d v="2019-09-09T00:00:00"/>
    <d v="1899-12-30T10:18:20"/>
    <d v="2019-09-09T00:00:00"/>
    <d v="1899-12-30T10:18:20"/>
    <n v="10"/>
    <s v="MIN"/>
    <n v="10"/>
    <n v="10"/>
    <s v="MIN"/>
    <s v="CNF  ORSP PRT  REL  TECO"/>
  </r>
  <r>
    <n v="1546527"/>
    <x v="22"/>
    <s v="0"/>
    <s v="0140"/>
    <s v="BFC-99"/>
    <s v="PP03"/>
    <s v="FINAL INSPECTION"/>
    <x v="11"/>
    <d v="2019-09-10T00:00:00"/>
    <d v="1899-12-30T09:17:12"/>
    <d v="2019-09-10T00:00:00"/>
    <d v="1899-12-30T09:17:12"/>
    <n v="10"/>
    <s v="MIN"/>
    <n v="10"/>
    <n v="10"/>
    <s v="MIN"/>
    <s v="CNF  ORSP PRT  REL  TECO"/>
  </r>
  <r>
    <n v="1546527"/>
    <x v="22"/>
    <s v="1"/>
    <s v="0010"/>
    <s v="BFC-10"/>
    <s v="PP95"/>
    <s v="ASSEMBLY"/>
    <x v="12"/>
    <d v="2019-09-05T00:00:00"/>
    <d v="1899-12-30T08:39:16"/>
    <d v="2019-09-05T00:00:00"/>
    <d v="1899-12-30T12:28:53"/>
    <n v="3.827"/>
    <s v="H"/>
    <n v="229.62"/>
    <n v="1"/>
    <s v="MIN"/>
    <s v="CNF  PRT  REL  TECO"/>
  </r>
  <r>
    <n v="1546527"/>
    <x v="2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28"/>
    <x v="22"/>
    <s v="0"/>
    <s v="0010"/>
    <s v="BFC-10"/>
    <s v="PP01"/>
    <s v="ASSEMBLY"/>
    <x v="0"/>
    <d v="2019-08-25T00:00:00"/>
    <d v="1899-12-30T09:37:37"/>
    <d v="2019-08-25T00:00:00"/>
    <d v="1899-12-30T10:02:00"/>
    <n v="24.382999999999999"/>
    <s v="MIN"/>
    <n v="24.382999999999999"/>
    <n v="20"/>
    <s v="MIN"/>
    <s v="CNF  PRT  REL  TECO"/>
  </r>
  <r>
    <n v="1546528"/>
    <x v="22"/>
    <s v="0"/>
    <s v="0020"/>
    <s v="BFC-90"/>
    <s v="PP01"/>
    <s v="ASSY IN PROCESS INSPECTION"/>
    <x v="1"/>
    <d v="2019-08-25T00:00:00"/>
    <d v="1899-12-30T10:31:36"/>
    <d v="2019-08-25T00:00:00"/>
    <d v="1899-12-30T10:31:36"/>
    <n v="30"/>
    <s v="MIN"/>
    <n v="30"/>
    <n v="30"/>
    <s v="MIN"/>
    <s v="CNF  ORSP PRT  REL  TECO"/>
  </r>
  <r>
    <n v="1546528"/>
    <x v="22"/>
    <s v="0"/>
    <s v="0030"/>
    <s v="BFC-10"/>
    <s v="PP01"/>
    <s v="ASSEMBLY"/>
    <x v="2"/>
    <d v="2019-08-25T00:00:00"/>
    <d v="1899-12-30T11:18:53"/>
    <d v="2019-08-26T00:00:00"/>
    <d v="1899-12-30T09:05:16"/>
    <n v="143.94300000000001"/>
    <s v="MIN"/>
    <n v="143.94300000000001"/>
    <n v="200"/>
    <s v="MIN"/>
    <s v="CNF  PRT  REL  TECO"/>
  </r>
  <r>
    <n v="1546528"/>
    <x v="22"/>
    <s v="0"/>
    <s v="0040"/>
    <s v="BFC-10"/>
    <s v="PP01"/>
    <s v="ASSEMBLY"/>
    <x v="3"/>
    <d v="2019-08-27T00:00:00"/>
    <d v="1899-12-30T07:43:03"/>
    <d v="2019-09-01T00:00:00"/>
    <d v="1899-12-30T11:52:26"/>
    <n v="4.9870000000000001"/>
    <s v="H"/>
    <n v="299.22000000000003"/>
    <n v="500"/>
    <s v="MIN"/>
    <s v="CNF  PRT  REL  TECO"/>
  </r>
  <r>
    <n v="1546528"/>
    <x v="22"/>
    <s v="0"/>
    <s v="0050"/>
    <s v="BFC-90"/>
    <s v="PP01"/>
    <s v="ASSY IN PROCESS INSPECTION"/>
    <x v="4"/>
    <d v="2019-09-01T00:00:00"/>
    <d v="1899-12-30T12:08:46"/>
    <d v="2019-09-01T00:00:00"/>
    <d v="1899-12-30T12:08:46"/>
    <n v="20"/>
    <s v="MIN"/>
    <n v="20"/>
    <n v="20"/>
    <s v="MIN"/>
    <s v="CNF  ORSP PRT  REL  TECO"/>
  </r>
  <r>
    <n v="1546528"/>
    <x v="22"/>
    <s v="0"/>
    <s v="0060"/>
    <s v="BFC-90"/>
    <s v="PP01"/>
    <s v="ASSY IN PROCESS INSPECTION"/>
    <x v="5"/>
    <d v="2019-09-01T00:00:00"/>
    <d v="1899-12-30T12:09:13"/>
    <d v="2019-09-01T00:00:00"/>
    <d v="1899-12-30T12:09:13"/>
    <n v="20"/>
    <s v="MIN"/>
    <n v="20"/>
    <n v="20"/>
    <s v="MIN"/>
    <s v="CNF  ORSP PRT  REL  TECO"/>
  </r>
  <r>
    <n v="1546528"/>
    <x v="22"/>
    <s v="0"/>
    <s v="0070"/>
    <s v="PFC-20"/>
    <s v="PP01"/>
    <s v="PAINT"/>
    <x v="6"/>
    <d v="2019-09-02T00:00:00"/>
    <d v="1899-12-30T10:17:31"/>
    <d v="2019-09-03T00:00:00"/>
    <d v="1899-12-30T04:24:38"/>
    <n v="147.99700000000001"/>
    <s v="MIN"/>
    <n v="147.99700000000001"/>
    <n v="450"/>
    <s v="MIN"/>
    <s v="CNF  PRT  REL  TECO"/>
  </r>
  <r>
    <n v="1546528"/>
    <x v="22"/>
    <s v="0"/>
    <s v="0080"/>
    <s v="PFC-99"/>
    <s v="PP01"/>
    <s v="PAINT INSPECTION"/>
    <x v="7"/>
    <d v="2019-09-03T00:00:00"/>
    <d v="1899-12-30T14:00:01"/>
    <d v="2019-09-03T00:00:00"/>
    <d v="1899-12-30T14:00:01"/>
    <n v="20"/>
    <s v="MIN"/>
    <n v="20"/>
    <n v="20"/>
    <s v="MIN"/>
    <s v="CNF  ORSP PRT  REL  TECO"/>
  </r>
  <r>
    <n v="1546528"/>
    <x v="22"/>
    <s v="0"/>
    <s v="0100"/>
    <s v="BFC-10"/>
    <s v="PP01"/>
    <s v="ASSEMBLY"/>
    <x v="8"/>
    <d v="2019-09-08T00:00:00"/>
    <d v="1899-12-30T12:52:17"/>
    <d v="2019-09-08T00:00:00"/>
    <d v="1899-12-30T14:32:29"/>
    <n v="33.4"/>
    <s v="MIN"/>
    <n v="33.4"/>
    <n v="40"/>
    <s v="MIN"/>
    <s v="CNF  PRT  REL  TECO"/>
  </r>
  <r>
    <n v="1546528"/>
    <x v="22"/>
    <s v="0"/>
    <s v="0110"/>
    <s v="BFC-90"/>
    <s v="PP01"/>
    <s v="ASSY IN PROCESS INSPECTION"/>
    <x v="9"/>
    <d v="2019-09-09T00:00:00"/>
    <d v="1899-12-30T16:46:41"/>
    <d v="2019-09-09T00:00:00"/>
    <d v="1899-12-30T16:46:41"/>
    <n v="20"/>
    <s v="MIN"/>
    <n v="20"/>
    <n v="20"/>
    <s v="MIN"/>
    <s v="CNF  ORSP PRT  REL  TECO"/>
  </r>
  <r>
    <n v="1546528"/>
    <x v="22"/>
    <s v="0"/>
    <s v="0120"/>
    <s v="BFC-90"/>
    <s v="PP01"/>
    <s v="ASSY IN PROCESS INSPECTION"/>
    <x v="10"/>
    <d v="2019-09-09T00:00:00"/>
    <d v="1899-12-30T16:46:44"/>
    <d v="2019-09-09T00:00:00"/>
    <d v="1899-12-30T16:46:44"/>
    <n v="50"/>
    <s v="MIN"/>
    <n v="50"/>
    <n v="50"/>
    <s v="MIN"/>
    <s v="CNF  ORSP PRT  REL  TECO"/>
  </r>
  <r>
    <n v="1546528"/>
    <x v="22"/>
    <s v="0"/>
    <s v="0140"/>
    <s v="BFC-99"/>
    <s v="PP03"/>
    <s v="FINAL INSPECTION"/>
    <x v="11"/>
    <d v="2019-09-10T00:00:00"/>
    <d v="1899-12-30T09:17:27"/>
    <d v="2019-09-10T00:00:00"/>
    <d v="1899-12-30T09:17:27"/>
    <n v="10"/>
    <s v="MIN"/>
    <n v="10"/>
    <n v="10"/>
    <s v="MIN"/>
    <s v="CNF  ORSP PRT  REL  TECO"/>
  </r>
  <r>
    <n v="1546528"/>
    <x v="22"/>
    <s v="1"/>
    <s v="0010"/>
    <s v="BFC-10"/>
    <s v="PP95"/>
    <s v="ASSEMBLY"/>
    <x v="12"/>
    <d v="2019-08-27T00:00:00"/>
    <d v="1899-12-30T10:36:02"/>
    <d v="2019-08-29T00:00:00"/>
    <d v="1899-12-30T15:46:13"/>
    <n v="1346.433"/>
    <s v="MIN"/>
    <n v="1346.433"/>
    <n v="1"/>
    <s v="MIN"/>
    <s v="CNF  PRT  REL  TECO"/>
  </r>
  <r>
    <n v="1546528"/>
    <x v="2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28"/>
    <x v="22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6528"/>
    <x v="22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6528"/>
    <x v="22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46529"/>
    <x v="22"/>
    <s v="0"/>
    <s v="0010"/>
    <s v="BFC-10"/>
    <s v="PP01"/>
    <s v="ASSEMBLY"/>
    <x v="19"/>
    <d v="2019-08-22T00:00:00"/>
    <d v="1899-12-30T10:21:08"/>
    <d v="2019-08-22T00:00:00"/>
    <d v="1899-12-30T10:28:02"/>
    <n v="6.9"/>
    <s v="MIN"/>
    <n v="6.9"/>
    <n v="20"/>
    <s v="MIN"/>
    <s v="CNF  PRT  REL  TECO"/>
  </r>
  <r>
    <n v="1546529"/>
    <x v="22"/>
    <s v="0"/>
    <s v="0020"/>
    <s v="BFC-90"/>
    <s v="PP01"/>
    <s v="ASSY IN PROCESS INSPECTION"/>
    <x v="1"/>
    <d v="2019-08-22T00:00:00"/>
    <d v="1899-12-30T10:33:13"/>
    <d v="2019-08-22T00:00:00"/>
    <d v="1899-12-30T10:33:13"/>
    <n v="30"/>
    <s v="MIN"/>
    <n v="30"/>
    <n v="30"/>
    <s v="MIN"/>
    <s v="CNF  ORSP PRT  REL  TECO"/>
  </r>
  <r>
    <n v="1546529"/>
    <x v="22"/>
    <s v="0"/>
    <s v="0030"/>
    <s v="BFC-10"/>
    <s v="PP01"/>
    <s v="ASSEMBLY"/>
    <x v="2"/>
    <d v="2019-08-22T00:00:00"/>
    <d v="1899-12-30T11:23:40"/>
    <d v="2019-08-25T00:00:00"/>
    <d v="1899-12-30T09:52:26"/>
    <n v="3.8809999999999998"/>
    <s v="H"/>
    <n v="232.85999999999999"/>
    <n v="200"/>
    <s v="MIN"/>
    <s v="CNF  PRT  REL  TECO"/>
  </r>
  <r>
    <n v="1546529"/>
    <x v="22"/>
    <s v="0"/>
    <s v="0040"/>
    <s v="BFC-10"/>
    <s v="PP01"/>
    <s v="ASSEMBLY"/>
    <x v="3"/>
    <d v="2019-08-26T00:00:00"/>
    <d v="1899-12-30T07:33:57"/>
    <d v="2019-08-28T00:00:00"/>
    <d v="1899-12-30T16:15:28"/>
    <n v="18.847000000000001"/>
    <s v="H"/>
    <n v="1130.8200000000002"/>
    <n v="500"/>
    <s v="MIN"/>
    <s v="CNF  PRT  REL  TECO"/>
  </r>
  <r>
    <n v="1546529"/>
    <x v="22"/>
    <s v="0"/>
    <s v="0050"/>
    <s v="BFC-90"/>
    <s v="PP01"/>
    <s v="ASSY IN PROCESS INSPECTION"/>
    <x v="4"/>
    <d v="2019-08-29T00:00:00"/>
    <d v="1899-12-30T15:39:05"/>
    <d v="2019-08-29T00:00:00"/>
    <d v="1899-12-30T15:39:05"/>
    <n v="20"/>
    <s v="MIN"/>
    <n v="20"/>
    <n v="20"/>
    <s v="MIN"/>
    <s v="CNF  ORSP PRT  REL  TECO"/>
  </r>
  <r>
    <n v="1546529"/>
    <x v="22"/>
    <s v="0"/>
    <s v="0060"/>
    <s v="BFC-90"/>
    <s v="PP01"/>
    <s v="ASSY IN PROCESS INSPECTION"/>
    <x v="5"/>
    <d v="2019-08-29T00:00:00"/>
    <d v="1899-12-30T15:39:27"/>
    <d v="2019-08-29T00:00:00"/>
    <d v="1899-12-30T15:39:27"/>
    <n v="20"/>
    <s v="MIN"/>
    <n v="20"/>
    <n v="20"/>
    <s v="MIN"/>
    <s v="CNF  ORSP PRT  REL  TECO"/>
  </r>
  <r>
    <n v="1546529"/>
    <x v="22"/>
    <s v="0"/>
    <s v="0070"/>
    <s v="PFC-20"/>
    <s v="PP01"/>
    <s v="PAINT"/>
    <x v="6"/>
    <d v="2019-08-29T00:00:00"/>
    <d v="1899-12-30T16:07:41"/>
    <d v="2019-09-01T00:00:00"/>
    <d v="1899-12-30T16:52:46"/>
    <n v="8.5850000000000009"/>
    <s v="H"/>
    <n v="515.1"/>
    <n v="450"/>
    <s v="MIN"/>
    <s v="CNF  PRT  REL  TECO"/>
  </r>
  <r>
    <n v="1546529"/>
    <x v="22"/>
    <s v="0"/>
    <s v="0080"/>
    <s v="PFC-99"/>
    <s v="PP01"/>
    <s v="PAINT INSPECTION"/>
    <x v="7"/>
    <d v="2019-09-02T00:00:00"/>
    <d v="1899-12-30T09:24:55"/>
    <d v="2019-09-02T00:00:00"/>
    <d v="1899-12-30T09:24:55"/>
    <n v="20"/>
    <s v="MIN"/>
    <n v="20"/>
    <n v="20"/>
    <s v="MIN"/>
    <s v="CNF  ORSP PRT  REL  TECO"/>
  </r>
  <r>
    <n v="1546529"/>
    <x v="2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29"/>
    <x v="22"/>
    <s v="0"/>
    <s v="0100"/>
    <s v="BFC-10"/>
    <s v="PP01"/>
    <s v="ASSEMBLY"/>
    <x v="8"/>
    <d v="2019-09-08T00:00:00"/>
    <d v="1899-12-30T14:33:26"/>
    <d v="2019-09-08T00:00:00"/>
    <d v="1899-12-30T16:19:01"/>
    <n v="1.76"/>
    <s v="H"/>
    <n v="105.6"/>
    <n v="40"/>
    <s v="MIN"/>
    <s v="CNF  PRT  REL  TECO"/>
  </r>
  <r>
    <n v="1546529"/>
    <x v="22"/>
    <s v="0"/>
    <s v="0110"/>
    <s v="BFC-90"/>
    <s v="PP01"/>
    <s v="ASSY IN PROCESS INSPECTION"/>
    <x v="9"/>
    <d v="2019-09-09T00:00:00"/>
    <d v="1899-12-30T16:46:59"/>
    <d v="2019-09-09T00:00:00"/>
    <d v="1899-12-30T16:46:59"/>
    <n v="20"/>
    <s v="MIN"/>
    <n v="20"/>
    <n v="20"/>
    <s v="MIN"/>
    <s v="CNF  ORSP PRT  REL  TECO"/>
  </r>
  <r>
    <n v="1546529"/>
    <x v="22"/>
    <s v="0"/>
    <s v="0120"/>
    <s v="BFC-90"/>
    <s v="PP01"/>
    <s v="ASSY IN PROCESS INSPECTION"/>
    <x v="10"/>
    <d v="2019-09-09T00:00:00"/>
    <d v="1899-12-30T16:47:02"/>
    <d v="2019-09-09T00:00:00"/>
    <d v="1899-12-30T16:47:02"/>
    <n v="50"/>
    <s v="MIN"/>
    <n v="50"/>
    <n v="50"/>
    <s v="MIN"/>
    <s v="CNF  ORSP PRT  REL  TECO"/>
  </r>
  <r>
    <n v="1546529"/>
    <x v="22"/>
    <s v="0"/>
    <s v="0130"/>
    <s v="BFC-99"/>
    <s v="PP01"/>
    <s v="FINAL INSPECTION"/>
    <x v="18"/>
    <d v="2019-09-09T00:00:00"/>
    <d v="1899-12-30T16:47:05"/>
    <d v="2019-09-09T00:00:00"/>
    <d v="1899-12-30T16:47:05"/>
    <n v="10"/>
    <s v="MIN"/>
    <n v="10"/>
    <n v="10"/>
    <s v="MIN"/>
    <s v="CNF  ORSP PRT  REL  TECO"/>
  </r>
  <r>
    <n v="1546529"/>
    <x v="22"/>
    <s v="0"/>
    <s v="0140"/>
    <s v="BFC-99"/>
    <s v="PP03"/>
    <s v="FINAL INSPECTION"/>
    <x v="11"/>
    <d v="2019-09-11T00:00:00"/>
    <d v="1899-12-30T07:44:21"/>
    <d v="2019-09-11T00:00:00"/>
    <d v="1899-12-30T07:44:21"/>
    <n v="10"/>
    <s v="MIN"/>
    <n v="10"/>
    <n v="10"/>
    <s v="MIN"/>
    <s v="CNF  ORSP PRT  REL  TECO"/>
  </r>
  <r>
    <n v="1546529"/>
    <x v="22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6529"/>
    <x v="2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30"/>
    <x v="22"/>
    <s v="0"/>
    <s v="0010"/>
    <s v="BFC-10"/>
    <s v="PP01"/>
    <s v="ASSEMBLY"/>
    <x v="0"/>
    <d v="2019-08-25T00:00:00"/>
    <d v="1899-12-30T10:02:49"/>
    <d v="2019-08-25T00:00:00"/>
    <d v="1899-12-30T10:22:11"/>
    <n v="19.367000000000001"/>
    <s v="MIN"/>
    <n v="19.367000000000001"/>
    <n v="20"/>
    <s v="MIN"/>
    <s v="CNF  PRT  REL  TECO"/>
  </r>
  <r>
    <n v="1546530"/>
    <x v="22"/>
    <s v="0"/>
    <s v="0020"/>
    <s v="BFC-90"/>
    <s v="PP01"/>
    <s v="ASSY IN PROCESS INSPECTION"/>
    <x v="1"/>
    <d v="2019-08-25T00:00:00"/>
    <d v="1899-12-30T10:32:28"/>
    <d v="2019-08-25T00:00:00"/>
    <d v="1899-12-30T10:32:28"/>
    <n v="30"/>
    <s v="MIN"/>
    <n v="30"/>
    <n v="30"/>
    <s v="MIN"/>
    <s v="CNF  ORSP PRT  REL  TECO"/>
  </r>
  <r>
    <n v="1546530"/>
    <x v="22"/>
    <s v="0"/>
    <s v="0030"/>
    <s v="BFC-10"/>
    <s v="PP01"/>
    <s v="ASSEMBLY"/>
    <x v="2"/>
    <d v="2019-08-25T00:00:00"/>
    <d v="1899-12-30T11:19:51"/>
    <d v="2019-08-26T00:00:00"/>
    <d v="1899-12-30T12:18:31"/>
    <n v="244.24"/>
    <s v="MIN"/>
    <n v="244.24"/>
    <n v="200"/>
    <s v="MIN"/>
    <s v="CNF  PRT  REL  TECO"/>
  </r>
  <r>
    <n v="1546530"/>
    <x v="22"/>
    <s v="0"/>
    <s v="0040"/>
    <s v="BFC-10"/>
    <s v="PP01"/>
    <s v="ASSEMBLY"/>
    <x v="3"/>
    <d v="2019-08-28T00:00:00"/>
    <d v="1899-12-30T07:35:02"/>
    <d v="2019-09-01T00:00:00"/>
    <d v="1899-12-30T15:37:01"/>
    <n v="23.553000000000001"/>
    <s v="H"/>
    <n v="1413.18"/>
    <n v="500"/>
    <s v="MIN"/>
    <s v="CNF  PRT  REL  TECO"/>
  </r>
  <r>
    <n v="1546530"/>
    <x v="22"/>
    <s v="0"/>
    <s v="0050"/>
    <s v="BFC-90"/>
    <s v="PP01"/>
    <s v="ASSY IN PROCESS INSPECTION"/>
    <x v="4"/>
    <d v="2019-09-01T00:00:00"/>
    <d v="1899-12-30T17:09:13"/>
    <d v="2019-09-01T00:00:00"/>
    <d v="1899-12-30T17:09:13"/>
    <n v="20"/>
    <s v="MIN"/>
    <n v="20"/>
    <n v="20"/>
    <s v="MIN"/>
    <s v="CNF  ORSP PRT  REL  TECO"/>
  </r>
  <r>
    <n v="1546530"/>
    <x v="22"/>
    <s v="0"/>
    <s v="0060"/>
    <s v="BFC-90"/>
    <s v="PP01"/>
    <s v="ASSY IN PROCESS INSPECTION"/>
    <x v="5"/>
    <d v="2019-09-01T00:00:00"/>
    <d v="1899-12-30T17:09:22"/>
    <d v="2019-09-01T00:00:00"/>
    <d v="1899-12-30T17:09:22"/>
    <n v="20"/>
    <s v="MIN"/>
    <n v="20"/>
    <n v="20"/>
    <s v="MIN"/>
    <s v="CNF  ORSP PRT  REL  TECO"/>
  </r>
  <r>
    <n v="1546530"/>
    <x v="22"/>
    <s v="0"/>
    <s v="0070"/>
    <s v="PFC-20"/>
    <s v="PP01"/>
    <s v="PAINT"/>
    <x v="6"/>
    <d v="2019-09-01T00:00:00"/>
    <d v="1899-12-30T18:06:12"/>
    <d v="2019-09-02T00:00:00"/>
    <d v="1899-12-30T14:13:44"/>
    <n v="6.4029999999999996"/>
    <s v="H"/>
    <n v="384.17999999999995"/>
    <n v="450"/>
    <s v="MIN"/>
    <s v="CNF  PRT  REL  TECO"/>
  </r>
  <r>
    <n v="1546530"/>
    <x v="22"/>
    <s v="0"/>
    <s v="0080"/>
    <s v="PFC-99"/>
    <s v="PP01"/>
    <s v="PAINT INSPECTION"/>
    <x v="7"/>
    <d v="2019-09-03T00:00:00"/>
    <d v="1899-12-30T09:41:40"/>
    <d v="2019-09-03T00:00:00"/>
    <d v="1899-12-30T09:41:40"/>
    <n v="20"/>
    <s v="MIN"/>
    <n v="20"/>
    <n v="20"/>
    <s v="MIN"/>
    <s v="CNF  ORSP PRT  REL  TECO"/>
  </r>
  <r>
    <n v="1546530"/>
    <x v="2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30"/>
    <x v="22"/>
    <s v="0"/>
    <s v="0100"/>
    <s v="BFC-10"/>
    <s v="PP01"/>
    <s v="ASSEMBLY"/>
    <x v="8"/>
    <d v="2019-09-05T00:00:00"/>
    <d v="1899-12-30T10:38:00"/>
    <d v="2019-09-05T00:00:00"/>
    <d v="1899-12-30T11:35:34"/>
    <n v="56.133000000000003"/>
    <s v="MIN"/>
    <n v="56.133000000000003"/>
    <n v="40"/>
    <s v="MIN"/>
    <s v="CNF  PRT  REL  TECO"/>
  </r>
  <r>
    <n v="1546530"/>
    <x v="22"/>
    <s v="0"/>
    <s v="0110"/>
    <s v="BFC-90"/>
    <s v="PP01"/>
    <s v="ASSY IN PROCESS INSPECTION"/>
    <x v="9"/>
    <d v="2019-09-10T00:00:00"/>
    <d v="1899-12-30T10:30:53"/>
    <d v="2019-09-10T00:00:00"/>
    <d v="1899-12-30T10:30:53"/>
    <n v="20"/>
    <s v="MIN"/>
    <n v="20"/>
    <n v="20"/>
    <s v="MIN"/>
    <s v="CNF  ORSP PRT  REL  TECO"/>
  </r>
  <r>
    <n v="1546530"/>
    <x v="22"/>
    <s v="0"/>
    <s v="0120"/>
    <s v="BFC-90"/>
    <s v="PP01"/>
    <s v="ASSY IN PROCESS INSPECTION"/>
    <x v="10"/>
    <d v="2019-09-10T00:00:00"/>
    <d v="1899-12-30T10:30:57"/>
    <d v="2019-09-10T00:00:00"/>
    <d v="1899-12-30T10:30:57"/>
    <n v="50"/>
    <s v="MIN"/>
    <n v="50"/>
    <n v="50"/>
    <s v="MIN"/>
    <s v="CNF  ORSP PRT  REL  TECO"/>
  </r>
  <r>
    <n v="1546530"/>
    <x v="22"/>
    <s v="0"/>
    <s v="0130"/>
    <s v="BFC-99"/>
    <s v="PP01"/>
    <s v="FINAL INSPECTION"/>
    <x v="18"/>
    <d v="2019-09-10T00:00:00"/>
    <d v="1899-12-30T10:31:00"/>
    <d v="2019-09-10T00:00:00"/>
    <d v="1899-12-30T10:31:00"/>
    <n v="10"/>
    <s v="MIN"/>
    <n v="10"/>
    <n v="10"/>
    <s v="MIN"/>
    <s v="CNF  ORSP PRT  REL  TECO"/>
  </r>
  <r>
    <n v="1546530"/>
    <x v="22"/>
    <s v="0"/>
    <s v="0140"/>
    <s v="BFC-99"/>
    <s v="PP03"/>
    <s v="FINAL INSPECTION"/>
    <x v="11"/>
    <d v="2019-09-11T00:00:00"/>
    <d v="1899-12-30T15:07:41"/>
    <d v="2019-09-11T00:00:00"/>
    <d v="1899-12-30T15:07:41"/>
    <n v="10"/>
    <s v="MIN"/>
    <n v="10"/>
    <n v="10"/>
    <s v="MIN"/>
    <s v="CNF  ORSP PRT  REL  TECO"/>
  </r>
  <r>
    <n v="1546530"/>
    <x v="22"/>
    <s v="1"/>
    <s v="0010"/>
    <s v="BFC-10"/>
    <s v="PP95"/>
    <s v="ASSEMBLY"/>
    <x v="12"/>
    <d v="2019-08-27T00:00:00"/>
    <d v="1899-12-30T10:14:01"/>
    <d v="2019-09-01T00:00:00"/>
    <d v="1899-12-30T16:24:41"/>
    <n v="28.15"/>
    <s v="MIN"/>
    <n v="28.15"/>
    <n v="1"/>
    <s v="MIN"/>
    <s v="CNF  PRT  REL  TECO"/>
  </r>
  <r>
    <n v="1546530"/>
    <x v="2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31"/>
    <x v="23"/>
    <s v="0"/>
    <s v="0010"/>
    <s v="BFC-10"/>
    <s v="PP01"/>
    <s v="ASSEMBLY"/>
    <x v="0"/>
    <d v="2019-08-28T00:00:00"/>
    <d v="1899-12-30T10:08:19"/>
    <d v="2019-08-28T00:00:00"/>
    <d v="1899-12-30T10:47:09"/>
    <n v="26.067"/>
    <s v="MIN"/>
    <n v="26.067"/>
    <n v="20"/>
    <s v="MIN"/>
    <s v="CNF  PRT  REL  TECO"/>
  </r>
  <r>
    <n v="1546531"/>
    <x v="23"/>
    <s v="0"/>
    <s v="0020"/>
    <s v="BFC-90"/>
    <s v="PP01"/>
    <s v="ASSY IN PROCESS INSPECTION"/>
    <x v="1"/>
    <d v="2019-08-28T00:00:00"/>
    <d v="1899-12-30T11:08:47"/>
    <d v="2019-08-28T00:00:00"/>
    <d v="1899-12-30T11:08:47"/>
    <n v="30"/>
    <s v="MIN"/>
    <n v="30"/>
    <n v="30"/>
    <s v="MIN"/>
    <s v="CNF  ORSP PRT  REL  TECO"/>
  </r>
  <r>
    <n v="1546531"/>
    <x v="23"/>
    <s v="0"/>
    <s v="0030"/>
    <s v="BFC-10"/>
    <s v="PP01"/>
    <s v="ASSEMBLY"/>
    <x v="2"/>
    <d v="2019-08-28T00:00:00"/>
    <d v="1899-12-30T11:12:47"/>
    <d v="2019-08-29T00:00:00"/>
    <d v="1899-12-30T15:58:06"/>
    <n v="202.42699999999999"/>
    <s v="MIN"/>
    <n v="202.42699999999999"/>
    <n v="200"/>
    <s v="MIN"/>
    <s v="CNF  PRT  REL  TECO"/>
  </r>
  <r>
    <n v="1546531"/>
    <x v="23"/>
    <s v="0"/>
    <s v="0040"/>
    <s v="BFC-10"/>
    <s v="PP01"/>
    <s v="ASSEMBLY"/>
    <x v="3"/>
    <d v="2019-09-01T00:00:00"/>
    <d v="1899-12-30T08:58:19"/>
    <d v="2019-09-05T00:00:00"/>
    <d v="1899-12-30T11:11:51"/>
    <n v="24.728000000000002"/>
    <s v="H"/>
    <n v="1483.68"/>
    <n v="500"/>
    <s v="MIN"/>
    <s v="CNF  PRT  REL  TECO"/>
  </r>
  <r>
    <n v="1546531"/>
    <x v="23"/>
    <s v="0"/>
    <s v="0050"/>
    <s v="BFC-90"/>
    <s v="PP01"/>
    <s v="ASSY IN PROCESS INSPECTION"/>
    <x v="4"/>
    <d v="2019-09-05T00:00:00"/>
    <d v="1899-12-30T14:30:08"/>
    <d v="2019-09-05T00:00:00"/>
    <d v="1899-12-30T14:30:08"/>
    <n v="20"/>
    <s v="MIN"/>
    <n v="20"/>
    <n v="20"/>
    <s v="MIN"/>
    <s v="CNF  ORSP PRT  REL  TECO"/>
  </r>
  <r>
    <n v="1546531"/>
    <x v="23"/>
    <s v="0"/>
    <s v="0060"/>
    <s v="BFC-90"/>
    <s v="PP01"/>
    <s v="ASSY IN PROCESS INSPECTION"/>
    <x v="5"/>
    <d v="2019-09-05T00:00:00"/>
    <d v="1899-12-30T14:31:01"/>
    <d v="2019-09-05T00:00:00"/>
    <d v="1899-12-30T14:31:01"/>
    <n v="20"/>
    <s v="MIN"/>
    <n v="20"/>
    <n v="20"/>
    <s v="MIN"/>
    <s v="CNF  ORSP PRT  REL  TECO"/>
  </r>
  <r>
    <n v="1546531"/>
    <x v="23"/>
    <s v="0"/>
    <s v="0070"/>
    <s v="PFC-20"/>
    <s v="PP01"/>
    <s v="PAINT"/>
    <x v="6"/>
    <d v="2019-09-05T00:00:00"/>
    <d v="1899-12-30T20:41:01"/>
    <d v="2019-09-08T00:00:00"/>
    <d v="1899-12-30T17:32:21"/>
    <n v="4.63"/>
    <s v="H"/>
    <n v="277.8"/>
    <n v="450"/>
    <s v="MIN"/>
    <s v="CNF  PRT  REL  TECO"/>
  </r>
  <r>
    <n v="1546531"/>
    <x v="23"/>
    <s v="0"/>
    <s v="0080"/>
    <s v="PFC-99"/>
    <s v="PP01"/>
    <s v="PAINT INSPECTION"/>
    <x v="7"/>
    <d v="2019-09-09T00:00:00"/>
    <d v="1899-12-30T09:20:32"/>
    <d v="2019-09-09T00:00:00"/>
    <d v="1899-12-30T09:20:32"/>
    <n v="20"/>
    <s v="MIN"/>
    <n v="20"/>
    <n v="20"/>
    <s v="MIN"/>
    <s v="CNF  ORSP PRT  REL  TECO"/>
  </r>
  <r>
    <n v="1546531"/>
    <x v="2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31"/>
    <x v="23"/>
    <s v="0"/>
    <s v="0100"/>
    <s v="BFC-10"/>
    <s v="PP01"/>
    <s v="ASSEMBLY"/>
    <x v="8"/>
    <d v="2019-09-10T00:00:00"/>
    <d v="1899-12-30T12:30:47"/>
    <d v="2019-09-10T00:00:00"/>
    <d v="1899-12-30T13:39:43"/>
    <n v="24.1"/>
    <s v="MIN"/>
    <n v="24.1"/>
    <n v="40"/>
    <s v="MIN"/>
    <s v="CNF  PRT  REL  TECO"/>
  </r>
  <r>
    <n v="1546531"/>
    <x v="23"/>
    <s v="0"/>
    <s v="0110"/>
    <s v="BFC-90"/>
    <s v="PP01"/>
    <s v="ASSY IN PROCESS INSPECTION"/>
    <x v="9"/>
    <d v="2019-09-11T00:00:00"/>
    <d v="1899-12-30T11:48:23"/>
    <d v="2019-09-11T00:00:00"/>
    <d v="1899-12-30T11:48:23"/>
    <n v="20"/>
    <s v="MIN"/>
    <n v="20"/>
    <n v="20"/>
    <s v="MIN"/>
    <s v="CNF  ORSP PRT  REL  TECO"/>
  </r>
  <r>
    <n v="1546531"/>
    <x v="23"/>
    <s v="0"/>
    <s v="0120"/>
    <s v="BFC-90"/>
    <s v="PP01"/>
    <s v="ASSY IN PROCESS INSPECTION"/>
    <x v="10"/>
    <d v="2019-09-11T00:00:00"/>
    <d v="1899-12-30T11:48:27"/>
    <d v="2019-09-11T00:00:00"/>
    <d v="1899-12-30T11:48:27"/>
    <n v="50"/>
    <s v="MIN"/>
    <n v="50"/>
    <n v="50"/>
    <s v="MIN"/>
    <s v="CNF  ORSP PRT  REL  TECO"/>
  </r>
  <r>
    <n v="1546531"/>
    <x v="23"/>
    <s v="0"/>
    <s v="0130"/>
    <s v="BFC-99"/>
    <s v="PP01"/>
    <s v="FINAL INSPECTION"/>
    <x v="18"/>
    <d v="2019-09-11T00:00:00"/>
    <d v="1899-12-30T11:48:32"/>
    <d v="2019-09-11T00:00:00"/>
    <d v="1899-12-30T11:48:32"/>
    <n v="10"/>
    <s v="MIN"/>
    <n v="10"/>
    <n v="10"/>
    <s v="MIN"/>
    <s v="CNF  ORSP PRT  REL  TECO"/>
  </r>
  <r>
    <n v="1546531"/>
    <x v="23"/>
    <s v="0"/>
    <s v="0140"/>
    <s v="BFC-99"/>
    <s v="PP03"/>
    <s v="FINAL INSPECTION"/>
    <x v="11"/>
    <d v="2019-09-11T00:00:00"/>
    <d v="1899-12-30T16:45:42"/>
    <d v="2019-09-11T00:00:00"/>
    <d v="1899-12-30T16:45:42"/>
    <n v="10"/>
    <s v="MIN"/>
    <n v="10"/>
    <n v="10"/>
    <s v="MIN"/>
    <s v="CNF  ORSP PRT  REL  TECO"/>
  </r>
  <r>
    <n v="1546531"/>
    <x v="23"/>
    <s v="1"/>
    <s v="0010"/>
    <s v="BFC-10"/>
    <s v="PP95"/>
    <s v="ASSEMBLY"/>
    <x v="12"/>
    <d v="2019-08-29T00:00:00"/>
    <d v="1899-12-30T09:01:49"/>
    <d v="2019-08-29T00:00:00"/>
    <d v="1899-12-30T15:40:37"/>
    <n v="8.7159999999999993"/>
    <s v="H"/>
    <n v="522.95999999999992"/>
    <n v="1"/>
    <s v="MIN"/>
    <s v="CNF  PRT  REL  TECO"/>
  </r>
  <r>
    <n v="1546531"/>
    <x v="2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32"/>
    <x v="23"/>
    <s v="0"/>
    <s v="0010"/>
    <s v="BFC-10"/>
    <s v="PP01"/>
    <s v="ASSEMBLY"/>
    <x v="0"/>
    <d v="2019-08-27T00:00:00"/>
    <d v="1899-12-30T08:52:16"/>
    <d v="2019-08-27T00:00:00"/>
    <d v="1899-12-30T09:11:42"/>
    <n v="19.433"/>
    <s v="MIN"/>
    <n v="19.433"/>
    <n v="20"/>
    <s v="MIN"/>
    <s v="CNF  PRT  REL  TECO"/>
  </r>
  <r>
    <n v="1546532"/>
    <x v="23"/>
    <s v="0"/>
    <s v="0020"/>
    <s v="BFC-90"/>
    <s v="PP01"/>
    <s v="ASSY IN PROCESS INSPECTION"/>
    <x v="1"/>
    <d v="2019-08-27T00:00:00"/>
    <d v="1899-12-30T11:12:31"/>
    <d v="2019-08-27T00:00:00"/>
    <d v="1899-12-30T11:12:31"/>
    <n v="30"/>
    <s v="MIN"/>
    <n v="30"/>
    <n v="30"/>
    <s v="MIN"/>
    <s v="CNF  ORSP PRT  REL  TECO"/>
  </r>
  <r>
    <n v="1546532"/>
    <x v="23"/>
    <s v="0"/>
    <s v="0030"/>
    <s v="BFC-10"/>
    <s v="PP01"/>
    <s v="ASSEMBLY"/>
    <x v="2"/>
    <d v="2019-08-27T00:00:00"/>
    <d v="1899-12-30T12:07:20"/>
    <d v="2019-08-29T00:00:00"/>
    <d v="1899-12-30T10:01:37"/>
    <n v="30"/>
    <s v="MIN"/>
    <n v="30"/>
    <n v="200"/>
    <s v="MIN"/>
    <s v="CNF  PRT  REL  TECO"/>
  </r>
  <r>
    <n v="1546532"/>
    <x v="23"/>
    <s v="0"/>
    <s v="0040"/>
    <s v="BFC-10"/>
    <s v="PP01"/>
    <s v="ASSEMBLY"/>
    <x v="3"/>
    <d v="2019-08-29T00:00:00"/>
    <d v="1899-12-30T10:01:52"/>
    <d v="2019-09-04T00:00:00"/>
    <d v="1899-12-30T14:17:43"/>
    <n v="10.619"/>
    <s v="H"/>
    <n v="637.14"/>
    <n v="500"/>
    <s v="MIN"/>
    <s v="CNF  PRT  REL  TECO"/>
  </r>
  <r>
    <n v="1546532"/>
    <x v="23"/>
    <s v="0"/>
    <s v="0050"/>
    <s v="BFC-90"/>
    <s v="PP01"/>
    <s v="ASSY IN PROCESS INSPECTION"/>
    <x v="4"/>
    <d v="2019-09-05T00:00:00"/>
    <d v="1899-12-30T15:04:07"/>
    <d v="2019-09-05T00:00:00"/>
    <d v="1899-12-30T15:04:07"/>
    <n v="20"/>
    <s v="MIN"/>
    <n v="20"/>
    <n v="20"/>
    <s v="MIN"/>
    <s v="CNF  ORSP PRT  REL  TECO"/>
  </r>
  <r>
    <n v="1546532"/>
    <x v="23"/>
    <s v="0"/>
    <s v="0060"/>
    <s v="BFC-90"/>
    <s v="PP01"/>
    <s v="ASSY IN PROCESS INSPECTION"/>
    <x v="5"/>
    <d v="2019-09-05T00:00:00"/>
    <d v="1899-12-30T15:04:28"/>
    <d v="2019-09-05T00:00:00"/>
    <d v="1899-12-30T15:04:28"/>
    <n v="20"/>
    <s v="MIN"/>
    <n v="20"/>
    <n v="20"/>
    <s v="MIN"/>
    <s v="CNF  ORSP PRT  REL  TECO"/>
  </r>
  <r>
    <n v="1546532"/>
    <x v="23"/>
    <s v="0"/>
    <s v="0070"/>
    <s v="PFC-20"/>
    <s v="PP01"/>
    <s v="PAINT"/>
    <x v="6"/>
    <d v="2019-09-05T00:00:00"/>
    <d v="1899-12-30T21:54:56"/>
    <d v="2019-09-08T00:00:00"/>
    <d v="1899-12-30T17:40:34"/>
    <n v="3.3929999999999998"/>
    <s v="H"/>
    <n v="203.57999999999998"/>
    <n v="450"/>
    <s v="MIN"/>
    <s v="CNF  PRT  REL  TECO"/>
  </r>
  <r>
    <n v="1546532"/>
    <x v="23"/>
    <s v="0"/>
    <s v="0080"/>
    <s v="PFC-99"/>
    <s v="PP01"/>
    <s v="PAINT INSPECTION"/>
    <x v="7"/>
    <d v="2019-09-09T00:00:00"/>
    <d v="1899-12-30T09:20:49"/>
    <d v="2019-09-09T00:00:00"/>
    <d v="1899-12-30T09:20:49"/>
    <n v="20"/>
    <s v="MIN"/>
    <n v="20"/>
    <n v="20"/>
    <s v="MIN"/>
    <s v="CNF  ORSP PRT  REL  TECO"/>
  </r>
  <r>
    <n v="1546532"/>
    <x v="2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32"/>
    <x v="23"/>
    <s v="0"/>
    <s v="0100"/>
    <s v="BFC-10"/>
    <s v="PP01"/>
    <s v="ASSEMBLY"/>
    <x v="8"/>
    <d v="2019-09-11T00:00:00"/>
    <d v="1899-12-30T14:13:49"/>
    <d v="2019-09-11T00:00:00"/>
    <d v="1899-12-30T15:18:43"/>
    <n v="16.283000000000001"/>
    <s v="MIN"/>
    <n v="16.283000000000001"/>
    <n v="40"/>
    <s v="MIN"/>
    <s v="CNF  PRT  REL  TECO"/>
  </r>
  <r>
    <n v="1546532"/>
    <x v="23"/>
    <s v="0"/>
    <s v="0110"/>
    <s v="BFC-90"/>
    <s v="PP01"/>
    <s v="ASSY IN PROCESS INSPECTION"/>
    <x v="9"/>
    <d v="2019-09-12T00:00:00"/>
    <d v="1899-12-30T10:51:19"/>
    <d v="2019-09-12T00:00:00"/>
    <d v="1899-12-30T10:51:19"/>
    <n v="20"/>
    <s v="MIN"/>
    <n v="20"/>
    <n v="20"/>
    <s v="MIN"/>
    <s v="CNF  ORSP PRT  REL  TECO"/>
  </r>
  <r>
    <n v="1546532"/>
    <x v="23"/>
    <s v="0"/>
    <s v="0120"/>
    <s v="BFC-90"/>
    <s v="PP01"/>
    <s v="ASSY IN PROCESS INSPECTION"/>
    <x v="10"/>
    <d v="2019-09-12T00:00:00"/>
    <d v="1899-12-30T10:51:22"/>
    <d v="2019-09-12T00:00:00"/>
    <d v="1899-12-30T10:51:22"/>
    <n v="50"/>
    <s v="MIN"/>
    <n v="50"/>
    <n v="50"/>
    <s v="MIN"/>
    <s v="CNF  ORSP PRT  REL  TECO"/>
  </r>
  <r>
    <n v="1546532"/>
    <x v="23"/>
    <s v="0"/>
    <s v="0130"/>
    <s v="BFC-99"/>
    <s v="PP01"/>
    <s v="FINAL INSPECTION"/>
    <x v="18"/>
    <d v="2019-09-12T00:00:00"/>
    <d v="1899-12-30T10:51:25"/>
    <d v="2019-09-12T00:00:00"/>
    <d v="1899-12-30T10:51:25"/>
    <n v="10"/>
    <s v="MIN"/>
    <n v="10"/>
    <n v="10"/>
    <s v="MIN"/>
    <s v="CNF  ORSP PRT  REL  TECO"/>
  </r>
  <r>
    <n v="1546532"/>
    <x v="23"/>
    <s v="0"/>
    <s v="0140"/>
    <s v="BFC-99"/>
    <s v="PP03"/>
    <s v="FINAL INSPECTION"/>
    <x v="11"/>
    <d v="2019-09-12T00:00:00"/>
    <d v="1899-12-30T12:26:31"/>
    <d v="2019-09-12T00:00:00"/>
    <d v="1899-12-30T12:26:31"/>
    <n v="10"/>
    <s v="MIN"/>
    <n v="10"/>
    <n v="10"/>
    <s v="MIN"/>
    <s v="CNF  ORSP PRT  REL  TECO"/>
  </r>
  <r>
    <n v="1546532"/>
    <x v="23"/>
    <s v="1"/>
    <s v="0010"/>
    <s v="BFC-10"/>
    <s v="PP95"/>
    <s v="ASSEMBLY"/>
    <x v="12"/>
    <d v="2019-09-01T00:00:00"/>
    <d v="1899-12-30T13:57:31"/>
    <d v="2019-09-04T00:00:00"/>
    <d v="1899-12-30T17:51:17"/>
    <n v="33.146000000000001"/>
    <s v="H"/>
    <n v="1988.76"/>
    <n v="1"/>
    <s v="MIN"/>
    <s v="CNF  PRT  REL  TECO"/>
  </r>
  <r>
    <n v="1546532"/>
    <x v="2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33"/>
    <x v="23"/>
    <s v="0"/>
    <s v="0010"/>
    <s v="BFC-10"/>
    <s v="PP01"/>
    <s v="ASSEMBLY"/>
    <x v="0"/>
    <d v="2019-08-28T00:00:00"/>
    <d v="1899-12-30T10:21:37"/>
    <d v="2019-08-28T00:00:00"/>
    <d v="1899-12-30T10:47:09"/>
    <n v="12.766999999999999"/>
    <s v="MIN"/>
    <n v="12.766999999999999"/>
    <n v="20"/>
    <s v="MIN"/>
    <s v="CNF  PRT  REL  TECO"/>
  </r>
  <r>
    <n v="1546533"/>
    <x v="23"/>
    <s v="0"/>
    <s v="0020"/>
    <s v="BFC-90"/>
    <s v="PP01"/>
    <s v="ASSY IN PROCESS INSPECTION"/>
    <x v="1"/>
    <d v="2019-08-28T00:00:00"/>
    <d v="1899-12-30T11:09:36"/>
    <d v="2019-08-28T00:00:00"/>
    <d v="1899-12-30T11:09:36"/>
    <n v="30"/>
    <s v="MIN"/>
    <n v="30"/>
    <n v="30"/>
    <s v="MIN"/>
    <s v="CNF  ORSP PRT  REL  TECO"/>
  </r>
  <r>
    <n v="1546533"/>
    <x v="23"/>
    <s v="0"/>
    <s v="0030"/>
    <s v="BFC-10"/>
    <s v="PP01"/>
    <s v="ASSEMBLY"/>
    <x v="2"/>
    <d v="2019-08-28T00:00:00"/>
    <d v="1899-12-30T11:12:12"/>
    <d v="2019-08-29T00:00:00"/>
    <d v="1899-12-30T11:48:12"/>
    <n v="3.2130000000000001"/>
    <s v="H"/>
    <n v="192.78"/>
    <n v="200"/>
    <s v="MIN"/>
    <s v="CNF  PRT  REL  TECO"/>
  </r>
  <r>
    <n v="1546533"/>
    <x v="23"/>
    <s v="0"/>
    <s v="0040"/>
    <s v="BFC-10"/>
    <s v="PP01"/>
    <s v="ASSEMBLY"/>
    <x v="3"/>
    <d v="2019-09-01T00:00:00"/>
    <d v="1899-12-30T07:47:29"/>
    <d v="2019-09-04T00:00:00"/>
    <d v="1899-12-30T11:27:22"/>
    <n v="23.803000000000001"/>
    <s v="H"/>
    <n v="1428.18"/>
    <n v="500"/>
    <s v="MIN"/>
    <s v="CNF  PRT  REL  TECO"/>
  </r>
  <r>
    <n v="1546533"/>
    <x v="23"/>
    <s v="0"/>
    <s v="0050"/>
    <s v="BFC-90"/>
    <s v="PP01"/>
    <s v="ASSY IN PROCESS INSPECTION"/>
    <x v="4"/>
    <d v="2019-09-04T00:00:00"/>
    <d v="1899-12-30T13:24:36"/>
    <d v="2019-09-04T00:00:00"/>
    <d v="1899-12-30T13:24:36"/>
    <n v="20"/>
    <s v="MIN"/>
    <n v="20"/>
    <n v="20"/>
    <s v="MIN"/>
    <s v="CNF  ORSP PRT  REL  TECO"/>
  </r>
  <r>
    <n v="1546533"/>
    <x v="23"/>
    <s v="0"/>
    <s v="0060"/>
    <s v="BFC-90"/>
    <s v="PP01"/>
    <s v="ASSY IN PROCESS INSPECTION"/>
    <x v="5"/>
    <d v="2019-09-04T00:00:00"/>
    <d v="1899-12-30T13:24:46"/>
    <d v="2019-09-04T00:00:00"/>
    <d v="1899-12-30T13:24:46"/>
    <n v="20"/>
    <s v="MIN"/>
    <n v="20"/>
    <n v="20"/>
    <s v="MIN"/>
    <s v="CNF  ORSP PRT  REL  TECO"/>
  </r>
  <r>
    <n v="1546533"/>
    <x v="23"/>
    <s v="0"/>
    <s v="0070"/>
    <s v="PFC-20"/>
    <s v="PP01"/>
    <s v="PAINT"/>
    <x v="6"/>
    <d v="2019-09-04T00:00:00"/>
    <d v="1899-12-30T16:15:03"/>
    <d v="2019-09-05T00:00:00"/>
    <d v="1899-12-30T12:44:27"/>
    <n v="9.7439999999999998"/>
    <s v="H"/>
    <n v="584.64"/>
    <n v="450"/>
    <s v="MIN"/>
    <s v="CNF  PRT  REL  TECO"/>
  </r>
  <r>
    <n v="1546533"/>
    <x v="23"/>
    <s v="0"/>
    <s v="0080"/>
    <s v="PFC-99"/>
    <s v="PP01"/>
    <s v="PAINT INSPECTION"/>
    <x v="7"/>
    <d v="2019-09-08T00:00:00"/>
    <d v="1899-12-30T08:21:03"/>
    <d v="2019-09-08T00:00:00"/>
    <d v="1899-12-30T08:21:03"/>
    <n v="20"/>
    <s v="MIN"/>
    <n v="20"/>
    <n v="20"/>
    <s v="MIN"/>
    <s v="CNF  ORSP PRT  REL  TECO"/>
  </r>
  <r>
    <n v="1546533"/>
    <x v="2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33"/>
    <x v="23"/>
    <s v="0"/>
    <s v="0100"/>
    <s v="BFC-10"/>
    <s v="PP01"/>
    <s v="ASSEMBLY"/>
    <x v="8"/>
    <d v="2019-09-11T00:00:00"/>
    <d v="1899-12-30T14:14:13"/>
    <d v="2019-09-11T00:00:00"/>
    <d v="1899-12-30T15:18:43"/>
    <n v="16.149999999999999"/>
    <s v="MIN"/>
    <n v="16.149999999999999"/>
    <n v="40"/>
    <s v="MIN"/>
    <s v="CNF  PRT  REL  TECO"/>
  </r>
  <r>
    <n v="1546533"/>
    <x v="23"/>
    <s v="0"/>
    <s v="0110"/>
    <s v="BFC-90"/>
    <s v="PP01"/>
    <s v="ASSY IN PROCESS INSPECTION"/>
    <x v="9"/>
    <d v="2019-09-12T00:00:00"/>
    <d v="1899-12-30T13:35:46"/>
    <d v="2019-09-12T00:00:00"/>
    <d v="1899-12-30T13:35:46"/>
    <n v="20"/>
    <s v="MIN"/>
    <n v="20"/>
    <n v="20"/>
    <s v="MIN"/>
    <s v="CNF  ORSP PRT  REL  TECO"/>
  </r>
  <r>
    <n v="1546533"/>
    <x v="23"/>
    <s v="0"/>
    <s v="0120"/>
    <s v="BFC-90"/>
    <s v="PP01"/>
    <s v="ASSY IN PROCESS INSPECTION"/>
    <x v="10"/>
    <d v="2019-09-12T00:00:00"/>
    <d v="1899-12-30T13:35:49"/>
    <d v="2019-09-12T00:00:00"/>
    <d v="1899-12-30T13:35:49"/>
    <n v="50"/>
    <s v="MIN"/>
    <n v="50"/>
    <n v="50"/>
    <s v="MIN"/>
    <s v="CNF  ORSP PRT  REL  TECO"/>
  </r>
  <r>
    <n v="1546533"/>
    <x v="23"/>
    <s v="0"/>
    <s v="0130"/>
    <s v="BFC-99"/>
    <s v="PP01"/>
    <s v="FINAL INSPECTION"/>
    <x v="18"/>
    <d v="2019-09-12T00:00:00"/>
    <d v="1899-12-30T13:35:54"/>
    <d v="2019-09-12T00:00:00"/>
    <d v="1899-12-30T13:35:54"/>
    <n v="10"/>
    <s v="MIN"/>
    <n v="10"/>
    <n v="10"/>
    <s v="MIN"/>
    <s v="CNF  ORSP PRT  REL  TECO"/>
  </r>
  <r>
    <n v="1546533"/>
    <x v="23"/>
    <s v="0"/>
    <s v="0140"/>
    <s v="BFC-99"/>
    <s v="PP03"/>
    <s v="FINAL INSPECTION"/>
    <x v="11"/>
    <d v="2019-09-15T00:00:00"/>
    <d v="1899-12-30T08:17:22"/>
    <d v="2019-09-15T00:00:00"/>
    <d v="1899-12-30T08:17:22"/>
    <n v="10"/>
    <s v="MIN"/>
    <n v="10"/>
    <n v="10"/>
    <s v="MIN"/>
    <s v="CNF  ORSP PRT  REL  TECO"/>
  </r>
  <r>
    <n v="1546533"/>
    <x v="23"/>
    <s v="1"/>
    <s v="0010"/>
    <s v="BFC-10"/>
    <s v="PP95"/>
    <s v="ASSEMBLY"/>
    <x v="12"/>
    <d v="2019-08-29T00:00:00"/>
    <d v="1899-12-30T12:01:54"/>
    <d v="2019-09-04T00:00:00"/>
    <d v="1899-12-30T13:07:09"/>
    <n v="12.117000000000001"/>
    <s v="H"/>
    <n v="727.0200000000001"/>
    <n v="1"/>
    <s v="MIN"/>
    <s v="CNF  PRT  REL  TECO"/>
  </r>
  <r>
    <n v="1546533"/>
    <x v="23"/>
    <s v="2"/>
    <s v="0070"/>
    <s v="PFC-20"/>
    <s v="PP95"/>
    <s v="PAINT"/>
    <x v="13"/>
    <d v="2019-09-05T00:00:00"/>
    <d v="1899-12-30T11:34:22"/>
    <d v="2019-09-05T00:00:00"/>
    <d v="1899-12-30T13:16:06"/>
    <n v="1.696"/>
    <s v="H"/>
    <n v="101.75999999999999"/>
    <n v="5"/>
    <s v="MIN"/>
    <s v="CNF  PRT  REL  TECO"/>
  </r>
  <r>
    <n v="1546534"/>
    <x v="23"/>
    <s v="0"/>
    <s v="0010"/>
    <s v="BFC-10"/>
    <s v="PP01"/>
    <s v="ASSEMBLY"/>
    <x v="0"/>
    <d v="2019-08-27T00:00:00"/>
    <d v="1899-12-30T09:02:21"/>
    <d v="2019-08-27T00:00:00"/>
    <d v="1899-12-30T09:24:22"/>
    <n v="11.016999999999999"/>
    <s v="MIN"/>
    <n v="11.016999999999999"/>
    <n v="20"/>
    <s v="MIN"/>
    <s v="CNF  PRT  REL  TECO"/>
  </r>
  <r>
    <n v="1546534"/>
    <x v="23"/>
    <s v="0"/>
    <s v="0020"/>
    <s v="BFC-90"/>
    <s v="PP01"/>
    <s v="ASSY IN PROCESS INSPECTION"/>
    <x v="1"/>
    <d v="2019-08-27T00:00:00"/>
    <d v="1899-12-30T10:03:40"/>
    <d v="2019-08-27T00:00:00"/>
    <d v="1899-12-30T10:03:40"/>
    <n v="30"/>
    <s v="MIN"/>
    <n v="30"/>
    <n v="30"/>
    <s v="MIN"/>
    <s v="CNF  ORSP PRT  REL  TECO"/>
  </r>
  <r>
    <n v="1546534"/>
    <x v="23"/>
    <s v="0"/>
    <s v="0030"/>
    <s v="BFC-10"/>
    <s v="PP01"/>
    <s v="ASSEMBLY"/>
    <x v="2"/>
    <d v="2019-08-27T00:00:00"/>
    <d v="1899-12-30T10:27:36"/>
    <d v="2019-08-28T00:00:00"/>
    <d v="1899-12-30T10:06:36"/>
    <n v="5.9359999999999999"/>
    <s v="H"/>
    <n v="356.15999999999997"/>
    <n v="200"/>
    <s v="MIN"/>
    <s v="CNF  PRT  REL  TECO"/>
  </r>
  <r>
    <n v="1546534"/>
    <x v="23"/>
    <s v="0"/>
    <s v="0040"/>
    <s v="BFC-10"/>
    <s v="PP01"/>
    <s v="ASSEMBLY"/>
    <x v="3"/>
    <d v="2019-08-29T00:00:00"/>
    <d v="1899-12-30T14:45:33"/>
    <d v="2019-09-03T00:00:00"/>
    <d v="1899-12-30T12:18:39"/>
    <n v="3.5710000000000002"/>
    <s v="H"/>
    <n v="214.26000000000002"/>
    <n v="500"/>
    <s v="MIN"/>
    <s v="CNF  PRT  REL  TECO"/>
  </r>
  <r>
    <n v="1546534"/>
    <x v="23"/>
    <s v="0"/>
    <s v="0050"/>
    <s v="BFC-90"/>
    <s v="PP01"/>
    <s v="ASSY IN PROCESS INSPECTION"/>
    <x v="4"/>
    <d v="2019-09-03T00:00:00"/>
    <d v="1899-12-30T12:26:23"/>
    <d v="2019-09-03T00:00:00"/>
    <d v="1899-12-30T12:26:23"/>
    <n v="20"/>
    <s v="MIN"/>
    <n v="20"/>
    <n v="20"/>
    <s v="MIN"/>
    <s v="CNF  ORSP PRT  REL  TECO"/>
  </r>
  <r>
    <n v="1546534"/>
    <x v="23"/>
    <s v="0"/>
    <s v="0060"/>
    <s v="BFC-90"/>
    <s v="PP01"/>
    <s v="ASSY IN PROCESS INSPECTION"/>
    <x v="5"/>
    <d v="2019-09-03T00:00:00"/>
    <d v="1899-12-30T12:26:58"/>
    <d v="2019-09-03T00:00:00"/>
    <d v="1899-12-30T12:26:58"/>
    <n v="20"/>
    <s v="MIN"/>
    <n v="20"/>
    <n v="20"/>
    <s v="MIN"/>
    <s v="CNF  ORSP PRT  REL  TECO"/>
  </r>
  <r>
    <n v="1546534"/>
    <x v="23"/>
    <s v="0"/>
    <s v="0070"/>
    <s v="PFC-20"/>
    <s v="PP01"/>
    <s v="PAINT"/>
    <x v="6"/>
    <d v="2019-09-03T00:00:00"/>
    <d v="1899-12-30T12:39:11"/>
    <d v="2019-09-04T00:00:00"/>
    <d v="1899-12-30T01:37:10"/>
    <n v="23260"/>
    <s v="S"/>
    <n v="387.66666666666669"/>
    <n v="450"/>
    <s v="MIN"/>
    <s v="CNF  PRT  REL  TECO"/>
  </r>
  <r>
    <n v="1546534"/>
    <x v="23"/>
    <s v="0"/>
    <s v="0080"/>
    <s v="PFC-99"/>
    <s v="PP01"/>
    <s v="PAINT INSPECTION"/>
    <x v="7"/>
    <d v="2019-09-04T00:00:00"/>
    <d v="1899-12-30T13:29:48"/>
    <d v="2019-09-04T00:00:00"/>
    <d v="1899-12-30T13:29:48"/>
    <n v="20"/>
    <s v="MIN"/>
    <n v="20"/>
    <n v="20"/>
    <s v="MIN"/>
    <s v="CNF  ORSP PRT  REL  TECO"/>
  </r>
  <r>
    <n v="1546534"/>
    <x v="23"/>
    <s v="0"/>
    <s v="0100"/>
    <s v="BFC-10"/>
    <s v="PP01"/>
    <s v="ASSEMBLY"/>
    <x v="8"/>
    <d v="2019-09-11T00:00:00"/>
    <d v="1899-12-30T17:08:04"/>
    <d v="2019-09-11T00:00:00"/>
    <d v="1899-12-30T17:42:28"/>
    <n v="34.4"/>
    <s v="MIN"/>
    <n v="34.4"/>
    <n v="40"/>
    <s v="MIN"/>
    <s v="CNF  PRT  REL  TECO"/>
  </r>
  <r>
    <n v="1546534"/>
    <x v="23"/>
    <s v="0"/>
    <s v="0110"/>
    <s v="BFC-90"/>
    <s v="PP01"/>
    <s v="ASSY IN PROCESS INSPECTION"/>
    <x v="9"/>
    <d v="2019-09-11T00:00:00"/>
    <d v="1899-12-30T16:56:05"/>
    <d v="2019-09-11T00:00:00"/>
    <d v="1899-12-30T16:56:05"/>
    <n v="20"/>
    <s v="MIN"/>
    <n v="20"/>
    <n v="20"/>
    <s v="MIN"/>
    <s v="CNF  ORSP PRT  REL  TECO"/>
  </r>
  <r>
    <n v="1546534"/>
    <x v="23"/>
    <s v="0"/>
    <s v="0120"/>
    <s v="BFC-90"/>
    <s v="PP01"/>
    <s v="ASSY IN PROCESS INSPECTION"/>
    <x v="10"/>
    <d v="2019-09-11T00:00:00"/>
    <d v="1899-12-30T16:56:08"/>
    <d v="2019-09-11T00:00:00"/>
    <d v="1899-12-30T16:56:08"/>
    <n v="50"/>
    <s v="MIN"/>
    <n v="50"/>
    <n v="50"/>
    <s v="MIN"/>
    <s v="CNF  ORSP PRT  REL  TECO"/>
  </r>
  <r>
    <n v="1546534"/>
    <x v="23"/>
    <s v="0"/>
    <s v="0140"/>
    <s v="BFC-99"/>
    <s v="PP03"/>
    <s v="FINAL INSPECTION"/>
    <x v="11"/>
    <d v="2019-09-12T00:00:00"/>
    <d v="1899-12-30T08:30:48"/>
    <d v="2019-09-12T00:00:00"/>
    <d v="1899-12-30T08:30:48"/>
    <n v="10"/>
    <s v="MIN"/>
    <n v="10"/>
    <n v="10"/>
    <s v="MIN"/>
    <s v="CNF  ORSP PRT  REL  TECO"/>
  </r>
  <r>
    <n v="1546534"/>
    <x v="23"/>
    <s v="1"/>
    <s v="0010"/>
    <s v="BFC-10"/>
    <s v="PP95"/>
    <s v="ASSEMBLY"/>
    <x v="12"/>
    <d v="2019-08-28T00:00:00"/>
    <d v="1899-12-30T07:48:17"/>
    <d v="2019-08-28T00:00:00"/>
    <d v="1899-12-30T15:50:41"/>
    <n v="8.0399999999999991"/>
    <s v="H"/>
    <n v="482.4"/>
    <n v="1"/>
    <s v="MIN"/>
    <s v="CNF  PRT  REL  TECO"/>
  </r>
  <r>
    <n v="1546534"/>
    <x v="2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34"/>
    <x v="23"/>
    <s v="3"/>
    <s v="0070"/>
    <s v="PFC-20"/>
    <s v="PP95"/>
    <s v="PAINT"/>
    <x v="14"/>
    <m/>
    <d v="1899-12-30T00:00:00"/>
    <m/>
    <d v="1899-12-30T00:00:00"/>
    <n v="0"/>
    <s v=""/>
    <m/>
    <n v="5"/>
    <s v="MIN"/>
    <s v="PRT  REL  TECO"/>
  </r>
  <r>
    <n v="1546534"/>
    <x v="23"/>
    <s v="4"/>
    <s v="0070"/>
    <s v="PFC-20"/>
    <s v="PP95"/>
    <s v="PAINT"/>
    <x v="15"/>
    <m/>
    <d v="1899-12-30T00:00:00"/>
    <m/>
    <d v="1899-12-30T00:00:00"/>
    <n v="0"/>
    <s v=""/>
    <m/>
    <n v="5"/>
    <s v="MIN"/>
    <s v="PRT  REL  TECO"/>
  </r>
  <r>
    <n v="1546534"/>
    <x v="23"/>
    <s v="5"/>
    <s v="0030"/>
    <s v="BFC-50"/>
    <s v="PP95"/>
    <s v="ASSEMBLY REPAIRS"/>
    <x v="16"/>
    <m/>
    <d v="1899-12-30T00:00:00"/>
    <m/>
    <d v="1899-12-30T00:00:00"/>
    <n v="0"/>
    <s v=""/>
    <m/>
    <n v="5"/>
    <s v="MIN"/>
    <s v="PRT  REL  TECO"/>
  </r>
  <r>
    <n v="1546535"/>
    <x v="23"/>
    <s v="0"/>
    <s v="0010"/>
    <s v="BFC-10"/>
    <s v="PP01"/>
    <s v="ASSEMBLY"/>
    <x v="19"/>
    <d v="2019-08-28T00:00:00"/>
    <d v="1899-12-30T10:09:34"/>
    <d v="2019-08-28T00:00:00"/>
    <d v="1899-12-30T10:47:40"/>
    <n v="38.1"/>
    <s v="MIN"/>
    <n v="38.1"/>
    <n v="20"/>
    <s v="MIN"/>
    <s v="CNF  PRT  REL  TECO"/>
  </r>
  <r>
    <n v="1546535"/>
    <x v="23"/>
    <s v="0"/>
    <s v="0020"/>
    <s v="BFC-90"/>
    <s v="PP01"/>
    <s v="ASSY IN PROCESS INSPECTION"/>
    <x v="1"/>
    <d v="2019-08-28T00:00:00"/>
    <d v="1899-12-30T14:17:19"/>
    <d v="2019-08-28T00:00:00"/>
    <d v="1899-12-30T14:17:19"/>
    <n v="30"/>
    <s v="MIN"/>
    <n v="30"/>
    <n v="30"/>
    <s v="MIN"/>
    <s v="CNF  ORSP PRT  REL  TECO"/>
  </r>
  <r>
    <n v="1546535"/>
    <x v="23"/>
    <s v="0"/>
    <s v="0030"/>
    <s v="BFC-10"/>
    <s v="PP01"/>
    <s v="ASSEMBLY"/>
    <x v="2"/>
    <d v="2019-09-04T00:00:00"/>
    <d v="1899-12-30T08:02:41"/>
    <d v="2019-09-04T00:00:00"/>
    <d v="1899-12-30T08:35:02"/>
    <n v="32.35"/>
    <s v="MIN"/>
    <n v="32.35"/>
    <n v="200"/>
    <s v="MIN"/>
    <s v="CNF  PRT  REL  TECO"/>
  </r>
  <r>
    <n v="1546535"/>
    <x v="23"/>
    <s v="0"/>
    <s v="0040"/>
    <s v="BFC-10"/>
    <s v="PP01"/>
    <s v="ASSEMBLY"/>
    <x v="3"/>
    <d v="2019-09-04T00:00:00"/>
    <d v="1899-12-30T08:35:39"/>
    <d v="2019-09-04T00:00:00"/>
    <d v="1899-12-30T10:07:27"/>
    <n v="86.882999999999996"/>
    <s v="MIN"/>
    <n v="86.882999999999996"/>
    <n v="500"/>
    <s v="MIN"/>
    <s v="CNF  PRT  REL  TECO"/>
  </r>
  <r>
    <n v="1546535"/>
    <x v="23"/>
    <s v="0"/>
    <s v="0050"/>
    <s v="BFC-90"/>
    <s v="PP01"/>
    <s v="ASSY IN PROCESS INSPECTION"/>
    <x v="4"/>
    <d v="2019-09-04T00:00:00"/>
    <d v="1899-12-30T11:05:53"/>
    <d v="2019-09-04T00:00:00"/>
    <d v="1899-12-30T11:05:53"/>
    <n v="20"/>
    <s v="MIN"/>
    <n v="20"/>
    <n v="20"/>
    <s v="MIN"/>
    <s v="CNF  ORSP PRT  REL  TECO"/>
  </r>
  <r>
    <n v="1546535"/>
    <x v="23"/>
    <s v="0"/>
    <s v="0060"/>
    <s v="BFC-90"/>
    <s v="PP01"/>
    <s v="ASSY IN PROCESS INSPECTION"/>
    <x v="5"/>
    <d v="2019-09-04T00:00:00"/>
    <d v="1899-12-30T11:06:03"/>
    <d v="2019-09-04T00:00:00"/>
    <d v="1899-12-30T11:06:03"/>
    <n v="20"/>
    <s v="MIN"/>
    <n v="20"/>
    <n v="20"/>
    <s v="MIN"/>
    <s v="CNF  ORSP PRT  REL  TECO"/>
  </r>
  <r>
    <n v="1546535"/>
    <x v="23"/>
    <s v="0"/>
    <s v="0070"/>
    <s v="PFC-20"/>
    <s v="PP01"/>
    <s v="PAINT"/>
    <x v="6"/>
    <d v="2019-09-04T00:00:00"/>
    <d v="1899-12-30T14:04:01"/>
    <d v="2019-09-05T00:00:00"/>
    <d v="1899-12-30T04:16:16"/>
    <n v="8.5410000000000004"/>
    <s v="H"/>
    <n v="512.46"/>
    <n v="450"/>
    <s v="MIN"/>
    <s v="CNF  PRT  REL  TECO"/>
  </r>
  <r>
    <n v="1546535"/>
    <x v="23"/>
    <s v="0"/>
    <s v="0080"/>
    <s v="PFC-99"/>
    <s v="PP01"/>
    <s v="PAINT INSPECTION"/>
    <x v="7"/>
    <d v="2019-09-05T00:00:00"/>
    <d v="1899-12-30T08:21:25"/>
    <d v="2019-09-05T00:00:00"/>
    <d v="1899-12-30T08:21:25"/>
    <n v="20"/>
    <s v="MIN"/>
    <n v="20"/>
    <n v="20"/>
    <s v="MIN"/>
    <s v="CNF  ORSP PRT  REL  TECO"/>
  </r>
  <r>
    <n v="1546535"/>
    <x v="2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35"/>
    <x v="23"/>
    <s v="0"/>
    <s v="0100"/>
    <s v="BFC-10"/>
    <s v="PP01"/>
    <s v="ASSEMBLY"/>
    <x v="8"/>
    <d v="2019-09-11T00:00:00"/>
    <d v="1899-12-30T15:19:32"/>
    <d v="2019-09-11T00:00:00"/>
    <d v="1899-12-30T15:34:40"/>
    <n v="15.132999999999999"/>
    <s v="MIN"/>
    <n v="15.132999999999999"/>
    <n v="40"/>
    <s v="MIN"/>
    <s v="CNF  PRT  REL  TECO"/>
  </r>
  <r>
    <n v="1546535"/>
    <x v="23"/>
    <s v="0"/>
    <s v="0110"/>
    <s v="BFC-90"/>
    <s v="PP01"/>
    <s v="ASSY IN PROCESS INSPECTION"/>
    <x v="9"/>
    <d v="2019-09-11T00:00:00"/>
    <d v="1899-12-30T16:42:23"/>
    <d v="2019-09-11T00:00:00"/>
    <d v="1899-12-30T16:42:23"/>
    <n v="20"/>
    <s v="MIN"/>
    <n v="20"/>
    <n v="20"/>
    <s v="MIN"/>
    <s v="CNF  ORSP PRT  REL  TECO"/>
  </r>
  <r>
    <n v="1546535"/>
    <x v="23"/>
    <s v="0"/>
    <s v="0120"/>
    <s v="BFC-90"/>
    <s v="PP01"/>
    <s v="ASSY IN PROCESS INSPECTION"/>
    <x v="10"/>
    <d v="2019-09-11T00:00:00"/>
    <d v="1899-12-30T16:42:26"/>
    <d v="2019-09-11T00:00:00"/>
    <d v="1899-12-30T16:42:26"/>
    <n v="50"/>
    <s v="MIN"/>
    <n v="50"/>
    <n v="50"/>
    <s v="MIN"/>
    <s v="CNF  ORSP PRT  REL  TECO"/>
  </r>
  <r>
    <n v="1546535"/>
    <x v="23"/>
    <s v="0"/>
    <s v="0130"/>
    <s v="BFC-99"/>
    <s v="PP01"/>
    <s v="FINAL INSPECTION"/>
    <x v="18"/>
    <d v="2019-09-11T00:00:00"/>
    <d v="1899-12-30T16:42:29"/>
    <d v="2019-09-11T00:00:00"/>
    <d v="1899-12-30T16:42:29"/>
    <n v="10"/>
    <s v="MIN"/>
    <n v="10"/>
    <n v="10"/>
    <s v="MIN"/>
    <s v="CNF  ORSP PRT  REL  TECO"/>
  </r>
  <r>
    <n v="1546535"/>
    <x v="23"/>
    <s v="0"/>
    <s v="0140"/>
    <s v="BFC-99"/>
    <s v="PP03"/>
    <s v="FINAL INSPECTION"/>
    <x v="11"/>
    <d v="2019-09-11T00:00:00"/>
    <d v="1899-12-30T16:44:43"/>
    <d v="2019-09-11T00:00:00"/>
    <d v="1899-12-30T16:44:43"/>
    <n v="10"/>
    <s v="MIN"/>
    <n v="10"/>
    <n v="10"/>
    <s v="MIN"/>
    <s v="CNF  ORSP PRT  REL  TECO"/>
  </r>
  <r>
    <n v="1546535"/>
    <x v="23"/>
    <s v="1"/>
    <s v="0010"/>
    <s v="BFC-10"/>
    <s v="PP95"/>
    <s v="ASSEMBLY"/>
    <x v="12"/>
    <d v="2019-09-01T00:00:00"/>
    <d v="1899-12-30T07:27:32"/>
    <d v="2019-09-03T00:00:00"/>
    <d v="1899-12-30T14:25:08"/>
    <n v="29.184000000000001"/>
    <s v="H"/>
    <n v="1751.04"/>
    <n v="1"/>
    <s v="MIN"/>
    <s v="CNF  PRT  REL  TECO"/>
  </r>
  <r>
    <n v="1546535"/>
    <x v="2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6536"/>
    <x v="23"/>
    <s v="0"/>
    <s v="0010"/>
    <s v="BFC-10"/>
    <s v="PP01"/>
    <s v="ASSEMBLY"/>
    <x v="0"/>
    <d v="2019-08-27T00:00:00"/>
    <d v="1899-12-30T08:12:32"/>
    <d v="2019-08-27T00:00:00"/>
    <d v="1899-12-30T08:41:50"/>
    <n v="29.3"/>
    <s v="MIN"/>
    <n v="29.3"/>
    <n v="20"/>
    <s v="MIN"/>
    <s v="CNF  PRT  REL  TECO"/>
  </r>
  <r>
    <n v="1546536"/>
    <x v="23"/>
    <s v="0"/>
    <s v="0020"/>
    <s v="BFC-90"/>
    <s v="PP01"/>
    <s v="ASSY IN PROCESS INSPECTION"/>
    <x v="1"/>
    <d v="2019-08-27T00:00:00"/>
    <d v="1899-12-30T08:56:01"/>
    <d v="2019-08-27T00:00:00"/>
    <d v="1899-12-30T08:56:01"/>
    <n v="30"/>
    <s v="MIN"/>
    <n v="30"/>
    <n v="30"/>
    <s v="MIN"/>
    <s v="CNF  ORSP PRT  REL  TECO"/>
  </r>
  <r>
    <n v="1546536"/>
    <x v="23"/>
    <s v="0"/>
    <s v="0030"/>
    <s v="BFC-10"/>
    <s v="PP01"/>
    <s v="ASSEMBLY"/>
    <x v="2"/>
    <d v="2019-08-27T00:00:00"/>
    <d v="1899-12-30T10:02:53"/>
    <d v="2019-08-28T00:00:00"/>
    <d v="1899-12-30T10:09:17"/>
    <n v="4.9720000000000004"/>
    <s v="H"/>
    <n v="298.32000000000005"/>
    <n v="200"/>
    <s v="MIN"/>
    <s v="CNF  PRT  REL  TECO"/>
  </r>
  <r>
    <n v="1546536"/>
    <x v="23"/>
    <s v="0"/>
    <s v="0040"/>
    <s v="BFC-10"/>
    <s v="PP01"/>
    <s v="ASSEMBLY"/>
    <x v="3"/>
    <d v="2019-08-29T00:00:00"/>
    <d v="1899-12-30T09:53:34"/>
    <d v="2019-09-03T00:00:00"/>
    <d v="1899-12-30T10:29:12"/>
    <n v="20.34"/>
    <s v="H"/>
    <n v="1220.4000000000001"/>
    <n v="500"/>
    <s v="MIN"/>
    <s v="CNF  PRT  REL  TECO"/>
  </r>
  <r>
    <n v="1546536"/>
    <x v="23"/>
    <s v="0"/>
    <s v="0050"/>
    <s v="BFC-90"/>
    <s v="PP01"/>
    <s v="ASSY IN PROCESS INSPECTION"/>
    <x v="4"/>
    <d v="2019-09-03T00:00:00"/>
    <d v="1899-12-30T12:24:42"/>
    <d v="2019-09-03T00:00:00"/>
    <d v="1899-12-30T12:24:42"/>
    <n v="20"/>
    <s v="MIN"/>
    <n v="20"/>
    <n v="20"/>
    <s v="MIN"/>
    <s v="CNF  ORSP PRT  REL  TECO"/>
  </r>
  <r>
    <n v="1546536"/>
    <x v="23"/>
    <s v="0"/>
    <s v="0060"/>
    <s v="BFC-90"/>
    <s v="PP01"/>
    <s v="ASSY IN PROCESS INSPECTION"/>
    <x v="5"/>
    <d v="2019-09-03T00:00:00"/>
    <d v="1899-12-30T12:25:02"/>
    <d v="2019-09-03T00:00:00"/>
    <d v="1899-12-30T12:25:02"/>
    <n v="20"/>
    <s v="MIN"/>
    <n v="20"/>
    <n v="20"/>
    <s v="MIN"/>
    <s v="CNF  ORSP PRT  REL  TECO"/>
  </r>
  <r>
    <n v="1546536"/>
    <x v="23"/>
    <s v="0"/>
    <s v="0070"/>
    <s v="PFC-20"/>
    <s v="PP01"/>
    <s v="PAINT"/>
    <x v="6"/>
    <d v="2019-09-03T00:00:00"/>
    <d v="1899-12-30T12:47:24"/>
    <d v="2019-09-04T00:00:00"/>
    <d v="1899-12-30T04:08:03"/>
    <n v="7.1159999999999997"/>
    <s v="H"/>
    <n v="426.96"/>
    <n v="450"/>
    <s v="MIN"/>
    <s v="CNF  PRT  REL  TECO"/>
  </r>
  <r>
    <n v="1546536"/>
    <x v="23"/>
    <s v="0"/>
    <s v="0080"/>
    <s v="PFC-99"/>
    <s v="PP01"/>
    <s v="PAINT INSPECTION"/>
    <x v="7"/>
    <d v="2019-09-04T00:00:00"/>
    <d v="1899-12-30T13:28:13"/>
    <d v="2019-09-04T00:00:00"/>
    <d v="1899-12-30T13:28:13"/>
    <n v="20"/>
    <s v="MIN"/>
    <n v="20"/>
    <n v="20"/>
    <s v="MIN"/>
    <s v="CNF  ORSP PRT  REL  TECO"/>
  </r>
  <r>
    <n v="1546536"/>
    <x v="2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6536"/>
    <x v="23"/>
    <s v="0"/>
    <s v="0100"/>
    <s v="BFC-10"/>
    <s v="PP01"/>
    <s v="ASSEMBLY"/>
    <x v="8"/>
    <d v="2019-09-11T00:00:00"/>
    <d v="1899-12-30T14:09:49"/>
    <d v="2019-09-11T00:00:00"/>
    <d v="1899-12-30T15:18:43"/>
    <n v="18.483000000000001"/>
    <s v="MIN"/>
    <n v="18.483000000000001"/>
    <n v="40"/>
    <s v="MIN"/>
    <s v="CNF  PRT  REL  TECO"/>
  </r>
  <r>
    <n v="1546536"/>
    <x v="23"/>
    <s v="0"/>
    <s v="0110"/>
    <s v="BFC-90"/>
    <s v="PP01"/>
    <s v="ASSY IN PROCESS INSPECTION"/>
    <x v="9"/>
    <d v="2019-09-11T00:00:00"/>
    <d v="1899-12-30T15:03:23"/>
    <d v="2019-09-11T00:00:00"/>
    <d v="1899-12-30T15:03:23"/>
    <n v="20"/>
    <s v="MIN"/>
    <n v="20"/>
    <n v="20"/>
    <s v="MIN"/>
    <s v="CNF  ORSP PRT  REL  TECO"/>
  </r>
  <r>
    <n v="1546536"/>
    <x v="23"/>
    <s v="0"/>
    <s v="0120"/>
    <s v="BFC-90"/>
    <s v="PP01"/>
    <s v="ASSY IN PROCESS INSPECTION"/>
    <x v="10"/>
    <d v="2019-09-11T00:00:00"/>
    <d v="1899-12-30T15:03:30"/>
    <d v="2019-09-11T00:00:00"/>
    <d v="1899-12-30T15:03:30"/>
    <n v="50"/>
    <s v="MIN"/>
    <n v="50"/>
    <n v="50"/>
    <s v="MIN"/>
    <s v="CNF  ORSP PRT  REL  TECO"/>
  </r>
  <r>
    <n v="1546536"/>
    <x v="23"/>
    <s v="0"/>
    <s v="0130"/>
    <s v="BFC-99"/>
    <s v="PP01"/>
    <s v="FINAL INSPECTION"/>
    <x v="18"/>
    <d v="2019-09-11T00:00:00"/>
    <d v="1899-12-30T15:03:33"/>
    <d v="2019-09-11T00:00:00"/>
    <d v="1899-12-30T15:03:33"/>
    <n v="10"/>
    <s v="MIN"/>
    <n v="10"/>
    <n v="10"/>
    <s v="MIN"/>
    <s v="CNF  ORSP PRT  REL  TECO"/>
  </r>
  <r>
    <n v="1546536"/>
    <x v="23"/>
    <s v="0"/>
    <s v="0140"/>
    <s v="BFC-99"/>
    <s v="PP03"/>
    <s v="FINAL INSPECTION"/>
    <x v="11"/>
    <d v="2019-09-12T00:00:00"/>
    <d v="1899-12-30T08:31:00"/>
    <d v="2019-09-12T00:00:00"/>
    <d v="1899-12-30T08:31:00"/>
    <n v="10"/>
    <s v="MIN"/>
    <n v="10"/>
    <n v="10"/>
    <s v="MIN"/>
    <s v="CNF  ORSP PRT  REL  TECO"/>
  </r>
  <r>
    <n v="1546536"/>
    <x v="23"/>
    <s v="1"/>
    <s v="0010"/>
    <s v="BFC-10"/>
    <s v="PP95"/>
    <s v="ASSEMBLY"/>
    <x v="12"/>
    <d v="2019-09-01T00:00:00"/>
    <d v="1899-12-30T12:02:55"/>
    <d v="2019-09-02T00:00:00"/>
    <d v="1899-12-30T17:49:43"/>
    <n v="13.37"/>
    <s v="H"/>
    <n v="802.19999999999993"/>
    <n v="1"/>
    <s v="MIN"/>
    <s v="CNF  PRT  REL  TECO"/>
  </r>
  <r>
    <n v="1546536"/>
    <x v="2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10"/>
    <x v="24"/>
    <s v="0"/>
    <s v="0010"/>
    <s v="BFC-10"/>
    <s v="PP01"/>
    <s v="ASSEMBLY"/>
    <x v="0"/>
    <d v="2019-09-02T00:00:00"/>
    <d v="1899-12-30T10:52:49"/>
    <d v="2019-09-02T00:00:00"/>
    <d v="1899-12-30T11:13:03"/>
    <n v="20.233000000000001"/>
    <s v="MIN"/>
    <n v="20.233000000000001"/>
    <n v="20"/>
    <s v="MIN"/>
    <s v="CNF  PRT  REL  TECO"/>
  </r>
  <r>
    <n v="1548110"/>
    <x v="24"/>
    <s v="0"/>
    <s v="0020"/>
    <s v="BFC-90"/>
    <s v="PP01"/>
    <s v="ASSY IN PROCESS INSPECTION"/>
    <x v="1"/>
    <d v="2019-09-02T00:00:00"/>
    <d v="1899-12-30T11:57:25"/>
    <d v="2019-09-02T00:00:00"/>
    <d v="1899-12-30T11:57:25"/>
    <n v="30"/>
    <s v="MIN"/>
    <n v="30"/>
    <n v="30"/>
    <s v="MIN"/>
    <s v="CNF  ORSP PRT  REL  TECO"/>
  </r>
  <r>
    <n v="1548110"/>
    <x v="24"/>
    <s v="0"/>
    <s v="0030"/>
    <s v="BFC-10"/>
    <s v="PP01"/>
    <s v="ASSEMBLY"/>
    <x v="2"/>
    <d v="2019-09-02T00:00:00"/>
    <d v="1899-12-30T12:01:36"/>
    <d v="2019-09-03T00:00:00"/>
    <d v="1899-12-30T11:16:24"/>
    <n v="222.90700000000001"/>
    <s v="MIN"/>
    <n v="222.90700000000001"/>
    <n v="200"/>
    <s v="MIN"/>
    <s v="CNF  PRT  REL  TECO"/>
  </r>
  <r>
    <n v="1548110"/>
    <x v="24"/>
    <s v="0"/>
    <s v="0040"/>
    <s v="BFC-10"/>
    <s v="PP01"/>
    <s v="ASSEMBLY"/>
    <x v="3"/>
    <d v="2019-09-03T00:00:00"/>
    <d v="1899-12-30T13:41:23"/>
    <d v="2019-09-05T00:00:00"/>
    <d v="1899-12-30T15:47:45"/>
    <n v="3.089"/>
    <s v="H"/>
    <n v="185.34"/>
    <n v="500"/>
    <s v="MIN"/>
    <s v="CNF  PRT  REL  TECO"/>
  </r>
  <r>
    <n v="1548110"/>
    <x v="24"/>
    <s v="0"/>
    <s v="0050"/>
    <s v="BFC-90"/>
    <s v="PP01"/>
    <s v="ASSY IN PROCESS INSPECTION"/>
    <x v="4"/>
    <d v="2019-09-08T00:00:00"/>
    <d v="1899-12-30T12:36:18"/>
    <d v="2019-09-08T00:00:00"/>
    <d v="1899-12-30T12:36:18"/>
    <n v="20"/>
    <s v="MIN"/>
    <n v="20"/>
    <n v="20"/>
    <s v="MIN"/>
    <s v="CNF  ORSP PRT  REL  TECO"/>
  </r>
  <r>
    <n v="1548110"/>
    <x v="24"/>
    <s v="0"/>
    <s v="0060"/>
    <s v="BFC-90"/>
    <s v="PP01"/>
    <s v="ASSY IN PROCESS INSPECTION"/>
    <x v="5"/>
    <d v="2019-09-08T00:00:00"/>
    <d v="1899-12-30T12:36:25"/>
    <d v="2019-09-08T00:00:00"/>
    <d v="1899-12-30T12:36:25"/>
    <n v="20"/>
    <s v="MIN"/>
    <n v="20"/>
    <n v="20"/>
    <s v="MIN"/>
    <s v="CNF  ORSP PRT  REL  TECO"/>
  </r>
  <r>
    <n v="1548110"/>
    <x v="24"/>
    <s v="0"/>
    <s v="0070"/>
    <s v="PFC-20"/>
    <s v="PP01"/>
    <s v="PAINT"/>
    <x v="6"/>
    <d v="2019-09-08T00:00:00"/>
    <d v="1899-12-30T13:40:41"/>
    <d v="2019-09-09T00:00:00"/>
    <d v="1899-12-30T04:20:12"/>
    <n v="2.9649999999999999"/>
    <s v="H"/>
    <n v="177.89999999999998"/>
    <n v="450"/>
    <s v="MIN"/>
    <s v="CNF  PRT  REL  TECO"/>
  </r>
  <r>
    <n v="1548110"/>
    <x v="24"/>
    <s v="0"/>
    <s v="0080"/>
    <s v="PFC-99"/>
    <s v="PP01"/>
    <s v="PAINT INSPECTION"/>
    <x v="7"/>
    <d v="2019-09-09T00:00:00"/>
    <d v="1899-12-30T14:20:39"/>
    <d v="2019-09-09T00:00:00"/>
    <d v="1899-12-30T14:20:39"/>
    <n v="20"/>
    <s v="MIN"/>
    <n v="20"/>
    <n v="20"/>
    <s v="MIN"/>
    <s v="CNF  ORSP PRT  REL  TECO"/>
  </r>
  <r>
    <n v="1548110"/>
    <x v="2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10"/>
    <x v="24"/>
    <s v="0"/>
    <s v="0100"/>
    <s v="BFC-10"/>
    <s v="PP01"/>
    <s v="ASSEMBLY"/>
    <x v="8"/>
    <d v="2019-09-15T00:00:00"/>
    <d v="1899-12-30T10:00:33"/>
    <d v="2019-09-15T00:00:00"/>
    <d v="1899-12-30T10:13:06"/>
    <n v="3.117"/>
    <s v="MIN"/>
    <n v="3.117"/>
    <n v="40"/>
    <s v="MIN"/>
    <s v="CNF  PRT  REL  TECO"/>
  </r>
  <r>
    <n v="1548110"/>
    <x v="24"/>
    <s v="0"/>
    <s v="0110"/>
    <s v="BFC-90"/>
    <s v="PP01"/>
    <s v="ASSY IN PROCESS INSPECTION"/>
    <x v="9"/>
    <d v="2019-09-16T00:00:00"/>
    <d v="1899-12-30T13:57:02"/>
    <d v="2019-09-16T00:00:00"/>
    <d v="1899-12-30T13:57:02"/>
    <n v="20"/>
    <s v="MIN"/>
    <n v="20"/>
    <n v="20"/>
    <s v="MIN"/>
    <s v="CNF  ORSP PRT  REL  TECO"/>
  </r>
  <r>
    <n v="1548110"/>
    <x v="24"/>
    <s v="0"/>
    <s v="0120"/>
    <s v="BFC-90"/>
    <s v="PP01"/>
    <s v="ASSY IN PROCESS INSPECTION"/>
    <x v="10"/>
    <d v="2019-09-16T00:00:00"/>
    <d v="1899-12-30T13:57:07"/>
    <d v="2019-09-16T00:00:00"/>
    <d v="1899-12-30T13:57:07"/>
    <n v="50"/>
    <s v="MIN"/>
    <n v="50"/>
    <n v="50"/>
    <s v="MIN"/>
    <s v="CNF  ORSP PRT  REL  TECO"/>
  </r>
  <r>
    <n v="1548110"/>
    <x v="24"/>
    <s v="0"/>
    <s v="0130"/>
    <s v="BFC-99"/>
    <s v="PP01"/>
    <s v="FINAL INSPECTION"/>
    <x v="18"/>
    <d v="2019-09-16T00:00:00"/>
    <d v="1899-12-30T13:57:10"/>
    <d v="2019-09-16T00:00:00"/>
    <d v="1899-12-30T13:57:10"/>
    <n v="10"/>
    <s v="MIN"/>
    <n v="10"/>
    <n v="10"/>
    <s v="MIN"/>
    <s v="CNF  ORSP PRT  REL  TECO"/>
  </r>
  <r>
    <n v="1548110"/>
    <x v="24"/>
    <s v="0"/>
    <s v="0140"/>
    <s v="BFC-99"/>
    <s v="PP03"/>
    <s v="FINAL INSPECTION"/>
    <x v="11"/>
    <d v="2019-09-17T00:00:00"/>
    <d v="1899-12-30T07:35:27"/>
    <d v="2019-09-17T00:00:00"/>
    <d v="1899-12-30T07:35:27"/>
    <n v="10"/>
    <s v="MIN"/>
    <n v="10"/>
    <n v="10"/>
    <s v="MIN"/>
    <s v="CNF  ORSP PRT  REL  TECO"/>
  </r>
  <r>
    <n v="1548110"/>
    <x v="24"/>
    <s v="1"/>
    <s v="0010"/>
    <s v="BFC-10"/>
    <s v="PP95"/>
    <s v="ASSEMBLY"/>
    <x v="12"/>
    <d v="2019-09-03T00:00:00"/>
    <d v="1899-12-30T10:55:25"/>
    <d v="2019-09-05T00:00:00"/>
    <d v="1899-12-30T15:52:21"/>
    <n v="1435.403"/>
    <s v="MIN"/>
    <n v="1435.403"/>
    <n v="1"/>
    <s v="MIN"/>
    <s v="CNF  PRT  REL  TECO"/>
  </r>
  <r>
    <n v="1548110"/>
    <x v="2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11"/>
    <x v="24"/>
    <s v="0"/>
    <s v="0010"/>
    <s v="BFC-10"/>
    <s v="PP01"/>
    <s v="ASSEMBLY"/>
    <x v="0"/>
    <d v="2019-09-01T00:00:00"/>
    <d v="1899-12-30T10:06:19"/>
    <d v="2019-09-01T00:00:00"/>
    <d v="1899-12-30T10:25:18"/>
    <n v="9.85"/>
    <s v="MIN"/>
    <n v="9.85"/>
    <n v="20"/>
    <s v="MIN"/>
    <s v="CNF  PRT  REL  TECO"/>
  </r>
  <r>
    <n v="1548111"/>
    <x v="24"/>
    <s v="0"/>
    <s v="0020"/>
    <s v="BFC-90"/>
    <s v="PP01"/>
    <s v="ASSY IN PROCESS INSPECTION"/>
    <x v="1"/>
    <d v="2019-09-01T00:00:00"/>
    <d v="1899-12-30T10:41:40"/>
    <d v="2019-09-01T00:00:00"/>
    <d v="1899-12-30T10:41:40"/>
    <n v="30"/>
    <s v="MIN"/>
    <n v="30"/>
    <n v="30"/>
    <s v="MIN"/>
    <s v="CNF  ORSP PRT  REL  TECO"/>
  </r>
  <r>
    <n v="1548111"/>
    <x v="24"/>
    <s v="0"/>
    <s v="0030"/>
    <s v="BFC-10"/>
    <s v="PP01"/>
    <s v="ASSEMBLY"/>
    <x v="2"/>
    <d v="2019-09-01T00:00:00"/>
    <d v="1899-12-30T10:45:54"/>
    <d v="2019-09-02T00:00:00"/>
    <d v="1899-12-30T12:26:46"/>
    <n v="5.7910000000000004"/>
    <s v="H"/>
    <n v="347.46000000000004"/>
    <n v="200"/>
    <s v="MIN"/>
    <s v="CNF  PRT  REL  TECO"/>
  </r>
  <r>
    <n v="1548111"/>
    <x v="24"/>
    <s v="0"/>
    <s v="0040"/>
    <s v="BFC-10"/>
    <s v="PP01"/>
    <s v="ASSEMBLY"/>
    <x v="3"/>
    <d v="2019-09-03T00:00:00"/>
    <d v="1899-12-30T07:47:31"/>
    <d v="2019-09-04T00:00:00"/>
    <d v="1899-12-30T17:55:32"/>
    <n v="18.765000000000001"/>
    <s v="H"/>
    <n v="1125.9000000000001"/>
    <n v="500"/>
    <s v="MIN"/>
    <s v="CNF  PRT  REL  TECO"/>
  </r>
  <r>
    <n v="1548111"/>
    <x v="24"/>
    <s v="0"/>
    <s v="0050"/>
    <s v="BFC-90"/>
    <s v="PP01"/>
    <s v="ASSY IN PROCESS INSPECTION"/>
    <x v="4"/>
    <d v="2019-09-08T00:00:00"/>
    <d v="1899-12-30T09:32:07"/>
    <d v="2019-09-08T00:00:00"/>
    <d v="1899-12-30T09:32:07"/>
    <n v="20"/>
    <s v="MIN"/>
    <n v="20"/>
    <n v="20"/>
    <s v="MIN"/>
    <s v="CNF  ORSP PRT  REL  TECO"/>
  </r>
  <r>
    <n v="1548111"/>
    <x v="24"/>
    <s v="0"/>
    <s v="0060"/>
    <s v="BFC-90"/>
    <s v="PP01"/>
    <s v="ASSY IN PROCESS INSPECTION"/>
    <x v="5"/>
    <d v="2019-09-08T00:00:00"/>
    <d v="1899-12-30T09:32:14"/>
    <d v="2019-09-08T00:00:00"/>
    <d v="1899-12-30T09:32:14"/>
    <n v="20"/>
    <s v="MIN"/>
    <n v="20"/>
    <n v="20"/>
    <s v="MIN"/>
    <s v="CNF  ORSP PRT  REL  TECO"/>
  </r>
  <r>
    <n v="1548111"/>
    <x v="24"/>
    <s v="0"/>
    <s v="0070"/>
    <s v="PFC-20"/>
    <s v="PP01"/>
    <s v="PAINT"/>
    <x v="6"/>
    <d v="2019-09-08T00:00:00"/>
    <d v="1899-12-30T12:45:03"/>
    <d v="2019-09-08T00:00:00"/>
    <d v="1899-12-30T22:27:22"/>
    <n v="5.3789999999999996"/>
    <s v="H"/>
    <n v="322.73999999999995"/>
    <n v="450"/>
    <s v="MIN"/>
    <s v="CNF  PRT  REL  TECO"/>
  </r>
  <r>
    <n v="1548111"/>
    <x v="24"/>
    <s v="0"/>
    <s v="0080"/>
    <s v="PFC-99"/>
    <s v="PP01"/>
    <s v="PAINT INSPECTION"/>
    <x v="7"/>
    <d v="2019-09-09T00:00:00"/>
    <d v="1899-12-30T14:20:59"/>
    <d v="2019-09-09T00:00:00"/>
    <d v="1899-12-30T14:20:59"/>
    <n v="20"/>
    <s v="MIN"/>
    <n v="20"/>
    <n v="20"/>
    <s v="MIN"/>
    <s v="CNF  ORSP PRT  REL  TECO"/>
  </r>
  <r>
    <n v="1548111"/>
    <x v="2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11"/>
    <x v="24"/>
    <s v="0"/>
    <s v="0100"/>
    <s v="BFC-10"/>
    <s v="PP01"/>
    <s v="ASSEMBLY"/>
    <x v="8"/>
    <d v="2019-09-15T00:00:00"/>
    <d v="1899-12-30T10:02:34"/>
    <d v="2019-09-15T00:00:00"/>
    <d v="1899-12-30T10:23:19"/>
    <n v="5.5"/>
    <s v="MIN"/>
    <n v="5.5"/>
    <n v="40"/>
    <s v="MIN"/>
    <s v="CNF  PRT  REL  TECO"/>
  </r>
  <r>
    <n v="1548111"/>
    <x v="24"/>
    <s v="0"/>
    <s v="0110"/>
    <s v="BFC-90"/>
    <s v="PP01"/>
    <s v="ASSY IN PROCESS INSPECTION"/>
    <x v="9"/>
    <d v="2019-09-16T00:00:00"/>
    <d v="1899-12-30T10:11:18"/>
    <d v="2019-09-16T00:00:00"/>
    <d v="1899-12-30T10:11:18"/>
    <n v="20"/>
    <s v="MIN"/>
    <n v="20"/>
    <n v="20"/>
    <s v="MIN"/>
    <s v="CNF  ORSP PRT  REL  TECO"/>
  </r>
  <r>
    <n v="1548111"/>
    <x v="24"/>
    <s v="0"/>
    <s v="0120"/>
    <s v="BFC-90"/>
    <s v="PP01"/>
    <s v="ASSY IN PROCESS INSPECTION"/>
    <x v="10"/>
    <d v="2019-09-16T00:00:00"/>
    <d v="1899-12-30T10:11:40"/>
    <d v="2019-09-16T00:00:00"/>
    <d v="1899-12-30T10:11:40"/>
    <n v="50"/>
    <s v="MIN"/>
    <n v="50"/>
    <n v="50"/>
    <s v="MIN"/>
    <s v="CNF  ORSP PRT  REL  TECO"/>
  </r>
  <r>
    <n v="1548111"/>
    <x v="24"/>
    <s v="0"/>
    <s v="0130"/>
    <s v="BFC-99"/>
    <s v="PP01"/>
    <s v="FINAL INSPECTION"/>
    <x v="18"/>
    <d v="2019-09-16T00:00:00"/>
    <d v="1899-12-30T10:11:43"/>
    <d v="2019-09-16T00:00:00"/>
    <d v="1899-12-30T10:11:43"/>
    <n v="10"/>
    <s v="MIN"/>
    <n v="10"/>
    <n v="10"/>
    <s v="MIN"/>
    <s v="CNF  ORSP PRT  REL  TECO"/>
  </r>
  <r>
    <n v="1548111"/>
    <x v="24"/>
    <s v="0"/>
    <s v="0140"/>
    <s v="BFC-99"/>
    <s v="PP03"/>
    <s v="FINAL INSPECTION"/>
    <x v="11"/>
    <d v="2019-09-17T00:00:00"/>
    <d v="1899-12-30T07:35:41"/>
    <d v="2019-09-17T00:00:00"/>
    <d v="1899-12-30T07:35:41"/>
    <n v="10"/>
    <s v="MIN"/>
    <n v="10"/>
    <n v="10"/>
    <s v="MIN"/>
    <s v="CNF  ORSP PRT  REL  TECO"/>
  </r>
  <r>
    <n v="1548111"/>
    <x v="24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8111"/>
    <x v="2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12"/>
    <x v="24"/>
    <s v="0"/>
    <s v="0010"/>
    <s v="BFC-10"/>
    <s v="PP01"/>
    <s v="ASSEMBLY"/>
    <x v="0"/>
    <d v="2019-09-02T00:00:00"/>
    <d v="1899-12-30T11:14:05"/>
    <d v="2019-09-02T00:00:00"/>
    <d v="1899-12-30T11:33:29"/>
    <n v="19.399999999999999"/>
    <s v="MIN"/>
    <n v="19.399999999999999"/>
    <n v="20"/>
    <s v="MIN"/>
    <s v="CNF  PRT  REL  TECO"/>
  </r>
  <r>
    <n v="1548112"/>
    <x v="24"/>
    <s v="0"/>
    <s v="0020"/>
    <s v="BFC-90"/>
    <s v="PP01"/>
    <s v="ASSY IN PROCESS INSPECTION"/>
    <x v="1"/>
    <d v="2019-09-02T00:00:00"/>
    <d v="1899-12-30T13:21:34"/>
    <d v="2019-09-02T00:00:00"/>
    <d v="1899-12-30T13:21:34"/>
    <n v="30"/>
    <s v="MIN"/>
    <n v="30"/>
    <n v="30"/>
    <s v="MIN"/>
    <s v="CNF  ORSP PRT  REL  TECO"/>
  </r>
  <r>
    <n v="1548112"/>
    <x v="24"/>
    <s v="0"/>
    <s v="0030"/>
    <s v="BFC-10"/>
    <s v="PP01"/>
    <s v="ASSEMBLY"/>
    <x v="2"/>
    <d v="2019-09-02T00:00:00"/>
    <d v="1899-12-30T13:27:06"/>
    <d v="2019-09-03T00:00:00"/>
    <d v="1899-12-30T12:41:58"/>
    <n v="5.157"/>
    <s v="H"/>
    <n v="309.42"/>
    <n v="200"/>
    <s v="MIN"/>
    <s v="CNF  PRT  REL  TECO"/>
  </r>
  <r>
    <n v="1548112"/>
    <x v="24"/>
    <s v="0"/>
    <s v="0040"/>
    <s v="BFC-10"/>
    <s v="PP01"/>
    <s v="ASSEMBLY"/>
    <x v="3"/>
    <d v="2019-09-03T00:00:00"/>
    <d v="1899-12-30T12:42:21"/>
    <d v="2019-09-05T00:00:00"/>
    <d v="1899-12-30T10:52:40"/>
    <n v="18.254999999999999"/>
    <s v="H"/>
    <n v="1095.3"/>
    <n v="500"/>
    <s v="MIN"/>
    <s v="CNF  PRT  REL  TECO"/>
  </r>
  <r>
    <n v="1548112"/>
    <x v="24"/>
    <s v="0"/>
    <s v="0050"/>
    <s v="BFC-90"/>
    <s v="PP01"/>
    <s v="ASSY IN PROCESS INSPECTION"/>
    <x v="4"/>
    <d v="2019-09-08T00:00:00"/>
    <d v="1899-12-30T10:03:47"/>
    <d v="2019-09-08T00:00:00"/>
    <d v="1899-12-30T10:03:47"/>
    <n v="20"/>
    <s v="MIN"/>
    <n v="20"/>
    <n v="20"/>
    <s v="MIN"/>
    <s v="CNF  ORSP PRT  REL  TECO"/>
  </r>
  <r>
    <n v="1548112"/>
    <x v="24"/>
    <s v="0"/>
    <s v="0060"/>
    <s v="BFC-90"/>
    <s v="PP01"/>
    <s v="ASSY IN PROCESS INSPECTION"/>
    <x v="5"/>
    <d v="2019-09-08T00:00:00"/>
    <d v="1899-12-30T10:03:55"/>
    <d v="2019-09-08T00:00:00"/>
    <d v="1899-12-30T10:03:55"/>
    <n v="20"/>
    <s v="MIN"/>
    <n v="20"/>
    <n v="20"/>
    <s v="MIN"/>
    <s v="CNF  ORSP PRT  REL  TECO"/>
  </r>
  <r>
    <n v="1548112"/>
    <x v="24"/>
    <s v="0"/>
    <s v="0070"/>
    <s v="PFC-20"/>
    <s v="PP01"/>
    <s v="PAINT"/>
    <x v="6"/>
    <d v="2019-09-08T00:00:00"/>
    <d v="1899-12-30T11:34:54"/>
    <d v="2019-09-09T00:00:00"/>
    <d v="1899-12-30T02:32:54"/>
    <n v="7.8319999999999999"/>
    <s v="H"/>
    <n v="469.92"/>
    <n v="450"/>
    <s v="MIN"/>
    <s v="CNF  PRT  REL  TECO"/>
  </r>
  <r>
    <n v="1548112"/>
    <x v="24"/>
    <s v="0"/>
    <s v="0080"/>
    <s v="PFC-99"/>
    <s v="PP01"/>
    <s v="PAINT INSPECTION"/>
    <x v="7"/>
    <d v="2019-09-09T00:00:00"/>
    <d v="1899-12-30T14:21:17"/>
    <d v="2019-09-09T00:00:00"/>
    <d v="1899-12-30T14:21:17"/>
    <n v="20"/>
    <s v="MIN"/>
    <n v="20"/>
    <n v="20"/>
    <s v="MIN"/>
    <s v="CNF  ORSP PRT  REL  TECO"/>
  </r>
  <r>
    <n v="1548112"/>
    <x v="2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12"/>
    <x v="24"/>
    <s v="0"/>
    <s v="0100"/>
    <s v="BFC-10"/>
    <s v="PP01"/>
    <s v="ASSEMBLY"/>
    <x v="8"/>
    <d v="2019-09-15T00:00:00"/>
    <d v="1899-12-30T10:02:34"/>
    <d v="2019-09-15T00:00:00"/>
    <d v="1899-12-30T10:23:19"/>
    <n v="5.5"/>
    <s v="MIN"/>
    <n v="5.5"/>
    <n v="40"/>
    <s v="MIN"/>
    <s v="CNF  PRT  REL  TECO"/>
  </r>
  <r>
    <n v="1548112"/>
    <x v="24"/>
    <s v="0"/>
    <s v="0110"/>
    <s v="BFC-90"/>
    <s v="PP01"/>
    <s v="ASSY IN PROCESS INSPECTION"/>
    <x v="9"/>
    <d v="2019-09-16T00:00:00"/>
    <d v="1899-12-30T13:57:28"/>
    <d v="2019-09-16T00:00:00"/>
    <d v="1899-12-30T13:57:28"/>
    <n v="20"/>
    <s v="MIN"/>
    <n v="20"/>
    <n v="20"/>
    <s v="MIN"/>
    <s v="CNF  ORSP PRT  REL  TECO"/>
  </r>
  <r>
    <n v="1548112"/>
    <x v="24"/>
    <s v="0"/>
    <s v="0120"/>
    <s v="BFC-90"/>
    <s v="PP01"/>
    <s v="ASSY IN PROCESS INSPECTION"/>
    <x v="10"/>
    <d v="2019-09-16T00:00:00"/>
    <d v="1899-12-30T13:57:37"/>
    <d v="2019-09-16T00:00:00"/>
    <d v="1899-12-30T13:57:37"/>
    <n v="50"/>
    <s v="MIN"/>
    <n v="50"/>
    <n v="50"/>
    <s v="MIN"/>
    <s v="CNF  ORSP PRT  REL  TECO"/>
  </r>
  <r>
    <n v="1548112"/>
    <x v="24"/>
    <s v="0"/>
    <s v="0130"/>
    <s v="BFC-99"/>
    <s v="PP01"/>
    <s v="FINAL INSPECTION"/>
    <x v="18"/>
    <d v="2019-09-16T00:00:00"/>
    <d v="1899-12-30T13:57:40"/>
    <d v="2019-09-16T00:00:00"/>
    <d v="1899-12-30T13:57:40"/>
    <n v="10"/>
    <s v="MIN"/>
    <n v="10"/>
    <n v="10"/>
    <s v="MIN"/>
    <s v="CNF  ORSP PRT  REL  TECO"/>
  </r>
  <r>
    <n v="1548112"/>
    <x v="24"/>
    <s v="0"/>
    <s v="0140"/>
    <s v="BFC-99"/>
    <s v="PP03"/>
    <s v="FINAL INSPECTION"/>
    <x v="11"/>
    <d v="2019-09-17T00:00:00"/>
    <d v="1899-12-30T07:35:55"/>
    <d v="2019-09-17T00:00:00"/>
    <d v="1899-12-30T07:35:55"/>
    <n v="10"/>
    <s v="MIN"/>
    <n v="10"/>
    <n v="10"/>
    <s v="MIN"/>
    <s v="CNF  ORSP PRT  REL  TECO"/>
  </r>
  <r>
    <n v="1548112"/>
    <x v="24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8112"/>
    <x v="2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13"/>
    <x v="24"/>
    <s v="0"/>
    <s v="0010"/>
    <s v="BFC-10"/>
    <s v="PP01"/>
    <s v="ASSEMBLY"/>
    <x v="0"/>
    <d v="2019-09-01T00:00:00"/>
    <d v="1899-12-30T10:07:37"/>
    <d v="2019-09-01T00:00:00"/>
    <d v="1899-12-30T10:24:44"/>
    <n v="17.117000000000001"/>
    <s v="MIN"/>
    <n v="17.117000000000001"/>
    <n v="20"/>
    <s v="MIN"/>
    <s v="CNF  PRT  REL  TECO"/>
  </r>
  <r>
    <n v="1548113"/>
    <x v="24"/>
    <s v="0"/>
    <s v="0020"/>
    <s v="BFC-90"/>
    <s v="PP01"/>
    <s v="ASSY IN PROCESS INSPECTION"/>
    <x v="1"/>
    <d v="2019-09-01T00:00:00"/>
    <d v="1899-12-30T10:42:34"/>
    <d v="2019-09-01T00:00:00"/>
    <d v="1899-12-30T10:42:34"/>
    <n v="30"/>
    <s v="MIN"/>
    <n v="30"/>
    <n v="30"/>
    <s v="MIN"/>
    <s v="CNF  ORSP PRT  REL  TECO"/>
  </r>
  <r>
    <n v="1548113"/>
    <x v="24"/>
    <s v="0"/>
    <s v="0030"/>
    <s v="BFC-10"/>
    <s v="PP01"/>
    <s v="ASSEMBLY"/>
    <x v="2"/>
    <d v="2019-09-01T00:00:00"/>
    <d v="1899-12-30T10:45:54"/>
    <d v="2019-09-02T00:00:00"/>
    <d v="1899-12-30T10:57:58"/>
    <n v="7.4020000000000001"/>
    <s v="H"/>
    <n v="444.12"/>
    <n v="200"/>
    <s v="MIN"/>
    <s v="CNF  PRT  REL  TECO"/>
  </r>
  <r>
    <n v="1548113"/>
    <x v="24"/>
    <s v="0"/>
    <s v="0040"/>
    <s v="BFC-10"/>
    <s v="PP01"/>
    <s v="ASSEMBLY"/>
    <x v="3"/>
    <d v="2019-09-03T00:00:00"/>
    <d v="1899-12-30T07:31:26"/>
    <d v="2019-09-04T00:00:00"/>
    <d v="1899-12-30T13:52:04"/>
    <n v="15.519"/>
    <s v="H"/>
    <n v="931.14"/>
    <n v="500"/>
    <s v="MIN"/>
    <s v="CNF  PRT  REL  TECO"/>
  </r>
  <r>
    <n v="1548113"/>
    <x v="24"/>
    <s v="0"/>
    <s v="0050"/>
    <s v="BFC-90"/>
    <s v="PP01"/>
    <s v="ASSY IN PROCESS INSPECTION"/>
    <x v="4"/>
    <d v="2019-09-08T00:00:00"/>
    <d v="1899-12-30T08:03:08"/>
    <d v="2019-09-08T00:00:00"/>
    <d v="1899-12-30T08:03:08"/>
    <n v="20"/>
    <s v="MIN"/>
    <n v="20"/>
    <n v="20"/>
    <s v="MIN"/>
    <s v="CNF  ORSP PRT  REL  TECO"/>
  </r>
  <r>
    <n v="1548113"/>
    <x v="24"/>
    <s v="0"/>
    <s v="0060"/>
    <s v="BFC-90"/>
    <s v="PP01"/>
    <s v="ASSY IN PROCESS INSPECTION"/>
    <x v="5"/>
    <d v="2019-09-08T00:00:00"/>
    <d v="1899-12-30T08:03:19"/>
    <d v="2019-09-08T00:00:00"/>
    <d v="1899-12-30T08:03:19"/>
    <n v="20"/>
    <s v="MIN"/>
    <n v="20"/>
    <n v="20"/>
    <s v="MIN"/>
    <s v="CNF  ORSP PRT  REL  TECO"/>
  </r>
  <r>
    <n v="1548113"/>
    <x v="24"/>
    <s v="0"/>
    <s v="0070"/>
    <s v="PFC-20"/>
    <s v="PP01"/>
    <s v="PAINT"/>
    <x v="6"/>
    <d v="2019-09-08T00:00:00"/>
    <d v="1899-12-30T14:36:07"/>
    <d v="2019-09-09T00:00:00"/>
    <d v="1899-12-30T17:53:12"/>
    <n v="9.6329999999999991"/>
    <s v="H"/>
    <n v="577.9799999999999"/>
    <n v="450"/>
    <s v="MIN"/>
    <s v="CNF  PRT  REL  TECO"/>
  </r>
  <r>
    <n v="1548113"/>
    <x v="24"/>
    <s v="0"/>
    <s v="0080"/>
    <s v="PFC-99"/>
    <s v="PP01"/>
    <s v="PAINT INSPECTION"/>
    <x v="7"/>
    <d v="2019-09-10T00:00:00"/>
    <d v="1899-12-30T09:47:19"/>
    <d v="2019-09-10T00:00:00"/>
    <d v="1899-12-30T09:47:19"/>
    <n v="20"/>
    <s v="MIN"/>
    <n v="20"/>
    <n v="20"/>
    <s v="MIN"/>
    <s v="CNF  ORSP PRT  REL  TECO"/>
  </r>
  <r>
    <n v="1548113"/>
    <x v="24"/>
    <s v="0"/>
    <s v="0100"/>
    <s v="BFC-10"/>
    <s v="PP01"/>
    <s v="ASSEMBLY"/>
    <x v="8"/>
    <d v="2019-09-15T00:00:00"/>
    <d v="1899-12-30T10:02:34"/>
    <d v="2019-09-15T00:00:00"/>
    <d v="1899-12-30T10:23:19"/>
    <n v="5.5"/>
    <s v="MIN"/>
    <n v="5.5"/>
    <n v="40"/>
    <s v="MIN"/>
    <s v="CNF  PRT  REL  TECO"/>
  </r>
  <r>
    <n v="1548113"/>
    <x v="24"/>
    <s v="0"/>
    <s v="0110"/>
    <s v="BFC-90"/>
    <s v="PP01"/>
    <s v="ASSY IN PROCESS INSPECTION"/>
    <x v="9"/>
    <d v="2019-09-16T00:00:00"/>
    <d v="1899-12-30T12:47:53"/>
    <d v="2019-09-16T00:00:00"/>
    <d v="1899-12-30T12:47:53"/>
    <n v="20"/>
    <s v="MIN"/>
    <n v="20"/>
    <n v="20"/>
    <s v="MIN"/>
    <s v="CNF  ORSP PRT  REL  TECO"/>
  </r>
  <r>
    <n v="1548113"/>
    <x v="24"/>
    <s v="0"/>
    <s v="0120"/>
    <s v="BFC-90"/>
    <s v="PP01"/>
    <s v="ASSY IN PROCESS INSPECTION"/>
    <x v="10"/>
    <d v="2019-09-16T00:00:00"/>
    <d v="1899-12-30T12:47:57"/>
    <d v="2019-09-16T00:00:00"/>
    <d v="1899-12-30T12:47:57"/>
    <n v="50"/>
    <s v="MIN"/>
    <n v="50"/>
    <n v="50"/>
    <s v="MIN"/>
    <s v="CNF  ORSP PRT  REL  TECO"/>
  </r>
  <r>
    <n v="1548113"/>
    <x v="24"/>
    <s v="0"/>
    <s v="0140"/>
    <s v="BFC-99"/>
    <s v="PP03"/>
    <s v="FINAL INSPECTION"/>
    <x v="11"/>
    <d v="2019-09-17T00:00:00"/>
    <d v="1899-12-30T07:36:10"/>
    <d v="2019-09-17T00:00:00"/>
    <d v="1899-12-30T07:36:10"/>
    <n v="10"/>
    <s v="MIN"/>
    <n v="10"/>
    <n v="10"/>
    <s v="MIN"/>
    <s v="CNF  ORSP PRT  REL  TECO"/>
  </r>
  <r>
    <n v="1548113"/>
    <x v="24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8113"/>
    <x v="24"/>
    <s v="2"/>
    <s v="0070"/>
    <s v="PFC-20"/>
    <s v="PP95"/>
    <s v="PAINT"/>
    <x v="13"/>
    <d v="2019-09-08T00:00:00"/>
    <d v="1899-12-30T18:17:24"/>
    <d v="2019-09-08T00:00:00"/>
    <d v="1899-12-30T21:55:51"/>
    <n v="2.46"/>
    <s v="H"/>
    <n v="147.6"/>
    <n v="5"/>
    <s v="MIN"/>
    <s v="CNF  PRT  REL  TECO"/>
  </r>
  <r>
    <n v="1548114"/>
    <x v="24"/>
    <s v="0"/>
    <s v="0010"/>
    <s v="BFC-10"/>
    <s v="PP01"/>
    <s v="ASSEMBLY"/>
    <x v="19"/>
    <d v="2019-09-02T00:00:00"/>
    <d v="1899-12-30T11:32:09"/>
    <d v="2019-09-02T00:00:00"/>
    <d v="1899-12-30T11:56:27"/>
    <n v="24.3"/>
    <s v="MIN"/>
    <n v="24.3"/>
    <n v="20"/>
    <s v="MIN"/>
    <s v="CNF  PRT  REL  TECO"/>
  </r>
  <r>
    <n v="1548114"/>
    <x v="24"/>
    <s v="0"/>
    <s v="0020"/>
    <s v="BFC-90"/>
    <s v="PP01"/>
    <s v="ASSY IN PROCESS INSPECTION"/>
    <x v="1"/>
    <d v="2019-09-02T00:00:00"/>
    <d v="1899-12-30T13:28:47"/>
    <d v="2019-09-02T00:00:00"/>
    <d v="1899-12-30T13:28:47"/>
    <n v="30"/>
    <s v="MIN"/>
    <n v="30"/>
    <n v="30"/>
    <s v="MIN"/>
    <s v="CNF  ORSP PRT  REL  TECO"/>
  </r>
  <r>
    <n v="1548114"/>
    <x v="24"/>
    <s v="0"/>
    <s v="0030"/>
    <s v="BFC-10"/>
    <s v="PP01"/>
    <s v="ASSEMBLY"/>
    <x v="2"/>
    <d v="2019-09-03T00:00:00"/>
    <d v="1899-12-30T07:44:00"/>
    <d v="2019-09-03T00:00:00"/>
    <d v="1899-12-30T11:16:07"/>
    <n v="5.524"/>
    <s v="H"/>
    <n v="331.44"/>
    <n v="200"/>
    <s v="MIN"/>
    <s v="CNF  PRT  REL  TECO"/>
  </r>
  <r>
    <n v="1548114"/>
    <x v="24"/>
    <s v="0"/>
    <s v="0040"/>
    <s v="BFC-10"/>
    <s v="PP01"/>
    <s v="ASSEMBLY"/>
    <x v="3"/>
    <d v="2019-09-04T00:00:00"/>
    <d v="1899-12-30T07:47:18"/>
    <d v="2019-09-09T00:00:00"/>
    <d v="1899-12-30T10:04:35"/>
    <n v="30.443000000000001"/>
    <s v="H"/>
    <n v="1826.5800000000002"/>
    <n v="500"/>
    <s v="MIN"/>
    <s v="CNF  PRT  REL  TECO"/>
  </r>
  <r>
    <n v="1548114"/>
    <x v="24"/>
    <s v="0"/>
    <s v="0050"/>
    <s v="BFC-90"/>
    <s v="PP01"/>
    <s v="ASSY IN PROCESS INSPECTION"/>
    <x v="4"/>
    <d v="2019-09-09T00:00:00"/>
    <d v="1899-12-30T12:44:47"/>
    <d v="2019-09-09T00:00:00"/>
    <d v="1899-12-30T12:44:47"/>
    <n v="20"/>
    <s v="MIN"/>
    <n v="20"/>
    <n v="20"/>
    <s v="MIN"/>
    <s v="CNF  ORSP PRT  REL  TECO"/>
  </r>
  <r>
    <n v="1548114"/>
    <x v="24"/>
    <s v="0"/>
    <s v="0060"/>
    <s v="BFC-90"/>
    <s v="PP01"/>
    <s v="ASSY IN PROCESS INSPECTION"/>
    <x v="5"/>
    <d v="2019-09-09T00:00:00"/>
    <d v="1899-12-30T12:44:54"/>
    <d v="2019-09-09T00:00:00"/>
    <d v="1899-12-30T12:44:54"/>
    <n v="20"/>
    <s v="MIN"/>
    <n v="20"/>
    <n v="20"/>
    <s v="MIN"/>
    <s v="CNF  ORSP PRT  REL  TECO"/>
  </r>
  <r>
    <n v="1548114"/>
    <x v="24"/>
    <s v="0"/>
    <s v="0070"/>
    <s v="PFC-20"/>
    <s v="PP01"/>
    <s v="PAINT"/>
    <x v="6"/>
    <d v="2019-09-09T00:00:00"/>
    <d v="1899-12-30T13:55:34"/>
    <d v="2019-09-10T00:00:00"/>
    <d v="1899-12-30T17:43:33"/>
    <n v="6.5789999999999997"/>
    <s v="H"/>
    <n v="394.74"/>
    <n v="450"/>
    <s v="MIN"/>
    <s v="CNF  PRT  REL  TECO"/>
  </r>
  <r>
    <n v="1548114"/>
    <x v="24"/>
    <s v="0"/>
    <s v="0080"/>
    <s v="PFC-99"/>
    <s v="PP01"/>
    <s v="PAINT INSPECTION"/>
    <x v="7"/>
    <d v="2019-09-11T00:00:00"/>
    <d v="1899-12-30T08:10:49"/>
    <d v="2019-09-11T00:00:00"/>
    <d v="1899-12-30T08:10:49"/>
    <n v="20"/>
    <s v="MIN"/>
    <n v="20"/>
    <n v="20"/>
    <s v="MIN"/>
    <s v="CNF  ORSP PRT  REL  TECO"/>
  </r>
  <r>
    <n v="1548114"/>
    <x v="2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14"/>
    <x v="24"/>
    <s v="0"/>
    <s v="0100"/>
    <s v="BFC-10"/>
    <s v="PP01"/>
    <s v="ASSEMBLY"/>
    <x v="8"/>
    <d v="2019-09-15T00:00:00"/>
    <d v="1899-12-30T10:00:33"/>
    <d v="2019-09-15T00:00:00"/>
    <d v="1899-12-30T10:13:06"/>
    <n v="3.117"/>
    <s v="MIN"/>
    <n v="3.117"/>
    <n v="40"/>
    <s v="MIN"/>
    <s v="CNF  PRT  REL  TECO"/>
  </r>
  <r>
    <n v="1548114"/>
    <x v="24"/>
    <s v="0"/>
    <s v="0110"/>
    <s v="BFC-90"/>
    <s v="PP01"/>
    <s v="ASSY IN PROCESS INSPECTION"/>
    <x v="9"/>
    <d v="2019-09-16T00:00:00"/>
    <d v="1899-12-30T09:43:16"/>
    <d v="2019-09-16T00:00:00"/>
    <d v="1899-12-30T09:43:16"/>
    <n v="20"/>
    <s v="MIN"/>
    <n v="20"/>
    <n v="20"/>
    <s v="MIN"/>
    <s v="CNF  ORSP PRT  REL  TECO"/>
  </r>
  <r>
    <n v="1548114"/>
    <x v="24"/>
    <s v="0"/>
    <s v="0120"/>
    <s v="BFC-90"/>
    <s v="PP01"/>
    <s v="ASSY IN PROCESS INSPECTION"/>
    <x v="10"/>
    <d v="2019-09-16T00:00:00"/>
    <d v="1899-12-30T09:43:19"/>
    <d v="2019-09-16T00:00:00"/>
    <d v="1899-12-30T09:43:19"/>
    <n v="50"/>
    <s v="MIN"/>
    <n v="50"/>
    <n v="50"/>
    <s v="MIN"/>
    <s v="CNF  ORSP PRT  REL  TECO"/>
  </r>
  <r>
    <n v="1548114"/>
    <x v="24"/>
    <s v="0"/>
    <s v="0130"/>
    <s v="BFC-99"/>
    <s v="PP01"/>
    <s v="FINAL INSPECTION"/>
    <x v="18"/>
    <d v="2019-09-16T00:00:00"/>
    <d v="1899-12-30T09:43:23"/>
    <d v="2019-09-16T00:00:00"/>
    <d v="1899-12-30T09:43:23"/>
    <n v="10"/>
    <s v="MIN"/>
    <n v="10"/>
    <n v="10"/>
    <s v="MIN"/>
    <s v="CNF  ORSP PRT  REL  TECO"/>
  </r>
  <r>
    <n v="1548114"/>
    <x v="24"/>
    <s v="0"/>
    <s v="0140"/>
    <s v="BFC-99"/>
    <s v="PP03"/>
    <s v="FINAL INSPECTION"/>
    <x v="11"/>
    <d v="2019-09-17T00:00:00"/>
    <d v="1899-12-30T07:54:56"/>
    <d v="2019-09-17T00:00:00"/>
    <d v="1899-12-30T07:54:56"/>
    <n v="10"/>
    <s v="MIN"/>
    <n v="10"/>
    <n v="10"/>
    <s v="MIN"/>
    <s v="CNF  ORSP PRT  REL  TECO"/>
  </r>
  <r>
    <n v="1548114"/>
    <x v="24"/>
    <s v="1"/>
    <s v="0010"/>
    <s v="BFC-10"/>
    <s v="PP95"/>
    <s v="ASSEMBLY"/>
    <x v="12"/>
    <d v="2019-09-03T00:00:00"/>
    <d v="1899-12-30T07:28:21"/>
    <d v="2019-09-09T00:00:00"/>
    <d v="1899-12-30T10:39:55"/>
    <n v="14.28"/>
    <s v="H"/>
    <n v="856.8"/>
    <n v="1"/>
    <s v="MIN"/>
    <s v="CNF  PRT  REL  TECO"/>
  </r>
  <r>
    <n v="1548114"/>
    <x v="2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15"/>
    <x v="24"/>
    <s v="0"/>
    <s v="0010"/>
    <s v="BFC-10"/>
    <s v="PP01"/>
    <s v="ASSEMBLY"/>
    <x v="0"/>
    <d v="2019-09-01T00:00:00"/>
    <d v="1899-12-30T10:07:02"/>
    <d v="2019-09-01T00:00:00"/>
    <d v="1899-12-30T10:25:18"/>
    <n v="9.1329999999999991"/>
    <s v="MIN"/>
    <n v="9.1329999999999991"/>
    <n v="20"/>
    <s v="MIN"/>
    <s v="CNF  PRT  REL  TECO"/>
  </r>
  <r>
    <n v="1548115"/>
    <x v="24"/>
    <s v="0"/>
    <s v="0020"/>
    <s v="BFC-90"/>
    <s v="PP01"/>
    <s v="ASSY IN PROCESS INSPECTION"/>
    <x v="1"/>
    <d v="2019-09-01T00:00:00"/>
    <d v="1899-12-30T10:42:01"/>
    <d v="2019-09-01T00:00:00"/>
    <d v="1899-12-30T10:42:01"/>
    <n v="30"/>
    <s v="MIN"/>
    <n v="30"/>
    <n v="30"/>
    <s v="MIN"/>
    <s v="CNF  ORSP PRT  REL  TECO"/>
  </r>
  <r>
    <n v="1548115"/>
    <x v="24"/>
    <s v="0"/>
    <s v="0030"/>
    <s v="BFC-10"/>
    <s v="PP01"/>
    <s v="ASSEMBLY"/>
    <x v="2"/>
    <d v="2019-09-01T00:00:00"/>
    <d v="1899-12-30T10:46:59"/>
    <d v="2019-09-02T00:00:00"/>
    <d v="1899-12-30T12:15:11"/>
    <n v="4.3550000000000004"/>
    <s v="H"/>
    <n v="261.3"/>
    <n v="200"/>
    <s v="MIN"/>
    <s v="CNF  PRT  REL  TECO"/>
  </r>
  <r>
    <n v="1548115"/>
    <x v="24"/>
    <s v="0"/>
    <s v="0040"/>
    <s v="BFC-10"/>
    <s v="PP01"/>
    <s v="ASSEMBLY"/>
    <x v="3"/>
    <d v="2019-09-03T00:00:00"/>
    <d v="1899-12-30T07:30:22"/>
    <d v="2019-09-04T00:00:00"/>
    <d v="1899-12-30T17:51:48"/>
    <n v="19.66"/>
    <s v="H"/>
    <n v="1179.5999999999999"/>
    <n v="500"/>
    <s v="MIN"/>
    <s v="CNF  PRT  REL  TECO"/>
  </r>
  <r>
    <n v="1548115"/>
    <x v="24"/>
    <s v="0"/>
    <s v="0050"/>
    <s v="BFC-90"/>
    <s v="PP01"/>
    <s v="ASSY IN PROCESS INSPECTION"/>
    <x v="4"/>
    <d v="2019-09-08T00:00:00"/>
    <d v="1899-12-30T10:44:46"/>
    <d v="2019-09-08T00:00:00"/>
    <d v="1899-12-30T10:44:46"/>
    <n v="20"/>
    <s v="MIN"/>
    <n v="20"/>
    <n v="20"/>
    <s v="MIN"/>
    <s v="CNF  ORSP PRT  REL  TECO"/>
  </r>
  <r>
    <n v="1548115"/>
    <x v="24"/>
    <s v="0"/>
    <s v="0060"/>
    <s v="BFC-90"/>
    <s v="PP01"/>
    <s v="ASSY IN PROCESS INSPECTION"/>
    <x v="5"/>
    <d v="2019-09-08T00:00:00"/>
    <d v="1899-12-30T10:44:53"/>
    <d v="2019-09-08T00:00:00"/>
    <d v="1899-12-30T10:44:53"/>
    <n v="20"/>
    <s v="MIN"/>
    <n v="20"/>
    <n v="20"/>
    <s v="MIN"/>
    <s v="CNF  ORSP PRT  REL  TECO"/>
  </r>
  <r>
    <n v="1548115"/>
    <x v="24"/>
    <s v="0"/>
    <s v="0070"/>
    <s v="PFC-20"/>
    <s v="PP01"/>
    <s v="PAINT"/>
    <x v="6"/>
    <d v="2019-09-08T00:00:00"/>
    <d v="1899-12-30T16:01:33"/>
    <d v="2019-09-09T00:00:00"/>
    <d v="1899-12-30T00:46:54"/>
    <n v="3.3159999999999998"/>
    <s v="H"/>
    <n v="198.95999999999998"/>
    <n v="450"/>
    <s v="MIN"/>
    <s v="CNF  PRT  REL  TECO"/>
  </r>
  <r>
    <n v="1548115"/>
    <x v="24"/>
    <s v="0"/>
    <s v="0080"/>
    <s v="PFC-99"/>
    <s v="PP01"/>
    <s v="PAINT INSPECTION"/>
    <x v="7"/>
    <d v="2019-09-09T00:00:00"/>
    <d v="1899-12-30T14:21:36"/>
    <d v="2019-09-09T00:00:00"/>
    <d v="1899-12-30T14:21:36"/>
    <n v="20"/>
    <s v="MIN"/>
    <n v="20"/>
    <n v="20"/>
    <s v="MIN"/>
    <s v="CNF  ORSP PRT  REL  TECO"/>
  </r>
  <r>
    <n v="1548115"/>
    <x v="2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15"/>
    <x v="24"/>
    <s v="0"/>
    <s v="0100"/>
    <s v="BFC-10"/>
    <s v="PP01"/>
    <s v="ASSEMBLY"/>
    <x v="8"/>
    <d v="2019-09-16T00:00:00"/>
    <d v="1899-12-30T09:15:21"/>
    <d v="2019-09-16T00:00:00"/>
    <d v="1899-12-30T10:44:59"/>
    <n v="13.467000000000001"/>
    <s v="MIN"/>
    <n v="13.467000000000001"/>
    <n v="40"/>
    <s v="MIN"/>
    <s v="CNF  PRT  REL  TECO"/>
  </r>
  <r>
    <n v="1548115"/>
    <x v="24"/>
    <s v="0"/>
    <s v="0110"/>
    <s v="BFC-90"/>
    <s v="PP01"/>
    <s v="ASSY IN PROCESS INSPECTION"/>
    <x v="9"/>
    <d v="2019-09-16T00:00:00"/>
    <d v="1899-12-30T10:06:36"/>
    <d v="2019-09-16T00:00:00"/>
    <d v="1899-12-30T10:06:36"/>
    <n v="20"/>
    <s v="MIN"/>
    <n v="20"/>
    <n v="20"/>
    <s v="MIN"/>
    <s v="CNF  ORSP PRT  REL  TECO"/>
  </r>
  <r>
    <n v="1548115"/>
    <x v="24"/>
    <s v="0"/>
    <s v="0120"/>
    <s v="BFC-90"/>
    <s v="PP01"/>
    <s v="ASSY IN PROCESS INSPECTION"/>
    <x v="10"/>
    <d v="2019-09-16T00:00:00"/>
    <d v="1899-12-30T10:06:39"/>
    <d v="2019-09-16T00:00:00"/>
    <d v="1899-12-30T10:06:39"/>
    <n v="50"/>
    <s v="MIN"/>
    <n v="50"/>
    <n v="50"/>
    <s v="MIN"/>
    <s v="CNF  ORSP PRT  REL  TECO"/>
  </r>
  <r>
    <n v="1548115"/>
    <x v="24"/>
    <s v="0"/>
    <s v="0130"/>
    <s v="BFC-99"/>
    <s v="PP01"/>
    <s v="FINAL INSPECTION"/>
    <x v="18"/>
    <d v="2019-09-16T00:00:00"/>
    <d v="1899-12-30T10:06:42"/>
    <d v="2019-09-16T00:00:00"/>
    <d v="1899-12-30T10:06:42"/>
    <n v="10"/>
    <s v="MIN"/>
    <n v="10"/>
    <n v="10"/>
    <s v="MIN"/>
    <s v="CNF  ORSP PRT  REL  TECO"/>
  </r>
  <r>
    <n v="1548115"/>
    <x v="24"/>
    <s v="0"/>
    <s v="0140"/>
    <s v="BFC-99"/>
    <s v="PP03"/>
    <s v="FINAL INSPECTION"/>
    <x v="11"/>
    <d v="2019-09-17T00:00:00"/>
    <d v="1899-12-30T07:55:09"/>
    <d v="2019-09-17T00:00:00"/>
    <d v="1899-12-30T07:55:09"/>
    <n v="10"/>
    <s v="MIN"/>
    <n v="10"/>
    <n v="10"/>
    <s v="MIN"/>
    <s v="CNF  ORSP PRT  REL  TECO"/>
  </r>
  <r>
    <n v="1548115"/>
    <x v="24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8115"/>
    <x v="2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82"/>
    <x v="25"/>
    <s v="0"/>
    <s v="0010"/>
    <s v="BFC-10"/>
    <s v="PP01"/>
    <s v="ASSEMBLY"/>
    <x v="0"/>
    <d v="2019-09-04T00:00:00"/>
    <d v="1899-12-30T09:54:34"/>
    <d v="2019-09-04T00:00:00"/>
    <d v="1899-12-30T10:23:20"/>
    <n v="28.766999999999999"/>
    <s v="MIN"/>
    <n v="28.766999999999999"/>
    <n v="20"/>
    <s v="MIN"/>
    <s v="CNF  PRT  REL  TECO"/>
  </r>
  <r>
    <n v="1548182"/>
    <x v="25"/>
    <s v="0"/>
    <s v="0020"/>
    <s v="BFC-90"/>
    <s v="PP01"/>
    <s v="ASSY IN PROCESS INSPECTION"/>
    <x v="1"/>
    <d v="2019-09-04T00:00:00"/>
    <d v="1899-12-30T10:57:43"/>
    <d v="2019-09-04T00:00:00"/>
    <d v="1899-12-30T10:57:43"/>
    <n v="30"/>
    <s v="MIN"/>
    <n v="30"/>
    <n v="30"/>
    <s v="MIN"/>
    <s v="CNF  ORSP PRT  REL  TECO"/>
  </r>
  <r>
    <n v="1548182"/>
    <x v="25"/>
    <s v="0"/>
    <s v="0030"/>
    <s v="BFC-10"/>
    <s v="PP01"/>
    <s v="ASSEMBLY"/>
    <x v="2"/>
    <d v="2019-09-04T00:00:00"/>
    <d v="1899-12-30T10:58:30"/>
    <d v="2019-09-05T00:00:00"/>
    <d v="1899-12-30T11:07:31"/>
    <n v="4.9749999999999996"/>
    <s v="H"/>
    <n v="298.5"/>
    <n v="200"/>
    <s v="MIN"/>
    <s v="CNF  PRT  REL  TECO"/>
  </r>
  <r>
    <n v="1548182"/>
    <x v="25"/>
    <s v="0"/>
    <s v="0040"/>
    <s v="BFC-10"/>
    <s v="PP01"/>
    <s v="ASSEMBLY"/>
    <x v="3"/>
    <d v="2019-09-05T00:00:00"/>
    <d v="1899-12-30T11:08:50"/>
    <d v="2019-09-10T00:00:00"/>
    <d v="1899-12-30T14:33:30"/>
    <n v="4.8609999999999998"/>
    <s v="H"/>
    <n v="291.65999999999997"/>
    <n v="500"/>
    <s v="MIN"/>
    <s v="CNF  PRT  REL  TECO"/>
  </r>
  <r>
    <n v="1548182"/>
    <x v="25"/>
    <s v="0"/>
    <s v="0050"/>
    <s v="BFC-90"/>
    <s v="PP01"/>
    <s v="ASSY IN PROCESS INSPECTION"/>
    <x v="4"/>
    <d v="2019-09-10T00:00:00"/>
    <d v="1899-12-30T15:32:03"/>
    <d v="2019-09-10T00:00:00"/>
    <d v="1899-12-30T15:32:03"/>
    <n v="20"/>
    <s v="MIN"/>
    <n v="20"/>
    <n v="20"/>
    <s v="MIN"/>
    <s v="CNF  ORSP PRT  REL  TECO"/>
  </r>
  <r>
    <n v="1548182"/>
    <x v="25"/>
    <s v="0"/>
    <s v="0060"/>
    <s v="BFC-90"/>
    <s v="PP01"/>
    <s v="ASSY IN PROCESS INSPECTION"/>
    <x v="5"/>
    <d v="2019-09-10T00:00:00"/>
    <d v="1899-12-30T15:32:14"/>
    <d v="2019-09-10T00:00:00"/>
    <d v="1899-12-30T15:32:14"/>
    <n v="20"/>
    <s v="MIN"/>
    <n v="20"/>
    <n v="20"/>
    <s v="MIN"/>
    <s v="CNF  ORSP PRT  REL  TECO"/>
  </r>
  <r>
    <n v="1548182"/>
    <x v="25"/>
    <s v="0"/>
    <s v="0070"/>
    <s v="PFC-20"/>
    <s v="PP01"/>
    <s v="PAINT"/>
    <x v="6"/>
    <d v="2019-09-10T00:00:00"/>
    <d v="1899-12-30T15:57:16"/>
    <d v="2019-09-11T00:00:00"/>
    <d v="1899-12-30T12:46:45"/>
    <n v="517.80399999999997"/>
    <s v="MIN"/>
    <n v="517.80399999999997"/>
    <n v="450"/>
    <s v="MIN"/>
    <s v="CNF  PRT  REL  TECO"/>
  </r>
  <r>
    <n v="1548182"/>
    <x v="25"/>
    <s v="0"/>
    <s v="0080"/>
    <s v="PFC-99"/>
    <s v="PP01"/>
    <s v="PAINT INSPECTION"/>
    <x v="7"/>
    <d v="2019-09-12T00:00:00"/>
    <d v="1899-12-30T08:26:57"/>
    <d v="2019-09-12T00:00:00"/>
    <d v="1899-12-30T08:26:57"/>
    <n v="20"/>
    <s v="MIN"/>
    <n v="20"/>
    <n v="20"/>
    <s v="MIN"/>
    <s v="CNF  ORSP PRT  REL  TECO"/>
  </r>
  <r>
    <n v="1548182"/>
    <x v="2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82"/>
    <x v="25"/>
    <s v="0"/>
    <s v="0100"/>
    <s v="BFC-10"/>
    <s v="PP01"/>
    <s v="ASSEMBLY"/>
    <x v="8"/>
    <d v="2019-09-17T00:00:00"/>
    <d v="1899-12-30T12:41:33"/>
    <d v="2019-09-17T00:00:00"/>
    <d v="1899-12-30T13:44:47"/>
    <n v="21.5"/>
    <s v="MIN"/>
    <n v="21.5"/>
    <n v="40"/>
    <s v="MIN"/>
    <s v="CNF  PRT  REL  TECO"/>
  </r>
  <r>
    <n v="1548182"/>
    <x v="25"/>
    <s v="0"/>
    <s v="0110"/>
    <s v="BFC-90"/>
    <s v="PP01"/>
    <s v="ASSY IN PROCESS INSPECTION"/>
    <x v="9"/>
    <d v="2019-09-17T00:00:00"/>
    <d v="1899-12-30T15:33:06"/>
    <d v="2019-09-17T00:00:00"/>
    <d v="1899-12-30T15:33:06"/>
    <n v="20"/>
    <s v="MIN"/>
    <n v="20"/>
    <n v="20"/>
    <s v="MIN"/>
    <s v="CNF  ORSP PRT  REL  TECO"/>
  </r>
  <r>
    <n v="1548182"/>
    <x v="25"/>
    <s v="0"/>
    <s v="0120"/>
    <s v="BFC-90"/>
    <s v="PP01"/>
    <s v="ASSY IN PROCESS INSPECTION"/>
    <x v="10"/>
    <d v="2019-09-17T00:00:00"/>
    <d v="1899-12-30T15:33:09"/>
    <d v="2019-09-17T00:00:00"/>
    <d v="1899-12-30T15:33:09"/>
    <n v="50"/>
    <s v="MIN"/>
    <n v="50"/>
    <n v="50"/>
    <s v="MIN"/>
    <s v="CNF  ORSP PRT  REL  TECO"/>
  </r>
  <r>
    <n v="1548182"/>
    <x v="25"/>
    <s v="0"/>
    <s v="0130"/>
    <s v="BFC-99"/>
    <s v="PP01"/>
    <s v="FINAL INSPECTION"/>
    <x v="18"/>
    <d v="2019-09-17T00:00:00"/>
    <d v="1899-12-30T15:33:12"/>
    <d v="2019-09-17T00:00:00"/>
    <d v="1899-12-30T15:33:12"/>
    <n v="10"/>
    <s v="MIN"/>
    <n v="10"/>
    <n v="10"/>
    <s v="MIN"/>
    <s v="CNF  ORSP PRT  REL  TECO"/>
  </r>
  <r>
    <n v="1548182"/>
    <x v="25"/>
    <s v="0"/>
    <s v="0140"/>
    <s v="BFC-99"/>
    <s v="PP03"/>
    <s v="FINAL INSPECTION"/>
    <x v="11"/>
    <d v="2019-09-18T00:00:00"/>
    <d v="1899-12-30T08:08:17"/>
    <d v="2019-09-18T00:00:00"/>
    <d v="1899-12-30T08:08:17"/>
    <n v="10"/>
    <s v="MIN"/>
    <n v="10"/>
    <n v="10"/>
    <s v="MIN"/>
    <s v="CNF  ORSP PRT  REL  TECO"/>
  </r>
  <r>
    <n v="1548182"/>
    <x v="25"/>
    <s v="1"/>
    <s v="0010"/>
    <s v="BFC-10"/>
    <s v="PP95"/>
    <s v="ASSEMBLY"/>
    <x v="12"/>
    <d v="2019-09-05T00:00:00"/>
    <d v="1899-12-30T07:58:51"/>
    <d v="2019-09-10T00:00:00"/>
    <d v="1899-12-30T14:13:12"/>
    <n v="1821.91"/>
    <s v="MIN"/>
    <n v="1821.91"/>
    <n v="1"/>
    <s v="MIN"/>
    <s v="CNF  PRT  REL  TECO"/>
  </r>
  <r>
    <n v="1548182"/>
    <x v="2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83"/>
    <x v="25"/>
    <s v="0"/>
    <s v="0010"/>
    <s v="BFC-10"/>
    <s v="PP01"/>
    <s v="ASSEMBLY"/>
    <x v="0"/>
    <d v="2019-09-05T00:00:00"/>
    <d v="1899-12-30T11:13:49"/>
    <d v="2019-09-05T00:00:00"/>
    <d v="1899-12-30T11:41:48"/>
    <n v="27.983000000000001"/>
    <s v="MIN"/>
    <n v="27.983000000000001"/>
    <n v="20"/>
    <s v="MIN"/>
    <s v="CNF  PRT  REL  TECO"/>
  </r>
  <r>
    <n v="1548183"/>
    <x v="25"/>
    <s v="0"/>
    <s v="0020"/>
    <s v="BFC-90"/>
    <s v="PP01"/>
    <s v="ASSY IN PROCESS INSPECTION"/>
    <x v="1"/>
    <d v="2019-09-05T00:00:00"/>
    <d v="1899-12-30T13:26:42"/>
    <d v="2019-09-05T00:00:00"/>
    <d v="1899-12-30T13:26:42"/>
    <n v="30"/>
    <s v="MIN"/>
    <n v="30"/>
    <n v="30"/>
    <s v="MIN"/>
    <s v="CNF  ORSP PRT  REL  TECO"/>
  </r>
  <r>
    <n v="1548183"/>
    <x v="25"/>
    <s v="0"/>
    <s v="0030"/>
    <s v="BFC-10"/>
    <s v="PP01"/>
    <s v="ASSEMBLY"/>
    <x v="2"/>
    <d v="2019-09-05T00:00:00"/>
    <d v="1899-12-30T13:27:05"/>
    <d v="2019-09-08T00:00:00"/>
    <d v="1899-12-30T11:44:19"/>
    <n v="6.5119999999999996"/>
    <s v="H"/>
    <n v="390.71999999999997"/>
    <n v="200"/>
    <s v="MIN"/>
    <s v="CNF  PRT  REL  TECO"/>
  </r>
  <r>
    <n v="1548183"/>
    <x v="25"/>
    <s v="0"/>
    <s v="0040"/>
    <s v="BFC-10"/>
    <s v="PP01"/>
    <s v="ASSEMBLY"/>
    <x v="3"/>
    <d v="2019-09-08T00:00:00"/>
    <d v="1899-12-30T16:49:48"/>
    <d v="2019-09-10T00:00:00"/>
    <d v="1899-12-30T17:54:13"/>
    <n v="18.859000000000002"/>
    <s v="H"/>
    <n v="1131.5400000000002"/>
    <n v="500"/>
    <s v="MIN"/>
    <s v="CNF  PRT  REL  TECO"/>
  </r>
  <r>
    <n v="1548183"/>
    <x v="25"/>
    <s v="0"/>
    <s v="0050"/>
    <s v="BFC-90"/>
    <s v="PP01"/>
    <s v="ASSY IN PROCESS INSPECTION"/>
    <x v="4"/>
    <d v="2019-09-11T00:00:00"/>
    <d v="1899-12-30T13:24:05"/>
    <d v="2019-09-11T00:00:00"/>
    <d v="1899-12-30T13:24:05"/>
    <n v="20"/>
    <s v="MIN"/>
    <n v="20"/>
    <n v="20"/>
    <s v="MIN"/>
    <s v="CNF  ORSP PRT  REL  TECO"/>
  </r>
  <r>
    <n v="1548183"/>
    <x v="25"/>
    <s v="0"/>
    <s v="0060"/>
    <s v="BFC-90"/>
    <s v="PP01"/>
    <s v="ASSY IN PROCESS INSPECTION"/>
    <x v="5"/>
    <d v="2019-09-11T00:00:00"/>
    <d v="1899-12-30T13:24:21"/>
    <d v="2019-09-11T00:00:00"/>
    <d v="1899-12-30T13:24:21"/>
    <n v="20"/>
    <s v="MIN"/>
    <n v="20"/>
    <n v="20"/>
    <s v="MIN"/>
    <s v="CNF  ORSP PRT  REL  TECO"/>
  </r>
  <r>
    <n v="1548183"/>
    <x v="25"/>
    <s v="0"/>
    <s v="0070"/>
    <s v="PFC-20"/>
    <s v="PP01"/>
    <s v="PAINT"/>
    <x v="6"/>
    <d v="2019-09-11T00:00:00"/>
    <d v="1899-12-30T14:40:22"/>
    <d v="2019-09-12T00:00:00"/>
    <d v="1899-12-30T15:55:55"/>
    <n v="518.30999999999995"/>
    <s v="MIN"/>
    <n v="518.30999999999995"/>
    <n v="450"/>
    <s v="MIN"/>
    <s v="CNF  PRT  REL  TECO"/>
  </r>
  <r>
    <n v="1548183"/>
    <x v="25"/>
    <s v="0"/>
    <s v="0080"/>
    <s v="PFC-99"/>
    <s v="PP01"/>
    <s v="PAINT INSPECTION"/>
    <x v="7"/>
    <d v="2019-09-15T00:00:00"/>
    <d v="1899-12-30T08:32:06"/>
    <d v="2019-09-15T00:00:00"/>
    <d v="1899-12-30T08:32:06"/>
    <n v="20"/>
    <s v="MIN"/>
    <n v="20"/>
    <n v="20"/>
    <s v="MIN"/>
    <s v="CNF  ORSP PRT  REL  TECO"/>
  </r>
  <r>
    <n v="1548183"/>
    <x v="2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83"/>
    <x v="25"/>
    <s v="0"/>
    <s v="0100"/>
    <s v="BFC-10"/>
    <s v="PP01"/>
    <s v="ASSEMBLY"/>
    <x v="8"/>
    <d v="2019-09-15T00:00:00"/>
    <d v="1899-12-30T10:31:08"/>
    <d v="2019-09-15T00:00:00"/>
    <d v="1899-12-30T14:19:36"/>
    <n v="99.033000000000001"/>
    <s v="MIN"/>
    <n v="99.033000000000001"/>
    <n v="40"/>
    <s v="MIN"/>
    <s v="CNF  PRT  REL  TECO"/>
  </r>
  <r>
    <n v="1548183"/>
    <x v="25"/>
    <s v="0"/>
    <s v="0110"/>
    <s v="BFC-90"/>
    <s v="PP01"/>
    <s v="ASSY IN PROCESS INSPECTION"/>
    <x v="9"/>
    <d v="2019-09-17T00:00:00"/>
    <d v="1899-12-30T15:33:27"/>
    <d v="2019-09-17T00:00:00"/>
    <d v="1899-12-30T15:33:27"/>
    <n v="20"/>
    <s v="MIN"/>
    <n v="20"/>
    <n v="20"/>
    <s v="MIN"/>
    <s v="CNF  ORSP PRT  REL  TECO"/>
  </r>
  <r>
    <n v="1548183"/>
    <x v="25"/>
    <s v="0"/>
    <s v="0120"/>
    <s v="BFC-90"/>
    <s v="PP01"/>
    <s v="ASSY IN PROCESS INSPECTION"/>
    <x v="10"/>
    <d v="2019-09-17T00:00:00"/>
    <d v="1899-12-30T15:33:30"/>
    <d v="2019-09-17T00:00:00"/>
    <d v="1899-12-30T15:33:30"/>
    <n v="50"/>
    <s v="MIN"/>
    <n v="50"/>
    <n v="50"/>
    <s v="MIN"/>
    <s v="CNF  ORSP PRT  REL  TECO"/>
  </r>
  <r>
    <n v="1548183"/>
    <x v="25"/>
    <s v="0"/>
    <s v="0130"/>
    <s v="BFC-99"/>
    <s v="PP01"/>
    <s v="FINAL INSPECTION"/>
    <x v="18"/>
    <d v="2019-09-17T00:00:00"/>
    <d v="1899-12-30T15:33:33"/>
    <d v="2019-09-17T00:00:00"/>
    <d v="1899-12-30T15:33:33"/>
    <n v="10"/>
    <s v="MIN"/>
    <n v="10"/>
    <n v="10"/>
    <s v="MIN"/>
    <s v="CNF  ORSP PRT  REL  TECO"/>
  </r>
  <r>
    <n v="1548183"/>
    <x v="25"/>
    <s v="0"/>
    <s v="0140"/>
    <s v="BFC-99"/>
    <s v="PP03"/>
    <s v="FINAL INSPECTION"/>
    <x v="11"/>
    <d v="2019-09-18T00:00:00"/>
    <d v="1899-12-30T08:02:30"/>
    <d v="2019-09-18T00:00:00"/>
    <d v="1899-12-30T08:02:30"/>
    <n v="10"/>
    <s v="MIN"/>
    <n v="10"/>
    <n v="10"/>
    <s v="MIN"/>
    <s v="CNF  ORSP PRT  REL  TECO"/>
  </r>
  <r>
    <n v="1548183"/>
    <x v="25"/>
    <s v="1"/>
    <s v="0010"/>
    <s v="BFC-10"/>
    <s v="PP95"/>
    <s v="ASSEMBLY"/>
    <x v="12"/>
    <d v="2019-09-05T00:00:00"/>
    <d v="1899-12-30T13:18:08"/>
    <d v="2019-09-08T00:00:00"/>
    <d v="1899-12-30T15:48:46"/>
    <n v="18.361000000000001"/>
    <s v="H"/>
    <n v="1101.6600000000001"/>
    <n v="1"/>
    <s v="MIN"/>
    <s v="CNF  PRT  REL  TECO"/>
  </r>
  <r>
    <n v="1548183"/>
    <x v="2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84"/>
    <x v="25"/>
    <s v="0"/>
    <s v="0010"/>
    <s v="BFC-10"/>
    <s v="PP01"/>
    <s v="ASSEMBLY"/>
    <x v="0"/>
    <d v="2019-09-04T00:00:00"/>
    <d v="1899-12-30T09:25:38"/>
    <d v="2019-09-04T00:00:00"/>
    <d v="1899-12-30T09:50:45"/>
    <n v="25.117000000000001"/>
    <s v="MIN"/>
    <n v="25.117000000000001"/>
    <n v="20"/>
    <s v="MIN"/>
    <s v="CNF  PRT  REL  TECO"/>
  </r>
  <r>
    <n v="1548184"/>
    <x v="25"/>
    <s v="0"/>
    <s v="0020"/>
    <s v="BFC-90"/>
    <s v="PP01"/>
    <s v="ASSY IN PROCESS INSPECTION"/>
    <x v="1"/>
    <d v="2019-09-04T00:00:00"/>
    <d v="1899-12-30T10:21:16"/>
    <d v="2019-09-04T00:00:00"/>
    <d v="1899-12-30T10:21:16"/>
    <n v="30"/>
    <s v="MIN"/>
    <n v="30"/>
    <n v="30"/>
    <s v="MIN"/>
    <s v="CNF  ORSP PRT  REL  TECO"/>
  </r>
  <r>
    <n v="1548184"/>
    <x v="25"/>
    <s v="0"/>
    <s v="0030"/>
    <s v="BFC-10"/>
    <s v="PP01"/>
    <s v="ASSEMBLY"/>
    <x v="2"/>
    <d v="2019-09-04T00:00:00"/>
    <d v="1899-12-30T10:37:09"/>
    <d v="2019-09-05T00:00:00"/>
    <d v="1899-12-30T09:41:28"/>
    <n v="6.5049999999999999"/>
    <s v="H"/>
    <n v="390.3"/>
    <n v="200"/>
    <s v="MIN"/>
    <s v="CNF  PRT  REL  TECO"/>
  </r>
  <r>
    <n v="1548184"/>
    <x v="25"/>
    <s v="0"/>
    <s v="0040"/>
    <s v="BFC-10"/>
    <s v="PP01"/>
    <s v="ASSEMBLY"/>
    <x v="3"/>
    <d v="2019-09-05T00:00:00"/>
    <d v="1899-12-30T09:45:25"/>
    <d v="2019-09-08T00:00:00"/>
    <d v="1899-12-30T17:48:14"/>
    <n v="15.923999999999999"/>
    <s v="H"/>
    <n v="955.43999999999994"/>
    <n v="500"/>
    <s v="MIN"/>
    <s v="CNF  PRT  REL  TECO"/>
  </r>
  <r>
    <n v="1548184"/>
    <x v="25"/>
    <s v="0"/>
    <s v="0050"/>
    <s v="BFC-90"/>
    <s v="PP01"/>
    <s v="ASSY IN PROCESS INSPECTION"/>
    <x v="4"/>
    <d v="2019-09-09T00:00:00"/>
    <d v="1899-12-30T10:36:29"/>
    <d v="2019-09-09T00:00:00"/>
    <d v="1899-12-30T10:36:29"/>
    <n v="20"/>
    <s v="MIN"/>
    <n v="20"/>
    <n v="20"/>
    <s v="MIN"/>
    <s v="CNF  ORSP PRT  REL  TECO"/>
  </r>
  <r>
    <n v="1548184"/>
    <x v="25"/>
    <s v="0"/>
    <s v="0060"/>
    <s v="BFC-90"/>
    <s v="PP01"/>
    <s v="ASSY IN PROCESS INSPECTION"/>
    <x v="5"/>
    <d v="2019-09-09T00:00:00"/>
    <d v="1899-12-30T10:36:37"/>
    <d v="2019-09-09T00:00:00"/>
    <d v="1899-12-30T10:36:37"/>
    <n v="20"/>
    <s v="MIN"/>
    <n v="20"/>
    <n v="20"/>
    <s v="MIN"/>
    <s v="CNF  ORSP PRT  REL  TECO"/>
  </r>
  <r>
    <n v="1548184"/>
    <x v="25"/>
    <s v="0"/>
    <s v="0070"/>
    <s v="PFC-20"/>
    <s v="PP01"/>
    <s v="PAINT"/>
    <x v="6"/>
    <d v="2019-09-09T00:00:00"/>
    <d v="1899-12-30T11:35:32"/>
    <d v="2019-09-09T00:00:00"/>
    <d v="1899-12-30T21:46:12"/>
    <n v="7.1660000000000004"/>
    <s v="H"/>
    <n v="429.96000000000004"/>
    <n v="450"/>
    <s v="MIN"/>
    <s v="CNF  PRT  REL  TECO"/>
  </r>
  <r>
    <n v="1548184"/>
    <x v="25"/>
    <s v="0"/>
    <s v="0080"/>
    <s v="PFC-99"/>
    <s v="PP01"/>
    <s v="PAINT INSPECTION"/>
    <x v="7"/>
    <d v="2019-09-10T00:00:00"/>
    <d v="1899-12-30T09:49:08"/>
    <d v="2019-09-10T00:00:00"/>
    <d v="1899-12-30T09:49:08"/>
    <n v="20"/>
    <s v="MIN"/>
    <n v="20"/>
    <n v="20"/>
    <s v="MIN"/>
    <s v="CNF  ORSP PRT  REL  TECO"/>
  </r>
  <r>
    <n v="1548184"/>
    <x v="25"/>
    <s v="0"/>
    <s v="0100"/>
    <s v="BFC-10"/>
    <s v="PP01"/>
    <s v="ASSEMBLY"/>
    <x v="8"/>
    <d v="2019-09-17T00:00:00"/>
    <d v="1899-12-30T12:42:04"/>
    <d v="2019-09-17T00:00:00"/>
    <d v="1899-12-30T14:02:54"/>
    <n v="30.05"/>
    <s v="MIN"/>
    <n v="30.05"/>
    <n v="40"/>
    <s v="MIN"/>
    <s v="CNF  PRT  REL  TECO"/>
  </r>
  <r>
    <n v="1548184"/>
    <x v="25"/>
    <s v="0"/>
    <s v="0110"/>
    <s v="BFC-90"/>
    <s v="PP01"/>
    <s v="ASSY IN PROCESS INSPECTION"/>
    <x v="9"/>
    <d v="2019-09-17T00:00:00"/>
    <d v="1899-12-30T15:33:56"/>
    <d v="2019-09-17T00:00:00"/>
    <d v="1899-12-30T15:33:56"/>
    <n v="20"/>
    <s v="MIN"/>
    <n v="20"/>
    <n v="20"/>
    <s v="MIN"/>
    <s v="CNF  ORSP PRT  REL  TECO"/>
  </r>
  <r>
    <n v="1548184"/>
    <x v="25"/>
    <s v="0"/>
    <s v="0120"/>
    <s v="BFC-90"/>
    <s v="PP01"/>
    <s v="ASSY IN PROCESS INSPECTION"/>
    <x v="10"/>
    <d v="2019-09-17T00:00:00"/>
    <d v="1899-12-30T15:33:59"/>
    <d v="2019-09-17T00:00:00"/>
    <d v="1899-12-30T15:33:59"/>
    <n v="50"/>
    <s v="MIN"/>
    <n v="50"/>
    <n v="50"/>
    <s v="MIN"/>
    <s v="CNF  ORSP PRT  REL  TECO"/>
  </r>
  <r>
    <n v="1548184"/>
    <x v="25"/>
    <s v="0"/>
    <s v="0140"/>
    <s v="BFC-99"/>
    <s v="PP03"/>
    <s v="FINAL INSPECTION"/>
    <x v="11"/>
    <d v="2019-09-18T00:00:00"/>
    <d v="1899-12-30T08:03:10"/>
    <d v="2019-09-18T00:00:00"/>
    <d v="1899-12-30T08:03:10"/>
    <n v="10"/>
    <s v="MIN"/>
    <n v="10"/>
    <n v="10"/>
    <s v="MIN"/>
    <s v="CNF  ORSP PRT  REL  TECO"/>
  </r>
  <r>
    <n v="1548184"/>
    <x v="25"/>
    <s v="1"/>
    <s v="0010"/>
    <s v="BFC-10"/>
    <s v="PP95"/>
    <s v="ASSEMBLY"/>
    <x v="12"/>
    <d v="2019-09-05T00:00:00"/>
    <d v="1899-12-30T07:52:43"/>
    <d v="2019-09-05T00:00:00"/>
    <d v="1899-12-30T09:35:22"/>
    <n v="1.7110000000000001"/>
    <s v="H"/>
    <n v="102.66000000000001"/>
    <n v="1"/>
    <s v="MIN"/>
    <s v="CNF  PRT  REL  TECO"/>
  </r>
  <r>
    <n v="1548184"/>
    <x v="2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85"/>
    <x v="25"/>
    <s v="0"/>
    <s v="0010"/>
    <s v="BFC-10"/>
    <s v="PP01"/>
    <s v="ASSEMBLY"/>
    <x v="19"/>
    <d v="2019-09-05T00:00:00"/>
    <d v="1899-12-30T11:10:42"/>
    <d v="2019-09-05T00:00:00"/>
    <d v="1899-12-30T11:42:16"/>
    <n v="31.567"/>
    <s v="MIN"/>
    <n v="31.567"/>
    <n v="20"/>
    <s v="MIN"/>
    <s v="CNF  PRT  REL  TECO"/>
  </r>
  <r>
    <n v="1548185"/>
    <x v="25"/>
    <s v="0"/>
    <s v="0020"/>
    <s v="BFC-90"/>
    <s v="PP01"/>
    <s v="ASSY IN PROCESS INSPECTION"/>
    <x v="1"/>
    <d v="2019-09-08T00:00:00"/>
    <d v="1899-12-30T08:15:05"/>
    <d v="2019-09-08T00:00:00"/>
    <d v="1899-12-30T08:15:05"/>
    <n v="30"/>
    <s v="MIN"/>
    <n v="30"/>
    <n v="30"/>
    <s v="MIN"/>
    <s v="CNF  ORSP PRT  REL  TECO"/>
  </r>
  <r>
    <n v="1548185"/>
    <x v="25"/>
    <s v="0"/>
    <s v="0030"/>
    <s v="BFC-10"/>
    <s v="PP01"/>
    <s v="ASSEMBLY"/>
    <x v="2"/>
    <d v="2019-09-08T00:00:00"/>
    <d v="1899-12-30T08:19:13"/>
    <d v="2019-09-08T00:00:00"/>
    <d v="1899-12-30T14:54:02"/>
    <n v="6.6369999999999996"/>
    <s v="H"/>
    <n v="398.21999999999997"/>
    <n v="200"/>
    <s v="MIN"/>
    <s v="CNF  PRT  REL  TECO"/>
  </r>
  <r>
    <n v="1548185"/>
    <x v="25"/>
    <s v="0"/>
    <s v="0040"/>
    <s v="BFC-10"/>
    <s v="PP01"/>
    <s v="ASSEMBLY"/>
    <x v="3"/>
    <d v="2019-09-09T00:00:00"/>
    <d v="1899-12-30T07:49:03"/>
    <d v="2019-09-10T00:00:00"/>
    <d v="1899-12-30T10:01:07"/>
    <n v="6.0780000000000003"/>
    <s v="H"/>
    <n v="364.68"/>
    <n v="500"/>
    <s v="MIN"/>
    <s v="CNF  PRT  REL  TECO"/>
  </r>
  <r>
    <n v="1548185"/>
    <x v="25"/>
    <s v="0"/>
    <s v="0050"/>
    <s v="BFC-90"/>
    <s v="PP01"/>
    <s v="ASSY IN PROCESS INSPECTION"/>
    <x v="4"/>
    <d v="2019-09-10T00:00:00"/>
    <d v="1899-12-30T10:09:27"/>
    <d v="2019-09-10T00:00:00"/>
    <d v="1899-12-30T10:09:27"/>
    <n v="20"/>
    <s v="MIN"/>
    <n v="20"/>
    <n v="20"/>
    <s v="MIN"/>
    <s v="CNF  ORSP PRT  REL  TECO"/>
  </r>
  <r>
    <n v="1548185"/>
    <x v="25"/>
    <s v="0"/>
    <s v="0060"/>
    <s v="BFC-90"/>
    <s v="PP01"/>
    <s v="ASSY IN PROCESS INSPECTION"/>
    <x v="5"/>
    <d v="2019-09-10T00:00:00"/>
    <d v="1899-12-30T10:09:34"/>
    <d v="2019-09-10T00:00:00"/>
    <d v="1899-12-30T10:09:34"/>
    <n v="20"/>
    <s v="MIN"/>
    <n v="20"/>
    <n v="20"/>
    <s v="MIN"/>
    <s v="CNF  ORSP PRT  REL  TECO"/>
  </r>
  <r>
    <n v="1548185"/>
    <x v="25"/>
    <s v="0"/>
    <s v="0070"/>
    <s v="PFC-20"/>
    <s v="PP01"/>
    <s v="PAINT"/>
    <x v="6"/>
    <d v="2019-09-10T00:00:00"/>
    <d v="1899-12-30T10:26:01"/>
    <d v="2019-09-10T00:00:00"/>
    <d v="1899-12-30T21:54:03"/>
    <n v="479.75700000000001"/>
    <s v="MIN"/>
    <n v="479.75700000000001"/>
    <n v="450"/>
    <s v="MIN"/>
    <s v="CNF  PRT  REL  TECO"/>
  </r>
  <r>
    <n v="1548185"/>
    <x v="25"/>
    <s v="0"/>
    <s v="0080"/>
    <s v="PFC-99"/>
    <s v="PP01"/>
    <s v="PAINT INSPECTION"/>
    <x v="7"/>
    <d v="2019-09-11T00:00:00"/>
    <d v="1899-12-30T08:11:24"/>
    <d v="2019-09-11T00:00:00"/>
    <d v="1899-12-30T08:11:24"/>
    <n v="20"/>
    <s v="MIN"/>
    <n v="20"/>
    <n v="20"/>
    <s v="MIN"/>
    <s v="CNF  ORSP PRT  REL  TECO"/>
  </r>
  <r>
    <n v="1548185"/>
    <x v="2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85"/>
    <x v="25"/>
    <s v="0"/>
    <s v="0100"/>
    <s v="BFC-10"/>
    <s v="PP01"/>
    <s v="ASSEMBLY"/>
    <x v="8"/>
    <d v="2019-09-17T00:00:00"/>
    <d v="1899-12-30T12:42:31"/>
    <d v="2019-09-17T00:00:00"/>
    <d v="1899-12-30T14:51:05"/>
    <n v="1.3"/>
    <s v="H"/>
    <n v="78"/>
    <n v="40"/>
    <s v="MIN"/>
    <s v="CNF  PRT  REL  TECO"/>
  </r>
  <r>
    <n v="1548185"/>
    <x v="25"/>
    <s v="0"/>
    <s v="0110"/>
    <s v="BFC-90"/>
    <s v="PP01"/>
    <s v="ASSY IN PROCESS INSPECTION"/>
    <x v="9"/>
    <d v="2019-09-17T00:00:00"/>
    <d v="1899-12-30T15:34:18"/>
    <d v="2019-09-17T00:00:00"/>
    <d v="1899-12-30T15:34:18"/>
    <n v="20"/>
    <s v="MIN"/>
    <n v="20"/>
    <n v="20"/>
    <s v="MIN"/>
    <s v="CNF  ORSP PRT  REL  TECO"/>
  </r>
  <r>
    <n v="1548185"/>
    <x v="25"/>
    <s v="0"/>
    <s v="0120"/>
    <s v="BFC-90"/>
    <s v="PP01"/>
    <s v="ASSY IN PROCESS INSPECTION"/>
    <x v="10"/>
    <d v="2019-09-17T00:00:00"/>
    <d v="1899-12-30T15:34:21"/>
    <d v="2019-09-17T00:00:00"/>
    <d v="1899-12-30T15:34:21"/>
    <n v="50"/>
    <s v="MIN"/>
    <n v="50"/>
    <n v="50"/>
    <s v="MIN"/>
    <s v="CNF  ORSP PRT  REL  TECO"/>
  </r>
  <r>
    <n v="1548185"/>
    <x v="25"/>
    <s v="0"/>
    <s v="0130"/>
    <s v="BFC-99"/>
    <s v="PP01"/>
    <s v="FINAL INSPECTION"/>
    <x v="18"/>
    <d v="2019-09-17T00:00:00"/>
    <d v="1899-12-30T15:34:24"/>
    <d v="2019-09-17T00:00:00"/>
    <d v="1899-12-30T15:34:24"/>
    <n v="10"/>
    <s v="MIN"/>
    <n v="10"/>
    <n v="10"/>
    <s v="MIN"/>
    <s v="CNF  ORSP PRT  REL  TECO"/>
  </r>
  <r>
    <n v="1548185"/>
    <x v="25"/>
    <s v="0"/>
    <s v="0140"/>
    <s v="BFC-99"/>
    <s v="PP03"/>
    <s v="FINAL INSPECTION"/>
    <x v="11"/>
    <d v="2019-09-18T00:00:00"/>
    <d v="1899-12-30T08:02:51"/>
    <d v="2019-09-18T00:00:00"/>
    <d v="1899-12-30T08:02:51"/>
    <n v="10"/>
    <s v="MIN"/>
    <n v="10"/>
    <n v="10"/>
    <s v="MIN"/>
    <s v="CNF  ORSP PRT  REL  TECO"/>
  </r>
  <r>
    <n v="1548185"/>
    <x v="25"/>
    <s v="1"/>
    <s v="0010"/>
    <s v="BFC-10"/>
    <s v="PP95"/>
    <s v="ASSEMBLY"/>
    <x v="12"/>
    <d v="2019-09-08T00:00:00"/>
    <d v="1899-12-30T07:33:52"/>
    <d v="2019-09-09T00:00:00"/>
    <d v="1899-12-30T17:52:11"/>
    <n v="19.468"/>
    <s v="H"/>
    <n v="1168.08"/>
    <n v="1"/>
    <s v="MIN"/>
    <s v="CNF  PRT  REL  TECO"/>
  </r>
  <r>
    <n v="1548185"/>
    <x v="2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86"/>
    <x v="25"/>
    <s v="0"/>
    <s v="0010"/>
    <s v="BFC-10"/>
    <s v="PP01"/>
    <s v="ASSEMBLY"/>
    <x v="0"/>
    <d v="2019-09-04T00:00:00"/>
    <d v="1899-12-30T09:24:13"/>
    <d v="2019-09-04T00:00:00"/>
    <d v="1899-12-30T09:50:01"/>
    <n v="25.8"/>
    <s v="MIN"/>
    <n v="25.8"/>
    <n v="20"/>
    <s v="MIN"/>
    <s v="CNF  PRT  REL  TECO"/>
  </r>
  <r>
    <n v="1548186"/>
    <x v="25"/>
    <s v="0"/>
    <s v="0020"/>
    <s v="BFC-90"/>
    <s v="PP01"/>
    <s v="ASSY IN PROCESS INSPECTION"/>
    <x v="1"/>
    <d v="2019-09-04T00:00:00"/>
    <d v="1899-12-30T10:21:50"/>
    <d v="2019-09-04T00:00:00"/>
    <d v="1899-12-30T10:21:50"/>
    <n v="30"/>
    <s v="MIN"/>
    <n v="30"/>
    <n v="30"/>
    <s v="MIN"/>
    <s v="CNF  ORSP PRT  REL  TECO"/>
  </r>
  <r>
    <n v="1548186"/>
    <x v="25"/>
    <s v="0"/>
    <s v="0030"/>
    <s v="BFC-10"/>
    <s v="PP01"/>
    <s v="ASSEMBLY"/>
    <x v="2"/>
    <d v="2019-09-04T00:00:00"/>
    <d v="1899-12-30T10:36:21"/>
    <d v="2019-09-09T00:00:00"/>
    <d v="1899-12-30T17:45:57"/>
    <n v="800.673"/>
    <s v="MIN"/>
    <n v="800.673"/>
    <n v="200"/>
    <s v="MIN"/>
    <s v="CNF  PRT  REL  TECO"/>
  </r>
  <r>
    <n v="1548186"/>
    <x v="25"/>
    <s v="0"/>
    <s v="0040"/>
    <s v="BFC-10"/>
    <s v="PP01"/>
    <s v="ASSEMBLY"/>
    <x v="3"/>
    <d v="2019-09-10T00:00:00"/>
    <d v="1899-12-30T07:43:03"/>
    <d v="2019-09-10T00:00:00"/>
    <d v="1899-12-30T13:46:46"/>
    <n v="240.47300000000001"/>
    <s v="MIN"/>
    <n v="240.47300000000001"/>
    <n v="500"/>
    <s v="MIN"/>
    <s v="CNF  PRT  REL  TECO"/>
  </r>
  <r>
    <n v="1548186"/>
    <x v="25"/>
    <s v="0"/>
    <s v="0050"/>
    <s v="BFC-90"/>
    <s v="PP01"/>
    <s v="ASSY IN PROCESS INSPECTION"/>
    <x v="4"/>
    <d v="2019-09-10T00:00:00"/>
    <d v="1899-12-30T14:32:00"/>
    <d v="2019-09-10T00:00:00"/>
    <d v="1899-12-30T14:32:00"/>
    <n v="20"/>
    <s v="MIN"/>
    <n v="20"/>
    <n v="20"/>
    <s v="MIN"/>
    <s v="CNF  ORSP PRT  REL  TECO"/>
  </r>
  <r>
    <n v="1548186"/>
    <x v="25"/>
    <s v="0"/>
    <s v="0060"/>
    <s v="BFC-90"/>
    <s v="PP01"/>
    <s v="ASSY IN PROCESS INSPECTION"/>
    <x v="5"/>
    <d v="2019-09-10T00:00:00"/>
    <d v="1899-12-30T14:32:07"/>
    <d v="2019-09-10T00:00:00"/>
    <d v="1899-12-30T14:32:07"/>
    <n v="20"/>
    <s v="MIN"/>
    <n v="20"/>
    <n v="20"/>
    <s v="MIN"/>
    <s v="CNF  ORSP PRT  REL  TECO"/>
  </r>
  <r>
    <n v="1548186"/>
    <x v="25"/>
    <s v="0"/>
    <s v="0070"/>
    <s v="PFC-20"/>
    <s v="PP01"/>
    <s v="PAINT"/>
    <x v="6"/>
    <d v="2019-09-10T00:00:00"/>
    <d v="1899-12-30T16:01:53"/>
    <d v="2019-09-11T00:00:00"/>
    <d v="1899-12-30T14:39:45"/>
    <n v="11.37"/>
    <s v="H"/>
    <n v="682.19999999999993"/>
    <n v="450"/>
    <s v="MIN"/>
    <s v="CNF  PRT  REL  TECO"/>
  </r>
  <r>
    <n v="1548186"/>
    <x v="25"/>
    <s v="0"/>
    <s v="0080"/>
    <s v="PFC-99"/>
    <s v="PP01"/>
    <s v="PAINT INSPECTION"/>
    <x v="7"/>
    <d v="2019-09-12T00:00:00"/>
    <d v="1899-12-30T08:27:13"/>
    <d v="2019-09-12T00:00:00"/>
    <d v="1899-12-30T08:27:13"/>
    <n v="20"/>
    <s v="MIN"/>
    <n v="20"/>
    <n v="20"/>
    <s v="MIN"/>
    <s v="CNF  ORSP PRT  REL  TECO"/>
  </r>
  <r>
    <n v="1548186"/>
    <x v="2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86"/>
    <x v="25"/>
    <s v="0"/>
    <s v="0100"/>
    <s v="BFC-10"/>
    <s v="PP01"/>
    <s v="ASSEMBLY"/>
    <x v="8"/>
    <d v="2019-09-15T00:00:00"/>
    <d v="1899-12-30T14:55:27"/>
    <d v="2019-09-15T00:00:00"/>
    <d v="1899-12-30T15:55:25"/>
    <n v="59.966999999999999"/>
    <s v="MIN"/>
    <n v="59.966999999999999"/>
    <n v="40"/>
    <s v="MIN"/>
    <s v="CNF  PRT  REL  TECO"/>
  </r>
  <r>
    <n v="1548186"/>
    <x v="25"/>
    <s v="0"/>
    <s v="0110"/>
    <s v="BFC-90"/>
    <s v="PP01"/>
    <s v="ASSY IN PROCESS INSPECTION"/>
    <x v="9"/>
    <d v="2019-09-17T00:00:00"/>
    <d v="1899-12-30T15:34:36"/>
    <d v="2019-09-17T00:00:00"/>
    <d v="1899-12-30T15:34:36"/>
    <n v="20"/>
    <s v="MIN"/>
    <n v="20"/>
    <n v="20"/>
    <s v="MIN"/>
    <s v="CNF  ORSP PRT  REL  TECO"/>
  </r>
  <r>
    <n v="1548186"/>
    <x v="25"/>
    <s v="0"/>
    <s v="0120"/>
    <s v="BFC-90"/>
    <s v="PP01"/>
    <s v="ASSY IN PROCESS INSPECTION"/>
    <x v="10"/>
    <d v="2019-09-17T00:00:00"/>
    <d v="1899-12-30T15:34:39"/>
    <d v="2019-09-17T00:00:00"/>
    <d v="1899-12-30T15:34:39"/>
    <n v="50"/>
    <s v="MIN"/>
    <n v="50"/>
    <n v="50"/>
    <s v="MIN"/>
    <s v="CNF  ORSP PRT  REL  TECO"/>
  </r>
  <r>
    <n v="1548186"/>
    <x v="25"/>
    <s v="0"/>
    <s v="0130"/>
    <s v="BFC-99"/>
    <s v="PP01"/>
    <s v="FINAL INSPECTION"/>
    <x v="18"/>
    <d v="2019-09-17T00:00:00"/>
    <d v="1899-12-30T15:34:42"/>
    <d v="2019-09-17T00:00:00"/>
    <d v="1899-12-30T15:34:42"/>
    <n v="10"/>
    <s v="MIN"/>
    <n v="10"/>
    <n v="10"/>
    <s v="MIN"/>
    <s v="CNF  ORSP PRT  REL  TECO"/>
  </r>
  <r>
    <n v="1548186"/>
    <x v="25"/>
    <s v="0"/>
    <s v="0140"/>
    <s v="BFC-99"/>
    <s v="PP03"/>
    <s v="FINAL INSPECTION"/>
    <x v="11"/>
    <d v="2019-09-18T00:00:00"/>
    <d v="1899-12-30T10:24:01"/>
    <d v="2019-09-18T00:00:00"/>
    <d v="1899-12-30T10:24:01"/>
    <n v="10"/>
    <s v="MIN"/>
    <n v="10"/>
    <n v="10"/>
    <s v="MIN"/>
    <s v="CNF  ORSP PRT  REL  TECO"/>
  </r>
  <r>
    <n v="1548186"/>
    <x v="25"/>
    <s v="1"/>
    <s v="0010"/>
    <s v="BFC-10"/>
    <s v="PP95"/>
    <s v="ASSEMBLY"/>
    <x v="12"/>
    <d v="2019-09-05T00:00:00"/>
    <d v="1899-12-30T07:51:55"/>
    <d v="2019-09-10T00:00:00"/>
    <d v="1899-12-30T14:10:15"/>
    <n v="39.835000000000001"/>
    <s v="H"/>
    <n v="2390.1"/>
    <n v="1"/>
    <s v="MIN"/>
    <s v="CNF  PRT  REL  TECO"/>
  </r>
  <r>
    <n v="1548186"/>
    <x v="2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87"/>
    <x v="25"/>
    <s v="0"/>
    <s v="0010"/>
    <s v="BFC-10"/>
    <s v="PP01"/>
    <s v="ASSEMBLY"/>
    <x v="0"/>
    <d v="2019-09-05T00:00:00"/>
    <d v="1899-12-30T10:52:55"/>
    <d v="2019-09-05T00:00:00"/>
    <d v="1899-12-30T11:09:21"/>
    <n v="16.183"/>
    <s v="MIN"/>
    <n v="16.183"/>
    <n v="20"/>
    <s v="MIN"/>
    <s v="CNF  PRT  REL  TECO"/>
  </r>
  <r>
    <n v="1548187"/>
    <x v="25"/>
    <s v="0"/>
    <s v="0020"/>
    <s v="BFC-90"/>
    <s v="PP01"/>
    <s v="ASSY IN PROCESS INSPECTION"/>
    <x v="1"/>
    <d v="2019-09-05T00:00:00"/>
    <d v="1899-12-30T12:08:38"/>
    <d v="2019-09-05T00:00:00"/>
    <d v="1899-12-30T12:08:38"/>
    <n v="30"/>
    <s v="MIN"/>
    <n v="30"/>
    <n v="30"/>
    <s v="MIN"/>
    <s v="CNF  ORSP PRT  REL  TECO"/>
  </r>
  <r>
    <n v="1548187"/>
    <x v="25"/>
    <s v="0"/>
    <s v="0030"/>
    <s v="BFC-10"/>
    <s v="PP01"/>
    <s v="ASSEMBLY"/>
    <x v="2"/>
    <d v="2019-09-05T00:00:00"/>
    <d v="1899-12-30T13:18:55"/>
    <d v="2019-09-08T00:00:00"/>
    <d v="1899-12-30T09:54:57"/>
    <n v="299.69"/>
    <s v="MIN"/>
    <n v="299.69"/>
    <n v="200"/>
    <s v="MIN"/>
    <s v="CNF  PRT  REL  TECO"/>
  </r>
  <r>
    <n v="1548187"/>
    <x v="25"/>
    <s v="0"/>
    <s v="0040"/>
    <s v="BFC-10"/>
    <s v="PP01"/>
    <s v="ASSEMBLY"/>
    <x v="3"/>
    <d v="2019-09-08T00:00:00"/>
    <d v="1899-12-30T10:33:17"/>
    <d v="2019-09-11T00:00:00"/>
    <d v="1899-12-30T14:46:50"/>
    <n v="25.268000000000001"/>
    <s v="H"/>
    <n v="1516.08"/>
    <n v="500"/>
    <s v="MIN"/>
    <s v="CNF  PRT  REL  TECO"/>
  </r>
  <r>
    <n v="1548187"/>
    <x v="25"/>
    <s v="0"/>
    <s v="0050"/>
    <s v="BFC-90"/>
    <s v="PP01"/>
    <s v="ASSY IN PROCESS INSPECTION"/>
    <x v="4"/>
    <d v="2019-09-11T00:00:00"/>
    <d v="1899-12-30T16:22:52"/>
    <d v="2019-09-11T00:00:00"/>
    <d v="1899-12-30T16:22:52"/>
    <n v="20"/>
    <s v="MIN"/>
    <n v="20"/>
    <n v="20"/>
    <s v="MIN"/>
    <s v="CNF  ORSP PRT  REL  TECO"/>
  </r>
  <r>
    <n v="1548187"/>
    <x v="25"/>
    <s v="0"/>
    <s v="0060"/>
    <s v="BFC-90"/>
    <s v="PP01"/>
    <s v="ASSY IN PROCESS INSPECTION"/>
    <x v="5"/>
    <d v="2019-09-11T00:00:00"/>
    <d v="1899-12-30T16:23:04"/>
    <d v="2019-09-11T00:00:00"/>
    <d v="1899-12-30T16:23:04"/>
    <n v="20"/>
    <s v="MIN"/>
    <n v="20"/>
    <n v="20"/>
    <s v="MIN"/>
    <s v="CNF  ORSP PRT  REL  TECO"/>
  </r>
  <r>
    <n v="1548187"/>
    <x v="25"/>
    <s v="0"/>
    <s v="0070"/>
    <s v="PFC-20"/>
    <s v="PP01"/>
    <s v="PAINT"/>
    <x v="6"/>
    <d v="2019-09-11T00:00:00"/>
    <d v="1899-12-30T17:14:59"/>
    <d v="2019-09-12T00:00:00"/>
    <d v="1899-12-30T15:09:59"/>
    <n v="637.20600000000002"/>
    <s v="MIN"/>
    <n v="637.20600000000002"/>
    <n v="450"/>
    <s v="MIN"/>
    <s v="CNF  PRT  REL  TECO"/>
  </r>
  <r>
    <n v="1548187"/>
    <x v="25"/>
    <s v="0"/>
    <s v="0080"/>
    <s v="PFC-99"/>
    <s v="PP01"/>
    <s v="PAINT INSPECTION"/>
    <x v="7"/>
    <d v="2019-09-15T00:00:00"/>
    <d v="1899-12-30T08:32:22"/>
    <d v="2019-09-15T00:00:00"/>
    <d v="1899-12-30T08:32:22"/>
    <n v="20"/>
    <s v="MIN"/>
    <n v="20"/>
    <n v="20"/>
    <s v="MIN"/>
    <s v="CNF  ORSP PRT  REL  TECO"/>
  </r>
  <r>
    <n v="1548187"/>
    <x v="2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87"/>
    <x v="25"/>
    <s v="0"/>
    <s v="0100"/>
    <s v="BFC-10"/>
    <s v="PP01"/>
    <s v="ASSEMBLY"/>
    <x v="8"/>
    <d v="2019-09-15T00:00:00"/>
    <d v="1899-12-30T13:28:34"/>
    <d v="2019-09-15T00:00:00"/>
    <d v="1899-12-30T14:19:36"/>
    <n v="17.016999999999999"/>
    <s v="MIN"/>
    <n v="17.016999999999999"/>
    <n v="40"/>
    <s v="MIN"/>
    <s v="CNF  PRT  REL  TECO"/>
  </r>
  <r>
    <n v="1548187"/>
    <x v="25"/>
    <s v="0"/>
    <s v="0110"/>
    <s v="BFC-90"/>
    <s v="PP01"/>
    <s v="ASSY IN PROCESS INSPECTION"/>
    <x v="9"/>
    <d v="2019-09-17T00:00:00"/>
    <d v="1899-12-30T15:34:54"/>
    <d v="2019-09-17T00:00:00"/>
    <d v="1899-12-30T15:34:54"/>
    <n v="20"/>
    <s v="MIN"/>
    <n v="20"/>
    <n v="20"/>
    <s v="MIN"/>
    <s v="CNF  ORSP PRT  REL  TECO"/>
  </r>
  <r>
    <n v="1548187"/>
    <x v="25"/>
    <s v="0"/>
    <s v="0120"/>
    <s v="BFC-90"/>
    <s v="PP01"/>
    <s v="ASSY IN PROCESS INSPECTION"/>
    <x v="10"/>
    <d v="2019-09-17T00:00:00"/>
    <d v="1899-12-30T15:34:57"/>
    <d v="2019-09-17T00:00:00"/>
    <d v="1899-12-30T15:34:57"/>
    <n v="50"/>
    <s v="MIN"/>
    <n v="50"/>
    <n v="50"/>
    <s v="MIN"/>
    <s v="CNF  ORSP PRT  REL  TECO"/>
  </r>
  <r>
    <n v="1548187"/>
    <x v="25"/>
    <s v="0"/>
    <s v="0130"/>
    <s v="BFC-99"/>
    <s v="PP01"/>
    <s v="FINAL INSPECTION"/>
    <x v="18"/>
    <d v="2019-09-17T00:00:00"/>
    <d v="1899-12-30T15:35:00"/>
    <d v="2019-09-17T00:00:00"/>
    <d v="1899-12-30T15:35:00"/>
    <n v="10"/>
    <s v="MIN"/>
    <n v="10"/>
    <n v="10"/>
    <s v="MIN"/>
    <s v="CNF  ORSP PRT  REL  TECO"/>
  </r>
  <r>
    <n v="1548187"/>
    <x v="25"/>
    <s v="0"/>
    <s v="0140"/>
    <s v="BFC-99"/>
    <s v="PP03"/>
    <s v="FINAL INSPECTION"/>
    <x v="11"/>
    <d v="2019-09-18T00:00:00"/>
    <d v="1899-12-30T10:23:29"/>
    <d v="2019-09-18T00:00:00"/>
    <d v="1899-12-30T10:23:29"/>
    <n v="10"/>
    <s v="MIN"/>
    <n v="10"/>
    <n v="10"/>
    <s v="MIN"/>
    <s v="CNF  ORSP PRT  REL  TECO"/>
  </r>
  <r>
    <n v="1548187"/>
    <x v="25"/>
    <s v="1"/>
    <s v="0010"/>
    <s v="BFC-10"/>
    <s v="PP95"/>
    <s v="ASSEMBLY"/>
    <x v="12"/>
    <d v="2019-09-08T00:00:00"/>
    <d v="1899-12-30T07:56:37"/>
    <d v="2019-09-11T00:00:00"/>
    <d v="1899-12-30T15:46:18"/>
    <n v="19.295999999999999"/>
    <s v="H"/>
    <n v="1157.76"/>
    <n v="1"/>
    <s v="MIN"/>
    <s v="CNF  PRT  REL  TECO"/>
  </r>
  <r>
    <n v="1548187"/>
    <x v="2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88"/>
    <x v="26"/>
    <s v="0"/>
    <s v="0010"/>
    <s v="BFC-10"/>
    <s v="PP01"/>
    <s v="ASSEMBLY"/>
    <x v="0"/>
    <d v="2019-09-08T00:00:00"/>
    <d v="1899-12-30T11:44:34"/>
    <d v="2019-09-08T00:00:00"/>
    <d v="1899-12-30T12:08:03"/>
    <n v="23.483000000000001"/>
    <s v="MIN"/>
    <n v="23.483000000000001"/>
    <n v="20"/>
    <s v="MIN"/>
    <s v="CNF  PRT  REL  TECO"/>
  </r>
  <r>
    <n v="1548188"/>
    <x v="26"/>
    <s v="0"/>
    <s v="0020"/>
    <s v="BFC-90"/>
    <s v="PP01"/>
    <s v="ASSY IN PROCESS INSPECTION"/>
    <x v="1"/>
    <d v="2019-09-08T00:00:00"/>
    <d v="1899-12-30T12:12:36"/>
    <d v="2019-09-08T00:00:00"/>
    <d v="1899-12-30T12:12:36"/>
    <n v="30"/>
    <s v="MIN"/>
    <n v="30"/>
    <n v="30"/>
    <s v="MIN"/>
    <s v="CNF  ORSP PRT  REL  TECO"/>
  </r>
  <r>
    <n v="1548188"/>
    <x v="26"/>
    <s v="0"/>
    <s v="0030"/>
    <s v="BFC-10"/>
    <s v="PP01"/>
    <s v="ASSEMBLY"/>
    <x v="2"/>
    <d v="2019-09-09T00:00:00"/>
    <d v="1899-12-30T07:37:07"/>
    <d v="2019-09-09T00:00:00"/>
    <d v="1899-12-30T10:02:29"/>
    <n v="2.423"/>
    <s v="H"/>
    <n v="145.38"/>
    <n v="200"/>
    <s v="MIN"/>
    <s v="CNF  PRT  REL  TECO"/>
  </r>
  <r>
    <n v="1548188"/>
    <x v="26"/>
    <s v="0"/>
    <s v="0040"/>
    <s v="BFC-10"/>
    <s v="PP01"/>
    <s v="ASSEMBLY"/>
    <x v="3"/>
    <d v="2019-09-09T00:00:00"/>
    <d v="1899-12-30T10:07:38"/>
    <d v="2019-09-11T00:00:00"/>
    <d v="1899-12-30T17:53:54"/>
    <n v="26.506"/>
    <s v="H"/>
    <n v="1590.3600000000001"/>
    <n v="500"/>
    <s v="MIN"/>
    <s v="CNF  PRT  REL  TECO"/>
  </r>
  <r>
    <n v="1548188"/>
    <x v="26"/>
    <s v="0"/>
    <s v="0050"/>
    <s v="BFC-90"/>
    <s v="PP01"/>
    <s v="ASSY IN PROCESS INSPECTION"/>
    <x v="4"/>
    <d v="2019-09-12T00:00:00"/>
    <d v="1899-12-30T09:55:29"/>
    <d v="2019-09-12T00:00:00"/>
    <d v="1899-12-30T09:55:29"/>
    <n v="20"/>
    <s v="MIN"/>
    <n v="20"/>
    <n v="20"/>
    <s v="MIN"/>
    <s v="CNF  ORSP PRT  REL  TECO"/>
  </r>
  <r>
    <n v="1548188"/>
    <x v="26"/>
    <s v="0"/>
    <s v="0060"/>
    <s v="BFC-90"/>
    <s v="PP01"/>
    <s v="ASSY IN PROCESS INSPECTION"/>
    <x v="5"/>
    <d v="2019-09-12T00:00:00"/>
    <d v="1899-12-30T09:55:38"/>
    <d v="2019-09-12T00:00:00"/>
    <d v="1899-12-30T09:55:38"/>
    <n v="20"/>
    <s v="MIN"/>
    <n v="20"/>
    <n v="20"/>
    <s v="MIN"/>
    <s v="CNF  ORSP PRT  REL  TECO"/>
  </r>
  <r>
    <n v="1548188"/>
    <x v="26"/>
    <s v="0"/>
    <s v="0070"/>
    <s v="PFC-20"/>
    <s v="PP01"/>
    <s v="PAINT"/>
    <x v="6"/>
    <d v="2019-09-12T00:00:00"/>
    <d v="1899-12-30T16:01:01"/>
    <d v="2019-09-15T00:00:00"/>
    <d v="1899-12-30T14:16:05"/>
    <n v="7.5149999999999997"/>
    <s v="H"/>
    <n v="450.9"/>
    <n v="450"/>
    <s v="MIN"/>
    <s v="CNF  PRT  REL  TECO"/>
  </r>
  <r>
    <n v="1548188"/>
    <x v="26"/>
    <s v="0"/>
    <s v="0080"/>
    <s v="PFC-99"/>
    <s v="PP01"/>
    <s v="PAINT INSPECTION"/>
    <x v="7"/>
    <d v="2019-09-16T00:00:00"/>
    <d v="1899-12-30T09:33:36"/>
    <d v="2019-09-16T00:00:00"/>
    <d v="1899-12-30T09:33:36"/>
    <n v="20"/>
    <s v="MIN"/>
    <n v="20"/>
    <n v="20"/>
    <s v="MIN"/>
    <s v="CNF  ORSP PRT  REL  TECO"/>
  </r>
  <r>
    <n v="1548188"/>
    <x v="2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88"/>
    <x v="26"/>
    <s v="0"/>
    <s v="0100"/>
    <s v="BFC-10"/>
    <s v="PP01"/>
    <s v="ASSEMBLY"/>
    <x v="8"/>
    <d v="2019-09-19T00:00:00"/>
    <d v="1899-12-30T09:32:56"/>
    <d v="2019-09-19T00:00:00"/>
    <d v="1899-12-30T10:44:54"/>
    <n v="18.5"/>
    <s v="MIN"/>
    <n v="18.5"/>
    <n v="40"/>
    <s v="MIN"/>
    <s v="CNF  PRT  REL  TECO"/>
  </r>
  <r>
    <n v="1548188"/>
    <x v="26"/>
    <s v="0"/>
    <s v="0110"/>
    <s v="BFC-90"/>
    <s v="PP01"/>
    <s v="ASSY IN PROCESS INSPECTION"/>
    <x v="9"/>
    <d v="2019-09-22T00:00:00"/>
    <d v="1899-12-30T15:10:16"/>
    <d v="2019-09-22T00:00:00"/>
    <d v="1899-12-30T15:10:16"/>
    <n v="20"/>
    <s v="MIN"/>
    <n v="20"/>
    <n v="20"/>
    <s v="MIN"/>
    <s v="CNF  ORSP PRT  REL  TECO"/>
  </r>
  <r>
    <n v="1548188"/>
    <x v="26"/>
    <s v="0"/>
    <s v="0120"/>
    <s v="BFC-90"/>
    <s v="PP01"/>
    <s v="ASSY IN PROCESS INSPECTION"/>
    <x v="10"/>
    <d v="2019-09-22T00:00:00"/>
    <d v="1899-12-30T15:10:46"/>
    <d v="2019-09-22T00:00:00"/>
    <d v="1899-12-30T15:10:46"/>
    <n v="50"/>
    <s v="MIN"/>
    <n v="50"/>
    <n v="50"/>
    <s v="MIN"/>
    <s v="CNF  ORSP PRT  REL  TECO"/>
  </r>
  <r>
    <n v="1548188"/>
    <x v="26"/>
    <s v="0"/>
    <s v="0130"/>
    <s v="BFC-99"/>
    <s v="PP01"/>
    <s v="FINAL INSPECTION"/>
    <x v="18"/>
    <d v="2019-09-23T00:00:00"/>
    <d v="1899-12-30T09:51:25"/>
    <d v="2019-09-23T00:00:00"/>
    <d v="1899-12-30T09:51:25"/>
    <n v="10"/>
    <s v="MIN"/>
    <n v="10"/>
    <n v="10"/>
    <s v="MIN"/>
    <s v="CNF  ORSP PRT  REL  TECO"/>
  </r>
  <r>
    <n v="1548188"/>
    <x v="26"/>
    <s v="0"/>
    <s v="0140"/>
    <s v="BFC-99"/>
    <s v="PP03"/>
    <s v="FINAL INSPECTION"/>
    <x v="11"/>
    <d v="2019-09-23T00:00:00"/>
    <d v="1899-12-30T12:46:24"/>
    <d v="2019-09-23T00:00:00"/>
    <d v="1899-12-30T12:46:24"/>
    <n v="10"/>
    <s v="MIN"/>
    <n v="10"/>
    <n v="10"/>
    <s v="MIN"/>
    <s v="CNF  ORSP PRT  REL  TECO"/>
  </r>
  <r>
    <n v="1548188"/>
    <x v="26"/>
    <s v="1"/>
    <s v="0010"/>
    <s v="BFC-10"/>
    <s v="PP95"/>
    <s v="ASSEMBLY"/>
    <x v="12"/>
    <d v="2019-09-10T00:00:00"/>
    <d v="1899-12-30T14:14:11"/>
    <d v="2019-09-12T00:00:00"/>
    <d v="1899-12-30T08:32:37"/>
    <n v="6.1890000000000001"/>
    <s v="H"/>
    <n v="371.34000000000003"/>
    <n v="1"/>
    <s v="MIN"/>
    <s v="CNF  PRT  REL  TECO"/>
  </r>
  <r>
    <n v="1548188"/>
    <x v="26"/>
    <s v="2"/>
    <s v="0070"/>
    <s v="PFC-20"/>
    <s v="PP95"/>
    <s v="PAINT"/>
    <x v="13"/>
    <d v="2019-09-12T00:00:00"/>
    <d v="1899-12-30T15:22:02"/>
    <d v="2019-09-12T00:00:00"/>
    <d v="1899-12-30T18:50:32"/>
    <n v="3.4750000000000001"/>
    <s v="H"/>
    <n v="208.5"/>
    <n v="5"/>
    <s v="MIN"/>
    <s v="CNF  PRT  REL  TECO"/>
  </r>
  <r>
    <n v="1548189"/>
    <x v="26"/>
    <s v="0"/>
    <s v="0010"/>
    <s v="BFC-10"/>
    <s v="PP01"/>
    <s v="ASSEMBLY"/>
    <x v="0"/>
    <d v="2019-09-09T00:00:00"/>
    <d v="1899-12-30T10:05:41"/>
    <d v="2019-09-09T00:00:00"/>
    <d v="1899-12-30T10:42:49"/>
    <n v="37.133000000000003"/>
    <s v="MIN"/>
    <n v="37.133000000000003"/>
    <n v="20"/>
    <s v="MIN"/>
    <s v="CNF  PRT  REL  TECO"/>
  </r>
  <r>
    <n v="1548189"/>
    <x v="26"/>
    <s v="0"/>
    <s v="0020"/>
    <s v="BFC-90"/>
    <s v="PP01"/>
    <s v="ASSY IN PROCESS INSPECTION"/>
    <x v="1"/>
    <d v="2019-09-09T00:00:00"/>
    <d v="1899-12-30T11:23:21"/>
    <d v="2019-09-09T00:00:00"/>
    <d v="1899-12-30T11:23:21"/>
    <n v="30"/>
    <s v="MIN"/>
    <n v="30"/>
    <n v="30"/>
    <s v="MIN"/>
    <s v="CNF  ORSP PRT  REL  TECO"/>
  </r>
  <r>
    <n v="1548189"/>
    <x v="26"/>
    <s v="0"/>
    <s v="0030"/>
    <s v="BFC-10"/>
    <s v="PP01"/>
    <s v="ASSEMBLY"/>
    <x v="2"/>
    <d v="2019-09-09T00:00:00"/>
    <d v="1899-12-30T11:24:55"/>
    <d v="2019-09-11T00:00:00"/>
    <d v="1899-12-30T10:06:07"/>
    <n v="412.25"/>
    <s v="MIN"/>
    <n v="412.25"/>
    <n v="200"/>
    <s v="MIN"/>
    <s v="CNF  PRT  REL  TECO"/>
  </r>
  <r>
    <n v="1548189"/>
    <x v="26"/>
    <s v="0"/>
    <s v="0040"/>
    <s v="BFC-10"/>
    <s v="PP01"/>
    <s v="ASSEMBLY"/>
    <x v="3"/>
    <d v="2019-09-11T00:00:00"/>
    <d v="1899-12-30T14:20:22"/>
    <d v="2019-09-16T00:00:00"/>
    <d v="1899-12-30T12:54:09"/>
    <n v="22.341999999999999"/>
    <s v="H"/>
    <n v="1340.52"/>
    <n v="500"/>
    <s v="MIN"/>
    <s v="CNF  PRT  REL  TECO"/>
  </r>
  <r>
    <n v="1548189"/>
    <x v="26"/>
    <s v="0"/>
    <s v="0050"/>
    <s v="BFC-90"/>
    <s v="PP01"/>
    <s v="ASSY IN PROCESS INSPECTION"/>
    <x v="4"/>
    <d v="2019-09-16T00:00:00"/>
    <d v="1899-12-30T13:59:12"/>
    <d v="2019-09-16T00:00:00"/>
    <d v="1899-12-30T13:59:12"/>
    <n v="20"/>
    <s v="MIN"/>
    <n v="20"/>
    <n v="20"/>
    <s v="MIN"/>
    <s v="CNF  ORSP PRT  REL  TECO"/>
  </r>
  <r>
    <n v="1548189"/>
    <x v="26"/>
    <s v="0"/>
    <s v="0060"/>
    <s v="BFC-90"/>
    <s v="PP01"/>
    <s v="ASSY IN PROCESS INSPECTION"/>
    <x v="5"/>
    <d v="2019-09-16T00:00:00"/>
    <d v="1899-12-30T13:59:19"/>
    <d v="2019-09-16T00:00:00"/>
    <d v="1899-12-30T13:59:19"/>
    <n v="20"/>
    <s v="MIN"/>
    <n v="20"/>
    <n v="20"/>
    <s v="MIN"/>
    <s v="CNF  ORSP PRT  REL  TECO"/>
  </r>
  <r>
    <n v="1548189"/>
    <x v="26"/>
    <s v="0"/>
    <s v="0070"/>
    <s v="PFC-20"/>
    <s v="PP01"/>
    <s v="PAINT"/>
    <x v="6"/>
    <d v="2019-09-16T00:00:00"/>
    <d v="1899-12-30T15:31:49"/>
    <d v="2019-09-17T00:00:00"/>
    <d v="1899-12-30T14:23:01"/>
    <n v="12.198"/>
    <s v="H"/>
    <n v="731.88"/>
    <n v="450"/>
    <s v="MIN"/>
    <s v="CNF  PRT  REL  TECO"/>
  </r>
  <r>
    <n v="1548189"/>
    <x v="26"/>
    <s v="0"/>
    <s v="0080"/>
    <s v="PFC-99"/>
    <s v="PP01"/>
    <s v="PAINT INSPECTION"/>
    <x v="7"/>
    <d v="2019-09-18T00:00:00"/>
    <d v="1899-12-30T09:27:19"/>
    <d v="2019-09-18T00:00:00"/>
    <d v="1899-12-30T09:27:19"/>
    <n v="20"/>
    <s v="MIN"/>
    <n v="20"/>
    <n v="20"/>
    <s v="MIN"/>
    <s v="CNF  ORSP PRT  REL  TECO"/>
  </r>
  <r>
    <n v="1548189"/>
    <x v="2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89"/>
    <x v="26"/>
    <s v="0"/>
    <s v="0100"/>
    <s v="BFC-10"/>
    <s v="PP01"/>
    <s v="ASSEMBLY"/>
    <x v="8"/>
    <d v="2019-09-18T00:00:00"/>
    <d v="1899-12-30T10:15:53"/>
    <d v="2019-09-18T00:00:00"/>
    <d v="1899-12-30T10:45:18"/>
    <n v="9.6"/>
    <s v="MIN"/>
    <n v="9.6"/>
    <n v="40"/>
    <s v="MIN"/>
    <s v="CNF  PRT  REL  TECO"/>
  </r>
  <r>
    <n v="1548189"/>
    <x v="26"/>
    <s v="0"/>
    <s v="0110"/>
    <s v="BFC-90"/>
    <s v="PP01"/>
    <s v="ASSY IN PROCESS INSPECTION"/>
    <x v="9"/>
    <d v="2019-09-22T00:00:00"/>
    <d v="1899-12-30T15:02:31"/>
    <d v="2019-09-22T00:00:00"/>
    <d v="1899-12-30T15:02:31"/>
    <n v="20"/>
    <s v="MIN"/>
    <n v="20"/>
    <n v="20"/>
    <s v="MIN"/>
    <s v="CNF  ORSP PRT  REL  TECO"/>
  </r>
  <r>
    <n v="1548189"/>
    <x v="26"/>
    <s v="0"/>
    <s v="0120"/>
    <s v="BFC-90"/>
    <s v="PP01"/>
    <s v="ASSY IN PROCESS INSPECTION"/>
    <x v="10"/>
    <d v="2019-09-22T00:00:00"/>
    <d v="1899-12-30T15:02:44"/>
    <d v="2019-09-22T00:00:00"/>
    <d v="1899-12-30T15:02:44"/>
    <n v="50"/>
    <s v="MIN"/>
    <n v="50"/>
    <n v="50"/>
    <s v="MIN"/>
    <s v="CNF  ORSP PRT  REL  TECO"/>
  </r>
  <r>
    <n v="1548189"/>
    <x v="26"/>
    <s v="0"/>
    <s v="0130"/>
    <s v="BFC-99"/>
    <s v="PP01"/>
    <s v="FINAL INSPECTION"/>
    <x v="18"/>
    <d v="2019-09-23T00:00:00"/>
    <d v="1899-12-30T09:51:12"/>
    <d v="2019-09-23T00:00:00"/>
    <d v="1899-12-30T09:51:12"/>
    <n v="10"/>
    <s v="MIN"/>
    <n v="10"/>
    <n v="10"/>
    <s v="MIN"/>
    <s v="CNF  ORSP PRT  REL  TECO"/>
  </r>
  <r>
    <n v="1548189"/>
    <x v="26"/>
    <s v="0"/>
    <s v="0140"/>
    <s v="BFC-99"/>
    <s v="PP03"/>
    <s v="FINAL INSPECTION"/>
    <x v="11"/>
    <d v="2019-09-23T00:00:00"/>
    <d v="1899-12-30T10:00:47"/>
    <d v="2019-09-23T00:00:00"/>
    <d v="1899-12-30T10:00:47"/>
    <n v="10"/>
    <s v="MIN"/>
    <n v="10"/>
    <n v="10"/>
    <s v="MIN"/>
    <s v="CNF  ORSP PRT  REL  TECO"/>
  </r>
  <r>
    <n v="1548189"/>
    <x v="26"/>
    <s v="1"/>
    <s v="0010"/>
    <s v="BFC-10"/>
    <s v="PP95"/>
    <s v="ASSEMBLY"/>
    <x v="12"/>
    <d v="2019-09-10T00:00:00"/>
    <d v="1899-12-30T07:31:25"/>
    <d v="2019-09-16T00:00:00"/>
    <d v="1899-12-30T10:31:49"/>
    <n v="23.416"/>
    <s v="H"/>
    <n v="1404.96"/>
    <n v="1"/>
    <s v="MIN"/>
    <s v="CNF  PRT  REL  TECO"/>
  </r>
  <r>
    <n v="1548189"/>
    <x v="2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90"/>
    <x v="26"/>
    <s v="0"/>
    <s v="0010"/>
    <s v="BFC-10"/>
    <s v="PP01"/>
    <s v="ASSEMBLY"/>
    <x v="0"/>
    <d v="2019-09-08T00:00:00"/>
    <d v="1899-12-30T10:44:17"/>
    <d v="2019-09-08T00:00:00"/>
    <d v="1899-12-30T11:41:30"/>
    <n v="57.216999999999999"/>
    <s v="MIN"/>
    <n v="57.216999999999999"/>
    <n v="20"/>
    <s v="MIN"/>
    <s v="CNF  PRT  REL  TECO"/>
  </r>
  <r>
    <n v="1548190"/>
    <x v="26"/>
    <s v="0"/>
    <s v="0020"/>
    <s v="BFC-90"/>
    <s v="PP01"/>
    <s v="ASSY IN PROCESS INSPECTION"/>
    <x v="1"/>
    <d v="2019-09-08T00:00:00"/>
    <d v="1899-12-30T12:12:12"/>
    <d v="2019-09-08T00:00:00"/>
    <d v="1899-12-30T12:12:12"/>
    <n v="30"/>
    <s v="MIN"/>
    <n v="30"/>
    <n v="30"/>
    <s v="MIN"/>
    <s v="CNF  ORSP PRT  REL  TECO"/>
  </r>
  <r>
    <n v="1548190"/>
    <x v="26"/>
    <s v="0"/>
    <s v="0030"/>
    <s v="BFC-10"/>
    <s v="PP01"/>
    <s v="ASSEMBLY"/>
    <x v="2"/>
    <d v="2019-09-09T00:00:00"/>
    <d v="1899-12-30T07:35:09"/>
    <d v="2019-09-09T00:00:00"/>
    <d v="1899-12-30T10:05:26"/>
    <n v="2.5049999999999999"/>
    <s v="H"/>
    <n v="150.29999999999998"/>
    <n v="200"/>
    <s v="MIN"/>
    <s v="CNF  PRT  REL  TECO"/>
  </r>
  <r>
    <n v="1548190"/>
    <x v="26"/>
    <s v="0"/>
    <s v="0040"/>
    <s v="BFC-10"/>
    <s v="PP01"/>
    <s v="ASSEMBLY"/>
    <x v="3"/>
    <d v="2019-09-09T00:00:00"/>
    <d v="1899-12-30T11:22:11"/>
    <d v="2019-09-12T00:00:00"/>
    <d v="1899-12-30T11:26:31"/>
    <n v="26.323"/>
    <s v="H"/>
    <n v="1579.38"/>
    <n v="500"/>
    <s v="MIN"/>
    <s v="CNF  PRT  REL  TECO"/>
  </r>
  <r>
    <n v="1548190"/>
    <x v="26"/>
    <s v="0"/>
    <s v="0050"/>
    <s v="BFC-90"/>
    <s v="PP01"/>
    <s v="ASSY IN PROCESS INSPECTION"/>
    <x v="4"/>
    <d v="2019-09-12T00:00:00"/>
    <d v="1899-12-30T12:43:09"/>
    <d v="2019-09-12T00:00:00"/>
    <d v="1899-12-30T12:43:09"/>
    <n v="20"/>
    <s v="MIN"/>
    <n v="20"/>
    <n v="20"/>
    <s v="MIN"/>
    <s v="CNF  ORSP PRT  REL  TECO"/>
  </r>
  <r>
    <n v="1548190"/>
    <x v="26"/>
    <s v="0"/>
    <s v="0060"/>
    <s v="BFC-90"/>
    <s v="PP01"/>
    <s v="ASSY IN PROCESS INSPECTION"/>
    <x v="5"/>
    <d v="2019-09-12T00:00:00"/>
    <d v="1899-12-30T14:04:07"/>
    <d v="2019-09-12T00:00:00"/>
    <d v="1899-12-30T14:04:07"/>
    <n v="20"/>
    <s v="MIN"/>
    <n v="20"/>
    <n v="20"/>
    <s v="MIN"/>
    <s v="CNF  ORSP PRT  REL  TECO"/>
  </r>
  <r>
    <n v="1548190"/>
    <x v="26"/>
    <s v="0"/>
    <s v="0070"/>
    <s v="PFC-20"/>
    <s v="PP01"/>
    <s v="PAINT"/>
    <x v="6"/>
    <d v="2019-09-12T00:00:00"/>
    <d v="1899-12-30T14:09:38"/>
    <d v="2019-09-15T00:00:00"/>
    <d v="1899-12-30T17:55:19"/>
    <n v="11.069000000000001"/>
    <s v="H"/>
    <n v="664.1400000000001"/>
    <n v="450"/>
    <s v="MIN"/>
    <s v="CNF  PRT  REL  TECO"/>
  </r>
  <r>
    <n v="1548190"/>
    <x v="26"/>
    <s v="0"/>
    <s v="0080"/>
    <s v="PFC-99"/>
    <s v="PP01"/>
    <s v="PAINT INSPECTION"/>
    <x v="7"/>
    <d v="2019-09-16T00:00:00"/>
    <d v="1899-12-30T09:33:56"/>
    <d v="2019-09-16T00:00:00"/>
    <d v="1899-12-30T09:33:56"/>
    <n v="20"/>
    <s v="MIN"/>
    <n v="20"/>
    <n v="20"/>
    <s v="MIN"/>
    <s v="CNF  ORSP PRT  REL  TECO"/>
  </r>
  <r>
    <n v="1548190"/>
    <x v="26"/>
    <s v="0"/>
    <s v="0100"/>
    <s v="BFC-10"/>
    <s v="PP01"/>
    <s v="ASSEMBLY"/>
    <x v="8"/>
    <d v="2019-09-19T00:00:00"/>
    <d v="1899-12-30T09:33:26"/>
    <d v="2019-09-19T00:00:00"/>
    <d v="1899-12-30T10:44:54"/>
    <n v="18"/>
    <s v="MIN"/>
    <n v="18"/>
    <n v="40"/>
    <s v="MIN"/>
    <s v="CNF  PRT  REL  TECO"/>
  </r>
  <r>
    <n v="1548190"/>
    <x v="26"/>
    <s v="0"/>
    <s v="0110"/>
    <s v="BFC-90"/>
    <s v="PP01"/>
    <s v="ASSY IN PROCESS INSPECTION"/>
    <x v="9"/>
    <d v="2019-09-22T00:00:00"/>
    <d v="1899-12-30T16:40:43"/>
    <d v="2019-09-22T00:00:00"/>
    <d v="1899-12-30T16:40:43"/>
    <n v="20"/>
    <s v="MIN"/>
    <n v="20"/>
    <n v="20"/>
    <s v="MIN"/>
    <s v="CNF  ORSP PRT  REL  TECO"/>
  </r>
  <r>
    <n v="1548190"/>
    <x v="26"/>
    <s v="0"/>
    <s v="0120"/>
    <s v="BFC-90"/>
    <s v="PP01"/>
    <s v="ASSY IN PROCESS INSPECTION"/>
    <x v="10"/>
    <d v="2019-09-22T00:00:00"/>
    <d v="1899-12-30T16:40:57"/>
    <d v="2019-09-22T00:00:00"/>
    <d v="1899-12-30T16:40:57"/>
    <n v="50"/>
    <s v="MIN"/>
    <n v="50"/>
    <n v="50"/>
    <s v="MIN"/>
    <s v="CNF  ORSP PRT  REL  TECO"/>
  </r>
  <r>
    <n v="1548190"/>
    <x v="26"/>
    <s v="0"/>
    <s v="0140"/>
    <s v="BFC-99"/>
    <s v="PP03"/>
    <s v="FINAL INSPECTION"/>
    <x v="11"/>
    <d v="2019-09-24T00:00:00"/>
    <d v="1899-12-30T08:23:48"/>
    <d v="2019-09-24T00:00:00"/>
    <d v="1899-12-30T08:23:48"/>
    <n v="10"/>
    <s v="MIN"/>
    <n v="10"/>
    <n v="10"/>
    <s v="MIN"/>
    <s v="CNF  ORSP PRT  REL  TECO"/>
  </r>
  <r>
    <n v="1548190"/>
    <x v="26"/>
    <s v="1"/>
    <s v="0010"/>
    <s v="BFC-10"/>
    <s v="PP95"/>
    <s v="ASSEMBLY"/>
    <x v="12"/>
    <d v="2019-09-10T00:00:00"/>
    <d v="1899-12-30T12:05:39"/>
    <d v="2019-09-11T00:00:00"/>
    <d v="1899-12-30T17:49:15"/>
    <n v="15.523"/>
    <s v="H"/>
    <n v="931.38"/>
    <n v="1"/>
    <s v="MIN"/>
    <s v="CNF  PRT  REL  TECO"/>
  </r>
  <r>
    <n v="1548190"/>
    <x v="2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91"/>
    <x v="26"/>
    <s v="0"/>
    <s v="0010"/>
    <s v="BFC-10"/>
    <s v="PP01"/>
    <s v="ASSEMBLY"/>
    <x v="19"/>
    <d v="2019-09-09T00:00:00"/>
    <d v="1899-12-30T10:02:29"/>
    <d v="2019-09-09T00:00:00"/>
    <d v="1899-12-30T10:43:04"/>
    <n v="40.582999999999998"/>
    <s v="MIN"/>
    <n v="40.582999999999998"/>
    <n v="20"/>
    <s v="MIN"/>
    <s v="CNF  PRT  REL  TECO"/>
  </r>
  <r>
    <n v="1548191"/>
    <x v="26"/>
    <s v="0"/>
    <s v="0020"/>
    <s v="BFC-90"/>
    <s v="PP01"/>
    <s v="ASSY IN PROCESS INSPECTION"/>
    <x v="1"/>
    <d v="2019-09-09T00:00:00"/>
    <d v="1899-12-30T11:23:04"/>
    <d v="2019-09-09T00:00:00"/>
    <d v="1899-12-30T11:23:04"/>
    <n v="30"/>
    <s v="MIN"/>
    <n v="30"/>
    <n v="30"/>
    <s v="MIN"/>
    <s v="CNF  ORSP PRT  REL  TECO"/>
  </r>
  <r>
    <n v="1548191"/>
    <x v="26"/>
    <s v="0"/>
    <s v="0030"/>
    <s v="BFC-10"/>
    <s v="PP01"/>
    <s v="ASSEMBLY"/>
    <x v="2"/>
    <d v="2019-09-09T00:00:00"/>
    <d v="1899-12-30T11:27:40"/>
    <d v="2019-09-10T00:00:00"/>
    <d v="1899-12-30T11:38:40"/>
    <n v="262.97300000000001"/>
    <s v="MIN"/>
    <n v="262.97300000000001"/>
    <n v="200"/>
    <s v="MIN"/>
    <s v="CNF  PRT  REL  TECO"/>
  </r>
  <r>
    <n v="1548191"/>
    <x v="26"/>
    <s v="0"/>
    <s v="0040"/>
    <s v="BFC-10"/>
    <s v="PP01"/>
    <s v="ASSEMBLY"/>
    <x v="3"/>
    <d v="2019-09-10T00:00:00"/>
    <d v="1899-12-30T13:16:19"/>
    <d v="2019-09-11T00:00:00"/>
    <d v="1899-12-30T15:50:28"/>
    <n v="10.57"/>
    <s v="H"/>
    <n v="634.20000000000005"/>
    <n v="500"/>
    <s v="MIN"/>
    <s v="CNF  PRT  REL  TECO"/>
  </r>
  <r>
    <n v="1548191"/>
    <x v="26"/>
    <s v="0"/>
    <s v="0050"/>
    <s v="BFC-90"/>
    <s v="PP01"/>
    <s v="ASSY IN PROCESS INSPECTION"/>
    <x v="4"/>
    <d v="2019-09-12T00:00:00"/>
    <d v="1899-12-30T13:35:25"/>
    <d v="2019-09-12T00:00:00"/>
    <d v="1899-12-30T13:35:25"/>
    <n v="20"/>
    <s v="MIN"/>
    <n v="20"/>
    <n v="20"/>
    <s v="MIN"/>
    <s v="CNF  ORSP PRT  REL  TECO"/>
  </r>
  <r>
    <n v="1548191"/>
    <x v="26"/>
    <s v="0"/>
    <s v="0060"/>
    <s v="BFC-90"/>
    <s v="PP01"/>
    <s v="ASSY IN PROCESS INSPECTION"/>
    <x v="5"/>
    <d v="2019-09-12T00:00:00"/>
    <d v="1899-12-30T13:35:33"/>
    <d v="2019-09-12T00:00:00"/>
    <d v="1899-12-30T13:35:33"/>
    <n v="20"/>
    <s v="MIN"/>
    <n v="20"/>
    <n v="20"/>
    <s v="MIN"/>
    <s v="CNF  ORSP PRT  REL  TECO"/>
  </r>
  <r>
    <n v="1548191"/>
    <x v="26"/>
    <s v="0"/>
    <s v="0070"/>
    <s v="PFC-20"/>
    <s v="PP01"/>
    <s v="PAINT"/>
    <x v="6"/>
    <d v="2019-09-12T00:00:00"/>
    <d v="1899-12-30T14:43:18"/>
    <d v="2019-09-15T00:00:00"/>
    <d v="1899-12-30T16:59:55"/>
    <n v="13.362"/>
    <s v="H"/>
    <n v="801.72"/>
    <n v="450"/>
    <s v="MIN"/>
    <s v="CNF  PRT  REL  TECO"/>
  </r>
  <r>
    <n v="1548191"/>
    <x v="26"/>
    <s v="0"/>
    <s v="0080"/>
    <s v="PFC-99"/>
    <s v="PP01"/>
    <s v="PAINT INSPECTION"/>
    <x v="7"/>
    <d v="2019-09-16T00:00:00"/>
    <d v="1899-12-30T09:34:11"/>
    <d v="2019-09-16T00:00:00"/>
    <d v="1899-12-30T09:34:11"/>
    <n v="20"/>
    <s v="MIN"/>
    <n v="20"/>
    <n v="20"/>
    <s v="MIN"/>
    <s v="CNF  ORSP PRT  REL  TECO"/>
  </r>
  <r>
    <n v="1548191"/>
    <x v="2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91"/>
    <x v="26"/>
    <s v="0"/>
    <s v="0100"/>
    <s v="BFC-10"/>
    <s v="PP01"/>
    <s v="ASSEMBLY"/>
    <x v="8"/>
    <d v="2019-09-19T00:00:00"/>
    <d v="1899-12-30T09:33:50"/>
    <d v="2019-09-19T00:00:00"/>
    <d v="1899-12-30T10:44:54"/>
    <n v="17.8"/>
    <s v="MIN"/>
    <n v="17.8"/>
    <n v="40"/>
    <s v="MIN"/>
    <s v="CNF  PRT  REL  TECO"/>
  </r>
  <r>
    <n v="1548191"/>
    <x v="26"/>
    <s v="0"/>
    <s v="0110"/>
    <s v="BFC-90"/>
    <s v="PP01"/>
    <s v="ASSY IN PROCESS INSPECTION"/>
    <x v="9"/>
    <d v="2019-09-23T00:00:00"/>
    <d v="1899-12-30T09:50:32"/>
    <d v="2019-09-23T00:00:00"/>
    <d v="1899-12-30T09:50:32"/>
    <n v="20"/>
    <s v="MIN"/>
    <n v="20"/>
    <n v="20"/>
    <s v="MIN"/>
    <s v="CNF  ORSP PRT  REL  TECO"/>
  </r>
  <r>
    <n v="1548191"/>
    <x v="26"/>
    <s v="0"/>
    <s v="0120"/>
    <s v="BFC-90"/>
    <s v="PP01"/>
    <s v="ASSY IN PROCESS INSPECTION"/>
    <x v="10"/>
    <d v="2019-09-23T00:00:00"/>
    <d v="1899-12-30T09:50:44"/>
    <d v="2019-09-23T00:00:00"/>
    <d v="1899-12-30T09:50:44"/>
    <n v="50"/>
    <s v="MIN"/>
    <n v="50"/>
    <n v="50"/>
    <s v="MIN"/>
    <s v="CNF  ORSP PRT  REL  TECO"/>
  </r>
  <r>
    <n v="1548191"/>
    <x v="26"/>
    <s v="0"/>
    <s v="0130"/>
    <s v="BFC-99"/>
    <s v="PP01"/>
    <s v="FINAL INSPECTION"/>
    <x v="18"/>
    <d v="2019-09-23T00:00:00"/>
    <d v="1899-12-30T09:50:54"/>
    <d v="2019-09-23T00:00:00"/>
    <d v="1899-12-30T09:50:54"/>
    <n v="10"/>
    <s v="MIN"/>
    <n v="10"/>
    <n v="10"/>
    <s v="MIN"/>
    <s v="CNF  ORSP PRT  REL  TECO"/>
  </r>
  <r>
    <n v="1548191"/>
    <x v="26"/>
    <s v="0"/>
    <s v="0140"/>
    <s v="BFC-99"/>
    <s v="PP03"/>
    <s v="FINAL INSPECTION"/>
    <x v="11"/>
    <d v="2019-09-24T00:00:00"/>
    <d v="1899-12-30T08:24:14"/>
    <d v="2019-09-24T00:00:00"/>
    <d v="1899-12-30T08:24:14"/>
    <n v="10"/>
    <s v="MIN"/>
    <n v="10"/>
    <n v="10"/>
    <s v="MIN"/>
    <s v="CNF  ORSP PRT  REL  TECO"/>
  </r>
  <r>
    <n v="1548191"/>
    <x v="26"/>
    <s v="1"/>
    <s v="0010"/>
    <s v="BFC-10"/>
    <s v="PP95"/>
    <s v="ASSEMBLY"/>
    <x v="12"/>
    <d v="2019-09-10T00:00:00"/>
    <d v="1899-12-30T14:10:15"/>
    <d v="2019-09-12T00:00:00"/>
    <d v="1899-12-30T15:51:19"/>
    <n v="20.38"/>
    <s v="H"/>
    <n v="1222.8"/>
    <n v="1"/>
    <s v="MIN"/>
    <s v="CNF  PRT  REL  TECO"/>
  </r>
  <r>
    <n v="1548191"/>
    <x v="2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8192"/>
    <x v="26"/>
    <s v="0"/>
    <s v="0010"/>
    <s v="BFC-10"/>
    <s v="PP01"/>
    <s v="ASSEMBLY"/>
    <x v="0"/>
    <d v="2019-09-08T00:00:00"/>
    <d v="1899-12-30T10:46:31"/>
    <d v="2019-09-08T00:00:00"/>
    <d v="1899-12-30T11:13:19"/>
    <n v="26.8"/>
    <s v="MIN"/>
    <n v="26.8"/>
    <n v="20"/>
    <s v="MIN"/>
    <s v="CNF  PRT  REL  TECO"/>
  </r>
  <r>
    <n v="1548192"/>
    <x v="26"/>
    <s v="0"/>
    <s v="0020"/>
    <s v="BFC-90"/>
    <s v="PP01"/>
    <s v="ASSY IN PROCESS INSPECTION"/>
    <x v="1"/>
    <d v="2019-09-08T00:00:00"/>
    <d v="1899-12-30T12:11:37"/>
    <d v="2019-09-08T00:00:00"/>
    <d v="1899-12-30T12:11:37"/>
    <n v="30"/>
    <s v="MIN"/>
    <n v="30"/>
    <n v="30"/>
    <s v="MIN"/>
    <s v="CNF  ORSP PRT  REL  TECO"/>
  </r>
  <r>
    <n v="1548192"/>
    <x v="26"/>
    <s v="0"/>
    <s v="0030"/>
    <s v="BFC-10"/>
    <s v="PP01"/>
    <s v="ASSEMBLY"/>
    <x v="2"/>
    <d v="2019-09-08T00:00:00"/>
    <d v="1899-12-30T13:32:35"/>
    <d v="2019-09-09T00:00:00"/>
    <d v="1899-12-30T10:03:16"/>
    <n v="4.7220000000000004"/>
    <s v="H"/>
    <n v="283.32000000000005"/>
    <n v="200"/>
    <s v="MIN"/>
    <s v="CNF  PRT  REL  TECO"/>
  </r>
  <r>
    <n v="1548192"/>
    <x v="26"/>
    <s v="0"/>
    <s v="0040"/>
    <s v="BFC-10"/>
    <s v="PP01"/>
    <s v="ASSEMBLY"/>
    <x v="3"/>
    <d v="2019-09-09T00:00:00"/>
    <d v="1899-12-30T12:02:52"/>
    <d v="2019-09-10T00:00:00"/>
    <d v="1899-12-30T16:24:51"/>
    <n v="13.936"/>
    <s v="H"/>
    <n v="836.16"/>
    <n v="500"/>
    <s v="MIN"/>
    <s v="CNF  PRT  REL  TECO"/>
  </r>
  <r>
    <n v="1548192"/>
    <x v="26"/>
    <s v="0"/>
    <s v="0050"/>
    <s v="BFC-90"/>
    <s v="PP01"/>
    <s v="ASSY IN PROCESS INSPECTION"/>
    <x v="4"/>
    <d v="2019-09-10T00:00:00"/>
    <d v="1899-12-30T16:56:02"/>
    <d v="2019-09-10T00:00:00"/>
    <d v="1899-12-30T16:56:02"/>
    <n v="20"/>
    <s v="MIN"/>
    <n v="20"/>
    <n v="20"/>
    <s v="MIN"/>
    <s v="CNF  ORSP PRT  REL  TECO"/>
  </r>
  <r>
    <n v="1548192"/>
    <x v="26"/>
    <s v="0"/>
    <s v="0060"/>
    <s v="BFC-90"/>
    <s v="PP01"/>
    <s v="ASSY IN PROCESS INSPECTION"/>
    <x v="5"/>
    <d v="2019-09-10T00:00:00"/>
    <d v="1899-12-30T16:56:09"/>
    <d v="2019-09-10T00:00:00"/>
    <d v="1899-12-30T16:56:09"/>
    <n v="20"/>
    <s v="MIN"/>
    <n v="20"/>
    <n v="20"/>
    <s v="MIN"/>
    <s v="CNF  ORSP PRT  REL  TECO"/>
  </r>
  <r>
    <n v="1548192"/>
    <x v="26"/>
    <s v="0"/>
    <s v="0070"/>
    <s v="PFC-20"/>
    <s v="PP01"/>
    <s v="PAINT"/>
    <x v="6"/>
    <d v="2019-09-10T00:00:00"/>
    <d v="1899-12-30T21:03:19"/>
    <d v="2019-09-11T00:00:00"/>
    <d v="1899-12-30T11:35:06"/>
    <n v="429.42"/>
    <s v="MIN"/>
    <n v="429.42"/>
    <n v="450"/>
    <s v="MIN"/>
    <s v="CNF  PRT  REL  TECO"/>
  </r>
  <r>
    <n v="1548192"/>
    <x v="26"/>
    <s v="0"/>
    <s v="0080"/>
    <s v="PFC-99"/>
    <s v="PP01"/>
    <s v="PAINT INSPECTION"/>
    <x v="7"/>
    <d v="2019-09-12T00:00:00"/>
    <d v="1899-12-30T08:27:31"/>
    <d v="2019-09-12T00:00:00"/>
    <d v="1899-12-30T08:27:31"/>
    <n v="20"/>
    <s v="MIN"/>
    <n v="20"/>
    <n v="20"/>
    <s v="MIN"/>
    <s v="CNF  ORSP PRT  REL  TECO"/>
  </r>
  <r>
    <n v="1548192"/>
    <x v="2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92"/>
    <x v="26"/>
    <s v="0"/>
    <s v="0100"/>
    <s v="BFC-10"/>
    <s v="PP01"/>
    <s v="ASSEMBLY"/>
    <x v="8"/>
    <d v="2019-09-19T00:00:00"/>
    <d v="1899-12-30T09:34:13"/>
    <d v="2019-09-19T00:00:00"/>
    <d v="1899-12-30T10:44:54"/>
    <n v="17.667000000000002"/>
    <s v="MIN"/>
    <n v="17.667000000000002"/>
    <n v="40"/>
    <s v="MIN"/>
    <s v="CNF  PRT  REL  TECO"/>
  </r>
  <r>
    <n v="1548192"/>
    <x v="26"/>
    <s v="0"/>
    <s v="0110"/>
    <s v="BFC-90"/>
    <s v="PP01"/>
    <s v="ASSY IN PROCESS INSPECTION"/>
    <x v="9"/>
    <d v="2019-09-22T00:00:00"/>
    <d v="1899-12-30T16:40:07"/>
    <d v="2019-09-22T00:00:00"/>
    <d v="1899-12-30T16:40:07"/>
    <n v="20"/>
    <s v="MIN"/>
    <n v="20"/>
    <n v="20"/>
    <s v="MIN"/>
    <s v="CNF  ORSP PRT  REL  TECO"/>
  </r>
  <r>
    <n v="1548192"/>
    <x v="26"/>
    <s v="0"/>
    <s v="0120"/>
    <s v="BFC-90"/>
    <s v="PP01"/>
    <s v="ASSY IN PROCESS INSPECTION"/>
    <x v="10"/>
    <d v="2019-09-22T00:00:00"/>
    <d v="1899-12-30T16:40:17"/>
    <d v="2019-09-22T00:00:00"/>
    <d v="1899-12-30T16:40:17"/>
    <n v="50"/>
    <s v="MIN"/>
    <n v="50"/>
    <n v="50"/>
    <s v="MIN"/>
    <s v="CNF  ORSP PRT  REL  TECO"/>
  </r>
  <r>
    <n v="1548192"/>
    <x v="26"/>
    <s v="0"/>
    <s v="0130"/>
    <s v="BFC-99"/>
    <s v="PP01"/>
    <s v="FINAL INSPECTION"/>
    <x v="18"/>
    <d v="2019-09-23T00:00:00"/>
    <d v="1899-12-30T09:50:14"/>
    <d v="2019-09-23T00:00:00"/>
    <d v="1899-12-30T09:50:14"/>
    <n v="10"/>
    <s v="MIN"/>
    <n v="10"/>
    <n v="10"/>
    <s v="MIN"/>
    <s v="CNF  ORSP PRT  REL  TECO"/>
  </r>
  <r>
    <n v="1548192"/>
    <x v="26"/>
    <s v="0"/>
    <s v="0140"/>
    <s v="BFC-99"/>
    <s v="PP03"/>
    <s v="FINAL INSPECTION"/>
    <x v="11"/>
    <d v="2019-09-23T00:00:00"/>
    <d v="1899-12-30T12:46:38"/>
    <d v="2019-09-23T00:00:00"/>
    <d v="1899-12-30T12:46:38"/>
    <n v="10"/>
    <s v="MIN"/>
    <n v="10"/>
    <n v="10"/>
    <s v="MIN"/>
    <s v="CNF  ORSP PRT  REL  TECO"/>
  </r>
  <r>
    <n v="1548192"/>
    <x v="26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8192"/>
    <x v="26"/>
    <s v="2"/>
    <s v="0070"/>
    <s v="PFC-20"/>
    <s v="PP95"/>
    <s v="PAINT"/>
    <x v="13"/>
    <d v="2019-09-10T00:00:00"/>
    <d v="1899-12-30T18:03:14"/>
    <d v="2019-09-10T00:00:00"/>
    <d v="1899-12-30T21:55:15"/>
    <n v="3.4380000000000002"/>
    <s v="H"/>
    <n v="206.28"/>
    <n v="5"/>
    <s v="MIN"/>
    <s v="CNF  PRT  REL  TECO"/>
  </r>
  <r>
    <n v="1548193"/>
    <x v="26"/>
    <s v="0"/>
    <s v="0010"/>
    <s v="BFC-10"/>
    <s v="PP01"/>
    <s v="ASSEMBLY"/>
    <x v="0"/>
    <d v="2019-09-09T00:00:00"/>
    <d v="1899-12-30T10:03:16"/>
    <d v="2019-09-09T00:00:00"/>
    <d v="1899-12-30T10:43:47"/>
    <n v="40.517000000000003"/>
    <s v="MIN"/>
    <n v="40.517000000000003"/>
    <n v="20"/>
    <s v="MIN"/>
    <s v="CNF  PRT  REL  TECO"/>
  </r>
  <r>
    <n v="1548193"/>
    <x v="26"/>
    <s v="0"/>
    <s v="0020"/>
    <s v="BFC-90"/>
    <s v="PP01"/>
    <s v="ASSY IN PROCESS INSPECTION"/>
    <x v="1"/>
    <d v="2019-09-09T00:00:00"/>
    <d v="1899-12-30T11:22:45"/>
    <d v="2019-09-09T00:00:00"/>
    <d v="1899-12-30T11:22:45"/>
    <n v="30"/>
    <s v="MIN"/>
    <n v="30"/>
    <n v="30"/>
    <s v="MIN"/>
    <s v="CNF  ORSP PRT  REL  TECO"/>
  </r>
  <r>
    <n v="1548193"/>
    <x v="26"/>
    <s v="0"/>
    <s v="0030"/>
    <s v="BFC-10"/>
    <s v="PP01"/>
    <s v="ASSEMBLY"/>
    <x v="2"/>
    <d v="2019-09-09T00:00:00"/>
    <d v="1899-12-30T11:30:58"/>
    <d v="2019-09-10T00:00:00"/>
    <d v="1899-12-30T11:38:15"/>
    <n v="286.74700000000001"/>
    <s v="MIN"/>
    <n v="286.74700000000001"/>
    <n v="200"/>
    <s v="MIN"/>
    <s v="CNF  PRT  REL  TECO"/>
  </r>
  <r>
    <n v="1548193"/>
    <x v="26"/>
    <s v="0"/>
    <s v="0040"/>
    <s v="BFC-10"/>
    <s v="PP01"/>
    <s v="ASSEMBLY"/>
    <x v="3"/>
    <d v="2019-09-10T00:00:00"/>
    <d v="1899-12-30T13:09:14"/>
    <d v="2019-09-16T00:00:00"/>
    <d v="1899-12-30T10:42:42"/>
    <n v="18.744"/>
    <s v="H"/>
    <n v="1124.6399999999999"/>
    <n v="500"/>
    <s v="MIN"/>
    <s v="CNF  PRT  REL  TECO"/>
  </r>
  <r>
    <n v="1548193"/>
    <x v="26"/>
    <s v="0"/>
    <s v="0050"/>
    <s v="BFC-90"/>
    <s v="PP01"/>
    <s v="ASSY IN PROCESS INSPECTION"/>
    <x v="4"/>
    <d v="2019-09-16T00:00:00"/>
    <d v="1899-12-30T10:52:59"/>
    <d v="2019-09-16T00:00:00"/>
    <d v="1899-12-30T10:52:59"/>
    <n v="20"/>
    <s v="MIN"/>
    <n v="20"/>
    <n v="20"/>
    <s v="MIN"/>
    <s v="CNF  ORSP PRT  REL  TECO"/>
  </r>
  <r>
    <n v="1548193"/>
    <x v="26"/>
    <s v="0"/>
    <s v="0060"/>
    <s v="BFC-90"/>
    <s v="PP01"/>
    <s v="ASSY IN PROCESS INSPECTION"/>
    <x v="5"/>
    <d v="2019-09-16T00:00:00"/>
    <d v="1899-12-30T10:53:06"/>
    <d v="2019-09-16T00:00:00"/>
    <d v="1899-12-30T10:53:06"/>
    <n v="20"/>
    <s v="MIN"/>
    <n v="20"/>
    <n v="20"/>
    <s v="MIN"/>
    <s v="CNF  ORSP PRT  REL  TECO"/>
  </r>
  <r>
    <n v="1548193"/>
    <x v="26"/>
    <s v="0"/>
    <s v="0070"/>
    <s v="PFC-20"/>
    <s v="PP01"/>
    <s v="PAINT"/>
    <x v="6"/>
    <d v="2019-09-16T00:00:00"/>
    <d v="1899-12-30T11:38:01"/>
    <d v="2019-09-16T00:00:00"/>
    <d v="1899-12-30T21:02:42"/>
    <n v="8.7910000000000004"/>
    <s v="H"/>
    <n v="527.46"/>
    <n v="450"/>
    <s v="MIN"/>
    <s v="CNF  PRT  REL  TECO"/>
  </r>
  <r>
    <n v="1548193"/>
    <x v="26"/>
    <s v="0"/>
    <s v="0080"/>
    <s v="PFC-99"/>
    <s v="PP01"/>
    <s v="PAINT INSPECTION"/>
    <x v="7"/>
    <d v="2019-09-18T00:00:00"/>
    <d v="1899-12-30T09:27:35"/>
    <d v="2019-09-18T00:00:00"/>
    <d v="1899-12-30T09:27:35"/>
    <n v="20"/>
    <s v="MIN"/>
    <n v="20"/>
    <n v="20"/>
    <s v="MIN"/>
    <s v="CNF  ORSP PRT  REL  TECO"/>
  </r>
  <r>
    <n v="1548193"/>
    <x v="2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8193"/>
    <x v="26"/>
    <s v="0"/>
    <s v="0100"/>
    <s v="BFC-10"/>
    <s v="PP01"/>
    <s v="ASSEMBLY"/>
    <x v="8"/>
    <d v="2019-09-18T00:00:00"/>
    <d v="1899-12-30T10:15:53"/>
    <d v="2019-09-18T00:00:00"/>
    <d v="1899-12-30T10:45:18"/>
    <n v="9.6"/>
    <s v="MIN"/>
    <n v="9.6"/>
    <n v="40"/>
    <s v="MIN"/>
    <s v="CNF  PRT  REL  TECO"/>
  </r>
  <r>
    <n v="1548193"/>
    <x v="26"/>
    <s v="0"/>
    <s v="0110"/>
    <s v="BFC-90"/>
    <s v="PP01"/>
    <s v="ASSY IN PROCESS INSPECTION"/>
    <x v="9"/>
    <d v="2019-09-22T00:00:00"/>
    <d v="1899-12-30T10:32:03"/>
    <d v="2019-09-22T00:00:00"/>
    <d v="1899-12-30T10:32:03"/>
    <n v="20"/>
    <s v="MIN"/>
    <n v="20"/>
    <n v="20"/>
    <s v="MIN"/>
    <s v="CNF  ORSP PRT  REL  TECO"/>
  </r>
  <r>
    <n v="1548193"/>
    <x v="26"/>
    <s v="0"/>
    <s v="0120"/>
    <s v="BFC-90"/>
    <s v="PP01"/>
    <s v="ASSY IN PROCESS INSPECTION"/>
    <x v="10"/>
    <d v="2019-09-22T00:00:00"/>
    <d v="1899-12-30T17:20:33"/>
    <d v="2019-09-22T00:00:00"/>
    <d v="1899-12-30T17:20:33"/>
    <n v="50"/>
    <s v="MIN"/>
    <n v="50"/>
    <n v="50"/>
    <s v="MIN"/>
    <s v="CNF  ORSP PRT  REL  TECO"/>
  </r>
  <r>
    <n v="1548193"/>
    <x v="26"/>
    <s v="0"/>
    <s v="0130"/>
    <s v="BFC-99"/>
    <s v="PP01"/>
    <s v="FINAL INSPECTION"/>
    <x v="18"/>
    <d v="2019-09-23T00:00:00"/>
    <d v="1899-12-30T09:50:02"/>
    <d v="2019-09-23T00:00:00"/>
    <d v="1899-12-30T09:50:02"/>
    <n v="10"/>
    <s v="MIN"/>
    <n v="10"/>
    <n v="10"/>
    <s v="MIN"/>
    <s v="CNF  ORSP PRT  REL  TECO"/>
  </r>
  <r>
    <n v="1548193"/>
    <x v="26"/>
    <s v="0"/>
    <s v="0140"/>
    <s v="BFC-99"/>
    <s v="PP03"/>
    <s v="FINAL INSPECTION"/>
    <x v="11"/>
    <d v="2019-09-23T00:00:00"/>
    <d v="1899-12-30T10:01:01"/>
    <d v="2019-09-23T00:00:00"/>
    <d v="1899-12-30T10:01:01"/>
    <n v="10"/>
    <s v="MIN"/>
    <n v="10"/>
    <n v="10"/>
    <s v="MIN"/>
    <s v="CNF  ORSP PRT  REL  TECO"/>
  </r>
  <r>
    <n v="1548193"/>
    <x v="26"/>
    <s v="1"/>
    <s v="0010"/>
    <s v="BFC-10"/>
    <s v="PP95"/>
    <s v="ASSEMBLY"/>
    <x v="12"/>
    <d v="2019-09-09T00:00:00"/>
    <d v="1899-12-30T11:10:39"/>
    <d v="2019-09-09T00:00:00"/>
    <d v="1899-12-30T16:01:23"/>
    <n v="4.8460000000000001"/>
    <s v="H"/>
    <n v="290.76"/>
    <n v="1"/>
    <s v="MIN"/>
    <s v="CNF  PRT  REL  TECO"/>
  </r>
  <r>
    <n v="1548193"/>
    <x v="2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25"/>
    <x v="27"/>
    <s v="0"/>
    <s v="0010"/>
    <s v="BFC-10"/>
    <s v="PP01"/>
    <s v="ASSEMBLY"/>
    <x v="0"/>
    <d v="2019-09-11T00:00:00"/>
    <d v="1899-12-30T10:07:05"/>
    <d v="2019-09-11T00:00:00"/>
    <d v="1899-12-30T10:22:21"/>
    <n v="15.266999999999999"/>
    <s v="MIN"/>
    <n v="15.266999999999999"/>
    <n v="20"/>
    <s v="MIN"/>
    <s v="CNF  PRT  REL  TECO"/>
  </r>
  <r>
    <n v="1549225"/>
    <x v="27"/>
    <s v="0"/>
    <s v="0020"/>
    <s v="BFC-90"/>
    <s v="PP01"/>
    <s v="ASSY IN PROCESS INSPECTION"/>
    <x v="1"/>
    <d v="2019-09-11T00:00:00"/>
    <d v="1899-12-30T11:09:03"/>
    <d v="2019-09-11T00:00:00"/>
    <d v="1899-12-30T11:09:03"/>
    <n v="30"/>
    <s v="MIN"/>
    <n v="30"/>
    <n v="30"/>
    <s v="MIN"/>
    <s v="CNF  ORSP PRT  REL  TECO"/>
  </r>
  <r>
    <n v="1549225"/>
    <x v="27"/>
    <s v="0"/>
    <s v="0030"/>
    <s v="BFC-10"/>
    <s v="PP01"/>
    <s v="ASSEMBLY"/>
    <x v="2"/>
    <d v="2019-09-11T00:00:00"/>
    <d v="1899-12-30T11:19:41"/>
    <d v="2019-09-12T00:00:00"/>
    <d v="1899-12-30T10:01:44"/>
    <n v="3.5350000000000001"/>
    <s v="H"/>
    <n v="212.10000000000002"/>
    <n v="200"/>
    <s v="MIN"/>
    <s v="CNF  PRT  REL  TECO"/>
  </r>
  <r>
    <n v="1549225"/>
    <x v="27"/>
    <s v="0"/>
    <s v="0040"/>
    <s v="BFC-10"/>
    <s v="PP01"/>
    <s v="ASSEMBLY"/>
    <x v="3"/>
    <d v="2019-09-15T00:00:00"/>
    <d v="1899-12-30T13:34:07"/>
    <d v="2019-09-17T00:00:00"/>
    <d v="1899-12-30T13:28:49"/>
    <n v="3.9430000000000001"/>
    <s v="H"/>
    <n v="236.58"/>
    <n v="500"/>
    <s v="MIN"/>
    <s v="CNF  PRT  REL  TECO"/>
  </r>
  <r>
    <n v="1549225"/>
    <x v="27"/>
    <s v="0"/>
    <s v="0050"/>
    <s v="BFC-90"/>
    <s v="PP01"/>
    <s v="ASSY IN PROCESS INSPECTION"/>
    <x v="4"/>
    <d v="2019-09-17T00:00:00"/>
    <d v="1899-12-30T13:58:53"/>
    <d v="2019-09-17T00:00:00"/>
    <d v="1899-12-30T13:58:53"/>
    <n v="20"/>
    <s v="MIN"/>
    <n v="20"/>
    <n v="20"/>
    <s v="MIN"/>
    <s v="CNF  ORSP PRT  REL  TECO"/>
  </r>
  <r>
    <n v="1549225"/>
    <x v="27"/>
    <s v="0"/>
    <s v="0060"/>
    <s v="BFC-90"/>
    <s v="PP01"/>
    <s v="ASSY IN PROCESS INSPECTION"/>
    <x v="5"/>
    <d v="2019-09-17T00:00:00"/>
    <d v="1899-12-30T13:58:59"/>
    <d v="2019-09-17T00:00:00"/>
    <d v="1899-12-30T13:58:59"/>
    <n v="20"/>
    <s v="MIN"/>
    <n v="20"/>
    <n v="20"/>
    <s v="MIN"/>
    <s v="CNF  ORSP PRT  REL  TECO"/>
  </r>
  <r>
    <n v="1549225"/>
    <x v="27"/>
    <s v="0"/>
    <s v="0070"/>
    <s v="PFC-20"/>
    <s v="PP01"/>
    <s v="PAINT"/>
    <x v="6"/>
    <d v="2019-09-17T00:00:00"/>
    <d v="1899-12-30T14:06:12"/>
    <d v="2019-09-18T00:00:00"/>
    <d v="1899-12-30T04:00:49"/>
    <n v="5.6040000000000001"/>
    <s v="H"/>
    <n v="336.24"/>
    <n v="450"/>
    <s v="MIN"/>
    <s v="CNF  PRT  REL  TECO"/>
  </r>
  <r>
    <n v="1549225"/>
    <x v="27"/>
    <s v="0"/>
    <s v="0080"/>
    <s v="PFC-99"/>
    <s v="PP01"/>
    <s v="PAINT INSPECTION"/>
    <x v="7"/>
    <d v="2019-09-18T00:00:00"/>
    <d v="1899-12-30T14:01:43"/>
    <d v="2019-09-18T00:00:00"/>
    <d v="1899-12-30T14:01:43"/>
    <n v="20"/>
    <s v="MIN"/>
    <n v="20"/>
    <n v="20"/>
    <s v="MIN"/>
    <s v="CNF  ORSP PRT  REL  TECO"/>
  </r>
  <r>
    <n v="1549225"/>
    <x v="2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225"/>
    <x v="27"/>
    <s v="0"/>
    <s v="0100"/>
    <s v="BFC-10"/>
    <s v="PP01"/>
    <s v="ASSEMBLY"/>
    <x v="8"/>
    <d v="2019-09-19T00:00:00"/>
    <d v="1899-12-30T10:50:02"/>
    <d v="2019-09-19T00:00:00"/>
    <d v="1899-12-30T12:00:06"/>
    <n v="35.033000000000001"/>
    <s v="MIN"/>
    <n v="35.033000000000001"/>
    <n v="40"/>
    <s v="MIN"/>
    <s v="CNF  PRT  REL  TECO"/>
  </r>
  <r>
    <n v="1549225"/>
    <x v="27"/>
    <s v="0"/>
    <s v="0110"/>
    <s v="BFC-90"/>
    <s v="PP01"/>
    <s v="ASSY IN PROCESS INSPECTION"/>
    <x v="9"/>
    <d v="2019-09-25T00:00:00"/>
    <d v="1899-12-30T09:49:02"/>
    <d v="2019-09-25T00:00:00"/>
    <d v="1899-12-30T09:49:02"/>
    <n v="20"/>
    <s v="MIN"/>
    <n v="20"/>
    <n v="20"/>
    <s v="MIN"/>
    <s v="CNF  ORSP PRT  REL  TECO"/>
  </r>
  <r>
    <n v="1549225"/>
    <x v="27"/>
    <s v="0"/>
    <s v="0120"/>
    <s v="BFC-90"/>
    <s v="PP01"/>
    <s v="ASSY IN PROCESS INSPECTION"/>
    <x v="10"/>
    <d v="2019-09-25T00:00:00"/>
    <d v="1899-12-30T09:49:09"/>
    <d v="2019-09-25T00:00:00"/>
    <d v="1899-12-30T09:49:09"/>
    <n v="50"/>
    <s v="MIN"/>
    <n v="50"/>
    <n v="50"/>
    <s v="MIN"/>
    <s v="CNF  ORSP PRT  REL  TECO"/>
  </r>
  <r>
    <n v="1549225"/>
    <x v="27"/>
    <s v="0"/>
    <s v="0130"/>
    <s v="BFC-99"/>
    <s v="PP01"/>
    <s v="FINAL INSPECTION"/>
    <x v="18"/>
    <d v="2019-09-29T00:00:00"/>
    <d v="1899-12-30T12:26:05"/>
    <d v="2019-09-29T00:00:00"/>
    <d v="1899-12-30T12:26:05"/>
    <n v="10"/>
    <s v="MIN"/>
    <n v="10"/>
    <n v="10"/>
    <s v="MIN"/>
    <s v="CNF  ORSP PRT  REL  TECO"/>
  </r>
  <r>
    <n v="1549225"/>
    <x v="27"/>
    <s v="0"/>
    <s v="0140"/>
    <s v="BFC-99"/>
    <s v="PP03"/>
    <s v="FINAL INSPECTION"/>
    <x v="11"/>
    <d v="2019-09-29T00:00:00"/>
    <d v="1899-12-30T12:28:28"/>
    <d v="2019-09-29T00:00:00"/>
    <d v="1899-12-30T12:28:28"/>
    <n v="10"/>
    <s v="MIN"/>
    <n v="10"/>
    <n v="10"/>
    <s v="MIN"/>
    <s v="CNF  ORSP PRT  REL  TECO"/>
  </r>
  <r>
    <n v="1549225"/>
    <x v="27"/>
    <s v="1"/>
    <s v="0010"/>
    <s v="BFC-10"/>
    <s v="PP95"/>
    <s v="ASSEMBLY"/>
    <x v="12"/>
    <d v="2019-09-17T00:00:00"/>
    <d v="1899-12-30T10:53:06"/>
    <d v="2019-09-17T00:00:00"/>
    <d v="1899-12-30T11:28:19"/>
    <n v="35.216999999999999"/>
    <s v="MIN"/>
    <n v="35.216999999999999"/>
    <n v="1"/>
    <s v="MIN"/>
    <s v="CNF  PRT  REL  TECO"/>
  </r>
  <r>
    <n v="1549225"/>
    <x v="2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26"/>
    <x v="27"/>
    <s v="0"/>
    <s v="0010"/>
    <s v="BFC-10"/>
    <s v="PP01"/>
    <s v="ASSEMBLY"/>
    <x v="0"/>
    <d v="2019-09-12T00:00:00"/>
    <d v="1899-12-30T10:41:21"/>
    <d v="2019-09-12T00:00:00"/>
    <d v="1899-12-30T10:55:30"/>
    <n v="14.15"/>
    <s v="MIN"/>
    <n v="14.15"/>
    <n v="20"/>
    <s v="MIN"/>
    <s v="CNF  PRT  REL  TECO"/>
  </r>
  <r>
    <n v="1549226"/>
    <x v="27"/>
    <s v="0"/>
    <s v="0020"/>
    <s v="BFC-90"/>
    <s v="PP01"/>
    <s v="ASSY IN PROCESS INSPECTION"/>
    <x v="1"/>
    <d v="2019-09-12T00:00:00"/>
    <d v="1899-12-30T13:26:15"/>
    <d v="2019-09-12T00:00:00"/>
    <d v="1899-12-30T13:26:15"/>
    <n v="30"/>
    <s v="MIN"/>
    <n v="30"/>
    <n v="30"/>
    <s v="MIN"/>
    <s v="CNF  ORSP PRT  REL  TECO"/>
  </r>
  <r>
    <n v="1549226"/>
    <x v="27"/>
    <s v="0"/>
    <s v="0030"/>
    <s v="BFC-10"/>
    <s v="PP01"/>
    <s v="ASSEMBLY"/>
    <x v="2"/>
    <d v="2019-09-12T00:00:00"/>
    <d v="1899-12-30T13:28:24"/>
    <d v="2019-09-15T00:00:00"/>
    <d v="1899-12-30T12:10:50"/>
    <n v="6.7480000000000002"/>
    <s v="H"/>
    <n v="404.88"/>
    <n v="200"/>
    <s v="MIN"/>
    <s v="CNF  PRT  REL  TECO"/>
  </r>
  <r>
    <n v="1549226"/>
    <x v="27"/>
    <s v="0"/>
    <s v="0040"/>
    <s v="BFC-10"/>
    <s v="PP01"/>
    <s v="ASSEMBLY"/>
    <x v="3"/>
    <d v="2019-09-16T00:00:00"/>
    <d v="1899-12-30T12:55:55"/>
    <d v="2019-09-18T00:00:00"/>
    <d v="1899-12-30T14:06:52"/>
    <n v="20.617000000000001"/>
    <s v="H"/>
    <n v="1237.02"/>
    <n v="500"/>
    <s v="MIN"/>
    <s v="CNF  PRT  REL  TECO"/>
  </r>
  <r>
    <n v="1549226"/>
    <x v="27"/>
    <s v="0"/>
    <s v="0050"/>
    <s v="BFC-90"/>
    <s v="PP01"/>
    <s v="ASSY IN PROCESS INSPECTION"/>
    <x v="4"/>
    <d v="2019-09-18T00:00:00"/>
    <d v="1899-12-30T14:29:48"/>
    <d v="2019-09-18T00:00:00"/>
    <d v="1899-12-30T14:29:48"/>
    <n v="20"/>
    <s v="MIN"/>
    <n v="20"/>
    <n v="20"/>
    <s v="MIN"/>
    <s v="CNF  ORSP PRT  REL  TECO"/>
  </r>
  <r>
    <n v="1549226"/>
    <x v="27"/>
    <s v="0"/>
    <s v="0060"/>
    <s v="BFC-90"/>
    <s v="PP01"/>
    <s v="ASSY IN PROCESS INSPECTION"/>
    <x v="5"/>
    <d v="2019-09-18T00:00:00"/>
    <d v="1899-12-30T14:29:54"/>
    <d v="2019-09-18T00:00:00"/>
    <d v="1899-12-30T14:29:54"/>
    <n v="20"/>
    <s v="MIN"/>
    <n v="20"/>
    <n v="20"/>
    <s v="MIN"/>
    <s v="CNF  ORSP PRT  REL  TECO"/>
  </r>
  <r>
    <n v="1549226"/>
    <x v="27"/>
    <s v="0"/>
    <s v="0070"/>
    <s v="PFC-20"/>
    <s v="PP01"/>
    <s v="PAINT"/>
    <x v="6"/>
    <d v="2019-09-18T00:00:00"/>
    <d v="1899-12-30T14:45:15"/>
    <d v="2019-09-18T00:00:00"/>
    <d v="1899-12-30T21:54:41"/>
    <n v="6.1390000000000002"/>
    <s v="H"/>
    <n v="368.34000000000003"/>
    <n v="450"/>
    <s v="MIN"/>
    <s v="CNF  PRT  REL  TECO"/>
  </r>
  <r>
    <n v="1549226"/>
    <x v="27"/>
    <s v="0"/>
    <s v="0080"/>
    <s v="PFC-99"/>
    <s v="PP01"/>
    <s v="PAINT INSPECTION"/>
    <x v="7"/>
    <d v="2019-09-19T00:00:00"/>
    <d v="1899-12-30T08:11:06"/>
    <d v="2019-09-19T00:00:00"/>
    <d v="1899-12-30T08:11:06"/>
    <n v="20"/>
    <s v="MIN"/>
    <n v="20"/>
    <n v="20"/>
    <s v="MIN"/>
    <s v="CNF  ORSP PRT  REL  TECO"/>
  </r>
  <r>
    <n v="1549226"/>
    <x v="2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226"/>
    <x v="27"/>
    <s v="0"/>
    <s v="0100"/>
    <s v="BFC-10"/>
    <s v="PP01"/>
    <s v="ASSEMBLY"/>
    <x v="8"/>
    <d v="2019-09-23T00:00:00"/>
    <d v="1899-12-30T10:38:12"/>
    <d v="2019-09-23T00:00:00"/>
    <d v="1899-12-30T11:08:09"/>
    <n v="9.9830000000000005"/>
    <s v="MIN"/>
    <n v="9.9830000000000005"/>
    <n v="40"/>
    <s v="MIN"/>
    <s v="CNF  PRT  REL  TECO"/>
  </r>
  <r>
    <n v="1549226"/>
    <x v="27"/>
    <s v="0"/>
    <s v="0110"/>
    <s v="BFC-90"/>
    <s v="PP01"/>
    <s v="ASSY IN PROCESS INSPECTION"/>
    <x v="9"/>
    <d v="2019-09-23T00:00:00"/>
    <d v="1899-12-30T11:17:16"/>
    <d v="2019-09-23T00:00:00"/>
    <d v="1899-12-30T11:17:16"/>
    <n v="20"/>
    <s v="MIN"/>
    <n v="20"/>
    <n v="20"/>
    <s v="MIN"/>
    <s v="CNF  ORSP PRT  REL  TECO"/>
  </r>
  <r>
    <n v="1549226"/>
    <x v="27"/>
    <s v="0"/>
    <s v="0120"/>
    <s v="BFC-90"/>
    <s v="PP01"/>
    <s v="ASSY IN PROCESS INSPECTION"/>
    <x v="10"/>
    <d v="2019-09-23T00:00:00"/>
    <d v="1899-12-30T11:17:34"/>
    <d v="2019-09-23T00:00:00"/>
    <d v="1899-12-30T11:17:34"/>
    <n v="50"/>
    <s v="MIN"/>
    <n v="50"/>
    <n v="50"/>
    <s v="MIN"/>
    <s v="CNF  ORSP PRT  REL  TECO"/>
  </r>
  <r>
    <n v="1549226"/>
    <x v="27"/>
    <s v="0"/>
    <s v="0130"/>
    <s v="BFC-99"/>
    <s v="PP01"/>
    <s v="FINAL INSPECTION"/>
    <x v="18"/>
    <d v="2019-09-23T00:00:00"/>
    <d v="1899-12-30T11:21:34"/>
    <d v="2019-09-23T00:00:00"/>
    <d v="1899-12-30T11:21:34"/>
    <n v="10"/>
    <s v="MIN"/>
    <n v="10"/>
    <n v="10"/>
    <s v="MIN"/>
    <s v="CNF  ORSP PRT  REL  TECO"/>
  </r>
  <r>
    <n v="1549226"/>
    <x v="27"/>
    <s v="0"/>
    <s v="0140"/>
    <s v="BFC-99"/>
    <s v="PP03"/>
    <s v="FINAL INSPECTION"/>
    <x v="11"/>
    <d v="2019-09-24T00:00:00"/>
    <d v="1899-12-30T08:33:39"/>
    <d v="2019-09-24T00:00:00"/>
    <d v="1899-12-30T08:33:39"/>
    <n v="10"/>
    <s v="MIN"/>
    <n v="10"/>
    <n v="10"/>
    <s v="MIN"/>
    <s v="CNF  ORSP PRT  REL  TECO"/>
  </r>
  <r>
    <n v="1549226"/>
    <x v="27"/>
    <s v="1"/>
    <s v="0010"/>
    <s v="BFC-10"/>
    <s v="PP95"/>
    <s v="ASSEMBLY"/>
    <x v="12"/>
    <d v="2019-09-15T00:00:00"/>
    <d v="1899-12-30T12:06:22"/>
    <d v="2019-09-23T00:00:00"/>
    <d v="1899-12-30T11:07:41"/>
    <n v="16.199000000000002"/>
    <s v="H"/>
    <n v="971.94"/>
    <n v="1"/>
    <s v="MIN"/>
    <s v="CNF  PRT  REL  TECO"/>
  </r>
  <r>
    <n v="1549226"/>
    <x v="2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27"/>
    <x v="27"/>
    <s v="0"/>
    <s v="0010"/>
    <s v="BFC-10"/>
    <s v="PP01"/>
    <s v="ASSEMBLY"/>
    <x v="0"/>
    <d v="2019-09-11T00:00:00"/>
    <d v="1899-12-30T10:03:59"/>
    <d v="2019-09-11T00:00:00"/>
    <d v="1899-12-30T10:21:58"/>
    <n v="566"/>
    <s v="S"/>
    <n v="9.4333333333333336"/>
    <n v="20"/>
    <s v="MIN"/>
    <s v="CNF  PRT  REL  TECO"/>
  </r>
  <r>
    <n v="1549227"/>
    <x v="27"/>
    <s v="0"/>
    <s v="0020"/>
    <s v="BFC-90"/>
    <s v="PP01"/>
    <s v="ASSY IN PROCESS INSPECTION"/>
    <x v="1"/>
    <d v="2019-09-11T00:00:00"/>
    <d v="1899-12-30T11:08:37"/>
    <d v="2019-09-11T00:00:00"/>
    <d v="1899-12-30T11:08:37"/>
    <n v="30"/>
    <s v="MIN"/>
    <n v="30"/>
    <n v="30"/>
    <s v="MIN"/>
    <s v="CNF  ORSP PRT  REL  TECO"/>
  </r>
  <r>
    <n v="1549227"/>
    <x v="27"/>
    <s v="0"/>
    <s v="0030"/>
    <s v="BFC-10"/>
    <s v="PP01"/>
    <s v="ASSEMBLY"/>
    <x v="2"/>
    <d v="2019-09-11T00:00:00"/>
    <d v="1899-12-30T11:21:57"/>
    <d v="2019-09-12T00:00:00"/>
    <d v="1899-12-30T11:30:50"/>
    <n v="260.75"/>
    <s v="MIN"/>
    <n v="260.75"/>
    <n v="200"/>
    <s v="MIN"/>
    <s v="CNF  PRT  REL  TECO"/>
  </r>
  <r>
    <n v="1549227"/>
    <x v="27"/>
    <s v="0"/>
    <s v="0040"/>
    <s v="BFC-10"/>
    <s v="PP01"/>
    <s v="ASSEMBLY"/>
    <x v="3"/>
    <d v="2019-09-12T00:00:00"/>
    <d v="1899-12-30T12:04:40"/>
    <d v="2019-09-16T00:00:00"/>
    <d v="1899-12-30T15:37:24"/>
    <n v="20.332999999999998"/>
    <s v="H"/>
    <n v="1219.98"/>
    <n v="500"/>
    <s v="MIN"/>
    <s v="CNF  PRT  REL  TECO"/>
  </r>
  <r>
    <n v="1549227"/>
    <x v="27"/>
    <s v="0"/>
    <s v="0050"/>
    <s v="BFC-90"/>
    <s v="PP01"/>
    <s v="ASSY IN PROCESS INSPECTION"/>
    <x v="4"/>
    <d v="2019-09-16T00:00:00"/>
    <d v="1899-12-30T16:58:23"/>
    <d v="2019-09-16T00:00:00"/>
    <d v="1899-12-30T16:58:23"/>
    <n v="20"/>
    <s v="MIN"/>
    <n v="20"/>
    <n v="20"/>
    <s v="MIN"/>
    <s v="CNF  ORSP PRT  REL  TECO"/>
  </r>
  <r>
    <n v="1549227"/>
    <x v="27"/>
    <s v="0"/>
    <s v="0060"/>
    <s v="BFC-90"/>
    <s v="PP01"/>
    <s v="ASSY IN PROCESS INSPECTION"/>
    <x v="5"/>
    <d v="2019-09-16T00:00:00"/>
    <d v="1899-12-30T16:58:29"/>
    <d v="2019-09-16T00:00:00"/>
    <d v="1899-12-30T16:58:29"/>
    <n v="20"/>
    <s v="MIN"/>
    <n v="20"/>
    <n v="20"/>
    <s v="MIN"/>
    <s v="CNF  ORSP PRT  REL  TECO"/>
  </r>
  <r>
    <n v="1549227"/>
    <x v="27"/>
    <s v="0"/>
    <s v="0070"/>
    <s v="PFC-20"/>
    <s v="PP01"/>
    <s v="PAINT"/>
    <x v="6"/>
    <d v="2019-09-17T00:00:00"/>
    <d v="1899-12-30T07:43:56"/>
    <d v="2019-09-17T00:00:00"/>
    <d v="1899-12-30T17:53:02"/>
    <n v="4.8639999999999999"/>
    <s v="H"/>
    <n v="291.83999999999997"/>
    <n v="450"/>
    <s v="MIN"/>
    <s v="CNF  PRT  REL  TECO"/>
  </r>
  <r>
    <n v="1549227"/>
    <x v="27"/>
    <s v="0"/>
    <s v="0080"/>
    <s v="PFC-99"/>
    <s v="PP01"/>
    <s v="PAINT INSPECTION"/>
    <x v="7"/>
    <d v="2019-09-18T00:00:00"/>
    <d v="1899-12-30T09:27:53"/>
    <d v="2019-09-18T00:00:00"/>
    <d v="1899-12-30T09:27:53"/>
    <n v="20"/>
    <s v="MIN"/>
    <n v="20"/>
    <n v="20"/>
    <s v="MIN"/>
    <s v="CNF  ORSP PRT  REL  TECO"/>
  </r>
  <r>
    <n v="1549227"/>
    <x v="27"/>
    <s v="0"/>
    <s v="0100"/>
    <s v="BFC-10"/>
    <s v="PP01"/>
    <s v="ASSEMBLY"/>
    <x v="8"/>
    <d v="2019-09-19T00:00:00"/>
    <d v="1899-12-30T10:49:00"/>
    <d v="2019-09-19T00:00:00"/>
    <d v="1899-12-30T12:00:06"/>
    <n v="36.067"/>
    <s v="MIN"/>
    <n v="36.067"/>
    <n v="40"/>
    <s v="MIN"/>
    <s v="CNF  PRT  REL  TECO"/>
  </r>
  <r>
    <n v="1549227"/>
    <x v="27"/>
    <s v="0"/>
    <s v="0110"/>
    <s v="BFC-90"/>
    <s v="PP01"/>
    <s v="ASSY IN PROCESS INSPECTION"/>
    <x v="9"/>
    <d v="2019-09-25T00:00:00"/>
    <d v="1899-12-30T16:26:52"/>
    <d v="2019-09-25T00:00:00"/>
    <d v="1899-12-30T16:26:52"/>
    <n v="20"/>
    <s v="MIN"/>
    <n v="20"/>
    <n v="20"/>
    <s v="MIN"/>
    <s v="CNF  ORSP PRT  REL  TECO"/>
  </r>
  <r>
    <n v="1549227"/>
    <x v="27"/>
    <s v="0"/>
    <s v="0120"/>
    <s v="BFC-90"/>
    <s v="PP01"/>
    <s v="ASSY IN PROCESS INSPECTION"/>
    <x v="10"/>
    <d v="2019-09-25T00:00:00"/>
    <d v="1899-12-30T16:27:03"/>
    <d v="2019-09-25T00:00:00"/>
    <d v="1899-12-30T16:27:03"/>
    <n v="50"/>
    <s v="MIN"/>
    <n v="50"/>
    <n v="50"/>
    <s v="MIN"/>
    <s v="CNF  ORSP PRT  REL  TECO"/>
  </r>
  <r>
    <n v="1549227"/>
    <x v="27"/>
    <s v="0"/>
    <s v="0140"/>
    <s v="BFC-99"/>
    <s v="PP03"/>
    <s v="FINAL INSPECTION"/>
    <x v="11"/>
    <d v="2019-09-29T00:00:00"/>
    <d v="1899-12-30T08:46:47"/>
    <d v="2019-09-29T00:00:00"/>
    <d v="1899-12-30T08:46:47"/>
    <n v="10"/>
    <s v="MIN"/>
    <n v="10"/>
    <n v="10"/>
    <s v="MIN"/>
    <s v="CNF  ORSP PRT  REL  TECO"/>
  </r>
  <r>
    <n v="1549227"/>
    <x v="27"/>
    <s v="1"/>
    <s v="0010"/>
    <s v="BFC-10"/>
    <s v="PP95"/>
    <s v="ASSEMBLY"/>
    <x v="12"/>
    <d v="2019-09-12T00:00:00"/>
    <d v="1899-12-30T07:29:10"/>
    <d v="2019-09-25T00:00:00"/>
    <d v="1899-12-30T16:13:30"/>
    <n v="7.8630000000000004"/>
    <s v="H"/>
    <n v="471.78000000000003"/>
    <n v="1"/>
    <s v="MIN"/>
    <s v="CNF  PRT  REL  TECO"/>
  </r>
  <r>
    <n v="1549227"/>
    <x v="2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28"/>
    <x v="27"/>
    <s v="0"/>
    <s v="0010"/>
    <s v="BFC-10"/>
    <s v="PP01"/>
    <s v="ASSEMBLY"/>
    <x v="19"/>
    <d v="2019-09-12T00:00:00"/>
    <d v="1899-12-30T10:02:23"/>
    <d v="2019-09-12T00:00:00"/>
    <d v="1899-12-30T10:21:05"/>
    <n v="18.7"/>
    <s v="MIN"/>
    <n v="18.7"/>
    <n v="20"/>
    <s v="MIN"/>
    <s v="CNF  PRT  REL  TECO"/>
  </r>
  <r>
    <n v="1549228"/>
    <x v="27"/>
    <s v="0"/>
    <s v="0020"/>
    <s v="BFC-90"/>
    <s v="PP01"/>
    <s v="ASSY IN PROCESS INSPECTION"/>
    <x v="1"/>
    <d v="2019-09-12T00:00:00"/>
    <d v="1899-12-30T10:49:34"/>
    <d v="2019-09-12T00:00:00"/>
    <d v="1899-12-30T10:49:34"/>
    <n v="30"/>
    <s v="MIN"/>
    <n v="30"/>
    <n v="30"/>
    <s v="MIN"/>
    <s v="CNF  ORSP PRT  REL  TECO"/>
  </r>
  <r>
    <n v="1549228"/>
    <x v="27"/>
    <s v="0"/>
    <s v="0030"/>
    <s v="BFC-10"/>
    <s v="PP01"/>
    <s v="ASSEMBLY"/>
    <x v="2"/>
    <d v="2019-09-15T00:00:00"/>
    <d v="1899-12-30T07:43:19"/>
    <d v="2019-09-15T00:00:00"/>
    <d v="1899-12-30T12:18:32"/>
    <n v="8.7200000000000006"/>
    <s v="H"/>
    <n v="523.20000000000005"/>
    <n v="200"/>
    <s v="MIN"/>
    <s v="CNF  PRT  REL  TECO"/>
  </r>
  <r>
    <n v="1549228"/>
    <x v="27"/>
    <s v="0"/>
    <s v="0040"/>
    <s v="BFC-10"/>
    <s v="PP01"/>
    <s v="ASSEMBLY"/>
    <x v="3"/>
    <d v="2019-09-15T00:00:00"/>
    <d v="1899-12-30T16:04:23"/>
    <d v="2019-09-17T00:00:00"/>
    <d v="1899-12-30T17:49:02"/>
    <n v="22.710999999999999"/>
    <s v="H"/>
    <n v="1362.6599999999999"/>
    <n v="500"/>
    <s v="MIN"/>
    <s v="CNF  PRT  REL  TECO"/>
  </r>
  <r>
    <n v="1549228"/>
    <x v="27"/>
    <s v="0"/>
    <s v="0050"/>
    <s v="BFC-90"/>
    <s v="PP01"/>
    <s v="ASSY IN PROCESS INSPECTION"/>
    <x v="4"/>
    <d v="2019-09-18T00:00:00"/>
    <d v="1899-12-30T12:43:29"/>
    <d v="2019-09-18T00:00:00"/>
    <d v="1899-12-30T12:43:29"/>
    <n v="20"/>
    <s v="MIN"/>
    <n v="20"/>
    <n v="20"/>
    <s v="MIN"/>
    <s v="CNF  ORSP PRT  REL  TECO"/>
  </r>
  <r>
    <n v="1549228"/>
    <x v="27"/>
    <s v="0"/>
    <s v="0060"/>
    <s v="BFC-90"/>
    <s v="PP01"/>
    <s v="ASSY IN PROCESS INSPECTION"/>
    <x v="5"/>
    <d v="2019-09-18T00:00:00"/>
    <d v="1899-12-30T12:43:36"/>
    <d v="2019-09-18T00:00:00"/>
    <d v="1899-12-30T12:43:36"/>
    <n v="20"/>
    <s v="MIN"/>
    <n v="20"/>
    <n v="20"/>
    <s v="MIN"/>
    <s v="CNF  ORSP PRT  REL  TECO"/>
  </r>
  <r>
    <n v="1549228"/>
    <x v="27"/>
    <s v="0"/>
    <s v="0070"/>
    <s v="PFC-20"/>
    <s v="PP01"/>
    <s v="PAINT"/>
    <x v="6"/>
    <d v="2019-09-18T00:00:00"/>
    <d v="1899-12-30T13:19:19"/>
    <d v="2019-09-19T00:00:00"/>
    <d v="1899-12-30T01:11:02"/>
    <n v="4.3789999999999996"/>
    <s v="H"/>
    <n v="262.73999999999995"/>
    <n v="450"/>
    <s v="MIN"/>
    <s v="CNF  PRT  REL  TECO"/>
  </r>
  <r>
    <n v="1549228"/>
    <x v="27"/>
    <s v="0"/>
    <s v="0080"/>
    <s v="PFC-99"/>
    <s v="PP01"/>
    <s v="PAINT INSPECTION"/>
    <x v="7"/>
    <d v="2019-09-19T00:00:00"/>
    <d v="1899-12-30T08:11:27"/>
    <d v="2019-09-19T00:00:00"/>
    <d v="1899-12-30T08:11:27"/>
    <n v="20"/>
    <s v="MIN"/>
    <n v="20"/>
    <n v="20"/>
    <s v="MIN"/>
    <s v="CNF  ORSP PRT  REL  TECO"/>
  </r>
  <r>
    <n v="1549228"/>
    <x v="2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228"/>
    <x v="27"/>
    <s v="0"/>
    <s v="0100"/>
    <s v="BFC-10"/>
    <s v="PP01"/>
    <s v="ASSEMBLY"/>
    <x v="8"/>
    <d v="2019-09-23T00:00:00"/>
    <d v="1899-12-30T11:09:55"/>
    <d v="2019-09-23T00:00:00"/>
    <d v="1899-12-30T11:43:31"/>
    <n v="16.8"/>
    <s v="MIN"/>
    <n v="16.8"/>
    <n v="40"/>
    <s v="MIN"/>
    <s v="CNF  PRT  REL  TECO"/>
  </r>
  <r>
    <n v="1549228"/>
    <x v="27"/>
    <s v="0"/>
    <s v="0110"/>
    <s v="BFC-90"/>
    <s v="PP01"/>
    <s v="ASSY IN PROCESS INSPECTION"/>
    <x v="9"/>
    <d v="2019-09-25T00:00:00"/>
    <d v="1899-12-30T08:29:54"/>
    <d v="2019-09-25T00:00:00"/>
    <d v="1899-12-30T08:29:54"/>
    <n v="20"/>
    <s v="MIN"/>
    <n v="20"/>
    <n v="20"/>
    <s v="MIN"/>
    <s v="CNF  ORSP PRT  REL  TECO"/>
  </r>
  <r>
    <n v="1549228"/>
    <x v="27"/>
    <s v="0"/>
    <s v="0120"/>
    <s v="BFC-90"/>
    <s v="PP01"/>
    <s v="ASSY IN PROCESS INSPECTION"/>
    <x v="10"/>
    <d v="2019-09-25T00:00:00"/>
    <d v="1899-12-30T08:30:07"/>
    <d v="2019-09-25T00:00:00"/>
    <d v="1899-12-30T08:30:07"/>
    <n v="50"/>
    <s v="MIN"/>
    <n v="50"/>
    <n v="50"/>
    <s v="MIN"/>
    <s v="CNF  ORSP PRT  REL  TECO"/>
  </r>
  <r>
    <n v="1549228"/>
    <x v="27"/>
    <s v="0"/>
    <s v="0130"/>
    <s v="BFC-99"/>
    <s v="PP01"/>
    <s v="FINAL INSPECTION"/>
    <x v="18"/>
    <d v="2019-09-25T00:00:00"/>
    <d v="1899-12-30T08:30:19"/>
    <d v="2019-09-25T00:00:00"/>
    <d v="1899-12-30T08:30:19"/>
    <n v="10"/>
    <s v="MIN"/>
    <n v="10"/>
    <n v="10"/>
    <s v="MIN"/>
    <s v="CNF  ORSP PRT  REL  TECO"/>
  </r>
  <r>
    <n v="1549228"/>
    <x v="27"/>
    <s v="0"/>
    <s v="0140"/>
    <s v="BFC-99"/>
    <s v="PP03"/>
    <s v="FINAL INSPECTION"/>
    <x v="11"/>
    <d v="2019-09-25T00:00:00"/>
    <d v="1899-12-30T08:48:11"/>
    <d v="2019-09-25T00:00:00"/>
    <d v="1899-12-30T08:48:11"/>
    <n v="10"/>
    <s v="MIN"/>
    <n v="10"/>
    <n v="10"/>
    <s v="MIN"/>
    <s v="CNF  ORSP PRT  REL  TECO"/>
  </r>
  <r>
    <n v="1549228"/>
    <x v="27"/>
    <s v="1"/>
    <s v="0010"/>
    <s v="BFC-10"/>
    <s v="PP95"/>
    <s v="ASSEMBLY"/>
    <x v="12"/>
    <d v="2019-09-15T00:00:00"/>
    <d v="1899-12-30T07:30:23"/>
    <d v="2019-09-22T00:00:00"/>
    <d v="1899-12-30T15:29:35"/>
    <n v="11.1"/>
    <s v="H"/>
    <n v="666"/>
    <n v="1"/>
    <s v="MIN"/>
    <s v="CNF  PRT  REL  TECO"/>
  </r>
  <r>
    <n v="1549228"/>
    <x v="2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29"/>
    <x v="27"/>
    <s v="0"/>
    <s v="0010"/>
    <s v="BFC-10"/>
    <s v="PP01"/>
    <s v="ASSEMBLY"/>
    <x v="0"/>
    <d v="2019-09-11T00:00:00"/>
    <d v="1899-12-30T10:04:33"/>
    <d v="2019-09-11T00:00:00"/>
    <d v="1899-12-30T10:21:58"/>
    <n v="8.7170000000000005"/>
    <s v="MIN"/>
    <n v="8.7170000000000005"/>
    <n v="20"/>
    <s v="MIN"/>
    <s v="CNF  PRT  REL  TECO"/>
  </r>
  <r>
    <n v="1549229"/>
    <x v="27"/>
    <s v="0"/>
    <s v="0020"/>
    <s v="BFC-90"/>
    <s v="PP01"/>
    <s v="ASSY IN PROCESS INSPECTION"/>
    <x v="1"/>
    <d v="2019-09-11T00:00:00"/>
    <d v="1899-12-30T11:09:21"/>
    <d v="2019-09-11T00:00:00"/>
    <d v="1899-12-30T11:09:21"/>
    <n v="30"/>
    <s v="MIN"/>
    <n v="30"/>
    <n v="30"/>
    <s v="MIN"/>
    <s v="CNF  ORSP PRT  REL  TECO"/>
  </r>
  <r>
    <n v="1549229"/>
    <x v="27"/>
    <s v="0"/>
    <s v="0030"/>
    <s v="BFC-10"/>
    <s v="PP01"/>
    <s v="ASSEMBLY"/>
    <x v="2"/>
    <d v="2019-09-11T00:00:00"/>
    <d v="1899-12-30T11:19:08"/>
    <d v="2019-09-12T00:00:00"/>
    <d v="1899-12-30T10:40:59"/>
    <n v="212.14699999999999"/>
    <s v="MIN"/>
    <n v="212.14699999999999"/>
    <n v="200"/>
    <s v="MIN"/>
    <s v="CNF  PRT  REL  TECO"/>
  </r>
  <r>
    <n v="1549229"/>
    <x v="27"/>
    <s v="0"/>
    <s v="0040"/>
    <s v="BFC-10"/>
    <s v="PP01"/>
    <s v="ASSEMBLY"/>
    <x v="3"/>
    <d v="2019-09-12T00:00:00"/>
    <d v="1899-12-30T12:09:44"/>
    <d v="2019-09-16T00:00:00"/>
    <d v="1899-12-30T10:46:09"/>
    <n v="16.774000000000001"/>
    <s v="H"/>
    <n v="1006.44"/>
    <n v="500"/>
    <s v="MIN"/>
    <s v="CNF  PRT  REL  TECO"/>
  </r>
  <r>
    <n v="1549229"/>
    <x v="27"/>
    <s v="0"/>
    <s v="0050"/>
    <s v="BFC-90"/>
    <s v="PP01"/>
    <s v="ASSY IN PROCESS INSPECTION"/>
    <x v="4"/>
    <d v="2019-09-16T00:00:00"/>
    <d v="1899-12-30T13:11:53"/>
    <d v="2019-09-16T00:00:00"/>
    <d v="1899-12-30T13:11:53"/>
    <n v="20"/>
    <s v="MIN"/>
    <n v="20"/>
    <n v="20"/>
    <s v="MIN"/>
    <s v="CNF  ORSP PRT  REL  TECO"/>
  </r>
  <r>
    <n v="1549229"/>
    <x v="27"/>
    <s v="0"/>
    <s v="0060"/>
    <s v="BFC-90"/>
    <s v="PP01"/>
    <s v="ASSY IN PROCESS INSPECTION"/>
    <x v="5"/>
    <d v="2019-09-16T00:00:00"/>
    <d v="1899-12-30T13:38:37"/>
    <d v="2019-09-16T00:00:00"/>
    <d v="1899-12-30T13:38:37"/>
    <n v="20"/>
    <s v="MIN"/>
    <n v="20"/>
    <n v="20"/>
    <s v="MIN"/>
    <s v="CNF  ORSP PRT  REL  TECO"/>
  </r>
  <r>
    <n v="1549229"/>
    <x v="27"/>
    <s v="0"/>
    <s v="0070"/>
    <s v="PFC-20"/>
    <s v="PP01"/>
    <s v="PAINT"/>
    <x v="6"/>
    <d v="2019-09-16T00:00:00"/>
    <d v="1899-12-30T14:33:09"/>
    <d v="2019-09-17T00:00:00"/>
    <d v="1899-12-30T03:56:34"/>
    <n v="3.7730000000000001"/>
    <s v="H"/>
    <n v="226.38"/>
    <n v="450"/>
    <s v="MIN"/>
    <s v="CNF  PRT  REL  TECO"/>
  </r>
  <r>
    <n v="1549229"/>
    <x v="27"/>
    <s v="0"/>
    <s v="0080"/>
    <s v="PFC-99"/>
    <s v="PP01"/>
    <s v="PAINT INSPECTION"/>
    <x v="7"/>
    <d v="2019-09-18T00:00:00"/>
    <d v="1899-12-30T09:28:07"/>
    <d v="2019-09-18T00:00:00"/>
    <d v="1899-12-30T09:28:07"/>
    <n v="20"/>
    <s v="MIN"/>
    <n v="20"/>
    <n v="20"/>
    <s v="MIN"/>
    <s v="CNF  ORSP PRT  REL  TECO"/>
  </r>
  <r>
    <n v="1549229"/>
    <x v="2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229"/>
    <x v="27"/>
    <s v="0"/>
    <s v="0100"/>
    <s v="BFC-10"/>
    <s v="PP01"/>
    <s v="ASSEMBLY"/>
    <x v="8"/>
    <d v="2019-09-18T00:00:00"/>
    <d v="1899-12-30T13:40:59"/>
    <d v="2019-09-18T00:00:00"/>
    <d v="1899-12-30T15:49:22"/>
    <n v="2.14"/>
    <s v="H"/>
    <n v="128.4"/>
    <n v="40"/>
    <s v="MIN"/>
    <s v="CNF  PRT  REL  TECO"/>
  </r>
  <r>
    <n v="1549229"/>
    <x v="27"/>
    <s v="0"/>
    <s v="0110"/>
    <s v="BFC-90"/>
    <s v="PP01"/>
    <s v="ASSY IN PROCESS INSPECTION"/>
    <x v="9"/>
    <d v="2019-09-25T00:00:00"/>
    <d v="1899-12-30T11:19:06"/>
    <d v="2019-09-25T00:00:00"/>
    <d v="1899-12-30T11:19:06"/>
    <n v="20"/>
    <s v="MIN"/>
    <n v="20"/>
    <n v="20"/>
    <s v="MIN"/>
    <s v="CNF  ORSP PRT  REL  TECO"/>
  </r>
  <r>
    <n v="1549229"/>
    <x v="27"/>
    <s v="0"/>
    <s v="0120"/>
    <s v="BFC-90"/>
    <s v="PP01"/>
    <s v="ASSY IN PROCESS INSPECTION"/>
    <x v="10"/>
    <d v="2019-09-25T00:00:00"/>
    <d v="1899-12-30T11:19:17"/>
    <d v="2019-09-25T00:00:00"/>
    <d v="1899-12-30T11:19:17"/>
    <n v="50"/>
    <s v="MIN"/>
    <n v="50"/>
    <n v="50"/>
    <s v="MIN"/>
    <s v="CNF  ORSP PRT  REL  TECO"/>
  </r>
  <r>
    <n v="1549229"/>
    <x v="27"/>
    <s v="0"/>
    <s v="0130"/>
    <s v="BFC-99"/>
    <s v="PP01"/>
    <s v="FINAL INSPECTION"/>
    <x v="18"/>
    <d v="2019-09-25T00:00:00"/>
    <d v="1899-12-30T11:19:27"/>
    <d v="2019-09-25T00:00:00"/>
    <d v="1899-12-30T11:19:27"/>
    <n v="10"/>
    <s v="MIN"/>
    <n v="10"/>
    <n v="10"/>
    <s v="MIN"/>
    <s v="CNF  ORSP PRT  REL  TECO"/>
  </r>
  <r>
    <n v="1549229"/>
    <x v="27"/>
    <s v="0"/>
    <s v="0140"/>
    <s v="BFC-99"/>
    <s v="PP03"/>
    <s v="FINAL INSPECTION"/>
    <x v="11"/>
    <d v="2019-09-29T00:00:00"/>
    <d v="1899-12-30T12:15:22"/>
    <d v="2019-09-29T00:00:00"/>
    <d v="1899-12-30T12:15:22"/>
    <n v="10"/>
    <s v="MIN"/>
    <n v="10"/>
    <n v="10"/>
    <s v="MIN"/>
    <s v="CNF  ORSP PRT  REL  TECO"/>
  </r>
  <r>
    <n v="1549229"/>
    <x v="27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9229"/>
    <x v="2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30"/>
    <x v="27"/>
    <s v="0"/>
    <s v="0010"/>
    <s v="BFC-10"/>
    <s v="PP01"/>
    <s v="ASSEMBLY"/>
    <x v="0"/>
    <d v="2019-09-12T00:00:00"/>
    <d v="1899-12-30T12:29:37"/>
    <d v="2019-09-12T00:00:00"/>
    <d v="1899-12-30T12:44:26"/>
    <n v="14.817"/>
    <s v="MIN"/>
    <n v="14.817"/>
    <n v="20"/>
    <s v="MIN"/>
    <s v="CNF  PRT  REL  TECO"/>
  </r>
  <r>
    <n v="1549230"/>
    <x v="27"/>
    <s v="0"/>
    <s v="0020"/>
    <s v="BFC-90"/>
    <s v="PP01"/>
    <s v="ASSY IN PROCESS INSPECTION"/>
    <x v="1"/>
    <d v="2019-09-12T00:00:00"/>
    <d v="1899-12-30T13:25:49"/>
    <d v="2019-09-12T00:00:00"/>
    <d v="1899-12-30T13:25:49"/>
    <n v="30"/>
    <s v="MIN"/>
    <n v="30"/>
    <n v="30"/>
    <s v="MIN"/>
    <s v="CNF  ORSP PRT  REL  TECO"/>
  </r>
  <r>
    <n v="1549230"/>
    <x v="27"/>
    <s v="0"/>
    <s v="0030"/>
    <s v="BFC-10"/>
    <s v="PP01"/>
    <s v="ASSEMBLY"/>
    <x v="2"/>
    <d v="2019-09-15T00:00:00"/>
    <d v="1899-12-30T07:41:53"/>
    <d v="2019-09-15T00:00:00"/>
    <d v="1899-12-30T12:00:06"/>
    <n v="4.3040000000000003"/>
    <s v="H"/>
    <n v="258.24"/>
    <n v="200"/>
    <s v="MIN"/>
    <s v="CNF  PRT  REL  TECO"/>
  </r>
  <r>
    <n v="1549230"/>
    <x v="27"/>
    <s v="0"/>
    <s v="0040"/>
    <s v="BFC-10"/>
    <s v="PP01"/>
    <s v="ASSEMBLY"/>
    <x v="3"/>
    <d v="2019-09-15T00:00:00"/>
    <d v="1899-12-30T15:23:36"/>
    <d v="2019-09-17T00:00:00"/>
    <d v="1899-12-30T16:09:04"/>
    <n v="20.257999999999999"/>
    <s v="H"/>
    <n v="1215.48"/>
    <n v="500"/>
    <s v="MIN"/>
    <s v="CNF  PRT  REL  TECO"/>
  </r>
  <r>
    <n v="1549230"/>
    <x v="27"/>
    <s v="0"/>
    <s v="0050"/>
    <s v="BFC-90"/>
    <s v="PP01"/>
    <s v="ASSY IN PROCESS INSPECTION"/>
    <x v="4"/>
    <d v="2019-09-17T00:00:00"/>
    <d v="1899-12-30T16:24:17"/>
    <d v="2019-09-17T00:00:00"/>
    <d v="1899-12-30T16:24:17"/>
    <n v="20"/>
    <s v="MIN"/>
    <n v="20"/>
    <n v="20"/>
    <s v="MIN"/>
    <s v="CNF  ORSP PRT  REL  TECO"/>
  </r>
  <r>
    <n v="1549230"/>
    <x v="27"/>
    <s v="0"/>
    <s v="0060"/>
    <s v="BFC-90"/>
    <s v="PP01"/>
    <s v="ASSY IN PROCESS INSPECTION"/>
    <x v="5"/>
    <d v="2019-09-17T00:00:00"/>
    <d v="1899-12-30T16:24:24"/>
    <d v="2019-09-17T00:00:00"/>
    <d v="1899-12-30T16:24:24"/>
    <n v="20"/>
    <s v="MIN"/>
    <n v="20"/>
    <n v="20"/>
    <s v="MIN"/>
    <s v="CNF  ORSP PRT  REL  TECO"/>
  </r>
  <r>
    <n v="1549230"/>
    <x v="27"/>
    <s v="0"/>
    <s v="0070"/>
    <s v="PFC-20"/>
    <s v="PP01"/>
    <s v="PAINT"/>
    <x v="6"/>
    <d v="2019-09-17T00:00:00"/>
    <d v="1899-12-30T17:20:31"/>
    <d v="2019-09-18T00:00:00"/>
    <d v="1899-12-30T15:22:45"/>
    <n v="544.61300000000006"/>
    <s v="MIN"/>
    <n v="544.61300000000006"/>
    <n v="450"/>
    <s v="MIN"/>
    <s v="CNF  PRT  REL  TECO"/>
  </r>
  <r>
    <n v="1549230"/>
    <x v="27"/>
    <s v="0"/>
    <s v="0080"/>
    <s v="PFC-99"/>
    <s v="PP01"/>
    <s v="PAINT INSPECTION"/>
    <x v="7"/>
    <d v="2019-09-19T00:00:00"/>
    <d v="1899-12-30T07:59:42"/>
    <d v="2019-09-19T00:00:00"/>
    <d v="1899-12-30T07:59:42"/>
    <n v="20"/>
    <s v="MIN"/>
    <n v="20"/>
    <n v="20"/>
    <s v="MIN"/>
    <s v="CNF  ORSP PRT  REL  TECO"/>
  </r>
  <r>
    <n v="1549230"/>
    <x v="2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230"/>
    <x v="27"/>
    <s v="0"/>
    <s v="0100"/>
    <s v="BFC-10"/>
    <s v="PP01"/>
    <s v="ASSEMBLY"/>
    <x v="8"/>
    <d v="2019-09-23T00:00:00"/>
    <d v="1899-12-30T10:37:33"/>
    <d v="2019-09-23T00:00:00"/>
    <d v="1899-12-30T11:08:49"/>
    <n v="10.617000000000001"/>
    <s v="MIN"/>
    <n v="10.617000000000001"/>
    <n v="40"/>
    <s v="MIN"/>
    <s v="CNF  PRT  REL  TECO"/>
  </r>
  <r>
    <n v="1549230"/>
    <x v="27"/>
    <s v="0"/>
    <s v="0110"/>
    <s v="BFC-90"/>
    <s v="PP01"/>
    <s v="ASSY IN PROCESS INSPECTION"/>
    <x v="9"/>
    <d v="2019-09-25T00:00:00"/>
    <d v="1899-12-30T09:48:36"/>
    <d v="2019-09-25T00:00:00"/>
    <d v="1899-12-30T09:48:36"/>
    <n v="20"/>
    <s v="MIN"/>
    <n v="20"/>
    <n v="20"/>
    <s v="MIN"/>
    <s v="CNF  ORSP PRT  REL  TECO"/>
  </r>
  <r>
    <n v="1549230"/>
    <x v="27"/>
    <s v="0"/>
    <s v="0120"/>
    <s v="BFC-90"/>
    <s v="PP01"/>
    <s v="ASSY IN PROCESS INSPECTION"/>
    <x v="10"/>
    <d v="2019-09-25T00:00:00"/>
    <d v="1899-12-30T09:48:46"/>
    <d v="2019-09-25T00:00:00"/>
    <d v="1899-12-30T09:48:46"/>
    <n v="50"/>
    <s v="MIN"/>
    <n v="50"/>
    <n v="50"/>
    <s v="MIN"/>
    <s v="CNF  ORSP PRT  REL  TECO"/>
  </r>
  <r>
    <n v="1549230"/>
    <x v="27"/>
    <s v="0"/>
    <s v="0130"/>
    <s v="BFC-99"/>
    <s v="PP01"/>
    <s v="FINAL INSPECTION"/>
    <x v="18"/>
    <d v="2019-09-29T00:00:00"/>
    <d v="1899-12-30T12:26:16"/>
    <d v="2019-09-29T00:00:00"/>
    <d v="1899-12-30T12:26:16"/>
    <n v="10"/>
    <s v="MIN"/>
    <n v="10"/>
    <n v="10"/>
    <s v="MIN"/>
    <s v="CNF  ORSP PRT  REL  TECO"/>
  </r>
  <r>
    <n v="1549230"/>
    <x v="27"/>
    <s v="0"/>
    <s v="0140"/>
    <s v="BFC-99"/>
    <s v="PP03"/>
    <s v="FINAL INSPECTION"/>
    <x v="11"/>
    <d v="2019-09-29T00:00:00"/>
    <d v="1899-12-30T12:28:42"/>
    <d v="2019-09-29T00:00:00"/>
    <d v="1899-12-30T12:28:42"/>
    <n v="10"/>
    <s v="MIN"/>
    <n v="10"/>
    <n v="10"/>
    <s v="MIN"/>
    <s v="CNF  ORSP PRT  REL  TECO"/>
  </r>
  <r>
    <n v="1549230"/>
    <x v="27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49230"/>
    <x v="2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31"/>
    <x v="28"/>
    <s v="0"/>
    <s v="0010"/>
    <s v="BFC-10"/>
    <s v="PP01"/>
    <s v="ASSEMBLY"/>
    <x v="0"/>
    <d v="2019-09-16T00:00:00"/>
    <d v="1899-12-30T09:30:41"/>
    <d v="2019-09-16T00:00:00"/>
    <d v="1899-12-30T09:40:14"/>
    <n v="9.5500000000000007"/>
    <s v="MIN"/>
    <n v="9.5500000000000007"/>
    <n v="20"/>
    <s v="MIN"/>
    <s v="CNF  PRT  REL  TECO"/>
  </r>
  <r>
    <n v="1549231"/>
    <x v="28"/>
    <s v="0"/>
    <s v="0020"/>
    <s v="BFC-90"/>
    <s v="PP01"/>
    <s v="ASSY IN PROCESS INSPECTION"/>
    <x v="1"/>
    <d v="2019-09-16T00:00:00"/>
    <d v="1899-12-30T10:42:49"/>
    <d v="2019-09-16T00:00:00"/>
    <d v="1899-12-30T10:42:49"/>
    <n v="30"/>
    <s v="MIN"/>
    <n v="30"/>
    <n v="30"/>
    <s v="MIN"/>
    <s v="CNF  ORSP PRT  REL  TECO"/>
  </r>
  <r>
    <n v="1549231"/>
    <x v="28"/>
    <s v="0"/>
    <s v="0030"/>
    <s v="BFC-10"/>
    <s v="PP01"/>
    <s v="ASSEMBLY"/>
    <x v="2"/>
    <d v="2019-09-16T00:00:00"/>
    <d v="1899-12-30T10:43:59"/>
    <d v="2019-09-16T00:00:00"/>
    <d v="1899-12-30T15:51:24"/>
    <n v="96.777000000000001"/>
    <s v="MIN"/>
    <n v="96.777000000000001"/>
    <n v="200"/>
    <s v="MIN"/>
    <s v="CNF  PRT  REL  TECO"/>
  </r>
  <r>
    <n v="1549231"/>
    <x v="28"/>
    <s v="0"/>
    <s v="0040"/>
    <s v="BFC-10"/>
    <s v="PP01"/>
    <s v="ASSEMBLY"/>
    <x v="3"/>
    <d v="2019-09-17T00:00:00"/>
    <d v="1899-12-30T12:05:38"/>
    <d v="2019-09-19T00:00:00"/>
    <d v="1899-12-30T10:04:16"/>
    <n v="15.547000000000001"/>
    <s v="H"/>
    <n v="932.82"/>
    <n v="500"/>
    <s v="MIN"/>
    <s v="CNF  PRT  REL  TECO"/>
  </r>
  <r>
    <n v="1549231"/>
    <x v="28"/>
    <s v="0"/>
    <s v="0050"/>
    <s v="BFC-90"/>
    <s v="PP01"/>
    <s v="ASSY IN PROCESS INSPECTION"/>
    <x v="4"/>
    <d v="2019-09-19T00:00:00"/>
    <d v="1899-12-30T10:19:01"/>
    <d v="2019-09-19T00:00:00"/>
    <d v="1899-12-30T10:19:01"/>
    <n v="20"/>
    <s v="MIN"/>
    <n v="20"/>
    <n v="20"/>
    <s v="MIN"/>
    <s v="CNF  ORSP PRT  REL  TECO"/>
  </r>
  <r>
    <n v="1549231"/>
    <x v="28"/>
    <s v="0"/>
    <s v="0060"/>
    <s v="BFC-90"/>
    <s v="PP01"/>
    <s v="ASSY IN PROCESS INSPECTION"/>
    <x v="5"/>
    <d v="2019-09-19T00:00:00"/>
    <d v="1899-12-30T10:19:08"/>
    <d v="2019-09-19T00:00:00"/>
    <d v="1899-12-30T10:19:08"/>
    <n v="20"/>
    <s v="MIN"/>
    <n v="20"/>
    <n v="20"/>
    <s v="MIN"/>
    <s v="CNF  ORSP PRT  REL  TECO"/>
  </r>
  <r>
    <n v="1549231"/>
    <x v="28"/>
    <s v="0"/>
    <s v="0070"/>
    <s v="PFC-20"/>
    <s v="PP01"/>
    <s v="PAINT"/>
    <x v="6"/>
    <d v="2019-09-19T00:00:00"/>
    <d v="1899-12-30T11:37:08"/>
    <d v="2019-09-22T00:00:00"/>
    <d v="1899-12-30T16:14:02"/>
    <n v="5.9349999999999996"/>
    <s v="H"/>
    <n v="356.09999999999997"/>
    <n v="450"/>
    <s v="MIN"/>
    <s v="CNF  PRT  REL  TECO"/>
  </r>
  <r>
    <n v="1549231"/>
    <x v="28"/>
    <s v="0"/>
    <s v="0080"/>
    <s v="PFC-99"/>
    <s v="PP01"/>
    <s v="PAINT INSPECTION"/>
    <x v="7"/>
    <d v="2019-09-23T00:00:00"/>
    <d v="1899-12-30T10:02:20"/>
    <d v="2019-09-23T00:00:00"/>
    <d v="1899-12-30T10:02:20"/>
    <n v="20"/>
    <s v="MIN"/>
    <n v="20"/>
    <n v="20"/>
    <s v="MIN"/>
    <s v="CNF  ORSP PRT  REL  TECO"/>
  </r>
  <r>
    <n v="1549231"/>
    <x v="2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231"/>
    <x v="28"/>
    <s v="0"/>
    <s v="0100"/>
    <s v="BFC-10"/>
    <s v="PP01"/>
    <s v="ASSEMBLY"/>
    <x v="8"/>
    <d v="2019-09-23T00:00:00"/>
    <d v="1899-12-30T11:45:06"/>
    <d v="2019-09-23T00:00:00"/>
    <d v="1899-12-30T13:23:43"/>
    <n v="32.866999999999997"/>
    <s v="MIN"/>
    <n v="32.866999999999997"/>
    <n v="40"/>
    <s v="MIN"/>
    <s v="CNF  PRT  REL  TECO"/>
  </r>
  <r>
    <n v="1549231"/>
    <x v="28"/>
    <s v="0"/>
    <s v="0110"/>
    <s v="BFC-90"/>
    <s v="PP01"/>
    <s v="ASSY IN PROCESS INSPECTION"/>
    <x v="9"/>
    <d v="2019-10-01T00:00:00"/>
    <d v="1899-12-30T08:38:16"/>
    <d v="2019-10-01T00:00:00"/>
    <d v="1899-12-30T08:38:16"/>
    <n v="20"/>
    <s v="MIN"/>
    <n v="20"/>
    <n v="20"/>
    <s v="MIN"/>
    <s v="CNF  ORSP PRT  REL  TECO"/>
  </r>
  <r>
    <n v="1549231"/>
    <x v="28"/>
    <s v="0"/>
    <s v="0120"/>
    <s v="BFC-90"/>
    <s v="PP01"/>
    <s v="ASSY IN PROCESS INSPECTION"/>
    <x v="10"/>
    <d v="2019-10-01T00:00:00"/>
    <d v="1899-12-30T08:38:23"/>
    <d v="2019-10-01T00:00:00"/>
    <d v="1899-12-30T08:38:23"/>
    <n v="50"/>
    <s v="MIN"/>
    <n v="50"/>
    <n v="50"/>
    <s v="MIN"/>
    <s v="CNF  ORSP PRT  REL  TECO"/>
  </r>
  <r>
    <n v="1549231"/>
    <x v="28"/>
    <s v="0"/>
    <s v="0130"/>
    <s v="BFC-99"/>
    <s v="PP01"/>
    <s v="FINAL INSPECTION"/>
    <x v="18"/>
    <d v="2019-10-01T00:00:00"/>
    <d v="1899-12-30T08:38:31"/>
    <d v="2019-10-01T00:00:00"/>
    <d v="1899-12-30T08:38:31"/>
    <n v="10"/>
    <s v="MIN"/>
    <n v="10"/>
    <n v="10"/>
    <s v="MIN"/>
    <s v="CNF  ORSP PRT  REL  TECO"/>
  </r>
  <r>
    <n v="1549231"/>
    <x v="28"/>
    <s v="0"/>
    <s v="0140"/>
    <s v="BFC-99"/>
    <s v="PP03"/>
    <s v="FINAL INSPECTION"/>
    <x v="11"/>
    <d v="2019-10-01T00:00:00"/>
    <d v="1899-12-30T09:23:35"/>
    <d v="2019-10-01T00:00:00"/>
    <d v="1899-12-30T09:23:35"/>
    <n v="10"/>
    <s v="MIN"/>
    <n v="10"/>
    <n v="10"/>
    <s v="MIN"/>
    <s v="CNF  ORSP PRT  REL  TECO"/>
  </r>
  <r>
    <n v="1549231"/>
    <x v="28"/>
    <s v="1"/>
    <s v="0010"/>
    <s v="BFC-10"/>
    <s v="PP95"/>
    <s v="ASSEMBLY"/>
    <x v="12"/>
    <d v="2019-09-17T00:00:00"/>
    <d v="1899-12-30T07:48:46"/>
    <d v="2019-09-19T00:00:00"/>
    <d v="1899-12-30T10:36:08"/>
    <n v="28.623999999999999"/>
    <s v="H"/>
    <n v="1717.4399999999998"/>
    <n v="1"/>
    <s v="MIN"/>
    <s v="CNF  PRT  REL  TECO"/>
  </r>
  <r>
    <n v="1549231"/>
    <x v="2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232"/>
    <x v="29"/>
    <s v="0"/>
    <s v="0010"/>
    <s v="BFC-10"/>
    <s v="PP01"/>
    <s v="ASSEMBLY"/>
    <x v="0"/>
    <d v="2019-09-19T00:00:00"/>
    <d v="1899-12-30T11:22:08"/>
    <d v="2019-09-19T00:00:00"/>
    <d v="1899-12-30T11:38:21"/>
    <n v="16.216999999999999"/>
    <s v="MIN"/>
    <n v="16.216999999999999"/>
    <n v="20"/>
    <s v="MIN"/>
    <s v="CNF  PRT  REL  TECO"/>
  </r>
  <r>
    <n v="1549232"/>
    <x v="29"/>
    <s v="0"/>
    <s v="0020"/>
    <s v="BFC-90"/>
    <s v="PP01"/>
    <s v="ASSY IN PROCESS INSPECTION"/>
    <x v="1"/>
    <d v="2019-09-19T00:00:00"/>
    <d v="1899-12-30T13:26:08"/>
    <d v="2019-09-19T00:00:00"/>
    <d v="1899-12-30T13:26:08"/>
    <n v="30"/>
    <s v="MIN"/>
    <n v="30"/>
    <n v="30"/>
    <s v="MIN"/>
    <s v="CNF  ORSP PRT  REL  TECO"/>
  </r>
  <r>
    <n v="1549232"/>
    <x v="29"/>
    <s v="0"/>
    <s v="0030"/>
    <s v="BFC-10"/>
    <s v="PP01"/>
    <s v="ASSEMBLY"/>
    <x v="2"/>
    <d v="2019-09-19T00:00:00"/>
    <d v="1899-12-30T13:27:06"/>
    <d v="2019-09-22T00:00:00"/>
    <d v="1899-12-30T10:20:28"/>
    <n v="4.9960000000000004"/>
    <s v="H"/>
    <n v="299.76000000000005"/>
    <n v="200"/>
    <s v="MIN"/>
    <s v="CNF  PRT  REL  TECO"/>
  </r>
  <r>
    <n v="1549232"/>
    <x v="29"/>
    <s v="0"/>
    <s v="0040"/>
    <s v="BFC-10"/>
    <s v="PP01"/>
    <s v="ASSEMBLY"/>
    <x v="3"/>
    <d v="2019-09-23T00:00:00"/>
    <d v="1899-12-30T07:41:26"/>
    <d v="2019-09-26T00:00:00"/>
    <d v="1899-12-30T10:58:35"/>
    <n v="19.518000000000001"/>
    <s v="H"/>
    <n v="1171.08"/>
    <n v="500"/>
    <s v="MIN"/>
    <s v="CNF  PRT  REL  TECO"/>
  </r>
  <r>
    <n v="1549232"/>
    <x v="29"/>
    <s v="0"/>
    <s v="0050"/>
    <s v="BFC-90"/>
    <s v="PP01"/>
    <s v="ASSY IN PROCESS INSPECTION"/>
    <x v="4"/>
    <d v="2019-09-26T00:00:00"/>
    <d v="1899-12-30T14:20:33"/>
    <d v="2019-09-26T00:00:00"/>
    <d v="1899-12-30T14:20:33"/>
    <n v="20"/>
    <s v="MIN"/>
    <n v="20"/>
    <n v="20"/>
    <s v="MIN"/>
    <s v="CNF  ORSP PRT  REL  TECO"/>
  </r>
  <r>
    <n v="1549232"/>
    <x v="29"/>
    <s v="0"/>
    <s v="0060"/>
    <s v="BFC-90"/>
    <s v="PP01"/>
    <s v="ASSY IN PROCESS INSPECTION"/>
    <x v="5"/>
    <d v="2019-09-26T00:00:00"/>
    <d v="1899-12-30T14:20:50"/>
    <d v="2019-09-26T00:00:00"/>
    <d v="1899-12-30T14:20:50"/>
    <n v="20"/>
    <s v="MIN"/>
    <n v="20"/>
    <n v="20"/>
    <s v="MIN"/>
    <s v="CNF  ORSP PRT  REL  TECO"/>
  </r>
  <r>
    <n v="1549232"/>
    <x v="29"/>
    <s v="0"/>
    <s v="0070"/>
    <s v="PFC-20"/>
    <s v="PP01"/>
    <s v="PAINT"/>
    <x v="6"/>
    <d v="2019-09-26T00:00:00"/>
    <d v="1899-12-30T14:28:04"/>
    <d v="2019-09-29T00:00:00"/>
    <d v="1899-12-30T21:50:11"/>
    <n v="576.09299999999996"/>
    <s v="MIN"/>
    <n v="576.09299999999996"/>
    <n v="450"/>
    <s v="MIN"/>
    <s v="CNF  PRT  REL  TECO"/>
  </r>
  <r>
    <n v="1549232"/>
    <x v="29"/>
    <s v="0"/>
    <s v="0080"/>
    <s v="PFC-99"/>
    <s v="PP01"/>
    <s v="PAINT INSPECTION"/>
    <x v="7"/>
    <d v="2019-09-30T00:00:00"/>
    <d v="1899-12-30T10:37:54"/>
    <d v="2019-09-30T00:00:00"/>
    <d v="1899-12-30T10:37:54"/>
    <n v="20"/>
    <s v="MIN"/>
    <n v="20"/>
    <n v="20"/>
    <s v="MIN"/>
    <s v="CNF  ORSP PRT  REL  TECO"/>
  </r>
  <r>
    <n v="1549232"/>
    <x v="2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232"/>
    <x v="29"/>
    <s v="0"/>
    <s v="0100"/>
    <s v="BFC-10"/>
    <s v="PP01"/>
    <s v="ASSEMBLY"/>
    <x v="8"/>
    <d v="2019-09-30T00:00:00"/>
    <d v="1899-12-30T10:53:49"/>
    <d v="2019-09-30T00:00:00"/>
    <d v="1899-12-30T11:54:36"/>
    <n v="1.0129999999999999"/>
    <s v="H"/>
    <n v="60.779999999999994"/>
    <n v="40"/>
    <s v="MIN"/>
    <s v="CNF  PRT  REL  TECO"/>
  </r>
  <r>
    <n v="1549232"/>
    <x v="29"/>
    <s v="0"/>
    <s v="0110"/>
    <s v="BFC-90"/>
    <s v="PP01"/>
    <s v="ASSY IN PROCESS INSPECTION"/>
    <x v="9"/>
    <d v="2019-10-03T00:00:00"/>
    <d v="1899-12-30T09:35:09"/>
    <d v="2019-10-03T00:00:00"/>
    <d v="1899-12-30T09:35:09"/>
    <n v="20"/>
    <s v="MIN"/>
    <n v="20"/>
    <n v="20"/>
    <s v="MIN"/>
    <s v="CNF  ORSP PRT  REL  TECO"/>
  </r>
  <r>
    <n v="1549232"/>
    <x v="29"/>
    <s v="0"/>
    <s v="0120"/>
    <s v="BFC-90"/>
    <s v="PP01"/>
    <s v="ASSY IN PROCESS INSPECTION"/>
    <x v="10"/>
    <d v="2019-10-03T00:00:00"/>
    <d v="1899-12-30T09:35:17"/>
    <d v="2019-10-03T00:00:00"/>
    <d v="1899-12-30T09:35:17"/>
    <n v="50"/>
    <s v="MIN"/>
    <n v="50"/>
    <n v="50"/>
    <s v="MIN"/>
    <s v="CNF  ORSP PRT  REL  TECO"/>
  </r>
  <r>
    <n v="1549232"/>
    <x v="29"/>
    <s v="0"/>
    <s v="0130"/>
    <s v="BFC-99"/>
    <s v="PP01"/>
    <s v="FINAL INSPECTION"/>
    <x v="18"/>
    <d v="2019-10-03T00:00:00"/>
    <d v="1899-12-30T09:35:25"/>
    <d v="2019-10-03T00:00:00"/>
    <d v="1899-12-30T09:35:25"/>
    <n v="10"/>
    <s v="MIN"/>
    <n v="10"/>
    <n v="10"/>
    <s v="MIN"/>
    <s v="CNF  ORSP PRT  REL  TECO"/>
  </r>
  <r>
    <n v="1549232"/>
    <x v="29"/>
    <s v="0"/>
    <s v="0140"/>
    <s v="BFC-99"/>
    <s v="PP03"/>
    <s v="FINAL INSPECTION"/>
    <x v="11"/>
    <d v="2019-10-06T00:00:00"/>
    <d v="1899-12-30T07:53:11"/>
    <d v="2019-10-06T00:00:00"/>
    <d v="1899-12-30T07:53:11"/>
    <n v="10"/>
    <s v="MIN"/>
    <n v="10"/>
    <n v="10"/>
    <s v="MIN"/>
    <s v="CNF  ORSP PRT  REL  TECO"/>
  </r>
  <r>
    <n v="1549232"/>
    <x v="29"/>
    <s v="1"/>
    <s v="0010"/>
    <s v="BFC-10"/>
    <s v="PP95"/>
    <s v="ASSEMBLY"/>
    <x v="12"/>
    <d v="2019-09-24T00:00:00"/>
    <d v="1899-12-30T07:38:37"/>
    <d v="2019-09-25T00:00:00"/>
    <d v="1899-12-30T17:47:41"/>
    <n v="19.143999999999998"/>
    <s v="H"/>
    <n v="1148.6399999999999"/>
    <n v="1"/>
    <s v="MIN"/>
    <s v="CNF  PRT  REL  TECO"/>
  </r>
  <r>
    <n v="1549232"/>
    <x v="2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562"/>
    <x v="28"/>
    <s v="0"/>
    <s v="0010"/>
    <s v="BFC-10"/>
    <s v="PP01"/>
    <s v="ASSEMBLY"/>
    <x v="0"/>
    <d v="2019-09-16T00:00:00"/>
    <d v="1899-12-30T10:45:47"/>
    <d v="2019-09-16T00:00:00"/>
    <d v="1899-12-30T11:00:27"/>
    <n v="14.667"/>
    <s v="MIN"/>
    <n v="14.667"/>
    <n v="20"/>
    <s v="MIN"/>
    <s v="CNF  PRT  REL  TECO"/>
  </r>
  <r>
    <n v="1549562"/>
    <x v="28"/>
    <s v="0"/>
    <s v="0020"/>
    <s v="BFC-90"/>
    <s v="PP01"/>
    <s v="ASSY IN PROCESS INSPECTION"/>
    <x v="1"/>
    <d v="2019-09-16T00:00:00"/>
    <d v="1899-12-30T11:10:57"/>
    <d v="2019-09-16T00:00:00"/>
    <d v="1899-12-30T11:10:57"/>
    <n v="30"/>
    <s v="MIN"/>
    <n v="30"/>
    <n v="30"/>
    <s v="MIN"/>
    <s v="CNF  ORSP PRT  REL  TECO"/>
  </r>
  <r>
    <n v="1549562"/>
    <x v="28"/>
    <s v="0"/>
    <s v="0030"/>
    <s v="BFC-10"/>
    <s v="PP01"/>
    <s v="ASSEMBLY"/>
    <x v="2"/>
    <d v="2019-09-16T00:00:00"/>
    <d v="1899-12-30T13:39:29"/>
    <d v="2019-09-17T00:00:00"/>
    <d v="1899-12-30T11:22:31"/>
    <n v="6.1310000000000002"/>
    <s v="H"/>
    <n v="367.86"/>
    <n v="200"/>
    <s v="MIN"/>
    <s v="CNF  PRT  REL  TECO"/>
  </r>
  <r>
    <n v="1549562"/>
    <x v="28"/>
    <s v="0"/>
    <s v="0040"/>
    <s v="BFC-10"/>
    <s v="PP01"/>
    <s v="ASSEMBLY"/>
    <x v="3"/>
    <d v="2019-09-17T00:00:00"/>
    <d v="1899-12-30T11:24:29"/>
    <d v="2019-09-22T00:00:00"/>
    <d v="1899-12-30T08:24:58"/>
    <n v="434.88299999999998"/>
    <s v="MIN"/>
    <n v="434.88299999999998"/>
    <n v="500"/>
    <s v="MIN"/>
    <s v="CNF  PRT  REL  TECO"/>
  </r>
  <r>
    <n v="1549562"/>
    <x v="28"/>
    <s v="0"/>
    <s v="0050"/>
    <s v="BFC-90"/>
    <s v="PP01"/>
    <s v="ASSY IN PROCESS INSPECTION"/>
    <x v="4"/>
    <d v="2019-09-22T00:00:00"/>
    <d v="1899-12-30T10:16:09"/>
    <d v="2019-09-22T00:00:00"/>
    <d v="1899-12-30T10:16:09"/>
    <n v="20"/>
    <s v="MIN"/>
    <n v="20"/>
    <n v="20"/>
    <s v="MIN"/>
    <s v="CNF  ORSP PRT  REL  TECO"/>
  </r>
  <r>
    <n v="1549562"/>
    <x v="28"/>
    <s v="0"/>
    <s v="0060"/>
    <s v="BFC-90"/>
    <s v="PP01"/>
    <s v="ASSY IN PROCESS INSPECTION"/>
    <x v="5"/>
    <d v="2019-09-22T00:00:00"/>
    <d v="1899-12-30T10:16:25"/>
    <d v="2019-09-22T00:00:00"/>
    <d v="1899-12-30T10:16:25"/>
    <n v="20"/>
    <s v="MIN"/>
    <n v="20"/>
    <n v="20"/>
    <s v="MIN"/>
    <s v="CNF  ORSP PRT  REL  TECO"/>
  </r>
  <r>
    <n v="1549562"/>
    <x v="28"/>
    <s v="0"/>
    <s v="0070"/>
    <s v="PFC-20"/>
    <s v="PP01"/>
    <s v="PAINT"/>
    <x v="6"/>
    <d v="2019-09-22T00:00:00"/>
    <d v="1899-12-30T10:46:29"/>
    <d v="2019-09-23T00:00:00"/>
    <d v="1899-12-30T03:13:44"/>
    <n v="5.5570000000000004"/>
    <s v="H"/>
    <n v="333.42"/>
    <n v="450"/>
    <s v="MIN"/>
    <s v="CNF  PRT  REL  TECO"/>
  </r>
  <r>
    <n v="1549562"/>
    <x v="28"/>
    <s v="0"/>
    <s v="0080"/>
    <s v="PFC-99"/>
    <s v="PP01"/>
    <s v="PAINT INSPECTION"/>
    <x v="7"/>
    <d v="2019-09-23T00:00:00"/>
    <d v="1899-12-30T09:53:58"/>
    <d v="2019-09-23T00:00:00"/>
    <d v="1899-12-30T09:53:58"/>
    <n v="20"/>
    <s v="MIN"/>
    <n v="20"/>
    <n v="20"/>
    <s v="MIN"/>
    <s v="CNF  ORSP PRT  REL  TECO"/>
  </r>
  <r>
    <n v="1549562"/>
    <x v="2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562"/>
    <x v="28"/>
    <s v="0"/>
    <s v="0100"/>
    <s v="BFC-10"/>
    <s v="PP01"/>
    <s v="ASSEMBLY"/>
    <x v="8"/>
    <d v="2019-09-30T00:00:00"/>
    <d v="1899-12-30T08:39:07"/>
    <d v="2019-09-30T00:00:00"/>
    <d v="1899-12-30T10:04:04"/>
    <n v="30.3"/>
    <s v="MIN"/>
    <n v="30.3"/>
    <n v="40"/>
    <s v="MIN"/>
    <s v="CNF  PRT  REL  TECO"/>
  </r>
  <r>
    <n v="1549562"/>
    <x v="28"/>
    <s v="0"/>
    <s v="0110"/>
    <s v="BFC-90"/>
    <s v="PP01"/>
    <s v="ASSY IN PROCESS INSPECTION"/>
    <x v="9"/>
    <d v="2019-10-01T00:00:00"/>
    <d v="1899-12-30T08:38:41"/>
    <d v="2019-10-01T00:00:00"/>
    <d v="1899-12-30T08:38:41"/>
    <n v="20"/>
    <s v="MIN"/>
    <n v="20"/>
    <n v="20"/>
    <s v="MIN"/>
    <s v="CNF  ORSP PRT  REL  TECO"/>
  </r>
  <r>
    <n v="1549562"/>
    <x v="28"/>
    <s v="0"/>
    <s v="0120"/>
    <s v="BFC-90"/>
    <s v="PP01"/>
    <s v="ASSY IN PROCESS INSPECTION"/>
    <x v="10"/>
    <d v="2019-10-01T00:00:00"/>
    <d v="1899-12-30T08:38:49"/>
    <d v="2019-10-01T00:00:00"/>
    <d v="1899-12-30T08:38:49"/>
    <n v="50"/>
    <s v="MIN"/>
    <n v="50"/>
    <n v="50"/>
    <s v="MIN"/>
    <s v="CNF  ORSP PRT  REL  TECO"/>
  </r>
  <r>
    <n v="1549562"/>
    <x v="28"/>
    <s v="0"/>
    <s v="0130"/>
    <s v="BFC-99"/>
    <s v="PP01"/>
    <s v="FINAL INSPECTION"/>
    <x v="18"/>
    <d v="2019-10-01T00:00:00"/>
    <d v="1899-12-30T08:38:56"/>
    <d v="2019-10-01T00:00:00"/>
    <d v="1899-12-30T08:38:56"/>
    <n v="10"/>
    <s v="MIN"/>
    <n v="10"/>
    <n v="10"/>
    <s v="MIN"/>
    <s v="CNF  ORSP PRT  REL  TECO"/>
  </r>
  <r>
    <n v="1549562"/>
    <x v="28"/>
    <s v="0"/>
    <s v="0140"/>
    <s v="BFC-99"/>
    <s v="PP03"/>
    <s v="FINAL INSPECTION"/>
    <x v="11"/>
    <d v="2019-10-03T00:00:00"/>
    <d v="1899-12-30T14:26:34"/>
    <d v="2019-10-03T00:00:00"/>
    <d v="1899-12-30T14:26:34"/>
    <n v="10"/>
    <s v="MIN"/>
    <n v="10"/>
    <n v="10"/>
    <s v="MIN"/>
    <s v="CNF  ORSP PRT  REL  TECO"/>
  </r>
  <r>
    <n v="1549562"/>
    <x v="28"/>
    <s v="1"/>
    <s v="0010"/>
    <s v="BFC-10"/>
    <s v="PP95"/>
    <s v="ASSEMBLY"/>
    <x v="12"/>
    <d v="2019-09-18T00:00:00"/>
    <d v="1899-12-30T12:11:05"/>
    <d v="2019-09-22T00:00:00"/>
    <d v="1899-12-30T08:23:13"/>
    <n v="11.346"/>
    <s v="H"/>
    <n v="680.76"/>
    <n v="1"/>
    <s v="MIN"/>
    <s v="CNF  PRT  REL  TECO"/>
  </r>
  <r>
    <n v="1549562"/>
    <x v="2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563"/>
    <x v="28"/>
    <s v="0"/>
    <s v="0010"/>
    <s v="BFC-10"/>
    <s v="PP01"/>
    <s v="ASSEMBLY"/>
    <x v="0"/>
    <d v="2019-09-15T00:00:00"/>
    <d v="1899-12-30T12:00:26"/>
    <d v="2019-09-15T00:00:00"/>
    <d v="1899-12-30T12:15:31"/>
    <n v="15.083"/>
    <s v="MIN"/>
    <n v="15.083"/>
    <n v="20"/>
    <s v="MIN"/>
    <s v="CNF  PRT  REL  TECO"/>
  </r>
  <r>
    <n v="1549563"/>
    <x v="28"/>
    <s v="0"/>
    <s v="0020"/>
    <s v="BFC-90"/>
    <s v="PP01"/>
    <s v="ASSY IN PROCESS INSPECTION"/>
    <x v="1"/>
    <d v="2019-09-15T00:00:00"/>
    <d v="1899-12-30T13:01:27"/>
    <d v="2019-09-15T00:00:00"/>
    <d v="1899-12-30T13:01:27"/>
    <n v="30"/>
    <s v="MIN"/>
    <n v="30"/>
    <n v="30"/>
    <s v="MIN"/>
    <s v="CNF  ORSP PRT  REL  TECO"/>
  </r>
  <r>
    <n v="1549563"/>
    <x v="28"/>
    <s v="0"/>
    <s v="0030"/>
    <s v="BFC-10"/>
    <s v="PP01"/>
    <s v="ASSEMBLY"/>
    <x v="2"/>
    <d v="2019-09-15T00:00:00"/>
    <d v="1899-12-30T13:25:26"/>
    <d v="2019-09-16T00:00:00"/>
    <d v="1899-12-30T10:45:31"/>
    <n v="5.4160000000000004"/>
    <s v="H"/>
    <n v="324.96000000000004"/>
    <n v="200"/>
    <s v="MIN"/>
    <s v="CNF  PRT  REL  TECO"/>
  </r>
  <r>
    <n v="1549563"/>
    <x v="28"/>
    <s v="0"/>
    <s v="0040"/>
    <s v="BFC-10"/>
    <s v="PP01"/>
    <s v="ASSEMBLY"/>
    <x v="3"/>
    <d v="2019-09-16T00:00:00"/>
    <d v="1899-12-30T15:52:11"/>
    <d v="2019-09-18T00:00:00"/>
    <d v="1899-12-30T15:41:36"/>
    <n v="19.582000000000001"/>
    <s v="H"/>
    <n v="1174.92"/>
    <n v="500"/>
    <s v="MIN"/>
    <s v="CNF  PRT  REL  TECO"/>
  </r>
  <r>
    <n v="1549563"/>
    <x v="28"/>
    <s v="0"/>
    <s v="0050"/>
    <s v="BFC-90"/>
    <s v="PP01"/>
    <s v="ASSY IN PROCESS INSPECTION"/>
    <x v="4"/>
    <d v="2019-09-18T00:00:00"/>
    <d v="1899-12-30T15:49:45"/>
    <d v="2019-09-18T00:00:00"/>
    <d v="1899-12-30T15:49:45"/>
    <n v="20"/>
    <s v="MIN"/>
    <n v="20"/>
    <n v="20"/>
    <s v="MIN"/>
    <s v="CNF  ORSP PRT  REL  TECO"/>
  </r>
  <r>
    <n v="1549563"/>
    <x v="28"/>
    <s v="0"/>
    <s v="0060"/>
    <s v="BFC-90"/>
    <s v="PP01"/>
    <s v="ASSY IN PROCESS INSPECTION"/>
    <x v="5"/>
    <d v="2019-09-18T00:00:00"/>
    <d v="1899-12-30T15:49:53"/>
    <d v="2019-09-18T00:00:00"/>
    <d v="1899-12-30T15:49:53"/>
    <n v="20"/>
    <s v="MIN"/>
    <n v="20"/>
    <n v="20"/>
    <s v="MIN"/>
    <s v="CNF  ORSP PRT  REL  TECO"/>
  </r>
  <r>
    <n v="1549563"/>
    <x v="28"/>
    <s v="0"/>
    <s v="0070"/>
    <s v="PFC-20"/>
    <s v="PP01"/>
    <s v="PAINT"/>
    <x v="6"/>
    <d v="2019-09-18T00:00:00"/>
    <d v="1899-12-30T16:35:57"/>
    <d v="2019-09-19T00:00:00"/>
    <d v="1899-12-30T13:18:48"/>
    <n v="11.22"/>
    <s v="H"/>
    <n v="673.2"/>
    <n v="450"/>
    <s v="MIN"/>
    <s v="CNF  PRT  REL  TECO"/>
  </r>
  <r>
    <n v="1549563"/>
    <x v="28"/>
    <s v="0"/>
    <s v="0080"/>
    <s v="PFC-99"/>
    <s v="PP01"/>
    <s v="PAINT INSPECTION"/>
    <x v="7"/>
    <d v="2019-09-22T00:00:00"/>
    <d v="1899-12-30T09:35:51"/>
    <d v="2019-09-22T00:00:00"/>
    <d v="1899-12-30T09:35:51"/>
    <n v="20"/>
    <s v="MIN"/>
    <n v="20"/>
    <n v="20"/>
    <s v="MIN"/>
    <s v="CNF  ORSP PRT  REL  TECO"/>
  </r>
  <r>
    <n v="1549563"/>
    <x v="28"/>
    <s v="0"/>
    <s v="0100"/>
    <s v="BFC-10"/>
    <s v="PP01"/>
    <s v="ASSEMBLY"/>
    <x v="8"/>
    <d v="2019-09-22T00:00:00"/>
    <d v="1899-12-30T13:21:24"/>
    <d v="2019-09-22T00:00:00"/>
    <d v="1899-12-30T14:24:13"/>
    <n v="31.417000000000002"/>
    <s v="MIN"/>
    <n v="31.417000000000002"/>
    <n v="40"/>
    <s v="MIN"/>
    <s v="CNF  PRT  REL  TECO"/>
  </r>
  <r>
    <n v="1549563"/>
    <x v="28"/>
    <s v="0"/>
    <s v="0110"/>
    <s v="BFC-90"/>
    <s v="PP01"/>
    <s v="ASSY IN PROCESS INSPECTION"/>
    <x v="9"/>
    <d v="2019-10-01T00:00:00"/>
    <d v="1899-12-30T08:39:06"/>
    <d v="2019-10-01T00:00:00"/>
    <d v="1899-12-30T08:39:06"/>
    <n v="20"/>
    <s v="MIN"/>
    <n v="20"/>
    <n v="20"/>
    <s v="MIN"/>
    <s v="CNF  ORSP PRT  REL  TECO"/>
  </r>
  <r>
    <n v="1549563"/>
    <x v="28"/>
    <s v="0"/>
    <s v="0120"/>
    <s v="BFC-90"/>
    <s v="PP01"/>
    <s v="ASSY IN PROCESS INSPECTION"/>
    <x v="10"/>
    <d v="2019-10-01T00:00:00"/>
    <d v="1899-12-30T08:39:16"/>
    <d v="2019-10-01T00:00:00"/>
    <d v="1899-12-30T08:39:16"/>
    <n v="50"/>
    <s v="MIN"/>
    <n v="50"/>
    <n v="50"/>
    <s v="MIN"/>
    <s v="CNF  ORSP PRT  REL  TECO"/>
  </r>
  <r>
    <n v="1549563"/>
    <x v="28"/>
    <s v="0"/>
    <s v="0140"/>
    <s v="BFC-99"/>
    <s v="PP03"/>
    <s v="FINAL INSPECTION"/>
    <x v="11"/>
    <d v="2019-10-01T00:00:00"/>
    <d v="1899-12-30T16:19:46"/>
    <d v="2019-10-01T00:00:00"/>
    <d v="1899-12-30T16:19:46"/>
    <n v="10"/>
    <s v="MIN"/>
    <n v="10"/>
    <n v="10"/>
    <s v="MIN"/>
    <s v="CNF  ORSP PRT  REL  TECO"/>
  </r>
  <r>
    <n v="1549563"/>
    <x v="28"/>
    <s v="1"/>
    <s v="0010"/>
    <s v="BFC-10"/>
    <s v="PP95"/>
    <s v="ASSEMBLY"/>
    <x v="12"/>
    <d v="2019-09-17T00:00:00"/>
    <d v="1899-12-30T07:29:29"/>
    <d v="2019-09-17T00:00:00"/>
    <d v="1899-12-30T10:50:18"/>
    <n v="3.347"/>
    <s v="H"/>
    <n v="200.82"/>
    <n v="1"/>
    <s v="MIN"/>
    <s v="CNF  PRT  REL  TECO"/>
  </r>
  <r>
    <n v="1549563"/>
    <x v="2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564"/>
    <x v="28"/>
    <s v="0"/>
    <s v="0010"/>
    <s v="BFC-10"/>
    <s v="PP01"/>
    <s v="ASSEMBLY"/>
    <x v="19"/>
    <d v="2019-09-16T00:00:00"/>
    <d v="1899-12-30T10:50:09"/>
    <d v="2019-09-16T00:00:00"/>
    <d v="1899-12-30T11:01:04"/>
    <n v="10.917"/>
    <s v="MIN"/>
    <n v="10.917"/>
    <n v="20"/>
    <s v="MIN"/>
    <s v="CNF  PRT  REL  TECO"/>
  </r>
  <r>
    <n v="1549564"/>
    <x v="28"/>
    <s v="0"/>
    <s v="0020"/>
    <s v="BFC-90"/>
    <s v="PP01"/>
    <s v="ASSY IN PROCESS INSPECTION"/>
    <x v="1"/>
    <d v="2019-09-16T00:00:00"/>
    <d v="1899-12-30T11:11:44"/>
    <d v="2019-09-16T00:00:00"/>
    <d v="1899-12-30T11:11:44"/>
    <n v="30"/>
    <s v="MIN"/>
    <n v="30"/>
    <n v="30"/>
    <s v="MIN"/>
    <s v="CNF  ORSP PRT  REL  TECO"/>
  </r>
  <r>
    <n v="1549564"/>
    <x v="28"/>
    <s v="0"/>
    <s v="0030"/>
    <s v="BFC-10"/>
    <s v="PP01"/>
    <s v="ASSEMBLY"/>
    <x v="2"/>
    <d v="2019-09-16T00:00:00"/>
    <d v="1899-12-30T13:23:45"/>
    <d v="2019-09-17T00:00:00"/>
    <d v="1899-12-30T11:25:49"/>
    <n v="13.518000000000001"/>
    <s v="H"/>
    <n v="811.08"/>
    <n v="200"/>
    <s v="MIN"/>
    <s v="CNF  PRT  REL  TECO"/>
  </r>
  <r>
    <n v="1549564"/>
    <x v="28"/>
    <s v="0"/>
    <s v="0040"/>
    <s v="BFC-10"/>
    <s v="PP01"/>
    <s v="ASSEMBLY"/>
    <x v="3"/>
    <d v="2019-09-17T00:00:00"/>
    <d v="1899-12-30T15:22:14"/>
    <d v="2019-09-22T00:00:00"/>
    <d v="1899-12-30T11:20:50"/>
    <n v="27.091000000000001"/>
    <s v="H"/>
    <n v="1625.46"/>
    <n v="500"/>
    <s v="MIN"/>
    <s v="CNF  PRT  REL  TECO"/>
  </r>
  <r>
    <n v="1549564"/>
    <x v="28"/>
    <s v="0"/>
    <s v="0050"/>
    <s v="BFC-90"/>
    <s v="PP01"/>
    <s v="ASSY IN PROCESS INSPECTION"/>
    <x v="4"/>
    <d v="2019-09-22T00:00:00"/>
    <d v="1899-12-30T11:26:53"/>
    <d v="2019-09-22T00:00:00"/>
    <d v="1899-12-30T11:26:53"/>
    <n v="20"/>
    <s v="MIN"/>
    <n v="20"/>
    <n v="20"/>
    <s v="MIN"/>
    <s v="CNF  ORSP PRT  REL  TECO"/>
  </r>
  <r>
    <n v="1549564"/>
    <x v="28"/>
    <s v="0"/>
    <s v="0060"/>
    <s v="BFC-90"/>
    <s v="PP01"/>
    <s v="ASSY IN PROCESS INSPECTION"/>
    <x v="5"/>
    <d v="2019-09-22T00:00:00"/>
    <d v="1899-12-30T11:27:13"/>
    <d v="2019-09-22T00:00:00"/>
    <d v="1899-12-30T11:27:13"/>
    <n v="20"/>
    <s v="MIN"/>
    <n v="20"/>
    <n v="20"/>
    <s v="MIN"/>
    <s v="CNF  ORSP PRT  REL  TECO"/>
  </r>
  <r>
    <n v="1549564"/>
    <x v="28"/>
    <s v="0"/>
    <s v="0070"/>
    <s v="PFC-20"/>
    <s v="PP01"/>
    <s v="PAINT"/>
    <x v="6"/>
    <d v="2019-09-22T00:00:00"/>
    <d v="1899-12-30T12:21:44"/>
    <d v="2019-09-23T00:00:00"/>
    <d v="1899-12-30T01:15:46"/>
    <n v="7.9630000000000001"/>
    <s v="H"/>
    <n v="477.78000000000003"/>
    <n v="450"/>
    <s v="MIN"/>
    <s v="CNF  PRT  REL  TECO"/>
  </r>
  <r>
    <n v="1549564"/>
    <x v="28"/>
    <s v="0"/>
    <s v="0080"/>
    <s v="PFC-99"/>
    <s v="PP01"/>
    <s v="PAINT INSPECTION"/>
    <x v="7"/>
    <d v="2019-09-23T00:00:00"/>
    <d v="1899-12-30T09:57:26"/>
    <d v="2019-09-23T00:00:00"/>
    <d v="1899-12-30T09:57:26"/>
    <n v="20"/>
    <s v="MIN"/>
    <n v="20"/>
    <n v="20"/>
    <s v="MIN"/>
    <s v="CNF  ORSP PRT  REL  TECO"/>
  </r>
  <r>
    <n v="1549564"/>
    <x v="2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564"/>
    <x v="28"/>
    <s v="0"/>
    <s v="0100"/>
    <s v="BFC-10"/>
    <s v="PP01"/>
    <s v="ASSEMBLY"/>
    <x v="8"/>
    <d v="2019-09-23T00:00:00"/>
    <d v="1899-12-30T13:27:17"/>
    <d v="2019-09-23T00:00:00"/>
    <d v="1899-12-30T14:14:58"/>
    <n v="47.683"/>
    <s v="MIN"/>
    <n v="47.683"/>
    <n v="40"/>
    <s v="MIN"/>
    <s v="CNF  PRT  REL  TECO"/>
  </r>
  <r>
    <n v="1549564"/>
    <x v="28"/>
    <s v="0"/>
    <s v="0110"/>
    <s v="BFC-90"/>
    <s v="PP01"/>
    <s v="ASSY IN PROCESS INSPECTION"/>
    <x v="9"/>
    <d v="2019-10-01T00:00:00"/>
    <d v="1899-12-30T08:39:27"/>
    <d v="2019-10-01T00:00:00"/>
    <d v="1899-12-30T08:39:27"/>
    <n v="20"/>
    <s v="MIN"/>
    <n v="20"/>
    <n v="20"/>
    <s v="MIN"/>
    <s v="CNF  ORSP PRT  REL  TECO"/>
  </r>
  <r>
    <n v="1549564"/>
    <x v="28"/>
    <s v="0"/>
    <s v="0120"/>
    <s v="BFC-90"/>
    <s v="PP01"/>
    <s v="ASSY IN PROCESS INSPECTION"/>
    <x v="10"/>
    <d v="2019-10-01T00:00:00"/>
    <d v="1899-12-30T08:39:36"/>
    <d v="2019-10-01T00:00:00"/>
    <d v="1899-12-30T08:39:36"/>
    <n v="50"/>
    <s v="MIN"/>
    <n v="50"/>
    <n v="50"/>
    <s v="MIN"/>
    <s v="CNF  ORSP PRT  REL  TECO"/>
  </r>
  <r>
    <n v="1549564"/>
    <x v="28"/>
    <s v="0"/>
    <s v="0130"/>
    <s v="BFC-99"/>
    <s v="PP01"/>
    <s v="FINAL INSPECTION"/>
    <x v="18"/>
    <d v="2019-10-02T00:00:00"/>
    <d v="1899-12-30T10:56:52"/>
    <d v="2019-10-02T00:00:00"/>
    <d v="1899-12-30T10:56:52"/>
    <n v="10"/>
    <s v="MIN"/>
    <n v="10"/>
    <n v="10"/>
    <s v="MIN"/>
    <s v="CNF  ORSP PRT  REL  TECO"/>
  </r>
  <r>
    <n v="1549564"/>
    <x v="28"/>
    <s v="0"/>
    <s v="0140"/>
    <s v="BFC-99"/>
    <s v="PP03"/>
    <s v="FINAL INSPECTION"/>
    <x v="11"/>
    <d v="2019-10-03T00:00:00"/>
    <d v="1899-12-30T08:28:29"/>
    <d v="2019-10-03T00:00:00"/>
    <d v="1899-12-30T08:28:29"/>
    <n v="10"/>
    <s v="MIN"/>
    <n v="10"/>
    <n v="10"/>
    <s v="MIN"/>
    <s v="CNF  ORSP PRT  REL  TECO"/>
  </r>
  <r>
    <n v="1549564"/>
    <x v="28"/>
    <s v="1"/>
    <s v="0010"/>
    <s v="BFC-10"/>
    <s v="PP95"/>
    <s v="ASSEMBLY"/>
    <x v="12"/>
    <d v="2019-09-17T00:00:00"/>
    <d v="1899-12-30T07:55:01"/>
    <d v="2019-09-24T00:00:00"/>
    <d v="1899-12-30T08:32:15"/>
    <n v="36.61"/>
    <s v="H"/>
    <n v="2196.6"/>
    <n v="1"/>
    <s v="MIN"/>
    <s v="CNF  PRT  REL  TECO"/>
  </r>
  <r>
    <n v="1549564"/>
    <x v="2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565"/>
    <x v="28"/>
    <s v="0"/>
    <s v="0010"/>
    <s v="BFC-10"/>
    <s v="PP01"/>
    <s v="ASSEMBLY"/>
    <x v="0"/>
    <d v="2019-09-15T00:00:00"/>
    <d v="1899-12-30T12:02:53"/>
    <d v="2019-09-15T00:00:00"/>
    <d v="1899-12-30T12:17:14"/>
    <n v="14.35"/>
    <s v="MIN"/>
    <n v="14.35"/>
    <n v="20"/>
    <s v="MIN"/>
    <s v="CNF  PRT  REL  TECO"/>
  </r>
  <r>
    <n v="1549565"/>
    <x v="28"/>
    <s v="0"/>
    <s v="0020"/>
    <s v="BFC-90"/>
    <s v="PP01"/>
    <s v="ASSY IN PROCESS INSPECTION"/>
    <x v="1"/>
    <d v="2019-09-15T00:00:00"/>
    <d v="1899-12-30T13:00:58"/>
    <d v="2019-09-15T00:00:00"/>
    <d v="1899-12-30T13:00:58"/>
    <n v="30"/>
    <s v="MIN"/>
    <n v="30"/>
    <n v="30"/>
    <s v="MIN"/>
    <s v="CNF  ORSP PRT  REL  TECO"/>
  </r>
  <r>
    <n v="1549565"/>
    <x v="28"/>
    <s v="0"/>
    <s v="0030"/>
    <s v="BFC-10"/>
    <s v="PP01"/>
    <s v="ASSEMBLY"/>
    <x v="2"/>
    <d v="2019-09-15T00:00:00"/>
    <d v="1899-12-30T13:14:36"/>
    <d v="2019-09-16T00:00:00"/>
    <d v="1899-12-30T10:49:46"/>
    <n v="5.6619999999999999"/>
    <s v="H"/>
    <n v="339.71999999999997"/>
    <n v="200"/>
    <s v="MIN"/>
    <s v="CNF  PRT  REL  TECO"/>
  </r>
  <r>
    <n v="1549565"/>
    <x v="28"/>
    <s v="0"/>
    <s v="0040"/>
    <s v="BFC-10"/>
    <s v="PP01"/>
    <s v="ASSEMBLY"/>
    <x v="3"/>
    <d v="2019-09-17T00:00:00"/>
    <d v="1899-12-30T07:53:07"/>
    <d v="2019-09-19T00:00:00"/>
    <d v="1899-12-30T09:41:28"/>
    <n v="15.122999999999999"/>
    <s v="H"/>
    <n v="907.38"/>
    <n v="500"/>
    <s v="MIN"/>
    <s v="CNF  PRT  REL  TECO"/>
  </r>
  <r>
    <n v="1549565"/>
    <x v="28"/>
    <s v="0"/>
    <s v="0050"/>
    <s v="BFC-90"/>
    <s v="PP01"/>
    <s v="ASSY IN PROCESS INSPECTION"/>
    <x v="4"/>
    <d v="2019-09-19T00:00:00"/>
    <d v="1899-12-30T09:55:57"/>
    <d v="2019-09-19T00:00:00"/>
    <d v="1899-12-30T09:55:57"/>
    <n v="20"/>
    <s v="MIN"/>
    <n v="20"/>
    <n v="20"/>
    <s v="MIN"/>
    <s v="CNF  ORSP PRT  REL  TECO"/>
  </r>
  <r>
    <n v="1549565"/>
    <x v="28"/>
    <s v="0"/>
    <s v="0060"/>
    <s v="BFC-90"/>
    <s v="PP01"/>
    <s v="ASSY IN PROCESS INSPECTION"/>
    <x v="5"/>
    <d v="2019-09-19T00:00:00"/>
    <d v="1899-12-30T09:56:13"/>
    <d v="2019-09-19T00:00:00"/>
    <d v="1899-12-30T09:56:13"/>
    <n v="20"/>
    <s v="MIN"/>
    <n v="20"/>
    <n v="20"/>
    <s v="MIN"/>
    <s v="CNF  ORSP PRT  REL  TECO"/>
  </r>
  <r>
    <n v="1549565"/>
    <x v="28"/>
    <s v="0"/>
    <s v="0070"/>
    <s v="PFC-20"/>
    <s v="PP01"/>
    <s v="PAINT"/>
    <x v="6"/>
    <d v="2019-09-22T00:00:00"/>
    <d v="1899-12-30T08:05:20"/>
    <d v="2019-09-22T00:00:00"/>
    <d v="1899-12-30T17:32:59"/>
    <n v="212.227"/>
    <s v="MIN"/>
    <n v="212.227"/>
    <n v="450"/>
    <s v="MIN"/>
    <s v="CNF  PRT  REL  TECO"/>
  </r>
  <r>
    <n v="1549565"/>
    <x v="28"/>
    <s v="0"/>
    <s v="0080"/>
    <s v="PFC-99"/>
    <s v="PP01"/>
    <s v="PAINT INSPECTION"/>
    <x v="7"/>
    <d v="2019-09-23T00:00:00"/>
    <d v="1899-12-30T09:56:34"/>
    <d v="2019-09-23T00:00:00"/>
    <d v="1899-12-30T09:56:34"/>
    <n v="20"/>
    <s v="MIN"/>
    <n v="20"/>
    <n v="20"/>
    <s v="MIN"/>
    <s v="CNF  ORSP PRT  REL  TECO"/>
  </r>
  <r>
    <n v="1549565"/>
    <x v="2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565"/>
    <x v="28"/>
    <s v="0"/>
    <s v="0100"/>
    <s v="BFC-10"/>
    <s v="PP01"/>
    <s v="ASSEMBLY"/>
    <x v="8"/>
    <d v="2019-09-23T00:00:00"/>
    <d v="1899-12-30T11:45:06"/>
    <d v="2019-09-23T00:00:00"/>
    <d v="1899-12-30T13:23:43"/>
    <n v="32.866999999999997"/>
    <s v="MIN"/>
    <n v="32.866999999999997"/>
    <n v="40"/>
    <s v="MIN"/>
    <s v="CNF  PRT  REL  TECO"/>
  </r>
  <r>
    <n v="1549565"/>
    <x v="28"/>
    <s v="0"/>
    <s v="0110"/>
    <s v="BFC-90"/>
    <s v="PP01"/>
    <s v="ASSY IN PROCESS INSPECTION"/>
    <x v="9"/>
    <d v="2019-10-01T00:00:00"/>
    <d v="1899-12-30T08:39:46"/>
    <d v="2019-10-01T00:00:00"/>
    <d v="1899-12-30T08:39:46"/>
    <n v="20"/>
    <s v="MIN"/>
    <n v="20"/>
    <n v="20"/>
    <s v="MIN"/>
    <s v="CNF  ORSP PRT  REL  TECO"/>
  </r>
  <r>
    <n v="1549565"/>
    <x v="28"/>
    <s v="0"/>
    <s v="0120"/>
    <s v="BFC-90"/>
    <s v="PP01"/>
    <s v="ASSY IN PROCESS INSPECTION"/>
    <x v="10"/>
    <d v="2019-10-01T00:00:00"/>
    <d v="1899-12-30T08:39:55"/>
    <d v="2019-10-01T00:00:00"/>
    <d v="1899-12-30T08:39:55"/>
    <n v="50"/>
    <s v="MIN"/>
    <n v="50"/>
    <n v="50"/>
    <s v="MIN"/>
    <s v="CNF  ORSP PRT  REL  TECO"/>
  </r>
  <r>
    <n v="1549565"/>
    <x v="28"/>
    <s v="0"/>
    <s v="0130"/>
    <s v="BFC-99"/>
    <s v="PP01"/>
    <s v="FINAL INSPECTION"/>
    <x v="18"/>
    <d v="2019-10-02T00:00:00"/>
    <d v="1899-12-30T10:53:28"/>
    <d v="2019-10-02T00:00:00"/>
    <d v="1899-12-30T10:53:28"/>
    <n v="10"/>
    <s v="MIN"/>
    <n v="10"/>
    <n v="10"/>
    <s v="MIN"/>
    <s v="CNF  ORSP PRT  REL  TECO"/>
  </r>
  <r>
    <n v="1549565"/>
    <x v="28"/>
    <s v="0"/>
    <s v="0140"/>
    <s v="BFC-99"/>
    <s v="PP03"/>
    <s v="FINAL INSPECTION"/>
    <x v="11"/>
    <d v="2019-10-02T00:00:00"/>
    <d v="1899-12-30T12:08:50"/>
    <d v="2019-10-02T00:00:00"/>
    <d v="1899-12-30T12:08:50"/>
    <n v="10"/>
    <s v="MIN"/>
    <n v="10"/>
    <n v="10"/>
    <s v="MIN"/>
    <s v="CNF  ORSP PRT  REL  TECO"/>
  </r>
  <r>
    <n v="1549565"/>
    <x v="28"/>
    <s v="1"/>
    <s v="0010"/>
    <s v="BFC-10"/>
    <s v="PP95"/>
    <s v="ASSEMBLY"/>
    <x v="12"/>
    <d v="2019-09-16T00:00:00"/>
    <d v="1899-12-30T10:32:03"/>
    <d v="2019-09-18T00:00:00"/>
    <d v="1899-12-30T17:50:49"/>
    <n v="1551.1569999999999"/>
    <s v="MIN"/>
    <n v="1551.1569999999999"/>
    <n v="1"/>
    <s v="MIN"/>
    <s v="CNF  PRT  REL  TECO"/>
  </r>
  <r>
    <n v="1549565"/>
    <x v="2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49566"/>
    <x v="28"/>
    <s v="0"/>
    <s v="0010"/>
    <s v="BFC-10"/>
    <s v="PP01"/>
    <s v="ASSEMBLY"/>
    <x v="0"/>
    <d v="2019-09-16T00:00:00"/>
    <d v="1899-12-30T10:52:56"/>
    <d v="2019-09-16T00:00:00"/>
    <d v="1899-12-30T11:02:17"/>
    <n v="9.35"/>
    <s v="MIN"/>
    <n v="9.35"/>
    <n v="20"/>
    <s v="MIN"/>
    <s v="CNF  PRT  REL  TECO"/>
  </r>
  <r>
    <n v="1549566"/>
    <x v="28"/>
    <s v="0"/>
    <s v="0020"/>
    <s v="BFC-90"/>
    <s v="PP01"/>
    <s v="ASSY IN PROCESS INSPECTION"/>
    <x v="1"/>
    <d v="2019-09-16T00:00:00"/>
    <d v="1899-12-30T11:26:32"/>
    <d v="2019-09-16T00:00:00"/>
    <d v="1899-12-30T11:26:32"/>
    <n v="30"/>
    <s v="MIN"/>
    <n v="30"/>
    <n v="30"/>
    <s v="MIN"/>
    <s v="CNF  ORSP PRT  REL  TECO"/>
  </r>
  <r>
    <n v="1549566"/>
    <x v="28"/>
    <s v="0"/>
    <s v="0030"/>
    <s v="BFC-10"/>
    <s v="PP01"/>
    <s v="ASSEMBLY"/>
    <x v="2"/>
    <d v="2019-09-16T00:00:00"/>
    <d v="1899-12-30T13:22:01"/>
    <d v="2019-09-17T00:00:00"/>
    <d v="1899-12-30T11:26:21"/>
    <n v="6.2679999999999998"/>
    <s v="H"/>
    <n v="376.08"/>
    <n v="200"/>
    <s v="MIN"/>
    <s v="CNF  PRT  REL  TECO"/>
  </r>
  <r>
    <n v="1549566"/>
    <x v="28"/>
    <s v="0"/>
    <s v="0040"/>
    <s v="BFC-10"/>
    <s v="PP01"/>
    <s v="ASSEMBLY"/>
    <x v="3"/>
    <d v="2019-09-17T00:00:00"/>
    <d v="1899-12-30T11:30:51"/>
    <d v="2019-09-19T00:00:00"/>
    <d v="1899-12-30T14:17:31"/>
    <n v="1244.73"/>
    <s v="MIN"/>
    <n v="1244.73"/>
    <n v="500"/>
    <s v="MIN"/>
    <s v="CNF  PRT  REL  TECO"/>
  </r>
  <r>
    <n v="1549566"/>
    <x v="28"/>
    <s v="0"/>
    <s v="0050"/>
    <s v="BFC-90"/>
    <s v="PP01"/>
    <s v="ASSY IN PROCESS INSPECTION"/>
    <x v="4"/>
    <d v="2019-09-22T00:00:00"/>
    <d v="1899-12-30T08:42:28"/>
    <d v="2019-09-22T00:00:00"/>
    <d v="1899-12-30T08:42:28"/>
    <n v="20"/>
    <s v="MIN"/>
    <n v="20"/>
    <n v="20"/>
    <s v="MIN"/>
    <s v="CNF  ORSP PRT  REL  TECO"/>
  </r>
  <r>
    <n v="1549566"/>
    <x v="28"/>
    <s v="0"/>
    <s v="0060"/>
    <s v="BFC-90"/>
    <s v="PP01"/>
    <s v="ASSY IN PROCESS INSPECTION"/>
    <x v="5"/>
    <d v="2019-09-22T00:00:00"/>
    <d v="1899-12-30T08:42:37"/>
    <d v="2019-09-22T00:00:00"/>
    <d v="1899-12-30T08:42:37"/>
    <n v="20"/>
    <s v="MIN"/>
    <n v="20"/>
    <n v="20"/>
    <s v="MIN"/>
    <s v="CNF  ORSP PRT  REL  TECO"/>
  </r>
  <r>
    <n v="1549566"/>
    <x v="28"/>
    <s v="0"/>
    <s v="0070"/>
    <s v="PFC-20"/>
    <s v="PP01"/>
    <s v="PAINT"/>
    <x v="6"/>
    <d v="2019-09-22T00:00:00"/>
    <d v="1899-12-30T09:21:16"/>
    <d v="2019-09-22T00:00:00"/>
    <d v="1899-12-30T14:44:55"/>
    <n v="2.94"/>
    <s v="H"/>
    <n v="176.4"/>
    <n v="450"/>
    <s v="MIN"/>
    <s v="CNF  PRT  REL  TECO"/>
  </r>
  <r>
    <n v="1549566"/>
    <x v="28"/>
    <s v="0"/>
    <s v="0080"/>
    <s v="PFC-99"/>
    <s v="PP01"/>
    <s v="PAINT INSPECTION"/>
    <x v="7"/>
    <d v="2019-09-23T00:00:00"/>
    <d v="1899-12-30T10:00:53"/>
    <d v="2019-09-23T00:00:00"/>
    <d v="1899-12-30T10:00:53"/>
    <n v="20"/>
    <s v="MIN"/>
    <n v="20"/>
    <n v="20"/>
    <s v="MIN"/>
    <s v="CNF  ORSP PRT  REL  TECO"/>
  </r>
  <r>
    <n v="1549566"/>
    <x v="2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49566"/>
    <x v="28"/>
    <s v="0"/>
    <s v="0100"/>
    <s v="BFC-10"/>
    <s v="PP01"/>
    <s v="ASSEMBLY"/>
    <x v="8"/>
    <d v="2019-09-23T00:00:00"/>
    <d v="1899-12-30T11:45:06"/>
    <d v="2019-09-23T00:00:00"/>
    <d v="1899-12-30T13:23:43"/>
    <n v="32.866999999999997"/>
    <s v="MIN"/>
    <n v="32.866999999999997"/>
    <n v="40"/>
    <s v="MIN"/>
    <s v="CNF  PRT  REL  TECO"/>
  </r>
  <r>
    <n v="1549566"/>
    <x v="28"/>
    <s v="0"/>
    <s v="0110"/>
    <s v="BFC-90"/>
    <s v="PP01"/>
    <s v="ASSY IN PROCESS INSPECTION"/>
    <x v="9"/>
    <d v="2019-10-01T00:00:00"/>
    <d v="1899-12-30T08:40:07"/>
    <d v="2019-10-01T00:00:00"/>
    <d v="1899-12-30T08:40:07"/>
    <n v="20"/>
    <s v="MIN"/>
    <n v="20"/>
    <n v="20"/>
    <s v="MIN"/>
    <s v="CNF  ORSP PRT  REL  TECO"/>
  </r>
  <r>
    <n v="1549566"/>
    <x v="28"/>
    <s v="0"/>
    <s v="0120"/>
    <s v="BFC-90"/>
    <s v="PP01"/>
    <s v="ASSY IN PROCESS INSPECTION"/>
    <x v="10"/>
    <d v="2019-10-01T00:00:00"/>
    <d v="1899-12-30T08:40:15"/>
    <d v="2019-10-01T00:00:00"/>
    <d v="1899-12-30T08:40:15"/>
    <n v="50"/>
    <s v="MIN"/>
    <n v="50"/>
    <n v="50"/>
    <s v="MIN"/>
    <s v="CNF  ORSP PRT  REL  TECO"/>
  </r>
  <r>
    <n v="1549566"/>
    <x v="28"/>
    <s v="0"/>
    <s v="0130"/>
    <s v="BFC-99"/>
    <s v="PP01"/>
    <s v="FINAL INSPECTION"/>
    <x v="18"/>
    <d v="2019-10-01T00:00:00"/>
    <d v="1899-12-30T08:40:23"/>
    <d v="2019-10-01T00:00:00"/>
    <d v="1899-12-30T08:40:23"/>
    <n v="10"/>
    <s v="MIN"/>
    <n v="10"/>
    <n v="10"/>
    <s v="MIN"/>
    <s v="CNF  ORSP PRT  REL  TECO"/>
  </r>
  <r>
    <n v="1549566"/>
    <x v="28"/>
    <s v="0"/>
    <s v="0140"/>
    <s v="BFC-99"/>
    <s v="PP03"/>
    <s v="FINAL INSPECTION"/>
    <x v="11"/>
    <d v="2019-10-03T00:00:00"/>
    <d v="1899-12-30T07:48:29"/>
    <d v="2019-10-03T00:00:00"/>
    <d v="1899-12-30T07:48:29"/>
    <n v="10"/>
    <s v="MIN"/>
    <n v="10"/>
    <n v="10"/>
    <s v="MIN"/>
    <s v="CNF  ORSP PRT  REL  TECO"/>
  </r>
  <r>
    <n v="1549566"/>
    <x v="28"/>
    <s v="1"/>
    <s v="0010"/>
    <s v="BFC-10"/>
    <s v="PP95"/>
    <s v="ASSEMBLY"/>
    <x v="12"/>
    <d v="2019-09-17T00:00:00"/>
    <d v="1899-12-30T07:50:46"/>
    <d v="2019-09-17T00:00:00"/>
    <d v="1899-12-30T15:08:14"/>
    <n v="7.2910000000000004"/>
    <s v="H"/>
    <n v="437.46000000000004"/>
    <n v="1"/>
    <s v="MIN"/>
    <s v="CNF  PRT  REL  TECO"/>
  </r>
  <r>
    <n v="1549566"/>
    <x v="2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61"/>
    <x v="29"/>
    <s v="0"/>
    <s v="0010"/>
    <s v="BFC-10"/>
    <s v="PP01"/>
    <s v="ASSEMBLY"/>
    <x v="0"/>
    <d v="2019-09-18T00:00:00"/>
    <d v="1899-12-30T08:47:35"/>
    <d v="2019-09-18T00:00:00"/>
    <d v="1899-12-30T09:26:25"/>
    <n v="19.667000000000002"/>
    <s v="MIN"/>
    <n v="19.667000000000002"/>
    <n v="20"/>
    <s v="MIN"/>
    <s v="CNF  PRT  REL  TECO"/>
  </r>
  <r>
    <n v="1550561"/>
    <x v="29"/>
    <s v="0"/>
    <s v="0020"/>
    <s v="BFC-90"/>
    <s v="PP01"/>
    <s v="ASSY IN PROCESS INSPECTION"/>
    <x v="1"/>
    <d v="2019-09-18T00:00:00"/>
    <d v="1899-12-30T10:04:02"/>
    <d v="2019-09-18T00:00:00"/>
    <d v="1899-12-30T10:04:02"/>
    <n v="30"/>
    <s v="MIN"/>
    <n v="30"/>
    <n v="30"/>
    <s v="MIN"/>
    <s v="CNF  ORSP PRT  REL  TECO"/>
  </r>
  <r>
    <n v="1550561"/>
    <x v="29"/>
    <s v="0"/>
    <s v="0030"/>
    <s v="BFC-10"/>
    <s v="PP01"/>
    <s v="ASSEMBLY"/>
    <x v="2"/>
    <d v="2019-09-18T00:00:00"/>
    <d v="1899-12-30T11:15:04"/>
    <d v="2019-09-18T00:00:00"/>
    <d v="1899-12-30T15:40:20"/>
    <n v="4.4210000000000003"/>
    <s v="H"/>
    <n v="265.26"/>
    <n v="200"/>
    <s v="MIN"/>
    <s v="CNF  PRT  REL  TECO"/>
  </r>
  <r>
    <n v="1550561"/>
    <x v="29"/>
    <s v="0"/>
    <s v="0040"/>
    <s v="BFC-10"/>
    <s v="PP01"/>
    <s v="ASSEMBLY"/>
    <x v="3"/>
    <d v="2019-09-19T00:00:00"/>
    <d v="1899-12-30T08:06:43"/>
    <d v="2019-09-24T00:00:00"/>
    <d v="1899-12-30T13:52:02"/>
    <n v="13.868"/>
    <s v="H"/>
    <n v="832.08"/>
    <n v="500"/>
    <s v="MIN"/>
    <s v="CNF  PRT  REL  TECO"/>
  </r>
  <r>
    <n v="1550561"/>
    <x v="29"/>
    <s v="0"/>
    <s v="0050"/>
    <s v="BFC-90"/>
    <s v="PP01"/>
    <s v="ASSY IN PROCESS INSPECTION"/>
    <x v="4"/>
    <d v="2019-09-24T00:00:00"/>
    <d v="1899-12-30T14:06:53"/>
    <d v="2019-09-24T00:00:00"/>
    <d v="1899-12-30T14:06:53"/>
    <n v="20"/>
    <s v="MIN"/>
    <n v="20"/>
    <n v="20"/>
    <s v="MIN"/>
    <s v="CNF  ORSP PRT  REL  TECO"/>
  </r>
  <r>
    <n v="1550561"/>
    <x v="29"/>
    <s v="0"/>
    <s v="0060"/>
    <s v="BFC-90"/>
    <s v="PP01"/>
    <s v="ASSY IN PROCESS INSPECTION"/>
    <x v="5"/>
    <d v="2019-09-24T00:00:00"/>
    <d v="1899-12-30T14:07:11"/>
    <d v="2019-09-24T00:00:00"/>
    <d v="1899-12-30T14:07:11"/>
    <n v="20"/>
    <s v="MIN"/>
    <n v="20"/>
    <n v="20"/>
    <s v="MIN"/>
    <s v="CNF  ORSP PRT  REL  TECO"/>
  </r>
  <r>
    <n v="1550561"/>
    <x v="29"/>
    <s v="0"/>
    <s v="0070"/>
    <s v="PFC-20"/>
    <s v="PP01"/>
    <s v="PAINT"/>
    <x v="6"/>
    <d v="2019-09-24T00:00:00"/>
    <d v="1899-12-30T14:45:42"/>
    <d v="2019-09-25T00:00:00"/>
    <d v="1899-12-30T02:34:10"/>
    <n v="4.7889999999999997"/>
    <s v="H"/>
    <n v="287.33999999999997"/>
    <n v="450"/>
    <s v="MIN"/>
    <s v="CNF  PRT  REL  TECO"/>
  </r>
  <r>
    <n v="1550561"/>
    <x v="29"/>
    <s v="0"/>
    <s v="0080"/>
    <s v="PFC-99"/>
    <s v="PP01"/>
    <s v="PAINT INSPECTION"/>
    <x v="7"/>
    <d v="2019-09-25T00:00:00"/>
    <d v="1899-12-30T08:54:57"/>
    <d v="2019-09-25T00:00:00"/>
    <d v="1899-12-30T08:54:57"/>
    <n v="20"/>
    <s v="MIN"/>
    <n v="20"/>
    <n v="20"/>
    <s v="MIN"/>
    <s v="CNF  ORSP PRT  REL  TECO"/>
  </r>
  <r>
    <n v="1550561"/>
    <x v="2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61"/>
    <x v="29"/>
    <s v="0"/>
    <s v="0100"/>
    <s v="BFC-10"/>
    <s v="PP01"/>
    <s v="ASSEMBLY"/>
    <x v="8"/>
    <d v="2019-09-26T00:00:00"/>
    <d v="1899-12-30T08:04:02"/>
    <d v="2019-09-26T00:00:00"/>
    <d v="1899-12-30T12:17:12"/>
    <n v="4.2190000000000003"/>
    <s v="H"/>
    <n v="253.14000000000001"/>
    <n v="40"/>
    <s v="MIN"/>
    <s v="CNF  PRT  REL  TECO"/>
  </r>
  <r>
    <n v="1550561"/>
    <x v="29"/>
    <s v="0"/>
    <s v="0110"/>
    <s v="BFC-90"/>
    <s v="PP01"/>
    <s v="ASSY IN PROCESS INSPECTION"/>
    <x v="9"/>
    <d v="2019-10-03T00:00:00"/>
    <d v="1899-12-30T09:35:37"/>
    <d v="2019-10-03T00:00:00"/>
    <d v="1899-12-30T09:35:37"/>
    <n v="20"/>
    <s v="MIN"/>
    <n v="20"/>
    <n v="20"/>
    <s v="MIN"/>
    <s v="CNF  ORSP PRT  REL  TECO"/>
  </r>
  <r>
    <n v="1550561"/>
    <x v="29"/>
    <s v="0"/>
    <s v="0120"/>
    <s v="BFC-90"/>
    <s v="PP01"/>
    <s v="ASSY IN PROCESS INSPECTION"/>
    <x v="10"/>
    <d v="2019-10-03T00:00:00"/>
    <d v="1899-12-30T09:35:45"/>
    <d v="2019-10-03T00:00:00"/>
    <d v="1899-12-30T09:35:45"/>
    <n v="50"/>
    <s v="MIN"/>
    <n v="50"/>
    <n v="50"/>
    <s v="MIN"/>
    <s v="CNF  ORSP PRT  REL  TECO"/>
  </r>
  <r>
    <n v="1550561"/>
    <x v="29"/>
    <s v="0"/>
    <s v="0130"/>
    <s v="BFC-99"/>
    <s v="PP01"/>
    <s v="FINAL INSPECTION"/>
    <x v="18"/>
    <d v="2019-10-03T00:00:00"/>
    <d v="1899-12-30T09:35:53"/>
    <d v="2019-10-03T00:00:00"/>
    <d v="1899-12-30T09:35:53"/>
    <n v="10"/>
    <s v="MIN"/>
    <n v="10"/>
    <n v="10"/>
    <s v="MIN"/>
    <s v="CNF  ORSP PRT  REL  TECO"/>
  </r>
  <r>
    <n v="1550561"/>
    <x v="29"/>
    <s v="0"/>
    <s v="0140"/>
    <s v="BFC-99"/>
    <s v="PP03"/>
    <s v="FINAL INSPECTION"/>
    <x v="11"/>
    <d v="2019-10-06T00:00:00"/>
    <d v="1899-12-30T08:01:43"/>
    <d v="2019-10-06T00:00:00"/>
    <d v="1899-12-30T08:01:43"/>
    <n v="10"/>
    <s v="MIN"/>
    <n v="10"/>
    <n v="10"/>
    <s v="MIN"/>
    <s v="CNF  ORSP PRT  REL  TECO"/>
  </r>
  <r>
    <n v="1550561"/>
    <x v="29"/>
    <s v="1"/>
    <s v="0010"/>
    <s v="BFC-10"/>
    <s v="PP95"/>
    <s v="ASSEMBLY"/>
    <x v="12"/>
    <d v="2019-09-25T00:00:00"/>
    <d v="1899-12-30T07:53:53"/>
    <d v="2019-09-25T00:00:00"/>
    <d v="1899-12-30T14:46:57"/>
    <n v="6.8840000000000003"/>
    <s v="H"/>
    <n v="413.04"/>
    <n v="1"/>
    <s v="MIN"/>
    <s v="CNF  PRT  REL  TECO"/>
  </r>
  <r>
    <n v="1550561"/>
    <x v="2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62"/>
    <x v="29"/>
    <s v="0"/>
    <s v="0010"/>
    <s v="BFC-10"/>
    <s v="PP01"/>
    <s v="ASSEMBLY"/>
    <x v="0"/>
    <d v="2019-09-18T00:00:00"/>
    <d v="1899-12-30T08:10:44"/>
    <d v="2019-09-18T00:00:00"/>
    <d v="1899-12-30T08:47:07"/>
    <n v="36.383000000000003"/>
    <s v="MIN"/>
    <n v="36.383000000000003"/>
    <n v="20"/>
    <s v="MIN"/>
    <s v="CNF  PRT  REL  TECO"/>
  </r>
  <r>
    <n v="1550562"/>
    <x v="29"/>
    <s v="0"/>
    <s v="0020"/>
    <s v="BFC-90"/>
    <s v="PP01"/>
    <s v="ASSY IN PROCESS INSPECTION"/>
    <x v="1"/>
    <d v="2019-09-18T00:00:00"/>
    <d v="1899-12-30T10:04:24"/>
    <d v="2019-09-18T00:00:00"/>
    <d v="1899-12-30T10:04:24"/>
    <n v="30"/>
    <s v="MIN"/>
    <n v="30"/>
    <n v="30"/>
    <s v="MIN"/>
    <s v="CNF  ORSP PRT  REL  TECO"/>
  </r>
  <r>
    <n v="1550562"/>
    <x v="29"/>
    <s v="0"/>
    <s v="0030"/>
    <s v="BFC-10"/>
    <s v="PP01"/>
    <s v="ASSEMBLY"/>
    <x v="2"/>
    <d v="2019-09-18T00:00:00"/>
    <d v="1899-12-30T11:13:36"/>
    <d v="2019-09-19T00:00:00"/>
    <d v="1899-12-30T11:25:02"/>
    <n v="6.7229999999999999"/>
    <s v="H"/>
    <n v="403.38"/>
    <n v="200"/>
    <s v="MIN"/>
    <s v="CNF  PRT  REL  TECO"/>
  </r>
  <r>
    <n v="1550562"/>
    <x v="29"/>
    <s v="0"/>
    <s v="0040"/>
    <s v="BFC-10"/>
    <s v="PP01"/>
    <s v="ASSEMBLY"/>
    <x v="3"/>
    <d v="2019-09-19T00:00:00"/>
    <d v="1899-12-30T12:03:39"/>
    <d v="2019-09-23T00:00:00"/>
    <d v="1899-12-30T15:54:33"/>
    <n v="11.648999999999999"/>
    <s v="H"/>
    <n v="698.93999999999994"/>
    <n v="500"/>
    <s v="MIN"/>
    <s v="CNF  PRT  REL  TECO"/>
  </r>
  <r>
    <n v="1550562"/>
    <x v="29"/>
    <s v="0"/>
    <s v="0050"/>
    <s v="BFC-90"/>
    <s v="PP01"/>
    <s v="ASSY IN PROCESS INSPECTION"/>
    <x v="4"/>
    <d v="2019-09-24T00:00:00"/>
    <d v="1899-12-30T11:46:58"/>
    <d v="2019-09-24T00:00:00"/>
    <d v="1899-12-30T11:46:58"/>
    <n v="20"/>
    <s v="MIN"/>
    <n v="20"/>
    <n v="20"/>
    <s v="MIN"/>
    <s v="CNF  ORSP PRT  REL  TECO"/>
  </r>
  <r>
    <n v="1550562"/>
    <x v="29"/>
    <s v="0"/>
    <s v="0060"/>
    <s v="BFC-90"/>
    <s v="PP01"/>
    <s v="ASSY IN PROCESS INSPECTION"/>
    <x v="5"/>
    <d v="2019-09-24T00:00:00"/>
    <d v="1899-12-30T11:47:18"/>
    <d v="2019-09-24T00:00:00"/>
    <d v="1899-12-30T11:47:18"/>
    <n v="20"/>
    <s v="MIN"/>
    <n v="20"/>
    <n v="20"/>
    <s v="MIN"/>
    <s v="CNF  ORSP PRT  REL  TECO"/>
  </r>
  <r>
    <n v="1550562"/>
    <x v="29"/>
    <s v="0"/>
    <s v="0070"/>
    <s v="PFC-20"/>
    <s v="PP01"/>
    <s v="PAINT"/>
    <x v="6"/>
    <d v="2019-09-24T00:00:00"/>
    <d v="1899-12-30T12:35:54"/>
    <d v="2019-09-24T00:00:00"/>
    <d v="1899-12-30T21:53:27"/>
    <n v="5.97"/>
    <s v="H"/>
    <n v="358.2"/>
    <n v="450"/>
    <s v="MIN"/>
    <s v="CNF  PRT  REL  TECO"/>
  </r>
  <r>
    <n v="1550562"/>
    <x v="29"/>
    <s v="0"/>
    <s v="0080"/>
    <s v="PFC-99"/>
    <s v="PP01"/>
    <s v="PAINT INSPECTION"/>
    <x v="7"/>
    <d v="2019-09-25T00:00:00"/>
    <d v="1899-12-30T08:54:31"/>
    <d v="2019-09-25T00:00:00"/>
    <d v="1899-12-30T08:54:31"/>
    <n v="20"/>
    <s v="MIN"/>
    <n v="20"/>
    <n v="20"/>
    <s v="MIN"/>
    <s v="CNF  ORSP PRT  REL  TECO"/>
  </r>
  <r>
    <n v="1550562"/>
    <x v="29"/>
    <s v="0"/>
    <s v="0100"/>
    <s v="BFC-10"/>
    <s v="PP01"/>
    <s v="ASSEMBLY"/>
    <x v="8"/>
    <d v="2019-09-25T00:00:00"/>
    <d v="1899-12-30T13:43:42"/>
    <d v="2019-09-25T00:00:00"/>
    <d v="1899-12-30T15:35:37"/>
    <n v="1.865"/>
    <s v="H"/>
    <n v="111.9"/>
    <n v="40"/>
    <s v="MIN"/>
    <s v="CNF  PRT  REL  TECO"/>
  </r>
  <r>
    <n v="1550562"/>
    <x v="29"/>
    <s v="0"/>
    <s v="0110"/>
    <s v="BFC-90"/>
    <s v="PP01"/>
    <s v="ASSY IN PROCESS INSPECTION"/>
    <x v="9"/>
    <d v="2019-10-03T00:00:00"/>
    <d v="1899-12-30T09:36:03"/>
    <d v="2019-10-03T00:00:00"/>
    <d v="1899-12-30T09:36:03"/>
    <n v="20"/>
    <s v="MIN"/>
    <n v="20"/>
    <n v="20"/>
    <s v="MIN"/>
    <s v="CNF  ORSP PRT  REL  TECO"/>
  </r>
  <r>
    <n v="1550562"/>
    <x v="29"/>
    <s v="0"/>
    <s v="0120"/>
    <s v="BFC-90"/>
    <s v="PP01"/>
    <s v="ASSY IN PROCESS INSPECTION"/>
    <x v="10"/>
    <d v="2019-10-03T00:00:00"/>
    <d v="1899-12-30T09:36:14"/>
    <d v="2019-10-03T00:00:00"/>
    <d v="1899-12-30T09:36:14"/>
    <n v="50"/>
    <s v="MIN"/>
    <n v="50"/>
    <n v="50"/>
    <s v="MIN"/>
    <s v="CNF  ORSP PRT  REL  TECO"/>
  </r>
  <r>
    <n v="1550562"/>
    <x v="29"/>
    <s v="0"/>
    <s v="0140"/>
    <s v="BFC-99"/>
    <s v="PP03"/>
    <s v="FINAL INSPECTION"/>
    <x v="11"/>
    <d v="2019-10-03T00:00:00"/>
    <d v="1899-12-30T09:36:34"/>
    <d v="2019-10-03T00:00:00"/>
    <d v="1899-12-30T09:36:34"/>
    <n v="10"/>
    <s v="MIN"/>
    <n v="10"/>
    <n v="10"/>
    <s v="MIN"/>
    <s v="CNF  ORSP PRT  REL  TECO"/>
  </r>
  <r>
    <n v="1550562"/>
    <x v="29"/>
    <s v="1"/>
    <s v="0010"/>
    <s v="BFC-10"/>
    <s v="PP95"/>
    <s v="ASSEMBLY"/>
    <x v="12"/>
    <d v="2019-09-19T00:00:00"/>
    <d v="1899-12-30T07:39:49"/>
    <d v="2019-09-23T00:00:00"/>
    <d v="1899-12-30T17:58:50"/>
    <n v="17.655000000000001"/>
    <s v="H"/>
    <n v="1059.3000000000002"/>
    <n v="1"/>
    <s v="MIN"/>
    <s v="CNF  PRT  REL  TECO"/>
  </r>
  <r>
    <n v="1550562"/>
    <x v="2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64"/>
    <x v="29"/>
    <s v="0"/>
    <s v="0010"/>
    <s v="BFC-10"/>
    <s v="PP01"/>
    <s v="ASSEMBLY"/>
    <x v="19"/>
    <d v="2019-09-19T00:00:00"/>
    <d v="1899-12-30T11:25:15"/>
    <d v="2019-09-19T00:00:00"/>
    <d v="1899-12-30T11:40:40"/>
    <n v="15.417"/>
    <s v="MIN"/>
    <n v="15.417"/>
    <n v="20"/>
    <s v="MIN"/>
    <s v="CNF  PRT  REL  TECO"/>
  </r>
  <r>
    <n v="1550564"/>
    <x v="29"/>
    <s v="0"/>
    <s v="0020"/>
    <s v="BFC-90"/>
    <s v="PP01"/>
    <s v="ASSY IN PROCESS INSPECTION"/>
    <x v="1"/>
    <d v="2019-09-19T00:00:00"/>
    <d v="1899-12-30T13:26:49"/>
    <d v="2019-09-19T00:00:00"/>
    <d v="1899-12-30T13:26:49"/>
    <n v="30"/>
    <s v="MIN"/>
    <n v="30"/>
    <n v="30"/>
    <s v="MIN"/>
    <s v="CNF  ORSP PRT  REL  TECO"/>
  </r>
  <r>
    <n v="1550564"/>
    <x v="29"/>
    <s v="0"/>
    <s v="0030"/>
    <s v="BFC-10"/>
    <s v="PP01"/>
    <s v="ASSEMBLY"/>
    <x v="2"/>
    <d v="2019-09-19T00:00:00"/>
    <d v="1899-12-30T14:02:28"/>
    <d v="2019-09-19T00:00:00"/>
    <d v="1899-12-30T15:52:35"/>
    <n v="1.835"/>
    <s v="H"/>
    <n v="110.1"/>
    <n v="200"/>
    <s v="MIN"/>
    <s v="CNF  PRT  REL  TECO"/>
  </r>
  <r>
    <n v="1550564"/>
    <x v="29"/>
    <s v="0"/>
    <s v="0040"/>
    <s v="BFC-10"/>
    <s v="PP01"/>
    <s v="ASSEMBLY"/>
    <x v="3"/>
    <d v="2019-09-22T00:00:00"/>
    <d v="1899-12-30T07:36:32"/>
    <d v="2019-09-26T00:00:00"/>
    <d v="1899-12-30T12:04:49"/>
    <n v="5.2069999999999999"/>
    <s v="H"/>
    <n v="312.42"/>
    <n v="500"/>
    <s v="MIN"/>
    <s v="CNF  PRT  REL  TECO"/>
  </r>
  <r>
    <n v="1550564"/>
    <x v="29"/>
    <s v="0"/>
    <s v="0050"/>
    <s v="BFC-90"/>
    <s v="PP01"/>
    <s v="ASSY IN PROCESS INSPECTION"/>
    <x v="4"/>
    <d v="2019-09-26T00:00:00"/>
    <d v="1899-12-30T14:19:53"/>
    <d v="2019-09-26T00:00:00"/>
    <d v="1899-12-30T14:19:53"/>
    <n v="20"/>
    <s v="MIN"/>
    <n v="20"/>
    <n v="20"/>
    <s v="MIN"/>
    <s v="CNF  ORSP PRT  REL  TECO"/>
  </r>
  <r>
    <n v="1550564"/>
    <x v="29"/>
    <s v="0"/>
    <s v="0060"/>
    <s v="BFC-90"/>
    <s v="PP01"/>
    <s v="ASSY IN PROCESS INSPECTION"/>
    <x v="5"/>
    <d v="2019-09-26T00:00:00"/>
    <d v="1899-12-30T14:20:15"/>
    <d v="2019-09-26T00:00:00"/>
    <d v="1899-12-30T14:20:15"/>
    <n v="20"/>
    <s v="MIN"/>
    <n v="20"/>
    <n v="20"/>
    <s v="MIN"/>
    <s v="CNF  ORSP PRT  REL  TECO"/>
  </r>
  <r>
    <n v="1550564"/>
    <x v="29"/>
    <s v="0"/>
    <s v="0070"/>
    <s v="PFC-20"/>
    <s v="PP01"/>
    <s v="PAINT"/>
    <x v="6"/>
    <d v="2019-09-26T00:00:00"/>
    <d v="1899-12-30T15:16:56"/>
    <d v="2019-09-29T00:00:00"/>
    <d v="1899-12-30T21:40:30"/>
    <n v="344.67399999999998"/>
    <s v="MIN"/>
    <n v="344.67399999999998"/>
    <n v="450"/>
    <s v="MIN"/>
    <s v="CNF  PRT  REL  TECO"/>
  </r>
  <r>
    <n v="1550564"/>
    <x v="29"/>
    <s v="0"/>
    <s v="0080"/>
    <s v="PFC-99"/>
    <s v="PP01"/>
    <s v="PAINT INSPECTION"/>
    <x v="7"/>
    <d v="2019-09-30T00:00:00"/>
    <d v="1899-12-30T10:38:07"/>
    <d v="2019-09-30T00:00:00"/>
    <d v="1899-12-30T10:38:07"/>
    <n v="20"/>
    <s v="MIN"/>
    <n v="20"/>
    <n v="20"/>
    <s v="MIN"/>
    <s v="CNF  ORSP PRT  REL  TECO"/>
  </r>
  <r>
    <n v="1550564"/>
    <x v="2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64"/>
    <x v="29"/>
    <s v="0"/>
    <s v="0100"/>
    <s v="BFC-10"/>
    <s v="PP01"/>
    <s v="ASSEMBLY"/>
    <x v="8"/>
    <d v="2019-09-30T00:00:00"/>
    <d v="1899-12-30T13:25:04"/>
    <d v="2019-09-30T00:00:00"/>
    <d v="1899-12-30T15:49:32"/>
    <n v="2.4079999999999999"/>
    <s v="H"/>
    <n v="144.47999999999999"/>
    <n v="40"/>
    <s v="MIN"/>
    <s v="CNF  PRT  REL  TECO"/>
  </r>
  <r>
    <n v="1550564"/>
    <x v="29"/>
    <s v="0"/>
    <s v="0110"/>
    <s v="BFC-90"/>
    <s v="PP01"/>
    <s v="ASSY IN PROCESS INSPECTION"/>
    <x v="9"/>
    <d v="2019-10-03T00:00:00"/>
    <d v="1899-12-30T09:36:27"/>
    <d v="2019-10-03T00:00:00"/>
    <d v="1899-12-30T09:36:27"/>
    <n v="20"/>
    <s v="MIN"/>
    <n v="20"/>
    <n v="20"/>
    <s v="MIN"/>
    <s v="CNF  ORSP PRT  REL  TECO"/>
  </r>
  <r>
    <n v="1550564"/>
    <x v="29"/>
    <s v="0"/>
    <s v="0120"/>
    <s v="BFC-90"/>
    <s v="PP01"/>
    <s v="ASSY IN PROCESS INSPECTION"/>
    <x v="10"/>
    <d v="2019-10-03T00:00:00"/>
    <d v="1899-12-30T09:36:36"/>
    <d v="2019-10-03T00:00:00"/>
    <d v="1899-12-30T09:36:36"/>
    <n v="50"/>
    <s v="MIN"/>
    <n v="50"/>
    <n v="50"/>
    <s v="MIN"/>
    <s v="CNF  ORSP PRT  REL  TECO"/>
  </r>
  <r>
    <n v="1550564"/>
    <x v="29"/>
    <s v="0"/>
    <s v="0130"/>
    <s v="BFC-99"/>
    <s v="PP01"/>
    <s v="FINAL INSPECTION"/>
    <x v="18"/>
    <d v="2019-10-03T00:00:00"/>
    <d v="1899-12-30T09:36:44"/>
    <d v="2019-10-03T00:00:00"/>
    <d v="1899-12-30T09:36:44"/>
    <n v="10"/>
    <s v="MIN"/>
    <n v="10"/>
    <n v="10"/>
    <s v="MIN"/>
    <s v="CNF  ORSP PRT  REL  TECO"/>
  </r>
  <r>
    <n v="1550564"/>
    <x v="29"/>
    <s v="0"/>
    <s v="0140"/>
    <s v="BFC-99"/>
    <s v="PP03"/>
    <s v="FINAL INSPECTION"/>
    <x v="11"/>
    <d v="2019-10-06T00:00:00"/>
    <d v="1899-12-30T10:16:32"/>
    <d v="2019-10-06T00:00:00"/>
    <d v="1899-12-30T10:16:32"/>
    <n v="10"/>
    <s v="MIN"/>
    <n v="10"/>
    <n v="10"/>
    <s v="MIN"/>
    <s v="CNF  ORSP PRT  REL  TECO"/>
  </r>
  <r>
    <n v="1550564"/>
    <x v="29"/>
    <s v="1"/>
    <s v="0010"/>
    <s v="BFC-10"/>
    <s v="PP95"/>
    <s v="ASSEMBLY"/>
    <x v="12"/>
    <d v="2019-09-22T00:00:00"/>
    <d v="1899-12-30T07:55:00"/>
    <d v="2019-09-26T00:00:00"/>
    <d v="1899-12-30T13:04:24"/>
    <n v="55.274999999999999"/>
    <s v="H"/>
    <n v="3316.5"/>
    <n v="1"/>
    <s v="MIN"/>
    <s v="CNF  PRT  REL  TECO"/>
  </r>
  <r>
    <n v="1550564"/>
    <x v="2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66"/>
    <x v="29"/>
    <s v="0"/>
    <s v="0010"/>
    <s v="BFC-10"/>
    <s v="PP01"/>
    <s v="ASSEMBLY"/>
    <x v="0"/>
    <d v="2019-09-18T00:00:00"/>
    <d v="1899-12-30T08:48:05"/>
    <d v="2019-09-18T00:00:00"/>
    <d v="1899-12-30T09:26:25"/>
    <n v="19.167000000000002"/>
    <s v="MIN"/>
    <n v="19.167000000000002"/>
    <n v="20"/>
    <s v="MIN"/>
    <s v="CNF  PRT  REL  TECO"/>
  </r>
  <r>
    <n v="1550566"/>
    <x v="29"/>
    <s v="0"/>
    <s v="0020"/>
    <s v="BFC-90"/>
    <s v="PP01"/>
    <s v="ASSY IN PROCESS INSPECTION"/>
    <x v="1"/>
    <d v="2019-09-18T00:00:00"/>
    <d v="1899-12-30T10:03:39"/>
    <d v="2019-09-18T00:00:00"/>
    <d v="1899-12-30T10:03:39"/>
    <n v="30"/>
    <s v="MIN"/>
    <n v="30"/>
    <n v="30"/>
    <s v="MIN"/>
    <s v="CNF  ORSP PRT  REL  TECO"/>
  </r>
  <r>
    <n v="1550566"/>
    <x v="29"/>
    <s v="0"/>
    <s v="0030"/>
    <s v="BFC-10"/>
    <s v="PP01"/>
    <s v="ASSEMBLY"/>
    <x v="2"/>
    <d v="2019-09-18T00:00:00"/>
    <d v="1899-12-30T11:12:14"/>
    <d v="2019-09-19T00:00:00"/>
    <d v="1899-12-30T11:40:18"/>
    <n v="7.2690000000000001"/>
    <s v="H"/>
    <n v="436.14"/>
    <n v="200"/>
    <s v="MIN"/>
    <s v="CNF  PRT  REL  TECO"/>
  </r>
  <r>
    <n v="1550566"/>
    <x v="29"/>
    <s v="0"/>
    <s v="0040"/>
    <s v="BFC-10"/>
    <s v="PP01"/>
    <s v="ASSEMBLY"/>
    <x v="3"/>
    <d v="2019-09-19T00:00:00"/>
    <d v="1899-12-30T14:39:58"/>
    <d v="2019-09-24T00:00:00"/>
    <d v="1899-12-30T08:34:22"/>
    <n v="3.3069999999999999"/>
    <s v="H"/>
    <n v="198.42"/>
    <n v="500"/>
    <s v="MIN"/>
    <s v="CNF  PRT  REL  TECO"/>
  </r>
  <r>
    <n v="1550566"/>
    <x v="29"/>
    <s v="0"/>
    <s v="0050"/>
    <s v="BFC-90"/>
    <s v="PP01"/>
    <s v="ASSY IN PROCESS INSPECTION"/>
    <x v="4"/>
    <d v="2019-09-24T00:00:00"/>
    <d v="1899-12-30T11:50:09"/>
    <d v="2019-09-24T00:00:00"/>
    <d v="1899-12-30T11:50:09"/>
    <n v="20"/>
    <s v="MIN"/>
    <n v="20"/>
    <n v="20"/>
    <s v="MIN"/>
    <s v="CNF  ORSP PRT  REL  TECO"/>
  </r>
  <r>
    <n v="1550566"/>
    <x v="29"/>
    <s v="0"/>
    <s v="0060"/>
    <s v="BFC-90"/>
    <s v="PP01"/>
    <s v="ASSY IN PROCESS INSPECTION"/>
    <x v="5"/>
    <d v="2019-09-24T00:00:00"/>
    <d v="1899-12-30T11:50:25"/>
    <d v="2019-09-24T00:00:00"/>
    <d v="1899-12-30T11:50:25"/>
    <n v="20"/>
    <s v="MIN"/>
    <n v="20"/>
    <n v="20"/>
    <s v="MIN"/>
    <s v="CNF  ORSP PRT  REL  TECO"/>
  </r>
  <r>
    <n v="1550566"/>
    <x v="29"/>
    <s v="0"/>
    <s v="0070"/>
    <s v="PFC-20"/>
    <s v="PP01"/>
    <s v="PAINT"/>
    <x v="6"/>
    <d v="2019-09-24T00:00:00"/>
    <d v="1899-12-30T12:57:12"/>
    <d v="2019-09-25T00:00:00"/>
    <d v="1899-12-30T04:20:00"/>
    <n v="4.2380000000000004"/>
    <s v="H"/>
    <n v="254.28000000000003"/>
    <n v="450"/>
    <s v="MIN"/>
    <s v="CNF  PRT  REL  TECO"/>
  </r>
  <r>
    <n v="1550566"/>
    <x v="29"/>
    <s v="0"/>
    <s v="0080"/>
    <s v="PFC-99"/>
    <s v="PP01"/>
    <s v="PAINT INSPECTION"/>
    <x v="7"/>
    <d v="2019-09-25T00:00:00"/>
    <d v="1899-12-30T08:55:22"/>
    <d v="2019-09-25T00:00:00"/>
    <d v="1899-12-30T08:55:22"/>
    <n v="20"/>
    <s v="MIN"/>
    <n v="20"/>
    <n v="20"/>
    <s v="MIN"/>
    <s v="CNF  ORSP PRT  REL  TECO"/>
  </r>
  <r>
    <n v="1550566"/>
    <x v="2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66"/>
    <x v="29"/>
    <s v="0"/>
    <s v="0100"/>
    <s v="BFC-10"/>
    <s v="PP01"/>
    <s v="ASSEMBLY"/>
    <x v="8"/>
    <d v="2019-09-25T00:00:00"/>
    <d v="1899-12-30T11:43:26"/>
    <d v="2019-09-25T00:00:00"/>
    <d v="1899-12-30T13:35:09"/>
    <n v="2.8380000000000001"/>
    <s v="H"/>
    <n v="170.28"/>
    <n v="40"/>
    <s v="MIN"/>
    <s v="CNF  PRT  REL  TECO"/>
  </r>
  <r>
    <n v="1550566"/>
    <x v="29"/>
    <s v="0"/>
    <s v="0110"/>
    <s v="BFC-90"/>
    <s v="PP01"/>
    <s v="ASSY IN PROCESS INSPECTION"/>
    <x v="9"/>
    <d v="2019-10-03T00:00:00"/>
    <d v="1899-12-30T09:36:55"/>
    <d v="2019-10-03T00:00:00"/>
    <d v="1899-12-30T09:36:55"/>
    <n v="20"/>
    <s v="MIN"/>
    <n v="20"/>
    <n v="20"/>
    <s v="MIN"/>
    <s v="CNF  ORSP PRT  REL  TECO"/>
  </r>
  <r>
    <n v="1550566"/>
    <x v="29"/>
    <s v="0"/>
    <s v="0120"/>
    <s v="BFC-90"/>
    <s v="PP01"/>
    <s v="ASSY IN PROCESS INSPECTION"/>
    <x v="10"/>
    <d v="2019-10-03T00:00:00"/>
    <d v="1899-12-30T09:37:05"/>
    <d v="2019-10-03T00:00:00"/>
    <d v="1899-12-30T09:37:05"/>
    <n v="50"/>
    <s v="MIN"/>
    <n v="50"/>
    <n v="50"/>
    <s v="MIN"/>
    <s v="CNF  ORSP PRT  REL  TECO"/>
  </r>
  <r>
    <n v="1550566"/>
    <x v="29"/>
    <s v="0"/>
    <s v="0130"/>
    <s v="BFC-99"/>
    <s v="PP01"/>
    <s v="FINAL INSPECTION"/>
    <x v="18"/>
    <d v="2019-10-03T00:00:00"/>
    <d v="1899-12-30T09:37:12"/>
    <d v="2019-10-03T00:00:00"/>
    <d v="1899-12-30T09:37:12"/>
    <n v="10"/>
    <s v="MIN"/>
    <n v="10"/>
    <n v="10"/>
    <s v="MIN"/>
    <s v="CNF  ORSP PRT  REL  TECO"/>
  </r>
  <r>
    <n v="1550566"/>
    <x v="29"/>
    <s v="0"/>
    <s v="0140"/>
    <s v="BFC-99"/>
    <s v="PP03"/>
    <s v="FINAL INSPECTION"/>
    <x v="11"/>
    <d v="2019-10-06T00:00:00"/>
    <d v="1899-12-30T08:01:29"/>
    <d v="2019-10-06T00:00:00"/>
    <d v="1899-12-30T08:01:29"/>
    <n v="10"/>
    <s v="MIN"/>
    <n v="10"/>
    <n v="10"/>
    <s v="MIN"/>
    <s v="CNF  ORSP PRT  REL  TECO"/>
  </r>
  <r>
    <n v="1550566"/>
    <x v="29"/>
    <s v="1"/>
    <s v="0010"/>
    <s v="BFC-10"/>
    <s v="PP95"/>
    <s v="ASSEMBLY"/>
    <x v="12"/>
    <d v="2019-09-19T00:00:00"/>
    <d v="1899-12-30T10:44:04"/>
    <d v="2019-09-23T00:00:00"/>
    <d v="1899-12-30T17:50:21"/>
    <n v="1422.8330000000001"/>
    <s v="MIN"/>
    <n v="1422.8330000000001"/>
    <n v="1"/>
    <s v="MIN"/>
    <s v="CNF  PRT  REL  TECO"/>
  </r>
  <r>
    <n v="1550566"/>
    <x v="2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67"/>
    <x v="29"/>
    <s v="0"/>
    <s v="0010"/>
    <s v="BFC-10"/>
    <s v="PP01"/>
    <s v="ASSEMBLY"/>
    <x v="0"/>
    <d v="2019-09-19T00:00:00"/>
    <d v="1899-12-30T11:22:17"/>
    <d v="2019-09-19T00:00:00"/>
    <d v="1899-12-30T11:40:56"/>
    <n v="18.649999999999999"/>
    <s v="MIN"/>
    <n v="18.649999999999999"/>
    <n v="20"/>
    <s v="MIN"/>
    <s v="CNF  PRT  REL  TECO"/>
  </r>
  <r>
    <n v="1550567"/>
    <x v="29"/>
    <s v="0"/>
    <s v="0020"/>
    <s v="BFC-90"/>
    <s v="PP01"/>
    <s v="ASSY IN PROCESS INSPECTION"/>
    <x v="1"/>
    <d v="2019-09-19T00:00:00"/>
    <d v="1899-12-30T13:28:21"/>
    <d v="2019-09-19T00:00:00"/>
    <d v="1899-12-30T13:28:21"/>
    <n v="30"/>
    <s v="MIN"/>
    <n v="30"/>
    <n v="30"/>
    <s v="MIN"/>
    <s v="CNF  ORSP PRT  REL  TECO"/>
  </r>
  <r>
    <n v="1550567"/>
    <x v="29"/>
    <s v="0"/>
    <s v="0030"/>
    <s v="BFC-10"/>
    <s v="PP01"/>
    <s v="ASSEMBLY"/>
    <x v="2"/>
    <d v="2019-09-22T00:00:00"/>
    <d v="1899-12-30T07:36:57"/>
    <d v="2019-09-22T00:00:00"/>
    <d v="1899-12-30T10:59:46"/>
    <n v="3.1920000000000002"/>
    <s v="H"/>
    <n v="191.52"/>
    <n v="200"/>
    <s v="MIN"/>
    <s v="CNF  PRT  REL  TECO"/>
  </r>
  <r>
    <n v="1550567"/>
    <x v="29"/>
    <s v="0"/>
    <s v="0040"/>
    <s v="BFC-10"/>
    <s v="PP01"/>
    <s v="ASSEMBLY"/>
    <x v="3"/>
    <d v="2019-09-24T00:00:00"/>
    <d v="1899-12-30T13:38:04"/>
    <d v="2019-09-26T00:00:00"/>
    <d v="1899-12-30T15:47:59"/>
    <n v="2.2509999999999999"/>
    <s v="H"/>
    <n v="135.06"/>
    <n v="500"/>
    <s v="MIN"/>
    <s v="CNF  PRT  REL  TECO"/>
  </r>
  <r>
    <n v="1550567"/>
    <x v="29"/>
    <s v="0"/>
    <s v="0050"/>
    <s v="BFC-90"/>
    <s v="PP01"/>
    <s v="ASSY IN PROCESS INSPECTION"/>
    <x v="4"/>
    <d v="2019-09-26T00:00:00"/>
    <d v="1899-12-30T15:52:43"/>
    <d v="2019-09-26T00:00:00"/>
    <d v="1899-12-30T15:52:43"/>
    <n v="20"/>
    <s v="MIN"/>
    <n v="20"/>
    <n v="20"/>
    <s v="MIN"/>
    <s v="CNF  ORSP PRT  REL  TECO"/>
  </r>
  <r>
    <n v="1550567"/>
    <x v="29"/>
    <s v="0"/>
    <s v="0060"/>
    <s v="BFC-90"/>
    <s v="PP01"/>
    <s v="ASSY IN PROCESS INSPECTION"/>
    <x v="5"/>
    <d v="2019-09-26T00:00:00"/>
    <d v="1899-12-30T15:53:00"/>
    <d v="2019-09-26T00:00:00"/>
    <d v="1899-12-30T15:53:00"/>
    <n v="20"/>
    <s v="MIN"/>
    <n v="20"/>
    <n v="20"/>
    <s v="MIN"/>
    <s v="CNF  ORSP PRT  REL  TECO"/>
  </r>
  <r>
    <n v="1550567"/>
    <x v="29"/>
    <s v="0"/>
    <s v="0070"/>
    <s v="PFC-20"/>
    <s v="PP01"/>
    <s v="PAINT"/>
    <x v="6"/>
    <d v="2019-09-26T00:00:00"/>
    <d v="1899-12-30T19:49:44"/>
    <d v="2019-09-29T00:00:00"/>
    <d v="1899-12-30T21:50:31"/>
    <n v="6.8780000000000001"/>
    <s v="H"/>
    <n v="412.68"/>
    <n v="450"/>
    <s v="MIN"/>
    <s v="CNF  PRT  REL  TECO"/>
  </r>
  <r>
    <n v="1550567"/>
    <x v="29"/>
    <s v="0"/>
    <s v="0080"/>
    <s v="PFC-99"/>
    <s v="PP01"/>
    <s v="PAINT INSPECTION"/>
    <x v="7"/>
    <d v="2019-09-30T00:00:00"/>
    <d v="1899-12-30T10:37:05"/>
    <d v="2019-09-30T00:00:00"/>
    <d v="1899-12-30T10:37:05"/>
    <n v="20"/>
    <s v="MIN"/>
    <n v="20"/>
    <n v="20"/>
    <s v="MIN"/>
    <s v="CNF  ORSP PRT  REL  TECO"/>
  </r>
  <r>
    <n v="1550567"/>
    <x v="2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67"/>
    <x v="29"/>
    <s v="0"/>
    <s v="0100"/>
    <s v="BFC-10"/>
    <s v="PP01"/>
    <s v="ASSEMBLY"/>
    <x v="8"/>
    <d v="2019-09-30T00:00:00"/>
    <d v="1899-12-30T11:56:04"/>
    <d v="2019-09-30T00:00:00"/>
    <d v="1899-12-30T12:13:23"/>
    <n v="17.317"/>
    <s v="MIN"/>
    <n v="17.317"/>
    <n v="40"/>
    <s v="MIN"/>
    <s v="CNF  PRT  REL  TECO"/>
  </r>
  <r>
    <n v="1550567"/>
    <x v="29"/>
    <s v="0"/>
    <s v="0110"/>
    <s v="BFC-90"/>
    <s v="PP01"/>
    <s v="ASSY IN PROCESS INSPECTION"/>
    <x v="9"/>
    <d v="2019-10-03T00:00:00"/>
    <d v="1899-12-30T09:37:22"/>
    <d v="2019-10-03T00:00:00"/>
    <d v="1899-12-30T09:37:22"/>
    <n v="20"/>
    <s v="MIN"/>
    <n v="20"/>
    <n v="20"/>
    <s v="MIN"/>
    <s v="CNF  ORSP PRT  REL  TECO"/>
  </r>
  <r>
    <n v="1550567"/>
    <x v="29"/>
    <s v="0"/>
    <s v="0120"/>
    <s v="BFC-90"/>
    <s v="PP01"/>
    <s v="ASSY IN PROCESS INSPECTION"/>
    <x v="10"/>
    <d v="2019-10-03T00:00:00"/>
    <d v="1899-12-30T09:37:29"/>
    <d v="2019-10-03T00:00:00"/>
    <d v="1899-12-30T09:37:29"/>
    <n v="50"/>
    <s v="MIN"/>
    <n v="50"/>
    <n v="50"/>
    <s v="MIN"/>
    <s v="CNF  ORSP PRT  REL  TECO"/>
  </r>
  <r>
    <n v="1550567"/>
    <x v="29"/>
    <s v="0"/>
    <s v="0130"/>
    <s v="BFC-99"/>
    <s v="PP01"/>
    <s v="FINAL INSPECTION"/>
    <x v="18"/>
    <d v="2019-10-03T00:00:00"/>
    <d v="1899-12-30T09:37:40"/>
    <d v="2019-10-03T00:00:00"/>
    <d v="1899-12-30T09:37:40"/>
    <n v="10"/>
    <s v="MIN"/>
    <n v="10"/>
    <n v="10"/>
    <s v="MIN"/>
    <s v="CNF  ORSP PRT  REL  TECO"/>
  </r>
  <r>
    <n v="1550567"/>
    <x v="29"/>
    <s v="0"/>
    <s v="0140"/>
    <s v="BFC-99"/>
    <s v="PP03"/>
    <s v="FINAL INSPECTION"/>
    <x v="11"/>
    <d v="2019-10-06T00:00:00"/>
    <d v="1899-12-30T07:55:31"/>
    <d v="2019-10-06T00:00:00"/>
    <d v="1899-12-30T07:55:31"/>
    <n v="10"/>
    <s v="MIN"/>
    <n v="10"/>
    <n v="10"/>
    <s v="MIN"/>
    <s v="CNF  ORSP PRT  REL  TECO"/>
  </r>
  <r>
    <n v="1550567"/>
    <x v="29"/>
    <s v="1"/>
    <s v="0010"/>
    <s v="BFC-10"/>
    <s v="PP95"/>
    <s v="ASSEMBLY"/>
    <x v="12"/>
    <d v="2019-09-22T00:00:00"/>
    <d v="1899-12-30T07:55:00"/>
    <d v="2019-09-22T00:00:00"/>
    <d v="1899-12-30T15:54:09"/>
    <n v="15.959"/>
    <s v="H"/>
    <n v="957.54"/>
    <n v="1"/>
    <s v="MIN"/>
    <s v="CNF  PRT  REL  TECO"/>
  </r>
  <r>
    <n v="1550567"/>
    <x v="2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68"/>
    <x v="30"/>
    <s v="0"/>
    <s v="0010"/>
    <s v="BFC-10"/>
    <s v="PP01"/>
    <s v="ASSEMBLY"/>
    <x v="0"/>
    <d v="2019-09-22T00:00:00"/>
    <d v="1899-12-30T10:20:48"/>
    <d v="2019-09-22T00:00:00"/>
    <d v="1899-12-30T10:55:32"/>
    <n v="34.732999999999997"/>
    <s v="MIN"/>
    <n v="34.732999999999997"/>
    <n v="20"/>
    <s v="MIN"/>
    <s v="CNF  PRT  REL  TECO"/>
  </r>
  <r>
    <n v="1550568"/>
    <x v="30"/>
    <s v="0"/>
    <s v="0020"/>
    <s v="BFC-90"/>
    <s v="PP01"/>
    <s v="ASSY IN PROCESS INSPECTION"/>
    <x v="1"/>
    <d v="2019-09-22T00:00:00"/>
    <d v="1899-12-30T11:12:41"/>
    <d v="2019-09-22T00:00:00"/>
    <d v="1899-12-30T11:12:41"/>
    <n v="30"/>
    <s v="MIN"/>
    <n v="30"/>
    <n v="30"/>
    <s v="MIN"/>
    <s v="CNF  ORSP PRT  REL  TECO"/>
  </r>
  <r>
    <n v="1550568"/>
    <x v="30"/>
    <s v="0"/>
    <s v="0030"/>
    <s v="BFC-10"/>
    <s v="PP01"/>
    <s v="ASSEMBLY"/>
    <x v="2"/>
    <d v="2019-09-22T00:00:00"/>
    <d v="1899-12-30T11:13:28"/>
    <d v="2019-09-23T00:00:00"/>
    <d v="1899-12-30T10:49:44"/>
    <n v="7.1379999999999999"/>
    <s v="H"/>
    <n v="428.28"/>
    <n v="200"/>
    <s v="MIN"/>
    <s v="CNF  PRT  REL  TECO"/>
  </r>
  <r>
    <n v="1550568"/>
    <x v="30"/>
    <s v="0"/>
    <s v="0040"/>
    <s v="BFC-10"/>
    <s v="PP01"/>
    <s v="ASSEMBLY"/>
    <x v="3"/>
    <d v="2019-09-25T00:00:00"/>
    <d v="1899-12-30T07:39:13"/>
    <d v="2019-10-23T00:00:00"/>
    <d v="1899-12-30T15:58:30"/>
    <n v="9.9269999999999996"/>
    <s v="H"/>
    <n v="595.62"/>
    <n v="500"/>
    <s v="MIN"/>
    <s v="CNF  PRT  REL  TECO"/>
  </r>
  <r>
    <n v="1550568"/>
    <x v="30"/>
    <s v="0"/>
    <s v="0050"/>
    <s v="BFC-90"/>
    <s v="PP01"/>
    <s v="ASSY IN PROCESS INSPECTION"/>
    <x v="4"/>
    <d v="2019-10-23T00:00:00"/>
    <d v="1899-12-30T17:32:33"/>
    <d v="2019-10-23T00:00:00"/>
    <d v="1899-12-30T17:32:33"/>
    <n v="20"/>
    <s v="MIN"/>
    <n v="20"/>
    <n v="20"/>
    <s v="MIN"/>
    <s v="CNF  ORSP PRT  REL  TECO"/>
  </r>
  <r>
    <n v="1550568"/>
    <x v="30"/>
    <s v="0"/>
    <s v="0060"/>
    <s v="BFC-90"/>
    <s v="PP01"/>
    <s v="ASSY IN PROCESS INSPECTION"/>
    <x v="5"/>
    <d v="2019-10-23T00:00:00"/>
    <d v="1899-12-30T17:32:39"/>
    <d v="2019-10-23T00:00:00"/>
    <d v="1899-12-30T17:32:39"/>
    <n v="20"/>
    <s v="MIN"/>
    <n v="20"/>
    <n v="20"/>
    <s v="MIN"/>
    <s v="CNF  ORSP PRT  REL  TECO"/>
  </r>
  <r>
    <n v="1550568"/>
    <x v="30"/>
    <s v="0"/>
    <s v="0070"/>
    <s v="PFC-20"/>
    <s v="PP01"/>
    <s v="PAINT"/>
    <x v="6"/>
    <d v="2019-10-23T00:00:00"/>
    <d v="1899-12-30T20:22:06"/>
    <d v="2019-10-24T00:00:00"/>
    <d v="1899-12-30T23:07:33"/>
    <n v="9.1210000000000004"/>
    <s v="H"/>
    <n v="547.26"/>
    <n v="450"/>
    <s v="MIN"/>
    <s v="CNF  PRT  REL  TECO"/>
  </r>
  <r>
    <n v="1550568"/>
    <x v="30"/>
    <s v="0"/>
    <s v="0080"/>
    <s v="PFC-99"/>
    <s v="PP01"/>
    <s v="PAINT INSPECTION"/>
    <x v="7"/>
    <d v="2019-10-27T00:00:00"/>
    <d v="1899-12-30T10:22:52"/>
    <d v="2019-10-27T00:00:00"/>
    <d v="1899-12-30T10:22:52"/>
    <n v="20"/>
    <s v="MIN"/>
    <n v="20"/>
    <n v="20"/>
    <s v="MIN"/>
    <s v="CNF  ORSP PRT  REL  TECO"/>
  </r>
  <r>
    <n v="1550568"/>
    <x v="3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68"/>
    <x v="30"/>
    <s v="0"/>
    <s v="0100"/>
    <s v="BFC-10"/>
    <s v="PP01"/>
    <s v="ASSEMBLY"/>
    <x v="8"/>
    <d v="2019-10-28T00:00:00"/>
    <d v="1899-12-30T14:29:04"/>
    <d v="2019-10-28T00:00:00"/>
    <d v="1899-12-30T15:00:15"/>
    <n v="31.183"/>
    <s v="MIN"/>
    <n v="31.183"/>
    <n v="40"/>
    <s v="MIN"/>
    <s v="CNF  PRT  REL  TECO"/>
  </r>
  <r>
    <n v="1550568"/>
    <x v="30"/>
    <s v="0"/>
    <s v="0110"/>
    <s v="BFC-90"/>
    <s v="PP01"/>
    <s v="ASSY IN PROCESS INSPECTION"/>
    <x v="9"/>
    <d v="2019-10-29T00:00:00"/>
    <d v="1899-12-30T11:38:59"/>
    <d v="2019-10-29T00:00:00"/>
    <d v="1899-12-30T11:38:59"/>
    <n v="20"/>
    <s v="MIN"/>
    <n v="20"/>
    <n v="20"/>
    <s v="MIN"/>
    <s v="CNF  ORSP PRT  REL  TECO"/>
  </r>
  <r>
    <n v="1550568"/>
    <x v="30"/>
    <s v="0"/>
    <s v="0120"/>
    <s v="BFC-90"/>
    <s v="PP01"/>
    <s v="ASSY IN PROCESS INSPECTION"/>
    <x v="10"/>
    <d v="2019-10-29T00:00:00"/>
    <d v="1899-12-30T11:39:01"/>
    <d v="2019-10-29T00:00:00"/>
    <d v="1899-12-30T11:39:01"/>
    <n v="50"/>
    <s v="MIN"/>
    <n v="50"/>
    <n v="50"/>
    <s v="MIN"/>
    <s v="CNF  ORSP PRT  REL  TECO"/>
  </r>
  <r>
    <n v="1550568"/>
    <x v="30"/>
    <s v="0"/>
    <s v="0130"/>
    <s v="BFC-99"/>
    <s v="PP01"/>
    <s v="FINAL INSPECTION"/>
    <x v="18"/>
    <d v="2019-10-29T00:00:00"/>
    <d v="1899-12-30T11:39:04"/>
    <d v="2019-10-29T00:00:00"/>
    <d v="1899-12-30T11:39:04"/>
    <n v="10"/>
    <s v="MIN"/>
    <n v="10"/>
    <n v="10"/>
    <s v="MIN"/>
    <s v="CNF  ORSP PRT  REL  TECO"/>
  </r>
  <r>
    <n v="1550568"/>
    <x v="30"/>
    <s v="0"/>
    <s v="0140"/>
    <s v="BFC-99"/>
    <s v="PP03"/>
    <s v="FINAL INSPECTION"/>
    <x v="11"/>
    <d v="2019-10-30T00:00:00"/>
    <d v="1899-12-30T08:43:25"/>
    <d v="2019-10-30T00:00:00"/>
    <d v="1899-12-30T08:43:25"/>
    <n v="10"/>
    <s v="MIN"/>
    <n v="10"/>
    <n v="10"/>
    <s v="MIN"/>
    <s v="CNF  ORSP PRT  REL  TECO"/>
  </r>
  <r>
    <n v="1550568"/>
    <x v="30"/>
    <s v="1"/>
    <s v="0010"/>
    <s v="BFC-10"/>
    <s v="PP95"/>
    <s v="ASSEMBLY"/>
    <x v="12"/>
    <d v="2019-10-21T00:00:00"/>
    <d v="1899-12-30T07:45:14"/>
    <d v="2019-10-22T00:00:00"/>
    <d v="1899-12-30T17:51:22"/>
    <n v="1007.063"/>
    <s v="MIN"/>
    <n v="1007.063"/>
    <n v="1"/>
    <s v="MIN"/>
    <s v="CNF  PRT  REL  TECO"/>
  </r>
  <r>
    <n v="1550568"/>
    <x v="3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69"/>
    <x v="31"/>
    <s v="0"/>
    <s v="0010"/>
    <s v="BFC-10"/>
    <s v="PP01"/>
    <s v="ASSEMBLY"/>
    <x v="0"/>
    <d v="2019-09-23T00:00:00"/>
    <d v="1899-12-30T10:50:03"/>
    <d v="2019-09-23T00:00:00"/>
    <d v="1899-12-30T11:04:12"/>
    <n v="14.15"/>
    <s v="MIN"/>
    <n v="14.15"/>
    <n v="20"/>
    <s v="MIN"/>
    <s v="CNF  PRT  REL  TECO"/>
  </r>
  <r>
    <n v="1550569"/>
    <x v="31"/>
    <s v="0"/>
    <s v="0020"/>
    <s v="BFC-90"/>
    <s v="PP01"/>
    <s v="ASSY IN PROCESS INSPECTION"/>
    <x v="1"/>
    <d v="2019-09-23T00:00:00"/>
    <d v="1899-12-30T11:13:56"/>
    <d v="2019-09-23T00:00:00"/>
    <d v="1899-12-30T11:13:56"/>
    <n v="30"/>
    <s v="MIN"/>
    <n v="30"/>
    <n v="30"/>
    <s v="MIN"/>
    <s v="CNF  ORSP PRT  REL  TECO"/>
  </r>
  <r>
    <n v="1550569"/>
    <x v="31"/>
    <s v="0"/>
    <s v="0030"/>
    <s v="BFC-10"/>
    <s v="PP01"/>
    <s v="ASSEMBLY"/>
    <x v="2"/>
    <d v="2019-09-23T00:00:00"/>
    <d v="1899-12-30T11:20:19"/>
    <d v="2019-09-25T00:00:00"/>
    <d v="1899-12-30T07:59:26"/>
    <n v="7.5469999999999997"/>
    <s v="H"/>
    <n v="452.82"/>
    <n v="200"/>
    <s v="MIN"/>
    <s v="CNF  PRT  REL  TECO"/>
  </r>
  <r>
    <n v="1550569"/>
    <x v="31"/>
    <s v="0"/>
    <s v="0040"/>
    <s v="BFC-10"/>
    <s v="PP01"/>
    <s v="ASSEMBLY"/>
    <x v="3"/>
    <d v="2019-09-25T00:00:00"/>
    <d v="1899-12-30T08:14:02"/>
    <d v="2019-09-30T00:00:00"/>
    <d v="1899-12-30T17:57:09"/>
    <n v="27.905000000000001"/>
    <s v="H"/>
    <n v="1674.3000000000002"/>
    <n v="500"/>
    <s v="MIN"/>
    <s v="CNF  PRT  REL  TECO"/>
  </r>
  <r>
    <n v="1550569"/>
    <x v="31"/>
    <s v="0"/>
    <s v="0050"/>
    <s v="BFC-90"/>
    <s v="PP01"/>
    <s v="ASSY IN PROCESS INSPECTION"/>
    <x v="4"/>
    <d v="2019-10-01T00:00:00"/>
    <d v="1899-12-30T14:09:03"/>
    <d v="2019-10-01T00:00:00"/>
    <d v="1899-12-30T14:09:03"/>
    <n v="20"/>
    <s v="MIN"/>
    <n v="20"/>
    <n v="20"/>
    <s v="MIN"/>
    <s v="CNF  ORSP PRT  REL  TECO"/>
  </r>
  <r>
    <n v="1550569"/>
    <x v="31"/>
    <s v="0"/>
    <s v="0060"/>
    <s v="BFC-90"/>
    <s v="PP01"/>
    <s v="ASSY IN PROCESS INSPECTION"/>
    <x v="5"/>
    <d v="2019-10-01T00:00:00"/>
    <d v="1899-12-30T14:09:15"/>
    <d v="2019-10-01T00:00:00"/>
    <d v="1899-12-30T14:09:15"/>
    <n v="20"/>
    <s v="MIN"/>
    <n v="20"/>
    <n v="20"/>
    <s v="MIN"/>
    <s v="CNF  ORSP PRT  REL  TECO"/>
  </r>
  <r>
    <n v="1550569"/>
    <x v="31"/>
    <s v="0"/>
    <s v="0070"/>
    <s v="PFC-20"/>
    <s v="PP01"/>
    <s v="PAINT"/>
    <x v="6"/>
    <d v="2019-10-01T00:00:00"/>
    <d v="1899-12-30T14:15:14"/>
    <d v="2019-10-02T00:00:00"/>
    <d v="1899-12-30T03:36:05"/>
    <n v="260.49299999999999"/>
    <s v="MIN"/>
    <n v="260.49299999999999"/>
    <n v="450"/>
    <s v="MIN"/>
    <s v="CNF  PRT  REL  TECO"/>
  </r>
  <r>
    <n v="1550569"/>
    <x v="31"/>
    <s v="0"/>
    <s v="0080"/>
    <s v="PFC-99"/>
    <s v="PP01"/>
    <s v="PAINT INSPECTION"/>
    <x v="7"/>
    <d v="2019-10-02T00:00:00"/>
    <d v="1899-12-30T08:50:33"/>
    <d v="2019-10-02T00:00:00"/>
    <d v="1899-12-30T08:50:33"/>
    <n v="20"/>
    <s v="MIN"/>
    <n v="20"/>
    <n v="20"/>
    <s v="MIN"/>
    <s v="CNF  ORSP PRT  REL  TECO"/>
  </r>
  <r>
    <n v="1550569"/>
    <x v="3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69"/>
    <x v="31"/>
    <s v="0"/>
    <s v="0100"/>
    <s v="BFC-10"/>
    <s v="PP01"/>
    <s v="ASSEMBLY"/>
    <x v="8"/>
    <d v="2019-10-07T00:00:00"/>
    <d v="1899-12-30T11:37:07"/>
    <d v="2019-10-07T00:00:00"/>
    <d v="1899-12-30T12:03:30"/>
    <n v="26.382999999999999"/>
    <s v="MIN"/>
    <n v="26.382999999999999"/>
    <n v="40"/>
    <s v="MIN"/>
    <s v="CNF  PRT  REL  TECO"/>
  </r>
  <r>
    <n v="1550569"/>
    <x v="31"/>
    <s v="0"/>
    <s v="0110"/>
    <s v="BFC-90"/>
    <s v="PP01"/>
    <s v="ASSY IN PROCESS INSPECTION"/>
    <x v="9"/>
    <d v="2019-10-07T00:00:00"/>
    <d v="1899-12-30T15:56:56"/>
    <d v="2019-10-07T00:00:00"/>
    <d v="1899-12-30T15:56:56"/>
    <n v="20"/>
    <s v="MIN"/>
    <n v="20"/>
    <n v="20"/>
    <s v="MIN"/>
    <s v="CNF  ORSP PRT  REL  TECO"/>
  </r>
  <r>
    <n v="1550569"/>
    <x v="31"/>
    <s v="0"/>
    <s v="0120"/>
    <s v="BFC-90"/>
    <s v="PP01"/>
    <s v="ASSY IN PROCESS INSPECTION"/>
    <x v="10"/>
    <d v="2019-10-07T00:00:00"/>
    <d v="1899-12-30T15:57:04"/>
    <d v="2019-10-07T00:00:00"/>
    <d v="1899-12-30T15:57:04"/>
    <n v="50"/>
    <s v="MIN"/>
    <n v="50"/>
    <n v="50"/>
    <s v="MIN"/>
    <s v="CNF  ORSP PRT  REL  TECO"/>
  </r>
  <r>
    <n v="1550569"/>
    <x v="31"/>
    <s v="0"/>
    <s v="0130"/>
    <s v="BFC-99"/>
    <s v="PP01"/>
    <s v="FINAL INSPECTION"/>
    <x v="18"/>
    <d v="2019-10-08T00:00:00"/>
    <d v="1899-12-30T15:55:09"/>
    <d v="2019-10-08T00:00:00"/>
    <d v="1899-12-30T15:55:09"/>
    <n v="10"/>
    <s v="MIN"/>
    <n v="10"/>
    <n v="10"/>
    <s v="MIN"/>
    <s v="CNF  ORSP PRT  REL  TECO"/>
  </r>
  <r>
    <n v="1550569"/>
    <x v="31"/>
    <s v="0"/>
    <s v="0140"/>
    <s v="BFC-99"/>
    <s v="PP03"/>
    <s v="FINAL INSPECTION"/>
    <x v="11"/>
    <d v="2019-10-09T00:00:00"/>
    <d v="1899-12-30T10:27:50"/>
    <d v="2019-10-09T00:00:00"/>
    <d v="1899-12-30T10:27:50"/>
    <n v="10"/>
    <s v="MIN"/>
    <n v="10"/>
    <n v="10"/>
    <s v="MIN"/>
    <s v="CNF  ORSP PRT  REL  TECO"/>
  </r>
  <r>
    <n v="1550569"/>
    <x v="31"/>
    <s v="1"/>
    <s v="0010"/>
    <s v="BFC-10"/>
    <s v="PP95"/>
    <s v="ASSEMBLY"/>
    <x v="12"/>
    <d v="2019-09-29T00:00:00"/>
    <d v="1899-12-30T12:06:18"/>
    <d v="2019-09-29T00:00:00"/>
    <d v="1899-12-30T17:56:15"/>
    <n v="5.8330000000000002"/>
    <s v="H"/>
    <n v="349.98"/>
    <n v="1"/>
    <s v="MIN"/>
    <s v="CNF  PRT  REL  TECO"/>
  </r>
  <r>
    <n v="1550569"/>
    <x v="3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70"/>
    <x v="31"/>
    <s v="0"/>
    <s v="0010"/>
    <s v="BFC-10"/>
    <s v="PP01"/>
    <s v="ASSEMBLY"/>
    <x v="0"/>
    <d v="2019-09-22T00:00:00"/>
    <d v="1899-12-30T09:58:43"/>
    <d v="2019-09-22T00:00:00"/>
    <d v="1899-12-30T10:14:59"/>
    <n v="16.266999999999999"/>
    <s v="MIN"/>
    <n v="16.266999999999999"/>
    <n v="20"/>
    <s v="MIN"/>
    <s v="CNF  PRT  REL  TECO"/>
  </r>
  <r>
    <n v="1550570"/>
    <x v="31"/>
    <s v="0"/>
    <s v="0020"/>
    <s v="BFC-90"/>
    <s v="PP01"/>
    <s v="ASSY IN PROCESS INSPECTION"/>
    <x v="1"/>
    <d v="2019-09-22T00:00:00"/>
    <d v="1899-12-30T10:56:47"/>
    <d v="2019-09-22T00:00:00"/>
    <d v="1899-12-30T10:56:47"/>
    <n v="30"/>
    <s v="MIN"/>
    <n v="30"/>
    <n v="30"/>
    <s v="MIN"/>
    <s v="CNF  ORSP PRT  REL  TECO"/>
  </r>
  <r>
    <n v="1550570"/>
    <x v="31"/>
    <s v="0"/>
    <s v="0030"/>
    <s v="BFC-10"/>
    <s v="PP01"/>
    <s v="ASSEMBLY"/>
    <x v="2"/>
    <d v="2019-09-22T00:00:00"/>
    <d v="1899-12-30T10:59:31"/>
    <d v="2019-09-23T00:00:00"/>
    <d v="1899-12-30T10:50:18"/>
    <n v="7.3049999999999997"/>
    <s v="H"/>
    <n v="438.29999999999995"/>
    <n v="200"/>
    <s v="MIN"/>
    <s v="CNF  PRT  REL  TECO"/>
  </r>
  <r>
    <n v="1550570"/>
    <x v="31"/>
    <s v="0"/>
    <s v="0040"/>
    <s v="BFC-10"/>
    <s v="PP01"/>
    <s v="ASSEMBLY"/>
    <x v="3"/>
    <d v="2019-09-24T00:00:00"/>
    <d v="1899-12-30T13:24:13"/>
    <d v="2019-09-30T00:00:00"/>
    <d v="1899-12-30T11:55:26"/>
    <n v="12.222"/>
    <s v="H"/>
    <n v="733.31999999999994"/>
    <n v="500"/>
    <s v="MIN"/>
    <s v="CNF  PRT  REL  TECO"/>
  </r>
  <r>
    <n v="1550570"/>
    <x v="31"/>
    <s v="0"/>
    <s v="0050"/>
    <s v="BFC-90"/>
    <s v="PP01"/>
    <s v="ASSY IN PROCESS INSPECTION"/>
    <x v="4"/>
    <d v="2019-09-30T00:00:00"/>
    <d v="1899-12-30T12:13:25"/>
    <d v="2019-09-30T00:00:00"/>
    <d v="1899-12-30T12:13:25"/>
    <n v="20"/>
    <s v="MIN"/>
    <n v="20"/>
    <n v="20"/>
    <s v="MIN"/>
    <s v="CNF  ORSP PRT  REL  TECO"/>
  </r>
  <r>
    <n v="1550570"/>
    <x v="31"/>
    <s v="0"/>
    <s v="0060"/>
    <s v="BFC-90"/>
    <s v="PP01"/>
    <s v="ASSY IN PROCESS INSPECTION"/>
    <x v="5"/>
    <d v="2019-09-30T00:00:00"/>
    <d v="1899-12-30T12:13:44"/>
    <d v="2019-09-30T00:00:00"/>
    <d v="1899-12-30T12:13:44"/>
    <n v="20"/>
    <s v="MIN"/>
    <n v="20"/>
    <n v="20"/>
    <s v="MIN"/>
    <s v="CNF  ORSP PRT  REL  TECO"/>
  </r>
  <r>
    <n v="1550570"/>
    <x v="31"/>
    <s v="0"/>
    <s v="0070"/>
    <s v="PFC-20"/>
    <s v="PP01"/>
    <s v="PAINT"/>
    <x v="6"/>
    <d v="2019-09-30T00:00:00"/>
    <d v="1899-12-30T00:06:58"/>
    <d v="2019-10-01T00:00:00"/>
    <d v="1899-12-30T14:06:13"/>
    <n v="610.29"/>
    <s v="MIN"/>
    <n v="610.29"/>
    <n v="450"/>
    <s v="MIN"/>
    <s v="CNF  PRT  REL  TECO"/>
  </r>
  <r>
    <n v="1550570"/>
    <x v="31"/>
    <s v="0"/>
    <s v="0080"/>
    <s v="PFC-99"/>
    <s v="PP01"/>
    <s v="PAINT INSPECTION"/>
    <x v="7"/>
    <d v="2019-10-01T00:00:00"/>
    <d v="1899-12-30T14:26:45"/>
    <d v="2019-10-01T00:00:00"/>
    <d v="1899-12-30T14:26:45"/>
    <n v="20"/>
    <s v="MIN"/>
    <n v="20"/>
    <n v="20"/>
    <s v="MIN"/>
    <s v="CNF  ORSP PRT  REL  TECO"/>
  </r>
  <r>
    <n v="1550570"/>
    <x v="31"/>
    <s v="0"/>
    <s v="0100"/>
    <s v="BFC-10"/>
    <s v="PP01"/>
    <s v="ASSEMBLY"/>
    <x v="8"/>
    <d v="2019-10-06T00:00:00"/>
    <d v="1899-12-30T15:46:19"/>
    <d v="2019-10-06T00:00:00"/>
    <d v="1899-12-30T16:11:25"/>
    <n v="3.5830000000000002"/>
    <s v="MIN"/>
    <n v="3.5830000000000002"/>
    <n v="40"/>
    <s v="MIN"/>
    <s v="CNF  PRT  REL  TECO"/>
  </r>
  <r>
    <n v="1550570"/>
    <x v="31"/>
    <s v="0"/>
    <s v="0110"/>
    <s v="BFC-90"/>
    <s v="PP01"/>
    <s v="ASSY IN PROCESS INSPECTION"/>
    <x v="9"/>
    <d v="2019-10-07T00:00:00"/>
    <d v="1899-12-30T15:57:16"/>
    <d v="2019-10-07T00:00:00"/>
    <d v="1899-12-30T15:57:16"/>
    <n v="20"/>
    <s v="MIN"/>
    <n v="20"/>
    <n v="20"/>
    <s v="MIN"/>
    <s v="CNF  ORSP PRT  REL  TECO"/>
  </r>
  <r>
    <n v="1550570"/>
    <x v="31"/>
    <s v="0"/>
    <s v="0120"/>
    <s v="BFC-90"/>
    <s v="PP01"/>
    <s v="ASSY IN PROCESS INSPECTION"/>
    <x v="10"/>
    <d v="2019-10-08T00:00:00"/>
    <d v="1899-12-30T10:14:38"/>
    <d v="2019-10-08T00:00:00"/>
    <d v="1899-12-30T10:14:38"/>
    <n v="50"/>
    <s v="MIN"/>
    <n v="50"/>
    <n v="50"/>
    <s v="MIN"/>
    <s v="CNF  ORSP PRT  REL  TECO"/>
  </r>
  <r>
    <n v="1550570"/>
    <x v="31"/>
    <s v="0"/>
    <s v="0140"/>
    <s v="BFC-99"/>
    <s v="PP03"/>
    <s v="FINAL INSPECTION"/>
    <x v="11"/>
    <d v="2019-10-09T00:00:00"/>
    <d v="1899-12-30T10:28:04"/>
    <d v="2019-10-09T00:00:00"/>
    <d v="1899-12-30T10:28:04"/>
    <n v="10"/>
    <s v="MIN"/>
    <n v="10"/>
    <n v="10"/>
    <s v="MIN"/>
    <s v="CNF  ORSP PRT  REL  TECO"/>
  </r>
  <r>
    <n v="1550570"/>
    <x v="31"/>
    <s v="1"/>
    <s v="0010"/>
    <s v="BFC-10"/>
    <s v="PP95"/>
    <s v="ASSEMBLY"/>
    <x v="12"/>
    <d v="2019-09-26T00:00:00"/>
    <d v="1899-12-30T07:29:24"/>
    <d v="2019-10-07T00:00:00"/>
    <d v="1899-12-30T12:23:57"/>
    <n v="14.316000000000001"/>
    <s v="H"/>
    <n v="858.96"/>
    <n v="1"/>
    <s v="MIN"/>
    <s v="CNF  PRT  REL  TECO"/>
  </r>
  <r>
    <n v="1550570"/>
    <x v="3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71"/>
    <x v="31"/>
    <s v="0"/>
    <s v="0010"/>
    <s v="BFC-10"/>
    <s v="PP01"/>
    <s v="ASSEMBLY"/>
    <x v="19"/>
    <d v="2019-09-23T00:00:00"/>
    <d v="1899-12-30T10:21:15"/>
    <d v="2019-09-23T00:00:00"/>
    <d v="1899-12-30T10:32:52"/>
    <n v="5.8170000000000002"/>
    <s v="MIN"/>
    <n v="5.8170000000000002"/>
    <n v="20"/>
    <s v="MIN"/>
    <s v="CNF  PRT  REL  TECO"/>
  </r>
  <r>
    <n v="1550571"/>
    <x v="31"/>
    <s v="0"/>
    <s v="0020"/>
    <s v="BFC-90"/>
    <s v="PP01"/>
    <s v="ASSY IN PROCESS INSPECTION"/>
    <x v="1"/>
    <d v="2019-09-23T00:00:00"/>
    <d v="1899-12-30T10:46:36"/>
    <d v="2019-09-23T00:00:00"/>
    <d v="1899-12-30T10:46:36"/>
    <n v="30"/>
    <s v="MIN"/>
    <n v="30"/>
    <n v="30"/>
    <s v="MIN"/>
    <s v="CNF  ORSP PRT  REL  TECO"/>
  </r>
  <r>
    <n v="1550571"/>
    <x v="31"/>
    <s v="0"/>
    <s v="0030"/>
    <s v="BFC-10"/>
    <s v="PP01"/>
    <s v="ASSEMBLY"/>
    <x v="2"/>
    <d v="2019-09-23T00:00:00"/>
    <d v="1899-12-30T10:50:43"/>
    <d v="2019-09-24T00:00:00"/>
    <d v="1899-12-30T13:37:16"/>
    <n v="10.362"/>
    <s v="H"/>
    <n v="621.72"/>
    <n v="200"/>
    <s v="MIN"/>
    <s v="CNF  PRT  REL  TECO"/>
  </r>
  <r>
    <n v="1550571"/>
    <x v="31"/>
    <s v="0"/>
    <s v="0040"/>
    <s v="BFC-10"/>
    <s v="PP01"/>
    <s v="ASSEMBLY"/>
    <x v="3"/>
    <d v="2019-09-26T00:00:00"/>
    <d v="1899-12-30T07:27:44"/>
    <d v="2019-09-29T00:00:00"/>
    <d v="1899-12-30T17:53:49"/>
    <n v="17.773"/>
    <s v="H"/>
    <n v="1066.3799999999999"/>
    <n v="500"/>
    <s v="MIN"/>
    <s v="CNF  PRT  REL  TECO"/>
  </r>
  <r>
    <n v="1550571"/>
    <x v="31"/>
    <s v="0"/>
    <s v="0050"/>
    <s v="BFC-90"/>
    <s v="PP01"/>
    <s v="ASSY IN PROCESS INSPECTION"/>
    <x v="4"/>
    <d v="2019-09-30T00:00:00"/>
    <d v="1899-12-30T11:54:35"/>
    <d v="2019-09-30T00:00:00"/>
    <d v="1899-12-30T11:54:35"/>
    <n v="20"/>
    <s v="MIN"/>
    <n v="20"/>
    <n v="20"/>
    <s v="MIN"/>
    <s v="CNF  ORSP PRT  REL  TECO"/>
  </r>
  <r>
    <n v="1550571"/>
    <x v="31"/>
    <s v="0"/>
    <s v="0060"/>
    <s v="BFC-90"/>
    <s v="PP01"/>
    <s v="ASSY IN PROCESS INSPECTION"/>
    <x v="5"/>
    <d v="2019-09-30T00:00:00"/>
    <d v="1899-12-30T11:54:55"/>
    <d v="2019-09-30T00:00:00"/>
    <d v="1899-12-30T11:54:55"/>
    <n v="20"/>
    <s v="MIN"/>
    <n v="20"/>
    <n v="20"/>
    <s v="MIN"/>
    <s v="CNF  ORSP PRT  REL  TECO"/>
  </r>
  <r>
    <n v="1550571"/>
    <x v="31"/>
    <s v="0"/>
    <s v="0070"/>
    <s v="PFC-20"/>
    <s v="PP01"/>
    <s v="PAINT"/>
    <x v="6"/>
    <d v="2019-09-30T00:00:00"/>
    <d v="1899-12-30T13:05:53"/>
    <d v="2019-10-01T00:00:00"/>
    <d v="1899-12-30T12:30:41"/>
    <n v="4.3150000000000004"/>
    <s v="H"/>
    <n v="258.90000000000003"/>
    <n v="450"/>
    <s v="MIN"/>
    <s v="CNF  PRT  REL  TECO"/>
  </r>
  <r>
    <n v="1550571"/>
    <x v="31"/>
    <s v="0"/>
    <s v="0080"/>
    <s v="PFC-99"/>
    <s v="PP01"/>
    <s v="PAINT INSPECTION"/>
    <x v="7"/>
    <d v="2019-10-07T00:00:00"/>
    <d v="1899-12-30T12:14:44"/>
    <d v="2019-10-07T00:00:00"/>
    <d v="1899-12-30T12:14:44"/>
    <n v="20"/>
    <s v="MIN"/>
    <n v="20"/>
    <n v="20"/>
    <s v="MIN"/>
    <s v="CNF  ORSP PRT  REL  TECO"/>
  </r>
  <r>
    <n v="1550571"/>
    <x v="3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71"/>
    <x v="31"/>
    <s v="0"/>
    <s v="0100"/>
    <s v="BFC-10"/>
    <s v="PP01"/>
    <s v="ASSEMBLY"/>
    <x v="8"/>
    <d v="2019-10-07T00:00:00"/>
    <d v="1899-12-30T12:25:13"/>
    <d v="2019-10-07T00:00:00"/>
    <d v="1899-12-30T13:29:31"/>
    <n v="32.15"/>
    <s v="MIN"/>
    <n v="32.15"/>
    <n v="40"/>
    <s v="MIN"/>
    <s v="CNF  PRT  REL  TECO"/>
  </r>
  <r>
    <n v="1550571"/>
    <x v="31"/>
    <s v="0"/>
    <s v="0110"/>
    <s v="BFC-90"/>
    <s v="PP01"/>
    <s v="ASSY IN PROCESS INSPECTION"/>
    <x v="9"/>
    <d v="2019-10-07T00:00:00"/>
    <d v="1899-12-30T15:57:35"/>
    <d v="2019-10-07T00:00:00"/>
    <d v="1899-12-30T15:57:35"/>
    <n v="20"/>
    <s v="MIN"/>
    <n v="20"/>
    <n v="20"/>
    <s v="MIN"/>
    <s v="CNF  ORSP PRT  REL  TECO"/>
  </r>
  <r>
    <n v="1550571"/>
    <x v="31"/>
    <s v="0"/>
    <s v="0120"/>
    <s v="BFC-90"/>
    <s v="PP01"/>
    <s v="ASSY IN PROCESS INSPECTION"/>
    <x v="10"/>
    <d v="2019-10-07T00:00:00"/>
    <d v="1899-12-30T15:57:45"/>
    <d v="2019-10-07T00:00:00"/>
    <d v="1899-12-30T15:57:45"/>
    <n v="50"/>
    <s v="MIN"/>
    <n v="50"/>
    <n v="50"/>
    <s v="MIN"/>
    <s v="CNF  ORSP PRT  REL  TECO"/>
  </r>
  <r>
    <n v="1550571"/>
    <x v="31"/>
    <s v="0"/>
    <s v="0130"/>
    <s v="BFC-99"/>
    <s v="PP01"/>
    <s v="FINAL INSPECTION"/>
    <x v="18"/>
    <d v="2019-10-08T00:00:00"/>
    <d v="1899-12-30T12:12:47"/>
    <d v="2019-10-08T00:00:00"/>
    <d v="1899-12-30T12:12:47"/>
    <n v="10"/>
    <s v="MIN"/>
    <n v="10"/>
    <n v="10"/>
    <s v="MIN"/>
    <s v="CNF  ORSP PRT  REL  TECO"/>
  </r>
  <r>
    <n v="1550571"/>
    <x v="31"/>
    <s v="0"/>
    <s v="0140"/>
    <s v="BFC-99"/>
    <s v="PP03"/>
    <s v="FINAL INSPECTION"/>
    <x v="11"/>
    <d v="2019-10-08T00:00:00"/>
    <d v="1899-12-30T16:56:28"/>
    <d v="2019-10-08T00:00:00"/>
    <d v="1899-12-30T16:56:28"/>
    <n v="10"/>
    <s v="MIN"/>
    <n v="10"/>
    <n v="10"/>
    <s v="MIN"/>
    <s v="CNF  ORSP PRT  REL  TECO"/>
  </r>
  <r>
    <n v="1550571"/>
    <x v="31"/>
    <s v="1"/>
    <s v="0010"/>
    <s v="BFC-10"/>
    <s v="PP95"/>
    <s v="ASSEMBLY"/>
    <x v="12"/>
    <d v="2019-09-29T00:00:00"/>
    <d v="1899-12-30T07:42:32"/>
    <d v="2019-09-30T00:00:00"/>
    <d v="1899-12-30T11:08:06"/>
    <n v="5.298"/>
    <s v="H"/>
    <n v="317.88"/>
    <n v="1"/>
    <s v="MIN"/>
    <s v="CNF  PRT  REL  TECO"/>
  </r>
  <r>
    <n v="1550571"/>
    <x v="3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72"/>
    <x v="31"/>
    <s v="0"/>
    <s v="0010"/>
    <s v="BFC-10"/>
    <s v="PP01"/>
    <s v="ASSEMBLY"/>
    <x v="0"/>
    <d v="2019-09-22T00:00:00"/>
    <d v="1899-12-30T09:50:48"/>
    <d v="2019-09-22T00:00:00"/>
    <d v="1899-12-30T10:13:25"/>
    <n v="11.317"/>
    <s v="MIN"/>
    <n v="11.317"/>
    <n v="20"/>
    <s v="MIN"/>
    <s v="CNF  PRT  REL  TECO"/>
  </r>
  <r>
    <n v="1550572"/>
    <x v="31"/>
    <s v="0"/>
    <s v="0020"/>
    <s v="BFC-90"/>
    <s v="PP01"/>
    <s v="ASSY IN PROCESS INSPECTION"/>
    <x v="1"/>
    <d v="2019-09-22T00:00:00"/>
    <d v="1899-12-30T10:56:24"/>
    <d v="2019-09-22T00:00:00"/>
    <d v="1899-12-30T10:56:24"/>
    <n v="30"/>
    <s v="MIN"/>
    <n v="30"/>
    <n v="30"/>
    <s v="MIN"/>
    <s v="CNF  ORSP PRT  REL  TECO"/>
  </r>
  <r>
    <n v="1550572"/>
    <x v="31"/>
    <s v="0"/>
    <s v="0030"/>
    <s v="BFC-10"/>
    <s v="PP01"/>
    <s v="ASSEMBLY"/>
    <x v="2"/>
    <d v="2019-09-22T00:00:00"/>
    <d v="1899-12-30T11:00:03"/>
    <d v="2019-09-23T00:00:00"/>
    <d v="1899-12-30T10:48:23"/>
    <n v="4.4630000000000001"/>
    <s v="H"/>
    <n v="267.78000000000003"/>
    <n v="200"/>
    <s v="MIN"/>
    <s v="CNF  PRT  REL  TECO"/>
  </r>
  <r>
    <n v="1550572"/>
    <x v="31"/>
    <s v="0"/>
    <s v="0040"/>
    <s v="BFC-10"/>
    <s v="PP01"/>
    <s v="ASSEMBLY"/>
    <x v="3"/>
    <d v="2019-09-29T00:00:00"/>
    <d v="1899-12-30T09:48:48"/>
    <d v="2019-09-30T00:00:00"/>
    <d v="1899-12-30T17:54:18"/>
    <n v="13.423"/>
    <s v="H"/>
    <n v="805.38"/>
    <n v="500"/>
    <s v="MIN"/>
    <s v="CNF  PRT  REL  TECO"/>
  </r>
  <r>
    <n v="1550572"/>
    <x v="31"/>
    <s v="0"/>
    <s v="0050"/>
    <s v="BFC-90"/>
    <s v="PP01"/>
    <s v="ASSY IN PROCESS INSPECTION"/>
    <x v="4"/>
    <d v="2019-10-01T00:00:00"/>
    <d v="1899-12-30T14:09:37"/>
    <d v="2019-10-01T00:00:00"/>
    <d v="1899-12-30T14:09:37"/>
    <n v="20"/>
    <s v="MIN"/>
    <n v="20"/>
    <n v="20"/>
    <s v="MIN"/>
    <s v="CNF  ORSP PRT  REL  TECO"/>
  </r>
  <r>
    <n v="1550572"/>
    <x v="31"/>
    <s v="0"/>
    <s v="0060"/>
    <s v="BFC-90"/>
    <s v="PP01"/>
    <s v="ASSY IN PROCESS INSPECTION"/>
    <x v="5"/>
    <d v="2019-10-01T00:00:00"/>
    <d v="1899-12-30T14:09:49"/>
    <d v="2019-10-01T00:00:00"/>
    <d v="1899-12-30T14:09:49"/>
    <n v="20"/>
    <s v="MIN"/>
    <n v="20"/>
    <n v="20"/>
    <s v="MIN"/>
    <s v="CNF  ORSP PRT  REL  TECO"/>
  </r>
  <r>
    <n v="1550572"/>
    <x v="31"/>
    <s v="0"/>
    <s v="0070"/>
    <s v="PFC-20"/>
    <s v="PP01"/>
    <s v="PAINT"/>
    <x v="6"/>
    <d v="2019-10-01T00:00:00"/>
    <d v="1899-12-30T14:21:00"/>
    <d v="2019-10-02T00:00:00"/>
    <d v="1899-12-30T03:36:05"/>
    <n v="5.5229999999999997"/>
    <s v="H"/>
    <n v="331.38"/>
    <n v="450"/>
    <s v="MIN"/>
    <s v="CNF  PRT  REL  TECO"/>
  </r>
  <r>
    <n v="1550572"/>
    <x v="31"/>
    <s v="0"/>
    <s v="0080"/>
    <s v="PFC-99"/>
    <s v="PP01"/>
    <s v="PAINT INSPECTION"/>
    <x v="7"/>
    <d v="2019-10-02T00:00:00"/>
    <d v="1899-12-30T08:49:57"/>
    <d v="2019-10-02T00:00:00"/>
    <d v="1899-12-30T08:49:57"/>
    <n v="20"/>
    <s v="MIN"/>
    <n v="20"/>
    <n v="20"/>
    <s v="MIN"/>
    <s v="CNF  ORSP PRT  REL  TECO"/>
  </r>
  <r>
    <n v="1550572"/>
    <x v="3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72"/>
    <x v="31"/>
    <s v="0"/>
    <s v="0100"/>
    <s v="BFC-10"/>
    <s v="PP01"/>
    <s v="ASSEMBLY"/>
    <x v="8"/>
    <d v="2019-10-03T00:00:00"/>
    <d v="1899-12-30T11:14:56"/>
    <d v="2019-10-03T00:00:00"/>
    <d v="1899-12-30T15:43:06"/>
    <n v="4.4690000000000003"/>
    <s v="H"/>
    <n v="268.14000000000004"/>
    <n v="40"/>
    <s v="MIN"/>
    <s v="CNF  PRT  REL  TECO"/>
  </r>
  <r>
    <n v="1550572"/>
    <x v="31"/>
    <s v="0"/>
    <s v="0110"/>
    <s v="BFC-90"/>
    <s v="PP01"/>
    <s v="ASSY IN PROCESS INSPECTION"/>
    <x v="9"/>
    <d v="2019-10-07T00:00:00"/>
    <d v="1899-12-30T15:57:57"/>
    <d v="2019-10-07T00:00:00"/>
    <d v="1899-12-30T15:57:57"/>
    <n v="20"/>
    <s v="MIN"/>
    <n v="20"/>
    <n v="20"/>
    <s v="MIN"/>
    <s v="CNF  ORSP PRT  REL  TECO"/>
  </r>
  <r>
    <n v="1550572"/>
    <x v="31"/>
    <s v="0"/>
    <s v="0120"/>
    <s v="BFC-90"/>
    <s v="PP01"/>
    <s v="ASSY IN PROCESS INSPECTION"/>
    <x v="10"/>
    <d v="2019-10-07T00:00:00"/>
    <d v="1899-12-30T15:58:04"/>
    <d v="2019-10-07T00:00:00"/>
    <d v="1899-12-30T15:58:04"/>
    <n v="50"/>
    <s v="MIN"/>
    <n v="50"/>
    <n v="50"/>
    <s v="MIN"/>
    <s v="CNF  ORSP PRT  REL  TECO"/>
  </r>
  <r>
    <n v="1550572"/>
    <x v="31"/>
    <s v="0"/>
    <s v="0130"/>
    <s v="BFC-99"/>
    <s v="PP01"/>
    <s v="FINAL INSPECTION"/>
    <x v="18"/>
    <d v="2019-10-08T00:00:00"/>
    <d v="1899-12-30T12:13:04"/>
    <d v="2019-10-08T00:00:00"/>
    <d v="1899-12-30T12:13:04"/>
    <n v="10"/>
    <s v="MIN"/>
    <n v="10"/>
    <n v="10"/>
    <s v="MIN"/>
    <s v="CNF  ORSP PRT  REL  TECO"/>
  </r>
  <r>
    <n v="1550572"/>
    <x v="31"/>
    <s v="0"/>
    <s v="0140"/>
    <s v="BFC-99"/>
    <s v="PP03"/>
    <s v="FINAL INSPECTION"/>
    <x v="11"/>
    <d v="2019-10-08T00:00:00"/>
    <d v="1899-12-30T16:56:41"/>
    <d v="2019-10-08T00:00:00"/>
    <d v="1899-12-30T16:56:41"/>
    <n v="10"/>
    <s v="MIN"/>
    <n v="10"/>
    <n v="10"/>
    <s v="MIN"/>
    <s v="CNF  ORSP PRT  REL  TECO"/>
  </r>
  <r>
    <n v="1550572"/>
    <x v="31"/>
    <s v="1"/>
    <s v="0010"/>
    <s v="BFC-10"/>
    <s v="PP95"/>
    <s v="ASSEMBLY"/>
    <x v="12"/>
    <d v="2019-09-26T00:00:00"/>
    <d v="1899-12-30T13:04:41"/>
    <d v="2019-09-30T00:00:00"/>
    <d v="1899-12-30T14:26:37"/>
    <n v="18.603999999999999"/>
    <s v="H"/>
    <n v="1116.24"/>
    <n v="1"/>
    <s v="MIN"/>
    <s v="CNF  PRT  REL  TECO"/>
  </r>
  <r>
    <n v="1550572"/>
    <x v="3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0573"/>
    <x v="31"/>
    <s v="0"/>
    <s v="0010"/>
    <s v="BFC-10"/>
    <s v="PP01"/>
    <s v="ASSEMBLY"/>
    <x v="0"/>
    <d v="2019-09-23T00:00:00"/>
    <d v="1899-12-30T10:21:53"/>
    <d v="2019-09-23T00:00:00"/>
    <d v="1899-12-30T10:33:17"/>
    <n v="5.7"/>
    <s v="MIN"/>
    <n v="5.7"/>
    <n v="20"/>
    <s v="MIN"/>
    <s v="CNF  PRT  REL  TECO"/>
  </r>
  <r>
    <n v="1550573"/>
    <x v="31"/>
    <s v="0"/>
    <s v="0020"/>
    <s v="BFC-90"/>
    <s v="PP01"/>
    <s v="ASSY IN PROCESS INSPECTION"/>
    <x v="1"/>
    <d v="2019-09-23T00:00:00"/>
    <d v="1899-12-30T10:46:57"/>
    <d v="2019-09-23T00:00:00"/>
    <d v="1899-12-30T10:46:57"/>
    <n v="30"/>
    <s v="MIN"/>
    <n v="30"/>
    <n v="30"/>
    <s v="MIN"/>
    <s v="CNF  ORSP PRT  REL  TECO"/>
  </r>
  <r>
    <n v="1550573"/>
    <x v="31"/>
    <s v="0"/>
    <s v="0030"/>
    <s v="BFC-10"/>
    <s v="PP01"/>
    <s v="ASSEMBLY"/>
    <x v="2"/>
    <d v="2019-09-23T00:00:00"/>
    <d v="1899-12-30T10:48:47"/>
    <d v="2019-09-24T00:00:00"/>
    <d v="1899-12-30T12:14:14"/>
    <n v="6.2539999999999996"/>
    <s v="H"/>
    <n v="375.23999999999995"/>
    <n v="200"/>
    <s v="MIN"/>
    <s v="CNF  PRT  REL  TECO"/>
  </r>
  <r>
    <n v="1550573"/>
    <x v="31"/>
    <s v="0"/>
    <s v="0040"/>
    <s v="BFC-10"/>
    <s v="PP01"/>
    <s v="ASSEMBLY"/>
    <x v="3"/>
    <d v="2019-09-25T00:00:00"/>
    <d v="1899-12-30T07:45:41"/>
    <d v="2019-09-30T00:00:00"/>
    <d v="1899-12-30T08:54:20"/>
    <n v="25.423999999999999"/>
    <s v="H"/>
    <n v="1525.44"/>
    <n v="500"/>
    <s v="MIN"/>
    <s v="CNF  PRT  REL  TECO"/>
  </r>
  <r>
    <n v="1550573"/>
    <x v="31"/>
    <s v="0"/>
    <s v="0050"/>
    <s v="BFC-90"/>
    <s v="PP01"/>
    <s v="ASSY IN PROCESS INSPECTION"/>
    <x v="4"/>
    <d v="2019-09-30T00:00:00"/>
    <d v="1899-12-30T11:56:42"/>
    <d v="2019-09-30T00:00:00"/>
    <d v="1899-12-30T11:56:42"/>
    <n v="20"/>
    <s v="MIN"/>
    <n v="20"/>
    <n v="20"/>
    <s v="MIN"/>
    <s v="CNF  ORSP PRT  REL  TECO"/>
  </r>
  <r>
    <n v="1550573"/>
    <x v="31"/>
    <s v="0"/>
    <s v="0060"/>
    <s v="BFC-90"/>
    <s v="PP01"/>
    <s v="ASSY IN PROCESS INSPECTION"/>
    <x v="5"/>
    <d v="2019-09-30T00:00:00"/>
    <d v="1899-12-30T11:56:59"/>
    <d v="2019-09-30T00:00:00"/>
    <d v="1899-12-30T11:56:59"/>
    <n v="20"/>
    <s v="MIN"/>
    <n v="20"/>
    <n v="20"/>
    <s v="MIN"/>
    <s v="CNF  ORSP PRT  REL  TECO"/>
  </r>
  <r>
    <n v="1550573"/>
    <x v="31"/>
    <s v="0"/>
    <s v="0070"/>
    <s v="PFC-20"/>
    <s v="PP01"/>
    <s v="PAINT"/>
    <x v="6"/>
    <d v="2019-09-30T00:00:00"/>
    <d v="1899-12-30T14:00:09"/>
    <d v="2019-10-01T00:00:00"/>
    <d v="1899-12-30T12:30:41"/>
    <n v="338.976"/>
    <s v="MIN"/>
    <n v="338.976"/>
    <n v="450"/>
    <s v="MIN"/>
    <s v="CNF  PRT  REL  TECO"/>
  </r>
  <r>
    <n v="1550573"/>
    <x v="31"/>
    <s v="0"/>
    <s v="0080"/>
    <s v="PFC-99"/>
    <s v="PP01"/>
    <s v="PAINT INSPECTION"/>
    <x v="7"/>
    <d v="2019-10-07T00:00:00"/>
    <d v="1899-12-30T12:15:05"/>
    <d v="2019-10-07T00:00:00"/>
    <d v="1899-12-30T12:15:05"/>
    <n v="20"/>
    <s v="MIN"/>
    <n v="20"/>
    <n v="20"/>
    <s v="MIN"/>
    <s v="CNF  ORSP PRT  REL  TECO"/>
  </r>
  <r>
    <n v="1550573"/>
    <x v="3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0573"/>
    <x v="31"/>
    <s v="0"/>
    <s v="0100"/>
    <s v="BFC-10"/>
    <s v="PP01"/>
    <s v="ASSEMBLY"/>
    <x v="8"/>
    <d v="2019-10-07T00:00:00"/>
    <d v="1899-12-30T12:25:13"/>
    <d v="2019-10-07T00:00:00"/>
    <d v="1899-12-30T13:29:31"/>
    <n v="32.15"/>
    <s v="MIN"/>
    <n v="32.15"/>
    <n v="40"/>
    <s v="MIN"/>
    <s v="CNF  PRT  REL  TECO"/>
  </r>
  <r>
    <n v="1550573"/>
    <x v="31"/>
    <s v="0"/>
    <s v="0110"/>
    <s v="BFC-90"/>
    <s v="PP01"/>
    <s v="ASSY IN PROCESS INSPECTION"/>
    <x v="9"/>
    <d v="2019-10-07T00:00:00"/>
    <d v="1899-12-30T15:58:14"/>
    <d v="2019-10-07T00:00:00"/>
    <d v="1899-12-30T15:58:14"/>
    <n v="20"/>
    <s v="MIN"/>
    <n v="20"/>
    <n v="20"/>
    <s v="MIN"/>
    <s v="CNF  ORSP PRT  REL  TECO"/>
  </r>
  <r>
    <n v="1550573"/>
    <x v="31"/>
    <s v="0"/>
    <s v="0120"/>
    <s v="BFC-90"/>
    <s v="PP01"/>
    <s v="ASSY IN PROCESS INSPECTION"/>
    <x v="10"/>
    <d v="2019-10-07T00:00:00"/>
    <d v="1899-12-30T15:58:22"/>
    <d v="2019-10-07T00:00:00"/>
    <d v="1899-12-30T15:58:22"/>
    <n v="50"/>
    <s v="MIN"/>
    <n v="50"/>
    <n v="50"/>
    <s v="MIN"/>
    <s v="CNF  ORSP PRT  REL  TECO"/>
  </r>
  <r>
    <n v="1550573"/>
    <x v="31"/>
    <s v="0"/>
    <s v="0130"/>
    <s v="BFC-99"/>
    <s v="PP01"/>
    <s v="FINAL INSPECTION"/>
    <x v="18"/>
    <d v="2019-10-08T00:00:00"/>
    <d v="1899-12-30T12:13:14"/>
    <d v="2019-10-08T00:00:00"/>
    <d v="1899-12-30T12:13:14"/>
    <n v="10"/>
    <s v="MIN"/>
    <n v="10"/>
    <n v="10"/>
    <s v="MIN"/>
    <s v="CNF  ORSP PRT  REL  TECO"/>
  </r>
  <r>
    <n v="1550573"/>
    <x v="31"/>
    <s v="0"/>
    <s v="0140"/>
    <s v="BFC-99"/>
    <s v="PP03"/>
    <s v="FINAL INSPECTION"/>
    <x v="11"/>
    <d v="2019-10-08T00:00:00"/>
    <d v="1899-12-30T16:56:53"/>
    <d v="2019-10-08T00:00:00"/>
    <d v="1899-12-30T16:56:53"/>
    <n v="10"/>
    <s v="MIN"/>
    <n v="10"/>
    <n v="10"/>
    <s v="MIN"/>
    <s v="CNF  ORSP PRT  REL  TECO"/>
  </r>
  <r>
    <n v="1550573"/>
    <x v="31"/>
    <s v="1"/>
    <s v="0010"/>
    <s v="BFC-10"/>
    <s v="PP95"/>
    <s v="ASSEMBLY"/>
    <x v="12"/>
    <d v="2019-09-26T00:00:00"/>
    <d v="1899-12-30T12:09:23"/>
    <d v="2019-09-30T00:00:00"/>
    <d v="1899-12-30T12:00:22"/>
    <n v="17.126999999999999"/>
    <s v="H"/>
    <n v="1027.6199999999999"/>
    <n v="1"/>
    <s v="MIN"/>
    <s v="CNF  PRT  REL  TECO"/>
  </r>
  <r>
    <n v="1550573"/>
    <x v="3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195"/>
    <x v="31"/>
    <s v="0"/>
    <s v="0010"/>
    <s v="BFC-10"/>
    <s v="PP01"/>
    <s v="ASSEMBLY"/>
    <x v="0"/>
    <d v="2019-09-25T00:00:00"/>
    <d v="1899-12-30T11:13:53"/>
    <d v="2019-09-25T00:00:00"/>
    <d v="1899-12-30T11:31:17"/>
    <n v="8.6999999999999993"/>
    <s v="MIN"/>
    <n v="8.6999999999999993"/>
    <n v="20"/>
    <s v="MIN"/>
    <s v="CNF  PRT  REL  TECO"/>
  </r>
  <r>
    <n v="1552195"/>
    <x v="31"/>
    <s v="0"/>
    <s v="0020"/>
    <s v="BFC-90"/>
    <s v="PP01"/>
    <s v="ASSY IN PROCESS INSPECTION"/>
    <x v="1"/>
    <d v="2019-09-25T00:00:00"/>
    <d v="1899-12-30T12:06:50"/>
    <d v="2019-09-25T00:00:00"/>
    <d v="1899-12-30T12:06:50"/>
    <n v="30"/>
    <s v="MIN"/>
    <n v="30"/>
    <n v="30"/>
    <s v="MIN"/>
    <s v="CNF  ORSP PRT  REL  TECO"/>
  </r>
  <r>
    <n v="1552195"/>
    <x v="31"/>
    <s v="0"/>
    <s v="0030"/>
    <s v="BFC-10"/>
    <s v="PP01"/>
    <s v="ASSEMBLY"/>
    <x v="2"/>
    <d v="2019-09-26T00:00:00"/>
    <d v="1899-12-30T07:39:45"/>
    <d v="2019-09-26T00:00:00"/>
    <d v="1899-12-30T11:29:10"/>
    <n v="3.8239999999999998"/>
    <s v="H"/>
    <n v="229.44"/>
    <n v="200"/>
    <s v="MIN"/>
    <s v="CNF  PRT  REL  TECO"/>
  </r>
  <r>
    <n v="1552195"/>
    <x v="31"/>
    <s v="0"/>
    <s v="0040"/>
    <s v="BFC-10"/>
    <s v="PP01"/>
    <s v="ASSEMBLY"/>
    <x v="3"/>
    <d v="2019-09-29T00:00:00"/>
    <d v="1899-12-30T07:48:43"/>
    <d v="2019-10-06T00:00:00"/>
    <d v="1899-12-30T14:23:03"/>
    <n v="86730"/>
    <s v="S"/>
    <n v="1445.5"/>
    <n v="500"/>
    <s v="MIN"/>
    <s v="CNF  PRT  REL  TECO"/>
  </r>
  <r>
    <n v="1552195"/>
    <x v="31"/>
    <s v="0"/>
    <s v="0050"/>
    <s v="BFC-90"/>
    <s v="PP01"/>
    <s v="ASSY IN PROCESS INSPECTION"/>
    <x v="4"/>
    <d v="2019-10-06T00:00:00"/>
    <d v="1899-12-30T14:33:45"/>
    <d v="2019-10-06T00:00:00"/>
    <d v="1899-12-30T14:33:45"/>
    <n v="20"/>
    <s v="MIN"/>
    <n v="20"/>
    <n v="20"/>
    <s v="MIN"/>
    <s v="CNF  ORSP PRT  REL  TECO"/>
  </r>
  <r>
    <n v="1552195"/>
    <x v="31"/>
    <s v="0"/>
    <s v="0060"/>
    <s v="BFC-90"/>
    <s v="PP01"/>
    <s v="ASSY IN PROCESS INSPECTION"/>
    <x v="5"/>
    <d v="2019-10-06T00:00:00"/>
    <d v="1899-12-30T14:34:13"/>
    <d v="2019-10-06T00:00:00"/>
    <d v="1899-12-30T14:34:13"/>
    <n v="20"/>
    <s v="MIN"/>
    <n v="20"/>
    <n v="20"/>
    <s v="MIN"/>
    <s v="CNF  ORSP PRT  REL  TECO"/>
  </r>
  <r>
    <n v="1552195"/>
    <x v="31"/>
    <s v="0"/>
    <s v="0070"/>
    <s v="PFC-20"/>
    <s v="PP01"/>
    <s v="PAINT"/>
    <x v="6"/>
    <d v="2019-10-06T00:00:00"/>
    <d v="1899-12-30T15:38:08"/>
    <d v="2019-10-08T00:00:00"/>
    <d v="1899-12-30T01:02:26"/>
    <n v="367.19900000000001"/>
    <s v="MIN"/>
    <n v="367.19900000000001"/>
    <n v="450"/>
    <s v="MIN"/>
    <s v="CNF  PRT  REL  TECO"/>
  </r>
  <r>
    <n v="1552195"/>
    <x v="31"/>
    <s v="0"/>
    <s v="0080"/>
    <s v="PFC-99"/>
    <s v="PP01"/>
    <s v="PAINT INSPECTION"/>
    <x v="7"/>
    <d v="2019-10-08T00:00:00"/>
    <d v="1899-12-30T09:48:36"/>
    <d v="2019-10-08T00:00:00"/>
    <d v="1899-12-30T09:48:36"/>
    <n v="20"/>
    <s v="MIN"/>
    <n v="20"/>
    <n v="20"/>
    <s v="MIN"/>
    <s v="CNF  ORSP PRT  REL  TECO"/>
  </r>
  <r>
    <n v="1552195"/>
    <x v="31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195"/>
    <x v="31"/>
    <s v="0"/>
    <s v="0100"/>
    <s v="BFC-10"/>
    <s v="PP01"/>
    <s v="ASSEMBLY"/>
    <x v="8"/>
    <d v="2019-10-08T00:00:00"/>
    <d v="1899-12-30T11:42:27"/>
    <d v="2019-10-08T00:00:00"/>
    <d v="1899-12-30T12:02:00"/>
    <n v="19.55"/>
    <s v="MIN"/>
    <n v="19.55"/>
    <n v="40"/>
    <s v="MIN"/>
    <s v="CNF  PRT  REL  TECO"/>
  </r>
  <r>
    <n v="1552195"/>
    <x v="31"/>
    <s v="0"/>
    <s v="0110"/>
    <s v="BFC-90"/>
    <s v="PP01"/>
    <s v="ASSY IN PROCESS INSPECTION"/>
    <x v="9"/>
    <d v="2019-10-09T00:00:00"/>
    <d v="1899-12-30T13:41:50"/>
    <d v="2019-10-09T00:00:00"/>
    <d v="1899-12-30T13:41:50"/>
    <n v="20"/>
    <s v="MIN"/>
    <n v="20"/>
    <n v="20"/>
    <s v="MIN"/>
    <s v="CNF  ORSP PRT  REL  TECO"/>
  </r>
  <r>
    <n v="1552195"/>
    <x v="31"/>
    <s v="0"/>
    <s v="0120"/>
    <s v="BFC-90"/>
    <s v="PP01"/>
    <s v="ASSY IN PROCESS INSPECTION"/>
    <x v="10"/>
    <d v="2019-10-09T00:00:00"/>
    <d v="1899-12-30T13:42:01"/>
    <d v="2019-10-09T00:00:00"/>
    <d v="1899-12-30T13:42:01"/>
    <n v="50"/>
    <s v="MIN"/>
    <n v="50"/>
    <n v="50"/>
    <s v="MIN"/>
    <s v="CNF  ORSP PRT  REL  TECO"/>
  </r>
  <r>
    <n v="1552195"/>
    <x v="31"/>
    <s v="0"/>
    <s v="0130"/>
    <s v="BFC-99"/>
    <s v="PP01"/>
    <s v="FINAL INSPECTION"/>
    <x v="18"/>
    <d v="2019-10-09T00:00:00"/>
    <d v="1899-12-30T13:42:11"/>
    <d v="2019-10-09T00:00:00"/>
    <d v="1899-12-30T13:42:11"/>
    <n v="10"/>
    <s v="MIN"/>
    <n v="10"/>
    <n v="10"/>
    <s v="MIN"/>
    <s v="CNF  ORSP PRT  REL  TECO"/>
  </r>
  <r>
    <n v="1552195"/>
    <x v="31"/>
    <s v="0"/>
    <s v="0140"/>
    <s v="BFC-99"/>
    <s v="PP03"/>
    <s v="FINAL INSPECTION"/>
    <x v="11"/>
    <d v="2019-10-13T00:00:00"/>
    <d v="1899-12-30T08:43:23"/>
    <d v="2019-10-13T00:00:00"/>
    <d v="1899-12-30T08:43:23"/>
    <n v="10"/>
    <s v="MIN"/>
    <n v="10"/>
    <n v="10"/>
    <s v="MIN"/>
    <s v="CNF  ORSP PRT  REL  TECO"/>
  </r>
  <r>
    <n v="1552195"/>
    <x v="31"/>
    <s v="1"/>
    <s v="0010"/>
    <s v="BFC-10"/>
    <s v="PP95"/>
    <s v="ASSEMBLY"/>
    <x v="12"/>
    <d v="2019-09-30T00:00:00"/>
    <d v="1899-12-30T12:10:16"/>
    <d v="2019-10-08T00:00:00"/>
    <d v="1899-12-30T16:07:21"/>
    <n v="553.76"/>
    <s v="MIN"/>
    <n v="553.76"/>
    <n v="1"/>
    <s v="MIN"/>
    <s v="CNF  PRT  REL  TECO"/>
  </r>
  <r>
    <n v="1552195"/>
    <x v="31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196"/>
    <x v="32"/>
    <s v="0"/>
    <s v="0010"/>
    <s v="BFC-10"/>
    <s v="PP01"/>
    <s v="ASSEMBLY"/>
    <x v="0"/>
    <d v="2019-09-26T00:00:00"/>
    <d v="1899-12-30T11:29:32"/>
    <d v="2019-09-26T00:00:00"/>
    <d v="1899-12-30T11:47:54"/>
    <n v="18.367000000000001"/>
    <s v="MIN"/>
    <n v="18.367000000000001"/>
    <n v="20"/>
    <s v="MIN"/>
    <s v="CNF  PRT  REL  TECO"/>
  </r>
  <r>
    <n v="1552196"/>
    <x v="32"/>
    <s v="0"/>
    <s v="0020"/>
    <s v="BFC-90"/>
    <s v="PP01"/>
    <s v="ASSY IN PROCESS INSPECTION"/>
    <x v="1"/>
    <d v="2019-09-26T00:00:00"/>
    <d v="1899-12-30T12:02:47"/>
    <d v="2019-09-26T00:00:00"/>
    <d v="1899-12-30T12:02:47"/>
    <n v="30"/>
    <s v="MIN"/>
    <n v="30"/>
    <n v="30"/>
    <s v="MIN"/>
    <s v="CNF  ORSP PRT  REL  TECO"/>
  </r>
  <r>
    <n v="1552196"/>
    <x v="32"/>
    <s v="0"/>
    <s v="0030"/>
    <s v="BFC-10"/>
    <s v="PP01"/>
    <s v="ASSEMBLY"/>
    <x v="2"/>
    <d v="2019-09-26T00:00:00"/>
    <d v="1899-12-30T13:21:02"/>
    <d v="2019-09-29T00:00:00"/>
    <d v="1899-12-30T12:19:01"/>
    <n v="7.07"/>
    <s v="H"/>
    <n v="424.20000000000005"/>
    <n v="200"/>
    <s v="MIN"/>
    <s v="CNF  PRT  REL  TECO"/>
  </r>
  <r>
    <n v="1552196"/>
    <x v="32"/>
    <s v="0"/>
    <s v="0040"/>
    <s v="BFC-10"/>
    <s v="PP01"/>
    <s v="ASSEMBLY"/>
    <x v="3"/>
    <d v="2019-10-01T00:00:00"/>
    <d v="1899-12-30T07:35:55"/>
    <d v="2019-10-02T00:00:00"/>
    <d v="1899-12-30T17:54:18"/>
    <n v="14.523"/>
    <s v="H"/>
    <n v="871.38"/>
    <n v="500"/>
    <s v="MIN"/>
    <s v="CNF  PRT  REL  TECO"/>
  </r>
  <r>
    <n v="1552196"/>
    <x v="32"/>
    <s v="0"/>
    <s v="0050"/>
    <s v="BFC-90"/>
    <s v="PP01"/>
    <s v="ASSY IN PROCESS INSPECTION"/>
    <x v="4"/>
    <d v="2019-10-06T00:00:00"/>
    <d v="1899-12-30T14:08:50"/>
    <d v="2019-10-06T00:00:00"/>
    <d v="1899-12-30T14:08:50"/>
    <n v="20"/>
    <s v="MIN"/>
    <n v="20"/>
    <n v="20"/>
    <s v="MIN"/>
    <s v="CNF  ORSP PRT  REL  TECO"/>
  </r>
  <r>
    <n v="1552196"/>
    <x v="32"/>
    <s v="0"/>
    <s v="0060"/>
    <s v="BFC-90"/>
    <s v="PP01"/>
    <s v="ASSY IN PROCESS INSPECTION"/>
    <x v="5"/>
    <d v="2019-10-06T00:00:00"/>
    <d v="1899-12-30T14:09:07"/>
    <d v="2019-10-06T00:00:00"/>
    <d v="1899-12-30T14:09:07"/>
    <n v="20"/>
    <s v="MIN"/>
    <n v="20"/>
    <n v="20"/>
    <s v="MIN"/>
    <s v="CNF  ORSP PRT  REL  TECO"/>
  </r>
  <r>
    <n v="1552196"/>
    <x v="32"/>
    <s v="0"/>
    <s v="0070"/>
    <s v="PFC-20"/>
    <s v="PP01"/>
    <s v="PAINT"/>
    <x v="6"/>
    <d v="2019-10-06T00:00:00"/>
    <d v="1899-12-30T15:56:04"/>
    <d v="2019-10-07T00:00:00"/>
    <d v="1899-12-30T23:50:01"/>
    <n v="7.1139999999999999"/>
    <s v="H"/>
    <n v="426.84"/>
    <n v="450"/>
    <s v="MIN"/>
    <s v="CNF  PRT  REL  TECO"/>
  </r>
  <r>
    <n v="1552196"/>
    <x v="32"/>
    <s v="0"/>
    <s v="0080"/>
    <s v="PFC-99"/>
    <s v="PP01"/>
    <s v="PAINT INSPECTION"/>
    <x v="7"/>
    <d v="2019-10-08T00:00:00"/>
    <d v="1899-12-30T09:48:58"/>
    <d v="2019-10-08T00:00:00"/>
    <d v="1899-12-30T09:48:58"/>
    <n v="20"/>
    <s v="MIN"/>
    <n v="20"/>
    <n v="20"/>
    <s v="MIN"/>
    <s v="CNF  ORSP PRT  REL  TECO"/>
  </r>
  <r>
    <n v="1552196"/>
    <x v="3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196"/>
    <x v="32"/>
    <s v="0"/>
    <s v="0100"/>
    <s v="BFC-10"/>
    <s v="PP01"/>
    <s v="ASSEMBLY"/>
    <x v="8"/>
    <d v="2019-10-08T00:00:00"/>
    <d v="1899-12-30T12:03:51"/>
    <d v="2019-10-08T00:00:00"/>
    <d v="1899-12-30T13:08:32"/>
    <n v="1.0780000000000001"/>
    <s v="H"/>
    <n v="64.680000000000007"/>
    <n v="40"/>
    <s v="MIN"/>
    <s v="CNF  PRT  REL  TECO"/>
  </r>
  <r>
    <n v="1552196"/>
    <x v="32"/>
    <s v="0"/>
    <s v="0110"/>
    <s v="BFC-90"/>
    <s v="PP01"/>
    <s v="ASSY IN PROCESS INSPECTION"/>
    <x v="9"/>
    <d v="2019-10-09T00:00:00"/>
    <d v="1899-12-30T07:57:10"/>
    <d v="2019-10-09T00:00:00"/>
    <d v="1899-12-30T07:57:10"/>
    <n v="20"/>
    <s v="MIN"/>
    <n v="20"/>
    <n v="20"/>
    <s v="MIN"/>
    <s v="CNF  ORSP PRT  REL  TECO"/>
  </r>
  <r>
    <n v="1552196"/>
    <x v="32"/>
    <s v="0"/>
    <s v="0120"/>
    <s v="BFC-90"/>
    <s v="PP01"/>
    <s v="ASSY IN PROCESS INSPECTION"/>
    <x v="10"/>
    <d v="2019-10-09T00:00:00"/>
    <d v="1899-12-30T07:57:20"/>
    <d v="2019-10-09T00:00:00"/>
    <d v="1899-12-30T07:57:20"/>
    <n v="50"/>
    <s v="MIN"/>
    <n v="50"/>
    <n v="50"/>
    <s v="MIN"/>
    <s v="CNF  ORSP PRT  REL  TECO"/>
  </r>
  <r>
    <n v="1552196"/>
    <x v="32"/>
    <s v="0"/>
    <s v="0130"/>
    <s v="BFC-99"/>
    <s v="PP01"/>
    <s v="FINAL INSPECTION"/>
    <x v="18"/>
    <d v="2019-10-10T00:00:00"/>
    <d v="1899-12-30T10:46:12"/>
    <d v="2019-10-10T00:00:00"/>
    <d v="1899-12-30T10:46:12"/>
    <n v="10"/>
    <s v="MIN"/>
    <n v="10"/>
    <n v="10"/>
    <s v="MIN"/>
    <s v="CNF  ORSP PRT  REL  TECO"/>
  </r>
  <r>
    <n v="1552196"/>
    <x v="32"/>
    <s v="0"/>
    <s v="0140"/>
    <s v="BFC-99"/>
    <s v="PP03"/>
    <s v="FINAL INSPECTION"/>
    <x v="11"/>
    <d v="2019-10-13T00:00:00"/>
    <d v="1899-12-30T08:20:09"/>
    <d v="2019-10-13T00:00:00"/>
    <d v="1899-12-30T08:20:09"/>
    <n v="10"/>
    <s v="MIN"/>
    <n v="10"/>
    <n v="10"/>
    <s v="MIN"/>
    <s v="CNF  ORSP PRT  REL  TECO"/>
  </r>
  <r>
    <n v="1552196"/>
    <x v="32"/>
    <s v="1"/>
    <s v="0010"/>
    <s v="BFC-10"/>
    <s v="PP95"/>
    <s v="ASSEMBLY"/>
    <x v="12"/>
    <d v="2019-10-02T00:00:00"/>
    <d v="1899-12-30T07:27:31"/>
    <d v="2019-10-03T00:00:00"/>
    <d v="1899-12-30T09:43:29"/>
    <n v="4.7569999999999997"/>
    <s v="H"/>
    <n v="285.41999999999996"/>
    <n v="1"/>
    <s v="MIN"/>
    <s v="CNF  PRT  REL  TECO"/>
  </r>
  <r>
    <n v="1552196"/>
    <x v="3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197"/>
    <x v="32"/>
    <s v="0"/>
    <s v="0010"/>
    <s v="BFC-10"/>
    <s v="PP01"/>
    <s v="ASSEMBLY"/>
    <x v="0"/>
    <d v="2019-09-25T00:00:00"/>
    <d v="1899-12-30T11:31:46"/>
    <d v="2019-09-25T00:00:00"/>
    <d v="1899-12-30T11:48:13"/>
    <n v="16.45"/>
    <s v="MIN"/>
    <n v="16.45"/>
    <n v="20"/>
    <s v="MIN"/>
    <s v="CNF  PRT  REL  TECO"/>
  </r>
  <r>
    <n v="1552197"/>
    <x v="32"/>
    <s v="0"/>
    <s v="0020"/>
    <s v="BFC-90"/>
    <s v="PP01"/>
    <s v="ASSY IN PROCESS INSPECTION"/>
    <x v="1"/>
    <d v="2019-09-25T00:00:00"/>
    <d v="1899-12-30T12:07:38"/>
    <d v="2019-09-25T00:00:00"/>
    <d v="1899-12-30T12:07:38"/>
    <n v="30"/>
    <s v="MIN"/>
    <n v="30"/>
    <n v="30"/>
    <s v="MIN"/>
    <s v="CNF  ORSP PRT  REL  TECO"/>
  </r>
  <r>
    <n v="1552197"/>
    <x v="32"/>
    <s v="0"/>
    <s v="0030"/>
    <s v="BFC-10"/>
    <s v="PP01"/>
    <s v="ASSEMBLY"/>
    <x v="2"/>
    <d v="2019-09-25T00:00:00"/>
    <d v="1899-12-30T13:40:36"/>
    <d v="2019-09-30T00:00:00"/>
    <d v="1899-12-30T12:04:25"/>
    <n v="6.6360000000000001"/>
    <s v="H"/>
    <n v="398.16"/>
    <n v="200"/>
    <s v="MIN"/>
    <s v="CNF  PRT  REL  TECO"/>
  </r>
  <r>
    <n v="1552197"/>
    <x v="32"/>
    <s v="0"/>
    <s v="0040"/>
    <s v="BFC-10"/>
    <s v="PP01"/>
    <s v="ASSEMBLY"/>
    <x v="3"/>
    <d v="2019-09-30T00:00:00"/>
    <d v="1899-12-30T12:04:38"/>
    <d v="2019-10-01T00:00:00"/>
    <d v="1899-12-30T17:50:44"/>
    <n v="15.612"/>
    <s v="H"/>
    <n v="936.72"/>
    <n v="500"/>
    <s v="MIN"/>
    <s v="CNF  PRT  REL  TECO"/>
  </r>
  <r>
    <n v="1552197"/>
    <x v="32"/>
    <s v="0"/>
    <s v="0050"/>
    <s v="BFC-90"/>
    <s v="PP01"/>
    <s v="ASSY IN PROCESS INSPECTION"/>
    <x v="4"/>
    <d v="2019-10-02T00:00:00"/>
    <d v="1899-12-30T15:49:28"/>
    <d v="2019-10-02T00:00:00"/>
    <d v="1899-12-30T15:49:28"/>
    <n v="20"/>
    <s v="MIN"/>
    <n v="20"/>
    <n v="20"/>
    <s v="MIN"/>
    <s v="CNF  ORSP PRT  REL  TECO"/>
  </r>
  <r>
    <n v="1552197"/>
    <x v="32"/>
    <s v="0"/>
    <s v="0060"/>
    <s v="BFC-90"/>
    <s v="PP01"/>
    <s v="ASSY IN PROCESS INSPECTION"/>
    <x v="5"/>
    <d v="2019-10-02T00:00:00"/>
    <d v="1899-12-30T15:50:02"/>
    <d v="2019-10-02T00:00:00"/>
    <d v="1899-12-30T15:50:02"/>
    <n v="20"/>
    <s v="MIN"/>
    <n v="20"/>
    <n v="20"/>
    <s v="MIN"/>
    <s v="CNF  ORSP PRT  REL  TECO"/>
  </r>
  <r>
    <n v="1552197"/>
    <x v="32"/>
    <s v="0"/>
    <s v="0070"/>
    <s v="PFC-20"/>
    <s v="PP01"/>
    <s v="PAINT"/>
    <x v="6"/>
    <d v="2019-10-02T00:00:00"/>
    <d v="1899-12-30T15:53:30"/>
    <d v="2019-10-03T00:00:00"/>
    <d v="1899-12-30T23:03:01"/>
    <n v="447.60300000000001"/>
    <s v="MIN"/>
    <n v="447.60300000000001"/>
    <n v="450"/>
    <s v="MIN"/>
    <s v="CNF  PRT  REL  TECO"/>
  </r>
  <r>
    <n v="1552197"/>
    <x v="32"/>
    <s v="0"/>
    <s v="0080"/>
    <s v="PFC-99"/>
    <s v="PP01"/>
    <s v="PAINT INSPECTION"/>
    <x v="7"/>
    <d v="2019-10-06T00:00:00"/>
    <d v="1899-12-30T08:52:19"/>
    <d v="2019-10-06T00:00:00"/>
    <d v="1899-12-30T08:52:19"/>
    <n v="20"/>
    <s v="MIN"/>
    <n v="20"/>
    <n v="20"/>
    <s v="MIN"/>
    <s v="CNF  ORSP PRT  REL  TECO"/>
  </r>
  <r>
    <n v="1552197"/>
    <x v="3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197"/>
    <x v="32"/>
    <s v="0"/>
    <s v="0100"/>
    <s v="BFC-10"/>
    <s v="PP01"/>
    <s v="ASSEMBLY"/>
    <x v="8"/>
    <d v="2019-10-08T00:00:00"/>
    <d v="1899-12-30T08:17:23"/>
    <d v="2019-10-08T00:00:00"/>
    <d v="1899-12-30T09:03:34"/>
    <n v="23.216999999999999"/>
    <s v="MIN"/>
    <n v="23.216999999999999"/>
    <n v="40"/>
    <s v="MIN"/>
    <s v="CNF  PRT  REL  TECO"/>
  </r>
  <r>
    <n v="1552197"/>
    <x v="32"/>
    <s v="0"/>
    <s v="0110"/>
    <s v="BFC-90"/>
    <s v="PP01"/>
    <s v="ASSY IN PROCESS INSPECTION"/>
    <x v="9"/>
    <d v="2019-10-09T00:00:00"/>
    <d v="1899-12-30T07:56:38"/>
    <d v="2019-10-09T00:00:00"/>
    <d v="1899-12-30T07:56:38"/>
    <n v="20"/>
    <s v="MIN"/>
    <n v="20"/>
    <n v="20"/>
    <s v="MIN"/>
    <s v="CNF  ORSP PRT  REL  TECO"/>
  </r>
  <r>
    <n v="1552197"/>
    <x v="32"/>
    <s v="0"/>
    <s v="0120"/>
    <s v="BFC-90"/>
    <s v="PP01"/>
    <s v="ASSY IN PROCESS INSPECTION"/>
    <x v="10"/>
    <d v="2019-10-09T00:00:00"/>
    <d v="1899-12-30T07:56:57"/>
    <d v="2019-10-09T00:00:00"/>
    <d v="1899-12-30T07:56:57"/>
    <n v="50"/>
    <s v="MIN"/>
    <n v="50"/>
    <n v="50"/>
    <s v="MIN"/>
    <s v="CNF  ORSP PRT  REL  TECO"/>
  </r>
  <r>
    <n v="1552197"/>
    <x v="32"/>
    <s v="0"/>
    <s v="0140"/>
    <s v="BFC-99"/>
    <s v="PP03"/>
    <s v="FINAL INSPECTION"/>
    <x v="11"/>
    <d v="2019-10-13T00:00:00"/>
    <d v="1899-12-30T09:27:38"/>
    <d v="2019-10-13T00:00:00"/>
    <d v="1899-12-30T09:27:38"/>
    <n v="10"/>
    <s v="MIN"/>
    <n v="10"/>
    <n v="10"/>
    <s v="MIN"/>
    <s v="CNF  ORSP PRT  REL  TECO"/>
  </r>
  <r>
    <n v="1552197"/>
    <x v="32"/>
    <s v="1"/>
    <s v="0010"/>
    <s v="BFC-10"/>
    <s v="PP95"/>
    <s v="ASSEMBLY"/>
    <x v="12"/>
    <d v="2019-10-06T00:00:00"/>
    <d v="1899-12-30T07:52:34"/>
    <d v="2019-10-08T00:00:00"/>
    <d v="1899-12-30T09:53:56"/>
    <n v="7.6379999999999999"/>
    <s v="H"/>
    <n v="458.28"/>
    <n v="1"/>
    <s v="MIN"/>
    <s v="CNF  PRT  REL  TECO"/>
  </r>
  <r>
    <n v="1552197"/>
    <x v="3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198"/>
    <x v="32"/>
    <s v="0"/>
    <s v="0010"/>
    <s v="BFC-10"/>
    <s v="PP01"/>
    <s v="ASSEMBLY"/>
    <x v="19"/>
    <d v="2019-09-26T00:00:00"/>
    <d v="1899-12-30T11:31:05"/>
    <d v="2019-09-26T00:00:00"/>
    <d v="1899-12-30T11:46:47"/>
    <n v="7.85"/>
    <s v="MIN"/>
    <n v="7.85"/>
    <n v="20"/>
    <s v="MIN"/>
    <s v="CNF  PRT  REL  TECO"/>
  </r>
  <r>
    <n v="1552198"/>
    <x v="32"/>
    <s v="0"/>
    <s v="0020"/>
    <s v="BFC-90"/>
    <s v="PP01"/>
    <s v="ASSY IN PROCESS INSPECTION"/>
    <x v="1"/>
    <d v="2019-09-26T00:00:00"/>
    <d v="1899-12-30T12:03:07"/>
    <d v="2019-09-26T00:00:00"/>
    <d v="1899-12-30T12:03:07"/>
    <n v="30"/>
    <s v="MIN"/>
    <n v="30"/>
    <n v="30"/>
    <s v="MIN"/>
    <s v="CNF  ORSP PRT  REL  TECO"/>
  </r>
  <r>
    <n v="1552198"/>
    <x v="32"/>
    <s v="0"/>
    <s v="0030"/>
    <s v="BFC-10"/>
    <s v="PP01"/>
    <s v="ASSEMBLY"/>
    <x v="2"/>
    <d v="2019-09-26T00:00:00"/>
    <d v="1899-12-30T13:22:19"/>
    <d v="2019-09-29T00:00:00"/>
    <d v="1899-12-30T12:06:56"/>
    <n v="6.9169999999999998"/>
    <s v="H"/>
    <n v="415.02"/>
    <n v="200"/>
    <s v="MIN"/>
    <s v="CNF  PRT  REL  TECO"/>
  </r>
  <r>
    <n v="1552198"/>
    <x v="32"/>
    <s v="0"/>
    <s v="0040"/>
    <s v="BFC-10"/>
    <s v="PP01"/>
    <s v="ASSEMBLY"/>
    <x v="3"/>
    <d v="2019-09-30T00:00:00"/>
    <d v="1899-12-30T08:16:36"/>
    <d v="2019-10-02T00:00:00"/>
    <d v="1899-12-30T11:27:27"/>
    <n v="21.417999999999999"/>
    <s v="H"/>
    <n v="1285.08"/>
    <n v="500"/>
    <s v="MIN"/>
    <s v="CNF  PRT  REL  TECO"/>
  </r>
  <r>
    <n v="1552198"/>
    <x v="32"/>
    <s v="0"/>
    <s v="0050"/>
    <s v="BFC-90"/>
    <s v="PP01"/>
    <s v="ASSY IN PROCESS INSPECTION"/>
    <x v="4"/>
    <d v="2019-10-03T00:00:00"/>
    <d v="1899-12-30T10:06:49"/>
    <d v="2019-10-03T00:00:00"/>
    <d v="1899-12-30T10:06:49"/>
    <n v="20"/>
    <s v="MIN"/>
    <n v="20"/>
    <n v="20"/>
    <s v="MIN"/>
    <s v="CNF  ORSP PRT  REL  TECO"/>
  </r>
  <r>
    <n v="1552198"/>
    <x v="32"/>
    <s v="0"/>
    <s v="0060"/>
    <s v="BFC-90"/>
    <s v="PP01"/>
    <s v="ASSY IN PROCESS INSPECTION"/>
    <x v="5"/>
    <d v="2019-10-03T00:00:00"/>
    <d v="1899-12-30T10:06:55"/>
    <d v="2019-10-03T00:00:00"/>
    <d v="1899-12-30T10:06:55"/>
    <n v="20"/>
    <s v="MIN"/>
    <n v="20"/>
    <n v="20"/>
    <s v="MIN"/>
    <s v="CNF  ORSP PRT  REL  TECO"/>
  </r>
  <r>
    <n v="1552198"/>
    <x v="32"/>
    <s v="0"/>
    <s v="0070"/>
    <s v="PFC-20"/>
    <s v="PP01"/>
    <s v="PAINT"/>
    <x v="6"/>
    <d v="2019-10-03T00:00:00"/>
    <d v="1899-12-30T12:15:20"/>
    <d v="2019-10-06T00:00:00"/>
    <d v="1899-12-30T09:35:28"/>
    <n v="7.9219999999999997"/>
    <s v="H"/>
    <n v="475.32"/>
    <n v="450"/>
    <s v="MIN"/>
    <s v="CNF  PRT  REL  TECO"/>
  </r>
  <r>
    <n v="1552198"/>
    <x v="32"/>
    <s v="0"/>
    <s v="0080"/>
    <s v="PFC-99"/>
    <s v="PP01"/>
    <s v="PAINT INSPECTION"/>
    <x v="7"/>
    <d v="2019-10-06T00:00:00"/>
    <d v="1899-12-30T10:16:18"/>
    <d v="2019-10-06T00:00:00"/>
    <d v="1899-12-30T10:16:18"/>
    <n v="20"/>
    <s v="MIN"/>
    <n v="20"/>
    <n v="20"/>
    <s v="MIN"/>
    <s v="CNF  ORSP PRT  REL  TECO"/>
  </r>
  <r>
    <n v="1552198"/>
    <x v="3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198"/>
    <x v="32"/>
    <s v="0"/>
    <s v="0100"/>
    <s v="BFC-10"/>
    <s v="PP01"/>
    <s v="ASSEMBLY"/>
    <x v="8"/>
    <d v="2019-10-06T00:00:00"/>
    <d v="1899-12-30T15:33:16"/>
    <d v="2019-10-06T00:00:00"/>
    <d v="1899-12-30T16:11:25"/>
    <n v="6.2"/>
    <s v="MIN"/>
    <n v="6.2"/>
    <n v="40"/>
    <s v="MIN"/>
    <s v="CNF  PRT  REL  TECO"/>
  </r>
  <r>
    <n v="1552198"/>
    <x v="32"/>
    <s v="0"/>
    <s v="0110"/>
    <s v="BFC-90"/>
    <s v="PP01"/>
    <s v="ASSY IN PROCESS INSPECTION"/>
    <x v="9"/>
    <d v="2019-10-09T00:00:00"/>
    <d v="1899-12-30T07:56:17"/>
    <d v="2019-10-09T00:00:00"/>
    <d v="1899-12-30T07:56:17"/>
    <n v="20"/>
    <s v="MIN"/>
    <n v="20"/>
    <n v="20"/>
    <s v="MIN"/>
    <s v="CNF  ORSP PRT  REL  TECO"/>
  </r>
  <r>
    <n v="1552198"/>
    <x v="32"/>
    <s v="0"/>
    <s v="0120"/>
    <s v="BFC-90"/>
    <s v="PP01"/>
    <s v="ASSY IN PROCESS INSPECTION"/>
    <x v="10"/>
    <d v="2019-10-09T00:00:00"/>
    <d v="1899-12-30T07:56:27"/>
    <d v="2019-10-09T00:00:00"/>
    <d v="1899-12-30T07:56:27"/>
    <n v="50"/>
    <s v="MIN"/>
    <n v="50"/>
    <n v="50"/>
    <s v="MIN"/>
    <s v="CNF  ORSP PRT  REL  TECO"/>
  </r>
  <r>
    <n v="1552198"/>
    <x v="32"/>
    <s v="0"/>
    <s v="0130"/>
    <s v="BFC-99"/>
    <s v="PP01"/>
    <s v="FINAL INSPECTION"/>
    <x v="18"/>
    <d v="2019-10-10T00:00:00"/>
    <d v="1899-12-30T10:08:52"/>
    <d v="2019-10-10T00:00:00"/>
    <d v="1899-12-30T10:08:52"/>
    <n v="10"/>
    <s v="MIN"/>
    <n v="10"/>
    <n v="10"/>
    <s v="MIN"/>
    <s v="CNF  ORSP PRT  REL  TECO"/>
  </r>
  <r>
    <n v="1552198"/>
    <x v="32"/>
    <s v="0"/>
    <s v="0140"/>
    <s v="BFC-99"/>
    <s v="PP03"/>
    <s v="FINAL INSPECTION"/>
    <x v="11"/>
    <d v="2019-10-13T00:00:00"/>
    <d v="1899-12-30T08:20:23"/>
    <d v="2019-10-13T00:00:00"/>
    <d v="1899-12-30T08:20:23"/>
    <n v="10"/>
    <s v="MIN"/>
    <n v="10"/>
    <n v="10"/>
    <s v="MIN"/>
    <s v="CNF  ORSP PRT  REL  TECO"/>
  </r>
  <r>
    <n v="1552198"/>
    <x v="32"/>
    <s v="1"/>
    <s v="0010"/>
    <s v="BFC-10"/>
    <s v="PP95"/>
    <s v="ASSEMBLY"/>
    <x v="12"/>
    <d v="2019-09-29T00:00:00"/>
    <d v="1899-12-30T07:47:56"/>
    <d v="2019-10-08T00:00:00"/>
    <d v="1899-12-30T09:53:56"/>
    <n v="9.3209999999999997"/>
    <s v="H"/>
    <n v="559.26"/>
    <n v="1"/>
    <s v="MIN"/>
    <s v="CNF  PRT  REL  TECO"/>
  </r>
  <r>
    <n v="1552198"/>
    <x v="3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199"/>
    <x v="32"/>
    <s v="0"/>
    <s v="0010"/>
    <s v="BFC-10"/>
    <s v="PP01"/>
    <s v="ASSEMBLY"/>
    <x v="0"/>
    <d v="2019-09-25T00:00:00"/>
    <d v="1899-12-30T11:13:53"/>
    <d v="2019-09-25T00:00:00"/>
    <d v="1899-12-30T11:31:17"/>
    <n v="8.6999999999999993"/>
    <s v="MIN"/>
    <n v="8.6999999999999993"/>
    <n v="20"/>
    <s v="MIN"/>
    <s v="CNF  PRT  REL  TECO"/>
  </r>
  <r>
    <n v="1552199"/>
    <x v="32"/>
    <s v="0"/>
    <s v="0020"/>
    <s v="BFC-90"/>
    <s v="PP01"/>
    <s v="ASSY IN PROCESS INSPECTION"/>
    <x v="1"/>
    <d v="2019-09-25T00:00:00"/>
    <d v="1899-12-30T12:06:27"/>
    <d v="2019-09-25T00:00:00"/>
    <d v="1899-12-30T12:06:27"/>
    <n v="30"/>
    <s v="MIN"/>
    <n v="30"/>
    <n v="30"/>
    <s v="MIN"/>
    <s v="CNF  ORSP PRT  REL  TECO"/>
  </r>
  <r>
    <n v="1552199"/>
    <x v="32"/>
    <s v="0"/>
    <s v="0030"/>
    <s v="BFC-10"/>
    <s v="PP01"/>
    <s v="ASSEMBLY"/>
    <x v="2"/>
    <d v="2019-09-25T00:00:00"/>
    <d v="1899-12-30T13:19:31"/>
    <d v="2019-09-26T00:00:00"/>
    <d v="1899-12-30T11:30:29"/>
    <n v="6.4820000000000002"/>
    <s v="H"/>
    <n v="388.92"/>
    <n v="200"/>
    <s v="MIN"/>
    <s v="CNF  PRT  REL  TECO"/>
  </r>
  <r>
    <n v="1552199"/>
    <x v="32"/>
    <s v="0"/>
    <s v="0040"/>
    <s v="BFC-10"/>
    <s v="PP01"/>
    <s v="ASSEMBLY"/>
    <x v="3"/>
    <d v="2019-09-29T00:00:00"/>
    <d v="1899-12-30T07:26:38"/>
    <d v="2019-10-02T00:00:00"/>
    <d v="1899-12-30T14:49:07"/>
    <n v="1980.65"/>
    <s v="MIN"/>
    <n v="1980.65"/>
    <n v="500"/>
    <s v="MIN"/>
    <s v="CNF  PRT  REL  TECO"/>
  </r>
  <r>
    <n v="1552199"/>
    <x v="32"/>
    <s v="0"/>
    <s v="0050"/>
    <s v="BFC-90"/>
    <s v="PP01"/>
    <s v="ASSY IN PROCESS INSPECTION"/>
    <x v="4"/>
    <d v="2019-10-03T00:00:00"/>
    <d v="1899-12-30T15:15:51"/>
    <d v="2019-10-03T00:00:00"/>
    <d v="1899-12-30T15:15:51"/>
    <n v="20"/>
    <s v="MIN"/>
    <n v="20"/>
    <n v="20"/>
    <s v="MIN"/>
    <s v="CNF  ORSP PRT  REL  TECO"/>
  </r>
  <r>
    <n v="1552199"/>
    <x v="32"/>
    <s v="0"/>
    <s v="0060"/>
    <s v="BFC-90"/>
    <s v="PP01"/>
    <s v="ASSY IN PROCESS INSPECTION"/>
    <x v="5"/>
    <d v="2019-10-03T00:00:00"/>
    <d v="1899-12-30T15:16:07"/>
    <d v="2019-10-03T00:00:00"/>
    <d v="1899-12-30T15:16:07"/>
    <n v="20"/>
    <s v="MIN"/>
    <n v="20"/>
    <n v="20"/>
    <s v="MIN"/>
    <s v="CNF  ORSP PRT  REL  TECO"/>
  </r>
  <r>
    <n v="1552199"/>
    <x v="32"/>
    <s v="0"/>
    <s v="0070"/>
    <s v="PFC-20"/>
    <s v="PP01"/>
    <s v="PAINT"/>
    <x v="6"/>
    <d v="2019-10-03T00:00:00"/>
    <d v="1899-12-30T15:27:12"/>
    <d v="2019-10-07T00:00:00"/>
    <d v="1899-12-30T01:18:32"/>
    <n v="7.5449999999999999"/>
    <s v="H"/>
    <n v="452.7"/>
    <n v="450"/>
    <s v="MIN"/>
    <s v="CNF  PRT  REL  TECO"/>
  </r>
  <r>
    <n v="1552199"/>
    <x v="32"/>
    <s v="0"/>
    <s v="0080"/>
    <s v="PFC-99"/>
    <s v="PP01"/>
    <s v="PAINT INSPECTION"/>
    <x v="7"/>
    <d v="2019-10-07T00:00:00"/>
    <d v="1899-12-30T10:22:05"/>
    <d v="2019-10-07T00:00:00"/>
    <d v="1899-12-30T10:22:05"/>
    <n v="20"/>
    <s v="MIN"/>
    <n v="20"/>
    <n v="20"/>
    <s v="MIN"/>
    <s v="CNF  ORSP PRT  REL  TECO"/>
  </r>
  <r>
    <n v="1552199"/>
    <x v="3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199"/>
    <x v="32"/>
    <s v="0"/>
    <s v="0100"/>
    <s v="BFC-10"/>
    <s v="PP01"/>
    <s v="ASSEMBLY"/>
    <x v="8"/>
    <d v="2019-10-08T00:00:00"/>
    <d v="1899-12-30T08:17:37"/>
    <d v="2019-10-08T00:00:00"/>
    <d v="1899-12-30T09:03:34"/>
    <n v="22.983000000000001"/>
    <s v="MIN"/>
    <n v="22.983000000000001"/>
    <n v="40"/>
    <s v="MIN"/>
    <s v="CNF  PRT  REL  TECO"/>
  </r>
  <r>
    <n v="1552199"/>
    <x v="32"/>
    <s v="0"/>
    <s v="0110"/>
    <s v="BFC-90"/>
    <s v="PP01"/>
    <s v="ASSY IN PROCESS INSPECTION"/>
    <x v="9"/>
    <d v="2019-10-09T00:00:00"/>
    <d v="1899-12-30T07:55:53"/>
    <d v="2019-10-09T00:00:00"/>
    <d v="1899-12-30T07:55:53"/>
    <n v="20"/>
    <s v="MIN"/>
    <n v="20"/>
    <n v="20"/>
    <s v="MIN"/>
    <s v="CNF  ORSP PRT  REL  TECO"/>
  </r>
  <r>
    <n v="1552199"/>
    <x v="32"/>
    <s v="0"/>
    <s v="0120"/>
    <s v="BFC-90"/>
    <s v="PP01"/>
    <s v="ASSY IN PROCESS INSPECTION"/>
    <x v="10"/>
    <d v="2019-10-09T00:00:00"/>
    <d v="1899-12-30T07:56:03"/>
    <d v="2019-10-09T00:00:00"/>
    <d v="1899-12-30T07:56:03"/>
    <n v="50"/>
    <s v="MIN"/>
    <n v="50"/>
    <n v="50"/>
    <s v="MIN"/>
    <s v="CNF  ORSP PRT  REL  TECO"/>
  </r>
  <r>
    <n v="1552199"/>
    <x v="32"/>
    <s v="0"/>
    <s v="0130"/>
    <s v="BFC-99"/>
    <s v="PP01"/>
    <s v="FINAL INSPECTION"/>
    <x v="18"/>
    <d v="2019-10-09T00:00:00"/>
    <d v="1899-12-30T14:36:48"/>
    <d v="2019-10-09T00:00:00"/>
    <d v="1899-12-30T14:36:48"/>
    <n v="10"/>
    <s v="MIN"/>
    <n v="10"/>
    <n v="10"/>
    <s v="MIN"/>
    <s v="CNF  ORSP PRT  REL  TECO"/>
  </r>
  <r>
    <n v="1552199"/>
    <x v="32"/>
    <s v="0"/>
    <s v="0140"/>
    <s v="BFC-99"/>
    <s v="PP03"/>
    <s v="FINAL INSPECTION"/>
    <x v="11"/>
    <d v="2019-10-13T00:00:00"/>
    <d v="1899-12-30T09:27:53"/>
    <d v="2019-10-13T00:00:00"/>
    <d v="1899-12-30T09:27:53"/>
    <n v="10"/>
    <s v="MIN"/>
    <n v="10"/>
    <n v="10"/>
    <s v="MIN"/>
    <s v="CNF  ORSP PRT  REL  TECO"/>
  </r>
  <r>
    <n v="1552199"/>
    <x v="32"/>
    <s v="1"/>
    <s v="0010"/>
    <s v="BFC-10"/>
    <s v="PP95"/>
    <s v="ASSEMBLY"/>
    <x v="12"/>
    <d v="2019-09-26T00:00:00"/>
    <d v="1899-12-30T08:25:51"/>
    <d v="2019-10-08T00:00:00"/>
    <d v="1899-12-30T09:53:56"/>
    <n v="13.680999999999999"/>
    <s v="H"/>
    <n v="820.8599999999999"/>
    <n v="1"/>
    <s v="MIN"/>
    <s v="CNF  PRT  REL  TECO"/>
  </r>
  <r>
    <n v="1552199"/>
    <x v="3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240"/>
    <x v="32"/>
    <s v="0"/>
    <s v="0010"/>
    <s v="BFC-10"/>
    <s v="PP01"/>
    <s v="ASSEMBLY"/>
    <x v="0"/>
    <d v="2019-09-26T00:00:00"/>
    <d v="1899-12-30T11:31:05"/>
    <d v="2019-09-26T00:00:00"/>
    <d v="1899-12-30T11:46:47"/>
    <n v="7.85"/>
    <s v="MIN"/>
    <n v="7.85"/>
    <n v="20"/>
    <s v="MIN"/>
    <s v="CNF  PRT  REL  TECO"/>
  </r>
  <r>
    <n v="1552240"/>
    <x v="32"/>
    <s v="0"/>
    <s v="0020"/>
    <s v="BFC-90"/>
    <s v="PP01"/>
    <s v="ASSY IN PROCESS INSPECTION"/>
    <x v="1"/>
    <d v="2019-09-26T00:00:00"/>
    <d v="1899-12-30T12:03:38"/>
    <d v="2019-09-26T00:00:00"/>
    <d v="1899-12-30T12:03:38"/>
    <n v="30"/>
    <s v="MIN"/>
    <n v="30"/>
    <n v="30"/>
    <s v="MIN"/>
    <s v="CNF  ORSP PRT  REL  TECO"/>
  </r>
  <r>
    <n v="1552240"/>
    <x v="32"/>
    <s v="0"/>
    <s v="0030"/>
    <s v="BFC-10"/>
    <s v="PP01"/>
    <s v="ASSEMBLY"/>
    <x v="2"/>
    <d v="2019-10-01T00:00:00"/>
    <d v="1899-12-30T07:40:00"/>
    <d v="2019-10-01T00:00:00"/>
    <d v="1899-12-30T13:09:48"/>
    <n v="5.1680000000000001"/>
    <s v="H"/>
    <n v="310.08"/>
    <n v="200"/>
    <s v="MIN"/>
    <s v="CNF  PRT  REL  TECO"/>
  </r>
  <r>
    <n v="1552240"/>
    <x v="32"/>
    <s v="0"/>
    <s v="0040"/>
    <s v="BFC-10"/>
    <s v="PP01"/>
    <s v="ASSEMBLY"/>
    <x v="3"/>
    <d v="2019-10-02T00:00:00"/>
    <d v="1899-12-30T09:36:46"/>
    <d v="2019-10-02T00:00:00"/>
    <d v="1899-12-30T10:22:58"/>
    <n v="44.95"/>
    <s v="MIN"/>
    <n v="44.95"/>
    <n v="500"/>
    <s v="MIN"/>
    <s v="CNF  PRT  REL  TECO"/>
  </r>
  <r>
    <n v="1552240"/>
    <x v="32"/>
    <s v="0"/>
    <s v="0050"/>
    <s v="BFC-90"/>
    <s v="PP01"/>
    <s v="ASSY IN PROCESS INSPECTION"/>
    <x v="4"/>
    <d v="2019-10-02T00:00:00"/>
    <d v="1899-12-30T12:00:24"/>
    <d v="2019-10-02T00:00:00"/>
    <d v="1899-12-30T12:00:24"/>
    <n v="20"/>
    <s v="MIN"/>
    <n v="20"/>
    <n v="20"/>
    <s v="MIN"/>
    <s v="CNF  ORSP PRT  REL  TECO"/>
  </r>
  <r>
    <n v="1552240"/>
    <x v="32"/>
    <s v="0"/>
    <s v="0060"/>
    <s v="BFC-90"/>
    <s v="PP01"/>
    <s v="ASSY IN PROCESS INSPECTION"/>
    <x v="5"/>
    <d v="2019-10-02T00:00:00"/>
    <d v="1899-12-30T12:00:45"/>
    <d v="2019-10-02T00:00:00"/>
    <d v="1899-12-30T12:00:45"/>
    <n v="20"/>
    <s v="MIN"/>
    <n v="20"/>
    <n v="20"/>
    <s v="MIN"/>
    <s v="CNF  ORSP PRT  REL  TECO"/>
  </r>
  <r>
    <n v="1552240"/>
    <x v="32"/>
    <s v="0"/>
    <s v="0070"/>
    <s v="PFC-20"/>
    <s v="PP01"/>
    <s v="PAINT"/>
    <x v="6"/>
    <d v="2019-10-02T00:00:00"/>
    <d v="1899-12-30T14:21:35"/>
    <d v="2019-10-03T00:00:00"/>
    <d v="1899-12-30T04:04:37"/>
    <n v="337.50299999999999"/>
    <s v="MIN"/>
    <n v="337.50299999999999"/>
    <n v="450"/>
    <s v="MIN"/>
    <s v="CNF  PRT  REL  TECO"/>
  </r>
  <r>
    <n v="1552240"/>
    <x v="32"/>
    <s v="0"/>
    <s v="0080"/>
    <s v="PFC-99"/>
    <s v="PP01"/>
    <s v="PAINT INSPECTION"/>
    <x v="7"/>
    <d v="2019-10-03T00:00:00"/>
    <d v="1899-12-30T08:49:14"/>
    <d v="2019-10-03T00:00:00"/>
    <d v="1899-12-30T08:49:14"/>
    <n v="20"/>
    <s v="MIN"/>
    <n v="20"/>
    <n v="20"/>
    <s v="MIN"/>
    <s v="CNF  ORSP PRT  REL  TECO"/>
  </r>
  <r>
    <n v="1552240"/>
    <x v="3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240"/>
    <x v="32"/>
    <s v="0"/>
    <s v="0100"/>
    <s v="BFC-10"/>
    <s v="PP01"/>
    <s v="ASSEMBLY"/>
    <x v="8"/>
    <d v="2019-10-06T00:00:00"/>
    <d v="1899-12-30T15:33:16"/>
    <d v="2019-10-06T00:00:00"/>
    <d v="1899-12-30T16:11:25"/>
    <n v="6.2"/>
    <s v="MIN"/>
    <n v="6.2"/>
    <n v="40"/>
    <s v="MIN"/>
    <s v="CNF  PRT  REL  TECO"/>
  </r>
  <r>
    <n v="1552240"/>
    <x v="32"/>
    <s v="0"/>
    <s v="0110"/>
    <s v="BFC-90"/>
    <s v="PP01"/>
    <s v="ASSY IN PROCESS INSPECTION"/>
    <x v="9"/>
    <d v="2019-10-09T00:00:00"/>
    <d v="1899-12-30T07:55:29"/>
    <d v="2019-10-09T00:00:00"/>
    <d v="1899-12-30T07:55:29"/>
    <n v="20"/>
    <s v="MIN"/>
    <n v="20"/>
    <n v="20"/>
    <s v="MIN"/>
    <s v="CNF  ORSP PRT  REL  TECO"/>
  </r>
  <r>
    <n v="1552240"/>
    <x v="32"/>
    <s v="0"/>
    <s v="0120"/>
    <s v="BFC-90"/>
    <s v="PP01"/>
    <s v="ASSY IN PROCESS INSPECTION"/>
    <x v="10"/>
    <d v="2019-10-09T00:00:00"/>
    <d v="1899-12-30T07:55:40"/>
    <d v="2019-10-09T00:00:00"/>
    <d v="1899-12-30T07:55:40"/>
    <n v="50"/>
    <s v="MIN"/>
    <n v="50"/>
    <n v="50"/>
    <s v="MIN"/>
    <s v="CNF  ORSP PRT  REL  TECO"/>
  </r>
  <r>
    <n v="1552240"/>
    <x v="32"/>
    <s v="0"/>
    <s v="0130"/>
    <s v="BFC-99"/>
    <s v="PP01"/>
    <s v="FINAL INSPECTION"/>
    <x v="18"/>
    <d v="2019-10-10T00:00:00"/>
    <d v="1899-12-30T10:34:27"/>
    <d v="2019-10-10T00:00:00"/>
    <d v="1899-12-30T10:34:27"/>
    <n v="10"/>
    <s v="MIN"/>
    <n v="10"/>
    <n v="10"/>
    <s v="MIN"/>
    <s v="CNF  ORSP PRT  REL  TECO"/>
  </r>
  <r>
    <n v="1552240"/>
    <x v="32"/>
    <s v="0"/>
    <s v="0140"/>
    <s v="BFC-99"/>
    <s v="PP03"/>
    <s v="FINAL INSPECTION"/>
    <x v="11"/>
    <d v="2019-10-13T00:00:00"/>
    <d v="1899-12-30T08:20:36"/>
    <d v="2019-10-13T00:00:00"/>
    <d v="1899-12-30T08:20:36"/>
    <n v="10"/>
    <s v="MIN"/>
    <n v="10"/>
    <n v="10"/>
    <s v="MIN"/>
    <s v="CNF  ORSP PRT  REL  TECO"/>
  </r>
  <r>
    <n v="1552240"/>
    <x v="32"/>
    <s v="1"/>
    <s v="0010"/>
    <s v="BFC-10"/>
    <s v="PP95"/>
    <s v="ASSEMBLY"/>
    <x v="12"/>
    <d v="2019-09-30T00:00:00"/>
    <d v="1899-12-30T12:01:55"/>
    <d v="2019-10-01T00:00:00"/>
    <d v="1899-12-30T17:52:47"/>
    <n v="15.526"/>
    <s v="H"/>
    <n v="931.56"/>
    <n v="1"/>
    <s v="MIN"/>
    <s v="CNF  PRT  REL  TECO"/>
  </r>
  <r>
    <n v="1552240"/>
    <x v="3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241"/>
    <x v="33"/>
    <s v="0"/>
    <s v="0010"/>
    <s v="BFC-10"/>
    <s v="PP01"/>
    <s v="ASSEMBLY"/>
    <x v="0"/>
    <d v="2019-09-29T00:00:00"/>
    <d v="1899-12-30T10:13:29"/>
    <d v="2019-09-29T00:00:00"/>
    <d v="1899-12-30T10:33:42"/>
    <n v="6.7329999999999997"/>
    <s v="MIN"/>
    <n v="6.7329999999999997"/>
    <n v="20"/>
    <s v="MIN"/>
    <s v="CNF  PRT  REL  TECO"/>
  </r>
  <r>
    <n v="1552241"/>
    <x v="33"/>
    <s v="0"/>
    <s v="0020"/>
    <s v="BFC-90"/>
    <s v="PP01"/>
    <s v="ASSY IN PROCESS INSPECTION"/>
    <x v="1"/>
    <d v="2019-09-29T00:00:00"/>
    <d v="1899-12-30T14:44:56"/>
    <d v="2019-09-29T00:00:00"/>
    <d v="1899-12-30T14:44:56"/>
    <n v="30"/>
    <s v="MIN"/>
    <n v="30"/>
    <n v="30"/>
    <s v="MIN"/>
    <s v="CNF  ORSP PRT  REL  TECO"/>
  </r>
  <r>
    <n v="1552241"/>
    <x v="33"/>
    <s v="0"/>
    <s v="0030"/>
    <s v="BFC-10"/>
    <s v="PP01"/>
    <s v="ASSEMBLY"/>
    <x v="2"/>
    <d v="2019-09-29T00:00:00"/>
    <d v="1899-12-30T14:47:25"/>
    <d v="2019-09-29T00:00:00"/>
    <d v="1899-12-30T15:55:51"/>
    <n v="1.141"/>
    <s v="H"/>
    <n v="68.460000000000008"/>
    <n v="200"/>
    <s v="MIN"/>
    <s v="CNF  PRT  REL  TECO"/>
  </r>
  <r>
    <n v="1552241"/>
    <x v="33"/>
    <s v="0"/>
    <s v="0040"/>
    <s v="BFC-10"/>
    <s v="PP01"/>
    <s v="ASSEMBLY"/>
    <x v="3"/>
    <d v="2019-09-30T00:00:00"/>
    <d v="1899-12-30T07:44:41"/>
    <d v="2019-10-02T00:00:00"/>
    <d v="1899-12-30T17:48:26"/>
    <n v="25.114000000000001"/>
    <s v="H"/>
    <n v="1506.8400000000001"/>
    <n v="500"/>
    <s v="MIN"/>
    <s v="CNF  PRT  REL  TECO"/>
  </r>
  <r>
    <n v="1552241"/>
    <x v="33"/>
    <s v="0"/>
    <s v="0050"/>
    <s v="BFC-90"/>
    <s v="PP01"/>
    <s v="ASSY IN PROCESS INSPECTION"/>
    <x v="4"/>
    <d v="2019-10-14T00:00:00"/>
    <d v="1899-12-30T13:56:59"/>
    <d v="2019-10-14T00:00:00"/>
    <d v="1899-12-30T13:56:59"/>
    <n v="20"/>
    <s v="MIN"/>
    <n v="20"/>
    <n v="20"/>
    <s v="MIN"/>
    <s v="CNF  ORSP PRT  REL  TECO"/>
  </r>
  <r>
    <n v="1552241"/>
    <x v="33"/>
    <s v="0"/>
    <s v="0060"/>
    <s v="BFC-90"/>
    <s v="PP01"/>
    <s v="ASSY IN PROCESS INSPECTION"/>
    <x v="5"/>
    <d v="2019-10-14T00:00:00"/>
    <d v="1899-12-30T13:57:18"/>
    <d v="2019-10-14T00:00:00"/>
    <d v="1899-12-30T13:57:18"/>
    <n v="20"/>
    <s v="MIN"/>
    <n v="20"/>
    <n v="20"/>
    <s v="MIN"/>
    <s v="CNF  ORSP PRT  REL  TECO"/>
  </r>
  <r>
    <n v="1552241"/>
    <x v="33"/>
    <s v="0"/>
    <s v="0070"/>
    <s v="PFC-20"/>
    <s v="PP01"/>
    <s v="PAINT"/>
    <x v="6"/>
    <d v="2019-10-14T00:00:00"/>
    <d v="1899-12-30T14:11:59"/>
    <d v="2019-10-16T00:00:00"/>
    <d v="1899-12-30T04:27:40"/>
    <n v="6.1420000000000003"/>
    <s v="H"/>
    <n v="368.52000000000004"/>
    <n v="450"/>
    <s v="MIN"/>
    <s v="CNF  PRT  REL  TECO"/>
  </r>
  <r>
    <n v="1552241"/>
    <x v="33"/>
    <s v="0"/>
    <s v="0080"/>
    <s v="PFC-99"/>
    <s v="PP01"/>
    <s v="PAINT INSPECTION"/>
    <x v="7"/>
    <d v="2019-10-16T00:00:00"/>
    <d v="1899-12-30T10:17:23"/>
    <d v="2019-10-16T00:00:00"/>
    <d v="1899-12-30T10:17:23"/>
    <n v="20"/>
    <s v="MIN"/>
    <n v="20"/>
    <n v="20"/>
    <s v="MIN"/>
    <s v="CNF  ORSP PRT  REL  TECO"/>
  </r>
  <r>
    <n v="1552241"/>
    <x v="3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241"/>
    <x v="33"/>
    <s v="0"/>
    <s v="0100"/>
    <s v="BFC-10"/>
    <s v="PP01"/>
    <s v="ASSEMBLY"/>
    <x v="8"/>
    <d v="2019-10-20T00:00:00"/>
    <d v="1899-12-30T11:37:28"/>
    <d v="2019-10-20T00:00:00"/>
    <d v="1899-12-30T12:23:43"/>
    <n v="23.132999999999999"/>
    <s v="MIN"/>
    <n v="23.132999999999999"/>
    <n v="40"/>
    <s v="MIN"/>
    <s v="CNF  PRT  REL  TECO"/>
  </r>
  <r>
    <n v="1552241"/>
    <x v="33"/>
    <s v="0"/>
    <s v="0110"/>
    <s v="BFC-90"/>
    <s v="PP01"/>
    <s v="ASSY IN PROCESS INSPECTION"/>
    <x v="9"/>
    <d v="2019-10-21T00:00:00"/>
    <d v="1899-12-30T15:34:54"/>
    <d v="2019-10-21T00:00:00"/>
    <d v="1899-12-30T15:34:54"/>
    <n v="20"/>
    <s v="MIN"/>
    <n v="20"/>
    <n v="20"/>
    <s v="MIN"/>
    <s v="CNF  ORSP PRT  REL  TECO"/>
  </r>
  <r>
    <n v="1552241"/>
    <x v="33"/>
    <s v="0"/>
    <s v="0120"/>
    <s v="BFC-90"/>
    <s v="PP01"/>
    <s v="ASSY IN PROCESS INSPECTION"/>
    <x v="10"/>
    <d v="2019-10-21T00:00:00"/>
    <d v="1899-12-30T15:35:00"/>
    <d v="2019-10-21T00:00:00"/>
    <d v="1899-12-30T15:35:00"/>
    <n v="50"/>
    <s v="MIN"/>
    <n v="50"/>
    <n v="50"/>
    <s v="MIN"/>
    <s v="CNF  ORSP PRT  REL  TECO"/>
  </r>
  <r>
    <n v="1552241"/>
    <x v="33"/>
    <s v="0"/>
    <s v="0130"/>
    <s v="BFC-99"/>
    <s v="PP01"/>
    <s v="FINAL INSPECTION"/>
    <x v="18"/>
    <d v="2019-10-21T00:00:00"/>
    <d v="1899-12-30T15:35:04"/>
    <d v="2019-10-21T00:00:00"/>
    <d v="1899-12-30T15:35:04"/>
    <n v="10"/>
    <s v="MIN"/>
    <n v="10"/>
    <n v="10"/>
    <s v="MIN"/>
    <s v="CNF  ORSP PRT  REL  TECO"/>
  </r>
  <r>
    <n v="1552241"/>
    <x v="33"/>
    <s v="0"/>
    <s v="0140"/>
    <s v="BFC-99"/>
    <s v="PP03"/>
    <s v="FINAL INSPECTION"/>
    <x v="11"/>
    <d v="2019-10-23T00:00:00"/>
    <d v="1899-12-30T07:46:14"/>
    <d v="2019-10-23T00:00:00"/>
    <d v="1899-12-30T07:46:14"/>
    <n v="10"/>
    <s v="MIN"/>
    <n v="10"/>
    <n v="10"/>
    <s v="MIN"/>
    <s v="CNF  ORSP PRT  REL  TECO"/>
  </r>
  <r>
    <n v="1552241"/>
    <x v="33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2241"/>
    <x v="3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242"/>
    <x v="34"/>
    <s v="0"/>
    <s v="0010"/>
    <s v="BFC-10"/>
    <s v="PP01"/>
    <s v="ASSEMBLY"/>
    <x v="0"/>
    <d v="2019-09-30T00:00:00"/>
    <d v="1899-12-30T14:03:04"/>
    <d v="2019-09-30T00:00:00"/>
    <d v="1899-12-30T14:17:41"/>
    <n v="14.617000000000001"/>
    <s v="MIN"/>
    <n v="14.617000000000001"/>
    <n v="20"/>
    <s v="MIN"/>
    <s v="CNF  PRT  REL  TECO"/>
  </r>
  <r>
    <n v="1552242"/>
    <x v="34"/>
    <s v="0"/>
    <s v="0020"/>
    <s v="BFC-90"/>
    <s v="PP01"/>
    <s v="ASSY IN PROCESS INSPECTION"/>
    <x v="1"/>
    <d v="2019-09-30T00:00:00"/>
    <d v="1899-12-30T14:46:31"/>
    <d v="2019-09-30T00:00:00"/>
    <d v="1899-12-30T14:46:31"/>
    <n v="30"/>
    <s v="MIN"/>
    <n v="30"/>
    <n v="30"/>
    <s v="MIN"/>
    <s v="CNF  ORSP PRT  REL  TECO"/>
  </r>
  <r>
    <n v="1552242"/>
    <x v="34"/>
    <s v="0"/>
    <s v="0030"/>
    <s v="BFC-10"/>
    <s v="PP01"/>
    <s v="ASSEMBLY"/>
    <x v="2"/>
    <d v="2019-09-30T00:00:00"/>
    <d v="1899-12-30T14:47:53"/>
    <d v="2019-10-01T00:00:00"/>
    <d v="1899-12-30T08:22:50"/>
    <n v="1.855"/>
    <s v="H"/>
    <n v="111.3"/>
    <n v="200"/>
    <s v="MIN"/>
    <s v="CNF  PRT  REL  TECO"/>
  </r>
  <r>
    <n v="1552242"/>
    <x v="34"/>
    <s v="0"/>
    <s v="0040"/>
    <s v="BFC-10"/>
    <s v="PP01"/>
    <s v="ASSEMBLY"/>
    <x v="3"/>
    <d v="2019-10-01T00:00:00"/>
    <d v="1899-12-30T10:17:14"/>
    <d v="2019-10-06T00:00:00"/>
    <d v="1899-12-30T17:56:57"/>
    <n v="23.582000000000001"/>
    <s v="H"/>
    <n v="1414.92"/>
    <n v="500"/>
    <s v="MIN"/>
    <s v="CNF  PRT  REL  TECO"/>
  </r>
  <r>
    <n v="1552242"/>
    <x v="34"/>
    <s v="0"/>
    <s v="0050"/>
    <s v="BFC-90"/>
    <s v="PP01"/>
    <s v="ASSY IN PROCESS INSPECTION"/>
    <x v="4"/>
    <d v="2019-10-07T00:00:00"/>
    <d v="1899-12-30T13:48:18"/>
    <d v="2019-10-07T00:00:00"/>
    <d v="1899-12-30T13:48:18"/>
    <n v="20"/>
    <s v="MIN"/>
    <n v="20"/>
    <n v="20"/>
    <s v="MIN"/>
    <s v="CNF  ORSP PRT  REL  TECO"/>
  </r>
  <r>
    <n v="1552242"/>
    <x v="34"/>
    <s v="0"/>
    <s v="0060"/>
    <s v="BFC-90"/>
    <s v="PP01"/>
    <s v="ASSY IN PROCESS INSPECTION"/>
    <x v="5"/>
    <d v="2019-10-07T00:00:00"/>
    <d v="1899-12-30T13:48:33"/>
    <d v="2019-10-07T00:00:00"/>
    <d v="1899-12-30T13:48:33"/>
    <n v="20"/>
    <s v="MIN"/>
    <n v="20"/>
    <n v="20"/>
    <s v="MIN"/>
    <s v="CNF  ORSP PRT  REL  TECO"/>
  </r>
  <r>
    <n v="1552242"/>
    <x v="34"/>
    <s v="0"/>
    <s v="0070"/>
    <s v="PFC-20"/>
    <s v="PP01"/>
    <s v="PAINT"/>
    <x v="6"/>
    <d v="2019-10-07T00:00:00"/>
    <d v="1899-12-30T14:51:31"/>
    <d v="2019-10-08T00:00:00"/>
    <d v="1899-12-30T08:31:58"/>
    <n v="6.9509999999999996"/>
    <s v="H"/>
    <n v="417.06"/>
    <n v="450"/>
    <s v="MIN"/>
    <s v="CNF  PRT  REL  TECO"/>
  </r>
  <r>
    <n v="1552242"/>
    <x v="34"/>
    <s v="0"/>
    <s v="0080"/>
    <s v="PFC-99"/>
    <s v="PP01"/>
    <s v="PAINT INSPECTION"/>
    <x v="7"/>
    <d v="2019-10-08T00:00:00"/>
    <d v="1899-12-30T09:49:20"/>
    <d v="2019-10-08T00:00:00"/>
    <d v="1899-12-30T09:49:20"/>
    <n v="20"/>
    <s v="MIN"/>
    <n v="20"/>
    <n v="20"/>
    <s v="MIN"/>
    <s v="CNF  ORSP PRT  REL  TECO"/>
  </r>
  <r>
    <n v="1552242"/>
    <x v="3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242"/>
    <x v="34"/>
    <s v="0"/>
    <s v="0100"/>
    <s v="BFC-10"/>
    <s v="PP01"/>
    <s v="ASSEMBLY"/>
    <x v="8"/>
    <d v="2019-10-10T00:00:00"/>
    <d v="1899-12-30T09:59:57"/>
    <d v="2019-10-10T00:00:00"/>
    <d v="1899-12-30T10:50:24"/>
    <n v="25.233000000000001"/>
    <s v="MIN"/>
    <n v="25.233000000000001"/>
    <n v="40"/>
    <s v="MIN"/>
    <s v="CNF  PRT  REL  TECO"/>
  </r>
  <r>
    <n v="1552242"/>
    <x v="34"/>
    <s v="0"/>
    <s v="0110"/>
    <s v="BFC-90"/>
    <s v="PP01"/>
    <s v="ASSY IN PROCESS INSPECTION"/>
    <x v="9"/>
    <d v="2019-10-14T00:00:00"/>
    <d v="1899-12-30T13:31:35"/>
    <d v="2019-10-14T00:00:00"/>
    <d v="1899-12-30T13:31:35"/>
    <n v="20"/>
    <s v="MIN"/>
    <n v="20"/>
    <n v="20"/>
    <s v="MIN"/>
    <s v="CNF  ORSP PRT  REL  TECO"/>
  </r>
  <r>
    <n v="1552242"/>
    <x v="34"/>
    <s v="0"/>
    <s v="0120"/>
    <s v="BFC-90"/>
    <s v="PP01"/>
    <s v="ASSY IN PROCESS INSPECTION"/>
    <x v="10"/>
    <d v="2019-10-14T00:00:00"/>
    <d v="1899-12-30T13:31:44"/>
    <d v="2019-10-14T00:00:00"/>
    <d v="1899-12-30T13:31:44"/>
    <n v="50"/>
    <s v="MIN"/>
    <n v="50"/>
    <n v="50"/>
    <s v="MIN"/>
    <s v="CNF  ORSP PRT  REL  TECO"/>
  </r>
  <r>
    <n v="1552242"/>
    <x v="34"/>
    <s v="0"/>
    <s v="0130"/>
    <s v="BFC-99"/>
    <s v="PP01"/>
    <s v="FINAL INSPECTION"/>
    <x v="18"/>
    <d v="2019-10-15T00:00:00"/>
    <d v="1899-12-30T14:33:19"/>
    <d v="2019-10-15T00:00:00"/>
    <d v="1899-12-30T14:33:19"/>
    <n v="10"/>
    <s v="MIN"/>
    <n v="10"/>
    <n v="10"/>
    <s v="MIN"/>
    <s v="CNF  ORSP PRT  REL  TECO"/>
  </r>
  <r>
    <n v="1552242"/>
    <x v="34"/>
    <s v="0"/>
    <s v="0140"/>
    <s v="BFC-99"/>
    <s v="PP03"/>
    <s v="FINAL INSPECTION"/>
    <x v="11"/>
    <d v="2019-10-20T00:00:00"/>
    <d v="1899-12-30T08:46:37"/>
    <d v="2019-10-20T00:00:00"/>
    <d v="1899-12-30T08:46:37"/>
    <n v="10"/>
    <s v="MIN"/>
    <n v="10"/>
    <n v="10"/>
    <s v="MIN"/>
    <s v="CNF  ORSP PRT  REL  TECO"/>
  </r>
  <r>
    <n v="1552242"/>
    <x v="34"/>
    <s v="1"/>
    <s v="0010"/>
    <s v="BFC-10"/>
    <s v="PP95"/>
    <s v="ASSEMBLY"/>
    <x v="12"/>
    <d v="2019-10-06T00:00:00"/>
    <d v="1899-12-30T07:47:19"/>
    <d v="2019-10-07T00:00:00"/>
    <d v="1899-12-30T17:56:04"/>
    <n v="19.181999999999999"/>
    <s v="H"/>
    <n v="1150.9199999999998"/>
    <n v="1"/>
    <s v="MIN"/>
    <s v="CNF  PRT  REL  TECO"/>
  </r>
  <r>
    <n v="1552242"/>
    <x v="3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243"/>
    <x v="34"/>
    <s v="0"/>
    <s v="0010"/>
    <s v="BFC-10"/>
    <s v="PP01"/>
    <s v="ASSEMBLY"/>
    <x v="0"/>
    <d v="2019-09-29T00:00:00"/>
    <d v="1899-12-30T10:13:29"/>
    <d v="2019-09-29T00:00:00"/>
    <d v="1899-12-30T10:33:42"/>
    <n v="6.7329999999999997"/>
    <s v="MIN"/>
    <n v="6.7329999999999997"/>
    <n v="20"/>
    <s v="MIN"/>
    <s v="CNF  PRT  REL  TECO"/>
  </r>
  <r>
    <n v="1552243"/>
    <x v="34"/>
    <s v="0"/>
    <s v="0020"/>
    <s v="BFC-90"/>
    <s v="PP01"/>
    <s v="ASSY IN PROCESS INSPECTION"/>
    <x v="1"/>
    <d v="2019-09-29T00:00:00"/>
    <d v="1899-12-30T14:57:36"/>
    <d v="2019-09-29T00:00:00"/>
    <d v="1899-12-30T14:57:36"/>
    <n v="30"/>
    <s v="MIN"/>
    <n v="30"/>
    <n v="30"/>
    <s v="MIN"/>
    <s v="CNF  ORSP PRT  REL  TECO"/>
  </r>
  <r>
    <n v="1552243"/>
    <x v="34"/>
    <s v="0"/>
    <s v="0030"/>
    <s v="BFC-10"/>
    <s v="PP01"/>
    <s v="ASSEMBLY"/>
    <x v="2"/>
    <d v="2019-09-30T00:00:00"/>
    <d v="1899-12-30T07:43:46"/>
    <d v="2019-09-30T00:00:00"/>
    <d v="1899-12-30T11:28:21"/>
    <n v="3.7429999999999999"/>
    <s v="H"/>
    <n v="224.57999999999998"/>
    <n v="200"/>
    <s v="MIN"/>
    <s v="CNF  PRT  REL  TECO"/>
  </r>
  <r>
    <n v="1552243"/>
    <x v="34"/>
    <s v="0"/>
    <s v="0040"/>
    <s v="BFC-10"/>
    <s v="PP01"/>
    <s v="ASSEMBLY"/>
    <x v="3"/>
    <d v="2019-09-30T00:00:00"/>
    <d v="1899-12-30T11:31:51"/>
    <d v="2019-10-03T00:00:00"/>
    <d v="1899-12-30T14:09:48"/>
    <n v="1555.7439999999999"/>
    <s v="MIN"/>
    <n v="1555.7439999999999"/>
    <n v="500"/>
    <s v="MIN"/>
    <s v="CNF  PRT  REL  TECO"/>
  </r>
  <r>
    <n v="1552243"/>
    <x v="34"/>
    <s v="0"/>
    <s v="0050"/>
    <s v="BFC-90"/>
    <s v="PP01"/>
    <s v="ASSY IN PROCESS INSPECTION"/>
    <x v="4"/>
    <d v="2019-10-03T00:00:00"/>
    <d v="1899-12-30T14:33:43"/>
    <d v="2019-10-03T00:00:00"/>
    <d v="1899-12-30T14:33:43"/>
    <n v="20"/>
    <s v="MIN"/>
    <n v="20"/>
    <n v="20"/>
    <s v="MIN"/>
    <s v="CNF  ORSP PRT  REL  TECO"/>
  </r>
  <r>
    <n v="1552243"/>
    <x v="34"/>
    <s v="0"/>
    <s v="0060"/>
    <s v="BFC-90"/>
    <s v="PP01"/>
    <s v="ASSY IN PROCESS INSPECTION"/>
    <x v="5"/>
    <d v="2019-10-03T00:00:00"/>
    <d v="1899-12-30T14:33:52"/>
    <d v="2019-10-03T00:00:00"/>
    <d v="1899-12-30T14:33:52"/>
    <n v="20"/>
    <s v="MIN"/>
    <n v="20"/>
    <n v="20"/>
    <s v="MIN"/>
    <s v="CNF  ORSP PRT  REL  TECO"/>
  </r>
  <r>
    <n v="1552243"/>
    <x v="34"/>
    <s v="0"/>
    <s v="0070"/>
    <s v="PFC-20"/>
    <s v="PP01"/>
    <s v="PAINT"/>
    <x v="6"/>
    <d v="2019-10-03T00:00:00"/>
    <d v="1899-12-30T16:11:54"/>
    <d v="2019-10-07T00:00:00"/>
    <d v="1899-12-30T00:21:54"/>
    <n v="5.8620000000000001"/>
    <s v="H"/>
    <n v="351.72"/>
    <n v="450"/>
    <s v="MIN"/>
    <s v="CNF  PRT  REL  TECO"/>
  </r>
  <r>
    <n v="1552243"/>
    <x v="34"/>
    <s v="0"/>
    <s v="0080"/>
    <s v="PFC-99"/>
    <s v="PP01"/>
    <s v="PAINT INSPECTION"/>
    <x v="7"/>
    <d v="2019-10-07T00:00:00"/>
    <d v="1899-12-30T10:22:28"/>
    <d v="2019-10-07T00:00:00"/>
    <d v="1899-12-30T10:22:28"/>
    <n v="20"/>
    <s v="MIN"/>
    <n v="20"/>
    <n v="20"/>
    <s v="MIN"/>
    <s v="CNF  ORSP PRT  REL  TECO"/>
  </r>
  <r>
    <n v="1552243"/>
    <x v="3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243"/>
    <x v="34"/>
    <s v="0"/>
    <s v="0100"/>
    <s v="BFC-10"/>
    <s v="PP01"/>
    <s v="ASSEMBLY"/>
    <x v="8"/>
    <d v="2019-10-15T00:00:00"/>
    <d v="1899-12-30T09:57:21"/>
    <d v="2019-10-15T00:00:00"/>
    <d v="1899-12-30T11:54:38"/>
    <n v="1.9550000000000001"/>
    <s v="H"/>
    <n v="117.30000000000001"/>
    <n v="40"/>
    <s v="MIN"/>
    <s v="CNF  PRT  REL  TECO"/>
  </r>
  <r>
    <n v="1552243"/>
    <x v="34"/>
    <s v="0"/>
    <s v="0110"/>
    <s v="BFC-90"/>
    <s v="PP01"/>
    <s v="ASSY IN PROCESS INSPECTION"/>
    <x v="9"/>
    <d v="2019-10-15T00:00:00"/>
    <d v="1899-12-30T12:10:13"/>
    <d v="2019-10-15T00:00:00"/>
    <d v="1899-12-30T12:10:13"/>
    <n v="20"/>
    <s v="MIN"/>
    <n v="20"/>
    <n v="20"/>
    <s v="MIN"/>
    <s v="CNF  ORSP PRT  REL  TECO"/>
  </r>
  <r>
    <n v="1552243"/>
    <x v="34"/>
    <s v="0"/>
    <s v="0120"/>
    <s v="BFC-90"/>
    <s v="PP01"/>
    <s v="ASSY IN PROCESS INSPECTION"/>
    <x v="10"/>
    <d v="2019-10-20T00:00:00"/>
    <d v="1899-12-30T07:42:19"/>
    <d v="2019-10-20T00:00:00"/>
    <d v="1899-12-30T07:42:19"/>
    <n v="50"/>
    <s v="MIN"/>
    <n v="50"/>
    <n v="50"/>
    <s v="MIN"/>
    <s v="CNF  ORSP PRT  REL  TECO"/>
  </r>
  <r>
    <n v="1552243"/>
    <x v="34"/>
    <s v="0"/>
    <s v="0140"/>
    <s v="BFC-99"/>
    <s v="PP03"/>
    <s v="FINAL INSPECTION"/>
    <x v="11"/>
    <d v="2019-10-20T00:00:00"/>
    <d v="1899-12-30T08:34:28"/>
    <d v="2019-10-20T00:00:00"/>
    <d v="1899-12-30T08:34:28"/>
    <n v="10"/>
    <s v="MIN"/>
    <n v="10"/>
    <n v="10"/>
    <s v="MIN"/>
    <s v="CNF  ORSP PRT  REL  TECO"/>
  </r>
  <r>
    <n v="1552243"/>
    <x v="34"/>
    <s v="1"/>
    <s v="0010"/>
    <s v="BFC-10"/>
    <s v="PP95"/>
    <s v="ASSEMBLY"/>
    <x v="12"/>
    <d v="2019-09-30T00:00:00"/>
    <d v="1899-12-30T07:36:36"/>
    <d v="2019-10-07T00:00:00"/>
    <d v="1899-12-30T12:15:47"/>
    <n v="3.8690000000000002"/>
    <s v="H"/>
    <n v="232.14000000000001"/>
    <n v="1"/>
    <s v="MIN"/>
    <s v="CNF  PRT  REL  TECO"/>
  </r>
  <r>
    <n v="1552243"/>
    <x v="3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244"/>
    <x v="34"/>
    <s v="0"/>
    <s v="0010"/>
    <s v="BFC-10"/>
    <s v="PP01"/>
    <s v="ASSEMBLY"/>
    <x v="19"/>
    <d v="2019-10-01T00:00:00"/>
    <d v="1899-12-30T08:48:57"/>
    <d v="2019-10-01T00:00:00"/>
    <d v="1899-12-30T09:05:39"/>
    <n v="16.7"/>
    <s v="MIN"/>
    <n v="16.7"/>
    <n v="20"/>
    <s v="MIN"/>
    <s v="CNF  PRT  REL  TECO"/>
  </r>
  <r>
    <n v="1552244"/>
    <x v="34"/>
    <s v="0"/>
    <s v="0020"/>
    <s v="BFC-90"/>
    <s v="PP01"/>
    <s v="ASSY IN PROCESS INSPECTION"/>
    <x v="1"/>
    <d v="2019-10-01T00:00:00"/>
    <d v="1899-12-30T09:20:04"/>
    <d v="2019-10-01T00:00:00"/>
    <d v="1899-12-30T09:20:04"/>
    <n v="30"/>
    <s v="MIN"/>
    <n v="30"/>
    <n v="30"/>
    <s v="MIN"/>
    <s v="CNF  ORSP PRT  REL  TECO"/>
  </r>
  <r>
    <n v="1552244"/>
    <x v="34"/>
    <s v="0"/>
    <s v="0030"/>
    <s v="BFC-10"/>
    <s v="PP01"/>
    <s v="ASSEMBLY"/>
    <x v="2"/>
    <d v="2019-10-01T00:00:00"/>
    <d v="1899-12-30T10:56:33"/>
    <d v="2019-10-03T00:00:00"/>
    <d v="1899-12-30T08:45:59"/>
    <n v="329.6"/>
    <s v="MIN"/>
    <n v="329.6"/>
    <n v="200"/>
    <s v="MIN"/>
    <s v="CNF  PRT  REL  TECO"/>
  </r>
  <r>
    <n v="1552244"/>
    <x v="34"/>
    <s v="0"/>
    <s v="0040"/>
    <s v="BFC-10"/>
    <s v="PP01"/>
    <s v="ASSEMBLY"/>
    <x v="3"/>
    <d v="2019-10-03T00:00:00"/>
    <d v="1899-12-30T08:46:14"/>
    <d v="2019-10-08T00:00:00"/>
    <d v="1899-12-30T16:54:54"/>
    <n v="22.234999999999999"/>
    <s v="H"/>
    <n v="1334.1"/>
    <n v="500"/>
    <s v="MIN"/>
    <s v="CNF  PRT  REL  TECO"/>
  </r>
  <r>
    <n v="1552244"/>
    <x v="34"/>
    <s v="0"/>
    <s v="0050"/>
    <s v="BFC-90"/>
    <s v="PP01"/>
    <s v="ASSY IN PROCESS INSPECTION"/>
    <x v="4"/>
    <d v="2019-10-08T00:00:00"/>
    <d v="1899-12-30T17:15:10"/>
    <d v="2019-10-08T00:00:00"/>
    <d v="1899-12-30T17:15:10"/>
    <n v="20"/>
    <s v="MIN"/>
    <n v="20"/>
    <n v="20"/>
    <s v="MIN"/>
    <s v="CNF  ORSP PRT  REL  TECO"/>
  </r>
  <r>
    <n v="1552244"/>
    <x v="34"/>
    <s v="0"/>
    <s v="0060"/>
    <s v="BFC-90"/>
    <s v="PP01"/>
    <s v="ASSY IN PROCESS INSPECTION"/>
    <x v="5"/>
    <d v="2019-10-08T00:00:00"/>
    <d v="1899-12-30T17:15:16"/>
    <d v="2019-10-08T00:00:00"/>
    <d v="1899-12-30T17:15:16"/>
    <n v="20"/>
    <s v="MIN"/>
    <n v="20"/>
    <n v="20"/>
    <s v="MIN"/>
    <s v="CNF  ORSP PRT  REL  TECO"/>
  </r>
  <r>
    <n v="1552244"/>
    <x v="34"/>
    <s v="0"/>
    <s v="0070"/>
    <s v="PFC-20"/>
    <s v="PP01"/>
    <s v="PAINT"/>
    <x v="6"/>
    <d v="2019-10-09T00:00:00"/>
    <d v="1899-12-30T00:34:57"/>
    <d v="2019-10-10T00:00:00"/>
    <d v="1899-12-30T01:47:07"/>
    <n v="4.3819999999999997"/>
    <s v="H"/>
    <n v="262.91999999999996"/>
    <n v="450"/>
    <s v="MIN"/>
    <s v="CNF  PRT  REL  TECO"/>
  </r>
  <r>
    <n v="1552244"/>
    <x v="34"/>
    <s v="0"/>
    <s v="0080"/>
    <s v="PFC-99"/>
    <s v="PP01"/>
    <s v="PAINT INSPECTION"/>
    <x v="7"/>
    <d v="2019-10-10T00:00:00"/>
    <d v="1899-12-30T09:54:09"/>
    <d v="2019-10-10T00:00:00"/>
    <d v="1899-12-30T09:54:09"/>
    <n v="20"/>
    <s v="MIN"/>
    <n v="20"/>
    <n v="20"/>
    <s v="MIN"/>
    <s v="CNF  ORSP PRT  REL  TECO"/>
  </r>
  <r>
    <n v="1552244"/>
    <x v="3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244"/>
    <x v="34"/>
    <s v="0"/>
    <s v="0100"/>
    <s v="BFC-10"/>
    <s v="PP01"/>
    <s v="ASSEMBLY"/>
    <x v="8"/>
    <d v="2019-10-14T00:00:00"/>
    <d v="1899-12-30T10:43:18"/>
    <d v="2019-10-14T00:00:00"/>
    <d v="1899-12-30T13:04:26"/>
    <n v="48.482999999999997"/>
    <s v="MIN"/>
    <n v="48.482999999999997"/>
    <n v="40"/>
    <s v="MIN"/>
    <s v="CNF  PRT  REL  TECO"/>
  </r>
  <r>
    <n v="1552244"/>
    <x v="34"/>
    <s v="0"/>
    <s v="0110"/>
    <s v="BFC-90"/>
    <s v="PP01"/>
    <s v="ASSY IN PROCESS INSPECTION"/>
    <x v="9"/>
    <d v="2019-10-14T00:00:00"/>
    <d v="1899-12-30T13:31:13"/>
    <d v="2019-10-14T00:00:00"/>
    <d v="1899-12-30T13:31:13"/>
    <n v="20"/>
    <s v="MIN"/>
    <n v="20"/>
    <n v="20"/>
    <s v="MIN"/>
    <s v="CNF  ORSP PRT  REL  TECO"/>
  </r>
  <r>
    <n v="1552244"/>
    <x v="34"/>
    <s v="0"/>
    <s v="0120"/>
    <s v="BFC-90"/>
    <s v="PP01"/>
    <s v="ASSY IN PROCESS INSPECTION"/>
    <x v="10"/>
    <d v="2019-10-14T00:00:00"/>
    <d v="1899-12-30T13:31:23"/>
    <d v="2019-10-14T00:00:00"/>
    <d v="1899-12-30T13:31:23"/>
    <n v="50"/>
    <s v="MIN"/>
    <n v="50"/>
    <n v="50"/>
    <s v="MIN"/>
    <s v="CNF  ORSP PRT  REL  TECO"/>
  </r>
  <r>
    <n v="1552244"/>
    <x v="34"/>
    <s v="0"/>
    <s v="0130"/>
    <s v="BFC-99"/>
    <s v="PP01"/>
    <s v="FINAL INSPECTION"/>
    <x v="18"/>
    <d v="2019-10-15T00:00:00"/>
    <d v="1899-12-30T14:33:33"/>
    <d v="2019-10-15T00:00:00"/>
    <d v="1899-12-30T14:33:33"/>
    <n v="10"/>
    <s v="MIN"/>
    <n v="10"/>
    <n v="10"/>
    <s v="MIN"/>
    <s v="CNF  ORSP PRT  REL  TECO"/>
  </r>
  <r>
    <n v="1552244"/>
    <x v="34"/>
    <s v="0"/>
    <s v="0140"/>
    <s v="BFC-99"/>
    <s v="PP03"/>
    <s v="FINAL INSPECTION"/>
    <x v="11"/>
    <d v="2019-10-20T00:00:00"/>
    <d v="1899-12-30T08:34:54"/>
    <d v="2019-10-20T00:00:00"/>
    <d v="1899-12-30T08:34:54"/>
    <n v="10"/>
    <s v="MIN"/>
    <n v="10"/>
    <n v="10"/>
    <s v="MIN"/>
    <s v="CNF  ORSP PRT  REL  TECO"/>
  </r>
  <r>
    <n v="1552244"/>
    <x v="34"/>
    <s v="1"/>
    <s v="0010"/>
    <s v="BFC-10"/>
    <s v="PP95"/>
    <s v="ASSEMBLY"/>
    <x v="12"/>
    <d v="2019-10-03T00:00:00"/>
    <d v="1899-12-30T07:31:48"/>
    <d v="2019-10-14T00:00:00"/>
    <d v="1899-12-30T13:05:03"/>
    <n v="3.871"/>
    <s v="H"/>
    <n v="232.26"/>
    <n v="1"/>
    <s v="MIN"/>
    <s v="CNF  PRT  REL  TECO"/>
  </r>
  <r>
    <n v="1552244"/>
    <x v="3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245"/>
    <x v="34"/>
    <s v="0"/>
    <s v="0010"/>
    <s v="BFC-10"/>
    <s v="PP01"/>
    <s v="ASSEMBLY"/>
    <x v="0"/>
    <d v="2019-09-29T00:00:00"/>
    <d v="1899-12-30T10:13:29"/>
    <d v="2019-09-29T00:00:00"/>
    <d v="1899-12-30T10:33:42"/>
    <n v="6.7329999999999997"/>
    <s v="MIN"/>
    <n v="6.7329999999999997"/>
    <n v="20"/>
    <s v="MIN"/>
    <s v="CNF  PRT  REL  TECO"/>
  </r>
  <r>
    <n v="1552245"/>
    <x v="34"/>
    <s v="0"/>
    <s v="0020"/>
    <s v="BFC-90"/>
    <s v="PP01"/>
    <s v="ASSY IN PROCESS INSPECTION"/>
    <x v="1"/>
    <d v="2019-09-29T00:00:00"/>
    <d v="1899-12-30T14:45:21"/>
    <d v="2019-09-29T00:00:00"/>
    <d v="1899-12-30T14:45:21"/>
    <n v="30"/>
    <s v="MIN"/>
    <n v="30"/>
    <n v="30"/>
    <s v="MIN"/>
    <s v="CNF  ORSP PRT  REL  TECO"/>
  </r>
  <r>
    <n v="1552245"/>
    <x v="34"/>
    <s v="0"/>
    <s v="0030"/>
    <s v="BFC-10"/>
    <s v="PP01"/>
    <s v="ASSEMBLY"/>
    <x v="2"/>
    <d v="2019-09-29T00:00:00"/>
    <d v="1899-12-30T14:48:33"/>
    <d v="2019-09-30T00:00:00"/>
    <d v="1899-12-30T11:30:59"/>
    <n v="4.8239999999999998"/>
    <s v="H"/>
    <n v="289.44"/>
    <n v="200"/>
    <s v="MIN"/>
    <s v="CNF  PRT  REL  TECO"/>
  </r>
  <r>
    <n v="1552245"/>
    <x v="34"/>
    <s v="0"/>
    <s v="0040"/>
    <s v="BFC-10"/>
    <s v="PP01"/>
    <s v="ASSEMBLY"/>
    <x v="3"/>
    <d v="2019-09-30T00:00:00"/>
    <d v="1899-12-30T11:31:17"/>
    <d v="2019-10-03T00:00:00"/>
    <d v="1899-12-30T15:26:28"/>
    <n v="520.51599999999996"/>
    <s v="MIN"/>
    <n v="520.51599999999996"/>
    <n v="500"/>
    <s v="MIN"/>
    <s v="CNF  PRT  REL  TECO"/>
  </r>
  <r>
    <n v="1552245"/>
    <x v="34"/>
    <s v="0"/>
    <s v="0050"/>
    <s v="BFC-90"/>
    <s v="PP01"/>
    <s v="ASSY IN PROCESS INSPECTION"/>
    <x v="4"/>
    <d v="2019-10-03T00:00:00"/>
    <d v="1899-12-30T15:33:52"/>
    <d v="2019-10-03T00:00:00"/>
    <d v="1899-12-30T15:33:52"/>
    <n v="20"/>
    <s v="MIN"/>
    <n v="20"/>
    <n v="20"/>
    <s v="MIN"/>
    <s v="CNF  ORSP PRT  REL  TECO"/>
  </r>
  <r>
    <n v="1552245"/>
    <x v="34"/>
    <s v="0"/>
    <s v="0060"/>
    <s v="BFC-90"/>
    <s v="PP01"/>
    <s v="ASSY IN PROCESS INSPECTION"/>
    <x v="5"/>
    <d v="2019-10-03T00:00:00"/>
    <d v="1899-12-30T15:34:08"/>
    <d v="2019-10-03T00:00:00"/>
    <d v="1899-12-30T15:34:08"/>
    <n v="20"/>
    <s v="MIN"/>
    <n v="20"/>
    <n v="20"/>
    <s v="MIN"/>
    <s v="CNF  ORSP PRT  REL  TECO"/>
  </r>
  <r>
    <n v="1552245"/>
    <x v="34"/>
    <s v="0"/>
    <s v="0070"/>
    <s v="PFC-20"/>
    <s v="PP01"/>
    <s v="PAINT"/>
    <x v="6"/>
    <d v="2019-10-03T00:00:00"/>
    <d v="1899-12-30T16:29:36"/>
    <d v="2019-10-07T00:00:00"/>
    <d v="1899-12-30T00:49:40"/>
    <n v="184.70699999999999"/>
    <s v="MIN"/>
    <n v="184.70699999999999"/>
    <n v="450"/>
    <s v="MIN"/>
    <s v="CNF  PRT  REL  TECO"/>
  </r>
  <r>
    <n v="1552245"/>
    <x v="34"/>
    <s v="0"/>
    <s v="0080"/>
    <s v="PFC-99"/>
    <s v="PP01"/>
    <s v="PAINT INSPECTION"/>
    <x v="7"/>
    <d v="2019-10-07T00:00:00"/>
    <d v="1899-12-30T10:22:46"/>
    <d v="2019-10-07T00:00:00"/>
    <d v="1899-12-30T10:22:46"/>
    <n v="20"/>
    <s v="MIN"/>
    <n v="20"/>
    <n v="20"/>
    <s v="MIN"/>
    <s v="CNF  ORSP PRT  REL  TECO"/>
  </r>
  <r>
    <n v="1552245"/>
    <x v="3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245"/>
    <x v="34"/>
    <s v="0"/>
    <s v="0100"/>
    <s v="BFC-10"/>
    <s v="PP01"/>
    <s v="ASSEMBLY"/>
    <x v="8"/>
    <d v="2019-10-14T00:00:00"/>
    <d v="1899-12-30T10:51:56"/>
    <d v="2019-10-14T00:00:00"/>
    <d v="1899-12-30T13:04:26"/>
    <n v="44.167000000000002"/>
    <s v="MIN"/>
    <n v="44.167000000000002"/>
    <n v="40"/>
    <s v="MIN"/>
    <s v="CNF  PRT  REL  TECO"/>
  </r>
  <r>
    <n v="1552245"/>
    <x v="34"/>
    <s v="0"/>
    <s v="0110"/>
    <s v="BFC-90"/>
    <s v="PP01"/>
    <s v="ASSY IN PROCESS INSPECTION"/>
    <x v="9"/>
    <d v="2019-10-15T00:00:00"/>
    <d v="1899-12-30T08:12:57"/>
    <d v="2019-10-15T00:00:00"/>
    <d v="1899-12-30T08:12:57"/>
    <n v="20"/>
    <s v="MIN"/>
    <n v="20"/>
    <n v="20"/>
    <s v="MIN"/>
    <s v="CNF  ORSP PRT  REL  TECO"/>
  </r>
  <r>
    <n v="1552245"/>
    <x v="34"/>
    <s v="0"/>
    <s v="0120"/>
    <s v="BFC-90"/>
    <s v="PP01"/>
    <s v="ASSY IN PROCESS INSPECTION"/>
    <x v="10"/>
    <d v="2019-10-15T00:00:00"/>
    <d v="1899-12-30T08:13:09"/>
    <d v="2019-10-15T00:00:00"/>
    <d v="1899-12-30T08:13:09"/>
    <n v="50"/>
    <s v="MIN"/>
    <n v="50"/>
    <n v="50"/>
    <s v="MIN"/>
    <s v="CNF  ORSP PRT  REL  TECO"/>
  </r>
  <r>
    <n v="1552245"/>
    <x v="34"/>
    <s v="0"/>
    <s v="0130"/>
    <s v="BFC-99"/>
    <s v="PP01"/>
    <s v="FINAL INSPECTION"/>
    <x v="18"/>
    <d v="2019-10-20T00:00:00"/>
    <d v="1899-12-30T08:53:08"/>
    <d v="2019-10-20T00:00:00"/>
    <d v="1899-12-30T08:53:08"/>
    <n v="10"/>
    <s v="MIN"/>
    <n v="10"/>
    <n v="10"/>
    <s v="MIN"/>
    <s v="CNF  ORSP PRT  REL  TECO"/>
  </r>
  <r>
    <n v="1552245"/>
    <x v="34"/>
    <s v="0"/>
    <s v="0140"/>
    <s v="BFC-99"/>
    <s v="PP03"/>
    <s v="FINAL INSPECTION"/>
    <x v="11"/>
    <d v="2019-10-20T00:00:00"/>
    <d v="1899-12-30T09:16:24"/>
    <d v="2019-10-20T00:00:00"/>
    <d v="1899-12-30T09:16:24"/>
    <n v="10"/>
    <s v="MIN"/>
    <n v="10"/>
    <n v="10"/>
    <s v="MIN"/>
    <s v="CNF  ORSP PRT  REL  TECO"/>
  </r>
  <r>
    <n v="1552245"/>
    <x v="34"/>
    <s v="1"/>
    <s v="0010"/>
    <s v="BFC-10"/>
    <s v="PP95"/>
    <s v="ASSEMBLY"/>
    <x v="12"/>
    <d v="2019-10-01T00:00:00"/>
    <d v="1899-12-30T10:19:54"/>
    <d v="2019-10-03T00:00:00"/>
    <d v="1899-12-30T15:29:05"/>
    <n v="23.577999999999999"/>
    <s v="H"/>
    <n v="1414.68"/>
    <n v="1"/>
    <s v="MIN"/>
    <s v="CNF  PRT  REL  TECO"/>
  </r>
  <r>
    <n v="1552245"/>
    <x v="3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2246"/>
    <x v="34"/>
    <s v="0"/>
    <s v="0010"/>
    <s v="BFC-10"/>
    <s v="PP01"/>
    <s v="ASSEMBLY"/>
    <x v="0"/>
    <d v="2019-10-01T00:00:00"/>
    <d v="1899-12-30T08:32:09"/>
    <d v="2019-10-01T00:00:00"/>
    <d v="1899-12-30T08:48:36"/>
    <n v="16.45"/>
    <s v="MIN"/>
    <n v="16.45"/>
    <n v="20"/>
    <s v="MIN"/>
    <s v="CNF  PRT  REL  TECO"/>
  </r>
  <r>
    <n v="1552246"/>
    <x v="34"/>
    <s v="0"/>
    <s v="0020"/>
    <s v="BFC-90"/>
    <s v="PP01"/>
    <s v="ASSY IN PROCESS INSPECTION"/>
    <x v="1"/>
    <d v="2019-10-01T00:00:00"/>
    <d v="1899-12-30T09:01:55"/>
    <d v="2019-10-01T00:00:00"/>
    <d v="1899-12-30T09:01:55"/>
    <n v="30"/>
    <s v="MIN"/>
    <n v="30"/>
    <n v="30"/>
    <s v="MIN"/>
    <s v="CNF  ORSP PRT  REL  TECO"/>
  </r>
  <r>
    <n v="1552246"/>
    <x v="34"/>
    <s v="0"/>
    <s v="0030"/>
    <s v="BFC-10"/>
    <s v="PP01"/>
    <s v="ASSEMBLY"/>
    <x v="2"/>
    <d v="2019-10-01T00:00:00"/>
    <d v="1899-12-30T10:18:44"/>
    <d v="2019-10-02T00:00:00"/>
    <d v="1899-12-30T10:00:56"/>
    <n v="224.25700000000001"/>
    <s v="MIN"/>
    <n v="224.25700000000001"/>
    <n v="200"/>
    <s v="MIN"/>
    <s v="CNF  PRT  REL  TECO"/>
  </r>
  <r>
    <n v="1552246"/>
    <x v="34"/>
    <s v="0"/>
    <s v="0040"/>
    <s v="BFC-10"/>
    <s v="PP01"/>
    <s v="ASSEMBLY"/>
    <x v="3"/>
    <d v="2019-10-02T00:00:00"/>
    <d v="1899-12-30T14:53:22"/>
    <d v="2019-10-08T00:00:00"/>
    <d v="1899-12-30T15:57:16"/>
    <n v="429.36399999999998"/>
    <s v="MIN"/>
    <n v="429.36399999999998"/>
    <n v="500"/>
    <s v="MIN"/>
    <s v="CNF  PRT  REL  TECO"/>
  </r>
  <r>
    <n v="1552246"/>
    <x v="34"/>
    <s v="0"/>
    <s v="0050"/>
    <s v="BFC-90"/>
    <s v="PP01"/>
    <s v="ASSY IN PROCESS INSPECTION"/>
    <x v="4"/>
    <d v="2019-10-08T00:00:00"/>
    <d v="1899-12-30T16:07:31"/>
    <d v="2019-10-08T00:00:00"/>
    <d v="1899-12-30T16:07:31"/>
    <n v="20"/>
    <s v="MIN"/>
    <n v="20"/>
    <n v="20"/>
    <s v="MIN"/>
    <s v="CNF  ORSP PRT  REL  TECO"/>
  </r>
  <r>
    <n v="1552246"/>
    <x v="34"/>
    <s v="0"/>
    <s v="0060"/>
    <s v="BFC-90"/>
    <s v="PP01"/>
    <s v="ASSY IN PROCESS INSPECTION"/>
    <x v="5"/>
    <d v="2019-10-08T00:00:00"/>
    <d v="1899-12-30T17:15:35"/>
    <d v="2019-10-08T00:00:00"/>
    <d v="1899-12-30T17:15:35"/>
    <n v="20"/>
    <s v="MIN"/>
    <n v="20"/>
    <n v="20"/>
    <s v="MIN"/>
    <s v="CNF  ORSP PRT  REL  TECO"/>
  </r>
  <r>
    <n v="1552246"/>
    <x v="34"/>
    <s v="0"/>
    <s v="0070"/>
    <s v="PFC-20"/>
    <s v="PP01"/>
    <s v="PAINT"/>
    <x v="6"/>
    <d v="2019-10-08T00:00:00"/>
    <d v="1899-12-30T22:44:28"/>
    <d v="2019-10-10T00:00:00"/>
    <d v="1899-12-30T03:08:23"/>
    <n v="5.7969999999999997"/>
    <s v="H"/>
    <n v="347.82"/>
    <n v="450"/>
    <s v="MIN"/>
    <s v="CNF  PRT  REL  TECO"/>
  </r>
  <r>
    <n v="1552246"/>
    <x v="34"/>
    <s v="0"/>
    <s v="0080"/>
    <s v="PFC-99"/>
    <s v="PP01"/>
    <s v="PAINT INSPECTION"/>
    <x v="7"/>
    <d v="2019-10-10T00:00:00"/>
    <d v="1899-12-30T09:54:49"/>
    <d v="2019-10-10T00:00:00"/>
    <d v="1899-12-30T09:54:49"/>
    <n v="20"/>
    <s v="MIN"/>
    <n v="20"/>
    <n v="20"/>
    <s v="MIN"/>
    <s v="CNF  ORSP PRT  REL  TECO"/>
  </r>
  <r>
    <n v="1552246"/>
    <x v="3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2246"/>
    <x v="34"/>
    <s v="0"/>
    <s v="0100"/>
    <s v="BFC-10"/>
    <s v="PP01"/>
    <s v="ASSEMBLY"/>
    <x v="8"/>
    <d v="2019-10-14T00:00:00"/>
    <d v="1899-12-30T10:43:18"/>
    <d v="2019-10-14T00:00:00"/>
    <d v="1899-12-30T13:04:26"/>
    <n v="48.482999999999997"/>
    <s v="MIN"/>
    <n v="48.482999999999997"/>
    <n v="40"/>
    <s v="MIN"/>
    <s v="CNF  PRT  REL  TECO"/>
  </r>
  <r>
    <n v="1552246"/>
    <x v="34"/>
    <s v="0"/>
    <s v="0110"/>
    <s v="BFC-90"/>
    <s v="PP01"/>
    <s v="ASSY IN PROCESS INSPECTION"/>
    <x v="9"/>
    <d v="2019-10-14T00:00:00"/>
    <d v="1899-12-30T13:30:48"/>
    <d v="2019-10-14T00:00:00"/>
    <d v="1899-12-30T13:30:48"/>
    <n v="20"/>
    <s v="MIN"/>
    <n v="20"/>
    <n v="20"/>
    <s v="MIN"/>
    <s v="CNF  ORSP PRT  REL  TECO"/>
  </r>
  <r>
    <n v="1552246"/>
    <x v="34"/>
    <s v="0"/>
    <s v="0120"/>
    <s v="BFC-90"/>
    <s v="PP01"/>
    <s v="ASSY IN PROCESS INSPECTION"/>
    <x v="10"/>
    <d v="2019-10-14T00:00:00"/>
    <d v="1899-12-30T13:31:00"/>
    <d v="2019-10-14T00:00:00"/>
    <d v="1899-12-30T13:31:00"/>
    <n v="50"/>
    <s v="MIN"/>
    <n v="50"/>
    <n v="50"/>
    <s v="MIN"/>
    <s v="CNF  ORSP PRT  REL  TECO"/>
  </r>
  <r>
    <n v="1552246"/>
    <x v="34"/>
    <s v="0"/>
    <s v="0130"/>
    <s v="BFC-99"/>
    <s v="PP01"/>
    <s v="FINAL INSPECTION"/>
    <x v="18"/>
    <d v="2019-10-14T00:00:00"/>
    <d v="1899-12-30T17:26:26"/>
    <d v="2019-10-14T00:00:00"/>
    <d v="1899-12-30T17:26:26"/>
    <n v="10"/>
    <s v="MIN"/>
    <n v="10"/>
    <n v="10"/>
    <s v="MIN"/>
    <s v="CNF  ORSP PRT  REL  TECO"/>
  </r>
  <r>
    <n v="1552246"/>
    <x v="34"/>
    <s v="0"/>
    <s v="0140"/>
    <s v="BFC-99"/>
    <s v="PP03"/>
    <s v="FINAL INSPECTION"/>
    <x v="11"/>
    <d v="2019-10-20T00:00:00"/>
    <d v="1899-12-30T08:46:51"/>
    <d v="2019-10-20T00:00:00"/>
    <d v="1899-12-30T08:46:51"/>
    <n v="10"/>
    <s v="MIN"/>
    <n v="10"/>
    <n v="10"/>
    <s v="MIN"/>
    <s v="CNF  ORSP PRT  REL  TECO"/>
  </r>
  <r>
    <n v="1552246"/>
    <x v="34"/>
    <s v="1"/>
    <s v="0010"/>
    <s v="BFC-10"/>
    <s v="PP95"/>
    <s v="ASSEMBLY"/>
    <x v="12"/>
    <d v="2019-10-02T00:00:00"/>
    <d v="1899-12-30T07:56:28"/>
    <d v="2019-10-02T00:00:00"/>
    <d v="1899-12-30T08:00:16"/>
    <n v="3.8"/>
    <s v="MIN"/>
    <n v="3.8"/>
    <n v="1"/>
    <s v="MIN"/>
    <s v="CNF  PRT  REL  TECO"/>
  </r>
  <r>
    <n v="1552246"/>
    <x v="3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3972"/>
    <x v="32"/>
    <s v="0"/>
    <s v="0010"/>
    <s v="BFC-10"/>
    <s v="PP01"/>
    <s v="ASSEMBLY"/>
    <x v="0"/>
    <d v="2019-10-01T00:00:00"/>
    <d v="1899-12-30T08:26:55"/>
    <d v="2019-10-01T00:00:00"/>
    <d v="1899-12-30T08:40:52"/>
    <n v="13.95"/>
    <s v="MIN"/>
    <n v="13.95"/>
    <n v="20"/>
    <s v="MIN"/>
    <s v="CNF  PRT  REL  TECO"/>
  </r>
  <r>
    <n v="1553972"/>
    <x v="32"/>
    <s v="0"/>
    <s v="0020"/>
    <s v="BFC-90"/>
    <s v="PP01"/>
    <s v="ASSY IN PROCESS INSPECTION"/>
    <x v="1"/>
    <d v="2019-10-01T00:00:00"/>
    <d v="1899-12-30T08:51:40"/>
    <d v="2019-10-01T00:00:00"/>
    <d v="1899-12-30T08:51:40"/>
    <n v="30"/>
    <s v="MIN"/>
    <n v="30"/>
    <n v="30"/>
    <s v="MIN"/>
    <s v="CNF  ORSP PRT  REL  TECO"/>
  </r>
  <r>
    <n v="1553972"/>
    <x v="32"/>
    <s v="0"/>
    <s v="0030"/>
    <s v="BFC-10"/>
    <s v="PP01"/>
    <s v="ASSEMBLY"/>
    <x v="2"/>
    <d v="2019-10-01T00:00:00"/>
    <d v="1899-12-30T09:49:19"/>
    <d v="2019-10-02T00:00:00"/>
    <d v="1899-12-30T11:07:24"/>
    <n v="395.87700000000001"/>
    <s v="MIN"/>
    <n v="395.87700000000001"/>
    <n v="200"/>
    <s v="MIN"/>
    <s v="CNF  PRT  REL  TECO"/>
  </r>
  <r>
    <n v="1553972"/>
    <x v="32"/>
    <s v="0"/>
    <s v="0040"/>
    <s v="BFC-10"/>
    <s v="PP01"/>
    <s v="ASSEMBLY"/>
    <x v="3"/>
    <d v="2019-10-02T00:00:00"/>
    <d v="1899-12-30T11:07:54"/>
    <d v="2019-10-06T00:00:00"/>
    <d v="1899-12-30T11:08:25"/>
    <n v="1058.2370000000001"/>
    <s v="MIN"/>
    <n v="1058.2370000000001"/>
    <n v="500"/>
    <s v="MIN"/>
    <s v="CNF  PRT  REL  TECO"/>
  </r>
  <r>
    <n v="1553972"/>
    <x v="32"/>
    <s v="0"/>
    <s v="0050"/>
    <s v="BFC-90"/>
    <s v="PP01"/>
    <s v="ASSY IN PROCESS INSPECTION"/>
    <x v="4"/>
    <d v="2019-10-06T00:00:00"/>
    <d v="1899-12-30T15:49:00"/>
    <d v="2019-10-06T00:00:00"/>
    <d v="1899-12-30T15:49:00"/>
    <n v="20"/>
    <s v="MIN"/>
    <n v="20"/>
    <n v="20"/>
    <s v="MIN"/>
    <s v="CNF  ORSP PRT  REL  TECO"/>
  </r>
  <r>
    <n v="1553972"/>
    <x v="32"/>
    <s v="0"/>
    <s v="0060"/>
    <s v="BFC-90"/>
    <s v="PP01"/>
    <s v="ASSY IN PROCESS INSPECTION"/>
    <x v="5"/>
    <d v="2019-10-06T00:00:00"/>
    <d v="1899-12-30T15:49:17"/>
    <d v="2019-10-06T00:00:00"/>
    <d v="1899-12-30T15:49:17"/>
    <n v="20"/>
    <s v="MIN"/>
    <n v="20"/>
    <n v="20"/>
    <s v="MIN"/>
    <s v="CNF  ORSP PRT  REL  TECO"/>
  </r>
  <r>
    <n v="1553972"/>
    <x v="32"/>
    <s v="0"/>
    <s v="0070"/>
    <s v="PFC-20"/>
    <s v="PP01"/>
    <s v="PAINT"/>
    <x v="6"/>
    <d v="2019-10-06T00:00:00"/>
    <d v="1899-12-30T16:29:02"/>
    <d v="2019-10-08T00:00:00"/>
    <d v="1899-12-30T10:59:19"/>
    <n v="6.7119999999999997"/>
    <s v="H"/>
    <n v="402.71999999999997"/>
    <n v="450"/>
    <s v="MIN"/>
    <s v="CNF  PRT  REL  TECO"/>
  </r>
  <r>
    <n v="1553972"/>
    <x v="32"/>
    <s v="0"/>
    <s v="0080"/>
    <s v="PFC-99"/>
    <s v="PP01"/>
    <s v="PAINT INSPECTION"/>
    <x v="7"/>
    <d v="2019-10-08T00:00:00"/>
    <d v="1899-12-30T11:54:12"/>
    <d v="2019-10-08T00:00:00"/>
    <d v="1899-12-30T11:54:12"/>
    <n v="20"/>
    <s v="MIN"/>
    <n v="20"/>
    <n v="20"/>
    <s v="MIN"/>
    <s v="CNF  ORSP PRT  REL  TECO"/>
  </r>
  <r>
    <n v="1553972"/>
    <x v="32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3972"/>
    <x v="32"/>
    <s v="0"/>
    <s v="0100"/>
    <s v="BFC-10"/>
    <s v="PP01"/>
    <s v="ASSEMBLY"/>
    <x v="8"/>
    <d v="2019-10-08T00:00:00"/>
    <d v="1899-12-30T13:08:47"/>
    <d v="2019-10-08T00:00:00"/>
    <d v="1899-12-30T15:21:42"/>
    <n v="2.2149999999999999"/>
    <s v="H"/>
    <n v="132.89999999999998"/>
    <n v="40"/>
    <s v="MIN"/>
    <s v="CNF  PRT  REL  TECO"/>
  </r>
  <r>
    <n v="1553972"/>
    <x v="32"/>
    <s v="0"/>
    <s v="0110"/>
    <s v="BFC-90"/>
    <s v="PP01"/>
    <s v="ASSY IN PROCESS INSPECTION"/>
    <x v="9"/>
    <d v="2019-10-09T00:00:00"/>
    <d v="1899-12-30T07:55:03"/>
    <d v="2019-10-09T00:00:00"/>
    <d v="1899-12-30T07:55:03"/>
    <n v="20"/>
    <s v="MIN"/>
    <n v="20"/>
    <n v="20"/>
    <s v="MIN"/>
    <s v="CNF  ORSP PRT  REL  TECO"/>
  </r>
  <r>
    <n v="1553972"/>
    <x v="32"/>
    <s v="0"/>
    <s v="0120"/>
    <s v="BFC-90"/>
    <s v="PP01"/>
    <s v="ASSY IN PROCESS INSPECTION"/>
    <x v="10"/>
    <d v="2019-10-09T00:00:00"/>
    <d v="1899-12-30T07:55:15"/>
    <d v="2019-10-09T00:00:00"/>
    <d v="1899-12-30T07:55:15"/>
    <n v="50"/>
    <s v="MIN"/>
    <n v="50"/>
    <n v="50"/>
    <s v="MIN"/>
    <s v="CNF  ORSP PRT  REL  TECO"/>
  </r>
  <r>
    <n v="1553972"/>
    <x v="32"/>
    <s v="0"/>
    <s v="0130"/>
    <s v="BFC-99"/>
    <s v="PP01"/>
    <s v="FINAL INSPECTION"/>
    <x v="18"/>
    <d v="2019-10-09T00:00:00"/>
    <d v="1899-12-30T14:55:03"/>
    <d v="2019-10-09T00:00:00"/>
    <d v="1899-12-30T14:55:03"/>
    <n v="10"/>
    <s v="MIN"/>
    <n v="10"/>
    <n v="10"/>
    <s v="MIN"/>
    <s v="CNF  ORSP PRT  REL  TECO"/>
  </r>
  <r>
    <n v="1553972"/>
    <x v="32"/>
    <s v="0"/>
    <s v="0140"/>
    <s v="BFC-99"/>
    <s v="PP03"/>
    <s v="FINAL INSPECTION"/>
    <x v="11"/>
    <d v="2019-10-13T00:00:00"/>
    <d v="1899-12-30T09:28:07"/>
    <d v="2019-10-13T00:00:00"/>
    <d v="1899-12-30T09:28:07"/>
    <n v="10"/>
    <s v="MIN"/>
    <n v="10"/>
    <n v="10"/>
    <s v="MIN"/>
    <s v="CNF  ORSP PRT  REL  TECO"/>
  </r>
  <r>
    <n v="1553972"/>
    <x v="32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3972"/>
    <x v="32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219"/>
    <x v="34"/>
    <s v="0"/>
    <s v="0010"/>
    <s v="BFC-10"/>
    <s v="PP01"/>
    <s v="ASSEMBLY"/>
    <x v="0"/>
    <d v="2019-10-02T00:00:00"/>
    <d v="1899-12-30T11:06:56"/>
    <d v="2019-10-02T00:00:00"/>
    <d v="1899-12-30T11:20:41"/>
    <n v="13.75"/>
    <s v="MIN"/>
    <n v="13.75"/>
    <n v="20"/>
    <s v="MIN"/>
    <s v="CNF  PRT  REL  TECO"/>
  </r>
  <r>
    <n v="1554219"/>
    <x v="34"/>
    <s v="0"/>
    <s v="0020"/>
    <s v="BFC-90"/>
    <s v="PP01"/>
    <s v="ASSY IN PROCESS INSPECTION"/>
    <x v="1"/>
    <d v="2019-10-02T00:00:00"/>
    <d v="1899-12-30T12:06:21"/>
    <d v="2019-10-02T00:00:00"/>
    <d v="1899-12-30T12:06:21"/>
    <n v="30"/>
    <s v="MIN"/>
    <n v="30"/>
    <n v="30"/>
    <s v="MIN"/>
    <s v="CNF  ORSP PRT  REL  TECO"/>
  </r>
  <r>
    <n v="1554219"/>
    <x v="34"/>
    <s v="0"/>
    <s v="0030"/>
    <s v="BFC-10"/>
    <s v="PP01"/>
    <s v="ASSEMBLY"/>
    <x v="2"/>
    <d v="2019-10-02T00:00:00"/>
    <d v="1899-12-30T14:43:41"/>
    <d v="2019-10-08T00:00:00"/>
    <d v="1899-12-30T11:28:16"/>
    <n v="642.48699999999997"/>
    <s v="MIN"/>
    <n v="642.48699999999997"/>
    <n v="200"/>
    <s v="MIN"/>
    <s v="CNF  PRT  REL  TECO"/>
  </r>
  <r>
    <n v="1554219"/>
    <x v="34"/>
    <s v="0"/>
    <s v="0040"/>
    <s v="BFC-10"/>
    <s v="PP01"/>
    <s v="ASSEMBLY"/>
    <x v="3"/>
    <d v="2019-10-08T00:00:00"/>
    <d v="1899-12-30T12:09:21"/>
    <d v="2019-10-08T00:00:00"/>
    <d v="1899-12-30T17:52:47"/>
    <n v="5.7240000000000002"/>
    <s v="H"/>
    <n v="343.44"/>
    <n v="500"/>
    <s v="MIN"/>
    <s v="CNF  PRT  REL  TECO"/>
  </r>
  <r>
    <n v="1554219"/>
    <x v="34"/>
    <s v="0"/>
    <s v="0050"/>
    <s v="BFC-90"/>
    <s v="PP01"/>
    <s v="ASSY IN PROCESS INSPECTION"/>
    <x v="4"/>
    <d v="2019-10-09T00:00:00"/>
    <d v="1899-12-30T15:51:40"/>
    <d v="2019-10-09T00:00:00"/>
    <d v="1899-12-30T15:51:40"/>
    <n v="20"/>
    <s v="MIN"/>
    <n v="20"/>
    <n v="20"/>
    <s v="MIN"/>
    <s v="CNF  ORSP PRT  REL  TECO"/>
  </r>
  <r>
    <n v="1554219"/>
    <x v="34"/>
    <s v="0"/>
    <s v="0060"/>
    <s v="BFC-90"/>
    <s v="PP01"/>
    <s v="ASSY IN PROCESS INSPECTION"/>
    <x v="5"/>
    <d v="2019-10-09T00:00:00"/>
    <d v="1899-12-30T15:52:01"/>
    <d v="2019-10-09T00:00:00"/>
    <d v="1899-12-30T15:52:01"/>
    <n v="20"/>
    <s v="MIN"/>
    <n v="20"/>
    <n v="20"/>
    <s v="MIN"/>
    <s v="CNF  ORSP PRT  REL  TECO"/>
  </r>
  <r>
    <n v="1554219"/>
    <x v="34"/>
    <s v="0"/>
    <s v="0070"/>
    <s v="PFC-20"/>
    <s v="PP01"/>
    <s v="PAINT"/>
    <x v="6"/>
    <d v="2019-10-09T00:00:00"/>
    <d v="1899-12-30T16:52:36"/>
    <d v="2019-10-10T00:00:00"/>
    <d v="1899-12-30T22:32:59"/>
    <n v="308.07"/>
    <s v="MIN"/>
    <n v="308.07"/>
    <n v="450"/>
    <s v="MIN"/>
    <s v="CNF  PRT  REL  TECO"/>
  </r>
  <r>
    <n v="1554219"/>
    <x v="34"/>
    <s v="0"/>
    <s v="0080"/>
    <s v="PFC-99"/>
    <s v="PP01"/>
    <s v="PAINT INSPECTION"/>
    <x v="7"/>
    <d v="2019-10-13T00:00:00"/>
    <d v="1899-12-30T08:56:08"/>
    <d v="2019-10-13T00:00:00"/>
    <d v="1899-12-30T08:56:08"/>
    <n v="20"/>
    <s v="MIN"/>
    <n v="20"/>
    <n v="20"/>
    <s v="MIN"/>
    <s v="CNF  ORSP PRT  REL  TECO"/>
  </r>
  <r>
    <n v="1554219"/>
    <x v="34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219"/>
    <x v="34"/>
    <s v="0"/>
    <s v="0100"/>
    <s v="BFC-10"/>
    <s v="PP01"/>
    <s v="ASSEMBLY"/>
    <x v="8"/>
    <d v="2019-10-13T00:00:00"/>
    <d v="1899-12-30T09:28:43"/>
    <d v="2019-10-13T00:00:00"/>
    <d v="1899-12-30T10:20:26"/>
    <n v="51.716999999999999"/>
    <s v="MIN"/>
    <n v="51.716999999999999"/>
    <n v="40"/>
    <s v="MIN"/>
    <s v="CNF  PRT  REL  TECO"/>
  </r>
  <r>
    <n v="1554219"/>
    <x v="34"/>
    <s v="0"/>
    <s v="0110"/>
    <s v="BFC-90"/>
    <s v="PP01"/>
    <s v="ASSY IN PROCESS INSPECTION"/>
    <x v="9"/>
    <d v="2019-10-15T00:00:00"/>
    <d v="1899-12-30T08:12:26"/>
    <d v="2019-10-15T00:00:00"/>
    <d v="1899-12-30T08:12:26"/>
    <n v="20"/>
    <s v="MIN"/>
    <n v="20"/>
    <n v="20"/>
    <s v="MIN"/>
    <s v="CNF  ORSP PRT  REL  TECO"/>
  </r>
  <r>
    <n v="1554219"/>
    <x v="34"/>
    <s v="0"/>
    <s v="0120"/>
    <s v="BFC-90"/>
    <s v="PP01"/>
    <s v="ASSY IN PROCESS INSPECTION"/>
    <x v="10"/>
    <d v="2019-10-15T00:00:00"/>
    <d v="1899-12-30T08:12:37"/>
    <d v="2019-10-15T00:00:00"/>
    <d v="1899-12-30T08:12:37"/>
    <n v="50"/>
    <s v="MIN"/>
    <n v="50"/>
    <n v="50"/>
    <s v="MIN"/>
    <s v="CNF  ORSP PRT  REL  TECO"/>
  </r>
  <r>
    <n v="1554219"/>
    <x v="34"/>
    <s v="0"/>
    <s v="0130"/>
    <s v="BFC-99"/>
    <s v="PP01"/>
    <s v="FINAL INSPECTION"/>
    <x v="18"/>
    <d v="2019-10-20T00:00:00"/>
    <d v="1899-12-30T08:52:54"/>
    <d v="2019-10-20T00:00:00"/>
    <d v="1899-12-30T08:52:54"/>
    <n v="10"/>
    <s v="MIN"/>
    <n v="10"/>
    <n v="10"/>
    <s v="MIN"/>
    <s v="CNF  ORSP PRT  REL  TECO"/>
  </r>
  <r>
    <n v="1554219"/>
    <x v="34"/>
    <s v="0"/>
    <s v="0140"/>
    <s v="BFC-99"/>
    <s v="PP03"/>
    <s v="FINAL INSPECTION"/>
    <x v="11"/>
    <d v="2019-10-20T00:00:00"/>
    <d v="1899-12-30T09:16:43"/>
    <d v="2019-10-20T00:00:00"/>
    <d v="1899-12-30T09:16:43"/>
    <n v="10"/>
    <s v="MIN"/>
    <n v="10"/>
    <n v="10"/>
    <s v="MIN"/>
    <s v="CNF  ORSP PRT  REL  TECO"/>
  </r>
  <r>
    <n v="1554219"/>
    <x v="34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4219"/>
    <x v="34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280"/>
    <x v="35"/>
    <s v="0"/>
    <s v="0010"/>
    <s v="BFC-10"/>
    <s v="PP01"/>
    <s v="ASSEMBLY"/>
    <x v="0"/>
    <d v="2019-10-02T00:00:00"/>
    <d v="1899-12-30T11:04:07"/>
    <d v="2019-10-02T00:00:00"/>
    <d v="1899-12-30T11:21:05"/>
    <n v="16.966999999999999"/>
    <s v="MIN"/>
    <n v="16.966999999999999"/>
    <n v="20"/>
    <s v="MIN"/>
    <s v="CNF  PRT  REL  TECO"/>
  </r>
  <r>
    <n v="1554280"/>
    <x v="35"/>
    <s v="0"/>
    <s v="0020"/>
    <s v="BFC-90"/>
    <s v="PP01"/>
    <s v="ASSY IN PROCESS INSPECTION"/>
    <x v="1"/>
    <d v="2019-10-02T00:00:00"/>
    <d v="1899-12-30T12:05:45"/>
    <d v="2019-10-02T00:00:00"/>
    <d v="1899-12-30T12:05:45"/>
    <n v="30"/>
    <s v="MIN"/>
    <n v="30"/>
    <n v="30"/>
    <s v="MIN"/>
    <s v="CNF  ORSP PRT  REL  TECO"/>
  </r>
  <r>
    <n v="1554280"/>
    <x v="35"/>
    <s v="0"/>
    <s v="0030"/>
    <s v="BFC-10"/>
    <s v="PP01"/>
    <s v="ASSEMBLY"/>
    <x v="2"/>
    <d v="2019-10-03T00:00:00"/>
    <d v="1899-12-30T07:39:29"/>
    <d v="2019-10-03T00:00:00"/>
    <d v="1899-12-30T10:34:09"/>
    <n v="4.7809999999999997"/>
    <s v="H"/>
    <n v="286.85999999999996"/>
    <n v="200"/>
    <s v="MIN"/>
    <s v="CNF  PRT  REL  TECO"/>
  </r>
  <r>
    <n v="1554280"/>
    <x v="35"/>
    <s v="0"/>
    <s v="0040"/>
    <s v="BFC-10"/>
    <s v="PP01"/>
    <s v="ASSEMBLY"/>
    <x v="3"/>
    <d v="2019-10-03T00:00:00"/>
    <d v="1899-12-30T14:21:39"/>
    <d v="2019-10-09T00:00:00"/>
    <d v="1899-12-30T17:51:41"/>
    <n v="30.338000000000001"/>
    <s v="H"/>
    <n v="1820.28"/>
    <n v="500"/>
    <s v="MIN"/>
    <s v="CNF  PRT  REL  TECO"/>
  </r>
  <r>
    <n v="1554280"/>
    <x v="35"/>
    <s v="0"/>
    <s v="0050"/>
    <s v="BFC-90"/>
    <s v="PP01"/>
    <s v="ASSY IN PROCESS INSPECTION"/>
    <x v="4"/>
    <d v="2019-10-10T00:00:00"/>
    <d v="1899-12-30T09:20:03"/>
    <d v="2019-10-10T00:00:00"/>
    <d v="1899-12-30T09:20:03"/>
    <n v="20"/>
    <s v="MIN"/>
    <n v="20"/>
    <n v="20"/>
    <s v="MIN"/>
    <s v="CNF  ORSP PRT  REL  TECO"/>
  </r>
  <r>
    <n v="1554280"/>
    <x v="35"/>
    <s v="0"/>
    <s v="0060"/>
    <s v="BFC-90"/>
    <s v="PP01"/>
    <s v="ASSY IN PROCESS INSPECTION"/>
    <x v="5"/>
    <d v="2019-10-10T00:00:00"/>
    <d v="1899-12-30T09:20:09"/>
    <d v="2019-10-10T00:00:00"/>
    <d v="1899-12-30T09:20:09"/>
    <n v="20"/>
    <s v="MIN"/>
    <n v="20"/>
    <n v="20"/>
    <s v="MIN"/>
    <s v="CNF  ORSP PRT  REL  TECO"/>
  </r>
  <r>
    <n v="1554280"/>
    <x v="35"/>
    <s v="0"/>
    <s v="0070"/>
    <s v="PFC-20"/>
    <s v="PP01"/>
    <s v="PAINT"/>
    <x v="6"/>
    <d v="2019-10-10T00:00:00"/>
    <d v="1899-12-30T11:35:05"/>
    <d v="2019-10-13T00:00:00"/>
    <d v="1899-12-30T10:58:02"/>
    <n v="6.625"/>
    <s v="H"/>
    <n v="397.5"/>
    <n v="450"/>
    <s v="MIN"/>
    <s v="CNF  PRT  REL  TECO"/>
  </r>
  <r>
    <n v="1554280"/>
    <x v="35"/>
    <s v="0"/>
    <s v="0080"/>
    <s v="PFC-99"/>
    <s v="PP01"/>
    <s v="PAINT INSPECTION"/>
    <x v="7"/>
    <d v="2019-10-14T00:00:00"/>
    <d v="1899-12-30T10:23:05"/>
    <d v="2019-10-14T00:00:00"/>
    <d v="1899-12-30T10:23:05"/>
    <n v="20"/>
    <s v="MIN"/>
    <n v="20"/>
    <n v="20"/>
    <s v="MIN"/>
    <s v="CNF  ORSP PRT  REL  TECO"/>
  </r>
  <r>
    <n v="1554280"/>
    <x v="3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280"/>
    <x v="35"/>
    <s v="0"/>
    <s v="0100"/>
    <s v="BFC-10"/>
    <s v="PP01"/>
    <s v="ASSEMBLY"/>
    <x v="8"/>
    <d v="2019-10-15T00:00:00"/>
    <d v="1899-12-30T13:31:18"/>
    <d v="2019-10-15T00:00:00"/>
    <d v="1899-12-30T14:12:40"/>
    <n v="18.117000000000001"/>
    <s v="MIN"/>
    <n v="18.117000000000001"/>
    <n v="40"/>
    <s v="MIN"/>
    <s v="CNF  PRT  REL  TECO"/>
  </r>
  <r>
    <n v="1554280"/>
    <x v="35"/>
    <s v="0"/>
    <s v="0110"/>
    <s v="BFC-90"/>
    <s v="PP01"/>
    <s v="ASSY IN PROCESS INSPECTION"/>
    <x v="9"/>
    <d v="2019-10-16T00:00:00"/>
    <d v="1899-12-30T17:41:52"/>
    <d v="2019-10-16T00:00:00"/>
    <d v="1899-12-30T17:41:52"/>
    <n v="20"/>
    <s v="MIN"/>
    <n v="20"/>
    <n v="20"/>
    <s v="MIN"/>
    <s v="CNF  ORSP PRT  REL  TECO"/>
  </r>
  <r>
    <n v="1554280"/>
    <x v="35"/>
    <s v="0"/>
    <s v="0120"/>
    <s v="BFC-90"/>
    <s v="PP01"/>
    <s v="ASSY IN PROCESS INSPECTION"/>
    <x v="10"/>
    <d v="2019-10-16T00:00:00"/>
    <d v="1899-12-30T17:42:02"/>
    <d v="2019-10-16T00:00:00"/>
    <d v="1899-12-30T17:42:02"/>
    <n v="50"/>
    <s v="MIN"/>
    <n v="50"/>
    <n v="50"/>
    <s v="MIN"/>
    <s v="CNF  ORSP PRT  REL  TECO"/>
  </r>
  <r>
    <n v="1554280"/>
    <x v="35"/>
    <s v="0"/>
    <s v="0140"/>
    <s v="BFC-99"/>
    <s v="PP03"/>
    <s v="FINAL INSPECTION"/>
    <x v="11"/>
    <d v="2019-10-20T00:00:00"/>
    <d v="1899-12-30T15:33:58"/>
    <d v="2019-10-20T00:00:00"/>
    <d v="1899-12-30T15:33:58"/>
    <n v="10"/>
    <s v="MIN"/>
    <n v="10"/>
    <n v="10"/>
    <s v="MIN"/>
    <s v="CNF  ORSP PRT  REL  TECO"/>
  </r>
  <r>
    <n v="1554280"/>
    <x v="35"/>
    <s v="1"/>
    <s v="0010"/>
    <s v="BFC-10"/>
    <s v="PP95"/>
    <s v="ASSEMBLY"/>
    <x v="12"/>
    <d v="2019-10-08T00:00:00"/>
    <d v="1899-12-30T07:46:57"/>
    <d v="2019-10-15T00:00:00"/>
    <d v="1899-12-30T15:39:25"/>
    <n v="4.0309999999999997"/>
    <s v="H"/>
    <n v="241.85999999999999"/>
    <n v="1"/>
    <s v="MIN"/>
    <s v="CNF  PRT  REL  TECO"/>
  </r>
  <r>
    <n v="1554280"/>
    <x v="3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281"/>
    <x v="35"/>
    <s v="0"/>
    <s v="0010"/>
    <s v="BFC-10"/>
    <s v="PP01"/>
    <s v="ASSEMBLY"/>
    <x v="0"/>
    <d v="2019-10-02T00:00:00"/>
    <d v="1899-12-30T10:01:16"/>
    <d v="2019-10-02T00:00:00"/>
    <d v="1899-12-30T10:06:21"/>
    <n v="5.0830000000000002"/>
    <s v="MIN"/>
    <n v="5.0830000000000002"/>
    <n v="20"/>
    <s v="MIN"/>
    <s v="CNF  PRT  REL  TECO"/>
  </r>
  <r>
    <n v="1554281"/>
    <x v="35"/>
    <s v="0"/>
    <s v="0020"/>
    <s v="BFC-90"/>
    <s v="PP01"/>
    <s v="ASSY IN PROCESS INSPECTION"/>
    <x v="1"/>
    <d v="2019-10-02T00:00:00"/>
    <d v="1899-12-30T10:22:50"/>
    <d v="2019-10-02T00:00:00"/>
    <d v="1899-12-30T10:22:50"/>
    <n v="30"/>
    <s v="MIN"/>
    <n v="30"/>
    <n v="30"/>
    <s v="MIN"/>
    <s v="CNF  ORSP PRT  REL  TECO"/>
  </r>
  <r>
    <n v="1554281"/>
    <x v="35"/>
    <s v="0"/>
    <s v="0030"/>
    <s v="BFC-10"/>
    <s v="PP01"/>
    <s v="ASSEMBLY"/>
    <x v="2"/>
    <d v="2019-10-02T00:00:00"/>
    <d v="1899-12-30T10:28:56"/>
    <d v="2019-10-03T00:00:00"/>
    <d v="1899-12-30T09:59:16"/>
    <n v="3.9359999999999999"/>
    <s v="H"/>
    <n v="236.16"/>
    <n v="200"/>
    <s v="MIN"/>
    <s v="CNF  PRT  REL  TECO"/>
  </r>
  <r>
    <n v="1554281"/>
    <x v="35"/>
    <s v="0"/>
    <s v="0040"/>
    <s v="BFC-10"/>
    <s v="PP01"/>
    <s v="ASSEMBLY"/>
    <x v="3"/>
    <d v="2019-10-03T00:00:00"/>
    <d v="1899-12-30T12:06:47"/>
    <d v="2019-10-09T00:00:00"/>
    <d v="1899-12-30T10:09:53"/>
    <n v="21.835999999999999"/>
    <s v="H"/>
    <n v="1310.1599999999999"/>
    <n v="500"/>
    <s v="MIN"/>
    <s v="CNF  PRT  REL  TECO"/>
  </r>
  <r>
    <n v="1554281"/>
    <x v="35"/>
    <s v="0"/>
    <s v="0050"/>
    <s v="BFC-90"/>
    <s v="PP01"/>
    <s v="ASSY IN PROCESS INSPECTION"/>
    <x v="4"/>
    <d v="2019-10-10T00:00:00"/>
    <d v="1899-12-30T09:20:25"/>
    <d v="2019-10-10T00:00:00"/>
    <d v="1899-12-30T09:20:25"/>
    <n v="20"/>
    <s v="MIN"/>
    <n v="20"/>
    <n v="20"/>
    <s v="MIN"/>
    <s v="CNF  ORSP PRT  REL  TECO"/>
  </r>
  <r>
    <n v="1554281"/>
    <x v="35"/>
    <s v="0"/>
    <s v="0060"/>
    <s v="BFC-90"/>
    <s v="PP01"/>
    <s v="ASSY IN PROCESS INSPECTION"/>
    <x v="5"/>
    <d v="2019-10-10T00:00:00"/>
    <d v="1899-12-30T09:20:31"/>
    <d v="2019-10-10T00:00:00"/>
    <d v="1899-12-30T09:20:31"/>
    <n v="20"/>
    <s v="MIN"/>
    <n v="20"/>
    <n v="20"/>
    <s v="MIN"/>
    <s v="CNF  ORSP PRT  REL  TECO"/>
  </r>
  <r>
    <n v="1554281"/>
    <x v="35"/>
    <s v="0"/>
    <s v="0070"/>
    <s v="PFC-20"/>
    <s v="PP01"/>
    <s v="PAINT"/>
    <x v="6"/>
    <d v="2019-10-10T00:00:00"/>
    <d v="1899-12-30T10:12:32"/>
    <d v="2019-10-13T00:00:00"/>
    <d v="1899-12-30T10:58:02"/>
    <n v="231.523"/>
    <s v="MIN"/>
    <n v="231.523"/>
    <n v="450"/>
    <s v="MIN"/>
    <s v="CNF  PRT  REL  TECO"/>
  </r>
  <r>
    <n v="1554281"/>
    <x v="35"/>
    <s v="0"/>
    <s v="0080"/>
    <s v="PFC-99"/>
    <s v="PP01"/>
    <s v="PAINT INSPECTION"/>
    <x v="7"/>
    <d v="2019-10-14T00:00:00"/>
    <d v="1899-12-30T10:23:34"/>
    <d v="2019-10-14T00:00:00"/>
    <d v="1899-12-30T10:23:34"/>
    <n v="20"/>
    <s v="MIN"/>
    <n v="20"/>
    <n v="20"/>
    <s v="MIN"/>
    <s v="CNF  ORSP PRT  REL  TECO"/>
  </r>
  <r>
    <n v="1554281"/>
    <x v="3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281"/>
    <x v="35"/>
    <s v="0"/>
    <s v="0100"/>
    <s v="BFC-10"/>
    <s v="PP01"/>
    <s v="ASSEMBLY"/>
    <x v="8"/>
    <d v="2019-10-15T00:00:00"/>
    <d v="1899-12-30T13:37:47"/>
    <d v="2019-10-15T00:00:00"/>
    <d v="1899-12-30T14:12:40"/>
    <n v="11.632999999999999"/>
    <s v="MIN"/>
    <n v="11.632999999999999"/>
    <n v="40"/>
    <s v="MIN"/>
    <s v="CNF  PRT  REL  TECO"/>
  </r>
  <r>
    <n v="1554281"/>
    <x v="35"/>
    <s v="0"/>
    <s v="0110"/>
    <s v="BFC-90"/>
    <s v="PP01"/>
    <s v="ASSY IN PROCESS INSPECTION"/>
    <x v="9"/>
    <d v="2019-10-15T00:00:00"/>
    <d v="1899-12-30T14:53:41"/>
    <d v="2019-10-15T00:00:00"/>
    <d v="1899-12-30T14:53:41"/>
    <n v="20"/>
    <s v="MIN"/>
    <n v="20"/>
    <n v="20"/>
    <s v="MIN"/>
    <s v="CNF  ORSP PRT  REL  TECO"/>
  </r>
  <r>
    <n v="1554281"/>
    <x v="35"/>
    <s v="0"/>
    <s v="0120"/>
    <s v="BFC-90"/>
    <s v="PP01"/>
    <s v="ASSY IN PROCESS INSPECTION"/>
    <x v="10"/>
    <d v="2019-10-15T00:00:00"/>
    <d v="1899-12-30T14:53:51"/>
    <d v="2019-10-15T00:00:00"/>
    <d v="1899-12-30T14:53:51"/>
    <n v="50"/>
    <s v="MIN"/>
    <n v="50"/>
    <n v="50"/>
    <s v="MIN"/>
    <s v="CNF  ORSP PRT  REL  TECO"/>
  </r>
  <r>
    <n v="1554281"/>
    <x v="35"/>
    <s v="0"/>
    <s v="0130"/>
    <s v="BFC-99"/>
    <s v="PP01"/>
    <s v="FINAL INSPECTION"/>
    <x v="18"/>
    <d v="2019-10-20T00:00:00"/>
    <d v="1899-12-30T09:37:56"/>
    <d v="2019-10-20T00:00:00"/>
    <d v="1899-12-30T09:37:56"/>
    <n v="10"/>
    <s v="MIN"/>
    <n v="10"/>
    <n v="10"/>
    <s v="MIN"/>
    <s v="CNF  ORSP PRT  REL  TECO"/>
  </r>
  <r>
    <n v="1554281"/>
    <x v="35"/>
    <s v="0"/>
    <s v="0140"/>
    <s v="BFC-99"/>
    <s v="PP03"/>
    <s v="FINAL INSPECTION"/>
    <x v="11"/>
    <d v="2019-10-20T00:00:00"/>
    <d v="1899-12-30T15:34:55"/>
    <d v="2019-10-20T00:00:00"/>
    <d v="1899-12-30T15:34:55"/>
    <n v="10"/>
    <s v="MIN"/>
    <n v="10"/>
    <n v="10"/>
    <s v="MIN"/>
    <s v="CNF  ORSP PRT  REL  TECO"/>
  </r>
  <r>
    <n v="1554281"/>
    <x v="35"/>
    <s v="1"/>
    <s v="0010"/>
    <s v="BFC-10"/>
    <s v="PP95"/>
    <s v="ASSEMBLY"/>
    <x v="12"/>
    <d v="2019-10-14T00:00:00"/>
    <d v="1899-12-30T10:32:09"/>
    <d v="2019-10-15T00:00:00"/>
    <d v="1899-12-30T14:13:06"/>
    <n v="2.3359999999999999"/>
    <s v="H"/>
    <n v="140.16"/>
    <n v="1"/>
    <s v="MIN"/>
    <s v="CNF  PRT  REL  TECO"/>
  </r>
  <r>
    <n v="1554281"/>
    <x v="3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687"/>
    <x v="35"/>
    <s v="0"/>
    <s v="0010"/>
    <s v="BFC-10"/>
    <s v="PP01"/>
    <s v="ASSEMBLY"/>
    <x v="0"/>
    <d v="2019-10-03T00:00:00"/>
    <d v="1899-12-30T13:55:52"/>
    <d v="2019-10-03T00:00:00"/>
    <d v="1899-12-30T14:22:10"/>
    <n v="26.3"/>
    <s v="MIN"/>
    <n v="26.3"/>
    <n v="20"/>
    <s v="MIN"/>
    <s v="CNF  PRT  REL  TECO"/>
  </r>
  <r>
    <n v="1554687"/>
    <x v="35"/>
    <s v="0"/>
    <s v="0020"/>
    <s v="BFC-90"/>
    <s v="PP01"/>
    <s v="ASSY IN PROCESS INSPECTION"/>
    <x v="1"/>
    <d v="2019-10-06T00:00:00"/>
    <d v="1899-12-30T07:55:52"/>
    <d v="2019-10-06T00:00:00"/>
    <d v="1899-12-30T07:55:52"/>
    <n v="30"/>
    <s v="MIN"/>
    <n v="30"/>
    <n v="30"/>
    <s v="MIN"/>
    <s v="CNF  ORSP PRT  REL  TECO"/>
  </r>
  <r>
    <n v="1554687"/>
    <x v="35"/>
    <s v="0"/>
    <s v="0030"/>
    <s v="BFC-10"/>
    <s v="PP01"/>
    <s v="ASSEMBLY"/>
    <x v="2"/>
    <d v="2019-10-06T00:00:00"/>
    <d v="1899-12-30T07:56:33"/>
    <d v="2019-10-06T00:00:00"/>
    <d v="1899-12-30T09:57:27"/>
    <n v="2.0150000000000001"/>
    <s v="H"/>
    <n v="120.9"/>
    <n v="200"/>
    <s v="MIN"/>
    <s v="CNF  PRT  REL  TECO"/>
  </r>
  <r>
    <n v="1554687"/>
    <x v="35"/>
    <s v="0"/>
    <s v="0040"/>
    <s v="BFC-10"/>
    <s v="PP01"/>
    <s v="ASSEMBLY"/>
    <x v="3"/>
    <d v="2019-10-08T00:00:00"/>
    <d v="1899-12-30T12:46:49"/>
    <d v="2019-10-10T00:00:00"/>
    <d v="1899-12-30T11:27:41"/>
    <n v="760.40300000000002"/>
    <s v="MIN"/>
    <n v="760.40300000000002"/>
    <n v="500"/>
    <s v="MIN"/>
    <s v="CNF  PRT  REL  TECO"/>
  </r>
  <r>
    <n v="1554687"/>
    <x v="35"/>
    <s v="0"/>
    <s v="0050"/>
    <s v="BFC-90"/>
    <s v="PP01"/>
    <s v="ASSY IN PROCESS INSPECTION"/>
    <x v="4"/>
    <d v="2019-10-10T00:00:00"/>
    <d v="1899-12-30T12:52:49"/>
    <d v="2019-10-10T00:00:00"/>
    <d v="1899-12-30T12:52:49"/>
    <n v="20"/>
    <s v="MIN"/>
    <n v="20"/>
    <n v="20"/>
    <s v="MIN"/>
    <s v="CNF  ORSP PRT  REL  TECO"/>
  </r>
  <r>
    <n v="1554687"/>
    <x v="35"/>
    <s v="0"/>
    <s v="0060"/>
    <s v="BFC-90"/>
    <s v="PP01"/>
    <s v="ASSY IN PROCESS INSPECTION"/>
    <x v="5"/>
    <d v="2019-10-10T00:00:00"/>
    <d v="1899-12-30T13:45:48"/>
    <d v="2019-10-10T00:00:00"/>
    <d v="1899-12-30T13:45:48"/>
    <n v="20"/>
    <s v="MIN"/>
    <n v="20"/>
    <n v="20"/>
    <s v="MIN"/>
    <s v="CNF  ORSP PRT  REL  TECO"/>
  </r>
  <r>
    <n v="1554687"/>
    <x v="35"/>
    <s v="0"/>
    <s v="0070"/>
    <s v="PFC-20"/>
    <s v="PP01"/>
    <s v="PAINT"/>
    <x v="6"/>
    <d v="2019-10-10T00:00:00"/>
    <d v="1899-12-30T14:21:09"/>
    <d v="2019-10-13T00:00:00"/>
    <d v="1899-12-30T23:51:07"/>
    <n v="7.774"/>
    <s v="H"/>
    <n v="466.44"/>
    <n v="450"/>
    <s v="MIN"/>
    <s v="CNF  PRT  REL  TECO"/>
  </r>
  <r>
    <n v="1554687"/>
    <x v="35"/>
    <s v="0"/>
    <s v="0080"/>
    <s v="PFC-99"/>
    <s v="PP01"/>
    <s v="PAINT INSPECTION"/>
    <x v="7"/>
    <d v="2019-10-14T00:00:00"/>
    <d v="1899-12-30T10:23:55"/>
    <d v="2019-10-14T00:00:00"/>
    <d v="1899-12-30T10:23:55"/>
    <n v="20"/>
    <s v="MIN"/>
    <n v="20"/>
    <n v="20"/>
    <s v="MIN"/>
    <s v="CNF  ORSP PRT  REL  TECO"/>
  </r>
  <r>
    <n v="1554687"/>
    <x v="3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687"/>
    <x v="35"/>
    <s v="0"/>
    <s v="0100"/>
    <s v="BFC-10"/>
    <s v="PP01"/>
    <s v="ASSEMBLY"/>
    <x v="8"/>
    <d v="2019-10-15T00:00:00"/>
    <d v="1899-12-30T13:37:47"/>
    <d v="2019-10-15T00:00:00"/>
    <d v="1899-12-30T14:12:40"/>
    <n v="11.632999999999999"/>
    <s v="MIN"/>
    <n v="11.632999999999999"/>
    <n v="40"/>
    <s v="MIN"/>
    <s v="CNF  PRT  REL  TECO"/>
  </r>
  <r>
    <n v="1554687"/>
    <x v="35"/>
    <s v="0"/>
    <s v="0110"/>
    <s v="BFC-90"/>
    <s v="PP01"/>
    <s v="ASSY IN PROCESS INSPECTION"/>
    <x v="9"/>
    <d v="2019-10-15T00:00:00"/>
    <d v="1899-12-30T14:53:20"/>
    <d v="2019-10-15T00:00:00"/>
    <d v="1899-12-30T14:53:20"/>
    <n v="20"/>
    <s v="MIN"/>
    <n v="20"/>
    <n v="20"/>
    <s v="MIN"/>
    <s v="CNF  ORSP PRT  REL  TECO"/>
  </r>
  <r>
    <n v="1554687"/>
    <x v="35"/>
    <s v="0"/>
    <s v="0120"/>
    <s v="BFC-90"/>
    <s v="PP01"/>
    <s v="ASSY IN PROCESS INSPECTION"/>
    <x v="10"/>
    <d v="2019-10-15T00:00:00"/>
    <d v="1899-12-30T14:53:29"/>
    <d v="2019-10-15T00:00:00"/>
    <d v="1899-12-30T14:53:29"/>
    <n v="50"/>
    <s v="MIN"/>
    <n v="50"/>
    <n v="50"/>
    <s v="MIN"/>
    <s v="CNF  ORSP PRT  REL  TECO"/>
  </r>
  <r>
    <n v="1554687"/>
    <x v="35"/>
    <s v="0"/>
    <s v="0130"/>
    <s v="BFC-99"/>
    <s v="PP01"/>
    <s v="FINAL INSPECTION"/>
    <x v="18"/>
    <d v="2019-10-16T00:00:00"/>
    <d v="1899-12-30T16:02:57"/>
    <d v="2019-10-16T00:00:00"/>
    <d v="1899-12-30T16:02:57"/>
    <n v="10"/>
    <s v="MIN"/>
    <n v="10"/>
    <n v="10"/>
    <s v="MIN"/>
    <s v="CNF  ORSP PRT  REL  TECO"/>
  </r>
  <r>
    <n v="1554687"/>
    <x v="35"/>
    <s v="0"/>
    <s v="0140"/>
    <s v="BFC-99"/>
    <s v="PP03"/>
    <s v="FINAL INSPECTION"/>
    <x v="11"/>
    <d v="2019-10-20T00:00:00"/>
    <d v="1899-12-30T08:05:45"/>
    <d v="2019-10-20T00:00:00"/>
    <d v="1899-12-30T08:05:45"/>
    <n v="10"/>
    <s v="MIN"/>
    <n v="10"/>
    <n v="10"/>
    <s v="MIN"/>
    <s v="CNF  ORSP PRT  REL  TECO"/>
  </r>
  <r>
    <n v="1554687"/>
    <x v="35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4687"/>
    <x v="3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688"/>
    <x v="35"/>
    <s v="0"/>
    <s v="0010"/>
    <s v="BFC-10"/>
    <s v="PP01"/>
    <s v="ASSEMBLY"/>
    <x v="19"/>
    <d v="2019-10-03T00:00:00"/>
    <d v="1899-12-30T09:59:47"/>
    <d v="2019-10-03T00:00:00"/>
    <d v="1899-12-30T10:08:01"/>
    <n v="8.2330000000000005"/>
    <s v="MIN"/>
    <n v="8.2330000000000005"/>
    <n v="20"/>
    <s v="MIN"/>
    <s v="CNF  PRT  REL  TECO"/>
  </r>
  <r>
    <n v="1554688"/>
    <x v="35"/>
    <s v="0"/>
    <s v="0020"/>
    <s v="BFC-90"/>
    <s v="PP01"/>
    <s v="ASSY IN PROCESS INSPECTION"/>
    <x v="1"/>
    <d v="2019-10-03T00:00:00"/>
    <d v="1899-12-30T10:23:29"/>
    <d v="2019-10-03T00:00:00"/>
    <d v="1899-12-30T10:23:29"/>
    <n v="30"/>
    <s v="MIN"/>
    <n v="30"/>
    <n v="30"/>
    <s v="MIN"/>
    <s v="CNF  ORSP PRT  REL  TECO"/>
  </r>
  <r>
    <n v="1554688"/>
    <x v="35"/>
    <s v="0"/>
    <s v="0030"/>
    <s v="BFC-10"/>
    <s v="PP01"/>
    <s v="ASSEMBLY"/>
    <x v="2"/>
    <d v="2019-10-03T00:00:00"/>
    <d v="1899-12-30T13:54:41"/>
    <d v="2019-10-06T00:00:00"/>
    <d v="1899-12-30T10:14:58"/>
    <n v="2.2400000000000002"/>
    <s v="H"/>
    <n v="134.4"/>
    <n v="200"/>
    <s v="MIN"/>
    <s v="CNF  PRT  REL  TECO"/>
  </r>
  <r>
    <n v="1554688"/>
    <x v="35"/>
    <s v="0"/>
    <s v="0040"/>
    <s v="BFC-10"/>
    <s v="PP01"/>
    <s v="ASSEMBLY"/>
    <x v="3"/>
    <d v="2019-10-08T00:00:00"/>
    <d v="1899-12-30T12:48:43"/>
    <d v="2019-10-10T00:00:00"/>
    <d v="1899-12-30T10:02:31"/>
    <n v="16.914999999999999"/>
    <s v="H"/>
    <n v="1014.9"/>
    <n v="500"/>
    <s v="MIN"/>
    <s v="CNF  PRT  REL  TECO"/>
  </r>
  <r>
    <n v="1554688"/>
    <x v="35"/>
    <s v="0"/>
    <s v="0050"/>
    <s v="BFC-90"/>
    <s v="PP01"/>
    <s v="ASSY IN PROCESS INSPECTION"/>
    <x v="4"/>
    <d v="2019-10-10T00:00:00"/>
    <d v="1899-12-30T10:23:54"/>
    <d v="2019-10-10T00:00:00"/>
    <d v="1899-12-30T10:23:54"/>
    <n v="20"/>
    <s v="MIN"/>
    <n v="20"/>
    <n v="20"/>
    <s v="MIN"/>
    <s v="CNF  ORSP PRT  REL  TECO"/>
  </r>
  <r>
    <n v="1554688"/>
    <x v="35"/>
    <s v="0"/>
    <s v="0060"/>
    <s v="BFC-90"/>
    <s v="PP01"/>
    <s v="ASSY IN PROCESS INSPECTION"/>
    <x v="5"/>
    <d v="2019-10-10T00:00:00"/>
    <d v="1899-12-30T10:24:01"/>
    <d v="2019-10-10T00:00:00"/>
    <d v="1899-12-30T10:24:01"/>
    <n v="20"/>
    <s v="MIN"/>
    <n v="20"/>
    <n v="20"/>
    <s v="MIN"/>
    <s v="CNF  ORSP PRT  REL  TECO"/>
  </r>
  <r>
    <n v="1554688"/>
    <x v="35"/>
    <s v="0"/>
    <s v="0070"/>
    <s v="PFC-20"/>
    <s v="PP01"/>
    <s v="PAINT"/>
    <x v="6"/>
    <d v="2019-10-10T00:00:00"/>
    <d v="1899-12-30T13:52:34"/>
    <d v="2019-10-13T00:00:00"/>
    <d v="1899-12-30T10:58:02"/>
    <n v="316.28300000000002"/>
    <s v="MIN"/>
    <n v="316.28300000000002"/>
    <n v="450"/>
    <s v="MIN"/>
    <s v="CNF  PRT  REL  TECO"/>
  </r>
  <r>
    <n v="1554688"/>
    <x v="35"/>
    <s v="0"/>
    <s v="0080"/>
    <s v="PFC-99"/>
    <s v="PP01"/>
    <s v="PAINT INSPECTION"/>
    <x v="7"/>
    <d v="2019-10-15T00:00:00"/>
    <d v="1899-12-30T13:49:44"/>
    <d v="2019-10-15T00:00:00"/>
    <d v="1899-12-30T13:49:44"/>
    <n v="20"/>
    <s v="MIN"/>
    <n v="20"/>
    <n v="20"/>
    <s v="MIN"/>
    <s v="CNF  ORSP PRT  REL  TECO"/>
  </r>
  <r>
    <n v="1554688"/>
    <x v="3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688"/>
    <x v="35"/>
    <s v="0"/>
    <s v="0100"/>
    <s v="BFC-10"/>
    <s v="PP01"/>
    <s v="ASSEMBLY"/>
    <x v="8"/>
    <d v="2019-10-15T00:00:00"/>
    <d v="1899-12-30T14:15:36"/>
    <d v="2019-10-15T00:00:00"/>
    <d v="1899-12-30T15:08:45"/>
    <n v="53.15"/>
    <s v="MIN"/>
    <n v="53.15"/>
    <n v="40"/>
    <s v="MIN"/>
    <s v="CNF  PRT  REL  TECO"/>
  </r>
  <r>
    <n v="1554688"/>
    <x v="35"/>
    <s v="0"/>
    <s v="0110"/>
    <s v="BFC-90"/>
    <s v="PP01"/>
    <s v="ASSY IN PROCESS INSPECTION"/>
    <x v="9"/>
    <d v="2019-10-15T00:00:00"/>
    <d v="1899-12-30T15:36:20"/>
    <d v="2019-10-15T00:00:00"/>
    <d v="1899-12-30T15:36:20"/>
    <n v="20"/>
    <s v="MIN"/>
    <n v="20"/>
    <n v="20"/>
    <s v="MIN"/>
    <s v="CNF  ORSP PRT  REL  TECO"/>
  </r>
  <r>
    <n v="1554688"/>
    <x v="35"/>
    <s v="0"/>
    <s v="0120"/>
    <s v="BFC-90"/>
    <s v="PP01"/>
    <s v="ASSY IN PROCESS INSPECTION"/>
    <x v="10"/>
    <d v="2019-10-15T00:00:00"/>
    <d v="1899-12-30T15:36:50"/>
    <d v="2019-10-15T00:00:00"/>
    <d v="1899-12-30T15:36:50"/>
    <n v="50"/>
    <s v="MIN"/>
    <n v="50"/>
    <n v="50"/>
    <s v="MIN"/>
    <s v="CNF  ORSP PRT  REL  TECO"/>
  </r>
  <r>
    <n v="1554688"/>
    <x v="35"/>
    <s v="0"/>
    <s v="0130"/>
    <s v="BFC-99"/>
    <s v="PP01"/>
    <s v="FINAL INSPECTION"/>
    <x v="18"/>
    <d v="2019-10-16T00:00:00"/>
    <d v="1899-12-30T17:26:56"/>
    <d v="2019-10-16T00:00:00"/>
    <d v="1899-12-30T17:26:56"/>
    <n v="10"/>
    <s v="MIN"/>
    <n v="10"/>
    <n v="10"/>
    <s v="MIN"/>
    <s v="CNF  ORSP PRT  REL  TECO"/>
  </r>
  <r>
    <n v="1554688"/>
    <x v="35"/>
    <s v="0"/>
    <s v="0140"/>
    <s v="BFC-99"/>
    <s v="PP03"/>
    <s v="FINAL INSPECTION"/>
    <x v="11"/>
    <d v="2019-10-20T00:00:00"/>
    <d v="1899-12-30T15:34:24"/>
    <d v="2019-10-20T00:00:00"/>
    <d v="1899-12-30T15:34:24"/>
    <n v="10"/>
    <s v="MIN"/>
    <n v="10"/>
    <n v="10"/>
    <s v="MIN"/>
    <s v="CNF  ORSP PRT  REL  TECO"/>
  </r>
  <r>
    <n v="1554688"/>
    <x v="35"/>
    <s v="1"/>
    <s v="0010"/>
    <s v="BFC-10"/>
    <s v="PP95"/>
    <s v="ASSEMBLY"/>
    <x v="12"/>
    <d v="2019-10-15T00:00:00"/>
    <d v="1899-12-30T14:58:50"/>
    <d v="2019-10-15T00:00:00"/>
    <d v="1899-12-30T15:39:25"/>
    <n v="20.3"/>
    <s v="MIN"/>
    <n v="20.3"/>
    <n v="1"/>
    <s v="MIN"/>
    <s v="CNF  PRT  REL  TECO"/>
  </r>
  <r>
    <n v="1554688"/>
    <x v="3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689"/>
    <x v="35"/>
    <s v="0"/>
    <s v="0010"/>
    <s v="BFC-10"/>
    <s v="PP01"/>
    <s v="ASSEMBLY"/>
    <x v="0"/>
    <d v="2019-10-03T00:00:00"/>
    <d v="1899-12-30T10:15:56"/>
    <d v="2019-10-03T00:00:00"/>
    <d v="1899-12-30T10:48:45"/>
    <n v="32.817"/>
    <s v="MIN"/>
    <n v="32.817"/>
    <n v="20"/>
    <s v="MIN"/>
    <s v="CNF  PRT  REL  TECO"/>
  </r>
  <r>
    <n v="1554689"/>
    <x v="35"/>
    <s v="0"/>
    <s v="0020"/>
    <s v="BFC-90"/>
    <s v="PP01"/>
    <s v="ASSY IN PROCESS INSPECTION"/>
    <x v="1"/>
    <d v="2019-10-03T00:00:00"/>
    <d v="1899-12-30T11:13:27"/>
    <d v="2019-10-03T00:00:00"/>
    <d v="1899-12-30T11:13:27"/>
    <n v="30"/>
    <s v="MIN"/>
    <n v="30"/>
    <n v="30"/>
    <s v="MIN"/>
    <s v="CNF  ORSP PRT  REL  TECO"/>
  </r>
  <r>
    <n v="1554689"/>
    <x v="35"/>
    <s v="0"/>
    <s v="0030"/>
    <s v="BFC-10"/>
    <s v="PP01"/>
    <s v="ASSEMBLY"/>
    <x v="2"/>
    <d v="2019-10-06T00:00:00"/>
    <d v="1899-12-30T10:15:13"/>
    <d v="2019-10-06T00:00:00"/>
    <d v="1899-12-30T12:18:02"/>
    <n v="2.0470000000000002"/>
    <s v="H"/>
    <n v="122.82000000000001"/>
    <n v="200"/>
    <s v="MIN"/>
    <s v="CNF  PRT  REL  TECO"/>
  </r>
  <r>
    <n v="1554689"/>
    <x v="35"/>
    <s v="0"/>
    <s v="0040"/>
    <s v="BFC-10"/>
    <s v="PP01"/>
    <s v="ASSEMBLY"/>
    <x v="3"/>
    <d v="2019-10-07T00:00:00"/>
    <d v="1899-12-30T07:50:53"/>
    <d v="2019-10-09T00:00:00"/>
    <d v="1899-12-30T16:07:38"/>
    <n v="5.2679999999999998"/>
    <s v="H"/>
    <n v="316.08"/>
    <n v="500"/>
    <s v="MIN"/>
    <s v="CNF  PRT  REL  TECO"/>
  </r>
  <r>
    <n v="1554689"/>
    <x v="35"/>
    <s v="0"/>
    <s v="0050"/>
    <s v="BFC-90"/>
    <s v="PP01"/>
    <s v="ASSY IN PROCESS INSPECTION"/>
    <x v="4"/>
    <d v="2019-10-09T00:00:00"/>
    <d v="1899-12-30T16:13:46"/>
    <d v="2019-10-09T00:00:00"/>
    <d v="1899-12-30T16:13:46"/>
    <n v="20"/>
    <s v="MIN"/>
    <n v="20"/>
    <n v="20"/>
    <s v="MIN"/>
    <s v="CNF  ORSP PRT  REL  TECO"/>
  </r>
  <r>
    <n v="1554689"/>
    <x v="35"/>
    <s v="0"/>
    <s v="0060"/>
    <s v="BFC-90"/>
    <s v="PP01"/>
    <s v="ASSY IN PROCESS INSPECTION"/>
    <x v="5"/>
    <d v="2019-10-09T00:00:00"/>
    <d v="1899-12-30T16:14:01"/>
    <d v="2019-10-09T00:00:00"/>
    <d v="1899-12-30T16:14:01"/>
    <n v="20"/>
    <s v="MIN"/>
    <n v="20"/>
    <n v="20"/>
    <s v="MIN"/>
    <s v="CNF  ORSP PRT  REL  TECO"/>
  </r>
  <r>
    <n v="1554689"/>
    <x v="35"/>
    <s v="0"/>
    <s v="0070"/>
    <s v="PFC-20"/>
    <s v="PP01"/>
    <s v="PAINT"/>
    <x v="6"/>
    <d v="2019-10-09T00:00:00"/>
    <d v="1899-12-30T17:09:27"/>
    <d v="2019-10-10T00:00:00"/>
    <d v="1899-12-30T23:21:16"/>
    <n v="289.46300000000002"/>
    <s v="MIN"/>
    <n v="289.46300000000002"/>
    <n v="450"/>
    <s v="MIN"/>
    <s v="CNF  PRT  REL  TECO"/>
  </r>
  <r>
    <n v="1554689"/>
    <x v="35"/>
    <s v="0"/>
    <s v="0080"/>
    <s v="PFC-99"/>
    <s v="PP01"/>
    <s v="PAINT INSPECTION"/>
    <x v="7"/>
    <d v="2019-10-13T00:00:00"/>
    <d v="1899-12-30T08:56:29"/>
    <d v="2019-10-13T00:00:00"/>
    <d v="1899-12-30T08:56:29"/>
    <n v="20"/>
    <s v="MIN"/>
    <n v="20"/>
    <n v="20"/>
    <s v="MIN"/>
    <s v="CNF  ORSP PRT  REL  TECO"/>
  </r>
  <r>
    <n v="1554689"/>
    <x v="3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689"/>
    <x v="35"/>
    <s v="0"/>
    <s v="0100"/>
    <s v="BFC-10"/>
    <s v="PP01"/>
    <s v="ASSEMBLY"/>
    <x v="8"/>
    <d v="2019-10-13T00:00:00"/>
    <d v="1899-12-30T10:20:57"/>
    <d v="2019-10-13T00:00:00"/>
    <d v="1899-12-30T14:13:02"/>
    <n v="3.8679999999999999"/>
    <s v="H"/>
    <n v="232.07999999999998"/>
    <n v="40"/>
    <s v="MIN"/>
    <s v="CNF  PRT  REL  TECO"/>
  </r>
  <r>
    <n v="1554689"/>
    <x v="35"/>
    <s v="0"/>
    <s v="0110"/>
    <s v="BFC-90"/>
    <s v="PP01"/>
    <s v="ASSY IN PROCESS INSPECTION"/>
    <x v="9"/>
    <d v="2019-10-15T00:00:00"/>
    <d v="1899-12-30T14:52:54"/>
    <d v="2019-10-15T00:00:00"/>
    <d v="1899-12-30T14:52:54"/>
    <n v="20"/>
    <s v="MIN"/>
    <n v="20"/>
    <n v="20"/>
    <s v="MIN"/>
    <s v="CNF  ORSP PRT  REL  TECO"/>
  </r>
  <r>
    <n v="1554689"/>
    <x v="35"/>
    <s v="0"/>
    <s v="0120"/>
    <s v="BFC-90"/>
    <s v="PP01"/>
    <s v="ASSY IN PROCESS INSPECTION"/>
    <x v="10"/>
    <d v="2019-10-15T00:00:00"/>
    <d v="1899-12-30T14:53:04"/>
    <d v="2019-10-15T00:00:00"/>
    <d v="1899-12-30T14:53:04"/>
    <n v="50"/>
    <s v="MIN"/>
    <n v="50"/>
    <n v="50"/>
    <s v="MIN"/>
    <s v="CNF  ORSP PRT  REL  TECO"/>
  </r>
  <r>
    <n v="1554689"/>
    <x v="35"/>
    <s v="0"/>
    <s v="0130"/>
    <s v="BFC-99"/>
    <s v="PP01"/>
    <s v="FINAL INSPECTION"/>
    <x v="18"/>
    <d v="2019-10-16T00:00:00"/>
    <d v="1899-12-30T14:37:58"/>
    <d v="2019-10-16T00:00:00"/>
    <d v="1899-12-30T14:37:58"/>
    <n v="10"/>
    <s v="MIN"/>
    <n v="10"/>
    <n v="10"/>
    <s v="MIN"/>
    <s v="CNF  ORSP PRT  REL  TECO"/>
  </r>
  <r>
    <n v="1554689"/>
    <x v="35"/>
    <s v="0"/>
    <s v="0140"/>
    <s v="BFC-99"/>
    <s v="PP03"/>
    <s v="FINAL INSPECTION"/>
    <x v="11"/>
    <d v="2019-10-20T00:00:00"/>
    <d v="1899-12-30T08:06:03"/>
    <d v="2019-10-20T00:00:00"/>
    <d v="1899-12-30T08:06:03"/>
    <n v="10"/>
    <s v="MIN"/>
    <n v="10"/>
    <n v="10"/>
    <s v="MIN"/>
    <s v="CNF  ORSP PRT  REL  TECO"/>
  </r>
  <r>
    <n v="1554689"/>
    <x v="35"/>
    <s v="1"/>
    <s v="0010"/>
    <s v="BFC-10"/>
    <s v="PP95"/>
    <s v="ASSEMBLY"/>
    <x v="12"/>
    <d v="2019-10-08T00:00:00"/>
    <d v="1899-12-30T12:04:23"/>
    <d v="2019-10-09T00:00:00"/>
    <d v="1899-12-30T13:29:50"/>
    <n v="10.821999999999999"/>
    <s v="H"/>
    <n v="649.31999999999994"/>
    <n v="1"/>
    <s v="MIN"/>
    <s v="CNF  PRT  REL  TECO"/>
  </r>
  <r>
    <n v="1554689"/>
    <x v="3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62"/>
    <x v="35"/>
    <s v="0"/>
    <s v="0010"/>
    <s v="BFC-10"/>
    <s v="PP01"/>
    <s v="ASSEMBLY"/>
    <x v="0"/>
    <d v="2019-10-06T00:00:00"/>
    <d v="1899-12-30T11:00:19"/>
    <d v="2019-10-06T00:00:00"/>
    <d v="1899-12-30T11:14:16"/>
    <n v="13.95"/>
    <s v="MIN"/>
    <n v="13.95"/>
    <n v="20"/>
    <s v="MIN"/>
    <s v="CNF  PRT  REL  TECO"/>
  </r>
  <r>
    <n v="1554962"/>
    <x v="35"/>
    <s v="0"/>
    <s v="0020"/>
    <s v="BFC-90"/>
    <s v="PP01"/>
    <s v="ASSY IN PROCESS INSPECTION"/>
    <x v="1"/>
    <d v="2019-10-06T00:00:00"/>
    <d v="1899-12-30T12:09:18"/>
    <d v="2019-10-06T00:00:00"/>
    <d v="1899-12-30T12:09:18"/>
    <n v="30"/>
    <s v="MIN"/>
    <n v="30"/>
    <n v="30"/>
    <s v="MIN"/>
    <s v="CNF  ORSP PRT  REL  TECO"/>
  </r>
  <r>
    <n v="1554962"/>
    <x v="35"/>
    <s v="0"/>
    <s v="0030"/>
    <s v="BFC-10"/>
    <s v="PP01"/>
    <s v="ASSEMBLY"/>
    <x v="2"/>
    <d v="2019-10-07T00:00:00"/>
    <d v="1899-12-30T07:42:50"/>
    <d v="2019-10-07T00:00:00"/>
    <d v="1899-12-30T10:41:15"/>
    <n v="2.968"/>
    <s v="H"/>
    <n v="178.07999999999998"/>
    <n v="200"/>
    <s v="MIN"/>
    <s v="CNF  PRT  REL  TECO"/>
  </r>
  <r>
    <n v="1554962"/>
    <x v="35"/>
    <s v="0"/>
    <s v="0040"/>
    <s v="BFC-10"/>
    <s v="PP01"/>
    <s v="ASSEMBLY"/>
    <x v="3"/>
    <d v="2019-10-09T00:00:00"/>
    <d v="1899-12-30T10:08:40"/>
    <d v="2019-10-13T00:00:00"/>
    <d v="1899-12-30T13:03:54"/>
    <n v="18.547999999999998"/>
    <s v="H"/>
    <n v="1112.8799999999999"/>
    <n v="500"/>
    <s v="MIN"/>
    <s v="CNF  PRT  REL  TECO"/>
  </r>
  <r>
    <n v="1554962"/>
    <x v="35"/>
    <s v="0"/>
    <s v="0050"/>
    <s v="BFC-90"/>
    <s v="PP01"/>
    <s v="ASSY IN PROCESS INSPECTION"/>
    <x v="4"/>
    <d v="2019-10-13T00:00:00"/>
    <d v="1899-12-30T13:55:52"/>
    <d v="2019-10-13T00:00:00"/>
    <d v="1899-12-30T13:55:52"/>
    <n v="20"/>
    <s v="MIN"/>
    <n v="20"/>
    <n v="20"/>
    <s v="MIN"/>
    <s v="CNF  ORSP PRT  REL  TECO"/>
  </r>
  <r>
    <n v="1554962"/>
    <x v="35"/>
    <s v="0"/>
    <s v="0060"/>
    <s v="BFC-90"/>
    <s v="PP01"/>
    <s v="ASSY IN PROCESS INSPECTION"/>
    <x v="5"/>
    <d v="2019-10-13T00:00:00"/>
    <d v="1899-12-30T13:57:42"/>
    <d v="2019-10-13T00:00:00"/>
    <d v="1899-12-30T13:57:42"/>
    <n v="20"/>
    <s v="MIN"/>
    <n v="20"/>
    <n v="20"/>
    <s v="MIN"/>
    <s v="CNF  ORSP PRT  REL  TECO"/>
  </r>
  <r>
    <n v="1554962"/>
    <x v="35"/>
    <s v="0"/>
    <s v="0070"/>
    <s v="PFC-20"/>
    <s v="PP01"/>
    <s v="PAINT"/>
    <x v="6"/>
    <d v="2019-10-13T00:00:00"/>
    <d v="1899-12-30T15:18:38"/>
    <d v="2019-10-15T00:00:00"/>
    <d v="1899-12-30T09:36:21"/>
    <n v="11.603999999999999"/>
    <s v="H"/>
    <n v="696.24"/>
    <n v="450"/>
    <s v="MIN"/>
    <s v="CNF  PRT  REL  TECO"/>
  </r>
  <r>
    <n v="1554962"/>
    <x v="35"/>
    <s v="0"/>
    <s v="0080"/>
    <s v="PFC-99"/>
    <s v="PP01"/>
    <s v="PAINT INSPECTION"/>
    <x v="7"/>
    <d v="2019-10-15T00:00:00"/>
    <d v="1899-12-30T10:40:43"/>
    <d v="2019-10-15T00:00:00"/>
    <d v="1899-12-30T10:40:43"/>
    <n v="20"/>
    <s v="MIN"/>
    <n v="20"/>
    <n v="20"/>
    <s v="MIN"/>
    <s v="CNF  ORSP PRT  REL  TECO"/>
  </r>
  <r>
    <n v="1554962"/>
    <x v="35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62"/>
    <x v="35"/>
    <s v="0"/>
    <s v="0100"/>
    <s v="BFC-10"/>
    <s v="PP01"/>
    <s v="ASSEMBLY"/>
    <x v="8"/>
    <d v="2019-10-15T00:00:00"/>
    <d v="1899-12-30T15:45:41"/>
    <d v="2019-10-15T00:00:00"/>
    <d v="1899-12-30T16:04:28"/>
    <n v="18.783000000000001"/>
    <s v="MIN"/>
    <n v="18.783000000000001"/>
    <n v="40"/>
    <s v="MIN"/>
    <s v="CNF  PRT  REL  TECO"/>
  </r>
  <r>
    <n v="1554962"/>
    <x v="35"/>
    <s v="0"/>
    <s v="0110"/>
    <s v="BFC-90"/>
    <s v="PP01"/>
    <s v="ASSY IN PROCESS INSPECTION"/>
    <x v="9"/>
    <d v="2019-10-16T00:00:00"/>
    <d v="1899-12-30T09:30:51"/>
    <d v="2019-10-16T00:00:00"/>
    <d v="1899-12-30T09:30:51"/>
    <n v="20"/>
    <s v="MIN"/>
    <n v="20"/>
    <n v="20"/>
    <s v="MIN"/>
    <s v="CNF  ORSP PRT  REL  TECO"/>
  </r>
  <r>
    <n v="1554962"/>
    <x v="35"/>
    <s v="0"/>
    <s v="0120"/>
    <s v="BFC-90"/>
    <s v="PP01"/>
    <s v="ASSY IN PROCESS INSPECTION"/>
    <x v="10"/>
    <d v="2019-10-16T00:00:00"/>
    <d v="1899-12-30T09:31:04"/>
    <d v="2019-10-16T00:00:00"/>
    <d v="1899-12-30T09:31:04"/>
    <n v="50"/>
    <s v="MIN"/>
    <n v="50"/>
    <n v="50"/>
    <s v="MIN"/>
    <s v="CNF  ORSP PRT  REL  TECO"/>
  </r>
  <r>
    <n v="1554962"/>
    <x v="35"/>
    <s v="0"/>
    <s v="0130"/>
    <s v="BFC-99"/>
    <s v="PP01"/>
    <s v="FINAL INSPECTION"/>
    <x v="18"/>
    <d v="2019-10-20T00:00:00"/>
    <d v="1899-12-30T08:57:15"/>
    <d v="2019-10-20T00:00:00"/>
    <d v="1899-12-30T08:57:15"/>
    <n v="10"/>
    <s v="MIN"/>
    <n v="10"/>
    <n v="10"/>
    <s v="MIN"/>
    <s v="CNF  ORSP PRT  REL  TECO"/>
  </r>
  <r>
    <n v="1554962"/>
    <x v="35"/>
    <s v="0"/>
    <s v="0140"/>
    <s v="BFC-99"/>
    <s v="PP03"/>
    <s v="FINAL INSPECTION"/>
    <x v="11"/>
    <d v="2019-10-20T00:00:00"/>
    <d v="1899-12-30T16:00:50"/>
    <d v="2019-10-20T00:00:00"/>
    <d v="1899-12-30T16:00:50"/>
    <n v="10"/>
    <s v="MIN"/>
    <n v="10"/>
    <n v="10"/>
    <s v="MIN"/>
    <s v="CNF  ORSP PRT  REL  TECO"/>
  </r>
  <r>
    <n v="1554962"/>
    <x v="35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4962"/>
    <x v="35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63"/>
    <x v="36"/>
    <s v="0"/>
    <s v="0010"/>
    <s v="BFC-10"/>
    <s v="PP01"/>
    <s v="ASSEMBLY"/>
    <x v="0"/>
    <d v="2019-10-06T00:00:00"/>
    <d v="1899-12-30T10:43:20"/>
    <d v="2019-10-06T00:00:00"/>
    <d v="1899-12-30T10:59:49"/>
    <n v="16.483000000000001"/>
    <s v="MIN"/>
    <n v="16.483000000000001"/>
    <n v="20"/>
    <s v="MIN"/>
    <s v="CNF  PRT  REL  TECO"/>
  </r>
  <r>
    <n v="1554963"/>
    <x v="36"/>
    <s v="0"/>
    <s v="0020"/>
    <s v="BFC-90"/>
    <s v="PP01"/>
    <s v="ASSY IN PROCESS INSPECTION"/>
    <x v="1"/>
    <d v="2019-10-06T00:00:00"/>
    <d v="1899-12-30T11:16:04"/>
    <d v="2019-10-06T00:00:00"/>
    <d v="1899-12-30T11:16:04"/>
    <n v="30"/>
    <s v="MIN"/>
    <n v="30"/>
    <n v="30"/>
    <s v="MIN"/>
    <s v="CNF  ORSP PRT  REL  TECO"/>
  </r>
  <r>
    <n v="1554963"/>
    <x v="36"/>
    <s v="0"/>
    <s v="0030"/>
    <s v="BFC-10"/>
    <s v="PP01"/>
    <s v="ASSEMBLY"/>
    <x v="2"/>
    <d v="2019-10-06T00:00:00"/>
    <d v="1899-12-30T11:17:27"/>
    <d v="2019-10-07T00:00:00"/>
    <d v="1899-12-30T09:26:28"/>
    <n v="138.923"/>
    <s v="MIN"/>
    <n v="138.923"/>
    <n v="200"/>
    <s v="MIN"/>
    <s v="CNF  PRT  REL  TECO"/>
  </r>
  <r>
    <n v="1554963"/>
    <x v="36"/>
    <s v="0"/>
    <s v="0040"/>
    <s v="BFC-10"/>
    <s v="PP01"/>
    <s v="ASSEMBLY"/>
    <x v="3"/>
    <d v="2019-10-10T00:00:00"/>
    <d v="1899-12-30T10:02:49"/>
    <d v="2019-10-15T00:00:00"/>
    <d v="1899-12-30T15:50:50"/>
    <n v="4.9480000000000004"/>
    <s v="H"/>
    <n v="296.88"/>
    <n v="500"/>
    <s v="MIN"/>
    <s v="CNF  PRT  REL  TECO"/>
  </r>
  <r>
    <n v="1554963"/>
    <x v="36"/>
    <s v="0"/>
    <s v="0050"/>
    <s v="BFC-90"/>
    <s v="PP01"/>
    <s v="ASSY IN PROCESS INSPECTION"/>
    <x v="4"/>
    <d v="2019-10-15T00:00:00"/>
    <d v="1899-12-30T16:37:25"/>
    <d v="2019-10-15T00:00:00"/>
    <d v="1899-12-30T16:37:25"/>
    <n v="20"/>
    <s v="MIN"/>
    <n v="20"/>
    <n v="20"/>
    <s v="MIN"/>
    <s v="CNF  ORSP PRT  REL  TECO"/>
  </r>
  <r>
    <n v="1554963"/>
    <x v="36"/>
    <s v="0"/>
    <s v="0060"/>
    <s v="BFC-90"/>
    <s v="PP01"/>
    <s v="ASSY IN PROCESS INSPECTION"/>
    <x v="5"/>
    <d v="2019-10-15T00:00:00"/>
    <d v="1899-12-30T16:37:49"/>
    <d v="2019-10-15T00:00:00"/>
    <d v="1899-12-30T16:37:49"/>
    <n v="20"/>
    <s v="MIN"/>
    <n v="20"/>
    <n v="20"/>
    <s v="MIN"/>
    <s v="CNF  ORSP PRT  REL  TECO"/>
  </r>
  <r>
    <n v="1554963"/>
    <x v="36"/>
    <s v="0"/>
    <s v="0070"/>
    <s v="PFC-20"/>
    <s v="PP01"/>
    <s v="PAINT"/>
    <x v="6"/>
    <d v="2019-10-15T00:00:00"/>
    <d v="1899-12-30T22:34:54"/>
    <d v="2019-10-16T00:00:00"/>
    <d v="1899-12-30T22:15:23"/>
    <n v="5.4870000000000001"/>
    <s v="H"/>
    <n v="329.22"/>
    <n v="450"/>
    <s v="MIN"/>
    <s v="CNF  PRT  REL  TECO"/>
  </r>
  <r>
    <n v="1554963"/>
    <x v="36"/>
    <s v="0"/>
    <s v="0080"/>
    <s v="PFC-99"/>
    <s v="PP01"/>
    <s v="PAINT INSPECTION"/>
    <x v="7"/>
    <d v="2019-10-20T00:00:00"/>
    <d v="1899-12-30T07:16:11"/>
    <d v="2019-10-20T00:00:00"/>
    <d v="1899-12-30T07:16:11"/>
    <n v="20"/>
    <s v="MIN"/>
    <n v="20"/>
    <n v="20"/>
    <s v="MIN"/>
    <s v="CNF  ORSP PRT  REL  TECO"/>
  </r>
  <r>
    <n v="1554963"/>
    <x v="3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63"/>
    <x v="36"/>
    <s v="0"/>
    <s v="0100"/>
    <s v="BFC-10"/>
    <s v="PP01"/>
    <s v="ASSEMBLY"/>
    <x v="8"/>
    <d v="2019-10-20T00:00:00"/>
    <d v="1899-12-30T11:37:28"/>
    <d v="2019-10-20T00:00:00"/>
    <d v="1899-12-30T12:23:43"/>
    <n v="23.132999999999999"/>
    <s v="MIN"/>
    <n v="23.132999999999999"/>
    <n v="40"/>
    <s v="MIN"/>
    <s v="CNF  PRT  REL  TECO"/>
  </r>
  <r>
    <n v="1554963"/>
    <x v="36"/>
    <s v="0"/>
    <s v="0110"/>
    <s v="BFC-90"/>
    <s v="PP01"/>
    <s v="ASSY IN PROCESS INSPECTION"/>
    <x v="9"/>
    <d v="2019-10-29T00:00:00"/>
    <d v="1899-12-30T16:01:16"/>
    <d v="2019-10-29T00:00:00"/>
    <d v="1899-12-30T16:01:16"/>
    <n v="20"/>
    <s v="MIN"/>
    <n v="20"/>
    <n v="20"/>
    <s v="MIN"/>
    <s v="CNF  ORSP PRT  REL  TECO"/>
  </r>
  <r>
    <n v="1554963"/>
    <x v="36"/>
    <s v="0"/>
    <s v="0120"/>
    <s v="BFC-90"/>
    <s v="PP01"/>
    <s v="ASSY IN PROCESS INSPECTION"/>
    <x v="10"/>
    <d v="2019-10-29T00:00:00"/>
    <d v="1899-12-30T16:01:22"/>
    <d v="2019-10-29T00:00:00"/>
    <d v="1899-12-30T16:01:22"/>
    <n v="50"/>
    <s v="MIN"/>
    <n v="50"/>
    <n v="50"/>
    <s v="MIN"/>
    <s v="CNF  ORSP PRT  REL  TECO"/>
  </r>
  <r>
    <n v="1554963"/>
    <x v="36"/>
    <s v="0"/>
    <s v="0140"/>
    <s v="BFC-99"/>
    <s v="PP03"/>
    <s v="FINAL INSPECTION"/>
    <x v="11"/>
    <d v="2019-10-30T00:00:00"/>
    <d v="1899-12-30T10:21:14"/>
    <d v="2019-10-30T00:00:00"/>
    <d v="1899-12-30T10:21:14"/>
    <n v="10"/>
    <s v="MIN"/>
    <n v="10"/>
    <n v="10"/>
    <s v="MIN"/>
    <s v="CNF  ORSP PRT  REL  TECO"/>
  </r>
  <r>
    <n v="1554963"/>
    <x v="36"/>
    <s v="1"/>
    <s v="0010"/>
    <s v="BFC-10"/>
    <s v="PP95"/>
    <s v="ASSEMBLY"/>
    <x v="12"/>
    <d v="2019-10-13T00:00:00"/>
    <d v="1899-12-30T09:19:30"/>
    <d v="2019-10-14T00:00:00"/>
    <d v="1899-12-30T17:49:10"/>
    <n v="17.541"/>
    <s v="H"/>
    <n v="1052.46"/>
    <n v="1"/>
    <s v="MIN"/>
    <s v="CNF  PRT  REL  TECO"/>
  </r>
  <r>
    <n v="1554963"/>
    <x v="3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68"/>
    <x v="33"/>
    <s v="0"/>
    <s v="0010"/>
    <s v="BFC-10"/>
    <s v="PP01"/>
    <s v="ASSEMBLY"/>
    <x v="0"/>
    <d v="2019-10-08T00:00:00"/>
    <d v="1899-12-30T10:40:30"/>
    <d v="2019-10-08T00:00:00"/>
    <d v="1899-12-30T10:57:50"/>
    <n v="17.332999999999998"/>
    <s v="MIN"/>
    <n v="17.332999999999998"/>
    <n v="20"/>
    <s v="MIN"/>
    <s v="CNF  PRT  REL  TECO"/>
  </r>
  <r>
    <n v="1554968"/>
    <x v="33"/>
    <s v="0"/>
    <s v="0020"/>
    <s v="BFC-90"/>
    <s v="PP01"/>
    <s v="ASSY IN PROCESS INSPECTION"/>
    <x v="1"/>
    <d v="2019-10-08T00:00:00"/>
    <d v="1899-12-30T12:03:15"/>
    <d v="2019-10-08T00:00:00"/>
    <d v="1899-12-30T12:03:15"/>
    <n v="30"/>
    <s v="MIN"/>
    <n v="30"/>
    <n v="30"/>
    <s v="MIN"/>
    <s v="CNF  ORSP PRT  REL  TECO"/>
  </r>
  <r>
    <n v="1554968"/>
    <x v="33"/>
    <s v="0"/>
    <s v="0030"/>
    <s v="BFC-10"/>
    <s v="PP01"/>
    <s v="ASSEMBLY"/>
    <x v="2"/>
    <d v="2019-10-09T00:00:00"/>
    <d v="1899-12-30T08:09:31"/>
    <d v="2019-10-09T00:00:00"/>
    <d v="1899-12-30T10:42:03"/>
    <n v="2.2650000000000001"/>
    <s v="H"/>
    <n v="135.9"/>
    <n v="200"/>
    <s v="MIN"/>
    <s v="CNF  PRT  REL  TECO"/>
  </r>
  <r>
    <n v="1554968"/>
    <x v="33"/>
    <s v="0"/>
    <s v="0040"/>
    <s v="BFC-10"/>
    <s v="PP01"/>
    <s v="ASSEMBLY"/>
    <x v="3"/>
    <d v="2019-10-14T00:00:00"/>
    <d v="1899-12-30T16:59:20"/>
    <d v="2019-10-16T00:00:00"/>
    <d v="1899-12-30T11:23:20"/>
    <n v="59.082999999999998"/>
    <s v="MIN"/>
    <n v="59.082999999999998"/>
    <n v="500"/>
    <s v="MIN"/>
    <s v="CNF  PRT  REL  TECO"/>
  </r>
  <r>
    <n v="1554968"/>
    <x v="33"/>
    <s v="0"/>
    <s v="0050"/>
    <s v="BFC-90"/>
    <s v="PP01"/>
    <s v="ASSY IN PROCESS INSPECTION"/>
    <x v="4"/>
    <d v="2019-10-16T00:00:00"/>
    <d v="1899-12-30T15:17:20"/>
    <d v="2019-10-16T00:00:00"/>
    <d v="1899-12-30T15:17:20"/>
    <n v="20"/>
    <s v="MIN"/>
    <n v="20"/>
    <n v="20"/>
    <s v="MIN"/>
    <s v="CNF  ORSP PRT  REL  TECO"/>
  </r>
  <r>
    <n v="1554968"/>
    <x v="33"/>
    <s v="0"/>
    <s v="0060"/>
    <s v="BFC-90"/>
    <s v="PP01"/>
    <s v="ASSY IN PROCESS INSPECTION"/>
    <x v="5"/>
    <d v="2019-10-16T00:00:00"/>
    <d v="1899-12-30T15:17:38"/>
    <d v="2019-10-16T00:00:00"/>
    <d v="1899-12-30T15:17:38"/>
    <n v="20"/>
    <s v="MIN"/>
    <n v="20"/>
    <n v="20"/>
    <s v="MIN"/>
    <s v="CNF  ORSP PRT  REL  TECO"/>
  </r>
  <r>
    <n v="1554968"/>
    <x v="33"/>
    <s v="0"/>
    <s v="0070"/>
    <s v="PFC-20"/>
    <s v="PP01"/>
    <s v="PAINT"/>
    <x v="6"/>
    <d v="2019-10-20T00:00:00"/>
    <d v="1899-12-30T12:55:42"/>
    <d v="2019-10-21T00:00:00"/>
    <d v="1899-12-30T04:27:01"/>
    <n v="2.4239999999999999"/>
    <s v="H"/>
    <n v="145.44"/>
    <n v="450"/>
    <s v="MIN"/>
    <s v="CNF  PRT  REL  TECO"/>
  </r>
  <r>
    <n v="1554968"/>
    <x v="33"/>
    <s v="0"/>
    <s v="0080"/>
    <s v="PFC-99"/>
    <s v="PP01"/>
    <s v="PAINT INSPECTION"/>
    <x v="7"/>
    <d v="2019-10-21T00:00:00"/>
    <d v="1899-12-30T09:51:28"/>
    <d v="2019-10-21T00:00:00"/>
    <d v="1899-12-30T09:51:28"/>
    <n v="20"/>
    <s v="MIN"/>
    <n v="20"/>
    <n v="20"/>
    <s v="MIN"/>
    <s v="CNF  ORSP PRT  REL  TECO"/>
  </r>
  <r>
    <n v="1554968"/>
    <x v="3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68"/>
    <x v="33"/>
    <s v="0"/>
    <s v="0100"/>
    <s v="BFC-10"/>
    <s v="PP01"/>
    <s v="ASSEMBLY"/>
    <x v="8"/>
    <d v="2019-10-21T00:00:00"/>
    <d v="1899-12-30T10:11:28"/>
    <d v="2019-10-21T00:00:00"/>
    <d v="1899-12-30T12:25:32"/>
    <n v="2.234"/>
    <s v="H"/>
    <n v="134.04"/>
    <n v="40"/>
    <s v="MIN"/>
    <s v="CNF  PRT  REL  TECO"/>
  </r>
  <r>
    <n v="1554968"/>
    <x v="33"/>
    <s v="0"/>
    <s v="0110"/>
    <s v="BFC-90"/>
    <s v="PP01"/>
    <s v="ASSY IN PROCESS INSPECTION"/>
    <x v="9"/>
    <d v="2019-10-21T00:00:00"/>
    <d v="1899-12-30T16:44:23"/>
    <d v="2019-10-21T00:00:00"/>
    <d v="1899-12-30T16:44:23"/>
    <n v="20"/>
    <s v="MIN"/>
    <n v="20"/>
    <n v="20"/>
    <s v="MIN"/>
    <s v="CNF  ORSP PRT  REL  TECO"/>
  </r>
  <r>
    <n v="1554968"/>
    <x v="33"/>
    <s v="0"/>
    <s v="0120"/>
    <s v="BFC-90"/>
    <s v="PP01"/>
    <s v="ASSY IN PROCESS INSPECTION"/>
    <x v="10"/>
    <d v="2019-10-21T00:00:00"/>
    <d v="1899-12-30T16:44:41"/>
    <d v="2019-10-21T00:00:00"/>
    <d v="1899-12-30T16:44:41"/>
    <n v="50"/>
    <s v="MIN"/>
    <n v="50"/>
    <n v="50"/>
    <s v="MIN"/>
    <s v="CNF  ORSP PRT  REL  TECO"/>
  </r>
  <r>
    <n v="1554968"/>
    <x v="33"/>
    <s v="0"/>
    <s v="0130"/>
    <s v="BFC-99"/>
    <s v="PP01"/>
    <s v="FINAL INSPECTION"/>
    <x v="18"/>
    <d v="2019-10-22T00:00:00"/>
    <d v="1899-12-30T15:22:54"/>
    <d v="2019-10-22T00:00:00"/>
    <d v="1899-12-30T15:22:54"/>
    <n v="10"/>
    <s v="MIN"/>
    <n v="10"/>
    <n v="10"/>
    <s v="MIN"/>
    <s v="CNF  ORSP PRT  REL  TECO"/>
  </r>
  <r>
    <n v="1554968"/>
    <x v="33"/>
    <s v="0"/>
    <s v="0140"/>
    <s v="BFC-99"/>
    <s v="PP03"/>
    <s v="FINAL INSPECTION"/>
    <x v="11"/>
    <d v="2019-10-27T00:00:00"/>
    <d v="1899-12-30T09:22:12"/>
    <d v="2019-10-27T00:00:00"/>
    <d v="1899-12-30T09:22:12"/>
    <n v="10"/>
    <s v="MIN"/>
    <n v="10"/>
    <n v="10"/>
    <s v="MIN"/>
    <s v="CNF  ORSP PRT  REL  TECO"/>
  </r>
  <r>
    <n v="1554968"/>
    <x v="33"/>
    <s v="1"/>
    <s v="0010"/>
    <s v="BFC-10"/>
    <s v="PP95"/>
    <s v="ASSEMBLY"/>
    <x v="12"/>
    <d v="2019-10-14T00:00:00"/>
    <d v="1899-12-30T09:41:53"/>
    <d v="2019-10-16T00:00:00"/>
    <d v="1899-12-30T16:01:17"/>
    <n v="24.169"/>
    <s v="H"/>
    <n v="1450.14"/>
    <n v="1"/>
    <s v="MIN"/>
    <s v="CNF  PRT  REL  TECO"/>
  </r>
  <r>
    <n v="1554968"/>
    <x v="3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69"/>
    <x v="33"/>
    <s v="0"/>
    <s v="0010"/>
    <s v="BFC-10"/>
    <s v="PP01"/>
    <s v="ASSEMBLY"/>
    <x v="19"/>
    <d v="2019-10-07T00:00:00"/>
    <d v="1899-12-30T10:40:33"/>
    <d v="2019-10-07T00:00:00"/>
    <d v="1899-12-30T10:54:05"/>
    <n v="13.183"/>
    <s v="MIN"/>
    <n v="13.183"/>
    <n v="20"/>
    <s v="MIN"/>
    <s v="CNF  PRT  REL  TECO"/>
  </r>
  <r>
    <n v="1554969"/>
    <x v="33"/>
    <s v="0"/>
    <s v="0020"/>
    <s v="BFC-90"/>
    <s v="PP01"/>
    <s v="ASSY IN PROCESS INSPECTION"/>
    <x v="1"/>
    <d v="2019-10-07T00:00:00"/>
    <d v="1899-12-30T12:16:03"/>
    <d v="2019-10-07T00:00:00"/>
    <d v="1899-12-30T12:16:03"/>
    <n v="30"/>
    <s v="MIN"/>
    <n v="30"/>
    <n v="30"/>
    <s v="MIN"/>
    <s v="CNF  ORSP PRT  REL  TECO"/>
  </r>
  <r>
    <n v="1554969"/>
    <x v="33"/>
    <s v="0"/>
    <s v="0030"/>
    <s v="BFC-10"/>
    <s v="PP01"/>
    <s v="ASSEMBLY"/>
    <x v="2"/>
    <d v="2019-10-08T00:00:00"/>
    <d v="1899-12-30T08:09:48"/>
    <d v="2019-10-08T00:00:00"/>
    <d v="1899-12-30T09:26:17"/>
    <n v="1.2749999999999999"/>
    <s v="H"/>
    <n v="76.5"/>
    <n v="200"/>
    <s v="MIN"/>
    <s v="CNF  PRT  REL  TECO"/>
  </r>
  <r>
    <n v="1554969"/>
    <x v="33"/>
    <s v="0"/>
    <s v="0040"/>
    <s v="BFC-10"/>
    <s v="PP01"/>
    <s v="ASSEMBLY"/>
    <x v="3"/>
    <d v="2019-10-10T00:00:00"/>
    <d v="1899-12-30T12:04:35"/>
    <d v="2019-10-14T00:00:00"/>
    <d v="1899-12-30T11:27:37"/>
    <n v="16.108000000000001"/>
    <s v="H"/>
    <n v="966.48"/>
    <n v="500"/>
    <s v="MIN"/>
    <s v="CNF  PRT  REL  TECO"/>
  </r>
  <r>
    <n v="1554969"/>
    <x v="33"/>
    <s v="0"/>
    <s v="0050"/>
    <s v="BFC-90"/>
    <s v="PP01"/>
    <s v="ASSY IN PROCESS INSPECTION"/>
    <x v="4"/>
    <d v="2019-10-14T00:00:00"/>
    <d v="1899-12-30T15:40:37"/>
    <d v="2019-10-14T00:00:00"/>
    <d v="1899-12-30T15:40:37"/>
    <n v="20"/>
    <s v="MIN"/>
    <n v="20"/>
    <n v="20"/>
    <s v="MIN"/>
    <s v="CNF  ORSP PRT  REL  TECO"/>
  </r>
  <r>
    <n v="1554969"/>
    <x v="33"/>
    <s v="0"/>
    <s v="0060"/>
    <s v="BFC-90"/>
    <s v="PP01"/>
    <s v="ASSY IN PROCESS INSPECTION"/>
    <x v="5"/>
    <d v="2019-10-14T00:00:00"/>
    <d v="1899-12-30T15:40:54"/>
    <d v="2019-10-14T00:00:00"/>
    <d v="1899-12-30T15:40:54"/>
    <n v="20"/>
    <s v="MIN"/>
    <n v="20"/>
    <n v="20"/>
    <s v="MIN"/>
    <s v="CNF  ORSP PRT  REL  TECO"/>
  </r>
  <r>
    <n v="1554969"/>
    <x v="33"/>
    <s v="0"/>
    <s v="0070"/>
    <s v="PFC-20"/>
    <s v="PP01"/>
    <s v="PAINT"/>
    <x v="6"/>
    <d v="2019-10-14T00:00:00"/>
    <d v="1899-12-30T16:16:10"/>
    <d v="2019-10-16T00:00:00"/>
    <d v="1899-12-30T04:27:40"/>
    <n v="5.28"/>
    <s v="H"/>
    <n v="316.8"/>
    <n v="450"/>
    <s v="MIN"/>
    <s v="CNF  PRT  REL  TECO"/>
  </r>
  <r>
    <n v="1554969"/>
    <x v="33"/>
    <s v="0"/>
    <s v="0080"/>
    <s v="PFC-99"/>
    <s v="PP01"/>
    <s v="PAINT INSPECTION"/>
    <x v="7"/>
    <d v="2019-10-16T00:00:00"/>
    <d v="1899-12-30T10:23:21"/>
    <d v="2019-10-16T00:00:00"/>
    <d v="1899-12-30T10:23:21"/>
    <n v="20"/>
    <s v="MIN"/>
    <n v="20"/>
    <n v="20"/>
    <s v="MIN"/>
    <s v="CNF  ORSP PRT  REL  TECO"/>
  </r>
  <r>
    <n v="1554969"/>
    <x v="3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69"/>
    <x v="33"/>
    <s v="0"/>
    <s v="0100"/>
    <s v="BFC-10"/>
    <s v="PP01"/>
    <s v="ASSEMBLY"/>
    <x v="8"/>
    <d v="2019-10-16T00:00:00"/>
    <d v="1899-12-30T11:28:54"/>
    <d v="2019-10-16T00:00:00"/>
    <d v="1899-12-30T11:44:45"/>
    <n v="15.85"/>
    <s v="MIN"/>
    <n v="15.85"/>
    <n v="40"/>
    <s v="MIN"/>
    <s v="CNF  PRT  REL  TECO"/>
  </r>
  <r>
    <n v="1554969"/>
    <x v="33"/>
    <s v="0"/>
    <s v="0110"/>
    <s v="BFC-90"/>
    <s v="PP01"/>
    <s v="ASSY IN PROCESS INSPECTION"/>
    <x v="9"/>
    <d v="2019-10-21T00:00:00"/>
    <d v="1899-12-30T15:37:02"/>
    <d v="2019-10-21T00:00:00"/>
    <d v="1899-12-30T15:37:02"/>
    <n v="20"/>
    <s v="MIN"/>
    <n v="20"/>
    <n v="20"/>
    <s v="MIN"/>
    <s v="CNF  ORSP PRT  REL  TECO"/>
  </r>
  <r>
    <n v="1554969"/>
    <x v="33"/>
    <s v="0"/>
    <s v="0120"/>
    <s v="BFC-90"/>
    <s v="PP01"/>
    <s v="ASSY IN PROCESS INSPECTION"/>
    <x v="10"/>
    <d v="2019-10-21T00:00:00"/>
    <d v="1899-12-30T15:37:05"/>
    <d v="2019-10-21T00:00:00"/>
    <d v="1899-12-30T15:37:05"/>
    <n v="50"/>
    <s v="MIN"/>
    <n v="50"/>
    <n v="50"/>
    <s v="MIN"/>
    <s v="CNF  ORSP PRT  REL  TECO"/>
  </r>
  <r>
    <n v="1554969"/>
    <x v="33"/>
    <s v="0"/>
    <s v="0130"/>
    <s v="BFC-99"/>
    <s v="PP01"/>
    <s v="FINAL INSPECTION"/>
    <x v="18"/>
    <d v="2019-10-21T00:00:00"/>
    <d v="1899-12-30T15:37:10"/>
    <d v="2019-10-21T00:00:00"/>
    <d v="1899-12-30T15:37:10"/>
    <n v="10"/>
    <s v="MIN"/>
    <n v="10"/>
    <n v="10"/>
    <s v="MIN"/>
    <s v="CNF  ORSP PRT  REL  TECO"/>
  </r>
  <r>
    <n v="1554969"/>
    <x v="33"/>
    <s v="0"/>
    <s v="0140"/>
    <s v="BFC-99"/>
    <s v="PP03"/>
    <s v="FINAL INSPECTION"/>
    <x v="11"/>
    <d v="2019-10-23T00:00:00"/>
    <d v="1899-12-30T07:47:16"/>
    <d v="2019-10-23T00:00:00"/>
    <d v="1899-12-30T07:47:16"/>
    <n v="10"/>
    <s v="MIN"/>
    <n v="10"/>
    <n v="10"/>
    <s v="MIN"/>
    <s v="CNF  ORSP PRT  REL  TECO"/>
  </r>
  <r>
    <n v="1554969"/>
    <x v="33"/>
    <s v="1"/>
    <s v="0010"/>
    <s v="BFC-10"/>
    <s v="PP95"/>
    <s v="ASSEMBLY"/>
    <x v="12"/>
    <d v="2019-10-16T00:00:00"/>
    <d v="1899-12-30T10:33:07"/>
    <d v="2019-10-16T00:00:00"/>
    <d v="1899-12-30T14:45:05"/>
    <n v="3.3740000000000001"/>
    <s v="H"/>
    <n v="202.44"/>
    <n v="1"/>
    <s v="MIN"/>
    <s v="CNF  PRT  REL  TECO"/>
  </r>
  <r>
    <n v="1554969"/>
    <x v="3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70"/>
    <x v="33"/>
    <s v="0"/>
    <s v="0010"/>
    <s v="BFC-10"/>
    <s v="PP01"/>
    <s v="ASSEMBLY"/>
    <x v="0"/>
    <d v="2019-10-07T00:00:00"/>
    <d v="1899-12-30T10:52:25"/>
    <d v="2019-10-07T00:00:00"/>
    <d v="1899-12-30T11:11:16"/>
    <n v="18.850000000000001"/>
    <s v="MIN"/>
    <n v="18.850000000000001"/>
    <n v="20"/>
    <s v="MIN"/>
    <s v="CNF  PRT  REL  TECO"/>
  </r>
  <r>
    <n v="1554970"/>
    <x v="33"/>
    <s v="0"/>
    <s v="0020"/>
    <s v="BFC-90"/>
    <s v="PP01"/>
    <s v="ASSY IN PROCESS INSPECTION"/>
    <x v="1"/>
    <d v="2019-10-07T00:00:00"/>
    <d v="1899-12-30T12:15:37"/>
    <d v="2019-10-07T00:00:00"/>
    <d v="1899-12-30T12:15:37"/>
    <n v="30"/>
    <s v="MIN"/>
    <n v="30"/>
    <n v="30"/>
    <s v="MIN"/>
    <s v="CNF  ORSP PRT  REL  TECO"/>
  </r>
  <r>
    <n v="1554970"/>
    <x v="33"/>
    <s v="0"/>
    <s v="0030"/>
    <s v="BFC-10"/>
    <s v="PP01"/>
    <s v="ASSEMBLY"/>
    <x v="2"/>
    <d v="2019-10-08T00:00:00"/>
    <d v="1899-12-30T08:35:21"/>
    <d v="2019-10-08T00:00:00"/>
    <d v="1899-12-30T11:56:17"/>
    <n v="3.3490000000000002"/>
    <s v="H"/>
    <n v="200.94"/>
    <n v="200"/>
    <s v="MIN"/>
    <s v="CNF  PRT  REL  TECO"/>
  </r>
  <r>
    <n v="1554970"/>
    <x v="33"/>
    <s v="0"/>
    <s v="0040"/>
    <s v="BFC-10"/>
    <s v="PP01"/>
    <s v="ASSEMBLY"/>
    <x v="3"/>
    <d v="2019-10-09T00:00:00"/>
    <d v="1899-12-30T07:40:15"/>
    <d v="2019-10-14T00:00:00"/>
    <d v="1899-12-30T15:49:03"/>
    <n v="1.206"/>
    <s v="H"/>
    <n v="72.36"/>
    <n v="500"/>
    <s v="MIN"/>
    <s v="CNF  PRT  REL  TECO"/>
  </r>
  <r>
    <n v="1554970"/>
    <x v="33"/>
    <s v="0"/>
    <s v="0050"/>
    <s v="BFC-90"/>
    <s v="PP01"/>
    <s v="ASSY IN PROCESS INSPECTION"/>
    <x v="4"/>
    <d v="2019-10-14T00:00:00"/>
    <d v="1899-12-30T15:54:45"/>
    <d v="2019-10-14T00:00:00"/>
    <d v="1899-12-30T15:54:45"/>
    <n v="20"/>
    <s v="MIN"/>
    <n v="20"/>
    <n v="20"/>
    <s v="MIN"/>
    <s v="CNF  ORSP PRT  REL  TECO"/>
  </r>
  <r>
    <n v="1554970"/>
    <x v="33"/>
    <s v="0"/>
    <s v="0060"/>
    <s v="BFC-90"/>
    <s v="PP01"/>
    <s v="ASSY IN PROCESS INSPECTION"/>
    <x v="5"/>
    <d v="2019-10-14T00:00:00"/>
    <d v="1899-12-30T15:54:55"/>
    <d v="2019-10-14T00:00:00"/>
    <d v="1899-12-30T15:54:55"/>
    <n v="20"/>
    <s v="MIN"/>
    <n v="20"/>
    <n v="20"/>
    <s v="MIN"/>
    <s v="CNF  ORSP PRT  REL  TECO"/>
  </r>
  <r>
    <n v="1554970"/>
    <x v="33"/>
    <s v="0"/>
    <s v="0070"/>
    <s v="PFC-20"/>
    <s v="PP01"/>
    <s v="PAINT"/>
    <x v="6"/>
    <d v="2019-10-14T00:00:00"/>
    <d v="1899-12-30T16:43:52"/>
    <d v="2019-10-16T00:00:00"/>
    <d v="1899-12-30T04:27:40"/>
    <n v="4.6399999999999997"/>
    <s v="H"/>
    <n v="278.39999999999998"/>
    <n v="450"/>
    <s v="MIN"/>
    <s v="CNF  PRT  REL  TECO"/>
  </r>
  <r>
    <n v="1554970"/>
    <x v="33"/>
    <s v="0"/>
    <s v="0080"/>
    <s v="PFC-99"/>
    <s v="PP01"/>
    <s v="PAINT INSPECTION"/>
    <x v="7"/>
    <d v="2019-10-16T00:00:00"/>
    <d v="1899-12-30T10:23:42"/>
    <d v="2019-10-16T00:00:00"/>
    <d v="1899-12-30T10:23:42"/>
    <n v="20"/>
    <s v="MIN"/>
    <n v="20"/>
    <n v="20"/>
    <s v="MIN"/>
    <s v="CNF  ORSP PRT  REL  TECO"/>
  </r>
  <r>
    <n v="1554970"/>
    <x v="3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70"/>
    <x v="33"/>
    <s v="0"/>
    <s v="0100"/>
    <s v="BFC-10"/>
    <s v="PP01"/>
    <s v="ASSEMBLY"/>
    <x v="8"/>
    <d v="2019-10-16T00:00:00"/>
    <d v="1899-12-30T10:33:55"/>
    <d v="2019-10-16T00:00:00"/>
    <d v="1899-12-30T11:28:39"/>
    <n v="54.732999999999997"/>
    <s v="MIN"/>
    <n v="54.732999999999997"/>
    <n v="40"/>
    <s v="MIN"/>
    <s v="CNF  PRT  REL  TECO"/>
  </r>
  <r>
    <n v="1554970"/>
    <x v="33"/>
    <s v="0"/>
    <s v="0110"/>
    <s v="BFC-90"/>
    <s v="PP01"/>
    <s v="ASSY IN PROCESS INSPECTION"/>
    <x v="9"/>
    <d v="2019-10-21T00:00:00"/>
    <d v="1899-12-30T15:37:25"/>
    <d v="2019-10-21T00:00:00"/>
    <d v="1899-12-30T15:37:25"/>
    <n v="20"/>
    <s v="MIN"/>
    <n v="20"/>
    <n v="20"/>
    <s v="MIN"/>
    <s v="CNF  ORSP PRT  REL  TECO"/>
  </r>
  <r>
    <n v="1554970"/>
    <x v="33"/>
    <s v="0"/>
    <s v="0120"/>
    <s v="BFC-90"/>
    <s v="PP01"/>
    <s v="ASSY IN PROCESS INSPECTION"/>
    <x v="10"/>
    <d v="2019-10-21T00:00:00"/>
    <d v="1899-12-30T15:37:29"/>
    <d v="2019-10-21T00:00:00"/>
    <d v="1899-12-30T15:37:29"/>
    <n v="50"/>
    <s v="MIN"/>
    <n v="50"/>
    <n v="50"/>
    <s v="MIN"/>
    <s v="CNF  ORSP PRT  REL  TECO"/>
  </r>
  <r>
    <n v="1554970"/>
    <x v="33"/>
    <s v="0"/>
    <s v="0130"/>
    <s v="BFC-99"/>
    <s v="PP01"/>
    <s v="FINAL INSPECTION"/>
    <x v="18"/>
    <d v="2019-10-21T00:00:00"/>
    <d v="1899-12-30T15:37:32"/>
    <d v="2019-10-21T00:00:00"/>
    <d v="1899-12-30T15:37:32"/>
    <n v="10"/>
    <s v="MIN"/>
    <n v="10"/>
    <n v="10"/>
    <s v="MIN"/>
    <s v="CNF  ORSP PRT  REL  TECO"/>
  </r>
  <r>
    <n v="1554970"/>
    <x v="33"/>
    <s v="0"/>
    <s v="0140"/>
    <s v="BFC-99"/>
    <s v="PP03"/>
    <s v="FINAL INSPECTION"/>
    <x v="11"/>
    <d v="2019-10-22T00:00:00"/>
    <d v="1899-12-30T08:30:04"/>
    <d v="2019-10-22T00:00:00"/>
    <d v="1899-12-30T08:30:04"/>
    <n v="10"/>
    <s v="MIN"/>
    <n v="10"/>
    <n v="10"/>
    <s v="MIN"/>
    <s v="CNF  ORSP PRT  REL  TECO"/>
  </r>
  <r>
    <n v="1554970"/>
    <x v="33"/>
    <s v="1"/>
    <s v="0010"/>
    <s v="BFC-10"/>
    <s v="PP95"/>
    <s v="ASSEMBLY"/>
    <x v="12"/>
    <d v="2019-10-09T00:00:00"/>
    <d v="1899-12-30T13:30:03"/>
    <d v="2019-10-14T00:00:00"/>
    <d v="1899-12-30T09:41:41"/>
    <n v="20.722000000000001"/>
    <s v="H"/>
    <n v="1243.3200000000002"/>
    <n v="1"/>
    <s v="MIN"/>
    <s v="CNF  PRT  REL  TECO"/>
  </r>
  <r>
    <n v="1554970"/>
    <x v="3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77"/>
    <x v="36"/>
    <s v="0"/>
    <s v="0010"/>
    <s v="BFC-10"/>
    <s v="PP01"/>
    <s v="ASSEMBLY"/>
    <x v="0"/>
    <d v="2019-10-09T00:00:00"/>
    <d v="1899-12-30T09:41:51"/>
    <d v="2019-10-09T00:00:00"/>
    <d v="1899-12-30T10:15:08"/>
    <n v="16.649999999999999"/>
    <s v="MIN"/>
    <n v="16.649999999999999"/>
    <n v="20"/>
    <s v="MIN"/>
    <s v="CNF  PRT  REL  TECO"/>
  </r>
  <r>
    <n v="1554977"/>
    <x v="36"/>
    <s v="0"/>
    <s v="0020"/>
    <s v="BFC-90"/>
    <s v="PP01"/>
    <s v="ASSY IN PROCESS INSPECTION"/>
    <x v="1"/>
    <d v="2019-10-09T00:00:00"/>
    <d v="1899-12-30T13:26:25"/>
    <d v="2019-10-09T00:00:00"/>
    <d v="1899-12-30T13:26:25"/>
    <n v="30"/>
    <s v="MIN"/>
    <n v="30"/>
    <n v="30"/>
    <s v="MIN"/>
    <s v="CNF  ORSP PRT  REL  TECO"/>
  </r>
  <r>
    <n v="1554977"/>
    <x v="36"/>
    <s v="0"/>
    <s v="0030"/>
    <s v="BFC-10"/>
    <s v="PP01"/>
    <s v="ASSEMBLY"/>
    <x v="2"/>
    <d v="2019-10-09T00:00:00"/>
    <d v="1899-12-30T14:18:19"/>
    <d v="2019-10-10T00:00:00"/>
    <d v="1899-12-30T11:28:33"/>
    <n v="5.1459999999999999"/>
    <s v="H"/>
    <n v="308.76"/>
    <n v="200"/>
    <s v="MIN"/>
    <s v="CNF  PRT  REL  TECO"/>
  </r>
  <r>
    <n v="1554977"/>
    <x v="36"/>
    <s v="0"/>
    <s v="0040"/>
    <s v="BFC-10"/>
    <s v="PP01"/>
    <s v="ASSEMBLY"/>
    <x v="3"/>
    <d v="2019-10-13T00:00:00"/>
    <d v="1899-12-30T07:38:13"/>
    <d v="2019-10-16T00:00:00"/>
    <d v="1899-12-30T11:28:59"/>
    <n v="15.19"/>
    <s v="H"/>
    <n v="911.4"/>
    <n v="500"/>
    <s v="MIN"/>
    <s v="CNF  PRT  REL  TECO"/>
  </r>
  <r>
    <n v="1554977"/>
    <x v="36"/>
    <s v="0"/>
    <s v="0050"/>
    <s v="BFC-90"/>
    <s v="PP01"/>
    <s v="ASSY IN PROCESS INSPECTION"/>
    <x v="4"/>
    <d v="2019-10-16T00:00:00"/>
    <d v="1899-12-30T16:04:19"/>
    <d v="2019-10-16T00:00:00"/>
    <d v="1899-12-30T16:04:19"/>
    <n v="20"/>
    <s v="MIN"/>
    <n v="20"/>
    <n v="20"/>
    <s v="MIN"/>
    <s v="CNF  ORSP PRT  REL  TECO"/>
  </r>
  <r>
    <n v="1554977"/>
    <x v="36"/>
    <s v="0"/>
    <s v="0060"/>
    <s v="BFC-90"/>
    <s v="PP01"/>
    <s v="ASSY IN PROCESS INSPECTION"/>
    <x v="5"/>
    <d v="2019-10-16T00:00:00"/>
    <d v="1899-12-30T16:04:36"/>
    <d v="2019-10-16T00:00:00"/>
    <d v="1899-12-30T16:04:36"/>
    <n v="20"/>
    <s v="MIN"/>
    <n v="20"/>
    <n v="20"/>
    <s v="MIN"/>
    <s v="CNF  ORSP PRT  REL  TECO"/>
  </r>
  <r>
    <n v="1554977"/>
    <x v="36"/>
    <s v="0"/>
    <s v="0070"/>
    <s v="PFC-20"/>
    <s v="PP01"/>
    <s v="PAINT"/>
    <x v="6"/>
    <d v="2019-10-16T00:00:00"/>
    <d v="1899-12-30T22:40:16"/>
    <d v="2019-10-21T00:00:00"/>
    <d v="1899-12-30T04:11:53"/>
    <n v="192.57400000000001"/>
    <s v="MIN"/>
    <n v="192.57400000000001"/>
    <n v="450"/>
    <s v="MIN"/>
    <s v="CNF  PRT  REL  TECO"/>
  </r>
  <r>
    <n v="1554977"/>
    <x v="36"/>
    <s v="0"/>
    <s v="0080"/>
    <s v="PFC-99"/>
    <s v="PP01"/>
    <s v="PAINT INSPECTION"/>
    <x v="7"/>
    <d v="2019-10-21T00:00:00"/>
    <d v="1899-12-30T09:51:49"/>
    <d v="2019-10-21T00:00:00"/>
    <d v="1899-12-30T09:51:49"/>
    <n v="20"/>
    <s v="MIN"/>
    <n v="20"/>
    <n v="20"/>
    <s v="MIN"/>
    <s v="CNF  ORSP PRT  REL  TECO"/>
  </r>
  <r>
    <n v="1554977"/>
    <x v="3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77"/>
    <x v="36"/>
    <s v="0"/>
    <s v="0100"/>
    <s v="BFC-10"/>
    <s v="PP01"/>
    <s v="ASSEMBLY"/>
    <x v="8"/>
    <d v="2019-10-21T00:00:00"/>
    <d v="1899-12-30T13:42:46"/>
    <d v="2019-10-21T00:00:00"/>
    <d v="1899-12-30T15:04:22"/>
    <n v="40.799999999999997"/>
    <s v="MIN"/>
    <n v="40.799999999999997"/>
    <n v="40"/>
    <s v="MIN"/>
    <s v="CNF  PRT  REL  TECO"/>
  </r>
  <r>
    <n v="1554977"/>
    <x v="36"/>
    <s v="0"/>
    <s v="0110"/>
    <s v="BFC-90"/>
    <s v="PP01"/>
    <s v="ASSY IN PROCESS INSPECTION"/>
    <x v="9"/>
    <d v="2019-10-23T00:00:00"/>
    <d v="1899-12-30T16:30:39"/>
    <d v="2019-10-23T00:00:00"/>
    <d v="1899-12-30T16:30:39"/>
    <n v="20"/>
    <s v="MIN"/>
    <n v="20"/>
    <n v="20"/>
    <s v="MIN"/>
    <s v="CNF  ORSP PRT  REL  TECO"/>
  </r>
  <r>
    <n v="1554977"/>
    <x v="36"/>
    <s v="0"/>
    <s v="0120"/>
    <s v="BFC-90"/>
    <s v="PP01"/>
    <s v="ASSY IN PROCESS INSPECTION"/>
    <x v="10"/>
    <d v="2019-10-23T00:00:00"/>
    <d v="1899-12-30T16:30:50"/>
    <d v="2019-10-23T00:00:00"/>
    <d v="1899-12-30T16:30:50"/>
    <n v="50"/>
    <s v="MIN"/>
    <n v="50"/>
    <n v="50"/>
    <s v="MIN"/>
    <s v="CNF  ORSP PRT  REL  TECO"/>
  </r>
  <r>
    <n v="1554977"/>
    <x v="36"/>
    <s v="0"/>
    <s v="0130"/>
    <s v="BFC-99"/>
    <s v="PP01"/>
    <s v="FINAL INSPECTION"/>
    <x v="18"/>
    <d v="2019-10-24T00:00:00"/>
    <d v="1899-12-30T11:25:59"/>
    <d v="2019-10-24T00:00:00"/>
    <d v="1899-12-30T11:25:59"/>
    <n v="10"/>
    <s v="MIN"/>
    <n v="10"/>
    <n v="10"/>
    <s v="MIN"/>
    <s v="CNF  ORSP PRT  REL  TECO"/>
  </r>
  <r>
    <n v="1554977"/>
    <x v="36"/>
    <s v="0"/>
    <s v="0140"/>
    <s v="BFC-99"/>
    <s v="PP03"/>
    <s v="FINAL INSPECTION"/>
    <x v="11"/>
    <d v="2019-10-27T00:00:00"/>
    <d v="1899-12-30T09:34:21"/>
    <d v="2019-10-27T00:00:00"/>
    <d v="1899-12-30T09:34:21"/>
    <n v="10"/>
    <s v="MIN"/>
    <n v="10"/>
    <n v="10"/>
    <s v="MIN"/>
    <s v="CNF  ORSP PRT  REL  TECO"/>
  </r>
  <r>
    <n v="1554977"/>
    <x v="36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4977"/>
    <x v="3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78"/>
    <x v="33"/>
    <s v="0"/>
    <s v="0010"/>
    <s v="BFC-10"/>
    <s v="PP01"/>
    <s v="ASSEMBLY"/>
    <x v="0"/>
    <d v="2019-10-09T00:00:00"/>
    <d v="1899-12-30T08:49:51"/>
    <d v="2019-10-09T00:00:00"/>
    <d v="1899-12-30T08:55:04"/>
    <n v="2.617"/>
    <s v="MIN"/>
    <n v="2.617"/>
    <n v="20"/>
    <s v="MIN"/>
    <s v="CNF  PRT  REL  TECO"/>
  </r>
  <r>
    <n v="1554978"/>
    <x v="33"/>
    <s v="0"/>
    <s v="0020"/>
    <s v="BFC-90"/>
    <s v="PP01"/>
    <s v="ASSY IN PROCESS INSPECTION"/>
    <x v="1"/>
    <d v="2019-10-09T00:00:00"/>
    <d v="1899-12-30T09:39:42"/>
    <d v="2019-10-09T00:00:00"/>
    <d v="1899-12-30T09:39:42"/>
    <n v="30"/>
    <s v="MIN"/>
    <n v="30"/>
    <n v="30"/>
    <s v="MIN"/>
    <s v="CNF  ORSP PRT  REL  TECO"/>
  </r>
  <r>
    <n v="1554978"/>
    <x v="33"/>
    <s v="0"/>
    <s v="0030"/>
    <s v="BFC-10"/>
    <s v="PP01"/>
    <s v="ASSEMBLY"/>
    <x v="2"/>
    <d v="2019-10-10T00:00:00"/>
    <d v="1899-12-30T07:44:48"/>
    <d v="2019-10-10T00:00:00"/>
    <d v="1899-12-30T11:30:12"/>
    <n v="3.7570000000000001"/>
    <s v="H"/>
    <n v="225.42000000000002"/>
    <n v="200"/>
    <s v="MIN"/>
    <s v="CNF  PRT  REL  TECO"/>
  </r>
  <r>
    <n v="1554978"/>
    <x v="33"/>
    <s v="0"/>
    <s v="0040"/>
    <s v="BFC-10"/>
    <s v="PP01"/>
    <s v="ASSEMBLY"/>
    <x v="3"/>
    <d v="2019-10-14T00:00:00"/>
    <d v="1899-12-30T12:58:28"/>
    <d v="2019-10-15T00:00:00"/>
    <d v="1899-12-30T17:47:15"/>
    <n v="13.815"/>
    <s v="H"/>
    <n v="828.9"/>
    <n v="500"/>
    <s v="MIN"/>
    <s v="CNF  PRT  REL  TECO"/>
  </r>
  <r>
    <n v="1554978"/>
    <x v="33"/>
    <s v="0"/>
    <s v="0050"/>
    <s v="BFC-90"/>
    <s v="PP01"/>
    <s v="ASSY IN PROCESS INSPECTION"/>
    <x v="4"/>
    <d v="2019-10-16T00:00:00"/>
    <d v="1899-12-30T15:18:03"/>
    <d v="2019-10-16T00:00:00"/>
    <d v="1899-12-30T15:18:03"/>
    <n v="20"/>
    <s v="MIN"/>
    <n v="20"/>
    <n v="20"/>
    <s v="MIN"/>
    <s v="CNF  ORSP PRT  REL  TECO"/>
  </r>
  <r>
    <n v="1554978"/>
    <x v="33"/>
    <s v="0"/>
    <s v="0060"/>
    <s v="BFC-90"/>
    <s v="PP01"/>
    <s v="ASSY IN PROCESS INSPECTION"/>
    <x v="5"/>
    <d v="2019-10-16T00:00:00"/>
    <d v="1899-12-30T15:18:23"/>
    <d v="2019-10-16T00:00:00"/>
    <d v="1899-12-30T15:18:23"/>
    <n v="20"/>
    <s v="MIN"/>
    <n v="20"/>
    <n v="20"/>
    <s v="MIN"/>
    <s v="CNF  ORSP PRT  REL  TECO"/>
  </r>
  <r>
    <n v="1554978"/>
    <x v="33"/>
    <s v="0"/>
    <s v="0070"/>
    <s v="PFC-20"/>
    <s v="PP01"/>
    <s v="PAINT"/>
    <x v="6"/>
    <d v="2019-10-16T00:00:00"/>
    <d v="1899-12-30T15:32:04"/>
    <d v="2019-10-21T00:00:00"/>
    <d v="1899-12-30T04:27:01"/>
    <n v="9.484"/>
    <s v="H"/>
    <n v="569.04"/>
    <n v="450"/>
    <s v="MIN"/>
    <s v="CNF  PRT  REL  TECO"/>
  </r>
  <r>
    <n v="1554978"/>
    <x v="33"/>
    <s v="0"/>
    <s v="0080"/>
    <s v="PFC-99"/>
    <s v="PP01"/>
    <s v="PAINT INSPECTION"/>
    <x v="7"/>
    <d v="2019-10-21T00:00:00"/>
    <d v="1899-12-30T09:52:07"/>
    <d v="2019-10-21T00:00:00"/>
    <d v="1899-12-30T09:52:07"/>
    <n v="20"/>
    <s v="MIN"/>
    <n v="20"/>
    <n v="20"/>
    <s v="MIN"/>
    <s v="CNF  ORSP PRT  REL  TECO"/>
  </r>
  <r>
    <n v="1554978"/>
    <x v="3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78"/>
    <x v="33"/>
    <s v="0"/>
    <s v="0100"/>
    <s v="BFC-10"/>
    <s v="PP01"/>
    <s v="ASSEMBLY"/>
    <x v="8"/>
    <d v="2019-10-21T00:00:00"/>
    <d v="1899-12-30T15:04:42"/>
    <d v="2019-10-21T00:00:00"/>
    <d v="1899-12-30T15:27:14"/>
    <n v="13.967000000000001"/>
    <s v="MIN"/>
    <n v="13.967000000000001"/>
    <n v="40"/>
    <s v="MIN"/>
    <s v="CNF  PRT  REL  TECO"/>
  </r>
  <r>
    <n v="1554978"/>
    <x v="33"/>
    <s v="0"/>
    <s v="0110"/>
    <s v="BFC-90"/>
    <s v="PP01"/>
    <s v="ASSY IN PROCESS INSPECTION"/>
    <x v="9"/>
    <d v="2019-10-21T00:00:00"/>
    <d v="1899-12-30T15:38:07"/>
    <d v="2019-10-21T00:00:00"/>
    <d v="1899-12-30T15:38:07"/>
    <n v="20"/>
    <s v="MIN"/>
    <n v="20"/>
    <n v="20"/>
    <s v="MIN"/>
    <s v="CNF  ORSP PRT  REL  TECO"/>
  </r>
  <r>
    <n v="1554978"/>
    <x v="33"/>
    <s v="0"/>
    <s v="0120"/>
    <s v="BFC-90"/>
    <s v="PP01"/>
    <s v="ASSY IN PROCESS INSPECTION"/>
    <x v="10"/>
    <d v="2019-10-22T00:00:00"/>
    <d v="1899-12-30T14:51:16"/>
    <d v="2019-10-22T00:00:00"/>
    <d v="1899-12-30T14:51:16"/>
    <n v="50"/>
    <s v="MIN"/>
    <n v="50"/>
    <n v="50"/>
    <s v="MIN"/>
    <s v="CNF  ORSP PRT  REL  TECO"/>
  </r>
  <r>
    <n v="1554978"/>
    <x v="33"/>
    <s v="0"/>
    <s v="0140"/>
    <s v="BFC-99"/>
    <s v="PP03"/>
    <s v="FINAL INSPECTION"/>
    <x v="11"/>
    <d v="2019-10-23T00:00:00"/>
    <d v="1899-12-30T17:33:48"/>
    <d v="2019-10-23T00:00:00"/>
    <d v="1899-12-30T17:33:48"/>
    <n v="10"/>
    <s v="MIN"/>
    <n v="10"/>
    <n v="10"/>
    <s v="MIN"/>
    <s v="CNF  ORSP PRT  REL  TECO"/>
  </r>
  <r>
    <n v="1554978"/>
    <x v="33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4978"/>
    <x v="3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4979"/>
    <x v="36"/>
    <s v="0"/>
    <s v="0010"/>
    <s v="BFC-10"/>
    <s v="PP01"/>
    <s v="ASSEMBLY"/>
    <x v="19"/>
    <d v="2019-10-10T00:00:00"/>
    <d v="1899-12-30T10:27:30"/>
    <d v="2019-10-10T00:00:00"/>
    <d v="1899-12-30T10:46:08"/>
    <n v="18.632999999999999"/>
    <s v="MIN"/>
    <n v="18.632999999999999"/>
    <n v="20"/>
    <s v="MIN"/>
    <s v="CNF  PRT  REL  TECO"/>
  </r>
  <r>
    <n v="1554979"/>
    <x v="36"/>
    <s v="0"/>
    <s v="0020"/>
    <s v="BFC-90"/>
    <s v="PP01"/>
    <s v="ASSY IN PROCESS INSPECTION"/>
    <x v="1"/>
    <d v="2019-10-10T00:00:00"/>
    <d v="1899-12-30T11:26:47"/>
    <d v="2019-10-10T00:00:00"/>
    <d v="1899-12-30T11:26:47"/>
    <n v="30"/>
    <s v="MIN"/>
    <n v="30"/>
    <n v="30"/>
    <s v="MIN"/>
    <s v="CNF  ORSP PRT  REL  TECO"/>
  </r>
  <r>
    <n v="1554979"/>
    <x v="36"/>
    <s v="0"/>
    <s v="0030"/>
    <s v="BFC-10"/>
    <s v="PP01"/>
    <s v="ASSEMBLY"/>
    <x v="2"/>
    <d v="2019-10-10T00:00:00"/>
    <d v="1899-12-30T13:37:17"/>
    <d v="2019-10-13T00:00:00"/>
    <d v="1899-12-30T10:14:13"/>
    <n v="171.44"/>
    <s v="MIN"/>
    <n v="171.44"/>
    <n v="200"/>
    <s v="MIN"/>
    <s v="CNF  PRT  REL  TECO"/>
  </r>
  <r>
    <n v="1554979"/>
    <x v="36"/>
    <s v="0"/>
    <s v="0040"/>
    <s v="BFC-10"/>
    <s v="PP01"/>
    <s v="ASSEMBLY"/>
    <x v="3"/>
    <d v="2019-10-16T00:00:00"/>
    <d v="1899-12-30T07:29:24"/>
    <d v="2019-10-20T00:00:00"/>
    <d v="1899-12-30T17:08:58"/>
    <n v="17.614999999999998"/>
    <s v="H"/>
    <n v="1056.8999999999999"/>
    <n v="500"/>
    <s v="MIN"/>
    <s v="CNF  PRT  REL  TECO"/>
  </r>
  <r>
    <n v="1554979"/>
    <x v="36"/>
    <s v="0"/>
    <s v="0050"/>
    <s v="BFC-90"/>
    <s v="PP01"/>
    <s v="ASSY IN PROCESS INSPECTION"/>
    <x v="4"/>
    <d v="2019-10-20T00:00:00"/>
    <d v="1899-12-30T16:32:30"/>
    <d v="2019-10-20T00:00:00"/>
    <d v="1899-12-30T16:32:30"/>
    <n v="20"/>
    <s v="MIN"/>
    <n v="20"/>
    <n v="20"/>
    <s v="MIN"/>
    <s v="CNF  ORSP PRT  REL  TECO"/>
  </r>
  <r>
    <n v="1554979"/>
    <x v="36"/>
    <s v="0"/>
    <s v="0060"/>
    <s v="BFC-90"/>
    <s v="PP01"/>
    <s v="ASSY IN PROCESS INSPECTION"/>
    <x v="5"/>
    <d v="2019-10-20T00:00:00"/>
    <d v="1899-12-30T16:32:33"/>
    <d v="2019-10-20T00:00:00"/>
    <d v="1899-12-30T16:32:33"/>
    <n v="20"/>
    <s v="MIN"/>
    <n v="20"/>
    <n v="20"/>
    <s v="MIN"/>
    <s v="CNF  ORSP PRT  REL  TECO"/>
  </r>
  <r>
    <n v="1554979"/>
    <x v="36"/>
    <s v="0"/>
    <s v="0070"/>
    <s v="PFC-20"/>
    <s v="PP01"/>
    <s v="PAINT"/>
    <x v="6"/>
    <d v="2019-10-20T00:00:00"/>
    <d v="1899-12-30T18:03:40"/>
    <d v="2019-10-22T00:00:00"/>
    <d v="1899-12-30T02:30:32"/>
    <n v="7.1239999999999997"/>
    <s v="H"/>
    <n v="427.44"/>
    <n v="450"/>
    <s v="MIN"/>
    <s v="CNF  PRT  REL  TECO"/>
  </r>
  <r>
    <n v="1554979"/>
    <x v="36"/>
    <s v="0"/>
    <s v="0080"/>
    <s v="PFC-99"/>
    <s v="PP01"/>
    <s v="PAINT INSPECTION"/>
    <x v="7"/>
    <d v="2019-10-22T00:00:00"/>
    <d v="1899-12-30T10:12:23"/>
    <d v="2019-10-22T00:00:00"/>
    <d v="1899-12-30T10:12:23"/>
    <n v="20"/>
    <s v="MIN"/>
    <n v="20"/>
    <n v="20"/>
    <s v="MIN"/>
    <s v="CNF  ORSP PRT  REL  TECO"/>
  </r>
  <r>
    <n v="1554979"/>
    <x v="3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4979"/>
    <x v="36"/>
    <s v="0"/>
    <s v="0100"/>
    <s v="BFC-10"/>
    <s v="PP01"/>
    <s v="ASSEMBLY"/>
    <x v="8"/>
    <d v="2019-10-22T00:00:00"/>
    <d v="1899-12-30T11:53:05"/>
    <d v="2019-10-22T00:00:00"/>
    <d v="1899-12-30T12:40:35"/>
    <n v="23.75"/>
    <s v="MIN"/>
    <n v="23.75"/>
    <n v="40"/>
    <s v="MIN"/>
    <s v="CNF  PRT  REL  TECO"/>
  </r>
  <r>
    <n v="1554979"/>
    <x v="36"/>
    <s v="0"/>
    <s v="0110"/>
    <s v="BFC-90"/>
    <s v="PP01"/>
    <s v="ASSY IN PROCESS INSPECTION"/>
    <x v="9"/>
    <d v="2019-10-23T00:00:00"/>
    <d v="1899-12-30T16:30:16"/>
    <d v="2019-10-23T00:00:00"/>
    <d v="1899-12-30T16:30:16"/>
    <n v="20"/>
    <s v="MIN"/>
    <n v="20"/>
    <n v="20"/>
    <s v="MIN"/>
    <s v="CNF  ORSP PRT  REL  TECO"/>
  </r>
  <r>
    <n v="1554979"/>
    <x v="36"/>
    <s v="0"/>
    <s v="0120"/>
    <s v="BFC-90"/>
    <s v="PP01"/>
    <s v="ASSY IN PROCESS INSPECTION"/>
    <x v="10"/>
    <d v="2019-10-23T00:00:00"/>
    <d v="1899-12-30T16:30:26"/>
    <d v="2019-10-23T00:00:00"/>
    <d v="1899-12-30T16:30:26"/>
    <n v="50"/>
    <s v="MIN"/>
    <n v="50"/>
    <n v="50"/>
    <s v="MIN"/>
    <s v="CNF  ORSP PRT  REL  TECO"/>
  </r>
  <r>
    <n v="1554979"/>
    <x v="36"/>
    <s v="0"/>
    <s v="0130"/>
    <s v="BFC-99"/>
    <s v="PP01"/>
    <s v="FINAL INSPECTION"/>
    <x v="18"/>
    <d v="2019-10-23T00:00:00"/>
    <d v="1899-12-30T17:17:31"/>
    <d v="2019-10-23T00:00:00"/>
    <d v="1899-12-30T17:17:31"/>
    <n v="10"/>
    <s v="MIN"/>
    <n v="10"/>
    <n v="10"/>
    <s v="MIN"/>
    <s v="CNF  ORSP PRT  REL  TECO"/>
  </r>
  <r>
    <n v="1554979"/>
    <x v="36"/>
    <s v="0"/>
    <s v="0140"/>
    <s v="BFC-99"/>
    <s v="PP03"/>
    <s v="FINAL INSPECTION"/>
    <x v="11"/>
    <d v="2019-10-27T00:00:00"/>
    <d v="1899-12-30T09:34:35"/>
    <d v="2019-10-27T00:00:00"/>
    <d v="1899-12-30T09:34:35"/>
    <n v="10"/>
    <s v="MIN"/>
    <n v="10"/>
    <n v="10"/>
    <s v="MIN"/>
    <s v="CNF  ORSP PRT  REL  TECO"/>
  </r>
  <r>
    <n v="1554979"/>
    <x v="36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4979"/>
    <x v="3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000"/>
    <x v="36"/>
    <s v="0"/>
    <s v="0010"/>
    <s v="BFC-10"/>
    <s v="PP01"/>
    <s v="ASSEMBLY"/>
    <x v="0"/>
    <d v="2019-10-09T00:00:00"/>
    <d v="1899-12-30T08:49:51"/>
    <d v="2019-10-09T00:00:00"/>
    <d v="1899-12-30T08:55:04"/>
    <n v="2.617"/>
    <s v="MIN"/>
    <n v="2.617"/>
    <n v="20"/>
    <s v="MIN"/>
    <s v="CNF  PRT  REL  TECO"/>
  </r>
  <r>
    <n v="1555000"/>
    <x v="36"/>
    <s v="0"/>
    <s v="0020"/>
    <s v="BFC-90"/>
    <s v="PP01"/>
    <s v="ASSY IN PROCESS INSPECTION"/>
    <x v="1"/>
    <d v="2019-10-09T00:00:00"/>
    <d v="1899-12-30T09:38:57"/>
    <d v="2019-10-09T00:00:00"/>
    <d v="1899-12-30T09:38:57"/>
    <n v="30"/>
    <s v="MIN"/>
    <n v="30"/>
    <n v="30"/>
    <s v="MIN"/>
    <s v="CNF  ORSP PRT  REL  TECO"/>
  </r>
  <r>
    <n v="1555000"/>
    <x v="36"/>
    <s v="0"/>
    <s v="0030"/>
    <s v="BFC-10"/>
    <s v="PP01"/>
    <s v="ASSEMBLY"/>
    <x v="2"/>
    <d v="2019-10-09T00:00:00"/>
    <d v="1899-12-30T09:42:31"/>
    <d v="2019-10-15T00:00:00"/>
    <d v="1899-12-30T08:59:28"/>
    <n v="3.9729999999999999"/>
    <s v="H"/>
    <n v="238.38"/>
    <n v="200"/>
    <s v="MIN"/>
    <s v="CNF  PRT  REL  TECO"/>
  </r>
  <r>
    <n v="1555000"/>
    <x v="36"/>
    <s v="0"/>
    <s v="0040"/>
    <s v="BFC-10"/>
    <s v="PP01"/>
    <s v="ASSEMBLY"/>
    <x v="3"/>
    <d v="2019-10-15T00:00:00"/>
    <d v="1899-12-30T09:17:08"/>
    <d v="2019-10-16T00:00:00"/>
    <d v="1899-12-30T17:04:54"/>
    <n v="15.252000000000001"/>
    <s v="H"/>
    <n v="915.12"/>
    <n v="500"/>
    <s v="MIN"/>
    <s v="CNF  PRT  REL  TECO"/>
  </r>
  <r>
    <n v="1555000"/>
    <x v="36"/>
    <s v="0"/>
    <s v="0050"/>
    <s v="BFC-90"/>
    <s v="PP01"/>
    <s v="ASSY IN PROCESS INSPECTION"/>
    <x v="4"/>
    <d v="2019-10-16T00:00:00"/>
    <d v="1899-12-30T17:13:38"/>
    <d v="2019-10-16T00:00:00"/>
    <d v="1899-12-30T17:13:38"/>
    <n v="20"/>
    <s v="MIN"/>
    <n v="20"/>
    <n v="20"/>
    <s v="MIN"/>
    <s v="CNF  ORSP PRT  REL  TECO"/>
  </r>
  <r>
    <n v="1555000"/>
    <x v="36"/>
    <s v="0"/>
    <s v="0060"/>
    <s v="BFC-90"/>
    <s v="PP01"/>
    <s v="ASSY IN PROCESS INSPECTION"/>
    <x v="5"/>
    <d v="2019-10-16T00:00:00"/>
    <d v="1899-12-30T17:13:46"/>
    <d v="2019-10-16T00:00:00"/>
    <d v="1899-12-30T17:13:46"/>
    <n v="20"/>
    <s v="MIN"/>
    <n v="20"/>
    <n v="20"/>
    <s v="MIN"/>
    <s v="CNF  ORSP PRT  REL  TECO"/>
  </r>
  <r>
    <n v="1555000"/>
    <x v="36"/>
    <s v="0"/>
    <s v="0070"/>
    <s v="PFC-20"/>
    <s v="PP01"/>
    <s v="PAINT"/>
    <x v="6"/>
    <d v="2019-10-16T00:00:00"/>
    <d v="1899-12-30T17:34:11"/>
    <d v="2019-10-21T00:00:00"/>
    <d v="1899-12-30T03:11:46"/>
    <n v="5.3620000000000001"/>
    <s v="H"/>
    <n v="321.72000000000003"/>
    <n v="450"/>
    <s v="MIN"/>
    <s v="CNF  PRT  REL  TECO"/>
  </r>
  <r>
    <n v="1555000"/>
    <x v="36"/>
    <s v="0"/>
    <s v="0080"/>
    <s v="PFC-99"/>
    <s v="PP01"/>
    <s v="PAINT INSPECTION"/>
    <x v="7"/>
    <d v="2019-10-21T00:00:00"/>
    <d v="1899-12-30T09:52:26"/>
    <d v="2019-10-21T00:00:00"/>
    <d v="1899-12-30T09:52:26"/>
    <n v="20"/>
    <s v="MIN"/>
    <n v="20"/>
    <n v="20"/>
    <s v="MIN"/>
    <s v="CNF  ORSP PRT  REL  TECO"/>
  </r>
  <r>
    <n v="1555000"/>
    <x v="3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000"/>
    <x v="36"/>
    <s v="0"/>
    <s v="0100"/>
    <s v="BFC-10"/>
    <s v="PP01"/>
    <s v="ASSEMBLY"/>
    <x v="8"/>
    <d v="2019-10-21T00:00:00"/>
    <d v="1899-12-30T15:10:06"/>
    <d v="2019-10-21T00:00:00"/>
    <d v="1899-12-30T15:27:17"/>
    <n v="8.6170000000000009"/>
    <s v="MIN"/>
    <n v="8.6170000000000009"/>
    <n v="40"/>
    <s v="MIN"/>
    <s v="CNF  PRT  REL  TECO"/>
  </r>
  <r>
    <n v="1555000"/>
    <x v="36"/>
    <s v="0"/>
    <s v="0110"/>
    <s v="BFC-90"/>
    <s v="PP01"/>
    <s v="ASSY IN PROCESS INSPECTION"/>
    <x v="9"/>
    <d v="2019-10-23T00:00:00"/>
    <d v="1899-12-30T16:29:53"/>
    <d v="2019-10-23T00:00:00"/>
    <d v="1899-12-30T16:29:53"/>
    <n v="20"/>
    <s v="MIN"/>
    <n v="20"/>
    <n v="20"/>
    <s v="MIN"/>
    <s v="CNF  ORSP PRT  REL  TECO"/>
  </r>
  <r>
    <n v="1555000"/>
    <x v="36"/>
    <s v="0"/>
    <s v="0120"/>
    <s v="BFC-90"/>
    <s v="PP01"/>
    <s v="ASSY IN PROCESS INSPECTION"/>
    <x v="10"/>
    <d v="2019-10-23T00:00:00"/>
    <d v="1899-12-30T16:30:03"/>
    <d v="2019-10-23T00:00:00"/>
    <d v="1899-12-30T16:30:03"/>
    <n v="50"/>
    <s v="MIN"/>
    <n v="50"/>
    <n v="50"/>
    <s v="MIN"/>
    <s v="CNF  ORSP PRT  REL  TECO"/>
  </r>
  <r>
    <n v="1555000"/>
    <x v="36"/>
    <s v="0"/>
    <s v="0130"/>
    <s v="BFC-99"/>
    <s v="PP01"/>
    <s v="FINAL INSPECTION"/>
    <x v="18"/>
    <d v="2019-10-24T00:00:00"/>
    <d v="1899-12-30T12:07:18"/>
    <d v="2019-10-24T00:00:00"/>
    <d v="1899-12-30T12:07:18"/>
    <n v="10"/>
    <s v="MIN"/>
    <n v="10"/>
    <n v="10"/>
    <s v="MIN"/>
    <s v="CNF  ORSP PRT  REL  TECO"/>
  </r>
  <r>
    <n v="1555000"/>
    <x v="36"/>
    <s v="0"/>
    <s v="0140"/>
    <s v="BFC-99"/>
    <s v="PP03"/>
    <s v="FINAL INSPECTION"/>
    <x v="11"/>
    <d v="2019-10-27T00:00:00"/>
    <d v="1899-12-30T09:34:48"/>
    <d v="2019-10-27T00:00:00"/>
    <d v="1899-12-30T09:34:48"/>
    <n v="10"/>
    <s v="MIN"/>
    <n v="10"/>
    <n v="10"/>
    <s v="MIN"/>
    <s v="CNF  ORSP PRT  REL  TECO"/>
  </r>
  <r>
    <n v="1555000"/>
    <x v="36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5000"/>
    <x v="3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001"/>
    <x v="36"/>
    <s v="0"/>
    <s v="0010"/>
    <s v="BFC-10"/>
    <s v="PP01"/>
    <s v="ASSEMBLY"/>
    <x v="0"/>
    <d v="2019-10-10T00:00:00"/>
    <d v="1899-12-30T10:46:26"/>
    <d v="2019-10-10T00:00:00"/>
    <d v="1899-12-30T11:02:42"/>
    <n v="16.266999999999999"/>
    <s v="MIN"/>
    <n v="16.266999999999999"/>
    <n v="20"/>
    <s v="MIN"/>
    <s v="CNF  PRT  REL  TECO"/>
  </r>
  <r>
    <n v="1555001"/>
    <x v="36"/>
    <s v="0"/>
    <s v="0020"/>
    <s v="BFC-90"/>
    <s v="PP01"/>
    <s v="ASSY IN PROCESS INSPECTION"/>
    <x v="1"/>
    <d v="2019-10-10T00:00:00"/>
    <d v="1899-12-30T11:27:12"/>
    <d v="2019-10-10T00:00:00"/>
    <d v="1899-12-30T11:27:12"/>
    <n v="30"/>
    <s v="MIN"/>
    <n v="30"/>
    <n v="30"/>
    <s v="MIN"/>
    <s v="CNF  ORSP PRT  REL  TECO"/>
  </r>
  <r>
    <n v="1555001"/>
    <x v="36"/>
    <s v="0"/>
    <s v="0030"/>
    <s v="BFC-10"/>
    <s v="PP01"/>
    <s v="ASSEMBLY"/>
    <x v="2"/>
    <d v="2019-10-10T00:00:00"/>
    <d v="1899-12-30T14:06:32"/>
    <d v="2019-10-13T00:00:00"/>
    <d v="1899-12-30T10:12:04"/>
    <n v="179.47"/>
    <s v="MIN"/>
    <n v="179.47"/>
    <n v="200"/>
    <s v="MIN"/>
    <s v="CNF  PRT  REL  TECO"/>
  </r>
  <r>
    <n v="1555001"/>
    <x v="36"/>
    <s v="0"/>
    <s v="0040"/>
    <s v="BFC-10"/>
    <s v="PP01"/>
    <s v="ASSEMBLY"/>
    <x v="3"/>
    <d v="2019-10-20T00:00:00"/>
    <d v="1899-12-30T12:20:44"/>
    <d v="2019-10-20T00:00:00"/>
    <d v="1899-12-30T12:56:15"/>
    <n v="35.517000000000003"/>
    <s v="MIN"/>
    <n v="35.517000000000003"/>
    <n v="500"/>
    <s v="MIN"/>
    <s v="CNF  PRT  REL  TECO"/>
  </r>
  <r>
    <n v="1555001"/>
    <x v="36"/>
    <s v="0"/>
    <s v="0050"/>
    <s v="BFC-90"/>
    <s v="PP01"/>
    <s v="ASSY IN PROCESS INSPECTION"/>
    <x v="4"/>
    <d v="2019-10-20T00:00:00"/>
    <d v="1899-12-30T13:28:29"/>
    <d v="2019-10-20T00:00:00"/>
    <d v="1899-12-30T13:28:29"/>
    <n v="20"/>
    <s v="MIN"/>
    <n v="20"/>
    <n v="20"/>
    <s v="MIN"/>
    <s v="CNF  ORSP PRT  REL  TECO"/>
  </r>
  <r>
    <n v="1555001"/>
    <x v="36"/>
    <s v="0"/>
    <s v="0060"/>
    <s v="BFC-90"/>
    <s v="PP01"/>
    <s v="ASSY IN PROCESS INSPECTION"/>
    <x v="5"/>
    <d v="2019-10-20T00:00:00"/>
    <d v="1899-12-30T13:28:32"/>
    <d v="2019-10-20T00:00:00"/>
    <d v="1899-12-30T13:28:32"/>
    <n v="20"/>
    <s v="MIN"/>
    <n v="20"/>
    <n v="20"/>
    <s v="MIN"/>
    <s v="CNF  ORSP PRT  REL  TECO"/>
  </r>
  <r>
    <n v="1555001"/>
    <x v="36"/>
    <s v="0"/>
    <s v="0070"/>
    <s v="PFC-20"/>
    <s v="PP01"/>
    <s v="PAINT"/>
    <x v="6"/>
    <d v="2019-10-21T00:00:00"/>
    <d v="1899-12-30T00:27:16"/>
    <d v="2019-10-22T00:00:00"/>
    <d v="1899-12-30T02:59:36"/>
    <n v="5.5759999999999996"/>
    <s v="H"/>
    <n v="334.56"/>
    <n v="450"/>
    <s v="MIN"/>
    <s v="CNF  PRT  REL  TECO"/>
  </r>
  <r>
    <n v="1555001"/>
    <x v="36"/>
    <s v="0"/>
    <s v="0080"/>
    <s v="PFC-99"/>
    <s v="PP01"/>
    <s v="PAINT INSPECTION"/>
    <x v="7"/>
    <d v="2019-10-22T00:00:00"/>
    <d v="1899-12-30T10:12:46"/>
    <d v="2019-10-22T00:00:00"/>
    <d v="1899-12-30T10:12:46"/>
    <n v="20"/>
    <s v="MIN"/>
    <n v="20"/>
    <n v="20"/>
    <s v="MIN"/>
    <s v="CNF  ORSP PRT  REL  TECO"/>
  </r>
  <r>
    <n v="1555001"/>
    <x v="3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001"/>
    <x v="36"/>
    <s v="0"/>
    <s v="0100"/>
    <s v="BFC-10"/>
    <s v="PP01"/>
    <s v="ASSEMBLY"/>
    <x v="8"/>
    <d v="2019-10-22T00:00:00"/>
    <d v="1899-12-30T11:53:05"/>
    <d v="2019-10-22T00:00:00"/>
    <d v="1899-12-30T12:40:35"/>
    <n v="23.75"/>
    <s v="MIN"/>
    <n v="23.75"/>
    <n v="40"/>
    <s v="MIN"/>
    <s v="CNF  PRT  REL  TECO"/>
  </r>
  <r>
    <n v="1555001"/>
    <x v="36"/>
    <s v="0"/>
    <s v="0110"/>
    <s v="BFC-90"/>
    <s v="PP01"/>
    <s v="ASSY IN PROCESS INSPECTION"/>
    <x v="9"/>
    <d v="2019-10-23T00:00:00"/>
    <d v="1899-12-30T16:29:30"/>
    <d v="2019-10-23T00:00:00"/>
    <d v="1899-12-30T16:29:30"/>
    <n v="20"/>
    <s v="MIN"/>
    <n v="20"/>
    <n v="20"/>
    <s v="MIN"/>
    <s v="CNF  ORSP PRT  REL  TECO"/>
  </r>
  <r>
    <n v="1555001"/>
    <x v="36"/>
    <s v="0"/>
    <s v="0120"/>
    <s v="BFC-90"/>
    <s v="PP01"/>
    <s v="ASSY IN PROCESS INSPECTION"/>
    <x v="10"/>
    <d v="2019-10-23T00:00:00"/>
    <d v="1899-12-30T16:29:41"/>
    <d v="2019-10-23T00:00:00"/>
    <d v="1899-12-30T16:29:41"/>
    <n v="50"/>
    <s v="MIN"/>
    <n v="50"/>
    <n v="50"/>
    <s v="MIN"/>
    <s v="CNF  ORSP PRT  REL  TECO"/>
  </r>
  <r>
    <n v="1555001"/>
    <x v="36"/>
    <s v="0"/>
    <s v="0130"/>
    <s v="BFC-99"/>
    <s v="PP01"/>
    <s v="FINAL INSPECTION"/>
    <x v="18"/>
    <d v="2019-10-24T00:00:00"/>
    <d v="1899-12-30T12:01:41"/>
    <d v="2019-10-24T00:00:00"/>
    <d v="1899-12-30T12:01:41"/>
    <n v="10"/>
    <s v="MIN"/>
    <n v="10"/>
    <n v="10"/>
    <s v="MIN"/>
    <s v="CNF  ORSP PRT  REL  TECO"/>
  </r>
  <r>
    <n v="1555001"/>
    <x v="36"/>
    <s v="0"/>
    <s v="0140"/>
    <s v="BFC-99"/>
    <s v="PP03"/>
    <s v="FINAL INSPECTION"/>
    <x v="11"/>
    <d v="2019-10-27T00:00:00"/>
    <d v="1899-12-30T09:35:01"/>
    <d v="2019-10-27T00:00:00"/>
    <d v="1899-12-30T09:35:01"/>
    <n v="10"/>
    <s v="MIN"/>
    <n v="10"/>
    <n v="10"/>
    <s v="MIN"/>
    <s v="CNF  ORSP PRT  REL  TECO"/>
  </r>
  <r>
    <n v="1555001"/>
    <x v="36"/>
    <s v="1"/>
    <s v="0010"/>
    <s v="BFC-10"/>
    <s v="PP95"/>
    <s v="ASSEMBLY"/>
    <x v="12"/>
    <d v="2019-10-15T00:00:00"/>
    <d v="1899-12-30T07:40:01"/>
    <d v="2019-10-16T00:00:00"/>
    <d v="1899-12-30T17:57:16"/>
    <n v="19.411999999999999"/>
    <s v="H"/>
    <n v="1164.72"/>
    <n v="1"/>
    <s v="MIN"/>
    <s v="CNF  PRT  REL  TECO"/>
  </r>
  <r>
    <n v="1555001"/>
    <x v="3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002"/>
    <x v="33"/>
    <s v="0"/>
    <s v="0010"/>
    <s v="BFC-10"/>
    <s v="PP01"/>
    <s v="ASSEMBLY"/>
    <x v="0"/>
    <d v="2019-10-06T00:00:00"/>
    <d v="1899-12-30T12:12:36"/>
    <d v="2019-10-06T00:00:00"/>
    <d v="1899-12-30T12:27:39"/>
    <n v="15.05"/>
    <s v="MIN"/>
    <n v="15.05"/>
    <n v="20"/>
    <s v="MIN"/>
    <s v="CNF  PRT  REL  TECO"/>
  </r>
  <r>
    <n v="1555002"/>
    <x v="33"/>
    <s v="0"/>
    <s v="0020"/>
    <s v="BFC-90"/>
    <s v="PP01"/>
    <s v="ASSY IN PROCESS INSPECTION"/>
    <x v="1"/>
    <d v="2019-10-06T00:00:00"/>
    <d v="1899-12-30T13:21:16"/>
    <d v="2019-10-06T00:00:00"/>
    <d v="1899-12-30T13:21:16"/>
    <n v="30"/>
    <s v="MIN"/>
    <n v="30"/>
    <n v="30"/>
    <s v="MIN"/>
    <s v="CNF  ORSP PRT  REL  TECO"/>
  </r>
  <r>
    <n v="1555002"/>
    <x v="33"/>
    <s v="0"/>
    <s v="0030"/>
    <s v="BFC-10"/>
    <s v="PP01"/>
    <s v="ASSEMBLY"/>
    <x v="2"/>
    <d v="2019-10-06T00:00:00"/>
    <d v="1899-12-30T13:22:52"/>
    <d v="2019-10-06T00:00:00"/>
    <d v="1899-12-30T15:57:15"/>
    <n v="2.573"/>
    <s v="H"/>
    <n v="154.38"/>
    <n v="200"/>
    <s v="MIN"/>
    <s v="CNF  PRT  REL  TECO"/>
  </r>
  <r>
    <n v="1555002"/>
    <x v="33"/>
    <s v="0"/>
    <s v="0040"/>
    <s v="BFC-10"/>
    <s v="PP01"/>
    <s v="ASSEMBLY"/>
    <x v="3"/>
    <d v="2019-10-09T00:00:00"/>
    <d v="1899-12-30T10:13:49"/>
    <d v="2019-10-14T00:00:00"/>
    <d v="1899-12-30T17:50:13"/>
    <n v="21.468"/>
    <s v="H"/>
    <n v="1288.08"/>
    <n v="500"/>
    <s v="MIN"/>
    <s v="CNF  PRT  REL  TECO"/>
  </r>
  <r>
    <n v="1555002"/>
    <x v="33"/>
    <s v="0"/>
    <s v="0050"/>
    <s v="BFC-90"/>
    <s v="PP01"/>
    <s v="ASSY IN PROCESS INSPECTION"/>
    <x v="4"/>
    <d v="2019-10-15T00:00:00"/>
    <d v="1899-12-30T11:07:13"/>
    <d v="2019-10-15T00:00:00"/>
    <d v="1899-12-30T11:07:13"/>
    <n v="20"/>
    <s v="MIN"/>
    <n v="20"/>
    <n v="20"/>
    <s v="MIN"/>
    <s v="CNF  ORSP PRT  REL  TECO"/>
  </r>
  <r>
    <n v="1555002"/>
    <x v="33"/>
    <s v="0"/>
    <s v="0060"/>
    <s v="BFC-90"/>
    <s v="PP01"/>
    <s v="ASSY IN PROCESS INSPECTION"/>
    <x v="5"/>
    <d v="2019-10-15T00:00:00"/>
    <d v="1899-12-30T12:29:33"/>
    <d v="2019-10-15T00:00:00"/>
    <d v="1899-12-30T12:29:33"/>
    <n v="20"/>
    <s v="MIN"/>
    <n v="20"/>
    <n v="20"/>
    <s v="MIN"/>
    <s v="CNF  ORSP PRT  REL  TECO"/>
  </r>
  <r>
    <n v="1555002"/>
    <x v="33"/>
    <s v="0"/>
    <s v="0070"/>
    <s v="PFC-20"/>
    <s v="PP01"/>
    <s v="PAINT"/>
    <x v="6"/>
    <d v="2019-10-15T00:00:00"/>
    <d v="1899-12-30T14:13:11"/>
    <d v="2019-10-16T00:00:00"/>
    <d v="1899-12-30T15:27:39"/>
    <n v="6.3650000000000002"/>
    <s v="H"/>
    <n v="381.90000000000003"/>
    <n v="450"/>
    <s v="MIN"/>
    <s v="CNF  PRT  REL  TECO"/>
  </r>
  <r>
    <n v="1555002"/>
    <x v="33"/>
    <s v="0"/>
    <s v="0080"/>
    <s v="PFC-99"/>
    <s v="PP01"/>
    <s v="PAINT INSPECTION"/>
    <x v="7"/>
    <d v="2019-10-20T00:00:00"/>
    <d v="1899-12-30T07:17:44"/>
    <d v="2019-10-20T00:00:00"/>
    <d v="1899-12-30T07:17:44"/>
    <n v="20"/>
    <s v="MIN"/>
    <n v="20"/>
    <n v="20"/>
    <s v="MIN"/>
    <s v="CNF  ORSP PRT  REL  TECO"/>
  </r>
  <r>
    <n v="1555002"/>
    <x v="33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002"/>
    <x v="33"/>
    <s v="0"/>
    <s v="0100"/>
    <s v="BFC-10"/>
    <s v="PP01"/>
    <s v="ASSEMBLY"/>
    <x v="8"/>
    <d v="2019-10-21T00:00:00"/>
    <d v="1899-12-30T09:44:40"/>
    <d v="2019-10-21T00:00:00"/>
    <d v="1899-12-30T10:11:01"/>
    <n v="26.35"/>
    <s v="MIN"/>
    <n v="26.35"/>
    <n v="40"/>
    <s v="MIN"/>
    <s v="CNF  PRT  REL  TECO"/>
  </r>
  <r>
    <n v="1555002"/>
    <x v="33"/>
    <s v="0"/>
    <s v="0110"/>
    <s v="BFC-90"/>
    <s v="PP01"/>
    <s v="ASSY IN PROCESS INSPECTION"/>
    <x v="9"/>
    <d v="2019-10-21T00:00:00"/>
    <d v="1899-12-30T16:26:29"/>
    <d v="2019-10-21T00:00:00"/>
    <d v="1899-12-30T16:26:29"/>
    <n v="20"/>
    <s v="MIN"/>
    <n v="20"/>
    <n v="20"/>
    <s v="MIN"/>
    <s v="CNF  ORSP PRT  REL  TECO"/>
  </r>
  <r>
    <n v="1555002"/>
    <x v="33"/>
    <s v="0"/>
    <s v="0120"/>
    <s v="BFC-90"/>
    <s v="PP01"/>
    <s v="ASSY IN PROCESS INSPECTION"/>
    <x v="10"/>
    <d v="2019-10-21T00:00:00"/>
    <d v="1899-12-30T16:26:33"/>
    <d v="2019-10-21T00:00:00"/>
    <d v="1899-12-30T16:26:33"/>
    <n v="50"/>
    <s v="MIN"/>
    <n v="50"/>
    <n v="50"/>
    <s v="MIN"/>
    <s v="CNF  ORSP PRT  REL  TECO"/>
  </r>
  <r>
    <n v="1555002"/>
    <x v="33"/>
    <s v="0"/>
    <s v="0130"/>
    <s v="BFC-99"/>
    <s v="PP01"/>
    <s v="FINAL INSPECTION"/>
    <x v="18"/>
    <d v="2019-10-21T00:00:00"/>
    <d v="1899-12-30T16:26:36"/>
    <d v="2019-10-21T00:00:00"/>
    <d v="1899-12-30T16:26:36"/>
    <n v="10"/>
    <s v="MIN"/>
    <n v="10"/>
    <n v="10"/>
    <s v="MIN"/>
    <s v="CNF  ORSP PRT  REL  TECO"/>
  </r>
  <r>
    <n v="1555002"/>
    <x v="33"/>
    <s v="0"/>
    <s v="0140"/>
    <s v="BFC-99"/>
    <s v="PP03"/>
    <s v="FINAL INSPECTION"/>
    <x v="11"/>
    <d v="2019-10-23T00:00:00"/>
    <d v="1899-12-30T07:47:32"/>
    <d v="2019-10-23T00:00:00"/>
    <d v="1899-12-30T07:47:32"/>
    <n v="10"/>
    <s v="MIN"/>
    <n v="10"/>
    <n v="10"/>
    <s v="MIN"/>
    <s v="CNF  ORSP PRT  REL  TECO"/>
  </r>
  <r>
    <n v="1555002"/>
    <x v="33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5002"/>
    <x v="33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164"/>
    <x v="36"/>
    <s v="0"/>
    <s v="0010"/>
    <s v="BFC-10"/>
    <s v="PP01"/>
    <s v="ASSEMBLY"/>
    <x v="0"/>
    <d v="2019-10-07T00:00:00"/>
    <d v="1899-12-30T13:29:43"/>
    <d v="2019-10-07T00:00:00"/>
    <d v="1899-12-30T13:45:15"/>
    <n v="15.532999999999999"/>
    <s v="MIN"/>
    <n v="15.532999999999999"/>
    <n v="20"/>
    <s v="MIN"/>
    <s v="CNF  PRT  REL  TECO"/>
  </r>
  <r>
    <n v="1555164"/>
    <x v="36"/>
    <s v="0"/>
    <s v="0020"/>
    <s v="BFC-90"/>
    <s v="PP01"/>
    <s v="ASSY IN PROCESS INSPECTION"/>
    <x v="1"/>
    <d v="2019-10-07T00:00:00"/>
    <d v="1899-12-30T14:32:34"/>
    <d v="2019-10-07T00:00:00"/>
    <d v="1899-12-30T14:32:34"/>
    <n v="30"/>
    <s v="MIN"/>
    <n v="30"/>
    <n v="30"/>
    <s v="MIN"/>
    <s v="CNF  ORSP PRT  REL  TECO"/>
  </r>
  <r>
    <n v="1555164"/>
    <x v="36"/>
    <s v="0"/>
    <s v="0030"/>
    <s v="BFC-10"/>
    <s v="PP01"/>
    <s v="ASSEMBLY"/>
    <x v="2"/>
    <d v="2019-10-07T00:00:00"/>
    <d v="1899-12-30T14:33:00"/>
    <d v="2019-10-07T00:00:00"/>
    <d v="1899-12-30T15:53:44"/>
    <n v="1.3460000000000001"/>
    <s v="H"/>
    <n v="80.760000000000005"/>
    <n v="200"/>
    <s v="MIN"/>
    <s v="CNF  PRT  REL  TECO"/>
  </r>
  <r>
    <n v="1555164"/>
    <x v="36"/>
    <s v="0"/>
    <s v="0040"/>
    <s v="BFC-10"/>
    <s v="PP01"/>
    <s v="ASSEMBLY"/>
    <x v="3"/>
    <d v="2019-10-10T00:00:00"/>
    <d v="1899-12-30T08:03:08"/>
    <d v="2019-10-14T00:00:00"/>
    <d v="1899-12-30T17:47:12"/>
    <n v="1405.2470000000001"/>
    <s v="MIN"/>
    <n v="1405.2470000000001"/>
    <n v="500"/>
    <s v="MIN"/>
    <s v="CNF  PRT  REL  TECO"/>
  </r>
  <r>
    <n v="1555164"/>
    <x v="36"/>
    <s v="0"/>
    <s v="0050"/>
    <s v="BFC-90"/>
    <s v="PP01"/>
    <s v="ASSY IN PROCESS INSPECTION"/>
    <x v="4"/>
    <d v="2019-10-15T00:00:00"/>
    <d v="1899-12-30T13:45:52"/>
    <d v="2019-10-15T00:00:00"/>
    <d v="1899-12-30T13:45:52"/>
    <n v="20"/>
    <s v="MIN"/>
    <n v="20"/>
    <n v="20"/>
    <s v="MIN"/>
    <s v="CNF  ORSP PRT  REL  TECO"/>
  </r>
  <r>
    <n v="1555164"/>
    <x v="36"/>
    <s v="0"/>
    <s v="0060"/>
    <s v="BFC-90"/>
    <s v="PP01"/>
    <s v="ASSY IN PROCESS INSPECTION"/>
    <x v="5"/>
    <d v="2019-10-15T00:00:00"/>
    <d v="1899-12-30T13:45:59"/>
    <d v="2019-10-15T00:00:00"/>
    <d v="1899-12-30T13:45:59"/>
    <n v="20"/>
    <s v="MIN"/>
    <n v="20"/>
    <n v="20"/>
    <s v="MIN"/>
    <s v="CNF  ORSP PRT  REL  TECO"/>
  </r>
  <r>
    <n v="1555164"/>
    <x v="36"/>
    <s v="0"/>
    <s v="0070"/>
    <s v="PFC-20"/>
    <s v="PP01"/>
    <s v="PAINT"/>
    <x v="6"/>
    <d v="2019-10-16T00:00:00"/>
    <d v="1899-12-30T09:28:10"/>
    <d v="2019-10-16T00:00:00"/>
    <d v="1899-12-30T22:15:23"/>
    <n v="184.62299999999999"/>
    <s v="MIN"/>
    <n v="184.62299999999999"/>
    <n v="450"/>
    <s v="MIN"/>
    <s v="CNF  PRT  REL  TECO"/>
  </r>
  <r>
    <n v="1555164"/>
    <x v="36"/>
    <s v="0"/>
    <s v="0080"/>
    <s v="PFC-99"/>
    <s v="PP01"/>
    <s v="PAINT INSPECTION"/>
    <x v="7"/>
    <d v="2019-10-20T00:00:00"/>
    <d v="1899-12-30T07:11:59"/>
    <d v="2019-10-20T00:00:00"/>
    <d v="1899-12-30T07:11:59"/>
    <n v="20"/>
    <s v="MIN"/>
    <n v="20"/>
    <n v="20"/>
    <s v="MIN"/>
    <s v="CNF  ORSP PRT  REL  TECO"/>
  </r>
  <r>
    <n v="1555164"/>
    <x v="36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164"/>
    <x v="36"/>
    <s v="0"/>
    <s v="0100"/>
    <s v="BFC-10"/>
    <s v="PP01"/>
    <s v="ASSEMBLY"/>
    <x v="8"/>
    <d v="2019-10-22T00:00:00"/>
    <d v="1899-12-30T09:12:40"/>
    <d v="2019-10-22T00:00:00"/>
    <d v="1899-12-30T10:00:35"/>
    <n v="47.917000000000002"/>
    <s v="MIN"/>
    <n v="47.917000000000002"/>
    <n v="40"/>
    <s v="MIN"/>
    <s v="CNF  PRT  REL  TECO"/>
  </r>
  <r>
    <n v="1555164"/>
    <x v="36"/>
    <s v="0"/>
    <s v="0110"/>
    <s v="BFC-90"/>
    <s v="PP01"/>
    <s v="ASSY IN PROCESS INSPECTION"/>
    <x v="9"/>
    <d v="2019-10-23T00:00:00"/>
    <d v="1899-12-30T16:29:07"/>
    <d v="2019-10-23T00:00:00"/>
    <d v="1899-12-30T16:29:07"/>
    <n v="20"/>
    <s v="MIN"/>
    <n v="20"/>
    <n v="20"/>
    <s v="MIN"/>
    <s v="CNF  ORSP PRT  REL  TECO"/>
  </r>
  <r>
    <n v="1555164"/>
    <x v="36"/>
    <s v="0"/>
    <s v="0120"/>
    <s v="BFC-90"/>
    <s v="PP01"/>
    <s v="ASSY IN PROCESS INSPECTION"/>
    <x v="10"/>
    <d v="2019-10-23T00:00:00"/>
    <d v="1899-12-30T16:29:18"/>
    <d v="2019-10-23T00:00:00"/>
    <d v="1899-12-30T16:29:18"/>
    <n v="50"/>
    <s v="MIN"/>
    <n v="50"/>
    <n v="50"/>
    <s v="MIN"/>
    <s v="CNF  ORSP PRT  REL  TECO"/>
  </r>
  <r>
    <n v="1555164"/>
    <x v="36"/>
    <s v="0"/>
    <s v="0130"/>
    <s v="BFC-99"/>
    <s v="PP01"/>
    <s v="FINAL INSPECTION"/>
    <x v="18"/>
    <d v="2019-10-23T00:00:00"/>
    <d v="1899-12-30T16:48:23"/>
    <d v="2019-10-23T00:00:00"/>
    <d v="1899-12-30T16:48:23"/>
    <n v="10"/>
    <s v="MIN"/>
    <n v="10"/>
    <n v="10"/>
    <s v="MIN"/>
    <s v="CNF  ORSP PRT  REL  TECO"/>
  </r>
  <r>
    <n v="1555164"/>
    <x v="36"/>
    <s v="0"/>
    <s v="0140"/>
    <s v="BFC-99"/>
    <s v="PP03"/>
    <s v="FINAL INSPECTION"/>
    <x v="11"/>
    <d v="2019-10-27T00:00:00"/>
    <d v="1899-12-30T09:35:15"/>
    <d v="2019-10-27T00:00:00"/>
    <d v="1899-12-30T09:35:15"/>
    <n v="10"/>
    <s v="MIN"/>
    <n v="10"/>
    <n v="10"/>
    <s v="MIN"/>
    <s v="CNF  ORSP PRT  REL  TECO"/>
  </r>
  <r>
    <n v="1555164"/>
    <x v="36"/>
    <s v="1"/>
    <s v="0010"/>
    <s v="BFC-10"/>
    <s v="PP95"/>
    <s v="ASSEMBLY"/>
    <x v="12"/>
    <m/>
    <d v="1899-12-30T00:00:00"/>
    <m/>
    <d v="1899-12-30T00:00:00"/>
    <n v="0"/>
    <s v=""/>
    <m/>
    <n v="1"/>
    <s v="MIN"/>
    <s v="PRT  REL  TECO"/>
  </r>
  <r>
    <n v="1555164"/>
    <x v="36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478"/>
    <x v="30"/>
    <s v="0"/>
    <s v="0010"/>
    <s v="BFC-10"/>
    <s v="PP01"/>
    <s v="ASSEMBLY"/>
    <x v="0"/>
    <d v="2019-10-13T00:00:00"/>
    <d v="1899-12-30T10:14:42"/>
    <d v="2019-10-13T00:00:00"/>
    <d v="1899-12-30T10:19:14"/>
    <n v="4.5330000000000004"/>
    <s v="MIN"/>
    <n v="4.5330000000000004"/>
    <n v="20"/>
    <s v="MIN"/>
    <s v="CNF  PRT  REL  TECO"/>
  </r>
  <r>
    <n v="1555478"/>
    <x v="30"/>
    <s v="0"/>
    <s v="0020"/>
    <s v="BFC-90"/>
    <s v="PP01"/>
    <s v="ASSY IN PROCESS INSPECTION"/>
    <x v="1"/>
    <d v="2019-10-13T00:00:00"/>
    <d v="1899-12-30T10:33:50"/>
    <d v="2019-10-13T00:00:00"/>
    <d v="1899-12-30T10:33:50"/>
    <n v="30"/>
    <s v="MIN"/>
    <n v="30"/>
    <n v="30"/>
    <s v="MIN"/>
    <s v="CNF  ORSP PRT  REL  TECO"/>
  </r>
  <r>
    <n v="1555478"/>
    <x v="30"/>
    <s v="0"/>
    <s v="0030"/>
    <s v="BFC-10"/>
    <s v="PP01"/>
    <s v="ASSEMBLY"/>
    <x v="2"/>
    <d v="2019-10-13T00:00:00"/>
    <d v="1899-12-30T10:46:05"/>
    <d v="2019-10-13T00:00:00"/>
    <d v="1899-12-30T15:26:49"/>
    <n v="4.6790000000000003"/>
    <s v="H"/>
    <n v="280.74"/>
    <n v="200"/>
    <s v="MIN"/>
    <s v="CNF  PRT  REL  TECO"/>
  </r>
  <r>
    <n v="1555478"/>
    <x v="30"/>
    <s v="0"/>
    <s v="0040"/>
    <s v="BFC-10"/>
    <s v="PP01"/>
    <s v="ASSEMBLY"/>
    <x v="3"/>
    <d v="2019-10-14T00:00:00"/>
    <d v="1899-12-30T07:39:01"/>
    <d v="2019-10-24T00:00:00"/>
    <d v="1899-12-30T09:56:15"/>
    <n v="10.475"/>
    <s v="H"/>
    <n v="628.5"/>
    <n v="500"/>
    <s v="MIN"/>
    <s v="CNF  PRT  REL  TECO"/>
  </r>
  <r>
    <n v="1555478"/>
    <x v="30"/>
    <s v="0"/>
    <s v="0050"/>
    <s v="BFC-90"/>
    <s v="PP01"/>
    <s v="ASSY IN PROCESS INSPECTION"/>
    <x v="4"/>
    <d v="2019-10-24T00:00:00"/>
    <d v="1899-12-30T11:44:32"/>
    <d v="2019-10-24T00:00:00"/>
    <d v="1899-12-30T11:44:32"/>
    <n v="20"/>
    <s v="MIN"/>
    <n v="20"/>
    <n v="20"/>
    <s v="MIN"/>
    <s v="CNF  ORSP PRT  REL  TECO"/>
  </r>
  <r>
    <n v="1555478"/>
    <x v="30"/>
    <s v="0"/>
    <s v="0060"/>
    <s v="BFC-90"/>
    <s v="PP01"/>
    <s v="ASSY IN PROCESS INSPECTION"/>
    <x v="5"/>
    <d v="2019-10-24T00:00:00"/>
    <d v="1899-12-30T11:44:36"/>
    <d v="2019-10-24T00:00:00"/>
    <d v="1899-12-30T11:44:36"/>
    <n v="20"/>
    <s v="MIN"/>
    <n v="20"/>
    <n v="20"/>
    <s v="MIN"/>
    <s v="CNF  ORSP PRT  REL  TECO"/>
  </r>
  <r>
    <n v="1555478"/>
    <x v="30"/>
    <s v="0"/>
    <s v="0070"/>
    <s v="PFC-20"/>
    <s v="PP01"/>
    <s v="PAINT"/>
    <x v="6"/>
    <d v="2019-10-24T00:00:00"/>
    <d v="1899-12-30T16:14:35"/>
    <d v="2019-10-28T00:00:00"/>
    <d v="1899-12-30T03:50:21"/>
    <n v="7.806"/>
    <s v="H"/>
    <n v="468.36"/>
    <n v="450"/>
    <s v="MIN"/>
    <s v="CNF  PRT  REL  TECO"/>
  </r>
  <r>
    <n v="1555478"/>
    <x v="30"/>
    <s v="0"/>
    <s v="0080"/>
    <s v="PFC-99"/>
    <s v="PP01"/>
    <s v="PAINT INSPECTION"/>
    <x v="7"/>
    <d v="2019-10-28T00:00:00"/>
    <d v="1899-12-30T10:10:13"/>
    <d v="2019-10-28T00:00:00"/>
    <d v="1899-12-30T10:10:13"/>
    <n v="20"/>
    <s v="MIN"/>
    <n v="20"/>
    <n v="20"/>
    <s v="MIN"/>
    <s v="CNF  ORSP PRT  REL  TECO"/>
  </r>
  <r>
    <n v="1555478"/>
    <x v="3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478"/>
    <x v="30"/>
    <s v="0"/>
    <s v="0100"/>
    <s v="BFC-10"/>
    <s v="PP01"/>
    <s v="ASSEMBLY"/>
    <x v="8"/>
    <d v="2019-10-30T00:00:00"/>
    <d v="1899-12-30T10:36:50"/>
    <d v="2019-10-30T00:00:00"/>
    <d v="1899-12-30T10:59:30"/>
    <n v="22.667000000000002"/>
    <s v="MIN"/>
    <n v="22.667000000000002"/>
    <n v="40"/>
    <s v="MIN"/>
    <s v="CNF  PRT  REL  TECO"/>
  </r>
  <r>
    <n v="1555478"/>
    <x v="30"/>
    <s v="0"/>
    <s v="0110"/>
    <s v="BFC-90"/>
    <s v="PP01"/>
    <s v="ASSY IN PROCESS INSPECTION"/>
    <x v="9"/>
    <d v="2019-10-30T00:00:00"/>
    <d v="1899-12-30T10:33:55"/>
    <d v="2019-10-30T00:00:00"/>
    <d v="1899-12-30T10:33:55"/>
    <n v="20"/>
    <s v="MIN"/>
    <n v="20"/>
    <n v="20"/>
    <s v="MIN"/>
    <s v="CNF  ORSP PRT  REL  TECO"/>
  </r>
  <r>
    <n v="1555478"/>
    <x v="30"/>
    <s v="0"/>
    <s v="0120"/>
    <s v="BFC-90"/>
    <s v="PP01"/>
    <s v="ASSY IN PROCESS INSPECTION"/>
    <x v="10"/>
    <d v="2019-10-30T00:00:00"/>
    <d v="1899-12-30T10:33:59"/>
    <d v="2019-10-30T00:00:00"/>
    <d v="1899-12-30T10:33:59"/>
    <n v="50"/>
    <s v="MIN"/>
    <n v="50"/>
    <n v="50"/>
    <s v="MIN"/>
    <s v="CNF  ORSP PRT  REL  TECO"/>
  </r>
  <r>
    <n v="1555478"/>
    <x v="30"/>
    <s v="0"/>
    <s v="0130"/>
    <s v="BFC-99"/>
    <s v="PP01"/>
    <s v="FINAL INSPECTION"/>
    <x v="18"/>
    <d v="2019-10-30T00:00:00"/>
    <d v="1899-12-30T10:34:02"/>
    <d v="2019-10-30T00:00:00"/>
    <d v="1899-12-30T10:34:02"/>
    <n v="10"/>
    <s v="MIN"/>
    <n v="10"/>
    <n v="10"/>
    <s v="MIN"/>
    <s v="CNF  ORSP PRT  REL  TECO"/>
  </r>
  <r>
    <n v="1555478"/>
    <x v="30"/>
    <s v="0"/>
    <s v="0140"/>
    <s v="BFC-99"/>
    <s v="PP03"/>
    <s v="FINAL INSPECTION"/>
    <x v="11"/>
    <d v="2019-10-31T00:00:00"/>
    <d v="1899-12-30T07:51:26"/>
    <d v="2019-10-31T00:00:00"/>
    <d v="1899-12-30T07:51:26"/>
    <n v="10"/>
    <s v="MIN"/>
    <n v="10"/>
    <n v="10"/>
    <s v="MIN"/>
    <s v="CNF  ORSP PRT  REL  TECO"/>
  </r>
  <r>
    <n v="1555478"/>
    <x v="30"/>
    <s v="1"/>
    <s v="0010"/>
    <s v="BFC-10"/>
    <s v="PP95"/>
    <s v="ASSEMBLY"/>
    <x v="12"/>
    <d v="2019-10-22T00:00:00"/>
    <d v="1899-12-30T07:42:14"/>
    <d v="2019-10-24T00:00:00"/>
    <d v="1899-12-30T12:27:33"/>
    <n v="21.536999999999999"/>
    <s v="H"/>
    <n v="1292.22"/>
    <n v="1"/>
    <s v="MIN"/>
    <s v="CNF  PRT  REL  TECO"/>
  </r>
  <r>
    <n v="1555478"/>
    <x v="3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479"/>
    <x v="30"/>
    <s v="0"/>
    <s v="0010"/>
    <s v="BFC-10"/>
    <s v="PP01"/>
    <s v="ASSEMBLY"/>
    <x v="0"/>
    <d v="2019-10-14T00:00:00"/>
    <d v="1899-12-30T10:14:14"/>
    <d v="2019-10-14T00:00:00"/>
    <d v="1899-12-30T10:20:41"/>
    <n v="6.45"/>
    <s v="MIN"/>
    <n v="6.45"/>
    <n v="20"/>
    <s v="MIN"/>
    <s v="CNF  PRT  REL  TECO"/>
  </r>
  <r>
    <n v="1555479"/>
    <x v="30"/>
    <s v="0"/>
    <s v="0020"/>
    <s v="BFC-90"/>
    <s v="PP01"/>
    <s v="ASSY IN PROCESS INSPECTION"/>
    <x v="1"/>
    <d v="2019-10-14T00:00:00"/>
    <d v="1899-12-30T11:11:46"/>
    <d v="2019-10-14T00:00:00"/>
    <d v="1899-12-30T11:11:46"/>
    <n v="30"/>
    <s v="MIN"/>
    <n v="30"/>
    <n v="30"/>
    <s v="MIN"/>
    <s v="CNF  ORSP PRT  REL  TECO"/>
  </r>
  <r>
    <n v="1555479"/>
    <x v="30"/>
    <s v="0"/>
    <s v="0030"/>
    <s v="BFC-10"/>
    <s v="PP01"/>
    <s v="ASSEMBLY"/>
    <x v="2"/>
    <d v="2019-10-14T00:00:00"/>
    <d v="1899-12-30T11:15:07"/>
    <d v="2019-10-15T00:00:00"/>
    <d v="1899-12-30T09:47:30"/>
    <n v="3.444"/>
    <s v="H"/>
    <n v="206.64"/>
    <n v="200"/>
    <s v="MIN"/>
    <s v="CNF  PRT  REL  TECO"/>
  </r>
  <r>
    <n v="1555479"/>
    <x v="30"/>
    <s v="0"/>
    <s v="0040"/>
    <s v="BFC-10"/>
    <s v="PP01"/>
    <s v="ASSEMBLY"/>
    <x v="3"/>
    <d v="2019-10-21T00:00:00"/>
    <d v="1899-12-30T08:22:48"/>
    <d v="2019-10-23T00:00:00"/>
    <d v="1899-12-30T17:48:35"/>
    <n v="18.965"/>
    <s v="H"/>
    <n v="1137.9000000000001"/>
    <n v="500"/>
    <s v="MIN"/>
    <s v="CNF  PRT  REL  TECO"/>
  </r>
  <r>
    <n v="1555479"/>
    <x v="30"/>
    <s v="0"/>
    <s v="0050"/>
    <s v="BFC-90"/>
    <s v="PP01"/>
    <s v="ASSY IN PROCESS INSPECTION"/>
    <x v="4"/>
    <d v="2019-10-24T00:00:00"/>
    <d v="1899-12-30T09:50:59"/>
    <d v="2019-10-24T00:00:00"/>
    <d v="1899-12-30T09:50:59"/>
    <n v="20"/>
    <s v="MIN"/>
    <n v="20"/>
    <n v="20"/>
    <s v="MIN"/>
    <s v="CNF  ORSP PRT  REL  TECO"/>
  </r>
  <r>
    <n v="1555479"/>
    <x v="30"/>
    <s v="0"/>
    <s v="0060"/>
    <s v="BFC-90"/>
    <s v="PP01"/>
    <s v="ASSY IN PROCESS INSPECTION"/>
    <x v="5"/>
    <d v="2019-10-24T00:00:00"/>
    <d v="1899-12-30T09:51:02"/>
    <d v="2019-10-24T00:00:00"/>
    <d v="1899-12-30T09:51:02"/>
    <n v="20"/>
    <s v="MIN"/>
    <n v="20"/>
    <n v="20"/>
    <s v="MIN"/>
    <s v="CNF  ORSP PRT  REL  TECO"/>
  </r>
  <r>
    <n v="1555479"/>
    <x v="30"/>
    <s v="0"/>
    <s v="0070"/>
    <s v="PFC-20"/>
    <s v="PP01"/>
    <s v="PAINT"/>
    <x v="6"/>
    <d v="2019-10-24T00:00:00"/>
    <d v="1899-12-30T12:46:54"/>
    <d v="2019-10-28T00:00:00"/>
    <d v="1899-12-30T08:45:27"/>
    <n v="7.2880000000000003"/>
    <s v="H"/>
    <n v="437.28000000000003"/>
    <n v="450"/>
    <s v="MIN"/>
    <s v="CNF  PRT  REL  TECO"/>
  </r>
  <r>
    <n v="1555479"/>
    <x v="30"/>
    <s v="0"/>
    <s v="0080"/>
    <s v="PFC-99"/>
    <s v="PP01"/>
    <s v="PAINT INSPECTION"/>
    <x v="7"/>
    <d v="2019-10-28T00:00:00"/>
    <d v="1899-12-30T10:10:32"/>
    <d v="2019-10-28T00:00:00"/>
    <d v="1899-12-30T10:10:32"/>
    <n v="20"/>
    <s v="MIN"/>
    <n v="20"/>
    <n v="20"/>
    <s v="MIN"/>
    <s v="CNF  ORSP PRT  REL  TECO"/>
  </r>
  <r>
    <n v="1555479"/>
    <x v="3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479"/>
    <x v="30"/>
    <s v="0"/>
    <s v="0100"/>
    <s v="BFC-10"/>
    <s v="PP01"/>
    <s v="ASSEMBLY"/>
    <x v="8"/>
    <d v="2019-10-28T00:00:00"/>
    <d v="1899-12-30T10:19:35"/>
    <d v="2019-10-28T00:00:00"/>
    <d v="1899-12-30T11:14:12"/>
    <n v="54.616999999999997"/>
    <s v="MIN"/>
    <n v="54.616999999999997"/>
    <n v="40"/>
    <s v="MIN"/>
    <s v="CNF  PRT  REL  TECO"/>
  </r>
  <r>
    <n v="1555479"/>
    <x v="30"/>
    <s v="0"/>
    <s v="0110"/>
    <s v="BFC-90"/>
    <s v="PP01"/>
    <s v="ASSY IN PROCESS INSPECTION"/>
    <x v="9"/>
    <d v="2019-10-29T00:00:00"/>
    <d v="1899-12-30T11:53:09"/>
    <d v="2019-10-29T00:00:00"/>
    <d v="1899-12-30T11:53:09"/>
    <n v="20"/>
    <s v="MIN"/>
    <n v="20"/>
    <n v="20"/>
    <s v="MIN"/>
    <s v="CNF  ORSP PRT  REL  TECO"/>
  </r>
  <r>
    <n v="1555479"/>
    <x v="30"/>
    <s v="0"/>
    <s v="0120"/>
    <s v="BFC-90"/>
    <s v="PP01"/>
    <s v="ASSY IN PROCESS INSPECTION"/>
    <x v="10"/>
    <d v="2019-10-29T00:00:00"/>
    <d v="1899-12-30T11:53:12"/>
    <d v="2019-10-29T00:00:00"/>
    <d v="1899-12-30T11:53:12"/>
    <n v="50"/>
    <s v="MIN"/>
    <n v="50"/>
    <n v="50"/>
    <s v="MIN"/>
    <s v="CNF  ORSP PRT  REL  TECO"/>
  </r>
  <r>
    <n v="1555479"/>
    <x v="30"/>
    <s v="0"/>
    <s v="0140"/>
    <s v="BFC-99"/>
    <s v="PP03"/>
    <s v="FINAL INSPECTION"/>
    <x v="11"/>
    <d v="2019-10-30T00:00:00"/>
    <d v="1899-12-30T08:43:55"/>
    <d v="2019-10-30T00:00:00"/>
    <d v="1899-12-30T08:43:55"/>
    <n v="10"/>
    <s v="MIN"/>
    <n v="10"/>
    <n v="10"/>
    <s v="MIN"/>
    <s v="CNF  ORSP PRT  REL  TECO"/>
  </r>
  <r>
    <n v="1555479"/>
    <x v="30"/>
    <s v="1"/>
    <s v="0010"/>
    <s v="BFC-10"/>
    <s v="PP95"/>
    <s v="ASSEMBLY"/>
    <x v="12"/>
    <d v="2019-10-28T00:00:00"/>
    <d v="1899-12-30T10:15:22"/>
    <d v="2019-10-28T00:00:00"/>
    <d v="1899-12-30T15:50:14"/>
    <n v="5.5810000000000004"/>
    <s v="H"/>
    <n v="334.86"/>
    <n v="1"/>
    <s v="MIN"/>
    <s v="CNF  PRT  REL  TECO"/>
  </r>
  <r>
    <n v="1555479"/>
    <x v="3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0"/>
    <x v="30"/>
    <s v="0"/>
    <s v="0010"/>
    <s v="BFC-10"/>
    <s v="PP01"/>
    <s v="ASSEMBLY"/>
    <x v="19"/>
    <d v="2019-10-13T00:00:00"/>
    <d v="1899-12-30T10:13:48"/>
    <d v="2019-10-13T00:00:00"/>
    <d v="1899-12-30T10:19:37"/>
    <n v="5.8170000000000002"/>
    <s v="MIN"/>
    <n v="5.8170000000000002"/>
    <n v="20"/>
    <s v="MIN"/>
    <s v="CNF  PRT  REL  TECO"/>
  </r>
  <r>
    <n v="1555580"/>
    <x v="30"/>
    <s v="0"/>
    <s v="0020"/>
    <s v="BFC-90"/>
    <s v="PP01"/>
    <s v="ASSY IN PROCESS INSPECTION"/>
    <x v="1"/>
    <d v="2019-10-13T00:00:00"/>
    <d v="1899-12-30T10:34:17"/>
    <d v="2019-10-13T00:00:00"/>
    <d v="1899-12-30T10:34:17"/>
    <n v="30"/>
    <s v="MIN"/>
    <n v="30"/>
    <n v="30"/>
    <s v="MIN"/>
    <s v="CNF  ORSP PRT  REL  TECO"/>
  </r>
  <r>
    <n v="1555580"/>
    <x v="30"/>
    <s v="0"/>
    <s v="0030"/>
    <s v="BFC-10"/>
    <s v="PP01"/>
    <s v="ASSEMBLY"/>
    <x v="2"/>
    <d v="2019-10-13T00:00:00"/>
    <d v="1899-12-30T10:47:23"/>
    <d v="2019-10-14T00:00:00"/>
    <d v="1899-12-30T10:13:51"/>
    <n v="6.4809999999999999"/>
    <s v="H"/>
    <n v="388.86"/>
    <n v="200"/>
    <s v="MIN"/>
    <s v="CNF  PRT  REL  TECO"/>
  </r>
  <r>
    <n v="1555580"/>
    <x v="30"/>
    <s v="0"/>
    <s v="0040"/>
    <s v="BFC-10"/>
    <s v="PP01"/>
    <s v="ASSEMBLY"/>
    <x v="3"/>
    <d v="2019-10-14T00:00:00"/>
    <d v="1899-12-30T12:04:15"/>
    <d v="2019-10-22T00:00:00"/>
    <d v="1899-12-30T17:48:06"/>
    <n v="1002.047"/>
    <s v="MIN"/>
    <n v="1002.047"/>
    <n v="500"/>
    <s v="MIN"/>
    <s v="CNF  PRT  REL  TECO"/>
  </r>
  <r>
    <n v="1555580"/>
    <x v="30"/>
    <s v="0"/>
    <s v="0050"/>
    <s v="BFC-90"/>
    <s v="PP01"/>
    <s v="ASSY IN PROCESS INSPECTION"/>
    <x v="4"/>
    <d v="2019-10-23T00:00:00"/>
    <d v="1899-12-30T15:19:43"/>
    <d v="2019-10-23T00:00:00"/>
    <d v="1899-12-30T15:19:43"/>
    <n v="20"/>
    <s v="MIN"/>
    <n v="20"/>
    <n v="20"/>
    <s v="MIN"/>
    <s v="CNF  ORSP PRT  REL  TECO"/>
  </r>
  <r>
    <n v="1555580"/>
    <x v="30"/>
    <s v="0"/>
    <s v="0060"/>
    <s v="BFC-90"/>
    <s v="PP01"/>
    <s v="ASSY IN PROCESS INSPECTION"/>
    <x v="5"/>
    <d v="2019-10-23T00:00:00"/>
    <d v="1899-12-30T15:20:24"/>
    <d v="2019-10-23T00:00:00"/>
    <d v="1899-12-30T15:20:24"/>
    <n v="20"/>
    <s v="MIN"/>
    <n v="20"/>
    <n v="20"/>
    <s v="MIN"/>
    <s v="CNF  ORSP PRT  REL  TECO"/>
  </r>
  <r>
    <n v="1555580"/>
    <x v="30"/>
    <s v="0"/>
    <s v="0070"/>
    <s v="PFC-20"/>
    <s v="PP01"/>
    <s v="PAINT"/>
    <x v="6"/>
    <d v="2019-10-23T00:00:00"/>
    <d v="1899-12-30T15:59:36"/>
    <d v="2019-10-24T00:00:00"/>
    <d v="1899-12-30T23:07:33"/>
    <n v="9.6880000000000006"/>
    <s v="H"/>
    <n v="581.28000000000009"/>
    <n v="450"/>
    <s v="MIN"/>
    <s v="CNF  PRT  REL  TECO"/>
  </r>
  <r>
    <n v="1555580"/>
    <x v="30"/>
    <s v="0"/>
    <s v="0080"/>
    <s v="PFC-99"/>
    <s v="PP01"/>
    <s v="PAINT INSPECTION"/>
    <x v="7"/>
    <d v="2019-10-27T00:00:00"/>
    <d v="1899-12-30T10:23:35"/>
    <d v="2019-10-27T00:00:00"/>
    <d v="1899-12-30T10:23:35"/>
    <n v="20"/>
    <s v="MIN"/>
    <n v="20"/>
    <n v="20"/>
    <s v="MIN"/>
    <s v="CNF  ORSP PRT  REL  TECO"/>
  </r>
  <r>
    <n v="1555580"/>
    <x v="3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0"/>
    <x v="30"/>
    <s v="0"/>
    <s v="0100"/>
    <s v="BFC-10"/>
    <s v="PP01"/>
    <s v="ASSEMBLY"/>
    <x v="8"/>
    <d v="2019-10-28T00:00:00"/>
    <d v="1899-12-30T11:31:43"/>
    <d v="2019-10-28T00:00:00"/>
    <d v="1899-12-30T12:08:05"/>
    <n v="18.183"/>
    <s v="MIN"/>
    <n v="18.183"/>
    <n v="40"/>
    <s v="MIN"/>
    <s v="CNF  PRT  REL  TECO"/>
  </r>
  <r>
    <n v="1555580"/>
    <x v="30"/>
    <s v="0"/>
    <s v="0110"/>
    <s v="BFC-90"/>
    <s v="PP01"/>
    <s v="ASSY IN PROCESS INSPECTION"/>
    <x v="9"/>
    <d v="2019-10-29T00:00:00"/>
    <d v="1899-12-30T16:02:03"/>
    <d v="2019-10-29T00:00:00"/>
    <d v="1899-12-30T16:02:03"/>
    <n v="20"/>
    <s v="MIN"/>
    <n v="20"/>
    <n v="20"/>
    <s v="MIN"/>
    <s v="CNF  ORSP PRT  REL  TECO"/>
  </r>
  <r>
    <n v="1555580"/>
    <x v="30"/>
    <s v="0"/>
    <s v="0120"/>
    <s v="BFC-90"/>
    <s v="PP01"/>
    <s v="ASSY IN PROCESS INSPECTION"/>
    <x v="10"/>
    <d v="2019-10-29T00:00:00"/>
    <d v="1899-12-30T16:02:09"/>
    <d v="2019-10-29T00:00:00"/>
    <d v="1899-12-30T16:02:09"/>
    <n v="50"/>
    <s v="MIN"/>
    <n v="50"/>
    <n v="50"/>
    <s v="MIN"/>
    <s v="CNF  ORSP PRT  REL  TECO"/>
  </r>
  <r>
    <n v="1555580"/>
    <x v="30"/>
    <s v="0"/>
    <s v="0130"/>
    <s v="BFC-99"/>
    <s v="PP01"/>
    <s v="FINAL INSPECTION"/>
    <x v="18"/>
    <d v="2019-10-29T00:00:00"/>
    <d v="1899-12-30T16:02:15"/>
    <d v="2019-10-29T00:00:00"/>
    <d v="1899-12-30T16:02:15"/>
    <n v="10"/>
    <s v="MIN"/>
    <n v="10"/>
    <n v="10"/>
    <s v="MIN"/>
    <s v="CNF  ORSP PRT  REL  TECO"/>
  </r>
  <r>
    <n v="1555580"/>
    <x v="30"/>
    <s v="0"/>
    <s v="0140"/>
    <s v="BFC-99"/>
    <s v="PP03"/>
    <s v="FINAL INSPECTION"/>
    <x v="11"/>
    <d v="2019-10-31T00:00:00"/>
    <d v="1899-12-30T09:25:44"/>
    <d v="2019-10-31T00:00:00"/>
    <d v="1899-12-30T09:25:44"/>
    <n v="10"/>
    <s v="MIN"/>
    <n v="10"/>
    <n v="10"/>
    <s v="MIN"/>
    <s v="CNF  ORSP PRT  REL  TECO"/>
  </r>
  <r>
    <n v="1555580"/>
    <x v="30"/>
    <s v="1"/>
    <s v="0010"/>
    <s v="BFC-10"/>
    <s v="PP95"/>
    <s v="ASSEMBLY"/>
    <x v="12"/>
    <d v="2019-10-27T00:00:00"/>
    <d v="1899-12-30T10:56:23"/>
    <d v="2019-10-27T00:00:00"/>
    <d v="1899-12-30T13:33:03"/>
    <n v="2.6110000000000002"/>
    <s v="H"/>
    <n v="156.66000000000003"/>
    <n v="1"/>
    <s v="MIN"/>
    <s v="CNF  PRT  REL  TECO"/>
  </r>
  <r>
    <n v="1555580"/>
    <x v="3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1"/>
    <x v="30"/>
    <s v="0"/>
    <s v="0010"/>
    <s v="BFC-10"/>
    <s v="PP01"/>
    <s v="ASSEMBLY"/>
    <x v="0"/>
    <d v="2019-10-14T00:00:00"/>
    <d v="1899-12-30T10:12:53"/>
    <d v="2019-10-14T00:00:00"/>
    <d v="1899-12-30T10:21:01"/>
    <n v="8.1329999999999991"/>
    <s v="MIN"/>
    <n v="8.1329999999999991"/>
    <n v="20"/>
    <s v="MIN"/>
    <s v="CNF  PRT  REL  TECO"/>
  </r>
  <r>
    <n v="1555581"/>
    <x v="30"/>
    <s v="0"/>
    <s v="0020"/>
    <s v="BFC-90"/>
    <s v="PP01"/>
    <s v="ASSY IN PROCESS INSPECTION"/>
    <x v="1"/>
    <d v="2019-10-14T00:00:00"/>
    <d v="1899-12-30T11:12:12"/>
    <d v="2019-10-14T00:00:00"/>
    <d v="1899-12-30T11:12:12"/>
    <n v="30"/>
    <s v="MIN"/>
    <n v="30"/>
    <n v="30"/>
    <s v="MIN"/>
    <s v="CNF  ORSP PRT  REL  TECO"/>
  </r>
  <r>
    <n v="1555581"/>
    <x v="30"/>
    <s v="0"/>
    <s v="0030"/>
    <s v="BFC-10"/>
    <s v="PP01"/>
    <s v="ASSEMBLY"/>
    <x v="2"/>
    <d v="2019-10-14T00:00:00"/>
    <d v="1899-12-30T11:14:10"/>
    <d v="2019-10-15T00:00:00"/>
    <d v="1899-12-30T11:08:03"/>
    <n v="4.72"/>
    <s v="H"/>
    <n v="283.2"/>
    <n v="200"/>
    <s v="MIN"/>
    <s v="CNF  PRT  REL  TECO"/>
  </r>
  <r>
    <n v="1555581"/>
    <x v="30"/>
    <s v="0"/>
    <s v="0040"/>
    <s v="BFC-10"/>
    <s v="PP01"/>
    <s v="ASSEMBLY"/>
    <x v="3"/>
    <d v="2019-10-21T00:00:00"/>
    <d v="1899-12-30T08:15:06"/>
    <d v="2019-10-24T00:00:00"/>
    <d v="1899-12-30T10:42:45"/>
    <n v="587.04700000000003"/>
    <s v="MIN"/>
    <n v="587.04700000000003"/>
    <n v="500"/>
    <s v="MIN"/>
    <s v="CNF  PRT  REL  TECO"/>
  </r>
  <r>
    <n v="1555581"/>
    <x v="30"/>
    <s v="0"/>
    <s v="0050"/>
    <s v="BFC-90"/>
    <s v="PP01"/>
    <s v="ASSY IN PROCESS INSPECTION"/>
    <x v="4"/>
    <d v="2019-10-24T00:00:00"/>
    <d v="1899-12-30T12:47:28"/>
    <d v="2019-10-24T00:00:00"/>
    <d v="1899-12-30T12:47:28"/>
    <n v="20"/>
    <s v="MIN"/>
    <n v="20"/>
    <n v="20"/>
    <s v="MIN"/>
    <s v="CNF  ORSP PRT  REL  TECO"/>
  </r>
  <r>
    <n v="1555581"/>
    <x v="30"/>
    <s v="0"/>
    <s v="0060"/>
    <s v="BFC-90"/>
    <s v="PP01"/>
    <s v="ASSY IN PROCESS INSPECTION"/>
    <x v="5"/>
    <d v="2019-10-24T00:00:00"/>
    <d v="1899-12-30T12:47:32"/>
    <d v="2019-10-24T00:00:00"/>
    <d v="1899-12-30T12:47:32"/>
    <n v="20"/>
    <s v="MIN"/>
    <n v="20"/>
    <n v="20"/>
    <s v="MIN"/>
    <s v="CNF  ORSP PRT  REL  TECO"/>
  </r>
  <r>
    <n v="1555581"/>
    <x v="30"/>
    <s v="0"/>
    <s v="0070"/>
    <s v="PFC-20"/>
    <s v="PP01"/>
    <s v="PAINT"/>
    <x v="6"/>
    <d v="2019-10-24T00:00:00"/>
    <d v="1899-12-30T19:35:23"/>
    <d v="2019-10-28T00:00:00"/>
    <d v="1899-12-30T03:50:21"/>
    <n v="137.76400000000001"/>
    <s v="MIN"/>
    <n v="137.76400000000001"/>
    <n v="450"/>
    <s v="MIN"/>
    <s v="CNF  PRT  REL  TECO"/>
  </r>
  <r>
    <n v="1555581"/>
    <x v="30"/>
    <s v="0"/>
    <s v="0080"/>
    <s v="PFC-99"/>
    <s v="PP01"/>
    <s v="PAINT INSPECTION"/>
    <x v="7"/>
    <d v="2019-10-28T00:00:00"/>
    <d v="1899-12-30T10:10:51"/>
    <d v="2019-10-28T00:00:00"/>
    <d v="1899-12-30T10:10:51"/>
    <n v="20"/>
    <s v="MIN"/>
    <n v="20"/>
    <n v="20"/>
    <s v="MIN"/>
    <s v="CNF  ORSP PRT  REL  TECO"/>
  </r>
  <r>
    <n v="1555581"/>
    <x v="3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1"/>
    <x v="30"/>
    <s v="0"/>
    <s v="0100"/>
    <s v="BFC-10"/>
    <s v="PP01"/>
    <s v="ASSEMBLY"/>
    <x v="8"/>
    <d v="2019-10-28T00:00:00"/>
    <d v="1899-12-30T15:11:22"/>
    <d v="2019-10-28T00:00:00"/>
    <d v="1899-12-30T15:50:37"/>
    <n v="19.132999999999999"/>
    <s v="MIN"/>
    <n v="19.132999999999999"/>
    <n v="40"/>
    <s v="MIN"/>
    <s v="CNF  PRT  REL  TECO"/>
  </r>
  <r>
    <n v="1555581"/>
    <x v="30"/>
    <s v="0"/>
    <s v="0110"/>
    <s v="BFC-90"/>
    <s v="PP01"/>
    <s v="ASSY IN PROCESS INSPECTION"/>
    <x v="9"/>
    <d v="2019-10-29T00:00:00"/>
    <d v="1899-12-30T14:44:23"/>
    <d v="2019-10-29T00:00:00"/>
    <d v="1899-12-30T14:44:23"/>
    <n v="20"/>
    <s v="MIN"/>
    <n v="20"/>
    <n v="20"/>
    <s v="MIN"/>
    <s v="CNF  ORSP PRT  REL  TECO"/>
  </r>
  <r>
    <n v="1555581"/>
    <x v="30"/>
    <s v="0"/>
    <s v="0120"/>
    <s v="BFC-90"/>
    <s v="PP01"/>
    <s v="ASSY IN PROCESS INSPECTION"/>
    <x v="10"/>
    <d v="2019-10-29T00:00:00"/>
    <d v="1899-12-30T14:44:26"/>
    <d v="2019-10-29T00:00:00"/>
    <d v="1899-12-30T14:44:26"/>
    <n v="50"/>
    <s v="MIN"/>
    <n v="50"/>
    <n v="50"/>
    <s v="MIN"/>
    <s v="CNF  ORSP PRT  REL  TECO"/>
  </r>
  <r>
    <n v="1555581"/>
    <x v="30"/>
    <s v="0"/>
    <s v="0130"/>
    <s v="BFC-99"/>
    <s v="PP01"/>
    <s v="FINAL INSPECTION"/>
    <x v="18"/>
    <d v="2019-10-29T00:00:00"/>
    <d v="1899-12-30T14:44:29"/>
    <d v="2019-10-29T00:00:00"/>
    <d v="1899-12-30T14:44:29"/>
    <n v="10"/>
    <s v="MIN"/>
    <n v="10"/>
    <n v="10"/>
    <s v="MIN"/>
    <s v="CNF  ORSP PRT  REL  TECO"/>
  </r>
  <r>
    <n v="1555581"/>
    <x v="30"/>
    <s v="0"/>
    <s v="0140"/>
    <s v="BFC-99"/>
    <s v="PP03"/>
    <s v="FINAL INSPECTION"/>
    <x v="11"/>
    <d v="2019-10-30T00:00:00"/>
    <d v="1899-12-30T08:44:09"/>
    <d v="2019-10-30T00:00:00"/>
    <d v="1899-12-30T08:44:09"/>
    <n v="10"/>
    <s v="MIN"/>
    <n v="10"/>
    <n v="10"/>
    <s v="MIN"/>
    <s v="CNF  ORSP PRT  REL  TECO"/>
  </r>
  <r>
    <n v="1555581"/>
    <x v="30"/>
    <s v="1"/>
    <s v="0010"/>
    <s v="BFC-10"/>
    <s v="PP95"/>
    <s v="ASSEMBLY"/>
    <x v="12"/>
    <d v="2019-10-23T00:00:00"/>
    <d v="1899-12-30T07:44:55"/>
    <d v="2019-10-24T00:00:00"/>
    <d v="1899-12-30T13:45:37"/>
    <n v="13.382"/>
    <s v="H"/>
    <n v="802.92"/>
    <n v="1"/>
    <s v="MIN"/>
    <s v="CNF  PRT  REL  TECO"/>
  </r>
  <r>
    <n v="1555581"/>
    <x v="3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2"/>
    <x v="30"/>
    <s v="0"/>
    <s v="0010"/>
    <s v="BFC-10"/>
    <s v="PP01"/>
    <s v="ASSEMBLY"/>
    <x v="0"/>
    <d v="2019-10-13T00:00:00"/>
    <d v="1899-12-30T10:12:43"/>
    <d v="2019-10-13T00:00:00"/>
    <d v="1899-12-30T10:18:42"/>
    <n v="5.9829999999999997"/>
    <s v="MIN"/>
    <n v="5.9829999999999997"/>
    <n v="20"/>
    <s v="MIN"/>
    <s v="CNF  PRT  REL  TECO"/>
  </r>
  <r>
    <n v="1555582"/>
    <x v="30"/>
    <s v="0"/>
    <s v="0020"/>
    <s v="BFC-90"/>
    <s v="PP01"/>
    <s v="ASSY IN PROCESS INSPECTION"/>
    <x v="1"/>
    <d v="2019-10-13T00:00:00"/>
    <d v="1899-12-30T10:33:19"/>
    <d v="2019-10-13T00:00:00"/>
    <d v="1899-12-30T10:33:19"/>
    <n v="30"/>
    <s v="MIN"/>
    <n v="30"/>
    <n v="30"/>
    <s v="MIN"/>
    <s v="CNF  ORSP PRT  REL  TECO"/>
  </r>
  <r>
    <n v="1555582"/>
    <x v="30"/>
    <s v="0"/>
    <s v="0030"/>
    <s v="BFC-10"/>
    <s v="PP01"/>
    <s v="ASSEMBLY"/>
    <x v="2"/>
    <d v="2019-10-13T00:00:00"/>
    <d v="1899-12-30T10:46:40"/>
    <d v="2019-10-14T00:00:00"/>
    <d v="1899-12-30T10:12:26"/>
    <n v="3.9590000000000001"/>
    <s v="H"/>
    <n v="237.54"/>
    <n v="200"/>
    <s v="MIN"/>
    <s v="CNF  PRT  REL  TECO"/>
  </r>
  <r>
    <n v="1555582"/>
    <x v="30"/>
    <s v="0"/>
    <s v="0040"/>
    <s v="BFC-10"/>
    <s v="PP01"/>
    <s v="ASSEMBLY"/>
    <x v="3"/>
    <d v="2019-10-14T00:00:00"/>
    <d v="1899-12-30T15:19:20"/>
    <d v="2019-10-21T00:00:00"/>
    <d v="1899-12-30T17:47:11"/>
    <n v="124.99"/>
    <s v="MIN"/>
    <n v="124.99"/>
    <n v="500"/>
    <s v="MIN"/>
    <s v="CNF  PRT  REL  TECO"/>
  </r>
  <r>
    <n v="1555582"/>
    <x v="30"/>
    <s v="0"/>
    <s v="0050"/>
    <s v="BFC-90"/>
    <s v="PP01"/>
    <s v="ASSY IN PROCESS INSPECTION"/>
    <x v="4"/>
    <d v="2019-10-23T00:00:00"/>
    <d v="1899-12-30T15:20:57"/>
    <d v="2019-10-23T00:00:00"/>
    <d v="1899-12-30T15:20:57"/>
    <n v="20"/>
    <s v="MIN"/>
    <n v="20"/>
    <n v="20"/>
    <s v="MIN"/>
    <s v="CNF  ORSP PRT  REL  TECO"/>
  </r>
  <r>
    <n v="1555582"/>
    <x v="30"/>
    <s v="0"/>
    <s v="0060"/>
    <s v="BFC-90"/>
    <s v="PP01"/>
    <s v="ASSY IN PROCESS INSPECTION"/>
    <x v="5"/>
    <d v="2019-10-23T00:00:00"/>
    <d v="1899-12-30T15:21:26"/>
    <d v="2019-10-23T00:00:00"/>
    <d v="1899-12-30T15:21:26"/>
    <n v="20"/>
    <s v="MIN"/>
    <n v="20"/>
    <n v="20"/>
    <s v="MIN"/>
    <s v="CNF  ORSP PRT  REL  TECO"/>
  </r>
  <r>
    <n v="1555582"/>
    <x v="30"/>
    <s v="0"/>
    <s v="0070"/>
    <s v="PFC-20"/>
    <s v="PP01"/>
    <s v="PAINT"/>
    <x v="6"/>
    <d v="2019-10-23T00:00:00"/>
    <d v="1899-12-30T16:41:12"/>
    <d v="2019-10-24T00:00:00"/>
    <d v="1899-12-30T23:07:33"/>
    <n v="4.5739999999999998"/>
    <s v="H"/>
    <n v="274.44"/>
    <n v="450"/>
    <s v="MIN"/>
    <s v="CNF  PRT  REL  TECO"/>
  </r>
  <r>
    <n v="1555582"/>
    <x v="30"/>
    <s v="0"/>
    <s v="0080"/>
    <s v="PFC-99"/>
    <s v="PP01"/>
    <s v="PAINT INSPECTION"/>
    <x v="7"/>
    <d v="2019-10-27T00:00:00"/>
    <d v="1899-12-30T10:23:49"/>
    <d v="2019-10-27T00:00:00"/>
    <d v="1899-12-30T10:23:49"/>
    <n v="20"/>
    <s v="MIN"/>
    <n v="20"/>
    <n v="20"/>
    <s v="MIN"/>
    <s v="CNF  ORSP PRT  REL  TECO"/>
  </r>
  <r>
    <n v="1555582"/>
    <x v="30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2"/>
    <x v="30"/>
    <s v="0"/>
    <s v="0100"/>
    <s v="BFC-10"/>
    <s v="PP01"/>
    <s v="ASSEMBLY"/>
    <x v="8"/>
    <d v="2019-10-28T00:00:00"/>
    <d v="1899-12-30T13:19:36"/>
    <d v="2019-10-28T00:00:00"/>
    <d v="1899-12-30T14:25:40"/>
    <n v="1.101"/>
    <s v="H"/>
    <n v="66.06"/>
    <n v="40"/>
    <s v="MIN"/>
    <s v="CNF  PRT  REL  TECO"/>
  </r>
  <r>
    <n v="1555582"/>
    <x v="30"/>
    <s v="0"/>
    <s v="0110"/>
    <s v="BFC-90"/>
    <s v="PP01"/>
    <s v="ASSY IN PROCESS INSPECTION"/>
    <x v="9"/>
    <d v="2019-10-29T00:00:00"/>
    <d v="1899-12-30T16:02:29"/>
    <d v="2019-10-29T00:00:00"/>
    <d v="1899-12-30T16:02:29"/>
    <n v="20"/>
    <s v="MIN"/>
    <n v="20"/>
    <n v="20"/>
    <s v="MIN"/>
    <s v="CNF  ORSP PRT  REL  TECO"/>
  </r>
  <r>
    <n v="1555582"/>
    <x v="30"/>
    <s v="0"/>
    <s v="0120"/>
    <s v="BFC-90"/>
    <s v="PP01"/>
    <s v="ASSY IN PROCESS INSPECTION"/>
    <x v="10"/>
    <d v="2019-10-29T00:00:00"/>
    <d v="1899-12-30T16:02:35"/>
    <d v="2019-10-29T00:00:00"/>
    <d v="1899-12-30T16:02:35"/>
    <n v="50"/>
    <s v="MIN"/>
    <n v="50"/>
    <n v="50"/>
    <s v="MIN"/>
    <s v="CNF  ORSP PRT  REL  TECO"/>
  </r>
  <r>
    <n v="1555582"/>
    <x v="30"/>
    <s v="0"/>
    <s v="0130"/>
    <s v="BFC-99"/>
    <s v="PP01"/>
    <s v="FINAL INSPECTION"/>
    <x v="18"/>
    <d v="2019-10-29T00:00:00"/>
    <d v="1899-12-30T16:02:42"/>
    <d v="2019-10-29T00:00:00"/>
    <d v="1899-12-30T16:02:42"/>
    <n v="10"/>
    <s v="MIN"/>
    <n v="10"/>
    <n v="10"/>
    <s v="MIN"/>
    <s v="CNF  ORSP PRT  REL  TECO"/>
  </r>
  <r>
    <n v="1555582"/>
    <x v="30"/>
    <s v="0"/>
    <s v="0140"/>
    <s v="BFC-99"/>
    <s v="PP03"/>
    <s v="FINAL INSPECTION"/>
    <x v="11"/>
    <d v="2019-10-31T00:00:00"/>
    <d v="1899-12-30T09:26:01"/>
    <d v="2019-10-31T00:00:00"/>
    <d v="1899-12-30T09:26:01"/>
    <n v="10"/>
    <s v="MIN"/>
    <n v="10"/>
    <n v="10"/>
    <s v="MIN"/>
    <s v="CNF  ORSP PRT  REL  TECO"/>
  </r>
  <r>
    <n v="1555582"/>
    <x v="30"/>
    <s v="1"/>
    <s v="0010"/>
    <s v="BFC-10"/>
    <s v="PP95"/>
    <s v="ASSEMBLY"/>
    <x v="12"/>
    <d v="2019-10-16T00:00:00"/>
    <d v="1899-12-30T16:06:18"/>
    <d v="2019-10-21T00:00:00"/>
    <d v="1899-12-30T17:48:58"/>
    <n v="20.373999999999999"/>
    <s v="H"/>
    <n v="1222.4399999999998"/>
    <n v="1"/>
    <s v="MIN"/>
    <s v="CNF  PRT  REL  TECO"/>
  </r>
  <r>
    <n v="1555582"/>
    <x v="30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3"/>
    <x v="37"/>
    <s v="0"/>
    <s v="0010"/>
    <s v="BFC-10"/>
    <s v="PP01"/>
    <s v="ASSEMBLY"/>
    <x v="0"/>
    <d v="2019-10-15T00:00:00"/>
    <d v="1899-12-30T12:09:14"/>
    <d v="2019-10-15T00:00:00"/>
    <d v="1899-12-30T12:18:18"/>
    <n v="9.0670000000000002"/>
    <s v="MIN"/>
    <n v="9.0670000000000002"/>
    <n v="20"/>
    <s v="MIN"/>
    <s v="CNF  PRT  REL  TECO"/>
  </r>
  <r>
    <n v="1555583"/>
    <x v="37"/>
    <s v="0"/>
    <s v="0020"/>
    <s v="BFC-90"/>
    <s v="PP01"/>
    <s v="ASSY IN PROCESS INSPECTION"/>
    <x v="1"/>
    <d v="2019-10-16T00:00:00"/>
    <d v="1899-12-30T09:57:05"/>
    <d v="2019-10-16T00:00:00"/>
    <d v="1899-12-30T09:57:05"/>
    <n v="30"/>
    <s v="MIN"/>
    <n v="30"/>
    <n v="30"/>
    <s v="MIN"/>
    <s v="CNF  ORSP PRT  REL  TECO"/>
  </r>
  <r>
    <n v="1555583"/>
    <x v="37"/>
    <s v="0"/>
    <s v="0030"/>
    <s v="BFC-10"/>
    <s v="PP01"/>
    <s v="ASSEMBLY"/>
    <x v="2"/>
    <d v="2019-10-16T00:00:00"/>
    <d v="1899-12-30T09:58:01"/>
    <d v="2019-10-16T00:00:00"/>
    <d v="1899-12-30T12:23:39"/>
    <n v="2.427"/>
    <s v="H"/>
    <n v="145.62"/>
    <n v="200"/>
    <s v="MIN"/>
    <s v="CNF  PRT  REL  TECO"/>
  </r>
  <r>
    <n v="1555583"/>
    <x v="37"/>
    <s v="0"/>
    <s v="0040"/>
    <s v="BFC-10"/>
    <s v="PP01"/>
    <s v="ASSEMBLY"/>
    <x v="3"/>
    <d v="2019-10-23T00:00:00"/>
    <d v="1899-12-30T08:15:12"/>
    <d v="2019-10-28T00:00:00"/>
    <d v="1899-12-30T13:26:23"/>
    <n v="1062.383"/>
    <s v="MIN"/>
    <n v="1062.383"/>
    <n v="500"/>
    <s v="MIN"/>
    <s v="CNF  PRT  REL  TECO"/>
  </r>
  <r>
    <n v="1555583"/>
    <x v="37"/>
    <s v="0"/>
    <s v="0050"/>
    <s v="BFC-90"/>
    <s v="PP01"/>
    <s v="ASSY IN PROCESS INSPECTION"/>
    <x v="4"/>
    <d v="2019-10-28T00:00:00"/>
    <d v="1899-12-30T15:12:01"/>
    <d v="2019-10-28T00:00:00"/>
    <d v="1899-12-30T15:12:01"/>
    <n v="20"/>
    <s v="MIN"/>
    <n v="20"/>
    <n v="20"/>
    <s v="MIN"/>
    <s v="CNF  ORSP PRT  REL  TECO"/>
  </r>
  <r>
    <n v="1555583"/>
    <x v="37"/>
    <s v="0"/>
    <s v="0060"/>
    <s v="BFC-90"/>
    <s v="PP01"/>
    <s v="ASSY IN PROCESS INSPECTION"/>
    <x v="5"/>
    <d v="2019-10-28T00:00:00"/>
    <d v="1899-12-30T15:12:20"/>
    <d v="2019-10-28T00:00:00"/>
    <d v="1899-12-30T15:12:20"/>
    <n v="20"/>
    <s v="MIN"/>
    <n v="20"/>
    <n v="20"/>
    <s v="MIN"/>
    <s v="CNF  ORSP PRT  REL  TECO"/>
  </r>
  <r>
    <n v="1555583"/>
    <x v="37"/>
    <s v="0"/>
    <s v="0070"/>
    <s v="PFC-20"/>
    <s v="PP01"/>
    <s v="PAINT"/>
    <x v="6"/>
    <d v="2019-10-28T00:00:00"/>
    <d v="1899-12-30T15:56:12"/>
    <d v="2019-10-30T00:00:00"/>
    <d v="1899-12-30T03:58:26"/>
    <n v="6.202"/>
    <s v="H"/>
    <n v="372.12"/>
    <n v="450"/>
    <s v="MIN"/>
    <s v="CNF  PRT  REL  TECO"/>
  </r>
  <r>
    <n v="1555583"/>
    <x v="37"/>
    <s v="0"/>
    <s v="0080"/>
    <s v="PFC-99"/>
    <s v="PP01"/>
    <s v="PAINT INSPECTION"/>
    <x v="7"/>
    <d v="2019-10-30T00:00:00"/>
    <d v="1899-12-30T08:40:30"/>
    <d v="2019-10-30T00:00:00"/>
    <d v="1899-12-30T08:40:30"/>
    <n v="20"/>
    <s v="MIN"/>
    <n v="20"/>
    <n v="20"/>
    <s v="MIN"/>
    <s v="CNF  ORSP PRT  REL  TECO"/>
  </r>
  <r>
    <n v="1555583"/>
    <x v="3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3"/>
    <x v="37"/>
    <s v="0"/>
    <s v="0100"/>
    <s v="BFC-10"/>
    <s v="PP01"/>
    <s v="ASSEMBLY"/>
    <x v="8"/>
    <d v="2019-10-30T00:00:00"/>
    <d v="1899-12-30T15:54:34"/>
    <d v="2019-10-31T00:00:00"/>
    <d v="1899-12-30T08:57:27"/>
    <n v="3.097"/>
    <s v="H"/>
    <n v="185.82"/>
    <n v="40"/>
    <s v="MIN"/>
    <s v="CNF  PRT  REL  TECO"/>
  </r>
  <r>
    <n v="1555583"/>
    <x v="37"/>
    <s v="0"/>
    <s v="0110"/>
    <s v="BFC-90"/>
    <s v="PP01"/>
    <s v="ASSY IN PROCESS INSPECTION"/>
    <x v="9"/>
    <d v="2019-10-31T00:00:00"/>
    <d v="1899-12-30T12:54:44"/>
    <d v="2019-10-31T00:00:00"/>
    <d v="1899-12-30T12:54:44"/>
    <n v="20"/>
    <s v="MIN"/>
    <n v="20"/>
    <n v="20"/>
    <s v="MIN"/>
    <s v="CNF  ORSP PRT  REL  TECO"/>
  </r>
  <r>
    <n v="1555583"/>
    <x v="37"/>
    <s v="0"/>
    <s v="0120"/>
    <s v="BFC-90"/>
    <s v="PP01"/>
    <s v="ASSY IN PROCESS INSPECTION"/>
    <x v="10"/>
    <d v="2019-10-31T00:00:00"/>
    <d v="1899-12-30T12:54:48"/>
    <d v="2019-10-31T00:00:00"/>
    <d v="1899-12-30T12:54:48"/>
    <n v="50"/>
    <s v="MIN"/>
    <n v="50"/>
    <n v="50"/>
    <s v="MIN"/>
    <s v="CNF  ORSP PRT  REL  TECO"/>
  </r>
  <r>
    <n v="1555583"/>
    <x v="37"/>
    <s v="0"/>
    <s v="0130"/>
    <s v="BFC-99"/>
    <s v="PP01"/>
    <s v="FINAL INSPECTION"/>
    <x v="18"/>
    <d v="2019-10-31T00:00:00"/>
    <d v="1899-12-30T12:54:51"/>
    <d v="2019-10-31T00:00:00"/>
    <d v="1899-12-30T12:54:51"/>
    <n v="10"/>
    <s v="MIN"/>
    <n v="10"/>
    <n v="10"/>
    <s v="MIN"/>
    <s v="CNF  ORSP PRT  REL  TECO"/>
  </r>
  <r>
    <n v="1555583"/>
    <x v="37"/>
    <s v="0"/>
    <s v="0140"/>
    <s v="BFC-99"/>
    <s v="PP03"/>
    <s v="FINAL INSPECTION"/>
    <x v="11"/>
    <d v="2019-11-03T00:00:00"/>
    <d v="1899-12-30T07:59:48"/>
    <d v="2019-11-03T00:00:00"/>
    <d v="1899-12-30T07:59:48"/>
    <n v="10"/>
    <s v="MIN"/>
    <n v="10"/>
    <n v="10"/>
    <s v="MIN"/>
    <s v="CNF  ORSP PRT  REL  TECO"/>
  </r>
  <r>
    <n v="1555583"/>
    <x v="37"/>
    <s v="1"/>
    <s v="0010"/>
    <s v="BFC-10"/>
    <s v="PP95"/>
    <s v="ASSEMBLY"/>
    <x v="12"/>
    <d v="2019-10-30T00:00:00"/>
    <d v="1899-12-30T13:22:47"/>
    <d v="2019-10-30T00:00:00"/>
    <d v="1899-12-30T15:54:22"/>
    <n v="2.5259999999999998"/>
    <s v="H"/>
    <n v="151.56"/>
    <n v="1"/>
    <s v="MIN"/>
    <s v="CNF  PRT  REL  TECO"/>
  </r>
  <r>
    <n v="1555583"/>
    <x v="3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4"/>
    <x v="37"/>
    <s v="0"/>
    <s v="0010"/>
    <s v="BFC-10"/>
    <s v="PP01"/>
    <s v="ASSEMBLY"/>
    <x v="0"/>
    <d v="2019-10-16T00:00:00"/>
    <d v="1899-12-30T10:23:26"/>
    <d v="2019-10-16T00:00:00"/>
    <d v="1899-12-30T10:40:39"/>
    <n v="17.216999999999999"/>
    <s v="MIN"/>
    <n v="17.216999999999999"/>
    <n v="20"/>
    <s v="MIN"/>
    <s v="CNF  PRT  REL  TECO"/>
  </r>
  <r>
    <n v="1555584"/>
    <x v="37"/>
    <s v="0"/>
    <s v="0020"/>
    <s v="BFC-90"/>
    <s v="PP01"/>
    <s v="ASSY IN PROCESS INSPECTION"/>
    <x v="1"/>
    <d v="2019-10-16T00:00:00"/>
    <d v="1899-12-30T11:05:34"/>
    <d v="2019-10-16T00:00:00"/>
    <d v="1899-12-30T11:05:34"/>
    <n v="30"/>
    <s v="MIN"/>
    <n v="30"/>
    <n v="30"/>
    <s v="MIN"/>
    <s v="CNF  ORSP PRT  REL  TECO"/>
  </r>
  <r>
    <n v="1555584"/>
    <x v="37"/>
    <s v="0"/>
    <s v="0030"/>
    <s v="BFC-10"/>
    <s v="PP01"/>
    <s v="ASSEMBLY"/>
    <x v="2"/>
    <d v="2019-10-16T00:00:00"/>
    <d v="1899-12-30T11:08:35"/>
    <d v="2019-10-20T00:00:00"/>
    <d v="1899-12-30T09:51:03"/>
    <n v="3.3889999999999998"/>
    <s v="H"/>
    <n v="203.33999999999997"/>
    <n v="200"/>
    <s v="MIN"/>
    <s v="CNF  PRT  REL  TECO"/>
  </r>
  <r>
    <n v="1555584"/>
    <x v="37"/>
    <s v="0"/>
    <s v="0040"/>
    <s v="BFC-10"/>
    <s v="PP01"/>
    <s v="ASSEMBLY"/>
    <x v="3"/>
    <d v="2019-10-24T00:00:00"/>
    <d v="1899-12-30T07:29:53"/>
    <d v="2019-10-28T00:00:00"/>
    <d v="1899-12-30T11:31:09"/>
    <n v="926.21"/>
    <s v="MIN"/>
    <n v="926.21"/>
    <n v="500"/>
    <s v="MIN"/>
    <s v="CNF  PRT  REL  TECO"/>
  </r>
  <r>
    <n v="1555584"/>
    <x v="37"/>
    <s v="0"/>
    <s v="0050"/>
    <s v="BFC-90"/>
    <s v="PP01"/>
    <s v="ASSY IN PROCESS INSPECTION"/>
    <x v="4"/>
    <d v="2019-10-28T00:00:00"/>
    <d v="1899-12-30T15:12:38"/>
    <d v="2019-10-28T00:00:00"/>
    <d v="1899-12-30T15:12:38"/>
    <n v="20"/>
    <s v="MIN"/>
    <n v="20"/>
    <n v="20"/>
    <s v="MIN"/>
    <s v="CNF  ORSP PRT  REL  TECO"/>
  </r>
  <r>
    <n v="1555584"/>
    <x v="37"/>
    <s v="0"/>
    <s v="0060"/>
    <s v="BFC-90"/>
    <s v="PP01"/>
    <s v="ASSY IN PROCESS INSPECTION"/>
    <x v="5"/>
    <d v="2019-10-28T00:00:00"/>
    <d v="1899-12-30T15:13:03"/>
    <d v="2019-10-28T00:00:00"/>
    <d v="1899-12-30T15:13:03"/>
    <n v="20"/>
    <s v="MIN"/>
    <n v="20"/>
    <n v="20"/>
    <s v="MIN"/>
    <s v="CNF  ORSP PRT  REL  TECO"/>
  </r>
  <r>
    <n v="1555584"/>
    <x v="37"/>
    <s v="0"/>
    <s v="0070"/>
    <s v="PFC-20"/>
    <s v="PP01"/>
    <s v="PAINT"/>
    <x v="6"/>
    <d v="2019-10-28T00:00:00"/>
    <d v="1899-12-30T15:30:39"/>
    <d v="2019-10-30T00:00:00"/>
    <d v="1899-12-30T03:58:26"/>
    <n v="8.3889999999999993"/>
    <s v="H"/>
    <n v="503.34"/>
    <n v="450"/>
    <s v="MIN"/>
    <s v="CNF  PRT  REL  TECO"/>
  </r>
  <r>
    <n v="1555584"/>
    <x v="37"/>
    <s v="0"/>
    <s v="0080"/>
    <s v="PFC-99"/>
    <s v="PP01"/>
    <s v="PAINT INSPECTION"/>
    <x v="7"/>
    <d v="2019-10-30T00:00:00"/>
    <d v="1899-12-30T08:40:47"/>
    <d v="2019-10-30T00:00:00"/>
    <d v="1899-12-30T08:40:47"/>
    <n v="20"/>
    <s v="MIN"/>
    <n v="20"/>
    <n v="20"/>
    <s v="MIN"/>
    <s v="CNF  ORSP PRT  REL  TECO"/>
  </r>
  <r>
    <n v="1555584"/>
    <x v="3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4"/>
    <x v="37"/>
    <s v="0"/>
    <s v="0100"/>
    <s v="BFC-10"/>
    <s v="PP01"/>
    <s v="ASSEMBLY"/>
    <x v="8"/>
    <d v="2019-10-30T00:00:00"/>
    <d v="1899-12-30T12:06:21"/>
    <d v="2019-10-30T00:00:00"/>
    <d v="1899-12-30T12:14:10"/>
    <n v="7.8170000000000002"/>
    <s v="MIN"/>
    <n v="7.8170000000000002"/>
    <n v="40"/>
    <s v="MIN"/>
    <s v="CNF  PRT  REL  TECO"/>
  </r>
  <r>
    <n v="1555584"/>
    <x v="37"/>
    <s v="0"/>
    <s v="0110"/>
    <s v="BFC-90"/>
    <s v="PP01"/>
    <s v="ASSY IN PROCESS INSPECTION"/>
    <x v="9"/>
    <d v="2019-10-30T00:00:00"/>
    <d v="1899-12-30T14:22:56"/>
    <d v="2019-10-30T00:00:00"/>
    <d v="1899-12-30T14:22:56"/>
    <n v="20"/>
    <s v="MIN"/>
    <n v="20"/>
    <n v="20"/>
    <s v="MIN"/>
    <s v="CNF  ORSP PRT  REL  TECO"/>
  </r>
  <r>
    <n v="1555584"/>
    <x v="37"/>
    <s v="0"/>
    <s v="0120"/>
    <s v="BFC-90"/>
    <s v="PP01"/>
    <s v="ASSY IN PROCESS INSPECTION"/>
    <x v="10"/>
    <d v="2019-10-30T00:00:00"/>
    <d v="1899-12-30T14:22:59"/>
    <d v="2019-10-30T00:00:00"/>
    <d v="1899-12-30T14:22:59"/>
    <n v="50"/>
    <s v="MIN"/>
    <n v="50"/>
    <n v="50"/>
    <s v="MIN"/>
    <s v="CNF  ORSP PRT  REL  TECO"/>
  </r>
  <r>
    <n v="1555584"/>
    <x v="37"/>
    <s v="0"/>
    <s v="0140"/>
    <s v="BFC-99"/>
    <s v="PP03"/>
    <s v="FINAL INSPECTION"/>
    <x v="11"/>
    <d v="2019-10-31T00:00:00"/>
    <d v="1899-12-30T07:51:41"/>
    <d v="2019-10-31T00:00:00"/>
    <d v="1899-12-30T07:51:41"/>
    <n v="10"/>
    <s v="MIN"/>
    <n v="10"/>
    <n v="10"/>
    <s v="MIN"/>
    <s v="CNF  ORSP PRT  REL  TECO"/>
  </r>
  <r>
    <n v="1555584"/>
    <x v="37"/>
    <s v="1"/>
    <s v="0010"/>
    <s v="BFC-10"/>
    <s v="PP95"/>
    <s v="ASSEMBLY"/>
    <x v="12"/>
    <d v="2019-10-30T00:00:00"/>
    <d v="1899-12-30T09:41:01"/>
    <d v="2019-10-30T00:00:00"/>
    <d v="1899-12-30T11:48:13"/>
    <n v="2.12"/>
    <s v="H"/>
    <n v="127.2"/>
    <n v="1"/>
    <s v="MIN"/>
    <s v="CNF  PRT  REL  TECO"/>
  </r>
  <r>
    <n v="1555584"/>
    <x v="3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5"/>
    <x v="37"/>
    <s v="0"/>
    <s v="0010"/>
    <s v="BFC-10"/>
    <s v="PP01"/>
    <s v="ASSEMBLY"/>
    <x v="19"/>
    <d v="2019-10-15T00:00:00"/>
    <d v="1899-12-30T09:48:04"/>
    <d v="2019-10-15T00:00:00"/>
    <d v="1899-12-30T09:54:30"/>
    <n v="6.4329999999999998"/>
    <s v="MIN"/>
    <n v="6.4329999999999998"/>
    <n v="20"/>
    <s v="MIN"/>
    <s v="CNF  PRT  REL  TECO"/>
  </r>
  <r>
    <n v="1555585"/>
    <x v="37"/>
    <s v="0"/>
    <s v="0020"/>
    <s v="BFC-90"/>
    <s v="PP01"/>
    <s v="ASSY IN PROCESS INSPECTION"/>
    <x v="1"/>
    <d v="2019-10-15T00:00:00"/>
    <d v="1899-12-30T10:09:00"/>
    <d v="2019-10-15T00:00:00"/>
    <d v="1899-12-30T10:09:00"/>
    <n v="30"/>
    <s v="MIN"/>
    <n v="30"/>
    <n v="30"/>
    <s v="MIN"/>
    <s v="CNF  ORSP PRT  REL  TECO"/>
  </r>
  <r>
    <n v="1555585"/>
    <x v="37"/>
    <s v="0"/>
    <s v="0030"/>
    <s v="BFC-10"/>
    <s v="PP01"/>
    <s v="ASSEMBLY"/>
    <x v="2"/>
    <d v="2019-10-15T00:00:00"/>
    <d v="1899-12-30T10:11:00"/>
    <d v="2019-10-16T00:00:00"/>
    <d v="1899-12-30T10:23:09"/>
    <n v="4.1230000000000002"/>
    <s v="H"/>
    <n v="247.38000000000002"/>
    <n v="200"/>
    <s v="MIN"/>
    <s v="CNF  PRT  REL  TECO"/>
  </r>
  <r>
    <n v="1555585"/>
    <x v="37"/>
    <s v="0"/>
    <s v="0040"/>
    <s v="BFC-10"/>
    <s v="PP01"/>
    <s v="ASSEMBLY"/>
    <x v="3"/>
    <d v="2019-10-24T00:00:00"/>
    <d v="1899-12-30T07:33:15"/>
    <d v="2019-10-28T00:00:00"/>
    <d v="1899-12-30T14:33:43"/>
    <n v="8.0749999999999993"/>
    <s v="H"/>
    <n v="484.49999999999994"/>
    <n v="500"/>
    <s v="MIN"/>
    <s v="CNF  PRT  REL  TECO"/>
  </r>
  <r>
    <n v="1555585"/>
    <x v="37"/>
    <s v="0"/>
    <s v="0050"/>
    <s v="BFC-90"/>
    <s v="PP01"/>
    <s v="ASSY IN PROCESS INSPECTION"/>
    <x v="4"/>
    <d v="2019-10-28T00:00:00"/>
    <d v="1899-12-30T14:50:09"/>
    <d v="2019-10-28T00:00:00"/>
    <d v="1899-12-30T14:50:09"/>
    <n v="20"/>
    <s v="MIN"/>
    <n v="20"/>
    <n v="20"/>
    <s v="MIN"/>
    <s v="CNF  ORSP PRT  REL  TECO"/>
  </r>
  <r>
    <n v="1555585"/>
    <x v="37"/>
    <s v="0"/>
    <s v="0060"/>
    <s v="BFC-90"/>
    <s v="PP01"/>
    <s v="ASSY IN PROCESS INSPECTION"/>
    <x v="5"/>
    <d v="2019-10-28T00:00:00"/>
    <d v="1899-12-30T15:24:36"/>
    <d v="2019-10-28T00:00:00"/>
    <d v="1899-12-30T15:24:36"/>
    <n v="20"/>
    <s v="MIN"/>
    <n v="20"/>
    <n v="20"/>
    <s v="MIN"/>
    <s v="CNF  ORSP PRT  REL  TECO"/>
  </r>
  <r>
    <n v="1555585"/>
    <x v="37"/>
    <s v="0"/>
    <s v="0070"/>
    <s v="PFC-20"/>
    <s v="PP01"/>
    <s v="PAINT"/>
    <x v="6"/>
    <d v="2019-10-28T00:00:00"/>
    <d v="1899-12-30T15:35:36"/>
    <d v="2019-10-30T00:00:00"/>
    <d v="1899-12-30T03:58:26"/>
    <n v="5.17"/>
    <s v="H"/>
    <n v="310.2"/>
    <n v="450"/>
    <s v="MIN"/>
    <s v="CNF  PRT  REL  TECO"/>
  </r>
  <r>
    <n v="1555585"/>
    <x v="37"/>
    <s v="0"/>
    <s v="0080"/>
    <s v="PFC-99"/>
    <s v="PP01"/>
    <s v="PAINT INSPECTION"/>
    <x v="7"/>
    <d v="2019-10-30T00:00:00"/>
    <d v="1899-12-30T08:41:05"/>
    <d v="2019-10-30T00:00:00"/>
    <d v="1899-12-30T08:41:05"/>
    <n v="20"/>
    <s v="MIN"/>
    <n v="20"/>
    <n v="20"/>
    <s v="MIN"/>
    <s v="CNF  ORSP PRT  REL  TECO"/>
  </r>
  <r>
    <n v="1555585"/>
    <x v="3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5"/>
    <x v="37"/>
    <s v="0"/>
    <s v="0100"/>
    <s v="BFC-10"/>
    <s v="PP01"/>
    <s v="ASSEMBLY"/>
    <x v="8"/>
    <d v="2019-10-30T00:00:00"/>
    <d v="1899-12-30T14:40:05"/>
    <d v="2019-10-30T00:00:00"/>
    <d v="1899-12-30T14:55:06"/>
    <n v="15.016999999999999"/>
    <s v="MIN"/>
    <n v="15.016999999999999"/>
    <n v="40"/>
    <s v="MIN"/>
    <s v="CNF  PRT  REL  TECO"/>
  </r>
  <r>
    <n v="1555585"/>
    <x v="37"/>
    <s v="0"/>
    <s v="0110"/>
    <s v="BFC-90"/>
    <s v="PP01"/>
    <s v="ASSY IN PROCESS INSPECTION"/>
    <x v="9"/>
    <d v="2019-10-30T00:00:00"/>
    <d v="1899-12-30T15:37:31"/>
    <d v="2019-10-30T00:00:00"/>
    <d v="1899-12-30T15:37:31"/>
    <n v="20"/>
    <s v="MIN"/>
    <n v="20"/>
    <n v="20"/>
    <s v="MIN"/>
    <s v="CNF  ORSP PRT  REL  TECO"/>
  </r>
  <r>
    <n v="1555585"/>
    <x v="37"/>
    <s v="0"/>
    <s v="0120"/>
    <s v="BFC-90"/>
    <s v="PP01"/>
    <s v="ASSY IN PROCESS INSPECTION"/>
    <x v="10"/>
    <d v="2019-10-30T00:00:00"/>
    <d v="1899-12-30T15:37:34"/>
    <d v="2019-10-30T00:00:00"/>
    <d v="1899-12-30T15:37:34"/>
    <n v="50"/>
    <s v="MIN"/>
    <n v="50"/>
    <n v="50"/>
    <s v="MIN"/>
    <s v="CNF  ORSP PRT  REL  TECO"/>
  </r>
  <r>
    <n v="1555585"/>
    <x v="37"/>
    <s v="0"/>
    <s v="0130"/>
    <s v="BFC-99"/>
    <s v="PP01"/>
    <s v="FINAL INSPECTION"/>
    <x v="18"/>
    <d v="2019-10-30T00:00:00"/>
    <d v="1899-12-30T15:37:37"/>
    <d v="2019-10-30T00:00:00"/>
    <d v="1899-12-30T15:37:37"/>
    <n v="10"/>
    <s v="MIN"/>
    <n v="10"/>
    <n v="10"/>
    <s v="MIN"/>
    <s v="CNF  ORSP PRT  REL  TECO"/>
  </r>
  <r>
    <n v="1555585"/>
    <x v="37"/>
    <s v="0"/>
    <s v="0140"/>
    <s v="BFC-99"/>
    <s v="PP03"/>
    <s v="FINAL INSPECTION"/>
    <x v="11"/>
    <d v="2019-10-31T00:00:00"/>
    <d v="1899-12-30T15:44:13"/>
    <d v="2019-10-31T00:00:00"/>
    <d v="1899-12-30T15:44:13"/>
    <n v="10"/>
    <s v="MIN"/>
    <n v="10"/>
    <n v="10"/>
    <s v="MIN"/>
    <s v="CNF  ORSP PRT  REL  TECO"/>
  </r>
  <r>
    <n v="1555585"/>
    <x v="37"/>
    <s v="1"/>
    <s v="0010"/>
    <s v="BFC-10"/>
    <s v="PP95"/>
    <s v="ASSEMBLY"/>
    <x v="12"/>
    <d v="2019-10-24T00:00:00"/>
    <d v="1899-12-30T14:11:25"/>
    <d v="2019-10-28T00:00:00"/>
    <d v="1899-12-30T17:48:53"/>
    <n v="19.591000000000001"/>
    <s v="H"/>
    <n v="1175.46"/>
    <n v="1"/>
    <s v="MIN"/>
    <s v="CNF  PRT  REL  TECO"/>
  </r>
  <r>
    <n v="1555585"/>
    <x v="3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6"/>
    <x v="37"/>
    <s v="0"/>
    <s v="0010"/>
    <s v="BFC-10"/>
    <s v="PP01"/>
    <s v="ASSEMBLY"/>
    <x v="0"/>
    <d v="2019-10-16T00:00:00"/>
    <d v="1899-12-30T10:22:42"/>
    <d v="2019-10-16T00:00:00"/>
    <d v="1899-12-30T10:40:25"/>
    <n v="17.716999999999999"/>
    <s v="MIN"/>
    <n v="17.716999999999999"/>
    <n v="20"/>
    <s v="MIN"/>
    <s v="CNF  PRT  REL  TECO"/>
  </r>
  <r>
    <n v="1555586"/>
    <x v="37"/>
    <s v="0"/>
    <s v="0020"/>
    <s v="BFC-90"/>
    <s v="PP01"/>
    <s v="ASSY IN PROCESS INSPECTION"/>
    <x v="1"/>
    <d v="2019-10-16T00:00:00"/>
    <d v="1899-12-30T11:05:58"/>
    <d v="2019-10-16T00:00:00"/>
    <d v="1899-12-30T11:05:58"/>
    <n v="30"/>
    <s v="MIN"/>
    <n v="30"/>
    <n v="30"/>
    <s v="MIN"/>
    <s v="CNF  ORSP PRT  REL  TECO"/>
  </r>
  <r>
    <n v="1555586"/>
    <x v="37"/>
    <s v="0"/>
    <s v="0030"/>
    <s v="BFC-10"/>
    <s v="PP01"/>
    <s v="ASSEMBLY"/>
    <x v="2"/>
    <d v="2019-10-16T00:00:00"/>
    <d v="1899-12-30T11:09:34"/>
    <d v="2019-10-20T00:00:00"/>
    <d v="1899-12-30T08:48:19"/>
    <n v="2.105"/>
    <s v="H"/>
    <n v="126.3"/>
    <n v="200"/>
    <s v="MIN"/>
    <s v="CNF  PRT  REL  TECO"/>
  </r>
  <r>
    <n v="1555586"/>
    <x v="37"/>
    <s v="0"/>
    <s v="0040"/>
    <s v="BFC-10"/>
    <s v="PP01"/>
    <s v="ASSEMBLY"/>
    <x v="3"/>
    <d v="2019-10-24T00:00:00"/>
    <d v="1899-12-30T07:35:47"/>
    <d v="2019-10-29T00:00:00"/>
    <d v="1899-12-30T15:46:19"/>
    <n v="22.559000000000001"/>
    <s v="H"/>
    <n v="1353.54"/>
    <n v="500"/>
    <s v="MIN"/>
    <s v="CNF  PRT  REL  TECO"/>
  </r>
  <r>
    <n v="1555586"/>
    <x v="37"/>
    <s v="0"/>
    <s v="0050"/>
    <s v="BFC-90"/>
    <s v="PP01"/>
    <s v="ASSY IN PROCESS INSPECTION"/>
    <x v="4"/>
    <d v="2019-10-29T00:00:00"/>
    <d v="1899-12-30T17:08:38"/>
    <d v="2019-10-29T00:00:00"/>
    <d v="1899-12-30T17:08:38"/>
    <n v="20"/>
    <s v="MIN"/>
    <n v="20"/>
    <n v="20"/>
    <s v="MIN"/>
    <s v="CNF  ORSP PRT  REL  TECO"/>
  </r>
  <r>
    <n v="1555586"/>
    <x v="37"/>
    <s v="0"/>
    <s v="0060"/>
    <s v="BFC-90"/>
    <s v="PP01"/>
    <s v="ASSY IN PROCESS INSPECTION"/>
    <x v="5"/>
    <d v="2019-10-29T00:00:00"/>
    <d v="1899-12-30T17:08:44"/>
    <d v="2019-10-29T00:00:00"/>
    <d v="1899-12-30T17:08:44"/>
    <n v="20"/>
    <s v="MIN"/>
    <n v="20"/>
    <n v="20"/>
    <s v="MIN"/>
    <s v="CNF  ORSP PRT  REL  TECO"/>
  </r>
  <r>
    <n v="1555586"/>
    <x v="37"/>
    <s v="0"/>
    <s v="0070"/>
    <s v="PFC-20"/>
    <s v="PP01"/>
    <s v="PAINT"/>
    <x v="6"/>
    <d v="2019-10-29T00:00:00"/>
    <d v="1899-12-30T18:06:51"/>
    <d v="2019-10-31T00:00:00"/>
    <d v="1899-12-30T03:43:20"/>
    <n v="5.7460000000000004"/>
    <s v="H"/>
    <n v="344.76000000000005"/>
    <n v="450"/>
    <s v="MIN"/>
    <s v="CNF  PRT  REL  TECO"/>
  </r>
  <r>
    <n v="1555586"/>
    <x v="37"/>
    <s v="0"/>
    <s v="0080"/>
    <s v="PFC-99"/>
    <s v="PP01"/>
    <s v="PAINT INSPECTION"/>
    <x v="7"/>
    <d v="2019-10-31T00:00:00"/>
    <d v="1899-12-30T08:47:07"/>
    <d v="2019-10-31T00:00:00"/>
    <d v="1899-12-30T08:47:07"/>
    <n v="20"/>
    <s v="MIN"/>
    <n v="20"/>
    <n v="20"/>
    <s v="MIN"/>
    <s v="CNF  ORSP PRT  REL  TECO"/>
  </r>
  <r>
    <n v="1555586"/>
    <x v="37"/>
    <s v="0"/>
    <s v="0090"/>
    <s v="BFC-50"/>
    <s v="PP95"/>
    <s v="ASSEMBLY REPAIRS"/>
    <x v="17"/>
    <d v="2019-10-31T00:00:00"/>
    <d v="1899-12-30T13:21:39"/>
    <d v="2019-10-31T00:00:00"/>
    <d v="1899-12-30T14:54:25"/>
    <n v="1.546"/>
    <s v="H"/>
    <n v="92.76"/>
    <n v="0"/>
    <s v="MIN"/>
    <s v="CNF  PRT  REL  TECO"/>
  </r>
  <r>
    <n v="1555586"/>
    <x v="37"/>
    <s v="0"/>
    <s v="0100"/>
    <s v="BFC-10"/>
    <s v="PP01"/>
    <s v="ASSEMBLY"/>
    <x v="8"/>
    <d v="2019-10-31T00:00:00"/>
    <d v="1899-12-30T14:58:46"/>
    <d v="2019-10-31T00:00:00"/>
    <d v="1899-12-30T15:15:12"/>
    <n v="16.433"/>
    <s v="MIN"/>
    <n v="16.433"/>
    <n v="40"/>
    <s v="MIN"/>
    <s v="CNF  PRT  REL  TECO"/>
  </r>
  <r>
    <n v="1555586"/>
    <x v="37"/>
    <s v="0"/>
    <s v="0110"/>
    <s v="BFC-90"/>
    <s v="PP01"/>
    <s v="ASSY IN PROCESS INSPECTION"/>
    <x v="9"/>
    <d v="2019-11-03T00:00:00"/>
    <d v="1899-12-30T07:57:42"/>
    <d v="2019-11-03T00:00:00"/>
    <d v="1899-12-30T07:57:42"/>
    <n v="20"/>
    <s v="MIN"/>
    <n v="20"/>
    <n v="20"/>
    <s v="MIN"/>
    <s v="CNF  ORSP PRT  REL  TECO"/>
  </r>
  <r>
    <n v="1555586"/>
    <x v="37"/>
    <s v="0"/>
    <s v="0120"/>
    <s v="BFC-90"/>
    <s v="PP01"/>
    <s v="ASSY IN PROCESS INSPECTION"/>
    <x v="10"/>
    <d v="2019-11-03T00:00:00"/>
    <d v="1899-12-30T07:57:47"/>
    <d v="2019-11-03T00:00:00"/>
    <d v="1899-12-30T07:57:47"/>
    <n v="50"/>
    <s v="MIN"/>
    <n v="50"/>
    <n v="50"/>
    <s v="MIN"/>
    <s v="CNF  ORSP PRT  REL  TECO"/>
  </r>
  <r>
    <n v="1555586"/>
    <x v="37"/>
    <s v="0"/>
    <s v="0130"/>
    <s v="BFC-99"/>
    <s v="PP01"/>
    <s v="FINAL INSPECTION"/>
    <x v="18"/>
    <d v="2019-11-03T00:00:00"/>
    <d v="1899-12-30T07:57:53"/>
    <d v="2019-11-03T00:00:00"/>
    <d v="1899-12-30T07:57:53"/>
    <n v="10"/>
    <s v="MIN"/>
    <n v="10"/>
    <n v="10"/>
    <s v="MIN"/>
    <s v="CNF  ORSP PRT  REL  TECO"/>
  </r>
  <r>
    <n v="1555586"/>
    <x v="37"/>
    <s v="0"/>
    <s v="0140"/>
    <s v="BFC-99"/>
    <s v="PP03"/>
    <s v="FINAL INSPECTION"/>
    <x v="11"/>
    <d v="2019-11-03T00:00:00"/>
    <d v="1899-12-30T08:05:19"/>
    <d v="2019-11-03T00:00:00"/>
    <d v="1899-12-30T08:05:19"/>
    <n v="10"/>
    <s v="MIN"/>
    <n v="10"/>
    <n v="10"/>
    <s v="MIN"/>
    <s v="CNF  ORSP PRT  REL  TECO"/>
  </r>
  <r>
    <n v="1555586"/>
    <x v="37"/>
    <s v="1"/>
    <s v="0010"/>
    <s v="BFC-10"/>
    <s v="PP95"/>
    <s v="ASSEMBLY"/>
    <x v="12"/>
    <d v="2019-10-31T00:00:00"/>
    <d v="1899-12-30T08:57:04"/>
    <d v="2019-10-31T00:00:00"/>
    <d v="1899-12-30T12:21:51"/>
    <n v="3.4129999999999998"/>
    <s v="H"/>
    <n v="204.78"/>
    <n v="1"/>
    <s v="MIN"/>
    <s v="CNF  PRT  REL  TECO"/>
  </r>
  <r>
    <n v="1555586"/>
    <x v="3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7"/>
    <x v="37"/>
    <s v="0"/>
    <s v="0010"/>
    <s v="BFC-10"/>
    <s v="PP01"/>
    <s v="ASSEMBLY"/>
    <x v="0"/>
    <d v="2019-10-15T00:00:00"/>
    <d v="1899-12-30T09:48:58"/>
    <d v="2019-10-15T00:00:00"/>
    <d v="1899-12-30T09:54:58"/>
    <n v="6"/>
    <s v="MIN"/>
    <n v="6"/>
    <n v="20"/>
    <s v="MIN"/>
    <s v="CNF  PRT  REL  TECO"/>
  </r>
  <r>
    <n v="1555587"/>
    <x v="37"/>
    <s v="0"/>
    <s v="0020"/>
    <s v="BFC-90"/>
    <s v="PP01"/>
    <s v="ASSY IN PROCESS INSPECTION"/>
    <x v="1"/>
    <d v="2019-10-15T00:00:00"/>
    <d v="1899-12-30T10:51:29"/>
    <d v="2019-10-15T00:00:00"/>
    <d v="1899-12-30T10:51:29"/>
    <n v="30"/>
    <s v="MIN"/>
    <n v="30"/>
    <n v="30"/>
    <s v="MIN"/>
    <s v="CNF  ORSP PRT  REL  TECO"/>
  </r>
  <r>
    <n v="1555587"/>
    <x v="37"/>
    <s v="0"/>
    <s v="0030"/>
    <s v="BFC-10"/>
    <s v="PP01"/>
    <s v="ASSEMBLY"/>
    <x v="2"/>
    <d v="2019-10-15T00:00:00"/>
    <d v="1899-12-30T10:52:13"/>
    <d v="2019-10-16T00:00:00"/>
    <d v="1899-12-30T10:22:12"/>
    <n v="206.02699999999999"/>
    <s v="MIN"/>
    <n v="206.02699999999999"/>
    <n v="200"/>
    <s v="MIN"/>
    <s v="CNF  PRT  REL  TECO"/>
  </r>
  <r>
    <n v="1555587"/>
    <x v="37"/>
    <s v="0"/>
    <s v="0040"/>
    <s v="BFC-10"/>
    <s v="PP01"/>
    <s v="ASSEMBLY"/>
    <x v="3"/>
    <d v="2019-10-22T00:00:00"/>
    <d v="1899-12-30T08:09:19"/>
    <d v="2019-10-27T00:00:00"/>
    <d v="1899-12-30T16:38:41"/>
    <n v="24.440999999999999"/>
    <s v="H"/>
    <n v="1466.46"/>
    <n v="500"/>
    <s v="MIN"/>
    <s v="CNF  PRT  REL  TECO"/>
  </r>
  <r>
    <n v="1555587"/>
    <x v="37"/>
    <s v="0"/>
    <s v="0050"/>
    <s v="BFC-90"/>
    <s v="PP01"/>
    <s v="ASSY IN PROCESS INSPECTION"/>
    <x v="4"/>
    <d v="2019-10-27T00:00:00"/>
    <d v="1899-12-30T17:05:22"/>
    <d v="2019-10-27T00:00:00"/>
    <d v="1899-12-30T17:05:22"/>
    <n v="20"/>
    <s v="MIN"/>
    <n v="20"/>
    <n v="20"/>
    <s v="MIN"/>
    <s v="CNF  ORSP PRT  REL  TECO"/>
  </r>
  <r>
    <n v="1555587"/>
    <x v="37"/>
    <s v="0"/>
    <s v="0060"/>
    <s v="BFC-90"/>
    <s v="PP01"/>
    <s v="ASSY IN PROCESS INSPECTION"/>
    <x v="5"/>
    <d v="2019-10-27T00:00:00"/>
    <d v="1899-12-30T17:05:28"/>
    <d v="2019-10-27T00:00:00"/>
    <d v="1899-12-30T17:05:28"/>
    <n v="20"/>
    <s v="MIN"/>
    <n v="20"/>
    <n v="20"/>
    <s v="MIN"/>
    <s v="CNF  ORSP PRT  REL  TECO"/>
  </r>
  <r>
    <n v="1555587"/>
    <x v="37"/>
    <s v="0"/>
    <s v="0070"/>
    <s v="PFC-20"/>
    <s v="PP01"/>
    <s v="PAINT"/>
    <x v="6"/>
    <d v="2019-10-28T00:00:00"/>
    <d v="1899-12-30T02:21:10"/>
    <d v="2019-10-29T00:00:00"/>
    <d v="1899-12-30T04:19:23"/>
    <n v="3.3639999999999999"/>
    <s v="H"/>
    <n v="201.84"/>
    <n v="450"/>
    <s v="MIN"/>
    <s v="CNF  PRT  REL  TECO"/>
  </r>
  <r>
    <n v="1555587"/>
    <x v="37"/>
    <s v="0"/>
    <s v="0080"/>
    <s v="PFC-99"/>
    <s v="PP01"/>
    <s v="PAINT INSPECTION"/>
    <x v="7"/>
    <d v="2019-10-29T00:00:00"/>
    <d v="1899-12-30T09:51:12"/>
    <d v="2019-10-29T00:00:00"/>
    <d v="1899-12-30T09:51:12"/>
    <n v="20"/>
    <s v="MIN"/>
    <n v="20"/>
    <n v="20"/>
    <s v="MIN"/>
    <s v="CNF  ORSP PRT  REL  TECO"/>
  </r>
  <r>
    <n v="1555587"/>
    <x v="3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7"/>
    <x v="37"/>
    <s v="0"/>
    <s v="0100"/>
    <s v="BFC-10"/>
    <s v="PP01"/>
    <s v="ASSEMBLY"/>
    <x v="8"/>
    <d v="2019-10-30T00:00:00"/>
    <d v="1899-12-30T10:59:30"/>
    <d v="2019-10-30T00:00:00"/>
    <d v="1899-12-30T11:15:08"/>
    <n v="15.632999999999999"/>
    <s v="MIN"/>
    <n v="15.632999999999999"/>
    <n v="40"/>
    <s v="MIN"/>
    <s v="CNF  PRT  REL  TECO"/>
  </r>
  <r>
    <n v="1555587"/>
    <x v="37"/>
    <s v="0"/>
    <s v="0110"/>
    <s v="BFC-90"/>
    <s v="PP01"/>
    <s v="ASSY IN PROCESS INSPECTION"/>
    <x v="9"/>
    <d v="2019-10-30T00:00:00"/>
    <d v="1899-12-30T11:30:14"/>
    <d v="2019-10-30T00:00:00"/>
    <d v="1899-12-30T11:30:14"/>
    <n v="20"/>
    <s v="MIN"/>
    <n v="20"/>
    <n v="20"/>
    <s v="MIN"/>
    <s v="CNF  ORSP PRT  REL  TECO"/>
  </r>
  <r>
    <n v="1555587"/>
    <x v="37"/>
    <s v="0"/>
    <s v="0120"/>
    <s v="BFC-90"/>
    <s v="PP01"/>
    <s v="ASSY IN PROCESS INSPECTION"/>
    <x v="10"/>
    <d v="2019-10-30T00:00:00"/>
    <d v="1899-12-30T11:30:17"/>
    <d v="2019-10-30T00:00:00"/>
    <d v="1899-12-30T11:30:17"/>
    <n v="50"/>
    <s v="MIN"/>
    <n v="50"/>
    <n v="50"/>
    <s v="MIN"/>
    <s v="CNF  ORSP PRT  REL  TECO"/>
  </r>
  <r>
    <n v="1555587"/>
    <x v="37"/>
    <s v="0"/>
    <s v="0130"/>
    <s v="BFC-99"/>
    <s v="PP01"/>
    <s v="FINAL INSPECTION"/>
    <x v="18"/>
    <d v="2019-10-30T00:00:00"/>
    <d v="1899-12-30T11:30:20"/>
    <d v="2019-10-30T00:00:00"/>
    <d v="1899-12-30T11:30:20"/>
    <n v="10"/>
    <s v="MIN"/>
    <n v="10"/>
    <n v="10"/>
    <s v="MIN"/>
    <s v="CNF  ORSP PRT  REL  TECO"/>
  </r>
  <r>
    <n v="1555587"/>
    <x v="37"/>
    <s v="0"/>
    <s v="0140"/>
    <s v="BFC-99"/>
    <s v="PP03"/>
    <s v="FINAL INSPECTION"/>
    <x v="11"/>
    <d v="2019-10-31T00:00:00"/>
    <d v="1899-12-30T15:44:29"/>
    <d v="2019-10-31T00:00:00"/>
    <d v="1899-12-30T15:44:29"/>
    <n v="10"/>
    <s v="MIN"/>
    <n v="10"/>
    <n v="10"/>
    <s v="MIN"/>
    <s v="CNF  ORSP PRT  REL  TECO"/>
  </r>
  <r>
    <n v="1555587"/>
    <x v="37"/>
    <s v="1"/>
    <s v="0010"/>
    <s v="BFC-10"/>
    <s v="PP95"/>
    <s v="ASSEMBLY"/>
    <x v="12"/>
    <d v="2019-10-20T00:00:00"/>
    <d v="1899-12-30T07:43:44"/>
    <d v="2019-10-29T00:00:00"/>
    <d v="1899-12-30T14:56:02"/>
    <n v="278.72699999999998"/>
    <s v="MIN"/>
    <n v="278.72699999999998"/>
    <n v="1"/>
    <s v="MIN"/>
    <s v="CNF  PRT  REL  TECO"/>
  </r>
  <r>
    <n v="1555587"/>
    <x v="3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5588"/>
    <x v="37"/>
    <s v="0"/>
    <s v="0010"/>
    <s v="BFC-10"/>
    <s v="PP01"/>
    <s v="ASSEMBLY"/>
    <x v="0"/>
    <d v="2019-10-14T00:00:00"/>
    <d v="1899-12-30T10:11:59"/>
    <d v="2019-10-14T00:00:00"/>
    <d v="1899-12-30T10:22:55"/>
    <n v="10.933"/>
    <s v="MIN"/>
    <n v="10.933"/>
    <n v="20"/>
    <s v="MIN"/>
    <s v="CNF  PRT  REL  TECO"/>
  </r>
  <r>
    <n v="1555588"/>
    <x v="37"/>
    <s v="0"/>
    <s v="0020"/>
    <s v="BFC-90"/>
    <s v="PP01"/>
    <s v="ASSY IN PROCESS INSPECTION"/>
    <x v="1"/>
    <d v="2019-10-14T00:00:00"/>
    <d v="1899-12-30T13:30:55"/>
    <d v="2019-10-14T00:00:00"/>
    <d v="1899-12-30T13:30:55"/>
    <n v="30"/>
    <s v="MIN"/>
    <n v="30"/>
    <n v="30"/>
    <s v="MIN"/>
    <s v="CNF  ORSP PRT  REL  TECO"/>
  </r>
  <r>
    <n v="1555588"/>
    <x v="37"/>
    <s v="0"/>
    <s v="0030"/>
    <s v="BFC-10"/>
    <s v="PP01"/>
    <s v="ASSEMBLY"/>
    <x v="2"/>
    <d v="2019-10-14T00:00:00"/>
    <d v="1899-12-30T13:31:24"/>
    <d v="2019-10-15T00:00:00"/>
    <d v="1899-12-30T09:48:43"/>
    <n v="4.3890000000000002"/>
    <s v="H"/>
    <n v="263.34000000000003"/>
    <n v="200"/>
    <s v="MIN"/>
    <s v="CNF  PRT  REL  TECO"/>
  </r>
  <r>
    <n v="1555588"/>
    <x v="37"/>
    <s v="0"/>
    <s v="0040"/>
    <s v="BFC-10"/>
    <s v="PP01"/>
    <s v="ASSEMBLY"/>
    <x v="3"/>
    <d v="2019-10-23T00:00:00"/>
    <d v="1899-12-30T09:33:28"/>
    <d v="2019-10-28T00:00:00"/>
    <d v="1899-12-30T14:20:34"/>
    <n v="11.938000000000001"/>
    <s v="H"/>
    <n v="716.28000000000009"/>
    <n v="500"/>
    <s v="MIN"/>
    <s v="CNF  PRT  REL  TECO"/>
  </r>
  <r>
    <n v="1555588"/>
    <x v="37"/>
    <s v="0"/>
    <s v="0050"/>
    <s v="BFC-90"/>
    <s v="PP01"/>
    <s v="ASSY IN PROCESS INSPECTION"/>
    <x v="4"/>
    <d v="2019-10-28T00:00:00"/>
    <d v="1899-12-30T15:13:38"/>
    <d v="2019-10-28T00:00:00"/>
    <d v="1899-12-30T15:13:38"/>
    <n v="20"/>
    <s v="MIN"/>
    <n v="20"/>
    <n v="20"/>
    <s v="MIN"/>
    <s v="CNF  ORSP PRT  REL  TECO"/>
  </r>
  <r>
    <n v="1555588"/>
    <x v="37"/>
    <s v="0"/>
    <s v="0060"/>
    <s v="BFC-90"/>
    <s v="PP01"/>
    <s v="ASSY IN PROCESS INSPECTION"/>
    <x v="5"/>
    <d v="2019-10-28T00:00:00"/>
    <d v="1899-12-30T15:14:04"/>
    <d v="2019-10-28T00:00:00"/>
    <d v="1899-12-30T15:14:04"/>
    <n v="20"/>
    <s v="MIN"/>
    <n v="20"/>
    <n v="20"/>
    <s v="MIN"/>
    <s v="CNF  ORSP PRT  REL  TECO"/>
  </r>
  <r>
    <n v="1555588"/>
    <x v="37"/>
    <s v="0"/>
    <s v="0070"/>
    <s v="PFC-20"/>
    <s v="PP01"/>
    <s v="PAINT"/>
    <x v="6"/>
    <d v="2019-10-28T00:00:00"/>
    <d v="1899-12-30T18:11:02"/>
    <d v="2019-10-30T00:00:00"/>
    <d v="1899-12-30T03:58:26"/>
    <n v="4.9530000000000003"/>
    <s v="H"/>
    <n v="297.18"/>
    <n v="450"/>
    <s v="MIN"/>
    <s v="CNF  PRT  REL  TECO"/>
  </r>
  <r>
    <n v="1555588"/>
    <x v="37"/>
    <s v="0"/>
    <s v="0080"/>
    <s v="PFC-99"/>
    <s v="PP01"/>
    <s v="PAINT INSPECTION"/>
    <x v="7"/>
    <d v="2019-10-30T00:00:00"/>
    <d v="1899-12-30T08:41:21"/>
    <d v="2019-10-30T00:00:00"/>
    <d v="1899-12-30T08:41:21"/>
    <n v="20"/>
    <s v="MIN"/>
    <n v="20"/>
    <n v="20"/>
    <s v="MIN"/>
    <s v="CNF  ORSP PRT  REL  TECO"/>
  </r>
  <r>
    <n v="1555588"/>
    <x v="37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5588"/>
    <x v="37"/>
    <s v="0"/>
    <s v="0100"/>
    <s v="BFC-10"/>
    <s v="PP01"/>
    <s v="ASSEMBLY"/>
    <x v="8"/>
    <d v="2019-10-31T00:00:00"/>
    <d v="1899-12-30T09:25:27"/>
    <d v="2019-10-31T00:00:00"/>
    <d v="1899-12-30T11:26:14"/>
    <n v="134.53"/>
    <s v="MIN"/>
    <n v="134.53"/>
    <n v="40"/>
    <s v="MIN"/>
    <s v="CNF  PRT  REL  TECO"/>
  </r>
  <r>
    <n v="1555588"/>
    <x v="37"/>
    <s v="0"/>
    <s v="0110"/>
    <s v="BFC-90"/>
    <s v="PP01"/>
    <s v="ASSY IN PROCESS INSPECTION"/>
    <x v="9"/>
    <d v="2019-10-31T00:00:00"/>
    <d v="1899-12-30T12:55:04"/>
    <d v="2019-10-31T00:00:00"/>
    <d v="1899-12-30T12:55:04"/>
    <n v="20"/>
    <s v="MIN"/>
    <n v="20"/>
    <n v="20"/>
    <s v="MIN"/>
    <s v="CNF  ORSP PRT  REL  TECO"/>
  </r>
  <r>
    <n v="1555588"/>
    <x v="37"/>
    <s v="0"/>
    <s v="0120"/>
    <s v="BFC-90"/>
    <s v="PP01"/>
    <s v="ASSY IN PROCESS INSPECTION"/>
    <x v="10"/>
    <d v="2019-10-31T00:00:00"/>
    <d v="1899-12-30T12:55:07"/>
    <d v="2019-10-31T00:00:00"/>
    <d v="1899-12-30T12:55:07"/>
    <n v="50"/>
    <s v="MIN"/>
    <n v="50"/>
    <n v="50"/>
    <s v="MIN"/>
    <s v="CNF  ORSP PRT  REL  TECO"/>
  </r>
  <r>
    <n v="1555588"/>
    <x v="37"/>
    <s v="0"/>
    <s v="0130"/>
    <s v="BFC-99"/>
    <s v="PP01"/>
    <s v="FINAL INSPECTION"/>
    <x v="18"/>
    <d v="2019-10-31T00:00:00"/>
    <d v="1899-12-30T12:55:10"/>
    <d v="2019-10-31T00:00:00"/>
    <d v="1899-12-30T12:55:10"/>
    <n v="10"/>
    <s v="MIN"/>
    <n v="10"/>
    <n v="10"/>
    <s v="MIN"/>
    <s v="CNF  ORSP PRT  REL  TECO"/>
  </r>
  <r>
    <n v="1555588"/>
    <x v="37"/>
    <s v="0"/>
    <s v="0140"/>
    <s v="BFC-99"/>
    <s v="PP03"/>
    <s v="FINAL INSPECTION"/>
    <x v="11"/>
    <d v="2019-11-03T00:00:00"/>
    <d v="1899-12-30T07:57:17"/>
    <d v="2019-11-03T00:00:00"/>
    <d v="1899-12-30T07:57:17"/>
    <n v="10"/>
    <s v="MIN"/>
    <n v="10"/>
    <n v="10"/>
    <s v="MIN"/>
    <s v="CNF  ORSP PRT  REL  TECO"/>
  </r>
  <r>
    <n v="1555588"/>
    <x v="37"/>
    <s v="1"/>
    <s v="0010"/>
    <s v="BFC-10"/>
    <s v="PP95"/>
    <s v="ASSEMBLY"/>
    <x v="12"/>
    <d v="2019-10-24T00:00:00"/>
    <d v="1899-12-30T12:27:58"/>
    <d v="2019-10-28T00:00:00"/>
    <d v="1899-12-30T13:48:27"/>
    <n v="17.215"/>
    <s v="H"/>
    <n v="1032.9000000000001"/>
    <n v="1"/>
    <s v="MIN"/>
    <s v="CNF  PRT  REL  TECO"/>
  </r>
  <r>
    <n v="1555588"/>
    <x v="37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7891"/>
    <x v="38"/>
    <s v="0"/>
    <s v="0010"/>
    <s v="BFC-10"/>
    <s v="PP01"/>
    <s v="ASSEMBLY"/>
    <x v="0"/>
    <d v="2019-10-20T00:00:00"/>
    <d v="1899-12-30T08:48:52"/>
    <d v="2019-10-20T00:00:00"/>
    <d v="1899-12-30T08:55:24"/>
    <n v="6.5330000000000004"/>
    <s v="MIN"/>
    <n v="6.5330000000000004"/>
    <n v="20"/>
    <s v="MIN"/>
    <s v="CNF  PRT  REL  TECO"/>
  </r>
  <r>
    <n v="1557891"/>
    <x v="38"/>
    <s v="0"/>
    <s v="0020"/>
    <s v="BFC-90"/>
    <s v="PP01"/>
    <s v="ASSY IN PROCESS INSPECTION"/>
    <x v="1"/>
    <d v="2019-10-20T00:00:00"/>
    <d v="1899-12-30T09:44:44"/>
    <d v="2019-10-20T00:00:00"/>
    <d v="1899-12-30T09:44:44"/>
    <n v="30"/>
    <s v="MIN"/>
    <n v="30"/>
    <n v="30"/>
    <s v="MIN"/>
    <s v="CNF  ORSP PRT  REL  TECO"/>
  </r>
  <r>
    <n v="1557891"/>
    <x v="38"/>
    <s v="0"/>
    <s v="0030"/>
    <s v="BFC-10"/>
    <s v="PP01"/>
    <s v="ASSEMBLY"/>
    <x v="2"/>
    <d v="2019-10-20T00:00:00"/>
    <d v="1899-12-30T09:46:51"/>
    <d v="2019-10-21T00:00:00"/>
    <d v="1899-12-30T08:56:53"/>
    <n v="3.1080000000000001"/>
    <s v="H"/>
    <n v="186.48000000000002"/>
    <n v="200"/>
    <s v="MIN"/>
    <s v="CNF  PRT  REL  TECO"/>
  </r>
  <r>
    <n v="1557891"/>
    <x v="38"/>
    <s v="0"/>
    <s v="0040"/>
    <s v="BFC-10"/>
    <s v="PP01"/>
    <s v="ASSEMBLY"/>
    <x v="3"/>
    <d v="2019-10-30T00:00:00"/>
    <d v="1899-12-30T07:53:55"/>
    <d v="2019-11-03T00:00:00"/>
    <d v="1899-12-30T16:37:36"/>
    <n v="15.725"/>
    <s v="H"/>
    <n v="943.5"/>
    <n v="500"/>
    <s v="MIN"/>
    <s v="CNF  PRT  REL  TECO"/>
  </r>
  <r>
    <n v="1557891"/>
    <x v="38"/>
    <s v="0"/>
    <s v="0050"/>
    <s v="BFC-90"/>
    <s v="PP01"/>
    <s v="ASSY IN PROCESS INSPECTION"/>
    <x v="4"/>
    <d v="2019-11-04T00:00:00"/>
    <d v="1899-12-30T11:34:28"/>
    <d v="2019-11-04T00:00:00"/>
    <d v="1899-12-30T11:34:28"/>
    <n v="20"/>
    <s v="MIN"/>
    <n v="20"/>
    <n v="20"/>
    <s v="MIN"/>
    <s v="CNF  ORSP PRT  REL  TECO"/>
  </r>
  <r>
    <n v="1557891"/>
    <x v="38"/>
    <s v="0"/>
    <s v="0060"/>
    <s v="BFC-90"/>
    <s v="PP01"/>
    <s v="ASSY IN PROCESS INSPECTION"/>
    <x v="5"/>
    <d v="2019-11-04T00:00:00"/>
    <d v="1899-12-30T11:34:47"/>
    <d v="2019-11-04T00:00:00"/>
    <d v="1899-12-30T11:34:47"/>
    <n v="20"/>
    <s v="MIN"/>
    <n v="20"/>
    <n v="20"/>
    <s v="MIN"/>
    <s v="CNF  ORSP PRT  REL  TECO"/>
  </r>
  <r>
    <n v="1557891"/>
    <x v="38"/>
    <s v="0"/>
    <s v="0070"/>
    <s v="PFC-20"/>
    <s v="PP01"/>
    <s v="PAINT"/>
    <x v="6"/>
    <d v="2019-11-05T00:00:00"/>
    <d v="1899-12-30T00:14:40"/>
    <d v="2019-11-05T00:00:00"/>
    <d v="1899-12-30T09:20:50"/>
    <n v="2.512"/>
    <s v="H"/>
    <n v="150.72"/>
    <n v="450"/>
    <s v="MIN"/>
    <s v="CNF  PRT  REL  TECO"/>
  </r>
  <r>
    <n v="1557891"/>
    <x v="38"/>
    <s v="0"/>
    <s v="0080"/>
    <s v="PFC-99"/>
    <s v="PP01"/>
    <s v="PAINT INSPECTION"/>
    <x v="7"/>
    <d v="2019-11-05T00:00:00"/>
    <d v="1899-12-30T11:58:39"/>
    <d v="2019-11-05T00:00:00"/>
    <d v="1899-12-30T11:58:39"/>
    <n v="20"/>
    <s v="MIN"/>
    <n v="20"/>
    <n v="20"/>
    <s v="MIN"/>
    <s v="CNF  ORSP PRT  REL  TECO"/>
  </r>
  <r>
    <n v="1557891"/>
    <x v="3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7891"/>
    <x v="38"/>
    <s v="0"/>
    <s v="0100"/>
    <s v="BFC-10"/>
    <s v="PP01"/>
    <s v="ASSEMBLY"/>
    <x v="8"/>
    <d v="2019-11-06T00:00:00"/>
    <d v="1899-12-30T09:05:49"/>
    <d v="2019-11-06T00:00:00"/>
    <d v="1899-12-30T09:48:37"/>
    <n v="42.8"/>
    <s v="MIN"/>
    <n v="42.8"/>
    <n v="40"/>
    <s v="MIN"/>
    <s v="CNF  PRT  REL  TECO"/>
  </r>
  <r>
    <n v="1557891"/>
    <x v="38"/>
    <s v="0"/>
    <s v="0110"/>
    <s v="BFC-90"/>
    <s v="PP01"/>
    <s v="ASSY IN PROCESS INSPECTION"/>
    <x v="9"/>
    <d v="2019-11-07T00:00:00"/>
    <d v="1899-12-30T14:25:20"/>
    <d v="2019-11-07T00:00:00"/>
    <d v="1899-12-30T14:25:20"/>
    <n v="20"/>
    <s v="MIN"/>
    <n v="20"/>
    <n v="20"/>
    <s v="MIN"/>
    <s v="CNF  ORSP PRT  REL  TECO"/>
  </r>
  <r>
    <n v="1557891"/>
    <x v="38"/>
    <s v="0"/>
    <s v="0120"/>
    <s v="BFC-90"/>
    <s v="PP01"/>
    <s v="ASSY IN PROCESS INSPECTION"/>
    <x v="10"/>
    <d v="2019-11-07T00:00:00"/>
    <d v="1899-12-30T14:25:23"/>
    <d v="2019-11-07T00:00:00"/>
    <d v="1899-12-30T14:25:23"/>
    <n v="50"/>
    <s v="MIN"/>
    <n v="50"/>
    <n v="50"/>
    <s v="MIN"/>
    <s v="CNF  ORSP PRT  REL  TECO"/>
  </r>
  <r>
    <n v="1557891"/>
    <x v="38"/>
    <s v="0"/>
    <s v="0130"/>
    <s v="BFC-99"/>
    <s v="PP01"/>
    <s v="FINAL INSPECTION"/>
    <x v="18"/>
    <d v="2019-11-07T00:00:00"/>
    <d v="1899-12-30T14:25:27"/>
    <d v="2019-11-07T00:00:00"/>
    <d v="1899-12-30T14:25:27"/>
    <n v="10"/>
    <s v="MIN"/>
    <n v="10"/>
    <n v="10"/>
    <s v="MIN"/>
    <s v="CNF  ORSP PRT  REL  TECO"/>
  </r>
  <r>
    <n v="1557891"/>
    <x v="38"/>
    <s v="0"/>
    <s v="0140"/>
    <s v="BFC-99"/>
    <s v="PP03"/>
    <s v="FINAL INSPECTION"/>
    <x v="11"/>
    <d v="2019-11-11T00:00:00"/>
    <d v="1899-12-30T07:44:40"/>
    <d v="2019-11-11T00:00:00"/>
    <d v="1899-12-30T07:44:40"/>
    <n v="10"/>
    <s v="MIN"/>
    <n v="10"/>
    <n v="10"/>
    <s v="MIN"/>
    <s v="CNF  ORSP PRT  REL  TECO"/>
  </r>
  <r>
    <n v="1557891"/>
    <x v="38"/>
    <s v="1"/>
    <s v="0010"/>
    <s v="BFC-10"/>
    <s v="PP95"/>
    <s v="ASSEMBLY"/>
    <x v="12"/>
    <d v="2019-10-31T00:00:00"/>
    <d v="1899-12-30T12:05:33"/>
    <d v="2019-11-03T00:00:00"/>
    <d v="1899-12-30T16:42:55"/>
    <n v="10.911"/>
    <s v="H"/>
    <n v="654.66"/>
    <n v="1"/>
    <s v="MIN"/>
    <s v="CNF  PRT  REL  TECO"/>
  </r>
  <r>
    <n v="1557891"/>
    <x v="3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7892"/>
    <x v="38"/>
    <s v="0"/>
    <s v="0010"/>
    <s v="BFC-10"/>
    <s v="PP01"/>
    <s v="ASSEMBLY"/>
    <x v="0"/>
    <d v="2019-10-20T00:00:00"/>
    <d v="1899-12-30T08:49:43"/>
    <d v="2019-10-20T00:00:00"/>
    <d v="1899-12-30T08:55:40"/>
    <n v="5.95"/>
    <s v="MIN"/>
    <n v="5.95"/>
    <n v="20"/>
    <s v="MIN"/>
    <s v="CNF  PRT  REL  TECO"/>
  </r>
  <r>
    <n v="1557892"/>
    <x v="38"/>
    <s v="0"/>
    <s v="0020"/>
    <s v="BFC-90"/>
    <s v="PP01"/>
    <s v="ASSY IN PROCESS INSPECTION"/>
    <x v="1"/>
    <d v="2019-10-20T00:00:00"/>
    <d v="1899-12-30T09:45:02"/>
    <d v="2019-10-20T00:00:00"/>
    <d v="1899-12-30T09:45:02"/>
    <n v="30"/>
    <s v="MIN"/>
    <n v="30"/>
    <n v="30"/>
    <s v="MIN"/>
    <s v="CNF  ORSP PRT  REL  TECO"/>
  </r>
  <r>
    <n v="1557892"/>
    <x v="38"/>
    <s v="0"/>
    <s v="0030"/>
    <s v="BFC-10"/>
    <s v="PP01"/>
    <s v="ASSEMBLY"/>
    <x v="2"/>
    <d v="2019-10-20T00:00:00"/>
    <d v="1899-12-30T09:48:16"/>
    <d v="2019-10-21T00:00:00"/>
    <d v="1899-12-30T10:10:39"/>
    <n v="2.8860000000000001"/>
    <s v="H"/>
    <n v="173.16"/>
    <n v="200"/>
    <s v="MIN"/>
    <s v="CNF  PRT  REL  TECO"/>
  </r>
  <r>
    <n v="1557892"/>
    <x v="38"/>
    <s v="0"/>
    <s v="0040"/>
    <s v="BFC-10"/>
    <s v="PP01"/>
    <s v="ASSEMBLY"/>
    <x v="3"/>
    <d v="2019-10-27T00:00:00"/>
    <d v="1899-12-30T13:56:20"/>
    <d v="2019-11-03T00:00:00"/>
    <d v="1899-12-30T09:50:41"/>
    <n v="1386.097"/>
    <s v="MIN"/>
    <n v="1386.097"/>
    <n v="500"/>
    <s v="MIN"/>
    <s v="CNF  PRT  REL  TECO"/>
  </r>
  <r>
    <n v="1557892"/>
    <x v="38"/>
    <s v="0"/>
    <s v="0050"/>
    <s v="BFC-90"/>
    <s v="PP01"/>
    <s v="ASSY IN PROCESS INSPECTION"/>
    <x v="4"/>
    <d v="2019-11-03T00:00:00"/>
    <d v="1899-12-30T12:50:48"/>
    <d v="2019-11-03T00:00:00"/>
    <d v="1899-12-30T12:50:48"/>
    <n v="20"/>
    <s v="MIN"/>
    <n v="20"/>
    <n v="20"/>
    <s v="MIN"/>
    <s v="CNF  ORSP PRT  REL  TECO"/>
  </r>
  <r>
    <n v="1557892"/>
    <x v="38"/>
    <s v="0"/>
    <s v="0060"/>
    <s v="BFC-90"/>
    <s v="PP01"/>
    <s v="ASSY IN PROCESS INSPECTION"/>
    <x v="5"/>
    <d v="2019-11-03T00:00:00"/>
    <d v="1899-12-30T12:50:55"/>
    <d v="2019-11-03T00:00:00"/>
    <d v="1899-12-30T12:50:55"/>
    <n v="20"/>
    <s v="MIN"/>
    <n v="20"/>
    <n v="20"/>
    <s v="MIN"/>
    <s v="CNF  ORSP PRT  REL  TECO"/>
  </r>
  <r>
    <n v="1557892"/>
    <x v="38"/>
    <s v="0"/>
    <s v="0070"/>
    <s v="PFC-20"/>
    <s v="PP01"/>
    <s v="PAINT"/>
    <x v="6"/>
    <d v="2019-11-03T00:00:00"/>
    <d v="1899-12-30T13:35:55"/>
    <d v="2019-11-04T00:00:00"/>
    <d v="1899-12-30T08:57:22"/>
    <n v="5.2309999999999999"/>
    <s v="H"/>
    <n v="313.86"/>
    <n v="450"/>
    <s v="MIN"/>
    <s v="CNF  PRT  REL  TECO"/>
  </r>
  <r>
    <n v="1557892"/>
    <x v="38"/>
    <s v="0"/>
    <s v="0080"/>
    <s v="PFC-99"/>
    <s v="PP01"/>
    <s v="PAINT INSPECTION"/>
    <x v="7"/>
    <d v="2019-11-04T00:00:00"/>
    <d v="1899-12-30T09:56:31"/>
    <d v="2019-11-04T00:00:00"/>
    <d v="1899-12-30T09:56:31"/>
    <n v="20"/>
    <s v="MIN"/>
    <n v="20"/>
    <n v="20"/>
    <s v="MIN"/>
    <s v="CNF  ORSP PRT  REL  TECO"/>
  </r>
  <r>
    <n v="1557892"/>
    <x v="3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7892"/>
    <x v="38"/>
    <s v="0"/>
    <s v="0100"/>
    <s v="BFC-10"/>
    <s v="PP01"/>
    <s v="ASSEMBLY"/>
    <x v="8"/>
    <d v="2019-11-05T00:00:00"/>
    <d v="1899-12-30T15:22:22"/>
    <d v="2019-11-05T00:00:00"/>
    <d v="1899-12-30T17:59:38"/>
    <n v="2.621"/>
    <s v="H"/>
    <n v="157.26"/>
    <n v="40"/>
    <s v="MIN"/>
    <s v="CNF  PRT  REL  TECO"/>
  </r>
  <r>
    <n v="1557892"/>
    <x v="38"/>
    <s v="0"/>
    <s v="0110"/>
    <s v="BFC-90"/>
    <s v="PP01"/>
    <s v="ASSY IN PROCESS INSPECTION"/>
    <x v="9"/>
    <d v="2019-11-07T00:00:00"/>
    <d v="1899-12-30T13:19:29"/>
    <d v="2019-11-07T00:00:00"/>
    <d v="1899-12-30T13:19:29"/>
    <n v="20"/>
    <s v="MIN"/>
    <n v="20"/>
    <n v="20"/>
    <s v="MIN"/>
    <s v="CNF  ORSP PRT  REL  TECO"/>
  </r>
  <r>
    <n v="1557892"/>
    <x v="38"/>
    <s v="0"/>
    <s v="0120"/>
    <s v="BFC-90"/>
    <s v="PP01"/>
    <s v="ASSY IN PROCESS INSPECTION"/>
    <x v="10"/>
    <d v="2019-11-07T00:00:00"/>
    <d v="1899-12-30T13:19:47"/>
    <d v="2019-11-07T00:00:00"/>
    <d v="1899-12-30T13:19:47"/>
    <n v="50"/>
    <s v="MIN"/>
    <n v="50"/>
    <n v="50"/>
    <s v="MIN"/>
    <s v="CNF  ORSP PRT  REL  TECO"/>
  </r>
  <r>
    <n v="1557892"/>
    <x v="38"/>
    <s v="0"/>
    <s v="0140"/>
    <s v="BFC-99"/>
    <s v="PP03"/>
    <s v="FINAL INSPECTION"/>
    <x v="11"/>
    <d v="2019-11-10T00:00:00"/>
    <d v="1899-12-30T09:27:39"/>
    <d v="2019-11-10T00:00:00"/>
    <d v="1899-12-30T09:27:39"/>
    <n v="10"/>
    <s v="MIN"/>
    <n v="10"/>
    <n v="10"/>
    <s v="MIN"/>
    <s v="CNF  ORSP PRT  REL  TECO"/>
  </r>
  <r>
    <n v="1557892"/>
    <x v="38"/>
    <s v="1"/>
    <s v="0010"/>
    <s v="BFC-10"/>
    <s v="PP95"/>
    <s v="ASSEMBLY"/>
    <x v="12"/>
    <d v="2019-11-05T00:00:00"/>
    <d v="1899-12-30T07:50:30"/>
    <d v="2019-11-05T00:00:00"/>
    <d v="1899-12-30T15:48:21"/>
    <n v="5.923"/>
    <s v="H"/>
    <n v="355.38"/>
    <n v="1"/>
    <s v="MIN"/>
    <s v="CNF  PRT  REL  TECO"/>
  </r>
  <r>
    <n v="1557892"/>
    <x v="3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7893"/>
    <x v="38"/>
    <s v="0"/>
    <s v="0010"/>
    <s v="BFC-10"/>
    <s v="PP01"/>
    <s v="ASSEMBLY"/>
    <x v="0"/>
    <d v="2019-10-23T00:00:00"/>
    <d v="1899-12-30T08:56:45"/>
    <d v="2019-10-23T00:00:00"/>
    <d v="1899-12-30T09:04:41"/>
    <n v="7.9329999999999998"/>
    <s v="MIN"/>
    <n v="7.9329999999999998"/>
    <n v="20"/>
    <s v="MIN"/>
    <s v="CNF  PRT  REL  TECO"/>
  </r>
  <r>
    <n v="1557893"/>
    <x v="38"/>
    <s v="0"/>
    <s v="0020"/>
    <s v="BFC-90"/>
    <s v="PP01"/>
    <s v="ASSY IN PROCESS INSPECTION"/>
    <x v="1"/>
    <d v="2019-10-23T00:00:00"/>
    <d v="1899-12-30T09:41:32"/>
    <d v="2019-10-23T00:00:00"/>
    <d v="1899-12-30T09:41:32"/>
    <n v="30"/>
    <s v="MIN"/>
    <n v="30"/>
    <n v="30"/>
    <s v="MIN"/>
    <s v="CNF  ORSP PRT  REL  TECO"/>
  </r>
  <r>
    <n v="1557893"/>
    <x v="38"/>
    <s v="0"/>
    <s v="0030"/>
    <s v="BFC-10"/>
    <s v="PP01"/>
    <s v="ASSEMBLY"/>
    <x v="2"/>
    <d v="2019-10-23T00:00:00"/>
    <d v="1899-12-30T10:09:29"/>
    <d v="2019-10-24T00:00:00"/>
    <d v="1899-12-30T09:07:50"/>
    <n v="210.21299999999999"/>
    <s v="MIN"/>
    <n v="210.21299999999999"/>
    <n v="200"/>
    <s v="MIN"/>
    <s v="CNF  PRT  REL  TECO"/>
  </r>
  <r>
    <n v="1557893"/>
    <x v="38"/>
    <s v="0"/>
    <s v="0040"/>
    <s v="BFC-10"/>
    <s v="PP01"/>
    <s v="ASSEMBLY"/>
    <x v="3"/>
    <d v="2019-10-27T00:00:00"/>
    <d v="1899-12-30T07:52:32"/>
    <d v="2019-10-29T00:00:00"/>
    <d v="1899-12-30T14:32:05"/>
    <n v="21.440999999999999"/>
    <s v="H"/>
    <n v="1286.46"/>
    <n v="500"/>
    <s v="MIN"/>
    <s v="CNF  PRT  REL  TECO"/>
  </r>
  <r>
    <n v="1557893"/>
    <x v="38"/>
    <s v="0"/>
    <s v="0050"/>
    <s v="BFC-90"/>
    <s v="PP01"/>
    <s v="ASSY IN PROCESS INSPECTION"/>
    <x v="4"/>
    <d v="2019-10-30T00:00:00"/>
    <d v="1899-12-30T11:25:35"/>
    <d v="2019-10-30T00:00:00"/>
    <d v="1899-12-30T11:25:35"/>
    <n v="20"/>
    <s v="MIN"/>
    <n v="20"/>
    <n v="20"/>
    <s v="MIN"/>
    <s v="CNF  ORSP PRT  REL  TECO"/>
  </r>
  <r>
    <n v="1557893"/>
    <x v="38"/>
    <s v="0"/>
    <s v="0060"/>
    <s v="BFC-90"/>
    <s v="PP01"/>
    <s v="ASSY IN PROCESS INSPECTION"/>
    <x v="5"/>
    <d v="2019-10-30T00:00:00"/>
    <d v="1899-12-30T11:26:18"/>
    <d v="2019-10-30T00:00:00"/>
    <d v="1899-12-30T11:26:18"/>
    <n v="20"/>
    <s v="MIN"/>
    <n v="20"/>
    <n v="20"/>
    <s v="MIN"/>
    <s v="CNF  ORSP PRT  REL  TECO"/>
  </r>
  <r>
    <n v="1557893"/>
    <x v="38"/>
    <s v="0"/>
    <s v="0070"/>
    <s v="PFC-20"/>
    <s v="PP01"/>
    <s v="PAINT"/>
    <x v="6"/>
    <d v="2019-10-30T00:00:00"/>
    <d v="1899-12-30T13:39:44"/>
    <d v="2019-10-31T00:00:00"/>
    <d v="1899-12-30T10:57:42"/>
    <n v="5.2249999999999996"/>
    <s v="H"/>
    <n v="313.5"/>
    <n v="450"/>
    <s v="MIN"/>
    <s v="CNF  PRT  REL  TECO"/>
  </r>
  <r>
    <n v="1557893"/>
    <x v="38"/>
    <s v="0"/>
    <s v="0080"/>
    <s v="PFC-99"/>
    <s v="PP01"/>
    <s v="PAINT INSPECTION"/>
    <x v="7"/>
    <d v="2019-11-03T00:00:00"/>
    <d v="1899-12-30T08:22:18"/>
    <d v="2019-11-03T00:00:00"/>
    <d v="1899-12-30T08:22:18"/>
    <n v="20"/>
    <s v="MIN"/>
    <n v="20"/>
    <n v="20"/>
    <s v="MIN"/>
    <s v="CNF  ORSP PRT  REL  TECO"/>
  </r>
  <r>
    <n v="1557893"/>
    <x v="3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7893"/>
    <x v="38"/>
    <s v="0"/>
    <s v="0100"/>
    <s v="BFC-10"/>
    <s v="PP01"/>
    <s v="ASSEMBLY"/>
    <x v="8"/>
    <d v="2019-11-03T00:00:00"/>
    <d v="1899-12-30T11:31:40"/>
    <d v="2019-11-03T00:00:00"/>
    <d v="1899-12-30T12:09:30"/>
    <n v="37.832999999999998"/>
    <s v="MIN"/>
    <n v="37.832999999999998"/>
    <n v="40"/>
    <s v="MIN"/>
    <s v="CNF  PRT  REL  TECO"/>
  </r>
  <r>
    <n v="1557893"/>
    <x v="38"/>
    <s v="0"/>
    <s v="0110"/>
    <s v="BFC-90"/>
    <s v="PP01"/>
    <s v="ASSY IN PROCESS INSPECTION"/>
    <x v="9"/>
    <d v="2019-11-04T00:00:00"/>
    <d v="1899-12-30T15:17:02"/>
    <d v="2019-11-04T00:00:00"/>
    <d v="1899-12-30T15:17:02"/>
    <n v="20"/>
    <s v="MIN"/>
    <n v="20"/>
    <n v="20"/>
    <s v="MIN"/>
    <s v="CNF  ORSP PRT  REL  TECO"/>
  </r>
  <r>
    <n v="1557893"/>
    <x v="38"/>
    <s v="0"/>
    <s v="0120"/>
    <s v="BFC-90"/>
    <s v="PP01"/>
    <s v="ASSY IN PROCESS INSPECTION"/>
    <x v="10"/>
    <d v="2019-11-04T00:00:00"/>
    <d v="1899-12-30T15:17:05"/>
    <d v="2019-11-04T00:00:00"/>
    <d v="1899-12-30T15:17:05"/>
    <n v="50"/>
    <s v="MIN"/>
    <n v="50"/>
    <n v="50"/>
    <s v="MIN"/>
    <s v="CNF  ORSP PRT  REL  TECO"/>
  </r>
  <r>
    <n v="1557893"/>
    <x v="38"/>
    <s v="0"/>
    <s v="0130"/>
    <s v="BFC-99"/>
    <s v="PP01"/>
    <s v="FINAL INSPECTION"/>
    <x v="18"/>
    <d v="2019-11-04T00:00:00"/>
    <d v="1899-12-30T15:17:08"/>
    <d v="2019-11-04T00:00:00"/>
    <d v="1899-12-30T15:17:08"/>
    <n v="10"/>
    <s v="MIN"/>
    <n v="10"/>
    <n v="10"/>
    <s v="MIN"/>
    <s v="CNF  ORSP PRT  REL  TECO"/>
  </r>
  <r>
    <n v="1557893"/>
    <x v="38"/>
    <s v="0"/>
    <s v="0140"/>
    <s v="BFC-99"/>
    <s v="PP03"/>
    <s v="FINAL INSPECTION"/>
    <x v="11"/>
    <d v="2019-11-05T00:00:00"/>
    <d v="1899-12-30T08:19:35"/>
    <d v="2019-11-05T00:00:00"/>
    <d v="1899-12-30T08:19:35"/>
    <n v="10"/>
    <s v="MIN"/>
    <n v="10"/>
    <n v="10"/>
    <s v="MIN"/>
    <s v="CNF  ORSP PRT  REL  TECO"/>
  </r>
  <r>
    <n v="1557893"/>
    <x v="38"/>
    <s v="1"/>
    <s v="0010"/>
    <s v="BFC-10"/>
    <s v="PP95"/>
    <s v="ASSEMBLY"/>
    <x v="12"/>
    <d v="2019-11-03T00:00:00"/>
    <d v="1899-12-30T08:21:22"/>
    <d v="2019-11-03T00:00:00"/>
    <d v="1899-12-30T15:29:07"/>
    <n v="7.1289999999999996"/>
    <s v="H"/>
    <n v="427.73999999999995"/>
    <n v="1"/>
    <s v="MIN"/>
    <s v="CNF  PRT  REL  TECO"/>
  </r>
  <r>
    <n v="1557893"/>
    <x v="3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7894"/>
    <x v="38"/>
    <s v="0"/>
    <s v="0010"/>
    <s v="BFC-10"/>
    <s v="PP01"/>
    <s v="ASSEMBLY"/>
    <x v="0"/>
    <d v="2019-10-20T00:00:00"/>
    <d v="1899-12-30T10:38:42"/>
    <d v="2019-10-20T00:00:00"/>
    <d v="1899-12-30T10:59:26"/>
    <n v="20.733000000000001"/>
    <s v="MIN"/>
    <n v="20.733000000000001"/>
    <n v="20"/>
    <s v="MIN"/>
    <s v="CNF  PRT  REL  TECO"/>
  </r>
  <r>
    <n v="1557894"/>
    <x v="38"/>
    <s v="0"/>
    <s v="0020"/>
    <s v="BFC-90"/>
    <s v="PP01"/>
    <s v="ASSY IN PROCESS INSPECTION"/>
    <x v="1"/>
    <d v="2019-10-20T00:00:00"/>
    <d v="1899-12-30T12:04:27"/>
    <d v="2019-10-20T00:00:00"/>
    <d v="1899-12-30T12:04:27"/>
    <n v="30"/>
    <s v="MIN"/>
    <n v="30"/>
    <n v="30"/>
    <s v="MIN"/>
    <s v="CNF  ORSP PRT  REL  TECO"/>
  </r>
  <r>
    <n v="1557894"/>
    <x v="38"/>
    <s v="0"/>
    <s v="0030"/>
    <s v="BFC-10"/>
    <s v="PP01"/>
    <s v="ASSEMBLY"/>
    <x v="2"/>
    <d v="2019-10-20T00:00:00"/>
    <d v="1899-12-30T13:09:31"/>
    <d v="2019-10-21T00:00:00"/>
    <d v="1899-12-30T12:26:26"/>
    <n v="3.1160000000000001"/>
    <s v="H"/>
    <n v="186.96"/>
    <n v="200"/>
    <s v="MIN"/>
    <s v="CNF  PRT  REL  TECO"/>
  </r>
  <r>
    <n v="1557894"/>
    <x v="38"/>
    <s v="0"/>
    <s v="0040"/>
    <s v="BFC-10"/>
    <s v="PP01"/>
    <s v="ASSEMBLY"/>
    <x v="3"/>
    <d v="2019-10-29T00:00:00"/>
    <d v="1899-12-30T13:41:09"/>
    <d v="2019-10-31T00:00:00"/>
    <d v="1899-12-30T14:59:17"/>
    <n v="14.077"/>
    <s v="H"/>
    <n v="844.62"/>
    <n v="500"/>
    <s v="MIN"/>
    <s v="CNF  PRT  REL  TECO"/>
  </r>
  <r>
    <n v="1557894"/>
    <x v="38"/>
    <s v="0"/>
    <s v="0050"/>
    <s v="BFC-90"/>
    <s v="PP01"/>
    <s v="ASSY IN PROCESS INSPECTION"/>
    <x v="4"/>
    <d v="2019-10-31T00:00:00"/>
    <d v="1899-12-30T15:08:40"/>
    <d v="2019-10-31T00:00:00"/>
    <d v="1899-12-30T15:08:40"/>
    <n v="20"/>
    <s v="MIN"/>
    <n v="20"/>
    <n v="20"/>
    <s v="MIN"/>
    <s v="CNF  ORSP PRT  REL  TECO"/>
  </r>
  <r>
    <n v="1557894"/>
    <x v="38"/>
    <s v="0"/>
    <s v="0060"/>
    <s v="BFC-90"/>
    <s v="PP01"/>
    <s v="ASSY IN PROCESS INSPECTION"/>
    <x v="5"/>
    <d v="2019-10-31T00:00:00"/>
    <d v="1899-12-30T15:08:57"/>
    <d v="2019-10-31T00:00:00"/>
    <d v="1899-12-30T15:08:57"/>
    <n v="20"/>
    <s v="MIN"/>
    <n v="20"/>
    <n v="20"/>
    <s v="MIN"/>
    <s v="CNF  ORSP PRT  REL  TECO"/>
  </r>
  <r>
    <n v="1557894"/>
    <x v="38"/>
    <s v="0"/>
    <s v="0070"/>
    <s v="PFC-20"/>
    <s v="PP01"/>
    <s v="PAINT"/>
    <x v="6"/>
    <d v="2019-10-31T00:00:00"/>
    <d v="1899-12-30T15:36:55"/>
    <d v="2019-11-04T00:00:00"/>
    <d v="1899-12-30T08:57:22"/>
    <n v="4.9020000000000001"/>
    <s v="H"/>
    <n v="294.12"/>
    <n v="450"/>
    <s v="MIN"/>
    <s v="CNF  PRT  REL  TECO"/>
  </r>
  <r>
    <n v="1557894"/>
    <x v="38"/>
    <s v="0"/>
    <s v="0080"/>
    <s v="PFC-99"/>
    <s v="PP01"/>
    <s v="PAINT INSPECTION"/>
    <x v="7"/>
    <d v="2019-11-04T00:00:00"/>
    <d v="1899-12-30T09:56:52"/>
    <d v="2019-11-04T00:00:00"/>
    <d v="1899-12-30T09:56:52"/>
    <n v="20"/>
    <s v="MIN"/>
    <n v="20"/>
    <n v="20"/>
    <s v="MIN"/>
    <s v="CNF  ORSP PRT  REL  TECO"/>
  </r>
  <r>
    <n v="1557894"/>
    <x v="3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7894"/>
    <x v="38"/>
    <s v="0"/>
    <s v="0100"/>
    <s v="BFC-10"/>
    <s v="PP01"/>
    <s v="ASSEMBLY"/>
    <x v="8"/>
    <d v="2019-11-07T00:00:00"/>
    <d v="1899-12-30T14:20:49"/>
    <d v="2019-11-07T00:00:00"/>
    <d v="1899-12-30T14:29:56"/>
    <n v="9.1170000000000009"/>
    <s v="MIN"/>
    <n v="9.1170000000000009"/>
    <n v="40"/>
    <s v="MIN"/>
    <s v="CNF  PRT  REL  TECO"/>
  </r>
  <r>
    <n v="1557894"/>
    <x v="38"/>
    <s v="0"/>
    <s v="0110"/>
    <s v="BFC-90"/>
    <s v="PP01"/>
    <s v="ASSY IN PROCESS INSPECTION"/>
    <x v="9"/>
    <d v="2019-11-07T00:00:00"/>
    <d v="1899-12-30T13:42:56"/>
    <d v="2019-11-07T00:00:00"/>
    <d v="1899-12-30T13:42:56"/>
    <n v="20"/>
    <s v="MIN"/>
    <n v="20"/>
    <n v="20"/>
    <s v="MIN"/>
    <s v="CNF  ORSP PRT  REL  TECO"/>
  </r>
  <r>
    <n v="1557894"/>
    <x v="38"/>
    <s v="0"/>
    <s v="0120"/>
    <s v="BFC-90"/>
    <s v="PP01"/>
    <s v="ASSY IN PROCESS INSPECTION"/>
    <x v="10"/>
    <d v="2019-11-07T00:00:00"/>
    <d v="1899-12-30T13:42:59"/>
    <d v="2019-11-07T00:00:00"/>
    <d v="1899-12-30T13:42:59"/>
    <n v="50"/>
    <s v="MIN"/>
    <n v="50"/>
    <n v="50"/>
    <s v="MIN"/>
    <s v="CNF  ORSP PRT  REL  TECO"/>
  </r>
  <r>
    <n v="1557894"/>
    <x v="38"/>
    <s v="0"/>
    <s v="0130"/>
    <s v="BFC-99"/>
    <s v="PP01"/>
    <s v="FINAL INSPECTION"/>
    <x v="18"/>
    <d v="2019-11-07T00:00:00"/>
    <d v="1899-12-30T13:43:02"/>
    <d v="2019-11-07T00:00:00"/>
    <d v="1899-12-30T13:43:02"/>
    <n v="10"/>
    <s v="MIN"/>
    <n v="10"/>
    <n v="10"/>
    <s v="MIN"/>
    <s v="CNF  ORSP PRT  REL  TECO"/>
  </r>
  <r>
    <n v="1557894"/>
    <x v="38"/>
    <s v="0"/>
    <s v="0140"/>
    <s v="BFC-99"/>
    <s v="PP03"/>
    <s v="FINAL INSPECTION"/>
    <x v="11"/>
    <d v="2019-11-10T00:00:00"/>
    <d v="1899-12-30T08:51:05"/>
    <d v="2019-11-10T00:00:00"/>
    <d v="1899-12-30T08:51:05"/>
    <n v="10"/>
    <s v="MIN"/>
    <n v="10"/>
    <n v="10"/>
    <s v="MIN"/>
    <s v="CNF  ORSP PRT  REL  TECO"/>
  </r>
  <r>
    <n v="1557894"/>
    <x v="38"/>
    <s v="1"/>
    <s v="0010"/>
    <s v="BFC-10"/>
    <s v="PP95"/>
    <s v="ASSEMBLY"/>
    <x v="12"/>
    <d v="2019-10-28T00:00:00"/>
    <d v="1899-12-30T13:48:42"/>
    <d v="2019-10-31T00:00:00"/>
    <d v="1899-12-30T11:29:47"/>
    <n v="15.69"/>
    <s v="H"/>
    <n v="941.4"/>
    <n v="1"/>
    <s v="MIN"/>
    <s v="CNF  PRT  REL  TECO"/>
  </r>
  <r>
    <n v="1557894"/>
    <x v="3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7895"/>
    <x v="38"/>
    <s v="0"/>
    <s v="0010"/>
    <s v="BFC-10"/>
    <s v="PP01"/>
    <s v="ASSEMBLY"/>
    <x v="0"/>
    <d v="2019-10-23T00:00:00"/>
    <d v="1899-12-30T09:25:27"/>
    <d v="2019-10-23T00:00:00"/>
    <d v="1899-12-30T09:33:20"/>
    <n v="7.883"/>
    <s v="MIN"/>
    <n v="7.883"/>
    <n v="20"/>
    <s v="MIN"/>
    <s v="CNF  PRT  REL  TECO"/>
  </r>
  <r>
    <n v="1557895"/>
    <x v="38"/>
    <s v="0"/>
    <s v="0020"/>
    <s v="BFC-90"/>
    <s v="PP01"/>
    <s v="ASSY IN PROCESS INSPECTION"/>
    <x v="1"/>
    <d v="2019-10-23T00:00:00"/>
    <d v="1899-12-30T09:42:33"/>
    <d v="2019-10-23T00:00:00"/>
    <d v="1899-12-30T09:42:33"/>
    <n v="30"/>
    <s v="MIN"/>
    <n v="30"/>
    <n v="30"/>
    <s v="MIN"/>
    <s v="CNF  ORSP PRT  REL  TECO"/>
  </r>
  <r>
    <n v="1557895"/>
    <x v="38"/>
    <s v="0"/>
    <s v="0030"/>
    <s v="BFC-10"/>
    <s v="PP01"/>
    <s v="ASSEMBLY"/>
    <x v="2"/>
    <d v="2019-10-23T00:00:00"/>
    <d v="1899-12-30T11:57:23"/>
    <d v="2019-10-29T00:00:00"/>
    <d v="1899-12-30T10:23:47"/>
    <n v="234.74700000000001"/>
    <s v="MIN"/>
    <n v="234.74700000000001"/>
    <n v="200"/>
    <s v="MIN"/>
    <s v="CNF  PRT  REL  TECO"/>
  </r>
  <r>
    <n v="1557895"/>
    <x v="38"/>
    <s v="0"/>
    <s v="0040"/>
    <s v="BFC-10"/>
    <s v="PP01"/>
    <s v="ASSEMBLY"/>
    <x v="3"/>
    <d v="2019-10-29T00:00:00"/>
    <d v="1899-12-30T10:23:57"/>
    <d v="2019-10-31T00:00:00"/>
    <d v="1899-12-30T15:20:04"/>
    <n v="2.121"/>
    <s v="H"/>
    <n v="127.26"/>
    <n v="500"/>
    <s v="MIN"/>
    <s v="CNF  PRT  REL  TECO"/>
  </r>
  <r>
    <n v="1557895"/>
    <x v="38"/>
    <s v="0"/>
    <s v="0050"/>
    <s v="BFC-90"/>
    <s v="PP01"/>
    <s v="ASSY IN PROCESS INSPECTION"/>
    <x v="4"/>
    <d v="2019-10-31T00:00:00"/>
    <d v="1899-12-30T15:30:32"/>
    <d v="2019-10-31T00:00:00"/>
    <d v="1899-12-30T15:30:32"/>
    <n v="20"/>
    <s v="MIN"/>
    <n v="20"/>
    <n v="20"/>
    <s v="MIN"/>
    <s v="CNF  ORSP PRT  REL  TECO"/>
  </r>
  <r>
    <n v="1557895"/>
    <x v="38"/>
    <s v="0"/>
    <s v="0060"/>
    <s v="BFC-90"/>
    <s v="PP01"/>
    <s v="ASSY IN PROCESS INSPECTION"/>
    <x v="5"/>
    <d v="2019-10-31T00:00:00"/>
    <d v="1899-12-30T15:31:05"/>
    <d v="2019-10-31T00:00:00"/>
    <d v="1899-12-30T15:31:05"/>
    <n v="20"/>
    <s v="MIN"/>
    <n v="20"/>
    <n v="20"/>
    <s v="MIN"/>
    <s v="CNF  ORSP PRT  REL  TECO"/>
  </r>
  <r>
    <n v="1557895"/>
    <x v="38"/>
    <s v="0"/>
    <s v="0070"/>
    <s v="PFC-20"/>
    <s v="PP01"/>
    <s v="PAINT"/>
    <x v="6"/>
    <d v="2019-11-03T00:00:00"/>
    <d v="1899-12-30T08:21:00"/>
    <d v="2019-11-04T00:00:00"/>
    <d v="1899-12-30T08:57:22"/>
    <n v="305.09699999999998"/>
    <s v="MIN"/>
    <n v="305.09699999999998"/>
    <n v="450"/>
    <s v="MIN"/>
    <s v="CNF  PRT  REL  TECO"/>
  </r>
  <r>
    <n v="1557895"/>
    <x v="38"/>
    <s v="0"/>
    <s v="0080"/>
    <s v="PFC-99"/>
    <s v="PP01"/>
    <s v="PAINT INSPECTION"/>
    <x v="7"/>
    <d v="2019-11-04T00:00:00"/>
    <d v="1899-12-30T09:57:13"/>
    <d v="2019-11-04T00:00:00"/>
    <d v="1899-12-30T09:57:13"/>
    <n v="20"/>
    <s v="MIN"/>
    <n v="20"/>
    <n v="20"/>
    <s v="MIN"/>
    <s v="CNF  ORSP PRT  REL  TECO"/>
  </r>
  <r>
    <n v="1557895"/>
    <x v="3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7895"/>
    <x v="38"/>
    <s v="0"/>
    <s v="0100"/>
    <s v="BFC-10"/>
    <s v="PP01"/>
    <s v="ASSEMBLY"/>
    <x v="8"/>
    <d v="2019-11-06T00:00:00"/>
    <d v="1899-12-30T08:02:00"/>
    <d v="2019-11-06T00:00:00"/>
    <d v="1899-12-30T09:04:48"/>
    <n v="1.0469999999999999"/>
    <s v="H"/>
    <n v="62.819999999999993"/>
    <n v="40"/>
    <s v="MIN"/>
    <s v="CNF  PRT  REL  TECO"/>
  </r>
  <r>
    <n v="1557895"/>
    <x v="38"/>
    <s v="0"/>
    <s v="0110"/>
    <s v="BFC-90"/>
    <s v="PP01"/>
    <s v="ASSY IN PROCESS INSPECTION"/>
    <x v="9"/>
    <d v="2019-11-07T00:00:00"/>
    <d v="1899-12-30T13:21:33"/>
    <d v="2019-11-07T00:00:00"/>
    <d v="1899-12-30T13:21:33"/>
    <n v="20"/>
    <s v="MIN"/>
    <n v="20"/>
    <n v="20"/>
    <s v="MIN"/>
    <s v="CNF  ORSP PRT  REL  TECO"/>
  </r>
  <r>
    <n v="1557895"/>
    <x v="38"/>
    <s v="0"/>
    <s v="0120"/>
    <s v="BFC-90"/>
    <s v="PP01"/>
    <s v="ASSY IN PROCESS INSPECTION"/>
    <x v="10"/>
    <d v="2019-11-07T00:00:00"/>
    <d v="1899-12-30T13:21:38"/>
    <d v="2019-11-07T00:00:00"/>
    <d v="1899-12-30T13:21:38"/>
    <n v="50"/>
    <s v="MIN"/>
    <n v="50"/>
    <n v="50"/>
    <s v="MIN"/>
    <s v="CNF  ORSP PRT  REL  TECO"/>
  </r>
  <r>
    <n v="1557895"/>
    <x v="38"/>
    <s v="0"/>
    <s v="0130"/>
    <s v="BFC-99"/>
    <s v="PP01"/>
    <s v="FINAL INSPECTION"/>
    <x v="18"/>
    <d v="2019-11-07T00:00:00"/>
    <d v="1899-12-30T13:21:41"/>
    <d v="2019-11-07T00:00:00"/>
    <d v="1899-12-30T13:21:41"/>
    <n v="10"/>
    <s v="MIN"/>
    <n v="10"/>
    <n v="10"/>
    <s v="MIN"/>
    <s v="CNF  ORSP PRT  REL  TECO"/>
  </r>
  <r>
    <n v="1557895"/>
    <x v="38"/>
    <s v="0"/>
    <s v="0140"/>
    <s v="BFC-99"/>
    <s v="PP03"/>
    <s v="FINAL INSPECTION"/>
    <x v="11"/>
    <d v="2019-11-10T00:00:00"/>
    <d v="1899-12-30T09:27:51"/>
    <d v="2019-11-10T00:00:00"/>
    <d v="1899-12-30T09:27:51"/>
    <n v="10"/>
    <s v="MIN"/>
    <n v="10"/>
    <n v="10"/>
    <s v="MIN"/>
    <s v="CNF  ORSP PRT  REL  TECO"/>
  </r>
  <r>
    <n v="1557895"/>
    <x v="38"/>
    <s v="1"/>
    <s v="0010"/>
    <s v="BFC-10"/>
    <s v="PP95"/>
    <s v="ASSEMBLY"/>
    <x v="12"/>
    <d v="2019-10-29T00:00:00"/>
    <d v="1899-12-30T07:35:34"/>
    <d v="2019-10-31T00:00:00"/>
    <d v="1899-12-30T15:48:20"/>
    <n v="25.324000000000002"/>
    <s v="H"/>
    <n v="1519.44"/>
    <n v="1"/>
    <s v="MIN"/>
    <s v="CNF  PRT  REL  TECO"/>
  </r>
  <r>
    <n v="1557895"/>
    <x v="3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7896"/>
    <x v="38"/>
    <s v="0"/>
    <s v="0010"/>
    <s v="BFC-10"/>
    <s v="PP01"/>
    <s v="ASSEMBLY"/>
    <x v="19"/>
    <d v="2019-10-23T00:00:00"/>
    <d v="1899-12-30T08:56:20"/>
    <d v="2019-10-23T00:00:00"/>
    <d v="1899-12-30T09:04:23"/>
    <n v="8.0500000000000007"/>
    <s v="MIN"/>
    <n v="8.0500000000000007"/>
    <n v="20"/>
    <s v="MIN"/>
    <s v="CNF  PRT  REL  TECO"/>
  </r>
  <r>
    <n v="1557896"/>
    <x v="38"/>
    <s v="0"/>
    <s v="0020"/>
    <s v="BFC-90"/>
    <s v="PP01"/>
    <s v="ASSY IN PROCESS INSPECTION"/>
    <x v="1"/>
    <d v="2019-10-23T00:00:00"/>
    <d v="1899-12-30T09:41:57"/>
    <d v="2019-10-23T00:00:00"/>
    <d v="1899-12-30T09:41:57"/>
    <n v="30"/>
    <s v="MIN"/>
    <n v="30"/>
    <n v="30"/>
    <s v="MIN"/>
    <s v="CNF  ORSP PRT  REL  TECO"/>
  </r>
  <r>
    <n v="1557896"/>
    <x v="38"/>
    <s v="0"/>
    <s v="0030"/>
    <s v="BFC-10"/>
    <s v="PP01"/>
    <s v="ASSEMBLY"/>
    <x v="2"/>
    <d v="2019-10-23T00:00:00"/>
    <d v="1899-12-30T09:46:36"/>
    <d v="2019-10-24T00:00:00"/>
    <d v="1899-12-30T09:08:06"/>
    <n v="159.577"/>
    <s v="MIN"/>
    <n v="159.577"/>
    <n v="200"/>
    <s v="MIN"/>
    <s v="CNF  PRT  REL  TECO"/>
  </r>
  <r>
    <n v="1557896"/>
    <x v="38"/>
    <s v="0"/>
    <s v="0040"/>
    <s v="BFC-10"/>
    <s v="PP01"/>
    <s v="ASSEMBLY"/>
    <x v="3"/>
    <d v="2019-10-28T00:00:00"/>
    <d v="1899-12-30T12:07:41"/>
    <d v="2019-10-30T00:00:00"/>
    <d v="1899-12-30T14:59:17"/>
    <n v="973.08699999999999"/>
    <s v="MIN"/>
    <n v="973.08699999999999"/>
    <n v="500"/>
    <s v="MIN"/>
    <s v="CNF  PRT  REL  TECO"/>
  </r>
  <r>
    <n v="1557896"/>
    <x v="38"/>
    <s v="0"/>
    <s v="0050"/>
    <s v="BFC-90"/>
    <s v="PP01"/>
    <s v="ASSY IN PROCESS INSPECTION"/>
    <x v="4"/>
    <d v="2019-10-30T00:00:00"/>
    <d v="1899-12-30T16:57:45"/>
    <d v="2019-10-30T00:00:00"/>
    <d v="1899-12-30T16:57:45"/>
    <n v="20"/>
    <s v="MIN"/>
    <n v="20"/>
    <n v="20"/>
    <s v="MIN"/>
    <s v="CNF  ORSP PRT  REL  TECO"/>
  </r>
  <r>
    <n v="1557896"/>
    <x v="38"/>
    <s v="0"/>
    <s v="0060"/>
    <s v="BFC-90"/>
    <s v="PP01"/>
    <s v="ASSY IN PROCESS INSPECTION"/>
    <x v="5"/>
    <d v="2019-10-30T00:00:00"/>
    <d v="1899-12-30T16:57:59"/>
    <d v="2019-10-30T00:00:00"/>
    <d v="1899-12-30T16:57:59"/>
    <n v="20"/>
    <s v="MIN"/>
    <n v="20"/>
    <n v="20"/>
    <s v="MIN"/>
    <s v="CNF  ORSP PRT  REL  TECO"/>
  </r>
  <r>
    <n v="1557896"/>
    <x v="38"/>
    <s v="0"/>
    <s v="0070"/>
    <s v="PFC-20"/>
    <s v="PP01"/>
    <s v="PAINT"/>
    <x v="6"/>
    <d v="2019-10-30T00:00:00"/>
    <d v="1899-12-30T17:08:10"/>
    <d v="2019-10-31T00:00:00"/>
    <d v="1899-12-30T23:21:34"/>
    <n v="394.67"/>
    <s v="MIN"/>
    <n v="394.67"/>
    <n v="450"/>
    <s v="MIN"/>
    <s v="CNF  PRT  REL  TECO"/>
  </r>
  <r>
    <n v="1557896"/>
    <x v="38"/>
    <s v="0"/>
    <s v="0080"/>
    <s v="PFC-99"/>
    <s v="PP01"/>
    <s v="PAINT INSPECTION"/>
    <x v="7"/>
    <d v="2019-11-03T00:00:00"/>
    <d v="1899-12-30T08:22:36"/>
    <d v="2019-11-03T00:00:00"/>
    <d v="1899-12-30T08:22:36"/>
    <n v="20"/>
    <s v="MIN"/>
    <n v="20"/>
    <n v="20"/>
    <s v="MIN"/>
    <s v="CNF  ORSP PRT  REL  TECO"/>
  </r>
  <r>
    <n v="1557896"/>
    <x v="38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7896"/>
    <x v="38"/>
    <s v="0"/>
    <s v="0100"/>
    <s v="BFC-10"/>
    <s v="PP01"/>
    <s v="ASSEMBLY"/>
    <x v="8"/>
    <d v="2019-11-03T00:00:00"/>
    <d v="1899-12-30T10:38:55"/>
    <d v="2019-11-03T00:00:00"/>
    <d v="1899-12-30T11:31:19"/>
    <n v="52.4"/>
    <s v="MIN"/>
    <n v="52.4"/>
    <n v="40"/>
    <s v="MIN"/>
    <s v="CNF  PRT  REL  TECO"/>
  </r>
  <r>
    <n v="1557896"/>
    <x v="38"/>
    <s v="0"/>
    <s v="0110"/>
    <s v="BFC-90"/>
    <s v="PP01"/>
    <s v="ASSY IN PROCESS INSPECTION"/>
    <x v="9"/>
    <d v="2019-11-04T00:00:00"/>
    <d v="1899-12-30T15:17:21"/>
    <d v="2019-11-04T00:00:00"/>
    <d v="1899-12-30T15:17:21"/>
    <n v="20"/>
    <s v="MIN"/>
    <n v="20"/>
    <n v="20"/>
    <s v="MIN"/>
    <s v="CNF  ORSP PRT  REL  TECO"/>
  </r>
  <r>
    <n v="1557896"/>
    <x v="38"/>
    <s v="0"/>
    <s v="0120"/>
    <s v="BFC-90"/>
    <s v="PP01"/>
    <s v="ASSY IN PROCESS INSPECTION"/>
    <x v="10"/>
    <d v="2019-11-04T00:00:00"/>
    <d v="1899-12-30T15:17:24"/>
    <d v="2019-11-04T00:00:00"/>
    <d v="1899-12-30T15:17:24"/>
    <n v="50"/>
    <s v="MIN"/>
    <n v="50"/>
    <n v="50"/>
    <s v="MIN"/>
    <s v="CNF  ORSP PRT  REL  TECO"/>
  </r>
  <r>
    <n v="1557896"/>
    <x v="38"/>
    <s v="0"/>
    <s v="0130"/>
    <s v="BFC-99"/>
    <s v="PP01"/>
    <s v="FINAL INSPECTION"/>
    <x v="18"/>
    <d v="2019-11-04T00:00:00"/>
    <d v="1899-12-30T15:17:27"/>
    <d v="2019-11-04T00:00:00"/>
    <d v="1899-12-30T15:17:27"/>
    <n v="10"/>
    <s v="MIN"/>
    <n v="10"/>
    <n v="10"/>
    <s v="MIN"/>
    <s v="CNF  ORSP PRT  REL  TECO"/>
  </r>
  <r>
    <n v="1557896"/>
    <x v="38"/>
    <s v="0"/>
    <s v="0140"/>
    <s v="BFC-99"/>
    <s v="PP03"/>
    <s v="FINAL INSPECTION"/>
    <x v="11"/>
    <d v="2019-11-05T00:00:00"/>
    <d v="1899-12-30T08:41:27"/>
    <d v="2019-11-05T00:00:00"/>
    <d v="1899-12-30T08:41:27"/>
    <n v="10"/>
    <s v="MIN"/>
    <n v="10"/>
    <n v="10"/>
    <s v="MIN"/>
    <s v="CNF  ORSP PRT  REL  TECO"/>
  </r>
  <r>
    <n v="1557896"/>
    <x v="38"/>
    <s v="1"/>
    <s v="0010"/>
    <s v="BFC-10"/>
    <s v="PP95"/>
    <s v="ASSEMBLY"/>
    <x v="12"/>
    <d v="2019-11-03T00:00:00"/>
    <d v="1899-12-30T08:21:51"/>
    <d v="2019-11-03T00:00:00"/>
    <d v="1899-12-30T14:50:50"/>
    <n v="329.89"/>
    <s v="MIN"/>
    <n v="329.89"/>
    <n v="1"/>
    <s v="MIN"/>
    <s v="CNF  PRT  REL  TECO"/>
  </r>
  <r>
    <n v="1557896"/>
    <x v="38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9157"/>
    <x v="39"/>
    <s v="0"/>
    <s v="0010"/>
    <s v="BFC-10"/>
    <s v="PP01"/>
    <s v="ASSEMBLY"/>
    <x v="0"/>
    <d v="2019-10-24T00:00:00"/>
    <d v="1899-12-30T10:05:11"/>
    <d v="2019-10-24T00:00:00"/>
    <d v="1899-12-30T10:13:01"/>
    <n v="7.8330000000000002"/>
    <s v="MIN"/>
    <n v="7.8330000000000002"/>
    <n v="20"/>
    <s v="MIN"/>
    <s v="CNF  PRT  REL  TECO"/>
  </r>
  <r>
    <n v="1559157"/>
    <x v="39"/>
    <s v="0"/>
    <s v="0020"/>
    <s v="BFC-90"/>
    <s v="PP01"/>
    <s v="ASSY IN PROCESS INSPECTION"/>
    <x v="1"/>
    <d v="2019-10-24T00:00:00"/>
    <d v="1899-12-30T10:32:03"/>
    <d v="2019-10-24T00:00:00"/>
    <d v="1899-12-30T10:32:03"/>
    <n v="30"/>
    <s v="MIN"/>
    <n v="30"/>
    <n v="30"/>
    <s v="MIN"/>
    <s v="CNF  ORSP PRT  REL  TECO"/>
  </r>
  <r>
    <n v="1559157"/>
    <x v="39"/>
    <s v="0"/>
    <s v="0030"/>
    <s v="BFC-10"/>
    <s v="PP01"/>
    <s v="ASSEMBLY"/>
    <x v="2"/>
    <d v="2019-10-24T00:00:00"/>
    <d v="1899-12-30T10:32:59"/>
    <d v="2019-10-27T00:00:00"/>
    <d v="1899-12-30T08:48:08"/>
    <n v="2.2789999999999999"/>
    <s v="H"/>
    <n v="136.74"/>
    <n v="200"/>
    <s v="MIN"/>
    <s v="CNF  PRT  REL  TECO"/>
  </r>
  <r>
    <n v="1559157"/>
    <x v="39"/>
    <s v="0"/>
    <s v="0040"/>
    <s v="BFC-10"/>
    <s v="PP01"/>
    <s v="ASSEMBLY"/>
    <x v="3"/>
    <d v="2019-11-03T00:00:00"/>
    <d v="1899-12-30T07:44:07"/>
    <d v="2019-11-04T00:00:00"/>
    <d v="1899-12-30T17:54:39"/>
    <n v="16.227"/>
    <s v="H"/>
    <n v="973.62"/>
    <n v="500"/>
    <s v="MIN"/>
    <s v="CNF  PRT  REL  TECO"/>
  </r>
  <r>
    <n v="1559157"/>
    <x v="39"/>
    <s v="0"/>
    <s v="0050"/>
    <s v="BFC-90"/>
    <s v="PP01"/>
    <s v="ASSY IN PROCESS INSPECTION"/>
    <x v="4"/>
    <d v="2019-11-05T00:00:00"/>
    <d v="1899-12-30T13:56:19"/>
    <d v="2019-11-05T00:00:00"/>
    <d v="1899-12-30T13:56:19"/>
    <n v="20"/>
    <s v="MIN"/>
    <n v="20"/>
    <n v="20"/>
    <s v="MIN"/>
    <s v="CNF  ORSP PRT  REL  TECO"/>
  </r>
  <r>
    <n v="1559157"/>
    <x v="39"/>
    <s v="0"/>
    <s v="0060"/>
    <s v="BFC-90"/>
    <s v="PP01"/>
    <s v="ASSY IN PROCESS INSPECTION"/>
    <x v="5"/>
    <d v="2019-11-05T00:00:00"/>
    <d v="1899-12-30T13:56:34"/>
    <d v="2019-11-05T00:00:00"/>
    <d v="1899-12-30T13:56:34"/>
    <n v="20"/>
    <s v="MIN"/>
    <n v="20"/>
    <n v="20"/>
    <s v="MIN"/>
    <s v="CNF  ORSP PRT  REL  TECO"/>
  </r>
  <r>
    <n v="1559157"/>
    <x v="39"/>
    <s v="0"/>
    <s v="0070"/>
    <s v="PFC-20"/>
    <s v="PP01"/>
    <s v="PAINT"/>
    <x v="6"/>
    <d v="2019-11-05T00:00:00"/>
    <d v="1899-12-30T14:17:56"/>
    <d v="2019-11-07T00:00:00"/>
    <d v="1899-12-30T04:29:10"/>
    <n v="5.9409999999999998"/>
    <s v="H"/>
    <n v="356.46"/>
    <n v="450"/>
    <s v="MIN"/>
    <s v="CNF  PRT  REL  TECO"/>
  </r>
  <r>
    <n v="1559157"/>
    <x v="39"/>
    <s v="0"/>
    <s v="0080"/>
    <s v="PFC-99"/>
    <s v="PP01"/>
    <s v="PAINT INSPECTION"/>
    <x v="7"/>
    <d v="2019-11-07T00:00:00"/>
    <d v="1899-12-30T08:28:14"/>
    <d v="2019-11-07T00:00:00"/>
    <d v="1899-12-30T08:28:14"/>
    <n v="20"/>
    <s v="MIN"/>
    <n v="20"/>
    <n v="20"/>
    <s v="MIN"/>
    <s v="CNF  ORSP PRT  REL  TECO"/>
  </r>
  <r>
    <n v="1559157"/>
    <x v="3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9157"/>
    <x v="39"/>
    <s v="0"/>
    <s v="0100"/>
    <s v="BFC-10"/>
    <s v="PP01"/>
    <s v="ASSEMBLY"/>
    <x v="8"/>
    <d v="2019-11-07T00:00:00"/>
    <d v="1899-12-30T10:33:25"/>
    <d v="2019-11-07T00:00:00"/>
    <d v="1899-12-30T11:33:06"/>
    <n v="59.683"/>
    <s v="MIN"/>
    <n v="59.683"/>
    <n v="40"/>
    <s v="MIN"/>
    <s v="CNF  PRT  REL  TECO"/>
  </r>
  <r>
    <n v="1559157"/>
    <x v="39"/>
    <s v="0"/>
    <s v="0110"/>
    <s v="BFC-90"/>
    <s v="PP01"/>
    <s v="ASSY IN PROCESS INSPECTION"/>
    <x v="9"/>
    <d v="2019-11-10T00:00:00"/>
    <d v="1899-12-30T15:40:12"/>
    <d v="2019-11-10T00:00:00"/>
    <d v="1899-12-30T15:40:12"/>
    <n v="20"/>
    <s v="MIN"/>
    <n v="20"/>
    <n v="20"/>
    <s v="MIN"/>
    <s v="CNF  ORSP PRT  REL  TECO"/>
  </r>
  <r>
    <n v="1559157"/>
    <x v="39"/>
    <s v="0"/>
    <s v="0120"/>
    <s v="BFC-90"/>
    <s v="PP01"/>
    <s v="ASSY IN PROCESS INSPECTION"/>
    <x v="10"/>
    <d v="2019-11-10T00:00:00"/>
    <d v="1899-12-30T15:40:21"/>
    <d v="2019-11-10T00:00:00"/>
    <d v="1899-12-30T15:40:21"/>
    <n v="50"/>
    <s v="MIN"/>
    <n v="50"/>
    <n v="50"/>
    <s v="MIN"/>
    <s v="CNF  ORSP PRT  REL  TECO"/>
  </r>
  <r>
    <n v="1559157"/>
    <x v="39"/>
    <s v="0"/>
    <s v="0130"/>
    <s v="BFC-99"/>
    <s v="PP01"/>
    <s v="FINAL INSPECTION"/>
    <x v="18"/>
    <d v="2019-11-10T00:00:00"/>
    <d v="1899-12-30T15:40:31"/>
    <d v="2019-11-10T00:00:00"/>
    <d v="1899-12-30T15:40:31"/>
    <n v="10"/>
    <s v="MIN"/>
    <n v="10"/>
    <n v="10"/>
    <s v="MIN"/>
    <s v="CNF  ORSP PRT  REL  TECO"/>
  </r>
  <r>
    <n v="1559157"/>
    <x v="39"/>
    <s v="0"/>
    <s v="0140"/>
    <s v="BFC-99"/>
    <s v="PP03"/>
    <s v="FINAL INSPECTION"/>
    <x v="11"/>
    <d v="2019-11-11T00:00:00"/>
    <d v="1899-12-30T07:48:15"/>
    <d v="2019-11-11T00:00:00"/>
    <d v="1899-12-30T07:48:15"/>
    <n v="10"/>
    <s v="MIN"/>
    <n v="10"/>
    <n v="10"/>
    <s v="MIN"/>
    <s v="CNF  ORSP PRT  REL  TECO"/>
  </r>
  <r>
    <n v="1559157"/>
    <x v="39"/>
    <s v="1"/>
    <s v="0010"/>
    <s v="BFC-10"/>
    <s v="PP95"/>
    <s v="ASSEMBLY"/>
    <x v="12"/>
    <d v="2019-11-07T00:00:00"/>
    <d v="1899-12-30T08:30:29"/>
    <d v="2019-11-07T00:00:00"/>
    <d v="1899-12-30T14:49:31"/>
    <n v="5.734"/>
    <s v="H"/>
    <n v="344.04"/>
    <n v="1"/>
    <s v="MIN"/>
    <s v="CNF  PRT  REL  TECO"/>
  </r>
  <r>
    <n v="1559157"/>
    <x v="3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9192"/>
    <x v="39"/>
    <s v="0"/>
    <s v="0010"/>
    <s v="BFC-10"/>
    <s v="PP01"/>
    <s v="ASSEMBLY"/>
    <x v="0"/>
    <d v="2019-10-24T00:00:00"/>
    <d v="1899-12-30T13:02:34"/>
    <d v="2019-10-24T00:00:00"/>
    <d v="1899-12-30T13:33:12"/>
    <n v="30.632999999999999"/>
    <s v="MIN"/>
    <n v="30.632999999999999"/>
    <n v="20"/>
    <s v="MIN"/>
    <s v="CNF  PRT  REL  TECO"/>
  </r>
  <r>
    <n v="1559192"/>
    <x v="39"/>
    <s v="0"/>
    <s v="0020"/>
    <s v="BFC-90"/>
    <s v="PP01"/>
    <s v="ASSY IN PROCESS INSPECTION"/>
    <x v="1"/>
    <d v="2019-10-24T00:00:00"/>
    <d v="1899-12-30T14:12:33"/>
    <d v="2019-10-24T00:00:00"/>
    <d v="1899-12-30T14:12:33"/>
    <n v="30"/>
    <s v="MIN"/>
    <n v="30"/>
    <n v="30"/>
    <s v="MIN"/>
    <s v="CNF  ORSP PRT  REL  TECO"/>
  </r>
  <r>
    <n v="1559192"/>
    <x v="39"/>
    <s v="0"/>
    <s v="0030"/>
    <s v="BFC-10"/>
    <s v="PP01"/>
    <s v="ASSEMBLY"/>
    <x v="2"/>
    <d v="2019-10-24T00:00:00"/>
    <d v="1899-12-30T14:12:58"/>
    <d v="2019-10-27T00:00:00"/>
    <d v="1899-12-30T11:10:06"/>
    <n v="166.733"/>
    <s v="MIN"/>
    <n v="166.733"/>
    <n v="200"/>
    <s v="MIN"/>
    <s v="CNF  PRT  REL  TECO"/>
  </r>
  <r>
    <n v="1559192"/>
    <x v="39"/>
    <s v="0"/>
    <s v="0040"/>
    <s v="BFC-10"/>
    <s v="PP01"/>
    <s v="ASSEMBLY"/>
    <x v="3"/>
    <d v="2019-11-03T00:00:00"/>
    <d v="1899-12-30T09:19:54"/>
    <d v="2019-11-05T00:00:00"/>
    <d v="1899-12-30T12:19:17"/>
    <n v="7.9450000000000003"/>
    <s v="H"/>
    <n v="476.70000000000005"/>
    <n v="500"/>
    <s v="MIN"/>
    <s v="CNF  PRT  REL  TECO"/>
  </r>
  <r>
    <n v="1559192"/>
    <x v="39"/>
    <s v="0"/>
    <s v="0050"/>
    <s v="BFC-90"/>
    <s v="PP01"/>
    <s v="ASSY IN PROCESS INSPECTION"/>
    <x v="4"/>
    <d v="2019-11-05T00:00:00"/>
    <d v="1899-12-30T15:13:43"/>
    <d v="2019-11-05T00:00:00"/>
    <d v="1899-12-30T15:13:43"/>
    <n v="20"/>
    <s v="MIN"/>
    <n v="20"/>
    <n v="20"/>
    <s v="MIN"/>
    <s v="CNF  ORSP PRT  REL  TECO"/>
  </r>
  <r>
    <n v="1559192"/>
    <x v="39"/>
    <s v="0"/>
    <s v="0060"/>
    <s v="BFC-90"/>
    <s v="PP01"/>
    <s v="ASSY IN PROCESS INSPECTION"/>
    <x v="5"/>
    <d v="2019-11-05T00:00:00"/>
    <d v="1899-12-30T15:13:58"/>
    <d v="2019-11-05T00:00:00"/>
    <d v="1899-12-30T15:13:58"/>
    <n v="20"/>
    <s v="MIN"/>
    <n v="20"/>
    <n v="20"/>
    <s v="MIN"/>
    <s v="CNF  ORSP PRT  REL  TECO"/>
  </r>
  <r>
    <n v="1559192"/>
    <x v="39"/>
    <s v="0"/>
    <s v="0070"/>
    <s v="PFC-20"/>
    <s v="PP01"/>
    <s v="PAINT"/>
    <x v="6"/>
    <d v="2019-11-05T00:00:00"/>
    <d v="1899-12-30T16:08:23"/>
    <d v="2019-11-07T00:00:00"/>
    <d v="1899-12-30T04:25:02"/>
    <n v="7.444"/>
    <s v="H"/>
    <n v="446.64"/>
    <n v="450"/>
    <s v="MIN"/>
    <s v="CNF  PRT  REL  TECO"/>
  </r>
  <r>
    <n v="1559192"/>
    <x v="39"/>
    <s v="0"/>
    <s v="0080"/>
    <s v="PFC-99"/>
    <s v="PP01"/>
    <s v="PAINT INSPECTION"/>
    <x v="7"/>
    <d v="2019-11-07T00:00:00"/>
    <d v="1899-12-30T08:28:45"/>
    <d v="2019-11-07T00:00:00"/>
    <d v="1899-12-30T08:28:45"/>
    <n v="20"/>
    <s v="MIN"/>
    <n v="20"/>
    <n v="20"/>
    <s v="MIN"/>
    <s v="CNF  ORSP PRT  REL  TECO"/>
  </r>
  <r>
    <n v="1559192"/>
    <x v="3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9192"/>
    <x v="39"/>
    <s v="0"/>
    <s v="0100"/>
    <s v="BFC-10"/>
    <s v="PP01"/>
    <s v="ASSEMBLY"/>
    <x v="8"/>
    <d v="2019-11-07T00:00:00"/>
    <d v="1899-12-30T11:33:24"/>
    <d v="2019-11-07T00:00:00"/>
    <d v="1899-12-30T12:17:51"/>
    <n v="44.45"/>
    <s v="MIN"/>
    <n v="44.45"/>
    <n v="40"/>
    <s v="MIN"/>
    <s v="CNF  PRT  REL  TECO"/>
  </r>
  <r>
    <n v="1559192"/>
    <x v="39"/>
    <s v="0"/>
    <s v="0110"/>
    <s v="BFC-90"/>
    <s v="PP01"/>
    <s v="ASSY IN PROCESS INSPECTION"/>
    <x v="9"/>
    <d v="2019-11-10T00:00:00"/>
    <d v="1899-12-30T15:40:47"/>
    <d v="2019-11-10T00:00:00"/>
    <d v="1899-12-30T15:40:47"/>
    <n v="20"/>
    <s v="MIN"/>
    <n v="20"/>
    <n v="20"/>
    <s v="MIN"/>
    <s v="CNF  ORSP PRT  REL  TECO"/>
  </r>
  <r>
    <n v="1559192"/>
    <x v="39"/>
    <s v="0"/>
    <s v="0120"/>
    <s v="BFC-90"/>
    <s v="PP01"/>
    <s v="ASSY IN PROCESS INSPECTION"/>
    <x v="10"/>
    <d v="2019-11-10T00:00:00"/>
    <d v="1899-12-30T15:40:51"/>
    <d v="2019-11-10T00:00:00"/>
    <d v="1899-12-30T15:40:51"/>
    <n v="50"/>
    <s v="MIN"/>
    <n v="50"/>
    <n v="50"/>
    <s v="MIN"/>
    <s v="CNF  ORSP PRT  REL  TECO"/>
  </r>
  <r>
    <n v="1559192"/>
    <x v="39"/>
    <s v="0"/>
    <s v="0130"/>
    <s v="BFC-99"/>
    <s v="PP01"/>
    <s v="FINAL INSPECTION"/>
    <x v="18"/>
    <d v="2019-11-10T00:00:00"/>
    <d v="1899-12-30T15:40:54"/>
    <d v="2019-11-10T00:00:00"/>
    <d v="1899-12-30T15:40:54"/>
    <n v="10"/>
    <s v="MIN"/>
    <n v="10"/>
    <n v="10"/>
    <s v="MIN"/>
    <s v="CNF  ORSP PRT  REL  TECO"/>
  </r>
  <r>
    <n v="1559192"/>
    <x v="39"/>
    <s v="0"/>
    <s v="0140"/>
    <s v="BFC-99"/>
    <s v="PP03"/>
    <s v="FINAL INSPECTION"/>
    <x v="11"/>
    <d v="2019-11-11T00:00:00"/>
    <d v="1899-12-30T07:53:22"/>
    <d v="2019-11-11T00:00:00"/>
    <d v="1899-12-30T07:53:22"/>
    <n v="10"/>
    <s v="MIN"/>
    <n v="10"/>
    <n v="10"/>
    <s v="MIN"/>
    <s v="CNF  ORSP PRT  REL  TECO"/>
  </r>
  <r>
    <n v="1559192"/>
    <x v="39"/>
    <s v="1"/>
    <s v="0010"/>
    <s v="BFC-10"/>
    <s v="PP95"/>
    <s v="ASSEMBLY"/>
    <x v="12"/>
    <d v="2019-11-03T00:00:00"/>
    <d v="1899-12-30T07:43:07"/>
    <d v="2019-11-05T00:00:00"/>
    <d v="1899-12-30T11:35:07"/>
    <n v="1125.49"/>
    <s v="MIN"/>
    <n v="1125.49"/>
    <n v="1"/>
    <s v="MIN"/>
    <s v="CNF  PRT  REL  TECO"/>
  </r>
  <r>
    <n v="1559192"/>
    <x v="3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9196"/>
    <x v="39"/>
    <s v="0"/>
    <s v="0010"/>
    <s v="BFC-10"/>
    <s v="PP01"/>
    <s v="ASSEMBLY"/>
    <x v="0"/>
    <d v="2019-10-24T00:00:00"/>
    <d v="1899-12-30T13:40:47"/>
    <d v="2019-10-24T00:00:00"/>
    <d v="1899-12-30T13:43:19"/>
    <n v="2.5329999999999999"/>
    <s v="MIN"/>
    <n v="2.5329999999999999"/>
    <n v="20"/>
    <s v="MIN"/>
    <s v="CNF  PRT  REL  TECO"/>
  </r>
  <r>
    <n v="1559196"/>
    <x v="39"/>
    <s v="0"/>
    <s v="0020"/>
    <s v="BFC-90"/>
    <s v="PP01"/>
    <s v="ASSY IN PROCESS INSPECTION"/>
    <x v="1"/>
    <d v="2019-10-24T00:00:00"/>
    <d v="1899-12-30T14:58:56"/>
    <d v="2019-10-24T00:00:00"/>
    <d v="1899-12-30T14:58:56"/>
    <n v="30"/>
    <s v="MIN"/>
    <n v="30"/>
    <n v="30"/>
    <s v="MIN"/>
    <s v="CNF  ORSP PRT  REL  TECO"/>
  </r>
  <r>
    <n v="1559196"/>
    <x v="39"/>
    <s v="0"/>
    <s v="0030"/>
    <s v="BFC-10"/>
    <s v="PP01"/>
    <s v="ASSEMBLY"/>
    <x v="2"/>
    <d v="2019-10-24T00:00:00"/>
    <d v="1899-12-30T14:59:17"/>
    <d v="2019-10-27T00:00:00"/>
    <d v="1899-12-30T09:02:26"/>
    <n v="126.10299999999999"/>
    <s v="MIN"/>
    <n v="126.10299999999999"/>
    <n v="200"/>
    <s v="MIN"/>
    <s v="CNF  PRT  REL  TECO"/>
  </r>
  <r>
    <n v="1559196"/>
    <x v="39"/>
    <s v="0"/>
    <s v="0040"/>
    <s v="BFC-10"/>
    <s v="PP01"/>
    <s v="ASSEMBLY"/>
    <x v="3"/>
    <d v="2019-11-03T00:00:00"/>
    <d v="1899-12-30T07:54:41"/>
    <d v="2019-11-05T00:00:00"/>
    <d v="1899-12-30T17:20:52"/>
    <n v="9.3889999999999993"/>
    <s v="H"/>
    <n v="563.33999999999992"/>
    <n v="500"/>
    <s v="MIN"/>
    <s v="CNF  PRT  REL  TECO"/>
  </r>
  <r>
    <n v="1559196"/>
    <x v="39"/>
    <s v="0"/>
    <s v="0050"/>
    <s v="BFC-90"/>
    <s v="PP01"/>
    <s v="ASSY IN PROCESS INSPECTION"/>
    <x v="4"/>
    <d v="2019-11-06T00:00:00"/>
    <d v="1899-12-30T12:05:40"/>
    <d v="2019-11-06T00:00:00"/>
    <d v="1899-12-30T12:05:40"/>
    <n v="20"/>
    <s v="MIN"/>
    <n v="20"/>
    <n v="20"/>
    <s v="MIN"/>
    <s v="CNF  ORSP PRT  REL  TECO"/>
  </r>
  <r>
    <n v="1559196"/>
    <x v="39"/>
    <s v="0"/>
    <s v="0060"/>
    <s v="BFC-90"/>
    <s v="PP01"/>
    <s v="ASSY IN PROCESS INSPECTION"/>
    <x v="5"/>
    <d v="2019-11-06T00:00:00"/>
    <d v="1899-12-30T12:06:00"/>
    <d v="2019-11-06T00:00:00"/>
    <d v="1899-12-30T12:06:00"/>
    <n v="20"/>
    <s v="MIN"/>
    <n v="20"/>
    <n v="20"/>
    <s v="MIN"/>
    <s v="CNF  ORSP PRT  REL  TECO"/>
  </r>
  <r>
    <n v="1559196"/>
    <x v="39"/>
    <s v="0"/>
    <s v="0070"/>
    <s v="PFC-20"/>
    <s v="PP01"/>
    <s v="PAINT"/>
    <x v="6"/>
    <d v="2019-11-07T00:00:00"/>
    <d v="1899-12-30T00:34:52"/>
    <d v="2019-11-07T00:00:00"/>
    <d v="1899-12-30T11:32:32"/>
    <n v="2.556"/>
    <s v="H"/>
    <n v="153.36000000000001"/>
    <n v="450"/>
    <s v="MIN"/>
    <s v="CNF  PRT  REL  TECO"/>
  </r>
  <r>
    <n v="1559196"/>
    <x v="39"/>
    <s v="0"/>
    <s v="0080"/>
    <s v="PFC-99"/>
    <s v="PP01"/>
    <s v="PAINT INSPECTION"/>
    <x v="7"/>
    <d v="2019-11-07T00:00:00"/>
    <d v="1899-12-30T14:18:07"/>
    <d v="2019-11-07T00:00:00"/>
    <d v="1899-12-30T14:18:07"/>
    <n v="20"/>
    <s v="MIN"/>
    <n v="20"/>
    <n v="20"/>
    <s v="MIN"/>
    <s v="CNF  ORSP PRT  REL  TECO"/>
  </r>
  <r>
    <n v="1559196"/>
    <x v="3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9196"/>
    <x v="39"/>
    <s v="0"/>
    <s v="0100"/>
    <s v="BFC-10"/>
    <s v="PP01"/>
    <s v="ASSEMBLY"/>
    <x v="8"/>
    <d v="2019-11-07T00:00:00"/>
    <d v="1899-12-30T14:30:46"/>
    <d v="2019-11-07T00:00:00"/>
    <d v="1899-12-30T15:52:45"/>
    <n v="1.3660000000000001"/>
    <s v="H"/>
    <n v="81.960000000000008"/>
    <n v="40"/>
    <s v="MIN"/>
    <s v="CNF  PRT  REL  TECO"/>
  </r>
  <r>
    <n v="1559196"/>
    <x v="39"/>
    <s v="0"/>
    <s v="0110"/>
    <s v="BFC-90"/>
    <s v="PP01"/>
    <s v="ASSY IN PROCESS INSPECTION"/>
    <x v="9"/>
    <d v="2019-11-10T00:00:00"/>
    <d v="1899-12-30T16:07:32"/>
    <d v="2019-11-10T00:00:00"/>
    <d v="1899-12-30T16:07:32"/>
    <n v="20"/>
    <s v="MIN"/>
    <n v="20"/>
    <n v="20"/>
    <s v="MIN"/>
    <s v="CNF  ORSP PRT  REL  TECO"/>
  </r>
  <r>
    <n v="1559196"/>
    <x v="39"/>
    <s v="0"/>
    <s v="0120"/>
    <s v="BFC-90"/>
    <s v="PP01"/>
    <s v="ASSY IN PROCESS INSPECTION"/>
    <x v="10"/>
    <d v="2019-11-10T00:00:00"/>
    <d v="1899-12-30T16:07:36"/>
    <d v="2019-11-10T00:00:00"/>
    <d v="1899-12-30T16:07:36"/>
    <n v="50"/>
    <s v="MIN"/>
    <n v="50"/>
    <n v="50"/>
    <s v="MIN"/>
    <s v="CNF  ORSP PRT  REL  TECO"/>
  </r>
  <r>
    <n v="1559196"/>
    <x v="39"/>
    <s v="0"/>
    <s v="0140"/>
    <s v="BFC-99"/>
    <s v="PP03"/>
    <s v="FINAL INSPECTION"/>
    <x v="11"/>
    <d v="2019-11-11T00:00:00"/>
    <d v="1899-12-30T07:53:35"/>
    <d v="2019-11-11T00:00:00"/>
    <d v="1899-12-30T07:53:35"/>
    <n v="10"/>
    <s v="MIN"/>
    <n v="10"/>
    <n v="10"/>
    <s v="MIN"/>
    <s v="CNF  ORSP PRT  REL  TECO"/>
  </r>
  <r>
    <n v="1559196"/>
    <x v="39"/>
    <s v="1"/>
    <s v="0010"/>
    <s v="BFC-10"/>
    <s v="PP95"/>
    <s v="ASSEMBLY"/>
    <x v="12"/>
    <d v="2019-11-03T00:00:00"/>
    <d v="1899-12-30T16:43:04"/>
    <d v="2019-11-05T00:00:00"/>
    <d v="1899-12-30T17:45:35"/>
    <n v="18.425999999999998"/>
    <s v="H"/>
    <n v="1105.56"/>
    <n v="1"/>
    <s v="MIN"/>
    <s v="CNF  PRT  REL  TECO"/>
  </r>
  <r>
    <n v="1559196"/>
    <x v="3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9197"/>
    <x v="39"/>
    <s v="0"/>
    <s v="0010"/>
    <s v="BFC-10"/>
    <s v="PP01"/>
    <s v="ASSEMBLY"/>
    <x v="0"/>
    <d v="2019-10-27T00:00:00"/>
    <d v="1899-12-30T10:27:05"/>
    <d v="2019-10-27T00:00:00"/>
    <d v="1899-12-30T10:40:25"/>
    <n v="13.333"/>
    <s v="MIN"/>
    <n v="13.333"/>
    <n v="20"/>
    <s v="MIN"/>
    <s v="CNF  PRT  REL  TECO"/>
  </r>
  <r>
    <n v="1559197"/>
    <x v="39"/>
    <s v="0"/>
    <s v="0020"/>
    <s v="BFC-90"/>
    <s v="PP01"/>
    <s v="ASSY IN PROCESS INSPECTION"/>
    <x v="1"/>
    <d v="2019-10-27T00:00:00"/>
    <d v="1899-12-30T11:01:45"/>
    <d v="2019-10-27T00:00:00"/>
    <d v="1899-12-30T11:01:45"/>
    <n v="30"/>
    <s v="MIN"/>
    <n v="30"/>
    <n v="30"/>
    <s v="MIN"/>
    <s v="CNF  ORSP PRT  REL  TECO"/>
  </r>
  <r>
    <n v="1559197"/>
    <x v="39"/>
    <s v="0"/>
    <s v="0030"/>
    <s v="BFC-10"/>
    <s v="PP01"/>
    <s v="ASSEMBLY"/>
    <x v="2"/>
    <d v="2019-10-27T00:00:00"/>
    <d v="1899-12-30T11:02:36"/>
    <d v="2019-10-28T00:00:00"/>
    <d v="1899-12-30T11:45:30"/>
    <n v="2.5089999999999999"/>
    <s v="H"/>
    <n v="150.54"/>
    <n v="200"/>
    <s v="MIN"/>
    <s v="CNF  PRT  REL  TECO"/>
  </r>
  <r>
    <n v="1559197"/>
    <x v="39"/>
    <s v="0"/>
    <s v="0040"/>
    <s v="BFC-10"/>
    <s v="PP01"/>
    <s v="ASSEMBLY"/>
    <x v="3"/>
    <d v="2019-10-30T00:00:00"/>
    <d v="1899-12-30T08:25:27"/>
    <d v="2019-11-04T00:00:00"/>
    <d v="1899-12-30T11:26:09"/>
    <n v="1243.24"/>
    <s v="MIN"/>
    <n v="1243.24"/>
    <n v="500"/>
    <s v="MIN"/>
    <s v="CNF  PRT  REL  TECO"/>
  </r>
  <r>
    <n v="1559197"/>
    <x v="39"/>
    <s v="0"/>
    <s v="0050"/>
    <s v="BFC-90"/>
    <s v="PP01"/>
    <s v="ASSY IN PROCESS INSPECTION"/>
    <x v="4"/>
    <d v="2019-11-04T00:00:00"/>
    <d v="1899-12-30T15:44:29"/>
    <d v="2019-11-04T00:00:00"/>
    <d v="1899-12-30T15:44:29"/>
    <n v="20"/>
    <s v="MIN"/>
    <n v="20"/>
    <n v="20"/>
    <s v="MIN"/>
    <s v="CNF  ORSP PRT  REL  TECO"/>
  </r>
  <r>
    <n v="1559197"/>
    <x v="39"/>
    <s v="0"/>
    <s v="0060"/>
    <s v="BFC-90"/>
    <s v="PP01"/>
    <s v="ASSY IN PROCESS INSPECTION"/>
    <x v="5"/>
    <d v="2019-11-04T00:00:00"/>
    <d v="1899-12-30T15:44:53"/>
    <d v="2019-11-04T00:00:00"/>
    <d v="1899-12-30T15:44:53"/>
    <n v="20"/>
    <s v="MIN"/>
    <n v="20"/>
    <n v="20"/>
    <s v="MIN"/>
    <s v="CNF  ORSP PRT  REL  TECO"/>
  </r>
  <r>
    <n v="1559197"/>
    <x v="39"/>
    <s v="0"/>
    <s v="0070"/>
    <s v="PFC-20"/>
    <s v="PP01"/>
    <s v="PAINT"/>
    <x v="6"/>
    <d v="2019-11-04T00:00:00"/>
    <d v="1899-12-30T17:15:41"/>
    <d v="2019-11-05T00:00:00"/>
    <d v="1899-12-30T21:59:13"/>
    <n v="295.95"/>
    <s v="MIN"/>
    <n v="295.95"/>
    <n v="450"/>
    <s v="MIN"/>
    <s v="CNF  PRT  REL  TECO"/>
  </r>
  <r>
    <n v="1559197"/>
    <x v="39"/>
    <s v="0"/>
    <s v="0080"/>
    <s v="PFC-99"/>
    <s v="PP01"/>
    <s v="PAINT INSPECTION"/>
    <x v="7"/>
    <d v="2019-11-06T00:00:00"/>
    <d v="1899-12-30T09:05:58"/>
    <d v="2019-11-06T00:00:00"/>
    <d v="1899-12-30T09:05:58"/>
    <n v="20"/>
    <s v="MIN"/>
    <n v="20"/>
    <n v="20"/>
    <s v="MIN"/>
    <s v="CNF  ORSP PRT  REL  TECO"/>
  </r>
  <r>
    <n v="1559197"/>
    <x v="3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9197"/>
    <x v="39"/>
    <s v="0"/>
    <s v="0100"/>
    <s v="BFC-10"/>
    <s v="PP01"/>
    <s v="ASSEMBLY"/>
    <x v="8"/>
    <d v="2019-11-06T00:00:00"/>
    <d v="1899-12-30T15:25:56"/>
    <d v="2019-11-06T00:00:00"/>
    <d v="1899-12-30T16:26:28"/>
    <n v="1.0089999999999999"/>
    <s v="H"/>
    <n v="60.539999999999992"/>
    <n v="40"/>
    <s v="MIN"/>
    <s v="CNF  PRT  REL  TECO"/>
  </r>
  <r>
    <n v="1559197"/>
    <x v="39"/>
    <s v="0"/>
    <s v="0110"/>
    <s v="BFC-90"/>
    <s v="PP01"/>
    <s v="ASSY IN PROCESS INSPECTION"/>
    <x v="9"/>
    <d v="2019-11-10T00:00:00"/>
    <d v="1899-12-30T15:41:09"/>
    <d v="2019-11-10T00:00:00"/>
    <d v="1899-12-30T15:41:09"/>
    <n v="20"/>
    <s v="MIN"/>
    <n v="20"/>
    <n v="20"/>
    <s v="MIN"/>
    <s v="CNF  ORSP PRT  REL  TECO"/>
  </r>
  <r>
    <n v="1559197"/>
    <x v="39"/>
    <s v="0"/>
    <s v="0120"/>
    <s v="BFC-90"/>
    <s v="PP01"/>
    <s v="ASSY IN PROCESS INSPECTION"/>
    <x v="10"/>
    <d v="2019-11-10T00:00:00"/>
    <d v="1899-12-30T15:41:13"/>
    <d v="2019-11-10T00:00:00"/>
    <d v="1899-12-30T15:41:13"/>
    <n v="50"/>
    <s v="MIN"/>
    <n v="50"/>
    <n v="50"/>
    <s v="MIN"/>
    <s v="CNF  ORSP PRT  REL  TECO"/>
  </r>
  <r>
    <n v="1559197"/>
    <x v="39"/>
    <s v="0"/>
    <s v="0130"/>
    <s v="BFC-99"/>
    <s v="PP01"/>
    <s v="FINAL INSPECTION"/>
    <x v="18"/>
    <d v="2019-11-10T00:00:00"/>
    <d v="1899-12-30T15:41:16"/>
    <d v="2019-11-10T00:00:00"/>
    <d v="1899-12-30T15:41:16"/>
    <n v="10"/>
    <s v="MIN"/>
    <n v="10"/>
    <n v="10"/>
    <s v="MIN"/>
    <s v="CNF  ORSP PRT  REL  TECO"/>
  </r>
  <r>
    <n v="1559197"/>
    <x v="39"/>
    <s v="0"/>
    <s v="0140"/>
    <s v="BFC-99"/>
    <s v="PP03"/>
    <s v="FINAL INSPECTION"/>
    <x v="11"/>
    <d v="2019-11-11T00:00:00"/>
    <d v="1899-12-30T07:48:30"/>
    <d v="2019-11-11T00:00:00"/>
    <d v="1899-12-30T07:48:30"/>
    <n v="10"/>
    <s v="MIN"/>
    <n v="10"/>
    <n v="10"/>
    <s v="MIN"/>
    <s v="CNF  ORSP PRT  REL  TECO"/>
  </r>
  <r>
    <n v="1559197"/>
    <x v="39"/>
    <s v="1"/>
    <s v="0010"/>
    <s v="BFC-10"/>
    <s v="PP95"/>
    <s v="ASSEMBLY"/>
    <x v="12"/>
    <d v="2019-11-06T00:00:00"/>
    <d v="1899-12-30T10:52:33"/>
    <d v="2019-11-06T00:00:00"/>
    <d v="1899-12-30T14:42:39"/>
    <n v="3.1549999999999998"/>
    <s v="H"/>
    <n v="189.29999999999998"/>
    <n v="1"/>
    <s v="MIN"/>
    <s v="CNF  PRT  REL  TECO"/>
  </r>
  <r>
    <n v="1559197"/>
    <x v="3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9423"/>
    <x v="39"/>
    <s v="0"/>
    <s v="0010"/>
    <s v="BFC-10"/>
    <s v="PP01"/>
    <s v="ASSEMBLY"/>
    <x v="0"/>
    <d v="2019-10-27T00:00:00"/>
    <d v="1899-12-30T11:26:11"/>
    <d v="2019-10-27T00:00:00"/>
    <d v="1899-12-30T11:41:21"/>
    <n v="15.167"/>
    <s v="MIN"/>
    <n v="15.167"/>
    <n v="20"/>
    <s v="MIN"/>
    <s v="CNF  PRT  REL  TECO"/>
  </r>
  <r>
    <n v="1559423"/>
    <x v="39"/>
    <s v="0"/>
    <s v="0020"/>
    <s v="BFC-90"/>
    <s v="PP01"/>
    <s v="ASSY IN PROCESS INSPECTION"/>
    <x v="1"/>
    <d v="2019-10-27T00:00:00"/>
    <d v="1899-12-30T11:52:35"/>
    <d v="2019-10-27T00:00:00"/>
    <d v="1899-12-30T11:52:35"/>
    <n v="30"/>
    <s v="MIN"/>
    <n v="30"/>
    <n v="30"/>
    <s v="MIN"/>
    <s v="CNF  ORSP PRT  REL  TECO"/>
  </r>
  <r>
    <n v="1559423"/>
    <x v="39"/>
    <s v="0"/>
    <s v="0030"/>
    <s v="BFC-10"/>
    <s v="PP01"/>
    <s v="ASSEMBLY"/>
    <x v="2"/>
    <d v="2019-10-27T00:00:00"/>
    <d v="1899-12-30T12:30:27"/>
    <d v="2019-10-28T00:00:00"/>
    <d v="1899-12-30T09:08:07"/>
    <n v="202.63"/>
    <s v="MIN"/>
    <n v="202.63"/>
    <n v="200"/>
    <s v="MIN"/>
    <s v="CNF  PRT  REL  TECO"/>
  </r>
  <r>
    <n v="1559423"/>
    <x v="39"/>
    <s v="0"/>
    <s v="0040"/>
    <s v="BFC-10"/>
    <s v="PP01"/>
    <s v="ASSEMBLY"/>
    <x v="3"/>
    <d v="2019-11-05T00:00:00"/>
    <d v="1899-12-30T08:32:54"/>
    <d v="2019-11-05T00:00:00"/>
    <d v="1899-12-30T13:56:42"/>
    <n v="167.46"/>
    <s v="MIN"/>
    <n v="167.46"/>
    <n v="500"/>
    <s v="MIN"/>
    <s v="CNF  PRT  REL  TECO"/>
  </r>
  <r>
    <n v="1559423"/>
    <x v="39"/>
    <s v="0"/>
    <s v="0050"/>
    <s v="BFC-90"/>
    <s v="PP01"/>
    <s v="ASSY IN PROCESS INSPECTION"/>
    <x v="4"/>
    <d v="2019-11-05T00:00:00"/>
    <d v="1899-12-30T14:15:05"/>
    <d v="2019-11-05T00:00:00"/>
    <d v="1899-12-30T14:15:05"/>
    <n v="20"/>
    <s v="MIN"/>
    <n v="20"/>
    <n v="20"/>
    <s v="MIN"/>
    <s v="CNF  ORSP PRT  REL  TECO"/>
  </r>
  <r>
    <n v="1559423"/>
    <x v="39"/>
    <s v="0"/>
    <s v="0060"/>
    <s v="BFC-90"/>
    <s v="PP01"/>
    <s v="ASSY IN PROCESS INSPECTION"/>
    <x v="5"/>
    <d v="2019-11-05T00:00:00"/>
    <d v="1899-12-30T14:15:26"/>
    <d v="2019-11-05T00:00:00"/>
    <d v="1899-12-30T14:15:26"/>
    <n v="20"/>
    <s v="MIN"/>
    <n v="20"/>
    <n v="20"/>
    <s v="MIN"/>
    <s v="CNF  ORSP PRT  REL  TECO"/>
  </r>
  <r>
    <n v="1559423"/>
    <x v="39"/>
    <s v="0"/>
    <s v="0070"/>
    <s v="PFC-20"/>
    <s v="PP01"/>
    <s v="PAINT"/>
    <x v="6"/>
    <d v="2019-11-05T00:00:00"/>
    <d v="1899-12-30T14:19:45"/>
    <d v="2019-11-07T00:00:00"/>
    <d v="1899-12-30T04:18:20"/>
    <n v="7.1360000000000001"/>
    <s v="H"/>
    <n v="428.16"/>
    <n v="450"/>
    <s v="MIN"/>
    <s v="CNF  PRT  REL  TECO"/>
  </r>
  <r>
    <n v="1559423"/>
    <x v="39"/>
    <s v="0"/>
    <s v="0080"/>
    <s v="PFC-99"/>
    <s v="PP01"/>
    <s v="PAINT INSPECTION"/>
    <x v="7"/>
    <d v="2019-11-07T00:00:00"/>
    <d v="1899-12-30T08:29:15"/>
    <d v="2019-11-07T00:00:00"/>
    <d v="1899-12-30T08:29:15"/>
    <n v="20"/>
    <s v="MIN"/>
    <n v="20"/>
    <n v="20"/>
    <s v="MIN"/>
    <s v="CNF  ORSP PRT  REL  TECO"/>
  </r>
  <r>
    <n v="1559423"/>
    <x v="3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9423"/>
    <x v="39"/>
    <s v="0"/>
    <s v="0100"/>
    <s v="BFC-10"/>
    <s v="PP01"/>
    <s v="ASSEMBLY"/>
    <x v="8"/>
    <d v="2019-11-07T00:00:00"/>
    <d v="1899-12-30T09:37:24"/>
    <d v="2019-11-07T00:00:00"/>
    <d v="1899-12-30T10:33:08"/>
    <n v="55.732999999999997"/>
    <s v="MIN"/>
    <n v="55.732999999999997"/>
    <n v="40"/>
    <s v="MIN"/>
    <s v="CNF  PRT  REL  TECO"/>
  </r>
  <r>
    <n v="1559423"/>
    <x v="39"/>
    <s v="0"/>
    <s v="0110"/>
    <s v="BFC-90"/>
    <s v="PP01"/>
    <s v="ASSY IN PROCESS INSPECTION"/>
    <x v="9"/>
    <d v="2019-11-10T00:00:00"/>
    <d v="1899-12-30T15:49:41"/>
    <d v="2019-11-10T00:00:00"/>
    <d v="1899-12-30T15:49:41"/>
    <n v="20"/>
    <s v="MIN"/>
    <n v="20"/>
    <n v="20"/>
    <s v="MIN"/>
    <s v="CNF  ORSP PRT  REL  TECO"/>
  </r>
  <r>
    <n v="1559423"/>
    <x v="39"/>
    <s v="0"/>
    <s v="0120"/>
    <s v="BFC-90"/>
    <s v="PP01"/>
    <s v="ASSY IN PROCESS INSPECTION"/>
    <x v="10"/>
    <d v="2019-11-10T00:00:00"/>
    <d v="1899-12-30T15:49:45"/>
    <d v="2019-11-10T00:00:00"/>
    <d v="1899-12-30T15:49:45"/>
    <n v="50"/>
    <s v="MIN"/>
    <n v="50"/>
    <n v="50"/>
    <s v="MIN"/>
    <s v="CNF  ORSP PRT  REL  TECO"/>
  </r>
  <r>
    <n v="1559423"/>
    <x v="39"/>
    <s v="0"/>
    <s v="0130"/>
    <s v="BFC-99"/>
    <s v="PP01"/>
    <s v="FINAL INSPECTION"/>
    <x v="18"/>
    <d v="2019-11-10T00:00:00"/>
    <d v="1899-12-30T15:49:47"/>
    <d v="2019-11-10T00:00:00"/>
    <d v="1899-12-30T15:49:47"/>
    <n v="10"/>
    <s v="MIN"/>
    <n v="10"/>
    <n v="10"/>
    <s v="MIN"/>
    <s v="CNF  ORSP PRT  REL  TECO"/>
  </r>
  <r>
    <n v="1559423"/>
    <x v="39"/>
    <s v="0"/>
    <s v="0140"/>
    <s v="BFC-99"/>
    <s v="PP03"/>
    <s v="FINAL INSPECTION"/>
    <x v="11"/>
    <d v="2019-11-11T00:00:00"/>
    <d v="1899-12-30T07:48:45"/>
    <d v="2019-11-11T00:00:00"/>
    <d v="1899-12-30T07:48:45"/>
    <n v="10"/>
    <s v="MIN"/>
    <n v="10"/>
    <n v="10"/>
    <s v="MIN"/>
    <s v="CNF  ORSP PRT  REL  TECO"/>
  </r>
  <r>
    <n v="1559423"/>
    <x v="39"/>
    <s v="1"/>
    <s v="0010"/>
    <s v="BFC-10"/>
    <s v="PP95"/>
    <s v="ASSEMBLY"/>
    <x v="12"/>
    <d v="2019-11-03T00:00:00"/>
    <d v="1899-12-30T08:02:20"/>
    <d v="2019-11-10T00:00:00"/>
    <d v="1899-12-30T12:40:52"/>
    <n v="2082.605"/>
    <s v="MIN"/>
    <n v="2082.605"/>
    <n v="1"/>
    <s v="MIN"/>
    <s v="CNF  PRT  REL  TECO"/>
  </r>
  <r>
    <n v="1559423"/>
    <x v="3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  <r>
    <n v="1559424"/>
    <x v="39"/>
    <s v="0"/>
    <s v="0010"/>
    <s v="BFC-10"/>
    <s v="PP01"/>
    <s v="ASSEMBLY"/>
    <x v="19"/>
    <d v="2019-10-27T00:00:00"/>
    <d v="1899-12-30T10:26:31"/>
    <d v="2019-10-27T00:00:00"/>
    <d v="1899-12-30T10:40:07"/>
    <n v="13.6"/>
    <s v="MIN"/>
    <n v="13.6"/>
    <n v="20"/>
    <s v="MIN"/>
    <s v="CNF  PRT  REL  TECO"/>
  </r>
  <r>
    <n v="1559424"/>
    <x v="39"/>
    <s v="0"/>
    <s v="0020"/>
    <s v="BFC-90"/>
    <s v="PP01"/>
    <s v="ASSY IN PROCESS INSPECTION"/>
    <x v="1"/>
    <d v="2019-10-27T00:00:00"/>
    <d v="1899-12-30T11:01:22"/>
    <d v="2019-10-27T00:00:00"/>
    <d v="1899-12-30T11:01:22"/>
    <n v="30"/>
    <s v="MIN"/>
    <n v="30"/>
    <n v="30"/>
    <s v="MIN"/>
    <s v="CNF  ORSP PRT  REL  TECO"/>
  </r>
  <r>
    <n v="1559424"/>
    <x v="39"/>
    <s v="0"/>
    <s v="0030"/>
    <s v="BFC-10"/>
    <s v="PP01"/>
    <s v="ASSEMBLY"/>
    <x v="2"/>
    <d v="2019-10-27T00:00:00"/>
    <d v="1899-12-30T11:03:17"/>
    <d v="2019-10-28T00:00:00"/>
    <d v="1899-12-30T10:38:59"/>
    <n v="2.4390000000000001"/>
    <s v="H"/>
    <n v="146.34"/>
    <n v="200"/>
    <s v="MIN"/>
    <s v="CNF  PRT  REL  TECO"/>
  </r>
  <r>
    <n v="1559424"/>
    <x v="39"/>
    <s v="0"/>
    <s v="0040"/>
    <s v="BFC-10"/>
    <s v="PP01"/>
    <s v="ASSEMBLY"/>
    <x v="3"/>
    <d v="2019-11-03T00:00:00"/>
    <d v="1899-12-30T07:38:10"/>
    <d v="2019-11-04T00:00:00"/>
    <d v="1899-12-30T16:45:32"/>
    <n v="16.442"/>
    <s v="H"/>
    <n v="986.52"/>
    <n v="500"/>
    <s v="MIN"/>
    <s v="CNF  PRT  REL  TECO"/>
  </r>
  <r>
    <n v="1559424"/>
    <x v="39"/>
    <s v="0"/>
    <s v="0050"/>
    <s v="BFC-90"/>
    <s v="PP01"/>
    <s v="ASSY IN PROCESS INSPECTION"/>
    <x v="4"/>
    <d v="2019-11-05T00:00:00"/>
    <d v="1899-12-30T15:14:16"/>
    <d v="2019-11-05T00:00:00"/>
    <d v="1899-12-30T15:14:16"/>
    <n v="20"/>
    <s v="MIN"/>
    <n v="20"/>
    <n v="20"/>
    <s v="MIN"/>
    <s v="CNF  ORSP PRT  REL  TECO"/>
  </r>
  <r>
    <n v="1559424"/>
    <x v="39"/>
    <s v="0"/>
    <s v="0060"/>
    <s v="BFC-90"/>
    <s v="PP01"/>
    <s v="ASSY IN PROCESS INSPECTION"/>
    <x v="5"/>
    <d v="2019-11-05T00:00:00"/>
    <d v="1899-12-30T15:14:39"/>
    <d v="2019-11-05T00:00:00"/>
    <d v="1899-12-30T15:14:39"/>
    <n v="20"/>
    <s v="MIN"/>
    <n v="20"/>
    <n v="20"/>
    <s v="MIN"/>
    <s v="CNF  ORSP PRT  REL  TECO"/>
  </r>
  <r>
    <n v="1559424"/>
    <x v="39"/>
    <s v="0"/>
    <s v="0070"/>
    <s v="PFC-20"/>
    <s v="PP01"/>
    <s v="PAINT"/>
    <x v="6"/>
    <d v="2019-11-05T00:00:00"/>
    <d v="1899-12-30T16:49:33"/>
    <d v="2019-11-07T00:00:00"/>
    <d v="1899-12-30T04:00:29"/>
    <n v="6.9320000000000004"/>
    <s v="H"/>
    <n v="415.92"/>
    <n v="450"/>
    <s v="MIN"/>
    <s v="CNF  PRT  REL  TECO"/>
  </r>
  <r>
    <n v="1559424"/>
    <x v="39"/>
    <s v="0"/>
    <s v="0080"/>
    <s v="PFC-99"/>
    <s v="PP01"/>
    <s v="PAINT INSPECTION"/>
    <x v="7"/>
    <d v="2019-11-07T00:00:00"/>
    <d v="1899-12-30T08:29:46"/>
    <d v="2019-11-07T00:00:00"/>
    <d v="1899-12-30T08:29:46"/>
    <n v="20"/>
    <s v="MIN"/>
    <n v="20"/>
    <n v="20"/>
    <s v="MIN"/>
    <s v="CNF  ORSP PRT  REL  TECO"/>
  </r>
  <r>
    <n v="1559424"/>
    <x v="39"/>
    <s v="0"/>
    <s v="0090"/>
    <s v="BFC-50"/>
    <s v="PP95"/>
    <s v="ASSEMBLY REPAIRS"/>
    <x v="17"/>
    <m/>
    <d v="1899-12-30T00:00:00"/>
    <m/>
    <d v="1899-12-30T00:00:00"/>
    <n v="0"/>
    <s v=""/>
    <m/>
    <n v="0"/>
    <s v="MIN"/>
    <s v="PRT  REL  TECO"/>
  </r>
  <r>
    <n v="1559424"/>
    <x v="39"/>
    <s v="0"/>
    <s v="0100"/>
    <s v="BFC-10"/>
    <s v="PP01"/>
    <s v="ASSEMBLY"/>
    <x v="8"/>
    <d v="2019-11-07T00:00:00"/>
    <d v="1899-12-30T13:15:24"/>
    <d v="2019-11-07T00:00:00"/>
    <d v="1899-12-30T14:20:34"/>
    <n v="1.0860000000000001"/>
    <s v="H"/>
    <n v="65.160000000000011"/>
    <n v="40"/>
    <s v="MIN"/>
    <s v="CNF  PRT  REL  TECO"/>
  </r>
  <r>
    <n v="1559424"/>
    <x v="39"/>
    <s v="0"/>
    <s v="0110"/>
    <s v="BFC-90"/>
    <s v="PP01"/>
    <s v="ASSY IN PROCESS INSPECTION"/>
    <x v="9"/>
    <d v="2019-11-10T00:00:00"/>
    <d v="1899-12-30T15:41:32"/>
    <d v="2019-11-10T00:00:00"/>
    <d v="1899-12-30T15:41:32"/>
    <n v="20"/>
    <s v="MIN"/>
    <n v="20"/>
    <n v="20"/>
    <s v="MIN"/>
    <s v="CNF  ORSP PRT  REL  TECO"/>
  </r>
  <r>
    <n v="1559424"/>
    <x v="39"/>
    <s v="0"/>
    <s v="0120"/>
    <s v="BFC-90"/>
    <s v="PP01"/>
    <s v="ASSY IN PROCESS INSPECTION"/>
    <x v="10"/>
    <d v="2019-11-10T00:00:00"/>
    <d v="1899-12-30T15:41:51"/>
    <d v="2019-11-10T00:00:00"/>
    <d v="1899-12-30T15:41:51"/>
    <n v="50"/>
    <s v="MIN"/>
    <n v="50"/>
    <n v="50"/>
    <s v="MIN"/>
    <s v="CNF  ORSP PRT  REL  TECO"/>
  </r>
  <r>
    <n v="1559424"/>
    <x v="39"/>
    <s v="0"/>
    <s v="0130"/>
    <s v="BFC-99"/>
    <s v="PP01"/>
    <s v="FINAL INSPECTION"/>
    <x v="18"/>
    <d v="2019-11-10T00:00:00"/>
    <d v="1899-12-30T15:41:54"/>
    <d v="2019-11-10T00:00:00"/>
    <d v="1899-12-30T15:41:54"/>
    <n v="10"/>
    <s v="MIN"/>
    <n v="10"/>
    <n v="10"/>
    <s v="MIN"/>
    <s v="CNF  ORSP PRT  REL  TECO"/>
  </r>
  <r>
    <n v="1559424"/>
    <x v="39"/>
    <s v="0"/>
    <s v="0140"/>
    <s v="BFC-99"/>
    <s v="PP03"/>
    <s v="FINAL INSPECTION"/>
    <x v="11"/>
    <d v="2019-11-11T00:00:00"/>
    <d v="1899-12-30T07:49:01"/>
    <d v="2019-11-11T00:00:00"/>
    <d v="1899-12-30T07:49:01"/>
    <n v="10"/>
    <s v="MIN"/>
    <n v="10"/>
    <n v="10"/>
    <s v="MIN"/>
    <s v="CNF  ORSP PRT  REL  TECO"/>
  </r>
  <r>
    <n v="1559424"/>
    <x v="39"/>
    <s v="1"/>
    <s v="0010"/>
    <s v="BFC-10"/>
    <s v="PP95"/>
    <s v="ASSEMBLY"/>
    <x v="12"/>
    <d v="2019-11-07T00:00:00"/>
    <d v="1899-12-30T08:56:33"/>
    <d v="2019-11-10T00:00:00"/>
    <d v="1899-12-30T15:29:01"/>
    <n v="9.8559999999999999"/>
    <s v="H"/>
    <n v="591.36"/>
    <n v="1"/>
    <s v="MIN"/>
    <s v="CNF  PRT  REL  TECO"/>
  </r>
  <r>
    <n v="1559424"/>
    <x v="39"/>
    <s v="2"/>
    <s v="0070"/>
    <s v="PFC-20"/>
    <s v="PP95"/>
    <s v="PAINT"/>
    <x v="13"/>
    <m/>
    <d v="1899-12-30T00:00:00"/>
    <m/>
    <d v="1899-12-30T00:00:00"/>
    <n v="0"/>
    <s v=""/>
    <m/>
    <n v="5"/>
    <s v="MIN"/>
    <s v="PRT  REL  TEC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320">
  <r>
    <n v="1524526"/>
    <x v="0"/>
    <s v="0"/>
    <s v="0010"/>
    <s v="PFC-20"/>
    <s v="PP01"/>
    <s v="PAINT"/>
    <x v="0"/>
    <d v="2019-04-10T00:00:00"/>
    <d v="1899-12-30T20:16:47"/>
    <d v="2019-04-11T00:00:00"/>
    <d v="1899-12-30T06:27:29"/>
    <n v="38.533000000000001"/>
    <s v="MIN"/>
    <x v="0"/>
    <n v="40"/>
    <s v="MIN"/>
    <s v="CNF  PRT  REL  TECO"/>
  </r>
  <r>
    <n v="1524526"/>
    <x v="0"/>
    <s v="0"/>
    <s v="0020"/>
    <s v="BFC-10"/>
    <s v="PP01"/>
    <s v="ASSEMBLY"/>
    <x v="1"/>
    <d v="2019-04-11T00:00:00"/>
    <d v="1899-12-30T10:25:15"/>
    <d v="2019-04-11T00:00:00"/>
    <d v="1899-12-30T10:33:08"/>
    <n v="1.367"/>
    <s v="MIN"/>
    <x v="1"/>
    <n v="15"/>
    <s v="MIN"/>
    <s v="CNF  PRT  REL  TECO"/>
  </r>
  <r>
    <n v="1524526"/>
    <x v="0"/>
    <s v="0"/>
    <s v="0030"/>
    <s v="BFC-90"/>
    <s v="PP01"/>
    <s v="ASSY IN PROCESS INSPECTION"/>
    <x v="2"/>
    <d v="2019-04-11T00:00:00"/>
    <d v="1899-12-30T11:12:48"/>
    <d v="2019-04-11T00:00:00"/>
    <d v="1899-12-30T11:12:48"/>
    <n v="20"/>
    <s v="MIN"/>
    <x v="2"/>
    <n v="20"/>
    <s v="MIN"/>
    <s v="CNF  ORSP PRT  REL  TECO"/>
  </r>
  <r>
    <n v="1524526"/>
    <x v="0"/>
    <s v="0"/>
    <s v="0040"/>
    <s v="BFC-10"/>
    <s v="PP01"/>
    <s v="ASSEMBLY"/>
    <x v="3"/>
    <d v="2019-04-21T00:00:00"/>
    <d v="1899-12-30T07:35:28"/>
    <d v="2019-04-21T00:00:00"/>
    <d v="1899-12-30T17:52:47"/>
    <n v="10.286"/>
    <s v="H"/>
    <x v="3"/>
    <n v="350"/>
    <s v="MIN"/>
    <s v="CNF  PRT  REL  TECO"/>
  </r>
  <r>
    <n v="1524526"/>
    <x v="0"/>
    <s v="0"/>
    <s v="0050"/>
    <s v="BFC-10"/>
    <s v="PP01"/>
    <s v="ASSEMBLY"/>
    <x v="4"/>
    <d v="2019-04-22T00:00:00"/>
    <d v="1899-12-30T12:18:50"/>
    <d v="2019-04-22T00:00:00"/>
    <d v="1899-12-30T12:19:11"/>
    <n v="0.35"/>
    <s v="MIN"/>
    <x v="4"/>
    <n v="1020"/>
    <s v="MIN"/>
    <s v="CNF  PRT  REL  TECO"/>
  </r>
  <r>
    <n v="1524526"/>
    <x v="0"/>
    <s v="0"/>
    <s v="0060"/>
    <s v="BFC-10"/>
    <s v="PP01"/>
    <s v="ASSEMBLY"/>
    <x v="5"/>
    <d v="2019-04-22T00:00:00"/>
    <d v="1899-12-30T12:19:24"/>
    <d v="2019-04-22T00:00:00"/>
    <d v="1899-12-30T12:22:21"/>
    <n v="2.95"/>
    <s v="MIN"/>
    <x v="5"/>
    <n v="50"/>
    <s v="MIN"/>
    <s v="CNF  PRT  REL  TECO"/>
  </r>
  <r>
    <n v="1524526"/>
    <x v="0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4526"/>
    <x v="0"/>
    <s v="0"/>
    <s v="0080"/>
    <s v="BFC-90"/>
    <s v="PP01"/>
    <s v="ASSY IN PROCESS INSPECTION"/>
    <x v="7"/>
    <d v="2019-04-22T00:00:00"/>
    <d v="1899-12-30T13:18:35"/>
    <d v="2019-04-22T00:00:00"/>
    <d v="1899-12-30T13:18:35"/>
    <n v="20"/>
    <s v="MIN"/>
    <x v="2"/>
    <n v="20"/>
    <s v="MIN"/>
    <s v="CNF  ORSP PRT  REL  TECO"/>
  </r>
  <r>
    <n v="1524526"/>
    <x v="0"/>
    <s v="0"/>
    <s v="0090"/>
    <s v="BFC-90"/>
    <s v="PP01"/>
    <s v="ASSY IN PROCESS INSPECTION"/>
    <x v="8"/>
    <d v="2019-04-22T00:00:00"/>
    <d v="1899-12-30T13:18:42"/>
    <d v="2019-04-22T00:00:00"/>
    <d v="1899-12-30T13:18:42"/>
    <n v="20"/>
    <s v="MIN"/>
    <x v="2"/>
    <n v="20"/>
    <s v="MIN"/>
    <s v="CNF  ORSP PRT  REL  TECO"/>
  </r>
  <r>
    <n v="1524526"/>
    <x v="0"/>
    <s v="0"/>
    <s v="0100"/>
    <s v="PFC-20"/>
    <s v="PP01"/>
    <s v="PAINT"/>
    <x v="9"/>
    <d v="2019-04-22T00:00:00"/>
    <d v="1899-12-30T15:29:55"/>
    <d v="2019-04-23T00:00:00"/>
    <d v="1899-12-30T23:06:08"/>
    <n v="9.8559999999999999"/>
    <s v="H"/>
    <x v="7"/>
    <n v="450"/>
    <s v="MIN"/>
    <s v="CNF  PRT  REL  TECO"/>
  </r>
  <r>
    <n v="1524526"/>
    <x v="0"/>
    <s v="0"/>
    <s v="0110"/>
    <s v="PFC-99"/>
    <s v="PP01"/>
    <s v="PAINT INSPECTION"/>
    <x v="10"/>
    <d v="2019-04-24T00:00:00"/>
    <d v="1899-12-30T07:32:19"/>
    <d v="2019-04-24T00:00:00"/>
    <d v="1899-12-30T07:32:19"/>
    <n v="20"/>
    <s v="MIN"/>
    <x v="2"/>
    <n v="20"/>
    <s v="MIN"/>
    <s v="CNF  ORSP PRT  REL  TECO"/>
  </r>
  <r>
    <n v="1524526"/>
    <x v="0"/>
    <s v="0"/>
    <s v="0120"/>
    <s v="BFC-10"/>
    <s v="PP01"/>
    <s v="ASSEMBLY"/>
    <x v="11"/>
    <d v="2019-04-25T00:00:00"/>
    <d v="1899-12-30T08:14:43"/>
    <d v="2019-04-25T00:00:00"/>
    <d v="1899-12-30T15:50:57"/>
    <n v="1.2210000000000001"/>
    <s v="H"/>
    <x v="8"/>
    <n v="100"/>
    <s v="MIN"/>
    <s v="CNF  PRT  REL  TECO"/>
  </r>
  <r>
    <n v="1524526"/>
    <x v="0"/>
    <s v="0"/>
    <s v="0130"/>
    <s v="BFC-90"/>
    <s v="PP01"/>
    <s v="ASSY IN PROCESS INSPECTION"/>
    <x v="12"/>
    <d v="2019-04-30T00:00:00"/>
    <d v="1899-12-30T11:47:33"/>
    <d v="2019-04-30T00:00:00"/>
    <d v="1899-12-30T11:47:33"/>
    <n v="20"/>
    <s v="MIN"/>
    <x v="2"/>
    <n v="20"/>
    <s v="MIN"/>
    <s v="CNF  ORSP PRT  REL  TECO"/>
  </r>
  <r>
    <n v="1524526"/>
    <x v="0"/>
    <s v="0"/>
    <s v="0140"/>
    <s v="BFC-90"/>
    <s v="PP01"/>
    <s v="ASSY IN PROCESS INSPECTION"/>
    <x v="13"/>
    <d v="2019-05-01T00:00:00"/>
    <d v="1899-12-30T15:29:15"/>
    <d v="2019-05-01T00:00:00"/>
    <d v="1899-12-30T15:29:15"/>
    <n v="30"/>
    <s v="MIN"/>
    <x v="9"/>
    <n v="30"/>
    <s v="MIN"/>
    <s v="CNF  ORSP PRT  REL  TECO"/>
  </r>
  <r>
    <n v="1524526"/>
    <x v="0"/>
    <s v="0"/>
    <s v="0150"/>
    <s v="BFC-99"/>
    <s v="PP01"/>
    <s v="FINAL INSPECTION"/>
    <x v="14"/>
    <d v="2019-05-01T00:00:00"/>
    <d v="1899-12-30T15:29:19"/>
    <d v="2019-05-01T00:00:00"/>
    <d v="1899-12-30T15:29:19"/>
    <n v="30"/>
    <s v="MIN"/>
    <x v="9"/>
    <n v="30"/>
    <s v="MIN"/>
    <s v="CNF  ORSP PRT  REL  TECO"/>
  </r>
  <r>
    <n v="1524526"/>
    <x v="0"/>
    <s v="0"/>
    <s v="0160"/>
    <s v="BFC-99"/>
    <s v="PP03"/>
    <s v="FINAL INSPECTION"/>
    <x v="15"/>
    <d v="2019-06-12T00:00:00"/>
    <d v="1899-12-30T14:47:52"/>
    <d v="2019-06-12T00:00:00"/>
    <d v="1899-12-30T14:47:52"/>
    <n v="45"/>
    <s v="MIN"/>
    <x v="10"/>
    <n v="45"/>
    <s v="MIN"/>
    <s v="CNF  ORSP PRT  REL  TECO"/>
  </r>
  <r>
    <n v="1524526"/>
    <x v="0"/>
    <s v="1"/>
    <s v="0010"/>
    <s v="BFC-10"/>
    <s v="PP95"/>
    <s v="ASSEMBLY"/>
    <x v="16"/>
    <d v="2019-04-16T00:00:00"/>
    <d v="1899-12-30T07:59:00"/>
    <d v="2019-04-22T00:00:00"/>
    <d v="1899-12-30T12:24:08"/>
    <n v="28.498999999999999"/>
    <s v="H"/>
    <x v="11"/>
    <n v="1"/>
    <s v="MIN"/>
    <s v="CNF  PRT  REL  TECO"/>
  </r>
  <r>
    <n v="1524526"/>
    <x v="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5658"/>
    <x v="1"/>
    <s v="0"/>
    <s v="0010"/>
    <s v="PFC-20"/>
    <s v="PP01"/>
    <s v="PAINT"/>
    <x v="0"/>
    <d v="2019-04-15T00:00:00"/>
    <d v="1899-12-30T21:20:12"/>
    <d v="2019-04-16T00:00:00"/>
    <d v="1899-12-30T06:13:47"/>
    <n v="38.616999999999997"/>
    <s v="MIN"/>
    <x v="12"/>
    <n v="40"/>
    <s v="MIN"/>
    <s v="CNF  PRT  REL  TECO"/>
  </r>
  <r>
    <n v="1525658"/>
    <x v="1"/>
    <s v="0"/>
    <s v="0020"/>
    <s v="BFC-10"/>
    <s v="PP01"/>
    <s v="ASSEMBLY"/>
    <x v="1"/>
    <d v="2019-04-16T00:00:00"/>
    <d v="1899-12-30T10:17:54"/>
    <d v="2019-04-16T00:00:00"/>
    <d v="1899-12-30T10:27:47"/>
    <n v="2.4670000000000001"/>
    <s v="MIN"/>
    <x v="13"/>
    <n v="15"/>
    <s v="MIN"/>
    <s v="CNF  PRT  REL  TECO"/>
  </r>
  <r>
    <n v="1525658"/>
    <x v="1"/>
    <s v="0"/>
    <s v="0030"/>
    <s v="BFC-90"/>
    <s v="PP01"/>
    <s v="ASSY IN PROCESS INSPECTION"/>
    <x v="2"/>
    <d v="2019-04-16T00:00:00"/>
    <d v="1899-12-30T10:53:47"/>
    <d v="2019-04-16T00:00:00"/>
    <d v="1899-12-30T10:53:47"/>
    <n v="20"/>
    <s v="MIN"/>
    <x v="2"/>
    <n v="20"/>
    <s v="MIN"/>
    <s v="CNF  ORSP PRT  REL  TECO"/>
  </r>
  <r>
    <n v="1525658"/>
    <x v="1"/>
    <s v="0"/>
    <s v="0040"/>
    <s v="BFC-10"/>
    <s v="PP01"/>
    <s v="ASSEMBLY"/>
    <x v="3"/>
    <d v="2019-04-21T00:00:00"/>
    <d v="1899-12-30T12:45:51"/>
    <d v="2019-04-21T00:00:00"/>
    <d v="1899-12-30T17:58:00"/>
    <n v="5.2030000000000003"/>
    <s v="H"/>
    <x v="14"/>
    <n v="350"/>
    <s v="MIN"/>
    <s v="CNF  PRT  REL  TECO"/>
  </r>
  <r>
    <n v="1525658"/>
    <x v="1"/>
    <s v="0"/>
    <s v="0050"/>
    <s v="BFC-10"/>
    <s v="PP01"/>
    <s v="ASSEMBLY"/>
    <x v="4"/>
    <d v="2019-04-22T00:00:00"/>
    <d v="1899-12-30T07:37:07"/>
    <d v="2019-04-22T00:00:00"/>
    <d v="1899-12-30T18:00:34"/>
    <n v="10.391"/>
    <s v="H"/>
    <x v="15"/>
    <n v="1020"/>
    <s v="MIN"/>
    <s v="CNF  PRT  REL  TECO"/>
  </r>
  <r>
    <n v="1525658"/>
    <x v="1"/>
    <s v="0"/>
    <s v="0060"/>
    <s v="BFC-10"/>
    <s v="PP01"/>
    <s v="ASSEMBLY"/>
    <x v="5"/>
    <d v="2019-04-23T00:00:00"/>
    <d v="1899-12-30T07:28:39"/>
    <d v="2019-04-23T00:00:00"/>
    <d v="1899-12-30T18:01:27"/>
    <n v="10.547000000000001"/>
    <s v="H"/>
    <x v="16"/>
    <n v="50"/>
    <s v="MIN"/>
    <s v="CNF  PRT  REL  TECO"/>
  </r>
  <r>
    <n v="1525658"/>
    <x v="1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5658"/>
    <x v="1"/>
    <s v="0"/>
    <s v="0080"/>
    <s v="BFC-90"/>
    <s v="PP01"/>
    <s v="ASSY IN PROCESS INSPECTION"/>
    <x v="7"/>
    <d v="2019-04-24T00:00:00"/>
    <d v="1899-12-30T07:48:44"/>
    <d v="2019-04-24T00:00:00"/>
    <d v="1899-12-30T07:48:44"/>
    <n v="20"/>
    <s v="MIN"/>
    <x v="2"/>
    <n v="20"/>
    <s v="MIN"/>
    <s v="CNF  ORSP PRT  REL  TECO"/>
  </r>
  <r>
    <n v="1525658"/>
    <x v="1"/>
    <s v="0"/>
    <s v="0090"/>
    <s v="BFC-90"/>
    <s v="PP01"/>
    <s v="ASSY IN PROCESS INSPECTION"/>
    <x v="8"/>
    <d v="2019-04-24T00:00:00"/>
    <d v="1899-12-30T07:48:52"/>
    <d v="2019-04-24T00:00:00"/>
    <d v="1899-12-30T07:48:52"/>
    <n v="20"/>
    <s v="MIN"/>
    <x v="2"/>
    <n v="20"/>
    <s v="MIN"/>
    <s v="CNF  ORSP PRT  REL  TECO"/>
  </r>
  <r>
    <n v="1525658"/>
    <x v="1"/>
    <s v="0"/>
    <s v="0100"/>
    <s v="PFC-20"/>
    <s v="PP01"/>
    <s v="PAINT"/>
    <x v="9"/>
    <d v="2019-04-24T00:00:00"/>
    <d v="1899-12-30T14:59:29"/>
    <d v="2019-04-25T00:00:00"/>
    <d v="1899-12-30T07:14:17"/>
    <n v="8.4740000000000002"/>
    <s v="H"/>
    <x v="17"/>
    <n v="450"/>
    <s v="MIN"/>
    <s v="CNF  PRT  REL  TECO"/>
  </r>
  <r>
    <n v="1525658"/>
    <x v="1"/>
    <s v="0"/>
    <s v="0110"/>
    <s v="PFC-99"/>
    <s v="PP01"/>
    <s v="PAINT INSPECTION"/>
    <x v="10"/>
    <d v="2019-04-28T00:00:00"/>
    <d v="1899-12-30T07:15:58"/>
    <d v="2019-04-28T00:00:00"/>
    <d v="1899-12-30T07:15:58"/>
    <n v="20"/>
    <s v="MIN"/>
    <x v="2"/>
    <n v="20"/>
    <s v="MIN"/>
    <s v="CNF  ORSP PRT  REL  TECO"/>
  </r>
  <r>
    <n v="1525658"/>
    <x v="1"/>
    <s v="0"/>
    <s v="0120"/>
    <s v="BFC-10"/>
    <s v="PP01"/>
    <s v="ASSEMBLY"/>
    <x v="11"/>
    <d v="2019-05-02T00:00:00"/>
    <d v="1899-12-30T14:21:18"/>
    <d v="2019-05-02T00:00:00"/>
    <d v="1899-12-30T14:41:43"/>
    <n v="6.8"/>
    <s v="MIN"/>
    <x v="18"/>
    <n v="100"/>
    <s v="MIN"/>
    <s v="CNF  PRT  REL  TECO"/>
  </r>
  <r>
    <n v="1525658"/>
    <x v="1"/>
    <s v="0"/>
    <s v="0130"/>
    <s v="BFC-90"/>
    <s v="PP01"/>
    <s v="ASSY IN PROCESS INSPECTION"/>
    <x v="12"/>
    <d v="2019-05-02T00:00:00"/>
    <d v="1899-12-30T13:54:37"/>
    <d v="2019-05-02T00:00:00"/>
    <d v="1899-12-30T13:54:37"/>
    <n v="20"/>
    <s v="MIN"/>
    <x v="2"/>
    <n v="20"/>
    <s v="MIN"/>
    <s v="CNF  ORSP PRT  REL  TECO"/>
  </r>
  <r>
    <n v="1525658"/>
    <x v="1"/>
    <s v="0"/>
    <s v="0140"/>
    <s v="BFC-90"/>
    <s v="PP01"/>
    <s v="ASSY IN PROCESS INSPECTION"/>
    <x v="13"/>
    <d v="2019-05-02T00:00:00"/>
    <d v="1899-12-30T13:54:40"/>
    <d v="2019-05-02T00:00:00"/>
    <d v="1899-12-30T13:54:40"/>
    <n v="30"/>
    <s v="MIN"/>
    <x v="9"/>
    <n v="30"/>
    <s v="MIN"/>
    <s v="CNF  ORSP PRT  REL  TECO"/>
  </r>
  <r>
    <n v="1525658"/>
    <x v="1"/>
    <s v="0"/>
    <s v="0150"/>
    <s v="BFC-99"/>
    <s v="PP01"/>
    <s v="FINAL INSPECTION"/>
    <x v="14"/>
    <d v="2019-05-02T00:00:00"/>
    <d v="1899-12-30T13:54:44"/>
    <d v="2019-05-02T00:00:00"/>
    <d v="1899-12-30T13:54:44"/>
    <n v="30"/>
    <s v="MIN"/>
    <x v="9"/>
    <n v="30"/>
    <s v="MIN"/>
    <s v="CNF  ORSP PRT  REL  TECO"/>
  </r>
  <r>
    <n v="1525658"/>
    <x v="1"/>
    <s v="0"/>
    <s v="0160"/>
    <s v="BFC-99"/>
    <s v="PP03"/>
    <s v="FINAL INSPECTION"/>
    <x v="15"/>
    <d v="2019-05-05T00:00:00"/>
    <d v="1899-12-30T11:23:20"/>
    <d v="2019-05-05T00:00:00"/>
    <d v="1899-12-30T11:23:20"/>
    <n v="45"/>
    <s v="MIN"/>
    <x v="10"/>
    <n v="45"/>
    <s v="MIN"/>
    <s v="CNF  ORSP PRT  REL  TECO"/>
  </r>
  <r>
    <n v="1525658"/>
    <x v="1"/>
    <s v="1"/>
    <s v="0010"/>
    <s v="BFC-10"/>
    <s v="PP95"/>
    <s v="ASSEMBLY"/>
    <x v="16"/>
    <d v="2019-04-17T00:00:00"/>
    <d v="1899-12-30T07:58:01"/>
    <d v="2019-04-21T00:00:00"/>
    <d v="1899-12-30T12:45:20"/>
    <n v="23.695"/>
    <s v="H"/>
    <x v="19"/>
    <n v="1"/>
    <s v="MIN"/>
    <s v="CNF  PRT  REL  TECO"/>
  </r>
  <r>
    <n v="1525658"/>
    <x v="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5659"/>
    <x v="1"/>
    <s v="0"/>
    <s v="0010"/>
    <s v="PFC-20"/>
    <s v="PP01"/>
    <s v="PAINT"/>
    <x v="0"/>
    <d v="2019-04-17T00:00:00"/>
    <d v="1899-12-30T18:45:41"/>
    <d v="2019-04-18T00:00:00"/>
    <d v="1899-12-30T06:45:51"/>
    <n v="124.59"/>
    <s v="MIN"/>
    <x v="20"/>
    <n v="40"/>
    <s v="MIN"/>
    <s v="CNF  PRT  REL  TECO"/>
  </r>
  <r>
    <n v="1525659"/>
    <x v="1"/>
    <s v="0"/>
    <s v="0020"/>
    <s v="BFC-10"/>
    <s v="PP01"/>
    <s v="ASSEMBLY"/>
    <x v="1"/>
    <d v="2019-04-18T00:00:00"/>
    <d v="1899-12-30T12:41:16"/>
    <d v="2019-04-18T00:00:00"/>
    <d v="1899-12-30T12:52:38"/>
    <n v="5.1669999999999998"/>
    <s v="MIN"/>
    <x v="21"/>
    <n v="15"/>
    <s v="MIN"/>
    <s v="CNF  PRT  REL  TECO"/>
  </r>
  <r>
    <n v="1525659"/>
    <x v="1"/>
    <s v="0"/>
    <s v="0030"/>
    <s v="BFC-90"/>
    <s v="PP01"/>
    <s v="ASSY IN PROCESS INSPECTION"/>
    <x v="2"/>
    <d v="2019-04-18T00:00:00"/>
    <d v="1899-12-30T13:09:57"/>
    <d v="2019-04-18T00:00:00"/>
    <d v="1899-12-30T13:09:57"/>
    <n v="20"/>
    <s v="MIN"/>
    <x v="2"/>
    <n v="20"/>
    <s v="MIN"/>
    <s v="CNF  ORSP PRT  REL  TECO"/>
  </r>
  <r>
    <n v="1525659"/>
    <x v="1"/>
    <s v="0"/>
    <s v="0040"/>
    <s v="BFC-10"/>
    <s v="PP01"/>
    <s v="ASSEMBLY"/>
    <x v="3"/>
    <d v="2019-04-24T00:00:00"/>
    <d v="1899-12-30T16:28:45"/>
    <d v="2019-04-24T00:00:00"/>
    <d v="1899-12-30T16:39:18"/>
    <n v="10.55"/>
    <s v="MIN"/>
    <x v="22"/>
    <n v="350"/>
    <s v="MIN"/>
    <s v="CNF  PRT  REL  TECO"/>
  </r>
  <r>
    <n v="1525659"/>
    <x v="1"/>
    <s v="0"/>
    <s v="0050"/>
    <s v="BFC-10"/>
    <s v="PP01"/>
    <s v="ASSEMBLY"/>
    <x v="4"/>
    <d v="2019-04-24T00:00:00"/>
    <d v="1899-12-30T16:39:38"/>
    <d v="2019-04-24T00:00:00"/>
    <d v="1899-12-30T16:40:10"/>
    <n v="0.53333333333333333"/>
    <s v="MIN"/>
    <x v="23"/>
    <n v="1020"/>
    <s v="MIN"/>
    <s v="CNF  PRT  REL  TECO"/>
  </r>
  <r>
    <n v="1525659"/>
    <x v="1"/>
    <s v="0"/>
    <s v="0060"/>
    <s v="BFC-10"/>
    <s v="PP01"/>
    <s v="ASSEMBLY"/>
    <x v="5"/>
    <d v="2019-04-24T00:00:00"/>
    <d v="1899-12-30T16:40:27"/>
    <d v="2019-04-24T00:00:00"/>
    <d v="1899-12-30T16:54:49"/>
    <n v="14.367000000000001"/>
    <s v="MIN"/>
    <x v="24"/>
    <n v="50"/>
    <s v="MIN"/>
    <s v="CNF  PRT  REL  TECO"/>
  </r>
  <r>
    <n v="1525659"/>
    <x v="1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5659"/>
    <x v="1"/>
    <s v="0"/>
    <s v="0080"/>
    <s v="BFC-90"/>
    <s v="PP01"/>
    <s v="ASSY IN PROCESS INSPECTION"/>
    <x v="7"/>
    <d v="2019-04-25T00:00:00"/>
    <d v="1899-12-30T10:26:12"/>
    <d v="2019-04-25T00:00:00"/>
    <d v="1899-12-30T10:26:12"/>
    <n v="20"/>
    <s v="MIN"/>
    <x v="2"/>
    <n v="20"/>
    <s v="MIN"/>
    <s v="CNF  ORSP PRT  REL  TECO"/>
  </r>
  <r>
    <n v="1525659"/>
    <x v="1"/>
    <s v="0"/>
    <s v="0090"/>
    <s v="BFC-90"/>
    <s v="PP01"/>
    <s v="ASSY IN PROCESS INSPECTION"/>
    <x v="8"/>
    <d v="2019-04-25T00:00:00"/>
    <d v="1899-12-30T10:26:23"/>
    <d v="2019-04-25T00:00:00"/>
    <d v="1899-12-30T10:26:23"/>
    <n v="20"/>
    <s v="MIN"/>
    <x v="2"/>
    <n v="20"/>
    <s v="MIN"/>
    <s v="CNF  ORSP PRT  REL  TECO"/>
  </r>
  <r>
    <n v="1525659"/>
    <x v="1"/>
    <s v="0"/>
    <s v="0100"/>
    <s v="PFC-20"/>
    <s v="PP01"/>
    <s v="PAINT"/>
    <x v="9"/>
    <d v="2019-04-25T00:00:00"/>
    <d v="1899-12-30T14:59:52"/>
    <d v="2019-04-27T00:00:00"/>
    <d v="1899-12-30T15:01:46"/>
    <n v="31.952999999999999"/>
    <s v="H"/>
    <x v="25"/>
    <n v="450"/>
    <s v="MIN"/>
    <s v="CNF  PRT  REL  TECO"/>
  </r>
  <r>
    <n v="1525659"/>
    <x v="1"/>
    <s v="0"/>
    <s v="0110"/>
    <s v="PFC-99"/>
    <s v="PP01"/>
    <s v="PAINT INSPECTION"/>
    <x v="10"/>
    <d v="2019-05-02T00:00:00"/>
    <d v="1899-12-30T13:42:05"/>
    <d v="2019-05-02T00:00:00"/>
    <d v="1899-12-30T13:42:05"/>
    <n v="20"/>
    <s v="MIN"/>
    <x v="2"/>
    <n v="20"/>
    <s v="MIN"/>
    <s v="CNF  ORSP PRT  REL  TECO"/>
  </r>
  <r>
    <n v="1525659"/>
    <x v="1"/>
    <s v="0"/>
    <s v="0120"/>
    <s v="BFC-10"/>
    <s v="PP01"/>
    <s v="ASSEMBLY"/>
    <x v="11"/>
    <d v="2019-05-02T00:00:00"/>
    <d v="1899-12-30T14:42:22"/>
    <d v="2019-05-02T00:00:00"/>
    <d v="1899-12-30T14:53:50"/>
    <n v="3.8170000000000002"/>
    <s v="MIN"/>
    <x v="26"/>
    <n v="100"/>
    <s v="MIN"/>
    <s v="CNF  PRT  REL  TECO"/>
  </r>
  <r>
    <n v="1525659"/>
    <x v="1"/>
    <s v="0"/>
    <s v="0130"/>
    <s v="BFC-90"/>
    <s v="PP01"/>
    <s v="ASSY IN PROCESS INSPECTION"/>
    <x v="12"/>
    <d v="2019-05-02T00:00:00"/>
    <d v="1899-12-30T14:31:30"/>
    <d v="2019-05-02T00:00:00"/>
    <d v="1899-12-30T14:31:30"/>
    <n v="20"/>
    <s v="MIN"/>
    <x v="2"/>
    <n v="20"/>
    <s v="MIN"/>
    <s v="CNF  ORSP PRT  REL  TECO"/>
  </r>
  <r>
    <n v="1525659"/>
    <x v="1"/>
    <s v="0"/>
    <s v="0140"/>
    <s v="BFC-90"/>
    <s v="PP01"/>
    <s v="ASSY IN PROCESS INSPECTION"/>
    <x v="13"/>
    <d v="2019-05-02T00:00:00"/>
    <d v="1899-12-30T14:31:36"/>
    <d v="2019-05-02T00:00:00"/>
    <d v="1899-12-30T14:31:36"/>
    <n v="30"/>
    <s v="MIN"/>
    <x v="9"/>
    <n v="30"/>
    <s v="MIN"/>
    <s v="CNF  ORSP PRT  REL  TECO"/>
  </r>
  <r>
    <n v="1525659"/>
    <x v="1"/>
    <s v="0"/>
    <s v="0150"/>
    <s v="BFC-99"/>
    <s v="PP01"/>
    <s v="FINAL INSPECTION"/>
    <x v="14"/>
    <d v="2019-05-02T00:00:00"/>
    <d v="1899-12-30T14:31:43"/>
    <d v="2019-05-02T00:00:00"/>
    <d v="1899-12-30T14:31:43"/>
    <n v="30"/>
    <s v="MIN"/>
    <x v="9"/>
    <n v="30"/>
    <s v="MIN"/>
    <s v="CNF  ORSP PRT  REL  TECO"/>
  </r>
  <r>
    <n v="1525659"/>
    <x v="1"/>
    <s v="0"/>
    <s v="0160"/>
    <s v="BFC-99"/>
    <s v="PP03"/>
    <s v="FINAL INSPECTION"/>
    <x v="15"/>
    <d v="2019-05-05T00:00:00"/>
    <d v="1899-12-30T10:18:20"/>
    <d v="2019-05-05T00:00:00"/>
    <d v="1899-12-30T10:18:20"/>
    <n v="45"/>
    <s v="MIN"/>
    <x v="10"/>
    <n v="45"/>
    <s v="MIN"/>
    <s v="CNF  ORSP PRT  REL  TECO"/>
  </r>
  <r>
    <n v="1525659"/>
    <x v="1"/>
    <s v="1"/>
    <s v="0010"/>
    <s v="BFC-10"/>
    <s v="PP95"/>
    <s v="ASSEMBLY"/>
    <x v="16"/>
    <d v="2019-04-18T00:00:00"/>
    <d v="1899-12-30T08:23:40"/>
    <d v="2019-04-24T00:00:00"/>
    <d v="1899-12-30T16:14:51"/>
    <n v="46.886000000000003"/>
    <s v="H"/>
    <x v="27"/>
    <n v="1"/>
    <s v="MIN"/>
    <s v="CNF  PRT  REL  TECO"/>
  </r>
  <r>
    <n v="1525659"/>
    <x v="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5664"/>
    <x v="2"/>
    <s v="0"/>
    <s v="0010"/>
    <s v="PFC-20"/>
    <s v="PP01"/>
    <s v="PAINT"/>
    <x v="0"/>
    <d v="2019-04-20T00:00:00"/>
    <d v="1899-12-30T17:30:53"/>
    <d v="2019-04-21T00:00:00"/>
    <d v="1899-12-30T07:14:17"/>
    <n v="4.6059999999999999"/>
    <s v="H"/>
    <x v="28"/>
    <n v="40"/>
    <s v="MIN"/>
    <s v="CNF  PRT  REL  TECO"/>
  </r>
  <r>
    <n v="1525664"/>
    <x v="2"/>
    <s v="0"/>
    <s v="0020"/>
    <s v="BFC-10"/>
    <s v="PP01"/>
    <s v="ASSEMBLY"/>
    <x v="1"/>
    <d v="2019-04-21T00:00:00"/>
    <d v="1899-12-30T11:21:50"/>
    <d v="2019-04-21T00:00:00"/>
    <d v="1899-12-30T12:04:20"/>
    <n v="10.632999999999999"/>
    <s v="MIN"/>
    <x v="29"/>
    <n v="15"/>
    <s v="MIN"/>
    <s v="CNF  PRT  REL  TECO"/>
  </r>
  <r>
    <n v="1525664"/>
    <x v="2"/>
    <s v="0"/>
    <s v="0030"/>
    <s v="BFC-90"/>
    <s v="PP01"/>
    <s v="ASSY IN PROCESS INSPECTION"/>
    <x v="2"/>
    <d v="2019-04-21T00:00:00"/>
    <d v="1899-12-30T12:35:33"/>
    <d v="2019-04-21T00:00:00"/>
    <d v="1899-12-30T12:35:33"/>
    <n v="20"/>
    <s v="MIN"/>
    <x v="2"/>
    <n v="20"/>
    <s v="MIN"/>
    <s v="CNF  ORSP PRT  REL  TECO"/>
  </r>
  <r>
    <n v="1525664"/>
    <x v="2"/>
    <s v="0"/>
    <s v="0040"/>
    <s v="BFC-10"/>
    <s v="PP01"/>
    <s v="ASSEMBLY"/>
    <x v="3"/>
    <d v="2019-04-21T00:00:00"/>
    <d v="1899-12-30T12:47:47"/>
    <d v="2019-04-25T00:00:00"/>
    <d v="1899-12-30T09:19:32"/>
    <n v="33.262999999999998"/>
    <s v="H"/>
    <x v="30"/>
    <n v="350"/>
    <s v="MIN"/>
    <s v="CNF  PRT  REL  TECO"/>
  </r>
  <r>
    <n v="1525664"/>
    <x v="2"/>
    <s v="0"/>
    <s v="0050"/>
    <s v="BFC-10"/>
    <s v="PP01"/>
    <s v="ASSEMBLY"/>
    <x v="4"/>
    <d v="2019-04-25T00:00:00"/>
    <d v="1899-12-30T09:19:51"/>
    <d v="2019-04-25T00:00:00"/>
    <d v="1899-12-30T12:33:25"/>
    <n v="3.226"/>
    <s v="H"/>
    <x v="31"/>
    <n v="1020"/>
    <s v="MIN"/>
    <s v="CNF  PRT  REL  TECO"/>
  </r>
  <r>
    <n v="1525664"/>
    <x v="2"/>
    <s v="0"/>
    <s v="0060"/>
    <s v="BFC-10"/>
    <s v="PP01"/>
    <s v="ASSEMBLY"/>
    <x v="5"/>
    <d v="2019-04-25T00:00:00"/>
    <d v="1899-12-30T12:33:43"/>
    <d v="2019-04-25T00:00:00"/>
    <d v="1899-12-30T15:53:18"/>
    <n v="3.3260000000000001"/>
    <s v="H"/>
    <x v="32"/>
    <n v="50"/>
    <s v="MIN"/>
    <s v="CNF  PRT  REL  TECO"/>
  </r>
  <r>
    <n v="1525664"/>
    <x v="2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5664"/>
    <x v="2"/>
    <s v="0"/>
    <s v="0080"/>
    <s v="BFC-90"/>
    <s v="PP01"/>
    <s v="ASSY IN PROCESS INSPECTION"/>
    <x v="7"/>
    <d v="2019-04-28T00:00:00"/>
    <d v="1899-12-30T11:13:30"/>
    <d v="2019-04-28T00:00:00"/>
    <d v="1899-12-30T11:13:30"/>
    <n v="20"/>
    <s v="MIN"/>
    <x v="2"/>
    <n v="20"/>
    <s v="MIN"/>
    <s v="CNF  ORSP PRT  REL  TECO"/>
  </r>
  <r>
    <n v="1525664"/>
    <x v="2"/>
    <s v="0"/>
    <s v="0090"/>
    <s v="BFC-90"/>
    <s v="PP01"/>
    <s v="ASSY IN PROCESS INSPECTION"/>
    <x v="8"/>
    <d v="2019-04-28T00:00:00"/>
    <d v="1899-12-30T11:13:53"/>
    <d v="2019-04-28T00:00:00"/>
    <d v="1899-12-30T11:13:53"/>
    <n v="20"/>
    <s v="MIN"/>
    <x v="2"/>
    <n v="20"/>
    <s v="MIN"/>
    <s v="CNF  ORSP PRT  REL  TECO"/>
  </r>
  <r>
    <n v="1525664"/>
    <x v="2"/>
    <s v="0"/>
    <s v="0100"/>
    <s v="PFC-20"/>
    <s v="PP01"/>
    <s v="PAINT"/>
    <x v="9"/>
    <d v="2019-04-28T00:00:00"/>
    <d v="1899-12-30T12:33:25"/>
    <d v="2019-04-29T00:00:00"/>
    <d v="1899-12-30T07:12:08"/>
    <n v="458.69299999999998"/>
    <s v="MIN"/>
    <x v="33"/>
    <n v="450"/>
    <s v="MIN"/>
    <s v="CNF  PRT  REL  TECO"/>
  </r>
  <r>
    <n v="1525664"/>
    <x v="2"/>
    <s v="0"/>
    <s v="0110"/>
    <s v="PFC-99"/>
    <s v="PP01"/>
    <s v="PAINT INSPECTION"/>
    <x v="10"/>
    <d v="2019-05-08T00:00:00"/>
    <d v="1899-12-30T09:38:17"/>
    <d v="2019-05-08T00:00:00"/>
    <d v="1899-12-30T09:38:17"/>
    <n v="20"/>
    <s v="MIN"/>
    <x v="2"/>
    <n v="20"/>
    <s v="MIN"/>
    <s v="CNF  ORSP PRT  REL  TECO"/>
  </r>
  <r>
    <n v="1525664"/>
    <x v="2"/>
    <s v="0"/>
    <s v="0120"/>
    <s v="BFC-10"/>
    <s v="PP01"/>
    <s v="ASSEMBLY"/>
    <x v="11"/>
    <d v="2019-05-08T00:00:00"/>
    <d v="1899-12-30T10:45:54"/>
    <d v="2019-05-08T00:00:00"/>
    <d v="1899-12-30T11:23:05"/>
    <n v="12.4"/>
    <s v="MIN"/>
    <x v="34"/>
    <n v="100"/>
    <s v="MIN"/>
    <s v="CNF  PRT  REL  TECO"/>
  </r>
  <r>
    <n v="1525664"/>
    <x v="2"/>
    <s v="0"/>
    <s v="0130"/>
    <s v="BFC-90"/>
    <s v="PP01"/>
    <s v="ASSY IN PROCESS INSPECTION"/>
    <x v="12"/>
    <d v="2019-05-08T00:00:00"/>
    <d v="1899-12-30T10:32:34"/>
    <d v="2019-05-08T00:00:00"/>
    <d v="1899-12-30T10:32:34"/>
    <n v="20"/>
    <s v="MIN"/>
    <x v="2"/>
    <n v="20"/>
    <s v="MIN"/>
    <s v="CNF  ORSP PRT  REL  TECO"/>
  </r>
  <r>
    <n v="1525664"/>
    <x v="2"/>
    <s v="0"/>
    <s v="0140"/>
    <s v="BFC-90"/>
    <s v="PP01"/>
    <s v="ASSY IN PROCESS INSPECTION"/>
    <x v="13"/>
    <d v="2019-05-08T00:00:00"/>
    <d v="1899-12-30T10:32:37"/>
    <d v="2019-05-08T00:00:00"/>
    <d v="1899-12-30T10:32:37"/>
    <n v="30"/>
    <s v="MIN"/>
    <x v="9"/>
    <n v="30"/>
    <s v="MIN"/>
    <s v="CNF  ORSP PRT  REL  TECO"/>
  </r>
  <r>
    <n v="1525664"/>
    <x v="2"/>
    <s v="0"/>
    <s v="0150"/>
    <s v="BFC-99"/>
    <s v="PP01"/>
    <s v="FINAL INSPECTION"/>
    <x v="14"/>
    <d v="2019-05-08T00:00:00"/>
    <d v="1899-12-30T10:32:40"/>
    <d v="2019-05-08T00:00:00"/>
    <d v="1899-12-30T10:32:40"/>
    <n v="30"/>
    <s v="MIN"/>
    <x v="9"/>
    <n v="30"/>
    <s v="MIN"/>
    <s v="CNF  ORSP PRT  REL  TECO"/>
  </r>
  <r>
    <n v="1525664"/>
    <x v="2"/>
    <s v="0"/>
    <s v="0160"/>
    <s v="BFC-99"/>
    <s v="PP03"/>
    <s v="FINAL INSPECTION"/>
    <x v="15"/>
    <d v="2019-05-09T00:00:00"/>
    <d v="1899-12-30T07:43:20"/>
    <d v="2019-05-09T00:00:00"/>
    <d v="1899-12-30T07:43:20"/>
    <n v="45"/>
    <s v="MIN"/>
    <x v="10"/>
    <n v="45"/>
    <s v="MIN"/>
    <s v="CNF  ORSP PRT  REL  TECO"/>
  </r>
  <r>
    <n v="1525664"/>
    <x v="2"/>
    <s v="1"/>
    <s v="0010"/>
    <s v="BFC-10"/>
    <s v="PP95"/>
    <s v="ASSEMBLY"/>
    <x v="16"/>
    <d v="2019-04-28T00:00:00"/>
    <d v="1899-12-30T07:55:57"/>
    <d v="2019-04-28T00:00:00"/>
    <d v="1899-12-30T10:25:28"/>
    <n v="2.492"/>
    <s v="H"/>
    <x v="35"/>
    <n v="1"/>
    <s v="MIN"/>
    <s v="CNF  PRT  REL  TECO"/>
  </r>
  <r>
    <n v="1525664"/>
    <x v="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5665"/>
    <x v="2"/>
    <s v="0"/>
    <s v="0010"/>
    <s v="PFC-20"/>
    <s v="PP01"/>
    <s v="PAINT"/>
    <x v="0"/>
    <d v="2019-04-21T00:00:00"/>
    <d v="1899-12-30T22:53:20"/>
    <d v="2019-04-22T00:00:00"/>
    <d v="1899-12-30T06:36:47"/>
    <n v="1.288"/>
    <s v="H"/>
    <x v="36"/>
    <n v="40"/>
    <s v="MIN"/>
    <s v="CNF  PRT  REL  TECO"/>
  </r>
  <r>
    <n v="1525665"/>
    <x v="2"/>
    <s v="0"/>
    <s v="0020"/>
    <s v="BFC-10"/>
    <s v="PP01"/>
    <s v="ASSEMBLY"/>
    <x v="1"/>
    <d v="2019-04-22T00:00:00"/>
    <d v="1899-12-30T12:58:19"/>
    <d v="2019-04-22T00:00:00"/>
    <d v="1899-12-30T13:18:05"/>
    <n v="9.8829999999999991"/>
    <s v="MIN"/>
    <x v="37"/>
    <n v="15"/>
    <s v="MIN"/>
    <s v="CNF  PRT  REL  TECO"/>
  </r>
  <r>
    <n v="1525665"/>
    <x v="2"/>
    <s v="0"/>
    <s v="0030"/>
    <s v="BFC-90"/>
    <s v="PP01"/>
    <s v="ASSY IN PROCESS INSPECTION"/>
    <x v="2"/>
    <d v="2019-04-22T00:00:00"/>
    <d v="1899-12-30T14:18:24"/>
    <d v="2019-04-22T00:00:00"/>
    <d v="1899-12-30T14:18:24"/>
    <n v="20"/>
    <s v="MIN"/>
    <x v="2"/>
    <n v="20"/>
    <s v="MIN"/>
    <s v="CNF  ORSP PRT  REL  TECO"/>
  </r>
  <r>
    <n v="1525665"/>
    <x v="2"/>
    <s v="0"/>
    <s v="0040"/>
    <s v="BFC-10"/>
    <s v="PP01"/>
    <s v="ASSEMBLY"/>
    <x v="3"/>
    <d v="2019-04-22T00:00:00"/>
    <d v="1899-12-30T14:24:08"/>
    <d v="2019-04-23T00:00:00"/>
    <d v="1899-12-30T17:52:45"/>
    <n v="13.717000000000001"/>
    <s v="H"/>
    <x v="38"/>
    <n v="350"/>
    <s v="MIN"/>
    <s v="CNF  PRT  REL  TECO"/>
  </r>
  <r>
    <n v="1525665"/>
    <x v="2"/>
    <s v="0"/>
    <s v="0050"/>
    <s v="BFC-10"/>
    <s v="PP01"/>
    <s v="ASSEMBLY"/>
    <x v="4"/>
    <d v="2019-04-24T00:00:00"/>
    <d v="1899-12-30T11:23:58"/>
    <d v="2019-04-28T00:00:00"/>
    <d v="1899-12-30T14:38:11"/>
    <n v="13.151999999999999"/>
    <s v="H"/>
    <x v="39"/>
    <n v="1020"/>
    <s v="MIN"/>
    <s v="CNF  PRT  REL  TECO"/>
  </r>
  <r>
    <n v="1525665"/>
    <x v="2"/>
    <s v="0"/>
    <s v="0060"/>
    <s v="BFC-10"/>
    <s v="PP01"/>
    <s v="ASSEMBLY"/>
    <x v="5"/>
    <d v="2019-04-28T00:00:00"/>
    <d v="1899-12-30T14:38:44"/>
    <d v="2019-04-28T00:00:00"/>
    <d v="1899-12-30T15:37:27"/>
    <n v="58.716999999999999"/>
    <s v="MIN"/>
    <x v="40"/>
    <n v="50"/>
    <s v="MIN"/>
    <s v="CNF  PRT  REL  TECO"/>
  </r>
  <r>
    <n v="1525665"/>
    <x v="2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5665"/>
    <x v="2"/>
    <s v="0"/>
    <s v="0080"/>
    <s v="BFC-90"/>
    <s v="PP01"/>
    <s v="ASSY IN PROCESS INSPECTION"/>
    <x v="7"/>
    <d v="2019-04-28T00:00:00"/>
    <d v="1899-12-30T16:00:59"/>
    <d v="2019-04-28T00:00:00"/>
    <d v="1899-12-30T16:00:59"/>
    <n v="20"/>
    <s v="MIN"/>
    <x v="2"/>
    <n v="20"/>
    <s v="MIN"/>
    <s v="CNF  ORSP PRT  REL  TECO"/>
  </r>
  <r>
    <n v="1525665"/>
    <x v="2"/>
    <s v="0"/>
    <s v="0090"/>
    <s v="BFC-90"/>
    <s v="PP01"/>
    <s v="ASSY IN PROCESS INSPECTION"/>
    <x v="8"/>
    <d v="2019-04-28T00:00:00"/>
    <d v="1899-12-30T16:01:05"/>
    <d v="2019-04-28T00:00:00"/>
    <d v="1899-12-30T16:01:05"/>
    <n v="20"/>
    <s v="MIN"/>
    <x v="2"/>
    <n v="20"/>
    <s v="MIN"/>
    <s v="CNF  ORSP PRT  REL  TECO"/>
  </r>
  <r>
    <n v="1525665"/>
    <x v="2"/>
    <s v="0"/>
    <s v="0100"/>
    <s v="PFC-20"/>
    <s v="PP01"/>
    <s v="PAINT"/>
    <x v="9"/>
    <d v="2019-04-28T00:00:00"/>
    <d v="1899-12-30T17:24:11"/>
    <d v="2019-04-29T00:00:00"/>
    <d v="1899-12-30T15:01:46"/>
    <n v="8.0690000000000008"/>
    <s v="H"/>
    <x v="41"/>
    <n v="450"/>
    <s v="MIN"/>
    <s v="CNF  PRT  REL  TECO"/>
  </r>
  <r>
    <n v="1525665"/>
    <x v="2"/>
    <s v="0"/>
    <s v="0110"/>
    <s v="PFC-99"/>
    <s v="PP01"/>
    <s v="PAINT INSPECTION"/>
    <x v="10"/>
    <d v="2019-04-30T00:00:00"/>
    <d v="1899-12-30T11:40:24"/>
    <d v="2019-04-30T00:00:00"/>
    <d v="1899-12-30T11:40:24"/>
    <n v="20"/>
    <s v="MIN"/>
    <x v="2"/>
    <n v="20"/>
    <s v="MIN"/>
    <s v="CNF  ORSP PRT  REL  TECO"/>
  </r>
  <r>
    <n v="1525665"/>
    <x v="2"/>
    <s v="0"/>
    <s v="0120"/>
    <s v="BFC-10"/>
    <s v="PP01"/>
    <s v="ASSEMBLY"/>
    <x v="11"/>
    <d v="2019-05-08T00:00:00"/>
    <d v="1899-12-30T08:40:39"/>
    <d v="2019-05-08T00:00:00"/>
    <d v="1899-12-30T09:40:43"/>
    <n v="1.0009999999999999"/>
    <s v="H"/>
    <x v="42"/>
    <n v="100"/>
    <s v="MIN"/>
    <s v="CNF  PRT  REL  TECO"/>
  </r>
  <r>
    <n v="1525665"/>
    <x v="2"/>
    <s v="0"/>
    <s v="0130"/>
    <s v="BFC-90"/>
    <s v="PP01"/>
    <s v="ASSY IN PROCESS INSPECTION"/>
    <x v="12"/>
    <d v="2019-05-08T00:00:00"/>
    <d v="1899-12-30T09:55:54"/>
    <d v="2019-05-08T00:00:00"/>
    <d v="1899-12-30T09:55:54"/>
    <n v="20"/>
    <s v="MIN"/>
    <x v="2"/>
    <n v="20"/>
    <s v="MIN"/>
    <s v="CNF  ORSP PRT  REL  TECO"/>
  </r>
  <r>
    <n v="1525665"/>
    <x v="2"/>
    <s v="0"/>
    <s v="0140"/>
    <s v="BFC-90"/>
    <s v="PP01"/>
    <s v="ASSY IN PROCESS INSPECTION"/>
    <x v="13"/>
    <d v="2019-05-08T00:00:00"/>
    <d v="1899-12-30T09:55:57"/>
    <d v="2019-05-08T00:00:00"/>
    <d v="1899-12-30T09:55:57"/>
    <n v="30"/>
    <s v="MIN"/>
    <x v="9"/>
    <n v="30"/>
    <s v="MIN"/>
    <s v="CNF  ORSP PRT  REL  TECO"/>
  </r>
  <r>
    <n v="1525665"/>
    <x v="2"/>
    <s v="0"/>
    <s v="0150"/>
    <s v="BFC-99"/>
    <s v="PP01"/>
    <s v="FINAL INSPECTION"/>
    <x v="14"/>
    <d v="2019-05-08T00:00:00"/>
    <d v="1899-12-30T09:56:01"/>
    <d v="2019-05-08T00:00:00"/>
    <d v="1899-12-30T09:56:01"/>
    <n v="30"/>
    <s v="MIN"/>
    <x v="9"/>
    <n v="30"/>
    <s v="MIN"/>
    <s v="CNF  ORSP PRT  REL  TECO"/>
  </r>
  <r>
    <n v="1525665"/>
    <x v="2"/>
    <s v="0"/>
    <s v="0160"/>
    <s v="BFC-99"/>
    <s v="PP03"/>
    <s v="FINAL INSPECTION"/>
    <x v="15"/>
    <d v="2019-05-09T00:00:00"/>
    <d v="1899-12-30T07:43:38"/>
    <d v="2019-05-09T00:00:00"/>
    <d v="1899-12-30T07:43:38"/>
    <n v="45"/>
    <s v="MIN"/>
    <x v="10"/>
    <n v="45"/>
    <s v="MIN"/>
    <s v="CNF  ORSP PRT  REL  TECO"/>
  </r>
  <r>
    <n v="1525665"/>
    <x v="2"/>
    <s v="1"/>
    <s v="0010"/>
    <s v="BFC-10"/>
    <s v="PP95"/>
    <s v="ASSEMBLY"/>
    <x v="16"/>
    <d v="2019-05-01T00:00:00"/>
    <d v="1899-12-30T07:58:20"/>
    <d v="2019-05-08T00:00:00"/>
    <d v="1899-12-30T09:41:51"/>
    <n v="28.204999999999998"/>
    <s v="H"/>
    <x v="43"/>
    <n v="1"/>
    <s v="MIN"/>
    <s v="CNF  PRT  REL  TECO"/>
  </r>
  <r>
    <n v="1525665"/>
    <x v="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7030"/>
    <x v="0"/>
    <s v="0"/>
    <s v="0010"/>
    <s v="PFC-20"/>
    <s v="PP01"/>
    <s v="PAINT"/>
    <x v="0"/>
    <d v="2019-04-22T00:00:00"/>
    <d v="1899-12-30T22:44:41"/>
    <d v="2019-04-23T00:00:00"/>
    <d v="1899-12-30T06:48:04"/>
    <n v="1.163"/>
    <s v="H"/>
    <x v="44"/>
    <n v="40"/>
    <s v="MIN"/>
    <s v="CNF  PRT  REL  TECO"/>
  </r>
  <r>
    <n v="1527030"/>
    <x v="0"/>
    <s v="0"/>
    <s v="0020"/>
    <s v="BFC-10"/>
    <s v="PP01"/>
    <s v="ASSEMBLY"/>
    <x v="1"/>
    <d v="2019-04-23T00:00:00"/>
    <d v="1899-12-30T09:56:59"/>
    <d v="2019-04-23T00:00:00"/>
    <d v="1899-12-30T10:01:59"/>
    <n v="1.667"/>
    <s v="MIN"/>
    <x v="45"/>
    <n v="15"/>
    <s v="MIN"/>
    <s v="CNF  PRT  REL  TECO"/>
  </r>
  <r>
    <n v="1527030"/>
    <x v="0"/>
    <s v="0"/>
    <s v="0030"/>
    <s v="BFC-90"/>
    <s v="PP01"/>
    <s v="ASSY IN PROCESS INSPECTION"/>
    <x v="2"/>
    <d v="2019-04-23T00:00:00"/>
    <d v="1899-12-30T10:25:08"/>
    <d v="2019-04-23T00:00:00"/>
    <d v="1899-12-30T10:25:08"/>
    <n v="20"/>
    <s v="MIN"/>
    <x v="2"/>
    <n v="20"/>
    <s v="MIN"/>
    <s v="CNF  ORSP PRT  REL  TECO"/>
  </r>
  <r>
    <n v="1527030"/>
    <x v="0"/>
    <s v="0"/>
    <s v="0040"/>
    <s v="BFC-10"/>
    <s v="PP01"/>
    <s v="ASSEMBLY"/>
    <x v="3"/>
    <d v="2019-04-24T00:00:00"/>
    <d v="1899-12-30T08:00:35"/>
    <d v="2019-04-25T00:00:00"/>
    <d v="1899-12-30T12:32:58"/>
    <n v="14.879"/>
    <s v="H"/>
    <x v="46"/>
    <n v="350"/>
    <s v="MIN"/>
    <s v="CNF  PRT  REL  TECO"/>
  </r>
  <r>
    <n v="1527030"/>
    <x v="0"/>
    <s v="0"/>
    <s v="0050"/>
    <s v="BFC-10"/>
    <s v="PP01"/>
    <s v="ASSEMBLY"/>
    <x v="4"/>
    <d v="2019-04-25T00:00:00"/>
    <d v="1899-12-30T12:33:07"/>
    <d v="2019-04-29T00:00:00"/>
    <d v="1899-12-30T18:00:53"/>
    <n v="24.452999999999999"/>
    <s v="H"/>
    <x v="47"/>
    <n v="1020"/>
    <s v="MIN"/>
    <s v="CNF  PRT  REL  TECO"/>
  </r>
  <r>
    <n v="1527030"/>
    <x v="0"/>
    <s v="0"/>
    <s v="0060"/>
    <s v="BFC-10"/>
    <s v="PP01"/>
    <s v="ASSEMBLY"/>
    <x v="5"/>
    <d v="2019-04-30T00:00:00"/>
    <d v="1899-12-30T07:29:05"/>
    <d v="2019-04-30T00:00:00"/>
    <d v="1899-12-30T15:59:57"/>
    <n v="8.5139999999999993"/>
    <s v="H"/>
    <x v="48"/>
    <n v="50"/>
    <s v="MIN"/>
    <s v="CNF  PRT  REL  TECO"/>
  </r>
  <r>
    <n v="1527030"/>
    <x v="0"/>
    <s v="0"/>
    <s v="0070"/>
    <s v="BFC-50"/>
    <s v="PP95"/>
    <s v="ASSEMBLY REPAIRS"/>
    <x v="6"/>
    <d v="2019-04-30T00:00:00"/>
    <d v="1899-12-30T16:00:17"/>
    <d v="2019-04-30T00:00:00"/>
    <d v="1899-12-30T17:58:26"/>
    <n v="1.9690000000000001"/>
    <s v="H"/>
    <x v="49"/>
    <n v="2150"/>
    <s v="MIN"/>
    <s v="CNF  PRT  REL  TECO"/>
  </r>
  <r>
    <n v="1527030"/>
    <x v="0"/>
    <s v="0"/>
    <s v="0080"/>
    <s v="BFC-90"/>
    <s v="PP01"/>
    <s v="ASSY IN PROCESS INSPECTION"/>
    <x v="7"/>
    <d v="2019-05-01T00:00:00"/>
    <d v="1899-12-30T10:06:37"/>
    <d v="2019-05-01T00:00:00"/>
    <d v="1899-12-30T10:06:37"/>
    <n v="20"/>
    <s v="MIN"/>
    <x v="2"/>
    <n v="20"/>
    <s v="MIN"/>
    <s v="CNF  ORSP PRT  REL  TECO"/>
  </r>
  <r>
    <n v="1527030"/>
    <x v="0"/>
    <s v="0"/>
    <s v="0090"/>
    <s v="BFC-90"/>
    <s v="PP01"/>
    <s v="ASSY IN PROCESS INSPECTION"/>
    <x v="8"/>
    <d v="2019-05-01T00:00:00"/>
    <d v="1899-12-30T10:07:07"/>
    <d v="2019-05-01T00:00:00"/>
    <d v="1899-12-30T10:07:07"/>
    <n v="20"/>
    <s v="MIN"/>
    <x v="2"/>
    <n v="20"/>
    <s v="MIN"/>
    <s v="CNF  ORSP PRT  REL  TECO"/>
  </r>
  <r>
    <n v="1527030"/>
    <x v="0"/>
    <s v="0"/>
    <s v="0100"/>
    <s v="PFC-20"/>
    <s v="PP01"/>
    <s v="PAINT"/>
    <x v="9"/>
    <d v="2019-05-01T00:00:00"/>
    <d v="1899-12-30T14:57:38"/>
    <d v="2019-05-02T00:00:00"/>
    <d v="1899-12-30T07:00:19"/>
    <n v="4.6920000000000002"/>
    <s v="H"/>
    <x v="50"/>
    <n v="450"/>
    <s v="MIN"/>
    <s v="CNF  PRT  REL  TECO"/>
  </r>
  <r>
    <n v="1527030"/>
    <x v="0"/>
    <s v="0"/>
    <s v="0110"/>
    <s v="PFC-99"/>
    <s v="PP01"/>
    <s v="PAINT INSPECTION"/>
    <x v="10"/>
    <d v="2019-05-05T00:00:00"/>
    <d v="1899-12-30T07:01:46"/>
    <d v="2019-05-05T00:00:00"/>
    <d v="1899-12-30T07:01:46"/>
    <n v="20"/>
    <s v="MIN"/>
    <x v="2"/>
    <n v="20"/>
    <s v="MIN"/>
    <s v="CNF  ORSP PRT  REL  TECO"/>
  </r>
  <r>
    <n v="1527030"/>
    <x v="0"/>
    <s v="0"/>
    <s v="0120"/>
    <s v="BFC-10"/>
    <s v="PP01"/>
    <s v="ASSEMBLY"/>
    <x v="11"/>
    <d v="2019-05-07T00:00:00"/>
    <d v="1899-12-30T09:38:56"/>
    <d v="2019-05-07T00:00:00"/>
    <d v="1899-12-30T14:25:29"/>
    <n v="2.3069999999999999"/>
    <s v="H"/>
    <x v="51"/>
    <n v="100"/>
    <s v="MIN"/>
    <s v="CNF  PRT  REL  TECO"/>
  </r>
  <r>
    <n v="1527030"/>
    <x v="0"/>
    <s v="0"/>
    <s v="0130"/>
    <s v="BFC-90"/>
    <s v="PP01"/>
    <s v="ASSY IN PROCESS INSPECTION"/>
    <x v="12"/>
    <d v="2019-05-12T00:00:00"/>
    <d v="1899-12-30T12:38:18"/>
    <d v="2019-05-12T00:00:00"/>
    <d v="1899-12-30T12:38:18"/>
    <n v="20"/>
    <s v="MIN"/>
    <x v="2"/>
    <n v="20"/>
    <s v="MIN"/>
    <s v="CNF  ORSP PRT  REL  TECO"/>
  </r>
  <r>
    <n v="1527030"/>
    <x v="0"/>
    <s v="0"/>
    <s v="0140"/>
    <s v="BFC-90"/>
    <s v="PP01"/>
    <s v="ASSY IN PROCESS INSPECTION"/>
    <x v="13"/>
    <d v="2019-05-12T00:00:00"/>
    <d v="1899-12-30T12:38:21"/>
    <d v="2019-05-12T00:00:00"/>
    <d v="1899-12-30T12:38:21"/>
    <n v="30"/>
    <s v="MIN"/>
    <x v="9"/>
    <n v="30"/>
    <s v="MIN"/>
    <s v="CNF  ORSP PRT  REL  TECO"/>
  </r>
  <r>
    <n v="1527030"/>
    <x v="0"/>
    <s v="0"/>
    <s v="0150"/>
    <s v="BFC-99"/>
    <s v="PP01"/>
    <s v="FINAL INSPECTION"/>
    <x v="14"/>
    <d v="2019-05-12T00:00:00"/>
    <d v="1899-12-30T12:38:24"/>
    <d v="2019-05-12T00:00:00"/>
    <d v="1899-12-30T12:38:24"/>
    <n v="30"/>
    <s v="MIN"/>
    <x v="9"/>
    <n v="30"/>
    <s v="MIN"/>
    <s v="CNF  ORSP PRT  REL  TECO"/>
  </r>
  <r>
    <n v="1527030"/>
    <x v="0"/>
    <s v="0"/>
    <s v="0160"/>
    <s v="BFC-99"/>
    <s v="PP03"/>
    <s v="FINAL INSPECTION"/>
    <x v="15"/>
    <d v="2019-05-12T00:00:00"/>
    <d v="1899-12-30T13:39:35"/>
    <d v="2019-05-12T00:00:00"/>
    <d v="1899-12-30T13:39:35"/>
    <n v="45"/>
    <s v="MIN"/>
    <x v="10"/>
    <n v="45"/>
    <s v="MIN"/>
    <s v="CNF  ORSP PRT  REL  TECO"/>
  </r>
  <r>
    <n v="1527030"/>
    <x v="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27030"/>
    <x v="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7031"/>
    <x v="0"/>
    <s v="0"/>
    <s v="0010"/>
    <s v="PFC-20"/>
    <s v="PP01"/>
    <s v="PAINT"/>
    <x v="0"/>
    <d v="2019-04-24T00:00:00"/>
    <d v="1899-12-30T18:14:26"/>
    <d v="2019-04-25T00:00:00"/>
    <d v="1899-12-30T06:43:05"/>
    <n v="116.00700000000001"/>
    <s v="MIN"/>
    <x v="52"/>
    <n v="40"/>
    <s v="MIN"/>
    <s v="CNF  PRT  REL  TECO"/>
  </r>
  <r>
    <n v="1527031"/>
    <x v="0"/>
    <s v="0"/>
    <s v="0020"/>
    <s v="BFC-10"/>
    <s v="PP01"/>
    <s v="ASSEMBLY"/>
    <x v="1"/>
    <d v="2019-04-25T00:00:00"/>
    <d v="1899-12-30T12:28:57"/>
    <d v="2019-04-25T00:00:00"/>
    <d v="1899-12-30T12:33:06"/>
    <n v="2.0830000000000002"/>
    <s v="MIN"/>
    <x v="53"/>
    <n v="15"/>
    <s v="MIN"/>
    <s v="CNF  PRT  REL  TECO"/>
  </r>
  <r>
    <n v="1527031"/>
    <x v="0"/>
    <s v="0"/>
    <s v="0030"/>
    <s v="BFC-90"/>
    <s v="PP01"/>
    <s v="ASSY IN PROCESS INSPECTION"/>
    <x v="2"/>
    <d v="2019-04-25T00:00:00"/>
    <d v="1899-12-30T12:50:08"/>
    <d v="2019-04-25T00:00:00"/>
    <d v="1899-12-30T12:50:08"/>
    <n v="20"/>
    <s v="MIN"/>
    <x v="2"/>
    <n v="20"/>
    <s v="MIN"/>
    <s v="CNF  ORSP PRT  REL  TECO"/>
  </r>
  <r>
    <n v="1527031"/>
    <x v="0"/>
    <s v="0"/>
    <s v="0040"/>
    <s v="BFC-10"/>
    <s v="PP01"/>
    <s v="ASSEMBLY"/>
    <x v="3"/>
    <d v="2019-05-01T00:00:00"/>
    <d v="1899-12-30T16:08:04"/>
    <d v="2019-05-01T00:00:00"/>
    <d v="1899-12-30T16:30:28"/>
    <n v="22.4"/>
    <s v="MIN"/>
    <x v="54"/>
    <n v="350"/>
    <s v="MIN"/>
    <s v="CNF  PRT  REL  TECO"/>
  </r>
  <r>
    <n v="1527031"/>
    <x v="0"/>
    <s v="0"/>
    <s v="0050"/>
    <s v="BFC-10"/>
    <s v="PP01"/>
    <s v="ASSEMBLY"/>
    <x v="4"/>
    <d v="2019-05-01T00:00:00"/>
    <d v="1899-12-30T16:30:41"/>
    <d v="2019-05-01T00:00:00"/>
    <d v="1899-12-30T16:54:26"/>
    <n v="23.75"/>
    <s v="MIN"/>
    <x v="55"/>
    <n v="1020"/>
    <s v="MIN"/>
    <s v="CNF  PRT  REL  TECO"/>
  </r>
  <r>
    <n v="1527031"/>
    <x v="0"/>
    <s v="0"/>
    <s v="0060"/>
    <s v="BFC-10"/>
    <s v="PP01"/>
    <s v="ASSEMBLY"/>
    <x v="5"/>
    <d v="2019-05-01T00:00:00"/>
    <d v="1899-12-30T16:54:40"/>
    <d v="2019-05-01T00:00:00"/>
    <d v="1899-12-30T17:00:57"/>
    <n v="6.2830000000000004"/>
    <s v="MIN"/>
    <x v="56"/>
    <n v="50"/>
    <s v="MIN"/>
    <s v="CNF  PRT  REL  TECO"/>
  </r>
  <r>
    <n v="1527031"/>
    <x v="0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7031"/>
    <x v="0"/>
    <s v="0"/>
    <s v="0080"/>
    <s v="BFC-90"/>
    <s v="PP01"/>
    <s v="ASSY IN PROCESS INSPECTION"/>
    <x v="7"/>
    <d v="2019-05-02T00:00:00"/>
    <d v="1899-12-30T12:15:13"/>
    <d v="2019-05-02T00:00:00"/>
    <d v="1899-12-30T12:15:13"/>
    <n v="20"/>
    <s v="MIN"/>
    <x v="2"/>
    <n v="20"/>
    <s v="MIN"/>
    <s v="CNF  ORSP PRT  REL  TECO"/>
  </r>
  <r>
    <n v="1527031"/>
    <x v="0"/>
    <s v="0"/>
    <s v="0090"/>
    <s v="BFC-90"/>
    <s v="PP01"/>
    <s v="ASSY IN PROCESS INSPECTION"/>
    <x v="8"/>
    <d v="2019-05-02T00:00:00"/>
    <d v="1899-12-30T12:15:28"/>
    <d v="2019-05-02T00:00:00"/>
    <d v="1899-12-30T12:15:28"/>
    <n v="20"/>
    <s v="MIN"/>
    <x v="2"/>
    <n v="20"/>
    <s v="MIN"/>
    <s v="CNF  ORSP PRT  REL  TECO"/>
  </r>
  <r>
    <n v="1527031"/>
    <x v="0"/>
    <s v="0"/>
    <s v="0100"/>
    <s v="PFC-20"/>
    <s v="PP01"/>
    <s v="PAINT"/>
    <x v="9"/>
    <d v="2019-05-02T00:00:00"/>
    <d v="1899-12-30T12:17:28"/>
    <d v="2019-05-02T00:00:00"/>
    <d v="1899-12-30T14:59:11"/>
    <n v="1.3480000000000001"/>
    <s v="H"/>
    <x v="57"/>
    <n v="450"/>
    <s v="MIN"/>
    <s v="CNF  PRT  REL  TECO"/>
  </r>
  <r>
    <n v="1527031"/>
    <x v="0"/>
    <s v="0"/>
    <s v="0110"/>
    <s v="PFC-99"/>
    <s v="PP01"/>
    <s v="PAINT INSPECTION"/>
    <x v="10"/>
    <d v="2019-05-05T00:00:00"/>
    <d v="1899-12-30T07:33:48"/>
    <d v="2019-05-05T00:00:00"/>
    <d v="1899-12-30T07:33:48"/>
    <n v="20"/>
    <s v="MIN"/>
    <x v="2"/>
    <n v="20"/>
    <s v="MIN"/>
    <s v="CNF  ORSP PRT  REL  TECO"/>
  </r>
  <r>
    <n v="1527031"/>
    <x v="0"/>
    <s v="0"/>
    <s v="0120"/>
    <s v="BFC-10"/>
    <s v="PP01"/>
    <s v="ASSEMBLY"/>
    <x v="11"/>
    <d v="2019-05-07T00:00:00"/>
    <d v="1899-12-30T09:38:56"/>
    <d v="2019-05-07T00:00:00"/>
    <d v="1899-12-30T14:25:29"/>
    <n v="2.3069999999999999"/>
    <s v="H"/>
    <x v="51"/>
    <n v="100"/>
    <s v="MIN"/>
    <s v="CNF  PRT  REL  TECO"/>
  </r>
  <r>
    <n v="1527031"/>
    <x v="0"/>
    <s v="0"/>
    <s v="0130"/>
    <s v="BFC-90"/>
    <s v="PP01"/>
    <s v="ASSY IN PROCESS INSPECTION"/>
    <x v="12"/>
    <d v="2019-05-12T00:00:00"/>
    <d v="1899-12-30T10:33:33"/>
    <d v="2019-05-12T00:00:00"/>
    <d v="1899-12-30T10:33:33"/>
    <n v="20"/>
    <s v="MIN"/>
    <x v="2"/>
    <n v="20"/>
    <s v="MIN"/>
    <s v="CNF  ORSP PRT  REL  TECO"/>
  </r>
  <r>
    <n v="1527031"/>
    <x v="0"/>
    <s v="0"/>
    <s v="0140"/>
    <s v="BFC-90"/>
    <s v="PP01"/>
    <s v="ASSY IN PROCESS INSPECTION"/>
    <x v="13"/>
    <d v="2019-05-12T00:00:00"/>
    <d v="1899-12-30T10:33:36"/>
    <d v="2019-05-12T00:00:00"/>
    <d v="1899-12-30T10:33:36"/>
    <n v="30"/>
    <s v="MIN"/>
    <x v="9"/>
    <n v="30"/>
    <s v="MIN"/>
    <s v="CNF  ORSP PRT  REL  TECO"/>
  </r>
  <r>
    <n v="1527031"/>
    <x v="0"/>
    <s v="0"/>
    <s v="0150"/>
    <s v="BFC-99"/>
    <s v="PP01"/>
    <s v="FINAL INSPECTION"/>
    <x v="14"/>
    <d v="2019-05-12T00:00:00"/>
    <d v="1899-12-30T10:33:39"/>
    <d v="2019-05-12T00:00:00"/>
    <d v="1899-12-30T10:33:39"/>
    <n v="30"/>
    <s v="MIN"/>
    <x v="9"/>
    <n v="30"/>
    <s v="MIN"/>
    <s v="CNF  ORSP PRT  REL  TECO"/>
  </r>
  <r>
    <n v="1527031"/>
    <x v="0"/>
    <s v="0"/>
    <s v="0160"/>
    <s v="BFC-99"/>
    <s v="PP03"/>
    <s v="FINAL INSPECTION"/>
    <x v="15"/>
    <d v="2019-05-12T00:00:00"/>
    <d v="1899-12-30T12:16:53"/>
    <d v="2019-05-12T00:00:00"/>
    <d v="1899-12-30T12:16:53"/>
    <n v="45"/>
    <s v="MIN"/>
    <x v="10"/>
    <n v="45"/>
    <s v="MIN"/>
    <s v="CNF  ORSP PRT  REL  TECO"/>
  </r>
  <r>
    <n v="1527031"/>
    <x v="0"/>
    <s v="1"/>
    <s v="0010"/>
    <s v="BFC-10"/>
    <s v="PP95"/>
    <s v="ASSEMBLY"/>
    <x v="16"/>
    <d v="2019-04-25T00:00:00"/>
    <d v="1899-12-30T12:54:04"/>
    <d v="2019-05-01T00:00:00"/>
    <d v="1899-12-30T15:54:04"/>
    <n v="40.049999999999997"/>
    <s v="H"/>
    <x v="58"/>
    <n v="1"/>
    <s v="MIN"/>
    <s v="CNF  PRT  REL  TECO"/>
  </r>
  <r>
    <n v="1527031"/>
    <x v="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7036"/>
    <x v="3"/>
    <s v="0"/>
    <s v="0010"/>
    <s v="PFC-20"/>
    <s v="PP01"/>
    <s v="PAINT"/>
    <x v="0"/>
    <d v="2019-04-27T00:00:00"/>
    <d v="1899-12-30T12:19:04"/>
    <d v="2019-04-27T00:00:00"/>
    <d v="1899-12-30T22:42:31"/>
    <n v="289.79000000000002"/>
    <s v="MIN"/>
    <x v="59"/>
    <n v="40"/>
    <s v="MIN"/>
    <s v="CNF  PRT  REL  TECO"/>
  </r>
  <r>
    <n v="1527036"/>
    <x v="3"/>
    <s v="0"/>
    <s v="0020"/>
    <s v="BFC-10"/>
    <s v="PP01"/>
    <s v="ASSEMBLY"/>
    <x v="1"/>
    <d v="2019-04-28T00:00:00"/>
    <d v="1899-12-30T13:20:08"/>
    <d v="2019-04-28T00:00:00"/>
    <d v="1899-12-30T13:51:59"/>
    <n v="10.617000000000001"/>
    <s v="MIN"/>
    <x v="60"/>
    <n v="15"/>
    <s v="MIN"/>
    <s v="CNF  PRT  REL  TECO"/>
  </r>
  <r>
    <n v="1527036"/>
    <x v="3"/>
    <s v="0"/>
    <s v="0030"/>
    <s v="BFC-90"/>
    <s v="PP01"/>
    <s v="ASSY IN PROCESS INSPECTION"/>
    <x v="2"/>
    <d v="2019-04-28T00:00:00"/>
    <d v="1899-12-30T14:20:35"/>
    <d v="2019-04-28T00:00:00"/>
    <d v="1899-12-30T14:20:35"/>
    <n v="20"/>
    <s v="MIN"/>
    <x v="2"/>
    <n v="20"/>
    <s v="MIN"/>
    <s v="CNF  ORSP PRT  REL  TECO"/>
  </r>
  <r>
    <n v="1527036"/>
    <x v="3"/>
    <s v="0"/>
    <s v="0040"/>
    <s v="BFC-10"/>
    <s v="PP01"/>
    <s v="ASSEMBLY"/>
    <x v="3"/>
    <d v="2019-04-28T00:00:00"/>
    <d v="1899-12-30T14:24:46"/>
    <d v="2019-04-28T00:00:00"/>
    <d v="1899-12-30T17:54:22"/>
    <n v="3.4929999999999999"/>
    <s v="H"/>
    <x v="61"/>
    <n v="350"/>
    <s v="MIN"/>
    <s v="CNF  PRT  REL  TECO"/>
  </r>
  <r>
    <n v="1527036"/>
    <x v="3"/>
    <s v="0"/>
    <s v="0050"/>
    <s v="BFC-10"/>
    <s v="PP01"/>
    <s v="ASSEMBLY"/>
    <x v="4"/>
    <d v="2019-04-29T00:00:00"/>
    <d v="1899-12-30T07:35:53"/>
    <d v="2019-05-01T00:00:00"/>
    <d v="1899-12-30T17:46:01"/>
    <n v="28.617999999999999"/>
    <s v="H"/>
    <x v="62"/>
    <n v="1020"/>
    <s v="MIN"/>
    <s v="CNF  PRT  REL  TECO"/>
  </r>
  <r>
    <n v="1527036"/>
    <x v="3"/>
    <s v="0"/>
    <s v="0060"/>
    <s v="BFC-10"/>
    <s v="PP01"/>
    <s v="ASSEMBLY"/>
    <x v="5"/>
    <d v="2019-05-02T00:00:00"/>
    <d v="1899-12-30T07:40:05"/>
    <d v="2019-05-02T00:00:00"/>
    <d v="1899-12-30T14:47:46"/>
    <n v="7.1280000000000001"/>
    <s v="H"/>
    <x v="63"/>
    <n v="50"/>
    <s v="MIN"/>
    <s v="CNF  PRT  REL  TECO"/>
  </r>
  <r>
    <n v="1527036"/>
    <x v="3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7036"/>
    <x v="3"/>
    <s v="0"/>
    <s v="0080"/>
    <s v="BFC-90"/>
    <s v="PP01"/>
    <s v="ASSY IN PROCESS INSPECTION"/>
    <x v="7"/>
    <d v="2019-05-02T00:00:00"/>
    <d v="1899-12-30T15:18:29"/>
    <d v="2019-05-02T00:00:00"/>
    <d v="1899-12-30T15:18:29"/>
    <n v="20"/>
    <s v="MIN"/>
    <x v="2"/>
    <n v="20"/>
    <s v="MIN"/>
    <s v="CNF  ORSP PRT  REL  TECO"/>
  </r>
  <r>
    <n v="1527036"/>
    <x v="3"/>
    <s v="0"/>
    <s v="0090"/>
    <s v="BFC-90"/>
    <s v="PP01"/>
    <s v="ASSY IN PROCESS INSPECTION"/>
    <x v="8"/>
    <d v="2019-05-02T00:00:00"/>
    <d v="1899-12-30T15:19:07"/>
    <d v="2019-05-02T00:00:00"/>
    <d v="1899-12-30T15:19:07"/>
    <n v="20"/>
    <s v="MIN"/>
    <x v="2"/>
    <n v="20"/>
    <s v="MIN"/>
    <s v="CNF  ORSP PRT  REL  TECO"/>
  </r>
  <r>
    <n v="1527036"/>
    <x v="3"/>
    <s v="0"/>
    <s v="0100"/>
    <s v="PFC-20"/>
    <s v="PP01"/>
    <s v="PAINT"/>
    <x v="9"/>
    <d v="2019-05-02T00:00:00"/>
    <d v="1899-12-30T16:50:04"/>
    <d v="2019-05-04T00:00:00"/>
    <d v="1899-12-30T23:10:30"/>
    <n v="619.923"/>
    <s v="MIN"/>
    <x v="64"/>
    <n v="450"/>
    <s v="MIN"/>
    <s v="CNF  PRT  REL  TECO"/>
  </r>
  <r>
    <n v="1527036"/>
    <x v="3"/>
    <s v="0"/>
    <s v="0110"/>
    <s v="PFC-99"/>
    <s v="PP01"/>
    <s v="PAINT INSPECTION"/>
    <x v="10"/>
    <d v="2019-05-05T00:00:00"/>
    <d v="1899-12-30T06:57:51"/>
    <d v="2019-05-05T00:00:00"/>
    <d v="1899-12-30T06:57:51"/>
    <n v="20"/>
    <s v="MIN"/>
    <x v="2"/>
    <n v="20"/>
    <s v="MIN"/>
    <s v="CNF  ORSP PRT  REL  TECO"/>
  </r>
  <r>
    <n v="1527036"/>
    <x v="3"/>
    <s v="0"/>
    <s v="0120"/>
    <s v="BFC-10"/>
    <s v="PP01"/>
    <s v="ASSEMBLY"/>
    <x v="11"/>
    <d v="2019-05-13T00:00:00"/>
    <d v="1899-12-30T13:20:08"/>
    <d v="2019-05-13T00:00:00"/>
    <d v="1899-12-30T13:32:12"/>
    <n v="12.067"/>
    <s v="MIN"/>
    <x v="65"/>
    <n v="100"/>
    <s v="MIN"/>
    <s v="CNF  PRT  REL  TECO"/>
  </r>
  <r>
    <n v="1527036"/>
    <x v="3"/>
    <s v="0"/>
    <s v="0130"/>
    <s v="BFC-90"/>
    <s v="PP01"/>
    <s v="ASSY IN PROCESS INSPECTION"/>
    <x v="12"/>
    <d v="2019-05-13T00:00:00"/>
    <d v="1899-12-30T14:01:35"/>
    <d v="2019-05-13T00:00:00"/>
    <d v="1899-12-30T14:01:35"/>
    <n v="20"/>
    <s v="MIN"/>
    <x v="2"/>
    <n v="20"/>
    <s v="MIN"/>
    <s v="CNF  ORSP PRT  REL  TECO"/>
  </r>
  <r>
    <n v="1527036"/>
    <x v="3"/>
    <s v="0"/>
    <s v="0140"/>
    <s v="BFC-90"/>
    <s v="PP01"/>
    <s v="ASSY IN PROCESS INSPECTION"/>
    <x v="13"/>
    <d v="2019-05-13T00:00:00"/>
    <d v="1899-12-30T14:01:38"/>
    <d v="2019-05-13T00:00:00"/>
    <d v="1899-12-30T14:01:38"/>
    <n v="30"/>
    <s v="MIN"/>
    <x v="9"/>
    <n v="30"/>
    <s v="MIN"/>
    <s v="CNF  ORSP PRT  REL  TECO"/>
  </r>
  <r>
    <n v="1527036"/>
    <x v="3"/>
    <s v="0"/>
    <s v="0150"/>
    <s v="BFC-99"/>
    <s v="PP01"/>
    <s v="FINAL INSPECTION"/>
    <x v="14"/>
    <d v="2019-05-13T00:00:00"/>
    <d v="1899-12-30T14:01:41"/>
    <d v="2019-05-13T00:00:00"/>
    <d v="1899-12-30T14:01:41"/>
    <n v="30"/>
    <s v="MIN"/>
    <x v="9"/>
    <n v="30"/>
    <s v="MIN"/>
    <s v="CNF  ORSP PRT  REL  TECO"/>
  </r>
  <r>
    <n v="1527036"/>
    <x v="3"/>
    <s v="0"/>
    <s v="0160"/>
    <s v="BFC-99"/>
    <s v="PP03"/>
    <s v="FINAL INSPECTION"/>
    <x v="15"/>
    <d v="2019-05-14T00:00:00"/>
    <d v="1899-12-30T14:17:43"/>
    <d v="2019-05-14T00:00:00"/>
    <d v="1899-12-30T14:17:43"/>
    <n v="45"/>
    <s v="MIN"/>
    <x v="10"/>
    <n v="45"/>
    <s v="MIN"/>
    <s v="CNF  ORSP PRT  REL  TECO"/>
  </r>
  <r>
    <n v="1527036"/>
    <x v="3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27036"/>
    <x v="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7037"/>
    <x v="3"/>
    <s v="0"/>
    <s v="0010"/>
    <s v="PFC-20"/>
    <s v="PP01"/>
    <s v="PAINT"/>
    <x v="0"/>
    <d v="2019-04-28T00:00:00"/>
    <d v="1899-12-30T20:30:56"/>
    <d v="2019-04-29T00:00:00"/>
    <d v="1899-12-30T06:55:12"/>
    <n v="1.9570000000000001"/>
    <s v="H"/>
    <x v="66"/>
    <n v="40"/>
    <s v="MIN"/>
    <s v="CNF  PRT  REL  TECO"/>
  </r>
  <r>
    <n v="1527037"/>
    <x v="3"/>
    <s v="0"/>
    <s v="0020"/>
    <s v="BFC-10"/>
    <s v="PP01"/>
    <s v="ASSEMBLY"/>
    <x v="1"/>
    <d v="2019-04-29T00:00:00"/>
    <d v="1899-12-30T09:52:53"/>
    <d v="2019-04-29T00:00:00"/>
    <d v="1899-12-30T10:15:56"/>
    <n v="23.05"/>
    <s v="MIN"/>
    <x v="67"/>
    <n v="15"/>
    <s v="MIN"/>
    <s v="CNF  PRT  REL  TECO"/>
  </r>
  <r>
    <n v="1527037"/>
    <x v="3"/>
    <s v="0"/>
    <s v="0030"/>
    <s v="BFC-90"/>
    <s v="PP01"/>
    <s v="ASSY IN PROCESS INSPECTION"/>
    <x v="2"/>
    <d v="2019-04-29T00:00:00"/>
    <d v="1899-12-30T10:50:58"/>
    <d v="2019-04-29T00:00:00"/>
    <d v="1899-12-30T10:50:58"/>
    <n v="20"/>
    <s v="MIN"/>
    <x v="2"/>
    <n v="20"/>
    <s v="MIN"/>
    <s v="CNF  ORSP PRT  REL  TECO"/>
  </r>
  <r>
    <n v="1527037"/>
    <x v="3"/>
    <s v="0"/>
    <s v="0040"/>
    <s v="BFC-10"/>
    <s v="PP01"/>
    <s v="ASSEMBLY"/>
    <x v="3"/>
    <d v="2019-04-29T00:00:00"/>
    <d v="1899-12-30T12:09:57"/>
    <d v="2019-04-30T00:00:00"/>
    <d v="1899-12-30T17:53:38"/>
    <n v="15.771000000000001"/>
    <s v="H"/>
    <x v="68"/>
    <n v="350"/>
    <s v="MIN"/>
    <s v="CNF  PRT  REL  TECO"/>
  </r>
  <r>
    <n v="1527037"/>
    <x v="3"/>
    <s v="0"/>
    <s v="0050"/>
    <s v="BFC-10"/>
    <s v="PP01"/>
    <s v="ASSEMBLY"/>
    <x v="4"/>
    <d v="2019-05-01T00:00:00"/>
    <d v="1899-12-30T07:43:42"/>
    <d v="2019-05-05T00:00:00"/>
    <d v="1899-12-30T14:51:11"/>
    <n v="25.321999999999999"/>
    <s v="H"/>
    <x v="69"/>
    <n v="1020"/>
    <s v="MIN"/>
    <s v="CNF  PRT  REL  TECO"/>
  </r>
  <r>
    <n v="1527037"/>
    <x v="3"/>
    <s v="0"/>
    <s v="0060"/>
    <s v="BFC-10"/>
    <s v="PP01"/>
    <s v="ASSEMBLY"/>
    <x v="5"/>
    <d v="2019-05-05T00:00:00"/>
    <d v="1899-12-30T14:51:42"/>
    <d v="2019-05-05T00:00:00"/>
    <d v="1899-12-30T16:33:12"/>
    <n v="1.6919999999999999"/>
    <s v="H"/>
    <x v="70"/>
    <n v="50"/>
    <s v="MIN"/>
    <s v="CNF  PRT  REL  TECO"/>
  </r>
  <r>
    <n v="1527037"/>
    <x v="3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7037"/>
    <x v="3"/>
    <s v="0"/>
    <s v="0080"/>
    <s v="BFC-90"/>
    <s v="PP01"/>
    <s v="ASSY IN PROCESS INSPECTION"/>
    <x v="7"/>
    <d v="2019-05-05T00:00:00"/>
    <d v="1899-12-30T16:09:28"/>
    <d v="2019-05-05T00:00:00"/>
    <d v="1899-12-30T16:09:28"/>
    <n v="20"/>
    <s v="MIN"/>
    <x v="2"/>
    <n v="20"/>
    <s v="MIN"/>
    <s v="CNF  ORSP PRT  REL  TECO"/>
  </r>
  <r>
    <n v="1527037"/>
    <x v="3"/>
    <s v="0"/>
    <s v="0090"/>
    <s v="BFC-90"/>
    <s v="PP01"/>
    <s v="ASSY IN PROCESS INSPECTION"/>
    <x v="8"/>
    <d v="2019-05-05T00:00:00"/>
    <d v="1899-12-30T16:09:35"/>
    <d v="2019-05-05T00:00:00"/>
    <d v="1899-12-30T16:09:35"/>
    <n v="20"/>
    <s v="MIN"/>
    <x v="2"/>
    <n v="20"/>
    <s v="MIN"/>
    <s v="CNF  ORSP PRT  REL  TECO"/>
  </r>
  <r>
    <n v="1527037"/>
    <x v="3"/>
    <s v="0"/>
    <s v="0100"/>
    <s v="PFC-20"/>
    <s v="PP01"/>
    <s v="PAINT"/>
    <x v="9"/>
    <d v="2019-05-05T00:00:00"/>
    <d v="1899-12-30T17:28:56"/>
    <d v="2019-05-06T00:00:00"/>
    <d v="1899-12-30T15:29:01"/>
    <n v="23.423999999999999"/>
    <s v="H"/>
    <x v="71"/>
    <n v="450"/>
    <s v="MIN"/>
    <s v="CNF  PRT  REL  TECO"/>
  </r>
  <r>
    <n v="1527037"/>
    <x v="3"/>
    <s v="0"/>
    <s v="0110"/>
    <s v="PFC-99"/>
    <s v="PP01"/>
    <s v="PAINT INSPECTION"/>
    <x v="10"/>
    <d v="2019-05-07T00:00:00"/>
    <d v="1899-12-30T08:06:01"/>
    <d v="2019-05-07T00:00:00"/>
    <d v="1899-12-30T08:06:01"/>
    <n v="20"/>
    <s v="MIN"/>
    <x v="2"/>
    <n v="20"/>
    <s v="MIN"/>
    <s v="CNF  ORSP PRT  REL  TECO"/>
  </r>
  <r>
    <n v="1527037"/>
    <x v="3"/>
    <s v="0"/>
    <s v="0120"/>
    <s v="BFC-10"/>
    <s v="PP01"/>
    <s v="ASSEMBLY"/>
    <x v="11"/>
    <d v="2019-05-08T00:00:00"/>
    <d v="1899-12-30T09:41:31"/>
    <d v="2019-05-08T00:00:00"/>
    <d v="1899-12-30T14:16:32"/>
    <n v="3.4809999999999999"/>
    <s v="H"/>
    <x v="72"/>
    <n v="100"/>
    <s v="MIN"/>
    <s v="CNF  PRT  REL  TECO"/>
  </r>
  <r>
    <n v="1527037"/>
    <x v="3"/>
    <s v="0"/>
    <s v="0130"/>
    <s v="BFC-90"/>
    <s v="PP01"/>
    <s v="ASSY IN PROCESS INSPECTION"/>
    <x v="12"/>
    <d v="2019-05-12T00:00:00"/>
    <d v="1899-12-30T12:46:12"/>
    <d v="2019-05-12T00:00:00"/>
    <d v="1899-12-30T12:46:12"/>
    <n v="20"/>
    <s v="MIN"/>
    <x v="2"/>
    <n v="20"/>
    <s v="MIN"/>
    <s v="CNF  ORSP PRT  REL  TECO"/>
  </r>
  <r>
    <n v="1527037"/>
    <x v="3"/>
    <s v="0"/>
    <s v="0140"/>
    <s v="BFC-90"/>
    <s v="PP01"/>
    <s v="ASSY IN PROCESS INSPECTION"/>
    <x v="13"/>
    <d v="2019-05-12T00:00:00"/>
    <d v="1899-12-30T12:46:16"/>
    <d v="2019-05-12T00:00:00"/>
    <d v="1899-12-30T12:46:16"/>
    <n v="30"/>
    <s v="MIN"/>
    <x v="9"/>
    <n v="30"/>
    <s v="MIN"/>
    <s v="CNF  ORSP PRT  REL  TECO"/>
  </r>
  <r>
    <n v="1527037"/>
    <x v="3"/>
    <s v="0"/>
    <s v="0150"/>
    <s v="BFC-99"/>
    <s v="PP01"/>
    <s v="FINAL INSPECTION"/>
    <x v="14"/>
    <d v="2019-05-12T00:00:00"/>
    <d v="1899-12-30T12:46:19"/>
    <d v="2019-05-12T00:00:00"/>
    <d v="1899-12-30T12:46:19"/>
    <n v="30"/>
    <s v="MIN"/>
    <x v="9"/>
    <n v="30"/>
    <s v="MIN"/>
    <s v="CNF  ORSP PRT  REL  TECO"/>
  </r>
  <r>
    <n v="1527037"/>
    <x v="3"/>
    <s v="0"/>
    <s v="0160"/>
    <s v="BFC-99"/>
    <s v="PP03"/>
    <s v="FINAL INSPECTION"/>
    <x v="15"/>
    <d v="2019-05-14T00:00:00"/>
    <d v="1899-12-30T14:17:11"/>
    <d v="2019-05-14T00:00:00"/>
    <d v="1899-12-30T14:17:11"/>
    <n v="45"/>
    <s v="MIN"/>
    <x v="10"/>
    <n v="45"/>
    <s v="MIN"/>
    <s v="CNF  ORSP PRT  REL  TECO"/>
  </r>
  <r>
    <n v="1527037"/>
    <x v="3"/>
    <s v="1"/>
    <s v="0010"/>
    <s v="BFC-10"/>
    <s v="PP95"/>
    <s v="ASSEMBLY"/>
    <x v="16"/>
    <d v="2019-05-08T00:00:00"/>
    <d v="1899-12-30T08:16:31"/>
    <d v="2019-05-12T00:00:00"/>
    <d v="1899-12-30T11:39:05"/>
    <n v="3.6890000000000001"/>
    <s v="H"/>
    <x v="73"/>
    <n v="1"/>
    <s v="MIN"/>
    <s v="CNF  PRT  REL  TECO"/>
  </r>
  <r>
    <n v="1527037"/>
    <x v="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112"/>
    <x v="1"/>
    <s v="0"/>
    <s v="0010"/>
    <s v="PFC-20"/>
    <s v="PP01"/>
    <s v="PAINT"/>
    <x v="0"/>
    <d v="2019-04-29T00:00:00"/>
    <d v="1899-12-30T20:35:24"/>
    <d v="2019-04-30T00:00:00"/>
    <d v="1899-12-30T07:14:36"/>
    <n v="34.183"/>
    <s v="MIN"/>
    <x v="74"/>
    <n v="40"/>
    <s v="MIN"/>
    <s v="CNF  PRT  REL  TECO"/>
  </r>
  <r>
    <n v="1528112"/>
    <x v="1"/>
    <s v="0"/>
    <s v="0020"/>
    <s v="BFC-10"/>
    <s v="PP01"/>
    <s v="ASSEMBLY"/>
    <x v="1"/>
    <d v="2019-04-30T00:00:00"/>
    <d v="1899-12-30T11:49:41"/>
    <d v="2019-04-30T00:00:00"/>
    <d v="1899-12-30T11:55:35"/>
    <n v="0.8"/>
    <s v="MIN"/>
    <x v="75"/>
    <n v="15"/>
    <s v="MIN"/>
    <s v="CNF  PRT  REL  TECO"/>
  </r>
  <r>
    <n v="1528112"/>
    <x v="1"/>
    <s v="0"/>
    <s v="0030"/>
    <s v="BFC-90"/>
    <s v="PP01"/>
    <s v="ASSY IN PROCESS INSPECTION"/>
    <x v="2"/>
    <d v="2019-04-30T00:00:00"/>
    <d v="1899-12-30T12:07:22"/>
    <d v="2019-04-30T00:00:00"/>
    <d v="1899-12-30T12:07:22"/>
    <n v="20"/>
    <s v="MIN"/>
    <x v="2"/>
    <n v="20"/>
    <s v="MIN"/>
    <s v="CNF  ORSP PRT  REL  TECO"/>
  </r>
  <r>
    <n v="1528112"/>
    <x v="1"/>
    <s v="0"/>
    <s v="0040"/>
    <s v="BFC-10"/>
    <s v="PP01"/>
    <s v="ASSEMBLY"/>
    <x v="3"/>
    <d v="2019-05-01T00:00:00"/>
    <d v="1899-12-30T14:39:43"/>
    <d v="2019-05-01T00:00:00"/>
    <d v="1899-12-30T17:46:19"/>
    <n v="3.11"/>
    <s v="H"/>
    <x v="76"/>
    <n v="290"/>
    <s v="MIN"/>
    <s v="CNF  PRT  REL  TECO"/>
  </r>
  <r>
    <n v="1528112"/>
    <x v="1"/>
    <s v="0"/>
    <s v="0050"/>
    <s v="BFC-10"/>
    <s v="PP01"/>
    <s v="ASSEMBLY"/>
    <x v="4"/>
    <d v="2019-05-02T00:00:00"/>
    <d v="1899-12-30T07:41:05"/>
    <d v="2019-05-08T00:00:00"/>
    <d v="1899-12-30T10:14:04"/>
    <n v="49.951000000000001"/>
    <s v="H"/>
    <x v="77"/>
    <n v="1040"/>
    <s v="MIN"/>
    <s v="CNF  PRT  REL  TECO"/>
  </r>
  <r>
    <n v="1528112"/>
    <x v="1"/>
    <s v="0"/>
    <s v="0060"/>
    <s v="BFC-10"/>
    <s v="PP01"/>
    <s v="ASSEMBLY"/>
    <x v="5"/>
    <d v="2019-05-08T00:00:00"/>
    <d v="1899-12-30T10:14:34"/>
    <d v="2019-05-08T00:00:00"/>
    <d v="1899-12-30T15:20:30"/>
    <n v="5.0990000000000002"/>
    <s v="H"/>
    <x v="78"/>
    <n v="50"/>
    <s v="MIN"/>
    <s v="CNF  PRT  REL  TECO"/>
  </r>
  <r>
    <n v="1528112"/>
    <x v="1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112"/>
    <x v="1"/>
    <s v="0"/>
    <s v="0080"/>
    <s v="BFC-90"/>
    <s v="PP01"/>
    <s v="ASSY IN PROCESS INSPECTION"/>
    <x v="7"/>
    <d v="2019-05-09T00:00:00"/>
    <d v="1899-12-30T10:36:48"/>
    <d v="2019-05-09T00:00:00"/>
    <d v="1899-12-30T10:36:48"/>
    <n v="20"/>
    <s v="MIN"/>
    <x v="2"/>
    <n v="20"/>
    <s v="MIN"/>
    <s v="CNF  ORSP PRT  REL  TECO"/>
  </r>
  <r>
    <n v="1528112"/>
    <x v="1"/>
    <s v="0"/>
    <s v="0090"/>
    <s v="BFC-90"/>
    <s v="PP01"/>
    <s v="ASSY IN PROCESS INSPECTION"/>
    <x v="8"/>
    <d v="2019-05-09T00:00:00"/>
    <d v="1899-12-30T10:36:57"/>
    <d v="2019-05-09T00:00:00"/>
    <d v="1899-12-30T10:36:57"/>
    <n v="20"/>
    <s v="MIN"/>
    <x v="2"/>
    <n v="20"/>
    <s v="MIN"/>
    <s v="CNF  ORSP PRT  REL  TECO"/>
  </r>
  <r>
    <n v="1528112"/>
    <x v="1"/>
    <s v="0"/>
    <s v="0100"/>
    <s v="PFC-20"/>
    <s v="PP01"/>
    <s v="PAINT"/>
    <x v="9"/>
    <d v="2019-05-09T00:00:00"/>
    <d v="1899-12-30T13:16:22"/>
    <d v="2019-05-10T00:00:00"/>
    <d v="1899-12-30T05:59:32"/>
    <n v="8.2159999999999993"/>
    <s v="H"/>
    <x v="79"/>
    <n v="450"/>
    <s v="MIN"/>
    <s v="CNF  PRT  REL  TECO"/>
  </r>
  <r>
    <n v="1528112"/>
    <x v="1"/>
    <s v="0"/>
    <s v="0110"/>
    <s v="PFC-99"/>
    <s v="PP01"/>
    <s v="PAINT INSPECTION"/>
    <x v="10"/>
    <d v="2019-05-13T00:00:00"/>
    <d v="1899-12-30T07:36:37"/>
    <d v="2019-05-13T00:00:00"/>
    <d v="1899-12-30T07:36:37"/>
    <n v="20"/>
    <s v="MIN"/>
    <x v="2"/>
    <n v="20"/>
    <s v="MIN"/>
    <s v="CNF  ORSP PRT  REL  TECO"/>
  </r>
  <r>
    <n v="1528112"/>
    <x v="1"/>
    <s v="0"/>
    <s v="0120"/>
    <s v="BFC-10"/>
    <s v="PP01"/>
    <s v="ASSEMBLY"/>
    <x v="11"/>
    <d v="2019-05-15T00:00:00"/>
    <d v="1899-12-30T09:00:00"/>
    <d v="2019-05-15T00:00:00"/>
    <d v="1899-12-30T11:21:06"/>
    <n v="14.65"/>
    <s v="MIN"/>
    <x v="80"/>
    <n v="100"/>
    <s v="MIN"/>
    <s v="CNF  PRT  REL  TECO"/>
  </r>
  <r>
    <n v="1528112"/>
    <x v="1"/>
    <s v="0"/>
    <s v="0130"/>
    <s v="BFC-90"/>
    <s v="PP01"/>
    <s v="ASSY IN PROCESS INSPECTION"/>
    <x v="12"/>
    <d v="2019-05-20T00:00:00"/>
    <d v="1899-12-30T14:18:23"/>
    <d v="2019-05-20T00:00:00"/>
    <d v="1899-12-30T14:18:23"/>
    <n v="20"/>
    <s v="MIN"/>
    <x v="2"/>
    <n v="20"/>
    <s v="MIN"/>
    <s v="CNF  ORSP PRT  REL  TECO"/>
  </r>
  <r>
    <n v="1528112"/>
    <x v="1"/>
    <s v="0"/>
    <s v="0140"/>
    <s v="BFC-90"/>
    <s v="PP01"/>
    <s v="ASSY IN PROCESS INSPECTION"/>
    <x v="13"/>
    <d v="2019-05-20T00:00:00"/>
    <d v="1899-12-30T14:18:26"/>
    <d v="2019-05-20T00:00:00"/>
    <d v="1899-12-30T14:18:26"/>
    <n v="30"/>
    <s v="MIN"/>
    <x v="9"/>
    <n v="30"/>
    <s v="MIN"/>
    <s v="CNF  ORSP PRT  REL  TECO"/>
  </r>
  <r>
    <n v="1528112"/>
    <x v="1"/>
    <s v="0"/>
    <s v="0150"/>
    <s v="BFC-99"/>
    <s v="PP01"/>
    <s v="FINAL INSPECTION"/>
    <x v="14"/>
    <d v="2019-05-20T00:00:00"/>
    <d v="1899-12-30T14:18:30"/>
    <d v="2019-05-20T00:00:00"/>
    <d v="1899-12-30T14:18:30"/>
    <n v="30"/>
    <s v="MIN"/>
    <x v="9"/>
    <n v="30"/>
    <s v="MIN"/>
    <s v="CNF  ORSP PRT  REL  TECO"/>
  </r>
  <r>
    <n v="1528112"/>
    <x v="1"/>
    <s v="0"/>
    <s v="0160"/>
    <s v="BFC-99"/>
    <s v="PP03"/>
    <s v="FINAL INSPECTION"/>
    <x v="15"/>
    <d v="2019-05-20T00:00:00"/>
    <d v="1899-12-30T14:25:31"/>
    <d v="2019-05-20T00:00:00"/>
    <d v="1899-12-30T14:25:31"/>
    <n v="45"/>
    <s v="MIN"/>
    <x v="10"/>
    <n v="45"/>
    <s v="MIN"/>
    <s v="CNF  ORSP PRT  REL  TECO"/>
  </r>
  <r>
    <n v="1528112"/>
    <x v="1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28112"/>
    <x v="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119"/>
    <x v="4"/>
    <s v="0"/>
    <s v="0010"/>
    <s v="PFC-20"/>
    <s v="PP01"/>
    <s v="PAINT"/>
    <x v="0"/>
    <d v="2019-04-29T00:00:00"/>
    <d v="1899-12-30T20:35:24"/>
    <d v="2019-04-30T00:00:00"/>
    <d v="1899-12-30T07:14:36"/>
    <n v="34.183"/>
    <s v="MIN"/>
    <x v="74"/>
    <n v="40"/>
    <s v="MIN"/>
    <s v="CNF  PRT  REL  TECO"/>
  </r>
  <r>
    <n v="1528119"/>
    <x v="4"/>
    <s v="0"/>
    <s v="0020"/>
    <s v="BFC-10"/>
    <s v="PP01"/>
    <s v="ASSEMBLY"/>
    <x v="1"/>
    <d v="2019-04-30T00:00:00"/>
    <d v="1899-12-30T11:51:17"/>
    <d v="2019-04-30T00:00:00"/>
    <d v="1899-12-30T11:55:35"/>
    <n v="0.48333333333333334"/>
    <s v="MIN"/>
    <x v="81"/>
    <n v="15"/>
    <s v="MIN"/>
    <s v="CNF  PRT  REL  TECO"/>
  </r>
  <r>
    <n v="1528119"/>
    <x v="4"/>
    <s v="0"/>
    <s v="0030"/>
    <s v="BFC-90"/>
    <s v="PP01"/>
    <s v="ASSY IN PROCESS INSPECTION"/>
    <x v="2"/>
    <d v="2019-04-30T00:00:00"/>
    <d v="1899-12-30T12:06:51"/>
    <d v="2019-04-30T00:00:00"/>
    <d v="1899-12-30T12:06:51"/>
    <n v="20"/>
    <s v="MIN"/>
    <x v="2"/>
    <n v="20"/>
    <s v="MIN"/>
    <s v="CNF  ORSP PRT  REL  TECO"/>
  </r>
  <r>
    <n v="1528119"/>
    <x v="4"/>
    <s v="0"/>
    <s v="0040"/>
    <s v="BFC-10"/>
    <s v="PP01"/>
    <s v="ASSEMBLY"/>
    <x v="3"/>
    <d v="2019-05-01T00:00:00"/>
    <d v="1899-12-30T09:28:43"/>
    <d v="2019-05-01T00:00:00"/>
    <d v="1899-12-30T17:53:56"/>
    <n v="8.42"/>
    <s v="H"/>
    <x v="82"/>
    <n v="350"/>
    <s v="MIN"/>
    <s v="CNF  PRT  REL  TECO"/>
  </r>
  <r>
    <n v="1528119"/>
    <x v="4"/>
    <s v="0"/>
    <s v="0050"/>
    <s v="BFC-10"/>
    <s v="PP01"/>
    <s v="ASSEMBLY"/>
    <x v="4"/>
    <d v="2019-05-02T00:00:00"/>
    <d v="1899-12-30T07:51:24"/>
    <d v="2019-05-07T00:00:00"/>
    <d v="1899-12-30T14:46:14"/>
    <n v="32.93"/>
    <s v="H"/>
    <x v="83"/>
    <n v="1020"/>
    <s v="MIN"/>
    <s v="CNF  PRT  REL  TECO"/>
  </r>
  <r>
    <n v="1528119"/>
    <x v="4"/>
    <s v="0"/>
    <s v="0060"/>
    <s v="BFC-10"/>
    <s v="PP01"/>
    <s v="ASSEMBLY"/>
    <x v="5"/>
    <d v="2019-05-07T00:00:00"/>
    <d v="1899-12-30T14:46:30"/>
    <d v="2019-05-07T00:00:00"/>
    <d v="1899-12-30T15:05:28"/>
    <n v="18.966999999999999"/>
    <s v="MIN"/>
    <x v="84"/>
    <n v="50"/>
    <s v="MIN"/>
    <s v="CNF  PRT  REL  TECO"/>
  </r>
  <r>
    <n v="1528119"/>
    <x v="4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119"/>
    <x v="4"/>
    <s v="0"/>
    <s v="0080"/>
    <s v="BFC-90"/>
    <s v="PP01"/>
    <s v="ASSY IN PROCESS INSPECTION"/>
    <x v="7"/>
    <d v="2019-05-12T00:00:00"/>
    <d v="1899-12-30T08:32:33"/>
    <d v="2019-05-12T00:00:00"/>
    <d v="1899-12-30T08:32:33"/>
    <n v="20"/>
    <s v="MIN"/>
    <x v="2"/>
    <n v="20"/>
    <s v="MIN"/>
    <s v="CNF  ORSP PRT  REL  TECO"/>
  </r>
  <r>
    <n v="1528119"/>
    <x v="4"/>
    <s v="0"/>
    <s v="0090"/>
    <s v="BFC-90"/>
    <s v="PP01"/>
    <s v="ASSY IN PROCESS INSPECTION"/>
    <x v="8"/>
    <d v="2019-05-12T00:00:00"/>
    <d v="1899-12-30T08:32:52"/>
    <d v="2019-05-12T00:00:00"/>
    <d v="1899-12-30T08:32:52"/>
    <n v="20"/>
    <s v="MIN"/>
    <x v="2"/>
    <n v="20"/>
    <s v="MIN"/>
    <s v="CNF  ORSP PRT  REL  TECO"/>
  </r>
  <r>
    <n v="1528119"/>
    <x v="4"/>
    <s v="0"/>
    <s v="0100"/>
    <s v="PFC-20"/>
    <s v="PP01"/>
    <s v="PAINT"/>
    <x v="9"/>
    <d v="2019-05-12T00:00:00"/>
    <d v="1899-12-30T08:41:55"/>
    <d v="2019-05-12T00:00:00"/>
    <d v="1899-12-30T10:41:07"/>
    <n v="1.9870000000000001"/>
    <s v="H"/>
    <x v="85"/>
    <n v="450"/>
    <s v="MIN"/>
    <s v="CNF  PRT  REL  TECO"/>
  </r>
  <r>
    <n v="1528119"/>
    <x v="4"/>
    <s v="0"/>
    <s v="0110"/>
    <s v="PFC-99"/>
    <s v="PP01"/>
    <s v="PAINT INSPECTION"/>
    <x v="10"/>
    <d v="2019-05-12T00:00:00"/>
    <d v="1899-12-30T11:32:21"/>
    <d v="2019-05-12T00:00:00"/>
    <d v="1899-12-30T11:32:21"/>
    <n v="20"/>
    <s v="MIN"/>
    <x v="2"/>
    <n v="20"/>
    <s v="MIN"/>
    <s v="CNF  ORSP PRT  REL  TECO"/>
  </r>
  <r>
    <n v="1528119"/>
    <x v="4"/>
    <s v="0"/>
    <s v="0120"/>
    <s v="BFC-10"/>
    <s v="PP01"/>
    <s v="ASSEMBLY"/>
    <x v="11"/>
    <d v="2019-05-16T00:00:00"/>
    <d v="1899-12-30T07:52:17"/>
    <d v="2019-05-16T00:00:00"/>
    <d v="1899-12-30T08:15:27"/>
    <n v="23.167000000000002"/>
    <s v="MIN"/>
    <x v="86"/>
    <n v="100"/>
    <s v="MIN"/>
    <s v="CNF  PRT  REL  TECO"/>
  </r>
  <r>
    <n v="1528119"/>
    <x v="4"/>
    <s v="0"/>
    <s v="0130"/>
    <s v="BFC-90"/>
    <s v="PP01"/>
    <s v="ASSY IN PROCESS INSPECTION"/>
    <x v="12"/>
    <d v="2019-05-16T00:00:00"/>
    <d v="1899-12-30T08:29:57"/>
    <d v="2019-05-16T00:00:00"/>
    <d v="1899-12-30T08:29:57"/>
    <n v="20"/>
    <s v="MIN"/>
    <x v="2"/>
    <n v="20"/>
    <s v="MIN"/>
    <s v="CNF  ORSP PRT  REL  TECO"/>
  </r>
  <r>
    <n v="1528119"/>
    <x v="4"/>
    <s v="0"/>
    <s v="0140"/>
    <s v="BFC-90"/>
    <s v="PP01"/>
    <s v="ASSY IN PROCESS INSPECTION"/>
    <x v="13"/>
    <d v="2019-05-16T00:00:00"/>
    <d v="1899-12-30T08:30:01"/>
    <d v="2019-05-16T00:00:00"/>
    <d v="1899-12-30T08:30:01"/>
    <n v="30"/>
    <s v="MIN"/>
    <x v="9"/>
    <n v="30"/>
    <s v="MIN"/>
    <s v="CNF  ORSP PRT  REL  TECO"/>
  </r>
  <r>
    <n v="1528119"/>
    <x v="4"/>
    <s v="0"/>
    <s v="0150"/>
    <s v="BFC-99"/>
    <s v="PP01"/>
    <s v="FINAL INSPECTION"/>
    <x v="14"/>
    <d v="2019-05-16T00:00:00"/>
    <d v="1899-12-30T08:30:20"/>
    <d v="2019-05-16T00:00:00"/>
    <d v="1899-12-30T08:30:20"/>
    <n v="30"/>
    <s v="MIN"/>
    <x v="9"/>
    <n v="30"/>
    <s v="MIN"/>
    <s v="CNF  ORSP PRT  REL  TECO"/>
  </r>
  <r>
    <n v="1528119"/>
    <x v="4"/>
    <s v="0"/>
    <s v="0160"/>
    <s v="BFC-99"/>
    <s v="PP03"/>
    <s v="FINAL INSPECTION"/>
    <x v="15"/>
    <d v="2019-05-16T00:00:00"/>
    <d v="1899-12-30T13:07:39"/>
    <d v="2019-05-16T00:00:00"/>
    <d v="1899-12-30T13:07:39"/>
    <n v="45"/>
    <s v="MIN"/>
    <x v="10"/>
    <n v="45"/>
    <s v="MIN"/>
    <s v="CNF  ORSP PRT  REL  TECO"/>
  </r>
  <r>
    <n v="1528119"/>
    <x v="4"/>
    <s v="1"/>
    <s v="0010"/>
    <s v="BFC-10"/>
    <s v="PP95"/>
    <s v="ASSEMBLY"/>
    <x v="16"/>
    <d v="2019-05-14T00:00:00"/>
    <d v="1899-12-30T08:51:32"/>
    <d v="2019-05-14T00:00:00"/>
    <d v="1899-12-30T15:14:59"/>
    <n v="5.0979999999999999"/>
    <s v="H"/>
    <x v="87"/>
    <n v="1"/>
    <s v="MIN"/>
    <s v="CNF  PRT  REL  TECO"/>
  </r>
  <r>
    <n v="1528119"/>
    <x v="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360"/>
    <x v="4"/>
    <s v="0"/>
    <s v="0010"/>
    <s v="PFC-20"/>
    <s v="PP01"/>
    <s v="PAINT"/>
    <x v="0"/>
    <d v="2019-04-29T00:00:00"/>
    <d v="1899-12-30T20:35:24"/>
    <d v="2019-04-30T00:00:00"/>
    <d v="1899-12-30T07:14:36"/>
    <n v="34.183"/>
    <s v="MIN"/>
    <x v="74"/>
    <n v="40"/>
    <s v="MIN"/>
    <s v="CNF  PRT  REL  TECO"/>
  </r>
  <r>
    <n v="1528360"/>
    <x v="4"/>
    <s v="0"/>
    <s v="0020"/>
    <s v="BFC-10"/>
    <s v="PP01"/>
    <s v="ASSEMBLY"/>
    <x v="1"/>
    <d v="2019-04-30T00:00:00"/>
    <d v="1899-12-30T11:51:17"/>
    <d v="2019-04-30T00:00:00"/>
    <d v="1899-12-30T11:55:35"/>
    <n v="0.48333333333333334"/>
    <s v="MIN"/>
    <x v="81"/>
    <n v="15"/>
    <s v="MIN"/>
    <s v="CNF  PRT  REL  TECO"/>
  </r>
  <r>
    <n v="1528360"/>
    <x v="4"/>
    <s v="0"/>
    <s v="0030"/>
    <s v="BFC-90"/>
    <s v="PP01"/>
    <s v="ASSY IN PROCESS INSPECTION"/>
    <x v="2"/>
    <d v="2019-04-30T00:00:00"/>
    <d v="1899-12-30T12:07:07"/>
    <d v="2019-04-30T00:00:00"/>
    <d v="1899-12-30T12:07:07"/>
    <n v="20"/>
    <s v="MIN"/>
    <x v="2"/>
    <n v="20"/>
    <s v="MIN"/>
    <s v="CNF  ORSP PRT  REL  TECO"/>
  </r>
  <r>
    <n v="1528360"/>
    <x v="4"/>
    <s v="0"/>
    <s v="0040"/>
    <s v="BFC-10"/>
    <s v="PP01"/>
    <s v="ASSEMBLY"/>
    <x v="3"/>
    <d v="2019-04-30T00:00:00"/>
    <d v="1899-12-30T13:05:51"/>
    <d v="2019-04-30T00:00:00"/>
    <d v="1899-12-30T17:45:31"/>
    <n v="4.6609999999999996"/>
    <s v="H"/>
    <x v="88"/>
    <n v="350"/>
    <s v="MIN"/>
    <s v="CNF  PRT  REL  TECO"/>
  </r>
  <r>
    <n v="1528360"/>
    <x v="4"/>
    <s v="0"/>
    <s v="0050"/>
    <s v="BFC-10"/>
    <s v="PP01"/>
    <s v="ASSEMBLY"/>
    <x v="4"/>
    <d v="2019-05-01T00:00:00"/>
    <d v="1899-12-30T07:42:53"/>
    <d v="2019-05-06T00:00:00"/>
    <d v="1899-12-30T12:50:26"/>
    <n v="33.46"/>
    <s v="H"/>
    <x v="89"/>
    <n v="1020"/>
    <s v="MIN"/>
    <s v="CNF  PRT  REL  TECO"/>
  </r>
  <r>
    <n v="1528360"/>
    <x v="4"/>
    <s v="0"/>
    <s v="0060"/>
    <s v="BFC-10"/>
    <s v="PP01"/>
    <s v="ASSEMBLY"/>
    <x v="5"/>
    <d v="2019-05-06T00:00:00"/>
    <d v="1899-12-30T12:50:39"/>
    <d v="2019-05-06T00:00:00"/>
    <d v="1899-12-30T13:12:20"/>
    <n v="21.683"/>
    <s v="MIN"/>
    <x v="90"/>
    <n v="50"/>
    <s v="MIN"/>
    <s v="CNF  PRT  REL  TECO"/>
  </r>
  <r>
    <n v="1528360"/>
    <x v="4"/>
    <s v="0"/>
    <s v="0070"/>
    <s v="BFC-50"/>
    <s v="PP95"/>
    <s v="ASSEMBLY REPAIRS"/>
    <x v="6"/>
    <d v="2019-05-06T00:00:00"/>
    <d v="1899-12-30T13:12:30"/>
    <d v="2019-05-06T00:00:00"/>
    <d v="1899-12-30T13:28:17"/>
    <n v="15.782999999999999"/>
    <s v="MIN"/>
    <x v="91"/>
    <n v="2150"/>
    <s v="MIN"/>
    <s v="CNF  PRT  REL  TECO"/>
  </r>
  <r>
    <n v="1528360"/>
    <x v="4"/>
    <s v="0"/>
    <s v="0080"/>
    <s v="BFC-90"/>
    <s v="PP01"/>
    <s v="ASSY IN PROCESS INSPECTION"/>
    <x v="7"/>
    <d v="2019-05-06T00:00:00"/>
    <d v="1899-12-30T14:29:36"/>
    <d v="2019-05-06T00:00:00"/>
    <d v="1899-12-30T14:29:36"/>
    <n v="20"/>
    <s v="MIN"/>
    <x v="2"/>
    <n v="20"/>
    <s v="MIN"/>
    <s v="CNF  ORSP PRT  REL  TECO"/>
  </r>
  <r>
    <n v="1528360"/>
    <x v="4"/>
    <s v="0"/>
    <s v="0090"/>
    <s v="BFC-90"/>
    <s v="PP01"/>
    <s v="ASSY IN PROCESS INSPECTION"/>
    <x v="8"/>
    <d v="2019-05-06T00:00:00"/>
    <d v="1899-12-30T14:29:45"/>
    <d v="2019-05-06T00:00:00"/>
    <d v="1899-12-30T14:29:45"/>
    <n v="20"/>
    <s v="MIN"/>
    <x v="2"/>
    <n v="20"/>
    <s v="MIN"/>
    <s v="CNF  ORSP PRT  REL  TECO"/>
  </r>
  <r>
    <n v="1528360"/>
    <x v="4"/>
    <s v="0"/>
    <s v="0100"/>
    <s v="PFC-20"/>
    <s v="PP01"/>
    <s v="PAINT"/>
    <x v="9"/>
    <d v="2019-05-06T00:00:00"/>
    <d v="1899-12-30T15:18:21"/>
    <d v="2019-05-07T00:00:00"/>
    <d v="1899-12-30T06:45:24"/>
    <n v="6.7590000000000003"/>
    <s v="H"/>
    <x v="92"/>
    <n v="450"/>
    <s v="MIN"/>
    <s v="CNF  PRT  REL  TECO"/>
  </r>
  <r>
    <n v="1528360"/>
    <x v="4"/>
    <s v="0"/>
    <s v="0110"/>
    <s v="PFC-99"/>
    <s v="PP01"/>
    <s v="PAINT INSPECTION"/>
    <x v="10"/>
    <d v="2019-05-08T00:00:00"/>
    <d v="1899-12-30T08:12:46"/>
    <d v="2019-05-08T00:00:00"/>
    <d v="1899-12-30T08:12:46"/>
    <n v="20"/>
    <s v="MIN"/>
    <x v="2"/>
    <n v="20"/>
    <s v="MIN"/>
    <s v="CNF  ORSP PRT  REL  TECO"/>
  </r>
  <r>
    <n v="1528360"/>
    <x v="4"/>
    <s v="0"/>
    <s v="0120"/>
    <s v="BFC-10"/>
    <s v="PP01"/>
    <s v="ASSEMBLY"/>
    <x v="11"/>
    <d v="2019-05-16T00:00:00"/>
    <d v="1899-12-30T13:16:09"/>
    <d v="2019-05-16T00:00:00"/>
    <d v="1899-12-30T13:31:00"/>
    <n v="14.85"/>
    <s v="MIN"/>
    <x v="93"/>
    <n v="100"/>
    <s v="MIN"/>
    <s v="CNF  PRT  REL  TECO"/>
  </r>
  <r>
    <n v="1528360"/>
    <x v="4"/>
    <s v="0"/>
    <s v="0130"/>
    <s v="BFC-90"/>
    <s v="PP01"/>
    <s v="ASSY IN PROCESS INSPECTION"/>
    <x v="12"/>
    <d v="2019-05-16T00:00:00"/>
    <d v="1899-12-30T12:32:34"/>
    <d v="2019-05-16T00:00:00"/>
    <d v="1899-12-30T12:32:34"/>
    <n v="20"/>
    <s v="MIN"/>
    <x v="2"/>
    <n v="20"/>
    <s v="MIN"/>
    <s v="CNF  ORSP PRT  REL  TECO"/>
  </r>
  <r>
    <n v="1528360"/>
    <x v="4"/>
    <s v="0"/>
    <s v="0140"/>
    <s v="BFC-90"/>
    <s v="PP01"/>
    <s v="ASSY IN PROCESS INSPECTION"/>
    <x v="13"/>
    <d v="2019-05-16T00:00:00"/>
    <d v="1899-12-30T12:32:38"/>
    <d v="2019-05-16T00:00:00"/>
    <d v="1899-12-30T12:32:38"/>
    <n v="30"/>
    <s v="MIN"/>
    <x v="9"/>
    <n v="30"/>
    <s v="MIN"/>
    <s v="CNF  ORSP PRT  REL  TECO"/>
  </r>
  <r>
    <n v="1528360"/>
    <x v="4"/>
    <s v="0"/>
    <s v="0150"/>
    <s v="BFC-99"/>
    <s v="PP01"/>
    <s v="FINAL INSPECTION"/>
    <x v="14"/>
    <d v="2019-05-16T00:00:00"/>
    <d v="1899-12-30T12:32:41"/>
    <d v="2019-05-16T00:00:00"/>
    <d v="1899-12-30T12:32:41"/>
    <n v="30"/>
    <s v="MIN"/>
    <x v="9"/>
    <n v="30"/>
    <s v="MIN"/>
    <s v="CNF  ORSP PRT  REL  TECO"/>
  </r>
  <r>
    <n v="1528360"/>
    <x v="4"/>
    <s v="0"/>
    <s v="0160"/>
    <s v="BFC-99"/>
    <s v="PP03"/>
    <s v="FINAL INSPECTION"/>
    <x v="15"/>
    <d v="2019-05-16T00:00:00"/>
    <d v="1899-12-30T13:34:38"/>
    <d v="2019-05-16T00:00:00"/>
    <d v="1899-12-30T13:34:38"/>
    <n v="45"/>
    <s v="MIN"/>
    <x v="10"/>
    <n v="45"/>
    <s v="MIN"/>
    <s v="CNF  ORSP PRT  REL  TECO"/>
  </r>
  <r>
    <n v="1528360"/>
    <x v="4"/>
    <s v="1"/>
    <s v="0010"/>
    <s v="BFC-10"/>
    <s v="PP95"/>
    <s v="ASSEMBLY"/>
    <x v="16"/>
    <d v="2019-05-15T00:00:00"/>
    <d v="1899-12-30T07:42:13"/>
    <d v="2019-05-15T00:00:00"/>
    <d v="1899-12-30T15:29:52"/>
    <n v="7.7939999999999996"/>
    <s v="H"/>
    <x v="94"/>
    <n v="1"/>
    <s v="MIN"/>
    <s v="CNF  PRT  REL  TECO"/>
  </r>
  <r>
    <n v="1528360"/>
    <x v="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702"/>
    <x v="1"/>
    <s v="0"/>
    <s v="0010"/>
    <s v="PFC-20"/>
    <s v="PP01"/>
    <s v="PAINT"/>
    <x v="0"/>
    <d v="2019-05-01T00:00:00"/>
    <d v="1899-12-30T20:48:28"/>
    <d v="2019-05-02T00:00:00"/>
    <d v="1899-12-30T06:49:21"/>
    <n v="43.982999999999997"/>
    <s v="MIN"/>
    <x v="95"/>
    <n v="40"/>
    <s v="MIN"/>
    <s v="CNF  PRT  REL  TECO"/>
  </r>
  <r>
    <n v="1528702"/>
    <x v="1"/>
    <s v="0"/>
    <s v="0020"/>
    <s v="BFC-10"/>
    <s v="PP01"/>
    <s v="ASSEMBLY"/>
    <x v="1"/>
    <d v="2019-05-02T00:00:00"/>
    <d v="1899-12-30T10:22:18"/>
    <d v="2019-05-02T00:00:00"/>
    <d v="1899-12-30T10:43:13"/>
    <n v="4.117"/>
    <s v="MIN"/>
    <x v="96"/>
    <n v="15"/>
    <s v="MIN"/>
    <s v="CNF  PRT  REL  TECO"/>
  </r>
  <r>
    <n v="1528702"/>
    <x v="1"/>
    <s v="0"/>
    <s v="0030"/>
    <s v="BFC-90"/>
    <s v="PP01"/>
    <s v="ASSY IN PROCESS INSPECTION"/>
    <x v="2"/>
    <d v="2019-05-05T00:00:00"/>
    <d v="1899-12-30T14:19:44"/>
    <d v="2019-05-05T00:00:00"/>
    <d v="1899-12-30T14:19:44"/>
    <n v="20"/>
    <s v="MIN"/>
    <x v="2"/>
    <n v="20"/>
    <s v="MIN"/>
    <s v="CNF  ORSP PRT  REL  TECO"/>
  </r>
  <r>
    <n v="1528702"/>
    <x v="1"/>
    <s v="0"/>
    <s v="0040"/>
    <s v="BFC-10"/>
    <s v="PP01"/>
    <s v="ASSEMBLY"/>
    <x v="3"/>
    <d v="2019-05-05T00:00:00"/>
    <d v="1899-12-30T14:36:35"/>
    <d v="2019-05-05T00:00:00"/>
    <d v="1899-12-30T17:55:19"/>
    <n v="3.3119999999999998"/>
    <s v="H"/>
    <x v="97"/>
    <n v="350"/>
    <s v="MIN"/>
    <s v="CNF  PRT  REL  TECO"/>
  </r>
  <r>
    <n v="1528702"/>
    <x v="1"/>
    <s v="0"/>
    <s v="0050"/>
    <s v="BFC-10"/>
    <s v="PP01"/>
    <s v="ASSEMBLY"/>
    <x v="4"/>
    <d v="2019-05-06T00:00:00"/>
    <d v="1899-12-30T07:31:56"/>
    <d v="2019-05-12T00:00:00"/>
    <d v="1899-12-30T12:10:30"/>
    <n v="35.11"/>
    <s v="H"/>
    <x v="98"/>
    <n v="1020"/>
    <s v="MIN"/>
    <s v="CNF  PRT  REL  TECO"/>
  </r>
  <r>
    <n v="1528702"/>
    <x v="1"/>
    <s v="0"/>
    <s v="0060"/>
    <s v="BFC-10"/>
    <s v="PP01"/>
    <s v="ASSEMBLY"/>
    <x v="5"/>
    <d v="2019-05-12T00:00:00"/>
    <d v="1899-12-30T12:10:39"/>
    <d v="2019-05-12T00:00:00"/>
    <d v="1899-12-30T14:32:49"/>
    <n v="2.3690000000000002"/>
    <s v="H"/>
    <x v="99"/>
    <n v="50"/>
    <s v="MIN"/>
    <s v="CNF  PRT  REL  TECO"/>
  </r>
  <r>
    <n v="1528702"/>
    <x v="1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02"/>
    <x v="1"/>
    <s v="0"/>
    <s v="0080"/>
    <s v="BFC-90"/>
    <s v="PP01"/>
    <s v="ASSY IN PROCESS INSPECTION"/>
    <x v="7"/>
    <d v="2019-05-12T00:00:00"/>
    <d v="1899-12-30T15:09:18"/>
    <d v="2019-05-12T00:00:00"/>
    <d v="1899-12-30T15:09:18"/>
    <n v="20"/>
    <s v="MIN"/>
    <x v="2"/>
    <n v="20"/>
    <s v="MIN"/>
    <s v="CNF  ORSP PRT  REL  TECO"/>
  </r>
  <r>
    <n v="1528702"/>
    <x v="1"/>
    <s v="0"/>
    <s v="0090"/>
    <s v="BFC-90"/>
    <s v="PP01"/>
    <s v="ASSY IN PROCESS INSPECTION"/>
    <x v="8"/>
    <d v="2019-05-12T00:00:00"/>
    <d v="1899-12-30T15:09:26"/>
    <d v="2019-05-12T00:00:00"/>
    <d v="1899-12-30T15:09:26"/>
    <n v="20"/>
    <s v="MIN"/>
    <x v="2"/>
    <n v="20"/>
    <s v="MIN"/>
    <s v="CNF  ORSP PRT  REL  TECO"/>
  </r>
  <r>
    <n v="1528702"/>
    <x v="1"/>
    <s v="0"/>
    <s v="0100"/>
    <s v="PFC-20"/>
    <s v="PP01"/>
    <s v="PAINT"/>
    <x v="9"/>
    <d v="2019-05-12T00:00:00"/>
    <d v="1899-12-30T15:37:18"/>
    <d v="2019-05-13T00:00:00"/>
    <d v="1899-12-30T15:28:05"/>
    <n v="17.695"/>
    <s v="H"/>
    <x v="100"/>
    <n v="450"/>
    <s v="MIN"/>
    <s v="CNF  PRT  REL  TECO"/>
  </r>
  <r>
    <n v="1528702"/>
    <x v="1"/>
    <s v="0"/>
    <s v="0110"/>
    <s v="PFC-99"/>
    <s v="PP01"/>
    <s v="PAINT INSPECTION"/>
    <x v="10"/>
    <d v="2019-05-14T00:00:00"/>
    <d v="1899-12-30T08:00:21"/>
    <d v="2019-05-14T00:00:00"/>
    <d v="1899-12-30T08:00:21"/>
    <n v="20"/>
    <s v="MIN"/>
    <x v="2"/>
    <n v="20"/>
    <s v="MIN"/>
    <s v="CNF  ORSP PRT  REL  TECO"/>
  </r>
  <r>
    <n v="1528702"/>
    <x v="1"/>
    <s v="0"/>
    <s v="0120"/>
    <s v="BFC-10"/>
    <s v="PP01"/>
    <s v="ASSEMBLY"/>
    <x v="11"/>
    <d v="2019-05-15T00:00:00"/>
    <d v="1899-12-30T09:00:00"/>
    <d v="2019-05-15T00:00:00"/>
    <d v="1899-12-30T11:21:06"/>
    <n v="14.65"/>
    <s v="MIN"/>
    <x v="80"/>
    <n v="100"/>
    <s v="MIN"/>
    <s v="CNF  PRT  REL  TECO"/>
  </r>
  <r>
    <n v="1528702"/>
    <x v="1"/>
    <s v="0"/>
    <s v="0130"/>
    <s v="BFC-90"/>
    <s v="PP01"/>
    <s v="ASSY IN PROCESS INSPECTION"/>
    <x v="12"/>
    <d v="2019-05-23T00:00:00"/>
    <d v="1899-12-30T14:06:25"/>
    <d v="2019-05-23T00:00:00"/>
    <d v="1899-12-30T14:06:25"/>
    <n v="20"/>
    <s v="MIN"/>
    <x v="2"/>
    <n v="20"/>
    <s v="MIN"/>
    <s v="CNF  ORSP PRT  REL  TECO"/>
  </r>
  <r>
    <n v="1528702"/>
    <x v="1"/>
    <s v="0"/>
    <s v="0140"/>
    <s v="BFC-90"/>
    <s v="PP01"/>
    <s v="ASSY IN PROCESS INSPECTION"/>
    <x v="13"/>
    <d v="2019-05-23T00:00:00"/>
    <d v="1899-12-30T14:06:28"/>
    <d v="2019-05-23T00:00:00"/>
    <d v="1899-12-30T14:06:28"/>
    <n v="30"/>
    <s v="MIN"/>
    <x v="9"/>
    <n v="30"/>
    <s v="MIN"/>
    <s v="CNF  ORSP PRT  REL  TECO"/>
  </r>
  <r>
    <n v="1528702"/>
    <x v="1"/>
    <s v="0"/>
    <s v="0150"/>
    <s v="BFC-99"/>
    <s v="PP01"/>
    <s v="FINAL INSPECTION"/>
    <x v="14"/>
    <d v="2019-05-23T00:00:00"/>
    <d v="1899-12-30T14:06:31"/>
    <d v="2019-05-23T00:00:00"/>
    <d v="1899-12-30T14:06:31"/>
    <n v="30"/>
    <s v="MIN"/>
    <x v="9"/>
    <n v="30"/>
    <s v="MIN"/>
    <s v="CNF  ORSP PRT  REL  TECO"/>
  </r>
  <r>
    <n v="1528702"/>
    <x v="1"/>
    <s v="0"/>
    <s v="0160"/>
    <s v="BFC-99"/>
    <s v="PP03"/>
    <s v="FINAL INSPECTION"/>
    <x v="15"/>
    <d v="2019-05-23T00:00:00"/>
    <d v="1899-12-30T14:06:41"/>
    <d v="2019-05-23T00:00:00"/>
    <d v="1899-12-30T14:06:41"/>
    <n v="45"/>
    <s v="MIN"/>
    <x v="10"/>
    <n v="45"/>
    <s v="MIN"/>
    <s v="CNF  ORSP PRT  REL  TECO"/>
  </r>
  <r>
    <n v="1528702"/>
    <x v="1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28702"/>
    <x v="1"/>
    <s v="2"/>
    <s v="0100"/>
    <s v="PFC-20"/>
    <s v="PP95"/>
    <s v="PAINT"/>
    <x v="17"/>
    <d v="2019-05-13T00:00:00"/>
    <d v="1899-12-30T07:45:28"/>
    <d v="2019-05-13T00:00:00"/>
    <d v="1899-12-30T15:26:24"/>
    <n v="3.8410000000000002"/>
    <s v="H"/>
    <x v="101"/>
    <n v="5"/>
    <s v="MIN"/>
    <s v="CNF  PRT  REL  TECO"/>
  </r>
  <r>
    <n v="1528703"/>
    <x v="1"/>
    <s v="0"/>
    <s v="0010"/>
    <s v="PFC-20"/>
    <s v="PP01"/>
    <s v="PAINT"/>
    <x v="0"/>
    <d v="2019-05-01T00:00:00"/>
    <d v="1899-12-30T20:48:28"/>
    <d v="2019-05-02T00:00:00"/>
    <d v="1899-12-30T06:49:21"/>
    <n v="44.35"/>
    <s v="MIN"/>
    <x v="102"/>
    <n v="40"/>
    <s v="MIN"/>
    <s v="CNF  PRT  REL  TECO"/>
  </r>
  <r>
    <n v="1528703"/>
    <x v="1"/>
    <s v="0"/>
    <s v="0020"/>
    <s v="BFC-10"/>
    <s v="PP01"/>
    <s v="ASSEMBLY"/>
    <x v="1"/>
    <d v="2019-05-02T00:00:00"/>
    <d v="1899-12-30T10:41:11"/>
    <d v="2019-05-02T00:00:00"/>
    <d v="1899-12-30T10:43:13"/>
    <n v="17"/>
    <s v="S"/>
    <x v="103"/>
    <n v="15"/>
    <s v="MIN"/>
    <s v="CNF  PRT  REL  TECO"/>
  </r>
  <r>
    <n v="1528703"/>
    <x v="1"/>
    <s v="0"/>
    <s v="0030"/>
    <s v="BFC-90"/>
    <s v="PP01"/>
    <s v="ASSY IN PROCESS INSPECTION"/>
    <x v="2"/>
    <d v="2019-05-02T00:00:00"/>
    <d v="1899-12-30T11:04:26"/>
    <d v="2019-05-02T00:00:00"/>
    <d v="1899-12-30T11:04:26"/>
    <n v="20"/>
    <s v="MIN"/>
    <x v="2"/>
    <n v="20"/>
    <s v="MIN"/>
    <s v="CNF  ORSP PRT  REL  TECO"/>
  </r>
  <r>
    <n v="1528703"/>
    <x v="1"/>
    <s v="0"/>
    <s v="0040"/>
    <s v="BFC-10"/>
    <s v="PP01"/>
    <s v="ASSEMBLY"/>
    <x v="3"/>
    <d v="2019-05-05T00:00:00"/>
    <d v="1899-12-30T07:56:09"/>
    <d v="2019-05-05T00:00:00"/>
    <d v="1899-12-30T17:48:16"/>
    <n v="9.8689999999999998"/>
    <s v="H"/>
    <x v="104"/>
    <n v="350"/>
    <s v="MIN"/>
    <s v="CNF  PRT  REL  TECO"/>
  </r>
  <r>
    <n v="1528703"/>
    <x v="1"/>
    <s v="0"/>
    <s v="0050"/>
    <s v="BFC-10"/>
    <s v="PP01"/>
    <s v="ASSEMBLY"/>
    <x v="4"/>
    <d v="2019-05-06T00:00:00"/>
    <d v="1899-12-30T08:14:26"/>
    <d v="2019-05-06T00:00:00"/>
    <d v="1899-12-30T15:17:02"/>
    <n v="7.0430000000000001"/>
    <s v="H"/>
    <x v="105"/>
    <n v="1020"/>
    <s v="MIN"/>
    <s v="CNF  PRT  REL  TECO"/>
  </r>
  <r>
    <n v="1528703"/>
    <x v="1"/>
    <s v="0"/>
    <s v="0060"/>
    <s v="BFC-10"/>
    <s v="PP01"/>
    <s v="ASSEMBLY"/>
    <x v="5"/>
    <d v="2019-05-07T00:00:00"/>
    <d v="1899-12-30T07:43:08"/>
    <d v="2019-05-08T00:00:00"/>
    <d v="1899-12-30T13:47:25"/>
    <n v="9.51"/>
    <s v="H"/>
    <x v="106"/>
    <n v="50"/>
    <s v="MIN"/>
    <s v="CNF  PRT  REL  TECO"/>
  </r>
  <r>
    <n v="1528703"/>
    <x v="1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03"/>
    <x v="1"/>
    <s v="0"/>
    <s v="0080"/>
    <s v="BFC-90"/>
    <s v="PP01"/>
    <s v="ASSY IN PROCESS INSPECTION"/>
    <x v="7"/>
    <d v="2019-05-09T00:00:00"/>
    <d v="1899-12-30T10:37:08"/>
    <d v="2019-05-09T00:00:00"/>
    <d v="1899-12-30T10:37:08"/>
    <n v="20"/>
    <s v="MIN"/>
    <x v="2"/>
    <n v="20"/>
    <s v="MIN"/>
    <s v="CNF  ORSP PRT  REL  TECO"/>
  </r>
  <r>
    <n v="1528703"/>
    <x v="1"/>
    <s v="0"/>
    <s v="0090"/>
    <s v="BFC-90"/>
    <s v="PP01"/>
    <s v="ASSY IN PROCESS INSPECTION"/>
    <x v="8"/>
    <d v="2019-05-09T00:00:00"/>
    <d v="1899-12-30T10:37:16"/>
    <d v="2019-05-09T00:00:00"/>
    <d v="1899-12-30T10:37:16"/>
    <n v="20"/>
    <s v="MIN"/>
    <x v="2"/>
    <n v="20"/>
    <s v="MIN"/>
    <s v="CNF  ORSP PRT  REL  TECO"/>
  </r>
  <r>
    <n v="1528703"/>
    <x v="1"/>
    <s v="0"/>
    <s v="0100"/>
    <s v="PFC-20"/>
    <s v="PP01"/>
    <s v="PAINT"/>
    <x v="9"/>
    <d v="2019-05-09T00:00:00"/>
    <d v="1899-12-30T13:16:22"/>
    <d v="2019-05-10T00:00:00"/>
    <d v="1899-12-30T05:59:32"/>
    <n v="8.2159999999999993"/>
    <s v="H"/>
    <x v="79"/>
    <n v="450"/>
    <s v="MIN"/>
    <s v="CNF  PRT  REL  TECO"/>
  </r>
  <r>
    <n v="1528703"/>
    <x v="1"/>
    <s v="0"/>
    <s v="0110"/>
    <s v="PFC-99"/>
    <s v="PP01"/>
    <s v="PAINT INSPECTION"/>
    <x v="10"/>
    <d v="2019-05-13T00:00:00"/>
    <d v="1899-12-30T07:36:51"/>
    <d v="2019-05-13T00:00:00"/>
    <d v="1899-12-30T07:36:51"/>
    <n v="20"/>
    <s v="MIN"/>
    <x v="2"/>
    <n v="20"/>
    <s v="MIN"/>
    <s v="CNF  ORSP PRT  REL  TECO"/>
  </r>
  <r>
    <n v="1528703"/>
    <x v="1"/>
    <s v="0"/>
    <s v="0120"/>
    <s v="BFC-10"/>
    <s v="PP01"/>
    <s v="ASSEMBLY"/>
    <x v="11"/>
    <d v="2019-05-20T00:00:00"/>
    <d v="1899-12-30T11:13:54"/>
    <d v="2019-05-20T00:00:00"/>
    <d v="1899-12-30T13:29:08"/>
    <n v="2.254"/>
    <s v="H"/>
    <x v="107"/>
    <n v="100"/>
    <s v="MIN"/>
    <s v="CNF  PRT  REL  TECO"/>
  </r>
  <r>
    <n v="1528703"/>
    <x v="1"/>
    <s v="0"/>
    <s v="0130"/>
    <s v="BFC-90"/>
    <s v="PP01"/>
    <s v="ASSY IN PROCESS INSPECTION"/>
    <x v="12"/>
    <d v="2019-05-20T00:00:00"/>
    <d v="1899-12-30T14:18:45"/>
    <d v="2019-05-20T00:00:00"/>
    <d v="1899-12-30T14:18:45"/>
    <n v="20"/>
    <s v="MIN"/>
    <x v="2"/>
    <n v="20"/>
    <s v="MIN"/>
    <s v="CNF  ORSP PRT  REL  TECO"/>
  </r>
  <r>
    <n v="1528703"/>
    <x v="1"/>
    <s v="0"/>
    <s v="0140"/>
    <s v="BFC-90"/>
    <s v="PP01"/>
    <s v="ASSY IN PROCESS INSPECTION"/>
    <x v="13"/>
    <d v="2019-05-20T00:00:00"/>
    <d v="1899-12-30T14:18:49"/>
    <d v="2019-05-20T00:00:00"/>
    <d v="1899-12-30T14:18:49"/>
    <n v="30"/>
    <s v="MIN"/>
    <x v="9"/>
    <n v="30"/>
    <s v="MIN"/>
    <s v="CNF  ORSP PRT  REL  TECO"/>
  </r>
  <r>
    <n v="1528703"/>
    <x v="1"/>
    <s v="0"/>
    <s v="0150"/>
    <s v="BFC-99"/>
    <s v="PP01"/>
    <s v="FINAL INSPECTION"/>
    <x v="14"/>
    <d v="2019-05-20T00:00:00"/>
    <d v="1899-12-30T14:18:53"/>
    <d v="2019-05-20T00:00:00"/>
    <d v="1899-12-30T14:18:53"/>
    <n v="30"/>
    <s v="MIN"/>
    <x v="9"/>
    <n v="30"/>
    <s v="MIN"/>
    <s v="CNF  ORSP PRT  REL  TECO"/>
  </r>
  <r>
    <n v="1528703"/>
    <x v="1"/>
    <s v="0"/>
    <s v="0160"/>
    <s v="BFC-99"/>
    <s v="PP03"/>
    <s v="FINAL INSPECTION"/>
    <x v="15"/>
    <d v="2019-05-20T00:00:00"/>
    <d v="1899-12-30T14:25:16"/>
    <d v="2019-05-20T00:00:00"/>
    <d v="1899-12-30T14:25:16"/>
    <n v="45"/>
    <s v="MIN"/>
    <x v="10"/>
    <n v="45"/>
    <s v="MIN"/>
    <s v="CNF  ORSP PRT  REL  TECO"/>
  </r>
  <r>
    <n v="1528703"/>
    <x v="1"/>
    <s v="1"/>
    <s v="0010"/>
    <s v="BFC-10"/>
    <s v="PP95"/>
    <s v="ASSEMBLY"/>
    <x v="16"/>
    <d v="2019-05-15T00:00:00"/>
    <d v="1899-12-30T07:45:49"/>
    <d v="2019-05-16T00:00:00"/>
    <d v="1899-12-30T15:27:38"/>
    <n v="17.542000000000002"/>
    <s v="H"/>
    <x v="108"/>
    <n v="1"/>
    <s v="MIN"/>
    <s v="CNF  PRT  REL  TECO"/>
  </r>
  <r>
    <n v="1528703"/>
    <x v="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705"/>
    <x v="5"/>
    <s v="0"/>
    <s v="0010"/>
    <s v="PFC-20"/>
    <s v="PP01"/>
    <s v="PAINT"/>
    <x v="0"/>
    <d v="2019-05-01T00:00:00"/>
    <d v="1899-12-30T20:48:28"/>
    <d v="2019-05-02T00:00:00"/>
    <d v="1899-12-30T06:49:21"/>
    <n v="43.982999999999997"/>
    <s v="MIN"/>
    <x v="95"/>
    <n v="40"/>
    <s v="MIN"/>
    <s v="CNF  PRT  REL  TECO"/>
  </r>
  <r>
    <n v="1528705"/>
    <x v="5"/>
    <s v="0"/>
    <s v="0020"/>
    <s v="BFC-10"/>
    <s v="PP01"/>
    <s v="ASSEMBLY"/>
    <x v="1"/>
    <d v="2019-05-02T00:00:00"/>
    <d v="1899-12-30T10:41:11"/>
    <d v="2019-05-02T00:00:00"/>
    <d v="1899-12-30T10:43:13"/>
    <n v="17"/>
    <s v="S"/>
    <x v="103"/>
    <n v="15"/>
    <s v="MIN"/>
    <s v="CNF  PRT  REL  TECO"/>
  </r>
  <r>
    <n v="1528705"/>
    <x v="5"/>
    <s v="0"/>
    <s v="0030"/>
    <s v="BFC-90"/>
    <s v="PP01"/>
    <s v="ASSY IN PROCESS INSPECTION"/>
    <x v="2"/>
    <d v="2019-05-02T00:00:00"/>
    <d v="1899-12-30T11:04:58"/>
    <d v="2019-05-02T00:00:00"/>
    <d v="1899-12-30T11:04:58"/>
    <n v="20"/>
    <s v="MIN"/>
    <x v="2"/>
    <n v="20"/>
    <s v="MIN"/>
    <s v="CNF  ORSP PRT  REL  TECO"/>
  </r>
  <r>
    <n v="1528705"/>
    <x v="5"/>
    <s v="0"/>
    <s v="0040"/>
    <s v="BFC-10"/>
    <s v="PP01"/>
    <s v="ASSEMBLY"/>
    <x v="3"/>
    <d v="2019-05-08T00:00:00"/>
    <d v="1899-12-30T14:58:25"/>
    <d v="2019-05-08T00:00:00"/>
    <d v="1899-12-30T15:07:35"/>
    <n v="9.1669999999999998"/>
    <s v="MIN"/>
    <x v="109"/>
    <n v="350"/>
    <s v="MIN"/>
    <s v="CNF  PRT  REL  TECO"/>
  </r>
  <r>
    <n v="1528705"/>
    <x v="5"/>
    <s v="0"/>
    <s v="0050"/>
    <s v="BFC-10"/>
    <s v="PP01"/>
    <s v="ASSEMBLY"/>
    <x v="4"/>
    <d v="2019-05-08T00:00:00"/>
    <d v="1899-12-30T15:07:48"/>
    <d v="2019-05-08T00:00:00"/>
    <d v="1899-12-30T15:11:16"/>
    <n v="3.4670000000000001"/>
    <s v="MIN"/>
    <x v="110"/>
    <n v="1020"/>
    <s v="MIN"/>
    <s v="CNF  PRT  REL  TECO"/>
  </r>
  <r>
    <n v="1528705"/>
    <x v="5"/>
    <s v="0"/>
    <s v="0060"/>
    <s v="BFC-10"/>
    <s v="PP01"/>
    <s v="ASSEMBLY"/>
    <x v="5"/>
    <d v="2019-05-08T00:00:00"/>
    <d v="1899-12-30T15:11:30"/>
    <d v="2019-05-08T00:00:00"/>
    <d v="1899-12-30T15:16:58"/>
    <n v="5.4669999999999996"/>
    <s v="MIN"/>
    <x v="111"/>
    <n v="50"/>
    <s v="MIN"/>
    <s v="CNF  PRT  REL  TECO"/>
  </r>
  <r>
    <n v="1528705"/>
    <x v="5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05"/>
    <x v="5"/>
    <s v="0"/>
    <s v="0080"/>
    <s v="BFC-90"/>
    <s v="PP01"/>
    <s v="ASSY IN PROCESS INSPECTION"/>
    <x v="7"/>
    <d v="2019-05-09T00:00:00"/>
    <d v="1899-12-30T14:22:35"/>
    <d v="2019-05-09T00:00:00"/>
    <d v="1899-12-30T14:22:35"/>
    <n v="20"/>
    <s v="MIN"/>
    <x v="2"/>
    <n v="20"/>
    <s v="MIN"/>
    <s v="CNF  ORSP PRT  REL  TECO"/>
  </r>
  <r>
    <n v="1528705"/>
    <x v="5"/>
    <s v="0"/>
    <s v="0090"/>
    <s v="BFC-90"/>
    <s v="PP01"/>
    <s v="ASSY IN PROCESS INSPECTION"/>
    <x v="8"/>
    <d v="2019-05-09T00:00:00"/>
    <d v="1899-12-30T14:22:43"/>
    <d v="2019-05-09T00:00:00"/>
    <d v="1899-12-30T14:22:43"/>
    <n v="20"/>
    <s v="MIN"/>
    <x v="2"/>
    <n v="20"/>
    <s v="MIN"/>
    <s v="CNF  ORSP PRT  REL  TECO"/>
  </r>
  <r>
    <n v="1528705"/>
    <x v="5"/>
    <s v="0"/>
    <s v="0100"/>
    <s v="PFC-20"/>
    <s v="PP01"/>
    <s v="PAINT"/>
    <x v="9"/>
    <d v="2019-05-09T00:00:00"/>
    <d v="1899-12-30T15:32:48"/>
    <d v="2019-05-12T00:00:00"/>
    <d v="1899-12-30T15:29:44"/>
    <n v="25.948"/>
    <s v="H"/>
    <x v="112"/>
    <n v="450"/>
    <s v="MIN"/>
    <s v="CNF  PRT  REL  TECO"/>
  </r>
  <r>
    <n v="1528705"/>
    <x v="5"/>
    <s v="0"/>
    <s v="0110"/>
    <s v="PFC-99"/>
    <s v="PP01"/>
    <s v="PAINT INSPECTION"/>
    <x v="10"/>
    <d v="2019-05-13T00:00:00"/>
    <d v="1899-12-30T07:37:04"/>
    <d v="2019-05-13T00:00:00"/>
    <d v="1899-12-30T07:37:04"/>
    <n v="20"/>
    <s v="MIN"/>
    <x v="2"/>
    <n v="20"/>
    <s v="MIN"/>
    <s v="CNF  ORSP PRT  REL  TECO"/>
  </r>
  <r>
    <n v="1528705"/>
    <x v="5"/>
    <s v="0"/>
    <s v="0120"/>
    <s v="BFC-10"/>
    <s v="PP01"/>
    <s v="ASSEMBLY"/>
    <x v="11"/>
    <d v="2019-05-15T00:00:00"/>
    <d v="1899-12-30T09:00:00"/>
    <d v="2019-05-15T00:00:00"/>
    <d v="1899-12-30T11:21:06"/>
    <n v="14.65"/>
    <s v="MIN"/>
    <x v="80"/>
    <n v="100"/>
    <s v="MIN"/>
    <s v="CNF  PRT  REL  TECO"/>
  </r>
  <r>
    <n v="1528705"/>
    <x v="5"/>
    <s v="0"/>
    <s v="0130"/>
    <s v="BFC-90"/>
    <s v="PP01"/>
    <s v="ASSY IN PROCESS INSPECTION"/>
    <x v="12"/>
    <d v="2019-05-23T00:00:00"/>
    <d v="1899-12-30T14:06:57"/>
    <d v="2019-05-23T00:00:00"/>
    <d v="1899-12-30T14:06:57"/>
    <n v="20"/>
    <s v="MIN"/>
    <x v="2"/>
    <n v="20"/>
    <s v="MIN"/>
    <s v="CNF  ORSP PRT  REL  TECO"/>
  </r>
  <r>
    <n v="1528705"/>
    <x v="5"/>
    <s v="0"/>
    <s v="0140"/>
    <s v="BFC-90"/>
    <s v="PP01"/>
    <s v="ASSY IN PROCESS INSPECTION"/>
    <x v="13"/>
    <d v="2019-05-23T00:00:00"/>
    <d v="1899-12-30T14:07:01"/>
    <d v="2019-05-23T00:00:00"/>
    <d v="1899-12-30T14:07:01"/>
    <n v="30"/>
    <s v="MIN"/>
    <x v="9"/>
    <n v="30"/>
    <s v="MIN"/>
    <s v="CNF  ORSP PRT  REL  TECO"/>
  </r>
  <r>
    <n v="1528705"/>
    <x v="5"/>
    <s v="0"/>
    <s v="0150"/>
    <s v="BFC-99"/>
    <s v="PP01"/>
    <s v="FINAL INSPECTION"/>
    <x v="14"/>
    <d v="2019-05-23T00:00:00"/>
    <d v="1899-12-30T14:07:04"/>
    <d v="2019-05-23T00:00:00"/>
    <d v="1899-12-30T14:07:04"/>
    <n v="30"/>
    <s v="MIN"/>
    <x v="9"/>
    <n v="30"/>
    <s v="MIN"/>
    <s v="CNF  ORSP PRT  REL  TECO"/>
  </r>
  <r>
    <n v="1528705"/>
    <x v="5"/>
    <s v="0"/>
    <s v="0160"/>
    <s v="BFC-99"/>
    <s v="PP03"/>
    <s v="FINAL INSPECTION"/>
    <x v="15"/>
    <d v="2019-05-23T00:00:00"/>
    <d v="1899-12-30T14:07:09"/>
    <d v="2019-05-23T00:00:00"/>
    <d v="1899-12-30T14:07:09"/>
    <n v="45"/>
    <s v="MIN"/>
    <x v="10"/>
    <n v="45"/>
    <s v="MIN"/>
    <s v="CNF  ORSP PRT  REL  TECO"/>
  </r>
  <r>
    <n v="1528705"/>
    <x v="5"/>
    <s v="1"/>
    <s v="0010"/>
    <s v="BFC-10"/>
    <s v="PP95"/>
    <s v="ASSEMBLY"/>
    <x v="16"/>
    <d v="2019-05-02T00:00:00"/>
    <d v="1899-12-30T11:08:57"/>
    <d v="2019-05-09T00:00:00"/>
    <d v="1899-12-30T09:02:27"/>
    <n v="15.109"/>
    <s v="H"/>
    <x v="113"/>
    <n v="1"/>
    <s v="MIN"/>
    <s v="CNF  PRT  REL  TECO"/>
  </r>
  <r>
    <n v="1528705"/>
    <x v="5"/>
    <s v="2"/>
    <s v="0100"/>
    <s v="PFC-20"/>
    <s v="PP95"/>
    <s v="PAINT"/>
    <x v="17"/>
    <d v="2019-05-09T00:00:00"/>
    <d v="1899-12-30T23:22:41"/>
    <d v="2019-05-12T00:00:00"/>
    <d v="1899-12-30T15:25:37"/>
    <n v="64.049000000000007"/>
    <s v="H"/>
    <x v="114"/>
    <n v="5"/>
    <s v="MIN"/>
    <s v="CNF  PRT  REL  TECO"/>
  </r>
  <r>
    <n v="1528706"/>
    <x v="5"/>
    <s v="0"/>
    <s v="0010"/>
    <s v="PFC-20"/>
    <s v="PP01"/>
    <s v="PAINT"/>
    <x v="0"/>
    <d v="2019-05-02T00:00:00"/>
    <d v="1899-12-30T20:33:31"/>
    <d v="2019-05-03T00:00:00"/>
    <d v="1899-12-30T06:45:30"/>
    <n v="21.716999999999999"/>
    <s v="MIN"/>
    <x v="115"/>
    <n v="40"/>
    <s v="MIN"/>
    <s v="CNF  PRT  REL  TECO"/>
  </r>
  <r>
    <n v="1528706"/>
    <x v="5"/>
    <s v="0"/>
    <s v="0020"/>
    <s v="BFC-10"/>
    <s v="PP01"/>
    <s v="ASSEMBLY"/>
    <x v="1"/>
    <d v="2019-05-05T00:00:00"/>
    <d v="1899-12-30T10:17:35"/>
    <d v="2019-05-05T00:00:00"/>
    <d v="1899-12-30T10:29:46"/>
    <n v="6.1"/>
    <s v="MIN"/>
    <x v="116"/>
    <n v="15"/>
    <s v="MIN"/>
    <s v="CNF  PRT  REL  TECO"/>
  </r>
  <r>
    <n v="1528706"/>
    <x v="5"/>
    <s v="0"/>
    <s v="0030"/>
    <s v="BFC-90"/>
    <s v="PP01"/>
    <s v="ASSY IN PROCESS INSPECTION"/>
    <x v="2"/>
    <d v="2019-05-05T00:00:00"/>
    <d v="1899-12-30T10:53:42"/>
    <d v="2019-05-05T00:00:00"/>
    <d v="1899-12-30T10:53:42"/>
    <n v="20"/>
    <s v="MIN"/>
    <x v="2"/>
    <n v="20"/>
    <s v="MIN"/>
    <s v="CNF  ORSP PRT  REL  TECO"/>
  </r>
  <r>
    <n v="1528706"/>
    <x v="5"/>
    <s v="0"/>
    <s v="0040"/>
    <s v="BFC-10"/>
    <s v="PP01"/>
    <s v="ASSEMBLY"/>
    <x v="3"/>
    <d v="2019-05-06T00:00:00"/>
    <d v="1899-12-30T13:11:56"/>
    <d v="2019-05-07T00:00:00"/>
    <d v="1899-12-30T15:25:56"/>
    <n v="9.6579999999999995"/>
    <s v="H"/>
    <x v="117"/>
    <n v="350"/>
    <s v="MIN"/>
    <s v="CNF  PRT  REL  TECO"/>
  </r>
  <r>
    <n v="1528706"/>
    <x v="5"/>
    <s v="0"/>
    <s v="0050"/>
    <s v="BFC-10"/>
    <s v="PP01"/>
    <s v="ASSEMBLY"/>
    <x v="4"/>
    <d v="2019-05-09T00:00:00"/>
    <d v="1899-12-30T07:40:48"/>
    <d v="2019-05-12T00:00:00"/>
    <d v="1899-12-30T15:18:51"/>
    <n v="15.444000000000001"/>
    <s v="H"/>
    <x v="118"/>
    <n v="1020"/>
    <s v="MIN"/>
    <s v="CNF  PRT  REL  TECO"/>
  </r>
  <r>
    <n v="1528706"/>
    <x v="5"/>
    <s v="0"/>
    <s v="0060"/>
    <s v="BFC-10"/>
    <s v="PP01"/>
    <s v="ASSEMBLY"/>
    <x v="5"/>
    <d v="2019-05-13T00:00:00"/>
    <d v="1899-12-30T08:18:52"/>
    <d v="2019-05-13T00:00:00"/>
    <d v="1899-12-30T14:50:02"/>
    <n v="6.5190000000000001"/>
    <s v="H"/>
    <x v="119"/>
    <n v="50"/>
    <s v="MIN"/>
    <s v="CNF  PRT  REL  TECO"/>
  </r>
  <r>
    <n v="1528706"/>
    <x v="5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06"/>
    <x v="5"/>
    <s v="0"/>
    <s v="0080"/>
    <s v="BFC-90"/>
    <s v="PP01"/>
    <s v="ASSY IN PROCESS INSPECTION"/>
    <x v="7"/>
    <d v="2019-05-14T00:00:00"/>
    <d v="1899-12-30T10:21:05"/>
    <d v="2019-05-14T00:00:00"/>
    <d v="1899-12-30T10:21:05"/>
    <n v="20"/>
    <s v="MIN"/>
    <x v="2"/>
    <n v="20"/>
    <s v="MIN"/>
    <s v="CNF  ORSP PRT  REL  TECO"/>
  </r>
  <r>
    <n v="1528706"/>
    <x v="5"/>
    <s v="0"/>
    <s v="0090"/>
    <s v="BFC-90"/>
    <s v="PP01"/>
    <s v="ASSY IN PROCESS INSPECTION"/>
    <x v="8"/>
    <d v="2019-05-14T00:00:00"/>
    <d v="1899-12-30T10:21:34"/>
    <d v="2019-05-14T00:00:00"/>
    <d v="1899-12-30T10:21:34"/>
    <n v="20"/>
    <s v="MIN"/>
    <x v="2"/>
    <n v="20"/>
    <s v="MIN"/>
    <s v="CNF  ORSP PRT  REL  TECO"/>
  </r>
  <r>
    <n v="1528706"/>
    <x v="5"/>
    <s v="0"/>
    <s v="0100"/>
    <s v="PFC-20"/>
    <s v="PP01"/>
    <s v="PAINT"/>
    <x v="9"/>
    <d v="2019-05-15T00:00:00"/>
    <d v="1899-12-30T07:43:13"/>
    <d v="2019-05-16T00:00:00"/>
    <d v="1899-12-30T05:52:26"/>
    <n v="25.408000000000001"/>
    <s v="H"/>
    <x v="120"/>
    <n v="450"/>
    <s v="MIN"/>
    <s v="CNF  PRT  REL  TECO"/>
  </r>
  <r>
    <n v="1528706"/>
    <x v="5"/>
    <s v="0"/>
    <s v="0110"/>
    <s v="PFC-99"/>
    <s v="PP01"/>
    <s v="PAINT INSPECTION"/>
    <x v="10"/>
    <d v="2019-05-16T00:00:00"/>
    <d v="1899-12-30T11:57:48"/>
    <d v="2019-05-16T00:00:00"/>
    <d v="1899-12-30T11:57:48"/>
    <n v="20"/>
    <s v="MIN"/>
    <x v="2"/>
    <n v="20"/>
    <s v="MIN"/>
    <s v="CNF  ORSP PRT  REL  TECO"/>
  </r>
  <r>
    <n v="1528706"/>
    <x v="5"/>
    <s v="0"/>
    <s v="0120"/>
    <s v="BFC-10"/>
    <s v="PP01"/>
    <s v="ASSEMBLY"/>
    <x v="11"/>
    <d v="2019-05-19T00:00:00"/>
    <d v="1899-12-30T09:23:59"/>
    <d v="2019-05-19T00:00:00"/>
    <d v="1899-12-30T13:31:40"/>
    <n v="29.817"/>
    <s v="MIN"/>
    <x v="121"/>
    <n v="100"/>
    <s v="MIN"/>
    <s v="CNF  PRT  REL  TECO"/>
  </r>
  <r>
    <n v="1528706"/>
    <x v="5"/>
    <s v="0"/>
    <s v="0130"/>
    <s v="BFC-90"/>
    <s v="PP01"/>
    <s v="ASSY IN PROCESS INSPECTION"/>
    <x v="12"/>
    <d v="2019-05-22T00:00:00"/>
    <d v="1899-12-30T12:46:14"/>
    <d v="2019-05-22T00:00:00"/>
    <d v="1899-12-30T12:46:14"/>
    <n v="20"/>
    <s v="MIN"/>
    <x v="2"/>
    <n v="20"/>
    <s v="MIN"/>
    <s v="CNF  ORSP PRT  REL  TECO"/>
  </r>
  <r>
    <n v="1528706"/>
    <x v="5"/>
    <s v="0"/>
    <s v="0140"/>
    <s v="BFC-90"/>
    <s v="PP01"/>
    <s v="ASSY IN PROCESS INSPECTION"/>
    <x v="13"/>
    <d v="2019-05-22T00:00:00"/>
    <d v="1899-12-30T12:46:18"/>
    <d v="2019-05-22T00:00:00"/>
    <d v="1899-12-30T12:46:18"/>
    <n v="30"/>
    <s v="MIN"/>
    <x v="9"/>
    <n v="30"/>
    <s v="MIN"/>
    <s v="CNF  ORSP PRT  REL  TECO"/>
  </r>
  <r>
    <n v="1528706"/>
    <x v="5"/>
    <s v="0"/>
    <s v="0150"/>
    <s v="BFC-99"/>
    <s v="PP01"/>
    <s v="FINAL INSPECTION"/>
    <x v="14"/>
    <d v="2019-05-22T00:00:00"/>
    <d v="1899-12-30T12:46:22"/>
    <d v="2019-05-22T00:00:00"/>
    <d v="1899-12-30T12:46:22"/>
    <n v="30"/>
    <s v="MIN"/>
    <x v="9"/>
    <n v="30"/>
    <s v="MIN"/>
    <s v="CNF  ORSP PRT  REL  TECO"/>
  </r>
  <r>
    <n v="1528706"/>
    <x v="5"/>
    <s v="0"/>
    <s v="0160"/>
    <s v="BFC-99"/>
    <s v="PP03"/>
    <s v="FINAL INSPECTION"/>
    <x v="15"/>
    <d v="2019-05-23T00:00:00"/>
    <d v="1899-12-30T14:07:25"/>
    <d v="2019-05-23T00:00:00"/>
    <d v="1899-12-30T14:07:25"/>
    <n v="45"/>
    <s v="MIN"/>
    <x v="10"/>
    <n v="45"/>
    <s v="MIN"/>
    <s v="CNF  ORSP PRT  REL  TECO"/>
  </r>
  <r>
    <n v="1528706"/>
    <x v="5"/>
    <s v="1"/>
    <s v="0010"/>
    <s v="BFC-10"/>
    <s v="PP95"/>
    <s v="ASSEMBLY"/>
    <x v="16"/>
    <d v="2019-05-19T00:00:00"/>
    <d v="1899-12-30T08:40:26"/>
    <d v="2019-05-20T00:00:00"/>
    <d v="1899-12-30T13:09:56"/>
    <n v="16.739999999999998"/>
    <s v="H"/>
    <x v="122"/>
    <n v="1"/>
    <s v="MIN"/>
    <s v="CNF  PRT  REL  TECO"/>
  </r>
  <r>
    <n v="1528706"/>
    <x v="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715"/>
    <x v="2"/>
    <s v="0"/>
    <s v="0010"/>
    <s v="PFC-20"/>
    <s v="PP01"/>
    <s v="PAINT"/>
    <x v="0"/>
    <d v="2019-05-05T00:00:00"/>
    <d v="1899-12-30T17:55:13"/>
    <d v="2019-05-06T00:00:00"/>
    <d v="1899-12-30T07:00:20"/>
    <n v="1.5589999999999999"/>
    <s v="H"/>
    <x v="123"/>
    <n v="40"/>
    <s v="MIN"/>
    <s v="CNF  PRT  REL  TECO"/>
  </r>
  <r>
    <n v="1528715"/>
    <x v="2"/>
    <s v="0"/>
    <s v="0020"/>
    <s v="BFC-10"/>
    <s v="PP01"/>
    <s v="ASSEMBLY"/>
    <x v="1"/>
    <d v="2019-05-06T00:00:00"/>
    <d v="1899-12-30T11:12:30"/>
    <d v="2019-05-06T00:00:00"/>
    <d v="1899-12-30T11:19:54"/>
    <n v="3.7"/>
    <s v="MIN"/>
    <x v="124"/>
    <n v="15"/>
    <s v="MIN"/>
    <s v="CNF  PRT  REL  TECO"/>
  </r>
  <r>
    <n v="1528715"/>
    <x v="2"/>
    <s v="0"/>
    <s v="0030"/>
    <s v="BFC-90"/>
    <s v="PP01"/>
    <s v="ASSY IN PROCESS INSPECTION"/>
    <x v="2"/>
    <d v="2019-05-06T00:00:00"/>
    <d v="1899-12-30T12:05:01"/>
    <d v="2019-05-06T00:00:00"/>
    <d v="1899-12-30T12:05:01"/>
    <n v="20"/>
    <s v="MIN"/>
    <x v="2"/>
    <n v="20"/>
    <s v="MIN"/>
    <s v="CNF  ORSP PRT  REL  TECO"/>
  </r>
  <r>
    <n v="1528715"/>
    <x v="2"/>
    <s v="0"/>
    <s v="0040"/>
    <s v="BFC-10"/>
    <s v="PP01"/>
    <s v="ASSEMBLY"/>
    <x v="3"/>
    <d v="2019-05-07T00:00:00"/>
    <d v="1899-12-30T10:59:36"/>
    <d v="2019-05-07T00:00:00"/>
    <d v="1899-12-30T15:15:34"/>
    <n v="4.266"/>
    <s v="H"/>
    <x v="125"/>
    <n v="290"/>
    <s v="MIN"/>
    <s v="CNF  PRT  REL  TECO"/>
  </r>
  <r>
    <n v="1528715"/>
    <x v="2"/>
    <s v="0"/>
    <s v="0050"/>
    <s v="BFC-10"/>
    <s v="PP01"/>
    <s v="ASSEMBLY"/>
    <x v="4"/>
    <d v="2019-05-08T00:00:00"/>
    <d v="1899-12-30T07:39:35"/>
    <d v="2019-05-14T00:00:00"/>
    <d v="1899-12-30T13:55:40"/>
    <n v="34.027999999999999"/>
    <s v="H"/>
    <x v="126"/>
    <n v="1040"/>
    <s v="MIN"/>
    <s v="CNF  PRT  REL  TECO"/>
  </r>
  <r>
    <n v="1528715"/>
    <x v="2"/>
    <s v="0"/>
    <s v="0060"/>
    <s v="BFC-10"/>
    <s v="PP01"/>
    <s v="ASSEMBLY"/>
    <x v="5"/>
    <d v="2019-05-14T00:00:00"/>
    <d v="1899-12-30T13:55:55"/>
    <d v="2019-05-14T00:00:00"/>
    <d v="1899-12-30T14:14:17"/>
    <n v="18.367000000000001"/>
    <s v="MIN"/>
    <x v="127"/>
    <n v="50"/>
    <s v="MIN"/>
    <s v="CNF  PRT  REL  TECO"/>
  </r>
  <r>
    <n v="1528715"/>
    <x v="2"/>
    <s v="0"/>
    <s v="0070"/>
    <s v="BFC-50"/>
    <s v="PP95"/>
    <s v="ASSEMBLY REPAIRS"/>
    <x v="6"/>
    <d v="2019-05-14T00:00:00"/>
    <d v="1899-12-30T14:16:53"/>
    <d v="2019-05-14T00:00:00"/>
    <d v="1899-12-30T15:17:04"/>
    <n v="1.0029999999999999"/>
    <s v="H"/>
    <x v="128"/>
    <n v="2150"/>
    <s v="MIN"/>
    <s v="CNF  PRT  REL  TECO"/>
  </r>
  <r>
    <n v="1528715"/>
    <x v="2"/>
    <s v="0"/>
    <s v="0080"/>
    <s v="BFC-90"/>
    <s v="PP01"/>
    <s v="ASSY IN PROCESS INSPECTION"/>
    <x v="7"/>
    <d v="2019-05-15T00:00:00"/>
    <d v="1899-12-30T09:15:01"/>
    <d v="2019-05-15T00:00:00"/>
    <d v="1899-12-30T09:15:01"/>
    <n v="20"/>
    <s v="MIN"/>
    <x v="2"/>
    <n v="20"/>
    <s v="MIN"/>
    <s v="CNF  ORSP PRT  REL  TECO"/>
  </r>
  <r>
    <n v="1528715"/>
    <x v="2"/>
    <s v="0"/>
    <s v="0090"/>
    <s v="BFC-90"/>
    <s v="PP01"/>
    <s v="ASSY IN PROCESS INSPECTION"/>
    <x v="8"/>
    <d v="2019-05-15T00:00:00"/>
    <d v="1899-12-30T09:15:17"/>
    <d v="2019-05-15T00:00:00"/>
    <d v="1899-12-30T09:15:17"/>
    <n v="20"/>
    <s v="MIN"/>
    <x v="2"/>
    <n v="20"/>
    <s v="MIN"/>
    <s v="CNF  ORSP PRT  REL  TECO"/>
  </r>
  <r>
    <n v="1528715"/>
    <x v="2"/>
    <s v="0"/>
    <s v="0100"/>
    <s v="PFC-20"/>
    <s v="PP01"/>
    <s v="PAINT"/>
    <x v="9"/>
    <d v="2019-05-15T00:00:00"/>
    <d v="1899-12-30T12:27:25"/>
    <d v="2019-05-16T00:00:00"/>
    <d v="1899-12-30T05:54:46"/>
    <n v="266.95"/>
    <s v="MIN"/>
    <x v="129"/>
    <n v="450"/>
    <s v="MIN"/>
    <s v="CNF  PRT  REL  TECO"/>
  </r>
  <r>
    <n v="1528715"/>
    <x v="2"/>
    <s v="0"/>
    <s v="0110"/>
    <s v="PFC-99"/>
    <s v="PP01"/>
    <s v="PAINT INSPECTION"/>
    <x v="10"/>
    <d v="2019-05-27T00:00:00"/>
    <d v="1899-12-30T10:01:41"/>
    <d v="2019-05-27T00:00:00"/>
    <d v="1899-12-30T10:01:41"/>
    <n v="20"/>
    <s v="MIN"/>
    <x v="2"/>
    <n v="20"/>
    <s v="MIN"/>
    <s v="CNF  ORSP PRT  REL  TECO"/>
  </r>
  <r>
    <n v="1528715"/>
    <x v="2"/>
    <s v="0"/>
    <s v="0120"/>
    <s v="BFC-10"/>
    <s v="PP01"/>
    <s v="ASSEMBLY"/>
    <x v="11"/>
    <d v="2019-05-27T00:00:00"/>
    <d v="1899-12-30T10:07:55"/>
    <d v="2019-05-27T00:00:00"/>
    <d v="1899-12-30T13:11:19"/>
    <n v="1.0189999999999999"/>
    <s v="H"/>
    <x v="130"/>
    <n v="100"/>
    <s v="MIN"/>
    <s v="CNF  PRT  REL  TECO"/>
  </r>
  <r>
    <n v="1528715"/>
    <x v="2"/>
    <s v="0"/>
    <s v="0130"/>
    <s v="BFC-90"/>
    <s v="PP01"/>
    <s v="ASSY IN PROCESS INSPECTION"/>
    <x v="12"/>
    <d v="2019-05-27T00:00:00"/>
    <d v="1899-12-30T13:18:24"/>
    <d v="2019-05-27T00:00:00"/>
    <d v="1899-12-30T13:18:24"/>
    <n v="20"/>
    <s v="MIN"/>
    <x v="2"/>
    <n v="20"/>
    <s v="MIN"/>
    <s v="CNF  ORSP PRT  REL  TECO"/>
  </r>
  <r>
    <n v="1528715"/>
    <x v="2"/>
    <s v="0"/>
    <s v="0140"/>
    <s v="BFC-90"/>
    <s v="PP01"/>
    <s v="ASSY IN PROCESS INSPECTION"/>
    <x v="13"/>
    <d v="2019-05-27T00:00:00"/>
    <d v="1899-12-30T13:18:32"/>
    <d v="2019-05-27T00:00:00"/>
    <d v="1899-12-30T13:18:32"/>
    <n v="30"/>
    <s v="MIN"/>
    <x v="9"/>
    <n v="30"/>
    <s v="MIN"/>
    <s v="CNF  ORSP PRT  REL  TECO"/>
  </r>
  <r>
    <n v="1528715"/>
    <x v="2"/>
    <s v="0"/>
    <s v="0150"/>
    <s v="BFC-99"/>
    <s v="PP01"/>
    <s v="FINAL INSPECTION"/>
    <x v="14"/>
    <d v="2019-05-27T00:00:00"/>
    <d v="1899-12-30T13:18:49"/>
    <d v="2019-05-27T00:00:00"/>
    <d v="1899-12-30T13:18:49"/>
    <n v="30"/>
    <s v="MIN"/>
    <x v="9"/>
    <n v="30"/>
    <s v="MIN"/>
    <s v="CNF  ORSP PRT  REL  TECO"/>
  </r>
  <r>
    <n v="1528715"/>
    <x v="2"/>
    <s v="0"/>
    <s v="0160"/>
    <s v="BFC-99"/>
    <s v="PP03"/>
    <s v="FINAL INSPECTION"/>
    <x v="15"/>
    <d v="2019-05-27T00:00:00"/>
    <d v="1899-12-30T13:19:00"/>
    <d v="2019-05-27T00:00:00"/>
    <d v="1899-12-30T13:19:00"/>
    <n v="45"/>
    <s v="MIN"/>
    <x v="10"/>
    <n v="45"/>
    <s v="MIN"/>
    <s v="CNF  ORSP PRT  REL  TECO"/>
  </r>
  <r>
    <n v="1528715"/>
    <x v="2"/>
    <s v="1"/>
    <s v="0010"/>
    <s v="BFC-10"/>
    <s v="PP95"/>
    <s v="ASSEMBLY"/>
    <x v="16"/>
    <d v="2019-05-20T00:00:00"/>
    <d v="1899-12-30T09:54:17"/>
    <d v="2019-05-23T00:00:00"/>
    <d v="1899-12-30T12:24:46"/>
    <n v="26.614999999999998"/>
    <s v="H"/>
    <x v="131"/>
    <n v="1"/>
    <s v="MIN"/>
    <s v="CNF  PRT  REL  TECO"/>
  </r>
  <r>
    <n v="1528715"/>
    <x v="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716"/>
    <x v="2"/>
    <s v="0"/>
    <s v="0010"/>
    <s v="PFC-20"/>
    <s v="PP01"/>
    <s v="PAINT"/>
    <x v="0"/>
    <d v="2019-05-07T00:00:00"/>
    <d v="1899-12-30T15:23:35"/>
    <d v="2019-05-08T00:00:00"/>
    <d v="1899-12-30T04:27:44"/>
    <n v="4.79"/>
    <s v="H"/>
    <x v="132"/>
    <n v="40"/>
    <s v="MIN"/>
    <s v="CNF  PRT  REL  TECO"/>
  </r>
  <r>
    <n v="1528716"/>
    <x v="2"/>
    <s v="0"/>
    <s v="0020"/>
    <s v="BFC-10"/>
    <s v="PP01"/>
    <s v="ASSEMBLY"/>
    <x v="1"/>
    <d v="2019-05-08T00:00:00"/>
    <d v="1899-12-30T09:20:32"/>
    <d v="2019-05-08T00:00:00"/>
    <d v="1899-12-30T09:24:45"/>
    <n v="2.2330000000000001"/>
    <s v="MIN"/>
    <x v="133"/>
    <n v="15"/>
    <s v="MIN"/>
    <s v="CNF  PRT  REL  TECO"/>
  </r>
  <r>
    <n v="1528716"/>
    <x v="2"/>
    <s v="0"/>
    <s v="0030"/>
    <s v="BFC-90"/>
    <s v="PP01"/>
    <s v="ASSY IN PROCESS INSPECTION"/>
    <x v="2"/>
    <d v="2019-05-08T00:00:00"/>
    <d v="1899-12-30T09:32:47"/>
    <d v="2019-05-08T00:00:00"/>
    <d v="1899-12-30T09:32:47"/>
    <n v="20"/>
    <s v="MIN"/>
    <x v="2"/>
    <n v="20"/>
    <s v="MIN"/>
    <s v="CNF  ORSP PRT  REL  TECO"/>
  </r>
  <r>
    <n v="1528716"/>
    <x v="2"/>
    <s v="0"/>
    <s v="0040"/>
    <s v="BFC-10"/>
    <s v="PP01"/>
    <s v="ASSEMBLY"/>
    <x v="3"/>
    <d v="2019-05-09T00:00:00"/>
    <d v="1899-12-30T07:37:15"/>
    <d v="2019-05-09T00:00:00"/>
    <d v="1899-12-30T15:15:46"/>
    <n v="7.6420000000000003"/>
    <s v="H"/>
    <x v="134"/>
    <n v="350"/>
    <s v="MIN"/>
    <s v="CNF  PRT  REL  TECO"/>
  </r>
  <r>
    <n v="1528716"/>
    <x v="2"/>
    <s v="0"/>
    <s v="0050"/>
    <s v="BFC-10"/>
    <s v="PP01"/>
    <s v="ASSEMBLY"/>
    <x v="4"/>
    <d v="2019-05-12T00:00:00"/>
    <d v="1899-12-30T07:36:50"/>
    <d v="2019-05-15T00:00:00"/>
    <d v="1899-12-30T15:16:34"/>
    <n v="30.388999999999999"/>
    <s v="H"/>
    <x v="135"/>
    <n v="1020"/>
    <s v="MIN"/>
    <s v="CNF  PRT  REL  TECO"/>
  </r>
  <r>
    <n v="1528716"/>
    <x v="2"/>
    <s v="0"/>
    <s v="0060"/>
    <s v="BFC-10"/>
    <s v="PP01"/>
    <s v="ASSEMBLY"/>
    <x v="5"/>
    <d v="2019-05-16T00:00:00"/>
    <d v="1899-12-30T07:31:48"/>
    <d v="2019-05-16T00:00:00"/>
    <d v="1899-12-30T10:05:33"/>
    <n v="2.5630000000000002"/>
    <s v="H"/>
    <x v="136"/>
    <n v="50"/>
    <s v="MIN"/>
    <s v="CNF  PRT  REL  TECO"/>
  </r>
  <r>
    <n v="1528716"/>
    <x v="2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16"/>
    <x v="2"/>
    <s v="0"/>
    <s v="0080"/>
    <s v="BFC-90"/>
    <s v="PP01"/>
    <s v="ASSY IN PROCESS INSPECTION"/>
    <x v="7"/>
    <d v="2019-05-16T00:00:00"/>
    <d v="1899-12-30T10:34:29"/>
    <d v="2019-05-16T00:00:00"/>
    <d v="1899-12-30T10:34:29"/>
    <n v="20"/>
    <s v="MIN"/>
    <x v="2"/>
    <n v="20"/>
    <s v="MIN"/>
    <s v="CNF  ORSP PRT  REL  TECO"/>
  </r>
  <r>
    <n v="1528716"/>
    <x v="2"/>
    <s v="0"/>
    <s v="0090"/>
    <s v="BFC-90"/>
    <s v="PP01"/>
    <s v="ASSY IN PROCESS INSPECTION"/>
    <x v="8"/>
    <d v="2019-05-16T00:00:00"/>
    <d v="1899-12-30T10:34:50"/>
    <d v="2019-05-16T00:00:00"/>
    <d v="1899-12-30T10:34:50"/>
    <n v="20"/>
    <s v="MIN"/>
    <x v="2"/>
    <n v="20"/>
    <s v="MIN"/>
    <s v="CNF  ORSP PRT  REL  TECO"/>
  </r>
  <r>
    <n v="1528716"/>
    <x v="2"/>
    <s v="0"/>
    <s v="0100"/>
    <s v="PFC-20"/>
    <s v="PP01"/>
    <s v="PAINT"/>
    <x v="9"/>
    <d v="2019-05-16T00:00:00"/>
    <d v="1899-12-30T12:25:05"/>
    <d v="2019-05-17T00:00:00"/>
    <d v="1899-12-30T06:23:54"/>
    <n v="365.303"/>
    <s v="MIN"/>
    <x v="137"/>
    <n v="450"/>
    <s v="MIN"/>
    <s v="CNF  PRT  REL  TECO"/>
  </r>
  <r>
    <n v="1528716"/>
    <x v="2"/>
    <s v="0"/>
    <s v="0110"/>
    <s v="PFC-99"/>
    <s v="PP01"/>
    <s v="PAINT INSPECTION"/>
    <x v="10"/>
    <d v="2019-05-20T00:00:00"/>
    <d v="1899-12-30T07:09:01"/>
    <d v="2019-05-20T00:00:00"/>
    <d v="1899-12-30T07:09:01"/>
    <n v="20"/>
    <s v="MIN"/>
    <x v="2"/>
    <n v="20"/>
    <s v="MIN"/>
    <s v="CNF  ORSP PRT  REL  TECO"/>
  </r>
  <r>
    <n v="1528716"/>
    <x v="2"/>
    <s v="0"/>
    <s v="0120"/>
    <s v="BFC-10"/>
    <s v="PP01"/>
    <s v="ASSEMBLY"/>
    <x v="11"/>
    <d v="2019-05-27T00:00:00"/>
    <d v="1899-12-30T08:57:54"/>
    <d v="2019-05-27T00:00:00"/>
    <d v="1899-12-30T13:14:29"/>
    <n v="1.6259999999999999"/>
    <s v="H"/>
    <x v="138"/>
    <n v="100"/>
    <s v="MIN"/>
    <s v="CNF  PRT  REL  TECO"/>
  </r>
  <r>
    <n v="1528716"/>
    <x v="2"/>
    <s v="0"/>
    <s v="0130"/>
    <s v="BFC-90"/>
    <s v="PP01"/>
    <s v="ASSY IN PROCESS INSPECTION"/>
    <x v="12"/>
    <d v="2019-05-27T00:00:00"/>
    <d v="1899-12-30T14:35:58"/>
    <d v="2019-05-27T00:00:00"/>
    <d v="1899-12-30T14:35:58"/>
    <n v="20"/>
    <s v="MIN"/>
    <x v="2"/>
    <n v="20"/>
    <s v="MIN"/>
    <s v="CNF  ORSP PRT  REL  TECO"/>
  </r>
  <r>
    <n v="1528716"/>
    <x v="2"/>
    <s v="0"/>
    <s v="0140"/>
    <s v="BFC-90"/>
    <s v="PP01"/>
    <s v="ASSY IN PROCESS INSPECTION"/>
    <x v="13"/>
    <d v="2019-05-27T00:00:00"/>
    <d v="1899-12-30T14:36:07"/>
    <d v="2019-05-27T00:00:00"/>
    <d v="1899-12-30T14:36:07"/>
    <n v="30"/>
    <s v="MIN"/>
    <x v="9"/>
    <n v="30"/>
    <s v="MIN"/>
    <s v="CNF  ORSP PRT  REL  TECO"/>
  </r>
  <r>
    <n v="1528716"/>
    <x v="2"/>
    <s v="0"/>
    <s v="0150"/>
    <s v="BFC-99"/>
    <s v="PP01"/>
    <s v="FINAL INSPECTION"/>
    <x v="14"/>
    <d v="2019-05-27T00:00:00"/>
    <d v="1899-12-30T14:36:16"/>
    <d v="2019-05-27T00:00:00"/>
    <d v="1899-12-30T14:36:16"/>
    <n v="30"/>
    <s v="MIN"/>
    <x v="9"/>
    <n v="30"/>
    <s v="MIN"/>
    <s v="CNF  ORSP PRT  REL  TECO"/>
  </r>
  <r>
    <n v="1528716"/>
    <x v="2"/>
    <s v="0"/>
    <s v="0160"/>
    <s v="BFC-99"/>
    <s v="PP03"/>
    <s v="FINAL INSPECTION"/>
    <x v="15"/>
    <d v="2019-05-29T00:00:00"/>
    <d v="1899-12-30T13:09:10"/>
    <d v="2019-05-29T00:00:00"/>
    <d v="1899-12-30T13:09:10"/>
    <n v="45"/>
    <s v="MIN"/>
    <x v="10"/>
    <n v="45"/>
    <s v="MIN"/>
    <s v="CNF  ORSP PRT  REL  TECO"/>
  </r>
  <r>
    <n v="1528716"/>
    <x v="2"/>
    <s v="1"/>
    <s v="0010"/>
    <s v="BFC-10"/>
    <s v="PP95"/>
    <s v="ASSEMBLY"/>
    <x v="16"/>
    <d v="2019-05-20T00:00:00"/>
    <d v="1899-12-30T08:40:25"/>
    <d v="2019-05-20T00:00:00"/>
    <d v="1899-12-30T12:07:35"/>
    <n v="3.4529999999999998"/>
    <s v="H"/>
    <x v="139"/>
    <n v="1"/>
    <s v="MIN"/>
    <s v="CNF  PRT  REL  TECO"/>
  </r>
  <r>
    <n v="1528716"/>
    <x v="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717"/>
    <x v="2"/>
    <s v="0"/>
    <s v="0010"/>
    <s v="PFC-20"/>
    <s v="PP01"/>
    <s v="PAINT"/>
    <x v="0"/>
    <d v="2019-05-06T00:00:00"/>
    <d v="1899-12-30T15:59:51"/>
    <d v="2019-05-07T00:00:00"/>
    <d v="1899-12-30T06:44:50"/>
    <n v="3.78"/>
    <s v="H"/>
    <x v="140"/>
    <n v="40"/>
    <s v="MIN"/>
    <s v="CNF  PRT  REL  TECO"/>
  </r>
  <r>
    <n v="1528717"/>
    <x v="2"/>
    <s v="0"/>
    <s v="0020"/>
    <s v="BFC-10"/>
    <s v="PP01"/>
    <s v="ASSEMBLY"/>
    <x v="1"/>
    <d v="2019-05-07T00:00:00"/>
    <d v="1899-12-30T10:56:25"/>
    <d v="2019-05-07T00:00:00"/>
    <d v="1899-12-30T12:49:37"/>
    <n v="37.732999999999997"/>
    <s v="MIN"/>
    <x v="141"/>
    <n v="15"/>
    <s v="MIN"/>
    <s v="CNF  PRT  REL  TECO"/>
  </r>
  <r>
    <n v="1528717"/>
    <x v="2"/>
    <s v="0"/>
    <s v="0030"/>
    <s v="BFC-90"/>
    <s v="PP01"/>
    <s v="ASSY IN PROCESS INSPECTION"/>
    <x v="2"/>
    <d v="2019-05-07T00:00:00"/>
    <d v="1899-12-30T13:18:30"/>
    <d v="2019-05-07T00:00:00"/>
    <d v="1899-12-30T13:18:30"/>
    <n v="20"/>
    <s v="MIN"/>
    <x v="2"/>
    <n v="20"/>
    <s v="MIN"/>
    <s v="CNF  ORSP PRT  REL  TECO"/>
  </r>
  <r>
    <n v="1528717"/>
    <x v="2"/>
    <s v="0"/>
    <s v="0040"/>
    <s v="BFC-10"/>
    <s v="PP01"/>
    <s v="ASSEMBLY"/>
    <x v="3"/>
    <d v="2019-05-09T00:00:00"/>
    <d v="1899-12-30T07:42:52"/>
    <d v="2019-05-09T00:00:00"/>
    <d v="1899-12-30T15:20:27"/>
    <n v="7.6260000000000003"/>
    <s v="H"/>
    <x v="142"/>
    <n v="350"/>
    <s v="MIN"/>
    <s v="CNF  PRT  REL  TECO"/>
  </r>
  <r>
    <n v="1528717"/>
    <x v="2"/>
    <s v="0"/>
    <s v="0050"/>
    <s v="BFC-10"/>
    <s v="PP01"/>
    <s v="ASSEMBLY"/>
    <x v="4"/>
    <d v="2019-05-12T00:00:00"/>
    <d v="1899-12-30T07:37:25"/>
    <d v="2019-05-16T00:00:00"/>
    <d v="1899-12-30T15:22:25"/>
    <n v="31.533000000000001"/>
    <s v="H"/>
    <x v="143"/>
    <n v="1020"/>
    <s v="MIN"/>
    <s v="CNF  PRT  REL  TECO"/>
  </r>
  <r>
    <n v="1528717"/>
    <x v="2"/>
    <s v="0"/>
    <s v="0060"/>
    <s v="BFC-10"/>
    <s v="PP01"/>
    <s v="ASSEMBLY"/>
    <x v="5"/>
    <d v="2019-05-19T00:00:00"/>
    <d v="1899-12-30T08:38:02"/>
    <d v="2019-05-19T00:00:00"/>
    <d v="1899-12-30T09:12:08"/>
    <n v="34.1"/>
    <s v="MIN"/>
    <x v="144"/>
    <n v="50"/>
    <s v="MIN"/>
    <s v="CNF  PRT  REL  TECO"/>
  </r>
  <r>
    <n v="1528717"/>
    <x v="2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17"/>
    <x v="2"/>
    <s v="0"/>
    <s v="0080"/>
    <s v="BFC-90"/>
    <s v="PP01"/>
    <s v="ASSY IN PROCESS INSPECTION"/>
    <x v="7"/>
    <d v="2019-05-19T00:00:00"/>
    <d v="1899-12-30T09:43:42"/>
    <d v="2019-05-19T00:00:00"/>
    <d v="1899-12-30T09:43:42"/>
    <n v="20"/>
    <s v="MIN"/>
    <x v="2"/>
    <n v="20"/>
    <s v="MIN"/>
    <s v="CNF  ORSP PRT  REL  TECO"/>
  </r>
  <r>
    <n v="1528717"/>
    <x v="2"/>
    <s v="0"/>
    <s v="0090"/>
    <s v="BFC-90"/>
    <s v="PP01"/>
    <s v="ASSY IN PROCESS INSPECTION"/>
    <x v="8"/>
    <d v="2019-05-19T00:00:00"/>
    <d v="1899-12-30T09:43:58"/>
    <d v="2019-05-19T00:00:00"/>
    <d v="1899-12-30T09:43:58"/>
    <n v="20"/>
    <s v="MIN"/>
    <x v="2"/>
    <n v="20"/>
    <s v="MIN"/>
    <s v="CNF  ORSP PRT  REL  TECO"/>
  </r>
  <r>
    <n v="1528717"/>
    <x v="2"/>
    <s v="0"/>
    <s v="0100"/>
    <s v="PFC-20"/>
    <s v="PP01"/>
    <s v="PAINT"/>
    <x v="9"/>
    <d v="2019-05-19T00:00:00"/>
    <d v="1899-12-30T15:28:37"/>
    <d v="2019-05-20T00:00:00"/>
    <d v="1899-12-30T06:19:50"/>
    <n v="7.1050000000000004"/>
    <s v="H"/>
    <x v="145"/>
    <n v="450"/>
    <s v="MIN"/>
    <s v="CNF  PRT  REL  TECO"/>
  </r>
  <r>
    <n v="1528717"/>
    <x v="2"/>
    <s v="0"/>
    <s v="0110"/>
    <s v="PFC-99"/>
    <s v="PP01"/>
    <s v="PAINT INSPECTION"/>
    <x v="10"/>
    <d v="2019-05-21T00:00:00"/>
    <d v="1899-12-30T06:59:09"/>
    <d v="2019-05-21T00:00:00"/>
    <d v="1899-12-30T06:59:09"/>
    <n v="20"/>
    <s v="MIN"/>
    <x v="2"/>
    <n v="20"/>
    <s v="MIN"/>
    <s v="CNF  ORSP PRT  REL  TECO"/>
  </r>
  <r>
    <n v="1528717"/>
    <x v="2"/>
    <s v="0"/>
    <s v="0120"/>
    <s v="BFC-10"/>
    <s v="PP01"/>
    <s v="ASSEMBLY"/>
    <x v="11"/>
    <d v="2019-05-21T00:00:00"/>
    <d v="1899-12-30T09:08:03"/>
    <d v="2019-05-21T00:00:00"/>
    <d v="1899-12-30T13:52:36"/>
    <n v="54.116999999999997"/>
    <s v="MIN"/>
    <x v="146"/>
    <n v="100"/>
    <s v="MIN"/>
    <s v="CNF  PRT  REL  TECO"/>
  </r>
  <r>
    <n v="1528717"/>
    <x v="2"/>
    <s v="0"/>
    <s v="0130"/>
    <s v="BFC-90"/>
    <s v="PP01"/>
    <s v="ASSY IN PROCESS INSPECTION"/>
    <x v="12"/>
    <d v="2019-05-30T00:00:00"/>
    <d v="1899-12-30T07:32:03"/>
    <d v="2019-05-30T00:00:00"/>
    <d v="1899-12-30T07:32:03"/>
    <n v="20"/>
    <s v="MIN"/>
    <x v="2"/>
    <n v="20"/>
    <s v="MIN"/>
    <s v="CNF  ORSP PRT  REL  TECO"/>
  </r>
  <r>
    <n v="1528717"/>
    <x v="2"/>
    <s v="0"/>
    <s v="0140"/>
    <s v="BFC-90"/>
    <s v="PP01"/>
    <s v="ASSY IN PROCESS INSPECTION"/>
    <x v="13"/>
    <d v="2019-05-30T00:00:00"/>
    <d v="1899-12-30T07:32:07"/>
    <d v="2019-05-30T00:00:00"/>
    <d v="1899-12-30T07:32:07"/>
    <n v="30"/>
    <s v="MIN"/>
    <x v="9"/>
    <n v="30"/>
    <s v="MIN"/>
    <s v="CNF  ORSP PRT  REL  TECO"/>
  </r>
  <r>
    <n v="1528717"/>
    <x v="2"/>
    <s v="0"/>
    <s v="0150"/>
    <s v="BFC-99"/>
    <s v="PP01"/>
    <s v="FINAL INSPECTION"/>
    <x v="14"/>
    <d v="2019-05-30T00:00:00"/>
    <d v="1899-12-30T07:32:10"/>
    <d v="2019-05-30T00:00:00"/>
    <d v="1899-12-30T07:32:10"/>
    <n v="30"/>
    <s v="MIN"/>
    <x v="9"/>
    <n v="30"/>
    <s v="MIN"/>
    <s v="CNF  ORSP PRT  REL  TECO"/>
  </r>
  <r>
    <n v="1528717"/>
    <x v="2"/>
    <s v="0"/>
    <s v="0160"/>
    <s v="BFC-99"/>
    <s v="PP03"/>
    <s v="FINAL INSPECTION"/>
    <x v="15"/>
    <d v="2019-05-30T00:00:00"/>
    <d v="1899-12-30T08:47:01"/>
    <d v="2019-05-30T00:00:00"/>
    <d v="1899-12-30T08:47:01"/>
    <n v="45"/>
    <s v="MIN"/>
    <x v="10"/>
    <n v="45"/>
    <s v="MIN"/>
    <s v="CNF  ORSP PRT  REL  TECO"/>
  </r>
  <r>
    <n v="1528717"/>
    <x v="2"/>
    <s v="1"/>
    <s v="0010"/>
    <s v="BFC-10"/>
    <s v="PP95"/>
    <s v="ASSEMBLY"/>
    <x v="16"/>
    <d v="2019-05-22T00:00:00"/>
    <d v="1899-12-30T08:23:40"/>
    <d v="2019-05-22T00:00:00"/>
    <d v="1899-12-30T13:15:23"/>
    <n v="4.8620000000000001"/>
    <s v="H"/>
    <x v="147"/>
    <n v="1"/>
    <s v="MIN"/>
    <s v="CNF  PRT  REL  TECO"/>
  </r>
  <r>
    <n v="1528717"/>
    <x v="2"/>
    <s v="2"/>
    <s v="0100"/>
    <s v="PFC-20"/>
    <s v="PP95"/>
    <s v="PAINT"/>
    <x v="17"/>
    <d v="2019-05-19T00:00:00"/>
    <d v="1899-12-30T23:00:31"/>
    <d v="2019-05-20T00:00:00"/>
    <d v="1899-12-30T06:23:22"/>
    <n v="1.845"/>
    <s v="H"/>
    <x v="148"/>
    <n v="5"/>
    <s v="MIN"/>
    <s v="CNF  PRT  REL  TECO"/>
  </r>
  <r>
    <n v="1528718"/>
    <x v="1"/>
    <s v="0"/>
    <s v="0010"/>
    <s v="PFC-20"/>
    <s v="PP01"/>
    <s v="PAINT"/>
    <x v="0"/>
    <d v="2019-05-05T00:00:00"/>
    <d v="1899-12-30T17:55:13"/>
    <d v="2019-05-06T00:00:00"/>
    <d v="1899-12-30T07:00:20"/>
    <n v="1.5589999999999999"/>
    <s v="H"/>
    <x v="123"/>
    <n v="40"/>
    <s v="MIN"/>
    <s v="CNF  PRT  REL  TECO"/>
  </r>
  <r>
    <n v="1528718"/>
    <x v="1"/>
    <s v="0"/>
    <s v="0020"/>
    <s v="BFC-10"/>
    <s v="PP01"/>
    <s v="ASSEMBLY"/>
    <x v="1"/>
    <d v="2019-05-06T00:00:00"/>
    <d v="1899-12-30T11:12:30"/>
    <d v="2019-05-06T00:00:00"/>
    <d v="1899-12-30T11:19:54"/>
    <n v="3.7"/>
    <s v="MIN"/>
    <x v="124"/>
    <n v="15"/>
    <s v="MIN"/>
    <s v="CNF  PRT  REL  TECO"/>
  </r>
  <r>
    <n v="1528718"/>
    <x v="1"/>
    <s v="0"/>
    <s v="0030"/>
    <s v="BFC-90"/>
    <s v="PP01"/>
    <s v="ASSY IN PROCESS INSPECTION"/>
    <x v="2"/>
    <d v="2019-05-06T00:00:00"/>
    <d v="1899-12-30T12:05:20"/>
    <d v="2019-05-06T00:00:00"/>
    <d v="1899-12-30T12:05:20"/>
    <n v="20"/>
    <s v="MIN"/>
    <x v="2"/>
    <n v="20"/>
    <s v="MIN"/>
    <s v="CNF  ORSP PRT  REL  TECO"/>
  </r>
  <r>
    <n v="1528718"/>
    <x v="1"/>
    <s v="0"/>
    <s v="0040"/>
    <s v="BFC-10"/>
    <s v="PP01"/>
    <s v="ASSEMBLY"/>
    <x v="3"/>
    <d v="2019-05-06T00:00:00"/>
    <d v="1899-12-30T13:12:22"/>
    <d v="2019-05-07T00:00:00"/>
    <d v="1899-12-30T15:19:55"/>
    <n v="9.9130000000000003"/>
    <s v="H"/>
    <x v="149"/>
    <n v="350"/>
    <s v="MIN"/>
    <s v="CNF  PRT  REL  TECO"/>
  </r>
  <r>
    <n v="1528718"/>
    <x v="1"/>
    <s v="0"/>
    <s v="0050"/>
    <s v="BFC-10"/>
    <s v="PP01"/>
    <s v="ASSEMBLY"/>
    <x v="4"/>
    <d v="2019-05-08T00:00:00"/>
    <d v="1899-12-30T07:36:58"/>
    <d v="2019-05-09T00:00:00"/>
    <d v="1899-12-30T15:20:42"/>
    <n v="15.374000000000001"/>
    <s v="H"/>
    <x v="150"/>
    <n v="1020"/>
    <s v="MIN"/>
    <s v="CNF  PRT  REL  TECO"/>
  </r>
  <r>
    <n v="1528718"/>
    <x v="1"/>
    <s v="0"/>
    <s v="0060"/>
    <s v="BFC-10"/>
    <s v="PP01"/>
    <s v="ASSEMBLY"/>
    <x v="5"/>
    <d v="2019-05-12T00:00:00"/>
    <d v="1899-12-30T07:40:20"/>
    <d v="2019-05-13T00:00:00"/>
    <d v="1899-12-30T15:21:34"/>
    <n v="15.308999999999999"/>
    <s v="H"/>
    <x v="151"/>
    <n v="50"/>
    <s v="MIN"/>
    <s v="CNF  PRT  REL  TECO"/>
  </r>
  <r>
    <n v="1528718"/>
    <x v="1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18"/>
    <x v="1"/>
    <s v="0"/>
    <s v="0080"/>
    <s v="BFC-90"/>
    <s v="PP01"/>
    <s v="ASSY IN PROCESS INSPECTION"/>
    <x v="7"/>
    <d v="2019-05-16T00:00:00"/>
    <d v="1899-12-30T10:01:02"/>
    <d v="2019-05-16T00:00:00"/>
    <d v="1899-12-30T10:01:02"/>
    <n v="20"/>
    <s v="MIN"/>
    <x v="2"/>
    <n v="20"/>
    <s v="MIN"/>
    <s v="CNF  ORSP PRT  REL  TECO"/>
  </r>
  <r>
    <n v="1528718"/>
    <x v="1"/>
    <s v="0"/>
    <s v="0090"/>
    <s v="BFC-90"/>
    <s v="PP01"/>
    <s v="ASSY IN PROCESS INSPECTION"/>
    <x v="8"/>
    <d v="2019-05-16T00:00:00"/>
    <d v="1899-12-30T10:01:22"/>
    <d v="2019-05-16T00:00:00"/>
    <d v="1899-12-30T10:01:22"/>
    <n v="20"/>
    <s v="MIN"/>
    <x v="2"/>
    <n v="20"/>
    <s v="MIN"/>
    <s v="CNF  ORSP PRT  REL  TECO"/>
  </r>
  <r>
    <n v="1528718"/>
    <x v="1"/>
    <s v="0"/>
    <s v="0100"/>
    <s v="PFC-20"/>
    <s v="PP01"/>
    <s v="PAINT"/>
    <x v="9"/>
    <d v="2019-05-16T00:00:00"/>
    <d v="1899-12-30T10:24:38"/>
    <d v="2019-05-17T00:00:00"/>
    <d v="1899-12-30T06:23:54"/>
    <n v="20.122"/>
    <s v="H"/>
    <x v="152"/>
    <n v="450"/>
    <s v="MIN"/>
    <s v="CNF  PRT  REL  TECO"/>
  </r>
  <r>
    <n v="1528718"/>
    <x v="1"/>
    <s v="0"/>
    <s v="0110"/>
    <s v="PFC-99"/>
    <s v="PP01"/>
    <s v="PAINT INSPECTION"/>
    <x v="10"/>
    <d v="2019-05-20T00:00:00"/>
    <d v="1899-12-30T07:12:26"/>
    <d v="2019-05-20T00:00:00"/>
    <d v="1899-12-30T07:12:26"/>
    <n v="20"/>
    <s v="MIN"/>
    <x v="2"/>
    <n v="20"/>
    <s v="MIN"/>
    <s v="CNF  ORSP PRT  REL  TECO"/>
  </r>
  <r>
    <n v="1528718"/>
    <x v="1"/>
    <s v="0"/>
    <s v="0120"/>
    <s v="BFC-10"/>
    <s v="PP01"/>
    <s v="ASSEMBLY"/>
    <x v="11"/>
    <d v="2019-05-21T00:00:00"/>
    <d v="1899-12-30T10:39:23"/>
    <d v="2019-05-21T00:00:00"/>
    <d v="1899-12-30T11:28:10"/>
    <n v="6.9669999999999996"/>
    <s v="MIN"/>
    <x v="153"/>
    <n v="100"/>
    <s v="MIN"/>
    <s v="CNF  PRT  REL  TECO"/>
  </r>
  <r>
    <n v="1528718"/>
    <x v="1"/>
    <s v="0"/>
    <s v="0130"/>
    <s v="BFC-90"/>
    <s v="PP01"/>
    <s v="ASSY IN PROCESS INSPECTION"/>
    <x v="12"/>
    <d v="2019-05-21T00:00:00"/>
    <d v="1899-12-30T13:30:04"/>
    <d v="2019-05-21T00:00:00"/>
    <d v="1899-12-30T13:30:04"/>
    <n v="20"/>
    <s v="MIN"/>
    <x v="2"/>
    <n v="20"/>
    <s v="MIN"/>
    <s v="CNF  ORSP PRT  REL  TECO"/>
  </r>
  <r>
    <n v="1528718"/>
    <x v="1"/>
    <s v="0"/>
    <s v="0140"/>
    <s v="BFC-90"/>
    <s v="PP01"/>
    <s v="ASSY IN PROCESS INSPECTION"/>
    <x v="13"/>
    <d v="2019-05-21T00:00:00"/>
    <d v="1899-12-30T13:30:07"/>
    <d v="2019-05-21T00:00:00"/>
    <d v="1899-12-30T13:30:07"/>
    <n v="30"/>
    <s v="MIN"/>
    <x v="9"/>
    <n v="30"/>
    <s v="MIN"/>
    <s v="CNF  ORSP PRT  REL  TECO"/>
  </r>
  <r>
    <n v="1528718"/>
    <x v="1"/>
    <s v="0"/>
    <s v="0150"/>
    <s v="BFC-99"/>
    <s v="PP01"/>
    <s v="FINAL INSPECTION"/>
    <x v="14"/>
    <d v="2019-05-21T00:00:00"/>
    <d v="1899-12-30T13:30:10"/>
    <d v="2019-05-21T00:00:00"/>
    <d v="1899-12-30T13:30:10"/>
    <n v="30"/>
    <s v="MIN"/>
    <x v="9"/>
    <n v="30"/>
    <s v="MIN"/>
    <s v="CNF  ORSP PRT  REL  TECO"/>
  </r>
  <r>
    <n v="1528718"/>
    <x v="1"/>
    <s v="0"/>
    <s v="0160"/>
    <s v="BFC-99"/>
    <s v="PP03"/>
    <s v="FINAL INSPECTION"/>
    <x v="15"/>
    <d v="2019-05-23T00:00:00"/>
    <d v="1899-12-30T14:07:39"/>
    <d v="2019-05-23T00:00:00"/>
    <d v="1899-12-30T14:07:39"/>
    <n v="45"/>
    <s v="MIN"/>
    <x v="10"/>
    <n v="45"/>
    <s v="MIN"/>
    <s v="CNF  ORSP PRT  REL  TECO"/>
  </r>
  <r>
    <n v="1528718"/>
    <x v="1"/>
    <s v="1"/>
    <s v="0010"/>
    <s v="BFC-10"/>
    <s v="PP95"/>
    <s v="ASSEMBLY"/>
    <x v="16"/>
    <d v="2019-05-20T00:00:00"/>
    <d v="1899-12-30T08:42:18"/>
    <d v="2019-05-21T00:00:00"/>
    <d v="1899-12-30T11:28:35"/>
    <n v="9.5229999999999997"/>
    <s v="H"/>
    <x v="154"/>
    <n v="1"/>
    <s v="MIN"/>
    <s v="CNF  PRT  REL  TECO"/>
  </r>
  <r>
    <n v="1528718"/>
    <x v="1"/>
    <s v="2"/>
    <s v="0100"/>
    <s v="PFC-20"/>
    <s v="PP95"/>
    <s v="PAINT"/>
    <x v="17"/>
    <d v="2019-05-16T00:00:00"/>
    <d v="1899-12-30T10:45:33"/>
    <d v="2019-05-16T00:00:00"/>
    <d v="1899-12-30T15:09:05"/>
    <n v="2.1960000000000002"/>
    <s v="H"/>
    <x v="155"/>
    <n v="5"/>
    <s v="MIN"/>
    <s v="CNF  PRT  REL  TECO"/>
  </r>
  <r>
    <n v="1528719"/>
    <x v="6"/>
    <s v="0"/>
    <s v="0010"/>
    <s v="PFC-20"/>
    <s v="PP01"/>
    <s v="PAINT"/>
    <x v="0"/>
    <d v="2019-05-06T00:00:00"/>
    <d v="1899-12-30T16:01:06"/>
    <d v="2019-05-07T00:00:00"/>
    <d v="1899-12-30T06:44:50"/>
    <n v="3.7450000000000001"/>
    <s v="H"/>
    <x v="156"/>
    <n v="40"/>
    <s v="MIN"/>
    <s v="CNF  PRT  REL  TECO"/>
  </r>
  <r>
    <n v="1528719"/>
    <x v="6"/>
    <s v="0"/>
    <s v="0020"/>
    <s v="BFC-10"/>
    <s v="PP01"/>
    <s v="ASSEMBLY"/>
    <x v="1"/>
    <d v="2019-05-07T00:00:00"/>
    <d v="1899-12-30T10:56:25"/>
    <d v="2019-05-07T00:00:00"/>
    <d v="1899-12-30T12:49:37"/>
    <n v="37.732999999999997"/>
    <s v="MIN"/>
    <x v="141"/>
    <n v="15"/>
    <s v="MIN"/>
    <s v="CNF  PRT  REL  TECO"/>
  </r>
  <r>
    <n v="1528719"/>
    <x v="6"/>
    <s v="0"/>
    <s v="0030"/>
    <s v="BFC-90"/>
    <s v="PP01"/>
    <s v="ASSY IN PROCESS INSPECTION"/>
    <x v="2"/>
    <d v="2019-05-07T00:00:00"/>
    <d v="1899-12-30T13:18:12"/>
    <d v="2019-05-07T00:00:00"/>
    <d v="1899-12-30T13:18:12"/>
    <n v="20"/>
    <s v="MIN"/>
    <x v="2"/>
    <n v="20"/>
    <s v="MIN"/>
    <s v="CNF  ORSP PRT  REL  TECO"/>
  </r>
  <r>
    <n v="1528719"/>
    <x v="6"/>
    <s v="0"/>
    <s v="0040"/>
    <s v="BFC-10"/>
    <s v="PP01"/>
    <s v="ASSEMBLY"/>
    <x v="3"/>
    <d v="2019-05-12T00:00:00"/>
    <d v="1899-12-30T07:42:48"/>
    <d v="2019-05-12T00:00:00"/>
    <d v="1899-12-30T15:27:53"/>
    <n v="7.7510000000000003"/>
    <s v="H"/>
    <x v="157"/>
    <n v="350"/>
    <s v="MIN"/>
    <s v="CNF  PRT  REL  TECO"/>
  </r>
  <r>
    <n v="1528719"/>
    <x v="6"/>
    <s v="0"/>
    <s v="0050"/>
    <s v="BFC-10"/>
    <s v="PP01"/>
    <s v="ASSEMBLY"/>
    <x v="4"/>
    <d v="2019-05-13T00:00:00"/>
    <d v="1899-12-30T09:24:22"/>
    <d v="2019-05-13T00:00:00"/>
    <d v="1899-12-30T10:31:35"/>
    <n v="33.75"/>
    <s v="MIN"/>
    <x v="158"/>
    <n v="1020"/>
    <s v="MIN"/>
    <s v="CNF  PRT  REL  TECO"/>
  </r>
  <r>
    <n v="1528719"/>
    <x v="6"/>
    <s v="0"/>
    <s v="0060"/>
    <s v="BFC-10"/>
    <s v="PP01"/>
    <s v="ASSEMBLY"/>
    <x v="5"/>
    <d v="2019-05-15T00:00:00"/>
    <d v="1899-12-30T12:42:45"/>
    <d v="2019-05-15T00:00:00"/>
    <d v="1899-12-30T12:54:56"/>
    <n v="12.183"/>
    <s v="MIN"/>
    <x v="159"/>
    <n v="50"/>
    <s v="MIN"/>
    <s v="CNF  PRT  REL  TECO"/>
  </r>
  <r>
    <n v="1528719"/>
    <x v="6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19"/>
    <x v="6"/>
    <s v="0"/>
    <s v="0080"/>
    <s v="BFC-90"/>
    <s v="PP01"/>
    <s v="ASSY IN PROCESS INSPECTION"/>
    <x v="7"/>
    <d v="2019-05-15T00:00:00"/>
    <d v="1899-12-30T13:16:40"/>
    <d v="2019-05-15T00:00:00"/>
    <d v="1899-12-30T13:16:40"/>
    <n v="20"/>
    <s v="MIN"/>
    <x v="2"/>
    <n v="20"/>
    <s v="MIN"/>
    <s v="CNF  ORSP PRT  REL  TECO"/>
  </r>
  <r>
    <n v="1528719"/>
    <x v="6"/>
    <s v="0"/>
    <s v="0090"/>
    <s v="BFC-90"/>
    <s v="PP01"/>
    <s v="ASSY IN PROCESS INSPECTION"/>
    <x v="8"/>
    <d v="2019-05-15T00:00:00"/>
    <d v="1899-12-30T13:16:54"/>
    <d v="2019-05-15T00:00:00"/>
    <d v="1899-12-30T13:16:54"/>
    <n v="20"/>
    <s v="MIN"/>
    <x v="2"/>
    <n v="20"/>
    <s v="MIN"/>
    <s v="CNF  ORSP PRT  REL  TECO"/>
  </r>
  <r>
    <n v="1528719"/>
    <x v="6"/>
    <s v="0"/>
    <s v="0100"/>
    <s v="PFC-20"/>
    <s v="PP01"/>
    <s v="PAINT"/>
    <x v="9"/>
    <d v="2019-05-15T00:00:00"/>
    <d v="1899-12-30T15:31:20"/>
    <d v="2019-05-16T00:00:00"/>
    <d v="1899-12-30T06:07:04"/>
    <n v="512.39700000000005"/>
    <s v="MIN"/>
    <x v="160"/>
    <n v="450"/>
    <s v="MIN"/>
    <s v="CNF  PRT  REL  TECO"/>
  </r>
  <r>
    <n v="1528719"/>
    <x v="6"/>
    <s v="0"/>
    <s v="0110"/>
    <s v="PFC-99"/>
    <s v="PP01"/>
    <s v="PAINT INSPECTION"/>
    <x v="10"/>
    <d v="2019-05-16T00:00:00"/>
    <d v="1899-12-30T11:47:30"/>
    <d v="2019-05-16T00:00:00"/>
    <d v="1899-12-30T11:47:30"/>
    <n v="20"/>
    <s v="MIN"/>
    <x v="2"/>
    <n v="20"/>
    <s v="MIN"/>
    <s v="CNF  ORSP PRT  REL  TECO"/>
  </r>
  <r>
    <n v="1528719"/>
    <x v="6"/>
    <s v="0"/>
    <s v="0120"/>
    <s v="BFC-10"/>
    <s v="PP01"/>
    <s v="ASSEMBLY"/>
    <x v="11"/>
    <d v="2019-05-19T00:00:00"/>
    <d v="1899-12-30T09:23:59"/>
    <d v="2019-05-19T00:00:00"/>
    <d v="1899-12-30T13:31:40"/>
    <n v="29.817"/>
    <s v="MIN"/>
    <x v="121"/>
    <n v="100"/>
    <s v="MIN"/>
    <s v="CNF  PRT  REL  TECO"/>
  </r>
  <r>
    <n v="1528719"/>
    <x v="6"/>
    <s v="0"/>
    <s v="0130"/>
    <s v="BFC-90"/>
    <s v="PP01"/>
    <s v="ASSY IN PROCESS INSPECTION"/>
    <x v="12"/>
    <d v="2019-05-27T00:00:00"/>
    <d v="1899-12-30T09:42:44"/>
    <d v="2019-05-27T00:00:00"/>
    <d v="1899-12-30T09:42:44"/>
    <n v="20"/>
    <s v="MIN"/>
    <x v="2"/>
    <n v="20"/>
    <s v="MIN"/>
    <s v="CNF  ORSP PRT  REL  TECO"/>
  </r>
  <r>
    <n v="1528719"/>
    <x v="6"/>
    <s v="0"/>
    <s v="0140"/>
    <s v="BFC-90"/>
    <s v="PP01"/>
    <s v="ASSY IN PROCESS INSPECTION"/>
    <x v="13"/>
    <d v="2019-05-27T00:00:00"/>
    <d v="1899-12-30T09:42:53"/>
    <d v="2019-05-27T00:00:00"/>
    <d v="1899-12-30T09:42:53"/>
    <n v="30"/>
    <s v="MIN"/>
    <x v="9"/>
    <n v="30"/>
    <s v="MIN"/>
    <s v="CNF  ORSP PRT  REL  TECO"/>
  </r>
  <r>
    <n v="1528719"/>
    <x v="6"/>
    <s v="0"/>
    <s v="0150"/>
    <s v="BFC-99"/>
    <s v="PP01"/>
    <s v="FINAL INSPECTION"/>
    <x v="14"/>
    <d v="2019-05-27T00:00:00"/>
    <d v="1899-12-30T09:43:00"/>
    <d v="2019-05-27T00:00:00"/>
    <d v="1899-12-30T09:43:00"/>
    <n v="30"/>
    <s v="MIN"/>
    <x v="9"/>
    <n v="30"/>
    <s v="MIN"/>
    <s v="CNF  ORSP PRT  REL  TECO"/>
  </r>
  <r>
    <n v="1528719"/>
    <x v="6"/>
    <s v="0"/>
    <s v="0160"/>
    <s v="BFC-99"/>
    <s v="PP03"/>
    <s v="FINAL INSPECTION"/>
    <x v="15"/>
    <d v="2019-05-27T00:00:00"/>
    <d v="1899-12-30T15:21:27"/>
    <d v="2019-05-27T00:00:00"/>
    <d v="1899-12-30T15:21:27"/>
    <n v="45"/>
    <s v="MIN"/>
    <x v="10"/>
    <n v="45"/>
    <s v="MIN"/>
    <s v="CNF  ORSP PRT  REL  TECO"/>
  </r>
  <r>
    <n v="1528719"/>
    <x v="6"/>
    <s v="1"/>
    <s v="0010"/>
    <s v="BFC-10"/>
    <s v="PP95"/>
    <s v="ASSEMBLY"/>
    <x v="16"/>
    <d v="2019-05-07T00:00:00"/>
    <d v="1899-12-30T09:36:29"/>
    <d v="2019-05-14T00:00:00"/>
    <d v="1899-12-30T15:21:27"/>
    <n v="42.350999999999999"/>
    <s v="H"/>
    <x v="161"/>
    <n v="1"/>
    <s v="MIN"/>
    <s v="CNF  PRT  REL  TECO"/>
  </r>
  <r>
    <n v="1528719"/>
    <x v="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8720"/>
    <x v="6"/>
    <s v="0"/>
    <s v="0010"/>
    <s v="PFC-20"/>
    <s v="PP01"/>
    <s v="PAINT"/>
    <x v="0"/>
    <d v="2019-05-07T00:00:00"/>
    <d v="1899-12-30T15:23:35"/>
    <d v="2019-05-08T00:00:00"/>
    <d v="1899-12-30T04:27:44"/>
    <n v="4.79"/>
    <s v="H"/>
    <x v="132"/>
    <n v="40"/>
    <s v="MIN"/>
    <s v="CNF  PRT  REL  TECO"/>
  </r>
  <r>
    <n v="1528720"/>
    <x v="6"/>
    <s v="0"/>
    <s v="0020"/>
    <s v="BFC-10"/>
    <s v="PP01"/>
    <s v="ASSEMBLY"/>
    <x v="1"/>
    <d v="2019-05-08T00:00:00"/>
    <d v="1899-12-30T09:20:46"/>
    <d v="2019-05-08T00:00:00"/>
    <d v="1899-12-30T09:24:45"/>
    <n v="2"/>
    <s v="MIN"/>
    <x v="162"/>
    <n v="15"/>
    <s v="MIN"/>
    <s v="CNF  PRT  REL  TECO"/>
  </r>
  <r>
    <n v="1528720"/>
    <x v="6"/>
    <s v="0"/>
    <s v="0030"/>
    <s v="BFC-90"/>
    <s v="PP01"/>
    <s v="ASSY IN PROCESS INSPECTION"/>
    <x v="2"/>
    <d v="2019-05-08T00:00:00"/>
    <d v="1899-12-30T09:32:23"/>
    <d v="2019-05-08T00:00:00"/>
    <d v="1899-12-30T09:32:23"/>
    <n v="20"/>
    <s v="MIN"/>
    <x v="2"/>
    <n v="20"/>
    <s v="MIN"/>
    <s v="CNF  ORSP PRT  REL  TECO"/>
  </r>
  <r>
    <n v="1528720"/>
    <x v="6"/>
    <s v="0"/>
    <s v="0040"/>
    <s v="BFC-10"/>
    <s v="PP01"/>
    <s v="ASSEMBLY"/>
    <x v="3"/>
    <d v="2019-05-08T00:00:00"/>
    <d v="1899-12-30T09:48:06"/>
    <d v="2019-05-08T00:00:00"/>
    <d v="1899-12-30T15:21:01"/>
    <n v="5.5490000000000004"/>
    <s v="H"/>
    <x v="163"/>
    <n v="350"/>
    <s v="MIN"/>
    <s v="CNF  PRT  REL  TECO"/>
  </r>
  <r>
    <n v="1528720"/>
    <x v="6"/>
    <s v="0"/>
    <s v="0050"/>
    <s v="BFC-10"/>
    <s v="PP01"/>
    <s v="ASSEMBLY"/>
    <x v="4"/>
    <d v="2019-05-09T00:00:00"/>
    <d v="1899-12-30T07:41:34"/>
    <d v="2019-05-14T00:00:00"/>
    <d v="1899-12-30T15:08:41"/>
    <n v="30.614999999999998"/>
    <s v="H"/>
    <x v="164"/>
    <n v="1020"/>
    <s v="MIN"/>
    <s v="CNF  PRT  REL  TECO"/>
  </r>
  <r>
    <n v="1528720"/>
    <x v="6"/>
    <s v="0"/>
    <s v="0060"/>
    <s v="BFC-10"/>
    <s v="PP01"/>
    <s v="ASSEMBLY"/>
    <x v="5"/>
    <d v="2019-05-14T00:00:00"/>
    <d v="1899-12-30T15:08:52"/>
    <d v="2019-05-14T00:00:00"/>
    <d v="1899-12-30T15:21:08"/>
    <n v="12.266999999999999"/>
    <s v="MIN"/>
    <x v="165"/>
    <n v="50"/>
    <s v="MIN"/>
    <s v="CNF  PRT  REL  TECO"/>
  </r>
  <r>
    <n v="1528720"/>
    <x v="6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8720"/>
    <x v="6"/>
    <s v="0"/>
    <s v="0080"/>
    <s v="BFC-90"/>
    <s v="PP01"/>
    <s v="ASSY IN PROCESS INSPECTION"/>
    <x v="7"/>
    <d v="2019-05-15T00:00:00"/>
    <d v="1899-12-30T09:15:35"/>
    <d v="2019-05-15T00:00:00"/>
    <d v="1899-12-30T09:15:35"/>
    <n v="20"/>
    <s v="MIN"/>
    <x v="2"/>
    <n v="20"/>
    <s v="MIN"/>
    <s v="CNF  ORSP PRT  REL  TECO"/>
  </r>
  <r>
    <n v="1528720"/>
    <x v="6"/>
    <s v="0"/>
    <s v="0090"/>
    <s v="BFC-90"/>
    <s v="PP01"/>
    <s v="ASSY IN PROCESS INSPECTION"/>
    <x v="8"/>
    <d v="2019-05-15T00:00:00"/>
    <d v="1899-12-30T09:15:51"/>
    <d v="2019-05-15T00:00:00"/>
    <d v="1899-12-30T09:15:51"/>
    <n v="20"/>
    <s v="MIN"/>
    <x v="2"/>
    <n v="20"/>
    <s v="MIN"/>
    <s v="CNF  ORSP PRT  REL  TECO"/>
  </r>
  <r>
    <n v="1528720"/>
    <x v="6"/>
    <s v="0"/>
    <s v="0100"/>
    <s v="PFC-20"/>
    <s v="PP01"/>
    <s v="PAINT"/>
    <x v="9"/>
    <d v="2019-05-15T00:00:00"/>
    <d v="1899-12-30T11:55:29"/>
    <d v="2019-05-16T00:00:00"/>
    <d v="1899-12-30T05:52:26"/>
    <n v="6.5910000000000002"/>
    <s v="H"/>
    <x v="166"/>
    <n v="450"/>
    <s v="MIN"/>
    <s v="CNF  PRT  REL  TECO"/>
  </r>
  <r>
    <n v="1528720"/>
    <x v="6"/>
    <s v="0"/>
    <s v="0110"/>
    <s v="PFC-99"/>
    <s v="PP01"/>
    <s v="PAINT INSPECTION"/>
    <x v="10"/>
    <d v="2019-05-16T00:00:00"/>
    <d v="1899-12-30T11:46:15"/>
    <d v="2019-05-16T00:00:00"/>
    <d v="1899-12-30T11:46:15"/>
    <n v="20"/>
    <s v="MIN"/>
    <x v="2"/>
    <n v="20"/>
    <s v="MIN"/>
    <s v="CNF  ORSP PRT  REL  TECO"/>
  </r>
  <r>
    <n v="1528720"/>
    <x v="6"/>
    <s v="0"/>
    <s v="0120"/>
    <s v="BFC-10"/>
    <s v="PP01"/>
    <s v="ASSEMBLY"/>
    <x v="11"/>
    <d v="2019-05-19T00:00:00"/>
    <d v="1899-12-30T09:23:59"/>
    <d v="2019-05-19T00:00:00"/>
    <d v="1899-12-30T13:31:40"/>
    <n v="29.817"/>
    <s v="MIN"/>
    <x v="121"/>
    <n v="100"/>
    <s v="MIN"/>
    <s v="CNF  PRT  REL  TECO"/>
  </r>
  <r>
    <n v="1528720"/>
    <x v="6"/>
    <s v="0"/>
    <s v="0130"/>
    <s v="BFC-90"/>
    <s v="PP01"/>
    <s v="ASSY IN PROCESS INSPECTION"/>
    <x v="12"/>
    <d v="2019-05-26T00:00:00"/>
    <d v="1899-12-30T13:28:15"/>
    <d v="2019-05-26T00:00:00"/>
    <d v="1899-12-30T13:28:15"/>
    <n v="20"/>
    <s v="MIN"/>
    <x v="2"/>
    <n v="20"/>
    <s v="MIN"/>
    <s v="CNF  ORSP PRT  REL  TECO"/>
  </r>
  <r>
    <n v="1528720"/>
    <x v="6"/>
    <s v="0"/>
    <s v="0140"/>
    <s v="BFC-90"/>
    <s v="PP01"/>
    <s v="ASSY IN PROCESS INSPECTION"/>
    <x v="13"/>
    <d v="2019-05-26T00:00:00"/>
    <d v="1899-12-30T13:28:25"/>
    <d v="2019-05-26T00:00:00"/>
    <d v="1899-12-30T13:28:25"/>
    <n v="30"/>
    <s v="MIN"/>
    <x v="9"/>
    <n v="30"/>
    <s v="MIN"/>
    <s v="CNF  ORSP PRT  REL  TECO"/>
  </r>
  <r>
    <n v="1528720"/>
    <x v="6"/>
    <s v="0"/>
    <s v="0150"/>
    <s v="BFC-99"/>
    <s v="PP01"/>
    <s v="FINAL INSPECTION"/>
    <x v="14"/>
    <d v="2019-05-26T00:00:00"/>
    <d v="1899-12-30T13:28:34"/>
    <d v="2019-05-26T00:00:00"/>
    <d v="1899-12-30T13:28:34"/>
    <n v="30"/>
    <s v="MIN"/>
    <x v="9"/>
    <n v="30"/>
    <s v="MIN"/>
    <s v="CNF  ORSP PRT  REL  TECO"/>
  </r>
  <r>
    <n v="1528720"/>
    <x v="6"/>
    <s v="0"/>
    <s v="0160"/>
    <s v="BFC-99"/>
    <s v="PP03"/>
    <s v="FINAL INSPECTION"/>
    <x v="15"/>
    <d v="2019-05-27T00:00:00"/>
    <d v="1899-12-30T13:17:45"/>
    <d v="2019-05-27T00:00:00"/>
    <d v="1899-12-30T13:17:45"/>
    <n v="45"/>
    <s v="MIN"/>
    <x v="10"/>
    <n v="45"/>
    <s v="MIN"/>
    <s v="CNF  ORSP PRT  REL  TECO"/>
  </r>
  <r>
    <n v="1528720"/>
    <x v="6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28720"/>
    <x v="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9649"/>
    <x v="7"/>
    <s v="0"/>
    <s v="0010"/>
    <s v="PFC-20"/>
    <s v="PP01"/>
    <s v="PAINT"/>
    <x v="0"/>
    <d v="2019-05-08T00:00:00"/>
    <d v="1899-12-30T13:17:26"/>
    <d v="2019-05-08T00:00:00"/>
    <d v="1899-12-30T22:59:32"/>
    <n v="29"/>
    <s v="MIN"/>
    <x v="167"/>
    <n v="40"/>
    <s v="MIN"/>
    <s v="CNF  PRT  REL  TECO"/>
  </r>
  <r>
    <n v="1529649"/>
    <x v="7"/>
    <s v="0"/>
    <s v="0020"/>
    <s v="BFC-10"/>
    <s v="PP01"/>
    <s v="ASSEMBLY"/>
    <x v="1"/>
    <d v="2019-05-09T00:00:00"/>
    <d v="1899-12-30T12:11:21"/>
    <d v="2019-05-09T00:00:00"/>
    <d v="1899-12-30T12:28:03"/>
    <n v="8.35"/>
    <s v="MIN"/>
    <x v="168"/>
    <n v="15"/>
    <s v="MIN"/>
    <s v="CNF  PRT  REL  TECO"/>
  </r>
  <r>
    <n v="1529649"/>
    <x v="7"/>
    <s v="0"/>
    <s v="0030"/>
    <s v="BFC-90"/>
    <s v="PP01"/>
    <s v="ASSY IN PROCESS INSPECTION"/>
    <x v="2"/>
    <d v="2019-05-09T00:00:00"/>
    <d v="1899-12-30T12:36:19"/>
    <d v="2019-05-09T00:00:00"/>
    <d v="1899-12-30T12:36:19"/>
    <n v="20"/>
    <s v="MIN"/>
    <x v="2"/>
    <n v="20"/>
    <s v="MIN"/>
    <s v="CNF  ORSP PRT  REL  TECO"/>
  </r>
  <r>
    <n v="1529649"/>
    <x v="7"/>
    <s v="0"/>
    <s v="0040"/>
    <s v="BFC-10"/>
    <s v="PP01"/>
    <s v="ASSEMBLY"/>
    <x v="3"/>
    <d v="2019-05-13T00:00:00"/>
    <d v="1899-12-30T09:24:01"/>
    <d v="2019-05-13T00:00:00"/>
    <d v="1899-12-30T09:28:32"/>
    <n v="2.4329999999999998"/>
    <s v="MIN"/>
    <x v="169"/>
    <n v="350"/>
    <s v="MIN"/>
    <s v="CNF  PRT  REL  TECO"/>
  </r>
  <r>
    <n v="1529649"/>
    <x v="7"/>
    <s v="0"/>
    <s v="0050"/>
    <s v="BFC-10"/>
    <s v="PP01"/>
    <s v="ASSEMBLY"/>
    <x v="4"/>
    <d v="2019-05-13T00:00:00"/>
    <d v="1899-12-30T09:28:49"/>
    <d v="2019-05-13T00:00:00"/>
    <d v="1899-12-30T10:31:35"/>
    <n v="31.382999999999999"/>
    <s v="MIN"/>
    <x v="170"/>
    <n v="1020"/>
    <s v="MIN"/>
    <s v="CNF  PRT  REL  TECO"/>
  </r>
  <r>
    <n v="1529649"/>
    <x v="7"/>
    <s v="0"/>
    <s v="0060"/>
    <s v="BFC-10"/>
    <s v="PP01"/>
    <s v="ASSEMBLY"/>
    <x v="5"/>
    <d v="2019-05-16T00:00:00"/>
    <d v="1899-12-30T14:28:57"/>
    <d v="2019-05-16T00:00:00"/>
    <d v="1899-12-30T14:35:38"/>
    <n v="6.6829999999999998"/>
    <s v="MIN"/>
    <x v="171"/>
    <n v="50"/>
    <s v="MIN"/>
    <s v="CNF  PRT  REL  TECO"/>
  </r>
  <r>
    <n v="1529649"/>
    <x v="7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9649"/>
    <x v="7"/>
    <s v="0"/>
    <s v="0080"/>
    <s v="BFC-90"/>
    <s v="PP01"/>
    <s v="ASSY IN PROCESS INSPECTION"/>
    <x v="7"/>
    <d v="2019-05-16T00:00:00"/>
    <d v="1899-12-30T15:17:01"/>
    <d v="2019-05-16T00:00:00"/>
    <d v="1899-12-30T15:17:01"/>
    <n v="20"/>
    <s v="MIN"/>
    <x v="2"/>
    <n v="20"/>
    <s v="MIN"/>
    <s v="CNF  ORSP PRT  REL  TECO"/>
  </r>
  <r>
    <n v="1529649"/>
    <x v="7"/>
    <s v="0"/>
    <s v="0090"/>
    <s v="BFC-90"/>
    <s v="PP01"/>
    <s v="ASSY IN PROCESS INSPECTION"/>
    <x v="8"/>
    <d v="2019-05-16T00:00:00"/>
    <d v="1899-12-30T15:17:25"/>
    <d v="2019-05-16T00:00:00"/>
    <d v="1899-12-30T15:17:25"/>
    <n v="20"/>
    <s v="MIN"/>
    <x v="2"/>
    <n v="20"/>
    <s v="MIN"/>
    <s v="CNF  ORSP PRT  REL  TECO"/>
  </r>
  <r>
    <n v="1529649"/>
    <x v="7"/>
    <s v="0"/>
    <s v="0100"/>
    <s v="PFC-20"/>
    <s v="PP01"/>
    <s v="PAINT"/>
    <x v="9"/>
    <d v="2019-05-19T00:00:00"/>
    <d v="1899-12-30T15:28:37"/>
    <d v="2019-05-20T00:00:00"/>
    <d v="1899-12-30T06:19:50"/>
    <n v="7.1050000000000004"/>
    <s v="H"/>
    <x v="145"/>
    <n v="450"/>
    <s v="MIN"/>
    <s v="CNF  PRT  REL  TECO"/>
  </r>
  <r>
    <n v="1529649"/>
    <x v="7"/>
    <s v="0"/>
    <s v="0110"/>
    <s v="PFC-99"/>
    <s v="PP01"/>
    <s v="PAINT INSPECTION"/>
    <x v="10"/>
    <d v="2019-05-21T00:00:00"/>
    <d v="1899-12-30T07:00:31"/>
    <d v="2019-05-21T00:00:00"/>
    <d v="1899-12-30T07:00:31"/>
    <n v="20"/>
    <s v="MIN"/>
    <x v="2"/>
    <n v="20"/>
    <s v="MIN"/>
    <s v="CNF  ORSP PRT  REL  TECO"/>
  </r>
  <r>
    <n v="1529649"/>
    <x v="7"/>
    <s v="0"/>
    <s v="0120"/>
    <s v="BFC-10"/>
    <s v="PP01"/>
    <s v="ASSEMBLY"/>
    <x v="11"/>
    <d v="2019-05-21T00:00:00"/>
    <d v="1899-12-30T09:08:03"/>
    <d v="2019-05-21T00:00:00"/>
    <d v="1899-12-30T13:52:36"/>
    <n v="54.116999999999997"/>
    <s v="MIN"/>
    <x v="146"/>
    <n v="100"/>
    <s v="MIN"/>
    <s v="CNF  PRT  REL  TECO"/>
  </r>
  <r>
    <n v="1529649"/>
    <x v="7"/>
    <s v="0"/>
    <s v="0130"/>
    <s v="BFC-90"/>
    <s v="PP01"/>
    <s v="ASSY IN PROCESS INSPECTION"/>
    <x v="12"/>
    <d v="2019-05-28T00:00:00"/>
    <d v="1899-12-30T11:33:41"/>
    <d v="2019-05-28T00:00:00"/>
    <d v="1899-12-30T11:33:41"/>
    <n v="20"/>
    <s v="MIN"/>
    <x v="2"/>
    <n v="20"/>
    <s v="MIN"/>
    <s v="CNF  ORSP PRT  REL  TECO"/>
  </r>
  <r>
    <n v="1529649"/>
    <x v="7"/>
    <s v="0"/>
    <s v="0140"/>
    <s v="BFC-90"/>
    <s v="PP01"/>
    <s v="ASSY IN PROCESS INSPECTION"/>
    <x v="13"/>
    <d v="2019-05-28T00:00:00"/>
    <d v="1899-12-30T11:34:07"/>
    <d v="2019-05-28T00:00:00"/>
    <d v="1899-12-30T11:34:07"/>
    <n v="30"/>
    <s v="MIN"/>
    <x v="9"/>
    <n v="30"/>
    <s v="MIN"/>
    <s v="CNF  PRT  REL  TECO"/>
  </r>
  <r>
    <n v="1529649"/>
    <x v="7"/>
    <s v="0"/>
    <s v="0150"/>
    <s v="BFC-99"/>
    <s v="PP01"/>
    <s v="FINAL INSPECTION"/>
    <x v="14"/>
    <d v="2019-05-28T00:00:00"/>
    <d v="1899-12-30T14:43:12"/>
    <d v="2019-05-28T00:00:00"/>
    <d v="1899-12-30T14:43:12"/>
    <n v="30"/>
    <s v="MIN"/>
    <x v="9"/>
    <n v="30"/>
    <s v="MIN"/>
    <s v="CNF  ORSP PRT  REL  TECO"/>
  </r>
  <r>
    <n v="1529649"/>
    <x v="7"/>
    <s v="0"/>
    <s v="0160"/>
    <s v="BFC-99"/>
    <s v="PP03"/>
    <s v="FINAL INSPECTION"/>
    <x v="15"/>
    <d v="2019-05-29T00:00:00"/>
    <d v="1899-12-30T13:39:17"/>
    <d v="2019-05-29T00:00:00"/>
    <d v="1899-12-30T13:39:17"/>
    <n v="45"/>
    <s v="MIN"/>
    <x v="10"/>
    <n v="45"/>
    <s v="MIN"/>
    <s v="CNF  ORSP PRT  REL  TECO"/>
  </r>
  <r>
    <n v="1529649"/>
    <x v="7"/>
    <s v="1"/>
    <s v="0010"/>
    <s v="BFC-10"/>
    <s v="PP95"/>
    <s v="ASSEMBLY"/>
    <x v="16"/>
    <d v="2019-05-09T00:00:00"/>
    <d v="1899-12-30T12:43:50"/>
    <d v="2019-05-16T00:00:00"/>
    <d v="1899-12-30T14:39:13"/>
    <n v="40.223999999999997"/>
    <s v="H"/>
    <x v="172"/>
    <n v="1"/>
    <s v="MIN"/>
    <s v="CNF  PRT  REL  TECO"/>
  </r>
  <r>
    <n v="1529649"/>
    <x v="7"/>
    <s v="2"/>
    <s v="0100"/>
    <s v="PFC-20"/>
    <s v="PP95"/>
    <s v="PAINT"/>
    <x v="17"/>
    <d v="2019-05-19T00:00:00"/>
    <d v="1899-12-30T23:00:31"/>
    <d v="2019-05-20T00:00:00"/>
    <d v="1899-12-30T06:23:22"/>
    <n v="1.845"/>
    <s v="H"/>
    <x v="148"/>
    <n v="5"/>
    <s v="MIN"/>
    <s v="CNF  PRT  REL  TECO"/>
  </r>
  <r>
    <n v="1529650"/>
    <x v="7"/>
    <s v="0"/>
    <s v="0010"/>
    <s v="PFC-20"/>
    <s v="PP01"/>
    <s v="PAINT"/>
    <x v="0"/>
    <d v="2019-05-09T00:00:00"/>
    <d v="1899-12-30T15:32:48"/>
    <d v="2019-05-12T00:00:00"/>
    <d v="1899-12-30T15:17:39"/>
    <n v="11.743"/>
    <s v="H"/>
    <x v="173"/>
    <n v="40"/>
    <s v="MIN"/>
    <s v="CNF  PRT  REL  TECO"/>
  </r>
  <r>
    <n v="1529650"/>
    <x v="7"/>
    <s v="0"/>
    <s v="0020"/>
    <s v="BFC-10"/>
    <s v="PP01"/>
    <s v="ASSEMBLY"/>
    <x v="1"/>
    <d v="2019-05-13T00:00:00"/>
    <d v="1899-12-30T09:17:41"/>
    <d v="2019-05-13T00:00:00"/>
    <d v="1899-12-30T09:24:01"/>
    <n v="2.117"/>
    <s v="MIN"/>
    <x v="174"/>
    <n v="15"/>
    <s v="MIN"/>
    <s v="CNF  PRT  REL  TECO"/>
  </r>
  <r>
    <n v="1529650"/>
    <x v="7"/>
    <s v="0"/>
    <s v="0030"/>
    <s v="BFC-90"/>
    <s v="PP01"/>
    <s v="ASSY IN PROCESS INSPECTION"/>
    <x v="2"/>
    <d v="2019-05-13T00:00:00"/>
    <d v="1899-12-30T09:54:09"/>
    <d v="2019-05-13T00:00:00"/>
    <d v="1899-12-30T09:54:09"/>
    <n v="20"/>
    <s v="MIN"/>
    <x v="2"/>
    <n v="20"/>
    <s v="MIN"/>
    <s v="CNF  ORSP PRT  REL  TECO"/>
  </r>
  <r>
    <n v="1529650"/>
    <x v="7"/>
    <s v="0"/>
    <s v="0040"/>
    <s v="BFC-10"/>
    <s v="PP01"/>
    <s v="ASSEMBLY"/>
    <x v="3"/>
    <d v="2019-05-13T00:00:00"/>
    <d v="1899-12-30T10:04:34"/>
    <d v="2019-05-13T00:00:00"/>
    <d v="1899-12-30T15:21:59"/>
    <n v="5.29"/>
    <s v="H"/>
    <x v="175"/>
    <n v="350"/>
    <s v="MIN"/>
    <s v="CNF  PRT  REL  TECO"/>
  </r>
  <r>
    <n v="1529650"/>
    <x v="7"/>
    <s v="0"/>
    <s v="0050"/>
    <s v="BFC-10"/>
    <s v="PP01"/>
    <s v="ASSEMBLY"/>
    <x v="4"/>
    <d v="2019-05-14T00:00:00"/>
    <d v="1899-12-30T07:28:29"/>
    <d v="2019-05-20T00:00:00"/>
    <d v="1899-12-30T10:38:31"/>
    <n v="26.802"/>
    <s v="H"/>
    <x v="176"/>
    <n v="1020"/>
    <s v="MIN"/>
    <s v="CNF  PRT  REL  TECO"/>
  </r>
  <r>
    <n v="1529650"/>
    <x v="7"/>
    <s v="0"/>
    <s v="0060"/>
    <s v="BFC-10"/>
    <s v="PP01"/>
    <s v="ASSEMBLY"/>
    <x v="5"/>
    <d v="2019-05-20T00:00:00"/>
    <d v="1899-12-30T10:38:58"/>
    <d v="2019-05-20T00:00:00"/>
    <d v="1899-12-30T13:54:47"/>
    <n v="3.2639999999999998"/>
    <s v="H"/>
    <x v="177"/>
    <n v="50"/>
    <s v="MIN"/>
    <s v="CNF  PRT  REL  TECO"/>
  </r>
  <r>
    <n v="1529650"/>
    <x v="7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9650"/>
    <x v="7"/>
    <s v="0"/>
    <s v="0080"/>
    <s v="BFC-90"/>
    <s v="PP01"/>
    <s v="ASSY IN PROCESS INSPECTION"/>
    <x v="7"/>
    <d v="2019-05-20T00:00:00"/>
    <d v="1899-12-30T14:25:22"/>
    <d v="2019-05-20T00:00:00"/>
    <d v="1899-12-30T14:25:22"/>
    <n v="20"/>
    <s v="MIN"/>
    <x v="2"/>
    <n v="20"/>
    <s v="MIN"/>
    <s v="CNF  ORSP PRT  REL  TECO"/>
  </r>
  <r>
    <n v="1529650"/>
    <x v="7"/>
    <s v="0"/>
    <s v="0090"/>
    <s v="BFC-90"/>
    <s v="PP01"/>
    <s v="ASSY IN PROCESS INSPECTION"/>
    <x v="8"/>
    <d v="2019-05-20T00:00:00"/>
    <d v="1899-12-30T14:25:35"/>
    <d v="2019-05-20T00:00:00"/>
    <d v="1899-12-30T14:25:35"/>
    <n v="20"/>
    <s v="MIN"/>
    <x v="2"/>
    <n v="20"/>
    <s v="MIN"/>
    <s v="CNF  ORSP PRT  REL  TECO"/>
  </r>
  <r>
    <n v="1529650"/>
    <x v="7"/>
    <s v="0"/>
    <s v="0100"/>
    <s v="PFC-20"/>
    <s v="PP01"/>
    <s v="PAINT"/>
    <x v="9"/>
    <d v="2019-05-20T00:00:00"/>
    <d v="1899-12-30T15:22:44"/>
    <d v="2019-05-21T00:00:00"/>
    <d v="1899-12-30T14:57:42"/>
    <n v="11.423999999999999"/>
    <s v="H"/>
    <x v="178"/>
    <n v="450"/>
    <s v="MIN"/>
    <s v="CNF  PRT  REL  TECO"/>
  </r>
  <r>
    <n v="1529650"/>
    <x v="7"/>
    <s v="0"/>
    <s v="0110"/>
    <s v="PFC-99"/>
    <s v="PP01"/>
    <s v="PAINT INSPECTION"/>
    <x v="10"/>
    <d v="2019-05-22T00:00:00"/>
    <d v="1899-12-30T07:34:31"/>
    <d v="2019-05-22T00:00:00"/>
    <d v="1899-12-30T07:34:31"/>
    <n v="20"/>
    <s v="MIN"/>
    <x v="2"/>
    <n v="20"/>
    <s v="MIN"/>
    <s v="CNF  ORSP PRT  REL  TECO"/>
  </r>
  <r>
    <n v="1529650"/>
    <x v="7"/>
    <s v="0"/>
    <s v="0120"/>
    <s v="BFC-10"/>
    <s v="PP01"/>
    <s v="ASSEMBLY"/>
    <x v="11"/>
    <d v="2019-05-23T00:00:00"/>
    <d v="1899-12-30T08:56:58"/>
    <d v="2019-05-23T00:00:00"/>
    <d v="1899-12-30T13:55:05"/>
    <n v="54.082999999999998"/>
    <s v="MIN"/>
    <x v="179"/>
    <n v="100"/>
    <s v="MIN"/>
    <s v="CNF  PRT  REL  TECO"/>
  </r>
  <r>
    <n v="1529650"/>
    <x v="7"/>
    <s v="0"/>
    <s v="0130"/>
    <s v="BFC-90"/>
    <s v="PP01"/>
    <s v="ASSY IN PROCESS INSPECTION"/>
    <x v="12"/>
    <d v="2019-05-28T00:00:00"/>
    <d v="1899-12-30T11:34:20"/>
    <d v="2019-05-28T00:00:00"/>
    <d v="1899-12-30T11:34:20"/>
    <n v="20"/>
    <s v="MIN"/>
    <x v="2"/>
    <n v="20"/>
    <s v="MIN"/>
    <s v="CNF  ORSP PRT  REL  TECO"/>
  </r>
  <r>
    <n v="1529650"/>
    <x v="7"/>
    <s v="0"/>
    <s v="0140"/>
    <s v="BFC-90"/>
    <s v="PP01"/>
    <s v="ASSY IN PROCESS INSPECTION"/>
    <x v="13"/>
    <d v="2019-05-28T00:00:00"/>
    <d v="1899-12-30T11:34:29"/>
    <d v="2019-05-28T00:00:00"/>
    <d v="1899-12-30T11:34:29"/>
    <n v="30"/>
    <s v="MIN"/>
    <x v="9"/>
    <n v="30"/>
    <s v="MIN"/>
    <s v="CNF  ORSP PRT  REL  TECO"/>
  </r>
  <r>
    <n v="1529650"/>
    <x v="7"/>
    <s v="0"/>
    <s v="0150"/>
    <s v="BFC-99"/>
    <s v="PP01"/>
    <s v="FINAL INSPECTION"/>
    <x v="14"/>
    <d v="2019-05-28T00:00:00"/>
    <d v="1899-12-30T12:32:27"/>
    <d v="2019-05-28T00:00:00"/>
    <d v="1899-12-30T12:32:27"/>
    <n v="30"/>
    <s v="MIN"/>
    <x v="9"/>
    <n v="30"/>
    <s v="MIN"/>
    <s v="CNF  ORSP PRT  REL  TECO"/>
  </r>
  <r>
    <n v="1529650"/>
    <x v="7"/>
    <s v="0"/>
    <s v="0160"/>
    <s v="BFC-99"/>
    <s v="PP03"/>
    <s v="FINAL INSPECTION"/>
    <x v="15"/>
    <d v="2019-05-29T00:00:00"/>
    <d v="1899-12-30T13:40:00"/>
    <d v="2019-05-29T00:00:00"/>
    <d v="1899-12-30T13:40:00"/>
    <n v="45"/>
    <s v="MIN"/>
    <x v="10"/>
    <n v="45"/>
    <s v="MIN"/>
    <s v="CNF  ORSP PRT  REL  TECO"/>
  </r>
  <r>
    <n v="1529650"/>
    <x v="7"/>
    <s v="1"/>
    <s v="0010"/>
    <s v="BFC-10"/>
    <s v="PP95"/>
    <s v="ASSEMBLY"/>
    <x v="16"/>
    <d v="2019-05-27T00:00:00"/>
    <d v="1899-12-30T07:58:03"/>
    <d v="2019-05-28T00:00:00"/>
    <d v="1899-12-30T10:03:20"/>
    <n v="26.6"/>
    <s v="MIN"/>
    <x v="180"/>
    <n v="1"/>
    <s v="MIN"/>
    <s v="CNF  PRT  REL  TECO"/>
  </r>
  <r>
    <n v="1529650"/>
    <x v="7"/>
    <s v="2"/>
    <s v="0100"/>
    <s v="PFC-20"/>
    <s v="PP95"/>
    <s v="PAINT"/>
    <x v="17"/>
    <d v="2019-05-20T00:00:00"/>
    <d v="1899-12-30T22:49:05"/>
    <d v="2019-05-21T00:00:00"/>
    <d v="1899-12-30T06:46:09"/>
    <n v="2.65"/>
    <s v="H"/>
    <x v="181"/>
    <n v="5"/>
    <s v="MIN"/>
    <s v="CNF  PRT  REL  TECO"/>
  </r>
  <r>
    <n v="1529651"/>
    <x v="0"/>
    <s v="0"/>
    <s v="0010"/>
    <s v="PFC-20"/>
    <s v="PP01"/>
    <s v="PAINT"/>
    <x v="0"/>
    <d v="2019-05-09T00:00:00"/>
    <d v="1899-12-30T15:32:48"/>
    <d v="2019-05-12T00:00:00"/>
    <d v="1899-12-30T15:17:39"/>
    <n v="11.743"/>
    <s v="H"/>
    <x v="173"/>
    <n v="40"/>
    <s v="MIN"/>
    <s v="CNF  PRT  REL  TECO"/>
  </r>
  <r>
    <n v="1529651"/>
    <x v="0"/>
    <s v="0"/>
    <s v="0020"/>
    <s v="BFC-10"/>
    <s v="PP01"/>
    <s v="ASSEMBLY"/>
    <x v="1"/>
    <d v="2019-05-13T00:00:00"/>
    <d v="1899-12-30T09:17:41"/>
    <d v="2019-05-13T00:00:00"/>
    <d v="1899-12-30T09:24:01"/>
    <n v="2.117"/>
    <s v="MIN"/>
    <x v="174"/>
    <n v="15"/>
    <s v="MIN"/>
    <s v="CNF  PRT  REL  TECO"/>
  </r>
  <r>
    <n v="1529651"/>
    <x v="0"/>
    <s v="0"/>
    <s v="0030"/>
    <s v="BFC-90"/>
    <s v="PP01"/>
    <s v="ASSY IN PROCESS INSPECTION"/>
    <x v="2"/>
    <d v="2019-05-15T00:00:00"/>
    <d v="1899-12-30T09:22:36"/>
    <d v="2019-05-15T00:00:00"/>
    <d v="1899-12-30T09:22:36"/>
    <n v="20"/>
    <s v="MIN"/>
    <x v="2"/>
    <n v="20"/>
    <s v="MIN"/>
    <s v="CNF  ORSP PRT  REL  TECO"/>
  </r>
  <r>
    <n v="1529651"/>
    <x v="0"/>
    <s v="0"/>
    <s v="0040"/>
    <s v="BFC-10"/>
    <s v="PP01"/>
    <s v="ASSEMBLY"/>
    <x v="3"/>
    <d v="2019-05-15T00:00:00"/>
    <d v="1899-12-30T09:42:05"/>
    <d v="2019-05-15T00:00:00"/>
    <d v="1899-12-30T11:36:28"/>
    <n v="1.9059999999999999"/>
    <s v="H"/>
    <x v="182"/>
    <n v="290"/>
    <s v="MIN"/>
    <s v="CNF  PRT  REL  TECO"/>
  </r>
  <r>
    <n v="1529651"/>
    <x v="0"/>
    <s v="0"/>
    <s v="0050"/>
    <s v="BFC-10"/>
    <s v="PP01"/>
    <s v="ASSEMBLY"/>
    <x v="4"/>
    <d v="2019-05-15T00:00:00"/>
    <d v="1899-12-30T11:36:51"/>
    <d v="2019-05-22T00:00:00"/>
    <d v="1899-12-30T14:18:09"/>
    <n v="41.741999999999997"/>
    <s v="H"/>
    <x v="183"/>
    <n v="1040"/>
    <s v="MIN"/>
    <s v="CNF  PRT  REL  TECO"/>
  </r>
  <r>
    <n v="1529651"/>
    <x v="0"/>
    <s v="0"/>
    <s v="0060"/>
    <s v="BFC-10"/>
    <s v="PP01"/>
    <s v="ASSEMBLY"/>
    <x v="5"/>
    <d v="2019-05-22T00:00:00"/>
    <d v="1899-12-30T14:18:24"/>
    <d v="2019-05-22T00:00:00"/>
    <d v="1899-12-30T14:32:46"/>
    <n v="14.367000000000001"/>
    <s v="MIN"/>
    <x v="24"/>
    <n v="50"/>
    <s v="MIN"/>
    <s v="CNF  PRT  REL  TECO"/>
  </r>
  <r>
    <n v="1529651"/>
    <x v="0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9651"/>
    <x v="0"/>
    <s v="0"/>
    <s v="0080"/>
    <s v="BFC-90"/>
    <s v="PP01"/>
    <s v="ASSY IN PROCESS INSPECTION"/>
    <x v="7"/>
    <d v="2019-05-23T00:00:00"/>
    <d v="1899-12-30T08:27:37"/>
    <d v="2019-05-23T00:00:00"/>
    <d v="1899-12-30T08:27:37"/>
    <n v="20"/>
    <s v="MIN"/>
    <x v="2"/>
    <n v="20"/>
    <s v="MIN"/>
    <s v="CNF  ORSP PRT  REL  TECO"/>
  </r>
  <r>
    <n v="1529651"/>
    <x v="0"/>
    <s v="0"/>
    <s v="0090"/>
    <s v="BFC-90"/>
    <s v="PP01"/>
    <s v="ASSY IN PROCESS INSPECTION"/>
    <x v="8"/>
    <d v="2019-05-23T00:00:00"/>
    <d v="1899-12-30T08:27:54"/>
    <d v="2019-05-23T00:00:00"/>
    <d v="1899-12-30T08:27:54"/>
    <n v="20"/>
    <s v="MIN"/>
    <x v="2"/>
    <n v="20"/>
    <s v="MIN"/>
    <s v="CNF  ORSP PRT  REL  TECO"/>
  </r>
  <r>
    <n v="1529651"/>
    <x v="0"/>
    <s v="0"/>
    <s v="0100"/>
    <s v="PFC-20"/>
    <s v="PP01"/>
    <s v="PAINT"/>
    <x v="9"/>
    <d v="2019-05-23T00:00:00"/>
    <d v="1899-12-30T10:20:56"/>
    <d v="2019-05-23T00:00:00"/>
    <d v="1899-12-30T14:49:24"/>
    <n v="1.119"/>
    <s v="H"/>
    <x v="184"/>
    <n v="450"/>
    <s v="MIN"/>
    <s v="CNF  PRT  REL  TECO"/>
  </r>
  <r>
    <n v="1529651"/>
    <x v="0"/>
    <s v="0"/>
    <s v="0110"/>
    <s v="PFC-99"/>
    <s v="PP01"/>
    <s v="PAINT INSPECTION"/>
    <x v="10"/>
    <d v="2019-05-27T00:00:00"/>
    <d v="1899-12-30T09:48:38"/>
    <d v="2019-05-27T00:00:00"/>
    <d v="1899-12-30T09:48:38"/>
    <n v="20"/>
    <s v="MIN"/>
    <x v="2"/>
    <n v="20"/>
    <s v="MIN"/>
    <s v="CNF  ORSP PRT  REL  TECO"/>
  </r>
  <r>
    <n v="1529651"/>
    <x v="0"/>
    <s v="0"/>
    <s v="0120"/>
    <s v="BFC-10"/>
    <s v="PP01"/>
    <s v="ASSEMBLY"/>
    <x v="11"/>
    <d v="2019-06-10T00:00:00"/>
    <d v="1899-12-30T08:39:53"/>
    <d v="2019-06-10T00:00:00"/>
    <d v="1899-12-30T16:31:08"/>
    <n v="3.927"/>
    <s v="H"/>
    <x v="185"/>
    <n v="100"/>
    <s v="MIN"/>
    <s v="CNF  PRT  REL  TECO"/>
  </r>
  <r>
    <n v="1529651"/>
    <x v="0"/>
    <s v="0"/>
    <s v="0130"/>
    <s v="BFC-90"/>
    <s v="PP01"/>
    <s v="ASSY IN PROCESS INSPECTION"/>
    <x v="12"/>
    <d v="2019-06-12T00:00:00"/>
    <d v="1899-12-30T12:54:52"/>
    <d v="2019-06-12T00:00:00"/>
    <d v="1899-12-30T12:54:52"/>
    <n v="20"/>
    <s v="MIN"/>
    <x v="2"/>
    <n v="20"/>
    <s v="MIN"/>
    <s v="CNF  ORSP PRT  REL  TECO"/>
  </r>
  <r>
    <n v="1529651"/>
    <x v="0"/>
    <s v="0"/>
    <s v="0140"/>
    <s v="BFC-90"/>
    <s v="PP01"/>
    <s v="ASSY IN PROCESS INSPECTION"/>
    <x v="13"/>
    <d v="2019-06-12T00:00:00"/>
    <d v="1899-12-30T12:55:02"/>
    <d v="2019-06-12T00:00:00"/>
    <d v="1899-12-30T12:55:02"/>
    <n v="30"/>
    <s v="MIN"/>
    <x v="9"/>
    <n v="30"/>
    <s v="MIN"/>
    <s v="CNF  ORSP PRT  REL  TECO"/>
  </r>
  <r>
    <n v="1529651"/>
    <x v="0"/>
    <s v="0"/>
    <s v="0150"/>
    <s v="BFC-99"/>
    <s v="PP01"/>
    <s v="FINAL INSPECTION"/>
    <x v="14"/>
    <d v="2019-06-12T00:00:00"/>
    <d v="1899-12-30T12:55:10"/>
    <d v="2019-06-12T00:00:00"/>
    <d v="1899-12-30T12:55:10"/>
    <n v="30"/>
    <s v="MIN"/>
    <x v="9"/>
    <n v="30"/>
    <s v="MIN"/>
    <s v="CNF  ORSP PRT  REL  TECO"/>
  </r>
  <r>
    <n v="1529651"/>
    <x v="0"/>
    <s v="0"/>
    <s v="0160"/>
    <s v="BFC-99"/>
    <s v="PP03"/>
    <s v="FINAL INSPECTION"/>
    <x v="15"/>
    <d v="2019-06-16T00:00:00"/>
    <d v="1899-12-30T09:28:30"/>
    <d v="2019-06-16T00:00:00"/>
    <d v="1899-12-30T09:28:30"/>
    <n v="45"/>
    <s v="MIN"/>
    <x v="10"/>
    <n v="45"/>
    <s v="MIN"/>
    <s v="CNF  ORSP PRT  REL  TECO"/>
  </r>
  <r>
    <n v="1529651"/>
    <x v="0"/>
    <s v="1"/>
    <s v="0010"/>
    <s v="BFC-10"/>
    <s v="PP95"/>
    <s v="ASSEMBLY"/>
    <x v="16"/>
    <d v="2019-05-27T00:00:00"/>
    <d v="1899-12-30T09:21:58"/>
    <d v="2019-05-28T00:00:00"/>
    <d v="1899-12-30T15:12:22"/>
    <n v="10.398"/>
    <s v="H"/>
    <x v="186"/>
    <n v="1"/>
    <s v="MIN"/>
    <s v="CNF  PRT  REL  TECO"/>
  </r>
  <r>
    <n v="1529651"/>
    <x v="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29652"/>
    <x v="0"/>
    <s v="0"/>
    <s v="0010"/>
    <s v="PFC-20"/>
    <s v="PP01"/>
    <s v="PAINT"/>
    <x v="0"/>
    <d v="2019-05-15T00:00:00"/>
    <d v="1899-12-30T18:03:07"/>
    <d v="2019-05-16T00:00:00"/>
    <d v="1899-12-30T05:50:13"/>
    <n v="117.37"/>
    <s v="MIN"/>
    <x v="187"/>
    <n v="40"/>
    <s v="MIN"/>
    <s v="CNF  PRT  REL  TECO"/>
  </r>
  <r>
    <n v="1529652"/>
    <x v="0"/>
    <s v="0"/>
    <s v="0020"/>
    <s v="BFC-10"/>
    <s v="PP01"/>
    <s v="ASSEMBLY"/>
    <x v="1"/>
    <d v="2019-05-19T00:00:00"/>
    <d v="1899-12-30T09:31:43"/>
    <d v="2019-05-19T00:00:00"/>
    <d v="1899-12-30T09:39:59"/>
    <n v="8.2669999999999995"/>
    <s v="MIN"/>
    <x v="188"/>
    <n v="15"/>
    <s v="MIN"/>
    <s v="CNF  PRT  REL  TECO"/>
  </r>
  <r>
    <n v="1529652"/>
    <x v="0"/>
    <s v="0"/>
    <s v="0030"/>
    <s v="BFC-90"/>
    <s v="PP01"/>
    <s v="ASSY IN PROCESS INSPECTION"/>
    <x v="2"/>
    <d v="2019-05-19T00:00:00"/>
    <d v="1899-12-30T09:50:22"/>
    <d v="2019-05-19T00:00:00"/>
    <d v="1899-12-30T09:50:22"/>
    <n v="20"/>
    <s v="MIN"/>
    <x v="2"/>
    <n v="20"/>
    <s v="MIN"/>
    <s v="CNF  ORSP PRT  REL  TECO"/>
  </r>
  <r>
    <n v="1529652"/>
    <x v="0"/>
    <s v="0"/>
    <s v="0040"/>
    <s v="BFC-10"/>
    <s v="PP01"/>
    <s v="ASSEMBLY"/>
    <x v="3"/>
    <d v="2019-05-19T00:00:00"/>
    <d v="1899-12-30T10:09:10"/>
    <d v="2019-05-19T00:00:00"/>
    <d v="1899-12-30T15:21:37"/>
    <n v="5.1929999999999996"/>
    <s v="H"/>
    <x v="189"/>
    <n v="350"/>
    <s v="MIN"/>
    <s v="CNF  PRT  REL  TECO"/>
  </r>
  <r>
    <n v="1529652"/>
    <x v="0"/>
    <s v="0"/>
    <s v="0050"/>
    <s v="BFC-10"/>
    <s v="PP01"/>
    <s v="ASSEMBLY"/>
    <x v="4"/>
    <d v="2019-05-20T00:00:00"/>
    <d v="1899-12-30T07:20:04"/>
    <d v="2019-05-22T00:00:00"/>
    <d v="1899-12-30T15:23:30"/>
    <n v="23.358000000000001"/>
    <s v="H"/>
    <x v="190"/>
    <n v="1020"/>
    <s v="MIN"/>
    <s v="CNF  PRT  REL  TECO"/>
  </r>
  <r>
    <n v="1529652"/>
    <x v="0"/>
    <s v="0"/>
    <s v="0060"/>
    <s v="BFC-10"/>
    <s v="PP01"/>
    <s v="ASSEMBLY"/>
    <x v="5"/>
    <d v="2019-05-23T00:00:00"/>
    <d v="1899-12-30T07:21:53"/>
    <d v="2019-05-26T00:00:00"/>
    <d v="1899-12-30T14:31:40"/>
    <n v="15.221"/>
    <s v="H"/>
    <x v="191"/>
    <n v="50"/>
    <s v="MIN"/>
    <s v="CNF  PRT  REL  TECO"/>
  </r>
  <r>
    <n v="1529652"/>
    <x v="0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9652"/>
    <x v="0"/>
    <s v="0"/>
    <s v="0080"/>
    <s v="BFC-90"/>
    <s v="PP01"/>
    <s v="ASSY IN PROCESS INSPECTION"/>
    <x v="7"/>
    <d v="2019-05-26T00:00:00"/>
    <d v="1899-12-30T15:10:22"/>
    <d v="2019-05-26T00:00:00"/>
    <d v="1899-12-30T15:10:22"/>
    <n v="20"/>
    <s v="MIN"/>
    <x v="2"/>
    <n v="20"/>
    <s v="MIN"/>
    <s v="CNF  ORSP PRT  REL  TECO"/>
  </r>
  <r>
    <n v="1529652"/>
    <x v="0"/>
    <s v="0"/>
    <s v="0090"/>
    <s v="BFC-90"/>
    <s v="PP01"/>
    <s v="ASSY IN PROCESS INSPECTION"/>
    <x v="8"/>
    <d v="2019-05-26T00:00:00"/>
    <d v="1899-12-30T15:30:25"/>
    <d v="2019-05-26T00:00:00"/>
    <d v="1899-12-30T15:30:25"/>
    <n v="20"/>
    <s v="MIN"/>
    <x v="2"/>
    <n v="20"/>
    <s v="MIN"/>
    <s v="CNF  ORSP PRT  REL  TECO"/>
  </r>
  <r>
    <n v="1529652"/>
    <x v="0"/>
    <s v="0"/>
    <s v="0100"/>
    <s v="PFC-20"/>
    <s v="PP01"/>
    <s v="PAINT"/>
    <x v="9"/>
    <d v="2019-05-27T00:00:00"/>
    <d v="1899-12-30T09:26:37"/>
    <d v="2019-05-28T00:00:00"/>
    <d v="1899-12-30T06:01:58"/>
    <n v="6.4180000000000001"/>
    <s v="H"/>
    <x v="192"/>
    <n v="450"/>
    <s v="MIN"/>
    <s v="CNF  PRT  REL  TECO"/>
  </r>
  <r>
    <n v="1529652"/>
    <x v="0"/>
    <s v="0"/>
    <s v="0110"/>
    <s v="PFC-99"/>
    <s v="PP01"/>
    <s v="PAINT INSPECTION"/>
    <x v="10"/>
    <d v="2019-05-29T00:00:00"/>
    <d v="1899-12-30T08:25:01"/>
    <d v="2019-05-29T00:00:00"/>
    <d v="1899-12-30T08:25:01"/>
    <n v="20"/>
    <s v="MIN"/>
    <x v="2"/>
    <n v="20"/>
    <s v="MIN"/>
    <s v="CNF  ORSP PRT  REL  TECO"/>
  </r>
  <r>
    <n v="1529652"/>
    <x v="0"/>
    <s v="0"/>
    <s v="0120"/>
    <s v="BFC-10"/>
    <s v="PP01"/>
    <s v="ASSEMBLY"/>
    <x v="11"/>
    <d v="2019-06-10T00:00:00"/>
    <d v="1899-12-30T08:39:53"/>
    <d v="2019-06-10T00:00:00"/>
    <d v="1899-12-30T16:31:08"/>
    <n v="3.927"/>
    <s v="H"/>
    <x v="185"/>
    <n v="100"/>
    <s v="MIN"/>
    <s v="CNF  PRT  REL  TECO"/>
  </r>
  <r>
    <n v="1529652"/>
    <x v="0"/>
    <s v="0"/>
    <s v="0130"/>
    <s v="BFC-90"/>
    <s v="PP01"/>
    <s v="ASSY IN PROCESS INSPECTION"/>
    <x v="12"/>
    <d v="2019-06-12T00:00:00"/>
    <d v="1899-12-30T12:55:21"/>
    <d v="2019-06-12T00:00:00"/>
    <d v="1899-12-30T12:55:21"/>
    <n v="20"/>
    <s v="MIN"/>
    <x v="2"/>
    <n v="20"/>
    <s v="MIN"/>
    <s v="CNF  ORSP PRT  REL  TECO"/>
  </r>
  <r>
    <n v="1529652"/>
    <x v="0"/>
    <s v="0"/>
    <s v="0140"/>
    <s v="BFC-90"/>
    <s v="PP01"/>
    <s v="ASSY IN PROCESS INSPECTION"/>
    <x v="13"/>
    <d v="2019-06-12T00:00:00"/>
    <d v="1899-12-30T12:55:30"/>
    <d v="2019-06-12T00:00:00"/>
    <d v="1899-12-30T12:55:30"/>
    <n v="30"/>
    <s v="MIN"/>
    <x v="9"/>
    <n v="30"/>
    <s v="MIN"/>
    <s v="CNF  ORSP PRT  REL  TECO"/>
  </r>
  <r>
    <n v="1529652"/>
    <x v="0"/>
    <s v="0"/>
    <s v="0150"/>
    <s v="BFC-99"/>
    <s v="PP01"/>
    <s v="FINAL INSPECTION"/>
    <x v="14"/>
    <d v="2019-06-12T00:00:00"/>
    <d v="1899-12-30T14:45:29"/>
    <d v="2019-06-12T00:00:00"/>
    <d v="1899-12-30T14:45:29"/>
    <n v="30"/>
    <s v="MIN"/>
    <x v="9"/>
    <n v="30"/>
    <s v="MIN"/>
    <s v="CNF  ORSP PRT  REL  TECO"/>
  </r>
  <r>
    <n v="1529652"/>
    <x v="0"/>
    <s v="0"/>
    <s v="0160"/>
    <s v="BFC-99"/>
    <s v="PP03"/>
    <s v="FINAL INSPECTION"/>
    <x v="15"/>
    <d v="2019-06-16T00:00:00"/>
    <d v="1899-12-30T09:28:44"/>
    <d v="2019-06-16T00:00:00"/>
    <d v="1899-12-30T09:28:44"/>
    <n v="45"/>
    <s v="MIN"/>
    <x v="10"/>
    <n v="45"/>
    <s v="MIN"/>
    <s v="CNF  ORSP PRT  REL  TECO"/>
  </r>
  <r>
    <n v="1529652"/>
    <x v="0"/>
    <s v="1"/>
    <s v="0010"/>
    <s v="BFC-10"/>
    <s v="PP95"/>
    <s v="ASSEMBLY"/>
    <x v="16"/>
    <d v="2019-05-29T00:00:00"/>
    <d v="1899-12-30T08:15:13"/>
    <d v="2019-05-29T00:00:00"/>
    <d v="1899-12-30T12:37:51"/>
    <n v="4.3769999999999998"/>
    <s v="H"/>
    <x v="193"/>
    <n v="1"/>
    <s v="MIN"/>
    <s v="CNF  PRT  REL  TECO"/>
  </r>
  <r>
    <n v="1529652"/>
    <x v="0"/>
    <s v="2"/>
    <s v="0100"/>
    <s v="PFC-20"/>
    <s v="PP95"/>
    <s v="PAINT"/>
    <x v="17"/>
    <d v="2019-05-27T00:00:00"/>
    <d v="1899-12-30T22:52:33"/>
    <d v="2019-05-28T00:00:00"/>
    <d v="1899-12-30T06:26:04"/>
    <n v="1.89"/>
    <s v="H"/>
    <x v="194"/>
    <n v="5"/>
    <s v="MIN"/>
    <s v="CNF  PRT  REL  TECO"/>
  </r>
  <r>
    <n v="1529653"/>
    <x v="0"/>
    <s v="0"/>
    <s v="0010"/>
    <s v="PFC-20"/>
    <s v="PP01"/>
    <s v="PAINT"/>
    <x v="0"/>
    <d v="2019-05-09T00:00:00"/>
    <d v="1899-12-30T15:32:48"/>
    <d v="2019-05-12T00:00:00"/>
    <d v="1899-12-30T15:17:39"/>
    <n v="11.743"/>
    <s v="H"/>
    <x v="173"/>
    <n v="40"/>
    <s v="MIN"/>
    <s v="CNF  PRT  REL  TECO"/>
  </r>
  <r>
    <n v="1529653"/>
    <x v="0"/>
    <s v="0"/>
    <s v="0020"/>
    <s v="BFC-10"/>
    <s v="PP01"/>
    <s v="ASSEMBLY"/>
    <x v="1"/>
    <d v="2019-05-13T00:00:00"/>
    <d v="1899-12-30T09:17:41"/>
    <d v="2019-05-13T00:00:00"/>
    <d v="1899-12-30T09:24:01"/>
    <n v="2.117"/>
    <s v="MIN"/>
    <x v="174"/>
    <n v="15"/>
    <s v="MIN"/>
    <s v="CNF  PRT  REL  TECO"/>
  </r>
  <r>
    <n v="1529653"/>
    <x v="0"/>
    <s v="0"/>
    <s v="0030"/>
    <s v="BFC-90"/>
    <s v="PP01"/>
    <s v="ASSY IN PROCESS INSPECTION"/>
    <x v="2"/>
    <d v="2019-05-15T00:00:00"/>
    <d v="1899-12-30T09:24:56"/>
    <d v="2019-05-15T00:00:00"/>
    <d v="1899-12-30T09:24:56"/>
    <n v="20"/>
    <s v="MIN"/>
    <x v="2"/>
    <n v="20"/>
    <s v="MIN"/>
    <s v="CNF  ORSP PRT  REL  TECO"/>
  </r>
  <r>
    <n v="1529653"/>
    <x v="0"/>
    <s v="0"/>
    <s v="0040"/>
    <s v="BFC-10"/>
    <s v="PP01"/>
    <s v="ASSEMBLY"/>
    <x v="3"/>
    <d v="2019-05-23T00:00:00"/>
    <d v="1899-12-30T12:13:33"/>
    <d v="2019-05-23T00:00:00"/>
    <d v="1899-12-30T12:43:34"/>
    <n v="30.016999999999999"/>
    <s v="MIN"/>
    <x v="195"/>
    <n v="350"/>
    <s v="MIN"/>
    <s v="CNF  PRT  REL  TECO"/>
  </r>
  <r>
    <n v="1529653"/>
    <x v="0"/>
    <s v="0"/>
    <s v="0050"/>
    <s v="BFC-10"/>
    <s v="PP01"/>
    <s v="ASSEMBLY"/>
    <x v="4"/>
    <d v="2019-05-23T00:00:00"/>
    <d v="1899-12-30T12:43:47"/>
    <d v="2019-05-23T00:00:00"/>
    <d v="1899-12-30T13:36:12"/>
    <n v="52.417000000000002"/>
    <s v="MIN"/>
    <x v="196"/>
    <n v="1020"/>
    <s v="MIN"/>
    <s v="CNF  PRT  REL  TECO"/>
  </r>
  <r>
    <n v="1529653"/>
    <x v="0"/>
    <s v="0"/>
    <s v="0060"/>
    <s v="BFC-10"/>
    <s v="PP01"/>
    <s v="ASSEMBLY"/>
    <x v="5"/>
    <d v="2019-05-23T00:00:00"/>
    <d v="1899-12-30T13:36:27"/>
    <d v="2019-05-23T00:00:00"/>
    <d v="1899-12-30T13:37:56"/>
    <n v="1.1499999999999999"/>
    <s v="MIN"/>
    <x v="197"/>
    <n v="50"/>
    <s v="MIN"/>
    <s v="CNF  PRT  REL  TECO"/>
  </r>
  <r>
    <n v="1529653"/>
    <x v="0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9653"/>
    <x v="0"/>
    <s v="0"/>
    <s v="0080"/>
    <s v="BFC-90"/>
    <s v="PP01"/>
    <s v="ASSY IN PROCESS INSPECTION"/>
    <x v="7"/>
    <d v="2019-05-26T00:00:00"/>
    <d v="1899-12-30T08:07:27"/>
    <d v="2019-05-26T00:00:00"/>
    <d v="1899-12-30T08:07:27"/>
    <n v="20"/>
    <s v="MIN"/>
    <x v="2"/>
    <n v="20"/>
    <s v="MIN"/>
    <s v="CNF  ORSP PRT  REL  TECO"/>
  </r>
  <r>
    <n v="1529653"/>
    <x v="0"/>
    <s v="0"/>
    <s v="0090"/>
    <s v="BFC-90"/>
    <s v="PP01"/>
    <s v="ASSY IN PROCESS INSPECTION"/>
    <x v="8"/>
    <d v="2019-05-26T00:00:00"/>
    <d v="1899-12-30T08:07:40"/>
    <d v="2019-05-26T00:00:00"/>
    <d v="1899-12-30T08:07:40"/>
    <n v="20"/>
    <s v="MIN"/>
    <x v="2"/>
    <n v="20"/>
    <s v="MIN"/>
    <s v="CNF  ORSP PRT  REL  TECO"/>
  </r>
  <r>
    <n v="1529653"/>
    <x v="0"/>
    <s v="0"/>
    <s v="0100"/>
    <s v="PFC-20"/>
    <s v="PP01"/>
    <s v="PAINT"/>
    <x v="9"/>
    <d v="2019-05-26T00:00:00"/>
    <d v="1899-12-30T15:19:06"/>
    <d v="2019-05-26T00:00:00"/>
    <d v="1899-12-30T22:21:25"/>
    <n v="7.0389999999999997"/>
    <s v="H"/>
    <x v="198"/>
    <n v="450"/>
    <s v="MIN"/>
    <s v="CNF  PRT  REL  TECO"/>
  </r>
  <r>
    <n v="1529653"/>
    <x v="0"/>
    <s v="0"/>
    <s v="0110"/>
    <s v="PFC-99"/>
    <s v="PP01"/>
    <s v="PAINT INSPECTION"/>
    <x v="10"/>
    <d v="2019-05-27T00:00:00"/>
    <d v="1899-12-30T08:28:00"/>
    <d v="2019-05-27T00:00:00"/>
    <d v="1899-12-30T08:28:00"/>
    <n v="20"/>
    <s v="MIN"/>
    <x v="2"/>
    <n v="20"/>
    <s v="MIN"/>
    <s v="CNF  ORSP PRT  REL  TECO"/>
  </r>
  <r>
    <n v="1529653"/>
    <x v="0"/>
    <s v="0"/>
    <s v="0120"/>
    <s v="BFC-10"/>
    <s v="PP01"/>
    <s v="ASSEMBLY"/>
    <x v="11"/>
    <d v="2019-05-29T00:00:00"/>
    <d v="1899-12-30T10:55:20"/>
    <d v="2019-05-29T00:00:00"/>
    <d v="1899-12-30T11:57:47"/>
    <n v="8.9169999999999998"/>
    <s v="MIN"/>
    <x v="199"/>
    <n v="100"/>
    <s v="MIN"/>
    <s v="CNF  PRT  REL  TECO"/>
  </r>
  <r>
    <n v="1529653"/>
    <x v="0"/>
    <s v="0"/>
    <s v="0130"/>
    <s v="BFC-90"/>
    <s v="PP01"/>
    <s v="ASSY IN PROCESS INSPECTION"/>
    <x v="12"/>
    <d v="2019-06-12T00:00:00"/>
    <d v="1899-12-30T10:20:04"/>
    <d v="2019-06-12T00:00:00"/>
    <d v="1899-12-30T10:20:04"/>
    <n v="20"/>
    <s v="MIN"/>
    <x v="2"/>
    <n v="20"/>
    <s v="MIN"/>
    <s v="CNF  ORSP PRT  REL  TECO"/>
  </r>
  <r>
    <n v="1529653"/>
    <x v="0"/>
    <s v="0"/>
    <s v="0140"/>
    <s v="BFC-90"/>
    <s v="PP01"/>
    <s v="ASSY IN PROCESS INSPECTION"/>
    <x v="13"/>
    <d v="2019-06-12T00:00:00"/>
    <d v="1899-12-30T10:20:13"/>
    <d v="2019-06-12T00:00:00"/>
    <d v="1899-12-30T10:20:13"/>
    <n v="30"/>
    <s v="MIN"/>
    <x v="9"/>
    <n v="30"/>
    <s v="MIN"/>
    <s v="CNF  ORSP PRT  REL  TECO"/>
  </r>
  <r>
    <n v="1529653"/>
    <x v="0"/>
    <s v="0"/>
    <s v="0150"/>
    <s v="BFC-99"/>
    <s v="PP01"/>
    <s v="FINAL INSPECTION"/>
    <x v="14"/>
    <d v="2019-06-12T00:00:00"/>
    <d v="1899-12-30T10:20:22"/>
    <d v="2019-06-12T00:00:00"/>
    <d v="1899-12-30T10:20:22"/>
    <n v="30"/>
    <s v="MIN"/>
    <x v="9"/>
    <n v="30"/>
    <s v="MIN"/>
    <s v="CNF  ORSP PRT  REL  TECO"/>
  </r>
  <r>
    <n v="1529653"/>
    <x v="0"/>
    <s v="0"/>
    <s v="0160"/>
    <s v="BFC-99"/>
    <s v="PP03"/>
    <s v="FINAL INSPECTION"/>
    <x v="15"/>
    <d v="2019-06-16T00:00:00"/>
    <d v="1899-12-30T09:28:58"/>
    <d v="2019-06-16T00:00:00"/>
    <d v="1899-12-30T09:28:58"/>
    <n v="45"/>
    <s v="MIN"/>
    <x v="10"/>
    <n v="45"/>
    <s v="MIN"/>
    <s v="CNF  ORSP PRT  REL  TECO"/>
  </r>
  <r>
    <n v="1529653"/>
    <x v="0"/>
    <s v="1"/>
    <s v="0010"/>
    <s v="BFC-10"/>
    <s v="PP95"/>
    <s v="ASSEMBLY"/>
    <x v="16"/>
    <d v="2019-05-15T00:00:00"/>
    <d v="1899-12-30T10:25:14"/>
    <d v="2019-05-23T00:00:00"/>
    <d v="1899-12-30T13:14:38"/>
    <n v="41.27"/>
    <s v="H"/>
    <x v="200"/>
    <n v="1"/>
    <s v="MIN"/>
    <s v="CNF  PRT  REL  TECO"/>
  </r>
  <r>
    <n v="1529653"/>
    <x v="0"/>
    <s v="2"/>
    <s v="0100"/>
    <s v="PFC-20"/>
    <s v="PP95"/>
    <s v="PAINT"/>
    <x v="17"/>
    <d v="2019-05-26T00:00:00"/>
    <d v="1899-12-30T22:55:35"/>
    <d v="2019-05-27T00:00:00"/>
    <d v="1899-12-30T06:30:42"/>
    <n v="7.585"/>
    <s v="H"/>
    <x v="201"/>
    <n v="5"/>
    <s v="MIN"/>
    <s v="CNF  PRT  REL  TECO"/>
  </r>
  <r>
    <n v="1529654"/>
    <x v="2"/>
    <s v="0"/>
    <s v="0010"/>
    <s v="PFC-20"/>
    <s v="PP01"/>
    <s v="PAINT"/>
    <x v="0"/>
    <d v="2019-05-08T00:00:00"/>
    <d v="1899-12-30T13:17:26"/>
    <d v="2019-05-08T00:00:00"/>
    <d v="1899-12-30T22:59:32"/>
    <n v="29"/>
    <s v="MIN"/>
    <x v="167"/>
    <n v="40"/>
    <s v="MIN"/>
    <s v="CNF  PRT  REL  TECO"/>
  </r>
  <r>
    <n v="1529654"/>
    <x v="2"/>
    <s v="0"/>
    <s v="0020"/>
    <s v="BFC-10"/>
    <s v="PP01"/>
    <s v="ASSEMBLY"/>
    <x v="1"/>
    <d v="2019-05-09T00:00:00"/>
    <d v="1899-12-30T12:11:21"/>
    <d v="2019-05-09T00:00:00"/>
    <d v="1899-12-30T12:28:03"/>
    <n v="8.35"/>
    <s v="MIN"/>
    <x v="168"/>
    <n v="15"/>
    <s v="MIN"/>
    <s v="CNF  PRT  REL  TECO"/>
  </r>
  <r>
    <n v="1529654"/>
    <x v="2"/>
    <s v="0"/>
    <s v="0030"/>
    <s v="BFC-90"/>
    <s v="PP01"/>
    <s v="ASSY IN PROCESS INSPECTION"/>
    <x v="2"/>
    <d v="2019-05-09T00:00:00"/>
    <d v="1899-12-30T12:36:36"/>
    <d v="2019-05-09T00:00:00"/>
    <d v="1899-12-30T12:36:36"/>
    <n v="20"/>
    <s v="MIN"/>
    <x v="2"/>
    <n v="20"/>
    <s v="MIN"/>
    <s v="CNF  ORSP PRT  REL  TECO"/>
  </r>
  <r>
    <n v="1529654"/>
    <x v="2"/>
    <s v="0"/>
    <s v="0040"/>
    <s v="BFC-10"/>
    <s v="PP01"/>
    <s v="ASSEMBLY"/>
    <x v="3"/>
    <d v="2019-05-09T00:00:00"/>
    <d v="1899-12-30T12:44:31"/>
    <d v="2019-05-09T00:00:00"/>
    <d v="1899-12-30T15:17:29"/>
    <n v="2.5489999999999999"/>
    <s v="H"/>
    <x v="202"/>
    <n v="350"/>
    <s v="MIN"/>
    <s v="CNF  PRT  REL  TECO"/>
  </r>
  <r>
    <n v="1529654"/>
    <x v="2"/>
    <s v="0"/>
    <s v="0050"/>
    <s v="BFC-10"/>
    <s v="PP01"/>
    <s v="ASSEMBLY"/>
    <x v="4"/>
    <d v="2019-05-12T00:00:00"/>
    <d v="1899-12-30T07:48:47"/>
    <d v="2019-05-15T00:00:00"/>
    <d v="1899-12-30T15:17:18"/>
    <n v="27.646000000000001"/>
    <s v="H"/>
    <x v="203"/>
    <n v="1020"/>
    <s v="MIN"/>
    <s v="CNF  PRT  REL  TECO"/>
  </r>
  <r>
    <n v="1529654"/>
    <x v="2"/>
    <s v="0"/>
    <s v="0060"/>
    <s v="BFC-10"/>
    <s v="PP01"/>
    <s v="ASSEMBLY"/>
    <x v="5"/>
    <d v="2019-05-16T00:00:00"/>
    <d v="1899-12-30T07:18:01"/>
    <d v="2019-05-16T00:00:00"/>
    <d v="1899-12-30T10:15:17"/>
    <n v="2.9540000000000002"/>
    <s v="H"/>
    <x v="204"/>
    <n v="50"/>
    <s v="MIN"/>
    <s v="CNF  PRT  REL  TECO"/>
  </r>
  <r>
    <n v="1529654"/>
    <x v="2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9654"/>
    <x v="2"/>
    <s v="0"/>
    <s v="0080"/>
    <s v="BFC-90"/>
    <s v="PP01"/>
    <s v="ASSY IN PROCESS INSPECTION"/>
    <x v="7"/>
    <d v="2019-05-16T00:00:00"/>
    <d v="1899-12-30T10:33:12"/>
    <d v="2019-05-16T00:00:00"/>
    <d v="1899-12-30T10:33:12"/>
    <n v="20"/>
    <s v="MIN"/>
    <x v="2"/>
    <n v="20"/>
    <s v="MIN"/>
    <s v="CNF  ORSP PRT  REL  TECO"/>
  </r>
  <r>
    <n v="1529654"/>
    <x v="2"/>
    <s v="0"/>
    <s v="0090"/>
    <s v="BFC-90"/>
    <s v="PP01"/>
    <s v="ASSY IN PROCESS INSPECTION"/>
    <x v="8"/>
    <d v="2019-05-16T00:00:00"/>
    <d v="1899-12-30T10:33:31"/>
    <d v="2019-05-16T00:00:00"/>
    <d v="1899-12-30T10:33:31"/>
    <n v="20"/>
    <s v="MIN"/>
    <x v="2"/>
    <n v="20"/>
    <s v="MIN"/>
    <s v="CNF  ORSP PRT  REL  TECO"/>
  </r>
  <r>
    <n v="1529654"/>
    <x v="2"/>
    <s v="0"/>
    <s v="0100"/>
    <s v="PFC-20"/>
    <s v="PP01"/>
    <s v="PAINT"/>
    <x v="9"/>
    <d v="2019-05-16T00:00:00"/>
    <d v="1899-12-30T12:25:28"/>
    <d v="2019-05-19T00:00:00"/>
    <d v="1899-12-30T15:20:25"/>
    <n v="16.119"/>
    <s v="H"/>
    <x v="205"/>
    <n v="450"/>
    <s v="MIN"/>
    <s v="CNF  PRT  REL  TECO"/>
  </r>
  <r>
    <n v="1529654"/>
    <x v="2"/>
    <s v="0"/>
    <s v="0110"/>
    <s v="PFC-99"/>
    <s v="PP01"/>
    <s v="PAINT INSPECTION"/>
    <x v="10"/>
    <d v="2019-05-20T00:00:00"/>
    <d v="1899-12-30T07:07:20"/>
    <d v="2019-05-20T00:00:00"/>
    <d v="1899-12-30T07:07:20"/>
    <n v="20"/>
    <s v="MIN"/>
    <x v="2"/>
    <n v="20"/>
    <s v="MIN"/>
    <s v="CNF  ORSP PRT  REL  TECO"/>
  </r>
  <r>
    <n v="1529654"/>
    <x v="2"/>
    <s v="0"/>
    <s v="0120"/>
    <s v="BFC-10"/>
    <s v="PP01"/>
    <s v="ASSEMBLY"/>
    <x v="11"/>
    <d v="2019-05-27T00:00:00"/>
    <d v="1899-12-30T08:58:32"/>
    <d v="2019-05-27T00:00:00"/>
    <d v="1899-12-30T13:23:42"/>
    <n v="1.6919999999999999"/>
    <s v="H"/>
    <x v="70"/>
    <n v="100"/>
    <s v="MIN"/>
    <s v="CNF  PRT  REL  TECO"/>
  </r>
  <r>
    <n v="1529654"/>
    <x v="2"/>
    <s v="0"/>
    <s v="0130"/>
    <s v="BFC-90"/>
    <s v="PP01"/>
    <s v="ASSY IN PROCESS INSPECTION"/>
    <x v="12"/>
    <d v="2019-05-28T00:00:00"/>
    <d v="1899-12-30T11:32:55"/>
    <d v="2019-05-28T00:00:00"/>
    <d v="1899-12-30T11:32:55"/>
    <n v="20"/>
    <s v="MIN"/>
    <x v="2"/>
    <n v="20"/>
    <s v="MIN"/>
    <s v="CNF  ORSP PRT  REL  TECO"/>
  </r>
  <r>
    <n v="1529654"/>
    <x v="2"/>
    <s v="0"/>
    <s v="0140"/>
    <s v="BFC-90"/>
    <s v="PP01"/>
    <s v="ASSY IN PROCESS INSPECTION"/>
    <x v="13"/>
    <d v="2019-05-28T00:00:00"/>
    <d v="1899-12-30T11:33:11"/>
    <d v="2019-05-28T00:00:00"/>
    <d v="1899-12-30T11:33:11"/>
    <n v="30"/>
    <s v="MIN"/>
    <x v="9"/>
    <n v="30"/>
    <s v="MIN"/>
    <s v="CNF  ORSP PRT  REL  TECO"/>
  </r>
  <r>
    <n v="1529654"/>
    <x v="2"/>
    <s v="0"/>
    <s v="0150"/>
    <s v="BFC-99"/>
    <s v="PP01"/>
    <s v="FINAL INSPECTION"/>
    <x v="14"/>
    <d v="2019-05-28T00:00:00"/>
    <d v="1899-12-30T11:33:21"/>
    <d v="2019-05-28T00:00:00"/>
    <d v="1899-12-30T11:33:21"/>
    <n v="30"/>
    <s v="MIN"/>
    <x v="9"/>
    <n v="30"/>
    <s v="MIN"/>
    <s v="CNF  ORSP PRT  REL  TECO"/>
  </r>
  <r>
    <n v="1529654"/>
    <x v="2"/>
    <s v="0"/>
    <s v="0160"/>
    <s v="BFC-99"/>
    <s v="PP03"/>
    <s v="FINAL INSPECTION"/>
    <x v="15"/>
    <d v="2019-05-29T00:00:00"/>
    <d v="1899-12-30T13:09:30"/>
    <d v="2019-05-29T00:00:00"/>
    <d v="1899-12-30T13:09:30"/>
    <n v="45"/>
    <s v="MIN"/>
    <x v="10"/>
    <n v="45"/>
    <s v="MIN"/>
    <s v="CNF  ORSP PRT  REL  TECO"/>
  </r>
  <r>
    <n v="1529654"/>
    <x v="2"/>
    <s v="1"/>
    <s v="0010"/>
    <s v="BFC-10"/>
    <s v="PP95"/>
    <s v="ASSEMBLY"/>
    <x v="16"/>
    <d v="2019-05-21T00:00:00"/>
    <d v="1899-12-30T08:18:14"/>
    <d v="2019-05-21T00:00:00"/>
    <d v="1899-12-30T12:30:33"/>
    <n v="5.5880000000000001"/>
    <s v="H"/>
    <x v="206"/>
    <n v="1"/>
    <s v="MIN"/>
    <s v="CNF  PRT  REL  TECO"/>
  </r>
  <r>
    <n v="1529654"/>
    <x v="2"/>
    <s v="2"/>
    <s v="0100"/>
    <s v="PFC-20"/>
    <s v="PP95"/>
    <s v="PAINT"/>
    <x v="17"/>
    <d v="2019-05-16T00:00:00"/>
    <d v="1899-12-30T10:45:33"/>
    <d v="2019-05-16T00:00:00"/>
    <d v="1899-12-30T15:09:05"/>
    <n v="2.1960000000000002"/>
    <s v="H"/>
    <x v="155"/>
    <n v="5"/>
    <s v="MIN"/>
    <s v="CNF  PRT  REL  TECO"/>
  </r>
  <r>
    <n v="1529655"/>
    <x v="3"/>
    <s v="0"/>
    <s v="0010"/>
    <s v="PFC-20"/>
    <s v="PP01"/>
    <s v="PAINT"/>
    <x v="0"/>
    <d v="2019-05-15T00:00:00"/>
    <d v="1899-12-30T18:03:07"/>
    <d v="2019-05-16T00:00:00"/>
    <d v="1899-12-30T05:50:13"/>
    <n v="117.37"/>
    <s v="MIN"/>
    <x v="187"/>
    <n v="40"/>
    <s v="MIN"/>
    <s v="CNF  PRT  REL  TECO"/>
  </r>
  <r>
    <n v="1529655"/>
    <x v="3"/>
    <s v="0"/>
    <s v="0020"/>
    <s v="BFC-10"/>
    <s v="PP01"/>
    <s v="ASSEMBLY"/>
    <x v="1"/>
    <d v="2019-05-20T00:00:00"/>
    <d v="1899-12-30T09:41:29"/>
    <d v="2019-05-20T00:00:00"/>
    <d v="1899-12-30T10:34:04"/>
    <n v="52.533000000000001"/>
    <s v="MIN"/>
    <x v="207"/>
    <n v="15"/>
    <s v="MIN"/>
    <s v="CNF  PRT  REL  TECO"/>
  </r>
  <r>
    <n v="1529655"/>
    <x v="3"/>
    <s v="0"/>
    <s v="0030"/>
    <s v="BFC-90"/>
    <s v="PP01"/>
    <s v="ASSY IN PROCESS INSPECTION"/>
    <x v="2"/>
    <d v="2019-05-21T00:00:00"/>
    <d v="1899-12-30T07:55:27"/>
    <d v="2019-05-21T00:00:00"/>
    <d v="1899-12-30T07:55:27"/>
    <n v="20"/>
    <s v="MIN"/>
    <x v="2"/>
    <n v="20"/>
    <s v="MIN"/>
    <s v="CNF  ORSP PRT  REL  TECO"/>
  </r>
  <r>
    <n v="1529655"/>
    <x v="3"/>
    <s v="0"/>
    <s v="0040"/>
    <s v="BFC-10"/>
    <s v="PP01"/>
    <s v="ASSEMBLY"/>
    <x v="3"/>
    <d v="2019-05-21T00:00:00"/>
    <d v="1899-12-30T08:11:22"/>
    <d v="2019-05-21T00:00:00"/>
    <d v="1899-12-30T15:15:50"/>
    <n v="209.70699999999999"/>
    <s v="MIN"/>
    <x v="208"/>
    <n v="350"/>
    <s v="MIN"/>
    <s v="CNF  PRT  REL  TECO"/>
  </r>
  <r>
    <n v="1529655"/>
    <x v="3"/>
    <s v="0"/>
    <s v="0050"/>
    <s v="BFC-10"/>
    <s v="PP01"/>
    <s v="ASSEMBLY"/>
    <x v="4"/>
    <d v="2019-05-22T00:00:00"/>
    <d v="1899-12-30T07:22:28"/>
    <d v="2019-05-28T00:00:00"/>
    <d v="1899-12-30T07:17:08"/>
    <n v="23.728999999999999"/>
    <s v="H"/>
    <x v="209"/>
    <n v="1020"/>
    <s v="MIN"/>
    <s v="CNF  PRT  REL  TECO"/>
  </r>
  <r>
    <n v="1529655"/>
    <x v="3"/>
    <s v="0"/>
    <s v="0060"/>
    <s v="BFC-10"/>
    <s v="PP01"/>
    <s v="ASSEMBLY"/>
    <x v="5"/>
    <d v="2019-05-28T00:00:00"/>
    <d v="1899-12-30T07:17:21"/>
    <d v="2019-05-28T00:00:00"/>
    <d v="1899-12-30T07:44:21"/>
    <n v="27"/>
    <s v="MIN"/>
    <x v="210"/>
    <n v="50"/>
    <s v="MIN"/>
    <s v="CNF  PRT  REL  TECO"/>
  </r>
  <r>
    <n v="1529655"/>
    <x v="3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29655"/>
    <x v="3"/>
    <s v="0"/>
    <s v="0080"/>
    <s v="BFC-90"/>
    <s v="PP01"/>
    <s v="ASSY IN PROCESS INSPECTION"/>
    <x v="7"/>
    <d v="2019-05-28T00:00:00"/>
    <d v="1899-12-30T09:06:21"/>
    <d v="2019-05-28T00:00:00"/>
    <d v="1899-12-30T09:06:21"/>
    <n v="20"/>
    <s v="MIN"/>
    <x v="2"/>
    <n v="20"/>
    <s v="MIN"/>
    <s v="CNF  ORSP PRT  REL  TECO"/>
  </r>
  <r>
    <n v="1529655"/>
    <x v="3"/>
    <s v="0"/>
    <s v="0090"/>
    <s v="BFC-90"/>
    <s v="PP01"/>
    <s v="ASSY IN PROCESS INSPECTION"/>
    <x v="8"/>
    <d v="2019-05-28T00:00:00"/>
    <d v="1899-12-30T09:06:36"/>
    <d v="2019-05-28T00:00:00"/>
    <d v="1899-12-30T09:06:36"/>
    <n v="20"/>
    <s v="MIN"/>
    <x v="2"/>
    <n v="20"/>
    <s v="MIN"/>
    <s v="CNF  ORSP PRT  REL  TECO"/>
  </r>
  <r>
    <n v="1529655"/>
    <x v="3"/>
    <s v="0"/>
    <s v="0100"/>
    <s v="PFC-20"/>
    <s v="PP01"/>
    <s v="PAINT"/>
    <x v="9"/>
    <d v="2019-05-28T00:00:00"/>
    <d v="1899-12-30T12:46:59"/>
    <d v="2019-05-29T00:00:00"/>
    <d v="1899-12-30T06:05:29"/>
    <n v="8.9990000000000006"/>
    <s v="H"/>
    <x v="211"/>
    <n v="450"/>
    <s v="MIN"/>
    <s v="CNF  PRT  REL  TECO"/>
  </r>
  <r>
    <n v="1529655"/>
    <x v="3"/>
    <s v="0"/>
    <s v="0110"/>
    <s v="PFC-99"/>
    <s v="PP01"/>
    <s v="PAINT INSPECTION"/>
    <x v="10"/>
    <d v="2019-05-30T00:00:00"/>
    <d v="1899-12-30T07:30:21"/>
    <d v="2019-05-30T00:00:00"/>
    <d v="1899-12-30T07:30:21"/>
    <n v="20"/>
    <s v="MIN"/>
    <x v="2"/>
    <n v="20"/>
    <s v="MIN"/>
    <s v="CNF  ORSP PRT  REL  TECO"/>
  </r>
  <r>
    <n v="1529655"/>
    <x v="3"/>
    <s v="0"/>
    <s v="0120"/>
    <s v="BFC-10"/>
    <s v="PP01"/>
    <s v="ASSEMBLY"/>
    <x v="11"/>
    <d v="2019-06-19T00:00:00"/>
    <d v="1899-12-30T12:28:06"/>
    <d v="2019-06-19T00:00:00"/>
    <d v="1899-12-30T13:09:38"/>
    <n v="13.95"/>
    <s v="MIN"/>
    <x v="212"/>
    <n v="100"/>
    <s v="MIN"/>
    <s v="CNF  PRT  REL  TECO"/>
  </r>
  <r>
    <n v="1529655"/>
    <x v="3"/>
    <s v="0"/>
    <s v="0130"/>
    <s v="BFC-90"/>
    <s v="PP01"/>
    <s v="ASSY IN PROCESS INSPECTION"/>
    <x v="12"/>
    <d v="2019-06-19T00:00:00"/>
    <d v="1899-12-30T17:36:33"/>
    <d v="2019-06-19T00:00:00"/>
    <d v="1899-12-30T17:36:33"/>
    <n v="20"/>
    <s v="MIN"/>
    <x v="2"/>
    <n v="20"/>
    <s v="MIN"/>
    <s v="CNF  ORSP PRT  REL  TECO"/>
  </r>
  <r>
    <n v="1529655"/>
    <x v="3"/>
    <s v="0"/>
    <s v="0140"/>
    <s v="BFC-90"/>
    <s v="PP01"/>
    <s v="ASSY IN PROCESS INSPECTION"/>
    <x v="13"/>
    <d v="2019-06-19T00:00:00"/>
    <d v="1899-12-30T17:36:41"/>
    <d v="2019-06-19T00:00:00"/>
    <d v="1899-12-30T17:36:41"/>
    <n v="30"/>
    <s v="MIN"/>
    <x v="9"/>
    <n v="30"/>
    <s v="MIN"/>
    <s v="CNF  ORSP PRT  REL  TECO"/>
  </r>
  <r>
    <n v="1529655"/>
    <x v="3"/>
    <s v="0"/>
    <s v="0150"/>
    <s v="BFC-99"/>
    <s v="PP01"/>
    <s v="FINAL INSPECTION"/>
    <x v="14"/>
    <d v="2019-06-20T00:00:00"/>
    <d v="1899-12-30T11:07:03"/>
    <d v="2019-06-20T00:00:00"/>
    <d v="1899-12-30T11:07:03"/>
    <n v="30"/>
    <s v="MIN"/>
    <x v="9"/>
    <n v="30"/>
    <s v="MIN"/>
    <s v="CNF  ORSP PRT  REL  TECO"/>
  </r>
  <r>
    <n v="1529655"/>
    <x v="3"/>
    <s v="0"/>
    <s v="0160"/>
    <s v="BFC-99"/>
    <s v="PP03"/>
    <s v="FINAL INSPECTION"/>
    <x v="15"/>
    <d v="2019-06-20T00:00:00"/>
    <d v="1899-12-30T15:02:01"/>
    <d v="2019-06-20T00:00:00"/>
    <d v="1899-12-30T15:02:01"/>
    <n v="45"/>
    <s v="MIN"/>
    <x v="10"/>
    <n v="45"/>
    <s v="MIN"/>
    <s v="CNF  ORSP PRT  REL  TECO"/>
  </r>
  <r>
    <n v="1529655"/>
    <x v="3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29655"/>
    <x v="3"/>
    <s v="2"/>
    <s v="0100"/>
    <s v="PFC-20"/>
    <s v="PP95"/>
    <s v="PAINT"/>
    <x v="17"/>
    <d v="2019-05-28T00:00:00"/>
    <d v="1899-12-30T22:59:00"/>
    <d v="2019-05-29T00:00:00"/>
    <d v="1899-12-30T06:27:52"/>
    <n v="1.87"/>
    <s v="H"/>
    <x v="213"/>
    <n v="5"/>
    <s v="MIN"/>
    <s v="CNF  PRT  REL  TECO"/>
  </r>
  <r>
    <n v="1530331"/>
    <x v="8"/>
    <s v="0"/>
    <s v="0010"/>
    <s v="PFC-20"/>
    <s v="PP01"/>
    <s v="PAINT"/>
    <x v="0"/>
    <d v="2019-05-13T00:00:00"/>
    <d v="1899-12-30T16:03:04"/>
    <d v="2019-05-14T00:00:00"/>
    <d v="1899-12-30T06:46:19"/>
    <n v="7.7590000000000003"/>
    <s v="H"/>
    <x v="214"/>
    <n v="40"/>
    <s v="MIN"/>
    <s v="CNF  PRT  REL  TECO"/>
  </r>
  <r>
    <n v="1530331"/>
    <x v="8"/>
    <s v="0"/>
    <s v="0020"/>
    <s v="BFC-10"/>
    <s v="PP01"/>
    <s v="ASSEMBLY"/>
    <x v="1"/>
    <d v="2019-05-14T00:00:00"/>
    <d v="1899-12-30T10:17:23"/>
    <d v="2019-05-14T00:00:00"/>
    <d v="1899-12-30T10:26:59"/>
    <n v="4.8"/>
    <s v="MIN"/>
    <x v="215"/>
    <n v="15"/>
    <s v="MIN"/>
    <s v="CNF  PRT  REL  TECO"/>
  </r>
  <r>
    <n v="1530331"/>
    <x v="8"/>
    <s v="0"/>
    <s v="0030"/>
    <s v="BFC-90"/>
    <s v="PP01"/>
    <s v="ASSY IN PROCESS INSPECTION"/>
    <x v="2"/>
    <d v="2019-05-14T00:00:00"/>
    <d v="1899-12-30T10:41:31"/>
    <d v="2019-05-14T00:00:00"/>
    <d v="1899-12-30T10:41:31"/>
    <n v="20"/>
    <s v="MIN"/>
    <x v="2"/>
    <n v="20"/>
    <s v="MIN"/>
    <s v="CNF  ORSP PRT  REL  TECO"/>
  </r>
  <r>
    <n v="1530331"/>
    <x v="8"/>
    <s v="0"/>
    <s v="0040"/>
    <s v="BFC-10"/>
    <s v="PP01"/>
    <s v="ASSEMBLY"/>
    <x v="3"/>
    <d v="2019-05-14T00:00:00"/>
    <d v="1899-12-30T12:18:08"/>
    <d v="2019-05-15T00:00:00"/>
    <d v="1899-12-30T12:06:45"/>
    <n v="7.6970000000000001"/>
    <s v="H"/>
    <x v="216"/>
    <n v="350"/>
    <s v="MIN"/>
    <s v="CNF  PRT  REL  TECO"/>
  </r>
  <r>
    <n v="1530331"/>
    <x v="8"/>
    <s v="0"/>
    <s v="0050"/>
    <s v="BFC-10"/>
    <s v="PP01"/>
    <s v="ASSEMBLY"/>
    <x v="4"/>
    <d v="2019-05-15T00:00:00"/>
    <d v="1899-12-30T12:07:04"/>
    <d v="2019-05-20T00:00:00"/>
    <d v="1899-12-30T15:24:16"/>
    <n v="18.811"/>
    <s v="H"/>
    <x v="217"/>
    <n v="1020"/>
    <s v="MIN"/>
    <s v="CNF  PRT  REL  TECO"/>
  </r>
  <r>
    <n v="1530331"/>
    <x v="8"/>
    <s v="0"/>
    <s v="0060"/>
    <s v="BFC-10"/>
    <s v="PP01"/>
    <s v="ASSEMBLY"/>
    <x v="5"/>
    <d v="2019-05-21T00:00:00"/>
    <d v="1899-12-30T07:53:20"/>
    <d v="2019-05-21T00:00:00"/>
    <d v="1899-12-30T15:25:04"/>
    <n v="7.5289999999999999"/>
    <s v="H"/>
    <x v="218"/>
    <n v="50"/>
    <s v="MIN"/>
    <s v="CNF  PRT  REL  TECO"/>
  </r>
  <r>
    <n v="1530331"/>
    <x v="8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0331"/>
    <x v="8"/>
    <s v="0"/>
    <s v="0080"/>
    <s v="BFC-90"/>
    <s v="PP01"/>
    <s v="ASSY IN PROCESS INSPECTION"/>
    <x v="7"/>
    <d v="2019-05-22T00:00:00"/>
    <d v="1899-12-30T12:07:25"/>
    <d v="2019-05-22T00:00:00"/>
    <d v="1899-12-30T12:07:25"/>
    <n v="20"/>
    <s v="MIN"/>
    <x v="2"/>
    <n v="20"/>
    <s v="MIN"/>
    <s v="CNF  ORSP PRT  REL  TECO"/>
  </r>
  <r>
    <n v="1530331"/>
    <x v="8"/>
    <s v="0"/>
    <s v="0090"/>
    <s v="BFC-90"/>
    <s v="PP01"/>
    <s v="ASSY IN PROCESS INSPECTION"/>
    <x v="8"/>
    <d v="2019-05-22T00:00:00"/>
    <d v="1899-12-30T12:07:37"/>
    <d v="2019-05-22T00:00:00"/>
    <d v="1899-12-30T12:07:37"/>
    <n v="20"/>
    <s v="MIN"/>
    <x v="2"/>
    <n v="20"/>
    <s v="MIN"/>
    <s v="CNF  ORSP PRT  REL  TECO"/>
  </r>
  <r>
    <n v="1530331"/>
    <x v="8"/>
    <s v="0"/>
    <s v="0100"/>
    <s v="PFC-20"/>
    <s v="PP01"/>
    <s v="PAINT"/>
    <x v="9"/>
    <d v="2019-05-22T00:00:00"/>
    <d v="1899-12-30T13:50:04"/>
    <d v="2019-05-23T00:00:00"/>
    <d v="1899-12-30T06:07:33"/>
    <n v="303.63299999999998"/>
    <s v="MIN"/>
    <x v="219"/>
    <n v="450"/>
    <s v="MIN"/>
    <s v="CNF  PRT  REL  TECO"/>
  </r>
  <r>
    <n v="1530331"/>
    <x v="8"/>
    <s v="0"/>
    <s v="0110"/>
    <s v="PFC-99"/>
    <s v="PP01"/>
    <s v="PAINT INSPECTION"/>
    <x v="10"/>
    <d v="2019-05-26T00:00:00"/>
    <d v="1899-12-30T09:30:42"/>
    <d v="2019-05-26T00:00:00"/>
    <d v="1899-12-30T09:30:42"/>
    <n v="20"/>
    <s v="MIN"/>
    <x v="2"/>
    <n v="20"/>
    <s v="MIN"/>
    <s v="CNF  ORSP PRT  REL  TECO"/>
  </r>
  <r>
    <n v="1530331"/>
    <x v="8"/>
    <s v="0"/>
    <s v="0120"/>
    <s v="BFC-10"/>
    <s v="PP01"/>
    <s v="ASSEMBLY"/>
    <x v="11"/>
    <d v="2019-05-26T00:00:00"/>
    <d v="1899-12-30T10:36:21"/>
    <d v="2019-05-26T00:00:00"/>
    <d v="1899-12-30T13:33:42"/>
    <n v="44.332999999999998"/>
    <s v="MIN"/>
    <x v="220"/>
    <n v="100"/>
    <s v="MIN"/>
    <s v="CNF  PRT  REL  TECO"/>
  </r>
  <r>
    <n v="1530331"/>
    <x v="8"/>
    <s v="0"/>
    <s v="0130"/>
    <s v="BFC-90"/>
    <s v="PP01"/>
    <s v="ASSY IN PROCESS INSPECTION"/>
    <x v="12"/>
    <d v="2019-06-11T00:00:00"/>
    <d v="1899-12-30T08:52:28"/>
    <d v="2019-06-11T00:00:00"/>
    <d v="1899-12-30T08:52:28"/>
    <n v="20"/>
    <s v="MIN"/>
    <x v="2"/>
    <n v="20"/>
    <s v="MIN"/>
    <s v="CNF  ORSP PRT  REL  TECO"/>
  </r>
  <r>
    <n v="1530331"/>
    <x v="8"/>
    <s v="0"/>
    <s v="0140"/>
    <s v="BFC-90"/>
    <s v="PP01"/>
    <s v="ASSY IN PROCESS INSPECTION"/>
    <x v="13"/>
    <d v="2019-06-12T00:00:00"/>
    <d v="1899-12-30T12:36:21"/>
    <d v="2019-06-12T00:00:00"/>
    <d v="1899-12-30T12:36:21"/>
    <n v="30"/>
    <s v="MIN"/>
    <x v="9"/>
    <n v="30"/>
    <s v="MIN"/>
    <s v="CNF  ORSP PRT  REL  TECO"/>
  </r>
  <r>
    <n v="1530331"/>
    <x v="8"/>
    <s v="0"/>
    <s v="0150"/>
    <s v="BFC-99"/>
    <s v="PP01"/>
    <s v="FINAL INSPECTION"/>
    <x v="14"/>
    <d v="2019-06-12T00:00:00"/>
    <d v="1899-12-30T12:36:31"/>
    <d v="2019-06-12T00:00:00"/>
    <d v="1899-12-30T12:36:31"/>
    <n v="30"/>
    <s v="MIN"/>
    <x v="9"/>
    <n v="30"/>
    <s v="MIN"/>
    <s v="CNF  ORSP PRT  REL  TECO"/>
  </r>
  <r>
    <n v="1530331"/>
    <x v="8"/>
    <s v="0"/>
    <s v="0160"/>
    <s v="BFC-99"/>
    <s v="PP03"/>
    <s v="FINAL INSPECTION"/>
    <x v="15"/>
    <d v="2019-06-12T00:00:00"/>
    <d v="1899-12-30T13:45:39"/>
    <d v="2019-06-12T00:00:00"/>
    <d v="1899-12-30T13:45:39"/>
    <n v="45"/>
    <s v="MIN"/>
    <x v="10"/>
    <n v="45"/>
    <s v="MIN"/>
    <s v="CNF  ORSP PRT  REL  TECO"/>
  </r>
  <r>
    <n v="1530331"/>
    <x v="8"/>
    <s v="1"/>
    <s v="0010"/>
    <s v="BFC-10"/>
    <s v="PP95"/>
    <s v="ASSEMBLY"/>
    <x v="16"/>
    <d v="2019-05-28T00:00:00"/>
    <d v="1899-12-30T08:04:12"/>
    <d v="2019-06-11T00:00:00"/>
    <d v="1899-12-30T13:17:31"/>
    <n v="5.532"/>
    <s v="H"/>
    <x v="221"/>
    <n v="1"/>
    <s v="MIN"/>
    <s v="CNF  PRT  REL  TECO"/>
  </r>
  <r>
    <n v="1530331"/>
    <x v="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0333"/>
    <x v="8"/>
    <s v="0"/>
    <s v="0010"/>
    <s v="PFC-20"/>
    <s v="PP01"/>
    <s v="PAINT"/>
    <x v="0"/>
    <d v="2019-05-13T00:00:00"/>
    <d v="1899-12-30T15:23:10"/>
    <d v="2019-05-14T00:00:00"/>
    <d v="1899-12-30T06:46:19"/>
    <n v="14.305"/>
    <s v="H"/>
    <x v="222"/>
    <n v="40"/>
    <s v="MIN"/>
    <s v="CNF  PRT  REL  TECO"/>
  </r>
  <r>
    <n v="1530333"/>
    <x v="8"/>
    <s v="0"/>
    <s v="0020"/>
    <s v="BFC-10"/>
    <s v="PP01"/>
    <s v="ASSEMBLY"/>
    <x v="1"/>
    <d v="2019-05-14T00:00:00"/>
    <d v="1899-12-30T10:17:23"/>
    <d v="2019-05-14T00:00:00"/>
    <d v="1899-12-30T10:26:59"/>
    <n v="4.8"/>
    <s v="MIN"/>
    <x v="215"/>
    <n v="15"/>
    <s v="MIN"/>
    <s v="CNF  PRT  REL  TECO"/>
  </r>
  <r>
    <n v="1530333"/>
    <x v="8"/>
    <s v="0"/>
    <s v="0030"/>
    <s v="BFC-90"/>
    <s v="PP01"/>
    <s v="ASSY IN PROCESS INSPECTION"/>
    <x v="2"/>
    <d v="2019-05-14T00:00:00"/>
    <d v="1899-12-30T10:41:11"/>
    <d v="2019-05-14T00:00:00"/>
    <d v="1899-12-30T10:41:11"/>
    <n v="20"/>
    <s v="MIN"/>
    <x v="2"/>
    <n v="20"/>
    <s v="MIN"/>
    <s v="CNF  ORSP PRT  REL  TECO"/>
  </r>
  <r>
    <n v="1530333"/>
    <x v="8"/>
    <s v="0"/>
    <s v="0040"/>
    <s v="BFC-10"/>
    <s v="PP01"/>
    <s v="ASSEMBLY"/>
    <x v="3"/>
    <d v="2019-05-14T00:00:00"/>
    <d v="1899-12-30T12:17:20"/>
    <d v="2019-05-15T00:00:00"/>
    <d v="1899-12-30T12:06:05"/>
    <n v="7.5940000000000003"/>
    <s v="H"/>
    <x v="223"/>
    <n v="350"/>
    <s v="MIN"/>
    <s v="CNF  PRT  REL  TECO"/>
  </r>
  <r>
    <n v="1530333"/>
    <x v="8"/>
    <s v="0"/>
    <s v="0050"/>
    <s v="BFC-10"/>
    <s v="PP01"/>
    <s v="ASSEMBLY"/>
    <x v="4"/>
    <d v="2019-05-15T00:00:00"/>
    <d v="1899-12-30T12:06:19"/>
    <d v="2019-05-22T00:00:00"/>
    <d v="1899-12-30T12:27:15"/>
    <n v="31.282"/>
    <s v="H"/>
    <x v="224"/>
    <n v="1020"/>
    <s v="MIN"/>
    <s v="CNF  PRT  REL  TECO"/>
  </r>
  <r>
    <n v="1530333"/>
    <x v="8"/>
    <s v="0"/>
    <s v="0060"/>
    <s v="BFC-10"/>
    <s v="PP01"/>
    <s v="ASSEMBLY"/>
    <x v="5"/>
    <d v="2019-05-22T00:00:00"/>
    <d v="1899-12-30T12:27:52"/>
    <d v="2019-05-22T00:00:00"/>
    <d v="1899-12-30T14:39:57"/>
    <n v="2.2010000000000001"/>
    <s v="H"/>
    <x v="225"/>
    <n v="50"/>
    <s v="MIN"/>
    <s v="CNF  PRT  REL  TECO"/>
  </r>
  <r>
    <n v="1530333"/>
    <x v="8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0333"/>
    <x v="8"/>
    <s v="0"/>
    <s v="0080"/>
    <s v="BFC-90"/>
    <s v="PP01"/>
    <s v="ASSY IN PROCESS INSPECTION"/>
    <x v="7"/>
    <d v="2019-05-22T00:00:00"/>
    <d v="1899-12-30T15:02:45"/>
    <d v="2019-05-22T00:00:00"/>
    <d v="1899-12-30T15:02:45"/>
    <n v="20"/>
    <s v="MIN"/>
    <x v="2"/>
    <n v="20"/>
    <s v="MIN"/>
    <s v="CNF  ORSP PRT  REL  TECO"/>
  </r>
  <r>
    <n v="1530333"/>
    <x v="8"/>
    <s v="0"/>
    <s v="0090"/>
    <s v="BFC-90"/>
    <s v="PP01"/>
    <s v="ASSY IN PROCESS INSPECTION"/>
    <x v="8"/>
    <d v="2019-05-22T00:00:00"/>
    <d v="1899-12-30T15:03:01"/>
    <d v="2019-05-22T00:00:00"/>
    <d v="1899-12-30T15:03:01"/>
    <n v="20"/>
    <s v="MIN"/>
    <x v="2"/>
    <n v="20"/>
    <s v="MIN"/>
    <s v="CNF  ORSP PRT  REL  TECO"/>
  </r>
  <r>
    <n v="1530333"/>
    <x v="8"/>
    <s v="0"/>
    <s v="0100"/>
    <s v="PFC-20"/>
    <s v="PP01"/>
    <s v="PAINT"/>
    <x v="9"/>
    <d v="2019-05-22T00:00:00"/>
    <d v="1899-12-30T15:35:05"/>
    <d v="2019-05-23T00:00:00"/>
    <d v="1899-12-30T14:49:24"/>
    <n v="12.614000000000001"/>
    <s v="H"/>
    <x v="226"/>
    <n v="450"/>
    <s v="MIN"/>
    <s v="CNF  PRT  REL  TECO"/>
  </r>
  <r>
    <n v="1530333"/>
    <x v="8"/>
    <s v="0"/>
    <s v="0110"/>
    <s v="PFC-99"/>
    <s v="PP01"/>
    <s v="PAINT INSPECTION"/>
    <x v="10"/>
    <d v="2019-05-26T00:00:00"/>
    <d v="1899-12-30T09:30:54"/>
    <d v="2019-05-26T00:00:00"/>
    <d v="1899-12-30T09:30:54"/>
    <n v="20"/>
    <s v="MIN"/>
    <x v="2"/>
    <n v="20"/>
    <s v="MIN"/>
    <s v="CNF  ORSP PRT  REL  TECO"/>
  </r>
  <r>
    <n v="1530333"/>
    <x v="8"/>
    <s v="0"/>
    <s v="0120"/>
    <s v="BFC-10"/>
    <s v="PP01"/>
    <s v="ASSEMBLY"/>
    <x v="11"/>
    <d v="2019-05-26T00:00:00"/>
    <d v="1899-12-30T10:36:21"/>
    <d v="2019-05-26T00:00:00"/>
    <d v="1899-12-30T13:33:42"/>
    <n v="44.332999999999998"/>
    <s v="MIN"/>
    <x v="220"/>
    <n v="100"/>
    <s v="MIN"/>
    <s v="CNF  PRT  REL  TECO"/>
  </r>
  <r>
    <n v="1530333"/>
    <x v="8"/>
    <s v="0"/>
    <s v="0130"/>
    <s v="BFC-90"/>
    <s v="PP01"/>
    <s v="ASSY IN PROCESS INSPECTION"/>
    <x v="12"/>
    <d v="2019-06-11T00:00:00"/>
    <d v="1899-12-30T11:50:18"/>
    <d v="2019-06-11T00:00:00"/>
    <d v="1899-12-30T11:50:18"/>
    <n v="20"/>
    <s v="MIN"/>
    <x v="2"/>
    <n v="20"/>
    <s v="MIN"/>
    <s v="CNF  ORSP PRT  REL  TECO"/>
  </r>
  <r>
    <n v="1530333"/>
    <x v="8"/>
    <s v="0"/>
    <s v="0140"/>
    <s v="BFC-90"/>
    <s v="PP01"/>
    <s v="ASSY IN PROCESS INSPECTION"/>
    <x v="13"/>
    <d v="2019-06-11T00:00:00"/>
    <d v="1899-12-30T16:32:58"/>
    <d v="2019-06-11T00:00:00"/>
    <d v="1899-12-30T16:32:58"/>
    <n v="30"/>
    <s v="MIN"/>
    <x v="9"/>
    <n v="30"/>
    <s v="MIN"/>
    <s v="CNF  ORSP PRT  REL  TECO"/>
  </r>
  <r>
    <n v="1530333"/>
    <x v="8"/>
    <s v="0"/>
    <s v="0150"/>
    <s v="BFC-99"/>
    <s v="PP01"/>
    <s v="FINAL INSPECTION"/>
    <x v="14"/>
    <d v="2019-06-11T00:00:00"/>
    <d v="1899-12-30T16:33:03"/>
    <d v="2019-06-11T00:00:00"/>
    <d v="1899-12-30T16:33:03"/>
    <n v="30"/>
    <s v="MIN"/>
    <x v="9"/>
    <n v="30"/>
    <s v="MIN"/>
    <s v="CNF  ORSP PRT  REL  TECO"/>
  </r>
  <r>
    <n v="1530333"/>
    <x v="8"/>
    <s v="0"/>
    <s v="0160"/>
    <s v="BFC-99"/>
    <s v="PP03"/>
    <s v="FINAL INSPECTION"/>
    <x v="15"/>
    <d v="2019-06-11T00:00:00"/>
    <d v="1899-12-30T16:34:39"/>
    <d v="2019-06-11T00:00:00"/>
    <d v="1899-12-30T16:34:39"/>
    <n v="45"/>
    <s v="MIN"/>
    <x v="10"/>
    <n v="45"/>
    <s v="MIN"/>
    <s v="CNF  ORSP PRT  REL  TECO"/>
  </r>
  <r>
    <n v="1530333"/>
    <x v="8"/>
    <s v="1"/>
    <s v="0010"/>
    <s v="BFC-10"/>
    <s v="PP95"/>
    <s v="ASSEMBLY"/>
    <x v="16"/>
    <d v="2019-05-27T00:00:00"/>
    <d v="1899-12-30T08:39:09"/>
    <d v="2019-06-11T00:00:00"/>
    <d v="1899-12-30T13:17:31"/>
    <n v="12.499000000000001"/>
    <s v="H"/>
    <x v="227"/>
    <n v="1"/>
    <s v="MIN"/>
    <s v="CNF  PRT  REL  TECO"/>
  </r>
  <r>
    <n v="1530333"/>
    <x v="8"/>
    <s v="2"/>
    <s v="0100"/>
    <s v="PFC-20"/>
    <s v="PP95"/>
    <s v="PAINT"/>
    <x v="17"/>
    <d v="2019-05-22T00:00:00"/>
    <d v="1899-12-30T23:04:48"/>
    <d v="2019-05-23T00:00:00"/>
    <d v="1899-12-30T06:22:18"/>
    <n v="1.823"/>
    <s v="H"/>
    <x v="228"/>
    <n v="5"/>
    <s v="MIN"/>
    <s v="CNF  PRT  REL  TECO"/>
  </r>
  <r>
    <n v="1530335"/>
    <x v="3"/>
    <s v="0"/>
    <s v="0010"/>
    <s v="PFC-20"/>
    <s v="PP01"/>
    <s v="PAINT"/>
    <x v="0"/>
    <d v="2019-05-20T00:00:00"/>
    <d v="1899-12-30T10:10:23"/>
    <d v="2019-05-20T00:00:00"/>
    <d v="1899-12-30T10:22:10"/>
    <n v="5.9"/>
    <s v="MIN"/>
    <x v="229"/>
    <n v="40"/>
    <s v="MIN"/>
    <s v="CNF  PRT  REL  TECO"/>
  </r>
  <r>
    <n v="1530335"/>
    <x v="3"/>
    <s v="0"/>
    <s v="0020"/>
    <s v="BFC-10"/>
    <s v="PP01"/>
    <s v="ASSEMBLY"/>
    <x v="1"/>
    <d v="2019-05-20T00:00:00"/>
    <d v="1899-12-30T10:33:57"/>
    <d v="2019-05-20T00:00:00"/>
    <d v="1899-12-30T10:49:51"/>
    <n v="15.85"/>
    <s v="MIN"/>
    <x v="230"/>
    <n v="15"/>
    <s v="MIN"/>
    <s v="CNF  PRT  REL  TECO"/>
  </r>
  <r>
    <n v="1530335"/>
    <x v="3"/>
    <s v="0"/>
    <s v="0030"/>
    <s v="BFC-90"/>
    <s v="PP01"/>
    <s v="ASSY IN PROCESS INSPECTION"/>
    <x v="2"/>
    <d v="2019-05-21T00:00:00"/>
    <d v="1899-12-30T07:55:41"/>
    <d v="2019-05-21T00:00:00"/>
    <d v="1899-12-30T07:55:41"/>
    <n v="20"/>
    <s v="MIN"/>
    <x v="2"/>
    <n v="20"/>
    <s v="MIN"/>
    <s v="CNF  ORSP PRT  REL  TECO"/>
  </r>
  <r>
    <n v="1530335"/>
    <x v="3"/>
    <s v="0"/>
    <s v="0040"/>
    <s v="BFC-10"/>
    <s v="PP01"/>
    <s v="ASSEMBLY"/>
    <x v="3"/>
    <d v="2019-05-21T00:00:00"/>
    <d v="1899-12-30T08:31:28"/>
    <d v="2019-05-21T00:00:00"/>
    <d v="1899-12-30T15:25:50"/>
    <n v="6.9059999999999997"/>
    <s v="H"/>
    <x v="231"/>
    <n v="290"/>
    <s v="MIN"/>
    <s v="CNF  PRT  REL  TECO"/>
  </r>
  <r>
    <n v="1530335"/>
    <x v="3"/>
    <s v="0"/>
    <s v="0050"/>
    <s v="BFC-10"/>
    <s v="PP01"/>
    <s v="ASSEMBLY"/>
    <x v="4"/>
    <d v="2019-05-22T00:00:00"/>
    <d v="1899-12-30T07:28:08"/>
    <d v="2019-05-28T00:00:00"/>
    <d v="1899-12-30T15:28:09"/>
    <n v="38.973999999999997"/>
    <s v="H"/>
    <x v="232"/>
    <n v="1040"/>
    <s v="MIN"/>
    <s v="CNF  PRT  REL  TECO"/>
  </r>
  <r>
    <n v="1530335"/>
    <x v="3"/>
    <s v="0"/>
    <s v="0060"/>
    <s v="BFC-10"/>
    <s v="PP01"/>
    <s v="ASSEMBLY"/>
    <x v="5"/>
    <d v="2019-05-30T00:00:00"/>
    <d v="1899-12-30T08:21:39"/>
    <d v="2019-05-30T00:00:00"/>
    <d v="1899-12-30T08:23:37"/>
    <n v="59"/>
    <s v="S"/>
    <x v="233"/>
    <n v="50"/>
    <s v="MIN"/>
    <s v="CNF  PRT  REL  TECO"/>
  </r>
  <r>
    <n v="1530335"/>
    <x v="3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0335"/>
    <x v="3"/>
    <s v="0"/>
    <s v="0080"/>
    <s v="BFC-90"/>
    <s v="PP01"/>
    <s v="ASSY IN PROCESS INSPECTION"/>
    <x v="7"/>
    <d v="2019-05-30T00:00:00"/>
    <d v="1899-12-30T09:09:42"/>
    <d v="2019-05-30T00:00:00"/>
    <d v="1899-12-30T09:09:42"/>
    <n v="20"/>
    <s v="MIN"/>
    <x v="2"/>
    <n v="20"/>
    <s v="MIN"/>
    <s v="CNF  ORSP PRT  REL  TECO"/>
  </r>
  <r>
    <n v="1530335"/>
    <x v="3"/>
    <s v="0"/>
    <s v="0090"/>
    <s v="BFC-90"/>
    <s v="PP01"/>
    <s v="ASSY IN PROCESS INSPECTION"/>
    <x v="8"/>
    <d v="2019-05-30T00:00:00"/>
    <d v="1899-12-30T09:09:53"/>
    <d v="2019-05-30T00:00:00"/>
    <d v="1899-12-30T09:09:53"/>
    <n v="20"/>
    <s v="MIN"/>
    <x v="2"/>
    <n v="20"/>
    <s v="MIN"/>
    <s v="CNF  ORSP PRT  REL  TECO"/>
  </r>
  <r>
    <n v="1530335"/>
    <x v="3"/>
    <s v="0"/>
    <s v="0100"/>
    <s v="PFC-20"/>
    <s v="PP01"/>
    <s v="PAINT"/>
    <x v="9"/>
    <d v="2019-05-30T00:00:00"/>
    <d v="1899-12-30T15:29:52"/>
    <d v="2019-05-31T00:00:00"/>
    <d v="1899-12-30T06:09:34"/>
    <n v="3.7970000000000002"/>
    <s v="H"/>
    <x v="234"/>
    <n v="450"/>
    <s v="MIN"/>
    <s v="CNF  PRT  REL  TECO"/>
  </r>
  <r>
    <n v="1530335"/>
    <x v="3"/>
    <s v="0"/>
    <s v="0110"/>
    <s v="PFC-99"/>
    <s v="PP01"/>
    <s v="PAINT INSPECTION"/>
    <x v="10"/>
    <d v="2019-06-09T00:00:00"/>
    <d v="1899-12-30T07:40:10"/>
    <d v="2019-06-09T00:00:00"/>
    <d v="1899-12-30T07:40:10"/>
    <n v="20"/>
    <s v="MIN"/>
    <x v="2"/>
    <n v="20"/>
    <s v="MIN"/>
    <s v="CNF  ORSP PRT  REL  TECO"/>
  </r>
  <r>
    <n v="1530335"/>
    <x v="3"/>
    <s v="0"/>
    <s v="0120"/>
    <s v="BFC-10"/>
    <s v="PP01"/>
    <s v="ASSEMBLY"/>
    <x v="11"/>
    <d v="2019-06-09T00:00:00"/>
    <d v="1899-12-30T14:10:53"/>
    <d v="2019-06-09T00:00:00"/>
    <d v="1899-12-30T16:14:53"/>
    <n v="1.04"/>
    <s v="H"/>
    <x v="235"/>
    <n v="100"/>
    <s v="MIN"/>
    <s v="CNF  PRT  REL  TECO"/>
  </r>
  <r>
    <n v="1530335"/>
    <x v="3"/>
    <s v="0"/>
    <s v="0130"/>
    <s v="BFC-90"/>
    <s v="PP01"/>
    <s v="ASSY IN PROCESS INSPECTION"/>
    <x v="12"/>
    <d v="2019-06-19T00:00:00"/>
    <d v="1899-12-30T12:09:27"/>
    <d v="2019-06-19T00:00:00"/>
    <d v="1899-12-30T12:09:27"/>
    <n v="20"/>
    <s v="MIN"/>
    <x v="2"/>
    <n v="20"/>
    <s v="MIN"/>
    <s v="CNF  ORSP PRT  REL  TECO"/>
  </r>
  <r>
    <n v="1530335"/>
    <x v="3"/>
    <s v="0"/>
    <s v="0140"/>
    <s v="BFC-90"/>
    <s v="PP01"/>
    <s v="ASSY IN PROCESS INSPECTION"/>
    <x v="13"/>
    <d v="2019-06-19T00:00:00"/>
    <d v="1899-12-30T17:37:27"/>
    <d v="2019-06-19T00:00:00"/>
    <d v="1899-12-30T17:37:27"/>
    <n v="30"/>
    <s v="MIN"/>
    <x v="9"/>
    <n v="30"/>
    <s v="MIN"/>
    <s v="CNF  ORSP PRT  REL  TECO"/>
  </r>
  <r>
    <n v="1530335"/>
    <x v="3"/>
    <s v="0"/>
    <s v="0150"/>
    <s v="BFC-99"/>
    <s v="PP01"/>
    <s v="FINAL INSPECTION"/>
    <x v="14"/>
    <d v="2019-06-20T00:00:00"/>
    <d v="1899-12-30T10:04:17"/>
    <d v="2019-06-20T00:00:00"/>
    <d v="1899-12-30T10:04:17"/>
    <n v="30"/>
    <s v="MIN"/>
    <x v="9"/>
    <n v="30"/>
    <s v="MIN"/>
    <s v="CNF  ORSP PRT  REL  TECO"/>
  </r>
  <r>
    <n v="1530335"/>
    <x v="3"/>
    <s v="0"/>
    <s v="0160"/>
    <s v="BFC-99"/>
    <s v="PP03"/>
    <s v="FINAL INSPECTION"/>
    <x v="15"/>
    <d v="2019-06-20T00:00:00"/>
    <d v="1899-12-30T15:02:14"/>
    <d v="2019-06-20T00:00:00"/>
    <d v="1899-12-30T15:02:14"/>
    <n v="45"/>
    <s v="MIN"/>
    <x v="10"/>
    <n v="45"/>
    <s v="MIN"/>
    <s v="CNF  ORSP PRT  REL  TECO"/>
  </r>
  <r>
    <n v="1530335"/>
    <x v="3"/>
    <s v="1"/>
    <s v="0010"/>
    <s v="BFC-10"/>
    <s v="PP95"/>
    <s v="ASSEMBLY"/>
    <x v="16"/>
    <d v="2019-06-09T00:00:00"/>
    <d v="1899-12-30T09:35:58"/>
    <d v="2019-06-17T00:00:00"/>
    <d v="1899-12-30T08:59:26"/>
    <n v="59.978999999999999"/>
    <s v="H"/>
    <x v="236"/>
    <n v="1"/>
    <s v="MIN"/>
    <s v="CNF  PRT  REL  TECO"/>
  </r>
  <r>
    <n v="1530335"/>
    <x v="3"/>
    <s v="2"/>
    <s v="0100"/>
    <s v="PFC-20"/>
    <s v="PP95"/>
    <s v="PAINT"/>
    <x v="17"/>
    <d v="2019-05-30T00:00:00"/>
    <d v="1899-12-30T22:51:12"/>
    <d v="2019-05-31T00:00:00"/>
    <d v="1899-12-30T06:10:55"/>
    <n v="2.4430000000000001"/>
    <s v="H"/>
    <x v="237"/>
    <n v="5"/>
    <s v="MIN"/>
    <s v="CNF  PRT  REL  TECO"/>
  </r>
  <r>
    <n v="1530336"/>
    <x v="3"/>
    <s v="0"/>
    <s v="0010"/>
    <s v="PFC-20"/>
    <s v="PP01"/>
    <s v="PAINT"/>
    <x v="0"/>
    <d v="2019-05-21T00:00:00"/>
    <d v="1899-12-30T15:38:30"/>
    <d v="2019-05-21T00:00:00"/>
    <d v="1899-12-30T21:58:08"/>
    <n v="2.5179999999999998"/>
    <s v="H"/>
    <x v="238"/>
    <n v="40"/>
    <s v="MIN"/>
    <s v="CNF  PRT  REL  TECO"/>
  </r>
  <r>
    <n v="1530336"/>
    <x v="3"/>
    <s v="0"/>
    <s v="0020"/>
    <s v="BFC-10"/>
    <s v="PP01"/>
    <s v="ASSEMBLY"/>
    <x v="1"/>
    <d v="2019-05-22T00:00:00"/>
    <d v="1899-12-30T12:33:26"/>
    <d v="2019-05-22T00:00:00"/>
    <d v="1899-12-30T12:37:33"/>
    <n v="1.0329999999999999"/>
    <s v="MIN"/>
    <x v="239"/>
    <n v="15"/>
    <s v="MIN"/>
    <s v="CNF  PRT  REL  TECO"/>
  </r>
  <r>
    <n v="1530336"/>
    <x v="3"/>
    <s v="0"/>
    <s v="0030"/>
    <s v="BFC-90"/>
    <s v="PP01"/>
    <s v="ASSY IN PROCESS INSPECTION"/>
    <x v="2"/>
    <d v="2019-05-22T00:00:00"/>
    <d v="1899-12-30T12:47:26"/>
    <d v="2019-05-22T00:00:00"/>
    <d v="1899-12-30T12:47:26"/>
    <n v="20"/>
    <s v="MIN"/>
    <x v="2"/>
    <n v="20"/>
    <s v="MIN"/>
    <s v="CNF  ORSP PRT  REL  TECO"/>
  </r>
  <r>
    <n v="1530336"/>
    <x v="3"/>
    <s v="0"/>
    <s v="0040"/>
    <s v="BFC-10"/>
    <s v="PP01"/>
    <s v="ASSEMBLY"/>
    <x v="3"/>
    <d v="2019-05-22T00:00:00"/>
    <d v="1899-12-30T12:56:53"/>
    <d v="2019-05-22T00:00:00"/>
    <d v="1899-12-30T15:24:18"/>
    <n v="2.4569999999999999"/>
    <s v="H"/>
    <x v="240"/>
    <n v="350"/>
    <s v="MIN"/>
    <s v="CNF  PRT  REL  TECO"/>
  </r>
  <r>
    <n v="1530336"/>
    <x v="3"/>
    <s v="0"/>
    <s v="0050"/>
    <s v="BFC-10"/>
    <s v="PP01"/>
    <s v="ASSEMBLY"/>
    <x v="4"/>
    <d v="2019-05-23T00:00:00"/>
    <d v="1899-12-30T07:37:44"/>
    <d v="2019-06-09T00:00:00"/>
    <d v="1899-12-30T17:55:50"/>
    <n v="33.256999999999998"/>
    <s v="H"/>
    <x v="241"/>
    <n v="1020"/>
    <s v="MIN"/>
    <s v="CNF  PRT  REL  TECO"/>
  </r>
  <r>
    <n v="1530336"/>
    <x v="3"/>
    <s v="0"/>
    <s v="0060"/>
    <s v="BFC-10"/>
    <s v="PP01"/>
    <s v="ASSEMBLY"/>
    <x v="5"/>
    <d v="2019-06-10T00:00:00"/>
    <d v="1899-12-30T07:42:03"/>
    <d v="2019-06-10T00:00:00"/>
    <d v="1899-12-30T12:21:29"/>
    <n v="4.657"/>
    <s v="H"/>
    <x v="242"/>
    <n v="50"/>
    <s v="MIN"/>
    <s v="CNF  PRT  REL  TECO"/>
  </r>
  <r>
    <n v="1530336"/>
    <x v="3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0336"/>
    <x v="3"/>
    <s v="0"/>
    <s v="0080"/>
    <s v="BFC-90"/>
    <s v="PP01"/>
    <s v="ASSY IN PROCESS INSPECTION"/>
    <x v="7"/>
    <d v="2019-06-10T00:00:00"/>
    <d v="1899-12-30T12:26:20"/>
    <d v="2019-06-10T00:00:00"/>
    <d v="1899-12-30T12:26:20"/>
    <n v="20"/>
    <s v="MIN"/>
    <x v="2"/>
    <n v="20"/>
    <s v="MIN"/>
    <s v="CNF  ORSP PRT  REL  TECO"/>
  </r>
  <r>
    <n v="1530336"/>
    <x v="3"/>
    <s v="0"/>
    <s v="0090"/>
    <s v="BFC-90"/>
    <s v="PP01"/>
    <s v="ASSY IN PROCESS INSPECTION"/>
    <x v="8"/>
    <d v="2019-06-10T00:00:00"/>
    <d v="1899-12-30T12:26:31"/>
    <d v="2019-06-10T00:00:00"/>
    <d v="1899-12-30T12:26:31"/>
    <n v="20"/>
    <s v="MIN"/>
    <x v="2"/>
    <n v="20"/>
    <s v="MIN"/>
    <s v="CNF  ORSP PRT  REL  TECO"/>
  </r>
  <r>
    <n v="1530336"/>
    <x v="3"/>
    <s v="0"/>
    <s v="0100"/>
    <s v="PFC-20"/>
    <s v="PP01"/>
    <s v="PAINT"/>
    <x v="9"/>
    <d v="2019-06-10T00:00:00"/>
    <d v="1899-12-30T13:56:24"/>
    <d v="2019-06-11T00:00:00"/>
    <d v="1899-12-30T06:31:51"/>
    <n v="268.38600000000002"/>
    <s v="MIN"/>
    <x v="243"/>
    <n v="450"/>
    <s v="MIN"/>
    <s v="CNF  PRT  REL  TECO"/>
  </r>
  <r>
    <n v="1530336"/>
    <x v="3"/>
    <s v="0"/>
    <s v="0110"/>
    <s v="PFC-99"/>
    <s v="PP01"/>
    <s v="PAINT INSPECTION"/>
    <x v="10"/>
    <d v="2019-06-18T00:00:00"/>
    <d v="1899-12-30T08:54:34"/>
    <d v="2019-06-18T00:00:00"/>
    <d v="1899-12-30T08:54:34"/>
    <n v="20"/>
    <s v="MIN"/>
    <x v="2"/>
    <n v="20"/>
    <s v="MIN"/>
    <s v="CNF  ORSP PRT  REL  TECO"/>
  </r>
  <r>
    <n v="1530336"/>
    <x v="3"/>
    <s v="0"/>
    <s v="0120"/>
    <s v="BFC-10"/>
    <s v="PP01"/>
    <s v="ASSEMBLY"/>
    <x v="11"/>
    <d v="2019-06-19T00:00:00"/>
    <d v="1899-12-30T12:28:43"/>
    <d v="2019-06-19T00:00:00"/>
    <d v="1899-12-30T13:09:39"/>
    <n v="13.65"/>
    <s v="MIN"/>
    <x v="244"/>
    <n v="100"/>
    <s v="MIN"/>
    <s v="CNF  PRT  REL  TECO"/>
  </r>
  <r>
    <n v="1530336"/>
    <x v="3"/>
    <s v="0"/>
    <s v="0130"/>
    <s v="BFC-90"/>
    <s v="PP01"/>
    <s v="ASSY IN PROCESS INSPECTION"/>
    <x v="12"/>
    <d v="2019-06-19T00:00:00"/>
    <d v="1899-12-30T17:36:51"/>
    <d v="2019-06-19T00:00:00"/>
    <d v="1899-12-30T17:36:51"/>
    <n v="20"/>
    <s v="MIN"/>
    <x v="2"/>
    <n v="20"/>
    <s v="MIN"/>
    <s v="CNF  ORSP PRT  REL  TECO"/>
  </r>
  <r>
    <n v="1530336"/>
    <x v="3"/>
    <s v="0"/>
    <s v="0140"/>
    <s v="BFC-90"/>
    <s v="PP01"/>
    <s v="ASSY IN PROCESS INSPECTION"/>
    <x v="13"/>
    <d v="2019-06-19T00:00:00"/>
    <d v="1899-12-30T17:36:58"/>
    <d v="2019-06-19T00:00:00"/>
    <d v="1899-12-30T17:36:58"/>
    <n v="30"/>
    <s v="MIN"/>
    <x v="9"/>
    <n v="30"/>
    <s v="MIN"/>
    <s v="CNF  ORSP PRT  REL  TECO"/>
  </r>
  <r>
    <n v="1530336"/>
    <x v="3"/>
    <s v="0"/>
    <s v="0150"/>
    <s v="BFC-99"/>
    <s v="PP01"/>
    <s v="FINAL INSPECTION"/>
    <x v="14"/>
    <d v="2019-06-20T00:00:00"/>
    <d v="1899-12-30T11:40:51"/>
    <d v="2019-06-20T00:00:00"/>
    <d v="1899-12-30T11:40:51"/>
    <n v="30"/>
    <s v="MIN"/>
    <x v="9"/>
    <n v="30"/>
    <s v="MIN"/>
    <s v="CNF  ORSP PRT  REL  TECO"/>
  </r>
  <r>
    <n v="1530336"/>
    <x v="3"/>
    <s v="0"/>
    <s v="0160"/>
    <s v="BFC-99"/>
    <s v="PP03"/>
    <s v="FINAL INSPECTION"/>
    <x v="15"/>
    <d v="2019-06-20T00:00:00"/>
    <d v="1899-12-30T15:02:31"/>
    <d v="2019-06-20T00:00:00"/>
    <d v="1899-12-30T15:02:31"/>
    <n v="45"/>
    <s v="MIN"/>
    <x v="10"/>
    <n v="45"/>
    <s v="MIN"/>
    <s v="CNF  ORSP PRT  REL  TECO"/>
  </r>
  <r>
    <n v="1530336"/>
    <x v="3"/>
    <s v="1"/>
    <s v="0010"/>
    <s v="BFC-10"/>
    <s v="PP95"/>
    <s v="ASSEMBLY"/>
    <x v="16"/>
    <d v="2019-06-12T00:00:00"/>
    <d v="1899-12-30T08:24:09"/>
    <d v="2019-06-12T00:00:00"/>
    <d v="1899-12-30T09:50:48"/>
    <n v="1.444"/>
    <s v="H"/>
    <x v="245"/>
    <n v="1"/>
    <s v="MIN"/>
    <s v="CNF  PRT  REL  TECO"/>
  </r>
  <r>
    <n v="1530336"/>
    <x v="3"/>
    <s v="2"/>
    <s v="0100"/>
    <s v="PFC-20"/>
    <s v="PP95"/>
    <s v="PAINT"/>
    <x v="17"/>
    <d v="2019-06-10T00:00:00"/>
    <d v="1899-12-30T15:27:46"/>
    <d v="2019-06-10T00:00:00"/>
    <d v="1899-12-30T19:35:27"/>
    <n v="1.3759999999999999"/>
    <s v="H"/>
    <x v="246"/>
    <n v="5"/>
    <s v="MIN"/>
    <s v="CNF  PRT  REL  TECO"/>
  </r>
  <r>
    <n v="1530338"/>
    <x v="3"/>
    <s v="0"/>
    <s v="0010"/>
    <s v="PFC-20"/>
    <s v="PP01"/>
    <s v="PAINT"/>
    <x v="0"/>
    <d v="2019-05-21T00:00:00"/>
    <d v="1899-12-30T15:38:30"/>
    <d v="2019-05-21T00:00:00"/>
    <d v="1899-12-30T21:58:08"/>
    <n v="2.5179999999999998"/>
    <s v="H"/>
    <x v="238"/>
    <n v="40"/>
    <s v="MIN"/>
    <s v="CNF  PRT  REL  TECO"/>
  </r>
  <r>
    <n v="1530338"/>
    <x v="3"/>
    <s v="0"/>
    <s v="0020"/>
    <s v="BFC-10"/>
    <s v="PP01"/>
    <s v="ASSEMBLY"/>
    <x v="1"/>
    <d v="2019-05-22T00:00:00"/>
    <d v="1899-12-30T12:33:26"/>
    <d v="2019-05-22T00:00:00"/>
    <d v="1899-12-30T12:37:33"/>
    <n v="1.0329999999999999"/>
    <s v="MIN"/>
    <x v="239"/>
    <n v="15"/>
    <s v="MIN"/>
    <s v="CNF  PRT  REL  TECO"/>
  </r>
  <r>
    <n v="1530338"/>
    <x v="3"/>
    <s v="0"/>
    <s v="0030"/>
    <s v="BFC-90"/>
    <s v="PP01"/>
    <s v="ASSY IN PROCESS INSPECTION"/>
    <x v="2"/>
    <d v="2019-05-22T00:00:00"/>
    <d v="1899-12-30T12:45:38"/>
    <d v="2019-05-22T00:00:00"/>
    <d v="1899-12-30T12:45:38"/>
    <n v="20"/>
    <s v="MIN"/>
    <x v="2"/>
    <n v="20"/>
    <s v="MIN"/>
    <s v="CNF  ORSP PRT  REL  TECO"/>
  </r>
  <r>
    <n v="1530338"/>
    <x v="3"/>
    <s v="0"/>
    <s v="0040"/>
    <s v="BFC-10"/>
    <s v="PP01"/>
    <s v="ASSEMBLY"/>
    <x v="3"/>
    <d v="2019-05-23T00:00:00"/>
    <d v="1899-12-30T09:18:01"/>
    <d v="2019-05-23T00:00:00"/>
    <d v="1899-12-30T15:17:33"/>
    <n v="5.992"/>
    <s v="H"/>
    <x v="247"/>
    <n v="350"/>
    <s v="MIN"/>
    <s v="CNF  PRT  REL  TECO"/>
  </r>
  <r>
    <n v="1530338"/>
    <x v="3"/>
    <s v="0"/>
    <s v="0050"/>
    <s v="BFC-10"/>
    <s v="PP01"/>
    <s v="ASSEMBLY"/>
    <x v="4"/>
    <d v="2019-05-26T00:00:00"/>
    <d v="1899-12-30T07:39:30"/>
    <d v="2019-05-30T00:00:00"/>
    <d v="1899-12-30T10:47:35"/>
    <n v="33.244"/>
    <s v="H"/>
    <x v="248"/>
    <n v="1020"/>
    <s v="MIN"/>
    <s v="CNF  PRT  REL  TECO"/>
  </r>
  <r>
    <n v="1530338"/>
    <x v="3"/>
    <s v="0"/>
    <s v="0060"/>
    <s v="BFC-10"/>
    <s v="PP01"/>
    <s v="ASSEMBLY"/>
    <x v="5"/>
    <d v="2019-05-30T00:00:00"/>
    <d v="1899-12-30T10:48:46"/>
    <d v="2019-05-30T00:00:00"/>
    <d v="1899-12-30T11:24:18"/>
    <n v="35.533000000000001"/>
    <s v="MIN"/>
    <x v="249"/>
    <n v="50"/>
    <s v="MIN"/>
    <s v="CNF  PRT  REL  TECO"/>
  </r>
  <r>
    <n v="1530338"/>
    <x v="3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0338"/>
    <x v="3"/>
    <s v="0"/>
    <s v="0080"/>
    <s v="BFC-90"/>
    <s v="PP01"/>
    <s v="ASSY IN PROCESS INSPECTION"/>
    <x v="7"/>
    <d v="2019-05-30T00:00:00"/>
    <d v="1899-12-30T12:36:52"/>
    <d v="2019-05-30T00:00:00"/>
    <d v="1899-12-30T12:36:52"/>
    <n v="20"/>
    <s v="MIN"/>
    <x v="2"/>
    <n v="20"/>
    <s v="MIN"/>
    <s v="CNF  ORSP PRT  REL  TECO"/>
  </r>
  <r>
    <n v="1530338"/>
    <x v="3"/>
    <s v="0"/>
    <s v="0090"/>
    <s v="BFC-90"/>
    <s v="PP01"/>
    <s v="ASSY IN PROCESS INSPECTION"/>
    <x v="8"/>
    <d v="2019-05-30T00:00:00"/>
    <d v="1899-12-30T12:37:08"/>
    <d v="2019-05-30T00:00:00"/>
    <d v="1899-12-30T12:37:08"/>
    <n v="20"/>
    <s v="MIN"/>
    <x v="2"/>
    <n v="20"/>
    <s v="MIN"/>
    <s v="CNF  ORSP PRT  REL  TECO"/>
  </r>
  <r>
    <n v="1530338"/>
    <x v="3"/>
    <s v="0"/>
    <s v="0100"/>
    <s v="PFC-20"/>
    <s v="PP01"/>
    <s v="PAINT"/>
    <x v="9"/>
    <d v="2019-05-30T00:00:00"/>
    <d v="1899-12-30T15:20:00"/>
    <d v="2019-06-09T00:00:00"/>
    <d v="1899-12-30T14:29:45"/>
    <n v="20.474"/>
    <s v="H"/>
    <x v="250"/>
    <n v="450"/>
    <s v="MIN"/>
    <s v="CNF  PRT  REL  TECO"/>
  </r>
  <r>
    <n v="1530338"/>
    <x v="3"/>
    <s v="0"/>
    <s v="0110"/>
    <s v="PFC-99"/>
    <s v="PP01"/>
    <s v="PAINT INSPECTION"/>
    <x v="10"/>
    <d v="2019-06-10T00:00:00"/>
    <d v="1899-12-30T08:07:36"/>
    <d v="2019-06-10T00:00:00"/>
    <d v="1899-12-30T08:07:36"/>
    <n v="20"/>
    <s v="MIN"/>
    <x v="2"/>
    <n v="20"/>
    <s v="MIN"/>
    <s v="CNF  ORSP PRT  REL  TECO"/>
  </r>
  <r>
    <n v="1530338"/>
    <x v="3"/>
    <s v="0"/>
    <s v="0120"/>
    <s v="BFC-10"/>
    <s v="PP01"/>
    <s v="ASSEMBLY"/>
    <x v="11"/>
    <d v="2019-06-11T00:00:00"/>
    <d v="1899-12-30T10:07:41"/>
    <d v="2019-06-11T00:00:00"/>
    <d v="1899-12-30T16:18:12"/>
    <n v="46.216999999999999"/>
    <s v="MIN"/>
    <x v="251"/>
    <n v="100"/>
    <s v="MIN"/>
    <s v="CNF  PRT  REL  TECO"/>
  </r>
  <r>
    <n v="1530338"/>
    <x v="3"/>
    <s v="0"/>
    <s v="0130"/>
    <s v="BFC-90"/>
    <s v="PP01"/>
    <s v="ASSY IN PROCESS INSPECTION"/>
    <x v="12"/>
    <d v="2019-06-19T00:00:00"/>
    <d v="1899-12-30T17:35:41"/>
    <d v="2019-06-19T00:00:00"/>
    <d v="1899-12-30T17:35:41"/>
    <n v="20"/>
    <s v="MIN"/>
    <x v="2"/>
    <n v="20"/>
    <s v="MIN"/>
    <s v="CNF  ORSP PRT  REL  TECO"/>
  </r>
  <r>
    <n v="1530338"/>
    <x v="3"/>
    <s v="0"/>
    <s v="0140"/>
    <s v="BFC-90"/>
    <s v="PP01"/>
    <s v="ASSY IN PROCESS INSPECTION"/>
    <x v="13"/>
    <d v="2019-06-19T00:00:00"/>
    <d v="1899-12-30T17:35:49"/>
    <d v="2019-06-19T00:00:00"/>
    <d v="1899-12-30T17:35:49"/>
    <n v="30"/>
    <s v="MIN"/>
    <x v="9"/>
    <n v="30"/>
    <s v="MIN"/>
    <s v="CNF  ORSP PRT  REL  TECO"/>
  </r>
  <r>
    <n v="1530338"/>
    <x v="3"/>
    <s v="0"/>
    <s v="0150"/>
    <s v="BFC-99"/>
    <s v="PP01"/>
    <s v="FINAL INSPECTION"/>
    <x v="14"/>
    <d v="2019-06-19T00:00:00"/>
    <d v="1899-12-30T17:36:06"/>
    <d v="2019-06-19T00:00:00"/>
    <d v="1899-12-30T17:36:06"/>
    <n v="30"/>
    <s v="MIN"/>
    <x v="9"/>
    <n v="30"/>
    <s v="MIN"/>
    <s v="CNF  ORSP PRT  REL  TECO"/>
  </r>
  <r>
    <n v="1530338"/>
    <x v="3"/>
    <s v="0"/>
    <s v="0160"/>
    <s v="BFC-99"/>
    <s v="PP03"/>
    <s v="FINAL INSPECTION"/>
    <x v="15"/>
    <d v="2019-06-20T00:00:00"/>
    <d v="1899-12-30T15:02:45"/>
    <d v="2019-06-20T00:00:00"/>
    <d v="1899-12-30T15:02:45"/>
    <n v="45"/>
    <s v="MIN"/>
    <x v="10"/>
    <n v="45"/>
    <s v="MIN"/>
    <s v="CNF  ORSP PRT  REL  TECO"/>
  </r>
  <r>
    <n v="1530338"/>
    <x v="3"/>
    <s v="1"/>
    <s v="0010"/>
    <s v="BFC-10"/>
    <s v="PP95"/>
    <s v="ASSEMBLY"/>
    <x v="16"/>
    <d v="2019-06-11T00:00:00"/>
    <d v="1899-12-30T08:42:20"/>
    <d v="2019-06-11T00:00:00"/>
    <d v="1899-12-30T15:59:19"/>
    <n v="7.2830000000000004"/>
    <s v="H"/>
    <x v="252"/>
    <n v="1"/>
    <s v="MIN"/>
    <s v="CNF  PRT  REL  TECO"/>
  </r>
  <r>
    <n v="1530338"/>
    <x v="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0339"/>
    <x v="4"/>
    <s v="0"/>
    <s v="0010"/>
    <s v="PFC-20"/>
    <s v="PP01"/>
    <s v="PAINT"/>
    <x v="0"/>
    <d v="2019-05-26T00:00:00"/>
    <d v="1899-12-30T15:20:43"/>
    <d v="2019-05-27T00:00:00"/>
    <d v="1899-12-30T09:22:15"/>
    <n v="3.5270000000000001"/>
    <s v="H"/>
    <x v="253"/>
    <n v="40"/>
    <s v="MIN"/>
    <s v="CNF  PRT  REL  TECO"/>
  </r>
  <r>
    <n v="1530339"/>
    <x v="4"/>
    <s v="0"/>
    <s v="0020"/>
    <s v="BFC-10"/>
    <s v="PP01"/>
    <s v="ASSEMBLY"/>
    <x v="1"/>
    <d v="2019-05-27T00:00:00"/>
    <d v="1899-12-30T09:25:01"/>
    <d v="2019-05-27T00:00:00"/>
    <d v="1899-12-30T09:31:17"/>
    <n v="6.2670000000000003"/>
    <s v="MIN"/>
    <x v="254"/>
    <n v="15"/>
    <s v="MIN"/>
    <s v="CNF  PRT  REL  TECO"/>
  </r>
  <r>
    <n v="1530339"/>
    <x v="4"/>
    <s v="0"/>
    <s v="0030"/>
    <s v="BFC-90"/>
    <s v="PP01"/>
    <s v="ASSY IN PROCESS INSPECTION"/>
    <x v="2"/>
    <d v="2019-05-27T00:00:00"/>
    <d v="1899-12-30T09:48:43"/>
    <d v="2019-05-27T00:00:00"/>
    <d v="1899-12-30T09:48:43"/>
    <n v="20"/>
    <s v="MIN"/>
    <x v="2"/>
    <n v="20"/>
    <s v="MIN"/>
    <s v="CNF  ORSP PRT  REL  TECO"/>
  </r>
  <r>
    <n v="1530339"/>
    <x v="4"/>
    <s v="0"/>
    <s v="0040"/>
    <s v="BFC-10"/>
    <s v="PP01"/>
    <s v="ASSEMBLY"/>
    <x v="3"/>
    <d v="2019-05-27T00:00:00"/>
    <d v="1899-12-30T10:14:13"/>
    <d v="2019-05-27T00:00:00"/>
    <d v="1899-12-30T15:16:43"/>
    <n v="5.0419999999999998"/>
    <s v="H"/>
    <x v="255"/>
    <n v="350"/>
    <s v="MIN"/>
    <s v="CNF  PRT  REL  TECO"/>
  </r>
  <r>
    <n v="1530339"/>
    <x v="4"/>
    <s v="0"/>
    <s v="0050"/>
    <s v="BFC-10"/>
    <s v="PP01"/>
    <s v="ASSEMBLY"/>
    <x v="4"/>
    <d v="2019-05-28T00:00:00"/>
    <d v="1899-12-30T12:59:30"/>
    <d v="2019-05-30T00:00:00"/>
    <d v="1899-12-30T15:21:54"/>
    <n v="17.483000000000001"/>
    <s v="H"/>
    <x v="256"/>
    <n v="1020"/>
    <s v="MIN"/>
    <s v="CNF  PRT  REL  TECO"/>
  </r>
  <r>
    <n v="1530339"/>
    <x v="4"/>
    <s v="0"/>
    <s v="0060"/>
    <s v="BFC-10"/>
    <s v="PP01"/>
    <s v="ASSEMBLY"/>
    <x v="5"/>
    <d v="2019-06-09T00:00:00"/>
    <d v="1899-12-30T07:33:30"/>
    <d v="2019-06-10T00:00:00"/>
    <d v="1899-12-30T17:58:54"/>
    <n v="19.620999999999999"/>
    <s v="H"/>
    <x v="257"/>
    <n v="50"/>
    <s v="MIN"/>
    <s v="CNF  PRT  REL  TECO"/>
  </r>
  <r>
    <n v="1530339"/>
    <x v="4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0339"/>
    <x v="4"/>
    <s v="0"/>
    <s v="0080"/>
    <s v="BFC-90"/>
    <s v="PP01"/>
    <s v="ASSY IN PROCESS INSPECTION"/>
    <x v="7"/>
    <d v="2019-06-11T00:00:00"/>
    <d v="1899-12-30T08:30:19"/>
    <d v="2019-06-11T00:00:00"/>
    <d v="1899-12-30T08:30:19"/>
    <n v="20"/>
    <s v="MIN"/>
    <x v="2"/>
    <n v="20"/>
    <s v="MIN"/>
    <s v="CNF  ORSP PRT  REL  TECO"/>
  </r>
  <r>
    <n v="1530339"/>
    <x v="4"/>
    <s v="0"/>
    <s v="0090"/>
    <s v="BFC-90"/>
    <s v="PP01"/>
    <s v="ASSY IN PROCESS INSPECTION"/>
    <x v="8"/>
    <d v="2019-06-11T00:00:00"/>
    <d v="1899-12-30T09:13:07"/>
    <d v="2019-06-11T00:00:00"/>
    <d v="1899-12-30T09:13:07"/>
    <n v="20"/>
    <s v="MIN"/>
    <x v="2"/>
    <n v="20"/>
    <s v="MIN"/>
    <s v="CNF  ORSP PRT  REL  TECO"/>
  </r>
  <r>
    <n v="1530339"/>
    <x v="4"/>
    <s v="0"/>
    <s v="0100"/>
    <s v="PFC-20"/>
    <s v="PP01"/>
    <s v="PAINT"/>
    <x v="9"/>
    <d v="2019-06-11T00:00:00"/>
    <d v="1899-12-30T14:29:43"/>
    <d v="2019-06-12T00:00:00"/>
    <d v="1899-12-30T15:00:03"/>
    <n v="344.10700000000003"/>
    <s v="MIN"/>
    <x v="258"/>
    <n v="450"/>
    <s v="MIN"/>
    <s v="CNF  PRT  REL  TECO"/>
  </r>
  <r>
    <n v="1530339"/>
    <x v="4"/>
    <s v="0"/>
    <s v="0110"/>
    <s v="PFC-99"/>
    <s v="PP01"/>
    <s v="PAINT INSPECTION"/>
    <x v="10"/>
    <d v="2019-06-24T00:00:00"/>
    <d v="1899-12-30T12:58:30"/>
    <d v="2019-06-24T00:00:00"/>
    <d v="1899-12-30T12:58:30"/>
    <n v="20"/>
    <s v="MIN"/>
    <x v="2"/>
    <n v="20"/>
    <s v="MIN"/>
    <s v="CNF  ORSP PRT  REL  TECO"/>
  </r>
  <r>
    <n v="1530339"/>
    <x v="4"/>
    <s v="0"/>
    <s v="0120"/>
    <s v="BFC-10"/>
    <s v="PP01"/>
    <s v="ASSEMBLY"/>
    <x v="11"/>
    <d v="2019-06-24T00:00:00"/>
    <d v="1899-12-30T13:02:02"/>
    <d v="2019-06-24T00:00:00"/>
    <d v="1899-12-30T13:14:16"/>
    <n v="3.9670000000000001"/>
    <s v="MIN"/>
    <x v="259"/>
    <n v="100"/>
    <s v="MIN"/>
    <s v="CNF  PRT  REL  TECO"/>
  </r>
  <r>
    <n v="1530339"/>
    <x v="4"/>
    <s v="0"/>
    <s v="0130"/>
    <s v="BFC-90"/>
    <s v="PP01"/>
    <s v="ASSY IN PROCESS INSPECTION"/>
    <x v="12"/>
    <d v="2019-06-25T00:00:00"/>
    <d v="1899-12-30T10:04:03"/>
    <d v="2019-06-25T00:00:00"/>
    <d v="1899-12-30T10:04:03"/>
    <n v="20"/>
    <s v="MIN"/>
    <x v="2"/>
    <n v="20"/>
    <s v="MIN"/>
    <s v="CNF  ORSP PRT  REL  TECO"/>
  </r>
  <r>
    <n v="1530339"/>
    <x v="4"/>
    <s v="0"/>
    <s v="0140"/>
    <s v="BFC-90"/>
    <s v="PP01"/>
    <s v="ASSY IN PROCESS INSPECTION"/>
    <x v="13"/>
    <d v="2019-06-25T00:00:00"/>
    <d v="1899-12-30T14:47:12"/>
    <d v="2019-06-25T00:00:00"/>
    <d v="1899-12-30T14:47:12"/>
    <n v="30"/>
    <s v="MIN"/>
    <x v="9"/>
    <n v="30"/>
    <s v="MIN"/>
    <s v="CNF  ORSP PRT  REL  TECO"/>
  </r>
  <r>
    <n v="1530339"/>
    <x v="4"/>
    <s v="0"/>
    <s v="0150"/>
    <s v="BFC-99"/>
    <s v="PP01"/>
    <s v="FINAL INSPECTION"/>
    <x v="14"/>
    <d v="2019-06-25T00:00:00"/>
    <d v="1899-12-30T14:47:15"/>
    <d v="2019-06-25T00:00:00"/>
    <d v="1899-12-30T14:47:15"/>
    <n v="30"/>
    <s v="MIN"/>
    <x v="9"/>
    <n v="30"/>
    <s v="MIN"/>
    <s v="CNF  ORSP PRT  REL  TECO"/>
  </r>
  <r>
    <n v="1530339"/>
    <x v="4"/>
    <s v="0"/>
    <s v="0160"/>
    <s v="BFC-99"/>
    <s v="PP03"/>
    <s v="FINAL INSPECTION"/>
    <x v="15"/>
    <d v="2019-06-25T00:00:00"/>
    <d v="1899-12-30T17:46:37"/>
    <d v="2019-06-25T00:00:00"/>
    <d v="1899-12-30T17:46:37"/>
    <n v="45"/>
    <s v="MIN"/>
    <x v="10"/>
    <n v="45"/>
    <s v="MIN"/>
    <s v="CNF  ORSP PRT  REL  TECO"/>
  </r>
  <r>
    <n v="1530339"/>
    <x v="4"/>
    <s v="1"/>
    <s v="0010"/>
    <s v="BFC-10"/>
    <s v="PP95"/>
    <s v="ASSEMBLY"/>
    <x v="16"/>
    <d v="2019-06-16T00:00:00"/>
    <d v="1899-12-30T14:32:57"/>
    <d v="2019-06-16T00:00:00"/>
    <d v="1899-12-30T17:40:32"/>
    <n v="1.5629999999999999"/>
    <s v="H"/>
    <x v="260"/>
    <n v="1"/>
    <s v="MIN"/>
    <s v="CNF  PRT  REL  TECO"/>
  </r>
  <r>
    <n v="1530339"/>
    <x v="4"/>
    <s v="2"/>
    <s v="0100"/>
    <s v="PFC-20"/>
    <s v="PP95"/>
    <s v="PAINT"/>
    <x v="17"/>
    <d v="2019-06-11T00:00:00"/>
    <d v="1899-12-30T15:07:48"/>
    <d v="2019-06-11T00:00:00"/>
    <d v="1899-12-30T22:50:40"/>
    <n v="2.5710000000000002"/>
    <s v="H"/>
    <x v="261"/>
    <n v="5"/>
    <s v="MIN"/>
    <s v="CNF  PRT  REL  TECO"/>
  </r>
  <r>
    <n v="1530762"/>
    <x v="9"/>
    <s v="0"/>
    <s v="0010"/>
    <s v="PFC-20"/>
    <s v="PP01"/>
    <s v="PAINT"/>
    <x v="0"/>
    <d v="2019-05-15T00:00:00"/>
    <d v="1899-12-30T04:01:46"/>
    <d v="2019-05-15T00:00:00"/>
    <d v="1899-12-30T06:03:35"/>
    <n v="20.3"/>
    <s v="MIN"/>
    <x v="262"/>
    <n v="40"/>
    <s v="MIN"/>
    <s v="CNF  PRT  REL  TECO"/>
  </r>
  <r>
    <n v="1530762"/>
    <x v="9"/>
    <s v="0"/>
    <s v="0020"/>
    <s v="BFC-10"/>
    <s v="PP01"/>
    <s v="ASSEMBLY"/>
    <x v="1"/>
    <d v="2019-05-15T00:00:00"/>
    <d v="1899-12-30T12:23:07"/>
    <d v="2019-05-15T00:00:00"/>
    <d v="1899-12-30T12:42:45"/>
    <n v="19.632999999999999"/>
    <s v="MIN"/>
    <x v="263"/>
    <n v="15"/>
    <s v="MIN"/>
    <s v="CNF  PRT  REL  TECO"/>
  </r>
  <r>
    <n v="1530762"/>
    <x v="9"/>
    <s v="0"/>
    <s v="0030"/>
    <s v="BFC-90"/>
    <s v="PP01"/>
    <s v="ASSY IN PROCESS INSPECTION"/>
    <x v="2"/>
    <d v="2019-05-15T00:00:00"/>
    <d v="1899-12-30T13:15:47"/>
    <d v="2019-05-15T00:00:00"/>
    <d v="1899-12-30T13:15:47"/>
    <n v="20"/>
    <s v="MIN"/>
    <x v="2"/>
    <n v="20"/>
    <s v="MIN"/>
    <s v="CNF  ORSP PRT  REL  TECO"/>
  </r>
  <r>
    <n v="1530762"/>
    <x v="9"/>
    <s v="0"/>
    <s v="0040"/>
    <s v="BFC-10"/>
    <s v="PP01"/>
    <s v="ASSEMBLY"/>
    <x v="3"/>
    <d v="2019-05-15T00:00:00"/>
    <d v="1899-12-30T13:18:10"/>
    <d v="2019-05-15T00:00:00"/>
    <d v="1899-12-30T15:25:13"/>
    <n v="2.1179999999999999"/>
    <s v="H"/>
    <x v="264"/>
    <n v="350"/>
    <s v="MIN"/>
    <s v="CNF  PRT  REL  TECO"/>
  </r>
  <r>
    <n v="1530762"/>
    <x v="9"/>
    <s v="0"/>
    <s v="0050"/>
    <s v="BFC-10"/>
    <s v="PP01"/>
    <s v="ASSEMBLY"/>
    <x v="4"/>
    <d v="2019-05-16T00:00:00"/>
    <d v="1899-12-30T07:24:30"/>
    <d v="2019-05-22T00:00:00"/>
    <d v="1899-12-30T10:23:17"/>
    <n v="33.045000000000002"/>
    <s v="H"/>
    <x v="265"/>
    <n v="1020"/>
    <s v="MIN"/>
    <s v="CNF  PRT  REL  TECO"/>
  </r>
  <r>
    <n v="1530762"/>
    <x v="9"/>
    <s v="0"/>
    <s v="0060"/>
    <s v="BFC-10"/>
    <s v="PP01"/>
    <s v="ASSEMBLY"/>
    <x v="5"/>
    <d v="2019-05-22T00:00:00"/>
    <d v="1899-12-30T10:23:48"/>
    <d v="2019-05-22T00:00:00"/>
    <d v="1899-12-30T10:43:37"/>
    <n v="19.817"/>
    <s v="MIN"/>
    <x v="266"/>
    <n v="50"/>
    <s v="MIN"/>
    <s v="CNF  PRT  REL  TECO"/>
  </r>
  <r>
    <n v="1530762"/>
    <x v="9"/>
    <s v="0"/>
    <s v="0070"/>
    <s v="BFC-50"/>
    <s v="PP95"/>
    <s v="ASSEMBLY REPAIRS"/>
    <x v="6"/>
    <d v="2019-05-22T00:00:00"/>
    <d v="1899-12-30T10:43:58"/>
    <d v="2019-05-22T00:00:00"/>
    <d v="1899-12-30T14:17:40"/>
    <n v="3.5619999999999998"/>
    <s v="H"/>
    <x v="267"/>
    <n v="2150"/>
    <s v="MIN"/>
    <s v="CNF  PRT  REL  TECO"/>
  </r>
  <r>
    <n v="1530762"/>
    <x v="9"/>
    <s v="0"/>
    <s v="0080"/>
    <s v="BFC-90"/>
    <s v="PP01"/>
    <s v="ASSY IN PROCESS INSPECTION"/>
    <x v="7"/>
    <d v="2019-05-22T00:00:00"/>
    <d v="1899-12-30T13:22:48"/>
    <d v="2019-05-22T00:00:00"/>
    <d v="1899-12-30T13:22:48"/>
    <n v="20"/>
    <s v="MIN"/>
    <x v="2"/>
    <n v="20"/>
    <s v="MIN"/>
    <s v="CNF  ORSP PRT  REL  TECO"/>
  </r>
  <r>
    <n v="1530762"/>
    <x v="9"/>
    <s v="0"/>
    <s v="0090"/>
    <s v="BFC-90"/>
    <s v="PP01"/>
    <s v="ASSY IN PROCESS INSPECTION"/>
    <x v="8"/>
    <d v="2019-05-22T00:00:00"/>
    <d v="1899-12-30T13:23:05"/>
    <d v="2019-05-22T00:00:00"/>
    <d v="1899-12-30T13:23:05"/>
    <n v="20"/>
    <s v="MIN"/>
    <x v="2"/>
    <n v="20"/>
    <s v="MIN"/>
    <s v="CNF  ORSP PRT  REL  TECO"/>
  </r>
  <r>
    <n v="1530762"/>
    <x v="9"/>
    <s v="0"/>
    <s v="0100"/>
    <s v="PFC-20"/>
    <s v="PP01"/>
    <s v="PAINT"/>
    <x v="9"/>
    <d v="2019-05-22T00:00:00"/>
    <d v="1899-12-30T15:24:33"/>
    <d v="2019-05-24T00:00:00"/>
    <d v="1899-12-30T06:09:19"/>
    <n v="5.9829999999999997"/>
    <s v="H"/>
    <x v="268"/>
    <n v="450"/>
    <s v="MIN"/>
    <s v="CNF  PRT  REL  TECO"/>
  </r>
  <r>
    <n v="1530762"/>
    <x v="9"/>
    <s v="0"/>
    <s v="0110"/>
    <s v="PFC-99"/>
    <s v="PP01"/>
    <s v="PAINT INSPECTION"/>
    <x v="10"/>
    <d v="2019-05-27T00:00:00"/>
    <d v="1899-12-30T08:28:48"/>
    <d v="2019-05-27T00:00:00"/>
    <d v="1899-12-30T08:28:48"/>
    <n v="20"/>
    <s v="MIN"/>
    <x v="2"/>
    <n v="20"/>
    <s v="MIN"/>
    <s v="CNF  ORSP PRT  REL  TECO"/>
  </r>
  <r>
    <n v="1530762"/>
    <x v="9"/>
    <s v="0"/>
    <s v="0120"/>
    <s v="BFC-10"/>
    <s v="PP01"/>
    <s v="ASSEMBLY"/>
    <x v="11"/>
    <d v="2019-06-12T00:00:00"/>
    <d v="1899-12-30T09:20:25"/>
    <d v="2019-06-12T00:00:00"/>
    <d v="1899-12-30T17:00:21"/>
    <n v="7.6630000000000003"/>
    <s v="H"/>
    <x v="269"/>
    <n v="100"/>
    <s v="MIN"/>
    <s v="CNF  PRT  REL  TECO"/>
  </r>
  <r>
    <n v="1530762"/>
    <x v="9"/>
    <s v="0"/>
    <s v="0130"/>
    <s v="BFC-90"/>
    <s v="PP01"/>
    <s v="ASSY IN PROCESS INSPECTION"/>
    <x v="12"/>
    <d v="2019-06-17T00:00:00"/>
    <d v="1899-12-30T09:08:32"/>
    <d v="2019-06-17T00:00:00"/>
    <d v="1899-12-30T09:08:32"/>
    <n v="20"/>
    <s v="MIN"/>
    <x v="2"/>
    <n v="20"/>
    <s v="MIN"/>
    <s v="CNF  ORSP PRT  REL  TECO"/>
  </r>
  <r>
    <n v="1530762"/>
    <x v="9"/>
    <s v="0"/>
    <s v="0140"/>
    <s v="BFC-90"/>
    <s v="PP01"/>
    <s v="ASSY IN PROCESS INSPECTION"/>
    <x v="13"/>
    <d v="2019-06-17T00:00:00"/>
    <d v="1899-12-30T09:08:40"/>
    <d v="2019-06-17T00:00:00"/>
    <d v="1899-12-30T09:08:40"/>
    <n v="30"/>
    <s v="MIN"/>
    <x v="9"/>
    <n v="30"/>
    <s v="MIN"/>
    <s v="CNF  ORSP PRT  REL  TECO"/>
  </r>
  <r>
    <n v="1530762"/>
    <x v="9"/>
    <s v="0"/>
    <s v="0150"/>
    <s v="BFC-99"/>
    <s v="PP01"/>
    <s v="FINAL INSPECTION"/>
    <x v="14"/>
    <d v="2019-06-17T00:00:00"/>
    <d v="1899-12-30T17:21:49"/>
    <d v="2019-06-17T00:00:00"/>
    <d v="1899-12-30T17:21:49"/>
    <n v="30"/>
    <s v="MIN"/>
    <x v="9"/>
    <n v="30"/>
    <s v="MIN"/>
    <s v="CNF  ORSP PRT  REL  TECO"/>
  </r>
  <r>
    <n v="1530762"/>
    <x v="9"/>
    <s v="0"/>
    <s v="0160"/>
    <s v="BFC-99"/>
    <s v="PP03"/>
    <s v="FINAL INSPECTION"/>
    <x v="15"/>
    <d v="2019-06-19T00:00:00"/>
    <d v="1899-12-30T17:54:09"/>
    <d v="2019-06-19T00:00:00"/>
    <d v="1899-12-30T17:54:09"/>
    <n v="45"/>
    <s v="MIN"/>
    <x v="10"/>
    <n v="45"/>
    <s v="MIN"/>
    <s v="CNF  ORSP PRT  REL  TECO"/>
  </r>
  <r>
    <n v="1530762"/>
    <x v="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0762"/>
    <x v="9"/>
    <s v="2"/>
    <s v="0100"/>
    <s v="PFC-20"/>
    <s v="PP95"/>
    <s v="PAINT"/>
    <x v="17"/>
    <d v="2019-05-22T00:00:00"/>
    <d v="1899-12-30T23:04:48"/>
    <d v="2019-05-23T00:00:00"/>
    <d v="1899-12-30T06:22:18"/>
    <n v="1.823"/>
    <s v="H"/>
    <x v="228"/>
    <n v="5"/>
    <s v="MIN"/>
    <s v="CNF  PRT  REL  TECO"/>
  </r>
  <r>
    <n v="1530763"/>
    <x v="9"/>
    <s v="0"/>
    <s v="0010"/>
    <s v="PFC-20"/>
    <s v="PP01"/>
    <s v="PAINT"/>
    <x v="0"/>
    <d v="2019-05-15T00:00:00"/>
    <d v="1899-12-30T18:03:07"/>
    <d v="2019-05-16T00:00:00"/>
    <d v="1899-12-30T05:50:13"/>
    <n v="117.37"/>
    <s v="MIN"/>
    <x v="187"/>
    <n v="40"/>
    <s v="MIN"/>
    <s v="CNF  PRT  REL  TECO"/>
  </r>
  <r>
    <n v="1530763"/>
    <x v="9"/>
    <s v="0"/>
    <s v="0020"/>
    <s v="BFC-10"/>
    <s v="PP01"/>
    <s v="ASSEMBLY"/>
    <x v="1"/>
    <d v="2019-05-21T00:00:00"/>
    <d v="1899-12-30T07:56:12"/>
    <d v="2019-05-21T00:00:00"/>
    <d v="1899-12-30T08:00:09"/>
    <n v="3.95"/>
    <s v="MIN"/>
    <x v="270"/>
    <n v="15"/>
    <s v="MIN"/>
    <s v="CNF  PRT  REL  TECO"/>
  </r>
  <r>
    <n v="1530763"/>
    <x v="9"/>
    <s v="0"/>
    <s v="0030"/>
    <s v="BFC-90"/>
    <s v="PP01"/>
    <s v="ASSY IN PROCESS INSPECTION"/>
    <x v="2"/>
    <d v="2019-05-21T00:00:00"/>
    <d v="1899-12-30T08:07:22"/>
    <d v="2019-05-21T00:00:00"/>
    <d v="1899-12-30T08:07:22"/>
    <n v="20"/>
    <s v="MIN"/>
    <x v="2"/>
    <n v="20"/>
    <s v="MIN"/>
    <s v="CNF  ORSP PRT  REL  TECO"/>
  </r>
  <r>
    <n v="1530763"/>
    <x v="9"/>
    <s v="0"/>
    <s v="0040"/>
    <s v="BFC-10"/>
    <s v="PP01"/>
    <s v="ASSEMBLY"/>
    <x v="3"/>
    <d v="2019-05-21T00:00:00"/>
    <d v="1899-12-30T09:31:58"/>
    <d v="2019-05-21T00:00:00"/>
    <d v="1899-12-30T12:04:22"/>
    <n v="2.54"/>
    <s v="H"/>
    <x v="271"/>
    <n v="350"/>
    <s v="MIN"/>
    <s v="CNF  PRT  REL  TECO"/>
  </r>
  <r>
    <n v="1530763"/>
    <x v="9"/>
    <s v="0"/>
    <s v="0050"/>
    <s v="BFC-10"/>
    <s v="PP01"/>
    <s v="ASSEMBLY"/>
    <x v="4"/>
    <d v="2019-05-21T00:00:00"/>
    <d v="1899-12-30T12:05:00"/>
    <d v="2019-05-27T00:00:00"/>
    <d v="1899-12-30T15:21:44"/>
    <n v="32.747"/>
    <s v="H"/>
    <x v="272"/>
    <n v="1020"/>
    <s v="MIN"/>
    <s v="CNF  PRT  REL  TECO"/>
  </r>
  <r>
    <n v="1530763"/>
    <x v="9"/>
    <s v="0"/>
    <s v="0060"/>
    <s v="BFC-10"/>
    <s v="PP01"/>
    <s v="ASSEMBLY"/>
    <x v="5"/>
    <d v="2019-05-28T00:00:00"/>
    <d v="1899-12-30T07:28:26"/>
    <d v="2019-05-28T00:00:00"/>
    <d v="1899-12-30T14:06:17"/>
    <n v="6.6310000000000002"/>
    <s v="H"/>
    <x v="273"/>
    <n v="50"/>
    <s v="MIN"/>
    <s v="CNF  PRT  REL  TECO"/>
  </r>
  <r>
    <n v="1530763"/>
    <x v="9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0763"/>
    <x v="9"/>
    <s v="0"/>
    <s v="0080"/>
    <s v="BFC-90"/>
    <s v="PP01"/>
    <s v="ASSY IN PROCESS INSPECTION"/>
    <x v="7"/>
    <d v="2019-05-28T00:00:00"/>
    <d v="1899-12-30T14:15:26"/>
    <d v="2019-05-28T00:00:00"/>
    <d v="1899-12-30T14:15:26"/>
    <n v="20"/>
    <s v="MIN"/>
    <x v="2"/>
    <n v="20"/>
    <s v="MIN"/>
    <s v="CNF  ORSP PRT  REL  TECO"/>
  </r>
  <r>
    <n v="1530763"/>
    <x v="9"/>
    <s v="0"/>
    <s v="0090"/>
    <s v="BFC-90"/>
    <s v="PP01"/>
    <s v="ASSY IN PROCESS INSPECTION"/>
    <x v="8"/>
    <d v="2019-05-28T00:00:00"/>
    <d v="1899-12-30T14:15:42"/>
    <d v="2019-05-28T00:00:00"/>
    <d v="1899-12-30T14:15:42"/>
    <n v="20"/>
    <s v="MIN"/>
    <x v="2"/>
    <n v="20"/>
    <s v="MIN"/>
    <s v="CNF  ORSP PRT  REL  TECO"/>
  </r>
  <r>
    <n v="1530763"/>
    <x v="9"/>
    <s v="0"/>
    <s v="0100"/>
    <s v="PFC-20"/>
    <s v="PP01"/>
    <s v="PAINT"/>
    <x v="9"/>
    <d v="2019-05-28T00:00:00"/>
    <d v="1899-12-30T15:35:20"/>
    <d v="2019-05-29T00:00:00"/>
    <d v="1899-12-30T14:23:44"/>
    <n v="14.798999999999999"/>
    <s v="H"/>
    <x v="274"/>
    <n v="450"/>
    <s v="MIN"/>
    <s v="CNF  PRT  REL  TECO"/>
  </r>
  <r>
    <n v="1530763"/>
    <x v="9"/>
    <s v="0"/>
    <s v="0110"/>
    <s v="PFC-99"/>
    <s v="PP01"/>
    <s v="PAINT INSPECTION"/>
    <x v="10"/>
    <d v="2019-05-30T00:00:00"/>
    <d v="1899-12-30T07:31:28"/>
    <d v="2019-05-30T00:00:00"/>
    <d v="1899-12-30T07:31:28"/>
    <n v="20"/>
    <s v="MIN"/>
    <x v="2"/>
    <n v="20"/>
    <s v="MIN"/>
    <s v="CNF  ORSP PRT  REL  TECO"/>
  </r>
  <r>
    <n v="1530763"/>
    <x v="9"/>
    <s v="0"/>
    <s v="0120"/>
    <s v="BFC-10"/>
    <s v="PP01"/>
    <s v="ASSEMBLY"/>
    <x v="11"/>
    <d v="2019-06-11T00:00:00"/>
    <d v="1899-12-30T10:07:41"/>
    <d v="2019-06-11T00:00:00"/>
    <d v="1899-12-30T16:18:12"/>
    <n v="46.216999999999999"/>
    <s v="MIN"/>
    <x v="251"/>
    <n v="100"/>
    <s v="MIN"/>
    <s v="CNF  PRT  REL  TECO"/>
  </r>
  <r>
    <n v="1530763"/>
    <x v="9"/>
    <s v="0"/>
    <s v="0130"/>
    <s v="BFC-90"/>
    <s v="PP01"/>
    <s v="ASSY IN PROCESS INSPECTION"/>
    <x v="12"/>
    <d v="2019-06-17T00:00:00"/>
    <d v="1899-12-30T17:22:38"/>
    <d v="2019-06-17T00:00:00"/>
    <d v="1899-12-30T17:22:38"/>
    <n v="20"/>
    <s v="MIN"/>
    <x v="2"/>
    <n v="20"/>
    <s v="MIN"/>
    <s v="CNF  ORSP PRT  REL  TECO"/>
  </r>
  <r>
    <n v="1530763"/>
    <x v="9"/>
    <s v="0"/>
    <s v="0140"/>
    <s v="BFC-90"/>
    <s v="PP01"/>
    <s v="ASSY IN PROCESS INSPECTION"/>
    <x v="13"/>
    <d v="2019-06-17T00:00:00"/>
    <d v="1899-12-30T17:22:46"/>
    <d v="2019-06-17T00:00:00"/>
    <d v="1899-12-30T17:22:46"/>
    <n v="30"/>
    <s v="MIN"/>
    <x v="9"/>
    <n v="30"/>
    <s v="MIN"/>
    <s v="CNF  ORSP PRT  REL  TECO"/>
  </r>
  <r>
    <n v="1530763"/>
    <x v="9"/>
    <s v="0"/>
    <s v="0150"/>
    <s v="BFC-99"/>
    <s v="PP01"/>
    <s v="FINAL INSPECTION"/>
    <x v="14"/>
    <d v="2019-06-17T00:00:00"/>
    <d v="1899-12-30T17:22:55"/>
    <d v="2019-06-17T00:00:00"/>
    <d v="1899-12-30T17:22:55"/>
    <n v="30"/>
    <s v="MIN"/>
    <x v="9"/>
    <n v="30"/>
    <s v="MIN"/>
    <s v="CNF  ORSP PRT  REL  TECO"/>
  </r>
  <r>
    <n v="1530763"/>
    <x v="9"/>
    <s v="0"/>
    <s v="0160"/>
    <s v="BFC-99"/>
    <s v="PP03"/>
    <s v="FINAL INSPECTION"/>
    <x v="15"/>
    <d v="2019-06-19T00:00:00"/>
    <d v="1899-12-30T17:54:27"/>
    <d v="2019-06-19T00:00:00"/>
    <d v="1899-12-30T17:54:27"/>
    <n v="45"/>
    <s v="MIN"/>
    <x v="10"/>
    <n v="45"/>
    <s v="MIN"/>
    <s v="CNF  ORSP PRT  REL  TECO"/>
  </r>
  <r>
    <n v="1530763"/>
    <x v="9"/>
    <s v="1"/>
    <s v="0010"/>
    <s v="BFC-10"/>
    <s v="PP95"/>
    <s v="ASSEMBLY"/>
    <x v="16"/>
    <d v="2019-06-12T00:00:00"/>
    <d v="1899-12-30T08:27:46"/>
    <d v="2019-06-17T00:00:00"/>
    <d v="1899-12-30T17:53:30"/>
    <n v="7.6859999999999999"/>
    <s v="H"/>
    <x v="275"/>
    <n v="1"/>
    <s v="MIN"/>
    <s v="CNF  PRT  REL  TECO"/>
  </r>
  <r>
    <n v="1530763"/>
    <x v="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1076"/>
    <x v="10"/>
    <s v="0"/>
    <s v="0010"/>
    <s v="PFC-20"/>
    <s v="PP01"/>
    <s v="PAINT"/>
    <x v="0"/>
    <d v="2019-05-20T00:00:00"/>
    <d v="1899-12-30T15:21:33"/>
    <d v="2019-05-20T00:00:00"/>
    <d v="1899-12-30T22:08:08"/>
    <n v="1.698"/>
    <s v="H"/>
    <x v="276"/>
    <n v="40"/>
    <s v="MIN"/>
    <s v="CNF  PRT  REL  TECO"/>
  </r>
  <r>
    <n v="1531076"/>
    <x v="10"/>
    <s v="0"/>
    <s v="0020"/>
    <s v="BFC-10"/>
    <s v="PP01"/>
    <s v="ASSEMBLY"/>
    <x v="1"/>
    <d v="2019-05-21T00:00:00"/>
    <d v="1899-12-30T11:18:38"/>
    <d v="2019-05-21T00:00:00"/>
    <d v="1899-12-30T12:07:38"/>
    <n v="24.5"/>
    <s v="MIN"/>
    <x v="277"/>
    <n v="15"/>
    <s v="MIN"/>
    <s v="CNF  PRT  REL  TECO"/>
  </r>
  <r>
    <n v="1531076"/>
    <x v="10"/>
    <s v="0"/>
    <s v="0030"/>
    <s v="BFC-90"/>
    <s v="PP01"/>
    <s v="ASSY IN PROCESS INSPECTION"/>
    <x v="2"/>
    <d v="2019-05-21T00:00:00"/>
    <d v="1899-12-30T12:30:25"/>
    <d v="2019-05-21T00:00:00"/>
    <d v="1899-12-30T12:30:25"/>
    <n v="20"/>
    <s v="MIN"/>
    <x v="2"/>
    <n v="20"/>
    <s v="MIN"/>
    <s v="CNF  ORSP PRT  REL  TECO"/>
  </r>
  <r>
    <n v="1531076"/>
    <x v="10"/>
    <s v="0"/>
    <s v="0040"/>
    <s v="BFC-10"/>
    <s v="PP01"/>
    <s v="ASSEMBLY"/>
    <x v="3"/>
    <d v="2019-05-21T00:00:00"/>
    <d v="1899-12-30T12:40:43"/>
    <d v="2019-05-21T00:00:00"/>
    <d v="1899-12-30T15:13:09"/>
    <n v="2.5409999999999999"/>
    <s v="H"/>
    <x v="278"/>
    <n v="350"/>
    <s v="MIN"/>
    <s v="CNF  PRT  REL  TECO"/>
  </r>
  <r>
    <n v="1531076"/>
    <x v="10"/>
    <s v="0"/>
    <s v="0050"/>
    <s v="BFC-10"/>
    <s v="PP01"/>
    <s v="ASSEMBLY"/>
    <x v="4"/>
    <d v="2019-05-22T00:00:00"/>
    <d v="1899-12-30T07:27:49"/>
    <d v="2019-05-28T00:00:00"/>
    <d v="1899-12-30T15:18:28"/>
    <n v="30.327000000000002"/>
    <s v="H"/>
    <x v="279"/>
    <n v="1020"/>
    <s v="MIN"/>
    <s v="CNF  PRT  REL  TECO"/>
  </r>
  <r>
    <n v="1531076"/>
    <x v="10"/>
    <s v="0"/>
    <s v="0060"/>
    <s v="BFC-10"/>
    <s v="PP01"/>
    <s v="ASSEMBLY"/>
    <x v="5"/>
    <d v="2019-05-29T00:00:00"/>
    <d v="1899-12-30T08:03:23"/>
    <d v="2019-05-29T00:00:00"/>
    <d v="1899-12-30T10:14:04"/>
    <n v="2.1779999999999999"/>
    <s v="H"/>
    <x v="280"/>
    <n v="50"/>
    <s v="MIN"/>
    <s v="CNF  PRT  REL  TECO"/>
  </r>
  <r>
    <n v="1531076"/>
    <x v="10"/>
    <s v="0"/>
    <s v="0070"/>
    <s v="BFC-50"/>
    <s v="PP95"/>
    <s v="ASSEMBLY REPAIRS"/>
    <x v="6"/>
    <m/>
    <d v="1899-12-30T00:00:00"/>
    <m/>
    <d v="1899-12-30T00:00:00"/>
    <n v="0"/>
    <s v=""/>
    <x v="6"/>
    <n v="2150"/>
    <s v="MIN"/>
    <s v="PRT  REL  TECO"/>
  </r>
  <r>
    <n v="1531076"/>
    <x v="10"/>
    <s v="0"/>
    <s v="0080"/>
    <s v="BFC-90"/>
    <s v="PP01"/>
    <s v="ASSY IN PROCESS INSPECTION"/>
    <x v="7"/>
    <d v="2019-05-29T00:00:00"/>
    <d v="1899-12-30T11:25:41"/>
    <d v="2019-05-29T00:00:00"/>
    <d v="1899-12-30T11:25:41"/>
    <n v="20"/>
    <s v="MIN"/>
    <x v="2"/>
    <n v="20"/>
    <s v="MIN"/>
    <s v="CNF  ORSP PRT  REL  TECO"/>
  </r>
  <r>
    <n v="1531076"/>
    <x v="10"/>
    <s v="0"/>
    <s v="0090"/>
    <s v="BFC-90"/>
    <s v="PP01"/>
    <s v="ASSY IN PROCESS INSPECTION"/>
    <x v="8"/>
    <d v="2019-05-29T00:00:00"/>
    <d v="1899-12-30T11:25:53"/>
    <d v="2019-05-29T00:00:00"/>
    <d v="1899-12-30T11:25:53"/>
    <n v="20"/>
    <s v="MIN"/>
    <x v="2"/>
    <n v="20"/>
    <s v="MIN"/>
    <s v="CNF  ORSP PRT  REL  TECO"/>
  </r>
  <r>
    <n v="1531076"/>
    <x v="10"/>
    <s v="0"/>
    <s v="0100"/>
    <s v="PFC-20"/>
    <s v="PP01"/>
    <s v="PAINT"/>
    <x v="9"/>
    <d v="2019-05-29T00:00:00"/>
    <d v="1899-12-30T22:53:42"/>
    <d v="2019-05-30T00:00:00"/>
    <d v="1899-12-30T06:08:29"/>
    <n v="7.2460000000000004"/>
    <s v="H"/>
    <x v="281"/>
    <n v="450"/>
    <s v="MIN"/>
    <s v="CNF  PRT  REL  TECO"/>
  </r>
  <r>
    <n v="1531076"/>
    <x v="10"/>
    <s v="0"/>
    <s v="0110"/>
    <s v="PFC-99"/>
    <s v="PP01"/>
    <s v="PAINT INSPECTION"/>
    <x v="10"/>
    <d v="2019-05-30T00:00:00"/>
    <d v="1899-12-30T14:25:34"/>
    <d v="2019-05-30T00:00:00"/>
    <d v="1899-12-30T14:25:34"/>
    <n v="20"/>
    <s v="MIN"/>
    <x v="2"/>
    <n v="20"/>
    <s v="MIN"/>
    <s v="CNF  ORSP PRT  REL  TECO"/>
  </r>
  <r>
    <n v="1531076"/>
    <x v="10"/>
    <s v="0"/>
    <s v="0120"/>
    <s v="BFC-10"/>
    <s v="PP01"/>
    <s v="ASSEMBLY"/>
    <x v="11"/>
    <d v="2019-06-11T00:00:00"/>
    <d v="1899-12-30T10:07:41"/>
    <d v="2019-06-11T00:00:00"/>
    <d v="1899-12-30T16:18:12"/>
    <n v="46.216999999999999"/>
    <s v="MIN"/>
    <x v="251"/>
    <n v="100"/>
    <s v="MIN"/>
    <s v="CNF  PRT  REL  TECO"/>
  </r>
  <r>
    <n v="1531076"/>
    <x v="10"/>
    <s v="0"/>
    <s v="0130"/>
    <s v="BFC-90"/>
    <s v="PP01"/>
    <s v="ASSY IN PROCESS INSPECTION"/>
    <x v="12"/>
    <d v="2019-06-17T00:00:00"/>
    <d v="1899-12-30T11:26:00"/>
    <d v="2019-06-17T00:00:00"/>
    <d v="1899-12-30T11:26:00"/>
    <n v="20"/>
    <s v="MIN"/>
    <x v="2"/>
    <n v="20"/>
    <s v="MIN"/>
    <s v="CNF  ORSP PRT  REL  TECO"/>
  </r>
  <r>
    <n v="1531076"/>
    <x v="10"/>
    <s v="0"/>
    <s v="0140"/>
    <s v="BFC-90"/>
    <s v="PP01"/>
    <s v="ASSY IN PROCESS INSPECTION"/>
    <x v="13"/>
    <d v="2019-06-18T00:00:00"/>
    <d v="1899-12-30T15:59:45"/>
    <d v="2019-06-18T00:00:00"/>
    <d v="1899-12-30T15:59:45"/>
    <n v="30"/>
    <s v="MIN"/>
    <x v="9"/>
    <n v="30"/>
    <s v="MIN"/>
    <s v="CNF  ORSP PRT  REL  TECO"/>
  </r>
  <r>
    <n v="1531076"/>
    <x v="10"/>
    <s v="0"/>
    <s v="0150"/>
    <s v="BFC-99"/>
    <s v="PP01"/>
    <s v="FINAL INSPECTION"/>
    <x v="14"/>
    <d v="2019-06-18T00:00:00"/>
    <d v="1899-12-30T17:44:20"/>
    <d v="2019-06-18T00:00:00"/>
    <d v="1899-12-30T17:44:20"/>
    <n v="30"/>
    <s v="MIN"/>
    <x v="9"/>
    <n v="30"/>
    <s v="MIN"/>
    <s v="CNF  ORSP PRT  REL  TECO"/>
  </r>
  <r>
    <n v="1531076"/>
    <x v="10"/>
    <s v="0"/>
    <s v="0160"/>
    <s v="BFC-99"/>
    <s v="PP03"/>
    <s v="FINAL INSPECTION"/>
    <x v="15"/>
    <d v="2019-06-19T00:00:00"/>
    <d v="1899-12-30T17:52:23"/>
    <d v="2019-06-19T00:00:00"/>
    <d v="1899-12-30T17:52:23"/>
    <n v="45"/>
    <s v="MIN"/>
    <x v="10"/>
    <n v="45"/>
    <s v="MIN"/>
    <s v="CNF  ORSP PRT  REL  TECO"/>
  </r>
  <r>
    <n v="1531076"/>
    <x v="10"/>
    <s v="1"/>
    <s v="0010"/>
    <s v="BFC-10"/>
    <s v="PP95"/>
    <s v="ASSEMBLY"/>
    <x v="16"/>
    <d v="2019-06-11T00:00:00"/>
    <d v="1899-12-30T08:35:09"/>
    <d v="2019-06-11T00:00:00"/>
    <d v="1899-12-30T17:51:29"/>
    <n v="12.648999999999999"/>
    <s v="H"/>
    <x v="282"/>
    <n v="1"/>
    <s v="MIN"/>
    <s v="CNF  PRT  REL  TECO"/>
  </r>
  <r>
    <n v="1531076"/>
    <x v="10"/>
    <s v="2"/>
    <s v="0100"/>
    <s v="PFC-20"/>
    <s v="PP95"/>
    <s v="PAINT"/>
    <x v="17"/>
    <d v="2019-05-29T00:00:00"/>
    <d v="1899-12-30T22:54:36"/>
    <d v="2019-05-30T00:00:00"/>
    <d v="1899-12-30T06:20:23"/>
    <n v="2.5819999999999999"/>
    <s v="H"/>
    <x v="283"/>
    <n v="5"/>
    <s v="MIN"/>
    <s v="CNF  PRT  REL  TECO"/>
  </r>
  <r>
    <n v="1531078"/>
    <x v="10"/>
    <s v="0"/>
    <s v="0010"/>
    <s v="PFC-20"/>
    <s v="PP01"/>
    <s v="PAINT"/>
    <x v="0"/>
    <d v="2019-05-21T00:00:00"/>
    <d v="1899-12-30T15:38:30"/>
    <d v="2019-05-21T00:00:00"/>
    <d v="1899-12-30T21:58:08"/>
    <n v="2.5179999999999998"/>
    <s v="H"/>
    <x v="238"/>
    <n v="40"/>
    <s v="MIN"/>
    <s v="CNF  PRT  REL  TECO"/>
  </r>
  <r>
    <n v="1531078"/>
    <x v="10"/>
    <s v="0"/>
    <s v="0020"/>
    <s v="BFC-10"/>
    <s v="PP01"/>
    <s v="ASSEMBLY"/>
    <x v="1"/>
    <d v="2019-05-22T00:00:00"/>
    <d v="1899-12-30T12:33:26"/>
    <d v="2019-05-22T00:00:00"/>
    <d v="1899-12-30T12:37:33"/>
    <n v="1.0329999999999999"/>
    <s v="MIN"/>
    <x v="239"/>
    <n v="15"/>
    <s v="MIN"/>
    <s v="CNF  PRT  REL  TECO"/>
  </r>
  <r>
    <n v="1531078"/>
    <x v="10"/>
    <s v="0"/>
    <s v="0030"/>
    <s v="BFC-90"/>
    <s v="PP01"/>
    <s v="ASSY IN PROCESS INSPECTION"/>
    <x v="2"/>
    <d v="2019-05-22T00:00:00"/>
    <d v="1899-12-30T12:46:28"/>
    <d v="2019-05-22T00:00:00"/>
    <d v="1899-12-30T12:46:28"/>
    <n v="20"/>
    <s v="MIN"/>
    <x v="2"/>
    <n v="20"/>
    <s v="MIN"/>
    <s v="CNF  ORSP PRT  REL  TECO"/>
  </r>
  <r>
    <n v="1531078"/>
    <x v="10"/>
    <s v="0"/>
    <s v="0040"/>
    <s v="BFC-10"/>
    <s v="PP01"/>
    <s v="ASSEMBLY"/>
    <x v="3"/>
    <d v="2019-05-23T00:00:00"/>
    <d v="1899-12-30T09:26:30"/>
    <d v="2019-05-23T00:00:00"/>
    <d v="1899-12-30T15:14:36"/>
    <n v="5.8019999999999996"/>
    <s v="H"/>
    <x v="284"/>
    <n v="350"/>
    <s v="MIN"/>
    <s v="CNF  PRT  REL  TECO"/>
  </r>
  <r>
    <n v="1531078"/>
    <x v="10"/>
    <s v="0"/>
    <s v="0050"/>
    <s v="BFC-10"/>
    <s v="PP01"/>
    <s v="ASSEMBLY"/>
    <x v="4"/>
    <d v="2019-05-26T00:00:00"/>
    <d v="1899-12-30T07:40:57"/>
    <d v="2019-05-29T00:00:00"/>
    <d v="1899-12-30T13:23:16"/>
    <n v="29.085000000000001"/>
    <s v="H"/>
    <x v="285"/>
    <n v="1020"/>
    <s v="MIN"/>
    <s v="CNF  PRT  REL  TECO"/>
  </r>
  <r>
    <n v="1531078"/>
    <x v="10"/>
    <s v="0"/>
    <s v="0060"/>
    <s v="BFC-10"/>
    <s v="PP01"/>
    <s v="ASSEMBLY"/>
    <x v="5"/>
    <d v="2019-05-29T00:00:00"/>
    <d v="1899-12-30T13:23:26"/>
    <d v="2019-05-29T00:00:00"/>
    <d v="1899-12-30T13:36:58"/>
    <n v="13.532999999999999"/>
    <s v="MIN"/>
    <x v="286"/>
    <n v="50"/>
    <s v="MIN"/>
    <s v="CNF  PRT  REL  TECO"/>
  </r>
  <r>
    <n v="1531078"/>
    <x v="10"/>
    <s v="0"/>
    <s v="0070"/>
    <s v="BFC-50"/>
    <s v="PP95"/>
    <s v="ASSEMBLY REPAIRS"/>
    <x v="6"/>
    <d v="2019-05-29T00:00:00"/>
    <d v="1899-12-30T13:37:06"/>
    <d v="2019-05-29T00:00:00"/>
    <d v="1899-12-30T14:18:39"/>
    <n v="41.55"/>
    <s v="MIN"/>
    <x v="287"/>
    <n v="2150"/>
    <s v="MIN"/>
    <s v="CNF  PRT  REL  TECO"/>
  </r>
  <r>
    <n v="1531078"/>
    <x v="10"/>
    <s v="0"/>
    <s v="0080"/>
    <s v="BFC-90"/>
    <s v="PP01"/>
    <s v="ASSY IN PROCESS INSPECTION"/>
    <x v="7"/>
    <d v="2019-05-30T00:00:00"/>
    <d v="1899-12-30T09:47:00"/>
    <d v="2019-05-30T00:00:00"/>
    <d v="1899-12-30T09:47:00"/>
    <n v="20"/>
    <s v="MIN"/>
    <x v="2"/>
    <n v="20"/>
    <s v="MIN"/>
    <s v="CNF  ORSP PRT  REL  TECO"/>
  </r>
  <r>
    <n v="1531078"/>
    <x v="10"/>
    <s v="0"/>
    <s v="0090"/>
    <s v="BFC-90"/>
    <s v="PP01"/>
    <s v="ASSY IN PROCESS INSPECTION"/>
    <x v="8"/>
    <d v="2019-05-30T00:00:00"/>
    <d v="1899-12-30T09:47:12"/>
    <d v="2019-05-30T00:00:00"/>
    <d v="1899-12-30T09:47:12"/>
    <n v="20"/>
    <s v="MIN"/>
    <x v="2"/>
    <n v="20"/>
    <s v="MIN"/>
    <s v="CNF  ORSP PRT  REL  TECO"/>
  </r>
  <r>
    <n v="1531078"/>
    <x v="10"/>
    <s v="0"/>
    <s v="0100"/>
    <s v="PFC-20"/>
    <s v="PP01"/>
    <s v="PAINT"/>
    <x v="9"/>
    <d v="2019-05-30T00:00:00"/>
    <d v="1899-12-30T15:29:52"/>
    <d v="2019-05-31T00:00:00"/>
    <d v="1899-12-30T06:09:34"/>
    <n v="3.7970000000000002"/>
    <s v="H"/>
    <x v="234"/>
    <n v="450"/>
    <s v="MIN"/>
    <s v="CNF  PRT  REL  TECO"/>
  </r>
  <r>
    <n v="1531078"/>
    <x v="10"/>
    <s v="0"/>
    <s v="0110"/>
    <s v="PFC-99"/>
    <s v="PP01"/>
    <s v="PAINT INSPECTION"/>
    <x v="10"/>
    <d v="2019-06-09T00:00:00"/>
    <d v="1899-12-30T07:40:51"/>
    <d v="2019-06-09T00:00:00"/>
    <d v="1899-12-30T07:40:51"/>
    <n v="20"/>
    <s v="MIN"/>
    <x v="2"/>
    <n v="20"/>
    <s v="MIN"/>
    <s v="CNF  ORSP PRT  REL  TECO"/>
  </r>
  <r>
    <n v="1531078"/>
    <x v="10"/>
    <s v="0"/>
    <s v="0120"/>
    <s v="BFC-10"/>
    <s v="PP01"/>
    <s v="ASSEMBLY"/>
    <x v="11"/>
    <d v="2019-06-09T00:00:00"/>
    <d v="1899-12-30T14:11:28"/>
    <d v="2019-06-09T00:00:00"/>
    <d v="1899-12-30T16:14:53"/>
    <n v="1.0289999999999999"/>
    <s v="H"/>
    <x v="288"/>
    <n v="100"/>
    <s v="MIN"/>
    <s v="CNF  PRT  REL  TECO"/>
  </r>
  <r>
    <n v="1531078"/>
    <x v="10"/>
    <s v="0"/>
    <s v="0130"/>
    <s v="BFC-90"/>
    <s v="PP01"/>
    <s v="ASSY IN PROCESS INSPECTION"/>
    <x v="12"/>
    <d v="2019-06-18T00:00:00"/>
    <d v="1899-12-30T11:29:29"/>
    <d v="2019-06-18T00:00:00"/>
    <d v="1899-12-30T11:29:29"/>
    <n v="20"/>
    <s v="MIN"/>
    <x v="2"/>
    <n v="20"/>
    <s v="MIN"/>
    <s v="CNF  ORSP PRT  REL  TECO"/>
  </r>
  <r>
    <n v="1531078"/>
    <x v="10"/>
    <s v="0"/>
    <s v="0140"/>
    <s v="BFC-90"/>
    <s v="PP01"/>
    <s v="ASSY IN PROCESS INSPECTION"/>
    <x v="13"/>
    <d v="2019-06-18T00:00:00"/>
    <d v="1899-12-30T15:59:55"/>
    <d v="2019-06-18T00:00:00"/>
    <d v="1899-12-30T15:59:55"/>
    <n v="30"/>
    <s v="MIN"/>
    <x v="9"/>
    <n v="30"/>
    <s v="MIN"/>
    <s v="CNF  ORSP PRT  REL  TECO"/>
  </r>
  <r>
    <n v="1531078"/>
    <x v="10"/>
    <s v="0"/>
    <s v="0150"/>
    <s v="BFC-99"/>
    <s v="PP01"/>
    <s v="FINAL INSPECTION"/>
    <x v="14"/>
    <d v="2019-06-19T00:00:00"/>
    <d v="1899-12-30T10:55:21"/>
    <d v="2019-06-19T00:00:00"/>
    <d v="1899-12-30T10:55:21"/>
    <n v="30"/>
    <s v="MIN"/>
    <x v="9"/>
    <n v="30"/>
    <s v="MIN"/>
    <s v="CNF  ORSP PRT  REL  TECO"/>
  </r>
  <r>
    <n v="1531078"/>
    <x v="10"/>
    <s v="0"/>
    <s v="0160"/>
    <s v="BFC-99"/>
    <s v="PP03"/>
    <s v="FINAL INSPECTION"/>
    <x v="15"/>
    <d v="2019-06-19T00:00:00"/>
    <d v="1899-12-30T17:52:40"/>
    <d v="2019-06-19T00:00:00"/>
    <d v="1899-12-30T17:52:40"/>
    <n v="45"/>
    <s v="MIN"/>
    <x v="10"/>
    <n v="45"/>
    <s v="MIN"/>
    <s v="CNF  ORSP PRT  REL  TECO"/>
  </r>
  <r>
    <n v="1531078"/>
    <x v="10"/>
    <s v="1"/>
    <s v="0010"/>
    <s v="BFC-10"/>
    <s v="PP95"/>
    <s v="ASSEMBLY"/>
    <x v="16"/>
    <d v="2019-06-09T00:00:00"/>
    <d v="1899-12-30T10:04:26"/>
    <d v="2019-06-10T00:00:00"/>
    <d v="1899-12-30T10:34:56"/>
    <n v="24.507999999999999"/>
    <s v="H"/>
    <x v="289"/>
    <n v="1"/>
    <s v="MIN"/>
    <s v="CNF  PRT  REL  TECO"/>
  </r>
  <r>
    <n v="1531078"/>
    <x v="10"/>
    <s v="2"/>
    <s v="0100"/>
    <s v="PFC-20"/>
    <s v="PP95"/>
    <s v="PAINT"/>
    <x v="17"/>
    <d v="2019-05-30T00:00:00"/>
    <d v="1899-12-30T22:51:12"/>
    <d v="2019-05-31T00:00:00"/>
    <d v="1899-12-30T06:10:55"/>
    <n v="2.4430000000000001"/>
    <s v="H"/>
    <x v="237"/>
    <n v="5"/>
    <s v="MIN"/>
    <s v="CNF  PRT  REL  TECO"/>
  </r>
  <r>
    <n v="1531221"/>
    <x v="4"/>
    <s v="0"/>
    <s v="0010"/>
    <s v="PFC-20"/>
    <s v="PP01"/>
    <s v="PAINT"/>
    <x v="0"/>
    <d v="2019-05-22T00:00:00"/>
    <d v="1899-12-30T18:20:31"/>
    <d v="2019-05-23T00:00:00"/>
    <d v="1899-12-30T11:03:06"/>
    <n v="50.966999999999999"/>
    <s v="MIN"/>
    <x v="290"/>
    <n v="40"/>
    <s v="MIN"/>
    <s v="CNF  PRT  REL  TECO"/>
  </r>
  <r>
    <n v="1531221"/>
    <x v="4"/>
    <s v="0"/>
    <s v="0020"/>
    <s v="BFC-10"/>
    <s v="PP01"/>
    <s v="ASSEMBLY"/>
    <x v="1"/>
    <d v="2019-05-23T00:00:00"/>
    <d v="1899-12-30T11:03:31"/>
    <d v="2019-05-23T00:00:00"/>
    <d v="1899-12-30T11:09:20"/>
    <n v="5.8170000000000002"/>
    <s v="MIN"/>
    <x v="291"/>
    <n v="15"/>
    <s v="MIN"/>
    <s v="CNF  PRT  REL  TECO"/>
  </r>
  <r>
    <n v="1531221"/>
    <x v="4"/>
    <s v="0"/>
    <s v="0030"/>
    <s v="BFC-90"/>
    <s v="PP01"/>
    <s v="ASSY IN PROCESS INSPECTION"/>
    <x v="2"/>
    <d v="2019-05-23T00:00:00"/>
    <d v="1899-12-30T11:21:14"/>
    <d v="2019-05-23T00:00:00"/>
    <d v="1899-12-30T11:21:14"/>
    <n v="20"/>
    <s v="MIN"/>
    <x v="2"/>
    <n v="20"/>
    <s v="MIN"/>
    <s v="CNF  ORSP PRT  REL  TECO"/>
  </r>
  <r>
    <n v="1531221"/>
    <x v="4"/>
    <s v="0"/>
    <s v="0040"/>
    <s v="BFC-10"/>
    <s v="PP01"/>
    <s v="ASSEMBLY"/>
    <x v="3"/>
    <d v="2019-05-23T00:00:00"/>
    <d v="1899-12-30T11:34:31"/>
    <d v="2019-05-23T00:00:00"/>
    <d v="1899-12-30T15:20:49"/>
    <n v="3.7719999999999998"/>
    <s v="H"/>
    <x v="292"/>
    <n v="290"/>
    <s v="MIN"/>
    <s v="CNF  PRT  REL  TECO"/>
  </r>
  <r>
    <n v="1531221"/>
    <x v="4"/>
    <s v="0"/>
    <s v="0050"/>
    <s v="BFC-10"/>
    <s v="PP01"/>
    <s v="ASSEMBLY"/>
    <x v="4"/>
    <d v="2019-05-26T00:00:00"/>
    <d v="1899-12-30T07:27:22"/>
    <d v="2019-05-30T00:00:00"/>
    <d v="1899-12-30T14:51:58"/>
    <n v="37.805"/>
    <s v="H"/>
    <x v="293"/>
    <n v="1040"/>
    <s v="MIN"/>
    <s v="CNF  PRT  REL  TECO"/>
  </r>
  <r>
    <n v="1531221"/>
    <x v="4"/>
    <s v="0"/>
    <s v="0060"/>
    <s v="BFC-10"/>
    <s v="PP01"/>
    <s v="ASSEMBLY"/>
    <x v="5"/>
    <d v="2019-05-30T00:00:00"/>
    <d v="1899-12-30T14:52:21"/>
    <d v="2019-05-30T00:00:00"/>
    <d v="1899-12-30T15:11:06"/>
    <n v="18.75"/>
    <s v="MIN"/>
    <x v="294"/>
    <n v="50"/>
    <s v="MIN"/>
    <s v="CNF  PRT  REL  TECO"/>
  </r>
  <r>
    <n v="1531221"/>
    <x v="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1"/>
    <x v="4"/>
    <s v="0"/>
    <s v="0080"/>
    <s v="BFC-90"/>
    <s v="PP01"/>
    <s v="ASSY IN PROCESS INSPECTION"/>
    <x v="7"/>
    <d v="2019-06-10T00:00:00"/>
    <d v="1899-12-30T11:06:45"/>
    <d v="2019-06-10T00:00:00"/>
    <d v="1899-12-30T11:06:45"/>
    <n v="20"/>
    <s v="MIN"/>
    <x v="2"/>
    <n v="20"/>
    <s v="MIN"/>
    <s v="CNF  ORSP PRT  REL  TECO"/>
  </r>
  <r>
    <n v="1531221"/>
    <x v="4"/>
    <s v="0"/>
    <s v="0090"/>
    <s v="BFC-90"/>
    <s v="PP01"/>
    <s v="ASSY IN PROCESS INSPECTION"/>
    <x v="8"/>
    <d v="2019-06-10T00:00:00"/>
    <d v="1899-12-30T11:06:53"/>
    <d v="2019-06-10T00:00:00"/>
    <d v="1899-12-30T11:06:53"/>
    <n v="20"/>
    <s v="MIN"/>
    <x v="2"/>
    <n v="20"/>
    <s v="MIN"/>
    <s v="CNF  ORSP PRT  REL  TECO"/>
  </r>
  <r>
    <n v="1531221"/>
    <x v="4"/>
    <s v="0"/>
    <s v="0100"/>
    <s v="PFC-20"/>
    <s v="PP01"/>
    <s v="PAINT"/>
    <x v="9"/>
    <d v="2019-06-10T00:00:00"/>
    <d v="1899-12-30T12:38:49"/>
    <d v="2019-06-11T00:00:00"/>
    <d v="1899-12-30T06:31:51"/>
    <n v="274.60599999999999"/>
    <s v="MIN"/>
    <x v="295"/>
    <n v="450"/>
    <s v="MIN"/>
    <s v="CNF  PRT  REL  TECO"/>
  </r>
  <r>
    <n v="1531221"/>
    <x v="4"/>
    <s v="0"/>
    <s v="0110"/>
    <s v="PFC-99"/>
    <s v="PP01"/>
    <s v="PAINT INSPECTION"/>
    <x v="10"/>
    <d v="2019-06-24T00:00:00"/>
    <d v="1899-12-30T11:29:43"/>
    <d v="2019-06-24T00:00:00"/>
    <d v="1899-12-30T11:29:43"/>
    <n v="20"/>
    <s v="MIN"/>
    <x v="2"/>
    <n v="20"/>
    <s v="MIN"/>
    <s v="CNF  ORSP PRT  REL  TECO"/>
  </r>
  <r>
    <n v="1531221"/>
    <x v="4"/>
    <s v="0"/>
    <s v="0120"/>
    <s v="BFC-10"/>
    <s v="PP01"/>
    <s v="ASSEMBLY"/>
    <x v="11"/>
    <d v="2019-06-24T00:00:00"/>
    <d v="1899-12-30T12:42:12"/>
    <d v="2019-06-24T00:00:00"/>
    <d v="1899-12-30T13:01:22"/>
    <n v="10.067"/>
    <s v="MIN"/>
    <x v="296"/>
    <n v="100"/>
    <s v="MIN"/>
    <s v="CNF  PRT  REL  TECO"/>
  </r>
  <r>
    <n v="1531221"/>
    <x v="4"/>
    <s v="0"/>
    <s v="0130"/>
    <s v="BFC-90"/>
    <s v="PP01"/>
    <s v="ASSY IN PROCESS INSPECTION"/>
    <x v="12"/>
    <d v="2019-06-24T00:00:00"/>
    <d v="1899-12-30T14:55:12"/>
    <d v="2019-06-24T00:00:00"/>
    <d v="1899-12-30T14:55:12"/>
    <n v="20"/>
    <s v="MIN"/>
    <x v="2"/>
    <n v="20"/>
    <s v="MIN"/>
    <s v="CNF  ORSP PRT  REL  TECO"/>
  </r>
  <r>
    <n v="1531221"/>
    <x v="4"/>
    <s v="0"/>
    <s v="0140"/>
    <s v="BFC-90"/>
    <s v="PP01"/>
    <s v="ASSY IN PROCESS INSPECTION"/>
    <x v="13"/>
    <d v="2019-06-24T00:00:00"/>
    <d v="1899-12-30T14:55:16"/>
    <d v="2019-06-24T00:00:00"/>
    <d v="1899-12-30T14:55:16"/>
    <n v="30"/>
    <s v="MIN"/>
    <x v="9"/>
    <n v="30"/>
    <s v="MIN"/>
    <s v="CNF  ORSP PRT  REL  TECO"/>
  </r>
  <r>
    <n v="1531221"/>
    <x v="4"/>
    <s v="0"/>
    <s v="0150"/>
    <s v="BFC-99"/>
    <s v="PP01"/>
    <s v="FINAL INSPECTION"/>
    <x v="14"/>
    <d v="2019-06-24T00:00:00"/>
    <d v="1899-12-30T14:55:20"/>
    <d v="2019-06-24T00:00:00"/>
    <d v="1899-12-30T14:55:20"/>
    <n v="30"/>
    <s v="MIN"/>
    <x v="9"/>
    <n v="30"/>
    <s v="MIN"/>
    <s v="CNF  ORSP PRT  REL  TECO"/>
  </r>
  <r>
    <n v="1531221"/>
    <x v="4"/>
    <s v="0"/>
    <s v="0160"/>
    <s v="BFC-99"/>
    <s v="PP03"/>
    <s v="FINAL INSPECTION"/>
    <x v="15"/>
    <d v="2019-06-25T00:00:00"/>
    <d v="1899-12-30T17:47:07"/>
    <d v="2019-06-25T00:00:00"/>
    <d v="1899-12-30T17:47:07"/>
    <n v="45"/>
    <s v="MIN"/>
    <x v="10"/>
    <n v="45"/>
    <s v="MIN"/>
    <s v="CNF  ORSP PRT  REL  TECO"/>
  </r>
  <r>
    <n v="1531221"/>
    <x v="4"/>
    <s v="1"/>
    <s v="0010"/>
    <s v="BFC-10"/>
    <s v="PP95"/>
    <s v="ASSEMBLY"/>
    <x v="16"/>
    <d v="2019-06-12T00:00:00"/>
    <d v="1899-12-30T09:05:53"/>
    <d v="2019-06-12T00:00:00"/>
    <d v="1899-12-30T17:38:20"/>
    <n v="41272"/>
    <s v="S"/>
    <x v="297"/>
    <n v="1"/>
    <s v="MIN"/>
    <s v="CNF  PRT  REL  TECO"/>
  </r>
  <r>
    <n v="1531221"/>
    <x v="4"/>
    <s v="2"/>
    <s v="0100"/>
    <s v="PFC-20"/>
    <s v="PP95"/>
    <s v="PAINT"/>
    <x v="17"/>
    <d v="2019-06-10T00:00:00"/>
    <d v="1899-12-30T15:27:46"/>
    <d v="2019-06-10T00:00:00"/>
    <d v="1899-12-30T19:35:27"/>
    <n v="1.3759999999999999"/>
    <s v="H"/>
    <x v="246"/>
    <n v="5"/>
    <s v="MIN"/>
    <s v="CNF  PRT  REL  TECO"/>
  </r>
  <r>
    <n v="1531222"/>
    <x v="4"/>
    <s v="0"/>
    <s v="0010"/>
    <s v="PFC-20"/>
    <s v="PP01"/>
    <s v="PAINT"/>
    <x v="0"/>
    <d v="2019-05-23T00:00:00"/>
    <d v="1899-12-30T19:55:02"/>
    <d v="2019-05-26T00:00:00"/>
    <d v="1899-12-30T09:25:38"/>
    <n v="33.4"/>
    <s v="MIN"/>
    <x v="298"/>
    <n v="40"/>
    <s v="MIN"/>
    <s v="CNF  PRT  REL  TECO"/>
  </r>
  <r>
    <n v="1531222"/>
    <x v="4"/>
    <s v="0"/>
    <s v="0020"/>
    <s v="BFC-10"/>
    <s v="PP01"/>
    <s v="ASSEMBLY"/>
    <x v="1"/>
    <d v="2019-05-26T00:00:00"/>
    <d v="1899-12-30T14:38:17"/>
    <d v="2019-05-27T00:00:00"/>
    <d v="1899-12-30T07:36:27"/>
    <n v="504.83300000000003"/>
    <s v="MIN"/>
    <x v="299"/>
    <n v="15"/>
    <s v="MIN"/>
    <s v="CNF  PRT  REL  TECO"/>
  </r>
  <r>
    <n v="1531222"/>
    <x v="4"/>
    <s v="0"/>
    <s v="0030"/>
    <s v="BFC-90"/>
    <s v="PP01"/>
    <s v="ASSY IN PROCESS INSPECTION"/>
    <x v="2"/>
    <d v="2019-05-27T00:00:00"/>
    <d v="1899-12-30T12:06:40"/>
    <d v="2019-05-27T00:00:00"/>
    <d v="1899-12-30T12:06:40"/>
    <n v="20"/>
    <s v="MIN"/>
    <x v="2"/>
    <n v="20"/>
    <s v="MIN"/>
    <s v="CNF  ORSP PRT  REL  TECO"/>
  </r>
  <r>
    <n v="1531222"/>
    <x v="4"/>
    <s v="0"/>
    <s v="0040"/>
    <s v="BFC-10"/>
    <s v="PP01"/>
    <s v="ASSEMBLY"/>
    <x v="3"/>
    <d v="2019-06-11T00:00:00"/>
    <d v="1899-12-30T13:12:25"/>
    <d v="2019-06-11T00:00:00"/>
    <d v="1899-12-30T13:23:48"/>
    <n v="11.382999999999999"/>
    <s v="MIN"/>
    <x v="300"/>
    <n v="350"/>
    <s v="MIN"/>
    <s v="CNF  PRT  REL  TECO"/>
  </r>
  <r>
    <n v="1531222"/>
    <x v="4"/>
    <s v="0"/>
    <s v="0050"/>
    <s v="BFC-10"/>
    <s v="PP01"/>
    <s v="ASSEMBLY"/>
    <x v="4"/>
    <d v="2019-06-11T00:00:00"/>
    <d v="1899-12-30T13:23:57"/>
    <d v="2019-06-11T00:00:00"/>
    <d v="1899-12-30T13:30:28"/>
    <n v="6.5170000000000003"/>
    <s v="MIN"/>
    <x v="301"/>
    <n v="1020"/>
    <s v="MIN"/>
    <s v="CNF  PRT  REL  TECO"/>
  </r>
  <r>
    <n v="1531222"/>
    <x v="4"/>
    <s v="0"/>
    <s v="0060"/>
    <s v="BFC-10"/>
    <s v="PP01"/>
    <s v="ASSEMBLY"/>
    <x v="5"/>
    <d v="2019-06-11T00:00:00"/>
    <d v="1899-12-30T13:30:37"/>
    <d v="2019-06-11T00:00:00"/>
    <d v="1899-12-30T13:37:17"/>
    <n v="6.6669999999999998"/>
    <s v="MIN"/>
    <x v="302"/>
    <n v="50"/>
    <s v="MIN"/>
    <s v="CNF  PRT  REL  TECO"/>
  </r>
  <r>
    <n v="1531222"/>
    <x v="4"/>
    <s v="0"/>
    <s v="0070"/>
    <s v="BFC-50"/>
    <s v="PP95"/>
    <s v="ASSEMBLY REPAIRS"/>
    <x v="6"/>
    <d v="2019-06-11T00:00:00"/>
    <d v="1899-12-30T13:37:40"/>
    <d v="2019-06-11T00:00:00"/>
    <d v="1899-12-30T13:37:45"/>
    <n v="5"/>
    <s v="S"/>
    <x v="303"/>
    <n v="0"/>
    <s v="MIN"/>
    <s v="CNF  PRT  REL  TECO"/>
  </r>
  <r>
    <n v="1531222"/>
    <x v="4"/>
    <s v="0"/>
    <s v="0080"/>
    <s v="BFC-90"/>
    <s v="PP01"/>
    <s v="ASSY IN PROCESS INSPECTION"/>
    <x v="7"/>
    <d v="2019-06-11T00:00:00"/>
    <d v="1899-12-30T15:36:30"/>
    <d v="2019-06-11T00:00:00"/>
    <d v="1899-12-30T15:36:30"/>
    <n v="20"/>
    <s v="MIN"/>
    <x v="2"/>
    <n v="20"/>
    <s v="MIN"/>
    <s v="CNF  ORSP PRT  REL  TECO"/>
  </r>
  <r>
    <n v="1531222"/>
    <x v="4"/>
    <s v="0"/>
    <s v="0090"/>
    <s v="BFC-90"/>
    <s v="PP01"/>
    <s v="ASSY IN PROCESS INSPECTION"/>
    <x v="8"/>
    <d v="2019-06-11T00:00:00"/>
    <d v="1899-12-30T15:36:41"/>
    <d v="2019-06-11T00:00:00"/>
    <d v="1899-12-30T15:36:41"/>
    <n v="20"/>
    <s v="MIN"/>
    <x v="2"/>
    <n v="20"/>
    <s v="MIN"/>
    <s v="CNF  ORSP PRT  REL  TECO"/>
  </r>
  <r>
    <n v="1531222"/>
    <x v="4"/>
    <s v="0"/>
    <s v="0100"/>
    <s v="PFC-20"/>
    <s v="PP01"/>
    <s v="PAINT"/>
    <x v="9"/>
    <d v="2019-06-11T00:00:00"/>
    <d v="1899-12-30T18:09:29"/>
    <d v="2019-06-12T00:00:00"/>
    <d v="1899-12-30T14:57:11"/>
    <n v="853.98699999999997"/>
    <s v="MIN"/>
    <x v="304"/>
    <n v="450"/>
    <s v="MIN"/>
    <s v="CNF  PRT  REL  TECO"/>
  </r>
  <r>
    <n v="1531222"/>
    <x v="4"/>
    <s v="0"/>
    <s v="0110"/>
    <s v="PFC-99"/>
    <s v="PP01"/>
    <s v="PAINT INSPECTION"/>
    <x v="10"/>
    <d v="2019-06-13T00:00:00"/>
    <d v="1899-12-30T09:26:23"/>
    <d v="2019-06-13T00:00:00"/>
    <d v="1899-12-30T09:26:23"/>
    <n v="20"/>
    <s v="MIN"/>
    <x v="2"/>
    <n v="20"/>
    <s v="MIN"/>
    <s v="CNF  ORSP PRT  REL  TECO"/>
  </r>
  <r>
    <n v="1531222"/>
    <x v="4"/>
    <s v="0"/>
    <s v="0120"/>
    <s v="BFC-10"/>
    <s v="PP01"/>
    <s v="ASSEMBLY"/>
    <x v="11"/>
    <d v="2019-06-24T00:00:00"/>
    <d v="1899-12-30T13:02:58"/>
    <d v="2019-06-24T00:00:00"/>
    <d v="1899-12-30T13:14:16"/>
    <n v="3.0329999999999999"/>
    <s v="MIN"/>
    <x v="305"/>
    <n v="100"/>
    <s v="MIN"/>
    <s v="CNF  PRT  REL  TECO"/>
  </r>
  <r>
    <n v="1531222"/>
    <x v="4"/>
    <s v="0"/>
    <s v="0130"/>
    <s v="BFC-90"/>
    <s v="PP01"/>
    <s v="ASSY IN PROCESS INSPECTION"/>
    <x v="12"/>
    <d v="2019-06-25T00:00:00"/>
    <d v="1899-12-30T12:43:28"/>
    <d v="2019-06-25T00:00:00"/>
    <d v="1899-12-30T12:43:28"/>
    <n v="20"/>
    <s v="MIN"/>
    <x v="2"/>
    <n v="20"/>
    <s v="MIN"/>
    <s v="CNF  ORSP PRT  REL  TECO"/>
  </r>
  <r>
    <n v="1531222"/>
    <x v="4"/>
    <s v="0"/>
    <s v="0140"/>
    <s v="BFC-90"/>
    <s v="PP01"/>
    <s v="ASSY IN PROCESS INSPECTION"/>
    <x v="13"/>
    <d v="2019-06-25T00:00:00"/>
    <d v="1899-12-30T12:44:08"/>
    <d v="2019-06-25T00:00:00"/>
    <d v="1899-12-30T12:44:08"/>
    <n v="30"/>
    <s v="MIN"/>
    <x v="9"/>
    <n v="30"/>
    <s v="MIN"/>
    <s v="CNF  ORSP PRT  REL  TECO"/>
  </r>
  <r>
    <n v="1531222"/>
    <x v="4"/>
    <s v="0"/>
    <s v="0150"/>
    <s v="BFC-99"/>
    <s v="PP01"/>
    <s v="FINAL INSPECTION"/>
    <x v="14"/>
    <d v="2019-06-25T00:00:00"/>
    <d v="1899-12-30T12:44:13"/>
    <d v="2019-06-25T00:00:00"/>
    <d v="1899-12-30T12:44:13"/>
    <n v="30"/>
    <s v="MIN"/>
    <x v="9"/>
    <n v="30"/>
    <s v="MIN"/>
    <s v="CNF  ORSP PRT  REL  TECO"/>
  </r>
  <r>
    <n v="1531222"/>
    <x v="4"/>
    <s v="0"/>
    <s v="0160"/>
    <s v="BFC-99"/>
    <s v="PP03"/>
    <s v="FINAL INSPECTION"/>
    <x v="15"/>
    <d v="2019-06-25T00:00:00"/>
    <d v="1899-12-30T17:47:19"/>
    <d v="2019-06-25T00:00:00"/>
    <d v="1899-12-30T17:47:19"/>
    <n v="45"/>
    <s v="MIN"/>
    <x v="10"/>
    <n v="45"/>
    <s v="MIN"/>
    <s v="CNF  ORSP PRT  REL  TECO"/>
  </r>
  <r>
    <n v="1531222"/>
    <x v="4"/>
    <s v="1"/>
    <s v="0010"/>
    <s v="BFC-10"/>
    <s v="PP95"/>
    <s v="ASSEMBLY"/>
    <x v="16"/>
    <d v="2019-05-28T00:00:00"/>
    <d v="1899-12-30T07:52:13"/>
    <d v="2019-06-11T00:00:00"/>
    <d v="1899-12-30T15:29:56"/>
    <n v="38.796999999999997"/>
    <s v="H"/>
    <x v="306"/>
    <n v="1"/>
    <s v="MIN"/>
    <s v="CNF  PRT  REL  TECO"/>
  </r>
  <r>
    <n v="1531222"/>
    <x v="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1223"/>
    <x v="4"/>
    <s v="0"/>
    <s v="0010"/>
    <s v="PFC-20"/>
    <s v="PP01"/>
    <s v="PAINT"/>
    <x v="0"/>
    <d v="2019-05-23T00:00:00"/>
    <d v="1899-12-30T19:55:02"/>
    <d v="2019-05-26T00:00:00"/>
    <d v="1899-12-30T09:25:38"/>
    <n v="33.4"/>
    <s v="MIN"/>
    <x v="298"/>
    <n v="40"/>
    <s v="MIN"/>
    <s v="CNF  PRT  REL  TECO"/>
  </r>
  <r>
    <n v="1531223"/>
    <x v="4"/>
    <s v="0"/>
    <s v="0020"/>
    <s v="BFC-10"/>
    <s v="PP01"/>
    <s v="ASSEMBLY"/>
    <x v="1"/>
    <d v="2019-05-26T00:00:00"/>
    <d v="1899-12-30T10:08:01"/>
    <d v="2019-05-26T00:00:00"/>
    <d v="1899-12-30T10:12:22"/>
    <n v="4.3499999999999996"/>
    <s v="MIN"/>
    <x v="307"/>
    <n v="15"/>
    <s v="MIN"/>
    <s v="CNF  PRT  REL  TECO"/>
  </r>
  <r>
    <n v="1531223"/>
    <x v="4"/>
    <s v="0"/>
    <s v="0030"/>
    <s v="BFC-90"/>
    <s v="PP01"/>
    <s v="ASSY IN PROCESS INSPECTION"/>
    <x v="2"/>
    <d v="2019-05-26T00:00:00"/>
    <d v="1899-12-30T10:41:58"/>
    <d v="2019-05-26T00:00:00"/>
    <d v="1899-12-30T10:41:58"/>
    <n v="20"/>
    <s v="MIN"/>
    <x v="2"/>
    <n v="20"/>
    <s v="MIN"/>
    <s v="CNF  ORSP PRT  REL  TECO"/>
  </r>
  <r>
    <n v="1531223"/>
    <x v="4"/>
    <s v="0"/>
    <s v="0040"/>
    <s v="BFC-10"/>
    <s v="PP01"/>
    <s v="ASSEMBLY"/>
    <x v="3"/>
    <d v="2019-05-26T00:00:00"/>
    <d v="1899-12-30T10:47:06"/>
    <d v="2019-05-26T00:00:00"/>
    <d v="1899-12-30T15:15:16"/>
    <n v="4.4690000000000003"/>
    <s v="H"/>
    <x v="308"/>
    <n v="350"/>
    <s v="MIN"/>
    <s v="CNF  PRT  REL  TECO"/>
  </r>
  <r>
    <n v="1531223"/>
    <x v="4"/>
    <s v="0"/>
    <s v="0050"/>
    <s v="BFC-10"/>
    <s v="PP01"/>
    <s v="ASSEMBLY"/>
    <x v="4"/>
    <d v="2019-05-27T00:00:00"/>
    <d v="1899-12-30T07:44:36"/>
    <d v="2019-06-10T00:00:00"/>
    <d v="1899-12-30T10:18:54"/>
    <n v="56.07"/>
    <s v="H"/>
    <x v="309"/>
    <n v="1020"/>
    <s v="MIN"/>
    <s v="CNF  PRT  REL  TECO"/>
  </r>
  <r>
    <n v="1531223"/>
    <x v="4"/>
    <s v="0"/>
    <s v="0060"/>
    <s v="BFC-10"/>
    <s v="PP01"/>
    <s v="ASSEMBLY"/>
    <x v="5"/>
    <d v="2019-06-10T00:00:00"/>
    <d v="1899-12-30T10:19:26"/>
    <d v="2019-06-10T00:00:00"/>
    <d v="1899-12-30T12:22:06"/>
    <n v="2.044"/>
    <s v="H"/>
    <x v="310"/>
    <n v="50"/>
    <s v="MIN"/>
    <s v="CNF  PRT  REL  TECO"/>
  </r>
  <r>
    <n v="1531223"/>
    <x v="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3"/>
    <x v="4"/>
    <s v="0"/>
    <s v="0080"/>
    <s v="BFC-90"/>
    <s v="PP01"/>
    <s v="ASSY IN PROCESS INSPECTION"/>
    <x v="7"/>
    <d v="2019-06-10T00:00:00"/>
    <d v="1899-12-30T13:33:15"/>
    <d v="2019-06-10T00:00:00"/>
    <d v="1899-12-30T13:33:15"/>
    <n v="20"/>
    <s v="MIN"/>
    <x v="2"/>
    <n v="20"/>
    <s v="MIN"/>
    <s v="CNF  ORSP PRT  REL  TECO"/>
  </r>
  <r>
    <n v="1531223"/>
    <x v="4"/>
    <s v="0"/>
    <s v="0090"/>
    <s v="BFC-90"/>
    <s v="PP01"/>
    <s v="ASSY IN PROCESS INSPECTION"/>
    <x v="8"/>
    <d v="2019-06-10T00:00:00"/>
    <d v="1899-12-30T14:23:53"/>
    <d v="2019-06-10T00:00:00"/>
    <d v="1899-12-30T14:23:53"/>
    <n v="20"/>
    <s v="MIN"/>
    <x v="2"/>
    <n v="20"/>
    <s v="MIN"/>
    <s v="CNF  ORSP PRT  REL  TECO"/>
  </r>
  <r>
    <n v="1531223"/>
    <x v="4"/>
    <s v="0"/>
    <s v="0100"/>
    <s v="PFC-20"/>
    <s v="PP01"/>
    <s v="PAINT"/>
    <x v="9"/>
    <d v="2019-06-10T00:00:00"/>
    <d v="1899-12-30T22:48:17"/>
    <d v="2019-06-11T00:00:00"/>
    <d v="1899-12-30T14:41:18"/>
    <n v="7.64"/>
    <s v="H"/>
    <x v="311"/>
    <n v="450"/>
    <s v="MIN"/>
    <s v="CNF  PRT  REL  TECO"/>
  </r>
  <r>
    <n v="1531223"/>
    <x v="4"/>
    <s v="0"/>
    <s v="0110"/>
    <s v="PFC-99"/>
    <s v="PP01"/>
    <s v="PAINT INSPECTION"/>
    <x v="10"/>
    <d v="2019-06-12T00:00:00"/>
    <d v="1899-12-30T08:38:31"/>
    <d v="2019-06-12T00:00:00"/>
    <d v="1899-12-30T08:38:31"/>
    <n v="20"/>
    <s v="MIN"/>
    <x v="2"/>
    <n v="20"/>
    <s v="MIN"/>
    <s v="CNF  ORSP PRT  REL  TECO"/>
  </r>
  <r>
    <n v="1531223"/>
    <x v="4"/>
    <s v="0"/>
    <s v="0120"/>
    <s v="BFC-10"/>
    <s v="PP01"/>
    <s v="ASSEMBLY"/>
    <x v="11"/>
    <d v="2019-06-24T00:00:00"/>
    <d v="1899-12-30T13:03:24"/>
    <d v="2019-06-24T00:00:00"/>
    <d v="1899-12-30T13:14:16"/>
    <n v="2.8170000000000002"/>
    <s v="MIN"/>
    <x v="312"/>
    <n v="100"/>
    <s v="MIN"/>
    <s v="CNF  PRT  REL  TECO"/>
  </r>
  <r>
    <n v="1531223"/>
    <x v="4"/>
    <s v="0"/>
    <s v="0130"/>
    <s v="BFC-90"/>
    <s v="PP01"/>
    <s v="ASSY IN PROCESS INSPECTION"/>
    <x v="12"/>
    <d v="2019-06-25T00:00:00"/>
    <d v="1899-12-30T14:53:22"/>
    <d v="2019-06-25T00:00:00"/>
    <d v="1899-12-30T14:53:22"/>
    <n v="20"/>
    <s v="MIN"/>
    <x v="2"/>
    <n v="20"/>
    <s v="MIN"/>
    <s v="CNF  ORSP PRT  REL  TECO"/>
  </r>
  <r>
    <n v="1531223"/>
    <x v="4"/>
    <s v="0"/>
    <s v="0140"/>
    <s v="BFC-90"/>
    <s v="PP01"/>
    <s v="ASSY IN PROCESS INSPECTION"/>
    <x v="13"/>
    <d v="2019-06-25T00:00:00"/>
    <d v="1899-12-30T14:53:30"/>
    <d v="2019-06-25T00:00:00"/>
    <d v="1899-12-30T14:53:30"/>
    <n v="30"/>
    <s v="MIN"/>
    <x v="9"/>
    <n v="30"/>
    <s v="MIN"/>
    <s v="CNF  ORSP PRT  REL  TECO"/>
  </r>
  <r>
    <n v="1531223"/>
    <x v="4"/>
    <s v="0"/>
    <s v="0150"/>
    <s v="BFC-99"/>
    <s v="PP01"/>
    <s v="FINAL INSPECTION"/>
    <x v="14"/>
    <d v="2019-06-25T00:00:00"/>
    <d v="1899-12-30T14:53:37"/>
    <d v="2019-06-25T00:00:00"/>
    <d v="1899-12-30T14:53:37"/>
    <n v="30"/>
    <s v="MIN"/>
    <x v="9"/>
    <n v="30"/>
    <s v="MIN"/>
    <s v="CNF  ORSP PRT  REL  TECO"/>
  </r>
  <r>
    <n v="1531223"/>
    <x v="4"/>
    <s v="0"/>
    <s v="0160"/>
    <s v="BFC-99"/>
    <s v="PP03"/>
    <s v="FINAL INSPECTION"/>
    <x v="15"/>
    <d v="2019-06-25T00:00:00"/>
    <d v="1899-12-30T17:47:31"/>
    <d v="2019-06-25T00:00:00"/>
    <d v="1899-12-30T17:47:31"/>
    <n v="45"/>
    <s v="MIN"/>
    <x v="10"/>
    <n v="45"/>
    <s v="MIN"/>
    <s v="CNF  ORSP PRT  REL  TECO"/>
  </r>
  <r>
    <n v="1531223"/>
    <x v="4"/>
    <s v="1"/>
    <s v="0010"/>
    <s v="BFC-10"/>
    <s v="PP95"/>
    <s v="ASSEMBLY"/>
    <x v="16"/>
    <d v="2019-06-13T00:00:00"/>
    <d v="1899-12-30T08:05:45"/>
    <d v="2019-06-13T00:00:00"/>
    <d v="1899-12-30T15:57:31"/>
    <n v="15.422000000000001"/>
    <s v="H"/>
    <x v="313"/>
    <n v="1"/>
    <s v="MIN"/>
    <s v="CNF  PRT  REL  TECO"/>
  </r>
  <r>
    <n v="1531223"/>
    <x v="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1224"/>
    <x v="11"/>
    <s v="0"/>
    <s v="0010"/>
    <s v="PFC-20"/>
    <s v="PP01"/>
    <s v="PAINT"/>
    <x v="0"/>
    <d v="2019-05-23T00:00:00"/>
    <d v="1899-12-30T19:55:02"/>
    <d v="2019-05-26T00:00:00"/>
    <d v="1899-12-30T09:25:38"/>
    <n v="33.4"/>
    <s v="MIN"/>
    <x v="298"/>
    <n v="40"/>
    <s v="MIN"/>
    <s v="CNF  PRT  REL  TECO"/>
  </r>
  <r>
    <n v="1531224"/>
    <x v="11"/>
    <s v="0"/>
    <s v="0020"/>
    <s v="BFC-10"/>
    <s v="PP01"/>
    <s v="ASSEMBLY"/>
    <x v="1"/>
    <d v="2019-05-26T00:00:00"/>
    <d v="1899-12-30T14:38:17"/>
    <d v="2019-05-27T00:00:00"/>
    <d v="1899-12-30T07:36:27"/>
    <n v="504.83300000000003"/>
    <s v="MIN"/>
    <x v="299"/>
    <n v="15"/>
    <s v="MIN"/>
    <s v="CNF  PRT  REL  TECO"/>
  </r>
  <r>
    <n v="1531224"/>
    <x v="11"/>
    <s v="0"/>
    <s v="0030"/>
    <s v="BFC-90"/>
    <s v="PP01"/>
    <s v="ASSY IN PROCESS INSPECTION"/>
    <x v="2"/>
    <d v="2019-05-27T00:00:00"/>
    <d v="1899-12-30T12:07:07"/>
    <d v="2019-05-27T00:00:00"/>
    <d v="1899-12-30T12:07:07"/>
    <n v="20"/>
    <s v="MIN"/>
    <x v="2"/>
    <n v="20"/>
    <s v="MIN"/>
    <s v="CNF  ORSP PRT  REL  TECO"/>
  </r>
  <r>
    <n v="1531224"/>
    <x v="11"/>
    <s v="0"/>
    <s v="0040"/>
    <s v="BFC-10"/>
    <s v="PP01"/>
    <s v="ASSEMBLY"/>
    <x v="3"/>
    <d v="2019-05-29T00:00:00"/>
    <d v="1899-12-30T09:08:54"/>
    <d v="2019-05-30T00:00:00"/>
    <d v="1899-12-30T15:09:30"/>
    <n v="30.001999999999999"/>
    <s v="H"/>
    <x v="314"/>
    <n v="350"/>
    <s v="MIN"/>
    <s v="CNF  PRT  REL  TECO"/>
  </r>
  <r>
    <n v="1531224"/>
    <x v="11"/>
    <s v="0"/>
    <s v="0050"/>
    <s v="BFC-10"/>
    <s v="PP01"/>
    <s v="ASSEMBLY"/>
    <x v="4"/>
    <d v="2019-06-09T00:00:00"/>
    <d v="1899-12-30T07:36:37"/>
    <d v="2019-06-10T00:00:00"/>
    <d v="1899-12-30T17:59:32"/>
    <n v="32.277000000000001"/>
    <s v="H"/>
    <x v="315"/>
    <n v="1020"/>
    <s v="MIN"/>
    <s v="CNF  PRT  REL  TECO"/>
  </r>
  <r>
    <n v="1531224"/>
    <x v="11"/>
    <s v="0"/>
    <s v="0060"/>
    <s v="BFC-10"/>
    <s v="PP01"/>
    <s v="ASSEMBLY"/>
    <x v="5"/>
    <d v="2019-06-11T00:00:00"/>
    <d v="1899-12-30T16:31:15"/>
    <d v="2019-06-11T00:00:00"/>
    <d v="1899-12-30T16:42:06"/>
    <n v="10.85"/>
    <s v="MIN"/>
    <x v="316"/>
    <n v="50"/>
    <s v="MIN"/>
    <s v="CNF  PRT  REL  TECO"/>
  </r>
  <r>
    <n v="1531224"/>
    <x v="1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4"/>
    <x v="11"/>
    <s v="0"/>
    <s v="0080"/>
    <s v="BFC-90"/>
    <s v="PP01"/>
    <s v="ASSY IN PROCESS INSPECTION"/>
    <x v="7"/>
    <d v="2019-06-11T00:00:00"/>
    <d v="1899-12-30T17:23:07"/>
    <d v="2019-06-11T00:00:00"/>
    <d v="1899-12-30T17:23:07"/>
    <n v="20"/>
    <s v="MIN"/>
    <x v="2"/>
    <n v="20"/>
    <s v="MIN"/>
    <s v="CNF  ORSP PRT  REL  TECO"/>
  </r>
  <r>
    <n v="1531224"/>
    <x v="11"/>
    <s v="0"/>
    <s v="0090"/>
    <s v="BFC-90"/>
    <s v="PP01"/>
    <s v="ASSY IN PROCESS INSPECTION"/>
    <x v="8"/>
    <d v="2019-06-11T00:00:00"/>
    <d v="1899-12-30T17:24:06"/>
    <d v="2019-06-11T00:00:00"/>
    <d v="1899-12-30T17:24:06"/>
    <n v="20"/>
    <s v="MIN"/>
    <x v="2"/>
    <n v="20"/>
    <s v="MIN"/>
    <s v="CNF  ORSP PRT  REL  TECO"/>
  </r>
  <r>
    <n v="1531224"/>
    <x v="11"/>
    <s v="0"/>
    <s v="0100"/>
    <s v="PFC-20"/>
    <s v="PP01"/>
    <s v="PAINT"/>
    <x v="9"/>
    <d v="2019-06-11T00:00:00"/>
    <d v="1899-12-30T18:08:56"/>
    <d v="2019-06-12T00:00:00"/>
    <d v="1899-12-30T14:57:11"/>
    <n v="1272.03"/>
    <s v="MIN"/>
    <x v="317"/>
    <n v="450"/>
    <s v="MIN"/>
    <s v="CNF  PRT  REL  TECO"/>
  </r>
  <r>
    <n v="1531224"/>
    <x v="11"/>
    <s v="0"/>
    <s v="0110"/>
    <s v="PFC-99"/>
    <s v="PP01"/>
    <s v="PAINT INSPECTION"/>
    <x v="10"/>
    <d v="2019-06-13T00:00:00"/>
    <d v="1899-12-30T09:26:10"/>
    <d v="2019-06-13T00:00:00"/>
    <d v="1899-12-30T09:26:10"/>
    <n v="20"/>
    <s v="MIN"/>
    <x v="2"/>
    <n v="20"/>
    <s v="MIN"/>
    <s v="CNF  ORSP PRT  REL  TECO"/>
  </r>
  <r>
    <n v="1531224"/>
    <x v="11"/>
    <s v="0"/>
    <s v="0120"/>
    <s v="BFC-10"/>
    <s v="PP01"/>
    <s v="ASSEMBLY"/>
    <x v="11"/>
    <d v="2019-06-24T00:00:00"/>
    <d v="1899-12-30T07:23:01"/>
    <d v="2019-06-24T00:00:00"/>
    <d v="1899-12-30T10:19:58"/>
    <n v="1.4750000000000001"/>
    <s v="H"/>
    <x v="318"/>
    <n v="100"/>
    <s v="MIN"/>
    <s v="CNF  PRT  REL  TECO"/>
  </r>
  <r>
    <n v="1531224"/>
    <x v="11"/>
    <s v="0"/>
    <s v="0130"/>
    <s v="BFC-90"/>
    <s v="PP01"/>
    <s v="ASSY IN PROCESS INSPECTION"/>
    <x v="12"/>
    <d v="2019-06-25T00:00:00"/>
    <d v="1899-12-30T09:37:49"/>
    <d v="2019-06-25T00:00:00"/>
    <d v="1899-12-30T09:37:49"/>
    <n v="20"/>
    <s v="MIN"/>
    <x v="2"/>
    <n v="20"/>
    <s v="MIN"/>
    <s v="CNF  ORSP PRT  REL  TECO"/>
  </r>
  <r>
    <n v="1531224"/>
    <x v="11"/>
    <s v="0"/>
    <s v="0140"/>
    <s v="BFC-90"/>
    <s v="PP01"/>
    <s v="ASSY IN PROCESS INSPECTION"/>
    <x v="13"/>
    <d v="2019-06-25T00:00:00"/>
    <d v="1899-12-30T09:37:58"/>
    <d v="2019-06-25T00:00:00"/>
    <d v="1899-12-30T09:37:58"/>
    <n v="30"/>
    <s v="MIN"/>
    <x v="9"/>
    <n v="30"/>
    <s v="MIN"/>
    <s v="CNF  ORSP PRT  REL  TECO"/>
  </r>
  <r>
    <n v="1531224"/>
    <x v="11"/>
    <s v="0"/>
    <s v="0150"/>
    <s v="BFC-99"/>
    <s v="PP01"/>
    <s v="FINAL INSPECTION"/>
    <x v="14"/>
    <d v="2019-06-25T00:00:00"/>
    <d v="1899-12-30T09:38:07"/>
    <d v="2019-06-25T00:00:00"/>
    <d v="1899-12-30T09:38:07"/>
    <n v="30"/>
    <s v="MIN"/>
    <x v="9"/>
    <n v="30"/>
    <s v="MIN"/>
    <s v="CNF  ORSP PRT  REL  TECO"/>
  </r>
  <r>
    <n v="1531224"/>
    <x v="11"/>
    <s v="0"/>
    <s v="0160"/>
    <s v="BFC-99"/>
    <s v="PP03"/>
    <s v="FINAL INSPECTION"/>
    <x v="15"/>
    <d v="2019-06-25T00:00:00"/>
    <d v="1899-12-30T09:47:30"/>
    <d v="2019-06-25T00:00:00"/>
    <d v="1899-12-30T09:47:30"/>
    <n v="45"/>
    <s v="MIN"/>
    <x v="10"/>
    <n v="45"/>
    <s v="MIN"/>
    <s v="CNF  ORSP PRT  REL  TECO"/>
  </r>
  <r>
    <n v="1531224"/>
    <x v="11"/>
    <s v="1"/>
    <s v="0010"/>
    <s v="BFC-10"/>
    <s v="PP95"/>
    <s v="ASSEMBLY"/>
    <x v="16"/>
    <d v="2019-06-17T00:00:00"/>
    <d v="1899-12-30T11:14:40"/>
    <d v="2019-06-25T00:00:00"/>
    <d v="1899-12-30T09:43:59"/>
    <n v="19.670000000000002"/>
    <s v="H"/>
    <x v="319"/>
    <n v="1"/>
    <s v="MIN"/>
    <s v="CNF  PRT  REL  TECO"/>
  </r>
  <r>
    <n v="1531224"/>
    <x v="1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1225"/>
    <x v="11"/>
    <s v="0"/>
    <s v="0010"/>
    <s v="PFC-20"/>
    <s v="PP01"/>
    <s v="PAINT"/>
    <x v="0"/>
    <d v="2019-05-29T00:00:00"/>
    <d v="1899-12-30T15:28:31"/>
    <d v="2019-05-30T00:00:00"/>
    <d v="1899-12-30T06:00:02"/>
    <n v="2.3940000000000001"/>
    <s v="H"/>
    <x v="320"/>
    <n v="40"/>
    <s v="MIN"/>
    <s v="CNF  PRT  REL  TECO"/>
  </r>
  <r>
    <n v="1531225"/>
    <x v="11"/>
    <s v="0"/>
    <s v="0020"/>
    <s v="BFC-10"/>
    <s v="PP01"/>
    <s v="ASSEMBLY"/>
    <x v="1"/>
    <d v="2019-05-30T00:00:00"/>
    <d v="1899-12-30T12:41:00"/>
    <d v="2019-05-30T00:00:00"/>
    <d v="1899-12-30T13:50:31"/>
    <n v="23.716999999999999"/>
    <s v="MIN"/>
    <x v="321"/>
    <n v="15"/>
    <s v="MIN"/>
    <s v="CNF  PRT  REL  TECO"/>
  </r>
  <r>
    <n v="1531225"/>
    <x v="11"/>
    <s v="0"/>
    <s v="0030"/>
    <s v="BFC-90"/>
    <s v="PP01"/>
    <s v="ASSY IN PROCESS INSPECTION"/>
    <x v="2"/>
    <d v="2019-06-12T00:00:00"/>
    <d v="1899-12-30T17:31:38"/>
    <d v="2019-06-12T00:00:00"/>
    <d v="1899-12-30T17:31:38"/>
    <n v="20"/>
    <s v="MIN"/>
    <x v="2"/>
    <n v="20"/>
    <s v="MIN"/>
    <s v="CNF  ORSP PRT  REL  TECO"/>
  </r>
  <r>
    <n v="1531225"/>
    <x v="11"/>
    <s v="0"/>
    <s v="0040"/>
    <s v="BFC-10"/>
    <s v="PP01"/>
    <s v="ASSEMBLY"/>
    <x v="3"/>
    <d v="2019-06-13T00:00:00"/>
    <d v="1899-12-30T07:35:38"/>
    <d v="2019-06-13T00:00:00"/>
    <d v="1899-12-30T10:37:23"/>
    <n v="3.0289999999999999"/>
    <s v="H"/>
    <x v="322"/>
    <n v="350"/>
    <s v="MIN"/>
    <s v="CNF  PRT  REL  TECO"/>
  </r>
  <r>
    <n v="1531225"/>
    <x v="11"/>
    <s v="0"/>
    <s v="0050"/>
    <s v="BFC-10"/>
    <s v="PP01"/>
    <s v="ASSEMBLY"/>
    <x v="4"/>
    <d v="2019-06-13T00:00:00"/>
    <d v="1899-12-30T10:37:38"/>
    <d v="2019-06-13T00:00:00"/>
    <d v="1899-12-30T14:53:19"/>
    <n v="4.2610000000000001"/>
    <s v="H"/>
    <x v="323"/>
    <n v="1020"/>
    <s v="MIN"/>
    <s v="CNF  PRT  REL  TECO"/>
  </r>
  <r>
    <n v="1531225"/>
    <x v="11"/>
    <s v="0"/>
    <s v="0060"/>
    <s v="BFC-10"/>
    <s v="PP01"/>
    <s v="ASSEMBLY"/>
    <x v="5"/>
    <d v="2019-06-13T00:00:00"/>
    <d v="1899-12-30T14:53:39"/>
    <d v="2019-06-13T00:00:00"/>
    <d v="1899-12-30T15:38:00"/>
    <n v="44.35"/>
    <s v="MIN"/>
    <x v="102"/>
    <n v="50"/>
    <s v="MIN"/>
    <s v="CNF  PRT  REL  TECO"/>
  </r>
  <r>
    <n v="1531225"/>
    <x v="1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5"/>
    <x v="11"/>
    <s v="0"/>
    <s v="0080"/>
    <s v="BFC-90"/>
    <s v="PP01"/>
    <s v="ASSY IN PROCESS INSPECTION"/>
    <x v="7"/>
    <d v="2019-06-16T00:00:00"/>
    <d v="1899-12-30T10:26:06"/>
    <d v="2019-06-16T00:00:00"/>
    <d v="1899-12-30T10:26:06"/>
    <n v="20"/>
    <s v="MIN"/>
    <x v="2"/>
    <n v="20"/>
    <s v="MIN"/>
    <s v="CNF  ORSP PRT  REL  TECO"/>
  </r>
  <r>
    <n v="1531225"/>
    <x v="11"/>
    <s v="0"/>
    <s v="0090"/>
    <s v="BFC-90"/>
    <s v="PP01"/>
    <s v="ASSY IN PROCESS INSPECTION"/>
    <x v="8"/>
    <d v="2019-06-16T00:00:00"/>
    <d v="1899-12-30T10:26:15"/>
    <d v="2019-06-16T00:00:00"/>
    <d v="1899-12-30T10:26:15"/>
    <n v="20"/>
    <s v="MIN"/>
    <x v="2"/>
    <n v="20"/>
    <s v="MIN"/>
    <s v="CNF  ORSP PRT  REL  TECO"/>
  </r>
  <r>
    <n v="1531225"/>
    <x v="11"/>
    <s v="0"/>
    <s v="0100"/>
    <s v="PFC-20"/>
    <s v="PP01"/>
    <s v="PAINT"/>
    <x v="9"/>
    <d v="2019-06-16T00:00:00"/>
    <d v="1899-12-30T11:39:00"/>
    <d v="2019-06-17T00:00:00"/>
    <d v="1899-12-30T06:49:37"/>
    <n v="10.742000000000001"/>
    <s v="H"/>
    <x v="324"/>
    <n v="450"/>
    <s v="MIN"/>
    <s v="CNF  PRT  REL  TECO"/>
  </r>
  <r>
    <n v="1531225"/>
    <x v="11"/>
    <s v="0"/>
    <s v="0110"/>
    <s v="PFC-99"/>
    <s v="PP01"/>
    <s v="PAINT INSPECTION"/>
    <x v="10"/>
    <d v="2019-06-24T00:00:00"/>
    <d v="1899-12-30T08:33:38"/>
    <d v="2019-06-24T00:00:00"/>
    <d v="1899-12-30T08:33:38"/>
    <n v="20"/>
    <s v="MIN"/>
    <x v="2"/>
    <n v="20"/>
    <s v="MIN"/>
    <s v="CNF  ORSP PRT  REL  TECO"/>
  </r>
  <r>
    <n v="1531225"/>
    <x v="11"/>
    <s v="0"/>
    <s v="0120"/>
    <s v="BFC-10"/>
    <s v="PP01"/>
    <s v="ASSEMBLY"/>
    <x v="11"/>
    <d v="2019-06-24T00:00:00"/>
    <d v="1899-12-30T10:21:31"/>
    <d v="2019-06-24T00:00:00"/>
    <d v="1899-12-30T12:20:30"/>
    <n v="1.9830000000000001"/>
    <s v="H"/>
    <x v="325"/>
    <n v="100"/>
    <s v="MIN"/>
    <s v="CNF  PRT  REL  TECO"/>
  </r>
  <r>
    <n v="1531225"/>
    <x v="11"/>
    <s v="0"/>
    <s v="0130"/>
    <s v="BFC-90"/>
    <s v="PP01"/>
    <s v="ASSY IN PROCESS INSPECTION"/>
    <x v="12"/>
    <d v="2019-06-24T00:00:00"/>
    <d v="1899-12-30T14:56:27"/>
    <d v="2019-06-24T00:00:00"/>
    <d v="1899-12-30T14:56:27"/>
    <n v="20"/>
    <s v="MIN"/>
    <x v="2"/>
    <n v="20"/>
    <s v="MIN"/>
    <s v="CNF  ORSP PRT  REL  TECO"/>
  </r>
  <r>
    <n v="1531225"/>
    <x v="11"/>
    <s v="0"/>
    <s v="0140"/>
    <s v="BFC-90"/>
    <s v="PP01"/>
    <s v="ASSY IN PROCESS INSPECTION"/>
    <x v="13"/>
    <d v="2019-06-24T00:00:00"/>
    <d v="1899-12-30T14:56:31"/>
    <d v="2019-06-24T00:00:00"/>
    <d v="1899-12-30T14:56:31"/>
    <n v="30"/>
    <s v="MIN"/>
    <x v="9"/>
    <n v="30"/>
    <s v="MIN"/>
    <s v="CNF  ORSP PRT  REL  TECO"/>
  </r>
  <r>
    <n v="1531225"/>
    <x v="11"/>
    <s v="0"/>
    <s v="0150"/>
    <s v="BFC-99"/>
    <s v="PP01"/>
    <s v="FINAL INSPECTION"/>
    <x v="14"/>
    <d v="2019-06-24T00:00:00"/>
    <d v="1899-12-30T14:56:34"/>
    <d v="2019-06-24T00:00:00"/>
    <d v="1899-12-30T14:56:34"/>
    <n v="30"/>
    <s v="MIN"/>
    <x v="9"/>
    <n v="30"/>
    <s v="MIN"/>
    <s v="CNF  ORSP PRT  REL  TECO"/>
  </r>
  <r>
    <n v="1531225"/>
    <x v="11"/>
    <s v="0"/>
    <s v="0160"/>
    <s v="BFC-99"/>
    <s v="PP03"/>
    <s v="FINAL INSPECTION"/>
    <x v="15"/>
    <d v="2019-06-25T00:00:00"/>
    <d v="1899-12-30T09:05:58"/>
    <d v="2019-06-25T00:00:00"/>
    <d v="1899-12-30T09:05:58"/>
    <n v="45"/>
    <s v="MIN"/>
    <x v="10"/>
    <n v="45"/>
    <s v="MIN"/>
    <s v="CNF  ORSP PRT  REL  TECO"/>
  </r>
  <r>
    <n v="1531225"/>
    <x v="11"/>
    <s v="1"/>
    <s v="0010"/>
    <s v="BFC-10"/>
    <s v="PP95"/>
    <s v="ASSEMBLY"/>
    <x v="16"/>
    <d v="2019-06-17T00:00:00"/>
    <d v="1899-12-30T13:43:50"/>
    <d v="2019-06-24T00:00:00"/>
    <d v="1899-12-30T12:20:49"/>
    <n v="152.4"/>
    <s v="MIN"/>
    <x v="271"/>
    <n v="1"/>
    <s v="MIN"/>
    <s v="CNF  PRT  REL  TECO"/>
  </r>
  <r>
    <n v="1531225"/>
    <x v="11"/>
    <s v="2"/>
    <s v="0100"/>
    <s v="PFC-20"/>
    <s v="PP95"/>
    <s v="PAINT"/>
    <x v="17"/>
    <d v="2019-06-16T00:00:00"/>
    <d v="1899-12-30T15:12:19"/>
    <d v="2019-06-16T00:00:00"/>
    <d v="1899-12-30T22:48:44"/>
    <n v="3.8039999999999998"/>
    <s v="H"/>
    <x v="326"/>
    <n v="5"/>
    <s v="MIN"/>
    <s v="CNF  PRT  REL  TECO"/>
  </r>
  <r>
    <n v="1531226"/>
    <x v="5"/>
    <s v="0"/>
    <s v="0010"/>
    <s v="PFC-20"/>
    <s v="PP01"/>
    <s v="PAINT"/>
    <x v="0"/>
    <d v="2019-05-28T00:00:00"/>
    <d v="1899-12-30T15:41:58"/>
    <d v="2019-05-29T00:00:00"/>
    <d v="1899-12-30T05:43:36"/>
    <n v="3.6789999999999998"/>
    <s v="H"/>
    <x v="327"/>
    <n v="40"/>
    <s v="MIN"/>
    <s v="CNF  PRT  REL  TECO"/>
  </r>
  <r>
    <n v="1531226"/>
    <x v="5"/>
    <s v="0"/>
    <s v="0020"/>
    <s v="BFC-10"/>
    <s v="PP01"/>
    <s v="ASSEMBLY"/>
    <x v="1"/>
    <d v="2019-05-29T00:00:00"/>
    <d v="1899-12-30T10:15:56"/>
    <d v="2019-05-29T00:00:00"/>
    <d v="1899-12-30T10:25:32"/>
    <n v="4.8"/>
    <s v="MIN"/>
    <x v="215"/>
    <n v="15"/>
    <s v="MIN"/>
    <s v="CNF  PRT  REL  TECO"/>
  </r>
  <r>
    <n v="1531226"/>
    <x v="5"/>
    <s v="0"/>
    <s v="0030"/>
    <s v="BFC-90"/>
    <s v="PP01"/>
    <s v="ASSY IN PROCESS INSPECTION"/>
    <x v="2"/>
    <d v="2019-05-29T00:00:00"/>
    <d v="1899-12-30T10:33:37"/>
    <d v="2019-05-29T00:00:00"/>
    <d v="1899-12-30T10:33:37"/>
    <n v="20"/>
    <s v="MIN"/>
    <x v="2"/>
    <n v="20"/>
    <s v="MIN"/>
    <s v="CNF  ORSP PRT  REL  TECO"/>
  </r>
  <r>
    <n v="1531226"/>
    <x v="5"/>
    <s v="0"/>
    <s v="0040"/>
    <s v="BFC-10"/>
    <s v="PP01"/>
    <s v="ASSEMBLY"/>
    <x v="3"/>
    <d v="2019-06-13T00:00:00"/>
    <d v="1899-12-30T07:34:22"/>
    <d v="2019-06-13T00:00:00"/>
    <d v="1899-12-30T10:09:59"/>
    <n v="2.5939999999999999"/>
    <s v="H"/>
    <x v="328"/>
    <n v="290"/>
    <s v="MIN"/>
    <s v="CNF  PRT  REL  TECO"/>
  </r>
  <r>
    <n v="1531226"/>
    <x v="5"/>
    <s v="0"/>
    <s v="0050"/>
    <s v="BFC-10"/>
    <s v="PP01"/>
    <s v="ASSEMBLY"/>
    <x v="4"/>
    <d v="2019-06-13T00:00:00"/>
    <d v="1899-12-30T10:10:08"/>
    <d v="2019-06-13T00:00:00"/>
    <d v="1899-12-30T10:42:59"/>
    <n v="32.85"/>
    <s v="MIN"/>
    <x v="329"/>
    <n v="1040"/>
    <s v="MIN"/>
    <s v="CNF  PRT  REL  TECO"/>
  </r>
  <r>
    <n v="1531226"/>
    <x v="5"/>
    <s v="0"/>
    <s v="0060"/>
    <s v="BFC-10"/>
    <s v="PP01"/>
    <s v="ASSEMBLY"/>
    <x v="5"/>
    <d v="2019-06-13T00:00:00"/>
    <d v="1899-12-30T10:43:12"/>
    <d v="2019-06-13T00:00:00"/>
    <d v="1899-12-30T12:28:20"/>
    <n v="1.752"/>
    <s v="H"/>
    <x v="330"/>
    <n v="50"/>
    <s v="MIN"/>
    <s v="CNF  PRT  REL  TECO"/>
  </r>
  <r>
    <n v="1531226"/>
    <x v="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6"/>
    <x v="5"/>
    <s v="0"/>
    <s v="0080"/>
    <s v="BFC-90"/>
    <s v="PP01"/>
    <s v="ASSY IN PROCESS INSPECTION"/>
    <x v="7"/>
    <d v="2019-06-13T00:00:00"/>
    <d v="1899-12-30T13:42:03"/>
    <d v="2019-06-13T00:00:00"/>
    <d v="1899-12-30T13:42:03"/>
    <n v="20"/>
    <s v="MIN"/>
    <x v="2"/>
    <n v="20"/>
    <s v="MIN"/>
    <s v="CNF  ORSP PRT  REL  TECO"/>
  </r>
  <r>
    <n v="1531226"/>
    <x v="5"/>
    <s v="0"/>
    <s v="0090"/>
    <s v="BFC-90"/>
    <s v="PP01"/>
    <s v="ASSY IN PROCESS INSPECTION"/>
    <x v="8"/>
    <d v="2019-06-13T00:00:00"/>
    <d v="1899-12-30T13:42:09"/>
    <d v="2019-06-13T00:00:00"/>
    <d v="1899-12-30T13:42:09"/>
    <n v="20"/>
    <s v="MIN"/>
    <x v="2"/>
    <n v="20"/>
    <s v="MIN"/>
    <s v="CNF  ORSP PRT  REL  TECO"/>
  </r>
  <r>
    <n v="1531226"/>
    <x v="5"/>
    <s v="0"/>
    <s v="0100"/>
    <s v="PFC-20"/>
    <s v="PP01"/>
    <s v="PAINT"/>
    <x v="9"/>
    <d v="2019-06-13T00:00:00"/>
    <d v="1899-12-30T22:55:06"/>
    <d v="2019-06-14T00:00:00"/>
    <d v="1899-12-30T06:45:41"/>
    <n v="3.9220000000000002"/>
    <s v="H"/>
    <x v="331"/>
    <n v="450"/>
    <s v="MIN"/>
    <s v="CNF  PRT  REL  TECO"/>
  </r>
  <r>
    <n v="1531226"/>
    <x v="5"/>
    <s v="0"/>
    <s v="0110"/>
    <s v="PFC-99"/>
    <s v="PP01"/>
    <s v="PAINT INSPECTION"/>
    <x v="10"/>
    <d v="2019-06-16T00:00:00"/>
    <d v="1899-12-30T08:44:12"/>
    <d v="2019-06-16T00:00:00"/>
    <d v="1899-12-30T08:44:12"/>
    <n v="20"/>
    <s v="MIN"/>
    <x v="2"/>
    <n v="20"/>
    <s v="MIN"/>
    <s v="CNF  ORSP PRT  REL  TECO"/>
  </r>
  <r>
    <n v="1531226"/>
    <x v="5"/>
    <s v="0"/>
    <s v="0120"/>
    <s v="BFC-10"/>
    <s v="PP01"/>
    <s v="ASSEMBLY"/>
    <x v="11"/>
    <d v="2019-06-17T00:00:00"/>
    <d v="1899-12-30T10:49:51"/>
    <d v="2019-06-17T00:00:00"/>
    <d v="1899-12-30T17:06:53"/>
    <n v="3.1419999999999999"/>
    <s v="H"/>
    <x v="332"/>
    <n v="100"/>
    <s v="MIN"/>
    <s v="CNF  PRT  REL  TECO"/>
  </r>
  <r>
    <n v="1531226"/>
    <x v="5"/>
    <s v="0"/>
    <s v="0130"/>
    <s v="BFC-90"/>
    <s v="PP01"/>
    <s v="ASSY IN PROCESS INSPECTION"/>
    <x v="12"/>
    <d v="2019-06-25T00:00:00"/>
    <d v="1899-12-30T14:47:32"/>
    <d v="2019-06-25T00:00:00"/>
    <d v="1899-12-30T14:47:32"/>
    <n v="20"/>
    <s v="MIN"/>
    <x v="2"/>
    <n v="20"/>
    <s v="MIN"/>
    <s v="CNF  ORSP PRT  REL  TECO"/>
  </r>
  <r>
    <n v="1531226"/>
    <x v="5"/>
    <s v="0"/>
    <s v="0140"/>
    <s v="BFC-90"/>
    <s v="PP01"/>
    <s v="ASSY IN PROCESS INSPECTION"/>
    <x v="13"/>
    <d v="2019-06-25T00:00:00"/>
    <d v="1899-12-30T14:47:36"/>
    <d v="2019-06-25T00:00:00"/>
    <d v="1899-12-30T14:47:36"/>
    <n v="30"/>
    <s v="MIN"/>
    <x v="9"/>
    <n v="30"/>
    <s v="MIN"/>
    <s v="CNF  ORSP PRT  REL  TECO"/>
  </r>
  <r>
    <n v="1531226"/>
    <x v="5"/>
    <s v="0"/>
    <s v="0150"/>
    <s v="BFC-99"/>
    <s v="PP01"/>
    <s v="FINAL INSPECTION"/>
    <x v="14"/>
    <d v="2019-06-25T00:00:00"/>
    <d v="1899-12-30T14:50:06"/>
    <d v="2019-06-25T00:00:00"/>
    <d v="1899-12-30T14:50:06"/>
    <n v="30"/>
    <s v="MIN"/>
    <x v="9"/>
    <n v="30"/>
    <s v="MIN"/>
    <s v="CNF  ORSP PRT  REL  TECO"/>
  </r>
  <r>
    <n v="1531226"/>
    <x v="5"/>
    <s v="0"/>
    <s v="0160"/>
    <s v="BFC-99"/>
    <s v="PP03"/>
    <s v="FINAL INSPECTION"/>
    <x v="15"/>
    <d v="2019-06-25T00:00:00"/>
    <d v="1899-12-30T17:47:43"/>
    <d v="2019-06-25T00:00:00"/>
    <d v="1899-12-30T17:47:43"/>
    <n v="45"/>
    <s v="MIN"/>
    <x v="10"/>
    <n v="45"/>
    <s v="MIN"/>
    <s v="CNF  ORSP PRT  REL  TECO"/>
  </r>
  <r>
    <n v="1531226"/>
    <x v="5"/>
    <s v="1"/>
    <s v="0010"/>
    <s v="BFC-10"/>
    <s v="PP95"/>
    <s v="ASSEMBLY"/>
    <x v="16"/>
    <d v="2019-06-17T00:00:00"/>
    <d v="1899-12-30T08:34:37"/>
    <d v="2019-06-17T00:00:00"/>
    <d v="1899-12-30T16:01:17"/>
    <n v="19.315000000000001"/>
    <s v="H"/>
    <x v="333"/>
    <n v="1"/>
    <s v="MIN"/>
    <s v="CNF  PRT  REL  TECO"/>
  </r>
  <r>
    <n v="1531226"/>
    <x v="5"/>
    <s v="2"/>
    <s v="0100"/>
    <s v="PFC-20"/>
    <s v="PP95"/>
    <s v="PAINT"/>
    <x v="17"/>
    <d v="2019-06-13T00:00:00"/>
    <d v="1899-12-30T15:28:56"/>
    <d v="2019-06-13T00:00:00"/>
    <d v="1899-12-30T22:54:21"/>
    <n v="1.863"/>
    <s v="H"/>
    <x v="334"/>
    <n v="5"/>
    <s v="MIN"/>
    <s v="CNF  PRT  REL  TECO"/>
  </r>
  <r>
    <n v="1531227"/>
    <x v="5"/>
    <s v="0"/>
    <s v="0010"/>
    <s v="PFC-20"/>
    <s v="PP01"/>
    <s v="PAINT"/>
    <x v="0"/>
    <d v="2019-05-30T00:00:00"/>
    <d v="1899-12-30T15:30:58"/>
    <d v="2019-05-30T00:00:00"/>
    <d v="1899-12-30T22:30:14"/>
    <n v="2.3290000000000002"/>
    <s v="H"/>
    <x v="335"/>
    <n v="40"/>
    <s v="MIN"/>
    <s v="CNF  PRT  REL  TECO"/>
  </r>
  <r>
    <n v="1531227"/>
    <x v="5"/>
    <s v="0"/>
    <s v="0020"/>
    <s v="BFC-10"/>
    <s v="PP01"/>
    <s v="ASSEMBLY"/>
    <x v="1"/>
    <d v="2019-06-11T00:00:00"/>
    <d v="1899-12-30T12:50:30"/>
    <d v="2019-06-11T00:00:00"/>
    <d v="1899-12-30T13:09:00"/>
    <n v="18.5"/>
    <s v="MIN"/>
    <x v="336"/>
    <n v="15"/>
    <s v="MIN"/>
    <s v="CNF  PRT  REL  TECO"/>
  </r>
  <r>
    <n v="1531227"/>
    <x v="5"/>
    <s v="0"/>
    <s v="0030"/>
    <s v="BFC-90"/>
    <s v="PP01"/>
    <s v="ASSY IN PROCESS INSPECTION"/>
    <x v="2"/>
    <d v="2019-06-11T00:00:00"/>
    <d v="1899-12-30T13:12:25"/>
    <d v="2019-06-11T00:00:00"/>
    <d v="1899-12-30T13:12:25"/>
    <n v="20"/>
    <s v="MIN"/>
    <x v="2"/>
    <n v="20"/>
    <s v="MIN"/>
    <s v="CNF  ORSP PRT  REL  TECO"/>
  </r>
  <r>
    <n v="1531227"/>
    <x v="5"/>
    <s v="0"/>
    <s v="0040"/>
    <s v="BFC-10"/>
    <s v="PP01"/>
    <s v="ASSEMBLY"/>
    <x v="3"/>
    <d v="2019-06-11T00:00:00"/>
    <d v="1899-12-30T14:38:03"/>
    <d v="2019-06-11T00:00:00"/>
    <d v="1899-12-30T17:47:39"/>
    <n v="3.16"/>
    <s v="H"/>
    <x v="337"/>
    <n v="350"/>
    <s v="MIN"/>
    <s v="CNF  PRT  REL  TECO"/>
  </r>
  <r>
    <n v="1531227"/>
    <x v="5"/>
    <s v="0"/>
    <s v="0050"/>
    <s v="BFC-10"/>
    <s v="PP01"/>
    <s v="ASSEMBLY"/>
    <x v="4"/>
    <d v="2019-06-12T00:00:00"/>
    <d v="1899-12-30T07:42:45"/>
    <d v="2019-06-16T00:00:00"/>
    <d v="1899-12-30T14:16:25"/>
    <n v="24.734999999999999"/>
    <s v="H"/>
    <x v="338"/>
    <n v="1020"/>
    <s v="MIN"/>
    <s v="CNF  PRT  REL  TECO"/>
  </r>
  <r>
    <n v="1531227"/>
    <x v="5"/>
    <s v="0"/>
    <s v="0060"/>
    <s v="BFC-10"/>
    <s v="PP01"/>
    <s v="ASSEMBLY"/>
    <x v="5"/>
    <d v="2019-06-16T00:00:00"/>
    <d v="1899-12-30T14:17:01"/>
    <d v="2019-06-16T00:00:00"/>
    <d v="1899-12-30T15:50:33"/>
    <n v="1.5589999999999999"/>
    <s v="H"/>
    <x v="123"/>
    <n v="50"/>
    <s v="MIN"/>
    <s v="CNF  PRT  REL  TECO"/>
  </r>
  <r>
    <n v="1531227"/>
    <x v="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7"/>
    <x v="5"/>
    <s v="0"/>
    <s v="0080"/>
    <s v="BFC-90"/>
    <s v="PP01"/>
    <s v="ASSY IN PROCESS INSPECTION"/>
    <x v="7"/>
    <d v="2019-06-16T00:00:00"/>
    <d v="1899-12-30T15:56:33"/>
    <d v="2019-06-16T00:00:00"/>
    <d v="1899-12-30T15:56:33"/>
    <n v="20"/>
    <s v="MIN"/>
    <x v="2"/>
    <n v="20"/>
    <s v="MIN"/>
    <s v="CNF  ORSP PRT  REL  TECO"/>
  </r>
  <r>
    <n v="1531227"/>
    <x v="5"/>
    <s v="0"/>
    <s v="0090"/>
    <s v="BFC-90"/>
    <s v="PP01"/>
    <s v="ASSY IN PROCESS INSPECTION"/>
    <x v="8"/>
    <d v="2019-06-16T00:00:00"/>
    <d v="1899-12-30T15:56:39"/>
    <d v="2019-06-16T00:00:00"/>
    <d v="1899-12-30T15:56:39"/>
    <n v="20"/>
    <s v="MIN"/>
    <x v="2"/>
    <n v="20"/>
    <s v="MIN"/>
    <s v="CNF  ORSP PRT  REL  TECO"/>
  </r>
  <r>
    <n v="1531227"/>
    <x v="5"/>
    <s v="0"/>
    <s v="0100"/>
    <s v="PFC-20"/>
    <s v="PP01"/>
    <s v="PAINT"/>
    <x v="9"/>
    <d v="2019-06-16T00:00:00"/>
    <d v="1899-12-30T17:21:12"/>
    <d v="2019-06-17T00:00:00"/>
    <d v="1899-12-30T15:10:03"/>
    <n v="8.7739999999999991"/>
    <s v="H"/>
    <x v="339"/>
    <n v="450"/>
    <s v="MIN"/>
    <s v="CNF  PRT  REL  TECO"/>
  </r>
  <r>
    <n v="1531227"/>
    <x v="5"/>
    <s v="0"/>
    <s v="0110"/>
    <s v="PFC-99"/>
    <s v="PP01"/>
    <s v="PAINT INSPECTION"/>
    <x v="10"/>
    <d v="2019-06-25T00:00:00"/>
    <d v="1899-12-30T16:22:36"/>
    <d v="2019-06-25T00:00:00"/>
    <d v="1899-12-30T16:22:36"/>
    <n v="20"/>
    <s v="MIN"/>
    <x v="2"/>
    <n v="20"/>
    <s v="MIN"/>
    <s v="CNF  ORSP PRT  REL  TECO"/>
  </r>
  <r>
    <n v="1531227"/>
    <x v="5"/>
    <s v="0"/>
    <s v="0120"/>
    <s v="BFC-10"/>
    <s v="PP01"/>
    <s v="ASSEMBLY"/>
    <x v="11"/>
    <d v="2019-06-25T00:00:00"/>
    <d v="1899-12-30T16:32:15"/>
    <d v="2019-06-25T00:00:00"/>
    <d v="1899-12-30T16:44:48"/>
    <n v="2.5169999999999999"/>
    <s v="MIN"/>
    <x v="340"/>
    <n v="100"/>
    <s v="MIN"/>
    <s v="CNF  PRT  REL  TECO"/>
  </r>
  <r>
    <n v="1531227"/>
    <x v="5"/>
    <s v="0"/>
    <s v="0130"/>
    <s v="BFC-90"/>
    <s v="PP01"/>
    <s v="ASSY IN PROCESS INSPECTION"/>
    <x v="12"/>
    <d v="2019-06-27T00:00:00"/>
    <d v="1899-12-30T13:46:01"/>
    <d v="2019-06-27T00:00:00"/>
    <d v="1899-12-30T13:46:01"/>
    <n v="20"/>
    <s v="MIN"/>
    <x v="2"/>
    <n v="20"/>
    <s v="MIN"/>
    <s v="CNF  ORSP PRT  REL  TECO"/>
  </r>
  <r>
    <n v="1531227"/>
    <x v="5"/>
    <s v="0"/>
    <s v="0140"/>
    <s v="BFC-90"/>
    <s v="PP01"/>
    <s v="ASSY IN PROCESS INSPECTION"/>
    <x v="13"/>
    <d v="2019-06-27T00:00:00"/>
    <d v="1899-12-30T13:46:09"/>
    <d v="2019-06-27T00:00:00"/>
    <d v="1899-12-30T13:46:09"/>
    <n v="30"/>
    <s v="MIN"/>
    <x v="9"/>
    <n v="30"/>
    <s v="MIN"/>
    <s v="CNF  ORSP PRT  REL  TECO"/>
  </r>
  <r>
    <n v="1531227"/>
    <x v="5"/>
    <s v="0"/>
    <s v="0150"/>
    <s v="BFC-99"/>
    <s v="PP01"/>
    <s v="FINAL INSPECTION"/>
    <x v="14"/>
    <d v="2019-06-27T00:00:00"/>
    <d v="1899-12-30T13:46:19"/>
    <d v="2019-06-27T00:00:00"/>
    <d v="1899-12-30T13:46:19"/>
    <n v="30"/>
    <s v="MIN"/>
    <x v="9"/>
    <n v="30"/>
    <s v="MIN"/>
    <s v="CNF  ORSP PRT  REL  TECO"/>
  </r>
  <r>
    <n v="1531227"/>
    <x v="5"/>
    <s v="0"/>
    <s v="0160"/>
    <s v="BFC-99"/>
    <s v="PP03"/>
    <s v="FINAL INSPECTION"/>
    <x v="15"/>
    <d v="2019-06-27T00:00:00"/>
    <d v="1899-12-30T13:46:31"/>
    <d v="2019-06-27T00:00:00"/>
    <d v="1899-12-30T13:46:31"/>
    <n v="45"/>
    <s v="MIN"/>
    <x v="10"/>
    <n v="45"/>
    <s v="MIN"/>
    <s v="CNF  ORSP PRT  REL  TECO"/>
  </r>
  <r>
    <n v="1531227"/>
    <x v="5"/>
    <s v="1"/>
    <s v="0010"/>
    <s v="BFC-10"/>
    <s v="PP95"/>
    <s v="ASSEMBLY"/>
    <x v="16"/>
    <d v="2019-06-11T00:00:00"/>
    <d v="1899-12-30T07:40:55"/>
    <d v="2019-06-13T00:00:00"/>
    <d v="1899-12-30T14:55:23"/>
    <n v="20.558"/>
    <s v="H"/>
    <x v="341"/>
    <n v="1"/>
    <s v="MIN"/>
    <s v="CNF  PRT  REL  TECO"/>
  </r>
  <r>
    <n v="1531227"/>
    <x v="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1228"/>
    <x v="5"/>
    <s v="0"/>
    <s v="0010"/>
    <s v="PFC-20"/>
    <s v="PP01"/>
    <s v="PAINT"/>
    <x v="0"/>
    <d v="2019-05-27T00:00:00"/>
    <d v="1899-12-30T18:39:34"/>
    <d v="2019-05-28T00:00:00"/>
    <d v="1899-12-30T10:43:51"/>
    <n v="53.383000000000003"/>
    <s v="MIN"/>
    <x v="342"/>
    <n v="40"/>
    <s v="MIN"/>
    <s v="CNF  PRT  REL  TECO"/>
  </r>
  <r>
    <n v="1531228"/>
    <x v="5"/>
    <s v="0"/>
    <s v="0020"/>
    <s v="BFC-10"/>
    <s v="PP01"/>
    <s v="ASSEMBLY"/>
    <x v="1"/>
    <d v="2019-05-28T00:00:00"/>
    <d v="1899-12-30T10:44:30"/>
    <d v="2019-05-28T00:00:00"/>
    <d v="1899-12-30T11:15:07"/>
    <n v="7.65"/>
    <s v="MIN"/>
    <x v="343"/>
    <n v="15"/>
    <s v="MIN"/>
    <s v="CNF  PRT  REL  TECO"/>
  </r>
  <r>
    <n v="1531228"/>
    <x v="5"/>
    <s v="0"/>
    <s v="0030"/>
    <s v="BFC-90"/>
    <s v="PP01"/>
    <s v="ASSY IN PROCESS INSPECTION"/>
    <x v="2"/>
    <d v="2019-05-28T00:00:00"/>
    <d v="1899-12-30T12:08:26"/>
    <d v="2019-05-28T00:00:00"/>
    <d v="1899-12-30T12:08:26"/>
    <n v="20"/>
    <s v="MIN"/>
    <x v="2"/>
    <n v="20"/>
    <s v="MIN"/>
    <s v="CNF  ORSP PRT  REL  TECO"/>
  </r>
  <r>
    <n v="1531228"/>
    <x v="5"/>
    <s v="0"/>
    <s v="0040"/>
    <s v="BFC-10"/>
    <s v="PP01"/>
    <s v="ASSEMBLY"/>
    <x v="3"/>
    <d v="2019-05-30T00:00:00"/>
    <d v="1899-12-30T07:38:03"/>
    <d v="2019-06-10T00:00:00"/>
    <d v="1899-12-30T12:06:42"/>
    <n v="9.4830000000000005"/>
    <s v="H"/>
    <x v="344"/>
    <n v="350"/>
    <s v="MIN"/>
    <s v="CNF  PRT  REL  TECO"/>
  </r>
  <r>
    <n v="1531228"/>
    <x v="5"/>
    <s v="0"/>
    <s v="0050"/>
    <s v="BFC-10"/>
    <s v="PP01"/>
    <s v="ASSEMBLY"/>
    <x v="4"/>
    <d v="2019-06-10T00:00:00"/>
    <d v="1899-12-30T12:06:58"/>
    <d v="2019-06-13T00:00:00"/>
    <d v="1899-12-30T10:16:44"/>
    <n v="18.814"/>
    <s v="H"/>
    <x v="345"/>
    <n v="1020"/>
    <s v="MIN"/>
    <s v="CNF  PRT  REL  TECO"/>
  </r>
  <r>
    <n v="1531228"/>
    <x v="5"/>
    <s v="0"/>
    <s v="0060"/>
    <s v="BFC-10"/>
    <s v="PP01"/>
    <s v="ASSEMBLY"/>
    <x v="5"/>
    <d v="2019-06-13T00:00:00"/>
    <d v="1899-12-30T10:17:02"/>
    <d v="2019-06-13T00:00:00"/>
    <d v="1899-12-30T12:32:32"/>
    <n v="2.258"/>
    <s v="H"/>
    <x v="346"/>
    <n v="50"/>
    <s v="MIN"/>
    <s v="CNF  PRT  REL  TECO"/>
  </r>
  <r>
    <n v="1531228"/>
    <x v="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8"/>
    <x v="5"/>
    <s v="0"/>
    <s v="0080"/>
    <s v="BFC-90"/>
    <s v="PP01"/>
    <s v="ASSY IN PROCESS INSPECTION"/>
    <x v="7"/>
    <d v="2019-06-13T00:00:00"/>
    <d v="1899-12-30T13:42:41"/>
    <d v="2019-06-13T00:00:00"/>
    <d v="1899-12-30T13:42:41"/>
    <n v="20"/>
    <s v="MIN"/>
    <x v="2"/>
    <n v="20"/>
    <s v="MIN"/>
    <s v="CNF  ORSP PRT  REL  TECO"/>
  </r>
  <r>
    <n v="1531228"/>
    <x v="5"/>
    <s v="0"/>
    <s v="0090"/>
    <s v="BFC-90"/>
    <s v="PP01"/>
    <s v="ASSY IN PROCESS INSPECTION"/>
    <x v="8"/>
    <d v="2019-06-13T00:00:00"/>
    <d v="1899-12-30T13:42:49"/>
    <d v="2019-06-13T00:00:00"/>
    <d v="1899-12-30T13:42:49"/>
    <n v="20"/>
    <s v="MIN"/>
    <x v="2"/>
    <n v="20"/>
    <s v="MIN"/>
    <s v="CNF  ORSP PRT  REL  TECO"/>
  </r>
  <r>
    <n v="1531228"/>
    <x v="5"/>
    <s v="0"/>
    <s v="0100"/>
    <s v="PFC-20"/>
    <s v="PP01"/>
    <s v="PAINT"/>
    <x v="9"/>
    <d v="2019-06-13T00:00:00"/>
    <d v="1899-12-30T22:49:48"/>
    <d v="2019-06-15T00:00:00"/>
    <d v="1899-12-30T14:35:54"/>
    <n v="7.78"/>
    <s v="H"/>
    <x v="347"/>
    <n v="450"/>
    <s v="MIN"/>
    <s v="CNF  PRT  REL  TECO"/>
  </r>
  <r>
    <n v="1531228"/>
    <x v="5"/>
    <s v="0"/>
    <s v="0110"/>
    <s v="PFC-99"/>
    <s v="PP01"/>
    <s v="PAINT INSPECTION"/>
    <x v="10"/>
    <d v="2019-06-16T00:00:00"/>
    <d v="1899-12-30T08:44:41"/>
    <d v="2019-06-16T00:00:00"/>
    <d v="1899-12-30T08:44:41"/>
    <n v="20"/>
    <s v="MIN"/>
    <x v="2"/>
    <n v="20"/>
    <s v="MIN"/>
    <s v="CNF  ORSP PRT  REL  TECO"/>
  </r>
  <r>
    <n v="1531228"/>
    <x v="5"/>
    <s v="0"/>
    <s v="0120"/>
    <s v="BFC-10"/>
    <s v="PP01"/>
    <s v="ASSEMBLY"/>
    <x v="11"/>
    <d v="2019-06-25T00:00:00"/>
    <d v="1899-12-30T09:53:41"/>
    <d v="2019-06-25T00:00:00"/>
    <d v="1899-12-30T16:12:32"/>
    <n v="1.597"/>
    <s v="H"/>
    <x v="348"/>
    <n v="100"/>
    <s v="MIN"/>
    <s v="CNF  PRT  REL  TECO"/>
  </r>
  <r>
    <n v="1531228"/>
    <x v="5"/>
    <s v="0"/>
    <s v="0130"/>
    <s v="BFC-90"/>
    <s v="PP01"/>
    <s v="ASSY IN PROCESS INSPECTION"/>
    <x v="12"/>
    <d v="2019-06-25T00:00:00"/>
    <d v="1899-12-30T17:37:18"/>
    <d v="2019-06-25T00:00:00"/>
    <d v="1899-12-30T17:37:18"/>
    <n v="20"/>
    <s v="MIN"/>
    <x v="2"/>
    <n v="20"/>
    <s v="MIN"/>
    <s v="CNF  ORSP PRT  REL  TECO"/>
  </r>
  <r>
    <n v="1531228"/>
    <x v="5"/>
    <s v="0"/>
    <s v="0140"/>
    <s v="BFC-90"/>
    <s v="PP01"/>
    <s v="ASSY IN PROCESS INSPECTION"/>
    <x v="13"/>
    <d v="2019-06-25T00:00:00"/>
    <d v="1899-12-30T17:37:26"/>
    <d v="2019-06-25T00:00:00"/>
    <d v="1899-12-30T17:37:26"/>
    <n v="30"/>
    <s v="MIN"/>
    <x v="9"/>
    <n v="30"/>
    <s v="MIN"/>
    <s v="CNF  ORSP PRT  REL  TECO"/>
  </r>
  <r>
    <n v="1531228"/>
    <x v="5"/>
    <s v="0"/>
    <s v="0150"/>
    <s v="BFC-99"/>
    <s v="PP01"/>
    <s v="FINAL INSPECTION"/>
    <x v="14"/>
    <d v="2019-06-27T00:00:00"/>
    <d v="1899-12-30T09:58:09"/>
    <d v="2019-06-27T00:00:00"/>
    <d v="1899-12-30T09:58:09"/>
    <n v="30"/>
    <s v="MIN"/>
    <x v="9"/>
    <n v="30"/>
    <s v="MIN"/>
    <s v="CNF  ORSP PRT  REL  TECO"/>
  </r>
  <r>
    <n v="1531228"/>
    <x v="5"/>
    <s v="0"/>
    <s v="0160"/>
    <s v="BFC-99"/>
    <s v="PP03"/>
    <s v="FINAL INSPECTION"/>
    <x v="15"/>
    <d v="2019-06-27T00:00:00"/>
    <d v="1899-12-30T15:00:12"/>
    <d v="2019-06-27T00:00:00"/>
    <d v="1899-12-30T15:00:12"/>
    <n v="45"/>
    <s v="MIN"/>
    <x v="10"/>
    <n v="45"/>
    <s v="MIN"/>
    <s v="CNF  ORSP PRT  REL  TECO"/>
  </r>
  <r>
    <n v="1531228"/>
    <x v="5"/>
    <s v="1"/>
    <s v="0010"/>
    <s v="BFC-10"/>
    <s v="PP95"/>
    <s v="ASSEMBLY"/>
    <x v="16"/>
    <d v="2019-06-17T00:00:00"/>
    <d v="1899-12-30T12:06:30"/>
    <d v="2019-06-25T00:00:00"/>
    <d v="1899-12-30T16:45:43"/>
    <n v="10.069000000000001"/>
    <s v="H"/>
    <x v="349"/>
    <n v="1"/>
    <s v="MIN"/>
    <s v="CNF  PRT  REL  TECO"/>
  </r>
  <r>
    <n v="1531228"/>
    <x v="5"/>
    <s v="2"/>
    <s v="0100"/>
    <s v="PFC-20"/>
    <s v="PP95"/>
    <s v="PAINT"/>
    <x v="17"/>
    <d v="2019-06-13T00:00:00"/>
    <d v="1899-12-30T15:28:56"/>
    <d v="2019-06-13T00:00:00"/>
    <d v="1899-12-30T22:54:21"/>
    <n v="1.863"/>
    <s v="H"/>
    <x v="334"/>
    <n v="5"/>
    <s v="MIN"/>
    <s v="CNF  PRT  REL  TECO"/>
  </r>
  <r>
    <n v="1531229"/>
    <x v="5"/>
    <s v="0"/>
    <s v="0010"/>
    <s v="PFC-20"/>
    <s v="PP01"/>
    <s v="PAINT"/>
    <x v="0"/>
    <d v="2019-05-29T00:00:00"/>
    <d v="1899-12-30T15:28:31"/>
    <d v="2019-05-30T00:00:00"/>
    <d v="1899-12-30T06:00:02"/>
    <n v="2.3940000000000001"/>
    <s v="H"/>
    <x v="320"/>
    <n v="40"/>
    <s v="MIN"/>
    <s v="CNF  PRT  REL  TECO"/>
  </r>
  <r>
    <n v="1531229"/>
    <x v="5"/>
    <s v="0"/>
    <s v="0020"/>
    <s v="BFC-10"/>
    <s v="PP01"/>
    <s v="ASSEMBLY"/>
    <x v="1"/>
    <d v="2019-05-30T00:00:00"/>
    <d v="1899-12-30T12:44:15"/>
    <d v="2019-05-30T00:00:00"/>
    <d v="1899-12-30T13:50:31"/>
    <n v="22.082999999999998"/>
    <s v="MIN"/>
    <x v="350"/>
    <n v="15"/>
    <s v="MIN"/>
    <s v="CNF  PRT  REL  TECO"/>
  </r>
  <r>
    <n v="1531229"/>
    <x v="5"/>
    <s v="0"/>
    <s v="0030"/>
    <s v="BFC-90"/>
    <s v="PP01"/>
    <s v="ASSY IN PROCESS INSPECTION"/>
    <x v="2"/>
    <d v="2019-06-12T00:00:00"/>
    <d v="1899-12-30T16:14:59"/>
    <d v="2019-06-12T00:00:00"/>
    <d v="1899-12-30T16:14:59"/>
    <n v="20"/>
    <s v="MIN"/>
    <x v="2"/>
    <n v="20"/>
    <s v="MIN"/>
    <s v="CNF  ORSP PRT  REL  TECO"/>
  </r>
  <r>
    <n v="1531229"/>
    <x v="5"/>
    <s v="0"/>
    <s v="0040"/>
    <s v="BFC-10"/>
    <s v="PP01"/>
    <s v="ASSEMBLY"/>
    <x v="3"/>
    <d v="2019-06-13T00:00:00"/>
    <d v="1899-12-30T08:06:15"/>
    <d v="2019-06-13T00:00:00"/>
    <d v="1899-12-30T09:11:25"/>
    <n v="1.0860000000000001"/>
    <s v="H"/>
    <x v="351"/>
    <n v="350"/>
    <s v="MIN"/>
    <s v="CNF  PRT  REL  TECO"/>
  </r>
  <r>
    <n v="1531229"/>
    <x v="5"/>
    <s v="0"/>
    <s v="0050"/>
    <s v="BFC-10"/>
    <s v="PP01"/>
    <s v="ASSEMBLY"/>
    <x v="4"/>
    <d v="2019-06-13T00:00:00"/>
    <d v="1899-12-30T09:12:01"/>
    <d v="2019-06-13T00:00:00"/>
    <d v="1899-12-30T15:49:04"/>
    <n v="6.6180000000000003"/>
    <s v="H"/>
    <x v="352"/>
    <n v="1020"/>
    <s v="MIN"/>
    <s v="CNF  PRT  REL  TECO"/>
  </r>
  <r>
    <n v="1531229"/>
    <x v="5"/>
    <s v="0"/>
    <s v="0060"/>
    <s v="BFC-10"/>
    <s v="PP01"/>
    <s v="ASSEMBLY"/>
    <x v="5"/>
    <d v="2019-06-16T00:00:00"/>
    <d v="1899-12-30T07:44:53"/>
    <d v="2019-06-16T00:00:00"/>
    <d v="1899-12-30T16:28:49"/>
    <n v="8.7319999999999993"/>
    <s v="H"/>
    <x v="353"/>
    <n v="50"/>
    <s v="MIN"/>
    <s v="CNF  PRT  REL  TECO"/>
  </r>
  <r>
    <n v="1531229"/>
    <x v="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1229"/>
    <x v="5"/>
    <s v="0"/>
    <s v="0080"/>
    <s v="BFC-90"/>
    <s v="PP01"/>
    <s v="ASSY IN PROCESS INSPECTION"/>
    <x v="7"/>
    <d v="2019-06-17T00:00:00"/>
    <d v="1899-12-30T08:10:40"/>
    <d v="2019-06-17T00:00:00"/>
    <d v="1899-12-30T08:10:40"/>
    <n v="20"/>
    <s v="MIN"/>
    <x v="2"/>
    <n v="20"/>
    <s v="MIN"/>
    <s v="CNF  ORSP PRT  REL  TECO"/>
  </r>
  <r>
    <n v="1531229"/>
    <x v="5"/>
    <s v="0"/>
    <s v="0090"/>
    <s v="BFC-90"/>
    <s v="PP01"/>
    <s v="ASSY IN PROCESS INSPECTION"/>
    <x v="8"/>
    <d v="2019-06-17T00:00:00"/>
    <d v="1899-12-30T08:10:51"/>
    <d v="2019-06-17T00:00:00"/>
    <d v="1899-12-30T08:10:51"/>
    <n v="20"/>
    <s v="MIN"/>
    <x v="2"/>
    <n v="20"/>
    <s v="MIN"/>
    <s v="CNF  ORSP PRT  REL  TECO"/>
  </r>
  <r>
    <n v="1531229"/>
    <x v="5"/>
    <s v="0"/>
    <s v="0100"/>
    <s v="PFC-20"/>
    <s v="PP01"/>
    <s v="PAINT"/>
    <x v="9"/>
    <d v="2019-06-17T00:00:00"/>
    <d v="1899-12-30T10:40:34"/>
    <d v="2019-06-18T00:00:00"/>
    <d v="1899-12-30T06:49:42"/>
    <n v="8.2189999999999994"/>
    <s v="H"/>
    <x v="354"/>
    <n v="450"/>
    <s v="MIN"/>
    <s v="CNF  PRT  REL  TECO"/>
  </r>
  <r>
    <n v="1531229"/>
    <x v="5"/>
    <s v="0"/>
    <s v="0110"/>
    <s v="PFC-99"/>
    <s v="PP01"/>
    <s v="PAINT INSPECTION"/>
    <x v="10"/>
    <d v="2019-06-18T00:00:00"/>
    <d v="1899-12-30T13:37:47"/>
    <d v="2019-06-18T00:00:00"/>
    <d v="1899-12-30T13:37:47"/>
    <n v="20"/>
    <s v="MIN"/>
    <x v="2"/>
    <n v="20"/>
    <s v="MIN"/>
    <s v="CNF  ORSP PRT  REL  TECO"/>
  </r>
  <r>
    <n v="1531229"/>
    <x v="5"/>
    <s v="0"/>
    <s v="0120"/>
    <s v="BFC-10"/>
    <s v="PP01"/>
    <s v="ASSEMBLY"/>
    <x v="11"/>
    <d v="2019-06-25T00:00:00"/>
    <d v="1899-12-30T09:53:41"/>
    <d v="2019-06-25T00:00:00"/>
    <d v="1899-12-30T15:54:53"/>
    <n v="1.4990000000000001"/>
    <s v="H"/>
    <x v="355"/>
    <n v="100"/>
    <s v="MIN"/>
    <s v="CNF  PRT  REL  TECO"/>
  </r>
  <r>
    <n v="1531229"/>
    <x v="5"/>
    <s v="0"/>
    <s v="0130"/>
    <s v="BFC-90"/>
    <s v="PP01"/>
    <s v="ASSY IN PROCESS INSPECTION"/>
    <x v="12"/>
    <d v="2019-06-25T00:00:00"/>
    <d v="1899-12-30T15:03:38"/>
    <d v="2019-06-25T00:00:00"/>
    <d v="1899-12-30T15:03:38"/>
    <n v="20"/>
    <s v="MIN"/>
    <x v="2"/>
    <n v="20"/>
    <s v="MIN"/>
    <s v="CNF  ORSP PRT  REL  TECO"/>
  </r>
  <r>
    <n v="1531229"/>
    <x v="5"/>
    <s v="0"/>
    <s v="0140"/>
    <s v="BFC-90"/>
    <s v="PP01"/>
    <s v="ASSY IN PROCESS INSPECTION"/>
    <x v="13"/>
    <d v="2019-06-25T00:00:00"/>
    <d v="1899-12-30T15:03:41"/>
    <d v="2019-06-25T00:00:00"/>
    <d v="1899-12-30T15:03:41"/>
    <n v="30"/>
    <s v="MIN"/>
    <x v="9"/>
    <n v="30"/>
    <s v="MIN"/>
    <s v="CNF  ORSP PRT  REL  TECO"/>
  </r>
  <r>
    <n v="1531229"/>
    <x v="5"/>
    <s v="0"/>
    <s v="0150"/>
    <s v="BFC-99"/>
    <s v="PP01"/>
    <s v="FINAL INSPECTION"/>
    <x v="14"/>
    <d v="2019-06-25T00:00:00"/>
    <d v="1899-12-30T15:03:44"/>
    <d v="2019-06-25T00:00:00"/>
    <d v="1899-12-30T15:03:44"/>
    <n v="30"/>
    <s v="MIN"/>
    <x v="9"/>
    <n v="30"/>
    <s v="MIN"/>
    <s v="CNF  ORSP PRT  REL  TECO"/>
  </r>
  <r>
    <n v="1531229"/>
    <x v="5"/>
    <s v="0"/>
    <s v="0160"/>
    <s v="BFC-99"/>
    <s v="PP03"/>
    <s v="FINAL INSPECTION"/>
    <x v="15"/>
    <d v="2019-06-27T00:00:00"/>
    <d v="1899-12-30T13:44:50"/>
    <d v="2019-06-27T00:00:00"/>
    <d v="1899-12-30T13:44:50"/>
    <n v="45"/>
    <s v="MIN"/>
    <x v="10"/>
    <n v="45"/>
    <s v="MIN"/>
    <s v="CNF  ORSP PRT  REL  TECO"/>
  </r>
  <r>
    <n v="1531229"/>
    <x v="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1229"/>
    <x v="5"/>
    <s v="2"/>
    <s v="0100"/>
    <s v="PFC-20"/>
    <s v="PP95"/>
    <s v="PAINT"/>
    <x v="17"/>
    <d v="2019-06-17T00:00:00"/>
    <d v="1899-12-30T14:46:15"/>
    <d v="2019-06-17T00:00:00"/>
    <d v="1899-12-30T22:45:41"/>
    <n v="3.9950000000000001"/>
    <s v="H"/>
    <x v="356"/>
    <n v="5"/>
    <s v="MIN"/>
    <s v="CNF  PRT  REL  TECO"/>
  </r>
  <r>
    <n v="1532420"/>
    <x v="12"/>
    <s v="0"/>
    <s v="0010"/>
    <s v="PFC-20"/>
    <s v="PP01"/>
    <s v="PAINT"/>
    <x v="0"/>
    <d v="2019-06-13T00:00:00"/>
    <d v="1899-12-30T10:36:27"/>
    <d v="2019-06-13T00:00:00"/>
    <d v="1899-12-30T11:12:10"/>
    <n v="35.716999999999999"/>
    <s v="MIN"/>
    <x v="357"/>
    <n v="40"/>
    <s v="MIN"/>
    <s v="CNF  PRT  REL  TECO"/>
  </r>
  <r>
    <n v="1532420"/>
    <x v="12"/>
    <s v="0"/>
    <s v="0020"/>
    <s v="BFC-10"/>
    <s v="PP01"/>
    <s v="ASSEMBLY"/>
    <x v="1"/>
    <d v="2019-06-13T00:00:00"/>
    <d v="1899-12-30T11:12:43"/>
    <d v="2019-06-13T00:00:00"/>
    <d v="1899-12-30T11:14:52"/>
    <n v="2.15"/>
    <s v="MIN"/>
    <x v="358"/>
    <n v="15"/>
    <s v="MIN"/>
    <s v="CNF  PRT  REL  TECO"/>
  </r>
  <r>
    <n v="1532420"/>
    <x v="12"/>
    <s v="0"/>
    <s v="0030"/>
    <s v="BFC-90"/>
    <s v="PP01"/>
    <s v="ASSY IN PROCESS INSPECTION"/>
    <x v="2"/>
    <d v="2019-06-16T00:00:00"/>
    <d v="1899-12-30T13:51:08"/>
    <d v="2019-06-16T00:00:00"/>
    <d v="1899-12-30T13:51:08"/>
    <n v="20"/>
    <s v="MIN"/>
    <x v="2"/>
    <n v="20"/>
    <s v="MIN"/>
    <s v="CNF  ORSP PRT  REL  TECO"/>
  </r>
  <r>
    <n v="1532420"/>
    <x v="12"/>
    <s v="0"/>
    <s v="0040"/>
    <s v="BFC-10"/>
    <s v="PP01"/>
    <s v="ASSEMBLY"/>
    <x v="3"/>
    <d v="2019-06-16T00:00:00"/>
    <d v="1899-12-30T13:51:31"/>
    <d v="2019-06-16T00:00:00"/>
    <d v="1899-12-30T17:27:24"/>
    <n v="3.5859999999999999"/>
    <s v="H"/>
    <x v="359"/>
    <n v="350"/>
    <s v="MIN"/>
    <s v="CNF  PRT  REL  TECO"/>
  </r>
  <r>
    <n v="1532420"/>
    <x v="12"/>
    <s v="0"/>
    <s v="0050"/>
    <s v="BFC-10"/>
    <s v="PP01"/>
    <s v="ASSEMBLY"/>
    <x v="4"/>
    <d v="2019-06-16T00:00:00"/>
    <d v="1899-12-30T17:27:50"/>
    <d v="2019-06-19T00:00:00"/>
    <d v="1899-12-30T17:46:07"/>
    <n v="1870.1"/>
    <s v="MIN"/>
    <x v="360"/>
    <n v="1020"/>
    <s v="MIN"/>
    <s v="CNF  PRT  REL  TECO"/>
  </r>
  <r>
    <n v="1532420"/>
    <x v="12"/>
    <s v="0"/>
    <s v="0060"/>
    <s v="BFC-10"/>
    <s v="PP01"/>
    <s v="ASSEMBLY"/>
    <x v="5"/>
    <d v="2019-06-20T00:00:00"/>
    <d v="1899-12-30T07:45:08"/>
    <d v="2019-06-20T00:00:00"/>
    <d v="1899-12-30T14:16:47"/>
    <n v="6.5279999999999996"/>
    <s v="H"/>
    <x v="361"/>
    <n v="50"/>
    <s v="MIN"/>
    <s v="CNF  PRT  REL  TECO"/>
  </r>
  <r>
    <n v="1532420"/>
    <x v="12"/>
    <s v="0"/>
    <s v="0070"/>
    <s v="BFC-50"/>
    <s v="PP95"/>
    <s v="ASSEMBLY REPAIRS"/>
    <x v="6"/>
    <d v="2019-06-20T00:00:00"/>
    <d v="1899-12-30T14:17:10"/>
    <d v="2019-06-20T00:00:00"/>
    <d v="1899-12-30T14:23:00"/>
    <n v="5.8330000000000002"/>
    <s v="MIN"/>
    <x v="362"/>
    <n v="0"/>
    <s v="MIN"/>
    <s v="CNF  PRT  REL  TECO"/>
  </r>
  <r>
    <n v="1532420"/>
    <x v="12"/>
    <s v="0"/>
    <s v="0080"/>
    <s v="BFC-90"/>
    <s v="PP01"/>
    <s v="ASSY IN PROCESS INSPECTION"/>
    <x v="7"/>
    <d v="2019-06-20T00:00:00"/>
    <d v="1899-12-30T14:32:00"/>
    <d v="2019-06-20T00:00:00"/>
    <d v="1899-12-30T14:32:00"/>
    <n v="20"/>
    <s v="MIN"/>
    <x v="2"/>
    <n v="20"/>
    <s v="MIN"/>
    <s v="CNF  ORSP PRT  REL  TECO"/>
  </r>
  <r>
    <n v="1532420"/>
    <x v="12"/>
    <s v="0"/>
    <s v="0090"/>
    <s v="BFC-90"/>
    <s v="PP01"/>
    <s v="ASSY IN PROCESS INSPECTION"/>
    <x v="8"/>
    <d v="2019-06-20T00:00:00"/>
    <d v="1899-12-30T14:32:14"/>
    <d v="2019-06-20T00:00:00"/>
    <d v="1899-12-30T14:32:14"/>
    <n v="20"/>
    <s v="MIN"/>
    <x v="2"/>
    <n v="20"/>
    <s v="MIN"/>
    <s v="CNF  ORSP PRT  REL  TECO"/>
  </r>
  <r>
    <n v="1532420"/>
    <x v="12"/>
    <s v="0"/>
    <s v="0100"/>
    <s v="PFC-20"/>
    <s v="PP01"/>
    <s v="PAINT"/>
    <x v="9"/>
    <d v="2019-06-20T00:00:00"/>
    <d v="1899-12-30T14:47:10"/>
    <d v="2019-06-22T00:00:00"/>
    <d v="1899-12-30T23:09:21"/>
    <n v="13.132999999999999"/>
    <s v="H"/>
    <x v="363"/>
    <n v="450"/>
    <s v="MIN"/>
    <s v="CNF  PRT  REL  TECO"/>
  </r>
  <r>
    <n v="1532420"/>
    <x v="12"/>
    <s v="0"/>
    <s v="0110"/>
    <s v="PFC-99"/>
    <s v="PP01"/>
    <s v="PAINT INSPECTION"/>
    <x v="10"/>
    <d v="2019-06-27T00:00:00"/>
    <d v="1899-12-30T14:25:39"/>
    <d v="2019-06-27T00:00:00"/>
    <d v="1899-12-30T14:25:39"/>
    <n v="20"/>
    <s v="MIN"/>
    <x v="2"/>
    <n v="20"/>
    <s v="MIN"/>
    <s v="CNF  ORSP PRT  REL  TECO"/>
  </r>
  <r>
    <n v="1532420"/>
    <x v="12"/>
    <s v="0"/>
    <s v="0120"/>
    <s v="BFC-10"/>
    <s v="PP01"/>
    <s v="ASSEMBLY"/>
    <x v="11"/>
    <d v="2019-06-27T00:00:00"/>
    <d v="1899-12-30T14:27:42"/>
    <d v="2019-06-27T00:00:00"/>
    <d v="1899-12-30T15:56:13"/>
    <n v="44.267000000000003"/>
    <s v="MIN"/>
    <x v="364"/>
    <n v="100"/>
    <s v="MIN"/>
    <s v="CNF  PRT  REL  TECO"/>
  </r>
  <r>
    <n v="1532420"/>
    <x v="12"/>
    <s v="0"/>
    <s v="0130"/>
    <s v="BFC-90"/>
    <s v="PP01"/>
    <s v="ASSY IN PROCESS INSPECTION"/>
    <x v="12"/>
    <d v="2019-06-30T00:00:00"/>
    <d v="1899-12-30T15:00:35"/>
    <d v="2019-06-30T00:00:00"/>
    <d v="1899-12-30T15:00:35"/>
    <n v="20"/>
    <s v="MIN"/>
    <x v="2"/>
    <n v="20"/>
    <s v="MIN"/>
    <s v="CNF  ORSP PRT  REL  TECO"/>
  </r>
  <r>
    <n v="1532420"/>
    <x v="12"/>
    <s v="0"/>
    <s v="0140"/>
    <s v="BFC-90"/>
    <s v="PP01"/>
    <s v="ASSY IN PROCESS INSPECTION"/>
    <x v="13"/>
    <d v="2019-06-30T00:00:00"/>
    <d v="1899-12-30T15:00:38"/>
    <d v="2019-06-30T00:00:00"/>
    <d v="1899-12-30T15:00:38"/>
    <n v="30"/>
    <s v="MIN"/>
    <x v="9"/>
    <n v="30"/>
    <s v="MIN"/>
    <s v="CNF  ORSP PRT  REL  TECO"/>
  </r>
  <r>
    <n v="1532420"/>
    <x v="12"/>
    <s v="0"/>
    <s v="0150"/>
    <s v="BFC-99"/>
    <s v="PP01"/>
    <s v="FINAL INSPECTION"/>
    <x v="14"/>
    <d v="2019-06-30T00:00:00"/>
    <d v="1899-12-30T15:00:41"/>
    <d v="2019-06-30T00:00:00"/>
    <d v="1899-12-30T15:00:41"/>
    <n v="30"/>
    <s v="MIN"/>
    <x v="9"/>
    <n v="30"/>
    <s v="MIN"/>
    <s v="CNF  ORSP PRT  REL  TECO"/>
  </r>
  <r>
    <n v="1532420"/>
    <x v="12"/>
    <s v="0"/>
    <s v="0160"/>
    <s v="BFC-99"/>
    <s v="PP03"/>
    <s v="FINAL INSPECTION"/>
    <x v="15"/>
    <d v="2019-07-01T00:00:00"/>
    <d v="1899-12-30T09:25:08"/>
    <d v="2019-07-01T00:00:00"/>
    <d v="1899-12-30T09:25:08"/>
    <n v="45"/>
    <s v="MIN"/>
    <x v="10"/>
    <n v="45"/>
    <s v="MIN"/>
    <s v="CNF  ORSP PRT  REL  TECO"/>
  </r>
  <r>
    <n v="1532420"/>
    <x v="12"/>
    <s v="1"/>
    <s v="0010"/>
    <s v="BFC-10"/>
    <s v="PP95"/>
    <s v="ASSEMBLY"/>
    <x v="16"/>
    <d v="2019-06-13T00:00:00"/>
    <d v="1899-12-30T12:29:46"/>
    <d v="2019-06-16T00:00:00"/>
    <d v="1899-12-30T13:51:37"/>
    <n v="9.3040000000000003"/>
    <s v="H"/>
    <x v="365"/>
    <n v="1"/>
    <s v="MIN"/>
    <s v="CNF  PRT  REL  TECO"/>
  </r>
  <r>
    <n v="1532420"/>
    <x v="1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2421"/>
    <x v="12"/>
    <s v="0"/>
    <s v="0010"/>
    <s v="PFC-20"/>
    <s v="PP01"/>
    <s v="PAINT"/>
    <x v="0"/>
    <d v="2019-06-12T00:00:00"/>
    <d v="1899-12-30T17:26:28"/>
    <d v="2019-06-13T00:00:00"/>
    <d v="1899-12-30T06:12:06"/>
    <n v="244.88300000000001"/>
    <s v="MIN"/>
    <x v="366"/>
    <n v="40"/>
    <s v="MIN"/>
    <s v="CNF  PRT  REL  TECO"/>
  </r>
  <r>
    <n v="1532421"/>
    <x v="12"/>
    <s v="0"/>
    <s v="0020"/>
    <s v="BFC-10"/>
    <s v="PP01"/>
    <s v="ASSEMBLY"/>
    <x v="1"/>
    <d v="2019-06-16T00:00:00"/>
    <d v="1899-12-30T08:36:55"/>
    <d v="2019-06-16T00:00:00"/>
    <d v="1899-12-30T09:12:19"/>
    <n v="35.4"/>
    <s v="MIN"/>
    <x v="367"/>
    <n v="15"/>
    <s v="MIN"/>
    <s v="CNF  PRT  REL  TECO"/>
  </r>
  <r>
    <n v="1532421"/>
    <x v="12"/>
    <s v="0"/>
    <s v="0030"/>
    <s v="BFC-90"/>
    <s v="PP01"/>
    <s v="ASSY IN PROCESS INSPECTION"/>
    <x v="2"/>
    <d v="2019-06-16T00:00:00"/>
    <d v="1899-12-30T11:18:21"/>
    <d v="2019-06-16T00:00:00"/>
    <d v="1899-12-30T11:18:21"/>
    <n v="20"/>
    <s v="MIN"/>
    <x v="2"/>
    <n v="20"/>
    <s v="MIN"/>
    <s v="CNF  ORSP PRT  REL  TECO"/>
  </r>
  <r>
    <n v="1532421"/>
    <x v="12"/>
    <s v="0"/>
    <s v="0040"/>
    <s v="BFC-10"/>
    <s v="PP01"/>
    <s v="ASSEMBLY"/>
    <x v="3"/>
    <d v="2019-06-16T00:00:00"/>
    <d v="1899-12-30T11:26:54"/>
    <d v="2019-06-16T00:00:00"/>
    <d v="1899-12-30T17:41:05"/>
    <n v="6.2359999999999998"/>
    <s v="H"/>
    <x v="368"/>
    <n v="350"/>
    <s v="MIN"/>
    <s v="CNF  PRT  REL  TECO"/>
  </r>
  <r>
    <n v="1532421"/>
    <x v="12"/>
    <s v="0"/>
    <s v="0050"/>
    <s v="BFC-10"/>
    <s v="PP01"/>
    <s v="ASSEMBLY"/>
    <x v="4"/>
    <d v="2019-06-17T00:00:00"/>
    <d v="1899-12-30T07:40:27"/>
    <d v="2019-06-20T00:00:00"/>
    <d v="1899-12-30T12:55:49"/>
    <n v="25.219000000000001"/>
    <s v="H"/>
    <x v="369"/>
    <n v="1020"/>
    <s v="MIN"/>
    <s v="CNF  PRT  REL  TECO"/>
  </r>
  <r>
    <n v="1532421"/>
    <x v="12"/>
    <s v="0"/>
    <s v="0060"/>
    <s v="BFC-10"/>
    <s v="PP01"/>
    <s v="ASSEMBLY"/>
    <x v="5"/>
    <d v="2019-06-20T00:00:00"/>
    <d v="1899-12-30T12:56:02"/>
    <d v="2019-06-20T00:00:00"/>
    <d v="1899-12-30T14:40:47"/>
    <n v="1.746"/>
    <s v="H"/>
    <x v="370"/>
    <n v="50"/>
    <s v="MIN"/>
    <s v="CNF  PRT  REL  TECO"/>
  </r>
  <r>
    <n v="1532421"/>
    <x v="1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2421"/>
    <x v="12"/>
    <s v="0"/>
    <s v="0080"/>
    <s v="BFC-90"/>
    <s v="PP01"/>
    <s v="ASSY IN PROCESS INSPECTION"/>
    <x v="7"/>
    <d v="2019-06-23T00:00:00"/>
    <d v="1899-12-30T16:21:51"/>
    <d v="2019-06-23T00:00:00"/>
    <d v="1899-12-30T16:21:51"/>
    <n v="20"/>
    <s v="MIN"/>
    <x v="2"/>
    <n v="20"/>
    <s v="MIN"/>
    <s v="CNF  ORSP PRT  REL  TECO"/>
  </r>
  <r>
    <n v="1532421"/>
    <x v="12"/>
    <s v="0"/>
    <s v="0090"/>
    <s v="BFC-90"/>
    <s v="PP01"/>
    <s v="ASSY IN PROCESS INSPECTION"/>
    <x v="8"/>
    <d v="2019-06-23T00:00:00"/>
    <d v="1899-12-30T16:21:55"/>
    <d v="2019-06-23T00:00:00"/>
    <d v="1899-12-30T16:21:55"/>
    <n v="20"/>
    <s v="MIN"/>
    <x v="2"/>
    <n v="20"/>
    <s v="MIN"/>
    <s v="CNF  ORSP PRT  REL  TECO"/>
  </r>
  <r>
    <n v="1532421"/>
    <x v="12"/>
    <s v="0"/>
    <s v="0100"/>
    <s v="PFC-20"/>
    <s v="PP01"/>
    <s v="PAINT"/>
    <x v="9"/>
    <d v="2019-06-23T00:00:00"/>
    <d v="1899-12-30T19:37:28"/>
    <d v="2019-06-24T00:00:00"/>
    <d v="1899-12-30T14:13:13"/>
    <n v="5.492"/>
    <s v="H"/>
    <x v="371"/>
    <n v="450"/>
    <s v="MIN"/>
    <s v="CNF  PRT  REL  TECO"/>
  </r>
  <r>
    <n v="1532421"/>
    <x v="12"/>
    <s v="0"/>
    <s v="0110"/>
    <s v="PFC-99"/>
    <s v="PP01"/>
    <s v="PAINT INSPECTION"/>
    <x v="10"/>
    <d v="2019-06-27T00:00:00"/>
    <d v="1899-12-30T14:25:54"/>
    <d v="2019-06-27T00:00:00"/>
    <d v="1899-12-30T14:25:54"/>
    <n v="20"/>
    <s v="MIN"/>
    <x v="2"/>
    <n v="20"/>
    <s v="MIN"/>
    <s v="CNF  ORSP PRT  REL  TECO"/>
  </r>
  <r>
    <n v="1532421"/>
    <x v="12"/>
    <s v="0"/>
    <s v="0120"/>
    <s v="BFC-10"/>
    <s v="PP01"/>
    <s v="ASSEMBLY"/>
    <x v="11"/>
    <d v="2019-06-27T00:00:00"/>
    <d v="1899-12-30T14:27:42"/>
    <d v="2019-06-27T00:00:00"/>
    <d v="1899-12-30T15:56:13"/>
    <n v="44.267000000000003"/>
    <s v="MIN"/>
    <x v="364"/>
    <n v="100"/>
    <s v="MIN"/>
    <s v="CNF  PRT  REL  TECO"/>
  </r>
  <r>
    <n v="1532421"/>
    <x v="12"/>
    <s v="0"/>
    <s v="0130"/>
    <s v="BFC-90"/>
    <s v="PP01"/>
    <s v="ASSY IN PROCESS INSPECTION"/>
    <x v="12"/>
    <d v="2019-06-30T00:00:00"/>
    <d v="1899-12-30T15:00:55"/>
    <d v="2019-06-30T00:00:00"/>
    <d v="1899-12-30T15:00:55"/>
    <n v="20"/>
    <s v="MIN"/>
    <x v="2"/>
    <n v="20"/>
    <s v="MIN"/>
    <s v="CNF  ORSP PRT  REL  TECO"/>
  </r>
  <r>
    <n v="1532421"/>
    <x v="12"/>
    <s v="0"/>
    <s v="0140"/>
    <s v="BFC-90"/>
    <s v="PP01"/>
    <s v="ASSY IN PROCESS INSPECTION"/>
    <x v="13"/>
    <d v="2019-06-30T00:00:00"/>
    <d v="1899-12-30T15:01:01"/>
    <d v="2019-06-30T00:00:00"/>
    <d v="1899-12-30T15:01:01"/>
    <n v="30"/>
    <s v="MIN"/>
    <x v="9"/>
    <n v="30"/>
    <s v="MIN"/>
    <s v="CNF  ORSP PRT  REL  TECO"/>
  </r>
  <r>
    <n v="1532421"/>
    <x v="12"/>
    <s v="0"/>
    <s v="0150"/>
    <s v="BFC-99"/>
    <s v="PP01"/>
    <s v="FINAL INSPECTION"/>
    <x v="14"/>
    <d v="2019-06-30T00:00:00"/>
    <d v="1899-12-30T15:01:04"/>
    <d v="2019-06-30T00:00:00"/>
    <d v="1899-12-30T15:01:04"/>
    <n v="30"/>
    <s v="MIN"/>
    <x v="9"/>
    <n v="30"/>
    <s v="MIN"/>
    <s v="CNF  ORSP PRT  REL  TECO"/>
  </r>
  <r>
    <n v="1532421"/>
    <x v="12"/>
    <s v="0"/>
    <s v="0160"/>
    <s v="BFC-99"/>
    <s v="PP03"/>
    <s v="FINAL INSPECTION"/>
    <x v="15"/>
    <d v="2019-07-01T00:00:00"/>
    <d v="1899-12-30T09:25:21"/>
    <d v="2019-07-01T00:00:00"/>
    <d v="1899-12-30T09:25:21"/>
    <n v="45"/>
    <s v="MIN"/>
    <x v="10"/>
    <n v="45"/>
    <s v="MIN"/>
    <s v="CNF  ORSP PRT  REL  TECO"/>
  </r>
  <r>
    <n v="1532421"/>
    <x v="12"/>
    <s v="1"/>
    <s v="0010"/>
    <s v="BFC-10"/>
    <s v="PP95"/>
    <s v="ASSEMBLY"/>
    <x v="16"/>
    <d v="2019-06-25T00:00:00"/>
    <d v="1899-12-30T08:30:34"/>
    <d v="2019-06-25T00:00:00"/>
    <d v="1899-12-30T15:46:42"/>
    <n v="13.625"/>
    <s v="H"/>
    <x v="372"/>
    <n v="1"/>
    <s v="MIN"/>
    <s v="CNF  PRT  REL  TECO"/>
  </r>
  <r>
    <n v="1532421"/>
    <x v="1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2422"/>
    <x v="6"/>
    <s v="0"/>
    <s v="0010"/>
    <s v="PFC-20"/>
    <s v="PP01"/>
    <s v="PAINT"/>
    <x v="0"/>
    <d v="2019-06-12T00:00:00"/>
    <d v="1899-12-30T17:17:04"/>
    <d v="2019-06-12T00:00:00"/>
    <d v="1899-12-30T17:43:50"/>
    <n v="5.2329999999999997"/>
    <s v="MIN"/>
    <x v="373"/>
    <n v="40"/>
    <s v="MIN"/>
    <s v="CNF  PRT  REL  TECO"/>
  </r>
  <r>
    <n v="1532422"/>
    <x v="6"/>
    <s v="0"/>
    <s v="0020"/>
    <s v="BFC-10"/>
    <s v="PP01"/>
    <s v="ASSEMBLY"/>
    <x v="1"/>
    <d v="2019-06-12T00:00:00"/>
    <d v="1899-12-30T17:44:53"/>
    <d v="2019-06-12T00:00:00"/>
    <d v="1899-12-30T17:50:34"/>
    <n v="4.0170000000000003"/>
    <s v="MIN"/>
    <x v="374"/>
    <n v="15"/>
    <s v="MIN"/>
    <s v="CNF  PRT  REL  TECO"/>
  </r>
  <r>
    <n v="1532422"/>
    <x v="6"/>
    <s v="0"/>
    <s v="0030"/>
    <s v="BFC-90"/>
    <s v="PP01"/>
    <s v="ASSY IN PROCESS INSPECTION"/>
    <x v="2"/>
    <d v="2019-06-12T00:00:00"/>
    <d v="1899-12-30T17:57:24"/>
    <d v="2019-06-12T00:00:00"/>
    <d v="1899-12-30T17:57:24"/>
    <n v="20"/>
    <s v="MIN"/>
    <x v="2"/>
    <n v="20"/>
    <s v="MIN"/>
    <s v="CNF  ORSP PRT  REL  TECO"/>
  </r>
  <r>
    <n v="1532422"/>
    <x v="6"/>
    <s v="0"/>
    <s v="0040"/>
    <s v="BFC-10"/>
    <s v="PP01"/>
    <s v="ASSEMBLY"/>
    <x v="3"/>
    <d v="2019-06-13T00:00:00"/>
    <d v="1899-12-30T07:37:52"/>
    <d v="2019-06-13T00:00:00"/>
    <d v="1899-12-30T15:49:30"/>
    <n v="8.1940000000000008"/>
    <s v="H"/>
    <x v="375"/>
    <n v="290"/>
    <s v="MIN"/>
    <s v="CNF  PRT  REL  TECO"/>
  </r>
  <r>
    <n v="1532422"/>
    <x v="6"/>
    <s v="0"/>
    <s v="0050"/>
    <s v="BFC-10"/>
    <s v="PP01"/>
    <s v="ASSEMBLY"/>
    <x v="4"/>
    <d v="2019-06-16T00:00:00"/>
    <d v="1899-12-30T07:43:46"/>
    <d v="2019-06-18T00:00:00"/>
    <d v="1899-12-30T12:25:27"/>
    <n v="34.944000000000003"/>
    <s v="H"/>
    <x v="376"/>
    <n v="1040"/>
    <s v="MIN"/>
    <s v="CNF  PRT  REL  TECO"/>
  </r>
  <r>
    <n v="1532422"/>
    <x v="6"/>
    <s v="0"/>
    <s v="0060"/>
    <s v="BFC-10"/>
    <s v="PP01"/>
    <s v="ASSEMBLY"/>
    <x v="5"/>
    <d v="2019-06-18T00:00:00"/>
    <d v="1899-12-30T12:25:38"/>
    <d v="2019-06-18T00:00:00"/>
    <d v="1899-12-30T14:30:32"/>
    <n v="2.0819999999999999"/>
    <s v="H"/>
    <x v="377"/>
    <n v="50"/>
    <s v="MIN"/>
    <s v="CNF  PRT  REL  TECO"/>
  </r>
  <r>
    <n v="1532422"/>
    <x v="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2422"/>
    <x v="6"/>
    <s v="0"/>
    <s v="0080"/>
    <s v="BFC-90"/>
    <s v="PP01"/>
    <s v="ASSY IN PROCESS INSPECTION"/>
    <x v="7"/>
    <d v="2019-06-18T00:00:00"/>
    <d v="1899-12-30T16:05:29"/>
    <d v="2019-06-18T00:00:00"/>
    <d v="1899-12-30T16:05:29"/>
    <n v="20"/>
    <s v="MIN"/>
    <x v="2"/>
    <n v="20"/>
    <s v="MIN"/>
    <s v="CNF  ORSP PRT  REL  TECO"/>
  </r>
  <r>
    <n v="1532422"/>
    <x v="6"/>
    <s v="0"/>
    <s v="0090"/>
    <s v="BFC-90"/>
    <s v="PP01"/>
    <s v="ASSY IN PROCESS INSPECTION"/>
    <x v="8"/>
    <d v="2019-06-18T00:00:00"/>
    <d v="1899-12-30T16:05:36"/>
    <d v="2019-06-18T00:00:00"/>
    <d v="1899-12-30T16:05:36"/>
    <n v="20"/>
    <s v="MIN"/>
    <x v="2"/>
    <n v="20"/>
    <s v="MIN"/>
    <s v="CNF  ORSP PRT  REL  TECO"/>
  </r>
  <r>
    <n v="1532422"/>
    <x v="6"/>
    <s v="0"/>
    <s v="0100"/>
    <s v="PFC-20"/>
    <s v="PP01"/>
    <s v="PAINT"/>
    <x v="9"/>
    <d v="2019-06-18T00:00:00"/>
    <d v="1899-12-30T16:56:04"/>
    <d v="2019-06-19T00:00:00"/>
    <d v="1899-12-30T11:55:03"/>
    <n v="6.0940000000000003"/>
    <s v="H"/>
    <x v="378"/>
    <n v="450"/>
    <s v="MIN"/>
    <s v="CNF  PRT  REL  TECO"/>
  </r>
  <r>
    <n v="1532422"/>
    <x v="6"/>
    <s v="0"/>
    <s v="0110"/>
    <s v="PFC-99"/>
    <s v="PP01"/>
    <s v="PAINT INSPECTION"/>
    <x v="10"/>
    <d v="2019-06-26T00:00:00"/>
    <d v="1899-12-30T11:09:30"/>
    <d v="2019-06-26T00:00:00"/>
    <d v="1899-12-30T11:09:30"/>
    <n v="20"/>
    <s v="MIN"/>
    <x v="2"/>
    <n v="20"/>
    <s v="MIN"/>
    <s v="CNF  ORSP PRT  REL  TECO"/>
  </r>
  <r>
    <n v="1532422"/>
    <x v="6"/>
    <s v="0"/>
    <s v="0120"/>
    <s v="BFC-10"/>
    <s v="PP01"/>
    <s v="ASSEMBLY"/>
    <x v="11"/>
    <d v="2019-06-27T00:00:00"/>
    <d v="1899-12-30T13:59:19"/>
    <d v="2019-06-27T00:00:00"/>
    <d v="1899-12-30T14:26:37"/>
    <n v="9.1"/>
    <s v="MIN"/>
    <x v="379"/>
    <n v="100"/>
    <s v="MIN"/>
    <s v="CNF  PRT  REL  TECO"/>
  </r>
  <r>
    <n v="1532422"/>
    <x v="6"/>
    <s v="0"/>
    <s v="0130"/>
    <s v="BFC-90"/>
    <s v="PP01"/>
    <s v="ASSY IN PROCESS INSPECTION"/>
    <x v="12"/>
    <d v="2019-06-30T00:00:00"/>
    <d v="1899-12-30T16:33:57"/>
    <d v="2019-06-30T00:00:00"/>
    <d v="1899-12-30T16:33:57"/>
    <n v="20"/>
    <s v="MIN"/>
    <x v="2"/>
    <n v="20"/>
    <s v="MIN"/>
    <s v="CNF  ORSP PRT  REL  TECO"/>
  </r>
  <r>
    <n v="1532422"/>
    <x v="6"/>
    <s v="0"/>
    <s v="0140"/>
    <s v="BFC-90"/>
    <s v="PP01"/>
    <s v="ASSY IN PROCESS INSPECTION"/>
    <x v="13"/>
    <d v="2019-07-01T00:00:00"/>
    <d v="1899-12-30T10:14:01"/>
    <d v="2019-07-01T00:00:00"/>
    <d v="1899-12-30T10:14:01"/>
    <n v="30"/>
    <s v="MIN"/>
    <x v="9"/>
    <n v="30"/>
    <s v="MIN"/>
    <s v="CNF  ORSP PRT  REL  TECO"/>
  </r>
  <r>
    <n v="1532422"/>
    <x v="6"/>
    <s v="0"/>
    <s v="0150"/>
    <s v="BFC-99"/>
    <s v="PP01"/>
    <s v="FINAL INSPECTION"/>
    <x v="14"/>
    <d v="2019-07-01T00:00:00"/>
    <d v="1899-12-30T10:14:07"/>
    <d v="2019-07-01T00:00:00"/>
    <d v="1899-12-30T10:14:07"/>
    <n v="30"/>
    <s v="MIN"/>
    <x v="9"/>
    <n v="30"/>
    <s v="MIN"/>
    <s v="CNF  ORSP PRT  REL  TECO"/>
  </r>
  <r>
    <n v="1532422"/>
    <x v="6"/>
    <s v="0"/>
    <s v="0160"/>
    <s v="BFC-99"/>
    <s v="PP03"/>
    <s v="FINAL INSPECTION"/>
    <x v="15"/>
    <d v="2019-07-01T00:00:00"/>
    <d v="1899-12-30T16:59:05"/>
    <d v="2019-07-01T00:00:00"/>
    <d v="1899-12-30T16:59:05"/>
    <n v="45"/>
    <s v="MIN"/>
    <x v="10"/>
    <n v="45"/>
    <s v="MIN"/>
    <s v="CNF  ORSP PRT  REL  TECO"/>
  </r>
  <r>
    <n v="1532422"/>
    <x v="6"/>
    <s v="1"/>
    <s v="0010"/>
    <s v="BFC-10"/>
    <s v="PP95"/>
    <s v="ASSEMBLY"/>
    <x v="16"/>
    <d v="2019-06-25T00:00:00"/>
    <d v="1899-12-30T07:33:19"/>
    <d v="2019-06-25T00:00:00"/>
    <d v="1899-12-30T17:49:31"/>
    <n v="10.27"/>
    <s v="H"/>
    <x v="380"/>
    <n v="1"/>
    <s v="MIN"/>
    <s v="CNF  PRT  REL  TECO"/>
  </r>
  <r>
    <n v="1532422"/>
    <x v="6"/>
    <s v="2"/>
    <s v="0100"/>
    <s v="PFC-20"/>
    <s v="PP95"/>
    <s v="PAINT"/>
    <x v="17"/>
    <d v="2019-06-24T00:00:00"/>
    <d v="1899-12-30T15:08:08"/>
    <d v="2019-06-24T00:00:00"/>
    <d v="1899-12-30T22:58:06"/>
    <n v="7.8330000000000002"/>
    <s v="H"/>
    <x v="381"/>
    <n v="5"/>
    <s v="MIN"/>
    <s v="CNF  PRT  REL  TECO"/>
  </r>
  <r>
    <n v="1532423"/>
    <x v="6"/>
    <s v="0"/>
    <s v="0010"/>
    <s v="PFC-20"/>
    <s v="PP01"/>
    <s v="PAINT"/>
    <x v="0"/>
    <d v="2019-06-12T00:00:00"/>
    <d v="1899-12-30T17:26:28"/>
    <d v="2019-06-13T00:00:00"/>
    <d v="1899-12-30T06:12:06"/>
    <n v="244.88300000000001"/>
    <s v="MIN"/>
    <x v="366"/>
    <n v="40"/>
    <s v="MIN"/>
    <s v="CNF  PRT  REL  TECO"/>
  </r>
  <r>
    <n v="1532423"/>
    <x v="6"/>
    <s v="0"/>
    <s v="0020"/>
    <s v="BFC-10"/>
    <s v="PP01"/>
    <s v="ASSEMBLY"/>
    <x v="1"/>
    <d v="2019-06-13T00:00:00"/>
    <d v="1899-12-30T12:53:20"/>
    <d v="2019-06-13T00:00:00"/>
    <d v="1899-12-30T14:28:44"/>
    <n v="1.59"/>
    <s v="H"/>
    <x v="382"/>
    <n v="15"/>
    <s v="MIN"/>
    <s v="CNF  PRT  REL  TECO"/>
  </r>
  <r>
    <n v="1532423"/>
    <x v="6"/>
    <s v="0"/>
    <s v="0030"/>
    <s v="BFC-90"/>
    <s v="PP01"/>
    <s v="ASSY IN PROCESS INSPECTION"/>
    <x v="2"/>
    <d v="2019-06-17T00:00:00"/>
    <d v="1899-12-30T08:12:01"/>
    <d v="2019-06-17T00:00:00"/>
    <d v="1899-12-30T08:12:01"/>
    <n v="20"/>
    <s v="MIN"/>
    <x v="2"/>
    <n v="20"/>
    <s v="MIN"/>
    <s v="CNF  ORSP PRT  REL  TECO"/>
  </r>
  <r>
    <n v="1532423"/>
    <x v="6"/>
    <s v="0"/>
    <s v="0040"/>
    <s v="BFC-10"/>
    <s v="PP01"/>
    <s v="ASSEMBLY"/>
    <x v="3"/>
    <d v="2019-06-17T00:00:00"/>
    <d v="1899-12-30T08:16:24"/>
    <d v="2019-06-17T00:00:00"/>
    <d v="1899-12-30T17:53:15"/>
    <n v="9.6140000000000008"/>
    <s v="H"/>
    <x v="383"/>
    <n v="350"/>
    <s v="MIN"/>
    <s v="CNF  PRT  REL  TECO"/>
  </r>
  <r>
    <n v="1532423"/>
    <x v="6"/>
    <s v="0"/>
    <s v="0050"/>
    <s v="BFC-10"/>
    <s v="PP01"/>
    <s v="ASSEMBLY"/>
    <x v="4"/>
    <d v="2019-06-18T00:00:00"/>
    <d v="1899-12-30T07:34:24"/>
    <d v="2019-06-20T00:00:00"/>
    <d v="1899-12-30T12:08:14"/>
    <n v="25.552"/>
    <s v="H"/>
    <x v="384"/>
    <n v="1020"/>
    <s v="MIN"/>
    <s v="CNF  PRT  REL  TECO"/>
  </r>
  <r>
    <n v="1532423"/>
    <x v="6"/>
    <s v="0"/>
    <s v="0060"/>
    <s v="BFC-10"/>
    <s v="PP01"/>
    <s v="ASSEMBLY"/>
    <x v="5"/>
    <d v="2019-06-20T00:00:00"/>
    <d v="1899-12-30T12:09:12"/>
    <d v="2019-06-20T00:00:00"/>
    <d v="1899-12-30T14:58:12"/>
    <n v="2.8170000000000002"/>
    <s v="H"/>
    <x v="385"/>
    <n v="50"/>
    <s v="MIN"/>
    <s v="CNF  PRT  REL  TECO"/>
  </r>
  <r>
    <n v="1532423"/>
    <x v="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2423"/>
    <x v="6"/>
    <s v="0"/>
    <s v="0080"/>
    <s v="BFC-90"/>
    <s v="PP01"/>
    <s v="ASSY IN PROCESS INSPECTION"/>
    <x v="7"/>
    <d v="2019-06-23T00:00:00"/>
    <d v="1899-12-30T10:11:24"/>
    <d v="2019-06-23T00:00:00"/>
    <d v="1899-12-30T10:11:24"/>
    <n v="20"/>
    <s v="MIN"/>
    <x v="2"/>
    <n v="20"/>
    <s v="MIN"/>
    <s v="CNF  ORSP PRT  REL  TECO"/>
  </r>
  <r>
    <n v="1532423"/>
    <x v="6"/>
    <s v="0"/>
    <s v="0090"/>
    <s v="BFC-90"/>
    <s v="PP01"/>
    <s v="ASSY IN PROCESS INSPECTION"/>
    <x v="8"/>
    <d v="2019-06-23T00:00:00"/>
    <d v="1899-12-30T10:11:28"/>
    <d v="2019-06-23T00:00:00"/>
    <d v="1899-12-30T10:11:28"/>
    <n v="20"/>
    <s v="MIN"/>
    <x v="2"/>
    <n v="20"/>
    <s v="MIN"/>
    <s v="CNF  ORSP PRT  REL  TECO"/>
  </r>
  <r>
    <n v="1532423"/>
    <x v="6"/>
    <s v="0"/>
    <s v="0100"/>
    <s v="PFC-20"/>
    <s v="PP01"/>
    <s v="PAINT"/>
    <x v="9"/>
    <d v="2019-06-23T00:00:00"/>
    <d v="1899-12-30T13:04:44"/>
    <d v="2019-06-24T00:00:00"/>
    <d v="1899-12-30T07:09:00"/>
    <n v="12.475"/>
    <s v="H"/>
    <x v="386"/>
    <n v="450"/>
    <s v="MIN"/>
    <s v="CNF  PRT  REL  TECO"/>
  </r>
  <r>
    <n v="1532423"/>
    <x v="6"/>
    <s v="0"/>
    <s v="0110"/>
    <s v="PFC-99"/>
    <s v="PP01"/>
    <s v="PAINT INSPECTION"/>
    <x v="10"/>
    <d v="2019-07-01T00:00:00"/>
    <d v="1899-12-30T09:18:13"/>
    <d v="2019-07-01T00:00:00"/>
    <d v="1899-12-30T09:18:13"/>
    <n v="20"/>
    <s v="MIN"/>
    <x v="2"/>
    <n v="20"/>
    <s v="MIN"/>
    <s v="CNF  ORSP PRT  REL  TECO"/>
  </r>
  <r>
    <n v="1532423"/>
    <x v="6"/>
    <s v="0"/>
    <s v="0120"/>
    <s v="BFC-10"/>
    <s v="PP01"/>
    <s v="ASSEMBLY"/>
    <x v="11"/>
    <d v="2019-07-01T00:00:00"/>
    <d v="1899-12-30T11:23:51"/>
    <d v="2019-07-01T00:00:00"/>
    <d v="1899-12-30T12:10:24"/>
    <n v="46.55"/>
    <s v="MIN"/>
    <x v="387"/>
    <n v="100"/>
    <s v="MIN"/>
    <s v="CNF  PRT  REL  TECO"/>
  </r>
  <r>
    <n v="1532423"/>
    <x v="6"/>
    <s v="0"/>
    <s v="0130"/>
    <s v="BFC-90"/>
    <s v="PP01"/>
    <s v="ASSY IN PROCESS INSPECTION"/>
    <x v="12"/>
    <d v="2019-07-01T00:00:00"/>
    <d v="1899-12-30T13:12:10"/>
    <d v="2019-07-01T00:00:00"/>
    <d v="1899-12-30T13:12:10"/>
    <n v="20"/>
    <s v="MIN"/>
    <x v="2"/>
    <n v="20"/>
    <s v="MIN"/>
    <s v="CNF  ORSP PRT  REL  TECO"/>
  </r>
  <r>
    <n v="1532423"/>
    <x v="6"/>
    <s v="0"/>
    <s v="0140"/>
    <s v="BFC-90"/>
    <s v="PP01"/>
    <s v="ASSY IN PROCESS INSPECTION"/>
    <x v="13"/>
    <d v="2019-07-01T00:00:00"/>
    <d v="1899-12-30T13:12:15"/>
    <d v="2019-07-01T00:00:00"/>
    <d v="1899-12-30T13:12:15"/>
    <n v="30"/>
    <s v="MIN"/>
    <x v="9"/>
    <n v="30"/>
    <s v="MIN"/>
    <s v="CNF  ORSP PRT  REL  TECO"/>
  </r>
  <r>
    <n v="1532423"/>
    <x v="6"/>
    <s v="0"/>
    <s v="0150"/>
    <s v="BFC-99"/>
    <s v="PP01"/>
    <s v="FINAL INSPECTION"/>
    <x v="14"/>
    <d v="2019-07-01T00:00:00"/>
    <d v="1899-12-30T13:12:18"/>
    <d v="2019-07-01T00:00:00"/>
    <d v="1899-12-30T13:12:18"/>
    <n v="30"/>
    <s v="MIN"/>
    <x v="9"/>
    <n v="30"/>
    <s v="MIN"/>
    <s v="CNF  ORSP PRT  REL  TECO"/>
  </r>
  <r>
    <n v="1532423"/>
    <x v="6"/>
    <s v="0"/>
    <s v="0160"/>
    <s v="BFC-99"/>
    <s v="PP03"/>
    <s v="FINAL INSPECTION"/>
    <x v="15"/>
    <d v="2019-07-01T00:00:00"/>
    <d v="1899-12-30T16:59:19"/>
    <d v="2019-07-01T00:00:00"/>
    <d v="1899-12-30T16:59:19"/>
    <n v="45"/>
    <s v="MIN"/>
    <x v="10"/>
    <n v="45"/>
    <s v="MIN"/>
    <s v="CNF  ORSP PRT  REL  TECO"/>
  </r>
  <r>
    <n v="1532423"/>
    <x v="6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2423"/>
    <x v="6"/>
    <s v="2"/>
    <s v="0100"/>
    <s v="PFC-20"/>
    <s v="PP95"/>
    <s v="PAINT"/>
    <x v="17"/>
    <d v="2019-06-23T00:00:00"/>
    <d v="1899-12-30T14:55:40"/>
    <d v="2019-06-23T00:00:00"/>
    <d v="1899-12-30T22:14:52"/>
    <n v="2.44"/>
    <s v="H"/>
    <x v="388"/>
    <n v="5"/>
    <s v="MIN"/>
    <s v="CNF  PRT  REL  TECO"/>
  </r>
  <r>
    <n v="1532424"/>
    <x v="6"/>
    <s v="0"/>
    <s v="0010"/>
    <s v="PFC-20"/>
    <s v="PP01"/>
    <s v="PAINT"/>
    <x v="0"/>
    <d v="2019-06-12T00:00:00"/>
    <d v="1899-12-30T17:00:29"/>
    <d v="2019-06-12T00:00:00"/>
    <d v="1899-12-30T17:43:50"/>
    <n v="9.6829999999999998"/>
    <s v="MIN"/>
    <x v="389"/>
    <n v="40"/>
    <s v="MIN"/>
    <s v="CNF  PRT  REL  TECO"/>
  </r>
  <r>
    <n v="1532424"/>
    <x v="6"/>
    <s v="0"/>
    <s v="0020"/>
    <s v="BFC-10"/>
    <s v="PP01"/>
    <s v="ASSEMBLY"/>
    <x v="1"/>
    <d v="2019-06-12T00:00:00"/>
    <d v="1899-12-30T17:47:14"/>
    <d v="2019-06-12T00:00:00"/>
    <d v="1899-12-30T17:50:34"/>
    <n v="1.667"/>
    <s v="MIN"/>
    <x v="45"/>
    <n v="15"/>
    <s v="MIN"/>
    <s v="CNF  PRT  REL  TECO"/>
  </r>
  <r>
    <n v="1532424"/>
    <x v="6"/>
    <s v="0"/>
    <s v="0030"/>
    <s v="BFC-90"/>
    <s v="PP01"/>
    <s v="ASSY IN PROCESS INSPECTION"/>
    <x v="2"/>
    <d v="2019-06-12T00:00:00"/>
    <d v="1899-12-30T17:57:47"/>
    <d v="2019-06-12T00:00:00"/>
    <d v="1899-12-30T17:57:47"/>
    <n v="20"/>
    <s v="MIN"/>
    <x v="2"/>
    <n v="20"/>
    <s v="MIN"/>
    <s v="CNF  ORSP PRT  REL  TECO"/>
  </r>
  <r>
    <n v="1532424"/>
    <x v="6"/>
    <s v="0"/>
    <s v="0040"/>
    <s v="BFC-10"/>
    <s v="PP01"/>
    <s v="ASSEMBLY"/>
    <x v="3"/>
    <d v="2019-06-13T00:00:00"/>
    <d v="1899-12-30T07:35:20"/>
    <d v="2019-06-13T00:00:00"/>
    <d v="1899-12-30T15:39:59"/>
    <n v="8.0779999999999994"/>
    <s v="H"/>
    <x v="390"/>
    <n v="350"/>
    <s v="MIN"/>
    <s v="CNF  PRT  REL  TECO"/>
  </r>
  <r>
    <n v="1532424"/>
    <x v="6"/>
    <s v="0"/>
    <s v="0050"/>
    <s v="BFC-10"/>
    <s v="PP01"/>
    <s v="ASSEMBLY"/>
    <x v="4"/>
    <d v="2019-06-16T00:00:00"/>
    <d v="1899-12-30T07:52:36"/>
    <d v="2019-06-16T00:00:00"/>
    <d v="1899-12-30T17:52:29"/>
    <n v="9.9979999999999993"/>
    <s v="H"/>
    <x v="391"/>
    <n v="1020"/>
    <s v="MIN"/>
    <s v="CNF  PRT  REL  TECO"/>
  </r>
  <r>
    <n v="1532424"/>
    <x v="6"/>
    <s v="0"/>
    <s v="0060"/>
    <s v="BFC-10"/>
    <s v="PP01"/>
    <s v="ASSEMBLY"/>
    <x v="5"/>
    <d v="2019-06-17T00:00:00"/>
    <d v="1899-12-30T07:52:22"/>
    <d v="2019-06-17T00:00:00"/>
    <d v="1899-12-30T16:24:30"/>
    <n v="8.5359999999999996"/>
    <s v="H"/>
    <x v="392"/>
    <n v="50"/>
    <s v="MIN"/>
    <s v="CNF  PRT  REL  TECO"/>
  </r>
  <r>
    <n v="1532424"/>
    <x v="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2424"/>
    <x v="6"/>
    <s v="0"/>
    <s v="0080"/>
    <s v="BFC-90"/>
    <s v="PP01"/>
    <s v="ASSY IN PROCESS INSPECTION"/>
    <x v="7"/>
    <d v="2019-06-17T00:00:00"/>
    <d v="1899-12-30T16:45:04"/>
    <d v="2019-06-17T00:00:00"/>
    <d v="1899-12-30T16:45:04"/>
    <n v="20"/>
    <s v="MIN"/>
    <x v="2"/>
    <n v="20"/>
    <s v="MIN"/>
    <s v="CNF  ORSP PRT  REL  TECO"/>
  </r>
  <r>
    <n v="1532424"/>
    <x v="6"/>
    <s v="0"/>
    <s v="0090"/>
    <s v="BFC-90"/>
    <s v="PP01"/>
    <s v="ASSY IN PROCESS INSPECTION"/>
    <x v="8"/>
    <d v="2019-06-17T00:00:00"/>
    <d v="1899-12-30T16:45:12"/>
    <d v="2019-06-17T00:00:00"/>
    <d v="1899-12-30T16:45:12"/>
    <n v="20"/>
    <s v="MIN"/>
    <x v="2"/>
    <n v="20"/>
    <s v="MIN"/>
    <s v="CNF  ORSP PRT  REL  TECO"/>
  </r>
  <r>
    <n v="1532424"/>
    <x v="6"/>
    <s v="0"/>
    <s v="0100"/>
    <s v="PFC-20"/>
    <s v="PP01"/>
    <s v="PAINT"/>
    <x v="9"/>
    <d v="2019-06-17T00:00:00"/>
    <d v="1899-12-30T17:33:05"/>
    <d v="2019-06-18T00:00:00"/>
    <d v="1899-12-30T12:27:02"/>
    <n v="18.042999999999999"/>
    <s v="H"/>
    <x v="393"/>
    <n v="450"/>
    <s v="MIN"/>
    <s v="CNF  PRT  REL  TECO"/>
  </r>
  <r>
    <n v="1532424"/>
    <x v="6"/>
    <s v="0"/>
    <s v="0110"/>
    <s v="PFC-99"/>
    <s v="PP01"/>
    <s v="PAINT INSPECTION"/>
    <x v="10"/>
    <d v="2019-06-19T00:00:00"/>
    <d v="1899-12-30T08:08:27"/>
    <d v="2019-06-19T00:00:00"/>
    <d v="1899-12-30T08:08:27"/>
    <n v="20"/>
    <s v="MIN"/>
    <x v="2"/>
    <n v="20"/>
    <s v="MIN"/>
    <s v="CNF  ORSP PRT  REL  TECO"/>
  </r>
  <r>
    <n v="1532424"/>
    <x v="6"/>
    <s v="0"/>
    <s v="0120"/>
    <s v="BFC-10"/>
    <s v="PP01"/>
    <s v="ASSEMBLY"/>
    <x v="11"/>
    <d v="2019-07-02T00:00:00"/>
    <d v="1899-12-30T07:59:10"/>
    <d v="2019-07-02T00:00:00"/>
    <d v="1899-12-30T08:59:15"/>
    <n v="54.033000000000001"/>
    <s v="MIN"/>
    <x v="394"/>
    <n v="100"/>
    <s v="MIN"/>
    <s v="CNF  PRT  REL  TECO"/>
  </r>
  <r>
    <n v="1532424"/>
    <x v="6"/>
    <s v="0"/>
    <s v="0130"/>
    <s v="BFC-90"/>
    <s v="PP01"/>
    <s v="ASSY IN PROCESS INSPECTION"/>
    <x v="12"/>
    <d v="2019-07-03T00:00:00"/>
    <d v="1899-12-30T16:22:21"/>
    <d v="2019-07-03T00:00:00"/>
    <d v="1899-12-30T16:22:21"/>
    <n v="20"/>
    <s v="MIN"/>
    <x v="2"/>
    <n v="20"/>
    <s v="MIN"/>
    <s v="CNF  ORSP PRT  REL  TECO"/>
  </r>
  <r>
    <n v="1532424"/>
    <x v="6"/>
    <s v="0"/>
    <s v="0140"/>
    <s v="BFC-90"/>
    <s v="PP01"/>
    <s v="ASSY IN PROCESS INSPECTION"/>
    <x v="13"/>
    <d v="2019-07-03T00:00:00"/>
    <d v="1899-12-30T16:22:24"/>
    <d v="2019-07-03T00:00:00"/>
    <d v="1899-12-30T16:22:24"/>
    <n v="30"/>
    <s v="MIN"/>
    <x v="9"/>
    <n v="30"/>
    <s v="MIN"/>
    <s v="CNF  ORSP PRT  REL  TECO"/>
  </r>
  <r>
    <n v="1532424"/>
    <x v="6"/>
    <s v="0"/>
    <s v="0150"/>
    <s v="BFC-99"/>
    <s v="PP01"/>
    <s v="FINAL INSPECTION"/>
    <x v="14"/>
    <d v="2019-07-03T00:00:00"/>
    <d v="1899-12-30T16:22:27"/>
    <d v="2019-07-03T00:00:00"/>
    <d v="1899-12-30T16:22:27"/>
    <n v="30"/>
    <s v="MIN"/>
    <x v="9"/>
    <n v="30"/>
    <s v="MIN"/>
    <s v="CNF  ORSP PRT  REL  TECO"/>
  </r>
  <r>
    <n v="1532424"/>
    <x v="6"/>
    <s v="0"/>
    <s v="0160"/>
    <s v="BFC-99"/>
    <s v="PP03"/>
    <s v="FINAL INSPECTION"/>
    <x v="15"/>
    <d v="2019-07-04T00:00:00"/>
    <d v="1899-12-30T15:28:33"/>
    <d v="2019-07-04T00:00:00"/>
    <d v="1899-12-30T15:28:33"/>
    <n v="45"/>
    <s v="MIN"/>
    <x v="10"/>
    <n v="45"/>
    <s v="MIN"/>
    <s v="CNF  ORSP PRT  REL  TECO"/>
  </r>
  <r>
    <n v="1532424"/>
    <x v="6"/>
    <s v="1"/>
    <s v="0010"/>
    <s v="BFC-10"/>
    <s v="PP95"/>
    <s v="ASSEMBLY"/>
    <x v="16"/>
    <d v="2019-06-19T00:00:00"/>
    <d v="1899-12-30T08:11:03"/>
    <d v="2019-07-03T00:00:00"/>
    <d v="1899-12-30T09:21:34"/>
    <n v="42.24"/>
    <s v="H"/>
    <x v="395"/>
    <n v="1"/>
    <s v="MIN"/>
    <s v="CNF  PRT  REL  TECO"/>
  </r>
  <r>
    <n v="1532424"/>
    <x v="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2425"/>
    <x v="6"/>
    <s v="0"/>
    <s v="0010"/>
    <s v="PFC-20"/>
    <s v="PP01"/>
    <s v="PAINT"/>
    <x v="0"/>
    <d v="2019-06-12T00:00:00"/>
    <d v="1899-12-30T17:26:28"/>
    <d v="2019-06-13T00:00:00"/>
    <d v="1899-12-30T06:12:06"/>
    <n v="244.88300000000001"/>
    <s v="MIN"/>
    <x v="366"/>
    <n v="40"/>
    <s v="MIN"/>
    <s v="CNF  PRT  REL  TECO"/>
  </r>
  <r>
    <n v="1532425"/>
    <x v="6"/>
    <s v="0"/>
    <s v="0020"/>
    <s v="BFC-10"/>
    <s v="PP01"/>
    <s v="ASSEMBLY"/>
    <x v="1"/>
    <d v="2019-06-13T00:00:00"/>
    <d v="1899-12-30T14:28:49"/>
    <d v="2019-06-13T00:00:00"/>
    <d v="1899-12-30T14:38:38"/>
    <n v="9.8170000000000002"/>
    <s v="MIN"/>
    <x v="396"/>
    <n v="15"/>
    <s v="MIN"/>
    <s v="CNF  PRT  REL  TECO"/>
  </r>
  <r>
    <n v="1532425"/>
    <x v="6"/>
    <s v="0"/>
    <s v="0030"/>
    <s v="BFC-90"/>
    <s v="PP01"/>
    <s v="ASSY IN PROCESS INSPECTION"/>
    <x v="2"/>
    <d v="2019-06-16T00:00:00"/>
    <d v="1899-12-30T11:05:54"/>
    <d v="2019-06-16T00:00:00"/>
    <d v="1899-12-30T11:05:54"/>
    <n v="20"/>
    <s v="MIN"/>
    <x v="2"/>
    <n v="20"/>
    <s v="MIN"/>
    <s v="CNF  ORSP PRT  REL  TECO"/>
  </r>
  <r>
    <n v="1532425"/>
    <x v="6"/>
    <s v="0"/>
    <s v="0040"/>
    <s v="BFC-10"/>
    <s v="PP01"/>
    <s v="ASSEMBLY"/>
    <x v="3"/>
    <d v="2019-06-16T00:00:00"/>
    <d v="1899-12-30T14:07:39"/>
    <d v="2019-06-16T00:00:00"/>
    <d v="1899-12-30T17:44:21"/>
    <n v="3.6120000000000001"/>
    <s v="H"/>
    <x v="397"/>
    <n v="350"/>
    <s v="MIN"/>
    <s v="CNF  PRT  REL  TECO"/>
  </r>
  <r>
    <n v="1532425"/>
    <x v="6"/>
    <s v="0"/>
    <s v="0050"/>
    <s v="BFC-10"/>
    <s v="PP01"/>
    <s v="ASSEMBLY"/>
    <x v="4"/>
    <d v="2019-06-18T00:00:00"/>
    <d v="1899-12-30T07:37:23"/>
    <d v="2019-06-23T00:00:00"/>
    <d v="1899-12-30T09:26:43"/>
    <n v="22.779"/>
    <s v="H"/>
    <x v="398"/>
    <n v="1020"/>
    <s v="MIN"/>
    <s v="CNF  PRT  REL  TECO"/>
  </r>
  <r>
    <n v="1532425"/>
    <x v="6"/>
    <s v="0"/>
    <s v="0060"/>
    <s v="BFC-10"/>
    <s v="PP01"/>
    <s v="ASSEMBLY"/>
    <x v="5"/>
    <d v="2019-06-23T00:00:00"/>
    <d v="1899-12-30T09:27:05"/>
    <d v="2019-06-23T00:00:00"/>
    <d v="1899-12-30T10:45:35"/>
    <n v="1.3080000000000001"/>
    <s v="H"/>
    <x v="399"/>
    <n v="50"/>
    <s v="MIN"/>
    <s v="CNF  PRT  REL  TECO"/>
  </r>
  <r>
    <n v="1532425"/>
    <x v="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2425"/>
    <x v="6"/>
    <s v="0"/>
    <s v="0080"/>
    <s v="BFC-90"/>
    <s v="PP01"/>
    <s v="ASSY IN PROCESS INSPECTION"/>
    <x v="7"/>
    <d v="2019-06-23T00:00:00"/>
    <d v="1899-12-30T10:00:52"/>
    <d v="2019-06-23T00:00:00"/>
    <d v="1899-12-30T10:00:52"/>
    <n v="20"/>
    <s v="MIN"/>
    <x v="2"/>
    <n v="20"/>
    <s v="MIN"/>
    <s v="CNF  ORSP PRT  REL  TECO"/>
  </r>
  <r>
    <n v="1532425"/>
    <x v="6"/>
    <s v="0"/>
    <s v="0090"/>
    <s v="BFC-90"/>
    <s v="PP01"/>
    <s v="ASSY IN PROCESS INSPECTION"/>
    <x v="8"/>
    <d v="2019-06-23T00:00:00"/>
    <d v="1899-12-30T10:00:56"/>
    <d v="2019-06-23T00:00:00"/>
    <d v="1899-12-30T10:00:56"/>
    <n v="20"/>
    <s v="MIN"/>
    <x v="2"/>
    <n v="20"/>
    <s v="MIN"/>
    <s v="CNF  ORSP PRT  REL  TECO"/>
  </r>
  <r>
    <n v="1532425"/>
    <x v="6"/>
    <s v="0"/>
    <s v="0100"/>
    <s v="PFC-20"/>
    <s v="PP01"/>
    <s v="PAINT"/>
    <x v="9"/>
    <d v="2019-06-23T00:00:00"/>
    <d v="1899-12-30T12:52:08"/>
    <d v="2019-06-24T00:00:00"/>
    <d v="1899-12-30T05:53:17"/>
    <n v="13.766"/>
    <s v="H"/>
    <x v="400"/>
    <n v="450"/>
    <s v="MIN"/>
    <s v="CNF  PRT  REL  TECO"/>
  </r>
  <r>
    <n v="1532425"/>
    <x v="6"/>
    <s v="0"/>
    <s v="0110"/>
    <s v="PFC-99"/>
    <s v="PP01"/>
    <s v="PAINT INSPECTION"/>
    <x v="10"/>
    <d v="2019-07-03T00:00:00"/>
    <d v="1899-12-30T09:26:40"/>
    <d v="2019-07-03T00:00:00"/>
    <d v="1899-12-30T09:26:40"/>
    <n v="20"/>
    <s v="MIN"/>
    <x v="2"/>
    <n v="20"/>
    <s v="MIN"/>
    <s v="CNF  ORSP PRT  REL  TECO"/>
  </r>
  <r>
    <n v="1532425"/>
    <x v="6"/>
    <s v="0"/>
    <s v="0120"/>
    <s v="BFC-10"/>
    <s v="PP01"/>
    <s v="ASSEMBLY"/>
    <x v="11"/>
    <d v="2019-07-03T00:00:00"/>
    <d v="1899-12-30T09:27:11"/>
    <d v="2019-07-03T00:00:00"/>
    <d v="1899-12-30T09:45:56"/>
    <n v="4.6829999999999998"/>
    <s v="MIN"/>
    <x v="401"/>
    <n v="100"/>
    <s v="MIN"/>
    <s v="CNF  PRT  REL  TECO"/>
  </r>
  <r>
    <n v="1532425"/>
    <x v="6"/>
    <s v="0"/>
    <s v="0130"/>
    <s v="BFC-90"/>
    <s v="PP01"/>
    <s v="ASSY IN PROCESS INSPECTION"/>
    <x v="12"/>
    <d v="2019-07-03T00:00:00"/>
    <d v="1899-12-30T16:42:25"/>
    <d v="2019-07-03T00:00:00"/>
    <d v="1899-12-30T16:42:25"/>
    <n v="20"/>
    <s v="MIN"/>
    <x v="2"/>
    <n v="20"/>
    <s v="MIN"/>
    <s v="CNF  ORSP PRT  REL  TECO"/>
  </r>
  <r>
    <n v="1532425"/>
    <x v="6"/>
    <s v="0"/>
    <s v="0140"/>
    <s v="BFC-90"/>
    <s v="PP01"/>
    <s v="ASSY IN PROCESS INSPECTION"/>
    <x v="13"/>
    <d v="2019-07-04T00:00:00"/>
    <d v="1899-12-30T09:38:41"/>
    <d v="2019-07-04T00:00:00"/>
    <d v="1899-12-30T09:38:41"/>
    <n v="30"/>
    <s v="MIN"/>
    <x v="9"/>
    <n v="30"/>
    <s v="MIN"/>
    <s v="CNF  ORSP PRT  REL  TECO"/>
  </r>
  <r>
    <n v="1532425"/>
    <x v="6"/>
    <s v="0"/>
    <s v="0150"/>
    <s v="BFC-99"/>
    <s v="PP01"/>
    <s v="FINAL INSPECTION"/>
    <x v="14"/>
    <d v="2019-07-04T00:00:00"/>
    <d v="1899-12-30T09:38:44"/>
    <d v="2019-07-04T00:00:00"/>
    <d v="1899-12-30T09:38:44"/>
    <n v="30"/>
    <s v="MIN"/>
    <x v="9"/>
    <n v="30"/>
    <s v="MIN"/>
    <s v="CNF  ORSP PRT  REL  TECO"/>
  </r>
  <r>
    <n v="1532425"/>
    <x v="6"/>
    <s v="0"/>
    <s v="0160"/>
    <s v="BFC-99"/>
    <s v="PP03"/>
    <s v="FINAL INSPECTION"/>
    <x v="15"/>
    <d v="2019-07-04T00:00:00"/>
    <d v="1899-12-30T15:28:48"/>
    <d v="2019-07-04T00:00:00"/>
    <d v="1899-12-30T15:28:48"/>
    <n v="45"/>
    <s v="MIN"/>
    <x v="10"/>
    <n v="45"/>
    <s v="MIN"/>
    <s v="CNF  ORSP PRT  REL  TECO"/>
  </r>
  <r>
    <n v="1532425"/>
    <x v="6"/>
    <s v="1"/>
    <s v="0010"/>
    <s v="BFC-10"/>
    <s v="PP95"/>
    <s v="ASSEMBLY"/>
    <x v="16"/>
    <d v="2019-06-16T00:00:00"/>
    <d v="1899-12-30T07:39:32"/>
    <d v="2019-06-17T00:00:00"/>
    <d v="1899-12-30T17:54:11"/>
    <n v="16.742000000000001"/>
    <s v="H"/>
    <x v="402"/>
    <n v="1"/>
    <s v="MIN"/>
    <s v="CNF  PRT  REL  TECO"/>
  </r>
  <r>
    <n v="1532425"/>
    <x v="6"/>
    <s v="2"/>
    <s v="0100"/>
    <s v="PFC-20"/>
    <s v="PP95"/>
    <s v="PAINT"/>
    <x v="17"/>
    <d v="2019-06-23T00:00:00"/>
    <d v="1899-12-30T14:55:40"/>
    <d v="2019-06-23T00:00:00"/>
    <d v="1899-12-30T22:14:52"/>
    <n v="2.44"/>
    <s v="H"/>
    <x v="388"/>
    <n v="5"/>
    <s v="MIN"/>
    <s v="CNF  PRT  REL  TECO"/>
  </r>
  <r>
    <n v="1533092"/>
    <x v="7"/>
    <s v="0"/>
    <s v="0010"/>
    <s v="PFC-20"/>
    <s v="PP01"/>
    <s v="PAINT"/>
    <x v="0"/>
    <d v="2019-06-16T00:00:00"/>
    <d v="1899-12-30T00:41:18"/>
    <d v="2019-06-17T00:00:00"/>
    <d v="1899-12-30T06:15:34"/>
    <n v="112.51"/>
    <s v="MIN"/>
    <x v="403"/>
    <n v="40"/>
    <s v="MIN"/>
    <s v="CNF  PRT  REL  TECO"/>
  </r>
  <r>
    <n v="1533092"/>
    <x v="7"/>
    <s v="0"/>
    <s v="0020"/>
    <s v="BFC-10"/>
    <s v="PP01"/>
    <s v="ASSEMBLY"/>
    <x v="1"/>
    <d v="2019-06-17T00:00:00"/>
    <d v="1899-12-30T12:47:39"/>
    <d v="2019-06-17T00:00:00"/>
    <d v="1899-12-30T13:05:41"/>
    <n v="9.0169999999999995"/>
    <s v="MIN"/>
    <x v="404"/>
    <n v="15"/>
    <s v="MIN"/>
    <s v="CNF  PRT  REL  TECO"/>
  </r>
  <r>
    <n v="1533092"/>
    <x v="7"/>
    <s v="0"/>
    <s v="0030"/>
    <s v="BFC-90"/>
    <s v="PP01"/>
    <s v="ASSY IN PROCESS INSPECTION"/>
    <x v="2"/>
    <d v="2019-06-17T00:00:00"/>
    <d v="1899-12-30T16:08:27"/>
    <d v="2019-06-17T00:00:00"/>
    <d v="1899-12-30T16:08:27"/>
    <n v="20"/>
    <s v="MIN"/>
    <x v="2"/>
    <n v="20"/>
    <s v="MIN"/>
    <s v="CNF  ORSP PRT  REL  TECO"/>
  </r>
  <r>
    <n v="1533092"/>
    <x v="7"/>
    <s v="0"/>
    <s v="0040"/>
    <s v="BFC-10"/>
    <s v="PP01"/>
    <s v="ASSEMBLY"/>
    <x v="3"/>
    <d v="2019-06-18T00:00:00"/>
    <d v="1899-12-30T07:55:27"/>
    <d v="2019-06-18T00:00:00"/>
    <d v="1899-12-30T17:48:29"/>
    <n v="9.8840000000000003"/>
    <s v="H"/>
    <x v="405"/>
    <n v="290"/>
    <s v="MIN"/>
    <s v="CNF  PRT  REL  TECO"/>
  </r>
  <r>
    <n v="1533092"/>
    <x v="7"/>
    <s v="0"/>
    <s v="0050"/>
    <s v="BFC-10"/>
    <s v="PP01"/>
    <s v="ASSEMBLY"/>
    <x v="4"/>
    <d v="2019-06-19T00:00:00"/>
    <d v="1899-12-30T07:34:21"/>
    <d v="2019-06-23T00:00:00"/>
    <d v="1899-12-30T15:44:53"/>
    <n v="25.224"/>
    <s v="H"/>
    <x v="406"/>
    <n v="1040"/>
    <s v="MIN"/>
    <s v="CNF  PRT  REL  TECO"/>
  </r>
  <r>
    <n v="1533092"/>
    <x v="7"/>
    <s v="0"/>
    <s v="0060"/>
    <s v="BFC-10"/>
    <s v="PP01"/>
    <s v="ASSEMBLY"/>
    <x v="5"/>
    <d v="2019-06-23T00:00:00"/>
    <d v="1899-12-30T15:45:08"/>
    <d v="2019-06-23T00:00:00"/>
    <d v="1899-12-30T15:45:16"/>
    <n v="8"/>
    <s v="S"/>
    <x v="407"/>
    <n v="50"/>
    <s v="MIN"/>
    <s v="CNF  PRT  REL  TECO"/>
  </r>
  <r>
    <n v="1533092"/>
    <x v="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092"/>
    <x v="7"/>
    <s v="0"/>
    <s v="0080"/>
    <s v="BFC-90"/>
    <s v="PP01"/>
    <s v="ASSY IN PROCESS INSPECTION"/>
    <x v="7"/>
    <d v="2019-06-23T00:00:00"/>
    <d v="1899-12-30T16:27:45"/>
    <d v="2019-06-23T00:00:00"/>
    <d v="1899-12-30T16:27:45"/>
    <n v="20"/>
    <s v="MIN"/>
    <x v="2"/>
    <n v="20"/>
    <s v="MIN"/>
    <s v="CNF  ORSP PRT  REL  TECO"/>
  </r>
  <r>
    <n v="1533092"/>
    <x v="7"/>
    <s v="0"/>
    <s v="0090"/>
    <s v="BFC-90"/>
    <s v="PP01"/>
    <s v="ASSY IN PROCESS INSPECTION"/>
    <x v="8"/>
    <d v="2019-06-23T00:00:00"/>
    <d v="1899-12-30T16:27:49"/>
    <d v="2019-06-23T00:00:00"/>
    <d v="1899-12-30T16:27:49"/>
    <n v="20"/>
    <s v="MIN"/>
    <x v="2"/>
    <n v="20"/>
    <s v="MIN"/>
    <s v="CNF  ORSP PRT  REL  TECO"/>
  </r>
  <r>
    <n v="1533092"/>
    <x v="7"/>
    <s v="0"/>
    <s v="0100"/>
    <s v="PFC-20"/>
    <s v="PP01"/>
    <s v="PAINT"/>
    <x v="9"/>
    <d v="2019-06-23T00:00:00"/>
    <d v="1899-12-30T19:37:28"/>
    <d v="2019-06-24T00:00:00"/>
    <d v="1899-12-30T14:13:13"/>
    <n v="5.6050000000000004"/>
    <s v="H"/>
    <x v="408"/>
    <n v="450"/>
    <s v="MIN"/>
    <s v="CNF  PRT  REL  TECO"/>
  </r>
  <r>
    <n v="1533092"/>
    <x v="7"/>
    <s v="0"/>
    <s v="0110"/>
    <s v="PFC-99"/>
    <s v="PP01"/>
    <s v="PAINT INSPECTION"/>
    <x v="10"/>
    <d v="2019-07-02T00:00:00"/>
    <d v="1899-12-30T13:35:01"/>
    <d v="2019-07-02T00:00:00"/>
    <d v="1899-12-30T13:35:01"/>
    <n v="20"/>
    <s v="MIN"/>
    <x v="2"/>
    <n v="20"/>
    <s v="MIN"/>
    <s v="CNF  ORSP PRT  REL  TECO"/>
  </r>
  <r>
    <n v="1533092"/>
    <x v="7"/>
    <s v="0"/>
    <s v="0120"/>
    <s v="BFC-10"/>
    <s v="PP01"/>
    <s v="ASSEMBLY"/>
    <x v="11"/>
    <d v="2019-07-02T00:00:00"/>
    <d v="1899-12-30T14:37:36"/>
    <d v="2019-07-03T00:00:00"/>
    <d v="1899-12-30T08:46:12"/>
    <n v="9.0719999999999992"/>
    <s v="H"/>
    <x v="409"/>
    <n v="100"/>
    <s v="MIN"/>
    <s v="CNF  PRT  REL  TECO"/>
  </r>
  <r>
    <n v="1533092"/>
    <x v="7"/>
    <s v="0"/>
    <s v="0130"/>
    <s v="BFC-90"/>
    <s v="PP01"/>
    <s v="ASSY IN PROCESS INSPECTION"/>
    <x v="12"/>
    <d v="2019-07-03T00:00:00"/>
    <d v="1899-12-30T15:53:39"/>
    <d v="2019-07-03T00:00:00"/>
    <d v="1899-12-30T15:53:39"/>
    <n v="20"/>
    <s v="MIN"/>
    <x v="2"/>
    <n v="20"/>
    <s v="MIN"/>
    <s v="CNF  ORSP PRT  REL  TECO"/>
  </r>
  <r>
    <n v="1533092"/>
    <x v="7"/>
    <s v="0"/>
    <s v="0140"/>
    <s v="BFC-90"/>
    <s v="PP01"/>
    <s v="ASSY IN PROCESS INSPECTION"/>
    <x v="13"/>
    <d v="2019-07-03T00:00:00"/>
    <d v="1899-12-30T17:36:28"/>
    <d v="2019-07-03T00:00:00"/>
    <d v="1899-12-30T17:36:28"/>
    <n v="30"/>
    <s v="MIN"/>
    <x v="9"/>
    <n v="30"/>
    <s v="MIN"/>
    <s v="CNF  ORSP PRT  REL  TECO"/>
  </r>
  <r>
    <n v="1533092"/>
    <x v="7"/>
    <s v="0"/>
    <s v="0150"/>
    <s v="BFC-99"/>
    <s v="PP01"/>
    <s v="FINAL INSPECTION"/>
    <x v="14"/>
    <d v="2019-07-04T00:00:00"/>
    <d v="1899-12-30T09:55:41"/>
    <d v="2019-07-04T00:00:00"/>
    <d v="1899-12-30T09:55:41"/>
    <n v="30"/>
    <s v="MIN"/>
    <x v="9"/>
    <n v="30"/>
    <s v="MIN"/>
    <s v="CNF  ORSP PRT  REL  TECO"/>
  </r>
  <r>
    <n v="1533092"/>
    <x v="7"/>
    <s v="0"/>
    <s v="0160"/>
    <s v="BFC-99"/>
    <s v="PP03"/>
    <s v="FINAL INSPECTION"/>
    <x v="15"/>
    <d v="2019-07-04T00:00:00"/>
    <d v="1899-12-30T15:41:07"/>
    <d v="2019-07-04T00:00:00"/>
    <d v="1899-12-30T15:41:07"/>
    <n v="45"/>
    <s v="MIN"/>
    <x v="10"/>
    <n v="45"/>
    <s v="MIN"/>
    <s v="CNF  ORSP PRT  REL  TECO"/>
  </r>
  <r>
    <n v="1533092"/>
    <x v="7"/>
    <s v="1"/>
    <s v="0010"/>
    <s v="BFC-10"/>
    <s v="PP95"/>
    <s v="ASSEMBLY"/>
    <x v="16"/>
    <d v="2019-06-18T00:00:00"/>
    <d v="1899-12-30T07:34:35"/>
    <d v="2019-06-20T00:00:00"/>
    <d v="1899-12-30T14:41:03"/>
    <n v="18.748999999999999"/>
    <s v="H"/>
    <x v="410"/>
    <n v="1"/>
    <s v="MIN"/>
    <s v="CNF  PRT  REL  TECO"/>
  </r>
  <r>
    <n v="1533092"/>
    <x v="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093"/>
    <x v="7"/>
    <s v="0"/>
    <s v="0010"/>
    <s v="PFC-20"/>
    <s v="PP01"/>
    <s v="PAINT"/>
    <x v="0"/>
    <d v="2019-06-13T00:00:00"/>
    <d v="1899-12-30T22:57:58"/>
    <d v="2019-06-15T00:00:00"/>
    <d v="1899-12-30T14:39:14"/>
    <n v="6.1520000000000001"/>
    <s v="H"/>
    <x v="411"/>
    <n v="40"/>
    <s v="MIN"/>
    <s v="CNF  PRT  REL  TECO"/>
  </r>
  <r>
    <n v="1533093"/>
    <x v="7"/>
    <s v="0"/>
    <s v="0020"/>
    <s v="BFC-10"/>
    <s v="PP01"/>
    <s v="ASSEMBLY"/>
    <x v="1"/>
    <d v="2019-06-16T00:00:00"/>
    <d v="1899-12-30T13:14:48"/>
    <d v="2019-06-16T00:00:00"/>
    <d v="1899-12-30T13:35:34"/>
    <n v="20.766999999999999"/>
    <s v="MIN"/>
    <x v="412"/>
    <n v="15"/>
    <s v="MIN"/>
    <s v="CNF  PRT  REL  TECO"/>
  </r>
  <r>
    <n v="1533093"/>
    <x v="7"/>
    <s v="0"/>
    <s v="0030"/>
    <s v="BFC-90"/>
    <s v="PP01"/>
    <s v="ASSY IN PROCESS INSPECTION"/>
    <x v="2"/>
    <d v="2019-06-16T00:00:00"/>
    <d v="1899-12-30T13:46:49"/>
    <d v="2019-06-16T00:00:00"/>
    <d v="1899-12-30T13:46:49"/>
    <n v="20"/>
    <s v="MIN"/>
    <x v="2"/>
    <n v="20"/>
    <s v="MIN"/>
    <s v="CNF  ORSP PRT  REL  TECO"/>
  </r>
  <r>
    <n v="1533093"/>
    <x v="7"/>
    <s v="0"/>
    <s v="0040"/>
    <s v="BFC-10"/>
    <s v="PP01"/>
    <s v="ASSEMBLY"/>
    <x v="3"/>
    <d v="2019-06-16T00:00:00"/>
    <d v="1899-12-30T13:54:45"/>
    <d v="2019-06-16T00:00:00"/>
    <d v="1899-12-30T17:45:53"/>
    <n v="3.8519999999999999"/>
    <s v="H"/>
    <x v="413"/>
    <n v="350"/>
    <s v="MIN"/>
    <s v="CNF  PRT  REL  TECO"/>
  </r>
  <r>
    <n v="1533093"/>
    <x v="7"/>
    <s v="0"/>
    <s v="0050"/>
    <s v="BFC-10"/>
    <s v="PP01"/>
    <s v="ASSEMBLY"/>
    <x v="4"/>
    <d v="2019-06-17T00:00:00"/>
    <d v="1899-12-30T07:37:37"/>
    <d v="2019-06-20T00:00:00"/>
    <d v="1899-12-30T14:36:44"/>
    <n v="37.892000000000003"/>
    <s v="H"/>
    <x v="414"/>
    <n v="1020"/>
    <s v="MIN"/>
    <s v="CNF  PRT  REL  TECO"/>
  </r>
  <r>
    <n v="1533093"/>
    <x v="7"/>
    <s v="0"/>
    <s v="0060"/>
    <s v="BFC-10"/>
    <s v="PP01"/>
    <s v="ASSEMBLY"/>
    <x v="5"/>
    <d v="2019-06-20T00:00:00"/>
    <d v="1899-12-30T14:37:00"/>
    <d v="2019-06-20T00:00:00"/>
    <d v="1899-12-30T14:53:33"/>
    <n v="16.55"/>
    <s v="MIN"/>
    <x v="415"/>
    <n v="50"/>
    <s v="MIN"/>
    <s v="CNF  PRT  REL  TECO"/>
  </r>
  <r>
    <n v="1533093"/>
    <x v="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093"/>
    <x v="7"/>
    <s v="0"/>
    <s v="0080"/>
    <s v="BFC-90"/>
    <s v="PP01"/>
    <s v="ASSY IN PROCESS INSPECTION"/>
    <x v="7"/>
    <d v="2019-06-23T00:00:00"/>
    <d v="1899-12-30T13:44:26"/>
    <d v="2019-06-23T00:00:00"/>
    <d v="1899-12-30T13:44:26"/>
    <n v="20"/>
    <s v="MIN"/>
    <x v="2"/>
    <n v="20"/>
    <s v="MIN"/>
    <s v="CNF  ORSP PRT  REL  TECO"/>
  </r>
  <r>
    <n v="1533093"/>
    <x v="7"/>
    <s v="0"/>
    <s v="0090"/>
    <s v="BFC-90"/>
    <s v="PP01"/>
    <s v="ASSY IN PROCESS INSPECTION"/>
    <x v="8"/>
    <d v="2019-06-23T00:00:00"/>
    <d v="1899-12-30T13:44:29"/>
    <d v="2019-06-23T00:00:00"/>
    <d v="1899-12-30T13:44:29"/>
    <n v="20"/>
    <s v="MIN"/>
    <x v="2"/>
    <n v="20"/>
    <s v="MIN"/>
    <s v="CNF  ORSP PRT  REL  TECO"/>
  </r>
  <r>
    <n v="1533093"/>
    <x v="7"/>
    <s v="0"/>
    <s v="0100"/>
    <s v="PFC-20"/>
    <s v="PP01"/>
    <s v="PAINT"/>
    <x v="9"/>
    <d v="2019-06-23T00:00:00"/>
    <d v="1899-12-30T19:37:28"/>
    <d v="2019-06-24T00:00:00"/>
    <d v="1899-12-30T14:34:49"/>
    <n v="7.4290000000000003"/>
    <s v="H"/>
    <x v="416"/>
    <n v="450"/>
    <s v="MIN"/>
    <s v="CNF  PRT  REL  TECO"/>
  </r>
  <r>
    <n v="1533093"/>
    <x v="7"/>
    <s v="0"/>
    <s v="0110"/>
    <s v="PFC-99"/>
    <s v="PP01"/>
    <s v="PAINT INSPECTION"/>
    <x v="10"/>
    <d v="2019-07-03T00:00:00"/>
    <d v="1899-12-30T08:52:37"/>
    <d v="2019-07-03T00:00:00"/>
    <d v="1899-12-30T08:52:37"/>
    <n v="20"/>
    <s v="MIN"/>
    <x v="2"/>
    <n v="20"/>
    <s v="MIN"/>
    <s v="CNF  ORSP PRT  REL  TECO"/>
  </r>
  <r>
    <n v="1533093"/>
    <x v="7"/>
    <s v="0"/>
    <s v="0120"/>
    <s v="BFC-10"/>
    <s v="PP01"/>
    <s v="ASSEMBLY"/>
    <x v="11"/>
    <d v="2019-07-03T00:00:00"/>
    <d v="1899-12-30T09:52:55"/>
    <d v="2019-07-03T00:00:00"/>
    <d v="1899-12-30T15:58:59"/>
    <n v="1.7629999999999999"/>
    <s v="H"/>
    <x v="417"/>
    <n v="100"/>
    <s v="MIN"/>
    <s v="CNF  PRT  REL  TECO"/>
  </r>
  <r>
    <n v="1533093"/>
    <x v="7"/>
    <s v="0"/>
    <s v="0130"/>
    <s v="BFC-90"/>
    <s v="PP01"/>
    <s v="ASSY IN PROCESS INSPECTION"/>
    <x v="12"/>
    <d v="2019-07-03T00:00:00"/>
    <d v="1899-12-30T16:14:16"/>
    <d v="2019-07-03T00:00:00"/>
    <d v="1899-12-30T16:14:16"/>
    <n v="20"/>
    <s v="MIN"/>
    <x v="2"/>
    <n v="20"/>
    <s v="MIN"/>
    <s v="CNF  ORSP PRT  REL  TECO"/>
  </r>
  <r>
    <n v="1533093"/>
    <x v="7"/>
    <s v="0"/>
    <s v="0140"/>
    <s v="BFC-90"/>
    <s v="PP01"/>
    <s v="ASSY IN PROCESS INSPECTION"/>
    <x v="13"/>
    <d v="2019-07-03T00:00:00"/>
    <d v="1899-12-30T17:36:37"/>
    <d v="2019-07-03T00:00:00"/>
    <d v="1899-12-30T17:36:37"/>
    <n v="30"/>
    <s v="MIN"/>
    <x v="9"/>
    <n v="30"/>
    <s v="MIN"/>
    <s v="CNF  ORSP PRT  REL  TECO"/>
  </r>
  <r>
    <n v="1533093"/>
    <x v="7"/>
    <s v="0"/>
    <s v="0150"/>
    <s v="BFC-99"/>
    <s v="PP01"/>
    <s v="FINAL INSPECTION"/>
    <x v="14"/>
    <d v="2019-07-04T00:00:00"/>
    <d v="1899-12-30T11:19:58"/>
    <d v="2019-07-04T00:00:00"/>
    <d v="1899-12-30T11:19:58"/>
    <n v="30"/>
    <s v="MIN"/>
    <x v="9"/>
    <n v="30"/>
    <s v="MIN"/>
    <s v="CNF  ORSP PRT  REL  TECO"/>
  </r>
  <r>
    <n v="1533093"/>
    <x v="7"/>
    <s v="0"/>
    <s v="0160"/>
    <s v="BFC-99"/>
    <s v="PP03"/>
    <s v="FINAL INSPECTION"/>
    <x v="15"/>
    <d v="2019-07-04T00:00:00"/>
    <d v="1899-12-30T15:38:01"/>
    <d v="2019-07-04T00:00:00"/>
    <d v="1899-12-30T15:38:01"/>
    <n v="45"/>
    <s v="MIN"/>
    <x v="10"/>
    <n v="45"/>
    <s v="MIN"/>
    <s v="CNF  ORSP PRT  REL  TECO"/>
  </r>
  <r>
    <n v="1533093"/>
    <x v="7"/>
    <s v="1"/>
    <s v="0010"/>
    <s v="BFC-10"/>
    <s v="PP95"/>
    <s v="ASSEMBLY"/>
    <x v="16"/>
    <d v="2019-06-25T00:00:00"/>
    <d v="1899-12-30T08:37:19"/>
    <d v="2019-06-25T00:00:00"/>
    <d v="1899-12-30T17:42:06"/>
    <n v="27.640999999999998"/>
    <s v="H"/>
    <x v="418"/>
    <n v="1"/>
    <s v="MIN"/>
    <s v="CNF  PRT  REL  TECO"/>
  </r>
  <r>
    <n v="1533093"/>
    <x v="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096"/>
    <x v="7"/>
    <s v="0"/>
    <s v="0010"/>
    <s v="PFC-20"/>
    <s v="PP01"/>
    <s v="PAINT"/>
    <x v="0"/>
    <d v="2019-06-16T00:00:00"/>
    <d v="1899-12-30T00:41:18"/>
    <d v="2019-06-17T00:00:00"/>
    <d v="1899-12-30T06:15:34"/>
    <n v="112.51"/>
    <s v="MIN"/>
    <x v="403"/>
    <n v="40"/>
    <s v="MIN"/>
    <s v="CNF  PRT  REL  TECO"/>
  </r>
  <r>
    <n v="1533096"/>
    <x v="7"/>
    <s v="0"/>
    <s v="0020"/>
    <s v="BFC-10"/>
    <s v="PP01"/>
    <s v="ASSEMBLY"/>
    <x v="1"/>
    <d v="2019-06-18T00:00:00"/>
    <d v="1899-12-30T13:40:59"/>
    <d v="2019-06-18T00:00:00"/>
    <d v="1899-12-30T13:49:05"/>
    <n v="8.0500000000000007"/>
    <s v="MIN"/>
    <x v="419"/>
    <n v="15"/>
    <s v="MIN"/>
    <s v="CNF  PRT  REL  TECO"/>
  </r>
  <r>
    <n v="1533096"/>
    <x v="7"/>
    <s v="0"/>
    <s v="0030"/>
    <s v="BFC-90"/>
    <s v="PP01"/>
    <s v="ASSY IN PROCESS INSPECTION"/>
    <x v="2"/>
    <d v="2019-06-19T00:00:00"/>
    <d v="1899-12-30T07:37:05"/>
    <d v="2019-06-19T00:00:00"/>
    <d v="1899-12-30T07:37:05"/>
    <n v="20"/>
    <s v="MIN"/>
    <x v="2"/>
    <n v="20"/>
    <s v="MIN"/>
    <s v="CNF  ORSP PRT  REL  TECO"/>
  </r>
  <r>
    <n v="1533096"/>
    <x v="7"/>
    <s v="0"/>
    <s v="0040"/>
    <s v="BFC-10"/>
    <s v="PP01"/>
    <s v="ASSEMBLY"/>
    <x v="3"/>
    <d v="2019-06-19T00:00:00"/>
    <d v="1899-12-30T07:40:19"/>
    <d v="2019-06-19T00:00:00"/>
    <d v="1899-12-30T11:09:02"/>
    <n v="3.4790000000000001"/>
    <s v="H"/>
    <x v="420"/>
    <n v="350"/>
    <s v="MIN"/>
    <s v="CNF  PRT  REL  TECO"/>
  </r>
  <r>
    <n v="1533096"/>
    <x v="7"/>
    <s v="0"/>
    <s v="0050"/>
    <s v="BFC-10"/>
    <s v="PP01"/>
    <s v="ASSEMBLY"/>
    <x v="4"/>
    <d v="2019-06-19T00:00:00"/>
    <d v="1899-12-30T11:09:24"/>
    <d v="2019-06-24T00:00:00"/>
    <d v="1899-12-30T17:40:36"/>
    <n v="31.327999999999999"/>
    <s v="H"/>
    <x v="421"/>
    <n v="1020"/>
    <s v="MIN"/>
    <s v="CNF  PRT  REL  TECO"/>
  </r>
  <r>
    <n v="1533096"/>
    <x v="7"/>
    <s v="0"/>
    <s v="0060"/>
    <s v="BFC-10"/>
    <s v="PP01"/>
    <s v="ASSEMBLY"/>
    <x v="5"/>
    <d v="2019-06-25T00:00:00"/>
    <d v="1899-12-30T07:47:45"/>
    <d v="2019-06-25T00:00:00"/>
    <d v="1899-12-30T08:30:13"/>
    <n v="42.466999999999999"/>
    <s v="MIN"/>
    <x v="422"/>
    <n v="50"/>
    <s v="MIN"/>
    <s v="CNF  PRT  REL  TECO"/>
  </r>
  <r>
    <n v="1533096"/>
    <x v="7"/>
    <s v="0"/>
    <s v="0070"/>
    <s v="BFC-50"/>
    <s v="PP95"/>
    <s v="ASSEMBLY REPAIRS"/>
    <x v="6"/>
    <d v="2019-06-25T00:00:00"/>
    <d v="1899-12-30T08:30:28"/>
    <d v="2019-06-25T00:00:00"/>
    <d v="1899-12-30T17:44:10"/>
    <n v="9.2279999999999998"/>
    <s v="H"/>
    <x v="423"/>
    <n v="0"/>
    <s v="MIN"/>
    <s v="CNF  PRT  REL  TECO"/>
  </r>
  <r>
    <n v="1533096"/>
    <x v="7"/>
    <s v="0"/>
    <s v="0080"/>
    <s v="BFC-90"/>
    <s v="PP01"/>
    <s v="ASSY IN PROCESS INSPECTION"/>
    <x v="7"/>
    <d v="2019-06-25T00:00:00"/>
    <d v="1899-12-30T14:33:17"/>
    <d v="2019-06-25T00:00:00"/>
    <d v="1899-12-30T14:33:17"/>
    <n v="20"/>
    <s v="MIN"/>
    <x v="2"/>
    <n v="20"/>
    <s v="MIN"/>
    <s v="CNF  ORSP PRT  REL  TECO"/>
  </r>
  <r>
    <n v="1533096"/>
    <x v="7"/>
    <s v="0"/>
    <s v="0090"/>
    <s v="BFC-90"/>
    <s v="PP01"/>
    <s v="ASSY IN PROCESS INSPECTION"/>
    <x v="8"/>
    <d v="2019-06-25T00:00:00"/>
    <d v="1899-12-30T14:33:33"/>
    <d v="2019-06-25T00:00:00"/>
    <d v="1899-12-30T14:33:33"/>
    <n v="20"/>
    <s v="MIN"/>
    <x v="2"/>
    <n v="20"/>
    <s v="MIN"/>
    <s v="CNF  ORSP PRT  REL  TECO"/>
  </r>
  <r>
    <n v="1533096"/>
    <x v="7"/>
    <s v="0"/>
    <s v="0100"/>
    <s v="PFC-20"/>
    <s v="PP01"/>
    <s v="PAINT"/>
    <x v="9"/>
    <d v="2019-06-26T00:00:00"/>
    <d v="1899-12-30T10:20:01"/>
    <d v="2019-06-27T00:00:00"/>
    <d v="1899-12-30T06:45:26"/>
    <n v="10.317"/>
    <s v="H"/>
    <x v="424"/>
    <n v="450"/>
    <s v="MIN"/>
    <s v="CNF  PRT  REL  TECO"/>
  </r>
  <r>
    <n v="1533096"/>
    <x v="7"/>
    <s v="0"/>
    <s v="0110"/>
    <s v="PFC-99"/>
    <s v="PP01"/>
    <s v="PAINT INSPECTION"/>
    <x v="10"/>
    <d v="2019-06-30T00:00:00"/>
    <d v="1899-12-30T07:41:20"/>
    <d v="2019-06-30T00:00:00"/>
    <d v="1899-12-30T07:41:20"/>
    <n v="20"/>
    <s v="MIN"/>
    <x v="2"/>
    <n v="20"/>
    <s v="MIN"/>
    <s v="CNF  ORSP PRT  REL  TECO"/>
  </r>
  <r>
    <n v="1533096"/>
    <x v="7"/>
    <s v="0"/>
    <s v="0120"/>
    <s v="BFC-10"/>
    <s v="PP01"/>
    <s v="ASSEMBLY"/>
    <x v="11"/>
    <d v="2019-07-02T00:00:00"/>
    <d v="1899-12-30T09:01:00"/>
    <d v="2019-07-02T00:00:00"/>
    <d v="1899-12-30T09:33:32"/>
    <n v="6.633"/>
    <s v="MIN"/>
    <x v="425"/>
    <n v="100"/>
    <s v="MIN"/>
    <s v="CNF  PRT  REL  TECO"/>
  </r>
  <r>
    <n v="1533096"/>
    <x v="7"/>
    <s v="0"/>
    <s v="0130"/>
    <s v="BFC-90"/>
    <s v="PP01"/>
    <s v="ASSY IN PROCESS INSPECTION"/>
    <x v="12"/>
    <d v="2019-07-03T00:00:00"/>
    <d v="1899-12-30T15:54:20"/>
    <d v="2019-07-03T00:00:00"/>
    <d v="1899-12-30T15:54:20"/>
    <n v="20"/>
    <s v="MIN"/>
    <x v="2"/>
    <n v="20"/>
    <s v="MIN"/>
    <s v="CNF  ORSP PRT  REL  TECO"/>
  </r>
  <r>
    <n v="1533096"/>
    <x v="7"/>
    <s v="0"/>
    <s v="0140"/>
    <s v="BFC-90"/>
    <s v="PP01"/>
    <s v="ASSY IN PROCESS INSPECTION"/>
    <x v="13"/>
    <d v="2019-07-03T00:00:00"/>
    <d v="1899-12-30T17:36:47"/>
    <d v="2019-07-03T00:00:00"/>
    <d v="1899-12-30T17:36:47"/>
    <n v="30"/>
    <s v="MIN"/>
    <x v="9"/>
    <n v="30"/>
    <s v="MIN"/>
    <s v="CNF  ORSP PRT  REL  TECO"/>
  </r>
  <r>
    <n v="1533096"/>
    <x v="7"/>
    <s v="0"/>
    <s v="0150"/>
    <s v="BFC-99"/>
    <s v="PP01"/>
    <s v="FINAL INSPECTION"/>
    <x v="14"/>
    <d v="2019-07-04T00:00:00"/>
    <d v="1899-12-30T08:46:57"/>
    <d v="2019-07-04T00:00:00"/>
    <d v="1899-12-30T08:46:57"/>
    <n v="30"/>
    <s v="MIN"/>
    <x v="9"/>
    <n v="30"/>
    <s v="MIN"/>
    <s v="CNF  ORSP PRT  REL  TECO"/>
  </r>
  <r>
    <n v="1533096"/>
    <x v="7"/>
    <s v="0"/>
    <s v="0160"/>
    <s v="BFC-99"/>
    <s v="PP03"/>
    <s v="FINAL INSPECTION"/>
    <x v="15"/>
    <d v="2019-07-04T00:00:00"/>
    <d v="1899-12-30T15:38:15"/>
    <d v="2019-07-04T00:00:00"/>
    <d v="1899-12-30T15:38:15"/>
    <n v="45"/>
    <s v="MIN"/>
    <x v="10"/>
    <n v="45"/>
    <s v="MIN"/>
    <s v="CNF  ORSP PRT  REL  TECO"/>
  </r>
  <r>
    <n v="1533096"/>
    <x v="7"/>
    <s v="1"/>
    <s v="0010"/>
    <s v="BFC-10"/>
    <s v="PP95"/>
    <s v="ASSEMBLY"/>
    <x v="16"/>
    <d v="2019-07-01T00:00:00"/>
    <d v="1899-12-30T07:44:24"/>
    <d v="2019-07-03T00:00:00"/>
    <d v="1899-12-30T10:23:20"/>
    <n v="19.617000000000001"/>
    <s v="H"/>
    <x v="426"/>
    <n v="1"/>
    <s v="MIN"/>
    <s v="CNF  PRT  REL  TECO"/>
  </r>
  <r>
    <n v="1533096"/>
    <x v="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097"/>
    <x v="7"/>
    <s v="0"/>
    <s v="0010"/>
    <s v="PFC-20"/>
    <s v="PP01"/>
    <s v="PAINT"/>
    <x v="0"/>
    <d v="2019-06-13T00:00:00"/>
    <d v="1899-12-30T22:57:58"/>
    <d v="2019-06-16T00:00:00"/>
    <d v="1899-12-30T08:09:49"/>
    <n v="2.722"/>
    <s v="H"/>
    <x v="427"/>
    <n v="40"/>
    <s v="MIN"/>
    <s v="CNF  PRT  REL  TECO"/>
  </r>
  <r>
    <n v="1533097"/>
    <x v="7"/>
    <s v="0"/>
    <s v="0020"/>
    <s v="BFC-10"/>
    <s v="PP01"/>
    <s v="ASSEMBLY"/>
    <x v="1"/>
    <d v="2019-06-16T00:00:00"/>
    <d v="1899-12-30T11:18:40"/>
    <d v="2019-06-16T00:00:00"/>
    <d v="1899-12-30T11:24:52"/>
    <n v="6.2"/>
    <s v="MIN"/>
    <x v="428"/>
    <n v="15"/>
    <s v="MIN"/>
    <s v="CNF  PRT  REL  TECO"/>
  </r>
  <r>
    <n v="1533097"/>
    <x v="7"/>
    <s v="0"/>
    <s v="0030"/>
    <s v="BFC-90"/>
    <s v="PP01"/>
    <s v="ASSY IN PROCESS INSPECTION"/>
    <x v="2"/>
    <d v="2019-06-16T00:00:00"/>
    <d v="1899-12-30T12:12:16"/>
    <d v="2019-06-16T00:00:00"/>
    <d v="1899-12-30T12:12:16"/>
    <n v="20"/>
    <s v="MIN"/>
    <x v="2"/>
    <n v="20"/>
    <s v="MIN"/>
    <s v="CNF  ORSP PRT  REL  TECO"/>
  </r>
  <r>
    <n v="1533097"/>
    <x v="7"/>
    <s v="0"/>
    <s v="0040"/>
    <s v="BFC-10"/>
    <s v="PP01"/>
    <s v="ASSEMBLY"/>
    <x v="3"/>
    <d v="2019-06-16T00:00:00"/>
    <d v="1899-12-30T12:28:07"/>
    <d v="2019-06-16T00:00:00"/>
    <d v="1899-12-30T17:58:49"/>
    <n v="5.5119999999999996"/>
    <s v="H"/>
    <x v="429"/>
    <n v="350"/>
    <s v="MIN"/>
    <s v="CNF  PRT  REL  TECO"/>
  </r>
  <r>
    <n v="1533097"/>
    <x v="7"/>
    <s v="0"/>
    <s v="0050"/>
    <s v="BFC-10"/>
    <s v="PP01"/>
    <s v="ASSEMBLY"/>
    <x v="4"/>
    <d v="2019-06-17T00:00:00"/>
    <d v="1899-12-30T08:03:12"/>
    <d v="2019-06-23T00:00:00"/>
    <d v="1899-12-30T09:42:49"/>
    <n v="32.564999999999998"/>
    <s v="H"/>
    <x v="430"/>
    <n v="1020"/>
    <s v="MIN"/>
    <s v="CNF  PRT  REL  TECO"/>
  </r>
  <r>
    <n v="1533097"/>
    <x v="7"/>
    <s v="0"/>
    <s v="0060"/>
    <s v="BFC-10"/>
    <s v="PP01"/>
    <s v="ASSEMBLY"/>
    <x v="5"/>
    <d v="2019-06-23T00:00:00"/>
    <d v="1899-12-30T09:42:58"/>
    <d v="2019-06-23T00:00:00"/>
    <d v="1899-12-30T10:16:44"/>
    <n v="33.767000000000003"/>
    <s v="MIN"/>
    <x v="431"/>
    <n v="50"/>
    <s v="MIN"/>
    <s v="CNF  PRT  REL  TECO"/>
  </r>
  <r>
    <n v="1533097"/>
    <x v="7"/>
    <s v="0"/>
    <s v="0070"/>
    <s v="BFC-50"/>
    <s v="PP95"/>
    <s v="ASSEMBLY REPAIRS"/>
    <x v="6"/>
    <d v="2019-06-23T00:00:00"/>
    <d v="1899-12-30T10:16:54"/>
    <d v="2019-06-23T00:00:00"/>
    <d v="1899-12-30T17:59:19"/>
    <n v="7.7069999999999999"/>
    <s v="H"/>
    <x v="432"/>
    <n v="0"/>
    <s v="MIN"/>
    <s v="CNF  PRT  REL  TECO"/>
  </r>
  <r>
    <n v="1533097"/>
    <x v="7"/>
    <s v="0"/>
    <s v="0080"/>
    <s v="BFC-90"/>
    <s v="PP01"/>
    <s v="ASSY IN PROCESS INSPECTION"/>
    <x v="7"/>
    <d v="2019-06-23T00:00:00"/>
    <d v="1899-12-30T10:06:11"/>
    <d v="2019-06-23T00:00:00"/>
    <d v="1899-12-30T10:06:11"/>
    <n v="20"/>
    <s v="MIN"/>
    <x v="2"/>
    <n v="20"/>
    <s v="MIN"/>
    <s v="CNF  ORSP PRT  REL  TECO"/>
  </r>
  <r>
    <n v="1533097"/>
    <x v="7"/>
    <s v="0"/>
    <s v="0090"/>
    <s v="BFC-90"/>
    <s v="PP01"/>
    <s v="ASSY IN PROCESS INSPECTION"/>
    <x v="8"/>
    <d v="2019-06-23T00:00:00"/>
    <d v="1899-12-30T10:06:17"/>
    <d v="2019-06-23T00:00:00"/>
    <d v="1899-12-30T10:06:17"/>
    <n v="20"/>
    <s v="MIN"/>
    <x v="2"/>
    <n v="20"/>
    <s v="MIN"/>
    <s v="CNF  ORSP PRT  REL  TECO"/>
  </r>
  <r>
    <n v="1533097"/>
    <x v="7"/>
    <s v="0"/>
    <s v="0100"/>
    <s v="PFC-20"/>
    <s v="PP01"/>
    <s v="PAINT"/>
    <x v="9"/>
    <d v="2019-06-23T00:00:00"/>
    <d v="1899-12-30T14:27:39"/>
    <d v="2019-06-24T00:00:00"/>
    <d v="1899-12-30T10:10:32"/>
    <n v="394.14"/>
    <s v="MIN"/>
    <x v="433"/>
    <n v="450"/>
    <s v="MIN"/>
    <s v="CNF  PRT  REL  TECO"/>
  </r>
  <r>
    <n v="1533097"/>
    <x v="7"/>
    <s v="0"/>
    <s v="0110"/>
    <s v="PFC-99"/>
    <s v="PP01"/>
    <s v="PAINT INSPECTION"/>
    <x v="10"/>
    <d v="2019-07-02T00:00:00"/>
    <d v="1899-12-30T13:35:28"/>
    <d v="2019-07-02T00:00:00"/>
    <d v="1899-12-30T13:35:28"/>
    <n v="20"/>
    <s v="MIN"/>
    <x v="2"/>
    <n v="20"/>
    <s v="MIN"/>
    <s v="CNF  ORSP PRT  REL  TECO"/>
  </r>
  <r>
    <n v="1533097"/>
    <x v="7"/>
    <s v="0"/>
    <s v="0120"/>
    <s v="BFC-10"/>
    <s v="PP01"/>
    <s v="ASSEMBLY"/>
    <x v="11"/>
    <d v="2019-07-02T00:00:00"/>
    <d v="1899-12-30T14:37:36"/>
    <d v="2019-07-03T00:00:00"/>
    <d v="1899-12-30T08:46:12"/>
    <n v="9.0719999999999992"/>
    <s v="H"/>
    <x v="409"/>
    <n v="100"/>
    <s v="MIN"/>
    <s v="CNF  PRT  REL  TECO"/>
  </r>
  <r>
    <n v="1533097"/>
    <x v="7"/>
    <s v="0"/>
    <s v="0130"/>
    <s v="BFC-90"/>
    <s v="PP01"/>
    <s v="ASSY IN PROCESS INSPECTION"/>
    <x v="12"/>
    <d v="2019-07-03T00:00:00"/>
    <d v="1899-12-30T15:54:44"/>
    <d v="2019-07-03T00:00:00"/>
    <d v="1899-12-30T15:54:44"/>
    <n v="20"/>
    <s v="MIN"/>
    <x v="2"/>
    <n v="20"/>
    <s v="MIN"/>
    <s v="CNF  ORSP PRT  REL  TECO"/>
  </r>
  <r>
    <n v="1533097"/>
    <x v="7"/>
    <s v="0"/>
    <s v="0140"/>
    <s v="BFC-90"/>
    <s v="PP01"/>
    <s v="ASSY IN PROCESS INSPECTION"/>
    <x v="13"/>
    <d v="2019-07-03T00:00:00"/>
    <d v="1899-12-30T17:36:57"/>
    <d v="2019-07-03T00:00:00"/>
    <d v="1899-12-30T17:36:57"/>
    <n v="30"/>
    <s v="MIN"/>
    <x v="9"/>
    <n v="30"/>
    <s v="MIN"/>
    <s v="CNF  ORSP PRT  REL  TECO"/>
  </r>
  <r>
    <n v="1533097"/>
    <x v="7"/>
    <s v="0"/>
    <s v="0150"/>
    <s v="BFC-99"/>
    <s v="PP01"/>
    <s v="FINAL INSPECTION"/>
    <x v="14"/>
    <d v="2019-07-04T00:00:00"/>
    <d v="1899-12-30T11:03:39"/>
    <d v="2019-07-04T00:00:00"/>
    <d v="1899-12-30T11:03:39"/>
    <n v="30"/>
    <s v="MIN"/>
    <x v="9"/>
    <n v="30"/>
    <s v="MIN"/>
    <s v="CNF  ORSP PRT  REL  TECO"/>
  </r>
  <r>
    <n v="1533097"/>
    <x v="7"/>
    <s v="0"/>
    <s v="0160"/>
    <s v="BFC-99"/>
    <s v="PP03"/>
    <s v="FINAL INSPECTION"/>
    <x v="15"/>
    <d v="2019-07-04T00:00:00"/>
    <d v="1899-12-30T15:38:32"/>
    <d v="2019-07-04T00:00:00"/>
    <d v="1899-12-30T15:38:32"/>
    <n v="45"/>
    <s v="MIN"/>
    <x v="10"/>
    <n v="45"/>
    <s v="MIN"/>
    <s v="CNF  ORSP PRT  REL  TECO"/>
  </r>
  <r>
    <n v="1533097"/>
    <x v="7"/>
    <s v="1"/>
    <s v="0010"/>
    <s v="BFC-10"/>
    <s v="PP95"/>
    <s v="ASSEMBLY"/>
    <x v="16"/>
    <d v="2019-06-25T00:00:00"/>
    <d v="1899-12-30T08:45:43"/>
    <d v="2019-06-25T00:00:00"/>
    <d v="1899-12-30T16:12:27"/>
    <n v="7.4459999999999997"/>
    <s v="H"/>
    <x v="434"/>
    <n v="1"/>
    <s v="MIN"/>
    <s v="CNF  PRT  REL  TECO"/>
  </r>
  <r>
    <n v="1533097"/>
    <x v="7"/>
    <s v="2"/>
    <s v="0100"/>
    <s v="PFC-20"/>
    <s v="PP95"/>
    <s v="PAINT"/>
    <x v="17"/>
    <d v="2019-06-23T00:00:00"/>
    <d v="1899-12-30T14:55:40"/>
    <d v="2019-06-23T00:00:00"/>
    <d v="1899-12-30T22:14:52"/>
    <n v="2.44"/>
    <s v="H"/>
    <x v="388"/>
    <n v="5"/>
    <s v="MIN"/>
    <s v="CNF  PRT  REL  TECO"/>
  </r>
  <r>
    <n v="1533460"/>
    <x v="13"/>
    <s v="0"/>
    <s v="0010"/>
    <s v="PFC-20"/>
    <s v="PP01"/>
    <s v="PAINT"/>
    <x v="0"/>
    <d v="2019-06-16T00:00:00"/>
    <d v="1899-12-30T00:41:18"/>
    <d v="2019-06-17T00:00:00"/>
    <d v="1899-12-30T06:15:34"/>
    <n v="112.51"/>
    <s v="MIN"/>
    <x v="403"/>
    <n v="40"/>
    <s v="MIN"/>
    <s v="CNF  PRT  REL  TECO"/>
  </r>
  <r>
    <n v="1533460"/>
    <x v="13"/>
    <s v="0"/>
    <s v="0020"/>
    <s v="BFC-10"/>
    <s v="PP01"/>
    <s v="ASSEMBLY"/>
    <x v="1"/>
    <d v="2019-06-17T00:00:00"/>
    <d v="1899-12-30T12:47:39"/>
    <d v="2019-06-17T00:00:00"/>
    <d v="1899-12-30T13:05:41"/>
    <n v="9.0169999999999995"/>
    <s v="MIN"/>
    <x v="404"/>
    <n v="15"/>
    <s v="MIN"/>
    <s v="CNF  PRT  REL  TECO"/>
  </r>
  <r>
    <n v="1533460"/>
    <x v="13"/>
    <s v="0"/>
    <s v="0030"/>
    <s v="BFC-90"/>
    <s v="PP01"/>
    <s v="ASSY IN PROCESS INSPECTION"/>
    <x v="2"/>
    <d v="2019-06-17T00:00:00"/>
    <d v="1899-12-30T16:08:07"/>
    <d v="2019-06-17T00:00:00"/>
    <d v="1899-12-30T16:08:07"/>
    <n v="20"/>
    <s v="MIN"/>
    <x v="2"/>
    <n v="20"/>
    <s v="MIN"/>
    <s v="CNF  ORSP PRT  REL  TECO"/>
  </r>
  <r>
    <n v="1533460"/>
    <x v="13"/>
    <s v="0"/>
    <s v="0040"/>
    <s v="BFC-10"/>
    <s v="PP01"/>
    <s v="ASSEMBLY"/>
    <x v="3"/>
    <d v="2019-06-17T00:00:00"/>
    <d v="1899-12-30T16:40:04"/>
    <d v="2019-06-17T00:00:00"/>
    <d v="1899-12-30T17:48:33"/>
    <n v="1.141"/>
    <s v="H"/>
    <x v="435"/>
    <n v="350"/>
    <s v="MIN"/>
    <s v="CNF  PRT  REL  TECO"/>
  </r>
  <r>
    <n v="1533460"/>
    <x v="13"/>
    <s v="0"/>
    <s v="0050"/>
    <s v="BFC-10"/>
    <s v="PP01"/>
    <s v="ASSEMBLY"/>
    <x v="4"/>
    <d v="2019-06-18T00:00:00"/>
    <d v="1899-12-30T07:34:58"/>
    <d v="2019-06-23T00:00:00"/>
    <d v="1899-12-30T17:58:44"/>
    <n v="23.71"/>
    <s v="H"/>
    <x v="436"/>
    <n v="1020"/>
    <s v="MIN"/>
    <s v="CNF  PRT  REL  TECO"/>
  </r>
  <r>
    <n v="1533460"/>
    <x v="13"/>
    <s v="0"/>
    <s v="0060"/>
    <s v="BFC-10"/>
    <s v="PP01"/>
    <s v="ASSEMBLY"/>
    <x v="5"/>
    <d v="2019-06-24T00:00:00"/>
    <d v="1899-12-30T07:34:11"/>
    <d v="2019-06-24T00:00:00"/>
    <d v="1899-12-30T17:47:26"/>
    <n v="10.221"/>
    <s v="H"/>
    <x v="437"/>
    <n v="50"/>
    <s v="MIN"/>
    <s v="CNF  PRT  REL  TECO"/>
  </r>
  <r>
    <n v="1533460"/>
    <x v="1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460"/>
    <x v="13"/>
    <s v="0"/>
    <s v="0080"/>
    <s v="BFC-90"/>
    <s v="PP01"/>
    <s v="ASSY IN PROCESS INSPECTION"/>
    <x v="7"/>
    <d v="2019-06-25T00:00:00"/>
    <d v="1899-12-30T08:27:00"/>
    <d v="2019-06-25T00:00:00"/>
    <d v="1899-12-30T08:27:00"/>
    <n v="20"/>
    <s v="MIN"/>
    <x v="2"/>
    <n v="20"/>
    <s v="MIN"/>
    <s v="CNF  ORSP PRT  REL  TECO"/>
  </r>
  <r>
    <n v="1533460"/>
    <x v="13"/>
    <s v="0"/>
    <s v="0090"/>
    <s v="BFC-90"/>
    <s v="PP01"/>
    <s v="ASSY IN PROCESS INSPECTION"/>
    <x v="8"/>
    <d v="2019-06-25T00:00:00"/>
    <d v="1899-12-30T12:09:06"/>
    <d v="2019-06-25T00:00:00"/>
    <d v="1899-12-30T12:09:06"/>
    <n v="20"/>
    <s v="MIN"/>
    <x v="2"/>
    <n v="20"/>
    <s v="MIN"/>
    <s v="CNF  ORSP PRT  REL  TECO"/>
  </r>
  <r>
    <n v="1533460"/>
    <x v="13"/>
    <s v="0"/>
    <s v="0100"/>
    <s v="PFC-20"/>
    <s v="PP01"/>
    <s v="PAINT"/>
    <x v="9"/>
    <d v="2019-06-25T00:00:00"/>
    <d v="1899-12-30T14:14:59"/>
    <d v="2019-06-26T00:00:00"/>
    <d v="1899-12-30T13:09:04"/>
    <n v="378.483"/>
    <s v="MIN"/>
    <x v="438"/>
    <n v="450"/>
    <s v="MIN"/>
    <s v="CNF  PRT  REL  TECO"/>
  </r>
  <r>
    <n v="1533460"/>
    <x v="13"/>
    <s v="0"/>
    <s v="0110"/>
    <s v="PFC-99"/>
    <s v="PP01"/>
    <s v="PAINT INSPECTION"/>
    <x v="10"/>
    <d v="2019-06-27T00:00:00"/>
    <d v="1899-12-30T09:08:25"/>
    <d v="2019-06-27T00:00:00"/>
    <d v="1899-12-30T09:08:25"/>
    <n v="20"/>
    <s v="MIN"/>
    <x v="2"/>
    <n v="20"/>
    <s v="MIN"/>
    <s v="CNF  ORSP PRT  REL  TECO"/>
  </r>
  <r>
    <n v="1533460"/>
    <x v="13"/>
    <s v="0"/>
    <s v="0120"/>
    <s v="BFC-10"/>
    <s v="PP01"/>
    <s v="ASSEMBLY"/>
    <x v="11"/>
    <d v="2019-07-04T00:00:00"/>
    <d v="1899-12-30T11:46:53"/>
    <d v="2019-07-04T00:00:00"/>
    <d v="1899-12-30T11:47:10"/>
    <n v="4"/>
    <s v="S"/>
    <x v="439"/>
    <n v="100"/>
    <s v="MIN"/>
    <s v="CNF  PRT  REL  TECO"/>
  </r>
  <r>
    <n v="1533460"/>
    <x v="13"/>
    <s v="0"/>
    <s v="0130"/>
    <s v="BFC-90"/>
    <s v="PP01"/>
    <s v="ASSY IN PROCESS INSPECTION"/>
    <x v="12"/>
    <d v="2019-07-04T00:00:00"/>
    <d v="1899-12-30T13:36:17"/>
    <d v="2019-07-04T00:00:00"/>
    <d v="1899-12-30T13:36:17"/>
    <n v="20"/>
    <s v="MIN"/>
    <x v="2"/>
    <n v="20"/>
    <s v="MIN"/>
    <s v="CNF  ORSP PRT  REL  TECO"/>
  </r>
  <r>
    <n v="1533460"/>
    <x v="13"/>
    <s v="0"/>
    <s v="0140"/>
    <s v="BFC-90"/>
    <s v="PP01"/>
    <s v="ASSY IN PROCESS INSPECTION"/>
    <x v="13"/>
    <d v="2019-07-04T00:00:00"/>
    <d v="1899-12-30T13:36:21"/>
    <d v="2019-07-04T00:00:00"/>
    <d v="1899-12-30T13:36:21"/>
    <n v="30"/>
    <s v="MIN"/>
    <x v="9"/>
    <n v="30"/>
    <s v="MIN"/>
    <s v="CNF  ORSP PRT  REL  TECO"/>
  </r>
  <r>
    <n v="1533460"/>
    <x v="13"/>
    <s v="0"/>
    <s v="0150"/>
    <s v="BFC-99"/>
    <s v="PP01"/>
    <s v="FINAL INSPECTION"/>
    <x v="14"/>
    <d v="2019-07-04T00:00:00"/>
    <d v="1899-12-30T13:36:24"/>
    <d v="2019-07-04T00:00:00"/>
    <d v="1899-12-30T13:36:24"/>
    <n v="30"/>
    <s v="MIN"/>
    <x v="9"/>
    <n v="30"/>
    <s v="MIN"/>
    <s v="CNF  ORSP PRT  REL  TECO"/>
  </r>
  <r>
    <n v="1533460"/>
    <x v="13"/>
    <s v="0"/>
    <s v="0160"/>
    <s v="BFC-99"/>
    <s v="PP03"/>
    <s v="FINAL INSPECTION"/>
    <x v="15"/>
    <d v="2019-07-04T00:00:00"/>
    <d v="1899-12-30T15:47:43"/>
    <d v="2019-07-04T00:00:00"/>
    <d v="1899-12-30T15:47:43"/>
    <n v="45"/>
    <s v="MIN"/>
    <x v="10"/>
    <n v="45"/>
    <s v="MIN"/>
    <s v="CNF  ORSP PRT  REL  TECO"/>
  </r>
  <r>
    <n v="1533460"/>
    <x v="13"/>
    <s v="1"/>
    <s v="0010"/>
    <s v="BFC-10"/>
    <s v="PP95"/>
    <s v="ASSEMBLY"/>
    <x v="16"/>
    <d v="2019-06-27T00:00:00"/>
    <d v="1899-12-30T11:23:23"/>
    <d v="2019-07-03T00:00:00"/>
    <d v="1899-12-30T13:36:19"/>
    <n v="5.5369999999999999"/>
    <s v="H"/>
    <x v="440"/>
    <n v="1"/>
    <s v="MIN"/>
    <s v="CNF  PRT  REL  TECO"/>
  </r>
  <r>
    <n v="1533460"/>
    <x v="1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461"/>
    <x v="13"/>
    <s v="0"/>
    <s v="0010"/>
    <s v="PFC-20"/>
    <s v="PP01"/>
    <s v="PAINT"/>
    <x v="0"/>
    <d v="2019-06-16T00:00:00"/>
    <d v="1899-12-30T00:41:18"/>
    <d v="2019-06-17T00:00:00"/>
    <d v="1899-12-30T06:15:34"/>
    <n v="112.51"/>
    <s v="MIN"/>
    <x v="403"/>
    <n v="40"/>
    <s v="MIN"/>
    <s v="CNF  PRT  REL  TECO"/>
  </r>
  <r>
    <n v="1533461"/>
    <x v="13"/>
    <s v="0"/>
    <s v="0020"/>
    <s v="BFC-10"/>
    <s v="PP01"/>
    <s v="ASSEMBLY"/>
    <x v="1"/>
    <d v="2019-06-18T00:00:00"/>
    <d v="1899-12-30T12:10:49"/>
    <d v="2019-06-18T00:00:00"/>
    <d v="1899-12-30T12:18:40"/>
    <n v="4.5330000000000004"/>
    <s v="MIN"/>
    <x v="441"/>
    <n v="15"/>
    <s v="MIN"/>
    <s v="CNF  PRT  REL  TECO"/>
  </r>
  <r>
    <n v="1533461"/>
    <x v="13"/>
    <s v="0"/>
    <s v="0030"/>
    <s v="BFC-90"/>
    <s v="PP01"/>
    <s v="ASSY IN PROCESS INSPECTION"/>
    <x v="2"/>
    <d v="2019-06-19T00:00:00"/>
    <d v="1899-12-30T15:26:02"/>
    <d v="2019-06-19T00:00:00"/>
    <d v="1899-12-30T15:26:02"/>
    <n v="20"/>
    <s v="MIN"/>
    <x v="2"/>
    <n v="20"/>
    <s v="MIN"/>
    <s v="CNF  ORSP PRT  REL  TECO"/>
  </r>
  <r>
    <n v="1533461"/>
    <x v="13"/>
    <s v="0"/>
    <s v="0040"/>
    <s v="BFC-10"/>
    <s v="PP01"/>
    <s v="ASSEMBLY"/>
    <x v="3"/>
    <d v="2019-06-19T00:00:00"/>
    <d v="1899-12-30T15:27:40"/>
    <d v="2019-06-20T00:00:00"/>
    <d v="1899-12-30T12:18:23"/>
    <n v="7.258"/>
    <s v="H"/>
    <x v="442"/>
    <n v="350"/>
    <s v="MIN"/>
    <s v="CNF  PRT  REL  TECO"/>
  </r>
  <r>
    <n v="1533461"/>
    <x v="13"/>
    <s v="0"/>
    <s v="0050"/>
    <s v="BFC-10"/>
    <s v="PP01"/>
    <s v="ASSEMBLY"/>
    <x v="4"/>
    <d v="2019-06-20T00:00:00"/>
    <d v="1899-12-30T12:18:43"/>
    <d v="2019-06-25T00:00:00"/>
    <d v="1899-12-30T12:31:57"/>
    <n v="27.905000000000001"/>
    <s v="H"/>
    <x v="443"/>
    <n v="1020"/>
    <s v="MIN"/>
    <s v="CNF  PRT  REL  TECO"/>
  </r>
  <r>
    <n v="1533461"/>
    <x v="13"/>
    <s v="0"/>
    <s v="0060"/>
    <s v="BFC-10"/>
    <s v="PP01"/>
    <s v="ASSEMBLY"/>
    <x v="5"/>
    <d v="2019-06-25T00:00:00"/>
    <d v="1899-12-30T12:32:14"/>
    <d v="2019-06-25T00:00:00"/>
    <d v="1899-12-30T13:51:11"/>
    <n v="1.3160000000000001"/>
    <s v="H"/>
    <x v="444"/>
    <n v="50"/>
    <s v="MIN"/>
    <s v="CNF  PRT  REL  TECO"/>
  </r>
  <r>
    <n v="1533461"/>
    <x v="1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461"/>
    <x v="13"/>
    <s v="0"/>
    <s v="0080"/>
    <s v="BFC-90"/>
    <s v="PP01"/>
    <s v="ASSY IN PROCESS INSPECTION"/>
    <x v="7"/>
    <d v="2019-06-25T00:00:00"/>
    <d v="1899-12-30T15:03:08"/>
    <d v="2019-06-25T00:00:00"/>
    <d v="1899-12-30T15:03:08"/>
    <n v="20"/>
    <s v="MIN"/>
    <x v="2"/>
    <n v="20"/>
    <s v="MIN"/>
    <s v="CNF  ORSP PRT  REL  TECO"/>
  </r>
  <r>
    <n v="1533461"/>
    <x v="13"/>
    <s v="0"/>
    <s v="0090"/>
    <s v="BFC-90"/>
    <s v="PP01"/>
    <s v="ASSY IN PROCESS INSPECTION"/>
    <x v="8"/>
    <d v="2019-06-25T00:00:00"/>
    <d v="1899-12-30T15:03:25"/>
    <d v="2019-06-25T00:00:00"/>
    <d v="1899-12-30T15:03:25"/>
    <n v="20"/>
    <s v="MIN"/>
    <x v="2"/>
    <n v="20"/>
    <s v="MIN"/>
    <s v="CNF  ORSP PRT  REL  TECO"/>
  </r>
  <r>
    <n v="1533461"/>
    <x v="13"/>
    <s v="0"/>
    <s v="0100"/>
    <s v="PFC-20"/>
    <s v="PP01"/>
    <s v="PAINT"/>
    <x v="9"/>
    <d v="2019-06-25T00:00:00"/>
    <d v="1899-12-30T17:30:22"/>
    <d v="2019-06-26T00:00:00"/>
    <d v="1899-12-30T13:09:04"/>
    <n v="7.0339999999999998"/>
    <s v="H"/>
    <x v="445"/>
    <n v="450"/>
    <s v="MIN"/>
    <s v="CNF  PRT  REL  TECO"/>
  </r>
  <r>
    <n v="1533461"/>
    <x v="13"/>
    <s v="0"/>
    <s v="0110"/>
    <s v="PFC-99"/>
    <s v="PP01"/>
    <s v="PAINT INSPECTION"/>
    <x v="10"/>
    <d v="2019-06-30T00:00:00"/>
    <d v="1899-12-30T07:33:51"/>
    <d v="2019-06-30T00:00:00"/>
    <d v="1899-12-30T07:33:51"/>
    <n v="20"/>
    <s v="MIN"/>
    <x v="2"/>
    <n v="20"/>
    <s v="MIN"/>
    <s v="CNF  ORSP PRT  REL  TECO"/>
  </r>
  <r>
    <n v="1533461"/>
    <x v="13"/>
    <s v="0"/>
    <s v="0120"/>
    <s v="BFC-10"/>
    <s v="PP01"/>
    <s v="ASSEMBLY"/>
    <x v="11"/>
    <d v="2019-06-30T00:00:00"/>
    <d v="1899-12-30T09:58:40"/>
    <d v="2019-06-30T00:00:00"/>
    <d v="1899-12-30T17:23:44"/>
    <n v="5.8460000000000001"/>
    <s v="H"/>
    <x v="446"/>
    <n v="100"/>
    <s v="MIN"/>
    <s v="CNF  PRT  REL  TECO"/>
  </r>
  <r>
    <n v="1533461"/>
    <x v="13"/>
    <s v="0"/>
    <s v="0130"/>
    <s v="BFC-90"/>
    <s v="PP01"/>
    <s v="ASSY IN PROCESS INSPECTION"/>
    <x v="12"/>
    <d v="2019-07-04T00:00:00"/>
    <d v="1899-12-30T09:02:21"/>
    <d v="2019-07-04T00:00:00"/>
    <d v="1899-12-30T09:02:21"/>
    <n v="20"/>
    <s v="MIN"/>
    <x v="2"/>
    <n v="20"/>
    <s v="MIN"/>
    <s v="CNF  ORSP PRT  REL  TECO"/>
  </r>
  <r>
    <n v="1533461"/>
    <x v="13"/>
    <s v="0"/>
    <s v="0140"/>
    <s v="BFC-90"/>
    <s v="PP01"/>
    <s v="ASSY IN PROCESS INSPECTION"/>
    <x v="13"/>
    <d v="2019-07-04T00:00:00"/>
    <d v="1899-12-30T10:12:20"/>
    <d v="2019-07-04T00:00:00"/>
    <d v="1899-12-30T10:12:20"/>
    <n v="30"/>
    <s v="MIN"/>
    <x v="9"/>
    <n v="30"/>
    <s v="MIN"/>
    <s v="CNF  ORSP PRT  REL  TECO"/>
  </r>
  <r>
    <n v="1533461"/>
    <x v="13"/>
    <s v="0"/>
    <s v="0150"/>
    <s v="BFC-99"/>
    <s v="PP01"/>
    <s v="FINAL INSPECTION"/>
    <x v="14"/>
    <d v="2019-07-04T00:00:00"/>
    <d v="1899-12-30T10:12:23"/>
    <d v="2019-07-04T00:00:00"/>
    <d v="1899-12-30T10:12:23"/>
    <n v="30"/>
    <s v="MIN"/>
    <x v="9"/>
    <n v="30"/>
    <s v="MIN"/>
    <s v="CNF  ORSP PRT  REL  TECO"/>
  </r>
  <r>
    <n v="1533461"/>
    <x v="13"/>
    <s v="0"/>
    <s v="0160"/>
    <s v="BFC-99"/>
    <s v="PP03"/>
    <s v="FINAL INSPECTION"/>
    <x v="15"/>
    <d v="2019-07-04T00:00:00"/>
    <d v="1899-12-30T15:31:29"/>
    <d v="2019-07-04T00:00:00"/>
    <d v="1899-12-30T15:31:29"/>
    <n v="45"/>
    <s v="MIN"/>
    <x v="10"/>
    <n v="45"/>
    <s v="MIN"/>
    <s v="CNF  ORSP PRT  REL  TECO"/>
  </r>
  <r>
    <n v="1533461"/>
    <x v="13"/>
    <s v="1"/>
    <s v="0010"/>
    <s v="BFC-10"/>
    <s v="PP95"/>
    <s v="ASSEMBLY"/>
    <x v="16"/>
    <d v="2019-06-30T00:00:00"/>
    <d v="1899-12-30T07:48:46"/>
    <d v="2019-07-03T00:00:00"/>
    <d v="1899-12-30T13:36:19"/>
    <n v="5.8609999999999998"/>
    <s v="H"/>
    <x v="447"/>
    <n v="1"/>
    <s v="MIN"/>
    <s v="CNF  PRT  REL  TECO"/>
  </r>
  <r>
    <n v="1533461"/>
    <x v="1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701"/>
    <x v="8"/>
    <s v="0"/>
    <s v="0010"/>
    <s v="PFC-20"/>
    <s v="PP01"/>
    <s v="PAINT"/>
    <x v="0"/>
    <d v="2019-06-18T00:00:00"/>
    <d v="1899-12-30T22:42:50"/>
    <d v="2019-06-19T00:00:00"/>
    <d v="1899-12-30T06:10:16"/>
    <n v="1.5429999999999999"/>
    <s v="H"/>
    <x v="448"/>
    <n v="40"/>
    <s v="MIN"/>
    <s v="CNF  PRT  REL  TECO"/>
  </r>
  <r>
    <n v="1533701"/>
    <x v="8"/>
    <s v="0"/>
    <s v="0020"/>
    <s v="BFC-10"/>
    <s v="PP01"/>
    <s v="ASSEMBLY"/>
    <x v="1"/>
    <d v="2019-06-23T00:00:00"/>
    <d v="1899-12-30T12:05:21"/>
    <d v="2019-06-23T00:00:00"/>
    <d v="1899-12-30T13:02:08"/>
    <n v="56.783000000000001"/>
    <s v="MIN"/>
    <x v="449"/>
    <n v="15"/>
    <s v="MIN"/>
    <s v="CNF  PRT  REL  TECO"/>
  </r>
  <r>
    <n v="1533701"/>
    <x v="8"/>
    <s v="0"/>
    <s v="0030"/>
    <s v="BFC-90"/>
    <s v="PP01"/>
    <s v="ASSY IN PROCESS INSPECTION"/>
    <x v="2"/>
    <d v="2019-06-23T00:00:00"/>
    <d v="1899-12-30T13:13:29"/>
    <d v="2019-06-23T00:00:00"/>
    <d v="1899-12-30T13:13:29"/>
    <n v="20"/>
    <s v="MIN"/>
    <x v="2"/>
    <n v="20"/>
    <s v="MIN"/>
    <s v="CNF  ORSP PRT  REL  TECO"/>
  </r>
  <r>
    <n v="1533701"/>
    <x v="8"/>
    <s v="0"/>
    <s v="0040"/>
    <s v="BFC-10"/>
    <s v="PP01"/>
    <s v="ASSEMBLY"/>
    <x v="3"/>
    <d v="2019-06-23T00:00:00"/>
    <d v="1899-12-30T13:19:15"/>
    <d v="2019-06-23T00:00:00"/>
    <d v="1899-12-30T17:53:15"/>
    <n v="4.5670000000000002"/>
    <s v="H"/>
    <x v="450"/>
    <n v="290"/>
    <s v="MIN"/>
    <s v="CNF  PRT  REL  TECO"/>
  </r>
  <r>
    <n v="1533701"/>
    <x v="8"/>
    <s v="0"/>
    <s v="0050"/>
    <s v="BFC-10"/>
    <s v="PP01"/>
    <s v="ASSEMBLY"/>
    <x v="4"/>
    <d v="2019-06-24T00:00:00"/>
    <d v="1899-12-30T07:32:40"/>
    <d v="2019-06-27T00:00:00"/>
    <d v="1899-12-30T13:24:42"/>
    <n v="35.85"/>
    <s v="H"/>
    <x v="451"/>
    <n v="1040"/>
    <s v="MIN"/>
    <s v="CNF  PRT  REL  TECO"/>
  </r>
  <r>
    <n v="1533701"/>
    <x v="8"/>
    <s v="0"/>
    <s v="0060"/>
    <s v="BFC-10"/>
    <s v="PP01"/>
    <s v="ASSEMBLY"/>
    <x v="5"/>
    <d v="2019-06-27T00:00:00"/>
    <d v="1899-12-30T13:25:00"/>
    <d v="2019-06-27T00:00:00"/>
    <d v="1899-12-30T13:55:28"/>
    <n v="30.466999999999999"/>
    <s v="MIN"/>
    <x v="452"/>
    <n v="50"/>
    <s v="MIN"/>
    <s v="CNF  PRT  REL  TECO"/>
  </r>
  <r>
    <n v="1533701"/>
    <x v="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701"/>
    <x v="8"/>
    <s v="0"/>
    <s v="0080"/>
    <s v="BFC-90"/>
    <s v="PP01"/>
    <s v="ASSY IN PROCESS INSPECTION"/>
    <x v="7"/>
    <d v="2019-06-27T00:00:00"/>
    <d v="1899-12-30T14:38:22"/>
    <d v="2019-06-27T00:00:00"/>
    <d v="1899-12-30T14:38:22"/>
    <n v="20"/>
    <s v="MIN"/>
    <x v="2"/>
    <n v="20"/>
    <s v="MIN"/>
    <s v="CNF  ORSP PRT  REL  TECO"/>
  </r>
  <r>
    <n v="1533701"/>
    <x v="8"/>
    <s v="0"/>
    <s v="0090"/>
    <s v="BFC-90"/>
    <s v="PP01"/>
    <s v="ASSY IN PROCESS INSPECTION"/>
    <x v="8"/>
    <d v="2019-06-27T00:00:00"/>
    <d v="1899-12-30T14:38:30"/>
    <d v="2019-06-27T00:00:00"/>
    <d v="1899-12-30T14:38:30"/>
    <n v="20"/>
    <s v="MIN"/>
    <x v="2"/>
    <n v="20"/>
    <s v="MIN"/>
    <s v="CNF  ORSP PRT  REL  TECO"/>
  </r>
  <r>
    <n v="1533701"/>
    <x v="8"/>
    <s v="0"/>
    <s v="0100"/>
    <s v="PFC-20"/>
    <s v="PP01"/>
    <s v="PAINT"/>
    <x v="9"/>
    <d v="2019-06-27T00:00:00"/>
    <d v="1899-12-30T14:57:34"/>
    <d v="2019-06-29T00:00:00"/>
    <d v="1899-12-30T12:53:34"/>
    <n v="8.282"/>
    <s v="H"/>
    <x v="453"/>
    <n v="450"/>
    <s v="MIN"/>
    <s v="CNF  PRT  REL  TECO"/>
  </r>
  <r>
    <n v="1533701"/>
    <x v="8"/>
    <s v="0"/>
    <s v="0110"/>
    <s v="PFC-99"/>
    <s v="PP01"/>
    <s v="PAINT INSPECTION"/>
    <x v="10"/>
    <d v="2019-06-30T00:00:00"/>
    <d v="1899-12-30T07:42:24"/>
    <d v="2019-06-30T00:00:00"/>
    <d v="1899-12-30T07:42:24"/>
    <n v="20"/>
    <s v="MIN"/>
    <x v="2"/>
    <n v="20"/>
    <s v="MIN"/>
    <s v="CNF  ORSP PRT  REL  TECO"/>
  </r>
  <r>
    <n v="1533701"/>
    <x v="8"/>
    <s v="0"/>
    <s v="0120"/>
    <s v="BFC-10"/>
    <s v="PP01"/>
    <s v="ASSEMBLY"/>
    <x v="11"/>
    <d v="2019-07-02T00:00:00"/>
    <d v="1899-12-30T09:01:00"/>
    <d v="2019-07-02T00:00:00"/>
    <d v="1899-12-30T09:33:32"/>
    <n v="6.633"/>
    <s v="MIN"/>
    <x v="425"/>
    <n v="100"/>
    <s v="MIN"/>
    <s v="CNF  PRT  REL  TECO"/>
  </r>
  <r>
    <n v="1533701"/>
    <x v="8"/>
    <s v="0"/>
    <s v="0130"/>
    <s v="BFC-90"/>
    <s v="PP01"/>
    <s v="ASSY IN PROCESS INSPECTION"/>
    <x v="12"/>
    <d v="2019-07-07T00:00:00"/>
    <d v="1899-12-30T16:44:14"/>
    <d v="2019-07-07T00:00:00"/>
    <d v="1899-12-30T16:44:14"/>
    <n v="20"/>
    <s v="MIN"/>
    <x v="2"/>
    <n v="20"/>
    <s v="MIN"/>
    <s v="CNF  ORSP PRT  REL  TECO"/>
  </r>
  <r>
    <n v="1533701"/>
    <x v="8"/>
    <s v="0"/>
    <s v="0140"/>
    <s v="BFC-90"/>
    <s v="PP01"/>
    <s v="ASSY IN PROCESS INSPECTION"/>
    <x v="13"/>
    <d v="2019-07-07T00:00:00"/>
    <d v="1899-12-30T16:44:21"/>
    <d v="2019-07-07T00:00:00"/>
    <d v="1899-12-30T16:44:21"/>
    <n v="30"/>
    <s v="MIN"/>
    <x v="9"/>
    <n v="30"/>
    <s v="MIN"/>
    <s v="CNF  ORSP PRT  REL  TECO"/>
  </r>
  <r>
    <n v="1533701"/>
    <x v="8"/>
    <s v="0"/>
    <s v="0150"/>
    <s v="BFC-99"/>
    <s v="PP01"/>
    <s v="FINAL INSPECTION"/>
    <x v="14"/>
    <d v="2019-07-07T00:00:00"/>
    <d v="1899-12-30T16:44:28"/>
    <d v="2019-07-07T00:00:00"/>
    <d v="1899-12-30T16:44:28"/>
    <n v="30"/>
    <s v="MIN"/>
    <x v="9"/>
    <n v="30"/>
    <s v="MIN"/>
    <s v="CNF  ORSP PRT  REL  TECO"/>
  </r>
  <r>
    <n v="1533701"/>
    <x v="8"/>
    <s v="0"/>
    <s v="0160"/>
    <s v="BFC-99"/>
    <s v="PP03"/>
    <s v="FINAL INSPECTION"/>
    <x v="15"/>
    <d v="2019-07-07T00:00:00"/>
    <d v="1899-12-30T17:05:54"/>
    <d v="2019-07-07T00:00:00"/>
    <d v="1899-12-30T17:05:54"/>
    <n v="45"/>
    <s v="MIN"/>
    <x v="10"/>
    <n v="45"/>
    <s v="MIN"/>
    <s v="CNF  ORSP PRT  REL  TECO"/>
  </r>
  <r>
    <n v="1533701"/>
    <x v="8"/>
    <s v="1"/>
    <s v="0010"/>
    <s v="BFC-10"/>
    <s v="PP95"/>
    <s v="ASSEMBLY"/>
    <x v="16"/>
    <d v="2019-06-30T00:00:00"/>
    <d v="1899-12-30T07:46:46"/>
    <d v="2019-07-01T00:00:00"/>
    <d v="1899-12-30T14:49:50"/>
    <n v="8.6110000000000007"/>
    <s v="H"/>
    <x v="454"/>
    <n v="1"/>
    <s v="MIN"/>
    <s v="CNF  PRT  REL  TECO"/>
  </r>
  <r>
    <n v="1533701"/>
    <x v="8"/>
    <s v="2"/>
    <s v="0100"/>
    <s v="PFC-20"/>
    <s v="PP95"/>
    <s v="PAINT"/>
    <x v="17"/>
    <d v="2019-06-27T00:00:00"/>
    <d v="1899-12-30T15:12:12"/>
    <d v="2019-06-27T00:00:00"/>
    <d v="1899-12-30T21:17:53"/>
    <n v="6.0949999999999998"/>
    <s v="H"/>
    <x v="455"/>
    <n v="5"/>
    <s v="MIN"/>
    <s v="CNF  PRT  REL  TECO"/>
  </r>
  <r>
    <n v="1533702"/>
    <x v="8"/>
    <s v="0"/>
    <s v="0010"/>
    <s v="PFC-20"/>
    <s v="PP01"/>
    <s v="PAINT"/>
    <x v="0"/>
    <d v="2019-06-19T00:00:00"/>
    <d v="1899-12-30T22:56:36"/>
    <d v="2019-06-20T00:00:00"/>
    <d v="1899-12-30T01:32:02"/>
    <n v="26.55"/>
    <s v="MIN"/>
    <x v="456"/>
    <n v="40"/>
    <s v="MIN"/>
    <s v="CNF  PRT  REL  TECO"/>
  </r>
  <r>
    <n v="1533702"/>
    <x v="8"/>
    <s v="0"/>
    <s v="0020"/>
    <s v="BFC-10"/>
    <s v="PP01"/>
    <s v="ASSEMBLY"/>
    <x v="1"/>
    <d v="2019-06-23T00:00:00"/>
    <d v="1899-12-30T13:48:43"/>
    <d v="2019-06-23T00:00:00"/>
    <d v="1899-12-30T13:52:30"/>
    <n v="3.7829999999999999"/>
    <s v="MIN"/>
    <x v="457"/>
    <n v="15"/>
    <s v="MIN"/>
    <s v="CNF  PRT  REL  TECO"/>
  </r>
  <r>
    <n v="1533702"/>
    <x v="8"/>
    <s v="0"/>
    <s v="0030"/>
    <s v="BFC-90"/>
    <s v="PP01"/>
    <s v="ASSY IN PROCESS INSPECTION"/>
    <x v="2"/>
    <d v="2019-06-23T00:00:00"/>
    <d v="1899-12-30T14:40:45"/>
    <d v="2019-06-23T00:00:00"/>
    <d v="1899-12-30T14:40:45"/>
    <n v="20"/>
    <s v="MIN"/>
    <x v="2"/>
    <n v="20"/>
    <s v="MIN"/>
    <s v="CNF  ORSP PRT  REL  TECO"/>
  </r>
  <r>
    <n v="1533702"/>
    <x v="8"/>
    <s v="0"/>
    <s v="0040"/>
    <s v="BFC-10"/>
    <s v="PP01"/>
    <s v="ASSEMBLY"/>
    <x v="3"/>
    <d v="2019-06-23T00:00:00"/>
    <d v="1899-12-30T16:25:04"/>
    <d v="2019-06-23T00:00:00"/>
    <d v="1899-12-30T17:52:02"/>
    <n v="1.4490000000000001"/>
    <s v="H"/>
    <x v="458"/>
    <n v="350"/>
    <s v="MIN"/>
    <s v="CNF  PRT  REL  TECO"/>
  </r>
  <r>
    <n v="1533702"/>
    <x v="8"/>
    <s v="0"/>
    <s v="0050"/>
    <s v="BFC-10"/>
    <s v="PP01"/>
    <s v="ASSEMBLY"/>
    <x v="4"/>
    <d v="2019-06-24T00:00:00"/>
    <d v="1899-12-30T07:34:45"/>
    <d v="2019-06-27T00:00:00"/>
    <d v="1899-12-30T15:48:09"/>
    <n v="28.911000000000001"/>
    <s v="H"/>
    <x v="459"/>
    <n v="1020"/>
    <s v="MIN"/>
    <s v="CNF  PRT  REL  TECO"/>
  </r>
  <r>
    <n v="1533702"/>
    <x v="8"/>
    <s v="0"/>
    <s v="0060"/>
    <s v="BFC-10"/>
    <s v="PP01"/>
    <s v="ASSEMBLY"/>
    <x v="5"/>
    <d v="2019-06-30T00:00:00"/>
    <d v="1899-12-30T07:36:42"/>
    <d v="2019-07-01T00:00:00"/>
    <d v="1899-12-30T15:29:30"/>
    <n v="18.125"/>
    <s v="H"/>
    <x v="460"/>
    <n v="50"/>
    <s v="MIN"/>
    <s v="CNF  PRT  REL  TECO"/>
  </r>
  <r>
    <n v="1533702"/>
    <x v="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702"/>
    <x v="8"/>
    <s v="0"/>
    <s v="0080"/>
    <s v="BFC-90"/>
    <s v="PP01"/>
    <s v="ASSY IN PROCESS INSPECTION"/>
    <x v="7"/>
    <d v="2019-07-01T00:00:00"/>
    <d v="1899-12-30T16:06:22"/>
    <d v="2019-07-01T00:00:00"/>
    <d v="1899-12-30T16:06:22"/>
    <n v="20"/>
    <s v="MIN"/>
    <x v="2"/>
    <n v="20"/>
    <s v="MIN"/>
    <s v="CNF  ORSP PRT  REL  TECO"/>
  </r>
  <r>
    <n v="1533702"/>
    <x v="8"/>
    <s v="0"/>
    <s v="0090"/>
    <s v="BFC-90"/>
    <s v="PP01"/>
    <s v="ASSY IN PROCESS INSPECTION"/>
    <x v="8"/>
    <d v="2019-07-01T00:00:00"/>
    <d v="1899-12-30T16:06:34"/>
    <d v="2019-07-01T00:00:00"/>
    <d v="1899-12-30T16:06:34"/>
    <n v="20"/>
    <s v="MIN"/>
    <x v="2"/>
    <n v="20"/>
    <s v="MIN"/>
    <s v="CNF  ORSP PRT  REL  TECO"/>
  </r>
  <r>
    <n v="1533702"/>
    <x v="8"/>
    <s v="0"/>
    <s v="0100"/>
    <s v="PFC-20"/>
    <s v="PP01"/>
    <s v="PAINT"/>
    <x v="9"/>
    <d v="2019-07-01T00:00:00"/>
    <d v="1899-12-30T16:11:32"/>
    <d v="2019-07-01T00:00:00"/>
    <d v="1899-12-30T20:31:40"/>
    <n v="237.50700000000001"/>
    <s v="MIN"/>
    <x v="461"/>
    <n v="450"/>
    <s v="MIN"/>
    <s v="CNF  PRT  REL  TECO"/>
  </r>
  <r>
    <n v="1533702"/>
    <x v="8"/>
    <s v="0"/>
    <s v="0110"/>
    <s v="PFC-99"/>
    <s v="PP01"/>
    <s v="PAINT INSPECTION"/>
    <x v="10"/>
    <d v="2019-07-04T00:00:00"/>
    <d v="1899-12-30T07:50:27"/>
    <d v="2019-07-04T00:00:00"/>
    <d v="1899-12-30T07:50:27"/>
    <n v="20"/>
    <s v="MIN"/>
    <x v="2"/>
    <n v="20"/>
    <s v="MIN"/>
    <s v="CNF  ORSP PRT  REL  TECO"/>
  </r>
  <r>
    <n v="1533702"/>
    <x v="8"/>
    <s v="0"/>
    <s v="0120"/>
    <s v="BFC-10"/>
    <s v="PP01"/>
    <s v="ASSEMBLY"/>
    <x v="11"/>
    <d v="2019-07-04T00:00:00"/>
    <d v="1899-12-30T08:50:48"/>
    <d v="2019-07-04T00:00:00"/>
    <d v="1899-12-30T11:45:13"/>
    <n v="44.267000000000003"/>
    <s v="MIN"/>
    <x v="364"/>
    <n v="100"/>
    <s v="MIN"/>
    <s v="CNF  PRT  REL  TECO"/>
  </r>
  <r>
    <n v="1533702"/>
    <x v="8"/>
    <s v="0"/>
    <s v="0130"/>
    <s v="BFC-90"/>
    <s v="PP01"/>
    <s v="ASSY IN PROCESS INSPECTION"/>
    <x v="12"/>
    <d v="2019-07-07T00:00:00"/>
    <d v="1899-12-30T15:04:48"/>
    <d v="2019-07-07T00:00:00"/>
    <d v="1899-12-30T15:04:48"/>
    <n v="20"/>
    <s v="MIN"/>
    <x v="2"/>
    <n v="20"/>
    <s v="MIN"/>
    <s v="CNF  ORSP PRT  REL  TECO"/>
  </r>
  <r>
    <n v="1533702"/>
    <x v="8"/>
    <s v="0"/>
    <s v="0140"/>
    <s v="BFC-90"/>
    <s v="PP01"/>
    <s v="ASSY IN PROCESS INSPECTION"/>
    <x v="13"/>
    <d v="2019-07-07T00:00:00"/>
    <d v="1899-12-30T16:44:45"/>
    <d v="2019-07-07T00:00:00"/>
    <d v="1899-12-30T16:44:45"/>
    <n v="30"/>
    <s v="MIN"/>
    <x v="9"/>
    <n v="30"/>
    <s v="MIN"/>
    <s v="CNF  ORSP PRT  REL  TECO"/>
  </r>
  <r>
    <n v="1533702"/>
    <x v="8"/>
    <s v="0"/>
    <s v="0150"/>
    <s v="BFC-99"/>
    <s v="PP01"/>
    <s v="FINAL INSPECTION"/>
    <x v="14"/>
    <d v="2019-07-07T00:00:00"/>
    <d v="1899-12-30T16:44:52"/>
    <d v="2019-07-07T00:00:00"/>
    <d v="1899-12-30T16:44:52"/>
    <n v="30"/>
    <s v="MIN"/>
    <x v="9"/>
    <n v="30"/>
    <s v="MIN"/>
    <s v="CNF  ORSP PRT  REL  TECO"/>
  </r>
  <r>
    <n v="1533702"/>
    <x v="8"/>
    <s v="0"/>
    <s v="0160"/>
    <s v="BFC-99"/>
    <s v="PP03"/>
    <s v="FINAL INSPECTION"/>
    <x v="15"/>
    <d v="2019-07-07T00:00:00"/>
    <d v="1899-12-30T17:06:13"/>
    <d v="2019-07-07T00:00:00"/>
    <d v="1899-12-30T17:06:13"/>
    <n v="45"/>
    <s v="MIN"/>
    <x v="10"/>
    <n v="45"/>
    <s v="MIN"/>
    <s v="CNF  ORSP PRT  REL  TECO"/>
  </r>
  <r>
    <n v="1533702"/>
    <x v="8"/>
    <s v="1"/>
    <s v="0010"/>
    <s v="BFC-10"/>
    <s v="PP95"/>
    <s v="ASSEMBLY"/>
    <x v="16"/>
    <d v="2019-07-03T00:00:00"/>
    <d v="1899-12-30T08:03:03"/>
    <d v="2019-07-03T00:00:00"/>
    <d v="1899-12-30T17:54:40"/>
    <n v="9.86"/>
    <s v="H"/>
    <x v="462"/>
    <n v="1"/>
    <s v="MIN"/>
    <s v="CNF  PRT  REL  TECO"/>
  </r>
  <r>
    <n v="1533702"/>
    <x v="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705"/>
    <x v="8"/>
    <s v="0"/>
    <s v="0010"/>
    <s v="PFC-20"/>
    <s v="PP01"/>
    <s v="PAINT"/>
    <x v="0"/>
    <d v="2019-06-18T00:00:00"/>
    <d v="1899-12-30T22:42:50"/>
    <d v="2019-06-19T00:00:00"/>
    <d v="1899-12-30T06:10:16"/>
    <n v="1.5429999999999999"/>
    <s v="H"/>
    <x v="448"/>
    <n v="40"/>
    <s v="MIN"/>
    <s v="CNF  PRT  REL  TECO"/>
  </r>
  <r>
    <n v="1533705"/>
    <x v="8"/>
    <s v="0"/>
    <s v="0020"/>
    <s v="BFC-10"/>
    <s v="PP01"/>
    <s v="ASSEMBLY"/>
    <x v="1"/>
    <d v="2019-06-23T00:00:00"/>
    <d v="1899-12-30T11:52:25"/>
    <d v="2019-06-23T00:00:00"/>
    <d v="1899-12-30T12:01:39"/>
    <n v="9.2330000000000005"/>
    <s v="MIN"/>
    <x v="463"/>
    <n v="15"/>
    <s v="MIN"/>
    <s v="CNF  PRT  REL  TECO"/>
  </r>
  <r>
    <n v="1533705"/>
    <x v="8"/>
    <s v="0"/>
    <s v="0030"/>
    <s v="BFC-90"/>
    <s v="PP01"/>
    <s v="ASSY IN PROCESS INSPECTION"/>
    <x v="2"/>
    <d v="2019-06-23T00:00:00"/>
    <d v="1899-12-30T13:13:47"/>
    <d v="2019-06-23T00:00:00"/>
    <d v="1899-12-30T13:13:47"/>
    <n v="20"/>
    <s v="MIN"/>
    <x v="2"/>
    <n v="20"/>
    <s v="MIN"/>
    <s v="CNF  ORSP PRT  REL  TECO"/>
  </r>
  <r>
    <n v="1533705"/>
    <x v="8"/>
    <s v="0"/>
    <s v="0040"/>
    <s v="BFC-10"/>
    <s v="PP01"/>
    <s v="ASSEMBLY"/>
    <x v="3"/>
    <d v="2019-06-24T00:00:00"/>
    <d v="1899-12-30T07:28:58"/>
    <d v="2019-06-24T00:00:00"/>
    <d v="1899-12-30T17:58:51"/>
    <n v="10.497999999999999"/>
    <s v="H"/>
    <x v="464"/>
    <n v="350"/>
    <s v="MIN"/>
    <s v="CNF  PRT  REL  TECO"/>
  </r>
  <r>
    <n v="1533705"/>
    <x v="8"/>
    <s v="0"/>
    <s v="0050"/>
    <s v="BFC-10"/>
    <s v="PP01"/>
    <s v="ASSEMBLY"/>
    <x v="4"/>
    <d v="2019-06-25T00:00:00"/>
    <d v="1899-12-30T07:32:24"/>
    <d v="2019-06-27T00:00:00"/>
    <d v="1899-12-30T15:58:44"/>
    <n v="29.542000000000002"/>
    <s v="H"/>
    <x v="465"/>
    <n v="1020"/>
    <s v="MIN"/>
    <s v="CNF  PRT  REL  TECO"/>
  </r>
  <r>
    <n v="1533705"/>
    <x v="8"/>
    <s v="0"/>
    <s v="0060"/>
    <s v="BFC-10"/>
    <s v="PP01"/>
    <s v="ASSEMBLY"/>
    <x v="5"/>
    <d v="2019-06-30T00:00:00"/>
    <d v="1899-12-30T07:42:04"/>
    <d v="2019-06-30T00:00:00"/>
    <d v="1899-12-30T12:41:25"/>
    <n v="4.9889999999999999"/>
    <s v="H"/>
    <x v="466"/>
    <n v="50"/>
    <s v="MIN"/>
    <s v="CNF  PRT  REL  TECO"/>
  </r>
  <r>
    <n v="1533705"/>
    <x v="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705"/>
    <x v="8"/>
    <s v="0"/>
    <s v="0080"/>
    <s v="BFC-90"/>
    <s v="PP01"/>
    <s v="ASSY IN PROCESS INSPECTION"/>
    <x v="7"/>
    <d v="2019-06-30T00:00:00"/>
    <d v="1899-12-30T13:46:17"/>
    <d v="2019-06-30T00:00:00"/>
    <d v="1899-12-30T13:46:17"/>
    <n v="20"/>
    <s v="MIN"/>
    <x v="2"/>
    <n v="20"/>
    <s v="MIN"/>
    <s v="CNF  ORSP PRT  REL  TECO"/>
  </r>
  <r>
    <n v="1533705"/>
    <x v="8"/>
    <s v="0"/>
    <s v="0090"/>
    <s v="BFC-90"/>
    <s v="PP01"/>
    <s v="ASSY IN PROCESS INSPECTION"/>
    <x v="8"/>
    <d v="2019-06-30T00:00:00"/>
    <d v="1899-12-30T13:46:26"/>
    <d v="2019-06-30T00:00:00"/>
    <d v="1899-12-30T13:46:26"/>
    <n v="20"/>
    <s v="MIN"/>
    <x v="2"/>
    <n v="20"/>
    <s v="MIN"/>
    <s v="CNF  ORSP PRT  REL  TECO"/>
  </r>
  <r>
    <n v="1533705"/>
    <x v="8"/>
    <s v="0"/>
    <s v="0100"/>
    <s v="PFC-20"/>
    <s v="PP01"/>
    <s v="PAINT"/>
    <x v="9"/>
    <d v="2019-06-30T00:00:00"/>
    <d v="1899-12-30T16:48:59"/>
    <d v="2019-07-01T00:00:00"/>
    <d v="1899-12-30T05:51:54"/>
    <n v="276.14699999999999"/>
    <s v="MIN"/>
    <x v="467"/>
    <n v="450"/>
    <s v="MIN"/>
    <s v="CNF  PRT  REL  TECO"/>
  </r>
  <r>
    <n v="1533705"/>
    <x v="8"/>
    <s v="0"/>
    <s v="0110"/>
    <s v="PFC-99"/>
    <s v="PP01"/>
    <s v="PAINT INSPECTION"/>
    <x v="10"/>
    <d v="2019-07-02T00:00:00"/>
    <d v="1899-12-30T07:30:01"/>
    <d v="2019-07-02T00:00:00"/>
    <d v="1899-12-30T07:30:01"/>
    <n v="20"/>
    <s v="MIN"/>
    <x v="2"/>
    <n v="20"/>
    <s v="MIN"/>
    <s v="CNF  ORSP PRT  REL  TECO"/>
  </r>
  <r>
    <n v="1533705"/>
    <x v="8"/>
    <s v="0"/>
    <s v="0120"/>
    <s v="BFC-10"/>
    <s v="PP01"/>
    <s v="ASSEMBLY"/>
    <x v="11"/>
    <d v="2019-07-02T00:00:00"/>
    <d v="1899-12-30T10:31:20"/>
    <d v="2019-07-02T00:00:00"/>
    <d v="1899-12-30T14:32:01"/>
    <n v="53.667000000000002"/>
    <s v="MIN"/>
    <x v="468"/>
    <n v="100"/>
    <s v="MIN"/>
    <s v="CNF  PRT  REL  TECO"/>
  </r>
  <r>
    <n v="1533705"/>
    <x v="8"/>
    <s v="0"/>
    <s v="0130"/>
    <s v="BFC-90"/>
    <s v="PP01"/>
    <s v="ASSY IN PROCESS INSPECTION"/>
    <x v="12"/>
    <d v="2019-07-04T00:00:00"/>
    <d v="1899-12-30T14:28:08"/>
    <d v="2019-07-04T00:00:00"/>
    <d v="1899-12-30T14:28:08"/>
    <n v="20"/>
    <s v="MIN"/>
    <x v="2"/>
    <n v="20"/>
    <s v="MIN"/>
    <s v="CNF  ORSP PRT  REL  TECO"/>
  </r>
  <r>
    <n v="1533705"/>
    <x v="8"/>
    <s v="0"/>
    <s v="0140"/>
    <s v="BFC-90"/>
    <s v="PP01"/>
    <s v="ASSY IN PROCESS INSPECTION"/>
    <x v="13"/>
    <d v="2019-07-04T00:00:00"/>
    <d v="1899-12-30T15:49:11"/>
    <d v="2019-07-04T00:00:00"/>
    <d v="1899-12-30T15:49:11"/>
    <n v="30"/>
    <s v="MIN"/>
    <x v="9"/>
    <n v="30"/>
    <s v="MIN"/>
    <s v="CNF  ORSP PRT  REL  TECO"/>
  </r>
  <r>
    <n v="1533705"/>
    <x v="8"/>
    <s v="0"/>
    <s v="0150"/>
    <s v="BFC-99"/>
    <s v="PP01"/>
    <s v="FINAL INSPECTION"/>
    <x v="14"/>
    <d v="2019-07-07T00:00:00"/>
    <d v="1899-12-30T12:30:11"/>
    <d v="2019-07-07T00:00:00"/>
    <d v="1899-12-30T12:30:11"/>
    <n v="30"/>
    <s v="MIN"/>
    <x v="9"/>
    <n v="30"/>
    <s v="MIN"/>
    <s v="CNF  ORSP PRT  REL  TECO"/>
  </r>
  <r>
    <n v="1533705"/>
    <x v="8"/>
    <s v="0"/>
    <s v="0160"/>
    <s v="BFC-99"/>
    <s v="PP03"/>
    <s v="FINAL INSPECTION"/>
    <x v="15"/>
    <d v="2019-07-07T00:00:00"/>
    <d v="1899-12-30T17:06:35"/>
    <d v="2019-07-07T00:00:00"/>
    <d v="1899-12-30T17:06:35"/>
    <n v="45"/>
    <s v="MIN"/>
    <x v="10"/>
    <n v="45"/>
    <s v="MIN"/>
    <s v="CNF  ORSP PRT  REL  TECO"/>
  </r>
  <r>
    <n v="1533705"/>
    <x v="8"/>
    <s v="1"/>
    <s v="0010"/>
    <s v="BFC-10"/>
    <s v="PP95"/>
    <s v="ASSEMBLY"/>
    <x v="16"/>
    <d v="2019-07-02T00:00:00"/>
    <d v="1899-12-30T10:20:00"/>
    <d v="2019-07-07T00:00:00"/>
    <d v="1899-12-30T12:34:42"/>
    <n v="164.06"/>
    <s v="H"/>
    <x v="469"/>
    <n v="1"/>
    <s v="MIN"/>
    <s v="CNF  PRT  REL  TECO"/>
  </r>
  <r>
    <n v="1533705"/>
    <x v="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706"/>
    <x v="8"/>
    <s v="0"/>
    <s v="0010"/>
    <s v="PFC-20"/>
    <s v="PP01"/>
    <s v="PAINT"/>
    <x v="0"/>
    <d v="2019-06-19T00:00:00"/>
    <d v="1899-12-30T22:56:36"/>
    <d v="2019-06-20T00:00:00"/>
    <d v="1899-12-30T01:32:02"/>
    <n v="26.55"/>
    <s v="MIN"/>
    <x v="456"/>
    <n v="40"/>
    <s v="MIN"/>
    <s v="CNF  PRT  REL  TECO"/>
  </r>
  <r>
    <n v="1533706"/>
    <x v="8"/>
    <s v="0"/>
    <s v="0020"/>
    <s v="BFC-10"/>
    <s v="PP01"/>
    <s v="ASSEMBLY"/>
    <x v="1"/>
    <d v="2019-06-23T00:00:00"/>
    <d v="1899-12-30T15:35:50"/>
    <d v="2019-06-23T00:00:00"/>
    <d v="1899-12-30T15:40:23"/>
    <n v="4.55"/>
    <s v="MIN"/>
    <x v="470"/>
    <n v="15"/>
    <s v="MIN"/>
    <s v="CNF  PRT  REL  TECO"/>
  </r>
  <r>
    <n v="1533706"/>
    <x v="8"/>
    <s v="0"/>
    <s v="0030"/>
    <s v="BFC-90"/>
    <s v="PP01"/>
    <s v="ASSY IN PROCESS INSPECTION"/>
    <x v="2"/>
    <d v="2019-06-24T00:00:00"/>
    <d v="1899-12-30T09:57:03"/>
    <d v="2019-06-24T00:00:00"/>
    <d v="1899-12-30T09:57:03"/>
    <n v="20"/>
    <s v="MIN"/>
    <x v="2"/>
    <n v="20"/>
    <s v="MIN"/>
    <s v="CNF  ORSP PRT  REL  TECO"/>
  </r>
  <r>
    <n v="1533706"/>
    <x v="8"/>
    <s v="0"/>
    <s v="0040"/>
    <s v="BFC-10"/>
    <s v="PP01"/>
    <s v="ASSEMBLY"/>
    <x v="3"/>
    <d v="2019-06-24T00:00:00"/>
    <d v="1899-12-30T13:19:19"/>
    <d v="2019-06-24T00:00:00"/>
    <d v="1899-12-30T17:58:37"/>
    <n v="4.6550000000000002"/>
    <s v="H"/>
    <x v="471"/>
    <n v="350"/>
    <s v="MIN"/>
    <s v="CNF  PRT  REL  TECO"/>
  </r>
  <r>
    <n v="1533706"/>
    <x v="8"/>
    <s v="0"/>
    <s v="0050"/>
    <s v="BFC-10"/>
    <s v="PP01"/>
    <s v="ASSEMBLY"/>
    <x v="4"/>
    <d v="2019-06-25T00:00:00"/>
    <d v="1899-12-30T07:39:34"/>
    <d v="2019-06-27T00:00:00"/>
    <d v="1899-12-30T15:56:11"/>
    <n v="28.815999999999999"/>
    <s v="H"/>
    <x v="472"/>
    <n v="1020"/>
    <s v="MIN"/>
    <s v="CNF  PRT  REL  TECO"/>
  </r>
  <r>
    <n v="1533706"/>
    <x v="8"/>
    <s v="0"/>
    <s v="0060"/>
    <s v="BFC-10"/>
    <s v="PP01"/>
    <s v="ASSEMBLY"/>
    <x v="5"/>
    <d v="2019-06-30T00:00:00"/>
    <d v="1899-12-30T07:58:18"/>
    <d v="2019-06-30T00:00:00"/>
    <d v="1899-12-30T16:57:30"/>
    <n v="8.9870000000000001"/>
    <s v="H"/>
    <x v="473"/>
    <n v="50"/>
    <s v="MIN"/>
    <s v="CNF  PRT  REL  TECO"/>
  </r>
  <r>
    <n v="1533706"/>
    <x v="8"/>
    <s v="0"/>
    <s v="0070"/>
    <s v="BFC-50"/>
    <s v="PP95"/>
    <s v="ASSEMBLY REPAIRS"/>
    <x v="6"/>
    <d v="2019-06-30T00:00:00"/>
    <d v="1899-12-30T16:57:46"/>
    <d v="2019-06-30T00:00:00"/>
    <d v="1899-12-30T17:04:38"/>
    <n v="6.867"/>
    <s v="MIN"/>
    <x v="474"/>
    <n v="0"/>
    <s v="MIN"/>
    <s v="CNF  PRT  REL  TECO"/>
  </r>
  <r>
    <n v="1533706"/>
    <x v="8"/>
    <s v="0"/>
    <s v="0080"/>
    <s v="BFC-90"/>
    <s v="PP01"/>
    <s v="ASSY IN PROCESS INSPECTION"/>
    <x v="7"/>
    <d v="2019-06-30T00:00:00"/>
    <d v="1899-12-30T17:12:33"/>
    <d v="2019-06-30T00:00:00"/>
    <d v="1899-12-30T17:12:33"/>
    <n v="20"/>
    <s v="MIN"/>
    <x v="2"/>
    <n v="20"/>
    <s v="MIN"/>
    <s v="CNF  ORSP PRT  REL  TECO"/>
  </r>
  <r>
    <n v="1533706"/>
    <x v="8"/>
    <s v="0"/>
    <s v="0090"/>
    <s v="BFC-90"/>
    <s v="PP01"/>
    <s v="ASSY IN PROCESS INSPECTION"/>
    <x v="8"/>
    <d v="2019-06-30T00:00:00"/>
    <d v="1899-12-30T17:12:41"/>
    <d v="2019-06-30T00:00:00"/>
    <d v="1899-12-30T17:12:41"/>
    <n v="20"/>
    <s v="MIN"/>
    <x v="2"/>
    <n v="20"/>
    <s v="MIN"/>
    <s v="CNF  ORSP PRT  REL  TECO"/>
  </r>
  <r>
    <n v="1533706"/>
    <x v="8"/>
    <s v="0"/>
    <s v="0100"/>
    <s v="PFC-20"/>
    <s v="PP01"/>
    <s v="PAINT"/>
    <x v="9"/>
    <d v="2019-06-30T00:00:00"/>
    <d v="1899-12-30T17:20:29"/>
    <d v="2019-07-01T00:00:00"/>
    <d v="1899-12-30T12:39:01"/>
    <n v="12.102"/>
    <s v="H"/>
    <x v="475"/>
    <n v="450"/>
    <s v="MIN"/>
    <s v="CNF  PRT  REL  TECO"/>
  </r>
  <r>
    <n v="1533706"/>
    <x v="8"/>
    <s v="0"/>
    <s v="0110"/>
    <s v="PFC-99"/>
    <s v="PP01"/>
    <s v="PAINT INSPECTION"/>
    <x v="10"/>
    <d v="2019-07-02T00:00:00"/>
    <d v="1899-12-30T07:24:39"/>
    <d v="2019-07-02T00:00:00"/>
    <d v="1899-12-30T07:24:39"/>
    <n v="20"/>
    <s v="MIN"/>
    <x v="2"/>
    <n v="20"/>
    <s v="MIN"/>
    <s v="CNF  ORSP PRT  REL  TECO"/>
  </r>
  <r>
    <n v="1533706"/>
    <x v="8"/>
    <s v="0"/>
    <s v="0120"/>
    <s v="BFC-10"/>
    <s v="PP01"/>
    <s v="ASSEMBLY"/>
    <x v="11"/>
    <d v="2019-07-02T00:00:00"/>
    <d v="1899-12-30T10:31:20"/>
    <d v="2019-07-02T00:00:00"/>
    <d v="1899-12-30T14:32:01"/>
    <n v="53.667000000000002"/>
    <s v="MIN"/>
    <x v="468"/>
    <n v="100"/>
    <s v="MIN"/>
    <s v="CNF  PRT  REL  TECO"/>
  </r>
  <r>
    <n v="1533706"/>
    <x v="8"/>
    <s v="0"/>
    <s v="0130"/>
    <s v="BFC-90"/>
    <s v="PP01"/>
    <s v="ASSY IN PROCESS INSPECTION"/>
    <x v="12"/>
    <d v="2019-07-04T00:00:00"/>
    <d v="1899-12-30T14:02:06"/>
    <d v="2019-07-04T00:00:00"/>
    <d v="1899-12-30T14:02:06"/>
    <n v="20"/>
    <s v="MIN"/>
    <x v="2"/>
    <n v="20"/>
    <s v="MIN"/>
    <s v="CNF  ORSP PRT  REL  TECO"/>
  </r>
  <r>
    <n v="1533706"/>
    <x v="8"/>
    <s v="0"/>
    <s v="0140"/>
    <s v="BFC-90"/>
    <s v="PP01"/>
    <s v="ASSY IN PROCESS INSPECTION"/>
    <x v="13"/>
    <d v="2019-07-04T00:00:00"/>
    <d v="1899-12-30T14:02:13"/>
    <d v="2019-07-04T00:00:00"/>
    <d v="1899-12-30T14:02:13"/>
    <n v="30"/>
    <s v="MIN"/>
    <x v="9"/>
    <n v="30"/>
    <s v="MIN"/>
    <s v="CNF  ORSP PRT  REL  TECO"/>
  </r>
  <r>
    <n v="1533706"/>
    <x v="8"/>
    <s v="0"/>
    <s v="0150"/>
    <s v="BFC-99"/>
    <s v="PP01"/>
    <s v="FINAL INSPECTION"/>
    <x v="14"/>
    <d v="2019-07-07T00:00:00"/>
    <d v="1899-12-30T10:20:56"/>
    <d v="2019-07-07T00:00:00"/>
    <d v="1899-12-30T10:20:56"/>
    <n v="30"/>
    <s v="MIN"/>
    <x v="9"/>
    <n v="30"/>
    <s v="MIN"/>
    <s v="CNF  ORSP PRT  REL  TECO"/>
  </r>
  <r>
    <n v="1533706"/>
    <x v="8"/>
    <s v="0"/>
    <s v="0160"/>
    <s v="BFC-99"/>
    <s v="PP03"/>
    <s v="FINAL INSPECTION"/>
    <x v="15"/>
    <d v="2019-07-07T00:00:00"/>
    <d v="1899-12-30T17:07:09"/>
    <d v="2019-07-07T00:00:00"/>
    <d v="1899-12-30T17:07:09"/>
    <n v="45"/>
    <s v="MIN"/>
    <x v="10"/>
    <n v="45"/>
    <s v="MIN"/>
    <s v="CNF  ORSP PRT  REL  TECO"/>
  </r>
  <r>
    <n v="1533706"/>
    <x v="8"/>
    <s v="1"/>
    <s v="0010"/>
    <s v="BFC-10"/>
    <s v="PP95"/>
    <s v="ASSEMBLY"/>
    <x v="16"/>
    <d v="2019-07-02T00:00:00"/>
    <d v="1899-12-30T07:44:26"/>
    <d v="2019-07-02T00:00:00"/>
    <d v="1899-12-30T17:48:12"/>
    <n v="10.063000000000001"/>
    <s v="H"/>
    <x v="476"/>
    <n v="1"/>
    <s v="MIN"/>
    <s v="CNF  PRT  REL  TECO"/>
  </r>
  <r>
    <n v="1533706"/>
    <x v="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709"/>
    <x v="14"/>
    <s v="0"/>
    <s v="0010"/>
    <s v="PFC-20"/>
    <s v="PP01"/>
    <s v="PAINT"/>
    <x v="0"/>
    <d v="2019-06-18T00:00:00"/>
    <d v="1899-12-30T22:42:50"/>
    <d v="2019-06-19T00:00:00"/>
    <d v="1899-12-30T06:10:16"/>
    <n v="1.5429999999999999"/>
    <s v="H"/>
    <x v="448"/>
    <n v="40"/>
    <s v="MIN"/>
    <s v="CNF  PRT  REL  TECO"/>
  </r>
  <r>
    <n v="1533709"/>
    <x v="14"/>
    <s v="0"/>
    <s v="0020"/>
    <s v="BFC-10"/>
    <s v="PP01"/>
    <s v="ASSEMBLY"/>
    <x v="1"/>
    <d v="2019-06-24T00:00:00"/>
    <d v="1899-12-30T07:39:09"/>
    <d v="2019-06-24T00:00:00"/>
    <d v="1899-12-30T08:45:02"/>
    <n v="1.0980000000000001"/>
    <s v="H"/>
    <x v="477"/>
    <n v="15"/>
    <s v="MIN"/>
    <s v="CNF  PRT  REL  TECO"/>
  </r>
  <r>
    <n v="1533709"/>
    <x v="14"/>
    <s v="0"/>
    <s v="0030"/>
    <s v="BFC-90"/>
    <s v="PP01"/>
    <s v="ASSY IN PROCESS INSPECTION"/>
    <x v="2"/>
    <d v="2019-06-24T00:00:00"/>
    <d v="1899-12-30T09:09:06"/>
    <d v="2019-06-24T00:00:00"/>
    <d v="1899-12-30T09:09:06"/>
    <n v="20"/>
    <s v="MIN"/>
    <x v="2"/>
    <n v="20"/>
    <s v="MIN"/>
    <s v="CNF  ORSP PRT  REL  TECO"/>
  </r>
  <r>
    <n v="1533709"/>
    <x v="14"/>
    <s v="0"/>
    <s v="0040"/>
    <s v="BFC-10"/>
    <s v="PP01"/>
    <s v="ASSEMBLY"/>
    <x v="3"/>
    <d v="2019-06-24T00:00:00"/>
    <d v="1899-12-30T09:21:33"/>
    <d v="2019-06-24T00:00:00"/>
    <d v="1899-12-30T17:51:51"/>
    <n v="8.5050000000000008"/>
    <s v="H"/>
    <x v="478"/>
    <n v="350"/>
    <s v="MIN"/>
    <s v="CNF  PRT  REL  TECO"/>
  </r>
  <r>
    <n v="1533709"/>
    <x v="14"/>
    <s v="0"/>
    <s v="0050"/>
    <s v="BFC-10"/>
    <s v="PP01"/>
    <s v="ASSEMBLY"/>
    <x v="4"/>
    <d v="2019-06-25T00:00:00"/>
    <d v="1899-12-30T07:29:07"/>
    <d v="2019-06-26T00:00:00"/>
    <d v="1899-12-30T17:50:43"/>
    <n v="20.748999999999999"/>
    <s v="H"/>
    <x v="479"/>
    <n v="1020"/>
    <s v="MIN"/>
    <s v="CNF  PRT  REL  TECO"/>
  </r>
  <r>
    <n v="1533709"/>
    <x v="14"/>
    <s v="0"/>
    <s v="0060"/>
    <s v="BFC-10"/>
    <s v="PP01"/>
    <s v="ASSEMBLY"/>
    <x v="5"/>
    <d v="2019-06-27T00:00:00"/>
    <d v="1899-12-30T07:39:29"/>
    <d v="2019-06-27T00:00:00"/>
    <d v="1899-12-30T14:44:41"/>
    <n v="7.0869999999999997"/>
    <s v="H"/>
    <x v="480"/>
    <n v="50"/>
    <s v="MIN"/>
    <s v="CNF  PRT  REL  TECO"/>
  </r>
  <r>
    <n v="1533709"/>
    <x v="1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709"/>
    <x v="14"/>
    <s v="0"/>
    <s v="0080"/>
    <s v="BFC-90"/>
    <s v="PP01"/>
    <s v="ASSY IN PROCESS INSPECTION"/>
    <x v="7"/>
    <d v="2019-06-27T00:00:00"/>
    <d v="1899-12-30T15:23:14"/>
    <d v="2019-06-27T00:00:00"/>
    <d v="1899-12-30T15:23:14"/>
    <n v="20"/>
    <s v="MIN"/>
    <x v="2"/>
    <n v="20"/>
    <s v="MIN"/>
    <s v="CNF  ORSP PRT  REL  TECO"/>
  </r>
  <r>
    <n v="1533709"/>
    <x v="14"/>
    <s v="0"/>
    <s v="0090"/>
    <s v="BFC-90"/>
    <s v="PP01"/>
    <s v="ASSY IN PROCESS INSPECTION"/>
    <x v="8"/>
    <d v="2019-06-27T00:00:00"/>
    <d v="1899-12-30T15:23:38"/>
    <d v="2019-06-27T00:00:00"/>
    <d v="1899-12-30T15:23:38"/>
    <n v="20"/>
    <s v="MIN"/>
    <x v="2"/>
    <n v="20"/>
    <s v="MIN"/>
    <s v="CNF  ORSP PRT  REL  TECO"/>
  </r>
  <r>
    <n v="1533709"/>
    <x v="14"/>
    <s v="0"/>
    <s v="0100"/>
    <s v="PFC-20"/>
    <s v="PP01"/>
    <s v="PAINT"/>
    <x v="9"/>
    <d v="2019-06-27T00:00:00"/>
    <d v="1899-12-30T20:57:11"/>
    <d v="2019-06-29T00:00:00"/>
    <d v="1899-12-30T12:53:34"/>
    <n v="10.285"/>
    <s v="H"/>
    <x v="481"/>
    <n v="450"/>
    <s v="MIN"/>
    <s v="CNF  PRT  REL  TECO"/>
  </r>
  <r>
    <n v="1533709"/>
    <x v="14"/>
    <s v="0"/>
    <s v="0110"/>
    <s v="PFC-99"/>
    <s v="PP01"/>
    <s v="PAINT INSPECTION"/>
    <x v="10"/>
    <d v="2019-06-30T00:00:00"/>
    <d v="1899-12-30T07:34:04"/>
    <d v="2019-06-30T00:00:00"/>
    <d v="1899-12-30T07:34:04"/>
    <n v="20"/>
    <s v="MIN"/>
    <x v="2"/>
    <n v="20"/>
    <s v="MIN"/>
    <s v="CNF  ORSP PRT  REL  TECO"/>
  </r>
  <r>
    <n v="1533709"/>
    <x v="14"/>
    <s v="0"/>
    <s v="0120"/>
    <s v="BFC-10"/>
    <s v="PP01"/>
    <s v="ASSEMBLY"/>
    <x v="11"/>
    <d v="2019-07-04T00:00:00"/>
    <d v="1899-12-30T11:44:59"/>
    <d v="2019-07-04T00:00:00"/>
    <d v="1899-12-30T14:31:04"/>
    <n v="55.3"/>
    <s v="MIN"/>
    <x v="482"/>
    <n v="100"/>
    <s v="MIN"/>
    <s v="CNF  PRT  REL  TECO"/>
  </r>
  <r>
    <n v="1533709"/>
    <x v="14"/>
    <s v="0"/>
    <s v="0130"/>
    <s v="BFC-90"/>
    <s v="PP01"/>
    <s v="ASSY IN PROCESS INSPECTION"/>
    <x v="12"/>
    <d v="2019-07-07T00:00:00"/>
    <d v="1899-12-30T17:17:59"/>
    <d v="2019-07-07T00:00:00"/>
    <d v="1899-12-30T17:17:59"/>
    <n v="20"/>
    <s v="MIN"/>
    <x v="2"/>
    <n v="20"/>
    <s v="MIN"/>
    <s v="CNF  ORSP PRT  REL  TECO"/>
  </r>
  <r>
    <n v="1533709"/>
    <x v="14"/>
    <s v="0"/>
    <s v="0140"/>
    <s v="BFC-90"/>
    <s v="PP01"/>
    <s v="ASSY IN PROCESS INSPECTION"/>
    <x v="13"/>
    <d v="2019-07-07T00:00:00"/>
    <d v="1899-12-30T17:18:09"/>
    <d v="2019-07-07T00:00:00"/>
    <d v="1899-12-30T17:18:09"/>
    <n v="30"/>
    <s v="MIN"/>
    <x v="9"/>
    <n v="30"/>
    <s v="MIN"/>
    <s v="CNF  ORSP PRT  REL  TECO"/>
  </r>
  <r>
    <n v="1533709"/>
    <x v="14"/>
    <s v="0"/>
    <s v="0150"/>
    <s v="BFC-99"/>
    <s v="PP01"/>
    <s v="FINAL INSPECTION"/>
    <x v="14"/>
    <d v="2019-07-08T00:00:00"/>
    <d v="1899-12-30T12:36:57"/>
    <d v="2019-07-08T00:00:00"/>
    <d v="1899-12-30T12:36:57"/>
    <n v="30"/>
    <s v="MIN"/>
    <x v="9"/>
    <n v="30"/>
    <s v="MIN"/>
    <s v="CNF  ORSP PRT  REL  TECO"/>
  </r>
  <r>
    <n v="1533709"/>
    <x v="14"/>
    <s v="0"/>
    <s v="0160"/>
    <s v="BFC-99"/>
    <s v="PP03"/>
    <s v="FINAL INSPECTION"/>
    <x v="15"/>
    <d v="2019-07-09T00:00:00"/>
    <d v="1899-12-30T08:13:04"/>
    <d v="2019-07-09T00:00:00"/>
    <d v="1899-12-30T08:13:04"/>
    <n v="45"/>
    <s v="MIN"/>
    <x v="10"/>
    <n v="45"/>
    <s v="MIN"/>
    <s v="CNF  ORSP PRT  REL  TECO"/>
  </r>
  <r>
    <n v="1533709"/>
    <x v="14"/>
    <s v="1"/>
    <s v="0010"/>
    <s v="BFC-10"/>
    <s v="PP95"/>
    <s v="ASSEMBLY"/>
    <x v="16"/>
    <d v="2019-07-02T00:00:00"/>
    <d v="1899-12-30T08:17:43"/>
    <d v="2019-07-07T00:00:00"/>
    <d v="1899-12-30T15:38:24"/>
    <n v="42.886000000000003"/>
    <s v="H"/>
    <x v="483"/>
    <n v="1"/>
    <s v="MIN"/>
    <s v="CNF  PRT  REL  TECO"/>
  </r>
  <r>
    <n v="1533709"/>
    <x v="1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3710"/>
    <x v="14"/>
    <s v="0"/>
    <s v="0010"/>
    <s v="PFC-20"/>
    <s v="PP01"/>
    <s v="PAINT"/>
    <x v="0"/>
    <d v="2019-06-19T00:00:00"/>
    <d v="1899-12-30T22:56:36"/>
    <d v="2019-06-20T00:00:00"/>
    <d v="1899-12-30T01:32:02"/>
    <n v="26.55"/>
    <s v="MIN"/>
    <x v="456"/>
    <n v="40"/>
    <s v="MIN"/>
    <s v="CNF  PRT  REL  TECO"/>
  </r>
  <r>
    <n v="1533710"/>
    <x v="14"/>
    <s v="0"/>
    <s v="0020"/>
    <s v="BFC-10"/>
    <s v="PP01"/>
    <s v="ASSEMBLY"/>
    <x v="1"/>
    <d v="2019-06-23T00:00:00"/>
    <d v="1899-12-30T14:41:06"/>
    <d v="2019-06-23T00:00:00"/>
    <d v="1899-12-30T14:48:35"/>
    <n v="7.4829999999999997"/>
    <s v="MIN"/>
    <x v="484"/>
    <n v="15"/>
    <s v="MIN"/>
    <s v="CNF  PRT  REL  TECO"/>
  </r>
  <r>
    <n v="1533710"/>
    <x v="14"/>
    <s v="0"/>
    <s v="0030"/>
    <s v="BFC-90"/>
    <s v="PP01"/>
    <s v="ASSY IN PROCESS INSPECTION"/>
    <x v="2"/>
    <d v="2019-06-23T00:00:00"/>
    <d v="1899-12-30T14:56:04"/>
    <d v="2019-06-23T00:00:00"/>
    <d v="1899-12-30T14:56:04"/>
    <n v="20"/>
    <s v="MIN"/>
    <x v="2"/>
    <n v="20"/>
    <s v="MIN"/>
    <s v="CNF  ORSP PRT  REL  TECO"/>
  </r>
  <r>
    <n v="1533710"/>
    <x v="14"/>
    <s v="0"/>
    <s v="0040"/>
    <s v="BFC-10"/>
    <s v="PP01"/>
    <s v="ASSEMBLY"/>
    <x v="3"/>
    <d v="2019-06-23T00:00:00"/>
    <d v="1899-12-30T15:27:47"/>
    <d v="2019-06-23T00:00:00"/>
    <d v="1899-12-30T17:54:35"/>
    <n v="2.4470000000000001"/>
    <s v="H"/>
    <x v="485"/>
    <n v="350"/>
    <s v="MIN"/>
    <s v="CNF  PRT  REL  TECO"/>
  </r>
  <r>
    <n v="1533710"/>
    <x v="14"/>
    <s v="0"/>
    <s v="0050"/>
    <s v="BFC-10"/>
    <s v="PP01"/>
    <s v="ASSEMBLY"/>
    <x v="4"/>
    <d v="2019-06-24T00:00:00"/>
    <d v="1899-12-30T07:29:33"/>
    <d v="2019-07-01T00:00:00"/>
    <d v="1899-12-30T08:18:44"/>
    <n v="36.32"/>
    <s v="H"/>
    <x v="486"/>
    <n v="1020"/>
    <s v="MIN"/>
    <s v="CNF  PRT  REL  TECO"/>
  </r>
  <r>
    <n v="1533710"/>
    <x v="14"/>
    <s v="0"/>
    <s v="0060"/>
    <s v="BFC-10"/>
    <s v="PP01"/>
    <s v="ASSEMBLY"/>
    <x v="5"/>
    <d v="2019-07-01T00:00:00"/>
    <d v="1899-12-30T08:19:01"/>
    <d v="2019-07-01T00:00:00"/>
    <d v="1899-12-30T10:52:09"/>
    <n v="2.552"/>
    <s v="H"/>
    <x v="487"/>
    <n v="50"/>
    <s v="MIN"/>
    <s v="CNF  PRT  REL  TECO"/>
  </r>
  <r>
    <n v="1533710"/>
    <x v="1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3710"/>
    <x v="14"/>
    <s v="0"/>
    <s v="0080"/>
    <s v="BFC-90"/>
    <s v="PP01"/>
    <s v="ASSY IN PROCESS INSPECTION"/>
    <x v="7"/>
    <d v="2019-07-01T00:00:00"/>
    <d v="1899-12-30T11:37:01"/>
    <d v="2019-07-01T00:00:00"/>
    <d v="1899-12-30T11:37:01"/>
    <n v="20"/>
    <s v="MIN"/>
    <x v="2"/>
    <n v="20"/>
    <s v="MIN"/>
    <s v="CNF  ORSP PRT  REL  TECO"/>
  </r>
  <r>
    <n v="1533710"/>
    <x v="14"/>
    <s v="0"/>
    <s v="0090"/>
    <s v="BFC-90"/>
    <s v="PP01"/>
    <s v="ASSY IN PROCESS INSPECTION"/>
    <x v="8"/>
    <d v="2019-07-01T00:00:00"/>
    <d v="1899-12-30T12:47:59"/>
    <d v="2019-07-01T00:00:00"/>
    <d v="1899-12-30T12:47:59"/>
    <n v="20"/>
    <s v="MIN"/>
    <x v="2"/>
    <n v="20"/>
    <s v="MIN"/>
    <s v="CNF  ORSP PRT  REL  TECO"/>
  </r>
  <r>
    <n v="1533710"/>
    <x v="14"/>
    <s v="0"/>
    <s v="0100"/>
    <s v="PFC-20"/>
    <s v="PP01"/>
    <s v="PAINT"/>
    <x v="9"/>
    <d v="2019-07-01T00:00:00"/>
    <d v="1899-12-30T17:29:57"/>
    <d v="2019-07-02T00:00:00"/>
    <d v="1899-12-30T14:37:38"/>
    <n v="14.207000000000001"/>
    <s v="H"/>
    <x v="488"/>
    <n v="450"/>
    <s v="MIN"/>
    <s v="CNF  PRT  REL  TECO"/>
  </r>
  <r>
    <n v="1533710"/>
    <x v="14"/>
    <s v="0"/>
    <s v="0110"/>
    <s v="PFC-99"/>
    <s v="PP01"/>
    <s v="PAINT INSPECTION"/>
    <x v="10"/>
    <d v="2019-07-04T00:00:00"/>
    <d v="1899-12-30T07:09:32"/>
    <d v="2019-07-04T00:00:00"/>
    <d v="1899-12-30T07:09:32"/>
    <n v="20"/>
    <s v="MIN"/>
    <x v="2"/>
    <n v="20"/>
    <s v="MIN"/>
    <s v="CNF  ORSP PRT  REL  TECO"/>
  </r>
  <r>
    <n v="1533710"/>
    <x v="14"/>
    <s v="0"/>
    <s v="0120"/>
    <s v="BFC-10"/>
    <s v="PP01"/>
    <s v="ASSEMBLY"/>
    <x v="11"/>
    <d v="2019-07-04T00:00:00"/>
    <d v="1899-12-30T08:35:31"/>
    <d v="2019-07-04T00:00:00"/>
    <d v="1899-12-30T14:31:04"/>
    <n v="1.913"/>
    <s v="H"/>
    <x v="489"/>
    <n v="100"/>
    <s v="MIN"/>
    <s v="CNF  PRT  REL  TECO"/>
  </r>
  <r>
    <n v="1533710"/>
    <x v="14"/>
    <s v="0"/>
    <s v="0130"/>
    <s v="BFC-90"/>
    <s v="PP01"/>
    <s v="ASSY IN PROCESS INSPECTION"/>
    <x v="12"/>
    <d v="2019-07-07T00:00:00"/>
    <d v="1899-12-30T15:04:08"/>
    <d v="2019-07-07T00:00:00"/>
    <d v="1899-12-30T15:04:08"/>
    <n v="20"/>
    <s v="MIN"/>
    <x v="2"/>
    <n v="20"/>
    <s v="MIN"/>
    <s v="CNF  ORSP PRT  REL  TECO"/>
  </r>
  <r>
    <n v="1533710"/>
    <x v="14"/>
    <s v="0"/>
    <s v="0140"/>
    <s v="BFC-90"/>
    <s v="PP01"/>
    <s v="ASSY IN PROCESS INSPECTION"/>
    <x v="13"/>
    <d v="2019-07-07T00:00:00"/>
    <d v="1899-12-30T17:18:41"/>
    <d v="2019-07-07T00:00:00"/>
    <d v="1899-12-30T17:18:41"/>
    <n v="30"/>
    <s v="MIN"/>
    <x v="9"/>
    <n v="30"/>
    <s v="MIN"/>
    <s v="CNF  ORSP PRT  REL  TECO"/>
  </r>
  <r>
    <n v="1533710"/>
    <x v="14"/>
    <s v="0"/>
    <s v="0150"/>
    <s v="BFC-99"/>
    <s v="PP01"/>
    <s v="FINAL INSPECTION"/>
    <x v="14"/>
    <d v="2019-07-08T00:00:00"/>
    <d v="1899-12-30T12:18:19"/>
    <d v="2019-07-08T00:00:00"/>
    <d v="1899-12-30T12:18:19"/>
    <n v="30"/>
    <s v="MIN"/>
    <x v="9"/>
    <n v="30"/>
    <s v="MIN"/>
    <s v="CNF  ORSP PRT  REL  TECO"/>
  </r>
  <r>
    <n v="1533710"/>
    <x v="14"/>
    <s v="0"/>
    <s v="0160"/>
    <s v="BFC-99"/>
    <s v="PP03"/>
    <s v="FINAL INSPECTION"/>
    <x v="15"/>
    <d v="2019-07-09T00:00:00"/>
    <d v="1899-12-30T08:13:24"/>
    <d v="2019-07-09T00:00:00"/>
    <d v="1899-12-30T08:13:24"/>
    <n v="45"/>
    <s v="MIN"/>
    <x v="10"/>
    <n v="45"/>
    <s v="MIN"/>
    <s v="CNF  ORSP PRT  REL  TECO"/>
  </r>
  <r>
    <n v="1533710"/>
    <x v="14"/>
    <s v="1"/>
    <s v="0010"/>
    <s v="BFC-10"/>
    <s v="PP95"/>
    <s v="ASSEMBLY"/>
    <x v="16"/>
    <d v="2019-07-04T00:00:00"/>
    <d v="1899-12-30T08:20:00"/>
    <d v="2019-07-07T00:00:00"/>
    <d v="1899-12-30T12:40:38"/>
    <n v="21.536999999999999"/>
    <s v="H"/>
    <x v="490"/>
    <n v="1"/>
    <s v="MIN"/>
    <s v="CNF  PRT  REL  TECO"/>
  </r>
  <r>
    <n v="1533710"/>
    <x v="1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426"/>
    <x v="9"/>
    <s v="0"/>
    <s v="0010"/>
    <s v="PFC-20"/>
    <s v="PP01"/>
    <s v="PAINT"/>
    <x v="0"/>
    <d v="2019-06-24T00:00:00"/>
    <d v="1899-12-30T18:59:09"/>
    <d v="2019-06-25T00:00:00"/>
    <d v="1899-12-30T00:21:43"/>
    <n v="97.316999999999993"/>
    <s v="MIN"/>
    <x v="491"/>
    <n v="40"/>
    <s v="MIN"/>
    <s v="CNF  PRT  REL  TECO"/>
  </r>
  <r>
    <n v="1534426"/>
    <x v="9"/>
    <s v="0"/>
    <s v="0020"/>
    <s v="BFC-10"/>
    <s v="PP01"/>
    <s v="ASSEMBLY"/>
    <x v="1"/>
    <d v="2019-06-26T00:00:00"/>
    <d v="1899-12-30T10:44:30"/>
    <d v="2019-06-26T00:00:00"/>
    <d v="1899-12-30T10:48:54"/>
    <n v="2.2000000000000002"/>
    <s v="MIN"/>
    <x v="492"/>
    <n v="15"/>
    <s v="MIN"/>
    <s v="CNF  PRT  REL  TECO"/>
  </r>
  <r>
    <n v="1534426"/>
    <x v="9"/>
    <s v="0"/>
    <s v="0030"/>
    <s v="BFC-90"/>
    <s v="PP01"/>
    <s v="ASSY IN PROCESS INSPECTION"/>
    <x v="2"/>
    <d v="2019-06-26T00:00:00"/>
    <d v="1899-12-30T10:57:38"/>
    <d v="2019-06-26T00:00:00"/>
    <d v="1899-12-30T10:57:38"/>
    <n v="20"/>
    <s v="MIN"/>
    <x v="2"/>
    <n v="20"/>
    <s v="MIN"/>
    <s v="CNF  ORSP PRT  REL  TECO"/>
  </r>
  <r>
    <n v="1534426"/>
    <x v="9"/>
    <s v="0"/>
    <s v="0040"/>
    <s v="BFC-10"/>
    <s v="PP01"/>
    <s v="ASSEMBLY"/>
    <x v="3"/>
    <d v="2019-06-26T00:00:00"/>
    <d v="1899-12-30T12:22:14"/>
    <d v="2019-06-27T00:00:00"/>
    <d v="1899-12-30T07:41:10"/>
    <n v="5.4429999999999996"/>
    <s v="H"/>
    <x v="493"/>
    <n v="290"/>
    <s v="MIN"/>
    <s v="CNF  PRT  REL  TECO"/>
  </r>
  <r>
    <n v="1534426"/>
    <x v="9"/>
    <s v="0"/>
    <s v="0050"/>
    <s v="BFC-10"/>
    <s v="PP01"/>
    <s v="ASSEMBLY"/>
    <x v="4"/>
    <d v="2019-06-27T00:00:00"/>
    <d v="1899-12-30T07:41:33"/>
    <d v="2019-07-02T00:00:00"/>
    <d v="1899-12-30T12:09:27"/>
    <n v="1792.5830000000001"/>
    <s v="MIN"/>
    <x v="494"/>
    <n v="1040"/>
    <s v="MIN"/>
    <s v="CNF  PRT  REL  TECO"/>
  </r>
  <r>
    <n v="1534426"/>
    <x v="9"/>
    <s v="0"/>
    <s v="0060"/>
    <s v="BFC-10"/>
    <s v="PP01"/>
    <s v="ASSEMBLY"/>
    <x v="5"/>
    <d v="2019-07-02T00:00:00"/>
    <d v="1899-12-30T12:09:39"/>
    <d v="2019-07-02T00:00:00"/>
    <d v="1899-12-30T14:21:58"/>
    <n v="2.2050000000000001"/>
    <s v="H"/>
    <x v="495"/>
    <n v="50"/>
    <s v="MIN"/>
    <s v="CNF  PRT  REL  TECO"/>
  </r>
  <r>
    <n v="1534426"/>
    <x v="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426"/>
    <x v="9"/>
    <s v="0"/>
    <s v="0080"/>
    <s v="BFC-90"/>
    <s v="PP01"/>
    <s v="ASSY IN PROCESS INSPECTION"/>
    <x v="7"/>
    <d v="2019-07-02T00:00:00"/>
    <d v="1899-12-30T14:59:28"/>
    <d v="2019-07-02T00:00:00"/>
    <d v="1899-12-30T14:59:28"/>
    <n v="20"/>
    <s v="MIN"/>
    <x v="2"/>
    <n v="20"/>
    <s v="MIN"/>
    <s v="CNF  ORSP PRT  REL  TECO"/>
  </r>
  <r>
    <n v="1534426"/>
    <x v="9"/>
    <s v="0"/>
    <s v="0090"/>
    <s v="BFC-90"/>
    <s v="PP01"/>
    <s v="ASSY IN PROCESS INSPECTION"/>
    <x v="8"/>
    <d v="2019-07-02T00:00:00"/>
    <d v="1899-12-30T14:59:34"/>
    <d v="2019-07-02T00:00:00"/>
    <d v="1899-12-30T14:59:34"/>
    <n v="20"/>
    <s v="MIN"/>
    <x v="2"/>
    <n v="20"/>
    <s v="MIN"/>
    <s v="CNF  ORSP PRT  REL  TECO"/>
  </r>
  <r>
    <n v="1534426"/>
    <x v="9"/>
    <s v="0"/>
    <s v="0100"/>
    <s v="PFC-20"/>
    <s v="PP01"/>
    <s v="PAINT"/>
    <x v="9"/>
    <d v="2019-07-02T00:00:00"/>
    <d v="1899-12-30T18:38:38"/>
    <d v="2019-07-03T00:00:00"/>
    <d v="1899-12-30T23:06:38"/>
    <n v="8.7769999999999992"/>
    <s v="H"/>
    <x v="496"/>
    <n v="450"/>
    <s v="MIN"/>
    <s v="CNF  PRT  REL  TECO"/>
  </r>
  <r>
    <n v="1534426"/>
    <x v="9"/>
    <s v="0"/>
    <s v="0110"/>
    <s v="PFC-99"/>
    <s v="PP01"/>
    <s v="PAINT INSPECTION"/>
    <x v="10"/>
    <d v="2019-07-04T00:00:00"/>
    <d v="1899-12-30T07:08:16"/>
    <d v="2019-07-04T00:00:00"/>
    <d v="1899-12-30T07:08:16"/>
    <n v="20"/>
    <s v="MIN"/>
    <x v="2"/>
    <n v="20"/>
    <s v="MIN"/>
    <s v="CNF  ORSP PRT  REL  TECO"/>
  </r>
  <r>
    <n v="1534426"/>
    <x v="9"/>
    <s v="0"/>
    <s v="0120"/>
    <s v="BFC-10"/>
    <s v="PP01"/>
    <s v="ASSEMBLY"/>
    <x v="11"/>
    <d v="2019-07-08T00:00:00"/>
    <d v="1899-12-30T08:27:10"/>
    <d v="2019-07-08T00:00:00"/>
    <d v="1899-12-30T16:02:22"/>
    <n v="1.236"/>
    <s v="H"/>
    <x v="497"/>
    <n v="100"/>
    <s v="MIN"/>
    <s v="CNF  PRT  REL  TECO"/>
  </r>
  <r>
    <n v="1534426"/>
    <x v="9"/>
    <s v="0"/>
    <s v="0130"/>
    <s v="BFC-90"/>
    <s v="PP01"/>
    <s v="ASSY IN PROCESS INSPECTION"/>
    <x v="12"/>
    <d v="2019-07-09T00:00:00"/>
    <d v="1899-12-30T14:55:57"/>
    <d v="2019-07-09T00:00:00"/>
    <d v="1899-12-30T14:55:57"/>
    <n v="20"/>
    <s v="MIN"/>
    <x v="2"/>
    <n v="20"/>
    <s v="MIN"/>
    <s v="CNF  ORSP PRT  REL  TECO"/>
  </r>
  <r>
    <n v="1534426"/>
    <x v="9"/>
    <s v="0"/>
    <s v="0140"/>
    <s v="BFC-90"/>
    <s v="PP01"/>
    <s v="ASSY IN PROCESS INSPECTION"/>
    <x v="13"/>
    <d v="2019-07-09T00:00:00"/>
    <d v="1899-12-30T14:56:01"/>
    <d v="2019-07-09T00:00:00"/>
    <d v="1899-12-30T14:56:01"/>
    <n v="30"/>
    <s v="MIN"/>
    <x v="9"/>
    <n v="30"/>
    <s v="MIN"/>
    <s v="CNF  ORSP PRT  REL  TECO"/>
  </r>
  <r>
    <n v="1534426"/>
    <x v="9"/>
    <s v="0"/>
    <s v="0150"/>
    <s v="BFC-99"/>
    <s v="PP01"/>
    <s v="FINAL INSPECTION"/>
    <x v="14"/>
    <d v="2019-07-09T00:00:00"/>
    <d v="1899-12-30T14:56:03"/>
    <d v="2019-07-09T00:00:00"/>
    <d v="1899-12-30T14:56:03"/>
    <n v="30"/>
    <s v="MIN"/>
    <x v="9"/>
    <n v="30"/>
    <s v="MIN"/>
    <s v="CNF  ORSP PRT  REL  TECO"/>
  </r>
  <r>
    <n v="1534426"/>
    <x v="9"/>
    <s v="0"/>
    <s v="0160"/>
    <s v="BFC-99"/>
    <s v="PP03"/>
    <s v="FINAL INSPECTION"/>
    <x v="15"/>
    <d v="2019-07-10T00:00:00"/>
    <d v="1899-12-30T17:36:54"/>
    <d v="2019-07-10T00:00:00"/>
    <d v="1899-12-30T17:36:54"/>
    <n v="45"/>
    <s v="MIN"/>
    <x v="10"/>
    <n v="45"/>
    <s v="MIN"/>
    <s v="CNF  ORSP PRT  REL  TECO"/>
  </r>
  <r>
    <n v="1534426"/>
    <x v="9"/>
    <s v="1"/>
    <s v="0010"/>
    <s v="BFC-10"/>
    <s v="PP95"/>
    <s v="ASSEMBLY"/>
    <x v="16"/>
    <d v="2019-07-07T00:00:00"/>
    <d v="1899-12-30T08:39:00"/>
    <d v="2019-07-07T00:00:00"/>
    <d v="1899-12-30T17:44:02"/>
    <n v="24.989000000000001"/>
    <s v="H"/>
    <x v="498"/>
    <n v="1"/>
    <s v="MIN"/>
    <s v="CNF  PRT  REL  TECO"/>
  </r>
  <r>
    <n v="1534426"/>
    <x v="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427"/>
    <x v="9"/>
    <s v="0"/>
    <s v="0010"/>
    <s v="PFC-20"/>
    <s v="PP01"/>
    <s v="PAINT"/>
    <x v="0"/>
    <d v="2019-06-26T00:00:00"/>
    <d v="1899-12-30T15:16:23"/>
    <d v="2019-06-27T00:00:00"/>
    <d v="1899-12-30T02:13:12"/>
    <n v="101.783"/>
    <s v="MIN"/>
    <x v="499"/>
    <n v="40"/>
    <s v="MIN"/>
    <s v="CNF  PRT  REL  TECO"/>
  </r>
  <r>
    <n v="1534427"/>
    <x v="9"/>
    <s v="0"/>
    <s v="0020"/>
    <s v="BFC-10"/>
    <s v="PP01"/>
    <s v="ASSEMBLY"/>
    <x v="1"/>
    <d v="2019-06-27T00:00:00"/>
    <d v="1899-12-30T07:53:16"/>
    <d v="2019-06-27T00:00:00"/>
    <d v="1899-12-30T07:53:21"/>
    <n v="5"/>
    <s v="S"/>
    <x v="303"/>
    <n v="15"/>
    <s v="MIN"/>
    <s v="CNF  PRT  REL  TECO"/>
  </r>
  <r>
    <n v="1534427"/>
    <x v="9"/>
    <s v="0"/>
    <s v="0030"/>
    <s v="BFC-90"/>
    <s v="PP01"/>
    <s v="ASSY IN PROCESS INSPECTION"/>
    <x v="2"/>
    <d v="2019-06-27T00:00:00"/>
    <d v="1899-12-30T09:01:15"/>
    <d v="2019-06-27T00:00:00"/>
    <d v="1899-12-30T09:01:15"/>
    <n v="20"/>
    <s v="MIN"/>
    <x v="2"/>
    <n v="20"/>
    <s v="MIN"/>
    <s v="CNF  ORSP PRT  REL  TECO"/>
  </r>
  <r>
    <n v="1534427"/>
    <x v="9"/>
    <s v="0"/>
    <s v="0040"/>
    <s v="BFC-10"/>
    <s v="PP01"/>
    <s v="ASSEMBLY"/>
    <x v="3"/>
    <d v="2019-06-27T00:00:00"/>
    <d v="1899-12-30T09:01:50"/>
    <d v="2019-06-27T00:00:00"/>
    <d v="1899-12-30T15:45:55"/>
    <n v="6.7350000000000003"/>
    <s v="H"/>
    <x v="500"/>
    <n v="350"/>
    <s v="MIN"/>
    <s v="CNF  PRT  REL  TECO"/>
  </r>
  <r>
    <n v="1534427"/>
    <x v="9"/>
    <s v="0"/>
    <s v="0050"/>
    <s v="BFC-10"/>
    <s v="PP01"/>
    <s v="ASSEMBLY"/>
    <x v="4"/>
    <d v="2019-06-30T00:00:00"/>
    <d v="1899-12-30T10:55:53"/>
    <d v="2019-07-02T00:00:00"/>
    <d v="1899-12-30T14:44:09"/>
    <n v="12.176"/>
    <s v="H"/>
    <x v="501"/>
    <n v="1020"/>
    <s v="MIN"/>
    <s v="CNF  PRT  REL  TECO"/>
  </r>
  <r>
    <n v="1534427"/>
    <x v="9"/>
    <s v="0"/>
    <s v="0060"/>
    <s v="BFC-10"/>
    <s v="PP01"/>
    <s v="ASSEMBLY"/>
    <x v="5"/>
    <d v="2019-07-02T00:00:00"/>
    <d v="1899-12-30T14:44:44"/>
    <d v="2019-07-02T00:00:00"/>
    <d v="1899-12-30T16:04:39"/>
    <n v="40.133000000000003"/>
    <s v="MIN"/>
    <x v="502"/>
    <n v="50"/>
    <s v="MIN"/>
    <s v="CNF  PRT  REL  TECO"/>
  </r>
  <r>
    <n v="1534427"/>
    <x v="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427"/>
    <x v="9"/>
    <s v="0"/>
    <s v="0080"/>
    <s v="BFC-90"/>
    <s v="PP01"/>
    <s v="ASSY IN PROCESS INSPECTION"/>
    <x v="7"/>
    <d v="2019-07-02T00:00:00"/>
    <d v="1899-12-30T16:43:46"/>
    <d v="2019-07-02T00:00:00"/>
    <d v="1899-12-30T16:43:46"/>
    <n v="20"/>
    <s v="MIN"/>
    <x v="2"/>
    <n v="20"/>
    <s v="MIN"/>
    <s v="CNF  ORSP PRT  REL  TECO"/>
  </r>
  <r>
    <n v="1534427"/>
    <x v="9"/>
    <s v="0"/>
    <s v="0090"/>
    <s v="BFC-90"/>
    <s v="PP01"/>
    <s v="ASSY IN PROCESS INSPECTION"/>
    <x v="8"/>
    <d v="2019-07-02T00:00:00"/>
    <d v="1899-12-30T16:43:53"/>
    <d v="2019-07-02T00:00:00"/>
    <d v="1899-12-30T16:43:53"/>
    <n v="20"/>
    <s v="MIN"/>
    <x v="2"/>
    <n v="20"/>
    <s v="MIN"/>
    <s v="CNF  ORSP PRT  REL  TECO"/>
  </r>
  <r>
    <n v="1534427"/>
    <x v="9"/>
    <s v="0"/>
    <s v="0100"/>
    <s v="PFC-20"/>
    <s v="PP01"/>
    <s v="PAINT"/>
    <x v="9"/>
    <d v="2019-07-02T00:00:00"/>
    <d v="1899-12-30T21:40:59"/>
    <d v="2019-07-04T00:00:00"/>
    <d v="1899-12-30T06:13:57"/>
    <n v="6.4189999999999996"/>
    <s v="H"/>
    <x v="503"/>
    <n v="450"/>
    <s v="MIN"/>
    <s v="CNF  PRT  REL  TECO"/>
  </r>
  <r>
    <n v="1534427"/>
    <x v="9"/>
    <s v="0"/>
    <s v="0110"/>
    <s v="PFC-99"/>
    <s v="PP01"/>
    <s v="PAINT INSPECTION"/>
    <x v="10"/>
    <d v="2019-07-07T00:00:00"/>
    <d v="1899-12-30T09:18:23"/>
    <d v="2019-07-07T00:00:00"/>
    <d v="1899-12-30T09:18:23"/>
    <n v="20"/>
    <s v="MIN"/>
    <x v="2"/>
    <n v="20"/>
    <s v="MIN"/>
    <s v="CNF  ORSP PRT  REL  TECO"/>
  </r>
  <r>
    <n v="1534427"/>
    <x v="9"/>
    <s v="0"/>
    <s v="0120"/>
    <s v="BFC-10"/>
    <s v="PP01"/>
    <s v="ASSEMBLY"/>
    <x v="11"/>
    <d v="2019-07-10T00:00:00"/>
    <d v="1899-12-30T12:45:39"/>
    <d v="2019-07-10T00:00:00"/>
    <d v="1899-12-30T14:00:31"/>
    <n v="18.716999999999999"/>
    <s v="MIN"/>
    <x v="504"/>
    <n v="100"/>
    <s v="MIN"/>
    <s v="CNF  PRT  REL  TECO"/>
  </r>
  <r>
    <n v="1534427"/>
    <x v="9"/>
    <s v="0"/>
    <s v="0130"/>
    <s v="BFC-90"/>
    <s v="PP01"/>
    <s v="ASSY IN PROCESS INSPECTION"/>
    <x v="12"/>
    <d v="2019-07-10T00:00:00"/>
    <d v="1899-12-30T13:35:20"/>
    <d v="2019-07-10T00:00:00"/>
    <d v="1899-12-30T13:35:20"/>
    <n v="20"/>
    <s v="MIN"/>
    <x v="2"/>
    <n v="20"/>
    <s v="MIN"/>
    <s v="CNF  ORSP PRT  REL  TECO"/>
  </r>
  <r>
    <n v="1534427"/>
    <x v="9"/>
    <s v="0"/>
    <s v="0140"/>
    <s v="BFC-90"/>
    <s v="PP01"/>
    <s v="ASSY IN PROCESS INSPECTION"/>
    <x v="13"/>
    <d v="2019-07-10T00:00:00"/>
    <d v="1899-12-30T13:35:24"/>
    <d v="2019-07-10T00:00:00"/>
    <d v="1899-12-30T13:35:24"/>
    <n v="30"/>
    <s v="MIN"/>
    <x v="9"/>
    <n v="30"/>
    <s v="MIN"/>
    <s v="CNF  ORSP PRT  REL  TECO"/>
  </r>
  <r>
    <n v="1534427"/>
    <x v="9"/>
    <s v="0"/>
    <s v="0150"/>
    <s v="BFC-99"/>
    <s v="PP01"/>
    <s v="FINAL INSPECTION"/>
    <x v="14"/>
    <d v="2019-07-10T00:00:00"/>
    <d v="1899-12-30T13:35:27"/>
    <d v="2019-07-10T00:00:00"/>
    <d v="1899-12-30T13:35:27"/>
    <n v="30"/>
    <s v="MIN"/>
    <x v="9"/>
    <n v="30"/>
    <s v="MIN"/>
    <s v="CNF  ORSP PRT  REL  TECO"/>
  </r>
  <r>
    <n v="1534427"/>
    <x v="9"/>
    <s v="0"/>
    <s v="0160"/>
    <s v="BFC-99"/>
    <s v="PP03"/>
    <s v="FINAL INSPECTION"/>
    <x v="15"/>
    <d v="2019-07-10T00:00:00"/>
    <d v="1899-12-30T17:37:09"/>
    <d v="2019-07-10T00:00:00"/>
    <d v="1899-12-30T17:37:09"/>
    <n v="45"/>
    <s v="MIN"/>
    <x v="10"/>
    <n v="45"/>
    <s v="MIN"/>
    <s v="CNF  ORSP PRT  REL  TECO"/>
  </r>
  <r>
    <n v="1534427"/>
    <x v="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4427"/>
    <x v="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430"/>
    <x v="9"/>
    <s v="0"/>
    <s v="0010"/>
    <s v="PFC-20"/>
    <s v="PP01"/>
    <s v="PAINT"/>
    <x v="0"/>
    <d v="2019-06-24T00:00:00"/>
    <d v="1899-12-30T22:56:58"/>
    <d v="2019-06-24T00:00:00"/>
    <d v="1899-12-30T23:36:58"/>
    <n v="40"/>
    <s v="MIN"/>
    <x v="505"/>
    <n v="40"/>
    <s v="MIN"/>
    <s v="CNF  PRT  REL  TECO"/>
  </r>
  <r>
    <n v="1534430"/>
    <x v="9"/>
    <s v="0"/>
    <s v="0020"/>
    <s v="BFC-10"/>
    <s v="PP01"/>
    <s v="ASSEMBLY"/>
    <x v="1"/>
    <d v="2019-06-26T00:00:00"/>
    <d v="1899-12-30T10:44:30"/>
    <d v="2019-06-26T00:00:00"/>
    <d v="1899-12-30T10:48:54"/>
    <n v="2.2000000000000002"/>
    <s v="MIN"/>
    <x v="492"/>
    <n v="15"/>
    <s v="MIN"/>
    <s v="CNF  PRT  REL  TECO"/>
  </r>
  <r>
    <n v="1534430"/>
    <x v="9"/>
    <s v="0"/>
    <s v="0030"/>
    <s v="BFC-90"/>
    <s v="PP01"/>
    <s v="ASSY IN PROCESS INSPECTION"/>
    <x v="2"/>
    <d v="2019-06-26T00:00:00"/>
    <d v="1899-12-30T10:57:59"/>
    <d v="2019-06-26T00:00:00"/>
    <d v="1899-12-30T10:57:59"/>
    <n v="20"/>
    <s v="MIN"/>
    <x v="2"/>
    <n v="20"/>
    <s v="MIN"/>
    <s v="CNF  ORSP PRT  REL  TECO"/>
  </r>
  <r>
    <n v="1534430"/>
    <x v="9"/>
    <s v="0"/>
    <s v="0040"/>
    <s v="BFC-10"/>
    <s v="PP01"/>
    <s v="ASSEMBLY"/>
    <x v="3"/>
    <d v="2019-06-26T00:00:00"/>
    <d v="1899-12-30T11:00:37"/>
    <d v="2019-06-26T00:00:00"/>
    <d v="1899-12-30T17:50:08"/>
    <n v="6.3710000000000004"/>
    <s v="H"/>
    <x v="506"/>
    <n v="350"/>
    <s v="MIN"/>
    <s v="CNF  PRT  REL  TECO"/>
  </r>
  <r>
    <n v="1534430"/>
    <x v="9"/>
    <s v="0"/>
    <s v="0050"/>
    <s v="BFC-10"/>
    <s v="PP01"/>
    <s v="ASSEMBLY"/>
    <x v="4"/>
    <d v="2019-06-27T00:00:00"/>
    <d v="1899-12-30T07:53:35"/>
    <d v="2019-07-02T00:00:00"/>
    <d v="1899-12-30T12:45:25"/>
    <n v="33.223999999999997"/>
    <s v="H"/>
    <x v="507"/>
    <n v="1020"/>
    <s v="MIN"/>
    <s v="CNF  PRT  REL  TECO"/>
  </r>
  <r>
    <n v="1534430"/>
    <x v="9"/>
    <s v="0"/>
    <s v="0060"/>
    <s v="BFC-10"/>
    <s v="PP01"/>
    <s v="ASSEMBLY"/>
    <x v="5"/>
    <d v="2019-07-02T00:00:00"/>
    <d v="1899-12-30T12:46:34"/>
    <d v="2019-07-02T00:00:00"/>
    <d v="1899-12-30T14:54:48"/>
    <n v="2.137"/>
    <s v="H"/>
    <x v="508"/>
    <n v="50"/>
    <s v="MIN"/>
    <s v="CNF  PRT  REL  TECO"/>
  </r>
  <r>
    <n v="1534430"/>
    <x v="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430"/>
    <x v="9"/>
    <s v="0"/>
    <s v="0080"/>
    <s v="BFC-90"/>
    <s v="PP01"/>
    <s v="ASSY IN PROCESS INSPECTION"/>
    <x v="7"/>
    <d v="2019-07-02T00:00:00"/>
    <d v="1899-12-30T16:44:02"/>
    <d v="2019-07-02T00:00:00"/>
    <d v="1899-12-30T16:44:02"/>
    <n v="20"/>
    <s v="MIN"/>
    <x v="2"/>
    <n v="20"/>
    <s v="MIN"/>
    <s v="CNF  ORSP PRT  REL  TECO"/>
  </r>
  <r>
    <n v="1534430"/>
    <x v="9"/>
    <s v="0"/>
    <s v="0090"/>
    <s v="BFC-90"/>
    <s v="PP01"/>
    <s v="ASSY IN PROCESS INSPECTION"/>
    <x v="8"/>
    <d v="2019-07-02T00:00:00"/>
    <d v="1899-12-30T16:44:10"/>
    <d v="2019-07-02T00:00:00"/>
    <d v="1899-12-30T16:44:10"/>
    <n v="20"/>
    <s v="MIN"/>
    <x v="2"/>
    <n v="20"/>
    <s v="MIN"/>
    <s v="CNF  ORSP PRT  REL  TECO"/>
  </r>
  <r>
    <n v="1534430"/>
    <x v="9"/>
    <s v="0"/>
    <s v="0100"/>
    <s v="PFC-20"/>
    <s v="PP01"/>
    <s v="PAINT"/>
    <x v="9"/>
    <d v="2019-07-03T00:00:00"/>
    <d v="1899-12-30T02:41:13"/>
    <d v="2019-07-04T00:00:00"/>
    <d v="1899-12-30T06:13:57"/>
    <n v="11.958"/>
    <s v="H"/>
    <x v="509"/>
    <n v="450"/>
    <s v="MIN"/>
    <s v="CNF  PRT  REL  TECO"/>
  </r>
  <r>
    <n v="1534430"/>
    <x v="9"/>
    <s v="0"/>
    <s v="0110"/>
    <s v="PFC-99"/>
    <s v="PP01"/>
    <s v="PAINT INSPECTION"/>
    <x v="10"/>
    <d v="2019-07-07T00:00:00"/>
    <d v="1899-12-30T09:18:34"/>
    <d v="2019-07-07T00:00:00"/>
    <d v="1899-12-30T09:18:34"/>
    <n v="20"/>
    <s v="MIN"/>
    <x v="2"/>
    <n v="20"/>
    <s v="MIN"/>
    <s v="CNF  ORSP PRT  REL  TECO"/>
  </r>
  <r>
    <n v="1534430"/>
    <x v="9"/>
    <s v="0"/>
    <s v="0120"/>
    <s v="BFC-10"/>
    <s v="PP01"/>
    <s v="ASSEMBLY"/>
    <x v="11"/>
    <d v="2019-07-08T00:00:00"/>
    <d v="1899-12-30T08:27:10"/>
    <d v="2019-07-08T00:00:00"/>
    <d v="1899-12-30T16:02:22"/>
    <n v="1.236"/>
    <s v="H"/>
    <x v="497"/>
    <n v="100"/>
    <s v="MIN"/>
    <s v="CNF  PRT  REL  TECO"/>
  </r>
  <r>
    <n v="1534430"/>
    <x v="9"/>
    <s v="0"/>
    <s v="0130"/>
    <s v="BFC-90"/>
    <s v="PP01"/>
    <s v="ASSY IN PROCESS INSPECTION"/>
    <x v="12"/>
    <d v="2019-07-10T00:00:00"/>
    <d v="1899-12-30T10:19:12"/>
    <d v="2019-07-10T00:00:00"/>
    <d v="1899-12-30T10:19:12"/>
    <n v="20"/>
    <s v="MIN"/>
    <x v="2"/>
    <n v="20"/>
    <s v="MIN"/>
    <s v="CNF  ORSP PRT  REL  TECO"/>
  </r>
  <r>
    <n v="1534430"/>
    <x v="9"/>
    <s v="0"/>
    <s v="0140"/>
    <s v="BFC-90"/>
    <s v="PP01"/>
    <s v="ASSY IN PROCESS INSPECTION"/>
    <x v="13"/>
    <d v="2019-07-10T00:00:00"/>
    <d v="1899-12-30T10:19:21"/>
    <d v="2019-07-10T00:00:00"/>
    <d v="1899-12-30T10:19:21"/>
    <n v="30"/>
    <s v="MIN"/>
    <x v="9"/>
    <n v="30"/>
    <s v="MIN"/>
    <s v="CNF  ORSP PRT  REL  TECO"/>
  </r>
  <r>
    <n v="1534430"/>
    <x v="9"/>
    <s v="0"/>
    <s v="0150"/>
    <s v="BFC-99"/>
    <s v="PP01"/>
    <s v="FINAL INSPECTION"/>
    <x v="14"/>
    <d v="2019-07-10T00:00:00"/>
    <d v="1899-12-30T11:18:29"/>
    <d v="2019-07-10T00:00:00"/>
    <d v="1899-12-30T11:18:29"/>
    <n v="30"/>
    <s v="MIN"/>
    <x v="9"/>
    <n v="30"/>
    <s v="MIN"/>
    <s v="CNF  ORSP PRT  REL  TECO"/>
  </r>
  <r>
    <n v="1534430"/>
    <x v="9"/>
    <s v="0"/>
    <s v="0160"/>
    <s v="BFC-99"/>
    <s v="PP03"/>
    <s v="FINAL INSPECTION"/>
    <x v="15"/>
    <d v="2019-07-10T00:00:00"/>
    <d v="1899-12-30T17:41:33"/>
    <d v="2019-07-10T00:00:00"/>
    <d v="1899-12-30T17:41:33"/>
    <n v="45"/>
    <s v="MIN"/>
    <x v="10"/>
    <n v="45"/>
    <s v="MIN"/>
    <s v="CNF  ORSP PRT  REL  TECO"/>
  </r>
  <r>
    <n v="1534430"/>
    <x v="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4430"/>
    <x v="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431"/>
    <x v="9"/>
    <s v="0"/>
    <s v="0010"/>
    <s v="PFC-20"/>
    <s v="PP01"/>
    <s v="PAINT"/>
    <x v="0"/>
    <d v="2019-06-26T00:00:00"/>
    <d v="1899-12-30T15:34:59"/>
    <d v="2019-06-27T00:00:00"/>
    <d v="1899-12-30T02:55:20"/>
    <n v="1.8480000000000001"/>
    <s v="H"/>
    <x v="510"/>
    <n v="40"/>
    <s v="MIN"/>
    <s v="CNF  PRT  REL  TECO"/>
  </r>
  <r>
    <n v="1534431"/>
    <x v="9"/>
    <s v="0"/>
    <s v="0020"/>
    <s v="BFC-10"/>
    <s v="PP01"/>
    <s v="ASSEMBLY"/>
    <x v="1"/>
    <d v="2019-06-27T00:00:00"/>
    <d v="1899-12-30T07:49:13"/>
    <d v="2019-06-27T00:00:00"/>
    <d v="1899-12-30T08:46:29"/>
    <n v="57.267000000000003"/>
    <s v="MIN"/>
    <x v="511"/>
    <n v="15"/>
    <s v="MIN"/>
    <s v="CNF  PRT  REL  TECO"/>
  </r>
  <r>
    <n v="1534431"/>
    <x v="9"/>
    <s v="0"/>
    <s v="0030"/>
    <s v="BFC-90"/>
    <s v="PP01"/>
    <s v="ASSY IN PROCESS INSPECTION"/>
    <x v="2"/>
    <d v="2019-06-27T00:00:00"/>
    <d v="1899-12-30T09:18:45"/>
    <d v="2019-06-27T00:00:00"/>
    <d v="1899-12-30T09:18:45"/>
    <n v="20"/>
    <s v="MIN"/>
    <x v="2"/>
    <n v="20"/>
    <s v="MIN"/>
    <s v="CNF  ORSP PRT  REL  TECO"/>
  </r>
  <r>
    <n v="1534431"/>
    <x v="9"/>
    <s v="0"/>
    <s v="0040"/>
    <s v="BFC-10"/>
    <s v="PP01"/>
    <s v="ASSEMBLY"/>
    <x v="3"/>
    <d v="2019-06-27T00:00:00"/>
    <d v="1899-12-30T09:19:51"/>
    <d v="2019-06-27T00:00:00"/>
    <d v="1899-12-30T15:49:43"/>
    <n v="6.4980000000000002"/>
    <s v="H"/>
    <x v="512"/>
    <n v="350"/>
    <s v="MIN"/>
    <s v="CNF  PRT  REL  TECO"/>
  </r>
  <r>
    <n v="1534431"/>
    <x v="9"/>
    <s v="0"/>
    <s v="0050"/>
    <s v="BFC-10"/>
    <s v="PP01"/>
    <s v="ASSEMBLY"/>
    <x v="4"/>
    <d v="2019-06-30T00:00:00"/>
    <d v="1899-12-30T10:41:17"/>
    <d v="2019-07-02T00:00:00"/>
    <d v="1899-12-30T17:48:02"/>
    <n v="27.547999999999998"/>
    <s v="H"/>
    <x v="513"/>
    <n v="1020"/>
    <s v="MIN"/>
    <s v="CNF  PRT  REL  TECO"/>
  </r>
  <r>
    <n v="1534431"/>
    <x v="9"/>
    <s v="0"/>
    <s v="0060"/>
    <s v="BFC-10"/>
    <s v="PP01"/>
    <s v="ASSEMBLY"/>
    <x v="5"/>
    <d v="2019-07-03T00:00:00"/>
    <d v="1899-12-30T07:42:42"/>
    <d v="2019-07-03T00:00:00"/>
    <d v="1899-12-30T12:13:50"/>
    <n v="4.5190000000000001"/>
    <s v="H"/>
    <x v="514"/>
    <n v="50"/>
    <s v="MIN"/>
    <s v="CNF  PRT  REL  TECO"/>
  </r>
  <r>
    <n v="1534431"/>
    <x v="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431"/>
    <x v="9"/>
    <s v="0"/>
    <s v="0080"/>
    <s v="BFC-90"/>
    <s v="PP01"/>
    <s v="ASSY IN PROCESS INSPECTION"/>
    <x v="7"/>
    <d v="2019-07-03T00:00:00"/>
    <d v="1899-12-30T12:49:45"/>
    <d v="2019-07-03T00:00:00"/>
    <d v="1899-12-30T12:49:45"/>
    <n v="20"/>
    <s v="MIN"/>
    <x v="2"/>
    <n v="20"/>
    <s v="MIN"/>
    <s v="CNF  ORSP PRT  REL  TECO"/>
  </r>
  <r>
    <n v="1534431"/>
    <x v="9"/>
    <s v="0"/>
    <s v="0090"/>
    <s v="BFC-90"/>
    <s v="PP01"/>
    <s v="ASSY IN PROCESS INSPECTION"/>
    <x v="8"/>
    <d v="2019-07-03T00:00:00"/>
    <d v="1899-12-30T13:39:13"/>
    <d v="2019-07-03T00:00:00"/>
    <d v="1899-12-30T13:39:13"/>
    <n v="20"/>
    <s v="MIN"/>
    <x v="2"/>
    <n v="20"/>
    <s v="MIN"/>
    <s v="CNF  ORSP PRT  REL  TECO"/>
  </r>
  <r>
    <n v="1534431"/>
    <x v="9"/>
    <s v="0"/>
    <s v="0100"/>
    <s v="PFC-20"/>
    <s v="PP01"/>
    <s v="PAINT"/>
    <x v="9"/>
    <d v="2019-07-03T00:00:00"/>
    <d v="1899-12-30T22:52:00"/>
    <d v="2019-07-04T00:00:00"/>
    <d v="1899-12-30T22:57:03"/>
    <n v="6.84"/>
    <s v="H"/>
    <x v="515"/>
    <n v="450"/>
    <s v="MIN"/>
    <s v="CNF  PRT  REL  TECO"/>
  </r>
  <r>
    <n v="1534431"/>
    <x v="9"/>
    <s v="0"/>
    <s v="0110"/>
    <s v="PFC-99"/>
    <s v="PP01"/>
    <s v="PAINT INSPECTION"/>
    <x v="10"/>
    <d v="2019-07-07T00:00:00"/>
    <d v="1899-12-30T09:18:47"/>
    <d v="2019-07-07T00:00:00"/>
    <d v="1899-12-30T09:18:47"/>
    <n v="20"/>
    <s v="MIN"/>
    <x v="2"/>
    <n v="20"/>
    <s v="MIN"/>
    <s v="CNF  ORSP PRT  REL  TECO"/>
  </r>
  <r>
    <n v="1534431"/>
    <x v="9"/>
    <s v="0"/>
    <s v="0120"/>
    <s v="BFC-10"/>
    <s v="PP01"/>
    <s v="ASSEMBLY"/>
    <x v="11"/>
    <d v="2019-07-08T00:00:00"/>
    <d v="1899-12-30T08:27:10"/>
    <d v="2019-07-08T00:00:00"/>
    <d v="1899-12-30T16:02:22"/>
    <n v="1.236"/>
    <s v="H"/>
    <x v="497"/>
    <n v="100"/>
    <s v="MIN"/>
    <s v="CNF  PRT  REL  TECO"/>
  </r>
  <r>
    <n v="1534431"/>
    <x v="9"/>
    <s v="0"/>
    <s v="0130"/>
    <s v="BFC-90"/>
    <s v="PP01"/>
    <s v="ASSY IN PROCESS INSPECTION"/>
    <x v="12"/>
    <d v="2019-07-09T00:00:00"/>
    <d v="1899-12-30T15:47:05"/>
    <d v="2019-07-09T00:00:00"/>
    <d v="1899-12-30T15:47:05"/>
    <n v="20"/>
    <s v="MIN"/>
    <x v="2"/>
    <n v="20"/>
    <s v="MIN"/>
    <s v="CNF  ORSP PRT  REL  TECO"/>
  </r>
  <r>
    <n v="1534431"/>
    <x v="9"/>
    <s v="0"/>
    <s v="0140"/>
    <s v="BFC-90"/>
    <s v="PP01"/>
    <s v="ASSY IN PROCESS INSPECTION"/>
    <x v="13"/>
    <d v="2019-07-09T00:00:00"/>
    <d v="1899-12-30T15:47:08"/>
    <d v="2019-07-09T00:00:00"/>
    <d v="1899-12-30T15:47:08"/>
    <n v="30"/>
    <s v="MIN"/>
    <x v="9"/>
    <n v="30"/>
    <s v="MIN"/>
    <s v="CNF  ORSP PRT  REL  TECO"/>
  </r>
  <r>
    <n v="1534431"/>
    <x v="9"/>
    <s v="0"/>
    <s v="0150"/>
    <s v="BFC-99"/>
    <s v="PP01"/>
    <s v="FINAL INSPECTION"/>
    <x v="14"/>
    <d v="2019-07-09T00:00:00"/>
    <d v="1899-12-30T15:47:11"/>
    <d v="2019-07-09T00:00:00"/>
    <d v="1899-12-30T15:47:11"/>
    <n v="30"/>
    <s v="MIN"/>
    <x v="9"/>
    <n v="30"/>
    <s v="MIN"/>
    <s v="CNF  ORSP PRT  REL  TECO"/>
  </r>
  <r>
    <n v="1534431"/>
    <x v="9"/>
    <s v="0"/>
    <s v="0160"/>
    <s v="BFC-99"/>
    <s v="PP03"/>
    <s v="FINAL INSPECTION"/>
    <x v="15"/>
    <d v="2019-07-10T00:00:00"/>
    <d v="1899-12-30T17:41:49"/>
    <d v="2019-07-10T00:00:00"/>
    <d v="1899-12-30T17:41:49"/>
    <n v="45"/>
    <s v="MIN"/>
    <x v="10"/>
    <n v="45"/>
    <s v="MIN"/>
    <s v="CNF  ORSP PRT  REL  TECO"/>
  </r>
  <r>
    <n v="1534431"/>
    <x v="9"/>
    <s v="1"/>
    <s v="0010"/>
    <s v="BFC-10"/>
    <s v="PP95"/>
    <s v="ASSEMBLY"/>
    <x v="16"/>
    <d v="2019-07-09T00:00:00"/>
    <d v="1899-12-30T08:19:33"/>
    <d v="2019-07-09T00:00:00"/>
    <d v="1899-12-30T15:58:04"/>
    <n v="20.411999999999999"/>
    <s v="H"/>
    <x v="516"/>
    <n v="1"/>
    <s v="MIN"/>
    <s v="CNF  PRT  REL  TECO"/>
  </r>
  <r>
    <n v="1534431"/>
    <x v="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434"/>
    <x v="15"/>
    <s v="0"/>
    <s v="0010"/>
    <s v="PFC-20"/>
    <s v="PP01"/>
    <s v="PAINT"/>
    <x v="0"/>
    <d v="2019-06-23T00:00:00"/>
    <d v="1899-12-30T23:51:54"/>
    <d v="2019-06-24T00:00:00"/>
    <d v="1899-12-30T02:30:10"/>
    <n v="1.319"/>
    <s v="H"/>
    <x v="517"/>
    <n v="40"/>
    <s v="MIN"/>
    <s v="CNF  PRT  REL  TECO"/>
  </r>
  <r>
    <n v="1534434"/>
    <x v="15"/>
    <s v="0"/>
    <s v="0020"/>
    <s v="BFC-10"/>
    <s v="PP01"/>
    <s v="ASSEMBLY"/>
    <x v="1"/>
    <d v="2019-06-25T00:00:00"/>
    <d v="1899-12-30T10:29:05"/>
    <d v="2019-06-25T00:00:00"/>
    <d v="1899-12-30T10:32:53"/>
    <n v="1.2669999999999999"/>
    <s v="MIN"/>
    <x v="518"/>
    <n v="15"/>
    <s v="MIN"/>
    <s v="CNF  PRT  REL  TECO"/>
  </r>
  <r>
    <n v="1534434"/>
    <x v="15"/>
    <s v="0"/>
    <s v="0030"/>
    <s v="BFC-90"/>
    <s v="PP01"/>
    <s v="ASSY IN PROCESS INSPECTION"/>
    <x v="2"/>
    <d v="2019-06-25T00:00:00"/>
    <d v="1899-12-30T11:00:44"/>
    <d v="2019-06-25T00:00:00"/>
    <d v="1899-12-30T11:00:44"/>
    <n v="20"/>
    <s v="MIN"/>
    <x v="2"/>
    <n v="20"/>
    <s v="MIN"/>
    <s v="CNF  ORSP PRT  REL  TECO"/>
  </r>
  <r>
    <n v="1534434"/>
    <x v="15"/>
    <s v="0"/>
    <s v="0040"/>
    <s v="BFC-10"/>
    <s v="PP01"/>
    <s v="ASSEMBLY"/>
    <x v="3"/>
    <d v="2019-06-26T00:00:00"/>
    <d v="1899-12-30T07:34:02"/>
    <d v="2019-06-26T00:00:00"/>
    <d v="1899-12-30T17:51:57"/>
    <n v="10.298999999999999"/>
    <s v="H"/>
    <x v="519"/>
    <n v="350"/>
    <s v="MIN"/>
    <s v="CNF  PRT  REL  TECO"/>
  </r>
  <r>
    <n v="1534434"/>
    <x v="15"/>
    <s v="0"/>
    <s v="0050"/>
    <s v="BFC-10"/>
    <s v="PP01"/>
    <s v="ASSEMBLY"/>
    <x v="4"/>
    <d v="2019-06-27T00:00:00"/>
    <d v="1899-12-30T07:43:36"/>
    <d v="2019-07-01T00:00:00"/>
    <d v="1899-12-30T17:45:45"/>
    <n v="27.97"/>
    <s v="H"/>
    <x v="520"/>
    <n v="1020"/>
    <s v="MIN"/>
    <s v="CNF  PRT  REL  TECO"/>
  </r>
  <r>
    <n v="1534434"/>
    <x v="15"/>
    <s v="0"/>
    <s v="0060"/>
    <s v="BFC-10"/>
    <s v="PP01"/>
    <s v="ASSEMBLY"/>
    <x v="5"/>
    <d v="2019-07-02T00:00:00"/>
    <d v="1899-12-30T09:33:41"/>
    <d v="2019-07-02T00:00:00"/>
    <d v="1899-12-30T09:46:14"/>
    <n v="12.55"/>
    <s v="MIN"/>
    <x v="521"/>
    <n v="50"/>
    <s v="MIN"/>
    <s v="CNF  PRT  REL  TECO"/>
  </r>
  <r>
    <n v="1534434"/>
    <x v="15"/>
    <s v="0"/>
    <s v="0070"/>
    <s v="BFC-50"/>
    <s v="PP95"/>
    <s v="ASSEMBLY REPAIRS"/>
    <x v="6"/>
    <d v="2019-07-02T00:00:00"/>
    <d v="1899-12-30T09:46:23"/>
    <d v="2019-07-02T00:00:00"/>
    <d v="1899-12-30T10:00:01"/>
    <n v="13.632999999999999"/>
    <s v="MIN"/>
    <x v="522"/>
    <n v="0"/>
    <s v="MIN"/>
    <s v="CNF  PRT  REL  TECO"/>
  </r>
  <r>
    <n v="1534434"/>
    <x v="15"/>
    <s v="0"/>
    <s v="0080"/>
    <s v="BFC-90"/>
    <s v="PP01"/>
    <s v="ASSY IN PROCESS INSPECTION"/>
    <x v="7"/>
    <d v="2019-07-02T00:00:00"/>
    <d v="1899-12-30T12:44:42"/>
    <d v="2019-07-02T00:00:00"/>
    <d v="1899-12-30T12:44:42"/>
    <n v="20"/>
    <s v="MIN"/>
    <x v="2"/>
    <n v="20"/>
    <s v="MIN"/>
    <s v="CNF  ORSP PRT  REL  TECO"/>
  </r>
  <r>
    <n v="1534434"/>
    <x v="15"/>
    <s v="0"/>
    <s v="0090"/>
    <s v="BFC-90"/>
    <s v="PP01"/>
    <s v="ASSY IN PROCESS INSPECTION"/>
    <x v="8"/>
    <d v="2019-07-02T00:00:00"/>
    <d v="1899-12-30T12:44:50"/>
    <d v="2019-07-02T00:00:00"/>
    <d v="1899-12-30T12:44:50"/>
    <n v="20"/>
    <s v="MIN"/>
    <x v="2"/>
    <n v="20"/>
    <s v="MIN"/>
    <s v="CNF  ORSP PRT  REL  TECO"/>
  </r>
  <r>
    <n v="1534434"/>
    <x v="15"/>
    <s v="0"/>
    <s v="0100"/>
    <s v="PFC-20"/>
    <s v="PP01"/>
    <s v="PAINT"/>
    <x v="9"/>
    <d v="2019-07-02T00:00:00"/>
    <d v="1899-12-30T23:10:58"/>
    <d v="2019-07-03T00:00:00"/>
    <d v="1899-12-30T23:06:38"/>
    <n v="7.6429999999999998"/>
    <s v="H"/>
    <x v="523"/>
    <n v="450"/>
    <s v="MIN"/>
    <s v="CNF  PRT  REL  TECO"/>
  </r>
  <r>
    <n v="1534434"/>
    <x v="15"/>
    <s v="0"/>
    <s v="0110"/>
    <s v="PFC-99"/>
    <s v="PP01"/>
    <s v="PAINT INSPECTION"/>
    <x v="10"/>
    <d v="2019-07-04T00:00:00"/>
    <d v="1899-12-30T07:06:53"/>
    <d v="2019-07-04T00:00:00"/>
    <d v="1899-12-30T07:06:53"/>
    <n v="20"/>
    <s v="MIN"/>
    <x v="2"/>
    <n v="20"/>
    <s v="MIN"/>
    <s v="CNF  ORSP PRT  REL  TECO"/>
  </r>
  <r>
    <n v="1534434"/>
    <x v="15"/>
    <s v="0"/>
    <s v="0120"/>
    <s v="BFC-10"/>
    <s v="PP01"/>
    <s v="ASSEMBLY"/>
    <x v="11"/>
    <d v="2019-07-08T00:00:00"/>
    <d v="1899-12-30T08:27:10"/>
    <d v="2019-07-08T00:00:00"/>
    <d v="1899-12-30T16:02:22"/>
    <n v="1.236"/>
    <s v="H"/>
    <x v="497"/>
    <n v="100"/>
    <s v="MIN"/>
    <s v="CNF  PRT  REL  TECO"/>
  </r>
  <r>
    <n v="1534434"/>
    <x v="15"/>
    <s v="0"/>
    <s v="0130"/>
    <s v="BFC-90"/>
    <s v="PP01"/>
    <s v="ASSY IN PROCESS INSPECTION"/>
    <x v="12"/>
    <d v="2019-07-09T00:00:00"/>
    <d v="1899-12-30T16:12:19"/>
    <d v="2019-07-09T00:00:00"/>
    <d v="1899-12-30T16:12:19"/>
    <n v="20"/>
    <s v="MIN"/>
    <x v="2"/>
    <n v="20"/>
    <s v="MIN"/>
    <s v="CNF  ORSP PRT  REL  TECO"/>
  </r>
  <r>
    <n v="1534434"/>
    <x v="15"/>
    <s v="0"/>
    <s v="0140"/>
    <s v="BFC-90"/>
    <s v="PP01"/>
    <s v="ASSY IN PROCESS INSPECTION"/>
    <x v="13"/>
    <d v="2019-07-09T00:00:00"/>
    <d v="1899-12-30T16:12:28"/>
    <d v="2019-07-09T00:00:00"/>
    <d v="1899-12-30T16:12:28"/>
    <n v="30"/>
    <s v="MIN"/>
    <x v="9"/>
    <n v="30"/>
    <s v="MIN"/>
    <s v="CNF  ORSP PRT  REL  TECO"/>
  </r>
  <r>
    <n v="1534434"/>
    <x v="15"/>
    <s v="0"/>
    <s v="0150"/>
    <s v="BFC-99"/>
    <s v="PP01"/>
    <s v="FINAL INSPECTION"/>
    <x v="14"/>
    <d v="2019-07-10T00:00:00"/>
    <d v="1899-12-30T12:16:40"/>
    <d v="2019-07-10T00:00:00"/>
    <d v="1899-12-30T12:16:40"/>
    <n v="30"/>
    <s v="MIN"/>
    <x v="9"/>
    <n v="30"/>
    <s v="MIN"/>
    <s v="CNF  ORSP PRT  REL  TECO"/>
  </r>
  <r>
    <n v="1534434"/>
    <x v="15"/>
    <s v="0"/>
    <s v="0160"/>
    <s v="BFC-99"/>
    <s v="PP03"/>
    <s v="FINAL INSPECTION"/>
    <x v="15"/>
    <d v="2019-07-10T00:00:00"/>
    <d v="1899-12-30T17:37:25"/>
    <d v="2019-07-10T00:00:00"/>
    <d v="1899-12-30T17:37:25"/>
    <n v="45"/>
    <s v="MIN"/>
    <x v="10"/>
    <n v="45"/>
    <s v="MIN"/>
    <s v="CNF  ORSP PRT  REL  TECO"/>
  </r>
  <r>
    <n v="1534434"/>
    <x v="15"/>
    <s v="1"/>
    <s v="0010"/>
    <s v="BFC-10"/>
    <s v="PP95"/>
    <s v="ASSEMBLY"/>
    <x v="16"/>
    <d v="2019-07-08T00:00:00"/>
    <d v="1899-12-30T08:16:27"/>
    <d v="2019-07-09T00:00:00"/>
    <d v="1899-12-30T16:12:06"/>
    <n v="4.18"/>
    <s v="H"/>
    <x v="524"/>
    <n v="1"/>
    <s v="MIN"/>
    <s v="CNF  PRT  REL  TECO"/>
  </r>
  <r>
    <n v="1534434"/>
    <x v="15"/>
    <s v="2"/>
    <s v="0100"/>
    <s v="PFC-20"/>
    <s v="PP95"/>
    <s v="PAINT"/>
    <x v="17"/>
    <d v="2019-07-03T00:00:00"/>
    <d v="1899-12-30T11:56:24"/>
    <d v="2019-07-03T00:00:00"/>
    <d v="1899-12-30T14:38:09"/>
    <n v="2.4209999999999998"/>
    <s v="H"/>
    <x v="525"/>
    <n v="5"/>
    <s v="MIN"/>
    <s v="CNF  PRT  REL  TECO"/>
  </r>
  <r>
    <n v="1534435"/>
    <x v="15"/>
    <s v="0"/>
    <s v="0010"/>
    <s v="PFC-20"/>
    <s v="PP01"/>
    <s v="PAINT"/>
    <x v="0"/>
    <d v="2019-06-23T00:00:00"/>
    <d v="1899-12-30T23:51:54"/>
    <d v="2019-06-24T00:00:00"/>
    <d v="1899-12-30T02:30:10"/>
    <n v="1.319"/>
    <s v="H"/>
    <x v="517"/>
    <n v="40"/>
    <s v="MIN"/>
    <s v="CNF  PRT  REL  TECO"/>
  </r>
  <r>
    <n v="1534435"/>
    <x v="15"/>
    <s v="0"/>
    <s v="0020"/>
    <s v="BFC-10"/>
    <s v="PP01"/>
    <s v="ASSEMBLY"/>
    <x v="1"/>
    <d v="2019-06-25T00:00:00"/>
    <d v="1899-12-30T10:29:05"/>
    <d v="2019-06-25T00:00:00"/>
    <d v="1899-12-30T10:32:53"/>
    <n v="1.2669999999999999"/>
    <s v="MIN"/>
    <x v="518"/>
    <n v="15"/>
    <s v="MIN"/>
    <s v="CNF  PRT  REL  TECO"/>
  </r>
  <r>
    <n v="1534435"/>
    <x v="15"/>
    <s v="0"/>
    <s v="0030"/>
    <s v="BFC-90"/>
    <s v="PP01"/>
    <s v="ASSY IN PROCESS INSPECTION"/>
    <x v="2"/>
    <d v="2019-06-25T00:00:00"/>
    <d v="1899-12-30T10:58:05"/>
    <d v="2019-06-25T00:00:00"/>
    <d v="1899-12-30T10:58:05"/>
    <n v="20"/>
    <s v="MIN"/>
    <x v="2"/>
    <n v="20"/>
    <s v="MIN"/>
    <s v="CNF  ORSP PRT  REL  TECO"/>
  </r>
  <r>
    <n v="1534435"/>
    <x v="15"/>
    <s v="0"/>
    <s v="0040"/>
    <s v="BFC-10"/>
    <s v="PP01"/>
    <s v="ASSEMBLY"/>
    <x v="3"/>
    <d v="2019-06-30T00:00:00"/>
    <d v="1899-12-30T07:38:54"/>
    <d v="2019-06-30T00:00:00"/>
    <d v="1899-12-30T07:39:02"/>
    <n v="8"/>
    <s v="S"/>
    <x v="407"/>
    <n v="350"/>
    <s v="MIN"/>
    <s v="CNF  PRT  REL  TECO"/>
  </r>
  <r>
    <n v="1534435"/>
    <x v="15"/>
    <s v="0"/>
    <s v="0050"/>
    <s v="BFC-10"/>
    <s v="PP01"/>
    <s v="ASSEMBLY"/>
    <x v="4"/>
    <d v="2019-06-30T00:00:00"/>
    <d v="1899-12-30T07:39:17"/>
    <d v="2019-07-02T00:00:00"/>
    <d v="1899-12-30T14:44:09"/>
    <n v="15.446999999999999"/>
    <s v="H"/>
    <x v="526"/>
    <n v="1020"/>
    <s v="MIN"/>
    <s v="CNF  PRT  REL  TECO"/>
  </r>
  <r>
    <n v="1534435"/>
    <x v="15"/>
    <s v="0"/>
    <s v="0060"/>
    <s v="BFC-10"/>
    <s v="PP01"/>
    <s v="ASSEMBLY"/>
    <x v="5"/>
    <d v="2019-07-02T00:00:00"/>
    <d v="1899-12-30T14:45:05"/>
    <d v="2019-07-02T00:00:00"/>
    <d v="1899-12-30T16:04:39"/>
    <n v="39.783000000000001"/>
    <s v="MIN"/>
    <x v="527"/>
    <n v="50"/>
    <s v="MIN"/>
    <s v="CNF  PRT  REL  TECO"/>
  </r>
  <r>
    <n v="1534435"/>
    <x v="1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435"/>
    <x v="15"/>
    <s v="0"/>
    <s v="0080"/>
    <s v="BFC-90"/>
    <s v="PP01"/>
    <s v="ASSY IN PROCESS INSPECTION"/>
    <x v="7"/>
    <d v="2019-07-03T00:00:00"/>
    <d v="1899-12-30T13:04:54"/>
    <d v="2019-07-03T00:00:00"/>
    <d v="1899-12-30T13:04:54"/>
    <n v="20"/>
    <s v="MIN"/>
    <x v="2"/>
    <n v="20"/>
    <s v="MIN"/>
    <s v="CNF  ORSP PRT  REL  TECO"/>
  </r>
  <r>
    <n v="1534435"/>
    <x v="15"/>
    <s v="0"/>
    <s v="0090"/>
    <s v="BFC-90"/>
    <s v="PP01"/>
    <s v="ASSY IN PROCESS INSPECTION"/>
    <x v="8"/>
    <d v="2019-07-03T00:00:00"/>
    <d v="1899-12-30T13:12:55"/>
    <d v="2019-07-03T00:00:00"/>
    <d v="1899-12-30T13:12:55"/>
    <n v="20"/>
    <s v="MIN"/>
    <x v="2"/>
    <n v="20"/>
    <s v="MIN"/>
    <s v="CNF  ORSP PRT  REL  TECO"/>
  </r>
  <r>
    <n v="1534435"/>
    <x v="15"/>
    <s v="0"/>
    <s v="0100"/>
    <s v="PFC-20"/>
    <s v="PP01"/>
    <s v="PAINT"/>
    <x v="9"/>
    <d v="2019-07-03T00:00:00"/>
    <d v="1899-12-30T13:42:40"/>
    <d v="2019-07-04T00:00:00"/>
    <d v="1899-12-30T14:38:08"/>
    <n v="4.8949999999999996"/>
    <s v="H"/>
    <x v="528"/>
    <n v="450"/>
    <s v="MIN"/>
    <s v="CNF  PRT  REL  TECO"/>
  </r>
  <r>
    <n v="1534435"/>
    <x v="15"/>
    <s v="0"/>
    <s v="0110"/>
    <s v="PFC-99"/>
    <s v="PP01"/>
    <s v="PAINT INSPECTION"/>
    <x v="10"/>
    <d v="2019-07-07T00:00:00"/>
    <d v="1899-12-30T09:19:01"/>
    <d v="2019-07-07T00:00:00"/>
    <d v="1899-12-30T09:19:01"/>
    <n v="20"/>
    <s v="MIN"/>
    <x v="2"/>
    <n v="20"/>
    <s v="MIN"/>
    <s v="CNF  ORSP PRT  REL  TECO"/>
  </r>
  <r>
    <n v="1534435"/>
    <x v="15"/>
    <s v="0"/>
    <s v="0120"/>
    <s v="BFC-10"/>
    <s v="PP01"/>
    <s v="ASSEMBLY"/>
    <x v="11"/>
    <d v="2019-07-08T00:00:00"/>
    <d v="1899-12-30T08:27:10"/>
    <d v="2019-07-08T00:00:00"/>
    <d v="1899-12-30T16:02:22"/>
    <n v="1.236"/>
    <s v="H"/>
    <x v="497"/>
    <n v="100"/>
    <s v="MIN"/>
    <s v="CNF  PRT  REL  TECO"/>
  </r>
  <r>
    <n v="1534435"/>
    <x v="15"/>
    <s v="0"/>
    <s v="0130"/>
    <s v="BFC-90"/>
    <s v="PP01"/>
    <s v="ASSY IN PROCESS INSPECTION"/>
    <x v="12"/>
    <d v="2019-07-11T00:00:00"/>
    <d v="1899-12-30T10:19:36"/>
    <d v="2019-07-11T00:00:00"/>
    <d v="1899-12-30T10:19:36"/>
    <n v="20"/>
    <s v="MIN"/>
    <x v="2"/>
    <n v="20"/>
    <s v="MIN"/>
    <s v="CNF  ORSP PRT  REL  TECO"/>
  </r>
  <r>
    <n v="1534435"/>
    <x v="15"/>
    <s v="0"/>
    <s v="0140"/>
    <s v="BFC-90"/>
    <s v="PP01"/>
    <s v="ASSY IN PROCESS INSPECTION"/>
    <x v="13"/>
    <d v="2019-07-11T00:00:00"/>
    <d v="1899-12-30T10:19:44"/>
    <d v="2019-07-11T00:00:00"/>
    <d v="1899-12-30T10:19:44"/>
    <n v="30"/>
    <s v="MIN"/>
    <x v="9"/>
    <n v="30"/>
    <s v="MIN"/>
    <s v="CNF  ORSP PRT  REL  TECO"/>
  </r>
  <r>
    <n v="1534435"/>
    <x v="15"/>
    <s v="0"/>
    <s v="0150"/>
    <s v="BFC-99"/>
    <s v="PP01"/>
    <s v="FINAL INSPECTION"/>
    <x v="14"/>
    <d v="2019-07-11T00:00:00"/>
    <d v="1899-12-30T10:19:48"/>
    <d v="2019-07-11T00:00:00"/>
    <d v="1899-12-30T10:19:48"/>
    <n v="30"/>
    <s v="MIN"/>
    <x v="9"/>
    <n v="30"/>
    <s v="MIN"/>
    <s v="CNF  ORSP PRT  REL  TECO"/>
  </r>
  <r>
    <n v="1534435"/>
    <x v="15"/>
    <s v="0"/>
    <s v="0160"/>
    <s v="BFC-99"/>
    <s v="PP03"/>
    <s v="FINAL INSPECTION"/>
    <x v="15"/>
    <d v="2019-07-14T00:00:00"/>
    <d v="1899-12-30T09:52:57"/>
    <d v="2019-07-14T00:00:00"/>
    <d v="1899-12-30T09:52:57"/>
    <n v="45"/>
    <s v="MIN"/>
    <x v="10"/>
    <n v="45"/>
    <s v="MIN"/>
    <s v="CNF  ORSP PRT  REL  TECO"/>
  </r>
  <r>
    <n v="1534435"/>
    <x v="15"/>
    <s v="1"/>
    <s v="0010"/>
    <s v="BFC-10"/>
    <s v="PP95"/>
    <s v="ASSEMBLY"/>
    <x v="16"/>
    <d v="2019-06-24T00:00:00"/>
    <d v="1899-12-30T10:19:21"/>
    <d v="2019-07-03T00:00:00"/>
    <d v="1899-12-30T10:25:25"/>
    <n v="78.728999999999999"/>
    <s v="H"/>
    <x v="529"/>
    <n v="1"/>
    <s v="MIN"/>
    <s v="CNF  PRT  REL  TECO"/>
  </r>
  <r>
    <n v="1534435"/>
    <x v="1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631"/>
    <x v="10"/>
    <s v="0"/>
    <s v="0010"/>
    <s v="PFC-20"/>
    <s v="PP01"/>
    <s v="PAINT"/>
    <x v="0"/>
    <d v="2019-06-26T00:00:00"/>
    <d v="1899-12-30T17:21:43"/>
    <d v="2019-06-27T00:00:00"/>
    <d v="1899-12-30T00:16:08"/>
    <n v="2.492"/>
    <s v="H"/>
    <x v="35"/>
    <n v="40"/>
    <s v="MIN"/>
    <s v="CNF  PRT  REL  TECO"/>
  </r>
  <r>
    <n v="1534631"/>
    <x v="10"/>
    <s v="0"/>
    <s v="0020"/>
    <s v="BFC-10"/>
    <s v="PP01"/>
    <s v="ASSEMBLY"/>
    <x v="1"/>
    <d v="2019-06-27T00:00:00"/>
    <d v="1899-12-30T11:03:38"/>
    <d v="2019-06-27T00:00:00"/>
    <d v="1899-12-30T11:14:04"/>
    <n v="3.5670000000000002"/>
    <s v="MIN"/>
    <x v="530"/>
    <n v="15"/>
    <s v="MIN"/>
    <s v="CNF  PRT  REL  TECO"/>
  </r>
  <r>
    <n v="1534631"/>
    <x v="10"/>
    <s v="0"/>
    <s v="0030"/>
    <s v="BFC-90"/>
    <s v="PP01"/>
    <s v="ASSY IN PROCESS INSPECTION"/>
    <x v="2"/>
    <d v="2019-06-27T00:00:00"/>
    <d v="1899-12-30T12:14:41"/>
    <d v="2019-06-27T00:00:00"/>
    <d v="1899-12-30T12:14:41"/>
    <n v="20"/>
    <s v="MIN"/>
    <x v="2"/>
    <n v="20"/>
    <s v="MIN"/>
    <s v="CNF  ORSP PRT  REL  TECO"/>
  </r>
  <r>
    <n v="1534631"/>
    <x v="10"/>
    <s v="0"/>
    <s v="0040"/>
    <s v="BFC-10"/>
    <s v="PP01"/>
    <s v="ASSEMBLY"/>
    <x v="3"/>
    <d v="2019-07-01T00:00:00"/>
    <d v="1899-12-30T08:15:54"/>
    <d v="2019-07-01T00:00:00"/>
    <d v="1899-12-30T17:46:00"/>
    <n v="9.5020000000000007"/>
    <s v="H"/>
    <x v="531"/>
    <n v="350"/>
    <s v="MIN"/>
    <s v="CNF  PRT  REL  TECO"/>
  </r>
  <r>
    <n v="1534631"/>
    <x v="10"/>
    <s v="0"/>
    <s v="0050"/>
    <s v="BFC-10"/>
    <s v="PP01"/>
    <s v="ASSEMBLY"/>
    <x v="4"/>
    <d v="2019-07-02T00:00:00"/>
    <d v="1899-12-30T07:44:32"/>
    <d v="2019-07-07T00:00:00"/>
    <d v="1899-12-30T14:50:38"/>
    <n v="35.305"/>
    <s v="H"/>
    <x v="532"/>
    <n v="1020"/>
    <s v="MIN"/>
    <s v="CNF  PRT  REL  TECO"/>
  </r>
  <r>
    <n v="1534631"/>
    <x v="10"/>
    <s v="0"/>
    <s v="0060"/>
    <s v="BFC-10"/>
    <s v="PP01"/>
    <s v="ASSEMBLY"/>
    <x v="5"/>
    <d v="2019-07-07T00:00:00"/>
    <d v="1899-12-30T14:50:50"/>
    <d v="2019-07-07T00:00:00"/>
    <d v="1899-12-30T15:44:40"/>
    <n v="53.832999999999998"/>
    <s v="MIN"/>
    <x v="533"/>
    <n v="50"/>
    <s v="MIN"/>
    <s v="CNF  PRT  REL  TECO"/>
  </r>
  <r>
    <n v="1534631"/>
    <x v="10"/>
    <s v="0"/>
    <s v="0070"/>
    <s v="BFC-50"/>
    <s v="PP95"/>
    <s v="ASSEMBLY REPAIRS"/>
    <x v="6"/>
    <d v="2019-07-07T00:00:00"/>
    <d v="1899-12-30T15:44:50"/>
    <d v="2019-07-07T00:00:00"/>
    <d v="1899-12-30T16:00:31"/>
    <n v="15.683"/>
    <s v="MIN"/>
    <x v="534"/>
    <n v="0"/>
    <s v="MIN"/>
    <s v="CNF  PRT  REL  TECO"/>
  </r>
  <r>
    <n v="1534631"/>
    <x v="10"/>
    <s v="0"/>
    <s v="0080"/>
    <s v="BFC-90"/>
    <s v="PP01"/>
    <s v="ASSY IN PROCESS INSPECTION"/>
    <x v="7"/>
    <d v="2019-07-07T00:00:00"/>
    <d v="1899-12-30T16:34:57"/>
    <d v="2019-07-07T00:00:00"/>
    <d v="1899-12-30T16:34:57"/>
    <n v="20"/>
    <s v="MIN"/>
    <x v="2"/>
    <n v="20"/>
    <s v="MIN"/>
    <s v="CNF  ORSP PRT  REL  TECO"/>
  </r>
  <r>
    <n v="1534631"/>
    <x v="10"/>
    <s v="0"/>
    <s v="0090"/>
    <s v="BFC-90"/>
    <s v="PP01"/>
    <s v="ASSY IN PROCESS INSPECTION"/>
    <x v="8"/>
    <d v="2019-07-07T00:00:00"/>
    <d v="1899-12-30T16:35:04"/>
    <d v="2019-07-07T00:00:00"/>
    <d v="1899-12-30T16:35:04"/>
    <n v="20"/>
    <s v="MIN"/>
    <x v="2"/>
    <n v="20"/>
    <s v="MIN"/>
    <s v="CNF  ORSP PRT  REL  TECO"/>
  </r>
  <r>
    <n v="1534631"/>
    <x v="10"/>
    <s v="0"/>
    <s v="0100"/>
    <s v="PFC-20"/>
    <s v="PP01"/>
    <s v="PAINT"/>
    <x v="9"/>
    <d v="2019-07-07T00:00:00"/>
    <d v="1899-12-30T20:25:38"/>
    <d v="2019-07-08T00:00:00"/>
    <d v="1899-12-30T17:55:49"/>
    <n v="13.336"/>
    <s v="H"/>
    <x v="535"/>
    <n v="450"/>
    <s v="MIN"/>
    <s v="CNF  PRT  REL  TECO"/>
  </r>
  <r>
    <n v="1534631"/>
    <x v="10"/>
    <s v="0"/>
    <s v="0110"/>
    <s v="PFC-99"/>
    <s v="PP01"/>
    <s v="PAINT INSPECTION"/>
    <x v="10"/>
    <d v="2019-07-09T00:00:00"/>
    <d v="1899-12-30T14:44:43"/>
    <d v="2019-07-09T00:00:00"/>
    <d v="1899-12-30T14:44:43"/>
    <n v="20"/>
    <s v="MIN"/>
    <x v="2"/>
    <n v="20"/>
    <s v="MIN"/>
    <s v="CNF  ORSP PRT  REL  TECO"/>
  </r>
  <r>
    <n v="1534631"/>
    <x v="10"/>
    <s v="0"/>
    <s v="0120"/>
    <s v="BFC-10"/>
    <s v="PP01"/>
    <s v="ASSEMBLY"/>
    <x v="11"/>
    <d v="2019-07-14T00:00:00"/>
    <d v="1899-12-30T08:56:23"/>
    <d v="2019-07-14T00:00:00"/>
    <d v="1899-12-30T14:09:54"/>
    <n v="1.046"/>
    <s v="H"/>
    <x v="536"/>
    <n v="100"/>
    <s v="MIN"/>
    <s v="CNF  PRT  REL  TECO"/>
  </r>
  <r>
    <n v="1534631"/>
    <x v="10"/>
    <s v="0"/>
    <s v="0130"/>
    <s v="BFC-90"/>
    <s v="PP01"/>
    <s v="ASSY IN PROCESS INSPECTION"/>
    <x v="12"/>
    <d v="2019-07-14T00:00:00"/>
    <d v="1899-12-30T15:58:09"/>
    <d v="2019-07-14T00:00:00"/>
    <d v="1899-12-30T15:58:09"/>
    <n v="20"/>
    <s v="MIN"/>
    <x v="2"/>
    <n v="20"/>
    <s v="MIN"/>
    <s v="CNF  ORSP PRT  REL  TECO"/>
  </r>
  <r>
    <n v="1534631"/>
    <x v="10"/>
    <s v="0"/>
    <s v="0140"/>
    <s v="BFC-90"/>
    <s v="PP01"/>
    <s v="ASSY IN PROCESS INSPECTION"/>
    <x v="13"/>
    <d v="2019-07-14T00:00:00"/>
    <d v="1899-12-30T15:58:16"/>
    <d v="2019-07-14T00:00:00"/>
    <d v="1899-12-30T15:58:16"/>
    <n v="30"/>
    <s v="MIN"/>
    <x v="9"/>
    <n v="30"/>
    <s v="MIN"/>
    <s v="CNF  ORSP PRT  REL  TECO"/>
  </r>
  <r>
    <n v="1534631"/>
    <x v="10"/>
    <s v="0"/>
    <s v="0150"/>
    <s v="BFC-99"/>
    <s v="PP01"/>
    <s v="FINAL INSPECTION"/>
    <x v="14"/>
    <d v="2019-07-14T00:00:00"/>
    <d v="1899-12-30T15:58:24"/>
    <d v="2019-07-14T00:00:00"/>
    <d v="1899-12-30T15:58:24"/>
    <n v="30"/>
    <s v="MIN"/>
    <x v="9"/>
    <n v="30"/>
    <s v="MIN"/>
    <s v="CNF  ORSP PRT  REL  TECO"/>
  </r>
  <r>
    <n v="1534631"/>
    <x v="10"/>
    <s v="0"/>
    <s v="0160"/>
    <s v="BFC-99"/>
    <s v="PP03"/>
    <s v="FINAL INSPECTION"/>
    <x v="15"/>
    <d v="2019-07-16T00:00:00"/>
    <d v="1899-12-30T09:31:13"/>
    <d v="2019-07-16T00:00:00"/>
    <d v="1899-12-30T09:31:13"/>
    <n v="45"/>
    <s v="MIN"/>
    <x v="10"/>
    <n v="45"/>
    <s v="MIN"/>
    <s v="CNF  ORSP PRT  REL  TECO"/>
  </r>
  <r>
    <n v="1534631"/>
    <x v="1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4631"/>
    <x v="1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632"/>
    <x v="10"/>
    <s v="0"/>
    <s v="0010"/>
    <s v="PFC-20"/>
    <s v="PP01"/>
    <s v="PAINT"/>
    <x v="0"/>
    <d v="2019-07-01T00:00:00"/>
    <d v="1899-12-30T03:51:34"/>
    <d v="2019-07-01T00:00:00"/>
    <d v="1899-12-30T06:23:04"/>
    <n v="2.5249999999999999"/>
    <s v="H"/>
    <x v="537"/>
    <n v="40"/>
    <s v="MIN"/>
    <s v="CNF  PRT  REL  TECO"/>
  </r>
  <r>
    <n v="1534632"/>
    <x v="10"/>
    <s v="0"/>
    <s v="0020"/>
    <s v="BFC-10"/>
    <s v="PP01"/>
    <s v="ASSEMBLY"/>
    <x v="1"/>
    <d v="2019-07-01T00:00:00"/>
    <d v="1899-12-30T13:13:52"/>
    <d v="2019-07-01T00:00:00"/>
    <d v="1899-12-30T13:18:03"/>
    <n v="2.1"/>
    <s v="MIN"/>
    <x v="538"/>
    <n v="15"/>
    <s v="MIN"/>
    <s v="CNF  PRT  REL  TECO"/>
  </r>
  <r>
    <n v="1534632"/>
    <x v="10"/>
    <s v="0"/>
    <s v="0030"/>
    <s v="BFC-90"/>
    <s v="PP01"/>
    <s v="ASSY IN PROCESS INSPECTION"/>
    <x v="2"/>
    <d v="2019-07-01T00:00:00"/>
    <d v="1899-12-30T13:35:07"/>
    <d v="2019-07-01T00:00:00"/>
    <d v="1899-12-30T13:35:07"/>
    <n v="20"/>
    <s v="MIN"/>
    <x v="2"/>
    <n v="20"/>
    <s v="MIN"/>
    <s v="CNF  ORSP PRT  REL  TECO"/>
  </r>
  <r>
    <n v="1534632"/>
    <x v="10"/>
    <s v="0"/>
    <s v="0040"/>
    <s v="BFC-10"/>
    <s v="PP01"/>
    <s v="ASSEMBLY"/>
    <x v="3"/>
    <d v="2019-07-01T00:00:00"/>
    <d v="1899-12-30T13:40:05"/>
    <d v="2019-07-01T00:00:00"/>
    <d v="1899-12-30T15:26:12"/>
    <n v="1.7689999999999999"/>
    <s v="H"/>
    <x v="539"/>
    <n v="350"/>
    <s v="MIN"/>
    <s v="CNF  PRT  REL  TECO"/>
  </r>
  <r>
    <n v="1534632"/>
    <x v="10"/>
    <s v="0"/>
    <s v="0050"/>
    <s v="BFC-10"/>
    <s v="PP01"/>
    <s v="ASSEMBLY"/>
    <x v="4"/>
    <d v="2019-07-01T00:00:00"/>
    <d v="1899-12-30T15:26:32"/>
    <d v="2019-07-07T00:00:00"/>
    <d v="1899-12-30T17:43:58"/>
    <n v="41.414999999999999"/>
    <s v="H"/>
    <x v="540"/>
    <n v="1020"/>
    <s v="MIN"/>
    <s v="CNF  PRT  REL  TECO"/>
  </r>
  <r>
    <n v="1534632"/>
    <x v="10"/>
    <s v="0"/>
    <s v="0060"/>
    <s v="BFC-10"/>
    <s v="PP01"/>
    <s v="ASSEMBLY"/>
    <x v="5"/>
    <d v="2019-07-07T00:00:00"/>
    <d v="1899-12-30T17:44:12"/>
    <d v="2019-07-07T00:00:00"/>
    <d v="1899-12-30T17:57:05"/>
    <n v="12.882999999999999"/>
    <s v="MIN"/>
    <x v="541"/>
    <n v="50"/>
    <s v="MIN"/>
    <s v="CNF  PRT  REL  TECO"/>
  </r>
  <r>
    <n v="1534632"/>
    <x v="10"/>
    <s v="0"/>
    <s v="0070"/>
    <s v="BFC-50"/>
    <s v="PP95"/>
    <s v="ASSEMBLY REPAIRS"/>
    <x v="6"/>
    <d v="2019-07-08T00:00:00"/>
    <d v="1899-12-30T07:44:56"/>
    <d v="2019-07-08T00:00:00"/>
    <d v="1899-12-30T08:12:02"/>
    <n v="27.1"/>
    <s v="MIN"/>
    <x v="542"/>
    <n v="0"/>
    <s v="MIN"/>
    <s v="CNF  PRT  REL  TECO"/>
  </r>
  <r>
    <n v="1534632"/>
    <x v="10"/>
    <s v="0"/>
    <s v="0080"/>
    <s v="BFC-90"/>
    <s v="PP01"/>
    <s v="ASSY IN PROCESS INSPECTION"/>
    <x v="7"/>
    <d v="2019-07-08T00:00:00"/>
    <d v="1899-12-30T08:33:49"/>
    <d v="2019-07-08T00:00:00"/>
    <d v="1899-12-30T08:33:49"/>
    <n v="20"/>
    <s v="MIN"/>
    <x v="2"/>
    <n v="20"/>
    <s v="MIN"/>
    <s v="CNF  ORSP PRT  REL  TECO"/>
  </r>
  <r>
    <n v="1534632"/>
    <x v="10"/>
    <s v="0"/>
    <s v="0090"/>
    <s v="BFC-90"/>
    <s v="PP01"/>
    <s v="ASSY IN PROCESS INSPECTION"/>
    <x v="8"/>
    <d v="2019-07-08T00:00:00"/>
    <d v="1899-12-30T08:33:55"/>
    <d v="2019-07-08T00:00:00"/>
    <d v="1899-12-30T08:33:55"/>
    <n v="20"/>
    <s v="MIN"/>
    <x v="2"/>
    <n v="20"/>
    <s v="MIN"/>
    <s v="CNF  ORSP PRT  REL  TECO"/>
  </r>
  <r>
    <n v="1534632"/>
    <x v="10"/>
    <s v="0"/>
    <s v="0100"/>
    <s v="PFC-20"/>
    <s v="PP01"/>
    <s v="PAINT"/>
    <x v="9"/>
    <d v="2019-07-08T00:00:00"/>
    <d v="1899-12-30T13:16:07"/>
    <d v="2019-07-09T00:00:00"/>
    <d v="1899-12-30T03:27:27"/>
    <n v="11.242000000000001"/>
    <s v="H"/>
    <x v="543"/>
    <n v="450"/>
    <s v="MIN"/>
    <s v="CNF  PRT  REL  TECO"/>
  </r>
  <r>
    <n v="1534632"/>
    <x v="10"/>
    <s v="0"/>
    <s v="0110"/>
    <s v="PFC-99"/>
    <s v="PP01"/>
    <s v="PAINT INSPECTION"/>
    <x v="10"/>
    <d v="2019-07-09T00:00:00"/>
    <d v="1899-12-30T10:12:50"/>
    <d v="2019-07-09T00:00:00"/>
    <d v="1899-12-30T10:12:50"/>
    <n v="20"/>
    <s v="MIN"/>
    <x v="2"/>
    <n v="20"/>
    <s v="MIN"/>
    <s v="CNF  ORSP PRT  REL  TECO"/>
  </r>
  <r>
    <n v="1534632"/>
    <x v="10"/>
    <s v="0"/>
    <s v="0120"/>
    <s v="BFC-10"/>
    <s v="PP01"/>
    <s v="ASSEMBLY"/>
    <x v="11"/>
    <d v="2019-07-14T00:00:00"/>
    <d v="1899-12-30T08:56:23"/>
    <d v="2019-07-14T00:00:00"/>
    <d v="1899-12-30T14:09:54"/>
    <n v="1.046"/>
    <s v="H"/>
    <x v="536"/>
    <n v="100"/>
    <s v="MIN"/>
    <s v="CNF  PRT  REL  TECO"/>
  </r>
  <r>
    <n v="1534632"/>
    <x v="10"/>
    <s v="0"/>
    <s v="0130"/>
    <s v="BFC-90"/>
    <s v="PP01"/>
    <s v="ASSY IN PROCESS INSPECTION"/>
    <x v="12"/>
    <d v="2019-07-14T00:00:00"/>
    <d v="1899-12-30T16:00:19"/>
    <d v="2019-07-14T00:00:00"/>
    <d v="1899-12-30T16:00:19"/>
    <n v="20"/>
    <s v="MIN"/>
    <x v="2"/>
    <n v="20"/>
    <s v="MIN"/>
    <s v="CNF  ORSP PRT  REL  TECO"/>
  </r>
  <r>
    <n v="1534632"/>
    <x v="10"/>
    <s v="0"/>
    <s v="0140"/>
    <s v="BFC-90"/>
    <s v="PP01"/>
    <s v="ASSY IN PROCESS INSPECTION"/>
    <x v="13"/>
    <d v="2019-07-14T00:00:00"/>
    <d v="1899-12-30T16:00:27"/>
    <d v="2019-07-14T00:00:00"/>
    <d v="1899-12-30T16:00:27"/>
    <n v="30"/>
    <s v="MIN"/>
    <x v="9"/>
    <n v="30"/>
    <s v="MIN"/>
    <s v="CNF  ORSP PRT  REL  TECO"/>
  </r>
  <r>
    <n v="1534632"/>
    <x v="10"/>
    <s v="0"/>
    <s v="0150"/>
    <s v="BFC-99"/>
    <s v="PP01"/>
    <s v="FINAL INSPECTION"/>
    <x v="14"/>
    <d v="2019-07-14T00:00:00"/>
    <d v="1899-12-30T16:00:35"/>
    <d v="2019-07-14T00:00:00"/>
    <d v="1899-12-30T16:00:35"/>
    <n v="30"/>
    <s v="MIN"/>
    <x v="9"/>
    <n v="30"/>
    <s v="MIN"/>
    <s v="CNF  ORSP PRT  REL  TECO"/>
  </r>
  <r>
    <n v="1534632"/>
    <x v="10"/>
    <s v="0"/>
    <s v="0160"/>
    <s v="BFC-99"/>
    <s v="PP03"/>
    <s v="FINAL INSPECTION"/>
    <x v="15"/>
    <d v="2019-07-15T00:00:00"/>
    <d v="1899-12-30T17:34:20"/>
    <d v="2019-07-15T00:00:00"/>
    <d v="1899-12-30T17:34:20"/>
    <n v="45"/>
    <s v="MIN"/>
    <x v="10"/>
    <n v="45"/>
    <s v="MIN"/>
    <s v="CNF  ORSP PRT  REL  TECO"/>
  </r>
  <r>
    <n v="1534632"/>
    <x v="10"/>
    <s v="1"/>
    <s v="0010"/>
    <s v="BFC-10"/>
    <s v="PP95"/>
    <s v="ASSEMBLY"/>
    <x v="16"/>
    <d v="2019-07-10T00:00:00"/>
    <d v="1899-12-30T10:38:44"/>
    <d v="2019-07-14T00:00:00"/>
    <d v="1899-12-30T14:07:46"/>
    <n v="22.076000000000001"/>
    <s v="H"/>
    <x v="544"/>
    <n v="1"/>
    <s v="MIN"/>
    <s v="CNF  PRT  REL  TECO"/>
  </r>
  <r>
    <n v="1534632"/>
    <x v="1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635"/>
    <x v="16"/>
    <s v="0"/>
    <s v="0010"/>
    <s v="PFC-20"/>
    <s v="PP01"/>
    <s v="PAINT"/>
    <x v="0"/>
    <d v="2019-06-27T00:00:00"/>
    <d v="1899-12-30T20:59:31"/>
    <d v="2019-06-28T00:00:00"/>
    <d v="1899-12-30T04:07:34"/>
    <n v="2.1219999999999999"/>
    <s v="H"/>
    <x v="545"/>
    <n v="40"/>
    <s v="MIN"/>
    <s v="CNF  PRT  REL  TECO"/>
  </r>
  <r>
    <n v="1534635"/>
    <x v="16"/>
    <s v="0"/>
    <s v="0020"/>
    <s v="BFC-10"/>
    <s v="PP01"/>
    <s v="ASSEMBLY"/>
    <x v="1"/>
    <d v="2019-06-30T00:00:00"/>
    <d v="1899-12-30T10:36:22"/>
    <d v="2019-06-30T00:00:00"/>
    <d v="1899-12-30T10:40:18"/>
    <n v="1.9670000000000001"/>
    <s v="MIN"/>
    <x v="546"/>
    <n v="15"/>
    <s v="MIN"/>
    <s v="CNF  PRT  REL  TECO"/>
  </r>
  <r>
    <n v="1534635"/>
    <x v="16"/>
    <s v="0"/>
    <s v="0030"/>
    <s v="BFC-90"/>
    <s v="PP01"/>
    <s v="ASSY IN PROCESS INSPECTION"/>
    <x v="2"/>
    <d v="2019-06-30T00:00:00"/>
    <d v="1899-12-30T12:16:15"/>
    <d v="2019-06-30T00:00:00"/>
    <d v="1899-12-30T12:16:15"/>
    <n v="20"/>
    <s v="MIN"/>
    <x v="2"/>
    <n v="20"/>
    <s v="MIN"/>
    <s v="CNF  ORSP PRT  REL  TECO"/>
  </r>
  <r>
    <n v="1534635"/>
    <x v="16"/>
    <s v="0"/>
    <s v="0040"/>
    <s v="BFC-10"/>
    <s v="PP01"/>
    <s v="ASSEMBLY"/>
    <x v="3"/>
    <d v="2019-06-30T00:00:00"/>
    <d v="1899-12-30T12:43:37"/>
    <d v="2019-06-30T00:00:00"/>
    <d v="1899-12-30T17:44:46"/>
    <n v="5.0190000000000001"/>
    <s v="H"/>
    <x v="547"/>
    <n v="350"/>
    <s v="MIN"/>
    <s v="CNF  PRT  REL  TECO"/>
  </r>
  <r>
    <n v="1534635"/>
    <x v="16"/>
    <s v="0"/>
    <s v="0050"/>
    <s v="BFC-10"/>
    <s v="PP01"/>
    <s v="ASSEMBLY"/>
    <x v="4"/>
    <d v="2019-07-01T00:00:00"/>
    <d v="1899-12-30T07:37:04"/>
    <d v="2019-07-03T00:00:00"/>
    <d v="1899-12-30T17:57:29"/>
    <n v="20.556000000000001"/>
    <s v="H"/>
    <x v="548"/>
    <n v="1020"/>
    <s v="MIN"/>
    <s v="CNF  PRT  REL  TECO"/>
  </r>
  <r>
    <n v="1534635"/>
    <x v="16"/>
    <s v="0"/>
    <s v="0060"/>
    <s v="BFC-10"/>
    <s v="PP01"/>
    <s v="ASSEMBLY"/>
    <x v="5"/>
    <d v="2019-07-04T00:00:00"/>
    <d v="1899-12-30T07:28:25"/>
    <d v="2019-07-04T00:00:00"/>
    <d v="1899-12-30T15:09:22"/>
    <n v="7.6829999999999998"/>
    <s v="H"/>
    <x v="549"/>
    <n v="50"/>
    <s v="MIN"/>
    <s v="CNF  PRT  REL  TECO"/>
  </r>
  <r>
    <n v="1534635"/>
    <x v="1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635"/>
    <x v="16"/>
    <s v="0"/>
    <s v="0080"/>
    <s v="BFC-90"/>
    <s v="PP01"/>
    <s v="ASSY IN PROCESS INSPECTION"/>
    <x v="7"/>
    <d v="2019-07-04T00:00:00"/>
    <d v="1899-12-30T15:31:55"/>
    <d v="2019-07-04T00:00:00"/>
    <d v="1899-12-30T15:31:55"/>
    <n v="20"/>
    <s v="MIN"/>
    <x v="2"/>
    <n v="20"/>
    <s v="MIN"/>
    <s v="CNF  ORSP PRT  REL  TECO"/>
  </r>
  <r>
    <n v="1534635"/>
    <x v="16"/>
    <s v="0"/>
    <s v="0090"/>
    <s v="BFC-90"/>
    <s v="PP01"/>
    <s v="ASSY IN PROCESS INSPECTION"/>
    <x v="8"/>
    <d v="2019-07-04T00:00:00"/>
    <d v="1899-12-30T15:32:03"/>
    <d v="2019-07-04T00:00:00"/>
    <d v="1899-12-30T15:32:03"/>
    <n v="20"/>
    <s v="MIN"/>
    <x v="2"/>
    <n v="20"/>
    <s v="MIN"/>
    <s v="CNF  ORSP PRT  REL  TECO"/>
  </r>
  <r>
    <n v="1534635"/>
    <x v="16"/>
    <s v="0"/>
    <s v="0100"/>
    <s v="PFC-20"/>
    <s v="PP01"/>
    <s v="PAINT"/>
    <x v="9"/>
    <d v="2019-07-04T00:00:00"/>
    <d v="1899-12-30T23:13:47"/>
    <d v="2019-07-08T00:00:00"/>
    <d v="1899-12-30T02:16:47"/>
    <n v="8.7919999999999998"/>
    <s v="H"/>
    <x v="550"/>
    <n v="450"/>
    <s v="MIN"/>
    <s v="CNF  PRT  REL  TECO"/>
  </r>
  <r>
    <n v="1534635"/>
    <x v="16"/>
    <s v="0"/>
    <s v="0110"/>
    <s v="PFC-99"/>
    <s v="PP01"/>
    <s v="PAINT INSPECTION"/>
    <x v="10"/>
    <d v="2019-07-14T00:00:00"/>
    <d v="1899-12-30T15:49:56"/>
    <d v="2019-07-14T00:00:00"/>
    <d v="1899-12-30T15:49:56"/>
    <n v="20"/>
    <s v="MIN"/>
    <x v="2"/>
    <n v="20"/>
    <s v="MIN"/>
    <s v="CNF  ORSP PRT  REL  TECO"/>
  </r>
  <r>
    <n v="1534635"/>
    <x v="16"/>
    <s v="0"/>
    <s v="0120"/>
    <s v="BFC-10"/>
    <s v="PP01"/>
    <s v="ASSEMBLY"/>
    <x v="11"/>
    <d v="2019-07-14T00:00:00"/>
    <d v="1899-12-30T15:50:05"/>
    <d v="2019-07-14T00:00:00"/>
    <d v="1899-12-30T16:01:49"/>
    <n v="3"/>
    <s v="MIN"/>
    <x v="551"/>
    <n v="100"/>
    <s v="MIN"/>
    <s v="CNF  PRT  REL  TECO"/>
  </r>
  <r>
    <n v="1534635"/>
    <x v="16"/>
    <s v="0"/>
    <s v="0130"/>
    <s v="BFC-90"/>
    <s v="PP01"/>
    <s v="ASSY IN PROCESS INSPECTION"/>
    <x v="12"/>
    <d v="2019-07-16T00:00:00"/>
    <d v="1899-12-30T13:45:13"/>
    <d v="2019-07-16T00:00:00"/>
    <d v="1899-12-30T13:45:13"/>
    <n v="20"/>
    <s v="MIN"/>
    <x v="2"/>
    <n v="20"/>
    <s v="MIN"/>
    <s v="CNF  ORSP PRT  REL  TECO"/>
  </r>
  <r>
    <n v="1534635"/>
    <x v="16"/>
    <s v="0"/>
    <s v="0140"/>
    <s v="BFC-90"/>
    <s v="PP01"/>
    <s v="ASSY IN PROCESS INSPECTION"/>
    <x v="13"/>
    <d v="2019-07-16T00:00:00"/>
    <d v="1899-12-30T13:45:37"/>
    <d v="2019-07-16T00:00:00"/>
    <d v="1899-12-30T13:45:37"/>
    <n v="30"/>
    <s v="MIN"/>
    <x v="9"/>
    <n v="30"/>
    <s v="MIN"/>
    <s v="CNF  ORSP PRT  REL  TECO"/>
  </r>
  <r>
    <n v="1534635"/>
    <x v="16"/>
    <s v="0"/>
    <s v="0150"/>
    <s v="BFC-99"/>
    <s v="PP01"/>
    <s v="FINAL INSPECTION"/>
    <x v="14"/>
    <d v="2019-07-16T00:00:00"/>
    <d v="1899-12-30T13:46:04"/>
    <d v="2019-07-16T00:00:00"/>
    <d v="1899-12-30T13:46:04"/>
    <n v="30"/>
    <s v="MIN"/>
    <x v="9"/>
    <n v="30"/>
    <s v="MIN"/>
    <s v="CNF  ORSP PRT  REL  TECO"/>
  </r>
  <r>
    <n v="1534635"/>
    <x v="16"/>
    <s v="0"/>
    <s v="0160"/>
    <s v="BFC-99"/>
    <s v="PP03"/>
    <s v="FINAL INSPECTION"/>
    <x v="15"/>
    <d v="2019-07-16T00:00:00"/>
    <d v="1899-12-30T14:36:56"/>
    <d v="2019-07-16T00:00:00"/>
    <d v="1899-12-30T14:36:56"/>
    <n v="45"/>
    <s v="MIN"/>
    <x v="10"/>
    <n v="45"/>
    <s v="MIN"/>
    <s v="CNF  ORSP PRT  REL  TECO"/>
  </r>
  <r>
    <n v="1534635"/>
    <x v="16"/>
    <s v="1"/>
    <s v="0010"/>
    <s v="BFC-10"/>
    <s v="PP95"/>
    <s v="ASSEMBLY"/>
    <x v="16"/>
    <d v="2019-07-09T00:00:00"/>
    <d v="1899-12-30T07:43:32"/>
    <d v="2019-07-09T00:00:00"/>
    <d v="1899-12-30T17:49:20"/>
    <n v="10.097"/>
    <s v="H"/>
    <x v="552"/>
    <n v="1"/>
    <s v="MIN"/>
    <s v="CNF  PRT  REL  TECO"/>
  </r>
  <r>
    <n v="1534635"/>
    <x v="1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636"/>
    <x v="16"/>
    <s v="0"/>
    <s v="0010"/>
    <s v="PFC-20"/>
    <s v="PP01"/>
    <s v="PAINT"/>
    <x v="0"/>
    <d v="2019-06-27T00:00:00"/>
    <d v="1899-12-30T19:59:47"/>
    <d v="2019-06-28T00:00:00"/>
    <d v="1899-12-30T02:54:44"/>
    <n v="101.1"/>
    <s v="MIN"/>
    <x v="553"/>
    <n v="40"/>
    <s v="MIN"/>
    <s v="CNF  PRT  REL  TECO"/>
  </r>
  <r>
    <n v="1534636"/>
    <x v="16"/>
    <s v="0"/>
    <s v="0020"/>
    <s v="BFC-10"/>
    <s v="PP01"/>
    <s v="ASSEMBLY"/>
    <x v="1"/>
    <d v="2019-06-30T00:00:00"/>
    <d v="1899-12-30T10:36:22"/>
    <d v="2019-06-30T00:00:00"/>
    <d v="1899-12-30T10:40:18"/>
    <n v="1.9670000000000001"/>
    <s v="MIN"/>
    <x v="546"/>
    <n v="15"/>
    <s v="MIN"/>
    <s v="CNF  PRT  REL  TECO"/>
  </r>
  <r>
    <n v="1534636"/>
    <x v="16"/>
    <s v="0"/>
    <s v="0030"/>
    <s v="BFC-90"/>
    <s v="PP01"/>
    <s v="ASSY IN PROCESS INSPECTION"/>
    <x v="2"/>
    <d v="2019-06-30T00:00:00"/>
    <d v="1899-12-30T12:15:54"/>
    <d v="2019-06-30T00:00:00"/>
    <d v="1899-12-30T12:15:54"/>
    <n v="20"/>
    <s v="MIN"/>
    <x v="2"/>
    <n v="20"/>
    <s v="MIN"/>
    <s v="CNF  ORSP PRT  REL  TECO"/>
  </r>
  <r>
    <n v="1534636"/>
    <x v="16"/>
    <s v="0"/>
    <s v="0040"/>
    <s v="BFC-10"/>
    <s v="PP01"/>
    <s v="ASSEMBLY"/>
    <x v="3"/>
    <d v="2019-06-30T00:00:00"/>
    <d v="1899-12-30T12:51:17"/>
    <d v="2019-06-30T00:00:00"/>
    <d v="1899-12-30T17:57:50"/>
    <n v="5.109"/>
    <s v="H"/>
    <x v="554"/>
    <n v="350"/>
    <s v="MIN"/>
    <s v="CNF  PRT  REL  TECO"/>
  </r>
  <r>
    <n v="1534636"/>
    <x v="16"/>
    <s v="0"/>
    <s v="0050"/>
    <s v="BFC-10"/>
    <s v="PP01"/>
    <s v="ASSEMBLY"/>
    <x v="4"/>
    <d v="2019-07-01T00:00:00"/>
    <d v="1899-12-30T07:28:42"/>
    <d v="2019-07-04T00:00:00"/>
    <d v="1899-12-30T15:58:20"/>
    <n v="39.996000000000002"/>
    <s v="H"/>
    <x v="555"/>
    <n v="1020"/>
    <s v="MIN"/>
    <s v="CNF  PRT  REL  TECO"/>
  </r>
  <r>
    <n v="1534636"/>
    <x v="16"/>
    <s v="0"/>
    <s v="0060"/>
    <s v="BFC-10"/>
    <s v="PP01"/>
    <s v="ASSEMBLY"/>
    <x v="5"/>
    <d v="2019-07-07T00:00:00"/>
    <d v="1899-12-30T07:26:29"/>
    <d v="2019-07-07T00:00:00"/>
    <d v="1899-12-30T08:06:00"/>
    <n v="39.517000000000003"/>
    <s v="MIN"/>
    <x v="556"/>
    <n v="50"/>
    <s v="MIN"/>
    <s v="CNF  PRT  REL  TECO"/>
  </r>
  <r>
    <n v="1534636"/>
    <x v="1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636"/>
    <x v="16"/>
    <s v="0"/>
    <s v="0080"/>
    <s v="BFC-90"/>
    <s v="PP01"/>
    <s v="ASSY IN PROCESS INSPECTION"/>
    <x v="7"/>
    <d v="2019-07-07T00:00:00"/>
    <d v="1899-12-30T09:21:56"/>
    <d v="2019-07-07T00:00:00"/>
    <d v="1899-12-30T09:21:56"/>
    <n v="20"/>
    <s v="MIN"/>
    <x v="2"/>
    <n v="20"/>
    <s v="MIN"/>
    <s v="CNF  ORSP PRT  REL  TECO"/>
  </r>
  <r>
    <n v="1534636"/>
    <x v="16"/>
    <s v="0"/>
    <s v="0090"/>
    <s v="BFC-90"/>
    <s v="PP01"/>
    <s v="ASSY IN PROCESS INSPECTION"/>
    <x v="8"/>
    <d v="2019-07-07T00:00:00"/>
    <d v="1899-12-30T09:22:03"/>
    <d v="2019-07-07T00:00:00"/>
    <d v="1899-12-30T09:22:03"/>
    <n v="20"/>
    <s v="MIN"/>
    <x v="2"/>
    <n v="20"/>
    <s v="MIN"/>
    <s v="CNF  ORSP PRT  REL  TECO"/>
  </r>
  <r>
    <n v="1534636"/>
    <x v="16"/>
    <s v="0"/>
    <s v="0100"/>
    <s v="PFC-20"/>
    <s v="PP01"/>
    <s v="PAINT"/>
    <x v="9"/>
    <d v="2019-07-07T00:00:00"/>
    <d v="1899-12-30T12:18:56"/>
    <d v="2019-07-08T00:00:00"/>
    <d v="1899-12-30T02:16:47"/>
    <n v="7.6619999999999999"/>
    <s v="H"/>
    <x v="557"/>
    <n v="450"/>
    <s v="MIN"/>
    <s v="CNF  PRT  REL  TECO"/>
  </r>
  <r>
    <n v="1534636"/>
    <x v="16"/>
    <s v="0"/>
    <s v="0110"/>
    <s v="PFC-99"/>
    <s v="PP01"/>
    <s v="PAINT INSPECTION"/>
    <x v="10"/>
    <d v="2019-07-14T00:00:00"/>
    <d v="1899-12-30T14:08:41"/>
    <d v="2019-07-14T00:00:00"/>
    <d v="1899-12-30T14:08:41"/>
    <n v="20"/>
    <s v="MIN"/>
    <x v="2"/>
    <n v="20"/>
    <s v="MIN"/>
    <s v="CNF  ORSP PRT  REL  TECO"/>
  </r>
  <r>
    <n v="1534636"/>
    <x v="16"/>
    <s v="0"/>
    <s v="0120"/>
    <s v="BFC-10"/>
    <s v="PP01"/>
    <s v="ASSEMBLY"/>
    <x v="11"/>
    <d v="2019-07-14T00:00:00"/>
    <d v="1899-12-30T14:12:08"/>
    <d v="2019-07-14T00:00:00"/>
    <d v="1899-12-30T15:33:45"/>
    <n v="40.817"/>
    <s v="MIN"/>
    <x v="558"/>
    <n v="100"/>
    <s v="MIN"/>
    <s v="CNF  PRT  REL  TECO"/>
  </r>
  <r>
    <n v="1534636"/>
    <x v="16"/>
    <s v="0"/>
    <s v="0130"/>
    <s v="BFC-90"/>
    <s v="PP01"/>
    <s v="ASSY IN PROCESS INSPECTION"/>
    <x v="12"/>
    <d v="2019-07-16T00:00:00"/>
    <d v="1899-12-30T16:14:13"/>
    <d v="2019-07-16T00:00:00"/>
    <d v="1899-12-30T16:14:13"/>
    <n v="20"/>
    <s v="MIN"/>
    <x v="2"/>
    <n v="20"/>
    <s v="MIN"/>
    <s v="CNF  ORSP PRT  REL  TECO"/>
  </r>
  <r>
    <n v="1534636"/>
    <x v="16"/>
    <s v="0"/>
    <s v="0140"/>
    <s v="BFC-90"/>
    <s v="PP01"/>
    <s v="ASSY IN PROCESS INSPECTION"/>
    <x v="13"/>
    <d v="2019-07-16T00:00:00"/>
    <d v="1899-12-30T16:14:29"/>
    <d v="2019-07-16T00:00:00"/>
    <d v="1899-12-30T16:14:29"/>
    <n v="30"/>
    <s v="MIN"/>
    <x v="9"/>
    <n v="30"/>
    <s v="MIN"/>
    <s v="CNF  ORSP PRT  REL  TECO"/>
  </r>
  <r>
    <n v="1534636"/>
    <x v="16"/>
    <s v="0"/>
    <s v="0150"/>
    <s v="BFC-99"/>
    <s v="PP01"/>
    <s v="FINAL INSPECTION"/>
    <x v="14"/>
    <d v="2019-07-16T00:00:00"/>
    <d v="1899-12-30T16:14:45"/>
    <d v="2019-07-16T00:00:00"/>
    <d v="1899-12-30T16:14:45"/>
    <n v="30"/>
    <s v="MIN"/>
    <x v="9"/>
    <n v="30"/>
    <s v="MIN"/>
    <s v="CNF  ORSP PRT  REL  TECO"/>
  </r>
  <r>
    <n v="1534636"/>
    <x v="16"/>
    <s v="0"/>
    <s v="0160"/>
    <s v="BFC-99"/>
    <s v="PP03"/>
    <s v="FINAL INSPECTION"/>
    <x v="15"/>
    <d v="2019-07-16T00:00:00"/>
    <d v="1899-12-30T16:21:05"/>
    <d v="2019-07-16T00:00:00"/>
    <d v="1899-12-30T16:21:05"/>
    <n v="45"/>
    <s v="MIN"/>
    <x v="10"/>
    <n v="45"/>
    <s v="MIN"/>
    <s v="CNF  ORSP PRT  REL  TECO"/>
  </r>
  <r>
    <n v="1534636"/>
    <x v="16"/>
    <s v="1"/>
    <s v="0010"/>
    <s v="BFC-10"/>
    <s v="PP95"/>
    <s v="ASSEMBLY"/>
    <x v="16"/>
    <d v="2019-07-11T00:00:00"/>
    <d v="1899-12-30T08:09:38"/>
    <d v="2019-07-14T00:00:00"/>
    <d v="1899-12-30T15:47:15"/>
    <n v="27.533000000000001"/>
    <s v="H"/>
    <x v="559"/>
    <n v="1"/>
    <s v="MIN"/>
    <s v="CNF  PRT  REL  TECO"/>
  </r>
  <r>
    <n v="1534636"/>
    <x v="1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637"/>
    <x v="10"/>
    <s v="0"/>
    <s v="0010"/>
    <s v="PFC-20"/>
    <s v="PP01"/>
    <s v="PAINT"/>
    <x v="0"/>
    <d v="2019-06-26T00:00:00"/>
    <d v="1899-12-30T20:21:22"/>
    <d v="2019-06-27T00:00:00"/>
    <d v="1899-12-30T01:30:42"/>
    <n v="83.132999999999996"/>
    <s v="MIN"/>
    <x v="560"/>
    <n v="40"/>
    <s v="MIN"/>
    <s v="CNF  PRT  REL  TECO"/>
  </r>
  <r>
    <n v="1534637"/>
    <x v="10"/>
    <s v="0"/>
    <s v="0020"/>
    <s v="BFC-10"/>
    <s v="PP01"/>
    <s v="ASSEMBLY"/>
    <x v="1"/>
    <d v="2019-06-27T00:00:00"/>
    <d v="1899-12-30T11:03:38"/>
    <d v="2019-06-27T00:00:00"/>
    <d v="1899-12-30T11:14:04"/>
    <n v="3.5670000000000002"/>
    <s v="MIN"/>
    <x v="530"/>
    <n v="15"/>
    <s v="MIN"/>
    <s v="CNF  PRT  REL  TECO"/>
  </r>
  <r>
    <n v="1534637"/>
    <x v="10"/>
    <s v="0"/>
    <s v="0030"/>
    <s v="BFC-90"/>
    <s v="PP01"/>
    <s v="ASSY IN PROCESS INSPECTION"/>
    <x v="2"/>
    <d v="2019-06-27T00:00:00"/>
    <d v="1899-12-30T12:15:23"/>
    <d v="2019-06-27T00:00:00"/>
    <d v="1899-12-30T12:15:23"/>
    <n v="20"/>
    <s v="MIN"/>
    <x v="2"/>
    <n v="20"/>
    <s v="MIN"/>
    <s v="CNF  ORSP PRT  REL  TECO"/>
  </r>
  <r>
    <n v="1534637"/>
    <x v="10"/>
    <s v="0"/>
    <s v="0040"/>
    <s v="BFC-10"/>
    <s v="PP01"/>
    <s v="ASSEMBLY"/>
    <x v="3"/>
    <d v="2019-06-30T00:00:00"/>
    <d v="1899-12-30T07:41:29"/>
    <d v="2019-06-30T00:00:00"/>
    <d v="1899-12-30T11:13:04"/>
    <n v="3.5259999999999998"/>
    <s v="H"/>
    <x v="561"/>
    <n v="290"/>
    <s v="MIN"/>
    <s v="CNF  PRT  REL  TECO"/>
  </r>
  <r>
    <n v="1534637"/>
    <x v="10"/>
    <s v="0"/>
    <s v="0050"/>
    <s v="BFC-10"/>
    <s v="PP01"/>
    <s v="ASSEMBLY"/>
    <x v="4"/>
    <d v="2019-07-01T00:00:00"/>
    <d v="1899-12-30T07:39:30"/>
    <d v="2019-07-04T00:00:00"/>
    <d v="1899-12-30T15:47:42"/>
    <n v="28.448"/>
    <s v="H"/>
    <x v="562"/>
    <n v="1040"/>
    <s v="MIN"/>
    <s v="CNF  PRT  REL  TECO"/>
  </r>
  <r>
    <n v="1534637"/>
    <x v="10"/>
    <s v="0"/>
    <s v="0060"/>
    <s v="BFC-10"/>
    <s v="PP01"/>
    <s v="ASSEMBLY"/>
    <x v="5"/>
    <d v="2019-07-07T00:00:00"/>
    <d v="1899-12-30T07:30:00"/>
    <d v="2019-07-07T00:00:00"/>
    <d v="1899-12-30T09:36:02"/>
    <n v="2.101"/>
    <s v="H"/>
    <x v="563"/>
    <n v="50"/>
    <s v="MIN"/>
    <s v="CNF  PRT  REL  TECO"/>
  </r>
  <r>
    <n v="1534637"/>
    <x v="1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637"/>
    <x v="10"/>
    <s v="0"/>
    <s v="0080"/>
    <s v="BFC-90"/>
    <s v="PP01"/>
    <s v="ASSY IN PROCESS INSPECTION"/>
    <x v="7"/>
    <d v="2019-07-07T00:00:00"/>
    <d v="1899-12-30T09:52:42"/>
    <d v="2019-07-07T00:00:00"/>
    <d v="1899-12-30T09:52:42"/>
    <n v="20"/>
    <s v="MIN"/>
    <x v="2"/>
    <n v="20"/>
    <s v="MIN"/>
    <s v="CNF  ORSP PRT  REL  TECO"/>
  </r>
  <r>
    <n v="1534637"/>
    <x v="10"/>
    <s v="0"/>
    <s v="0090"/>
    <s v="BFC-90"/>
    <s v="PP01"/>
    <s v="ASSY IN PROCESS INSPECTION"/>
    <x v="8"/>
    <d v="2019-07-07T00:00:00"/>
    <d v="1899-12-30T09:53:03"/>
    <d v="2019-07-07T00:00:00"/>
    <d v="1899-12-30T09:53:03"/>
    <n v="20"/>
    <s v="MIN"/>
    <x v="2"/>
    <n v="20"/>
    <s v="MIN"/>
    <s v="CNF  ORSP PRT  REL  TECO"/>
  </r>
  <r>
    <n v="1534637"/>
    <x v="10"/>
    <s v="0"/>
    <s v="0100"/>
    <s v="PFC-20"/>
    <s v="PP01"/>
    <s v="PAINT"/>
    <x v="9"/>
    <d v="2019-07-07T00:00:00"/>
    <d v="1899-12-30T11:31:09"/>
    <d v="2019-07-08T00:00:00"/>
    <d v="1899-12-30T02:16:47"/>
    <n v="8.7249999999999996"/>
    <s v="H"/>
    <x v="564"/>
    <n v="450"/>
    <s v="MIN"/>
    <s v="CNF  PRT  REL  TECO"/>
  </r>
  <r>
    <n v="1534637"/>
    <x v="10"/>
    <s v="0"/>
    <s v="0110"/>
    <s v="PFC-99"/>
    <s v="PP01"/>
    <s v="PAINT INSPECTION"/>
    <x v="10"/>
    <d v="2019-07-14T00:00:00"/>
    <d v="1899-12-30T14:08:23"/>
    <d v="2019-07-14T00:00:00"/>
    <d v="1899-12-30T14:08:23"/>
    <n v="20"/>
    <s v="MIN"/>
    <x v="2"/>
    <n v="20"/>
    <s v="MIN"/>
    <s v="CNF  ORSP PRT  REL  TECO"/>
  </r>
  <r>
    <n v="1534637"/>
    <x v="10"/>
    <s v="0"/>
    <s v="0120"/>
    <s v="BFC-10"/>
    <s v="PP01"/>
    <s v="ASSEMBLY"/>
    <x v="11"/>
    <d v="2019-07-14T00:00:00"/>
    <d v="1899-12-30T14:12:08"/>
    <d v="2019-07-14T00:00:00"/>
    <d v="1899-12-30T15:33:45"/>
    <n v="40.817"/>
    <s v="MIN"/>
    <x v="558"/>
    <n v="100"/>
    <s v="MIN"/>
    <s v="CNF  PRT  REL  TECO"/>
  </r>
  <r>
    <n v="1534637"/>
    <x v="10"/>
    <s v="0"/>
    <s v="0130"/>
    <s v="BFC-90"/>
    <s v="PP01"/>
    <s v="ASSY IN PROCESS INSPECTION"/>
    <x v="12"/>
    <d v="2019-07-15T00:00:00"/>
    <d v="1899-12-30T08:40:46"/>
    <d v="2019-07-15T00:00:00"/>
    <d v="1899-12-30T08:40:46"/>
    <n v="20"/>
    <s v="MIN"/>
    <x v="2"/>
    <n v="20"/>
    <s v="MIN"/>
    <s v="CNF  ORSP PRT  REL  TECO"/>
  </r>
  <r>
    <n v="1534637"/>
    <x v="10"/>
    <s v="0"/>
    <s v="0140"/>
    <s v="BFC-90"/>
    <s v="PP01"/>
    <s v="ASSY IN PROCESS INSPECTION"/>
    <x v="13"/>
    <d v="2019-07-15T00:00:00"/>
    <d v="1899-12-30T08:40:54"/>
    <d v="2019-07-15T00:00:00"/>
    <d v="1899-12-30T08:40:54"/>
    <n v="30"/>
    <s v="MIN"/>
    <x v="9"/>
    <n v="30"/>
    <s v="MIN"/>
    <s v="CNF  ORSP PRT  REL  TECO"/>
  </r>
  <r>
    <n v="1534637"/>
    <x v="10"/>
    <s v="0"/>
    <s v="0150"/>
    <s v="BFC-99"/>
    <s v="PP01"/>
    <s v="FINAL INSPECTION"/>
    <x v="14"/>
    <d v="2019-07-15T00:00:00"/>
    <d v="1899-12-30T08:41:03"/>
    <d v="2019-07-15T00:00:00"/>
    <d v="1899-12-30T08:41:03"/>
    <n v="30"/>
    <s v="MIN"/>
    <x v="9"/>
    <n v="30"/>
    <s v="MIN"/>
    <s v="CNF  ORSP PRT  REL  TECO"/>
  </r>
  <r>
    <n v="1534637"/>
    <x v="10"/>
    <s v="0"/>
    <s v="0160"/>
    <s v="BFC-99"/>
    <s v="PP03"/>
    <s v="FINAL INSPECTION"/>
    <x v="15"/>
    <d v="2019-07-16T00:00:00"/>
    <d v="1899-12-30T09:32:24"/>
    <d v="2019-07-16T00:00:00"/>
    <d v="1899-12-30T09:32:24"/>
    <n v="45"/>
    <s v="MIN"/>
    <x v="10"/>
    <n v="45"/>
    <s v="MIN"/>
    <s v="CNF  ORSP PRT  REL  TECO"/>
  </r>
  <r>
    <n v="1534637"/>
    <x v="1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4637"/>
    <x v="1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638"/>
    <x v="14"/>
    <s v="0"/>
    <s v="0010"/>
    <s v="PFC-20"/>
    <s v="PP01"/>
    <s v="PAINT"/>
    <x v="0"/>
    <d v="2019-07-01T00:00:00"/>
    <d v="1899-12-30T01:26:17"/>
    <d v="2019-07-01T00:00:00"/>
    <d v="1899-12-30T03:51:23"/>
    <n v="2.4180000000000001"/>
    <s v="H"/>
    <x v="565"/>
    <n v="40"/>
    <s v="MIN"/>
    <s v="CNF  PRT  REL  TECO"/>
  </r>
  <r>
    <n v="1534638"/>
    <x v="14"/>
    <s v="0"/>
    <s v="0020"/>
    <s v="BFC-10"/>
    <s v="PP01"/>
    <s v="ASSEMBLY"/>
    <x v="1"/>
    <d v="2019-07-01T00:00:00"/>
    <d v="1899-12-30T13:13:52"/>
    <d v="2019-07-01T00:00:00"/>
    <d v="1899-12-30T13:18:03"/>
    <n v="2.1"/>
    <s v="MIN"/>
    <x v="538"/>
    <n v="15"/>
    <s v="MIN"/>
    <s v="CNF  PRT  REL  TECO"/>
  </r>
  <r>
    <n v="1534638"/>
    <x v="14"/>
    <s v="0"/>
    <s v="0030"/>
    <s v="BFC-90"/>
    <s v="PP01"/>
    <s v="ASSY IN PROCESS INSPECTION"/>
    <x v="2"/>
    <d v="2019-07-01T00:00:00"/>
    <d v="1899-12-30T13:34:43"/>
    <d v="2019-07-01T00:00:00"/>
    <d v="1899-12-30T13:34:43"/>
    <n v="20"/>
    <s v="MIN"/>
    <x v="2"/>
    <n v="20"/>
    <s v="MIN"/>
    <s v="CNF  ORSP PRT  REL  TECO"/>
  </r>
  <r>
    <n v="1534638"/>
    <x v="14"/>
    <s v="0"/>
    <s v="0040"/>
    <s v="BFC-10"/>
    <s v="PP01"/>
    <s v="ASSEMBLY"/>
    <x v="3"/>
    <d v="2019-07-02T00:00:00"/>
    <d v="1899-12-30T07:38:07"/>
    <d v="2019-07-02T00:00:00"/>
    <d v="1899-12-30T12:53:27"/>
    <n v="5.2560000000000002"/>
    <s v="H"/>
    <x v="566"/>
    <n v="350"/>
    <s v="MIN"/>
    <s v="CNF  PRT  REL  TECO"/>
  </r>
  <r>
    <n v="1534638"/>
    <x v="14"/>
    <s v="0"/>
    <s v="0050"/>
    <s v="BFC-10"/>
    <s v="PP01"/>
    <s v="ASSEMBLY"/>
    <x v="4"/>
    <d v="2019-07-02T00:00:00"/>
    <d v="1899-12-30T12:53:42"/>
    <d v="2019-07-04T00:00:00"/>
    <d v="1899-12-30T15:51:31"/>
    <n v="23.225000000000001"/>
    <s v="H"/>
    <x v="567"/>
    <n v="1020"/>
    <s v="MIN"/>
    <s v="CNF  PRT  REL  TECO"/>
  </r>
  <r>
    <n v="1534638"/>
    <x v="14"/>
    <s v="0"/>
    <s v="0060"/>
    <s v="BFC-10"/>
    <s v="PP01"/>
    <s v="ASSEMBLY"/>
    <x v="5"/>
    <d v="2019-07-07T00:00:00"/>
    <d v="1899-12-30T07:28:51"/>
    <d v="2019-07-08T00:00:00"/>
    <d v="1899-12-30T16:33:02"/>
    <n v="19.443999999999999"/>
    <s v="H"/>
    <x v="568"/>
    <n v="50"/>
    <s v="MIN"/>
    <s v="CNF  PRT  REL  TECO"/>
  </r>
  <r>
    <n v="1534638"/>
    <x v="1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638"/>
    <x v="14"/>
    <s v="0"/>
    <s v="0080"/>
    <s v="BFC-90"/>
    <s v="PP01"/>
    <s v="ASSY IN PROCESS INSPECTION"/>
    <x v="7"/>
    <d v="2019-07-08T00:00:00"/>
    <d v="1899-12-30T17:16:07"/>
    <d v="2019-07-08T00:00:00"/>
    <d v="1899-12-30T17:16:07"/>
    <n v="20"/>
    <s v="MIN"/>
    <x v="2"/>
    <n v="20"/>
    <s v="MIN"/>
    <s v="CNF  ORSP PRT  REL  TECO"/>
  </r>
  <r>
    <n v="1534638"/>
    <x v="14"/>
    <s v="0"/>
    <s v="0090"/>
    <s v="BFC-90"/>
    <s v="PP01"/>
    <s v="ASSY IN PROCESS INSPECTION"/>
    <x v="8"/>
    <d v="2019-07-08T00:00:00"/>
    <d v="1899-12-30T17:16:17"/>
    <d v="2019-07-08T00:00:00"/>
    <d v="1899-12-30T17:16:17"/>
    <n v="20"/>
    <s v="MIN"/>
    <x v="2"/>
    <n v="20"/>
    <s v="MIN"/>
    <s v="CNF  ORSP PRT  REL  TECO"/>
  </r>
  <r>
    <n v="1534638"/>
    <x v="14"/>
    <s v="0"/>
    <s v="0100"/>
    <s v="PFC-20"/>
    <s v="PP01"/>
    <s v="PAINT"/>
    <x v="9"/>
    <d v="2019-07-08T00:00:00"/>
    <d v="1899-12-30T23:34:50"/>
    <d v="2019-07-09T00:00:00"/>
    <d v="1899-12-30T17:55:40"/>
    <n v="139.38999999999999"/>
    <s v="MIN"/>
    <x v="569"/>
    <n v="450"/>
    <s v="MIN"/>
    <s v="CNF  PRT  REL  TECO"/>
  </r>
  <r>
    <n v="1534638"/>
    <x v="14"/>
    <s v="0"/>
    <s v="0110"/>
    <s v="PFC-99"/>
    <s v="PP01"/>
    <s v="PAINT INSPECTION"/>
    <x v="10"/>
    <d v="2019-07-10T00:00:00"/>
    <d v="1899-12-30T08:06:02"/>
    <d v="2019-07-10T00:00:00"/>
    <d v="1899-12-30T08:06:02"/>
    <n v="20"/>
    <s v="MIN"/>
    <x v="2"/>
    <n v="20"/>
    <s v="MIN"/>
    <s v="CNF  ORSP PRT  REL  TECO"/>
  </r>
  <r>
    <n v="1534638"/>
    <x v="14"/>
    <s v="0"/>
    <s v="0120"/>
    <s v="BFC-10"/>
    <s v="PP01"/>
    <s v="ASSEMBLY"/>
    <x v="11"/>
    <d v="2019-07-10T00:00:00"/>
    <d v="1899-12-30T08:46:27"/>
    <d v="2019-07-10T00:00:00"/>
    <d v="1899-12-30T16:14:27"/>
    <n v="2.7570000000000001"/>
    <s v="H"/>
    <x v="570"/>
    <n v="100"/>
    <s v="MIN"/>
    <s v="CNF  PRT  REL  TECO"/>
  </r>
  <r>
    <n v="1534638"/>
    <x v="14"/>
    <s v="0"/>
    <s v="0130"/>
    <s v="BFC-90"/>
    <s v="PP01"/>
    <s v="ASSY IN PROCESS INSPECTION"/>
    <x v="12"/>
    <d v="2019-07-14T00:00:00"/>
    <d v="1899-12-30T16:29:59"/>
    <d v="2019-07-14T00:00:00"/>
    <d v="1899-12-30T16:29:59"/>
    <n v="20"/>
    <s v="MIN"/>
    <x v="2"/>
    <n v="20"/>
    <s v="MIN"/>
    <s v="CNF  ORSP PRT  REL  TECO"/>
  </r>
  <r>
    <n v="1534638"/>
    <x v="14"/>
    <s v="0"/>
    <s v="0140"/>
    <s v="BFC-90"/>
    <s v="PP01"/>
    <s v="ASSY IN PROCESS INSPECTION"/>
    <x v="13"/>
    <d v="2019-07-14T00:00:00"/>
    <d v="1899-12-30T16:30:06"/>
    <d v="2019-07-14T00:00:00"/>
    <d v="1899-12-30T16:30:06"/>
    <n v="30"/>
    <s v="MIN"/>
    <x v="9"/>
    <n v="30"/>
    <s v="MIN"/>
    <s v="CNF  ORSP PRT  REL  TECO"/>
  </r>
  <r>
    <n v="1534638"/>
    <x v="14"/>
    <s v="0"/>
    <s v="0150"/>
    <s v="BFC-99"/>
    <s v="PP01"/>
    <s v="FINAL INSPECTION"/>
    <x v="14"/>
    <d v="2019-07-15T00:00:00"/>
    <d v="1899-12-30T08:40:34"/>
    <d v="2019-07-15T00:00:00"/>
    <d v="1899-12-30T08:40:34"/>
    <n v="30"/>
    <s v="MIN"/>
    <x v="9"/>
    <n v="30"/>
    <s v="MIN"/>
    <s v="CNF  ORSP PRT  REL  TECO"/>
  </r>
  <r>
    <n v="1534638"/>
    <x v="14"/>
    <s v="0"/>
    <s v="0160"/>
    <s v="BFC-99"/>
    <s v="PP03"/>
    <s v="FINAL INSPECTION"/>
    <x v="15"/>
    <d v="2019-08-01T00:00:00"/>
    <d v="1899-12-30T07:40:23"/>
    <d v="2019-08-01T00:00:00"/>
    <d v="1899-12-30T07:40:23"/>
    <n v="45"/>
    <s v="MIN"/>
    <x v="10"/>
    <n v="45"/>
    <s v="MIN"/>
    <s v="CNF  ORSP PRT  REL  TECO"/>
  </r>
  <r>
    <n v="1534638"/>
    <x v="14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4638"/>
    <x v="14"/>
    <s v="2"/>
    <s v="0100"/>
    <s v="PFC-20"/>
    <s v="PP95"/>
    <s v="PAINT"/>
    <x v="17"/>
    <d v="2019-07-09T00:00:00"/>
    <d v="1899-12-30T00:32:49"/>
    <d v="2019-07-09T00:00:00"/>
    <d v="1899-12-30T04:00:23"/>
    <n v="3.4590000000000001"/>
    <s v="H"/>
    <x v="571"/>
    <n v="5"/>
    <s v="MIN"/>
    <s v="CNF  PRT  REL  TECO"/>
  </r>
  <r>
    <n v="1534841"/>
    <x v="11"/>
    <s v="0"/>
    <s v="0010"/>
    <s v="PFC-20"/>
    <s v="PP01"/>
    <s v="PAINT"/>
    <x v="0"/>
    <d v="2019-07-04T00:00:00"/>
    <d v="1899-12-30T05:09:48"/>
    <d v="2019-07-04T00:00:00"/>
    <d v="1899-12-30T07:03:47"/>
    <n v="22.933"/>
    <s v="MIN"/>
    <x v="572"/>
    <n v="40"/>
    <s v="MIN"/>
    <s v="CNF  PRT  REL  TECO"/>
  </r>
  <r>
    <n v="1534841"/>
    <x v="11"/>
    <s v="0"/>
    <s v="0020"/>
    <s v="BFC-10"/>
    <s v="PP01"/>
    <s v="ASSEMBLY"/>
    <x v="1"/>
    <d v="2019-07-04T00:00:00"/>
    <d v="1899-12-30T10:49:04"/>
    <d v="2019-07-04T00:00:00"/>
    <d v="1899-12-30T11:25:12"/>
    <n v="18.067"/>
    <s v="MIN"/>
    <x v="573"/>
    <n v="15"/>
    <s v="MIN"/>
    <s v="CNF  PRT  REL  TECO"/>
  </r>
  <r>
    <n v="1534841"/>
    <x v="11"/>
    <s v="0"/>
    <s v="0030"/>
    <s v="BFC-90"/>
    <s v="PP01"/>
    <s v="ASSY IN PROCESS INSPECTION"/>
    <x v="2"/>
    <d v="2019-07-04T00:00:00"/>
    <d v="1899-12-30T11:39:28"/>
    <d v="2019-07-04T00:00:00"/>
    <d v="1899-12-30T11:39:28"/>
    <n v="20"/>
    <s v="MIN"/>
    <x v="2"/>
    <n v="20"/>
    <s v="MIN"/>
    <s v="CNF  ORSP PRT  REL  TECO"/>
  </r>
  <r>
    <n v="1534841"/>
    <x v="11"/>
    <s v="0"/>
    <s v="0040"/>
    <s v="BFC-10"/>
    <s v="PP01"/>
    <s v="ASSEMBLY"/>
    <x v="3"/>
    <d v="2019-07-07T00:00:00"/>
    <d v="1899-12-30T07:29:24"/>
    <d v="2019-07-07T00:00:00"/>
    <d v="1899-12-30T12:05:15"/>
    <n v="4.5979999999999999"/>
    <s v="H"/>
    <x v="574"/>
    <n v="290"/>
    <s v="MIN"/>
    <s v="CNF  PRT  REL  TECO"/>
  </r>
  <r>
    <n v="1534841"/>
    <x v="11"/>
    <s v="0"/>
    <s v="0050"/>
    <s v="BFC-10"/>
    <s v="PP01"/>
    <s v="ASSEMBLY"/>
    <x v="4"/>
    <d v="2019-07-07T00:00:00"/>
    <d v="1899-12-30T12:05:27"/>
    <d v="2019-07-09T00:00:00"/>
    <d v="1899-12-30T17:47:03"/>
    <n v="26.338999999999999"/>
    <s v="H"/>
    <x v="575"/>
    <n v="1040"/>
    <s v="MIN"/>
    <s v="CNF  PRT  REL  TECO"/>
  </r>
  <r>
    <n v="1534841"/>
    <x v="11"/>
    <s v="0"/>
    <s v="0060"/>
    <s v="BFC-10"/>
    <s v="PP01"/>
    <s v="ASSEMBLY"/>
    <x v="5"/>
    <d v="2019-07-10T00:00:00"/>
    <d v="1899-12-30T07:24:41"/>
    <d v="2019-07-10T00:00:00"/>
    <d v="1899-12-30T15:31:25"/>
    <n v="8.1120000000000001"/>
    <s v="H"/>
    <x v="576"/>
    <n v="50"/>
    <s v="MIN"/>
    <s v="CNF  PRT  REL  TECO"/>
  </r>
  <r>
    <n v="1534841"/>
    <x v="1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841"/>
    <x v="11"/>
    <s v="0"/>
    <s v="0080"/>
    <s v="BFC-90"/>
    <s v="PP01"/>
    <s v="ASSY IN PROCESS INSPECTION"/>
    <x v="7"/>
    <d v="2019-07-10T00:00:00"/>
    <d v="1899-12-30T16:56:53"/>
    <d v="2019-07-10T00:00:00"/>
    <d v="1899-12-30T16:56:53"/>
    <n v="20"/>
    <s v="MIN"/>
    <x v="2"/>
    <n v="20"/>
    <s v="MIN"/>
    <s v="CNF  ORSP PRT  REL  TECO"/>
  </r>
  <r>
    <n v="1534841"/>
    <x v="11"/>
    <s v="0"/>
    <s v="0090"/>
    <s v="BFC-90"/>
    <s v="PP01"/>
    <s v="ASSY IN PROCESS INSPECTION"/>
    <x v="8"/>
    <d v="2019-07-10T00:00:00"/>
    <d v="1899-12-30T16:57:03"/>
    <d v="2019-07-10T00:00:00"/>
    <d v="1899-12-30T16:57:03"/>
    <n v="20"/>
    <s v="MIN"/>
    <x v="2"/>
    <n v="20"/>
    <s v="MIN"/>
    <s v="CNF  ORSP PRT  REL  TECO"/>
  </r>
  <r>
    <n v="1534841"/>
    <x v="11"/>
    <s v="0"/>
    <s v="0100"/>
    <s v="PFC-20"/>
    <s v="PP01"/>
    <s v="PAINT"/>
    <x v="9"/>
    <d v="2019-07-10T00:00:00"/>
    <d v="1899-12-30T18:02:00"/>
    <d v="2019-07-11T00:00:00"/>
    <d v="1899-12-30T14:25:34"/>
    <n v="14.86"/>
    <s v="H"/>
    <x v="577"/>
    <n v="450"/>
    <s v="MIN"/>
    <s v="CNF  PRT  REL  TECO"/>
  </r>
  <r>
    <n v="1534841"/>
    <x v="11"/>
    <s v="0"/>
    <s v="0110"/>
    <s v="PFC-99"/>
    <s v="PP01"/>
    <s v="PAINT INSPECTION"/>
    <x v="10"/>
    <d v="2019-07-14T00:00:00"/>
    <d v="1899-12-30T08:20:20"/>
    <d v="2019-07-14T00:00:00"/>
    <d v="1899-12-30T08:20:20"/>
    <n v="20"/>
    <s v="MIN"/>
    <x v="2"/>
    <n v="20"/>
    <s v="MIN"/>
    <s v="CNF  ORSP PRT  REL  TECO"/>
  </r>
  <r>
    <n v="1534841"/>
    <x v="11"/>
    <s v="0"/>
    <s v="0120"/>
    <s v="BFC-10"/>
    <s v="PP01"/>
    <s v="ASSEMBLY"/>
    <x v="11"/>
    <d v="2019-07-15T00:00:00"/>
    <d v="1899-12-30T08:58:45"/>
    <d v="2019-07-15T00:00:00"/>
    <d v="1899-12-30T16:53:49"/>
    <n v="1.008"/>
    <s v="H"/>
    <x v="578"/>
    <n v="100"/>
    <s v="MIN"/>
    <s v="CNF  PRT  REL  TECO"/>
  </r>
  <r>
    <n v="1534841"/>
    <x v="11"/>
    <s v="0"/>
    <s v="0130"/>
    <s v="BFC-90"/>
    <s v="PP01"/>
    <s v="ASSY IN PROCESS INSPECTION"/>
    <x v="12"/>
    <d v="2019-07-18T00:00:00"/>
    <d v="1899-12-30T14:07:37"/>
    <d v="2019-07-18T00:00:00"/>
    <d v="1899-12-30T14:07:37"/>
    <n v="20"/>
    <s v="MIN"/>
    <x v="2"/>
    <n v="20"/>
    <s v="MIN"/>
    <s v="CNF  ORSP PRT  REL  TECO"/>
  </r>
  <r>
    <n v="1534841"/>
    <x v="11"/>
    <s v="0"/>
    <s v="0140"/>
    <s v="BFC-90"/>
    <s v="PP01"/>
    <s v="ASSY IN PROCESS INSPECTION"/>
    <x v="13"/>
    <d v="2019-07-18T00:00:00"/>
    <d v="1899-12-30T14:07:45"/>
    <d v="2019-07-18T00:00:00"/>
    <d v="1899-12-30T14:07:45"/>
    <n v="30"/>
    <s v="MIN"/>
    <x v="9"/>
    <n v="30"/>
    <s v="MIN"/>
    <s v="CNF  ORSP PRT  REL  TECO"/>
  </r>
  <r>
    <n v="1534841"/>
    <x v="11"/>
    <s v="0"/>
    <s v="0150"/>
    <s v="BFC-99"/>
    <s v="PP01"/>
    <s v="FINAL INSPECTION"/>
    <x v="14"/>
    <d v="2019-07-18T00:00:00"/>
    <d v="1899-12-30T14:07:52"/>
    <d v="2019-07-18T00:00:00"/>
    <d v="1899-12-30T14:07:52"/>
    <n v="30"/>
    <s v="MIN"/>
    <x v="9"/>
    <n v="30"/>
    <s v="MIN"/>
    <s v="CNF  ORSP PRT  REL  TECO"/>
  </r>
  <r>
    <n v="1534841"/>
    <x v="11"/>
    <s v="0"/>
    <s v="0160"/>
    <s v="BFC-99"/>
    <s v="PP03"/>
    <s v="FINAL INSPECTION"/>
    <x v="15"/>
    <d v="2019-07-18T00:00:00"/>
    <d v="1899-12-30T15:24:40"/>
    <d v="2019-07-18T00:00:00"/>
    <d v="1899-12-30T15:24:40"/>
    <n v="45"/>
    <s v="MIN"/>
    <x v="10"/>
    <n v="45"/>
    <s v="MIN"/>
    <s v="CNF  ORSP PRT  REL  TECO"/>
  </r>
  <r>
    <n v="1534841"/>
    <x v="11"/>
    <s v="1"/>
    <s v="0010"/>
    <s v="BFC-10"/>
    <s v="PP95"/>
    <s v="ASSEMBLY"/>
    <x v="16"/>
    <d v="2019-07-15T00:00:00"/>
    <d v="1899-12-30T08:18:07"/>
    <d v="2019-07-16T00:00:00"/>
    <d v="1899-12-30T17:33:54"/>
    <n v="28.620999999999999"/>
    <s v="H"/>
    <x v="579"/>
    <n v="1"/>
    <s v="MIN"/>
    <s v="CNF  PRT  REL  TECO"/>
  </r>
  <r>
    <n v="1534841"/>
    <x v="11"/>
    <s v="2"/>
    <s v="0100"/>
    <s v="PFC-20"/>
    <s v="PP95"/>
    <s v="PAINT"/>
    <x v="17"/>
    <d v="2019-07-10T00:00:00"/>
    <d v="1899-12-30T18:37:00"/>
    <d v="2019-07-11T00:00:00"/>
    <d v="1899-12-30T01:41:28"/>
    <n v="1.7689999999999999"/>
    <s v="H"/>
    <x v="539"/>
    <n v="5"/>
    <s v="MIN"/>
    <s v="CNF  PRT  REL  TECO"/>
  </r>
  <r>
    <n v="1534842"/>
    <x v="11"/>
    <s v="0"/>
    <s v="0010"/>
    <s v="PFC-20"/>
    <s v="PP01"/>
    <s v="PAINT"/>
    <x v="0"/>
    <d v="2019-07-03T00:00:00"/>
    <d v="1899-12-30T03:34:23"/>
    <d v="2019-07-03T00:00:00"/>
    <d v="1899-12-30T07:25:58"/>
    <n v="65.016999999999996"/>
    <s v="MIN"/>
    <x v="580"/>
    <n v="40"/>
    <s v="MIN"/>
    <s v="CNF  PRT  REL  TECO"/>
  </r>
  <r>
    <n v="1534842"/>
    <x v="11"/>
    <s v="0"/>
    <s v="0020"/>
    <s v="BFC-10"/>
    <s v="PP01"/>
    <s v="ASSEMBLY"/>
    <x v="1"/>
    <d v="2019-07-03T00:00:00"/>
    <d v="1899-12-30T09:27:40"/>
    <d v="2019-07-03T00:00:00"/>
    <d v="1899-12-30T09:31:53"/>
    <n v="4.2169999999999996"/>
    <s v="MIN"/>
    <x v="581"/>
    <n v="15"/>
    <s v="MIN"/>
    <s v="CNF  PRT  REL  TECO"/>
  </r>
  <r>
    <n v="1534842"/>
    <x v="11"/>
    <s v="0"/>
    <s v="0030"/>
    <s v="BFC-90"/>
    <s v="PP01"/>
    <s v="ASSY IN PROCESS INSPECTION"/>
    <x v="2"/>
    <d v="2019-07-03T00:00:00"/>
    <d v="1899-12-30T09:42:29"/>
    <d v="2019-07-03T00:00:00"/>
    <d v="1899-12-30T09:42:29"/>
    <n v="20"/>
    <s v="MIN"/>
    <x v="2"/>
    <n v="20"/>
    <s v="MIN"/>
    <s v="CNF  ORSP PRT  REL  TECO"/>
  </r>
  <r>
    <n v="1534842"/>
    <x v="11"/>
    <s v="0"/>
    <s v="0040"/>
    <s v="BFC-10"/>
    <s v="PP01"/>
    <s v="ASSEMBLY"/>
    <x v="3"/>
    <d v="2019-07-03T00:00:00"/>
    <d v="1899-12-30T09:44:32"/>
    <d v="2019-07-03T00:00:00"/>
    <d v="1899-12-30T13:56:40"/>
    <n v="4.202"/>
    <s v="H"/>
    <x v="582"/>
    <n v="350"/>
    <s v="MIN"/>
    <s v="CNF  PRT  REL  TECO"/>
  </r>
  <r>
    <n v="1534842"/>
    <x v="11"/>
    <s v="0"/>
    <s v="0050"/>
    <s v="BFC-10"/>
    <s v="PP01"/>
    <s v="ASSEMBLY"/>
    <x v="4"/>
    <d v="2019-07-03T00:00:00"/>
    <d v="1899-12-30T13:57:00"/>
    <d v="2019-07-09T00:00:00"/>
    <d v="1899-12-30T12:11:42"/>
    <n v="36.698"/>
    <s v="H"/>
    <x v="583"/>
    <n v="1020"/>
    <s v="MIN"/>
    <s v="CNF  PRT  REL  TECO"/>
  </r>
  <r>
    <n v="1534842"/>
    <x v="11"/>
    <s v="0"/>
    <s v="0060"/>
    <s v="BFC-10"/>
    <s v="PP01"/>
    <s v="ASSEMBLY"/>
    <x v="5"/>
    <d v="2019-07-09T00:00:00"/>
    <d v="1899-12-30T12:12:06"/>
    <d v="2019-07-09T00:00:00"/>
    <d v="1899-12-30T17:54:51"/>
    <n v="5.7130000000000001"/>
    <s v="H"/>
    <x v="584"/>
    <n v="50"/>
    <s v="MIN"/>
    <s v="CNF  PRT  REL  TECO"/>
  </r>
  <r>
    <n v="1534842"/>
    <x v="1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842"/>
    <x v="11"/>
    <s v="0"/>
    <s v="0080"/>
    <s v="BFC-90"/>
    <s v="PP01"/>
    <s v="ASSY IN PROCESS INSPECTION"/>
    <x v="7"/>
    <d v="2019-07-10T00:00:00"/>
    <d v="1899-12-30T09:10:36"/>
    <d v="2019-07-10T00:00:00"/>
    <d v="1899-12-30T09:10:36"/>
    <n v="20"/>
    <s v="MIN"/>
    <x v="2"/>
    <n v="20"/>
    <s v="MIN"/>
    <s v="CNF  ORSP PRT  REL  TECO"/>
  </r>
  <r>
    <n v="1534842"/>
    <x v="11"/>
    <s v="0"/>
    <s v="0090"/>
    <s v="BFC-90"/>
    <s v="PP01"/>
    <s v="ASSY IN PROCESS INSPECTION"/>
    <x v="8"/>
    <d v="2019-07-10T00:00:00"/>
    <d v="1899-12-30T09:10:52"/>
    <d v="2019-07-10T00:00:00"/>
    <d v="1899-12-30T09:10:52"/>
    <n v="20"/>
    <s v="MIN"/>
    <x v="2"/>
    <n v="20"/>
    <s v="MIN"/>
    <s v="CNF  ORSP PRT  REL  TECO"/>
  </r>
  <r>
    <n v="1534842"/>
    <x v="11"/>
    <s v="0"/>
    <s v="0100"/>
    <s v="PFC-20"/>
    <s v="PP01"/>
    <s v="PAINT"/>
    <x v="9"/>
    <d v="2019-07-10T00:00:00"/>
    <d v="1899-12-30T11:38:13"/>
    <d v="2019-07-10T00:00:00"/>
    <d v="1899-12-30T21:25:08"/>
    <n v="9.08"/>
    <s v="H"/>
    <x v="585"/>
    <n v="450"/>
    <s v="MIN"/>
    <s v="CNF  PRT  REL  TECO"/>
  </r>
  <r>
    <n v="1534842"/>
    <x v="11"/>
    <s v="0"/>
    <s v="0110"/>
    <s v="PFC-99"/>
    <s v="PP01"/>
    <s v="PAINT INSPECTION"/>
    <x v="10"/>
    <d v="2019-07-14T00:00:00"/>
    <d v="1899-12-30T08:20:31"/>
    <d v="2019-07-14T00:00:00"/>
    <d v="1899-12-30T08:20:31"/>
    <n v="20"/>
    <s v="MIN"/>
    <x v="2"/>
    <n v="20"/>
    <s v="MIN"/>
    <s v="CNF  ORSP PRT  REL  TECO"/>
  </r>
  <r>
    <n v="1534842"/>
    <x v="11"/>
    <s v="0"/>
    <s v="0120"/>
    <s v="BFC-10"/>
    <s v="PP01"/>
    <s v="ASSEMBLY"/>
    <x v="11"/>
    <d v="2019-07-17T00:00:00"/>
    <d v="1899-12-30T10:08:51"/>
    <d v="2019-07-17T00:00:00"/>
    <d v="1899-12-30T10:58:28"/>
    <n v="49.616999999999997"/>
    <s v="MIN"/>
    <x v="586"/>
    <n v="100"/>
    <s v="MIN"/>
    <s v="CNF  PRT  REL  TECO"/>
  </r>
  <r>
    <n v="1534842"/>
    <x v="11"/>
    <s v="0"/>
    <s v="0130"/>
    <s v="BFC-90"/>
    <s v="PP01"/>
    <s v="ASSY IN PROCESS INSPECTION"/>
    <x v="12"/>
    <d v="2019-07-17T00:00:00"/>
    <d v="1899-12-30T15:53:28"/>
    <d v="2019-07-17T00:00:00"/>
    <d v="1899-12-30T15:53:28"/>
    <n v="20"/>
    <s v="MIN"/>
    <x v="2"/>
    <n v="20"/>
    <s v="MIN"/>
    <s v="CNF  ORSP PRT  REL  TECO"/>
  </r>
  <r>
    <n v="1534842"/>
    <x v="11"/>
    <s v="0"/>
    <s v="0140"/>
    <s v="BFC-90"/>
    <s v="PP01"/>
    <s v="ASSY IN PROCESS INSPECTION"/>
    <x v="13"/>
    <d v="2019-07-17T00:00:00"/>
    <d v="1899-12-30T15:53:38"/>
    <d v="2019-07-17T00:00:00"/>
    <d v="1899-12-30T15:53:38"/>
    <n v="30"/>
    <s v="MIN"/>
    <x v="9"/>
    <n v="30"/>
    <s v="MIN"/>
    <s v="CNF  ORSP PRT  REL  TECO"/>
  </r>
  <r>
    <n v="1534842"/>
    <x v="11"/>
    <s v="0"/>
    <s v="0150"/>
    <s v="BFC-99"/>
    <s v="PP01"/>
    <s v="FINAL INSPECTION"/>
    <x v="14"/>
    <d v="2019-07-17T00:00:00"/>
    <d v="1899-12-30T15:53:44"/>
    <d v="2019-07-17T00:00:00"/>
    <d v="1899-12-30T15:53:44"/>
    <n v="30"/>
    <s v="MIN"/>
    <x v="9"/>
    <n v="30"/>
    <s v="MIN"/>
    <s v="CNF  ORSP PRT  REL  TECO"/>
  </r>
  <r>
    <n v="1534842"/>
    <x v="11"/>
    <s v="0"/>
    <s v="0160"/>
    <s v="BFC-99"/>
    <s v="PP03"/>
    <s v="FINAL INSPECTION"/>
    <x v="15"/>
    <d v="2019-07-17T00:00:00"/>
    <d v="1899-12-30T17:44:04"/>
    <d v="2019-07-17T00:00:00"/>
    <d v="1899-12-30T17:44:04"/>
    <n v="45"/>
    <s v="MIN"/>
    <x v="10"/>
    <n v="45"/>
    <s v="MIN"/>
    <s v="CNF  ORSP PRT  REL  TECO"/>
  </r>
  <r>
    <n v="1534842"/>
    <x v="11"/>
    <s v="1"/>
    <s v="0010"/>
    <s v="BFC-10"/>
    <s v="PP95"/>
    <s v="ASSEMBLY"/>
    <x v="16"/>
    <d v="2019-07-15T00:00:00"/>
    <d v="1899-12-30T11:04:11"/>
    <d v="2019-07-15T00:00:00"/>
    <d v="1899-12-30T15:54:37"/>
    <n v="4.8410000000000002"/>
    <s v="H"/>
    <x v="587"/>
    <n v="1"/>
    <s v="MIN"/>
    <s v="CNF  PRT  REL  TECO"/>
  </r>
  <r>
    <n v="1534842"/>
    <x v="1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845"/>
    <x v="11"/>
    <s v="0"/>
    <s v="0010"/>
    <s v="PFC-20"/>
    <s v="PP01"/>
    <s v="PAINT"/>
    <x v="0"/>
    <d v="2019-07-03T00:00:00"/>
    <d v="1899-12-30T03:34:23"/>
    <d v="2019-07-03T00:00:00"/>
    <d v="1899-12-30T07:25:58"/>
    <n v="65.016999999999996"/>
    <s v="MIN"/>
    <x v="580"/>
    <n v="40"/>
    <s v="MIN"/>
    <s v="CNF  PRT  REL  TECO"/>
  </r>
  <r>
    <n v="1534845"/>
    <x v="11"/>
    <s v="0"/>
    <s v="0020"/>
    <s v="BFC-10"/>
    <s v="PP01"/>
    <s v="ASSEMBLY"/>
    <x v="1"/>
    <d v="2019-07-03T00:00:00"/>
    <d v="1899-12-30T12:07:57"/>
    <d v="2019-07-03T00:00:00"/>
    <d v="1899-12-30T12:19:50"/>
    <n v="11.882999999999999"/>
    <s v="MIN"/>
    <x v="588"/>
    <n v="15"/>
    <s v="MIN"/>
    <s v="CNF  PRT  REL  TECO"/>
  </r>
  <r>
    <n v="1534845"/>
    <x v="11"/>
    <s v="0"/>
    <s v="0030"/>
    <s v="BFC-90"/>
    <s v="PP01"/>
    <s v="ASSY IN PROCESS INSPECTION"/>
    <x v="2"/>
    <d v="2019-07-03T00:00:00"/>
    <d v="1899-12-30T12:22:07"/>
    <d v="2019-07-03T00:00:00"/>
    <d v="1899-12-30T12:22:07"/>
    <n v="20"/>
    <s v="MIN"/>
    <x v="2"/>
    <n v="20"/>
    <s v="MIN"/>
    <s v="CNF  ORSP PRT  REL  TECO"/>
  </r>
  <r>
    <n v="1534845"/>
    <x v="11"/>
    <s v="0"/>
    <s v="0040"/>
    <s v="BFC-10"/>
    <s v="PP01"/>
    <s v="ASSEMBLY"/>
    <x v="3"/>
    <d v="2019-07-03T00:00:00"/>
    <d v="1899-12-30T12:46:19"/>
    <d v="2019-07-03T00:00:00"/>
    <d v="1899-12-30T17:49:29"/>
    <n v="2.5259999999999998"/>
    <s v="H"/>
    <x v="589"/>
    <n v="350"/>
    <s v="MIN"/>
    <s v="CNF  PRT  REL  TECO"/>
  </r>
  <r>
    <n v="1534845"/>
    <x v="11"/>
    <s v="0"/>
    <s v="0050"/>
    <s v="BFC-10"/>
    <s v="PP01"/>
    <s v="ASSEMBLY"/>
    <x v="4"/>
    <d v="2019-07-04T00:00:00"/>
    <d v="1899-12-30T07:28:36"/>
    <d v="2019-07-09T00:00:00"/>
    <d v="1899-12-30T14:40:59"/>
    <n v="35.299999999999997"/>
    <s v="H"/>
    <x v="590"/>
    <n v="1020"/>
    <s v="MIN"/>
    <s v="CNF  PRT  REL  TECO"/>
  </r>
  <r>
    <n v="1534845"/>
    <x v="11"/>
    <s v="0"/>
    <s v="0060"/>
    <s v="BFC-10"/>
    <s v="PP01"/>
    <s v="ASSEMBLY"/>
    <x v="5"/>
    <d v="2019-07-09T00:00:00"/>
    <d v="1899-12-30T14:42:14"/>
    <d v="2019-07-09T00:00:00"/>
    <d v="1899-12-30T14:42:19"/>
    <n v="5"/>
    <s v="S"/>
    <x v="303"/>
    <n v="50"/>
    <s v="MIN"/>
    <s v="CNF  PRT  REL  TECO"/>
  </r>
  <r>
    <n v="1534845"/>
    <x v="1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845"/>
    <x v="11"/>
    <s v="0"/>
    <s v="0080"/>
    <s v="BFC-90"/>
    <s v="PP01"/>
    <s v="ASSY IN PROCESS INSPECTION"/>
    <x v="7"/>
    <d v="2019-07-10T00:00:00"/>
    <d v="1899-12-30T08:38:03"/>
    <d v="2019-07-10T00:00:00"/>
    <d v="1899-12-30T08:38:03"/>
    <n v="20"/>
    <s v="MIN"/>
    <x v="2"/>
    <n v="20"/>
    <s v="MIN"/>
    <s v="CNF  ORSP PRT  REL  TECO"/>
  </r>
  <r>
    <n v="1534845"/>
    <x v="11"/>
    <s v="0"/>
    <s v="0090"/>
    <s v="BFC-90"/>
    <s v="PP01"/>
    <s v="ASSY IN PROCESS INSPECTION"/>
    <x v="8"/>
    <d v="2019-07-10T00:00:00"/>
    <d v="1899-12-30T08:38:11"/>
    <d v="2019-07-10T00:00:00"/>
    <d v="1899-12-30T08:38:11"/>
    <n v="20"/>
    <s v="MIN"/>
    <x v="2"/>
    <n v="20"/>
    <s v="MIN"/>
    <s v="CNF  ORSP PRT  REL  TECO"/>
  </r>
  <r>
    <n v="1534845"/>
    <x v="11"/>
    <s v="0"/>
    <s v="0100"/>
    <s v="PFC-20"/>
    <s v="PP01"/>
    <s v="PAINT"/>
    <x v="9"/>
    <d v="2019-07-10T00:00:00"/>
    <d v="1899-12-30T12:21:51"/>
    <d v="2019-07-11T00:00:00"/>
    <d v="1899-12-30T03:51:50"/>
    <n v="7.7249999999999996"/>
    <s v="H"/>
    <x v="591"/>
    <n v="450"/>
    <s v="MIN"/>
    <s v="CNF  PRT  REL  TECO"/>
  </r>
  <r>
    <n v="1534845"/>
    <x v="11"/>
    <s v="0"/>
    <s v="0110"/>
    <s v="PFC-99"/>
    <s v="PP01"/>
    <s v="PAINT INSPECTION"/>
    <x v="10"/>
    <d v="2019-07-14T00:00:00"/>
    <d v="1899-12-30T08:20:42"/>
    <d v="2019-07-14T00:00:00"/>
    <d v="1899-12-30T08:20:42"/>
    <n v="20"/>
    <s v="MIN"/>
    <x v="2"/>
    <n v="20"/>
    <s v="MIN"/>
    <s v="CNF  ORSP PRT  REL  TECO"/>
  </r>
  <r>
    <n v="1534845"/>
    <x v="11"/>
    <s v="0"/>
    <s v="0120"/>
    <s v="BFC-10"/>
    <s v="PP01"/>
    <s v="ASSEMBLY"/>
    <x v="11"/>
    <d v="2019-07-15T00:00:00"/>
    <d v="1899-12-30T08:58:45"/>
    <d v="2019-07-15T00:00:00"/>
    <d v="1899-12-30T16:53:49"/>
    <n v="1.008"/>
    <s v="H"/>
    <x v="578"/>
    <n v="100"/>
    <s v="MIN"/>
    <s v="CNF  PRT  REL  TECO"/>
  </r>
  <r>
    <n v="1534845"/>
    <x v="11"/>
    <s v="0"/>
    <s v="0130"/>
    <s v="BFC-90"/>
    <s v="PP01"/>
    <s v="ASSY IN PROCESS INSPECTION"/>
    <x v="12"/>
    <d v="2019-07-18T00:00:00"/>
    <d v="1899-12-30T14:08:03"/>
    <d v="2019-07-18T00:00:00"/>
    <d v="1899-12-30T14:08:03"/>
    <n v="20"/>
    <s v="MIN"/>
    <x v="2"/>
    <n v="20"/>
    <s v="MIN"/>
    <s v="CNF  ORSP PRT  REL  TECO"/>
  </r>
  <r>
    <n v="1534845"/>
    <x v="11"/>
    <s v="0"/>
    <s v="0140"/>
    <s v="BFC-90"/>
    <s v="PP01"/>
    <s v="ASSY IN PROCESS INSPECTION"/>
    <x v="13"/>
    <d v="2019-07-18T00:00:00"/>
    <d v="1899-12-30T14:08:12"/>
    <d v="2019-07-18T00:00:00"/>
    <d v="1899-12-30T14:08:12"/>
    <n v="30"/>
    <s v="MIN"/>
    <x v="9"/>
    <n v="30"/>
    <s v="MIN"/>
    <s v="CNF  ORSP PRT  REL  TECO"/>
  </r>
  <r>
    <n v="1534845"/>
    <x v="11"/>
    <s v="0"/>
    <s v="0150"/>
    <s v="BFC-99"/>
    <s v="PP01"/>
    <s v="FINAL INSPECTION"/>
    <x v="14"/>
    <d v="2019-07-18T00:00:00"/>
    <d v="1899-12-30T14:08:20"/>
    <d v="2019-07-18T00:00:00"/>
    <d v="1899-12-30T14:08:20"/>
    <n v="30"/>
    <s v="MIN"/>
    <x v="9"/>
    <n v="30"/>
    <s v="MIN"/>
    <s v="CNF  ORSP PRT  REL  TECO"/>
  </r>
  <r>
    <n v="1534845"/>
    <x v="11"/>
    <s v="0"/>
    <s v="0160"/>
    <s v="BFC-99"/>
    <s v="PP03"/>
    <s v="FINAL INSPECTION"/>
    <x v="15"/>
    <d v="2019-07-18T00:00:00"/>
    <d v="1899-12-30T15:24:52"/>
    <d v="2019-07-18T00:00:00"/>
    <d v="1899-12-30T15:24:52"/>
    <n v="45"/>
    <s v="MIN"/>
    <x v="10"/>
    <n v="45"/>
    <s v="MIN"/>
    <s v="CNF  ORSP PRT  REL  TECO"/>
  </r>
  <r>
    <n v="1534845"/>
    <x v="11"/>
    <s v="1"/>
    <s v="0010"/>
    <s v="BFC-10"/>
    <s v="PP95"/>
    <s v="ASSEMBLY"/>
    <x v="16"/>
    <d v="2019-07-14T00:00:00"/>
    <d v="1899-12-30T07:50:25"/>
    <d v="2019-07-14T00:00:00"/>
    <d v="1899-12-30T17:54:01"/>
    <n v="10.06"/>
    <s v="H"/>
    <x v="592"/>
    <n v="1"/>
    <s v="MIN"/>
    <s v="CNF  PRT  REL  TECO"/>
  </r>
  <r>
    <n v="1534845"/>
    <x v="11"/>
    <s v="2"/>
    <s v="0100"/>
    <s v="PFC-20"/>
    <s v="PP95"/>
    <s v="PAINT"/>
    <x v="17"/>
    <d v="2019-07-10T00:00:00"/>
    <d v="1899-12-30T18:18:49"/>
    <d v="2019-07-11T00:00:00"/>
    <d v="1899-12-30T01:41:28"/>
    <n v="1.92"/>
    <s v="H"/>
    <x v="593"/>
    <n v="5"/>
    <s v="MIN"/>
    <s v="CNF  PRT  REL  TECO"/>
  </r>
  <r>
    <n v="1534846"/>
    <x v="11"/>
    <s v="0"/>
    <s v="0010"/>
    <s v="PFC-20"/>
    <s v="PP01"/>
    <s v="PAINT"/>
    <x v="0"/>
    <d v="2019-07-02T00:00:00"/>
    <d v="1899-12-30T03:21:45"/>
    <d v="2019-07-02T00:00:00"/>
    <d v="1899-12-30T06:17:38"/>
    <n v="1.546"/>
    <s v="H"/>
    <x v="594"/>
    <n v="40"/>
    <s v="MIN"/>
    <s v="CNF  PRT  REL  TECO"/>
  </r>
  <r>
    <n v="1534846"/>
    <x v="11"/>
    <s v="0"/>
    <s v="0020"/>
    <s v="BFC-10"/>
    <s v="PP01"/>
    <s v="ASSEMBLY"/>
    <x v="1"/>
    <d v="2019-07-02T00:00:00"/>
    <d v="1899-12-30T12:51:21"/>
    <d v="2019-07-02T00:00:00"/>
    <d v="1899-12-30T14:37:49"/>
    <n v="53.232999999999997"/>
    <s v="MIN"/>
    <x v="595"/>
    <n v="15"/>
    <s v="MIN"/>
    <s v="CNF  PRT  REL  TECO"/>
  </r>
  <r>
    <n v="1534846"/>
    <x v="11"/>
    <s v="0"/>
    <s v="0030"/>
    <s v="BFC-90"/>
    <s v="PP01"/>
    <s v="ASSY IN PROCESS INSPECTION"/>
    <x v="2"/>
    <d v="2019-07-02T00:00:00"/>
    <d v="1899-12-30T16:12:56"/>
    <d v="2019-07-02T00:00:00"/>
    <d v="1899-12-30T16:12:56"/>
    <n v="20"/>
    <s v="MIN"/>
    <x v="2"/>
    <n v="20"/>
    <s v="MIN"/>
    <s v="CNF  ORSP PRT  REL  TECO"/>
  </r>
  <r>
    <n v="1534846"/>
    <x v="11"/>
    <s v="0"/>
    <s v="0040"/>
    <s v="BFC-10"/>
    <s v="PP01"/>
    <s v="ASSEMBLY"/>
    <x v="3"/>
    <d v="2019-07-03T00:00:00"/>
    <d v="1899-12-30T09:05:21"/>
    <d v="2019-07-04T00:00:00"/>
    <d v="1899-12-30T15:47:26"/>
    <n v="16.997"/>
    <s v="H"/>
    <x v="596"/>
    <n v="350"/>
    <s v="MIN"/>
    <s v="CNF  PRT  REL  TECO"/>
  </r>
  <r>
    <n v="1534846"/>
    <x v="11"/>
    <s v="0"/>
    <s v="0050"/>
    <s v="BFC-10"/>
    <s v="PP01"/>
    <s v="ASSEMBLY"/>
    <x v="4"/>
    <d v="2019-07-07T00:00:00"/>
    <d v="1899-12-30T07:31:56"/>
    <d v="2019-07-09T00:00:00"/>
    <d v="1899-12-30T13:45:09"/>
    <n v="26.731000000000002"/>
    <s v="H"/>
    <x v="597"/>
    <n v="1020"/>
    <s v="MIN"/>
    <s v="CNF  PRT  REL  TECO"/>
  </r>
  <r>
    <n v="1534846"/>
    <x v="11"/>
    <s v="0"/>
    <s v="0060"/>
    <s v="BFC-10"/>
    <s v="PP01"/>
    <s v="ASSEMBLY"/>
    <x v="5"/>
    <d v="2019-07-09T00:00:00"/>
    <d v="1899-12-30T13:45:26"/>
    <d v="2019-07-09T00:00:00"/>
    <d v="1899-12-30T15:19:25"/>
    <n v="1.5660000000000001"/>
    <s v="H"/>
    <x v="598"/>
    <n v="50"/>
    <s v="MIN"/>
    <s v="CNF  PRT  REL  TECO"/>
  </r>
  <r>
    <n v="1534846"/>
    <x v="1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846"/>
    <x v="11"/>
    <s v="0"/>
    <s v="0080"/>
    <s v="BFC-90"/>
    <s v="PP01"/>
    <s v="ASSY IN PROCESS INSPECTION"/>
    <x v="7"/>
    <d v="2019-07-09T00:00:00"/>
    <d v="1899-12-30T16:09:51"/>
    <d v="2019-07-09T00:00:00"/>
    <d v="1899-12-30T16:09:51"/>
    <n v="20"/>
    <s v="MIN"/>
    <x v="2"/>
    <n v="20"/>
    <s v="MIN"/>
    <s v="CNF  ORSP PRT  REL  TECO"/>
  </r>
  <r>
    <n v="1534846"/>
    <x v="11"/>
    <s v="0"/>
    <s v="0090"/>
    <s v="BFC-90"/>
    <s v="PP01"/>
    <s v="ASSY IN PROCESS INSPECTION"/>
    <x v="8"/>
    <d v="2019-07-09T00:00:00"/>
    <d v="1899-12-30T16:10:06"/>
    <d v="2019-07-09T00:00:00"/>
    <d v="1899-12-30T16:10:06"/>
    <n v="20"/>
    <s v="MIN"/>
    <x v="2"/>
    <n v="20"/>
    <s v="MIN"/>
    <s v="CNF  ORSP PRT  REL  TECO"/>
  </r>
  <r>
    <n v="1534846"/>
    <x v="11"/>
    <s v="0"/>
    <s v="0100"/>
    <s v="PFC-20"/>
    <s v="PP01"/>
    <s v="PAINT"/>
    <x v="9"/>
    <d v="2019-07-09T00:00:00"/>
    <d v="1899-12-30T18:06:57"/>
    <d v="2019-07-10T00:00:00"/>
    <d v="1899-12-30T16:58:02"/>
    <n v="14.295999999999999"/>
    <s v="H"/>
    <x v="599"/>
    <n v="450"/>
    <s v="MIN"/>
    <s v="CNF  PRT  REL  TECO"/>
  </r>
  <r>
    <n v="1534846"/>
    <x v="11"/>
    <s v="0"/>
    <s v="0110"/>
    <s v="PFC-99"/>
    <s v="PP01"/>
    <s v="PAINT INSPECTION"/>
    <x v="10"/>
    <d v="2019-07-11T00:00:00"/>
    <d v="1899-12-30T09:16:41"/>
    <d v="2019-07-11T00:00:00"/>
    <d v="1899-12-30T09:16:41"/>
    <n v="20"/>
    <s v="MIN"/>
    <x v="2"/>
    <n v="20"/>
    <s v="MIN"/>
    <s v="CNF  ORSP PRT  REL  TECO"/>
  </r>
  <r>
    <n v="1534846"/>
    <x v="11"/>
    <s v="0"/>
    <s v="0120"/>
    <s v="BFC-10"/>
    <s v="PP01"/>
    <s v="ASSEMBLY"/>
    <x v="11"/>
    <d v="2019-07-15T00:00:00"/>
    <d v="1899-12-30T10:00:02"/>
    <d v="2019-07-15T00:00:00"/>
    <d v="1899-12-30T16:53:49"/>
    <n v="51.716999999999999"/>
    <s v="MIN"/>
    <x v="600"/>
    <n v="100"/>
    <s v="MIN"/>
    <s v="CNF  PRT  REL  TECO"/>
  </r>
  <r>
    <n v="1534846"/>
    <x v="11"/>
    <s v="0"/>
    <s v="0130"/>
    <s v="BFC-90"/>
    <s v="PP01"/>
    <s v="ASSY IN PROCESS INSPECTION"/>
    <x v="12"/>
    <d v="2019-07-18T00:00:00"/>
    <d v="1899-12-30T14:08:37"/>
    <d v="2019-07-18T00:00:00"/>
    <d v="1899-12-30T14:08:37"/>
    <n v="20"/>
    <s v="MIN"/>
    <x v="2"/>
    <n v="20"/>
    <s v="MIN"/>
    <s v="CNF  ORSP PRT  REL  TECO"/>
  </r>
  <r>
    <n v="1534846"/>
    <x v="11"/>
    <s v="0"/>
    <s v="0140"/>
    <s v="BFC-90"/>
    <s v="PP01"/>
    <s v="ASSY IN PROCESS INSPECTION"/>
    <x v="13"/>
    <d v="2019-07-18T00:00:00"/>
    <d v="1899-12-30T14:08:45"/>
    <d v="2019-07-18T00:00:00"/>
    <d v="1899-12-30T14:08:45"/>
    <n v="30"/>
    <s v="MIN"/>
    <x v="9"/>
    <n v="30"/>
    <s v="MIN"/>
    <s v="CNF  ORSP PRT  REL  TECO"/>
  </r>
  <r>
    <n v="1534846"/>
    <x v="11"/>
    <s v="0"/>
    <s v="0150"/>
    <s v="BFC-99"/>
    <s v="PP01"/>
    <s v="FINAL INSPECTION"/>
    <x v="14"/>
    <d v="2019-07-18T00:00:00"/>
    <d v="1899-12-30T15:36:49"/>
    <d v="2019-07-18T00:00:00"/>
    <d v="1899-12-30T15:36:49"/>
    <n v="30"/>
    <s v="MIN"/>
    <x v="9"/>
    <n v="30"/>
    <s v="MIN"/>
    <s v="CNF  ORSP PRT  REL  TECO"/>
  </r>
  <r>
    <n v="1534846"/>
    <x v="11"/>
    <s v="0"/>
    <s v="0160"/>
    <s v="BFC-99"/>
    <s v="PP03"/>
    <s v="FINAL INSPECTION"/>
    <x v="15"/>
    <d v="2019-07-18T00:00:00"/>
    <d v="1899-12-30T15:48:06"/>
    <d v="2019-07-18T00:00:00"/>
    <d v="1899-12-30T15:48:06"/>
    <n v="45"/>
    <s v="MIN"/>
    <x v="10"/>
    <n v="45"/>
    <s v="MIN"/>
    <s v="CNF  ORSP PRT  REL  TECO"/>
  </r>
  <r>
    <n v="1534846"/>
    <x v="11"/>
    <s v="1"/>
    <s v="0010"/>
    <s v="BFC-10"/>
    <s v="PP95"/>
    <s v="ASSEMBLY"/>
    <x v="16"/>
    <d v="2019-07-11T00:00:00"/>
    <d v="1899-12-30T07:38:14"/>
    <d v="2019-07-11T00:00:00"/>
    <d v="1899-12-30T15:50:00"/>
    <n v="8.1959999999999997"/>
    <s v="H"/>
    <x v="601"/>
    <n v="1"/>
    <s v="MIN"/>
    <s v="CNF  PRT  REL  TECO"/>
  </r>
  <r>
    <n v="1534846"/>
    <x v="1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849"/>
    <x v="17"/>
    <s v="0"/>
    <s v="0010"/>
    <s v="PFC-20"/>
    <s v="PP01"/>
    <s v="PAINT"/>
    <x v="0"/>
    <d v="2019-07-02T00:00:00"/>
    <d v="1899-12-30T03:30:42"/>
    <d v="2019-07-02T00:00:00"/>
    <d v="1899-12-30T04:25:08"/>
    <n v="54.433"/>
    <s v="MIN"/>
    <x v="602"/>
    <n v="40"/>
    <s v="MIN"/>
    <s v="CNF  PRT  REL  TECO"/>
  </r>
  <r>
    <n v="1534849"/>
    <x v="17"/>
    <s v="0"/>
    <s v="0020"/>
    <s v="BFC-10"/>
    <s v="PP01"/>
    <s v="ASSEMBLY"/>
    <x v="1"/>
    <d v="2019-07-02T00:00:00"/>
    <d v="1899-12-30T09:26:13"/>
    <d v="2019-07-02T00:00:00"/>
    <d v="1899-12-30T09:29:25"/>
    <n v="3.2"/>
    <s v="MIN"/>
    <x v="603"/>
    <n v="15"/>
    <s v="MIN"/>
    <s v="CNF  PRT  REL  TECO"/>
  </r>
  <r>
    <n v="1534849"/>
    <x v="17"/>
    <s v="0"/>
    <s v="0030"/>
    <s v="BFC-90"/>
    <s v="PP01"/>
    <s v="ASSY IN PROCESS INSPECTION"/>
    <x v="2"/>
    <d v="2019-07-02T00:00:00"/>
    <d v="1899-12-30T09:41:05"/>
    <d v="2019-07-02T00:00:00"/>
    <d v="1899-12-30T09:41:05"/>
    <n v="20"/>
    <s v="MIN"/>
    <x v="2"/>
    <n v="20"/>
    <s v="MIN"/>
    <s v="CNF  ORSP PRT  REL  TECO"/>
  </r>
  <r>
    <n v="1534849"/>
    <x v="17"/>
    <s v="0"/>
    <s v="0040"/>
    <s v="BFC-10"/>
    <s v="PP01"/>
    <s v="ASSEMBLY"/>
    <x v="3"/>
    <d v="2019-07-02T00:00:00"/>
    <d v="1899-12-30T10:00:16"/>
    <d v="2019-07-02T00:00:00"/>
    <d v="1899-12-30T14:25:02"/>
    <n v="4.4130000000000003"/>
    <s v="H"/>
    <x v="604"/>
    <n v="350"/>
    <s v="MIN"/>
    <s v="CNF  PRT  REL  TECO"/>
  </r>
  <r>
    <n v="1534849"/>
    <x v="17"/>
    <s v="0"/>
    <s v="0050"/>
    <s v="BFC-10"/>
    <s v="PP01"/>
    <s v="ASSEMBLY"/>
    <x v="4"/>
    <d v="2019-07-02T00:00:00"/>
    <d v="1899-12-30T14:25:13"/>
    <d v="2019-07-08T00:00:00"/>
    <d v="1899-12-30T14:55:22"/>
    <n v="39.317999999999998"/>
    <s v="H"/>
    <x v="605"/>
    <n v="1020"/>
    <s v="MIN"/>
    <s v="CNF  PRT  REL  TECO"/>
  </r>
  <r>
    <n v="1534849"/>
    <x v="17"/>
    <s v="0"/>
    <s v="0060"/>
    <s v="BFC-10"/>
    <s v="PP01"/>
    <s v="ASSEMBLY"/>
    <x v="5"/>
    <d v="2019-07-08T00:00:00"/>
    <d v="1899-12-30T14:55:29"/>
    <d v="2019-07-08T00:00:00"/>
    <d v="1899-12-30T15:28:59"/>
    <n v="33.5"/>
    <s v="MIN"/>
    <x v="606"/>
    <n v="50"/>
    <s v="MIN"/>
    <s v="CNF  PRT  REL  TECO"/>
  </r>
  <r>
    <n v="1534849"/>
    <x v="17"/>
    <s v="0"/>
    <s v="0070"/>
    <s v="BFC-50"/>
    <s v="PP95"/>
    <s v="ASSEMBLY REPAIRS"/>
    <x v="6"/>
    <d v="2019-07-08T00:00:00"/>
    <d v="1899-12-30T15:29:06"/>
    <d v="2019-07-08T00:00:00"/>
    <d v="1899-12-30T16:59:10"/>
    <n v="1.5009999999999999"/>
    <s v="H"/>
    <x v="607"/>
    <n v="0"/>
    <s v="MIN"/>
    <s v="CNF  PRT  REL  TECO"/>
  </r>
  <r>
    <n v="1534849"/>
    <x v="17"/>
    <s v="0"/>
    <s v="0080"/>
    <s v="BFC-90"/>
    <s v="PP01"/>
    <s v="ASSY IN PROCESS INSPECTION"/>
    <x v="7"/>
    <d v="2019-07-08T00:00:00"/>
    <d v="1899-12-30T16:03:47"/>
    <d v="2019-07-08T00:00:00"/>
    <d v="1899-12-30T16:03:47"/>
    <n v="20"/>
    <s v="MIN"/>
    <x v="2"/>
    <n v="20"/>
    <s v="MIN"/>
    <s v="CNF  ORSP PRT  REL  TECO"/>
  </r>
  <r>
    <n v="1534849"/>
    <x v="17"/>
    <s v="0"/>
    <s v="0090"/>
    <s v="BFC-90"/>
    <s v="PP01"/>
    <s v="ASSY IN PROCESS INSPECTION"/>
    <x v="8"/>
    <d v="2019-07-08T00:00:00"/>
    <d v="1899-12-30T16:03:53"/>
    <d v="2019-07-08T00:00:00"/>
    <d v="1899-12-30T16:03:53"/>
    <n v="20"/>
    <s v="MIN"/>
    <x v="2"/>
    <n v="20"/>
    <s v="MIN"/>
    <s v="CNF  ORSP PRT  REL  TECO"/>
  </r>
  <r>
    <n v="1534849"/>
    <x v="17"/>
    <s v="0"/>
    <s v="0100"/>
    <s v="PFC-20"/>
    <s v="PP01"/>
    <s v="PAINT"/>
    <x v="9"/>
    <d v="2019-07-08T00:00:00"/>
    <d v="1899-12-30T18:09:02"/>
    <d v="2019-07-09T00:00:00"/>
    <d v="1899-12-30T17:55:40"/>
    <n v="12.807"/>
    <s v="H"/>
    <x v="608"/>
    <n v="450"/>
    <s v="MIN"/>
    <s v="CNF  PRT  REL  TECO"/>
  </r>
  <r>
    <n v="1534849"/>
    <x v="17"/>
    <s v="0"/>
    <s v="0110"/>
    <s v="PFC-99"/>
    <s v="PP01"/>
    <s v="PAINT INSPECTION"/>
    <x v="10"/>
    <d v="2019-07-10T00:00:00"/>
    <d v="1899-12-30T08:06:13"/>
    <d v="2019-07-10T00:00:00"/>
    <d v="1899-12-30T08:06:13"/>
    <n v="20"/>
    <s v="MIN"/>
    <x v="2"/>
    <n v="20"/>
    <s v="MIN"/>
    <s v="CNF  ORSP PRT  REL  TECO"/>
  </r>
  <r>
    <n v="1534849"/>
    <x v="17"/>
    <s v="0"/>
    <s v="0120"/>
    <s v="BFC-10"/>
    <s v="PP01"/>
    <s v="ASSEMBLY"/>
    <x v="11"/>
    <d v="2019-07-14T00:00:00"/>
    <d v="1899-12-30T08:57:58"/>
    <d v="2019-07-14T00:00:00"/>
    <d v="1899-12-30T14:09:54"/>
    <n v="1.04"/>
    <s v="H"/>
    <x v="235"/>
    <n v="100"/>
    <s v="MIN"/>
    <s v="CNF  PRT  REL  TECO"/>
  </r>
  <r>
    <n v="1534849"/>
    <x v="17"/>
    <s v="0"/>
    <s v="0130"/>
    <s v="BFC-90"/>
    <s v="PP01"/>
    <s v="ASSY IN PROCESS INSPECTION"/>
    <x v="12"/>
    <d v="2019-07-15T00:00:00"/>
    <d v="1899-12-30T15:30:50"/>
    <d v="2019-07-15T00:00:00"/>
    <d v="1899-12-30T15:30:50"/>
    <n v="20"/>
    <s v="MIN"/>
    <x v="2"/>
    <n v="20"/>
    <s v="MIN"/>
    <s v="CNF  ORSP PRT  REL  TECO"/>
  </r>
  <r>
    <n v="1534849"/>
    <x v="17"/>
    <s v="0"/>
    <s v="0140"/>
    <s v="BFC-90"/>
    <s v="PP01"/>
    <s v="ASSY IN PROCESS INSPECTION"/>
    <x v="13"/>
    <d v="2019-07-15T00:00:00"/>
    <d v="1899-12-30T15:30:58"/>
    <d v="2019-07-15T00:00:00"/>
    <d v="1899-12-30T15:30:58"/>
    <n v="30"/>
    <s v="MIN"/>
    <x v="9"/>
    <n v="30"/>
    <s v="MIN"/>
    <s v="CNF  ORSP PRT  REL  TECO"/>
  </r>
  <r>
    <n v="1534849"/>
    <x v="17"/>
    <s v="0"/>
    <s v="0150"/>
    <s v="BFC-99"/>
    <s v="PP01"/>
    <s v="FINAL INSPECTION"/>
    <x v="14"/>
    <d v="2019-07-17T00:00:00"/>
    <d v="1899-12-30T07:47:37"/>
    <d v="2019-07-17T00:00:00"/>
    <d v="1899-12-30T07:47:37"/>
    <n v="30"/>
    <s v="MIN"/>
    <x v="9"/>
    <n v="30"/>
    <s v="MIN"/>
    <s v="CNF  ORSP PRT  REL  TECO"/>
  </r>
  <r>
    <n v="1534849"/>
    <x v="17"/>
    <s v="0"/>
    <s v="0160"/>
    <s v="BFC-99"/>
    <s v="PP03"/>
    <s v="FINAL INSPECTION"/>
    <x v="15"/>
    <d v="2019-07-17T00:00:00"/>
    <d v="1899-12-30T09:25:29"/>
    <d v="2019-07-17T00:00:00"/>
    <d v="1899-12-30T09:25:29"/>
    <n v="45"/>
    <s v="MIN"/>
    <x v="10"/>
    <n v="45"/>
    <s v="MIN"/>
    <s v="CNF  ORSP PRT  REL  TECO"/>
  </r>
  <r>
    <n v="1534849"/>
    <x v="17"/>
    <s v="1"/>
    <s v="0010"/>
    <s v="BFC-10"/>
    <s v="PP95"/>
    <s v="ASSEMBLY"/>
    <x v="16"/>
    <d v="2019-07-14T00:00:00"/>
    <d v="1899-12-30T08:04:17"/>
    <d v="2019-07-15T00:00:00"/>
    <d v="1899-12-30T15:31:23"/>
    <n v="14.129"/>
    <s v="H"/>
    <x v="609"/>
    <n v="1"/>
    <s v="MIN"/>
    <s v="CNF  PRT  REL  TECO"/>
  </r>
  <r>
    <n v="1534849"/>
    <x v="1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4850"/>
    <x v="17"/>
    <s v="0"/>
    <s v="0010"/>
    <s v="PFC-20"/>
    <s v="PP01"/>
    <s v="PAINT"/>
    <x v="0"/>
    <d v="2019-07-03T00:00:00"/>
    <d v="1899-12-30T09:29:51"/>
    <d v="2019-07-03T00:00:00"/>
    <d v="1899-12-30T09:46:15"/>
    <n v="11.583"/>
    <s v="MIN"/>
    <x v="610"/>
    <n v="40"/>
    <s v="MIN"/>
    <s v="CNF  PRT  REL  TECO"/>
  </r>
  <r>
    <n v="1534850"/>
    <x v="17"/>
    <s v="0"/>
    <s v="0020"/>
    <s v="BFC-10"/>
    <s v="PP01"/>
    <s v="ASSEMBLY"/>
    <x v="1"/>
    <d v="2019-07-03T00:00:00"/>
    <d v="1899-12-30T09:46:49"/>
    <d v="2019-07-03T00:00:00"/>
    <d v="1899-12-30T09:52:51"/>
    <n v="6.0330000000000004"/>
    <s v="MIN"/>
    <x v="611"/>
    <n v="15"/>
    <s v="MIN"/>
    <s v="CNF  PRT  REL  TECO"/>
  </r>
  <r>
    <n v="1534850"/>
    <x v="17"/>
    <s v="0"/>
    <s v="0030"/>
    <s v="BFC-90"/>
    <s v="PP01"/>
    <s v="ASSY IN PROCESS INSPECTION"/>
    <x v="2"/>
    <d v="2019-07-03T00:00:00"/>
    <d v="1899-12-30T10:28:35"/>
    <d v="2019-07-03T00:00:00"/>
    <d v="1899-12-30T10:28:35"/>
    <n v="20"/>
    <s v="MIN"/>
    <x v="2"/>
    <n v="20"/>
    <s v="MIN"/>
    <s v="CNF  ORSP PRT  REL  TECO"/>
  </r>
  <r>
    <n v="1534850"/>
    <x v="17"/>
    <s v="0"/>
    <s v="0040"/>
    <s v="BFC-10"/>
    <s v="PP01"/>
    <s v="ASSEMBLY"/>
    <x v="3"/>
    <d v="2019-07-03T00:00:00"/>
    <d v="1899-12-30T12:45:57"/>
    <d v="2019-07-03T00:00:00"/>
    <d v="1899-12-30T17:49:29"/>
    <n v="2.5329999999999999"/>
    <s v="H"/>
    <x v="612"/>
    <n v="350"/>
    <s v="MIN"/>
    <s v="CNF  PRT  REL  TECO"/>
  </r>
  <r>
    <n v="1534850"/>
    <x v="17"/>
    <s v="0"/>
    <s v="0050"/>
    <s v="BFC-10"/>
    <s v="PP01"/>
    <s v="ASSEMBLY"/>
    <x v="4"/>
    <d v="2019-07-04T00:00:00"/>
    <d v="1899-12-30T10:55:26"/>
    <d v="2019-07-11T00:00:00"/>
    <d v="1899-12-30T08:37:04"/>
    <n v="31.216999999999999"/>
    <s v="MIN"/>
    <x v="613"/>
    <n v="1020"/>
    <s v="MIN"/>
    <s v="CNF  PRT  REL  TECO"/>
  </r>
  <r>
    <n v="1534850"/>
    <x v="17"/>
    <s v="0"/>
    <s v="0060"/>
    <s v="BFC-10"/>
    <s v="PP01"/>
    <s v="ASSEMBLY"/>
    <x v="5"/>
    <d v="2019-07-11T00:00:00"/>
    <d v="1899-12-30T08:37:12"/>
    <d v="2019-07-11T00:00:00"/>
    <d v="1899-12-30T09:45:06"/>
    <n v="1.1319999999999999"/>
    <s v="H"/>
    <x v="614"/>
    <n v="50"/>
    <s v="MIN"/>
    <s v="CNF  PRT  REL  TECO"/>
  </r>
  <r>
    <n v="1534850"/>
    <x v="1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4850"/>
    <x v="17"/>
    <s v="0"/>
    <s v="0080"/>
    <s v="BFC-90"/>
    <s v="PP01"/>
    <s v="ASSY IN PROCESS INSPECTION"/>
    <x v="7"/>
    <d v="2019-07-11T00:00:00"/>
    <d v="1899-12-30T14:14:09"/>
    <d v="2019-07-11T00:00:00"/>
    <d v="1899-12-30T14:14:09"/>
    <n v="20"/>
    <s v="MIN"/>
    <x v="2"/>
    <n v="20"/>
    <s v="MIN"/>
    <s v="CNF  ORSP PRT  REL  TECO"/>
  </r>
  <r>
    <n v="1534850"/>
    <x v="17"/>
    <s v="0"/>
    <s v="0090"/>
    <s v="BFC-90"/>
    <s v="PP01"/>
    <s v="ASSY IN PROCESS INSPECTION"/>
    <x v="8"/>
    <d v="2019-07-11T00:00:00"/>
    <d v="1899-12-30T14:14:15"/>
    <d v="2019-07-11T00:00:00"/>
    <d v="1899-12-30T14:14:15"/>
    <n v="20"/>
    <s v="MIN"/>
    <x v="2"/>
    <n v="20"/>
    <s v="MIN"/>
    <s v="CNF  ORSP PRT  REL  TECO"/>
  </r>
  <r>
    <n v="1534850"/>
    <x v="17"/>
    <s v="0"/>
    <s v="0100"/>
    <s v="PFC-20"/>
    <s v="PP01"/>
    <s v="PAINT"/>
    <x v="9"/>
    <d v="2019-07-11T00:00:00"/>
    <d v="1899-12-30T20:49:00"/>
    <d v="2019-07-14T00:00:00"/>
    <d v="1899-12-30T16:09:08"/>
    <n v="9.952"/>
    <s v="H"/>
    <x v="615"/>
    <n v="450"/>
    <s v="MIN"/>
    <s v="CNF  PRT  REL  TECO"/>
  </r>
  <r>
    <n v="1534850"/>
    <x v="17"/>
    <s v="0"/>
    <s v="0110"/>
    <s v="PFC-99"/>
    <s v="PP01"/>
    <s v="PAINT INSPECTION"/>
    <x v="10"/>
    <d v="2019-07-15T00:00:00"/>
    <d v="1899-12-30T08:06:49"/>
    <d v="2019-07-15T00:00:00"/>
    <d v="1899-12-30T08:06:49"/>
    <n v="20"/>
    <s v="MIN"/>
    <x v="2"/>
    <n v="20"/>
    <s v="MIN"/>
    <s v="CNF  ORSP PRT  REL  TECO"/>
  </r>
  <r>
    <n v="1534850"/>
    <x v="17"/>
    <s v="0"/>
    <s v="0120"/>
    <s v="BFC-10"/>
    <s v="PP01"/>
    <s v="ASSEMBLY"/>
    <x v="11"/>
    <d v="2019-07-17T00:00:00"/>
    <d v="1899-12-30T11:01:21"/>
    <d v="2019-07-17T00:00:00"/>
    <d v="1899-12-30T16:53:18"/>
    <n v="5.8659999999999997"/>
    <s v="H"/>
    <x v="616"/>
    <n v="100"/>
    <s v="MIN"/>
    <s v="CNF  PRT  REL  TECO"/>
  </r>
  <r>
    <n v="1534850"/>
    <x v="17"/>
    <s v="0"/>
    <s v="0130"/>
    <s v="BFC-90"/>
    <s v="PP01"/>
    <s v="ASSY IN PROCESS INSPECTION"/>
    <x v="12"/>
    <d v="2019-07-18T00:00:00"/>
    <d v="1899-12-30T14:09:32"/>
    <d v="2019-07-18T00:00:00"/>
    <d v="1899-12-30T14:09:32"/>
    <n v="20"/>
    <s v="MIN"/>
    <x v="2"/>
    <n v="20"/>
    <s v="MIN"/>
    <s v="CNF  ORSP PRT  REL  TECO"/>
  </r>
  <r>
    <n v="1534850"/>
    <x v="17"/>
    <s v="0"/>
    <s v="0140"/>
    <s v="BFC-90"/>
    <s v="PP01"/>
    <s v="ASSY IN PROCESS INSPECTION"/>
    <x v="13"/>
    <d v="2019-07-18T00:00:00"/>
    <d v="1899-12-30T14:09:40"/>
    <d v="2019-07-18T00:00:00"/>
    <d v="1899-12-30T14:09:40"/>
    <n v="30"/>
    <s v="MIN"/>
    <x v="9"/>
    <n v="30"/>
    <s v="MIN"/>
    <s v="CNF  ORSP PRT  REL  TECO"/>
  </r>
  <r>
    <n v="1534850"/>
    <x v="17"/>
    <s v="0"/>
    <s v="0150"/>
    <s v="BFC-99"/>
    <s v="PP01"/>
    <s v="FINAL INSPECTION"/>
    <x v="14"/>
    <d v="2019-07-21T00:00:00"/>
    <d v="1899-12-30T10:12:55"/>
    <d v="2019-07-21T00:00:00"/>
    <d v="1899-12-30T10:12:55"/>
    <n v="30"/>
    <s v="MIN"/>
    <x v="9"/>
    <n v="30"/>
    <s v="MIN"/>
    <s v="CNF  ORSP PRT  REL  TECO"/>
  </r>
  <r>
    <n v="1534850"/>
    <x v="17"/>
    <s v="0"/>
    <s v="0160"/>
    <s v="BFC-99"/>
    <s v="PP03"/>
    <s v="FINAL INSPECTION"/>
    <x v="15"/>
    <d v="2019-07-21T00:00:00"/>
    <d v="1899-12-30T10:16:59"/>
    <d v="2019-07-21T00:00:00"/>
    <d v="1899-12-30T10:16:59"/>
    <n v="45"/>
    <s v="MIN"/>
    <x v="10"/>
    <n v="45"/>
    <s v="MIN"/>
    <s v="CNF  ORSP PRT  REL  TECO"/>
  </r>
  <r>
    <n v="1534850"/>
    <x v="17"/>
    <s v="1"/>
    <s v="0010"/>
    <s v="BFC-10"/>
    <s v="PP95"/>
    <s v="ASSEMBLY"/>
    <x v="16"/>
    <d v="2019-07-03T00:00:00"/>
    <d v="1899-12-30T10:25:25"/>
    <d v="2019-07-11T00:00:00"/>
    <d v="1899-12-30T11:33:45"/>
    <n v="49.98"/>
    <s v="H"/>
    <x v="617"/>
    <n v="1"/>
    <s v="MIN"/>
    <s v="CNF  PRT  REL  TECO"/>
  </r>
  <r>
    <n v="1534850"/>
    <x v="1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098"/>
    <x v="12"/>
    <s v="0"/>
    <s v="0010"/>
    <s v="PFC-20"/>
    <s v="PP01"/>
    <s v="PAINT"/>
    <x v="0"/>
    <d v="2019-07-08T00:00:00"/>
    <d v="1899-12-30T23:39:37"/>
    <d v="2019-07-09T00:00:00"/>
    <d v="1899-12-30T01:47:27"/>
    <n v="1.0649999999999999"/>
    <s v="H"/>
    <x v="618"/>
    <n v="40"/>
    <s v="MIN"/>
    <s v="CNF  PRT  REL  TECO"/>
  </r>
  <r>
    <n v="1537098"/>
    <x v="12"/>
    <s v="0"/>
    <s v="0020"/>
    <s v="BFC-10"/>
    <s v="PP01"/>
    <s v="ASSEMBLY"/>
    <x v="1"/>
    <d v="2019-07-09T00:00:00"/>
    <d v="1899-12-30T09:22:06"/>
    <d v="2019-07-09T00:00:00"/>
    <d v="1899-12-30T09:28:34"/>
    <n v="475"/>
    <s v="S"/>
    <x v="619"/>
    <n v="15"/>
    <s v="MIN"/>
    <s v="CNF  PRT  REL  TECO"/>
  </r>
  <r>
    <n v="1537098"/>
    <x v="12"/>
    <s v="0"/>
    <s v="0030"/>
    <s v="BFC-90"/>
    <s v="PP01"/>
    <s v="ASSY IN PROCESS INSPECTION"/>
    <x v="2"/>
    <d v="2019-07-09T00:00:00"/>
    <d v="1899-12-30T09:37:12"/>
    <d v="2019-07-09T00:00:00"/>
    <d v="1899-12-30T09:37:12"/>
    <n v="20"/>
    <s v="MIN"/>
    <x v="2"/>
    <n v="20"/>
    <s v="MIN"/>
    <s v="CNF  ORSP PRT  REL  TECO"/>
  </r>
  <r>
    <n v="1537098"/>
    <x v="12"/>
    <s v="0"/>
    <s v="0040"/>
    <s v="BFC-10"/>
    <s v="PP01"/>
    <s v="ASSEMBLY"/>
    <x v="3"/>
    <d v="2019-07-09T00:00:00"/>
    <d v="1899-12-30T13:41:16"/>
    <d v="2019-07-09T00:00:00"/>
    <d v="1899-12-30T17:51:51"/>
    <n v="4.1760000000000002"/>
    <s v="H"/>
    <x v="620"/>
    <n v="290"/>
    <s v="MIN"/>
    <s v="CNF  PRT  REL  TECO"/>
  </r>
  <r>
    <n v="1537098"/>
    <x v="12"/>
    <s v="0"/>
    <s v="0050"/>
    <s v="BFC-10"/>
    <s v="PP01"/>
    <s v="ASSEMBLY"/>
    <x v="4"/>
    <d v="2019-07-10T00:00:00"/>
    <d v="1899-12-30T07:35:58"/>
    <d v="2019-07-10T00:00:00"/>
    <d v="1899-12-30T17:52:07"/>
    <n v="10.269"/>
    <s v="H"/>
    <x v="621"/>
    <n v="1040"/>
    <s v="MIN"/>
    <s v="CNF  PRT  REL  TECO"/>
  </r>
  <r>
    <n v="1537098"/>
    <x v="12"/>
    <s v="0"/>
    <s v="0060"/>
    <s v="BFC-10"/>
    <s v="PP01"/>
    <s v="ASSEMBLY"/>
    <x v="5"/>
    <d v="2019-07-11T00:00:00"/>
    <d v="1899-12-30T07:31:06"/>
    <d v="2019-07-15T00:00:00"/>
    <d v="1899-12-30T15:44:21"/>
    <n v="26.98"/>
    <s v="H"/>
    <x v="622"/>
    <n v="50"/>
    <s v="MIN"/>
    <s v="CNF  PRT  REL  TECO"/>
  </r>
  <r>
    <n v="1537098"/>
    <x v="1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098"/>
    <x v="12"/>
    <s v="0"/>
    <s v="0080"/>
    <s v="BFC-90"/>
    <s v="PP01"/>
    <s v="ASSY IN PROCESS INSPECTION"/>
    <x v="7"/>
    <d v="2019-07-15T00:00:00"/>
    <d v="1899-12-30T16:10:26"/>
    <d v="2019-07-15T00:00:00"/>
    <d v="1899-12-30T16:10:26"/>
    <n v="20"/>
    <s v="MIN"/>
    <x v="2"/>
    <n v="20"/>
    <s v="MIN"/>
    <s v="CNF  ORSP PRT  REL  TECO"/>
  </r>
  <r>
    <n v="1537098"/>
    <x v="12"/>
    <s v="0"/>
    <s v="0090"/>
    <s v="BFC-90"/>
    <s v="PP01"/>
    <s v="ASSY IN PROCESS INSPECTION"/>
    <x v="8"/>
    <d v="2019-07-15T00:00:00"/>
    <d v="1899-12-30T16:10:33"/>
    <d v="2019-07-15T00:00:00"/>
    <d v="1899-12-30T16:10:33"/>
    <n v="20"/>
    <s v="MIN"/>
    <x v="2"/>
    <n v="20"/>
    <s v="MIN"/>
    <s v="CNF  ORSP PRT  REL  TECO"/>
  </r>
  <r>
    <n v="1537098"/>
    <x v="12"/>
    <s v="0"/>
    <s v="0100"/>
    <s v="PFC-20"/>
    <s v="PP01"/>
    <s v="PAINT"/>
    <x v="9"/>
    <d v="2019-07-15T00:00:00"/>
    <d v="1899-12-30T22:25:49"/>
    <d v="2019-07-16T00:00:00"/>
    <d v="1899-12-30T16:51:50"/>
    <n v="7.1580000000000004"/>
    <s v="H"/>
    <x v="623"/>
    <n v="450"/>
    <s v="MIN"/>
    <s v="CNF  PRT  REL  TECO"/>
  </r>
  <r>
    <n v="1537098"/>
    <x v="12"/>
    <s v="0"/>
    <s v="0110"/>
    <s v="PFC-99"/>
    <s v="PP01"/>
    <s v="PAINT INSPECTION"/>
    <x v="10"/>
    <d v="2019-07-17T00:00:00"/>
    <d v="1899-12-30T08:48:27"/>
    <d v="2019-07-17T00:00:00"/>
    <d v="1899-12-30T08:48:27"/>
    <n v="20"/>
    <s v="MIN"/>
    <x v="2"/>
    <n v="20"/>
    <s v="MIN"/>
    <s v="CNF  ORSP PRT  REL  TECO"/>
  </r>
  <r>
    <n v="1537098"/>
    <x v="12"/>
    <s v="0"/>
    <s v="0120"/>
    <s v="BFC-10"/>
    <s v="PP01"/>
    <s v="ASSEMBLY"/>
    <x v="11"/>
    <d v="2019-07-21T00:00:00"/>
    <d v="1899-12-30T09:06:00"/>
    <d v="2019-07-21T00:00:00"/>
    <d v="1899-12-30T13:34:39"/>
    <n v="1.0409999999999999"/>
    <s v="H"/>
    <x v="624"/>
    <n v="100"/>
    <s v="MIN"/>
    <s v="CNF  PRT  REL  TECO"/>
  </r>
  <r>
    <n v="1537098"/>
    <x v="12"/>
    <s v="0"/>
    <s v="0130"/>
    <s v="BFC-90"/>
    <s v="PP01"/>
    <s v="ASSY IN PROCESS INSPECTION"/>
    <x v="12"/>
    <d v="2019-07-22T00:00:00"/>
    <d v="1899-12-30T17:40:10"/>
    <d v="2019-07-22T00:00:00"/>
    <d v="1899-12-30T17:40:10"/>
    <n v="20"/>
    <s v="MIN"/>
    <x v="2"/>
    <n v="20"/>
    <s v="MIN"/>
    <s v="CNF  ORSP PRT  REL  TECO"/>
  </r>
  <r>
    <n v="1537098"/>
    <x v="12"/>
    <s v="0"/>
    <s v="0140"/>
    <s v="BFC-90"/>
    <s v="PP01"/>
    <s v="ASSY IN PROCESS INSPECTION"/>
    <x v="13"/>
    <d v="2019-07-22T00:00:00"/>
    <d v="1899-12-30T17:40:18"/>
    <d v="2019-07-22T00:00:00"/>
    <d v="1899-12-30T17:40:18"/>
    <n v="30"/>
    <s v="MIN"/>
    <x v="9"/>
    <n v="30"/>
    <s v="MIN"/>
    <s v="CNF  ORSP PRT  REL  TECO"/>
  </r>
  <r>
    <n v="1537098"/>
    <x v="12"/>
    <s v="0"/>
    <s v="0150"/>
    <s v="BFC-99"/>
    <s v="PP01"/>
    <s v="FINAL INSPECTION"/>
    <x v="14"/>
    <d v="2019-07-23T00:00:00"/>
    <d v="1899-12-30T17:08:48"/>
    <d v="2019-07-23T00:00:00"/>
    <d v="1899-12-30T17:08:48"/>
    <n v="30"/>
    <s v="MIN"/>
    <x v="9"/>
    <n v="30"/>
    <s v="MIN"/>
    <s v="CNF  ORSP PRT  REL  TECO"/>
  </r>
  <r>
    <n v="1537098"/>
    <x v="12"/>
    <s v="0"/>
    <s v="0160"/>
    <s v="BFC-99"/>
    <s v="PP03"/>
    <s v="FINAL INSPECTION"/>
    <x v="15"/>
    <d v="2019-07-28T00:00:00"/>
    <d v="1899-12-30T10:05:16"/>
    <d v="2019-07-28T00:00:00"/>
    <d v="1899-12-30T10:05:16"/>
    <n v="45"/>
    <s v="MIN"/>
    <x v="10"/>
    <n v="45"/>
    <s v="MIN"/>
    <s v="CNF  ORSP PRT  REL  TECO"/>
  </r>
  <r>
    <n v="1537098"/>
    <x v="12"/>
    <s v="1"/>
    <s v="0010"/>
    <s v="BFC-10"/>
    <s v="PP95"/>
    <s v="ASSEMBLY"/>
    <x v="16"/>
    <d v="2019-07-21T00:00:00"/>
    <d v="1899-12-30T08:00:53"/>
    <d v="2019-07-22T00:00:00"/>
    <d v="1899-12-30T08:47:48"/>
    <n v="17.204000000000001"/>
    <s v="H"/>
    <x v="625"/>
    <n v="1"/>
    <s v="MIN"/>
    <s v="CNF  PRT  REL  TECO"/>
  </r>
  <r>
    <n v="1537098"/>
    <x v="12"/>
    <s v="2"/>
    <s v="0100"/>
    <s v="PFC-20"/>
    <s v="PP95"/>
    <s v="PAINT"/>
    <x v="17"/>
    <d v="2019-07-15T00:00:00"/>
    <d v="1899-12-30T18:08:00"/>
    <d v="2019-07-16T00:00:00"/>
    <d v="1899-12-30T01:04:00"/>
    <n v="3.4670000000000001"/>
    <s v="H"/>
    <x v="626"/>
    <n v="5"/>
    <s v="MIN"/>
    <s v="CNF  PRT  REL  TECO"/>
  </r>
  <r>
    <n v="1537099"/>
    <x v="10"/>
    <s v="0"/>
    <s v="0010"/>
    <s v="PFC-20"/>
    <s v="PP01"/>
    <s v="PAINT"/>
    <x v="0"/>
    <d v="2019-07-07T00:00:00"/>
    <d v="1899-12-30T10:57:34"/>
    <d v="2019-07-07T00:00:00"/>
    <d v="1899-12-30T11:00:53"/>
    <n v="1.667"/>
    <s v="MIN"/>
    <x v="45"/>
    <n v="40"/>
    <s v="MIN"/>
    <s v="CNF  PRT  REL  TECO"/>
  </r>
  <r>
    <n v="1537099"/>
    <x v="10"/>
    <s v="0"/>
    <s v="0020"/>
    <s v="BFC-10"/>
    <s v="PP01"/>
    <s v="ASSEMBLY"/>
    <x v="1"/>
    <d v="2019-07-07T00:00:00"/>
    <d v="1899-12-30T11:01:04"/>
    <d v="2019-07-07T00:00:00"/>
    <d v="1899-12-30T11:06:19"/>
    <n v="5.25"/>
    <s v="MIN"/>
    <x v="627"/>
    <n v="15"/>
    <s v="MIN"/>
    <s v="CNF  PRT  REL  TECO"/>
  </r>
  <r>
    <n v="1537099"/>
    <x v="10"/>
    <s v="0"/>
    <s v="0030"/>
    <s v="BFC-90"/>
    <s v="PP01"/>
    <s v="ASSY IN PROCESS INSPECTION"/>
    <x v="2"/>
    <d v="2019-07-08T00:00:00"/>
    <d v="1899-12-30T08:38:25"/>
    <d v="2019-07-08T00:00:00"/>
    <d v="1899-12-30T08:38:25"/>
    <n v="20"/>
    <s v="MIN"/>
    <x v="2"/>
    <n v="20"/>
    <s v="MIN"/>
    <s v="CNF  ORSP PRT  REL  TECO"/>
  </r>
  <r>
    <n v="1537099"/>
    <x v="10"/>
    <s v="0"/>
    <s v="0040"/>
    <s v="BFC-10"/>
    <s v="PP01"/>
    <s v="ASSEMBLY"/>
    <x v="3"/>
    <d v="2019-07-08T00:00:00"/>
    <d v="1899-12-30T08:43:54"/>
    <d v="2019-07-08T00:00:00"/>
    <d v="1899-12-30T17:47:20"/>
    <n v="9.0570000000000004"/>
    <s v="H"/>
    <x v="628"/>
    <n v="350"/>
    <s v="MIN"/>
    <s v="CNF  PRT  REL  TECO"/>
  </r>
  <r>
    <n v="1537099"/>
    <x v="10"/>
    <s v="0"/>
    <s v="0050"/>
    <s v="BFC-10"/>
    <s v="PP01"/>
    <s v="ASSEMBLY"/>
    <x v="4"/>
    <d v="2019-07-09T00:00:00"/>
    <d v="1899-12-30T10:04:48"/>
    <d v="2019-07-11T00:00:00"/>
    <d v="1899-12-30T15:49:15"/>
    <n v="26.649000000000001"/>
    <s v="H"/>
    <x v="629"/>
    <n v="1020"/>
    <s v="MIN"/>
    <s v="CNF  PRT  REL  TECO"/>
  </r>
  <r>
    <n v="1537099"/>
    <x v="10"/>
    <s v="0"/>
    <s v="0060"/>
    <s v="BFC-10"/>
    <s v="PP01"/>
    <s v="ASSEMBLY"/>
    <x v="5"/>
    <d v="2019-07-14T00:00:00"/>
    <d v="1899-12-30T07:40:47"/>
    <d v="2019-07-14T00:00:00"/>
    <d v="1899-12-30T15:39:29"/>
    <n v="505.43"/>
    <s v="MIN"/>
    <x v="630"/>
    <n v="50"/>
    <s v="MIN"/>
    <s v="CNF  PRT  REL  TECO"/>
  </r>
  <r>
    <n v="1537099"/>
    <x v="10"/>
    <s v="0"/>
    <s v="0070"/>
    <s v="BFC-50"/>
    <s v="PP95"/>
    <s v="ASSEMBLY REPAIRS"/>
    <x v="6"/>
    <d v="2019-07-14T00:00:00"/>
    <d v="1899-12-30T15:39:39"/>
    <d v="2019-07-14T00:00:00"/>
    <d v="1899-12-30T16:04:48"/>
    <n v="25.15"/>
    <s v="MIN"/>
    <x v="631"/>
    <n v="0"/>
    <s v="MIN"/>
    <s v="CNF  PRT  REL  TECO"/>
  </r>
  <r>
    <n v="1537099"/>
    <x v="10"/>
    <s v="0"/>
    <s v="0080"/>
    <s v="BFC-90"/>
    <s v="PP01"/>
    <s v="ASSY IN PROCESS INSPECTION"/>
    <x v="7"/>
    <d v="2019-07-14T00:00:00"/>
    <d v="1899-12-30T16:14:18"/>
    <d v="2019-07-14T00:00:00"/>
    <d v="1899-12-30T16:14:18"/>
    <n v="20"/>
    <s v="MIN"/>
    <x v="2"/>
    <n v="20"/>
    <s v="MIN"/>
    <s v="CNF  ORSP PRT  REL  TECO"/>
  </r>
  <r>
    <n v="1537099"/>
    <x v="10"/>
    <s v="0"/>
    <s v="0090"/>
    <s v="BFC-90"/>
    <s v="PP01"/>
    <s v="ASSY IN PROCESS INSPECTION"/>
    <x v="8"/>
    <d v="2019-07-14T00:00:00"/>
    <d v="1899-12-30T16:14:23"/>
    <d v="2019-07-14T00:00:00"/>
    <d v="1899-12-30T16:14:23"/>
    <n v="20"/>
    <s v="MIN"/>
    <x v="2"/>
    <n v="20"/>
    <s v="MIN"/>
    <s v="CNF  ORSP PRT  REL  TECO"/>
  </r>
  <r>
    <n v="1537099"/>
    <x v="10"/>
    <s v="0"/>
    <s v="0100"/>
    <s v="PFC-20"/>
    <s v="PP01"/>
    <s v="PAINT"/>
    <x v="9"/>
    <d v="2019-07-14T00:00:00"/>
    <d v="1899-12-30T18:04:42"/>
    <d v="2019-07-15T00:00:00"/>
    <d v="1899-12-30T14:02:21"/>
    <n v="12.215"/>
    <s v="H"/>
    <x v="632"/>
    <n v="450"/>
    <s v="MIN"/>
    <s v="CNF  PRT  REL  TECO"/>
  </r>
  <r>
    <n v="1537099"/>
    <x v="10"/>
    <s v="0"/>
    <s v="0110"/>
    <s v="PFC-99"/>
    <s v="PP01"/>
    <s v="PAINT INSPECTION"/>
    <x v="10"/>
    <d v="2019-07-16T00:00:00"/>
    <d v="1899-12-30T07:28:23"/>
    <d v="2019-07-16T00:00:00"/>
    <d v="1899-12-30T07:28:23"/>
    <n v="20"/>
    <s v="MIN"/>
    <x v="2"/>
    <n v="20"/>
    <s v="MIN"/>
    <s v="CNF  ORSP PRT  REL  TECO"/>
  </r>
  <r>
    <n v="1537099"/>
    <x v="10"/>
    <s v="0"/>
    <s v="0120"/>
    <s v="BFC-10"/>
    <s v="PP01"/>
    <s v="ASSEMBLY"/>
    <x v="11"/>
    <d v="2019-07-18T00:00:00"/>
    <d v="1899-12-30T08:52:57"/>
    <d v="2019-07-18T00:00:00"/>
    <d v="1899-12-30T14:31:47"/>
    <n v="48.4"/>
    <s v="MIN"/>
    <x v="633"/>
    <n v="100"/>
    <s v="MIN"/>
    <s v="CNF  PRT  REL  TECO"/>
  </r>
  <r>
    <n v="1537099"/>
    <x v="10"/>
    <s v="0"/>
    <s v="0130"/>
    <s v="BFC-90"/>
    <s v="PP01"/>
    <s v="ASSY IN PROCESS INSPECTION"/>
    <x v="12"/>
    <d v="2019-07-21T00:00:00"/>
    <d v="1899-12-30T12:57:12"/>
    <d v="2019-07-21T00:00:00"/>
    <d v="1899-12-30T12:57:12"/>
    <n v="20"/>
    <s v="MIN"/>
    <x v="2"/>
    <n v="20"/>
    <s v="MIN"/>
    <s v="CNF  ORSP PRT  REL  TECO"/>
  </r>
  <r>
    <n v="1537099"/>
    <x v="10"/>
    <s v="0"/>
    <s v="0140"/>
    <s v="BFC-90"/>
    <s v="PP01"/>
    <s v="ASSY IN PROCESS INSPECTION"/>
    <x v="13"/>
    <d v="2019-07-21T00:00:00"/>
    <d v="1899-12-30T12:57:19"/>
    <d v="2019-07-21T00:00:00"/>
    <d v="1899-12-30T12:57:19"/>
    <n v="30"/>
    <s v="MIN"/>
    <x v="9"/>
    <n v="30"/>
    <s v="MIN"/>
    <s v="CNF  ORSP PRT  REL  TECO"/>
  </r>
  <r>
    <n v="1537099"/>
    <x v="10"/>
    <s v="0"/>
    <s v="0150"/>
    <s v="BFC-99"/>
    <s v="PP01"/>
    <s v="FINAL INSPECTION"/>
    <x v="14"/>
    <d v="2019-07-21T00:00:00"/>
    <d v="1899-12-30T13:42:52"/>
    <d v="2019-07-21T00:00:00"/>
    <d v="1899-12-30T13:42:52"/>
    <n v="30"/>
    <s v="MIN"/>
    <x v="9"/>
    <n v="30"/>
    <s v="MIN"/>
    <s v="CNF  ORSP PRT  REL  TECO"/>
  </r>
  <r>
    <n v="1537099"/>
    <x v="10"/>
    <s v="0"/>
    <s v="0160"/>
    <s v="BFC-99"/>
    <s v="PP03"/>
    <s v="FINAL INSPECTION"/>
    <x v="15"/>
    <d v="2019-07-22T00:00:00"/>
    <d v="1899-12-30T09:13:15"/>
    <d v="2019-07-22T00:00:00"/>
    <d v="1899-12-30T09:13:15"/>
    <n v="45"/>
    <s v="MIN"/>
    <x v="10"/>
    <n v="45"/>
    <s v="MIN"/>
    <s v="CNF  ORSP PRT  REL  TECO"/>
  </r>
  <r>
    <n v="1537099"/>
    <x v="10"/>
    <s v="1"/>
    <s v="0010"/>
    <s v="BFC-10"/>
    <s v="PP95"/>
    <s v="ASSEMBLY"/>
    <x v="16"/>
    <d v="2019-07-18T00:00:00"/>
    <d v="1899-12-30T09:05:54"/>
    <d v="2019-07-21T00:00:00"/>
    <d v="1899-12-30T14:27:02"/>
    <n v="7.0179999999999998"/>
    <s v="H"/>
    <x v="634"/>
    <n v="1"/>
    <s v="MIN"/>
    <s v="CNF  PRT  REL  TECO"/>
  </r>
  <r>
    <n v="1537099"/>
    <x v="1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120"/>
    <x v="12"/>
    <s v="0"/>
    <s v="0010"/>
    <s v="PFC-20"/>
    <s v="PP01"/>
    <s v="PAINT"/>
    <x v="0"/>
    <d v="2019-07-08T00:00:00"/>
    <d v="1899-12-30T03:34:27"/>
    <d v="2019-07-08T00:00:00"/>
    <d v="1899-12-30T03:58:08"/>
    <n v="23.683"/>
    <s v="MIN"/>
    <x v="635"/>
    <n v="40"/>
    <s v="MIN"/>
    <s v="CNF  PRT  REL  TECO"/>
  </r>
  <r>
    <n v="1537120"/>
    <x v="12"/>
    <s v="0"/>
    <s v="0020"/>
    <s v="BFC-10"/>
    <s v="PP01"/>
    <s v="ASSEMBLY"/>
    <x v="1"/>
    <d v="2019-07-08T00:00:00"/>
    <d v="1899-12-30T10:35:14"/>
    <d v="2019-07-08T00:00:00"/>
    <d v="1899-12-30T10:39:15"/>
    <n v="4.0170000000000003"/>
    <s v="MIN"/>
    <x v="374"/>
    <n v="15"/>
    <s v="MIN"/>
    <s v="CNF  PRT  REL  TECO"/>
  </r>
  <r>
    <n v="1537120"/>
    <x v="12"/>
    <s v="0"/>
    <s v="0030"/>
    <s v="BFC-90"/>
    <s v="PP01"/>
    <s v="ASSY IN PROCESS INSPECTION"/>
    <x v="2"/>
    <d v="2019-07-08T00:00:00"/>
    <d v="1899-12-30T10:54:12"/>
    <d v="2019-07-08T00:00:00"/>
    <d v="1899-12-30T10:54:12"/>
    <n v="20"/>
    <s v="MIN"/>
    <x v="2"/>
    <n v="20"/>
    <s v="MIN"/>
    <s v="CNF  ORSP PRT  REL  TECO"/>
  </r>
  <r>
    <n v="1537120"/>
    <x v="12"/>
    <s v="0"/>
    <s v="0040"/>
    <s v="BFC-10"/>
    <s v="PP01"/>
    <s v="ASSEMBLY"/>
    <x v="3"/>
    <d v="2019-07-08T00:00:00"/>
    <d v="1899-12-30T10:57:15"/>
    <d v="2019-07-08T00:00:00"/>
    <d v="1899-12-30T13:51:17"/>
    <n v="2.9009999999999998"/>
    <s v="H"/>
    <x v="636"/>
    <n v="350"/>
    <s v="MIN"/>
    <s v="CNF  PRT  REL  TECO"/>
  </r>
  <r>
    <n v="1537120"/>
    <x v="12"/>
    <s v="0"/>
    <s v="0050"/>
    <s v="BFC-10"/>
    <s v="PP01"/>
    <s v="ASSEMBLY"/>
    <x v="4"/>
    <d v="2019-07-08T00:00:00"/>
    <d v="1899-12-30T13:51:36"/>
    <d v="2019-07-14T00:00:00"/>
    <d v="1899-12-30T15:33:42"/>
    <n v="40.966999999999999"/>
    <s v="H"/>
    <x v="637"/>
    <n v="1020"/>
    <s v="MIN"/>
    <s v="CNF  PRT  REL  TECO"/>
  </r>
  <r>
    <n v="1537120"/>
    <x v="12"/>
    <s v="0"/>
    <s v="0060"/>
    <s v="BFC-10"/>
    <s v="PP01"/>
    <s v="ASSEMBLY"/>
    <x v="5"/>
    <d v="2019-07-14T00:00:00"/>
    <d v="1899-12-30T15:34:01"/>
    <d v="2019-07-14T00:00:00"/>
    <d v="1899-12-30T15:52:08"/>
    <n v="18.117000000000001"/>
    <s v="MIN"/>
    <x v="638"/>
    <n v="50"/>
    <s v="MIN"/>
    <s v="CNF  PRT  REL  TECO"/>
  </r>
  <r>
    <n v="1537120"/>
    <x v="1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120"/>
    <x v="12"/>
    <s v="0"/>
    <s v="0080"/>
    <s v="BFC-90"/>
    <s v="PP01"/>
    <s v="ASSY IN PROCESS INSPECTION"/>
    <x v="7"/>
    <d v="2019-07-14T00:00:00"/>
    <d v="1899-12-30T16:19:29"/>
    <d v="2019-07-14T00:00:00"/>
    <d v="1899-12-30T16:19:29"/>
    <n v="20"/>
    <s v="MIN"/>
    <x v="2"/>
    <n v="20"/>
    <s v="MIN"/>
    <s v="CNF  ORSP PRT  REL  TECO"/>
  </r>
  <r>
    <n v="1537120"/>
    <x v="12"/>
    <s v="0"/>
    <s v="0090"/>
    <s v="BFC-90"/>
    <s v="PP01"/>
    <s v="ASSY IN PROCESS INSPECTION"/>
    <x v="8"/>
    <d v="2019-07-14T00:00:00"/>
    <d v="1899-12-30T16:19:36"/>
    <d v="2019-07-14T00:00:00"/>
    <d v="1899-12-30T16:19:36"/>
    <n v="20"/>
    <s v="MIN"/>
    <x v="2"/>
    <n v="20"/>
    <s v="MIN"/>
    <s v="CNF  ORSP PRT  REL  TECO"/>
  </r>
  <r>
    <n v="1537120"/>
    <x v="12"/>
    <s v="0"/>
    <s v="0100"/>
    <s v="PFC-20"/>
    <s v="PP01"/>
    <s v="PAINT"/>
    <x v="9"/>
    <d v="2019-07-14T00:00:00"/>
    <d v="1899-12-30T00:15:46"/>
    <d v="2019-07-15T00:00:00"/>
    <d v="1899-12-30T14:10:13"/>
    <n v="677.9666666666667"/>
    <s v="MIN"/>
    <x v="639"/>
    <n v="450"/>
    <s v="MIN"/>
    <s v="CNF  PRT  REL  TECO"/>
  </r>
  <r>
    <n v="1537120"/>
    <x v="12"/>
    <s v="0"/>
    <s v="0110"/>
    <s v="PFC-99"/>
    <s v="PP01"/>
    <s v="PAINT INSPECTION"/>
    <x v="10"/>
    <d v="2019-07-17T00:00:00"/>
    <d v="1899-12-30T08:48:45"/>
    <d v="2019-07-17T00:00:00"/>
    <d v="1899-12-30T08:48:45"/>
    <n v="20"/>
    <s v="MIN"/>
    <x v="2"/>
    <n v="20"/>
    <s v="MIN"/>
    <s v="CNF  ORSP PRT  REL  TECO"/>
  </r>
  <r>
    <n v="1537120"/>
    <x v="12"/>
    <s v="0"/>
    <s v="0120"/>
    <s v="BFC-10"/>
    <s v="PP01"/>
    <s v="ASSEMBLY"/>
    <x v="11"/>
    <d v="2019-07-21T00:00:00"/>
    <d v="1899-12-30T09:06:00"/>
    <d v="2019-07-21T00:00:00"/>
    <d v="1899-12-30T13:34:39"/>
    <n v="1.0409999999999999"/>
    <s v="H"/>
    <x v="624"/>
    <n v="100"/>
    <s v="MIN"/>
    <s v="CNF  PRT  REL  TECO"/>
  </r>
  <r>
    <n v="1537120"/>
    <x v="12"/>
    <s v="0"/>
    <s v="0130"/>
    <s v="BFC-90"/>
    <s v="PP01"/>
    <s v="ASSY IN PROCESS INSPECTION"/>
    <x v="12"/>
    <d v="2019-07-22T00:00:00"/>
    <d v="1899-12-30T17:40:31"/>
    <d v="2019-07-22T00:00:00"/>
    <d v="1899-12-30T17:40:31"/>
    <n v="20"/>
    <s v="MIN"/>
    <x v="2"/>
    <n v="20"/>
    <s v="MIN"/>
    <s v="CNF  ORSP PRT  REL  TECO"/>
  </r>
  <r>
    <n v="1537120"/>
    <x v="12"/>
    <s v="0"/>
    <s v="0140"/>
    <s v="BFC-90"/>
    <s v="PP01"/>
    <s v="ASSY IN PROCESS INSPECTION"/>
    <x v="13"/>
    <d v="2019-07-22T00:00:00"/>
    <d v="1899-12-30T17:40:38"/>
    <d v="2019-07-22T00:00:00"/>
    <d v="1899-12-30T17:40:38"/>
    <n v="30"/>
    <s v="MIN"/>
    <x v="9"/>
    <n v="30"/>
    <s v="MIN"/>
    <s v="CNF  ORSP PRT  REL  TECO"/>
  </r>
  <r>
    <n v="1537120"/>
    <x v="12"/>
    <s v="0"/>
    <s v="0150"/>
    <s v="BFC-99"/>
    <s v="PP01"/>
    <s v="FINAL INSPECTION"/>
    <x v="14"/>
    <d v="2019-07-23T00:00:00"/>
    <d v="1899-12-30T17:08:58"/>
    <d v="2019-07-23T00:00:00"/>
    <d v="1899-12-30T17:08:58"/>
    <n v="30"/>
    <s v="MIN"/>
    <x v="9"/>
    <n v="30"/>
    <s v="MIN"/>
    <s v="CNF  ORSP PRT  REL  TECO"/>
  </r>
  <r>
    <n v="1537120"/>
    <x v="12"/>
    <s v="0"/>
    <s v="0160"/>
    <s v="BFC-99"/>
    <s v="PP03"/>
    <s v="FINAL INSPECTION"/>
    <x v="15"/>
    <d v="2019-07-24T00:00:00"/>
    <d v="1899-12-30T09:32:15"/>
    <d v="2019-07-24T00:00:00"/>
    <d v="1899-12-30T09:32:15"/>
    <n v="45"/>
    <s v="MIN"/>
    <x v="10"/>
    <n v="45"/>
    <s v="MIN"/>
    <s v="CNF  PRT  REL  TECO"/>
  </r>
  <r>
    <n v="1537120"/>
    <x v="12"/>
    <s v="1"/>
    <s v="0010"/>
    <s v="BFC-10"/>
    <s v="PP95"/>
    <s v="ASSEMBLY"/>
    <x v="16"/>
    <d v="2019-07-16T00:00:00"/>
    <d v="1899-12-30T07:35:57"/>
    <d v="2019-07-16T00:00:00"/>
    <d v="1899-12-30T17:53:25"/>
    <n v="10.291"/>
    <s v="H"/>
    <x v="640"/>
    <n v="1"/>
    <s v="MIN"/>
    <s v="CNF  PRT  REL  TECO"/>
  </r>
  <r>
    <n v="1537120"/>
    <x v="1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121"/>
    <x v="12"/>
    <s v="0"/>
    <s v="0010"/>
    <s v="PFC-20"/>
    <s v="PP01"/>
    <s v="PAINT"/>
    <x v="0"/>
    <d v="2019-07-04T00:00:00"/>
    <d v="1899-12-30T10:49:57"/>
    <d v="2019-07-04T00:00:00"/>
    <d v="1899-12-30T11:22:17"/>
    <n v="32.332999999999998"/>
    <s v="MIN"/>
    <x v="641"/>
    <n v="40"/>
    <s v="MIN"/>
    <s v="CNF  PRT  REL  TECO"/>
  </r>
  <r>
    <n v="1537121"/>
    <x v="12"/>
    <s v="0"/>
    <s v="0020"/>
    <s v="BFC-10"/>
    <s v="PP01"/>
    <s v="ASSEMBLY"/>
    <x v="1"/>
    <d v="2019-07-04T00:00:00"/>
    <d v="1899-12-30T11:23:16"/>
    <d v="2019-07-04T00:00:00"/>
    <d v="1899-12-30T11:25:35"/>
    <n v="1.133"/>
    <s v="MIN"/>
    <x v="642"/>
    <n v="15"/>
    <s v="MIN"/>
    <s v="CNF  PRT  REL  TECO"/>
  </r>
  <r>
    <n v="1537121"/>
    <x v="12"/>
    <s v="0"/>
    <s v="0030"/>
    <s v="BFC-90"/>
    <s v="PP01"/>
    <s v="ASSY IN PROCESS INSPECTION"/>
    <x v="2"/>
    <d v="2019-07-04T00:00:00"/>
    <d v="1899-12-30T11:48:28"/>
    <d v="2019-07-04T00:00:00"/>
    <d v="1899-12-30T11:48:28"/>
    <n v="20"/>
    <s v="MIN"/>
    <x v="2"/>
    <n v="20"/>
    <s v="MIN"/>
    <s v="CNF  ORSP PRT  REL  TECO"/>
  </r>
  <r>
    <n v="1537121"/>
    <x v="12"/>
    <s v="0"/>
    <s v="0040"/>
    <s v="BFC-10"/>
    <s v="PP01"/>
    <s v="ASSEMBLY"/>
    <x v="3"/>
    <d v="2019-07-07T00:00:00"/>
    <d v="1899-12-30T09:36:42"/>
    <d v="2019-07-07T00:00:00"/>
    <d v="1899-12-30T17:55:54"/>
    <n v="8.32"/>
    <s v="H"/>
    <x v="643"/>
    <n v="350"/>
    <s v="MIN"/>
    <s v="CNF  PRT  REL  TECO"/>
  </r>
  <r>
    <n v="1537121"/>
    <x v="12"/>
    <s v="0"/>
    <s v="0050"/>
    <s v="BFC-10"/>
    <s v="PP01"/>
    <s v="ASSEMBLY"/>
    <x v="4"/>
    <d v="2019-07-08T00:00:00"/>
    <d v="1899-12-30T07:38:06"/>
    <d v="2019-07-11T00:00:00"/>
    <d v="1899-12-30T11:14:35"/>
    <n v="34.316000000000003"/>
    <s v="H"/>
    <x v="644"/>
    <n v="1020"/>
    <s v="MIN"/>
    <s v="CNF  PRT  REL  TECO"/>
  </r>
  <r>
    <n v="1537121"/>
    <x v="12"/>
    <s v="0"/>
    <s v="0060"/>
    <s v="BFC-10"/>
    <s v="PP01"/>
    <s v="ASSEMBLY"/>
    <x v="5"/>
    <d v="2019-07-11T00:00:00"/>
    <d v="1899-12-30T11:14:49"/>
    <d v="2019-07-11T00:00:00"/>
    <d v="1899-12-30T12:21:58"/>
    <n v="1.119"/>
    <s v="H"/>
    <x v="184"/>
    <n v="50"/>
    <s v="MIN"/>
    <s v="CNF  PRT  REL  TECO"/>
  </r>
  <r>
    <n v="1537121"/>
    <x v="1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121"/>
    <x v="12"/>
    <s v="0"/>
    <s v="0080"/>
    <s v="BFC-90"/>
    <s v="PP01"/>
    <s v="ASSY IN PROCESS INSPECTION"/>
    <x v="7"/>
    <d v="2019-07-11T00:00:00"/>
    <d v="1899-12-30T13:09:39"/>
    <d v="2019-07-11T00:00:00"/>
    <d v="1899-12-30T13:09:39"/>
    <n v="20"/>
    <s v="MIN"/>
    <x v="2"/>
    <n v="20"/>
    <s v="MIN"/>
    <s v="CNF  ORSP PRT  REL  TECO"/>
  </r>
  <r>
    <n v="1537121"/>
    <x v="12"/>
    <s v="0"/>
    <s v="0090"/>
    <s v="BFC-90"/>
    <s v="PP01"/>
    <s v="ASSY IN PROCESS INSPECTION"/>
    <x v="8"/>
    <d v="2019-07-11T00:00:00"/>
    <d v="1899-12-30T13:09:49"/>
    <d v="2019-07-11T00:00:00"/>
    <d v="1899-12-30T13:09:49"/>
    <n v="20"/>
    <s v="MIN"/>
    <x v="2"/>
    <n v="20"/>
    <s v="MIN"/>
    <s v="CNF  ORSP PRT  REL  TECO"/>
  </r>
  <r>
    <n v="1537121"/>
    <x v="12"/>
    <s v="0"/>
    <s v="0100"/>
    <s v="PFC-20"/>
    <s v="PP01"/>
    <s v="PAINT"/>
    <x v="9"/>
    <d v="2019-07-14T00:00:00"/>
    <d v="1899-12-30T07:42:49"/>
    <d v="2019-07-14T00:00:00"/>
    <d v="1899-12-30T16:48:21"/>
    <n v="8.1839999999999993"/>
    <s v="H"/>
    <x v="645"/>
    <n v="450"/>
    <s v="MIN"/>
    <s v="CNF  PRT  REL  TECO"/>
  </r>
  <r>
    <n v="1537121"/>
    <x v="12"/>
    <s v="0"/>
    <s v="0110"/>
    <s v="PFC-99"/>
    <s v="PP01"/>
    <s v="PAINT INSPECTION"/>
    <x v="10"/>
    <d v="2019-07-15T00:00:00"/>
    <d v="1899-12-30T08:07:24"/>
    <d v="2019-07-15T00:00:00"/>
    <d v="1899-12-30T08:07:24"/>
    <n v="20"/>
    <s v="MIN"/>
    <x v="2"/>
    <n v="20"/>
    <s v="MIN"/>
    <s v="CNF  ORSP PRT  REL  TECO"/>
  </r>
  <r>
    <n v="1537121"/>
    <x v="12"/>
    <s v="0"/>
    <s v="0120"/>
    <s v="BFC-10"/>
    <s v="PP01"/>
    <s v="ASSEMBLY"/>
    <x v="11"/>
    <d v="2019-07-21T00:00:00"/>
    <d v="1899-12-30T09:06:00"/>
    <d v="2019-07-21T00:00:00"/>
    <d v="1899-12-30T13:34:39"/>
    <n v="1.0409999999999999"/>
    <s v="H"/>
    <x v="624"/>
    <n v="100"/>
    <s v="MIN"/>
    <s v="CNF  PRT  REL  TECO"/>
  </r>
  <r>
    <n v="1537121"/>
    <x v="12"/>
    <s v="0"/>
    <s v="0130"/>
    <s v="BFC-90"/>
    <s v="PP01"/>
    <s v="ASSY IN PROCESS INSPECTION"/>
    <x v="12"/>
    <d v="2019-07-22T00:00:00"/>
    <d v="1899-12-30T17:51:14"/>
    <d v="2019-07-22T00:00:00"/>
    <d v="1899-12-30T17:51:14"/>
    <n v="20"/>
    <s v="MIN"/>
    <x v="2"/>
    <n v="20"/>
    <s v="MIN"/>
    <s v="CNF  ORSP PRT  REL  TECO"/>
  </r>
  <r>
    <n v="1537121"/>
    <x v="12"/>
    <s v="0"/>
    <s v="0140"/>
    <s v="BFC-90"/>
    <s v="PP01"/>
    <s v="ASSY IN PROCESS INSPECTION"/>
    <x v="13"/>
    <d v="2019-07-22T00:00:00"/>
    <d v="1899-12-30T17:51:21"/>
    <d v="2019-07-22T00:00:00"/>
    <d v="1899-12-30T17:51:21"/>
    <n v="30"/>
    <s v="MIN"/>
    <x v="9"/>
    <n v="30"/>
    <s v="MIN"/>
    <s v="CNF  ORSP PRT  REL  TECO"/>
  </r>
  <r>
    <n v="1537121"/>
    <x v="12"/>
    <s v="0"/>
    <s v="0150"/>
    <s v="BFC-99"/>
    <s v="PP01"/>
    <s v="FINAL INSPECTION"/>
    <x v="14"/>
    <d v="2019-07-23T00:00:00"/>
    <d v="1899-12-30T09:58:51"/>
    <d v="2019-07-23T00:00:00"/>
    <d v="1899-12-30T09:58:51"/>
    <n v="30"/>
    <s v="MIN"/>
    <x v="9"/>
    <n v="30"/>
    <s v="MIN"/>
    <s v="CNF  ORSP PRT  REL  TECO"/>
  </r>
  <r>
    <n v="1537121"/>
    <x v="12"/>
    <s v="0"/>
    <s v="0160"/>
    <s v="BFC-99"/>
    <s v="PP03"/>
    <s v="FINAL INSPECTION"/>
    <x v="15"/>
    <d v="2019-07-24T00:00:00"/>
    <d v="1899-12-30T09:32:33"/>
    <d v="2019-07-24T00:00:00"/>
    <d v="1899-12-30T09:32:33"/>
    <n v="45"/>
    <s v="MIN"/>
    <x v="10"/>
    <n v="45"/>
    <s v="MIN"/>
    <s v="CNF  ORSP PRT  REL  TECO"/>
  </r>
  <r>
    <n v="1537121"/>
    <x v="12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7121"/>
    <x v="1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122"/>
    <x v="18"/>
    <s v="0"/>
    <s v="0010"/>
    <s v="PFC-20"/>
    <s v="PP01"/>
    <s v="PAINT"/>
    <x v="0"/>
    <d v="2019-07-04T00:00:00"/>
    <d v="1899-12-30T03:36:28"/>
    <d v="2019-07-04T00:00:00"/>
    <d v="1899-12-30T07:03:47"/>
    <n v="34.332999999999998"/>
    <s v="MIN"/>
    <x v="646"/>
    <n v="40"/>
    <s v="MIN"/>
    <s v="CNF  PRT  REL  TECO"/>
  </r>
  <r>
    <n v="1537122"/>
    <x v="18"/>
    <s v="0"/>
    <s v="0020"/>
    <s v="BFC-10"/>
    <s v="PP01"/>
    <s v="ASSEMBLY"/>
    <x v="1"/>
    <d v="2019-07-04T00:00:00"/>
    <d v="1899-12-30T10:49:04"/>
    <d v="2019-07-04T00:00:00"/>
    <d v="1899-12-30T11:29:12"/>
    <n v="22.067"/>
    <s v="MIN"/>
    <x v="647"/>
    <n v="15"/>
    <s v="MIN"/>
    <s v="CNF  PRT  REL  TECO"/>
  </r>
  <r>
    <n v="1537122"/>
    <x v="18"/>
    <s v="0"/>
    <s v="0030"/>
    <s v="BFC-90"/>
    <s v="PP01"/>
    <s v="ASSY IN PROCESS INSPECTION"/>
    <x v="2"/>
    <d v="2019-07-04T00:00:00"/>
    <d v="1899-12-30T11:47:33"/>
    <d v="2019-07-04T00:00:00"/>
    <d v="1899-12-30T11:47:33"/>
    <n v="20"/>
    <s v="MIN"/>
    <x v="2"/>
    <n v="20"/>
    <s v="MIN"/>
    <s v="CNF  ORSP PRT  REL  TECO"/>
  </r>
  <r>
    <n v="1537122"/>
    <x v="18"/>
    <s v="0"/>
    <s v="0040"/>
    <s v="BFC-10"/>
    <s v="PP01"/>
    <s v="ASSEMBLY"/>
    <x v="3"/>
    <d v="2019-07-07T00:00:00"/>
    <d v="1899-12-30T08:06:52"/>
    <d v="2019-07-07T00:00:00"/>
    <d v="1899-12-30T17:56:37"/>
    <n v="9.8290000000000006"/>
    <s v="H"/>
    <x v="648"/>
    <n v="350"/>
    <s v="MIN"/>
    <s v="CNF  PRT  REL  TECO"/>
  </r>
  <r>
    <n v="1537122"/>
    <x v="18"/>
    <s v="0"/>
    <s v="0050"/>
    <s v="BFC-10"/>
    <s v="PP01"/>
    <s v="ASSEMBLY"/>
    <x v="4"/>
    <d v="2019-07-08T00:00:00"/>
    <d v="1899-12-30T07:29:47"/>
    <d v="2019-07-11T00:00:00"/>
    <d v="1899-12-30T12:16:37"/>
    <n v="36.097999999999999"/>
    <s v="H"/>
    <x v="649"/>
    <n v="1020"/>
    <s v="MIN"/>
    <s v="CNF  PRT  REL  TECO"/>
  </r>
  <r>
    <n v="1537122"/>
    <x v="18"/>
    <s v="0"/>
    <s v="0060"/>
    <s v="BFC-10"/>
    <s v="PP01"/>
    <s v="ASSEMBLY"/>
    <x v="5"/>
    <d v="2019-07-11T00:00:00"/>
    <d v="1899-12-30T12:16:50"/>
    <d v="2019-07-11T00:00:00"/>
    <d v="1899-12-30T14:45:03"/>
    <n v="2.4700000000000002"/>
    <s v="H"/>
    <x v="650"/>
    <n v="50"/>
    <s v="MIN"/>
    <s v="CNF  PRT  REL  TECO"/>
  </r>
  <r>
    <n v="1537122"/>
    <x v="1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122"/>
    <x v="18"/>
    <s v="0"/>
    <s v="0080"/>
    <s v="BFC-90"/>
    <s v="PP01"/>
    <s v="ASSY IN PROCESS INSPECTION"/>
    <x v="7"/>
    <d v="2019-07-11T00:00:00"/>
    <d v="1899-12-30T15:14:04"/>
    <d v="2019-07-11T00:00:00"/>
    <d v="1899-12-30T15:14:04"/>
    <n v="20"/>
    <s v="MIN"/>
    <x v="2"/>
    <n v="20"/>
    <s v="MIN"/>
    <s v="CNF  ORSP PRT  REL  TECO"/>
  </r>
  <r>
    <n v="1537122"/>
    <x v="18"/>
    <s v="0"/>
    <s v="0090"/>
    <s v="BFC-90"/>
    <s v="PP01"/>
    <s v="ASSY IN PROCESS INSPECTION"/>
    <x v="8"/>
    <d v="2019-07-11T00:00:00"/>
    <d v="1899-12-30T15:14:15"/>
    <d v="2019-07-11T00:00:00"/>
    <d v="1899-12-30T15:14:15"/>
    <n v="20"/>
    <s v="MIN"/>
    <x v="2"/>
    <n v="20"/>
    <s v="MIN"/>
    <s v="CNF  ORSP PRT  REL  TECO"/>
  </r>
  <r>
    <n v="1537122"/>
    <x v="18"/>
    <s v="0"/>
    <s v="0100"/>
    <s v="PFC-20"/>
    <s v="PP01"/>
    <s v="PAINT"/>
    <x v="9"/>
    <d v="2019-07-11T00:00:00"/>
    <d v="1899-12-30T20:38:53"/>
    <d v="2019-07-14T00:00:00"/>
    <d v="1899-12-30T14:56:50"/>
    <n v="9.93"/>
    <s v="H"/>
    <x v="651"/>
    <n v="450"/>
    <s v="MIN"/>
    <s v="CNF  PRT  REL  TECO"/>
  </r>
  <r>
    <n v="1537122"/>
    <x v="18"/>
    <s v="0"/>
    <s v="0110"/>
    <s v="PFC-99"/>
    <s v="PP01"/>
    <s v="PAINT INSPECTION"/>
    <x v="10"/>
    <d v="2019-07-15T00:00:00"/>
    <d v="1899-12-30T08:07:35"/>
    <d v="2019-07-15T00:00:00"/>
    <d v="1899-12-30T08:07:35"/>
    <n v="20"/>
    <s v="MIN"/>
    <x v="2"/>
    <n v="20"/>
    <s v="MIN"/>
    <s v="CNF  ORSP PRT  REL  TECO"/>
  </r>
  <r>
    <n v="1537122"/>
    <x v="18"/>
    <s v="0"/>
    <s v="0120"/>
    <s v="BFC-10"/>
    <s v="PP01"/>
    <s v="ASSEMBLY"/>
    <x v="11"/>
    <d v="2019-07-18T00:00:00"/>
    <d v="1899-12-30T08:52:57"/>
    <d v="2019-07-18T00:00:00"/>
    <d v="1899-12-30T14:31:47"/>
    <n v="48.4"/>
    <s v="MIN"/>
    <x v="633"/>
    <n v="100"/>
    <s v="MIN"/>
    <s v="CNF  PRT  REL  TECO"/>
  </r>
  <r>
    <n v="1537122"/>
    <x v="18"/>
    <s v="0"/>
    <s v="0130"/>
    <s v="BFC-90"/>
    <s v="PP01"/>
    <s v="ASSY IN PROCESS INSPECTION"/>
    <x v="12"/>
    <d v="2019-07-23T00:00:00"/>
    <d v="1899-12-30T09:53:45"/>
    <d v="2019-07-23T00:00:00"/>
    <d v="1899-12-30T09:53:45"/>
    <n v="20"/>
    <s v="MIN"/>
    <x v="2"/>
    <n v="20"/>
    <s v="MIN"/>
    <s v="CNF  ORSP PRT  REL  TECO"/>
  </r>
  <r>
    <n v="1537122"/>
    <x v="18"/>
    <s v="0"/>
    <s v="0140"/>
    <s v="BFC-90"/>
    <s v="PP01"/>
    <s v="ASSY IN PROCESS INSPECTION"/>
    <x v="13"/>
    <d v="2019-07-23T00:00:00"/>
    <d v="1899-12-30T09:53:55"/>
    <d v="2019-07-23T00:00:00"/>
    <d v="1899-12-30T09:53:55"/>
    <n v="30"/>
    <s v="MIN"/>
    <x v="9"/>
    <n v="30"/>
    <s v="MIN"/>
    <s v="CNF  ORSP PRT  REL  TECO"/>
  </r>
  <r>
    <n v="1537122"/>
    <x v="18"/>
    <s v="0"/>
    <s v="0150"/>
    <s v="BFC-99"/>
    <s v="PP01"/>
    <s v="FINAL INSPECTION"/>
    <x v="14"/>
    <d v="2019-07-23T00:00:00"/>
    <d v="1899-12-30T09:54:03"/>
    <d v="2019-07-23T00:00:00"/>
    <d v="1899-12-30T09:54:03"/>
    <n v="30"/>
    <s v="MIN"/>
    <x v="9"/>
    <n v="30"/>
    <s v="MIN"/>
    <s v="CNF  ORSP PRT  REL  TECO"/>
  </r>
  <r>
    <n v="1537122"/>
    <x v="18"/>
    <s v="0"/>
    <s v="0160"/>
    <s v="BFC-99"/>
    <s v="PP03"/>
    <s v="FINAL INSPECTION"/>
    <x v="15"/>
    <d v="2019-07-23T00:00:00"/>
    <d v="1899-12-30T11:24:19"/>
    <d v="2019-07-23T00:00:00"/>
    <d v="1899-12-30T11:24:19"/>
    <n v="45"/>
    <s v="MIN"/>
    <x v="10"/>
    <n v="45"/>
    <s v="MIN"/>
    <s v="CNF  ORSP PRT  REL  TECO"/>
  </r>
  <r>
    <n v="1537122"/>
    <x v="18"/>
    <s v="1"/>
    <s v="0010"/>
    <s v="BFC-10"/>
    <s v="PP95"/>
    <s v="ASSEMBLY"/>
    <x v="16"/>
    <d v="2019-07-18T00:00:00"/>
    <d v="1899-12-30T09:03:14"/>
    <d v="2019-07-18T00:00:00"/>
    <d v="1899-12-30T15:30:30"/>
    <n v="6.4539999999999997"/>
    <s v="H"/>
    <x v="652"/>
    <n v="1"/>
    <s v="MIN"/>
    <s v="CNF  PRT  REL  TECO"/>
  </r>
  <r>
    <n v="1537122"/>
    <x v="1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123"/>
    <x v="18"/>
    <s v="0"/>
    <s v="0010"/>
    <s v="PFC-20"/>
    <s v="PP01"/>
    <s v="PAINT"/>
    <x v="0"/>
    <d v="2019-07-07T00:00:00"/>
    <d v="1899-12-30T10:41:57"/>
    <d v="2019-07-07T00:00:00"/>
    <d v="1899-12-30T11:09:30"/>
    <n v="25.9"/>
    <s v="MIN"/>
    <x v="653"/>
    <n v="40"/>
    <s v="MIN"/>
    <s v="CNF  PRT  REL  TECO"/>
  </r>
  <r>
    <n v="1537123"/>
    <x v="18"/>
    <s v="0"/>
    <s v="0020"/>
    <s v="BFC-10"/>
    <s v="PP01"/>
    <s v="ASSEMBLY"/>
    <x v="1"/>
    <d v="2019-07-07T00:00:00"/>
    <d v="1899-12-30T11:10:53"/>
    <d v="2019-07-07T00:00:00"/>
    <d v="1899-12-30T11:25:02"/>
    <n v="14.15"/>
    <s v="MIN"/>
    <x v="654"/>
    <n v="15"/>
    <s v="MIN"/>
    <s v="CNF  PRT  REL  TECO"/>
  </r>
  <r>
    <n v="1537123"/>
    <x v="18"/>
    <s v="0"/>
    <s v="0030"/>
    <s v="BFC-90"/>
    <s v="PP01"/>
    <s v="ASSY IN PROCESS INSPECTION"/>
    <x v="2"/>
    <d v="2019-07-07T00:00:00"/>
    <d v="1899-12-30T12:15:39"/>
    <d v="2019-07-07T00:00:00"/>
    <d v="1899-12-30T12:15:39"/>
    <n v="20"/>
    <s v="MIN"/>
    <x v="2"/>
    <n v="20"/>
    <s v="MIN"/>
    <s v="CNF  ORSP PRT  REL  TECO"/>
  </r>
  <r>
    <n v="1537123"/>
    <x v="18"/>
    <s v="0"/>
    <s v="0040"/>
    <s v="BFC-10"/>
    <s v="PP01"/>
    <s v="ASSEMBLY"/>
    <x v="3"/>
    <d v="2019-07-07T00:00:00"/>
    <d v="1899-12-30T13:47:53"/>
    <d v="2019-07-07T00:00:00"/>
    <d v="1899-12-30T17:53:41"/>
    <n v="4.0970000000000004"/>
    <s v="H"/>
    <x v="655"/>
    <n v="350"/>
    <s v="MIN"/>
    <s v="CNF  PRT  REL  TECO"/>
  </r>
  <r>
    <n v="1537123"/>
    <x v="18"/>
    <s v="0"/>
    <s v="0050"/>
    <s v="BFC-10"/>
    <s v="PP01"/>
    <s v="ASSEMBLY"/>
    <x v="4"/>
    <d v="2019-07-08T00:00:00"/>
    <d v="1899-12-30T08:23:37"/>
    <d v="2019-07-10T00:00:00"/>
    <d v="1899-12-30T17:50:04"/>
    <n v="30.207000000000001"/>
    <s v="H"/>
    <x v="656"/>
    <n v="1020"/>
    <s v="MIN"/>
    <s v="CNF  PRT  REL  TECO"/>
  </r>
  <r>
    <n v="1537123"/>
    <x v="18"/>
    <s v="0"/>
    <s v="0060"/>
    <s v="BFC-10"/>
    <s v="PP01"/>
    <s v="ASSEMBLY"/>
    <x v="5"/>
    <d v="2019-07-11T00:00:00"/>
    <d v="1899-12-30T07:30:22"/>
    <d v="2019-07-11T00:00:00"/>
    <d v="1899-12-30T14:43:00"/>
    <n v="7.2110000000000003"/>
    <s v="H"/>
    <x v="657"/>
    <n v="50"/>
    <s v="MIN"/>
    <s v="CNF  PRT  REL  TECO"/>
  </r>
  <r>
    <n v="1537123"/>
    <x v="1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123"/>
    <x v="18"/>
    <s v="0"/>
    <s v="0080"/>
    <s v="BFC-90"/>
    <s v="PP01"/>
    <s v="ASSY IN PROCESS INSPECTION"/>
    <x v="7"/>
    <d v="2019-07-11T00:00:00"/>
    <d v="1899-12-30T15:14:55"/>
    <d v="2019-07-11T00:00:00"/>
    <d v="1899-12-30T15:14:55"/>
    <n v="20"/>
    <s v="MIN"/>
    <x v="2"/>
    <n v="20"/>
    <s v="MIN"/>
    <s v="CNF  ORSP PRT  REL  TECO"/>
  </r>
  <r>
    <n v="1537123"/>
    <x v="18"/>
    <s v="0"/>
    <s v="0090"/>
    <s v="BFC-90"/>
    <s v="PP01"/>
    <s v="ASSY IN PROCESS INSPECTION"/>
    <x v="8"/>
    <d v="2019-07-11T00:00:00"/>
    <d v="1899-12-30T15:15:11"/>
    <d v="2019-07-11T00:00:00"/>
    <d v="1899-12-30T15:15:11"/>
    <n v="20"/>
    <s v="MIN"/>
    <x v="2"/>
    <n v="20"/>
    <s v="MIN"/>
    <s v="CNF  ORSP PRT  REL  TECO"/>
  </r>
  <r>
    <n v="1537123"/>
    <x v="18"/>
    <s v="0"/>
    <s v="0100"/>
    <s v="PFC-20"/>
    <s v="PP01"/>
    <s v="PAINT"/>
    <x v="9"/>
    <d v="2019-07-11T00:00:00"/>
    <d v="1899-12-30T15:31:15"/>
    <d v="2019-07-11T00:00:00"/>
    <d v="1899-12-30T20:46:24"/>
    <n v="301.12"/>
    <s v="MIN"/>
    <x v="658"/>
    <n v="450"/>
    <s v="MIN"/>
    <s v="CNF  PRT  REL  TECO"/>
  </r>
  <r>
    <n v="1537123"/>
    <x v="18"/>
    <s v="0"/>
    <s v="0110"/>
    <s v="PFC-99"/>
    <s v="PP01"/>
    <s v="PAINT INSPECTION"/>
    <x v="10"/>
    <d v="2019-07-15T00:00:00"/>
    <d v="1899-12-30T08:07:46"/>
    <d v="2019-07-15T00:00:00"/>
    <d v="1899-12-30T08:07:46"/>
    <n v="20"/>
    <s v="MIN"/>
    <x v="2"/>
    <n v="20"/>
    <s v="MIN"/>
    <s v="CNF  ORSP PRT  REL  TECO"/>
  </r>
  <r>
    <n v="1537123"/>
    <x v="18"/>
    <s v="0"/>
    <s v="0120"/>
    <s v="BFC-10"/>
    <s v="PP01"/>
    <s v="ASSEMBLY"/>
    <x v="11"/>
    <d v="2019-07-22T00:00:00"/>
    <d v="1899-12-30T08:44:12"/>
    <d v="2019-07-22T00:00:00"/>
    <d v="1899-12-30T12:05:27"/>
    <n v="55.216000000000001"/>
    <s v="MIN"/>
    <x v="659"/>
    <n v="100"/>
    <s v="MIN"/>
    <s v="CNF  PRT  REL  TECO"/>
  </r>
  <r>
    <n v="1537123"/>
    <x v="18"/>
    <s v="0"/>
    <s v="0130"/>
    <s v="BFC-90"/>
    <s v="PP01"/>
    <s v="ASSY IN PROCESS INSPECTION"/>
    <x v="12"/>
    <d v="2019-07-23T00:00:00"/>
    <d v="1899-12-30T09:54:12"/>
    <d v="2019-07-23T00:00:00"/>
    <d v="1899-12-30T09:54:12"/>
    <n v="20"/>
    <s v="MIN"/>
    <x v="2"/>
    <n v="20"/>
    <s v="MIN"/>
    <s v="CNF  ORSP PRT  REL  TECO"/>
  </r>
  <r>
    <n v="1537123"/>
    <x v="18"/>
    <s v="0"/>
    <s v="0140"/>
    <s v="BFC-90"/>
    <s v="PP01"/>
    <s v="ASSY IN PROCESS INSPECTION"/>
    <x v="13"/>
    <d v="2019-07-23T00:00:00"/>
    <d v="1899-12-30T09:54:19"/>
    <d v="2019-07-23T00:00:00"/>
    <d v="1899-12-30T09:54:19"/>
    <n v="30"/>
    <s v="MIN"/>
    <x v="9"/>
    <n v="30"/>
    <s v="MIN"/>
    <s v="CNF  ORSP PRT  REL  TECO"/>
  </r>
  <r>
    <n v="1537123"/>
    <x v="18"/>
    <s v="0"/>
    <s v="0150"/>
    <s v="BFC-99"/>
    <s v="PP01"/>
    <s v="FINAL INSPECTION"/>
    <x v="14"/>
    <d v="2019-07-23T00:00:00"/>
    <d v="1899-12-30T09:54:26"/>
    <d v="2019-07-23T00:00:00"/>
    <d v="1899-12-30T09:54:26"/>
    <n v="30"/>
    <s v="MIN"/>
    <x v="9"/>
    <n v="30"/>
    <s v="MIN"/>
    <s v="CNF  ORSP PRT  REL  TECO"/>
  </r>
  <r>
    <n v="1537123"/>
    <x v="18"/>
    <s v="0"/>
    <s v="0160"/>
    <s v="BFC-99"/>
    <s v="PP03"/>
    <s v="FINAL INSPECTION"/>
    <x v="15"/>
    <d v="2019-07-23T00:00:00"/>
    <d v="1899-12-30T11:24:33"/>
    <d v="2019-07-23T00:00:00"/>
    <d v="1899-12-30T11:24:33"/>
    <n v="45"/>
    <s v="MIN"/>
    <x v="10"/>
    <n v="45"/>
    <s v="MIN"/>
    <s v="CNF  ORSP PRT  REL  TECO"/>
  </r>
  <r>
    <n v="1537123"/>
    <x v="18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7123"/>
    <x v="1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703"/>
    <x v="13"/>
    <s v="0"/>
    <s v="0010"/>
    <s v="PFC-20"/>
    <s v="PP01"/>
    <s v="PAINT"/>
    <x v="0"/>
    <d v="2019-07-09T00:00:00"/>
    <d v="1899-12-30T18:08:22"/>
    <d v="2019-07-09T00:00:00"/>
    <d v="1899-12-30T23:39:36"/>
    <n v="1.38"/>
    <s v="H"/>
    <x v="660"/>
    <n v="40"/>
    <s v="MIN"/>
    <s v="CNF  PRT  REL  TECO"/>
  </r>
  <r>
    <n v="1537703"/>
    <x v="13"/>
    <s v="0"/>
    <s v="0020"/>
    <s v="BFC-10"/>
    <s v="PP01"/>
    <s v="ASSEMBLY"/>
    <x v="1"/>
    <d v="2019-07-10T00:00:00"/>
    <d v="1899-12-30T10:14:47"/>
    <d v="2019-07-10T00:00:00"/>
    <d v="1899-12-30T10:34:27"/>
    <n v="19.667000000000002"/>
    <s v="MIN"/>
    <x v="661"/>
    <n v="15"/>
    <s v="MIN"/>
    <s v="CNF  PRT  REL  TECO"/>
  </r>
  <r>
    <n v="1537703"/>
    <x v="13"/>
    <s v="0"/>
    <s v="0030"/>
    <s v="BFC-90"/>
    <s v="PP01"/>
    <s v="ASSY IN PROCESS INSPECTION"/>
    <x v="2"/>
    <d v="2019-07-10T00:00:00"/>
    <d v="1899-12-30T10:52:10"/>
    <d v="2019-07-10T00:00:00"/>
    <d v="1899-12-30T10:52:10"/>
    <n v="20"/>
    <s v="MIN"/>
    <x v="2"/>
    <n v="20"/>
    <s v="MIN"/>
    <s v="CNF  ORSP PRT  REL  TECO"/>
  </r>
  <r>
    <n v="1537703"/>
    <x v="13"/>
    <s v="0"/>
    <s v="0040"/>
    <s v="BFC-10"/>
    <s v="PP01"/>
    <s v="ASSEMBLY"/>
    <x v="3"/>
    <d v="2019-07-10T00:00:00"/>
    <d v="1899-12-30T15:37:09"/>
    <d v="2019-07-10T00:00:00"/>
    <d v="1899-12-30T17:43:47"/>
    <n v="2.1110000000000002"/>
    <s v="H"/>
    <x v="662"/>
    <n v="290"/>
    <s v="MIN"/>
    <s v="CNF  PRT  REL  TECO"/>
  </r>
  <r>
    <n v="1537703"/>
    <x v="13"/>
    <s v="0"/>
    <s v="0050"/>
    <s v="BFC-10"/>
    <s v="PP01"/>
    <s v="ASSEMBLY"/>
    <x v="4"/>
    <d v="2019-07-11T00:00:00"/>
    <d v="1899-12-30T07:30:52"/>
    <d v="2019-07-16T00:00:00"/>
    <d v="1899-12-30T14:53:35"/>
    <n v="33.758000000000003"/>
    <s v="H"/>
    <x v="663"/>
    <n v="1040"/>
    <s v="MIN"/>
    <s v="CNF  PRT  REL  TECO"/>
  </r>
  <r>
    <n v="1537703"/>
    <x v="13"/>
    <s v="0"/>
    <s v="0060"/>
    <s v="BFC-10"/>
    <s v="PP01"/>
    <s v="ASSEMBLY"/>
    <x v="5"/>
    <d v="2019-07-16T00:00:00"/>
    <d v="1899-12-30T14:53:50"/>
    <d v="2019-07-16T00:00:00"/>
    <d v="1899-12-30T15:34:44"/>
    <n v="40.9"/>
    <s v="MIN"/>
    <x v="664"/>
    <n v="50"/>
    <s v="MIN"/>
    <s v="CNF  PRT  REL  TECO"/>
  </r>
  <r>
    <n v="1537703"/>
    <x v="1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703"/>
    <x v="13"/>
    <s v="0"/>
    <s v="0080"/>
    <s v="BFC-90"/>
    <s v="PP01"/>
    <s v="ASSY IN PROCESS INSPECTION"/>
    <x v="7"/>
    <d v="2019-07-16T00:00:00"/>
    <d v="1899-12-30T16:23:35"/>
    <d v="2019-07-16T00:00:00"/>
    <d v="1899-12-30T16:23:35"/>
    <n v="20"/>
    <s v="MIN"/>
    <x v="2"/>
    <n v="20"/>
    <s v="MIN"/>
    <s v="CNF  ORSP PRT  REL  TECO"/>
  </r>
  <r>
    <n v="1537703"/>
    <x v="13"/>
    <s v="0"/>
    <s v="0090"/>
    <s v="BFC-90"/>
    <s v="PP01"/>
    <s v="ASSY IN PROCESS INSPECTION"/>
    <x v="8"/>
    <d v="2019-07-16T00:00:00"/>
    <d v="1899-12-30T16:55:24"/>
    <d v="2019-07-16T00:00:00"/>
    <d v="1899-12-30T16:55:24"/>
    <n v="20"/>
    <s v="MIN"/>
    <x v="2"/>
    <n v="20"/>
    <s v="MIN"/>
    <s v="CNF  ORSP PRT  REL  TECO"/>
  </r>
  <r>
    <n v="1537703"/>
    <x v="13"/>
    <s v="0"/>
    <s v="0100"/>
    <s v="PFC-20"/>
    <s v="PP01"/>
    <s v="PAINT"/>
    <x v="9"/>
    <d v="2019-07-17T00:00:00"/>
    <d v="1899-12-30T14:05:15"/>
    <d v="2019-07-18T00:00:00"/>
    <d v="1899-12-30T03:41:25"/>
    <n v="6.5590000000000002"/>
    <s v="H"/>
    <x v="665"/>
    <n v="450"/>
    <s v="MIN"/>
    <s v="CNF  PRT  REL  TECO"/>
  </r>
  <r>
    <n v="1537703"/>
    <x v="13"/>
    <s v="0"/>
    <s v="0110"/>
    <s v="PFC-99"/>
    <s v="PP01"/>
    <s v="PAINT INSPECTION"/>
    <x v="10"/>
    <d v="2019-07-21T00:00:00"/>
    <d v="1899-12-30T08:44:50"/>
    <d v="2019-07-21T00:00:00"/>
    <d v="1899-12-30T08:44:50"/>
    <n v="20"/>
    <s v="MIN"/>
    <x v="2"/>
    <n v="20"/>
    <s v="MIN"/>
    <s v="CNF  ORSP PRT  REL  TECO"/>
  </r>
  <r>
    <n v="1537703"/>
    <x v="13"/>
    <s v="0"/>
    <s v="0120"/>
    <s v="BFC-10"/>
    <s v="PP01"/>
    <s v="ASSEMBLY"/>
    <x v="11"/>
    <d v="2019-07-22T00:00:00"/>
    <d v="1899-12-30T08:46:41"/>
    <d v="2019-07-22T00:00:00"/>
    <d v="1899-12-30T12:05:27"/>
    <n v="52.732999999999997"/>
    <s v="MIN"/>
    <x v="666"/>
    <n v="100"/>
    <s v="MIN"/>
    <s v="CNF  PRT  REL  TECO"/>
  </r>
  <r>
    <n v="1537703"/>
    <x v="13"/>
    <s v="0"/>
    <s v="0130"/>
    <s v="BFC-90"/>
    <s v="PP01"/>
    <s v="ASSY IN PROCESS INSPECTION"/>
    <x v="12"/>
    <d v="2019-07-25T00:00:00"/>
    <d v="1899-12-30T12:30:08"/>
    <d v="2019-07-25T00:00:00"/>
    <d v="1899-12-30T12:30:08"/>
    <n v="20"/>
    <s v="MIN"/>
    <x v="2"/>
    <n v="20"/>
    <s v="MIN"/>
    <s v="CNF  ORSP PRT  REL  TECO"/>
  </r>
  <r>
    <n v="1537703"/>
    <x v="13"/>
    <s v="0"/>
    <s v="0140"/>
    <s v="BFC-90"/>
    <s v="PP01"/>
    <s v="ASSY IN PROCESS INSPECTION"/>
    <x v="13"/>
    <d v="2019-07-25T00:00:00"/>
    <d v="1899-12-30T12:30:15"/>
    <d v="2019-07-25T00:00:00"/>
    <d v="1899-12-30T12:30:15"/>
    <n v="30"/>
    <s v="MIN"/>
    <x v="9"/>
    <n v="30"/>
    <s v="MIN"/>
    <s v="CNF  ORSP PRT  REL  TECO"/>
  </r>
  <r>
    <n v="1537703"/>
    <x v="13"/>
    <s v="0"/>
    <s v="0150"/>
    <s v="BFC-99"/>
    <s v="PP01"/>
    <s v="FINAL INSPECTION"/>
    <x v="14"/>
    <d v="2019-07-25T00:00:00"/>
    <d v="1899-12-30T12:30:23"/>
    <d v="2019-07-25T00:00:00"/>
    <d v="1899-12-30T12:30:23"/>
    <n v="30"/>
    <s v="MIN"/>
    <x v="9"/>
    <n v="30"/>
    <s v="MIN"/>
    <s v="CNF  ORSP PRT  REL  TECO"/>
  </r>
  <r>
    <n v="1537703"/>
    <x v="13"/>
    <s v="0"/>
    <s v="0160"/>
    <s v="BFC-99"/>
    <s v="PP03"/>
    <s v="FINAL INSPECTION"/>
    <x v="15"/>
    <d v="2019-07-28T00:00:00"/>
    <d v="1899-12-30T08:00:51"/>
    <d v="2019-07-28T00:00:00"/>
    <d v="1899-12-30T08:00:51"/>
    <n v="45"/>
    <s v="MIN"/>
    <x v="10"/>
    <n v="45"/>
    <s v="MIN"/>
    <s v="CNF  ORSP PRT  REL  TECO"/>
  </r>
  <r>
    <n v="1537703"/>
    <x v="13"/>
    <s v="1"/>
    <s v="0010"/>
    <s v="BFC-10"/>
    <s v="PP95"/>
    <s v="ASSEMBLY"/>
    <x v="16"/>
    <d v="2019-07-23T00:00:00"/>
    <d v="1899-12-30T08:09:07"/>
    <d v="2019-07-23T00:00:00"/>
    <d v="1899-12-30T15:50:04"/>
    <n v="7.6829999999999998"/>
    <s v="H"/>
    <x v="549"/>
    <n v="1"/>
    <s v="MIN"/>
    <s v="CNF  PRT  REL  TECO"/>
  </r>
  <r>
    <n v="1537703"/>
    <x v="1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704"/>
    <x v="12"/>
    <s v="0"/>
    <s v="0010"/>
    <s v="PFC-20"/>
    <s v="PP01"/>
    <s v="PAINT"/>
    <x v="0"/>
    <d v="2019-07-09T00:00:00"/>
    <d v="1899-12-30T18:08:22"/>
    <d v="2019-07-09T00:00:00"/>
    <d v="1899-12-30T23:39:36"/>
    <n v="1.38"/>
    <s v="H"/>
    <x v="660"/>
    <n v="40"/>
    <s v="MIN"/>
    <s v="CNF  PRT  REL  TECO"/>
  </r>
  <r>
    <n v="1537704"/>
    <x v="12"/>
    <s v="0"/>
    <s v="0020"/>
    <s v="BFC-10"/>
    <s v="PP01"/>
    <s v="ASSEMBLY"/>
    <x v="1"/>
    <d v="2019-07-10T00:00:00"/>
    <d v="1899-12-30T10:34:27"/>
    <d v="2019-07-10T00:00:00"/>
    <d v="1899-12-30T10:48:00"/>
    <n v="13.55"/>
    <s v="MIN"/>
    <x v="667"/>
    <n v="15"/>
    <s v="MIN"/>
    <s v="CNF  PRT  REL  TECO"/>
  </r>
  <r>
    <n v="1537704"/>
    <x v="12"/>
    <s v="0"/>
    <s v="0030"/>
    <s v="BFC-90"/>
    <s v="PP01"/>
    <s v="ASSY IN PROCESS INSPECTION"/>
    <x v="2"/>
    <d v="2019-07-10T00:00:00"/>
    <d v="1899-12-30T10:52:55"/>
    <d v="2019-07-10T00:00:00"/>
    <d v="1899-12-30T10:52:55"/>
    <n v="20"/>
    <s v="MIN"/>
    <x v="2"/>
    <n v="20"/>
    <s v="MIN"/>
    <s v="CNF  ORSP PRT  REL  TECO"/>
  </r>
  <r>
    <n v="1537704"/>
    <x v="12"/>
    <s v="0"/>
    <s v="0040"/>
    <s v="BFC-10"/>
    <s v="PP01"/>
    <s v="ASSEMBLY"/>
    <x v="3"/>
    <d v="2019-07-11T00:00:00"/>
    <d v="1899-12-30T07:29:57"/>
    <d v="2019-07-11T00:00:00"/>
    <d v="1899-12-30T12:17:21"/>
    <n v="4.79"/>
    <s v="H"/>
    <x v="132"/>
    <n v="350"/>
    <s v="MIN"/>
    <s v="CNF  PRT  REL  TECO"/>
  </r>
  <r>
    <n v="1537704"/>
    <x v="12"/>
    <s v="0"/>
    <s v="0050"/>
    <s v="BFC-10"/>
    <s v="PP01"/>
    <s v="ASSEMBLY"/>
    <x v="4"/>
    <d v="2019-07-11T00:00:00"/>
    <d v="1899-12-30T12:17:38"/>
    <d v="2019-07-16T00:00:00"/>
    <d v="1899-12-30T12:24:32"/>
    <n v="28.478000000000002"/>
    <s v="H"/>
    <x v="668"/>
    <n v="1020"/>
    <s v="MIN"/>
    <s v="CNF  PRT  REL  TECO"/>
  </r>
  <r>
    <n v="1537704"/>
    <x v="12"/>
    <s v="0"/>
    <s v="0060"/>
    <s v="BFC-10"/>
    <s v="PP01"/>
    <s v="ASSEMBLY"/>
    <x v="5"/>
    <d v="2019-07-16T00:00:00"/>
    <d v="1899-12-30T12:24:45"/>
    <d v="2019-07-16T00:00:00"/>
    <d v="1899-12-30T13:53:48"/>
    <n v="1.484"/>
    <s v="H"/>
    <x v="669"/>
    <n v="50"/>
    <s v="MIN"/>
    <s v="CNF  PRT  REL  TECO"/>
  </r>
  <r>
    <n v="1537704"/>
    <x v="1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704"/>
    <x v="12"/>
    <s v="0"/>
    <s v="0080"/>
    <s v="BFC-90"/>
    <s v="PP01"/>
    <s v="ASSY IN PROCESS INSPECTION"/>
    <x v="7"/>
    <d v="2019-07-16T00:00:00"/>
    <d v="1899-12-30T14:38:52"/>
    <d v="2019-07-16T00:00:00"/>
    <d v="1899-12-30T14:38:52"/>
    <n v="20"/>
    <s v="MIN"/>
    <x v="2"/>
    <n v="20"/>
    <s v="MIN"/>
    <s v="CNF  ORSP PRT  REL  TECO"/>
  </r>
  <r>
    <n v="1537704"/>
    <x v="12"/>
    <s v="0"/>
    <s v="0090"/>
    <s v="BFC-90"/>
    <s v="PP01"/>
    <s v="ASSY IN PROCESS INSPECTION"/>
    <x v="8"/>
    <d v="2019-07-16T00:00:00"/>
    <d v="1899-12-30T14:38:57"/>
    <d v="2019-07-16T00:00:00"/>
    <d v="1899-12-30T14:38:57"/>
    <n v="20"/>
    <s v="MIN"/>
    <x v="2"/>
    <n v="20"/>
    <s v="MIN"/>
    <s v="CNF  ORSP PRT  REL  TECO"/>
  </r>
  <r>
    <n v="1537704"/>
    <x v="12"/>
    <s v="0"/>
    <s v="0100"/>
    <s v="PFC-20"/>
    <s v="PP01"/>
    <s v="PAINT"/>
    <x v="9"/>
    <d v="2019-07-17T00:00:00"/>
    <d v="1899-12-30T23:33:59"/>
    <d v="2019-07-18T00:00:00"/>
    <d v="1899-12-30T03:41:25"/>
    <n v="1.264"/>
    <s v="H"/>
    <x v="670"/>
    <n v="450"/>
    <s v="MIN"/>
    <s v="CNF  PRT  REL  TECO"/>
  </r>
  <r>
    <n v="1537704"/>
    <x v="12"/>
    <s v="0"/>
    <s v="0110"/>
    <s v="PFC-99"/>
    <s v="PP01"/>
    <s v="PAINT INSPECTION"/>
    <x v="10"/>
    <d v="2019-07-21T00:00:00"/>
    <d v="1899-12-30T08:45:00"/>
    <d v="2019-07-21T00:00:00"/>
    <d v="1899-12-30T08:45:00"/>
    <n v="20"/>
    <s v="MIN"/>
    <x v="2"/>
    <n v="20"/>
    <s v="MIN"/>
    <s v="CNF  ORSP PRT  REL  TECO"/>
  </r>
  <r>
    <n v="1537704"/>
    <x v="12"/>
    <s v="0"/>
    <s v="0120"/>
    <s v="BFC-10"/>
    <s v="PP01"/>
    <s v="ASSEMBLY"/>
    <x v="11"/>
    <d v="2019-07-21T00:00:00"/>
    <d v="1899-12-30T09:06:00"/>
    <d v="2019-07-21T00:00:00"/>
    <d v="1899-12-30T13:34:39"/>
    <n v="1.0409999999999999"/>
    <s v="H"/>
    <x v="624"/>
    <n v="100"/>
    <s v="MIN"/>
    <s v="CNF  PRT  REL  TECO"/>
  </r>
  <r>
    <n v="1537704"/>
    <x v="12"/>
    <s v="0"/>
    <s v="0130"/>
    <s v="BFC-90"/>
    <s v="PP01"/>
    <s v="ASSY IN PROCESS INSPECTION"/>
    <x v="12"/>
    <d v="2019-07-22T00:00:00"/>
    <d v="1899-12-30T15:26:48"/>
    <d v="2019-07-22T00:00:00"/>
    <d v="1899-12-30T15:26:48"/>
    <n v="20"/>
    <s v="MIN"/>
    <x v="2"/>
    <n v="20"/>
    <s v="MIN"/>
    <s v="CNF  ORSP PRT  REL  TECO"/>
  </r>
  <r>
    <n v="1537704"/>
    <x v="12"/>
    <s v="0"/>
    <s v="0140"/>
    <s v="BFC-90"/>
    <s v="PP01"/>
    <s v="ASSY IN PROCESS INSPECTION"/>
    <x v="13"/>
    <d v="2019-07-22T00:00:00"/>
    <d v="1899-12-30T15:26:57"/>
    <d v="2019-07-22T00:00:00"/>
    <d v="1899-12-30T15:26:57"/>
    <n v="30"/>
    <s v="MIN"/>
    <x v="9"/>
    <n v="30"/>
    <s v="MIN"/>
    <s v="CNF  ORSP PRT  REL  TECO"/>
  </r>
  <r>
    <n v="1537704"/>
    <x v="12"/>
    <s v="0"/>
    <s v="0150"/>
    <s v="BFC-99"/>
    <s v="PP01"/>
    <s v="FINAL INSPECTION"/>
    <x v="14"/>
    <d v="2019-07-23T00:00:00"/>
    <d v="1899-12-30T17:09:10"/>
    <d v="2019-07-23T00:00:00"/>
    <d v="1899-12-30T17:09:10"/>
    <n v="30"/>
    <s v="MIN"/>
    <x v="9"/>
    <n v="30"/>
    <s v="MIN"/>
    <s v="CNF  ORSP PRT  REL  TECO"/>
  </r>
  <r>
    <n v="1537704"/>
    <x v="12"/>
    <s v="0"/>
    <s v="0160"/>
    <s v="BFC-99"/>
    <s v="PP03"/>
    <s v="FINAL INSPECTION"/>
    <x v="15"/>
    <d v="2019-07-24T00:00:00"/>
    <d v="1899-12-30T09:33:00"/>
    <d v="2019-07-24T00:00:00"/>
    <d v="1899-12-30T09:33:00"/>
    <n v="45"/>
    <s v="MIN"/>
    <x v="10"/>
    <n v="45"/>
    <s v="MIN"/>
    <s v="CNF  ORSP PRT  REL  TECO"/>
  </r>
  <r>
    <n v="1537704"/>
    <x v="12"/>
    <s v="1"/>
    <s v="0010"/>
    <s v="BFC-10"/>
    <s v="PP95"/>
    <s v="ASSEMBLY"/>
    <x v="16"/>
    <d v="2019-07-21T00:00:00"/>
    <d v="1899-12-30T08:56:08"/>
    <d v="2019-07-22T00:00:00"/>
    <d v="1899-12-30T08:47:48"/>
    <n v="3.6880000000000002"/>
    <s v="H"/>
    <x v="671"/>
    <n v="1"/>
    <s v="MIN"/>
    <s v="CNF  PRT  REL  TECO"/>
  </r>
  <r>
    <n v="1537704"/>
    <x v="1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707"/>
    <x v="13"/>
    <s v="0"/>
    <s v="0010"/>
    <s v="PFC-20"/>
    <s v="PP01"/>
    <s v="PAINT"/>
    <x v="0"/>
    <d v="2019-07-08T00:00:00"/>
    <d v="1899-12-30T23:39:37"/>
    <d v="2019-07-09T00:00:00"/>
    <d v="1899-12-30T01:47:27"/>
    <n v="1.0649999999999999"/>
    <s v="H"/>
    <x v="618"/>
    <n v="40"/>
    <s v="MIN"/>
    <s v="CNF  PRT  REL  TECO"/>
  </r>
  <r>
    <n v="1537707"/>
    <x v="13"/>
    <s v="0"/>
    <s v="0020"/>
    <s v="BFC-10"/>
    <s v="PP01"/>
    <s v="ASSEMBLY"/>
    <x v="1"/>
    <d v="2019-07-09T00:00:00"/>
    <d v="1899-12-30T13:47:56"/>
    <d v="2019-07-09T00:00:00"/>
    <d v="1899-12-30T13:58:08"/>
    <n v="10.199999999999999"/>
    <s v="MIN"/>
    <x v="672"/>
    <n v="15"/>
    <s v="MIN"/>
    <s v="CNF  PRT  REL  TECO"/>
  </r>
  <r>
    <n v="1537707"/>
    <x v="13"/>
    <s v="0"/>
    <s v="0030"/>
    <s v="BFC-90"/>
    <s v="PP01"/>
    <s v="ASSY IN PROCESS INSPECTION"/>
    <x v="2"/>
    <d v="2019-07-10T00:00:00"/>
    <d v="1899-12-30T09:47:18"/>
    <d v="2019-07-10T00:00:00"/>
    <d v="1899-12-30T09:47:18"/>
    <n v="20"/>
    <s v="MIN"/>
    <x v="2"/>
    <n v="20"/>
    <s v="MIN"/>
    <s v="CNF  ORSP PRT  REL  TECO"/>
  </r>
  <r>
    <n v="1537707"/>
    <x v="13"/>
    <s v="0"/>
    <s v="0040"/>
    <s v="BFC-10"/>
    <s v="PP01"/>
    <s v="ASSEMBLY"/>
    <x v="3"/>
    <d v="2019-07-10T00:00:00"/>
    <d v="1899-12-30T10:33:02"/>
    <d v="2019-07-11T00:00:00"/>
    <d v="1899-12-30T12:14:01"/>
    <n v="11.865"/>
    <s v="H"/>
    <x v="673"/>
    <n v="350"/>
    <s v="MIN"/>
    <s v="CNF  PRT  REL  TECO"/>
  </r>
  <r>
    <n v="1537707"/>
    <x v="13"/>
    <s v="0"/>
    <s v="0050"/>
    <s v="BFC-10"/>
    <s v="PP01"/>
    <s v="ASSEMBLY"/>
    <x v="4"/>
    <d v="2019-07-11T00:00:00"/>
    <d v="1899-12-30T12:14:17"/>
    <d v="2019-07-16T00:00:00"/>
    <d v="1899-12-30T13:34:41"/>
    <n v="28.704000000000001"/>
    <s v="H"/>
    <x v="674"/>
    <n v="1020"/>
    <s v="MIN"/>
    <s v="CNF  PRT  REL  TECO"/>
  </r>
  <r>
    <n v="1537707"/>
    <x v="13"/>
    <s v="0"/>
    <s v="0060"/>
    <s v="BFC-10"/>
    <s v="PP01"/>
    <s v="ASSEMBLY"/>
    <x v="5"/>
    <d v="2019-07-16T00:00:00"/>
    <d v="1899-12-30T13:34:54"/>
    <d v="2019-07-16T00:00:00"/>
    <d v="1899-12-30T15:53:29"/>
    <n v="2.31"/>
    <s v="H"/>
    <x v="675"/>
    <n v="50"/>
    <s v="MIN"/>
    <s v="CNF  PRT  REL  TECO"/>
  </r>
  <r>
    <n v="1537707"/>
    <x v="1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707"/>
    <x v="13"/>
    <s v="0"/>
    <s v="0080"/>
    <s v="BFC-90"/>
    <s v="PP01"/>
    <s v="ASSY IN PROCESS INSPECTION"/>
    <x v="7"/>
    <d v="2019-07-16T00:00:00"/>
    <d v="1899-12-30T16:55:51"/>
    <d v="2019-07-16T00:00:00"/>
    <d v="1899-12-30T16:55:51"/>
    <n v="20"/>
    <s v="MIN"/>
    <x v="2"/>
    <n v="20"/>
    <s v="MIN"/>
    <s v="CNF  ORSP PRT  REL  TECO"/>
  </r>
  <r>
    <n v="1537707"/>
    <x v="13"/>
    <s v="0"/>
    <s v="0090"/>
    <s v="BFC-90"/>
    <s v="PP01"/>
    <s v="ASSY IN PROCESS INSPECTION"/>
    <x v="8"/>
    <d v="2019-07-16T00:00:00"/>
    <d v="1899-12-30T16:56:08"/>
    <d v="2019-07-16T00:00:00"/>
    <d v="1899-12-30T16:56:08"/>
    <n v="20"/>
    <s v="MIN"/>
    <x v="2"/>
    <n v="20"/>
    <s v="MIN"/>
    <s v="CNF  ORSP PRT  REL  TECO"/>
  </r>
  <r>
    <n v="1537707"/>
    <x v="13"/>
    <s v="0"/>
    <s v="0100"/>
    <s v="PFC-20"/>
    <s v="PP01"/>
    <s v="PAINT"/>
    <x v="9"/>
    <d v="2019-07-17T00:00:00"/>
    <d v="1899-12-30T13:33:47"/>
    <d v="2019-07-18T00:00:00"/>
    <d v="1899-12-30T03:48:09"/>
    <n v="5.7290000000000001"/>
    <s v="H"/>
    <x v="676"/>
    <n v="450"/>
    <s v="MIN"/>
    <s v="CNF  PRT  REL  TECO"/>
  </r>
  <r>
    <n v="1537707"/>
    <x v="13"/>
    <s v="0"/>
    <s v="0110"/>
    <s v="PFC-99"/>
    <s v="PP01"/>
    <s v="PAINT INSPECTION"/>
    <x v="10"/>
    <d v="2019-07-21T00:00:00"/>
    <d v="1899-12-30T08:45:23"/>
    <d v="2019-07-21T00:00:00"/>
    <d v="1899-12-30T08:45:23"/>
    <n v="20"/>
    <s v="MIN"/>
    <x v="2"/>
    <n v="20"/>
    <s v="MIN"/>
    <s v="CNF  ORSP PRT  REL  TECO"/>
  </r>
  <r>
    <n v="1537707"/>
    <x v="13"/>
    <s v="0"/>
    <s v="0120"/>
    <s v="BFC-10"/>
    <s v="PP01"/>
    <s v="ASSEMBLY"/>
    <x v="11"/>
    <d v="2019-07-22T00:00:00"/>
    <d v="1899-12-30T08:47:10"/>
    <d v="2019-07-22T00:00:00"/>
    <d v="1899-12-30T12:05:27"/>
    <n v="52.482999999999997"/>
    <s v="MIN"/>
    <x v="677"/>
    <n v="100"/>
    <s v="MIN"/>
    <s v="CNF  PRT  REL  TECO"/>
  </r>
  <r>
    <n v="1537707"/>
    <x v="13"/>
    <s v="0"/>
    <s v="0130"/>
    <s v="BFC-90"/>
    <s v="PP01"/>
    <s v="ASSY IN PROCESS INSPECTION"/>
    <x v="12"/>
    <d v="2019-07-25T00:00:00"/>
    <d v="1899-12-30T09:42:00"/>
    <d v="2019-07-25T00:00:00"/>
    <d v="1899-12-30T09:42:00"/>
    <n v="20"/>
    <s v="MIN"/>
    <x v="2"/>
    <n v="20"/>
    <s v="MIN"/>
    <s v="CNF  ORSP PRT  REL  TECO"/>
  </r>
  <r>
    <n v="1537707"/>
    <x v="13"/>
    <s v="0"/>
    <s v="0140"/>
    <s v="BFC-90"/>
    <s v="PP01"/>
    <s v="ASSY IN PROCESS INSPECTION"/>
    <x v="13"/>
    <d v="2019-07-25T00:00:00"/>
    <d v="1899-12-30T09:42:09"/>
    <d v="2019-07-25T00:00:00"/>
    <d v="1899-12-30T09:42:09"/>
    <n v="30"/>
    <s v="MIN"/>
    <x v="9"/>
    <n v="30"/>
    <s v="MIN"/>
    <s v="CNF  ORSP PRT  REL  TECO"/>
  </r>
  <r>
    <n v="1537707"/>
    <x v="13"/>
    <s v="0"/>
    <s v="0150"/>
    <s v="BFC-99"/>
    <s v="PP01"/>
    <s v="FINAL INSPECTION"/>
    <x v="14"/>
    <d v="2019-07-25T00:00:00"/>
    <d v="1899-12-30T14:34:39"/>
    <d v="2019-07-25T00:00:00"/>
    <d v="1899-12-30T14:34:39"/>
    <n v="30"/>
    <s v="MIN"/>
    <x v="9"/>
    <n v="30"/>
    <s v="MIN"/>
    <s v="CNF  ORSP PRT  REL  TECO"/>
  </r>
  <r>
    <n v="1537707"/>
    <x v="13"/>
    <s v="0"/>
    <s v="0160"/>
    <s v="BFC-99"/>
    <s v="PP03"/>
    <s v="FINAL INSPECTION"/>
    <x v="15"/>
    <d v="2019-07-29T00:00:00"/>
    <d v="1899-12-30T08:46:17"/>
    <d v="2019-07-29T00:00:00"/>
    <d v="1899-12-30T08:46:17"/>
    <n v="45"/>
    <s v="MIN"/>
    <x v="10"/>
    <n v="45"/>
    <s v="MIN"/>
    <s v="CNF  ORSP PRT  REL  TECO"/>
  </r>
  <r>
    <n v="1537707"/>
    <x v="13"/>
    <s v="1"/>
    <s v="0010"/>
    <s v="BFC-10"/>
    <s v="PP95"/>
    <s v="ASSEMBLY"/>
    <x v="16"/>
    <d v="2019-07-23T00:00:00"/>
    <d v="1899-12-30T08:09:44"/>
    <d v="2019-07-23T00:00:00"/>
    <d v="1899-12-30T15:01:56"/>
    <n v="6.87"/>
    <s v="H"/>
    <x v="678"/>
    <n v="1"/>
    <s v="MIN"/>
    <s v="CNF  PRT  REL  TECO"/>
  </r>
  <r>
    <n v="1537707"/>
    <x v="1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708"/>
    <x v="13"/>
    <s v="0"/>
    <s v="0010"/>
    <s v="PFC-20"/>
    <s v="PP01"/>
    <s v="PAINT"/>
    <x v="0"/>
    <d v="2019-07-10T00:00:00"/>
    <d v="1899-12-30T21:31:09"/>
    <d v="2019-07-11T00:00:00"/>
    <d v="1899-12-30T00:31:13"/>
    <n v="70.683000000000007"/>
    <s v="MIN"/>
    <x v="679"/>
    <n v="40"/>
    <s v="MIN"/>
    <s v="CNF  PRT  REL  TECO"/>
  </r>
  <r>
    <n v="1537708"/>
    <x v="13"/>
    <s v="0"/>
    <s v="0020"/>
    <s v="BFC-10"/>
    <s v="PP01"/>
    <s v="ASSEMBLY"/>
    <x v="1"/>
    <d v="2019-07-11T00:00:00"/>
    <d v="1899-12-30T10:36:19"/>
    <d v="2019-07-11T00:00:00"/>
    <d v="1899-12-30T11:18:45"/>
    <n v="14.15"/>
    <s v="MIN"/>
    <x v="654"/>
    <n v="15"/>
    <s v="MIN"/>
    <s v="CNF  PRT  REL  TECO"/>
  </r>
  <r>
    <n v="1537708"/>
    <x v="13"/>
    <s v="0"/>
    <s v="0030"/>
    <s v="BFC-90"/>
    <s v="PP01"/>
    <s v="ASSY IN PROCESS INSPECTION"/>
    <x v="2"/>
    <d v="2019-07-11T00:00:00"/>
    <d v="1899-12-30T12:07:28"/>
    <d v="2019-07-11T00:00:00"/>
    <d v="1899-12-30T12:07:28"/>
    <n v="20"/>
    <s v="MIN"/>
    <x v="2"/>
    <n v="20"/>
    <s v="MIN"/>
    <s v="CNF  ORSP PRT  REL  TECO"/>
  </r>
  <r>
    <n v="1537708"/>
    <x v="13"/>
    <s v="0"/>
    <s v="0040"/>
    <s v="BFC-10"/>
    <s v="PP01"/>
    <s v="ASSEMBLY"/>
    <x v="3"/>
    <d v="2019-07-11T00:00:00"/>
    <d v="1899-12-30T12:13:40"/>
    <d v="2019-07-11T00:00:00"/>
    <d v="1899-12-30T15:40:02"/>
    <n v="3.4390000000000001"/>
    <s v="H"/>
    <x v="680"/>
    <n v="350"/>
    <s v="MIN"/>
    <s v="CNF  PRT  REL  TECO"/>
  </r>
  <r>
    <n v="1537708"/>
    <x v="13"/>
    <s v="0"/>
    <s v="0050"/>
    <s v="BFC-10"/>
    <s v="PP01"/>
    <s v="ASSEMBLY"/>
    <x v="4"/>
    <d v="2019-07-14T00:00:00"/>
    <d v="1899-12-30T07:48:28"/>
    <d v="2019-07-16T00:00:00"/>
    <d v="1899-12-30T17:41:27"/>
    <n v="30.465"/>
    <s v="H"/>
    <x v="681"/>
    <n v="1020"/>
    <s v="MIN"/>
    <s v="CNF  PRT  REL  TECO"/>
  </r>
  <r>
    <n v="1537708"/>
    <x v="13"/>
    <s v="0"/>
    <s v="0060"/>
    <s v="BFC-10"/>
    <s v="PP01"/>
    <s v="ASSEMBLY"/>
    <x v="5"/>
    <d v="2019-07-17T00:00:00"/>
    <d v="1899-12-30T07:28:24"/>
    <d v="2019-07-17T00:00:00"/>
    <d v="1899-12-30T15:58:39"/>
    <n v="8.5039999999999996"/>
    <s v="H"/>
    <x v="682"/>
    <n v="50"/>
    <s v="MIN"/>
    <s v="CNF  PRT  REL  TECO"/>
  </r>
  <r>
    <n v="1537708"/>
    <x v="1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708"/>
    <x v="13"/>
    <s v="0"/>
    <s v="0080"/>
    <s v="BFC-90"/>
    <s v="PP01"/>
    <s v="ASSY IN PROCESS INSPECTION"/>
    <x v="7"/>
    <d v="2019-07-17T00:00:00"/>
    <d v="1899-12-30T16:43:00"/>
    <d v="2019-07-17T00:00:00"/>
    <d v="1899-12-30T16:43:00"/>
    <n v="20"/>
    <s v="MIN"/>
    <x v="2"/>
    <n v="20"/>
    <s v="MIN"/>
    <s v="CNF  ORSP PRT  REL  TECO"/>
  </r>
  <r>
    <n v="1537708"/>
    <x v="13"/>
    <s v="0"/>
    <s v="0090"/>
    <s v="BFC-90"/>
    <s v="PP01"/>
    <s v="ASSY IN PROCESS INSPECTION"/>
    <x v="8"/>
    <d v="2019-07-17T00:00:00"/>
    <d v="1899-12-30T16:43:07"/>
    <d v="2019-07-17T00:00:00"/>
    <d v="1899-12-30T16:43:07"/>
    <n v="20"/>
    <s v="MIN"/>
    <x v="2"/>
    <n v="20"/>
    <s v="MIN"/>
    <s v="CNF  ORSP PRT  REL  TECO"/>
  </r>
  <r>
    <n v="1537708"/>
    <x v="13"/>
    <s v="0"/>
    <s v="0100"/>
    <s v="PFC-20"/>
    <s v="PP01"/>
    <s v="PAINT"/>
    <x v="9"/>
    <d v="2019-07-18T00:00:00"/>
    <d v="1899-12-30T13:26:06"/>
    <d v="2019-07-21T00:00:00"/>
    <d v="1899-12-30T17:56:13"/>
    <n v="13.028"/>
    <s v="H"/>
    <x v="683"/>
    <n v="450"/>
    <s v="MIN"/>
    <s v="CNF  PRT  REL  TECO"/>
  </r>
  <r>
    <n v="1537708"/>
    <x v="13"/>
    <s v="0"/>
    <s v="0110"/>
    <s v="PFC-99"/>
    <s v="PP01"/>
    <s v="PAINT INSPECTION"/>
    <x v="10"/>
    <d v="2019-07-22T00:00:00"/>
    <d v="1899-12-30T10:05:05"/>
    <d v="2019-07-22T00:00:00"/>
    <d v="1899-12-30T10:05:05"/>
    <n v="20"/>
    <s v="MIN"/>
    <x v="2"/>
    <n v="20"/>
    <s v="MIN"/>
    <s v="CNF  ORSP PRT  REL  TECO"/>
  </r>
  <r>
    <n v="1537708"/>
    <x v="13"/>
    <s v="0"/>
    <s v="0120"/>
    <s v="BFC-10"/>
    <s v="PP01"/>
    <s v="ASSEMBLY"/>
    <x v="11"/>
    <d v="2019-07-25T00:00:00"/>
    <d v="1899-12-30T08:53:58"/>
    <d v="2019-07-25T00:00:00"/>
    <d v="1899-12-30T12:32:11"/>
    <n v="36.366999999999997"/>
    <s v="MIN"/>
    <x v="684"/>
    <n v="100"/>
    <s v="MIN"/>
    <s v="CNF  PRT  REL  TECO"/>
  </r>
  <r>
    <n v="1537708"/>
    <x v="13"/>
    <s v="0"/>
    <s v="0130"/>
    <s v="BFC-90"/>
    <s v="PP01"/>
    <s v="ASSY IN PROCESS INSPECTION"/>
    <x v="12"/>
    <d v="2019-07-25T00:00:00"/>
    <d v="1899-12-30T14:51:42"/>
    <d v="2019-07-25T00:00:00"/>
    <d v="1899-12-30T14:51:42"/>
    <n v="20"/>
    <s v="MIN"/>
    <x v="2"/>
    <n v="20"/>
    <s v="MIN"/>
    <s v="CNF  ORSP PRT  REL  TECO"/>
  </r>
  <r>
    <n v="1537708"/>
    <x v="13"/>
    <s v="0"/>
    <s v="0140"/>
    <s v="BFC-90"/>
    <s v="PP01"/>
    <s v="ASSY IN PROCESS INSPECTION"/>
    <x v="13"/>
    <d v="2019-07-25T00:00:00"/>
    <d v="1899-12-30T14:51:45"/>
    <d v="2019-07-25T00:00:00"/>
    <d v="1899-12-30T14:51:45"/>
    <n v="30"/>
    <s v="MIN"/>
    <x v="9"/>
    <n v="30"/>
    <s v="MIN"/>
    <s v="CNF  ORSP PRT  REL  TECO"/>
  </r>
  <r>
    <n v="1537708"/>
    <x v="13"/>
    <s v="0"/>
    <s v="0150"/>
    <s v="BFC-99"/>
    <s v="PP01"/>
    <s v="FINAL INSPECTION"/>
    <x v="14"/>
    <d v="2019-07-25T00:00:00"/>
    <d v="1899-12-30T14:51:48"/>
    <d v="2019-07-25T00:00:00"/>
    <d v="1899-12-30T14:51:48"/>
    <n v="30"/>
    <s v="MIN"/>
    <x v="9"/>
    <n v="30"/>
    <s v="MIN"/>
    <s v="CNF  ORSP PRT  REL  TECO"/>
  </r>
  <r>
    <n v="1537708"/>
    <x v="13"/>
    <s v="0"/>
    <s v="0160"/>
    <s v="BFC-99"/>
    <s v="PP03"/>
    <s v="FINAL INSPECTION"/>
    <x v="15"/>
    <d v="2019-07-29T00:00:00"/>
    <d v="1899-12-30T08:46:37"/>
    <d v="2019-07-29T00:00:00"/>
    <d v="1899-12-30T08:46:37"/>
    <n v="45"/>
    <s v="MIN"/>
    <x v="10"/>
    <n v="45"/>
    <s v="MIN"/>
    <s v="CNF  ORSP PRT  REL  TECO"/>
  </r>
  <r>
    <n v="1537708"/>
    <x v="13"/>
    <s v="1"/>
    <s v="0010"/>
    <s v="BFC-10"/>
    <s v="PP95"/>
    <s v="ASSEMBLY"/>
    <x v="16"/>
    <d v="2019-07-23T00:00:00"/>
    <d v="1899-12-30T07:38:50"/>
    <d v="2019-07-23T00:00:00"/>
    <d v="1899-12-30T17:50:41"/>
    <n v="10.198"/>
    <s v="H"/>
    <x v="685"/>
    <n v="1"/>
    <s v="MIN"/>
    <s v="CNF  PRT  REL  TECO"/>
  </r>
  <r>
    <n v="1537708"/>
    <x v="13"/>
    <s v="2"/>
    <s v="0100"/>
    <s v="PFC-20"/>
    <s v="PP95"/>
    <s v="PAINT"/>
    <x v="17"/>
    <d v="2019-07-18T00:00:00"/>
    <d v="1899-12-30T15:03:10"/>
    <d v="2019-07-18T00:00:00"/>
    <d v="1899-12-30T19:46:33"/>
    <n v="2.3660000000000001"/>
    <s v="H"/>
    <x v="686"/>
    <n v="5"/>
    <s v="MIN"/>
    <s v="CNF  PRT  REL  TECO"/>
  </r>
  <r>
    <n v="1537711"/>
    <x v="19"/>
    <s v="0"/>
    <s v="0010"/>
    <s v="PFC-20"/>
    <s v="PP01"/>
    <s v="PAINT"/>
    <x v="0"/>
    <d v="2019-07-09T00:00:00"/>
    <d v="1899-12-30T18:08:22"/>
    <d v="2019-07-09T00:00:00"/>
    <d v="1899-12-30T23:39:36"/>
    <n v="1.38"/>
    <s v="H"/>
    <x v="660"/>
    <n v="40"/>
    <s v="MIN"/>
    <s v="CNF  PRT  REL  TECO"/>
  </r>
  <r>
    <n v="1537711"/>
    <x v="19"/>
    <s v="0"/>
    <s v="0020"/>
    <s v="BFC-10"/>
    <s v="PP01"/>
    <s v="ASSEMBLY"/>
    <x v="1"/>
    <d v="2019-07-10T00:00:00"/>
    <d v="1899-12-30T12:21:10"/>
    <d v="2019-07-10T00:00:00"/>
    <d v="1899-12-30T12:24:34"/>
    <n v="1.7"/>
    <s v="MIN"/>
    <x v="687"/>
    <n v="15"/>
    <s v="MIN"/>
    <s v="CNF  PRT  REL  TECO"/>
  </r>
  <r>
    <n v="1537711"/>
    <x v="19"/>
    <s v="0"/>
    <s v="0030"/>
    <s v="BFC-90"/>
    <s v="PP01"/>
    <s v="ASSY IN PROCESS INSPECTION"/>
    <x v="2"/>
    <d v="2019-07-11T00:00:00"/>
    <d v="1899-12-30T09:26:23"/>
    <d v="2019-07-11T00:00:00"/>
    <d v="1899-12-30T09:26:23"/>
    <n v="20"/>
    <s v="MIN"/>
    <x v="2"/>
    <n v="20"/>
    <s v="MIN"/>
    <s v="CNF  ORSP PRT  REL  TECO"/>
  </r>
  <r>
    <n v="1537711"/>
    <x v="19"/>
    <s v="0"/>
    <s v="0040"/>
    <s v="BFC-10"/>
    <s v="PP01"/>
    <s v="ASSEMBLY"/>
    <x v="3"/>
    <d v="2019-07-14T00:00:00"/>
    <d v="1899-12-30T07:30:47"/>
    <d v="2019-07-14T00:00:00"/>
    <d v="1899-12-30T18:00:33"/>
    <n v="10.496"/>
    <s v="H"/>
    <x v="688"/>
    <n v="350"/>
    <s v="MIN"/>
    <s v="CNF  PRT  REL  TECO"/>
  </r>
  <r>
    <n v="1537711"/>
    <x v="19"/>
    <s v="0"/>
    <s v="0050"/>
    <s v="BFC-10"/>
    <s v="PP01"/>
    <s v="ASSEMBLY"/>
    <x v="4"/>
    <d v="2019-07-15T00:00:00"/>
    <d v="1899-12-30T07:30:00"/>
    <d v="2019-07-18T00:00:00"/>
    <d v="1899-12-30T11:24:04"/>
    <n v="35.311999999999998"/>
    <s v="H"/>
    <x v="689"/>
    <n v="1020"/>
    <s v="MIN"/>
    <s v="CNF  PRT  REL  TECO"/>
  </r>
  <r>
    <n v="1537711"/>
    <x v="19"/>
    <s v="0"/>
    <s v="0060"/>
    <s v="BFC-10"/>
    <s v="PP01"/>
    <s v="ASSEMBLY"/>
    <x v="5"/>
    <d v="2019-07-18T00:00:00"/>
    <d v="1899-12-30T11:24:16"/>
    <d v="2019-07-18T00:00:00"/>
    <d v="1899-12-30T13:21:57"/>
    <n v="1.9610000000000001"/>
    <s v="H"/>
    <x v="690"/>
    <n v="50"/>
    <s v="MIN"/>
    <s v="CNF  PRT  REL  TECO"/>
  </r>
  <r>
    <n v="1537711"/>
    <x v="19"/>
    <s v="0"/>
    <s v="0070"/>
    <s v="BFC-50"/>
    <s v="PP95"/>
    <s v="ASSEMBLY REPAIRS"/>
    <x v="6"/>
    <d v="2019-07-18T00:00:00"/>
    <d v="1899-12-30T13:22:09"/>
    <d v="2019-07-18T00:00:00"/>
    <d v="1899-12-30T14:00:16"/>
    <n v="38.116999999999997"/>
    <s v="MIN"/>
    <x v="691"/>
    <n v="0"/>
    <s v="MIN"/>
    <s v="CNF  PRT  REL  TECO"/>
  </r>
  <r>
    <n v="1537711"/>
    <x v="19"/>
    <s v="0"/>
    <s v="0080"/>
    <s v="BFC-90"/>
    <s v="PP01"/>
    <s v="ASSY IN PROCESS INSPECTION"/>
    <x v="7"/>
    <d v="2019-07-18T00:00:00"/>
    <d v="1899-12-30T15:03:47"/>
    <d v="2019-07-18T00:00:00"/>
    <d v="1899-12-30T15:03:47"/>
    <n v="20"/>
    <s v="MIN"/>
    <x v="2"/>
    <n v="20"/>
    <s v="MIN"/>
    <s v="CNF  ORSP PRT  REL  TECO"/>
  </r>
  <r>
    <n v="1537711"/>
    <x v="19"/>
    <s v="0"/>
    <s v="0090"/>
    <s v="BFC-90"/>
    <s v="PP01"/>
    <s v="ASSY IN PROCESS INSPECTION"/>
    <x v="8"/>
    <d v="2019-07-18T00:00:00"/>
    <d v="1899-12-30T15:03:52"/>
    <d v="2019-07-18T00:00:00"/>
    <d v="1899-12-30T15:03:52"/>
    <n v="20"/>
    <s v="MIN"/>
    <x v="2"/>
    <n v="20"/>
    <s v="MIN"/>
    <s v="CNF  ORSP PRT  REL  TECO"/>
  </r>
  <r>
    <n v="1537711"/>
    <x v="19"/>
    <s v="0"/>
    <s v="0100"/>
    <s v="PFC-20"/>
    <s v="PP01"/>
    <s v="PAINT"/>
    <x v="9"/>
    <d v="2019-07-18T00:00:00"/>
    <d v="1899-12-30T22:34:29"/>
    <d v="2019-07-21T00:00:00"/>
    <d v="1899-12-30T17:56:13"/>
    <n v="213.77699999999999"/>
    <s v="MIN"/>
    <x v="692"/>
    <n v="450"/>
    <s v="MIN"/>
    <s v="CNF  PRT  REL  TECO"/>
  </r>
  <r>
    <n v="1537711"/>
    <x v="19"/>
    <s v="0"/>
    <s v="0110"/>
    <s v="PFC-99"/>
    <s v="PP01"/>
    <s v="PAINT INSPECTION"/>
    <x v="10"/>
    <d v="2019-07-22T00:00:00"/>
    <d v="1899-12-30T12:21:30"/>
    <d v="2019-07-22T00:00:00"/>
    <d v="1899-12-30T12:21:30"/>
    <n v="20"/>
    <s v="MIN"/>
    <x v="2"/>
    <n v="20"/>
    <s v="MIN"/>
    <s v="CNF  ORSP PRT  REL  TECO"/>
  </r>
  <r>
    <n v="1537711"/>
    <x v="19"/>
    <s v="0"/>
    <s v="0120"/>
    <s v="BFC-10"/>
    <s v="PP01"/>
    <s v="ASSEMBLY"/>
    <x v="11"/>
    <d v="2019-07-23T00:00:00"/>
    <d v="1899-12-30T09:18:38"/>
    <d v="2019-07-23T00:00:00"/>
    <d v="1899-12-30T16:38:27"/>
    <n v="2.4430000000000001"/>
    <s v="H"/>
    <x v="237"/>
    <n v="100"/>
    <s v="MIN"/>
    <s v="CNF  PRT  REL  TECO"/>
  </r>
  <r>
    <n v="1537711"/>
    <x v="19"/>
    <s v="0"/>
    <s v="0130"/>
    <s v="BFC-90"/>
    <s v="PP01"/>
    <s v="ASSY IN PROCESS INSPECTION"/>
    <x v="12"/>
    <d v="2019-07-24T00:00:00"/>
    <d v="1899-12-30T15:43:35"/>
    <d v="2019-07-24T00:00:00"/>
    <d v="1899-12-30T15:43:35"/>
    <n v="20"/>
    <s v="MIN"/>
    <x v="2"/>
    <n v="20"/>
    <s v="MIN"/>
    <s v="CNF  ORSP PRT  REL  TECO"/>
  </r>
  <r>
    <n v="1537711"/>
    <x v="19"/>
    <s v="0"/>
    <s v="0140"/>
    <s v="BFC-90"/>
    <s v="PP01"/>
    <s v="ASSY IN PROCESS INSPECTION"/>
    <x v="13"/>
    <d v="2019-07-24T00:00:00"/>
    <d v="1899-12-30T15:43:44"/>
    <d v="2019-07-24T00:00:00"/>
    <d v="1899-12-30T15:43:44"/>
    <n v="30"/>
    <s v="MIN"/>
    <x v="9"/>
    <n v="30"/>
    <s v="MIN"/>
    <s v="CNF  ORSP PRT  REL  TECO"/>
  </r>
  <r>
    <n v="1537711"/>
    <x v="19"/>
    <s v="0"/>
    <s v="0150"/>
    <s v="BFC-99"/>
    <s v="PP01"/>
    <s v="FINAL INSPECTION"/>
    <x v="14"/>
    <d v="2019-07-24T00:00:00"/>
    <d v="1899-12-30T15:43:52"/>
    <d v="2019-07-24T00:00:00"/>
    <d v="1899-12-30T15:43:52"/>
    <n v="30"/>
    <s v="MIN"/>
    <x v="9"/>
    <n v="30"/>
    <s v="MIN"/>
    <s v="CNF  ORSP PRT  REL  TECO"/>
  </r>
  <r>
    <n v="1537711"/>
    <x v="19"/>
    <s v="0"/>
    <s v="0160"/>
    <s v="BFC-99"/>
    <s v="PP03"/>
    <s v="FINAL INSPECTION"/>
    <x v="15"/>
    <d v="2019-07-25T00:00:00"/>
    <d v="1899-12-30T07:36:48"/>
    <d v="2019-07-25T00:00:00"/>
    <d v="1899-12-30T07:36:48"/>
    <n v="45"/>
    <s v="MIN"/>
    <x v="10"/>
    <n v="45"/>
    <s v="MIN"/>
    <s v="CNF  ORSP PRT  REL  TECO"/>
  </r>
  <r>
    <n v="1537711"/>
    <x v="19"/>
    <s v="1"/>
    <s v="0010"/>
    <s v="BFC-10"/>
    <s v="PP95"/>
    <s v="ASSEMBLY"/>
    <x v="16"/>
    <d v="2019-07-11T00:00:00"/>
    <d v="1899-12-30T12:24:18"/>
    <d v="2019-07-14T00:00:00"/>
    <d v="1899-12-30T17:32:40"/>
    <n v="13.377000000000001"/>
    <s v="H"/>
    <x v="693"/>
    <n v="1"/>
    <s v="MIN"/>
    <s v="CNF  PRT  REL  TECO"/>
  </r>
  <r>
    <n v="1537711"/>
    <x v="1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7712"/>
    <x v="19"/>
    <s v="0"/>
    <s v="0010"/>
    <s v="PFC-20"/>
    <s v="PP01"/>
    <s v="PAINT"/>
    <x v="0"/>
    <d v="2019-07-08T00:00:00"/>
    <d v="1899-12-30T02:46:48"/>
    <d v="2019-07-08T00:00:00"/>
    <d v="1899-12-30T03:33:47"/>
    <n v="46.982999999999997"/>
    <s v="MIN"/>
    <x v="694"/>
    <n v="40"/>
    <s v="MIN"/>
    <s v="CNF  PRT  REL  TECO"/>
  </r>
  <r>
    <n v="1537712"/>
    <x v="19"/>
    <s v="0"/>
    <s v="0020"/>
    <s v="BFC-10"/>
    <s v="PP01"/>
    <s v="ASSEMBLY"/>
    <x v="1"/>
    <d v="2019-07-08T00:00:00"/>
    <d v="1899-12-30T10:45:19"/>
    <d v="2019-07-08T00:00:00"/>
    <d v="1899-12-30T10:52:26"/>
    <n v="7.117"/>
    <s v="MIN"/>
    <x v="695"/>
    <n v="15"/>
    <s v="MIN"/>
    <s v="CNF  PRT  REL  TECO"/>
  </r>
  <r>
    <n v="1537712"/>
    <x v="19"/>
    <s v="0"/>
    <s v="0030"/>
    <s v="BFC-90"/>
    <s v="PP01"/>
    <s v="ASSY IN PROCESS INSPECTION"/>
    <x v="2"/>
    <d v="2019-07-09T00:00:00"/>
    <d v="1899-12-30T12:29:10"/>
    <d v="2019-07-09T00:00:00"/>
    <d v="1899-12-30T12:29:10"/>
    <n v="20"/>
    <s v="MIN"/>
    <x v="2"/>
    <n v="20"/>
    <s v="MIN"/>
    <s v="CNF  ORSP PRT  REL  TECO"/>
  </r>
  <r>
    <n v="1537712"/>
    <x v="19"/>
    <s v="0"/>
    <s v="0040"/>
    <s v="BFC-10"/>
    <s v="PP01"/>
    <s v="ASSEMBLY"/>
    <x v="3"/>
    <d v="2019-07-09T00:00:00"/>
    <d v="1899-12-30T12:40:33"/>
    <d v="2019-07-09T00:00:00"/>
    <d v="1899-12-30T17:34:57"/>
    <n v="4.907"/>
    <s v="H"/>
    <x v="696"/>
    <n v="350"/>
    <s v="MIN"/>
    <s v="CNF  PRT  REL  TECO"/>
  </r>
  <r>
    <n v="1537712"/>
    <x v="19"/>
    <s v="0"/>
    <s v="0050"/>
    <s v="BFC-10"/>
    <s v="PP01"/>
    <s v="ASSEMBLY"/>
    <x v="4"/>
    <d v="2019-07-10T00:00:00"/>
    <d v="1899-12-30T07:41:08"/>
    <d v="2019-07-15T00:00:00"/>
    <d v="1899-12-30T13:27:27"/>
    <n v="33.713999999999999"/>
    <s v="H"/>
    <x v="697"/>
    <n v="1020"/>
    <s v="MIN"/>
    <s v="CNF  PRT  REL  TECO"/>
  </r>
  <r>
    <n v="1537712"/>
    <x v="19"/>
    <s v="0"/>
    <s v="0060"/>
    <s v="BFC-10"/>
    <s v="PP01"/>
    <s v="ASSEMBLY"/>
    <x v="5"/>
    <d v="2019-07-15T00:00:00"/>
    <d v="1899-12-30T13:27:37"/>
    <d v="2019-07-15T00:00:00"/>
    <d v="1899-12-30T14:48:05"/>
    <n v="1.341"/>
    <s v="H"/>
    <x v="698"/>
    <n v="50"/>
    <s v="MIN"/>
    <s v="CNF  PRT  REL  TECO"/>
  </r>
  <r>
    <n v="1537712"/>
    <x v="1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7712"/>
    <x v="19"/>
    <s v="0"/>
    <s v="0080"/>
    <s v="BFC-90"/>
    <s v="PP01"/>
    <s v="ASSY IN PROCESS INSPECTION"/>
    <x v="7"/>
    <d v="2019-07-15T00:00:00"/>
    <d v="1899-12-30T14:55:00"/>
    <d v="2019-07-15T00:00:00"/>
    <d v="1899-12-30T14:55:00"/>
    <n v="20"/>
    <s v="MIN"/>
    <x v="2"/>
    <n v="20"/>
    <s v="MIN"/>
    <s v="CNF  ORSP PRT  REL  TECO"/>
  </r>
  <r>
    <n v="1537712"/>
    <x v="19"/>
    <s v="0"/>
    <s v="0090"/>
    <s v="BFC-90"/>
    <s v="PP01"/>
    <s v="ASSY IN PROCESS INSPECTION"/>
    <x v="8"/>
    <d v="2019-07-15T00:00:00"/>
    <d v="1899-12-30T14:55:08"/>
    <d v="2019-07-15T00:00:00"/>
    <d v="1899-12-30T14:55:08"/>
    <n v="20"/>
    <s v="MIN"/>
    <x v="2"/>
    <n v="20"/>
    <s v="MIN"/>
    <s v="CNF  ORSP PRT  REL  TECO"/>
  </r>
  <r>
    <n v="1537712"/>
    <x v="19"/>
    <s v="0"/>
    <s v="0100"/>
    <s v="PFC-20"/>
    <s v="PP01"/>
    <s v="PAINT"/>
    <x v="9"/>
    <d v="2019-07-15T00:00:00"/>
    <d v="1899-12-30T15:27:52"/>
    <d v="2019-07-16T00:00:00"/>
    <d v="1899-12-30T16:51:50"/>
    <n v="8.8190000000000008"/>
    <s v="H"/>
    <x v="699"/>
    <n v="450"/>
    <s v="MIN"/>
    <s v="CNF  PRT  REL  TECO"/>
  </r>
  <r>
    <n v="1537712"/>
    <x v="19"/>
    <s v="0"/>
    <s v="0110"/>
    <s v="PFC-99"/>
    <s v="PP01"/>
    <s v="PAINT INSPECTION"/>
    <x v="10"/>
    <d v="2019-07-17T00:00:00"/>
    <d v="1899-12-30T08:48:57"/>
    <d v="2019-07-17T00:00:00"/>
    <d v="1899-12-30T08:48:57"/>
    <n v="20"/>
    <s v="MIN"/>
    <x v="2"/>
    <n v="20"/>
    <s v="MIN"/>
    <s v="CNF  ORSP PRT  REL  TECO"/>
  </r>
  <r>
    <n v="1537712"/>
    <x v="19"/>
    <s v="0"/>
    <s v="0120"/>
    <s v="BFC-10"/>
    <s v="PP01"/>
    <s v="ASSEMBLY"/>
    <x v="11"/>
    <d v="2019-07-22T00:00:00"/>
    <d v="1899-12-30T10:02:03"/>
    <d v="2019-07-22T00:00:00"/>
    <d v="1899-12-30T16:27:31"/>
    <n v="1.3859999999999999"/>
    <s v="H"/>
    <x v="700"/>
    <n v="100"/>
    <s v="MIN"/>
    <s v="CNF  PRT  REL  TECO"/>
  </r>
  <r>
    <n v="1537712"/>
    <x v="19"/>
    <s v="0"/>
    <s v="0130"/>
    <s v="BFC-90"/>
    <s v="PP01"/>
    <s v="ASSY IN PROCESS INSPECTION"/>
    <x v="12"/>
    <d v="2019-07-23T00:00:00"/>
    <d v="1899-12-30T17:11:12"/>
    <d v="2019-07-23T00:00:00"/>
    <d v="1899-12-30T17:11:12"/>
    <n v="20"/>
    <s v="MIN"/>
    <x v="2"/>
    <n v="20"/>
    <s v="MIN"/>
    <s v="CNF  ORSP PRT  REL  TECO"/>
  </r>
  <r>
    <n v="1537712"/>
    <x v="19"/>
    <s v="0"/>
    <s v="0140"/>
    <s v="BFC-90"/>
    <s v="PP01"/>
    <s v="ASSY IN PROCESS INSPECTION"/>
    <x v="13"/>
    <d v="2019-07-23T00:00:00"/>
    <d v="1899-12-30T17:11:19"/>
    <d v="2019-07-23T00:00:00"/>
    <d v="1899-12-30T17:11:19"/>
    <n v="30"/>
    <s v="MIN"/>
    <x v="9"/>
    <n v="30"/>
    <s v="MIN"/>
    <s v="CNF  ORSP PRT  REL  TECO"/>
  </r>
  <r>
    <n v="1537712"/>
    <x v="19"/>
    <s v="0"/>
    <s v="0150"/>
    <s v="BFC-99"/>
    <s v="PP01"/>
    <s v="FINAL INSPECTION"/>
    <x v="14"/>
    <d v="2019-07-23T00:00:00"/>
    <d v="1899-12-30T17:11:29"/>
    <d v="2019-07-23T00:00:00"/>
    <d v="1899-12-30T17:11:29"/>
    <n v="30"/>
    <s v="MIN"/>
    <x v="9"/>
    <n v="30"/>
    <s v="MIN"/>
    <s v="CNF  ORSP PRT  REL  TECO"/>
  </r>
  <r>
    <n v="1537712"/>
    <x v="19"/>
    <s v="0"/>
    <s v="0160"/>
    <s v="BFC-99"/>
    <s v="PP03"/>
    <s v="FINAL INSPECTION"/>
    <x v="15"/>
    <d v="2019-07-28T00:00:00"/>
    <d v="1899-12-30T09:31:29"/>
    <d v="2019-07-28T00:00:00"/>
    <d v="1899-12-30T09:31:29"/>
    <n v="45"/>
    <s v="MIN"/>
    <x v="10"/>
    <n v="45"/>
    <s v="MIN"/>
    <s v="CNF  ORSP PRT  REL  TECO"/>
  </r>
  <r>
    <n v="1537712"/>
    <x v="19"/>
    <s v="1"/>
    <s v="0010"/>
    <s v="BFC-10"/>
    <s v="PP95"/>
    <s v="ASSEMBLY"/>
    <x v="16"/>
    <d v="2019-07-17T00:00:00"/>
    <d v="1899-12-30T07:49:19"/>
    <d v="2019-07-17T00:00:00"/>
    <d v="1899-12-30T17:55:04"/>
    <n v="10.096"/>
    <s v="H"/>
    <x v="701"/>
    <n v="1"/>
    <s v="MIN"/>
    <s v="CNF  PRT  REL  TECO"/>
  </r>
  <r>
    <n v="1537712"/>
    <x v="19"/>
    <s v="2"/>
    <s v="0100"/>
    <s v="PFC-20"/>
    <s v="PP95"/>
    <s v="PAINT"/>
    <x v="17"/>
    <d v="2019-07-15T00:00:00"/>
    <d v="1899-12-30T18:08:00"/>
    <d v="2019-07-16T00:00:00"/>
    <d v="1899-12-30T01:04:00"/>
    <n v="3.4670000000000001"/>
    <s v="H"/>
    <x v="626"/>
    <n v="5"/>
    <s v="MIN"/>
    <s v="CNF  PRT  REL  TECO"/>
  </r>
  <r>
    <n v="1538310"/>
    <x v="14"/>
    <s v="0"/>
    <s v="0010"/>
    <s v="PFC-20"/>
    <s v="PP01"/>
    <s v="PAINT"/>
    <x v="0"/>
    <d v="2019-07-15T00:00:00"/>
    <d v="1899-12-30T08:39:40"/>
    <d v="2019-07-15T00:00:00"/>
    <d v="1899-12-30T09:04:51"/>
    <n v="4.0670000000000002"/>
    <s v="MIN"/>
    <x v="702"/>
    <n v="40"/>
    <s v="MIN"/>
    <s v="CNF  PRT  REL  TECO"/>
  </r>
  <r>
    <n v="1538310"/>
    <x v="14"/>
    <s v="0"/>
    <s v="0020"/>
    <s v="BFC-10"/>
    <s v="PP01"/>
    <s v="ASSEMBLY"/>
    <x v="1"/>
    <d v="2019-07-15T00:00:00"/>
    <d v="1899-12-30T09:05:42"/>
    <d v="2019-07-15T00:00:00"/>
    <d v="1899-12-30T09:08:43"/>
    <n v="1.5169999999999999"/>
    <s v="MIN"/>
    <x v="703"/>
    <n v="15"/>
    <s v="MIN"/>
    <s v="CNF  PRT  REL  TECO"/>
  </r>
  <r>
    <n v="1538310"/>
    <x v="14"/>
    <s v="0"/>
    <s v="0030"/>
    <s v="BFC-90"/>
    <s v="PP01"/>
    <s v="ASSY IN PROCESS INSPECTION"/>
    <x v="2"/>
    <d v="2019-07-15T00:00:00"/>
    <d v="1899-12-30T09:14:45"/>
    <d v="2019-07-15T00:00:00"/>
    <d v="1899-12-30T09:14:45"/>
    <n v="20"/>
    <s v="MIN"/>
    <x v="2"/>
    <n v="20"/>
    <s v="MIN"/>
    <s v="CNF  ORSP PRT  REL  TECO"/>
  </r>
  <r>
    <n v="1538310"/>
    <x v="14"/>
    <s v="0"/>
    <s v="0040"/>
    <s v="BFC-10"/>
    <s v="PP01"/>
    <s v="ASSEMBLY"/>
    <x v="3"/>
    <d v="2019-07-15T00:00:00"/>
    <d v="1899-12-30T09:17:22"/>
    <d v="2019-07-15T00:00:00"/>
    <d v="1899-12-30T17:51:20"/>
    <n v="8.5660000000000007"/>
    <s v="H"/>
    <x v="704"/>
    <n v="290"/>
    <s v="MIN"/>
    <s v="CNF  PRT  REL  TECO"/>
  </r>
  <r>
    <n v="1538310"/>
    <x v="14"/>
    <s v="0"/>
    <s v="0050"/>
    <s v="BFC-10"/>
    <s v="PP01"/>
    <s v="ASSEMBLY"/>
    <x v="4"/>
    <d v="2019-07-16T00:00:00"/>
    <d v="1899-12-30T07:41:50"/>
    <d v="2019-07-16T00:00:00"/>
    <d v="1899-12-30T21:50:15"/>
    <n v="14.14"/>
    <s v="H"/>
    <x v="705"/>
    <n v="1040"/>
    <s v="MIN"/>
    <s v="CNF  PRT  REL  TECO"/>
  </r>
  <r>
    <n v="1538310"/>
    <x v="14"/>
    <s v="0"/>
    <s v="0060"/>
    <s v="BFC-10"/>
    <s v="PP01"/>
    <s v="ASSEMBLY"/>
    <x v="5"/>
    <d v="2019-07-17T00:00:00"/>
    <d v="1899-12-30T07:33:52"/>
    <d v="2019-07-17T00:00:00"/>
    <d v="1899-12-30T09:54:28"/>
    <n v="2.343"/>
    <s v="H"/>
    <x v="706"/>
    <n v="50"/>
    <s v="MIN"/>
    <s v="CNF  PRT  REL  TECO"/>
  </r>
  <r>
    <n v="1538310"/>
    <x v="14"/>
    <s v="0"/>
    <s v="0070"/>
    <s v="BFC-50"/>
    <s v="PP95"/>
    <s v="ASSEMBLY REPAIRS"/>
    <x v="6"/>
    <d v="2019-07-21T00:00:00"/>
    <d v="1899-12-30T15:55:37"/>
    <d v="2019-07-21T00:00:00"/>
    <d v="1899-12-30T16:01:32"/>
    <n v="5.9169999999999998"/>
    <s v="MIN"/>
    <x v="707"/>
    <n v="0"/>
    <s v="MIN"/>
    <s v="CNF  PRT  REL  TECO"/>
  </r>
  <r>
    <n v="1538310"/>
    <x v="14"/>
    <s v="0"/>
    <s v="0080"/>
    <s v="BFC-90"/>
    <s v="PP01"/>
    <s v="ASSY IN PROCESS INSPECTION"/>
    <x v="7"/>
    <d v="2019-07-21T00:00:00"/>
    <d v="1899-12-30T17:06:28"/>
    <d v="2019-07-21T00:00:00"/>
    <d v="1899-12-30T17:06:28"/>
    <n v="20"/>
    <s v="MIN"/>
    <x v="2"/>
    <n v="20"/>
    <s v="MIN"/>
    <s v="CNF  ORSP PRT  REL  TECO"/>
  </r>
  <r>
    <n v="1538310"/>
    <x v="14"/>
    <s v="0"/>
    <s v="0090"/>
    <s v="BFC-90"/>
    <s v="PP01"/>
    <s v="ASSY IN PROCESS INSPECTION"/>
    <x v="8"/>
    <d v="2019-07-21T00:00:00"/>
    <d v="1899-12-30T17:06:38"/>
    <d v="2019-07-21T00:00:00"/>
    <d v="1899-12-30T17:06:38"/>
    <n v="20"/>
    <s v="MIN"/>
    <x v="2"/>
    <n v="20"/>
    <s v="MIN"/>
    <s v="CNF  ORSP PRT  REL  TECO"/>
  </r>
  <r>
    <n v="1538310"/>
    <x v="14"/>
    <s v="0"/>
    <s v="0100"/>
    <s v="PFC-20"/>
    <s v="PP01"/>
    <s v="PAINT"/>
    <x v="9"/>
    <d v="2019-07-21T00:00:00"/>
    <d v="1899-12-30T18:08:53"/>
    <d v="2019-07-22T00:00:00"/>
    <d v="1899-12-30T15:46:10"/>
    <n v="12.853"/>
    <s v="H"/>
    <x v="708"/>
    <n v="450"/>
    <s v="MIN"/>
    <s v="CNF  PRT  REL  TECO"/>
  </r>
  <r>
    <n v="1538310"/>
    <x v="14"/>
    <s v="0"/>
    <s v="0110"/>
    <s v="PFC-99"/>
    <s v="PP01"/>
    <s v="PAINT INSPECTION"/>
    <x v="10"/>
    <d v="2019-07-23T00:00:00"/>
    <d v="1899-12-30T08:43:28"/>
    <d v="2019-07-23T00:00:00"/>
    <d v="1899-12-30T08:43:28"/>
    <n v="20"/>
    <s v="MIN"/>
    <x v="2"/>
    <n v="20"/>
    <s v="MIN"/>
    <s v="CNF  ORSP PRT  REL  TECO"/>
  </r>
  <r>
    <n v="1538310"/>
    <x v="14"/>
    <s v="0"/>
    <s v="0120"/>
    <s v="BFC-10"/>
    <s v="PP01"/>
    <s v="ASSEMBLY"/>
    <x v="11"/>
    <d v="2019-07-30T00:00:00"/>
    <d v="1899-12-30T12:03:00"/>
    <d v="2019-07-30T00:00:00"/>
    <d v="1899-12-30T12:19:44"/>
    <n v="2.133"/>
    <s v="MIN"/>
    <x v="709"/>
    <n v="100"/>
    <s v="MIN"/>
    <s v="CNF  PRT  REL  TECO"/>
  </r>
  <r>
    <n v="1538310"/>
    <x v="14"/>
    <s v="0"/>
    <s v="0130"/>
    <s v="BFC-90"/>
    <s v="PP01"/>
    <s v="ASSY IN PROCESS INSPECTION"/>
    <x v="12"/>
    <d v="2019-07-30T00:00:00"/>
    <d v="1899-12-30T12:45:28"/>
    <d v="2019-07-30T00:00:00"/>
    <d v="1899-12-30T12:45:28"/>
    <n v="20"/>
    <s v="MIN"/>
    <x v="2"/>
    <n v="20"/>
    <s v="MIN"/>
    <s v="CNF  ORSP PRT  REL  TECO"/>
  </r>
  <r>
    <n v="1538310"/>
    <x v="14"/>
    <s v="0"/>
    <s v="0140"/>
    <s v="BFC-90"/>
    <s v="PP01"/>
    <s v="ASSY IN PROCESS INSPECTION"/>
    <x v="13"/>
    <d v="2019-07-30T00:00:00"/>
    <d v="1899-12-30T12:46:05"/>
    <d v="2019-07-30T00:00:00"/>
    <d v="1899-12-30T12:46:05"/>
    <n v="30"/>
    <s v="MIN"/>
    <x v="9"/>
    <n v="30"/>
    <s v="MIN"/>
    <s v="CNF  ORSP PRT  REL  TECO"/>
  </r>
  <r>
    <n v="1538310"/>
    <x v="14"/>
    <s v="0"/>
    <s v="0150"/>
    <s v="BFC-99"/>
    <s v="PP01"/>
    <s v="FINAL INSPECTION"/>
    <x v="14"/>
    <d v="2019-07-30T00:00:00"/>
    <d v="1899-12-30T12:47:56"/>
    <d v="2019-07-30T00:00:00"/>
    <d v="1899-12-30T12:47:56"/>
    <n v="30"/>
    <s v="MIN"/>
    <x v="9"/>
    <n v="30"/>
    <s v="MIN"/>
    <s v="CNF  ORSP PRT  REL  TECO"/>
  </r>
  <r>
    <n v="1538310"/>
    <x v="14"/>
    <s v="0"/>
    <s v="0160"/>
    <s v="BFC-99"/>
    <s v="PP03"/>
    <s v="FINAL INSPECTION"/>
    <x v="15"/>
    <d v="2019-07-31T00:00:00"/>
    <d v="1899-12-30T17:25:29"/>
    <d v="2019-07-31T00:00:00"/>
    <d v="1899-12-30T17:25:29"/>
    <n v="45"/>
    <s v="MIN"/>
    <x v="10"/>
    <n v="45"/>
    <s v="MIN"/>
    <s v="CNF  ORSP PRT  REL  TECO"/>
  </r>
  <r>
    <n v="1538310"/>
    <x v="14"/>
    <s v="1"/>
    <s v="0010"/>
    <s v="BFC-10"/>
    <s v="PP95"/>
    <s v="ASSEMBLY"/>
    <x v="16"/>
    <d v="2019-07-29T00:00:00"/>
    <d v="1899-12-30T08:05:28"/>
    <d v="2019-07-29T00:00:00"/>
    <d v="1899-12-30T15:46:21"/>
    <n v="5.327"/>
    <s v="H"/>
    <x v="710"/>
    <n v="1"/>
    <s v="MIN"/>
    <s v="CNF  PRT  REL  TECO"/>
  </r>
  <r>
    <n v="1538310"/>
    <x v="14"/>
    <s v="2"/>
    <s v="0100"/>
    <s v="PFC-20"/>
    <s v="PP95"/>
    <s v="PAINT"/>
    <x v="17"/>
    <d v="2019-07-21T00:00:00"/>
    <d v="1899-12-30T18:04:43"/>
    <d v="2019-07-22T00:00:00"/>
    <d v="1899-12-30T01:05:52"/>
    <n v="3.51"/>
    <s v="H"/>
    <x v="711"/>
    <n v="5"/>
    <s v="MIN"/>
    <s v="CNF  PRT  REL  TECO"/>
  </r>
  <r>
    <n v="1538311"/>
    <x v="13"/>
    <s v="0"/>
    <s v="0010"/>
    <s v="PFC-20"/>
    <s v="PP01"/>
    <s v="PAINT"/>
    <x v="0"/>
    <d v="2019-07-10T00:00:00"/>
    <d v="1899-12-30T20:39:49"/>
    <d v="2019-07-11T00:00:00"/>
    <d v="1899-12-30T00:31:13"/>
    <n v="69.233000000000004"/>
    <s v="MIN"/>
    <x v="712"/>
    <n v="40"/>
    <s v="MIN"/>
    <s v="CNF  PRT  REL  TECO"/>
  </r>
  <r>
    <n v="1538311"/>
    <x v="13"/>
    <s v="0"/>
    <s v="0020"/>
    <s v="BFC-10"/>
    <s v="PP01"/>
    <s v="ASSEMBLY"/>
    <x v="1"/>
    <d v="2019-07-11T00:00:00"/>
    <d v="1899-12-30T10:36:19"/>
    <d v="2019-07-11T00:00:00"/>
    <d v="1899-12-30T11:18:45"/>
    <n v="14.15"/>
    <s v="MIN"/>
    <x v="654"/>
    <n v="15"/>
    <s v="MIN"/>
    <s v="CNF  PRT  REL  TECO"/>
  </r>
  <r>
    <n v="1538311"/>
    <x v="13"/>
    <s v="0"/>
    <s v="0030"/>
    <s v="BFC-90"/>
    <s v="PP01"/>
    <s v="ASSY IN PROCESS INSPECTION"/>
    <x v="2"/>
    <d v="2019-07-11T00:00:00"/>
    <d v="1899-12-30T12:20:14"/>
    <d v="2019-07-11T00:00:00"/>
    <d v="1899-12-30T12:20:14"/>
    <n v="20"/>
    <s v="MIN"/>
    <x v="2"/>
    <n v="20"/>
    <s v="MIN"/>
    <s v="CNF  ORSP PRT  REL  TECO"/>
  </r>
  <r>
    <n v="1538311"/>
    <x v="13"/>
    <s v="0"/>
    <s v="0040"/>
    <s v="BFC-10"/>
    <s v="PP01"/>
    <s v="ASSEMBLY"/>
    <x v="3"/>
    <d v="2019-07-14T00:00:00"/>
    <d v="1899-12-30T09:13:27"/>
    <d v="2019-07-14T00:00:00"/>
    <d v="1899-12-30T17:45:09"/>
    <n v="8.5280000000000005"/>
    <s v="H"/>
    <x v="713"/>
    <n v="350"/>
    <s v="MIN"/>
    <s v="CNF  PRT  REL  TECO"/>
  </r>
  <r>
    <n v="1538311"/>
    <x v="13"/>
    <s v="0"/>
    <s v="0050"/>
    <s v="BFC-10"/>
    <s v="PP01"/>
    <s v="ASSEMBLY"/>
    <x v="4"/>
    <d v="2019-07-15T00:00:00"/>
    <d v="1899-12-30T07:45:01"/>
    <d v="2019-07-17T00:00:00"/>
    <d v="1899-12-30T17:38:04"/>
    <n v="29.547999999999998"/>
    <s v="H"/>
    <x v="714"/>
    <n v="1020"/>
    <s v="MIN"/>
    <s v="CNF  PRT  REL  TECO"/>
  </r>
  <r>
    <n v="1538311"/>
    <x v="13"/>
    <s v="0"/>
    <s v="0060"/>
    <s v="BFC-10"/>
    <s v="PP01"/>
    <s v="ASSEMBLY"/>
    <x v="5"/>
    <d v="2019-07-18T00:00:00"/>
    <d v="1899-12-30T08:13:30"/>
    <d v="2019-07-18T00:00:00"/>
    <d v="1899-12-30T14:06:37"/>
    <n v="5.8849999999999998"/>
    <s v="H"/>
    <x v="715"/>
    <n v="50"/>
    <s v="MIN"/>
    <s v="CNF  PRT  REL  TECO"/>
  </r>
  <r>
    <n v="1538311"/>
    <x v="1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311"/>
    <x v="13"/>
    <s v="0"/>
    <s v="0080"/>
    <s v="BFC-90"/>
    <s v="PP01"/>
    <s v="ASSY IN PROCESS INSPECTION"/>
    <x v="7"/>
    <d v="2019-07-18T00:00:00"/>
    <d v="1899-12-30T15:04:14"/>
    <d v="2019-07-18T00:00:00"/>
    <d v="1899-12-30T15:04:14"/>
    <n v="20"/>
    <s v="MIN"/>
    <x v="2"/>
    <n v="20"/>
    <s v="MIN"/>
    <s v="CNF  ORSP PRT  REL  TECO"/>
  </r>
  <r>
    <n v="1538311"/>
    <x v="13"/>
    <s v="0"/>
    <s v="0090"/>
    <s v="BFC-90"/>
    <s v="PP01"/>
    <s v="ASSY IN PROCESS INSPECTION"/>
    <x v="8"/>
    <d v="2019-07-18T00:00:00"/>
    <d v="1899-12-30T15:04:21"/>
    <d v="2019-07-18T00:00:00"/>
    <d v="1899-12-30T15:04:21"/>
    <n v="20"/>
    <s v="MIN"/>
    <x v="2"/>
    <n v="20"/>
    <s v="MIN"/>
    <s v="CNF  ORSP PRT  REL  TECO"/>
  </r>
  <r>
    <n v="1538311"/>
    <x v="13"/>
    <s v="0"/>
    <s v="0100"/>
    <s v="PFC-20"/>
    <s v="PP01"/>
    <s v="PAINT"/>
    <x v="9"/>
    <d v="2019-07-18T00:00:00"/>
    <d v="1899-12-30T18:52:59"/>
    <d v="2019-07-21T00:00:00"/>
    <d v="1899-12-30T21:38:03"/>
    <n v="7.0819999999999999"/>
    <s v="H"/>
    <x v="716"/>
    <n v="450"/>
    <s v="MIN"/>
    <s v="CNF  PRT  REL  TECO"/>
  </r>
  <r>
    <n v="1538311"/>
    <x v="13"/>
    <s v="0"/>
    <s v="0110"/>
    <s v="PFC-99"/>
    <s v="PP01"/>
    <s v="PAINT INSPECTION"/>
    <x v="10"/>
    <d v="2019-07-22T00:00:00"/>
    <d v="1899-12-30T10:22:44"/>
    <d v="2019-07-22T00:00:00"/>
    <d v="1899-12-30T10:22:44"/>
    <n v="20"/>
    <s v="MIN"/>
    <x v="2"/>
    <n v="20"/>
    <s v="MIN"/>
    <s v="CNF  ORSP PRT  REL  TECO"/>
  </r>
  <r>
    <n v="1538311"/>
    <x v="13"/>
    <s v="0"/>
    <s v="0120"/>
    <s v="BFC-10"/>
    <s v="PP01"/>
    <s v="ASSEMBLY"/>
    <x v="11"/>
    <d v="2019-07-23T00:00:00"/>
    <d v="1899-12-30T09:18:38"/>
    <d v="2019-07-23T00:00:00"/>
    <d v="1899-12-30T16:38:27"/>
    <n v="2.4430000000000001"/>
    <s v="H"/>
    <x v="237"/>
    <n v="100"/>
    <s v="MIN"/>
    <s v="CNF  PRT  REL  TECO"/>
  </r>
  <r>
    <n v="1538311"/>
    <x v="13"/>
    <s v="0"/>
    <s v="0130"/>
    <s v="BFC-90"/>
    <s v="PP01"/>
    <s v="ASSY IN PROCESS INSPECTION"/>
    <x v="12"/>
    <d v="2019-07-25T00:00:00"/>
    <d v="1899-12-30T12:30:35"/>
    <d v="2019-07-25T00:00:00"/>
    <d v="1899-12-30T12:30:35"/>
    <n v="20"/>
    <s v="MIN"/>
    <x v="2"/>
    <n v="20"/>
    <s v="MIN"/>
    <s v="CNF  ORSP PRT  REL  TECO"/>
  </r>
  <r>
    <n v="1538311"/>
    <x v="13"/>
    <s v="0"/>
    <s v="0140"/>
    <s v="BFC-90"/>
    <s v="PP01"/>
    <s v="ASSY IN PROCESS INSPECTION"/>
    <x v="13"/>
    <d v="2019-07-25T00:00:00"/>
    <d v="1899-12-30T12:30:42"/>
    <d v="2019-07-25T00:00:00"/>
    <d v="1899-12-30T12:30:42"/>
    <n v="30"/>
    <s v="MIN"/>
    <x v="9"/>
    <n v="30"/>
    <s v="MIN"/>
    <s v="CNF  ORSP PRT  REL  TECO"/>
  </r>
  <r>
    <n v="1538311"/>
    <x v="13"/>
    <s v="0"/>
    <s v="0150"/>
    <s v="BFC-99"/>
    <s v="PP01"/>
    <s v="FINAL INSPECTION"/>
    <x v="14"/>
    <d v="2019-07-25T00:00:00"/>
    <d v="1899-12-30T13:43:50"/>
    <d v="2019-07-25T00:00:00"/>
    <d v="1899-12-30T13:43:50"/>
    <n v="30"/>
    <s v="MIN"/>
    <x v="9"/>
    <n v="30"/>
    <s v="MIN"/>
    <s v="CNF  ORSP PRT  REL  TECO"/>
  </r>
  <r>
    <n v="1538311"/>
    <x v="13"/>
    <s v="0"/>
    <s v="0160"/>
    <s v="BFC-99"/>
    <s v="PP03"/>
    <s v="FINAL INSPECTION"/>
    <x v="15"/>
    <d v="2019-07-29T00:00:00"/>
    <d v="1899-12-30T07:39:40"/>
    <d v="2019-07-29T00:00:00"/>
    <d v="1899-12-30T07:39:40"/>
    <n v="45"/>
    <s v="MIN"/>
    <x v="10"/>
    <n v="45"/>
    <s v="MIN"/>
    <s v="CNF  ORSP PRT  REL  TECO"/>
  </r>
  <r>
    <n v="1538311"/>
    <x v="13"/>
    <s v="1"/>
    <s v="0010"/>
    <s v="BFC-10"/>
    <s v="PP95"/>
    <s v="ASSEMBLY"/>
    <x v="16"/>
    <d v="2019-07-24T00:00:00"/>
    <d v="1899-12-30T08:05:42"/>
    <d v="2019-07-24T00:00:00"/>
    <d v="1899-12-30T12:33:30"/>
    <n v="4.4630000000000001"/>
    <s v="H"/>
    <x v="717"/>
    <n v="1"/>
    <s v="MIN"/>
    <s v="CNF  PRT  REL  TECO"/>
  </r>
  <r>
    <n v="1538311"/>
    <x v="13"/>
    <s v="2"/>
    <s v="0100"/>
    <s v="PFC-20"/>
    <s v="PP95"/>
    <s v="PAINT"/>
    <x v="17"/>
    <d v="2019-07-18T00:00:00"/>
    <d v="1899-12-30T20:34:03"/>
    <d v="2019-07-18T00:00:00"/>
    <d v="1899-12-30T23:14:47"/>
    <n v="1.339"/>
    <s v="H"/>
    <x v="718"/>
    <n v="5"/>
    <s v="MIN"/>
    <s v="CNF  PRT  REL  TECO"/>
  </r>
  <r>
    <n v="1538312"/>
    <x v="14"/>
    <s v="0"/>
    <s v="0010"/>
    <s v="PFC-20"/>
    <s v="PP01"/>
    <s v="PAINT"/>
    <x v="0"/>
    <d v="2019-07-11T00:00:00"/>
    <d v="1899-12-30T20:53:01"/>
    <d v="2019-07-14T00:00:00"/>
    <d v="1899-12-30T08:16:03"/>
    <n v="51.415999999999997"/>
    <s v="MIN"/>
    <x v="719"/>
    <n v="40"/>
    <s v="MIN"/>
    <s v="CNF  PRT  REL  TECO"/>
  </r>
  <r>
    <n v="1538312"/>
    <x v="14"/>
    <s v="0"/>
    <s v="0020"/>
    <s v="BFC-10"/>
    <s v="PP01"/>
    <s v="ASSEMBLY"/>
    <x v="1"/>
    <d v="2019-07-14T00:00:00"/>
    <d v="1899-12-30T09:16:40"/>
    <d v="2019-07-14T00:00:00"/>
    <d v="1899-12-30T09:23:05"/>
    <n v="2.133"/>
    <s v="MIN"/>
    <x v="709"/>
    <n v="15"/>
    <s v="MIN"/>
    <s v="CNF  PRT  REL  TECO"/>
  </r>
  <r>
    <n v="1538312"/>
    <x v="14"/>
    <s v="0"/>
    <s v="0030"/>
    <s v="BFC-90"/>
    <s v="PP01"/>
    <s v="ASSY IN PROCESS INSPECTION"/>
    <x v="2"/>
    <d v="2019-07-14T00:00:00"/>
    <d v="1899-12-30T09:37:39"/>
    <d v="2019-07-14T00:00:00"/>
    <d v="1899-12-30T09:37:39"/>
    <n v="20"/>
    <s v="MIN"/>
    <x v="2"/>
    <n v="20"/>
    <s v="MIN"/>
    <s v="CNF  ORSP PRT  REL  TECO"/>
  </r>
  <r>
    <n v="1538312"/>
    <x v="14"/>
    <s v="0"/>
    <s v="0040"/>
    <s v="BFC-10"/>
    <s v="PP01"/>
    <s v="ASSEMBLY"/>
    <x v="3"/>
    <d v="2019-07-15T00:00:00"/>
    <d v="1899-12-30T07:28:11"/>
    <d v="2019-07-15T00:00:00"/>
    <d v="1899-12-30T12:34:20"/>
    <n v="5.1029999999999998"/>
    <s v="H"/>
    <x v="720"/>
    <n v="350"/>
    <s v="MIN"/>
    <s v="CNF  PRT  REL  TECO"/>
  </r>
  <r>
    <n v="1538312"/>
    <x v="14"/>
    <s v="0"/>
    <s v="0050"/>
    <s v="BFC-10"/>
    <s v="PP01"/>
    <s v="ASSEMBLY"/>
    <x v="4"/>
    <d v="2019-07-15T00:00:00"/>
    <d v="1899-12-30T12:34:46"/>
    <d v="2019-07-21T00:00:00"/>
    <d v="1899-12-30T15:50:44"/>
    <n v="42.243000000000002"/>
    <s v="H"/>
    <x v="721"/>
    <n v="1020"/>
    <s v="MIN"/>
    <s v="CNF  PRT  REL  TECO"/>
  </r>
  <r>
    <n v="1538312"/>
    <x v="14"/>
    <s v="0"/>
    <s v="0060"/>
    <s v="BFC-10"/>
    <s v="PP01"/>
    <s v="ASSEMBLY"/>
    <x v="5"/>
    <d v="2019-07-21T00:00:00"/>
    <d v="1899-12-30T15:51:05"/>
    <d v="2019-07-21T00:00:00"/>
    <d v="1899-12-30T16:30:09"/>
    <n v="39.067"/>
    <s v="MIN"/>
    <x v="722"/>
    <n v="50"/>
    <s v="MIN"/>
    <s v="CNF  PRT  REL  TECO"/>
  </r>
  <r>
    <n v="1538312"/>
    <x v="1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312"/>
    <x v="14"/>
    <s v="0"/>
    <s v="0080"/>
    <s v="BFC-90"/>
    <s v="PP01"/>
    <s v="ASSY IN PROCESS INSPECTION"/>
    <x v="7"/>
    <d v="2019-07-21T00:00:00"/>
    <d v="1899-12-30T16:43:17"/>
    <d v="2019-07-21T00:00:00"/>
    <d v="1899-12-30T16:43:17"/>
    <n v="20"/>
    <s v="MIN"/>
    <x v="2"/>
    <n v="20"/>
    <s v="MIN"/>
    <s v="CNF  ORSP PRT  REL  TECO"/>
  </r>
  <r>
    <n v="1538312"/>
    <x v="14"/>
    <s v="0"/>
    <s v="0090"/>
    <s v="BFC-90"/>
    <s v="PP01"/>
    <s v="ASSY IN PROCESS INSPECTION"/>
    <x v="8"/>
    <d v="2019-07-21T00:00:00"/>
    <d v="1899-12-30T16:43:23"/>
    <d v="2019-07-21T00:00:00"/>
    <d v="1899-12-30T16:43:23"/>
    <n v="20"/>
    <s v="MIN"/>
    <x v="2"/>
    <n v="20"/>
    <s v="MIN"/>
    <s v="CNF  ORSP PRT  REL  TECO"/>
  </r>
  <r>
    <n v="1538312"/>
    <x v="14"/>
    <s v="0"/>
    <s v="0100"/>
    <s v="PFC-20"/>
    <s v="PP01"/>
    <s v="PAINT"/>
    <x v="9"/>
    <d v="2019-07-21T00:00:00"/>
    <d v="1899-12-30T18:05:19"/>
    <d v="2019-07-22T00:00:00"/>
    <d v="1899-12-30T15:46:54"/>
    <n v="902.7166666666667"/>
    <s v="MIN"/>
    <x v="723"/>
    <n v="450"/>
    <s v="MIN"/>
    <s v="CNF  PRT  REL  TECO"/>
  </r>
  <r>
    <n v="1538312"/>
    <x v="14"/>
    <s v="0"/>
    <s v="0110"/>
    <s v="PFC-99"/>
    <s v="PP01"/>
    <s v="PAINT INSPECTION"/>
    <x v="10"/>
    <d v="2019-07-23T00:00:00"/>
    <d v="1899-12-30T08:42:27"/>
    <d v="2019-07-23T00:00:00"/>
    <d v="1899-12-30T08:42:27"/>
    <n v="20"/>
    <s v="MIN"/>
    <x v="2"/>
    <n v="20"/>
    <s v="MIN"/>
    <s v="CNF  ORSP PRT  REL  TECO"/>
  </r>
  <r>
    <n v="1538312"/>
    <x v="14"/>
    <s v="0"/>
    <s v="0120"/>
    <s v="BFC-10"/>
    <s v="PP01"/>
    <s v="ASSEMBLY"/>
    <x v="11"/>
    <d v="2019-07-30T00:00:00"/>
    <d v="1899-12-30T11:59:54"/>
    <d v="2019-07-30T00:00:00"/>
    <d v="1899-12-30T12:02:20"/>
    <n v="24"/>
    <s v="S"/>
    <x v="724"/>
    <n v="100"/>
    <s v="MIN"/>
    <s v="CNF  PRT  REL  TECO"/>
  </r>
  <r>
    <n v="1538312"/>
    <x v="14"/>
    <s v="0"/>
    <s v="0130"/>
    <s v="BFC-90"/>
    <s v="PP01"/>
    <s v="ASSY IN PROCESS INSPECTION"/>
    <x v="12"/>
    <d v="2019-07-30T00:00:00"/>
    <d v="1899-12-30T12:49:36"/>
    <d v="2019-07-30T00:00:00"/>
    <d v="1899-12-30T12:49:36"/>
    <n v="20"/>
    <s v="MIN"/>
    <x v="2"/>
    <n v="20"/>
    <s v="MIN"/>
    <s v="CNF  ORSP PRT  REL  TECO"/>
  </r>
  <r>
    <n v="1538312"/>
    <x v="14"/>
    <s v="0"/>
    <s v="0140"/>
    <s v="BFC-90"/>
    <s v="PP01"/>
    <s v="ASSY IN PROCESS INSPECTION"/>
    <x v="13"/>
    <d v="2019-07-30T00:00:00"/>
    <d v="1899-12-30T12:49:44"/>
    <d v="2019-07-30T00:00:00"/>
    <d v="1899-12-30T12:49:44"/>
    <n v="30"/>
    <s v="MIN"/>
    <x v="9"/>
    <n v="30"/>
    <s v="MIN"/>
    <s v="CNF  ORSP PRT  REL  TECO"/>
  </r>
  <r>
    <n v="1538312"/>
    <x v="14"/>
    <s v="0"/>
    <s v="0150"/>
    <s v="BFC-99"/>
    <s v="PP01"/>
    <s v="FINAL INSPECTION"/>
    <x v="14"/>
    <d v="2019-07-30T00:00:00"/>
    <d v="1899-12-30T12:49:51"/>
    <d v="2019-07-30T00:00:00"/>
    <d v="1899-12-30T12:49:51"/>
    <n v="30"/>
    <s v="MIN"/>
    <x v="9"/>
    <n v="30"/>
    <s v="MIN"/>
    <s v="CNF  ORSP PRT  REL  TECO"/>
  </r>
  <r>
    <n v="1538312"/>
    <x v="14"/>
    <s v="0"/>
    <s v="0160"/>
    <s v="BFC-99"/>
    <s v="PP03"/>
    <s v="FINAL INSPECTION"/>
    <x v="15"/>
    <d v="2019-07-30T00:00:00"/>
    <d v="1899-12-30T13:00:15"/>
    <d v="2019-07-30T00:00:00"/>
    <d v="1899-12-30T13:00:15"/>
    <n v="45"/>
    <s v="MIN"/>
    <x v="10"/>
    <n v="45"/>
    <s v="MIN"/>
    <s v="CNF  ORSP PRT  REL  TECO"/>
  </r>
  <r>
    <n v="1538312"/>
    <x v="14"/>
    <s v="1"/>
    <s v="0010"/>
    <s v="BFC-10"/>
    <s v="PP95"/>
    <s v="ASSEMBLY"/>
    <x v="16"/>
    <d v="2019-07-28T00:00:00"/>
    <d v="1899-12-30T08:15:55"/>
    <d v="2019-07-28T00:00:00"/>
    <d v="1899-12-30T15:59:29"/>
    <n v="22.128"/>
    <s v="H"/>
    <x v="725"/>
    <n v="1"/>
    <s v="MIN"/>
    <s v="CNF  PRT  REL  TECO"/>
  </r>
  <r>
    <n v="1538312"/>
    <x v="14"/>
    <s v="2"/>
    <s v="0100"/>
    <s v="PFC-20"/>
    <s v="PP95"/>
    <s v="PAINT"/>
    <x v="17"/>
    <d v="2019-07-21T00:00:00"/>
    <d v="1899-12-30T18:04:43"/>
    <d v="2019-07-22T00:00:00"/>
    <d v="1899-12-30T01:05:52"/>
    <n v="3.51"/>
    <s v="H"/>
    <x v="711"/>
    <n v="5"/>
    <s v="MIN"/>
    <s v="CNF  PRT  REL  TECO"/>
  </r>
  <r>
    <n v="1538313"/>
    <x v="14"/>
    <s v="0"/>
    <s v="0010"/>
    <s v="PFC-20"/>
    <s v="PP01"/>
    <s v="PAINT"/>
    <x v="0"/>
    <d v="2019-07-15T00:00:00"/>
    <d v="1899-12-30T23:33:45"/>
    <d v="2019-07-16T00:00:00"/>
    <d v="1899-12-30T04:19:14"/>
    <n v="1.7230000000000001"/>
    <s v="H"/>
    <x v="726"/>
    <n v="40"/>
    <s v="MIN"/>
    <s v="CNF  PRT  REL  TECO"/>
  </r>
  <r>
    <n v="1538313"/>
    <x v="14"/>
    <s v="0"/>
    <s v="0020"/>
    <s v="BFC-10"/>
    <s v="PP01"/>
    <s v="ASSEMBLY"/>
    <x v="1"/>
    <d v="2019-07-16T00:00:00"/>
    <d v="1899-12-30T08:37:54"/>
    <d v="2019-07-16T00:00:00"/>
    <d v="1899-12-30T08:39:48"/>
    <n v="1.9"/>
    <s v="MIN"/>
    <x v="727"/>
    <n v="15"/>
    <s v="MIN"/>
    <s v="CNF  PRT  REL  TECO"/>
  </r>
  <r>
    <n v="1538313"/>
    <x v="14"/>
    <s v="0"/>
    <s v="0030"/>
    <s v="BFC-90"/>
    <s v="PP01"/>
    <s v="ASSY IN PROCESS INSPECTION"/>
    <x v="2"/>
    <d v="2019-07-16T00:00:00"/>
    <d v="1899-12-30T08:44:53"/>
    <d v="2019-07-16T00:00:00"/>
    <d v="1899-12-30T08:44:53"/>
    <n v="20"/>
    <s v="MIN"/>
    <x v="2"/>
    <n v="20"/>
    <s v="MIN"/>
    <s v="CNF  ORSP PRT  REL  TECO"/>
  </r>
  <r>
    <n v="1538313"/>
    <x v="14"/>
    <s v="0"/>
    <s v="0040"/>
    <s v="BFC-10"/>
    <s v="PP01"/>
    <s v="ASSEMBLY"/>
    <x v="3"/>
    <d v="2019-07-16T00:00:00"/>
    <d v="1899-12-30T09:10:58"/>
    <d v="2019-07-16T00:00:00"/>
    <d v="1899-12-30T17:48:49"/>
    <n v="8.6310000000000002"/>
    <s v="H"/>
    <x v="728"/>
    <n v="350"/>
    <s v="MIN"/>
    <s v="CNF  PRT  REL  TECO"/>
  </r>
  <r>
    <n v="1538313"/>
    <x v="14"/>
    <s v="0"/>
    <s v="0050"/>
    <s v="BFC-10"/>
    <s v="PP01"/>
    <s v="ASSEMBLY"/>
    <x v="4"/>
    <d v="2019-07-17T00:00:00"/>
    <d v="1899-12-30T07:28:54"/>
    <d v="2019-07-18T00:00:00"/>
    <d v="1899-12-30T15:54:49"/>
    <n v="18.632000000000001"/>
    <s v="H"/>
    <x v="729"/>
    <n v="1020"/>
    <s v="MIN"/>
    <s v="CNF  PRT  REL  TECO"/>
  </r>
  <r>
    <n v="1538313"/>
    <x v="14"/>
    <s v="0"/>
    <s v="0060"/>
    <s v="BFC-10"/>
    <s v="PP01"/>
    <s v="ASSEMBLY"/>
    <x v="5"/>
    <d v="2019-07-21T00:00:00"/>
    <d v="1899-12-30T16:23:16"/>
    <d v="2019-07-22T00:00:00"/>
    <d v="1899-12-30T12:23:52"/>
    <n v="6.3760000000000003"/>
    <s v="H"/>
    <x v="730"/>
    <n v="50"/>
    <s v="MIN"/>
    <s v="CNF  PRT  REL  TECO"/>
  </r>
  <r>
    <n v="1538313"/>
    <x v="1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313"/>
    <x v="14"/>
    <s v="0"/>
    <s v="0080"/>
    <s v="BFC-90"/>
    <s v="PP01"/>
    <s v="ASSY IN PROCESS INSPECTION"/>
    <x v="7"/>
    <d v="2019-07-23T00:00:00"/>
    <d v="1899-12-30T11:17:49"/>
    <d v="2019-07-23T00:00:00"/>
    <d v="1899-12-30T11:17:49"/>
    <n v="20"/>
    <s v="MIN"/>
    <x v="2"/>
    <n v="20"/>
    <s v="MIN"/>
    <s v="CNF  ORSP PRT  REL  TECO"/>
  </r>
  <r>
    <n v="1538313"/>
    <x v="14"/>
    <s v="0"/>
    <s v="0090"/>
    <s v="BFC-90"/>
    <s v="PP01"/>
    <s v="ASSY IN PROCESS INSPECTION"/>
    <x v="8"/>
    <d v="2019-07-23T00:00:00"/>
    <d v="1899-12-30T14:53:43"/>
    <d v="2019-07-23T00:00:00"/>
    <d v="1899-12-30T14:53:43"/>
    <n v="20"/>
    <s v="MIN"/>
    <x v="2"/>
    <n v="20"/>
    <s v="MIN"/>
    <s v="CNF  ORSP PRT  REL  TECO"/>
  </r>
  <r>
    <n v="1538313"/>
    <x v="14"/>
    <s v="0"/>
    <s v="0100"/>
    <s v="PFC-20"/>
    <s v="PP01"/>
    <s v="PAINT"/>
    <x v="9"/>
    <d v="2019-07-23T00:00:00"/>
    <d v="1899-12-30T21:19:56"/>
    <d v="2019-07-24T00:00:00"/>
    <d v="1899-12-30T16:30:23"/>
    <n v="12.651"/>
    <s v="H"/>
    <x v="731"/>
    <n v="450"/>
    <s v="MIN"/>
    <s v="CNF  PRT  REL  TECO"/>
  </r>
  <r>
    <n v="1538313"/>
    <x v="14"/>
    <s v="0"/>
    <s v="0110"/>
    <s v="PFC-99"/>
    <s v="PP01"/>
    <s v="PAINT INSPECTION"/>
    <x v="10"/>
    <d v="2019-07-25T00:00:00"/>
    <d v="1899-12-30T09:35:56"/>
    <d v="2019-07-25T00:00:00"/>
    <d v="1899-12-30T09:35:56"/>
    <n v="20"/>
    <s v="MIN"/>
    <x v="2"/>
    <n v="20"/>
    <s v="MIN"/>
    <s v="CNF  ORSP PRT  REL  TECO"/>
  </r>
  <r>
    <n v="1538313"/>
    <x v="14"/>
    <s v="0"/>
    <s v="0120"/>
    <s v="BFC-10"/>
    <s v="PP01"/>
    <s v="ASSEMBLY"/>
    <x v="11"/>
    <d v="2019-07-30T00:00:00"/>
    <d v="1899-12-30T09:33:38"/>
    <d v="2019-07-30T00:00:00"/>
    <d v="1899-12-30T11:35:17"/>
    <n v="30.417000000000002"/>
    <s v="MIN"/>
    <x v="732"/>
    <n v="100"/>
    <s v="MIN"/>
    <s v="CNF  PRT  REL  TECO"/>
  </r>
  <r>
    <n v="1538313"/>
    <x v="14"/>
    <s v="0"/>
    <s v="0130"/>
    <s v="BFC-90"/>
    <s v="PP01"/>
    <s v="ASSY IN PROCESS INSPECTION"/>
    <x v="12"/>
    <d v="2019-07-30T00:00:00"/>
    <d v="1899-12-30T17:51:24"/>
    <d v="2019-07-30T00:00:00"/>
    <d v="1899-12-30T17:51:24"/>
    <n v="20"/>
    <s v="MIN"/>
    <x v="2"/>
    <n v="20"/>
    <s v="MIN"/>
    <s v="CNF  ORSP PRT  REL  TECO"/>
  </r>
  <r>
    <n v="1538313"/>
    <x v="14"/>
    <s v="0"/>
    <s v="0140"/>
    <s v="BFC-90"/>
    <s v="PP01"/>
    <s v="ASSY IN PROCESS INSPECTION"/>
    <x v="13"/>
    <d v="2019-07-30T00:00:00"/>
    <d v="1899-12-30T17:51:43"/>
    <d v="2019-07-30T00:00:00"/>
    <d v="1899-12-30T17:51:43"/>
    <n v="30"/>
    <s v="MIN"/>
    <x v="9"/>
    <n v="30"/>
    <s v="MIN"/>
    <s v="CNF  ORSP PRT  REL  TECO"/>
  </r>
  <r>
    <n v="1538313"/>
    <x v="14"/>
    <s v="0"/>
    <s v="0150"/>
    <s v="BFC-99"/>
    <s v="PP01"/>
    <s v="FINAL INSPECTION"/>
    <x v="14"/>
    <d v="2019-07-30T00:00:00"/>
    <d v="1899-12-30T17:51:51"/>
    <d v="2019-07-30T00:00:00"/>
    <d v="1899-12-30T17:51:51"/>
    <n v="30"/>
    <s v="MIN"/>
    <x v="9"/>
    <n v="30"/>
    <s v="MIN"/>
    <s v="CNF  ORSP PRT  REL  TECO"/>
  </r>
  <r>
    <n v="1538313"/>
    <x v="14"/>
    <s v="0"/>
    <s v="0160"/>
    <s v="BFC-99"/>
    <s v="PP03"/>
    <s v="FINAL INSPECTION"/>
    <x v="15"/>
    <d v="2019-07-31T00:00:00"/>
    <d v="1899-12-30T17:25:43"/>
    <d v="2019-07-31T00:00:00"/>
    <d v="1899-12-30T17:25:43"/>
    <n v="45"/>
    <s v="MIN"/>
    <x v="10"/>
    <n v="45"/>
    <s v="MIN"/>
    <s v="CNF  ORSP PRT  REL  TECO"/>
  </r>
  <r>
    <n v="1538313"/>
    <x v="14"/>
    <s v="1"/>
    <s v="0010"/>
    <s v="BFC-10"/>
    <s v="PP95"/>
    <s v="ASSEMBLY"/>
    <x v="16"/>
    <d v="2019-07-25T00:00:00"/>
    <d v="1899-12-30T07:35:43"/>
    <d v="2019-07-25T00:00:00"/>
    <d v="1899-12-30T15:53:30"/>
    <n v="8.2959999999999994"/>
    <s v="H"/>
    <x v="733"/>
    <n v="1"/>
    <s v="MIN"/>
    <s v="CNF  PRT  REL  TECO"/>
  </r>
  <r>
    <n v="1538313"/>
    <x v="14"/>
    <s v="2"/>
    <s v="0100"/>
    <s v="PFC-20"/>
    <s v="PP95"/>
    <s v="PAINT"/>
    <x v="17"/>
    <d v="2019-07-23T00:00:00"/>
    <d v="1899-12-30T23:48:49"/>
    <d v="2019-07-24T00:00:00"/>
    <d v="1899-12-30T04:16:28"/>
    <n v="1.4870000000000001"/>
    <s v="H"/>
    <x v="734"/>
    <n v="5"/>
    <s v="MIN"/>
    <s v="CNF  PRT  REL  TECO"/>
  </r>
  <r>
    <n v="1538314"/>
    <x v="20"/>
    <s v="0"/>
    <s v="0010"/>
    <s v="PFC-20"/>
    <s v="PP01"/>
    <s v="PAINT"/>
    <x v="0"/>
    <d v="2019-07-11T00:00:00"/>
    <d v="1899-12-30T21:51:28"/>
    <d v="2019-07-14T00:00:00"/>
    <d v="1899-12-30T08:13:24"/>
    <n v="45.4"/>
    <s v="MIN"/>
    <x v="735"/>
    <n v="40"/>
    <s v="MIN"/>
    <s v="CNF  PRT  REL  TECO"/>
  </r>
  <r>
    <n v="1538314"/>
    <x v="20"/>
    <s v="0"/>
    <s v="0020"/>
    <s v="BFC-10"/>
    <s v="PP01"/>
    <s v="ASSEMBLY"/>
    <x v="1"/>
    <d v="2019-07-14T00:00:00"/>
    <d v="1899-12-30T09:16:40"/>
    <d v="2019-07-14T00:00:00"/>
    <d v="1899-12-30T09:23:05"/>
    <n v="2.133"/>
    <s v="MIN"/>
    <x v="709"/>
    <n v="15"/>
    <s v="MIN"/>
    <s v="CNF  PRT  REL  TECO"/>
  </r>
  <r>
    <n v="1538314"/>
    <x v="20"/>
    <s v="0"/>
    <s v="0030"/>
    <s v="BFC-90"/>
    <s v="PP01"/>
    <s v="ASSY IN PROCESS INSPECTION"/>
    <x v="2"/>
    <d v="2019-07-14T00:00:00"/>
    <d v="1899-12-30T09:36:53"/>
    <d v="2019-07-14T00:00:00"/>
    <d v="1899-12-30T09:36:53"/>
    <n v="20"/>
    <s v="MIN"/>
    <x v="2"/>
    <n v="20"/>
    <s v="MIN"/>
    <s v="CNF  ORSP PRT  REL  TECO"/>
  </r>
  <r>
    <n v="1538314"/>
    <x v="20"/>
    <s v="0"/>
    <s v="0040"/>
    <s v="BFC-10"/>
    <s v="PP01"/>
    <s v="ASSEMBLY"/>
    <x v="3"/>
    <d v="2019-07-14T00:00:00"/>
    <d v="1899-12-30T12:10:12"/>
    <d v="2019-07-14T00:00:00"/>
    <d v="1899-12-30T17:50:57"/>
    <n v="5.6790000000000003"/>
    <s v="H"/>
    <x v="736"/>
    <n v="350"/>
    <s v="MIN"/>
    <s v="CNF  PRT  REL  TECO"/>
  </r>
  <r>
    <n v="1538314"/>
    <x v="20"/>
    <s v="0"/>
    <s v="0050"/>
    <s v="BFC-10"/>
    <s v="PP01"/>
    <s v="ASSEMBLY"/>
    <x v="4"/>
    <d v="2019-07-15T00:00:00"/>
    <d v="1899-12-30T14:51:55"/>
    <d v="2019-07-17T00:00:00"/>
    <d v="1899-12-30T17:52:22"/>
    <n v="23.594999999999999"/>
    <s v="H"/>
    <x v="737"/>
    <n v="1020"/>
    <s v="MIN"/>
    <s v="CNF  PRT  REL  TECO"/>
  </r>
  <r>
    <n v="1538314"/>
    <x v="20"/>
    <s v="0"/>
    <s v="0060"/>
    <s v="BFC-10"/>
    <s v="PP01"/>
    <s v="ASSEMBLY"/>
    <x v="5"/>
    <d v="2019-07-18T00:00:00"/>
    <d v="1899-12-30T07:34:15"/>
    <d v="2019-07-18T00:00:00"/>
    <d v="1899-12-30T14:55:18"/>
    <n v="7.351"/>
    <s v="H"/>
    <x v="738"/>
    <n v="50"/>
    <s v="MIN"/>
    <s v="CNF  PRT  REL  TECO"/>
  </r>
  <r>
    <n v="1538314"/>
    <x v="2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314"/>
    <x v="20"/>
    <s v="0"/>
    <s v="0080"/>
    <s v="BFC-90"/>
    <s v="PP01"/>
    <s v="ASSY IN PROCESS INSPECTION"/>
    <x v="7"/>
    <d v="2019-07-18T00:00:00"/>
    <d v="1899-12-30T15:04:41"/>
    <d v="2019-07-18T00:00:00"/>
    <d v="1899-12-30T15:04:41"/>
    <n v="20"/>
    <s v="MIN"/>
    <x v="2"/>
    <n v="20"/>
    <s v="MIN"/>
    <s v="CNF  ORSP PRT  REL  TECO"/>
  </r>
  <r>
    <n v="1538314"/>
    <x v="20"/>
    <s v="0"/>
    <s v="0090"/>
    <s v="BFC-90"/>
    <s v="PP01"/>
    <s v="ASSY IN PROCESS INSPECTION"/>
    <x v="8"/>
    <d v="2019-07-18T00:00:00"/>
    <d v="1899-12-30T15:04:47"/>
    <d v="2019-07-18T00:00:00"/>
    <d v="1899-12-30T15:04:47"/>
    <n v="20"/>
    <s v="MIN"/>
    <x v="2"/>
    <n v="20"/>
    <s v="MIN"/>
    <s v="CNF  ORSP PRT  REL  TECO"/>
  </r>
  <r>
    <n v="1538314"/>
    <x v="20"/>
    <s v="0"/>
    <s v="0100"/>
    <s v="PFC-20"/>
    <s v="PP01"/>
    <s v="PAINT"/>
    <x v="9"/>
    <d v="2019-07-18T00:00:00"/>
    <d v="1899-12-30T20:44:12"/>
    <d v="2019-07-22T00:00:00"/>
    <d v="1899-12-30T04:08:23"/>
    <n v="3.3420000000000001"/>
    <s v="H"/>
    <x v="739"/>
    <n v="450"/>
    <s v="MIN"/>
    <s v="CNF  PRT  REL  TECO"/>
  </r>
  <r>
    <n v="1538314"/>
    <x v="20"/>
    <s v="0"/>
    <s v="0110"/>
    <s v="PFC-99"/>
    <s v="PP01"/>
    <s v="PAINT INSPECTION"/>
    <x v="10"/>
    <d v="2019-07-22T00:00:00"/>
    <d v="1899-12-30T09:48:48"/>
    <d v="2019-07-22T00:00:00"/>
    <d v="1899-12-30T09:48:48"/>
    <n v="20"/>
    <s v="MIN"/>
    <x v="2"/>
    <n v="20"/>
    <s v="MIN"/>
    <s v="CNF  ORSP PRT  REL  TECO"/>
  </r>
  <r>
    <n v="1538314"/>
    <x v="20"/>
    <s v="0"/>
    <s v="0120"/>
    <s v="BFC-10"/>
    <s v="PP01"/>
    <s v="ASSEMBLY"/>
    <x v="11"/>
    <d v="2019-07-30T00:00:00"/>
    <d v="1899-12-30T12:03:15"/>
    <d v="2019-07-30T00:00:00"/>
    <d v="1899-12-30T12:19:33"/>
    <n v="2.0499999999999998"/>
    <s v="MIN"/>
    <x v="740"/>
    <n v="100"/>
    <s v="MIN"/>
    <s v="CNF  PRT  REL  TECO"/>
  </r>
  <r>
    <n v="1538314"/>
    <x v="20"/>
    <s v="0"/>
    <s v="0130"/>
    <s v="BFC-90"/>
    <s v="PP01"/>
    <s v="ASSY IN PROCESS INSPECTION"/>
    <x v="12"/>
    <d v="2019-07-30T00:00:00"/>
    <d v="1899-12-30T12:51:46"/>
    <d v="2019-07-30T00:00:00"/>
    <d v="1899-12-30T12:51:46"/>
    <n v="20"/>
    <s v="MIN"/>
    <x v="2"/>
    <n v="20"/>
    <s v="MIN"/>
    <s v="CNF  ORSP PRT  REL  TECO"/>
  </r>
  <r>
    <n v="1538314"/>
    <x v="20"/>
    <s v="0"/>
    <s v="0140"/>
    <s v="BFC-90"/>
    <s v="PP01"/>
    <s v="ASSY IN PROCESS INSPECTION"/>
    <x v="13"/>
    <d v="2019-07-30T00:00:00"/>
    <d v="1899-12-30T12:53:06"/>
    <d v="2019-07-30T00:00:00"/>
    <d v="1899-12-30T12:53:06"/>
    <n v="30"/>
    <s v="MIN"/>
    <x v="9"/>
    <n v="30"/>
    <s v="MIN"/>
    <s v="CNF  ORSP PRT  REL  TECO"/>
  </r>
  <r>
    <n v="1538314"/>
    <x v="20"/>
    <s v="0"/>
    <s v="0150"/>
    <s v="BFC-99"/>
    <s v="PP01"/>
    <s v="FINAL INSPECTION"/>
    <x v="14"/>
    <d v="2019-07-30T00:00:00"/>
    <d v="1899-12-30T13:50:59"/>
    <d v="2019-07-30T00:00:00"/>
    <d v="1899-12-30T13:50:59"/>
    <n v="30"/>
    <s v="MIN"/>
    <x v="9"/>
    <n v="30"/>
    <s v="MIN"/>
    <s v="CNF  ORSP PRT  REL  TECO"/>
  </r>
  <r>
    <n v="1538314"/>
    <x v="20"/>
    <s v="0"/>
    <s v="0160"/>
    <s v="BFC-99"/>
    <s v="PP03"/>
    <s v="FINAL INSPECTION"/>
    <x v="15"/>
    <d v="2019-08-01T00:00:00"/>
    <d v="1899-12-30T09:53:18"/>
    <d v="2019-08-01T00:00:00"/>
    <d v="1899-12-30T09:53:18"/>
    <n v="45"/>
    <s v="MIN"/>
    <x v="10"/>
    <n v="45"/>
    <s v="MIN"/>
    <s v="CNF  ORSP PRT  REL  TECO"/>
  </r>
  <r>
    <n v="1538314"/>
    <x v="2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8314"/>
    <x v="2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315"/>
    <x v="20"/>
    <s v="0"/>
    <s v="0010"/>
    <s v="PFC-20"/>
    <s v="PP01"/>
    <s v="PAINT"/>
    <x v="0"/>
    <d v="2019-07-11T00:00:00"/>
    <d v="1899-12-30T20:53:01"/>
    <d v="2019-07-14T00:00:00"/>
    <d v="1899-12-30T08:16:03"/>
    <n v="51.415999999999997"/>
    <s v="MIN"/>
    <x v="719"/>
    <n v="40"/>
    <s v="MIN"/>
    <s v="CNF  PRT  REL  TECO"/>
  </r>
  <r>
    <n v="1538315"/>
    <x v="20"/>
    <s v="0"/>
    <s v="0020"/>
    <s v="BFC-10"/>
    <s v="PP01"/>
    <s v="ASSEMBLY"/>
    <x v="1"/>
    <d v="2019-07-14T00:00:00"/>
    <d v="1899-12-30T09:16:40"/>
    <d v="2019-07-14T00:00:00"/>
    <d v="1899-12-30T09:23:05"/>
    <n v="2.133"/>
    <s v="MIN"/>
    <x v="709"/>
    <n v="15"/>
    <s v="MIN"/>
    <s v="CNF  PRT  REL  TECO"/>
  </r>
  <r>
    <n v="1538315"/>
    <x v="20"/>
    <s v="0"/>
    <s v="0030"/>
    <s v="BFC-90"/>
    <s v="PP01"/>
    <s v="ASSY IN PROCESS INSPECTION"/>
    <x v="2"/>
    <d v="2019-07-14T00:00:00"/>
    <d v="1899-12-30T09:37:12"/>
    <d v="2019-07-14T00:00:00"/>
    <d v="1899-12-30T09:37:12"/>
    <n v="20"/>
    <s v="MIN"/>
    <x v="2"/>
    <n v="20"/>
    <s v="MIN"/>
    <s v="CNF  ORSP PRT  REL  TECO"/>
  </r>
  <r>
    <n v="1538315"/>
    <x v="20"/>
    <s v="0"/>
    <s v="0040"/>
    <s v="BFC-10"/>
    <s v="PP01"/>
    <s v="ASSEMBLY"/>
    <x v="3"/>
    <d v="2019-07-15T00:00:00"/>
    <d v="1899-12-30T07:46:08"/>
    <d v="2019-07-15T00:00:00"/>
    <d v="1899-12-30T14:51:41"/>
    <n v="7.093"/>
    <s v="H"/>
    <x v="741"/>
    <n v="350"/>
    <s v="MIN"/>
    <s v="CNF  PRT  REL  TECO"/>
  </r>
  <r>
    <n v="1538315"/>
    <x v="20"/>
    <s v="0"/>
    <s v="0050"/>
    <s v="BFC-10"/>
    <s v="PP01"/>
    <s v="ASSEMBLY"/>
    <x v="4"/>
    <d v="2019-07-18T00:00:00"/>
    <d v="1899-12-30T09:16:05"/>
    <d v="2019-07-18T00:00:00"/>
    <d v="1899-12-30T15:24:15"/>
    <n v="6.1360000000000001"/>
    <s v="H"/>
    <x v="742"/>
    <n v="1020"/>
    <s v="MIN"/>
    <s v="CNF  PRT  REL  TECO"/>
  </r>
  <r>
    <n v="1538315"/>
    <x v="20"/>
    <s v="0"/>
    <s v="0060"/>
    <s v="BFC-10"/>
    <s v="PP01"/>
    <s v="ASSEMBLY"/>
    <x v="5"/>
    <d v="2019-07-21T00:00:00"/>
    <d v="1899-12-30T07:45:00"/>
    <d v="2019-07-21T00:00:00"/>
    <d v="1899-12-30T08:34:12"/>
    <n v="49.2"/>
    <s v="MIN"/>
    <x v="743"/>
    <n v="50"/>
    <s v="MIN"/>
    <s v="CNF  PRT  REL  TECO"/>
  </r>
  <r>
    <n v="1538315"/>
    <x v="2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315"/>
    <x v="20"/>
    <s v="0"/>
    <s v="0080"/>
    <s v="BFC-90"/>
    <s v="PP01"/>
    <s v="ASSY IN PROCESS INSPECTION"/>
    <x v="7"/>
    <d v="2019-07-21T00:00:00"/>
    <d v="1899-12-30T10:26:06"/>
    <d v="2019-07-21T00:00:00"/>
    <d v="1899-12-30T10:26:06"/>
    <n v="20"/>
    <s v="MIN"/>
    <x v="2"/>
    <n v="20"/>
    <s v="MIN"/>
    <s v="CNF  ORSP PRT  REL  TECO"/>
  </r>
  <r>
    <n v="1538315"/>
    <x v="20"/>
    <s v="0"/>
    <s v="0090"/>
    <s v="BFC-90"/>
    <s v="PP01"/>
    <s v="ASSY IN PROCESS INSPECTION"/>
    <x v="8"/>
    <d v="2019-07-21T00:00:00"/>
    <d v="1899-12-30T10:26:12"/>
    <d v="2019-07-21T00:00:00"/>
    <d v="1899-12-30T10:26:12"/>
    <n v="20"/>
    <s v="MIN"/>
    <x v="2"/>
    <n v="20"/>
    <s v="MIN"/>
    <s v="CNF  ORSP PRT  REL  TECO"/>
  </r>
  <r>
    <n v="1538315"/>
    <x v="20"/>
    <s v="0"/>
    <s v="0100"/>
    <s v="PFC-20"/>
    <s v="PP01"/>
    <s v="PAINT"/>
    <x v="9"/>
    <d v="2019-07-21T00:00:00"/>
    <d v="1899-12-30T12:53:40"/>
    <d v="2019-07-22T00:00:00"/>
    <d v="1899-12-30T02:37:07"/>
    <n v="9.4239999999999995"/>
    <s v="H"/>
    <x v="744"/>
    <n v="450"/>
    <s v="MIN"/>
    <s v="CNF  PRT  REL  TECO"/>
  </r>
  <r>
    <n v="1538315"/>
    <x v="20"/>
    <s v="0"/>
    <s v="0110"/>
    <s v="PFC-99"/>
    <s v="PP01"/>
    <s v="PAINT INSPECTION"/>
    <x v="10"/>
    <d v="2019-07-22T00:00:00"/>
    <d v="1899-12-30T10:07:42"/>
    <d v="2019-07-22T00:00:00"/>
    <d v="1899-12-30T10:07:42"/>
    <n v="20"/>
    <s v="MIN"/>
    <x v="2"/>
    <n v="20"/>
    <s v="MIN"/>
    <s v="CNF  ORSP PRT  REL  TECO"/>
  </r>
  <r>
    <n v="1538315"/>
    <x v="20"/>
    <s v="0"/>
    <s v="0120"/>
    <s v="BFC-10"/>
    <s v="PP01"/>
    <s v="ASSEMBLY"/>
    <x v="11"/>
    <d v="2019-07-30T00:00:00"/>
    <d v="1899-12-30T12:03:26"/>
    <d v="2019-07-30T00:00:00"/>
    <d v="1899-12-30T12:19:28"/>
    <n v="2"/>
    <s v="MIN"/>
    <x v="162"/>
    <n v="100"/>
    <s v="MIN"/>
    <s v="CNF  PRT  REL  TECO"/>
  </r>
  <r>
    <n v="1538315"/>
    <x v="20"/>
    <s v="0"/>
    <s v="0130"/>
    <s v="BFC-90"/>
    <s v="PP01"/>
    <s v="ASSY IN PROCESS INSPECTION"/>
    <x v="12"/>
    <d v="2019-07-30T00:00:00"/>
    <d v="1899-12-30T12:53:17"/>
    <d v="2019-07-30T00:00:00"/>
    <d v="1899-12-30T12:53:17"/>
    <n v="20"/>
    <s v="MIN"/>
    <x v="2"/>
    <n v="20"/>
    <s v="MIN"/>
    <s v="CNF  ORSP PRT  REL  TECO"/>
  </r>
  <r>
    <n v="1538315"/>
    <x v="20"/>
    <s v="0"/>
    <s v="0140"/>
    <s v="BFC-90"/>
    <s v="PP01"/>
    <s v="ASSY IN PROCESS INSPECTION"/>
    <x v="13"/>
    <d v="2019-07-30T00:00:00"/>
    <d v="1899-12-30T12:53:24"/>
    <d v="2019-07-30T00:00:00"/>
    <d v="1899-12-30T12:53:24"/>
    <n v="30"/>
    <s v="MIN"/>
    <x v="9"/>
    <n v="30"/>
    <s v="MIN"/>
    <s v="CNF  ORSP PRT  REL  TECO"/>
  </r>
  <r>
    <n v="1538315"/>
    <x v="20"/>
    <s v="0"/>
    <s v="0150"/>
    <s v="BFC-99"/>
    <s v="PP01"/>
    <s v="FINAL INSPECTION"/>
    <x v="14"/>
    <d v="2019-07-30T00:00:00"/>
    <d v="1899-12-30T13:50:48"/>
    <d v="2019-07-30T00:00:00"/>
    <d v="1899-12-30T13:50:48"/>
    <n v="30"/>
    <s v="MIN"/>
    <x v="9"/>
    <n v="30"/>
    <s v="MIN"/>
    <s v="CNF  ORSP PRT  REL  TECO"/>
  </r>
  <r>
    <n v="1538315"/>
    <x v="20"/>
    <s v="0"/>
    <s v="0160"/>
    <s v="BFC-99"/>
    <s v="PP03"/>
    <s v="FINAL INSPECTION"/>
    <x v="15"/>
    <d v="2019-07-31T00:00:00"/>
    <d v="1899-12-30T17:25:56"/>
    <d v="2019-07-31T00:00:00"/>
    <d v="1899-12-30T17:25:56"/>
    <n v="45"/>
    <s v="MIN"/>
    <x v="10"/>
    <n v="45"/>
    <s v="MIN"/>
    <s v="CNF  ORSP PRT  REL  TECO"/>
  </r>
  <r>
    <n v="1538315"/>
    <x v="20"/>
    <s v="1"/>
    <s v="0010"/>
    <s v="BFC-10"/>
    <s v="PP95"/>
    <s v="ASSEMBLY"/>
    <x v="16"/>
    <d v="2019-07-16T00:00:00"/>
    <d v="1899-12-30T07:41:47"/>
    <d v="2019-07-18T00:00:00"/>
    <d v="1899-12-30T15:55:12"/>
    <n v="27.087"/>
    <s v="H"/>
    <x v="745"/>
    <n v="1"/>
    <s v="MIN"/>
    <s v="CNF  PRT  REL  TECO"/>
  </r>
  <r>
    <n v="1538315"/>
    <x v="2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33"/>
    <x v="15"/>
    <s v="0"/>
    <s v="0010"/>
    <s v="PFC-20"/>
    <s v="PP01"/>
    <s v="PAINT"/>
    <x v="0"/>
    <d v="2019-07-18T00:00:00"/>
    <d v="1899-12-30T00:55:19"/>
    <d v="2019-07-18T00:00:00"/>
    <d v="1899-12-30T03:48:09"/>
    <n v="57.616999999999997"/>
    <s v="MIN"/>
    <x v="746"/>
    <n v="40"/>
    <s v="MIN"/>
    <s v="CNF  PRT  REL  TECO"/>
  </r>
  <r>
    <n v="1538833"/>
    <x v="15"/>
    <s v="0"/>
    <s v="0020"/>
    <s v="BFC-10"/>
    <s v="PP01"/>
    <s v="ASSEMBLY"/>
    <x v="1"/>
    <d v="2019-07-18T00:00:00"/>
    <d v="1899-12-30T09:49:54"/>
    <d v="2019-07-18T00:00:00"/>
    <d v="1899-12-30T09:52:21"/>
    <n v="2.4500000000000002"/>
    <s v="MIN"/>
    <x v="747"/>
    <n v="15"/>
    <s v="MIN"/>
    <s v="CNF  PRT  REL  TECO"/>
  </r>
  <r>
    <n v="1538833"/>
    <x v="15"/>
    <s v="0"/>
    <s v="0030"/>
    <s v="BFC-90"/>
    <s v="PP01"/>
    <s v="ASSY IN PROCESS INSPECTION"/>
    <x v="2"/>
    <d v="2019-07-18T00:00:00"/>
    <d v="1899-12-30T10:20:48"/>
    <d v="2019-07-18T00:00:00"/>
    <d v="1899-12-30T10:20:48"/>
    <n v="20"/>
    <s v="MIN"/>
    <x v="2"/>
    <n v="20"/>
    <s v="MIN"/>
    <s v="CNF  ORSP PRT  REL  TECO"/>
  </r>
  <r>
    <n v="1538833"/>
    <x v="15"/>
    <s v="0"/>
    <s v="0040"/>
    <s v="BFC-10"/>
    <s v="PP01"/>
    <s v="ASSEMBLY"/>
    <x v="3"/>
    <d v="2019-07-21T00:00:00"/>
    <d v="1899-12-30T07:57:51"/>
    <d v="2019-07-21T00:00:00"/>
    <d v="1899-12-30T17:43:21"/>
    <n v="9.7579999999999991"/>
    <s v="H"/>
    <x v="748"/>
    <n v="290"/>
    <s v="MIN"/>
    <s v="CNF  PRT  REL  TECO"/>
  </r>
  <r>
    <n v="1538833"/>
    <x v="15"/>
    <s v="0"/>
    <s v="0050"/>
    <s v="BFC-10"/>
    <s v="PP01"/>
    <s v="ASSEMBLY"/>
    <x v="4"/>
    <d v="2019-07-22T00:00:00"/>
    <d v="1899-12-30T07:28:41"/>
    <d v="2019-07-23T00:00:00"/>
    <d v="1899-12-30T17:53:34"/>
    <n v="20.398"/>
    <s v="H"/>
    <x v="749"/>
    <n v="1040"/>
    <s v="MIN"/>
    <s v="CNF  PRT  REL  TECO"/>
  </r>
  <r>
    <n v="1538833"/>
    <x v="15"/>
    <s v="0"/>
    <s v="0060"/>
    <s v="BFC-10"/>
    <s v="PP01"/>
    <s v="ASSEMBLY"/>
    <x v="5"/>
    <d v="2019-07-25T00:00:00"/>
    <d v="1899-12-30T07:25:46"/>
    <d v="2019-07-25T00:00:00"/>
    <d v="1899-12-30T14:48:35"/>
    <n v="7.38"/>
    <s v="H"/>
    <x v="750"/>
    <n v="50"/>
    <s v="MIN"/>
    <s v="CNF  PRT  REL  TECO"/>
  </r>
  <r>
    <n v="1538833"/>
    <x v="1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33"/>
    <x v="15"/>
    <s v="0"/>
    <s v="0080"/>
    <s v="BFC-90"/>
    <s v="PP01"/>
    <s v="ASSY IN PROCESS INSPECTION"/>
    <x v="7"/>
    <d v="2019-07-25T00:00:00"/>
    <d v="1899-12-30T15:08:36"/>
    <d v="2019-07-25T00:00:00"/>
    <d v="1899-12-30T15:08:36"/>
    <n v="20"/>
    <s v="MIN"/>
    <x v="2"/>
    <n v="20"/>
    <s v="MIN"/>
    <s v="CNF  ORSP PRT  REL  TECO"/>
  </r>
  <r>
    <n v="1538833"/>
    <x v="15"/>
    <s v="0"/>
    <s v="0090"/>
    <s v="BFC-90"/>
    <s v="PP01"/>
    <s v="ASSY IN PROCESS INSPECTION"/>
    <x v="8"/>
    <d v="2019-07-25T00:00:00"/>
    <d v="1899-12-30T15:08:51"/>
    <d v="2019-07-25T00:00:00"/>
    <d v="1899-12-30T15:08:51"/>
    <n v="20"/>
    <s v="MIN"/>
    <x v="2"/>
    <n v="20"/>
    <s v="MIN"/>
    <s v="CNF  ORSP PRT  REL  TECO"/>
  </r>
  <r>
    <n v="1538833"/>
    <x v="15"/>
    <s v="0"/>
    <s v="0100"/>
    <s v="PFC-20"/>
    <s v="PP01"/>
    <s v="PAINT"/>
    <x v="9"/>
    <d v="2019-07-25T00:00:00"/>
    <d v="1899-12-30T15:17:49"/>
    <d v="2019-07-28T00:00:00"/>
    <d v="1899-12-30T13:18:48"/>
    <n v="7.0110000000000001"/>
    <s v="H"/>
    <x v="751"/>
    <n v="450"/>
    <s v="MIN"/>
    <s v="CNF  PRT  REL  TECO"/>
  </r>
  <r>
    <n v="1538833"/>
    <x v="15"/>
    <s v="0"/>
    <s v="0110"/>
    <s v="PFC-99"/>
    <s v="PP01"/>
    <s v="PAINT INSPECTION"/>
    <x v="10"/>
    <d v="2019-07-29T00:00:00"/>
    <d v="1899-12-30T08:14:24"/>
    <d v="2019-07-29T00:00:00"/>
    <d v="1899-12-30T08:14:24"/>
    <n v="20"/>
    <s v="MIN"/>
    <x v="2"/>
    <n v="20"/>
    <s v="MIN"/>
    <s v="CNF  ORSP PRT  REL  TECO"/>
  </r>
  <r>
    <n v="1538833"/>
    <x v="15"/>
    <s v="0"/>
    <s v="0120"/>
    <s v="BFC-10"/>
    <s v="PP01"/>
    <s v="ASSEMBLY"/>
    <x v="11"/>
    <d v="2019-07-30T00:00:00"/>
    <d v="1899-12-30T09:22:21"/>
    <d v="2019-07-30T00:00:00"/>
    <d v="1899-12-30T15:50:10"/>
    <n v="91.7"/>
    <s v="MIN"/>
    <x v="752"/>
    <n v="100"/>
    <s v="MIN"/>
    <s v="CNF  PRT  REL  TECO"/>
  </r>
  <r>
    <n v="1538833"/>
    <x v="15"/>
    <s v="0"/>
    <s v="0130"/>
    <s v="BFC-90"/>
    <s v="PP01"/>
    <s v="ASSY IN PROCESS INSPECTION"/>
    <x v="12"/>
    <d v="2019-08-04T00:00:00"/>
    <d v="1899-12-30T10:00:58"/>
    <d v="2019-08-04T00:00:00"/>
    <d v="1899-12-30T10:00:58"/>
    <n v="20"/>
    <s v="MIN"/>
    <x v="2"/>
    <n v="20"/>
    <s v="MIN"/>
    <s v="CNF  ORSP PRT  REL  TECO"/>
  </r>
  <r>
    <n v="1538833"/>
    <x v="15"/>
    <s v="0"/>
    <s v="0140"/>
    <s v="BFC-90"/>
    <s v="PP01"/>
    <s v="ASSY IN PROCESS INSPECTION"/>
    <x v="13"/>
    <d v="2019-08-05T00:00:00"/>
    <d v="1899-12-30T10:22:21"/>
    <d v="2019-08-05T00:00:00"/>
    <d v="1899-12-30T10:22:21"/>
    <n v="30"/>
    <s v="MIN"/>
    <x v="9"/>
    <n v="30"/>
    <s v="MIN"/>
    <s v="CNF  ORSP PRT  REL  TECO"/>
  </r>
  <r>
    <n v="1538833"/>
    <x v="15"/>
    <s v="0"/>
    <s v="0150"/>
    <s v="BFC-99"/>
    <s v="PP01"/>
    <s v="FINAL INSPECTION"/>
    <x v="14"/>
    <d v="2019-08-05T00:00:00"/>
    <d v="1899-12-30T11:04:13"/>
    <d v="2019-08-05T00:00:00"/>
    <d v="1899-12-30T11:04:13"/>
    <n v="30"/>
    <s v="MIN"/>
    <x v="9"/>
    <n v="30"/>
    <s v="MIN"/>
    <s v="CNF  ORSP PRT  REL  TECO"/>
  </r>
  <r>
    <n v="1538833"/>
    <x v="15"/>
    <s v="0"/>
    <s v="0160"/>
    <s v="BFC-99"/>
    <s v="PP03"/>
    <s v="FINAL INSPECTION"/>
    <x v="15"/>
    <d v="2019-08-05T00:00:00"/>
    <d v="1899-12-30T16:27:36"/>
    <d v="2019-08-05T00:00:00"/>
    <d v="1899-12-30T16:27:36"/>
    <n v="45"/>
    <s v="MIN"/>
    <x v="10"/>
    <n v="45"/>
    <s v="MIN"/>
    <s v="CNF  ORSP PRT  REL  TECO"/>
  </r>
  <r>
    <n v="1538833"/>
    <x v="15"/>
    <s v="1"/>
    <s v="0010"/>
    <s v="BFC-10"/>
    <s v="PP95"/>
    <s v="ASSEMBLY"/>
    <x v="16"/>
    <d v="2019-07-29T00:00:00"/>
    <d v="1899-12-30T07:45:41"/>
    <d v="2019-07-29T00:00:00"/>
    <d v="1899-12-30T17:51:28"/>
    <n v="10.096"/>
    <s v="H"/>
    <x v="701"/>
    <n v="1"/>
    <s v="MIN"/>
    <s v="CNF  PRT  REL  TECO"/>
  </r>
  <r>
    <n v="1538833"/>
    <x v="15"/>
    <s v="2"/>
    <s v="0100"/>
    <s v="PFC-20"/>
    <s v="PP95"/>
    <s v="PAINT"/>
    <x v="17"/>
    <d v="2019-07-28T00:00:00"/>
    <d v="1899-12-30T07:48:02"/>
    <d v="2019-07-28T00:00:00"/>
    <d v="1899-12-30T11:32:51"/>
    <n v="3.7469999999999999"/>
    <s v="H"/>
    <x v="753"/>
    <n v="5"/>
    <s v="MIN"/>
    <s v="CNF  PRT  REL  TECO"/>
  </r>
  <r>
    <n v="1538834"/>
    <x v="15"/>
    <s v="0"/>
    <s v="0010"/>
    <s v="PFC-20"/>
    <s v="PP01"/>
    <s v="PAINT"/>
    <x v="0"/>
    <d v="2019-07-15T00:00:00"/>
    <d v="1899-12-30T23:33:45"/>
    <d v="2019-07-16T00:00:00"/>
    <d v="1899-12-30T04:19:14"/>
    <n v="1.7230000000000001"/>
    <s v="H"/>
    <x v="726"/>
    <n v="40"/>
    <s v="MIN"/>
    <s v="CNF  PRT  REL  TECO"/>
  </r>
  <r>
    <n v="1538834"/>
    <x v="15"/>
    <s v="0"/>
    <s v="0020"/>
    <s v="BFC-10"/>
    <s v="PP01"/>
    <s v="ASSEMBLY"/>
    <x v="1"/>
    <d v="2019-07-16T00:00:00"/>
    <d v="1899-12-30T09:55:20"/>
    <d v="2019-07-16T00:00:00"/>
    <d v="1899-12-30T10:58:33"/>
    <n v="1.054"/>
    <s v="H"/>
    <x v="754"/>
    <n v="15"/>
    <s v="MIN"/>
    <s v="CNF  PRT  REL  TECO"/>
  </r>
  <r>
    <n v="1538834"/>
    <x v="15"/>
    <s v="0"/>
    <s v="0030"/>
    <s v="BFC-90"/>
    <s v="PP01"/>
    <s v="ASSY IN PROCESS INSPECTION"/>
    <x v="2"/>
    <d v="2019-07-17T00:00:00"/>
    <d v="1899-12-30T07:48:17"/>
    <d v="2019-07-17T00:00:00"/>
    <d v="1899-12-30T07:48:17"/>
    <n v="20"/>
    <s v="MIN"/>
    <x v="2"/>
    <n v="20"/>
    <s v="MIN"/>
    <s v="CNF  ORSP PRT  REL  TECO"/>
  </r>
  <r>
    <n v="1538834"/>
    <x v="15"/>
    <s v="0"/>
    <s v="0040"/>
    <s v="BFC-10"/>
    <s v="PP01"/>
    <s v="ASSEMBLY"/>
    <x v="3"/>
    <d v="2019-07-17T00:00:00"/>
    <d v="1899-12-30T07:50:51"/>
    <d v="2019-07-17T00:00:00"/>
    <d v="1899-12-30T17:44:45"/>
    <n v="9.8979999999999997"/>
    <s v="H"/>
    <x v="755"/>
    <n v="350"/>
    <s v="MIN"/>
    <s v="CNF  PRT  REL  TECO"/>
  </r>
  <r>
    <n v="1538834"/>
    <x v="15"/>
    <s v="0"/>
    <s v="0050"/>
    <s v="BFC-10"/>
    <s v="PP01"/>
    <s v="ASSEMBLY"/>
    <x v="4"/>
    <d v="2019-07-18T00:00:00"/>
    <d v="1899-12-30T07:59:52"/>
    <d v="2019-07-23T00:00:00"/>
    <d v="1899-12-30T12:55:30"/>
    <n v="33.225999999999999"/>
    <s v="H"/>
    <x v="756"/>
    <n v="1020"/>
    <s v="MIN"/>
    <s v="CNF  PRT  REL  TECO"/>
  </r>
  <r>
    <n v="1538834"/>
    <x v="15"/>
    <s v="0"/>
    <s v="0060"/>
    <s v="BFC-10"/>
    <s v="PP01"/>
    <s v="ASSEMBLY"/>
    <x v="5"/>
    <d v="2019-07-23T00:00:00"/>
    <d v="1899-12-30T12:55:47"/>
    <d v="2019-07-23T00:00:00"/>
    <d v="1899-12-30T13:55:30"/>
    <n v="59.716999999999999"/>
    <s v="MIN"/>
    <x v="757"/>
    <n v="50"/>
    <s v="MIN"/>
    <s v="CNF  PRT  REL  TECO"/>
  </r>
  <r>
    <n v="1538834"/>
    <x v="1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34"/>
    <x v="15"/>
    <s v="0"/>
    <s v="0080"/>
    <s v="BFC-90"/>
    <s v="PP01"/>
    <s v="ASSY IN PROCESS INSPECTION"/>
    <x v="7"/>
    <d v="2019-07-23T00:00:00"/>
    <d v="1899-12-30T14:34:28"/>
    <d v="2019-07-23T00:00:00"/>
    <d v="1899-12-30T14:34:28"/>
    <n v="20"/>
    <s v="MIN"/>
    <x v="2"/>
    <n v="20"/>
    <s v="MIN"/>
    <s v="CNF  ORSP PRT  REL  TECO"/>
  </r>
  <r>
    <n v="1538834"/>
    <x v="15"/>
    <s v="0"/>
    <s v="0090"/>
    <s v="BFC-90"/>
    <s v="PP01"/>
    <s v="ASSY IN PROCESS INSPECTION"/>
    <x v="8"/>
    <d v="2019-07-23T00:00:00"/>
    <d v="1899-12-30T14:34:35"/>
    <d v="2019-07-23T00:00:00"/>
    <d v="1899-12-30T14:34:35"/>
    <n v="20"/>
    <s v="MIN"/>
    <x v="2"/>
    <n v="20"/>
    <s v="MIN"/>
    <s v="CNF  ORSP PRT  REL  TECO"/>
  </r>
  <r>
    <n v="1538834"/>
    <x v="15"/>
    <s v="0"/>
    <s v="0100"/>
    <s v="PFC-20"/>
    <s v="PP01"/>
    <s v="PAINT"/>
    <x v="9"/>
    <d v="2019-07-24T00:00:00"/>
    <d v="1899-12-30T07:42:18"/>
    <d v="2019-07-25T00:00:00"/>
    <d v="1899-12-30T01:15:00"/>
    <n v="15.125"/>
    <s v="H"/>
    <x v="758"/>
    <n v="450"/>
    <s v="MIN"/>
    <s v="CNF  PRT  REL  TECO"/>
  </r>
  <r>
    <n v="1538834"/>
    <x v="15"/>
    <s v="0"/>
    <s v="0110"/>
    <s v="PFC-99"/>
    <s v="PP01"/>
    <s v="PAINT INSPECTION"/>
    <x v="10"/>
    <d v="2019-07-25T00:00:00"/>
    <d v="1899-12-30T09:23:17"/>
    <d v="2019-07-25T00:00:00"/>
    <d v="1899-12-30T09:23:17"/>
    <n v="20"/>
    <s v="MIN"/>
    <x v="2"/>
    <n v="20"/>
    <s v="MIN"/>
    <s v="CNF  ORSP PRT  REL  TECO"/>
  </r>
  <r>
    <n v="1538834"/>
    <x v="15"/>
    <s v="0"/>
    <s v="0120"/>
    <s v="BFC-10"/>
    <s v="PP01"/>
    <s v="ASSEMBLY"/>
    <x v="11"/>
    <d v="2019-08-01T00:00:00"/>
    <d v="1899-12-30T10:28:04"/>
    <d v="2019-08-01T00:00:00"/>
    <d v="1899-12-30T15:54:39"/>
    <n v="48.933"/>
    <s v="MIN"/>
    <x v="759"/>
    <n v="100"/>
    <s v="MIN"/>
    <s v="CNF  PRT  REL  TECO"/>
  </r>
  <r>
    <n v="1538834"/>
    <x v="15"/>
    <s v="0"/>
    <s v="0130"/>
    <s v="BFC-90"/>
    <s v="PP01"/>
    <s v="ASSY IN PROCESS INSPECTION"/>
    <x v="12"/>
    <d v="2019-08-04T00:00:00"/>
    <d v="1899-12-30T10:01:27"/>
    <d v="2019-08-04T00:00:00"/>
    <d v="1899-12-30T10:01:27"/>
    <n v="20"/>
    <s v="MIN"/>
    <x v="2"/>
    <n v="20"/>
    <s v="MIN"/>
    <s v="CNF  ORSP PRT  REL  TECO"/>
  </r>
  <r>
    <n v="1538834"/>
    <x v="15"/>
    <s v="0"/>
    <s v="0140"/>
    <s v="BFC-90"/>
    <s v="PP01"/>
    <s v="ASSY IN PROCESS INSPECTION"/>
    <x v="13"/>
    <d v="2019-08-04T00:00:00"/>
    <d v="1899-12-30T16:59:10"/>
    <d v="2019-08-04T00:00:00"/>
    <d v="1899-12-30T16:59:10"/>
    <n v="30"/>
    <s v="MIN"/>
    <x v="9"/>
    <n v="30"/>
    <s v="MIN"/>
    <s v="CNF  ORSP PRT  REL  TECO"/>
  </r>
  <r>
    <n v="1538834"/>
    <x v="15"/>
    <s v="0"/>
    <s v="0150"/>
    <s v="BFC-99"/>
    <s v="PP01"/>
    <s v="FINAL INSPECTION"/>
    <x v="14"/>
    <d v="2019-08-04T00:00:00"/>
    <d v="1899-12-30T16:59:45"/>
    <d v="2019-08-04T00:00:00"/>
    <d v="1899-12-30T16:59:45"/>
    <n v="30"/>
    <s v="MIN"/>
    <x v="9"/>
    <n v="30"/>
    <s v="MIN"/>
    <s v="CNF  ORSP PRT  REL  TECO"/>
  </r>
  <r>
    <n v="1538834"/>
    <x v="15"/>
    <s v="0"/>
    <s v="0160"/>
    <s v="BFC-99"/>
    <s v="PP03"/>
    <s v="FINAL INSPECTION"/>
    <x v="15"/>
    <d v="2019-08-05T00:00:00"/>
    <d v="1899-12-30T16:28:02"/>
    <d v="2019-08-05T00:00:00"/>
    <d v="1899-12-30T16:28:02"/>
    <n v="45"/>
    <s v="MIN"/>
    <x v="10"/>
    <n v="45"/>
    <s v="MIN"/>
    <s v="CNF  ORSP PRT  REL  TECO"/>
  </r>
  <r>
    <n v="1538834"/>
    <x v="15"/>
    <s v="1"/>
    <s v="0010"/>
    <s v="BFC-10"/>
    <s v="PP95"/>
    <s v="ASSEMBLY"/>
    <x v="16"/>
    <d v="2019-07-28T00:00:00"/>
    <d v="1899-12-30T08:27:50"/>
    <d v="2019-07-28T00:00:00"/>
    <d v="1899-12-30T12:31:14"/>
    <n v="4.0570000000000004"/>
    <s v="H"/>
    <x v="760"/>
    <n v="1"/>
    <s v="MIN"/>
    <s v="CNF  PRT  REL  TECO"/>
  </r>
  <r>
    <n v="1538834"/>
    <x v="1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35"/>
    <x v="15"/>
    <s v="0"/>
    <s v="0010"/>
    <s v="PFC-20"/>
    <s v="PP01"/>
    <s v="PAINT"/>
    <x v="0"/>
    <d v="2019-07-17T00:00:00"/>
    <d v="1899-12-30T01:10:30"/>
    <d v="2019-07-17T00:00:00"/>
    <d v="1899-12-30T04:19:57"/>
    <n v="3.1579999999999999"/>
    <s v="H"/>
    <x v="761"/>
    <n v="40"/>
    <s v="MIN"/>
    <s v="CNF  PRT  REL  TECO"/>
  </r>
  <r>
    <n v="1538835"/>
    <x v="15"/>
    <s v="0"/>
    <s v="0020"/>
    <s v="BFC-10"/>
    <s v="PP01"/>
    <s v="ASSEMBLY"/>
    <x v="1"/>
    <d v="2019-07-17T00:00:00"/>
    <d v="1899-12-30T08:31:55"/>
    <d v="2019-07-17T00:00:00"/>
    <d v="1899-12-30T08:37:36"/>
    <n v="5.6829999999999998"/>
    <s v="MIN"/>
    <x v="762"/>
    <n v="15"/>
    <s v="MIN"/>
    <s v="CNF  PRT  REL  TECO"/>
  </r>
  <r>
    <n v="1538835"/>
    <x v="15"/>
    <s v="0"/>
    <s v="0030"/>
    <s v="BFC-90"/>
    <s v="PP01"/>
    <s v="ASSY IN PROCESS INSPECTION"/>
    <x v="2"/>
    <d v="2019-07-17T00:00:00"/>
    <d v="1899-12-30T09:29:00"/>
    <d v="2019-07-17T00:00:00"/>
    <d v="1899-12-30T09:29:00"/>
    <n v="20"/>
    <s v="MIN"/>
    <x v="2"/>
    <n v="20"/>
    <s v="MIN"/>
    <s v="CNF  ORSP PRT  REL  TECO"/>
  </r>
  <r>
    <n v="1538835"/>
    <x v="15"/>
    <s v="0"/>
    <s v="0040"/>
    <s v="BFC-10"/>
    <s v="PP01"/>
    <s v="ASSEMBLY"/>
    <x v="3"/>
    <d v="2019-07-17T00:00:00"/>
    <d v="1899-12-30T09:37:25"/>
    <d v="2019-07-17T00:00:00"/>
    <d v="1899-12-30T17:53:15"/>
    <n v="8.2639999999999993"/>
    <s v="H"/>
    <x v="763"/>
    <n v="350"/>
    <s v="MIN"/>
    <s v="CNF  PRT  REL  TECO"/>
  </r>
  <r>
    <n v="1538835"/>
    <x v="15"/>
    <s v="0"/>
    <s v="0050"/>
    <s v="BFC-10"/>
    <s v="PP01"/>
    <s v="ASSEMBLY"/>
    <x v="4"/>
    <d v="2019-07-18T00:00:00"/>
    <d v="1899-12-30T07:29:10"/>
    <d v="2019-07-23T00:00:00"/>
    <d v="1899-12-30T14:37:45"/>
    <n v="35.570999999999998"/>
    <s v="H"/>
    <x v="764"/>
    <n v="1020"/>
    <s v="MIN"/>
    <s v="CNF  PRT  REL  TECO"/>
  </r>
  <r>
    <n v="1538835"/>
    <x v="15"/>
    <s v="0"/>
    <s v="0060"/>
    <s v="BFC-10"/>
    <s v="PP01"/>
    <s v="ASSEMBLY"/>
    <x v="5"/>
    <d v="2019-07-23T00:00:00"/>
    <d v="1899-12-30T14:38:14"/>
    <d v="2019-07-23T00:00:00"/>
    <d v="1899-12-30T17:44:35"/>
    <n v="3.1059999999999999"/>
    <s v="H"/>
    <x v="765"/>
    <n v="50"/>
    <s v="MIN"/>
    <s v="CNF  PRT  REL  TECO"/>
  </r>
  <r>
    <n v="1538835"/>
    <x v="1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35"/>
    <x v="15"/>
    <s v="0"/>
    <s v="0080"/>
    <s v="BFC-90"/>
    <s v="PP01"/>
    <s v="ASSY IN PROCESS INSPECTION"/>
    <x v="7"/>
    <d v="2019-07-24T00:00:00"/>
    <d v="1899-12-30T08:18:30"/>
    <d v="2019-07-24T00:00:00"/>
    <d v="1899-12-30T08:18:30"/>
    <n v="20"/>
    <s v="MIN"/>
    <x v="2"/>
    <n v="20"/>
    <s v="MIN"/>
    <s v="CNF  ORSP PRT  REL  TECO"/>
  </r>
  <r>
    <n v="1538835"/>
    <x v="15"/>
    <s v="0"/>
    <s v="0090"/>
    <s v="BFC-90"/>
    <s v="PP01"/>
    <s v="ASSY IN PROCESS INSPECTION"/>
    <x v="8"/>
    <d v="2019-07-24T00:00:00"/>
    <d v="1899-12-30T08:18:34"/>
    <d v="2019-07-24T00:00:00"/>
    <d v="1899-12-30T08:18:34"/>
    <n v="20"/>
    <s v="MIN"/>
    <x v="2"/>
    <n v="20"/>
    <s v="MIN"/>
    <s v="CNF  ORSP PRT  REL  TECO"/>
  </r>
  <r>
    <n v="1538835"/>
    <x v="15"/>
    <s v="0"/>
    <s v="0100"/>
    <s v="PFC-20"/>
    <s v="PP01"/>
    <s v="PAINT"/>
    <x v="9"/>
    <d v="2019-07-24T00:00:00"/>
    <d v="1899-12-30T16:01:53"/>
    <d v="2019-07-25T00:00:00"/>
    <d v="1899-12-30T12:44:32"/>
    <n v="12.327999999999999"/>
    <s v="H"/>
    <x v="766"/>
    <n v="450"/>
    <s v="MIN"/>
    <s v="CNF  PRT  REL  TECO"/>
  </r>
  <r>
    <n v="1538835"/>
    <x v="15"/>
    <s v="0"/>
    <s v="0110"/>
    <s v="PFC-99"/>
    <s v="PP01"/>
    <s v="PAINT INSPECTION"/>
    <x v="10"/>
    <d v="2019-07-28T00:00:00"/>
    <d v="1899-12-30T09:18:49"/>
    <d v="2019-07-28T00:00:00"/>
    <d v="1899-12-30T09:18:49"/>
    <n v="20"/>
    <s v="MIN"/>
    <x v="2"/>
    <n v="20"/>
    <s v="MIN"/>
    <s v="CNF  ORSP PRT  REL  TECO"/>
  </r>
  <r>
    <n v="1538835"/>
    <x v="15"/>
    <s v="0"/>
    <s v="0120"/>
    <s v="BFC-10"/>
    <s v="PP01"/>
    <s v="ASSEMBLY"/>
    <x v="11"/>
    <d v="2019-08-04T00:00:00"/>
    <d v="1899-12-30T10:16:21"/>
    <d v="2019-08-04T00:00:00"/>
    <d v="1899-12-30T13:23:06"/>
    <n v="103.453"/>
    <s v="MIN"/>
    <x v="767"/>
    <n v="100"/>
    <s v="MIN"/>
    <s v="CNF  PRT  REL  TECO"/>
  </r>
  <r>
    <n v="1538835"/>
    <x v="15"/>
    <s v="0"/>
    <s v="0130"/>
    <s v="BFC-90"/>
    <s v="PP01"/>
    <s v="ASSY IN PROCESS INSPECTION"/>
    <x v="12"/>
    <d v="2019-08-04T00:00:00"/>
    <d v="1899-12-30T14:34:04"/>
    <d v="2019-08-04T00:00:00"/>
    <d v="1899-12-30T14:34:04"/>
    <n v="20"/>
    <s v="MIN"/>
    <x v="2"/>
    <n v="20"/>
    <s v="MIN"/>
    <s v="CNF  ORSP PRT  REL  TECO"/>
  </r>
  <r>
    <n v="1538835"/>
    <x v="15"/>
    <s v="0"/>
    <s v="0140"/>
    <s v="BFC-90"/>
    <s v="PP01"/>
    <s v="ASSY IN PROCESS INSPECTION"/>
    <x v="13"/>
    <d v="2019-08-05T00:00:00"/>
    <d v="1899-12-30T16:36:34"/>
    <d v="2019-08-05T00:00:00"/>
    <d v="1899-12-30T16:36:34"/>
    <n v="30"/>
    <s v="MIN"/>
    <x v="9"/>
    <n v="30"/>
    <s v="MIN"/>
    <s v="CNF  ORSP PRT  REL  TECO"/>
  </r>
  <r>
    <n v="1538835"/>
    <x v="15"/>
    <s v="0"/>
    <s v="0150"/>
    <s v="BFC-99"/>
    <s v="PP01"/>
    <s v="FINAL INSPECTION"/>
    <x v="14"/>
    <d v="2019-08-05T00:00:00"/>
    <d v="1899-12-30T16:36:40"/>
    <d v="2019-08-05T00:00:00"/>
    <d v="1899-12-30T16:36:40"/>
    <n v="30"/>
    <s v="MIN"/>
    <x v="9"/>
    <n v="30"/>
    <s v="MIN"/>
    <s v="CNF  ORSP PRT  REL  TECO"/>
  </r>
  <r>
    <n v="1538835"/>
    <x v="15"/>
    <s v="0"/>
    <s v="0160"/>
    <s v="BFC-99"/>
    <s v="PP03"/>
    <s v="FINAL INSPECTION"/>
    <x v="15"/>
    <d v="2019-08-06T00:00:00"/>
    <d v="1899-12-30T10:03:00"/>
    <d v="2019-08-06T00:00:00"/>
    <d v="1899-12-30T10:03:00"/>
    <n v="45"/>
    <s v="MIN"/>
    <x v="10"/>
    <n v="45"/>
    <s v="MIN"/>
    <s v="CNF  ORSP PRT  REL  TECO"/>
  </r>
  <r>
    <n v="1538835"/>
    <x v="1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8835"/>
    <x v="15"/>
    <s v="2"/>
    <s v="0100"/>
    <s v="PFC-20"/>
    <s v="PP95"/>
    <s v="PAINT"/>
    <x v="17"/>
    <d v="2019-07-24T00:00:00"/>
    <d v="1899-12-30T23:37:04"/>
    <d v="2019-07-25T00:00:00"/>
    <d v="1899-12-30T04:11:55"/>
    <n v="4.5810000000000004"/>
    <s v="H"/>
    <x v="768"/>
    <n v="5"/>
    <s v="MIN"/>
    <s v="CNF  PRT  REL  TECO"/>
  </r>
  <r>
    <n v="1538836"/>
    <x v="15"/>
    <s v="0"/>
    <s v="0010"/>
    <s v="PFC-20"/>
    <s v="PP01"/>
    <s v="PAINT"/>
    <x v="0"/>
    <d v="2019-07-18T00:00:00"/>
    <d v="1899-12-30T00:59:17"/>
    <d v="2019-07-18T00:00:00"/>
    <d v="1899-12-30T04:00:43"/>
    <n v="45.366999999999997"/>
    <s v="MIN"/>
    <x v="769"/>
    <n v="40"/>
    <s v="MIN"/>
    <s v="CNF  PRT  REL  TECO"/>
  </r>
  <r>
    <n v="1538836"/>
    <x v="15"/>
    <s v="0"/>
    <s v="0020"/>
    <s v="BFC-10"/>
    <s v="PP01"/>
    <s v="ASSEMBLY"/>
    <x v="1"/>
    <d v="2019-07-21T00:00:00"/>
    <d v="1899-12-30T09:40:07"/>
    <d v="2019-07-21T00:00:00"/>
    <d v="1899-12-30T09:45:52"/>
    <n v="5.75"/>
    <s v="MIN"/>
    <x v="770"/>
    <n v="15"/>
    <s v="MIN"/>
    <s v="CNF  PRT  REL  TECO"/>
  </r>
  <r>
    <n v="1538836"/>
    <x v="15"/>
    <s v="0"/>
    <s v="0030"/>
    <s v="BFC-90"/>
    <s v="PP01"/>
    <s v="ASSY IN PROCESS INSPECTION"/>
    <x v="2"/>
    <d v="2019-07-21T00:00:00"/>
    <d v="1899-12-30T09:53:37"/>
    <d v="2019-07-21T00:00:00"/>
    <d v="1899-12-30T09:53:37"/>
    <n v="20"/>
    <s v="MIN"/>
    <x v="2"/>
    <n v="20"/>
    <s v="MIN"/>
    <s v="CNF  ORSP PRT  REL  TECO"/>
  </r>
  <r>
    <n v="1538836"/>
    <x v="15"/>
    <s v="0"/>
    <s v="0040"/>
    <s v="BFC-10"/>
    <s v="PP01"/>
    <s v="ASSEMBLY"/>
    <x v="3"/>
    <d v="2019-07-21T00:00:00"/>
    <d v="1899-12-30T09:56:05"/>
    <d v="2019-07-21T00:00:00"/>
    <d v="1899-12-30T17:55:19"/>
    <n v="7.9870000000000001"/>
    <s v="H"/>
    <x v="771"/>
    <n v="350"/>
    <s v="MIN"/>
    <s v="CNF  PRT  REL  TECO"/>
  </r>
  <r>
    <n v="1538836"/>
    <x v="15"/>
    <s v="0"/>
    <s v="0050"/>
    <s v="BFC-10"/>
    <s v="PP01"/>
    <s v="ASSEMBLY"/>
    <x v="4"/>
    <d v="2019-07-22T00:00:00"/>
    <d v="1899-12-30T07:40:00"/>
    <d v="2019-07-28T00:00:00"/>
    <d v="1899-12-30T13:14:56"/>
    <n v="49.277999999999999"/>
    <s v="H"/>
    <x v="772"/>
    <n v="1020"/>
    <s v="MIN"/>
    <s v="CNF  PRT  REL  TECO"/>
  </r>
  <r>
    <n v="1538836"/>
    <x v="15"/>
    <s v="0"/>
    <s v="0060"/>
    <s v="BFC-10"/>
    <s v="PP01"/>
    <s v="ASSEMBLY"/>
    <x v="5"/>
    <d v="2019-07-28T00:00:00"/>
    <d v="1899-12-30T13:15:07"/>
    <d v="2019-07-28T00:00:00"/>
    <d v="1899-12-30T13:45:11"/>
    <n v="30.067"/>
    <s v="MIN"/>
    <x v="773"/>
    <n v="50"/>
    <s v="MIN"/>
    <s v="CNF  PRT  REL  TECO"/>
  </r>
  <r>
    <n v="1538836"/>
    <x v="1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36"/>
    <x v="15"/>
    <s v="0"/>
    <s v="0080"/>
    <s v="BFC-90"/>
    <s v="PP01"/>
    <s v="ASSY IN PROCESS INSPECTION"/>
    <x v="7"/>
    <d v="2019-07-28T00:00:00"/>
    <d v="1899-12-30T15:36:34"/>
    <d v="2019-07-28T00:00:00"/>
    <d v="1899-12-30T15:36:34"/>
    <n v="20"/>
    <s v="MIN"/>
    <x v="2"/>
    <n v="20"/>
    <s v="MIN"/>
    <s v="CNF  ORSP PRT  REL  TECO"/>
  </r>
  <r>
    <n v="1538836"/>
    <x v="15"/>
    <s v="0"/>
    <s v="0090"/>
    <s v="BFC-90"/>
    <s v="PP01"/>
    <s v="ASSY IN PROCESS INSPECTION"/>
    <x v="8"/>
    <d v="2019-07-28T00:00:00"/>
    <d v="1899-12-30T15:36:38"/>
    <d v="2019-07-28T00:00:00"/>
    <d v="1899-12-30T15:36:38"/>
    <n v="20"/>
    <s v="MIN"/>
    <x v="2"/>
    <n v="20"/>
    <s v="MIN"/>
    <s v="CNF  ORSP PRT  REL  TECO"/>
  </r>
  <r>
    <n v="1538836"/>
    <x v="15"/>
    <s v="0"/>
    <s v="0100"/>
    <s v="PFC-20"/>
    <s v="PP01"/>
    <s v="PAINT"/>
    <x v="9"/>
    <d v="2019-07-29T00:00:00"/>
    <d v="1899-12-30T09:24:18"/>
    <d v="2019-07-30T00:00:00"/>
    <d v="1899-12-30T01:55:24"/>
    <n v="13.347"/>
    <s v="H"/>
    <x v="774"/>
    <n v="450"/>
    <s v="MIN"/>
    <s v="CNF  PRT  REL  TECO"/>
  </r>
  <r>
    <n v="1538836"/>
    <x v="15"/>
    <s v="0"/>
    <s v="0110"/>
    <s v="PFC-99"/>
    <s v="PP01"/>
    <s v="PAINT INSPECTION"/>
    <x v="10"/>
    <d v="2019-07-30T00:00:00"/>
    <d v="1899-12-30T07:10:31"/>
    <d v="2019-07-30T00:00:00"/>
    <d v="1899-12-30T07:10:31"/>
    <n v="20"/>
    <s v="MIN"/>
    <x v="2"/>
    <n v="20"/>
    <s v="MIN"/>
    <s v="CNF  ORSP PRT  REL  TECO"/>
  </r>
  <r>
    <n v="1538836"/>
    <x v="15"/>
    <s v="0"/>
    <s v="0120"/>
    <s v="BFC-10"/>
    <s v="PP01"/>
    <s v="ASSEMBLY"/>
    <x v="11"/>
    <d v="2019-07-31T00:00:00"/>
    <d v="1899-12-30T14:16:07"/>
    <d v="2019-07-31T00:00:00"/>
    <d v="1899-12-30T16:01:27"/>
    <n v="1.756"/>
    <s v="H"/>
    <x v="775"/>
    <n v="100"/>
    <s v="MIN"/>
    <s v="CNF  PRT  REL  TECO"/>
  </r>
  <r>
    <n v="1538836"/>
    <x v="15"/>
    <s v="0"/>
    <s v="0130"/>
    <s v="BFC-90"/>
    <s v="PP01"/>
    <s v="ASSY IN PROCESS INSPECTION"/>
    <x v="12"/>
    <d v="2019-07-31T00:00:00"/>
    <d v="1899-12-30T16:03:16"/>
    <d v="2019-07-31T00:00:00"/>
    <d v="1899-12-30T16:03:16"/>
    <n v="20"/>
    <s v="MIN"/>
    <x v="2"/>
    <n v="20"/>
    <s v="MIN"/>
    <s v="CNF  ORSP PRT  REL  TECO"/>
  </r>
  <r>
    <n v="1538836"/>
    <x v="15"/>
    <s v="0"/>
    <s v="0140"/>
    <s v="BFC-90"/>
    <s v="PP01"/>
    <s v="ASSY IN PROCESS INSPECTION"/>
    <x v="13"/>
    <d v="2019-07-31T00:00:00"/>
    <d v="1899-12-30T16:03:23"/>
    <d v="2019-07-31T00:00:00"/>
    <d v="1899-12-30T16:03:23"/>
    <n v="30"/>
    <s v="MIN"/>
    <x v="9"/>
    <n v="30"/>
    <s v="MIN"/>
    <s v="CNF  ORSP PRT  REL  TECO"/>
  </r>
  <r>
    <n v="1538836"/>
    <x v="15"/>
    <s v="0"/>
    <s v="0150"/>
    <s v="BFC-99"/>
    <s v="PP01"/>
    <s v="FINAL INSPECTION"/>
    <x v="14"/>
    <d v="2019-07-31T00:00:00"/>
    <d v="1899-12-30T16:03:32"/>
    <d v="2019-07-31T00:00:00"/>
    <d v="1899-12-30T16:03:32"/>
    <n v="30"/>
    <s v="MIN"/>
    <x v="9"/>
    <n v="30"/>
    <s v="MIN"/>
    <s v="CNF  ORSP PRT  REL  TECO"/>
  </r>
  <r>
    <n v="1538836"/>
    <x v="15"/>
    <s v="0"/>
    <s v="0160"/>
    <s v="BFC-99"/>
    <s v="PP03"/>
    <s v="FINAL INSPECTION"/>
    <x v="15"/>
    <d v="2019-07-31T00:00:00"/>
    <d v="1899-12-30T17:27:20"/>
    <d v="2019-07-31T00:00:00"/>
    <d v="1899-12-30T17:27:20"/>
    <n v="45"/>
    <s v="MIN"/>
    <x v="10"/>
    <n v="45"/>
    <s v="MIN"/>
    <s v="CNF  ORSP PRT  REL  TECO"/>
  </r>
  <r>
    <n v="1538836"/>
    <x v="1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8836"/>
    <x v="1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37"/>
    <x v="21"/>
    <s v="0"/>
    <s v="0010"/>
    <s v="PFC-20"/>
    <s v="PP01"/>
    <s v="PAINT"/>
    <x v="0"/>
    <d v="2019-07-16T00:00:00"/>
    <d v="1899-12-30T21:20:25"/>
    <d v="2019-07-17T00:00:00"/>
    <d v="1899-12-30T01:10:15"/>
    <n v="3.831"/>
    <s v="H"/>
    <x v="776"/>
    <n v="40"/>
    <s v="MIN"/>
    <s v="CNF  PRT  REL  TECO"/>
  </r>
  <r>
    <n v="1538837"/>
    <x v="21"/>
    <s v="0"/>
    <s v="0020"/>
    <s v="BFC-10"/>
    <s v="PP01"/>
    <s v="ASSEMBLY"/>
    <x v="1"/>
    <d v="2019-07-17T00:00:00"/>
    <d v="1899-12-30T08:22:28"/>
    <d v="2019-07-17T00:00:00"/>
    <d v="1899-12-30T08:26:04"/>
    <n v="3.6"/>
    <s v="MIN"/>
    <x v="777"/>
    <n v="15"/>
    <s v="MIN"/>
    <s v="CNF  PRT  REL  TECO"/>
  </r>
  <r>
    <n v="1538837"/>
    <x v="21"/>
    <s v="0"/>
    <s v="0030"/>
    <s v="BFC-90"/>
    <s v="PP01"/>
    <s v="ASSY IN PROCESS INSPECTION"/>
    <x v="2"/>
    <d v="2019-07-17T00:00:00"/>
    <d v="1899-12-30T08:34:48"/>
    <d v="2019-07-17T00:00:00"/>
    <d v="1899-12-30T08:34:48"/>
    <n v="20"/>
    <s v="MIN"/>
    <x v="2"/>
    <n v="20"/>
    <s v="MIN"/>
    <s v="CNF  ORSP PRT  REL  TECO"/>
  </r>
  <r>
    <n v="1538837"/>
    <x v="21"/>
    <s v="0"/>
    <s v="0040"/>
    <s v="BFC-10"/>
    <s v="PP01"/>
    <s v="ASSEMBLY"/>
    <x v="3"/>
    <d v="2019-07-17T00:00:00"/>
    <d v="1899-12-30T09:14:15"/>
    <d v="2019-07-17T00:00:00"/>
    <d v="1899-12-30T17:53:26"/>
    <n v="8.6530000000000005"/>
    <s v="H"/>
    <x v="778"/>
    <n v="350"/>
    <s v="MIN"/>
    <s v="CNF  PRT  REL  TECO"/>
  </r>
  <r>
    <n v="1538837"/>
    <x v="21"/>
    <s v="0"/>
    <s v="0050"/>
    <s v="BFC-10"/>
    <s v="PP01"/>
    <s v="ASSEMBLY"/>
    <x v="4"/>
    <d v="2019-07-18T00:00:00"/>
    <d v="1899-12-30T07:45:01"/>
    <d v="2019-07-23T00:00:00"/>
    <d v="1899-12-30T12:56:14"/>
    <n v="33.024000000000001"/>
    <s v="H"/>
    <x v="779"/>
    <n v="1020"/>
    <s v="MIN"/>
    <s v="CNF  PRT  REL  TECO"/>
  </r>
  <r>
    <n v="1538837"/>
    <x v="21"/>
    <s v="0"/>
    <s v="0060"/>
    <s v="BFC-10"/>
    <s v="PP01"/>
    <s v="ASSEMBLY"/>
    <x v="5"/>
    <d v="2019-07-23T00:00:00"/>
    <d v="1899-12-30T12:56:36"/>
    <d v="2019-07-23T00:00:00"/>
    <d v="1899-12-30T14:14:59"/>
    <n v="1.306"/>
    <s v="H"/>
    <x v="780"/>
    <n v="50"/>
    <s v="MIN"/>
    <s v="CNF  PRT  REL  TECO"/>
  </r>
  <r>
    <n v="1538837"/>
    <x v="2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37"/>
    <x v="21"/>
    <s v="0"/>
    <s v="0080"/>
    <s v="BFC-90"/>
    <s v="PP01"/>
    <s v="ASSY IN PROCESS INSPECTION"/>
    <x v="7"/>
    <d v="2019-07-23T00:00:00"/>
    <d v="1899-12-30T17:22:49"/>
    <d v="2019-07-23T00:00:00"/>
    <d v="1899-12-30T17:22:49"/>
    <n v="20"/>
    <s v="MIN"/>
    <x v="2"/>
    <n v="20"/>
    <s v="MIN"/>
    <s v="CNF  ORSP PRT  REL  TECO"/>
  </r>
  <r>
    <n v="1538837"/>
    <x v="21"/>
    <s v="0"/>
    <s v="0090"/>
    <s v="BFC-90"/>
    <s v="PP01"/>
    <s v="ASSY IN PROCESS INSPECTION"/>
    <x v="8"/>
    <d v="2019-07-23T00:00:00"/>
    <d v="1899-12-30T17:22:55"/>
    <d v="2019-07-23T00:00:00"/>
    <d v="1899-12-30T17:22:55"/>
    <n v="20"/>
    <s v="MIN"/>
    <x v="2"/>
    <n v="20"/>
    <s v="MIN"/>
    <s v="CNF  ORSP PRT  REL  TECO"/>
  </r>
  <r>
    <n v="1538837"/>
    <x v="21"/>
    <s v="0"/>
    <s v="0100"/>
    <s v="PFC-20"/>
    <s v="PP01"/>
    <s v="PAINT"/>
    <x v="9"/>
    <d v="2019-07-24T00:00:00"/>
    <d v="1899-12-30T07:54:51"/>
    <d v="2019-07-25T00:00:00"/>
    <d v="1899-12-30T01:50:47"/>
    <n v="14.734999999999999"/>
    <s v="H"/>
    <x v="781"/>
    <n v="450"/>
    <s v="MIN"/>
    <s v="CNF  PRT  REL  TECO"/>
  </r>
  <r>
    <n v="1538837"/>
    <x v="21"/>
    <s v="0"/>
    <s v="0110"/>
    <s v="PFC-99"/>
    <s v="PP01"/>
    <s v="PAINT INSPECTION"/>
    <x v="10"/>
    <d v="2019-07-25T00:00:00"/>
    <d v="1899-12-30T09:30:01"/>
    <d v="2019-07-25T00:00:00"/>
    <d v="1899-12-30T09:30:01"/>
    <n v="20"/>
    <s v="MIN"/>
    <x v="2"/>
    <n v="20"/>
    <s v="MIN"/>
    <s v="CNF  ORSP PRT  REL  TECO"/>
  </r>
  <r>
    <n v="1538837"/>
    <x v="21"/>
    <s v="0"/>
    <s v="0120"/>
    <s v="BFC-10"/>
    <s v="PP01"/>
    <s v="ASSEMBLY"/>
    <x v="11"/>
    <d v="2019-07-30T00:00:00"/>
    <d v="1899-12-30T11:54:20"/>
    <d v="2019-07-30T00:00:00"/>
    <d v="1899-12-30T15:50:10"/>
    <n v="52.317"/>
    <s v="MIN"/>
    <x v="782"/>
    <n v="100"/>
    <s v="MIN"/>
    <s v="CNF  PRT  REL  TECO"/>
  </r>
  <r>
    <n v="1538837"/>
    <x v="21"/>
    <s v="0"/>
    <s v="0130"/>
    <s v="BFC-90"/>
    <s v="PP01"/>
    <s v="ASSY IN PROCESS INSPECTION"/>
    <x v="12"/>
    <d v="2019-07-31T00:00:00"/>
    <d v="1899-12-30T16:02:14"/>
    <d v="2019-07-31T00:00:00"/>
    <d v="1899-12-30T16:02:14"/>
    <n v="20"/>
    <s v="MIN"/>
    <x v="2"/>
    <n v="20"/>
    <s v="MIN"/>
    <s v="CNF  ORSP PRT  REL  TECO"/>
  </r>
  <r>
    <n v="1538837"/>
    <x v="21"/>
    <s v="0"/>
    <s v="0140"/>
    <s v="BFC-90"/>
    <s v="PP01"/>
    <s v="ASSY IN PROCESS INSPECTION"/>
    <x v="13"/>
    <d v="2019-07-31T00:00:00"/>
    <d v="1899-12-30T16:02:21"/>
    <d v="2019-07-31T00:00:00"/>
    <d v="1899-12-30T16:02:21"/>
    <n v="30"/>
    <s v="MIN"/>
    <x v="9"/>
    <n v="30"/>
    <s v="MIN"/>
    <s v="CNF  ORSP PRT  REL  TECO"/>
  </r>
  <r>
    <n v="1538837"/>
    <x v="21"/>
    <s v="0"/>
    <s v="0150"/>
    <s v="BFC-99"/>
    <s v="PP01"/>
    <s v="FINAL INSPECTION"/>
    <x v="14"/>
    <d v="2019-07-31T00:00:00"/>
    <d v="1899-12-30T16:02:29"/>
    <d v="2019-07-31T00:00:00"/>
    <d v="1899-12-30T16:02:29"/>
    <n v="30"/>
    <s v="MIN"/>
    <x v="9"/>
    <n v="30"/>
    <s v="MIN"/>
    <s v="CNF  ORSP PRT  REL  TECO"/>
  </r>
  <r>
    <n v="1538837"/>
    <x v="21"/>
    <s v="0"/>
    <s v="0160"/>
    <s v="BFC-99"/>
    <s v="PP03"/>
    <s v="FINAL INSPECTION"/>
    <x v="15"/>
    <d v="2019-08-01T00:00:00"/>
    <d v="1899-12-30T15:24:35"/>
    <d v="2019-08-01T00:00:00"/>
    <d v="1899-12-30T15:24:35"/>
    <n v="45"/>
    <s v="MIN"/>
    <x v="10"/>
    <n v="45"/>
    <s v="MIN"/>
    <s v="CNF  ORSP PRT  REL  TECO"/>
  </r>
  <r>
    <n v="1538837"/>
    <x v="21"/>
    <s v="1"/>
    <s v="0010"/>
    <s v="BFC-10"/>
    <s v="PP95"/>
    <s v="ASSEMBLY"/>
    <x v="16"/>
    <d v="2019-07-18T00:00:00"/>
    <d v="1899-12-30T07:45:44"/>
    <d v="2019-07-23T00:00:00"/>
    <d v="1899-12-30T16:37:09"/>
    <n v="7.1289999999999996"/>
    <s v="H"/>
    <x v="783"/>
    <n v="1"/>
    <s v="MIN"/>
    <s v="CNF  PRT  REL  TECO"/>
  </r>
  <r>
    <n v="1538837"/>
    <x v="2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38"/>
    <x v="21"/>
    <s v="0"/>
    <s v="0010"/>
    <s v="PFC-20"/>
    <s v="PP01"/>
    <s v="PAINT"/>
    <x v="0"/>
    <d v="2019-07-15T00:00:00"/>
    <d v="1899-12-30T08:40:02"/>
    <d v="2019-07-15T00:00:00"/>
    <d v="1899-12-30T09:04:51"/>
    <n v="3.883"/>
    <s v="MIN"/>
    <x v="784"/>
    <n v="40"/>
    <s v="MIN"/>
    <s v="CNF  PRT  REL  TECO"/>
  </r>
  <r>
    <n v="1538838"/>
    <x v="21"/>
    <s v="0"/>
    <s v="0020"/>
    <s v="BFC-10"/>
    <s v="PP01"/>
    <s v="ASSEMBLY"/>
    <x v="1"/>
    <d v="2019-07-15T00:00:00"/>
    <d v="1899-12-30T09:05:42"/>
    <d v="2019-07-15T00:00:00"/>
    <d v="1899-12-30T09:17:50"/>
    <n v="10.632999999999999"/>
    <s v="MIN"/>
    <x v="29"/>
    <n v="15"/>
    <s v="MIN"/>
    <s v="CNF  PRT  REL  TECO"/>
  </r>
  <r>
    <n v="1538838"/>
    <x v="21"/>
    <s v="0"/>
    <s v="0030"/>
    <s v="BFC-90"/>
    <s v="PP01"/>
    <s v="ASSY IN PROCESS INSPECTION"/>
    <x v="2"/>
    <d v="2019-07-16T00:00:00"/>
    <d v="1899-12-30T09:17:17"/>
    <d v="2019-07-16T00:00:00"/>
    <d v="1899-12-30T09:17:17"/>
    <n v="20"/>
    <s v="MIN"/>
    <x v="2"/>
    <n v="20"/>
    <s v="MIN"/>
    <s v="CNF  ORSP PRT  REL  TECO"/>
  </r>
  <r>
    <n v="1538838"/>
    <x v="21"/>
    <s v="0"/>
    <s v="0040"/>
    <s v="BFC-10"/>
    <s v="PP01"/>
    <s v="ASSEMBLY"/>
    <x v="3"/>
    <d v="2019-07-16T00:00:00"/>
    <d v="1899-12-30T09:18:56"/>
    <d v="2019-07-16T00:00:00"/>
    <d v="1899-12-30T17:40:37"/>
    <n v="8.3610000000000007"/>
    <s v="H"/>
    <x v="785"/>
    <n v="350"/>
    <s v="MIN"/>
    <s v="CNF  PRT  REL  TECO"/>
  </r>
  <r>
    <n v="1538838"/>
    <x v="21"/>
    <s v="0"/>
    <s v="0050"/>
    <s v="BFC-10"/>
    <s v="PP01"/>
    <s v="ASSEMBLY"/>
    <x v="4"/>
    <d v="2019-07-17T00:00:00"/>
    <d v="1899-12-30T07:42:18"/>
    <d v="2019-07-22T00:00:00"/>
    <d v="1899-12-30T13:45:16"/>
    <n v="34.003"/>
    <s v="H"/>
    <x v="786"/>
    <n v="1020"/>
    <s v="MIN"/>
    <s v="CNF  PRT  REL  TECO"/>
  </r>
  <r>
    <n v="1538838"/>
    <x v="21"/>
    <s v="0"/>
    <s v="0060"/>
    <s v="BFC-10"/>
    <s v="PP01"/>
    <s v="ASSEMBLY"/>
    <x v="5"/>
    <d v="2019-07-22T00:00:00"/>
    <d v="1899-12-30T13:45:27"/>
    <d v="2019-07-22T00:00:00"/>
    <d v="1899-12-30T14:00:59"/>
    <n v="15.532999999999999"/>
    <s v="MIN"/>
    <x v="787"/>
    <n v="50"/>
    <s v="MIN"/>
    <s v="CNF  PRT  REL  TECO"/>
  </r>
  <r>
    <n v="1538838"/>
    <x v="21"/>
    <s v="0"/>
    <s v="0070"/>
    <s v="BFC-50"/>
    <s v="PP95"/>
    <s v="ASSEMBLY REPAIRS"/>
    <x v="6"/>
    <d v="2019-07-22T00:00:00"/>
    <d v="1899-12-30T14:01:06"/>
    <d v="2019-07-22T00:00:00"/>
    <d v="1899-12-30T15:22:00"/>
    <n v="1.3480000000000001"/>
    <s v="H"/>
    <x v="57"/>
    <n v="0"/>
    <s v="MIN"/>
    <s v="CNF  PRT  REL  TECO"/>
  </r>
  <r>
    <n v="1538838"/>
    <x v="21"/>
    <s v="0"/>
    <s v="0080"/>
    <s v="BFC-90"/>
    <s v="PP01"/>
    <s v="ASSY IN PROCESS INSPECTION"/>
    <x v="7"/>
    <d v="2019-07-22T00:00:00"/>
    <d v="1899-12-30T15:24:12"/>
    <d v="2019-07-22T00:00:00"/>
    <d v="1899-12-30T15:24:12"/>
    <n v="20"/>
    <s v="MIN"/>
    <x v="2"/>
    <n v="20"/>
    <s v="MIN"/>
    <s v="CNF  ORSP PRT  REL  TECO"/>
  </r>
  <r>
    <n v="1538838"/>
    <x v="21"/>
    <s v="0"/>
    <s v="0090"/>
    <s v="BFC-90"/>
    <s v="PP01"/>
    <s v="ASSY IN PROCESS INSPECTION"/>
    <x v="8"/>
    <d v="2019-07-22T00:00:00"/>
    <d v="1899-12-30T15:24:20"/>
    <d v="2019-07-22T00:00:00"/>
    <d v="1899-12-30T15:24:20"/>
    <n v="20"/>
    <s v="MIN"/>
    <x v="2"/>
    <n v="20"/>
    <s v="MIN"/>
    <s v="CNF  ORSP PRT  REL  TECO"/>
  </r>
  <r>
    <n v="1538838"/>
    <x v="21"/>
    <s v="0"/>
    <s v="0100"/>
    <s v="PFC-20"/>
    <s v="PP01"/>
    <s v="PAINT"/>
    <x v="9"/>
    <d v="2019-07-22T00:00:00"/>
    <d v="1899-12-30T16:15:39"/>
    <d v="2019-07-23T00:00:00"/>
    <d v="1899-12-30T17:56:59"/>
    <n v="10.672000000000001"/>
    <s v="H"/>
    <x v="788"/>
    <n v="450"/>
    <s v="MIN"/>
    <s v="CNF  PRT  REL  TECO"/>
  </r>
  <r>
    <n v="1538838"/>
    <x v="21"/>
    <s v="0"/>
    <s v="0110"/>
    <s v="PFC-99"/>
    <s v="PP01"/>
    <s v="PAINT INSPECTION"/>
    <x v="10"/>
    <d v="2019-07-24T00:00:00"/>
    <d v="1899-12-30T10:35:45"/>
    <d v="2019-07-24T00:00:00"/>
    <d v="1899-12-30T10:35:45"/>
    <n v="20"/>
    <s v="MIN"/>
    <x v="2"/>
    <n v="20"/>
    <s v="MIN"/>
    <s v="CNF  ORSP PRT  REL  TECO"/>
  </r>
  <r>
    <n v="1538838"/>
    <x v="21"/>
    <s v="0"/>
    <s v="0120"/>
    <s v="BFC-10"/>
    <s v="PP01"/>
    <s v="ASSEMBLY"/>
    <x v="11"/>
    <d v="2019-07-30T00:00:00"/>
    <d v="1899-12-30T15:18:26"/>
    <d v="2019-07-30T00:00:00"/>
    <d v="1899-12-30T15:50:10"/>
    <n v="6.15"/>
    <s v="MIN"/>
    <x v="789"/>
    <n v="100"/>
    <s v="MIN"/>
    <s v="CNF  PRT  REL  TECO"/>
  </r>
  <r>
    <n v="1538838"/>
    <x v="21"/>
    <s v="0"/>
    <s v="0130"/>
    <s v="BFC-90"/>
    <s v="PP01"/>
    <s v="ASSY IN PROCESS INSPECTION"/>
    <x v="12"/>
    <d v="2019-07-31T00:00:00"/>
    <d v="1899-12-30T16:02:39"/>
    <d v="2019-07-31T00:00:00"/>
    <d v="1899-12-30T16:02:39"/>
    <n v="20"/>
    <s v="MIN"/>
    <x v="2"/>
    <n v="20"/>
    <s v="MIN"/>
    <s v="CNF  ORSP PRT  REL  TECO"/>
  </r>
  <r>
    <n v="1538838"/>
    <x v="21"/>
    <s v="0"/>
    <s v="0140"/>
    <s v="BFC-90"/>
    <s v="PP01"/>
    <s v="ASSY IN PROCESS INSPECTION"/>
    <x v="13"/>
    <d v="2019-07-31T00:00:00"/>
    <d v="1899-12-30T16:02:46"/>
    <d v="2019-07-31T00:00:00"/>
    <d v="1899-12-30T16:02:46"/>
    <n v="30"/>
    <s v="MIN"/>
    <x v="9"/>
    <n v="30"/>
    <s v="MIN"/>
    <s v="CNF  ORSP PRT  REL  TECO"/>
  </r>
  <r>
    <n v="1538838"/>
    <x v="21"/>
    <s v="0"/>
    <s v="0150"/>
    <s v="BFC-99"/>
    <s v="PP01"/>
    <s v="FINAL INSPECTION"/>
    <x v="14"/>
    <d v="2019-07-31T00:00:00"/>
    <d v="1899-12-30T16:02:53"/>
    <d v="2019-07-31T00:00:00"/>
    <d v="1899-12-30T16:02:53"/>
    <n v="30"/>
    <s v="MIN"/>
    <x v="9"/>
    <n v="30"/>
    <s v="MIN"/>
    <s v="CNF  ORSP PRT  REL  TECO"/>
  </r>
  <r>
    <n v="1538838"/>
    <x v="21"/>
    <s v="0"/>
    <s v="0160"/>
    <s v="BFC-99"/>
    <s v="PP03"/>
    <s v="FINAL INSPECTION"/>
    <x v="15"/>
    <d v="2019-08-01T00:00:00"/>
    <d v="1899-12-30T09:54:21"/>
    <d v="2019-08-01T00:00:00"/>
    <d v="1899-12-30T09:54:21"/>
    <n v="45"/>
    <s v="MIN"/>
    <x v="10"/>
    <n v="45"/>
    <s v="MIN"/>
    <s v="CNF  ORSP PRT  REL  TECO"/>
  </r>
  <r>
    <n v="1538838"/>
    <x v="21"/>
    <s v="1"/>
    <s v="0010"/>
    <s v="BFC-10"/>
    <s v="PP95"/>
    <s v="ASSEMBLY"/>
    <x v="16"/>
    <d v="2019-07-28T00:00:00"/>
    <d v="1899-12-30T09:26:20"/>
    <d v="2019-07-30T00:00:00"/>
    <d v="1899-12-30T12:19:22"/>
    <n v="10.298999999999999"/>
    <s v="H"/>
    <x v="519"/>
    <n v="1"/>
    <s v="MIN"/>
    <s v="CNF  PRT  REL  TECO"/>
  </r>
  <r>
    <n v="1538838"/>
    <x v="21"/>
    <s v="2"/>
    <s v="0100"/>
    <s v="PFC-20"/>
    <s v="PP95"/>
    <s v="PAINT"/>
    <x v="17"/>
    <d v="2019-07-22T00:00:00"/>
    <d v="1899-12-30T23:58:25"/>
    <d v="2019-07-23T00:00:00"/>
    <d v="1899-12-30T04:18:41"/>
    <n v="2.169"/>
    <s v="H"/>
    <x v="790"/>
    <n v="5"/>
    <s v="MIN"/>
    <s v="CNF  PRT  REL  TECO"/>
  </r>
  <r>
    <n v="1538839"/>
    <x v="16"/>
    <s v="0"/>
    <s v="0010"/>
    <s v="PFC-20"/>
    <s v="PP01"/>
    <s v="PAINT"/>
    <x v="0"/>
    <d v="2019-07-21T00:00:00"/>
    <d v="1899-12-30T07:45:14"/>
    <d v="2019-07-21T00:00:00"/>
    <d v="1899-12-30T08:08:56"/>
    <n v="11.85"/>
    <s v="MIN"/>
    <x v="791"/>
    <n v="40"/>
    <s v="MIN"/>
    <s v="CNF  PRT  REL  TECO"/>
  </r>
  <r>
    <n v="1538839"/>
    <x v="16"/>
    <s v="0"/>
    <s v="0020"/>
    <s v="BFC-10"/>
    <s v="PP01"/>
    <s v="ASSEMBLY"/>
    <x v="1"/>
    <d v="2019-07-21T00:00:00"/>
    <d v="1899-12-30T14:32:43"/>
    <d v="2019-07-21T00:00:00"/>
    <d v="1899-12-30T14:42:36"/>
    <n v="9.8829999999999991"/>
    <s v="MIN"/>
    <x v="37"/>
    <n v="15"/>
    <s v="MIN"/>
    <s v="CNF  PRT  REL  TECO"/>
  </r>
  <r>
    <n v="1538839"/>
    <x v="16"/>
    <s v="0"/>
    <s v="0030"/>
    <s v="BFC-90"/>
    <s v="PP01"/>
    <s v="ASSY IN PROCESS INSPECTION"/>
    <x v="2"/>
    <d v="2019-07-21T00:00:00"/>
    <d v="1899-12-30T14:54:40"/>
    <d v="2019-07-21T00:00:00"/>
    <d v="1899-12-30T14:54:40"/>
    <n v="20"/>
    <s v="MIN"/>
    <x v="2"/>
    <n v="20"/>
    <s v="MIN"/>
    <s v="CNF  ORSP PRT  REL  TECO"/>
  </r>
  <r>
    <n v="1538839"/>
    <x v="16"/>
    <s v="0"/>
    <s v="0040"/>
    <s v="BFC-10"/>
    <s v="PP01"/>
    <s v="ASSEMBLY"/>
    <x v="3"/>
    <d v="2019-07-21T00:00:00"/>
    <d v="1899-12-30T14:57:41"/>
    <d v="2019-07-21T00:00:00"/>
    <d v="1899-12-30T17:57:42"/>
    <n v="3"/>
    <s v="H"/>
    <x v="792"/>
    <n v="290"/>
    <s v="MIN"/>
    <s v="CNF  PRT  REL  TECO"/>
  </r>
  <r>
    <n v="1538839"/>
    <x v="16"/>
    <s v="0"/>
    <s v="0050"/>
    <s v="BFC-10"/>
    <s v="PP01"/>
    <s v="ASSEMBLY"/>
    <x v="4"/>
    <d v="2019-07-22T00:00:00"/>
    <d v="1899-12-30T07:32:34"/>
    <d v="2019-07-25T00:00:00"/>
    <d v="1899-12-30T13:46:28"/>
    <n v="37.661000000000001"/>
    <s v="H"/>
    <x v="793"/>
    <n v="1040"/>
    <s v="MIN"/>
    <s v="CNF  PRT  REL  TECO"/>
  </r>
  <r>
    <n v="1538839"/>
    <x v="16"/>
    <s v="0"/>
    <s v="0060"/>
    <s v="BFC-10"/>
    <s v="PP01"/>
    <s v="ASSEMBLY"/>
    <x v="5"/>
    <d v="2019-07-25T00:00:00"/>
    <d v="1899-12-30T13:46:37"/>
    <d v="2019-07-25T00:00:00"/>
    <d v="1899-12-30T14:29:25"/>
    <n v="42.8"/>
    <s v="MIN"/>
    <x v="794"/>
    <n v="50"/>
    <s v="MIN"/>
    <s v="CNF  PRT  REL  TECO"/>
  </r>
  <r>
    <n v="1538839"/>
    <x v="1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39"/>
    <x v="16"/>
    <s v="0"/>
    <s v="0080"/>
    <s v="BFC-90"/>
    <s v="PP01"/>
    <s v="ASSY IN PROCESS INSPECTION"/>
    <x v="7"/>
    <d v="2019-07-25T00:00:00"/>
    <d v="1899-12-30T15:09:31"/>
    <d v="2019-07-25T00:00:00"/>
    <d v="1899-12-30T15:09:31"/>
    <n v="20"/>
    <s v="MIN"/>
    <x v="2"/>
    <n v="20"/>
    <s v="MIN"/>
    <s v="CNF  ORSP PRT  REL  TECO"/>
  </r>
  <r>
    <n v="1538839"/>
    <x v="16"/>
    <s v="0"/>
    <s v="0090"/>
    <s v="BFC-90"/>
    <s v="PP01"/>
    <s v="ASSY IN PROCESS INSPECTION"/>
    <x v="8"/>
    <d v="2019-07-25T00:00:00"/>
    <d v="1899-12-30T15:09:43"/>
    <d v="2019-07-25T00:00:00"/>
    <d v="1899-12-30T15:09:43"/>
    <n v="20"/>
    <s v="MIN"/>
    <x v="2"/>
    <n v="20"/>
    <s v="MIN"/>
    <s v="CNF  ORSP PRT  REL  TECO"/>
  </r>
  <r>
    <n v="1538839"/>
    <x v="16"/>
    <s v="0"/>
    <s v="0100"/>
    <s v="PFC-20"/>
    <s v="PP01"/>
    <s v="PAINT"/>
    <x v="9"/>
    <d v="2019-07-28T00:00:00"/>
    <d v="1899-12-30T12:52:06"/>
    <d v="2019-07-29T00:00:00"/>
    <d v="1899-12-30T04:18:15"/>
    <n v="7.83"/>
    <s v="H"/>
    <x v="795"/>
    <n v="450"/>
    <s v="MIN"/>
    <s v="CNF  PRT  REL  TECO"/>
  </r>
  <r>
    <n v="1538839"/>
    <x v="16"/>
    <s v="0"/>
    <s v="0110"/>
    <s v="PFC-99"/>
    <s v="PP01"/>
    <s v="PAINT INSPECTION"/>
    <x v="10"/>
    <d v="2019-07-29T00:00:00"/>
    <d v="1899-12-30T08:14:34"/>
    <d v="2019-07-29T00:00:00"/>
    <d v="1899-12-30T08:14:34"/>
    <n v="20"/>
    <s v="MIN"/>
    <x v="2"/>
    <n v="20"/>
    <s v="MIN"/>
    <s v="CNF  ORSP PRT  REL  TECO"/>
  </r>
  <r>
    <n v="1538839"/>
    <x v="16"/>
    <s v="0"/>
    <s v="0120"/>
    <s v="BFC-10"/>
    <s v="PP01"/>
    <s v="ASSEMBLY"/>
    <x v="11"/>
    <d v="2019-08-07T00:00:00"/>
    <d v="1899-12-30T09:19:38"/>
    <d v="2019-08-07T00:00:00"/>
    <d v="1899-12-30T11:58:44"/>
    <n v="37.683"/>
    <s v="MIN"/>
    <x v="796"/>
    <n v="100"/>
    <s v="MIN"/>
    <s v="CNF  PRT  REL  TECO"/>
  </r>
  <r>
    <n v="1538839"/>
    <x v="16"/>
    <s v="0"/>
    <s v="0130"/>
    <s v="BFC-90"/>
    <s v="PP01"/>
    <s v="ASSY IN PROCESS INSPECTION"/>
    <x v="12"/>
    <d v="2019-08-07T00:00:00"/>
    <d v="1899-12-30T16:42:58"/>
    <d v="2019-08-07T00:00:00"/>
    <d v="1899-12-30T16:42:58"/>
    <n v="20"/>
    <s v="MIN"/>
    <x v="2"/>
    <n v="20"/>
    <s v="MIN"/>
    <s v="CNF  ORSP PRT  REL  TECO"/>
  </r>
  <r>
    <n v="1538839"/>
    <x v="16"/>
    <s v="0"/>
    <s v="0140"/>
    <s v="BFC-90"/>
    <s v="PP01"/>
    <s v="ASSY IN PROCESS INSPECTION"/>
    <x v="13"/>
    <d v="2019-08-07T00:00:00"/>
    <d v="1899-12-30T16:43:06"/>
    <d v="2019-08-07T00:00:00"/>
    <d v="1899-12-30T16:43:06"/>
    <n v="30"/>
    <s v="MIN"/>
    <x v="9"/>
    <n v="30"/>
    <s v="MIN"/>
    <s v="CNF  ORSP PRT  REL  TECO"/>
  </r>
  <r>
    <n v="1538839"/>
    <x v="16"/>
    <s v="0"/>
    <s v="0150"/>
    <s v="BFC-99"/>
    <s v="PP01"/>
    <s v="FINAL INSPECTION"/>
    <x v="14"/>
    <d v="2019-08-07T00:00:00"/>
    <d v="1899-12-30T16:43:11"/>
    <d v="2019-08-07T00:00:00"/>
    <d v="1899-12-30T16:43:11"/>
    <n v="30"/>
    <s v="MIN"/>
    <x v="9"/>
    <n v="30"/>
    <s v="MIN"/>
    <s v="CNF  ORSP PRT  REL  TECO"/>
  </r>
  <r>
    <n v="1538839"/>
    <x v="16"/>
    <s v="0"/>
    <s v="0160"/>
    <s v="BFC-99"/>
    <s v="PP03"/>
    <s v="FINAL INSPECTION"/>
    <x v="15"/>
    <d v="2019-08-08T00:00:00"/>
    <d v="1899-12-30T15:57:17"/>
    <d v="2019-08-08T00:00:00"/>
    <d v="1899-12-30T15:57:17"/>
    <n v="45"/>
    <s v="MIN"/>
    <x v="10"/>
    <n v="45"/>
    <s v="MIN"/>
    <s v="CNF  ORSP PRT  REL  TECO"/>
  </r>
  <r>
    <n v="1538839"/>
    <x v="16"/>
    <s v="1"/>
    <s v="0010"/>
    <s v="BFC-10"/>
    <s v="PP95"/>
    <s v="ASSEMBLY"/>
    <x v="16"/>
    <d v="2019-07-29T00:00:00"/>
    <d v="1899-12-30T08:41:27"/>
    <d v="2019-07-29T00:00:00"/>
    <d v="1899-12-30T14:54:39"/>
    <n v="9.9329999999999998"/>
    <s v="H"/>
    <x v="797"/>
    <n v="1"/>
    <s v="MIN"/>
    <s v="CNF  PRT  REL  TECO"/>
  </r>
  <r>
    <n v="1538839"/>
    <x v="1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40"/>
    <x v="16"/>
    <s v="0"/>
    <s v="0010"/>
    <s v="PFC-20"/>
    <s v="PP01"/>
    <s v="PAINT"/>
    <x v="0"/>
    <d v="2019-07-23T00:00:00"/>
    <d v="1899-12-30T18:10:54"/>
    <d v="2019-07-23T00:00:00"/>
    <d v="1899-12-30T20:59:00"/>
    <n v="2.802"/>
    <s v="H"/>
    <x v="798"/>
    <n v="40"/>
    <s v="MIN"/>
    <s v="CNF  PRT  REL  TECO"/>
  </r>
  <r>
    <n v="1538840"/>
    <x v="16"/>
    <s v="0"/>
    <s v="0020"/>
    <s v="BFC-10"/>
    <s v="PP01"/>
    <s v="ASSEMBLY"/>
    <x v="1"/>
    <d v="2019-07-24T00:00:00"/>
    <d v="1899-12-30T09:54:45"/>
    <d v="2019-07-24T00:00:00"/>
    <d v="1899-12-30T09:56:40"/>
    <n v="1.917"/>
    <s v="MIN"/>
    <x v="799"/>
    <n v="15"/>
    <s v="MIN"/>
    <s v="CNF  PRT  REL  TECO"/>
  </r>
  <r>
    <n v="1538840"/>
    <x v="16"/>
    <s v="0"/>
    <s v="0030"/>
    <s v="BFC-90"/>
    <s v="PP01"/>
    <s v="ASSY IN PROCESS INSPECTION"/>
    <x v="2"/>
    <d v="2019-07-24T00:00:00"/>
    <d v="1899-12-30T10:23:09"/>
    <d v="2019-07-24T00:00:00"/>
    <d v="1899-12-30T10:23:09"/>
    <n v="20"/>
    <s v="MIN"/>
    <x v="2"/>
    <n v="20"/>
    <s v="MIN"/>
    <s v="CNF  ORSP PRT  REL  TECO"/>
  </r>
  <r>
    <n v="1538840"/>
    <x v="16"/>
    <s v="0"/>
    <s v="0040"/>
    <s v="BFC-10"/>
    <s v="PP01"/>
    <s v="ASSEMBLY"/>
    <x v="3"/>
    <d v="2019-07-24T00:00:00"/>
    <d v="1899-12-30T11:16:49"/>
    <d v="2019-07-24T00:00:00"/>
    <d v="1899-12-30T17:43:00"/>
    <n v="6.4359999999999999"/>
    <s v="H"/>
    <x v="800"/>
    <n v="350"/>
    <s v="MIN"/>
    <s v="CNF  PRT  REL  TECO"/>
  </r>
  <r>
    <n v="1538840"/>
    <x v="16"/>
    <s v="0"/>
    <s v="0050"/>
    <s v="BFC-10"/>
    <s v="PP01"/>
    <s v="ASSEMBLY"/>
    <x v="4"/>
    <d v="2019-07-25T00:00:00"/>
    <d v="1899-12-30T07:39:39"/>
    <d v="2019-07-30T00:00:00"/>
    <d v="1899-12-30T12:21:37"/>
    <n v="32.984999999999999"/>
    <s v="H"/>
    <x v="801"/>
    <n v="1020"/>
    <s v="MIN"/>
    <s v="CNF  PRT  REL  TECO"/>
  </r>
  <r>
    <n v="1538840"/>
    <x v="16"/>
    <s v="0"/>
    <s v="0060"/>
    <s v="BFC-10"/>
    <s v="PP01"/>
    <s v="ASSEMBLY"/>
    <x v="5"/>
    <d v="2019-07-30T00:00:00"/>
    <d v="1899-12-30T16:09:55"/>
    <d v="2019-07-30T00:00:00"/>
    <d v="1899-12-30T16:22:46"/>
    <n v="12.85"/>
    <s v="MIN"/>
    <x v="802"/>
    <n v="50"/>
    <s v="MIN"/>
    <s v="CNF  PRT  REL  TECO"/>
  </r>
  <r>
    <n v="1538840"/>
    <x v="1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40"/>
    <x v="16"/>
    <s v="0"/>
    <s v="0080"/>
    <s v="BFC-90"/>
    <s v="PP01"/>
    <s v="ASSY IN PROCESS INSPECTION"/>
    <x v="7"/>
    <d v="2019-07-31T00:00:00"/>
    <d v="1899-12-30T09:14:02"/>
    <d v="2019-07-31T00:00:00"/>
    <d v="1899-12-30T09:14:02"/>
    <n v="20"/>
    <s v="MIN"/>
    <x v="2"/>
    <n v="20"/>
    <s v="MIN"/>
    <s v="CNF  ORSP PRT  REL  TECO"/>
  </r>
  <r>
    <n v="1538840"/>
    <x v="16"/>
    <s v="0"/>
    <s v="0090"/>
    <s v="BFC-90"/>
    <s v="PP01"/>
    <s v="ASSY IN PROCESS INSPECTION"/>
    <x v="8"/>
    <d v="2019-07-31T00:00:00"/>
    <d v="1899-12-30T09:14:05"/>
    <d v="2019-07-31T00:00:00"/>
    <d v="1899-12-30T09:14:05"/>
    <n v="20"/>
    <s v="MIN"/>
    <x v="2"/>
    <n v="20"/>
    <s v="MIN"/>
    <s v="CNF  ORSP PRT  REL  TECO"/>
  </r>
  <r>
    <n v="1538840"/>
    <x v="16"/>
    <s v="0"/>
    <s v="0100"/>
    <s v="PFC-20"/>
    <s v="PP01"/>
    <s v="PAINT"/>
    <x v="9"/>
    <d v="2019-07-31T00:00:00"/>
    <d v="1899-12-30T10:32:35"/>
    <d v="2019-08-01T00:00:00"/>
    <d v="1899-12-30T02:56:14"/>
    <n v="14.801"/>
    <s v="H"/>
    <x v="803"/>
    <n v="450"/>
    <s v="MIN"/>
    <s v="CNF  PRT  REL  TECO"/>
  </r>
  <r>
    <n v="1538840"/>
    <x v="16"/>
    <s v="0"/>
    <s v="0110"/>
    <s v="PFC-99"/>
    <s v="PP01"/>
    <s v="PAINT INSPECTION"/>
    <x v="10"/>
    <d v="2019-08-01T00:00:00"/>
    <d v="1899-12-30T07:05:14"/>
    <d v="2019-08-01T00:00:00"/>
    <d v="1899-12-30T07:05:14"/>
    <n v="20"/>
    <s v="MIN"/>
    <x v="2"/>
    <n v="20"/>
    <s v="MIN"/>
    <s v="CNF  ORSP PRT  REL  TECO"/>
  </r>
  <r>
    <n v="1538840"/>
    <x v="16"/>
    <s v="0"/>
    <s v="0120"/>
    <s v="BFC-10"/>
    <s v="PP01"/>
    <s v="ASSEMBLY"/>
    <x v="11"/>
    <d v="2019-08-07T00:00:00"/>
    <d v="1899-12-30T09:20:05"/>
    <d v="2019-08-07T00:00:00"/>
    <d v="1899-12-30T11:58:44"/>
    <n v="37.450000000000003"/>
    <s v="MIN"/>
    <x v="804"/>
    <n v="100"/>
    <s v="MIN"/>
    <s v="CNF  PRT  REL  TECO"/>
  </r>
  <r>
    <n v="1538840"/>
    <x v="16"/>
    <s v="0"/>
    <s v="0130"/>
    <s v="BFC-90"/>
    <s v="PP01"/>
    <s v="ASSY IN PROCESS INSPECTION"/>
    <x v="12"/>
    <d v="2019-08-07T00:00:00"/>
    <d v="1899-12-30T16:43:33"/>
    <d v="2019-08-07T00:00:00"/>
    <d v="1899-12-30T16:43:33"/>
    <n v="20"/>
    <s v="MIN"/>
    <x v="2"/>
    <n v="20"/>
    <s v="MIN"/>
    <s v="CNF  ORSP PRT  REL  TECO"/>
  </r>
  <r>
    <n v="1538840"/>
    <x v="16"/>
    <s v="0"/>
    <s v="0140"/>
    <s v="BFC-90"/>
    <s v="PP01"/>
    <s v="ASSY IN PROCESS INSPECTION"/>
    <x v="13"/>
    <d v="2019-08-07T00:00:00"/>
    <d v="1899-12-30T16:43:41"/>
    <d v="2019-08-07T00:00:00"/>
    <d v="1899-12-30T16:43:41"/>
    <n v="30"/>
    <s v="MIN"/>
    <x v="9"/>
    <n v="30"/>
    <s v="MIN"/>
    <s v="CNF  ORSP PRT  REL  TECO"/>
  </r>
  <r>
    <n v="1538840"/>
    <x v="16"/>
    <s v="0"/>
    <s v="0150"/>
    <s v="BFC-99"/>
    <s v="PP01"/>
    <s v="FINAL INSPECTION"/>
    <x v="14"/>
    <d v="2019-08-07T00:00:00"/>
    <d v="1899-12-30T16:43:46"/>
    <d v="2019-08-07T00:00:00"/>
    <d v="1899-12-30T16:43:46"/>
    <n v="30"/>
    <s v="MIN"/>
    <x v="9"/>
    <n v="30"/>
    <s v="MIN"/>
    <s v="CNF  ORSP PRT  REL  TECO"/>
  </r>
  <r>
    <n v="1538840"/>
    <x v="16"/>
    <s v="0"/>
    <s v="0160"/>
    <s v="BFC-99"/>
    <s v="PP03"/>
    <s v="FINAL INSPECTION"/>
    <x v="15"/>
    <d v="2019-08-08T00:00:00"/>
    <d v="1899-12-30T15:40:42"/>
    <d v="2019-08-08T00:00:00"/>
    <d v="1899-12-30T15:40:42"/>
    <n v="45"/>
    <s v="MIN"/>
    <x v="10"/>
    <n v="45"/>
    <s v="MIN"/>
    <s v="CNF  ORSP PRT  REL  TECO"/>
  </r>
  <r>
    <n v="1538840"/>
    <x v="16"/>
    <s v="1"/>
    <s v="0010"/>
    <s v="BFC-10"/>
    <s v="PP95"/>
    <s v="ASSEMBLY"/>
    <x v="16"/>
    <d v="2019-08-01T00:00:00"/>
    <d v="1899-12-30T07:40:36"/>
    <d v="2019-08-01T00:00:00"/>
    <d v="1899-12-30T15:53:42"/>
    <n v="8.218"/>
    <s v="H"/>
    <x v="805"/>
    <n v="1"/>
    <s v="MIN"/>
    <s v="CNF  PRT  REL  TECO"/>
  </r>
  <r>
    <n v="1538840"/>
    <x v="1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41"/>
    <x v="22"/>
    <s v="0"/>
    <s v="0010"/>
    <s v="PFC-20"/>
    <s v="PP01"/>
    <s v="PAINT"/>
    <x v="0"/>
    <d v="2019-07-21T00:00:00"/>
    <d v="1899-12-30T22:36:01"/>
    <d v="2019-07-22T00:00:00"/>
    <d v="1899-12-30T00:54:16"/>
    <n v="46.082999999999998"/>
    <s v="MIN"/>
    <x v="806"/>
    <n v="40"/>
    <s v="MIN"/>
    <s v="CNF  PRT  REL  TECO"/>
  </r>
  <r>
    <n v="1538841"/>
    <x v="22"/>
    <s v="0"/>
    <s v="0020"/>
    <s v="BFC-10"/>
    <s v="PP01"/>
    <s v="ASSEMBLY"/>
    <x v="1"/>
    <d v="2019-07-22T00:00:00"/>
    <d v="1899-12-30T09:32:13"/>
    <d v="2019-07-22T00:00:00"/>
    <d v="1899-12-30T09:40:19"/>
    <n v="2.7"/>
    <s v="MIN"/>
    <x v="807"/>
    <n v="15"/>
    <s v="MIN"/>
    <s v="CNF  PRT  REL  TECO"/>
  </r>
  <r>
    <n v="1538841"/>
    <x v="22"/>
    <s v="0"/>
    <s v="0030"/>
    <s v="BFC-90"/>
    <s v="PP01"/>
    <s v="ASSY IN PROCESS INSPECTION"/>
    <x v="2"/>
    <d v="2019-07-22T00:00:00"/>
    <d v="1899-12-30T12:58:53"/>
    <d v="2019-07-22T00:00:00"/>
    <d v="1899-12-30T12:58:53"/>
    <n v="20"/>
    <s v="MIN"/>
    <x v="2"/>
    <n v="20"/>
    <s v="MIN"/>
    <s v="CNF  ORSP PRT  REL  TECO"/>
  </r>
  <r>
    <n v="1538841"/>
    <x v="22"/>
    <s v="0"/>
    <s v="0040"/>
    <s v="BFC-10"/>
    <s v="PP01"/>
    <s v="ASSEMBLY"/>
    <x v="3"/>
    <d v="2019-07-22T00:00:00"/>
    <d v="1899-12-30T13:02:55"/>
    <d v="2019-07-22T00:00:00"/>
    <d v="1899-12-30T17:47:59"/>
    <n v="4.7510000000000003"/>
    <s v="H"/>
    <x v="808"/>
    <n v="350"/>
    <s v="MIN"/>
    <s v="CNF  PRT  REL  TECO"/>
  </r>
  <r>
    <n v="1538841"/>
    <x v="22"/>
    <s v="0"/>
    <s v="0050"/>
    <s v="BFC-10"/>
    <s v="PP01"/>
    <s v="ASSEMBLY"/>
    <x v="4"/>
    <d v="2019-07-23T00:00:00"/>
    <d v="1899-12-30T07:38:36"/>
    <d v="2019-07-28T00:00:00"/>
    <d v="1899-12-30T17:18:51"/>
    <n v="37.298000000000002"/>
    <s v="H"/>
    <x v="809"/>
    <n v="1020"/>
    <s v="MIN"/>
    <s v="CNF  PRT  REL  TECO"/>
  </r>
  <r>
    <n v="1538841"/>
    <x v="22"/>
    <s v="0"/>
    <s v="0060"/>
    <s v="BFC-10"/>
    <s v="PP01"/>
    <s v="ASSEMBLY"/>
    <x v="5"/>
    <d v="2019-07-28T00:00:00"/>
    <d v="1899-12-30T17:18:59"/>
    <d v="2019-07-28T00:00:00"/>
    <d v="1899-12-30T17:54:50"/>
    <n v="35.85"/>
    <s v="MIN"/>
    <x v="810"/>
    <n v="50"/>
    <s v="MIN"/>
    <s v="CNF  PRT  REL  TECO"/>
  </r>
  <r>
    <n v="1538841"/>
    <x v="22"/>
    <s v="0"/>
    <s v="0070"/>
    <s v="BFC-50"/>
    <s v="PP95"/>
    <s v="ASSEMBLY REPAIRS"/>
    <x v="6"/>
    <d v="2019-07-28T00:00:00"/>
    <d v="1899-12-30T17:55:08"/>
    <d v="2019-07-28T00:00:00"/>
    <d v="1899-12-30T17:57:05"/>
    <n v="1.95"/>
    <s v="MIN"/>
    <x v="811"/>
    <n v="0"/>
    <s v="MIN"/>
    <s v="CNF  PRT  REL  TECO"/>
  </r>
  <r>
    <n v="1538841"/>
    <x v="22"/>
    <s v="0"/>
    <s v="0080"/>
    <s v="BFC-90"/>
    <s v="PP01"/>
    <s v="ASSY IN PROCESS INSPECTION"/>
    <x v="7"/>
    <d v="2019-07-29T00:00:00"/>
    <d v="1899-12-30T07:28:29"/>
    <d v="2019-07-29T00:00:00"/>
    <d v="1899-12-30T07:28:29"/>
    <n v="20"/>
    <s v="MIN"/>
    <x v="2"/>
    <n v="20"/>
    <s v="MIN"/>
    <s v="CNF  ORSP PRT  REL  TECO"/>
  </r>
  <r>
    <n v="1538841"/>
    <x v="22"/>
    <s v="0"/>
    <s v="0090"/>
    <s v="BFC-90"/>
    <s v="PP01"/>
    <s v="ASSY IN PROCESS INSPECTION"/>
    <x v="8"/>
    <d v="2019-07-29T00:00:00"/>
    <d v="1899-12-30T07:28:32"/>
    <d v="2019-07-29T00:00:00"/>
    <d v="1899-12-30T07:28:32"/>
    <n v="20"/>
    <s v="MIN"/>
    <x v="2"/>
    <n v="20"/>
    <s v="MIN"/>
    <s v="CNF  ORSP PRT  REL  TECO"/>
  </r>
  <r>
    <n v="1538841"/>
    <x v="22"/>
    <s v="0"/>
    <s v="0100"/>
    <s v="PFC-20"/>
    <s v="PP01"/>
    <s v="PAINT"/>
    <x v="9"/>
    <d v="2019-07-29T00:00:00"/>
    <d v="1899-12-30T09:44:41"/>
    <d v="2019-09-12T00:00:00"/>
    <d v="1899-12-30T14:25:47"/>
    <n v="18.552"/>
    <s v="H"/>
    <x v="812"/>
    <n v="450"/>
    <s v="MIN"/>
    <s v="CNF  PRT  REL  TECO"/>
  </r>
  <r>
    <n v="1538841"/>
    <x v="22"/>
    <s v="0"/>
    <s v="0110"/>
    <s v="PFC-99"/>
    <s v="PP01"/>
    <s v="PAINT INSPECTION"/>
    <x v="10"/>
    <d v="2019-09-15T00:00:00"/>
    <d v="1899-12-30T08:31:29"/>
    <d v="2019-09-15T00:00:00"/>
    <d v="1899-12-30T08:31:29"/>
    <n v="20"/>
    <s v="MIN"/>
    <x v="2"/>
    <n v="20"/>
    <s v="MIN"/>
    <s v="CNF  ORSP PRT  REL  TECO"/>
  </r>
  <r>
    <n v="1538841"/>
    <x v="22"/>
    <s v="0"/>
    <s v="0120"/>
    <s v="BFC-10"/>
    <s v="PP01"/>
    <s v="ASSEMBLY"/>
    <x v="11"/>
    <d v="2019-09-30T00:00:00"/>
    <d v="1899-12-30T08:41:19"/>
    <d v="2019-09-30T00:00:00"/>
    <d v="1899-12-30T10:04:04"/>
    <n v="28.1"/>
    <s v="MIN"/>
    <x v="813"/>
    <n v="100"/>
    <s v="MIN"/>
    <s v="CNF  PRT  REL  TECO"/>
  </r>
  <r>
    <n v="1538841"/>
    <x v="22"/>
    <s v="0"/>
    <s v="0130"/>
    <s v="BFC-90"/>
    <s v="PP01"/>
    <s v="ASSY IN PROCESS INSPECTION"/>
    <x v="12"/>
    <d v="2019-10-02T00:00:00"/>
    <d v="1899-12-30T10:54:23"/>
    <d v="2019-10-02T00:00:00"/>
    <d v="1899-12-30T10:54:23"/>
    <n v="20"/>
    <s v="MIN"/>
    <x v="2"/>
    <n v="20"/>
    <s v="MIN"/>
    <s v="CNF  ORSP PRT  REL  TECO"/>
  </r>
  <r>
    <n v="1538841"/>
    <x v="22"/>
    <s v="0"/>
    <s v="0140"/>
    <s v="BFC-90"/>
    <s v="PP01"/>
    <s v="ASSY IN PROCESS INSPECTION"/>
    <x v="13"/>
    <d v="2019-10-02T00:00:00"/>
    <d v="1899-12-30T10:54:31"/>
    <d v="2019-10-02T00:00:00"/>
    <d v="1899-12-30T10:54:31"/>
    <n v="30"/>
    <s v="MIN"/>
    <x v="9"/>
    <n v="30"/>
    <s v="MIN"/>
    <s v="CNF  ORSP PRT  REL  TECO"/>
  </r>
  <r>
    <n v="1538841"/>
    <x v="22"/>
    <s v="0"/>
    <s v="0150"/>
    <s v="BFC-99"/>
    <s v="PP01"/>
    <s v="FINAL INSPECTION"/>
    <x v="14"/>
    <d v="2019-10-02T00:00:00"/>
    <d v="1899-12-30T10:54:38"/>
    <d v="2019-10-02T00:00:00"/>
    <d v="1899-12-30T10:54:38"/>
    <n v="30"/>
    <s v="MIN"/>
    <x v="9"/>
    <n v="30"/>
    <s v="MIN"/>
    <s v="CNF  ORSP PRT  REL  TECO"/>
  </r>
  <r>
    <n v="1538841"/>
    <x v="22"/>
    <s v="0"/>
    <s v="0160"/>
    <s v="BFC-99"/>
    <s v="PP03"/>
    <s v="FINAL INSPECTION"/>
    <x v="15"/>
    <d v="2019-10-06T00:00:00"/>
    <d v="1899-12-30T16:53:21"/>
    <d v="2019-10-06T00:00:00"/>
    <d v="1899-12-30T16:53:21"/>
    <n v="45"/>
    <s v="MIN"/>
    <x v="10"/>
    <n v="45"/>
    <s v="MIN"/>
    <s v="CNF  ORSP PRT  REL  TECO"/>
  </r>
  <r>
    <n v="1538841"/>
    <x v="22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38841"/>
    <x v="2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42"/>
    <x v="16"/>
    <s v="0"/>
    <s v="0010"/>
    <s v="PFC-20"/>
    <s v="PP01"/>
    <s v="PAINT"/>
    <x v="0"/>
    <d v="2019-07-21T00:00:00"/>
    <d v="1899-12-30T22:36:01"/>
    <d v="2019-07-22T00:00:00"/>
    <d v="1899-12-30T00:54:16"/>
    <n v="46.082999999999998"/>
    <s v="MIN"/>
    <x v="806"/>
    <n v="40"/>
    <s v="MIN"/>
    <s v="CNF  PRT  REL  TECO"/>
  </r>
  <r>
    <n v="1538842"/>
    <x v="16"/>
    <s v="0"/>
    <s v="0020"/>
    <s v="BFC-10"/>
    <s v="PP01"/>
    <s v="ASSEMBLY"/>
    <x v="1"/>
    <d v="2019-07-22T00:00:00"/>
    <d v="1899-12-30T09:32:13"/>
    <d v="2019-07-22T00:00:00"/>
    <d v="1899-12-30T09:40:19"/>
    <n v="2.7"/>
    <s v="MIN"/>
    <x v="807"/>
    <n v="15"/>
    <s v="MIN"/>
    <s v="CNF  PRT  REL  TECO"/>
  </r>
  <r>
    <n v="1538842"/>
    <x v="16"/>
    <s v="0"/>
    <s v="0030"/>
    <s v="BFC-90"/>
    <s v="PP01"/>
    <s v="ASSY IN PROCESS INSPECTION"/>
    <x v="2"/>
    <d v="2019-07-22T00:00:00"/>
    <d v="1899-12-30T10:02:11"/>
    <d v="2019-07-22T00:00:00"/>
    <d v="1899-12-30T10:02:11"/>
    <n v="20"/>
    <s v="MIN"/>
    <x v="2"/>
    <n v="20"/>
    <s v="MIN"/>
    <s v="CNF  ORSP PRT  REL  TECO"/>
  </r>
  <r>
    <n v="1538842"/>
    <x v="16"/>
    <s v="0"/>
    <s v="0040"/>
    <s v="BFC-10"/>
    <s v="PP01"/>
    <s v="ASSEMBLY"/>
    <x v="3"/>
    <d v="2019-07-22T00:00:00"/>
    <d v="1899-12-30T10:10:22"/>
    <d v="2019-07-22T00:00:00"/>
    <d v="1899-12-30T12:38:19"/>
    <n v="2.4660000000000002"/>
    <s v="H"/>
    <x v="814"/>
    <n v="350"/>
    <s v="MIN"/>
    <s v="CNF  PRT  REL  TECO"/>
  </r>
  <r>
    <n v="1538842"/>
    <x v="16"/>
    <s v="0"/>
    <s v="0050"/>
    <s v="BFC-10"/>
    <s v="PP01"/>
    <s v="ASSEMBLY"/>
    <x v="4"/>
    <d v="2019-07-22T00:00:00"/>
    <d v="1899-12-30T12:38:43"/>
    <d v="2019-07-28T00:00:00"/>
    <d v="1899-12-30T15:54:40"/>
    <n v="41.725000000000001"/>
    <s v="H"/>
    <x v="815"/>
    <n v="1020"/>
    <s v="MIN"/>
    <s v="CNF  PRT  REL  TECO"/>
  </r>
  <r>
    <n v="1538842"/>
    <x v="16"/>
    <s v="0"/>
    <s v="0060"/>
    <s v="BFC-10"/>
    <s v="PP01"/>
    <s v="ASSEMBLY"/>
    <x v="5"/>
    <d v="2019-07-28T00:00:00"/>
    <d v="1899-12-30T15:54:53"/>
    <d v="2019-07-28T00:00:00"/>
    <d v="1899-12-30T16:14:14"/>
    <n v="19.350000000000001"/>
    <s v="MIN"/>
    <x v="816"/>
    <n v="50"/>
    <s v="MIN"/>
    <s v="CNF  PRT  REL  TECO"/>
  </r>
  <r>
    <n v="1538842"/>
    <x v="1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42"/>
    <x v="16"/>
    <s v="0"/>
    <s v="0080"/>
    <s v="BFC-90"/>
    <s v="PP01"/>
    <s v="ASSY IN PROCESS INSPECTION"/>
    <x v="7"/>
    <d v="2019-07-28T00:00:00"/>
    <d v="1899-12-30T15:42:31"/>
    <d v="2019-07-28T00:00:00"/>
    <d v="1899-12-30T15:42:31"/>
    <n v="20"/>
    <s v="MIN"/>
    <x v="2"/>
    <n v="20"/>
    <s v="MIN"/>
    <s v="CNF  ORSP PRT  REL  TECO"/>
  </r>
  <r>
    <n v="1538842"/>
    <x v="16"/>
    <s v="0"/>
    <s v="0090"/>
    <s v="BFC-90"/>
    <s v="PP01"/>
    <s v="ASSY IN PROCESS INSPECTION"/>
    <x v="8"/>
    <d v="2019-07-28T00:00:00"/>
    <d v="1899-12-30T15:42:34"/>
    <d v="2019-07-28T00:00:00"/>
    <d v="1899-12-30T15:42:34"/>
    <n v="20"/>
    <s v="MIN"/>
    <x v="2"/>
    <n v="20"/>
    <s v="MIN"/>
    <s v="CNF  ORSP PRT  REL  TECO"/>
  </r>
  <r>
    <n v="1538842"/>
    <x v="16"/>
    <s v="0"/>
    <s v="0100"/>
    <s v="PFC-20"/>
    <s v="PP01"/>
    <s v="PAINT"/>
    <x v="9"/>
    <d v="2019-07-28T00:00:00"/>
    <d v="1899-12-30T22:32:56"/>
    <d v="2019-07-29T00:00:00"/>
    <d v="1899-12-30T16:23:36"/>
    <n v="7.7850000000000001"/>
    <s v="H"/>
    <x v="817"/>
    <n v="450"/>
    <s v="MIN"/>
    <s v="CNF  PRT  REL  TECO"/>
  </r>
  <r>
    <n v="1538842"/>
    <x v="16"/>
    <s v="0"/>
    <s v="0110"/>
    <s v="PFC-99"/>
    <s v="PP01"/>
    <s v="PAINT INSPECTION"/>
    <x v="10"/>
    <d v="2019-07-30T00:00:00"/>
    <d v="1899-12-30T07:23:17"/>
    <d v="2019-07-30T00:00:00"/>
    <d v="1899-12-30T07:23:17"/>
    <n v="20"/>
    <s v="MIN"/>
    <x v="2"/>
    <n v="20"/>
    <s v="MIN"/>
    <s v="CNF  ORSP PRT  REL  TECO"/>
  </r>
  <r>
    <n v="1538842"/>
    <x v="16"/>
    <s v="0"/>
    <s v="0120"/>
    <s v="BFC-10"/>
    <s v="PP01"/>
    <s v="ASSEMBLY"/>
    <x v="11"/>
    <d v="2019-07-30T00:00:00"/>
    <d v="1899-12-30T09:23:29"/>
    <d v="2019-07-30T00:00:00"/>
    <d v="1899-12-30T15:50:10"/>
    <n v="91.132999999999996"/>
    <s v="MIN"/>
    <x v="818"/>
    <n v="100"/>
    <s v="MIN"/>
    <s v="CNF  PRT  REL  TECO"/>
  </r>
  <r>
    <n v="1538842"/>
    <x v="16"/>
    <s v="0"/>
    <s v="0130"/>
    <s v="BFC-90"/>
    <s v="PP01"/>
    <s v="ASSY IN PROCESS INSPECTION"/>
    <x v="12"/>
    <d v="2019-08-08T00:00:00"/>
    <d v="1899-12-30T15:14:12"/>
    <d v="2019-08-08T00:00:00"/>
    <d v="1899-12-30T15:14:12"/>
    <n v="20"/>
    <s v="MIN"/>
    <x v="2"/>
    <n v="20"/>
    <s v="MIN"/>
    <s v="CNF  ORSP PRT  REL  TECO"/>
  </r>
  <r>
    <n v="1538842"/>
    <x v="16"/>
    <s v="0"/>
    <s v="0140"/>
    <s v="BFC-90"/>
    <s v="PP01"/>
    <s v="ASSY IN PROCESS INSPECTION"/>
    <x v="13"/>
    <d v="2019-08-08T00:00:00"/>
    <d v="1899-12-30T15:14:19"/>
    <d v="2019-08-08T00:00:00"/>
    <d v="1899-12-30T15:14:19"/>
    <n v="30"/>
    <s v="MIN"/>
    <x v="9"/>
    <n v="30"/>
    <s v="MIN"/>
    <s v="CNF  ORSP PRT  REL  TECO"/>
  </r>
  <r>
    <n v="1538842"/>
    <x v="16"/>
    <s v="0"/>
    <s v="0150"/>
    <s v="BFC-99"/>
    <s v="PP01"/>
    <s v="FINAL INSPECTION"/>
    <x v="14"/>
    <d v="2019-08-08T00:00:00"/>
    <d v="1899-12-30T15:14:29"/>
    <d v="2019-08-08T00:00:00"/>
    <d v="1899-12-30T15:14:29"/>
    <n v="30"/>
    <s v="MIN"/>
    <x v="9"/>
    <n v="30"/>
    <s v="MIN"/>
    <s v="CNF  ORSP PRT  REL  TECO"/>
  </r>
  <r>
    <n v="1538842"/>
    <x v="16"/>
    <s v="0"/>
    <s v="0160"/>
    <s v="BFC-99"/>
    <s v="PP03"/>
    <s v="FINAL INSPECTION"/>
    <x v="15"/>
    <d v="2019-08-08T00:00:00"/>
    <d v="1899-12-30T15:57:47"/>
    <d v="2019-08-08T00:00:00"/>
    <d v="1899-12-30T15:57:47"/>
    <n v="45"/>
    <s v="MIN"/>
    <x v="10"/>
    <n v="45"/>
    <s v="MIN"/>
    <s v="CNF  ORSP PRT  REL  TECO"/>
  </r>
  <r>
    <n v="1538842"/>
    <x v="16"/>
    <s v="1"/>
    <s v="0010"/>
    <s v="BFC-10"/>
    <s v="PP95"/>
    <s v="ASSEMBLY"/>
    <x v="16"/>
    <d v="2019-07-30T00:00:00"/>
    <d v="1899-12-30T07:39:49"/>
    <d v="2019-07-30T00:00:00"/>
    <d v="1899-12-30T17:57:21"/>
    <n v="17.716000000000001"/>
    <s v="H"/>
    <x v="819"/>
    <n v="1"/>
    <s v="MIN"/>
    <s v="CNF  PRT  REL  TECO"/>
  </r>
  <r>
    <n v="1538842"/>
    <x v="1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43"/>
    <x v="23"/>
    <s v="0"/>
    <s v="0010"/>
    <s v="PFC-20"/>
    <s v="PP01"/>
    <s v="PAINT"/>
    <x v="0"/>
    <d v="2019-07-18T00:00:00"/>
    <d v="1899-12-30T00:59:17"/>
    <d v="2019-07-18T00:00:00"/>
    <d v="1899-12-30T04:00:43"/>
    <n v="45.366999999999997"/>
    <s v="MIN"/>
    <x v="769"/>
    <n v="40"/>
    <s v="MIN"/>
    <s v="CNF  PRT  REL  TECO"/>
  </r>
  <r>
    <n v="1538843"/>
    <x v="23"/>
    <s v="0"/>
    <s v="0020"/>
    <s v="BFC-10"/>
    <s v="PP01"/>
    <s v="ASSEMBLY"/>
    <x v="1"/>
    <d v="2019-07-18T00:00:00"/>
    <d v="1899-12-30T12:23:52"/>
    <d v="2019-07-18T00:00:00"/>
    <d v="1899-12-30T12:47:35"/>
    <n v="11.867000000000001"/>
    <s v="MIN"/>
    <x v="820"/>
    <n v="15"/>
    <s v="MIN"/>
    <s v="CNF  PRT  REL  TECO"/>
  </r>
  <r>
    <n v="1538843"/>
    <x v="23"/>
    <s v="0"/>
    <s v="0030"/>
    <s v="BFC-90"/>
    <s v="PP01"/>
    <s v="ASSY IN PROCESS INSPECTION"/>
    <x v="2"/>
    <d v="2019-07-18T00:00:00"/>
    <d v="1899-12-30T12:57:18"/>
    <d v="2019-07-18T00:00:00"/>
    <d v="1899-12-30T12:57:18"/>
    <n v="20"/>
    <s v="MIN"/>
    <x v="2"/>
    <n v="20"/>
    <s v="MIN"/>
    <s v="CNF  ORSP PRT  REL  TECO"/>
  </r>
  <r>
    <n v="1538843"/>
    <x v="23"/>
    <s v="0"/>
    <s v="0040"/>
    <s v="BFC-10"/>
    <s v="PP01"/>
    <s v="ASSEMBLY"/>
    <x v="3"/>
    <d v="2019-07-21T00:00:00"/>
    <d v="1899-12-30T07:36:18"/>
    <d v="2019-07-21T00:00:00"/>
    <d v="1899-12-30T17:55:48"/>
    <n v="10.324999999999999"/>
    <s v="H"/>
    <x v="821"/>
    <n v="350"/>
    <s v="MIN"/>
    <s v="CNF  PRT  REL  TECO"/>
  </r>
  <r>
    <n v="1538843"/>
    <x v="23"/>
    <s v="0"/>
    <s v="0050"/>
    <s v="BFC-10"/>
    <s v="PP01"/>
    <s v="ASSEMBLY"/>
    <x v="4"/>
    <d v="2019-07-22T00:00:00"/>
    <d v="1899-12-30T07:31:50"/>
    <d v="2019-07-24T00:00:00"/>
    <d v="1899-12-30T17:52:19"/>
    <n v="30.923999999999999"/>
    <s v="H"/>
    <x v="822"/>
    <n v="1020"/>
    <s v="MIN"/>
    <s v="CNF  PRT  REL  TECO"/>
  </r>
  <r>
    <n v="1538843"/>
    <x v="23"/>
    <s v="0"/>
    <s v="0060"/>
    <s v="BFC-10"/>
    <s v="PP01"/>
    <s v="ASSEMBLY"/>
    <x v="5"/>
    <d v="2019-07-25T00:00:00"/>
    <d v="1899-12-30T07:38:52"/>
    <d v="2019-07-25T00:00:00"/>
    <d v="1899-12-30T14:33:33"/>
    <n v="6.9109999999999996"/>
    <s v="H"/>
    <x v="823"/>
    <n v="50"/>
    <s v="MIN"/>
    <s v="CNF  PRT  REL  TECO"/>
  </r>
  <r>
    <n v="1538843"/>
    <x v="2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43"/>
    <x v="23"/>
    <s v="0"/>
    <s v="0080"/>
    <s v="BFC-90"/>
    <s v="PP01"/>
    <s v="ASSY IN PROCESS INSPECTION"/>
    <x v="7"/>
    <d v="2019-07-25T00:00:00"/>
    <d v="1899-12-30T15:10:03"/>
    <d v="2019-07-25T00:00:00"/>
    <d v="1899-12-30T15:10:03"/>
    <n v="20"/>
    <s v="MIN"/>
    <x v="2"/>
    <n v="20"/>
    <s v="MIN"/>
    <s v="CNF  ORSP PRT  REL  TECO"/>
  </r>
  <r>
    <n v="1538843"/>
    <x v="23"/>
    <s v="0"/>
    <s v="0090"/>
    <s v="BFC-90"/>
    <s v="PP01"/>
    <s v="ASSY IN PROCESS INSPECTION"/>
    <x v="8"/>
    <d v="2019-07-25T00:00:00"/>
    <d v="1899-12-30T15:10:18"/>
    <d v="2019-07-25T00:00:00"/>
    <d v="1899-12-30T15:10:18"/>
    <n v="20"/>
    <s v="MIN"/>
    <x v="2"/>
    <n v="20"/>
    <s v="MIN"/>
    <s v="CNF  ORSP PRT  REL  TECO"/>
  </r>
  <r>
    <n v="1538843"/>
    <x v="23"/>
    <s v="0"/>
    <s v="0100"/>
    <s v="PFC-20"/>
    <s v="PP01"/>
    <s v="PAINT"/>
    <x v="9"/>
    <d v="2019-07-28T00:00:00"/>
    <d v="1899-12-30T10:32:23"/>
    <d v="2019-07-29T00:00:00"/>
    <d v="1899-12-30T02:20:36"/>
    <n v="12.188000000000001"/>
    <s v="H"/>
    <x v="824"/>
    <n v="450"/>
    <s v="MIN"/>
    <s v="CNF  PRT  REL  TECO"/>
  </r>
  <r>
    <n v="1538843"/>
    <x v="23"/>
    <s v="0"/>
    <s v="0110"/>
    <s v="PFC-99"/>
    <s v="PP01"/>
    <s v="PAINT INSPECTION"/>
    <x v="10"/>
    <d v="2019-07-29T00:00:00"/>
    <d v="1899-12-30T08:14:48"/>
    <d v="2019-07-29T00:00:00"/>
    <d v="1899-12-30T08:14:48"/>
    <n v="20"/>
    <s v="MIN"/>
    <x v="2"/>
    <n v="20"/>
    <s v="MIN"/>
    <s v="CNF  ORSP PRT  REL  TECO"/>
  </r>
  <r>
    <n v="1538843"/>
    <x v="23"/>
    <s v="0"/>
    <s v="0120"/>
    <s v="BFC-10"/>
    <s v="PP01"/>
    <s v="ASSEMBLY"/>
    <x v="11"/>
    <d v="2019-08-05T00:00:00"/>
    <d v="1899-12-30T12:12:35"/>
    <d v="2019-08-05T00:00:00"/>
    <d v="1899-12-30T16:10:31"/>
    <n v="1.3220000000000001"/>
    <s v="H"/>
    <x v="825"/>
    <n v="100"/>
    <s v="MIN"/>
    <s v="CNF  PRT  REL  TECO"/>
  </r>
  <r>
    <n v="1538843"/>
    <x v="23"/>
    <s v="0"/>
    <s v="0130"/>
    <s v="BFC-90"/>
    <s v="PP01"/>
    <s v="ASSY IN PROCESS INSPECTION"/>
    <x v="12"/>
    <d v="2019-08-05T00:00:00"/>
    <d v="1899-12-30T16:35:16"/>
    <d v="2019-08-05T00:00:00"/>
    <d v="1899-12-30T16:35:16"/>
    <n v="20"/>
    <s v="MIN"/>
    <x v="2"/>
    <n v="20"/>
    <s v="MIN"/>
    <s v="CNF  ORSP PRT  REL  TECO"/>
  </r>
  <r>
    <n v="1538843"/>
    <x v="23"/>
    <s v="0"/>
    <s v="0140"/>
    <s v="BFC-90"/>
    <s v="PP01"/>
    <s v="ASSY IN PROCESS INSPECTION"/>
    <x v="13"/>
    <d v="2019-08-05T00:00:00"/>
    <d v="1899-12-30T16:35:23"/>
    <d v="2019-08-05T00:00:00"/>
    <d v="1899-12-30T16:35:23"/>
    <n v="30"/>
    <s v="MIN"/>
    <x v="9"/>
    <n v="30"/>
    <s v="MIN"/>
    <s v="CNF  ORSP PRT  REL  TECO"/>
  </r>
  <r>
    <n v="1538843"/>
    <x v="23"/>
    <s v="0"/>
    <s v="0150"/>
    <s v="BFC-99"/>
    <s v="PP01"/>
    <s v="FINAL INSPECTION"/>
    <x v="14"/>
    <d v="2019-08-05T00:00:00"/>
    <d v="1899-12-30T16:35:28"/>
    <d v="2019-08-05T00:00:00"/>
    <d v="1899-12-30T16:35:28"/>
    <n v="30"/>
    <s v="MIN"/>
    <x v="9"/>
    <n v="30"/>
    <s v="MIN"/>
    <s v="CNF  ORSP PRT  REL  TECO"/>
  </r>
  <r>
    <n v="1538843"/>
    <x v="23"/>
    <s v="0"/>
    <s v="0160"/>
    <s v="BFC-99"/>
    <s v="PP03"/>
    <s v="FINAL INSPECTION"/>
    <x v="15"/>
    <d v="2019-08-05T00:00:00"/>
    <d v="1899-12-30T16:28:23"/>
    <d v="2019-08-05T00:00:00"/>
    <d v="1899-12-30T16:28:23"/>
    <n v="45"/>
    <s v="MIN"/>
    <x v="10"/>
    <n v="45"/>
    <s v="MIN"/>
    <s v="CNF  ORSP PRT  REL  TECO"/>
  </r>
  <r>
    <n v="1538843"/>
    <x v="23"/>
    <s v="1"/>
    <s v="0010"/>
    <s v="BFC-10"/>
    <s v="PP95"/>
    <s v="ASSEMBLY"/>
    <x v="16"/>
    <d v="2019-07-29T00:00:00"/>
    <d v="1899-12-30T11:03:46"/>
    <d v="2019-07-29T00:00:00"/>
    <d v="1899-12-30T15:46:21"/>
    <n v="2.355"/>
    <s v="H"/>
    <x v="826"/>
    <n v="1"/>
    <s v="MIN"/>
    <s v="CNF  PRT  REL  TECO"/>
  </r>
  <r>
    <n v="1538843"/>
    <x v="2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38844"/>
    <x v="23"/>
    <s v="0"/>
    <s v="0010"/>
    <s v="PFC-20"/>
    <s v="PP01"/>
    <s v="PAINT"/>
    <x v="0"/>
    <d v="2019-07-21T00:00:00"/>
    <d v="1899-12-30T22:36:01"/>
    <d v="2019-07-22T00:00:00"/>
    <d v="1899-12-30T00:54:16"/>
    <n v="46.082999999999998"/>
    <s v="MIN"/>
    <x v="806"/>
    <n v="40"/>
    <s v="MIN"/>
    <s v="CNF  PRT  REL  TECO"/>
  </r>
  <r>
    <n v="1538844"/>
    <x v="23"/>
    <s v="0"/>
    <s v="0020"/>
    <s v="BFC-10"/>
    <s v="PP01"/>
    <s v="ASSEMBLY"/>
    <x v="1"/>
    <d v="2019-07-22T00:00:00"/>
    <d v="1899-12-30T09:32:13"/>
    <d v="2019-07-22T00:00:00"/>
    <d v="1899-12-30T09:40:19"/>
    <n v="2.7"/>
    <s v="MIN"/>
    <x v="807"/>
    <n v="15"/>
    <s v="MIN"/>
    <s v="CNF  PRT  REL  TECO"/>
  </r>
  <r>
    <n v="1538844"/>
    <x v="23"/>
    <s v="0"/>
    <s v="0030"/>
    <s v="BFC-90"/>
    <s v="PP01"/>
    <s v="ASSY IN PROCESS INSPECTION"/>
    <x v="2"/>
    <d v="2019-07-22T00:00:00"/>
    <d v="1899-12-30T10:01:45"/>
    <d v="2019-07-22T00:00:00"/>
    <d v="1899-12-30T10:01:45"/>
    <n v="20"/>
    <s v="MIN"/>
    <x v="2"/>
    <n v="20"/>
    <s v="MIN"/>
    <s v="CNF  ORSP PRT  REL  TECO"/>
  </r>
  <r>
    <n v="1538844"/>
    <x v="23"/>
    <s v="0"/>
    <s v="0040"/>
    <s v="BFC-10"/>
    <s v="PP01"/>
    <s v="ASSEMBLY"/>
    <x v="3"/>
    <d v="2019-07-22T00:00:00"/>
    <d v="1899-12-30T12:26:25"/>
    <d v="2019-07-22T00:00:00"/>
    <d v="1899-12-30T17:49:53"/>
    <n v="5.391"/>
    <s v="H"/>
    <x v="827"/>
    <n v="350"/>
    <s v="MIN"/>
    <s v="CNF  PRT  REL  TECO"/>
  </r>
  <r>
    <n v="1538844"/>
    <x v="23"/>
    <s v="0"/>
    <s v="0050"/>
    <s v="BFC-10"/>
    <s v="PP01"/>
    <s v="ASSEMBLY"/>
    <x v="4"/>
    <d v="2019-07-28T00:00:00"/>
    <d v="1899-12-30T14:56:53"/>
    <d v="2019-07-28T00:00:00"/>
    <d v="1899-12-30T15:19:56"/>
    <n v="23.05"/>
    <s v="MIN"/>
    <x v="67"/>
    <n v="1020"/>
    <s v="MIN"/>
    <s v="CNF  PRT  REL  TECO"/>
  </r>
  <r>
    <n v="1538844"/>
    <x v="23"/>
    <s v="0"/>
    <s v="0060"/>
    <s v="BFC-10"/>
    <s v="PP01"/>
    <s v="ASSEMBLY"/>
    <x v="5"/>
    <d v="2019-07-28T00:00:00"/>
    <d v="1899-12-30T15:20:17"/>
    <d v="2019-07-28T00:00:00"/>
    <d v="1899-12-30T15:57:08"/>
    <n v="36.85"/>
    <s v="MIN"/>
    <x v="828"/>
    <n v="50"/>
    <s v="MIN"/>
    <s v="CNF  PRT  REL  TECO"/>
  </r>
  <r>
    <n v="1538844"/>
    <x v="2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38844"/>
    <x v="23"/>
    <s v="0"/>
    <s v="0080"/>
    <s v="BFC-90"/>
    <s v="PP01"/>
    <s v="ASSY IN PROCESS INSPECTION"/>
    <x v="7"/>
    <d v="2019-07-29T00:00:00"/>
    <d v="1899-12-30T15:02:14"/>
    <d v="2019-07-29T00:00:00"/>
    <d v="1899-12-30T15:02:14"/>
    <n v="20"/>
    <s v="MIN"/>
    <x v="2"/>
    <n v="20"/>
    <s v="MIN"/>
    <s v="CNF  ORSP PRT  REL  TECO"/>
  </r>
  <r>
    <n v="1538844"/>
    <x v="23"/>
    <s v="0"/>
    <s v="0090"/>
    <s v="BFC-90"/>
    <s v="PP01"/>
    <s v="ASSY IN PROCESS INSPECTION"/>
    <x v="8"/>
    <d v="2019-07-29T00:00:00"/>
    <d v="1899-12-30T15:02:18"/>
    <d v="2019-07-29T00:00:00"/>
    <d v="1899-12-30T15:02:18"/>
    <n v="20"/>
    <s v="MIN"/>
    <x v="2"/>
    <n v="20"/>
    <s v="MIN"/>
    <s v="CNF  ORSP PRT  REL  TECO"/>
  </r>
  <r>
    <n v="1538844"/>
    <x v="23"/>
    <s v="0"/>
    <s v="0100"/>
    <s v="PFC-20"/>
    <s v="PP01"/>
    <s v="PAINT"/>
    <x v="9"/>
    <d v="2019-07-29T00:00:00"/>
    <d v="1899-12-30T16:21:17"/>
    <d v="2019-07-30T00:00:00"/>
    <d v="1899-12-30T11:33:46"/>
    <n v="9.0419999999999998"/>
    <s v="H"/>
    <x v="829"/>
    <n v="450"/>
    <s v="MIN"/>
    <s v="CNF  PRT  REL  TECO"/>
  </r>
  <r>
    <n v="1538844"/>
    <x v="23"/>
    <s v="0"/>
    <s v="0110"/>
    <s v="PFC-99"/>
    <s v="PP01"/>
    <s v="PAINT INSPECTION"/>
    <x v="10"/>
    <d v="2019-07-31T00:00:00"/>
    <d v="1899-12-30T07:40:03"/>
    <d v="2019-07-31T00:00:00"/>
    <d v="1899-12-30T07:40:03"/>
    <n v="20"/>
    <s v="MIN"/>
    <x v="2"/>
    <n v="20"/>
    <s v="MIN"/>
    <s v="CNF  ORSP PRT  REL  TECO"/>
  </r>
  <r>
    <n v="1538844"/>
    <x v="23"/>
    <s v="0"/>
    <s v="0120"/>
    <s v="BFC-10"/>
    <s v="PP01"/>
    <s v="ASSEMBLY"/>
    <x v="11"/>
    <d v="2019-08-04T00:00:00"/>
    <d v="1899-12-30T11:13:15"/>
    <d v="2019-08-04T00:00:00"/>
    <d v="1899-12-30T13:23:06"/>
    <n v="54.8"/>
    <s v="MIN"/>
    <x v="830"/>
    <n v="100"/>
    <s v="MIN"/>
    <s v="CNF  PRT  REL  TECO"/>
  </r>
  <r>
    <n v="1538844"/>
    <x v="23"/>
    <s v="0"/>
    <s v="0130"/>
    <s v="BFC-90"/>
    <s v="PP01"/>
    <s v="ASSY IN PROCESS INSPECTION"/>
    <x v="12"/>
    <d v="2019-08-05T00:00:00"/>
    <d v="1899-12-30T11:10:30"/>
    <d v="2019-08-05T00:00:00"/>
    <d v="1899-12-30T11:10:30"/>
    <n v="20"/>
    <s v="MIN"/>
    <x v="2"/>
    <n v="20"/>
    <s v="MIN"/>
    <s v="CNF  ORSP PRT  REL  TECO"/>
  </r>
  <r>
    <n v="1538844"/>
    <x v="23"/>
    <s v="0"/>
    <s v="0140"/>
    <s v="BFC-90"/>
    <s v="PP01"/>
    <s v="ASSY IN PROCESS INSPECTION"/>
    <x v="13"/>
    <d v="2019-08-05T00:00:00"/>
    <d v="1899-12-30T11:10:40"/>
    <d v="2019-08-05T00:00:00"/>
    <d v="1899-12-30T11:10:40"/>
    <n v="30"/>
    <s v="MIN"/>
    <x v="9"/>
    <n v="30"/>
    <s v="MIN"/>
    <s v="CNF  ORSP PRT  REL  TECO"/>
  </r>
  <r>
    <n v="1538844"/>
    <x v="23"/>
    <s v="0"/>
    <s v="0150"/>
    <s v="BFC-99"/>
    <s v="PP01"/>
    <s v="FINAL INSPECTION"/>
    <x v="14"/>
    <d v="2019-08-05T00:00:00"/>
    <d v="1899-12-30T11:10:45"/>
    <d v="2019-08-05T00:00:00"/>
    <d v="1899-12-30T11:10:45"/>
    <n v="30"/>
    <s v="MIN"/>
    <x v="9"/>
    <n v="30"/>
    <s v="MIN"/>
    <s v="CNF  ORSP PRT  REL  TECO"/>
  </r>
  <r>
    <n v="1538844"/>
    <x v="23"/>
    <s v="0"/>
    <s v="0160"/>
    <s v="BFC-99"/>
    <s v="PP03"/>
    <s v="FINAL INSPECTION"/>
    <x v="15"/>
    <d v="2019-08-05T00:00:00"/>
    <d v="1899-12-30T16:28:47"/>
    <d v="2019-08-05T00:00:00"/>
    <d v="1899-12-30T16:28:47"/>
    <n v="45"/>
    <s v="MIN"/>
    <x v="10"/>
    <n v="45"/>
    <s v="MIN"/>
    <s v="CNF  PRT  REL  TECO"/>
  </r>
  <r>
    <n v="1538844"/>
    <x v="23"/>
    <s v="1"/>
    <s v="0010"/>
    <s v="BFC-10"/>
    <s v="PP95"/>
    <s v="ASSEMBLY"/>
    <x v="16"/>
    <d v="2019-07-22T00:00:00"/>
    <d v="1899-12-30T08:00:20"/>
    <d v="2019-07-29T00:00:00"/>
    <d v="1899-12-30T11:34:04"/>
    <n v="49.747999999999998"/>
    <s v="H"/>
    <x v="831"/>
    <n v="1"/>
    <s v="MIN"/>
    <s v="CNF  PRT  REL  TECO"/>
  </r>
  <r>
    <n v="1538844"/>
    <x v="2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0807"/>
    <x v="17"/>
    <s v="0"/>
    <s v="0010"/>
    <s v="PFC-20"/>
    <s v="PP01"/>
    <s v="PAINT"/>
    <x v="0"/>
    <d v="2019-07-24T00:00:00"/>
    <d v="1899-12-30T20:35:23"/>
    <d v="2019-07-24T00:00:00"/>
    <d v="1899-12-30T21:23:37"/>
    <n v="48.232999999999997"/>
    <s v="MIN"/>
    <x v="832"/>
    <n v="40"/>
    <s v="MIN"/>
    <s v="CNF  PRT  REL  TECO"/>
  </r>
  <r>
    <n v="1540807"/>
    <x v="17"/>
    <s v="0"/>
    <s v="0020"/>
    <s v="BFC-10"/>
    <s v="PP01"/>
    <s v="ASSEMBLY"/>
    <x v="1"/>
    <d v="2019-07-25T00:00:00"/>
    <d v="1899-12-30T11:18:07"/>
    <d v="2019-07-25T00:00:00"/>
    <d v="1899-12-30T12:26:53"/>
    <n v="17.2"/>
    <s v="MIN"/>
    <x v="833"/>
    <n v="15"/>
    <s v="MIN"/>
    <s v="CNF  PRT  REL  TECO"/>
  </r>
  <r>
    <n v="1540807"/>
    <x v="17"/>
    <s v="0"/>
    <s v="0030"/>
    <s v="BFC-90"/>
    <s v="PP01"/>
    <s v="ASSY IN PROCESS INSPECTION"/>
    <x v="2"/>
    <d v="2019-07-28T00:00:00"/>
    <d v="1899-12-30T08:28:00"/>
    <d v="2019-07-28T00:00:00"/>
    <d v="1899-12-30T08:28:00"/>
    <n v="20"/>
    <s v="MIN"/>
    <x v="2"/>
    <n v="20"/>
    <s v="MIN"/>
    <s v="CNF  ORSP PRT  REL  TECO"/>
  </r>
  <r>
    <n v="1540807"/>
    <x v="17"/>
    <s v="0"/>
    <s v="0040"/>
    <s v="BFC-10"/>
    <s v="PP01"/>
    <s v="ASSEMBLY"/>
    <x v="3"/>
    <d v="2019-07-29T00:00:00"/>
    <d v="1899-12-30T07:26:27"/>
    <d v="2019-07-29T00:00:00"/>
    <d v="1899-12-30T07:26:30"/>
    <n v="3"/>
    <s v="S"/>
    <x v="834"/>
    <n v="290"/>
    <s v="MIN"/>
    <s v="CNF  PRT  REL  TECO"/>
  </r>
  <r>
    <n v="1540807"/>
    <x v="17"/>
    <s v="0"/>
    <s v="0050"/>
    <s v="BFC-10"/>
    <s v="PP01"/>
    <s v="ASSEMBLY"/>
    <x v="4"/>
    <d v="2019-07-29T00:00:00"/>
    <d v="1899-12-30T07:26:39"/>
    <d v="2019-08-01T00:00:00"/>
    <d v="1899-12-30T12:07:00"/>
    <n v="37.204999999999998"/>
    <s v="H"/>
    <x v="835"/>
    <n v="1040"/>
    <s v="MIN"/>
    <s v="CNF  PRT  REL  TECO"/>
  </r>
  <r>
    <n v="1540807"/>
    <x v="17"/>
    <s v="0"/>
    <s v="0060"/>
    <s v="BFC-10"/>
    <s v="PP01"/>
    <s v="ASSEMBLY"/>
    <x v="5"/>
    <d v="2019-08-01T00:00:00"/>
    <d v="1899-12-30T12:07:11"/>
    <d v="2019-08-01T00:00:00"/>
    <d v="1899-12-30T15:46:22"/>
    <n v="3.653"/>
    <s v="H"/>
    <x v="836"/>
    <n v="50"/>
    <s v="MIN"/>
    <s v="CNF  PRT  REL  TECO"/>
  </r>
  <r>
    <n v="1540807"/>
    <x v="1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0807"/>
    <x v="17"/>
    <s v="0"/>
    <s v="0080"/>
    <s v="BFC-90"/>
    <s v="PP01"/>
    <s v="ASSY IN PROCESS INSPECTION"/>
    <x v="7"/>
    <d v="2019-08-04T00:00:00"/>
    <d v="1899-12-30T13:43:43"/>
    <d v="2019-08-04T00:00:00"/>
    <d v="1899-12-30T13:43:43"/>
    <n v="20"/>
    <s v="MIN"/>
    <x v="2"/>
    <n v="20"/>
    <s v="MIN"/>
    <s v="CNF  ORSP PRT  REL  TECO"/>
  </r>
  <r>
    <n v="1540807"/>
    <x v="17"/>
    <s v="0"/>
    <s v="0090"/>
    <s v="BFC-90"/>
    <s v="PP01"/>
    <s v="ASSY IN PROCESS INSPECTION"/>
    <x v="8"/>
    <d v="2019-08-04T00:00:00"/>
    <d v="1899-12-30T13:44:15"/>
    <d v="2019-08-04T00:00:00"/>
    <d v="1899-12-30T13:44:15"/>
    <n v="20"/>
    <s v="MIN"/>
    <x v="2"/>
    <n v="20"/>
    <s v="MIN"/>
    <s v="CNF  ORSP PRT  REL  TECO"/>
  </r>
  <r>
    <n v="1540807"/>
    <x v="17"/>
    <s v="0"/>
    <s v="0100"/>
    <s v="PFC-20"/>
    <s v="PP01"/>
    <s v="PAINT"/>
    <x v="9"/>
    <d v="2019-08-04T00:00:00"/>
    <d v="1899-12-30T00:31:57"/>
    <d v="2019-08-05T00:00:00"/>
    <d v="1899-12-30T02:27:16"/>
    <n v="6.5890000000000004"/>
    <s v="H"/>
    <x v="837"/>
    <n v="450"/>
    <s v="MIN"/>
    <s v="CNF  PRT  REL  TECO"/>
  </r>
  <r>
    <n v="1540807"/>
    <x v="17"/>
    <s v="0"/>
    <s v="0110"/>
    <s v="PFC-99"/>
    <s v="PP01"/>
    <s v="PAINT INSPECTION"/>
    <x v="10"/>
    <d v="2019-08-05T00:00:00"/>
    <d v="1899-12-30T08:25:58"/>
    <d v="2019-08-05T00:00:00"/>
    <d v="1899-12-30T08:25:58"/>
    <n v="20"/>
    <s v="MIN"/>
    <x v="2"/>
    <n v="20"/>
    <s v="MIN"/>
    <s v="CNF  ORSP PRT  REL  TECO"/>
  </r>
  <r>
    <n v="1540807"/>
    <x v="17"/>
    <s v="0"/>
    <s v="0120"/>
    <s v="BFC-10"/>
    <s v="PP01"/>
    <s v="ASSEMBLY"/>
    <x v="11"/>
    <d v="2019-08-14T00:00:00"/>
    <d v="1899-12-30T15:03:31"/>
    <d v="2019-08-14T00:00:00"/>
    <d v="1899-12-30T16:03:42"/>
    <n v="10.050000000000001"/>
    <s v="MIN"/>
    <x v="838"/>
    <n v="100"/>
    <s v="MIN"/>
    <s v="CNF  PRT  REL  TECO"/>
  </r>
  <r>
    <n v="1540807"/>
    <x v="17"/>
    <s v="0"/>
    <s v="0130"/>
    <s v="BFC-90"/>
    <s v="PP01"/>
    <s v="ASSY IN PROCESS INSPECTION"/>
    <x v="12"/>
    <d v="2019-08-15T00:00:00"/>
    <d v="1899-12-30T07:29:16"/>
    <d v="2019-08-15T00:00:00"/>
    <d v="1899-12-30T07:29:16"/>
    <n v="20"/>
    <s v="MIN"/>
    <x v="2"/>
    <n v="20"/>
    <s v="MIN"/>
    <s v="CNF  ORSP PRT  REL  TECO"/>
  </r>
  <r>
    <n v="1540807"/>
    <x v="17"/>
    <s v="0"/>
    <s v="0140"/>
    <s v="BFC-90"/>
    <s v="PP01"/>
    <s v="ASSY IN PROCESS INSPECTION"/>
    <x v="13"/>
    <d v="2019-08-15T00:00:00"/>
    <d v="1899-12-30T07:29:23"/>
    <d v="2019-08-15T00:00:00"/>
    <d v="1899-12-30T07:29:23"/>
    <n v="30"/>
    <s v="MIN"/>
    <x v="9"/>
    <n v="30"/>
    <s v="MIN"/>
    <s v="CNF  ORSP PRT  REL  TECO"/>
  </r>
  <r>
    <n v="1540807"/>
    <x v="17"/>
    <s v="0"/>
    <s v="0150"/>
    <s v="BFC-99"/>
    <s v="PP01"/>
    <s v="FINAL INSPECTION"/>
    <x v="14"/>
    <d v="2019-08-15T00:00:00"/>
    <d v="1899-12-30T15:46:15"/>
    <d v="2019-08-15T00:00:00"/>
    <d v="1899-12-30T15:46:15"/>
    <n v="30"/>
    <s v="MIN"/>
    <x v="9"/>
    <n v="30"/>
    <s v="MIN"/>
    <s v="CNF  ORSP PRT  REL  TECO"/>
  </r>
  <r>
    <n v="1540807"/>
    <x v="17"/>
    <s v="0"/>
    <s v="0160"/>
    <s v="BFC-99"/>
    <s v="PP03"/>
    <s v="FINAL INSPECTION"/>
    <x v="15"/>
    <d v="2019-08-18T00:00:00"/>
    <d v="1899-12-30T09:42:48"/>
    <d v="2019-08-18T00:00:00"/>
    <d v="1899-12-30T09:42:48"/>
    <n v="45"/>
    <s v="MIN"/>
    <x v="10"/>
    <n v="45"/>
    <s v="MIN"/>
    <s v="CNF  ORSP PRT  REL  TECO"/>
  </r>
  <r>
    <n v="1540807"/>
    <x v="17"/>
    <s v="1"/>
    <s v="0010"/>
    <s v="BFC-10"/>
    <s v="PP95"/>
    <s v="ASSEMBLY"/>
    <x v="16"/>
    <d v="2019-08-06T00:00:00"/>
    <d v="1899-12-30T08:07:04"/>
    <d v="2019-08-06T00:00:00"/>
    <d v="1899-12-30T15:56:46"/>
    <n v="13.741"/>
    <s v="H"/>
    <x v="839"/>
    <n v="1"/>
    <s v="MIN"/>
    <s v="CNF  PRT  REL  TECO"/>
  </r>
  <r>
    <n v="1540807"/>
    <x v="1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0808"/>
    <x v="17"/>
    <s v="0"/>
    <s v="0010"/>
    <s v="PFC-20"/>
    <s v="PP01"/>
    <s v="PAINT"/>
    <x v="0"/>
    <d v="2019-07-24T00:00:00"/>
    <d v="1899-12-30T15:55:24"/>
    <d v="2019-07-24T00:00:00"/>
    <d v="1899-12-30T23:39:41"/>
    <n v="4.2190000000000003"/>
    <s v="H"/>
    <x v="840"/>
    <n v="40"/>
    <s v="MIN"/>
    <s v="CNF  PRT  REL  TECO"/>
  </r>
  <r>
    <n v="1540808"/>
    <x v="17"/>
    <s v="0"/>
    <s v="0020"/>
    <s v="BFC-10"/>
    <s v="PP01"/>
    <s v="ASSEMBLY"/>
    <x v="1"/>
    <d v="2019-07-29T00:00:00"/>
    <d v="1899-12-30T07:46:10"/>
    <d v="2019-07-29T00:00:00"/>
    <d v="1899-12-30T07:46:19"/>
    <n v="9"/>
    <s v="S"/>
    <x v="841"/>
    <n v="15"/>
    <s v="MIN"/>
    <s v="CNF  PRT  REL  TECO"/>
  </r>
  <r>
    <n v="1540808"/>
    <x v="17"/>
    <s v="0"/>
    <s v="0030"/>
    <s v="BFC-90"/>
    <s v="PP01"/>
    <s v="ASSY IN PROCESS INSPECTION"/>
    <x v="2"/>
    <d v="2019-07-29T00:00:00"/>
    <d v="1899-12-30T07:58:03"/>
    <d v="2019-07-29T00:00:00"/>
    <d v="1899-12-30T07:58:03"/>
    <n v="20"/>
    <s v="MIN"/>
    <x v="2"/>
    <n v="20"/>
    <s v="MIN"/>
    <s v="CNF  ORSP PRT  REL  TECO"/>
  </r>
  <r>
    <n v="1540808"/>
    <x v="17"/>
    <s v="0"/>
    <s v="0040"/>
    <s v="BFC-10"/>
    <s v="PP01"/>
    <s v="ASSEMBLY"/>
    <x v="3"/>
    <d v="2019-07-29T00:00:00"/>
    <d v="1899-12-30T08:24:29"/>
    <d v="2019-07-29T00:00:00"/>
    <d v="1899-12-30T17:49:42"/>
    <n v="9.42"/>
    <s v="H"/>
    <x v="842"/>
    <n v="350"/>
    <s v="MIN"/>
    <s v="CNF  PRT  REL  TECO"/>
  </r>
  <r>
    <n v="1540808"/>
    <x v="17"/>
    <s v="0"/>
    <s v="0050"/>
    <s v="BFC-10"/>
    <s v="PP01"/>
    <s v="ASSEMBLY"/>
    <x v="4"/>
    <d v="2019-07-30T00:00:00"/>
    <d v="1899-12-30T07:42:53"/>
    <d v="2019-08-04T00:00:00"/>
    <d v="1899-12-30T16:39:39"/>
    <n v="30.376999999999999"/>
    <s v="H"/>
    <x v="843"/>
    <n v="1020"/>
    <s v="MIN"/>
    <s v="CNF  PRT  REL  TECO"/>
  </r>
  <r>
    <n v="1540808"/>
    <x v="17"/>
    <s v="0"/>
    <s v="0060"/>
    <s v="BFC-10"/>
    <s v="PP01"/>
    <s v="ASSEMBLY"/>
    <x v="5"/>
    <d v="2019-08-04T00:00:00"/>
    <d v="1899-12-30T17:29:31"/>
    <d v="2019-08-04T00:00:00"/>
    <d v="1899-12-30T17:43:10"/>
    <n v="13.65"/>
    <s v="MIN"/>
    <x v="244"/>
    <n v="50"/>
    <s v="MIN"/>
    <s v="CNF  PRT  REL  TECO"/>
  </r>
  <r>
    <n v="1540808"/>
    <x v="1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0808"/>
    <x v="17"/>
    <s v="0"/>
    <s v="0080"/>
    <s v="BFC-90"/>
    <s v="PP01"/>
    <s v="ASSY IN PROCESS INSPECTION"/>
    <x v="7"/>
    <d v="2019-08-05T00:00:00"/>
    <d v="1899-12-30T14:10:08"/>
    <d v="2019-08-05T00:00:00"/>
    <d v="1899-12-30T14:10:08"/>
    <n v="20"/>
    <s v="MIN"/>
    <x v="2"/>
    <n v="20"/>
    <s v="MIN"/>
    <s v="CNF  ORSP PRT  REL  TECO"/>
  </r>
  <r>
    <n v="1540808"/>
    <x v="17"/>
    <s v="0"/>
    <s v="0090"/>
    <s v="BFC-90"/>
    <s v="PP01"/>
    <s v="ASSY IN PROCESS INSPECTION"/>
    <x v="8"/>
    <d v="2019-08-05T00:00:00"/>
    <d v="1899-12-30T14:10:42"/>
    <d v="2019-08-05T00:00:00"/>
    <d v="1899-12-30T14:10:42"/>
    <n v="20"/>
    <s v="MIN"/>
    <x v="2"/>
    <n v="20"/>
    <s v="MIN"/>
    <s v="CNF  ORSP PRT  REL  TECO"/>
  </r>
  <r>
    <n v="1540808"/>
    <x v="17"/>
    <s v="0"/>
    <s v="0100"/>
    <s v="PFC-20"/>
    <s v="PP01"/>
    <s v="PAINT"/>
    <x v="9"/>
    <d v="2019-08-05T00:00:00"/>
    <d v="1899-12-30T14:52:31"/>
    <d v="2019-08-06T00:00:00"/>
    <d v="1899-12-30T13:38:47"/>
    <n v="9.8640000000000008"/>
    <s v="H"/>
    <x v="844"/>
    <n v="450"/>
    <s v="MIN"/>
    <s v="CNF  PRT  REL  TECO"/>
  </r>
  <r>
    <n v="1540808"/>
    <x v="17"/>
    <s v="0"/>
    <s v="0110"/>
    <s v="PFC-99"/>
    <s v="PP01"/>
    <s v="PAINT INSPECTION"/>
    <x v="10"/>
    <d v="2019-08-07T00:00:00"/>
    <d v="1899-12-30T08:10:00"/>
    <d v="2019-08-07T00:00:00"/>
    <d v="1899-12-30T08:10:00"/>
    <n v="20"/>
    <s v="MIN"/>
    <x v="2"/>
    <n v="20"/>
    <s v="MIN"/>
    <s v="CNF  ORSP PRT  REL  TECO"/>
  </r>
  <r>
    <n v="1540808"/>
    <x v="17"/>
    <s v="0"/>
    <s v="0120"/>
    <s v="BFC-10"/>
    <s v="PP01"/>
    <s v="ASSEMBLY"/>
    <x v="11"/>
    <d v="2019-08-14T00:00:00"/>
    <d v="1899-12-30T15:03:55"/>
    <d v="2019-08-14T00:00:00"/>
    <d v="1899-12-30T16:03:42"/>
    <n v="9.9670000000000005"/>
    <s v="MIN"/>
    <x v="845"/>
    <n v="100"/>
    <s v="MIN"/>
    <s v="CNF  PRT  REL  TECO"/>
  </r>
  <r>
    <n v="1540808"/>
    <x v="17"/>
    <s v="0"/>
    <s v="0130"/>
    <s v="BFC-90"/>
    <s v="PP01"/>
    <s v="ASSY IN PROCESS INSPECTION"/>
    <x v="12"/>
    <d v="2019-08-15T00:00:00"/>
    <d v="1899-12-30T07:29:46"/>
    <d v="2019-08-15T00:00:00"/>
    <d v="1899-12-30T07:29:46"/>
    <n v="20"/>
    <s v="MIN"/>
    <x v="2"/>
    <n v="20"/>
    <s v="MIN"/>
    <s v="CNF  ORSP PRT  REL  TECO"/>
  </r>
  <r>
    <n v="1540808"/>
    <x v="17"/>
    <s v="0"/>
    <s v="0140"/>
    <s v="BFC-90"/>
    <s v="PP01"/>
    <s v="ASSY IN PROCESS INSPECTION"/>
    <x v="13"/>
    <d v="2019-08-15T00:00:00"/>
    <d v="1899-12-30T07:29:51"/>
    <d v="2019-08-15T00:00:00"/>
    <d v="1899-12-30T07:29:51"/>
    <n v="30"/>
    <s v="MIN"/>
    <x v="9"/>
    <n v="30"/>
    <s v="MIN"/>
    <s v="CNF  ORSP PRT  REL  TECO"/>
  </r>
  <r>
    <n v="1540808"/>
    <x v="17"/>
    <s v="0"/>
    <s v="0150"/>
    <s v="BFC-99"/>
    <s v="PP01"/>
    <s v="FINAL INSPECTION"/>
    <x v="14"/>
    <d v="2019-08-15T00:00:00"/>
    <d v="1899-12-30T15:46:34"/>
    <d v="2019-08-15T00:00:00"/>
    <d v="1899-12-30T15:46:34"/>
    <n v="30"/>
    <s v="MIN"/>
    <x v="9"/>
    <n v="30"/>
    <s v="MIN"/>
    <s v="CNF  ORSP PRT  REL  TECO"/>
  </r>
  <r>
    <n v="1540808"/>
    <x v="17"/>
    <s v="0"/>
    <s v="0160"/>
    <s v="BFC-99"/>
    <s v="PP03"/>
    <s v="FINAL INSPECTION"/>
    <x v="15"/>
    <d v="2019-08-18T00:00:00"/>
    <d v="1899-12-30T17:08:28"/>
    <d v="2019-08-18T00:00:00"/>
    <d v="1899-12-30T17:08:28"/>
    <n v="45"/>
    <s v="MIN"/>
    <x v="10"/>
    <n v="45"/>
    <s v="MIN"/>
    <s v="CNF  ORSP PRT  REL  TECO"/>
  </r>
  <r>
    <n v="1540808"/>
    <x v="17"/>
    <s v="1"/>
    <s v="0010"/>
    <s v="BFC-10"/>
    <s v="PP95"/>
    <s v="ASSEMBLY"/>
    <x v="16"/>
    <d v="2019-08-08T00:00:00"/>
    <d v="1899-12-30T08:26:52"/>
    <d v="2019-08-08T00:00:00"/>
    <d v="1899-12-30T15:51:24"/>
    <n v="7.4089999999999998"/>
    <s v="H"/>
    <x v="846"/>
    <n v="1"/>
    <s v="MIN"/>
    <s v="CNF  PRT  REL  TECO"/>
  </r>
  <r>
    <n v="1540808"/>
    <x v="17"/>
    <s v="2"/>
    <s v="0100"/>
    <s v="PFC-20"/>
    <s v="PP95"/>
    <s v="PAINT"/>
    <x v="17"/>
    <d v="2019-08-06T00:00:00"/>
    <d v="1899-12-30T11:43:19"/>
    <d v="2019-08-06T00:00:00"/>
    <d v="1899-12-30T17:44:57"/>
    <n v="6.0270000000000001"/>
    <s v="H"/>
    <x v="847"/>
    <n v="5"/>
    <s v="MIN"/>
    <s v="CNF  PRT  REL  TECO"/>
  </r>
  <r>
    <n v="1540809"/>
    <x v="16"/>
    <s v="0"/>
    <s v="0010"/>
    <s v="PFC-20"/>
    <s v="PP01"/>
    <s v="PAINT"/>
    <x v="0"/>
    <d v="2019-07-23T00:00:00"/>
    <d v="1899-12-30T02:52:20"/>
    <d v="2019-07-23T00:00:00"/>
    <d v="1899-12-30T04:10:20"/>
    <n v="39"/>
    <s v="MIN"/>
    <x v="848"/>
    <n v="40"/>
    <s v="MIN"/>
    <s v="CNF  PRT  REL  TECO"/>
  </r>
  <r>
    <n v="1540809"/>
    <x v="16"/>
    <s v="0"/>
    <s v="0020"/>
    <s v="BFC-10"/>
    <s v="PP01"/>
    <s v="ASSEMBLY"/>
    <x v="1"/>
    <d v="2019-07-23T00:00:00"/>
    <d v="1899-12-30T13:33:50"/>
    <d v="2019-07-23T00:00:00"/>
    <d v="1899-12-30T13:39:38"/>
    <n v="2.9"/>
    <s v="MIN"/>
    <x v="849"/>
    <n v="15"/>
    <s v="MIN"/>
    <s v="CNF  PRT  REL  TECO"/>
  </r>
  <r>
    <n v="1540809"/>
    <x v="16"/>
    <s v="0"/>
    <s v="0030"/>
    <s v="BFC-90"/>
    <s v="PP01"/>
    <s v="ASSY IN PROCESS INSPECTION"/>
    <x v="2"/>
    <d v="2019-07-24T00:00:00"/>
    <d v="1899-12-30T13:33:04"/>
    <d v="2019-07-24T00:00:00"/>
    <d v="1899-12-30T13:33:04"/>
    <n v="20"/>
    <s v="MIN"/>
    <x v="2"/>
    <n v="20"/>
    <s v="MIN"/>
    <s v="CNF  ORSP PRT  REL  TECO"/>
  </r>
  <r>
    <n v="1540809"/>
    <x v="16"/>
    <s v="0"/>
    <s v="0040"/>
    <s v="BFC-10"/>
    <s v="PP01"/>
    <s v="ASSEMBLY"/>
    <x v="3"/>
    <d v="2019-07-24T00:00:00"/>
    <d v="1899-12-30T13:39:05"/>
    <d v="2019-07-24T00:00:00"/>
    <d v="1899-12-30T17:50:58"/>
    <n v="4.1980000000000004"/>
    <s v="H"/>
    <x v="850"/>
    <n v="350"/>
    <s v="MIN"/>
    <s v="CNF  PRT  REL  TECO"/>
  </r>
  <r>
    <n v="1540809"/>
    <x v="16"/>
    <s v="0"/>
    <s v="0050"/>
    <s v="BFC-10"/>
    <s v="PP01"/>
    <s v="ASSEMBLY"/>
    <x v="4"/>
    <d v="2019-07-25T00:00:00"/>
    <d v="1899-12-30T07:38:15"/>
    <d v="2019-07-30T00:00:00"/>
    <d v="1899-12-30T15:39:41"/>
    <n v="36.676000000000002"/>
    <s v="H"/>
    <x v="851"/>
    <n v="1020"/>
    <s v="MIN"/>
    <s v="CNF  PRT  REL  TECO"/>
  </r>
  <r>
    <n v="1540809"/>
    <x v="16"/>
    <s v="0"/>
    <s v="0060"/>
    <s v="BFC-10"/>
    <s v="PP01"/>
    <s v="ASSEMBLY"/>
    <x v="5"/>
    <d v="2019-07-30T00:00:00"/>
    <d v="1899-12-30T15:39:55"/>
    <d v="2019-07-30T00:00:00"/>
    <d v="1899-12-30T17:47:20"/>
    <n v="2.1240000000000001"/>
    <s v="H"/>
    <x v="852"/>
    <n v="50"/>
    <s v="MIN"/>
    <s v="CNF  PRT  REL  TECO"/>
  </r>
  <r>
    <n v="1540809"/>
    <x v="1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0809"/>
    <x v="16"/>
    <s v="0"/>
    <s v="0080"/>
    <s v="BFC-90"/>
    <s v="PP01"/>
    <s v="ASSY IN PROCESS INSPECTION"/>
    <x v="7"/>
    <d v="2019-07-31T00:00:00"/>
    <d v="1899-12-30T09:09:47"/>
    <d v="2019-07-31T00:00:00"/>
    <d v="1899-12-30T09:09:47"/>
    <n v="20"/>
    <s v="MIN"/>
    <x v="2"/>
    <n v="20"/>
    <s v="MIN"/>
    <s v="CNF  ORSP PRT  REL  TECO"/>
  </r>
  <r>
    <n v="1540809"/>
    <x v="16"/>
    <s v="0"/>
    <s v="0090"/>
    <s v="BFC-90"/>
    <s v="PP01"/>
    <s v="ASSY IN PROCESS INSPECTION"/>
    <x v="8"/>
    <d v="2019-07-31T00:00:00"/>
    <d v="1899-12-30T09:09:50"/>
    <d v="2019-07-31T00:00:00"/>
    <d v="1899-12-30T09:09:50"/>
    <n v="20"/>
    <s v="MIN"/>
    <x v="2"/>
    <n v="20"/>
    <s v="MIN"/>
    <s v="CNF  ORSP PRT  REL  TECO"/>
  </r>
  <r>
    <n v="1540809"/>
    <x v="16"/>
    <s v="0"/>
    <s v="0100"/>
    <s v="PFC-20"/>
    <s v="PP01"/>
    <s v="PAINT"/>
    <x v="9"/>
    <d v="2019-07-31T00:00:00"/>
    <d v="1899-12-30T11:36:32"/>
    <d v="2019-08-01T00:00:00"/>
    <d v="1899-12-30T02:40:48"/>
    <n v="13.263"/>
    <s v="H"/>
    <x v="853"/>
    <n v="450"/>
    <s v="MIN"/>
    <s v="CNF  PRT  REL  TECO"/>
  </r>
  <r>
    <n v="1540809"/>
    <x v="16"/>
    <s v="0"/>
    <s v="0110"/>
    <s v="PFC-99"/>
    <s v="PP01"/>
    <s v="PAINT INSPECTION"/>
    <x v="10"/>
    <d v="2019-08-01T00:00:00"/>
    <d v="1899-12-30T07:03:48"/>
    <d v="2019-08-01T00:00:00"/>
    <d v="1899-12-30T07:03:48"/>
    <n v="20"/>
    <s v="MIN"/>
    <x v="2"/>
    <n v="20"/>
    <s v="MIN"/>
    <s v="CNF  ORSP PRT  REL  TECO"/>
  </r>
  <r>
    <n v="1540809"/>
    <x v="16"/>
    <s v="0"/>
    <s v="0120"/>
    <s v="BFC-10"/>
    <s v="PP01"/>
    <s v="ASSEMBLY"/>
    <x v="11"/>
    <d v="2019-08-08T00:00:00"/>
    <d v="1899-12-30T11:10:01"/>
    <d v="2019-08-08T00:00:00"/>
    <d v="1899-12-30T12:44:59"/>
    <n v="1.421"/>
    <s v="H"/>
    <x v="854"/>
    <n v="100"/>
    <s v="MIN"/>
    <s v="CNF  PRT  REL  TECO"/>
  </r>
  <r>
    <n v="1540809"/>
    <x v="16"/>
    <s v="0"/>
    <s v="0130"/>
    <s v="BFC-90"/>
    <s v="PP01"/>
    <s v="ASSY IN PROCESS INSPECTION"/>
    <x v="12"/>
    <d v="2019-08-08T00:00:00"/>
    <d v="1899-12-30T15:14:48"/>
    <d v="2019-08-08T00:00:00"/>
    <d v="1899-12-30T15:14:48"/>
    <n v="20"/>
    <s v="MIN"/>
    <x v="2"/>
    <n v="20"/>
    <s v="MIN"/>
    <s v="CNF  ORSP PRT  REL  TECO"/>
  </r>
  <r>
    <n v="1540809"/>
    <x v="16"/>
    <s v="0"/>
    <s v="0140"/>
    <s v="BFC-90"/>
    <s v="PP01"/>
    <s v="ASSY IN PROCESS INSPECTION"/>
    <x v="13"/>
    <d v="2019-08-08T00:00:00"/>
    <d v="1899-12-30T15:14:54"/>
    <d v="2019-08-08T00:00:00"/>
    <d v="1899-12-30T15:14:54"/>
    <n v="30"/>
    <s v="MIN"/>
    <x v="9"/>
    <n v="30"/>
    <s v="MIN"/>
    <s v="CNF  ORSP PRT  REL  TECO"/>
  </r>
  <r>
    <n v="1540809"/>
    <x v="16"/>
    <s v="0"/>
    <s v="0150"/>
    <s v="BFC-99"/>
    <s v="PP01"/>
    <s v="FINAL INSPECTION"/>
    <x v="14"/>
    <d v="2019-08-08T00:00:00"/>
    <d v="1899-12-30T15:14:59"/>
    <d v="2019-08-08T00:00:00"/>
    <d v="1899-12-30T15:14:59"/>
    <n v="30"/>
    <s v="MIN"/>
    <x v="9"/>
    <n v="30"/>
    <s v="MIN"/>
    <s v="CNF  ORSP PRT  REL  TECO"/>
  </r>
  <r>
    <n v="1540809"/>
    <x v="16"/>
    <s v="0"/>
    <s v="0160"/>
    <s v="BFC-99"/>
    <s v="PP03"/>
    <s v="FINAL INSPECTION"/>
    <x v="15"/>
    <d v="2019-08-14T00:00:00"/>
    <d v="1899-12-30T13:56:42"/>
    <d v="2019-08-14T00:00:00"/>
    <d v="1899-12-30T13:56:42"/>
    <n v="45"/>
    <s v="MIN"/>
    <x v="10"/>
    <n v="45"/>
    <s v="MIN"/>
    <s v="CNF  ORSP PRT  REL  TECO"/>
  </r>
  <r>
    <n v="1540809"/>
    <x v="16"/>
    <s v="1"/>
    <s v="0010"/>
    <s v="BFC-10"/>
    <s v="PP95"/>
    <s v="ASSEMBLY"/>
    <x v="16"/>
    <d v="2019-08-04T00:00:00"/>
    <d v="1899-12-30T10:24:20"/>
    <d v="2019-08-04T00:00:00"/>
    <d v="1899-12-30T15:01:10"/>
    <n v="4.6139999999999999"/>
    <s v="H"/>
    <x v="855"/>
    <n v="1"/>
    <s v="MIN"/>
    <s v="CNF  PRT  REL  TECO"/>
  </r>
  <r>
    <n v="1540809"/>
    <x v="1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0810"/>
    <x v="18"/>
    <s v="0"/>
    <s v="0010"/>
    <s v="PFC-20"/>
    <s v="PP01"/>
    <s v="PAINT"/>
    <x v="0"/>
    <d v="2019-07-23T00:00:00"/>
    <d v="1899-12-30T02:52:20"/>
    <d v="2019-07-23T00:00:00"/>
    <d v="1899-12-30T04:10:20"/>
    <n v="39"/>
    <s v="MIN"/>
    <x v="848"/>
    <n v="40"/>
    <s v="MIN"/>
    <s v="CNF  PRT  REL  TECO"/>
  </r>
  <r>
    <n v="1540810"/>
    <x v="18"/>
    <s v="0"/>
    <s v="0020"/>
    <s v="BFC-10"/>
    <s v="PP01"/>
    <s v="ASSEMBLY"/>
    <x v="1"/>
    <d v="2019-07-23T00:00:00"/>
    <d v="1899-12-30T09:56:51"/>
    <d v="2019-07-23T00:00:00"/>
    <d v="1899-12-30T10:31:26"/>
    <n v="34.582999999999998"/>
    <s v="MIN"/>
    <x v="856"/>
    <n v="15"/>
    <s v="MIN"/>
    <s v="CNF  PRT  REL  TECO"/>
  </r>
  <r>
    <n v="1540810"/>
    <x v="18"/>
    <s v="0"/>
    <s v="0030"/>
    <s v="BFC-90"/>
    <s v="PP01"/>
    <s v="ASSY IN PROCESS INSPECTION"/>
    <x v="2"/>
    <d v="2019-07-24T00:00:00"/>
    <d v="1899-12-30T09:26:10"/>
    <d v="2019-07-24T00:00:00"/>
    <d v="1899-12-30T09:26:10"/>
    <n v="20"/>
    <s v="MIN"/>
    <x v="2"/>
    <n v="20"/>
    <s v="MIN"/>
    <s v="CNF  ORSP PRT  REL  TECO"/>
  </r>
  <r>
    <n v="1540810"/>
    <x v="18"/>
    <s v="0"/>
    <s v="0040"/>
    <s v="BFC-10"/>
    <s v="PP01"/>
    <s v="ASSEMBLY"/>
    <x v="3"/>
    <d v="2019-07-24T00:00:00"/>
    <d v="1899-12-30T12:46:07"/>
    <d v="2019-07-24T00:00:00"/>
    <d v="1899-12-30T15:34:35"/>
    <n v="2.8079999999999998"/>
    <s v="H"/>
    <x v="857"/>
    <n v="350"/>
    <s v="MIN"/>
    <s v="CNF  PRT  REL  TECO"/>
  </r>
  <r>
    <n v="1540810"/>
    <x v="18"/>
    <s v="0"/>
    <s v="0050"/>
    <s v="BFC-10"/>
    <s v="PP01"/>
    <s v="ASSEMBLY"/>
    <x v="4"/>
    <d v="2019-07-25T00:00:00"/>
    <d v="1899-12-30T07:41:14"/>
    <d v="2019-07-31T00:00:00"/>
    <d v="1899-12-30T07:48:35"/>
    <n v="28.853000000000002"/>
    <s v="H"/>
    <x v="858"/>
    <n v="1020"/>
    <s v="MIN"/>
    <s v="CNF  PRT  REL  TECO"/>
  </r>
  <r>
    <n v="1540810"/>
    <x v="18"/>
    <s v="0"/>
    <s v="0060"/>
    <s v="BFC-10"/>
    <s v="PP01"/>
    <s v="ASSEMBLY"/>
    <x v="5"/>
    <d v="2019-07-31T00:00:00"/>
    <d v="1899-12-30T07:48:46"/>
    <d v="2019-07-31T00:00:00"/>
    <d v="1899-12-30T08:45:05"/>
    <n v="56.317"/>
    <s v="MIN"/>
    <x v="859"/>
    <n v="50"/>
    <s v="MIN"/>
    <s v="CNF  PRT  REL  TECO"/>
  </r>
  <r>
    <n v="1540810"/>
    <x v="1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0810"/>
    <x v="18"/>
    <s v="0"/>
    <s v="0080"/>
    <s v="BFC-90"/>
    <s v="PP01"/>
    <s v="ASSY IN PROCESS INSPECTION"/>
    <x v="7"/>
    <d v="2019-07-31T00:00:00"/>
    <d v="1899-12-30T13:11:52"/>
    <d v="2019-07-31T00:00:00"/>
    <d v="1899-12-30T13:11:52"/>
    <n v="20"/>
    <s v="MIN"/>
    <x v="2"/>
    <n v="20"/>
    <s v="MIN"/>
    <s v="CNF  ORSP PRT  REL  TECO"/>
  </r>
  <r>
    <n v="1540810"/>
    <x v="18"/>
    <s v="0"/>
    <s v="0090"/>
    <s v="BFC-90"/>
    <s v="PP01"/>
    <s v="ASSY IN PROCESS INSPECTION"/>
    <x v="8"/>
    <d v="2019-07-31T00:00:00"/>
    <d v="1899-12-30T13:11:56"/>
    <d v="2019-07-31T00:00:00"/>
    <d v="1899-12-30T13:11:56"/>
    <n v="20"/>
    <s v="MIN"/>
    <x v="2"/>
    <n v="20"/>
    <s v="MIN"/>
    <s v="CNF  ORSP PRT  REL  TECO"/>
  </r>
  <r>
    <n v="1540810"/>
    <x v="18"/>
    <s v="0"/>
    <s v="0100"/>
    <s v="PFC-20"/>
    <s v="PP01"/>
    <s v="PAINT"/>
    <x v="9"/>
    <d v="2019-07-31T00:00:00"/>
    <d v="1899-12-30T14:44:45"/>
    <d v="2019-08-01T00:00:00"/>
    <d v="1899-12-30T15:11:02"/>
    <n v="18.707000000000001"/>
    <s v="H"/>
    <x v="860"/>
    <n v="450"/>
    <s v="MIN"/>
    <s v="CNF  PRT  REL  TECO"/>
  </r>
  <r>
    <n v="1540810"/>
    <x v="18"/>
    <s v="0"/>
    <s v="0110"/>
    <s v="PFC-99"/>
    <s v="PP01"/>
    <s v="PAINT INSPECTION"/>
    <x v="10"/>
    <d v="2019-08-04T00:00:00"/>
    <d v="1899-12-30T08:31:34"/>
    <d v="2019-08-04T00:00:00"/>
    <d v="1899-12-30T08:31:34"/>
    <n v="20"/>
    <s v="MIN"/>
    <x v="2"/>
    <n v="20"/>
    <s v="MIN"/>
    <s v="CNF  ORSP PRT  REL  TECO"/>
  </r>
  <r>
    <n v="1540810"/>
    <x v="18"/>
    <s v="0"/>
    <s v="0120"/>
    <s v="BFC-10"/>
    <s v="PP01"/>
    <s v="ASSEMBLY"/>
    <x v="11"/>
    <d v="2019-08-21T00:00:00"/>
    <d v="1899-12-30T08:18:41"/>
    <d v="2019-08-21T00:00:00"/>
    <d v="1899-12-30T08:53:04"/>
    <n v="17.2"/>
    <s v="MIN"/>
    <x v="833"/>
    <n v="100"/>
    <s v="MIN"/>
    <s v="CNF  PRT  REL  TECO"/>
  </r>
  <r>
    <n v="1540810"/>
    <x v="18"/>
    <s v="0"/>
    <s v="0130"/>
    <s v="BFC-90"/>
    <s v="PP01"/>
    <s v="ASSY IN PROCESS INSPECTION"/>
    <x v="12"/>
    <d v="2019-08-21T00:00:00"/>
    <d v="1899-12-30T09:24:30"/>
    <d v="2019-08-21T00:00:00"/>
    <d v="1899-12-30T09:24:30"/>
    <n v="20"/>
    <s v="MIN"/>
    <x v="2"/>
    <n v="20"/>
    <s v="MIN"/>
    <s v="CNF  ORSP PRT  REL  TECO"/>
  </r>
  <r>
    <n v="1540810"/>
    <x v="18"/>
    <s v="0"/>
    <s v="0140"/>
    <s v="BFC-90"/>
    <s v="PP01"/>
    <s v="ASSY IN PROCESS INSPECTION"/>
    <x v="13"/>
    <d v="2019-08-21T00:00:00"/>
    <d v="1899-12-30T09:24:38"/>
    <d v="2019-08-21T00:00:00"/>
    <d v="1899-12-30T09:24:38"/>
    <n v="30"/>
    <s v="MIN"/>
    <x v="9"/>
    <n v="30"/>
    <s v="MIN"/>
    <s v="CNF  ORSP PRT  REL  TECO"/>
  </r>
  <r>
    <n v="1540810"/>
    <x v="18"/>
    <s v="0"/>
    <s v="0150"/>
    <s v="BFC-99"/>
    <s v="PP01"/>
    <s v="FINAL INSPECTION"/>
    <x v="14"/>
    <d v="2019-08-21T00:00:00"/>
    <d v="1899-12-30T09:24:45"/>
    <d v="2019-08-21T00:00:00"/>
    <d v="1899-12-30T09:24:45"/>
    <n v="30"/>
    <s v="MIN"/>
    <x v="9"/>
    <n v="30"/>
    <s v="MIN"/>
    <s v="CNF  ORSP PRT  REL  TECO"/>
  </r>
  <r>
    <n v="1540810"/>
    <x v="18"/>
    <s v="0"/>
    <s v="0160"/>
    <s v="BFC-99"/>
    <s v="PP03"/>
    <s v="FINAL INSPECTION"/>
    <x v="15"/>
    <d v="2019-08-22T00:00:00"/>
    <d v="1899-12-30T08:12:12"/>
    <d v="2019-08-22T00:00:00"/>
    <d v="1899-12-30T08:12:12"/>
    <n v="45"/>
    <s v="MIN"/>
    <x v="10"/>
    <n v="45"/>
    <s v="MIN"/>
    <s v="CNF  ORSP PRT  REL  TECO"/>
  </r>
  <r>
    <n v="1540810"/>
    <x v="18"/>
    <s v="1"/>
    <s v="0010"/>
    <s v="BFC-10"/>
    <s v="PP95"/>
    <s v="ASSEMBLY"/>
    <x v="16"/>
    <d v="2019-08-04T00:00:00"/>
    <d v="1899-12-30T07:41:04"/>
    <d v="2019-08-04T00:00:00"/>
    <d v="1899-12-30T17:55:10"/>
    <n v="10.234999999999999"/>
    <s v="H"/>
    <x v="861"/>
    <n v="1"/>
    <s v="MIN"/>
    <s v="CNF  PRT  REL  TECO"/>
  </r>
  <r>
    <n v="1540810"/>
    <x v="18"/>
    <s v="2"/>
    <s v="0100"/>
    <s v="PFC-20"/>
    <s v="PP95"/>
    <s v="PAINT"/>
    <x v="17"/>
    <d v="2019-08-01T00:00:00"/>
    <d v="1899-12-30T07:52:36"/>
    <d v="2019-08-01T00:00:00"/>
    <d v="1899-12-30T11:34:30"/>
    <n v="1.849"/>
    <s v="H"/>
    <x v="862"/>
    <n v="5"/>
    <s v="MIN"/>
    <s v="CNF  PRT  REL  TECO"/>
  </r>
  <r>
    <n v="1540811"/>
    <x v="24"/>
    <s v="0"/>
    <s v="0010"/>
    <s v="PFC-20"/>
    <s v="PP01"/>
    <s v="PAINT"/>
    <x v="0"/>
    <d v="2019-07-23T00:00:00"/>
    <d v="1899-12-30T17:13:06"/>
    <d v="2019-07-24T00:00:00"/>
    <d v="1899-12-30T01:44:12"/>
    <n v="168.297"/>
    <s v="MIN"/>
    <x v="863"/>
    <n v="40"/>
    <s v="MIN"/>
    <s v="CNF  PRT  REL  TECO"/>
  </r>
  <r>
    <n v="1540811"/>
    <x v="24"/>
    <s v="0"/>
    <s v="0020"/>
    <s v="BFC-10"/>
    <s v="PP01"/>
    <s v="ASSEMBLY"/>
    <x v="1"/>
    <d v="2019-07-24T00:00:00"/>
    <d v="1899-12-30T09:26:43"/>
    <d v="2019-07-24T00:00:00"/>
    <d v="1899-12-30T09:30:24"/>
    <n v="3.6829999999999998"/>
    <s v="MIN"/>
    <x v="864"/>
    <n v="15"/>
    <s v="MIN"/>
    <s v="CNF  PRT  REL  TECO"/>
  </r>
  <r>
    <n v="1540811"/>
    <x v="24"/>
    <s v="0"/>
    <s v="0030"/>
    <s v="BFC-90"/>
    <s v="PP01"/>
    <s v="ASSY IN PROCESS INSPECTION"/>
    <x v="2"/>
    <d v="2019-07-24T00:00:00"/>
    <d v="1899-12-30T09:46:49"/>
    <d v="2019-07-24T00:00:00"/>
    <d v="1899-12-30T09:46:49"/>
    <n v="20"/>
    <s v="MIN"/>
    <x v="2"/>
    <n v="20"/>
    <s v="MIN"/>
    <s v="CNF  ORSP PRT  REL  TECO"/>
  </r>
  <r>
    <n v="1540811"/>
    <x v="24"/>
    <s v="0"/>
    <s v="0040"/>
    <s v="BFC-10"/>
    <s v="PP01"/>
    <s v="ASSEMBLY"/>
    <x v="3"/>
    <d v="2019-07-24T00:00:00"/>
    <d v="1899-12-30T10:45:04"/>
    <d v="2019-07-24T00:00:00"/>
    <d v="1899-12-30T17:45:04"/>
    <n v="7"/>
    <s v="H"/>
    <x v="865"/>
    <n v="350"/>
    <s v="MIN"/>
    <s v="CNF  PRT  REL  TECO"/>
  </r>
  <r>
    <n v="1540811"/>
    <x v="24"/>
    <s v="0"/>
    <s v="0050"/>
    <s v="BFC-10"/>
    <s v="PP01"/>
    <s v="ASSEMBLY"/>
    <x v="4"/>
    <d v="2019-07-25T00:00:00"/>
    <d v="1899-12-30T07:40:55"/>
    <d v="2019-07-30T00:00:00"/>
    <d v="1899-12-30T12:24:26"/>
    <n v="33.369"/>
    <s v="H"/>
    <x v="866"/>
    <n v="1020"/>
    <s v="MIN"/>
    <s v="CNF  PRT  REL  TECO"/>
  </r>
  <r>
    <n v="1540811"/>
    <x v="24"/>
    <s v="0"/>
    <s v="0060"/>
    <s v="BFC-10"/>
    <s v="PP01"/>
    <s v="ASSEMBLY"/>
    <x v="5"/>
    <d v="2019-07-30T00:00:00"/>
    <d v="1899-12-30T12:24:46"/>
    <d v="2019-07-30T00:00:00"/>
    <d v="1899-12-30T14:22:45"/>
    <n v="1.966"/>
    <s v="H"/>
    <x v="867"/>
    <n v="50"/>
    <s v="MIN"/>
    <s v="CNF  PRT  REL  TECO"/>
  </r>
  <r>
    <n v="1540811"/>
    <x v="2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0811"/>
    <x v="24"/>
    <s v="0"/>
    <s v="0080"/>
    <s v="BFC-90"/>
    <s v="PP01"/>
    <s v="ASSY IN PROCESS INSPECTION"/>
    <x v="7"/>
    <d v="2019-07-30T00:00:00"/>
    <d v="1899-12-30T15:06:50"/>
    <d v="2019-07-30T00:00:00"/>
    <d v="1899-12-30T15:06:50"/>
    <n v="20"/>
    <s v="MIN"/>
    <x v="2"/>
    <n v="20"/>
    <s v="MIN"/>
    <s v="CNF  ORSP PRT  REL  TECO"/>
  </r>
  <r>
    <n v="1540811"/>
    <x v="24"/>
    <s v="0"/>
    <s v="0090"/>
    <s v="BFC-90"/>
    <s v="PP01"/>
    <s v="ASSY IN PROCESS INSPECTION"/>
    <x v="8"/>
    <d v="2019-07-30T00:00:00"/>
    <d v="1899-12-30T15:06:54"/>
    <d v="2019-07-30T00:00:00"/>
    <d v="1899-12-30T15:06:54"/>
    <n v="20"/>
    <s v="MIN"/>
    <x v="2"/>
    <n v="20"/>
    <s v="MIN"/>
    <s v="CNF  ORSP PRT  REL  TECO"/>
  </r>
  <r>
    <n v="1540811"/>
    <x v="24"/>
    <s v="0"/>
    <s v="0100"/>
    <s v="PFC-20"/>
    <s v="PP01"/>
    <s v="PAINT"/>
    <x v="9"/>
    <d v="2019-07-30T00:00:00"/>
    <d v="1899-12-30T16:33:05"/>
    <d v="2019-07-31T00:00:00"/>
    <d v="1899-12-30T04:12:00"/>
    <n v="6.35"/>
    <s v="H"/>
    <x v="868"/>
    <n v="450"/>
    <s v="MIN"/>
    <s v="CNF  PRT  REL  TECO"/>
  </r>
  <r>
    <n v="1540811"/>
    <x v="24"/>
    <s v="0"/>
    <s v="0110"/>
    <s v="PFC-99"/>
    <s v="PP01"/>
    <s v="PAINT INSPECTION"/>
    <x v="10"/>
    <d v="2019-07-31T00:00:00"/>
    <d v="1899-12-30T16:31:48"/>
    <d v="2019-07-31T00:00:00"/>
    <d v="1899-12-30T16:31:48"/>
    <n v="20"/>
    <s v="MIN"/>
    <x v="2"/>
    <n v="20"/>
    <s v="MIN"/>
    <s v="CNF  ORSP PRT  REL  TECO"/>
  </r>
  <r>
    <n v="1540811"/>
    <x v="24"/>
    <s v="0"/>
    <s v="0120"/>
    <s v="BFC-10"/>
    <s v="PP01"/>
    <s v="ASSEMBLY"/>
    <x v="11"/>
    <d v="2019-08-07T00:00:00"/>
    <d v="1899-12-30T09:20:42"/>
    <d v="2019-08-07T00:00:00"/>
    <d v="1899-12-30T11:58:44"/>
    <n v="37.25"/>
    <s v="MIN"/>
    <x v="869"/>
    <n v="100"/>
    <s v="MIN"/>
    <s v="CNF  PRT  REL  TECO"/>
  </r>
  <r>
    <n v="1540811"/>
    <x v="24"/>
    <s v="0"/>
    <s v="0130"/>
    <s v="BFC-90"/>
    <s v="PP01"/>
    <s v="ASSY IN PROCESS INSPECTION"/>
    <x v="12"/>
    <d v="2019-08-08T00:00:00"/>
    <d v="1899-12-30T15:15:18"/>
    <d v="2019-08-08T00:00:00"/>
    <d v="1899-12-30T15:15:18"/>
    <n v="20"/>
    <s v="MIN"/>
    <x v="2"/>
    <n v="20"/>
    <s v="MIN"/>
    <s v="CNF  ORSP PRT  REL  TECO"/>
  </r>
  <r>
    <n v="1540811"/>
    <x v="24"/>
    <s v="0"/>
    <s v="0140"/>
    <s v="BFC-90"/>
    <s v="PP01"/>
    <s v="ASSY IN PROCESS INSPECTION"/>
    <x v="13"/>
    <d v="2019-08-08T00:00:00"/>
    <d v="1899-12-30T15:15:24"/>
    <d v="2019-08-08T00:00:00"/>
    <d v="1899-12-30T15:15:24"/>
    <n v="30"/>
    <s v="MIN"/>
    <x v="9"/>
    <n v="30"/>
    <s v="MIN"/>
    <s v="CNF  ORSP PRT  REL  TECO"/>
  </r>
  <r>
    <n v="1540811"/>
    <x v="24"/>
    <s v="0"/>
    <s v="0150"/>
    <s v="BFC-99"/>
    <s v="PP01"/>
    <s v="FINAL INSPECTION"/>
    <x v="14"/>
    <d v="2019-08-08T00:00:00"/>
    <d v="1899-12-30T15:15:55"/>
    <d v="2019-08-08T00:00:00"/>
    <d v="1899-12-30T15:15:55"/>
    <n v="30"/>
    <s v="MIN"/>
    <x v="9"/>
    <n v="30"/>
    <s v="MIN"/>
    <s v="CNF  ORSP PRT  REL  TECO"/>
  </r>
  <r>
    <n v="1540811"/>
    <x v="24"/>
    <s v="0"/>
    <s v="0160"/>
    <s v="BFC-99"/>
    <s v="PP03"/>
    <s v="FINAL INSPECTION"/>
    <x v="15"/>
    <d v="2019-08-14T00:00:00"/>
    <d v="1899-12-30T17:43:33"/>
    <d v="2019-08-14T00:00:00"/>
    <d v="1899-12-30T17:43:33"/>
    <n v="45"/>
    <s v="MIN"/>
    <x v="10"/>
    <n v="45"/>
    <s v="MIN"/>
    <s v="CNF  ORSP PRT  REL  TECO"/>
  </r>
  <r>
    <n v="1540811"/>
    <x v="24"/>
    <s v="1"/>
    <s v="0010"/>
    <s v="BFC-10"/>
    <s v="PP95"/>
    <s v="ASSEMBLY"/>
    <x v="16"/>
    <d v="2019-07-25T00:00:00"/>
    <d v="1899-12-30T07:38:11"/>
    <d v="2019-07-30T00:00:00"/>
    <d v="1899-12-30T14:28:39"/>
    <n v="7.2709999999999999"/>
    <s v="H"/>
    <x v="870"/>
    <n v="1"/>
    <s v="MIN"/>
    <s v="CNF  PRT  REL  TECO"/>
  </r>
  <r>
    <n v="1540811"/>
    <x v="24"/>
    <s v="2"/>
    <s v="0100"/>
    <s v="PFC-20"/>
    <s v="PP95"/>
    <s v="PAINT"/>
    <x v="17"/>
    <d v="2019-07-30T00:00:00"/>
    <d v="1899-12-30T16:32:32"/>
    <d v="2019-07-31T00:00:00"/>
    <d v="1899-12-30T17:11:16"/>
    <n v="1.5329999999999999"/>
    <s v="H"/>
    <x v="871"/>
    <n v="5"/>
    <s v="MIN"/>
    <s v="CNF  PRT  REL  TECO"/>
  </r>
  <r>
    <n v="1540812"/>
    <x v="24"/>
    <s v="0"/>
    <s v="0010"/>
    <s v="PFC-20"/>
    <s v="PP01"/>
    <s v="PAINT"/>
    <x v="0"/>
    <d v="2019-07-23T00:00:00"/>
    <d v="1899-12-30T00:12:24"/>
    <d v="2019-07-23T00:00:00"/>
    <d v="1899-12-30T02:52:20"/>
    <n v="2.6659999999999999"/>
    <s v="H"/>
    <x v="872"/>
    <n v="40"/>
    <s v="MIN"/>
    <s v="CNF  PRT  REL  TECO"/>
  </r>
  <r>
    <n v="1540812"/>
    <x v="24"/>
    <s v="0"/>
    <s v="0020"/>
    <s v="BFC-10"/>
    <s v="PP01"/>
    <s v="ASSEMBLY"/>
    <x v="1"/>
    <d v="2019-07-23T00:00:00"/>
    <d v="1899-12-30T13:31:05"/>
    <d v="2019-07-23T00:00:00"/>
    <d v="1899-12-30T13:39:38"/>
    <n v="5.65"/>
    <s v="MIN"/>
    <x v="873"/>
    <n v="15"/>
    <s v="MIN"/>
    <s v="CNF  PRT  REL  TECO"/>
  </r>
  <r>
    <n v="1540812"/>
    <x v="24"/>
    <s v="0"/>
    <s v="0030"/>
    <s v="BFC-90"/>
    <s v="PP01"/>
    <s v="ASSY IN PROCESS INSPECTION"/>
    <x v="2"/>
    <d v="2019-07-23T00:00:00"/>
    <d v="1899-12-30T13:50:19"/>
    <d v="2019-07-23T00:00:00"/>
    <d v="1899-12-30T13:50:19"/>
    <n v="20"/>
    <s v="MIN"/>
    <x v="2"/>
    <n v="20"/>
    <s v="MIN"/>
    <s v="CNF  ORSP PRT  REL  TECO"/>
  </r>
  <r>
    <n v="1540812"/>
    <x v="24"/>
    <s v="0"/>
    <s v="0040"/>
    <s v="BFC-10"/>
    <s v="PP01"/>
    <s v="ASSEMBLY"/>
    <x v="3"/>
    <d v="2019-07-23T00:00:00"/>
    <d v="1899-12-30T13:53:10"/>
    <d v="2019-07-23T00:00:00"/>
    <d v="1899-12-30T17:40:10"/>
    <n v="3.7829999999999999"/>
    <s v="H"/>
    <x v="874"/>
    <n v="350"/>
    <s v="MIN"/>
    <s v="CNF  PRT  REL  TECO"/>
  </r>
  <r>
    <n v="1540812"/>
    <x v="24"/>
    <s v="0"/>
    <s v="0050"/>
    <s v="BFC-10"/>
    <s v="PP01"/>
    <s v="ASSEMBLY"/>
    <x v="4"/>
    <d v="2019-07-24T00:00:00"/>
    <d v="1899-12-30T07:36:03"/>
    <d v="2019-07-29T00:00:00"/>
    <d v="1899-12-30T13:15:47"/>
    <n v="33.667999999999999"/>
    <s v="H"/>
    <x v="875"/>
    <n v="1020"/>
    <s v="MIN"/>
    <s v="CNF  PRT  REL  TECO"/>
  </r>
  <r>
    <n v="1540812"/>
    <x v="24"/>
    <s v="0"/>
    <s v="0060"/>
    <s v="BFC-10"/>
    <s v="PP01"/>
    <s v="ASSEMBLY"/>
    <x v="5"/>
    <d v="2019-07-29T00:00:00"/>
    <d v="1899-12-30T13:15:59"/>
    <d v="2019-07-29T00:00:00"/>
    <d v="1899-12-30T13:30:00"/>
    <n v="14.016999999999999"/>
    <s v="MIN"/>
    <x v="876"/>
    <n v="50"/>
    <s v="MIN"/>
    <s v="CNF  PRT  REL  TECO"/>
  </r>
  <r>
    <n v="1540812"/>
    <x v="2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0812"/>
    <x v="24"/>
    <s v="0"/>
    <s v="0080"/>
    <s v="BFC-90"/>
    <s v="PP01"/>
    <s v="ASSY IN PROCESS INSPECTION"/>
    <x v="7"/>
    <d v="2019-07-30T00:00:00"/>
    <d v="1899-12-30T10:12:49"/>
    <d v="2019-07-30T00:00:00"/>
    <d v="1899-12-30T10:12:49"/>
    <n v="20"/>
    <s v="MIN"/>
    <x v="2"/>
    <n v="20"/>
    <s v="MIN"/>
    <s v="CNF  ORSP PRT  REL  TECO"/>
  </r>
  <r>
    <n v="1540812"/>
    <x v="24"/>
    <s v="0"/>
    <s v="0090"/>
    <s v="BFC-90"/>
    <s v="PP01"/>
    <s v="ASSY IN PROCESS INSPECTION"/>
    <x v="8"/>
    <d v="2019-07-30T00:00:00"/>
    <d v="1899-12-30T10:12:51"/>
    <d v="2019-07-30T00:00:00"/>
    <d v="1899-12-30T10:12:51"/>
    <n v="20"/>
    <s v="MIN"/>
    <x v="2"/>
    <n v="20"/>
    <s v="MIN"/>
    <s v="CNF  ORSP PRT  REL  TECO"/>
  </r>
  <r>
    <n v="1540812"/>
    <x v="24"/>
    <s v="0"/>
    <s v="0100"/>
    <s v="PFC-20"/>
    <s v="PP01"/>
    <s v="PAINT"/>
    <x v="9"/>
    <d v="2019-07-30T00:00:00"/>
    <d v="1899-12-30T13:01:22"/>
    <d v="2019-07-31T00:00:00"/>
    <d v="1899-12-30T02:20:27"/>
    <n v="13.206"/>
    <s v="H"/>
    <x v="877"/>
    <n v="450"/>
    <s v="MIN"/>
    <s v="CNF  PRT  REL  TECO"/>
  </r>
  <r>
    <n v="1540812"/>
    <x v="24"/>
    <s v="0"/>
    <s v="0110"/>
    <s v="PFC-99"/>
    <s v="PP01"/>
    <s v="PAINT INSPECTION"/>
    <x v="10"/>
    <d v="2019-07-31T00:00:00"/>
    <d v="1899-12-30T07:40:19"/>
    <d v="2019-07-31T00:00:00"/>
    <d v="1899-12-30T07:40:19"/>
    <n v="20"/>
    <s v="MIN"/>
    <x v="2"/>
    <n v="20"/>
    <s v="MIN"/>
    <s v="CNF  ORSP PRT  REL  TECO"/>
  </r>
  <r>
    <n v="1540812"/>
    <x v="24"/>
    <s v="0"/>
    <s v="0120"/>
    <s v="BFC-10"/>
    <s v="PP01"/>
    <s v="ASSEMBLY"/>
    <x v="11"/>
    <d v="2019-08-08T00:00:00"/>
    <d v="1899-12-30T12:45:33"/>
    <d v="2019-08-08T00:00:00"/>
    <d v="1899-12-30T13:17:56"/>
    <n v="16.667000000000002"/>
    <s v="MIN"/>
    <x v="878"/>
    <n v="100"/>
    <s v="MIN"/>
    <s v="CNF  PRT  REL  TECO"/>
  </r>
  <r>
    <n v="1540812"/>
    <x v="24"/>
    <s v="0"/>
    <s v="0130"/>
    <s v="BFC-90"/>
    <s v="PP01"/>
    <s v="ASSY IN PROCESS INSPECTION"/>
    <x v="12"/>
    <d v="2019-08-08T00:00:00"/>
    <d v="1899-12-30T15:16:22"/>
    <d v="2019-08-08T00:00:00"/>
    <d v="1899-12-30T15:16:22"/>
    <n v="20"/>
    <s v="MIN"/>
    <x v="2"/>
    <n v="20"/>
    <s v="MIN"/>
    <s v="CNF  ORSP PRT  REL  TECO"/>
  </r>
  <r>
    <n v="1540812"/>
    <x v="24"/>
    <s v="0"/>
    <s v="0140"/>
    <s v="BFC-90"/>
    <s v="PP01"/>
    <s v="ASSY IN PROCESS INSPECTION"/>
    <x v="13"/>
    <d v="2019-08-08T00:00:00"/>
    <d v="1899-12-30T15:16:28"/>
    <d v="2019-08-08T00:00:00"/>
    <d v="1899-12-30T15:16:28"/>
    <n v="30"/>
    <s v="MIN"/>
    <x v="9"/>
    <n v="30"/>
    <s v="MIN"/>
    <s v="CNF  ORSP PRT  REL  TECO"/>
  </r>
  <r>
    <n v="1540812"/>
    <x v="24"/>
    <s v="0"/>
    <s v="0150"/>
    <s v="BFC-99"/>
    <s v="PP01"/>
    <s v="FINAL INSPECTION"/>
    <x v="14"/>
    <d v="2019-08-08T00:00:00"/>
    <d v="1899-12-30T15:16:34"/>
    <d v="2019-08-08T00:00:00"/>
    <d v="1899-12-30T15:16:34"/>
    <n v="30"/>
    <s v="MIN"/>
    <x v="9"/>
    <n v="30"/>
    <s v="MIN"/>
    <s v="CNF  ORSP PRT  REL  TECO"/>
  </r>
  <r>
    <n v="1540812"/>
    <x v="24"/>
    <s v="0"/>
    <s v="0160"/>
    <s v="BFC-99"/>
    <s v="PP03"/>
    <s v="FINAL INSPECTION"/>
    <x v="15"/>
    <d v="2019-08-08T00:00:00"/>
    <d v="1899-12-30T15:41:06"/>
    <d v="2019-08-08T00:00:00"/>
    <d v="1899-12-30T15:41:06"/>
    <n v="45"/>
    <s v="MIN"/>
    <x v="10"/>
    <n v="45"/>
    <s v="MIN"/>
    <s v="CNF  ORSP PRT  REL  TECO"/>
  </r>
  <r>
    <n v="1540812"/>
    <x v="24"/>
    <s v="1"/>
    <s v="0010"/>
    <s v="BFC-10"/>
    <s v="PP95"/>
    <s v="ASSEMBLY"/>
    <x v="16"/>
    <d v="2019-07-31T00:00:00"/>
    <d v="1899-12-30T07:51:33"/>
    <d v="2019-07-31T00:00:00"/>
    <d v="1899-12-30T17:51:11"/>
    <n v="9.9939999999999998"/>
    <s v="H"/>
    <x v="879"/>
    <n v="1"/>
    <s v="MIN"/>
    <s v="CNF  PRT  REL  TECO"/>
  </r>
  <r>
    <n v="1540812"/>
    <x v="2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1740"/>
    <x v="18"/>
    <s v="0"/>
    <s v="0010"/>
    <s v="PFC-20"/>
    <s v="PP01"/>
    <s v="PAINT"/>
    <x v="0"/>
    <d v="2019-07-28T00:00:00"/>
    <d v="1899-12-30T17:13:41"/>
    <d v="2019-07-29T00:00:00"/>
    <d v="1899-12-30T01:32:22"/>
    <n v="163.90700000000001"/>
    <s v="MIN"/>
    <x v="880"/>
    <n v="40"/>
    <s v="MIN"/>
    <s v="CNF  PRT  REL  TECO"/>
  </r>
  <r>
    <n v="1541740"/>
    <x v="18"/>
    <s v="0"/>
    <s v="0020"/>
    <s v="BFC-10"/>
    <s v="PP01"/>
    <s v="ASSEMBLY"/>
    <x v="1"/>
    <d v="2019-07-29T00:00:00"/>
    <d v="1899-12-30T09:30:53"/>
    <d v="2019-07-29T00:00:00"/>
    <d v="1899-12-30T09:49:57"/>
    <n v="6.35"/>
    <s v="MIN"/>
    <x v="881"/>
    <n v="15"/>
    <s v="MIN"/>
    <s v="CNF  PRT  REL  TECO"/>
  </r>
  <r>
    <n v="1541740"/>
    <x v="18"/>
    <s v="0"/>
    <s v="0030"/>
    <s v="BFC-90"/>
    <s v="PP01"/>
    <s v="ASSY IN PROCESS INSPECTION"/>
    <x v="2"/>
    <d v="2019-07-29T00:00:00"/>
    <d v="1899-12-30T11:10:00"/>
    <d v="2019-07-29T00:00:00"/>
    <d v="1899-12-30T11:10:00"/>
    <n v="20"/>
    <s v="MIN"/>
    <x v="2"/>
    <n v="20"/>
    <s v="MIN"/>
    <s v="CNF  ORSP PRT  REL  TECO"/>
  </r>
  <r>
    <n v="1541740"/>
    <x v="18"/>
    <s v="0"/>
    <s v="0040"/>
    <s v="BFC-10"/>
    <s v="PP01"/>
    <s v="ASSEMBLY"/>
    <x v="3"/>
    <d v="2019-07-29T00:00:00"/>
    <d v="1899-12-30T14:08:22"/>
    <d v="2019-07-29T00:00:00"/>
    <d v="1899-12-30T17:42:48"/>
    <n v="3.5739999999999998"/>
    <s v="H"/>
    <x v="882"/>
    <n v="290"/>
    <s v="MIN"/>
    <s v="CNF  PRT  REL  TECO"/>
  </r>
  <r>
    <n v="1541740"/>
    <x v="18"/>
    <s v="0"/>
    <s v="0050"/>
    <s v="BFC-10"/>
    <s v="PP01"/>
    <s v="ASSEMBLY"/>
    <x v="4"/>
    <d v="2019-07-30T00:00:00"/>
    <d v="1899-12-30T07:58:29"/>
    <d v="2019-08-04T00:00:00"/>
    <d v="1899-12-30T17:55:40"/>
    <n v="32.847000000000001"/>
    <s v="H"/>
    <x v="883"/>
    <n v="1040"/>
    <s v="MIN"/>
    <s v="CNF  PRT  REL  TECO"/>
  </r>
  <r>
    <n v="1541740"/>
    <x v="18"/>
    <s v="0"/>
    <s v="0060"/>
    <s v="BFC-10"/>
    <s v="PP01"/>
    <s v="ASSEMBLY"/>
    <x v="5"/>
    <d v="2019-08-05T00:00:00"/>
    <d v="1899-12-30T07:42:52"/>
    <d v="2019-08-05T00:00:00"/>
    <d v="1899-12-30T08:08:02"/>
    <n v="25.167000000000002"/>
    <s v="MIN"/>
    <x v="884"/>
    <n v="50"/>
    <s v="MIN"/>
    <s v="CNF  PRT  REL  TECO"/>
  </r>
  <r>
    <n v="1541740"/>
    <x v="18"/>
    <s v="0"/>
    <s v="0070"/>
    <s v="BFC-50"/>
    <s v="PP95"/>
    <s v="ASSEMBLY REPAIRS"/>
    <x v="6"/>
    <d v="2019-08-05T00:00:00"/>
    <d v="1899-12-30T08:08:10"/>
    <d v="2019-08-05T00:00:00"/>
    <d v="1899-12-30T09:14:44"/>
    <n v="1.109"/>
    <s v="H"/>
    <x v="885"/>
    <n v="0"/>
    <s v="MIN"/>
    <s v="CNF  PRT  REL  TECO"/>
  </r>
  <r>
    <n v="1541740"/>
    <x v="18"/>
    <s v="0"/>
    <s v="0080"/>
    <s v="BFC-90"/>
    <s v="PP01"/>
    <s v="ASSY IN PROCESS INSPECTION"/>
    <x v="7"/>
    <d v="2019-08-05T00:00:00"/>
    <d v="1899-12-30T10:08:48"/>
    <d v="2019-08-05T00:00:00"/>
    <d v="1899-12-30T10:08:48"/>
    <n v="20"/>
    <s v="MIN"/>
    <x v="2"/>
    <n v="20"/>
    <s v="MIN"/>
    <s v="CNF  ORSP PRT  REL  TECO"/>
  </r>
  <r>
    <n v="1541740"/>
    <x v="18"/>
    <s v="0"/>
    <s v="0090"/>
    <s v="BFC-90"/>
    <s v="PP01"/>
    <s v="ASSY IN PROCESS INSPECTION"/>
    <x v="8"/>
    <d v="2019-08-05T00:00:00"/>
    <d v="1899-12-30T10:09:08"/>
    <d v="2019-08-05T00:00:00"/>
    <d v="1899-12-30T10:09:08"/>
    <n v="20"/>
    <s v="MIN"/>
    <x v="2"/>
    <n v="20"/>
    <s v="MIN"/>
    <s v="CNF  ORSP PRT  REL  TECO"/>
  </r>
  <r>
    <n v="1541740"/>
    <x v="18"/>
    <s v="0"/>
    <s v="0100"/>
    <s v="PFC-20"/>
    <s v="PP01"/>
    <s v="PAINT"/>
    <x v="9"/>
    <d v="2019-08-05T00:00:00"/>
    <d v="1899-12-30T16:11:24"/>
    <d v="2019-08-06T00:00:00"/>
    <d v="1899-12-30T13:08:01"/>
    <n v="8.1259999999999994"/>
    <s v="H"/>
    <x v="886"/>
    <n v="450"/>
    <s v="MIN"/>
    <s v="CNF  PRT  REL  TECO"/>
  </r>
  <r>
    <n v="1541740"/>
    <x v="18"/>
    <s v="0"/>
    <s v="0110"/>
    <s v="PFC-99"/>
    <s v="PP01"/>
    <s v="PAINT INSPECTION"/>
    <x v="10"/>
    <d v="2019-08-07T00:00:00"/>
    <d v="1899-12-30T08:10:30"/>
    <d v="2019-08-07T00:00:00"/>
    <d v="1899-12-30T08:10:30"/>
    <n v="20"/>
    <s v="MIN"/>
    <x v="2"/>
    <n v="20"/>
    <s v="MIN"/>
    <s v="CNF  ORSP PRT  REL  TECO"/>
  </r>
  <r>
    <n v="1541740"/>
    <x v="18"/>
    <s v="0"/>
    <s v="0120"/>
    <s v="BFC-10"/>
    <s v="PP01"/>
    <s v="ASSEMBLY"/>
    <x v="11"/>
    <d v="2019-08-20T00:00:00"/>
    <d v="1899-12-30T15:24:26"/>
    <d v="2019-08-20T00:00:00"/>
    <d v="1899-12-30T16:00:57"/>
    <n v="36.517000000000003"/>
    <s v="MIN"/>
    <x v="887"/>
    <n v="100"/>
    <s v="MIN"/>
    <s v="CNF  PRT  REL  TECO"/>
  </r>
  <r>
    <n v="1541740"/>
    <x v="18"/>
    <s v="0"/>
    <s v="0130"/>
    <s v="BFC-90"/>
    <s v="PP01"/>
    <s v="ASSY IN PROCESS INSPECTION"/>
    <x v="12"/>
    <d v="2019-08-21T00:00:00"/>
    <d v="1899-12-30T10:43:11"/>
    <d v="2019-08-21T00:00:00"/>
    <d v="1899-12-30T10:43:11"/>
    <n v="20"/>
    <s v="MIN"/>
    <x v="2"/>
    <n v="20"/>
    <s v="MIN"/>
    <s v="CNF  ORSP PRT  REL  TECO"/>
  </r>
  <r>
    <n v="1541740"/>
    <x v="18"/>
    <s v="0"/>
    <s v="0140"/>
    <s v="BFC-90"/>
    <s v="PP01"/>
    <s v="ASSY IN PROCESS INSPECTION"/>
    <x v="13"/>
    <d v="2019-08-21T00:00:00"/>
    <d v="1899-12-30T10:43:18"/>
    <d v="2019-08-21T00:00:00"/>
    <d v="1899-12-30T10:43:18"/>
    <n v="30"/>
    <s v="MIN"/>
    <x v="9"/>
    <n v="30"/>
    <s v="MIN"/>
    <s v="CNF  ORSP PRT  REL  TECO"/>
  </r>
  <r>
    <n v="1541740"/>
    <x v="18"/>
    <s v="0"/>
    <s v="0150"/>
    <s v="BFC-99"/>
    <s v="PP01"/>
    <s v="FINAL INSPECTION"/>
    <x v="14"/>
    <d v="2019-08-21T00:00:00"/>
    <d v="1899-12-30T10:43:23"/>
    <d v="2019-08-21T00:00:00"/>
    <d v="1899-12-30T10:43:23"/>
    <n v="30"/>
    <s v="MIN"/>
    <x v="9"/>
    <n v="30"/>
    <s v="MIN"/>
    <s v="CNF  ORSP PRT  REL  TECO"/>
  </r>
  <r>
    <n v="1541740"/>
    <x v="18"/>
    <s v="0"/>
    <s v="0160"/>
    <s v="BFC-99"/>
    <s v="PP03"/>
    <s v="FINAL INSPECTION"/>
    <x v="15"/>
    <d v="2019-08-22T00:00:00"/>
    <d v="1899-12-30T07:55:20"/>
    <d v="2019-08-22T00:00:00"/>
    <d v="1899-12-30T07:55:20"/>
    <n v="45"/>
    <s v="MIN"/>
    <x v="10"/>
    <n v="45"/>
    <s v="MIN"/>
    <s v="CNF  ORSP PRT  REL  TECO"/>
  </r>
  <r>
    <n v="1541740"/>
    <x v="18"/>
    <s v="1"/>
    <s v="0010"/>
    <s v="BFC-10"/>
    <s v="PP95"/>
    <s v="ASSEMBLY"/>
    <x v="16"/>
    <d v="2019-08-07T00:00:00"/>
    <d v="1899-12-30T07:50:00"/>
    <d v="2019-08-07T00:00:00"/>
    <d v="1899-12-30T12:15:45"/>
    <n v="4.4290000000000003"/>
    <s v="H"/>
    <x v="888"/>
    <n v="1"/>
    <s v="MIN"/>
    <s v="CNF  PRT  REL  TECO"/>
  </r>
  <r>
    <n v="1541740"/>
    <x v="18"/>
    <s v="2"/>
    <s v="0100"/>
    <s v="PFC-20"/>
    <s v="PP95"/>
    <s v="PAINT"/>
    <x v="17"/>
    <d v="2019-08-06T00:00:00"/>
    <d v="1899-12-30T07:46:26"/>
    <d v="2019-08-06T00:00:00"/>
    <d v="1899-12-30T11:42:50"/>
    <n v="3.94"/>
    <s v="H"/>
    <x v="889"/>
    <n v="5"/>
    <s v="MIN"/>
    <s v="CNF  PRT  REL  TECO"/>
  </r>
  <r>
    <n v="1541741"/>
    <x v="18"/>
    <s v="0"/>
    <s v="0010"/>
    <s v="PFC-20"/>
    <s v="PP01"/>
    <s v="PAINT"/>
    <x v="0"/>
    <d v="2019-07-29T00:00:00"/>
    <d v="1899-12-30T23:21:15"/>
    <d v="2019-07-30T00:00:00"/>
    <d v="1899-12-30T00:14:55"/>
    <n v="26.832999999999998"/>
    <s v="MIN"/>
    <x v="890"/>
    <n v="40"/>
    <s v="MIN"/>
    <s v="CNF  PRT  REL  TECO"/>
  </r>
  <r>
    <n v="1541741"/>
    <x v="18"/>
    <s v="0"/>
    <s v="0020"/>
    <s v="BFC-10"/>
    <s v="PP01"/>
    <s v="ASSEMBLY"/>
    <x v="1"/>
    <d v="2019-07-30T00:00:00"/>
    <d v="1899-12-30T10:32:50"/>
    <d v="2019-07-30T00:00:00"/>
    <d v="1899-12-30T12:16:44"/>
    <n v="51.95"/>
    <s v="MIN"/>
    <x v="891"/>
    <n v="15"/>
    <s v="MIN"/>
    <s v="CNF  PRT  REL  TECO"/>
  </r>
  <r>
    <n v="1541741"/>
    <x v="18"/>
    <s v="0"/>
    <s v="0030"/>
    <s v="BFC-90"/>
    <s v="PP01"/>
    <s v="ASSY IN PROCESS INSPECTION"/>
    <x v="2"/>
    <d v="2019-07-31T00:00:00"/>
    <d v="1899-12-30T08:08:12"/>
    <d v="2019-07-31T00:00:00"/>
    <d v="1899-12-30T08:08:12"/>
    <n v="20"/>
    <s v="MIN"/>
    <x v="2"/>
    <n v="20"/>
    <s v="MIN"/>
    <s v="CNF  ORSP PRT  REL  TECO"/>
  </r>
  <r>
    <n v="1541741"/>
    <x v="18"/>
    <s v="0"/>
    <s v="0040"/>
    <s v="BFC-10"/>
    <s v="PP01"/>
    <s v="ASSEMBLY"/>
    <x v="3"/>
    <d v="2019-07-31T00:00:00"/>
    <d v="1899-12-30T10:33:08"/>
    <d v="2019-08-01T00:00:00"/>
    <d v="1899-12-30T07:32:43"/>
    <n v="20.992999999999999"/>
    <s v="H"/>
    <x v="892"/>
    <n v="350"/>
    <s v="MIN"/>
    <s v="CNF  PRT  REL  TECO"/>
  </r>
  <r>
    <n v="1541741"/>
    <x v="18"/>
    <s v="0"/>
    <s v="0050"/>
    <s v="BFC-10"/>
    <s v="PP01"/>
    <s v="ASSEMBLY"/>
    <x v="4"/>
    <d v="2019-08-01T00:00:00"/>
    <d v="1899-12-30T07:33:03"/>
    <d v="2019-08-06T00:00:00"/>
    <d v="1899-12-30T13:46:28"/>
    <n v="32.457999999999998"/>
    <s v="H"/>
    <x v="893"/>
    <n v="1020"/>
    <s v="MIN"/>
    <s v="CNF  PRT  REL  TECO"/>
  </r>
  <r>
    <n v="1541741"/>
    <x v="18"/>
    <s v="0"/>
    <s v="0060"/>
    <s v="BFC-10"/>
    <s v="PP01"/>
    <s v="ASSEMBLY"/>
    <x v="5"/>
    <d v="2019-08-06T00:00:00"/>
    <d v="1899-12-30T13:47:11"/>
    <d v="2019-08-06T00:00:00"/>
    <d v="1899-12-30T14:43:11"/>
    <n v="56"/>
    <s v="MIN"/>
    <x v="894"/>
    <n v="50"/>
    <s v="MIN"/>
    <s v="CNF  PRT  REL  TECO"/>
  </r>
  <r>
    <n v="1541741"/>
    <x v="1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1741"/>
    <x v="18"/>
    <s v="0"/>
    <s v="0080"/>
    <s v="BFC-90"/>
    <s v="PP01"/>
    <s v="ASSY IN PROCESS INSPECTION"/>
    <x v="7"/>
    <d v="2019-08-06T00:00:00"/>
    <d v="1899-12-30T15:04:22"/>
    <d v="2019-08-06T00:00:00"/>
    <d v="1899-12-30T15:04:22"/>
    <n v="20"/>
    <s v="MIN"/>
    <x v="2"/>
    <n v="20"/>
    <s v="MIN"/>
    <s v="CNF  ORSP PRT  REL  TECO"/>
  </r>
  <r>
    <n v="1541741"/>
    <x v="18"/>
    <s v="0"/>
    <s v="0090"/>
    <s v="BFC-90"/>
    <s v="PP01"/>
    <s v="ASSY IN PROCESS INSPECTION"/>
    <x v="8"/>
    <d v="2019-08-06T00:00:00"/>
    <d v="1899-12-30T15:04:45"/>
    <d v="2019-08-06T00:00:00"/>
    <d v="1899-12-30T15:04:45"/>
    <n v="20"/>
    <s v="MIN"/>
    <x v="2"/>
    <n v="20"/>
    <s v="MIN"/>
    <s v="CNF  ORSP PRT  REL  TECO"/>
  </r>
  <r>
    <n v="1541741"/>
    <x v="18"/>
    <s v="0"/>
    <s v="0100"/>
    <s v="PFC-20"/>
    <s v="PP01"/>
    <s v="PAINT"/>
    <x v="9"/>
    <d v="2019-08-06T00:00:00"/>
    <d v="1899-12-30T16:32:41"/>
    <d v="2019-08-07T00:00:00"/>
    <d v="1899-12-30T13:10:06"/>
    <n v="13.333"/>
    <s v="H"/>
    <x v="895"/>
    <n v="450"/>
    <s v="MIN"/>
    <s v="CNF  PRT  REL  TECO"/>
  </r>
  <r>
    <n v="1541741"/>
    <x v="18"/>
    <s v="0"/>
    <s v="0110"/>
    <s v="PFC-99"/>
    <s v="PP01"/>
    <s v="PAINT INSPECTION"/>
    <x v="10"/>
    <d v="2019-08-08T00:00:00"/>
    <d v="1899-12-30T08:24:22"/>
    <d v="2019-08-08T00:00:00"/>
    <d v="1899-12-30T08:24:22"/>
    <n v="20"/>
    <s v="MIN"/>
    <x v="2"/>
    <n v="20"/>
    <s v="MIN"/>
    <s v="CNF  ORSP PRT  REL  TECO"/>
  </r>
  <r>
    <n v="1541741"/>
    <x v="18"/>
    <s v="0"/>
    <s v="0120"/>
    <s v="BFC-10"/>
    <s v="PP01"/>
    <s v="ASSEMBLY"/>
    <x v="11"/>
    <d v="2019-08-20T00:00:00"/>
    <d v="1899-12-30T12:01:33"/>
    <d v="2019-08-20T00:00:00"/>
    <d v="1899-12-30T13:03:21"/>
    <n v="1.03"/>
    <s v="H"/>
    <x v="896"/>
    <n v="100"/>
    <s v="MIN"/>
    <s v="CNF  PRT  REL  TECO"/>
  </r>
  <r>
    <n v="1541741"/>
    <x v="18"/>
    <s v="0"/>
    <s v="0130"/>
    <s v="BFC-90"/>
    <s v="PP01"/>
    <s v="ASSY IN PROCESS INSPECTION"/>
    <x v="12"/>
    <d v="2019-08-21T00:00:00"/>
    <d v="1899-12-30T11:15:24"/>
    <d v="2019-08-21T00:00:00"/>
    <d v="1899-12-30T11:15:24"/>
    <n v="20"/>
    <s v="MIN"/>
    <x v="2"/>
    <n v="20"/>
    <s v="MIN"/>
    <s v="CNF  ORSP PRT  REL  TECO"/>
  </r>
  <r>
    <n v="1541741"/>
    <x v="18"/>
    <s v="0"/>
    <s v="0140"/>
    <s v="BFC-90"/>
    <s v="PP01"/>
    <s v="ASSY IN PROCESS INSPECTION"/>
    <x v="13"/>
    <d v="2019-08-21T00:00:00"/>
    <d v="1899-12-30T11:15:29"/>
    <d v="2019-08-21T00:00:00"/>
    <d v="1899-12-30T11:15:29"/>
    <n v="30"/>
    <s v="MIN"/>
    <x v="9"/>
    <n v="30"/>
    <s v="MIN"/>
    <s v="CNF  ORSP PRT  REL  TECO"/>
  </r>
  <r>
    <n v="1541741"/>
    <x v="18"/>
    <s v="0"/>
    <s v="0150"/>
    <s v="BFC-99"/>
    <s v="PP01"/>
    <s v="FINAL INSPECTION"/>
    <x v="14"/>
    <d v="2019-08-21T00:00:00"/>
    <d v="1899-12-30T11:17:14"/>
    <d v="2019-08-21T00:00:00"/>
    <d v="1899-12-30T11:17:14"/>
    <n v="30"/>
    <s v="MIN"/>
    <x v="9"/>
    <n v="30"/>
    <s v="MIN"/>
    <s v="CNF  ORSP PRT  REL  TECO"/>
  </r>
  <r>
    <n v="1541741"/>
    <x v="18"/>
    <s v="0"/>
    <s v="0160"/>
    <s v="BFC-99"/>
    <s v="PP03"/>
    <s v="FINAL INSPECTION"/>
    <x v="15"/>
    <d v="2019-08-22T00:00:00"/>
    <d v="1899-12-30T07:55:36"/>
    <d v="2019-08-22T00:00:00"/>
    <d v="1899-12-30T07:55:36"/>
    <n v="45"/>
    <s v="MIN"/>
    <x v="10"/>
    <n v="45"/>
    <s v="MIN"/>
    <s v="CNF  ORSP PRT  REL  TECO"/>
  </r>
  <r>
    <n v="1541741"/>
    <x v="18"/>
    <s v="1"/>
    <s v="0010"/>
    <s v="BFC-10"/>
    <s v="PP95"/>
    <s v="ASSEMBLY"/>
    <x v="16"/>
    <d v="2019-08-20T00:00:00"/>
    <d v="1899-12-30T09:46:43"/>
    <d v="2019-08-21T00:00:00"/>
    <d v="1899-12-30T11:22:19"/>
    <n v="8.0220000000000002"/>
    <s v="H"/>
    <x v="897"/>
    <n v="1"/>
    <s v="MIN"/>
    <s v="CNF  PRT  REL  TECO"/>
  </r>
  <r>
    <n v="1541741"/>
    <x v="18"/>
    <s v="2"/>
    <s v="0100"/>
    <s v="PFC-20"/>
    <s v="PP95"/>
    <s v="PAINT"/>
    <x v="17"/>
    <d v="2019-08-07T00:00:00"/>
    <d v="1899-12-30T11:33:42"/>
    <d v="2019-08-07T00:00:00"/>
    <d v="1899-12-30T17:44:19"/>
    <n v="6.1769999999999996"/>
    <s v="H"/>
    <x v="898"/>
    <n v="5"/>
    <s v="MIN"/>
    <s v="CNF  PRT  REL  TECO"/>
  </r>
  <r>
    <n v="1541742"/>
    <x v="18"/>
    <s v="0"/>
    <s v="0010"/>
    <s v="PFC-20"/>
    <s v="PP01"/>
    <s v="PAINT"/>
    <x v="0"/>
    <d v="2019-07-28T00:00:00"/>
    <d v="1899-12-30T17:10:31"/>
    <d v="2019-07-28T00:00:00"/>
    <d v="1899-12-30T23:22:20"/>
    <n v="79.917000000000002"/>
    <s v="MIN"/>
    <x v="899"/>
    <n v="40"/>
    <s v="MIN"/>
    <s v="CNF  PRT  REL  TECO"/>
  </r>
  <r>
    <n v="1541742"/>
    <x v="18"/>
    <s v="0"/>
    <s v="0020"/>
    <s v="BFC-10"/>
    <s v="PP01"/>
    <s v="ASSEMBLY"/>
    <x v="1"/>
    <d v="2019-07-29T00:00:00"/>
    <d v="1899-12-30T09:30:53"/>
    <d v="2019-07-29T00:00:00"/>
    <d v="1899-12-30T09:49:57"/>
    <n v="6.35"/>
    <s v="MIN"/>
    <x v="881"/>
    <n v="15"/>
    <s v="MIN"/>
    <s v="CNF  PRT  REL  TECO"/>
  </r>
  <r>
    <n v="1541742"/>
    <x v="18"/>
    <s v="0"/>
    <s v="0030"/>
    <s v="BFC-90"/>
    <s v="PP01"/>
    <s v="ASSY IN PROCESS INSPECTION"/>
    <x v="2"/>
    <d v="2019-07-30T00:00:00"/>
    <d v="1899-12-30T08:37:07"/>
    <d v="2019-07-30T00:00:00"/>
    <d v="1899-12-30T08:37:07"/>
    <n v="20"/>
    <s v="MIN"/>
    <x v="2"/>
    <n v="20"/>
    <s v="MIN"/>
    <s v="CNF  ORSP PRT  REL  TECO"/>
  </r>
  <r>
    <n v="1541742"/>
    <x v="18"/>
    <s v="0"/>
    <s v="0040"/>
    <s v="BFC-10"/>
    <s v="PP01"/>
    <s v="ASSEMBLY"/>
    <x v="3"/>
    <d v="2019-07-30T00:00:00"/>
    <d v="1899-12-30T09:17:41"/>
    <d v="2019-07-30T00:00:00"/>
    <d v="1899-12-30T17:46:31"/>
    <n v="8.4809999999999999"/>
    <s v="H"/>
    <x v="900"/>
    <n v="350"/>
    <s v="MIN"/>
    <s v="CNF  PRT  REL  TECO"/>
  </r>
  <r>
    <n v="1541742"/>
    <x v="18"/>
    <s v="0"/>
    <s v="0050"/>
    <s v="BFC-10"/>
    <s v="PP01"/>
    <s v="ASSEMBLY"/>
    <x v="4"/>
    <d v="2019-07-31T00:00:00"/>
    <d v="1899-12-30T07:39:49"/>
    <d v="2019-08-05T00:00:00"/>
    <d v="1899-12-30T12:09:36"/>
    <n v="29.9"/>
    <s v="H"/>
    <x v="901"/>
    <n v="1020"/>
    <s v="MIN"/>
    <s v="CNF  PRT  REL  TECO"/>
  </r>
  <r>
    <n v="1541742"/>
    <x v="18"/>
    <s v="0"/>
    <s v="0060"/>
    <s v="BFC-10"/>
    <s v="PP01"/>
    <s v="ASSEMBLY"/>
    <x v="5"/>
    <d v="2019-08-05T00:00:00"/>
    <d v="1899-12-30T12:30:22"/>
    <d v="2019-08-05T00:00:00"/>
    <d v="1899-12-30T12:41:08"/>
    <n v="10.766999999999999"/>
    <s v="MIN"/>
    <x v="902"/>
    <n v="50"/>
    <s v="MIN"/>
    <s v="CNF  PRT  REL  TECO"/>
  </r>
  <r>
    <n v="1541742"/>
    <x v="18"/>
    <s v="0"/>
    <s v="0070"/>
    <s v="BFC-50"/>
    <s v="PP95"/>
    <s v="ASSEMBLY REPAIRS"/>
    <x v="6"/>
    <d v="2019-08-05T00:00:00"/>
    <d v="1899-12-30T13:03:35"/>
    <d v="2019-08-05T00:00:00"/>
    <d v="1899-12-30T14:48:22"/>
    <n v="1.746"/>
    <s v="H"/>
    <x v="370"/>
    <n v="0"/>
    <s v="MIN"/>
    <s v="CNF  PRT  REL  TECO"/>
  </r>
  <r>
    <n v="1541742"/>
    <x v="18"/>
    <s v="0"/>
    <s v="0080"/>
    <s v="BFC-90"/>
    <s v="PP01"/>
    <s v="ASSY IN PROCESS INSPECTION"/>
    <x v="7"/>
    <d v="2019-08-05T00:00:00"/>
    <d v="1899-12-30T15:05:48"/>
    <d v="2019-08-05T00:00:00"/>
    <d v="1899-12-30T15:05:48"/>
    <n v="20"/>
    <s v="MIN"/>
    <x v="2"/>
    <n v="20"/>
    <s v="MIN"/>
    <s v="CNF  ORSP PRT  REL  TECO"/>
  </r>
  <r>
    <n v="1541742"/>
    <x v="18"/>
    <s v="0"/>
    <s v="0090"/>
    <s v="BFC-90"/>
    <s v="PP01"/>
    <s v="ASSY IN PROCESS INSPECTION"/>
    <x v="8"/>
    <d v="2019-08-05T00:00:00"/>
    <d v="1899-12-30T15:09:20"/>
    <d v="2019-08-05T00:00:00"/>
    <d v="1899-12-30T15:09:20"/>
    <n v="20"/>
    <s v="MIN"/>
    <x v="2"/>
    <n v="20"/>
    <s v="MIN"/>
    <s v="CNF  ORSP PRT  REL  TECO"/>
  </r>
  <r>
    <n v="1541742"/>
    <x v="18"/>
    <s v="0"/>
    <s v="0100"/>
    <s v="PFC-20"/>
    <s v="PP01"/>
    <s v="PAINT"/>
    <x v="9"/>
    <d v="2019-08-05T00:00:00"/>
    <d v="1899-12-30T17:04:37"/>
    <d v="2019-08-06T00:00:00"/>
    <d v="1899-12-30T13:38:47"/>
    <n v="492.93700000000001"/>
    <s v="MIN"/>
    <x v="903"/>
    <n v="450"/>
    <s v="MIN"/>
    <s v="CNF  PRT  REL  TECO"/>
  </r>
  <r>
    <n v="1541742"/>
    <x v="18"/>
    <s v="0"/>
    <s v="0110"/>
    <s v="PFC-99"/>
    <s v="PP01"/>
    <s v="PAINT INSPECTION"/>
    <x v="10"/>
    <d v="2019-08-07T00:00:00"/>
    <d v="1899-12-30T08:12:52"/>
    <d v="2019-08-07T00:00:00"/>
    <d v="1899-12-30T08:12:52"/>
    <n v="20"/>
    <s v="MIN"/>
    <x v="2"/>
    <n v="20"/>
    <s v="MIN"/>
    <s v="CNF  ORSP PRT  REL  TECO"/>
  </r>
  <r>
    <n v="1541742"/>
    <x v="18"/>
    <s v="0"/>
    <s v="0120"/>
    <s v="BFC-10"/>
    <s v="PP01"/>
    <s v="ASSEMBLY"/>
    <x v="11"/>
    <d v="2019-08-19T00:00:00"/>
    <d v="1899-12-30T13:07:40"/>
    <d v="2019-08-19T00:00:00"/>
    <d v="1899-12-30T14:36:56"/>
    <n v="1.488"/>
    <s v="H"/>
    <x v="904"/>
    <n v="100"/>
    <s v="MIN"/>
    <s v="CNF  PRT  REL  TECO"/>
  </r>
  <r>
    <n v="1541742"/>
    <x v="18"/>
    <s v="0"/>
    <s v="0130"/>
    <s v="BFC-90"/>
    <s v="PP01"/>
    <s v="ASSY IN PROCESS INSPECTION"/>
    <x v="12"/>
    <d v="2019-08-19T00:00:00"/>
    <d v="1899-12-30T16:53:31"/>
    <d v="2019-08-19T00:00:00"/>
    <d v="1899-12-30T16:53:31"/>
    <n v="20"/>
    <s v="MIN"/>
    <x v="2"/>
    <n v="20"/>
    <s v="MIN"/>
    <s v="CNF  ORSP PRT  REL  TECO"/>
  </r>
  <r>
    <n v="1541742"/>
    <x v="18"/>
    <s v="0"/>
    <s v="0140"/>
    <s v="BFC-90"/>
    <s v="PP01"/>
    <s v="ASSY IN PROCESS INSPECTION"/>
    <x v="13"/>
    <d v="2019-08-19T00:00:00"/>
    <d v="1899-12-30T16:53:38"/>
    <d v="2019-08-19T00:00:00"/>
    <d v="1899-12-30T16:53:38"/>
    <n v="30"/>
    <s v="MIN"/>
    <x v="9"/>
    <n v="30"/>
    <s v="MIN"/>
    <s v="CNF  ORSP PRT  REL  TECO"/>
  </r>
  <r>
    <n v="1541742"/>
    <x v="18"/>
    <s v="0"/>
    <s v="0150"/>
    <s v="BFC-99"/>
    <s v="PP01"/>
    <s v="FINAL INSPECTION"/>
    <x v="14"/>
    <d v="2019-08-19T00:00:00"/>
    <d v="1899-12-30T16:58:39"/>
    <d v="2019-08-19T00:00:00"/>
    <d v="1899-12-30T16:58:39"/>
    <n v="30"/>
    <s v="MIN"/>
    <x v="9"/>
    <n v="30"/>
    <s v="MIN"/>
    <s v="CNF  ORSP PRT  REL  TECO"/>
  </r>
  <r>
    <n v="1541742"/>
    <x v="18"/>
    <s v="0"/>
    <s v="0160"/>
    <s v="BFC-99"/>
    <s v="PP03"/>
    <s v="FINAL INSPECTION"/>
    <x v="15"/>
    <d v="2019-08-19T00:00:00"/>
    <d v="1899-12-30T17:43:47"/>
    <d v="2019-08-19T00:00:00"/>
    <d v="1899-12-30T17:43:47"/>
    <n v="45"/>
    <s v="MIN"/>
    <x v="10"/>
    <n v="45"/>
    <s v="MIN"/>
    <s v="CNF  ORSP PRT  REL  TECO"/>
  </r>
  <r>
    <n v="1541742"/>
    <x v="18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1742"/>
    <x v="1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1743"/>
    <x v="17"/>
    <s v="0"/>
    <s v="0010"/>
    <s v="PFC-20"/>
    <s v="PP01"/>
    <s v="PAINT"/>
    <x v="0"/>
    <d v="2019-07-24T00:00:00"/>
    <d v="1899-12-30T16:54:35"/>
    <d v="2019-07-24T00:00:00"/>
    <d v="1899-12-30T19:04:05"/>
    <n v="2.1909999999999998"/>
    <s v="H"/>
    <x v="905"/>
    <n v="40"/>
    <s v="MIN"/>
    <s v="CNF  PRT  REL  TECO"/>
  </r>
  <r>
    <n v="1541743"/>
    <x v="17"/>
    <s v="0"/>
    <s v="0020"/>
    <s v="BFC-10"/>
    <s v="PP01"/>
    <s v="ASSEMBLY"/>
    <x v="1"/>
    <d v="2019-07-25T00:00:00"/>
    <d v="1899-12-30T11:15:57"/>
    <d v="2019-07-25T00:00:00"/>
    <d v="1899-12-30T12:26:53"/>
    <n v="17.917000000000002"/>
    <s v="MIN"/>
    <x v="906"/>
    <n v="15"/>
    <s v="MIN"/>
    <s v="CNF  PRT  REL  TECO"/>
  </r>
  <r>
    <n v="1541743"/>
    <x v="17"/>
    <s v="0"/>
    <s v="0030"/>
    <s v="BFC-90"/>
    <s v="PP01"/>
    <s v="ASSY IN PROCESS INSPECTION"/>
    <x v="2"/>
    <d v="2019-07-29T00:00:00"/>
    <d v="1899-12-30T08:04:08"/>
    <d v="2019-07-29T00:00:00"/>
    <d v="1899-12-30T08:04:08"/>
    <n v="20"/>
    <s v="MIN"/>
    <x v="2"/>
    <n v="20"/>
    <s v="MIN"/>
    <s v="CNF  ORSP PRT  REL  TECO"/>
  </r>
  <r>
    <n v="1541743"/>
    <x v="17"/>
    <s v="0"/>
    <s v="0040"/>
    <s v="BFC-10"/>
    <s v="PP01"/>
    <s v="ASSEMBLY"/>
    <x v="3"/>
    <d v="2019-07-29T00:00:00"/>
    <d v="1899-12-30T08:21:22"/>
    <d v="2019-07-29T00:00:00"/>
    <d v="1899-12-30T10:51:56"/>
    <n v="2.5089999999999999"/>
    <s v="H"/>
    <x v="907"/>
    <n v="350"/>
    <s v="MIN"/>
    <s v="CNF  PRT  REL  TECO"/>
  </r>
  <r>
    <n v="1541743"/>
    <x v="17"/>
    <s v="0"/>
    <s v="0050"/>
    <s v="BFC-10"/>
    <s v="PP01"/>
    <s v="ASSEMBLY"/>
    <x v="4"/>
    <d v="2019-07-29T00:00:00"/>
    <d v="1899-12-30T10:52:13"/>
    <d v="2019-08-04T00:00:00"/>
    <d v="1899-12-30T14:34:24"/>
    <n v="40.720999999999997"/>
    <s v="H"/>
    <x v="908"/>
    <n v="1020"/>
    <s v="MIN"/>
    <s v="CNF  PRT  REL  TECO"/>
  </r>
  <r>
    <n v="1541743"/>
    <x v="17"/>
    <s v="0"/>
    <s v="0060"/>
    <s v="BFC-10"/>
    <s v="PP01"/>
    <s v="ASSEMBLY"/>
    <x v="5"/>
    <d v="2019-08-04T00:00:00"/>
    <d v="1899-12-30T14:34:58"/>
    <d v="2019-08-04T00:00:00"/>
    <d v="1899-12-30T14:43:48"/>
    <n v="8.8330000000000002"/>
    <s v="MIN"/>
    <x v="909"/>
    <n v="50"/>
    <s v="MIN"/>
    <s v="CNF  PRT  REL  TECO"/>
  </r>
  <r>
    <n v="1541743"/>
    <x v="1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1743"/>
    <x v="17"/>
    <s v="0"/>
    <s v="0080"/>
    <s v="BFC-90"/>
    <s v="PP01"/>
    <s v="ASSY IN PROCESS INSPECTION"/>
    <x v="7"/>
    <d v="2019-08-04T00:00:00"/>
    <d v="1899-12-30T14:58:26"/>
    <d v="2019-08-04T00:00:00"/>
    <d v="1899-12-30T14:58:26"/>
    <n v="20"/>
    <s v="MIN"/>
    <x v="2"/>
    <n v="20"/>
    <s v="MIN"/>
    <s v="CNF  ORSP PRT  REL  TECO"/>
  </r>
  <r>
    <n v="1541743"/>
    <x v="17"/>
    <s v="0"/>
    <s v="0090"/>
    <s v="BFC-90"/>
    <s v="PP01"/>
    <s v="ASSY IN PROCESS INSPECTION"/>
    <x v="8"/>
    <d v="2019-08-04T00:00:00"/>
    <d v="1899-12-30T14:58:55"/>
    <d v="2019-08-04T00:00:00"/>
    <d v="1899-12-30T14:58:55"/>
    <n v="20"/>
    <s v="MIN"/>
    <x v="2"/>
    <n v="20"/>
    <s v="MIN"/>
    <s v="CNF  ORSP PRT  REL  TECO"/>
  </r>
  <r>
    <n v="1541743"/>
    <x v="17"/>
    <s v="0"/>
    <s v="0100"/>
    <s v="PFC-20"/>
    <s v="PP01"/>
    <s v="PAINT"/>
    <x v="9"/>
    <d v="2019-08-04T00:00:00"/>
    <d v="1899-12-30T16:08:15"/>
    <d v="2019-08-05T00:00:00"/>
    <d v="1899-12-30T11:38:52"/>
    <n v="580.18333333333328"/>
    <s v="MIN"/>
    <x v="910"/>
    <n v="450"/>
    <s v="MIN"/>
    <s v="CNF  PRT  REL  TECO"/>
  </r>
  <r>
    <n v="1541743"/>
    <x v="17"/>
    <s v="0"/>
    <s v="0110"/>
    <s v="PFC-99"/>
    <s v="PP01"/>
    <s v="PAINT INSPECTION"/>
    <x v="10"/>
    <d v="2019-08-06T00:00:00"/>
    <d v="1899-12-30T08:18:20"/>
    <d v="2019-08-06T00:00:00"/>
    <d v="1899-12-30T08:18:20"/>
    <n v="20"/>
    <s v="MIN"/>
    <x v="2"/>
    <n v="20"/>
    <s v="MIN"/>
    <s v="CNF  ORSP PRT  REL  TECO"/>
  </r>
  <r>
    <n v="1541743"/>
    <x v="17"/>
    <s v="0"/>
    <s v="0120"/>
    <s v="BFC-10"/>
    <s v="PP01"/>
    <s v="ASSEMBLY"/>
    <x v="11"/>
    <d v="2019-08-19T00:00:00"/>
    <d v="1899-12-30T10:46:17"/>
    <d v="2019-08-19T00:00:00"/>
    <d v="1899-12-30T13:05:24"/>
    <n v="46.366999999999997"/>
    <s v="MIN"/>
    <x v="911"/>
    <n v="100"/>
    <s v="MIN"/>
    <s v="CNF  PRT  REL  TECO"/>
  </r>
  <r>
    <n v="1541743"/>
    <x v="17"/>
    <s v="0"/>
    <s v="0130"/>
    <s v="BFC-90"/>
    <s v="PP01"/>
    <s v="ASSY IN PROCESS INSPECTION"/>
    <x v="12"/>
    <d v="2019-08-19T00:00:00"/>
    <d v="1899-12-30T16:58:59"/>
    <d v="2019-08-19T00:00:00"/>
    <d v="1899-12-30T16:58:59"/>
    <n v="20"/>
    <s v="MIN"/>
    <x v="2"/>
    <n v="20"/>
    <s v="MIN"/>
    <s v="CNF  ORSP PRT  REL  TECO"/>
  </r>
  <r>
    <n v="1541743"/>
    <x v="17"/>
    <s v="0"/>
    <s v="0140"/>
    <s v="BFC-90"/>
    <s v="PP01"/>
    <s v="ASSY IN PROCESS INSPECTION"/>
    <x v="13"/>
    <d v="2019-08-19T00:00:00"/>
    <d v="1899-12-30T16:59:07"/>
    <d v="2019-08-19T00:00:00"/>
    <d v="1899-12-30T16:59:07"/>
    <n v="30"/>
    <s v="MIN"/>
    <x v="9"/>
    <n v="30"/>
    <s v="MIN"/>
    <s v="CNF  ORSP PRT  REL  TECO"/>
  </r>
  <r>
    <n v="1541743"/>
    <x v="17"/>
    <s v="0"/>
    <s v="0150"/>
    <s v="BFC-99"/>
    <s v="PP01"/>
    <s v="FINAL INSPECTION"/>
    <x v="14"/>
    <d v="2019-08-19T00:00:00"/>
    <d v="1899-12-30T16:59:17"/>
    <d v="2019-08-19T00:00:00"/>
    <d v="1899-12-30T16:59:17"/>
    <n v="30"/>
    <s v="MIN"/>
    <x v="9"/>
    <n v="30"/>
    <s v="MIN"/>
    <s v="CNF  ORSP PRT  REL  TECO"/>
  </r>
  <r>
    <n v="1541743"/>
    <x v="17"/>
    <s v="0"/>
    <s v="0160"/>
    <s v="BFC-99"/>
    <s v="PP03"/>
    <s v="FINAL INSPECTION"/>
    <x v="15"/>
    <d v="2019-08-19T00:00:00"/>
    <d v="1899-12-30T17:43:58"/>
    <d v="2019-08-19T00:00:00"/>
    <d v="1899-12-30T17:43:58"/>
    <n v="45"/>
    <s v="MIN"/>
    <x v="10"/>
    <n v="45"/>
    <s v="MIN"/>
    <s v="CNF  ORSP PRT  REL  TECO"/>
  </r>
  <r>
    <n v="1541743"/>
    <x v="17"/>
    <s v="1"/>
    <s v="0010"/>
    <s v="BFC-10"/>
    <s v="PP95"/>
    <s v="ASSEMBLY"/>
    <x v="16"/>
    <d v="2019-08-14T00:00:00"/>
    <d v="1899-12-30T07:53:51"/>
    <d v="2019-08-19T00:00:00"/>
    <d v="1899-12-30T13:05:41"/>
    <n v="6.758"/>
    <s v="H"/>
    <x v="912"/>
    <n v="1"/>
    <s v="MIN"/>
    <s v="CNF  PRT  REL  TECO"/>
  </r>
  <r>
    <n v="1541743"/>
    <x v="17"/>
    <s v="2"/>
    <s v="0100"/>
    <s v="PFC-20"/>
    <s v="PP95"/>
    <s v="PAINT"/>
    <x v="17"/>
    <d v="2019-08-05T00:00:00"/>
    <d v="1899-12-30T07:54:03"/>
    <d v="2019-08-05T00:00:00"/>
    <d v="1899-12-30T11:33:08"/>
    <n v="3.6509999999999998"/>
    <s v="H"/>
    <x v="913"/>
    <n v="5"/>
    <s v="MIN"/>
    <s v="CNF  PRT  REL  TECO"/>
  </r>
  <r>
    <n v="1541744"/>
    <x v="25"/>
    <s v="0"/>
    <s v="0010"/>
    <s v="PFC-20"/>
    <s v="PP01"/>
    <s v="PAINT"/>
    <x v="0"/>
    <d v="2019-07-25T00:00:00"/>
    <d v="1899-12-30T13:20:28"/>
    <d v="2019-07-25T00:00:00"/>
    <d v="1899-12-30T14:41:10"/>
    <n v="1.345"/>
    <s v="H"/>
    <x v="914"/>
    <n v="40"/>
    <s v="MIN"/>
    <s v="CNF  PRT  REL  TECO"/>
  </r>
  <r>
    <n v="1541744"/>
    <x v="25"/>
    <s v="0"/>
    <s v="0020"/>
    <s v="BFC-10"/>
    <s v="PP01"/>
    <s v="ASSEMBLY"/>
    <x v="1"/>
    <d v="2019-07-28T00:00:00"/>
    <d v="1899-12-30T08:41:03"/>
    <d v="2019-07-28T00:00:00"/>
    <d v="1899-12-30T08:43:03"/>
    <n v="2"/>
    <s v="MIN"/>
    <x v="162"/>
    <n v="15"/>
    <s v="MIN"/>
    <s v="CNF  PRT  REL  TECO"/>
  </r>
  <r>
    <n v="1541744"/>
    <x v="25"/>
    <s v="0"/>
    <s v="0030"/>
    <s v="BFC-90"/>
    <s v="PP01"/>
    <s v="ASSY IN PROCESS INSPECTION"/>
    <x v="2"/>
    <d v="2019-07-28T00:00:00"/>
    <d v="1899-12-30T13:00:22"/>
    <d v="2019-07-28T00:00:00"/>
    <d v="1899-12-30T13:00:22"/>
    <n v="20"/>
    <s v="MIN"/>
    <x v="2"/>
    <n v="20"/>
    <s v="MIN"/>
    <s v="CNF  ORSP PRT  REL  TECO"/>
  </r>
  <r>
    <n v="1541744"/>
    <x v="25"/>
    <s v="0"/>
    <s v="0040"/>
    <s v="BFC-10"/>
    <s v="PP01"/>
    <s v="ASSEMBLY"/>
    <x v="3"/>
    <d v="2019-07-28T00:00:00"/>
    <d v="1899-12-30T13:20:47"/>
    <d v="2019-07-28T00:00:00"/>
    <d v="1899-12-30T17:55:20"/>
    <n v="4.5759999999999996"/>
    <s v="H"/>
    <x v="915"/>
    <n v="350"/>
    <s v="MIN"/>
    <s v="CNF  PRT  REL  TECO"/>
  </r>
  <r>
    <n v="1541744"/>
    <x v="25"/>
    <s v="0"/>
    <s v="0050"/>
    <s v="BFC-10"/>
    <s v="PP01"/>
    <s v="ASSEMBLY"/>
    <x v="4"/>
    <d v="2019-07-29T00:00:00"/>
    <d v="1899-12-30T07:34:49"/>
    <d v="2019-08-01T00:00:00"/>
    <d v="1899-12-30T11:25:16"/>
    <n v="34.304000000000002"/>
    <s v="H"/>
    <x v="916"/>
    <n v="1020"/>
    <s v="MIN"/>
    <s v="CNF  PRT  REL  TECO"/>
  </r>
  <r>
    <n v="1541744"/>
    <x v="25"/>
    <s v="0"/>
    <s v="0060"/>
    <s v="BFC-10"/>
    <s v="PP01"/>
    <s v="ASSEMBLY"/>
    <x v="5"/>
    <d v="2019-08-01T00:00:00"/>
    <d v="1899-12-30T12:06:33"/>
    <d v="2019-08-01T00:00:00"/>
    <d v="1899-12-30T15:55:03"/>
    <n v="3.8079999999999998"/>
    <s v="H"/>
    <x v="917"/>
    <n v="50"/>
    <s v="MIN"/>
    <s v="CNF  PRT  REL  TECO"/>
  </r>
  <r>
    <n v="1541744"/>
    <x v="2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1744"/>
    <x v="25"/>
    <s v="0"/>
    <s v="0080"/>
    <s v="BFC-90"/>
    <s v="PP01"/>
    <s v="ASSY IN PROCESS INSPECTION"/>
    <x v="7"/>
    <d v="2019-08-04T00:00:00"/>
    <d v="1899-12-30T10:49:28"/>
    <d v="2019-08-04T00:00:00"/>
    <d v="1899-12-30T10:49:28"/>
    <n v="20"/>
    <s v="MIN"/>
    <x v="2"/>
    <n v="20"/>
    <s v="MIN"/>
    <s v="CNF  ORSP PRT  REL  TECO"/>
  </r>
  <r>
    <n v="1541744"/>
    <x v="25"/>
    <s v="0"/>
    <s v="0090"/>
    <s v="BFC-90"/>
    <s v="PP01"/>
    <s v="ASSY IN PROCESS INSPECTION"/>
    <x v="8"/>
    <d v="2019-08-04T00:00:00"/>
    <d v="1899-12-30T10:50:01"/>
    <d v="2019-08-04T00:00:00"/>
    <d v="1899-12-30T10:50:01"/>
    <n v="20"/>
    <s v="MIN"/>
    <x v="2"/>
    <n v="20"/>
    <s v="MIN"/>
    <s v="CNF  ORSP PRT  REL  TECO"/>
  </r>
  <r>
    <n v="1541744"/>
    <x v="25"/>
    <s v="0"/>
    <s v="0100"/>
    <s v="PFC-20"/>
    <s v="PP01"/>
    <s v="PAINT"/>
    <x v="9"/>
    <d v="2019-08-04T00:00:00"/>
    <d v="1899-12-30T00:31:57"/>
    <d v="2019-08-05T00:00:00"/>
    <d v="1899-12-30T02:27:55"/>
    <n v="3.2509999999999999"/>
    <s v="H"/>
    <x v="918"/>
    <n v="450"/>
    <s v="MIN"/>
    <s v="CNF  PRT  REL  TECO"/>
  </r>
  <r>
    <n v="1541744"/>
    <x v="25"/>
    <s v="0"/>
    <s v="0110"/>
    <s v="PFC-99"/>
    <s v="PP01"/>
    <s v="PAINT INSPECTION"/>
    <x v="10"/>
    <d v="2019-08-05T00:00:00"/>
    <d v="1899-12-30T08:26:55"/>
    <d v="2019-08-05T00:00:00"/>
    <d v="1899-12-30T08:26:55"/>
    <n v="20"/>
    <s v="MIN"/>
    <x v="2"/>
    <n v="20"/>
    <s v="MIN"/>
    <s v="CNF  ORSP PRT  REL  TECO"/>
  </r>
  <r>
    <n v="1541744"/>
    <x v="25"/>
    <s v="0"/>
    <s v="0120"/>
    <s v="BFC-10"/>
    <s v="PP01"/>
    <s v="ASSEMBLY"/>
    <x v="11"/>
    <d v="2019-08-19T00:00:00"/>
    <d v="1899-12-30T10:46:17"/>
    <d v="2019-08-19T00:00:00"/>
    <d v="1899-12-30T13:05:24"/>
    <n v="46.366999999999997"/>
    <s v="MIN"/>
    <x v="911"/>
    <n v="100"/>
    <s v="MIN"/>
    <s v="CNF  PRT  REL  TECO"/>
  </r>
  <r>
    <n v="1541744"/>
    <x v="25"/>
    <s v="0"/>
    <s v="0130"/>
    <s v="BFC-90"/>
    <s v="PP01"/>
    <s v="ASSY IN PROCESS INSPECTION"/>
    <x v="12"/>
    <d v="2019-08-19T00:00:00"/>
    <d v="1899-12-30T17:05:02"/>
    <d v="2019-08-19T00:00:00"/>
    <d v="1899-12-30T17:05:02"/>
    <n v="20"/>
    <s v="MIN"/>
    <x v="2"/>
    <n v="20"/>
    <s v="MIN"/>
    <s v="CNF  ORSP PRT  REL  TECO"/>
  </r>
  <r>
    <n v="1541744"/>
    <x v="25"/>
    <s v="0"/>
    <s v="0140"/>
    <s v="BFC-90"/>
    <s v="PP01"/>
    <s v="ASSY IN PROCESS INSPECTION"/>
    <x v="13"/>
    <d v="2019-08-19T00:00:00"/>
    <d v="1899-12-30T17:05:08"/>
    <d v="2019-08-19T00:00:00"/>
    <d v="1899-12-30T17:05:08"/>
    <n v="30"/>
    <s v="MIN"/>
    <x v="9"/>
    <n v="30"/>
    <s v="MIN"/>
    <s v="CNF  ORSP PRT  REL  TECO"/>
  </r>
  <r>
    <n v="1541744"/>
    <x v="25"/>
    <s v="0"/>
    <s v="0150"/>
    <s v="BFC-99"/>
    <s v="PP01"/>
    <s v="FINAL INSPECTION"/>
    <x v="14"/>
    <d v="2019-08-19T00:00:00"/>
    <d v="1899-12-30T17:05:18"/>
    <d v="2019-08-19T00:00:00"/>
    <d v="1899-12-30T17:05:18"/>
    <n v="30"/>
    <s v="MIN"/>
    <x v="9"/>
    <n v="30"/>
    <s v="MIN"/>
    <s v="CNF  ORSP PRT  REL  TECO"/>
  </r>
  <r>
    <n v="1541744"/>
    <x v="25"/>
    <s v="0"/>
    <s v="0160"/>
    <s v="BFC-99"/>
    <s v="PP03"/>
    <s v="FINAL INSPECTION"/>
    <x v="15"/>
    <d v="2019-08-19T00:00:00"/>
    <d v="1899-12-30T17:44:09"/>
    <d v="2019-08-19T00:00:00"/>
    <d v="1899-12-30T17:44:09"/>
    <n v="45"/>
    <s v="MIN"/>
    <x v="10"/>
    <n v="45"/>
    <s v="MIN"/>
    <s v="CNF  ORSP PRT  REL  TECO"/>
  </r>
  <r>
    <n v="1541744"/>
    <x v="2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1744"/>
    <x v="2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1745"/>
    <x v="25"/>
    <s v="0"/>
    <s v="0010"/>
    <s v="PFC-20"/>
    <s v="PP01"/>
    <s v="PAINT"/>
    <x v="0"/>
    <d v="2019-07-24T00:00:00"/>
    <d v="1899-12-30T19:04:28"/>
    <d v="2019-07-24T00:00:00"/>
    <d v="1899-12-30T20:35:06"/>
    <n v="1.5109999999999999"/>
    <s v="H"/>
    <x v="919"/>
    <n v="40"/>
    <s v="MIN"/>
    <s v="CNF  PRT  REL  TECO"/>
  </r>
  <r>
    <n v="1541745"/>
    <x v="25"/>
    <s v="0"/>
    <s v="0020"/>
    <s v="BFC-10"/>
    <s v="PP01"/>
    <s v="ASSEMBLY"/>
    <x v="1"/>
    <d v="2019-07-25T00:00:00"/>
    <d v="1899-12-30T11:14:02"/>
    <d v="2019-07-25T00:00:00"/>
    <d v="1899-12-30T12:26:53"/>
    <n v="18.882999999999999"/>
    <s v="MIN"/>
    <x v="920"/>
    <n v="15"/>
    <s v="MIN"/>
    <s v="CNF  PRT  REL  TECO"/>
  </r>
  <r>
    <n v="1541745"/>
    <x v="25"/>
    <s v="0"/>
    <s v="0030"/>
    <s v="BFC-90"/>
    <s v="PP01"/>
    <s v="ASSY IN PROCESS INSPECTION"/>
    <x v="2"/>
    <d v="2019-07-28T00:00:00"/>
    <d v="1899-12-30T08:28:24"/>
    <d v="2019-07-28T00:00:00"/>
    <d v="1899-12-30T08:28:24"/>
    <n v="20"/>
    <s v="MIN"/>
    <x v="2"/>
    <n v="20"/>
    <s v="MIN"/>
    <s v="CNF  ORSP PRT  REL  TECO"/>
  </r>
  <r>
    <n v="1541745"/>
    <x v="25"/>
    <s v="0"/>
    <s v="0040"/>
    <s v="BFC-10"/>
    <s v="PP01"/>
    <s v="ASSEMBLY"/>
    <x v="3"/>
    <d v="2019-07-28T00:00:00"/>
    <d v="1899-12-30T08:41:29"/>
    <d v="2019-07-28T00:00:00"/>
    <d v="1899-12-30T17:56:01"/>
    <n v="9.2420000000000009"/>
    <s v="H"/>
    <x v="921"/>
    <n v="350"/>
    <s v="MIN"/>
    <s v="CNF  PRT  REL  TECO"/>
  </r>
  <r>
    <n v="1541745"/>
    <x v="25"/>
    <s v="0"/>
    <s v="0050"/>
    <s v="BFC-10"/>
    <s v="PP01"/>
    <s v="ASSEMBLY"/>
    <x v="4"/>
    <d v="2019-07-31T00:00:00"/>
    <d v="1899-12-30T07:50:31"/>
    <d v="2019-08-01T00:00:00"/>
    <d v="1899-12-30T13:45:39"/>
    <n v="15.458"/>
    <s v="H"/>
    <x v="922"/>
    <n v="1020"/>
    <s v="MIN"/>
    <s v="CNF  PRT  REL  TECO"/>
  </r>
  <r>
    <n v="1541745"/>
    <x v="25"/>
    <s v="0"/>
    <s v="0060"/>
    <s v="BFC-10"/>
    <s v="PP01"/>
    <s v="ASSEMBLY"/>
    <x v="5"/>
    <d v="2019-07-31T00:00:00"/>
    <d v="1899-12-30T07:26:56"/>
    <d v="2019-08-01T00:00:00"/>
    <d v="1899-12-30T15:55:57"/>
    <n v="153.31299999999999"/>
    <s v="MIN"/>
    <x v="923"/>
    <n v="50"/>
    <s v="MIN"/>
    <s v="CNF  PRT  REL  TECO"/>
  </r>
  <r>
    <n v="1541745"/>
    <x v="2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1745"/>
    <x v="25"/>
    <s v="0"/>
    <s v="0080"/>
    <s v="BFC-90"/>
    <s v="PP01"/>
    <s v="ASSY IN PROCESS INSPECTION"/>
    <x v="7"/>
    <d v="2019-08-04T00:00:00"/>
    <d v="1899-12-30T11:06:20"/>
    <d v="2019-08-04T00:00:00"/>
    <d v="1899-12-30T11:06:20"/>
    <n v="20"/>
    <s v="MIN"/>
    <x v="2"/>
    <n v="20"/>
    <s v="MIN"/>
    <s v="CNF  ORSP PRT  REL  TECO"/>
  </r>
  <r>
    <n v="1541745"/>
    <x v="25"/>
    <s v="0"/>
    <s v="0090"/>
    <s v="BFC-90"/>
    <s v="PP01"/>
    <s v="ASSY IN PROCESS INSPECTION"/>
    <x v="8"/>
    <d v="2019-08-04T00:00:00"/>
    <d v="1899-12-30T11:06:38"/>
    <d v="2019-08-04T00:00:00"/>
    <d v="1899-12-30T11:06:38"/>
    <n v="20"/>
    <s v="MIN"/>
    <x v="2"/>
    <n v="20"/>
    <s v="MIN"/>
    <s v="CNF  ORSP PRT  REL  TECO"/>
  </r>
  <r>
    <n v="1541745"/>
    <x v="25"/>
    <s v="0"/>
    <s v="0100"/>
    <s v="PFC-20"/>
    <s v="PP01"/>
    <s v="PAINT"/>
    <x v="9"/>
    <d v="2019-08-04T00:00:00"/>
    <d v="1899-12-30T13:14:17"/>
    <d v="2019-08-05T00:00:00"/>
    <d v="1899-12-30T02:27:02"/>
    <n v="7.4119999999999999"/>
    <s v="H"/>
    <x v="924"/>
    <n v="450"/>
    <s v="MIN"/>
    <s v="CNF  PRT  REL  TECO"/>
  </r>
  <r>
    <n v="1541745"/>
    <x v="25"/>
    <s v="0"/>
    <s v="0110"/>
    <s v="PFC-99"/>
    <s v="PP01"/>
    <s v="PAINT INSPECTION"/>
    <x v="10"/>
    <d v="2019-08-05T00:00:00"/>
    <d v="1899-12-30T08:29:26"/>
    <d v="2019-08-05T00:00:00"/>
    <d v="1899-12-30T08:29:26"/>
    <n v="20"/>
    <s v="MIN"/>
    <x v="2"/>
    <n v="20"/>
    <s v="MIN"/>
    <s v="CNF  ORSP PRT  REL  TECO"/>
  </r>
  <r>
    <n v="1541745"/>
    <x v="25"/>
    <s v="0"/>
    <s v="0120"/>
    <s v="BFC-10"/>
    <s v="PP01"/>
    <s v="ASSEMBLY"/>
    <x v="11"/>
    <d v="2019-08-15T00:00:00"/>
    <d v="1899-12-30T15:49:02"/>
    <d v="2019-08-15T00:00:00"/>
    <d v="1899-12-30T15:58:20"/>
    <n v="9.3000000000000007"/>
    <s v="MIN"/>
    <x v="925"/>
    <n v="100"/>
    <s v="MIN"/>
    <s v="CNF  PRT  REL  TECO"/>
  </r>
  <r>
    <n v="1541745"/>
    <x v="25"/>
    <s v="0"/>
    <s v="0130"/>
    <s v="BFC-90"/>
    <s v="PP01"/>
    <s v="ASSY IN PROCESS INSPECTION"/>
    <x v="12"/>
    <d v="2019-08-18T00:00:00"/>
    <d v="1899-12-30T14:05:39"/>
    <d v="2019-08-18T00:00:00"/>
    <d v="1899-12-30T14:05:39"/>
    <n v="20"/>
    <s v="MIN"/>
    <x v="2"/>
    <n v="20"/>
    <s v="MIN"/>
    <s v="CNF  ORSP PRT  REL  TECO"/>
  </r>
  <r>
    <n v="1541745"/>
    <x v="25"/>
    <s v="0"/>
    <s v="0140"/>
    <s v="BFC-90"/>
    <s v="PP01"/>
    <s v="ASSY IN PROCESS INSPECTION"/>
    <x v="13"/>
    <d v="2019-08-18T00:00:00"/>
    <d v="1899-12-30T14:05:47"/>
    <d v="2019-08-18T00:00:00"/>
    <d v="1899-12-30T14:05:47"/>
    <n v="30"/>
    <s v="MIN"/>
    <x v="9"/>
    <n v="30"/>
    <s v="MIN"/>
    <s v="CNF  ORSP PRT  REL  TECO"/>
  </r>
  <r>
    <n v="1541745"/>
    <x v="25"/>
    <s v="0"/>
    <s v="0150"/>
    <s v="BFC-99"/>
    <s v="PP01"/>
    <s v="FINAL INSPECTION"/>
    <x v="14"/>
    <d v="2019-08-18T00:00:00"/>
    <d v="1899-12-30T14:05:53"/>
    <d v="2019-08-18T00:00:00"/>
    <d v="1899-12-30T14:05:53"/>
    <n v="30"/>
    <s v="MIN"/>
    <x v="9"/>
    <n v="30"/>
    <s v="MIN"/>
    <s v="CNF  ORSP PRT  REL  TECO"/>
  </r>
  <r>
    <n v="1541745"/>
    <x v="25"/>
    <s v="0"/>
    <s v="0160"/>
    <s v="BFC-99"/>
    <s v="PP03"/>
    <s v="FINAL INSPECTION"/>
    <x v="15"/>
    <d v="2019-08-18T00:00:00"/>
    <d v="1899-12-30T17:55:07"/>
    <d v="2019-08-18T00:00:00"/>
    <d v="1899-12-30T17:55:07"/>
    <n v="45"/>
    <s v="MIN"/>
    <x v="10"/>
    <n v="45"/>
    <s v="MIN"/>
    <s v="CNF  ORSP PRT  REL  TECO"/>
  </r>
  <r>
    <n v="1541745"/>
    <x v="25"/>
    <s v="1"/>
    <s v="0010"/>
    <s v="BFC-10"/>
    <s v="PP95"/>
    <s v="ASSEMBLY"/>
    <x v="16"/>
    <d v="2019-08-15T00:00:00"/>
    <d v="1899-12-30T08:25:00"/>
    <d v="2019-08-15T00:00:00"/>
    <d v="1899-12-30T15:58:13"/>
    <n v="7.5540000000000003"/>
    <s v="H"/>
    <x v="926"/>
    <n v="1"/>
    <s v="MIN"/>
    <s v="CNF  PRT  REL  TECO"/>
  </r>
  <r>
    <n v="1541745"/>
    <x v="2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298"/>
    <x v="19"/>
    <s v="0"/>
    <s v="0010"/>
    <s v="PFC-20"/>
    <s v="PP01"/>
    <s v="PAINT"/>
    <x v="0"/>
    <d v="2019-08-01T00:00:00"/>
    <d v="1899-12-30T02:36:39"/>
    <d v="2019-08-01T00:00:00"/>
    <d v="1899-12-30T03:24:02"/>
    <n v="47.383000000000003"/>
    <s v="MIN"/>
    <x v="927"/>
    <n v="40"/>
    <s v="MIN"/>
    <s v="CNF  PRT  REL  TECO"/>
  </r>
  <r>
    <n v="1542298"/>
    <x v="19"/>
    <s v="0"/>
    <s v="0020"/>
    <s v="BFC-10"/>
    <s v="PP01"/>
    <s v="ASSEMBLY"/>
    <x v="1"/>
    <d v="2019-08-01T00:00:00"/>
    <d v="1899-12-30T08:35:56"/>
    <d v="2019-08-01T00:00:00"/>
    <d v="1899-12-30T08:42:37"/>
    <n v="6.6829999999999998"/>
    <s v="MIN"/>
    <x v="171"/>
    <n v="15"/>
    <s v="MIN"/>
    <s v="CNF  PRT  REL  TECO"/>
  </r>
  <r>
    <n v="1542298"/>
    <x v="19"/>
    <s v="0"/>
    <s v="0030"/>
    <s v="BFC-90"/>
    <s v="PP01"/>
    <s v="ASSY IN PROCESS INSPECTION"/>
    <x v="2"/>
    <d v="2019-08-04T00:00:00"/>
    <d v="1899-12-30T13:10:18"/>
    <d v="2019-08-04T00:00:00"/>
    <d v="1899-12-30T13:10:18"/>
    <n v="20"/>
    <s v="MIN"/>
    <x v="2"/>
    <n v="20"/>
    <s v="MIN"/>
    <s v="CNF  ORSP PRT  REL  TECO"/>
  </r>
  <r>
    <n v="1542298"/>
    <x v="19"/>
    <s v="0"/>
    <s v="0040"/>
    <s v="BFC-10"/>
    <s v="PP01"/>
    <s v="ASSEMBLY"/>
    <x v="3"/>
    <d v="2019-08-04T00:00:00"/>
    <d v="1899-12-30T14:04:16"/>
    <d v="2019-08-04T00:00:00"/>
    <d v="1899-12-30T17:55:20"/>
    <n v="3.851"/>
    <s v="H"/>
    <x v="928"/>
    <n v="290"/>
    <s v="MIN"/>
    <s v="CNF  PRT  REL  TECO"/>
  </r>
  <r>
    <n v="1542298"/>
    <x v="19"/>
    <s v="0"/>
    <s v="0050"/>
    <s v="BFC-10"/>
    <s v="PP01"/>
    <s v="ASSEMBLY"/>
    <x v="4"/>
    <d v="2019-08-05T00:00:00"/>
    <d v="1899-12-30T07:38:24"/>
    <d v="2019-08-08T00:00:00"/>
    <d v="1899-12-30T11:30:46"/>
    <n v="33.094000000000001"/>
    <s v="H"/>
    <x v="929"/>
    <n v="1040"/>
    <s v="MIN"/>
    <s v="CNF  PRT  REL  TECO"/>
  </r>
  <r>
    <n v="1542298"/>
    <x v="19"/>
    <s v="0"/>
    <s v="0060"/>
    <s v="BFC-10"/>
    <s v="PP01"/>
    <s v="ASSEMBLY"/>
    <x v="5"/>
    <d v="2019-08-08T00:00:00"/>
    <d v="1899-12-30T12:03:36"/>
    <d v="2019-08-08T00:00:00"/>
    <d v="1899-12-30T15:19:37"/>
    <n v="3.2669999999999999"/>
    <s v="H"/>
    <x v="930"/>
    <n v="50"/>
    <s v="MIN"/>
    <s v="CNF  PRT  REL  TECO"/>
  </r>
  <r>
    <n v="1542298"/>
    <x v="1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298"/>
    <x v="19"/>
    <s v="0"/>
    <s v="0080"/>
    <s v="BFC-90"/>
    <s v="PP01"/>
    <s v="ASSY IN PROCESS INSPECTION"/>
    <x v="7"/>
    <d v="2019-08-14T00:00:00"/>
    <d v="1899-12-30T14:50:46"/>
    <d v="2019-08-14T00:00:00"/>
    <d v="1899-12-30T14:50:46"/>
    <n v="20"/>
    <s v="MIN"/>
    <x v="2"/>
    <n v="20"/>
    <s v="MIN"/>
    <s v="CNF  ORSP PRT  REL  TECO"/>
  </r>
  <r>
    <n v="1542298"/>
    <x v="19"/>
    <s v="0"/>
    <s v="0090"/>
    <s v="BFC-90"/>
    <s v="PP01"/>
    <s v="ASSY IN PROCESS INSPECTION"/>
    <x v="8"/>
    <d v="2019-08-14T00:00:00"/>
    <d v="1899-12-30T14:51:23"/>
    <d v="2019-08-14T00:00:00"/>
    <d v="1899-12-30T14:51:23"/>
    <n v="20"/>
    <s v="MIN"/>
    <x v="2"/>
    <n v="20"/>
    <s v="MIN"/>
    <s v="CNF  ORSP PRT  REL  TECO"/>
  </r>
  <r>
    <n v="1542298"/>
    <x v="19"/>
    <s v="0"/>
    <s v="0100"/>
    <s v="PFC-20"/>
    <s v="PP01"/>
    <s v="PAINT"/>
    <x v="9"/>
    <d v="2019-08-15T00:00:00"/>
    <d v="1899-12-30T17:21:26"/>
    <d v="2019-08-15T00:00:00"/>
    <d v="1899-12-30T20:58:34"/>
    <n v="3.6190000000000002"/>
    <s v="H"/>
    <x v="931"/>
    <n v="450"/>
    <s v="MIN"/>
    <s v="CNF  PRT  REL  TECO"/>
  </r>
  <r>
    <n v="1542298"/>
    <x v="19"/>
    <s v="0"/>
    <s v="0110"/>
    <s v="PFC-99"/>
    <s v="PP01"/>
    <s v="PAINT INSPECTION"/>
    <x v="10"/>
    <d v="2019-08-19T00:00:00"/>
    <d v="1899-12-30T08:24:13"/>
    <d v="2019-08-19T00:00:00"/>
    <d v="1899-12-30T08:24:13"/>
    <n v="20"/>
    <s v="MIN"/>
    <x v="2"/>
    <n v="20"/>
    <s v="MIN"/>
    <s v="CNF  ORSP PRT  REL  TECO"/>
  </r>
  <r>
    <n v="1542298"/>
    <x v="19"/>
    <s v="0"/>
    <s v="0120"/>
    <s v="BFC-10"/>
    <s v="PP01"/>
    <s v="ASSEMBLY"/>
    <x v="11"/>
    <d v="2019-08-27T00:00:00"/>
    <d v="1899-12-30T14:24:54"/>
    <d v="2019-08-27T00:00:00"/>
    <d v="1899-12-30T14:26:11"/>
    <n v="1.2829999999999999"/>
    <s v="MIN"/>
    <x v="932"/>
    <n v="100"/>
    <s v="MIN"/>
    <s v="CNF  PRT  REL  TECO"/>
  </r>
  <r>
    <n v="1542298"/>
    <x v="19"/>
    <s v="0"/>
    <s v="0130"/>
    <s v="BFC-90"/>
    <s v="PP01"/>
    <s v="ASSY IN PROCESS INSPECTION"/>
    <x v="12"/>
    <d v="2019-08-27T00:00:00"/>
    <d v="1899-12-30T15:37:44"/>
    <d v="2019-08-27T00:00:00"/>
    <d v="1899-12-30T15:37:44"/>
    <n v="20"/>
    <s v="MIN"/>
    <x v="2"/>
    <n v="20"/>
    <s v="MIN"/>
    <s v="CNF  ORSP PRT  REL  TECO"/>
  </r>
  <r>
    <n v="1542298"/>
    <x v="19"/>
    <s v="0"/>
    <s v="0140"/>
    <s v="BFC-90"/>
    <s v="PP01"/>
    <s v="ASSY IN PROCESS INSPECTION"/>
    <x v="13"/>
    <d v="2019-08-27T00:00:00"/>
    <d v="1899-12-30T15:37:49"/>
    <d v="2019-08-27T00:00:00"/>
    <d v="1899-12-30T15:37:49"/>
    <n v="30"/>
    <s v="MIN"/>
    <x v="9"/>
    <n v="30"/>
    <s v="MIN"/>
    <s v="CNF  ORSP PRT  REL  TECO"/>
  </r>
  <r>
    <n v="1542298"/>
    <x v="19"/>
    <s v="0"/>
    <s v="0150"/>
    <s v="BFC-99"/>
    <s v="PP01"/>
    <s v="FINAL INSPECTION"/>
    <x v="14"/>
    <d v="2019-08-27T00:00:00"/>
    <d v="1899-12-30T15:37:55"/>
    <d v="2019-08-27T00:00:00"/>
    <d v="1899-12-30T15:37:55"/>
    <n v="30"/>
    <s v="MIN"/>
    <x v="9"/>
    <n v="30"/>
    <s v="MIN"/>
    <s v="CNF  ORSP PRT  REL  TECO"/>
  </r>
  <r>
    <n v="1542298"/>
    <x v="19"/>
    <s v="0"/>
    <s v="0160"/>
    <s v="BFC-99"/>
    <s v="PP03"/>
    <s v="FINAL INSPECTION"/>
    <x v="15"/>
    <d v="2019-08-28T00:00:00"/>
    <d v="1899-12-30T17:44:40"/>
    <d v="2019-08-28T00:00:00"/>
    <d v="1899-12-30T17:44:40"/>
    <n v="45"/>
    <s v="MIN"/>
    <x v="10"/>
    <n v="45"/>
    <s v="MIN"/>
    <s v="CNF  ORSP PRT  REL  TECO"/>
  </r>
  <r>
    <n v="1542298"/>
    <x v="1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2298"/>
    <x v="1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299"/>
    <x v="19"/>
    <s v="0"/>
    <s v="0010"/>
    <s v="PFC-20"/>
    <s v="PP01"/>
    <s v="PAINT"/>
    <x v="0"/>
    <d v="2019-07-30T00:00:00"/>
    <d v="1899-12-30T23:56:44"/>
    <d v="2019-07-31T00:00:00"/>
    <d v="1899-12-30T00:45:03"/>
    <n v="8.0500000000000007"/>
    <s v="MIN"/>
    <x v="419"/>
    <n v="40"/>
    <s v="MIN"/>
    <s v="CNF  PRT  REL  TECO"/>
  </r>
  <r>
    <n v="1542299"/>
    <x v="19"/>
    <s v="0"/>
    <s v="0020"/>
    <s v="BFC-10"/>
    <s v="PP01"/>
    <s v="ASSEMBLY"/>
    <x v="1"/>
    <d v="2019-07-31T00:00:00"/>
    <d v="1899-12-30T10:41:40"/>
    <d v="2019-07-31T00:00:00"/>
    <d v="1899-12-30T11:27:05"/>
    <n v="22.716999999999999"/>
    <s v="MIN"/>
    <x v="933"/>
    <n v="15"/>
    <s v="MIN"/>
    <s v="CNF  PRT  REL  TECO"/>
  </r>
  <r>
    <n v="1542299"/>
    <x v="19"/>
    <s v="0"/>
    <s v="0030"/>
    <s v="BFC-90"/>
    <s v="PP01"/>
    <s v="ASSY IN PROCESS INSPECTION"/>
    <x v="2"/>
    <d v="2019-08-04T00:00:00"/>
    <d v="1899-12-30T10:38:38"/>
    <d v="2019-08-04T00:00:00"/>
    <d v="1899-12-30T10:38:38"/>
    <n v="20"/>
    <s v="MIN"/>
    <x v="2"/>
    <n v="20"/>
    <s v="MIN"/>
    <s v="CNF  ORSP PRT  REL  TECO"/>
  </r>
  <r>
    <n v="1542299"/>
    <x v="19"/>
    <s v="0"/>
    <s v="0040"/>
    <s v="BFC-10"/>
    <s v="PP01"/>
    <s v="ASSEMBLY"/>
    <x v="3"/>
    <d v="2019-08-04T00:00:00"/>
    <d v="1899-12-30T10:39:00"/>
    <d v="2019-08-04T00:00:00"/>
    <d v="1899-12-30T17:26:36"/>
    <n v="358.70699999999999"/>
    <s v="MIN"/>
    <x v="934"/>
    <n v="350"/>
    <s v="MIN"/>
    <s v="CNF  PRT  REL  TECO"/>
  </r>
  <r>
    <n v="1542299"/>
    <x v="19"/>
    <s v="0"/>
    <s v="0050"/>
    <s v="BFC-10"/>
    <s v="PP01"/>
    <s v="ASSEMBLY"/>
    <x v="4"/>
    <d v="2019-08-05T00:00:00"/>
    <d v="1899-12-30T07:25:25"/>
    <d v="2019-08-08T00:00:00"/>
    <d v="1899-12-30T11:27:21"/>
    <n v="30.72"/>
    <s v="H"/>
    <x v="935"/>
    <n v="1020"/>
    <s v="MIN"/>
    <s v="CNF  PRT  REL  TECO"/>
  </r>
  <r>
    <n v="1542299"/>
    <x v="19"/>
    <s v="0"/>
    <s v="0060"/>
    <s v="BFC-10"/>
    <s v="PP01"/>
    <s v="ASSEMBLY"/>
    <x v="5"/>
    <d v="2019-08-08T00:00:00"/>
    <d v="1899-12-30T12:02:21"/>
    <d v="2019-08-08T00:00:00"/>
    <d v="1899-12-30T13:11:25"/>
    <n v="1.151"/>
    <s v="H"/>
    <x v="936"/>
    <n v="50"/>
    <s v="MIN"/>
    <s v="CNF  PRT  REL  TECO"/>
  </r>
  <r>
    <n v="1542299"/>
    <x v="1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299"/>
    <x v="19"/>
    <s v="0"/>
    <s v="0080"/>
    <s v="BFC-90"/>
    <s v="PP01"/>
    <s v="ASSY IN PROCESS INSPECTION"/>
    <x v="7"/>
    <d v="2019-08-14T00:00:00"/>
    <d v="1899-12-30T14:35:19"/>
    <d v="2019-08-14T00:00:00"/>
    <d v="1899-12-30T14:35:19"/>
    <n v="20"/>
    <s v="MIN"/>
    <x v="2"/>
    <n v="20"/>
    <s v="MIN"/>
    <s v="CNF  ORSP PRT  REL  TECO"/>
  </r>
  <r>
    <n v="1542299"/>
    <x v="19"/>
    <s v="0"/>
    <s v="0090"/>
    <s v="BFC-90"/>
    <s v="PP01"/>
    <s v="ASSY IN PROCESS INSPECTION"/>
    <x v="8"/>
    <d v="2019-08-14T00:00:00"/>
    <d v="1899-12-30T14:35:43"/>
    <d v="2019-08-14T00:00:00"/>
    <d v="1899-12-30T14:35:43"/>
    <n v="20"/>
    <s v="MIN"/>
    <x v="2"/>
    <n v="20"/>
    <s v="MIN"/>
    <s v="CNF  ORSP PRT  REL  TECO"/>
  </r>
  <r>
    <n v="1542299"/>
    <x v="19"/>
    <s v="0"/>
    <s v="0100"/>
    <s v="PFC-20"/>
    <s v="PP01"/>
    <s v="PAINT"/>
    <x v="9"/>
    <d v="2019-08-14T00:00:00"/>
    <d v="1899-12-30T14:55:20"/>
    <d v="2019-08-14T00:00:00"/>
    <d v="1899-12-30T17:31:08"/>
    <n v="2.597"/>
    <s v="H"/>
    <x v="937"/>
    <n v="450"/>
    <s v="MIN"/>
    <s v="CNF  PRT  REL  TECO"/>
  </r>
  <r>
    <n v="1542299"/>
    <x v="19"/>
    <s v="0"/>
    <s v="0110"/>
    <s v="PFC-99"/>
    <s v="PP01"/>
    <s v="PAINT INSPECTION"/>
    <x v="10"/>
    <d v="2019-08-18T00:00:00"/>
    <d v="1899-12-30T08:14:37"/>
    <d v="2019-08-18T00:00:00"/>
    <d v="1899-12-30T08:14:37"/>
    <n v="20"/>
    <s v="MIN"/>
    <x v="2"/>
    <n v="20"/>
    <s v="MIN"/>
    <s v="CNF  ORSP PRT  REL  TECO"/>
  </r>
  <r>
    <n v="1542299"/>
    <x v="19"/>
    <s v="0"/>
    <s v="0120"/>
    <s v="BFC-10"/>
    <s v="PP01"/>
    <s v="ASSEMBLY"/>
    <x v="11"/>
    <d v="2019-08-22T00:00:00"/>
    <d v="1899-12-30T11:43:40"/>
    <d v="2019-08-22T00:00:00"/>
    <d v="1899-12-30T12:24:29"/>
    <n v="40.817"/>
    <s v="MIN"/>
    <x v="558"/>
    <n v="100"/>
    <s v="MIN"/>
    <s v="CNF  PRT  REL  TECO"/>
  </r>
  <r>
    <n v="1542299"/>
    <x v="19"/>
    <s v="0"/>
    <s v="0130"/>
    <s v="BFC-90"/>
    <s v="PP01"/>
    <s v="ASSY IN PROCESS INSPECTION"/>
    <x v="12"/>
    <d v="2019-08-27T00:00:00"/>
    <d v="1899-12-30T14:20:53"/>
    <d v="2019-08-27T00:00:00"/>
    <d v="1899-12-30T14:20:53"/>
    <n v="20"/>
    <s v="MIN"/>
    <x v="2"/>
    <n v="20"/>
    <s v="MIN"/>
    <s v="CNF  ORSP PRT  REL  TECO"/>
  </r>
  <r>
    <n v="1542299"/>
    <x v="19"/>
    <s v="0"/>
    <s v="0140"/>
    <s v="BFC-90"/>
    <s v="PP01"/>
    <s v="ASSY IN PROCESS INSPECTION"/>
    <x v="13"/>
    <d v="2019-08-27T00:00:00"/>
    <d v="1899-12-30T14:21:03"/>
    <d v="2019-08-27T00:00:00"/>
    <d v="1899-12-30T14:21:03"/>
    <n v="30"/>
    <s v="MIN"/>
    <x v="9"/>
    <n v="30"/>
    <s v="MIN"/>
    <s v="CNF  ORSP PRT  REL  TECO"/>
  </r>
  <r>
    <n v="1542299"/>
    <x v="19"/>
    <s v="0"/>
    <s v="0150"/>
    <s v="BFC-99"/>
    <s v="PP01"/>
    <s v="FINAL INSPECTION"/>
    <x v="14"/>
    <d v="2019-08-27T00:00:00"/>
    <d v="1899-12-30T14:21:09"/>
    <d v="2019-08-27T00:00:00"/>
    <d v="1899-12-30T14:21:09"/>
    <n v="30"/>
    <s v="MIN"/>
    <x v="9"/>
    <n v="30"/>
    <s v="MIN"/>
    <s v="CNF  ORSP PRT  REL  TECO"/>
  </r>
  <r>
    <n v="1542299"/>
    <x v="19"/>
    <s v="0"/>
    <s v="0160"/>
    <s v="BFC-99"/>
    <s v="PP03"/>
    <s v="FINAL INSPECTION"/>
    <x v="15"/>
    <d v="2019-09-01T00:00:00"/>
    <d v="1899-12-30T08:46:06"/>
    <d v="2019-09-01T00:00:00"/>
    <d v="1899-12-30T08:46:06"/>
    <n v="45"/>
    <s v="MIN"/>
    <x v="10"/>
    <n v="45"/>
    <s v="MIN"/>
    <s v="CNF  ORSP PRT  REL  TECO"/>
  </r>
  <r>
    <n v="1542299"/>
    <x v="1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2299"/>
    <x v="1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00"/>
    <x v="17"/>
    <s v="0"/>
    <s v="0010"/>
    <s v="PFC-20"/>
    <s v="PP01"/>
    <s v="PAINT"/>
    <x v="0"/>
    <d v="2019-07-30T00:00:00"/>
    <d v="1899-12-30T23:56:44"/>
    <d v="2019-07-31T00:00:00"/>
    <d v="1899-12-30T00:45:03"/>
    <n v="8.0500000000000007"/>
    <s v="MIN"/>
    <x v="419"/>
    <n v="40"/>
    <s v="MIN"/>
    <s v="CNF  PRT  REL  TECO"/>
  </r>
  <r>
    <n v="1542300"/>
    <x v="17"/>
    <s v="0"/>
    <s v="0020"/>
    <s v="BFC-10"/>
    <s v="PP01"/>
    <s v="ASSEMBLY"/>
    <x v="1"/>
    <d v="2019-07-31T00:00:00"/>
    <d v="1899-12-30T09:11:02"/>
    <d v="2019-07-31T00:00:00"/>
    <d v="1899-12-30T09:20:56"/>
    <n v="4.95"/>
    <s v="MIN"/>
    <x v="938"/>
    <n v="15"/>
    <s v="MIN"/>
    <s v="CNF  PRT  REL  TECO"/>
  </r>
  <r>
    <n v="1542300"/>
    <x v="17"/>
    <s v="0"/>
    <s v="0030"/>
    <s v="BFC-90"/>
    <s v="PP01"/>
    <s v="ASSY IN PROCESS INSPECTION"/>
    <x v="2"/>
    <d v="2019-07-31T00:00:00"/>
    <d v="1899-12-30T09:28:44"/>
    <d v="2019-07-31T00:00:00"/>
    <d v="1899-12-30T09:28:44"/>
    <n v="20"/>
    <s v="MIN"/>
    <x v="2"/>
    <n v="20"/>
    <s v="MIN"/>
    <s v="CNF  ORSP PRT  REL  TECO"/>
  </r>
  <r>
    <n v="1542300"/>
    <x v="17"/>
    <s v="0"/>
    <s v="0040"/>
    <s v="BFC-10"/>
    <s v="PP01"/>
    <s v="ASSEMBLY"/>
    <x v="3"/>
    <d v="2019-07-31T00:00:00"/>
    <d v="1899-12-30T09:30:36"/>
    <d v="2019-07-31T00:00:00"/>
    <d v="1899-12-30T12:29:16"/>
    <n v="2.359"/>
    <s v="H"/>
    <x v="939"/>
    <n v="350"/>
    <s v="MIN"/>
    <s v="CNF  PRT  REL  TECO"/>
  </r>
  <r>
    <n v="1542300"/>
    <x v="17"/>
    <s v="0"/>
    <s v="0050"/>
    <s v="BFC-10"/>
    <s v="PP01"/>
    <s v="ASSEMBLY"/>
    <x v="4"/>
    <d v="2019-07-31T00:00:00"/>
    <d v="1899-12-30T12:29:34"/>
    <d v="2019-08-06T00:00:00"/>
    <d v="1899-12-30T17:06:43"/>
    <n v="40.618000000000002"/>
    <s v="H"/>
    <x v="940"/>
    <n v="1020"/>
    <s v="MIN"/>
    <s v="CNF  PRT  REL  TECO"/>
  </r>
  <r>
    <n v="1542300"/>
    <x v="17"/>
    <s v="0"/>
    <s v="0060"/>
    <s v="BFC-10"/>
    <s v="PP01"/>
    <s v="ASSEMBLY"/>
    <x v="5"/>
    <d v="2019-08-06T00:00:00"/>
    <d v="1899-12-30T17:07:29"/>
    <d v="2019-08-06T00:00:00"/>
    <d v="1899-12-30T17:57:28"/>
    <n v="49.982999999999997"/>
    <s v="MIN"/>
    <x v="941"/>
    <n v="50"/>
    <s v="MIN"/>
    <s v="CNF  PRT  REL  TECO"/>
  </r>
  <r>
    <n v="1542300"/>
    <x v="1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00"/>
    <x v="17"/>
    <s v="0"/>
    <s v="0080"/>
    <s v="BFC-90"/>
    <s v="PP01"/>
    <s v="ASSY IN PROCESS INSPECTION"/>
    <x v="7"/>
    <d v="2019-08-07T00:00:00"/>
    <d v="1899-12-30T08:39:08"/>
    <d v="2019-08-07T00:00:00"/>
    <d v="1899-12-30T08:39:08"/>
    <n v="20"/>
    <s v="MIN"/>
    <x v="2"/>
    <n v="20"/>
    <s v="MIN"/>
    <s v="CNF  ORSP PRT  REL  TECO"/>
  </r>
  <r>
    <n v="1542300"/>
    <x v="17"/>
    <s v="0"/>
    <s v="0090"/>
    <s v="BFC-90"/>
    <s v="PP01"/>
    <s v="ASSY IN PROCESS INSPECTION"/>
    <x v="8"/>
    <d v="2019-08-07T00:00:00"/>
    <d v="1899-12-30T08:39:34"/>
    <d v="2019-08-07T00:00:00"/>
    <d v="1899-12-30T08:39:34"/>
    <n v="20"/>
    <s v="MIN"/>
    <x v="2"/>
    <n v="20"/>
    <s v="MIN"/>
    <s v="CNF  ORSP PRT  REL  TECO"/>
  </r>
  <r>
    <n v="1542300"/>
    <x v="17"/>
    <s v="0"/>
    <s v="0100"/>
    <s v="PFC-20"/>
    <s v="PP01"/>
    <s v="PAINT"/>
    <x v="9"/>
    <d v="2019-08-07T00:00:00"/>
    <d v="1899-12-30T09:41:16"/>
    <d v="2019-08-08T00:00:00"/>
    <d v="1899-12-30T00:29:18"/>
    <n v="6.3339999999999996"/>
    <s v="H"/>
    <x v="942"/>
    <n v="450"/>
    <s v="MIN"/>
    <s v="CNF  PRT  REL  TECO"/>
  </r>
  <r>
    <n v="1542300"/>
    <x v="17"/>
    <s v="0"/>
    <s v="0110"/>
    <s v="PFC-99"/>
    <s v="PP01"/>
    <s v="PAINT INSPECTION"/>
    <x v="10"/>
    <d v="2019-08-08T00:00:00"/>
    <d v="1899-12-30T08:21:41"/>
    <d v="2019-08-08T00:00:00"/>
    <d v="1899-12-30T08:21:41"/>
    <n v="20"/>
    <s v="MIN"/>
    <x v="2"/>
    <n v="20"/>
    <s v="MIN"/>
    <s v="CNF  ORSP PRT  REL  TECO"/>
  </r>
  <r>
    <n v="1542300"/>
    <x v="17"/>
    <s v="0"/>
    <s v="0120"/>
    <s v="BFC-10"/>
    <s v="PP01"/>
    <s v="ASSEMBLY"/>
    <x v="11"/>
    <d v="2019-08-19T00:00:00"/>
    <d v="1899-12-30T10:46:17"/>
    <d v="2019-08-19T00:00:00"/>
    <d v="1899-12-30T13:05:24"/>
    <n v="46.366999999999997"/>
    <s v="MIN"/>
    <x v="911"/>
    <n v="100"/>
    <s v="MIN"/>
    <s v="CNF  PRT  REL  TECO"/>
  </r>
  <r>
    <n v="1542300"/>
    <x v="17"/>
    <s v="0"/>
    <s v="0130"/>
    <s v="BFC-90"/>
    <s v="PP01"/>
    <s v="ASSY IN PROCESS INSPECTION"/>
    <x v="12"/>
    <d v="2019-08-19T00:00:00"/>
    <d v="1899-12-30T17:05:36"/>
    <d v="2019-08-19T00:00:00"/>
    <d v="1899-12-30T17:05:36"/>
    <n v="20"/>
    <s v="MIN"/>
    <x v="2"/>
    <n v="20"/>
    <s v="MIN"/>
    <s v="CNF  ORSP PRT  REL  TECO"/>
  </r>
  <r>
    <n v="1542300"/>
    <x v="17"/>
    <s v="0"/>
    <s v="0140"/>
    <s v="BFC-90"/>
    <s v="PP01"/>
    <s v="ASSY IN PROCESS INSPECTION"/>
    <x v="13"/>
    <d v="2019-08-19T00:00:00"/>
    <d v="1899-12-30T17:05:51"/>
    <d v="2019-08-19T00:00:00"/>
    <d v="1899-12-30T17:05:51"/>
    <n v="30"/>
    <s v="MIN"/>
    <x v="9"/>
    <n v="30"/>
    <s v="MIN"/>
    <s v="CNF  ORSP PRT  REL  TECO"/>
  </r>
  <r>
    <n v="1542300"/>
    <x v="17"/>
    <s v="0"/>
    <s v="0150"/>
    <s v="BFC-99"/>
    <s v="PP01"/>
    <s v="FINAL INSPECTION"/>
    <x v="14"/>
    <d v="2019-08-19T00:00:00"/>
    <d v="1899-12-30T17:06:09"/>
    <d v="2019-08-19T00:00:00"/>
    <d v="1899-12-30T17:06:09"/>
    <n v="30"/>
    <s v="MIN"/>
    <x v="9"/>
    <n v="30"/>
    <s v="MIN"/>
    <s v="CNF  ORSP PRT  REL  TECO"/>
  </r>
  <r>
    <n v="1542300"/>
    <x v="17"/>
    <s v="0"/>
    <s v="0160"/>
    <s v="BFC-99"/>
    <s v="PP03"/>
    <s v="FINAL INSPECTION"/>
    <x v="15"/>
    <d v="2019-08-19T00:00:00"/>
    <d v="1899-12-30T17:44:42"/>
    <d v="2019-08-19T00:00:00"/>
    <d v="1899-12-30T17:44:42"/>
    <n v="45"/>
    <s v="MIN"/>
    <x v="10"/>
    <n v="45"/>
    <s v="MIN"/>
    <s v="CNF  ORSP PRT  REL  TECO"/>
  </r>
  <r>
    <n v="1542300"/>
    <x v="17"/>
    <s v="1"/>
    <s v="0010"/>
    <s v="BFC-10"/>
    <s v="PP95"/>
    <s v="ASSEMBLY"/>
    <x v="16"/>
    <d v="2019-08-08T00:00:00"/>
    <d v="1899-12-30T07:39:25"/>
    <d v="2019-08-08T00:00:00"/>
    <d v="1899-12-30T12:03:04"/>
    <n v="4.3940000000000001"/>
    <s v="H"/>
    <x v="943"/>
    <n v="1"/>
    <s v="MIN"/>
    <s v="CNF  PRT  REL  TECO"/>
  </r>
  <r>
    <n v="1542300"/>
    <x v="1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01"/>
    <x v="19"/>
    <s v="0"/>
    <s v="0010"/>
    <s v="PFC-20"/>
    <s v="PP01"/>
    <s v="PAINT"/>
    <x v="0"/>
    <d v="2019-07-30T00:00:00"/>
    <d v="1899-12-30T23:56:44"/>
    <d v="2019-07-31T00:00:00"/>
    <d v="1899-12-30T00:45:03"/>
    <n v="8.0500000000000007"/>
    <s v="MIN"/>
    <x v="419"/>
    <n v="40"/>
    <s v="MIN"/>
    <s v="CNF  PRT  REL  TECO"/>
  </r>
  <r>
    <n v="1542301"/>
    <x v="19"/>
    <s v="0"/>
    <s v="0020"/>
    <s v="BFC-10"/>
    <s v="PP01"/>
    <s v="ASSEMBLY"/>
    <x v="1"/>
    <d v="2019-07-31T00:00:00"/>
    <d v="1899-12-30T09:11:02"/>
    <d v="2019-07-31T00:00:00"/>
    <d v="1899-12-30T09:20:56"/>
    <n v="4.95"/>
    <s v="MIN"/>
    <x v="938"/>
    <n v="15"/>
    <s v="MIN"/>
    <s v="CNF  PRT  REL  TECO"/>
  </r>
  <r>
    <n v="1542301"/>
    <x v="19"/>
    <s v="0"/>
    <s v="0030"/>
    <s v="BFC-90"/>
    <s v="PP01"/>
    <s v="ASSY IN PROCESS INSPECTION"/>
    <x v="2"/>
    <d v="2019-07-31T00:00:00"/>
    <d v="1899-12-30T09:28:25"/>
    <d v="2019-07-31T00:00:00"/>
    <d v="1899-12-30T09:28:25"/>
    <n v="20"/>
    <s v="MIN"/>
    <x v="2"/>
    <n v="20"/>
    <s v="MIN"/>
    <s v="CNF  ORSP PRT  REL  TECO"/>
  </r>
  <r>
    <n v="1542301"/>
    <x v="19"/>
    <s v="0"/>
    <s v="0040"/>
    <s v="BFC-10"/>
    <s v="PP01"/>
    <s v="ASSEMBLY"/>
    <x v="3"/>
    <d v="2019-07-31T00:00:00"/>
    <d v="1899-12-30T09:31:52"/>
    <d v="2019-07-31T00:00:00"/>
    <d v="1899-12-30T17:42:10"/>
    <n v="7.8289999999999997"/>
    <s v="H"/>
    <x v="944"/>
    <n v="350"/>
    <s v="MIN"/>
    <s v="CNF  PRT  REL  TECO"/>
  </r>
  <r>
    <n v="1542301"/>
    <x v="19"/>
    <s v="0"/>
    <s v="0050"/>
    <s v="BFC-10"/>
    <s v="PP01"/>
    <s v="ASSEMBLY"/>
    <x v="4"/>
    <d v="2019-08-01T00:00:00"/>
    <d v="1899-12-30T07:40:14"/>
    <d v="2019-08-06T00:00:00"/>
    <d v="1899-12-30T14:00:25"/>
    <n v="25.042000000000002"/>
    <s v="H"/>
    <x v="945"/>
    <n v="1020"/>
    <s v="MIN"/>
    <s v="CNF  PRT  REL  TECO"/>
  </r>
  <r>
    <n v="1542301"/>
    <x v="19"/>
    <s v="0"/>
    <s v="0060"/>
    <s v="BFC-10"/>
    <s v="PP01"/>
    <s v="ASSEMBLY"/>
    <x v="5"/>
    <d v="2019-08-06T00:00:00"/>
    <d v="1899-12-30T14:14:58"/>
    <d v="2019-08-06T00:00:00"/>
    <d v="1899-12-30T14:22:58"/>
    <n v="8"/>
    <s v="MIN"/>
    <x v="946"/>
    <n v="50"/>
    <s v="MIN"/>
    <s v="CNF  PRT  REL  TECO"/>
  </r>
  <r>
    <n v="1542301"/>
    <x v="1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01"/>
    <x v="19"/>
    <s v="0"/>
    <s v="0080"/>
    <s v="BFC-90"/>
    <s v="PP01"/>
    <s v="ASSY IN PROCESS INSPECTION"/>
    <x v="7"/>
    <d v="2019-08-06T00:00:00"/>
    <d v="1899-12-30T14:33:23"/>
    <d v="2019-08-06T00:00:00"/>
    <d v="1899-12-30T14:33:23"/>
    <n v="20"/>
    <s v="MIN"/>
    <x v="2"/>
    <n v="20"/>
    <s v="MIN"/>
    <s v="CNF  ORSP PRT  REL  TECO"/>
  </r>
  <r>
    <n v="1542301"/>
    <x v="19"/>
    <s v="0"/>
    <s v="0090"/>
    <s v="BFC-90"/>
    <s v="PP01"/>
    <s v="ASSY IN PROCESS INSPECTION"/>
    <x v="8"/>
    <d v="2019-08-06T00:00:00"/>
    <d v="1899-12-30T14:34:48"/>
    <d v="2019-08-06T00:00:00"/>
    <d v="1899-12-30T14:34:48"/>
    <n v="20"/>
    <s v="MIN"/>
    <x v="2"/>
    <n v="20"/>
    <s v="MIN"/>
    <s v="CNF  ORSP PRT  REL  TECO"/>
  </r>
  <r>
    <n v="1542301"/>
    <x v="19"/>
    <s v="0"/>
    <s v="0100"/>
    <s v="PFC-20"/>
    <s v="PP01"/>
    <s v="PAINT"/>
    <x v="9"/>
    <d v="2019-08-06T00:00:00"/>
    <d v="1899-12-30T16:06:21"/>
    <d v="2019-08-07T00:00:00"/>
    <d v="1899-12-30T13:10:06"/>
    <n v="11.542999999999999"/>
    <s v="H"/>
    <x v="947"/>
    <n v="450"/>
    <s v="MIN"/>
    <s v="CNF  PRT  REL  TECO"/>
  </r>
  <r>
    <n v="1542301"/>
    <x v="19"/>
    <s v="0"/>
    <s v="0110"/>
    <s v="PFC-99"/>
    <s v="PP01"/>
    <s v="PAINT INSPECTION"/>
    <x v="10"/>
    <d v="2019-08-08T00:00:00"/>
    <d v="1899-12-30T08:26:58"/>
    <d v="2019-08-08T00:00:00"/>
    <d v="1899-12-30T08:26:58"/>
    <n v="20"/>
    <s v="MIN"/>
    <x v="2"/>
    <n v="20"/>
    <s v="MIN"/>
    <s v="CNF  ORSP PRT  REL  TECO"/>
  </r>
  <r>
    <n v="1542301"/>
    <x v="19"/>
    <s v="0"/>
    <s v="0120"/>
    <s v="BFC-10"/>
    <s v="PP01"/>
    <s v="ASSEMBLY"/>
    <x v="11"/>
    <d v="2019-08-25T00:00:00"/>
    <d v="1899-12-30T09:31:07"/>
    <d v="2019-08-25T00:00:00"/>
    <d v="1899-12-30T10:08:28"/>
    <n v="37.35"/>
    <s v="MIN"/>
    <x v="948"/>
    <n v="100"/>
    <s v="MIN"/>
    <s v="CNF  PRT  REL  TECO"/>
  </r>
  <r>
    <n v="1542301"/>
    <x v="19"/>
    <s v="0"/>
    <s v="0130"/>
    <s v="BFC-90"/>
    <s v="PP01"/>
    <s v="ASSY IN PROCESS INSPECTION"/>
    <x v="12"/>
    <d v="2019-08-27T00:00:00"/>
    <d v="1899-12-30T14:21:36"/>
    <d v="2019-08-27T00:00:00"/>
    <d v="1899-12-30T14:21:36"/>
    <n v="20"/>
    <s v="MIN"/>
    <x v="2"/>
    <n v="20"/>
    <s v="MIN"/>
    <s v="CNF  ORSP PRT  REL  TECO"/>
  </r>
  <r>
    <n v="1542301"/>
    <x v="19"/>
    <s v="0"/>
    <s v="0140"/>
    <s v="BFC-90"/>
    <s v="PP01"/>
    <s v="ASSY IN PROCESS INSPECTION"/>
    <x v="13"/>
    <d v="2019-08-27T00:00:00"/>
    <d v="1899-12-30T14:21:43"/>
    <d v="2019-08-27T00:00:00"/>
    <d v="1899-12-30T14:21:43"/>
    <n v="30"/>
    <s v="MIN"/>
    <x v="9"/>
    <n v="30"/>
    <s v="MIN"/>
    <s v="CNF  ORSP PRT  REL  TECO"/>
  </r>
  <r>
    <n v="1542301"/>
    <x v="19"/>
    <s v="0"/>
    <s v="0150"/>
    <s v="BFC-99"/>
    <s v="PP01"/>
    <s v="FINAL INSPECTION"/>
    <x v="14"/>
    <d v="2019-08-27T00:00:00"/>
    <d v="1899-12-30T16:48:49"/>
    <d v="2019-08-27T00:00:00"/>
    <d v="1899-12-30T16:48:49"/>
    <n v="30"/>
    <s v="MIN"/>
    <x v="9"/>
    <n v="30"/>
    <s v="MIN"/>
    <s v="CNF  ORSP PRT  REL  TECO"/>
  </r>
  <r>
    <n v="1542301"/>
    <x v="19"/>
    <s v="0"/>
    <s v="0160"/>
    <s v="BFC-99"/>
    <s v="PP03"/>
    <s v="FINAL INSPECTION"/>
    <x v="15"/>
    <d v="2019-08-28T00:00:00"/>
    <d v="1899-12-30T08:06:19"/>
    <d v="2019-08-28T00:00:00"/>
    <d v="1899-12-30T08:06:19"/>
    <n v="45"/>
    <s v="MIN"/>
    <x v="10"/>
    <n v="45"/>
    <s v="MIN"/>
    <s v="CNF  ORSP PRT  REL  TECO"/>
  </r>
  <r>
    <n v="1542301"/>
    <x v="19"/>
    <s v="1"/>
    <s v="0010"/>
    <s v="BFC-10"/>
    <s v="PP95"/>
    <s v="ASSEMBLY"/>
    <x v="16"/>
    <d v="2019-08-22T00:00:00"/>
    <d v="1899-12-30T12:14:49"/>
    <d v="2019-08-27T00:00:00"/>
    <d v="1899-12-30T17:05:15"/>
    <n v="20.7"/>
    <s v="MIN"/>
    <x v="949"/>
    <n v="1"/>
    <s v="MIN"/>
    <s v="CNF  PRT  REL  TECO"/>
  </r>
  <r>
    <n v="1542301"/>
    <x v="1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02"/>
    <x v="26"/>
    <s v="0"/>
    <s v="0010"/>
    <s v="PFC-20"/>
    <s v="PP01"/>
    <s v="PAINT"/>
    <x v="0"/>
    <d v="2019-07-28T00:00:00"/>
    <d v="1899-12-30T17:09:39"/>
    <d v="2019-07-29T00:00:00"/>
    <d v="1899-12-30T02:21:35"/>
    <n v="91.634"/>
    <s v="MIN"/>
    <x v="950"/>
    <n v="40"/>
    <s v="MIN"/>
    <s v="CNF  PRT  REL  TECO"/>
  </r>
  <r>
    <n v="1542302"/>
    <x v="26"/>
    <s v="0"/>
    <s v="0020"/>
    <s v="BFC-10"/>
    <s v="PP01"/>
    <s v="ASSEMBLY"/>
    <x v="1"/>
    <d v="2019-07-29T00:00:00"/>
    <d v="1899-12-30T09:30:53"/>
    <d v="2019-07-29T00:00:00"/>
    <d v="1899-12-30T09:49:57"/>
    <n v="6.35"/>
    <s v="MIN"/>
    <x v="881"/>
    <n v="15"/>
    <s v="MIN"/>
    <s v="CNF  PRT  REL  TECO"/>
  </r>
  <r>
    <n v="1542302"/>
    <x v="26"/>
    <s v="0"/>
    <s v="0030"/>
    <s v="BFC-90"/>
    <s v="PP01"/>
    <s v="ASSY IN PROCESS INSPECTION"/>
    <x v="2"/>
    <d v="2019-07-29T00:00:00"/>
    <d v="1899-12-30T10:32:18"/>
    <d v="2019-07-29T00:00:00"/>
    <d v="1899-12-30T10:32:18"/>
    <n v="20"/>
    <s v="MIN"/>
    <x v="2"/>
    <n v="20"/>
    <s v="MIN"/>
    <s v="CNF  ORSP PRT  REL  TECO"/>
  </r>
  <r>
    <n v="1542302"/>
    <x v="26"/>
    <s v="0"/>
    <s v="0040"/>
    <s v="BFC-10"/>
    <s v="PP01"/>
    <s v="ASSEMBLY"/>
    <x v="3"/>
    <d v="2019-08-01T00:00:00"/>
    <d v="1899-12-30T08:27:36"/>
    <d v="2019-08-01T00:00:00"/>
    <d v="1899-12-30T11:29:07"/>
    <n v="1.5129999999999999"/>
    <s v="H"/>
    <x v="951"/>
    <n v="350"/>
    <s v="MIN"/>
    <s v="CNF  PRT  REL  TECO"/>
  </r>
  <r>
    <n v="1542302"/>
    <x v="26"/>
    <s v="0"/>
    <s v="0050"/>
    <s v="BFC-10"/>
    <s v="PP01"/>
    <s v="ASSEMBLY"/>
    <x v="4"/>
    <d v="2019-08-01T00:00:00"/>
    <d v="1899-12-30T11:55:52"/>
    <d v="2019-08-05T00:00:00"/>
    <d v="1899-12-30T09:01:42"/>
    <n v="6.8550000000000004"/>
    <s v="H"/>
    <x v="952"/>
    <n v="1020"/>
    <s v="MIN"/>
    <s v="CNF  PRT  REL  TECO"/>
  </r>
  <r>
    <n v="1542302"/>
    <x v="26"/>
    <s v="0"/>
    <s v="0060"/>
    <s v="BFC-10"/>
    <s v="PP01"/>
    <s v="ASSEMBLY"/>
    <x v="5"/>
    <d v="2019-08-05T00:00:00"/>
    <d v="1899-12-30T09:01:57"/>
    <d v="2019-08-05T00:00:00"/>
    <d v="1899-12-30T09:18:29"/>
    <n v="8.2669999999999995"/>
    <s v="MIN"/>
    <x v="188"/>
    <n v="50"/>
    <s v="MIN"/>
    <s v="CNF  PRT  REL  TECO"/>
  </r>
  <r>
    <n v="1542302"/>
    <x v="2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02"/>
    <x v="26"/>
    <s v="0"/>
    <s v="0080"/>
    <s v="BFC-90"/>
    <s v="PP01"/>
    <s v="ASSY IN PROCESS INSPECTION"/>
    <x v="7"/>
    <d v="2019-08-05T00:00:00"/>
    <d v="1899-12-30T14:25:28"/>
    <d v="2019-08-05T00:00:00"/>
    <d v="1899-12-30T14:25:28"/>
    <n v="20"/>
    <s v="MIN"/>
    <x v="2"/>
    <n v="20"/>
    <s v="MIN"/>
    <s v="CNF  ORSP PRT  REL  TECO"/>
  </r>
  <r>
    <n v="1542302"/>
    <x v="26"/>
    <s v="0"/>
    <s v="0090"/>
    <s v="BFC-90"/>
    <s v="PP01"/>
    <s v="ASSY IN PROCESS INSPECTION"/>
    <x v="8"/>
    <d v="2019-08-05T00:00:00"/>
    <d v="1899-12-30T14:25:47"/>
    <d v="2019-08-05T00:00:00"/>
    <d v="1899-12-30T14:25:47"/>
    <n v="20"/>
    <s v="MIN"/>
    <x v="2"/>
    <n v="20"/>
    <s v="MIN"/>
    <s v="CNF  ORSP PRT  REL  TECO"/>
  </r>
  <r>
    <n v="1542302"/>
    <x v="26"/>
    <s v="0"/>
    <s v="0100"/>
    <s v="PFC-20"/>
    <s v="PP01"/>
    <s v="PAINT"/>
    <x v="9"/>
    <d v="2019-08-05T00:00:00"/>
    <d v="1899-12-30T14:34:08"/>
    <d v="2019-08-06T00:00:00"/>
    <d v="1899-12-30T13:08:01"/>
    <n v="11.949"/>
    <s v="H"/>
    <x v="953"/>
    <n v="450"/>
    <s v="MIN"/>
    <s v="CNF  PRT  REL  TECO"/>
  </r>
  <r>
    <n v="1542302"/>
    <x v="26"/>
    <s v="0"/>
    <s v="0110"/>
    <s v="PFC-99"/>
    <s v="PP01"/>
    <s v="PAINT INSPECTION"/>
    <x v="10"/>
    <d v="2019-08-07T00:00:00"/>
    <d v="1899-12-30T08:05:32"/>
    <d v="2019-08-07T00:00:00"/>
    <d v="1899-12-30T08:05:32"/>
    <n v="20"/>
    <s v="MIN"/>
    <x v="2"/>
    <n v="20"/>
    <s v="MIN"/>
    <s v="CNF  ORSP PRT  REL  TECO"/>
  </r>
  <r>
    <n v="1542302"/>
    <x v="26"/>
    <s v="0"/>
    <s v="0120"/>
    <s v="BFC-10"/>
    <s v="PP01"/>
    <s v="ASSEMBLY"/>
    <x v="11"/>
    <d v="2019-08-20T00:00:00"/>
    <d v="1899-12-30T14:23:20"/>
    <d v="2019-08-20T00:00:00"/>
    <d v="1899-12-30T15:24:04"/>
    <n v="1.012"/>
    <s v="H"/>
    <x v="954"/>
    <n v="100"/>
    <s v="MIN"/>
    <s v="CNF  PRT  REL  TECO"/>
  </r>
  <r>
    <n v="1542302"/>
    <x v="26"/>
    <s v="0"/>
    <s v="0130"/>
    <s v="BFC-90"/>
    <s v="PP01"/>
    <s v="ASSY IN PROCESS INSPECTION"/>
    <x v="12"/>
    <d v="2019-08-21T00:00:00"/>
    <d v="1899-12-30T11:16:26"/>
    <d v="2019-08-21T00:00:00"/>
    <d v="1899-12-30T11:16:26"/>
    <n v="20"/>
    <s v="MIN"/>
    <x v="2"/>
    <n v="20"/>
    <s v="MIN"/>
    <s v="CNF  ORSP PRT  REL  TECO"/>
  </r>
  <r>
    <n v="1542302"/>
    <x v="26"/>
    <s v="0"/>
    <s v="0140"/>
    <s v="BFC-90"/>
    <s v="PP01"/>
    <s v="ASSY IN PROCESS INSPECTION"/>
    <x v="13"/>
    <d v="2019-08-21T00:00:00"/>
    <d v="1899-12-30T11:16:34"/>
    <d v="2019-08-21T00:00:00"/>
    <d v="1899-12-30T11:16:34"/>
    <n v="30"/>
    <s v="MIN"/>
    <x v="9"/>
    <n v="30"/>
    <s v="MIN"/>
    <s v="CNF  ORSP PRT  REL  TECO"/>
  </r>
  <r>
    <n v="1542302"/>
    <x v="26"/>
    <s v="0"/>
    <s v="0150"/>
    <s v="BFC-99"/>
    <s v="PP01"/>
    <s v="FINAL INSPECTION"/>
    <x v="14"/>
    <d v="2019-08-21T00:00:00"/>
    <d v="1899-12-30T11:16:39"/>
    <d v="2019-08-21T00:00:00"/>
    <d v="1899-12-30T11:16:39"/>
    <n v="30"/>
    <s v="MIN"/>
    <x v="9"/>
    <n v="30"/>
    <s v="MIN"/>
    <s v="CNF  ORSP PRT  REL  TECO"/>
  </r>
  <r>
    <n v="1542302"/>
    <x v="26"/>
    <s v="0"/>
    <s v="0160"/>
    <s v="BFC-99"/>
    <s v="PP03"/>
    <s v="FINAL INSPECTION"/>
    <x v="15"/>
    <d v="2019-08-21T00:00:00"/>
    <d v="1899-12-30T17:37:04"/>
    <d v="2019-08-21T00:00:00"/>
    <d v="1899-12-30T17:37:04"/>
    <n v="45"/>
    <s v="MIN"/>
    <x v="10"/>
    <n v="45"/>
    <s v="MIN"/>
    <s v="CNF  ORSP PRT  REL  TECO"/>
  </r>
  <r>
    <n v="1542302"/>
    <x v="26"/>
    <s v="1"/>
    <s v="0010"/>
    <s v="BFC-10"/>
    <s v="PP95"/>
    <s v="ASSEMBLY"/>
    <x v="16"/>
    <d v="2019-07-29T00:00:00"/>
    <d v="1899-12-30T12:23:01"/>
    <d v="2019-08-05T00:00:00"/>
    <d v="1899-12-30T11:11:41"/>
    <n v="45.63"/>
    <s v="H"/>
    <x v="955"/>
    <n v="1"/>
    <s v="MIN"/>
    <s v="CNF  PRT  REL  TECO"/>
  </r>
  <r>
    <n v="1542302"/>
    <x v="2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03"/>
    <x v="26"/>
    <s v="0"/>
    <s v="0010"/>
    <s v="PFC-20"/>
    <s v="PP01"/>
    <s v="PAINT"/>
    <x v="0"/>
    <d v="2019-07-29T00:00:00"/>
    <d v="1899-12-30T23:21:15"/>
    <d v="2019-07-30T00:00:00"/>
    <d v="1899-12-30T00:14:55"/>
    <n v="26.832999999999998"/>
    <s v="MIN"/>
    <x v="890"/>
    <n v="40"/>
    <s v="MIN"/>
    <s v="CNF  PRT  REL  TECO"/>
  </r>
  <r>
    <n v="1542303"/>
    <x v="26"/>
    <s v="0"/>
    <s v="0020"/>
    <s v="BFC-10"/>
    <s v="PP01"/>
    <s v="ASSEMBLY"/>
    <x v="1"/>
    <d v="2019-07-30T00:00:00"/>
    <d v="1899-12-30T10:32:50"/>
    <d v="2019-07-30T00:00:00"/>
    <d v="1899-12-30T12:16:44"/>
    <n v="51.95"/>
    <s v="MIN"/>
    <x v="891"/>
    <n v="15"/>
    <s v="MIN"/>
    <s v="CNF  PRT  REL  TECO"/>
  </r>
  <r>
    <n v="1542303"/>
    <x v="26"/>
    <s v="0"/>
    <s v="0030"/>
    <s v="BFC-90"/>
    <s v="PP01"/>
    <s v="ASSY IN PROCESS INSPECTION"/>
    <x v="2"/>
    <d v="2019-07-31T00:00:00"/>
    <d v="1899-12-30T08:26:58"/>
    <d v="2019-07-31T00:00:00"/>
    <d v="1899-12-30T08:26:58"/>
    <n v="20"/>
    <s v="MIN"/>
    <x v="2"/>
    <n v="20"/>
    <s v="MIN"/>
    <s v="CNF  ORSP PRT  REL  TECO"/>
  </r>
  <r>
    <n v="1542303"/>
    <x v="26"/>
    <s v="0"/>
    <s v="0040"/>
    <s v="BFC-10"/>
    <s v="PP01"/>
    <s v="ASSEMBLY"/>
    <x v="3"/>
    <d v="2019-07-31T00:00:00"/>
    <d v="1899-12-30T08:45:22"/>
    <d v="2019-07-31T00:00:00"/>
    <d v="1899-12-30T17:55:31"/>
    <n v="8.6769999999999996"/>
    <s v="H"/>
    <x v="956"/>
    <n v="350"/>
    <s v="MIN"/>
    <s v="CNF  PRT  REL  TECO"/>
  </r>
  <r>
    <n v="1542303"/>
    <x v="26"/>
    <s v="0"/>
    <s v="0050"/>
    <s v="BFC-10"/>
    <s v="PP01"/>
    <s v="ASSEMBLY"/>
    <x v="4"/>
    <d v="2019-08-01T00:00:00"/>
    <d v="1899-12-30T07:35:41"/>
    <d v="2019-08-06T00:00:00"/>
    <d v="1899-12-30T15:38:41"/>
    <n v="32.619"/>
    <s v="H"/>
    <x v="957"/>
    <n v="1020"/>
    <s v="MIN"/>
    <s v="CNF  PRT  REL  TECO"/>
  </r>
  <r>
    <n v="1542303"/>
    <x v="26"/>
    <s v="0"/>
    <s v="0060"/>
    <s v="BFC-10"/>
    <s v="PP01"/>
    <s v="ASSEMBLY"/>
    <x v="5"/>
    <d v="2019-08-06T00:00:00"/>
    <d v="1899-12-30T15:39:03"/>
    <d v="2019-08-06T00:00:00"/>
    <d v="1899-12-30T16:17:39"/>
    <n v="38.6"/>
    <s v="MIN"/>
    <x v="958"/>
    <n v="50"/>
    <s v="MIN"/>
    <s v="CNF  PRT  REL  TECO"/>
  </r>
  <r>
    <n v="1542303"/>
    <x v="2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03"/>
    <x v="26"/>
    <s v="0"/>
    <s v="0080"/>
    <s v="BFC-90"/>
    <s v="PP01"/>
    <s v="ASSY IN PROCESS INSPECTION"/>
    <x v="7"/>
    <d v="2019-08-07T00:00:00"/>
    <d v="1899-12-30T09:58:24"/>
    <d v="2019-08-07T00:00:00"/>
    <d v="1899-12-30T09:58:24"/>
    <n v="20"/>
    <s v="MIN"/>
    <x v="2"/>
    <n v="20"/>
    <s v="MIN"/>
    <s v="CNF  ORSP PRT  REL  TECO"/>
  </r>
  <r>
    <n v="1542303"/>
    <x v="26"/>
    <s v="0"/>
    <s v="0090"/>
    <s v="BFC-90"/>
    <s v="PP01"/>
    <s v="ASSY IN PROCESS INSPECTION"/>
    <x v="8"/>
    <d v="2019-08-07T00:00:00"/>
    <d v="1899-12-30T09:58:44"/>
    <d v="2019-08-07T00:00:00"/>
    <d v="1899-12-30T09:58:44"/>
    <n v="20"/>
    <s v="MIN"/>
    <x v="2"/>
    <n v="20"/>
    <s v="MIN"/>
    <s v="CNF  ORSP PRT  REL  TECO"/>
  </r>
  <r>
    <n v="1542303"/>
    <x v="26"/>
    <s v="0"/>
    <s v="0100"/>
    <s v="PFC-20"/>
    <s v="PP01"/>
    <s v="PAINT"/>
    <x v="9"/>
    <d v="2019-08-07T00:00:00"/>
    <d v="1899-12-30T11:35:17"/>
    <d v="2019-08-08T00:00:00"/>
    <d v="1899-12-30T03:05:11"/>
    <n v="10.611000000000001"/>
    <s v="H"/>
    <x v="959"/>
    <n v="450"/>
    <s v="MIN"/>
    <s v="CNF  PRT  REL  TECO"/>
  </r>
  <r>
    <n v="1542303"/>
    <x v="26"/>
    <s v="0"/>
    <s v="0110"/>
    <s v="PFC-99"/>
    <s v="PP01"/>
    <s v="PAINT INSPECTION"/>
    <x v="10"/>
    <d v="2019-08-08T00:00:00"/>
    <d v="1899-12-30T08:18:47"/>
    <d v="2019-08-08T00:00:00"/>
    <d v="1899-12-30T08:18:47"/>
    <n v="20"/>
    <s v="MIN"/>
    <x v="2"/>
    <n v="20"/>
    <s v="MIN"/>
    <s v="CNF  ORSP PRT  REL  TECO"/>
  </r>
  <r>
    <n v="1542303"/>
    <x v="26"/>
    <s v="0"/>
    <s v="0120"/>
    <s v="BFC-10"/>
    <s v="PP01"/>
    <s v="ASSEMBLY"/>
    <x v="11"/>
    <d v="2019-08-19T00:00:00"/>
    <d v="1899-12-30T14:37:24"/>
    <d v="2019-08-19T00:00:00"/>
    <d v="1899-12-30T16:00:26"/>
    <n v="1.3839999999999999"/>
    <s v="H"/>
    <x v="960"/>
    <n v="100"/>
    <s v="MIN"/>
    <s v="CNF  PRT  REL  TECO"/>
  </r>
  <r>
    <n v="1542303"/>
    <x v="26"/>
    <s v="0"/>
    <s v="0130"/>
    <s v="BFC-90"/>
    <s v="PP01"/>
    <s v="ASSY IN PROCESS INSPECTION"/>
    <x v="12"/>
    <d v="2019-08-21T00:00:00"/>
    <d v="1899-12-30T09:14:31"/>
    <d v="2019-08-21T00:00:00"/>
    <d v="1899-12-30T09:14:31"/>
    <n v="20"/>
    <s v="MIN"/>
    <x v="2"/>
    <n v="20"/>
    <s v="MIN"/>
    <s v="CNF  ORSP PRT  REL  TECO"/>
  </r>
  <r>
    <n v="1542303"/>
    <x v="26"/>
    <s v="0"/>
    <s v="0140"/>
    <s v="BFC-90"/>
    <s v="PP01"/>
    <s v="ASSY IN PROCESS INSPECTION"/>
    <x v="13"/>
    <d v="2019-08-21T00:00:00"/>
    <d v="1899-12-30T09:14:38"/>
    <d v="2019-08-21T00:00:00"/>
    <d v="1899-12-30T09:14:38"/>
    <n v="30"/>
    <s v="MIN"/>
    <x v="9"/>
    <n v="30"/>
    <s v="MIN"/>
    <s v="CNF  ORSP PRT  REL  TECO"/>
  </r>
  <r>
    <n v="1542303"/>
    <x v="26"/>
    <s v="0"/>
    <s v="0150"/>
    <s v="BFC-99"/>
    <s v="PP01"/>
    <s v="FINAL INSPECTION"/>
    <x v="14"/>
    <d v="2019-08-21T00:00:00"/>
    <d v="1899-12-30T09:14:42"/>
    <d v="2019-08-21T00:00:00"/>
    <d v="1899-12-30T09:14:42"/>
    <n v="30"/>
    <s v="MIN"/>
    <x v="9"/>
    <n v="30"/>
    <s v="MIN"/>
    <s v="CNF  ORSP PRT  REL  TECO"/>
  </r>
  <r>
    <n v="1542303"/>
    <x v="26"/>
    <s v="0"/>
    <s v="0160"/>
    <s v="BFC-99"/>
    <s v="PP03"/>
    <s v="FINAL INSPECTION"/>
    <x v="15"/>
    <d v="2019-08-25T00:00:00"/>
    <d v="1899-12-30T14:20:04"/>
    <d v="2019-08-25T00:00:00"/>
    <d v="1899-12-30T14:20:04"/>
    <n v="45"/>
    <s v="MIN"/>
    <x v="10"/>
    <n v="45"/>
    <s v="MIN"/>
    <s v="CNF  ORSP PRT  REL  TECO"/>
  </r>
  <r>
    <n v="1542303"/>
    <x v="26"/>
    <s v="1"/>
    <s v="0010"/>
    <s v="BFC-10"/>
    <s v="PP95"/>
    <s v="ASSEMBLY"/>
    <x v="16"/>
    <d v="2019-08-19T00:00:00"/>
    <d v="1899-12-30T10:58:46"/>
    <d v="2019-08-25T00:00:00"/>
    <d v="1899-12-30T13:53:48"/>
    <n v="5.3010000000000002"/>
    <s v="H"/>
    <x v="961"/>
    <n v="1"/>
    <s v="MIN"/>
    <s v="CNF  PRT  REL  TECO"/>
  </r>
  <r>
    <n v="1542303"/>
    <x v="2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23"/>
    <x v="20"/>
    <s v="0"/>
    <s v="0010"/>
    <s v="PFC-20"/>
    <s v="PP01"/>
    <s v="PAINT"/>
    <x v="0"/>
    <d v="2019-08-07T00:00:00"/>
    <d v="1899-12-30T18:16:31"/>
    <d v="2019-08-07T00:00:00"/>
    <d v="1899-12-30T19:55:24"/>
    <n v="1.6479999999999999"/>
    <s v="H"/>
    <x v="962"/>
    <n v="40"/>
    <s v="MIN"/>
    <s v="CNF  PRT  REL  TECO"/>
  </r>
  <r>
    <n v="1542323"/>
    <x v="20"/>
    <s v="0"/>
    <s v="0020"/>
    <s v="BFC-10"/>
    <s v="PP01"/>
    <s v="ASSEMBLY"/>
    <x v="1"/>
    <d v="2019-08-08T00:00:00"/>
    <d v="1899-12-30T09:57:49"/>
    <d v="2019-08-08T00:00:00"/>
    <d v="1899-12-30T10:01:11"/>
    <n v="1.6830000000000001"/>
    <s v="MIN"/>
    <x v="963"/>
    <n v="15"/>
    <s v="MIN"/>
    <s v="CNF  PRT  REL  TECO"/>
  </r>
  <r>
    <n v="1542323"/>
    <x v="20"/>
    <s v="0"/>
    <s v="0030"/>
    <s v="BFC-90"/>
    <s v="PP01"/>
    <s v="ASSY IN PROCESS INSPECTION"/>
    <x v="2"/>
    <d v="2019-08-08T00:00:00"/>
    <d v="1899-12-30T10:26:43"/>
    <d v="2019-08-08T00:00:00"/>
    <d v="1899-12-30T10:26:43"/>
    <n v="20"/>
    <s v="MIN"/>
    <x v="2"/>
    <n v="20"/>
    <s v="MIN"/>
    <s v="CNF  ORSP PRT  REL  TECO"/>
  </r>
  <r>
    <n v="1542323"/>
    <x v="20"/>
    <s v="0"/>
    <s v="0040"/>
    <s v="BFC-10"/>
    <s v="PP01"/>
    <s v="ASSEMBLY"/>
    <x v="3"/>
    <d v="2019-08-08T00:00:00"/>
    <d v="1899-12-30T10:51:23"/>
    <d v="2019-08-08T00:00:00"/>
    <d v="1899-12-30T15:45:47"/>
    <n v="267.387"/>
    <s v="MIN"/>
    <x v="964"/>
    <n v="290"/>
    <s v="MIN"/>
    <s v="CNF  PRT  REL  TECO"/>
  </r>
  <r>
    <n v="1542323"/>
    <x v="20"/>
    <s v="0"/>
    <s v="0050"/>
    <s v="BFC-10"/>
    <s v="PP01"/>
    <s v="ASSEMBLY"/>
    <x v="4"/>
    <d v="2019-08-14T00:00:00"/>
    <d v="1899-12-30T07:31:25"/>
    <d v="2019-08-19T00:00:00"/>
    <d v="1899-12-30T12:50:03"/>
    <n v="115374"/>
    <s v="S"/>
    <x v="965"/>
    <n v="1040"/>
    <s v="MIN"/>
    <s v="CNF  PRT  REL  TECO"/>
  </r>
  <r>
    <n v="1542323"/>
    <x v="20"/>
    <s v="0"/>
    <s v="0060"/>
    <s v="BFC-10"/>
    <s v="PP01"/>
    <s v="ASSEMBLY"/>
    <x v="5"/>
    <d v="2019-08-19T00:00:00"/>
    <d v="1899-12-30T12:50:21"/>
    <d v="2019-08-19T00:00:00"/>
    <d v="1899-12-30T13:28:49"/>
    <n v="38.466999999999999"/>
    <s v="MIN"/>
    <x v="966"/>
    <n v="50"/>
    <s v="MIN"/>
    <s v="CNF  PRT  REL  TECO"/>
  </r>
  <r>
    <n v="1542323"/>
    <x v="2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23"/>
    <x v="20"/>
    <s v="0"/>
    <s v="0080"/>
    <s v="BFC-90"/>
    <s v="PP01"/>
    <s v="ASSY IN PROCESS INSPECTION"/>
    <x v="7"/>
    <d v="2019-08-19T00:00:00"/>
    <d v="1899-12-30T13:59:46"/>
    <d v="2019-08-19T00:00:00"/>
    <d v="1899-12-30T13:59:46"/>
    <n v="20"/>
    <s v="MIN"/>
    <x v="2"/>
    <n v="20"/>
    <s v="MIN"/>
    <s v="CNF  ORSP PRT  REL  TECO"/>
  </r>
  <r>
    <n v="1542323"/>
    <x v="20"/>
    <s v="0"/>
    <s v="0090"/>
    <s v="BFC-90"/>
    <s v="PP01"/>
    <s v="ASSY IN PROCESS INSPECTION"/>
    <x v="8"/>
    <d v="2019-08-19T00:00:00"/>
    <d v="1899-12-30T14:00:04"/>
    <d v="2019-08-19T00:00:00"/>
    <d v="1899-12-30T14:00:04"/>
    <n v="20"/>
    <s v="MIN"/>
    <x v="2"/>
    <n v="20"/>
    <s v="MIN"/>
    <s v="CNF  ORSP PRT  REL  TECO"/>
  </r>
  <r>
    <n v="1542323"/>
    <x v="20"/>
    <s v="0"/>
    <s v="0100"/>
    <s v="PFC-20"/>
    <s v="PP01"/>
    <s v="PAINT"/>
    <x v="9"/>
    <d v="2019-08-19T00:00:00"/>
    <d v="1899-12-30T18:06:08"/>
    <d v="2019-08-20T00:00:00"/>
    <d v="1899-12-30T17:24:54"/>
    <n v="9.1349999999999998"/>
    <s v="H"/>
    <x v="967"/>
    <n v="450"/>
    <s v="MIN"/>
    <s v="CNF  PRT  REL  TECO"/>
  </r>
  <r>
    <n v="1542323"/>
    <x v="20"/>
    <s v="0"/>
    <s v="0110"/>
    <s v="PFC-99"/>
    <s v="PP01"/>
    <s v="PAINT INSPECTION"/>
    <x v="10"/>
    <d v="2019-08-21T00:00:00"/>
    <d v="1899-12-30T09:35:28"/>
    <d v="2019-08-21T00:00:00"/>
    <d v="1899-12-30T09:35:28"/>
    <n v="20"/>
    <s v="MIN"/>
    <x v="2"/>
    <n v="20"/>
    <s v="MIN"/>
    <s v="CNF  ORSP PRT  REL  TECO"/>
  </r>
  <r>
    <n v="1542323"/>
    <x v="20"/>
    <s v="0"/>
    <s v="0120"/>
    <s v="BFC-10"/>
    <s v="PP01"/>
    <s v="ASSEMBLY"/>
    <x v="11"/>
    <d v="2019-08-29T00:00:00"/>
    <d v="1899-12-30T10:40:15"/>
    <d v="2019-08-29T00:00:00"/>
    <d v="1899-12-30T11:18:32"/>
    <n v="19.149999999999999"/>
    <s v="MIN"/>
    <x v="968"/>
    <n v="100"/>
    <s v="MIN"/>
    <s v="CNF  PRT  REL  TECO"/>
  </r>
  <r>
    <n v="1542323"/>
    <x v="20"/>
    <s v="0"/>
    <s v="0130"/>
    <s v="BFC-90"/>
    <s v="PP01"/>
    <s v="ASSY IN PROCESS INSPECTION"/>
    <x v="12"/>
    <d v="2019-09-01T00:00:00"/>
    <d v="1899-12-30T10:25:16"/>
    <d v="2019-09-01T00:00:00"/>
    <d v="1899-12-30T10:25:16"/>
    <n v="20"/>
    <s v="MIN"/>
    <x v="2"/>
    <n v="20"/>
    <s v="MIN"/>
    <s v="CNF  ORSP PRT  REL  TECO"/>
  </r>
  <r>
    <n v="1542323"/>
    <x v="20"/>
    <s v="0"/>
    <s v="0140"/>
    <s v="BFC-90"/>
    <s v="PP01"/>
    <s v="ASSY IN PROCESS INSPECTION"/>
    <x v="13"/>
    <d v="2019-09-01T00:00:00"/>
    <d v="1899-12-30T10:25:22"/>
    <d v="2019-09-01T00:00:00"/>
    <d v="1899-12-30T10:25:22"/>
    <n v="30"/>
    <s v="MIN"/>
    <x v="9"/>
    <n v="30"/>
    <s v="MIN"/>
    <s v="CNF  ORSP PRT  REL  TECO"/>
  </r>
  <r>
    <n v="1542323"/>
    <x v="20"/>
    <s v="0"/>
    <s v="0150"/>
    <s v="BFC-99"/>
    <s v="PP01"/>
    <s v="FINAL INSPECTION"/>
    <x v="14"/>
    <d v="2019-09-01T00:00:00"/>
    <d v="1899-12-30T10:25:27"/>
    <d v="2019-09-01T00:00:00"/>
    <d v="1899-12-30T10:25:27"/>
    <n v="30"/>
    <s v="MIN"/>
    <x v="9"/>
    <n v="30"/>
    <s v="MIN"/>
    <s v="CNF  ORSP PRT  REL  TECO"/>
  </r>
  <r>
    <n v="1542323"/>
    <x v="20"/>
    <s v="0"/>
    <s v="0160"/>
    <s v="BFC-99"/>
    <s v="PP03"/>
    <s v="FINAL INSPECTION"/>
    <x v="15"/>
    <d v="2019-09-01T00:00:00"/>
    <d v="1899-12-30T12:33:57"/>
    <d v="2019-09-01T00:00:00"/>
    <d v="1899-12-30T12:33:57"/>
    <n v="45"/>
    <s v="MIN"/>
    <x v="10"/>
    <n v="45"/>
    <s v="MIN"/>
    <s v="CNF  ORSP PRT  REL  TECO"/>
  </r>
  <r>
    <n v="1542323"/>
    <x v="20"/>
    <s v="1"/>
    <s v="0010"/>
    <s v="BFC-10"/>
    <s v="PP95"/>
    <s v="ASSEMBLY"/>
    <x v="16"/>
    <d v="2019-08-27T00:00:00"/>
    <d v="1899-12-30T08:39:20"/>
    <d v="2019-08-27T00:00:00"/>
    <d v="1899-12-30T13:13:45"/>
    <n v="4.5739999999999998"/>
    <s v="H"/>
    <x v="969"/>
    <n v="1"/>
    <s v="MIN"/>
    <s v="CNF  PRT  REL  TECO"/>
  </r>
  <r>
    <n v="1542323"/>
    <x v="2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24"/>
    <x v="20"/>
    <s v="0"/>
    <s v="0010"/>
    <s v="PFC-20"/>
    <s v="PP01"/>
    <s v="PAINT"/>
    <x v="0"/>
    <d v="2019-08-06T00:00:00"/>
    <d v="1899-12-30T00:21:15"/>
    <d v="2019-08-06T00:00:00"/>
    <d v="1899-12-30T01:02:44"/>
    <n v="41.482999999999997"/>
    <s v="MIN"/>
    <x v="970"/>
    <n v="40"/>
    <s v="MIN"/>
    <s v="CNF  PRT  REL  TECO"/>
  </r>
  <r>
    <n v="1542324"/>
    <x v="20"/>
    <s v="0"/>
    <s v="0020"/>
    <s v="BFC-10"/>
    <s v="PP01"/>
    <s v="ASSEMBLY"/>
    <x v="1"/>
    <d v="2019-08-06T00:00:00"/>
    <d v="1899-12-30T12:03:25"/>
    <d v="2019-08-06T00:00:00"/>
    <d v="1899-12-30T12:17:12"/>
    <n v="13.782999999999999"/>
    <s v="MIN"/>
    <x v="971"/>
    <n v="15"/>
    <s v="MIN"/>
    <s v="CNF  PRT  REL  TECO"/>
  </r>
  <r>
    <n v="1542324"/>
    <x v="20"/>
    <s v="0"/>
    <s v="0030"/>
    <s v="BFC-90"/>
    <s v="PP01"/>
    <s v="ASSY IN PROCESS INSPECTION"/>
    <x v="2"/>
    <d v="2019-08-07T00:00:00"/>
    <d v="1899-12-30T08:48:40"/>
    <d v="2019-08-07T00:00:00"/>
    <d v="1899-12-30T08:48:40"/>
    <n v="20"/>
    <s v="MIN"/>
    <x v="2"/>
    <n v="20"/>
    <s v="MIN"/>
    <s v="CNF  ORSP PRT  REL  TECO"/>
  </r>
  <r>
    <n v="1542324"/>
    <x v="20"/>
    <s v="0"/>
    <s v="0040"/>
    <s v="BFC-10"/>
    <s v="PP01"/>
    <s v="ASSEMBLY"/>
    <x v="3"/>
    <d v="2019-08-07T00:00:00"/>
    <d v="1899-12-30T09:20:00"/>
    <d v="2019-08-07T00:00:00"/>
    <d v="1899-12-30T17:48:26"/>
    <n v="7.9560000000000004"/>
    <s v="H"/>
    <x v="972"/>
    <n v="350"/>
    <s v="MIN"/>
    <s v="CNF  PRT  REL  TECO"/>
  </r>
  <r>
    <n v="1542324"/>
    <x v="20"/>
    <s v="0"/>
    <s v="0050"/>
    <s v="BFC-10"/>
    <s v="PP01"/>
    <s v="ASSEMBLY"/>
    <x v="4"/>
    <d v="2019-08-08T00:00:00"/>
    <d v="1899-12-30T07:24:58"/>
    <d v="2019-08-18T00:00:00"/>
    <d v="1899-12-30T14:06:08"/>
    <n v="31.016999999999999"/>
    <s v="H"/>
    <x v="973"/>
    <n v="1020"/>
    <s v="MIN"/>
    <s v="CNF  PRT  REL  TECO"/>
  </r>
  <r>
    <n v="1542324"/>
    <x v="20"/>
    <s v="0"/>
    <s v="0060"/>
    <s v="BFC-10"/>
    <s v="PP01"/>
    <s v="ASSEMBLY"/>
    <x v="5"/>
    <d v="2019-08-18T00:00:00"/>
    <d v="1899-12-30T14:06:22"/>
    <d v="2019-08-18T00:00:00"/>
    <d v="1899-12-30T14:46:49"/>
    <n v="40.450000000000003"/>
    <s v="MIN"/>
    <x v="974"/>
    <n v="50"/>
    <s v="MIN"/>
    <s v="CNF  PRT  REL  TECO"/>
  </r>
  <r>
    <n v="1542324"/>
    <x v="2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24"/>
    <x v="20"/>
    <s v="0"/>
    <s v="0080"/>
    <s v="BFC-90"/>
    <s v="PP01"/>
    <s v="ASSY IN PROCESS INSPECTION"/>
    <x v="7"/>
    <d v="2019-08-18T00:00:00"/>
    <d v="1899-12-30T15:33:08"/>
    <d v="2019-08-18T00:00:00"/>
    <d v="1899-12-30T15:33:08"/>
    <n v="20"/>
    <s v="MIN"/>
    <x v="2"/>
    <n v="20"/>
    <s v="MIN"/>
    <s v="CNF  ORSP PRT  REL  TECO"/>
  </r>
  <r>
    <n v="1542324"/>
    <x v="20"/>
    <s v="0"/>
    <s v="0090"/>
    <s v="BFC-90"/>
    <s v="PP01"/>
    <s v="ASSY IN PROCESS INSPECTION"/>
    <x v="8"/>
    <d v="2019-08-18T00:00:00"/>
    <d v="1899-12-30T15:34:00"/>
    <d v="2019-08-18T00:00:00"/>
    <d v="1899-12-30T15:34:00"/>
    <n v="20"/>
    <s v="MIN"/>
    <x v="2"/>
    <n v="20"/>
    <s v="MIN"/>
    <s v="CNF  ORSP PRT  REL  TECO"/>
  </r>
  <r>
    <n v="1542324"/>
    <x v="20"/>
    <s v="0"/>
    <s v="0100"/>
    <s v="PFC-20"/>
    <s v="PP01"/>
    <s v="PAINT"/>
    <x v="9"/>
    <d v="2019-08-19T00:00:00"/>
    <d v="1899-12-30T11:28:44"/>
    <d v="2019-08-19T00:00:00"/>
    <d v="1899-12-30T22:04:08"/>
    <n v="7.4569999999999999"/>
    <s v="H"/>
    <x v="975"/>
    <n v="450"/>
    <s v="MIN"/>
    <s v="CNF  PRT  REL  TECO"/>
  </r>
  <r>
    <n v="1542324"/>
    <x v="20"/>
    <s v="0"/>
    <s v="0110"/>
    <s v="PFC-99"/>
    <s v="PP01"/>
    <s v="PAINT INSPECTION"/>
    <x v="10"/>
    <d v="2019-08-20T00:00:00"/>
    <d v="1899-12-30T08:03:46"/>
    <d v="2019-08-20T00:00:00"/>
    <d v="1899-12-30T08:03:46"/>
    <n v="20"/>
    <s v="MIN"/>
    <x v="2"/>
    <n v="20"/>
    <s v="MIN"/>
    <s v="CNF  ORSP PRT  REL  TECO"/>
  </r>
  <r>
    <n v="1542324"/>
    <x v="20"/>
    <s v="0"/>
    <s v="0120"/>
    <s v="BFC-10"/>
    <s v="PP01"/>
    <s v="ASSEMBLY"/>
    <x v="11"/>
    <d v="2019-09-01T00:00:00"/>
    <d v="1899-12-30T10:35:36"/>
    <d v="2019-09-01T00:00:00"/>
    <d v="1899-12-30T11:03:45"/>
    <n v="14.083"/>
    <s v="MIN"/>
    <x v="976"/>
    <n v="100"/>
    <s v="MIN"/>
    <s v="CNF  PRT  REL  TECO"/>
  </r>
  <r>
    <n v="1542324"/>
    <x v="20"/>
    <s v="0"/>
    <s v="0130"/>
    <s v="BFC-90"/>
    <s v="PP01"/>
    <s v="ASSY IN PROCESS INSPECTION"/>
    <x v="12"/>
    <d v="2019-09-01T00:00:00"/>
    <d v="1899-12-30T13:36:28"/>
    <d v="2019-09-01T00:00:00"/>
    <d v="1899-12-30T13:36:28"/>
    <n v="20"/>
    <s v="MIN"/>
    <x v="2"/>
    <n v="20"/>
    <s v="MIN"/>
    <s v="CNF  ORSP PRT  REL  TECO"/>
  </r>
  <r>
    <n v="1542324"/>
    <x v="20"/>
    <s v="0"/>
    <s v="0140"/>
    <s v="BFC-90"/>
    <s v="PP01"/>
    <s v="ASSY IN PROCESS INSPECTION"/>
    <x v="13"/>
    <d v="2019-09-01T00:00:00"/>
    <d v="1899-12-30T13:36:36"/>
    <d v="2019-09-01T00:00:00"/>
    <d v="1899-12-30T13:36:36"/>
    <n v="30"/>
    <s v="MIN"/>
    <x v="9"/>
    <n v="30"/>
    <s v="MIN"/>
    <s v="CNF  ORSP PRT  REL  TECO"/>
  </r>
  <r>
    <n v="1542324"/>
    <x v="20"/>
    <s v="0"/>
    <s v="0150"/>
    <s v="BFC-99"/>
    <s v="PP01"/>
    <s v="FINAL INSPECTION"/>
    <x v="14"/>
    <d v="2019-09-01T00:00:00"/>
    <d v="1899-12-30T13:36:42"/>
    <d v="2019-09-01T00:00:00"/>
    <d v="1899-12-30T13:36:42"/>
    <n v="30"/>
    <s v="MIN"/>
    <x v="9"/>
    <n v="30"/>
    <s v="MIN"/>
    <s v="CNF  ORSP PRT  REL  TECO"/>
  </r>
  <r>
    <n v="1542324"/>
    <x v="20"/>
    <s v="0"/>
    <s v="0160"/>
    <s v="BFC-99"/>
    <s v="PP03"/>
    <s v="FINAL INSPECTION"/>
    <x v="15"/>
    <d v="2019-09-01T00:00:00"/>
    <d v="1899-12-30T13:54:00"/>
    <d v="2019-09-01T00:00:00"/>
    <d v="1899-12-30T13:54:00"/>
    <n v="45"/>
    <s v="MIN"/>
    <x v="10"/>
    <n v="45"/>
    <s v="MIN"/>
    <s v="CNF  ORSP PRT  REL  TECO"/>
  </r>
  <r>
    <n v="1542324"/>
    <x v="2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2324"/>
    <x v="20"/>
    <s v="2"/>
    <s v="0100"/>
    <s v="PFC-20"/>
    <s v="PP95"/>
    <s v="PAINT"/>
    <x v="17"/>
    <d v="2019-08-19T00:00:00"/>
    <d v="1899-12-30T23:32:06"/>
    <d v="2019-08-20T00:00:00"/>
    <d v="1899-12-30T04:09:54"/>
    <n v="4.63"/>
    <s v="H"/>
    <x v="977"/>
    <n v="5"/>
    <s v="MIN"/>
    <s v="CNF  PRT  REL  TECO"/>
  </r>
  <r>
    <n v="1542325"/>
    <x v="19"/>
    <s v="0"/>
    <s v="0010"/>
    <s v="PFC-20"/>
    <s v="PP01"/>
    <s v="PAINT"/>
    <x v="0"/>
    <d v="2019-08-04T00:00:00"/>
    <d v="1899-12-30T22:37:48"/>
    <d v="2019-08-05T00:00:00"/>
    <d v="1899-12-30T02:24:38"/>
    <n v="83.6"/>
    <s v="MIN"/>
    <x v="978"/>
    <n v="40"/>
    <s v="MIN"/>
    <s v="CNF  PRT  REL  TECO"/>
  </r>
  <r>
    <n v="1542325"/>
    <x v="19"/>
    <s v="0"/>
    <s v="0020"/>
    <s v="BFC-10"/>
    <s v="PP01"/>
    <s v="ASSEMBLY"/>
    <x v="1"/>
    <d v="2019-08-05T00:00:00"/>
    <d v="1899-12-30T07:47:28"/>
    <d v="2019-08-05T00:00:00"/>
    <d v="1899-12-30T07:53:07"/>
    <n v="5.65"/>
    <s v="MIN"/>
    <x v="873"/>
    <n v="15"/>
    <s v="MIN"/>
    <s v="CNF  PRT  REL  TECO"/>
  </r>
  <r>
    <n v="1542325"/>
    <x v="19"/>
    <s v="0"/>
    <s v="0030"/>
    <s v="BFC-90"/>
    <s v="PP01"/>
    <s v="ASSY IN PROCESS INSPECTION"/>
    <x v="2"/>
    <d v="2019-08-05T00:00:00"/>
    <d v="1899-12-30T09:06:07"/>
    <d v="2019-08-05T00:00:00"/>
    <d v="1899-12-30T09:06:07"/>
    <n v="20"/>
    <s v="MIN"/>
    <x v="2"/>
    <n v="20"/>
    <s v="MIN"/>
    <s v="CNF  ORSP PRT  REL  TECO"/>
  </r>
  <r>
    <n v="1542325"/>
    <x v="19"/>
    <s v="0"/>
    <s v="0040"/>
    <s v="BFC-10"/>
    <s v="PP01"/>
    <s v="ASSEMBLY"/>
    <x v="3"/>
    <d v="2019-08-05T00:00:00"/>
    <d v="1899-12-30T09:25:15"/>
    <d v="2019-08-05T00:00:00"/>
    <d v="1899-12-30T17:49:40"/>
    <n v="7.851"/>
    <s v="H"/>
    <x v="979"/>
    <n v="350"/>
    <s v="MIN"/>
    <s v="CNF  PRT  REL  TECO"/>
  </r>
  <r>
    <n v="1542325"/>
    <x v="19"/>
    <s v="0"/>
    <s v="0050"/>
    <s v="BFC-10"/>
    <s v="PP01"/>
    <s v="ASSEMBLY"/>
    <x v="4"/>
    <d v="2019-08-06T00:00:00"/>
    <d v="1899-12-30T07:31:23"/>
    <d v="2019-08-14T00:00:00"/>
    <d v="1899-12-30T14:24:50"/>
    <n v="33.082999999999998"/>
    <s v="H"/>
    <x v="980"/>
    <n v="1020"/>
    <s v="MIN"/>
    <s v="CNF  PRT  REL  TECO"/>
  </r>
  <r>
    <n v="1542325"/>
    <x v="19"/>
    <s v="0"/>
    <s v="0060"/>
    <s v="BFC-10"/>
    <s v="PP01"/>
    <s v="ASSEMBLY"/>
    <x v="5"/>
    <d v="2019-08-14T00:00:00"/>
    <d v="1899-12-30T14:25:07"/>
    <d v="2019-08-14T00:00:00"/>
    <d v="1899-12-30T17:42:33"/>
    <n v="3.2909999999999999"/>
    <s v="H"/>
    <x v="981"/>
    <n v="50"/>
    <s v="MIN"/>
    <s v="CNF  PRT  REL  TECO"/>
  </r>
  <r>
    <n v="1542325"/>
    <x v="1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25"/>
    <x v="19"/>
    <s v="0"/>
    <s v="0080"/>
    <s v="BFC-90"/>
    <s v="PP01"/>
    <s v="ASSY IN PROCESS INSPECTION"/>
    <x v="7"/>
    <d v="2019-08-15T00:00:00"/>
    <d v="1899-12-30T09:51:41"/>
    <d v="2019-08-15T00:00:00"/>
    <d v="1899-12-30T09:51:41"/>
    <n v="20"/>
    <s v="MIN"/>
    <x v="2"/>
    <n v="20"/>
    <s v="MIN"/>
    <s v="CNF  ORSP PRT  REL  TECO"/>
  </r>
  <r>
    <n v="1542325"/>
    <x v="19"/>
    <s v="0"/>
    <s v="0090"/>
    <s v="BFC-90"/>
    <s v="PP01"/>
    <s v="ASSY IN PROCESS INSPECTION"/>
    <x v="8"/>
    <d v="2019-08-15T00:00:00"/>
    <d v="1899-12-30T09:52:20"/>
    <d v="2019-08-15T00:00:00"/>
    <d v="1899-12-30T09:52:20"/>
    <n v="20"/>
    <s v="MIN"/>
    <x v="2"/>
    <n v="20"/>
    <s v="MIN"/>
    <s v="CNF  ORSP PRT  REL  TECO"/>
  </r>
  <r>
    <n v="1542325"/>
    <x v="19"/>
    <s v="0"/>
    <s v="0100"/>
    <s v="PFC-20"/>
    <s v="PP01"/>
    <s v="PAINT"/>
    <x v="9"/>
    <d v="2019-08-15T00:00:00"/>
    <d v="1899-12-30T12:41:10"/>
    <d v="2019-08-18T00:00:00"/>
    <d v="1899-12-30T14:10:39"/>
    <n v="5.1269999999999998"/>
    <s v="H"/>
    <x v="982"/>
    <n v="450"/>
    <s v="MIN"/>
    <s v="CNF  PRT  REL  TECO"/>
  </r>
  <r>
    <n v="1542325"/>
    <x v="19"/>
    <s v="0"/>
    <s v="0110"/>
    <s v="PFC-99"/>
    <s v="PP01"/>
    <s v="PAINT INSPECTION"/>
    <x v="10"/>
    <d v="2019-08-19T00:00:00"/>
    <d v="1899-12-30T08:29:10"/>
    <d v="2019-08-19T00:00:00"/>
    <d v="1899-12-30T08:29:10"/>
    <n v="20"/>
    <s v="MIN"/>
    <x v="2"/>
    <n v="20"/>
    <s v="MIN"/>
    <s v="CNF  ORSP PRT  REL  TECO"/>
  </r>
  <r>
    <n v="1542325"/>
    <x v="19"/>
    <s v="0"/>
    <s v="0120"/>
    <s v="BFC-10"/>
    <s v="PP01"/>
    <s v="ASSEMBLY"/>
    <x v="11"/>
    <d v="2019-08-25T00:00:00"/>
    <d v="1899-12-30T14:00:14"/>
    <d v="2019-08-25T00:00:00"/>
    <d v="1899-12-30T15:09:41"/>
    <n v="1.1579999999999999"/>
    <s v="H"/>
    <x v="983"/>
    <n v="100"/>
    <s v="MIN"/>
    <s v="CNF  PRT  REL  TECO"/>
  </r>
  <r>
    <n v="1542325"/>
    <x v="19"/>
    <s v="0"/>
    <s v="0130"/>
    <s v="BFC-90"/>
    <s v="PP01"/>
    <s v="ASSY IN PROCESS INSPECTION"/>
    <x v="12"/>
    <d v="2019-08-29T00:00:00"/>
    <d v="1899-12-30T11:09:54"/>
    <d v="2019-08-29T00:00:00"/>
    <d v="1899-12-30T11:09:54"/>
    <n v="20"/>
    <s v="MIN"/>
    <x v="2"/>
    <n v="20"/>
    <s v="MIN"/>
    <s v="CNF  ORSP PRT  REL  TECO"/>
  </r>
  <r>
    <n v="1542325"/>
    <x v="19"/>
    <s v="0"/>
    <s v="0140"/>
    <s v="BFC-90"/>
    <s v="PP01"/>
    <s v="ASSY IN PROCESS INSPECTION"/>
    <x v="13"/>
    <d v="2019-08-29T00:00:00"/>
    <d v="1899-12-30T11:10:03"/>
    <d v="2019-08-29T00:00:00"/>
    <d v="1899-12-30T11:10:03"/>
    <n v="30"/>
    <s v="MIN"/>
    <x v="9"/>
    <n v="30"/>
    <s v="MIN"/>
    <s v="CNF  ORSP PRT  REL  TECO"/>
  </r>
  <r>
    <n v="1542325"/>
    <x v="19"/>
    <s v="0"/>
    <s v="0150"/>
    <s v="BFC-99"/>
    <s v="PP01"/>
    <s v="FINAL INSPECTION"/>
    <x v="14"/>
    <d v="2019-09-01T00:00:00"/>
    <d v="1899-12-30T10:26:13"/>
    <d v="2019-09-01T00:00:00"/>
    <d v="1899-12-30T10:26:13"/>
    <n v="30"/>
    <s v="MIN"/>
    <x v="9"/>
    <n v="30"/>
    <s v="MIN"/>
    <s v="CNF  ORSP PRT  REL  TECO"/>
  </r>
  <r>
    <n v="1542325"/>
    <x v="19"/>
    <s v="0"/>
    <s v="0160"/>
    <s v="BFC-99"/>
    <s v="PP03"/>
    <s v="FINAL INSPECTION"/>
    <x v="15"/>
    <d v="2019-09-01T00:00:00"/>
    <d v="1899-12-30T12:34:43"/>
    <d v="2019-09-01T00:00:00"/>
    <d v="1899-12-30T12:34:43"/>
    <n v="45"/>
    <s v="MIN"/>
    <x v="10"/>
    <n v="45"/>
    <s v="MIN"/>
    <s v="CNF  ORSP PRT  REL  TECO"/>
  </r>
  <r>
    <n v="1542325"/>
    <x v="19"/>
    <s v="1"/>
    <s v="0010"/>
    <s v="BFC-10"/>
    <s v="PP95"/>
    <s v="ASSEMBLY"/>
    <x v="16"/>
    <d v="2019-08-25T00:00:00"/>
    <d v="1899-12-30T13:13:26"/>
    <d v="2019-08-29T00:00:00"/>
    <d v="1899-12-30T12:04:19"/>
    <n v="3.6469999999999998"/>
    <s v="H"/>
    <x v="984"/>
    <n v="1"/>
    <s v="MIN"/>
    <s v="CNF  PRT  REL  TECO"/>
  </r>
  <r>
    <n v="1542325"/>
    <x v="19"/>
    <s v="2"/>
    <s v="0100"/>
    <s v="PFC-20"/>
    <s v="PP95"/>
    <s v="PAINT"/>
    <x v="17"/>
    <d v="2019-08-15T00:00:00"/>
    <d v="1899-12-30T15:01:27"/>
    <d v="2019-08-15T00:00:00"/>
    <d v="1899-12-30T18:49:48"/>
    <n v="3.806"/>
    <s v="H"/>
    <x v="985"/>
    <n v="5"/>
    <s v="MIN"/>
    <s v="CNF  PRT  REL  TECO"/>
  </r>
  <r>
    <n v="1542326"/>
    <x v="20"/>
    <s v="0"/>
    <s v="0010"/>
    <s v="PFC-20"/>
    <s v="PP01"/>
    <s v="PAINT"/>
    <x v="0"/>
    <d v="2019-08-01T00:00:00"/>
    <d v="1899-12-30T21:52:02"/>
    <d v="2019-08-01T00:00:00"/>
    <d v="1899-12-30T22:37:35"/>
    <n v="22.783000000000001"/>
    <s v="MIN"/>
    <x v="986"/>
    <n v="40"/>
    <s v="MIN"/>
    <s v="CNF  PRT  REL  TECO"/>
  </r>
  <r>
    <n v="1542326"/>
    <x v="20"/>
    <s v="0"/>
    <s v="0020"/>
    <s v="BFC-10"/>
    <s v="PP01"/>
    <s v="ASSEMBLY"/>
    <x v="1"/>
    <d v="2019-08-04T00:00:00"/>
    <d v="1899-12-30T11:13:43"/>
    <d v="2019-08-04T00:00:00"/>
    <d v="1899-12-30T11:54:48"/>
    <n v="10.266999999999999"/>
    <s v="MIN"/>
    <x v="987"/>
    <n v="15"/>
    <s v="MIN"/>
    <s v="CNF  PRT  REL  TECO"/>
  </r>
  <r>
    <n v="1542326"/>
    <x v="20"/>
    <s v="0"/>
    <s v="0030"/>
    <s v="BFC-90"/>
    <s v="PP01"/>
    <s v="ASSY IN PROCESS INSPECTION"/>
    <x v="2"/>
    <d v="2019-08-06T00:00:00"/>
    <d v="1899-12-30T08:02:03"/>
    <d v="2019-08-06T00:00:00"/>
    <d v="1899-12-30T08:02:03"/>
    <n v="20"/>
    <s v="MIN"/>
    <x v="2"/>
    <n v="20"/>
    <s v="MIN"/>
    <s v="CNF  ORSP PRT  REL  TECO"/>
  </r>
  <r>
    <n v="1542326"/>
    <x v="20"/>
    <s v="0"/>
    <s v="0040"/>
    <s v="BFC-10"/>
    <s v="PP01"/>
    <s v="ASSEMBLY"/>
    <x v="3"/>
    <d v="2019-08-06T00:00:00"/>
    <d v="1899-12-30T08:13:04"/>
    <d v="2019-08-06T00:00:00"/>
    <d v="1899-12-30T17:48:00"/>
    <n v="8.9009999999999998"/>
    <s v="H"/>
    <x v="988"/>
    <n v="350"/>
    <s v="MIN"/>
    <s v="CNF  PRT  REL  TECO"/>
  </r>
  <r>
    <n v="1542326"/>
    <x v="20"/>
    <s v="0"/>
    <s v="0050"/>
    <s v="BFC-10"/>
    <s v="PP01"/>
    <s v="ASSEMBLY"/>
    <x v="4"/>
    <d v="2019-08-07T00:00:00"/>
    <d v="1899-12-30T07:30:55"/>
    <d v="2019-08-15T00:00:00"/>
    <d v="1899-12-30T14:38:00"/>
    <n v="33.210999999999999"/>
    <s v="H"/>
    <x v="989"/>
    <n v="1020"/>
    <s v="MIN"/>
    <s v="CNF  PRT  REL  TECO"/>
  </r>
  <r>
    <n v="1542326"/>
    <x v="20"/>
    <s v="0"/>
    <s v="0060"/>
    <s v="BFC-10"/>
    <s v="PP01"/>
    <s v="ASSEMBLY"/>
    <x v="5"/>
    <d v="2019-08-15T00:00:00"/>
    <d v="1899-12-30T14:38:07"/>
    <d v="2019-08-15T00:00:00"/>
    <d v="1899-12-30T14:49:04"/>
    <n v="10.95"/>
    <s v="MIN"/>
    <x v="990"/>
    <n v="50"/>
    <s v="MIN"/>
    <s v="CNF  PRT  REL  TECO"/>
  </r>
  <r>
    <n v="1542326"/>
    <x v="2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26"/>
    <x v="20"/>
    <s v="0"/>
    <s v="0080"/>
    <s v="BFC-90"/>
    <s v="PP01"/>
    <s v="ASSY IN PROCESS INSPECTION"/>
    <x v="7"/>
    <d v="2019-08-15T00:00:00"/>
    <d v="1899-12-30T15:01:57"/>
    <d v="2019-08-15T00:00:00"/>
    <d v="1899-12-30T15:01:57"/>
    <n v="20"/>
    <s v="MIN"/>
    <x v="2"/>
    <n v="20"/>
    <s v="MIN"/>
    <s v="CNF  ORSP PRT  REL  TECO"/>
  </r>
  <r>
    <n v="1542326"/>
    <x v="20"/>
    <s v="0"/>
    <s v="0090"/>
    <s v="BFC-90"/>
    <s v="PP01"/>
    <s v="ASSY IN PROCESS INSPECTION"/>
    <x v="8"/>
    <d v="2019-08-15T00:00:00"/>
    <d v="1899-12-30T15:02:21"/>
    <d v="2019-08-15T00:00:00"/>
    <d v="1899-12-30T15:02:21"/>
    <n v="20"/>
    <s v="MIN"/>
    <x v="2"/>
    <n v="20"/>
    <s v="MIN"/>
    <s v="CNF  ORSP PRT  REL  TECO"/>
  </r>
  <r>
    <n v="1542326"/>
    <x v="20"/>
    <s v="0"/>
    <s v="0100"/>
    <s v="PFC-20"/>
    <s v="PP01"/>
    <s v="PAINT"/>
    <x v="9"/>
    <d v="2019-08-18T00:00:00"/>
    <d v="1899-12-30T12:17:25"/>
    <d v="2019-08-18T00:00:00"/>
    <d v="1899-12-30T17:39:52"/>
    <n v="4.5949999999999998"/>
    <s v="H"/>
    <x v="991"/>
    <n v="450"/>
    <s v="MIN"/>
    <s v="CNF  PRT  REL  TECO"/>
  </r>
  <r>
    <n v="1542326"/>
    <x v="20"/>
    <s v="0"/>
    <s v="0110"/>
    <s v="PFC-99"/>
    <s v="PP01"/>
    <s v="PAINT INSPECTION"/>
    <x v="10"/>
    <d v="2019-08-20T00:00:00"/>
    <d v="1899-12-30T07:50:48"/>
    <d v="2019-08-20T00:00:00"/>
    <d v="1899-12-30T07:50:48"/>
    <n v="20"/>
    <s v="MIN"/>
    <x v="2"/>
    <n v="20"/>
    <s v="MIN"/>
    <s v="CNF  ORSP PRT  REL  TECO"/>
  </r>
  <r>
    <n v="1542326"/>
    <x v="20"/>
    <s v="0"/>
    <s v="0120"/>
    <s v="BFC-10"/>
    <s v="PP01"/>
    <s v="ASSEMBLY"/>
    <x v="11"/>
    <d v="2019-08-28T00:00:00"/>
    <d v="1899-12-30T11:26:28"/>
    <d v="2019-08-28T00:00:00"/>
    <d v="1899-12-30T11:32:12"/>
    <n v="2.867"/>
    <s v="MIN"/>
    <x v="992"/>
    <n v="100"/>
    <s v="MIN"/>
    <s v="CNF  PRT  REL  TECO"/>
  </r>
  <r>
    <n v="1542326"/>
    <x v="20"/>
    <s v="0"/>
    <s v="0130"/>
    <s v="BFC-90"/>
    <s v="PP01"/>
    <s v="ASSY IN PROCESS INSPECTION"/>
    <x v="12"/>
    <d v="2019-08-29T00:00:00"/>
    <d v="1899-12-30T10:35:48"/>
    <d v="2019-08-29T00:00:00"/>
    <d v="1899-12-30T10:35:48"/>
    <n v="20"/>
    <s v="MIN"/>
    <x v="2"/>
    <n v="20"/>
    <s v="MIN"/>
    <s v="CNF  ORSP PRT  REL  TECO"/>
  </r>
  <r>
    <n v="1542326"/>
    <x v="20"/>
    <s v="0"/>
    <s v="0140"/>
    <s v="BFC-90"/>
    <s v="PP01"/>
    <s v="ASSY IN PROCESS INSPECTION"/>
    <x v="13"/>
    <d v="2019-08-29T00:00:00"/>
    <d v="1899-12-30T10:35:54"/>
    <d v="2019-08-29T00:00:00"/>
    <d v="1899-12-30T10:35:54"/>
    <n v="30"/>
    <s v="MIN"/>
    <x v="9"/>
    <n v="30"/>
    <s v="MIN"/>
    <s v="CNF  ORSP PRT  REL  TECO"/>
  </r>
  <r>
    <n v="1542326"/>
    <x v="20"/>
    <s v="0"/>
    <s v="0150"/>
    <s v="BFC-99"/>
    <s v="PP01"/>
    <s v="FINAL INSPECTION"/>
    <x v="14"/>
    <d v="2019-09-01T00:00:00"/>
    <d v="1899-12-30T09:26:09"/>
    <d v="2019-09-01T00:00:00"/>
    <d v="1899-12-30T09:26:09"/>
    <n v="30"/>
    <s v="MIN"/>
    <x v="9"/>
    <n v="30"/>
    <s v="MIN"/>
    <s v="CNF  ORSP PRT  REL  TECO"/>
  </r>
  <r>
    <n v="1542326"/>
    <x v="20"/>
    <s v="0"/>
    <s v="0160"/>
    <s v="BFC-99"/>
    <s v="PP03"/>
    <s v="FINAL INSPECTION"/>
    <x v="15"/>
    <d v="2019-09-01T00:00:00"/>
    <d v="1899-12-30T10:34:48"/>
    <d v="2019-09-01T00:00:00"/>
    <d v="1899-12-30T10:34:48"/>
    <n v="45"/>
    <s v="MIN"/>
    <x v="10"/>
    <n v="45"/>
    <s v="MIN"/>
    <s v="CNF  ORSP PRT  REL  TECO"/>
  </r>
  <r>
    <n v="1542326"/>
    <x v="20"/>
    <s v="1"/>
    <s v="0010"/>
    <s v="BFC-10"/>
    <s v="PP95"/>
    <s v="ASSEMBLY"/>
    <x v="16"/>
    <d v="2019-08-20T00:00:00"/>
    <d v="1899-12-30T07:42:37"/>
    <d v="2019-08-20T00:00:00"/>
    <d v="1899-12-30T16:10:22"/>
    <n v="8.4629999999999992"/>
    <s v="H"/>
    <x v="993"/>
    <n v="1"/>
    <s v="MIN"/>
    <s v="CNF  PRT  REL  TECO"/>
  </r>
  <r>
    <n v="1542326"/>
    <x v="2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27"/>
    <x v="27"/>
    <s v="0"/>
    <s v="0010"/>
    <s v="PFC-20"/>
    <s v="PP01"/>
    <s v="PAINT"/>
    <x v="0"/>
    <d v="2019-07-30T00:00:00"/>
    <d v="1899-12-30T23:56:44"/>
    <d v="2019-07-31T00:00:00"/>
    <d v="1899-12-30T00:45:03"/>
    <n v="8.0500000000000007"/>
    <s v="MIN"/>
    <x v="419"/>
    <n v="40"/>
    <s v="MIN"/>
    <s v="CNF  PRT  REL  TECO"/>
  </r>
  <r>
    <n v="1542327"/>
    <x v="27"/>
    <s v="0"/>
    <s v="0020"/>
    <s v="BFC-10"/>
    <s v="PP01"/>
    <s v="ASSEMBLY"/>
    <x v="1"/>
    <d v="2019-07-31T00:00:00"/>
    <d v="1899-12-30T10:41:40"/>
    <d v="2019-07-31T00:00:00"/>
    <d v="1899-12-30T11:27:05"/>
    <n v="22.716999999999999"/>
    <s v="MIN"/>
    <x v="933"/>
    <n v="15"/>
    <s v="MIN"/>
    <s v="CNF  PRT  REL  TECO"/>
  </r>
  <r>
    <n v="1542327"/>
    <x v="27"/>
    <s v="0"/>
    <s v="0030"/>
    <s v="BFC-90"/>
    <s v="PP01"/>
    <s v="ASSY IN PROCESS INSPECTION"/>
    <x v="2"/>
    <d v="2019-08-04T00:00:00"/>
    <d v="1899-12-30T10:40:43"/>
    <d v="2019-08-04T00:00:00"/>
    <d v="1899-12-30T10:40:43"/>
    <n v="20"/>
    <s v="MIN"/>
    <x v="2"/>
    <n v="20"/>
    <s v="MIN"/>
    <s v="CNF  ORSP PRT  REL  TECO"/>
  </r>
  <r>
    <n v="1542327"/>
    <x v="27"/>
    <s v="0"/>
    <s v="0040"/>
    <s v="BFC-10"/>
    <s v="PP01"/>
    <s v="ASSEMBLY"/>
    <x v="3"/>
    <d v="2019-08-04T00:00:00"/>
    <d v="1899-12-30T10:41:24"/>
    <d v="2019-08-05T00:00:00"/>
    <d v="1899-12-30T11:28:44"/>
    <n v="641.76700000000005"/>
    <s v="MIN"/>
    <x v="994"/>
    <n v="350"/>
    <s v="MIN"/>
    <s v="CNF  PRT  REL  TECO"/>
  </r>
  <r>
    <n v="1542327"/>
    <x v="27"/>
    <s v="0"/>
    <s v="0050"/>
    <s v="BFC-10"/>
    <s v="PP01"/>
    <s v="ASSEMBLY"/>
    <x v="4"/>
    <d v="2019-08-05T00:00:00"/>
    <d v="1899-12-30T12:01:19"/>
    <d v="2019-08-08T00:00:00"/>
    <d v="1899-12-30T12:51:24"/>
    <n v="30.547999999999998"/>
    <s v="H"/>
    <x v="995"/>
    <n v="1020"/>
    <s v="MIN"/>
    <s v="CNF  PRT  REL  TECO"/>
  </r>
  <r>
    <n v="1542327"/>
    <x v="27"/>
    <s v="0"/>
    <s v="0060"/>
    <s v="BFC-10"/>
    <s v="PP01"/>
    <s v="ASSEMBLY"/>
    <x v="5"/>
    <d v="2019-08-08T00:00:00"/>
    <d v="1899-12-30T12:51:36"/>
    <d v="2019-08-08T00:00:00"/>
    <d v="1899-12-30T15:19:20"/>
    <n v="2.4620000000000002"/>
    <s v="H"/>
    <x v="996"/>
    <n v="50"/>
    <s v="MIN"/>
    <s v="CNF  PRT  REL  TECO"/>
  </r>
  <r>
    <n v="1542327"/>
    <x v="2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327"/>
    <x v="27"/>
    <s v="0"/>
    <s v="0080"/>
    <s v="BFC-90"/>
    <s v="PP01"/>
    <s v="ASSY IN PROCESS INSPECTION"/>
    <x v="7"/>
    <d v="2019-08-14T00:00:00"/>
    <d v="1899-12-30T11:10:09"/>
    <d v="2019-08-14T00:00:00"/>
    <d v="1899-12-30T11:10:09"/>
    <n v="20"/>
    <s v="MIN"/>
    <x v="2"/>
    <n v="20"/>
    <s v="MIN"/>
    <s v="CNF  ORSP PRT  REL  TECO"/>
  </r>
  <r>
    <n v="1542327"/>
    <x v="27"/>
    <s v="0"/>
    <s v="0090"/>
    <s v="BFC-90"/>
    <s v="PP01"/>
    <s v="ASSY IN PROCESS INSPECTION"/>
    <x v="8"/>
    <d v="2019-08-14T00:00:00"/>
    <d v="1899-12-30T11:10:47"/>
    <d v="2019-08-14T00:00:00"/>
    <d v="1899-12-30T11:10:47"/>
    <n v="20"/>
    <s v="MIN"/>
    <x v="2"/>
    <n v="20"/>
    <s v="MIN"/>
    <s v="CNF  ORSP PRT  REL  TECO"/>
  </r>
  <r>
    <n v="1542327"/>
    <x v="27"/>
    <s v="0"/>
    <s v="0100"/>
    <s v="PFC-20"/>
    <s v="PP01"/>
    <s v="PAINT"/>
    <x v="9"/>
    <d v="2019-08-14T00:00:00"/>
    <d v="1899-12-30T16:04:25"/>
    <d v="2019-08-15T00:00:00"/>
    <d v="1899-12-30T12:36:50"/>
    <n v="8.827"/>
    <s v="H"/>
    <x v="997"/>
    <n v="450"/>
    <s v="MIN"/>
    <s v="CNF  PRT  REL  TECO"/>
  </r>
  <r>
    <n v="1542327"/>
    <x v="27"/>
    <s v="0"/>
    <s v="0110"/>
    <s v="PFC-99"/>
    <s v="PP01"/>
    <s v="PAINT INSPECTION"/>
    <x v="10"/>
    <d v="2019-08-18T00:00:00"/>
    <d v="1899-12-30T08:14:10"/>
    <d v="2019-08-18T00:00:00"/>
    <d v="1899-12-30T08:14:10"/>
    <n v="20"/>
    <s v="MIN"/>
    <x v="2"/>
    <n v="20"/>
    <s v="MIN"/>
    <s v="CNF  ORSP PRT  REL  TECO"/>
  </r>
  <r>
    <n v="1542327"/>
    <x v="27"/>
    <s v="0"/>
    <s v="0120"/>
    <s v="BFC-10"/>
    <s v="PP01"/>
    <s v="ASSEMBLY"/>
    <x v="11"/>
    <d v="2019-08-25T00:00:00"/>
    <d v="1899-12-30T10:47:43"/>
    <d v="2019-08-25T00:00:00"/>
    <d v="1899-12-30T13:59:46"/>
    <n v="3.2010000000000001"/>
    <s v="H"/>
    <x v="998"/>
    <n v="100"/>
    <s v="MIN"/>
    <s v="CNF  PRT  REL  TECO"/>
  </r>
  <r>
    <n v="1542327"/>
    <x v="27"/>
    <s v="0"/>
    <s v="0130"/>
    <s v="BFC-90"/>
    <s v="PP01"/>
    <s v="ASSY IN PROCESS INSPECTION"/>
    <x v="12"/>
    <d v="2019-08-27T00:00:00"/>
    <d v="1899-12-30T14:22:16"/>
    <d v="2019-08-27T00:00:00"/>
    <d v="1899-12-30T14:22:16"/>
    <n v="20"/>
    <s v="MIN"/>
    <x v="2"/>
    <n v="20"/>
    <s v="MIN"/>
    <s v="CNF  ORSP PRT  REL  TECO"/>
  </r>
  <r>
    <n v="1542327"/>
    <x v="27"/>
    <s v="0"/>
    <s v="0140"/>
    <s v="BFC-90"/>
    <s v="PP01"/>
    <s v="ASSY IN PROCESS INSPECTION"/>
    <x v="13"/>
    <d v="2019-08-27T00:00:00"/>
    <d v="1899-12-30T14:22:21"/>
    <d v="2019-08-27T00:00:00"/>
    <d v="1899-12-30T14:22:21"/>
    <n v="30"/>
    <s v="MIN"/>
    <x v="9"/>
    <n v="30"/>
    <s v="MIN"/>
    <s v="CNF  ORSP PRT  REL  TECO"/>
  </r>
  <r>
    <n v="1542327"/>
    <x v="27"/>
    <s v="0"/>
    <s v="0150"/>
    <s v="BFC-99"/>
    <s v="PP01"/>
    <s v="FINAL INSPECTION"/>
    <x v="14"/>
    <d v="2019-08-27T00:00:00"/>
    <d v="1899-12-30T16:49:52"/>
    <d v="2019-08-27T00:00:00"/>
    <d v="1899-12-30T16:49:52"/>
    <n v="30"/>
    <s v="MIN"/>
    <x v="9"/>
    <n v="30"/>
    <s v="MIN"/>
    <s v="CNF  ORSP PRT  REL  TECO"/>
  </r>
  <r>
    <n v="1542327"/>
    <x v="27"/>
    <s v="0"/>
    <s v="0160"/>
    <s v="BFC-99"/>
    <s v="PP03"/>
    <s v="FINAL INSPECTION"/>
    <x v="15"/>
    <d v="2019-08-29T00:00:00"/>
    <d v="1899-12-30T12:41:43"/>
    <d v="2019-08-29T00:00:00"/>
    <d v="1899-12-30T12:41:43"/>
    <n v="45"/>
    <s v="MIN"/>
    <x v="10"/>
    <n v="45"/>
    <s v="MIN"/>
    <s v="CNF  ORSP PRT  REL  TECO"/>
  </r>
  <r>
    <n v="1542327"/>
    <x v="27"/>
    <s v="1"/>
    <s v="0010"/>
    <s v="BFC-10"/>
    <s v="PP95"/>
    <s v="ASSEMBLY"/>
    <x v="16"/>
    <d v="2019-08-18T00:00:00"/>
    <d v="1899-12-30T12:44:29"/>
    <d v="2019-08-18T00:00:00"/>
    <d v="1899-12-30T17:18:33"/>
    <n v="4.5679999999999996"/>
    <s v="H"/>
    <x v="999"/>
    <n v="1"/>
    <s v="MIN"/>
    <s v="CNF  PRT  REL  TECO"/>
  </r>
  <r>
    <n v="1542327"/>
    <x v="2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328"/>
    <x v="27"/>
    <s v="0"/>
    <s v="0010"/>
    <s v="PFC-20"/>
    <s v="PP01"/>
    <s v="PAINT"/>
    <x v="0"/>
    <d v="2019-08-04T00:00:00"/>
    <d v="1899-12-30T22:36:58"/>
    <d v="2019-08-05T00:00:00"/>
    <d v="1899-12-30T01:43:52"/>
    <n v="89.933000000000007"/>
    <s v="MIN"/>
    <x v="1000"/>
    <n v="40"/>
    <s v="MIN"/>
    <s v="CNF  PRT  REL  TECO"/>
  </r>
  <r>
    <n v="1542328"/>
    <x v="27"/>
    <s v="0"/>
    <s v="0020"/>
    <s v="BFC-10"/>
    <s v="PP01"/>
    <s v="ASSEMBLY"/>
    <x v="1"/>
    <d v="2019-08-05T00:00:00"/>
    <d v="1899-12-30T08:39:52"/>
    <d v="2019-08-05T00:00:00"/>
    <d v="1899-12-30T09:14:29"/>
    <n v="34.25"/>
    <s v="MIN"/>
    <x v="1001"/>
    <n v="15"/>
    <s v="MIN"/>
    <s v="CNF  PRT  REL  TECO"/>
  </r>
  <r>
    <n v="1542328"/>
    <x v="27"/>
    <s v="0"/>
    <s v="0030"/>
    <s v="BFC-90"/>
    <s v="PP01"/>
    <s v="ASSY IN PROCESS INSPECTION"/>
    <x v="2"/>
    <d v="2019-08-05T00:00:00"/>
    <d v="1899-12-30T09:53:48"/>
    <d v="2019-08-05T00:00:00"/>
    <d v="1899-12-30T09:53:48"/>
    <n v="20"/>
    <s v="MIN"/>
    <x v="2"/>
    <n v="20"/>
    <s v="MIN"/>
    <s v="CNF  ORSP PRT  REL  TECO"/>
  </r>
  <r>
    <n v="1542328"/>
    <x v="27"/>
    <s v="0"/>
    <s v="0040"/>
    <s v="BFC-10"/>
    <s v="PP01"/>
    <s v="ASSEMBLY"/>
    <x v="3"/>
    <d v="2019-08-05T00:00:00"/>
    <d v="1899-12-30T09:54:34"/>
    <d v="2019-08-05T00:00:00"/>
    <d v="1899-12-30T17:56:23"/>
    <n v="7.1879999999999997"/>
    <s v="H"/>
    <x v="1002"/>
    <n v="350"/>
    <s v="MIN"/>
    <s v="CNF  PRT  REL  TECO"/>
  </r>
  <r>
    <n v="1542328"/>
    <x v="27"/>
    <s v="0"/>
    <s v="0050"/>
    <s v="BFC-10"/>
    <s v="PP01"/>
    <s v="ASSEMBLY"/>
    <x v="4"/>
    <d v="2019-08-06T00:00:00"/>
    <d v="1899-12-30T07:33:01"/>
    <d v="2019-08-14T00:00:00"/>
    <d v="1899-12-30T17:48:34"/>
    <n v="34.738"/>
    <s v="H"/>
    <x v="1003"/>
    <n v="1020"/>
    <s v="MIN"/>
    <s v="CNF  PRT  REL  TECO"/>
  </r>
  <r>
    <n v="1542328"/>
    <x v="27"/>
    <s v="0"/>
    <s v="0060"/>
    <s v="BFC-10"/>
    <s v="PP01"/>
    <s v="ASSEMBLY"/>
    <x v="5"/>
    <d v="2019-08-15T00:00:00"/>
    <d v="1899-12-30T07:31:28"/>
    <d v="2019-08-15T00:00:00"/>
    <d v="1899-12-30T08:09:54"/>
    <n v="38.433"/>
    <s v="MIN"/>
    <x v="1004"/>
    <n v="50"/>
    <s v="MIN"/>
    <s v="CNF  PRT  REL  TECO"/>
  </r>
  <r>
    <n v="1542328"/>
    <x v="27"/>
    <s v="0"/>
    <s v="0070"/>
    <s v="BFC-50"/>
    <s v="PP95"/>
    <s v="ASSEMBLY REPAIRS"/>
    <x v="6"/>
    <d v="2019-08-15T00:00:00"/>
    <d v="1899-12-30T08:10:00"/>
    <d v="2019-08-15T00:00:00"/>
    <d v="1899-12-30T08:35:22"/>
    <n v="25.367000000000001"/>
    <s v="MIN"/>
    <x v="1005"/>
    <n v="0"/>
    <s v="MIN"/>
    <s v="CNF  PRT  REL  TECO"/>
  </r>
  <r>
    <n v="1542328"/>
    <x v="27"/>
    <s v="0"/>
    <s v="0080"/>
    <s v="BFC-90"/>
    <s v="PP01"/>
    <s v="ASSY IN PROCESS INSPECTION"/>
    <x v="7"/>
    <d v="2019-08-15T00:00:00"/>
    <d v="1899-12-30T08:39:36"/>
    <d v="2019-08-15T00:00:00"/>
    <d v="1899-12-30T08:39:36"/>
    <n v="20"/>
    <s v="MIN"/>
    <x v="2"/>
    <n v="20"/>
    <s v="MIN"/>
    <s v="CNF  ORSP PRT  REL  TECO"/>
  </r>
  <r>
    <n v="1542328"/>
    <x v="27"/>
    <s v="0"/>
    <s v="0090"/>
    <s v="BFC-90"/>
    <s v="PP01"/>
    <s v="ASSY IN PROCESS INSPECTION"/>
    <x v="8"/>
    <d v="2019-08-15T00:00:00"/>
    <d v="1899-12-30T08:39:57"/>
    <d v="2019-08-15T00:00:00"/>
    <d v="1899-12-30T08:39:57"/>
    <n v="20"/>
    <s v="MIN"/>
    <x v="2"/>
    <n v="20"/>
    <s v="MIN"/>
    <s v="CNF  ORSP PRT  REL  TECO"/>
  </r>
  <r>
    <n v="1542328"/>
    <x v="27"/>
    <s v="0"/>
    <s v="0100"/>
    <s v="PFC-20"/>
    <s v="PP01"/>
    <s v="PAINT"/>
    <x v="9"/>
    <d v="2019-08-15T00:00:00"/>
    <d v="1899-12-30T12:35:34"/>
    <d v="2019-08-18T00:00:00"/>
    <d v="1899-12-30T15:37:33"/>
    <n v="7.6920000000000002"/>
    <s v="H"/>
    <x v="1006"/>
    <n v="450"/>
    <s v="MIN"/>
    <s v="CNF  PRT  REL  TECO"/>
  </r>
  <r>
    <n v="1542328"/>
    <x v="27"/>
    <s v="0"/>
    <s v="0110"/>
    <s v="PFC-99"/>
    <s v="PP01"/>
    <s v="PAINT INSPECTION"/>
    <x v="10"/>
    <d v="2019-08-19T00:00:00"/>
    <d v="1899-12-30T08:21:29"/>
    <d v="2019-08-19T00:00:00"/>
    <d v="1899-12-30T08:21:29"/>
    <n v="20"/>
    <s v="MIN"/>
    <x v="2"/>
    <n v="20"/>
    <s v="MIN"/>
    <s v="CNF  ORSP PRT  REL  TECO"/>
  </r>
  <r>
    <n v="1542328"/>
    <x v="27"/>
    <s v="0"/>
    <s v="0120"/>
    <s v="BFC-10"/>
    <s v="PP01"/>
    <s v="ASSEMBLY"/>
    <x v="11"/>
    <d v="2019-08-25T00:00:00"/>
    <d v="1899-12-30T15:18:09"/>
    <d v="2019-08-25T00:00:00"/>
    <d v="1899-12-30T16:03:39"/>
    <n v="15.167"/>
    <s v="MIN"/>
    <x v="1007"/>
    <n v="100"/>
    <s v="MIN"/>
    <s v="CNF  PRT  REL  TECO"/>
  </r>
  <r>
    <n v="1542328"/>
    <x v="27"/>
    <s v="0"/>
    <s v="0130"/>
    <s v="BFC-90"/>
    <s v="PP01"/>
    <s v="ASSY IN PROCESS INSPECTION"/>
    <x v="12"/>
    <d v="2019-08-27T00:00:00"/>
    <d v="1899-12-30T14:22:58"/>
    <d v="2019-08-27T00:00:00"/>
    <d v="1899-12-30T14:22:58"/>
    <n v="20"/>
    <s v="MIN"/>
    <x v="2"/>
    <n v="20"/>
    <s v="MIN"/>
    <s v="CNF  ORSP PRT  REL  TECO"/>
  </r>
  <r>
    <n v="1542328"/>
    <x v="27"/>
    <s v="0"/>
    <s v="0140"/>
    <s v="BFC-90"/>
    <s v="PP01"/>
    <s v="ASSY IN PROCESS INSPECTION"/>
    <x v="13"/>
    <d v="2019-08-27T00:00:00"/>
    <d v="1899-12-30T14:23:13"/>
    <d v="2019-08-27T00:00:00"/>
    <d v="1899-12-30T14:23:13"/>
    <n v="30"/>
    <s v="MIN"/>
    <x v="9"/>
    <n v="30"/>
    <s v="MIN"/>
    <s v="CNF  ORSP PRT  REL  TECO"/>
  </r>
  <r>
    <n v="1542328"/>
    <x v="27"/>
    <s v="0"/>
    <s v="0150"/>
    <s v="BFC-99"/>
    <s v="PP01"/>
    <s v="FINAL INSPECTION"/>
    <x v="14"/>
    <d v="2019-09-01T00:00:00"/>
    <d v="1899-12-30T09:26:30"/>
    <d v="2019-09-01T00:00:00"/>
    <d v="1899-12-30T09:26:30"/>
    <n v="30"/>
    <s v="MIN"/>
    <x v="9"/>
    <n v="30"/>
    <s v="MIN"/>
    <s v="CNF  ORSP PRT  REL  TECO"/>
  </r>
  <r>
    <n v="1542328"/>
    <x v="27"/>
    <s v="0"/>
    <s v="0160"/>
    <s v="BFC-99"/>
    <s v="PP03"/>
    <s v="FINAL INSPECTION"/>
    <x v="15"/>
    <d v="2019-09-01T00:00:00"/>
    <d v="1899-12-30T10:35:03"/>
    <d v="2019-09-01T00:00:00"/>
    <d v="1899-12-30T10:35:03"/>
    <n v="45"/>
    <s v="MIN"/>
    <x v="10"/>
    <n v="45"/>
    <s v="MIN"/>
    <s v="CNF  ORSP PRT  REL  TECO"/>
  </r>
  <r>
    <n v="1542328"/>
    <x v="27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2328"/>
    <x v="2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2958"/>
    <x v="21"/>
    <s v="0"/>
    <s v="0010"/>
    <s v="PFC-20"/>
    <s v="PP01"/>
    <s v="PAINT"/>
    <x v="0"/>
    <d v="2019-08-18T00:00:00"/>
    <d v="1899-12-30T18:03:55"/>
    <d v="2019-08-18T00:00:00"/>
    <d v="1899-12-30T20:00:41"/>
    <n v="1.946"/>
    <s v="H"/>
    <x v="1008"/>
    <n v="40"/>
    <s v="MIN"/>
    <s v="CNF  PRT  REL  TECO"/>
  </r>
  <r>
    <n v="1542958"/>
    <x v="21"/>
    <s v="0"/>
    <s v="0020"/>
    <s v="BFC-10"/>
    <s v="PP01"/>
    <s v="ASSEMBLY"/>
    <x v="1"/>
    <d v="2019-08-19T00:00:00"/>
    <d v="1899-12-30T07:52:50"/>
    <d v="2019-08-19T00:00:00"/>
    <d v="1899-12-30T08:02:55"/>
    <n v="3.367"/>
    <s v="MIN"/>
    <x v="1009"/>
    <n v="15"/>
    <s v="MIN"/>
    <s v="CNF  PRT  REL  TECO"/>
  </r>
  <r>
    <n v="1542958"/>
    <x v="21"/>
    <s v="0"/>
    <s v="0030"/>
    <s v="BFC-90"/>
    <s v="PP01"/>
    <s v="ASSY IN PROCESS INSPECTION"/>
    <x v="2"/>
    <d v="2019-08-19T00:00:00"/>
    <d v="1899-12-30T08:42:04"/>
    <d v="2019-08-19T00:00:00"/>
    <d v="1899-12-30T08:42:04"/>
    <n v="20"/>
    <s v="MIN"/>
    <x v="2"/>
    <n v="20"/>
    <s v="MIN"/>
    <s v="CNF  ORSP PRT  REL  TECO"/>
  </r>
  <r>
    <n v="1542958"/>
    <x v="21"/>
    <s v="0"/>
    <s v="0040"/>
    <s v="BFC-10"/>
    <s v="PP01"/>
    <s v="ASSEMBLY"/>
    <x v="3"/>
    <d v="2019-08-19T00:00:00"/>
    <d v="1899-12-30T09:24:51"/>
    <d v="2019-08-19T00:00:00"/>
    <d v="1899-12-30T17:50:07"/>
    <n v="7.8230000000000004"/>
    <s v="H"/>
    <x v="1010"/>
    <n v="290"/>
    <s v="MIN"/>
    <s v="CNF  PRT  REL  TECO"/>
  </r>
  <r>
    <n v="1542958"/>
    <x v="21"/>
    <s v="0"/>
    <s v="0050"/>
    <s v="BFC-10"/>
    <s v="PP01"/>
    <s v="ASSEMBLY"/>
    <x v="4"/>
    <d v="2019-08-20T00:00:00"/>
    <d v="1899-12-30T07:34:08"/>
    <d v="2019-08-25T00:00:00"/>
    <d v="1899-12-30T16:09:43"/>
    <n v="35.704999999999998"/>
    <s v="H"/>
    <x v="1011"/>
    <n v="1040"/>
    <s v="MIN"/>
    <s v="CNF  PRT  REL  TECO"/>
  </r>
  <r>
    <n v="1542958"/>
    <x v="21"/>
    <s v="0"/>
    <s v="0060"/>
    <s v="BFC-10"/>
    <s v="PP01"/>
    <s v="ASSEMBLY"/>
    <x v="5"/>
    <d v="2019-08-25T00:00:00"/>
    <d v="1899-12-30T16:09:54"/>
    <d v="2019-08-25T00:00:00"/>
    <d v="1899-12-30T17:16:46"/>
    <n v="1.1140000000000001"/>
    <s v="H"/>
    <x v="1012"/>
    <n v="50"/>
    <s v="MIN"/>
    <s v="CNF  PRT  REL  TECO"/>
  </r>
  <r>
    <n v="1542958"/>
    <x v="2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2958"/>
    <x v="21"/>
    <s v="0"/>
    <s v="0080"/>
    <s v="BFC-90"/>
    <s v="PP01"/>
    <s v="ASSY IN PROCESS INSPECTION"/>
    <x v="7"/>
    <d v="2019-08-25T00:00:00"/>
    <d v="1899-12-30T17:43:56"/>
    <d v="2019-08-25T00:00:00"/>
    <d v="1899-12-30T17:43:56"/>
    <n v="20"/>
    <s v="MIN"/>
    <x v="2"/>
    <n v="20"/>
    <s v="MIN"/>
    <s v="CNF  ORSP PRT  REL  TECO"/>
  </r>
  <r>
    <n v="1542958"/>
    <x v="21"/>
    <s v="0"/>
    <s v="0090"/>
    <s v="BFC-90"/>
    <s v="PP01"/>
    <s v="ASSY IN PROCESS INSPECTION"/>
    <x v="8"/>
    <d v="2019-08-25T00:00:00"/>
    <d v="1899-12-30T17:44:05"/>
    <d v="2019-08-25T00:00:00"/>
    <d v="1899-12-30T17:44:05"/>
    <n v="20"/>
    <s v="MIN"/>
    <x v="2"/>
    <n v="20"/>
    <s v="MIN"/>
    <s v="CNF  ORSP PRT  REL  TECO"/>
  </r>
  <r>
    <n v="1542958"/>
    <x v="21"/>
    <s v="0"/>
    <s v="0100"/>
    <s v="PFC-20"/>
    <s v="PP01"/>
    <s v="PAINT"/>
    <x v="9"/>
    <d v="2019-08-25T00:00:00"/>
    <d v="1899-12-30T00:54:37"/>
    <d v="2019-08-26T00:00:00"/>
    <d v="1899-12-30T10:23:59"/>
    <n v="9.5299999999999994"/>
    <s v="H"/>
    <x v="1013"/>
    <n v="450"/>
    <s v="MIN"/>
    <s v="CNF  PRT  REL  TECO"/>
  </r>
  <r>
    <n v="1542958"/>
    <x v="21"/>
    <s v="0"/>
    <s v="0110"/>
    <s v="PFC-99"/>
    <s v="PP01"/>
    <s v="PAINT INSPECTION"/>
    <x v="10"/>
    <d v="2019-08-27T00:00:00"/>
    <d v="1899-12-30T08:13:33"/>
    <d v="2019-08-27T00:00:00"/>
    <d v="1899-12-30T08:13:33"/>
    <n v="20"/>
    <s v="MIN"/>
    <x v="2"/>
    <n v="20"/>
    <s v="MIN"/>
    <s v="CNF  ORSP PRT  REL  TECO"/>
  </r>
  <r>
    <n v="1542958"/>
    <x v="21"/>
    <s v="0"/>
    <s v="0120"/>
    <s v="BFC-10"/>
    <s v="PP01"/>
    <s v="ASSEMBLY"/>
    <x v="11"/>
    <d v="2019-09-01T00:00:00"/>
    <d v="1899-12-30T13:29:50"/>
    <d v="2019-09-01T00:00:00"/>
    <d v="1899-12-30T13:57:09"/>
    <n v="10.85"/>
    <s v="MIN"/>
    <x v="316"/>
    <n v="100"/>
    <s v="MIN"/>
    <s v="CNF  PRT  REL  TECO"/>
  </r>
  <r>
    <n v="1542958"/>
    <x v="21"/>
    <s v="0"/>
    <s v="0130"/>
    <s v="BFC-90"/>
    <s v="PP01"/>
    <s v="ASSY IN PROCESS INSPECTION"/>
    <x v="12"/>
    <d v="2019-09-02T00:00:00"/>
    <d v="1899-12-30T15:58:40"/>
    <d v="2019-09-02T00:00:00"/>
    <d v="1899-12-30T15:58:40"/>
    <n v="20"/>
    <s v="MIN"/>
    <x v="2"/>
    <n v="20"/>
    <s v="MIN"/>
    <s v="CNF  ORSP PRT  REL  TECO"/>
  </r>
  <r>
    <n v="1542958"/>
    <x v="21"/>
    <s v="0"/>
    <s v="0140"/>
    <s v="BFC-90"/>
    <s v="PP01"/>
    <s v="ASSY IN PROCESS INSPECTION"/>
    <x v="13"/>
    <d v="2019-09-02T00:00:00"/>
    <d v="1899-12-30T15:58:48"/>
    <d v="2019-09-02T00:00:00"/>
    <d v="1899-12-30T15:58:48"/>
    <n v="30"/>
    <s v="MIN"/>
    <x v="9"/>
    <n v="30"/>
    <s v="MIN"/>
    <s v="CNF  ORSP PRT  REL  TECO"/>
  </r>
  <r>
    <n v="1542958"/>
    <x v="21"/>
    <s v="0"/>
    <s v="0150"/>
    <s v="BFC-99"/>
    <s v="PP01"/>
    <s v="FINAL INSPECTION"/>
    <x v="14"/>
    <d v="2019-09-02T00:00:00"/>
    <d v="1899-12-30T15:58:54"/>
    <d v="2019-09-02T00:00:00"/>
    <d v="1899-12-30T15:58:54"/>
    <n v="30"/>
    <s v="MIN"/>
    <x v="9"/>
    <n v="30"/>
    <s v="MIN"/>
    <s v="CNF  ORSP PRT  REL  TECO"/>
  </r>
  <r>
    <n v="1542958"/>
    <x v="21"/>
    <s v="0"/>
    <s v="0160"/>
    <s v="BFC-99"/>
    <s v="PP03"/>
    <s v="FINAL INSPECTION"/>
    <x v="15"/>
    <d v="2019-09-03T00:00:00"/>
    <d v="1899-12-30T09:28:32"/>
    <d v="2019-09-03T00:00:00"/>
    <d v="1899-12-30T09:28:32"/>
    <n v="45"/>
    <s v="MIN"/>
    <x v="10"/>
    <n v="45"/>
    <s v="MIN"/>
    <s v="CNF  ORSP PRT  REL  TECO"/>
  </r>
  <r>
    <n v="1542958"/>
    <x v="21"/>
    <s v="1"/>
    <s v="0010"/>
    <s v="BFC-10"/>
    <s v="PP95"/>
    <s v="ASSEMBLY"/>
    <x v="16"/>
    <d v="2019-08-27T00:00:00"/>
    <d v="1899-12-30T07:38:04"/>
    <d v="2019-08-27T00:00:00"/>
    <d v="1899-12-30T12:32:33"/>
    <n v="4.9080000000000004"/>
    <s v="H"/>
    <x v="1014"/>
    <n v="1"/>
    <s v="MIN"/>
    <s v="CNF  PRT  REL  TECO"/>
  </r>
  <r>
    <n v="1542958"/>
    <x v="21"/>
    <s v="2"/>
    <s v="0100"/>
    <s v="PFC-20"/>
    <s v="PP95"/>
    <s v="PAINT"/>
    <x v="17"/>
    <d v="2019-08-26T00:00:00"/>
    <d v="1899-12-30T07:50:13"/>
    <d v="2019-08-26T00:00:00"/>
    <d v="1899-12-30T10:58:09"/>
    <n v="2.9710000000000001"/>
    <s v="H"/>
    <x v="1015"/>
    <n v="5"/>
    <s v="MIN"/>
    <s v="CNF  PRT  REL  TECO"/>
  </r>
  <r>
    <n v="1542959"/>
    <x v="21"/>
    <s v="0"/>
    <s v="0010"/>
    <s v="PFC-20"/>
    <s v="PP01"/>
    <s v="PAINT"/>
    <x v="0"/>
    <d v="2019-08-15T00:00:00"/>
    <d v="1899-12-30T08:37:44"/>
    <d v="2019-08-15T00:00:00"/>
    <d v="1899-12-30T08:51:17"/>
    <n v="13.55"/>
    <s v="MIN"/>
    <x v="667"/>
    <n v="40"/>
    <s v="MIN"/>
    <s v="CNF  PRT  REL  TECO"/>
  </r>
  <r>
    <n v="1542959"/>
    <x v="21"/>
    <s v="0"/>
    <s v="0020"/>
    <s v="BFC-10"/>
    <s v="PP01"/>
    <s v="ASSEMBLY"/>
    <x v="1"/>
    <d v="2019-08-15T00:00:00"/>
    <d v="1899-12-30T08:51:44"/>
    <d v="2019-08-15T00:00:00"/>
    <d v="1899-12-30T08:56:11"/>
    <n v="4.45"/>
    <s v="MIN"/>
    <x v="1016"/>
    <n v="15"/>
    <s v="MIN"/>
    <s v="CNF  PRT  REL  TECO"/>
  </r>
  <r>
    <n v="1542959"/>
    <x v="21"/>
    <s v="0"/>
    <s v="0030"/>
    <s v="BFC-90"/>
    <s v="PP01"/>
    <s v="ASSY IN PROCESS INSPECTION"/>
    <x v="2"/>
    <d v="2019-08-15T00:00:00"/>
    <d v="1899-12-30T09:31:13"/>
    <d v="2019-08-15T00:00:00"/>
    <d v="1899-12-30T09:31:13"/>
    <n v="20"/>
    <s v="MIN"/>
    <x v="2"/>
    <n v="20"/>
    <s v="MIN"/>
    <s v="CNF  ORSP PRT  REL  TECO"/>
  </r>
  <r>
    <n v="1542959"/>
    <x v="21"/>
    <s v="0"/>
    <s v="0040"/>
    <s v="BFC-10"/>
    <s v="PP01"/>
    <s v="ASSEMBLY"/>
    <x v="3"/>
    <d v="2019-08-15T00:00:00"/>
    <d v="1899-12-30T09:36:02"/>
    <d v="2019-08-15T00:00:00"/>
    <d v="1899-12-30T15:47:52"/>
    <n v="5.5709999999999997"/>
    <s v="H"/>
    <x v="1017"/>
    <n v="350"/>
    <s v="MIN"/>
    <s v="CNF  PRT  REL  TECO"/>
  </r>
  <r>
    <n v="1542959"/>
    <x v="21"/>
    <s v="0"/>
    <s v="0050"/>
    <s v="BFC-10"/>
    <s v="PP01"/>
    <s v="ASSEMBLY"/>
    <x v="4"/>
    <d v="2019-08-18T00:00:00"/>
    <d v="1899-12-30T07:27:30"/>
    <d v="2019-08-21T00:00:00"/>
    <d v="1899-12-30T14:09:12"/>
    <n v="31.965"/>
    <s v="H"/>
    <x v="1018"/>
    <n v="1020"/>
    <s v="MIN"/>
    <s v="CNF  PRT  REL  TECO"/>
  </r>
  <r>
    <n v="1542959"/>
    <x v="21"/>
    <s v="0"/>
    <s v="0060"/>
    <s v="BFC-10"/>
    <s v="PP01"/>
    <s v="ASSEMBLY"/>
    <x v="5"/>
    <d v="2019-08-21T00:00:00"/>
    <d v="1899-12-30T14:09:18"/>
    <d v="2019-08-21T00:00:00"/>
    <d v="1899-12-30T14:24:32"/>
    <n v="15.233000000000001"/>
    <s v="MIN"/>
    <x v="1019"/>
    <n v="50"/>
    <s v="MIN"/>
    <s v="CNF  PRT  REL  TECO"/>
  </r>
  <r>
    <n v="1542959"/>
    <x v="21"/>
    <s v="0"/>
    <s v="0070"/>
    <s v="BFC-50"/>
    <s v="PP95"/>
    <s v="ASSEMBLY REPAIRS"/>
    <x v="6"/>
    <d v="2019-08-21T00:00:00"/>
    <d v="1899-12-30T14:24:41"/>
    <d v="2019-08-21T00:00:00"/>
    <d v="1899-12-30T14:26:49"/>
    <n v="2.133"/>
    <s v="MIN"/>
    <x v="709"/>
    <n v="0"/>
    <s v="MIN"/>
    <s v="CNF  PRT  REL  TECO"/>
  </r>
  <r>
    <n v="1542959"/>
    <x v="21"/>
    <s v="0"/>
    <s v="0080"/>
    <s v="BFC-90"/>
    <s v="PP01"/>
    <s v="ASSY IN PROCESS INSPECTION"/>
    <x v="7"/>
    <d v="2019-08-21T00:00:00"/>
    <d v="1899-12-30T14:37:25"/>
    <d v="2019-08-21T00:00:00"/>
    <d v="1899-12-30T14:37:25"/>
    <n v="20"/>
    <s v="MIN"/>
    <x v="2"/>
    <n v="20"/>
    <s v="MIN"/>
    <s v="CNF  ORSP PRT  REL  TECO"/>
  </r>
  <r>
    <n v="1542959"/>
    <x v="21"/>
    <s v="0"/>
    <s v="0090"/>
    <s v="BFC-90"/>
    <s v="PP01"/>
    <s v="ASSY IN PROCESS INSPECTION"/>
    <x v="8"/>
    <d v="2019-08-21T00:00:00"/>
    <d v="1899-12-30T14:37:57"/>
    <d v="2019-08-21T00:00:00"/>
    <d v="1899-12-30T14:37:57"/>
    <n v="20"/>
    <s v="MIN"/>
    <x v="2"/>
    <n v="20"/>
    <s v="MIN"/>
    <s v="CNF  ORSP PRT  REL  TECO"/>
  </r>
  <r>
    <n v="1542959"/>
    <x v="21"/>
    <s v="0"/>
    <s v="0100"/>
    <s v="PFC-20"/>
    <s v="PP01"/>
    <s v="PAINT"/>
    <x v="9"/>
    <d v="2019-08-22T00:00:00"/>
    <d v="1899-12-30T15:09:19"/>
    <d v="2019-08-25T00:00:00"/>
    <d v="1899-12-30T15:00:41"/>
    <n v="8.2609999999999992"/>
    <s v="H"/>
    <x v="1020"/>
    <n v="450"/>
    <s v="MIN"/>
    <s v="CNF  PRT  REL  TECO"/>
  </r>
  <r>
    <n v="1542959"/>
    <x v="21"/>
    <s v="0"/>
    <s v="0110"/>
    <s v="PFC-99"/>
    <s v="PP01"/>
    <s v="PAINT INSPECTION"/>
    <x v="10"/>
    <d v="2019-08-26T00:00:00"/>
    <d v="1899-12-30T08:07:42"/>
    <d v="2019-08-26T00:00:00"/>
    <d v="1899-12-30T08:07:42"/>
    <n v="20"/>
    <s v="MIN"/>
    <x v="2"/>
    <n v="20"/>
    <s v="MIN"/>
    <s v="CNF  ORSP PRT  REL  TECO"/>
  </r>
  <r>
    <n v="1542959"/>
    <x v="21"/>
    <s v="0"/>
    <s v="0120"/>
    <s v="BFC-10"/>
    <s v="PP01"/>
    <s v="ASSEMBLY"/>
    <x v="11"/>
    <d v="2019-08-27T00:00:00"/>
    <d v="1899-12-30T11:43:44"/>
    <d v="2019-08-27T00:00:00"/>
    <d v="1899-12-30T13:23:57"/>
    <n v="1.67"/>
    <s v="H"/>
    <x v="1021"/>
    <n v="100"/>
    <s v="MIN"/>
    <s v="CNF  PRT  REL  TECO"/>
  </r>
  <r>
    <n v="1542959"/>
    <x v="21"/>
    <s v="0"/>
    <s v="0130"/>
    <s v="BFC-90"/>
    <s v="PP01"/>
    <s v="ASSY IN PROCESS INSPECTION"/>
    <x v="12"/>
    <d v="2019-09-02T00:00:00"/>
    <d v="1899-12-30T16:03:26"/>
    <d v="2019-09-02T00:00:00"/>
    <d v="1899-12-30T16:03:26"/>
    <n v="20"/>
    <s v="MIN"/>
    <x v="2"/>
    <n v="20"/>
    <s v="MIN"/>
    <s v="CNF  ORSP PRT  REL  TECO"/>
  </r>
  <r>
    <n v="1542959"/>
    <x v="21"/>
    <s v="0"/>
    <s v="0140"/>
    <s v="BFC-90"/>
    <s v="PP01"/>
    <s v="ASSY IN PROCESS INSPECTION"/>
    <x v="13"/>
    <d v="2019-09-02T00:00:00"/>
    <d v="1899-12-30T16:03:32"/>
    <d v="2019-09-02T00:00:00"/>
    <d v="1899-12-30T16:03:32"/>
    <n v="30"/>
    <s v="MIN"/>
    <x v="9"/>
    <n v="30"/>
    <s v="MIN"/>
    <s v="CNF  ORSP PRT  REL  TECO"/>
  </r>
  <r>
    <n v="1542959"/>
    <x v="21"/>
    <s v="0"/>
    <s v="0150"/>
    <s v="BFC-99"/>
    <s v="PP01"/>
    <s v="FINAL INSPECTION"/>
    <x v="14"/>
    <d v="2019-09-02T00:00:00"/>
    <d v="1899-12-30T16:03:38"/>
    <d v="2019-09-02T00:00:00"/>
    <d v="1899-12-30T16:03:38"/>
    <n v="30"/>
    <s v="MIN"/>
    <x v="9"/>
    <n v="30"/>
    <s v="MIN"/>
    <s v="CNF  ORSP PRT  REL  TECO"/>
  </r>
  <r>
    <n v="1542959"/>
    <x v="21"/>
    <s v="0"/>
    <s v="0160"/>
    <s v="BFC-99"/>
    <s v="PP03"/>
    <s v="FINAL INSPECTION"/>
    <x v="15"/>
    <d v="2019-09-02T00:00:00"/>
    <d v="1899-12-30T17:56:02"/>
    <d v="2019-09-02T00:00:00"/>
    <d v="1899-12-30T17:56:02"/>
    <n v="45"/>
    <s v="MIN"/>
    <x v="10"/>
    <n v="45"/>
    <s v="MIN"/>
    <s v="CNF  ORSP PRT  REL  TECO"/>
  </r>
  <r>
    <n v="1542959"/>
    <x v="21"/>
    <s v="1"/>
    <s v="0010"/>
    <s v="BFC-10"/>
    <s v="PP95"/>
    <s v="ASSEMBLY"/>
    <x v="16"/>
    <d v="2019-08-26T00:00:00"/>
    <d v="1899-12-30T07:38:36"/>
    <d v="2019-08-26T00:00:00"/>
    <d v="1899-12-30T12:12:38"/>
    <n v="4.5670000000000002"/>
    <s v="H"/>
    <x v="450"/>
    <n v="1"/>
    <s v="MIN"/>
    <s v="CNF  PRT  REL  TECO"/>
  </r>
  <r>
    <n v="1542959"/>
    <x v="2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3080"/>
    <x v="21"/>
    <s v="0"/>
    <s v="0010"/>
    <s v="PFC-20"/>
    <s v="PP01"/>
    <s v="PAINT"/>
    <x v="0"/>
    <d v="2019-08-18T00:00:00"/>
    <d v="1899-12-30T18:05:17"/>
    <d v="2019-08-18T00:00:00"/>
    <d v="1899-12-30T21:37:19"/>
    <n v="3.2810000000000001"/>
    <s v="H"/>
    <x v="1022"/>
    <n v="40"/>
    <s v="MIN"/>
    <s v="CNF  PRT  REL  TECO"/>
  </r>
  <r>
    <n v="1543080"/>
    <x v="21"/>
    <s v="0"/>
    <s v="0020"/>
    <s v="BFC-10"/>
    <s v="PP01"/>
    <s v="ASSEMBLY"/>
    <x v="1"/>
    <d v="2019-08-19T00:00:00"/>
    <d v="1899-12-30T07:52:50"/>
    <d v="2019-08-19T00:00:00"/>
    <d v="1899-12-30T08:02:55"/>
    <n v="3.367"/>
    <s v="MIN"/>
    <x v="1009"/>
    <n v="15"/>
    <s v="MIN"/>
    <s v="CNF  PRT  REL  TECO"/>
  </r>
  <r>
    <n v="1543080"/>
    <x v="21"/>
    <s v="0"/>
    <s v="0030"/>
    <s v="BFC-90"/>
    <s v="PP01"/>
    <s v="ASSY IN PROCESS INSPECTION"/>
    <x v="2"/>
    <d v="2019-08-19T00:00:00"/>
    <d v="1899-12-30T08:42:25"/>
    <d v="2019-08-19T00:00:00"/>
    <d v="1899-12-30T08:42:25"/>
    <n v="20"/>
    <s v="MIN"/>
    <x v="2"/>
    <n v="20"/>
    <s v="MIN"/>
    <s v="CNF  ORSP PRT  REL  TECO"/>
  </r>
  <r>
    <n v="1543080"/>
    <x v="21"/>
    <s v="0"/>
    <s v="0040"/>
    <s v="BFC-10"/>
    <s v="PP01"/>
    <s v="ASSEMBLY"/>
    <x v="3"/>
    <d v="2019-08-19T00:00:00"/>
    <d v="1899-12-30T17:06:31"/>
    <d v="2019-08-20T00:00:00"/>
    <d v="1899-12-30T17:47:08"/>
    <n v="625.13"/>
    <s v="MIN"/>
    <x v="1023"/>
    <n v="350"/>
    <s v="MIN"/>
    <s v="CNF  PRT  REL  TECO"/>
  </r>
  <r>
    <n v="1543080"/>
    <x v="21"/>
    <s v="0"/>
    <s v="0050"/>
    <s v="BFC-10"/>
    <s v="PP01"/>
    <s v="ASSEMBLY"/>
    <x v="4"/>
    <d v="2019-08-21T00:00:00"/>
    <d v="1899-12-30T07:31:57"/>
    <d v="2019-08-26T00:00:00"/>
    <d v="1899-12-30T12:19:28"/>
    <n v="31.616"/>
    <s v="H"/>
    <x v="1024"/>
    <n v="1020"/>
    <s v="MIN"/>
    <s v="CNF  PRT  REL  TECO"/>
  </r>
  <r>
    <n v="1543080"/>
    <x v="21"/>
    <s v="0"/>
    <s v="0060"/>
    <s v="BFC-10"/>
    <s v="PP01"/>
    <s v="ASSEMBLY"/>
    <x v="5"/>
    <d v="2019-08-26T00:00:00"/>
    <d v="1899-12-30T12:19:44"/>
    <d v="2019-08-26T00:00:00"/>
    <d v="1899-12-30T12:48:24"/>
    <n v="28.667000000000002"/>
    <s v="MIN"/>
    <x v="1025"/>
    <n v="50"/>
    <s v="MIN"/>
    <s v="CNF  PRT  REL  TECO"/>
  </r>
  <r>
    <n v="1543080"/>
    <x v="2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0"/>
    <x v="21"/>
    <s v="0"/>
    <s v="0080"/>
    <s v="BFC-90"/>
    <s v="PP01"/>
    <s v="ASSY IN PROCESS INSPECTION"/>
    <x v="7"/>
    <d v="2019-08-26T00:00:00"/>
    <d v="1899-12-30T13:30:27"/>
    <d v="2019-08-26T00:00:00"/>
    <d v="1899-12-30T13:30:27"/>
    <n v="20"/>
    <s v="MIN"/>
    <x v="2"/>
    <n v="20"/>
    <s v="MIN"/>
    <s v="CNF  ORSP PRT  REL  TECO"/>
  </r>
  <r>
    <n v="1543080"/>
    <x v="21"/>
    <s v="0"/>
    <s v="0090"/>
    <s v="BFC-90"/>
    <s v="PP01"/>
    <s v="ASSY IN PROCESS INSPECTION"/>
    <x v="8"/>
    <d v="2019-08-26T00:00:00"/>
    <d v="1899-12-30T13:30:45"/>
    <d v="2019-08-26T00:00:00"/>
    <d v="1899-12-30T13:30:45"/>
    <n v="20"/>
    <s v="MIN"/>
    <x v="2"/>
    <n v="20"/>
    <s v="MIN"/>
    <s v="CNF  ORSP PRT  REL  TECO"/>
  </r>
  <r>
    <n v="1543080"/>
    <x v="21"/>
    <s v="0"/>
    <s v="0100"/>
    <s v="PFC-20"/>
    <s v="PP01"/>
    <s v="PAINT"/>
    <x v="9"/>
    <d v="2019-08-26T00:00:00"/>
    <d v="1899-12-30T15:20:52"/>
    <d v="2019-08-27T00:00:00"/>
    <d v="1899-12-30T14:11:34"/>
    <n v="10.929"/>
    <s v="H"/>
    <x v="1026"/>
    <n v="450"/>
    <s v="MIN"/>
    <s v="CNF  PRT  REL  TECO"/>
  </r>
  <r>
    <n v="1543080"/>
    <x v="21"/>
    <s v="0"/>
    <s v="0110"/>
    <s v="PFC-99"/>
    <s v="PP01"/>
    <s v="PAINT INSPECTION"/>
    <x v="10"/>
    <d v="2019-08-28T00:00:00"/>
    <d v="1899-12-30T10:18:16"/>
    <d v="2019-08-28T00:00:00"/>
    <d v="1899-12-30T10:18:16"/>
    <n v="20"/>
    <s v="MIN"/>
    <x v="2"/>
    <n v="20"/>
    <s v="MIN"/>
    <s v="CNF  ORSP PRT  REL  TECO"/>
  </r>
  <r>
    <n v="1543080"/>
    <x v="21"/>
    <s v="0"/>
    <s v="0120"/>
    <s v="BFC-10"/>
    <s v="PP01"/>
    <s v="ASSEMBLY"/>
    <x v="11"/>
    <d v="2019-09-01T00:00:00"/>
    <d v="1899-12-30T08:06:31"/>
    <d v="2019-09-01T00:00:00"/>
    <d v="1899-12-30T09:46:37"/>
    <n v="1.6679999999999999"/>
    <s v="H"/>
    <x v="1027"/>
    <n v="100"/>
    <s v="MIN"/>
    <s v="CNF  PRT  REL  TECO"/>
  </r>
  <r>
    <n v="1543080"/>
    <x v="21"/>
    <s v="0"/>
    <s v="0130"/>
    <s v="BFC-90"/>
    <s v="PP01"/>
    <s v="ASSY IN PROCESS INSPECTION"/>
    <x v="12"/>
    <d v="2019-09-04T00:00:00"/>
    <d v="1899-12-30T13:46:33"/>
    <d v="2019-09-04T00:00:00"/>
    <d v="1899-12-30T13:46:33"/>
    <n v="20"/>
    <s v="MIN"/>
    <x v="2"/>
    <n v="20"/>
    <s v="MIN"/>
    <s v="CNF  ORSP PRT  REL  TECO"/>
  </r>
  <r>
    <n v="1543080"/>
    <x v="21"/>
    <s v="0"/>
    <s v="0140"/>
    <s v="BFC-90"/>
    <s v="PP01"/>
    <s v="ASSY IN PROCESS INSPECTION"/>
    <x v="13"/>
    <d v="2019-09-04T00:00:00"/>
    <d v="1899-12-30T13:46:39"/>
    <d v="2019-09-04T00:00:00"/>
    <d v="1899-12-30T13:46:39"/>
    <n v="30"/>
    <s v="MIN"/>
    <x v="9"/>
    <n v="30"/>
    <s v="MIN"/>
    <s v="CNF  ORSP PRT  REL  TECO"/>
  </r>
  <r>
    <n v="1543080"/>
    <x v="21"/>
    <s v="0"/>
    <s v="0150"/>
    <s v="BFC-99"/>
    <s v="PP01"/>
    <s v="FINAL INSPECTION"/>
    <x v="14"/>
    <d v="2019-09-04T00:00:00"/>
    <d v="1899-12-30T13:46:44"/>
    <d v="2019-09-04T00:00:00"/>
    <d v="1899-12-30T13:46:44"/>
    <n v="30"/>
    <s v="MIN"/>
    <x v="9"/>
    <n v="30"/>
    <s v="MIN"/>
    <s v="CNF  ORSP PRT  REL  TECO"/>
  </r>
  <r>
    <n v="1543080"/>
    <x v="21"/>
    <s v="0"/>
    <s v="0160"/>
    <s v="BFC-99"/>
    <s v="PP03"/>
    <s v="FINAL INSPECTION"/>
    <x v="15"/>
    <d v="2019-09-04T00:00:00"/>
    <d v="1899-12-30T17:38:59"/>
    <d v="2019-09-04T00:00:00"/>
    <d v="1899-12-30T17:38:59"/>
    <n v="45"/>
    <s v="MIN"/>
    <x v="10"/>
    <n v="45"/>
    <s v="MIN"/>
    <s v="CNF  ORSP PRT  REL  TECO"/>
  </r>
  <r>
    <n v="1543080"/>
    <x v="21"/>
    <s v="1"/>
    <s v="0010"/>
    <s v="BFC-10"/>
    <s v="PP95"/>
    <s v="ASSEMBLY"/>
    <x v="16"/>
    <d v="2019-08-28T00:00:00"/>
    <d v="1899-12-30T07:35:39"/>
    <d v="2019-08-28T00:00:00"/>
    <d v="1899-12-30T13:07:53"/>
    <n v="5.5369999999999999"/>
    <s v="H"/>
    <x v="440"/>
    <n v="1"/>
    <s v="MIN"/>
    <s v="CNF  PRT  REL  TECO"/>
  </r>
  <r>
    <n v="1543080"/>
    <x v="2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3081"/>
    <x v="21"/>
    <s v="0"/>
    <s v="0010"/>
    <s v="PFC-20"/>
    <s v="PP01"/>
    <s v="PAINT"/>
    <x v="0"/>
    <d v="2019-08-07T00:00:00"/>
    <d v="1899-12-30T23:13:18"/>
    <d v="2019-08-07T00:00:00"/>
    <d v="1899-12-30T23:54:11"/>
    <n v="40.883000000000003"/>
    <s v="MIN"/>
    <x v="1028"/>
    <n v="40"/>
    <s v="MIN"/>
    <s v="CNF  PRT  REL  TECO"/>
  </r>
  <r>
    <n v="1543081"/>
    <x v="21"/>
    <s v="0"/>
    <s v="0020"/>
    <s v="BFC-10"/>
    <s v="PP01"/>
    <s v="ASSEMBLY"/>
    <x v="1"/>
    <d v="2019-08-08T00:00:00"/>
    <d v="1899-12-30T07:57:59"/>
    <d v="2019-08-08T00:00:00"/>
    <d v="1899-12-30T08:08:04"/>
    <n v="3.367"/>
    <s v="MIN"/>
    <x v="1009"/>
    <n v="15"/>
    <s v="MIN"/>
    <s v="CNF  PRT  REL  TECO"/>
  </r>
  <r>
    <n v="1543081"/>
    <x v="21"/>
    <s v="0"/>
    <s v="0030"/>
    <s v="BFC-90"/>
    <s v="PP01"/>
    <s v="ASSY IN PROCESS INSPECTION"/>
    <x v="2"/>
    <d v="2019-08-08T00:00:00"/>
    <d v="1899-12-30T13:19:15"/>
    <d v="2019-08-08T00:00:00"/>
    <d v="1899-12-30T13:19:15"/>
    <n v="20"/>
    <s v="MIN"/>
    <x v="2"/>
    <n v="20"/>
    <s v="MIN"/>
    <s v="CNF  ORSP PRT  REL  TECO"/>
  </r>
  <r>
    <n v="1543081"/>
    <x v="21"/>
    <s v="0"/>
    <s v="0040"/>
    <s v="BFC-10"/>
    <s v="PP01"/>
    <s v="ASSEMBLY"/>
    <x v="3"/>
    <d v="2019-08-08T00:00:00"/>
    <d v="1899-12-30T13:28:52"/>
    <d v="2019-08-14T00:00:00"/>
    <d v="1899-12-30T17:49:13"/>
    <n v="11.999000000000001"/>
    <s v="H"/>
    <x v="1029"/>
    <n v="350"/>
    <s v="MIN"/>
    <s v="CNF  PRT  REL  TECO"/>
  </r>
  <r>
    <n v="1543081"/>
    <x v="21"/>
    <s v="0"/>
    <s v="0050"/>
    <s v="BFC-10"/>
    <s v="PP01"/>
    <s v="ASSEMBLY"/>
    <x v="4"/>
    <d v="2019-08-15T00:00:00"/>
    <d v="1899-12-30T07:27:34"/>
    <d v="2019-08-20T00:00:00"/>
    <d v="1899-12-30T11:27:28"/>
    <n v="31.683"/>
    <s v="H"/>
    <x v="1030"/>
    <n v="1020"/>
    <s v="MIN"/>
    <s v="CNF  PRT  REL  TECO"/>
  </r>
  <r>
    <n v="1543081"/>
    <x v="21"/>
    <s v="0"/>
    <s v="0060"/>
    <s v="BFC-10"/>
    <s v="PP01"/>
    <s v="ASSEMBLY"/>
    <x v="5"/>
    <d v="2019-08-20T00:00:00"/>
    <d v="1899-12-30T12:01:20"/>
    <d v="2019-08-20T00:00:00"/>
    <d v="1899-12-30T13:02:05"/>
    <n v="1.0129999999999999"/>
    <s v="H"/>
    <x v="1031"/>
    <n v="50"/>
    <s v="MIN"/>
    <s v="CNF  PRT  REL  TECO"/>
  </r>
  <r>
    <n v="1543081"/>
    <x v="2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1"/>
    <x v="21"/>
    <s v="0"/>
    <s v="0080"/>
    <s v="BFC-90"/>
    <s v="PP01"/>
    <s v="ASSY IN PROCESS INSPECTION"/>
    <x v="7"/>
    <d v="2019-08-21T00:00:00"/>
    <d v="1899-12-30T11:57:46"/>
    <d v="2019-08-21T00:00:00"/>
    <d v="1899-12-30T11:57:46"/>
    <n v="20"/>
    <s v="MIN"/>
    <x v="2"/>
    <n v="20"/>
    <s v="MIN"/>
    <s v="CNF  ORSP PRT  REL  TECO"/>
  </r>
  <r>
    <n v="1543081"/>
    <x v="21"/>
    <s v="0"/>
    <s v="0090"/>
    <s v="BFC-90"/>
    <s v="PP01"/>
    <s v="ASSY IN PROCESS INSPECTION"/>
    <x v="8"/>
    <d v="2019-08-21T00:00:00"/>
    <d v="1899-12-30T11:58:08"/>
    <d v="2019-08-21T00:00:00"/>
    <d v="1899-12-30T11:58:08"/>
    <n v="20"/>
    <s v="MIN"/>
    <x v="2"/>
    <n v="20"/>
    <s v="MIN"/>
    <s v="CNF  ORSP PRT  REL  TECO"/>
  </r>
  <r>
    <n v="1543081"/>
    <x v="21"/>
    <s v="0"/>
    <s v="0100"/>
    <s v="PFC-20"/>
    <s v="PP01"/>
    <s v="PAINT"/>
    <x v="9"/>
    <d v="2019-08-21T00:00:00"/>
    <d v="1899-12-30T14:38:58"/>
    <d v="2019-08-21T00:00:00"/>
    <d v="1899-12-30T21:50:41"/>
    <n v="5.6369999999999996"/>
    <s v="H"/>
    <x v="1032"/>
    <n v="450"/>
    <s v="MIN"/>
    <s v="CNF  PRT  REL  TECO"/>
  </r>
  <r>
    <n v="1543081"/>
    <x v="21"/>
    <s v="0"/>
    <s v="0110"/>
    <s v="PFC-99"/>
    <s v="PP01"/>
    <s v="PAINT INSPECTION"/>
    <x v="10"/>
    <d v="2019-08-25T00:00:00"/>
    <d v="1899-12-30T08:07:09"/>
    <d v="2019-08-25T00:00:00"/>
    <d v="1899-12-30T08:07:09"/>
    <n v="20"/>
    <s v="MIN"/>
    <x v="2"/>
    <n v="20"/>
    <s v="MIN"/>
    <s v="CNF  ORSP PRT  REL  TECO"/>
  </r>
  <r>
    <n v="1543081"/>
    <x v="21"/>
    <s v="0"/>
    <s v="0120"/>
    <s v="BFC-10"/>
    <s v="PP01"/>
    <s v="ASSEMBLY"/>
    <x v="11"/>
    <d v="2019-08-29T00:00:00"/>
    <d v="1899-12-30T14:43:00"/>
    <d v="2019-08-29T00:00:00"/>
    <d v="1899-12-30T15:43:26"/>
    <n v="1.0069999999999999"/>
    <s v="H"/>
    <x v="1033"/>
    <n v="100"/>
    <s v="MIN"/>
    <s v="CNF  PRT  REL  TECO"/>
  </r>
  <r>
    <n v="1543081"/>
    <x v="21"/>
    <s v="0"/>
    <s v="0130"/>
    <s v="BFC-90"/>
    <s v="PP01"/>
    <s v="ASSY IN PROCESS INSPECTION"/>
    <x v="12"/>
    <d v="2019-09-04T00:00:00"/>
    <d v="1899-12-30T17:25:46"/>
    <d v="2019-09-04T00:00:00"/>
    <d v="1899-12-30T17:25:46"/>
    <n v="20"/>
    <s v="MIN"/>
    <x v="2"/>
    <n v="20"/>
    <s v="MIN"/>
    <s v="CNF  ORSP PRT  REL  TECO"/>
  </r>
  <r>
    <n v="1543081"/>
    <x v="21"/>
    <s v="0"/>
    <s v="0140"/>
    <s v="BFC-90"/>
    <s v="PP01"/>
    <s v="ASSY IN PROCESS INSPECTION"/>
    <x v="13"/>
    <d v="2019-09-04T00:00:00"/>
    <d v="1899-12-30T17:25:53"/>
    <d v="2019-09-04T00:00:00"/>
    <d v="1899-12-30T17:25:53"/>
    <n v="30"/>
    <s v="MIN"/>
    <x v="9"/>
    <n v="30"/>
    <s v="MIN"/>
    <s v="CNF  ORSP PRT  REL  TECO"/>
  </r>
  <r>
    <n v="1543081"/>
    <x v="21"/>
    <s v="0"/>
    <s v="0150"/>
    <s v="BFC-99"/>
    <s v="PP01"/>
    <s v="FINAL INSPECTION"/>
    <x v="14"/>
    <d v="2019-09-04T00:00:00"/>
    <d v="1899-12-30T17:26:07"/>
    <d v="2019-09-04T00:00:00"/>
    <d v="1899-12-30T17:26:07"/>
    <n v="30"/>
    <s v="MIN"/>
    <x v="9"/>
    <n v="30"/>
    <s v="MIN"/>
    <s v="CNF  ORSP PRT  REL  TECO"/>
  </r>
  <r>
    <n v="1543081"/>
    <x v="21"/>
    <s v="0"/>
    <s v="0160"/>
    <s v="BFC-99"/>
    <s v="PP03"/>
    <s v="FINAL INSPECTION"/>
    <x v="15"/>
    <d v="2019-09-05T00:00:00"/>
    <d v="1899-12-30T08:34:44"/>
    <d v="2019-09-05T00:00:00"/>
    <d v="1899-12-30T08:34:44"/>
    <n v="45"/>
    <s v="MIN"/>
    <x v="10"/>
    <n v="45"/>
    <s v="MIN"/>
    <s v="CNF  ORSP PRT  REL  TECO"/>
  </r>
  <r>
    <n v="1543081"/>
    <x v="21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3081"/>
    <x v="21"/>
    <s v="2"/>
    <s v="0100"/>
    <s v="PFC-20"/>
    <s v="PP95"/>
    <s v="PAINT"/>
    <x v="17"/>
    <d v="2019-08-21T00:00:00"/>
    <d v="1899-12-30T18:08:33"/>
    <d v="2019-08-21T00:00:00"/>
    <d v="1899-12-30T22:46:52"/>
    <n v="4.6390000000000002"/>
    <s v="H"/>
    <x v="1034"/>
    <n v="5"/>
    <s v="MIN"/>
    <s v="CNF  PRT  REL  TECO"/>
  </r>
  <r>
    <n v="1543082"/>
    <x v="28"/>
    <s v="0"/>
    <s v="0010"/>
    <s v="PFC-20"/>
    <s v="PP01"/>
    <s v="PAINT"/>
    <x v="0"/>
    <d v="2019-08-07T00:00:00"/>
    <d v="1899-12-30T23:59:05"/>
    <d v="2019-08-08T00:00:00"/>
    <d v="1899-12-30T00:28:05"/>
    <n v="29"/>
    <s v="MIN"/>
    <x v="167"/>
    <n v="40"/>
    <s v="MIN"/>
    <s v="CNF  PRT  REL  TECO"/>
  </r>
  <r>
    <n v="1543082"/>
    <x v="28"/>
    <s v="0"/>
    <s v="0020"/>
    <s v="BFC-10"/>
    <s v="PP01"/>
    <s v="ASSEMBLY"/>
    <x v="1"/>
    <d v="2019-08-08T00:00:00"/>
    <d v="1899-12-30T07:57:59"/>
    <d v="2019-08-08T00:00:00"/>
    <d v="1899-12-30T08:08:04"/>
    <n v="3.367"/>
    <s v="MIN"/>
    <x v="1009"/>
    <n v="15"/>
    <s v="MIN"/>
    <s v="CNF  PRT  REL  TECO"/>
  </r>
  <r>
    <n v="1543082"/>
    <x v="28"/>
    <s v="0"/>
    <s v="0030"/>
    <s v="BFC-90"/>
    <s v="PP01"/>
    <s v="ASSY IN PROCESS INSPECTION"/>
    <x v="2"/>
    <d v="2019-08-08T00:00:00"/>
    <d v="1899-12-30T08:29:02"/>
    <d v="2019-08-08T00:00:00"/>
    <d v="1899-12-30T08:29:02"/>
    <n v="20"/>
    <s v="MIN"/>
    <x v="2"/>
    <n v="20"/>
    <s v="MIN"/>
    <s v="CNF  ORSP PRT  REL  TECO"/>
  </r>
  <r>
    <n v="1543082"/>
    <x v="28"/>
    <s v="0"/>
    <s v="0040"/>
    <s v="BFC-10"/>
    <s v="PP01"/>
    <s v="ASSEMBLY"/>
    <x v="3"/>
    <d v="2019-08-08T00:00:00"/>
    <d v="1899-12-30T09:08:02"/>
    <d v="2019-08-08T00:00:00"/>
    <d v="1899-12-30T13:44:47"/>
    <n v="4.0339999999999998"/>
    <s v="H"/>
    <x v="1035"/>
    <n v="350"/>
    <s v="MIN"/>
    <s v="CNF  PRT  REL  TECO"/>
  </r>
  <r>
    <n v="1543082"/>
    <x v="28"/>
    <s v="0"/>
    <s v="0050"/>
    <s v="BFC-10"/>
    <s v="PP01"/>
    <s v="ASSEMBLY"/>
    <x v="4"/>
    <d v="2019-08-08T00:00:00"/>
    <d v="1899-12-30T13:46:06"/>
    <d v="2019-08-19T00:00:00"/>
    <d v="1899-12-30T11:27:15"/>
    <n v="32.414999999999999"/>
    <s v="H"/>
    <x v="1036"/>
    <n v="1020"/>
    <s v="MIN"/>
    <s v="CNF  PRT  REL  TECO"/>
  </r>
  <r>
    <n v="1543082"/>
    <x v="28"/>
    <s v="0"/>
    <s v="0060"/>
    <s v="BFC-10"/>
    <s v="PP01"/>
    <s v="ASSEMBLY"/>
    <x v="5"/>
    <d v="2019-08-19T00:00:00"/>
    <d v="1899-12-30T12:08:12"/>
    <d v="2019-08-19T00:00:00"/>
    <d v="1899-12-30T13:29:11"/>
    <n v="1.35"/>
    <s v="H"/>
    <x v="1037"/>
    <n v="50"/>
    <s v="MIN"/>
    <s v="CNF  PRT  REL  TECO"/>
  </r>
  <r>
    <n v="1543082"/>
    <x v="2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2"/>
    <x v="28"/>
    <s v="0"/>
    <s v="0080"/>
    <s v="BFC-90"/>
    <s v="PP01"/>
    <s v="ASSY IN PROCESS INSPECTION"/>
    <x v="7"/>
    <d v="2019-08-21T00:00:00"/>
    <d v="1899-12-30T11:55:55"/>
    <d v="2019-08-21T00:00:00"/>
    <d v="1899-12-30T11:55:55"/>
    <n v="20"/>
    <s v="MIN"/>
    <x v="2"/>
    <n v="20"/>
    <s v="MIN"/>
    <s v="CNF  ORSP PRT  REL  TECO"/>
  </r>
  <r>
    <n v="1543082"/>
    <x v="28"/>
    <s v="0"/>
    <s v="0090"/>
    <s v="BFC-90"/>
    <s v="PP01"/>
    <s v="ASSY IN PROCESS INSPECTION"/>
    <x v="8"/>
    <d v="2019-08-21T00:00:00"/>
    <d v="1899-12-30T11:56:20"/>
    <d v="2019-08-21T00:00:00"/>
    <d v="1899-12-30T11:56:20"/>
    <n v="20"/>
    <s v="MIN"/>
    <x v="2"/>
    <n v="20"/>
    <s v="MIN"/>
    <s v="CNF  ORSP PRT  REL  TECO"/>
  </r>
  <r>
    <n v="1543082"/>
    <x v="28"/>
    <s v="0"/>
    <s v="0100"/>
    <s v="PFC-20"/>
    <s v="PP01"/>
    <s v="PAINT"/>
    <x v="9"/>
    <d v="2019-08-21T00:00:00"/>
    <d v="1899-12-30T18:16:01"/>
    <d v="2019-08-22T00:00:00"/>
    <d v="1899-12-30T15:55:38"/>
    <n v="8.2899999999999991"/>
    <s v="H"/>
    <x v="1038"/>
    <n v="450"/>
    <s v="MIN"/>
    <s v="CNF  PRT  REL  TECO"/>
  </r>
  <r>
    <n v="1543082"/>
    <x v="28"/>
    <s v="0"/>
    <s v="0110"/>
    <s v="PFC-99"/>
    <s v="PP01"/>
    <s v="PAINT INSPECTION"/>
    <x v="10"/>
    <d v="2019-08-26T00:00:00"/>
    <d v="1899-12-30T08:12:49"/>
    <d v="2019-08-26T00:00:00"/>
    <d v="1899-12-30T08:12:49"/>
    <n v="20"/>
    <s v="MIN"/>
    <x v="2"/>
    <n v="20"/>
    <s v="MIN"/>
    <s v="CNF  ORSP PRT  REL  TECO"/>
  </r>
  <r>
    <n v="1543082"/>
    <x v="28"/>
    <s v="0"/>
    <s v="0120"/>
    <s v="BFC-10"/>
    <s v="PP01"/>
    <s v="ASSEMBLY"/>
    <x v="11"/>
    <d v="2019-08-26T00:00:00"/>
    <d v="1899-12-30T13:12:26"/>
    <d v="2019-08-26T00:00:00"/>
    <d v="1899-12-30T14:37:06"/>
    <n v="1.411"/>
    <s v="H"/>
    <x v="1039"/>
    <n v="100"/>
    <s v="MIN"/>
    <s v="CNF  PRT  REL  TECO"/>
  </r>
  <r>
    <n v="1543082"/>
    <x v="28"/>
    <s v="0"/>
    <s v="0130"/>
    <s v="BFC-90"/>
    <s v="PP01"/>
    <s v="ASSY IN PROCESS INSPECTION"/>
    <x v="12"/>
    <d v="2019-09-04T00:00:00"/>
    <d v="1899-12-30T16:22:31"/>
    <d v="2019-09-04T00:00:00"/>
    <d v="1899-12-30T16:22:31"/>
    <n v="20"/>
    <s v="MIN"/>
    <x v="2"/>
    <n v="20"/>
    <s v="MIN"/>
    <s v="CNF  ORSP PRT  REL  TECO"/>
  </r>
  <r>
    <n v="1543082"/>
    <x v="28"/>
    <s v="0"/>
    <s v="0140"/>
    <s v="BFC-90"/>
    <s v="PP01"/>
    <s v="ASSY IN PROCESS INSPECTION"/>
    <x v="13"/>
    <d v="2019-09-04T00:00:00"/>
    <d v="1899-12-30T16:22:39"/>
    <d v="2019-09-04T00:00:00"/>
    <d v="1899-12-30T16:22:39"/>
    <n v="30"/>
    <s v="MIN"/>
    <x v="9"/>
    <n v="30"/>
    <s v="MIN"/>
    <s v="CNF  ORSP PRT  REL  TECO"/>
  </r>
  <r>
    <n v="1543082"/>
    <x v="28"/>
    <s v="0"/>
    <s v="0150"/>
    <s v="BFC-99"/>
    <s v="PP01"/>
    <s v="FINAL INSPECTION"/>
    <x v="14"/>
    <d v="2019-09-04T00:00:00"/>
    <d v="1899-12-30T16:22:47"/>
    <d v="2019-09-04T00:00:00"/>
    <d v="1899-12-30T16:22:47"/>
    <n v="30"/>
    <s v="MIN"/>
    <x v="9"/>
    <n v="30"/>
    <s v="MIN"/>
    <s v="CNF  ORSP PRT  REL  TECO"/>
  </r>
  <r>
    <n v="1543082"/>
    <x v="28"/>
    <s v="0"/>
    <s v="0160"/>
    <s v="BFC-99"/>
    <s v="PP03"/>
    <s v="FINAL INSPECTION"/>
    <x v="15"/>
    <d v="2019-09-05T00:00:00"/>
    <d v="1899-12-30T08:34:56"/>
    <d v="2019-09-05T00:00:00"/>
    <d v="1899-12-30T08:34:56"/>
    <n v="45"/>
    <s v="MIN"/>
    <x v="10"/>
    <n v="45"/>
    <s v="MIN"/>
    <s v="CNF  ORSP PRT  REL  TECO"/>
  </r>
  <r>
    <n v="1543082"/>
    <x v="28"/>
    <s v="1"/>
    <s v="0010"/>
    <s v="BFC-10"/>
    <s v="PP95"/>
    <s v="ASSEMBLY"/>
    <x v="16"/>
    <d v="2019-08-26T00:00:00"/>
    <d v="1899-12-30T08:41:32"/>
    <d v="2019-08-26T00:00:00"/>
    <d v="1899-12-30T15:29:10"/>
    <n v="6.7939999999999996"/>
    <s v="H"/>
    <x v="1040"/>
    <n v="1"/>
    <s v="MIN"/>
    <s v="CNF  PRT  REL  TECO"/>
  </r>
  <r>
    <n v="1543082"/>
    <x v="2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3083"/>
    <x v="29"/>
    <s v="0"/>
    <s v="0010"/>
    <s v="PFC-20"/>
    <s v="PP01"/>
    <s v="PAINT"/>
    <x v="0"/>
    <d v="2019-08-18T00:00:00"/>
    <d v="1899-12-30T18:04:42"/>
    <d v="2019-08-18T00:00:00"/>
    <d v="1899-12-30T20:00:58"/>
    <n v="1.9379999999999999"/>
    <s v="H"/>
    <x v="1041"/>
    <n v="40"/>
    <s v="MIN"/>
    <s v="CNF  PRT  REL  TECO"/>
  </r>
  <r>
    <n v="1543083"/>
    <x v="29"/>
    <s v="0"/>
    <s v="0020"/>
    <s v="BFC-10"/>
    <s v="PP01"/>
    <s v="ASSEMBLY"/>
    <x v="1"/>
    <d v="2019-08-19T00:00:00"/>
    <d v="1899-12-30T07:52:50"/>
    <d v="2019-08-19T00:00:00"/>
    <d v="1899-12-30T08:02:55"/>
    <n v="3.367"/>
    <s v="MIN"/>
    <x v="1009"/>
    <n v="15"/>
    <s v="MIN"/>
    <s v="CNF  PRT  REL  TECO"/>
  </r>
  <r>
    <n v="1543083"/>
    <x v="29"/>
    <s v="0"/>
    <s v="0030"/>
    <s v="BFC-90"/>
    <s v="PP01"/>
    <s v="ASSY IN PROCESS INSPECTION"/>
    <x v="2"/>
    <d v="2019-08-19T00:00:00"/>
    <d v="1899-12-30T08:42:49"/>
    <d v="2019-08-19T00:00:00"/>
    <d v="1899-12-30T08:42:49"/>
    <n v="20"/>
    <s v="MIN"/>
    <x v="2"/>
    <n v="20"/>
    <s v="MIN"/>
    <s v="CNF  ORSP PRT  REL  TECO"/>
  </r>
  <r>
    <n v="1543083"/>
    <x v="29"/>
    <s v="0"/>
    <s v="0040"/>
    <s v="BFC-10"/>
    <s v="PP01"/>
    <s v="ASSEMBLY"/>
    <x v="3"/>
    <d v="2019-08-19T00:00:00"/>
    <d v="1899-12-30T09:24:02"/>
    <d v="2019-08-19T00:00:00"/>
    <d v="1899-12-30T17:49:30"/>
    <n v="7.7880000000000003"/>
    <s v="H"/>
    <x v="1042"/>
    <n v="350"/>
    <s v="MIN"/>
    <s v="CNF  PRT  REL  TECO"/>
  </r>
  <r>
    <n v="1543083"/>
    <x v="29"/>
    <s v="0"/>
    <s v="0050"/>
    <s v="BFC-10"/>
    <s v="PP01"/>
    <s v="ASSEMBLY"/>
    <x v="4"/>
    <d v="2019-08-20T00:00:00"/>
    <d v="1899-12-30T07:29:16"/>
    <d v="2019-08-25T00:00:00"/>
    <d v="1899-12-30T16:35:29"/>
    <n v="35.701999999999998"/>
    <s v="H"/>
    <x v="1043"/>
    <n v="1020"/>
    <s v="MIN"/>
    <s v="CNF  PRT  REL  TECO"/>
  </r>
  <r>
    <n v="1543083"/>
    <x v="29"/>
    <s v="0"/>
    <s v="0060"/>
    <s v="BFC-10"/>
    <s v="PP01"/>
    <s v="ASSEMBLY"/>
    <x v="5"/>
    <d v="2019-08-25T00:00:00"/>
    <d v="1899-12-30T16:36:01"/>
    <d v="2019-08-25T00:00:00"/>
    <d v="1899-12-30T17:09:49"/>
    <n v="33.799999999999997"/>
    <s v="MIN"/>
    <x v="1044"/>
    <n v="50"/>
    <s v="MIN"/>
    <s v="CNF  PRT  REL  TECO"/>
  </r>
  <r>
    <n v="1543083"/>
    <x v="2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3"/>
    <x v="29"/>
    <s v="0"/>
    <s v="0080"/>
    <s v="BFC-90"/>
    <s v="PP01"/>
    <s v="ASSY IN PROCESS INSPECTION"/>
    <x v="7"/>
    <d v="2019-08-25T00:00:00"/>
    <d v="1899-12-30T17:22:00"/>
    <d v="2019-08-25T00:00:00"/>
    <d v="1899-12-30T17:22:00"/>
    <n v="20"/>
    <s v="MIN"/>
    <x v="2"/>
    <n v="20"/>
    <s v="MIN"/>
    <s v="CNF  ORSP PRT  REL  TECO"/>
  </r>
  <r>
    <n v="1543083"/>
    <x v="29"/>
    <s v="0"/>
    <s v="0090"/>
    <s v="BFC-90"/>
    <s v="PP01"/>
    <s v="ASSY IN PROCESS INSPECTION"/>
    <x v="8"/>
    <d v="2019-08-25T00:00:00"/>
    <d v="1899-12-30T17:22:11"/>
    <d v="2019-08-25T00:00:00"/>
    <d v="1899-12-30T17:22:11"/>
    <n v="20"/>
    <s v="MIN"/>
    <x v="2"/>
    <n v="20"/>
    <s v="MIN"/>
    <s v="CNF  ORSP PRT  REL  TECO"/>
  </r>
  <r>
    <n v="1543083"/>
    <x v="29"/>
    <s v="0"/>
    <s v="0100"/>
    <s v="PFC-20"/>
    <s v="PP01"/>
    <s v="PAINT"/>
    <x v="9"/>
    <d v="2019-08-26T00:00:00"/>
    <d v="1899-12-30T11:34:36"/>
    <d v="2019-08-26T00:00:00"/>
    <d v="1899-12-30T20:00:03"/>
    <n v="5.5869999999999997"/>
    <s v="H"/>
    <x v="1045"/>
    <n v="450"/>
    <s v="MIN"/>
    <s v="CNF  PRT  REL  TECO"/>
  </r>
  <r>
    <n v="1543083"/>
    <x v="29"/>
    <s v="0"/>
    <s v="0110"/>
    <s v="PFC-99"/>
    <s v="PP01"/>
    <s v="PAINT INSPECTION"/>
    <x v="10"/>
    <d v="2019-08-27T00:00:00"/>
    <d v="1899-12-30T14:27:46"/>
    <d v="2019-08-27T00:00:00"/>
    <d v="1899-12-30T14:27:46"/>
    <n v="20"/>
    <s v="MIN"/>
    <x v="2"/>
    <n v="20"/>
    <s v="MIN"/>
    <s v="CNF  ORSP PRT  REL  TECO"/>
  </r>
  <r>
    <n v="1543083"/>
    <x v="29"/>
    <s v="0"/>
    <s v="0120"/>
    <s v="BFC-10"/>
    <s v="PP01"/>
    <s v="ASSEMBLY"/>
    <x v="11"/>
    <d v="2019-08-27T00:00:00"/>
    <d v="1899-12-30T14:39:54"/>
    <d v="2019-08-27T00:00:00"/>
    <d v="1899-12-30T15:21:53"/>
    <n v="41.982999999999997"/>
    <s v="MIN"/>
    <x v="1046"/>
    <n v="100"/>
    <s v="MIN"/>
    <s v="CNF  PRT  REL  TECO"/>
  </r>
  <r>
    <n v="1543083"/>
    <x v="29"/>
    <s v="0"/>
    <s v="0130"/>
    <s v="BFC-90"/>
    <s v="PP01"/>
    <s v="ASSY IN PROCESS INSPECTION"/>
    <x v="12"/>
    <d v="2019-08-29T00:00:00"/>
    <d v="1899-12-30T10:36:15"/>
    <d v="2019-08-29T00:00:00"/>
    <d v="1899-12-30T10:36:15"/>
    <n v="20"/>
    <s v="MIN"/>
    <x v="2"/>
    <n v="20"/>
    <s v="MIN"/>
    <s v="CNF  ORSP PRT  REL  TECO"/>
  </r>
  <r>
    <n v="1543083"/>
    <x v="29"/>
    <s v="0"/>
    <s v="0140"/>
    <s v="BFC-90"/>
    <s v="PP01"/>
    <s v="ASSY IN PROCESS INSPECTION"/>
    <x v="13"/>
    <d v="2019-08-29T00:00:00"/>
    <d v="1899-12-30T10:36:22"/>
    <d v="2019-08-29T00:00:00"/>
    <d v="1899-12-30T10:36:22"/>
    <n v="30"/>
    <s v="MIN"/>
    <x v="9"/>
    <n v="30"/>
    <s v="MIN"/>
    <s v="CNF  ORSP PRT  REL  TECO"/>
  </r>
  <r>
    <n v="1543083"/>
    <x v="29"/>
    <s v="0"/>
    <s v="0150"/>
    <s v="BFC-99"/>
    <s v="PP01"/>
    <s v="FINAL INSPECTION"/>
    <x v="14"/>
    <d v="2019-09-01T00:00:00"/>
    <d v="1899-12-30T10:26:47"/>
    <d v="2019-09-01T00:00:00"/>
    <d v="1899-12-30T10:26:47"/>
    <n v="30"/>
    <s v="MIN"/>
    <x v="9"/>
    <n v="30"/>
    <s v="MIN"/>
    <s v="CNF  ORSP PRT  REL  TECO"/>
  </r>
  <r>
    <n v="1543083"/>
    <x v="29"/>
    <s v="0"/>
    <s v="0160"/>
    <s v="BFC-99"/>
    <s v="PP03"/>
    <s v="FINAL INSPECTION"/>
    <x v="15"/>
    <d v="2019-09-01T00:00:00"/>
    <d v="1899-12-30T12:34:59"/>
    <d v="2019-09-01T00:00:00"/>
    <d v="1899-12-30T12:34:59"/>
    <n v="45"/>
    <s v="MIN"/>
    <x v="10"/>
    <n v="45"/>
    <s v="MIN"/>
    <s v="CNF  ORSP PRT  REL  TECO"/>
  </r>
  <r>
    <n v="1543083"/>
    <x v="2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3083"/>
    <x v="2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3084"/>
    <x v="23"/>
    <s v="0"/>
    <s v="0010"/>
    <s v="PFC-20"/>
    <s v="PP01"/>
    <s v="PAINT"/>
    <x v="0"/>
    <d v="2019-08-19T00:00:00"/>
    <d v="1899-12-30T17:25:45"/>
    <d v="2019-08-20T00:00:00"/>
    <d v="1899-12-30T01:04:20"/>
    <n v="74.3"/>
    <s v="MIN"/>
    <x v="1047"/>
    <n v="40"/>
    <s v="MIN"/>
    <s v="CNF  PRT  REL  TECO"/>
  </r>
  <r>
    <n v="1543084"/>
    <x v="23"/>
    <s v="0"/>
    <s v="0020"/>
    <s v="BFC-10"/>
    <s v="PP01"/>
    <s v="ASSEMBLY"/>
    <x v="1"/>
    <d v="2019-08-20T00:00:00"/>
    <d v="1899-12-30T09:39:58"/>
    <d v="2019-08-20T00:00:00"/>
    <d v="1899-12-30T09:51:25"/>
    <n v="5.7329999999999997"/>
    <s v="MIN"/>
    <x v="1048"/>
    <n v="15"/>
    <s v="MIN"/>
    <s v="CNF  PRT  REL  TECO"/>
  </r>
  <r>
    <n v="1543084"/>
    <x v="23"/>
    <s v="0"/>
    <s v="0030"/>
    <s v="BFC-90"/>
    <s v="PP01"/>
    <s v="ASSY IN PROCESS INSPECTION"/>
    <x v="2"/>
    <d v="2019-08-20T00:00:00"/>
    <d v="1899-12-30T11:28:31"/>
    <d v="2019-08-20T00:00:00"/>
    <d v="1899-12-30T11:28:31"/>
    <n v="20"/>
    <s v="MIN"/>
    <x v="2"/>
    <n v="20"/>
    <s v="MIN"/>
    <s v="CNF  ORSP PRT  REL  TECO"/>
  </r>
  <r>
    <n v="1543084"/>
    <x v="23"/>
    <s v="0"/>
    <s v="0040"/>
    <s v="BFC-10"/>
    <s v="PP01"/>
    <s v="ASSEMBLY"/>
    <x v="3"/>
    <d v="2019-08-20T00:00:00"/>
    <d v="1899-12-30T12:58:39"/>
    <d v="2019-08-20T00:00:00"/>
    <d v="1899-12-30T17:46:30"/>
    <n v="4.798"/>
    <s v="H"/>
    <x v="1049"/>
    <n v="290"/>
    <s v="MIN"/>
    <s v="CNF  PRT  REL  TECO"/>
  </r>
  <r>
    <n v="1543084"/>
    <x v="23"/>
    <s v="0"/>
    <s v="0050"/>
    <s v="BFC-10"/>
    <s v="PP01"/>
    <s v="ASSEMBLY"/>
    <x v="4"/>
    <d v="2019-08-21T00:00:00"/>
    <d v="1899-12-30T07:34:24"/>
    <d v="2019-08-26T00:00:00"/>
    <d v="1899-12-30T17:55:26"/>
    <n v="37.494999999999997"/>
    <s v="H"/>
    <x v="1050"/>
    <n v="1040"/>
    <s v="MIN"/>
    <s v="CNF  PRT  REL  TECO"/>
  </r>
  <r>
    <n v="1543084"/>
    <x v="23"/>
    <s v="0"/>
    <s v="0060"/>
    <s v="BFC-10"/>
    <s v="PP01"/>
    <s v="ASSEMBLY"/>
    <x v="5"/>
    <d v="2019-08-27T00:00:00"/>
    <d v="1899-12-30T07:20:48"/>
    <d v="2019-08-27T00:00:00"/>
    <d v="1899-12-30T07:52:17"/>
    <n v="31.483000000000001"/>
    <s v="MIN"/>
    <x v="1051"/>
    <n v="50"/>
    <s v="MIN"/>
    <s v="CNF  PRT  REL  TECO"/>
  </r>
  <r>
    <n v="1543084"/>
    <x v="2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4"/>
    <x v="23"/>
    <s v="0"/>
    <s v="0080"/>
    <s v="BFC-90"/>
    <s v="PP01"/>
    <s v="ASSY IN PROCESS INSPECTION"/>
    <x v="7"/>
    <d v="2019-08-27T00:00:00"/>
    <d v="1899-12-30T16:57:21"/>
    <d v="2019-08-27T00:00:00"/>
    <d v="1899-12-30T16:57:21"/>
    <n v="20"/>
    <s v="MIN"/>
    <x v="2"/>
    <n v="20"/>
    <s v="MIN"/>
    <s v="CNF  ORSP PRT  REL  TECO"/>
  </r>
  <r>
    <n v="1543084"/>
    <x v="23"/>
    <s v="0"/>
    <s v="0090"/>
    <s v="BFC-90"/>
    <s v="PP01"/>
    <s v="ASSY IN PROCESS INSPECTION"/>
    <x v="8"/>
    <d v="2019-08-27T00:00:00"/>
    <d v="1899-12-30T16:57:41"/>
    <d v="2019-08-27T00:00:00"/>
    <d v="1899-12-30T16:57:41"/>
    <n v="20"/>
    <s v="MIN"/>
    <x v="2"/>
    <n v="20"/>
    <s v="MIN"/>
    <s v="CNF  ORSP PRT  REL  TECO"/>
  </r>
  <r>
    <n v="1543084"/>
    <x v="23"/>
    <s v="0"/>
    <s v="0100"/>
    <s v="PFC-20"/>
    <s v="PP01"/>
    <s v="PAINT"/>
    <x v="9"/>
    <d v="2019-08-27T00:00:00"/>
    <d v="1899-12-30T17:13:44"/>
    <d v="2019-08-28T00:00:00"/>
    <d v="1899-12-30T13:37:28"/>
    <n v="512.88699999999994"/>
    <s v="MIN"/>
    <x v="1052"/>
    <n v="450"/>
    <s v="MIN"/>
    <s v="CNF  PRT  REL  TECO"/>
  </r>
  <r>
    <n v="1543084"/>
    <x v="23"/>
    <s v="0"/>
    <s v="0110"/>
    <s v="PFC-99"/>
    <s v="PP01"/>
    <s v="PAINT INSPECTION"/>
    <x v="10"/>
    <d v="2019-08-29T00:00:00"/>
    <d v="1899-12-30T09:55:34"/>
    <d v="2019-08-29T00:00:00"/>
    <d v="1899-12-30T09:55:34"/>
    <n v="20"/>
    <s v="MIN"/>
    <x v="2"/>
    <n v="20"/>
    <s v="MIN"/>
    <s v="CNF  ORSP PRT  REL  TECO"/>
  </r>
  <r>
    <n v="1543084"/>
    <x v="23"/>
    <s v="0"/>
    <s v="0120"/>
    <s v="BFC-10"/>
    <s v="PP01"/>
    <s v="ASSEMBLY"/>
    <x v="11"/>
    <d v="2019-09-02T00:00:00"/>
    <d v="1899-12-30T08:52:22"/>
    <d v="2019-09-02T00:00:00"/>
    <d v="1899-12-30T08:57:57"/>
    <n v="5.5830000000000002"/>
    <s v="MIN"/>
    <x v="1053"/>
    <n v="100"/>
    <s v="MIN"/>
    <s v="CNF  PRT  REL  TECO"/>
  </r>
  <r>
    <n v="1543084"/>
    <x v="23"/>
    <s v="0"/>
    <s v="0130"/>
    <s v="BFC-90"/>
    <s v="PP01"/>
    <s v="ASSY IN PROCESS INSPECTION"/>
    <x v="12"/>
    <d v="2019-09-04T00:00:00"/>
    <d v="1899-12-30T16:23:04"/>
    <d v="2019-09-04T00:00:00"/>
    <d v="1899-12-30T16:23:04"/>
    <n v="20"/>
    <s v="MIN"/>
    <x v="2"/>
    <n v="20"/>
    <s v="MIN"/>
    <s v="CNF  ORSP PRT  REL  TECO"/>
  </r>
  <r>
    <n v="1543084"/>
    <x v="23"/>
    <s v="0"/>
    <s v="0140"/>
    <s v="BFC-90"/>
    <s v="PP01"/>
    <s v="ASSY IN PROCESS INSPECTION"/>
    <x v="13"/>
    <d v="2019-09-04T00:00:00"/>
    <d v="1899-12-30T16:23:10"/>
    <d v="2019-09-04T00:00:00"/>
    <d v="1899-12-30T16:23:10"/>
    <n v="30"/>
    <s v="MIN"/>
    <x v="9"/>
    <n v="30"/>
    <s v="MIN"/>
    <s v="CNF  ORSP PRT  REL  TECO"/>
  </r>
  <r>
    <n v="1543084"/>
    <x v="23"/>
    <s v="0"/>
    <s v="0150"/>
    <s v="BFC-99"/>
    <s v="PP01"/>
    <s v="FINAL INSPECTION"/>
    <x v="14"/>
    <d v="2019-09-04T00:00:00"/>
    <d v="1899-12-30T16:23:16"/>
    <d v="2019-09-04T00:00:00"/>
    <d v="1899-12-30T16:23:16"/>
    <n v="30"/>
    <s v="MIN"/>
    <x v="9"/>
    <n v="30"/>
    <s v="MIN"/>
    <s v="CNF  ORSP PRT  REL  TECO"/>
  </r>
  <r>
    <n v="1543084"/>
    <x v="23"/>
    <s v="0"/>
    <s v="0160"/>
    <s v="BFC-99"/>
    <s v="PP03"/>
    <s v="FINAL INSPECTION"/>
    <x v="15"/>
    <d v="2019-09-09T00:00:00"/>
    <d v="1899-12-30T14:38:01"/>
    <d v="2019-09-09T00:00:00"/>
    <d v="1899-12-30T14:38:01"/>
    <n v="45"/>
    <s v="MIN"/>
    <x v="10"/>
    <n v="45"/>
    <s v="MIN"/>
    <s v="CNF  ORSP PRT  REL  TECO"/>
  </r>
  <r>
    <n v="1543084"/>
    <x v="23"/>
    <s v="1"/>
    <s v="0010"/>
    <s v="BFC-10"/>
    <s v="PP95"/>
    <s v="ASSEMBLY"/>
    <x v="16"/>
    <d v="2019-08-29T00:00:00"/>
    <d v="1899-12-30T09:24:17"/>
    <d v="2019-08-29T00:00:00"/>
    <d v="1899-12-30T15:57:35"/>
    <n v="6.5549999999999997"/>
    <s v="H"/>
    <x v="1054"/>
    <n v="1"/>
    <s v="MIN"/>
    <s v="CNF  PRT  REL  TECO"/>
  </r>
  <r>
    <n v="1543084"/>
    <x v="23"/>
    <s v="2"/>
    <s v="0100"/>
    <s v="PFC-20"/>
    <s v="PP95"/>
    <s v="PAINT"/>
    <x v="17"/>
    <d v="2019-08-28T00:00:00"/>
    <d v="1899-12-30T07:38:18"/>
    <d v="2019-08-28T00:00:00"/>
    <d v="1899-12-30T11:00:15"/>
    <n v="3.3660000000000001"/>
    <s v="H"/>
    <x v="1055"/>
    <n v="5"/>
    <s v="MIN"/>
    <s v="CNF  PRT  REL  TECO"/>
  </r>
  <r>
    <n v="1543085"/>
    <x v="23"/>
    <s v="0"/>
    <s v="0010"/>
    <s v="PFC-20"/>
    <s v="PP01"/>
    <s v="PAINT"/>
    <x v="0"/>
    <d v="2019-08-15T00:00:00"/>
    <d v="1899-12-30T22:37:57"/>
    <d v="2019-08-15T00:00:00"/>
    <d v="1899-12-30T23:20:05"/>
    <n v="21.067"/>
    <s v="MIN"/>
    <x v="1056"/>
    <n v="40"/>
    <s v="MIN"/>
    <s v="CNF  PRT  REL  TECO"/>
  </r>
  <r>
    <n v="1543085"/>
    <x v="23"/>
    <s v="0"/>
    <s v="0020"/>
    <s v="BFC-10"/>
    <s v="PP01"/>
    <s v="ASSEMBLY"/>
    <x v="1"/>
    <d v="2019-08-18T00:00:00"/>
    <d v="1899-12-30T10:04:21"/>
    <d v="2019-08-18T00:00:00"/>
    <d v="1899-12-30T10:14:05"/>
    <n v="9.7330000000000005"/>
    <s v="MIN"/>
    <x v="1057"/>
    <n v="15"/>
    <s v="MIN"/>
    <s v="CNF  PRT  REL  TECO"/>
  </r>
  <r>
    <n v="1543085"/>
    <x v="23"/>
    <s v="0"/>
    <s v="0030"/>
    <s v="BFC-90"/>
    <s v="PP01"/>
    <s v="ASSY IN PROCESS INSPECTION"/>
    <x v="2"/>
    <d v="2019-08-18T00:00:00"/>
    <d v="1899-12-30T11:09:04"/>
    <d v="2019-08-18T00:00:00"/>
    <d v="1899-12-30T11:09:04"/>
    <n v="20"/>
    <s v="MIN"/>
    <x v="2"/>
    <n v="20"/>
    <s v="MIN"/>
    <s v="CNF  ORSP PRT  REL  TECO"/>
  </r>
  <r>
    <n v="1543085"/>
    <x v="23"/>
    <s v="0"/>
    <s v="0040"/>
    <s v="BFC-10"/>
    <s v="PP01"/>
    <s v="ASSEMBLY"/>
    <x v="3"/>
    <d v="2019-08-18T00:00:00"/>
    <d v="1899-12-30T11:11:39"/>
    <d v="2019-08-18T00:00:00"/>
    <d v="1899-12-30T17:49:19"/>
    <n v="362.553"/>
    <s v="MIN"/>
    <x v="1058"/>
    <n v="350"/>
    <s v="MIN"/>
    <s v="CNF  PRT  REL  TECO"/>
  </r>
  <r>
    <n v="1543085"/>
    <x v="23"/>
    <s v="0"/>
    <s v="0050"/>
    <s v="BFC-10"/>
    <s v="PP01"/>
    <s v="ASSEMBLY"/>
    <x v="4"/>
    <d v="2019-08-19T00:00:00"/>
    <d v="1899-12-30T07:34:43"/>
    <d v="2019-08-21T00:00:00"/>
    <d v="1899-12-30T17:44:32"/>
    <n v="28.815999999999999"/>
    <s v="H"/>
    <x v="472"/>
    <n v="1020"/>
    <s v="MIN"/>
    <s v="CNF  PRT  REL  TECO"/>
  </r>
  <r>
    <n v="1543085"/>
    <x v="23"/>
    <s v="0"/>
    <s v="0060"/>
    <s v="BFC-10"/>
    <s v="PP01"/>
    <s v="ASSEMBLY"/>
    <x v="5"/>
    <d v="2019-08-22T00:00:00"/>
    <d v="1899-12-30T13:29:53"/>
    <d v="2019-08-22T00:00:00"/>
    <d v="1899-12-30T13:57:58"/>
    <n v="28.082999999999998"/>
    <s v="MIN"/>
    <x v="1059"/>
    <n v="50"/>
    <s v="MIN"/>
    <s v="CNF  PRT  REL  TECO"/>
  </r>
  <r>
    <n v="1543085"/>
    <x v="2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5"/>
    <x v="23"/>
    <s v="0"/>
    <s v="0080"/>
    <s v="BFC-90"/>
    <s v="PP01"/>
    <s v="ASSY IN PROCESS INSPECTION"/>
    <x v="7"/>
    <d v="2019-08-22T00:00:00"/>
    <d v="1899-12-30T14:25:36"/>
    <d v="2019-08-22T00:00:00"/>
    <d v="1899-12-30T14:25:36"/>
    <n v="20"/>
    <s v="MIN"/>
    <x v="2"/>
    <n v="20"/>
    <s v="MIN"/>
    <s v="CNF  ORSP PRT  REL  TECO"/>
  </r>
  <r>
    <n v="1543085"/>
    <x v="23"/>
    <s v="0"/>
    <s v="0090"/>
    <s v="BFC-90"/>
    <s v="PP01"/>
    <s v="ASSY IN PROCESS INSPECTION"/>
    <x v="8"/>
    <d v="2019-08-22T00:00:00"/>
    <d v="1899-12-30T14:26:05"/>
    <d v="2019-08-22T00:00:00"/>
    <d v="1899-12-30T14:26:05"/>
    <n v="20"/>
    <s v="MIN"/>
    <x v="2"/>
    <n v="20"/>
    <s v="MIN"/>
    <s v="CNF  ORSP PRT  REL  TECO"/>
  </r>
  <r>
    <n v="1543085"/>
    <x v="23"/>
    <s v="0"/>
    <s v="0100"/>
    <s v="PFC-20"/>
    <s v="PP01"/>
    <s v="PAINT"/>
    <x v="9"/>
    <d v="2019-08-25T00:00:00"/>
    <d v="1899-12-30T14:52:30"/>
    <d v="2019-08-27T00:00:00"/>
    <d v="1899-12-30T03:52:00"/>
    <n v="8.2129999999999992"/>
    <s v="H"/>
    <x v="1060"/>
    <n v="450"/>
    <s v="MIN"/>
    <s v="CNF  PRT  REL  TECO"/>
  </r>
  <r>
    <n v="1543085"/>
    <x v="23"/>
    <s v="0"/>
    <s v="0110"/>
    <s v="PFC-99"/>
    <s v="PP01"/>
    <s v="PAINT INSPECTION"/>
    <x v="10"/>
    <d v="2019-08-28T00:00:00"/>
    <d v="1899-12-30T10:17:50"/>
    <d v="2019-08-28T00:00:00"/>
    <d v="1899-12-30T10:17:50"/>
    <n v="20"/>
    <s v="MIN"/>
    <x v="2"/>
    <n v="20"/>
    <s v="MIN"/>
    <s v="CNF  ORSP PRT  REL  TECO"/>
  </r>
  <r>
    <n v="1543085"/>
    <x v="23"/>
    <s v="0"/>
    <s v="0120"/>
    <s v="BFC-10"/>
    <s v="PP01"/>
    <s v="ASSEMBLY"/>
    <x v="11"/>
    <d v="2019-09-02T00:00:00"/>
    <d v="1899-12-30T10:19:09"/>
    <d v="2019-09-02T00:00:00"/>
    <d v="1899-12-30T10:56:38"/>
    <n v="37.482999999999997"/>
    <s v="MIN"/>
    <x v="1061"/>
    <n v="100"/>
    <s v="MIN"/>
    <s v="CNF  PRT  REL  TECO"/>
  </r>
  <r>
    <n v="1543085"/>
    <x v="23"/>
    <s v="0"/>
    <s v="0130"/>
    <s v="BFC-90"/>
    <s v="PP01"/>
    <s v="ASSY IN PROCESS INSPECTION"/>
    <x v="12"/>
    <d v="2019-09-05T00:00:00"/>
    <d v="1899-12-30T12:57:11"/>
    <d v="2019-09-05T00:00:00"/>
    <d v="1899-12-30T12:57:11"/>
    <n v="20"/>
    <s v="MIN"/>
    <x v="2"/>
    <n v="20"/>
    <s v="MIN"/>
    <s v="CNF  ORSP PRT  REL  TECO"/>
  </r>
  <r>
    <n v="1543085"/>
    <x v="23"/>
    <s v="0"/>
    <s v="0140"/>
    <s v="BFC-90"/>
    <s v="PP01"/>
    <s v="ASSY IN PROCESS INSPECTION"/>
    <x v="13"/>
    <d v="2019-09-05T00:00:00"/>
    <d v="1899-12-30T12:57:17"/>
    <d v="2019-09-05T00:00:00"/>
    <d v="1899-12-30T12:57:17"/>
    <n v="30"/>
    <s v="MIN"/>
    <x v="9"/>
    <n v="30"/>
    <s v="MIN"/>
    <s v="CNF  ORSP PRT  REL  TECO"/>
  </r>
  <r>
    <n v="1543085"/>
    <x v="23"/>
    <s v="0"/>
    <s v="0150"/>
    <s v="BFC-99"/>
    <s v="PP01"/>
    <s v="FINAL INSPECTION"/>
    <x v="14"/>
    <d v="2019-09-05T00:00:00"/>
    <d v="1899-12-30T12:57:23"/>
    <d v="2019-09-05T00:00:00"/>
    <d v="1899-12-30T12:57:23"/>
    <n v="30"/>
    <s v="MIN"/>
    <x v="9"/>
    <n v="30"/>
    <s v="MIN"/>
    <s v="CNF  ORSP PRT  REL  TECO"/>
  </r>
  <r>
    <n v="1543085"/>
    <x v="23"/>
    <s v="0"/>
    <s v="0160"/>
    <s v="BFC-99"/>
    <s v="PP03"/>
    <s v="FINAL INSPECTION"/>
    <x v="15"/>
    <d v="2019-09-08T00:00:00"/>
    <d v="1899-12-30T17:55:49"/>
    <d v="2019-09-08T00:00:00"/>
    <d v="1899-12-30T17:55:49"/>
    <n v="45"/>
    <s v="MIN"/>
    <x v="10"/>
    <n v="45"/>
    <s v="MIN"/>
    <s v="CNF  ORSP PRT  REL  TECO"/>
  </r>
  <r>
    <n v="1543085"/>
    <x v="23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3085"/>
    <x v="2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3086"/>
    <x v="20"/>
    <s v="0"/>
    <s v="0010"/>
    <s v="PFC-20"/>
    <s v="PP01"/>
    <s v="PAINT"/>
    <x v="0"/>
    <d v="2019-08-14T00:00:00"/>
    <d v="1899-12-30T21:28:50"/>
    <d v="2019-08-14T00:00:00"/>
    <d v="1899-12-30T21:56:56"/>
    <n v="28.1"/>
    <s v="MIN"/>
    <x v="813"/>
    <n v="40"/>
    <s v="MIN"/>
    <s v="CNF  PRT  REL  TECO"/>
  </r>
  <r>
    <n v="1543086"/>
    <x v="20"/>
    <s v="0"/>
    <s v="0020"/>
    <s v="BFC-10"/>
    <s v="PP01"/>
    <s v="ASSEMBLY"/>
    <x v="1"/>
    <d v="2019-08-15T00:00:00"/>
    <d v="1899-12-30T08:20:28"/>
    <d v="2019-08-15T00:00:00"/>
    <d v="1899-12-30T08:31:09"/>
    <n v="6.4829999999999997"/>
    <s v="MIN"/>
    <x v="1062"/>
    <n v="15"/>
    <s v="MIN"/>
    <s v="CNF  PRT  REL  TECO"/>
  </r>
  <r>
    <n v="1543086"/>
    <x v="20"/>
    <s v="0"/>
    <s v="0030"/>
    <s v="BFC-90"/>
    <s v="PP01"/>
    <s v="ASSY IN PROCESS INSPECTION"/>
    <x v="2"/>
    <d v="2019-08-15T00:00:00"/>
    <d v="1899-12-30T08:37:08"/>
    <d v="2019-08-15T00:00:00"/>
    <d v="1899-12-30T08:37:08"/>
    <n v="20"/>
    <s v="MIN"/>
    <x v="2"/>
    <n v="20"/>
    <s v="MIN"/>
    <s v="CNF  ORSP PRT  REL  TECO"/>
  </r>
  <r>
    <n v="1543086"/>
    <x v="20"/>
    <s v="0"/>
    <s v="0040"/>
    <s v="BFC-10"/>
    <s v="PP01"/>
    <s v="ASSEMBLY"/>
    <x v="3"/>
    <d v="2019-08-15T00:00:00"/>
    <d v="1899-12-30T08:51:38"/>
    <d v="2019-08-15T00:00:00"/>
    <d v="1899-12-30T15:49:58"/>
    <n v="6.4320000000000004"/>
    <s v="H"/>
    <x v="1063"/>
    <n v="350"/>
    <s v="MIN"/>
    <s v="CNF  PRT  REL  TECO"/>
  </r>
  <r>
    <n v="1543086"/>
    <x v="20"/>
    <s v="0"/>
    <s v="0050"/>
    <s v="BFC-10"/>
    <s v="PP01"/>
    <s v="ASSEMBLY"/>
    <x v="4"/>
    <d v="2019-08-18T00:00:00"/>
    <d v="1899-12-30T07:37:06"/>
    <d v="2019-08-21T00:00:00"/>
    <d v="1899-12-30T13:18:26"/>
    <n v="34.298999999999999"/>
    <s v="H"/>
    <x v="1064"/>
    <n v="1020"/>
    <s v="MIN"/>
    <s v="CNF  PRT  REL  TECO"/>
  </r>
  <r>
    <n v="1543086"/>
    <x v="20"/>
    <s v="0"/>
    <s v="0060"/>
    <s v="BFC-10"/>
    <s v="PP01"/>
    <s v="ASSEMBLY"/>
    <x v="5"/>
    <d v="2019-08-21T00:00:00"/>
    <d v="1899-12-30T13:18:49"/>
    <d v="2019-08-21T00:00:00"/>
    <d v="1899-12-30T13:53:17"/>
    <n v="34.466999999999999"/>
    <s v="MIN"/>
    <x v="1065"/>
    <n v="50"/>
    <s v="MIN"/>
    <s v="CNF  PRT  REL  TECO"/>
  </r>
  <r>
    <n v="1543086"/>
    <x v="2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6"/>
    <x v="20"/>
    <s v="0"/>
    <s v="0080"/>
    <s v="BFC-90"/>
    <s v="PP01"/>
    <s v="ASSY IN PROCESS INSPECTION"/>
    <x v="7"/>
    <d v="2019-08-22T00:00:00"/>
    <d v="1899-12-30T08:46:17"/>
    <d v="2019-08-22T00:00:00"/>
    <d v="1899-12-30T08:46:17"/>
    <n v="20"/>
    <s v="MIN"/>
    <x v="2"/>
    <n v="20"/>
    <s v="MIN"/>
    <s v="CNF  ORSP PRT  REL  TECO"/>
  </r>
  <r>
    <n v="1543086"/>
    <x v="20"/>
    <s v="0"/>
    <s v="0090"/>
    <s v="BFC-90"/>
    <s v="PP01"/>
    <s v="ASSY IN PROCESS INSPECTION"/>
    <x v="8"/>
    <d v="2019-08-22T00:00:00"/>
    <d v="1899-12-30T08:46:39"/>
    <d v="2019-08-22T00:00:00"/>
    <d v="1899-12-30T08:46:39"/>
    <n v="20"/>
    <s v="MIN"/>
    <x v="2"/>
    <n v="20"/>
    <s v="MIN"/>
    <s v="CNF  ORSP PRT  REL  TECO"/>
  </r>
  <r>
    <n v="1543086"/>
    <x v="20"/>
    <s v="0"/>
    <s v="0100"/>
    <s v="PFC-20"/>
    <s v="PP01"/>
    <s v="PAINT"/>
    <x v="9"/>
    <d v="2019-08-22T00:00:00"/>
    <d v="1899-12-30T12:21:37"/>
    <d v="2019-08-22T00:00:00"/>
    <d v="1899-12-30T20:22:04"/>
    <n v="7.53"/>
    <s v="H"/>
    <x v="1066"/>
    <n v="450"/>
    <s v="MIN"/>
    <s v="CNF  PRT  REL  TECO"/>
  </r>
  <r>
    <n v="1543086"/>
    <x v="20"/>
    <s v="0"/>
    <s v="0110"/>
    <s v="PFC-99"/>
    <s v="PP01"/>
    <s v="PAINT INSPECTION"/>
    <x v="10"/>
    <d v="2019-08-26T00:00:00"/>
    <d v="1899-12-30T08:12:13"/>
    <d v="2019-08-26T00:00:00"/>
    <d v="1899-12-30T08:12:13"/>
    <n v="20"/>
    <s v="MIN"/>
    <x v="2"/>
    <n v="20"/>
    <s v="MIN"/>
    <s v="CNF  ORSP PRT  REL  TECO"/>
  </r>
  <r>
    <n v="1543086"/>
    <x v="20"/>
    <s v="0"/>
    <s v="0120"/>
    <s v="BFC-10"/>
    <s v="PP01"/>
    <s v="ASSEMBLY"/>
    <x v="11"/>
    <d v="2019-08-26T00:00:00"/>
    <d v="1899-12-30T08:27:03"/>
    <d v="2019-08-26T00:00:00"/>
    <d v="1899-12-30T10:19:47"/>
    <n v="1.879"/>
    <s v="H"/>
    <x v="1067"/>
    <n v="100"/>
    <s v="MIN"/>
    <s v="CNF  PRT  REL  TECO"/>
  </r>
  <r>
    <n v="1543086"/>
    <x v="20"/>
    <s v="0"/>
    <s v="0130"/>
    <s v="BFC-90"/>
    <s v="PP01"/>
    <s v="ASSY IN PROCESS INSPECTION"/>
    <x v="12"/>
    <d v="2019-08-27T00:00:00"/>
    <d v="1899-12-30T14:23:35"/>
    <d v="2019-08-27T00:00:00"/>
    <d v="1899-12-30T14:23:35"/>
    <n v="20"/>
    <s v="MIN"/>
    <x v="2"/>
    <n v="20"/>
    <s v="MIN"/>
    <s v="CNF  ORSP PRT  REL  TECO"/>
  </r>
  <r>
    <n v="1543086"/>
    <x v="20"/>
    <s v="0"/>
    <s v="0140"/>
    <s v="BFC-90"/>
    <s v="PP01"/>
    <s v="ASSY IN PROCESS INSPECTION"/>
    <x v="13"/>
    <d v="2019-08-27T00:00:00"/>
    <d v="1899-12-30T14:23:41"/>
    <d v="2019-08-27T00:00:00"/>
    <d v="1899-12-30T14:23:41"/>
    <n v="30"/>
    <s v="MIN"/>
    <x v="9"/>
    <n v="30"/>
    <s v="MIN"/>
    <s v="CNF  ORSP PRT  REL  TECO"/>
  </r>
  <r>
    <n v="1543086"/>
    <x v="20"/>
    <s v="0"/>
    <s v="0150"/>
    <s v="BFC-99"/>
    <s v="PP01"/>
    <s v="FINAL INSPECTION"/>
    <x v="14"/>
    <d v="2019-09-01T00:00:00"/>
    <d v="1899-12-30T10:27:30"/>
    <d v="2019-09-01T00:00:00"/>
    <d v="1899-12-30T10:27:30"/>
    <n v="30"/>
    <s v="MIN"/>
    <x v="9"/>
    <n v="30"/>
    <s v="MIN"/>
    <s v="CNF  ORSP PRT  REL  TECO"/>
  </r>
  <r>
    <n v="1543086"/>
    <x v="20"/>
    <s v="0"/>
    <s v="0160"/>
    <s v="BFC-99"/>
    <s v="PP03"/>
    <s v="FINAL INSPECTION"/>
    <x v="15"/>
    <d v="2019-09-01T00:00:00"/>
    <d v="1899-12-30T12:41:59"/>
    <d v="2019-09-01T00:00:00"/>
    <d v="1899-12-30T12:41:59"/>
    <n v="45"/>
    <s v="MIN"/>
    <x v="10"/>
    <n v="45"/>
    <s v="MIN"/>
    <s v="CNF  ORSP PRT  REL  TECO"/>
  </r>
  <r>
    <n v="1543086"/>
    <x v="2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3086"/>
    <x v="20"/>
    <s v="2"/>
    <s v="0100"/>
    <s v="PFC-20"/>
    <s v="PP95"/>
    <s v="PAINT"/>
    <x v="17"/>
    <d v="2019-08-22T00:00:00"/>
    <d v="1899-12-30T15:26:40"/>
    <d v="2019-08-22T00:00:00"/>
    <d v="1899-12-30T22:59:33"/>
    <n v="7.548"/>
    <s v="H"/>
    <x v="1068"/>
    <n v="5"/>
    <s v="MIN"/>
    <s v="CNF  PRT  REL  TECO"/>
  </r>
  <r>
    <n v="1543087"/>
    <x v="23"/>
    <s v="0"/>
    <s v="0010"/>
    <s v="PFC-20"/>
    <s v="PP01"/>
    <s v="PAINT"/>
    <x v="0"/>
    <d v="2019-08-14T00:00:00"/>
    <d v="1899-12-30T20:28:29"/>
    <d v="2019-08-15T00:00:00"/>
    <d v="1899-12-30T04:19:15"/>
    <n v="1.83"/>
    <s v="H"/>
    <x v="1069"/>
    <n v="40"/>
    <s v="MIN"/>
    <s v="CNF  PRT  REL  TECO"/>
  </r>
  <r>
    <n v="1543087"/>
    <x v="23"/>
    <s v="0"/>
    <s v="0020"/>
    <s v="BFC-10"/>
    <s v="PP01"/>
    <s v="ASSEMBLY"/>
    <x v="1"/>
    <d v="2019-08-15T00:00:00"/>
    <d v="1899-12-30T08:31:28"/>
    <d v="2019-08-15T00:00:00"/>
    <d v="1899-12-30T08:42:19"/>
    <n v="10.85"/>
    <s v="MIN"/>
    <x v="316"/>
    <n v="15"/>
    <s v="MIN"/>
    <s v="CNF  PRT  REL  TECO"/>
  </r>
  <r>
    <n v="1543087"/>
    <x v="23"/>
    <s v="0"/>
    <s v="0030"/>
    <s v="BFC-90"/>
    <s v="PP01"/>
    <s v="ASSY IN PROCESS INSPECTION"/>
    <x v="2"/>
    <d v="2019-08-18T00:00:00"/>
    <d v="1899-12-30T07:41:06"/>
    <d v="2019-08-18T00:00:00"/>
    <d v="1899-12-30T07:41:06"/>
    <n v="20"/>
    <s v="MIN"/>
    <x v="2"/>
    <n v="20"/>
    <s v="MIN"/>
    <s v="CNF  ORSP PRT  REL  TECO"/>
  </r>
  <r>
    <n v="1543087"/>
    <x v="23"/>
    <s v="0"/>
    <s v="0040"/>
    <s v="BFC-10"/>
    <s v="PP01"/>
    <s v="ASSEMBLY"/>
    <x v="3"/>
    <d v="2019-08-18T00:00:00"/>
    <d v="1899-12-30T08:18:29"/>
    <d v="2019-08-18T00:00:00"/>
    <d v="1899-12-30T17:49:01"/>
    <n v="8.75"/>
    <s v="H"/>
    <x v="1070"/>
    <n v="350"/>
    <s v="MIN"/>
    <s v="CNF  PRT  REL  TECO"/>
  </r>
  <r>
    <n v="1543087"/>
    <x v="23"/>
    <s v="0"/>
    <s v="0050"/>
    <s v="BFC-10"/>
    <s v="PP01"/>
    <s v="ASSEMBLY"/>
    <x v="4"/>
    <d v="2019-08-19T00:00:00"/>
    <d v="1899-12-30T07:35:09"/>
    <d v="2019-08-22T00:00:00"/>
    <d v="1899-12-30T13:22:41"/>
    <n v="32.679000000000002"/>
    <s v="H"/>
    <x v="1071"/>
    <n v="1020"/>
    <s v="MIN"/>
    <s v="CNF  PRT  REL  TECO"/>
  </r>
  <r>
    <n v="1543087"/>
    <x v="23"/>
    <s v="0"/>
    <s v="0060"/>
    <s v="BFC-10"/>
    <s v="PP01"/>
    <s v="ASSEMBLY"/>
    <x v="5"/>
    <d v="2019-08-22T00:00:00"/>
    <d v="1899-12-30T13:22:48"/>
    <d v="2019-08-22T00:00:00"/>
    <d v="1899-12-30T13:37:59"/>
    <n v="15.183"/>
    <s v="MIN"/>
    <x v="1072"/>
    <n v="50"/>
    <s v="MIN"/>
    <s v="CNF  PRT  REL  TECO"/>
  </r>
  <r>
    <n v="1543087"/>
    <x v="2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7"/>
    <x v="23"/>
    <s v="0"/>
    <s v="0080"/>
    <s v="BFC-90"/>
    <s v="PP01"/>
    <s v="ASSY IN PROCESS INSPECTION"/>
    <x v="7"/>
    <d v="2019-08-22T00:00:00"/>
    <d v="1899-12-30T14:19:45"/>
    <d v="2019-08-22T00:00:00"/>
    <d v="1899-12-30T14:19:45"/>
    <n v="20"/>
    <s v="MIN"/>
    <x v="2"/>
    <n v="20"/>
    <s v="MIN"/>
    <s v="CNF  ORSP PRT  REL  TECO"/>
  </r>
  <r>
    <n v="1543087"/>
    <x v="23"/>
    <s v="0"/>
    <s v="0090"/>
    <s v="BFC-90"/>
    <s v="PP01"/>
    <s v="ASSY IN PROCESS INSPECTION"/>
    <x v="8"/>
    <d v="2019-08-22T00:00:00"/>
    <d v="1899-12-30T14:20:01"/>
    <d v="2019-08-22T00:00:00"/>
    <d v="1899-12-30T14:20:01"/>
    <n v="20"/>
    <s v="MIN"/>
    <x v="2"/>
    <n v="20"/>
    <s v="MIN"/>
    <s v="CNF  ORSP PRT  REL  TECO"/>
  </r>
  <r>
    <n v="1543087"/>
    <x v="23"/>
    <s v="0"/>
    <s v="0100"/>
    <s v="PFC-20"/>
    <s v="PP01"/>
    <s v="PAINT"/>
    <x v="9"/>
    <d v="2019-08-25T00:00:00"/>
    <d v="1899-12-30T16:32:55"/>
    <d v="2019-08-27T00:00:00"/>
    <d v="1899-12-30T10:37:16"/>
    <n v="8.73"/>
    <s v="H"/>
    <x v="1073"/>
    <n v="450"/>
    <s v="MIN"/>
    <s v="CNF  PRT  REL  TECO"/>
  </r>
  <r>
    <n v="1543087"/>
    <x v="23"/>
    <s v="0"/>
    <s v="0110"/>
    <s v="PFC-99"/>
    <s v="PP01"/>
    <s v="PAINT INSPECTION"/>
    <x v="10"/>
    <d v="2019-08-28T00:00:00"/>
    <d v="1899-12-30T10:21:20"/>
    <d v="2019-08-28T00:00:00"/>
    <d v="1899-12-30T10:21:20"/>
    <n v="20"/>
    <s v="MIN"/>
    <x v="2"/>
    <n v="20"/>
    <s v="MIN"/>
    <s v="CNF  ORSP PRT  REL  TECO"/>
  </r>
  <r>
    <n v="1543087"/>
    <x v="23"/>
    <s v="0"/>
    <s v="0120"/>
    <s v="BFC-10"/>
    <s v="PP01"/>
    <s v="ASSEMBLY"/>
    <x v="11"/>
    <d v="2019-09-02T00:00:00"/>
    <d v="1899-12-30T09:33:22"/>
    <d v="2019-09-02T00:00:00"/>
    <d v="1899-12-30T10:18:36"/>
    <n v="45.232999999999997"/>
    <s v="MIN"/>
    <x v="1074"/>
    <n v="100"/>
    <s v="MIN"/>
    <s v="CNF  PRT  REL  TECO"/>
  </r>
  <r>
    <n v="1543087"/>
    <x v="23"/>
    <s v="0"/>
    <s v="0130"/>
    <s v="BFC-90"/>
    <s v="PP01"/>
    <s v="ASSY IN PROCESS INSPECTION"/>
    <x v="12"/>
    <d v="2019-09-05T00:00:00"/>
    <d v="1899-12-30T12:57:38"/>
    <d v="2019-09-05T00:00:00"/>
    <d v="1899-12-30T12:57:38"/>
    <n v="20"/>
    <s v="MIN"/>
    <x v="2"/>
    <n v="20"/>
    <s v="MIN"/>
    <s v="CNF  ORSP PRT  REL  TECO"/>
  </r>
  <r>
    <n v="1543087"/>
    <x v="23"/>
    <s v="0"/>
    <s v="0140"/>
    <s v="BFC-90"/>
    <s v="PP01"/>
    <s v="ASSY IN PROCESS INSPECTION"/>
    <x v="13"/>
    <d v="2019-09-05T00:00:00"/>
    <d v="1899-12-30T12:57:47"/>
    <d v="2019-09-05T00:00:00"/>
    <d v="1899-12-30T12:57:47"/>
    <n v="30"/>
    <s v="MIN"/>
    <x v="9"/>
    <n v="30"/>
    <s v="MIN"/>
    <s v="CNF  ORSP PRT  REL  TECO"/>
  </r>
  <r>
    <n v="1543087"/>
    <x v="23"/>
    <s v="0"/>
    <s v="0150"/>
    <s v="BFC-99"/>
    <s v="PP01"/>
    <s v="FINAL INSPECTION"/>
    <x v="14"/>
    <d v="2019-09-05T00:00:00"/>
    <d v="1899-12-30T12:57:54"/>
    <d v="2019-09-05T00:00:00"/>
    <d v="1899-12-30T12:57:54"/>
    <n v="30"/>
    <s v="MIN"/>
    <x v="9"/>
    <n v="30"/>
    <s v="MIN"/>
    <s v="CNF  ORSP PRT  REL  TECO"/>
  </r>
  <r>
    <n v="1543087"/>
    <x v="23"/>
    <s v="0"/>
    <s v="0160"/>
    <s v="BFC-99"/>
    <s v="PP03"/>
    <s v="FINAL INSPECTION"/>
    <x v="15"/>
    <d v="2019-09-08T00:00:00"/>
    <d v="1899-12-30T09:24:49"/>
    <d v="2019-09-08T00:00:00"/>
    <d v="1899-12-30T09:24:49"/>
    <n v="45"/>
    <s v="MIN"/>
    <x v="10"/>
    <n v="45"/>
    <s v="MIN"/>
    <s v="CNF  ORSP PRT  REL  TECO"/>
  </r>
  <r>
    <n v="1543087"/>
    <x v="23"/>
    <s v="1"/>
    <s v="0010"/>
    <s v="BFC-10"/>
    <s v="PP95"/>
    <s v="ASSEMBLY"/>
    <x v="16"/>
    <d v="2019-09-02T00:00:00"/>
    <d v="1899-12-30T09:47:24"/>
    <d v="2019-09-04T00:00:00"/>
    <d v="1899-12-30T17:56:03"/>
    <n v="17.481999999999999"/>
    <s v="H"/>
    <x v="1075"/>
    <n v="1"/>
    <s v="MIN"/>
    <s v="CNF  PRT  REL  TECO"/>
  </r>
  <r>
    <n v="1543087"/>
    <x v="2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3088"/>
    <x v="29"/>
    <s v="0"/>
    <s v="0010"/>
    <s v="PFC-20"/>
    <s v="PP01"/>
    <s v="PAINT"/>
    <x v="0"/>
    <d v="2019-08-01T00:00:00"/>
    <d v="1899-12-30T21:52:02"/>
    <d v="2019-08-01T00:00:00"/>
    <d v="1899-12-30T22:37:35"/>
    <n v="22.783000000000001"/>
    <s v="MIN"/>
    <x v="986"/>
    <n v="40"/>
    <s v="MIN"/>
    <s v="CNF  PRT  REL  TECO"/>
  </r>
  <r>
    <n v="1543088"/>
    <x v="29"/>
    <s v="0"/>
    <s v="0020"/>
    <s v="BFC-10"/>
    <s v="PP01"/>
    <s v="ASSEMBLY"/>
    <x v="1"/>
    <d v="2019-08-04T00:00:00"/>
    <d v="1899-12-30T11:13:43"/>
    <d v="2019-08-04T00:00:00"/>
    <d v="1899-12-30T11:54:48"/>
    <n v="10.266999999999999"/>
    <s v="MIN"/>
    <x v="987"/>
    <n v="15"/>
    <s v="MIN"/>
    <s v="CNF  PRT  REL  TECO"/>
  </r>
  <r>
    <n v="1543088"/>
    <x v="29"/>
    <s v="0"/>
    <s v="0030"/>
    <s v="BFC-90"/>
    <s v="PP01"/>
    <s v="ASSY IN PROCESS INSPECTION"/>
    <x v="2"/>
    <d v="2019-08-04T00:00:00"/>
    <d v="1899-12-30T15:58:40"/>
    <d v="2019-08-04T00:00:00"/>
    <d v="1899-12-30T15:58:40"/>
    <n v="20"/>
    <s v="MIN"/>
    <x v="2"/>
    <n v="20"/>
    <s v="MIN"/>
    <s v="CNF  ORSP PRT  REL  TECO"/>
  </r>
  <r>
    <n v="1543088"/>
    <x v="29"/>
    <s v="0"/>
    <s v="0040"/>
    <s v="BFC-10"/>
    <s v="PP01"/>
    <s v="ASSEMBLY"/>
    <x v="3"/>
    <d v="2019-08-04T00:00:00"/>
    <d v="1899-12-30T17:24:27"/>
    <d v="2019-08-05T00:00:00"/>
    <d v="1899-12-30T13:29:55"/>
    <n v="353.517"/>
    <s v="MIN"/>
    <x v="1076"/>
    <n v="350"/>
    <s v="MIN"/>
    <s v="CNF  PRT  REL  TECO"/>
  </r>
  <r>
    <n v="1543088"/>
    <x v="29"/>
    <s v="0"/>
    <s v="0050"/>
    <s v="BFC-10"/>
    <s v="PP01"/>
    <s v="ASSEMBLY"/>
    <x v="4"/>
    <d v="2019-08-05T00:00:00"/>
    <d v="1899-12-30T13:30:22"/>
    <d v="2019-08-08T00:00:00"/>
    <d v="1899-12-30T15:09:24"/>
    <n v="31.111999999999998"/>
    <s v="H"/>
    <x v="1077"/>
    <n v="1020"/>
    <s v="MIN"/>
    <s v="CNF  PRT  REL  TECO"/>
  </r>
  <r>
    <n v="1543088"/>
    <x v="29"/>
    <s v="0"/>
    <s v="0060"/>
    <s v="BFC-10"/>
    <s v="PP01"/>
    <s v="ASSEMBLY"/>
    <x v="5"/>
    <d v="2019-08-08T00:00:00"/>
    <d v="1899-12-30T15:09:39"/>
    <d v="2019-08-08T00:00:00"/>
    <d v="1899-12-30T15:17:42"/>
    <n v="8.0500000000000007"/>
    <s v="MIN"/>
    <x v="419"/>
    <n v="50"/>
    <s v="MIN"/>
    <s v="CNF  PRT  REL  TECO"/>
  </r>
  <r>
    <n v="1543088"/>
    <x v="2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8"/>
    <x v="29"/>
    <s v="0"/>
    <s v="0080"/>
    <s v="BFC-90"/>
    <s v="PP01"/>
    <s v="ASSY IN PROCESS INSPECTION"/>
    <x v="7"/>
    <d v="2019-08-14T00:00:00"/>
    <d v="1899-12-30T10:36:13"/>
    <d v="2019-08-14T00:00:00"/>
    <d v="1899-12-30T10:36:13"/>
    <n v="20"/>
    <s v="MIN"/>
    <x v="2"/>
    <n v="20"/>
    <s v="MIN"/>
    <s v="CNF  ORSP PRT  REL  TECO"/>
  </r>
  <r>
    <n v="1543088"/>
    <x v="29"/>
    <s v="0"/>
    <s v="0090"/>
    <s v="BFC-90"/>
    <s v="PP01"/>
    <s v="ASSY IN PROCESS INSPECTION"/>
    <x v="8"/>
    <d v="2019-08-14T00:00:00"/>
    <d v="1899-12-30T10:37:21"/>
    <d v="2019-08-14T00:00:00"/>
    <d v="1899-12-30T10:37:21"/>
    <n v="20"/>
    <s v="MIN"/>
    <x v="2"/>
    <n v="20"/>
    <s v="MIN"/>
    <s v="CNF  ORSP PRT  REL  TECO"/>
  </r>
  <r>
    <n v="1543088"/>
    <x v="29"/>
    <s v="0"/>
    <s v="0100"/>
    <s v="PFC-20"/>
    <s v="PP01"/>
    <s v="PAINT"/>
    <x v="9"/>
    <d v="2019-08-14T00:00:00"/>
    <d v="1899-12-30T14:48:47"/>
    <d v="2019-08-15T00:00:00"/>
    <d v="1899-12-30T15:10:43"/>
    <n v="11.281000000000001"/>
    <s v="H"/>
    <x v="1078"/>
    <n v="450"/>
    <s v="MIN"/>
    <s v="CNF  PRT  REL  TECO"/>
  </r>
  <r>
    <n v="1543088"/>
    <x v="29"/>
    <s v="0"/>
    <s v="0110"/>
    <s v="PFC-99"/>
    <s v="PP01"/>
    <s v="PAINT INSPECTION"/>
    <x v="10"/>
    <d v="2019-08-18T00:00:00"/>
    <d v="1899-12-30T08:13:41"/>
    <d v="2019-08-18T00:00:00"/>
    <d v="1899-12-30T08:13:41"/>
    <n v="20"/>
    <s v="MIN"/>
    <x v="2"/>
    <n v="20"/>
    <s v="MIN"/>
    <s v="CNF  ORSP PRT  REL  TECO"/>
  </r>
  <r>
    <n v="1543088"/>
    <x v="29"/>
    <s v="0"/>
    <s v="0120"/>
    <s v="BFC-10"/>
    <s v="PP01"/>
    <s v="ASSEMBLY"/>
    <x v="11"/>
    <d v="2019-08-26T00:00:00"/>
    <d v="1899-12-30T15:20:34"/>
    <d v="2019-08-27T00:00:00"/>
    <d v="1899-12-30T07:09:00"/>
    <n v="15.807"/>
    <s v="H"/>
    <x v="1079"/>
    <n v="100"/>
    <s v="MIN"/>
    <s v="CNF  PRT  REL  TECO"/>
  </r>
  <r>
    <n v="1543088"/>
    <x v="29"/>
    <s v="0"/>
    <s v="0130"/>
    <s v="BFC-90"/>
    <s v="PP01"/>
    <s v="ASSY IN PROCESS INSPECTION"/>
    <x v="12"/>
    <d v="2019-08-29T00:00:00"/>
    <d v="1899-12-30T10:37:02"/>
    <d v="2019-08-29T00:00:00"/>
    <d v="1899-12-30T10:37:02"/>
    <n v="20"/>
    <s v="MIN"/>
    <x v="2"/>
    <n v="20"/>
    <s v="MIN"/>
    <s v="CNF  ORSP PRT  REL  TECO"/>
  </r>
  <r>
    <n v="1543088"/>
    <x v="29"/>
    <s v="0"/>
    <s v="0140"/>
    <s v="BFC-90"/>
    <s v="PP01"/>
    <s v="ASSY IN PROCESS INSPECTION"/>
    <x v="13"/>
    <d v="2019-08-29T00:00:00"/>
    <d v="1899-12-30T10:37:08"/>
    <d v="2019-08-29T00:00:00"/>
    <d v="1899-12-30T10:37:08"/>
    <n v="30"/>
    <s v="MIN"/>
    <x v="9"/>
    <n v="30"/>
    <s v="MIN"/>
    <s v="CNF  ORSP PRT  REL  TECO"/>
  </r>
  <r>
    <n v="1543088"/>
    <x v="29"/>
    <s v="0"/>
    <s v="0150"/>
    <s v="BFC-99"/>
    <s v="PP01"/>
    <s v="FINAL INSPECTION"/>
    <x v="14"/>
    <d v="2019-09-01T00:00:00"/>
    <d v="1899-12-30T10:28:26"/>
    <d v="2019-09-01T00:00:00"/>
    <d v="1899-12-30T10:28:26"/>
    <n v="30"/>
    <s v="MIN"/>
    <x v="9"/>
    <n v="30"/>
    <s v="MIN"/>
    <s v="CNF  ORSP PRT  REL  TECO"/>
  </r>
  <r>
    <n v="1543088"/>
    <x v="29"/>
    <s v="0"/>
    <s v="0160"/>
    <s v="BFC-99"/>
    <s v="PP03"/>
    <s v="FINAL INSPECTION"/>
    <x v="15"/>
    <d v="2019-09-01T00:00:00"/>
    <d v="1899-12-30T12:36:16"/>
    <d v="2019-09-01T00:00:00"/>
    <d v="1899-12-30T12:36:16"/>
    <n v="45"/>
    <s v="MIN"/>
    <x v="10"/>
    <n v="45"/>
    <s v="MIN"/>
    <s v="CNF  ORSP PRT  REL  TECO"/>
  </r>
  <r>
    <n v="1543088"/>
    <x v="29"/>
    <s v="1"/>
    <s v="0010"/>
    <s v="BFC-10"/>
    <s v="PP95"/>
    <s v="ASSEMBLY"/>
    <x v="16"/>
    <d v="2019-08-26T00:00:00"/>
    <d v="1899-12-30T13:32:43"/>
    <d v="2019-08-26T00:00:00"/>
    <d v="1899-12-30T15:58:12"/>
    <n v="2.4249999999999998"/>
    <s v="H"/>
    <x v="1080"/>
    <n v="1"/>
    <s v="MIN"/>
    <s v="CNF  PRT  REL  TECO"/>
  </r>
  <r>
    <n v="1543088"/>
    <x v="29"/>
    <s v="2"/>
    <s v="0100"/>
    <s v="PFC-20"/>
    <s v="PP95"/>
    <s v="PAINT"/>
    <x v="17"/>
    <d v="2019-08-14T00:00:00"/>
    <d v="1899-12-30T22:47:47"/>
    <d v="2019-08-15T00:00:00"/>
    <d v="1899-12-30T04:19:02"/>
    <n v="5.5209999999999999"/>
    <s v="H"/>
    <x v="1081"/>
    <n v="5"/>
    <s v="MIN"/>
    <s v="CNF  PRT  REL  TECO"/>
  </r>
  <r>
    <n v="1543089"/>
    <x v="30"/>
    <s v="0"/>
    <s v="0010"/>
    <s v="PFC-20"/>
    <s v="PP01"/>
    <s v="PAINT"/>
    <x v="0"/>
    <d v="2019-08-19T00:00:00"/>
    <d v="1899-12-30T22:04:25"/>
    <d v="2019-08-19T00:00:00"/>
    <d v="1899-12-30T22:49:48"/>
    <n v="45.383000000000003"/>
    <s v="MIN"/>
    <x v="1082"/>
    <n v="40"/>
    <s v="MIN"/>
    <s v="CNF  PRT  REL  TECO"/>
  </r>
  <r>
    <n v="1543089"/>
    <x v="30"/>
    <s v="0"/>
    <s v="0020"/>
    <s v="BFC-10"/>
    <s v="PP01"/>
    <s v="ASSEMBLY"/>
    <x v="1"/>
    <d v="2019-08-25T00:00:00"/>
    <d v="1899-12-30T08:58:12"/>
    <d v="2019-08-25T00:00:00"/>
    <d v="1899-12-30T09:34:57"/>
    <n v="36.75"/>
    <s v="MIN"/>
    <x v="1083"/>
    <n v="15"/>
    <s v="MIN"/>
    <s v="CNF  PRT  REL  TECO"/>
  </r>
  <r>
    <n v="1543089"/>
    <x v="30"/>
    <s v="0"/>
    <s v="0030"/>
    <s v="BFC-90"/>
    <s v="PP01"/>
    <s v="ASSY IN PROCESS INSPECTION"/>
    <x v="2"/>
    <d v="2019-08-25T00:00:00"/>
    <d v="1899-12-30T09:55:45"/>
    <d v="2019-08-25T00:00:00"/>
    <d v="1899-12-30T09:55:45"/>
    <n v="20"/>
    <s v="MIN"/>
    <x v="2"/>
    <n v="20"/>
    <s v="MIN"/>
    <s v="CNF  ORSP PRT  REL  TECO"/>
  </r>
  <r>
    <n v="1543089"/>
    <x v="30"/>
    <s v="0"/>
    <s v="0040"/>
    <s v="BFC-10"/>
    <s v="PP01"/>
    <s v="ASSEMBLY"/>
    <x v="3"/>
    <d v="2019-08-25T00:00:00"/>
    <d v="1899-12-30T09:57:47"/>
    <d v="2019-08-25T00:00:00"/>
    <d v="1899-12-30T17:59:57"/>
    <n v="7.6079999999999997"/>
    <s v="H"/>
    <x v="1084"/>
    <n v="350"/>
    <s v="MIN"/>
    <s v="CNF  PRT  REL  TECO"/>
  </r>
  <r>
    <n v="1543089"/>
    <x v="30"/>
    <s v="0"/>
    <s v="0050"/>
    <s v="BFC-10"/>
    <s v="PP01"/>
    <s v="ASSEMBLY"/>
    <x v="4"/>
    <d v="2019-08-26T00:00:00"/>
    <d v="1899-12-30T07:26:29"/>
    <d v="2019-08-29T00:00:00"/>
    <d v="1899-12-30T13:53:12"/>
    <n v="34.125"/>
    <s v="H"/>
    <x v="1085"/>
    <n v="1020"/>
    <s v="MIN"/>
    <s v="CNF  PRT  REL  TECO"/>
  </r>
  <r>
    <n v="1543089"/>
    <x v="30"/>
    <s v="0"/>
    <s v="0060"/>
    <s v="BFC-10"/>
    <s v="PP01"/>
    <s v="ASSEMBLY"/>
    <x v="5"/>
    <d v="2019-08-29T00:00:00"/>
    <d v="1899-12-30T13:53:20"/>
    <d v="2019-08-29T00:00:00"/>
    <d v="1899-12-30T14:47:02"/>
    <n v="53.7"/>
    <s v="MIN"/>
    <x v="1086"/>
    <n v="50"/>
    <s v="MIN"/>
    <s v="CNF  PRT  REL  TECO"/>
  </r>
  <r>
    <n v="1543089"/>
    <x v="3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089"/>
    <x v="30"/>
    <s v="0"/>
    <s v="0080"/>
    <s v="BFC-90"/>
    <s v="PP01"/>
    <s v="ASSY IN PROCESS INSPECTION"/>
    <x v="7"/>
    <d v="2019-09-02T00:00:00"/>
    <d v="1899-12-30T10:56:01"/>
    <d v="2019-09-02T00:00:00"/>
    <d v="1899-12-30T10:56:01"/>
    <n v="20"/>
    <s v="MIN"/>
    <x v="2"/>
    <n v="20"/>
    <s v="MIN"/>
    <s v="CNF  ORSP PRT  REL  TECO"/>
  </r>
  <r>
    <n v="1543089"/>
    <x v="30"/>
    <s v="0"/>
    <s v="0090"/>
    <s v="BFC-90"/>
    <s v="PP01"/>
    <s v="ASSY IN PROCESS INSPECTION"/>
    <x v="8"/>
    <d v="2019-09-02T00:00:00"/>
    <d v="1899-12-30T10:56:13"/>
    <d v="2019-09-02T00:00:00"/>
    <d v="1899-12-30T10:56:13"/>
    <n v="20"/>
    <s v="MIN"/>
    <x v="2"/>
    <n v="20"/>
    <s v="MIN"/>
    <s v="CNF  ORSP PRT  REL  TECO"/>
  </r>
  <r>
    <n v="1543089"/>
    <x v="30"/>
    <s v="0"/>
    <s v="0100"/>
    <s v="PFC-20"/>
    <s v="PP01"/>
    <s v="PAINT"/>
    <x v="9"/>
    <d v="2019-09-02T00:00:00"/>
    <d v="1899-12-30T12:39:02"/>
    <d v="2019-09-03T00:00:00"/>
    <d v="1899-12-30T15:22:52"/>
    <n v="6.4450000000000003"/>
    <s v="H"/>
    <x v="1087"/>
    <n v="450"/>
    <s v="MIN"/>
    <s v="CNF  PRT  REL  TECO"/>
  </r>
  <r>
    <n v="1543089"/>
    <x v="30"/>
    <s v="0"/>
    <s v="0110"/>
    <s v="PFC-99"/>
    <s v="PP01"/>
    <s v="PAINT INSPECTION"/>
    <x v="10"/>
    <d v="2019-09-04T00:00:00"/>
    <d v="1899-12-30T08:32:52"/>
    <d v="2019-09-04T00:00:00"/>
    <d v="1899-12-30T08:32:52"/>
    <n v="20"/>
    <s v="MIN"/>
    <x v="2"/>
    <n v="20"/>
    <s v="MIN"/>
    <s v="CNF  ORSP PRT  REL  TECO"/>
  </r>
  <r>
    <n v="1543089"/>
    <x v="30"/>
    <s v="0"/>
    <s v="0120"/>
    <s v="BFC-10"/>
    <s v="PP01"/>
    <s v="ASSEMBLY"/>
    <x v="11"/>
    <d v="2019-09-05T00:00:00"/>
    <d v="1899-12-30T11:35:57"/>
    <d v="2019-09-05T00:00:00"/>
    <d v="1899-12-30T12:18:55"/>
    <n v="42.966999999999999"/>
    <s v="MIN"/>
    <x v="1088"/>
    <n v="100"/>
    <s v="MIN"/>
    <s v="CNF  PRT  REL  TECO"/>
  </r>
  <r>
    <n v="1543089"/>
    <x v="30"/>
    <s v="0"/>
    <s v="0130"/>
    <s v="BFC-90"/>
    <s v="PP01"/>
    <s v="ASSY IN PROCESS INSPECTION"/>
    <x v="12"/>
    <d v="2019-09-09T00:00:00"/>
    <d v="1899-12-30T10:57:01"/>
    <d v="2019-09-09T00:00:00"/>
    <d v="1899-12-30T10:57:01"/>
    <n v="20"/>
    <s v="MIN"/>
    <x v="2"/>
    <n v="20"/>
    <s v="MIN"/>
    <s v="CNF  ORSP PRT  REL  TECO"/>
  </r>
  <r>
    <n v="1543089"/>
    <x v="30"/>
    <s v="0"/>
    <s v="0140"/>
    <s v="BFC-90"/>
    <s v="PP01"/>
    <s v="ASSY IN PROCESS INSPECTION"/>
    <x v="13"/>
    <d v="2019-09-09T00:00:00"/>
    <d v="1899-12-30T10:57:05"/>
    <d v="2019-09-09T00:00:00"/>
    <d v="1899-12-30T10:57:05"/>
    <n v="30"/>
    <s v="MIN"/>
    <x v="9"/>
    <n v="30"/>
    <s v="MIN"/>
    <s v="CNF  ORSP PRT  REL  TECO"/>
  </r>
  <r>
    <n v="1543089"/>
    <x v="30"/>
    <s v="0"/>
    <s v="0150"/>
    <s v="BFC-99"/>
    <s v="PP01"/>
    <s v="FINAL INSPECTION"/>
    <x v="14"/>
    <d v="2019-09-09T00:00:00"/>
    <d v="1899-12-30T10:57:08"/>
    <d v="2019-09-09T00:00:00"/>
    <d v="1899-12-30T10:57:08"/>
    <n v="30"/>
    <s v="MIN"/>
    <x v="9"/>
    <n v="30"/>
    <s v="MIN"/>
    <s v="CNF  ORSP PRT  REL  TECO"/>
  </r>
  <r>
    <n v="1543089"/>
    <x v="30"/>
    <s v="0"/>
    <s v="0160"/>
    <s v="BFC-99"/>
    <s v="PP03"/>
    <s v="FINAL INSPECTION"/>
    <x v="15"/>
    <d v="2019-09-10T00:00:00"/>
    <d v="1899-12-30T09:16:31"/>
    <d v="2019-09-10T00:00:00"/>
    <d v="1899-12-30T09:16:31"/>
    <n v="45"/>
    <s v="MIN"/>
    <x v="10"/>
    <n v="45"/>
    <s v="MIN"/>
    <s v="CNF  ORSP PRT  REL  TECO"/>
  </r>
  <r>
    <n v="1543089"/>
    <x v="30"/>
    <s v="1"/>
    <s v="0010"/>
    <s v="BFC-10"/>
    <s v="PP95"/>
    <s v="ASSEMBLY"/>
    <x v="16"/>
    <d v="2019-09-05T00:00:00"/>
    <d v="1899-12-30T08:06:45"/>
    <d v="2019-09-05T00:00:00"/>
    <d v="1899-12-30T12:09:15"/>
    <n v="4.0419999999999998"/>
    <s v="H"/>
    <x v="1089"/>
    <n v="1"/>
    <s v="MIN"/>
    <s v="CNF  PRT  REL  TECO"/>
  </r>
  <r>
    <n v="1543089"/>
    <x v="30"/>
    <s v="2"/>
    <s v="0100"/>
    <s v="PFC-20"/>
    <s v="PP95"/>
    <s v="PAINT"/>
    <x v="17"/>
    <d v="2019-09-03T00:00:00"/>
    <d v="1899-12-30T12:27:58"/>
    <d v="2019-09-03T00:00:00"/>
    <d v="1899-12-30T17:52:22"/>
    <n v="5.407"/>
    <s v="H"/>
    <x v="1090"/>
    <n v="5"/>
    <s v="MIN"/>
    <s v="CNF  PRT  REL  TECO"/>
  </r>
  <r>
    <n v="1543123"/>
    <x v="22"/>
    <s v="0"/>
    <s v="0010"/>
    <s v="PFC-20"/>
    <s v="PP01"/>
    <s v="PAINT"/>
    <x v="0"/>
    <d v="2019-08-14T00:00:00"/>
    <d v="1899-12-30T22:40:15"/>
    <d v="2019-08-15T00:00:00"/>
    <d v="1899-12-30T01:09:50"/>
    <n v="2.4929999999999999"/>
    <s v="H"/>
    <x v="1091"/>
    <n v="40"/>
    <s v="MIN"/>
    <s v="CNF  PRT  REL  TECO"/>
  </r>
  <r>
    <n v="1543123"/>
    <x v="22"/>
    <s v="0"/>
    <s v="0020"/>
    <s v="BFC-10"/>
    <s v="PP01"/>
    <s v="ASSEMBLY"/>
    <x v="1"/>
    <d v="2019-08-15T00:00:00"/>
    <d v="1899-12-30T08:22:45"/>
    <d v="2019-08-15T00:00:00"/>
    <d v="1899-12-30T08:31:28"/>
    <n v="4.5170000000000003"/>
    <s v="MIN"/>
    <x v="1092"/>
    <n v="15"/>
    <s v="MIN"/>
    <s v="CNF  PRT  REL  TECO"/>
  </r>
  <r>
    <n v="1543123"/>
    <x v="22"/>
    <s v="0"/>
    <s v="0030"/>
    <s v="BFC-90"/>
    <s v="PP01"/>
    <s v="ASSY IN PROCESS INSPECTION"/>
    <x v="2"/>
    <d v="2019-08-18T00:00:00"/>
    <d v="1899-12-30T08:09:57"/>
    <d v="2019-08-18T00:00:00"/>
    <d v="1899-12-30T08:09:57"/>
    <n v="20"/>
    <s v="MIN"/>
    <x v="2"/>
    <n v="20"/>
    <s v="MIN"/>
    <s v="CNF  ORSP PRT  REL  TECO"/>
  </r>
  <r>
    <n v="1543123"/>
    <x v="22"/>
    <s v="0"/>
    <s v="0040"/>
    <s v="BFC-10"/>
    <s v="PP01"/>
    <s v="ASSEMBLY"/>
    <x v="3"/>
    <d v="2019-08-18T00:00:00"/>
    <d v="1899-12-30T08:35:45"/>
    <d v="2019-08-18T00:00:00"/>
    <d v="1899-12-30T17:58:26"/>
    <n v="8.8740000000000006"/>
    <s v="H"/>
    <x v="1093"/>
    <n v="350"/>
    <s v="MIN"/>
    <s v="CNF  PRT  REL  TECO"/>
  </r>
  <r>
    <n v="1543123"/>
    <x v="22"/>
    <s v="0"/>
    <s v="0050"/>
    <s v="BFC-10"/>
    <s v="PP01"/>
    <s v="ASSEMBLY"/>
    <x v="4"/>
    <d v="2019-08-19T00:00:00"/>
    <d v="1899-12-30T07:33:38"/>
    <d v="2019-08-22T00:00:00"/>
    <d v="1899-12-30T14:00:34"/>
    <n v="35.942"/>
    <s v="H"/>
    <x v="1094"/>
    <n v="1020"/>
    <s v="MIN"/>
    <s v="CNF  PRT  REL  TECO"/>
  </r>
  <r>
    <n v="1543123"/>
    <x v="22"/>
    <s v="0"/>
    <s v="0060"/>
    <s v="BFC-10"/>
    <s v="PP01"/>
    <s v="ASSEMBLY"/>
    <x v="5"/>
    <d v="2019-08-22T00:00:00"/>
    <d v="1899-12-30T14:00:45"/>
    <d v="2019-08-22T00:00:00"/>
    <d v="1899-12-30T14:59:07"/>
    <n v="58.366999999999997"/>
    <s v="MIN"/>
    <x v="1095"/>
    <n v="50"/>
    <s v="MIN"/>
    <s v="CNF  PRT  REL  TECO"/>
  </r>
  <r>
    <n v="1543123"/>
    <x v="2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3123"/>
    <x v="22"/>
    <s v="0"/>
    <s v="0080"/>
    <s v="BFC-90"/>
    <s v="PP01"/>
    <s v="ASSY IN PROCESS INSPECTION"/>
    <x v="7"/>
    <d v="2019-08-22T00:00:00"/>
    <d v="1899-12-30T15:05:34"/>
    <d v="2019-08-22T00:00:00"/>
    <d v="1899-12-30T15:05:34"/>
    <n v="20"/>
    <s v="MIN"/>
    <x v="2"/>
    <n v="20"/>
    <s v="MIN"/>
    <s v="CNF  ORSP PRT  REL  TECO"/>
  </r>
  <r>
    <n v="1543123"/>
    <x v="22"/>
    <s v="0"/>
    <s v="0090"/>
    <s v="BFC-90"/>
    <s v="PP01"/>
    <s v="ASSY IN PROCESS INSPECTION"/>
    <x v="8"/>
    <d v="2019-08-22T00:00:00"/>
    <d v="1899-12-30T15:05:51"/>
    <d v="2019-08-22T00:00:00"/>
    <d v="1899-12-30T15:05:51"/>
    <n v="20"/>
    <s v="MIN"/>
    <x v="2"/>
    <n v="20"/>
    <s v="MIN"/>
    <s v="CNF  ORSP PRT  REL  TECO"/>
  </r>
  <r>
    <n v="1543123"/>
    <x v="22"/>
    <s v="0"/>
    <s v="0100"/>
    <s v="PFC-20"/>
    <s v="PP01"/>
    <s v="PAINT"/>
    <x v="9"/>
    <d v="2019-08-25T00:00:00"/>
    <d v="1899-12-30T14:16:05"/>
    <d v="2019-08-27T00:00:00"/>
    <d v="1899-12-30T01:45:38"/>
    <n v="11.529"/>
    <s v="H"/>
    <x v="1096"/>
    <n v="450"/>
    <s v="MIN"/>
    <s v="CNF  PRT  REL  TECO"/>
  </r>
  <r>
    <n v="1543123"/>
    <x v="22"/>
    <s v="0"/>
    <s v="0110"/>
    <s v="PFC-99"/>
    <s v="PP01"/>
    <s v="PAINT INSPECTION"/>
    <x v="10"/>
    <d v="2019-08-28T00:00:00"/>
    <d v="1899-12-30T10:22:48"/>
    <d v="2019-08-28T00:00:00"/>
    <d v="1899-12-30T10:22:48"/>
    <n v="20"/>
    <s v="MIN"/>
    <x v="2"/>
    <n v="20"/>
    <s v="MIN"/>
    <s v="CNF  ORSP PRT  REL  TECO"/>
  </r>
  <r>
    <n v="1543123"/>
    <x v="22"/>
    <s v="0"/>
    <s v="0120"/>
    <s v="BFC-10"/>
    <s v="PP01"/>
    <s v="ASSEMBLY"/>
    <x v="11"/>
    <d v="2019-09-01T00:00:00"/>
    <d v="1899-12-30T15:38:31"/>
    <d v="2019-09-01T00:00:00"/>
    <d v="1899-12-30T16:00:33"/>
    <n v="22.033000000000001"/>
    <s v="MIN"/>
    <x v="1097"/>
    <n v="100"/>
    <s v="MIN"/>
    <s v="CNF  PRT  REL  TECO"/>
  </r>
  <r>
    <n v="1543123"/>
    <x v="22"/>
    <s v="0"/>
    <s v="0130"/>
    <s v="BFC-90"/>
    <s v="PP01"/>
    <s v="ASSY IN PROCESS INSPECTION"/>
    <x v="12"/>
    <d v="2019-09-05T00:00:00"/>
    <d v="1899-12-30T12:58:08"/>
    <d v="2019-09-05T00:00:00"/>
    <d v="1899-12-30T12:58:08"/>
    <n v="20"/>
    <s v="MIN"/>
    <x v="2"/>
    <n v="20"/>
    <s v="MIN"/>
    <s v="CNF  ORSP PRT  REL  TECO"/>
  </r>
  <r>
    <n v="1543123"/>
    <x v="22"/>
    <s v="0"/>
    <s v="0140"/>
    <s v="BFC-90"/>
    <s v="PP01"/>
    <s v="ASSY IN PROCESS INSPECTION"/>
    <x v="13"/>
    <d v="2019-09-05T00:00:00"/>
    <d v="1899-12-30T12:58:14"/>
    <d v="2019-09-05T00:00:00"/>
    <d v="1899-12-30T12:58:14"/>
    <n v="30"/>
    <s v="MIN"/>
    <x v="9"/>
    <n v="30"/>
    <s v="MIN"/>
    <s v="CNF  ORSP PRT  REL  TECO"/>
  </r>
  <r>
    <n v="1543123"/>
    <x v="22"/>
    <s v="0"/>
    <s v="0150"/>
    <s v="BFC-99"/>
    <s v="PP01"/>
    <s v="FINAL INSPECTION"/>
    <x v="14"/>
    <d v="2019-09-05T00:00:00"/>
    <d v="1899-12-30T12:58:20"/>
    <d v="2019-09-05T00:00:00"/>
    <d v="1899-12-30T12:58:20"/>
    <n v="30"/>
    <s v="MIN"/>
    <x v="9"/>
    <n v="30"/>
    <s v="MIN"/>
    <s v="CNF  ORSP PRT  REL  TECO"/>
  </r>
  <r>
    <n v="1543123"/>
    <x v="22"/>
    <s v="0"/>
    <s v="0160"/>
    <s v="BFC-99"/>
    <s v="PP03"/>
    <s v="FINAL INSPECTION"/>
    <x v="15"/>
    <d v="2019-09-09T00:00:00"/>
    <d v="1899-12-30T08:27:01"/>
    <d v="2019-09-09T00:00:00"/>
    <d v="1899-12-30T08:27:01"/>
    <n v="45"/>
    <s v="MIN"/>
    <x v="10"/>
    <n v="45"/>
    <s v="MIN"/>
    <s v="CNF  ORSP PRT  REL  TECO"/>
  </r>
  <r>
    <n v="1543123"/>
    <x v="22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3123"/>
    <x v="2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3124"/>
    <x v="28"/>
    <s v="0"/>
    <s v="0010"/>
    <s v="PFC-20"/>
    <s v="PP01"/>
    <s v="PAINT"/>
    <x v="0"/>
    <d v="2019-08-22T00:00:00"/>
    <d v="1899-12-30T03:25:24"/>
    <d v="2019-08-22T00:00:00"/>
    <d v="1899-12-30T04:12:00"/>
    <n v="46.6"/>
    <s v="MIN"/>
    <x v="1098"/>
    <n v="40"/>
    <s v="MIN"/>
    <s v="CNF  PRT  REL  TECO"/>
  </r>
  <r>
    <n v="1543124"/>
    <x v="28"/>
    <s v="0"/>
    <s v="0020"/>
    <s v="BFC-10"/>
    <s v="PP01"/>
    <s v="ASSEMBLY"/>
    <x v="1"/>
    <d v="2019-08-22T00:00:00"/>
    <d v="1899-12-30T09:28:59"/>
    <d v="2019-08-22T00:00:00"/>
    <d v="1899-12-30T09:43:51"/>
    <n v="14.867000000000001"/>
    <s v="MIN"/>
    <x v="1099"/>
    <n v="15"/>
    <s v="MIN"/>
    <s v="CNF  PRT  REL  TECO"/>
  </r>
  <r>
    <n v="1543124"/>
    <x v="28"/>
    <s v="0"/>
    <s v="0030"/>
    <s v="BFC-90"/>
    <s v="PP01"/>
    <s v="ASSY IN PROCESS INSPECTION"/>
    <x v="2"/>
    <d v="2019-08-22T00:00:00"/>
    <d v="1899-12-30T13:36:50"/>
    <d v="2019-08-22T00:00:00"/>
    <d v="1899-12-30T13:36:50"/>
    <n v="20"/>
    <s v="MIN"/>
    <x v="2"/>
    <n v="20"/>
    <s v="MIN"/>
    <s v="CNF  ORSP PRT  REL  TECO"/>
  </r>
  <r>
    <n v="1543124"/>
    <x v="28"/>
    <s v="0"/>
    <s v="0040"/>
    <s v="BFC-10"/>
    <s v="PP01"/>
    <s v="ASSEMBLY"/>
    <x v="3"/>
    <d v="2019-08-22T00:00:00"/>
    <d v="1899-12-30T13:37:37"/>
    <d v="2019-08-25T00:00:00"/>
    <d v="1899-12-30T11:27:44"/>
    <n v="6.0919999999999996"/>
    <s v="H"/>
    <x v="1100"/>
    <n v="350"/>
    <s v="MIN"/>
    <s v="CNF  PRT  REL  TECO"/>
  </r>
  <r>
    <n v="1543124"/>
    <x v="28"/>
    <s v="0"/>
    <s v="0050"/>
    <s v="BFC-10"/>
    <s v="PP01"/>
    <s v="ASSEMBLY"/>
    <x v="4"/>
    <d v="2019-08-25T00:00:00"/>
    <d v="1899-12-30T12:06:08"/>
    <d v="2019-08-28T00:00:00"/>
    <d v="1899-12-30T14:47:08"/>
    <n v="32.198999999999998"/>
    <s v="H"/>
    <x v="1101"/>
    <n v="1020"/>
    <s v="MIN"/>
    <s v="CNF  PRT  REL  TECO"/>
  </r>
  <r>
    <n v="1543124"/>
    <x v="28"/>
    <s v="0"/>
    <s v="0060"/>
    <s v="BFC-10"/>
    <s v="PP01"/>
    <s v="ASSEMBLY"/>
    <x v="5"/>
    <d v="2019-08-28T00:00:00"/>
    <d v="1899-12-30T14:47:14"/>
    <d v="2019-08-28T00:00:00"/>
    <d v="1899-12-30T14:55:51"/>
    <n v="8.6170000000000009"/>
    <s v="MIN"/>
    <x v="1102"/>
    <n v="50"/>
    <s v="MIN"/>
    <s v="CNF  PRT  REL  TECO"/>
  </r>
  <r>
    <n v="1543124"/>
    <x v="28"/>
    <s v="0"/>
    <s v="0070"/>
    <s v="BFC-50"/>
    <s v="PP95"/>
    <s v="ASSEMBLY REPAIRS"/>
    <x v="6"/>
    <d v="2019-08-28T00:00:00"/>
    <d v="1899-12-30T14:55:57"/>
    <d v="2019-08-28T00:00:00"/>
    <d v="1899-12-30T15:19:38"/>
    <n v="23.683"/>
    <s v="MIN"/>
    <x v="635"/>
    <n v="0"/>
    <s v="MIN"/>
    <s v="CNF  PRT  REL  TECO"/>
  </r>
  <r>
    <n v="1543124"/>
    <x v="28"/>
    <s v="0"/>
    <s v="0080"/>
    <s v="BFC-90"/>
    <s v="PP01"/>
    <s v="ASSY IN PROCESS INSPECTION"/>
    <x v="7"/>
    <d v="2019-08-28T00:00:00"/>
    <d v="1899-12-30T15:06:43"/>
    <d v="2019-08-28T00:00:00"/>
    <d v="1899-12-30T15:06:43"/>
    <n v="20"/>
    <s v="MIN"/>
    <x v="2"/>
    <n v="20"/>
    <s v="MIN"/>
    <s v="CNF  ORSP PRT  REL  TECO"/>
  </r>
  <r>
    <n v="1543124"/>
    <x v="28"/>
    <s v="0"/>
    <s v="0090"/>
    <s v="BFC-90"/>
    <s v="PP01"/>
    <s v="ASSY IN PROCESS INSPECTION"/>
    <x v="8"/>
    <d v="2019-08-28T00:00:00"/>
    <d v="1899-12-30T15:07:19"/>
    <d v="2019-08-28T00:00:00"/>
    <d v="1899-12-30T15:07:19"/>
    <n v="20"/>
    <s v="MIN"/>
    <x v="2"/>
    <n v="20"/>
    <s v="MIN"/>
    <s v="CNF  ORSP PRT  REL  TECO"/>
  </r>
  <r>
    <n v="1543124"/>
    <x v="28"/>
    <s v="0"/>
    <s v="0100"/>
    <s v="PFC-20"/>
    <s v="PP01"/>
    <s v="PAINT"/>
    <x v="9"/>
    <d v="2019-08-28T00:00:00"/>
    <d v="1899-12-30T16:27:15"/>
    <d v="2019-08-29T00:00:00"/>
    <d v="1899-12-30T13:52:08"/>
    <n v="5.8250000000000002"/>
    <s v="H"/>
    <x v="1103"/>
    <n v="450"/>
    <s v="MIN"/>
    <s v="CNF  PRT  REL  TECO"/>
  </r>
  <r>
    <n v="1543124"/>
    <x v="28"/>
    <s v="0"/>
    <s v="0110"/>
    <s v="PFC-99"/>
    <s v="PP01"/>
    <s v="PAINT INSPECTION"/>
    <x v="10"/>
    <d v="2019-09-01T00:00:00"/>
    <d v="1899-12-30T08:46:06"/>
    <d v="2019-09-01T00:00:00"/>
    <d v="1899-12-30T08:46:06"/>
    <n v="20"/>
    <s v="MIN"/>
    <x v="2"/>
    <n v="20"/>
    <s v="MIN"/>
    <s v="CNF  ORSP PRT  REL  TECO"/>
  </r>
  <r>
    <n v="1543124"/>
    <x v="28"/>
    <s v="0"/>
    <s v="0120"/>
    <s v="BFC-10"/>
    <s v="PP01"/>
    <s v="ASSEMBLY"/>
    <x v="11"/>
    <d v="2019-09-01T00:00:00"/>
    <d v="1899-12-30T11:51:54"/>
    <d v="2019-09-01T00:00:00"/>
    <d v="1899-12-30T12:14:53"/>
    <n v="22.983000000000001"/>
    <s v="MIN"/>
    <x v="1104"/>
    <n v="100"/>
    <s v="MIN"/>
    <s v="CNF  PRT  REL  TECO"/>
  </r>
  <r>
    <n v="1543124"/>
    <x v="28"/>
    <s v="0"/>
    <s v="0130"/>
    <s v="BFC-90"/>
    <s v="PP01"/>
    <s v="ASSY IN PROCESS INSPECTION"/>
    <x v="12"/>
    <d v="2019-09-04T00:00:00"/>
    <d v="1899-12-30T11:26:38"/>
    <d v="2019-09-04T00:00:00"/>
    <d v="1899-12-30T11:26:38"/>
    <n v="20"/>
    <s v="MIN"/>
    <x v="2"/>
    <n v="20"/>
    <s v="MIN"/>
    <s v="CNF  ORSP PRT  REL  TECO"/>
  </r>
  <r>
    <n v="1543124"/>
    <x v="28"/>
    <s v="0"/>
    <s v="0140"/>
    <s v="BFC-90"/>
    <s v="PP01"/>
    <s v="ASSY IN PROCESS INSPECTION"/>
    <x v="13"/>
    <d v="2019-09-04T00:00:00"/>
    <d v="1899-12-30T11:26:44"/>
    <d v="2019-09-04T00:00:00"/>
    <d v="1899-12-30T11:26:44"/>
    <n v="30"/>
    <s v="MIN"/>
    <x v="9"/>
    <n v="30"/>
    <s v="MIN"/>
    <s v="CNF  ORSP PRT  REL  TECO"/>
  </r>
  <r>
    <n v="1543124"/>
    <x v="28"/>
    <s v="0"/>
    <s v="0150"/>
    <s v="BFC-99"/>
    <s v="PP01"/>
    <s v="FINAL INSPECTION"/>
    <x v="14"/>
    <d v="2019-09-04T00:00:00"/>
    <d v="1899-12-30T11:26:51"/>
    <d v="2019-09-04T00:00:00"/>
    <d v="1899-12-30T11:26:51"/>
    <n v="30"/>
    <s v="MIN"/>
    <x v="9"/>
    <n v="30"/>
    <s v="MIN"/>
    <s v="CNF  ORSP PRT  REL  TECO"/>
  </r>
  <r>
    <n v="1543124"/>
    <x v="28"/>
    <s v="0"/>
    <s v="0160"/>
    <s v="BFC-99"/>
    <s v="PP03"/>
    <s v="FINAL INSPECTION"/>
    <x v="15"/>
    <d v="2019-09-04T00:00:00"/>
    <d v="1899-12-30T14:09:08"/>
    <d v="2019-09-04T00:00:00"/>
    <d v="1899-12-30T14:09:08"/>
    <n v="45"/>
    <s v="MIN"/>
    <x v="10"/>
    <n v="45"/>
    <s v="MIN"/>
    <s v="CNF  ORSP PRT  REL  TECO"/>
  </r>
  <r>
    <n v="1543124"/>
    <x v="28"/>
    <s v="1"/>
    <s v="0010"/>
    <s v="BFC-10"/>
    <s v="PP95"/>
    <s v="ASSEMBLY"/>
    <x v="16"/>
    <d v="2019-09-01T00:00:00"/>
    <d v="1899-12-30T14:12:36"/>
    <d v="2019-09-01T00:00:00"/>
    <d v="1899-12-30T16:00:13"/>
    <n v="1.794"/>
    <s v="H"/>
    <x v="1105"/>
    <n v="1"/>
    <s v="MIN"/>
    <s v="CNF  PRT  REL  TECO"/>
  </r>
  <r>
    <n v="1543124"/>
    <x v="2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5656"/>
    <x v="24"/>
    <s v="0"/>
    <s v="0010"/>
    <s v="PFC-20"/>
    <s v="PP01"/>
    <s v="PAINT"/>
    <x v="0"/>
    <d v="2019-08-22T00:00:00"/>
    <d v="1899-12-30T20:34:26"/>
    <d v="2019-08-22T00:00:00"/>
    <d v="1899-12-30T21:10:51"/>
    <n v="36.417000000000002"/>
    <s v="MIN"/>
    <x v="1106"/>
    <n v="40"/>
    <s v="MIN"/>
    <s v="CNF  PRT  REL  TECO"/>
  </r>
  <r>
    <n v="1545656"/>
    <x v="24"/>
    <s v="0"/>
    <s v="0020"/>
    <s v="BFC-10"/>
    <s v="PP01"/>
    <s v="ASSEMBLY"/>
    <x v="1"/>
    <d v="2019-08-25T00:00:00"/>
    <d v="1899-12-30T10:30:27"/>
    <d v="2019-08-25T00:00:00"/>
    <d v="1899-12-30T10:51:12"/>
    <n v="10.382999999999999"/>
    <s v="MIN"/>
    <x v="1107"/>
    <n v="15"/>
    <s v="MIN"/>
    <s v="CNF  PRT  REL  TECO"/>
  </r>
  <r>
    <n v="1545656"/>
    <x v="24"/>
    <s v="0"/>
    <s v="0030"/>
    <s v="BFC-90"/>
    <s v="PP01"/>
    <s v="ASSY IN PROCESS INSPECTION"/>
    <x v="2"/>
    <d v="2019-08-25T00:00:00"/>
    <d v="1899-12-30T17:30:35"/>
    <d v="2019-08-25T00:00:00"/>
    <d v="1899-12-30T17:30:35"/>
    <n v="20"/>
    <s v="MIN"/>
    <x v="2"/>
    <n v="20"/>
    <s v="MIN"/>
    <s v="CNF  ORSP PRT  REL  TECO"/>
  </r>
  <r>
    <n v="1545656"/>
    <x v="24"/>
    <s v="0"/>
    <s v="0040"/>
    <s v="BFC-10"/>
    <s v="PP01"/>
    <s v="ASSEMBLY"/>
    <x v="3"/>
    <d v="2019-08-26T00:00:00"/>
    <d v="1899-12-30T07:59:55"/>
    <d v="2019-08-26T00:00:00"/>
    <d v="1899-12-30T17:59:46"/>
    <n v="9.4120000000000008"/>
    <s v="H"/>
    <x v="1108"/>
    <n v="290"/>
    <s v="MIN"/>
    <s v="CNF  PRT  REL  TECO"/>
  </r>
  <r>
    <n v="1545656"/>
    <x v="24"/>
    <s v="0"/>
    <s v="0050"/>
    <s v="BFC-10"/>
    <s v="PP01"/>
    <s v="ASSEMBLY"/>
    <x v="4"/>
    <d v="2019-08-27T00:00:00"/>
    <d v="1899-12-30T07:43:40"/>
    <d v="2019-09-02T00:00:00"/>
    <d v="1899-12-30T16:00:20"/>
    <n v="33.878"/>
    <s v="H"/>
    <x v="1109"/>
    <n v="1040"/>
    <s v="MIN"/>
    <s v="CNF  PRT  REL  TECO"/>
  </r>
  <r>
    <n v="1545656"/>
    <x v="24"/>
    <s v="0"/>
    <s v="0060"/>
    <s v="BFC-10"/>
    <s v="PP01"/>
    <s v="ASSEMBLY"/>
    <x v="5"/>
    <d v="2019-09-02T00:00:00"/>
    <d v="1899-12-30T16:00:28"/>
    <d v="2019-09-02T00:00:00"/>
    <d v="1899-12-30T16:23:57"/>
    <n v="23.483000000000001"/>
    <s v="MIN"/>
    <x v="1110"/>
    <n v="50"/>
    <s v="MIN"/>
    <s v="CNF  PRT  REL  TECO"/>
  </r>
  <r>
    <n v="1545656"/>
    <x v="2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5656"/>
    <x v="24"/>
    <s v="0"/>
    <s v="0080"/>
    <s v="BFC-90"/>
    <s v="PP01"/>
    <s v="ASSY IN PROCESS INSPECTION"/>
    <x v="7"/>
    <d v="2019-09-02T00:00:00"/>
    <d v="1899-12-30T16:54:11"/>
    <d v="2019-09-02T00:00:00"/>
    <d v="1899-12-30T16:54:11"/>
    <n v="20"/>
    <s v="MIN"/>
    <x v="2"/>
    <n v="20"/>
    <s v="MIN"/>
    <s v="CNF  ORSP PRT  REL  TECO"/>
  </r>
  <r>
    <n v="1545656"/>
    <x v="24"/>
    <s v="0"/>
    <s v="0090"/>
    <s v="BFC-90"/>
    <s v="PP01"/>
    <s v="ASSY IN PROCESS INSPECTION"/>
    <x v="8"/>
    <d v="2019-09-02T00:00:00"/>
    <d v="1899-12-30T16:54:22"/>
    <d v="2019-09-02T00:00:00"/>
    <d v="1899-12-30T16:54:22"/>
    <n v="20"/>
    <s v="MIN"/>
    <x v="2"/>
    <n v="20"/>
    <s v="MIN"/>
    <s v="CNF  ORSP PRT  REL  TECO"/>
  </r>
  <r>
    <n v="1545656"/>
    <x v="24"/>
    <s v="0"/>
    <s v="0100"/>
    <s v="PFC-20"/>
    <s v="PP01"/>
    <s v="PAINT"/>
    <x v="9"/>
    <d v="2019-09-02T00:00:00"/>
    <d v="1899-12-30T21:27:13"/>
    <d v="2019-09-03T00:00:00"/>
    <d v="1899-12-30T11:41:12"/>
    <n v="6.1760000000000002"/>
    <s v="H"/>
    <x v="1111"/>
    <n v="450"/>
    <s v="MIN"/>
    <s v="CNF  PRT  REL  TECO"/>
  </r>
  <r>
    <n v="1545656"/>
    <x v="24"/>
    <s v="0"/>
    <s v="0110"/>
    <s v="PFC-99"/>
    <s v="PP01"/>
    <s v="PAINT INSPECTION"/>
    <x v="10"/>
    <d v="2019-09-04T00:00:00"/>
    <d v="1899-12-30T08:33:21"/>
    <d v="2019-09-04T00:00:00"/>
    <d v="1899-12-30T08:33:21"/>
    <n v="20"/>
    <s v="MIN"/>
    <x v="2"/>
    <n v="20"/>
    <s v="MIN"/>
    <s v="CNF  ORSP PRT  REL  TECO"/>
  </r>
  <r>
    <n v="1545656"/>
    <x v="24"/>
    <s v="0"/>
    <s v="0120"/>
    <s v="BFC-10"/>
    <s v="PP01"/>
    <s v="ASSEMBLY"/>
    <x v="11"/>
    <d v="2019-09-08T00:00:00"/>
    <d v="1899-12-30T12:48:36"/>
    <d v="2019-09-08T00:00:00"/>
    <d v="1899-12-30T14:32:29"/>
    <n v="36.6"/>
    <s v="MIN"/>
    <x v="1112"/>
    <n v="100"/>
    <s v="MIN"/>
    <s v="CNF  PRT  REL  TECO"/>
  </r>
  <r>
    <n v="1545656"/>
    <x v="24"/>
    <s v="0"/>
    <s v="0130"/>
    <s v="BFC-90"/>
    <s v="PP01"/>
    <s v="ASSY IN PROCESS INSPECTION"/>
    <x v="12"/>
    <d v="2019-09-09T00:00:00"/>
    <d v="1899-12-30T16:47:38"/>
    <d v="2019-09-09T00:00:00"/>
    <d v="1899-12-30T16:47:38"/>
    <n v="20"/>
    <s v="MIN"/>
    <x v="2"/>
    <n v="20"/>
    <s v="MIN"/>
    <s v="CNF  ORSP PRT  REL  TECO"/>
  </r>
  <r>
    <n v="1545656"/>
    <x v="24"/>
    <s v="0"/>
    <s v="0140"/>
    <s v="BFC-90"/>
    <s v="PP01"/>
    <s v="ASSY IN PROCESS INSPECTION"/>
    <x v="13"/>
    <d v="2019-09-09T00:00:00"/>
    <d v="1899-12-30T16:47:41"/>
    <d v="2019-09-09T00:00:00"/>
    <d v="1899-12-30T16:47:41"/>
    <n v="30"/>
    <s v="MIN"/>
    <x v="9"/>
    <n v="30"/>
    <s v="MIN"/>
    <s v="CNF  ORSP PRT  REL  TECO"/>
  </r>
  <r>
    <n v="1545656"/>
    <x v="24"/>
    <s v="0"/>
    <s v="0150"/>
    <s v="BFC-99"/>
    <s v="PP01"/>
    <s v="FINAL INSPECTION"/>
    <x v="14"/>
    <d v="2019-09-09T00:00:00"/>
    <d v="1899-12-30T16:47:44"/>
    <d v="2019-09-09T00:00:00"/>
    <d v="1899-12-30T16:47:44"/>
    <n v="30"/>
    <s v="MIN"/>
    <x v="9"/>
    <n v="30"/>
    <s v="MIN"/>
    <s v="CNF  ORSP PRT  REL  TECO"/>
  </r>
  <r>
    <n v="1545656"/>
    <x v="24"/>
    <s v="0"/>
    <s v="0160"/>
    <s v="BFC-99"/>
    <s v="PP03"/>
    <s v="FINAL INSPECTION"/>
    <x v="15"/>
    <d v="2019-09-10T00:00:00"/>
    <d v="1899-12-30T09:16:46"/>
    <d v="2019-09-10T00:00:00"/>
    <d v="1899-12-30T09:16:46"/>
    <n v="45"/>
    <s v="MIN"/>
    <x v="10"/>
    <n v="45"/>
    <s v="MIN"/>
    <s v="CNF  ORSP PRT  REL  TECO"/>
  </r>
  <r>
    <n v="1545656"/>
    <x v="24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5656"/>
    <x v="2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5657"/>
    <x v="24"/>
    <s v="0"/>
    <s v="0010"/>
    <s v="PFC-20"/>
    <s v="PP01"/>
    <s v="PAINT"/>
    <x v="0"/>
    <d v="2019-08-20T00:00:00"/>
    <d v="1899-12-30T23:42:25"/>
    <d v="2019-08-21T00:00:00"/>
    <d v="1899-12-30T00:34:46"/>
    <n v="52.35"/>
    <s v="MIN"/>
    <x v="1113"/>
    <n v="40"/>
    <s v="MIN"/>
    <s v="CNF  PRT  REL  TECO"/>
  </r>
  <r>
    <n v="1545657"/>
    <x v="24"/>
    <s v="0"/>
    <s v="0020"/>
    <s v="BFC-10"/>
    <s v="PP01"/>
    <s v="ASSEMBLY"/>
    <x v="1"/>
    <d v="2019-08-21T00:00:00"/>
    <d v="1899-12-30T14:38:56"/>
    <d v="2019-08-21T00:00:00"/>
    <d v="1899-12-30T14:44:54"/>
    <n v="2.9830000000000001"/>
    <s v="MIN"/>
    <x v="1114"/>
    <n v="15"/>
    <s v="MIN"/>
    <s v="CNF  PRT  REL  TECO"/>
  </r>
  <r>
    <n v="1545657"/>
    <x v="24"/>
    <s v="0"/>
    <s v="0030"/>
    <s v="BFC-90"/>
    <s v="PP01"/>
    <s v="ASSY IN PROCESS INSPECTION"/>
    <x v="2"/>
    <d v="2019-08-22T00:00:00"/>
    <d v="1899-12-30T14:16:07"/>
    <d v="2019-08-22T00:00:00"/>
    <d v="1899-12-30T14:16:07"/>
    <n v="20"/>
    <s v="MIN"/>
    <x v="2"/>
    <n v="20"/>
    <s v="MIN"/>
    <s v="CNF  ORSP PRT  REL  TECO"/>
  </r>
  <r>
    <n v="1545657"/>
    <x v="24"/>
    <s v="0"/>
    <s v="0040"/>
    <s v="BFC-10"/>
    <s v="PP01"/>
    <s v="ASSEMBLY"/>
    <x v="3"/>
    <d v="2019-08-22T00:00:00"/>
    <d v="1899-12-30T14:26:08"/>
    <d v="2019-08-25T00:00:00"/>
    <d v="1899-12-30T11:28:16"/>
    <n v="6.5810000000000004"/>
    <s v="H"/>
    <x v="1115"/>
    <n v="350"/>
    <s v="MIN"/>
    <s v="CNF  PRT  REL  TECO"/>
  </r>
  <r>
    <n v="1545657"/>
    <x v="24"/>
    <s v="0"/>
    <s v="0050"/>
    <s v="BFC-10"/>
    <s v="PP01"/>
    <s v="ASSEMBLY"/>
    <x v="4"/>
    <d v="2019-08-25T00:00:00"/>
    <d v="1899-12-30T12:04:15"/>
    <d v="2019-08-29T00:00:00"/>
    <d v="1899-12-30T13:52:25"/>
    <n v="38.79"/>
    <s v="H"/>
    <x v="1116"/>
    <n v="1020"/>
    <s v="MIN"/>
    <s v="CNF  PRT  REL  TECO"/>
  </r>
  <r>
    <n v="1545657"/>
    <x v="24"/>
    <s v="0"/>
    <s v="0060"/>
    <s v="BFC-10"/>
    <s v="PP01"/>
    <s v="ASSEMBLY"/>
    <x v="5"/>
    <d v="2019-08-29T00:00:00"/>
    <d v="1899-12-30T13:52:46"/>
    <d v="2019-08-29T00:00:00"/>
    <d v="1899-12-30T14:43:56"/>
    <n v="51.167000000000002"/>
    <s v="MIN"/>
    <x v="1117"/>
    <n v="50"/>
    <s v="MIN"/>
    <s v="CNF  PRT  REL  TECO"/>
  </r>
  <r>
    <n v="1545657"/>
    <x v="2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5657"/>
    <x v="24"/>
    <s v="0"/>
    <s v="0080"/>
    <s v="BFC-90"/>
    <s v="PP01"/>
    <s v="ASSY IN PROCESS INSPECTION"/>
    <x v="7"/>
    <d v="2019-08-29T00:00:00"/>
    <d v="1899-12-30T15:24:33"/>
    <d v="2019-08-29T00:00:00"/>
    <d v="1899-12-30T15:24:33"/>
    <n v="20"/>
    <s v="MIN"/>
    <x v="2"/>
    <n v="20"/>
    <s v="MIN"/>
    <s v="CNF  ORSP PRT  REL  TECO"/>
  </r>
  <r>
    <n v="1545657"/>
    <x v="24"/>
    <s v="0"/>
    <s v="0090"/>
    <s v="BFC-90"/>
    <s v="PP01"/>
    <s v="ASSY IN PROCESS INSPECTION"/>
    <x v="8"/>
    <d v="2019-08-29T00:00:00"/>
    <d v="1899-12-30T15:24:50"/>
    <d v="2019-08-29T00:00:00"/>
    <d v="1899-12-30T15:24:50"/>
    <n v="20"/>
    <s v="MIN"/>
    <x v="2"/>
    <n v="20"/>
    <s v="MIN"/>
    <s v="CNF  ORSP PRT  REL  TECO"/>
  </r>
  <r>
    <n v="1545657"/>
    <x v="24"/>
    <s v="0"/>
    <s v="0100"/>
    <s v="PFC-20"/>
    <s v="PP01"/>
    <s v="PAINT"/>
    <x v="9"/>
    <d v="2019-08-29T00:00:00"/>
    <d v="1899-12-30T15:48:15"/>
    <d v="2019-09-01T00:00:00"/>
    <d v="1899-12-30T12:41:33"/>
    <n v="5.68"/>
    <s v="H"/>
    <x v="1118"/>
    <n v="450"/>
    <s v="MIN"/>
    <s v="CNF  PRT  REL  TECO"/>
  </r>
  <r>
    <n v="1545657"/>
    <x v="24"/>
    <s v="0"/>
    <s v="0110"/>
    <s v="PFC-99"/>
    <s v="PP01"/>
    <s v="PAINT INSPECTION"/>
    <x v="10"/>
    <d v="2019-09-02T00:00:00"/>
    <d v="1899-12-30T09:22:42"/>
    <d v="2019-09-02T00:00:00"/>
    <d v="1899-12-30T09:22:42"/>
    <n v="20"/>
    <s v="MIN"/>
    <x v="2"/>
    <n v="20"/>
    <s v="MIN"/>
    <s v="CNF  ORSP PRT  REL  TECO"/>
  </r>
  <r>
    <n v="1545657"/>
    <x v="24"/>
    <s v="0"/>
    <s v="0120"/>
    <s v="BFC-10"/>
    <s v="PP01"/>
    <s v="ASSEMBLY"/>
    <x v="11"/>
    <d v="2019-09-05T00:00:00"/>
    <d v="1899-12-30T13:57:26"/>
    <d v="2019-09-05T00:00:00"/>
    <d v="1899-12-30T15:27:32"/>
    <n v="1.502"/>
    <s v="H"/>
    <x v="1119"/>
    <n v="100"/>
    <s v="MIN"/>
    <s v="CNF  PRT  REL  TECO"/>
  </r>
  <r>
    <n v="1545657"/>
    <x v="24"/>
    <s v="0"/>
    <s v="0130"/>
    <s v="BFC-90"/>
    <s v="PP01"/>
    <s v="ASSY IN PROCESS INSPECTION"/>
    <x v="12"/>
    <d v="2019-09-08T00:00:00"/>
    <d v="1899-12-30T16:52:15"/>
    <d v="2019-09-08T00:00:00"/>
    <d v="1899-12-30T16:52:15"/>
    <n v="20"/>
    <s v="MIN"/>
    <x v="2"/>
    <n v="20"/>
    <s v="MIN"/>
    <s v="CNF  ORSP PRT  REL  TECO"/>
  </r>
  <r>
    <n v="1545657"/>
    <x v="24"/>
    <s v="0"/>
    <s v="0140"/>
    <s v="BFC-90"/>
    <s v="PP01"/>
    <s v="ASSY IN PROCESS INSPECTION"/>
    <x v="13"/>
    <d v="2019-09-08T00:00:00"/>
    <d v="1899-12-30T16:52:19"/>
    <d v="2019-09-08T00:00:00"/>
    <d v="1899-12-30T16:52:19"/>
    <n v="30"/>
    <s v="MIN"/>
    <x v="9"/>
    <n v="30"/>
    <s v="MIN"/>
    <s v="CNF  ORSP PRT  REL  TECO"/>
  </r>
  <r>
    <n v="1545657"/>
    <x v="24"/>
    <s v="0"/>
    <s v="0150"/>
    <s v="BFC-99"/>
    <s v="PP01"/>
    <s v="FINAL INSPECTION"/>
    <x v="14"/>
    <d v="2019-09-08T00:00:00"/>
    <d v="1899-12-30T16:52:23"/>
    <d v="2019-09-08T00:00:00"/>
    <d v="1899-12-30T16:52:23"/>
    <n v="30"/>
    <s v="MIN"/>
    <x v="9"/>
    <n v="30"/>
    <s v="MIN"/>
    <s v="CNF  ORSP PRT  REL  TECO"/>
  </r>
  <r>
    <n v="1545657"/>
    <x v="24"/>
    <s v="0"/>
    <s v="0160"/>
    <s v="BFC-99"/>
    <s v="PP03"/>
    <s v="FINAL INSPECTION"/>
    <x v="15"/>
    <d v="2019-09-10T00:00:00"/>
    <d v="1899-12-30T09:16:59"/>
    <d v="2019-09-10T00:00:00"/>
    <d v="1899-12-30T09:16:59"/>
    <n v="45"/>
    <s v="MIN"/>
    <x v="10"/>
    <n v="45"/>
    <s v="MIN"/>
    <s v="CNF  ORSP PRT  REL  TECO"/>
  </r>
  <r>
    <n v="1545657"/>
    <x v="24"/>
    <s v="1"/>
    <s v="0010"/>
    <s v="BFC-10"/>
    <s v="PP95"/>
    <s v="ASSEMBLY"/>
    <x v="16"/>
    <d v="2019-09-02T00:00:00"/>
    <d v="1899-12-30T07:38:15"/>
    <d v="2019-09-02T00:00:00"/>
    <d v="1899-12-30T16:49:48"/>
    <n v="9.1929999999999996"/>
    <s v="H"/>
    <x v="1120"/>
    <n v="1"/>
    <s v="MIN"/>
    <s v="CNF  PRT  REL  TECO"/>
  </r>
  <r>
    <n v="1545657"/>
    <x v="2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5658"/>
    <x v="23"/>
    <s v="0"/>
    <s v="0010"/>
    <s v="PFC-20"/>
    <s v="PP01"/>
    <s v="PAINT"/>
    <x v="0"/>
    <d v="2019-08-21T00:00:00"/>
    <d v="1899-12-30T00:35:06"/>
    <d v="2019-08-21T00:00:00"/>
    <d v="1899-12-30T01:30:55"/>
    <n v="55.817"/>
    <s v="MIN"/>
    <x v="1121"/>
    <n v="40"/>
    <s v="MIN"/>
    <s v="CNF  PRT  REL  TECO"/>
  </r>
  <r>
    <n v="1545658"/>
    <x v="23"/>
    <s v="0"/>
    <s v="0020"/>
    <s v="BFC-10"/>
    <s v="PP01"/>
    <s v="ASSEMBLY"/>
    <x v="1"/>
    <d v="2019-08-21T00:00:00"/>
    <d v="1899-12-30T14:12:23"/>
    <d v="2019-08-21T00:00:00"/>
    <d v="1899-12-30T14:17:19"/>
    <n v="2.4670000000000001"/>
    <s v="MIN"/>
    <x v="13"/>
    <n v="15"/>
    <s v="MIN"/>
    <s v="CNF  PRT  REL  TECO"/>
  </r>
  <r>
    <n v="1545658"/>
    <x v="23"/>
    <s v="0"/>
    <s v="0030"/>
    <s v="BFC-90"/>
    <s v="PP01"/>
    <s v="ASSY IN PROCESS INSPECTION"/>
    <x v="2"/>
    <d v="2019-08-22T00:00:00"/>
    <d v="1899-12-30T11:16:44"/>
    <d v="2019-08-22T00:00:00"/>
    <d v="1899-12-30T11:16:44"/>
    <n v="20"/>
    <s v="MIN"/>
    <x v="2"/>
    <n v="20"/>
    <s v="MIN"/>
    <s v="CNF  ORSP PRT  REL  TECO"/>
  </r>
  <r>
    <n v="1545658"/>
    <x v="23"/>
    <s v="0"/>
    <s v="0040"/>
    <s v="BFC-10"/>
    <s v="PP01"/>
    <s v="ASSEMBLY"/>
    <x v="3"/>
    <d v="2019-08-22T00:00:00"/>
    <d v="1899-12-30T12:08:05"/>
    <d v="2019-08-25T00:00:00"/>
    <d v="1899-12-30T11:27:26"/>
    <n v="7.2160000000000002"/>
    <s v="H"/>
    <x v="1122"/>
    <n v="350"/>
    <s v="MIN"/>
    <s v="CNF  PRT  REL  TECO"/>
  </r>
  <r>
    <n v="1545658"/>
    <x v="23"/>
    <s v="0"/>
    <s v="0050"/>
    <s v="BFC-10"/>
    <s v="PP01"/>
    <s v="ASSEMBLY"/>
    <x v="4"/>
    <d v="2019-08-25T00:00:00"/>
    <d v="1899-12-30T12:05:10"/>
    <d v="2019-08-29T00:00:00"/>
    <d v="1899-12-30T11:26:12"/>
    <n v="36.927999999999997"/>
    <s v="H"/>
    <x v="1123"/>
    <n v="1020"/>
    <s v="MIN"/>
    <s v="CNF  PRT  REL  TECO"/>
  </r>
  <r>
    <n v="1545658"/>
    <x v="23"/>
    <s v="0"/>
    <s v="0060"/>
    <s v="BFC-10"/>
    <s v="PP01"/>
    <s v="ASSEMBLY"/>
    <x v="5"/>
    <d v="2019-08-29T00:00:00"/>
    <d v="1899-12-30T12:06:51"/>
    <d v="2019-08-29T00:00:00"/>
    <d v="1899-12-30T12:19:47"/>
    <n v="12.933"/>
    <s v="MIN"/>
    <x v="1124"/>
    <n v="50"/>
    <s v="MIN"/>
    <s v="CNF  PRT  REL  TECO"/>
  </r>
  <r>
    <n v="1545658"/>
    <x v="2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5658"/>
    <x v="23"/>
    <s v="0"/>
    <s v="0080"/>
    <s v="BFC-90"/>
    <s v="PP01"/>
    <s v="ASSY IN PROCESS INSPECTION"/>
    <x v="7"/>
    <d v="2019-08-29T00:00:00"/>
    <d v="1899-12-30T12:23:27"/>
    <d v="2019-08-29T00:00:00"/>
    <d v="1899-12-30T12:23:27"/>
    <n v="20"/>
    <s v="MIN"/>
    <x v="2"/>
    <n v="20"/>
    <s v="MIN"/>
    <s v="CNF  ORSP PRT  REL  TECO"/>
  </r>
  <r>
    <n v="1545658"/>
    <x v="23"/>
    <s v="0"/>
    <s v="0090"/>
    <s v="BFC-90"/>
    <s v="PP01"/>
    <s v="ASSY IN PROCESS INSPECTION"/>
    <x v="8"/>
    <d v="2019-08-29T00:00:00"/>
    <d v="1899-12-30T12:23:50"/>
    <d v="2019-08-29T00:00:00"/>
    <d v="1899-12-30T12:23:50"/>
    <n v="20"/>
    <s v="MIN"/>
    <x v="2"/>
    <n v="20"/>
    <s v="MIN"/>
    <s v="CNF  ORSP PRT  REL  TECO"/>
  </r>
  <r>
    <n v="1545658"/>
    <x v="23"/>
    <s v="0"/>
    <s v="0100"/>
    <s v="PFC-20"/>
    <s v="PP01"/>
    <s v="PAINT"/>
    <x v="9"/>
    <d v="2019-08-29T00:00:00"/>
    <d v="1899-12-30T13:01:14"/>
    <d v="2019-09-01T00:00:00"/>
    <d v="1899-12-30T10:59:09"/>
    <n v="9.0039999999999996"/>
    <s v="H"/>
    <x v="1125"/>
    <n v="450"/>
    <s v="MIN"/>
    <s v="CNF  PRT  REL  TECO"/>
  </r>
  <r>
    <n v="1545658"/>
    <x v="23"/>
    <s v="0"/>
    <s v="0110"/>
    <s v="PFC-99"/>
    <s v="PP01"/>
    <s v="PAINT INSPECTION"/>
    <x v="10"/>
    <d v="2019-09-02T00:00:00"/>
    <d v="1899-12-30T09:23:10"/>
    <d v="2019-09-02T00:00:00"/>
    <d v="1899-12-30T09:23:10"/>
    <n v="20"/>
    <s v="MIN"/>
    <x v="2"/>
    <n v="20"/>
    <s v="MIN"/>
    <s v="CNF  ORSP PRT  REL  TECO"/>
  </r>
  <r>
    <n v="1545658"/>
    <x v="23"/>
    <s v="0"/>
    <s v="0120"/>
    <s v="BFC-10"/>
    <s v="PP01"/>
    <s v="ASSEMBLY"/>
    <x v="11"/>
    <d v="2019-09-09T00:00:00"/>
    <d v="1899-12-30T08:34:13"/>
    <d v="2019-09-09T00:00:00"/>
    <d v="1899-12-30T09:21:14"/>
    <n v="47.017000000000003"/>
    <s v="MIN"/>
    <x v="1126"/>
    <n v="100"/>
    <s v="MIN"/>
    <s v="CNF  PRT  REL  TECO"/>
  </r>
  <r>
    <n v="1545658"/>
    <x v="23"/>
    <s v="0"/>
    <s v="0130"/>
    <s v="BFC-90"/>
    <s v="PP01"/>
    <s v="ASSY IN PROCESS INSPECTION"/>
    <x v="12"/>
    <d v="2019-09-09T00:00:00"/>
    <d v="1899-12-30T09:51:35"/>
    <d v="2019-09-09T00:00:00"/>
    <d v="1899-12-30T09:51:35"/>
    <n v="20"/>
    <s v="MIN"/>
    <x v="2"/>
    <n v="20"/>
    <s v="MIN"/>
    <s v="CNF  ORSP PRT  REL  TECO"/>
  </r>
  <r>
    <n v="1545658"/>
    <x v="23"/>
    <s v="0"/>
    <s v="0140"/>
    <s v="BFC-90"/>
    <s v="PP01"/>
    <s v="ASSY IN PROCESS INSPECTION"/>
    <x v="13"/>
    <d v="2019-09-09T00:00:00"/>
    <d v="1899-12-30T09:51:43"/>
    <d v="2019-09-09T00:00:00"/>
    <d v="1899-12-30T09:51:43"/>
    <n v="30"/>
    <s v="MIN"/>
    <x v="9"/>
    <n v="30"/>
    <s v="MIN"/>
    <s v="CNF  ORSP PRT  REL  TECO"/>
  </r>
  <r>
    <n v="1545658"/>
    <x v="23"/>
    <s v="0"/>
    <s v="0150"/>
    <s v="BFC-99"/>
    <s v="PP01"/>
    <s v="FINAL INSPECTION"/>
    <x v="14"/>
    <d v="2019-09-09T00:00:00"/>
    <d v="1899-12-30T09:51:50"/>
    <d v="2019-09-09T00:00:00"/>
    <d v="1899-12-30T09:51:50"/>
    <n v="30"/>
    <s v="MIN"/>
    <x v="9"/>
    <n v="30"/>
    <s v="MIN"/>
    <s v="CNF  ORSP PRT  REL  TECO"/>
  </r>
  <r>
    <n v="1545658"/>
    <x v="23"/>
    <s v="0"/>
    <s v="0160"/>
    <s v="BFC-99"/>
    <s v="PP03"/>
    <s v="FINAL INSPECTION"/>
    <x v="15"/>
    <d v="2019-09-09T00:00:00"/>
    <d v="1899-12-30T10:19:10"/>
    <d v="2019-09-09T00:00:00"/>
    <d v="1899-12-30T10:19:10"/>
    <n v="45"/>
    <s v="MIN"/>
    <x v="10"/>
    <n v="45"/>
    <s v="MIN"/>
    <s v="CNF  ORSP PRT  REL  TECO"/>
  </r>
  <r>
    <n v="1545658"/>
    <x v="23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5658"/>
    <x v="2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5659"/>
    <x v="24"/>
    <s v="0"/>
    <s v="0010"/>
    <s v="PFC-20"/>
    <s v="PP01"/>
    <s v="PAINT"/>
    <x v="0"/>
    <d v="2019-08-19T00:00:00"/>
    <d v="1899-12-30T16:50:39"/>
    <d v="2019-08-20T00:00:00"/>
    <d v="1899-12-30T02:35:01"/>
    <n v="133.88999999999999"/>
    <s v="MIN"/>
    <x v="1127"/>
    <n v="40"/>
    <s v="MIN"/>
    <s v="CNF  PRT  REL  TECO"/>
  </r>
  <r>
    <n v="1545659"/>
    <x v="24"/>
    <s v="0"/>
    <s v="0020"/>
    <s v="BFC-10"/>
    <s v="PP01"/>
    <s v="ASSEMBLY"/>
    <x v="1"/>
    <d v="2019-08-20T00:00:00"/>
    <d v="1899-12-30T09:39:58"/>
    <d v="2019-08-20T00:00:00"/>
    <d v="1899-12-30T09:51:25"/>
    <n v="5.7329999999999997"/>
    <s v="MIN"/>
    <x v="1048"/>
    <n v="15"/>
    <s v="MIN"/>
    <s v="CNF  PRT  REL  TECO"/>
  </r>
  <r>
    <n v="1545659"/>
    <x v="24"/>
    <s v="0"/>
    <s v="0030"/>
    <s v="BFC-90"/>
    <s v="PP01"/>
    <s v="ASSY IN PROCESS INSPECTION"/>
    <x v="2"/>
    <d v="2019-08-21T00:00:00"/>
    <d v="1899-12-30T07:47:48"/>
    <d v="2019-08-21T00:00:00"/>
    <d v="1899-12-30T07:47:48"/>
    <n v="20"/>
    <s v="MIN"/>
    <x v="2"/>
    <n v="20"/>
    <s v="MIN"/>
    <s v="CNF  ORSP PRT  REL  TECO"/>
  </r>
  <r>
    <n v="1545659"/>
    <x v="24"/>
    <s v="0"/>
    <s v="0040"/>
    <s v="BFC-10"/>
    <s v="PP01"/>
    <s v="ASSEMBLY"/>
    <x v="3"/>
    <d v="2019-08-21T00:00:00"/>
    <d v="1899-12-30T08:03:45"/>
    <d v="2019-08-21T00:00:00"/>
    <d v="1899-12-30T17:42:46"/>
    <n v="9.0380000000000003"/>
    <s v="H"/>
    <x v="1128"/>
    <n v="350"/>
    <s v="MIN"/>
    <s v="CNF  PRT  REL  TECO"/>
  </r>
  <r>
    <n v="1545659"/>
    <x v="24"/>
    <s v="0"/>
    <s v="0050"/>
    <s v="BFC-10"/>
    <s v="PP01"/>
    <s v="ASSEMBLY"/>
    <x v="4"/>
    <d v="2019-08-22T00:00:00"/>
    <d v="1899-12-30T07:22:27"/>
    <d v="2019-08-27T00:00:00"/>
    <d v="1899-12-30T16:11:43"/>
    <n v="35.880000000000003"/>
    <s v="H"/>
    <x v="1129"/>
    <n v="1020"/>
    <s v="MIN"/>
    <s v="CNF  PRT  REL  TECO"/>
  </r>
  <r>
    <n v="1545659"/>
    <x v="24"/>
    <s v="0"/>
    <s v="0060"/>
    <s v="BFC-10"/>
    <s v="PP01"/>
    <s v="ASSEMBLY"/>
    <x v="5"/>
    <d v="2019-08-27T00:00:00"/>
    <d v="1899-12-30T16:12:01"/>
    <d v="2019-08-27T00:00:00"/>
    <d v="1899-12-30T16:59:59"/>
    <n v="47.966999999999999"/>
    <s v="MIN"/>
    <x v="1130"/>
    <n v="50"/>
    <s v="MIN"/>
    <s v="CNF  PRT  REL  TECO"/>
  </r>
  <r>
    <n v="1545659"/>
    <x v="2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5659"/>
    <x v="24"/>
    <s v="0"/>
    <s v="0080"/>
    <s v="BFC-90"/>
    <s v="PP01"/>
    <s v="ASSY IN PROCESS INSPECTION"/>
    <x v="7"/>
    <d v="2019-08-28T00:00:00"/>
    <d v="1899-12-30T12:26:45"/>
    <d v="2019-08-28T00:00:00"/>
    <d v="1899-12-30T12:26:45"/>
    <n v="20"/>
    <s v="MIN"/>
    <x v="2"/>
    <n v="20"/>
    <s v="MIN"/>
    <s v="CNF  ORSP PRT  REL  TECO"/>
  </r>
  <r>
    <n v="1545659"/>
    <x v="24"/>
    <s v="0"/>
    <s v="0090"/>
    <s v="BFC-90"/>
    <s v="PP01"/>
    <s v="ASSY IN PROCESS INSPECTION"/>
    <x v="8"/>
    <d v="2019-08-28T00:00:00"/>
    <d v="1899-12-30T12:27:06"/>
    <d v="2019-08-28T00:00:00"/>
    <d v="1899-12-30T12:27:06"/>
    <n v="20"/>
    <s v="MIN"/>
    <x v="2"/>
    <n v="20"/>
    <s v="MIN"/>
    <s v="CNF  ORSP PRT  REL  TECO"/>
  </r>
  <r>
    <n v="1545659"/>
    <x v="24"/>
    <s v="0"/>
    <s v="0100"/>
    <s v="PFC-20"/>
    <s v="PP01"/>
    <s v="PAINT"/>
    <x v="9"/>
    <d v="2019-08-28T00:00:00"/>
    <d v="1899-12-30T13:37:41"/>
    <d v="2019-08-28T00:00:00"/>
    <d v="1899-12-30T16:49:11"/>
    <n v="3.1920000000000002"/>
    <s v="H"/>
    <x v="1131"/>
    <n v="450"/>
    <s v="MIN"/>
    <s v="CNF  PRT  REL  TECO"/>
  </r>
  <r>
    <n v="1545659"/>
    <x v="24"/>
    <s v="0"/>
    <s v="0110"/>
    <s v="PFC-99"/>
    <s v="PP01"/>
    <s v="PAINT INSPECTION"/>
    <x v="10"/>
    <d v="2019-08-29T00:00:00"/>
    <d v="1899-12-30T09:55:06"/>
    <d v="2019-08-29T00:00:00"/>
    <d v="1899-12-30T09:55:06"/>
    <n v="20"/>
    <s v="MIN"/>
    <x v="2"/>
    <n v="20"/>
    <s v="MIN"/>
    <s v="CNF  ORSP PRT  REL  TECO"/>
  </r>
  <r>
    <n v="1545659"/>
    <x v="24"/>
    <s v="0"/>
    <s v="0120"/>
    <s v="BFC-10"/>
    <s v="PP01"/>
    <s v="ASSEMBLY"/>
    <x v="11"/>
    <d v="2019-09-04T00:00:00"/>
    <d v="1899-12-30T09:39:36"/>
    <d v="2019-09-04T00:00:00"/>
    <d v="1899-12-30T10:17:02"/>
    <n v="37.433"/>
    <s v="MIN"/>
    <x v="1132"/>
    <n v="100"/>
    <s v="MIN"/>
    <s v="CNF  PRT  REL  TECO"/>
  </r>
  <r>
    <n v="1545659"/>
    <x v="24"/>
    <s v="0"/>
    <s v="0130"/>
    <s v="BFC-90"/>
    <s v="PP01"/>
    <s v="ASSY IN PROCESS INSPECTION"/>
    <x v="12"/>
    <d v="2019-09-08T00:00:00"/>
    <d v="1899-12-30T13:46:18"/>
    <d v="2019-09-08T00:00:00"/>
    <d v="1899-12-30T13:46:18"/>
    <n v="20"/>
    <s v="MIN"/>
    <x v="2"/>
    <n v="20"/>
    <s v="MIN"/>
    <s v="CNF  ORSP PRT  REL  TECO"/>
  </r>
  <r>
    <n v="1545659"/>
    <x v="24"/>
    <s v="0"/>
    <s v="0140"/>
    <s v="BFC-90"/>
    <s v="PP01"/>
    <s v="ASSY IN PROCESS INSPECTION"/>
    <x v="13"/>
    <d v="2019-09-08T00:00:00"/>
    <d v="1899-12-30T13:46:22"/>
    <d v="2019-09-08T00:00:00"/>
    <d v="1899-12-30T13:46:22"/>
    <n v="30"/>
    <s v="MIN"/>
    <x v="9"/>
    <n v="30"/>
    <s v="MIN"/>
    <s v="CNF  ORSP PRT  REL  TECO"/>
  </r>
  <r>
    <n v="1545659"/>
    <x v="24"/>
    <s v="0"/>
    <s v="0150"/>
    <s v="BFC-99"/>
    <s v="PP01"/>
    <s v="FINAL INSPECTION"/>
    <x v="14"/>
    <d v="2019-09-08T00:00:00"/>
    <d v="1899-12-30T13:46:25"/>
    <d v="2019-09-08T00:00:00"/>
    <d v="1899-12-30T13:46:25"/>
    <n v="30"/>
    <s v="MIN"/>
    <x v="9"/>
    <n v="30"/>
    <s v="MIN"/>
    <s v="CNF  ORSP PRT  REL  TECO"/>
  </r>
  <r>
    <n v="1545659"/>
    <x v="24"/>
    <s v="0"/>
    <s v="0160"/>
    <s v="BFC-99"/>
    <s v="PP03"/>
    <s v="FINAL INSPECTION"/>
    <x v="15"/>
    <d v="2019-09-08T00:00:00"/>
    <d v="1899-12-30T17:56:08"/>
    <d v="2019-09-08T00:00:00"/>
    <d v="1899-12-30T17:56:08"/>
    <n v="45"/>
    <s v="MIN"/>
    <x v="10"/>
    <n v="45"/>
    <s v="MIN"/>
    <s v="CNF  ORSP PRT  REL  TECO"/>
  </r>
  <r>
    <n v="1545659"/>
    <x v="24"/>
    <s v="1"/>
    <s v="0010"/>
    <s v="BFC-10"/>
    <s v="PP95"/>
    <s v="ASSEMBLY"/>
    <x v="16"/>
    <d v="2019-09-04T00:00:00"/>
    <d v="1899-12-30T09:24:00"/>
    <d v="2019-09-04T00:00:00"/>
    <d v="1899-12-30T15:48:53"/>
    <n v="6.415"/>
    <s v="H"/>
    <x v="1133"/>
    <n v="1"/>
    <s v="MIN"/>
    <s v="CNF  PRT  REL  TECO"/>
  </r>
  <r>
    <n v="1545659"/>
    <x v="2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5880"/>
    <x v="30"/>
    <s v="0"/>
    <s v="0010"/>
    <s v="PFC-20"/>
    <s v="PP01"/>
    <s v="PAINT"/>
    <x v="0"/>
    <d v="2019-08-20T00:00:00"/>
    <d v="1899-12-30T09:41:29"/>
    <d v="2019-08-20T00:00:00"/>
    <d v="1899-12-30T09:50:52"/>
    <n v="9.3829999999999991"/>
    <s v="MIN"/>
    <x v="1134"/>
    <n v="40"/>
    <s v="MIN"/>
    <s v="CNF  PRT  REL  TECO"/>
  </r>
  <r>
    <n v="1545880"/>
    <x v="30"/>
    <s v="0"/>
    <s v="0020"/>
    <s v="BFC-10"/>
    <s v="PP01"/>
    <s v="ASSEMBLY"/>
    <x v="1"/>
    <d v="2019-08-20T00:00:00"/>
    <d v="1899-12-30T09:52:10"/>
    <d v="2019-08-20T00:00:00"/>
    <d v="1899-12-30T10:02:07"/>
    <n v="9.9499999999999993"/>
    <s v="MIN"/>
    <x v="1135"/>
    <n v="15"/>
    <s v="MIN"/>
    <s v="CNF  PRT  REL  TECO"/>
  </r>
  <r>
    <n v="1545880"/>
    <x v="30"/>
    <s v="0"/>
    <s v="0030"/>
    <s v="BFC-90"/>
    <s v="PP01"/>
    <s v="ASSY IN PROCESS INSPECTION"/>
    <x v="2"/>
    <d v="2019-08-20T00:00:00"/>
    <d v="1899-12-30T13:05:07"/>
    <d v="2019-08-20T00:00:00"/>
    <d v="1899-12-30T13:05:07"/>
    <n v="20"/>
    <s v="MIN"/>
    <x v="2"/>
    <n v="20"/>
    <s v="MIN"/>
    <s v="CNF  ORSP PRT  REL  TECO"/>
  </r>
  <r>
    <n v="1545880"/>
    <x v="30"/>
    <s v="0"/>
    <s v="0040"/>
    <s v="BFC-10"/>
    <s v="PP01"/>
    <s v="ASSEMBLY"/>
    <x v="3"/>
    <d v="2019-08-20T00:00:00"/>
    <d v="1899-12-30T13:05:44"/>
    <d v="2019-08-21T00:00:00"/>
    <d v="1899-12-30T17:48:29"/>
    <n v="14.095000000000001"/>
    <s v="H"/>
    <x v="1136"/>
    <n v="350"/>
    <s v="MIN"/>
    <s v="CNF  PRT  REL  TECO"/>
  </r>
  <r>
    <n v="1545880"/>
    <x v="30"/>
    <s v="0"/>
    <s v="0050"/>
    <s v="BFC-10"/>
    <s v="PP01"/>
    <s v="ASSEMBLY"/>
    <x v="4"/>
    <d v="2019-08-22T00:00:00"/>
    <d v="1899-12-30T07:27:48"/>
    <d v="2019-08-27T00:00:00"/>
    <d v="1899-12-30T16:14:29"/>
    <n v="35.372999999999998"/>
    <s v="H"/>
    <x v="1137"/>
    <n v="1020"/>
    <s v="MIN"/>
    <s v="CNF  PRT  REL  TECO"/>
  </r>
  <r>
    <n v="1545880"/>
    <x v="30"/>
    <s v="0"/>
    <s v="0060"/>
    <s v="BFC-10"/>
    <s v="PP01"/>
    <s v="ASSEMBLY"/>
    <x v="5"/>
    <d v="2019-08-27T00:00:00"/>
    <d v="1899-12-30T16:14:41"/>
    <d v="2019-08-27T00:00:00"/>
    <d v="1899-12-30T17:49:10"/>
    <n v="1.575"/>
    <s v="H"/>
    <x v="1138"/>
    <n v="50"/>
    <s v="MIN"/>
    <s v="CNF  PRT  REL  TECO"/>
  </r>
  <r>
    <n v="1545880"/>
    <x v="3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5880"/>
    <x v="30"/>
    <s v="0"/>
    <s v="0080"/>
    <s v="BFC-90"/>
    <s v="PP01"/>
    <s v="ASSY IN PROCESS INSPECTION"/>
    <x v="7"/>
    <d v="2019-08-28T00:00:00"/>
    <d v="1899-12-30T11:24:28"/>
    <d v="2019-08-28T00:00:00"/>
    <d v="1899-12-30T11:24:28"/>
    <n v="20"/>
    <s v="MIN"/>
    <x v="2"/>
    <n v="20"/>
    <s v="MIN"/>
    <s v="CNF  ORSP PRT  REL  TECO"/>
  </r>
  <r>
    <n v="1545880"/>
    <x v="30"/>
    <s v="0"/>
    <s v="0090"/>
    <s v="BFC-90"/>
    <s v="PP01"/>
    <s v="ASSY IN PROCESS INSPECTION"/>
    <x v="8"/>
    <d v="2019-08-28T00:00:00"/>
    <d v="1899-12-30T11:24:47"/>
    <d v="2019-08-28T00:00:00"/>
    <d v="1899-12-30T11:24:47"/>
    <n v="20"/>
    <s v="MIN"/>
    <x v="2"/>
    <n v="20"/>
    <s v="MIN"/>
    <s v="CNF  ORSP PRT  REL  TECO"/>
  </r>
  <r>
    <n v="1545880"/>
    <x v="30"/>
    <s v="0"/>
    <s v="0100"/>
    <s v="PFC-20"/>
    <s v="PP01"/>
    <s v="PAINT"/>
    <x v="9"/>
    <d v="2019-08-28T00:00:00"/>
    <d v="1899-12-30T14:54:12"/>
    <d v="2019-08-29T00:00:00"/>
    <d v="1899-12-30T12:31:34"/>
    <n v="13.015000000000001"/>
    <s v="H"/>
    <x v="1139"/>
    <n v="450"/>
    <s v="MIN"/>
    <s v="CNF  PRT  REL  TECO"/>
  </r>
  <r>
    <n v="1545880"/>
    <x v="30"/>
    <s v="0"/>
    <s v="0110"/>
    <s v="PFC-99"/>
    <s v="PP01"/>
    <s v="PAINT INSPECTION"/>
    <x v="10"/>
    <d v="2019-09-01T00:00:00"/>
    <d v="1899-12-30T08:45:30"/>
    <d v="2019-09-01T00:00:00"/>
    <d v="1899-12-30T08:45:30"/>
    <n v="20"/>
    <s v="MIN"/>
    <x v="2"/>
    <n v="20"/>
    <s v="MIN"/>
    <s v="CNF  ORSP PRT  REL  TECO"/>
  </r>
  <r>
    <n v="1545880"/>
    <x v="30"/>
    <s v="0"/>
    <s v="0120"/>
    <s v="BFC-10"/>
    <s v="PP01"/>
    <s v="ASSEMBLY"/>
    <x v="11"/>
    <d v="2019-09-03T00:00:00"/>
    <d v="1899-12-30T09:29:10"/>
    <d v="2019-09-03T00:00:00"/>
    <d v="1899-12-30T11:01:37"/>
    <n v="1.5409999999999999"/>
    <s v="H"/>
    <x v="1140"/>
    <n v="100"/>
    <s v="MIN"/>
    <s v="CNF  PRT  REL  TECO"/>
  </r>
  <r>
    <n v="1545880"/>
    <x v="30"/>
    <s v="0"/>
    <s v="0130"/>
    <s v="BFC-90"/>
    <s v="PP01"/>
    <s v="ASSY IN PROCESS INSPECTION"/>
    <x v="12"/>
    <d v="2019-09-09T00:00:00"/>
    <d v="1899-12-30T11:41:49"/>
    <d v="2019-09-09T00:00:00"/>
    <d v="1899-12-30T11:41:49"/>
    <n v="20"/>
    <s v="MIN"/>
    <x v="2"/>
    <n v="20"/>
    <s v="MIN"/>
    <s v="CNF  ORSP PRT  REL  TECO"/>
  </r>
  <r>
    <n v="1545880"/>
    <x v="30"/>
    <s v="0"/>
    <s v="0140"/>
    <s v="BFC-90"/>
    <s v="PP01"/>
    <s v="ASSY IN PROCESS INSPECTION"/>
    <x v="13"/>
    <d v="2019-09-09T00:00:00"/>
    <d v="1899-12-30T11:43:19"/>
    <d v="2019-09-09T00:00:00"/>
    <d v="1899-12-30T11:43:19"/>
    <n v="30"/>
    <s v="MIN"/>
    <x v="9"/>
    <n v="30"/>
    <s v="MIN"/>
    <s v="CNF  ORSP PRT  REL  TECO"/>
  </r>
  <r>
    <n v="1545880"/>
    <x v="30"/>
    <s v="0"/>
    <s v="0150"/>
    <s v="BFC-99"/>
    <s v="PP01"/>
    <s v="FINAL INSPECTION"/>
    <x v="14"/>
    <d v="2019-09-09T00:00:00"/>
    <d v="1899-12-30T11:43:23"/>
    <d v="2019-09-09T00:00:00"/>
    <d v="1899-12-30T11:43:23"/>
    <n v="30"/>
    <s v="MIN"/>
    <x v="9"/>
    <n v="30"/>
    <s v="MIN"/>
    <s v="CNF  ORSP PRT  REL  TECO"/>
  </r>
  <r>
    <n v="1545880"/>
    <x v="30"/>
    <s v="0"/>
    <s v="0160"/>
    <s v="BFC-99"/>
    <s v="PP03"/>
    <s v="FINAL INSPECTION"/>
    <x v="15"/>
    <d v="2019-09-10T00:00:00"/>
    <d v="1899-12-30T08:33:54"/>
    <d v="2019-09-10T00:00:00"/>
    <d v="1899-12-30T08:33:54"/>
    <n v="45"/>
    <s v="MIN"/>
    <x v="10"/>
    <n v="45"/>
    <s v="MIN"/>
    <s v="CNF  ORSP PRT  REL  TECO"/>
  </r>
  <r>
    <n v="1545880"/>
    <x v="30"/>
    <s v="1"/>
    <s v="0010"/>
    <s v="BFC-10"/>
    <s v="PP95"/>
    <s v="ASSEMBLY"/>
    <x v="16"/>
    <d v="2019-09-03T00:00:00"/>
    <d v="1899-12-30T07:58:27"/>
    <d v="2019-09-03T00:00:00"/>
    <d v="1899-12-30T11:01:06"/>
    <n v="3.044"/>
    <s v="H"/>
    <x v="1141"/>
    <n v="1"/>
    <s v="MIN"/>
    <s v="CNF  PRT  REL  TECO"/>
  </r>
  <r>
    <n v="1545880"/>
    <x v="30"/>
    <s v="2"/>
    <s v="0100"/>
    <s v="PFC-20"/>
    <s v="PP95"/>
    <s v="PAINT"/>
    <x v="17"/>
    <d v="2019-08-29T00:00:00"/>
    <d v="1899-12-30T11:40:05"/>
    <d v="2019-08-29T00:00:00"/>
    <d v="1899-12-30T15:54:44"/>
    <n v="4.2439999999999998"/>
    <s v="H"/>
    <x v="1142"/>
    <n v="5"/>
    <s v="MIN"/>
    <s v="CNF  PRT  REL  TECO"/>
  </r>
  <r>
    <n v="1545881"/>
    <x v="22"/>
    <s v="0"/>
    <s v="0010"/>
    <s v="PFC-20"/>
    <s v="PP01"/>
    <s v="PAINT"/>
    <x v="0"/>
    <d v="2019-08-22T00:00:00"/>
    <d v="1899-12-30T19:33:48"/>
    <d v="2019-08-22T00:00:00"/>
    <d v="1899-12-30T20:34:17"/>
    <n v="1.008"/>
    <s v="H"/>
    <x v="578"/>
    <n v="40"/>
    <s v="MIN"/>
    <s v="CNF  PRT  REL  TECO"/>
  </r>
  <r>
    <n v="1545881"/>
    <x v="22"/>
    <s v="0"/>
    <s v="0020"/>
    <s v="BFC-10"/>
    <s v="PP01"/>
    <s v="ASSEMBLY"/>
    <x v="1"/>
    <d v="2019-08-25T00:00:00"/>
    <d v="1899-12-30T08:34:22"/>
    <d v="2019-08-25T00:00:00"/>
    <d v="1899-12-30T08:39:17"/>
    <n v="4.9169999999999998"/>
    <s v="MIN"/>
    <x v="1143"/>
    <n v="15"/>
    <s v="MIN"/>
    <s v="CNF  PRT  REL  TECO"/>
  </r>
  <r>
    <n v="1545881"/>
    <x v="22"/>
    <s v="0"/>
    <s v="0030"/>
    <s v="BFC-90"/>
    <s v="PP01"/>
    <s v="ASSY IN PROCESS INSPECTION"/>
    <x v="2"/>
    <d v="2019-08-25T00:00:00"/>
    <d v="1899-12-30T08:59:43"/>
    <d v="2019-08-25T00:00:00"/>
    <d v="1899-12-30T08:59:43"/>
    <n v="20"/>
    <s v="MIN"/>
    <x v="2"/>
    <n v="20"/>
    <s v="MIN"/>
    <s v="CNF  ORSP PRT  REL  TECO"/>
  </r>
  <r>
    <n v="1545881"/>
    <x v="22"/>
    <s v="0"/>
    <s v="0040"/>
    <s v="BFC-10"/>
    <s v="PP01"/>
    <s v="ASSEMBLY"/>
    <x v="3"/>
    <d v="2019-08-25T00:00:00"/>
    <d v="1899-12-30T09:21:58"/>
    <d v="2019-08-25T00:00:00"/>
    <d v="1899-12-30T17:46:49"/>
    <n v="7.9249999999999998"/>
    <s v="H"/>
    <x v="1144"/>
    <n v="350"/>
    <s v="MIN"/>
    <s v="CNF  PRT  REL  TECO"/>
  </r>
  <r>
    <n v="1545881"/>
    <x v="22"/>
    <s v="0"/>
    <s v="0050"/>
    <s v="BFC-10"/>
    <s v="PP01"/>
    <s v="ASSEMBLY"/>
    <x v="4"/>
    <d v="2019-08-26T00:00:00"/>
    <d v="1899-12-30T07:33:00"/>
    <d v="2019-08-29T00:00:00"/>
    <d v="1899-12-30T11:27:16"/>
    <n v="31.71"/>
    <s v="H"/>
    <x v="1145"/>
    <n v="1020"/>
    <s v="MIN"/>
    <s v="CNF  PRT  REL  TECO"/>
  </r>
  <r>
    <n v="1545881"/>
    <x v="22"/>
    <s v="0"/>
    <s v="0060"/>
    <s v="BFC-10"/>
    <s v="PP01"/>
    <s v="ASSEMBLY"/>
    <x v="5"/>
    <d v="2019-08-29T00:00:00"/>
    <d v="1899-12-30T12:01:40"/>
    <d v="2019-08-29T00:00:00"/>
    <d v="1899-12-30T13:32:35"/>
    <n v="1.5149999999999999"/>
    <s v="H"/>
    <x v="1146"/>
    <n v="50"/>
    <s v="MIN"/>
    <s v="CNF  PRT  REL  TECO"/>
  </r>
  <r>
    <n v="1545881"/>
    <x v="2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5881"/>
    <x v="22"/>
    <s v="0"/>
    <s v="0080"/>
    <s v="BFC-90"/>
    <s v="PP01"/>
    <s v="ASSY IN PROCESS INSPECTION"/>
    <x v="7"/>
    <d v="2019-08-29T00:00:00"/>
    <d v="1899-12-30T15:30:17"/>
    <d v="2019-08-29T00:00:00"/>
    <d v="1899-12-30T15:30:17"/>
    <n v="20"/>
    <s v="MIN"/>
    <x v="2"/>
    <n v="20"/>
    <s v="MIN"/>
    <s v="CNF  ORSP PRT  REL  TECO"/>
  </r>
  <r>
    <n v="1545881"/>
    <x v="22"/>
    <s v="0"/>
    <s v="0090"/>
    <s v="BFC-90"/>
    <s v="PP01"/>
    <s v="ASSY IN PROCESS INSPECTION"/>
    <x v="8"/>
    <d v="2019-08-29T00:00:00"/>
    <d v="1899-12-30T15:30:40"/>
    <d v="2019-08-29T00:00:00"/>
    <d v="1899-12-30T15:30:40"/>
    <n v="20"/>
    <s v="MIN"/>
    <x v="2"/>
    <n v="20"/>
    <s v="MIN"/>
    <s v="CNF  ORSP PRT  REL  TECO"/>
  </r>
  <r>
    <n v="1545881"/>
    <x v="22"/>
    <s v="0"/>
    <s v="0100"/>
    <s v="PFC-20"/>
    <s v="PP01"/>
    <s v="PAINT"/>
    <x v="9"/>
    <d v="2019-08-29T00:00:00"/>
    <d v="1899-12-30T18:19:18"/>
    <d v="2019-09-01T00:00:00"/>
    <d v="1899-12-30T15:29:59"/>
    <n v="10.002000000000001"/>
    <s v="H"/>
    <x v="1147"/>
    <n v="450"/>
    <s v="MIN"/>
    <s v="CNF  PRT  REL  TECO"/>
  </r>
  <r>
    <n v="1545881"/>
    <x v="22"/>
    <s v="0"/>
    <s v="0110"/>
    <s v="PFC-99"/>
    <s v="PP01"/>
    <s v="PAINT INSPECTION"/>
    <x v="10"/>
    <d v="2019-09-02T00:00:00"/>
    <d v="1899-12-30T09:23:36"/>
    <d v="2019-09-02T00:00:00"/>
    <d v="1899-12-30T09:23:36"/>
    <n v="20"/>
    <s v="MIN"/>
    <x v="2"/>
    <n v="20"/>
    <s v="MIN"/>
    <s v="CNF  ORSP PRT  REL  TECO"/>
  </r>
  <r>
    <n v="1545881"/>
    <x v="22"/>
    <s v="0"/>
    <s v="0120"/>
    <s v="BFC-10"/>
    <s v="PP01"/>
    <s v="ASSEMBLY"/>
    <x v="11"/>
    <d v="2019-09-02T00:00:00"/>
    <d v="1899-12-30T13:16:53"/>
    <d v="2019-09-02T00:00:00"/>
    <d v="1899-12-30T14:59:52"/>
    <n v="1.716"/>
    <s v="H"/>
    <x v="1148"/>
    <n v="100"/>
    <s v="MIN"/>
    <s v="CNF  PRT  REL  TECO"/>
  </r>
  <r>
    <n v="1545881"/>
    <x v="22"/>
    <s v="0"/>
    <s v="0130"/>
    <s v="BFC-90"/>
    <s v="PP01"/>
    <s v="ASSY IN PROCESS INSPECTION"/>
    <x v="12"/>
    <d v="2019-09-05T00:00:00"/>
    <d v="1899-12-30T13:00:37"/>
    <d v="2019-09-05T00:00:00"/>
    <d v="1899-12-30T13:00:37"/>
    <n v="20"/>
    <s v="MIN"/>
    <x v="2"/>
    <n v="20"/>
    <s v="MIN"/>
    <s v="CNF  ORSP PRT  REL  TECO"/>
  </r>
  <r>
    <n v="1545881"/>
    <x v="22"/>
    <s v="0"/>
    <s v="0140"/>
    <s v="BFC-90"/>
    <s v="PP01"/>
    <s v="ASSY IN PROCESS INSPECTION"/>
    <x v="13"/>
    <d v="2019-09-05T00:00:00"/>
    <d v="1899-12-30T13:00:45"/>
    <d v="2019-09-05T00:00:00"/>
    <d v="1899-12-30T13:00:45"/>
    <n v="30"/>
    <s v="MIN"/>
    <x v="9"/>
    <n v="30"/>
    <s v="MIN"/>
    <s v="CNF  ORSP PRT  REL  TECO"/>
  </r>
  <r>
    <n v="1545881"/>
    <x v="22"/>
    <s v="0"/>
    <s v="0150"/>
    <s v="BFC-99"/>
    <s v="PP01"/>
    <s v="FINAL INSPECTION"/>
    <x v="14"/>
    <d v="2019-09-05T00:00:00"/>
    <d v="1899-12-30T13:00:51"/>
    <d v="2019-09-05T00:00:00"/>
    <d v="1899-12-30T13:00:51"/>
    <n v="30"/>
    <s v="MIN"/>
    <x v="9"/>
    <n v="30"/>
    <s v="MIN"/>
    <s v="CNF  ORSP PRT  REL  TECO"/>
  </r>
  <r>
    <n v="1545881"/>
    <x v="22"/>
    <s v="0"/>
    <s v="0160"/>
    <s v="BFC-99"/>
    <s v="PP03"/>
    <s v="FINAL INSPECTION"/>
    <x v="15"/>
    <d v="2019-09-08T00:00:00"/>
    <d v="1899-12-30T09:25:24"/>
    <d v="2019-09-08T00:00:00"/>
    <d v="1899-12-30T09:25:24"/>
    <n v="45"/>
    <s v="MIN"/>
    <x v="10"/>
    <n v="45"/>
    <s v="MIN"/>
    <s v="CNF  ORSP PRT  REL  TECO"/>
  </r>
  <r>
    <n v="1545881"/>
    <x v="22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5881"/>
    <x v="2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598"/>
    <x v="25"/>
    <s v="0"/>
    <s v="0010"/>
    <s v="PFC-20"/>
    <s v="PP01"/>
    <s v="PAINT"/>
    <x v="0"/>
    <d v="2019-08-22T00:00:00"/>
    <d v="1899-12-30T21:15:28"/>
    <d v="2019-08-22T00:00:00"/>
    <d v="1899-12-30T21:55:42"/>
    <n v="40.232999999999997"/>
    <s v="MIN"/>
    <x v="1149"/>
    <n v="40"/>
    <s v="MIN"/>
    <s v="CNF  PRT  REL  TECO"/>
  </r>
  <r>
    <n v="1546598"/>
    <x v="25"/>
    <s v="0"/>
    <s v="0020"/>
    <s v="BFC-10"/>
    <s v="PP01"/>
    <s v="ASSEMBLY"/>
    <x v="1"/>
    <d v="2019-08-25T00:00:00"/>
    <d v="1899-12-30T10:30:27"/>
    <d v="2019-08-25T00:00:00"/>
    <d v="1899-12-30T10:51:12"/>
    <n v="10.382999999999999"/>
    <s v="MIN"/>
    <x v="1107"/>
    <n v="15"/>
    <s v="MIN"/>
    <s v="CNF  PRT  REL  TECO"/>
  </r>
  <r>
    <n v="1546598"/>
    <x v="25"/>
    <s v="0"/>
    <s v="0030"/>
    <s v="BFC-90"/>
    <s v="PP01"/>
    <s v="ASSY IN PROCESS INSPECTION"/>
    <x v="2"/>
    <d v="2019-08-26T00:00:00"/>
    <d v="1899-12-30T12:35:02"/>
    <d v="2019-08-26T00:00:00"/>
    <d v="1899-12-30T12:35:02"/>
    <n v="20"/>
    <s v="MIN"/>
    <x v="2"/>
    <n v="20"/>
    <s v="MIN"/>
    <s v="CNF  ORSP PRT  REL  TECO"/>
  </r>
  <r>
    <n v="1546598"/>
    <x v="25"/>
    <s v="0"/>
    <s v="0040"/>
    <s v="BFC-10"/>
    <s v="PP01"/>
    <s v="ASSEMBLY"/>
    <x v="3"/>
    <d v="2019-08-26T00:00:00"/>
    <d v="1899-12-30T12:48:24"/>
    <d v="2019-08-27T00:00:00"/>
    <d v="1899-12-30T09:17:41"/>
    <n v="6.8730000000000002"/>
    <s v="H"/>
    <x v="1150"/>
    <n v="290"/>
    <s v="MIN"/>
    <s v="CNF  PRT  REL  TECO"/>
  </r>
  <r>
    <n v="1546598"/>
    <x v="25"/>
    <s v="0"/>
    <s v="0050"/>
    <s v="BFC-10"/>
    <s v="PP01"/>
    <s v="ASSEMBLY"/>
    <x v="4"/>
    <d v="2019-08-27T00:00:00"/>
    <d v="1899-12-30T09:17:57"/>
    <d v="2019-09-02T00:00:00"/>
    <d v="1899-12-30T11:29:38"/>
    <n v="37.896000000000001"/>
    <s v="H"/>
    <x v="1151"/>
    <n v="1040"/>
    <s v="MIN"/>
    <s v="CNF  PRT  REL  TECO"/>
  </r>
  <r>
    <n v="1546598"/>
    <x v="25"/>
    <s v="0"/>
    <s v="0060"/>
    <s v="BFC-10"/>
    <s v="PP01"/>
    <s v="ASSEMBLY"/>
    <x v="5"/>
    <d v="2019-09-02T00:00:00"/>
    <d v="1899-12-30T12:01:40"/>
    <d v="2019-09-02T00:00:00"/>
    <d v="1899-12-30T14:10:32"/>
    <n v="2.1480000000000001"/>
    <s v="H"/>
    <x v="1152"/>
    <n v="50"/>
    <s v="MIN"/>
    <s v="CNF  PRT  REL  TECO"/>
  </r>
  <r>
    <n v="1546598"/>
    <x v="2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598"/>
    <x v="25"/>
    <s v="0"/>
    <s v="0080"/>
    <s v="BFC-90"/>
    <s v="PP01"/>
    <s v="ASSY IN PROCESS INSPECTION"/>
    <x v="7"/>
    <d v="2019-09-02T00:00:00"/>
    <d v="1899-12-30T15:25:10"/>
    <d v="2019-09-02T00:00:00"/>
    <d v="1899-12-30T15:25:10"/>
    <n v="20"/>
    <s v="MIN"/>
    <x v="2"/>
    <n v="20"/>
    <s v="MIN"/>
    <s v="CNF  ORSP PRT  REL  TECO"/>
  </r>
  <r>
    <n v="1546598"/>
    <x v="25"/>
    <s v="0"/>
    <s v="0090"/>
    <s v="BFC-90"/>
    <s v="PP01"/>
    <s v="ASSY IN PROCESS INSPECTION"/>
    <x v="8"/>
    <d v="2019-09-02T00:00:00"/>
    <d v="1899-12-30T15:25:24"/>
    <d v="2019-09-02T00:00:00"/>
    <d v="1899-12-30T15:25:24"/>
    <n v="20"/>
    <s v="MIN"/>
    <x v="2"/>
    <n v="20"/>
    <s v="MIN"/>
    <s v="CNF  ORSP PRT  REL  TECO"/>
  </r>
  <r>
    <n v="1546598"/>
    <x v="25"/>
    <s v="0"/>
    <s v="0100"/>
    <s v="PFC-20"/>
    <s v="PP01"/>
    <s v="PAINT"/>
    <x v="9"/>
    <d v="2019-09-02T00:00:00"/>
    <d v="1899-12-30T16:04:39"/>
    <d v="2019-09-03T00:00:00"/>
    <d v="1899-12-30T21:53:19"/>
    <n v="9.1630000000000003"/>
    <s v="H"/>
    <x v="1153"/>
    <n v="450"/>
    <s v="MIN"/>
    <s v="CNF  PRT  REL  TECO"/>
  </r>
  <r>
    <n v="1546598"/>
    <x v="25"/>
    <s v="0"/>
    <s v="0110"/>
    <s v="PFC-99"/>
    <s v="PP01"/>
    <s v="PAINT INSPECTION"/>
    <x v="10"/>
    <d v="2019-09-04T00:00:00"/>
    <d v="1899-12-30T13:28:52"/>
    <d v="2019-09-04T00:00:00"/>
    <d v="1899-12-30T13:28:52"/>
    <n v="20"/>
    <s v="MIN"/>
    <x v="2"/>
    <n v="20"/>
    <s v="MIN"/>
    <s v="CNF  ORSP PRT  REL  TECO"/>
  </r>
  <r>
    <n v="1546598"/>
    <x v="25"/>
    <s v="0"/>
    <s v="0120"/>
    <s v="BFC-10"/>
    <s v="PP01"/>
    <s v="ASSEMBLY"/>
    <x v="11"/>
    <d v="2019-09-05T00:00:00"/>
    <d v="1899-12-30T12:37:11"/>
    <d v="2019-09-05T00:00:00"/>
    <d v="1899-12-30T13:35:03"/>
    <n v="57.866999999999997"/>
    <s v="MIN"/>
    <x v="1154"/>
    <n v="100"/>
    <s v="MIN"/>
    <s v="CNF  PRT  REL  TECO"/>
  </r>
  <r>
    <n v="1546598"/>
    <x v="25"/>
    <s v="0"/>
    <s v="0130"/>
    <s v="BFC-90"/>
    <s v="PP01"/>
    <s v="ASSY IN PROCESS INSPECTION"/>
    <x v="12"/>
    <d v="2019-09-10T00:00:00"/>
    <d v="1899-12-30T16:04:17"/>
    <d v="2019-09-10T00:00:00"/>
    <d v="1899-12-30T16:04:17"/>
    <n v="20"/>
    <s v="MIN"/>
    <x v="2"/>
    <n v="20"/>
    <s v="MIN"/>
    <s v="CNF  ORSP PRT  REL  TECO"/>
  </r>
  <r>
    <n v="1546598"/>
    <x v="25"/>
    <s v="0"/>
    <s v="0140"/>
    <s v="BFC-90"/>
    <s v="PP01"/>
    <s v="ASSY IN PROCESS INSPECTION"/>
    <x v="13"/>
    <d v="2019-09-10T00:00:00"/>
    <d v="1899-12-30T16:04:20"/>
    <d v="2019-09-10T00:00:00"/>
    <d v="1899-12-30T16:04:20"/>
    <n v="30"/>
    <s v="MIN"/>
    <x v="9"/>
    <n v="30"/>
    <s v="MIN"/>
    <s v="CNF  ORSP PRT  REL  TECO"/>
  </r>
  <r>
    <n v="1546598"/>
    <x v="25"/>
    <s v="0"/>
    <s v="0150"/>
    <s v="BFC-99"/>
    <s v="PP01"/>
    <s v="FINAL INSPECTION"/>
    <x v="14"/>
    <d v="2019-09-10T00:00:00"/>
    <d v="1899-12-30T16:04:23"/>
    <d v="2019-09-10T00:00:00"/>
    <d v="1899-12-30T16:04:23"/>
    <n v="30"/>
    <s v="MIN"/>
    <x v="9"/>
    <n v="30"/>
    <s v="MIN"/>
    <s v="CNF  ORSP PRT  REL  TECO"/>
  </r>
  <r>
    <n v="1546598"/>
    <x v="25"/>
    <s v="0"/>
    <s v="0160"/>
    <s v="BFC-99"/>
    <s v="PP03"/>
    <s v="FINAL INSPECTION"/>
    <x v="15"/>
    <d v="2019-09-11T00:00:00"/>
    <d v="1899-12-30T15:46:22"/>
    <d v="2019-09-11T00:00:00"/>
    <d v="1899-12-30T15:46:22"/>
    <n v="45"/>
    <s v="MIN"/>
    <x v="10"/>
    <n v="45"/>
    <s v="MIN"/>
    <s v="CNF  ORSP PRT  REL  TECO"/>
  </r>
  <r>
    <n v="1546598"/>
    <x v="25"/>
    <s v="1"/>
    <s v="0010"/>
    <s v="BFC-10"/>
    <s v="PP95"/>
    <s v="ASSEMBLY"/>
    <x v="16"/>
    <d v="2019-08-29T00:00:00"/>
    <d v="1899-12-30T09:26:14"/>
    <d v="2019-08-29T00:00:00"/>
    <d v="1899-12-30T15:40:22"/>
    <n v="6.2359999999999998"/>
    <s v="H"/>
    <x v="368"/>
    <n v="1"/>
    <s v="MIN"/>
    <s v="CNF  PRT  REL  TECO"/>
  </r>
  <r>
    <n v="1546598"/>
    <x v="2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599"/>
    <x v="25"/>
    <s v="0"/>
    <s v="0010"/>
    <s v="PFC-20"/>
    <s v="PP01"/>
    <s v="PAINT"/>
    <x v="0"/>
    <d v="2019-08-27T00:00:00"/>
    <d v="1899-12-30T00:57:22"/>
    <d v="2019-08-27T00:00:00"/>
    <d v="1899-12-30T01:37:13"/>
    <n v="39.85"/>
    <s v="MIN"/>
    <x v="1155"/>
    <n v="40"/>
    <s v="MIN"/>
    <s v="CNF  PRT  REL  TECO"/>
  </r>
  <r>
    <n v="1546599"/>
    <x v="25"/>
    <s v="0"/>
    <s v="0020"/>
    <s v="BFC-10"/>
    <s v="PP01"/>
    <s v="ASSEMBLY"/>
    <x v="1"/>
    <d v="2019-08-27T00:00:00"/>
    <d v="1899-12-30T08:41:39"/>
    <d v="2019-08-27T00:00:00"/>
    <d v="1899-12-30T08:50:48"/>
    <n v="3.05"/>
    <s v="MIN"/>
    <x v="1156"/>
    <n v="15"/>
    <s v="MIN"/>
    <s v="CNF  PRT  REL  TECO"/>
  </r>
  <r>
    <n v="1546599"/>
    <x v="25"/>
    <s v="0"/>
    <s v="0030"/>
    <s v="BFC-90"/>
    <s v="PP01"/>
    <s v="ASSY IN PROCESS INSPECTION"/>
    <x v="2"/>
    <d v="2019-08-27T00:00:00"/>
    <d v="1899-12-30T17:05:40"/>
    <d v="2019-08-27T00:00:00"/>
    <d v="1899-12-30T17:05:40"/>
    <n v="20"/>
    <s v="MIN"/>
    <x v="2"/>
    <n v="20"/>
    <s v="MIN"/>
    <s v="CNF  ORSP PRT  REL  TECO"/>
  </r>
  <r>
    <n v="1546599"/>
    <x v="25"/>
    <s v="0"/>
    <s v="0040"/>
    <s v="BFC-10"/>
    <s v="PP01"/>
    <s v="ASSEMBLY"/>
    <x v="3"/>
    <d v="2019-08-27T00:00:00"/>
    <d v="1899-12-30T17:06:39"/>
    <d v="2019-08-28T00:00:00"/>
    <d v="1899-12-30T17:42:04"/>
    <n v="618.57000000000005"/>
    <s v="MIN"/>
    <x v="1157"/>
    <n v="350"/>
    <s v="MIN"/>
    <s v="CNF  PRT  REL  TECO"/>
  </r>
  <r>
    <n v="1546599"/>
    <x v="25"/>
    <s v="0"/>
    <s v="0050"/>
    <s v="BFC-10"/>
    <s v="PP01"/>
    <s v="ASSEMBLY"/>
    <x v="4"/>
    <d v="2019-08-29T00:00:00"/>
    <d v="1899-12-30T08:59:59"/>
    <d v="2019-09-03T00:00:00"/>
    <d v="1899-12-30T15:33:52"/>
    <n v="33.344999999999999"/>
    <s v="H"/>
    <x v="1158"/>
    <n v="1020"/>
    <s v="MIN"/>
    <s v="CNF  PRT  REL  TECO"/>
  </r>
  <r>
    <n v="1546599"/>
    <x v="25"/>
    <s v="0"/>
    <s v="0060"/>
    <s v="BFC-10"/>
    <s v="PP01"/>
    <s v="ASSEMBLY"/>
    <x v="5"/>
    <d v="2019-09-03T00:00:00"/>
    <d v="1899-12-30T15:34:17"/>
    <d v="2019-09-03T00:00:00"/>
    <d v="1899-12-30T16:14:42"/>
    <n v="40.417000000000002"/>
    <s v="MIN"/>
    <x v="1159"/>
    <n v="50"/>
    <s v="MIN"/>
    <s v="CNF  PRT  REL  TECO"/>
  </r>
  <r>
    <n v="1546599"/>
    <x v="2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599"/>
    <x v="25"/>
    <s v="0"/>
    <s v="0080"/>
    <s v="BFC-90"/>
    <s v="PP01"/>
    <s v="ASSY IN PROCESS INSPECTION"/>
    <x v="7"/>
    <d v="2019-09-03T00:00:00"/>
    <d v="1899-12-30T17:28:33"/>
    <d v="2019-09-03T00:00:00"/>
    <d v="1899-12-30T17:28:33"/>
    <n v="20"/>
    <s v="MIN"/>
    <x v="2"/>
    <n v="20"/>
    <s v="MIN"/>
    <s v="CNF  ORSP PRT  REL  TECO"/>
  </r>
  <r>
    <n v="1546599"/>
    <x v="25"/>
    <s v="0"/>
    <s v="0090"/>
    <s v="BFC-90"/>
    <s v="PP01"/>
    <s v="ASSY IN PROCESS INSPECTION"/>
    <x v="8"/>
    <d v="2019-09-03T00:00:00"/>
    <d v="1899-12-30T17:28:44"/>
    <d v="2019-09-03T00:00:00"/>
    <d v="1899-12-30T17:28:44"/>
    <n v="20"/>
    <s v="MIN"/>
    <x v="2"/>
    <n v="20"/>
    <s v="MIN"/>
    <s v="CNF  ORSP PRT  REL  TECO"/>
  </r>
  <r>
    <n v="1546599"/>
    <x v="25"/>
    <s v="0"/>
    <s v="0100"/>
    <s v="PFC-20"/>
    <s v="PP01"/>
    <s v="PAINT"/>
    <x v="9"/>
    <d v="2019-09-03T00:00:00"/>
    <d v="1899-12-30T22:36:35"/>
    <d v="2019-09-04T00:00:00"/>
    <d v="1899-12-30T13:42:52"/>
    <n v="8.0869999999999997"/>
    <s v="H"/>
    <x v="1160"/>
    <n v="450"/>
    <s v="MIN"/>
    <s v="CNF  PRT  REL  TECO"/>
  </r>
  <r>
    <n v="1546599"/>
    <x v="25"/>
    <s v="0"/>
    <s v="0110"/>
    <s v="PFC-99"/>
    <s v="PP01"/>
    <s v="PAINT INSPECTION"/>
    <x v="10"/>
    <d v="2019-09-05T00:00:00"/>
    <d v="1899-12-30T08:20:44"/>
    <d v="2019-09-05T00:00:00"/>
    <d v="1899-12-30T08:20:44"/>
    <n v="20"/>
    <s v="MIN"/>
    <x v="2"/>
    <n v="20"/>
    <s v="MIN"/>
    <s v="CNF  ORSP PRT  REL  TECO"/>
  </r>
  <r>
    <n v="1546599"/>
    <x v="25"/>
    <s v="0"/>
    <s v="0120"/>
    <s v="BFC-10"/>
    <s v="PP01"/>
    <s v="ASSEMBLY"/>
    <x v="11"/>
    <d v="2019-09-05T00:00:00"/>
    <d v="1899-12-30T13:35:24"/>
    <d v="2019-09-05T00:00:00"/>
    <d v="1899-12-30T13:56:49"/>
    <n v="21.417000000000002"/>
    <s v="MIN"/>
    <x v="1161"/>
    <n v="100"/>
    <s v="MIN"/>
    <s v="CNF  PRT  REL  TECO"/>
  </r>
  <r>
    <n v="1546599"/>
    <x v="25"/>
    <s v="0"/>
    <s v="0130"/>
    <s v="BFC-90"/>
    <s v="PP01"/>
    <s v="ASSY IN PROCESS INSPECTION"/>
    <x v="12"/>
    <d v="2019-09-10T00:00:00"/>
    <d v="1899-12-30T16:04:46"/>
    <d v="2019-09-10T00:00:00"/>
    <d v="1899-12-30T16:04:46"/>
    <n v="20"/>
    <s v="MIN"/>
    <x v="2"/>
    <n v="20"/>
    <s v="MIN"/>
    <s v="CNF  ORSP PRT  REL  TECO"/>
  </r>
  <r>
    <n v="1546599"/>
    <x v="25"/>
    <s v="0"/>
    <s v="0140"/>
    <s v="BFC-90"/>
    <s v="PP01"/>
    <s v="ASSY IN PROCESS INSPECTION"/>
    <x v="13"/>
    <d v="2019-09-10T00:00:00"/>
    <d v="1899-12-30T16:04:50"/>
    <d v="2019-09-10T00:00:00"/>
    <d v="1899-12-30T16:04:50"/>
    <n v="30"/>
    <s v="MIN"/>
    <x v="9"/>
    <n v="30"/>
    <s v="MIN"/>
    <s v="CNF  ORSP PRT  REL  TECO"/>
  </r>
  <r>
    <n v="1546599"/>
    <x v="25"/>
    <s v="0"/>
    <s v="0150"/>
    <s v="BFC-99"/>
    <s v="PP01"/>
    <s v="FINAL INSPECTION"/>
    <x v="14"/>
    <d v="2019-09-10T00:00:00"/>
    <d v="1899-12-30T16:04:53"/>
    <d v="2019-09-10T00:00:00"/>
    <d v="1899-12-30T16:04:53"/>
    <n v="30"/>
    <s v="MIN"/>
    <x v="9"/>
    <n v="30"/>
    <s v="MIN"/>
    <s v="CNF  ORSP PRT  REL  TECO"/>
  </r>
  <r>
    <n v="1546599"/>
    <x v="25"/>
    <s v="0"/>
    <s v="0160"/>
    <s v="BFC-99"/>
    <s v="PP03"/>
    <s v="FINAL INSPECTION"/>
    <x v="15"/>
    <d v="2019-09-11T00:00:00"/>
    <d v="1899-12-30T07:44:44"/>
    <d v="2019-09-11T00:00:00"/>
    <d v="1899-12-30T07:44:44"/>
    <n v="45"/>
    <s v="MIN"/>
    <x v="10"/>
    <n v="45"/>
    <s v="MIN"/>
    <s v="CNF  ORSP PRT  REL  TECO"/>
  </r>
  <r>
    <n v="1546599"/>
    <x v="2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6599"/>
    <x v="25"/>
    <s v="2"/>
    <s v="0100"/>
    <s v="PFC-20"/>
    <s v="PP95"/>
    <s v="PAINT"/>
    <x v="17"/>
    <d v="2019-09-04T00:00:00"/>
    <d v="1899-12-30T07:35:47"/>
    <d v="2019-09-04T00:00:00"/>
    <d v="1899-12-30T10:59:43"/>
    <n v="3.399"/>
    <s v="H"/>
    <x v="1162"/>
    <n v="5"/>
    <s v="MIN"/>
    <s v="CNF  PRT  REL  TECO"/>
  </r>
  <r>
    <n v="1546620"/>
    <x v="24"/>
    <s v="0"/>
    <s v="0010"/>
    <s v="PFC-20"/>
    <s v="PP01"/>
    <s v="PAINT"/>
    <x v="0"/>
    <d v="2019-08-22T00:00:00"/>
    <d v="1899-12-30T20:42:58"/>
    <d v="2019-08-22T00:00:00"/>
    <d v="1899-12-30T22:09:31"/>
    <n v="1.4430000000000001"/>
    <s v="H"/>
    <x v="1163"/>
    <n v="40"/>
    <s v="MIN"/>
    <s v="CNF  PRT  REL  TECO"/>
  </r>
  <r>
    <n v="1546620"/>
    <x v="24"/>
    <s v="0"/>
    <s v="0020"/>
    <s v="BFC-10"/>
    <s v="PP01"/>
    <s v="ASSEMBLY"/>
    <x v="1"/>
    <d v="2019-08-25T00:00:00"/>
    <d v="1899-12-30T10:10:28"/>
    <d v="2019-08-25T00:00:00"/>
    <d v="1899-12-30T10:28:16"/>
    <n v="17.8"/>
    <s v="MIN"/>
    <x v="1164"/>
    <n v="15"/>
    <s v="MIN"/>
    <s v="CNF  PRT  REL  TECO"/>
  </r>
  <r>
    <n v="1546620"/>
    <x v="24"/>
    <s v="0"/>
    <s v="0030"/>
    <s v="BFC-90"/>
    <s v="PP01"/>
    <s v="ASSY IN PROCESS INSPECTION"/>
    <x v="2"/>
    <d v="2019-08-25T00:00:00"/>
    <d v="1899-12-30T17:31:36"/>
    <d v="2019-08-25T00:00:00"/>
    <d v="1899-12-30T17:31:36"/>
    <n v="20"/>
    <s v="MIN"/>
    <x v="2"/>
    <n v="20"/>
    <s v="MIN"/>
    <s v="CNF  ORSP PRT  REL  TECO"/>
  </r>
  <r>
    <n v="1546620"/>
    <x v="24"/>
    <s v="0"/>
    <s v="0040"/>
    <s v="BFC-10"/>
    <s v="PP01"/>
    <s v="ASSEMBLY"/>
    <x v="3"/>
    <d v="2019-08-25T00:00:00"/>
    <d v="1899-12-30T17:32:32"/>
    <d v="2019-08-27T00:00:00"/>
    <d v="1899-12-30T08:05:50"/>
    <n v="638.69299999999998"/>
    <s v="MIN"/>
    <x v="1165"/>
    <n v="350"/>
    <s v="MIN"/>
    <s v="CNF  PRT  REL  TECO"/>
  </r>
  <r>
    <n v="1546620"/>
    <x v="24"/>
    <s v="0"/>
    <s v="0050"/>
    <s v="BFC-10"/>
    <s v="PP01"/>
    <s v="ASSEMBLY"/>
    <x v="4"/>
    <d v="2019-08-28T00:00:00"/>
    <d v="1899-12-30T07:37:56"/>
    <d v="2019-09-01T00:00:00"/>
    <d v="1899-12-30T17:52:18"/>
    <n v="25.408999999999999"/>
    <s v="H"/>
    <x v="1166"/>
    <n v="1020"/>
    <s v="MIN"/>
    <s v="CNF  PRT  REL  TECO"/>
  </r>
  <r>
    <n v="1546620"/>
    <x v="24"/>
    <s v="0"/>
    <s v="0060"/>
    <s v="BFC-10"/>
    <s v="PP01"/>
    <s v="ASSEMBLY"/>
    <x v="5"/>
    <d v="2019-09-02T00:00:00"/>
    <d v="1899-12-30T07:23:57"/>
    <d v="2019-09-02T00:00:00"/>
    <d v="1899-12-30T07:47:36"/>
    <n v="23.65"/>
    <s v="MIN"/>
    <x v="1167"/>
    <n v="50"/>
    <s v="MIN"/>
    <s v="CNF  PRT  REL  TECO"/>
  </r>
  <r>
    <n v="1546620"/>
    <x v="2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620"/>
    <x v="24"/>
    <s v="0"/>
    <s v="0080"/>
    <s v="BFC-90"/>
    <s v="PP01"/>
    <s v="ASSY IN PROCESS INSPECTION"/>
    <x v="7"/>
    <d v="2019-09-02T00:00:00"/>
    <d v="1899-12-30T10:56:39"/>
    <d v="2019-09-02T00:00:00"/>
    <d v="1899-12-30T10:56:39"/>
    <n v="20"/>
    <s v="MIN"/>
    <x v="2"/>
    <n v="20"/>
    <s v="MIN"/>
    <s v="CNF  ORSP PRT  REL  TECO"/>
  </r>
  <r>
    <n v="1546620"/>
    <x v="24"/>
    <s v="0"/>
    <s v="0090"/>
    <s v="BFC-90"/>
    <s v="PP01"/>
    <s v="ASSY IN PROCESS INSPECTION"/>
    <x v="8"/>
    <d v="2019-09-02T00:00:00"/>
    <d v="1899-12-30T10:56:51"/>
    <d v="2019-09-02T00:00:00"/>
    <d v="1899-12-30T10:56:51"/>
    <n v="20"/>
    <s v="MIN"/>
    <x v="2"/>
    <n v="20"/>
    <s v="MIN"/>
    <s v="CNF  ORSP PRT  REL  TECO"/>
  </r>
  <r>
    <n v="1546620"/>
    <x v="24"/>
    <s v="0"/>
    <s v="0100"/>
    <s v="PFC-20"/>
    <s v="PP01"/>
    <s v="PAINT"/>
    <x v="9"/>
    <d v="2019-09-02T00:00:00"/>
    <d v="1899-12-30T12:15:47"/>
    <d v="2019-09-02T00:00:00"/>
    <d v="1899-12-30T22:03:49"/>
    <n v="6.1440000000000001"/>
    <s v="H"/>
    <x v="1168"/>
    <n v="450"/>
    <s v="MIN"/>
    <s v="CNF  PRT  REL  TECO"/>
  </r>
  <r>
    <n v="1546620"/>
    <x v="24"/>
    <s v="0"/>
    <s v="0110"/>
    <s v="PFC-99"/>
    <s v="PP01"/>
    <s v="PAINT INSPECTION"/>
    <x v="10"/>
    <d v="2019-09-03T00:00:00"/>
    <d v="1899-12-30T14:01:13"/>
    <d v="2019-09-03T00:00:00"/>
    <d v="1899-12-30T14:01:13"/>
    <n v="20"/>
    <s v="MIN"/>
    <x v="2"/>
    <n v="20"/>
    <s v="MIN"/>
    <s v="CNF  ORSP PRT  REL  TECO"/>
  </r>
  <r>
    <n v="1546620"/>
    <x v="24"/>
    <s v="0"/>
    <s v="0120"/>
    <s v="BFC-10"/>
    <s v="PP01"/>
    <s v="ASSEMBLY"/>
    <x v="11"/>
    <d v="2019-09-04T00:00:00"/>
    <d v="1899-12-30T08:34:40"/>
    <d v="2019-09-04T00:00:00"/>
    <d v="1899-12-30T09:38:57"/>
    <n v="1.071"/>
    <s v="H"/>
    <x v="1169"/>
    <n v="100"/>
    <s v="MIN"/>
    <s v="CNF  PRT  REL  TECO"/>
  </r>
  <r>
    <n v="1546620"/>
    <x v="24"/>
    <s v="0"/>
    <s v="0130"/>
    <s v="BFC-90"/>
    <s v="PP01"/>
    <s v="ASSY IN PROCESS INSPECTION"/>
    <x v="12"/>
    <d v="2019-09-09T00:00:00"/>
    <d v="1899-12-30T10:19:02"/>
    <d v="2019-09-09T00:00:00"/>
    <d v="1899-12-30T10:19:02"/>
    <n v="20"/>
    <s v="MIN"/>
    <x v="2"/>
    <n v="20"/>
    <s v="MIN"/>
    <s v="CNF  ORSP PRT  REL  TECO"/>
  </r>
  <r>
    <n v="1546620"/>
    <x v="24"/>
    <s v="0"/>
    <s v="0140"/>
    <s v="BFC-90"/>
    <s v="PP01"/>
    <s v="ASSY IN PROCESS INSPECTION"/>
    <x v="13"/>
    <d v="2019-09-09T00:00:00"/>
    <d v="1899-12-30T10:19:05"/>
    <d v="2019-09-09T00:00:00"/>
    <d v="1899-12-30T10:19:05"/>
    <n v="30"/>
    <s v="MIN"/>
    <x v="9"/>
    <n v="30"/>
    <s v="MIN"/>
    <s v="CNF  ORSP PRT  REL  TECO"/>
  </r>
  <r>
    <n v="1546620"/>
    <x v="24"/>
    <s v="0"/>
    <s v="0150"/>
    <s v="BFC-99"/>
    <s v="PP01"/>
    <s v="FINAL INSPECTION"/>
    <x v="14"/>
    <d v="2019-09-09T00:00:00"/>
    <d v="1899-12-30T10:19:08"/>
    <d v="2019-09-09T00:00:00"/>
    <d v="1899-12-30T10:19:08"/>
    <n v="30"/>
    <s v="MIN"/>
    <x v="9"/>
    <n v="30"/>
    <s v="MIN"/>
    <s v="CNF  ORSP PRT  REL  TECO"/>
  </r>
  <r>
    <n v="1546620"/>
    <x v="24"/>
    <s v="0"/>
    <s v="0160"/>
    <s v="BFC-99"/>
    <s v="PP03"/>
    <s v="FINAL INSPECTION"/>
    <x v="15"/>
    <d v="2019-09-10T00:00:00"/>
    <d v="1899-12-30T09:17:40"/>
    <d v="2019-09-10T00:00:00"/>
    <d v="1899-12-30T09:17:40"/>
    <n v="45"/>
    <s v="MIN"/>
    <x v="10"/>
    <n v="45"/>
    <s v="MIN"/>
    <s v="CNF  ORSP PRT  REL  TECO"/>
  </r>
  <r>
    <n v="1546620"/>
    <x v="24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6620"/>
    <x v="2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621"/>
    <x v="25"/>
    <s v="0"/>
    <s v="0010"/>
    <s v="PFC-20"/>
    <s v="PP01"/>
    <s v="PAINT"/>
    <x v="0"/>
    <d v="2019-08-26T00:00:00"/>
    <d v="1899-12-30T07:46:33"/>
    <d v="2019-08-26T00:00:00"/>
    <d v="1899-12-30T08:57:32"/>
    <n v="1.1830000000000001"/>
    <s v="H"/>
    <x v="1170"/>
    <n v="40"/>
    <s v="MIN"/>
    <s v="CNF  PRT  REL  TECO"/>
  </r>
  <r>
    <n v="1546621"/>
    <x v="25"/>
    <s v="0"/>
    <s v="0020"/>
    <s v="BFC-10"/>
    <s v="PP01"/>
    <s v="ASSEMBLY"/>
    <x v="1"/>
    <d v="2019-08-26T00:00:00"/>
    <d v="1899-12-30T13:56:31"/>
    <d v="2019-08-26T00:00:00"/>
    <d v="1899-12-30T14:24:27"/>
    <n v="13.967000000000001"/>
    <s v="MIN"/>
    <x v="1171"/>
    <n v="15"/>
    <s v="MIN"/>
    <s v="CNF  PRT  REL  TECO"/>
  </r>
  <r>
    <n v="1546621"/>
    <x v="25"/>
    <s v="0"/>
    <s v="0030"/>
    <s v="BFC-90"/>
    <s v="PP01"/>
    <s v="ASSY IN PROCESS INSPECTION"/>
    <x v="2"/>
    <d v="2019-08-27T00:00:00"/>
    <d v="1899-12-30T07:56:35"/>
    <d v="2019-08-27T00:00:00"/>
    <d v="1899-12-30T07:56:35"/>
    <n v="20"/>
    <s v="MIN"/>
    <x v="2"/>
    <n v="20"/>
    <s v="MIN"/>
    <s v="CNF  ORSP PRT  REL  TECO"/>
  </r>
  <r>
    <n v="1546621"/>
    <x v="25"/>
    <s v="0"/>
    <s v="0040"/>
    <s v="BFC-10"/>
    <s v="PP01"/>
    <s v="ASSEMBLY"/>
    <x v="3"/>
    <d v="2019-08-27T00:00:00"/>
    <d v="1899-12-30T08:16:43"/>
    <d v="2019-08-27T00:00:00"/>
    <d v="1899-12-30T16:24:12"/>
    <n v="8.125"/>
    <s v="H"/>
    <x v="1172"/>
    <n v="350"/>
    <s v="MIN"/>
    <s v="CNF  PRT  REL  TECO"/>
  </r>
  <r>
    <n v="1546621"/>
    <x v="25"/>
    <s v="0"/>
    <s v="0050"/>
    <s v="BFC-10"/>
    <s v="PP01"/>
    <s v="ASSEMBLY"/>
    <x v="4"/>
    <d v="2019-08-28T00:00:00"/>
    <d v="1899-12-30T07:30:38"/>
    <d v="2019-09-02T00:00:00"/>
    <d v="1899-12-30T17:08:34"/>
    <n v="34.965000000000003"/>
    <s v="H"/>
    <x v="1173"/>
    <n v="1020"/>
    <s v="MIN"/>
    <s v="CNF  PRT  REL  TECO"/>
  </r>
  <r>
    <n v="1546621"/>
    <x v="25"/>
    <s v="0"/>
    <s v="0060"/>
    <s v="BFC-10"/>
    <s v="PP01"/>
    <s v="ASSEMBLY"/>
    <x v="5"/>
    <d v="2019-09-02T00:00:00"/>
    <d v="1899-12-30T17:08:46"/>
    <d v="2019-09-02T00:00:00"/>
    <d v="1899-12-30T17:50:54"/>
    <n v="42.133000000000003"/>
    <s v="MIN"/>
    <x v="1174"/>
    <n v="50"/>
    <s v="MIN"/>
    <s v="CNF  PRT  REL  TECO"/>
  </r>
  <r>
    <n v="1546621"/>
    <x v="2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621"/>
    <x v="25"/>
    <s v="0"/>
    <s v="0080"/>
    <s v="BFC-90"/>
    <s v="PP01"/>
    <s v="ASSY IN PROCESS INSPECTION"/>
    <x v="7"/>
    <d v="2019-09-03T00:00:00"/>
    <d v="1899-12-30T13:22:17"/>
    <d v="2019-09-03T00:00:00"/>
    <d v="1899-12-30T13:22:17"/>
    <n v="20"/>
    <s v="MIN"/>
    <x v="2"/>
    <n v="20"/>
    <s v="MIN"/>
    <s v="CNF  ORSP PRT  REL  TECO"/>
  </r>
  <r>
    <n v="1546621"/>
    <x v="25"/>
    <s v="0"/>
    <s v="0090"/>
    <s v="BFC-90"/>
    <s v="PP01"/>
    <s v="ASSY IN PROCESS INSPECTION"/>
    <x v="8"/>
    <d v="2019-09-03T00:00:00"/>
    <d v="1899-12-30T13:22:28"/>
    <d v="2019-09-03T00:00:00"/>
    <d v="1899-12-30T13:22:28"/>
    <n v="20"/>
    <s v="MIN"/>
    <x v="2"/>
    <n v="20"/>
    <s v="MIN"/>
    <s v="CNF  ORSP PRT  REL  TECO"/>
  </r>
  <r>
    <n v="1546621"/>
    <x v="25"/>
    <s v="0"/>
    <s v="0100"/>
    <s v="PFC-20"/>
    <s v="PP01"/>
    <s v="PAINT"/>
    <x v="9"/>
    <d v="2019-09-03T00:00:00"/>
    <d v="1899-12-30T14:21:20"/>
    <d v="2019-09-04T00:00:00"/>
    <d v="1899-12-30T16:12:06"/>
    <n v="9.0299999999999994"/>
    <s v="H"/>
    <x v="1175"/>
    <n v="450"/>
    <s v="MIN"/>
    <s v="CNF  PRT  REL  TECO"/>
  </r>
  <r>
    <n v="1546621"/>
    <x v="25"/>
    <s v="0"/>
    <s v="0110"/>
    <s v="PFC-99"/>
    <s v="PP01"/>
    <s v="PAINT INSPECTION"/>
    <x v="10"/>
    <d v="2019-09-05T00:00:00"/>
    <d v="1899-12-30T08:20:07"/>
    <d v="2019-09-05T00:00:00"/>
    <d v="1899-12-30T08:20:07"/>
    <n v="20"/>
    <s v="MIN"/>
    <x v="2"/>
    <n v="20"/>
    <s v="MIN"/>
    <s v="CNF  ORSP PRT  REL  TECO"/>
  </r>
  <r>
    <n v="1546621"/>
    <x v="25"/>
    <s v="0"/>
    <s v="0120"/>
    <s v="BFC-10"/>
    <s v="PP01"/>
    <s v="ASSEMBLY"/>
    <x v="11"/>
    <d v="2019-09-10T00:00:00"/>
    <d v="1899-12-30T12:33:08"/>
    <d v="2019-09-10T00:00:00"/>
    <d v="1899-12-30T13:39:43"/>
    <n v="22.2"/>
    <s v="MIN"/>
    <x v="1176"/>
    <n v="100"/>
    <s v="MIN"/>
    <s v="CNF  PRT  REL  TECO"/>
  </r>
  <r>
    <n v="1546621"/>
    <x v="25"/>
    <s v="0"/>
    <s v="0130"/>
    <s v="BFC-90"/>
    <s v="PP01"/>
    <s v="ASSY IN PROCESS INSPECTION"/>
    <x v="12"/>
    <d v="2019-09-10T00:00:00"/>
    <d v="1899-12-30T14:19:55"/>
    <d v="2019-09-10T00:00:00"/>
    <d v="1899-12-30T14:19:55"/>
    <n v="20"/>
    <s v="MIN"/>
    <x v="2"/>
    <n v="20"/>
    <s v="MIN"/>
    <s v="CNF  ORSP PRT  REL  TECO"/>
  </r>
  <r>
    <n v="1546621"/>
    <x v="25"/>
    <s v="0"/>
    <s v="0140"/>
    <s v="BFC-90"/>
    <s v="PP01"/>
    <s v="ASSY IN PROCESS INSPECTION"/>
    <x v="13"/>
    <d v="2019-09-10T00:00:00"/>
    <d v="1899-12-30T14:19:58"/>
    <d v="2019-09-10T00:00:00"/>
    <d v="1899-12-30T14:19:58"/>
    <n v="30"/>
    <s v="MIN"/>
    <x v="9"/>
    <n v="30"/>
    <s v="MIN"/>
    <s v="CNF  ORSP PRT  REL  TECO"/>
  </r>
  <r>
    <n v="1546621"/>
    <x v="25"/>
    <s v="0"/>
    <s v="0150"/>
    <s v="BFC-99"/>
    <s v="PP01"/>
    <s v="FINAL INSPECTION"/>
    <x v="14"/>
    <d v="2019-09-10T00:00:00"/>
    <d v="1899-12-30T14:20:01"/>
    <d v="2019-09-10T00:00:00"/>
    <d v="1899-12-30T14:20:01"/>
    <n v="30"/>
    <s v="MIN"/>
    <x v="9"/>
    <n v="30"/>
    <s v="MIN"/>
    <s v="CNF  ORSP PRT  REL  TECO"/>
  </r>
  <r>
    <n v="1546621"/>
    <x v="25"/>
    <s v="0"/>
    <s v="0160"/>
    <s v="BFC-99"/>
    <s v="PP03"/>
    <s v="FINAL INSPECTION"/>
    <x v="15"/>
    <d v="2019-09-11T00:00:00"/>
    <d v="1899-12-30T15:45:56"/>
    <d v="2019-09-11T00:00:00"/>
    <d v="1899-12-30T15:45:56"/>
    <n v="45"/>
    <s v="MIN"/>
    <x v="10"/>
    <n v="45"/>
    <s v="MIN"/>
    <s v="CNF  ORSP PRT  REL  TECO"/>
  </r>
  <r>
    <n v="1546621"/>
    <x v="25"/>
    <s v="1"/>
    <s v="0010"/>
    <s v="BFC-10"/>
    <s v="PP95"/>
    <s v="ASSEMBLY"/>
    <x v="16"/>
    <d v="2019-09-05T00:00:00"/>
    <d v="1899-12-30T07:39:44"/>
    <d v="2019-09-05T00:00:00"/>
    <d v="1899-12-30T13:33:17"/>
    <n v="5.8929999999999998"/>
    <s v="H"/>
    <x v="1177"/>
    <n v="1"/>
    <s v="MIN"/>
    <s v="CNF  PRT  REL  TECO"/>
  </r>
  <r>
    <n v="1546621"/>
    <x v="25"/>
    <s v="2"/>
    <s v="0100"/>
    <s v="PFC-20"/>
    <s v="PP95"/>
    <s v="PAINT"/>
    <x v="17"/>
    <d v="2019-09-04T00:00:00"/>
    <d v="1899-12-30T11:31:09"/>
    <d v="2019-09-04T00:00:00"/>
    <d v="1899-12-30T17:49:39"/>
    <n v="6.3079999999999998"/>
    <s v="H"/>
    <x v="1178"/>
    <n v="5"/>
    <s v="MIN"/>
    <s v="CNF  PRT  REL  TECO"/>
  </r>
  <r>
    <n v="1546622"/>
    <x v="31"/>
    <s v="0"/>
    <s v="0010"/>
    <s v="PFC-20"/>
    <s v="PP01"/>
    <s v="PAINT"/>
    <x v="0"/>
    <d v="2019-08-26T00:00:00"/>
    <d v="1899-12-30T09:22:45"/>
    <d v="2019-08-26T00:00:00"/>
    <d v="1899-12-30T10:57:34"/>
    <n v="1.58"/>
    <s v="H"/>
    <x v="1179"/>
    <n v="40"/>
    <s v="MIN"/>
    <s v="CNF  PRT  REL  TECO"/>
  </r>
  <r>
    <n v="1546622"/>
    <x v="31"/>
    <s v="0"/>
    <s v="0020"/>
    <s v="BFC-10"/>
    <s v="PP01"/>
    <s v="ASSEMBLY"/>
    <x v="1"/>
    <d v="2019-08-26T00:00:00"/>
    <d v="1899-12-30T13:56:31"/>
    <d v="2019-08-26T00:00:00"/>
    <d v="1899-12-30T14:24:27"/>
    <n v="13.967000000000001"/>
    <s v="MIN"/>
    <x v="1171"/>
    <n v="15"/>
    <s v="MIN"/>
    <s v="CNF  PRT  REL  TECO"/>
  </r>
  <r>
    <n v="1546622"/>
    <x v="31"/>
    <s v="0"/>
    <s v="0030"/>
    <s v="BFC-90"/>
    <s v="PP01"/>
    <s v="ASSY IN PROCESS INSPECTION"/>
    <x v="2"/>
    <d v="2019-08-27T00:00:00"/>
    <d v="1899-12-30T16:31:34"/>
    <d v="2019-08-27T00:00:00"/>
    <d v="1899-12-30T16:31:34"/>
    <n v="20"/>
    <s v="MIN"/>
    <x v="2"/>
    <n v="20"/>
    <s v="MIN"/>
    <s v="CNF  ORSP PRT  REL  TECO"/>
  </r>
  <r>
    <n v="1546622"/>
    <x v="31"/>
    <s v="0"/>
    <s v="0040"/>
    <s v="BFC-10"/>
    <s v="PP01"/>
    <s v="ASSEMBLY"/>
    <x v="3"/>
    <d v="2019-08-28T00:00:00"/>
    <d v="1899-12-30T07:36:45"/>
    <d v="2019-08-28T00:00:00"/>
    <d v="1899-12-30T11:28:39"/>
    <n v="3.8650000000000002"/>
    <s v="H"/>
    <x v="1180"/>
    <n v="350"/>
    <s v="MIN"/>
    <s v="CNF  PRT  REL  TECO"/>
  </r>
  <r>
    <n v="1546622"/>
    <x v="31"/>
    <s v="0"/>
    <s v="0050"/>
    <s v="BFC-10"/>
    <s v="PP01"/>
    <s v="ASSEMBLY"/>
    <x v="4"/>
    <d v="2019-08-27T00:00:00"/>
    <d v="1899-12-30T16:36:45"/>
    <d v="2019-09-03T00:00:00"/>
    <d v="1899-12-30T14:45:30"/>
    <n v="38.829000000000001"/>
    <s v="H"/>
    <x v="1181"/>
    <n v="1020"/>
    <s v="MIN"/>
    <s v="CNF  PRT  REL  TECO"/>
  </r>
  <r>
    <n v="1546622"/>
    <x v="31"/>
    <s v="0"/>
    <s v="0060"/>
    <s v="BFC-10"/>
    <s v="PP01"/>
    <s v="ASSEMBLY"/>
    <x v="5"/>
    <d v="2019-09-03T00:00:00"/>
    <d v="1899-12-30T14:45:45"/>
    <d v="2019-09-03T00:00:00"/>
    <d v="1899-12-30T16:12:37"/>
    <n v="1.448"/>
    <s v="H"/>
    <x v="1182"/>
    <n v="50"/>
    <s v="MIN"/>
    <s v="CNF  PRT  REL  TECO"/>
  </r>
  <r>
    <n v="1546622"/>
    <x v="3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622"/>
    <x v="31"/>
    <s v="0"/>
    <s v="0080"/>
    <s v="BFC-90"/>
    <s v="PP01"/>
    <s v="ASSY IN PROCESS INSPECTION"/>
    <x v="7"/>
    <d v="2019-09-05T00:00:00"/>
    <d v="1899-12-30T14:09:10"/>
    <d v="2019-09-05T00:00:00"/>
    <d v="1899-12-30T14:09:10"/>
    <n v="20"/>
    <s v="MIN"/>
    <x v="2"/>
    <n v="20"/>
    <s v="MIN"/>
    <s v="CNF  ORSP PRT  REL  TECO"/>
  </r>
  <r>
    <n v="1546622"/>
    <x v="31"/>
    <s v="0"/>
    <s v="0090"/>
    <s v="BFC-90"/>
    <s v="PP01"/>
    <s v="ASSY IN PROCESS INSPECTION"/>
    <x v="8"/>
    <d v="2019-09-05T00:00:00"/>
    <d v="1899-12-30T14:09:52"/>
    <d v="2019-09-05T00:00:00"/>
    <d v="1899-12-30T14:09:52"/>
    <n v="20"/>
    <s v="MIN"/>
    <x v="2"/>
    <n v="20"/>
    <s v="MIN"/>
    <s v="CNF  ORSP PRT  REL  TECO"/>
  </r>
  <r>
    <n v="1546622"/>
    <x v="31"/>
    <s v="0"/>
    <s v="0100"/>
    <s v="PFC-20"/>
    <s v="PP01"/>
    <s v="PAINT"/>
    <x v="9"/>
    <d v="2019-09-05T00:00:00"/>
    <d v="1899-12-30T15:36:52"/>
    <d v="2019-09-08T00:00:00"/>
    <d v="1899-12-30T14:27:50"/>
    <n v="338.71699999999998"/>
    <s v="MIN"/>
    <x v="1183"/>
    <n v="450"/>
    <s v="MIN"/>
    <s v="CNF  PRT  REL  TECO"/>
  </r>
  <r>
    <n v="1546622"/>
    <x v="31"/>
    <s v="0"/>
    <s v="0110"/>
    <s v="PFC-99"/>
    <s v="PP01"/>
    <s v="PAINT INSPECTION"/>
    <x v="10"/>
    <d v="2019-09-09T00:00:00"/>
    <d v="1899-12-30T09:21:08"/>
    <d v="2019-09-09T00:00:00"/>
    <d v="1899-12-30T09:21:08"/>
    <n v="20"/>
    <s v="MIN"/>
    <x v="2"/>
    <n v="20"/>
    <s v="MIN"/>
    <s v="CNF  ORSP PRT  REL  TECO"/>
  </r>
  <r>
    <n v="1546622"/>
    <x v="31"/>
    <s v="0"/>
    <s v="0120"/>
    <s v="BFC-10"/>
    <s v="PP01"/>
    <s v="ASSEMBLY"/>
    <x v="11"/>
    <d v="2019-09-11T00:00:00"/>
    <d v="1899-12-30T14:10:12"/>
    <d v="2019-09-11T00:00:00"/>
    <d v="1899-12-30T15:18:43"/>
    <n v="18.100000000000001"/>
    <s v="MIN"/>
    <x v="1184"/>
    <n v="100"/>
    <s v="MIN"/>
    <s v="CNF  PRT  REL  TECO"/>
  </r>
  <r>
    <n v="1546622"/>
    <x v="31"/>
    <s v="0"/>
    <s v="0130"/>
    <s v="BFC-90"/>
    <s v="PP01"/>
    <s v="ASSY IN PROCESS INSPECTION"/>
    <x v="12"/>
    <d v="2019-09-11T00:00:00"/>
    <d v="1899-12-30T15:03:52"/>
    <d v="2019-09-11T00:00:00"/>
    <d v="1899-12-30T15:03:52"/>
    <n v="20"/>
    <s v="MIN"/>
    <x v="2"/>
    <n v="20"/>
    <s v="MIN"/>
    <s v="CNF  ORSP PRT  REL  TECO"/>
  </r>
  <r>
    <n v="1546622"/>
    <x v="31"/>
    <s v="0"/>
    <s v="0140"/>
    <s v="BFC-90"/>
    <s v="PP01"/>
    <s v="ASSY IN PROCESS INSPECTION"/>
    <x v="13"/>
    <d v="2019-09-11T00:00:00"/>
    <d v="1899-12-30T15:03:55"/>
    <d v="2019-09-11T00:00:00"/>
    <d v="1899-12-30T15:03:55"/>
    <n v="30"/>
    <s v="MIN"/>
    <x v="9"/>
    <n v="30"/>
    <s v="MIN"/>
    <s v="CNF  ORSP PRT  REL  TECO"/>
  </r>
  <r>
    <n v="1546622"/>
    <x v="31"/>
    <s v="0"/>
    <s v="0150"/>
    <s v="BFC-99"/>
    <s v="PP01"/>
    <s v="FINAL INSPECTION"/>
    <x v="14"/>
    <d v="2019-09-11T00:00:00"/>
    <d v="1899-12-30T15:03:58"/>
    <d v="2019-09-11T00:00:00"/>
    <d v="1899-12-30T15:03:58"/>
    <n v="30"/>
    <s v="MIN"/>
    <x v="9"/>
    <n v="30"/>
    <s v="MIN"/>
    <s v="CNF  ORSP PRT  REL  TECO"/>
  </r>
  <r>
    <n v="1546622"/>
    <x v="31"/>
    <s v="0"/>
    <s v="0160"/>
    <s v="BFC-99"/>
    <s v="PP03"/>
    <s v="FINAL INSPECTION"/>
    <x v="15"/>
    <d v="2019-09-12T00:00:00"/>
    <d v="1899-12-30T13:51:44"/>
    <d v="2019-09-12T00:00:00"/>
    <d v="1899-12-30T13:51:44"/>
    <n v="45"/>
    <s v="MIN"/>
    <x v="10"/>
    <n v="45"/>
    <s v="MIN"/>
    <s v="CNF  ORSP PRT  REL  TECO"/>
  </r>
  <r>
    <n v="1546622"/>
    <x v="31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6622"/>
    <x v="3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623"/>
    <x v="31"/>
    <s v="0"/>
    <s v="0010"/>
    <s v="PFC-20"/>
    <s v="PP01"/>
    <s v="PAINT"/>
    <x v="0"/>
    <d v="2019-08-27T00:00:00"/>
    <d v="1899-12-30T23:33:52"/>
    <d v="2019-08-28T00:00:00"/>
    <d v="1899-12-30T00:18:23"/>
    <n v="44.517000000000003"/>
    <s v="MIN"/>
    <x v="1185"/>
    <n v="40"/>
    <s v="MIN"/>
    <s v="CNF  PRT  REL  TECO"/>
  </r>
  <r>
    <n v="1546623"/>
    <x v="31"/>
    <s v="0"/>
    <s v="0020"/>
    <s v="BFC-10"/>
    <s v="PP01"/>
    <s v="ASSEMBLY"/>
    <x v="1"/>
    <d v="2019-08-28T00:00:00"/>
    <d v="1899-12-30T09:31:21"/>
    <d v="2019-08-28T00:00:00"/>
    <d v="1899-12-30T09:56:46"/>
    <n v="12.717000000000001"/>
    <s v="MIN"/>
    <x v="1186"/>
    <n v="15"/>
    <s v="MIN"/>
    <s v="CNF  PRT  REL  TECO"/>
  </r>
  <r>
    <n v="1546623"/>
    <x v="31"/>
    <s v="0"/>
    <s v="0030"/>
    <s v="BFC-90"/>
    <s v="PP01"/>
    <s v="ASSY IN PROCESS INSPECTION"/>
    <x v="2"/>
    <d v="2019-08-28T00:00:00"/>
    <d v="1899-12-30T15:24:18"/>
    <d v="2019-08-28T00:00:00"/>
    <d v="1899-12-30T15:24:18"/>
    <n v="20"/>
    <s v="MIN"/>
    <x v="2"/>
    <n v="20"/>
    <s v="MIN"/>
    <s v="CNF  ORSP PRT  REL  TECO"/>
  </r>
  <r>
    <n v="1546623"/>
    <x v="31"/>
    <s v="0"/>
    <s v="0040"/>
    <s v="BFC-10"/>
    <s v="PP01"/>
    <s v="ASSEMBLY"/>
    <x v="3"/>
    <d v="2019-08-28T00:00:00"/>
    <d v="1899-12-30T15:25:59"/>
    <d v="2019-08-29T00:00:00"/>
    <d v="1899-12-30T11:26:55"/>
    <n v="4.7569999999999997"/>
    <s v="H"/>
    <x v="1187"/>
    <n v="350"/>
    <s v="MIN"/>
    <s v="CNF  PRT  REL  TECO"/>
  </r>
  <r>
    <n v="1546623"/>
    <x v="31"/>
    <s v="0"/>
    <s v="0050"/>
    <s v="BFC-10"/>
    <s v="PP01"/>
    <s v="ASSEMBLY"/>
    <x v="4"/>
    <d v="2019-08-29T00:00:00"/>
    <d v="1899-12-30T12:05:11"/>
    <d v="2019-09-05T00:00:00"/>
    <d v="1899-12-30T14:25:10"/>
    <n v="38.664000000000001"/>
    <s v="H"/>
    <x v="1188"/>
    <n v="1020"/>
    <s v="MIN"/>
    <s v="CNF  PRT  REL  TECO"/>
  </r>
  <r>
    <n v="1546623"/>
    <x v="31"/>
    <s v="0"/>
    <s v="0060"/>
    <s v="BFC-10"/>
    <s v="PP01"/>
    <s v="ASSEMBLY"/>
    <x v="5"/>
    <d v="2019-09-05T00:00:00"/>
    <d v="1899-12-30T14:25:17"/>
    <d v="2019-09-05T00:00:00"/>
    <d v="1899-12-30T14:34:56"/>
    <n v="9.65"/>
    <s v="MIN"/>
    <x v="1189"/>
    <n v="50"/>
    <s v="MIN"/>
    <s v="CNF  PRT  REL  TECO"/>
  </r>
  <r>
    <n v="1546623"/>
    <x v="31"/>
    <s v="0"/>
    <s v="0070"/>
    <s v="BFC-50"/>
    <s v="PP95"/>
    <s v="ASSEMBLY REPAIRS"/>
    <x v="6"/>
    <d v="2019-09-05T00:00:00"/>
    <d v="1899-12-30T14:35:04"/>
    <d v="2019-09-05T00:00:00"/>
    <d v="1899-12-30T14:38:35"/>
    <n v="3.5169999999999999"/>
    <s v="MIN"/>
    <x v="1190"/>
    <n v="0"/>
    <s v="MIN"/>
    <s v="CNF  PRT  REL  TECO"/>
  </r>
  <r>
    <n v="1546623"/>
    <x v="31"/>
    <s v="0"/>
    <s v="0080"/>
    <s v="BFC-90"/>
    <s v="PP01"/>
    <s v="ASSY IN PROCESS INSPECTION"/>
    <x v="7"/>
    <d v="2019-09-05T00:00:00"/>
    <d v="1899-12-30T15:07:59"/>
    <d v="2019-09-05T00:00:00"/>
    <d v="1899-12-30T15:07:59"/>
    <n v="20"/>
    <s v="MIN"/>
    <x v="2"/>
    <n v="20"/>
    <s v="MIN"/>
    <s v="CNF  ORSP PRT  REL  TECO"/>
  </r>
  <r>
    <n v="1546623"/>
    <x v="31"/>
    <s v="0"/>
    <s v="0090"/>
    <s v="BFC-90"/>
    <s v="PP01"/>
    <s v="ASSY IN PROCESS INSPECTION"/>
    <x v="8"/>
    <d v="2019-09-05T00:00:00"/>
    <d v="1899-12-30T15:08:08"/>
    <d v="2019-09-05T00:00:00"/>
    <d v="1899-12-30T15:08:08"/>
    <n v="20"/>
    <s v="MIN"/>
    <x v="2"/>
    <n v="20"/>
    <s v="MIN"/>
    <s v="CNF  ORSP PRT  REL  TECO"/>
  </r>
  <r>
    <n v="1546623"/>
    <x v="31"/>
    <s v="0"/>
    <s v="0100"/>
    <s v="PFC-20"/>
    <s v="PP01"/>
    <s v="PAINT"/>
    <x v="9"/>
    <d v="2019-09-05T00:00:00"/>
    <d v="1899-12-30T18:03:58"/>
    <d v="2019-09-08T00:00:00"/>
    <d v="1899-12-30T15:17:50"/>
    <n v="495.56700000000001"/>
    <s v="MIN"/>
    <x v="1191"/>
    <n v="450"/>
    <s v="MIN"/>
    <s v="CNF  PRT  REL  TECO"/>
  </r>
  <r>
    <n v="1546623"/>
    <x v="31"/>
    <s v="0"/>
    <s v="0110"/>
    <s v="PFC-99"/>
    <s v="PP01"/>
    <s v="PAINT INSPECTION"/>
    <x v="10"/>
    <d v="2019-09-09T00:00:00"/>
    <d v="1899-12-30T09:21:22"/>
    <d v="2019-09-09T00:00:00"/>
    <d v="1899-12-30T09:21:22"/>
    <n v="20"/>
    <s v="MIN"/>
    <x v="2"/>
    <n v="20"/>
    <s v="MIN"/>
    <s v="CNF  ORSP PRT  REL  TECO"/>
  </r>
  <r>
    <n v="1546623"/>
    <x v="31"/>
    <s v="0"/>
    <s v="0120"/>
    <s v="BFC-10"/>
    <s v="PP01"/>
    <s v="ASSEMBLY"/>
    <x v="11"/>
    <d v="2019-09-10T00:00:00"/>
    <d v="1899-12-30T14:58:00"/>
    <d v="2019-09-10T00:00:00"/>
    <d v="1899-12-30T17:05:37"/>
    <n v="2.1269999999999998"/>
    <s v="H"/>
    <x v="1192"/>
    <n v="100"/>
    <s v="MIN"/>
    <s v="CNF  PRT  REL  TECO"/>
  </r>
  <r>
    <n v="1546623"/>
    <x v="31"/>
    <s v="0"/>
    <s v="0130"/>
    <s v="BFC-90"/>
    <s v="PP01"/>
    <s v="ASSY IN PROCESS INSPECTION"/>
    <x v="12"/>
    <d v="2019-09-10T00:00:00"/>
    <d v="1899-12-30T16:44:38"/>
    <d v="2019-09-10T00:00:00"/>
    <d v="1899-12-30T16:44:38"/>
    <n v="20"/>
    <s v="MIN"/>
    <x v="2"/>
    <n v="20"/>
    <s v="MIN"/>
    <s v="CNF  ORSP PRT  REL  TECO"/>
  </r>
  <r>
    <n v="1546623"/>
    <x v="31"/>
    <s v="0"/>
    <s v="0140"/>
    <s v="BFC-90"/>
    <s v="PP01"/>
    <s v="ASSY IN PROCESS INSPECTION"/>
    <x v="13"/>
    <d v="2019-09-10T00:00:00"/>
    <d v="1899-12-30T16:44:42"/>
    <d v="2019-09-10T00:00:00"/>
    <d v="1899-12-30T16:44:42"/>
    <n v="30"/>
    <s v="MIN"/>
    <x v="9"/>
    <n v="30"/>
    <s v="MIN"/>
    <s v="CNF  ORSP PRT  REL  TECO"/>
  </r>
  <r>
    <n v="1546623"/>
    <x v="31"/>
    <s v="0"/>
    <s v="0150"/>
    <s v="BFC-99"/>
    <s v="PP01"/>
    <s v="FINAL INSPECTION"/>
    <x v="14"/>
    <d v="2019-09-10T00:00:00"/>
    <d v="1899-12-30T16:44:45"/>
    <d v="2019-09-10T00:00:00"/>
    <d v="1899-12-30T16:44:45"/>
    <n v="30"/>
    <s v="MIN"/>
    <x v="9"/>
    <n v="30"/>
    <s v="MIN"/>
    <s v="CNF  ORSP PRT  REL  TECO"/>
  </r>
  <r>
    <n v="1546623"/>
    <x v="31"/>
    <s v="0"/>
    <s v="0160"/>
    <s v="BFC-99"/>
    <s v="PP03"/>
    <s v="FINAL INSPECTION"/>
    <x v="15"/>
    <d v="2019-09-12T00:00:00"/>
    <d v="1899-12-30T08:31:25"/>
    <d v="2019-09-12T00:00:00"/>
    <d v="1899-12-30T08:31:25"/>
    <n v="45"/>
    <s v="MIN"/>
    <x v="10"/>
    <n v="45"/>
    <s v="MIN"/>
    <s v="CNF  ORSP PRT  REL  TECO"/>
  </r>
  <r>
    <n v="1546623"/>
    <x v="31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6623"/>
    <x v="3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699"/>
    <x v="26"/>
    <s v="0"/>
    <s v="0010"/>
    <s v="PFC-20"/>
    <s v="PP01"/>
    <s v="PAINT"/>
    <x v="0"/>
    <d v="2019-08-29T00:00:00"/>
    <d v="1899-12-30T15:39:12"/>
    <d v="2019-08-29T00:00:00"/>
    <d v="1899-12-30T20:38:47"/>
    <n v="1.978"/>
    <s v="H"/>
    <x v="1193"/>
    <n v="40"/>
    <s v="MIN"/>
    <s v="CNF  PRT  REL  TECO"/>
  </r>
  <r>
    <n v="1546699"/>
    <x v="26"/>
    <s v="0"/>
    <s v="0020"/>
    <s v="BFC-10"/>
    <s v="PP01"/>
    <s v="ASSEMBLY"/>
    <x v="1"/>
    <d v="2019-09-01T00:00:00"/>
    <d v="1899-12-30T10:57:16"/>
    <d v="2019-09-01T00:00:00"/>
    <d v="1899-12-30T11:12:00"/>
    <n v="4.9169999999999998"/>
    <s v="MIN"/>
    <x v="1143"/>
    <n v="15"/>
    <s v="MIN"/>
    <s v="CNF  PRT  REL  TECO"/>
  </r>
  <r>
    <n v="1546699"/>
    <x v="26"/>
    <s v="0"/>
    <s v="0030"/>
    <s v="BFC-90"/>
    <s v="PP01"/>
    <s v="ASSY IN PROCESS INSPECTION"/>
    <x v="2"/>
    <d v="2019-09-02T00:00:00"/>
    <d v="1899-12-30T07:25:27"/>
    <d v="2019-09-02T00:00:00"/>
    <d v="1899-12-30T07:25:27"/>
    <n v="20"/>
    <s v="MIN"/>
    <x v="2"/>
    <n v="20"/>
    <s v="MIN"/>
    <s v="CNF  ORSP PRT  REL  TECO"/>
  </r>
  <r>
    <n v="1546699"/>
    <x v="26"/>
    <s v="0"/>
    <s v="0040"/>
    <s v="BFC-10"/>
    <s v="PP01"/>
    <s v="ASSEMBLY"/>
    <x v="3"/>
    <d v="2019-09-02T00:00:00"/>
    <d v="1899-12-30T07:58:40"/>
    <d v="2019-09-02T00:00:00"/>
    <d v="1899-12-30T17:20:03"/>
    <n v="8.8539999999999992"/>
    <s v="H"/>
    <x v="1194"/>
    <n v="290"/>
    <s v="MIN"/>
    <s v="CNF  PRT  REL  TECO"/>
  </r>
  <r>
    <n v="1546699"/>
    <x v="26"/>
    <s v="0"/>
    <s v="0050"/>
    <s v="BFC-10"/>
    <s v="PP01"/>
    <s v="ASSEMBLY"/>
    <x v="4"/>
    <d v="2019-09-02T00:00:00"/>
    <d v="1899-12-30T17:20:16"/>
    <d v="2019-09-08T00:00:00"/>
    <d v="1899-12-30T17:35:29"/>
    <n v="2239.4470000000001"/>
    <s v="MIN"/>
    <x v="1195"/>
    <n v="1040"/>
    <s v="MIN"/>
    <s v="CNF  PRT  REL  TECO"/>
  </r>
  <r>
    <n v="1546699"/>
    <x v="26"/>
    <s v="0"/>
    <s v="0060"/>
    <s v="BFC-10"/>
    <s v="PP01"/>
    <s v="ASSEMBLY"/>
    <x v="5"/>
    <d v="2019-09-08T00:00:00"/>
    <d v="1899-12-30T17:36:02"/>
    <d v="2019-09-08T00:00:00"/>
    <d v="1899-12-30T17:50:10"/>
    <n v="14.132999999999999"/>
    <s v="MIN"/>
    <x v="1196"/>
    <n v="50"/>
    <s v="MIN"/>
    <s v="CNF  PRT  REL  TECO"/>
  </r>
  <r>
    <n v="1546699"/>
    <x v="2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699"/>
    <x v="26"/>
    <s v="0"/>
    <s v="0080"/>
    <s v="BFC-90"/>
    <s v="PP01"/>
    <s v="ASSY IN PROCESS INSPECTION"/>
    <x v="7"/>
    <d v="2019-09-09T00:00:00"/>
    <d v="1899-12-30T10:19:04"/>
    <d v="2019-09-09T00:00:00"/>
    <d v="1899-12-30T10:19:04"/>
    <n v="20"/>
    <s v="MIN"/>
    <x v="2"/>
    <n v="20"/>
    <s v="MIN"/>
    <s v="CNF  ORSP PRT  REL  TECO"/>
  </r>
  <r>
    <n v="1546699"/>
    <x v="26"/>
    <s v="0"/>
    <s v="0090"/>
    <s v="BFC-90"/>
    <s v="PP01"/>
    <s v="ASSY IN PROCESS INSPECTION"/>
    <x v="8"/>
    <d v="2019-09-09T00:00:00"/>
    <d v="1899-12-30T10:19:11"/>
    <d v="2019-09-09T00:00:00"/>
    <d v="1899-12-30T10:19:11"/>
    <n v="20"/>
    <s v="MIN"/>
    <x v="2"/>
    <n v="20"/>
    <s v="MIN"/>
    <s v="CNF  ORSP PRT  REL  TECO"/>
  </r>
  <r>
    <n v="1546699"/>
    <x v="26"/>
    <s v="0"/>
    <s v="0100"/>
    <s v="PFC-20"/>
    <s v="PP01"/>
    <s v="PAINT"/>
    <x v="9"/>
    <d v="2019-09-09T00:00:00"/>
    <d v="1899-12-30T11:37:58"/>
    <d v="2019-09-10T00:00:00"/>
    <d v="1899-12-30T03:58:14"/>
    <n v="8.0980000000000008"/>
    <s v="H"/>
    <x v="1197"/>
    <n v="450"/>
    <s v="MIN"/>
    <s v="CNF  PRT  REL  TECO"/>
  </r>
  <r>
    <n v="1546699"/>
    <x v="26"/>
    <s v="0"/>
    <s v="0110"/>
    <s v="PFC-99"/>
    <s v="PP01"/>
    <s v="PAINT INSPECTION"/>
    <x v="10"/>
    <d v="2019-09-10T00:00:00"/>
    <d v="1899-12-30T09:47:46"/>
    <d v="2019-09-10T00:00:00"/>
    <d v="1899-12-30T09:47:46"/>
    <n v="20"/>
    <s v="MIN"/>
    <x v="2"/>
    <n v="20"/>
    <s v="MIN"/>
    <s v="CNF  ORSP PRT  REL  TECO"/>
  </r>
  <r>
    <n v="1546699"/>
    <x v="26"/>
    <s v="0"/>
    <s v="0120"/>
    <s v="BFC-10"/>
    <s v="PP01"/>
    <s v="ASSEMBLY"/>
    <x v="11"/>
    <d v="2019-09-16T00:00:00"/>
    <d v="1899-12-30T09:11:38"/>
    <d v="2019-09-16T00:00:00"/>
    <d v="1899-12-30T12:50:26"/>
    <n v="45.317"/>
    <s v="MIN"/>
    <x v="1198"/>
    <n v="100"/>
    <s v="MIN"/>
    <s v="CNF  PRT  REL  TECO"/>
  </r>
  <r>
    <n v="1546699"/>
    <x v="26"/>
    <s v="0"/>
    <s v="0130"/>
    <s v="BFC-90"/>
    <s v="PP01"/>
    <s v="ASSY IN PROCESS INSPECTION"/>
    <x v="12"/>
    <d v="2019-09-16T00:00:00"/>
    <d v="1899-12-30T16:21:52"/>
    <d v="2019-09-16T00:00:00"/>
    <d v="1899-12-30T16:21:52"/>
    <n v="20"/>
    <s v="MIN"/>
    <x v="2"/>
    <n v="20"/>
    <s v="MIN"/>
    <s v="CNF  ORSP PRT  REL  TECO"/>
  </r>
  <r>
    <n v="1546699"/>
    <x v="26"/>
    <s v="0"/>
    <s v="0140"/>
    <s v="BFC-90"/>
    <s v="PP01"/>
    <s v="ASSY IN PROCESS INSPECTION"/>
    <x v="13"/>
    <d v="2019-09-16T00:00:00"/>
    <d v="1899-12-30T16:21:56"/>
    <d v="2019-09-16T00:00:00"/>
    <d v="1899-12-30T16:21:56"/>
    <n v="30"/>
    <s v="MIN"/>
    <x v="9"/>
    <n v="30"/>
    <s v="MIN"/>
    <s v="CNF  ORSP PRT  REL  TECO"/>
  </r>
  <r>
    <n v="1546699"/>
    <x v="26"/>
    <s v="0"/>
    <s v="0150"/>
    <s v="BFC-99"/>
    <s v="PP01"/>
    <s v="FINAL INSPECTION"/>
    <x v="14"/>
    <d v="2019-09-16T00:00:00"/>
    <d v="1899-12-30T16:21:59"/>
    <d v="2019-09-16T00:00:00"/>
    <d v="1899-12-30T16:21:59"/>
    <n v="30"/>
    <s v="MIN"/>
    <x v="9"/>
    <n v="30"/>
    <s v="MIN"/>
    <s v="CNF  ORSP PRT  REL  TECO"/>
  </r>
  <r>
    <n v="1546699"/>
    <x v="26"/>
    <s v="0"/>
    <s v="0160"/>
    <s v="BFC-99"/>
    <s v="PP03"/>
    <s v="FINAL INSPECTION"/>
    <x v="15"/>
    <d v="2019-09-18T00:00:00"/>
    <d v="1899-12-30T08:07:54"/>
    <d v="2019-09-18T00:00:00"/>
    <d v="1899-12-30T08:07:54"/>
    <n v="45"/>
    <s v="MIN"/>
    <x v="10"/>
    <n v="45"/>
    <s v="MIN"/>
    <s v="CNF  ORSP PRT  REL  TECO"/>
  </r>
  <r>
    <n v="1546699"/>
    <x v="26"/>
    <s v="1"/>
    <s v="0010"/>
    <s v="BFC-10"/>
    <s v="PP95"/>
    <s v="ASSEMBLY"/>
    <x v="16"/>
    <d v="2019-09-10T00:00:00"/>
    <d v="1899-12-30T07:47:55"/>
    <d v="2019-09-10T00:00:00"/>
    <d v="1899-12-30T16:54:35"/>
    <n v="9.1110000000000007"/>
    <s v="H"/>
    <x v="1199"/>
    <n v="1"/>
    <s v="MIN"/>
    <s v="CNF  PRT  REL  TECO"/>
  </r>
  <r>
    <n v="1546699"/>
    <x v="2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700"/>
    <x v="26"/>
    <s v="0"/>
    <s v="0010"/>
    <s v="PFC-20"/>
    <s v="PP01"/>
    <s v="PAINT"/>
    <x v="0"/>
    <d v="2019-08-27T00:00:00"/>
    <d v="1899-12-30T23:30:00"/>
    <d v="2019-08-27T00:00:00"/>
    <d v="1899-12-30T23:56:35"/>
    <n v="26.582999999999998"/>
    <s v="MIN"/>
    <x v="1200"/>
    <n v="40"/>
    <s v="MIN"/>
    <s v="CNF  PRT  REL  TECO"/>
  </r>
  <r>
    <n v="1546700"/>
    <x v="26"/>
    <s v="0"/>
    <s v="0020"/>
    <s v="BFC-10"/>
    <s v="PP01"/>
    <s v="ASSEMBLY"/>
    <x v="1"/>
    <d v="2019-08-28T00:00:00"/>
    <d v="1899-12-30T08:41:24"/>
    <d v="2019-08-28T00:00:00"/>
    <d v="1899-12-30T08:56:19"/>
    <n v="14.917"/>
    <s v="MIN"/>
    <x v="1201"/>
    <n v="15"/>
    <s v="MIN"/>
    <s v="CNF  PRT  REL  TECO"/>
  </r>
  <r>
    <n v="1546700"/>
    <x v="26"/>
    <s v="0"/>
    <s v="0030"/>
    <s v="BFC-90"/>
    <s v="PP01"/>
    <s v="ASSY IN PROCESS INSPECTION"/>
    <x v="2"/>
    <d v="2019-08-29T00:00:00"/>
    <d v="1899-12-30T14:44:44"/>
    <d v="2019-08-29T00:00:00"/>
    <d v="1899-12-30T14:44:44"/>
    <n v="20"/>
    <s v="MIN"/>
    <x v="2"/>
    <n v="20"/>
    <s v="MIN"/>
    <s v="CNF  ORSP PRT  REL  TECO"/>
  </r>
  <r>
    <n v="1546700"/>
    <x v="26"/>
    <s v="0"/>
    <s v="0040"/>
    <s v="BFC-10"/>
    <s v="PP01"/>
    <s v="ASSEMBLY"/>
    <x v="3"/>
    <d v="2019-08-29T00:00:00"/>
    <d v="1899-12-30T14:47:12"/>
    <d v="2019-09-01T00:00:00"/>
    <d v="1899-12-30T17:46:49"/>
    <n v="10.542"/>
    <s v="H"/>
    <x v="1202"/>
    <n v="350"/>
    <s v="MIN"/>
    <s v="CNF  PRT  REL  TECO"/>
  </r>
  <r>
    <n v="1546700"/>
    <x v="26"/>
    <s v="0"/>
    <s v="0050"/>
    <s v="BFC-10"/>
    <s v="PP01"/>
    <s v="ASSEMBLY"/>
    <x v="4"/>
    <d v="2019-09-02T00:00:00"/>
    <d v="1899-12-30T07:28:05"/>
    <d v="2019-09-05T00:00:00"/>
    <d v="1899-12-30T13:05:15"/>
    <n v="33.027000000000001"/>
    <s v="H"/>
    <x v="1203"/>
    <n v="1020"/>
    <s v="MIN"/>
    <s v="CNF  PRT  REL  TECO"/>
  </r>
  <r>
    <n v="1546700"/>
    <x v="26"/>
    <s v="0"/>
    <s v="0060"/>
    <s v="BFC-10"/>
    <s v="PP01"/>
    <s v="ASSEMBLY"/>
    <x v="5"/>
    <d v="2019-09-05T00:00:00"/>
    <d v="1899-12-30T13:05:40"/>
    <d v="2019-09-05T00:00:00"/>
    <d v="1899-12-30T14:25:54"/>
    <n v="1.337"/>
    <s v="H"/>
    <x v="1204"/>
    <n v="50"/>
    <s v="MIN"/>
    <s v="CNF  PRT  REL  TECO"/>
  </r>
  <r>
    <n v="1546700"/>
    <x v="2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700"/>
    <x v="26"/>
    <s v="0"/>
    <s v="0080"/>
    <s v="BFC-90"/>
    <s v="PP01"/>
    <s v="ASSY IN PROCESS INSPECTION"/>
    <x v="7"/>
    <d v="2019-09-08T00:00:00"/>
    <d v="1899-12-30T10:24:52"/>
    <d v="2019-09-08T00:00:00"/>
    <d v="1899-12-30T10:24:52"/>
    <n v="20"/>
    <s v="MIN"/>
    <x v="2"/>
    <n v="20"/>
    <s v="MIN"/>
    <s v="CNF  ORSP PRT  REL  TECO"/>
  </r>
  <r>
    <n v="1546700"/>
    <x v="26"/>
    <s v="0"/>
    <s v="0090"/>
    <s v="BFC-90"/>
    <s v="PP01"/>
    <s v="ASSY IN PROCESS INSPECTION"/>
    <x v="8"/>
    <d v="2019-09-08T00:00:00"/>
    <d v="1899-12-30T10:25:00"/>
    <d v="2019-09-08T00:00:00"/>
    <d v="1899-12-30T10:25:00"/>
    <n v="20"/>
    <s v="MIN"/>
    <x v="2"/>
    <n v="20"/>
    <s v="MIN"/>
    <s v="CNF  ORSP PRT  REL  TECO"/>
  </r>
  <r>
    <n v="1546700"/>
    <x v="26"/>
    <s v="0"/>
    <s v="0100"/>
    <s v="PFC-20"/>
    <s v="PP01"/>
    <s v="PAINT"/>
    <x v="9"/>
    <d v="2019-09-08T00:00:00"/>
    <d v="1899-12-30T18:07:05"/>
    <d v="2019-09-09T00:00:00"/>
    <d v="1899-12-30T13:55:23"/>
    <n v="7.7240000000000002"/>
    <s v="H"/>
    <x v="1205"/>
    <n v="450"/>
    <s v="MIN"/>
    <s v="CNF  PRT  REL  TECO"/>
  </r>
  <r>
    <n v="1546700"/>
    <x v="26"/>
    <s v="0"/>
    <s v="0110"/>
    <s v="PFC-99"/>
    <s v="PP01"/>
    <s v="PAINT INSPECTION"/>
    <x v="10"/>
    <d v="2019-09-10T00:00:00"/>
    <d v="1899-12-30T09:49:51"/>
    <d v="2019-09-10T00:00:00"/>
    <d v="1899-12-30T09:49:51"/>
    <n v="20"/>
    <s v="MIN"/>
    <x v="2"/>
    <n v="20"/>
    <s v="MIN"/>
    <s v="CNF  ORSP PRT  REL  TECO"/>
  </r>
  <r>
    <n v="1546700"/>
    <x v="26"/>
    <s v="0"/>
    <s v="0120"/>
    <s v="BFC-10"/>
    <s v="PP01"/>
    <s v="ASSEMBLY"/>
    <x v="11"/>
    <d v="2019-09-16T00:00:00"/>
    <d v="1899-12-30T09:12:11"/>
    <d v="2019-09-16T00:00:00"/>
    <d v="1899-12-30T12:50:26"/>
    <n v="44.767000000000003"/>
    <s v="MIN"/>
    <x v="1206"/>
    <n v="100"/>
    <s v="MIN"/>
    <s v="CNF  PRT  REL  TECO"/>
  </r>
  <r>
    <n v="1546700"/>
    <x v="26"/>
    <s v="0"/>
    <s v="0130"/>
    <s v="BFC-90"/>
    <s v="PP01"/>
    <s v="ASSY IN PROCESS INSPECTION"/>
    <x v="12"/>
    <d v="2019-09-16T00:00:00"/>
    <d v="1899-12-30T15:46:59"/>
    <d v="2019-09-16T00:00:00"/>
    <d v="1899-12-30T15:46:59"/>
    <n v="20"/>
    <s v="MIN"/>
    <x v="2"/>
    <n v="20"/>
    <s v="MIN"/>
    <s v="CNF  ORSP PRT  REL  TECO"/>
  </r>
  <r>
    <n v="1546700"/>
    <x v="26"/>
    <s v="0"/>
    <s v="0140"/>
    <s v="BFC-90"/>
    <s v="PP01"/>
    <s v="ASSY IN PROCESS INSPECTION"/>
    <x v="13"/>
    <d v="2019-09-16T00:00:00"/>
    <d v="1899-12-30T15:47:03"/>
    <d v="2019-09-16T00:00:00"/>
    <d v="1899-12-30T15:47:03"/>
    <n v="30"/>
    <s v="MIN"/>
    <x v="9"/>
    <n v="30"/>
    <s v="MIN"/>
    <s v="CNF  ORSP PRT  REL  TECO"/>
  </r>
  <r>
    <n v="1546700"/>
    <x v="26"/>
    <s v="0"/>
    <s v="0150"/>
    <s v="BFC-99"/>
    <s v="PP01"/>
    <s v="FINAL INSPECTION"/>
    <x v="14"/>
    <d v="2019-09-16T00:00:00"/>
    <d v="1899-12-30T15:47:06"/>
    <d v="2019-09-16T00:00:00"/>
    <d v="1899-12-30T15:47:06"/>
    <n v="30"/>
    <s v="MIN"/>
    <x v="9"/>
    <n v="30"/>
    <s v="MIN"/>
    <s v="CNF  ORSP PRT  REL  TECO"/>
  </r>
  <r>
    <n v="1546700"/>
    <x v="26"/>
    <s v="0"/>
    <s v="0160"/>
    <s v="BFC-99"/>
    <s v="PP03"/>
    <s v="FINAL INSPECTION"/>
    <x v="15"/>
    <d v="2019-09-18T00:00:00"/>
    <d v="1899-12-30T13:31:04"/>
    <d v="2019-09-18T00:00:00"/>
    <d v="1899-12-30T13:31:04"/>
    <n v="45"/>
    <s v="MIN"/>
    <x v="10"/>
    <n v="45"/>
    <s v="MIN"/>
    <s v="CNF  ORSP PRT  REL  TECO"/>
  </r>
  <r>
    <n v="1546700"/>
    <x v="26"/>
    <s v="1"/>
    <s v="0010"/>
    <s v="BFC-10"/>
    <s v="PP95"/>
    <s v="ASSEMBLY"/>
    <x v="16"/>
    <d v="2019-09-11T00:00:00"/>
    <d v="1899-12-30T09:55:00"/>
    <d v="2019-09-11T00:00:00"/>
    <d v="1899-12-30T15:44:45"/>
    <n v="5.8289999999999997"/>
    <s v="H"/>
    <x v="1207"/>
    <n v="1"/>
    <s v="MIN"/>
    <s v="CNF  PRT  REL  TECO"/>
  </r>
  <r>
    <n v="1546700"/>
    <x v="26"/>
    <s v="2"/>
    <s v="0100"/>
    <s v="PFC-20"/>
    <s v="PP95"/>
    <s v="PAINT"/>
    <x v="17"/>
    <d v="2019-09-08T00:00:00"/>
    <d v="1899-12-30T22:36:39"/>
    <d v="2019-09-09T00:00:00"/>
    <d v="1899-12-30T04:13:48"/>
    <n v="5.0910000000000002"/>
    <s v="H"/>
    <x v="1208"/>
    <n v="5"/>
    <s v="MIN"/>
    <s v="CNF  PRT  REL  TECO"/>
  </r>
  <r>
    <n v="1546701"/>
    <x v="25"/>
    <s v="0"/>
    <s v="0010"/>
    <s v="PFC-20"/>
    <s v="PP01"/>
    <s v="PAINT"/>
    <x v="0"/>
    <d v="2019-08-27T00:00:00"/>
    <d v="1899-12-30T22:36:21"/>
    <d v="2019-08-27T00:00:00"/>
    <d v="1899-12-30T23:32:39"/>
    <n v="56.3"/>
    <s v="MIN"/>
    <x v="1209"/>
    <n v="40"/>
    <s v="MIN"/>
    <s v="CNF  PRT  REL  TECO"/>
  </r>
  <r>
    <n v="1546701"/>
    <x v="25"/>
    <s v="0"/>
    <s v="0020"/>
    <s v="BFC-10"/>
    <s v="PP01"/>
    <s v="ASSEMBLY"/>
    <x v="1"/>
    <d v="2019-08-28T00:00:00"/>
    <d v="1899-12-30T08:57:17"/>
    <d v="2019-08-28T00:00:00"/>
    <d v="1899-12-30T09:31:21"/>
    <n v="42.265999999999998"/>
    <s v="MIN"/>
    <x v="1210"/>
    <n v="15"/>
    <s v="MIN"/>
    <s v="CNF  PRT  REL  TECO"/>
  </r>
  <r>
    <n v="1546701"/>
    <x v="25"/>
    <s v="0"/>
    <s v="0030"/>
    <s v="BFC-90"/>
    <s v="PP01"/>
    <s v="ASSY IN PROCESS INSPECTION"/>
    <x v="2"/>
    <d v="2019-08-29T00:00:00"/>
    <d v="1899-12-30T13:36:35"/>
    <d v="2019-08-29T00:00:00"/>
    <d v="1899-12-30T13:36:35"/>
    <n v="20"/>
    <s v="MIN"/>
    <x v="2"/>
    <n v="20"/>
    <s v="MIN"/>
    <s v="CNF  ORSP PRT  REL  TECO"/>
  </r>
  <r>
    <n v="1546701"/>
    <x v="25"/>
    <s v="0"/>
    <s v="0040"/>
    <s v="BFC-10"/>
    <s v="PP01"/>
    <s v="ASSEMBLY"/>
    <x v="3"/>
    <d v="2019-08-29T00:00:00"/>
    <d v="1899-12-30T13:40:04"/>
    <d v="2019-09-01T00:00:00"/>
    <d v="1899-12-30T17:44:07"/>
    <n v="11.643000000000001"/>
    <s v="H"/>
    <x v="1211"/>
    <n v="350"/>
    <s v="MIN"/>
    <s v="CNF  PRT  REL  TECO"/>
  </r>
  <r>
    <n v="1546701"/>
    <x v="25"/>
    <s v="0"/>
    <s v="0050"/>
    <s v="BFC-10"/>
    <s v="PP01"/>
    <s v="ASSEMBLY"/>
    <x v="4"/>
    <d v="2019-09-02T00:00:00"/>
    <d v="1899-12-30T07:26:42"/>
    <d v="2019-09-05T00:00:00"/>
    <d v="1899-12-30T14:49:01"/>
    <n v="36.08"/>
    <s v="H"/>
    <x v="1212"/>
    <n v="1020"/>
    <s v="MIN"/>
    <s v="CNF  PRT  REL  TECO"/>
  </r>
  <r>
    <n v="1546701"/>
    <x v="25"/>
    <s v="0"/>
    <s v="0060"/>
    <s v="BFC-10"/>
    <s v="PP01"/>
    <s v="ASSEMBLY"/>
    <x v="5"/>
    <d v="2019-09-05T00:00:00"/>
    <d v="1899-12-30T14:49:20"/>
    <d v="2019-09-05T00:00:00"/>
    <d v="1899-12-30T14:56:00"/>
    <n v="6.6669999999999998"/>
    <s v="MIN"/>
    <x v="302"/>
    <n v="50"/>
    <s v="MIN"/>
    <s v="CNF  PRT  REL  TECO"/>
  </r>
  <r>
    <n v="1546701"/>
    <x v="2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701"/>
    <x v="25"/>
    <s v="0"/>
    <s v="0080"/>
    <s v="BFC-90"/>
    <s v="PP01"/>
    <s v="ASSY IN PROCESS INSPECTION"/>
    <x v="7"/>
    <d v="2019-09-05T00:00:00"/>
    <d v="1899-12-30T15:38:27"/>
    <d v="2019-09-05T00:00:00"/>
    <d v="1899-12-30T15:38:27"/>
    <n v="20"/>
    <s v="MIN"/>
    <x v="2"/>
    <n v="20"/>
    <s v="MIN"/>
    <s v="CNF  ORSP PRT  REL  TECO"/>
  </r>
  <r>
    <n v="1546701"/>
    <x v="25"/>
    <s v="0"/>
    <s v="0090"/>
    <s v="BFC-90"/>
    <s v="PP01"/>
    <s v="ASSY IN PROCESS INSPECTION"/>
    <x v="8"/>
    <d v="2019-09-05T00:00:00"/>
    <d v="1899-12-30T15:38:37"/>
    <d v="2019-09-05T00:00:00"/>
    <d v="1899-12-30T15:38:37"/>
    <n v="20"/>
    <s v="MIN"/>
    <x v="2"/>
    <n v="20"/>
    <s v="MIN"/>
    <s v="CNF  ORSP PRT  REL  TECO"/>
  </r>
  <r>
    <n v="1546701"/>
    <x v="25"/>
    <s v="0"/>
    <s v="0100"/>
    <s v="PFC-20"/>
    <s v="PP01"/>
    <s v="PAINT"/>
    <x v="9"/>
    <d v="2019-09-05T00:00:00"/>
    <d v="1899-12-30T18:07:11"/>
    <d v="2019-09-08T00:00:00"/>
    <d v="1899-12-30T16:06:51"/>
    <n v="372.37"/>
    <s v="MIN"/>
    <x v="1213"/>
    <n v="450"/>
    <s v="MIN"/>
    <s v="CNF  PRT  REL  TECO"/>
  </r>
  <r>
    <n v="1546701"/>
    <x v="25"/>
    <s v="0"/>
    <s v="0110"/>
    <s v="PFC-99"/>
    <s v="PP01"/>
    <s v="PAINT INSPECTION"/>
    <x v="10"/>
    <d v="2019-09-09T00:00:00"/>
    <d v="1899-12-30T09:21:37"/>
    <d v="2019-09-09T00:00:00"/>
    <d v="1899-12-30T09:21:37"/>
    <n v="20"/>
    <s v="MIN"/>
    <x v="2"/>
    <n v="20"/>
    <s v="MIN"/>
    <s v="CNF  ORSP PRT  REL  TECO"/>
  </r>
  <r>
    <n v="1546701"/>
    <x v="25"/>
    <s v="0"/>
    <s v="0120"/>
    <s v="BFC-10"/>
    <s v="PP01"/>
    <s v="ASSEMBLY"/>
    <x v="11"/>
    <d v="2019-09-10T00:00:00"/>
    <d v="1899-12-30T12:32:14"/>
    <d v="2019-09-10T00:00:00"/>
    <d v="1899-12-30T13:39:43"/>
    <n v="22.65"/>
    <s v="MIN"/>
    <x v="1214"/>
    <n v="100"/>
    <s v="MIN"/>
    <s v="CNF  PRT  REL  TECO"/>
  </r>
  <r>
    <n v="1546701"/>
    <x v="25"/>
    <s v="0"/>
    <s v="0130"/>
    <s v="BFC-90"/>
    <s v="PP01"/>
    <s v="ASSY IN PROCESS INSPECTION"/>
    <x v="12"/>
    <d v="2019-09-11T00:00:00"/>
    <d v="1899-12-30T11:48:57"/>
    <d v="2019-09-11T00:00:00"/>
    <d v="1899-12-30T11:48:57"/>
    <n v="20"/>
    <s v="MIN"/>
    <x v="2"/>
    <n v="20"/>
    <s v="MIN"/>
    <s v="CNF  ORSP PRT  REL  TECO"/>
  </r>
  <r>
    <n v="1546701"/>
    <x v="25"/>
    <s v="0"/>
    <s v="0140"/>
    <s v="BFC-90"/>
    <s v="PP01"/>
    <s v="ASSY IN PROCESS INSPECTION"/>
    <x v="13"/>
    <d v="2019-09-11T00:00:00"/>
    <d v="1899-12-30T11:49:01"/>
    <d v="2019-09-11T00:00:00"/>
    <d v="1899-12-30T11:49:01"/>
    <n v="30"/>
    <s v="MIN"/>
    <x v="9"/>
    <n v="30"/>
    <s v="MIN"/>
    <s v="CNF  ORSP PRT  REL  TECO"/>
  </r>
  <r>
    <n v="1546701"/>
    <x v="25"/>
    <s v="0"/>
    <s v="0150"/>
    <s v="BFC-99"/>
    <s v="PP01"/>
    <s v="FINAL INSPECTION"/>
    <x v="14"/>
    <d v="2019-09-11T00:00:00"/>
    <d v="1899-12-30T11:49:04"/>
    <d v="2019-09-11T00:00:00"/>
    <d v="1899-12-30T11:49:04"/>
    <n v="30"/>
    <s v="MIN"/>
    <x v="9"/>
    <n v="30"/>
    <s v="MIN"/>
    <s v="CNF  ORSP PRT  REL  TECO"/>
  </r>
  <r>
    <n v="1546701"/>
    <x v="25"/>
    <s v="0"/>
    <s v="0160"/>
    <s v="BFC-99"/>
    <s v="PP03"/>
    <s v="FINAL INSPECTION"/>
    <x v="15"/>
    <d v="2019-09-12T00:00:00"/>
    <d v="1899-12-30T13:52:05"/>
    <d v="2019-09-12T00:00:00"/>
    <d v="1899-12-30T13:52:05"/>
    <n v="45"/>
    <s v="MIN"/>
    <x v="10"/>
    <n v="45"/>
    <s v="MIN"/>
    <s v="CNF  ORSP PRT  REL  TECO"/>
  </r>
  <r>
    <n v="1546701"/>
    <x v="2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6701"/>
    <x v="2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702"/>
    <x v="26"/>
    <s v="0"/>
    <s v="0010"/>
    <s v="PFC-20"/>
    <s v="PP01"/>
    <s v="PAINT"/>
    <x v="0"/>
    <d v="2019-08-29T00:00:00"/>
    <d v="1899-12-30T16:17:15"/>
    <d v="2019-08-29T00:00:00"/>
    <d v="1899-12-30T19:58:06"/>
    <n v="70.45"/>
    <s v="MIN"/>
    <x v="1215"/>
    <n v="40"/>
    <s v="MIN"/>
    <s v="CNF  PRT  REL  TECO"/>
  </r>
  <r>
    <n v="1546702"/>
    <x v="26"/>
    <s v="0"/>
    <s v="0020"/>
    <s v="BFC-10"/>
    <s v="PP01"/>
    <s v="ASSEMBLY"/>
    <x v="1"/>
    <d v="2019-09-01T00:00:00"/>
    <d v="1899-12-30T10:57:16"/>
    <d v="2019-09-01T00:00:00"/>
    <d v="1899-12-30T11:12:00"/>
    <n v="4.9169999999999998"/>
    <s v="MIN"/>
    <x v="1143"/>
    <n v="15"/>
    <s v="MIN"/>
    <s v="CNF  PRT  REL  TECO"/>
  </r>
  <r>
    <n v="1546702"/>
    <x v="26"/>
    <s v="0"/>
    <s v="0030"/>
    <s v="BFC-90"/>
    <s v="PP01"/>
    <s v="ASSY IN PROCESS INSPECTION"/>
    <x v="2"/>
    <d v="2019-09-02T00:00:00"/>
    <d v="1899-12-30T07:25:51"/>
    <d v="2019-09-02T00:00:00"/>
    <d v="1899-12-30T07:25:51"/>
    <n v="20"/>
    <s v="MIN"/>
    <x v="2"/>
    <n v="20"/>
    <s v="MIN"/>
    <s v="CNF  ORSP PRT  REL  TECO"/>
  </r>
  <r>
    <n v="1546702"/>
    <x v="26"/>
    <s v="0"/>
    <s v="0040"/>
    <s v="BFC-10"/>
    <s v="PP01"/>
    <s v="ASSEMBLY"/>
    <x v="3"/>
    <d v="2019-09-02T00:00:00"/>
    <d v="1899-12-30T07:31:16"/>
    <d v="2019-09-03T00:00:00"/>
    <d v="1899-12-30T11:27:03"/>
    <n v="13.715999999999999"/>
    <s v="H"/>
    <x v="1216"/>
    <n v="350"/>
    <s v="MIN"/>
    <s v="CNF  PRT  REL  TECO"/>
  </r>
  <r>
    <n v="1546702"/>
    <x v="26"/>
    <s v="0"/>
    <s v="0050"/>
    <s v="BFC-10"/>
    <s v="PP01"/>
    <s v="ASSEMBLY"/>
    <x v="4"/>
    <d v="2019-09-03T00:00:00"/>
    <d v="1899-12-30T12:02:30"/>
    <d v="2019-09-08T00:00:00"/>
    <d v="1899-12-30T17:39:59"/>
    <n v="32.722000000000001"/>
    <s v="H"/>
    <x v="1217"/>
    <n v="1020"/>
    <s v="MIN"/>
    <s v="CNF  PRT  REL  TECO"/>
  </r>
  <r>
    <n v="1546702"/>
    <x v="26"/>
    <s v="0"/>
    <s v="0060"/>
    <s v="BFC-10"/>
    <s v="PP01"/>
    <s v="ASSEMBLY"/>
    <x v="5"/>
    <d v="2019-09-08T00:00:00"/>
    <d v="1899-12-30T17:40:23"/>
    <d v="2019-09-08T00:00:00"/>
    <d v="1899-12-30T17:52:31"/>
    <n v="12.132999999999999"/>
    <s v="MIN"/>
    <x v="1218"/>
    <n v="50"/>
    <s v="MIN"/>
    <s v="CNF  PRT  REL  TECO"/>
  </r>
  <r>
    <n v="1546702"/>
    <x v="2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702"/>
    <x v="26"/>
    <s v="0"/>
    <s v="0080"/>
    <s v="BFC-90"/>
    <s v="PP01"/>
    <s v="ASSY IN PROCESS INSPECTION"/>
    <x v="7"/>
    <d v="2019-09-09T00:00:00"/>
    <d v="1899-12-30T10:37:27"/>
    <d v="2019-09-09T00:00:00"/>
    <d v="1899-12-30T10:37:27"/>
    <n v="20"/>
    <s v="MIN"/>
    <x v="2"/>
    <n v="20"/>
    <s v="MIN"/>
    <s v="CNF  ORSP PRT  REL  TECO"/>
  </r>
  <r>
    <n v="1546702"/>
    <x v="26"/>
    <s v="0"/>
    <s v="0090"/>
    <s v="BFC-90"/>
    <s v="PP01"/>
    <s v="ASSY IN PROCESS INSPECTION"/>
    <x v="8"/>
    <d v="2019-09-09T00:00:00"/>
    <d v="1899-12-30T10:37:34"/>
    <d v="2019-09-09T00:00:00"/>
    <d v="1899-12-30T10:37:34"/>
    <n v="20"/>
    <s v="MIN"/>
    <x v="2"/>
    <n v="20"/>
    <s v="MIN"/>
    <s v="CNF  ORSP PRT  REL  TECO"/>
  </r>
  <r>
    <n v="1546702"/>
    <x v="26"/>
    <s v="0"/>
    <s v="0100"/>
    <s v="PFC-20"/>
    <s v="PP01"/>
    <s v="PAINT"/>
    <x v="9"/>
    <d v="2019-09-09T00:00:00"/>
    <d v="1899-12-30T12:57:37"/>
    <d v="2019-09-10T00:00:00"/>
    <d v="1899-12-30T17:20:05"/>
    <n v="12.646000000000001"/>
    <s v="H"/>
    <x v="1219"/>
    <n v="450"/>
    <s v="MIN"/>
    <s v="CNF  PRT  REL  TECO"/>
  </r>
  <r>
    <n v="1546702"/>
    <x v="26"/>
    <s v="0"/>
    <s v="0110"/>
    <s v="PFC-99"/>
    <s v="PP01"/>
    <s v="PAINT INSPECTION"/>
    <x v="10"/>
    <d v="2019-09-11T00:00:00"/>
    <d v="1899-12-30T08:10:27"/>
    <d v="2019-09-11T00:00:00"/>
    <d v="1899-12-30T08:10:27"/>
    <n v="20"/>
    <s v="MIN"/>
    <x v="2"/>
    <n v="20"/>
    <s v="MIN"/>
    <s v="CNF  ORSP PRT  REL  TECO"/>
  </r>
  <r>
    <n v="1546702"/>
    <x v="26"/>
    <s v="0"/>
    <s v="0120"/>
    <s v="BFC-10"/>
    <s v="PP01"/>
    <s v="ASSEMBLY"/>
    <x v="11"/>
    <d v="2019-09-16T00:00:00"/>
    <d v="1899-12-30T09:12:54"/>
    <d v="2019-09-16T00:00:00"/>
    <d v="1899-12-30T12:50:26"/>
    <n v="44.4"/>
    <s v="MIN"/>
    <x v="1220"/>
    <n v="100"/>
    <s v="MIN"/>
    <s v="CNF  PRT  REL  TECO"/>
  </r>
  <r>
    <n v="1546702"/>
    <x v="26"/>
    <s v="0"/>
    <s v="0130"/>
    <s v="BFC-90"/>
    <s v="PP01"/>
    <s v="ASSY IN PROCESS INSPECTION"/>
    <x v="12"/>
    <d v="2019-09-16T00:00:00"/>
    <d v="1899-12-30T15:47:20"/>
    <d v="2019-09-16T00:00:00"/>
    <d v="1899-12-30T15:47:20"/>
    <n v="20"/>
    <s v="MIN"/>
    <x v="2"/>
    <n v="20"/>
    <s v="MIN"/>
    <s v="CNF  ORSP PRT  REL  TECO"/>
  </r>
  <r>
    <n v="1546702"/>
    <x v="26"/>
    <s v="0"/>
    <s v="0140"/>
    <s v="BFC-90"/>
    <s v="PP01"/>
    <s v="ASSY IN PROCESS INSPECTION"/>
    <x v="13"/>
    <d v="2019-09-16T00:00:00"/>
    <d v="1899-12-30T15:47:23"/>
    <d v="2019-09-16T00:00:00"/>
    <d v="1899-12-30T15:47:23"/>
    <n v="30"/>
    <s v="MIN"/>
    <x v="9"/>
    <n v="30"/>
    <s v="MIN"/>
    <s v="CNF  ORSP PRT  REL  TECO"/>
  </r>
  <r>
    <n v="1546702"/>
    <x v="26"/>
    <s v="0"/>
    <s v="0150"/>
    <s v="BFC-99"/>
    <s v="PP01"/>
    <s v="FINAL INSPECTION"/>
    <x v="14"/>
    <d v="2019-09-16T00:00:00"/>
    <d v="1899-12-30T15:47:26"/>
    <d v="2019-09-16T00:00:00"/>
    <d v="1899-12-30T15:47:26"/>
    <n v="30"/>
    <s v="MIN"/>
    <x v="9"/>
    <n v="30"/>
    <s v="MIN"/>
    <s v="CNF  ORSP PRT  REL  TECO"/>
  </r>
  <r>
    <n v="1546702"/>
    <x v="26"/>
    <s v="0"/>
    <s v="0160"/>
    <s v="BFC-99"/>
    <s v="PP03"/>
    <s v="FINAL INSPECTION"/>
    <x v="15"/>
    <d v="2019-09-18T00:00:00"/>
    <d v="1899-12-30T13:31:26"/>
    <d v="2019-09-18T00:00:00"/>
    <d v="1899-12-30T13:31:26"/>
    <n v="45"/>
    <s v="MIN"/>
    <x v="10"/>
    <n v="45"/>
    <s v="MIN"/>
    <s v="CNF  ORSP PRT  REL  TECO"/>
  </r>
  <r>
    <n v="1546702"/>
    <x v="26"/>
    <s v="1"/>
    <s v="0010"/>
    <s v="BFC-10"/>
    <s v="PP95"/>
    <s v="ASSEMBLY"/>
    <x v="16"/>
    <d v="2019-09-11T00:00:00"/>
    <d v="1899-12-30T07:48:43"/>
    <d v="2019-09-11T00:00:00"/>
    <d v="1899-12-30T15:54:11"/>
    <n v="8.0909999999999993"/>
    <s v="H"/>
    <x v="1221"/>
    <n v="1"/>
    <s v="MIN"/>
    <s v="CNF  PRT  REL  TECO"/>
  </r>
  <r>
    <n v="1546702"/>
    <x v="2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703"/>
    <x v="32"/>
    <s v="0"/>
    <s v="0010"/>
    <s v="PFC-20"/>
    <s v="PP01"/>
    <s v="PAINT"/>
    <x v="0"/>
    <d v="2019-08-29T00:00:00"/>
    <d v="1899-12-30T01:19:04"/>
    <d v="2019-08-29T00:00:00"/>
    <d v="1899-12-30T02:00:43"/>
    <n v="41.65"/>
    <s v="MIN"/>
    <x v="1222"/>
    <n v="40"/>
    <s v="MIN"/>
    <s v="CNF  PRT  REL  TECO"/>
  </r>
  <r>
    <n v="1546703"/>
    <x v="32"/>
    <s v="0"/>
    <s v="0020"/>
    <s v="BFC-10"/>
    <s v="PP01"/>
    <s v="ASSEMBLY"/>
    <x v="1"/>
    <d v="2019-08-29T00:00:00"/>
    <d v="1899-12-30T11:08:55"/>
    <d v="2019-08-29T00:00:00"/>
    <d v="1899-12-30T12:00:45"/>
    <n v="25.917000000000002"/>
    <s v="MIN"/>
    <x v="1223"/>
    <n v="15"/>
    <s v="MIN"/>
    <s v="CNF  PRT  REL  TECO"/>
  </r>
  <r>
    <n v="1546703"/>
    <x v="32"/>
    <s v="0"/>
    <s v="0030"/>
    <s v="BFC-90"/>
    <s v="PP01"/>
    <s v="ASSY IN PROCESS INSPECTION"/>
    <x v="2"/>
    <d v="2019-09-02T00:00:00"/>
    <d v="1899-12-30T07:24:54"/>
    <d v="2019-09-02T00:00:00"/>
    <d v="1899-12-30T07:24:54"/>
    <n v="20"/>
    <s v="MIN"/>
    <x v="2"/>
    <n v="20"/>
    <s v="MIN"/>
    <s v="CNF  ORSP PRT  REL  TECO"/>
  </r>
  <r>
    <n v="1546703"/>
    <x v="32"/>
    <s v="0"/>
    <s v="0040"/>
    <s v="BFC-10"/>
    <s v="PP01"/>
    <s v="ASSEMBLY"/>
    <x v="3"/>
    <d v="2019-09-02T00:00:00"/>
    <d v="1899-12-30T07:32:09"/>
    <d v="2019-09-02T00:00:00"/>
    <d v="1899-12-30T17:51:29"/>
    <n v="9.8330000000000002"/>
    <s v="H"/>
    <x v="1224"/>
    <n v="350"/>
    <s v="MIN"/>
    <s v="CNF  PRT  REL  TECO"/>
  </r>
  <r>
    <n v="1546703"/>
    <x v="32"/>
    <s v="0"/>
    <s v="0050"/>
    <s v="BFC-10"/>
    <s v="PP01"/>
    <s v="ASSEMBLY"/>
    <x v="4"/>
    <d v="2019-09-03T00:00:00"/>
    <d v="1899-12-30T07:29:42"/>
    <d v="2019-09-08T00:00:00"/>
    <d v="1899-12-30T16:39:05"/>
    <n v="36.161000000000001"/>
    <s v="H"/>
    <x v="1225"/>
    <n v="1020"/>
    <s v="MIN"/>
    <s v="CNF  PRT  REL  TECO"/>
  </r>
  <r>
    <n v="1546703"/>
    <x v="32"/>
    <s v="0"/>
    <s v="0060"/>
    <s v="BFC-10"/>
    <s v="PP01"/>
    <s v="ASSEMBLY"/>
    <x v="5"/>
    <d v="2019-09-08T00:00:00"/>
    <d v="1899-12-30T16:39:15"/>
    <d v="2019-09-08T00:00:00"/>
    <d v="1899-12-30T17:49:27"/>
    <n v="1.17"/>
    <s v="H"/>
    <x v="1226"/>
    <n v="50"/>
    <s v="MIN"/>
    <s v="CNF  PRT  REL  TECO"/>
  </r>
  <r>
    <n v="1546703"/>
    <x v="3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703"/>
    <x v="32"/>
    <s v="0"/>
    <s v="0080"/>
    <s v="BFC-90"/>
    <s v="PP01"/>
    <s v="ASSY IN PROCESS INSPECTION"/>
    <x v="7"/>
    <d v="2019-09-09T00:00:00"/>
    <d v="1899-12-30T10:16:53"/>
    <d v="2019-09-09T00:00:00"/>
    <d v="1899-12-30T10:16:53"/>
    <n v="20"/>
    <s v="MIN"/>
    <x v="2"/>
    <n v="20"/>
    <s v="MIN"/>
    <s v="CNF  ORSP PRT  REL  TECO"/>
  </r>
  <r>
    <n v="1546703"/>
    <x v="32"/>
    <s v="0"/>
    <s v="0090"/>
    <s v="BFC-90"/>
    <s v="PP01"/>
    <s v="ASSY IN PROCESS INSPECTION"/>
    <x v="8"/>
    <d v="2019-09-09T00:00:00"/>
    <d v="1899-12-30T10:17:00"/>
    <d v="2019-09-09T00:00:00"/>
    <d v="1899-12-30T10:17:00"/>
    <n v="20"/>
    <s v="MIN"/>
    <x v="2"/>
    <n v="20"/>
    <s v="MIN"/>
    <s v="CNF  ORSP PRT  REL  TECO"/>
  </r>
  <r>
    <n v="1546703"/>
    <x v="32"/>
    <s v="0"/>
    <s v="0100"/>
    <s v="PFC-20"/>
    <s v="PP01"/>
    <s v="PAINT"/>
    <x v="9"/>
    <d v="2019-09-09T00:00:00"/>
    <d v="1899-12-30T12:57:32"/>
    <d v="2019-09-10T00:00:00"/>
    <d v="1899-12-30T01:09:13"/>
    <n v="6.4790000000000001"/>
    <s v="H"/>
    <x v="1227"/>
    <n v="450"/>
    <s v="MIN"/>
    <s v="CNF  PRT  REL  TECO"/>
  </r>
  <r>
    <n v="1546703"/>
    <x v="32"/>
    <s v="0"/>
    <s v="0110"/>
    <s v="PFC-99"/>
    <s v="PP01"/>
    <s v="PAINT INSPECTION"/>
    <x v="10"/>
    <d v="2019-09-10T00:00:00"/>
    <d v="1899-12-30T09:48:31"/>
    <d v="2019-09-10T00:00:00"/>
    <d v="1899-12-30T09:48:31"/>
    <n v="20"/>
    <s v="MIN"/>
    <x v="2"/>
    <n v="20"/>
    <s v="MIN"/>
    <s v="CNF  ORSP PRT  REL  TECO"/>
  </r>
  <r>
    <n v="1546703"/>
    <x v="32"/>
    <s v="0"/>
    <s v="0120"/>
    <s v="BFC-10"/>
    <s v="PP01"/>
    <s v="ASSEMBLY"/>
    <x v="11"/>
    <d v="2019-09-16T00:00:00"/>
    <d v="1899-12-30T09:13:58"/>
    <d v="2019-09-16T00:00:00"/>
    <d v="1899-12-30T11:07:42"/>
    <n v="18.367000000000001"/>
    <s v="MIN"/>
    <x v="127"/>
    <n v="100"/>
    <s v="MIN"/>
    <s v="CNF  PRT  REL  TECO"/>
  </r>
  <r>
    <n v="1546703"/>
    <x v="32"/>
    <s v="0"/>
    <s v="0130"/>
    <s v="BFC-90"/>
    <s v="PP01"/>
    <s v="ASSY IN PROCESS INSPECTION"/>
    <x v="12"/>
    <d v="2019-09-16T00:00:00"/>
    <d v="1899-12-30T11:04:16"/>
    <d v="2019-09-16T00:00:00"/>
    <d v="1899-12-30T11:04:16"/>
    <n v="20"/>
    <s v="MIN"/>
    <x v="2"/>
    <n v="20"/>
    <s v="MIN"/>
    <s v="CNF  ORSP PRT  REL  TECO"/>
  </r>
  <r>
    <n v="1546703"/>
    <x v="32"/>
    <s v="0"/>
    <s v="0140"/>
    <s v="BFC-90"/>
    <s v="PP01"/>
    <s v="ASSY IN PROCESS INSPECTION"/>
    <x v="13"/>
    <d v="2019-09-16T00:00:00"/>
    <d v="1899-12-30T11:04:22"/>
    <d v="2019-09-16T00:00:00"/>
    <d v="1899-12-30T11:04:22"/>
    <n v="30"/>
    <s v="MIN"/>
    <x v="9"/>
    <n v="30"/>
    <s v="MIN"/>
    <s v="CNF  ORSP PRT  REL  TECO"/>
  </r>
  <r>
    <n v="1546703"/>
    <x v="32"/>
    <s v="0"/>
    <s v="0150"/>
    <s v="BFC-99"/>
    <s v="PP01"/>
    <s v="FINAL INSPECTION"/>
    <x v="14"/>
    <d v="2019-09-16T00:00:00"/>
    <d v="1899-12-30T11:04:25"/>
    <d v="2019-09-16T00:00:00"/>
    <d v="1899-12-30T11:04:25"/>
    <n v="30"/>
    <s v="MIN"/>
    <x v="9"/>
    <n v="30"/>
    <s v="MIN"/>
    <s v="CNF  ORSP PRT  REL  TECO"/>
  </r>
  <r>
    <n v="1546703"/>
    <x v="32"/>
    <s v="0"/>
    <s v="0160"/>
    <s v="BFC-99"/>
    <s v="PP03"/>
    <s v="FINAL INSPECTION"/>
    <x v="15"/>
    <d v="2019-09-17T00:00:00"/>
    <d v="1899-12-30T07:54:41"/>
    <d v="2019-09-17T00:00:00"/>
    <d v="1899-12-30T07:54:41"/>
    <n v="45"/>
    <s v="MIN"/>
    <x v="10"/>
    <n v="45"/>
    <s v="MIN"/>
    <s v="CNF  ORSP PRT  REL  TECO"/>
  </r>
  <r>
    <n v="1546703"/>
    <x v="32"/>
    <s v="1"/>
    <s v="0010"/>
    <s v="BFC-10"/>
    <s v="PP95"/>
    <s v="ASSEMBLY"/>
    <x v="16"/>
    <d v="2019-09-10T00:00:00"/>
    <d v="1899-12-30T11:20:25"/>
    <d v="2019-09-15T00:00:00"/>
    <d v="1899-12-30T14:20:23"/>
    <n v="8.1739999999999995"/>
    <s v="H"/>
    <x v="1228"/>
    <n v="1"/>
    <s v="MIN"/>
    <s v="CNF  PRT  REL  TECO"/>
  </r>
  <r>
    <n v="1546703"/>
    <x v="3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6704"/>
    <x v="32"/>
    <s v="0"/>
    <s v="0010"/>
    <s v="PFC-20"/>
    <s v="PP01"/>
    <s v="PAINT"/>
    <x v="0"/>
    <d v="2019-08-29T00:00:00"/>
    <d v="1899-12-30T02:01:43"/>
    <d v="2019-08-29T00:00:00"/>
    <d v="1899-12-30T02:44:07"/>
    <n v="42.4"/>
    <s v="MIN"/>
    <x v="1229"/>
    <n v="40"/>
    <s v="MIN"/>
    <s v="CNF  PRT  REL  TECO"/>
  </r>
  <r>
    <n v="1546704"/>
    <x v="32"/>
    <s v="0"/>
    <s v="0020"/>
    <s v="BFC-10"/>
    <s v="PP01"/>
    <s v="ASSEMBLY"/>
    <x v="1"/>
    <d v="2019-08-29T00:00:00"/>
    <d v="1899-12-30T11:08:55"/>
    <d v="2019-08-29T00:00:00"/>
    <d v="1899-12-30T12:00:45"/>
    <n v="25.917000000000002"/>
    <s v="MIN"/>
    <x v="1223"/>
    <n v="15"/>
    <s v="MIN"/>
    <s v="CNF  PRT  REL  TECO"/>
  </r>
  <r>
    <n v="1546704"/>
    <x v="32"/>
    <s v="0"/>
    <s v="0030"/>
    <s v="BFC-90"/>
    <s v="PP01"/>
    <s v="ASSY IN PROCESS INSPECTION"/>
    <x v="2"/>
    <d v="2019-09-01T00:00:00"/>
    <d v="1899-12-30T08:18:42"/>
    <d v="2019-09-01T00:00:00"/>
    <d v="1899-12-30T08:18:42"/>
    <n v="20"/>
    <s v="MIN"/>
    <x v="2"/>
    <n v="20"/>
    <s v="MIN"/>
    <s v="CNF  ORSP PRT  REL  TECO"/>
  </r>
  <r>
    <n v="1546704"/>
    <x v="32"/>
    <s v="0"/>
    <s v="0040"/>
    <s v="BFC-10"/>
    <s v="PP01"/>
    <s v="ASSEMBLY"/>
    <x v="3"/>
    <d v="2019-09-01T00:00:00"/>
    <d v="1899-12-30T08:31:57"/>
    <d v="2019-09-01T00:00:00"/>
    <d v="1899-12-30T14:10:02"/>
    <n v="5.0369999999999999"/>
    <s v="H"/>
    <x v="1230"/>
    <n v="350"/>
    <s v="MIN"/>
    <s v="CNF  PRT  REL  TECO"/>
  </r>
  <r>
    <n v="1546704"/>
    <x v="32"/>
    <s v="0"/>
    <s v="0050"/>
    <s v="BFC-10"/>
    <s v="PP01"/>
    <s v="ASSEMBLY"/>
    <x v="4"/>
    <d v="2019-09-01T00:00:00"/>
    <d v="1899-12-30T14:28:10"/>
    <d v="2019-09-05T00:00:00"/>
    <d v="1899-12-30T13:21:33"/>
    <n v="36.485999999999997"/>
    <s v="H"/>
    <x v="1231"/>
    <n v="1020"/>
    <s v="MIN"/>
    <s v="CNF  PRT  REL  TECO"/>
  </r>
  <r>
    <n v="1546704"/>
    <x v="32"/>
    <s v="0"/>
    <s v="0060"/>
    <s v="BFC-10"/>
    <s v="PP01"/>
    <s v="ASSEMBLY"/>
    <x v="5"/>
    <d v="2019-09-05T00:00:00"/>
    <d v="1899-12-30T13:21:47"/>
    <d v="2019-09-05T00:00:00"/>
    <d v="1899-12-30T14:45:01"/>
    <n v="1.387"/>
    <s v="H"/>
    <x v="1232"/>
    <n v="50"/>
    <s v="MIN"/>
    <s v="CNF  PRT  REL  TECO"/>
  </r>
  <r>
    <n v="1546704"/>
    <x v="3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6704"/>
    <x v="32"/>
    <s v="0"/>
    <s v="0080"/>
    <s v="BFC-90"/>
    <s v="PP01"/>
    <s v="ASSY IN PROCESS INSPECTION"/>
    <x v="7"/>
    <d v="2019-09-05T00:00:00"/>
    <d v="1899-12-30T15:39:26"/>
    <d v="2019-09-05T00:00:00"/>
    <d v="1899-12-30T15:39:26"/>
    <n v="20"/>
    <s v="MIN"/>
    <x v="2"/>
    <n v="20"/>
    <s v="MIN"/>
    <s v="CNF  ORSP PRT  REL  TECO"/>
  </r>
  <r>
    <n v="1546704"/>
    <x v="32"/>
    <s v="0"/>
    <s v="0090"/>
    <s v="BFC-90"/>
    <s v="PP01"/>
    <s v="ASSY IN PROCESS INSPECTION"/>
    <x v="8"/>
    <d v="2019-09-05T00:00:00"/>
    <d v="1899-12-30T15:39:33"/>
    <d v="2019-09-05T00:00:00"/>
    <d v="1899-12-30T15:39:33"/>
    <n v="20"/>
    <s v="MIN"/>
    <x v="2"/>
    <n v="20"/>
    <s v="MIN"/>
    <s v="CNF  ORSP PRT  REL  TECO"/>
  </r>
  <r>
    <n v="1546704"/>
    <x v="32"/>
    <s v="0"/>
    <s v="0100"/>
    <s v="PFC-20"/>
    <s v="PP01"/>
    <s v="PAINT"/>
    <x v="9"/>
    <d v="2019-09-05T00:00:00"/>
    <d v="1899-12-30T16:05:38"/>
    <d v="2019-09-08T00:00:00"/>
    <d v="1899-12-30T21:02:09"/>
    <n v="5.774"/>
    <s v="H"/>
    <x v="1233"/>
    <n v="450"/>
    <s v="MIN"/>
    <s v="CNF  PRT  REL  TECO"/>
  </r>
  <r>
    <n v="1546704"/>
    <x v="32"/>
    <s v="0"/>
    <s v="0110"/>
    <s v="PFC-99"/>
    <s v="PP01"/>
    <s v="PAINT INSPECTION"/>
    <x v="10"/>
    <d v="2019-09-09T00:00:00"/>
    <d v="1899-12-30T14:20:18"/>
    <d v="2019-09-09T00:00:00"/>
    <d v="1899-12-30T14:20:18"/>
    <n v="20"/>
    <s v="MIN"/>
    <x v="2"/>
    <n v="20"/>
    <s v="MIN"/>
    <s v="CNF  ORSP PRT  REL  TECO"/>
  </r>
  <r>
    <n v="1546704"/>
    <x v="32"/>
    <s v="0"/>
    <s v="0120"/>
    <s v="BFC-10"/>
    <s v="PP01"/>
    <s v="ASSEMBLY"/>
    <x v="11"/>
    <d v="2019-09-15T00:00:00"/>
    <d v="1899-12-30T10:36:20"/>
    <d v="2019-09-15T00:00:00"/>
    <d v="1899-12-30T14:19:36"/>
    <n v="93.832999999999998"/>
    <s v="MIN"/>
    <x v="1234"/>
    <n v="100"/>
    <s v="MIN"/>
    <s v="CNF  PRT  REL  TECO"/>
  </r>
  <r>
    <n v="1546704"/>
    <x v="32"/>
    <s v="0"/>
    <s v="0130"/>
    <s v="BFC-90"/>
    <s v="PP01"/>
    <s v="ASSY IN PROCESS INSPECTION"/>
    <x v="12"/>
    <d v="2019-09-15T00:00:00"/>
    <d v="1899-12-30T14:18:33"/>
    <d v="2019-09-15T00:00:00"/>
    <d v="1899-12-30T14:18:33"/>
    <n v="20"/>
    <s v="MIN"/>
    <x v="2"/>
    <n v="20"/>
    <s v="MIN"/>
    <s v="CNF  ORSP PRT  REL  TECO"/>
  </r>
  <r>
    <n v="1546704"/>
    <x v="32"/>
    <s v="0"/>
    <s v="0140"/>
    <s v="BFC-90"/>
    <s v="PP01"/>
    <s v="ASSY IN PROCESS INSPECTION"/>
    <x v="13"/>
    <d v="2019-09-15T00:00:00"/>
    <d v="1899-12-30T14:18:39"/>
    <d v="2019-09-15T00:00:00"/>
    <d v="1899-12-30T14:18:39"/>
    <n v="30"/>
    <s v="MIN"/>
    <x v="9"/>
    <n v="30"/>
    <s v="MIN"/>
    <s v="CNF  ORSP PRT  REL  TECO"/>
  </r>
  <r>
    <n v="1546704"/>
    <x v="32"/>
    <s v="0"/>
    <s v="0150"/>
    <s v="BFC-99"/>
    <s v="PP01"/>
    <s v="FINAL INSPECTION"/>
    <x v="14"/>
    <d v="2019-09-15T00:00:00"/>
    <d v="1899-12-30T14:18:42"/>
    <d v="2019-09-15T00:00:00"/>
    <d v="1899-12-30T14:18:42"/>
    <n v="30"/>
    <s v="MIN"/>
    <x v="9"/>
    <n v="30"/>
    <s v="MIN"/>
    <s v="CNF  ORSP PRT  REL  TECO"/>
  </r>
  <r>
    <n v="1546704"/>
    <x v="32"/>
    <s v="0"/>
    <s v="0160"/>
    <s v="BFC-99"/>
    <s v="PP03"/>
    <s v="FINAL INSPECTION"/>
    <x v="15"/>
    <d v="2019-09-17T00:00:00"/>
    <d v="1899-12-30T07:35:10"/>
    <d v="2019-09-17T00:00:00"/>
    <d v="1899-12-30T07:35:10"/>
    <n v="45"/>
    <s v="MIN"/>
    <x v="10"/>
    <n v="45"/>
    <s v="MIN"/>
    <s v="CNF  ORSP PRT  REL  TECO"/>
  </r>
  <r>
    <n v="1546704"/>
    <x v="32"/>
    <s v="1"/>
    <s v="0010"/>
    <s v="BFC-10"/>
    <s v="PP95"/>
    <s v="ASSEMBLY"/>
    <x v="16"/>
    <d v="2019-09-09T00:00:00"/>
    <d v="1899-12-30T12:52:48"/>
    <d v="2019-09-09T00:00:00"/>
    <d v="1899-12-30T17:55:57"/>
    <n v="5.0529999999999999"/>
    <s v="H"/>
    <x v="1235"/>
    <n v="1"/>
    <s v="MIN"/>
    <s v="CNF  PRT  REL  TECO"/>
  </r>
  <r>
    <n v="1546704"/>
    <x v="3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8148"/>
    <x v="27"/>
    <s v="0"/>
    <s v="0010"/>
    <s v="PFC-20"/>
    <s v="PP01"/>
    <s v="PAINT"/>
    <x v="0"/>
    <d v="2019-09-02T00:00:00"/>
    <d v="1899-12-30T02:47:44"/>
    <d v="2019-09-02T00:00:00"/>
    <d v="1899-12-30T03:41:13"/>
    <n v="26.75"/>
    <s v="MIN"/>
    <x v="1236"/>
    <n v="40"/>
    <s v="MIN"/>
    <s v="CNF  PRT  REL  TECO"/>
  </r>
  <r>
    <n v="1548148"/>
    <x v="27"/>
    <s v="0"/>
    <s v="0020"/>
    <s v="BFC-10"/>
    <s v="PP01"/>
    <s v="ASSEMBLY"/>
    <x v="1"/>
    <d v="2019-09-02T00:00:00"/>
    <d v="1899-12-30T08:42:34"/>
    <d v="2019-09-02T00:00:00"/>
    <d v="1899-12-30T08:51:49"/>
    <n v="9.25"/>
    <s v="MIN"/>
    <x v="1237"/>
    <n v="15"/>
    <s v="MIN"/>
    <s v="CNF  PRT  REL  TECO"/>
  </r>
  <r>
    <n v="1548148"/>
    <x v="27"/>
    <s v="0"/>
    <s v="0030"/>
    <s v="BFC-90"/>
    <s v="PP01"/>
    <s v="ASSY IN PROCESS INSPECTION"/>
    <x v="2"/>
    <d v="2019-09-02T00:00:00"/>
    <d v="1899-12-30T14:13:43"/>
    <d v="2019-09-02T00:00:00"/>
    <d v="1899-12-30T14:13:43"/>
    <n v="20"/>
    <s v="MIN"/>
    <x v="2"/>
    <n v="20"/>
    <s v="MIN"/>
    <s v="CNF  ORSP PRT  REL  TECO"/>
  </r>
  <r>
    <n v="1548148"/>
    <x v="27"/>
    <s v="0"/>
    <s v="0040"/>
    <s v="BFC-10"/>
    <s v="PP01"/>
    <s v="ASSEMBLY"/>
    <x v="3"/>
    <d v="2019-09-02T00:00:00"/>
    <d v="1899-12-30T16:25:34"/>
    <d v="2019-09-03T00:00:00"/>
    <d v="1899-12-30T11:26:58"/>
    <n v="5.4720000000000004"/>
    <s v="H"/>
    <x v="1238"/>
    <n v="290"/>
    <s v="MIN"/>
    <s v="CNF  PRT  REL  TECO"/>
  </r>
  <r>
    <n v="1548148"/>
    <x v="27"/>
    <s v="0"/>
    <s v="0050"/>
    <s v="BFC-10"/>
    <s v="PP01"/>
    <s v="ASSEMBLY"/>
    <x v="4"/>
    <d v="2019-09-03T00:00:00"/>
    <d v="1899-12-30T12:03:24"/>
    <d v="2019-09-09T00:00:00"/>
    <d v="1899-12-30T16:25:30"/>
    <n v="41.305"/>
    <s v="H"/>
    <x v="1239"/>
    <n v="1040"/>
    <s v="MIN"/>
    <s v="CNF  PRT  REL  TECO"/>
  </r>
  <r>
    <n v="1548148"/>
    <x v="27"/>
    <s v="0"/>
    <s v="0060"/>
    <s v="BFC-10"/>
    <s v="PP01"/>
    <s v="ASSEMBLY"/>
    <x v="5"/>
    <d v="2019-09-09T00:00:00"/>
    <d v="1899-12-30T16:25:38"/>
    <d v="2019-09-09T00:00:00"/>
    <d v="1899-12-30T16:42:57"/>
    <n v="17.317"/>
    <s v="MIN"/>
    <x v="1240"/>
    <n v="50"/>
    <s v="MIN"/>
    <s v="CNF  PRT  REL  TECO"/>
  </r>
  <r>
    <n v="1548148"/>
    <x v="2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48"/>
    <x v="27"/>
    <s v="0"/>
    <s v="0080"/>
    <s v="BFC-90"/>
    <s v="PP01"/>
    <s v="ASSY IN PROCESS INSPECTION"/>
    <x v="7"/>
    <d v="2019-09-09T00:00:00"/>
    <d v="1899-12-30T16:53:47"/>
    <d v="2019-09-09T00:00:00"/>
    <d v="1899-12-30T16:53:47"/>
    <n v="20"/>
    <s v="MIN"/>
    <x v="2"/>
    <n v="20"/>
    <s v="MIN"/>
    <s v="CNF  ORSP PRT  REL  TECO"/>
  </r>
  <r>
    <n v="1548148"/>
    <x v="27"/>
    <s v="0"/>
    <s v="0090"/>
    <s v="BFC-90"/>
    <s v="PP01"/>
    <s v="ASSY IN PROCESS INSPECTION"/>
    <x v="8"/>
    <d v="2019-09-09T00:00:00"/>
    <d v="1899-12-30T16:53:53"/>
    <d v="2019-09-09T00:00:00"/>
    <d v="1899-12-30T16:53:53"/>
    <n v="20"/>
    <s v="MIN"/>
    <x v="2"/>
    <n v="20"/>
    <s v="MIN"/>
    <s v="CNF  ORSP PRT  REL  TECO"/>
  </r>
  <r>
    <n v="1548148"/>
    <x v="27"/>
    <s v="0"/>
    <s v="0100"/>
    <s v="PFC-20"/>
    <s v="PP01"/>
    <s v="PAINT"/>
    <x v="9"/>
    <d v="2019-09-09T00:00:00"/>
    <d v="1899-12-30T18:01:09"/>
    <d v="2019-09-10T00:00:00"/>
    <d v="1899-12-30T15:19:38"/>
    <n v="7.5670000000000002"/>
    <s v="H"/>
    <x v="1241"/>
    <n v="450"/>
    <s v="MIN"/>
    <s v="CNF  PRT  REL  TECO"/>
  </r>
  <r>
    <n v="1548148"/>
    <x v="27"/>
    <s v="0"/>
    <s v="0110"/>
    <s v="PFC-99"/>
    <s v="PP01"/>
    <s v="PAINT INSPECTION"/>
    <x v="10"/>
    <d v="2019-09-11T00:00:00"/>
    <d v="1899-12-30T11:00:56"/>
    <d v="2019-09-11T00:00:00"/>
    <d v="1899-12-30T11:00:56"/>
    <n v="20"/>
    <s v="MIN"/>
    <x v="2"/>
    <n v="20"/>
    <s v="MIN"/>
    <s v="CNF  ORSP PRT  REL  TECO"/>
  </r>
  <r>
    <n v="1548148"/>
    <x v="27"/>
    <s v="0"/>
    <s v="0120"/>
    <s v="BFC-10"/>
    <s v="PP01"/>
    <s v="ASSEMBLY"/>
    <x v="11"/>
    <d v="2019-09-15T00:00:00"/>
    <d v="1899-12-30T09:02:12"/>
    <d v="2019-09-18T00:00:00"/>
    <d v="1899-12-30T17:45:15"/>
    <n v="83.582999999999998"/>
    <s v="MIN"/>
    <x v="1242"/>
    <n v="100"/>
    <s v="MIN"/>
    <s v="CNF  PRT  REL  TECO"/>
  </r>
  <r>
    <n v="1548148"/>
    <x v="27"/>
    <s v="0"/>
    <s v="0130"/>
    <s v="BFC-90"/>
    <s v="PP01"/>
    <s v="ASSY IN PROCESS INSPECTION"/>
    <x v="12"/>
    <d v="2019-09-19T00:00:00"/>
    <d v="1899-12-30T09:47:29"/>
    <d v="2019-09-19T00:00:00"/>
    <d v="1899-12-30T09:47:29"/>
    <n v="20"/>
    <s v="MIN"/>
    <x v="2"/>
    <n v="20"/>
    <s v="MIN"/>
    <s v="CNF  ORSP PRT  REL  TECO"/>
  </r>
  <r>
    <n v="1548148"/>
    <x v="27"/>
    <s v="0"/>
    <s v="0140"/>
    <s v="BFC-90"/>
    <s v="PP01"/>
    <s v="ASSY IN PROCESS INSPECTION"/>
    <x v="13"/>
    <d v="2019-09-19T00:00:00"/>
    <d v="1899-12-30T09:47:32"/>
    <d v="2019-09-19T00:00:00"/>
    <d v="1899-12-30T09:47:32"/>
    <n v="30"/>
    <s v="MIN"/>
    <x v="9"/>
    <n v="30"/>
    <s v="MIN"/>
    <s v="CNF  ORSP PRT  REL  TECO"/>
  </r>
  <r>
    <n v="1548148"/>
    <x v="27"/>
    <s v="0"/>
    <s v="0150"/>
    <s v="BFC-99"/>
    <s v="PP01"/>
    <s v="FINAL INSPECTION"/>
    <x v="14"/>
    <d v="2019-09-19T00:00:00"/>
    <d v="1899-12-30T09:47:35"/>
    <d v="2019-09-19T00:00:00"/>
    <d v="1899-12-30T09:47:35"/>
    <n v="30"/>
    <s v="MIN"/>
    <x v="9"/>
    <n v="30"/>
    <s v="MIN"/>
    <s v="CNF  ORSP PRT  REL  TECO"/>
  </r>
  <r>
    <n v="1548148"/>
    <x v="27"/>
    <s v="0"/>
    <s v="0160"/>
    <s v="BFC-99"/>
    <s v="PP03"/>
    <s v="FINAL INSPECTION"/>
    <x v="15"/>
    <d v="2019-09-22T00:00:00"/>
    <d v="1899-12-30T10:54:49"/>
    <d v="2019-09-22T00:00:00"/>
    <d v="1899-12-30T10:54:49"/>
    <n v="45"/>
    <s v="MIN"/>
    <x v="10"/>
    <n v="45"/>
    <s v="MIN"/>
    <s v="CNF  ORSP PRT  REL  TECO"/>
  </r>
  <r>
    <n v="1548148"/>
    <x v="27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8148"/>
    <x v="27"/>
    <s v="2"/>
    <s v="0100"/>
    <s v="PFC-20"/>
    <s v="PP95"/>
    <s v="PAINT"/>
    <x v="17"/>
    <d v="2019-09-09T00:00:00"/>
    <d v="1899-12-30T20:27:29"/>
    <d v="2019-09-09T00:00:00"/>
    <d v="1899-12-30T22:00:47"/>
    <n v="1.5549999999999999"/>
    <s v="H"/>
    <x v="1243"/>
    <n v="5"/>
    <s v="MIN"/>
    <s v="CNF  PRT  REL  TECO"/>
  </r>
  <r>
    <n v="1548149"/>
    <x v="27"/>
    <s v="0"/>
    <s v="0010"/>
    <s v="PFC-20"/>
    <s v="PP01"/>
    <s v="PAINT"/>
    <x v="0"/>
    <d v="2019-09-03T00:00:00"/>
    <d v="1899-12-30T01:19:31"/>
    <d v="2019-09-03T00:00:00"/>
    <d v="1899-12-30T01:31:14"/>
    <n v="5.867"/>
    <s v="MIN"/>
    <x v="1244"/>
    <n v="40"/>
    <s v="MIN"/>
    <s v="CNF  PRT  REL  TECO"/>
  </r>
  <r>
    <n v="1548149"/>
    <x v="27"/>
    <s v="0"/>
    <s v="0020"/>
    <s v="BFC-10"/>
    <s v="PP01"/>
    <s v="ASSEMBLY"/>
    <x v="1"/>
    <d v="2019-09-03T00:00:00"/>
    <d v="1899-12-30T09:49:19"/>
    <d v="2019-09-03T00:00:00"/>
    <d v="1899-12-30T10:24:42"/>
    <n v="35.383000000000003"/>
    <s v="MIN"/>
    <x v="1245"/>
    <n v="15"/>
    <s v="MIN"/>
    <s v="CNF  PRT  REL  TECO"/>
  </r>
  <r>
    <n v="1548149"/>
    <x v="27"/>
    <s v="0"/>
    <s v="0030"/>
    <s v="BFC-90"/>
    <s v="PP01"/>
    <s v="ASSY IN PROCESS INSPECTION"/>
    <x v="2"/>
    <d v="2019-09-08T00:00:00"/>
    <d v="1899-12-30T08:47:13"/>
    <d v="2019-09-08T00:00:00"/>
    <d v="1899-12-30T08:47:13"/>
    <n v="20"/>
    <s v="MIN"/>
    <x v="2"/>
    <n v="20"/>
    <s v="MIN"/>
    <s v="CNF  ORSP PRT  REL  TECO"/>
  </r>
  <r>
    <n v="1548149"/>
    <x v="27"/>
    <s v="0"/>
    <s v="0040"/>
    <s v="BFC-10"/>
    <s v="PP01"/>
    <s v="ASSEMBLY"/>
    <x v="3"/>
    <d v="2019-09-08T00:00:00"/>
    <d v="1899-12-30T08:56:31"/>
    <d v="2019-09-08T00:00:00"/>
    <d v="1899-12-30T11:29:00"/>
    <n v="2.5409999999999999"/>
    <s v="H"/>
    <x v="278"/>
    <n v="350"/>
    <s v="MIN"/>
    <s v="CNF  PRT  REL  TECO"/>
  </r>
  <r>
    <n v="1548149"/>
    <x v="27"/>
    <s v="0"/>
    <s v="0050"/>
    <s v="BFC-10"/>
    <s v="PP01"/>
    <s v="ASSEMBLY"/>
    <x v="4"/>
    <d v="2019-09-08T00:00:00"/>
    <d v="1899-12-30T12:08:01"/>
    <d v="2019-09-12T00:00:00"/>
    <d v="1899-12-30T14:30:42"/>
    <n v="41.082999999999998"/>
    <s v="H"/>
    <x v="1246"/>
    <n v="1020"/>
    <s v="MIN"/>
    <s v="CNF  PRT  REL  TECO"/>
  </r>
  <r>
    <n v="1548149"/>
    <x v="27"/>
    <s v="0"/>
    <s v="0060"/>
    <s v="BFC-10"/>
    <s v="PP01"/>
    <s v="ASSEMBLY"/>
    <x v="5"/>
    <d v="2019-09-12T00:00:00"/>
    <d v="1899-12-30T14:30:57"/>
    <d v="2019-09-12T00:00:00"/>
    <d v="1899-12-30T15:28:11"/>
    <n v="57.232999999999997"/>
    <s v="MIN"/>
    <x v="1247"/>
    <n v="50"/>
    <s v="MIN"/>
    <s v="CNF  PRT  REL  TECO"/>
  </r>
  <r>
    <n v="1548149"/>
    <x v="2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49"/>
    <x v="27"/>
    <s v="0"/>
    <s v="0080"/>
    <s v="BFC-90"/>
    <s v="PP01"/>
    <s v="ASSY IN PROCESS INSPECTION"/>
    <x v="7"/>
    <d v="2019-09-12T00:00:00"/>
    <d v="1899-12-30T15:34:41"/>
    <d v="2019-09-12T00:00:00"/>
    <d v="1899-12-30T15:34:41"/>
    <n v="20"/>
    <s v="MIN"/>
    <x v="2"/>
    <n v="20"/>
    <s v="MIN"/>
    <s v="CNF  ORSP PRT  REL  TECO"/>
  </r>
  <r>
    <n v="1548149"/>
    <x v="27"/>
    <s v="0"/>
    <s v="0090"/>
    <s v="BFC-90"/>
    <s v="PP01"/>
    <s v="ASSY IN PROCESS INSPECTION"/>
    <x v="8"/>
    <d v="2019-09-12T00:00:00"/>
    <d v="1899-12-30T15:34:51"/>
    <d v="2019-09-12T00:00:00"/>
    <d v="1899-12-30T15:34:51"/>
    <n v="20"/>
    <s v="MIN"/>
    <x v="2"/>
    <n v="20"/>
    <s v="MIN"/>
    <s v="CNF  ORSP PRT  REL  TECO"/>
  </r>
  <r>
    <n v="1548149"/>
    <x v="27"/>
    <s v="0"/>
    <s v="0100"/>
    <s v="PFC-20"/>
    <s v="PP01"/>
    <s v="PAINT"/>
    <x v="9"/>
    <d v="2019-09-15T00:00:00"/>
    <d v="1899-12-30T16:16:51"/>
    <d v="2019-09-15T00:00:00"/>
    <d v="1899-12-30T21:57:38"/>
    <n v="5.01"/>
    <s v="H"/>
    <x v="1248"/>
    <n v="450"/>
    <s v="MIN"/>
    <s v="CNF  PRT  REL  TECO"/>
  </r>
  <r>
    <n v="1548149"/>
    <x v="27"/>
    <s v="0"/>
    <s v="0110"/>
    <s v="PFC-99"/>
    <s v="PP01"/>
    <s v="PAINT INSPECTION"/>
    <x v="10"/>
    <d v="2019-09-17T00:00:00"/>
    <d v="1899-12-30T08:09:51"/>
    <d v="2019-09-17T00:00:00"/>
    <d v="1899-12-30T08:09:51"/>
    <n v="20"/>
    <s v="MIN"/>
    <x v="2"/>
    <n v="20"/>
    <s v="MIN"/>
    <s v="CNF  ORSP PRT  REL  TECO"/>
  </r>
  <r>
    <n v="1548149"/>
    <x v="27"/>
    <s v="0"/>
    <s v="0120"/>
    <s v="BFC-10"/>
    <s v="PP01"/>
    <s v="ASSEMBLY"/>
    <x v="11"/>
    <d v="2019-09-18T00:00:00"/>
    <d v="1899-12-30T16:28:06"/>
    <d v="2019-09-18T00:00:00"/>
    <d v="1899-12-30T17:45:15"/>
    <n v="38.582999999999998"/>
    <s v="MIN"/>
    <x v="1249"/>
    <n v="100"/>
    <s v="MIN"/>
    <s v="CNF  PRT  REL  TECO"/>
  </r>
  <r>
    <n v="1548149"/>
    <x v="27"/>
    <s v="0"/>
    <s v="0130"/>
    <s v="BFC-90"/>
    <s v="PP01"/>
    <s v="ASSY IN PROCESS INSPECTION"/>
    <x v="12"/>
    <d v="2019-09-19T00:00:00"/>
    <d v="1899-12-30T09:29:15"/>
    <d v="2019-09-19T00:00:00"/>
    <d v="1899-12-30T09:29:15"/>
    <n v="20"/>
    <s v="MIN"/>
    <x v="2"/>
    <n v="20"/>
    <s v="MIN"/>
    <s v="CNF  ORSP PRT  REL  TECO"/>
  </r>
  <r>
    <n v="1548149"/>
    <x v="27"/>
    <s v="0"/>
    <s v="0140"/>
    <s v="BFC-90"/>
    <s v="PP01"/>
    <s v="ASSY IN PROCESS INSPECTION"/>
    <x v="13"/>
    <d v="2019-09-19T00:00:00"/>
    <d v="1899-12-30T09:29:18"/>
    <d v="2019-09-19T00:00:00"/>
    <d v="1899-12-30T09:29:18"/>
    <n v="30"/>
    <s v="MIN"/>
    <x v="9"/>
    <n v="30"/>
    <s v="MIN"/>
    <s v="CNF  ORSP PRT  REL  TECO"/>
  </r>
  <r>
    <n v="1548149"/>
    <x v="27"/>
    <s v="0"/>
    <s v="0150"/>
    <s v="BFC-99"/>
    <s v="PP01"/>
    <s v="FINAL INSPECTION"/>
    <x v="14"/>
    <d v="2019-09-19T00:00:00"/>
    <d v="1899-12-30T09:29:21"/>
    <d v="2019-09-19T00:00:00"/>
    <d v="1899-12-30T09:29:21"/>
    <n v="30"/>
    <s v="MIN"/>
    <x v="9"/>
    <n v="30"/>
    <s v="MIN"/>
    <s v="CNF  ORSP PRT  REL  TECO"/>
  </r>
  <r>
    <n v="1548149"/>
    <x v="27"/>
    <s v="0"/>
    <s v="0160"/>
    <s v="BFC-99"/>
    <s v="PP03"/>
    <s v="FINAL INSPECTION"/>
    <x v="15"/>
    <d v="2019-09-22T00:00:00"/>
    <d v="1899-12-30T12:42:45"/>
    <d v="2019-09-22T00:00:00"/>
    <d v="1899-12-30T12:42:45"/>
    <n v="45"/>
    <s v="MIN"/>
    <x v="10"/>
    <n v="45"/>
    <s v="MIN"/>
    <s v="CNF  ORSP PRT  REL  TECO"/>
  </r>
  <r>
    <n v="1548149"/>
    <x v="27"/>
    <s v="1"/>
    <s v="0010"/>
    <s v="BFC-10"/>
    <s v="PP95"/>
    <s v="ASSEMBLY"/>
    <x v="16"/>
    <d v="2019-09-17T00:00:00"/>
    <d v="1899-12-30T07:40:30"/>
    <d v="2019-09-17T00:00:00"/>
    <d v="1899-12-30T16:15:13"/>
    <n v="14.664999999999999"/>
    <s v="H"/>
    <x v="1250"/>
    <n v="1"/>
    <s v="MIN"/>
    <s v="CNF  PRT  REL  TECO"/>
  </r>
  <r>
    <n v="1548149"/>
    <x v="27"/>
    <s v="2"/>
    <s v="0100"/>
    <s v="PFC-20"/>
    <s v="PP95"/>
    <s v="PAINT"/>
    <x v="17"/>
    <d v="2019-09-15T00:00:00"/>
    <d v="1899-12-30T22:39:18"/>
    <d v="2019-09-16T00:00:00"/>
    <d v="1899-12-30T04:12:28"/>
    <n v="5.5529999999999999"/>
    <s v="H"/>
    <x v="1251"/>
    <n v="5"/>
    <s v="MIN"/>
    <s v="CNF  PRT  REL  TECO"/>
  </r>
  <r>
    <n v="1548150"/>
    <x v="26"/>
    <s v="0"/>
    <s v="0010"/>
    <s v="PFC-20"/>
    <s v="PP01"/>
    <s v="PAINT"/>
    <x v="0"/>
    <d v="2019-09-02T00:00:00"/>
    <d v="1899-12-30T03:08:39"/>
    <d v="2019-09-02T00:00:00"/>
    <d v="1899-12-30T03:51:52"/>
    <n v="43.216999999999999"/>
    <s v="MIN"/>
    <x v="1252"/>
    <n v="40"/>
    <s v="MIN"/>
    <s v="CNF  PRT  REL  TECO"/>
  </r>
  <r>
    <n v="1548150"/>
    <x v="26"/>
    <s v="0"/>
    <s v="0020"/>
    <s v="BFC-10"/>
    <s v="PP01"/>
    <s v="ASSEMBLY"/>
    <x v="1"/>
    <d v="2019-09-02T00:00:00"/>
    <d v="1899-12-30T08:53:25"/>
    <d v="2019-09-02T00:00:00"/>
    <d v="1899-12-30T09:26:44"/>
    <n v="33.317"/>
    <s v="MIN"/>
    <x v="1253"/>
    <n v="15"/>
    <s v="MIN"/>
    <s v="CNF  PRT  REL  TECO"/>
  </r>
  <r>
    <n v="1548150"/>
    <x v="26"/>
    <s v="0"/>
    <s v="0030"/>
    <s v="BFC-90"/>
    <s v="PP01"/>
    <s v="ASSY IN PROCESS INSPECTION"/>
    <x v="2"/>
    <d v="2019-09-02T00:00:00"/>
    <d v="1899-12-30T14:14:14"/>
    <d v="2019-09-02T00:00:00"/>
    <d v="1899-12-30T14:14:14"/>
    <n v="20"/>
    <s v="MIN"/>
    <x v="2"/>
    <n v="20"/>
    <s v="MIN"/>
    <s v="CNF  ORSP PRT  REL  TECO"/>
  </r>
  <r>
    <n v="1548150"/>
    <x v="26"/>
    <s v="0"/>
    <s v="0040"/>
    <s v="BFC-10"/>
    <s v="PP01"/>
    <s v="ASSEMBLY"/>
    <x v="3"/>
    <d v="2019-09-02T00:00:00"/>
    <d v="1899-12-30T14:53:04"/>
    <d v="2019-09-03T00:00:00"/>
    <d v="1899-12-30T16:13:05"/>
    <n v="11.006"/>
    <s v="H"/>
    <x v="1254"/>
    <n v="350"/>
    <s v="MIN"/>
    <s v="CNF  PRT  REL  TECO"/>
  </r>
  <r>
    <n v="1548150"/>
    <x v="26"/>
    <s v="0"/>
    <s v="0050"/>
    <s v="BFC-10"/>
    <s v="PP01"/>
    <s v="ASSEMBLY"/>
    <x v="4"/>
    <d v="2019-09-03T00:00:00"/>
    <d v="1899-12-30T16:13:32"/>
    <d v="2019-09-09T00:00:00"/>
    <d v="1899-12-30T14:39:51"/>
    <n v="34.337000000000003"/>
    <s v="H"/>
    <x v="1255"/>
    <n v="1020"/>
    <s v="MIN"/>
    <s v="CNF  PRT  REL  TECO"/>
  </r>
  <r>
    <n v="1548150"/>
    <x v="26"/>
    <s v="0"/>
    <s v="0060"/>
    <s v="BFC-10"/>
    <s v="PP01"/>
    <s v="ASSEMBLY"/>
    <x v="5"/>
    <d v="2019-09-09T00:00:00"/>
    <d v="1899-12-30T14:40:30"/>
    <d v="2019-09-09T00:00:00"/>
    <d v="1899-12-30T15:16:22"/>
    <n v="35.866999999999997"/>
    <s v="MIN"/>
    <x v="1256"/>
    <n v="50"/>
    <s v="MIN"/>
    <s v="CNF  PRT  REL  TECO"/>
  </r>
  <r>
    <n v="1548150"/>
    <x v="2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50"/>
    <x v="26"/>
    <s v="0"/>
    <s v="0080"/>
    <s v="BFC-90"/>
    <s v="PP01"/>
    <s v="ASSY IN PROCESS INSPECTION"/>
    <x v="7"/>
    <d v="2019-09-09T00:00:00"/>
    <d v="1899-12-30T15:47:51"/>
    <d v="2019-09-09T00:00:00"/>
    <d v="1899-12-30T15:47:51"/>
    <n v="20"/>
    <s v="MIN"/>
    <x v="2"/>
    <n v="20"/>
    <s v="MIN"/>
    <s v="CNF  ORSP PRT  REL  TECO"/>
  </r>
  <r>
    <n v="1548150"/>
    <x v="26"/>
    <s v="0"/>
    <s v="0090"/>
    <s v="BFC-90"/>
    <s v="PP01"/>
    <s v="ASSY IN PROCESS INSPECTION"/>
    <x v="8"/>
    <d v="2019-09-09T00:00:00"/>
    <d v="1899-12-30T15:47:58"/>
    <d v="2019-09-09T00:00:00"/>
    <d v="1899-12-30T15:47:58"/>
    <n v="20"/>
    <s v="MIN"/>
    <x v="2"/>
    <n v="20"/>
    <s v="MIN"/>
    <s v="CNF  ORSP PRT  REL  TECO"/>
  </r>
  <r>
    <n v="1548150"/>
    <x v="26"/>
    <s v="0"/>
    <s v="0100"/>
    <s v="PFC-20"/>
    <s v="PP01"/>
    <s v="PAINT"/>
    <x v="9"/>
    <d v="2019-09-09T00:00:00"/>
    <d v="1899-12-30T17:01:58"/>
    <d v="2019-09-10T00:00:00"/>
    <d v="1899-12-30T13:45:05"/>
    <n v="508.94"/>
    <s v="MIN"/>
    <x v="1257"/>
    <n v="450"/>
    <s v="MIN"/>
    <s v="CNF  PRT  REL  TECO"/>
  </r>
  <r>
    <n v="1548150"/>
    <x v="26"/>
    <s v="0"/>
    <s v="0110"/>
    <s v="PFC-99"/>
    <s v="PP01"/>
    <s v="PAINT INSPECTION"/>
    <x v="10"/>
    <d v="2019-09-11T00:00:00"/>
    <d v="1899-12-30T08:11:08"/>
    <d v="2019-09-11T00:00:00"/>
    <d v="1899-12-30T08:11:08"/>
    <n v="20"/>
    <s v="MIN"/>
    <x v="2"/>
    <n v="20"/>
    <s v="MIN"/>
    <s v="CNF  ORSP PRT  REL  TECO"/>
  </r>
  <r>
    <n v="1548150"/>
    <x v="26"/>
    <s v="0"/>
    <s v="0120"/>
    <s v="BFC-10"/>
    <s v="PP01"/>
    <s v="ASSEMBLY"/>
    <x v="11"/>
    <d v="2019-09-16T00:00:00"/>
    <d v="1899-12-30T09:15:45"/>
    <d v="2019-09-16T00:00:00"/>
    <d v="1899-12-30T12:50:26"/>
    <n v="43.616999999999997"/>
    <s v="MIN"/>
    <x v="1258"/>
    <n v="100"/>
    <s v="MIN"/>
    <s v="CNF  PRT  REL  TECO"/>
  </r>
  <r>
    <n v="1548150"/>
    <x v="26"/>
    <s v="0"/>
    <s v="0130"/>
    <s v="BFC-90"/>
    <s v="PP01"/>
    <s v="ASSY IN PROCESS INSPECTION"/>
    <x v="12"/>
    <d v="2019-09-17T00:00:00"/>
    <d v="1899-12-30T15:36:08"/>
    <d v="2019-09-17T00:00:00"/>
    <d v="1899-12-30T15:36:08"/>
    <n v="20"/>
    <s v="MIN"/>
    <x v="2"/>
    <n v="20"/>
    <s v="MIN"/>
    <s v="CNF  ORSP PRT  REL  TECO"/>
  </r>
  <r>
    <n v="1548150"/>
    <x v="26"/>
    <s v="0"/>
    <s v="0140"/>
    <s v="BFC-90"/>
    <s v="PP01"/>
    <s v="ASSY IN PROCESS INSPECTION"/>
    <x v="13"/>
    <d v="2019-09-17T00:00:00"/>
    <d v="1899-12-30T15:36:13"/>
    <d v="2019-09-17T00:00:00"/>
    <d v="1899-12-30T15:36:13"/>
    <n v="30"/>
    <s v="MIN"/>
    <x v="9"/>
    <n v="30"/>
    <s v="MIN"/>
    <s v="CNF  ORSP PRT  REL  TECO"/>
  </r>
  <r>
    <n v="1548150"/>
    <x v="26"/>
    <s v="0"/>
    <s v="0150"/>
    <s v="BFC-99"/>
    <s v="PP01"/>
    <s v="FINAL INSPECTION"/>
    <x v="14"/>
    <d v="2019-09-17T00:00:00"/>
    <d v="1899-12-30T15:36:16"/>
    <d v="2019-09-17T00:00:00"/>
    <d v="1899-12-30T15:36:16"/>
    <n v="30"/>
    <s v="MIN"/>
    <x v="9"/>
    <n v="30"/>
    <s v="MIN"/>
    <s v="CNF  ORSP PRT  REL  TECO"/>
  </r>
  <r>
    <n v="1548150"/>
    <x v="26"/>
    <s v="0"/>
    <s v="0160"/>
    <s v="BFC-99"/>
    <s v="PP03"/>
    <s v="FINAL INSPECTION"/>
    <x v="15"/>
    <d v="2019-09-18T00:00:00"/>
    <d v="1899-12-30T13:31:38"/>
    <d v="2019-09-18T00:00:00"/>
    <d v="1899-12-30T13:31:38"/>
    <n v="45"/>
    <s v="MIN"/>
    <x v="10"/>
    <n v="45"/>
    <s v="MIN"/>
    <s v="CNF  ORSP PRT  REL  TECO"/>
  </r>
  <r>
    <n v="1548150"/>
    <x v="26"/>
    <s v="1"/>
    <s v="0010"/>
    <s v="BFC-10"/>
    <s v="PP95"/>
    <s v="ASSEMBLY"/>
    <x v="16"/>
    <d v="2019-09-09T00:00:00"/>
    <d v="1899-12-30T09:40:08"/>
    <d v="2019-09-09T00:00:00"/>
    <d v="1899-12-30T16:01:04"/>
    <n v="6.3490000000000002"/>
    <s v="H"/>
    <x v="1259"/>
    <n v="1"/>
    <s v="MIN"/>
    <s v="CNF  PRT  REL  TECO"/>
  </r>
  <r>
    <n v="1548150"/>
    <x v="26"/>
    <s v="2"/>
    <s v="0100"/>
    <s v="PFC-20"/>
    <s v="PP95"/>
    <s v="PAINT"/>
    <x v="17"/>
    <d v="2019-09-09T00:00:00"/>
    <d v="1899-12-30T22:45:00"/>
    <d v="2019-09-10T00:00:00"/>
    <d v="1899-12-30T01:29:32"/>
    <n v="2.742"/>
    <s v="H"/>
    <x v="1260"/>
    <n v="5"/>
    <s v="MIN"/>
    <s v="CNF  PRT  REL  TECO"/>
  </r>
  <r>
    <n v="1548151"/>
    <x v="27"/>
    <s v="0"/>
    <s v="0010"/>
    <s v="PFC-20"/>
    <s v="PP01"/>
    <s v="PAINT"/>
    <x v="0"/>
    <d v="2019-09-03T00:00:00"/>
    <d v="1899-12-30T01:19:31"/>
    <d v="2019-09-03T00:00:00"/>
    <d v="1899-12-30T01:31:14"/>
    <n v="5.867"/>
    <s v="MIN"/>
    <x v="1244"/>
    <n v="40"/>
    <s v="MIN"/>
    <s v="CNF  PRT  REL  TECO"/>
  </r>
  <r>
    <n v="1548151"/>
    <x v="27"/>
    <s v="0"/>
    <s v="0020"/>
    <s v="BFC-10"/>
    <s v="PP01"/>
    <s v="ASSEMBLY"/>
    <x v="1"/>
    <d v="2019-09-03T00:00:00"/>
    <d v="1899-12-30T09:27:48"/>
    <d v="2019-09-03T00:00:00"/>
    <d v="1899-12-30T09:47:11"/>
    <n v="19.382999999999999"/>
    <s v="MIN"/>
    <x v="1261"/>
    <n v="15"/>
    <s v="MIN"/>
    <s v="CNF  PRT  REL  TECO"/>
  </r>
  <r>
    <n v="1548151"/>
    <x v="27"/>
    <s v="0"/>
    <s v="0030"/>
    <s v="BFC-90"/>
    <s v="PP01"/>
    <s v="ASSY IN PROCESS INSPECTION"/>
    <x v="2"/>
    <d v="2019-09-04T00:00:00"/>
    <d v="1899-12-30T08:20:13"/>
    <d v="2019-09-04T00:00:00"/>
    <d v="1899-12-30T08:20:13"/>
    <n v="20"/>
    <s v="MIN"/>
    <x v="2"/>
    <n v="20"/>
    <s v="MIN"/>
    <s v="CNF  ORSP PRT  REL  TECO"/>
  </r>
  <r>
    <n v="1548151"/>
    <x v="27"/>
    <s v="0"/>
    <s v="0040"/>
    <s v="BFC-10"/>
    <s v="PP01"/>
    <s v="ASSEMBLY"/>
    <x v="3"/>
    <d v="2019-09-04T00:00:00"/>
    <d v="1899-12-30T08:23:30"/>
    <d v="2019-09-04T00:00:00"/>
    <d v="1899-12-30T17:48:38"/>
    <n v="8.8010000000000002"/>
    <s v="H"/>
    <x v="1262"/>
    <n v="350"/>
    <s v="MIN"/>
    <s v="CNF  PRT  REL  TECO"/>
  </r>
  <r>
    <n v="1548151"/>
    <x v="27"/>
    <s v="0"/>
    <s v="0050"/>
    <s v="BFC-10"/>
    <s v="PP01"/>
    <s v="ASSEMBLY"/>
    <x v="4"/>
    <d v="2019-09-05T00:00:00"/>
    <d v="1899-12-30T07:29:23"/>
    <d v="2019-09-10T00:00:00"/>
    <d v="1899-12-30T16:14:11"/>
    <n v="35.271999999999998"/>
    <s v="H"/>
    <x v="1263"/>
    <n v="1020"/>
    <s v="MIN"/>
    <s v="CNF  PRT  REL  TECO"/>
  </r>
  <r>
    <n v="1548151"/>
    <x v="27"/>
    <s v="0"/>
    <s v="0060"/>
    <s v="BFC-10"/>
    <s v="PP01"/>
    <s v="ASSEMBLY"/>
    <x v="5"/>
    <d v="2019-09-10T00:00:00"/>
    <d v="1899-12-30T16:14:27"/>
    <d v="2019-09-10T00:00:00"/>
    <d v="1899-12-30T17:48:10"/>
    <n v="1.5620000000000001"/>
    <s v="H"/>
    <x v="1264"/>
    <n v="50"/>
    <s v="MIN"/>
    <s v="CNF  PRT  REL  TECO"/>
  </r>
  <r>
    <n v="1548151"/>
    <x v="2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51"/>
    <x v="27"/>
    <s v="0"/>
    <s v="0080"/>
    <s v="BFC-90"/>
    <s v="PP01"/>
    <s v="ASSY IN PROCESS INSPECTION"/>
    <x v="7"/>
    <d v="2019-09-11T00:00:00"/>
    <d v="1899-12-30T09:35:52"/>
    <d v="2019-09-11T00:00:00"/>
    <d v="1899-12-30T09:35:52"/>
    <n v="20"/>
    <s v="MIN"/>
    <x v="2"/>
    <n v="20"/>
    <s v="MIN"/>
    <s v="CNF  ORSP PRT  REL  TECO"/>
  </r>
  <r>
    <n v="1548151"/>
    <x v="27"/>
    <s v="0"/>
    <s v="0090"/>
    <s v="BFC-90"/>
    <s v="PP01"/>
    <s v="ASSY IN PROCESS INSPECTION"/>
    <x v="8"/>
    <d v="2019-09-11T00:00:00"/>
    <d v="1899-12-30T09:36:00"/>
    <d v="2019-09-11T00:00:00"/>
    <d v="1899-12-30T09:36:00"/>
    <n v="20"/>
    <s v="MIN"/>
    <x v="2"/>
    <n v="20"/>
    <s v="MIN"/>
    <s v="CNF  ORSP PRT  REL  TECO"/>
  </r>
  <r>
    <n v="1548151"/>
    <x v="27"/>
    <s v="0"/>
    <s v="0100"/>
    <s v="PFC-20"/>
    <s v="PP01"/>
    <s v="PAINT"/>
    <x v="9"/>
    <d v="2019-09-11T00:00:00"/>
    <d v="1899-12-30T12:26:31"/>
    <d v="2019-09-11T00:00:00"/>
    <d v="1899-12-30T23:43:23"/>
    <n v="11.178000000000001"/>
    <s v="H"/>
    <x v="1265"/>
    <n v="450"/>
    <s v="MIN"/>
    <s v="CNF  PRT  REL  TECO"/>
  </r>
  <r>
    <n v="1548151"/>
    <x v="27"/>
    <s v="0"/>
    <s v="0110"/>
    <s v="PFC-99"/>
    <s v="PP01"/>
    <s v="PAINT INSPECTION"/>
    <x v="10"/>
    <d v="2019-09-12T00:00:00"/>
    <d v="1899-12-30T08:26:36"/>
    <d v="2019-09-12T00:00:00"/>
    <d v="1899-12-30T08:26:36"/>
    <n v="20"/>
    <s v="MIN"/>
    <x v="2"/>
    <n v="20"/>
    <s v="MIN"/>
    <s v="CNF  ORSP PRT  REL  TECO"/>
  </r>
  <r>
    <n v="1548151"/>
    <x v="27"/>
    <s v="0"/>
    <s v="0120"/>
    <s v="BFC-10"/>
    <s v="PP01"/>
    <s v="ASSEMBLY"/>
    <x v="11"/>
    <d v="2019-09-15T00:00:00"/>
    <d v="1899-12-30T09:46:58"/>
    <d v="2019-09-15T00:00:00"/>
    <d v="1899-12-30T09:59:16"/>
    <n v="12.3"/>
    <s v="MIN"/>
    <x v="1266"/>
    <n v="100"/>
    <s v="MIN"/>
    <s v="CNF  PRT  REL  TECO"/>
  </r>
  <r>
    <n v="1548151"/>
    <x v="27"/>
    <s v="0"/>
    <s v="0130"/>
    <s v="BFC-90"/>
    <s v="PP01"/>
    <s v="ASSY IN PROCESS INSPECTION"/>
    <x v="12"/>
    <d v="2019-09-19T00:00:00"/>
    <d v="1899-12-30T10:17:01"/>
    <d v="2019-09-19T00:00:00"/>
    <d v="1899-12-30T10:17:01"/>
    <n v="20"/>
    <s v="MIN"/>
    <x v="2"/>
    <n v="20"/>
    <s v="MIN"/>
    <s v="CNF  ORSP PRT  REL  TECO"/>
  </r>
  <r>
    <n v="1548151"/>
    <x v="27"/>
    <s v="0"/>
    <s v="0140"/>
    <s v="BFC-90"/>
    <s v="PP01"/>
    <s v="ASSY IN PROCESS INSPECTION"/>
    <x v="13"/>
    <d v="2019-09-19T00:00:00"/>
    <d v="1899-12-30T10:17:05"/>
    <d v="2019-09-19T00:00:00"/>
    <d v="1899-12-30T10:17:05"/>
    <n v="30"/>
    <s v="MIN"/>
    <x v="9"/>
    <n v="30"/>
    <s v="MIN"/>
    <s v="CNF  ORSP PRT  REL  TECO"/>
  </r>
  <r>
    <n v="1548151"/>
    <x v="27"/>
    <s v="0"/>
    <s v="0150"/>
    <s v="BFC-99"/>
    <s v="PP01"/>
    <s v="FINAL INSPECTION"/>
    <x v="14"/>
    <d v="2019-09-19T00:00:00"/>
    <d v="1899-12-30T10:17:08"/>
    <d v="2019-09-19T00:00:00"/>
    <d v="1899-12-30T10:17:08"/>
    <n v="30"/>
    <s v="MIN"/>
    <x v="9"/>
    <n v="30"/>
    <s v="MIN"/>
    <s v="CNF  ORSP PRT  REL  TECO"/>
  </r>
  <r>
    <n v="1548151"/>
    <x v="27"/>
    <s v="0"/>
    <s v="0160"/>
    <s v="BFC-99"/>
    <s v="PP03"/>
    <s v="FINAL INSPECTION"/>
    <x v="15"/>
    <d v="2019-09-23T00:00:00"/>
    <d v="1899-12-30T08:38:57"/>
    <d v="2019-09-23T00:00:00"/>
    <d v="1899-12-30T08:38:57"/>
    <n v="45"/>
    <s v="MIN"/>
    <x v="10"/>
    <n v="45"/>
    <s v="MIN"/>
    <s v="CNF  ORSP PRT  REL  TECO"/>
  </r>
  <r>
    <n v="1548151"/>
    <x v="27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8151"/>
    <x v="2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8152"/>
    <x v="29"/>
    <s v="0"/>
    <s v="0010"/>
    <s v="PFC-20"/>
    <s v="PP01"/>
    <s v="PAINT"/>
    <x v="0"/>
    <d v="2019-09-05T00:00:00"/>
    <d v="1899-12-30T22:21:01"/>
    <d v="2019-09-05T00:00:00"/>
    <d v="1899-12-30T23:10:16"/>
    <n v="49.25"/>
    <s v="MIN"/>
    <x v="1267"/>
    <n v="40"/>
    <s v="MIN"/>
    <s v="CNF  PRT  REL  TECO"/>
  </r>
  <r>
    <n v="1548152"/>
    <x v="29"/>
    <s v="0"/>
    <s v="0020"/>
    <s v="BFC-10"/>
    <s v="PP01"/>
    <s v="ASSEMBLY"/>
    <x v="1"/>
    <d v="2019-09-08T00:00:00"/>
    <d v="1899-12-30T10:15:23"/>
    <d v="2019-09-08T00:00:00"/>
    <d v="1899-12-30T10:33:19"/>
    <n v="8.9670000000000005"/>
    <s v="MIN"/>
    <x v="1268"/>
    <n v="15"/>
    <s v="MIN"/>
    <s v="CNF  PRT  REL  TECO"/>
  </r>
  <r>
    <n v="1548152"/>
    <x v="29"/>
    <s v="0"/>
    <s v="0030"/>
    <s v="BFC-90"/>
    <s v="PP01"/>
    <s v="ASSY IN PROCESS INSPECTION"/>
    <x v="2"/>
    <d v="2019-09-09T00:00:00"/>
    <d v="1899-12-30T07:49:57"/>
    <d v="2019-09-09T00:00:00"/>
    <d v="1899-12-30T07:49:57"/>
    <n v="20"/>
    <s v="MIN"/>
    <x v="2"/>
    <n v="20"/>
    <s v="MIN"/>
    <s v="CNF  ORSP PRT  REL  TECO"/>
  </r>
  <r>
    <n v="1548152"/>
    <x v="29"/>
    <s v="0"/>
    <s v="0040"/>
    <s v="BFC-10"/>
    <s v="PP01"/>
    <s v="ASSEMBLY"/>
    <x v="3"/>
    <d v="2019-09-09T00:00:00"/>
    <d v="1899-12-30T08:08:01"/>
    <d v="2019-09-10T00:00:00"/>
    <d v="1899-12-30T07:28:43"/>
    <n v="9.0389999999999997"/>
    <s v="H"/>
    <x v="1269"/>
    <n v="290"/>
    <s v="MIN"/>
    <s v="CNF  PRT  REL  TECO"/>
  </r>
  <r>
    <n v="1548152"/>
    <x v="29"/>
    <s v="0"/>
    <s v="0050"/>
    <s v="BFC-10"/>
    <s v="PP01"/>
    <s v="ASSEMBLY"/>
    <x v="4"/>
    <d v="2019-09-10T00:00:00"/>
    <d v="1899-12-30T07:28:54"/>
    <d v="2019-09-15T00:00:00"/>
    <d v="1899-12-30T16:35:57"/>
    <n v="35.774000000000001"/>
    <s v="H"/>
    <x v="1270"/>
    <n v="1040"/>
    <s v="MIN"/>
    <s v="CNF  PRT  REL  TECO"/>
  </r>
  <r>
    <n v="1548152"/>
    <x v="29"/>
    <s v="0"/>
    <s v="0060"/>
    <s v="BFC-10"/>
    <s v="PP01"/>
    <s v="ASSEMBLY"/>
    <x v="5"/>
    <d v="2019-09-15T00:00:00"/>
    <d v="1899-12-30T16:36:18"/>
    <d v="2019-09-15T00:00:00"/>
    <d v="1899-12-30T16:45:13"/>
    <n v="8.9169999999999998"/>
    <s v="MIN"/>
    <x v="199"/>
    <n v="50"/>
    <s v="MIN"/>
    <s v="CNF  PRT  REL  TECO"/>
  </r>
  <r>
    <n v="1548152"/>
    <x v="2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52"/>
    <x v="29"/>
    <s v="0"/>
    <s v="0080"/>
    <s v="BFC-90"/>
    <s v="PP01"/>
    <s v="ASSY IN PROCESS INSPECTION"/>
    <x v="7"/>
    <d v="2019-09-15T00:00:00"/>
    <d v="1899-12-30T16:59:52"/>
    <d v="2019-09-15T00:00:00"/>
    <d v="1899-12-30T16:59:52"/>
    <n v="20"/>
    <s v="MIN"/>
    <x v="2"/>
    <n v="20"/>
    <s v="MIN"/>
    <s v="CNF  ORSP PRT  REL  TECO"/>
  </r>
  <r>
    <n v="1548152"/>
    <x v="29"/>
    <s v="0"/>
    <s v="0090"/>
    <s v="BFC-90"/>
    <s v="PP01"/>
    <s v="ASSY IN PROCESS INSPECTION"/>
    <x v="8"/>
    <d v="2019-09-15T00:00:00"/>
    <d v="1899-12-30T17:00:00"/>
    <d v="2019-09-15T00:00:00"/>
    <d v="1899-12-30T17:00:00"/>
    <n v="20"/>
    <s v="MIN"/>
    <x v="2"/>
    <n v="20"/>
    <s v="MIN"/>
    <s v="CNF  ORSP PRT  REL  TECO"/>
  </r>
  <r>
    <n v="1548152"/>
    <x v="29"/>
    <s v="0"/>
    <s v="0100"/>
    <s v="PFC-20"/>
    <s v="PP01"/>
    <s v="PAINT"/>
    <x v="9"/>
    <d v="2019-09-15T00:00:00"/>
    <d v="1899-12-30T18:24:08"/>
    <d v="2019-09-16T00:00:00"/>
    <d v="1899-12-30T21:43:24"/>
    <n v="17.535"/>
    <s v="H"/>
    <x v="1271"/>
    <n v="450"/>
    <s v="MIN"/>
    <s v="CNF  PRT  REL  TECO"/>
  </r>
  <r>
    <n v="1548152"/>
    <x v="29"/>
    <s v="0"/>
    <s v="0110"/>
    <s v="PFC-99"/>
    <s v="PP01"/>
    <s v="PAINT INSPECTION"/>
    <x v="10"/>
    <d v="2019-09-18T00:00:00"/>
    <d v="1899-12-30T09:26:25"/>
    <d v="2019-09-18T00:00:00"/>
    <d v="1899-12-30T09:26:25"/>
    <n v="20"/>
    <s v="MIN"/>
    <x v="2"/>
    <n v="20"/>
    <s v="MIN"/>
    <s v="CNF  ORSP PRT  REL  TECO"/>
  </r>
  <r>
    <n v="1548152"/>
    <x v="29"/>
    <s v="0"/>
    <s v="0120"/>
    <s v="BFC-10"/>
    <s v="PP01"/>
    <s v="ASSEMBLY"/>
    <x v="11"/>
    <d v="2019-09-18T00:00:00"/>
    <d v="1899-12-30T10:15:53"/>
    <d v="2019-09-18T00:00:00"/>
    <d v="1899-12-30T10:38:02"/>
    <n v="7.3"/>
    <s v="MIN"/>
    <x v="1272"/>
    <n v="100"/>
    <s v="MIN"/>
    <s v="CNF  PRT  REL  TECO"/>
  </r>
  <r>
    <n v="1548152"/>
    <x v="29"/>
    <s v="0"/>
    <s v="0130"/>
    <s v="BFC-90"/>
    <s v="PP01"/>
    <s v="ASSY IN PROCESS INSPECTION"/>
    <x v="12"/>
    <d v="2019-09-23T00:00:00"/>
    <d v="1899-12-30T17:04:36"/>
    <d v="2019-09-23T00:00:00"/>
    <d v="1899-12-30T17:04:36"/>
    <n v="20"/>
    <s v="MIN"/>
    <x v="2"/>
    <n v="20"/>
    <s v="MIN"/>
    <s v="CNF  ORSP PRT  REL  TECO"/>
  </r>
  <r>
    <n v="1548152"/>
    <x v="29"/>
    <s v="0"/>
    <s v="0140"/>
    <s v="BFC-90"/>
    <s v="PP01"/>
    <s v="ASSY IN PROCESS INSPECTION"/>
    <x v="13"/>
    <d v="2019-09-23T00:00:00"/>
    <d v="1899-12-30T17:04:41"/>
    <d v="2019-09-23T00:00:00"/>
    <d v="1899-12-30T17:04:41"/>
    <n v="30"/>
    <s v="MIN"/>
    <x v="9"/>
    <n v="30"/>
    <s v="MIN"/>
    <s v="CNF  ORSP PRT  REL  TECO"/>
  </r>
  <r>
    <n v="1548152"/>
    <x v="29"/>
    <s v="0"/>
    <s v="0150"/>
    <s v="BFC-99"/>
    <s v="PP01"/>
    <s v="FINAL INSPECTION"/>
    <x v="14"/>
    <d v="2019-09-23T00:00:00"/>
    <d v="1899-12-30T17:04:48"/>
    <d v="2019-09-23T00:00:00"/>
    <d v="1899-12-30T17:04:48"/>
    <n v="30"/>
    <s v="MIN"/>
    <x v="9"/>
    <n v="30"/>
    <s v="MIN"/>
    <s v="CNF  ORSP PRT  REL  TECO"/>
  </r>
  <r>
    <n v="1548152"/>
    <x v="29"/>
    <s v="0"/>
    <s v="0160"/>
    <s v="BFC-99"/>
    <s v="PP03"/>
    <s v="FINAL INSPECTION"/>
    <x v="15"/>
    <d v="2019-09-26T00:00:00"/>
    <d v="1899-12-30T08:06:29"/>
    <d v="2019-09-26T00:00:00"/>
    <d v="1899-12-30T08:06:29"/>
    <n v="45"/>
    <s v="MIN"/>
    <x v="10"/>
    <n v="45"/>
    <s v="MIN"/>
    <s v="CNF  ORSP PRT  REL  TECO"/>
  </r>
  <r>
    <n v="1548152"/>
    <x v="2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8152"/>
    <x v="2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8175"/>
    <x v="29"/>
    <s v="0"/>
    <s v="0010"/>
    <s v="PFC-20"/>
    <s v="PP01"/>
    <s v="PAINT"/>
    <x v="0"/>
    <d v="2019-09-09T00:00:00"/>
    <d v="1899-12-30T02:23:08"/>
    <d v="2019-09-09T00:00:00"/>
    <d v="1899-12-30T04:08:39"/>
    <n v="1.7589999999999999"/>
    <s v="H"/>
    <x v="1273"/>
    <n v="40"/>
    <s v="MIN"/>
    <s v="CNF  PRT  REL  TECO"/>
  </r>
  <r>
    <n v="1548175"/>
    <x v="29"/>
    <s v="0"/>
    <s v="0020"/>
    <s v="BFC-10"/>
    <s v="PP01"/>
    <s v="ASSEMBLY"/>
    <x v="1"/>
    <d v="2019-09-09T00:00:00"/>
    <d v="1899-12-30T09:32:45"/>
    <d v="2019-09-09T00:00:00"/>
    <d v="1899-12-30T10:01:27"/>
    <n v="28.7"/>
    <s v="MIN"/>
    <x v="1274"/>
    <n v="15"/>
    <s v="MIN"/>
    <s v="CNF  PRT  REL  TECO"/>
  </r>
  <r>
    <n v="1548175"/>
    <x v="29"/>
    <s v="0"/>
    <s v="0030"/>
    <s v="BFC-90"/>
    <s v="PP01"/>
    <s v="ASSY IN PROCESS INSPECTION"/>
    <x v="2"/>
    <d v="2019-09-09T00:00:00"/>
    <d v="1899-12-30T15:43:36"/>
    <d v="2019-09-09T00:00:00"/>
    <d v="1899-12-30T15:43:36"/>
    <n v="20"/>
    <s v="MIN"/>
    <x v="2"/>
    <n v="20"/>
    <s v="MIN"/>
    <s v="CNF  ORSP PRT  REL  TECO"/>
  </r>
  <r>
    <n v="1548175"/>
    <x v="29"/>
    <s v="0"/>
    <s v="0040"/>
    <s v="BFC-10"/>
    <s v="PP01"/>
    <s v="ASSEMBLY"/>
    <x v="3"/>
    <d v="2019-09-09T00:00:00"/>
    <d v="1899-12-30T16:12:30"/>
    <d v="2019-09-10T00:00:00"/>
    <d v="1899-12-30T17:50:02"/>
    <n v="11.234"/>
    <s v="H"/>
    <x v="1275"/>
    <n v="350"/>
    <s v="MIN"/>
    <s v="CNF  PRT  REL  TECO"/>
  </r>
  <r>
    <n v="1548175"/>
    <x v="29"/>
    <s v="0"/>
    <s v="0050"/>
    <s v="BFC-10"/>
    <s v="PP01"/>
    <s v="ASSEMBLY"/>
    <x v="4"/>
    <d v="2019-09-11T00:00:00"/>
    <d v="1899-12-30T07:33:31"/>
    <d v="2019-09-16T00:00:00"/>
    <d v="1899-12-30T10:54:45"/>
    <n v="30.867000000000001"/>
    <s v="H"/>
    <x v="1276"/>
    <n v="1020"/>
    <s v="MIN"/>
    <s v="CNF  PRT  REL  TECO"/>
  </r>
  <r>
    <n v="1548175"/>
    <x v="29"/>
    <s v="0"/>
    <s v="0060"/>
    <s v="BFC-10"/>
    <s v="PP01"/>
    <s v="ASSEMBLY"/>
    <x v="5"/>
    <d v="2019-09-16T00:00:00"/>
    <d v="1899-12-30T10:55:02"/>
    <d v="2019-09-16T00:00:00"/>
    <d v="1899-12-30T11:13:18"/>
    <n v="18.266999999999999"/>
    <s v="MIN"/>
    <x v="1277"/>
    <n v="50"/>
    <s v="MIN"/>
    <s v="CNF  PRT  REL  TECO"/>
  </r>
  <r>
    <n v="1548175"/>
    <x v="2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75"/>
    <x v="29"/>
    <s v="0"/>
    <s v="0080"/>
    <s v="BFC-90"/>
    <s v="PP01"/>
    <s v="ASSY IN PROCESS INSPECTION"/>
    <x v="7"/>
    <d v="2019-09-16T00:00:00"/>
    <d v="1899-12-30T12:15:48"/>
    <d v="2019-09-16T00:00:00"/>
    <d v="1899-12-30T12:15:48"/>
    <n v="20"/>
    <s v="MIN"/>
    <x v="2"/>
    <n v="20"/>
    <s v="MIN"/>
    <s v="CNF  ORSP PRT  REL  TECO"/>
  </r>
  <r>
    <n v="1548175"/>
    <x v="29"/>
    <s v="0"/>
    <s v="0090"/>
    <s v="BFC-90"/>
    <s v="PP01"/>
    <s v="ASSY IN PROCESS INSPECTION"/>
    <x v="8"/>
    <d v="2019-09-16T00:00:00"/>
    <d v="1899-12-30T12:15:55"/>
    <d v="2019-09-16T00:00:00"/>
    <d v="1899-12-30T12:15:55"/>
    <n v="20"/>
    <s v="MIN"/>
    <x v="2"/>
    <n v="20"/>
    <s v="MIN"/>
    <s v="CNF  ORSP PRT  REL  TECO"/>
  </r>
  <r>
    <n v="1548175"/>
    <x v="29"/>
    <s v="0"/>
    <s v="0100"/>
    <s v="PFC-20"/>
    <s v="PP01"/>
    <s v="PAINT"/>
    <x v="9"/>
    <d v="2019-09-16T00:00:00"/>
    <d v="1899-12-30T21:44:19"/>
    <d v="2019-09-17T00:00:00"/>
    <d v="1899-12-30T01:54:40"/>
    <n v="203.42699999999999"/>
    <s v="MIN"/>
    <x v="1278"/>
    <n v="450"/>
    <s v="MIN"/>
    <s v="CNF  PRT  REL  TECO"/>
  </r>
  <r>
    <n v="1548175"/>
    <x v="29"/>
    <s v="0"/>
    <s v="0110"/>
    <s v="PFC-99"/>
    <s v="PP01"/>
    <s v="PAINT INSPECTION"/>
    <x v="10"/>
    <d v="2019-09-18T00:00:00"/>
    <d v="1899-12-30T09:26:45"/>
    <d v="2019-09-18T00:00:00"/>
    <d v="1899-12-30T09:26:45"/>
    <n v="20"/>
    <s v="MIN"/>
    <x v="2"/>
    <n v="20"/>
    <s v="MIN"/>
    <s v="CNF  ORSP PRT  REL  TECO"/>
  </r>
  <r>
    <n v="1548175"/>
    <x v="29"/>
    <s v="0"/>
    <s v="0120"/>
    <s v="BFC-10"/>
    <s v="PP01"/>
    <s v="ASSEMBLY"/>
    <x v="11"/>
    <d v="2019-09-18T00:00:00"/>
    <d v="1899-12-30T11:58:21"/>
    <d v="2019-09-18T00:00:00"/>
    <d v="1899-12-30T13:40:40"/>
    <n v="51.767000000000003"/>
    <s v="MIN"/>
    <x v="1279"/>
    <n v="100"/>
    <s v="MIN"/>
    <s v="CNF  PRT  REL  TECO"/>
  </r>
  <r>
    <n v="1548175"/>
    <x v="29"/>
    <s v="0"/>
    <s v="0130"/>
    <s v="BFC-90"/>
    <s v="PP01"/>
    <s v="ASSY IN PROCESS INSPECTION"/>
    <x v="12"/>
    <d v="2019-09-23T00:00:00"/>
    <d v="1899-12-30T15:14:59"/>
    <d v="2019-09-23T00:00:00"/>
    <d v="1899-12-30T15:14:59"/>
    <n v="20"/>
    <s v="MIN"/>
    <x v="2"/>
    <n v="20"/>
    <s v="MIN"/>
    <s v="CNF  ORSP PRT  REL  TECO"/>
  </r>
  <r>
    <n v="1548175"/>
    <x v="29"/>
    <s v="0"/>
    <s v="0140"/>
    <s v="BFC-90"/>
    <s v="PP01"/>
    <s v="ASSY IN PROCESS INSPECTION"/>
    <x v="13"/>
    <d v="2019-09-23T00:00:00"/>
    <d v="1899-12-30T15:15:10"/>
    <d v="2019-09-23T00:00:00"/>
    <d v="1899-12-30T15:15:10"/>
    <n v="30"/>
    <s v="MIN"/>
    <x v="9"/>
    <n v="30"/>
    <s v="MIN"/>
    <s v="CNF  ORSP PRT  REL  TECO"/>
  </r>
  <r>
    <n v="1548175"/>
    <x v="29"/>
    <s v="0"/>
    <s v="0150"/>
    <s v="BFC-99"/>
    <s v="PP01"/>
    <s v="FINAL INSPECTION"/>
    <x v="14"/>
    <d v="2019-09-23T00:00:00"/>
    <d v="1899-12-30T15:15:20"/>
    <d v="2019-09-23T00:00:00"/>
    <d v="1899-12-30T15:15:20"/>
    <n v="30"/>
    <s v="MIN"/>
    <x v="9"/>
    <n v="30"/>
    <s v="MIN"/>
    <s v="CNF  ORSP PRT  REL  TECO"/>
  </r>
  <r>
    <n v="1548175"/>
    <x v="29"/>
    <s v="0"/>
    <s v="0160"/>
    <s v="BFC-99"/>
    <s v="PP03"/>
    <s v="FINAL INSPECTION"/>
    <x v="15"/>
    <d v="2019-09-24T00:00:00"/>
    <d v="1899-12-30T08:33:21"/>
    <d v="2019-09-24T00:00:00"/>
    <d v="1899-12-30T08:33:21"/>
    <n v="45"/>
    <s v="MIN"/>
    <x v="10"/>
    <n v="45"/>
    <s v="MIN"/>
    <s v="CNF  ORSP PRT  REL  TECO"/>
  </r>
  <r>
    <n v="1548175"/>
    <x v="29"/>
    <s v="1"/>
    <s v="0010"/>
    <s v="BFC-10"/>
    <s v="PP95"/>
    <s v="ASSEMBLY"/>
    <x v="16"/>
    <d v="2019-09-18T00:00:00"/>
    <d v="1899-12-30T07:32:02"/>
    <d v="2019-09-18T00:00:00"/>
    <d v="1899-12-30T17:58:38"/>
    <n v="10.443"/>
    <s v="H"/>
    <x v="1280"/>
    <n v="1"/>
    <s v="MIN"/>
    <s v="CNF  PRT  REL  TECO"/>
  </r>
  <r>
    <n v="1548175"/>
    <x v="2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8176"/>
    <x v="27"/>
    <s v="0"/>
    <s v="0010"/>
    <s v="PFC-20"/>
    <s v="PP01"/>
    <s v="PAINT"/>
    <x v="0"/>
    <d v="2019-09-04T00:00:00"/>
    <d v="1899-12-30T03:13:19"/>
    <d v="2019-09-04T00:00:00"/>
    <d v="1899-12-30T03:31:43"/>
    <n v="18.399999999999999"/>
    <s v="MIN"/>
    <x v="1281"/>
    <n v="40"/>
    <s v="MIN"/>
    <s v="CNF  PRT  REL  TECO"/>
  </r>
  <r>
    <n v="1548176"/>
    <x v="27"/>
    <s v="0"/>
    <s v="0020"/>
    <s v="BFC-10"/>
    <s v="PP01"/>
    <s v="ASSEMBLY"/>
    <x v="1"/>
    <d v="2019-09-04T00:00:00"/>
    <d v="1899-12-30T08:43:38"/>
    <d v="2019-09-04T00:00:00"/>
    <d v="1899-12-30T08:52:49"/>
    <n v="9.1829999999999998"/>
    <s v="MIN"/>
    <x v="1282"/>
    <n v="15"/>
    <s v="MIN"/>
    <s v="CNF  PRT  REL  TECO"/>
  </r>
  <r>
    <n v="1548176"/>
    <x v="27"/>
    <s v="0"/>
    <s v="0030"/>
    <s v="BFC-90"/>
    <s v="PP01"/>
    <s v="ASSY IN PROCESS INSPECTION"/>
    <x v="2"/>
    <d v="2019-09-05T00:00:00"/>
    <d v="1899-12-30T07:34:39"/>
    <d v="2019-09-05T00:00:00"/>
    <d v="1899-12-30T07:34:39"/>
    <n v="20"/>
    <s v="MIN"/>
    <x v="2"/>
    <n v="20"/>
    <s v="MIN"/>
    <s v="CNF  ORSP PRT  REL  TECO"/>
  </r>
  <r>
    <n v="1548176"/>
    <x v="27"/>
    <s v="0"/>
    <s v="0040"/>
    <s v="BFC-10"/>
    <s v="PP01"/>
    <s v="ASSEMBLY"/>
    <x v="3"/>
    <d v="2019-09-05T00:00:00"/>
    <d v="1899-12-30T07:40:42"/>
    <d v="2019-09-05T00:00:00"/>
    <d v="1899-12-30T15:54:29"/>
    <n v="7.6219999999999999"/>
    <s v="H"/>
    <x v="1283"/>
    <n v="350"/>
    <s v="MIN"/>
    <s v="CNF  PRT  REL  TECO"/>
  </r>
  <r>
    <n v="1548176"/>
    <x v="27"/>
    <s v="0"/>
    <s v="0050"/>
    <s v="BFC-10"/>
    <s v="PP01"/>
    <s v="ASSEMBLY"/>
    <x v="4"/>
    <d v="2019-09-08T00:00:00"/>
    <d v="1899-12-30T07:34:59"/>
    <d v="2019-09-11T00:00:00"/>
    <d v="1899-12-30T16:57:33"/>
    <n v="38.347000000000001"/>
    <s v="H"/>
    <x v="1284"/>
    <n v="1020"/>
    <s v="MIN"/>
    <s v="CNF  PRT  REL  TECO"/>
  </r>
  <r>
    <n v="1548176"/>
    <x v="27"/>
    <s v="0"/>
    <s v="0060"/>
    <s v="BFC-10"/>
    <s v="PP01"/>
    <s v="ASSEMBLY"/>
    <x v="5"/>
    <d v="2019-09-11T00:00:00"/>
    <d v="1899-12-30T16:57:39"/>
    <d v="2019-09-11T00:00:00"/>
    <d v="1899-12-30T17:50:45"/>
    <n v="53.1"/>
    <s v="MIN"/>
    <x v="1285"/>
    <n v="50"/>
    <s v="MIN"/>
    <s v="CNF  PRT  REL  TECO"/>
  </r>
  <r>
    <n v="1548176"/>
    <x v="27"/>
    <s v="0"/>
    <s v="0070"/>
    <s v="BFC-50"/>
    <s v="PP95"/>
    <s v="ASSEMBLY REPAIRS"/>
    <x v="6"/>
    <d v="2019-09-12T00:00:00"/>
    <d v="1899-12-30T19:44:20"/>
    <d v="2019-09-15T00:00:00"/>
    <d v="1899-12-30T08:31:36"/>
    <n v="3.5670000000000002"/>
    <s v="H"/>
    <x v="1286"/>
    <n v="0"/>
    <s v="MIN"/>
    <s v="CNF  PRT  REL  TECO"/>
  </r>
  <r>
    <n v="1548176"/>
    <x v="27"/>
    <s v="0"/>
    <s v="0080"/>
    <s v="BFC-90"/>
    <s v="PP01"/>
    <s v="ASSY IN PROCESS INSPECTION"/>
    <x v="7"/>
    <d v="2019-09-12T00:00:00"/>
    <d v="1899-12-30T10:59:49"/>
    <d v="2019-09-12T00:00:00"/>
    <d v="1899-12-30T10:59:49"/>
    <n v="20"/>
    <s v="MIN"/>
    <x v="2"/>
    <n v="20"/>
    <s v="MIN"/>
    <s v="CNF  ORSP PRT  REL  TECO"/>
  </r>
  <r>
    <n v="1548176"/>
    <x v="27"/>
    <s v="0"/>
    <s v="0090"/>
    <s v="BFC-90"/>
    <s v="PP01"/>
    <s v="ASSY IN PROCESS INSPECTION"/>
    <x v="8"/>
    <d v="2019-09-12T00:00:00"/>
    <d v="1899-12-30T11:17:13"/>
    <d v="2019-09-12T00:00:00"/>
    <d v="1899-12-30T11:17:13"/>
    <n v="20"/>
    <s v="MIN"/>
    <x v="2"/>
    <n v="20"/>
    <s v="MIN"/>
    <s v="CNF  ORSP PRT  REL  TECO"/>
  </r>
  <r>
    <n v="1548176"/>
    <x v="27"/>
    <s v="0"/>
    <s v="0100"/>
    <s v="PFC-20"/>
    <s v="PP01"/>
    <s v="PAINT"/>
    <x v="9"/>
    <d v="2019-09-12T00:00:00"/>
    <d v="1899-12-30T12:46:38"/>
    <d v="2019-09-15T00:00:00"/>
    <d v="1899-12-30T14:16:46"/>
    <n v="6.194"/>
    <s v="H"/>
    <x v="1287"/>
    <n v="450"/>
    <s v="MIN"/>
    <s v="CNF  PRT  REL  TECO"/>
  </r>
  <r>
    <n v="1548176"/>
    <x v="27"/>
    <s v="0"/>
    <s v="0110"/>
    <s v="PFC-99"/>
    <s v="PP01"/>
    <s v="PAINT INSPECTION"/>
    <x v="10"/>
    <d v="2019-09-16T00:00:00"/>
    <d v="1899-12-30T09:32:10"/>
    <d v="2019-09-16T00:00:00"/>
    <d v="1899-12-30T09:32:10"/>
    <n v="20"/>
    <s v="MIN"/>
    <x v="2"/>
    <n v="20"/>
    <s v="MIN"/>
    <s v="CNF  ORSP PRT  REL  TECO"/>
  </r>
  <r>
    <n v="1548176"/>
    <x v="27"/>
    <s v="0"/>
    <s v="0120"/>
    <s v="BFC-10"/>
    <s v="PP01"/>
    <s v="ASSEMBLY"/>
    <x v="11"/>
    <d v="2019-09-17T00:00:00"/>
    <d v="1899-12-30T15:19:18"/>
    <d v="2019-09-17T00:00:00"/>
    <d v="1899-12-30T15:30:58"/>
    <n v="11.667"/>
    <s v="MIN"/>
    <x v="1288"/>
    <n v="100"/>
    <s v="MIN"/>
    <s v="CNF  PRT  REL  TECO"/>
  </r>
  <r>
    <n v="1548176"/>
    <x v="27"/>
    <s v="0"/>
    <s v="0130"/>
    <s v="BFC-90"/>
    <s v="PP01"/>
    <s v="ASSY IN PROCESS INSPECTION"/>
    <x v="12"/>
    <d v="2019-09-19T00:00:00"/>
    <d v="1899-12-30T09:29:39"/>
    <d v="2019-09-19T00:00:00"/>
    <d v="1899-12-30T09:29:39"/>
    <n v="20"/>
    <s v="MIN"/>
    <x v="2"/>
    <n v="20"/>
    <s v="MIN"/>
    <s v="CNF  ORSP PRT  REL  TECO"/>
  </r>
  <r>
    <n v="1548176"/>
    <x v="27"/>
    <s v="0"/>
    <s v="0140"/>
    <s v="BFC-90"/>
    <s v="PP01"/>
    <s v="ASSY IN PROCESS INSPECTION"/>
    <x v="13"/>
    <d v="2019-09-19T00:00:00"/>
    <d v="1899-12-30T09:29:42"/>
    <d v="2019-09-19T00:00:00"/>
    <d v="1899-12-30T09:29:42"/>
    <n v="30"/>
    <s v="MIN"/>
    <x v="9"/>
    <n v="30"/>
    <s v="MIN"/>
    <s v="CNF  ORSP PRT  REL  TECO"/>
  </r>
  <r>
    <n v="1548176"/>
    <x v="27"/>
    <s v="0"/>
    <s v="0150"/>
    <s v="BFC-99"/>
    <s v="PP01"/>
    <s v="FINAL INSPECTION"/>
    <x v="14"/>
    <d v="2019-09-19T00:00:00"/>
    <d v="1899-12-30T09:29:45"/>
    <d v="2019-09-19T00:00:00"/>
    <d v="1899-12-30T09:29:45"/>
    <n v="30"/>
    <s v="MIN"/>
    <x v="9"/>
    <n v="30"/>
    <s v="MIN"/>
    <s v="CNF  ORSP PRT  REL  TECO"/>
  </r>
  <r>
    <n v="1548176"/>
    <x v="27"/>
    <s v="0"/>
    <s v="0160"/>
    <s v="BFC-99"/>
    <s v="PP03"/>
    <s v="FINAL INSPECTION"/>
    <x v="15"/>
    <d v="2019-09-22T00:00:00"/>
    <d v="1899-12-30T12:42:58"/>
    <d v="2019-09-22T00:00:00"/>
    <d v="1899-12-30T12:42:58"/>
    <n v="45"/>
    <s v="MIN"/>
    <x v="10"/>
    <n v="45"/>
    <s v="MIN"/>
    <s v="CNF  ORSP PRT  REL  TECO"/>
  </r>
  <r>
    <n v="1548176"/>
    <x v="27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8176"/>
    <x v="2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8177"/>
    <x v="29"/>
    <s v="0"/>
    <s v="0010"/>
    <s v="PFC-20"/>
    <s v="PP01"/>
    <s v="PAINT"/>
    <x v="0"/>
    <d v="2019-09-05T00:00:00"/>
    <d v="1899-12-30T02:21:07"/>
    <d v="2019-09-05T00:00:00"/>
    <d v="1899-12-30T02:53:04"/>
    <n v="31.95"/>
    <s v="MIN"/>
    <x v="1289"/>
    <n v="40"/>
    <s v="MIN"/>
    <s v="CNF  PRT  REL  TECO"/>
  </r>
  <r>
    <n v="1548177"/>
    <x v="29"/>
    <s v="0"/>
    <s v="0020"/>
    <s v="BFC-10"/>
    <s v="PP01"/>
    <s v="ASSEMBLY"/>
    <x v="1"/>
    <d v="2019-09-05T00:00:00"/>
    <d v="1899-12-30T09:40:16"/>
    <d v="2019-09-05T00:00:00"/>
    <d v="1899-12-30T09:53:05"/>
    <n v="6.4169999999999998"/>
    <s v="MIN"/>
    <x v="1290"/>
    <n v="15"/>
    <s v="MIN"/>
    <s v="CNF  PRT  REL  TECO"/>
  </r>
  <r>
    <n v="1548177"/>
    <x v="29"/>
    <s v="0"/>
    <s v="0030"/>
    <s v="BFC-90"/>
    <s v="PP01"/>
    <s v="ASSY IN PROCESS INSPECTION"/>
    <x v="2"/>
    <d v="2019-09-08T00:00:00"/>
    <d v="1899-12-30T07:52:54"/>
    <d v="2019-09-08T00:00:00"/>
    <d v="1899-12-30T07:52:54"/>
    <n v="20"/>
    <s v="MIN"/>
    <x v="2"/>
    <n v="20"/>
    <s v="MIN"/>
    <s v="CNF  ORSP PRT  REL  TECO"/>
  </r>
  <r>
    <n v="1548177"/>
    <x v="29"/>
    <s v="0"/>
    <s v="0040"/>
    <s v="BFC-10"/>
    <s v="PP01"/>
    <s v="ASSEMBLY"/>
    <x v="3"/>
    <d v="2019-09-08T00:00:00"/>
    <d v="1899-12-30T08:46:27"/>
    <d v="2019-09-09T00:00:00"/>
    <d v="1899-12-30T09:26:37"/>
    <n v="10.276"/>
    <s v="H"/>
    <x v="1291"/>
    <n v="350"/>
    <s v="MIN"/>
    <s v="CNF  PRT  REL  TECO"/>
  </r>
  <r>
    <n v="1548177"/>
    <x v="29"/>
    <s v="0"/>
    <s v="0050"/>
    <s v="BFC-10"/>
    <s v="PP01"/>
    <s v="ASSEMBLY"/>
    <x v="4"/>
    <d v="2019-09-09T00:00:00"/>
    <d v="1899-12-30T09:26:54"/>
    <d v="2019-09-12T00:00:00"/>
    <d v="1899-12-30T14:05:23"/>
    <n v="33.250999999999998"/>
    <s v="H"/>
    <x v="1292"/>
    <n v="1020"/>
    <s v="MIN"/>
    <s v="CNF  PRT  REL  TECO"/>
  </r>
  <r>
    <n v="1548177"/>
    <x v="29"/>
    <s v="0"/>
    <s v="0060"/>
    <s v="BFC-10"/>
    <s v="PP01"/>
    <s v="ASSEMBLY"/>
    <x v="5"/>
    <d v="2019-09-12T00:00:00"/>
    <d v="1899-12-30T14:05:48"/>
    <d v="2019-09-12T00:00:00"/>
    <d v="1899-12-30T14:14:49"/>
    <n v="9.0169999999999995"/>
    <s v="MIN"/>
    <x v="404"/>
    <n v="50"/>
    <s v="MIN"/>
    <s v="CNF  PRT  REL  TECO"/>
  </r>
  <r>
    <n v="1548177"/>
    <x v="2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77"/>
    <x v="29"/>
    <s v="0"/>
    <s v="0080"/>
    <s v="BFC-90"/>
    <s v="PP01"/>
    <s v="ASSY IN PROCESS INSPECTION"/>
    <x v="7"/>
    <d v="2019-09-12T00:00:00"/>
    <d v="1899-12-30T15:08:03"/>
    <d v="2019-09-12T00:00:00"/>
    <d v="1899-12-30T15:08:03"/>
    <n v="20"/>
    <s v="MIN"/>
    <x v="2"/>
    <n v="20"/>
    <s v="MIN"/>
    <s v="CNF  ORSP PRT  REL  TECO"/>
  </r>
  <r>
    <n v="1548177"/>
    <x v="29"/>
    <s v="0"/>
    <s v="0090"/>
    <s v="BFC-90"/>
    <s v="PP01"/>
    <s v="ASSY IN PROCESS INSPECTION"/>
    <x v="8"/>
    <d v="2019-09-12T00:00:00"/>
    <d v="1899-12-30T15:08:10"/>
    <d v="2019-09-12T00:00:00"/>
    <d v="1899-12-30T15:08:10"/>
    <n v="20"/>
    <s v="MIN"/>
    <x v="2"/>
    <n v="20"/>
    <s v="MIN"/>
    <s v="CNF  ORSP PRT  REL  TECO"/>
  </r>
  <r>
    <n v="1548177"/>
    <x v="29"/>
    <s v="0"/>
    <s v="0100"/>
    <s v="PFC-20"/>
    <s v="PP01"/>
    <s v="PAINT"/>
    <x v="9"/>
    <d v="2019-09-12T00:00:00"/>
    <d v="1899-12-30T15:20:04"/>
    <d v="2019-09-15T00:00:00"/>
    <d v="1899-12-30T14:16:05"/>
    <n v="8.1679999999999993"/>
    <s v="H"/>
    <x v="1293"/>
    <n v="450"/>
    <s v="MIN"/>
    <s v="CNF  PRT  REL  TECO"/>
  </r>
  <r>
    <n v="1548177"/>
    <x v="29"/>
    <s v="0"/>
    <s v="0110"/>
    <s v="PFC-99"/>
    <s v="PP01"/>
    <s v="PAINT INSPECTION"/>
    <x v="10"/>
    <d v="2019-09-16T00:00:00"/>
    <d v="1899-12-30T09:32:25"/>
    <d v="2019-09-16T00:00:00"/>
    <d v="1899-12-30T09:32:25"/>
    <n v="20"/>
    <s v="MIN"/>
    <x v="2"/>
    <n v="20"/>
    <s v="MIN"/>
    <s v="CNF  ORSP PRT  REL  TECO"/>
  </r>
  <r>
    <n v="1548177"/>
    <x v="29"/>
    <s v="0"/>
    <s v="0120"/>
    <s v="BFC-10"/>
    <s v="PP01"/>
    <s v="ASSEMBLY"/>
    <x v="11"/>
    <d v="2019-09-17T00:00:00"/>
    <d v="1899-12-30T08:59:33"/>
    <d v="2019-09-17T00:00:00"/>
    <d v="1899-12-30T09:48:30"/>
    <n v="24.483000000000001"/>
    <s v="MIN"/>
    <x v="1294"/>
    <n v="100"/>
    <s v="MIN"/>
    <s v="CNF  PRT  REL  TECO"/>
  </r>
  <r>
    <n v="1548177"/>
    <x v="29"/>
    <s v="0"/>
    <s v="0130"/>
    <s v="BFC-90"/>
    <s v="PP01"/>
    <s v="ASSY IN PROCESS INSPECTION"/>
    <x v="12"/>
    <d v="2019-09-25T00:00:00"/>
    <d v="1899-12-30T09:49:25"/>
    <d v="2019-09-25T00:00:00"/>
    <d v="1899-12-30T09:49:25"/>
    <n v="20"/>
    <s v="MIN"/>
    <x v="2"/>
    <n v="20"/>
    <s v="MIN"/>
    <s v="CNF  ORSP PRT  REL  TECO"/>
  </r>
  <r>
    <n v="1548177"/>
    <x v="29"/>
    <s v="0"/>
    <s v="0140"/>
    <s v="BFC-90"/>
    <s v="PP01"/>
    <s v="ASSY IN PROCESS INSPECTION"/>
    <x v="13"/>
    <d v="2019-09-25T00:00:00"/>
    <d v="1899-12-30T09:49:34"/>
    <d v="2019-09-25T00:00:00"/>
    <d v="1899-12-30T09:49:34"/>
    <n v="30"/>
    <s v="MIN"/>
    <x v="9"/>
    <n v="30"/>
    <s v="MIN"/>
    <s v="CNF  ORSP PRT  REL  TECO"/>
  </r>
  <r>
    <n v="1548177"/>
    <x v="29"/>
    <s v="0"/>
    <s v="0150"/>
    <s v="BFC-99"/>
    <s v="PP01"/>
    <s v="FINAL INSPECTION"/>
    <x v="14"/>
    <d v="2019-09-29T00:00:00"/>
    <d v="1899-12-30T12:29:37"/>
    <d v="2019-09-29T00:00:00"/>
    <d v="1899-12-30T12:29:37"/>
    <n v="30"/>
    <s v="MIN"/>
    <x v="9"/>
    <n v="30"/>
    <s v="MIN"/>
    <s v="CNF  ORSP PRT  REL  TECO"/>
  </r>
  <r>
    <n v="1548177"/>
    <x v="29"/>
    <s v="0"/>
    <s v="0160"/>
    <s v="BFC-99"/>
    <s v="PP03"/>
    <s v="FINAL INSPECTION"/>
    <x v="15"/>
    <d v="2019-09-29T00:00:00"/>
    <d v="1899-12-30T12:30:44"/>
    <d v="2019-09-29T00:00:00"/>
    <d v="1899-12-30T12:30:44"/>
    <n v="45"/>
    <s v="MIN"/>
    <x v="10"/>
    <n v="45"/>
    <s v="MIN"/>
    <s v="CNF  ORSP PRT  REL  TECO"/>
  </r>
  <r>
    <n v="1548177"/>
    <x v="29"/>
    <s v="1"/>
    <s v="0010"/>
    <s v="BFC-10"/>
    <s v="PP95"/>
    <s v="ASSEMBLY"/>
    <x v="16"/>
    <d v="2019-09-16T00:00:00"/>
    <d v="1899-12-30T07:43:05"/>
    <d v="2019-09-16T00:00:00"/>
    <d v="1899-12-30T16:51:50"/>
    <n v="9.1460000000000008"/>
    <s v="H"/>
    <x v="1295"/>
    <n v="1"/>
    <s v="MIN"/>
    <s v="CNF  PRT  REL  TECO"/>
  </r>
  <r>
    <n v="1548177"/>
    <x v="2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8178"/>
    <x v="33"/>
    <s v="0"/>
    <s v="0010"/>
    <s v="PFC-20"/>
    <s v="PP01"/>
    <s v="PAINT"/>
    <x v="0"/>
    <d v="2019-09-02T00:00:00"/>
    <d v="1899-12-30T02:23:51"/>
    <d v="2019-09-02T00:00:00"/>
    <d v="1899-12-30T03:08:39"/>
    <n v="44.8"/>
    <s v="MIN"/>
    <x v="1296"/>
    <n v="40"/>
    <s v="MIN"/>
    <s v="CNF  PRT  REL  TECO"/>
  </r>
  <r>
    <n v="1548178"/>
    <x v="33"/>
    <s v="0"/>
    <s v="0020"/>
    <s v="BFC-10"/>
    <s v="PP01"/>
    <s v="ASSEMBLY"/>
    <x v="1"/>
    <d v="2019-09-02T00:00:00"/>
    <d v="1899-12-30T09:35:57"/>
    <d v="2019-09-02T00:00:00"/>
    <d v="1899-12-30T09:49:25"/>
    <n v="13.467000000000001"/>
    <s v="MIN"/>
    <x v="1297"/>
    <n v="15"/>
    <s v="MIN"/>
    <s v="CNF  PRT  REL  TECO"/>
  </r>
  <r>
    <n v="1548178"/>
    <x v="33"/>
    <s v="0"/>
    <s v="0030"/>
    <s v="BFC-90"/>
    <s v="PP01"/>
    <s v="ASSY IN PROCESS INSPECTION"/>
    <x v="2"/>
    <d v="2019-09-03T00:00:00"/>
    <d v="1899-12-30T16:14:05"/>
    <d v="2019-09-03T00:00:00"/>
    <d v="1899-12-30T16:14:05"/>
    <n v="20"/>
    <s v="MIN"/>
    <x v="2"/>
    <n v="20"/>
    <s v="MIN"/>
    <s v="CNF  ORSP PRT  REL  TECO"/>
  </r>
  <r>
    <n v="1548178"/>
    <x v="33"/>
    <s v="0"/>
    <s v="0040"/>
    <s v="BFC-10"/>
    <s v="PP01"/>
    <s v="ASSEMBLY"/>
    <x v="3"/>
    <d v="2019-09-03T00:00:00"/>
    <d v="1899-12-30T16:15:00"/>
    <d v="2019-09-04T00:00:00"/>
    <d v="1899-12-30T17:50:32"/>
    <n v="11.387"/>
    <s v="H"/>
    <x v="1298"/>
    <n v="350"/>
    <s v="MIN"/>
    <s v="CNF  PRT  REL  TECO"/>
  </r>
  <r>
    <n v="1548178"/>
    <x v="33"/>
    <s v="0"/>
    <s v="0050"/>
    <s v="BFC-10"/>
    <s v="PP01"/>
    <s v="ASSEMBLY"/>
    <x v="4"/>
    <d v="2019-09-05T00:00:00"/>
    <d v="1899-12-30T07:16:35"/>
    <d v="2019-09-09T00:00:00"/>
    <d v="1899-12-30T17:45:27"/>
    <n v="27.277000000000001"/>
    <s v="H"/>
    <x v="1299"/>
    <n v="1020"/>
    <s v="MIN"/>
    <s v="CNF  PRT  REL  TECO"/>
  </r>
  <r>
    <n v="1548178"/>
    <x v="33"/>
    <s v="0"/>
    <s v="0060"/>
    <s v="BFC-10"/>
    <s v="PP01"/>
    <s v="ASSEMBLY"/>
    <x v="5"/>
    <d v="2019-09-10T00:00:00"/>
    <d v="1899-12-30T07:26:27"/>
    <d v="2019-09-10T00:00:00"/>
    <d v="1899-12-30T10:07:29"/>
    <n v="2.6840000000000002"/>
    <s v="H"/>
    <x v="1300"/>
    <n v="50"/>
    <s v="MIN"/>
    <s v="CNF  PRT  REL  TECO"/>
  </r>
  <r>
    <n v="1548178"/>
    <x v="3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78"/>
    <x v="33"/>
    <s v="0"/>
    <s v="0080"/>
    <s v="BFC-90"/>
    <s v="PP01"/>
    <s v="ASSY IN PROCESS INSPECTION"/>
    <x v="7"/>
    <d v="2019-09-10T00:00:00"/>
    <d v="1899-12-30T16:15:42"/>
    <d v="2019-09-10T00:00:00"/>
    <d v="1899-12-30T16:15:42"/>
    <n v="20"/>
    <s v="MIN"/>
    <x v="2"/>
    <n v="20"/>
    <s v="MIN"/>
    <s v="CNF  ORSP PRT  REL  TECO"/>
  </r>
  <r>
    <n v="1548178"/>
    <x v="33"/>
    <s v="0"/>
    <s v="0090"/>
    <s v="BFC-90"/>
    <s v="PP01"/>
    <s v="ASSY IN PROCESS INSPECTION"/>
    <x v="8"/>
    <d v="2019-09-10T00:00:00"/>
    <d v="1899-12-30T16:15:51"/>
    <d v="2019-09-10T00:00:00"/>
    <d v="1899-12-30T16:15:51"/>
    <n v="20"/>
    <s v="MIN"/>
    <x v="2"/>
    <n v="20"/>
    <s v="MIN"/>
    <s v="CNF  ORSP PRT  REL  TECO"/>
  </r>
  <r>
    <n v="1548178"/>
    <x v="33"/>
    <s v="0"/>
    <s v="0100"/>
    <s v="PFC-20"/>
    <s v="PP01"/>
    <s v="PAINT"/>
    <x v="9"/>
    <d v="2019-09-10T00:00:00"/>
    <d v="1899-12-30T18:01:31"/>
    <d v="2019-09-11T00:00:00"/>
    <d v="1899-12-30T12:47:00"/>
    <n v="9.5559999999999992"/>
    <s v="H"/>
    <x v="1301"/>
    <n v="450"/>
    <s v="MIN"/>
    <s v="CNF  PRT  REL  TECO"/>
  </r>
  <r>
    <n v="1548178"/>
    <x v="33"/>
    <s v="0"/>
    <s v="0110"/>
    <s v="PFC-99"/>
    <s v="PP01"/>
    <s v="PAINT INSPECTION"/>
    <x v="10"/>
    <d v="2019-09-15T00:00:00"/>
    <d v="1899-12-30T08:31:51"/>
    <d v="2019-09-15T00:00:00"/>
    <d v="1899-12-30T08:31:51"/>
    <n v="20"/>
    <s v="MIN"/>
    <x v="2"/>
    <n v="20"/>
    <s v="MIN"/>
    <s v="CNF  ORSP PRT  REL  TECO"/>
  </r>
  <r>
    <n v="1548178"/>
    <x v="33"/>
    <s v="0"/>
    <s v="0120"/>
    <s v="BFC-10"/>
    <s v="PP01"/>
    <s v="ASSEMBLY"/>
    <x v="11"/>
    <d v="2019-09-18T00:00:00"/>
    <d v="1899-12-30T10:44:39"/>
    <d v="2019-09-18T00:00:00"/>
    <d v="1899-12-30T11:17:52"/>
    <n v="16.417000000000002"/>
    <s v="MIN"/>
    <x v="1302"/>
    <n v="100"/>
    <s v="MIN"/>
    <s v="CNF  PRT  REL  TECO"/>
  </r>
  <r>
    <n v="1548178"/>
    <x v="33"/>
    <s v="0"/>
    <s v="0130"/>
    <s v="BFC-90"/>
    <s v="PP01"/>
    <s v="ASSY IN PROCESS INSPECTION"/>
    <x v="12"/>
    <d v="2019-09-18T00:00:00"/>
    <d v="1899-12-30T15:45:23"/>
    <d v="2019-09-18T00:00:00"/>
    <d v="1899-12-30T15:45:23"/>
    <n v="20"/>
    <s v="MIN"/>
    <x v="2"/>
    <n v="20"/>
    <s v="MIN"/>
    <s v="CNF  ORSP PRT  REL  TECO"/>
  </r>
  <r>
    <n v="1548178"/>
    <x v="33"/>
    <s v="0"/>
    <s v="0140"/>
    <s v="BFC-90"/>
    <s v="PP01"/>
    <s v="ASSY IN PROCESS INSPECTION"/>
    <x v="13"/>
    <d v="2019-09-18T00:00:00"/>
    <d v="1899-12-30T15:45:26"/>
    <d v="2019-09-18T00:00:00"/>
    <d v="1899-12-30T15:45:26"/>
    <n v="30"/>
    <s v="MIN"/>
    <x v="9"/>
    <n v="30"/>
    <s v="MIN"/>
    <s v="CNF  ORSP PRT  REL  TECO"/>
  </r>
  <r>
    <n v="1548178"/>
    <x v="33"/>
    <s v="0"/>
    <s v="0150"/>
    <s v="BFC-99"/>
    <s v="PP01"/>
    <s v="FINAL INSPECTION"/>
    <x v="14"/>
    <d v="2019-09-18T00:00:00"/>
    <d v="1899-12-30T15:45:30"/>
    <d v="2019-09-18T00:00:00"/>
    <d v="1899-12-30T15:45:30"/>
    <n v="30"/>
    <s v="MIN"/>
    <x v="9"/>
    <n v="30"/>
    <s v="MIN"/>
    <s v="CNF  ORSP PRT  REL  TECO"/>
  </r>
  <r>
    <n v="1548178"/>
    <x v="33"/>
    <s v="0"/>
    <s v="0160"/>
    <s v="BFC-99"/>
    <s v="PP03"/>
    <s v="FINAL INSPECTION"/>
    <x v="15"/>
    <d v="2019-09-19T00:00:00"/>
    <d v="1899-12-30T15:08:29"/>
    <d v="2019-09-19T00:00:00"/>
    <d v="1899-12-30T15:08:29"/>
    <n v="45"/>
    <s v="MIN"/>
    <x v="10"/>
    <n v="45"/>
    <s v="MIN"/>
    <s v="CNF  ORSP PRT  REL  TECO"/>
  </r>
  <r>
    <n v="1548178"/>
    <x v="33"/>
    <s v="1"/>
    <s v="0010"/>
    <s v="BFC-10"/>
    <s v="PP95"/>
    <s v="ASSEMBLY"/>
    <x v="16"/>
    <d v="2019-09-15T00:00:00"/>
    <d v="1899-12-30T07:41:37"/>
    <d v="2019-09-15T00:00:00"/>
    <d v="1899-12-30T17:42:34"/>
    <n v="10.016"/>
    <s v="H"/>
    <x v="1303"/>
    <n v="1"/>
    <s v="MIN"/>
    <s v="CNF  PRT  REL  TECO"/>
  </r>
  <r>
    <n v="1548178"/>
    <x v="33"/>
    <s v="2"/>
    <s v="0100"/>
    <s v="PFC-20"/>
    <s v="PP95"/>
    <s v="PAINT"/>
    <x v="17"/>
    <d v="2019-09-10T00:00:00"/>
    <d v="1899-12-30T22:43:44"/>
    <d v="2019-09-11T00:00:00"/>
    <d v="1899-12-30T00:55:10"/>
    <n v="2.1909999999999998"/>
    <s v="H"/>
    <x v="905"/>
    <n v="5"/>
    <s v="MIN"/>
    <s v="CNF  PRT  REL  TECO"/>
  </r>
  <r>
    <n v="1548179"/>
    <x v="33"/>
    <s v="0"/>
    <s v="0010"/>
    <s v="PFC-20"/>
    <s v="PP01"/>
    <s v="PAINT"/>
    <x v="0"/>
    <d v="2019-09-04T00:00:00"/>
    <d v="1899-12-30T13:07:45"/>
    <d v="2019-09-05T00:00:00"/>
    <d v="1899-12-30T02:52:21"/>
    <n v="85.966999999999999"/>
    <s v="MIN"/>
    <x v="1304"/>
    <n v="40"/>
    <s v="MIN"/>
    <s v="CNF  PRT  REL  TECO"/>
  </r>
  <r>
    <n v="1548179"/>
    <x v="33"/>
    <s v="0"/>
    <s v="0020"/>
    <s v="BFC-10"/>
    <s v="PP01"/>
    <s v="ASSEMBLY"/>
    <x v="1"/>
    <d v="2019-09-05T00:00:00"/>
    <d v="1899-12-30T07:38:50"/>
    <d v="2019-09-05T00:00:00"/>
    <d v="1899-12-30T08:13:41"/>
    <n v="34.85"/>
    <s v="MIN"/>
    <x v="1305"/>
    <n v="15"/>
    <s v="MIN"/>
    <s v="CNF  PRT  REL  TECO"/>
  </r>
  <r>
    <n v="1548179"/>
    <x v="33"/>
    <s v="0"/>
    <s v="0030"/>
    <s v="BFC-90"/>
    <s v="PP01"/>
    <s v="ASSY IN PROCESS INSPECTION"/>
    <x v="2"/>
    <d v="2019-09-05T00:00:00"/>
    <d v="1899-12-30T10:52:04"/>
    <d v="2019-09-05T00:00:00"/>
    <d v="1899-12-30T10:52:04"/>
    <n v="20"/>
    <s v="MIN"/>
    <x v="2"/>
    <n v="20"/>
    <s v="MIN"/>
    <s v="CNF  ORSP PRT  REL  TECO"/>
  </r>
  <r>
    <n v="1548179"/>
    <x v="33"/>
    <s v="0"/>
    <s v="0040"/>
    <s v="BFC-10"/>
    <s v="PP01"/>
    <s v="ASSEMBLY"/>
    <x v="3"/>
    <d v="2019-09-05T00:00:00"/>
    <d v="1899-12-30T10:53:34"/>
    <d v="2019-09-05T00:00:00"/>
    <d v="1899-12-30T15:50:38"/>
    <n v="264.16300000000001"/>
    <s v="MIN"/>
    <x v="1306"/>
    <n v="350"/>
    <s v="MIN"/>
    <s v="CNF  PRT  REL  TECO"/>
  </r>
  <r>
    <n v="1548179"/>
    <x v="33"/>
    <s v="0"/>
    <s v="0050"/>
    <s v="BFC-10"/>
    <s v="PP01"/>
    <s v="ASSEMBLY"/>
    <x v="4"/>
    <d v="2019-09-08T00:00:00"/>
    <d v="1899-12-30T07:34:36"/>
    <d v="2019-09-12T00:00:00"/>
    <d v="1899-12-30T09:32:43"/>
    <n v="41.256"/>
    <s v="H"/>
    <x v="1307"/>
    <n v="1020"/>
    <s v="MIN"/>
    <s v="CNF  PRT  REL  TECO"/>
  </r>
  <r>
    <n v="1548179"/>
    <x v="33"/>
    <s v="0"/>
    <s v="0060"/>
    <s v="BFC-10"/>
    <s v="PP01"/>
    <s v="ASSEMBLY"/>
    <x v="5"/>
    <d v="2019-09-12T00:00:00"/>
    <d v="1899-12-30T09:32:58"/>
    <d v="2019-09-12T00:00:00"/>
    <d v="1899-12-30T09:50:15"/>
    <n v="17.283000000000001"/>
    <s v="MIN"/>
    <x v="1308"/>
    <n v="50"/>
    <s v="MIN"/>
    <s v="CNF  PRT  REL  TECO"/>
  </r>
  <r>
    <n v="1548179"/>
    <x v="3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79"/>
    <x v="33"/>
    <s v="0"/>
    <s v="0080"/>
    <s v="BFC-90"/>
    <s v="PP01"/>
    <s v="ASSY IN PROCESS INSPECTION"/>
    <x v="7"/>
    <d v="2019-09-12T00:00:00"/>
    <d v="1899-12-30T10:32:07"/>
    <d v="2019-09-12T00:00:00"/>
    <d v="1899-12-30T10:32:07"/>
    <n v="20"/>
    <s v="MIN"/>
    <x v="2"/>
    <n v="20"/>
    <s v="MIN"/>
    <s v="CNF  ORSP PRT  REL  TECO"/>
  </r>
  <r>
    <n v="1548179"/>
    <x v="33"/>
    <s v="0"/>
    <s v="0090"/>
    <s v="BFC-90"/>
    <s v="PP01"/>
    <s v="ASSY IN PROCESS INSPECTION"/>
    <x v="8"/>
    <d v="2019-09-12T00:00:00"/>
    <d v="1899-12-30T10:32:19"/>
    <d v="2019-09-12T00:00:00"/>
    <d v="1899-12-30T10:32:19"/>
    <n v="20"/>
    <s v="MIN"/>
    <x v="2"/>
    <n v="20"/>
    <s v="MIN"/>
    <s v="CNF  ORSP PRT  REL  TECO"/>
  </r>
  <r>
    <n v="1548179"/>
    <x v="33"/>
    <s v="0"/>
    <s v="0100"/>
    <s v="PFC-20"/>
    <s v="PP01"/>
    <s v="PAINT"/>
    <x v="9"/>
    <d v="2019-09-12T00:00:00"/>
    <d v="1899-12-30T12:54:10"/>
    <d v="2019-09-15T00:00:00"/>
    <d v="1899-12-30T15:51:17"/>
    <n v="10.413"/>
    <s v="H"/>
    <x v="1309"/>
    <n v="450"/>
    <s v="MIN"/>
    <s v="CNF  PRT  REL  TECO"/>
  </r>
  <r>
    <n v="1548179"/>
    <x v="33"/>
    <s v="0"/>
    <s v="0110"/>
    <s v="PFC-99"/>
    <s v="PP01"/>
    <s v="PAINT INSPECTION"/>
    <x v="10"/>
    <d v="2019-09-16T00:00:00"/>
    <d v="1899-12-30T09:32:41"/>
    <d v="2019-09-16T00:00:00"/>
    <d v="1899-12-30T09:32:41"/>
    <n v="20"/>
    <s v="MIN"/>
    <x v="2"/>
    <n v="20"/>
    <s v="MIN"/>
    <s v="CNF  ORSP PRT  REL  TECO"/>
  </r>
  <r>
    <n v="1548179"/>
    <x v="33"/>
    <s v="0"/>
    <s v="0120"/>
    <s v="BFC-10"/>
    <s v="PP01"/>
    <s v="ASSEMBLY"/>
    <x v="11"/>
    <d v="2019-09-18T00:00:00"/>
    <d v="1899-12-30T10:44:15"/>
    <d v="2019-09-18T00:00:00"/>
    <d v="1899-12-30T11:17:52"/>
    <n v="16.516999999999999"/>
    <s v="MIN"/>
    <x v="1310"/>
    <n v="100"/>
    <s v="MIN"/>
    <s v="CNF  PRT  REL  TECO"/>
  </r>
  <r>
    <n v="1548179"/>
    <x v="33"/>
    <s v="0"/>
    <s v="0130"/>
    <s v="BFC-90"/>
    <s v="PP01"/>
    <s v="ASSY IN PROCESS INSPECTION"/>
    <x v="12"/>
    <d v="2019-09-18T00:00:00"/>
    <d v="1899-12-30T15:44:52"/>
    <d v="2019-09-18T00:00:00"/>
    <d v="1899-12-30T15:44:52"/>
    <n v="20"/>
    <s v="MIN"/>
    <x v="2"/>
    <n v="20"/>
    <s v="MIN"/>
    <s v="CNF  ORSP PRT  REL  TECO"/>
  </r>
  <r>
    <n v="1548179"/>
    <x v="33"/>
    <s v="0"/>
    <s v="0140"/>
    <s v="BFC-90"/>
    <s v="PP01"/>
    <s v="ASSY IN PROCESS INSPECTION"/>
    <x v="13"/>
    <d v="2019-09-18T00:00:00"/>
    <d v="1899-12-30T15:44:56"/>
    <d v="2019-09-18T00:00:00"/>
    <d v="1899-12-30T15:44:56"/>
    <n v="30"/>
    <s v="MIN"/>
    <x v="9"/>
    <n v="30"/>
    <s v="MIN"/>
    <s v="CNF  ORSP PRT  REL  TECO"/>
  </r>
  <r>
    <n v="1548179"/>
    <x v="33"/>
    <s v="0"/>
    <s v="0150"/>
    <s v="BFC-99"/>
    <s v="PP01"/>
    <s v="FINAL INSPECTION"/>
    <x v="14"/>
    <d v="2019-09-18T00:00:00"/>
    <d v="1899-12-30T15:45:00"/>
    <d v="2019-09-18T00:00:00"/>
    <d v="1899-12-30T15:45:00"/>
    <n v="30"/>
    <s v="MIN"/>
    <x v="9"/>
    <n v="30"/>
    <s v="MIN"/>
    <s v="CNF  ORSP PRT  REL  TECO"/>
  </r>
  <r>
    <n v="1548179"/>
    <x v="33"/>
    <s v="0"/>
    <s v="0160"/>
    <s v="BFC-99"/>
    <s v="PP03"/>
    <s v="FINAL INSPECTION"/>
    <x v="15"/>
    <d v="2019-09-19T00:00:00"/>
    <d v="1899-12-30T15:08:41"/>
    <d v="2019-09-19T00:00:00"/>
    <d v="1899-12-30T15:08:41"/>
    <n v="45"/>
    <s v="MIN"/>
    <x v="10"/>
    <n v="45"/>
    <s v="MIN"/>
    <s v="CNF  ORSP PRT  REL  TECO"/>
  </r>
  <r>
    <n v="1548179"/>
    <x v="33"/>
    <s v="1"/>
    <s v="0010"/>
    <s v="BFC-10"/>
    <s v="PP95"/>
    <s v="ASSEMBLY"/>
    <x v="16"/>
    <d v="2019-09-16T00:00:00"/>
    <d v="1899-12-30T12:01:59"/>
    <d v="2019-09-16T00:00:00"/>
    <d v="1899-12-30T15:51:22"/>
    <n v="3.823"/>
    <s v="H"/>
    <x v="1311"/>
    <n v="1"/>
    <s v="MIN"/>
    <s v="CNF  PRT  REL  TECO"/>
  </r>
  <r>
    <n v="1548179"/>
    <x v="33"/>
    <s v="2"/>
    <s v="0100"/>
    <s v="PFC-20"/>
    <s v="PP95"/>
    <s v="PAINT"/>
    <x v="17"/>
    <d v="2019-09-12T00:00:00"/>
    <d v="1899-12-30T19:58:29"/>
    <d v="2019-09-12T00:00:00"/>
    <d v="1899-12-30T22:19:59"/>
    <n v="1.1830000000000001"/>
    <s v="H"/>
    <x v="1170"/>
    <n v="5"/>
    <s v="MIN"/>
    <s v="CNF  PRT  REL  TECO"/>
  </r>
  <r>
    <n v="1548180"/>
    <x v="34"/>
    <s v="0"/>
    <s v="0010"/>
    <s v="PFC-20"/>
    <s v="PP01"/>
    <s v="PAINT"/>
    <x v="0"/>
    <d v="2019-09-05T00:00:00"/>
    <d v="1899-12-30T02:53:17"/>
    <d v="2019-09-05T00:00:00"/>
    <d v="1899-12-30T03:32:18"/>
    <n v="39.017000000000003"/>
    <s v="MIN"/>
    <x v="1312"/>
    <n v="40"/>
    <s v="MIN"/>
    <s v="CNF  PRT  REL  TECO"/>
  </r>
  <r>
    <n v="1548180"/>
    <x v="34"/>
    <s v="0"/>
    <s v="0020"/>
    <s v="BFC-10"/>
    <s v="PP01"/>
    <s v="ASSEMBLY"/>
    <x v="1"/>
    <d v="2019-09-05T00:00:00"/>
    <d v="1899-12-30T09:40:16"/>
    <d v="2019-09-05T00:00:00"/>
    <d v="1899-12-30T09:53:05"/>
    <n v="6.4169999999999998"/>
    <s v="MIN"/>
    <x v="1290"/>
    <n v="15"/>
    <s v="MIN"/>
    <s v="CNF  PRT  REL  TECO"/>
  </r>
  <r>
    <n v="1548180"/>
    <x v="34"/>
    <s v="0"/>
    <s v="0030"/>
    <s v="BFC-90"/>
    <s v="PP01"/>
    <s v="ASSY IN PROCESS INSPECTION"/>
    <x v="2"/>
    <d v="2019-09-08T00:00:00"/>
    <d v="1899-12-30T07:47:27"/>
    <d v="2019-09-08T00:00:00"/>
    <d v="1899-12-30T07:47:27"/>
    <n v="20"/>
    <s v="MIN"/>
    <x v="2"/>
    <n v="20"/>
    <s v="MIN"/>
    <s v="CNF  ORSP PRT  REL  TECO"/>
  </r>
  <r>
    <n v="1548180"/>
    <x v="34"/>
    <s v="0"/>
    <s v="0040"/>
    <s v="BFC-10"/>
    <s v="PP01"/>
    <s v="ASSEMBLY"/>
    <x v="3"/>
    <d v="2019-09-08T00:00:00"/>
    <d v="1899-12-30T07:47:43"/>
    <d v="2019-09-08T00:00:00"/>
    <d v="1899-12-30T17:49:05"/>
    <n v="9.4139999999999997"/>
    <s v="H"/>
    <x v="1313"/>
    <n v="350"/>
    <s v="MIN"/>
    <s v="CNF  PRT  REL  TECO"/>
  </r>
  <r>
    <n v="1548180"/>
    <x v="34"/>
    <s v="0"/>
    <s v="0050"/>
    <s v="BFC-10"/>
    <s v="PP01"/>
    <s v="ASSEMBLY"/>
    <x v="4"/>
    <d v="2019-09-09T00:00:00"/>
    <d v="1899-12-30T07:30:23"/>
    <d v="2019-09-15T00:00:00"/>
    <d v="1899-12-30T07:53:27"/>
    <n v="36.767000000000003"/>
    <s v="H"/>
    <x v="1314"/>
    <n v="1020"/>
    <s v="MIN"/>
    <s v="CNF  PRT  REL  TECO"/>
  </r>
  <r>
    <n v="1548180"/>
    <x v="34"/>
    <s v="0"/>
    <s v="0060"/>
    <s v="BFC-10"/>
    <s v="PP01"/>
    <s v="ASSEMBLY"/>
    <x v="5"/>
    <d v="2019-09-15T00:00:00"/>
    <d v="1899-12-30T07:53:36"/>
    <d v="2019-09-15T00:00:00"/>
    <d v="1899-12-30T08:13:50"/>
    <n v="20.233000000000001"/>
    <s v="MIN"/>
    <x v="1315"/>
    <n v="50"/>
    <s v="MIN"/>
    <s v="CNF  PRT  REL  TECO"/>
  </r>
  <r>
    <n v="1548180"/>
    <x v="3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80"/>
    <x v="34"/>
    <s v="0"/>
    <s v="0080"/>
    <s v="BFC-90"/>
    <s v="PP01"/>
    <s v="ASSY IN PROCESS INSPECTION"/>
    <x v="7"/>
    <d v="2019-09-15T00:00:00"/>
    <d v="1899-12-30T10:18:01"/>
    <d v="2019-09-15T00:00:00"/>
    <d v="1899-12-30T10:18:01"/>
    <n v="20"/>
    <s v="MIN"/>
    <x v="2"/>
    <n v="20"/>
    <s v="MIN"/>
    <s v="CNF  ORSP PRT  REL  TECO"/>
  </r>
  <r>
    <n v="1548180"/>
    <x v="34"/>
    <s v="0"/>
    <s v="0090"/>
    <s v="BFC-90"/>
    <s v="PP01"/>
    <s v="ASSY IN PROCESS INSPECTION"/>
    <x v="8"/>
    <d v="2019-09-15T00:00:00"/>
    <d v="1899-12-30T10:53:44"/>
    <d v="2019-09-15T00:00:00"/>
    <d v="1899-12-30T10:53:44"/>
    <n v="20"/>
    <s v="MIN"/>
    <x v="2"/>
    <n v="20"/>
    <s v="MIN"/>
    <s v="CNF  ORSP PRT  REL  TECO"/>
  </r>
  <r>
    <n v="1548180"/>
    <x v="34"/>
    <s v="0"/>
    <s v="0100"/>
    <s v="PFC-20"/>
    <s v="PP01"/>
    <s v="PAINT"/>
    <x v="9"/>
    <d v="2019-09-15T00:00:00"/>
    <d v="1899-12-30T13:58:39"/>
    <d v="2019-09-16T00:00:00"/>
    <d v="1899-12-30T00:53:27"/>
    <n v="5.0410000000000004"/>
    <s v="H"/>
    <x v="1316"/>
    <n v="450"/>
    <s v="MIN"/>
    <s v="CNF  PRT  REL  TECO"/>
  </r>
  <r>
    <n v="1548180"/>
    <x v="34"/>
    <s v="0"/>
    <s v="0110"/>
    <s v="PFC-99"/>
    <s v="PP01"/>
    <s v="PAINT INSPECTION"/>
    <x v="10"/>
    <d v="2019-09-17T00:00:00"/>
    <d v="1899-12-30T08:10:11"/>
    <d v="2019-09-17T00:00:00"/>
    <d v="1899-12-30T08:10:11"/>
    <n v="20"/>
    <s v="MIN"/>
    <x v="2"/>
    <n v="20"/>
    <s v="MIN"/>
    <s v="CNF  ORSP PRT  REL  TECO"/>
  </r>
  <r>
    <n v="1548180"/>
    <x v="34"/>
    <s v="0"/>
    <s v="0120"/>
    <s v="BFC-10"/>
    <s v="PP01"/>
    <s v="ASSEMBLY"/>
    <x v="11"/>
    <d v="2019-09-17T00:00:00"/>
    <d v="1899-12-30T08:59:33"/>
    <d v="2019-09-17T00:00:00"/>
    <d v="1899-12-30T09:48:30"/>
    <n v="24.483000000000001"/>
    <s v="MIN"/>
    <x v="1294"/>
    <n v="100"/>
    <s v="MIN"/>
    <s v="CNF  PRT  REL  TECO"/>
  </r>
  <r>
    <n v="1548180"/>
    <x v="34"/>
    <s v="0"/>
    <s v="0130"/>
    <s v="BFC-90"/>
    <s v="PP01"/>
    <s v="ASSY IN PROCESS INSPECTION"/>
    <x v="12"/>
    <d v="2019-09-19T00:00:00"/>
    <d v="1899-12-30T13:51:22"/>
    <d v="2019-09-19T00:00:00"/>
    <d v="1899-12-30T13:51:22"/>
    <n v="20"/>
    <s v="MIN"/>
    <x v="2"/>
    <n v="20"/>
    <s v="MIN"/>
    <s v="CNF  ORSP PRT  REL  TECO"/>
  </r>
  <r>
    <n v="1548180"/>
    <x v="34"/>
    <s v="0"/>
    <s v="0140"/>
    <s v="BFC-90"/>
    <s v="PP01"/>
    <s v="ASSY IN PROCESS INSPECTION"/>
    <x v="13"/>
    <d v="2019-09-19T00:00:00"/>
    <d v="1899-12-30T13:51:25"/>
    <d v="2019-09-19T00:00:00"/>
    <d v="1899-12-30T13:51:25"/>
    <n v="30"/>
    <s v="MIN"/>
    <x v="9"/>
    <n v="30"/>
    <s v="MIN"/>
    <s v="CNF  ORSP PRT  REL  TECO"/>
  </r>
  <r>
    <n v="1548180"/>
    <x v="34"/>
    <s v="0"/>
    <s v="0150"/>
    <s v="BFC-99"/>
    <s v="PP01"/>
    <s v="FINAL INSPECTION"/>
    <x v="14"/>
    <d v="2019-09-19T00:00:00"/>
    <d v="1899-12-30T13:51:28"/>
    <d v="2019-09-19T00:00:00"/>
    <d v="1899-12-30T13:51:28"/>
    <n v="30"/>
    <s v="MIN"/>
    <x v="9"/>
    <n v="30"/>
    <s v="MIN"/>
    <s v="CNF  ORSP PRT  REL  TECO"/>
  </r>
  <r>
    <n v="1548180"/>
    <x v="34"/>
    <s v="0"/>
    <s v="0160"/>
    <s v="BFC-99"/>
    <s v="PP03"/>
    <s v="FINAL INSPECTION"/>
    <x v="15"/>
    <d v="2019-09-23T00:00:00"/>
    <d v="1899-12-30T08:40:11"/>
    <d v="2019-09-23T00:00:00"/>
    <d v="1899-12-30T08:40:11"/>
    <n v="45"/>
    <s v="MIN"/>
    <x v="10"/>
    <n v="45"/>
    <s v="MIN"/>
    <s v="CNF  ORSP PRT  REL  TECO"/>
  </r>
  <r>
    <n v="1548180"/>
    <x v="34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8180"/>
    <x v="34"/>
    <s v="2"/>
    <s v="0100"/>
    <s v="PFC-20"/>
    <s v="PP95"/>
    <s v="PAINT"/>
    <x v="17"/>
    <d v="2019-09-15T00:00:00"/>
    <d v="1899-12-30T20:27:30"/>
    <d v="2019-09-15T00:00:00"/>
    <d v="1899-12-30T22:38:53"/>
    <n v="2.19"/>
    <s v="H"/>
    <x v="1317"/>
    <n v="5"/>
    <s v="MIN"/>
    <s v="CNF  PRT  REL  TECO"/>
  </r>
  <r>
    <n v="1548181"/>
    <x v="34"/>
    <s v="0"/>
    <s v="0010"/>
    <s v="PFC-20"/>
    <s v="PP01"/>
    <s v="PAINT"/>
    <x v="0"/>
    <d v="2019-09-08T00:00:00"/>
    <d v="1899-12-30T19:59:27"/>
    <d v="2019-09-08T00:00:00"/>
    <d v="1899-12-30T23:40:55"/>
    <n v="144.47300000000001"/>
    <s v="MIN"/>
    <x v="1318"/>
    <n v="40"/>
    <s v="MIN"/>
    <s v="CNF  PRT  REL  TECO"/>
  </r>
  <r>
    <n v="1548181"/>
    <x v="34"/>
    <s v="0"/>
    <s v="0020"/>
    <s v="BFC-10"/>
    <s v="PP01"/>
    <s v="ASSEMBLY"/>
    <x v="1"/>
    <d v="2019-09-09T00:00:00"/>
    <d v="1899-12-30T08:21:11"/>
    <d v="2019-09-09T00:00:00"/>
    <d v="1899-12-30T08:29:36"/>
    <n v="4.2169999999999996"/>
    <s v="MIN"/>
    <x v="581"/>
    <n v="15"/>
    <s v="MIN"/>
    <s v="CNF  PRT  REL  TECO"/>
  </r>
  <r>
    <n v="1548181"/>
    <x v="34"/>
    <s v="0"/>
    <s v="0030"/>
    <s v="BFC-90"/>
    <s v="PP01"/>
    <s v="ASSY IN PROCESS INSPECTION"/>
    <x v="2"/>
    <d v="2019-09-09T00:00:00"/>
    <d v="1899-12-30T08:58:57"/>
    <d v="2019-09-09T00:00:00"/>
    <d v="1899-12-30T08:58:57"/>
    <n v="20"/>
    <s v="MIN"/>
    <x v="2"/>
    <n v="20"/>
    <s v="MIN"/>
    <s v="CNF  ORSP PRT  REL  TECO"/>
  </r>
  <r>
    <n v="1548181"/>
    <x v="34"/>
    <s v="0"/>
    <s v="0040"/>
    <s v="BFC-10"/>
    <s v="PP01"/>
    <s v="ASSEMBLY"/>
    <x v="3"/>
    <d v="2019-09-09T00:00:00"/>
    <d v="1899-12-30T09:01:22"/>
    <d v="2019-09-09T00:00:00"/>
    <d v="1899-12-30T17:51:30"/>
    <n v="8.3309999999999995"/>
    <s v="H"/>
    <x v="1319"/>
    <n v="350"/>
    <s v="MIN"/>
    <s v="CNF  PRT  REL  TECO"/>
  </r>
  <r>
    <n v="1548181"/>
    <x v="34"/>
    <s v="0"/>
    <s v="0050"/>
    <s v="BFC-10"/>
    <s v="PP01"/>
    <s v="ASSEMBLY"/>
    <x v="4"/>
    <d v="2019-09-10T00:00:00"/>
    <d v="1899-12-30T07:33:58"/>
    <d v="2019-09-15T00:00:00"/>
    <d v="1899-12-30T15:33:59"/>
    <n v="34.935000000000002"/>
    <s v="H"/>
    <x v="1320"/>
    <n v="1020"/>
    <s v="MIN"/>
    <s v="CNF  PRT  REL  TECO"/>
  </r>
  <r>
    <n v="1548181"/>
    <x v="34"/>
    <s v="0"/>
    <s v="0060"/>
    <s v="BFC-10"/>
    <s v="PP01"/>
    <s v="ASSEMBLY"/>
    <x v="5"/>
    <d v="2019-09-15T00:00:00"/>
    <d v="1899-12-30T15:34:13"/>
    <d v="2019-09-15T00:00:00"/>
    <d v="1899-12-30T16:04:06"/>
    <n v="29.882999999999999"/>
    <s v="MIN"/>
    <x v="1321"/>
    <n v="50"/>
    <s v="MIN"/>
    <s v="CNF  PRT  REL  TECO"/>
  </r>
  <r>
    <n v="1548181"/>
    <x v="3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8181"/>
    <x v="34"/>
    <s v="0"/>
    <s v="0080"/>
    <s v="BFC-90"/>
    <s v="PP01"/>
    <s v="ASSY IN PROCESS INSPECTION"/>
    <x v="7"/>
    <d v="2019-09-15T00:00:00"/>
    <d v="1899-12-30T16:45:09"/>
    <d v="2019-09-15T00:00:00"/>
    <d v="1899-12-30T16:45:09"/>
    <n v="20"/>
    <s v="MIN"/>
    <x v="2"/>
    <n v="20"/>
    <s v="MIN"/>
    <s v="CNF  ORSP PRT  REL  TECO"/>
  </r>
  <r>
    <n v="1548181"/>
    <x v="34"/>
    <s v="0"/>
    <s v="0090"/>
    <s v="BFC-90"/>
    <s v="PP01"/>
    <s v="ASSY IN PROCESS INSPECTION"/>
    <x v="8"/>
    <d v="2019-09-15T00:00:00"/>
    <d v="1899-12-30T16:45:17"/>
    <d v="2019-09-15T00:00:00"/>
    <d v="1899-12-30T16:45:17"/>
    <n v="20"/>
    <s v="MIN"/>
    <x v="2"/>
    <n v="20"/>
    <s v="MIN"/>
    <s v="CNF  ORSP PRT  REL  TECO"/>
  </r>
  <r>
    <n v="1548181"/>
    <x v="34"/>
    <s v="0"/>
    <s v="0100"/>
    <s v="PFC-20"/>
    <s v="PP01"/>
    <s v="PAINT"/>
    <x v="9"/>
    <d v="2019-09-16T00:00:00"/>
    <d v="1899-12-30T13:03:58"/>
    <d v="2019-09-17T00:00:00"/>
    <d v="1899-12-30T14:36:32"/>
    <n v="10.637"/>
    <s v="H"/>
    <x v="1322"/>
    <n v="450"/>
    <s v="MIN"/>
    <s v="CNF  PRT  REL  TECO"/>
  </r>
  <r>
    <n v="1548181"/>
    <x v="34"/>
    <s v="0"/>
    <s v="0110"/>
    <s v="PFC-99"/>
    <s v="PP01"/>
    <s v="PAINT INSPECTION"/>
    <x v="10"/>
    <d v="2019-09-18T00:00:00"/>
    <d v="1899-12-30T09:27:04"/>
    <d v="2019-09-18T00:00:00"/>
    <d v="1899-12-30T09:27:04"/>
    <n v="20"/>
    <s v="MIN"/>
    <x v="2"/>
    <n v="20"/>
    <s v="MIN"/>
    <s v="CNF  ORSP PRT  REL  TECO"/>
  </r>
  <r>
    <n v="1548181"/>
    <x v="34"/>
    <s v="0"/>
    <s v="0120"/>
    <s v="BFC-10"/>
    <s v="PP01"/>
    <s v="ASSEMBLY"/>
    <x v="11"/>
    <d v="2019-09-18T00:00:00"/>
    <d v="1899-12-30T10:37:04"/>
    <d v="2019-09-18T00:00:00"/>
    <d v="1899-12-30T10:45:18"/>
    <n v="2.5499999999999998"/>
    <s v="MIN"/>
    <x v="1323"/>
    <n v="100"/>
    <s v="MIN"/>
    <s v="CNF  PRT  REL  TECO"/>
  </r>
  <r>
    <n v="1548181"/>
    <x v="34"/>
    <s v="0"/>
    <s v="0130"/>
    <s v="BFC-90"/>
    <s v="PP01"/>
    <s v="ASSY IN PROCESS INSPECTION"/>
    <x v="12"/>
    <d v="2019-09-19T00:00:00"/>
    <d v="1899-12-30T13:51:44"/>
    <d v="2019-09-19T00:00:00"/>
    <d v="1899-12-30T13:51:44"/>
    <n v="20"/>
    <s v="MIN"/>
    <x v="2"/>
    <n v="20"/>
    <s v="MIN"/>
    <s v="CNF  ORSP PRT  REL  TECO"/>
  </r>
  <r>
    <n v="1548181"/>
    <x v="34"/>
    <s v="0"/>
    <s v="0140"/>
    <s v="BFC-90"/>
    <s v="PP01"/>
    <s v="ASSY IN PROCESS INSPECTION"/>
    <x v="13"/>
    <d v="2019-09-19T00:00:00"/>
    <d v="1899-12-30T13:51:47"/>
    <d v="2019-09-19T00:00:00"/>
    <d v="1899-12-30T13:51:47"/>
    <n v="30"/>
    <s v="MIN"/>
    <x v="9"/>
    <n v="30"/>
    <s v="MIN"/>
    <s v="CNF  ORSP PRT  REL  TECO"/>
  </r>
  <r>
    <n v="1548181"/>
    <x v="34"/>
    <s v="0"/>
    <s v="0150"/>
    <s v="BFC-99"/>
    <s v="PP01"/>
    <s v="FINAL INSPECTION"/>
    <x v="14"/>
    <d v="2019-09-19T00:00:00"/>
    <d v="1899-12-30T13:51:50"/>
    <d v="2019-09-19T00:00:00"/>
    <d v="1899-12-30T13:51:50"/>
    <n v="30"/>
    <s v="MIN"/>
    <x v="9"/>
    <n v="30"/>
    <s v="MIN"/>
    <s v="CNF  ORSP PRT  REL  TECO"/>
  </r>
  <r>
    <n v="1548181"/>
    <x v="34"/>
    <s v="0"/>
    <s v="0160"/>
    <s v="BFC-99"/>
    <s v="PP03"/>
    <s v="FINAL INSPECTION"/>
    <x v="15"/>
    <d v="2019-09-23T00:00:00"/>
    <d v="1899-12-30T08:38:03"/>
    <d v="2019-09-23T00:00:00"/>
    <d v="1899-12-30T08:38:03"/>
    <n v="45"/>
    <s v="MIN"/>
    <x v="10"/>
    <n v="45"/>
    <s v="MIN"/>
    <s v="CNF  ORSP PRT  REL  TECO"/>
  </r>
  <r>
    <n v="1548181"/>
    <x v="34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8181"/>
    <x v="3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145"/>
    <x v="28"/>
    <s v="0"/>
    <s v="0010"/>
    <s v="PFC-20"/>
    <s v="PP01"/>
    <s v="PAINT"/>
    <x v="0"/>
    <d v="2019-09-09T00:00:00"/>
    <d v="1899-12-30T22:40:51"/>
    <d v="2019-09-09T00:00:00"/>
    <d v="1899-12-30T23:56:54"/>
    <n v="1.268"/>
    <s v="H"/>
    <x v="1324"/>
    <n v="40"/>
    <s v="MIN"/>
    <s v="CNF  PRT  REL  TECO"/>
  </r>
  <r>
    <n v="1549145"/>
    <x v="28"/>
    <s v="0"/>
    <s v="0020"/>
    <s v="BFC-10"/>
    <s v="PP01"/>
    <s v="ASSEMBLY"/>
    <x v="1"/>
    <d v="2019-09-10T00:00:00"/>
    <d v="1899-12-30T09:33:23"/>
    <d v="2019-09-10T00:00:00"/>
    <d v="1899-12-30T10:00:43"/>
    <n v="13.667"/>
    <s v="MIN"/>
    <x v="1325"/>
    <n v="15"/>
    <s v="MIN"/>
    <s v="CNF  PRT  REL  TECO"/>
  </r>
  <r>
    <n v="1549145"/>
    <x v="28"/>
    <s v="0"/>
    <s v="0030"/>
    <s v="BFC-90"/>
    <s v="PP01"/>
    <s v="ASSY IN PROCESS INSPECTION"/>
    <x v="2"/>
    <d v="2019-09-11T00:00:00"/>
    <d v="1899-12-30T07:34:14"/>
    <d v="2019-09-11T00:00:00"/>
    <d v="1899-12-30T07:34:14"/>
    <n v="20"/>
    <s v="MIN"/>
    <x v="2"/>
    <n v="20"/>
    <s v="MIN"/>
    <s v="CNF  ORSP PRT  REL  TECO"/>
  </r>
  <r>
    <n v="1549145"/>
    <x v="28"/>
    <s v="0"/>
    <s v="0040"/>
    <s v="BFC-10"/>
    <s v="PP01"/>
    <s v="ASSEMBLY"/>
    <x v="3"/>
    <d v="2019-09-11T00:00:00"/>
    <d v="1899-12-30T07:39:07"/>
    <d v="2019-09-11T00:00:00"/>
    <d v="1899-12-30T17:50:01"/>
    <n v="9.5809999999999995"/>
    <s v="H"/>
    <x v="1326"/>
    <n v="290"/>
    <s v="MIN"/>
    <s v="CNF  PRT  REL  TECO"/>
  </r>
  <r>
    <n v="1549145"/>
    <x v="28"/>
    <s v="0"/>
    <s v="0050"/>
    <s v="BFC-10"/>
    <s v="PP01"/>
    <s v="ASSEMBLY"/>
    <x v="4"/>
    <d v="2019-09-12T00:00:00"/>
    <d v="1899-12-30T07:28:42"/>
    <d v="2019-09-17T00:00:00"/>
    <d v="1899-12-30T14:31:36"/>
    <n v="27.882000000000001"/>
    <s v="H"/>
    <x v="1327"/>
    <n v="1040"/>
    <s v="MIN"/>
    <s v="CNF  PRT  REL  TECO"/>
  </r>
  <r>
    <n v="1549145"/>
    <x v="28"/>
    <s v="0"/>
    <s v="0060"/>
    <s v="BFC-10"/>
    <s v="PP01"/>
    <s v="ASSEMBLY"/>
    <x v="5"/>
    <d v="2019-09-17T00:00:00"/>
    <d v="1899-12-30T14:31:57"/>
    <d v="2019-09-17T00:00:00"/>
    <d v="1899-12-30T15:25:49"/>
    <n v="53.866999999999997"/>
    <s v="MIN"/>
    <x v="1328"/>
    <n v="50"/>
    <s v="MIN"/>
    <s v="CNF  PRT  REL  TECO"/>
  </r>
  <r>
    <n v="1549145"/>
    <x v="2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145"/>
    <x v="28"/>
    <s v="0"/>
    <s v="0080"/>
    <s v="BFC-90"/>
    <s v="PP01"/>
    <s v="ASSY IN PROCESS INSPECTION"/>
    <x v="7"/>
    <d v="2019-09-17T00:00:00"/>
    <d v="1899-12-30T16:02:29"/>
    <d v="2019-09-17T00:00:00"/>
    <d v="1899-12-30T16:02:29"/>
    <n v="20"/>
    <s v="MIN"/>
    <x v="2"/>
    <n v="20"/>
    <s v="MIN"/>
    <s v="CNF  ORSP PRT  REL  TECO"/>
  </r>
  <r>
    <n v="1549145"/>
    <x v="28"/>
    <s v="0"/>
    <s v="0090"/>
    <s v="BFC-90"/>
    <s v="PP01"/>
    <s v="ASSY IN PROCESS INSPECTION"/>
    <x v="8"/>
    <d v="2019-09-17T00:00:00"/>
    <d v="1899-12-30T16:02:36"/>
    <d v="2019-09-17T00:00:00"/>
    <d v="1899-12-30T16:02:36"/>
    <n v="20"/>
    <s v="MIN"/>
    <x v="2"/>
    <n v="20"/>
    <s v="MIN"/>
    <s v="CNF  ORSP PRT  REL  TECO"/>
  </r>
  <r>
    <n v="1549145"/>
    <x v="28"/>
    <s v="0"/>
    <s v="0100"/>
    <s v="PFC-20"/>
    <s v="PP01"/>
    <s v="PAINT"/>
    <x v="9"/>
    <d v="2019-09-19T00:00:00"/>
    <d v="1899-12-30T10:16:00"/>
    <d v="2019-09-19T00:00:00"/>
    <d v="1899-12-30T22:29:26"/>
    <n v="430.49299999999999"/>
    <s v="MIN"/>
    <x v="1329"/>
    <n v="450"/>
    <s v="MIN"/>
    <s v="CNF  PRT  REL  TECO"/>
  </r>
  <r>
    <n v="1549145"/>
    <x v="28"/>
    <s v="0"/>
    <s v="0110"/>
    <s v="PFC-99"/>
    <s v="PP01"/>
    <s v="PAINT INSPECTION"/>
    <x v="10"/>
    <d v="2019-09-22T00:00:00"/>
    <d v="1899-12-30T09:38:11"/>
    <d v="2019-09-22T00:00:00"/>
    <d v="1899-12-30T09:38:11"/>
    <n v="20"/>
    <s v="MIN"/>
    <x v="2"/>
    <n v="20"/>
    <s v="MIN"/>
    <s v="CNF  ORSP PRT  REL  TECO"/>
  </r>
  <r>
    <n v="1549145"/>
    <x v="28"/>
    <s v="0"/>
    <s v="0120"/>
    <s v="BFC-10"/>
    <s v="PP01"/>
    <s v="ASSEMBLY"/>
    <x v="11"/>
    <d v="2019-09-22T00:00:00"/>
    <d v="1899-12-30T13:21:24"/>
    <d v="2019-09-22T00:00:00"/>
    <d v="1899-12-30T14:24:13"/>
    <n v="31.417000000000002"/>
    <s v="MIN"/>
    <x v="1330"/>
    <n v="100"/>
    <s v="MIN"/>
    <s v="CNF  PRT  REL  TECO"/>
  </r>
  <r>
    <n v="1549145"/>
    <x v="28"/>
    <s v="0"/>
    <s v="0130"/>
    <s v="BFC-90"/>
    <s v="PP01"/>
    <s v="ASSY IN PROCESS INSPECTION"/>
    <x v="12"/>
    <d v="2019-10-01T00:00:00"/>
    <d v="1899-12-30T08:34:33"/>
    <d v="2019-10-01T00:00:00"/>
    <d v="1899-12-30T08:34:33"/>
    <n v="20"/>
    <s v="MIN"/>
    <x v="2"/>
    <n v="20"/>
    <s v="MIN"/>
    <s v="CNF  ORSP PRT  REL  TECO"/>
  </r>
  <r>
    <n v="1549145"/>
    <x v="28"/>
    <s v="0"/>
    <s v="0140"/>
    <s v="BFC-90"/>
    <s v="PP01"/>
    <s v="ASSY IN PROCESS INSPECTION"/>
    <x v="13"/>
    <d v="2019-10-01T00:00:00"/>
    <d v="1899-12-30T08:34:43"/>
    <d v="2019-10-01T00:00:00"/>
    <d v="1899-12-30T08:34:43"/>
    <n v="30"/>
    <s v="MIN"/>
    <x v="9"/>
    <n v="30"/>
    <s v="MIN"/>
    <s v="CNF  ORSP PRT  REL  TECO"/>
  </r>
  <r>
    <n v="1549145"/>
    <x v="28"/>
    <s v="0"/>
    <s v="0150"/>
    <s v="BFC-99"/>
    <s v="PP01"/>
    <s v="FINAL INSPECTION"/>
    <x v="14"/>
    <d v="2019-10-01T00:00:00"/>
    <d v="1899-12-30T08:34:54"/>
    <d v="2019-10-01T00:00:00"/>
    <d v="1899-12-30T08:34:54"/>
    <n v="30"/>
    <s v="MIN"/>
    <x v="9"/>
    <n v="30"/>
    <s v="MIN"/>
    <s v="CNF  ORSP PRT  REL  TECO"/>
  </r>
  <r>
    <n v="1549145"/>
    <x v="28"/>
    <s v="0"/>
    <s v="0160"/>
    <s v="BFC-99"/>
    <s v="PP03"/>
    <s v="FINAL INSPECTION"/>
    <x v="15"/>
    <d v="2019-10-01T00:00:00"/>
    <d v="1899-12-30T16:19:00"/>
    <d v="2019-10-01T00:00:00"/>
    <d v="1899-12-30T16:19:00"/>
    <n v="45"/>
    <s v="MIN"/>
    <x v="10"/>
    <n v="45"/>
    <s v="MIN"/>
    <s v="CNF  ORSP PRT  REL  TECO"/>
  </r>
  <r>
    <n v="1549145"/>
    <x v="28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9145"/>
    <x v="2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295"/>
    <x v="28"/>
    <s v="0"/>
    <s v="0010"/>
    <s v="PFC-20"/>
    <s v="PP01"/>
    <s v="PAINT"/>
    <x v="0"/>
    <d v="2019-09-10T00:00:00"/>
    <d v="1899-12-30T18:29:54"/>
    <d v="2019-09-10T00:00:00"/>
    <d v="1899-12-30T23:18:58"/>
    <n v="3.3980000000000001"/>
    <s v="H"/>
    <x v="1331"/>
    <n v="40"/>
    <s v="MIN"/>
    <s v="CNF  PRT  REL  TECO"/>
  </r>
  <r>
    <n v="1549295"/>
    <x v="28"/>
    <s v="0"/>
    <s v="0020"/>
    <s v="BFC-10"/>
    <s v="PP01"/>
    <s v="ASSEMBLY"/>
    <x v="1"/>
    <d v="2019-09-11T00:00:00"/>
    <d v="1899-12-30T07:20:22"/>
    <d v="2019-09-11T00:00:00"/>
    <d v="1899-12-30T07:52:44"/>
    <n v="16.183"/>
    <s v="MIN"/>
    <x v="1332"/>
    <n v="15"/>
    <s v="MIN"/>
    <s v="CNF  PRT  REL  TECO"/>
  </r>
  <r>
    <n v="1549295"/>
    <x v="28"/>
    <s v="0"/>
    <s v="0030"/>
    <s v="BFC-90"/>
    <s v="PP01"/>
    <s v="ASSY IN PROCESS INSPECTION"/>
    <x v="2"/>
    <d v="2019-09-12T00:00:00"/>
    <d v="1899-12-30T08:14:51"/>
    <d v="2019-09-12T00:00:00"/>
    <d v="1899-12-30T08:14:51"/>
    <n v="20"/>
    <s v="MIN"/>
    <x v="2"/>
    <n v="20"/>
    <s v="MIN"/>
    <s v="CNF  ORSP PRT  REL  TECO"/>
  </r>
  <r>
    <n v="1549295"/>
    <x v="28"/>
    <s v="0"/>
    <s v="0040"/>
    <s v="BFC-10"/>
    <s v="PP01"/>
    <s v="ASSEMBLY"/>
    <x v="3"/>
    <d v="2019-09-12T00:00:00"/>
    <d v="1899-12-30T08:19:11"/>
    <d v="2019-09-12T00:00:00"/>
    <d v="1899-12-30T15:39:55"/>
    <n v="6.726"/>
    <s v="H"/>
    <x v="1333"/>
    <n v="350"/>
    <s v="MIN"/>
    <s v="CNF  PRT  REL  TECO"/>
  </r>
  <r>
    <n v="1549295"/>
    <x v="28"/>
    <s v="0"/>
    <s v="0050"/>
    <s v="BFC-10"/>
    <s v="PP01"/>
    <s v="ASSEMBLY"/>
    <x v="4"/>
    <d v="2019-09-15T00:00:00"/>
    <d v="1899-12-30T07:23:30"/>
    <d v="2019-09-18T00:00:00"/>
    <d v="1899-12-30T15:20:19"/>
    <n v="36.811"/>
    <s v="H"/>
    <x v="1334"/>
    <n v="1020"/>
    <s v="MIN"/>
    <s v="CNF  PRT  REL  TECO"/>
  </r>
  <r>
    <n v="1549295"/>
    <x v="28"/>
    <s v="0"/>
    <s v="0060"/>
    <s v="BFC-10"/>
    <s v="PP01"/>
    <s v="ASSEMBLY"/>
    <x v="5"/>
    <d v="2019-09-18T00:00:00"/>
    <d v="1899-12-30T15:20:30"/>
    <d v="2019-09-18T00:00:00"/>
    <d v="1899-12-30T16:02:10"/>
    <n v="41.667000000000002"/>
    <s v="MIN"/>
    <x v="1335"/>
    <n v="50"/>
    <s v="MIN"/>
    <s v="CNF  PRT  REL  TECO"/>
  </r>
  <r>
    <n v="1549295"/>
    <x v="2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295"/>
    <x v="28"/>
    <s v="0"/>
    <s v="0080"/>
    <s v="BFC-90"/>
    <s v="PP01"/>
    <s v="ASSY IN PROCESS INSPECTION"/>
    <x v="7"/>
    <d v="2019-09-18T00:00:00"/>
    <d v="1899-12-30T16:21:57"/>
    <d v="2019-09-18T00:00:00"/>
    <d v="1899-12-30T16:21:57"/>
    <n v="20"/>
    <s v="MIN"/>
    <x v="2"/>
    <n v="20"/>
    <s v="MIN"/>
    <s v="CNF  ORSP PRT  REL  TECO"/>
  </r>
  <r>
    <n v="1549295"/>
    <x v="28"/>
    <s v="0"/>
    <s v="0090"/>
    <s v="BFC-90"/>
    <s v="PP01"/>
    <s v="ASSY IN PROCESS INSPECTION"/>
    <x v="8"/>
    <d v="2019-09-18T00:00:00"/>
    <d v="1899-12-30T16:22:02"/>
    <d v="2019-09-18T00:00:00"/>
    <d v="1899-12-30T16:22:02"/>
    <n v="20"/>
    <s v="MIN"/>
    <x v="2"/>
    <n v="20"/>
    <s v="MIN"/>
    <s v="CNF  ORSP PRT  REL  TECO"/>
  </r>
  <r>
    <n v="1549295"/>
    <x v="28"/>
    <s v="0"/>
    <s v="0100"/>
    <s v="PFC-20"/>
    <s v="PP01"/>
    <s v="PAINT"/>
    <x v="9"/>
    <d v="2019-09-18T00:00:00"/>
    <d v="1899-12-30T17:33:50"/>
    <d v="2019-09-19T00:00:00"/>
    <d v="1899-12-30T13:40:29"/>
    <n v="585.31600000000003"/>
    <s v="MIN"/>
    <x v="1336"/>
    <n v="450"/>
    <s v="MIN"/>
    <s v="CNF  PRT  REL  TECO"/>
  </r>
  <r>
    <n v="1549295"/>
    <x v="28"/>
    <s v="0"/>
    <s v="0110"/>
    <s v="PFC-99"/>
    <s v="PP01"/>
    <s v="PAINT INSPECTION"/>
    <x v="10"/>
    <d v="2019-09-22T00:00:00"/>
    <d v="1899-12-30T09:41:04"/>
    <d v="2019-09-22T00:00:00"/>
    <d v="1899-12-30T09:41:04"/>
    <n v="20"/>
    <s v="MIN"/>
    <x v="2"/>
    <n v="20"/>
    <s v="MIN"/>
    <s v="CNF  ORSP PRT  REL  TECO"/>
  </r>
  <r>
    <n v="1549295"/>
    <x v="28"/>
    <s v="0"/>
    <s v="0120"/>
    <s v="BFC-10"/>
    <s v="PP01"/>
    <s v="ASSEMBLY"/>
    <x v="11"/>
    <d v="2019-09-22T00:00:00"/>
    <d v="1899-12-30T12:05:03"/>
    <d v="2019-09-22T00:00:00"/>
    <d v="1899-12-30T13:19:21"/>
    <n v="37.15"/>
    <s v="MIN"/>
    <x v="1337"/>
    <n v="100"/>
    <s v="MIN"/>
    <s v="CNF  PRT  REL  TECO"/>
  </r>
  <r>
    <n v="1549295"/>
    <x v="28"/>
    <s v="0"/>
    <s v="0130"/>
    <s v="BFC-90"/>
    <s v="PP01"/>
    <s v="ASSY IN PROCESS INSPECTION"/>
    <x v="12"/>
    <d v="2019-10-01T00:00:00"/>
    <d v="1899-12-30T08:35:15"/>
    <d v="2019-10-01T00:00:00"/>
    <d v="1899-12-30T08:35:15"/>
    <n v="20"/>
    <s v="MIN"/>
    <x v="2"/>
    <n v="20"/>
    <s v="MIN"/>
    <s v="CNF  ORSP PRT  REL  TECO"/>
  </r>
  <r>
    <n v="1549295"/>
    <x v="28"/>
    <s v="0"/>
    <s v="0140"/>
    <s v="BFC-90"/>
    <s v="PP01"/>
    <s v="ASSY IN PROCESS INSPECTION"/>
    <x v="13"/>
    <d v="2019-10-01T00:00:00"/>
    <d v="1899-12-30T08:35:24"/>
    <d v="2019-10-01T00:00:00"/>
    <d v="1899-12-30T08:35:24"/>
    <n v="30"/>
    <s v="MIN"/>
    <x v="9"/>
    <n v="30"/>
    <s v="MIN"/>
    <s v="CNF  ORSP PRT  REL  TECO"/>
  </r>
  <r>
    <n v="1549295"/>
    <x v="28"/>
    <s v="0"/>
    <s v="0150"/>
    <s v="BFC-99"/>
    <s v="PP01"/>
    <s v="FINAL INSPECTION"/>
    <x v="14"/>
    <d v="2019-10-01T00:00:00"/>
    <d v="1899-12-30T08:35:31"/>
    <d v="2019-10-01T00:00:00"/>
    <d v="1899-12-30T08:35:31"/>
    <n v="30"/>
    <s v="MIN"/>
    <x v="9"/>
    <n v="30"/>
    <s v="MIN"/>
    <s v="CNF  ORSP PRT  REL  TECO"/>
  </r>
  <r>
    <n v="1549295"/>
    <x v="28"/>
    <s v="0"/>
    <s v="0160"/>
    <s v="BFC-99"/>
    <s v="PP03"/>
    <s v="FINAL INSPECTION"/>
    <x v="15"/>
    <d v="2019-10-01T00:00:00"/>
    <d v="1899-12-30T09:23:50"/>
    <d v="2019-10-01T00:00:00"/>
    <d v="1899-12-30T09:23:50"/>
    <n v="45"/>
    <s v="MIN"/>
    <x v="10"/>
    <n v="45"/>
    <s v="MIN"/>
    <s v="CNF  ORSP PRT  REL  TECO"/>
  </r>
  <r>
    <n v="1549295"/>
    <x v="28"/>
    <s v="1"/>
    <s v="0010"/>
    <s v="BFC-10"/>
    <s v="PP95"/>
    <s v="ASSEMBLY"/>
    <x v="16"/>
    <d v="2019-09-22T00:00:00"/>
    <d v="1899-12-30T07:54:22"/>
    <d v="2019-09-22T00:00:00"/>
    <d v="1899-12-30T17:15:57"/>
    <n v="9.36"/>
    <s v="H"/>
    <x v="1338"/>
    <n v="1"/>
    <s v="MIN"/>
    <s v="CNF  PRT  REL  TECO"/>
  </r>
  <r>
    <n v="1549295"/>
    <x v="2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296"/>
    <x v="29"/>
    <s v="0"/>
    <s v="0010"/>
    <s v="PFC-20"/>
    <s v="PP01"/>
    <s v="PAINT"/>
    <x v="0"/>
    <d v="2019-09-05T00:00:00"/>
    <d v="1899-12-30T18:12:47"/>
    <d v="2019-09-05T00:00:00"/>
    <d v="1899-12-30T18:50:27"/>
    <n v="37.667000000000002"/>
    <s v="MIN"/>
    <x v="1339"/>
    <n v="40"/>
    <s v="MIN"/>
    <s v="CNF  PRT  REL  TECO"/>
  </r>
  <r>
    <n v="1549296"/>
    <x v="29"/>
    <s v="0"/>
    <s v="0020"/>
    <s v="BFC-10"/>
    <s v="PP01"/>
    <s v="ASSEMBLY"/>
    <x v="1"/>
    <d v="2019-09-08T00:00:00"/>
    <d v="1899-12-30T10:15:23"/>
    <d v="2019-09-08T00:00:00"/>
    <d v="1899-12-30T10:33:19"/>
    <n v="8.9670000000000005"/>
    <s v="MIN"/>
    <x v="1268"/>
    <n v="15"/>
    <s v="MIN"/>
    <s v="CNF  PRT  REL  TECO"/>
  </r>
  <r>
    <n v="1549296"/>
    <x v="29"/>
    <s v="0"/>
    <s v="0030"/>
    <s v="BFC-90"/>
    <s v="PP01"/>
    <s v="ASSY IN PROCESS INSPECTION"/>
    <x v="2"/>
    <d v="2019-09-08T00:00:00"/>
    <d v="1899-12-30T11:05:04"/>
    <d v="2019-09-08T00:00:00"/>
    <d v="1899-12-30T11:05:04"/>
    <n v="20"/>
    <s v="MIN"/>
    <x v="2"/>
    <n v="20"/>
    <s v="MIN"/>
    <s v="CNF  ORSP PRT  REL  TECO"/>
  </r>
  <r>
    <n v="1549296"/>
    <x v="29"/>
    <s v="0"/>
    <s v="0040"/>
    <s v="BFC-10"/>
    <s v="PP01"/>
    <s v="ASSEMBLY"/>
    <x v="3"/>
    <d v="2019-09-08T00:00:00"/>
    <d v="1899-12-30T11:07:12"/>
    <d v="2019-09-09T00:00:00"/>
    <d v="1899-12-30T11:26:55"/>
    <n v="10.5"/>
    <s v="H"/>
    <x v="1340"/>
    <n v="350"/>
    <s v="MIN"/>
    <s v="CNF  PRT  REL  TECO"/>
  </r>
  <r>
    <n v="1549296"/>
    <x v="29"/>
    <s v="0"/>
    <s v="0050"/>
    <s v="BFC-10"/>
    <s v="PP01"/>
    <s v="ASSEMBLY"/>
    <x v="4"/>
    <d v="2019-09-09T00:00:00"/>
    <d v="1899-12-30T12:06:18"/>
    <d v="2019-09-12T00:00:00"/>
    <d v="1899-12-30T13:51:19"/>
    <n v="30.940999999999999"/>
    <s v="H"/>
    <x v="1341"/>
    <n v="1020"/>
    <s v="MIN"/>
    <s v="CNF  PRT  REL  TECO"/>
  </r>
  <r>
    <n v="1549296"/>
    <x v="29"/>
    <s v="0"/>
    <s v="0060"/>
    <s v="BFC-10"/>
    <s v="PP01"/>
    <s v="ASSEMBLY"/>
    <x v="5"/>
    <d v="2019-09-12T00:00:00"/>
    <d v="1899-12-30T13:51:46"/>
    <d v="2019-09-12T00:00:00"/>
    <d v="1899-12-30T14:51:22"/>
    <n v="59.6"/>
    <s v="MIN"/>
    <x v="1342"/>
    <n v="50"/>
    <s v="MIN"/>
    <s v="CNF  PRT  REL  TECO"/>
  </r>
  <r>
    <n v="1549296"/>
    <x v="2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296"/>
    <x v="29"/>
    <s v="0"/>
    <s v="0080"/>
    <s v="BFC-90"/>
    <s v="PP01"/>
    <s v="ASSY IN PROCESS INSPECTION"/>
    <x v="7"/>
    <d v="2019-09-12T00:00:00"/>
    <d v="1899-12-30T15:07:33"/>
    <d v="2019-09-12T00:00:00"/>
    <d v="1899-12-30T15:07:33"/>
    <n v="20"/>
    <s v="MIN"/>
    <x v="2"/>
    <n v="20"/>
    <s v="MIN"/>
    <s v="CNF  ORSP PRT  REL  TECO"/>
  </r>
  <r>
    <n v="1549296"/>
    <x v="29"/>
    <s v="0"/>
    <s v="0090"/>
    <s v="BFC-90"/>
    <s v="PP01"/>
    <s v="ASSY IN PROCESS INSPECTION"/>
    <x v="8"/>
    <d v="2019-09-12T00:00:00"/>
    <d v="1899-12-30T15:07:39"/>
    <d v="2019-09-12T00:00:00"/>
    <d v="1899-12-30T15:07:39"/>
    <n v="20"/>
    <s v="MIN"/>
    <x v="2"/>
    <n v="20"/>
    <s v="MIN"/>
    <s v="CNF  ORSP PRT  REL  TECO"/>
  </r>
  <r>
    <n v="1549296"/>
    <x v="29"/>
    <s v="0"/>
    <s v="0100"/>
    <s v="PFC-20"/>
    <s v="PP01"/>
    <s v="PAINT"/>
    <x v="9"/>
    <d v="2019-09-12T00:00:00"/>
    <d v="1899-12-30T19:45:08"/>
    <d v="2019-09-15T00:00:00"/>
    <d v="1899-12-30T15:23:17"/>
    <n v="6.9809999999999999"/>
    <s v="H"/>
    <x v="1343"/>
    <n v="450"/>
    <s v="MIN"/>
    <s v="CNF  PRT  REL  TECO"/>
  </r>
  <r>
    <n v="1549296"/>
    <x v="29"/>
    <s v="0"/>
    <s v="0110"/>
    <s v="PFC-99"/>
    <s v="PP01"/>
    <s v="PAINT INSPECTION"/>
    <x v="10"/>
    <d v="2019-09-16T00:00:00"/>
    <d v="1899-12-30T09:34:27"/>
    <d v="2019-09-16T00:00:00"/>
    <d v="1899-12-30T09:34:27"/>
    <n v="20"/>
    <s v="MIN"/>
    <x v="2"/>
    <n v="20"/>
    <s v="MIN"/>
    <s v="CNF  ORSP PRT  REL  TECO"/>
  </r>
  <r>
    <n v="1549296"/>
    <x v="29"/>
    <s v="0"/>
    <s v="0120"/>
    <s v="BFC-10"/>
    <s v="PP01"/>
    <s v="ASSEMBLY"/>
    <x v="11"/>
    <d v="2019-09-17T00:00:00"/>
    <d v="1899-12-30T15:31:45"/>
    <d v="2019-09-17T00:00:00"/>
    <d v="1899-12-30T15:52:00"/>
    <n v="20.25"/>
    <s v="MIN"/>
    <x v="1344"/>
    <n v="100"/>
    <s v="MIN"/>
    <s v="CNF  PRT  REL  TECO"/>
  </r>
  <r>
    <n v="1549296"/>
    <x v="29"/>
    <s v="0"/>
    <s v="0130"/>
    <s v="BFC-90"/>
    <s v="PP01"/>
    <s v="ASSY IN PROCESS INSPECTION"/>
    <x v="12"/>
    <d v="2019-09-23T00:00:00"/>
    <d v="1899-12-30T17:05:04"/>
    <d v="2019-09-23T00:00:00"/>
    <d v="1899-12-30T17:05:04"/>
    <n v="20"/>
    <s v="MIN"/>
    <x v="2"/>
    <n v="20"/>
    <s v="MIN"/>
    <s v="CNF  ORSP PRT  REL  TECO"/>
  </r>
  <r>
    <n v="1549296"/>
    <x v="29"/>
    <s v="0"/>
    <s v="0140"/>
    <s v="BFC-90"/>
    <s v="PP01"/>
    <s v="ASSY IN PROCESS INSPECTION"/>
    <x v="13"/>
    <d v="2019-09-23T00:00:00"/>
    <d v="1899-12-30T17:05:09"/>
    <d v="2019-09-23T00:00:00"/>
    <d v="1899-12-30T17:05:09"/>
    <n v="30"/>
    <s v="MIN"/>
    <x v="9"/>
    <n v="30"/>
    <s v="MIN"/>
    <s v="CNF  ORSP PRT  REL  TECO"/>
  </r>
  <r>
    <n v="1549296"/>
    <x v="29"/>
    <s v="0"/>
    <s v="0150"/>
    <s v="BFC-99"/>
    <s v="PP01"/>
    <s v="FINAL INSPECTION"/>
    <x v="14"/>
    <d v="2019-09-23T00:00:00"/>
    <d v="1899-12-30T17:05:13"/>
    <d v="2019-09-23T00:00:00"/>
    <d v="1899-12-30T17:05:13"/>
    <n v="30"/>
    <s v="MIN"/>
    <x v="9"/>
    <n v="30"/>
    <s v="MIN"/>
    <s v="CNF  ORSP PRT  REL  TECO"/>
  </r>
  <r>
    <n v="1549296"/>
    <x v="29"/>
    <s v="0"/>
    <s v="0160"/>
    <s v="BFC-99"/>
    <s v="PP03"/>
    <s v="FINAL INSPECTION"/>
    <x v="15"/>
    <d v="2019-09-26T00:00:00"/>
    <d v="1899-12-30T08:06:50"/>
    <d v="2019-09-26T00:00:00"/>
    <d v="1899-12-30T08:06:50"/>
    <n v="45"/>
    <s v="MIN"/>
    <x v="10"/>
    <n v="45"/>
    <s v="MIN"/>
    <s v="CNF  ORSP PRT  REL  TECO"/>
  </r>
  <r>
    <n v="1549296"/>
    <x v="29"/>
    <s v="1"/>
    <s v="0010"/>
    <s v="BFC-10"/>
    <s v="PP95"/>
    <s v="ASSEMBLY"/>
    <x v="16"/>
    <d v="2019-09-17T00:00:00"/>
    <d v="1899-12-30T08:22:20"/>
    <d v="2019-09-17T00:00:00"/>
    <d v="1899-12-30T15:47:23"/>
    <n v="7.4180000000000001"/>
    <s v="H"/>
    <x v="1345"/>
    <n v="1"/>
    <s v="MIN"/>
    <s v="CNF  PRT  REL  TECO"/>
  </r>
  <r>
    <n v="1549296"/>
    <x v="29"/>
    <s v="2"/>
    <s v="0100"/>
    <s v="PFC-20"/>
    <s v="PP95"/>
    <s v="PAINT"/>
    <x v="17"/>
    <d v="2019-09-12T00:00:00"/>
    <d v="1899-12-30T19:58:59"/>
    <d v="2019-09-12T00:00:00"/>
    <d v="1899-12-30T22:49:58"/>
    <n v="1.675"/>
    <s v="H"/>
    <x v="1346"/>
    <n v="5"/>
    <s v="MIN"/>
    <s v="CNF  PRT  REL  TECO"/>
  </r>
  <r>
    <n v="1549297"/>
    <x v="28"/>
    <s v="0"/>
    <s v="0010"/>
    <s v="PFC-20"/>
    <s v="PP01"/>
    <s v="PAINT"/>
    <x v="0"/>
    <d v="2019-09-09T00:00:00"/>
    <d v="1899-12-30T01:16:41"/>
    <d v="2019-09-09T00:00:00"/>
    <d v="1899-12-30T02:22:50"/>
    <n v="1.103"/>
    <s v="H"/>
    <x v="1347"/>
    <n v="40"/>
    <s v="MIN"/>
    <s v="CNF  PRT  REL  TECO"/>
  </r>
  <r>
    <n v="1549297"/>
    <x v="28"/>
    <s v="0"/>
    <s v="0020"/>
    <s v="BFC-10"/>
    <s v="PP01"/>
    <s v="ASSEMBLY"/>
    <x v="1"/>
    <d v="2019-09-09T00:00:00"/>
    <d v="1899-12-30T08:21:11"/>
    <d v="2019-09-09T00:00:00"/>
    <d v="1899-12-30T08:29:36"/>
    <n v="4.2169999999999996"/>
    <s v="MIN"/>
    <x v="581"/>
    <n v="15"/>
    <s v="MIN"/>
    <s v="CNF  PRT  REL  TECO"/>
  </r>
  <r>
    <n v="1549297"/>
    <x v="28"/>
    <s v="0"/>
    <s v="0030"/>
    <s v="BFC-90"/>
    <s v="PP01"/>
    <s v="ASSY IN PROCESS INSPECTION"/>
    <x v="2"/>
    <d v="2019-09-09T00:00:00"/>
    <d v="1899-12-30T08:59:15"/>
    <d v="2019-09-09T00:00:00"/>
    <d v="1899-12-30T08:59:15"/>
    <n v="20"/>
    <s v="MIN"/>
    <x v="2"/>
    <n v="20"/>
    <s v="MIN"/>
    <s v="CNF  ORSP PRT  REL  TECO"/>
  </r>
  <r>
    <n v="1549297"/>
    <x v="28"/>
    <s v="0"/>
    <s v="0040"/>
    <s v="BFC-10"/>
    <s v="PP01"/>
    <s v="ASSEMBLY"/>
    <x v="3"/>
    <d v="2019-09-09T00:00:00"/>
    <d v="1899-12-30T09:02:59"/>
    <d v="2019-09-09T00:00:00"/>
    <d v="1899-12-30T17:47:24"/>
    <n v="8.1140000000000008"/>
    <s v="H"/>
    <x v="1348"/>
    <n v="350"/>
    <s v="MIN"/>
    <s v="CNF  PRT  REL  TECO"/>
  </r>
  <r>
    <n v="1549297"/>
    <x v="28"/>
    <s v="0"/>
    <s v="0050"/>
    <s v="BFC-10"/>
    <s v="PP01"/>
    <s v="ASSEMBLY"/>
    <x v="4"/>
    <d v="2019-09-10T00:00:00"/>
    <d v="1899-12-30T07:33:18"/>
    <d v="2019-09-15T00:00:00"/>
    <d v="1899-12-30T14:25:57"/>
    <n v="33.630000000000003"/>
    <s v="H"/>
    <x v="1349"/>
    <n v="1020"/>
    <s v="MIN"/>
    <s v="CNF  PRT  REL  TECO"/>
  </r>
  <r>
    <n v="1549297"/>
    <x v="28"/>
    <s v="0"/>
    <s v="0060"/>
    <s v="BFC-10"/>
    <s v="PP01"/>
    <s v="ASSEMBLY"/>
    <x v="5"/>
    <d v="2019-09-15T00:00:00"/>
    <d v="1899-12-30T14:26:36"/>
    <d v="2019-09-15T00:00:00"/>
    <d v="1899-12-30T15:22:57"/>
    <n v="56.35"/>
    <s v="MIN"/>
    <x v="1350"/>
    <n v="50"/>
    <s v="MIN"/>
    <s v="CNF  PRT  REL  TECO"/>
  </r>
  <r>
    <n v="1549297"/>
    <x v="2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297"/>
    <x v="28"/>
    <s v="0"/>
    <s v="0080"/>
    <s v="BFC-90"/>
    <s v="PP01"/>
    <s v="ASSY IN PROCESS INSPECTION"/>
    <x v="7"/>
    <d v="2019-09-15T00:00:00"/>
    <d v="1899-12-30T16:19:55"/>
    <d v="2019-09-15T00:00:00"/>
    <d v="1899-12-30T16:19:55"/>
    <n v="20"/>
    <s v="MIN"/>
    <x v="2"/>
    <n v="20"/>
    <s v="MIN"/>
    <s v="CNF  ORSP PRT  REL  TECO"/>
  </r>
  <r>
    <n v="1549297"/>
    <x v="28"/>
    <s v="0"/>
    <s v="0090"/>
    <s v="BFC-90"/>
    <s v="PP01"/>
    <s v="ASSY IN PROCESS INSPECTION"/>
    <x v="8"/>
    <d v="2019-09-15T00:00:00"/>
    <d v="1899-12-30T16:20:02"/>
    <d v="2019-09-15T00:00:00"/>
    <d v="1899-12-30T16:20:02"/>
    <n v="20"/>
    <s v="MIN"/>
    <x v="2"/>
    <n v="20"/>
    <s v="MIN"/>
    <s v="CNF  ORSP PRT  REL  TECO"/>
  </r>
  <r>
    <n v="1549297"/>
    <x v="28"/>
    <s v="0"/>
    <s v="0100"/>
    <s v="PFC-20"/>
    <s v="PP01"/>
    <s v="PAINT"/>
    <x v="9"/>
    <d v="2019-09-15T00:00:00"/>
    <d v="1899-12-30T17:19:38"/>
    <d v="2019-09-16T00:00:00"/>
    <d v="1899-12-30T15:31:42"/>
    <n v="749.72"/>
    <s v="MIN"/>
    <x v="1351"/>
    <n v="450"/>
    <s v="MIN"/>
    <s v="CNF  PRT  REL  TECO"/>
  </r>
  <r>
    <n v="1549297"/>
    <x v="28"/>
    <s v="0"/>
    <s v="0110"/>
    <s v="PFC-99"/>
    <s v="PP01"/>
    <s v="PAINT INSPECTION"/>
    <x v="10"/>
    <d v="2019-09-17T00:00:00"/>
    <d v="1899-12-30T08:29:58"/>
    <d v="2019-09-17T00:00:00"/>
    <d v="1899-12-30T08:29:58"/>
    <n v="20"/>
    <s v="MIN"/>
    <x v="2"/>
    <n v="20"/>
    <s v="MIN"/>
    <s v="CNF  ORSP PRT  REL  TECO"/>
  </r>
  <r>
    <n v="1549297"/>
    <x v="28"/>
    <s v="0"/>
    <s v="0120"/>
    <s v="BFC-10"/>
    <s v="PP01"/>
    <s v="ASSEMBLY"/>
    <x v="11"/>
    <d v="2019-09-17T00:00:00"/>
    <d v="1899-12-30T14:53:24"/>
    <d v="2019-09-17T00:00:00"/>
    <d v="1899-12-30T15:18:48"/>
    <n v="25.4"/>
    <s v="MIN"/>
    <x v="1352"/>
    <n v="100"/>
    <s v="MIN"/>
    <s v="CNF  PRT  REL  TECO"/>
  </r>
  <r>
    <n v="1549297"/>
    <x v="28"/>
    <s v="0"/>
    <s v="0130"/>
    <s v="BFC-90"/>
    <s v="PP01"/>
    <s v="ASSY IN PROCESS INSPECTION"/>
    <x v="12"/>
    <d v="2019-10-01T00:00:00"/>
    <d v="1899-12-30T08:35:42"/>
    <d v="2019-10-01T00:00:00"/>
    <d v="1899-12-30T08:35:42"/>
    <n v="20"/>
    <s v="MIN"/>
    <x v="2"/>
    <n v="20"/>
    <s v="MIN"/>
    <s v="CNF  ORSP PRT  REL  TECO"/>
  </r>
  <r>
    <n v="1549297"/>
    <x v="28"/>
    <s v="0"/>
    <s v="0140"/>
    <s v="BFC-90"/>
    <s v="PP01"/>
    <s v="ASSY IN PROCESS INSPECTION"/>
    <x v="13"/>
    <d v="2019-10-01T00:00:00"/>
    <d v="1899-12-30T08:35:50"/>
    <d v="2019-10-01T00:00:00"/>
    <d v="1899-12-30T08:35:50"/>
    <n v="30"/>
    <s v="MIN"/>
    <x v="9"/>
    <n v="30"/>
    <s v="MIN"/>
    <s v="CNF  ORSP PRT  REL  TECO"/>
  </r>
  <r>
    <n v="1549297"/>
    <x v="28"/>
    <s v="0"/>
    <s v="0150"/>
    <s v="BFC-99"/>
    <s v="PP01"/>
    <s v="FINAL INSPECTION"/>
    <x v="14"/>
    <d v="2019-10-01T00:00:00"/>
    <d v="1899-12-30T08:35:57"/>
    <d v="2019-10-01T00:00:00"/>
    <d v="1899-12-30T08:35:57"/>
    <n v="30"/>
    <s v="MIN"/>
    <x v="9"/>
    <n v="30"/>
    <s v="MIN"/>
    <s v="CNF  ORSP PRT  REL  TECO"/>
  </r>
  <r>
    <n v="1549297"/>
    <x v="28"/>
    <s v="0"/>
    <s v="0160"/>
    <s v="BFC-99"/>
    <s v="PP03"/>
    <s v="FINAL INSPECTION"/>
    <x v="15"/>
    <d v="2019-10-01T00:00:00"/>
    <d v="1899-12-30T09:24:08"/>
    <d v="2019-10-01T00:00:00"/>
    <d v="1899-12-30T09:24:08"/>
    <n v="45"/>
    <s v="MIN"/>
    <x v="10"/>
    <n v="45"/>
    <s v="MIN"/>
    <s v="CNF  ORSP PRT  REL  TECO"/>
  </r>
  <r>
    <n v="1549297"/>
    <x v="28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9297"/>
    <x v="2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298"/>
    <x v="22"/>
    <s v="0"/>
    <s v="0010"/>
    <s v="PFC-20"/>
    <s v="PP01"/>
    <s v="PAINT"/>
    <x v="0"/>
    <d v="2019-09-15T00:00:00"/>
    <d v="1899-12-30T07:32:15"/>
    <d v="2019-09-15T00:00:00"/>
    <d v="1899-12-30T08:31:53"/>
    <n v="29.817"/>
    <s v="MIN"/>
    <x v="121"/>
    <n v="40"/>
    <s v="MIN"/>
    <s v="CNF  PRT  REL  TECO"/>
  </r>
  <r>
    <n v="1549298"/>
    <x v="22"/>
    <s v="0"/>
    <s v="0020"/>
    <s v="BFC-10"/>
    <s v="PP01"/>
    <s v="ASSEMBLY"/>
    <x v="1"/>
    <d v="2019-09-15T00:00:00"/>
    <d v="1899-12-30T09:40:08"/>
    <d v="2019-09-15T00:00:00"/>
    <d v="1899-12-30T10:31:08"/>
    <n v="25.5"/>
    <s v="MIN"/>
    <x v="1353"/>
    <n v="15"/>
    <s v="MIN"/>
    <s v="CNF  PRT  REL  TECO"/>
  </r>
  <r>
    <n v="1549298"/>
    <x v="22"/>
    <s v="0"/>
    <s v="0030"/>
    <s v="BFC-90"/>
    <s v="PP01"/>
    <s v="ASSY IN PROCESS INSPECTION"/>
    <x v="2"/>
    <d v="2019-09-15T00:00:00"/>
    <d v="1899-12-30T16:38:36"/>
    <d v="2019-09-15T00:00:00"/>
    <d v="1899-12-30T16:38:36"/>
    <n v="20"/>
    <s v="MIN"/>
    <x v="2"/>
    <n v="20"/>
    <s v="MIN"/>
    <s v="CNF  ORSP PRT  REL  TECO"/>
  </r>
  <r>
    <n v="1549298"/>
    <x v="22"/>
    <s v="0"/>
    <s v="0040"/>
    <s v="BFC-10"/>
    <s v="PP01"/>
    <s v="ASSEMBLY"/>
    <x v="3"/>
    <d v="2019-09-15T00:00:00"/>
    <d v="1899-12-30T16:47:13"/>
    <d v="2019-09-16T00:00:00"/>
    <d v="1899-12-30T17:54:15"/>
    <n v="10.885999999999999"/>
    <s v="H"/>
    <x v="1354"/>
    <n v="290"/>
    <s v="MIN"/>
    <s v="CNF  PRT  REL  TECO"/>
  </r>
  <r>
    <n v="1549298"/>
    <x v="22"/>
    <s v="0"/>
    <s v="0050"/>
    <s v="BFC-10"/>
    <s v="PP01"/>
    <s v="ASSEMBLY"/>
    <x v="4"/>
    <d v="2019-09-17T00:00:00"/>
    <d v="1899-12-30T07:26:30"/>
    <d v="2019-09-22T00:00:00"/>
    <d v="1899-12-30T17:39:47"/>
    <n v="31.04"/>
    <s v="H"/>
    <x v="1355"/>
    <n v="1040"/>
    <s v="MIN"/>
    <s v="CNF  PRT  REL  TECO"/>
  </r>
  <r>
    <n v="1549298"/>
    <x v="22"/>
    <s v="0"/>
    <s v="0060"/>
    <s v="BFC-10"/>
    <s v="PP01"/>
    <s v="ASSEMBLY"/>
    <x v="5"/>
    <d v="2019-09-22T00:00:00"/>
    <d v="1899-12-30T17:40:04"/>
    <d v="2019-09-22T00:00:00"/>
    <d v="1899-12-30T17:53:50"/>
    <n v="13.766999999999999"/>
    <s v="MIN"/>
    <x v="1356"/>
    <n v="50"/>
    <s v="MIN"/>
    <s v="CNF  PRT  REL  TECO"/>
  </r>
  <r>
    <n v="1549298"/>
    <x v="2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298"/>
    <x v="22"/>
    <s v="0"/>
    <s v="0080"/>
    <s v="BFC-90"/>
    <s v="PP01"/>
    <s v="ASSY IN PROCESS INSPECTION"/>
    <x v="7"/>
    <d v="2019-09-23T00:00:00"/>
    <d v="1899-12-30T11:44:55"/>
    <d v="2019-09-23T00:00:00"/>
    <d v="1899-12-30T11:44:55"/>
    <n v="20"/>
    <s v="MIN"/>
    <x v="2"/>
    <n v="20"/>
    <s v="MIN"/>
    <s v="CNF  ORSP PRT  REL  TECO"/>
  </r>
  <r>
    <n v="1549298"/>
    <x v="22"/>
    <s v="0"/>
    <s v="0090"/>
    <s v="BFC-90"/>
    <s v="PP01"/>
    <s v="ASSY IN PROCESS INSPECTION"/>
    <x v="8"/>
    <d v="2019-09-23T00:00:00"/>
    <d v="1899-12-30T11:45:19"/>
    <d v="2019-09-23T00:00:00"/>
    <d v="1899-12-30T11:45:19"/>
    <n v="20"/>
    <s v="MIN"/>
    <x v="2"/>
    <n v="20"/>
    <s v="MIN"/>
    <s v="CNF  ORSP PRT  REL  TECO"/>
  </r>
  <r>
    <n v="1549298"/>
    <x v="22"/>
    <s v="0"/>
    <s v="0100"/>
    <s v="PFC-20"/>
    <s v="PP01"/>
    <s v="PAINT"/>
    <x v="9"/>
    <d v="2019-09-23T00:00:00"/>
    <d v="1899-12-30T12:12:18"/>
    <d v="2019-09-24T00:00:00"/>
    <d v="1899-12-30T04:01:13"/>
    <n v="422.10399999999998"/>
    <s v="MIN"/>
    <x v="1357"/>
    <n v="450"/>
    <s v="MIN"/>
    <s v="CNF  PRT  REL  TECO"/>
  </r>
  <r>
    <n v="1549298"/>
    <x v="22"/>
    <s v="0"/>
    <s v="0110"/>
    <s v="PFC-99"/>
    <s v="PP01"/>
    <s v="PAINT INSPECTION"/>
    <x v="10"/>
    <d v="2019-09-24T00:00:00"/>
    <d v="1899-12-30T08:56:51"/>
    <d v="2019-09-24T00:00:00"/>
    <d v="1899-12-30T08:56:51"/>
    <n v="20"/>
    <s v="MIN"/>
    <x v="2"/>
    <n v="20"/>
    <s v="MIN"/>
    <s v="CNF  ORSP PRT  REL  TECO"/>
  </r>
  <r>
    <n v="1549298"/>
    <x v="22"/>
    <s v="0"/>
    <s v="0120"/>
    <s v="BFC-10"/>
    <s v="PP01"/>
    <s v="ASSEMBLY"/>
    <x v="11"/>
    <d v="2019-09-30T00:00:00"/>
    <d v="1899-12-30T08:44:27"/>
    <d v="2019-09-30T00:00:00"/>
    <d v="1899-12-30T10:04:04"/>
    <n v="26.533000000000001"/>
    <s v="MIN"/>
    <x v="1358"/>
    <n v="100"/>
    <s v="MIN"/>
    <s v="CNF  PRT  REL  TECO"/>
  </r>
  <r>
    <n v="1549298"/>
    <x v="22"/>
    <s v="0"/>
    <s v="0130"/>
    <s v="BFC-90"/>
    <s v="PP01"/>
    <s v="ASSY IN PROCESS INSPECTION"/>
    <x v="12"/>
    <d v="2019-10-02T00:00:00"/>
    <d v="1899-12-30T10:54:48"/>
    <d v="2019-10-02T00:00:00"/>
    <d v="1899-12-30T10:54:48"/>
    <n v="20"/>
    <s v="MIN"/>
    <x v="2"/>
    <n v="20"/>
    <s v="MIN"/>
    <s v="CNF  ORSP PRT  REL  TECO"/>
  </r>
  <r>
    <n v="1549298"/>
    <x v="22"/>
    <s v="0"/>
    <s v="0140"/>
    <s v="BFC-90"/>
    <s v="PP01"/>
    <s v="ASSY IN PROCESS INSPECTION"/>
    <x v="13"/>
    <d v="2019-10-02T00:00:00"/>
    <d v="1899-12-30T10:54:55"/>
    <d v="2019-10-02T00:00:00"/>
    <d v="1899-12-30T10:54:55"/>
    <n v="30"/>
    <s v="MIN"/>
    <x v="9"/>
    <n v="30"/>
    <s v="MIN"/>
    <s v="CNF  ORSP PRT  REL  TECO"/>
  </r>
  <r>
    <n v="1549298"/>
    <x v="22"/>
    <s v="0"/>
    <s v="0150"/>
    <s v="BFC-99"/>
    <s v="PP01"/>
    <s v="FINAL INSPECTION"/>
    <x v="14"/>
    <d v="2019-10-02T00:00:00"/>
    <d v="1899-12-30T10:55:03"/>
    <d v="2019-10-02T00:00:00"/>
    <d v="1899-12-30T10:55:03"/>
    <n v="30"/>
    <s v="MIN"/>
    <x v="9"/>
    <n v="30"/>
    <s v="MIN"/>
    <s v="CNF  ORSP PRT  REL  TECO"/>
  </r>
  <r>
    <n v="1549298"/>
    <x v="22"/>
    <s v="0"/>
    <s v="0160"/>
    <s v="BFC-99"/>
    <s v="PP03"/>
    <s v="FINAL INSPECTION"/>
    <x v="15"/>
    <d v="2019-10-02T00:00:00"/>
    <d v="1899-12-30T12:08:01"/>
    <d v="2019-10-02T00:00:00"/>
    <d v="1899-12-30T12:08:01"/>
    <n v="45"/>
    <s v="MIN"/>
    <x v="10"/>
    <n v="45"/>
    <s v="MIN"/>
    <s v="CNF  ORSP PRT  REL  TECO"/>
  </r>
  <r>
    <n v="1549298"/>
    <x v="22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9298"/>
    <x v="2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299"/>
    <x v="22"/>
    <s v="0"/>
    <s v="0010"/>
    <s v="PFC-20"/>
    <s v="PP01"/>
    <s v="PAINT"/>
    <x v="0"/>
    <d v="2019-09-11T00:00:00"/>
    <d v="1899-12-30T19:37:45"/>
    <d v="2019-09-11T00:00:00"/>
    <d v="1899-12-30T22:58:39"/>
    <n v="34.533000000000001"/>
    <s v="MIN"/>
    <x v="1359"/>
    <n v="40"/>
    <s v="MIN"/>
    <s v="CNF  PRT  REL  TECO"/>
  </r>
  <r>
    <n v="1549299"/>
    <x v="22"/>
    <s v="0"/>
    <s v="0020"/>
    <s v="BFC-10"/>
    <s v="PP01"/>
    <s v="ASSEMBLY"/>
    <x v="1"/>
    <d v="2019-09-12T00:00:00"/>
    <d v="1899-12-30T07:39:42"/>
    <d v="2019-09-12T00:00:00"/>
    <d v="1899-12-30T08:55:21"/>
    <n v="37.832999999999998"/>
    <s v="MIN"/>
    <x v="1360"/>
    <n v="15"/>
    <s v="MIN"/>
    <s v="CNF  PRT  REL  TECO"/>
  </r>
  <r>
    <n v="1549299"/>
    <x v="22"/>
    <s v="0"/>
    <s v="0030"/>
    <s v="BFC-90"/>
    <s v="PP01"/>
    <s v="ASSY IN PROCESS INSPECTION"/>
    <x v="2"/>
    <d v="2019-09-15T00:00:00"/>
    <d v="1899-12-30T07:36:09"/>
    <d v="2019-09-15T00:00:00"/>
    <d v="1899-12-30T07:36:09"/>
    <n v="20"/>
    <s v="MIN"/>
    <x v="2"/>
    <n v="20"/>
    <s v="MIN"/>
    <s v="CNF  ORSP PRT  REL  TECO"/>
  </r>
  <r>
    <n v="1549299"/>
    <x v="22"/>
    <s v="0"/>
    <s v="0040"/>
    <s v="BFC-10"/>
    <s v="PP01"/>
    <s v="ASSEMBLY"/>
    <x v="3"/>
    <d v="2019-09-15T00:00:00"/>
    <d v="1899-12-30T08:22:05"/>
    <d v="2019-09-15T00:00:00"/>
    <d v="1899-12-30T17:46:46"/>
    <n v="9.4109999999999996"/>
    <s v="H"/>
    <x v="1361"/>
    <n v="350"/>
    <s v="MIN"/>
    <s v="CNF  PRT  REL  TECO"/>
  </r>
  <r>
    <n v="1549299"/>
    <x v="22"/>
    <s v="0"/>
    <s v="0050"/>
    <s v="BFC-10"/>
    <s v="PP01"/>
    <s v="ASSEMBLY"/>
    <x v="4"/>
    <d v="2019-09-16T00:00:00"/>
    <d v="1899-12-30T07:31:03"/>
    <d v="2019-09-19T00:00:00"/>
    <d v="1899-12-30T13:40:42"/>
    <n v="34.853999999999999"/>
    <s v="H"/>
    <x v="1362"/>
    <n v="1020"/>
    <s v="MIN"/>
    <s v="CNF  PRT  REL  TECO"/>
  </r>
  <r>
    <n v="1549299"/>
    <x v="22"/>
    <s v="0"/>
    <s v="0060"/>
    <s v="BFC-10"/>
    <s v="PP01"/>
    <s v="ASSEMBLY"/>
    <x v="5"/>
    <d v="2019-09-19T00:00:00"/>
    <d v="1899-12-30T13:41:07"/>
    <d v="2019-09-19T00:00:00"/>
    <d v="1899-12-30T13:50:31"/>
    <n v="9.4"/>
    <s v="MIN"/>
    <x v="1363"/>
    <n v="50"/>
    <s v="MIN"/>
    <s v="CNF  PRT  REL  TECO"/>
  </r>
  <r>
    <n v="1549299"/>
    <x v="2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299"/>
    <x v="22"/>
    <s v="0"/>
    <s v="0080"/>
    <s v="BFC-90"/>
    <s v="PP01"/>
    <s v="ASSY IN PROCESS INSPECTION"/>
    <x v="7"/>
    <d v="2019-09-19T00:00:00"/>
    <d v="1899-12-30T13:58:06"/>
    <d v="2019-09-19T00:00:00"/>
    <d v="1899-12-30T13:58:06"/>
    <n v="20"/>
    <s v="MIN"/>
    <x v="2"/>
    <n v="20"/>
    <s v="MIN"/>
    <s v="CNF  ORSP PRT  REL  TECO"/>
  </r>
  <r>
    <n v="1549299"/>
    <x v="22"/>
    <s v="0"/>
    <s v="0090"/>
    <s v="BFC-90"/>
    <s v="PP01"/>
    <s v="ASSY IN PROCESS INSPECTION"/>
    <x v="8"/>
    <d v="2019-09-19T00:00:00"/>
    <d v="1899-12-30T13:58:46"/>
    <d v="2019-09-19T00:00:00"/>
    <d v="1899-12-30T13:58:46"/>
    <n v="20"/>
    <s v="MIN"/>
    <x v="2"/>
    <n v="20"/>
    <s v="MIN"/>
    <s v="CNF  ORSP PRT  REL  TECO"/>
  </r>
  <r>
    <n v="1549299"/>
    <x v="22"/>
    <s v="0"/>
    <s v="0100"/>
    <s v="PFC-20"/>
    <s v="PP01"/>
    <s v="PAINT"/>
    <x v="9"/>
    <d v="2019-09-19T00:00:00"/>
    <d v="1899-12-30T14:23:02"/>
    <d v="2019-09-22T00:00:00"/>
    <d v="1899-12-30T17:24:50"/>
    <n v="13.234999999999999"/>
    <s v="H"/>
    <x v="1364"/>
    <n v="450"/>
    <s v="MIN"/>
    <s v="CNF  PRT  REL  TECO"/>
  </r>
  <r>
    <n v="1549299"/>
    <x v="22"/>
    <s v="0"/>
    <s v="0110"/>
    <s v="PFC-99"/>
    <s v="PP01"/>
    <s v="PAINT INSPECTION"/>
    <x v="10"/>
    <d v="2019-09-23T00:00:00"/>
    <d v="1899-12-30T09:58:48"/>
    <d v="2019-09-23T00:00:00"/>
    <d v="1899-12-30T09:58:48"/>
    <n v="20"/>
    <s v="MIN"/>
    <x v="2"/>
    <n v="20"/>
    <s v="MIN"/>
    <s v="CNF  ORSP PRT  REL  TECO"/>
  </r>
  <r>
    <n v="1549299"/>
    <x v="22"/>
    <s v="0"/>
    <s v="0120"/>
    <s v="BFC-10"/>
    <s v="PP01"/>
    <s v="ASSEMBLY"/>
    <x v="11"/>
    <d v="2019-09-23T00:00:00"/>
    <d v="1899-12-30T14:41:54"/>
    <d v="2019-09-30T00:00:00"/>
    <d v="1899-12-30T13:24:02"/>
    <n v="2.2509999999999999"/>
    <s v="H"/>
    <x v="1365"/>
    <n v="100"/>
    <s v="MIN"/>
    <s v="CNF  PRT  REL  TECO"/>
  </r>
  <r>
    <n v="1549299"/>
    <x v="22"/>
    <s v="0"/>
    <s v="0130"/>
    <s v="BFC-90"/>
    <s v="PP01"/>
    <s v="ASSY IN PROCESS INSPECTION"/>
    <x v="12"/>
    <d v="2019-10-02T00:00:00"/>
    <d v="1899-12-30T10:55:16"/>
    <d v="2019-10-02T00:00:00"/>
    <d v="1899-12-30T10:55:16"/>
    <n v="20"/>
    <s v="MIN"/>
    <x v="2"/>
    <n v="20"/>
    <s v="MIN"/>
    <s v="CNF  ORSP PRT  REL  TECO"/>
  </r>
  <r>
    <n v="1549299"/>
    <x v="22"/>
    <s v="0"/>
    <s v="0140"/>
    <s v="BFC-90"/>
    <s v="PP01"/>
    <s v="ASSY IN PROCESS INSPECTION"/>
    <x v="13"/>
    <d v="2019-10-02T00:00:00"/>
    <d v="1899-12-30T10:55:25"/>
    <d v="2019-10-02T00:00:00"/>
    <d v="1899-12-30T10:55:25"/>
    <n v="30"/>
    <s v="MIN"/>
    <x v="9"/>
    <n v="30"/>
    <s v="MIN"/>
    <s v="CNF  ORSP PRT  REL  TECO"/>
  </r>
  <r>
    <n v="1549299"/>
    <x v="22"/>
    <s v="0"/>
    <s v="0150"/>
    <s v="BFC-99"/>
    <s v="PP01"/>
    <s v="FINAL INSPECTION"/>
    <x v="14"/>
    <d v="2019-10-02T00:00:00"/>
    <d v="1899-12-30T10:55:53"/>
    <d v="2019-10-02T00:00:00"/>
    <d v="1899-12-30T10:55:53"/>
    <n v="30"/>
    <s v="MIN"/>
    <x v="9"/>
    <n v="30"/>
    <s v="MIN"/>
    <s v="CNF  ORSP PRT  REL  TECO"/>
  </r>
  <r>
    <n v="1549299"/>
    <x v="22"/>
    <s v="0"/>
    <s v="0160"/>
    <s v="BFC-99"/>
    <s v="PP03"/>
    <s v="FINAL INSPECTION"/>
    <x v="15"/>
    <d v="2019-10-03T00:00:00"/>
    <d v="1899-12-30T07:48:15"/>
    <d v="2019-10-03T00:00:00"/>
    <d v="1899-12-30T07:48:15"/>
    <n v="45"/>
    <s v="MIN"/>
    <x v="10"/>
    <n v="45"/>
    <s v="MIN"/>
    <s v="CNF  ORSP PRT  REL  TECO"/>
  </r>
  <r>
    <n v="1549299"/>
    <x v="22"/>
    <s v="1"/>
    <s v="0010"/>
    <s v="BFC-10"/>
    <s v="PP95"/>
    <s v="ASSEMBLY"/>
    <x v="16"/>
    <d v="2019-09-23T00:00:00"/>
    <d v="1899-12-30T13:50:50"/>
    <d v="2019-09-23T00:00:00"/>
    <d v="1899-12-30T15:42:57"/>
    <n v="1.869"/>
    <s v="H"/>
    <x v="1366"/>
    <n v="1"/>
    <s v="MIN"/>
    <s v="CNF  PRT  REL  TECO"/>
  </r>
  <r>
    <n v="1549299"/>
    <x v="2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300"/>
    <x v="28"/>
    <s v="0"/>
    <s v="0010"/>
    <s v="PFC-20"/>
    <s v="PP01"/>
    <s v="PAINT"/>
    <x v="0"/>
    <d v="2019-09-09T00:00:00"/>
    <d v="1899-12-30T20:38:44"/>
    <d v="2019-09-09T00:00:00"/>
    <d v="1899-12-30T22:00:21"/>
    <n v="1.36"/>
    <s v="H"/>
    <x v="1367"/>
    <n v="40"/>
    <s v="MIN"/>
    <s v="CNF  PRT  REL  TECO"/>
  </r>
  <r>
    <n v="1549300"/>
    <x v="28"/>
    <s v="0"/>
    <s v="0020"/>
    <s v="BFC-10"/>
    <s v="PP01"/>
    <s v="ASSEMBLY"/>
    <x v="1"/>
    <d v="2019-09-10T00:00:00"/>
    <d v="1899-12-30T07:37:27"/>
    <d v="2019-09-10T00:00:00"/>
    <d v="1899-12-30T07:52:47"/>
    <n v="7.45"/>
    <s v="MIN"/>
    <x v="1368"/>
    <n v="15"/>
    <s v="MIN"/>
    <s v="CNF  PRT  REL  TECO"/>
  </r>
  <r>
    <n v="1549300"/>
    <x v="28"/>
    <s v="0"/>
    <s v="0030"/>
    <s v="BFC-90"/>
    <s v="PP01"/>
    <s v="ASSY IN PROCESS INSPECTION"/>
    <x v="2"/>
    <d v="2019-09-10T00:00:00"/>
    <d v="1899-12-30T08:37:21"/>
    <d v="2019-09-10T00:00:00"/>
    <d v="1899-12-30T08:37:21"/>
    <n v="20"/>
    <s v="MIN"/>
    <x v="2"/>
    <n v="20"/>
    <s v="MIN"/>
    <s v="CNF  ORSP PRT  REL  TECO"/>
  </r>
  <r>
    <n v="1549300"/>
    <x v="28"/>
    <s v="0"/>
    <s v="0040"/>
    <s v="BFC-10"/>
    <s v="PP01"/>
    <s v="ASSEMBLY"/>
    <x v="3"/>
    <d v="2019-09-10T00:00:00"/>
    <d v="1899-12-30T08:40:17"/>
    <d v="2019-09-10T00:00:00"/>
    <d v="1899-12-30T17:55:48"/>
    <n v="8.5790000000000006"/>
    <s v="H"/>
    <x v="1369"/>
    <n v="350"/>
    <s v="MIN"/>
    <s v="CNF  PRT  REL  TECO"/>
  </r>
  <r>
    <n v="1549300"/>
    <x v="28"/>
    <s v="0"/>
    <s v="0050"/>
    <s v="BFC-10"/>
    <s v="PP01"/>
    <s v="ASSEMBLY"/>
    <x v="4"/>
    <d v="2019-09-11T00:00:00"/>
    <d v="1899-12-30T07:24:20"/>
    <d v="2019-09-16T00:00:00"/>
    <d v="1899-12-30T15:20:35"/>
    <n v="34.746000000000002"/>
    <s v="H"/>
    <x v="1370"/>
    <n v="1020"/>
    <s v="MIN"/>
    <s v="CNF  PRT  REL  TECO"/>
  </r>
  <r>
    <n v="1549300"/>
    <x v="28"/>
    <s v="0"/>
    <s v="0060"/>
    <s v="BFC-10"/>
    <s v="PP01"/>
    <s v="ASSEMBLY"/>
    <x v="5"/>
    <d v="2019-09-16T00:00:00"/>
    <d v="1899-12-30T15:20:45"/>
    <d v="2019-09-16T00:00:00"/>
    <d v="1899-12-30T15:51:56"/>
    <n v="31.183"/>
    <s v="MIN"/>
    <x v="1371"/>
    <n v="50"/>
    <s v="MIN"/>
    <s v="CNF  PRT  REL  TECO"/>
  </r>
  <r>
    <n v="1549300"/>
    <x v="2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300"/>
    <x v="28"/>
    <s v="0"/>
    <s v="0080"/>
    <s v="BFC-90"/>
    <s v="PP01"/>
    <s v="ASSY IN PROCESS INSPECTION"/>
    <x v="7"/>
    <d v="2019-09-16T00:00:00"/>
    <d v="1899-12-30T16:51:25"/>
    <d v="2019-09-16T00:00:00"/>
    <d v="1899-12-30T16:51:25"/>
    <n v="20"/>
    <s v="MIN"/>
    <x v="2"/>
    <n v="20"/>
    <s v="MIN"/>
    <s v="CNF  ORSP PRT  REL  TECO"/>
  </r>
  <r>
    <n v="1549300"/>
    <x v="28"/>
    <s v="0"/>
    <s v="0090"/>
    <s v="BFC-90"/>
    <s v="PP01"/>
    <s v="ASSY IN PROCESS INSPECTION"/>
    <x v="8"/>
    <d v="2019-09-16T00:00:00"/>
    <d v="1899-12-30T16:51:31"/>
    <d v="2019-09-16T00:00:00"/>
    <d v="1899-12-30T16:51:31"/>
    <n v="20"/>
    <s v="MIN"/>
    <x v="2"/>
    <n v="20"/>
    <s v="MIN"/>
    <s v="CNF  ORSP PRT  REL  TECO"/>
  </r>
  <r>
    <n v="1549300"/>
    <x v="28"/>
    <s v="0"/>
    <s v="0100"/>
    <s v="PFC-20"/>
    <s v="PP01"/>
    <s v="PAINT"/>
    <x v="9"/>
    <d v="2019-09-17T00:00:00"/>
    <d v="1899-12-30T08:16:17"/>
    <d v="2019-09-17T00:00:00"/>
    <d v="1899-12-30T21:53:27"/>
    <n v="7.4349999999999996"/>
    <s v="H"/>
    <x v="1372"/>
    <n v="450"/>
    <s v="MIN"/>
    <s v="CNF  PRT  REL  TECO"/>
  </r>
  <r>
    <n v="1549300"/>
    <x v="28"/>
    <s v="0"/>
    <s v="0110"/>
    <s v="PFC-99"/>
    <s v="PP01"/>
    <s v="PAINT INSPECTION"/>
    <x v="10"/>
    <d v="2019-09-18T00:00:00"/>
    <d v="1899-12-30T14:02:51"/>
    <d v="2019-09-18T00:00:00"/>
    <d v="1899-12-30T14:02:51"/>
    <n v="20"/>
    <s v="MIN"/>
    <x v="2"/>
    <n v="20"/>
    <s v="MIN"/>
    <s v="CNF  ORSP PRT  REL  TECO"/>
  </r>
  <r>
    <n v="1549300"/>
    <x v="28"/>
    <s v="0"/>
    <s v="0120"/>
    <s v="BFC-10"/>
    <s v="PP01"/>
    <s v="ASSEMBLY"/>
    <x v="11"/>
    <d v="2019-09-19T00:00:00"/>
    <d v="1899-12-30T14:15:17"/>
    <d v="2019-09-19T00:00:00"/>
    <d v="1899-12-30T15:54:17"/>
    <n v="1.65"/>
    <s v="H"/>
    <x v="1373"/>
    <n v="100"/>
    <s v="MIN"/>
    <s v="CNF  PRT  REL  TECO"/>
  </r>
  <r>
    <n v="1549300"/>
    <x v="28"/>
    <s v="0"/>
    <s v="0130"/>
    <s v="BFC-90"/>
    <s v="PP01"/>
    <s v="ASSY IN PROCESS INSPECTION"/>
    <x v="12"/>
    <d v="2019-10-01T00:00:00"/>
    <d v="1899-12-30T08:36:08"/>
    <d v="2019-10-01T00:00:00"/>
    <d v="1899-12-30T08:36:08"/>
    <n v="20"/>
    <s v="MIN"/>
    <x v="2"/>
    <n v="20"/>
    <s v="MIN"/>
    <s v="CNF  ORSP PRT  REL  TECO"/>
  </r>
  <r>
    <n v="1549300"/>
    <x v="28"/>
    <s v="0"/>
    <s v="0140"/>
    <s v="BFC-90"/>
    <s v="PP01"/>
    <s v="ASSY IN PROCESS INSPECTION"/>
    <x v="13"/>
    <d v="2019-10-01T00:00:00"/>
    <d v="1899-12-30T08:36:17"/>
    <d v="2019-10-01T00:00:00"/>
    <d v="1899-12-30T08:36:17"/>
    <n v="30"/>
    <s v="MIN"/>
    <x v="9"/>
    <n v="30"/>
    <s v="MIN"/>
    <s v="CNF  ORSP PRT  REL  TECO"/>
  </r>
  <r>
    <n v="1549300"/>
    <x v="28"/>
    <s v="0"/>
    <s v="0150"/>
    <s v="BFC-99"/>
    <s v="PP01"/>
    <s v="FINAL INSPECTION"/>
    <x v="14"/>
    <d v="2019-10-01T00:00:00"/>
    <d v="1899-12-30T08:36:25"/>
    <d v="2019-10-01T00:00:00"/>
    <d v="1899-12-30T08:36:25"/>
    <n v="30"/>
    <s v="MIN"/>
    <x v="9"/>
    <n v="30"/>
    <s v="MIN"/>
    <s v="CNF  ORSP PRT  REL  TECO"/>
  </r>
  <r>
    <n v="1549300"/>
    <x v="28"/>
    <s v="0"/>
    <s v="0160"/>
    <s v="BFC-99"/>
    <s v="PP03"/>
    <s v="FINAL INSPECTION"/>
    <x v="15"/>
    <d v="2019-10-01T00:00:00"/>
    <d v="1899-12-30T16:19:16"/>
    <d v="2019-10-01T00:00:00"/>
    <d v="1899-12-30T16:19:16"/>
    <n v="45"/>
    <s v="MIN"/>
    <x v="10"/>
    <n v="45"/>
    <s v="MIN"/>
    <s v="CNF  ORSP PRT  REL  TECO"/>
  </r>
  <r>
    <n v="1549300"/>
    <x v="28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9300"/>
    <x v="2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301"/>
    <x v="22"/>
    <s v="0"/>
    <s v="0010"/>
    <s v="PFC-20"/>
    <s v="PP01"/>
    <s v="PAINT"/>
    <x v="0"/>
    <d v="2019-09-09T00:00:00"/>
    <d v="1899-12-30T18:16:56"/>
    <d v="2019-09-09T00:00:00"/>
    <d v="1899-12-30T19:53:07"/>
    <n v="1.603"/>
    <s v="H"/>
    <x v="1374"/>
    <n v="40"/>
    <s v="MIN"/>
    <s v="CNF  PRT  REL  TECO"/>
  </r>
  <r>
    <n v="1549301"/>
    <x v="22"/>
    <s v="0"/>
    <s v="0020"/>
    <s v="BFC-10"/>
    <s v="PP01"/>
    <s v="ASSEMBLY"/>
    <x v="1"/>
    <d v="2019-09-10T00:00:00"/>
    <d v="1899-12-30T09:33:23"/>
    <d v="2019-09-10T00:00:00"/>
    <d v="1899-12-30T10:00:43"/>
    <n v="13.667"/>
    <s v="MIN"/>
    <x v="1325"/>
    <n v="15"/>
    <s v="MIN"/>
    <s v="CNF  PRT  REL  TECO"/>
  </r>
  <r>
    <n v="1549301"/>
    <x v="22"/>
    <s v="0"/>
    <s v="0030"/>
    <s v="BFC-90"/>
    <s v="PP01"/>
    <s v="ASSY IN PROCESS INSPECTION"/>
    <x v="2"/>
    <d v="2019-09-12T00:00:00"/>
    <d v="1899-12-30T08:14:27"/>
    <d v="2019-09-12T00:00:00"/>
    <d v="1899-12-30T08:14:27"/>
    <n v="20"/>
    <s v="MIN"/>
    <x v="2"/>
    <n v="20"/>
    <s v="MIN"/>
    <s v="CNF  ORSP PRT  REL  TECO"/>
  </r>
  <r>
    <n v="1549301"/>
    <x v="22"/>
    <s v="0"/>
    <s v="0040"/>
    <s v="BFC-10"/>
    <s v="PP01"/>
    <s v="ASSEMBLY"/>
    <x v="3"/>
    <d v="2019-09-12T00:00:00"/>
    <d v="1899-12-30T08:58:14"/>
    <d v="2019-09-12T00:00:00"/>
    <d v="1899-12-30T11:32:34"/>
    <n v="2.5720000000000001"/>
    <s v="H"/>
    <x v="1375"/>
    <n v="350"/>
    <s v="MIN"/>
    <s v="CNF  PRT  REL  TECO"/>
  </r>
  <r>
    <n v="1549301"/>
    <x v="22"/>
    <s v="0"/>
    <s v="0050"/>
    <s v="BFC-10"/>
    <s v="PP01"/>
    <s v="ASSEMBLY"/>
    <x v="4"/>
    <d v="2019-09-12T00:00:00"/>
    <d v="1899-12-30T12:05:09"/>
    <d v="2019-09-18T00:00:00"/>
    <d v="1899-12-30T17:21:30"/>
    <n v="58741"/>
    <s v="S"/>
    <x v="1376"/>
    <n v="1020"/>
    <s v="MIN"/>
    <s v="CNF  PRT  REL  TECO"/>
  </r>
  <r>
    <n v="1549301"/>
    <x v="22"/>
    <s v="0"/>
    <s v="0060"/>
    <s v="BFC-10"/>
    <s v="PP01"/>
    <s v="ASSEMBLY"/>
    <x v="5"/>
    <d v="2019-09-18T00:00:00"/>
    <d v="1899-12-30T17:21:55"/>
    <d v="2019-09-18T00:00:00"/>
    <d v="1899-12-30T17:37:40"/>
    <n v="15.75"/>
    <s v="MIN"/>
    <x v="1377"/>
    <n v="50"/>
    <s v="MIN"/>
    <s v="CNF  PRT  REL  TECO"/>
  </r>
  <r>
    <n v="1549301"/>
    <x v="2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301"/>
    <x v="22"/>
    <s v="0"/>
    <s v="0080"/>
    <s v="BFC-90"/>
    <s v="PP01"/>
    <s v="ASSY IN PROCESS INSPECTION"/>
    <x v="7"/>
    <d v="2019-09-19T00:00:00"/>
    <d v="1899-12-30T09:23:51"/>
    <d v="2019-09-19T00:00:00"/>
    <d v="1899-12-30T09:23:51"/>
    <n v="20"/>
    <s v="MIN"/>
    <x v="2"/>
    <n v="20"/>
    <s v="MIN"/>
    <s v="CNF  ORSP PRT  REL  TECO"/>
  </r>
  <r>
    <n v="1549301"/>
    <x v="22"/>
    <s v="0"/>
    <s v="0090"/>
    <s v="BFC-90"/>
    <s v="PP01"/>
    <s v="ASSY IN PROCESS INSPECTION"/>
    <x v="8"/>
    <d v="2019-09-19T00:00:00"/>
    <d v="1899-12-30T09:23:57"/>
    <d v="2019-09-19T00:00:00"/>
    <d v="1899-12-30T09:23:57"/>
    <n v="20"/>
    <s v="MIN"/>
    <x v="2"/>
    <n v="20"/>
    <s v="MIN"/>
    <s v="CNF  ORSP PRT  REL  TECO"/>
  </r>
  <r>
    <n v="1549301"/>
    <x v="22"/>
    <s v="0"/>
    <s v="0100"/>
    <s v="PFC-20"/>
    <s v="PP01"/>
    <s v="PAINT"/>
    <x v="9"/>
    <d v="2019-09-19T00:00:00"/>
    <d v="1899-12-30T10:18:38"/>
    <d v="2019-09-19T00:00:00"/>
    <d v="1899-12-30T22:29:41"/>
    <n v="572.13"/>
    <s v="MIN"/>
    <x v="1378"/>
    <n v="450"/>
    <s v="MIN"/>
    <s v="CNF  PRT  REL  TECO"/>
  </r>
  <r>
    <n v="1549301"/>
    <x v="22"/>
    <s v="0"/>
    <s v="0110"/>
    <s v="PFC-99"/>
    <s v="PP01"/>
    <s v="PAINT INSPECTION"/>
    <x v="10"/>
    <d v="2019-09-22T00:00:00"/>
    <d v="1899-12-30T09:43:56"/>
    <d v="2019-09-22T00:00:00"/>
    <d v="1899-12-30T09:43:56"/>
    <n v="20"/>
    <s v="MIN"/>
    <x v="2"/>
    <n v="20"/>
    <s v="MIN"/>
    <s v="CNF  ORSP PRT  REL  TECO"/>
  </r>
  <r>
    <n v="1549301"/>
    <x v="22"/>
    <s v="0"/>
    <s v="0120"/>
    <s v="BFC-10"/>
    <s v="PP01"/>
    <s v="ASSEMBLY"/>
    <x v="11"/>
    <d v="2019-09-23T00:00:00"/>
    <d v="1899-12-30T10:37:33"/>
    <d v="2019-09-23T00:00:00"/>
    <d v="1899-12-30T11:08:49"/>
    <n v="10.617000000000001"/>
    <s v="MIN"/>
    <x v="60"/>
    <n v="100"/>
    <s v="MIN"/>
    <s v="CNF  PRT  REL  TECO"/>
  </r>
  <r>
    <n v="1549301"/>
    <x v="22"/>
    <s v="0"/>
    <s v="0130"/>
    <s v="BFC-90"/>
    <s v="PP01"/>
    <s v="ASSY IN PROCESS INSPECTION"/>
    <x v="12"/>
    <d v="2019-10-02T00:00:00"/>
    <d v="1899-12-30T10:56:04"/>
    <d v="2019-10-02T00:00:00"/>
    <d v="1899-12-30T10:56:04"/>
    <n v="20"/>
    <s v="MIN"/>
    <x v="2"/>
    <n v="20"/>
    <s v="MIN"/>
    <s v="CNF  ORSP PRT  REL  TECO"/>
  </r>
  <r>
    <n v="1549301"/>
    <x v="22"/>
    <s v="0"/>
    <s v="0140"/>
    <s v="BFC-90"/>
    <s v="PP01"/>
    <s v="ASSY IN PROCESS INSPECTION"/>
    <x v="13"/>
    <d v="2019-10-02T00:00:00"/>
    <d v="1899-12-30T10:56:12"/>
    <d v="2019-10-02T00:00:00"/>
    <d v="1899-12-30T10:56:12"/>
    <n v="30"/>
    <s v="MIN"/>
    <x v="9"/>
    <n v="30"/>
    <s v="MIN"/>
    <s v="CNF  ORSP PRT  REL  TECO"/>
  </r>
  <r>
    <n v="1549301"/>
    <x v="22"/>
    <s v="0"/>
    <s v="0150"/>
    <s v="BFC-99"/>
    <s v="PP01"/>
    <s v="FINAL INSPECTION"/>
    <x v="14"/>
    <d v="2019-10-02T00:00:00"/>
    <d v="1899-12-30T10:56:21"/>
    <d v="2019-10-02T00:00:00"/>
    <d v="1899-12-30T10:56:21"/>
    <n v="30"/>
    <s v="MIN"/>
    <x v="9"/>
    <n v="30"/>
    <s v="MIN"/>
    <s v="CNF  ORSP PRT  REL  TECO"/>
  </r>
  <r>
    <n v="1549301"/>
    <x v="22"/>
    <s v="0"/>
    <s v="0160"/>
    <s v="BFC-99"/>
    <s v="PP03"/>
    <s v="FINAL INSPECTION"/>
    <x v="15"/>
    <d v="2019-10-02T00:00:00"/>
    <d v="1899-12-30T12:08:19"/>
    <d v="2019-10-02T00:00:00"/>
    <d v="1899-12-30T12:08:19"/>
    <n v="45"/>
    <s v="MIN"/>
    <x v="10"/>
    <n v="45"/>
    <s v="MIN"/>
    <s v="CNF  ORSP PRT  REL  TECO"/>
  </r>
  <r>
    <n v="1549301"/>
    <x v="22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9301"/>
    <x v="2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302"/>
    <x v="35"/>
    <s v="0"/>
    <s v="0010"/>
    <s v="PFC-20"/>
    <s v="PP01"/>
    <s v="PAINT"/>
    <x v="0"/>
    <d v="2019-09-10T00:00:00"/>
    <d v="1899-12-30T02:01:32"/>
    <d v="2019-09-10T00:00:00"/>
    <d v="1899-12-30T04:08:44"/>
    <n v="2.12"/>
    <s v="H"/>
    <x v="1379"/>
    <n v="40"/>
    <s v="MIN"/>
    <s v="CNF  PRT  REL  TECO"/>
  </r>
  <r>
    <n v="1549302"/>
    <x v="35"/>
    <s v="0"/>
    <s v="0020"/>
    <s v="BFC-10"/>
    <s v="PP01"/>
    <s v="ASSEMBLY"/>
    <x v="1"/>
    <d v="2019-09-10T00:00:00"/>
    <d v="1899-12-30T07:40:24"/>
    <d v="2019-09-10T00:00:00"/>
    <d v="1899-12-30T07:52:47"/>
    <n v="4.5"/>
    <s v="MIN"/>
    <x v="1380"/>
    <n v="15"/>
    <s v="MIN"/>
    <s v="CNF  PRT  REL  TECO"/>
  </r>
  <r>
    <n v="1549302"/>
    <x v="35"/>
    <s v="0"/>
    <s v="0030"/>
    <s v="BFC-90"/>
    <s v="PP01"/>
    <s v="ASSY IN PROCESS INSPECTION"/>
    <x v="2"/>
    <d v="2019-09-10T00:00:00"/>
    <d v="1899-12-30T08:38:00"/>
    <d v="2019-09-10T00:00:00"/>
    <d v="1899-12-30T08:38:00"/>
    <n v="20"/>
    <s v="MIN"/>
    <x v="2"/>
    <n v="20"/>
    <s v="MIN"/>
    <s v="CNF  ORSP PRT  REL  TECO"/>
  </r>
  <r>
    <n v="1549302"/>
    <x v="35"/>
    <s v="0"/>
    <s v="0040"/>
    <s v="BFC-10"/>
    <s v="PP01"/>
    <s v="ASSEMBLY"/>
    <x v="3"/>
    <d v="2019-09-10T00:00:00"/>
    <d v="1899-12-30T08:40:46"/>
    <d v="2019-09-10T00:00:00"/>
    <d v="1899-12-30T17:53:25"/>
    <n v="8.5359999999999996"/>
    <s v="H"/>
    <x v="392"/>
    <n v="350"/>
    <s v="MIN"/>
    <s v="CNF  PRT  REL  TECO"/>
  </r>
  <r>
    <n v="1549302"/>
    <x v="35"/>
    <s v="0"/>
    <s v="0050"/>
    <s v="BFC-10"/>
    <s v="PP01"/>
    <s v="ASSEMBLY"/>
    <x v="4"/>
    <d v="2019-09-11T00:00:00"/>
    <d v="1899-12-30T07:35:13"/>
    <d v="2019-09-16T00:00:00"/>
    <d v="1899-12-30T15:25:04"/>
    <n v="31.641999999999999"/>
    <s v="H"/>
    <x v="1381"/>
    <n v="1020"/>
    <s v="MIN"/>
    <s v="CNF  PRT  REL  TECO"/>
  </r>
  <r>
    <n v="1549302"/>
    <x v="35"/>
    <s v="0"/>
    <s v="0060"/>
    <s v="BFC-10"/>
    <s v="PP01"/>
    <s v="ASSEMBLY"/>
    <x v="5"/>
    <d v="2019-09-16T00:00:00"/>
    <d v="1899-12-30T15:25:13"/>
    <d v="2019-09-16T00:00:00"/>
    <d v="1899-12-30T15:37:08"/>
    <n v="11.917"/>
    <s v="MIN"/>
    <x v="1382"/>
    <n v="50"/>
    <s v="MIN"/>
    <s v="CNF  PRT  REL  TECO"/>
  </r>
  <r>
    <n v="1549302"/>
    <x v="3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302"/>
    <x v="35"/>
    <s v="0"/>
    <s v="0080"/>
    <s v="BFC-90"/>
    <s v="PP01"/>
    <s v="ASSY IN PROCESS INSPECTION"/>
    <x v="7"/>
    <d v="2019-09-16T00:00:00"/>
    <d v="1899-12-30T15:44:05"/>
    <d v="2019-09-16T00:00:00"/>
    <d v="1899-12-30T15:44:05"/>
    <n v="20"/>
    <s v="MIN"/>
    <x v="2"/>
    <n v="20"/>
    <s v="MIN"/>
    <s v="CNF  ORSP PRT  REL  TECO"/>
  </r>
  <r>
    <n v="1549302"/>
    <x v="35"/>
    <s v="0"/>
    <s v="0090"/>
    <s v="BFC-90"/>
    <s v="PP01"/>
    <s v="ASSY IN PROCESS INSPECTION"/>
    <x v="8"/>
    <d v="2019-09-16T00:00:00"/>
    <d v="1899-12-30T15:44:14"/>
    <d v="2019-09-16T00:00:00"/>
    <d v="1899-12-30T15:44:14"/>
    <n v="20"/>
    <s v="MIN"/>
    <x v="2"/>
    <n v="20"/>
    <s v="MIN"/>
    <s v="CNF  ORSP PRT  REL  TECO"/>
  </r>
  <r>
    <n v="1549302"/>
    <x v="35"/>
    <s v="0"/>
    <s v="0100"/>
    <s v="PFC-20"/>
    <s v="PP01"/>
    <s v="PAINT"/>
    <x v="9"/>
    <d v="2019-09-16T00:00:00"/>
    <d v="1899-12-30T16:34:57"/>
    <d v="2019-09-17T00:00:00"/>
    <d v="1899-12-30T15:30:36"/>
    <n v="8.8699999999999992"/>
    <s v="H"/>
    <x v="1383"/>
    <n v="450"/>
    <s v="MIN"/>
    <s v="CNF  PRT  REL  TECO"/>
  </r>
  <r>
    <n v="1549302"/>
    <x v="35"/>
    <s v="0"/>
    <s v="0110"/>
    <s v="PFC-99"/>
    <s v="PP01"/>
    <s v="PAINT INSPECTION"/>
    <x v="10"/>
    <d v="2019-09-18T00:00:00"/>
    <d v="1899-12-30T09:28:23"/>
    <d v="2019-09-18T00:00:00"/>
    <d v="1899-12-30T09:28:23"/>
    <n v="20"/>
    <s v="MIN"/>
    <x v="2"/>
    <n v="20"/>
    <s v="MIN"/>
    <s v="CNF  ORSP PRT  REL  TECO"/>
  </r>
  <r>
    <n v="1549302"/>
    <x v="35"/>
    <s v="0"/>
    <s v="0120"/>
    <s v="BFC-10"/>
    <s v="PP01"/>
    <s v="ASSEMBLY"/>
    <x v="11"/>
    <d v="2019-09-18T00:00:00"/>
    <d v="1899-12-30T11:59:34"/>
    <d v="2019-09-18T00:00:00"/>
    <d v="1899-12-30T13:40:40"/>
    <n v="50.55"/>
    <s v="MIN"/>
    <x v="1384"/>
    <n v="100"/>
    <s v="MIN"/>
    <s v="CNF  PRT  REL  TECO"/>
  </r>
  <r>
    <n v="1549302"/>
    <x v="35"/>
    <s v="0"/>
    <s v="0130"/>
    <s v="BFC-90"/>
    <s v="PP01"/>
    <s v="ASSY IN PROCESS INSPECTION"/>
    <x v="12"/>
    <d v="2019-09-23T00:00:00"/>
    <d v="1899-12-30T17:05:35"/>
    <d v="2019-09-23T00:00:00"/>
    <d v="1899-12-30T17:05:35"/>
    <n v="20"/>
    <s v="MIN"/>
    <x v="2"/>
    <n v="20"/>
    <s v="MIN"/>
    <s v="CNF  ORSP PRT  REL  TECO"/>
  </r>
  <r>
    <n v="1549302"/>
    <x v="35"/>
    <s v="0"/>
    <s v="0140"/>
    <s v="BFC-90"/>
    <s v="PP01"/>
    <s v="ASSY IN PROCESS INSPECTION"/>
    <x v="13"/>
    <d v="2019-09-23T00:00:00"/>
    <d v="1899-12-30T17:05:41"/>
    <d v="2019-09-23T00:00:00"/>
    <d v="1899-12-30T17:05:41"/>
    <n v="30"/>
    <s v="MIN"/>
    <x v="9"/>
    <n v="30"/>
    <s v="MIN"/>
    <s v="CNF  ORSP PRT  REL  TECO"/>
  </r>
  <r>
    <n v="1549302"/>
    <x v="35"/>
    <s v="0"/>
    <s v="0150"/>
    <s v="BFC-99"/>
    <s v="PP01"/>
    <s v="FINAL INSPECTION"/>
    <x v="14"/>
    <d v="2019-09-23T00:00:00"/>
    <d v="1899-12-30T17:05:48"/>
    <d v="2019-09-23T00:00:00"/>
    <d v="1899-12-30T17:05:48"/>
    <n v="30"/>
    <s v="MIN"/>
    <x v="9"/>
    <n v="30"/>
    <s v="MIN"/>
    <s v="CNF  ORSP PRT  REL  TECO"/>
  </r>
  <r>
    <n v="1549302"/>
    <x v="35"/>
    <s v="0"/>
    <s v="0160"/>
    <s v="BFC-99"/>
    <s v="PP03"/>
    <s v="FINAL INSPECTION"/>
    <x v="15"/>
    <d v="2019-09-24T00:00:00"/>
    <d v="1899-12-30T08:24:27"/>
    <d v="2019-09-24T00:00:00"/>
    <d v="1899-12-30T08:24:27"/>
    <n v="45"/>
    <s v="MIN"/>
    <x v="10"/>
    <n v="45"/>
    <s v="MIN"/>
    <s v="CNF  ORSP PRT  REL  TECO"/>
  </r>
  <r>
    <n v="1549302"/>
    <x v="3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9302"/>
    <x v="3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303"/>
    <x v="35"/>
    <s v="0"/>
    <s v="0010"/>
    <s v="PFC-20"/>
    <s v="PP01"/>
    <s v="PAINT"/>
    <x v="0"/>
    <d v="2019-09-10T00:00:00"/>
    <d v="1899-12-30T20:49:37"/>
    <d v="2019-09-10T00:00:00"/>
    <d v="1899-12-30T23:28:37"/>
    <n v="2.65"/>
    <s v="H"/>
    <x v="181"/>
    <n v="40"/>
    <s v="MIN"/>
    <s v="CNF  PRT  REL  TECO"/>
  </r>
  <r>
    <n v="1549303"/>
    <x v="35"/>
    <s v="0"/>
    <s v="0020"/>
    <s v="BFC-10"/>
    <s v="PP01"/>
    <s v="ASSEMBLY"/>
    <x v="1"/>
    <d v="2019-09-11T00:00:00"/>
    <d v="1899-12-30T07:20:22"/>
    <d v="2019-09-11T00:00:00"/>
    <d v="1899-12-30T07:52:44"/>
    <n v="16.183"/>
    <s v="MIN"/>
    <x v="1332"/>
    <n v="15"/>
    <s v="MIN"/>
    <s v="CNF  PRT  REL  TECO"/>
  </r>
  <r>
    <n v="1549303"/>
    <x v="35"/>
    <s v="0"/>
    <s v="0030"/>
    <s v="BFC-90"/>
    <s v="PP01"/>
    <s v="ASSY IN PROCESS INSPECTION"/>
    <x v="2"/>
    <d v="2019-09-12T00:00:00"/>
    <d v="1899-12-30T07:27:43"/>
    <d v="2019-09-12T00:00:00"/>
    <d v="1899-12-30T07:27:43"/>
    <n v="20"/>
    <s v="MIN"/>
    <x v="2"/>
    <n v="20"/>
    <s v="MIN"/>
    <s v="CNF  ORSP PRT  REL  TECO"/>
  </r>
  <r>
    <n v="1549303"/>
    <x v="35"/>
    <s v="0"/>
    <s v="0040"/>
    <s v="BFC-10"/>
    <s v="PP01"/>
    <s v="ASSEMBLY"/>
    <x v="3"/>
    <d v="2019-09-12T00:00:00"/>
    <d v="1899-12-30T07:44:31"/>
    <d v="2019-09-12T00:00:00"/>
    <d v="1899-12-30T11:33:43"/>
    <n v="3.82"/>
    <s v="H"/>
    <x v="1385"/>
    <n v="350"/>
    <s v="MIN"/>
    <s v="CNF  PRT  REL  TECO"/>
  </r>
  <r>
    <n v="1549303"/>
    <x v="35"/>
    <s v="0"/>
    <s v="0050"/>
    <s v="BFC-10"/>
    <s v="PP01"/>
    <s v="ASSEMBLY"/>
    <x v="4"/>
    <d v="2019-09-12T00:00:00"/>
    <d v="1899-12-30T12:08:15"/>
    <d v="2019-09-18T00:00:00"/>
    <d v="1899-12-30T13:20:00"/>
    <n v="38.17"/>
    <s v="H"/>
    <x v="1386"/>
    <n v="1020"/>
    <s v="MIN"/>
    <s v="CNF  PRT  REL  TECO"/>
  </r>
  <r>
    <n v="1549303"/>
    <x v="35"/>
    <s v="0"/>
    <s v="0060"/>
    <s v="BFC-10"/>
    <s v="PP01"/>
    <s v="ASSEMBLY"/>
    <x v="5"/>
    <d v="2019-09-18T00:00:00"/>
    <d v="1899-12-30T13:20:12"/>
    <d v="2019-09-18T00:00:00"/>
    <d v="1899-12-30T13:55:20"/>
    <n v="35.133000000000003"/>
    <s v="MIN"/>
    <x v="1387"/>
    <n v="50"/>
    <s v="MIN"/>
    <s v="CNF  PRT  REL  TECO"/>
  </r>
  <r>
    <n v="1549303"/>
    <x v="3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303"/>
    <x v="35"/>
    <s v="0"/>
    <s v="0080"/>
    <s v="BFC-90"/>
    <s v="PP01"/>
    <s v="ASSY IN PROCESS INSPECTION"/>
    <x v="7"/>
    <d v="2019-09-18T00:00:00"/>
    <d v="1899-12-30T14:18:05"/>
    <d v="2019-09-18T00:00:00"/>
    <d v="1899-12-30T14:18:05"/>
    <n v="20"/>
    <s v="MIN"/>
    <x v="2"/>
    <n v="20"/>
    <s v="MIN"/>
    <s v="CNF  ORSP PRT  REL  TECO"/>
  </r>
  <r>
    <n v="1549303"/>
    <x v="35"/>
    <s v="0"/>
    <s v="0090"/>
    <s v="BFC-90"/>
    <s v="PP01"/>
    <s v="ASSY IN PROCESS INSPECTION"/>
    <x v="8"/>
    <d v="2019-09-18T00:00:00"/>
    <d v="1899-12-30T14:18:12"/>
    <d v="2019-09-18T00:00:00"/>
    <d v="1899-12-30T14:18:12"/>
    <n v="20"/>
    <s v="MIN"/>
    <x v="2"/>
    <n v="20"/>
    <s v="MIN"/>
    <s v="CNF  ORSP PRT  REL  TECO"/>
  </r>
  <r>
    <n v="1549303"/>
    <x v="35"/>
    <s v="0"/>
    <s v="0100"/>
    <s v="PFC-20"/>
    <s v="PP01"/>
    <s v="PAINT"/>
    <x v="9"/>
    <d v="2019-09-19T00:00:00"/>
    <d v="1899-12-30T10:24:18"/>
    <d v="2019-09-19T00:00:00"/>
    <d v="1899-12-30T19:49:30"/>
    <n v="290.18"/>
    <s v="MIN"/>
    <x v="1388"/>
    <n v="450"/>
    <s v="MIN"/>
    <s v="CNF  PRT  REL  TECO"/>
  </r>
  <r>
    <n v="1549303"/>
    <x v="35"/>
    <s v="0"/>
    <s v="0110"/>
    <s v="PFC-99"/>
    <s v="PP01"/>
    <s v="PAINT INSPECTION"/>
    <x v="10"/>
    <d v="2019-09-22T00:00:00"/>
    <d v="1899-12-30T09:42:23"/>
    <d v="2019-09-22T00:00:00"/>
    <d v="1899-12-30T09:42:23"/>
    <n v="20"/>
    <s v="MIN"/>
    <x v="2"/>
    <n v="20"/>
    <s v="MIN"/>
    <s v="CNF  ORSP PRT  REL  TECO"/>
  </r>
  <r>
    <n v="1549303"/>
    <x v="35"/>
    <s v="0"/>
    <s v="0120"/>
    <s v="BFC-10"/>
    <s v="PP01"/>
    <s v="ASSEMBLY"/>
    <x v="11"/>
    <d v="2019-09-22T00:00:00"/>
    <d v="1899-12-30T14:26:14"/>
    <d v="2019-09-22T00:00:00"/>
    <d v="1899-12-30T15:49:31"/>
    <n v="42.216999999999999"/>
    <s v="MIN"/>
    <x v="1389"/>
    <n v="100"/>
    <s v="MIN"/>
    <s v="CNF  PRT  REL  TECO"/>
  </r>
  <r>
    <n v="1549303"/>
    <x v="35"/>
    <s v="0"/>
    <s v="0130"/>
    <s v="BFC-90"/>
    <s v="PP01"/>
    <s v="ASSY IN PROCESS INSPECTION"/>
    <x v="12"/>
    <d v="2019-09-25T00:00:00"/>
    <d v="1899-12-30T09:48:14"/>
    <d v="2019-09-25T00:00:00"/>
    <d v="1899-12-30T09:48:14"/>
    <n v="20"/>
    <s v="MIN"/>
    <x v="2"/>
    <n v="20"/>
    <s v="MIN"/>
    <s v="CNF  ORSP PRT  REL  TECO"/>
  </r>
  <r>
    <n v="1549303"/>
    <x v="35"/>
    <s v="0"/>
    <s v="0140"/>
    <s v="BFC-90"/>
    <s v="PP01"/>
    <s v="ASSY IN PROCESS INSPECTION"/>
    <x v="13"/>
    <d v="2019-09-25T00:00:00"/>
    <d v="1899-12-30T09:48:20"/>
    <d v="2019-09-25T00:00:00"/>
    <d v="1899-12-30T09:48:20"/>
    <n v="30"/>
    <s v="MIN"/>
    <x v="9"/>
    <n v="30"/>
    <s v="MIN"/>
    <s v="CNF  ORSP PRT  REL  TECO"/>
  </r>
  <r>
    <n v="1549303"/>
    <x v="35"/>
    <s v="0"/>
    <s v="0150"/>
    <s v="BFC-99"/>
    <s v="PP01"/>
    <s v="FINAL INSPECTION"/>
    <x v="14"/>
    <d v="2019-09-26T00:00:00"/>
    <d v="1899-12-30T10:11:14"/>
    <d v="2019-09-26T00:00:00"/>
    <d v="1899-12-30T10:11:14"/>
    <n v="30"/>
    <s v="MIN"/>
    <x v="9"/>
    <n v="30"/>
    <s v="MIN"/>
    <s v="CNF  ORSP PRT  REL  TECO"/>
  </r>
  <r>
    <n v="1549303"/>
    <x v="35"/>
    <s v="0"/>
    <s v="0160"/>
    <s v="BFC-99"/>
    <s v="PP03"/>
    <s v="FINAL INSPECTION"/>
    <x v="15"/>
    <d v="2019-09-29T00:00:00"/>
    <d v="1899-12-30T08:06:30"/>
    <d v="2019-09-29T00:00:00"/>
    <d v="1899-12-30T08:06:30"/>
    <n v="45"/>
    <s v="MIN"/>
    <x v="10"/>
    <n v="45"/>
    <s v="MIN"/>
    <s v="CNF  ORSP PRT  REL  TECO"/>
  </r>
  <r>
    <n v="1549303"/>
    <x v="3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49303"/>
    <x v="3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304"/>
    <x v="36"/>
    <s v="0"/>
    <s v="0010"/>
    <s v="PFC-20"/>
    <s v="PP01"/>
    <s v="PAINT"/>
    <x v="0"/>
    <d v="2019-09-11T00:00:00"/>
    <d v="1899-12-30T19:05:21"/>
    <d v="2019-09-12T00:00:00"/>
    <d v="1899-12-30T00:18:30"/>
    <n v="111.947"/>
    <s v="MIN"/>
    <x v="1390"/>
    <n v="40"/>
    <s v="MIN"/>
    <s v="CNF  PRT  REL  TECO"/>
  </r>
  <r>
    <n v="1549304"/>
    <x v="36"/>
    <s v="0"/>
    <s v="0020"/>
    <s v="BFC-10"/>
    <s v="PP01"/>
    <s v="ASSEMBLY"/>
    <x v="1"/>
    <d v="2019-09-12T00:00:00"/>
    <d v="1899-12-30T07:39:42"/>
    <d v="2019-09-12T00:00:00"/>
    <d v="1899-12-30T08:55:21"/>
    <n v="37.832999999999998"/>
    <s v="MIN"/>
    <x v="1360"/>
    <n v="15"/>
    <s v="MIN"/>
    <s v="CNF  PRT  REL  TECO"/>
  </r>
  <r>
    <n v="1549304"/>
    <x v="36"/>
    <s v="0"/>
    <s v="0030"/>
    <s v="BFC-90"/>
    <s v="PP01"/>
    <s v="ASSY IN PROCESS INSPECTION"/>
    <x v="2"/>
    <d v="2019-09-15T00:00:00"/>
    <d v="1899-12-30T08:11:32"/>
    <d v="2019-09-15T00:00:00"/>
    <d v="1899-12-30T08:11:32"/>
    <n v="20"/>
    <s v="MIN"/>
    <x v="2"/>
    <n v="20"/>
    <s v="MIN"/>
    <s v="CNF  ORSP PRT  REL  TECO"/>
  </r>
  <r>
    <n v="1549304"/>
    <x v="36"/>
    <s v="0"/>
    <s v="0040"/>
    <s v="BFC-10"/>
    <s v="PP01"/>
    <s v="ASSEMBLY"/>
    <x v="3"/>
    <d v="2019-09-15T00:00:00"/>
    <d v="1899-12-30T08:15:08"/>
    <d v="2019-09-15T00:00:00"/>
    <d v="1899-12-30T16:41:06"/>
    <n v="8.4329999999999998"/>
    <s v="H"/>
    <x v="1391"/>
    <n v="350"/>
    <s v="MIN"/>
    <s v="CNF  PRT  REL  TECO"/>
  </r>
  <r>
    <n v="1549304"/>
    <x v="36"/>
    <s v="0"/>
    <s v="0050"/>
    <s v="BFC-10"/>
    <s v="PP01"/>
    <s v="ASSEMBLY"/>
    <x v="4"/>
    <d v="2019-09-15T00:00:00"/>
    <d v="1899-12-30T16:41:24"/>
    <d v="2019-09-19T00:00:00"/>
    <d v="1899-12-30T14:33:06"/>
    <n v="36.427999999999997"/>
    <s v="H"/>
    <x v="1392"/>
    <n v="1020"/>
    <s v="MIN"/>
    <s v="CNF  PRT  REL  TECO"/>
  </r>
  <r>
    <n v="1549304"/>
    <x v="36"/>
    <s v="0"/>
    <s v="0060"/>
    <s v="BFC-10"/>
    <s v="PP01"/>
    <s v="ASSEMBLY"/>
    <x v="5"/>
    <d v="2019-09-19T00:00:00"/>
    <d v="1899-12-30T14:33:26"/>
    <d v="2019-09-19T00:00:00"/>
    <d v="1899-12-30T14:52:17"/>
    <n v="18.850000000000001"/>
    <s v="MIN"/>
    <x v="1393"/>
    <n v="50"/>
    <s v="MIN"/>
    <s v="CNF  PRT  REL  TECO"/>
  </r>
  <r>
    <n v="1549304"/>
    <x v="3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304"/>
    <x v="36"/>
    <s v="0"/>
    <s v="0080"/>
    <s v="BFC-90"/>
    <s v="PP01"/>
    <s v="ASSY IN PROCESS INSPECTION"/>
    <x v="7"/>
    <d v="2019-09-19T00:00:00"/>
    <d v="1899-12-30T15:10:21"/>
    <d v="2019-09-19T00:00:00"/>
    <d v="1899-12-30T15:10:21"/>
    <n v="20"/>
    <s v="MIN"/>
    <x v="2"/>
    <n v="20"/>
    <s v="MIN"/>
    <s v="CNF  ORSP PRT  REL  TECO"/>
  </r>
  <r>
    <n v="1549304"/>
    <x v="36"/>
    <s v="0"/>
    <s v="0090"/>
    <s v="BFC-90"/>
    <s v="PP01"/>
    <s v="ASSY IN PROCESS INSPECTION"/>
    <x v="8"/>
    <d v="2019-09-19T00:00:00"/>
    <d v="1899-12-30T15:10:28"/>
    <d v="2019-09-19T00:00:00"/>
    <d v="1899-12-30T15:10:28"/>
    <n v="20"/>
    <s v="MIN"/>
    <x v="2"/>
    <n v="20"/>
    <s v="MIN"/>
    <s v="CNF  ORSP PRT  REL  TECO"/>
  </r>
  <r>
    <n v="1549304"/>
    <x v="36"/>
    <s v="0"/>
    <s v="0100"/>
    <s v="PFC-20"/>
    <s v="PP01"/>
    <s v="PAINT"/>
    <x v="9"/>
    <d v="2019-09-22T00:00:00"/>
    <d v="1899-12-30T12:58:55"/>
    <d v="2019-09-22T00:00:00"/>
    <d v="1899-12-30T23:27:57"/>
    <n v="8.8640000000000008"/>
    <s v="H"/>
    <x v="1394"/>
    <n v="450"/>
    <s v="MIN"/>
    <s v="CNF  PRT  REL  TECO"/>
  </r>
  <r>
    <n v="1549304"/>
    <x v="36"/>
    <s v="0"/>
    <s v="0110"/>
    <s v="PFC-99"/>
    <s v="PP01"/>
    <s v="PAINT INSPECTION"/>
    <x v="10"/>
    <d v="2019-09-23T00:00:00"/>
    <d v="1899-12-30T09:59:46"/>
    <d v="2019-09-23T00:00:00"/>
    <d v="1899-12-30T09:59:46"/>
    <n v="20"/>
    <s v="MIN"/>
    <x v="2"/>
    <n v="20"/>
    <s v="MIN"/>
    <s v="CNF  ORSP PRT  REL  TECO"/>
  </r>
  <r>
    <n v="1549304"/>
    <x v="36"/>
    <s v="0"/>
    <s v="0120"/>
    <s v="BFC-10"/>
    <s v="PP01"/>
    <s v="ASSEMBLY"/>
    <x v="11"/>
    <d v="2019-09-24T00:00:00"/>
    <d v="1899-12-30T08:38:10"/>
    <d v="2019-09-24T00:00:00"/>
    <d v="1899-12-30T08:52:50"/>
    <n v="14.667"/>
    <s v="MIN"/>
    <x v="1395"/>
    <n v="100"/>
    <s v="MIN"/>
    <s v="CNF  PRT  REL  TECO"/>
  </r>
  <r>
    <n v="1549304"/>
    <x v="36"/>
    <s v="0"/>
    <s v="0130"/>
    <s v="BFC-90"/>
    <s v="PP01"/>
    <s v="ASSY IN PROCESS INSPECTION"/>
    <x v="12"/>
    <d v="2019-10-01T00:00:00"/>
    <d v="1899-12-30T08:33:11"/>
    <d v="2019-10-01T00:00:00"/>
    <d v="1899-12-30T08:33:11"/>
    <n v="20"/>
    <s v="MIN"/>
    <x v="2"/>
    <n v="20"/>
    <s v="MIN"/>
    <s v="CNF  ORSP PRT  REL  TECO"/>
  </r>
  <r>
    <n v="1549304"/>
    <x v="36"/>
    <s v="0"/>
    <s v="0140"/>
    <s v="BFC-90"/>
    <s v="PP01"/>
    <s v="ASSY IN PROCESS INSPECTION"/>
    <x v="13"/>
    <d v="2019-10-01T00:00:00"/>
    <d v="1899-12-30T08:33:24"/>
    <d v="2019-10-01T00:00:00"/>
    <d v="1899-12-30T08:33:24"/>
    <n v="30"/>
    <s v="MIN"/>
    <x v="9"/>
    <n v="30"/>
    <s v="MIN"/>
    <s v="CNF  ORSP PRT  REL  TECO"/>
  </r>
  <r>
    <n v="1549304"/>
    <x v="36"/>
    <s v="0"/>
    <s v="0150"/>
    <s v="BFC-99"/>
    <s v="PP01"/>
    <s v="FINAL INSPECTION"/>
    <x v="14"/>
    <d v="2019-10-01T00:00:00"/>
    <d v="1899-12-30T08:33:32"/>
    <d v="2019-10-01T00:00:00"/>
    <d v="1899-12-30T08:33:32"/>
    <n v="30"/>
    <s v="MIN"/>
    <x v="9"/>
    <n v="30"/>
    <s v="MIN"/>
    <s v="CNF  ORSP PRT  REL  TECO"/>
  </r>
  <r>
    <n v="1549304"/>
    <x v="36"/>
    <s v="0"/>
    <s v="0160"/>
    <s v="BFC-99"/>
    <s v="PP03"/>
    <s v="FINAL INSPECTION"/>
    <x v="15"/>
    <d v="2019-10-01T00:00:00"/>
    <d v="1899-12-30T16:19:33"/>
    <d v="2019-10-01T00:00:00"/>
    <d v="1899-12-30T16:19:33"/>
    <n v="45"/>
    <s v="MIN"/>
    <x v="10"/>
    <n v="45"/>
    <s v="MIN"/>
    <s v="CNF  ORSP PRT  REL  TECO"/>
  </r>
  <r>
    <n v="1549304"/>
    <x v="36"/>
    <s v="1"/>
    <s v="0010"/>
    <s v="BFC-10"/>
    <s v="PP95"/>
    <s v="ASSEMBLY"/>
    <x v="16"/>
    <d v="2019-09-24T00:00:00"/>
    <d v="1899-12-30T09:02:57"/>
    <d v="2019-09-24T00:00:00"/>
    <d v="1899-12-30T14:50:31"/>
    <n v="5.7930000000000001"/>
    <s v="H"/>
    <x v="1396"/>
    <n v="1"/>
    <s v="MIN"/>
    <s v="CNF  PRT  REL  TECO"/>
  </r>
  <r>
    <n v="1549304"/>
    <x v="3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49305"/>
    <x v="36"/>
    <s v="0"/>
    <s v="0010"/>
    <s v="PFC-20"/>
    <s v="PP01"/>
    <s v="PAINT"/>
    <x v="0"/>
    <d v="2019-09-15T00:00:00"/>
    <d v="1899-12-30T07:32:15"/>
    <d v="2019-09-15T00:00:00"/>
    <d v="1899-12-30T08:31:53"/>
    <n v="29.817"/>
    <s v="MIN"/>
    <x v="121"/>
    <n v="40"/>
    <s v="MIN"/>
    <s v="CNF  PRT  REL  TECO"/>
  </r>
  <r>
    <n v="1549305"/>
    <x v="36"/>
    <s v="0"/>
    <s v="0020"/>
    <s v="BFC-10"/>
    <s v="PP01"/>
    <s v="ASSEMBLY"/>
    <x v="1"/>
    <d v="2019-09-15T00:00:00"/>
    <d v="1899-12-30T09:40:08"/>
    <d v="2019-09-15T00:00:00"/>
    <d v="1899-12-30T10:31:08"/>
    <n v="25.5"/>
    <s v="MIN"/>
    <x v="1353"/>
    <n v="15"/>
    <s v="MIN"/>
    <s v="CNF  PRT  REL  TECO"/>
  </r>
  <r>
    <n v="1549305"/>
    <x v="36"/>
    <s v="0"/>
    <s v="0030"/>
    <s v="BFC-90"/>
    <s v="PP01"/>
    <s v="ASSY IN PROCESS INSPECTION"/>
    <x v="2"/>
    <d v="2019-09-16T00:00:00"/>
    <d v="1899-12-30T11:13:01"/>
    <d v="2019-09-16T00:00:00"/>
    <d v="1899-12-30T11:13:01"/>
    <n v="20"/>
    <s v="MIN"/>
    <x v="2"/>
    <n v="20"/>
    <s v="MIN"/>
    <s v="CNF  ORSP PRT  REL  TECO"/>
  </r>
  <r>
    <n v="1549305"/>
    <x v="36"/>
    <s v="0"/>
    <s v="0040"/>
    <s v="BFC-10"/>
    <s v="PP01"/>
    <s v="ASSEMBLY"/>
    <x v="3"/>
    <d v="2019-09-16T00:00:00"/>
    <d v="1899-12-30T11:14:44"/>
    <d v="2019-09-17T00:00:00"/>
    <d v="1899-12-30T09:36:04"/>
    <n v="483.71"/>
    <s v="MIN"/>
    <x v="1397"/>
    <n v="350"/>
    <s v="MIN"/>
    <s v="CNF  PRT  REL  TECO"/>
  </r>
  <r>
    <n v="1549305"/>
    <x v="36"/>
    <s v="0"/>
    <s v="0050"/>
    <s v="BFC-10"/>
    <s v="PP01"/>
    <s v="ASSEMBLY"/>
    <x v="4"/>
    <d v="2019-09-17T00:00:00"/>
    <d v="1899-12-30T09:36:30"/>
    <d v="2019-09-23T00:00:00"/>
    <d v="1899-12-30T09:08:34"/>
    <n v="35.718000000000004"/>
    <s v="H"/>
    <x v="1398"/>
    <n v="1020"/>
    <s v="MIN"/>
    <s v="CNF  PRT  REL  TECO"/>
  </r>
  <r>
    <n v="1549305"/>
    <x v="36"/>
    <s v="0"/>
    <s v="0060"/>
    <s v="BFC-10"/>
    <s v="PP01"/>
    <s v="ASSEMBLY"/>
    <x v="5"/>
    <d v="2019-09-23T00:00:00"/>
    <d v="1899-12-30T09:08:55"/>
    <d v="2019-09-23T00:00:00"/>
    <d v="1899-12-30T09:21:46"/>
    <n v="12.85"/>
    <s v="MIN"/>
    <x v="802"/>
    <n v="50"/>
    <s v="MIN"/>
    <s v="CNF  PRT  REL  TECO"/>
  </r>
  <r>
    <n v="1549305"/>
    <x v="3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49305"/>
    <x v="36"/>
    <s v="0"/>
    <s v="0080"/>
    <s v="BFC-90"/>
    <s v="PP01"/>
    <s v="ASSY IN PROCESS INSPECTION"/>
    <x v="7"/>
    <d v="2019-09-23T00:00:00"/>
    <d v="1899-12-30T11:51:25"/>
    <d v="2019-09-23T00:00:00"/>
    <d v="1899-12-30T11:51:25"/>
    <n v="20"/>
    <s v="MIN"/>
    <x v="2"/>
    <n v="20"/>
    <s v="MIN"/>
    <s v="CNF  ORSP PRT  REL  TECO"/>
  </r>
  <r>
    <n v="1549305"/>
    <x v="36"/>
    <s v="0"/>
    <s v="0090"/>
    <s v="BFC-90"/>
    <s v="PP01"/>
    <s v="ASSY IN PROCESS INSPECTION"/>
    <x v="8"/>
    <d v="2019-09-23T00:00:00"/>
    <d v="1899-12-30T11:51:48"/>
    <d v="2019-09-23T00:00:00"/>
    <d v="1899-12-30T11:51:48"/>
    <n v="20"/>
    <s v="MIN"/>
    <x v="2"/>
    <n v="20"/>
    <s v="MIN"/>
    <s v="CNF  ORSP PRT  REL  TECO"/>
  </r>
  <r>
    <n v="1549305"/>
    <x v="36"/>
    <s v="0"/>
    <s v="0100"/>
    <s v="PFC-20"/>
    <s v="PP01"/>
    <s v="PAINT"/>
    <x v="9"/>
    <d v="2019-09-23T00:00:00"/>
    <d v="1899-12-30T12:07:46"/>
    <d v="2019-09-24T00:00:00"/>
    <d v="1899-12-30T02:34:38"/>
    <n v="12.2"/>
    <s v="H"/>
    <x v="1399"/>
    <n v="450"/>
    <s v="MIN"/>
    <s v="CNF  PRT  REL  TECO"/>
  </r>
  <r>
    <n v="1549305"/>
    <x v="36"/>
    <s v="0"/>
    <s v="0110"/>
    <s v="PFC-99"/>
    <s v="PP01"/>
    <s v="PAINT INSPECTION"/>
    <x v="10"/>
    <d v="2019-09-24T00:00:00"/>
    <d v="1899-12-30T08:56:25"/>
    <d v="2019-09-24T00:00:00"/>
    <d v="1899-12-30T08:56:25"/>
    <n v="20"/>
    <s v="MIN"/>
    <x v="2"/>
    <n v="20"/>
    <s v="MIN"/>
    <s v="CNF  ORSP PRT  REL  TECO"/>
  </r>
  <r>
    <n v="1549305"/>
    <x v="36"/>
    <s v="0"/>
    <s v="0120"/>
    <s v="BFC-10"/>
    <s v="PP01"/>
    <s v="ASSEMBLY"/>
    <x v="11"/>
    <d v="2019-09-24T00:00:00"/>
    <d v="1899-12-30T09:40:45"/>
    <d v="2019-09-24T00:00:00"/>
    <d v="1899-12-30T10:09:56"/>
    <n v="29.183"/>
    <s v="MIN"/>
    <x v="1400"/>
    <n v="100"/>
    <s v="MIN"/>
    <s v="CNF  PRT  REL  TECO"/>
  </r>
  <r>
    <n v="1549305"/>
    <x v="36"/>
    <s v="0"/>
    <s v="0130"/>
    <s v="BFC-90"/>
    <s v="PP01"/>
    <s v="ASSY IN PROCESS INSPECTION"/>
    <x v="12"/>
    <d v="2019-10-01T00:00:00"/>
    <d v="1899-12-30T08:33:43"/>
    <d v="2019-10-01T00:00:00"/>
    <d v="1899-12-30T08:33:43"/>
    <n v="20"/>
    <s v="MIN"/>
    <x v="2"/>
    <n v="20"/>
    <s v="MIN"/>
    <s v="CNF  ORSP PRT  REL  TECO"/>
  </r>
  <r>
    <n v="1549305"/>
    <x v="36"/>
    <s v="0"/>
    <s v="0140"/>
    <s v="BFC-90"/>
    <s v="PP01"/>
    <s v="ASSY IN PROCESS INSPECTION"/>
    <x v="13"/>
    <d v="2019-10-01T00:00:00"/>
    <d v="1899-12-30T08:33:50"/>
    <d v="2019-10-01T00:00:00"/>
    <d v="1899-12-30T08:33:50"/>
    <n v="30"/>
    <s v="MIN"/>
    <x v="9"/>
    <n v="30"/>
    <s v="MIN"/>
    <s v="CNF  ORSP PRT  REL  TECO"/>
  </r>
  <r>
    <n v="1549305"/>
    <x v="36"/>
    <s v="0"/>
    <s v="0150"/>
    <s v="BFC-99"/>
    <s v="PP01"/>
    <s v="FINAL INSPECTION"/>
    <x v="14"/>
    <d v="2019-10-01T00:00:00"/>
    <d v="1899-12-30T08:34:02"/>
    <d v="2019-10-01T00:00:00"/>
    <d v="1899-12-30T08:34:02"/>
    <n v="30"/>
    <s v="MIN"/>
    <x v="9"/>
    <n v="30"/>
    <s v="MIN"/>
    <s v="CNF  ORSP PRT  REL  TECO"/>
  </r>
  <r>
    <n v="1549305"/>
    <x v="36"/>
    <s v="0"/>
    <s v="0160"/>
    <s v="BFC-99"/>
    <s v="PP03"/>
    <s v="FINAL INSPECTION"/>
    <x v="15"/>
    <d v="2019-10-01T00:00:00"/>
    <d v="1899-12-30T09:24:32"/>
    <d v="2019-10-01T00:00:00"/>
    <d v="1899-12-30T09:24:32"/>
    <n v="45"/>
    <s v="MIN"/>
    <x v="10"/>
    <n v="45"/>
    <s v="MIN"/>
    <s v="CNF  ORSP PRT  REL  TECO"/>
  </r>
  <r>
    <n v="1549305"/>
    <x v="36"/>
    <s v="1"/>
    <s v="0010"/>
    <s v="BFC-10"/>
    <s v="PP95"/>
    <s v="ASSEMBLY"/>
    <x v="16"/>
    <d v="2019-09-24T00:00:00"/>
    <d v="1899-12-30T09:01:52"/>
    <d v="2019-09-24T00:00:00"/>
    <d v="1899-12-30T14:48:06"/>
    <n v="5.7709999999999999"/>
    <s v="H"/>
    <x v="1401"/>
    <n v="1"/>
    <s v="MIN"/>
    <s v="CNF  PRT  REL  TECO"/>
  </r>
  <r>
    <n v="1549305"/>
    <x v="3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168"/>
    <x v="30"/>
    <s v="0"/>
    <s v="0010"/>
    <s v="PFC-20"/>
    <s v="PP01"/>
    <s v="PAINT"/>
    <x v="0"/>
    <d v="2019-09-10T00:00:00"/>
    <d v="1899-12-30T15:23:44"/>
    <d v="2019-09-11T00:00:00"/>
    <d v="1899-12-30T08:35:01"/>
    <n v="84.9"/>
    <s v="MIN"/>
    <x v="1402"/>
    <n v="40"/>
    <s v="MIN"/>
    <s v="CNF  PRT  REL  TECO"/>
  </r>
  <r>
    <n v="1550168"/>
    <x v="30"/>
    <s v="0"/>
    <s v="0020"/>
    <s v="BFC-10"/>
    <s v="PP01"/>
    <s v="ASSEMBLY"/>
    <x v="1"/>
    <d v="2019-09-11T00:00:00"/>
    <d v="1899-12-30T08:48:12"/>
    <d v="2019-09-11T00:00:00"/>
    <d v="1899-12-30T09:35:16"/>
    <n v="47.067"/>
    <s v="MIN"/>
    <x v="1403"/>
    <n v="15"/>
    <s v="MIN"/>
    <s v="CNF  PRT  REL  TECO"/>
  </r>
  <r>
    <n v="1550168"/>
    <x v="30"/>
    <s v="0"/>
    <s v="0030"/>
    <s v="BFC-90"/>
    <s v="PP01"/>
    <s v="ASSY IN PROCESS INSPECTION"/>
    <x v="2"/>
    <d v="2019-09-15T00:00:00"/>
    <d v="1899-12-30T07:33:11"/>
    <d v="2019-09-15T00:00:00"/>
    <d v="1899-12-30T07:33:11"/>
    <n v="20"/>
    <s v="MIN"/>
    <x v="2"/>
    <n v="20"/>
    <s v="MIN"/>
    <s v="CNF  ORSP PRT  REL  TECO"/>
  </r>
  <r>
    <n v="1550168"/>
    <x v="30"/>
    <s v="0"/>
    <s v="0040"/>
    <s v="BFC-10"/>
    <s v="PP01"/>
    <s v="ASSEMBLY"/>
    <x v="3"/>
    <d v="2019-09-15T00:00:00"/>
    <d v="1899-12-30T08:14:00"/>
    <d v="2019-09-15T00:00:00"/>
    <d v="1899-12-30T17:47:05"/>
    <n v="8.8840000000000003"/>
    <s v="H"/>
    <x v="1404"/>
    <n v="350"/>
    <s v="MIN"/>
    <s v="CNF  PRT  REL  TECO"/>
  </r>
  <r>
    <n v="1550168"/>
    <x v="30"/>
    <s v="0"/>
    <s v="0050"/>
    <s v="BFC-10"/>
    <s v="PP01"/>
    <s v="ASSEMBLY"/>
    <x v="4"/>
    <d v="2019-09-16T00:00:00"/>
    <d v="1899-12-30T07:33:15"/>
    <d v="2019-09-19T00:00:00"/>
    <d v="1899-12-30T14:19:00"/>
    <n v="35.021999999999998"/>
    <s v="H"/>
    <x v="1405"/>
    <n v="1020"/>
    <s v="MIN"/>
    <s v="CNF  PRT  REL  TECO"/>
  </r>
  <r>
    <n v="1550168"/>
    <x v="30"/>
    <s v="0"/>
    <s v="0060"/>
    <s v="BFC-10"/>
    <s v="PP01"/>
    <s v="ASSEMBLY"/>
    <x v="5"/>
    <d v="2019-09-19T00:00:00"/>
    <d v="1899-12-30T14:19:06"/>
    <d v="2019-09-19T00:00:00"/>
    <d v="1899-12-30T14:31:47"/>
    <n v="12.683"/>
    <s v="MIN"/>
    <x v="1406"/>
    <n v="50"/>
    <s v="MIN"/>
    <s v="CNF  PRT  REL  TECO"/>
  </r>
  <r>
    <n v="1550168"/>
    <x v="3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168"/>
    <x v="30"/>
    <s v="0"/>
    <s v="0080"/>
    <s v="BFC-90"/>
    <s v="PP01"/>
    <s v="ASSY IN PROCESS INSPECTION"/>
    <x v="7"/>
    <d v="2019-09-19T00:00:00"/>
    <d v="1899-12-30T14:52:59"/>
    <d v="2019-09-19T00:00:00"/>
    <d v="1899-12-30T14:52:59"/>
    <n v="20"/>
    <s v="MIN"/>
    <x v="2"/>
    <n v="20"/>
    <s v="MIN"/>
    <s v="CNF  ORSP PRT  REL  TECO"/>
  </r>
  <r>
    <n v="1550168"/>
    <x v="30"/>
    <s v="0"/>
    <s v="0090"/>
    <s v="BFC-90"/>
    <s v="PP01"/>
    <s v="ASSY IN PROCESS INSPECTION"/>
    <x v="8"/>
    <d v="2019-09-19T00:00:00"/>
    <d v="1899-12-30T14:53:22"/>
    <d v="2019-09-19T00:00:00"/>
    <d v="1899-12-30T14:53:22"/>
    <n v="20"/>
    <s v="MIN"/>
    <x v="2"/>
    <n v="20"/>
    <s v="MIN"/>
    <s v="CNF  ORSP PRT  REL  TECO"/>
  </r>
  <r>
    <n v="1550168"/>
    <x v="30"/>
    <s v="0"/>
    <s v="0100"/>
    <s v="PFC-20"/>
    <s v="PP01"/>
    <s v="PAINT"/>
    <x v="9"/>
    <d v="2019-09-22T00:00:00"/>
    <d v="1899-12-30T11:35:15"/>
    <d v="2019-09-24T00:00:00"/>
    <d v="1899-12-30T03:55:55"/>
    <n v="633.29999999999995"/>
    <s v="MIN"/>
    <x v="1407"/>
    <n v="450"/>
    <s v="MIN"/>
    <s v="CNF  PRT  REL  TECO"/>
  </r>
  <r>
    <n v="1550168"/>
    <x v="30"/>
    <s v="0"/>
    <s v="0110"/>
    <s v="PFC-99"/>
    <s v="PP01"/>
    <s v="PAINT INSPECTION"/>
    <x v="10"/>
    <d v="2019-09-24T00:00:00"/>
    <d v="1899-12-30T08:55:54"/>
    <d v="2019-09-24T00:00:00"/>
    <d v="1899-12-30T08:55:54"/>
    <n v="20"/>
    <s v="MIN"/>
    <x v="2"/>
    <n v="20"/>
    <s v="MIN"/>
    <s v="CNF  ORSP PRT  REL  TECO"/>
  </r>
  <r>
    <n v="1550168"/>
    <x v="30"/>
    <s v="0"/>
    <s v="0120"/>
    <s v="BFC-10"/>
    <s v="PP01"/>
    <s v="ASSEMBLY"/>
    <x v="11"/>
    <d v="2019-09-24T00:00:00"/>
    <d v="1899-12-30T09:00:01"/>
    <d v="2019-09-24T00:00:00"/>
    <d v="1899-12-30T09:40:15"/>
    <n v="40.232999999999997"/>
    <s v="MIN"/>
    <x v="1149"/>
    <n v="100"/>
    <s v="MIN"/>
    <s v="CNF  PRT  REL  TECO"/>
  </r>
  <r>
    <n v="1550168"/>
    <x v="30"/>
    <s v="0"/>
    <s v="0130"/>
    <s v="BFC-90"/>
    <s v="PP01"/>
    <s v="ASSY IN PROCESS INSPECTION"/>
    <x v="12"/>
    <d v="2019-10-07T00:00:00"/>
    <d v="1899-12-30T08:05:23"/>
    <d v="2019-10-07T00:00:00"/>
    <d v="1899-12-30T08:05:23"/>
    <n v="20"/>
    <s v="MIN"/>
    <x v="2"/>
    <n v="20"/>
    <s v="MIN"/>
    <s v="CNF  ORSP PRT  REL  TECO"/>
  </r>
  <r>
    <n v="1550168"/>
    <x v="30"/>
    <s v="0"/>
    <s v="0140"/>
    <s v="BFC-90"/>
    <s v="PP01"/>
    <s v="ASSY IN PROCESS INSPECTION"/>
    <x v="13"/>
    <d v="2019-10-07T00:00:00"/>
    <d v="1899-12-30T08:05:33"/>
    <d v="2019-10-07T00:00:00"/>
    <d v="1899-12-30T08:05:33"/>
    <n v="30"/>
    <s v="MIN"/>
    <x v="9"/>
    <n v="30"/>
    <s v="MIN"/>
    <s v="CNF  ORSP PRT  REL  TECO"/>
  </r>
  <r>
    <n v="1550168"/>
    <x v="30"/>
    <s v="0"/>
    <s v="0150"/>
    <s v="BFC-99"/>
    <s v="PP01"/>
    <s v="FINAL INSPECTION"/>
    <x v="14"/>
    <d v="2019-10-07T00:00:00"/>
    <d v="1899-12-30T16:23:45"/>
    <d v="2019-10-07T00:00:00"/>
    <d v="1899-12-30T16:23:45"/>
    <n v="30"/>
    <s v="MIN"/>
    <x v="9"/>
    <n v="30"/>
    <s v="MIN"/>
    <s v="CNF  ORSP PRT  REL  TECO"/>
  </r>
  <r>
    <n v="1550168"/>
    <x v="30"/>
    <s v="0"/>
    <s v="0160"/>
    <s v="BFC-99"/>
    <s v="PP03"/>
    <s v="FINAL INSPECTION"/>
    <x v="15"/>
    <d v="2019-10-08T00:00:00"/>
    <d v="1899-12-30T16:57:24"/>
    <d v="2019-10-08T00:00:00"/>
    <d v="1899-12-30T16:57:24"/>
    <n v="45"/>
    <s v="MIN"/>
    <x v="10"/>
    <n v="45"/>
    <s v="MIN"/>
    <s v="CNF  ORSP PRT  REL  TECO"/>
  </r>
  <r>
    <n v="1550168"/>
    <x v="30"/>
    <s v="1"/>
    <s v="0010"/>
    <s v="BFC-10"/>
    <s v="PP95"/>
    <s v="ASSEMBLY"/>
    <x v="16"/>
    <d v="2019-09-24T00:00:00"/>
    <d v="1899-12-30T08:58:58"/>
    <d v="2019-09-24T00:00:00"/>
    <d v="1899-12-30T15:41:04"/>
    <n v="6.702"/>
    <s v="H"/>
    <x v="1408"/>
    <n v="1"/>
    <s v="MIN"/>
    <s v="CNF  PRT  REL  TECO"/>
  </r>
  <r>
    <n v="1550168"/>
    <x v="3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01"/>
    <x v="30"/>
    <s v="0"/>
    <s v="0010"/>
    <s v="PFC-20"/>
    <s v="PP01"/>
    <s v="PAINT"/>
    <x v="0"/>
    <d v="2019-09-15T00:00:00"/>
    <d v="1899-12-30T17:00:05"/>
    <d v="2019-09-15T00:00:00"/>
    <d v="1899-12-30T21:18:39"/>
    <n v="170.27699999999999"/>
    <s v="MIN"/>
    <x v="1409"/>
    <n v="40"/>
    <s v="MIN"/>
    <s v="CNF  PRT  REL  TECO"/>
  </r>
  <r>
    <n v="1550401"/>
    <x v="30"/>
    <s v="0"/>
    <s v="0020"/>
    <s v="BFC-10"/>
    <s v="PP01"/>
    <s v="ASSEMBLY"/>
    <x v="1"/>
    <d v="2019-09-16T00:00:00"/>
    <d v="1899-12-30T09:39:46"/>
    <d v="2019-09-16T00:00:00"/>
    <d v="1899-12-30T09:48:38"/>
    <n v="59"/>
    <s v="S"/>
    <x v="233"/>
    <n v="15"/>
    <s v="MIN"/>
    <s v="CNF  PRT  REL  TECO"/>
  </r>
  <r>
    <n v="1550401"/>
    <x v="30"/>
    <s v="0"/>
    <s v="0030"/>
    <s v="BFC-90"/>
    <s v="PP01"/>
    <s v="ASSY IN PROCESS INSPECTION"/>
    <x v="2"/>
    <d v="2019-09-16T00:00:00"/>
    <d v="1899-12-30T15:38:22"/>
    <d v="2019-09-16T00:00:00"/>
    <d v="1899-12-30T15:38:22"/>
    <n v="20"/>
    <s v="MIN"/>
    <x v="2"/>
    <n v="20"/>
    <s v="MIN"/>
    <s v="CNF  ORSP PRT  REL  TECO"/>
  </r>
  <r>
    <n v="1550401"/>
    <x v="30"/>
    <s v="0"/>
    <s v="0040"/>
    <s v="BFC-10"/>
    <s v="PP01"/>
    <s v="ASSEMBLY"/>
    <x v="3"/>
    <d v="2019-09-16T00:00:00"/>
    <d v="1899-12-30T15:44:45"/>
    <d v="2019-09-17T00:00:00"/>
    <d v="1899-12-30T11:28:49"/>
    <n v="5.9569999999999999"/>
    <s v="H"/>
    <x v="1410"/>
    <n v="290"/>
    <s v="MIN"/>
    <s v="CNF  PRT  REL  TECO"/>
  </r>
  <r>
    <n v="1550401"/>
    <x v="30"/>
    <s v="0"/>
    <s v="0050"/>
    <s v="BFC-10"/>
    <s v="PP01"/>
    <s v="ASSEMBLY"/>
    <x v="4"/>
    <d v="2019-09-17T00:00:00"/>
    <d v="1899-12-30T12:05:24"/>
    <d v="2019-09-23T00:00:00"/>
    <d v="1899-12-30T10:58:24"/>
    <n v="36.031999999999996"/>
    <s v="H"/>
    <x v="1411"/>
    <n v="1040"/>
    <s v="MIN"/>
    <s v="CNF  PRT  REL  TECO"/>
  </r>
  <r>
    <n v="1550401"/>
    <x v="30"/>
    <s v="0"/>
    <s v="0060"/>
    <s v="BFC-10"/>
    <s v="PP01"/>
    <s v="ASSEMBLY"/>
    <x v="5"/>
    <d v="2019-09-23T00:00:00"/>
    <d v="1899-12-30T10:58:57"/>
    <d v="2019-09-23T00:00:00"/>
    <d v="1899-12-30T13:07:25"/>
    <n v="96.39"/>
    <s v="MIN"/>
    <x v="1412"/>
    <n v="50"/>
    <s v="MIN"/>
    <s v="CNF  PRT  REL  TECO"/>
  </r>
  <r>
    <n v="1550401"/>
    <x v="3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01"/>
    <x v="30"/>
    <s v="0"/>
    <s v="0080"/>
    <s v="BFC-90"/>
    <s v="PP01"/>
    <s v="ASSY IN PROCESS INSPECTION"/>
    <x v="7"/>
    <d v="2019-09-23T00:00:00"/>
    <d v="1899-12-30T14:08:41"/>
    <d v="2019-09-23T00:00:00"/>
    <d v="1899-12-30T14:08:41"/>
    <n v="20"/>
    <s v="MIN"/>
    <x v="2"/>
    <n v="20"/>
    <s v="MIN"/>
    <s v="CNF  ORSP PRT  REL  TECO"/>
  </r>
  <r>
    <n v="1550401"/>
    <x v="30"/>
    <s v="0"/>
    <s v="0090"/>
    <s v="BFC-90"/>
    <s v="PP01"/>
    <s v="ASSY IN PROCESS INSPECTION"/>
    <x v="8"/>
    <d v="2019-09-23T00:00:00"/>
    <d v="1899-12-30T14:08:59"/>
    <d v="2019-09-23T00:00:00"/>
    <d v="1899-12-30T14:08:59"/>
    <n v="20"/>
    <s v="MIN"/>
    <x v="2"/>
    <n v="20"/>
    <s v="MIN"/>
    <s v="CNF  ORSP PRT  REL  TECO"/>
  </r>
  <r>
    <n v="1550401"/>
    <x v="30"/>
    <s v="0"/>
    <s v="0100"/>
    <s v="PFC-20"/>
    <s v="PP01"/>
    <s v="PAINT"/>
    <x v="9"/>
    <d v="2019-09-24T00:00:00"/>
    <d v="1899-12-30T14:39:34"/>
    <d v="2019-09-25T00:00:00"/>
    <d v="1899-12-30T15:19:24"/>
    <n v="13.907999999999999"/>
    <s v="H"/>
    <x v="1413"/>
    <n v="450"/>
    <s v="MIN"/>
    <s v="CNF  PRT  REL  TECO"/>
  </r>
  <r>
    <n v="1550401"/>
    <x v="30"/>
    <s v="0"/>
    <s v="0110"/>
    <s v="PFC-99"/>
    <s v="PP01"/>
    <s v="PAINT INSPECTION"/>
    <x v="10"/>
    <d v="2019-09-26T00:00:00"/>
    <d v="1899-12-30T08:40:43"/>
    <d v="2019-09-26T00:00:00"/>
    <d v="1899-12-30T08:40:43"/>
    <n v="20"/>
    <s v="MIN"/>
    <x v="2"/>
    <n v="20"/>
    <s v="MIN"/>
    <s v="CNF  ORSP PRT  REL  TECO"/>
  </r>
  <r>
    <n v="1550401"/>
    <x v="30"/>
    <s v="0"/>
    <s v="0120"/>
    <s v="BFC-10"/>
    <s v="PP01"/>
    <s v="ASSEMBLY"/>
    <x v="11"/>
    <d v="2019-09-26T00:00:00"/>
    <d v="1899-12-30T13:31:54"/>
    <d v="2019-09-26T00:00:00"/>
    <d v="1899-12-30T14:17:31"/>
    <n v="45.616999999999997"/>
    <s v="MIN"/>
    <x v="1414"/>
    <n v="100"/>
    <s v="MIN"/>
    <s v="CNF  PRT  REL  TECO"/>
  </r>
  <r>
    <n v="1550401"/>
    <x v="30"/>
    <s v="0"/>
    <s v="0130"/>
    <s v="BFC-90"/>
    <s v="PP01"/>
    <s v="ASSY IN PROCESS INSPECTION"/>
    <x v="12"/>
    <d v="2019-10-07T00:00:00"/>
    <d v="1899-12-30T08:05:00"/>
    <d v="2019-10-07T00:00:00"/>
    <d v="1899-12-30T08:05:00"/>
    <n v="20"/>
    <s v="MIN"/>
    <x v="2"/>
    <n v="20"/>
    <s v="MIN"/>
    <s v="CNF  ORSP PRT  REL  TECO"/>
  </r>
  <r>
    <n v="1550401"/>
    <x v="30"/>
    <s v="0"/>
    <s v="0140"/>
    <s v="BFC-90"/>
    <s v="PP01"/>
    <s v="ASSY IN PROCESS INSPECTION"/>
    <x v="13"/>
    <d v="2019-10-07T00:00:00"/>
    <d v="1899-12-30T08:05:11"/>
    <d v="2019-10-07T00:00:00"/>
    <d v="1899-12-30T08:05:11"/>
    <n v="30"/>
    <s v="MIN"/>
    <x v="9"/>
    <n v="30"/>
    <s v="MIN"/>
    <s v="CNF  ORSP PRT  REL  TECO"/>
  </r>
  <r>
    <n v="1550401"/>
    <x v="30"/>
    <s v="0"/>
    <s v="0150"/>
    <s v="BFC-99"/>
    <s v="PP01"/>
    <s v="FINAL INSPECTION"/>
    <x v="14"/>
    <d v="2019-10-07T00:00:00"/>
    <d v="1899-12-30T15:28:19"/>
    <d v="2019-10-07T00:00:00"/>
    <d v="1899-12-30T15:28:19"/>
    <n v="30"/>
    <s v="MIN"/>
    <x v="9"/>
    <n v="30"/>
    <s v="MIN"/>
    <s v="CNF  ORSP PRT  REL  TECO"/>
  </r>
  <r>
    <n v="1550401"/>
    <x v="30"/>
    <s v="0"/>
    <s v="0160"/>
    <s v="BFC-99"/>
    <s v="PP03"/>
    <s v="FINAL INSPECTION"/>
    <x v="15"/>
    <d v="2019-10-08T00:00:00"/>
    <d v="1899-12-30T16:57:45"/>
    <d v="2019-10-08T00:00:00"/>
    <d v="1899-12-30T16:57:45"/>
    <n v="45"/>
    <s v="MIN"/>
    <x v="10"/>
    <n v="45"/>
    <s v="MIN"/>
    <s v="CNF  ORSP PRT  REL  TECO"/>
  </r>
  <r>
    <n v="1550401"/>
    <x v="3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0401"/>
    <x v="3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02"/>
    <x v="30"/>
    <s v="0"/>
    <s v="0010"/>
    <s v="PFC-20"/>
    <s v="PP01"/>
    <s v="PAINT"/>
    <x v="0"/>
    <d v="2019-09-17T00:00:00"/>
    <d v="1899-12-30T02:48:09"/>
    <d v="2019-09-17T00:00:00"/>
    <d v="1899-12-30T03:40:10"/>
    <n v="52.017000000000003"/>
    <s v="MIN"/>
    <x v="1415"/>
    <n v="40"/>
    <s v="MIN"/>
    <s v="CNF  PRT  REL  TECO"/>
  </r>
  <r>
    <n v="1550402"/>
    <x v="30"/>
    <s v="0"/>
    <s v="0020"/>
    <s v="BFC-10"/>
    <s v="PP01"/>
    <s v="ASSEMBLY"/>
    <x v="1"/>
    <d v="2019-09-17T00:00:00"/>
    <d v="1899-12-30T09:31:54"/>
    <d v="2019-09-17T00:00:00"/>
    <d v="1899-12-30T10:36:33"/>
    <n v="32.332999999999998"/>
    <s v="MIN"/>
    <x v="641"/>
    <n v="15"/>
    <s v="MIN"/>
    <s v="CNF  PRT  REL  TECO"/>
  </r>
  <r>
    <n v="1550402"/>
    <x v="30"/>
    <s v="0"/>
    <s v="0030"/>
    <s v="BFC-90"/>
    <s v="PP01"/>
    <s v="ASSY IN PROCESS INSPECTION"/>
    <x v="2"/>
    <d v="2019-09-18T00:00:00"/>
    <d v="1899-12-30T07:36:13"/>
    <d v="2019-09-18T00:00:00"/>
    <d v="1899-12-30T07:36:13"/>
    <n v="20"/>
    <s v="MIN"/>
    <x v="2"/>
    <n v="20"/>
    <s v="MIN"/>
    <s v="CNF  ORSP PRT  REL  TECO"/>
  </r>
  <r>
    <n v="1550402"/>
    <x v="30"/>
    <s v="0"/>
    <s v="0040"/>
    <s v="BFC-10"/>
    <s v="PP01"/>
    <s v="ASSEMBLY"/>
    <x v="3"/>
    <d v="2019-09-18T00:00:00"/>
    <d v="1899-12-30T10:25:46"/>
    <d v="2019-09-18T00:00:00"/>
    <d v="1899-12-30T17:48:15"/>
    <n v="6.7220000000000004"/>
    <s v="H"/>
    <x v="1416"/>
    <n v="350"/>
    <s v="MIN"/>
    <s v="CNF  PRT  REL  TECO"/>
  </r>
  <r>
    <n v="1550402"/>
    <x v="30"/>
    <s v="0"/>
    <s v="0050"/>
    <s v="BFC-10"/>
    <s v="PP01"/>
    <s v="ASSEMBLY"/>
    <x v="4"/>
    <d v="2019-09-19T00:00:00"/>
    <d v="1899-12-30T07:31:21"/>
    <d v="2019-09-24T00:00:00"/>
    <d v="1899-12-30T17:42:46"/>
    <n v="36.341000000000001"/>
    <s v="H"/>
    <x v="1417"/>
    <n v="1020"/>
    <s v="MIN"/>
    <s v="CNF  PRT  REL  TECO"/>
  </r>
  <r>
    <n v="1550402"/>
    <x v="30"/>
    <s v="0"/>
    <s v="0060"/>
    <s v="BFC-10"/>
    <s v="PP01"/>
    <s v="ASSEMBLY"/>
    <x v="5"/>
    <d v="2019-09-24T00:00:00"/>
    <d v="1899-12-30T17:42:53"/>
    <d v="2019-09-24T00:00:00"/>
    <d v="1899-12-30T17:52:49"/>
    <n v="9.9329999999999998"/>
    <s v="MIN"/>
    <x v="1418"/>
    <n v="50"/>
    <s v="MIN"/>
    <s v="CNF  PRT  REL  TECO"/>
  </r>
  <r>
    <n v="1550402"/>
    <x v="3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02"/>
    <x v="30"/>
    <s v="0"/>
    <s v="0080"/>
    <s v="BFC-90"/>
    <s v="PP01"/>
    <s v="ASSY IN PROCESS INSPECTION"/>
    <x v="7"/>
    <d v="2019-09-25T00:00:00"/>
    <d v="1899-12-30T15:48:34"/>
    <d v="2019-09-25T00:00:00"/>
    <d v="1899-12-30T15:48:34"/>
    <n v="20"/>
    <s v="MIN"/>
    <x v="2"/>
    <n v="20"/>
    <s v="MIN"/>
    <s v="CNF  ORSP PRT  REL  TECO"/>
  </r>
  <r>
    <n v="1550402"/>
    <x v="30"/>
    <s v="0"/>
    <s v="0090"/>
    <s v="BFC-90"/>
    <s v="PP01"/>
    <s v="ASSY IN PROCESS INSPECTION"/>
    <x v="8"/>
    <d v="2019-09-25T00:00:00"/>
    <d v="1899-12-30T15:48:50"/>
    <d v="2019-09-25T00:00:00"/>
    <d v="1899-12-30T15:48:50"/>
    <n v="20"/>
    <s v="MIN"/>
    <x v="2"/>
    <n v="20"/>
    <s v="MIN"/>
    <s v="CNF  ORSP PRT  REL  TECO"/>
  </r>
  <r>
    <n v="1550402"/>
    <x v="30"/>
    <s v="0"/>
    <s v="0100"/>
    <s v="PFC-20"/>
    <s v="PP01"/>
    <s v="PAINT"/>
    <x v="9"/>
    <d v="2019-09-25T00:00:00"/>
    <d v="1899-12-30T16:45:06"/>
    <d v="2019-09-26T00:00:00"/>
    <d v="1899-12-30T11:30:31"/>
    <n v="8.6080000000000005"/>
    <s v="H"/>
    <x v="1419"/>
    <n v="450"/>
    <s v="MIN"/>
    <s v="CNF  PRT  REL  TECO"/>
  </r>
  <r>
    <n v="1550402"/>
    <x v="30"/>
    <s v="0"/>
    <s v="0110"/>
    <s v="PFC-99"/>
    <s v="PP01"/>
    <s v="PAINT INSPECTION"/>
    <x v="10"/>
    <d v="2019-09-29T00:00:00"/>
    <d v="1899-12-30T08:31:33"/>
    <d v="2019-09-29T00:00:00"/>
    <d v="1899-12-30T08:31:33"/>
    <n v="20"/>
    <s v="MIN"/>
    <x v="2"/>
    <n v="20"/>
    <s v="MIN"/>
    <s v="CNF  ORSP PRT  REL  TECO"/>
  </r>
  <r>
    <n v="1550402"/>
    <x v="30"/>
    <s v="0"/>
    <s v="0120"/>
    <s v="BFC-10"/>
    <s v="PP01"/>
    <s v="ASSEMBLY"/>
    <x v="11"/>
    <d v="2019-09-29T00:00:00"/>
    <d v="1899-12-30T08:47:46"/>
    <d v="2019-09-29T00:00:00"/>
    <d v="1899-12-30T14:58:28"/>
    <n v="6.1779999999999999"/>
    <s v="H"/>
    <x v="1420"/>
    <n v="100"/>
    <s v="MIN"/>
    <s v="CNF  PRT  REL  TECO"/>
  </r>
  <r>
    <n v="1550402"/>
    <x v="30"/>
    <s v="0"/>
    <s v="0130"/>
    <s v="BFC-90"/>
    <s v="PP01"/>
    <s v="ASSY IN PROCESS INSPECTION"/>
    <x v="12"/>
    <d v="2019-10-07T00:00:00"/>
    <d v="1899-12-30T08:04:36"/>
    <d v="2019-10-07T00:00:00"/>
    <d v="1899-12-30T08:04:36"/>
    <n v="20"/>
    <s v="MIN"/>
    <x v="2"/>
    <n v="20"/>
    <s v="MIN"/>
    <s v="CNF  ORSP PRT  REL  TECO"/>
  </r>
  <r>
    <n v="1550402"/>
    <x v="30"/>
    <s v="0"/>
    <s v="0140"/>
    <s v="BFC-90"/>
    <s v="PP01"/>
    <s v="ASSY IN PROCESS INSPECTION"/>
    <x v="13"/>
    <d v="2019-10-07T00:00:00"/>
    <d v="1899-12-30T08:04:47"/>
    <d v="2019-10-07T00:00:00"/>
    <d v="1899-12-30T08:04:47"/>
    <n v="30"/>
    <s v="MIN"/>
    <x v="9"/>
    <n v="30"/>
    <s v="MIN"/>
    <s v="CNF  ORSP PRT  REL  TECO"/>
  </r>
  <r>
    <n v="1550402"/>
    <x v="30"/>
    <s v="0"/>
    <s v="0150"/>
    <s v="BFC-99"/>
    <s v="PP01"/>
    <s v="FINAL INSPECTION"/>
    <x v="14"/>
    <d v="2019-10-07T00:00:00"/>
    <d v="1899-12-30T15:28:04"/>
    <d v="2019-10-07T00:00:00"/>
    <d v="1899-12-30T15:28:04"/>
    <n v="30"/>
    <s v="MIN"/>
    <x v="9"/>
    <n v="30"/>
    <s v="MIN"/>
    <s v="CNF  ORSP PRT  REL  TECO"/>
  </r>
  <r>
    <n v="1550402"/>
    <x v="30"/>
    <s v="0"/>
    <s v="0160"/>
    <s v="BFC-99"/>
    <s v="PP03"/>
    <s v="FINAL INSPECTION"/>
    <x v="15"/>
    <d v="2019-10-08T00:00:00"/>
    <d v="1899-12-30T16:58:00"/>
    <d v="2019-10-08T00:00:00"/>
    <d v="1899-12-30T16:58:00"/>
    <n v="45"/>
    <s v="MIN"/>
    <x v="10"/>
    <n v="45"/>
    <s v="MIN"/>
    <s v="CNF  ORSP PRT  REL  TECO"/>
  </r>
  <r>
    <n v="1550402"/>
    <x v="3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0402"/>
    <x v="3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03"/>
    <x v="31"/>
    <s v="0"/>
    <s v="0010"/>
    <s v="PFC-20"/>
    <s v="PP01"/>
    <s v="PAINT"/>
    <x v="0"/>
    <d v="2019-09-19T00:00:00"/>
    <d v="1899-12-30T19:47:51"/>
    <d v="2019-09-19T00:00:00"/>
    <d v="1899-12-30T20:56:00"/>
    <n v="1.1359999999999999"/>
    <s v="H"/>
    <x v="1421"/>
    <n v="40"/>
    <s v="MIN"/>
    <s v="CNF  PRT  REL  TECO"/>
  </r>
  <r>
    <n v="1550403"/>
    <x v="31"/>
    <s v="0"/>
    <s v="0020"/>
    <s v="BFC-10"/>
    <s v="PP01"/>
    <s v="ASSEMBLY"/>
    <x v="1"/>
    <d v="2019-09-22T00:00:00"/>
    <d v="1899-12-30T09:15:05"/>
    <d v="2019-09-22T00:00:00"/>
    <d v="1899-12-30T09:34:34"/>
    <n v="14.217000000000001"/>
    <s v="MIN"/>
    <x v="1422"/>
    <n v="15"/>
    <s v="MIN"/>
    <s v="CNF  PRT  REL  TECO"/>
  </r>
  <r>
    <n v="1550403"/>
    <x v="31"/>
    <s v="0"/>
    <s v="0030"/>
    <s v="BFC-90"/>
    <s v="PP01"/>
    <s v="ASSY IN PROCESS INSPECTION"/>
    <x v="2"/>
    <d v="2019-09-22T00:00:00"/>
    <d v="1899-12-30T09:51:07"/>
    <d v="2019-09-22T00:00:00"/>
    <d v="1899-12-30T09:51:07"/>
    <n v="20"/>
    <s v="MIN"/>
    <x v="2"/>
    <n v="20"/>
    <s v="MIN"/>
    <s v="CNF  ORSP PRT  REL  TECO"/>
  </r>
  <r>
    <n v="1550403"/>
    <x v="31"/>
    <s v="0"/>
    <s v="0040"/>
    <s v="BFC-10"/>
    <s v="PP01"/>
    <s v="ASSEMBLY"/>
    <x v="3"/>
    <d v="2019-09-22T00:00:00"/>
    <d v="1899-12-30T09:53:19"/>
    <d v="2019-09-22T00:00:00"/>
    <d v="1899-12-30T17:45:53"/>
    <n v="7.4249999999999998"/>
    <s v="H"/>
    <x v="1423"/>
    <n v="350"/>
    <s v="MIN"/>
    <s v="CNF  PRT  REL  TECO"/>
  </r>
  <r>
    <n v="1550403"/>
    <x v="31"/>
    <s v="0"/>
    <s v="0050"/>
    <s v="BFC-10"/>
    <s v="PP01"/>
    <s v="ASSEMBLY"/>
    <x v="4"/>
    <d v="2019-09-23T00:00:00"/>
    <d v="1899-12-30T07:29:51"/>
    <d v="2019-09-29T00:00:00"/>
    <d v="1899-12-30T15:32:13"/>
    <n v="44.844999999999999"/>
    <s v="H"/>
    <x v="1424"/>
    <n v="1020"/>
    <s v="MIN"/>
    <s v="CNF  PRT  REL  TECO"/>
  </r>
  <r>
    <n v="1550403"/>
    <x v="31"/>
    <s v="0"/>
    <s v="0060"/>
    <s v="BFC-10"/>
    <s v="PP01"/>
    <s v="ASSEMBLY"/>
    <x v="5"/>
    <d v="2019-09-30T00:00:00"/>
    <d v="1899-12-30T11:17:51"/>
    <d v="2019-09-30T00:00:00"/>
    <d v="1899-12-30T11:25:43"/>
    <n v="3.9329999999999998"/>
    <s v="MIN"/>
    <x v="1425"/>
    <n v="50"/>
    <s v="MIN"/>
    <s v="CNF  PRT  REL  TECO"/>
  </r>
  <r>
    <n v="1550403"/>
    <x v="3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03"/>
    <x v="31"/>
    <s v="0"/>
    <s v="0080"/>
    <s v="BFC-90"/>
    <s v="PP01"/>
    <s v="ASSY IN PROCESS INSPECTION"/>
    <x v="7"/>
    <d v="2019-09-30T00:00:00"/>
    <d v="1899-12-30T11:55:46"/>
    <d v="2019-09-30T00:00:00"/>
    <d v="1899-12-30T11:55:46"/>
    <n v="20"/>
    <s v="MIN"/>
    <x v="2"/>
    <n v="20"/>
    <s v="MIN"/>
    <s v="CNF  ORSP PRT  REL  TECO"/>
  </r>
  <r>
    <n v="1550403"/>
    <x v="31"/>
    <s v="0"/>
    <s v="0090"/>
    <s v="BFC-90"/>
    <s v="PP01"/>
    <s v="ASSY IN PROCESS INSPECTION"/>
    <x v="8"/>
    <d v="2019-09-30T00:00:00"/>
    <d v="1899-12-30T11:56:04"/>
    <d v="2019-09-30T00:00:00"/>
    <d v="1899-12-30T11:56:04"/>
    <n v="20"/>
    <s v="MIN"/>
    <x v="2"/>
    <n v="20"/>
    <s v="MIN"/>
    <s v="CNF  ORSP PRT  REL  TECO"/>
  </r>
  <r>
    <n v="1550403"/>
    <x v="31"/>
    <s v="0"/>
    <s v="0100"/>
    <s v="PFC-20"/>
    <s v="PP01"/>
    <s v="PAINT"/>
    <x v="9"/>
    <d v="2019-09-30T00:00:00"/>
    <d v="1899-12-30T13:39:29"/>
    <d v="2019-10-01T00:00:00"/>
    <d v="1899-12-30T08:11:21"/>
    <n v="6.4909999999999997"/>
    <s v="H"/>
    <x v="1426"/>
    <n v="450"/>
    <s v="MIN"/>
    <s v="CNF  PRT  REL  TECO"/>
  </r>
  <r>
    <n v="1550403"/>
    <x v="31"/>
    <s v="0"/>
    <s v="0110"/>
    <s v="PFC-99"/>
    <s v="PP01"/>
    <s v="PAINT INSPECTION"/>
    <x v="10"/>
    <d v="2019-10-01T00:00:00"/>
    <d v="1899-12-30T11:00:02"/>
    <d v="2019-10-01T00:00:00"/>
    <d v="1899-12-30T11:00:02"/>
    <n v="20"/>
    <s v="MIN"/>
    <x v="2"/>
    <n v="20"/>
    <s v="MIN"/>
    <s v="CNF  ORSP PRT  REL  TECO"/>
  </r>
  <r>
    <n v="1550403"/>
    <x v="31"/>
    <s v="0"/>
    <s v="0120"/>
    <s v="BFC-10"/>
    <s v="PP01"/>
    <s v="ASSEMBLY"/>
    <x v="11"/>
    <d v="2019-10-03T00:00:00"/>
    <d v="1899-12-30T08:33:03"/>
    <d v="2019-10-03T00:00:00"/>
    <d v="1899-12-30T08:54:50"/>
    <n v="21.783000000000001"/>
    <s v="MIN"/>
    <x v="1427"/>
    <n v="100"/>
    <s v="MIN"/>
    <s v="CNF  PRT  REL  TECO"/>
  </r>
  <r>
    <n v="1550403"/>
    <x v="31"/>
    <s v="0"/>
    <s v="0130"/>
    <s v="BFC-90"/>
    <s v="PP01"/>
    <s v="ASSY IN PROCESS INSPECTION"/>
    <x v="12"/>
    <d v="2019-10-09T00:00:00"/>
    <d v="1899-12-30T10:40:51"/>
    <d v="2019-10-09T00:00:00"/>
    <d v="1899-12-30T10:40:51"/>
    <n v="20"/>
    <s v="MIN"/>
    <x v="2"/>
    <n v="20"/>
    <s v="MIN"/>
    <s v="CNF  ORSP PRT  REL  TECO"/>
  </r>
  <r>
    <n v="1550403"/>
    <x v="31"/>
    <s v="0"/>
    <s v="0140"/>
    <s v="BFC-90"/>
    <s v="PP01"/>
    <s v="ASSY IN PROCESS INSPECTION"/>
    <x v="13"/>
    <d v="2019-10-09T00:00:00"/>
    <d v="1899-12-30T10:41:02"/>
    <d v="2019-10-09T00:00:00"/>
    <d v="1899-12-30T10:41:02"/>
    <n v="30"/>
    <s v="MIN"/>
    <x v="9"/>
    <n v="30"/>
    <s v="MIN"/>
    <s v="CNF  ORSP PRT  REL  TECO"/>
  </r>
  <r>
    <n v="1550403"/>
    <x v="31"/>
    <s v="0"/>
    <s v="0150"/>
    <s v="BFC-99"/>
    <s v="PP01"/>
    <s v="FINAL INSPECTION"/>
    <x v="14"/>
    <d v="2019-10-09T00:00:00"/>
    <d v="1899-12-30T10:41:11"/>
    <d v="2019-10-09T00:00:00"/>
    <d v="1899-12-30T10:41:11"/>
    <n v="30"/>
    <s v="MIN"/>
    <x v="9"/>
    <n v="30"/>
    <s v="MIN"/>
    <s v="CNF  ORSP PRT  REL  TECO"/>
  </r>
  <r>
    <n v="1550403"/>
    <x v="31"/>
    <s v="0"/>
    <s v="0160"/>
    <s v="BFC-99"/>
    <s v="PP03"/>
    <s v="FINAL INSPECTION"/>
    <x v="15"/>
    <d v="2019-10-13T00:00:00"/>
    <d v="1899-12-30T09:36:52"/>
    <d v="2019-10-13T00:00:00"/>
    <d v="1899-12-30T09:36:52"/>
    <n v="45"/>
    <s v="MIN"/>
    <x v="10"/>
    <n v="45"/>
    <s v="MIN"/>
    <s v="CNF  ORSP PRT  REL  TECO"/>
  </r>
  <r>
    <n v="1550403"/>
    <x v="31"/>
    <s v="1"/>
    <s v="0010"/>
    <s v="BFC-10"/>
    <s v="PP95"/>
    <s v="ASSEMBLY"/>
    <x v="16"/>
    <d v="2019-10-03T00:00:00"/>
    <d v="1899-12-30T08:03:10"/>
    <d v="2019-10-07T00:00:00"/>
    <d v="1899-12-30T13:51:36"/>
    <n v="6.8920000000000003"/>
    <s v="H"/>
    <x v="1428"/>
    <n v="1"/>
    <s v="MIN"/>
    <s v="CNF  PRT  REL  TECO"/>
  </r>
  <r>
    <n v="1550403"/>
    <x v="3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04"/>
    <x v="31"/>
    <s v="0"/>
    <s v="0010"/>
    <s v="PFC-20"/>
    <s v="PP01"/>
    <s v="PAINT"/>
    <x v="0"/>
    <d v="2019-09-17T00:00:00"/>
    <d v="1899-12-30T17:15:21"/>
    <d v="2019-09-18T00:00:00"/>
    <d v="1899-12-30T02:31:28"/>
    <n v="87.15"/>
    <s v="MIN"/>
    <x v="1429"/>
    <n v="40"/>
    <s v="MIN"/>
    <s v="CNF  PRT  REL  TECO"/>
  </r>
  <r>
    <n v="1550404"/>
    <x v="31"/>
    <s v="0"/>
    <s v="0020"/>
    <s v="BFC-10"/>
    <s v="PP01"/>
    <s v="ASSEMBLY"/>
    <x v="1"/>
    <d v="2019-09-18T00:00:00"/>
    <d v="1899-12-30T09:39:51"/>
    <d v="2019-09-18T00:00:00"/>
    <d v="1899-12-30T09:44:24"/>
    <n v="2.2829999999999999"/>
    <s v="MIN"/>
    <x v="1430"/>
    <n v="15"/>
    <s v="MIN"/>
    <s v="CNF  PRT  REL  TECO"/>
  </r>
  <r>
    <n v="1550404"/>
    <x v="31"/>
    <s v="0"/>
    <s v="0030"/>
    <s v="BFC-90"/>
    <s v="PP01"/>
    <s v="ASSY IN PROCESS INSPECTION"/>
    <x v="2"/>
    <d v="2019-09-18T00:00:00"/>
    <d v="1899-12-30T14:09:37"/>
    <d v="2019-09-18T00:00:00"/>
    <d v="1899-12-30T14:09:37"/>
    <n v="20"/>
    <s v="MIN"/>
    <x v="2"/>
    <n v="20"/>
    <s v="MIN"/>
    <s v="CNF  ORSP PRT  REL  TECO"/>
  </r>
  <r>
    <n v="1550404"/>
    <x v="31"/>
    <s v="0"/>
    <s v="0040"/>
    <s v="BFC-10"/>
    <s v="PP01"/>
    <s v="ASSEMBLY"/>
    <x v="3"/>
    <d v="2019-09-18T00:00:00"/>
    <d v="1899-12-30T14:37:34"/>
    <d v="2019-09-19T00:00:00"/>
    <d v="1899-12-30T11:27:32"/>
    <n v="7.2679999999999998"/>
    <s v="H"/>
    <x v="1431"/>
    <n v="290"/>
    <s v="MIN"/>
    <s v="CNF  PRT  REL  TECO"/>
  </r>
  <r>
    <n v="1550404"/>
    <x v="31"/>
    <s v="0"/>
    <s v="0050"/>
    <s v="BFC-10"/>
    <s v="PP01"/>
    <s v="ASSEMBLY"/>
    <x v="4"/>
    <d v="2019-09-19T00:00:00"/>
    <d v="1899-12-30T12:03:14"/>
    <d v="2019-09-25T00:00:00"/>
    <d v="1899-12-30T14:27:44"/>
    <n v="39.585000000000001"/>
    <s v="H"/>
    <x v="1432"/>
    <n v="1040"/>
    <s v="MIN"/>
    <s v="CNF  PRT  REL  TECO"/>
  </r>
  <r>
    <n v="1550404"/>
    <x v="31"/>
    <s v="0"/>
    <s v="0060"/>
    <s v="BFC-10"/>
    <s v="PP01"/>
    <s v="ASSEMBLY"/>
    <x v="5"/>
    <d v="2019-09-25T00:00:00"/>
    <d v="1899-12-30T14:27:58"/>
    <d v="2019-09-25T00:00:00"/>
    <d v="1899-12-30T14:47:46"/>
    <n v="19.8"/>
    <s v="MIN"/>
    <x v="1433"/>
    <n v="50"/>
    <s v="MIN"/>
    <s v="CNF  PRT  REL  TECO"/>
  </r>
  <r>
    <n v="1550404"/>
    <x v="3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04"/>
    <x v="31"/>
    <s v="0"/>
    <s v="0080"/>
    <s v="BFC-90"/>
    <s v="PP01"/>
    <s v="ASSY IN PROCESS INSPECTION"/>
    <x v="7"/>
    <d v="2019-09-26T00:00:00"/>
    <d v="1899-12-30T14:39:02"/>
    <d v="2019-09-26T00:00:00"/>
    <d v="1899-12-30T14:39:02"/>
    <n v="20"/>
    <s v="MIN"/>
    <x v="2"/>
    <n v="20"/>
    <s v="MIN"/>
    <s v="CNF  ORSP PRT  REL  TECO"/>
  </r>
  <r>
    <n v="1550404"/>
    <x v="31"/>
    <s v="0"/>
    <s v="0090"/>
    <s v="BFC-90"/>
    <s v="PP01"/>
    <s v="ASSY IN PROCESS INSPECTION"/>
    <x v="8"/>
    <d v="2019-09-26T00:00:00"/>
    <d v="1899-12-30T14:39:13"/>
    <d v="2019-09-26T00:00:00"/>
    <d v="1899-12-30T14:39:13"/>
    <n v="20"/>
    <s v="MIN"/>
    <x v="2"/>
    <n v="20"/>
    <s v="MIN"/>
    <s v="CNF  ORSP PRT  REL  TECO"/>
  </r>
  <r>
    <n v="1550404"/>
    <x v="31"/>
    <s v="0"/>
    <s v="0100"/>
    <s v="PFC-20"/>
    <s v="PP01"/>
    <s v="PAINT"/>
    <x v="9"/>
    <d v="2019-09-26T00:00:00"/>
    <d v="1899-12-30T15:09:10"/>
    <d v="2019-09-29T00:00:00"/>
    <d v="1899-12-30T21:05:04"/>
    <n v="6.7460000000000004"/>
    <s v="H"/>
    <x v="1434"/>
    <n v="450"/>
    <s v="MIN"/>
    <s v="CNF  PRT  REL  TECO"/>
  </r>
  <r>
    <n v="1550404"/>
    <x v="31"/>
    <s v="0"/>
    <s v="0110"/>
    <s v="PFC-99"/>
    <s v="PP01"/>
    <s v="PAINT INSPECTION"/>
    <x v="10"/>
    <d v="2019-09-30T00:00:00"/>
    <d v="1899-12-30T10:39:02"/>
    <d v="2019-09-30T00:00:00"/>
    <d v="1899-12-30T10:39:02"/>
    <n v="20"/>
    <s v="MIN"/>
    <x v="2"/>
    <n v="20"/>
    <s v="MIN"/>
    <s v="CNF  ORSP PRT  REL  TECO"/>
  </r>
  <r>
    <n v="1550404"/>
    <x v="31"/>
    <s v="0"/>
    <s v="0120"/>
    <s v="BFC-10"/>
    <s v="PP01"/>
    <s v="ASSEMBLY"/>
    <x v="11"/>
    <d v="2019-10-06T00:00:00"/>
    <d v="1899-12-30T15:33:16"/>
    <d v="2019-10-06T00:00:00"/>
    <d v="1899-12-30T16:11:25"/>
    <n v="6.2"/>
    <s v="MIN"/>
    <x v="428"/>
    <n v="100"/>
    <s v="MIN"/>
    <s v="CNF  PRT  REL  TECO"/>
  </r>
  <r>
    <n v="1550404"/>
    <x v="31"/>
    <s v="0"/>
    <s v="0130"/>
    <s v="BFC-90"/>
    <s v="PP01"/>
    <s v="ASSY IN PROCESS INSPECTION"/>
    <x v="12"/>
    <d v="2019-10-08T00:00:00"/>
    <d v="1899-12-30T10:37:45"/>
    <d v="2019-10-08T00:00:00"/>
    <d v="1899-12-30T10:37:45"/>
    <n v="20"/>
    <s v="MIN"/>
    <x v="2"/>
    <n v="20"/>
    <s v="MIN"/>
    <s v="CNF  ORSP PRT  REL  TECO"/>
  </r>
  <r>
    <n v="1550404"/>
    <x v="31"/>
    <s v="0"/>
    <s v="0140"/>
    <s v="BFC-90"/>
    <s v="PP01"/>
    <s v="ASSY IN PROCESS INSPECTION"/>
    <x v="13"/>
    <d v="2019-10-08T00:00:00"/>
    <d v="1899-12-30T10:37:55"/>
    <d v="2019-10-08T00:00:00"/>
    <d v="1899-12-30T10:37:55"/>
    <n v="30"/>
    <s v="MIN"/>
    <x v="9"/>
    <n v="30"/>
    <s v="MIN"/>
    <s v="CNF  ORSP PRT  REL  TECO"/>
  </r>
  <r>
    <n v="1550404"/>
    <x v="31"/>
    <s v="0"/>
    <s v="0150"/>
    <s v="BFC-99"/>
    <s v="PP01"/>
    <s v="FINAL INSPECTION"/>
    <x v="14"/>
    <d v="2019-10-08T00:00:00"/>
    <d v="1899-12-30T15:40:06"/>
    <d v="2019-10-08T00:00:00"/>
    <d v="1899-12-30T15:40:06"/>
    <n v="30"/>
    <s v="MIN"/>
    <x v="9"/>
    <n v="30"/>
    <s v="MIN"/>
    <s v="CNF  ORSP PRT  REL  TECO"/>
  </r>
  <r>
    <n v="1550404"/>
    <x v="31"/>
    <s v="0"/>
    <s v="0160"/>
    <s v="BFC-99"/>
    <s v="PP03"/>
    <s v="FINAL INSPECTION"/>
    <x v="15"/>
    <d v="2019-10-09T00:00:00"/>
    <d v="1899-12-30T10:30:37"/>
    <d v="2019-10-09T00:00:00"/>
    <d v="1899-12-30T10:30:37"/>
    <n v="45"/>
    <s v="MIN"/>
    <x v="10"/>
    <n v="45"/>
    <s v="MIN"/>
    <s v="CNF  ORSP PRT  REL  TECO"/>
  </r>
  <r>
    <n v="1550404"/>
    <x v="31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0404"/>
    <x v="3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94"/>
    <x v="31"/>
    <s v="0"/>
    <s v="0010"/>
    <s v="PFC-20"/>
    <s v="PP01"/>
    <s v="PAINT"/>
    <x v="0"/>
    <d v="2019-09-18T00:00:00"/>
    <d v="1899-12-30T16:24:30"/>
    <d v="2019-09-18T00:00:00"/>
    <d v="1899-12-30T17:10:15"/>
    <n v="45.75"/>
    <s v="MIN"/>
    <x v="1435"/>
    <n v="40"/>
    <s v="MIN"/>
    <s v="CNF  PRT  REL  TECO"/>
  </r>
  <r>
    <n v="1550494"/>
    <x v="31"/>
    <s v="0"/>
    <s v="0020"/>
    <s v="BFC-10"/>
    <s v="PP01"/>
    <s v="ASSEMBLY"/>
    <x v="1"/>
    <d v="2019-09-19T00:00:00"/>
    <d v="1899-12-30T07:33:37"/>
    <d v="2019-09-19T00:00:00"/>
    <d v="1899-12-30T07:41:13"/>
    <n v="7.6"/>
    <s v="MIN"/>
    <x v="1436"/>
    <n v="15"/>
    <s v="MIN"/>
    <s v="CNF  PRT  REL  TECO"/>
  </r>
  <r>
    <n v="1550494"/>
    <x v="31"/>
    <s v="0"/>
    <s v="0030"/>
    <s v="BFC-90"/>
    <s v="PP01"/>
    <s v="ASSY IN PROCESS INSPECTION"/>
    <x v="2"/>
    <d v="2019-09-19T00:00:00"/>
    <d v="1899-12-30T07:43:42"/>
    <d v="2019-09-19T00:00:00"/>
    <d v="1899-12-30T07:43:42"/>
    <n v="20"/>
    <s v="MIN"/>
    <x v="2"/>
    <n v="20"/>
    <s v="MIN"/>
    <s v="CNF  ORSP PRT  REL  TECO"/>
  </r>
  <r>
    <n v="1550494"/>
    <x v="31"/>
    <s v="0"/>
    <s v="0040"/>
    <s v="BFC-10"/>
    <s v="PP01"/>
    <s v="ASSEMBLY"/>
    <x v="3"/>
    <d v="2019-09-19T00:00:00"/>
    <d v="1899-12-30T07:44:10"/>
    <d v="2019-09-19T00:00:00"/>
    <d v="1899-12-30T12:22:29"/>
    <n v="4.1219999999999999"/>
    <s v="H"/>
    <x v="1437"/>
    <n v="350"/>
    <s v="MIN"/>
    <s v="CNF  PRT  REL  TECO"/>
  </r>
  <r>
    <n v="1550494"/>
    <x v="31"/>
    <s v="0"/>
    <s v="0050"/>
    <s v="BFC-10"/>
    <s v="PP01"/>
    <s v="ASSEMBLY"/>
    <x v="4"/>
    <d v="2019-09-19T00:00:00"/>
    <d v="1899-12-30T12:22:46"/>
    <d v="2019-09-25T00:00:00"/>
    <d v="1899-12-30T17:32:07"/>
    <n v="42.613"/>
    <s v="H"/>
    <x v="1438"/>
    <n v="1020"/>
    <s v="MIN"/>
    <s v="CNF  PRT  REL  TECO"/>
  </r>
  <r>
    <n v="1550494"/>
    <x v="31"/>
    <s v="0"/>
    <s v="0060"/>
    <s v="BFC-10"/>
    <s v="PP01"/>
    <s v="ASSEMBLY"/>
    <x v="5"/>
    <d v="2019-09-25T00:00:00"/>
    <d v="1899-12-30T17:32:26"/>
    <d v="2019-09-25T00:00:00"/>
    <d v="1899-12-30T17:50:56"/>
    <n v="18.5"/>
    <s v="MIN"/>
    <x v="336"/>
    <n v="50"/>
    <s v="MIN"/>
    <s v="CNF  PRT  REL  TECO"/>
  </r>
  <r>
    <n v="1550494"/>
    <x v="3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94"/>
    <x v="31"/>
    <s v="0"/>
    <s v="0080"/>
    <s v="BFC-90"/>
    <s v="PP01"/>
    <s v="ASSY IN PROCESS INSPECTION"/>
    <x v="7"/>
    <d v="2019-09-26T00:00:00"/>
    <d v="1899-12-30T12:24:14"/>
    <d v="2019-09-26T00:00:00"/>
    <d v="1899-12-30T12:24:14"/>
    <n v="20"/>
    <s v="MIN"/>
    <x v="2"/>
    <n v="20"/>
    <s v="MIN"/>
    <s v="CNF  ORSP PRT  REL  TECO"/>
  </r>
  <r>
    <n v="1550494"/>
    <x v="31"/>
    <s v="0"/>
    <s v="0090"/>
    <s v="BFC-90"/>
    <s v="PP01"/>
    <s v="ASSY IN PROCESS INSPECTION"/>
    <x v="8"/>
    <d v="2019-09-26T00:00:00"/>
    <d v="1899-12-30T12:24:32"/>
    <d v="2019-09-26T00:00:00"/>
    <d v="1899-12-30T12:24:32"/>
    <n v="20"/>
    <s v="MIN"/>
    <x v="2"/>
    <n v="20"/>
    <s v="MIN"/>
    <s v="CNF  ORSP PRT  REL  TECO"/>
  </r>
  <r>
    <n v="1550494"/>
    <x v="31"/>
    <s v="0"/>
    <s v="0100"/>
    <s v="PFC-20"/>
    <s v="PP01"/>
    <s v="PAINT"/>
    <x v="9"/>
    <d v="2019-09-26T00:00:00"/>
    <d v="1899-12-30T15:08:18"/>
    <d v="2019-09-29T00:00:00"/>
    <d v="1899-12-30T20:32:32"/>
    <n v="7.2430000000000003"/>
    <s v="H"/>
    <x v="1439"/>
    <n v="450"/>
    <s v="MIN"/>
    <s v="CNF  PRT  REL  TECO"/>
  </r>
  <r>
    <n v="1550494"/>
    <x v="31"/>
    <s v="0"/>
    <s v="0110"/>
    <s v="PFC-99"/>
    <s v="PP01"/>
    <s v="PAINT INSPECTION"/>
    <x v="10"/>
    <d v="2019-09-30T00:00:00"/>
    <d v="1899-12-30T10:37:28"/>
    <d v="2019-09-30T00:00:00"/>
    <d v="1899-12-30T10:37:28"/>
    <n v="20"/>
    <s v="MIN"/>
    <x v="2"/>
    <n v="20"/>
    <s v="MIN"/>
    <s v="CNF  ORSP PRT  REL  TECO"/>
  </r>
  <r>
    <n v="1550494"/>
    <x v="31"/>
    <s v="0"/>
    <s v="0120"/>
    <s v="BFC-10"/>
    <s v="PP01"/>
    <s v="ASSEMBLY"/>
    <x v="11"/>
    <d v="2019-10-06T00:00:00"/>
    <d v="1899-12-30T15:33:16"/>
    <d v="2019-10-06T00:00:00"/>
    <d v="1899-12-30T16:11:25"/>
    <n v="6.2"/>
    <s v="MIN"/>
    <x v="428"/>
    <n v="100"/>
    <s v="MIN"/>
    <s v="CNF  PRT  REL  TECO"/>
  </r>
  <r>
    <n v="1550494"/>
    <x v="31"/>
    <s v="0"/>
    <s v="0130"/>
    <s v="BFC-90"/>
    <s v="PP01"/>
    <s v="ASSY IN PROCESS INSPECTION"/>
    <x v="12"/>
    <d v="2019-10-08T00:00:00"/>
    <d v="1899-12-30T10:38:09"/>
    <d v="2019-10-08T00:00:00"/>
    <d v="1899-12-30T10:38:09"/>
    <n v="20"/>
    <s v="MIN"/>
    <x v="2"/>
    <n v="20"/>
    <s v="MIN"/>
    <s v="CNF  ORSP PRT  REL  TECO"/>
  </r>
  <r>
    <n v="1550494"/>
    <x v="31"/>
    <s v="0"/>
    <s v="0140"/>
    <s v="BFC-90"/>
    <s v="PP01"/>
    <s v="ASSY IN PROCESS INSPECTION"/>
    <x v="13"/>
    <d v="2019-10-08T00:00:00"/>
    <d v="1899-12-30T10:38:19"/>
    <d v="2019-10-08T00:00:00"/>
    <d v="1899-12-30T10:38:19"/>
    <n v="30"/>
    <s v="MIN"/>
    <x v="9"/>
    <n v="30"/>
    <s v="MIN"/>
    <s v="CNF  ORSP PRT  REL  TECO"/>
  </r>
  <r>
    <n v="1550494"/>
    <x v="31"/>
    <s v="0"/>
    <s v="0150"/>
    <s v="BFC-99"/>
    <s v="PP01"/>
    <s v="FINAL INSPECTION"/>
    <x v="14"/>
    <d v="2019-10-08T00:00:00"/>
    <d v="1899-12-30T15:40:19"/>
    <d v="2019-10-08T00:00:00"/>
    <d v="1899-12-30T15:40:19"/>
    <n v="30"/>
    <s v="MIN"/>
    <x v="9"/>
    <n v="30"/>
    <s v="MIN"/>
    <s v="CNF  ORSP PRT  REL  TECO"/>
  </r>
  <r>
    <n v="1550494"/>
    <x v="31"/>
    <s v="0"/>
    <s v="0160"/>
    <s v="BFC-99"/>
    <s v="PP03"/>
    <s v="FINAL INSPECTION"/>
    <x v="15"/>
    <d v="2019-10-09T00:00:00"/>
    <d v="1899-12-30T17:50:13"/>
    <d v="2019-10-09T00:00:00"/>
    <d v="1899-12-30T17:50:13"/>
    <n v="45"/>
    <s v="MIN"/>
    <x v="10"/>
    <n v="45"/>
    <s v="MIN"/>
    <s v="CNF  ORSP PRT  REL  TECO"/>
  </r>
  <r>
    <n v="1550494"/>
    <x v="31"/>
    <s v="1"/>
    <s v="0010"/>
    <s v="BFC-10"/>
    <s v="PP95"/>
    <s v="ASSEMBLY"/>
    <x v="16"/>
    <d v="2019-09-30T00:00:00"/>
    <d v="1899-12-30T07:45:47"/>
    <d v="2019-09-30T00:00:00"/>
    <d v="1899-12-30T13:09:53"/>
    <n v="5.4020000000000001"/>
    <s v="H"/>
    <x v="1440"/>
    <n v="1"/>
    <s v="MIN"/>
    <s v="CNF  PRT  REL  TECO"/>
  </r>
  <r>
    <n v="1550494"/>
    <x v="3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95"/>
    <x v="31"/>
    <s v="0"/>
    <s v="0010"/>
    <s v="PFC-20"/>
    <s v="PP01"/>
    <s v="PAINT"/>
    <x v="0"/>
    <d v="2019-09-18T00:00:00"/>
    <d v="1899-12-30T16:23:43"/>
    <d v="2019-09-19T00:00:00"/>
    <d v="1899-12-30T02:36:41"/>
    <n v="84.7"/>
    <s v="MIN"/>
    <x v="1441"/>
    <n v="40"/>
    <s v="MIN"/>
    <s v="CNF  PRT  REL  TECO"/>
  </r>
  <r>
    <n v="1550495"/>
    <x v="31"/>
    <s v="0"/>
    <s v="0020"/>
    <s v="BFC-10"/>
    <s v="PP01"/>
    <s v="ASSEMBLY"/>
    <x v="1"/>
    <d v="2019-09-19T00:00:00"/>
    <d v="1899-12-30T07:22:03"/>
    <d v="2019-09-19T00:00:00"/>
    <d v="1899-12-30T07:24:46"/>
    <n v="2.7170000000000001"/>
    <s v="MIN"/>
    <x v="1442"/>
    <n v="15"/>
    <s v="MIN"/>
    <s v="CNF  PRT  REL  TECO"/>
  </r>
  <r>
    <n v="1550495"/>
    <x v="31"/>
    <s v="0"/>
    <s v="0030"/>
    <s v="BFC-90"/>
    <s v="PP01"/>
    <s v="ASSY IN PROCESS INSPECTION"/>
    <x v="2"/>
    <d v="2019-09-19T00:00:00"/>
    <d v="1899-12-30T07:33:54"/>
    <d v="2019-09-19T00:00:00"/>
    <d v="1899-12-30T07:33:54"/>
    <n v="20"/>
    <s v="MIN"/>
    <x v="2"/>
    <n v="20"/>
    <s v="MIN"/>
    <s v="CNF  ORSP PRT  REL  TECO"/>
  </r>
  <r>
    <n v="1550495"/>
    <x v="31"/>
    <s v="0"/>
    <s v="0040"/>
    <s v="BFC-10"/>
    <s v="PP01"/>
    <s v="ASSEMBLY"/>
    <x v="3"/>
    <d v="2019-09-19T00:00:00"/>
    <d v="1899-12-30T07:35:00"/>
    <d v="2019-09-19T00:00:00"/>
    <d v="1899-12-30T15:45:18"/>
    <n v="7.556"/>
    <s v="H"/>
    <x v="1443"/>
    <n v="350"/>
    <s v="MIN"/>
    <s v="CNF  PRT  REL  TECO"/>
  </r>
  <r>
    <n v="1550495"/>
    <x v="31"/>
    <s v="0"/>
    <s v="0050"/>
    <s v="BFC-10"/>
    <s v="PP01"/>
    <s v="ASSEMBLY"/>
    <x v="4"/>
    <d v="2019-09-22T00:00:00"/>
    <d v="1899-12-30T07:32:02"/>
    <d v="2019-09-25T00:00:00"/>
    <d v="1899-12-30T15:48:25"/>
    <n v="37.488"/>
    <s v="H"/>
    <x v="1444"/>
    <n v="1020"/>
    <s v="MIN"/>
    <s v="CNF  PRT  REL  TECO"/>
  </r>
  <r>
    <n v="1550495"/>
    <x v="31"/>
    <s v="0"/>
    <s v="0060"/>
    <s v="BFC-10"/>
    <s v="PP01"/>
    <s v="ASSEMBLY"/>
    <x v="5"/>
    <d v="2019-09-25T00:00:00"/>
    <d v="1899-12-30T15:48:36"/>
    <d v="2019-09-25T00:00:00"/>
    <d v="1899-12-30T16:44:41"/>
    <n v="56.082999999999998"/>
    <s v="MIN"/>
    <x v="1445"/>
    <n v="50"/>
    <s v="MIN"/>
    <s v="CNF  PRT  REL  TECO"/>
  </r>
  <r>
    <n v="1550495"/>
    <x v="31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95"/>
    <x v="31"/>
    <s v="0"/>
    <s v="0080"/>
    <s v="BFC-90"/>
    <s v="PP01"/>
    <s v="ASSY IN PROCESS INSPECTION"/>
    <x v="7"/>
    <d v="2019-09-26T00:00:00"/>
    <d v="1899-12-30T14:23:39"/>
    <d v="2019-09-26T00:00:00"/>
    <d v="1899-12-30T14:23:39"/>
    <n v="20"/>
    <s v="MIN"/>
    <x v="2"/>
    <n v="20"/>
    <s v="MIN"/>
    <s v="CNF  ORSP PRT  REL  TECO"/>
  </r>
  <r>
    <n v="1550495"/>
    <x v="31"/>
    <s v="0"/>
    <s v="0090"/>
    <s v="BFC-90"/>
    <s v="PP01"/>
    <s v="ASSY IN PROCESS INSPECTION"/>
    <x v="8"/>
    <d v="2019-09-26T00:00:00"/>
    <d v="1899-12-30T14:23:49"/>
    <d v="2019-09-26T00:00:00"/>
    <d v="1899-12-30T14:23:49"/>
    <n v="20"/>
    <s v="MIN"/>
    <x v="2"/>
    <n v="20"/>
    <s v="MIN"/>
    <s v="CNF  ORSP PRT  REL  TECO"/>
  </r>
  <r>
    <n v="1550495"/>
    <x v="31"/>
    <s v="0"/>
    <s v="0100"/>
    <s v="PFC-20"/>
    <s v="PP01"/>
    <s v="PAINT"/>
    <x v="9"/>
    <d v="2019-09-26T00:00:00"/>
    <d v="1899-12-30T14:39:00"/>
    <d v="2019-09-29T00:00:00"/>
    <d v="1899-12-30T20:46:02"/>
    <n v="6.9260000000000002"/>
    <s v="H"/>
    <x v="1446"/>
    <n v="450"/>
    <s v="MIN"/>
    <s v="CNF  PRT  REL  TECO"/>
  </r>
  <r>
    <n v="1550495"/>
    <x v="31"/>
    <s v="0"/>
    <s v="0110"/>
    <s v="PFC-99"/>
    <s v="PP01"/>
    <s v="PAINT INSPECTION"/>
    <x v="10"/>
    <d v="2019-09-30T00:00:00"/>
    <d v="1899-12-30T10:38:21"/>
    <d v="2019-09-30T00:00:00"/>
    <d v="1899-12-30T10:38:21"/>
    <n v="20"/>
    <s v="MIN"/>
    <x v="2"/>
    <n v="20"/>
    <s v="MIN"/>
    <s v="CNF  ORSP PRT  REL  TECO"/>
  </r>
  <r>
    <n v="1550495"/>
    <x v="31"/>
    <s v="0"/>
    <s v="0120"/>
    <s v="BFC-10"/>
    <s v="PP01"/>
    <s v="ASSEMBLY"/>
    <x v="11"/>
    <d v="2019-10-01T00:00:00"/>
    <d v="1899-12-30T10:30:43"/>
    <d v="2019-10-01T00:00:00"/>
    <d v="1899-12-30T11:27:19"/>
    <n v="56.6"/>
    <s v="MIN"/>
    <x v="1447"/>
    <n v="100"/>
    <s v="MIN"/>
    <s v="CNF  PRT  REL  TECO"/>
  </r>
  <r>
    <n v="1550495"/>
    <x v="31"/>
    <s v="0"/>
    <s v="0130"/>
    <s v="BFC-90"/>
    <s v="PP01"/>
    <s v="ASSY IN PROCESS INSPECTION"/>
    <x v="12"/>
    <d v="2019-10-08T00:00:00"/>
    <d v="1899-12-30T10:37:14"/>
    <d v="2019-10-08T00:00:00"/>
    <d v="1899-12-30T10:37:14"/>
    <n v="20"/>
    <s v="MIN"/>
    <x v="2"/>
    <n v="20"/>
    <s v="MIN"/>
    <s v="CNF  ORSP PRT  REL  TECO"/>
  </r>
  <r>
    <n v="1550495"/>
    <x v="31"/>
    <s v="0"/>
    <s v="0140"/>
    <s v="BFC-90"/>
    <s v="PP01"/>
    <s v="ASSY IN PROCESS INSPECTION"/>
    <x v="13"/>
    <d v="2019-10-08T00:00:00"/>
    <d v="1899-12-30T10:37:26"/>
    <d v="2019-10-08T00:00:00"/>
    <d v="1899-12-30T10:37:26"/>
    <n v="30"/>
    <s v="MIN"/>
    <x v="9"/>
    <n v="30"/>
    <s v="MIN"/>
    <s v="CNF  ORSP PRT  REL  TECO"/>
  </r>
  <r>
    <n v="1550495"/>
    <x v="31"/>
    <s v="0"/>
    <s v="0150"/>
    <s v="BFC-99"/>
    <s v="PP01"/>
    <s v="FINAL INSPECTION"/>
    <x v="14"/>
    <d v="2019-10-09T00:00:00"/>
    <d v="1899-12-30T16:30:12"/>
    <d v="2019-10-09T00:00:00"/>
    <d v="1899-12-30T16:30:12"/>
    <n v="30"/>
    <s v="MIN"/>
    <x v="9"/>
    <n v="30"/>
    <s v="MIN"/>
    <s v="CNF  ORSP PRT  REL  TECO"/>
  </r>
  <r>
    <n v="1550495"/>
    <x v="31"/>
    <s v="0"/>
    <s v="0160"/>
    <s v="BFC-99"/>
    <s v="PP03"/>
    <s v="FINAL INSPECTION"/>
    <x v="15"/>
    <d v="2019-10-10T00:00:00"/>
    <d v="1899-12-30T14:05:51"/>
    <d v="2019-10-10T00:00:00"/>
    <d v="1899-12-30T14:05:51"/>
    <n v="45"/>
    <s v="MIN"/>
    <x v="10"/>
    <n v="45"/>
    <s v="MIN"/>
    <s v="CNF  ORSP PRT  REL  TECO"/>
  </r>
  <r>
    <n v="1550495"/>
    <x v="31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0495"/>
    <x v="31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96"/>
    <x v="30"/>
    <s v="0"/>
    <s v="0010"/>
    <s v="PFC-20"/>
    <s v="PP01"/>
    <s v="PAINT"/>
    <x v="0"/>
    <d v="2019-09-15T00:00:00"/>
    <d v="1899-12-30T16:59:00"/>
    <d v="2019-09-15T00:00:00"/>
    <d v="1899-12-30T19:46:35"/>
    <n v="69.816999999999993"/>
    <s v="MIN"/>
    <x v="1448"/>
    <n v="40"/>
    <s v="MIN"/>
    <s v="CNF  PRT  REL  TECO"/>
  </r>
  <r>
    <n v="1550496"/>
    <x v="30"/>
    <s v="0"/>
    <s v="0020"/>
    <s v="BFC-10"/>
    <s v="PP01"/>
    <s v="ASSEMBLY"/>
    <x v="1"/>
    <d v="2019-09-16T00:00:00"/>
    <d v="1899-12-30T09:39:46"/>
    <d v="2019-09-16T00:00:00"/>
    <d v="1899-12-30T09:48:38"/>
    <n v="59"/>
    <s v="S"/>
    <x v="233"/>
    <n v="15"/>
    <s v="MIN"/>
    <s v="CNF  PRT  REL  TECO"/>
  </r>
  <r>
    <n v="1550496"/>
    <x v="30"/>
    <s v="0"/>
    <s v="0030"/>
    <s v="BFC-90"/>
    <s v="PP01"/>
    <s v="ASSY IN PROCESS INSPECTION"/>
    <x v="2"/>
    <d v="2019-09-18T00:00:00"/>
    <d v="1899-12-30T07:35:42"/>
    <d v="2019-09-18T00:00:00"/>
    <d v="1899-12-30T07:35:42"/>
    <n v="20"/>
    <s v="MIN"/>
    <x v="2"/>
    <n v="20"/>
    <s v="MIN"/>
    <s v="CNF  ORSP PRT  REL  TECO"/>
  </r>
  <r>
    <n v="1550496"/>
    <x v="30"/>
    <s v="0"/>
    <s v="0040"/>
    <s v="BFC-10"/>
    <s v="PP01"/>
    <s v="ASSEMBLY"/>
    <x v="3"/>
    <d v="2019-09-18T00:00:00"/>
    <d v="1899-12-30T07:56:19"/>
    <d v="2019-09-19T00:00:00"/>
    <d v="1899-12-30T15:52:32"/>
    <n v="16.975000000000001"/>
    <s v="H"/>
    <x v="1449"/>
    <n v="350"/>
    <s v="MIN"/>
    <s v="CNF  PRT  REL  TECO"/>
  </r>
  <r>
    <n v="1550496"/>
    <x v="30"/>
    <s v="0"/>
    <s v="0050"/>
    <s v="BFC-10"/>
    <s v="PP01"/>
    <s v="ASSEMBLY"/>
    <x v="4"/>
    <d v="2019-09-22T00:00:00"/>
    <d v="1899-12-30T07:29:20"/>
    <d v="2019-09-24T00:00:00"/>
    <d v="1899-12-30T16:51:12"/>
    <n v="28.190999999999999"/>
    <s v="H"/>
    <x v="1450"/>
    <n v="1020"/>
    <s v="MIN"/>
    <s v="CNF  PRT  REL  TECO"/>
  </r>
  <r>
    <n v="1550496"/>
    <x v="30"/>
    <s v="0"/>
    <s v="0060"/>
    <s v="BFC-10"/>
    <s v="PP01"/>
    <s v="ASSEMBLY"/>
    <x v="5"/>
    <d v="2019-09-24T00:00:00"/>
    <d v="1899-12-30T16:51:49"/>
    <d v="2019-09-24T00:00:00"/>
    <d v="1899-12-30T17:55:07"/>
    <n v="1.0549999999999999"/>
    <s v="H"/>
    <x v="1451"/>
    <n v="50"/>
    <s v="MIN"/>
    <s v="CNF  PRT  REL  TECO"/>
  </r>
  <r>
    <n v="1550496"/>
    <x v="30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96"/>
    <x v="30"/>
    <s v="0"/>
    <s v="0080"/>
    <s v="BFC-90"/>
    <s v="PP01"/>
    <s v="ASSY IN PROCESS INSPECTION"/>
    <x v="7"/>
    <d v="2019-09-26T00:00:00"/>
    <d v="1899-12-30T15:33:53"/>
    <d v="2019-09-26T00:00:00"/>
    <d v="1899-12-30T15:33:53"/>
    <n v="20"/>
    <s v="MIN"/>
    <x v="2"/>
    <n v="20"/>
    <s v="MIN"/>
    <s v="CNF  ORSP PRT  REL  TECO"/>
  </r>
  <r>
    <n v="1550496"/>
    <x v="30"/>
    <s v="0"/>
    <s v="0090"/>
    <s v="BFC-90"/>
    <s v="PP01"/>
    <s v="ASSY IN PROCESS INSPECTION"/>
    <x v="8"/>
    <d v="2019-09-26T00:00:00"/>
    <d v="1899-12-30T15:33:59"/>
    <d v="2019-09-26T00:00:00"/>
    <d v="1899-12-30T15:33:59"/>
    <n v="20"/>
    <s v="MIN"/>
    <x v="2"/>
    <n v="20"/>
    <s v="MIN"/>
    <s v="CNF  ORSP PRT  REL  TECO"/>
  </r>
  <r>
    <n v="1550496"/>
    <x v="30"/>
    <s v="0"/>
    <s v="0100"/>
    <s v="PFC-20"/>
    <s v="PP01"/>
    <s v="PAINT"/>
    <x v="9"/>
    <d v="2019-09-26T00:00:00"/>
    <d v="1899-12-30T15:43:48"/>
    <d v="2019-09-29T00:00:00"/>
    <d v="1899-12-30T20:55:01"/>
    <n v="365.64699999999999"/>
    <s v="MIN"/>
    <x v="1452"/>
    <n v="450"/>
    <s v="MIN"/>
    <s v="CNF  PRT  REL  TECO"/>
  </r>
  <r>
    <n v="1550496"/>
    <x v="30"/>
    <s v="0"/>
    <s v="0110"/>
    <s v="PFC-99"/>
    <s v="PP01"/>
    <s v="PAINT INSPECTION"/>
    <x v="10"/>
    <d v="2019-09-30T00:00:00"/>
    <d v="1899-12-30T10:39:17"/>
    <d v="2019-09-30T00:00:00"/>
    <d v="1899-12-30T10:39:17"/>
    <n v="20"/>
    <s v="MIN"/>
    <x v="2"/>
    <n v="20"/>
    <s v="MIN"/>
    <s v="CNF  ORSP PRT  REL  TECO"/>
  </r>
  <r>
    <n v="1550496"/>
    <x v="30"/>
    <s v="0"/>
    <s v="0120"/>
    <s v="BFC-10"/>
    <s v="PP01"/>
    <s v="ASSEMBLY"/>
    <x v="11"/>
    <d v="2019-10-06T00:00:00"/>
    <d v="1899-12-30T14:56:39"/>
    <d v="2019-10-06T00:00:00"/>
    <d v="1899-12-30T14:57:56"/>
    <n v="39"/>
    <s v="S"/>
    <x v="1453"/>
    <n v="100"/>
    <s v="MIN"/>
    <s v="CNF  PRT  REL  TECO"/>
  </r>
  <r>
    <n v="1550496"/>
    <x v="30"/>
    <s v="0"/>
    <s v="0130"/>
    <s v="BFC-90"/>
    <s v="PP01"/>
    <s v="ASSY IN PROCESS INSPECTION"/>
    <x v="12"/>
    <d v="2019-10-07T00:00:00"/>
    <d v="1899-12-30T08:04:13"/>
    <d v="2019-10-07T00:00:00"/>
    <d v="1899-12-30T08:04:13"/>
    <n v="20"/>
    <s v="MIN"/>
    <x v="2"/>
    <n v="20"/>
    <s v="MIN"/>
    <s v="CNF  ORSP PRT  REL  TECO"/>
  </r>
  <r>
    <n v="1550496"/>
    <x v="30"/>
    <s v="0"/>
    <s v="0140"/>
    <s v="BFC-90"/>
    <s v="PP01"/>
    <s v="ASSY IN PROCESS INSPECTION"/>
    <x v="13"/>
    <d v="2019-10-07T00:00:00"/>
    <d v="1899-12-30T08:04:24"/>
    <d v="2019-10-07T00:00:00"/>
    <d v="1899-12-30T08:04:24"/>
    <n v="30"/>
    <s v="MIN"/>
    <x v="9"/>
    <n v="30"/>
    <s v="MIN"/>
    <s v="CNF  ORSP PRT  REL  TECO"/>
  </r>
  <r>
    <n v="1550496"/>
    <x v="30"/>
    <s v="0"/>
    <s v="0150"/>
    <s v="BFC-99"/>
    <s v="PP01"/>
    <s v="FINAL INSPECTION"/>
    <x v="14"/>
    <d v="2019-10-07T00:00:00"/>
    <d v="1899-12-30T13:23:02"/>
    <d v="2019-10-07T00:00:00"/>
    <d v="1899-12-30T13:23:02"/>
    <n v="30"/>
    <s v="MIN"/>
    <x v="9"/>
    <n v="30"/>
    <s v="MIN"/>
    <s v="CNF  ORSP PRT  REL  TECO"/>
  </r>
  <r>
    <n v="1550496"/>
    <x v="30"/>
    <s v="0"/>
    <s v="0160"/>
    <s v="BFC-99"/>
    <s v="PP03"/>
    <s v="FINAL INSPECTION"/>
    <x v="15"/>
    <d v="2019-10-08T00:00:00"/>
    <d v="1899-12-30T16:58:13"/>
    <d v="2019-10-08T00:00:00"/>
    <d v="1899-12-30T16:58:13"/>
    <n v="45"/>
    <s v="MIN"/>
    <x v="10"/>
    <n v="45"/>
    <s v="MIN"/>
    <s v="CNF  ORSP PRT  REL  TECO"/>
  </r>
  <r>
    <n v="1550496"/>
    <x v="30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0496"/>
    <x v="30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97"/>
    <x v="37"/>
    <s v="0"/>
    <s v="0010"/>
    <s v="PFC-20"/>
    <s v="PP01"/>
    <s v="PAINT"/>
    <x v="0"/>
    <d v="2019-09-17T00:00:00"/>
    <d v="1899-12-30T01:59:10"/>
    <d v="2019-09-17T00:00:00"/>
    <d v="1899-12-30T02:47:53"/>
    <n v="48.716999999999999"/>
    <s v="MIN"/>
    <x v="1454"/>
    <n v="40"/>
    <s v="MIN"/>
    <s v="CNF  PRT  REL  TECO"/>
  </r>
  <r>
    <n v="1550497"/>
    <x v="37"/>
    <s v="0"/>
    <s v="0020"/>
    <s v="BFC-10"/>
    <s v="PP01"/>
    <s v="ASSEMBLY"/>
    <x v="1"/>
    <d v="2019-09-17T00:00:00"/>
    <d v="1899-12-30T09:31:54"/>
    <d v="2019-09-17T00:00:00"/>
    <d v="1899-12-30T10:36:33"/>
    <n v="32.332999999999998"/>
    <s v="MIN"/>
    <x v="641"/>
    <n v="15"/>
    <s v="MIN"/>
    <s v="CNF  PRT  REL  TECO"/>
  </r>
  <r>
    <n v="1550497"/>
    <x v="37"/>
    <s v="0"/>
    <s v="0030"/>
    <s v="BFC-90"/>
    <s v="PP01"/>
    <s v="ASSY IN PROCESS INSPECTION"/>
    <x v="2"/>
    <d v="2019-09-18T00:00:00"/>
    <d v="1899-12-30T07:35:11"/>
    <d v="2019-09-18T00:00:00"/>
    <d v="1899-12-30T07:35:11"/>
    <n v="20"/>
    <s v="MIN"/>
    <x v="2"/>
    <n v="20"/>
    <s v="MIN"/>
    <s v="CNF  ORSP PRT  REL  TECO"/>
  </r>
  <r>
    <n v="1550497"/>
    <x v="37"/>
    <s v="0"/>
    <s v="0040"/>
    <s v="BFC-10"/>
    <s v="PP01"/>
    <s v="ASSEMBLY"/>
    <x v="3"/>
    <d v="2019-09-18T00:00:00"/>
    <d v="1899-12-30T07:55:53"/>
    <d v="2019-09-18T00:00:00"/>
    <d v="1899-12-30T17:56:48"/>
    <n v="9.6950000000000003"/>
    <s v="H"/>
    <x v="1455"/>
    <n v="350"/>
    <s v="MIN"/>
    <s v="CNF  PRT  REL  TECO"/>
  </r>
  <r>
    <n v="1550497"/>
    <x v="37"/>
    <s v="0"/>
    <s v="0050"/>
    <s v="BFC-10"/>
    <s v="PP01"/>
    <s v="ASSEMBLY"/>
    <x v="4"/>
    <d v="2019-09-19T00:00:00"/>
    <d v="1899-12-30T07:26:31"/>
    <d v="2019-09-24T00:00:00"/>
    <d v="1899-12-30T16:49:37"/>
    <n v="36.572000000000003"/>
    <s v="H"/>
    <x v="1456"/>
    <n v="1020"/>
    <s v="MIN"/>
    <s v="CNF  PRT  REL  TECO"/>
  </r>
  <r>
    <n v="1550497"/>
    <x v="37"/>
    <s v="0"/>
    <s v="0060"/>
    <s v="BFC-10"/>
    <s v="PP01"/>
    <s v="ASSEMBLY"/>
    <x v="5"/>
    <d v="2019-09-24T00:00:00"/>
    <d v="1899-12-30T16:49:47"/>
    <d v="2019-09-24T00:00:00"/>
    <d v="1899-12-30T17:50:08"/>
    <n v="1.006"/>
    <s v="H"/>
    <x v="1457"/>
    <n v="50"/>
    <s v="MIN"/>
    <s v="CNF  PRT  REL  TECO"/>
  </r>
  <r>
    <n v="1550497"/>
    <x v="3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97"/>
    <x v="37"/>
    <s v="0"/>
    <s v="0080"/>
    <s v="BFC-90"/>
    <s v="PP01"/>
    <s v="ASSY IN PROCESS INSPECTION"/>
    <x v="7"/>
    <d v="2019-09-25T00:00:00"/>
    <d v="1899-12-30T10:07:01"/>
    <d v="2019-09-25T00:00:00"/>
    <d v="1899-12-30T10:07:01"/>
    <n v="20"/>
    <s v="MIN"/>
    <x v="2"/>
    <n v="20"/>
    <s v="MIN"/>
    <s v="CNF  ORSP PRT  REL  TECO"/>
  </r>
  <r>
    <n v="1550497"/>
    <x v="37"/>
    <s v="0"/>
    <s v="0090"/>
    <s v="BFC-90"/>
    <s v="PP01"/>
    <s v="ASSY IN PROCESS INSPECTION"/>
    <x v="8"/>
    <d v="2019-09-25T00:00:00"/>
    <d v="1899-12-30T10:07:19"/>
    <d v="2019-09-25T00:00:00"/>
    <d v="1899-12-30T10:07:19"/>
    <n v="20"/>
    <s v="MIN"/>
    <x v="2"/>
    <n v="20"/>
    <s v="MIN"/>
    <s v="CNF  ORSP PRT  REL  TECO"/>
  </r>
  <r>
    <n v="1550497"/>
    <x v="37"/>
    <s v="0"/>
    <s v="0100"/>
    <s v="PFC-20"/>
    <s v="PP01"/>
    <s v="PAINT"/>
    <x v="9"/>
    <d v="2019-09-25T00:00:00"/>
    <d v="1899-12-30T11:36:34"/>
    <d v="2019-09-26T00:00:00"/>
    <d v="1899-12-30T01:23:24"/>
    <n v="9.2870000000000008"/>
    <s v="H"/>
    <x v="1458"/>
    <n v="450"/>
    <s v="MIN"/>
    <s v="CNF  PRT  REL  TECO"/>
  </r>
  <r>
    <n v="1550497"/>
    <x v="37"/>
    <s v="0"/>
    <s v="0110"/>
    <s v="PFC-99"/>
    <s v="PP01"/>
    <s v="PAINT INSPECTION"/>
    <x v="10"/>
    <d v="2019-09-26T00:00:00"/>
    <d v="1899-12-30T08:43:35"/>
    <d v="2019-09-26T00:00:00"/>
    <d v="1899-12-30T08:43:35"/>
    <n v="20"/>
    <s v="MIN"/>
    <x v="2"/>
    <n v="20"/>
    <s v="MIN"/>
    <s v="CNF  ORSP PRT  REL  TECO"/>
  </r>
  <r>
    <n v="1550497"/>
    <x v="37"/>
    <s v="0"/>
    <s v="0120"/>
    <s v="BFC-10"/>
    <s v="PP01"/>
    <s v="ASSEMBLY"/>
    <x v="11"/>
    <d v="2019-09-26T00:00:00"/>
    <d v="1899-12-30T13:06:37"/>
    <d v="2019-09-26T00:00:00"/>
    <d v="1899-12-30T13:31:31"/>
    <n v="24.9"/>
    <s v="MIN"/>
    <x v="1459"/>
    <n v="100"/>
    <s v="MIN"/>
    <s v="CNF  PRT  REL  TECO"/>
  </r>
  <r>
    <n v="1550497"/>
    <x v="37"/>
    <s v="0"/>
    <s v="0130"/>
    <s v="BFC-90"/>
    <s v="PP01"/>
    <s v="ASSY IN PROCESS INSPECTION"/>
    <x v="12"/>
    <d v="2019-10-07T00:00:00"/>
    <d v="1899-12-30T08:03:39"/>
    <d v="2019-10-07T00:00:00"/>
    <d v="1899-12-30T08:03:39"/>
    <n v="20"/>
    <s v="MIN"/>
    <x v="2"/>
    <n v="20"/>
    <s v="MIN"/>
    <s v="CNF  ORSP PRT  REL  TECO"/>
  </r>
  <r>
    <n v="1550497"/>
    <x v="37"/>
    <s v="0"/>
    <s v="0140"/>
    <s v="BFC-90"/>
    <s v="PP01"/>
    <s v="ASSY IN PROCESS INSPECTION"/>
    <x v="13"/>
    <d v="2019-10-07T00:00:00"/>
    <d v="1899-12-30T08:03:57"/>
    <d v="2019-10-07T00:00:00"/>
    <d v="1899-12-30T08:03:57"/>
    <n v="30"/>
    <s v="MIN"/>
    <x v="9"/>
    <n v="30"/>
    <s v="MIN"/>
    <s v="CNF  ORSP PRT  REL  TECO"/>
  </r>
  <r>
    <n v="1550497"/>
    <x v="37"/>
    <s v="0"/>
    <s v="0150"/>
    <s v="BFC-99"/>
    <s v="PP01"/>
    <s v="FINAL INSPECTION"/>
    <x v="14"/>
    <d v="2019-10-07T00:00:00"/>
    <d v="1899-12-30T13:08:26"/>
    <d v="2019-10-07T00:00:00"/>
    <d v="1899-12-30T13:08:26"/>
    <n v="30"/>
    <s v="MIN"/>
    <x v="9"/>
    <n v="30"/>
    <s v="MIN"/>
    <s v="CNF  ORSP PRT  REL  TECO"/>
  </r>
  <r>
    <n v="1550497"/>
    <x v="37"/>
    <s v="0"/>
    <s v="0160"/>
    <s v="BFC-99"/>
    <s v="PP03"/>
    <s v="FINAL INSPECTION"/>
    <x v="15"/>
    <d v="2019-10-08T00:00:00"/>
    <d v="1899-12-30T09:45:00"/>
    <d v="2019-10-08T00:00:00"/>
    <d v="1899-12-30T09:45:00"/>
    <n v="45"/>
    <s v="MIN"/>
    <x v="10"/>
    <n v="45"/>
    <s v="MIN"/>
    <s v="CNF  ORSP PRT  REL  TECO"/>
  </r>
  <r>
    <n v="1550497"/>
    <x v="37"/>
    <s v="1"/>
    <s v="0010"/>
    <s v="BFC-10"/>
    <s v="PP95"/>
    <s v="ASSEMBLY"/>
    <x v="16"/>
    <d v="2019-09-26T00:00:00"/>
    <d v="1899-12-30T07:50:39"/>
    <d v="2019-09-26T00:00:00"/>
    <d v="1899-12-30T15:06:40"/>
    <n v="7.2670000000000003"/>
    <s v="H"/>
    <x v="1460"/>
    <n v="1"/>
    <s v="MIN"/>
    <s v="CNF  PRT  REL  TECO"/>
  </r>
  <r>
    <n v="1550497"/>
    <x v="3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98"/>
    <x v="37"/>
    <s v="0"/>
    <s v="0010"/>
    <s v="PFC-20"/>
    <s v="PP01"/>
    <s v="PAINT"/>
    <x v="0"/>
    <d v="2019-09-17T00:00:00"/>
    <d v="1899-12-30T17:16:00"/>
    <d v="2019-09-17T00:00:00"/>
    <d v="1899-12-30T19:58:08"/>
    <n v="87.5"/>
    <s v="MIN"/>
    <x v="1461"/>
    <n v="40"/>
    <s v="MIN"/>
    <s v="CNF  PRT  REL  TECO"/>
  </r>
  <r>
    <n v="1550498"/>
    <x v="37"/>
    <s v="0"/>
    <s v="0020"/>
    <s v="BFC-10"/>
    <s v="PP01"/>
    <s v="ASSEMBLY"/>
    <x v="1"/>
    <d v="2019-09-18T00:00:00"/>
    <d v="1899-12-30T09:39:51"/>
    <d v="2019-09-18T00:00:00"/>
    <d v="1899-12-30T09:44:24"/>
    <n v="2.2829999999999999"/>
    <s v="MIN"/>
    <x v="1430"/>
    <n v="15"/>
    <s v="MIN"/>
    <s v="CNF  PRT  REL  TECO"/>
  </r>
  <r>
    <n v="1550498"/>
    <x v="37"/>
    <s v="0"/>
    <s v="0030"/>
    <s v="BFC-90"/>
    <s v="PP01"/>
    <s v="ASSY IN PROCESS INSPECTION"/>
    <x v="2"/>
    <d v="2019-09-18T00:00:00"/>
    <d v="1899-12-30T14:11:09"/>
    <d v="2019-09-18T00:00:00"/>
    <d v="1899-12-30T14:11:09"/>
    <n v="20"/>
    <s v="MIN"/>
    <x v="2"/>
    <n v="20"/>
    <s v="MIN"/>
    <s v="CNF  ORSP PRT  REL  TECO"/>
  </r>
  <r>
    <n v="1550498"/>
    <x v="37"/>
    <s v="0"/>
    <s v="0040"/>
    <s v="BFC-10"/>
    <s v="PP01"/>
    <s v="ASSEMBLY"/>
    <x v="3"/>
    <d v="2019-09-18T00:00:00"/>
    <d v="1899-12-30T15:28:20"/>
    <d v="2019-09-19T00:00:00"/>
    <d v="1899-12-30T11:29:42"/>
    <n v="6.335"/>
    <s v="H"/>
    <x v="1462"/>
    <n v="350"/>
    <s v="MIN"/>
    <s v="CNF  PRT  REL  TECO"/>
  </r>
  <r>
    <n v="1550498"/>
    <x v="37"/>
    <s v="0"/>
    <s v="0050"/>
    <s v="BFC-10"/>
    <s v="PP01"/>
    <s v="ASSEMBLY"/>
    <x v="4"/>
    <d v="2019-09-19T00:00:00"/>
    <d v="1899-12-30T12:01:59"/>
    <d v="2019-09-25T00:00:00"/>
    <d v="1899-12-30T17:30:15"/>
    <n v="2613.913"/>
    <s v="MIN"/>
    <x v="1463"/>
    <n v="1020"/>
    <s v="MIN"/>
    <s v="CNF  PRT  REL  TECO"/>
  </r>
  <r>
    <n v="1550498"/>
    <x v="37"/>
    <s v="0"/>
    <s v="0060"/>
    <s v="BFC-10"/>
    <s v="PP01"/>
    <s v="ASSEMBLY"/>
    <x v="5"/>
    <d v="2019-09-25T00:00:00"/>
    <d v="1899-12-30T17:30:34"/>
    <d v="2019-09-25T00:00:00"/>
    <d v="1899-12-30T17:50:55"/>
    <n v="20.350000000000001"/>
    <s v="MIN"/>
    <x v="1464"/>
    <n v="50"/>
    <s v="MIN"/>
    <s v="CNF  PRT  REL  TECO"/>
  </r>
  <r>
    <n v="1550498"/>
    <x v="3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98"/>
    <x v="37"/>
    <s v="0"/>
    <s v="0080"/>
    <s v="BFC-90"/>
    <s v="PP01"/>
    <s v="ASSY IN PROCESS INSPECTION"/>
    <x v="7"/>
    <d v="2019-09-29T00:00:00"/>
    <d v="1899-12-30T15:28:11"/>
    <d v="2019-09-29T00:00:00"/>
    <d v="1899-12-30T15:28:11"/>
    <n v="20"/>
    <s v="MIN"/>
    <x v="2"/>
    <n v="20"/>
    <s v="MIN"/>
    <s v="CNF  ORSP PRT  REL  TECO"/>
  </r>
  <r>
    <n v="1550498"/>
    <x v="37"/>
    <s v="0"/>
    <s v="0090"/>
    <s v="BFC-90"/>
    <s v="PP01"/>
    <s v="ASSY IN PROCESS INSPECTION"/>
    <x v="8"/>
    <d v="2019-09-29T00:00:00"/>
    <d v="1899-12-30T15:28:32"/>
    <d v="2019-09-29T00:00:00"/>
    <d v="1899-12-30T15:28:32"/>
    <n v="20"/>
    <s v="MIN"/>
    <x v="2"/>
    <n v="20"/>
    <s v="MIN"/>
    <s v="CNF  ORSP PRT  REL  TECO"/>
  </r>
  <r>
    <n v="1550498"/>
    <x v="37"/>
    <s v="0"/>
    <s v="0100"/>
    <s v="PFC-20"/>
    <s v="PP01"/>
    <s v="PAINT"/>
    <x v="9"/>
    <d v="2019-09-29T00:00:00"/>
    <d v="1899-12-30T16:41:12"/>
    <d v="2019-10-01T00:00:00"/>
    <d v="1899-12-30T03:31:05"/>
    <n v="8.2629999999999999"/>
    <s v="H"/>
    <x v="1465"/>
    <n v="450"/>
    <s v="MIN"/>
    <s v="CNF  PRT  REL  TECO"/>
  </r>
  <r>
    <n v="1550498"/>
    <x v="37"/>
    <s v="0"/>
    <s v="0110"/>
    <s v="PFC-99"/>
    <s v="PP01"/>
    <s v="PAINT INSPECTION"/>
    <x v="10"/>
    <d v="2019-10-01T00:00:00"/>
    <d v="1899-12-30T10:59:29"/>
    <d v="2019-10-01T00:00:00"/>
    <d v="1899-12-30T10:59:29"/>
    <n v="20"/>
    <s v="MIN"/>
    <x v="2"/>
    <n v="20"/>
    <s v="MIN"/>
    <s v="CNF  ORSP PRT  REL  TECO"/>
  </r>
  <r>
    <n v="1550498"/>
    <x v="37"/>
    <s v="0"/>
    <s v="0120"/>
    <s v="BFC-10"/>
    <s v="PP01"/>
    <s v="ASSEMBLY"/>
    <x v="11"/>
    <d v="2019-10-07T00:00:00"/>
    <d v="1899-12-30T08:10:21"/>
    <d v="2019-10-07T00:00:00"/>
    <d v="1899-12-30T08:27:59"/>
    <n v="17.632999999999999"/>
    <s v="MIN"/>
    <x v="1466"/>
    <n v="100"/>
    <s v="MIN"/>
    <s v="CNF  PRT  REL  TECO"/>
  </r>
  <r>
    <n v="1550498"/>
    <x v="37"/>
    <s v="0"/>
    <s v="0130"/>
    <s v="BFC-90"/>
    <s v="PP01"/>
    <s v="ASSY IN PROCESS INSPECTION"/>
    <x v="12"/>
    <d v="2019-10-07T00:00:00"/>
    <d v="1899-12-30T12:51:30"/>
    <d v="2019-10-07T00:00:00"/>
    <d v="1899-12-30T12:51:30"/>
    <n v="20"/>
    <s v="MIN"/>
    <x v="2"/>
    <n v="20"/>
    <s v="MIN"/>
    <s v="CNF  ORSP PRT  REL  TECO"/>
  </r>
  <r>
    <n v="1550498"/>
    <x v="37"/>
    <s v="0"/>
    <s v="0140"/>
    <s v="BFC-90"/>
    <s v="PP01"/>
    <s v="ASSY IN PROCESS INSPECTION"/>
    <x v="13"/>
    <d v="2019-10-07T00:00:00"/>
    <d v="1899-12-30T12:51:44"/>
    <d v="2019-10-07T00:00:00"/>
    <d v="1899-12-30T12:51:44"/>
    <n v="30"/>
    <s v="MIN"/>
    <x v="9"/>
    <n v="30"/>
    <s v="MIN"/>
    <s v="CNF  ORSP PRT  REL  TECO"/>
  </r>
  <r>
    <n v="1550498"/>
    <x v="37"/>
    <s v="0"/>
    <s v="0150"/>
    <s v="BFC-99"/>
    <s v="PP01"/>
    <s v="FINAL INSPECTION"/>
    <x v="14"/>
    <d v="2019-10-07T00:00:00"/>
    <d v="1899-12-30T12:51:58"/>
    <d v="2019-10-07T00:00:00"/>
    <d v="1899-12-30T12:51:58"/>
    <n v="30"/>
    <s v="MIN"/>
    <x v="9"/>
    <n v="30"/>
    <s v="MIN"/>
    <s v="CNF  ORSP PRT  REL  TECO"/>
  </r>
  <r>
    <n v="1550498"/>
    <x v="37"/>
    <s v="0"/>
    <s v="0160"/>
    <s v="BFC-99"/>
    <s v="PP03"/>
    <s v="FINAL INSPECTION"/>
    <x v="15"/>
    <d v="2019-10-09T00:00:00"/>
    <d v="1899-12-30T10:27:22"/>
    <d v="2019-10-09T00:00:00"/>
    <d v="1899-12-30T10:27:22"/>
    <n v="45"/>
    <s v="MIN"/>
    <x v="10"/>
    <n v="45"/>
    <s v="MIN"/>
    <s v="CNF  ORSP PRT  REL  TECO"/>
  </r>
  <r>
    <n v="1550498"/>
    <x v="37"/>
    <s v="1"/>
    <s v="0010"/>
    <s v="BFC-10"/>
    <s v="PP95"/>
    <s v="ASSEMBLY"/>
    <x v="16"/>
    <d v="2019-10-01T00:00:00"/>
    <d v="1899-12-30T07:42:15"/>
    <d v="2019-10-01T00:00:00"/>
    <d v="1899-12-30T16:18:25"/>
    <n v="8.6029999999999998"/>
    <s v="H"/>
    <x v="1467"/>
    <n v="1"/>
    <s v="MIN"/>
    <s v="CNF  PRT  REL  TECO"/>
  </r>
  <r>
    <n v="1550498"/>
    <x v="3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499"/>
    <x v="38"/>
    <s v="0"/>
    <s v="0010"/>
    <s v="PFC-20"/>
    <s v="PP01"/>
    <s v="PAINT"/>
    <x v="0"/>
    <d v="2019-09-18T00:00:00"/>
    <d v="1899-12-30T16:29:35"/>
    <d v="2019-09-19T00:00:00"/>
    <d v="1899-12-30T03:42:58"/>
    <n v="75.566000000000003"/>
    <s v="MIN"/>
    <x v="1468"/>
    <n v="40"/>
    <s v="MIN"/>
    <s v="CNF  PRT  REL  TECO"/>
  </r>
  <r>
    <n v="1550499"/>
    <x v="38"/>
    <s v="0"/>
    <s v="0020"/>
    <s v="BFC-10"/>
    <s v="PP01"/>
    <s v="ASSEMBLY"/>
    <x v="1"/>
    <d v="2019-09-19T00:00:00"/>
    <d v="1899-12-30T08:28:34"/>
    <d v="2019-09-19T00:00:00"/>
    <d v="1899-12-30T08:44:57"/>
    <n v="16.382999999999999"/>
    <s v="MIN"/>
    <x v="1469"/>
    <n v="15"/>
    <s v="MIN"/>
    <s v="CNF  PRT  REL  TECO"/>
  </r>
  <r>
    <n v="1550499"/>
    <x v="38"/>
    <s v="0"/>
    <s v="0030"/>
    <s v="BFC-90"/>
    <s v="PP01"/>
    <s v="ASSY IN PROCESS INSPECTION"/>
    <x v="2"/>
    <d v="2019-09-19T00:00:00"/>
    <d v="1899-12-30T13:59:41"/>
    <d v="2019-09-19T00:00:00"/>
    <d v="1899-12-30T13:59:41"/>
    <n v="20"/>
    <s v="MIN"/>
    <x v="2"/>
    <n v="20"/>
    <s v="MIN"/>
    <s v="CNF  ORSP PRT  REL  TECO"/>
  </r>
  <r>
    <n v="1550499"/>
    <x v="38"/>
    <s v="0"/>
    <s v="0040"/>
    <s v="BFC-10"/>
    <s v="PP01"/>
    <s v="ASSEMBLY"/>
    <x v="3"/>
    <d v="2019-09-19T00:00:00"/>
    <d v="1899-12-30T14:17:36"/>
    <d v="2019-09-22T00:00:00"/>
    <d v="1899-12-30T15:40:23"/>
    <n v="7.9429999999999996"/>
    <s v="H"/>
    <x v="1470"/>
    <n v="350"/>
    <s v="MIN"/>
    <s v="CNF  PRT  REL  TECO"/>
  </r>
  <r>
    <n v="1550499"/>
    <x v="38"/>
    <s v="0"/>
    <s v="0050"/>
    <s v="BFC-10"/>
    <s v="PP01"/>
    <s v="ASSEMBLY"/>
    <x v="4"/>
    <d v="2019-09-22T00:00:00"/>
    <d v="1899-12-30T15:40:38"/>
    <d v="2019-09-26T00:00:00"/>
    <d v="1899-12-30T15:30:50"/>
    <n v="38.683"/>
    <s v="H"/>
    <x v="1471"/>
    <n v="1020"/>
    <s v="MIN"/>
    <s v="CNF  PRT  REL  TECO"/>
  </r>
  <r>
    <n v="1550499"/>
    <x v="38"/>
    <s v="0"/>
    <s v="0060"/>
    <s v="BFC-10"/>
    <s v="PP01"/>
    <s v="ASSEMBLY"/>
    <x v="5"/>
    <d v="2019-09-26T00:00:00"/>
    <d v="1899-12-30T15:31:13"/>
    <d v="2019-09-26T00:00:00"/>
    <d v="1899-12-30T15:55:52"/>
    <n v="24.65"/>
    <s v="MIN"/>
    <x v="1472"/>
    <n v="50"/>
    <s v="MIN"/>
    <s v="CNF  PRT  REL  TECO"/>
  </r>
  <r>
    <n v="1550499"/>
    <x v="3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499"/>
    <x v="38"/>
    <s v="0"/>
    <s v="0080"/>
    <s v="BFC-90"/>
    <s v="PP01"/>
    <s v="ASSY IN PROCESS INSPECTION"/>
    <x v="7"/>
    <d v="2019-09-29T00:00:00"/>
    <d v="1899-12-30T15:30:35"/>
    <d v="2019-09-29T00:00:00"/>
    <d v="1899-12-30T15:30:35"/>
    <n v="20"/>
    <s v="MIN"/>
    <x v="2"/>
    <n v="20"/>
    <s v="MIN"/>
    <s v="CNF  ORSP PRT  REL  TECO"/>
  </r>
  <r>
    <n v="1550499"/>
    <x v="38"/>
    <s v="0"/>
    <s v="0090"/>
    <s v="BFC-90"/>
    <s v="PP01"/>
    <s v="ASSY IN PROCESS INSPECTION"/>
    <x v="8"/>
    <d v="2019-09-29T00:00:00"/>
    <d v="1899-12-30T15:30:54"/>
    <d v="2019-09-29T00:00:00"/>
    <d v="1899-12-30T15:30:54"/>
    <n v="20"/>
    <s v="MIN"/>
    <x v="2"/>
    <n v="20"/>
    <s v="MIN"/>
    <s v="CNF  ORSP PRT  REL  TECO"/>
  </r>
  <r>
    <n v="1550499"/>
    <x v="38"/>
    <s v="0"/>
    <s v="0100"/>
    <s v="PFC-20"/>
    <s v="PP01"/>
    <s v="PAINT"/>
    <x v="9"/>
    <d v="2019-09-29T00:00:00"/>
    <d v="1899-12-30T15:49:39"/>
    <d v="2019-10-01T00:00:00"/>
    <d v="1899-12-30T01:07:44"/>
    <n v="9.0299999999999994"/>
    <s v="H"/>
    <x v="1175"/>
    <n v="450"/>
    <s v="MIN"/>
    <s v="CNF  PRT  REL  TECO"/>
  </r>
  <r>
    <n v="1550499"/>
    <x v="38"/>
    <s v="0"/>
    <s v="0110"/>
    <s v="PFC-99"/>
    <s v="PP01"/>
    <s v="PAINT INSPECTION"/>
    <x v="10"/>
    <d v="2019-10-01T00:00:00"/>
    <d v="1899-12-30T10:58:56"/>
    <d v="2019-10-01T00:00:00"/>
    <d v="1899-12-30T10:58:56"/>
    <n v="20"/>
    <s v="MIN"/>
    <x v="2"/>
    <n v="20"/>
    <s v="MIN"/>
    <s v="CNF  ORSP PRT  REL  TECO"/>
  </r>
  <r>
    <n v="1550499"/>
    <x v="38"/>
    <s v="0"/>
    <s v="0120"/>
    <s v="BFC-10"/>
    <s v="PP01"/>
    <s v="ASSEMBLY"/>
    <x v="11"/>
    <d v="2019-10-06T00:00:00"/>
    <d v="1899-12-30T15:46:19"/>
    <d v="2019-10-06T00:00:00"/>
    <d v="1899-12-30T16:11:25"/>
    <n v="3.5830000000000002"/>
    <s v="MIN"/>
    <x v="1473"/>
    <n v="100"/>
    <s v="MIN"/>
    <s v="CNF  PRT  REL  TECO"/>
  </r>
  <r>
    <n v="1550499"/>
    <x v="38"/>
    <s v="0"/>
    <s v="0130"/>
    <s v="BFC-90"/>
    <s v="PP01"/>
    <s v="ASSY IN PROCESS INSPECTION"/>
    <x v="12"/>
    <d v="2019-10-08T00:00:00"/>
    <d v="1899-12-30T16:20:21"/>
    <d v="2019-10-08T00:00:00"/>
    <d v="1899-12-30T16:20:21"/>
    <n v="20"/>
    <s v="MIN"/>
    <x v="2"/>
    <n v="20"/>
    <s v="MIN"/>
    <s v="CNF  ORSP PRT  REL  TECO"/>
  </r>
  <r>
    <n v="1550499"/>
    <x v="38"/>
    <s v="0"/>
    <s v="0140"/>
    <s v="BFC-90"/>
    <s v="PP01"/>
    <s v="ASSY IN PROCESS INSPECTION"/>
    <x v="13"/>
    <d v="2019-10-08T00:00:00"/>
    <d v="1899-12-30T16:20:28"/>
    <d v="2019-10-08T00:00:00"/>
    <d v="1899-12-30T16:20:28"/>
    <n v="30"/>
    <s v="MIN"/>
    <x v="9"/>
    <n v="30"/>
    <s v="MIN"/>
    <s v="CNF  ORSP PRT  REL  TECO"/>
  </r>
  <r>
    <n v="1550499"/>
    <x v="38"/>
    <s v="0"/>
    <s v="0150"/>
    <s v="BFC-99"/>
    <s v="PP01"/>
    <s v="FINAL INSPECTION"/>
    <x v="14"/>
    <d v="2019-10-08T00:00:00"/>
    <d v="1899-12-30T16:20:35"/>
    <d v="2019-10-08T00:00:00"/>
    <d v="1899-12-30T16:20:35"/>
    <n v="30"/>
    <s v="MIN"/>
    <x v="9"/>
    <n v="30"/>
    <s v="MIN"/>
    <s v="CNF  ORSP PRT  REL  TECO"/>
  </r>
  <r>
    <n v="1550499"/>
    <x v="38"/>
    <s v="0"/>
    <s v="0160"/>
    <s v="BFC-99"/>
    <s v="PP03"/>
    <s v="FINAL INSPECTION"/>
    <x v="15"/>
    <d v="2019-10-09T00:00:00"/>
    <d v="1899-12-30T17:50:26"/>
    <d v="2019-10-09T00:00:00"/>
    <d v="1899-12-30T17:50:26"/>
    <n v="45"/>
    <s v="MIN"/>
    <x v="10"/>
    <n v="45"/>
    <s v="MIN"/>
    <s v="CNF  ORSP PRT  REL  TECO"/>
  </r>
  <r>
    <n v="1550499"/>
    <x v="38"/>
    <s v="1"/>
    <s v="0010"/>
    <s v="BFC-10"/>
    <s v="PP95"/>
    <s v="ASSEMBLY"/>
    <x v="16"/>
    <d v="2019-10-01T00:00:00"/>
    <d v="1899-12-30T09:41:18"/>
    <d v="2019-10-01T00:00:00"/>
    <d v="1899-12-30T14:51:06"/>
    <n v="4.4930000000000003"/>
    <s v="H"/>
    <x v="1474"/>
    <n v="1"/>
    <s v="MIN"/>
    <s v="CNF  PRT  REL  TECO"/>
  </r>
  <r>
    <n v="1550499"/>
    <x v="3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0560"/>
    <x v="38"/>
    <s v="0"/>
    <s v="0010"/>
    <s v="PFC-20"/>
    <s v="PP01"/>
    <s v="PAINT"/>
    <x v="0"/>
    <d v="2019-09-19T00:00:00"/>
    <d v="1899-12-30T15:21:02"/>
    <d v="2019-09-19T00:00:00"/>
    <d v="1899-12-30T22:40:57"/>
    <n v="61.933"/>
    <s v="MIN"/>
    <x v="1475"/>
    <n v="40"/>
    <s v="MIN"/>
    <s v="CNF  PRT  REL  TECO"/>
  </r>
  <r>
    <n v="1550560"/>
    <x v="38"/>
    <s v="0"/>
    <s v="0020"/>
    <s v="BFC-10"/>
    <s v="PP01"/>
    <s v="ASSEMBLY"/>
    <x v="1"/>
    <d v="2019-09-22T00:00:00"/>
    <d v="1899-12-30T09:35:18"/>
    <d v="2019-09-22T00:00:00"/>
    <d v="1899-12-30T09:38:21"/>
    <n v="1.5329999999999999"/>
    <s v="MIN"/>
    <x v="1476"/>
    <n v="15"/>
    <s v="MIN"/>
    <s v="CNF  PRT  REL  TECO"/>
  </r>
  <r>
    <n v="1550560"/>
    <x v="38"/>
    <s v="0"/>
    <s v="0030"/>
    <s v="BFC-90"/>
    <s v="PP01"/>
    <s v="ASSY IN PROCESS INSPECTION"/>
    <x v="2"/>
    <d v="2019-09-23T00:00:00"/>
    <d v="1899-12-30T09:16:13"/>
    <d v="2019-09-23T00:00:00"/>
    <d v="1899-12-30T09:16:13"/>
    <n v="20"/>
    <s v="MIN"/>
    <x v="2"/>
    <n v="20"/>
    <s v="MIN"/>
    <s v="CNF  ORSP PRT  REL  TECO"/>
  </r>
  <r>
    <n v="1550560"/>
    <x v="38"/>
    <s v="0"/>
    <s v="0040"/>
    <s v="BFC-10"/>
    <s v="PP01"/>
    <s v="ASSEMBLY"/>
    <x v="3"/>
    <d v="2019-09-23T00:00:00"/>
    <d v="1899-12-30T09:22:02"/>
    <d v="2019-09-24T00:00:00"/>
    <d v="1899-12-30T11:29:43"/>
    <n v="11.927"/>
    <s v="H"/>
    <x v="1477"/>
    <n v="350"/>
    <s v="MIN"/>
    <s v="CNF  PRT  REL  TECO"/>
  </r>
  <r>
    <n v="1550560"/>
    <x v="38"/>
    <s v="0"/>
    <s v="0050"/>
    <s v="BFC-10"/>
    <s v="PP01"/>
    <s v="ASSEMBLY"/>
    <x v="4"/>
    <d v="2019-09-24T00:00:00"/>
    <d v="1899-12-30T12:10:41"/>
    <d v="2019-09-30T00:00:00"/>
    <d v="1899-12-30T14:00:04"/>
    <n v="38.924999999999997"/>
    <s v="H"/>
    <x v="1478"/>
    <n v="1020"/>
    <s v="MIN"/>
    <s v="CNF  PRT  REL  TECO"/>
  </r>
  <r>
    <n v="1550560"/>
    <x v="38"/>
    <s v="0"/>
    <s v="0060"/>
    <s v="BFC-10"/>
    <s v="PP01"/>
    <s v="ASSEMBLY"/>
    <x v="5"/>
    <d v="2019-09-30T00:00:00"/>
    <d v="1899-12-30T14:00:22"/>
    <d v="2019-09-30T00:00:00"/>
    <d v="1899-12-30T14:48:51"/>
    <n v="48.35"/>
    <s v="MIN"/>
    <x v="1479"/>
    <n v="50"/>
    <s v="MIN"/>
    <s v="CNF  PRT  REL  TECO"/>
  </r>
  <r>
    <n v="1550560"/>
    <x v="3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0560"/>
    <x v="38"/>
    <s v="0"/>
    <s v="0080"/>
    <s v="BFC-90"/>
    <s v="PP01"/>
    <s v="ASSY IN PROCESS INSPECTION"/>
    <x v="7"/>
    <d v="2019-09-30T00:00:00"/>
    <d v="1899-12-30T15:20:12"/>
    <d v="2019-09-30T00:00:00"/>
    <d v="1899-12-30T15:20:12"/>
    <n v="20"/>
    <s v="MIN"/>
    <x v="2"/>
    <n v="20"/>
    <s v="MIN"/>
    <s v="CNF  ORSP PRT  REL  TECO"/>
  </r>
  <r>
    <n v="1550560"/>
    <x v="38"/>
    <s v="0"/>
    <s v="0090"/>
    <s v="BFC-90"/>
    <s v="PP01"/>
    <s v="ASSY IN PROCESS INSPECTION"/>
    <x v="8"/>
    <d v="2019-09-30T00:00:00"/>
    <d v="1899-12-30T15:20:25"/>
    <d v="2019-09-30T00:00:00"/>
    <d v="1899-12-30T15:20:25"/>
    <n v="20"/>
    <s v="MIN"/>
    <x v="2"/>
    <n v="20"/>
    <s v="MIN"/>
    <s v="CNF  ORSP PRT  REL  TECO"/>
  </r>
  <r>
    <n v="1550560"/>
    <x v="38"/>
    <s v="0"/>
    <s v="0100"/>
    <s v="PFC-20"/>
    <s v="PP01"/>
    <s v="PAINT"/>
    <x v="9"/>
    <d v="2019-09-30T00:00:00"/>
    <d v="1899-12-30T16:11:50"/>
    <d v="2019-10-02T00:00:00"/>
    <d v="1899-12-30T00:01:18"/>
    <n v="7.5890000000000004"/>
    <s v="H"/>
    <x v="1480"/>
    <n v="450"/>
    <s v="MIN"/>
    <s v="CNF  PRT  REL  TECO"/>
  </r>
  <r>
    <n v="1550560"/>
    <x v="38"/>
    <s v="0"/>
    <s v="0110"/>
    <s v="PFC-99"/>
    <s v="PP01"/>
    <s v="PAINT INSPECTION"/>
    <x v="10"/>
    <d v="2019-10-02T00:00:00"/>
    <d v="1899-12-30T08:51:30"/>
    <d v="2019-10-02T00:00:00"/>
    <d v="1899-12-30T08:51:30"/>
    <n v="20"/>
    <s v="MIN"/>
    <x v="2"/>
    <n v="20"/>
    <s v="MIN"/>
    <s v="CNF  ORSP PRT  REL  TECO"/>
  </r>
  <r>
    <n v="1550560"/>
    <x v="38"/>
    <s v="0"/>
    <s v="0120"/>
    <s v="BFC-10"/>
    <s v="PP01"/>
    <s v="ASSEMBLY"/>
    <x v="11"/>
    <d v="2019-10-06T00:00:00"/>
    <d v="1899-12-30T15:33:16"/>
    <d v="2019-10-06T00:00:00"/>
    <d v="1899-12-30T16:11:25"/>
    <n v="6.2"/>
    <s v="MIN"/>
    <x v="428"/>
    <n v="100"/>
    <s v="MIN"/>
    <s v="CNF  PRT  REL  TECO"/>
  </r>
  <r>
    <n v="1550560"/>
    <x v="38"/>
    <s v="0"/>
    <s v="0130"/>
    <s v="BFC-90"/>
    <s v="PP01"/>
    <s v="ASSY IN PROCESS INSPECTION"/>
    <x v="12"/>
    <d v="2019-10-08T00:00:00"/>
    <d v="1899-12-30T16:20:48"/>
    <d v="2019-10-08T00:00:00"/>
    <d v="1899-12-30T16:20:48"/>
    <n v="20"/>
    <s v="MIN"/>
    <x v="2"/>
    <n v="20"/>
    <s v="MIN"/>
    <s v="CNF  ORSP PRT  REL  TECO"/>
  </r>
  <r>
    <n v="1550560"/>
    <x v="38"/>
    <s v="0"/>
    <s v="0140"/>
    <s v="BFC-90"/>
    <s v="PP01"/>
    <s v="ASSY IN PROCESS INSPECTION"/>
    <x v="13"/>
    <d v="2019-10-08T00:00:00"/>
    <d v="1899-12-30T16:20:58"/>
    <d v="2019-10-08T00:00:00"/>
    <d v="1899-12-30T16:20:58"/>
    <n v="30"/>
    <s v="MIN"/>
    <x v="9"/>
    <n v="30"/>
    <s v="MIN"/>
    <s v="CNF  ORSP PRT  REL  TECO"/>
  </r>
  <r>
    <n v="1550560"/>
    <x v="38"/>
    <s v="0"/>
    <s v="0150"/>
    <s v="BFC-99"/>
    <s v="PP01"/>
    <s v="FINAL INSPECTION"/>
    <x v="14"/>
    <d v="2019-10-08T00:00:00"/>
    <d v="1899-12-30T16:21:07"/>
    <d v="2019-10-08T00:00:00"/>
    <d v="1899-12-30T16:21:07"/>
    <n v="30"/>
    <s v="MIN"/>
    <x v="9"/>
    <n v="30"/>
    <s v="MIN"/>
    <s v="CNF  ORSP PRT  REL  TECO"/>
  </r>
  <r>
    <n v="1550560"/>
    <x v="38"/>
    <s v="0"/>
    <s v="0160"/>
    <s v="BFC-99"/>
    <s v="PP03"/>
    <s v="FINAL INSPECTION"/>
    <x v="15"/>
    <d v="2019-10-09T00:00:00"/>
    <d v="1899-12-30T10:27:36"/>
    <d v="2019-10-09T00:00:00"/>
    <d v="1899-12-30T10:27:36"/>
    <n v="45"/>
    <s v="MIN"/>
    <x v="10"/>
    <n v="45"/>
    <s v="MIN"/>
    <s v="CNF  ORSP PRT  REL  TECO"/>
  </r>
  <r>
    <n v="1550560"/>
    <x v="38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0560"/>
    <x v="3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83"/>
    <x v="32"/>
    <s v="0"/>
    <s v="0010"/>
    <s v="PFC-20"/>
    <s v="PP01"/>
    <s v="PAINT"/>
    <x v="0"/>
    <d v="2019-09-19T00:00:00"/>
    <d v="1899-12-30T20:56:36"/>
    <d v="2019-09-19T00:00:00"/>
    <d v="1899-12-30T21:50:18"/>
    <n v="53.7"/>
    <s v="MIN"/>
    <x v="1086"/>
    <n v="40"/>
    <s v="MIN"/>
    <s v="CNF  PRT  REL  TECO"/>
  </r>
  <r>
    <n v="1552183"/>
    <x v="32"/>
    <s v="0"/>
    <s v="0020"/>
    <s v="BFC-10"/>
    <s v="PP01"/>
    <s v="ASSEMBLY"/>
    <x v="1"/>
    <d v="2019-09-22T00:00:00"/>
    <d v="1899-12-30T09:26:19"/>
    <d v="2019-09-22T00:00:00"/>
    <d v="1899-12-30T09:34:34"/>
    <n v="2.9830000000000001"/>
    <s v="MIN"/>
    <x v="1114"/>
    <n v="15"/>
    <s v="MIN"/>
    <s v="CNF  PRT  REL  TECO"/>
  </r>
  <r>
    <n v="1552183"/>
    <x v="32"/>
    <s v="0"/>
    <s v="0030"/>
    <s v="BFC-90"/>
    <s v="PP01"/>
    <s v="ASSY IN PROCESS INSPECTION"/>
    <x v="2"/>
    <d v="2019-09-22T00:00:00"/>
    <d v="1899-12-30T09:57:04"/>
    <d v="2019-09-22T00:00:00"/>
    <d v="1899-12-30T09:57:04"/>
    <n v="20"/>
    <s v="MIN"/>
    <x v="2"/>
    <n v="20"/>
    <s v="MIN"/>
    <s v="CNF  ORSP PRT  REL  TECO"/>
  </r>
  <r>
    <n v="1552183"/>
    <x v="32"/>
    <s v="0"/>
    <s v="0040"/>
    <s v="BFC-10"/>
    <s v="PP01"/>
    <s v="ASSEMBLY"/>
    <x v="3"/>
    <d v="2019-09-22T00:00:00"/>
    <d v="1899-12-30T09:59:37"/>
    <d v="2019-09-22T00:00:00"/>
    <d v="1899-12-30T17:50:24"/>
    <n v="7.226"/>
    <s v="H"/>
    <x v="1481"/>
    <n v="290"/>
    <s v="MIN"/>
    <s v="CNF  PRT  REL  TECO"/>
  </r>
  <r>
    <n v="1552183"/>
    <x v="32"/>
    <s v="0"/>
    <s v="0050"/>
    <s v="BFC-10"/>
    <s v="PP01"/>
    <s v="ASSEMBLY"/>
    <x v="4"/>
    <d v="2019-09-23T00:00:00"/>
    <d v="1899-12-30T07:23:00"/>
    <d v="2019-09-26T00:00:00"/>
    <d v="1899-12-30T15:57:31"/>
    <n v="37.533000000000001"/>
    <s v="H"/>
    <x v="1482"/>
    <n v="1040"/>
    <s v="MIN"/>
    <s v="CNF  PRT  REL  TECO"/>
  </r>
  <r>
    <n v="1552183"/>
    <x v="32"/>
    <s v="0"/>
    <s v="0060"/>
    <s v="BFC-10"/>
    <s v="PP01"/>
    <s v="ASSEMBLY"/>
    <x v="5"/>
    <d v="2019-09-29T00:00:00"/>
    <d v="1899-12-30T07:25:37"/>
    <d v="2019-09-29T00:00:00"/>
    <d v="1899-12-30T07:44:48"/>
    <n v="19.183"/>
    <s v="MIN"/>
    <x v="1483"/>
    <n v="50"/>
    <s v="MIN"/>
    <s v="CNF  PRT  REL  TECO"/>
  </r>
  <r>
    <n v="1552183"/>
    <x v="3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83"/>
    <x v="32"/>
    <s v="0"/>
    <s v="0080"/>
    <s v="BFC-90"/>
    <s v="PP01"/>
    <s v="ASSY IN PROCESS INSPECTION"/>
    <x v="7"/>
    <d v="2019-09-30T00:00:00"/>
    <d v="1899-12-30T16:39:00"/>
    <d v="2019-09-30T00:00:00"/>
    <d v="1899-12-30T16:39:00"/>
    <n v="20"/>
    <s v="MIN"/>
    <x v="2"/>
    <n v="20"/>
    <s v="MIN"/>
    <s v="CNF  ORSP PRT  REL  TECO"/>
  </r>
  <r>
    <n v="1552183"/>
    <x v="32"/>
    <s v="0"/>
    <s v="0090"/>
    <s v="BFC-90"/>
    <s v="PP01"/>
    <s v="ASSY IN PROCESS INSPECTION"/>
    <x v="8"/>
    <d v="2019-09-30T00:00:00"/>
    <d v="1899-12-30T16:51:11"/>
    <d v="2019-09-30T00:00:00"/>
    <d v="1899-12-30T16:51:11"/>
    <n v="20"/>
    <s v="MIN"/>
    <x v="2"/>
    <n v="20"/>
    <s v="MIN"/>
    <s v="CNF  ORSP PRT  REL  TECO"/>
  </r>
  <r>
    <n v="1552183"/>
    <x v="32"/>
    <s v="0"/>
    <s v="0100"/>
    <s v="PFC-20"/>
    <s v="PP01"/>
    <s v="PAINT"/>
    <x v="9"/>
    <d v="2019-09-30T00:00:00"/>
    <d v="1899-12-30T17:15:29"/>
    <d v="2019-10-02T00:00:00"/>
    <d v="1899-12-30T01:00:33"/>
    <n v="717.86699999999996"/>
    <s v="MIN"/>
    <x v="1484"/>
    <n v="450"/>
    <s v="MIN"/>
    <s v="CNF  PRT  REL  TECO"/>
  </r>
  <r>
    <n v="1552183"/>
    <x v="32"/>
    <s v="0"/>
    <s v="0110"/>
    <s v="PFC-99"/>
    <s v="PP01"/>
    <s v="PAINT INSPECTION"/>
    <x v="10"/>
    <d v="2019-10-02T00:00:00"/>
    <d v="1899-12-30T08:52:17"/>
    <d v="2019-10-02T00:00:00"/>
    <d v="1899-12-30T08:52:17"/>
    <n v="20"/>
    <s v="MIN"/>
    <x v="2"/>
    <n v="20"/>
    <s v="MIN"/>
    <s v="CNF  ORSP PRT  REL  TECO"/>
  </r>
  <r>
    <n v="1552183"/>
    <x v="32"/>
    <s v="0"/>
    <s v="0120"/>
    <s v="BFC-10"/>
    <s v="PP01"/>
    <s v="ASSEMBLY"/>
    <x v="11"/>
    <d v="2019-10-03T00:00:00"/>
    <d v="1899-12-30T10:01:03"/>
    <d v="2019-10-03T00:00:00"/>
    <d v="1899-12-30T11:11:33"/>
    <n v="1.175"/>
    <s v="H"/>
    <x v="1485"/>
    <n v="100"/>
    <s v="MIN"/>
    <s v="CNF  PRT  REL  TECO"/>
  </r>
  <r>
    <n v="1552183"/>
    <x v="32"/>
    <s v="0"/>
    <s v="0130"/>
    <s v="BFC-90"/>
    <s v="PP01"/>
    <s v="ASSY IN PROCESS INSPECTION"/>
    <x v="12"/>
    <d v="2019-10-15T00:00:00"/>
    <d v="1899-12-30T11:48:15"/>
    <d v="2019-10-15T00:00:00"/>
    <d v="1899-12-30T11:48:15"/>
    <n v="20"/>
    <s v="MIN"/>
    <x v="2"/>
    <n v="20"/>
    <s v="MIN"/>
    <s v="CNF  ORSP PRT  REL  TECO"/>
  </r>
  <r>
    <n v="1552183"/>
    <x v="32"/>
    <s v="0"/>
    <s v="0140"/>
    <s v="BFC-90"/>
    <s v="PP01"/>
    <s v="ASSY IN PROCESS INSPECTION"/>
    <x v="13"/>
    <d v="2019-10-15T00:00:00"/>
    <d v="1899-12-30T11:48:18"/>
    <d v="2019-10-15T00:00:00"/>
    <d v="1899-12-30T11:48:18"/>
    <n v="30"/>
    <s v="MIN"/>
    <x v="9"/>
    <n v="30"/>
    <s v="MIN"/>
    <s v="CNF  ORSP PRT  REL  TECO"/>
  </r>
  <r>
    <n v="1552183"/>
    <x v="32"/>
    <s v="0"/>
    <s v="0150"/>
    <s v="BFC-99"/>
    <s v="PP01"/>
    <s v="FINAL INSPECTION"/>
    <x v="14"/>
    <d v="2019-10-15T00:00:00"/>
    <d v="1899-12-30T11:48:21"/>
    <d v="2019-10-15T00:00:00"/>
    <d v="1899-12-30T11:48:21"/>
    <n v="30"/>
    <s v="MIN"/>
    <x v="9"/>
    <n v="30"/>
    <s v="MIN"/>
    <s v="CNF  ORSP PRT  REL  TECO"/>
  </r>
  <r>
    <n v="1552183"/>
    <x v="32"/>
    <s v="0"/>
    <s v="0160"/>
    <s v="BFC-99"/>
    <s v="PP03"/>
    <s v="FINAL INSPECTION"/>
    <x v="15"/>
    <d v="2019-10-20T00:00:00"/>
    <d v="1899-12-30T08:24:55"/>
    <d v="2019-10-20T00:00:00"/>
    <d v="1899-12-30T08:24:55"/>
    <n v="45"/>
    <s v="MIN"/>
    <x v="10"/>
    <n v="45"/>
    <s v="MIN"/>
    <s v="CNF  ORSP PRT  REL  TECO"/>
  </r>
  <r>
    <n v="1552183"/>
    <x v="32"/>
    <s v="1"/>
    <s v="0010"/>
    <s v="BFC-10"/>
    <s v="PP95"/>
    <s v="ASSEMBLY"/>
    <x v="16"/>
    <d v="2019-10-03T00:00:00"/>
    <d v="1899-12-30T07:40:33"/>
    <d v="2019-10-03T00:00:00"/>
    <d v="1899-12-30T13:17:04"/>
    <n v="5.609"/>
    <s v="H"/>
    <x v="1486"/>
    <n v="1"/>
    <s v="MIN"/>
    <s v="CNF  PRT  REL  TECO"/>
  </r>
  <r>
    <n v="1552183"/>
    <x v="3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84"/>
    <x v="32"/>
    <s v="0"/>
    <s v="0010"/>
    <s v="PFC-20"/>
    <s v="PP01"/>
    <s v="PAINT"/>
    <x v="0"/>
    <d v="2019-09-19T00:00:00"/>
    <d v="1899-12-30T21:50:40"/>
    <d v="2019-09-19T00:00:00"/>
    <d v="1899-12-30T22:40:57"/>
    <n v="27.183"/>
    <s v="MIN"/>
    <x v="1487"/>
    <n v="40"/>
    <s v="MIN"/>
    <s v="CNF  PRT  REL  TECO"/>
  </r>
  <r>
    <n v="1552184"/>
    <x v="32"/>
    <s v="0"/>
    <s v="0020"/>
    <s v="BFC-10"/>
    <s v="PP01"/>
    <s v="ASSEMBLY"/>
    <x v="1"/>
    <d v="2019-09-22T00:00:00"/>
    <d v="1899-12-30T09:35:18"/>
    <d v="2019-09-22T00:00:00"/>
    <d v="1899-12-30T09:38:21"/>
    <n v="1.5329999999999999"/>
    <s v="MIN"/>
    <x v="1476"/>
    <n v="15"/>
    <s v="MIN"/>
    <s v="CNF  PRT  REL  TECO"/>
  </r>
  <r>
    <n v="1552184"/>
    <x v="32"/>
    <s v="0"/>
    <s v="0030"/>
    <s v="BFC-90"/>
    <s v="PP01"/>
    <s v="ASSY IN PROCESS INSPECTION"/>
    <x v="2"/>
    <d v="2019-09-23T00:00:00"/>
    <d v="1899-12-30T07:38:59"/>
    <d v="2019-09-23T00:00:00"/>
    <d v="1899-12-30T07:38:59"/>
    <n v="20"/>
    <s v="MIN"/>
    <x v="2"/>
    <n v="20"/>
    <s v="MIN"/>
    <s v="CNF  ORSP PRT  REL  TECO"/>
  </r>
  <r>
    <n v="1552184"/>
    <x v="32"/>
    <s v="0"/>
    <s v="0040"/>
    <s v="BFC-10"/>
    <s v="PP01"/>
    <s v="ASSEMBLY"/>
    <x v="3"/>
    <d v="2019-09-23T00:00:00"/>
    <d v="1899-12-30T07:49:09"/>
    <d v="2019-09-23T00:00:00"/>
    <d v="1899-12-30T17:54:08"/>
    <n v="9.4920000000000009"/>
    <s v="H"/>
    <x v="1488"/>
    <n v="350"/>
    <s v="MIN"/>
    <s v="CNF  PRT  REL  TECO"/>
  </r>
  <r>
    <n v="1552184"/>
    <x v="32"/>
    <s v="0"/>
    <s v="0050"/>
    <s v="BFC-10"/>
    <s v="PP01"/>
    <s v="ASSEMBLY"/>
    <x v="4"/>
    <d v="2019-09-24T00:00:00"/>
    <d v="1899-12-30T07:25:21"/>
    <d v="2019-09-29T00:00:00"/>
    <d v="1899-12-30T15:43:34"/>
    <n v="34.857999999999997"/>
    <s v="H"/>
    <x v="1489"/>
    <n v="1020"/>
    <s v="MIN"/>
    <s v="CNF  PRT  REL  TECO"/>
  </r>
  <r>
    <n v="1552184"/>
    <x v="32"/>
    <s v="0"/>
    <s v="0060"/>
    <s v="BFC-10"/>
    <s v="PP01"/>
    <s v="ASSEMBLY"/>
    <x v="5"/>
    <d v="2019-09-29T00:00:00"/>
    <d v="1899-12-30T15:43:41"/>
    <d v="2019-09-29T00:00:00"/>
    <d v="1899-12-30T16:36:43"/>
    <n v="53.033000000000001"/>
    <s v="MIN"/>
    <x v="1490"/>
    <n v="50"/>
    <s v="MIN"/>
    <s v="CNF  PRT  REL  TECO"/>
  </r>
  <r>
    <n v="1552184"/>
    <x v="3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84"/>
    <x v="32"/>
    <s v="0"/>
    <s v="0080"/>
    <s v="BFC-90"/>
    <s v="PP01"/>
    <s v="ASSY IN PROCESS INSPECTION"/>
    <x v="7"/>
    <d v="2019-09-29T00:00:00"/>
    <d v="1899-12-30T16:57:45"/>
    <d v="2019-09-29T00:00:00"/>
    <d v="1899-12-30T16:57:45"/>
    <n v="20"/>
    <s v="MIN"/>
    <x v="2"/>
    <n v="20"/>
    <s v="MIN"/>
    <s v="CNF  ORSP PRT  REL  TECO"/>
  </r>
  <r>
    <n v="1552184"/>
    <x v="32"/>
    <s v="0"/>
    <s v="0090"/>
    <s v="BFC-90"/>
    <s v="PP01"/>
    <s v="ASSY IN PROCESS INSPECTION"/>
    <x v="8"/>
    <d v="2019-09-29T00:00:00"/>
    <d v="1899-12-30T17:26:10"/>
    <d v="2019-09-29T00:00:00"/>
    <d v="1899-12-30T17:26:10"/>
    <n v="20"/>
    <s v="MIN"/>
    <x v="2"/>
    <n v="20"/>
    <s v="MIN"/>
    <s v="CNF  ORSP PRT  REL  TECO"/>
  </r>
  <r>
    <n v="1552184"/>
    <x v="32"/>
    <s v="0"/>
    <s v="0100"/>
    <s v="PFC-20"/>
    <s v="PP01"/>
    <s v="PAINT"/>
    <x v="9"/>
    <d v="2019-09-30T00:00:00"/>
    <d v="1899-12-30T12:43:45"/>
    <d v="2019-10-01T00:00:00"/>
    <d v="1899-12-30T07:59:11"/>
    <n v="382.62"/>
    <s v="MIN"/>
    <x v="1491"/>
    <n v="450"/>
    <s v="MIN"/>
    <s v="CNF  PRT  REL  TECO"/>
  </r>
  <r>
    <n v="1552184"/>
    <x v="32"/>
    <s v="0"/>
    <s v="0110"/>
    <s v="PFC-99"/>
    <s v="PP01"/>
    <s v="PAINT INSPECTION"/>
    <x v="10"/>
    <d v="2019-10-01T00:00:00"/>
    <d v="1899-12-30T10:58:06"/>
    <d v="2019-10-01T00:00:00"/>
    <d v="1899-12-30T10:58:06"/>
    <n v="20"/>
    <s v="MIN"/>
    <x v="2"/>
    <n v="20"/>
    <s v="MIN"/>
    <s v="CNF  ORSP PRT  REL  TECO"/>
  </r>
  <r>
    <n v="1552184"/>
    <x v="32"/>
    <s v="0"/>
    <s v="0120"/>
    <s v="BFC-10"/>
    <s v="PP01"/>
    <s v="ASSEMBLY"/>
    <x v="11"/>
    <d v="2019-10-13T00:00:00"/>
    <d v="1899-12-30T08:24:22"/>
    <d v="2019-10-13T00:00:00"/>
    <d v="1899-12-30T09:27:16"/>
    <n v="31.45"/>
    <s v="MIN"/>
    <x v="1492"/>
    <n v="100"/>
    <s v="MIN"/>
    <s v="CNF  PRT  REL  TECO"/>
  </r>
  <r>
    <n v="1552184"/>
    <x v="32"/>
    <s v="0"/>
    <s v="0130"/>
    <s v="BFC-90"/>
    <s v="PP01"/>
    <s v="ASSY IN PROCESS INSPECTION"/>
    <x v="12"/>
    <d v="2019-10-14T00:00:00"/>
    <d v="1899-12-30T16:30:15"/>
    <d v="2019-10-14T00:00:00"/>
    <d v="1899-12-30T16:30:15"/>
    <n v="20"/>
    <s v="MIN"/>
    <x v="2"/>
    <n v="20"/>
    <s v="MIN"/>
    <s v="CNF  ORSP PRT  REL  TECO"/>
  </r>
  <r>
    <n v="1552184"/>
    <x v="32"/>
    <s v="0"/>
    <s v="0140"/>
    <s v="BFC-90"/>
    <s v="PP01"/>
    <s v="ASSY IN PROCESS INSPECTION"/>
    <x v="13"/>
    <d v="2019-10-14T00:00:00"/>
    <d v="1899-12-30T16:30:18"/>
    <d v="2019-10-14T00:00:00"/>
    <d v="1899-12-30T16:30:18"/>
    <n v="30"/>
    <s v="MIN"/>
    <x v="9"/>
    <n v="30"/>
    <s v="MIN"/>
    <s v="CNF  ORSP PRT  REL  TECO"/>
  </r>
  <r>
    <n v="1552184"/>
    <x v="32"/>
    <s v="0"/>
    <s v="0150"/>
    <s v="BFC-99"/>
    <s v="PP01"/>
    <s v="FINAL INSPECTION"/>
    <x v="14"/>
    <d v="2019-10-14T00:00:00"/>
    <d v="1899-12-30T16:30:22"/>
    <d v="2019-10-14T00:00:00"/>
    <d v="1899-12-30T16:30:22"/>
    <n v="30"/>
    <s v="MIN"/>
    <x v="9"/>
    <n v="30"/>
    <s v="MIN"/>
    <s v="CNF  ORSP PRT  REL  TECO"/>
  </r>
  <r>
    <n v="1552184"/>
    <x v="32"/>
    <s v="0"/>
    <s v="0160"/>
    <s v="BFC-99"/>
    <s v="PP03"/>
    <s v="FINAL INSPECTION"/>
    <x v="15"/>
    <d v="2019-10-20T00:00:00"/>
    <d v="1899-12-30T07:36:45"/>
    <d v="2019-10-20T00:00:00"/>
    <d v="1899-12-30T07:36:45"/>
    <n v="45"/>
    <s v="MIN"/>
    <x v="10"/>
    <n v="45"/>
    <s v="MIN"/>
    <s v="CNF  ORSP PRT  REL  TECO"/>
  </r>
  <r>
    <n v="1552184"/>
    <x v="32"/>
    <s v="1"/>
    <s v="0010"/>
    <s v="BFC-10"/>
    <s v="PP95"/>
    <s v="ASSEMBLY"/>
    <x v="16"/>
    <d v="2019-10-02T00:00:00"/>
    <d v="1899-12-30T11:15:34"/>
    <d v="2019-10-02T00:00:00"/>
    <d v="1899-12-30T15:02:12"/>
    <n v="3.7770000000000001"/>
    <s v="H"/>
    <x v="1493"/>
    <n v="1"/>
    <s v="MIN"/>
    <s v="CNF  PRT  REL  TECO"/>
  </r>
  <r>
    <n v="1552184"/>
    <x v="3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85"/>
    <x v="32"/>
    <s v="0"/>
    <s v="0010"/>
    <s v="PFC-20"/>
    <s v="PP01"/>
    <s v="PAINT"/>
    <x v="0"/>
    <d v="2019-09-22T00:00:00"/>
    <d v="1899-12-30T15:51:38"/>
    <d v="2019-09-22T00:00:00"/>
    <d v="1899-12-30T21:34:34"/>
    <n v="2.895"/>
    <s v="H"/>
    <x v="1494"/>
    <n v="40"/>
    <s v="MIN"/>
    <s v="CNF  PRT  REL  TECO"/>
  </r>
  <r>
    <n v="1552185"/>
    <x v="32"/>
    <s v="0"/>
    <s v="0020"/>
    <s v="BFC-10"/>
    <s v="PP01"/>
    <s v="ASSEMBLY"/>
    <x v="1"/>
    <d v="2019-09-23T00:00:00"/>
    <d v="1899-12-30T08:36:43"/>
    <d v="2019-09-23T00:00:00"/>
    <d v="1899-12-30T09:41:00"/>
    <n v="1.071"/>
    <s v="H"/>
    <x v="1169"/>
    <n v="15"/>
    <s v="MIN"/>
    <s v="CNF  PRT  REL  TECO"/>
  </r>
  <r>
    <n v="1552185"/>
    <x v="32"/>
    <s v="0"/>
    <s v="0030"/>
    <s v="BFC-90"/>
    <s v="PP01"/>
    <s v="ASSY IN PROCESS INSPECTION"/>
    <x v="2"/>
    <d v="2019-09-23T00:00:00"/>
    <d v="1899-12-30T09:46:34"/>
    <d v="2019-09-23T00:00:00"/>
    <d v="1899-12-30T09:46:34"/>
    <n v="20"/>
    <s v="MIN"/>
    <x v="2"/>
    <n v="20"/>
    <s v="MIN"/>
    <s v="CNF  ORSP PRT  REL  TECO"/>
  </r>
  <r>
    <n v="1552185"/>
    <x v="32"/>
    <s v="0"/>
    <s v="0040"/>
    <s v="BFC-10"/>
    <s v="PP01"/>
    <s v="ASSEMBLY"/>
    <x v="3"/>
    <d v="2019-09-23T00:00:00"/>
    <d v="1899-12-30T13:08:34"/>
    <d v="2019-09-26T00:00:00"/>
    <d v="1899-12-30T15:45:05"/>
    <n v="11.314"/>
    <s v="H"/>
    <x v="1495"/>
    <n v="350"/>
    <s v="MIN"/>
    <s v="CNF  PRT  REL  TECO"/>
  </r>
  <r>
    <n v="1552185"/>
    <x v="32"/>
    <s v="0"/>
    <s v="0050"/>
    <s v="BFC-10"/>
    <s v="PP01"/>
    <s v="ASSEMBLY"/>
    <x v="4"/>
    <d v="2019-09-29T00:00:00"/>
    <d v="1899-12-30T07:22:37"/>
    <d v="2019-10-02T00:00:00"/>
    <d v="1899-12-30T16:18:22"/>
    <n v="37.921999999999997"/>
    <s v="H"/>
    <x v="1496"/>
    <n v="1020"/>
    <s v="MIN"/>
    <s v="CNF  PRT  REL  TECO"/>
  </r>
  <r>
    <n v="1552185"/>
    <x v="32"/>
    <s v="0"/>
    <s v="0060"/>
    <s v="BFC-10"/>
    <s v="PP01"/>
    <s v="ASSEMBLY"/>
    <x v="5"/>
    <d v="2019-10-02T00:00:00"/>
    <d v="1899-12-30T16:18:48"/>
    <d v="2019-10-02T00:00:00"/>
    <d v="1899-12-30T16:52:46"/>
    <n v="33.917000000000002"/>
    <s v="MIN"/>
    <x v="1497"/>
    <n v="50"/>
    <s v="MIN"/>
    <s v="CNF  PRT  REL  TECO"/>
  </r>
  <r>
    <n v="1552185"/>
    <x v="3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85"/>
    <x v="32"/>
    <s v="0"/>
    <s v="0080"/>
    <s v="BFC-90"/>
    <s v="PP01"/>
    <s v="ASSY IN PROCESS INSPECTION"/>
    <x v="7"/>
    <d v="2019-10-03T00:00:00"/>
    <d v="1899-12-30T11:17:10"/>
    <d v="2019-10-03T00:00:00"/>
    <d v="1899-12-30T11:17:10"/>
    <n v="20"/>
    <s v="MIN"/>
    <x v="2"/>
    <n v="20"/>
    <s v="MIN"/>
    <s v="CNF  ORSP PRT  REL  TECO"/>
  </r>
  <r>
    <n v="1552185"/>
    <x v="32"/>
    <s v="0"/>
    <s v="0090"/>
    <s v="BFC-90"/>
    <s v="PP01"/>
    <s v="ASSY IN PROCESS INSPECTION"/>
    <x v="8"/>
    <d v="2019-10-03T00:00:00"/>
    <d v="1899-12-30T11:17:18"/>
    <d v="2019-10-03T00:00:00"/>
    <d v="1899-12-30T11:17:18"/>
    <n v="20"/>
    <s v="MIN"/>
    <x v="2"/>
    <n v="20"/>
    <s v="MIN"/>
    <s v="CNF  ORSP PRT  REL  TECO"/>
  </r>
  <r>
    <n v="1552185"/>
    <x v="32"/>
    <s v="0"/>
    <s v="0100"/>
    <s v="PFC-20"/>
    <s v="PP01"/>
    <s v="PAINT"/>
    <x v="9"/>
    <d v="2019-10-03T00:00:00"/>
    <d v="1899-12-30T15:34:17"/>
    <d v="2019-10-06T00:00:00"/>
    <d v="1899-12-30T23:24:44"/>
    <n v="5.7619999999999996"/>
    <s v="H"/>
    <x v="1498"/>
    <n v="450"/>
    <s v="MIN"/>
    <s v="CNF  PRT  REL  TECO"/>
  </r>
  <r>
    <n v="1552185"/>
    <x v="32"/>
    <s v="0"/>
    <s v="0110"/>
    <s v="PFC-99"/>
    <s v="PP01"/>
    <s v="PAINT INSPECTION"/>
    <x v="10"/>
    <d v="2019-10-07T00:00:00"/>
    <d v="1899-12-30T10:21:21"/>
    <d v="2019-10-07T00:00:00"/>
    <d v="1899-12-30T10:21:21"/>
    <n v="20"/>
    <s v="MIN"/>
    <x v="2"/>
    <n v="20"/>
    <s v="MIN"/>
    <s v="CNF  ORSP PRT  REL  TECO"/>
  </r>
  <r>
    <n v="1552185"/>
    <x v="32"/>
    <s v="0"/>
    <s v="0120"/>
    <s v="BFC-10"/>
    <s v="PP01"/>
    <s v="ASSEMBLY"/>
    <x v="11"/>
    <d v="2019-10-13T00:00:00"/>
    <d v="1899-12-30T08:24:22"/>
    <d v="2019-10-13T00:00:00"/>
    <d v="1899-12-30T09:27:16"/>
    <n v="31.45"/>
    <s v="MIN"/>
    <x v="1492"/>
    <n v="100"/>
    <s v="MIN"/>
    <s v="CNF  PRT  REL  TECO"/>
  </r>
  <r>
    <n v="1552185"/>
    <x v="32"/>
    <s v="0"/>
    <s v="0130"/>
    <s v="BFC-90"/>
    <s v="PP01"/>
    <s v="ASSY IN PROCESS INSPECTION"/>
    <x v="12"/>
    <d v="2019-10-15T00:00:00"/>
    <d v="1899-12-30T11:48:43"/>
    <d v="2019-10-15T00:00:00"/>
    <d v="1899-12-30T11:48:43"/>
    <n v="20"/>
    <s v="MIN"/>
    <x v="2"/>
    <n v="20"/>
    <s v="MIN"/>
    <s v="CNF  ORSP PRT  REL  TECO"/>
  </r>
  <r>
    <n v="1552185"/>
    <x v="32"/>
    <s v="0"/>
    <s v="0140"/>
    <s v="BFC-90"/>
    <s v="PP01"/>
    <s v="ASSY IN PROCESS INSPECTION"/>
    <x v="13"/>
    <d v="2019-10-15T00:00:00"/>
    <d v="1899-12-30T11:48:45"/>
    <d v="2019-10-15T00:00:00"/>
    <d v="1899-12-30T11:48:45"/>
    <n v="30"/>
    <s v="MIN"/>
    <x v="9"/>
    <n v="30"/>
    <s v="MIN"/>
    <s v="CNF  ORSP PRT  REL  TECO"/>
  </r>
  <r>
    <n v="1552185"/>
    <x v="32"/>
    <s v="0"/>
    <s v="0150"/>
    <s v="BFC-99"/>
    <s v="PP01"/>
    <s v="FINAL INSPECTION"/>
    <x v="14"/>
    <d v="2019-10-15T00:00:00"/>
    <d v="1899-12-30T11:48:48"/>
    <d v="2019-10-15T00:00:00"/>
    <d v="1899-12-30T11:48:48"/>
    <n v="30"/>
    <s v="MIN"/>
    <x v="9"/>
    <n v="30"/>
    <s v="MIN"/>
    <s v="CNF  ORSP PRT  REL  TECO"/>
  </r>
  <r>
    <n v="1552185"/>
    <x v="32"/>
    <s v="0"/>
    <s v="0160"/>
    <s v="BFC-99"/>
    <s v="PP03"/>
    <s v="FINAL INSPECTION"/>
    <x v="15"/>
    <d v="2019-10-20T00:00:00"/>
    <d v="1899-12-30T08:25:14"/>
    <d v="2019-10-20T00:00:00"/>
    <d v="1899-12-30T08:25:14"/>
    <n v="45"/>
    <s v="MIN"/>
    <x v="10"/>
    <n v="45"/>
    <s v="MIN"/>
    <s v="CNF  ORSP PRT  REL  TECO"/>
  </r>
  <r>
    <n v="1552185"/>
    <x v="32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2185"/>
    <x v="3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86"/>
    <x v="32"/>
    <s v="0"/>
    <s v="0010"/>
    <s v="PFC-20"/>
    <s v="PP01"/>
    <s v="PAINT"/>
    <x v="0"/>
    <d v="2019-09-23T00:00:00"/>
    <d v="1899-12-30T15:58:40"/>
    <d v="2019-09-24T00:00:00"/>
    <d v="1899-12-30T00:23:42"/>
    <n v="67.584000000000003"/>
    <s v="MIN"/>
    <x v="1499"/>
    <n v="40"/>
    <s v="MIN"/>
    <s v="CNF  PRT  REL  TECO"/>
  </r>
  <r>
    <n v="1552186"/>
    <x v="32"/>
    <s v="0"/>
    <s v="0020"/>
    <s v="BFC-10"/>
    <s v="PP01"/>
    <s v="ASSEMBLY"/>
    <x v="1"/>
    <d v="2019-09-24T00:00:00"/>
    <d v="1899-12-30T08:37:31"/>
    <d v="2019-09-24T00:00:00"/>
    <d v="1899-12-30T08:52:28"/>
    <n v="14.95"/>
    <s v="MIN"/>
    <x v="1500"/>
    <n v="15"/>
    <s v="MIN"/>
    <s v="CNF  PRT  REL  TECO"/>
  </r>
  <r>
    <n v="1552186"/>
    <x v="32"/>
    <s v="0"/>
    <s v="0030"/>
    <s v="BFC-90"/>
    <s v="PP01"/>
    <s v="ASSY IN PROCESS INSPECTION"/>
    <x v="2"/>
    <d v="2019-09-25T00:00:00"/>
    <d v="1899-12-30T10:48:04"/>
    <d v="2019-09-25T00:00:00"/>
    <d v="1899-12-30T10:48:04"/>
    <n v="20"/>
    <s v="MIN"/>
    <x v="2"/>
    <n v="20"/>
    <s v="MIN"/>
    <s v="CNF  ORSP PRT  REL  TECO"/>
  </r>
  <r>
    <n v="1552186"/>
    <x v="32"/>
    <s v="0"/>
    <s v="0040"/>
    <s v="BFC-10"/>
    <s v="PP01"/>
    <s v="ASSEMBLY"/>
    <x v="3"/>
    <d v="2019-09-25T00:00:00"/>
    <d v="1899-12-30T10:56:20"/>
    <d v="2019-09-26T00:00:00"/>
    <d v="1899-12-30T15:52:30"/>
    <n v="851.55"/>
    <s v="MIN"/>
    <x v="1501"/>
    <n v="350"/>
    <s v="MIN"/>
    <s v="CNF  PRT  REL  TECO"/>
  </r>
  <r>
    <n v="1552186"/>
    <x v="32"/>
    <s v="0"/>
    <s v="0050"/>
    <s v="BFC-10"/>
    <s v="PP01"/>
    <s v="ASSEMBLY"/>
    <x v="4"/>
    <d v="2019-09-29T00:00:00"/>
    <d v="1899-12-30T07:29:40"/>
    <d v="2019-10-01T00:00:00"/>
    <d v="1899-12-30T15:43:17"/>
    <n v="27.175000000000001"/>
    <s v="H"/>
    <x v="1502"/>
    <n v="1020"/>
    <s v="MIN"/>
    <s v="CNF  PRT  REL  TECO"/>
  </r>
  <r>
    <n v="1552186"/>
    <x v="32"/>
    <s v="0"/>
    <s v="0060"/>
    <s v="BFC-10"/>
    <s v="PP01"/>
    <s v="ASSEMBLY"/>
    <x v="5"/>
    <d v="2019-10-01T00:00:00"/>
    <d v="1899-12-30T15:43:41"/>
    <d v="2019-10-01T00:00:00"/>
    <d v="1899-12-30T16:38:09"/>
    <n v="54.466999999999999"/>
    <s v="MIN"/>
    <x v="1503"/>
    <n v="50"/>
    <s v="MIN"/>
    <s v="CNF  PRT  REL  TECO"/>
  </r>
  <r>
    <n v="1552186"/>
    <x v="32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86"/>
    <x v="32"/>
    <s v="0"/>
    <s v="0080"/>
    <s v="BFC-90"/>
    <s v="PP01"/>
    <s v="ASSY IN PROCESS INSPECTION"/>
    <x v="7"/>
    <d v="2019-10-01T00:00:00"/>
    <d v="1899-12-30T17:21:53"/>
    <d v="2019-10-01T00:00:00"/>
    <d v="1899-12-30T17:21:53"/>
    <n v="20"/>
    <s v="MIN"/>
    <x v="2"/>
    <n v="20"/>
    <s v="MIN"/>
    <s v="CNF  ORSP PRT  REL  TECO"/>
  </r>
  <r>
    <n v="1552186"/>
    <x v="32"/>
    <s v="0"/>
    <s v="0090"/>
    <s v="BFC-90"/>
    <s v="PP01"/>
    <s v="ASSY IN PROCESS INSPECTION"/>
    <x v="8"/>
    <d v="2019-10-01T00:00:00"/>
    <d v="1899-12-30T17:21:59"/>
    <d v="2019-10-01T00:00:00"/>
    <d v="1899-12-30T17:21:59"/>
    <n v="20"/>
    <s v="MIN"/>
    <x v="2"/>
    <n v="20"/>
    <s v="MIN"/>
    <s v="CNF  ORSP PRT  REL  TECO"/>
  </r>
  <r>
    <n v="1552186"/>
    <x v="32"/>
    <s v="0"/>
    <s v="0100"/>
    <s v="PFC-20"/>
    <s v="PP01"/>
    <s v="PAINT"/>
    <x v="9"/>
    <d v="2019-10-01T00:00:00"/>
    <d v="1899-12-30T18:24:06"/>
    <d v="2019-10-02T00:00:00"/>
    <d v="1899-12-30T23:18:11"/>
    <n v="8.1419999999999995"/>
    <s v="H"/>
    <x v="1504"/>
    <n v="450"/>
    <s v="MIN"/>
    <s v="CNF  PRT  REL  TECO"/>
  </r>
  <r>
    <n v="1552186"/>
    <x v="32"/>
    <s v="0"/>
    <s v="0110"/>
    <s v="PFC-99"/>
    <s v="PP01"/>
    <s v="PAINT INSPECTION"/>
    <x v="10"/>
    <d v="2019-10-03T00:00:00"/>
    <d v="1899-12-30T08:48:08"/>
    <d v="2019-10-03T00:00:00"/>
    <d v="1899-12-30T08:48:08"/>
    <n v="20"/>
    <s v="MIN"/>
    <x v="2"/>
    <n v="20"/>
    <s v="MIN"/>
    <s v="CNF  ORSP PRT  REL  TECO"/>
  </r>
  <r>
    <n v="1552186"/>
    <x v="32"/>
    <s v="0"/>
    <s v="0120"/>
    <s v="BFC-10"/>
    <s v="PP01"/>
    <s v="ASSEMBLY"/>
    <x v="11"/>
    <d v="2019-10-03T00:00:00"/>
    <d v="1899-12-30T09:35:16"/>
    <d v="2019-10-03T00:00:00"/>
    <d v="1899-12-30T10:01:03"/>
    <n v="25.783000000000001"/>
    <s v="MIN"/>
    <x v="1505"/>
    <n v="100"/>
    <s v="MIN"/>
    <s v="CNF  PRT  REL  TECO"/>
  </r>
  <r>
    <n v="1552186"/>
    <x v="32"/>
    <s v="0"/>
    <s v="0130"/>
    <s v="BFC-90"/>
    <s v="PP01"/>
    <s v="ASSY IN PROCESS INSPECTION"/>
    <x v="12"/>
    <d v="2019-10-16T00:00:00"/>
    <d v="1899-12-30T10:27:23"/>
    <d v="2019-10-16T00:00:00"/>
    <d v="1899-12-30T10:27:23"/>
    <n v="20"/>
    <s v="MIN"/>
    <x v="2"/>
    <n v="20"/>
    <s v="MIN"/>
    <s v="CNF  ORSP PRT  REL  TECO"/>
  </r>
  <r>
    <n v="1552186"/>
    <x v="32"/>
    <s v="0"/>
    <s v="0140"/>
    <s v="BFC-90"/>
    <s v="PP01"/>
    <s v="ASSY IN PROCESS INSPECTION"/>
    <x v="13"/>
    <d v="2019-10-16T00:00:00"/>
    <d v="1899-12-30T10:27:27"/>
    <d v="2019-10-16T00:00:00"/>
    <d v="1899-12-30T10:27:27"/>
    <n v="30"/>
    <s v="MIN"/>
    <x v="9"/>
    <n v="30"/>
    <s v="MIN"/>
    <s v="CNF  ORSP PRT  REL  TECO"/>
  </r>
  <r>
    <n v="1552186"/>
    <x v="32"/>
    <s v="0"/>
    <s v="0150"/>
    <s v="BFC-99"/>
    <s v="PP01"/>
    <s v="FINAL INSPECTION"/>
    <x v="14"/>
    <d v="2019-10-16T00:00:00"/>
    <d v="1899-12-30T10:27:30"/>
    <d v="2019-10-16T00:00:00"/>
    <d v="1899-12-30T10:27:30"/>
    <n v="30"/>
    <s v="MIN"/>
    <x v="9"/>
    <n v="30"/>
    <s v="MIN"/>
    <s v="CNF  ORSP PRT  REL  TECO"/>
  </r>
  <r>
    <n v="1552186"/>
    <x v="32"/>
    <s v="0"/>
    <s v="0160"/>
    <s v="BFC-99"/>
    <s v="PP03"/>
    <s v="FINAL INSPECTION"/>
    <x v="15"/>
    <d v="2019-10-20T00:00:00"/>
    <d v="1899-12-30T08:25:32"/>
    <d v="2019-10-20T00:00:00"/>
    <d v="1899-12-30T08:25:32"/>
    <n v="45"/>
    <s v="MIN"/>
    <x v="10"/>
    <n v="45"/>
    <s v="MIN"/>
    <s v="CNF  ORSP PRT  REL  TECO"/>
  </r>
  <r>
    <n v="1552186"/>
    <x v="32"/>
    <s v="1"/>
    <s v="0010"/>
    <s v="BFC-10"/>
    <s v="PP95"/>
    <s v="ASSEMBLY"/>
    <x v="16"/>
    <d v="2019-10-09T00:00:00"/>
    <d v="1899-12-30T08:05:16"/>
    <d v="2019-10-09T00:00:00"/>
    <d v="1899-12-30T17:39:23"/>
    <n v="9.5690000000000008"/>
    <s v="H"/>
    <x v="1506"/>
    <n v="1"/>
    <s v="MIN"/>
    <s v="CNF  PRT  REL  TECO"/>
  </r>
  <r>
    <n v="1552186"/>
    <x v="32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87"/>
    <x v="33"/>
    <s v="0"/>
    <s v="0010"/>
    <s v="PFC-20"/>
    <s v="PP01"/>
    <s v="PAINT"/>
    <x v="0"/>
    <d v="2019-09-29T00:00:00"/>
    <d v="1899-12-30T11:52:02"/>
    <d v="2019-09-29T00:00:00"/>
    <d v="1899-12-30T15:56:21"/>
    <n v="1.3180000000000001"/>
    <s v="H"/>
    <x v="1507"/>
    <n v="40"/>
    <s v="MIN"/>
    <s v="CNF  PRT  REL  TECO"/>
  </r>
  <r>
    <n v="1552187"/>
    <x v="33"/>
    <s v="0"/>
    <s v="0020"/>
    <s v="BFC-10"/>
    <s v="PP01"/>
    <s v="ASSEMBLY"/>
    <x v="1"/>
    <d v="2019-09-29T00:00:00"/>
    <d v="1899-12-30T17:41:54"/>
    <d v="2019-09-29T00:00:00"/>
    <d v="1899-12-30T17:48:17"/>
    <n v="3.2"/>
    <s v="MIN"/>
    <x v="603"/>
    <n v="15"/>
    <s v="MIN"/>
    <s v="CNF  PRT  REL  TECO"/>
  </r>
  <r>
    <n v="1552187"/>
    <x v="33"/>
    <s v="0"/>
    <s v="0030"/>
    <s v="BFC-90"/>
    <s v="PP01"/>
    <s v="ASSY IN PROCESS INSPECTION"/>
    <x v="2"/>
    <d v="2019-09-30T00:00:00"/>
    <d v="1899-12-30T14:46:59"/>
    <d v="2019-09-30T00:00:00"/>
    <d v="1899-12-30T14:46:59"/>
    <n v="20"/>
    <s v="MIN"/>
    <x v="2"/>
    <n v="20"/>
    <s v="MIN"/>
    <s v="CNF  ORSP PRT  REL  TECO"/>
  </r>
  <r>
    <n v="1552187"/>
    <x v="33"/>
    <s v="0"/>
    <s v="0040"/>
    <s v="BFC-10"/>
    <s v="PP01"/>
    <s v="ASSEMBLY"/>
    <x v="3"/>
    <d v="2019-09-30T00:00:00"/>
    <d v="1899-12-30T14:48:34"/>
    <d v="2019-10-01T00:00:00"/>
    <d v="1899-12-30T13:10:36"/>
    <n v="8.1980000000000004"/>
    <s v="H"/>
    <x v="1508"/>
    <n v="290"/>
    <s v="MIN"/>
    <s v="CNF  PRT  REL  TECO"/>
  </r>
  <r>
    <n v="1552187"/>
    <x v="33"/>
    <s v="0"/>
    <s v="0050"/>
    <s v="BFC-10"/>
    <s v="PP01"/>
    <s v="ASSEMBLY"/>
    <x v="4"/>
    <d v="2019-10-01T00:00:00"/>
    <d v="1899-12-30T13:11:03"/>
    <d v="2019-10-07T00:00:00"/>
    <d v="1899-12-30T17:42:29"/>
    <n v="41.529000000000003"/>
    <s v="H"/>
    <x v="1509"/>
    <n v="1040"/>
    <s v="MIN"/>
    <s v="CNF  PRT  REL  TECO"/>
  </r>
  <r>
    <n v="1552187"/>
    <x v="33"/>
    <s v="0"/>
    <s v="0060"/>
    <s v="BFC-10"/>
    <s v="PP01"/>
    <s v="ASSEMBLY"/>
    <x v="5"/>
    <d v="2019-10-07T00:00:00"/>
    <d v="1899-12-30T17:42:54"/>
    <d v="2019-10-07T00:00:00"/>
    <d v="1899-12-30T17:53:31"/>
    <n v="10.617000000000001"/>
    <s v="MIN"/>
    <x v="60"/>
    <n v="50"/>
    <s v="MIN"/>
    <s v="CNF  PRT  REL  TECO"/>
  </r>
  <r>
    <n v="1552187"/>
    <x v="3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87"/>
    <x v="33"/>
    <s v="0"/>
    <s v="0080"/>
    <s v="BFC-90"/>
    <s v="PP01"/>
    <s v="ASSY IN PROCESS INSPECTION"/>
    <x v="7"/>
    <d v="2019-10-08T00:00:00"/>
    <d v="1899-12-30T14:09:44"/>
    <d v="2019-10-08T00:00:00"/>
    <d v="1899-12-30T14:09:44"/>
    <n v="20"/>
    <s v="MIN"/>
    <x v="2"/>
    <n v="20"/>
    <s v="MIN"/>
    <s v="CNF  ORSP PRT  REL  TECO"/>
  </r>
  <r>
    <n v="1552187"/>
    <x v="33"/>
    <s v="0"/>
    <s v="0090"/>
    <s v="BFC-90"/>
    <s v="PP01"/>
    <s v="ASSY IN PROCESS INSPECTION"/>
    <x v="8"/>
    <d v="2019-10-08T00:00:00"/>
    <d v="1899-12-30T14:09:59"/>
    <d v="2019-10-08T00:00:00"/>
    <d v="1899-12-30T14:09:59"/>
    <n v="20"/>
    <s v="MIN"/>
    <x v="2"/>
    <n v="20"/>
    <s v="MIN"/>
    <s v="CNF  ORSP PRT  REL  TECO"/>
  </r>
  <r>
    <n v="1552187"/>
    <x v="33"/>
    <s v="0"/>
    <s v="0100"/>
    <s v="PFC-20"/>
    <s v="PP01"/>
    <s v="PAINT"/>
    <x v="9"/>
    <d v="2019-10-08T00:00:00"/>
    <d v="1899-12-30T14:27:30"/>
    <d v="2019-10-10T00:00:00"/>
    <d v="1899-12-30T03:29:16"/>
    <n v="8.907"/>
    <s v="H"/>
    <x v="1510"/>
    <n v="450"/>
    <s v="MIN"/>
    <s v="CNF  PRT  REL  TECO"/>
  </r>
  <r>
    <n v="1552187"/>
    <x v="33"/>
    <s v="0"/>
    <s v="0110"/>
    <s v="PFC-99"/>
    <s v="PP01"/>
    <s v="PAINT INSPECTION"/>
    <x v="10"/>
    <d v="2019-10-10T00:00:00"/>
    <d v="1899-12-30T09:52:46"/>
    <d v="2019-10-10T00:00:00"/>
    <d v="1899-12-30T09:52:46"/>
    <n v="20"/>
    <s v="MIN"/>
    <x v="2"/>
    <n v="20"/>
    <s v="MIN"/>
    <s v="CNF  ORSP PRT  REL  TECO"/>
  </r>
  <r>
    <n v="1552187"/>
    <x v="33"/>
    <s v="0"/>
    <s v="0120"/>
    <s v="BFC-10"/>
    <s v="PP01"/>
    <s v="ASSEMBLY"/>
    <x v="11"/>
    <d v="2019-10-15T00:00:00"/>
    <d v="1899-12-30T09:06:15"/>
    <d v="2019-10-15T00:00:00"/>
    <d v="1899-12-30T09:36:53"/>
    <n v="15.317"/>
    <s v="MIN"/>
    <x v="1511"/>
    <n v="100"/>
    <s v="MIN"/>
    <s v="CNF  PRT  REL  TECO"/>
  </r>
  <r>
    <n v="1552187"/>
    <x v="33"/>
    <s v="0"/>
    <s v="0130"/>
    <s v="BFC-90"/>
    <s v="PP01"/>
    <s v="ASSY IN PROCESS INSPECTION"/>
    <x v="12"/>
    <d v="2019-10-16T00:00:00"/>
    <d v="1899-12-30T14:01:06"/>
    <d v="2019-10-16T00:00:00"/>
    <d v="1899-12-30T14:01:06"/>
    <n v="20"/>
    <s v="MIN"/>
    <x v="2"/>
    <n v="20"/>
    <s v="MIN"/>
    <s v="CNF  ORSP PRT  REL  TECO"/>
  </r>
  <r>
    <n v="1552187"/>
    <x v="33"/>
    <s v="0"/>
    <s v="0140"/>
    <s v="BFC-90"/>
    <s v="PP01"/>
    <s v="ASSY IN PROCESS INSPECTION"/>
    <x v="13"/>
    <d v="2019-10-16T00:00:00"/>
    <d v="1899-12-30T14:01:09"/>
    <d v="2019-10-16T00:00:00"/>
    <d v="1899-12-30T14:01:09"/>
    <n v="30"/>
    <s v="MIN"/>
    <x v="9"/>
    <n v="30"/>
    <s v="MIN"/>
    <s v="CNF  ORSP PRT  REL  TECO"/>
  </r>
  <r>
    <n v="1552187"/>
    <x v="33"/>
    <s v="0"/>
    <s v="0150"/>
    <s v="BFC-99"/>
    <s v="PP01"/>
    <s v="FINAL INSPECTION"/>
    <x v="14"/>
    <d v="2019-10-16T00:00:00"/>
    <d v="1899-12-30T14:01:12"/>
    <d v="2019-10-16T00:00:00"/>
    <d v="1899-12-30T14:01:12"/>
    <n v="30"/>
    <s v="MIN"/>
    <x v="9"/>
    <n v="30"/>
    <s v="MIN"/>
    <s v="CNF  ORSP PRT  REL  TECO"/>
  </r>
  <r>
    <n v="1552187"/>
    <x v="33"/>
    <s v="0"/>
    <s v="0160"/>
    <s v="BFC-99"/>
    <s v="PP03"/>
    <s v="FINAL INSPECTION"/>
    <x v="15"/>
    <d v="2019-10-20T00:00:00"/>
    <d v="1899-12-30T08:47:04"/>
    <d v="2019-10-20T00:00:00"/>
    <d v="1899-12-30T08:47:04"/>
    <n v="45"/>
    <s v="MIN"/>
    <x v="10"/>
    <n v="45"/>
    <s v="MIN"/>
    <s v="CNF  ORSP PRT  REL  TECO"/>
  </r>
  <r>
    <n v="1552187"/>
    <x v="33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2187"/>
    <x v="3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88"/>
    <x v="33"/>
    <s v="0"/>
    <s v="0010"/>
    <s v="PFC-20"/>
    <s v="PP01"/>
    <s v="PAINT"/>
    <x v="0"/>
    <d v="2019-09-25T00:00:00"/>
    <d v="1899-12-30T15:45:50"/>
    <d v="2019-09-26T00:00:00"/>
    <d v="1899-12-30T00:38:54"/>
    <n v="111.517"/>
    <s v="MIN"/>
    <x v="1512"/>
    <n v="40"/>
    <s v="MIN"/>
    <s v="CNF  PRT  REL  TECO"/>
  </r>
  <r>
    <n v="1552188"/>
    <x v="33"/>
    <s v="0"/>
    <s v="0020"/>
    <s v="BFC-10"/>
    <s v="PP01"/>
    <s v="ASSEMBLY"/>
    <x v="1"/>
    <d v="2019-09-26T00:00:00"/>
    <d v="1899-12-30T09:17:44"/>
    <d v="2019-09-26T00:00:00"/>
    <d v="1899-12-30T10:59:16"/>
    <n v="50.767000000000003"/>
    <s v="MIN"/>
    <x v="1513"/>
    <n v="15"/>
    <s v="MIN"/>
    <s v="CNF  PRT  REL  TECO"/>
  </r>
  <r>
    <n v="1552188"/>
    <x v="33"/>
    <s v="0"/>
    <s v="0030"/>
    <s v="BFC-90"/>
    <s v="PP01"/>
    <s v="ASSY IN PROCESS INSPECTION"/>
    <x v="2"/>
    <d v="2019-09-29T00:00:00"/>
    <d v="1899-12-30T14:43:02"/>
    <d v="2019-09-29T00:00:00"/>
    <d v="1899-12-30T14:43:02"/>
    <n v="20"/>
    <s v="MIN"/>
    <x v="2"/>
    <n v="20"/>
    <s v="MIN"/>
    <s v="CNF  ORSP PRT  REL  TECO"/>
  </r>
  <r>
    <n v="1552188"/>
    <x v="33"/>
    <s v="0"/>
    <s v="0040"/>
    <s v="BFC-10"/>
    <s v="PP01"/>
    <s v="ASSEMBLY"/>
    <x v="3"/>
    <d v="2019-09-29T00:00:00"/>
    <d v="1899-12-30T16:37:12"/>
    <d v="2019-09-30T00:00:00"/>
    <d v="1899-12-30T17:51:33"/>
    <n v="10.978999999999999"/>
    <s v="H"/>
    <x v="1514"/>
    <n v="350"/>
    <s v="MIN"/>
    <s v="CNF  PRT  REL  TECO"/>
  </r>
  <r>
    <n v="1552188"/>
    <x v="33"/>
    <s v="0"/>
    <s v="0050"/>
    <s v="BFC-10"/>
    <s v="PP01"/>
    <s v="ASSEMBLY"/>
    <x v="4"/>
    <d v="2019-10-02T00:00:00"/>
    <d v="1899-12-30T07:23:29"/>
    <d v="2019-10-07T00:00:00"/>
    <d v="1899-12-30T15:44:30"/>
    <n v="29.495999999999999"/>
    <s v="H"/>
    <x v="1515"/>
    <n v="1020"/>
    <s v="MIN"/>
    <s v="CNF  PRT  REL  TECO"/>
  </r>
  <r>
    <n v="1552188"/>
    <x v="33"/>
    <s v="0"/>
    <s v="0060"/>
    <s v="BFC-10"/>
    <s v="PP01"/>
    <s v="ASSEMBLY"/>
    <x v="5"/>
    <d v="2019-10-07T00:00:00"/>
    <d v="1899-12-30T15:44:40"/>
    <d v="2019-10-07T00:00:00"/>
    <d v="1899-12-30T16:16:47"/>
    <n v="32.116999999999997"/>
    <s v="MIN"/>
    <x v="1516"/>
    <n v="50"/>
    <s v="MIN"/>
    <s v="CNF  PRT  REL  TECO"/>
  </r>
  <r>
    <n v="1552188"/>
    <x v="3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88"/>
    <x v="33"/>
    <s v="0"/>
    <s v="0080"/>
    <s v="BFC-90"/>
    <s v="PP01"/>
    <s v="ASSY IN PROCESS INSPECTION"/>
    <x v="7"/>
    <d v="2019-10-08T00:00:00"/>
    <d v="1899-12-30T14:15:10"/>
    <d v="2019-10-08T00:00:00"/>
    <d v="1899-12-30T14:15:10"/>
    <n v="20"/>
    <s v="MIN"/>
    <x v="2"/>
    <n v="20"/>
    <s v="MIN"/>
    <s v="CNF  ORSP PRT  REL  TECO"/>
  </r>
  <r>
    <n v="1552188"/>
    <x v="33"/>
    <s v="0"/>
    <s v="0090"/>
    <s v="BFC-90"/>
    <s v="PP01"/>
    <s v="ASSY IN PROCESS INSPECTION"/>
    <x v="8"/>
    <d v="2019-10-08T00:00:00"/>
    <d v="1899-12-30T14:15:28"/>
    <d v="2019-10-08T00:00:00"/>
    <d v="1899-12-30T14:15:28"/>
    <n v="20"/>
    <s v="MIN"/>
    <x v="2"/>
    <n v="20"/>
    <s v="MIN"/>
    <s v="CNF  ORSP PRT  REL  TECO"/>
  </r>
  <r>
    <n v="1552188"/>
    <x v="33"/>
    <s v="0"/>
    <s v="0100"/>
    <s v="PFC-20"/>
    <s v="PP01"/>
    <s v="PAINT"/>
    <x v="9"/>
    <d v="2019-10-08T00:00:00"/>
    <d v="1899-12-30T14:25:54"/>
    <d v="2019-10-10T00:00:00"/>
    <d v="1899-12-30T03:21:37"/>
    <n v="10.351000000000001"/>
    <s v="H"/>
    <x v="1517"/>
    <n v="450"/>
    <s v="MIN"/>
    <s v="CNF  PRT  REL  TECO"/>
  </r>
  <r>
    <n v="1552188"/>
    <x v="33"/>
    <s v="0"/>
    <s v="0110"/>
    <s v="PFC-99"/>
    <s v="PP01"/>
    <s v="PAINT INSPECTION"/>
    <x v="10"/>
    <d v="2019-10-10T00:00:00"/>
    <d v="1899-12-30T09:53:08"/>
    <d v="2019-10-10T00:00:00"/>
    <d v="1899-12-30T09:53:08"/>
    <n v="20"/>
    <s v="MIN"/>
    <x v="2"/>
    <n v="20"/>
    <s v="MIN"/>
    <s v="CNF  ORSP PRT  REL  TECO"/>
  </r>
  <r>
    <n v="1552188"/>
    <x v="33"/>
    <s v="0"/>
    <s v="0120"/>
    <s v="BFC-10"/>
    <s v="PP01"/>
    <s v="ASSEMBLY"/>
    <x v="11"/>
    <d v="2019-10-16T00:00:00"/>
    <d v="1899-12-30T15:11:15"/>
    <d v="2019-10-16T00:00:00"/>
    <d v="1899-12-30T15:45:18"/>
    <n v="34.049999999999997"/>
    <s v="MIN"/>
    <x v="1518"/>
    <n v="100"/>
    <s v="MIN"/>
    <s v="CNF  PRT  REL  TECO"/>
  </r>
  <r>
    <n v="1552188"/>
    <x v="33"/>
    <s v="0"/>
    <s v="0130"/>
    <s v="BFC-90"/>
    <s v="PP01"/>
    <s v="ASSY IN PROCESS INSPECTION"/>
    <x v="12"/>
    <d v="2019-10-20T00:00:00"/>
    <d v="1899-12-30T16:05:12"/>
    <d v="2019-10-20T00:00:00"/>
    <d v="1899-12-30T16:05:12"/>
    <n v="20"/>
    <s v="MIN"/>
    <x v="2"/>
    <n v="20"/>
    <s v="MIN"/>
    <s v="CNF  ORSP PRT  REL  TECO"/>
  </r>
  <r>
    <n v="1552188"/>
    <x v="33"/>
    <s v="0"/>
    <s v="0140"/>
    <s v="BFC-90"/>
    <s v="PP01"/>
    <s v="ASSY IN PROCESS INSPECTION"/>
    <x v="13"/>
    <d v="2019-10-20T00:00:00"/>
    <d v="1899-12-30T16:05:22"/>
    <d v="2019-10-20T00:00:00"/>
    <d v="1899-12-30T16:05:22"/>
    <n v="30"/>
    <s v="MIN"/>
    <x v="9"/>
    <n v="30"/>
    <s v="MIN"/>
    <s v="CNF  ORSP PRT  REL  TECO"/>
  </r>
  <r>
    <n v="1552188"/>
    <x v="33"/>
    <s v="0"/>
    <s v="0150"/>
    <s v="BFC-99"/>
    <s v="PP01"/>
    <s v="FINAL INSPECTION"/>
    <x v="14"/>
    <d v="2019-10-20T00:00:00"/>
    <d v="1899-12-30T16:05:46"/>
    <d v="2019-10-20T00:00:00"/>
    <d v="1899-12-30T16:05:46"/>
    <n v="30"/>
    <s v="MIN"/>
    <x v="9"/>
    <n v="30"/>
    <s v="MIN"/>
    <s v="CNF  ORSP PRT  REL  TECO"/>
  </r>
  <r>
    <n v="1552188"/>
    <x v="33"/>
    <s v="0"/>
    <s v="0160"/>
    <s v="BFC-99"/>
    <s v="PP03"/>
    <s v="FINAL INSPECTION"/>
    <x v="15"/>
    <d v="2019-10-20T00:00:00"/>
    <d v="1899-12-30T16:20:18"/>
    <d v="2019-10-20T00:00:00"/>
    <d v="1899-12-30T16:20:18"/>
    <n v="45"/>
    <s v="MIN"/>
    <x v="10"/>
    <n v="45"/>
    <s v="MIN"/>
    <s v="CNF  ORSP PRT  REL  TECO"/>
  </r>
  <r>
    <n v="1552188"/>
    <x v="33"/>
    <s v="1"/>
    <s v="0010"/>
    <s v="BFC-10"/>
    <s v="PP95"/>
    <s v="ASSEMBLY"/>
    <x v="16"/>
    <d v="2019-10-13T00:00:00"/>
    <d v="1899-12-30T07:40:16"/>
    <d v="2019-10-16T00:00:00"/>
    <d v="1899-12-30T17:16:29"/>
    <n v="13.891999999999999"/>
    <s v="H"/>
    <x v="1519"/>
    <n v="1"/>
    <s v="MIN"/>
    <s v="CNF  PRT  REL  TECO"/>
  </r>
  <r>
    <n v="1552188"/>
    <x v="3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89"/>
    <x v="33"/>
    <s v="0"/>
    <s v="0010"/>
    <s v="PFC-20"/>
    <s v="PP01"/>
    <s v="PAINT"/>
    <x v="0"/>
    <d v="2019-09-25T00:00:00"/>
    <d v="1899-12-30T16:25:34"/>
    <d v="2019-09-25T00:00:00"/>
    <d v="1899-12-30T23:43:37"/>
    <n v="112.327"/>
    <s v="MIN"/>
    <x v="1520"/>
    <n v="40"/>
    <s v="MIN"/>
    <s v="CNF  PRT  REL  TECO"/>
  </r>
  <r>
    <n v="1552189"/>
    <x v="33"/>
    <s v="0"/>
    <s v="0020"/>
    <s v="BFC-10"/>
    <s v="PP01"/>
    <s v="ASSEMBLY"/>
    <x v="1"/>
    <d v="2019-09-26T00:00:00"/>
    <d v="1899-12-30T09:17:44"/>
    <d v="2019-09-26T00:00:00"/>
    <d v="1899-12-30T10:59:16"/>
    <n v="50.767000000000003"/>
    <s v="MIN"/>
    <x v="1513"/>
    <n v="15"/>
    <s v="MIN"/>
    <s v="CNF  PRT  REL  TECO"/>
  </r>
  <r>
    <n v="1552189"/>
    <x v="33"/>
    <s v="0"/>
    <s v="0030"/>
    <s v="BFC-90"/>
    <s v="PP01"/>
    <s v="ASSY IN PROCESS INSPECTION"/>
    <x v="2"/>
    <d v="2019-09-29T00:00:00"/>
    <d v="1899-12-30T14:43:26"/>
    <d v="2019-09-29T00:00:00"/>
    <d v="1899-12-30T14:43:26"/>
    <n v="20"/>
    <s v="MIN"/>
    <x v="2"/>
    <n v="20"/>
    <s v="MIN"/>
    <s v="CNF  ORSP PRT  REL  TECO"/>
  </r>
  <r>
    <n v="1552189"/>
    <x v="33"/>
    <s v="0"/>
    <s v="0040"/>
    <s v="BFC-10"/>
    <s v="PP01"/>
    <s v="ASSEMBLY"/>
    <x v="3"/>
    <d v="2019-09-29T00:00:00"/>
    <d v="1899-12-30T15:32:38"/>
    <d v="2019-09-30T00:00:00"/>
    <d v="1899-12-30T11:25:46"/>
    <n v="6.0140000000000002"/>
    <s v="H"/>
    <x v="1521"/>
    <n v="350"/>
    <s v="MIN"/>
    <s v="CNF  PRT  REL  TECO"/>
  </r>
  <r>
    <n v="1552189"/>
    <x v="33"/>
    <s v="0"/>
    <s v="0050"/>
    <s v="BFC-10"/>
    <s v="PP01"/>
    <s v="ASSEMBLY"/>
    <x v="4"/>
    <d v="2019-09-30T00:00:00"/>
    <d v="1899-12-30T12:03:34"/>
    <d v="2019-10-06T00:00:00"/>
    <d v="1899-12-30T17:56:17"/>
    <n v="43.011000000000003"/>
    <s v="H"/>
    <x v="1522"/>
    <n v="1020"/>
    <s v="MIN"/>
    <s v="CNF  PRT  REL  TECO"/>
  </r>
  <r>
    <n v="1552189"/>
    <x v="33"/>
    <s v="0"/>
    <s v="0060"/>
    <s v="BFC-10"/>
    <s v="PP01"/>
    <s v="ASSEMBLY"/>
    <x v="5"/>
    <d v="2019-10-07T00:00:00"/>
    <d v="1899-12-30T13:52:38"/>
    <d v="2019-10-07T00:00:00"/>
    <d v="1899-12-30T14:30:30"/>
    <n v="18.933"/>
    <s v="MIN"/>
    <x v="1523"/>
    <n v="50"/>
    <s v="MIN"/>
    <s v="CNF  PRT  REL  TECO"/>
  </r>
  <r>
    <n v="1552189"/>
    <x v="3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89"/>
    <x v="33"/>
    <s v="0"/>
    <s v="0080"/>
    <s v="BFC-90"/>
    <s v="PP01"/>
    <s v="ASSY IN PROCESS INSPECTION"/>
    <x v="7"/>
    <d v="2019-10-07T00:00:00"/>
    <d v="1899-12-30T15:39:15"/>
    <d v="2019-10-07T00:00:00"/>
    <d v="1899-12-30T15:39:15"/>
    <n v="20"/>
    <s v="MIN"/>
    <x v="2"/>
    <n v="20"/>
    <s v="MIN"/>
    <s v="CNF  ORSP PRT  REL  TECO"/>
  </r>
  <r>
    <n v="1552189"/>
    <x v="33"/>
    <s v="0"/>
    <s v="0090"/>
    <s v="BFC-90"/>
    <s v="PP01"/>
    <s v="ASSY IN PROCESS INSPECTION"/>
    <x v="8"/>
    <d v="2019-10-07T00:00:00"/>
    <d v="1899-12-30T15:39:32"/>
    <d v="2019-10-07T00:00:00"/>
    <d v="1899-12-30T15:39:32"/>
    <n v="20"/>
    <s v="MIN"/>
    <x v="2"/>
    <n v="20"/>
    <s v="MIN"/>
    <s v="CNF  ORSP PRT  REL  TECO"/>
  </r>
  <r>
    <n v="1552189"/>
    <x v="33"/>
    <s v="0"/>
    <s v="0100"/>
    <s v="PFC-20"/>
    <s v="PP01"/>
    <s v="PAINT"/>
    <x v="9"/>
    <d v="2019-10-07T00:00:00"/>
    <d v="1899-12-30T15:59:37"/>
    <d v="2019-10-08T00:00:00"/>
    <d v="1899-12-30T23:23:06"/>
    <n v="10.438000000000001"/>
    <s v="H"/>
    <x v="1524"/>
    <n v="450"/>
    <s v="MIN"/>
    <s v="CNF  PRT  REL  TECO"/>
  </r>
  <r>
    <n v="1552189"/>
    <x v="33"/>
    <s v="0"/>
    <s v="0110"/>
    <s v="PFC-99"/>
    <s v="PP01"/>
    <s v="PAINT INSPECTION"/>
    <x v="10"/>
    <d v="2019-10-09T00:00:00"/>
    <d v="1899-12-30T08:54:03"/>
    <d v="2019-10-09T00:00:00"/>
    <d v="1899-12-30T08:54:03"/>
    <n v="20"/>
    <s v="MIN"/>
    <x v="2"/>
    <n v="20"/>
    <s v="MIN"/>
    <s v="CNF  ORSP PRT  REL  TECO"/>
  </r>
  <r>
    <n v="1552189"/>
    <x v="33"/>
    <s v="0"/>
    <s v="0120"/>
    <s v="BFC-10"/>
    <s v="PP01"/>
    <s v="ASSEMBLY"/>
    <x v="11"/>
    <d v="2019-10-10T00:00:00"/>
    <d v="1899-12-30T10:51:24"/>
    <d v="2019-10-10T00:00:00"/>
    <d v="1899-12-30T11:10:56"/>
    <n v="10.516999999999999"/>
    <s v="MIN"/>
    <x v="1525"/>
    <n v="100"/>
    <s v="MIN"/>
    <s v="CNF  PRT  REL  TECO"/>
  </r>
  <r>
    <n v="1552189"/>
    <x v="33"/>
    <s v="0"/>
    <s v="0130"/>
    <s v="BFC-90"/>
    <s v="PP01"/>
    <s v="ASSY IN PROCESS INSPECTION"/>
    <x v="12"/>
    <d v="2019-10-16T00:00:00"/>
    <d v="1899-12-30T16:04:22"/>
    <d v="2019-10-16T00:00:00"/>
    <d v="1899-12-30T16:04:22"/>
    <n v="20"/>
    <s v="MIN"/>
    <x v="2"/>
    <n v="20"/>
    <s v="MIN"/>
    <s v="CNF  ORSP PRT  REL  TECO"/>
  </r>
  <r>
    <n v="1552189"/>
    <x v="33"/>
    <s v="0"/>
    <s v="0140"/>
    <s v="BFC-90"/>
    <s v="PP01"/>
    <s v="ASSY IN PROCESS INSPECTION"/>
    <x v="13"/>
    <d v="2019-10-16T00:00:00"/>
    <d v="1899-12-30T16:04:26"/>
    <d v="2019-10-16T00:00:00"/>
    <d v="1899-12-30T16:04:26"/>
    <n v="30"/>
    <s v="MIN"/>
    <x v="9"/>
    <n v="30"/>
    <s v="MIN"/>
    <s v="CNF  ORSP PRT  REL  TECO"/>
  </r>
  <r>
    <n v="1552189"/>
    <x v="33"/>
    <s v="0"/>
    <s v="0150"/>
    <s v="BFC-99"/>
    <s v="PP01"/>
    <s v="FINAL INSPECTION"/>
    <x v="14"/>
    <d v="2019-10-16T00:00:00"/>
    <d v="1899-12-30T16:04:29"/>
    <d v="2019-10-16T00:00:00"/>
    <d v="1899-12-30T16:04:29"/>
    <n v="30"/>
    <s v="MIN"/>
    <x v="9"/>
    <n v="30"/>
    <s v="MIN"/>
    <s v="CNF  ORSP PRT  REL  TECO"/>
  </r>
  <r>
    <n v="1552189"/>
    <x v="33"/>
    <s v="0"/>
    <s v="0160"/>
    <s v="BFC-99"/>
    <s v="PP03"/>
    <s v="FINAL INSPECTION"/>
    <x v="15"/>
    <d v="2019-10-20T00:00:00"/>
    <d v="1899-12-30T08:47:16"/>
    <d v="2019-10-20T00:00:00"/>
    <d v="1899-12-30T08:47:16"/>
    <n v="45"/>
    <s v="MIN"/>
    <x v="10"/>
    <n v="45"/>
    <s v="MIN"/>
    <s v="CNF  ORSP PRT  REL  TECO"/>
  </r>
  <r>
    <n v="1552189"/>
    <x v="33"/>
    <s v="1"/>
    <s v="0010"/>
    <s v="BFC-10"/>
    <s v="PP95"/>
    <s v="ASSEMBLY"/>
    <x v="16"/>
    <d v="2019-10-10T00:00:00"/>
    <d v="1899-12-30T07:38:44"/>
    <d v="2019-10-16T00:00:00"/>
    <d v="1899-12-30T15:44:56"/>
    <n v="8.4779999999999998"/>
    <s v="H"/>
    <x v="1526"/>
    <n v="1"/>
    <s v="MIN"/>
    <s v="CNF  PRT  REL  TECO"/>
  </r>
  <r>
    <n v="1552189"/>
    <x v="3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90"/>
    <x v="33"/>
    <s v="0"/>
    <s v="0010"/>
    <s v="PFC-20"/>
    <s v="PP01"/>
    <s v="PAINT"/>
    <x v="0"/>
    <d v="2019-09-26T00:00:00"/>
    <d v="1899-12-30T13:46:31"/>
    <d v="2019-09-26T00:00:00"/>
    <d v="1899-12-30T23:02:10"/>
    <n v="72.216999999999999"/>
    <s v="MIN"/>
    <x v="1527"/>
    <n v="40"/>
    <s v="MIN"/>
    <s v="CNF  PRT  REL  TECO"/>
  </r>
  <r>
    <n v="1552190"/>
    <x v="33"/>
    <s v="0"/>
    <s v="0020"/>
    <s v="BFC-10"/>
    <s v="PP01"/>
    <s v="ASSEMBLY"/>
    <x v="1"/>
    <d v="2019-09-29T00:00:00"/>
    <d v="1899-12-30T09:43:02"/>
    <d v="2019-09-29T00:00:00"/>
    <d v="1899-12-30T09:52:51"/>
    <n v="9.8170000000000002"/>
    <s v="MIN"/>
    <x v="396"/>
    <n v="15"/>
    <s v="MIN"/>
    <s v="CNF  PRT  REL  TECO"/>
  </r>
  <r>
    <n v="1552190"/>
    <x v="33"/>
    <s v="0"/>
    <s v="0030"/>
    <s v="BFC-90"/>
    <s v="PP01"/>
    <s v="ASSY IN PROCESS INSPECTION"/>
    <x v="2"/>
    <d v="2019-10-01T00:00:00"/>
    <d v="1899-12-30T07:27:15"/>
    <d v="2019-10-01T00:00:00"/>
    <d v="1899-12-30T07:27:15"/>
    <n v="20"/>
    <s v="MIN"/>
    <x v="2"/>
    <n v="20"/>
    <s v="MIN"/>
    <s v="CNF  ORSP PRT  REL  TECO"/>
  </r>
  <r>
    <n v="1552190"/>
    <x v="33"/>
    <s v="0"/>
    <s v="0040"/>
    <s v="BFC-10"/>
    <s v="PP01"/>
    <s v="ASSEMBLY"/>
    <x v="3"/>
    <d v="2019-10-01T00:00:00"/>
    <d v="1899-12-30T07:38:12"/>
    <d v="2019-10-01T00:00:00"/>
    <d v="1899-12-30T13:34:53"/>
    <n v="5.4020000000000001"/>
    <s v="H"/>
    <x v="1440"/>
    <n v="350"/>
    <s v="MIN"/>
    <s v="CNF  PRT  REL  TECO"/>
  </r>
  <r>
    <n v="1552190"/>
    <x v="33"/>
    <s v="0"/>
    <s v="0050"/>
    <s v="BFC-10"/>
    <s v="PP01"/>
    <s v="ASSEMBLY"/>
    <x v="4"/>
    <d v="2019-10-01T00:00:00"/>
    <d v="1899-12-30T13:35:06"/>
    <d v="2019-10-07T00:00:00"/>
    <d v="1899-12-30T17:35:16"/>
    <n v="41.527999999999999"/>
    <s v="H"/>
    <x v="1528"/>
    <n v="1020"/>
    <s v="MIN"/>
    <s v="CNF  PRT  REL  TECO"/>
  </r>
  <r>
    <n v="1552190"/>
    <x v="33"/>
    <s v="0"/>
    <s v="0060"/>
    <s v="BFC-10"/>
    <s v="PP01"/>
    <s v="ASSEMBLY"/>
    <x v="5"/>
    <d v="2019-10-07T00:00:00"/>
    <d v="1899-12-30T17:35:27"/>
    <d v="2019-10-07T00:00:00"/>
    <d v="1899-12-30T17:55:21"/>
    <n v="19.899999999999999"/>
    <s v="MIN"/>
    <x v="1529"/>
    <n v="50"/>
    <s v="MIN"/>
    <s v="CNF  PRT  REL  TECO"/>
  </r>
  <r>
    <n v="1552190"/>
    <x v="33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90"/>
    <x v="33"/>
    <s v="0"/>
    <s v="0080"/>
    <s v="BFC-90"/>
    <s v="PP01"/>
    <s v="ASSY IN PROCESS INSPECTION"/>
    <x v="7"/>
    <d v="2019-10-08T00:00:00"/>
    <d v="1899-12-30T14:13:41"/>
    <d v="2019-10-08T00:00:00"/>
    <d v="1899-12-30T14:13:41"/>
    <n v="20"/>
    <s v="MIN"/>
    <x v="2"/>
    <n v="20"/>
    <s v="MIN"/>
    <s v="CNF  ORSP PRT  REL  TECO"/>
  </r>
  <r>
    <n v="1552190"/>
    <x v="33"/>
    <s v="0"/>
    <s v="0090"/>
    <s v="BFC-90"/>
    <s v="PP01"/>
    <s v="ASSY IN PROCESS INSPECTION"/>
    <x v="8"/>
    <d v="2019-10-08T00:00:00"/>
    <d v="1899-12-30T14:13:58"/>
    <d v="2019-10-08T00:00:00"/>
    <d v="1899-12-30T14:13:58"/>
    <n v="20"/>
    <s v="MIN"/>
    <x v="2"/>
    <n v="20"/>
    <s v="MIN"/>
    <s v="CNF  ORSP PRT  REL  TECO"/>
  </r>
  <r>
    <n v="1552190"/>
    <x v="33"/>
    <s v="0"/>
    <s v="0100"/>
    <s v="PFC-20"/>
    <s v="PP01"/>
    <s v="PAINT"/>
    <x v="9"/>
    <d v="2019-10-08T00:00:00"/>
    <d v="1899-12-30T14:25:21"/>
    <d v="2019-10-10T00:00:00"/>
    <d v="1899-12-30T02:50:29"/>
    <n v="12.858000000000001"/>
    <s v="H"/>
    <x v="1530"/>
    <n v="450"/>
    <s v="MIN"/>
    <s v="CNF  PRT  REL  TECO"/>
  </r>
  <r>
    <n v="1552190"/>
    <x v="33"/>
    <s v="0"/>
    <s v="0110"/>
    <s v="PFC-99"/>
    <s v="PP01"/>
    <s v="PAINT INSPECTION"/>
    <x v="10"/>
    <d v="2019-10-10T00:00:00"/>
    <d v="1899-12-30T09:53:28"/>
    <d v="2019-10-10T00:00:00"/>
    <d v="1899-12-30T09:53:28"/>
    <n v="20"/>
    <s v="MIN"/>
    <x v="2"/>
    <n v="20"/>
    <s v="MIN"/>
    <s v="CNF  ORSP PRT  REL  TECO"/>
  </r>
  <r>
    <n v="1552190"/>
    <x v="33"/>
    <s v="0"/>
    <s v="0120"/>
    <s v="BFC-10"/>
    <s v="PP01"/>
    <s v="ASSEMBLY"/>
    <x v="11"/>
    <d v="2019-10-16T00:00:00"/>
    <d v="1899-12-30T12:01:31"/>
    <d v="2019-10-16T00:00:00"/>
    <d v="1899-12-30T12:22:40"/>
    <n v="21.15"/>
    <s v="MIN"/>
    <x v="1531"/>
    <n v="100"/>
    <s v="MIN"/>
    <s v="CNF  PRT  REL  TECO"/>
  </r>
  <r>
    <n v="1552190"/>
    <x v="33"/>
    <s v="0"/>
    <s v="0130"/>
    <s v="BFC-90"/>
    <s v="PP01"/>
    <s v="ASSY IN PROCESS INSPECTION"/>
    <x v="12"/>
    <d v="2019-10-16T00:00:00"/>
    <d v="1899-12-30T14:01:30"/>
    <d v="2019-10-16T00:00:00"/>
    <d v="1899-12-30T14:01:30"/>
    <n v="20"/>
    <s v="MIN"/>
    <x v="2"/>
    <n v="20"/>
    <s v="MIN"/>
    <s v="CNF  ORSP PRT  REL  TECO"/>
  </r>
  <r>
    <n v="1552190"/>
    <x v="33"/>
    <s v="0"/>
    <s v="0140"/>
    <s v="BFC-90"/>
    <s v="PP01"/>
    <s v="ASSY IN PROCESS INSPECTION"/>
    <x v="13"/>
    <d v="2019-10-16T00:00:00"/>
    <d v="1899-12-30T14:01:34"/>
    <d v="2019-10-16T00:00:00"/>
    <d v="1899-12-30T14:01:34"/>
    <n v="30"/>
    <s v="MIN"/>
    <x v="9"/>
    <n v="30"/>
    <s v="MIN"/>
    <s v="CNF  ORSP PRT  REL  TECO"/>
  </r>
  <r>
    <n v="1552190"/>
    <x v="33"/>
    <s v="0"/>
    <s v="0150"/>
    <s v="BFC-99"/>
    <s v="PP01"/>
    <s v="FINAL INSPECTION"/>
    <x v="14"/>
    <d v="2019-10-16T00:00:00"/>
    <d v="1899-12-30T14:01:42"/>
    <d v="2019-10-16T00:00:00"/>
    <d v="1899-12-30T14:01:42"/>
    <n v="30"/>
    <s v="MIN"/>
    <x v="9"/>
    <n v="30"/>
    <s v="MIN"/>
    <s v="CNF  ORSP PRT  REL  TECO"/>
  </r>
  <r>
    <n v="1552190"/>
    <x v="33"/>
    <s v="0"/>
    <s v="0160"/>
    <s v="BFC-99"/>
    <s v="PP03"/>
    <s v="FINAL INSPECTION"/>
    <x v="15"/>
    <d v="2019-10-20T00:00:00"/>
    <d v="1899-12-30T08:04:30"/>
    <d v="2019-10-20T00:00:00"/>
    <d v="1899-12-30T08:04:30"/>
    <n v="45"/>
    <s v="MIN"/>
    <x v="10"/>
    <n v="45"/>
    <s v="MIN"/>
    <s v="CNF  ORSP PRT  REL  TECO"/>
  </r>
  <r>
    <n v="1552190"/>
    <x v="33"/>
    <s v="1"/>
    <s v="0010"/>
    <s v="BFC-10"/>
    <s v="PP95"/>
    <s v="ASSEMBLY"/>
    <x v="16"/>
    <d v="2019-10-13T00:00:00"/>
    <d v="1899-12-30T08:07:31"/>
    <d v="2019-10-15T00:00:00"/>
    <d v="1899-12-30T09:37:25"/>
    <n v="2.3969999999999998"/>
    <s v="H"/>
    <x v="1532"/>
    <n v="1"/>
    <s v="MIN"/>
    <s v="CNF  PRT  REL  TECO"/>
  </r>
  <r>
    <n v="1552190"/>
    <x v="33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91"/>
    <x v="39"/>
    <s v="0"/>
    <s v="0010"/>
    <s v="PFC-20"/>
    <s v="PP01"/>
    <s v="PAINT"/>
    <x v="0"/>
    <d v="2019-09-23T00:00:00"/>
    <d v="1899-12-30T15:58:19"/>
    <d v="2019-09-24T00:00:00"/>
    <d v="1899-12-30T01:29:56"/>
    <n v="56.084000000000003"/>
    <s v="MIN"/>
    <x v="1533"/>
    <n v="40"/>
    <s v="MIN"/>
    <s v="CNF  PRT  REL  TECO"/>
  </r>
  <r>
    <n v="1552191"/>
    <x v="39"/>
    <s v="0"/>
    <s v="0020"/>
    <s v="BFC-10"/>
    <s v="PP01"/>
    <s v="ASSEMBLY"/>
    <x v="1"/>
    <d v="2019-09-24T00:00:00"/>
    <d v="1899-12-30T08:52:28"/>
    <d v="2019-09-24T00:00:00"/>
    <d v="1899-12-30T09:15:05"/>
    <n v="22.617000000000001"/>
    <s v="MIN"/>
    <x v="1534"/>
    <n v="15"/>
    <s v="MIN"/>
    <s v="CNF  PRT  REL  TECO"/>
  </r>
  <r>
    <n v="1552191"/>
    <x v="39"/>
    <s v="0"/>
    <s v="0030"/>
    <s v="BFC-90"/>
    <s v="PP01"/>
    <s v="ASSY IN PROCESS INSPECTION"/>
    <x v="2"/>
    <d v="2019-09-24T00:00:00"/>
    <d v="1899-12-30T17:01:26"/>
    <d v="2019-09-24T00:00:00"/>
    <d v="1899-12-30T17:01:26"/>
    <n v="20"/>
    <s v="MIN"/>
    <x v="2"/>
    <n v="20"/>
    <s v="MIN"/>
    <s v="CNF  ORSP PRT  REL  TECO"/>
  </r>
  <r>
    <n v="1552191"/>
    <x v="39"/>
    <s v="0"/>
    <s v="0040"/>
    <s v="BFC-10"/>
    <s v="PP01"/>
    <s v="ASSEMBLY"/>
    <x v="3"/>
    <d v="2019-09-25T00:00:00"/>
    <d v="1899-12-30T07:28:12"/>
    <d v="2019-09-25T00:00:00"/>
    <d v="1899-12-30T17:52:02"/>
    <n v="9.8290000000000006"/>
    <s v="H"/>
    <x v="648"/>
    <n v="350"/>
    <s v="MIN"/>
    <s v="CNF  PRT  REL  TECO"/>
  </r>
  <r>
    <n v="1552191"/>
    <x v="39"/>
    <s v="0"/>
    <s v="0050"/>
    <s v="BFC-10"/>
    <s v="PP01"/>
    <s v="ASSEMBLY"/>
    <x v="4"/>
    <d v="2019-09-26T00:00:00"/>
    <d v="1899-12-30T07:27:36"/>
    <d v="2019-10-01T00:00:00"/>
    <d v="1899-12-30T16:38:40"/>
    <n v="36.247999999999998"/>
    <s v="H"/>
    <x v="1535"/>
    <n v="1020"/>
    <s v="MIN"/>
    <s v="CNF  PRT  REL  TECO"/>
  </r>
  <r>
    <n v="1552191"/>
    <x v="39"/>
    <s v="0"/>
    <s v="0060"/>
    <s v="BFC-10"/>
    <s v="PP01"/>
    <s v="ASSEMBLY"/>
    <x v="5"/>
    <d v="2019-10-01T00:00:00"/>
    <d v="1899-12-30T16:38:56"/>
    <d v="2019-10-01T00:00:00"/>
    <d v="1899-12-30T17:49:33"/>
    <n v="1.177"/>
    <s v="H"/>
    <x v="1536"/>
    <n v="50"/>
    <s v="MIN"/>
    <s v="CNF  PRT  REL  TECO"/>
  </r>
  <r>
    <n v="1552191"/>
    <x v="3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91"/>
    <x v="39"/>
    <s v="0"/>
    <s v="0080"/>
    <s v="BFC-90"/>
    <s v="PP01"/>
    <s v="ASSY IN PROCESS INSPECTION"/>
    <x v="7"/>
    <d v="2019-10-02T00:00:00"/>
    <d v="1899-12-30T17:20:15"/>
    <d v="2019-10-02T00:00:00"/>
    <d v="1899-12-30T17:20:15"/>
    <n v="20"/>
    <s v="MIN"/>
    <x v="2"/>
    <n v="20"/>
    <s v="MIN"/>
    <s v="CNF  ORSP PRT  REL  TECO"/>
  </r>
  <r>
    <n v="1552191"/>
    <x v="39"/>
    <s v="0"/>
    <s v="0090"/>
    <s v="BFC-90"/>
    <s v="PP01"/>
    <s v="ASSY IN PROCESS INSPECTION"/>
    <x v="8"/>
    <d v="2019-10-02T00:00:00"/>
    <d v="1899-12-30T17:20:23"/>
    <d v="2019-10-02T00:00:00"/>
    <d v="1899-12-30T17:20:23"/>
    <n v="20"/>
    <s v="MIN"/>
    <x v="2"/>
    <n v="20"/>
    <s v="MIN"/>
    <s v="CNF  ORSP PRT  REL  TECO"/>
  </r>
  <r>
    <n v="1552191"/>
    <x v="39"/>
    <s v="0"/>
    <s v="0100"/>
    <s v="PFC-20"/>
    <s v="PP01"/>
    <s v="PAINT"/>
    <x v="9"/>
    <d v="2019-10-02T00:00:00"/>
    <d v="1899-12-30T17:27:15"/>
    <d v="2019-10-03T00:00:00"/>
    <d v="1899-12-30T23:03:01"/>
    <n v="354.99599999999998"/>
    <s v="MIN"/>
    <x v="1537"/>
    <n v="450"/>
    <s v="MIN"/>
    <s v="CNF  PRT  REL  TECO"/>
  </r>
  <r>
    <n v="1552191"/>
    <x v="39"/>
    <s v="0"/>
    <s v="0110"/>
    <s v="PFC-99"/>
    <s v="PP01"/>
    <s v="PAINT INSPECTION"/>
    <x v="10"/>
    <d v="2019-10-06T00:00:00"/>
    <d v="1899-12-30T08:51:58"/>
    <d v="2019-10-06T00:00:00"/>
    <d v="1899-12-30T08:51:58"/>
    <n v="20"/>
    <s v="MIN"/>
    <x v="2"/>
    <n v="20"/>
    <s v="MIN"/>
    <s v="CNF  ORSP PRT  REL  TECO"/>
  </r>
  <r>
    <n v="1552191"/>
    <x v="39"/>
    <s v="0"/>
    <s v="0120"/>
    <s v="BFC-10"/>
    <s v="PP01"/>
    <s v="ASSEMBLY"/>
    <x v="11"/>
    <d v="2019-10-10T00:00:00"/>
    <d v="1899-12-30T09:59:57"/>
    <d v="2019-10-10T00:00:00"/>
    <d v="1899-12-30T10:50:24"/>
    <n v="25.233000000000001"/>
    <s v="MIN"/>
    <x v="1538"/>
    <n v="100"/>
    <s v="MIN"/>
    <s v="CNF  PRT  REL  TECO"/>
  </r>
  <r>
    <n v="1552191"/>
    <x v="39"/>
    <s v="0"/>
    <s v="0130"/>
    <s v="BFC-90"/>
    <s v="PP01"/>
    <s v="ASSY IN PROCESS INSPECTION"/>
    <x v="12"/>
    <d v="2019-10-14T00:00:00"/>
    <d v="1899-12-30T14:44:09"/>
    <d v="2019-10-14T00:00:00"/>
    <d v="1899-12-30T14:44:09"/>
    <n v="20"/>
    <s v="MIN"/>
    <x v="2"/>
    <n v="20"/>
    <s v="MIN"/>
    <s v="CNF  ORSP PRT  REL  TECO"/>
  </r>
  <r>
    <n v="1552191"/>
    <x v="39"/>
    <s v="0"/>
    <s v="0140"/>
    <s v="BFC-90"/>
    <s v="PP01"/>
    <s v="ASSY IN PROCESS INSPECTION"/>
    <x v="13"/>
    <d v="2019-10-14T00:00:00"/>
    <d v="1899-12-30T14:44:13"/>
    <d v="2019-10-14T00:00:00"/>
    <d v="1899-12-30T14:44:13"/>
    <n v="30"/>
    <s v="MIN"/>
    <x v="9"/>
    <n v="30"/>
    <s v="MIN"/>
    <s v="CNF  ORSP PRT  REL  TECO"/>
  </r>
  <r>
    <n v="1552191"/>
    <x v="39"/>
    <s v="0"/>
    <s v="0150"/>
    <s v="BFC-99"/>
    <s v="PP01"/>
    <s v="FINAL INSPECTION"/>
    <x v="14"/>
    <d v="2019-10-14T00:00:00"/>
    <d v="1899-12-30T14:44:16"/>
    <d v="2019-10-14T00:00:00"/>
    <d v="1899-12-30T14:44:16"/>
    <n v="30"/>
    <s v="MIN"/>
    <x v="9"/>
    <n v="30"/>
    <s v="MIN"/>
    <s v="CNF  ORSP PRT  REL  TECO"/>
  </r>
  <r>
    <n v="1552191"/>
    <x v="39"/>
    <s v="0"/>
    <s v="0160"/>
    <s v="BFC-99"/>
    <s v="PP03"/>
    <s v="FINAL INSPECTION"/>
    <x v="15"/>
    <d v="2019-10-15T00:00:00"/>
    <d v="1899-12-30T12:30:08"/>
    <d v="2019-10-15T00:00:00"/>
    <d v="1899-12-30T12:30:08"/>
    <n v="45"/>
    <s v="MIN"/>
    <x v="10"/>
    <n v="45"/>
    <s v="MIN"/>
    <s v="CNF  ORSP PRT  REL  TECO"/>
  </r>
  <r>
    <n v="1552191"/>
    <x v="39"/>
    <s v="1"/>
    <s v="0010"/>
    <s v="BFC-10"/>
    <s v="PP95"/>
    <s v="ASSEMBLY"/>
    <x v="16"/>
    <d v="2019-10-06T00:00:00"/>
    <d v="1899-12-30T07:52:36"/>
    <d v="2019-10-06T00:00:00"/>
    <d v="1899-12-30T17:52:36"/>
    <n v="10"/>
    <s v="H"/>
    <x v="1539"/>
    <n v="1"/>
    <s v="MIN"/>
    <s v="CNF  PRT  REL  TECO"/>
  </r>
  <r>
    <n v="1552191"/>
    <x v="3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2192"/>
    <x v="39"/>
    <s v="0"/>
    <s v="0010"/>
    <s v="PFC-20"/>
    <s v="PP01"/>
    <s v="PAINT"/>
    <x v="0"/>
    <d v="2019-09-24T00:00:00"/>
    <d v="1899-12-30T15:26:18"/>
    <d v="2019-09-25T00:00:00"/>
    <d v="1899-12-30T02:28:21"/>
    <n v="1.498"/>
    <s v="H"/>
    <x v="1540"/>
    <n v="40"/>
    <s v="MIN"/>
    <s v="CNF  PRT  REL  TECO"/>
  </r>
  <r>
    <n v="1552192"/>
    <x v="39"/>
    <s v="0"/>
    <s v="0020"/>
    <s v="BFC-10"/>
    <s v="PP01"/>
    <s v="ASSEMBLY"/>
    <x v="1"/>
    <d v="2019-09-25T00:00:00"/>
    <d v="1899-12-30T08:53:15"/>
    <d v="2019-09-25T00:00:00"/>
    <d v="1899-12-30T08:57:58"/>
    <n v="2.367"/>
    <s v="MIN"/>
    <x v="1541"/>
    <n v="15"/>
    <s v="MIN"/>
    <s v="CNF  PRT  REL  TECO"/>
  </r>
  <r>
    <n v="1552192"/>
    <x v="39"/>
    <s v="0"/>
    <s v="0030"/>
    <s v="BFC-90"/>
    <s v="PP01"/>
    <s v="ASSY IN PROCESS INSPECTION"/>
    <x v="2"/>
    <d v="2019-09-25T00:00:00"/>
    <d v="1899-12-30T16:16:37"/>
    <d v="2019-09-25T00:00:00"/>
    <d v="1899-12-30T16:16:37"/>
    <n v="20"/>
    <s v="MIN"/>
    <x v="2"/>
    <n v="20"/>
    <s v="MIN"/>
    <s v="CNF  ORSP PRT  REL  TECO"/>
  </r>
  <r>
    <n v="1552192"/>
    <x v="39"/>
    <s v="0"/>
    <s v="0040"/>
    <s v="BFC-10"/>
    <s v="PP01"/>
    <s v="ASSEMBLY"/>
    <x v="3"/>
    <d v="2019-09-25T00:00:00"/>
    <d v="1899-12-30T16:44:41"/>
    <d v="2019-09-26T00:00:00"/>
    <d v="1899-12-30T11:30:00"/>
    <n v="5.0880000000000001"/>
    <s v="H"/>
    <x v="1542"/>
    <n v="350"/>
    <s v="MIN"/>
    <s v="CNF  PRT  REL  TECO"/>
  </r>
  <r>
    <n v="1552192"/>
    <x v="39"/>
    <s v="0"/>
    <s v="0050"/>
    <s v="BFC-10"/>
    <s v="PP01"/>
    <s v="ASSEMBLY"/>
    <x v="4"/>
    <d v="2019-09-26T00:00:00"/>
    <d v="1899-12-30T12:01:08"/>
    <d v="2019-10-02T00:00:00"/>
    <d v="1899-12-30T16:16:58"/>
    <n v="41.575000000000003"/>
    <s v="H"/>
    <x v="1543"/>
    <n v="1020"/>
    <s v="MIN"/>
    <s v="CNF  PRT  REL  TECO"/>
  </r>
  <r>
    <n v="1552192"/>
    <x v="39"/>
    <s v="0"/>
    <s v="0060"/>
    <s v="BFC-10"/>
    <s v="PP01"/>
    <s v="ASSEMBLY"/>
    <x v="5"/>
    <d v="2019-10-02T00:00:00"/>
    <d v="1899-12-30T16:17:31"/>
    <d v="2019-10-02T00:00:00"/>
    <d v="1899-12-30T16:28:28"/>
    <n v="10.95"/>
    <s v="MIN"/>
    <x v="990"/>
    <n v="50"/>
    <s v="MIN"/>
    <s v="CNF  PRT  REL  TECO"/>
  </r>
  <r>
    <n v="1552192"/>
    <x v="3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2192"/>
    <x v="39"/>
    <s v="0"/>
    <s v="0080"/>
    <s v="BFC-90"/>
    <s v="PP01"/>
    <s v="ASSY IN PROCESS INSPECTION"/>
    <x v="7"/>
    <d v="2019-10-03T00:00:00"/>
    <d v="1899-12-30T08:19:58"/>
    <d v="2019-10-03T00:00:00"/>
    <d v="1899-12-30T08:19:58"/>
    <n v="20"/>
    <s v="MIN"/>
    <x v="2"/>
    <n v="20"/>
    <s v="MIN"/>
    <s v="CNF  ORSP PRT  REL  TECO"/>
  </r>
  <r>
    <n v="1552192"/>
    <x v="39"/>
    <s v="0"/>
    <s v="0090"/>
    <s v="BFC-90"/>
    <s v="PP01"/>
    <s v="ASSY IN PROCESS INSPECTION"/>
    <x v="8"/>
    <d v="2019-10-03T00:00:00"/>
    <d v="1899-12-30T08:20:05"/>
    <d v="2019-10-03T00:00:00"/>
    <d v="1899-12-30T08:20:05"/>
    <n v="20"/>
    <s v="MIN"/>
    <x v="2"/>
    <n v="20"/>
    <s v="MIN"/>
    <s v="CNF  ORSP PRT  REL  TECO"/>
  </r>
  <r>
    <n v="1552192"/>
    <x v="39"/>
    <s v="0"/>
    <s v="0100"/>
    <s v="PFC-20"/>
    <s v="PP01"/>
    <s v="PAINT"/>
    <x v="9"/>
    <d v="2019-10-03T00:00:00"/>
    <d v="1899-12-30T10:04:17"/>
    <d v="2019-10-06T00:00:00"/>
    <d v="1899-12-30T08:46:55"/>
    <n v="9.3629999999999995"/>
    <s v="H"/>
    <x v="1544"/>
    <n v="450"/>
    <s v="MIN"/>
    <s v="CNF  PRT  REL  TECO"/>
  </r>
  <r>
    <n v="1552192"/>
    <x v="39"/>
    <s v="0"/>
    <s v="0110"/>
    <s v="PFC-99"/>
    <s v="PP01"/>
    <s v="PAINT INSPECTION"/>
    <x v="10"/>
    <d v="2019-10-06T00:00:00"/>
    <d v="1899-12-30T10:15:57"/>
    <d v="2019-10-06T00:00:00"/>
    <d v="1899-12-30T10:15:57"/>
    <n v="20"/>
    <s v="MIN"/>
    <x v="2"/>
    <n v="20"/>
    <s v="MIN"/>
    <s v="CNF  ORSP PRT  REL  TECO"/>
  </r>
  <r>
    <n v="1552192"/>
    <x v="39"/>
    <s v="0"/>
    <s v="0120"/>
    <s v="BFC-10"/>
    <s v="PP01"/>
    <s v="ASSEMBLY"/>
    <x v="11"/>
    <d v="2019-10-10T00:00:00"/>
    <d v="1899-12-30T10:52:53"/>
    <d v="2019-10-10T00:00:00"/>
    <d v="1899-12-30T11:10:56"/>
    <n v="9.0329999999999995"/>
    <s v="MIN"/>
    <x v="1545"/>
    <n v="100"/>
    <s v="MIN"/>
    <s v="CNF  PRT  REL  TECO"/>
  </r>
  <r>
    <n v="1552192"/>
    <x v="39"/>
    <s v="0"/>
    <s v="0130"/>
    <s v="BFC-90"/>
    <s v="PP01"/>
    <s v="ASSY IN PROCESS INSPECTION"/>
    <x v="12"/>
    <d v="2019-10-14T00:00:00"/>
    <d v="1899-12-30T15:16:55"/>
    <d v="2019-10-14T00:00:00"/>
    <d v="1899-12-30T15:16:55"/>
    <n v="20"/>
    <s v="MIN"/>
    <x v="2"/>
    <n v="20"/>
    <s v="MIN"/>
    <s v="CNF  ORSP PRT  REL  TECO"/>
  </r>
  <r>
    <n v="1552192"/>
    <x v="39"/>
    <s v="0"/>
    <s v="0140"/>
    <s v="BFC-90"/>
    <s v="PP01"/>
    <s v="ASSY IN PROCESS INSPECTION"/>
    <x v="13"/>
    <d v="2019-10-14T00:00:00"/>
    <d v="1899-12-30T15:16:58"/>
    <d v="2019-10-14T00:00:00"/>
    <d v="1899-12-30T15:16:58"/>
    <n v="30"/>
    <s v="MIN"/>
    <x v="9"/>
    <n v="30"/>
    <s v="MIN"/>
    <s v="CNF  ORSP PRT  REL  TECO"/>
  </r>
  <r>
    <n v="1552192"/>
    <x v="39"/>
    <s v="0"/>
    <s v="0150"/>
    <s v="BFC-99"/>
    <s v="PP01"/>
    <s v="FINAL INSPECTION"/>
    <x v="14"/>
    <d v="2019-10-14T00:00:00"/>
    <d v="1899-12-30T15:17:02"/>
    <d v="2019-10-14T00:00:00"/>
    <d v="1899-12-30T15:17:02"/>
    <n v="30"/>
    <s v="MIN"/>
    <x v="9"/>
    <n v="30"/>
    <s v="MIN"/>
    <s v="CNF  ORSP PRT  REL  TECO"/>
  </r>
  <r>
    <n v="1552192"/>
    <x v="39"/>
    <s v="0"/>
    <s v="0160"/>
    <s v="BFC-99"/>
    <s v="PP03"/>
    <s v="FINAL INSPECTION"/>
    <x v="15"/>
    <d v="2019-10-15T00:00:00"/>
    <d v="1899-12-30T12:30:19"/>
    <d v="2019-10-15T00:00:00"/>
    <d v="1899-12-30T12:30:19"/>
    <n v="45"/>
    <s v="MIN"/>
    <x v="10"/>
    <n v="45"/>
    <s v="MIN"/>
    <s v="CNF  ORSP PRT  REL  TECO"/>
  </r>
  <r>
    <n v="1552192"/>
    <x v="39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2192"/>
    <x v="3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3593"/>
    <x v="34"/>
    <s v="0"/>
    <s v="0010"/>
    <s v="PFC-20"/>
    <s v="PP01"/>
    <s v="PAINT"/>
    <x v="0"/>
    <d v="2019-09-29T00:00:00"/>
    <d v="1899-12-30T16:55:29"/>
    <d v="2019-09-29T00:00:00"/>
    <d v="1899-12-30T21:12:00"/>
    <n v="73.582999999999998"/>
    <s v="MIN"/>
    <x v="1546"/>
    <n v="40"/>
    <s v="MIN"/>
    <s v="CNF  PRT  REL  TECO"/>
  </r>
  <r>
    <n v="1553593"/>
    <x v="34"/>
    <s v="0"/>
    <s v="0020"/>
    <s v="BFC-10"/>
    <s v="PP01"/>
    <s v="ASSEMBLY"/>
    <x v="1"/>
    <d v="2019-09-30T00:00:00"/>
    <d v="1899-12-30T09:49:35"/>
    <d v="2019-09-30T00:00:00"/>
    <d v="1899-12-30T10:01:52"/>
    <n v="12.282999999999999"/>
    <s v="MIN"/>
    <x v="1547"/>
    <n v="15"/>
    <s v="MIN"/>
    <s v="CNF  PRT  REL  TECO"/>
  </r>
  <r>
    <n v="1553593"/>
    <x v="34"/>
    <s v="0"/>
    <s v="0030"/>
    <s v="BFC-90"/>
    <s v="PP01"/>
    <s v="ASSY IN PROCESS INSPECTION"/>
    <x v="2"/>
    <d v="2019-10-01T00:00:00"/>
    <d v="1899-12-30T07:34:28"/>
    <d v="2019-10-01T00:00:00"/>
    <d v="1899-12-30T07:34:28"/>
    <n v="20"/>
    <s v="MIN"/>
    <x v="2"/>
    <n v="20"/>
    <s v="MIN"/>
    <s v="CNF  ORSP PRT  REL  TECO"/>
  </r>
  <r>
    <n v="1553593"/>
    <x v="34"/>
    <s v="0"/>
    <s v="0040"/>
    <s v="BFC-10"/>
    <s v="PP01"/>
    <s v="ASSEMBLY"/>
    <x v="3"/>
    <d v="2019-10-01T00:00:00"/>
    <d v="1899-12-30T07:35:09"/>
    <d v="2019-10-01T00:00:00"/>
    <d v="1899-12-30T13:20:40"/>
    <n v="5.157"/>
    <s v="H"/>
    <x v="1548"/>
    <n v="290"/>
    <s v="MIN"/>
    <s v="CNF  PRT  REL  TECO"/>
  </r>
  <r>
    <n v="1553593"/>
    <x v="34"/>
    <s v="0"/>
    <s v="0050"/>
    <s v="BFC-10"/>
    <s v="PP01"/>
    <s v="ASSEMBLY"/>
    <x v="4"/>
    <d v="2019-10-01T00:00:00"/>
    <d v="1899-12-30T13:20:55"/>
    <d v="2019-10-07T00:00:00"/>
    <d v="1899-12-30T12:13:50"/>
    <n v="36.195999999999998"/>
    <s v="H"/>
    <x v="1549"/>
    <n v="1040"/>
    <s v="MIN"/>
    <s v="CNF  PRT  REL  TECO"/>
  </r>
  <r>
    <n v="1553593"/>
    <x v="34"/>
    <s v="0"/>
    <s v="0060"/>
    <s v="BFC-10"/>
    <s v="PP01"/>
    <s v="ASSEMBLY"/>
    <x v="5"/>
    <d v="2019-10-07T00:00:00"/>
    <d v="1899-12-30T12:14:06"/>
    <d v="2019-10-07T00:00:00"/>
    <d v="1899-12-30T13:33:40"/>
    <n v="1.3260000000000001"/>
    <s v="H"/>
    <x v="1550"/>
    <n v="50"/>
    <s v="MIN"/>
    <s v="CNF  PRT  REL  TECO"/>
  </r>
  <r>
    <n v="1553593"/>
    <x v="3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3593"/>
    <x v="34"/>
    <s v="0"/>
    <s v="0080"/>
    <s v="BFC-90"/>
    <s v="PP01"/>
    <s v="ASSY IN PROCESS INSPECTION"/>
    <x v="7"/>
    <d v="2019-10-07T00:00:00"/>
    <d v="1899-12-30T13:48:52"/>
    <d v="2019-10-07T00:00:00"/>
    <d v="1899-12-30T13:48:52"/>
    <n v="20"/>
    <s v="MIN"/>
    <x v="2"/>
    <n v="20"/>
    <s v="MIN"/>
    <s v="CNF  ORSP PRT  REL  TECO"/>
  </r>
  <r>
    <n v="1553593"/>
    <x v="34"/>
    <s v="0"/>
    <s v="0090"/>
    <s v="BFC-90"/>
    <s v="PP01"/>
    <s v="ASSY IN PROCESS INSPECTION"/>
    <x v="8"/>
    <d v="2019-10-07T00:00:00"/>
    <d v="1899-12-30T13:49:09"/>
    <d v="2019-10-07T00:00:00"/>
    <d v="1899-12-30T13:49:09"/>
    <n v="20"/>
    <s v="MIN"/>
    <x v="2"/>
    <n v="20"/>
    <s v="MIN"/>
    <s v="CNF  ORSP PRT  REL  TECO"/>
  </r>
  <r>
    <n v="1553593"/>
    <x v="34"/>
    <s v="0"/>
    <s v="0100"/>
    <s v="PFC-20"/>
    <s v="PP01"/>
    <s v="PAINT"/>
    <x v="9"/>
    <d v="2019-10-07T00:00:00"/>
    <d v="1899-12-30T13:51:18"/>
    <d v="2019-10-09T00:00:00"/>
    <d v="1899-12-30T00:05:00"/>
    <n v="13.218"/>
    <s v="H"/>
    <x v="1551"/>
    <n v="450"/>
    <s v="MIN"/>
    <s v="CNF  PRT  REL  TECO"/>
  </r>
  <r>
    <n v="1553593"/>
    <x v="34"/>
    <s v="0"/>
    <s v="0110"/>
    <s v="PFC-99"/>
    <s v="PP01"/>
    <s v="PAINT INSPECTION"/>
    <x v="10"/>
    <d v="2019-10-09T00:00:00"/>
    <d v="1899-12-30T08:54:45"/>
    <d v="2019-10-09T00:00:00"/>
    <d v="1899-12-30T08:54:45"/>
    <n v="20"/>
    <s v="MIN"/>
    <x v="2"/>
    <n v="20"/>
    <s v="MIN"/>
    <s v="CNF  ORSP PRT  REL  TECO"/>
  </r>
  <r>
    <n v="1553593"/>
    <x v="34"/>
    <s v="0"/>
    <s v="0120"/>
    <s v="BFC-10"/>
    <s v="PP01"/>
    <s v="ASSEMBLY"/>
    <x v="11"/>
    <d v="2019-10-20T00:00:00"/>
    <d v="1899-12-30T08:49:47"/>
    <d v="2019-10-20T00:00:00"/>
    <d v="1899-12-30T09:08:48"/>
    <n v="4.75"/>
    <s v="MIN"/>
    <x v="1552"/>
    <n v="100"/>
    <s v="MIN"/>
    <s v="CNF  PRT  REL  TECO"/>
  </r>
  <r>
    <n v="1553593"/>
    <x v="34"/>
    <s v="0"/>
    <s v="0130"/>
    <s v="BFC-90"/>
    <s v="PP01"/>
    <s v="ASSY IN PROCESS INSPECTION"/>
    <x v="12"/>
    <d v="2019-10-21T00:00:00"/>
    <d v="1899-12-30T13:05:20"/>
    <d v="2019-10-21T00:00:00"/>
    <d v="1899-12-30T13:05:20"/>
    <n v="20"/>
    <s v="MIN"/>
    <x v="2"/>
    <n v="20"/>
    <s v="MIN"/>
    <s v="CNF  ORSP PRT  REL  TECO"/>
  </r>
  <r>
    <n v="1553593"/>
    <x v="34"/>
    <s v="0"/>
    <s v="0140"/>
    <s v="BFC-90"/>
    <s v="PP01"/>
    <s v="ASSY IN PROCESS INSPECTION"/>
    <x v="13"/>
    <d v="2019-10-21T00:00:00"/>
    <d v="1899-12-30T13:05:31"/>
    <d v="2019-10-21T00:00:00"/>
    <d v="1899-12-30T13:05:31"/>
    <n v="30"/>
    <s v="MIN"/>
    <x v="9"/>
    <n v="30"/>
    <s v="MIN"/>
    <s v="CNF  ORSP PRT  REL  TECO"/>
  </r>
  <r>
    <n v="1553593"/>
    <x v="34"/>
    <s v="0"/>
    <s v="0150"/>
    <s v="BFC-99"/>
    <s v="PP01"/>
    <s v="FINAL INSPECTION"/>
    <x v="14"/>
    <d v="2019-10-21T00:00:00"/>
    <d v="1899-12-30T13:05:43"/>
    <d v="2019-10-21T00:00:00"/>
    <d v="1899-12-30T13:05:43"/>
    <n v="30"/>
    <s v="MIN"/>
    <x v="9"/>
    <n v="30"/>
    <s v="MIN"/>
    <s v="CNF  ORSP PRT  REL  TECO"/>
  </r>
  <r>
    <n v="1553593"/>
    <x v="34"/>
    <s v="0"/>
    <s v="0160"/>
    <s v="BFC-99"/>
    <s v="PP03"/>
    <s v="FINAL INSPECTION"/>
    <x v="15"/>
    <d v="2019-10-22T00:00:00"/>
    <d v="1899-12-30T08:48:50"/>
    <d v="2019-10-22T00:00:00"/>
    <d v="1899-12-30T08:48:50"/>
    <n v="45"/>
    <s v="MIN"/>
    <x v="10"/>
    <n v="45"/>
    <s v="MIN"/>
    <s v="CNF  ORSP PRT  REL  TECO"/>
  </r>
  <r>
    <n v="1553593"/>
    <x v="34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3593"/>
    <x v="3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3594"/>
    <x v="34"/>
    <s v="0"/>
    <s v="0010"/>
    <s v="PFC-20"/>
    <s v="PP01"/>
    <s v="PAINT"/>
    <x v="0"/>
    <d v="2019-09-29T00:00:00"/>
    <d v="1899-12-30T13:16:21"/>
    <d v="2019-09-29T00:00:00"/>
    <d v="1899-12-30T16:01:38"/>
    <n v="1.256"/>
    <s v="H"/>
    <x v="1553"/>
    <n v="40"/>
    <s v="MIN"/>
    <s v="CNF  PRT  REL  TECO"/>
  </r>
  <r>
    <n v="1553594"/>
    <x v="34"/>
    <s v="0"/>
    <s v="0020"/>
    <s v="BFC-10"/>
    <s v="PP01"/>
    <s v="ASSEMBLY"/>
    <x v="1"/>
    <d v="2019-09-29T00:00:00"/>
    <d v="1899-12-30T17:41:54"/>
    <d v="2019-09-29T00:00:00"/>
    <d v="1899-12-30T17:48:17"/>
    <n v="3.2"/>
    <s v="MIN"/>
    <x v="603"/>
    <n v="15"/>
    <s v="MIN"/>
    <s v="CNF  PRT  REL  TECO"/>
  </r>
  <r>
    <n v="1553594"/>
    <x v="34"/>
    <s v="0"/>
    <s v="0030"/>
    <s v="BFC-90"/>
    <s v="PP01"/>
    <s v="ASSY IN PROCESS INSPECTION"/>
    <x v="2"/>
    <d v="2019-10-02T00:00:00"/>
    <d v="1899-12-30T07:35:54"/>
    <d v="2019-10-02T00:00:00"/>
    <d v="1899-12-30T07:35:54"/>
    <n v="20"/>
    <s v="MIN"/>
    <x v="2"/>
    <n v="20"/>
    <s v="MIN"/>
    <s v="CNF  ORSP PRT  REL  TECO"/>
  </r>
  <r>
    <n v="1553594"/>
    <x v="34"/>
    <s v="0"/>
    <s v="0040"/>
    <s v="BFC-10"/>
    <s v="PP01"/>
    <s v="ASSEMBLY"/>
    <x v="3"/>
    <d v="2019-10-02T00:00:00"/>
    <d v="1899-12-30T07:41:29"/>
    <d v="2019-10-03T00:00:00"/>
    <d v="1899-12-30T15:50:45"/>
    <n v="17.477"/>
    <s v="H"/>
    <x v="1554"/>
    <n v="350"/>
    <s v="MIN"/>
    <s v="CNF  PRT  REL  TECO"/>
  </r>
  <r>
    <n v="1553594"/>
    <x v="34"/>
    <s v="0"/>
    <s v="0050"/>
    <s v="BFC-10"/>
    <s v="PP01"/>
    <s v="ASSEMBLY"/>
    <x v="4"/>
    <d v="2019-10-06T00:00:00"/>
    <d v="1899-12-30T07:28:46"/>
    <d v="2019-10-08T00:00:00"/>
    <d v="1899-12-30T14:33:00"/>
    <n v="24.792999999999999"/>
    <s v="H"/>
    <x v="1555"/>
    <n v="1020"/>
    <s v="MIN"/>
    <s v="CNF  PRT  REL  TECO"/>
  </r>
  <r>
    <n v="1553594"/>
    <x v="34"/>
    <s v="0"/>
    <s v="0060"/>
    <s v="BFC-10"/>
    <s v="PP01"/>
    <s v="ASSEMBLY"/>
    <x v="5"/>
    <d v="2019-10-08T00:00:00"/>
    <d v="1899-12-30T14:33:25"/>
    <d v="2019-10-08T00:00:00"/>
    <d v="1899-12-30T15:56:30"/>
    <n v="1.385"/>
    <s v="H"/>
    <x v="1556"/>
    <n v="50"/>
    <s v="MIN"/>
    <s v="CNF  PRT  REL  TECO"/>
  </r>
  <r>
    <n v="1553594"/>
    <x v="3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3594"/>
    <x v="34"/>
    <s v="0"/>
    <s v="0080"/>
    <s v="BFC-90"/>
    <s v="PP01"/>
    <s v="ASSY IN PROCESS INSPECTION"/>
    <x v="7"/>
    <d v="2019-10-09T00:00:00"/>
    <d v="1899-12-30T15:51:02"/>
    <d v="2019-10-09T00:00:00"/>
    <d v="1899-12-30T15:51:02"/>
    <n v="20"/>
    <s v="MIN"/>
    <x v="2"/>
    <n v="20"/>
    <s v="MIN"/>
    <s v="CNF  ORSP PRT  REL  TECO"/>
  </r>
  <r>
    <n v="1553594"/>
    <x v="34"/>
    <s v="0"/>
    <s v="0090"/>
    <s v="BFC-90"/>
    <s v="PP01"/>
    <s v="ASSY IN PROCESS INSPECTION"/>
    <x v="8"/>
    <d v="2019-10-09T00:00:00"/>
    <d v="1899-12-30T15:51:20"/>
    <d v="2019-10-09T00:00:00"/>
    <d v="1899-12-30T15:51:20"/>
    <n v="20"/>
    <s v="MIN"/>
    <x v="2"/>
    <n v="20"/>
    <s v="MIN"/>
    <s v="CNF  ORSP PRT  REL  TECO"/>
  </r>
  <r>
    <n v="1553594"/>
    <x v="34"/>
    <s v="0"/>
    <s v="0100"/>
    <s v="PFC-20"/>
    <s v="PP01"/>
    <s v="PAINT"/>
    <x v="9"/>
    <d v="2019-10-09T00:00:00"/>
    <d v="1899-12-30T16:19:15"/>
    <d v="2019-10-13T00:00:00"/>
    <d v="1899-12-30T07:58:44"/>
    <n v="455.65699999999998"/>
    <s v="MIN"/>
    <x v="1557"/>
    <n v="450"/>
    <s v="MIN"/>
    <s v="CNF  PRT  REL  TECO"/>
  </r>
  <r>
    <n v="1553594"/>
    <x v="34"/>
    <s v="0"/>
    <s v="0110"/>
    <s v="PFC-99"/>
    <s v="PP01"/>
    <s v="PAINT INSPECTION"/>
    <x v="10"/>
    <d v="2019-10-13T00:00:00"/>
    <d v="1899-12-30T08:55:48"/>
    <d v="2019-10-13T00:00:00"/>
    <d v="1899-12-30T08:55:48"/>
    <n v="20"/>
    <s v="MIN"/>
    <x v="2"/>
    <n v="20"/>
    <s v="MIN"/>
    <s v="CNF  ORSP PRT  REL  TECO"/>
  </r>
  <r>
    <n v="1553594"/>
    <x v="34"/>
    <s v="0"/>
    <s v="0120"/>
    <s v="BFC-10"/>
    <s v="PP01"/>
    <s v="ASSEMBLY"/>
    <x v="11"/>
    <d v="2019-10-20T00:00:00"/>
    <d v="1899-12-30T08:49:47"/>
    <d v="2019-10-20T00:00:00"/>
    <d v="1899-12-30T09:08:48"/>
    <n v="4.75"/>
    <s v="MIN"/>
    <x v="1552"/>
    <n v="100"/>
    <s v="MIN"/>
    <s v="CNF  PRT  REL  TECO"/>
  </r>
  <r>
    <n v="1553594"/>
    <x v="34"/>
    <s v="0"/>
    <s v="0130"/>
    <s v="BFC-90"/>
    <s v="PP01"/>
    <s v="ASSY IN PROCESS INSPECTION"/>
    <x v="12"/>
    <d v="2019-10-21T00:00:00"/>
    <d v="1899-12-30T14:30:44"/>
    <d v="2019-10-21T00:00:00"/>
    <d v="1899-12-30T14:30:44"/>
    <n v="20"/>
    <s v="MIN"/>
    <x v="2"/>
    <n v="20"/>
    <s v="MIN"/>
    <s v="CNF  ORSP PRT  REL  TECO"/>
  </r>
  <r>
    <n v="1553594"/>
    <x v="34"/>
    <s v="0"/>
    <s v="0140"/>
    <s v="BFC-90"/>
    <s v="PP01"/>
    <s v="ASSY IN PROCESS INSPECTION"/>
    <x v="13"/>
    <d v="2019-10-21T00:00:00"/>
    <d v="1899-12-30T14:30:54"/>
    <d v="2019-10-21T00:00:00"/>
    <d v="1899-12-30T14:30:54"/>
    <n v="30"/>
    <s v="MIN"/>
    <x v="9"/>
    <n v="30"/>
    <s v="MIN"/>
    <s v="CNF  ORSP PRT  REL  TECO"/>
  </r>
  <r>
    <n v="1553594"/>
    <x v="34"/>
    <s v="0"/>
    <s v="0150"/>
    <s v="BFC-99"/>
    <s v="PP01"/>
    <s v="FINAL INSPECTION"/>
    <x v="14"/>
    <d v="2019-10-21T00:00:00"/>
    <d v="1899-12-30T14:31:05"/>
    <d v="2019-10-21T00:00:00"/>
    <d v="1899-12-30T14:31:05"/>
    <n v="30"/>
    <s v="MIN"/>
    <x v="9"/>
    <n v="30"/>
    <s v="MIN"/>
    <s v="CNF  ORSP PRT  REL  TECO"/>
  </r>
  <r>
    <n v="1553594"/>
    <x v="34"/>
    <s v="0"/>
    <s v="0160"/>
    <s v="BFC-99"/>
    <s v="PP03"/>
    <s v="FINAL INSPECTION"/>
    <x v="15"/>
    <d v="2019-10-23T00:00:00"/>
    <d v="1899-12-30T17:33:12"/>
    <d v="2019-10-23T00:00:00"/>
    <d v="1899-12-30T17:33:12"/>
    <n v="45"/>
    <s v="MIN"/>
    <x v="10"/>
    <n v="45"/>
    <s v="MIN"/>
    <s v="CNF  ORSP PRT  REL  TECO"/>
  </r>
  <r>
    <n v="1553594"/>
    <x v="34"/>
    <s v="1"/>
    <s v="0010"/>
    <s v="BFC-10"/>
    <s v="PP95"/>
    <s v="ASSEMBLY"/>
    <x v="16"/>
    <d v="2019-10-15T00:00:00"/>
    <d v="1899-12-30T08:23:12"/>
    <d v="2019-10-15T00:00:00"/>
    <d v="1899-12-30T14:51:54"/>
    <n v="5.7670000000000003"/>
    <s v="H"/>
    <x v="1558"/>
    <n v="1"/>
    <s v="MIN"/>
    <s v="CNF  PRT  REL  TECO"/>
  </r>
  <r>
    <n v="1553594"/>
    <x v="3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217"/>
    <x v="34"/>
    <s v="0"/>
    <s v="0010"/>
    <s v="PFC-20"/>
    <s v="PP01"/>
    <s v="PAINT"/>
    <x v="0"/>
    <d v="2019-10-01T00:00:00"/>
    <d v="1899-12-30T16:46:36"/>
    <d v="2019-10-01T00:00:00"/>
    <d v="1899-12-30T23:22:55"/>
    <n v="112.283"/>
    <s v="MIN"/>
    <x v="1559"/>
    <n v="40"/>
    <s v="MIN"/>
    <s v="CNF  PRT  REL  TECO"/>
  </r>
  <r>
    <n v="1554217"/>
    <x v="34"/>
    <s v="0"/>
    <s v="0020"/>
    <s v="BFC-10"/>
    <s v="PP01"/>
    <s v="ASSEMBLY"/>
    <x v="1"/>
    <d v="2019-10-02T00:00:00"/>
    <d v="1899-12-30T08:37:29"/>
    <d v="2019-10-02T00:00:00"/>
    <d v="1899-12-30T08:49:21"/>
    <n v="9.7330000000000005"/>
    <s v="MIN"/>
    <x v="1057"/>
    <n v="15"/>
    <s v="MIN"/>
    <s v="CNF  PRT  REL  TECO"/>
  </r>
  <r>
    <n v="1554217"/>
    <x v="34"/>
    <s v="0"/>
    <s v="0030"/>
    <s v="BFC-90"/>
    <s v="PP01"/>
    <s v="ASSY IN PROCESS INSPECTION"/>
    <x v="2"/>
    <d v="2019-10-06T00:00:00"/>
    <d v="1899-12-30T07:33:29"/>
    <d v="2019-10-06T00:00:00"/>
    <d v="1899-12-30T07:33:29"/>
    <n v="20"/>
    <s v="MIN"/>
    <x v="2"/>
    <n v="20"/>
    <s v="MIN"/>
    <s v="CNF  ORSP PRT  REL  TECO"/>
  </r>
  <r>
    <n v="1554217"/>
    <x v="34"/>
    <s v="0"/>
    <s v="0040"/>
    <s v="BFC-10"/>
    <s v="PP01"/>
    <s v="ASSEMBLY"/>
    <x v="3"/>
    <d v="2019-10-06T00:00:00"/>
    <d v="1899-12-30T07:42:55"/>
    <d v="2019-10-08T00:00:00"/>
    <d v="1899-12-30T07:53:34"/>
    <n v="10.009"/>
    <s v="H"/>
    <x v="1560"/>
    <n v="350"/>
    <s v="MIN"/>
    <s v="CNF  PRT  REL  TECO"/>
  </r>
  <r>
    <n v="1554217"/>
    <x v="34"/>
    <s v="0"/>
    <s v="0050"/>
    <s v="BFC-10"/>
    <s v="PP01"/>
    <s v="ASSEMBLY"/>
    <x v="4"/>
    <d v="2019-10-08T00:00:00"/>
    <d v="1899-12-30T07:53:55"/>
    <d v="2019-10-13T00:00:00"/>
    <d v="1899-12-30T17:29:19"/>
    <n v="34.343000000000004"/>
    <s v="H"/>
    <x v="1561"/>
    <n v="1020"/>
    <s v="MIN"/>
    <s v="CNF  PRT  REL  TECO"/>
  </r>
  <r>
    <n v="1554217"/>
    <x v="34"/>
    <s v="0"/>
    <s v="0060"/>
    <s v="BFC-10"/>
    <s v="PP01"/>
    <s v="ASSEMBLY"/>
    <x v="5"/>
    <d v="2019-10-13T00:00:00"/>
    <d v="1899-12-30T17:29:33"/>
    <d v="2019-10-13T00:00:00"/>
    <d v="1899-12-30T17:51:15"/>
    <n v="21.7"/>
    <s v="MIN"/>
    <x v="1562"/>
    <n v="50"/>
    <s v="MIN"/>
    <s v="CNF  PRT  REL  TECO"/>
  </r>
  <r>
    <n v="1554217"/>
    <x v="3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217"/>
    <x v="34"/>
    <s v="0"/>
    <s v="0080"/>
    <s v="BFC-90"/>
    <s v="PP01"/>
    <s v="ASSY IN PROCESS INSPECTION"/>
    <x v="7"/>
    <d v="2019-10-14T00:00:00"/>
    <d v="1899-12-30T15:39:19"/>
    <d v="2019-10-14T00:00:00"/>
    <d v="1899-12-30T15:39:19"/>
    <n v="20"/>
    <s v="MIN"/>
    <x v="2"/>
    <n v="20"/>
    <s v="MIN"/>
    <s v="CNF  ORSP PRT  REL  TECO"/>
  </r>
  <r>
    <n v="1554217"/>
    <x v="34"/>
    <s v="0"/>
    <s v="0090"/>
    <s v="BFC-90"/>
    <s v="PP01"/>
    <s v="ASSY IN PROCESS INSPECTION"/>
    <x v="8"/>
    <d v="2019-10-14T00:00:00"/>
    <d v="1899-12-30T15:39:38"/>
    <d v="2019-10-14T00:00:00"/>
    <d v="1899-12-30T15:39:38"/>
    <n v="20"/>
    <s v="MIN"/>
    <x v="2"/>
    <n v="20"/>
    <s v="MIN"/>
    <s v="CNF  ORSP PRT  REL  TECO"/>
  </r>
  <r>
    <n v="1554217"/>
    <x v="34"/>
    <s v="0"/>
    <s v="0100"/>
    <s v="PFC-20"/>
    <s v="PP01"/>
    <s v="PAINT"/>
    <x v="9"/>
    <d v="2019-10-14T00:00:00"/>
    <d v="1899-12-30T16:06:43"/>
    <d v="2019-10-16T00:00:00"/>
    <d v="1899-12-30T04:27:40"/>
    <n v="8.8859999999999992"/>
    <s v="H"/>
    <x v="1563"/>
    <n v="450"/>
    <s v="MIN"/>
    <s v="CNF  PRT  REL  TECO"/>
  </r>
  <r>
    <n v="1554217"/>
    <x v="34"/>
    <s v="0"/>
    <s v="0110"/>
    <s v="PFC-99"/>
    <s v="PP01"/>
    <s v="PAINT INSPECTION"/>
    <x v="10"/>
    <d v="2019-10-16T00:00:00"/>
    <d v="1899-12-30T10:22:35"/>
    <d v="2019-10-16T00:00:00"/>
    <d v="1899-12-30T10:22:35"/>
    <n v="20"/>
    <s v="MIN"/>
    <x v="2"/>
    <n v="20"/>
    <s v="MIN"/>
    <s v="CNF  ORSP PRT  REL  TECO"/>
  </r>
  <r>
    <n v="1554217"/>
    <x v="34"/>
    <s v="0"/>
    <s v="0120"/>
    <s v="BFC-10"/>
    <s v="PP01"/>
    <s v="ASSEMBLY"/>
    <x v="11"/>
    <d v="2019-10-20T00:00:00"/>
    <d v="1899-12-30T08:49:47"/>
    <d v="2019-10-20T00:00:00"/>
    <d v="1899-12-30T09:08:48"/>
    <n v="4.75"/>
    <s v="MIN"/>
    <x v="1552"/>
    <n v="100"/>
    <s v="MIN"/>
    <s v="CNF  PRT  REL  TECO"/>
  </r>
  <r>
    <n v="1554217"/>
    <x v="34"/>
    <s v="0"/>
    <s v="0130"/>
    <s v="BFC-90"/>
    <s v="PP01"/>
    <s v="ASSY IN PROCESS INSPECTION"/>
    <x v="12"/>
    <d v="2019-10-21T00:00:00"/>
    <d v="1899-12-30T15:36:23"/>
    <d v="2019-10-21T00:00:00"/>
    <d v="1899-12-30T15:36:23"/>
    <n v="20"/>
    <s v="MIN"/>
    <x v="2"/>
    <n v="20"/>
    <s v="MIN"/>
    <s v="CNF  ORSP PRT  REL  TECO"/>
  </r>
  <r>
    <n v="1554217"/>
    <x v="34"/>
    <s v="0"/>
    <s v="0140"/>
    <s v="BFC-90"/>
    <s v="PP01"/>
    <s v="ASSY IN PROCESS INSPECTION"/>
    <x v="13"/>
    <d v="2019-10-21T00:00:00"/>
    <d v="1899-12-30T15:36:30"/>
    <d v="2019-10-21T00:00:00"/>
    <d v="1899-12-30T15:36:30"/>
    <n v="30"/>
    <s v="MIN"/>
    <x v="9"/>
    <n v="30"/>
    <s v="MIN"/>
    <s v="CNF  ORSP PRT  REL  TECO"/>
  </r>
  <r>
    <n v="1554217"/>
    <x v="34"/>
    <s v="0"/>
    <s v="0150"/>
    <s v="BFC-99"/>
    <s v="PP01"/>
    <s v="FINAL INSPECTION"/>
    <x v="14"/>
    <d v="2019-10-21T00:00:00"/>
    <d v="1899-12-30T15:36:34"/>
    <d v="2019-10-21T00:00:00"/>
    <d v="1899-12-30T15:36:34"/>
    <n v="30"/>
    <s v="MIN"/>
    <x v="9"/>
    <n v="30"/>
    <s v="MIN"/>
    <s v="CNF  ORSP PRT  REL  TECO"/>
  </r>
  <r>
    <n v="1554217"/>
    <x v="34"/>
    <s v="0"/>
    <s v="0160"/>
    <s v="BFC-99"/>
    <s v="PP03"/>
    <s v="FINAL INSPECTION"/>
    <x v="15"/>
    <d v="2019-10-22T00:00:00"/>
    <d v="1899-12-30T08:34:35"/>
    <d v="2019-10-22T00:00:00"/>
    <d v="1899-12-30T08:34:35"/>
    <n v="45"/>
    <s v="MIN"/>
    <x v="10"/>
    <n v="45"/>
    <s v="MIN"/>
    <s v="CNF  ORSP PRT  REL  TECO"/>
  </r>
  <r>
    <n v="1554217"/>
    <x v="34"/>
    <s v="1"/>
    <s v="0010"/>
    <s v="BFC-10"/>
    <s v="PP95"/>
    <s v="ASSEMBLY"/>
    <x v="16"/>
    <d v="2019-10-13T00:00:00"/>
    <d v="1899-12-30T07:51:14"/>
    <d v="2019-10-21T00:00:00"/>
    <d v="1899-12-30T16:27:49"/>
    <n v="4.4820000000000002"/>
    <s v="H"/>
    <x v="1564"/>
    <n v="1"/>
    <s v="MIN"/>
    <s v="CNF  PRT  REL  TECO"/>
  </r>
  <r>
    <n v="1554217"/>
    <x v="3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218"/>
    <x v="34"/>
    <s v="0"/>
    <s v="0010"/>
    <s v="PFC-20"/>
    <s v="PP01"/>
    <s v="PAINT"/>
    <x v="0"/>
    <d v="2019-10-01T00:00:00"/>
    <d v="1899-12-30T16:45:29"/>
    <d v="2019-10-01T00:00:00"/>
    <d v="1899-12-30T19:12:58"/>
    <n v="1.94"/>
    <s v="H"/>
    <x v="1565"/>
    <n v="40"/>
    <s v="MIN"/>
    <s v="CNF  PRT  REL  TECO"/>
  </r>
  <r>
    <n v="1554218"/>
    <x v="34"/>
    <s v="0"/>
    <s v="0020"/>
    <s v="BFC-10"/>
    <s v="PP01"/>
    <s v="ASSEMBLY"/>
    <x v="1"/>
    <d v="2019-10-02T00:00:00"/>
    <d v="1899-12-30T08:49:38"/>
    <d v="2019-10-02T00:00:00"/>
    <d v="1899-12-30T09:26:21"/>
    <n v="18.367000000000001"/>
    <s v="MIN"/>
    <x v="127"/>
    <n v="15"/>
    <s v="MIN"/>
    <s v="CNF  PRT  REL  TECO"/>
  </r>
  <r>
    <n v="1554218"/>
    <x v="34"/>
    <s v="0"/>
    <s v="0030"/>
    <s v="BFC-90"/>
    <s v="PP01"/>
    <s v="ASSY IN PROCESS INSPECTION"/>
    <x v="2"/>
    <d v="2019-10-02T00:00:00"/>
    <d v="1899-12-30T16:34:10"/>
    <d v="2019-10-02T00:00:00"/>
    <d v="1899-12-30T16:34:10"/>
    <n v="20"/>
    <s v="MIN"/>
    <x v="2"/>
    <n v="20"/>
    <s v="MIN"/>
    <s v="CNF  ORSP PRT  REL  TECO"/>
  </r>
  <r>
    <n v="1554218"/>
    <x v="34"/>
    <s v="0"/>
    <s v="0040"/>
    <s v="BFC-10"/>
    <s v="PP01"/>
    <s v="ASSEMBLY"/>
    <x v="3"/>
    <d v="2019-10-02T00:00:00"/>
    <d v="1899-12-30T16:42:28"/>
    <d v="2019-10-03T00:00:00"/>
    <d v="1899-12-30T10:43:29"/>
    <n v="4.4279999999999999"/>
    <s v="H"/>
    <x v="1566"/>
    <n v="350"/>
    <s v="MIN"/>
    <s v="CNF  PRT  REL  TECO"/>
  </r>
  <r>
    <n v="1554218"/>
    <x v="34"/>
    <s v="0"/>
    <s v="0050"/>
    <s v="BFC-10"/>
    <s v="PP01"/>
    <s v="ASSEMBLY"/>
    <x v="4"/>
    <d v="2019-10-03T00:00:00"/>
    <d v="1899-12-30T10:43:47"/>
    <d v="2019-10-09T00:00:00"/>
    <d v="1899-12-30T16:17:22"/>
    <n v="2569.4470000000001"/>
    <s v="MIN"/>
    <x v="1567"/>
    <n v="1020"/>
    <s v="MIN"/>
    <s v="CNF  PRT  REL  TECO"/>
  </r>
  <r>
    <n v="1554218"/>
    <x v="34"/>
    <s v="0"/>
    <s v="0060"/>
    <s v="BFC-10"/>
    <s v="PP01"/>
    <s v="ASSEMBLY"/>
    <x v="5"/>
    <d v="2019-10-09T00:00:00"/>
    <d v="1899-12-30T16:17:50"/>
    <d v="2019-10-09T00:00:00"/>
    <d v="1899-12-30T16:30:26"/>
    <n v="12.6"/>
    <s v="MIN"/>
    <x v="1568"/>
    <n v="50"/>
    <s v="MIN"/>
    <s v="CNF  PRT  REL  TECO"/>
  </r>
  <r>
    <n v="1554218"/>
    <x v="34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218"/>
    <x v="34"/>
    <s v="0"/>
    <s v="0080"/>
    <s v="BFC-90"/>
    <s v="PP01"/>
    <s v="ASSY IN PROCESS INSPECTION"/>
    <x v="7"/>
    <d v="2019-10-10T00:00:00"/>
    <d v="1899-12-30T11:58:42"/>
    <d v="2019-10-10T00:00:00"/>
    <d v="1899-12-30T11:58:42"/>
    <n v="20"/>
    <s v="MIN"/>
    <x v="2"/>
    <n v="20"/>
    <s v="MIN"/>
    <s v="CNF  ORSP PRT  REL  TECO"/>
  </r>
  <r>
    <n v="1554218"/>
    <x v="34"/>
    <s v="0"/>
    <s v="0090"/>
    <s v="BFC-90"/>
    <s v="PP01"/>
    <s v="ASSY IN PROCESS INSPECTION"/>
    <x v="8"/>
    <d v="2019-10-10T00:00:00"/>
    <d v="1899-12-30T11:59:00"/>
    <d v="2019-10-10T00:00:00"/>
    <d v="1899-12-30T11:59:00"/>
    <n v="20"/>
    <s v="MIN"/>
    <x v="2"/>
    <n v="20"/>
    <s v="MIN"/>
    <s v="CNF  ORSP PRT  REL  TECO"/>
  </r>
  <r>
    <n v="1554218"/>
    <x v="34"/>
    <s v="0"/>
    <s v="0100"/>
    <s v="PFC-20"/>
    <s v="PP01"/>
    <s v="PAINT"/>
    <x v="9"/>
    <d v="2019-10-10T00:00:00"/>
    <d v="1899-12-30T14:50:53"/>
    <d v="2019-10-14T00:00:00"/>
    <d v="1899-12-30T00:41:09"/>
    <n v="522.27700000000004"/>
    <s v="MIN"/>
    <x v="1569"/>
    <n v="450"/>
    <s v="MIN"/>
    <s v="CNF  PRT  REL  TECO"/>
  </r>
  <r>
    <n v="1554218"/>
    <x v="34"/>
    <s v="0"/>
    <s v="0110"/>
    <s v="PFC-99"/>
    <s v="PP01"/>
    <s v="PAINT INSPECTION"/>
    <x v="10"/>
    <d v="2019-10-14T00:00:00"/>
    <d v="1899-12-30T10:22:45"/>
    <d v="2019-10-14T00:00:00"/>
    <d v="1899-12-30T10:22:45"/>
    <n v="20"/>
    <s v="MIN"/>
    <x v="2"/>
    <n v="20"/>
    <s v="MIN"/>
    <s v="CNF  ORSP PRT  REL  TECO"/>
  </r>
  <r>
    <n v="1554218"/>
    <x v="34"/>
    <s v="0"/>
    <s v="0120"/>
    <s v="BFC-10"/>
    <s v="PP01"/>
    <s v="ASSEMBLY"/>
    <x v="11"/>
    <d v="2019-10-15T00:00:00"/>
    <d v="1899-12-30T08:43:34"/>
    <d v="2019-10-15T00:00:00"/>
    <d v="1899-12-30T09:56:52"/>
    <n v="57.982999999999997"/>
    <s v="MIN"/>
    <x v="1570"/>
    <n v="100"/>
    <s v="MIN"/>
    <s v="CNF  PRT  REL  TECO"/>
  </r>
  <r>
    <n v="1554218"/>
    <x v="34"/>
    <s v="0"/>
    <s v="0130"/>
    <s v="BFC-90"/>
    <s v="PP01"/>
    <s v="ASSY IN PROCESS INSPECTION"/>
    <x v="12"/>
    <d v="2019-10-21T00:00:00"/>
    <d v="1899-12-30T14:57:30"/>
    <d v="2019-10-21T00:00:00"/>
    <d v="1899-12-30T14:57:30"/>
    <n v="20"/>
    <s v="MIN"/>
    <x v="2"/>
    <n v="20"/>
    <s v="MIN"/>
    <s v="CNF  ORSP PRT  REL  TECO"/>
  </r>
  <r>
    <n v="1554218"/>
    <x v="34"/>
    <s v="0"/>
    <s v="0140"/>
    <s v="BFC-90"/>
    <s v="PP01"/>
    <s v="ASSY IN PROCESS INSPECTION"/>
    <x v="13"/>
    <d v="2019-10-21T00:00:00"/>
    <d v="1899-12-30T14:57:40"/>
    <d v="2019-10-21T00:00:00"/>
    <d v="1899-12-30T14:57:40"/>
    <n v="30"/>
    <s v="MIN"/>
    <x v="9"/>
    <n v="30"/>
    <s v="MIN"/>
    <s v="CNF  ORSP PRT  REL  TECO"/>
  </r>
  <r>
    <n v="1554218"/>
    <x v="34"/>
    <s v="0"/>
    <s v="0150"/>
    <s v="BFC-99"/>
    <s v="PP01"/>
    <s v="FINAL INSPECTION"/>
    <x v="14"/>
    <d v="2019-10-21T00:00:00"/>
    <d v="1899-12-30T14:57:52"/>
    <d v="2019-10-21T00:00:00"/>
    <d v="1899-12-30T14:57:52"/>
    <n v="30"/>
    <s v="MIN"/>
    <x v="9"/>
    <n v="30"/>
    <s v="MIN"/>
    <s v="CNF  ORSP PRT  REL  TECO"/>
  </r>
  <r>
    <n v="1554218"/>
    <x v="34"/>
    <s v="0"/>
    <s v="0160"/>
    <s v="BFC-99"/>
    <s v="PP03"/>
    <s v="FINAL INSPECTION"/>
    <x v="15"/>
    <d v="2019-10-22T00:00:00"/>
    <d v="1899-12-30T08:26:33"/>
    <d v="2019-10-22T00:00:00"/>
    <d v="1899-12-30T08:26:33"/>
    <n v="45"/>
    <s v="MIN"/>
    <x v="10"/>
    <n v="45"/>
    <s v="MIN"/>
    <s v="CNF  ORSP PRT  REL  TECO"/>
  </r>
  <r>
    <n v="1554218"/>
    <x v="34"/>
    <s v="1"/>
    <s v="0010"/>
    <s v="BFC-10"/>
    <s v="PP95"/>
    <s v="ASSEMBLY"/>
    <x v="16"/>
    <d v="2019-10-15T00:00:00"/>
    <d v="1899-12-30T08:34:30"/>
    <d v="2019-10-21T00:00:00"/>
    <d v="1899-12-30T14:43:36"/>
    <n v="12.25"/>
    <s v="MIN"/>
    <x v="1571"/>
    <n v="1"/>
    <s v="MIN"/>
    <s v="CNF  PRT  REL  TECO"/>
  </r>
  <r>
    <n v="1554218"/>
    <x v="34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659"/>
    <x v="35"/>
    <s v="0"/>
    <s v="0010"/>
    <s v="PFC-20"/>
    <s v="PP01"/>
    <s v="PAINT"/>
    <x v="0"/>
    <d v="2019-10-03T00:00:00"/>
    <d v="1899-12-30T18:24:34"/>
    <d v="2019-10-03T00:00:00"/>
    <d v="1899-12-30T19:09:08"/>
    <n v="44.567"/>
    <s v="MIN"/>
    <x v="1572"/>
    <n v="40"/>
    <s v="MIN"/>
    <s v="CNF  PRT  REL  TECO"/>
  </r>
  <r>
    <n v="1554659"/>
    <x v="35"/>
    <s v="0"/>
    <s v="0020"/>
    <s v="BFC-10"/>
    <s v="PP01"/>
    <s v="ASSEMBLY"/>
    <x v="1"/>
    <d v="2019-10-06T00:00:00"/>
    <d v="1899-12-30T09:42:18"/>
    <d v="2019-10-06T00:00:00"/>
    <d v="1899-12-30T10:00:03"/>
    <n v="3.6669999999999998"/>
    <s v="MIN"/>
    <x v="1573"/>
    <n v="15"/>
    <s v="MIN"/>
    <s v="CNF  PRT  REL  TECO"/>
  </r>
  <r>
    <n v="1554659"/>
    <x v="35"/>
    <s v="0"/>
    <s v="0030"/>
    <s v="BFC-90"/>
    <s v="PP01"/>
    <s v="ASSY IN PROCESS INSPECTION"/>
    <x v="2"/>
    <d v="2019-10-07T00:00:00"/>
    <d v="1899-12-30T13:34:46"/>
    <d v="2019-10-07T00:00:00"/>
    <d v="1899-12-30T13:34:46"/>
    <n v="20"/>
    <s v="MIN"/>
    <x v="2"/>
    <n v="20"/>
    <s v="MIN"/>
    <s v="CNF  ORSP PRT  REL  TECO"/>
  </r>
  <r>
    <n v="1554659"/>
    <x v="35"/>
    <s v="0"/>
    <s v="0040"/>
    <s v="BFC-10"/>
    <s v="PP01"/>
    <s v="ASSEMBLY"/>
    <x v="3"/>
    <d v="2019-10-07T00:00:00"/>
    <d v="1899-12-30T13:35:08"/>
    <d v="2019-10-08T00:00:00"/>
    <d v="1899-12-30T11:29:40"/>
    <n v="8.3219999999999992"/>
    <s v="H"/>
    <x v="1574"/>
    <n v="290"/>
    <s v="MIN"/>
    <s v="CNF  PRT  REL  TECO"/>
  </r>
  <r>
    <n v="1554659"/>
    <x v="35"/>
    <s v="0"/>
    <s v="0050"/>
    <s v="BFC-10"/>
    <s v="PP01"/>
    <s v="ASSEMBLY"/>
    <x v="4"/>
    <d v="2019-10-08T00:00:00"/>
    <d v="1899-12-30T12:08:18"/>
    <d v="2019-10-14T00:00:00"/>
    <d v="1899-12-30T16:02:38"/>
    <n v="39.591999999999999"/>
    <s v="H"/>
    <x v="1575"/>
    <n v="1040"/>
    <s v="MIN"/>
    <s v="CNF  PRT  REL  TECO"/>
  </r>
  <r>
    <n v="1554659"/>
    <x v="35"/>
    <s v="0"/>
    <s v="0060"/>
    <s v="BFC-10"/>
    <s v="PP01"/>
    <s v="ASSEMBLY"/>
    <x v="5"/>
    <d v="2019-10-14T00:00:00"/>
    <d v="1899-12-30T16:02:48"/>
    <d v="2019-10-14T00:00:00"/>
    <d v="1899-12-30T16:26:52"/>
    <n v="24.067"/>
    <s v="MIN"/>
    <x v="1576"/>
    <n v="50"/>
    <s v="MIN"/>
    <s v="CNF  PRT  REL  TECO"/>
  </r>
  <r>
    <n v="1554659"/>
    <x v="3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659"/>
    <x v="35"/>
    <s v="0"/>
    <s v="0080"/>
    <s v="BFC-90"/>
    <s v="PP01"/>
    <s v="ASSY IN PROCESS INSPECTION"/>
    <x v="7"/>
    <d v="2019-10-15T00:00:00"/>
    <d v="1899-12-30T10:15:11"/>
    <d v="2019-10-15T00:00:00"/>
    <d v="1899-12-30T10:15:11"/>
    <n v="20"/>
    <s v="MIN"/>
    <x v="2"/>
    <n v="20"/>
    <s v="MIN"/>
    <s v="CNF  ORSP PRT  REL  TECO"/>
  </r>
  <r>
    <n v="1554659"/>
    <x v="35"/>
    <s v="0"/>
    <s v="0090"/>
    <s v="BFC-90"/>
    <s v="PP01"/>
    <s v="ASSY IN PROCESS INSPECTION"/>
    <x v="8"/>
    <d v="2019-10-15T00:00:00"/>
    <d v="1899-12-30T13:46:15"/>
    <d v="2019-10-15T00:00:00"/>
    <d v="1899-12-30T13:46:15"/>
    <n v="20"/>
    <s v="MIN"/>
    <x v="2"/>
    <n v="20"/>
    <s v="MIN"/>
    <s v="CNF  ORSP PRT  REL  TECO"/>
  </r>
  <r>
    <n v="1554659"/>
    <x v="35"/>
    <s v="0"/>
    <s v="0100"/>
    <s v="PFC-20"/>
    <s v="PP01"/>
    <s v="PAINT"/>
    <x v="9"/>
    <d v="2019-10-15T00:00:00"/>
    <d v="1899-12-30T20:25:57"/>
    <d v="2019-10-16T00:00:00"/>
    <d v="1899-12-30T22:40:55"/>
    <n v="4.5259999999999998"/>
    <s v="H"/>
    <x v="1577"/>
    <n v="450"/>
    <s v="MIN"/>
    <s v="CNF  PRT  REL  TECO"/>
  </r>
  <r>
    <n v="1554659"/>
    <x v="35"/>
    <s v="0"/>
    <s v="0110"/>
    <s v="PFC-99"/>
    <s v="PP01"/>
    <s v="PAINT INSPECTION"/>
    <x v="10"/>
    <d v="2019-10-20T00:00:00"/>
    <d v="1899-12-30T07:42:03"/>
    <d v="2019-10-20T00:00:00"/>
    <d v="1899-12-30T07:42:03"/>
    <n v="20"/>
    <s v="MIN"/>
    <x v="2"/>
    <n v="20"/>
    <s v="MIN"/>
    <s v="CNF  ORSP PRT  REL  TECO"/>
  </r>
  <r>
    <n v="1554659"/>
    <x v="35"/>
    <s v="0"/>
    <s v="0120"/>
    <s v="BFC-10"/>
    <s v="PP01"/>
    <s v="ASSEMBLY"/>
    <x v="11"/>
    <d v="2019-10-20T00:00:00"/>
    <d v="1899-12-30T13:22:33"/>
    <d v="2019-10-20T00:00:00"/>
    <d v="1899-12-30T13:45:01"/>
    <n v="7.4829999999999997"/>
    <s v="MIN"/>
    <x v="484"/>
    <n v="100"/>
    <s v="MIN"/>
    <s v="CNF  PRT  REL  TECO"/>
  </r>
  <r>
    <n v="1554659"/>
    <x v="35"/>
    <s v="0"/>
    <s v="0130"/>
    <s v="BFC-90"/>
    <s v="PP01"/>
    <s v="ASSY IN PROCESS INSPECTION"/>
    <x v="12"/>
    <d v="2019-10-23T00:00:00"/>
    <d v="1899-12-30T12:18:31"/>
    <d v="2019-10-23T00:00:00"/>
    <d v="1899-12-30T12:18:31"/>
    <n v="20"/>
    <s v="MIN"/>
    <x v="2"/>
    <n v="20"/>
    <s v="MIN"/>
    <s v="CNF  ORSP PRT  REL  TECO"/>
  </r>
  <r>
    <n v="1554659"/>
    <x v="35"/>
    <s v="0"/>
    <s v="0140"/>
    <s v="BFC-90"/>
    <s v="PP01"/>
    <s v="ASSY IN PROCESS INSPECTION"/>
    <x v="13"/>
    <d v="2019-10-23T00:00:00"/>
    <d v="1899-12-30T12:18:41"/>
    <d v="2019-10-23T00:00:00"/>
    <d v="1899-12-30T12:18:41"/>
    <n v="30"/>
    <s v="MIN"/>
    <x v="9"/>
    <n v="30"/>
    <s v="MIN"/>
    <s v="CNF  ORSP PRT  REL  TECO"/>
  </r>
  <r>
    <n v="1554659"/>
    <x v="35"/>
    <s v="0"/>
    <s v="0150"/>
    <s v="BFC-99"/>
    <s v="PP01"/>
    <s v="FINAL INSPECTION"/>
    <x v="14"/>
    <d v="2019-10-23T00:00:00"/>
    <d v="1899-12-30T12:18:49"/>
    <d v="2019-10-23T00:00:00"/>
    <d v="1899-12-30T12:18:49"/>
    <n v="30"/>
    <s v="MIN"/>
    <x v="9"/>
    <n v="30"/>
    <s v="MIN"/>
    <s v="CNF  ORSP PRT  REL  TECO"/>
  </r>
  <r>
    <n v="1554659"/>
    <x v="35"/>
    <s v="0"/>
    <s v="0160"/>
    <s v="BFC-99"/>
    <s v="PP03"/>
    <s v="FINAL INSPECTION"/>
    <x v="15"/>
    <d v="2019-10-27T00:00:00"/>
    <d v="1899-12-30T10:04:02"/>
    <d v="2019-10-27T00:00:00"/>
    <d v="1899-12-30T10:04:02"/>
    <n v="45"/>
    <s v="MIN"/>
    <x v="10"/>
    <n v="45"/>
    <s v="MIN"/>
    <s v="CNF  ORSP PRT  REL  TECO"/>
  </r>
  <r>
    <n v="1554659"/>
    <x v="35"/>
    <s v="1"/>
    <s v="0010"/>
    <s v="BFC-10"/>
    <s v="PP95"/>
    <s v="ASSEMBLY"/>
    <x v="16"/>
    <d v="2019-10-20T00:00:00"/>
    <d v="1899-12-30T09:16:27"/>
    <d v="2019-10-20T00:00:00"/>
    <d v="1899-12-30T13:58:25"/>
    <n v="4.6989999999999998"/>
    <s v="H"/>
    <x v="1578"/>
    <n v="1"/>
    <s v="MIN"/>
    <s v="CNF  PRT  REL  TECO"/>
  </r>
  <r>
    <n v="1554659"/>
    <x v="3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960"/>
    <x v="35"/>
    <s v="0"/>
    <s v="0010"/>
    <s v="PFC-20"/>
    <s v="PP01"/>
    <s v="PAINT"/>
    <x v="0"/>
    <d v="2019-10-03T00:00:00"/>
    <d v="1899-12-30T20:06:30"/>
    <d v="2019-10-03T00:00:00"/>
    <d v="1899-12-30T21:08:48"/>
    <n v="1.038"/>
    <s v="H"/>
    <x v="1579"/>
    <n v="40"/>
    <s v="MIN"/>
    <s v="CNF  PRT  REL  TECO"/>
  </r>
  <r>
    <n v="1554960"/>
    <x v="35"/>
    <s v="0"/>
    <s v="0020"/>
    <s v="BFC-10"/>
    <s v="PP01"/>
    <s v="ASSEMBLY"/>
    <x v="1"/>
    <d v="2019-10-06T00:00:00"/>
    <d v="1899-12-30T09:42:18"/>
    <d v="2019-10-06T00:00:00"/>
    <d v="1899-12-30T10:00:03"/>
    <n v="3.6669999999999998"/>
    <s v="MIN"/>
    <x v="1573"/>
    <n v="15"/>
    <s v="MIN"/>
    <s v="CNF  PRT  REL  TECO"/>
  </r>
  <r>
    <n v="1554960"/>
    <x v="35"/>
    <s v="0"/>
    <s v="0030"/>
    <s v="BFC-90"/>
    <s v="PP01"/>
    <s v="ASSY IN PROCESS INSPECTION"/>
    <x v="2"/>
    <d v="2019-10-08T00:00:00"/>
    <d v="1899-12-30T07:17:19"/>
    <d v="2019-10-08T00:00:00"/>
    <d v="1899-12-30T07:17:19"/>
    <n v="20"/>
    <s v="MIN"/>
    <x v="2"/>
    <n v="20"/>
    <s v="MIN"/>
    <s v="CNF  ORSP PRT  REL  TECO"/>
  </r>
  <r>
    <n v="1554960"/>
    <x v="35"/>
    <s v="0"/>
    <s v="0040"/>
    <s v="BFC-10"/>
    <s v="PP01"/>
    <s v="ASSEMBLY"/>
    <x v="3"/>
    <d v="2019-10-08T00:00:00"/>
    <d v="1899-12-30T07:27:13"/>
    <d v="2019-10-08T00:00:00"/>
    <d v="1899-12-30T17:50:57"/>
    <n v="9.8949999999999996"/>
    <s v="H"/>
    <x v="1580"/>
    <n v="350"/>
    <s v="MIN"/>
    <s v="CNF  PRT  REL  TECO"/>
  </r>
  <r>
    <n v="1554960"/>
    <x v="35"/>
    <s v="0"/>
    <s v="0050"/>
    <s v="BFC-10"/>
    <s v="PP01"/>
    <s v="ASSEMBLY"/>
    <x v="4"/>
    <d v="2019-10-09T00:00:00"/>
    <d v="1899-12-30T07:32:03"/>
    <d v="2019-10-14T00:00:00"/>
    <d v="1899-12-30T14:43:48"/>
    <n v="32.976999999999997"/>
    <s v="H"/>
    <x v="1581"/>
    <n v="1020"/>
    <s v="MIN"/>
    <s v="CNF  PRT  REL  TECO"/>
  </r>
  <r>
    <n v="1554960"/>
    <x v="35"/>
    <s v="0"/>
    <s v="0060"/>
    <s v="BFC-10"/>
    <s v="PP01"/>
    <s v="ASSEMBLY"/>
    <x v="5"/>
    <d v="2019-10-14T00:00:00"/>
    <d v="1899-12-30T14:44:10"/>
    <d v="2019-10-14T00:00:00"/>
    <d v="1899-12-30T15:27:48"/>
    <n v="32.917000000000002"/>
    <s v="MIN"/>
    <x v="1582"/>
    <n v="50"/>
    <s v="MIN"/>
    <s v="CNF  PRT  REL  TECO"/>
  </r>
  <r>
    <n v="1554960"/>
    <x v="3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960"/>
    <x v="35"/>
    <s v="0"/>
    <s v="0080"/>
    <s v="BFC-90"/>
    <s v="PP01"/>
    <s v="ASSY IN PROCESS INSPECTION"/>
    <x v="7"/>
    <d v="2019-10-14T00:00:00"/>
    <d v="1899-12-30T15:39:57"/>
    <d v="2019-10-14T00:00:00"/>
    <d v="1899-12-30T15:39:57"/>
    <n v="20"/>
    <s v="MIN"/>
    <x v="2"/>
    <n v="20"/>
    <s v="MIN"/>
    <s v="CNF  ORSP PRT  REL  TECO"/>
  </r>
  <r>
    <n v="1554960"/>
    <x v="35"/>
    <s v="0"/>
    <s v="0090"/>
    <s v="BFC-90"/>
    <s v="PP01"/>
    <s v="ASSY IN PROCESS INSPECTION"/>
    <x v="8"/>
    <d v="2019-10-14T00:00:00"/>
    <d v="1899-12-30T15:40:19"/>
    <d v="2019-10-14T00:00:00"/>
    <d v="1899-12-30T15:40:19"/>
    <n v="20"/>
    <s v="MIN"/>
    <x v="2"/>
    <n v="20"/>
    <s v="MIN"/>
    <s v="CNF  ORSP PRT  REL  TECO"/>
  </r>
  <r>
    <n v="1554960"/>
    <x v="35"/>
    <s v="0"/>
    <s v="0100"/>
    <s v="PFC-20"/>
    <s v="PP01"/>
    <s v="PAINT"/>
    <x v="9"/>
    <d v="2019-10-14T00:00:00"/>
    <d v="1899-12-30T16:01:30"/>
    <d v="2019-10-16T00:00:00"/>
    <d v="1899-12-30T04:27:40"/>
    <n v="6.9820000000000002"/>
    <s v="H"/>
    <x v="1583"/>
    <n v="450"/>
    <s v="MIN"/>
    <s v="CNF  PRT  REL  TECO"/>
  </r>
  <r>
    <n v="1554960"/>
    <x v="35"/>
    <s v="0"/>
    <s v="0110"/>
    <s v="PFC-99"/>
    <s v="PP01"/>
    <s v="PAINT INSPECTION"/>
    <x v="10"/>
    <d v="2019-10-16T00:00:00"/>
    <d v="1899-12-30T10:22:56"/>
    <d v="2019-10-16T00:00:00"/>
    <d v="1899-12-30T10:22:56"/>
    <n v="20"/>
    <s v="MIN"/>
    <x v="2"/>
    <n v="20"/>
    <s v="MIN"/>
    <s v="CNF  ORSP PRT  REL  TECO"/>
  </r>
  <r>
    <n v="1554960"/>
    <x v="35"/>
    <s v="0"/>
    <s v="0120"/>
    <s v="BFC-10"/>
    <s v="PP01"/>
    <s v="ASSEMBLY"/>
    <x v="11"/>
    <d v="2019-10-20T00:00:00"/>
    <d v="1899-12-30T10:25:53"/>
    <d v="2019-10-20T00:00:00"/>
    <d v="1899-12-30T10:43:14"/>
    <n v="17.350000000000001"/>
    <s v="MIN"/>
    <x v="1584"/>
    <n v="100"/>
    <s v="MIN"/>
    <s v="CNF  PRT  REL  TECO"/>
  </r>
  <r>
    <n v="1554960"/>
    <x v="35"/>
    <s v="0"/>
    <s v="0130"/>
    <s v="BFC-90"/>
    <s v="PP01"/>
    <s v="ASSY IN PROCESS INSPECTION"/>
    <x v="12"/>
    <d v="2019-10-24T00:00:00"/>
    <d v="1899-12-30T14:13:06"/>
    <d v="2019-10-24T00:00:00"/>
    <d v="1899-12-30T14:13:06"/>
    <n v="20"/>
    <s v="MIN"/>
    <x v="2"/>
    <n v="20"/>
    <s v="MIN"/>
    <s v="CNF  ORSP PRT  REL  TECO"/>
  </r>
  <r>
    <n v="1554960"/>
    <x v="35"/>
    <s v="0"/>
    <s v="0140"/>
    <s v="BFC-90"/>
    <s v="PP01"/>
    <s v="ASSY IN PROCESS INSPECTION"/>
    <x v="13"/>
    <d v="2019-10-24T00:00:00"/>
    <d v="1899-12-30T14:13:17"/>
    <d v="2019-10-24T00:00:00"/>
    <d v="1899-12-30T14:13:17"/>
    <n v="30"/>
    <s v="MIN"/>
    <x v="9"/>
    <n v="30"/>
    <s v="MIN"/>
    <s v="CNF  ORSP PRT  REL  TECO"/>
  </r>
  <r>
    <n v="1554960"/>
    <x v="35"/>
    <s v="0"/>
    <s v="0150"/>
    <s v="BFC-99"/>
    <s v="PP01"/>
    <s v="FINAL INSPECTION"/>
    <x v="14"/>
    <d v="2019-10-24T00:00:00"/>
    <d v="1899-12-30T14:13:29"/>
    <d v="2019-10-24T00:00:00"/>
    <d v="1899-12-30T14:13:29"/>
    <n v="30"/>
    <s v="MIN"/>
    <x v="9"/>
    <n v="30"/>
    <s v="MIN"/>
    <s v="CNF  ORSP PRT  REL  TECO"/>
  </r>
  <r>
    <n v="1554960"/>
    <x v="35"/>
    <s v="0"/>
    <s v="0160"/>
    <s v="BFC-99"/>
    <s v="PP03"/>
    <s v="FINAL INSPECTION"/>
    <x v="15"/>
    <d v="2019-10-27T00:00:00"/>
    <d v="1899-12-30T10:04:18"/>
    <d v="2019-10-27T00:00:00"/>
    <d v="1899-12-30T10:04:18"/>
    <n v="45"/>
    <s v="MIN"/>
    <x v="10"/>
    <n v="45"/>
    <s v="MIN"/>
    <s v="CNF  ORSP PRT  REL  TECO"/>
  </r>
  <r>
    <n v="1554960"/>
    <x v="3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4960"/>
    <x v="3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965"/>
    <x v="35"/>
    <s v="0"/>
    <s v="0010"/>
    <s v="PFC-20"/>
    <s v="PP01"/>
    <s v="PAINT"/>
    <x v="0"/>
    <d v="2019-10-06T00:00:00"/>
    <d v="1899-12-30T17:25:01"/>
    <d v="2019-10-06T00:00:00"/>
    <d v="1899-12-30T21:37:56"/>
    <n v="88.31"/>
    <s v="MIN"/>
    <x v="1585"/>
    <n v="40"/>
    <s v="MIN"/>
    <s v="CNF  PRT  REL  TECO"/>
  </r>
  <r>
    <n v="1554965"/>
    <x v="35"/>
    <s v="0"/>
    <s v="0020"/>
    <s v="BFC-10"/>
    <s v="PP01"/>
    <s v="ASSEMBLY"/>
    <x v="1"/>
    <d v="2019-10-07T00:00:00"/>
    <d v="1899-12-30T08:35:31"/>
    <d v="2019-10-07T00:00:00"/>
    <d v="1899-12-30T08:51:32"/>
    <n v="8.0169999999999995"/>
    <s v="MIN"/>
    <x v="1586"/>
    <n v="15"/>
    <s v="MIN"/>
    <s v="CNF  PRT  REL  TECO"/>
  </r>
  <r>
    <n v="1554965"/>
    <x v="35"/>
    <s v="0"/>
    <s v="0030"/>
    <s v="BFC-90"/>
    <s v="PP01"/>
    <s v="ASSY IN PROCESS INSPECTION"/>
    <x v="2"/>
    <d v="2019-10-08T00:00:00"/>
    <d v="1899-12-30T12:16:12"/>
    <d v="2019-10-08T00:00:00"/>
    <d v="1899-12-30T12:16:12"/>
    <n v="20"/>
    <s v="MIN"/>
    <x v="2"/>
    <n v="20"/>
    <s v="MIN"/>
    <s v="CNF  ORSP PRT  REL  TECO"/>
  </r>
  <r>
    <n v="1554965"/>
    <x v="35"/>
    <s v="0"/>
    <s v="0040"/>
    <s v="BFC-10"/>
    <s v="PP01"/>
    <s v="ASSEMBLY"/>
    <x v="3"/>
    <d v="2019-10-08T00:00:00"/>
    <d v="1899-12-30T12:17:34"/>
    <d v="2019-10-08T00:00:00"/>
    <d v="1899-12-30T17:55:25"/>
    <n v="5.6310000000000002"/>
    <s v="H"/>
    <x v="1587"/>
    <n v="350"/>
    <s v="MIN"/>
    <s v="CNF  PRT  REL  TECO"/>
  </r>
  <r>
    <n v="1554965"/>
    <x v="35"/>
    <s v="0"/>
    <s v="0050"/>
    <s v="BFC-10"/>
    <s v="PP01"/>
    <s v="ASSEMBLY"/>
    <x v="4"/>
    <d v="2019-10-09T00:00:00"/>
    <d v="1899-12-30T07:26:49"/>
    <d v="2019-10-14T00:00:00"/>
    <d v="1899-12-30T16:36:39"/>
    <n v="30.896999999999998"/>
    <s v="H"/>
    <x v="1588"/>
    <n v="1020"/>
    <s v="MIN"/>
    <s v="CNF  PRT  REL  TECO"/>
  </r>
  <r>
    <n v="1554965"/>
    <x v="35"/>
    <s v="0"/>
    <s v="0060"/>
    <s v="BFC-10"/>
    <s v="PP01"/>
    <s v="ASSEMBLY"/>
    <x v="5"/>
    <d v="2019-10-14T00:00:00"/>
    <d v="1899-12-30T16:36:46"/>
    <d v="2019-10-14T00:00:00"/>
    <d v="1899-12-30T16:58:52"/>
    <n v="22.1"/>
    <s v="MIN"/>
    <x v="1589"/>
    <n v="50"/>
    <s v="MIN"/>
    <s v="CNF  PRT  REL  TECO"/>
  </r>
  <r>
    <n v="1554965"/>
    <x v="3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965"/>
    <x v="35"/>
    <s v="0"/>
    <s v="0080"/>
    <s v="BFC-90"/>
    <s v="PP01"/>
    <s v="ASSY IN PROCESS INSPECTION"/>
    <x v="7"/>
    <d v="2019-10-14T00:00:00"/>
    <d v="1899-12-30T17:14:48"/>
    <d v="2019-10-14T00:00:00"/>
    <d v="1899-12-30T17:14:48"/>
    <n v="20"/>
    <s v="MIN"/>
    <x v="2"/>
    <n v="20"/>
    <s v="MIN"/>
    <s v="CNF  ORSP PRT  REL  TECO"/>
  </r>
  <r>
    <n v="1554965"/>
    <x v="35"/>
    <s v="0"/>
    <s v="0090"/>
    <s v="BFC-90"/>
    <s v="PP01"/>
    <s v="ASSY IN PROCESS INSPECTION"/>
    <x v="8"/>
    <d v="2019-10-14T00:00:00"/>
    <d v="1899-12-30T17:14:58"/>
    <d v="2019-10-14T00:00:00"/>
    <d v="1899-12-30T17:14:58"/>
    <n v="20"/>
    <s v="MIN"/>
    <x v="2"/>
    <n v="20"/>
    <s v="MIN"/>
    <s v="CNF  ORSP PRT  REL  TECO"/>
  </r>
  <r>
    <n v="1554965"/>
    <x v="35"/>
    <s v="0"/>
    <s v="0100"/>
    <s v="PFC-20"/>
    <s v="PP01"/>
    <s v="PAINT"/>
    <x v="9"/>
    <d v="2019-10-15T00:00:00"/>
    <d v="1899-12-30T12:25:14"/>
    <d v="2019-10-16T00:00:00"/>
    <d v="1899-12-30T15:27:39"/>
    <n v="6.7759999999999998"/>
    <s v="H"/>
    <x v="1590"/>
    <n v="450"/>
    <s v="MIN"/>
    <s v="CNF  PRT  REL  TECO"/>
  </r>
  <r>
    <n v="1554965"/>
    <x v="35"/>
    <s v="0"/>
    <s v="0110"/>
    <s v="PFC-99"/>
    <s v="PP01"/>
    <s v="PAINT INSPECTION"/>
    <x v="10"/>
    <d v="2019-10-20T00:00:00"/>
    <d v="1899-12-30T07:40:35"/>
    <d v="2019-10-20T00:00:00"/>
    <d v="1899-12-30T07:40:35"/>
    <n v="20"/>
    <s v="MIN"/>
    <x v="2"/>
    <n v="20"/>
    <s v="MIN"/>
    <s v="CNF  ORSP PRT  REL  TECO"/>
  </r>
  <r>
    <n v="1554965"/>
    <x v="35"/>
    <s v="0"/>
    <s v="0120"/>
    <s v="BFC-10"/>
    <s v="PP01"/>
    <s v="ASSEMBLY"/>
    <x v="11"/>
    <d v="2019-10-21T00:00:00"/>
    <d v="1899-12-30T08:08:33"/>
    <d v="2019-10-21T00:00:00"/>
    <d v="1899-12-30T09:44:24"/>
    <n v="47.933"/>
    <s v="MIN"/>
    <x v="1591"/>
    <n v="100"/>
    <s v="MIN"/>
    <s v="CNF  PRT  REL  TECO"/>
  </r>
  <r>
    <n v="1554965"/>
    <x v="35"/>
    <s v="0"/>
    <s v="0130"/>
    <s v="BFC-90"/>
    <s v="PP01"/>
    <s v="ASSY IN PROCESS INSPECTION"/>
    <x v="12"/>
    <d v="2019-10-23T00:00:00"/>
    <d v="1899-12-30T15:31:42"/>
    <d v="2019-10-23T00:00:00"/>
    <d v="1899-12-30T15:31:42"/>
    <n v="20"/>
    <s v="MIN"/>
    <x v="2"/>
    <n v="20"/>
    <s v="MIN"/>
    <s v="CNF  ORSP PRT  REL  TECO"/>
  </r>
  <r>
    <n v="1554965"/>
    <x v="35"/>
    <s v="0"/>
    <s v="0140"/>
    <s v="BFC-90"/>
    <s v="PP01"/>
    <s v="ASSY IN PROCESS INSPECTION"/>
    <x v="13"/>
    <d v="2019-10-23T00:00:00"/>
    <d v="1899-12-30T15:31:54"/>
    <d v="2019-10-23T00:00:00"/>
    <d v="1899-12-30T15:31:54"/>
    <n v="30"/>
    <s v="MIN"/>
    <x v="9"/>
    <n v="30"/>
    <s v="MIN"/>
    <s v="CNF  ORSP PRT  REL  TECO"/>
  </r>
  <r>
    <n v="1554965"/>
    <x v="35"/>
    <s v="0"/>
    <s v="0150"/>
    <s v="BFC-99"/>
    <s v="PP01"/>
    <s v="FINAL INSPECTION"/>
    <x v="14"/>
    <d v="2019-10-23T00:00:00"/>
    <d v="1899-12-30T15:32:00"/>
    <d v="2019-10-23T00:00:00"/>
    <d v="1899-12-30T15:32:00"/>
    <n v="30"/>
    <s v="MIN"/>
    <x v="9"/>
    <n v="30"/>
    <s v="MIN"/>
    <s v="CNF  ORSP PRT  REL  TECO"/>
  </r>
  <r>
    <n v="1554965"/>
    <x v="35"/>
    <s v="0"/>
    <s v="0160"/>
    <s v="BFC-99"/>
    <s v="PP03"/>
    <s v="FINAL INSPECTION"/>
    <x v="15"/>
    <d v="2019-10-27T00:00:00"/>
    <d v="1899-12-30T10:04:33"/>
    <d v="2019-10-27T00:00:00"/>
    <d v="1899-12-30T10:04:33"/>
    <n v="45"/>
    <s v="MIN"/>
    <x v="10"/>
    <n v="45"/>
    <s v="MIN"/>
    <s v="CNF  ORSP PRT  REL  TECO"/>
  </r>
  <r>
    <n v="1554965"/>
    <x v="35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4965"/>
    <x v="3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966"/>
    <x v="35"/>
    <s v="0"/>
    <s v="0010"/>
    <s v="PFC-20"/>
    <s v="PP01"/>
    <s v="PAINT"/>
    <x v="0"/>
    <d v="2019-10-06T00:00:00"/>
    <d v="1899-12-30T17:15:30"/>
    <d v="2019-10-06T00:00:00"/>
    <d v="1899-12-30T23:44:29"/>
    <n v="68.132999999999996"/>
    <s v="MIN"/>
    <x v="1592"/>
    <n v="40"/>
    <s v="MIN"/>
    <s v="CNF  PRT  REL  TECO"/>
  </r>
  <r>
    <n v="1554966"/>
    <x v="35"/>
    <s v="0"/>
    <s v="0020"/>
    <s v="BFC-10"/>
    <s v="PP01"/>
    <s v="ASSEMBLY"/>
    <x v="1"/>
    <d v="2019-10-07T00:00:00"/>
    <d v="1899-12-30T08:35:31"/>
    <d v="2019-10-07T00:00:00"/>
    <d v="1899-12-30T08:51:32"/>
    <n v="8.0169999999999995"/>
    <s v="MIN"/>
    <x v="1586"/>
    <n v="15"/>
    <s v="MIN"/>
    <s v="CNF  PRT  REL  TECO"/>
  </r>
  <r>
    <n v="1554966"/>
    <x v="35"/>
    <s v="0"/>
    <s v="0030"/>
    <s v="BFC-90"/>
    <s v="PP01"/>
    <s v="ASSY IN PROCESS INSPECTION"/>
    <x v="2"/>
    <d v="2019-10-09T00:00:00"/>
    <d v="1899-12-30T07:37:19"/>
    <d v="2019-10-09T00:00:00"/>
    <d v="1899-12-30T07:37:19"/>
    <n v="20"/>
    <s v="MIN"/>
    <x v="2"/>
    <n v="20"/>
    <s v="MIN"/>
    <s v="CNF  ORSP PRT  REL  TECO"/>
  </r>
  <r>
    <n v="1554966"/>
    <x v="35"/>
    <s v="0"/>
    <s v="0040"/>
    <s v="BFC-10"/>
    <s v="PP01"/>
    <s v="ASSEMBLY"/>
    <x v="3"/>
    <d v="2019-10-09T00:00:00"/>
    <d v="1899-12-30T07:46:53"/>
    <d v="2019-10-09T00:00:00"/>
    <d v="1899-12-30T17:53:40"/>
    <n v="9.44"/>
    <s v="H"/>
    <x v="1593"/>
    <n v="350"/>
    <s v="MIN"/>
    <s v="CNF  PRT  REL  TECO"/>
  </r>
  <r>
    <n v="1554966"/>
    <x v="35"/>
    <s v="0"/>
    <s v="0050"/>
    <s v="BFC-10"/>
    <s v="PP01"/>
    <s v="ASSEMBLY"/>
    <x v="4"/>
    <d v="2019-10-10T00:00:00"/>
    <d v="1899-12-30T07:38:02"/>
    <d v="2019-10-16T00:00:00"/>
    <d v="1899-12-30T08:39:14"/>
    <n v="32.805999999999997"/>
    <s v="H"/>
    <x v="1594"/>
    <n v="1020"/>
    <s v="MIN"/>
    <s v="CNF  PRT  REL  TECO"/>
  </r>
  <r>
    <n v="1554966"/>
    <x v="35"/>
    <s v="0"/>
    <s v="0060"/>
    <s v="BFC-10"/>
    <s v="PP01"/>
    <s v="ASSEMBLY"/>
    <x v="5"/>
    <d v="2019-10-16T00:00:00"/>
    <d v="1899-12-30T08:39:32"/>
    <d v="2019-10-16T00:00:00"/>
    <d v="1899-12-30T08:58:48"/>
    <n v="19.266999999999999"/>
    <s v="MIN"/>
    <x v="1595"/>
    <n v="50"/>
    <s v="MIN"/>
    <s v="CNF  PRT  REL  TECO"/>
  </r>
  <r>
    <n v="1554966"/>
    <x v="35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966"/>
    <x v="35"/>
    <s v="0"/>
    <s v="0080"/>
    <s v="BFC-90"/>
    <s v="PP01"/>
    <s v="ASSY IN PROCESS INSPECTION"/>
    <x v="7"/>
    <d v="2019-10-16T00:00:00"/>
    <d v="1899-12-30T15:16:40"/>
    <d v="2019-10-16T00:00:00"/>
    <d v="1899-12-30T15:16:40"/>
    <n v="20"/>
    <s v="MIN"/>
    <x v="2"/>
    <n v="20"/>
    <s v="MIN"/>
    <s v="CNF  ORSP PRT  REL  TECO"/>
  </r>
  <r>
    <n v="1554966"/>
    <x v="35"/>
    <s v="0"/>
    <s v="0090"/>
    <s v="BFC-90"/>
    <s v="PP01"/>
    <s v="ASSY IN PROCESS INSPECTION"/>
    <x v="8"/>
    <d v="2019-10-16T00:00:00"/>
    <d v="1899-12-30T15:17:00"/>
    <d v="2019-10-16T00:00:00"/>
    <d v="1899-12-30T15:17:00"/>
    <n v="20"/>
    <s v="MIN"/>
    <x v="2"/>
    <n v="20"/>
    <s v="MIN"/>
    <s v="CNF  ORSP PRT  REL  TECO"/>
  </r>
  <r>
    <n v="1554966"/>
    <x v="35"/>
    <s v="0"/>
    <s v="0100"/>
    <s v="PFC-20"/>
    <s v="PP01"/>
    <s v="PAINT"/>
    <x v="9"/>
    <d v="2019-10-16T00:00:00"/>
    <d v="1899-12-30T15:32:54"/>
    <d v="2019-10-21T00:00:00"/>
    <d v="1899-12-30T04:27:01"/>
    <n v="7.4690000000000003"/>
    <s v="H"/>
    <x v="1596"/>
    <n v="450"/>
    <s v="MIN"/>
    <s v="CNF  PRT  REL  TECO"/>
  </r>
  <r>
    <n v="1554966"/>
    <x v="35"/>
    <s v="0"/>
    <s v="0110"/>
    <s v="PFC-99"/>
    <s v="PP01"/>
    <s v="PAINT INSPECTION"/>
    <x v="10"/>
    <d v="2019-10-22T00:00:00"/>
    <d v="1899-12-30T10:10:50"/>
    <d v="2019-10-22T00:00:00"/>
    <d v="1899-12-30T10:10:50"/>
    <n v="20"/>
    <s v="MIN"/>
    <x v="2"/>
    <n v="20"/>
    <s v="MIN"/>
    <s v="CNF  ORSP PRT  REL  TECO"/>
  </r>
  <r>
    <n v="1554966"/>
    <x v="35"/>
    <s v="0"/>
    <s v="0120"/>
    <s v="BFC-10"/>
    <s v="PP01"/>
    <s v="ASSEMBLY"/>
    <x v="11"/>
    <d v="2019-10-22T00:00:00"/>
    <d v="1899-12-30T13:17:53"/>
    <d v="2019-10-22T00:00:00"/>
    <d v="1899-12-30T14:54:14"/>
    <n v="1.6060000000000001"/>
    <s v="H"/>
    <x v="1597"/>
    <n v="100"/>
    <s v="MIN"/>
    <s v="CNF  PRT  REL  TECO"/>
  </r>
  <r>
    <n v="1554966"/>
    <x v="35"/>
    <s v="0"/>
    <s v="0130"/>
    <s v="BFC-90"/>
    <s v="PP01"/>
    <s v="ASSY IN PROCESS INSPECTION"/>
    <x v="12"/>
    <d v="2019-10-23T00:00:00"/>
    <d v="1899-12-30T15:32:22"/>
    <d v="2019-10-23T00:00:00"/>
    <d v="1899-12-30T15:32:22"/>
    <n v="20"/>
    <s v="MIN"/>
    <x v="2"/>
    <n v="20"/>
    <s v="MIN"/>
    <s v="CNF  ORSP PRT  REL  TECO"/>
  </r>
  <r>
    <n v="1554966"/>
    <x v="35"/>
    <s v="0"/>
    <s v="0140"/>
    <s v="BFC-90"/>
    <s v="PP01"/>
    <s v="ASSY IN PROCESS INSPECTION"/>
    <x v="13"/>
    <d v="2019-10-23T00:00:00"/>
    <d v="1899-12-30T15:32:28"/>
    <d v="2019-10-23T00:00:00"/>
    <d v="1899-12-30T15:32:28"/>
    <n v="30"/>
    <s v="MIN"/>
    <x v="9"/>
    <n v="30"/>
    <s v="MIN"/>
    <s v="CNF  ORSP PRT  REL  TECO"/>
  </r>
  <r>
    <n v="1554966"/>
    <x v="35"/>
    <s v="0"/>
    <s v="0150"/>
    <s v="BFC-99"/>
    <s v="PP01"/>
    <s v="FINAL INSPECTION"/>
    <x v="14"/>
    <d v="2019-10-23T00:00:00"/>
    <d v="1899-12-30T15:32:34"/>
    <d v="2019-10-23T00:00:00"/>
    <d v="1899-12-30T15:32:34"/>
    <n v="30"/>
    <s v="MIN"/>
    <x v="9"/>
    <n v="30"/>
    <s v="MIN"/>
    <s v="CNF  ORSP PRT  REL  TECO"/>
  </r>
  <r>
    <n v="1554966"/>
    <x v="35"/>
    <s v="0"/>
    <s v="0160"/>
    <s v="BFC-99"/>
    <s v="PP03"/>
    <s v="FINAL INSPECTION"/>
    <x v="15"/>
    <d v="2019-10-27T00:00:00"/>
    <d v="1899-12-30T10:04:50"/>
    <d v="2019-10-27T00:00:00"/>
    <d v="1899-12-30T10:04:50"/>
    <n v="45"/>
    <s v="MIN"/>
    <x v="10"/>
    <n v="45"/>
    <s v="MIN"/>
    <s v="CNF  ORSP PRT  REL  TECO"/>
  </r>
  <r>
    <n v="1554966"/>
    <x v="35"/>
    <s v="1"/>
    <s v="0010"/>
    <s v="BFC-10"/>
    <s v="PP95"/>
    <s v="ASSEMBLY"/>
    <x v="16"/>
    <d v="2019-10-22T00:00:00"/>
    <d v="1899-12-30T07:59:27"/>
    <d v="2019-10-22T00:00:00"/>
    <d v="1899-12-30T14:45:13"/>
    <n v="4.7619999999999996"/>
    <s v="H"/>
    <x v="1598"/>
    <n v="1"/>
    <s v="MIN"/>
    <s v="CNF  PRT  REL  TECO"/>
  </r>
  <r>
    <n v="1554966"/>
    <x v="35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971"/>
    <x v="36"/>
    <s v="0"/>
    <s v="0010"/>
    <s v="PFC-20"/>
    <s v="PP01"/>
    <s v="PAINT"/>
    <x v="0"/>
    <d v="2019-10-08T00:00:00"/>
    <d v="1899-12-30T17:24:56"/>
    <d v="2019-10-09T00:00:00"/>
    <d v="1899-12-30T08:15:30"/>
    <n v="107.907"/>
    <s v="MIN"/>
    <x v="1599"/>
    <n v="40"/>
    <s v="MIN"/>
    <s v="CNF  PRT  REL  TECO"/>
  </r>
  <r>
    <n v="1554971"/>
    <x v="36"/>
    <s v="0"/>
    <s v="0020"/>
    <s v="BFC-10"/>
    <s v="PP01"/>
    <s v="ASSEMBLY"/>
    <x v="1"/>
    <d v="2019-10-09T00:00:00"/>
    <d v="1899-12-30T08:16:20"/>
    <d v="2019-10-09T00:00:00"/>
    <d v="1899-12-30T08:22:14"/>
    <n v="1.9670000000000001"/>
    <s v="MIN"/>
    <x v="546"/>
    <n v="15"/>
    <s v="MIN"/>
    <s v="CNF  PRT  REL  TECO"/>
  </r>
  <r>
    <n v="1554971"/>
    <x v="36"/>
    <s v="0"/>
    <s v="0030"/>
    <s v="BFC-90"/>
    <s v="PP01"/>
    <s v="ASSY IN PROCESS INSPECTION"/>
    <x v="2"/>
    <d v="2019-10-09T00:00:00"/>
    <d v="1899-12-30T16:22:26"/>
    <d v="2019-10-09T00:00:00"/>
    <d v="1899-12-30T16:22:26"/>
    <n v="20"/>
    <s v="MIN"/>
    <x v="2"/>
    <n v="20"/>
    <s v="MIN"/>
    <s v="CNF  ORSP PRT  REL  TECO"/>
  </r>
  <r>
    <n v="1554971"/>
    <x v="36"/>
    <s v="0"/>
    <s v="0040"/>
    <s v="BFC-10"/>
    <s v="PP01"/>
    <s v="ASSEMBLY"/>
    <x v="3"/>
    <d v="2019-10-09T00:00:00"/>
    <d v="1899-12-30T16:31:20"/>
    <d v="2019-10-10T00:00:00"/>
    <d v="1899-12-30T10:19:55"/>
    <n v="3.9929999999999999"/>
    <s v="H"/>
    <x v="1600"/>
    <n v="290"/>
    <s v="MIN"/>
    <s v="CNF  PRT  REL  TECO"/>
  </r>
  <r>
    <n v="1554971"/>
    <x v="36"/>
    <s v="0"/>
    <s v="0050"/>
    <s v="BFC-10"/>
    <s v="PP01"/>
    <s v="ASSEMBLY"/>
    <x v="4"/>
    <d v="2019-10-10T00:00:00"/>
    <d v="1899-12-30T10:20:32"/>
    <d v="2019-10-16T00:00:00"/>
    <d v="1899-12-30T17:18:03"/>
    <n v="35.399000000000001"/>
    <s v="H"/>
    <x v="1601"/>
    <n v="1040"/>
    <s v="MIN"/>
    <s v="CNF  PRT  REL  TECO"/>
  </r>
  <r>
    <n v="1554971"/>
    <x v="36"/>
    <s v="0"/>
    <s v="0060"/>
    <s v="BFC-10"/>
    <s v="PP01"/>
    <s v="ASSEMBLY"/>
    <x v="5"/>
    <d v="2019-10-16T00:00:00"/>
    <d v="1899-12-30T17:18:23"/>
    <d v="2019-10-16T00:00:00"/>
    <d v="1899-12-30T17:32:48"/>
    <n v="14.417"/>
    <s v="MIN"/>
    <x v="1602"/>
    <n v="50"/>
    <s v="MIN"/>
    <s v="CNF  PRT  REL  TECO"/>
  </r>
  <r>
    <n v="1554971"/>
    <x v="3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971"/>
    <x v="36"/>
    <s v="0"/>
    <s v="0080"/>
    <s v="BFC-90"/>
    <s v="PP01"/>
    <s v="ASSY IN PROCESS INSPECTION"/>
    <x v="7"/>
    <d v="2019-10-20T00:00:00"/>
    <d v="1899-12-30T10:24:34"/>
    <d v="2019-10-20T00:00:00"/>
    <d v="1899-12-30T10:24:34"/>
    <n v="20"/>
    <s v="MIN"/>
    <x v="2"/>
    <n v="20"/>
    <s v="MIN"/>
    <s v="CNF  ORSP PRT  REL  TECO"/>
  </r>
  <r>
    <n v="1554971"/>
    <x v="36"/>
    <s v="0"/>
    <s v="0090"/>
    <s v="BFC-90"/>
    <s v="PP01"/>
    <s v="ASSY IN PROCESS INSPECTION"/>
    <x v="8"/>
    <d v="2019-10-20T00:00:00"/>
    <d v="1899-12-30T10:24:37"/>
    <d v="2019-10-20T00:00:00"/>
    <d v="1899-12-30T10:24:37"/>
    <n v="20"/>
    <s v="MIN"/>
    <x v="2"/>
    <n v="20"/>
    <s v="MIN"/>
    <s v="CNF  ORSP PRT  REL  TECO"/>
  </r>
  <r>
    <n v="1554971"/>
    <x v="36"/>
    <s v="0"/>
    <s v="0100"/>
    <s v="PFC-20"/>
    <s v="PP01"/>
    <s v="PAINT"/>
    <x v="9"/>
    <d v="2019-10-20T00:00:00"/>
    <d v="1899-12-30T13:18:58"/>
    <d v="2019-10-22T00:00:00"/>
    <d v="1899-12-30T01:33:33"/>
    <n v="10.587"/>
    <s v="H"/>
    <x v="1603"/>
    <n v="450"/>
    <s v="MIN"/>
    <s v="CNF  PRT  REL  TECO"/>
  </r>
  <r>
    <n v="1554971"/>
    <x v="36"/>
    <s v="0"/>
    <s v="0110"/>
    <s v="PFC-99"/>
    <s v="PP01"/>
    <s v="PAINT INSPECTION"/>
    <x v="10"/>
    <d v="2019-10-22T00:00:00"/>
    <d v="1899-12-30T10:11:09"/>
    <d v="2019-10-22T00:00:00"/>
    <d v="1899-12-30T10:11:09"/>
    <n v="20"/>
    <s v="MIN"/>
    <x v="2"/>
    <n v="20"/>
    <s v="MIN"/>
    <s v="CNF  ORSP PRT  REL  TECO"/>
  </r>
  <r>
    <n v="1554971"/>
    <x v="36"/>
    <s v="0"/>
    <s v="0120"/>
    <s v="BFC-10"/>
    <s v="PP01"/>
    <s v="ASSEMBLY"/>
    <x v="11"/>
    <d v="2019-10-24T00:00:00"/>
    <d v="1899-12-30T08:03:33"/>
    <d v="2019-10-24T00:00:00"/>
    <d v="1899-12-30T08:47:24"/>
    <n v="21.933"/>
    <s v="MIN"/>
    <x v="1604"/>
    <n v="100"/>
    <s v="MIN"/>
    <s v="CNF  PRT  REL  TECO"/>
  </r>
  <r>
    <n v="1554971"/>
    <x v="36"/>
    <s v="0"/>
    <s v="0130"/>
    <s v="BFC-90"/>
    <s v="PP01"/>
    <s v="ASSY IN PROCESS INSPECTION"/>
    <x v="12"/>
    <d v="2019-10-24T00:00:00"/>
    <d v="1899-12-30T15:21:50"/>
    <d v="2019-10-24T00:00:00"/>
    <d v="1899-12-30T15:21:50"/>
    <n v="20"/>
    <s v="MIN"/>
    <x v="2"/>
    <n v="20"/>
    <s v="MIN"/>
    <s v="CNF  ORSP PRT  REL  TECO"/>
  </r>
  <r>
    <n v="1554971"/>
    <x v="36"/>
    <s v="0"/>
    <s v="0140"/>
    <s v="BFC-90"/>
    <s v="PP01"/>
    <s v="ASSY IN PROCESS INSPECTION"/>
    <x v="13"/>
    <d v="2019-10-27T00:00:00"/>
    <d v="1899-12-30T15:15:06"/>
    <d v="2019-10-27T00:00:00"/>
    <d v="1899-12-30T15:15:06"/>
    <n v="30"/>
    <s v="MIN"/>
    <x v="9"/>
    <n v="30"/>
    <s v="MIN"/>
    <s v="CNF  ORSP PRT  REL  TECO"/>
  </r>
  <r>
    <n v="1554971"/>
    <x v="36"/>
    <s v="0"/>
    <s v="0150"/>
    <s v="BFC-99"/>
    <s v="PP01"/>
    <s v="FINAL INSPECTION"/>
    <x v="14"/>
    <d v="2019-10-27T00:00:00"/>
    <d v="1899-12-30T15:15:22"/>
    <d v="2019-10-27T00:00:00"/>
    <d v="1899-12-30T15:15:22"/>
    <n v="30"/>
    <s v="MIN"/>
    <x v="9"/>
    <n v="30"/>
    <s v="MIN"/>
    <s v="CNF  ORSP PRT  REL  TECO"/>
  </r>
  <r>
    <n v="1554971"/>
    <x v="36"/>
    <s v="0"/>
    <s v="0160"/>
    <s v="BFC-99"/>
    <s v="PP03"/>
    <s v="FINAL INSPECTION"/>
    <x v="15"/>
    <d v="2019-10-30T00:00:00"/>
    <d v="1899-12-30T08:39:26"/>
    <d v="2019-10-30T00:00:00"/>
    <d v="1899-12-30T08:39:26"/>
    <n v="45"/>
    <s v="MIN"/>
    <x v="10"/>
    <n v="45"/>
    <s v="MIN"/>
    <s v="CNF  ORSP PRT  REL  TECO"/>
  </r>
  <r>
    <n v="1554971"/>
    <x v="36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4971"/>
    <x v="3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972"/>
    <x v="36"/>
    <s v="0"/>
    <s v="0010"/>
    <s v="PFC-20"/>
    <s v="PP01"/>
    <s v="PAINT"/>
    <x v="0"/>
    <d v="2019-10-10T00:00:00"/>
    <d v="1899-12-30T16:24:48"/>
    <d v="2019-10-10T00:00:00"/>
    <d v="1899-12-30T22:11:20"/>
    <n v="1.099"/>
    <s v="H"/>
    <x v="1605"/>
    <n v="40"/>
    <s v="MIN"/>
    <s v="CNF  PRT  REL  TECO"/>
  </r>
  <r>
    <n v="1554972"/>
    <x v="36"/>
    <s v="0"/>
    <s v="0020"/>
    <s v="BFC-10"/>
    <s v="PP01"/>
    <s v="ASSEMBLY"/>
    <x v="1"/>
    <d v="2019-10-13T00:00:00"/>
    <d v="1899-12-30T10:04:48"/>
    <d v="2019-10-13T00:00:00"/>
    <d v="1899-12-30T10:18:11"/>
    <n v="10.733000000000001"/>
    <s v="MIN"/>
    <x v="1606"/>
    <n v="15"/>
    <s v="MIN"/>
    <s v="CNF  PRT  REL  TECO"/>
  </r>
  <r>
    <n v="1554972"/>
    <x v="36"/>
    <s v="0"/>
    <s v="0030"/>
    <s v="BFC-90"/>
    <s v="PP01"/>
    <s v="ASSY IN PROCESS INSPECTION"/>
    <x v="2"/>
    <d v="2019-10-13T00:00:00"/>
    <d v="1899-12-30T10:43:37"/>
    <d v="2019-10-13T00:00:00"/>
    <d v="1899-12-30T10:43:37"/>
    <n v="20"/>
    <s v="MIN"/>
    <x v="2"/>
    <n v="20"/>
    <s v="MIN"/>
    <s v="CNF  ORSP PRT  REL  TECO"/>
  </r>
  <r>
    <n v="1554972"/>
    <x v="36"/>
    <s v="0"/>
    <s v="0040"/>
    <s v="BFC-10"/>
    <s v="PP01"/>
    <s v="ASSEMBLY"/>
    <x v="3"/>
    <d v="2019-10-14T00:00:00"/>
    <d v="1899-12-30T16:22:00"/>
    <d v="2019-10-14T00:00:00"/>
    <d v="1899-12-30T17:46:45"/>
    <n v="1.413"/>
    <s v="H"/>
    <x v="1607"/>
    <n v="350"/>
    <s v="MIN"/>
    <s v="CNF  PRT  REL  TECO"/>
  </r>
  <r>
    <n v="1554972"/>
    <x v="36"/>
    <s v="0"/>
    <s v="0050"/>
    <s v="BFC-10"/>
    <s v="PP01"/>
    <s v="ASSEMBLY"/>
    <x v="4"/>
    <d v="2019-10-15T00:00:00"/>
    <d v="1899-12-30T07:37:32"/>
    <d v="2019-10-22T00:00:00"/>
    <d v="1899-12-30T16:33:44"/>
    <n v="4.1399999999999997"/>
    <s v="H"/>
    <x v="1608"/>
    <n v="1020"/>
    <s v="MIN"/>
    <s v="CNF  PRT  REL  TECO"/>
  </r>
  <r>
    <n v="1554972"/>
    <x v="36"/>
    <s v="0"/>
    <s v="0060"/>
    <s v="BFC-10"/>
    <s v="PP01"/>
    <s v="ASSEMBLY"/>
    <x v="5"/>
    <d v="2019-10-22T00:00:00"/>
    <d v="1899-12-30T16:34:01"/>
    <d v="2019-10-22T00:00:00"/>
    <d v="1899-12-30T16:47:51"/>
    <n v="13.833"/>
    <s v="MIN"/>
    <x v="1609"/>
    <n v="50"/>
    <s v="MIN"/>
    <s v="CNF  PRT  REL  TECO"/>
  </r>
  <r>
    <n v="1554972"/>
    <x v="3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972"/>
    <x v="36"/>
    <s v="0"/>
    <s v="0080"/>
    <s v="BFC-90"/>
    <s v="PP01"/>
    <s v="ASSY IN PROCESS INSPECTION"/>
    <x v="7"/>
    <d v="2019-10-22T00:00:00"/>
    <d v="1899-12-30T17:06:43"/>
    <d v="2019-10-22T00:00:00"/>
    <d v="1899-12-30T17:06:43"/>
    <n v="20"/>
    <s v="MIN"/>
    <x v="2"/>
    <n v="20"/>
    <s v="MIN"/>
    <s v="CNF  ORSP PRT  REL  TECO"/>
  </r>
  <r>
    <n v="1554972"/>
    <x v="36"/>
    <s v="0"/>
    <s v="0090"/>
    <s v="BFC-90"/>
    <s v="PP01"/>
    <s v="ASSY IN PROCESS INSPECTION"/>
    <x v="8"/>
    <d v="2019-10-22T00:00:00"/>
    <d v="1899-12-30T17:07:09"/>
    <d v="2019-10-22T00:00:00"/>
    <d v="1899-12-30T17:07:09"/>
    <n v="20"/>
    <s v="MIN"/>
    <x v="2"/>
    <n v="20"/>
    <s v="MIN"/>
    <s v="CNF  ORSP PRT  REL  TECO"/>
  </r>
  <r>
    <n v="1554972"/>
    <x v="36"/>
    <s v="0"/>
    <s v="0100"/>
    <s v="PFC-20"/>
    <s v="PP01"/>
    <s v="PAINT"/>
    <x v="9"/>
    <d v="2019-10-22T00:00:00"/>
    <d v="1899-12-30T17:14:40"/>
    <d v="2019-10-24T00:00:00"/>
    <d v="1899-12-30T03:56:55"/>
    <n v="262.25299999999999"/>
    <s v="MIN"/>
    <x v="1610"/>
    <n v="450"/>
    <s v="MIN"/>
    <s v="CNF  PRT  REL  TECO"/>
  </r>
  <r>
    <n v="1554972"/>
    <x v="36"/>
    <s v="0"/>
    <s v="0110"/>
    <s v="PFC-99"/>
    <s v="PP01"/>
    <s v="PAINT INSPECTION"/>
    <x v="10"/>
    <d v="2019-10-24T00:00:00"/>
    <d v="1899-12-30T07:24:50"/>
    <d v="2019-10-24T00:00:00"/>
    <d v="1899-12-30T07:24:50"/>
    <n v="20"/>
    <s v="MIN"/>
    <x v="2"/>
    <n v="20"/>
    <s v="MIN"/>
    <s v="CNF  ORSP PRT  REL  TECO"/>
  </r>
  <r>
    <n v="1554972"/>
    <x v="36"/>
    <s v="0"/>
    <s v="0120"/>
    <s v="BFC-10"/>
    <s v="PP01"/>
    <s v="ASSEMBLY"/>
    <x v="11"/>
    <d v="2019-10-27T00:00:00"/>
    <d v="1899-12-30T15:50:38"/>
    <d v="2019-10-27T00:00:00"/>
    <d v="1899-12-30T16:02:46"/>
    <n v="12.132999999999999"/>
    <s v="MIN"/>
    <x v="1218"/>
    <n v="100"/>
    <s v="MIN"/>
    <s v="CNF  PRT  REL  TECO"/>
  </r>
  <r>
    <n v="1554972"/>
    <x v="36"/>
    <s v="0"/>
    <s v="0130"/>
    <s v="BFC-90"/>
    <s v="PP01"/>
    <s v="ASSY IN PROCESS INSPECTION"/>
    <x v="12"/>
    <d v="2019-10-28T00:00:00"/>
    <d v="1899-12-30T16:27:16"/>
    <d v="2019-10-28T00:00:00"/>
    <d v="1899-12-30T16:27:16"/>
    <n v="20"/>
    <s v="MIN"/>
    <x v="2"/>
    <n v="20"/>
    <s v="MIN"/>
    <s v="CNF  ORSP PRT  REL  TECO"/>
  </r>
  <r>
    <n v="1554972"/>
    <x v="36"/>
    <s v="0"/>
    <s v="0140"/>
    <s v="BFC-90"/>
    <s v="PP01"/>
    <s v="ASSY IN PROCESS INSPECTION"/>
    <x v="13"/>
    <d v="2019-10-28T00:00:00"/>
    <d v="1899-12-30T16:27:19"/>
    <d v="2019-10-28T00:00:00"/>
    <d v="1899-12-30T16:27:19"/>
    <n v="30"/>
    <s v="MIN"/>
    <x v="9"/>
    <n v="30"/>
    <s v="MIN"/>
    <s v="CNF  ORSP PRT  REL  TECO"/>
  </r>
  <r>
    <n v="1554972"/>
    <x v="36"/>
    <s v="0"/>
    <s v="0150"/>
    <s v="BFC-99"/>
    <s v="PP01"/>
    <s v="FINAL INSPECTION"/>
    <x v="14"/>
    <d v="2019-10-28T00:00:00"/>
    <d v="1899-12-30T16:27:22"/>
    <d v="2019-10-28T00:00:00"/>
    <d v="1899-12-30T16:27:22"/>
    <n v="30"/>
    <s v="MIN"/>
    <x v="9"/>
    <n v="30"/>
    <s v="MIN"/>
    <s v="CNF  ORSP PRT  REL  TECO"/>
  </r>
  <r>
    <n v="1554972"/>
    <x v="36"/>
    <s v="0"/>
    <s v="0160"/>
    <s v="BFC-99"/>
    <s v="PP03"/>
    <s v="FINAL INSPECTION"/>
    <x v="15"/>
    <d v="2019-10-29T00:00:00"/>
    <d v="1899-12-30T07:59:18"/>
    <d v="2019-10-29T00:00:00"/>
    <d v="1899-12-30T07:59:18"/>
    <n v="45"/>
    <s v="MIN"/>
    <x v="10"/>
    <n v="45"/>
    <s v="MIN"/>
    <s v="CNF  ORSP PRT  REL  TECO"/>
  </r>
  <r>
    <n v="1554972"/>
    <x v="36"/>
    <s v="1"/>
    <s v="0010"/>
    <s v="BFC-10"/>
    <s v="PP95"/>
    <s v="ASSEMBLY"/>
    <x v="16"/>
    <d v="2019-10-13T00:00:00"/>
    <d v="1899-12-30T12:05:03"/>
    <d v="2019-10-22T00:00:00"/>
    <d v="1899-12-30T09:20:44"/>
    <n v="52.808"/>
    <s v="H"/>
    <x v="1611"/>
    <n v="1"/>
    <s v="MIN"/>
    <s v="CNF  PRT  REL  TECO"/>
  </r>
  <r>
    <n v="1554972"/>
    <x v="3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973"/>
    <x v="36"/>
    <s v="0"/>
    <s v="0010"/>
    <s v="PFC-20"/>
    <s v="PP01"/>
    <s v="PAINT"/>
    <x v="0"/>
    <d v="2019-10-08T00:00:00"/>
    <d v="1899-12-30T20:17:19"/>
    <d v="2019-10-09T00:00:00"/>
    <d v="1899-12-30T08:15:30"/>
    <n v="1.1279999999999999"/>
    <s v="H"/>
    <x v="1612"/>
    <n v="40"/>
    <s v="MIN"/>
    <s v="CNF  PRT  REL  TECO"/>
  </r>
  <r>
    <n v="1554973"/>
    <x v="36"/>
    <s v="0"/>
    <s v="0020"/>
    <s v="BFC-10"/>
    <s v="PP01"/>
    <s v="ASSEMBLY"/>
    <x v="1"/>
    <d v="2019-10-09T00:00:00"/>
    <d v="1899-12-30T08:16:20"/>
    <d v="2019-10-09T00:00:00"/>
    <d v="1899-12-30T08:22:14"/>
    <n v="1.9670000000000001"/>
    <s v="MIN"/>
    <x v="546"/>
    <n v="15"/>
    <s v="MIN"/>
    <s v="CNF  PRT  REL  TECO"/>
  </r>
  <r>
    <n v="1554973"/>
    <x v="36"/>
    <s v="0"/>
    <s v="0030"/>
    <s v="BFC-90"/>
    <s v="PP01"/>
    <s v="ASSY IN PROCESS INSPECTION"/>
    <x v="2"/>
    <d v="2019-10-13T00:00:00"/>
    <d v="1899-12-30T10:33:41"/>
    <d v="2019-10-13T00:00:00"/>
    <d v="1899-12-30T10:33:41"/>
    <n v="20"/>
    <s v="MIN"/>
    <x v="2"/>
    <n v="20"/>
    <s v="MIN"/>
    <s v="CNF  ORSP PRT  REL  TECO"/>
  </r>
  <r>
    <n v="1554973"/>
    <x v="36"/>
    <s v="0"/>
    <s v="0040"/>
    <s v="BFC-10"/>
    <s v="PP01"/>
    <s v="ASSEMBLY"/>
    <x v="3"/>
    <d v="2019-10-13T00:00:00"/>
    <d v="1899-12-30T10:34:05"/>
    <d v="2019-10-13T00:00:00"/>
    <d v="1899-12-30T15:30:31"/>
    <n v="3.9420000000000002"/>
    <s v="H"/>
    <x v="1613"/>
    <n v="350"/>
    <s v="MIN"/>
    <s v="CNF  PRT  REL  TECO"/>
  </r>
  <r>
    <n v="1554973"/>
    <x v="36"/>
    <s v="0"/>
    <s v="0050"/>
    <s v="BFC-10"/>
    <s v="PP01"/>
    <s v="ASSEMBLY"/>
    <x v="4"/>
    <d v="2019-10-13T00:00:00"/>
    <d v="1899-12-30T15:30:38"/>
    <d v="2019-10-16T00:00:00"/>
    <d v="1899-12-30T16:36:18"/>
    <n v="1500.403"/>
    <s v="MIN"/>
    <x v="1614"/>
    <n v="1020"/>
    <s v="MIN"/>
    <s v="CNF  PRT  REL  TECO"/>
  </r>
  <r>
    <n v="1554973"/>
    <x v="36"/>
    <s v="0"/>
    <s v="0060"/>
    <s v="BFC-10"/>
    <s v="PP01"/>
    <s v="ASSEMBLY"/>
    <x v="5"/>
    <d v="2019-10-16T00:00:00"/>
    <d v="1899-12-30T17:20:05"/>
    <d v="2019-10-16T00:00:00"/>
    <d v="1899-12-30T17:30:54"/>
    <n v="10.817"/>
    <s v="MIN"/>
    <x v="1615"/>
    <n v="50"/>
    <s v="MIN"/>
    <s v="CNF  PRT  REL  TECO"/>
  </r>
  <r>
    <n v="1554973"/>
    <x v="3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973"/>
    <x v="36"/>
    <s v="0"/>
    <s v="0080"/>
    <s v="BFC-90"/>
    <s v="PP01"/>
    <s v="ASSY IN PROCESS INSPECTION"/>
    <x v="7"/>
    <d v="2019-10-20T00:00:00"/>
    <d v="1899-12-30T10:29:10"/>
    <d v="2019-10-20T00:00:00"/>
    <d v="1899-12-30T10:29:10"/>
    <n v="20"/>
    <s v="MIN"/>
    <x v="2"/>
    <n v="20"/>
    <s v="MIN"/>
    <s v="CNF  ORSP PRT  REL  TECO"/>
  </r>
  <r>
    <n v="1554973"/>
    <x v="36"/>
    <s v="0"/>
    <s v="0090"/>
    <s v="BFC-90"/>
    <s v="PP01"/>
    <s v="ASSY IN PROCESS INSPECTION"/>
    <x v="8"/>
    <d v="2019-10-20T00:00:00"/>
    <d v="1899-12-30T10:29:14"/>
    <d v="2019-10-20T00:00:00"/>
    <d v="1899-12-30T10:29:14"/>
    <n v="20"/>
    <s v="MIN"/>
    <x v="2"/>
    <n v="20"/>
    <s v="MIN"/>
    <s v="CNF  ORSP PRT  REL  TECO"/>
  </r>
  <r>
    <n v="1554973"/>
    <x v="36"/>
    <s v="0"/>
    <s v="0100"/>
    <s v="PFC-20"/>
    <s v="PP01"/>
    <s v="PAINT"/>
    <x v="9"/>
    <d v="2019-10-20T00:00:00"/>
    <d v="1899-12-30T16:40:48"/>
    <d v="2019-10-22T00:00:00"/>
    <d v="1899-12-30T00:54:49"/>
    <n v="5.5519999999999996"/>
    <s v="H"/>
    <x v="1616"/>
    <n v="450"/>
    <s v="MIN"/>
    <s v="CNF  PRT  REL  TECO"/>
  </r>
  <r>
    <n v="1554973"/>
    <x v="36"/>
    <s v="0"/>
    <s v="0110"/>
    <s v="PFC-99"/>
    <s v="PP01"/>
    <s v="PAINT INSPECTION"/>
    <x v="10"/>
    <d v="2019-10-22T00:00:00"/>
    <d v="1899-12-30T10:11:31"/>
    <d v="2019-10-22T00:00:00"/>
    <d v="1899-12-30T10:11:31"/>
    <n v="20"/>
    <s v="MIN"/>
    <x v="2"/>
    <n v="20"/>
    <s v="MIN"/>
    <s v="CNF  ORSP PRT  REL  TECO"/>
  </r>
  <r>
    <n v="1554973"/>
    <x v="36"/>
    <s v="0"/>
    <s v="0120"/>
    <s v="BFC-10"/>
    <s v="PP01"/>
    <s v="ASSEMBLY"/>
    <x v="11"/>
    <d v="2019-10-24T00:00:00"/>
    <d v="1899-12-30T08:03:33"/>
    <d v="2019-10-24T00:00:00"/>
    <d v="1899-12-30T08:47:24"/>
    <n v="21.933"/>
    <s v="MIN"/>
    <x v="1604"/>
    <n v="100"/>
    <s v="MIN"/>
    <s v="CNF  PRT  REL  TECO"/>
  </r>
  <r>
    <n v="1554973"/>
    <x v="36"/>
    <s v="0"/>
    <s v="0130"/>
    <s v="BFC-90"/>
    <s v="PP01"/>
    <s v="ASSY IN PROCESS INSPECTION"/>
    <x v="12"/>
    <d v="2019-10-27T00:00:00"/>
    <d v="1899-12-30T15:15:41"/>
    <d v="2019-10-27T00:00:00"/>
    <d v="1899-12-30T15:15:41"/>
    <n v="20"/>
    <s v="MIN"/>
    <x v="2"/>
    <n v="20"/>
    <s v="MIN"/>
    <s v="CNF  ORSP PRT  REL  TECO"/>
  </r>
  <r>
    <n v="1554973"/>
    <x v="36"/>
    <s v="0"/>
    <s v="0140"/>
    <s v="BFC-90"/>
    <s v="PP01"/>
    <s v="ASSY IN PROCESS INSPECTION"/>
    <x v="13"/>
    <d v="2019-10-27T00:00:00"/>
    <d v="1899-12-30T15:15:44"/>
    <d v="2019-10-27T00:00:00"/>
    <d v="1899-12-30T15:15:44"/>
    <n v="30"/>
    <s v="MIN"/>
    <x v="9"/>
    <n v="30"/>
    <s v="MIN"/>
    <s v="CNF  ORSP PRT  REL  TECO"/>
  </r>
  <r>
    <n v="1554973"/>
    <x v="36"/>
    <s v="0"/>
    <s v="0150"/>
    <s v="BFC-99"/>
    <s v="PP01"/>
    <s v="FINAL INSPECTION"/>
    <x v="14"/>
    <d v="2019-10-27T00:00:00"/>
    <d v="1899-12-30T15:15:47"/>
    <d v="2019-10-27T00:00:00"/>
    <d v="1899-12-30T15:15:47"/>
    <n v="30"/>
    <s v="MIN"/>
    <x v="9"/>
    <n v="30"/>
    <s v="MIN"/>
    <s v="CNF  ORSP PRT  REL  TECO"/>
  </r>
  <r>
    <n v="1554973"/>
    <x v="36"/>
    <s v="0"/>
    <s v="0160"/>
    <s v="BFC-99"/>
    <s v="PP03"/>
    <s v="FINAL INSPECTION"/>
    <x v="15"/>
    <d v="2019-11-03T00:00:00"/>
    <d v="1899-12-30T13:02:48"/>
    <d v="2019-11-03T00:00:00"/>
    <d v="1899-12-30T13:02:48"/>
    <n v="45"/>
    <s v="MIN"/>
    <x v="10"/>
    <n v="45"/>
    <s v="MIN"/>
    <s v="CNF  ORSP PRT  REL  TECO"/>
  </r>
  <r>
    <n v="1554973"/>
    <x v="36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4973"/>
    <x v="3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4974"/>
    <x v="36"/>
    <s v="0"/>
    <s v="0010"/>
    <s v="PFC-20"/>
    <s v="PP01"/>
    <s v="PAINT"/>
    <x v="0"/>
    <d v="2019-10-09T00:00:00"/>
    <d v="1899-12-30T20:31:49"/>
    <d v="2019-10-10T00:00:00"/>
    <d v="1899-12-30T00:25:40"/>
    <n v="72.433000000000007"/>
    <s v="MIN"/>
    <x v="1617"/>
    <n v="40"/>
    <s v="MIN"/>
    <s v="CNF  PRT  REL  TECO"/>
  </r>
  <r>
    <n v="1554974"/>
    <x v="36"/>
    <s v="0"/>
    <s v="0020"/>
    <s v="BFC-10"/>
    <s v="PP01"/>
    <s v="ASSEMBLY"/>
    <x v="1"/>
    <d v="2019-10-10T00:00:00"/>
    <d v="1899-12-30T08:57:12"/>
    <d v="2019-10-10T00:00:00"/>
    <d v="1899-12-30T09:32:25"/>
    <n v="35.216999999999999"/>
    <s v="MIN"/>
    <x v="1618"/>
    <n v="15"/>
    <s v="MIN"/>
    <s v="CNF  PRT  REL  TECO"/>
  </r>
  <r>
    <n v="1554974"/>
    <x v="36"/>
    <s v="0"/>
    <s v="0030"/>
    <s v="BFC-90"/>
    <s v="PP01"/>
    <s v="ASSY IN PROCESS INSPECTION"/>
    <x v="2"/>
    <d v="2019-10-10T00:00:00"/>
    <d v="1899-12-30T13:23:47"/>
    <d v="2019-10-10T00:00:00"/>
    <d v="1899-12-30T13:23:47"/>
    <n v="20"/>
    <s v="MIN"/>
    <x v="2"/>
    <n v="20"/>
    <s v="MIN"/>
    <s v="CNF  ORSP PRT  REL  TECO"/>
  </r>
  <r>
    <n v="1554974"/>
    <x v="36"/>
    <s v="0"/>
    <s v="0040"/>
    <s v="BFC-10"/>
    <s v="PP01"/>
    <s v="ASSEMBLY"/>
    <x v="3"/>
    <d v="2019-10-10T00:00:00"/>
    <d v="1899-12-30T13:24:45"/>
    <d v="2019-10-13T00:00:00"/>
    <d v="1899-12-30T13:36:24"/>
    <n v="6.6159999999999997"/>
    <s v="H"/>
    <x v="1619"/>
    <n v="350"/>
    <s v="MIN"/>
    <s v="CNF  PRT  REL  TECO"/>
  </r>
  <r>
    <n v="1554974"/>
    <x v="36"/>
    <s v="0"/>
    <s v="0050"/>
    <s v="BFC-10"/>
    <s v="PP01"/>
    <s v="ASSEMBLY"/>
    <x v="4"/>
    <d v="2019-10-13T00:00:00"/>
    <d v="1899-12-30T13:36:40"/>
    <d v="2019-10-20T00:00:00"/>
    <d v="1899-12-30T12:53:57"/>
    <n v="34.406999999999996"/>
    <s v="H"/>
    <x v="1620"/>
    <n v="1020"/>
    <s v="MIN"/>
    <s v="CNF  PRT  REL  TECO"/>
  </r>
  <r>
    <n v="1554974"/>
    <x v="36"/>
    <s v="0"/>
    <s v="0060"/>
    <s v="BFC-10"/>
    <s v="PP01"/>
    <s v="ASSEMBLY"/>
    <x v="5"/>
    <d v="2019-10-20T00:00:00"/>
    <d v="1899-12-30T12:54:12"/>
    <d v="2019-10-20T00:00:00"/>
    <d v="1899-12-30T15:57:49"/>
    <n v="2.6829999999999998"/>
    <s v="H"/>
    <x v="1621"/>
    <n v="50"/>
    <s v="MIN"/>
    <s v="CNF  PRT  REL  TECO"/>
  </r>
  <r>
    <n v="1554974"/>
    <x v="36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4974"/>
    <x v="36"/>
    <s v="0"/>
    <s v="0080"/>
    <s v="BFC-90"/>
    <s v="PP01"/>
    <s v="ASSY IN PROCESS INSPECTION"/>
    <x v="7"/>
    <d v="2019-10-21T00:00:00"/>
    <d v="1899-12-30T15:52:15"/>
    <d v="2019-10-21T00:00:00"/>
    <d v="1899-12-30T15:52:15"/>
    <n v="20"/>
    <s v="MIN"/>
    <x v="2"/>
    <n v="20"/>
    <s v="MIN"/>
    <s v="CNF  ORSP PRT  REL  TECO"/>
  </r>
  <r>
    <n v="1554974"/>
    <x v="36"/>
    <s v="0"/>
    <s v="0090"/>
    <s v="BFC-90"/>
    <s v="PP01"/>
    <s v="ASSY IN PROCESS INSPECTION"/>
    <x v="8"/>
    <d v="2019-10-21T00:00:00"/>
    <d v="1899-12-30T15:52:32"/>
    <d v="2019-10-21T00:00:00"/>
    <d v="1899-12-30T15:52:32"/>
    <n v="20"/>
    <s v="MIN"/>
    <x v="2"/>
    <n v="20"/>
    <s v="MIN"/>
    <s v="CNF  ORSP PRT  REL  TECO"/>
  </r>
  <r>
    <n v="1554974"/>
    <x v="36"/>
    <s v="0"/>
    <s v="0100"/>
    <s v="PFC-20"/>
    <s v="PP01"/>
    <s v="PAINT"/>
    <x v="9"/>
    <d v="2019-10-21T00:00:00"/>
    <d v="1899-12-30T17:18:42"/>
    <d v="2019-10-23T00:00:00"/>
    <d v="1899-12-30T03:58:52"/>
    <n v="294.33600000000001"/>
    <s v="MIN"/>
    <x v="1622"/>
    <n v="450"/>
    <s v="MIN"/>
    <s v="CNF  PRT  REL  TECO"/>
  </r>
  <r>
    <n v="1554974"/>
    <x v="36"/>
    <s v="0"/>
    <s v="0110"/>
    <s v="PFC-99"/>
    <s v="PP01"/>
    <s v="PAINT INSPECTION"/>
    <x v="10"/>
    <d v="2019-10-23T00:00:00"/>
    <d v="1899-12-30T10:21:47"/>
    <d v="2019-10-23T00:00:00"/>
    <d v="1899-12-30T10:21:47"/>
    <n v="20"/>
    <s v="MIN"/>
    <x v="2"/>
    <n v="20"/>
    <s v="MIN"/>
    <s v="CNF  ORSP PRT  REL  TECO"/>
  </r>
  <r>
    <n v="1554974"/>
    <x v="36"/>
    <s v="0"/>
    <s v="0120"/>
    <s v="BFC-10"/>
    <s v="PP01"/>
    <s v="ASSEMBLY"/>
    <x v="11"/>
    <d v="2019-10-24T00:00:00"/>
    <d v="1899-12-30T13:47:34"/>
    <d v="2019-10-24T00:00:00"/>
    <d v="1899-12-30T14:03:21"/>
    <n v="5.45"/>
    <s v="MIN"/>
    <x v="1623"/>
    <n v="100"/>
    <s v="MIN"/>
    <s v="CNF  PRT  REL  TECO"/>
  </r>
  <r>
    <n v="1554974"/>
    <x v="36"/>
    <s v="0"/>
    <s v="0130"/>
    <s v="BFC-90"/>
    <s v="PP01"/>
    <s v="ASSY IN PROCESS INSPECTION"/>
    <x v="12"/>
    <d v="2019-10-28T00:00:00"/>
    <d v="1899-12-30T16:27:38"/>
    <d v="2019-10-28T00:00:00"/>
    <d v="1899-12-30T16:27:38"/>
    <n v="20"/>
    <s v="MIN"/>
    <x v="2"/>
    <n v="20"/>
    <s v="MIN"/>
    <s v="CNF  ORSP PRT  REL  TECO"/>
  </r>
  <r>
    <n v="1554974"/>
    <x v="36"/>
    <s v="0"/>
    <s v="0140"/>
    <s v="BFC-90"/>
    <s v="PP01"/>
    <s v="ASSY IN PROCESS INSPECTION"/>
    <x v="13"/>
    <d v="2019-10-28T00:00:00"/>
    <d v="1899-12-30T16:27:41"/>
    <d v="2019-10-28T00:00:00"/>
    <d v="1899-12-30T16:27:41"/>
    <n v="30"/>
    <s v="MIN"/>
    <x v="9"/>
    <n v="30"/>
    <s v="MIN"/>
    <s v="CNF  ORSP PRT  REL  TECO"/>
  </r>
  <r>
    <n v="1554974"/>
    <x v="36"/>
    <s v="0"/>
    <s v="0150"/>
    <s v="BFC-99"/>
    <s v="PP01"/>
    <s v="FINAL INSPECTION"/>
    <x v="14"/>
    <d v="2019-10-28T00:00:00"/>
    <d v="1899-12-30T16:27:43"/>
    <d v="2019-10-28T00:00:00"/>
    <d v="1899-12-30T16:27:43"/>
    <n v="30"/>
    <s v="MIN"/>
    <x v="9"/>
    <n v="30"/>
    <s v="MIN"/>
    <s v="CNF  ORSP PRT  REL  TECO"/>
  </r>
  <r>
    <n v="1554974"/>
    <x v="36"/>
    <s v="0"/>
    <s v="0160"/>
    <s v="BFC-99"/>
    <s v="PP03"/>
    <s v="FINAL INSPECTION"/>
    <x v="15"/>
    <d v="2019-10-29T00:00:00"/>
    <d v="1899-12-30T07:59:32"/>
    <d v="2019-10-29T00:00:00"/>
    <d v="1899-12-30T07:59:32"/>
    <n v="45"/>
    <s v="MIN"/>
    <x v="10"/>
    <n v="45"/>
    <s v="MIN"/>
    <s v="CNF  ORSP PRT  REL  TECO"/>
  </r>
  <r>
    <n v="1554974"/>
    <x v="36"/>
    <s v="1"/>
    <s v="0010"/>
    <s v="BFC-10"/>
    <s v="PP95"/>
    <s v="ASSEMBLY"/>
    <x v="16"/>
    <d v="2019-10-23T00:00:00"/>
    <d v="1899-12-30T10:31:52"/>
    <d v="2019-10-23T00:00:00"/>
    <d v="1899-12-30T15:33:51"/>
    <n v="5.0330000000000004"/>
    <s v="H"/>
    <x v="1624"/>
    <n v="1"/>
    <s v="MIN"/>
    <s v="CNF  PRT  REL  TECO"/>
  </r>
  <r>
    <n v="1554974"/>
    <x v="36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66"/>
    <x v="37"/>
    <s v="0"/>
    <s v="0010"/>
    <s v="PFC-20"/>
    <s v="PP01"/>
    <s v="PAINT"/>
    <x v="0"/>
    <d v="2019-10-16T00:00:00"/>
    <d v="1899-12-30T01:30:10"/>
    <d v="2019-10-16T00:00:00"/>
    <d v="1899-12-30T02:08:51"/>
    <n v="38.683"/>
    <s v="MIN"/>
    <x v="1625"/>
    <n v="40"/>
    <s v="MIN"/>
    <s v="CNF  PRT  REL  TECO"/>
  </r>
  <r>
    <n v="1555466"/>
    <x v="37"/>
    <s v="0"/>
    <s v="0020"/>
    <s v="BFC-10"/>
    <s v="PP01"/>
    <s v="ASSEMBLY"/>
    <x v="1"/>
    <d v="2019-10-16T00:00:00"/>
    <d v="1899-12-30T10:34:42"/>
    <d v="2019-10-16T00:00:00"/>
    <d v="1899-12-30T11:15:42"/>
    <n v="41"/>
    <s v="MIN"/>
    <x v="1626"/>
    <n v="15"/>
    <s v="MIN"/>
    <s v="CNF  PRT  REL  TECO"/>
  </r>
  <r>
    <n v="1555466"/>
    <x v="37"/>
    <s v="0"/>
    <s v="0030"/>
    <s v="BFC-90"/>
    <s v="PP01"/>
    <s v="ASSY IN PROCESS INSPECTION"/>
    <x v="2"/>
    <d v="2019-10-20T00:00:00"/>
    <d v="1899-12-30T07:42:45"/>
    <d v="2019-10-20T00:00:00"/>
    <d v="1899-12-30T07:42:45"/>
    <n v="20"/>
    <s v="MIN"/>
    <x v="2"/>
    <n v="20"/>
    <s v="MIN"/>
    <s v="CNF  ORSP PRT  REL  TECO"/>
  </r>
  <r>
    <n v="1555466"/>
    <x v="37"/>
    <s v="0"/>
    <s v="0040"/>
    <s v="BFC-10"/>
    <s v="PP01"/>
    <s v="ASSEMBLY"/>
    <x v="3"/>
    <d v="2019-10-20T00:00:00"/>
    <d v="1899-12-30T07:53:48"/>
    <d v="2019-10-20T00:00:00"/>
    <d v="1899-12-30T14:54:45"/>
    <n v="5.5229999999999997"/>
    <s v="H"/>
    <x v="1627"/>
    <n v="290"/>
    <s v="MIN"/>
    <s v="CNF  PRT  REL  TECO"/>
  </r>
  <r>
    <n v="1555466"/>
    <x v="37"/>
    <s v="0"/>
    <s v="0050"/>
    <s v="BFC-10"/>
    <s v="PP01"/>
    <s v="ASSEMBLY"/>
    <x v="4"/>
    <d v="2019-10-20T00:00:00"/>
    <d v="1899-12-30T15:20:28"/>
    <d v="2019-10-24T00:00:00"/>
    <d v="1899-12-30T14:14:52"/>
    <n v="1455.9559999999999"/>
    <s v="MIN"/>
    <x v="1628"/>
    <n v="1040"/>
    <s v="MIN"/>
    <s v="CNF  PRT  REL  TECO"/>
  </r>
  <r>
    <n v="1555466"/>
    <x v="37"/>
    <s v="0"/>
    <s v="0060"/>
    <s v="BFC-10"/>
    <s v="PP01"/>
    <s v="ASSEMBLY"/>
    <x v="5"/>
    <d v="2019-10-24T00:00:00"/>
    <d v="1899-12-30T14:36:22"/>
    <d v="2019-10-24T00:00:00"/>
    <d v="1899-12-30T14:47:05"/>
    <n v="10.717000000000001"/>
    <s v="MIN"/>
    <x v="1629"/>
    <n v="50"/>
    <s v="MIN"/>
    <s v="CNF  PRT  REL  TECO"/>
  </r>
  <r>
    <n v="1555466"/>
    <x v="3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66"/>
    <x v="37"/>
    <s v="0"/>
    <s v="0080"/>
    <s v="BFC-90"/>
    <s v="PP01"/>
    <s v="ASSY IN PROCESS INSPECTION"/>
    <x v="7"/>
    <d v="2019-10-24T00:00:00"/>
    <d v="1899-12-30T14:59:14"/>
    <d v="2019-10-24T00:00:00"/>
    <d v="1899-12-30T14:59:14"/>
    <n v="20"/>
    <s v="MIN"/>
    <x v="2"/>
    <n v="20"/>
    <s v="MIN"/>
    <s v="CNF  ORSP PRT  REL  TECO"/>
  </r>
  <r>
    <n v="1555466"/>
    <x v="37"/>
    <s v="0"/>
    <s v="0090"/>
    <s v="BFC-90"/>
    <s v="PP01"/>
    <s v="ASSY IN PROCESS INSPECTION"/>
    <x v="8"/>
    <d v="2019-10-24T00:00:00"/>
    <d v="1899-12-30T14:59:23"/>
    <d v="2019-10-24T00:00:00"/>
    <d v="1899-12-30T14:59:23"/>
    <n v="20"/>
    <s v="MIN"/>
    <x v="2"/>
    <n v="20"/>
    <s v="MIN"/>
    <s v="CNF  ORSP PRT  REL  TECO"/>
  </r>
  <r>
    <n v="1555466"/>
    <x v="37"/>
    <s v="0"/>
    <s v="0100"/>
    <s v="PFC-20"/>
    <s v="PP01"/>
    <s v="PAINT"/>
    <x v="9"/>
    <d v="2019-10-24T00:00:00"/>
    <d v="1899-12-30T15:26:31"/>
    <d v="2019-10-28T00:00:00"/>
    <d v="1899-12-30T03:50:21"/>
    <n v="3.9510000000000001"/>
    <s v="H"/>
    <x v="1630"/>
    <n v="450"/>
    <s v="MIN"/>
    <s v="CNF  PRT  REL  TECO"/>
  </r>
  <r>
    <n v="1555466"/>
    <x v="37"/>
    <s v="0"/>
    <s v="0110"/>
    <s v="PFC-99"/>
    <s v="PP01"/>
    <s v="PAINT INSPECTION"/>
    <x v="10"/>
    <d v="2019-10-28T00:00:00"/>
    <d v="1899-12-30T10:09:56"/>
    <d v="2019-10-28T00:00:00"/>
    <d v="1899-12-30T10:09:56"/>
    <n v="20"/>
    <s v="MIN"/>
    <x v="2"/>
    <n v="20"/>
    <s v="MIN"/>
    <s v="CNF  ORSP PRT  REL  TECO"/>
  </r>
  <r>
    <n v="1555466"/>
    <x v="37"/>
    <s v="0"/>
    <s v="0120"/>
    <s v="BFC-10"/>
    <s v="PP01"/>
    <s v="ASSEMBLY"/>
    <x v="11"/>
    <d v="2019-10-29T00:00:00"/>
    <d v="1899-12-30T08:47:21"/>
    <d v="2019-10-29T00:00:00"/>
    <d v="1899-12-30T09:39:55"/>
    <n v="26.283000000000001"/>
    <s v="MIN"/>
    <x v="1631"/>
    <n v="100"/>
    <s v="MIN"/>
    <s v="CNF  PRT  REL  TECO"/>
  </r>
  <r>
    <n v="1555466"/>
    <x v="37"/>
    <s v="0"/>
    <s v="0130"/>
    <s v="BFC-90"/>
    <s v="PP01"/>
    <s v="ASSY IN PROCESS INSPECTION"/>
    <x v="12"/>
    <d v="2019-10-29T00:00:00"/>
    <d v="1899-12-30T16:01:37"/>
    <d v="2019-10-29T00:00:00"/>
    <d v="1899-12-30T16:01:37"/>
    <n v="20"/>
    <s v="MIN"/>
    <x v="2"/>
    <n v="20"/>
    <s v="MIN"/>
    <s v="CNF  ORSP PRT  REL  TECO"/>
  </r>
  <r>
    <n v="1555466"/>
    <x v="37"/>
    <s v="0"/>
    <s v="0140"/>
    <s v="BFC-90"/>
    <s v="PP01"/>
    <s v="ASSY IN PROCESS INSPECTION"/>
    <x v="13"/>
    <d v="2019-10-29T00:00:00"/>
    <d v="1899-12-30T16:01:44"/>
    <d v="2019-10-29T00:00:00"/>
    <d v="1899-12-30T16:01:44"/>
    <n v="30"/>
    <s v="MIN"/>
    <x v="9"/>
    <n v="30"/>
    <s v="MIN"/>
    <s v="CNF  ORSP PRT  REL  TECO"/>
  </r>
  <r>
    <n v="1555466"/>
    <x v="37"/>
    <s v="0"/>
    <s v="0150"/>
    <s v="BFC-99"/>
    <s v="PP01"/>
    <s v="FINAL INSPECTION"/>
    <x v="14"/>
    <d v="2019-10-29T00:00:00"/>
    <d v="1899-12-30T16:01:50"/>
    <d v="2019-10-29T00:00:00"/>
    <d v="1899-12-30T16:01:50"/>
    <n v="30"/>
    <s v="MIN"/>
    <x v="9"/>
    <n v="30"/>
    <s v="MIN"/>
    <s v="CNF  ORSP PRT  REL  TECO"/>
  </r>
  <r>
    <n v="1555466"/>
    <x v="37"/>
    <s v="0"/>
    <s v="0160"/>
    <s v="BFC-99"/>
    <s v="PP03"/>
    <s v="FINAL INSPECTION"/>
    <x v="15"/>
    <d v="2019-11-04T00:00:00"/>
    <d v="1899-12-30T15:40:02"/>
    <d v="2019-11-04T00:00:00"/>
    <d v="1899-12-30T15:40:02"/>
    <n v="45"/>
    <s v="MIN"/>
    <x v="10"/>
    <n v="45"/>
    <s v="MIN"/>
    <s v="CNF  ORSP PRT  REL  TECO"/>
  </r>
  <r>
    <n v="1555466"/>
    <x v="37"/>
    <s v="1"/>
    <s v="0010"/>
    <s v="BFC-10"/>
    <s v="PP95"/>
    <s v="ASSEMBLY"/>
    <x v="16"/>
    <d v="2019-10-28T00:00:00"/>
    <d v="1899-12-30T10:16:50"/>
    <d v="2019-10-28T00:00:00"/>
    <d v="1899-12-30T13:59:51"/>
    <n v="3.7170000000000001"/>
    <s v="H"/>
    <x v="1632"/>
    <n v="1"/>
    <s v="MIN"/>
    <s v="CNF  PRT  REL  TECO"/>
  </r>
  <r>
    <n v="1555466"/>
    <x v="3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67"/>
    <x v="37"/>
    <s v="0"/>
    <s v="0010"/>
    <s v="PFC-20"/>
    <s v="PP01"/>
    <s v="PAINT"/>
    <x v="0"/>
    <d v="2019-10-10T00:00:00"/>
    <d v="1899-12-30T21:55:46"/>
    <d v="2019-10-10T00:00:00"/>
    <d v="1899-12-30T22:11:20"/>
    <n v="5.2329999999999997"/>
    <s v="MIN"/>
    <x v="373"/>
    <n v="40"/>
    <s v="MIN"/>
    <s v="CNF  PRT  REL  TECO"/>
  </r>
  <r>
    <n v="1555467"/>
    <x v="37"/>
    <s v="0"/>
    <s v="0020"/>
    <s v="BFC-10"/>
    <s v="PP01"/>
    <s v="ASSEMBLY"/>
    <x v="1"/>
    <d v="2019-10-13T00:00:00"/>
    <d v="1899-12-30T10:13:02"/>
    <d v="2019-10-13T00:00:00"/>
    <d v="1899-12-30T10:18:23"/>
    <n v="2.6"/>
    <s v="MIN"/>
    <x v="1633"/>
    <n v="15"/>
    <s v="MIN"/>
    <s v="CNF  PRT  REL  TECO"/>
  </r>
  <r>
    <n v="1555467"/>
    <x v="37"/>
    <s v="0"/>
    <s v="0030"/>
    <s v="BFC-90"/>
    <s v="PP01"/>
    <s v="ASSY IN PROCESS INSPECTION"/>
    <x v="2"/>
    <d v="2019-10-16T00:00:00"/>
    <d v="1899-12-30T09:18:34"/>
    <d v="2019-10-16T00:00:00"/>
    <d v="1899-12-30T09:18:34"/>
    <n v="20"/>
    <s v="MIN"/>
    <x v="2"/>
    <n v="20"/>
    <s v="MIN"/>
    <s v="CNF  ORSP PRT  REL  TECO"/>
  </r>
  <r>
    <n v="1555467"/>
    <x v="37"/>
    <s v="0"/>
    <s v="0040"/>
    <s v="BFC-10"/>
    <s v="PP01"/>
    <s v="ASSEMBLY"/>
    <x v="3"/>
    <d v="2019-10-16T00:00:00"/>
    <d v="1899-12-30T09:27:30"/>
    <d v="2019-10-16T00:00:00"/>
    <d v="1899-12-30T17:49:28"/>
    <n v="417.58699999999999"/>
    <s v="MIN"/>
    <x v="1634"/>
    <n v="350"/>
    <s v="MIN"/>
    <s v="CNF  PRT  REL  TECO"/>
  </r>
  <r>
    <n v="1555467"/>
    <x v="37"/>
    <s v="0"/>
    <s v="0050"/>
    <s v="BFC-10"/>
    <s v="PP01"/>
    <s v="ASSEMBLY"/>
    <x v="4"/>
    <d v="2019-10-20T00:00:00"/>
    <d v="1899-12-30T07:36:55"/>
    <d v="2019-10-23T00:00:00"/>
    <d v="1899-12-30T15:33:00"/>
    <n v="30.478000000000002"/>
    <s v="H"/>
    <x v="1635"/>
    <n v="1020"/>
    <s v="MIN"/>
    <s v="CNF  PRT  REL  TECO"/>
  </r>
  <r>
    <n v="1555467"/>
    <x v="37"/>
    <s v="0"/>
    <s v="0060"/>
    <s v="BFC-10"/>
    <s v="PP01"/>
    <s v="ASSEMBLY"/>
    <x v="5"/>
    <d v="2019-10-23T00:00:00"/>
    <d v="1899-12-30T15:33:18"/>
    <d v="2019-10-23T00:00:00"/>
    <d v="1899-12-30T17:18:12"/>
    <n v="1.748"/>
    <s v="H"/>
    <x v="1636"/>
    <n v="50"/>
    <s v="MIN"/>
    <s v="CNF  PRT  REL  TECO"/>
  </r>
  <r>
    <n v="1555467"/>
    <x v="3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67"/>
    <x v="37"/>
    <s v="0"/>
    <s v="0080"/>
    <s v="BFC-90"/>
    <s v="PP01"/>
    <s v="ASSY IN PROCESS INSPECTION"/>
    <x v="7"/>
    <d v="2019-10-27T00:00:00"/>
    <d v="1899-12-30T11:21:51"/>
    <d v="2019-10-27T00:00:00"/>
    <d v="1899-12-30T11:21:51"/>
    <n v="20"/>
    <s v="MIN"/>
    <x v="2"/>
    <n v="20"/>
    <s v="MIN"/>
    <s v="CNF  ORSP PRT  REL  TECO"/>
  </r>
  <r>
    <n v="1555467"/>
    <x v="37"/>
    <s v="0"/>
    <s v="0090"/>
    <s v="BFC-90"/>
    <s v="PP01"/>
    <s v="ASSY IN PROCESS INSPECTION"/>
    <x v="8"/>
    <d v="2019-10-27T00:00:00"/>
    <d v="1899-12-30T11:21:59"/>
    <d v="2019-10-27T00:00:00"/>
    <d v="1899-12-30T11:21:59"/>
    <n v="20"/>
    <s v="MIN"/>
    <x v="2"/>
    <n v="20"/>
    <s v="MIN"/>
    <s v="CNF  ORSP PRT  REL  TECO"/>
  </r>
  <r>
    <n v="1555467"/>
    <x v="37"/>
    <s v="0"/>
    <s v="0100"/>
    <s v="PFC-20"/>
    <s v="PP01"/>
    <s v="PAINT"/>
    <x v="9"/>
    <d v="2019-10-27T00:00:00"/>
    <d v="1899-12-30T13:09:52"/>
    <d v="2019-10-29T00:00:00"/>
    <d v="1899-12-30T04:19:23"/>
    <n v="8.5220000000000002"/>
    <s v="H"/>
    <x v="1637"/>
    <n v="450"/>
    <s v="MIN"/>
    <s v="CNF  PRT  REL  TECO"/>
  </r>
  <r>
    <n v="1555467"/>
    <x v="37"/>
    <s v="0"/>
    <s v="0110"/>
    <s v="PFC-99"/>
    <s v="PP01"/>
    <s v="PAINT INSPECTION"/>
    <x v="10"/>
    <d v="2019-10-29T00:00:00"/>
    <d v="1899-12-30T09:49:30"/>
    <d v="2019-10-29T00:00:00"/>
    <d v="1899-12-30T09:49:30"/>
    <n v="20"/>
    <s v="MIN"/>
    <x v="2"/>
    <n v="20"/>
    <s v="MIN"/>
    <s v="CNF  ORSP PRT  REL  TECO"/>
  </r>
  <r>
    <n v="1555467"/>
    <x v="37"/>
    <s v="0"/>
    <s v="0120"/>
    <s v="BFC-10"/>
    <s v="PP01"/>
    <s v="ASSEMBLY"/>
    <x v="11"/>
    <d v="2019-10-30T00:00:00"/>
    <d v="1899-12-30T08:07:20"/>
    <d v="2019-10-30T00:00:00"/>
    <d v="1899-12-30T08:28:38"/>
    <n v="10.65"/>
    <s v="MIN"/>
    <x v="1638"/>
    <n v="100"/>
    <s v="MIN"/>
    <s v="CNF  PRT  REL  TECO"/>
  </r>
  <r>
    <n v="1555467"/>
    <x v="37"/>
    <s v="0"/>
    <s v="0130"/>
    <s v="BFC-90"/>
    <s v="PP01"/>
    <s v="ASSY IN PROCESS INSPECTION"/>
    <x v="12"/>
    <d v="2019-10-31T00:00:00"/>
    <d v="1899-12-30T15:45:16"/>
    <d v="2019-10-31T00:00:00"/>
    <d v="1899-12-30T15:45:16"/>
    <n v="20"/>
    <s v="MIN"/>
    <x v="2"/>
    <n v="20"/>
    <s v="MIN"/>
    <s v="CNF  ORSP PRT  REL  TECO"/>
  </r>
  <r>
    <n v="1555467"/>
    <x v="37"/>
    <s v="0"/>
    <s v="0140"/>
    <s v="BFC-90"/>
    <s v="PP01"/>
    <s v="ASSY IN PROCESS INSPECTION"/>
    <x v="13"/>
    <d v="2019-10-31T00:00:00"/>
    <d v="1899-12-30T15:45:22"/>
    <d v="2019-10-31T00:00:00"/>
    <d v="1899-12-30T15:45:22"/>
    <n v="30"/>
    <s v="MIN"/>
    <x v="9"/>
    <n v="30"/>
    <s v="MIN"/>
    <s v="CNF  ORSP PRT  REL  TECO"/>
  </r>
  <r>
    <n v="1555467"/>
    <x v="37"/>
    <s v="0"/>
    <s v="0150"/>
    <s v="BFC-99"/>
    <s v="PP01"/>
    <s v="FINAL INSPECTION"/>
    <x v="14"/>
    <d v="2019-10-31T00:00:00"/>
    <d v="1899-12-30T15:45:27"/>
    <d v="2019-10-31T00:00:00"/>
    <d v="1899-12-30T15:45:27"/>
    <n v="30"/>
    <s v="MIN"/>
    <x v="9"/>
    <n v="30"/>
    <s v="MIN"/>
    <s v="CNF  ORSP PRT  REL  TECO"/>
  </r>
  <r>
    <n v="1555467"/>
    <x v="37"/>
    <s v="0"/>
    <s v="0160"/>
    <s v="BFC-99"/>
    <s v="PP03"/>
    <s v="FINAL INSPECTION"/>
    <x v="15"/>
    <d v="2019-10-31T00:00:00"/>
    <d v="1899-12-30T15:49:34"/>
    <d v="2019-10-31T00:00:00"/>
    <d v="1899-12-30T15:49:34"/>
    <n v="45"/>
    <s v="MIN"/>
    <x v="10"/>
    <n v="45"/>
    <s v="MIN"/>
    <s v="CNF  ORSP PRT  REL  TECO"/>
  </r>
  <r>
    <n v="1555467"/>
    <x v="37"/>
    <s v="1"/>
    <s v="0010"/>
    <s v="BFC-10"/>
    <s v="PP95"/>
    <s v="ASSEMBLY"/>
    <x v="16"/>
    <d v="2019-10-29T00:00:00"/>
    <d v="1899-12-30T13:31:10"/>
    <d v="2019-10-29T00:00:00"/>
    <d v="1899-12-30T15:18:47"/>
    <n v="1.794"/>
    <s v="H"/>
    <x v="1105"/>
    <n v="1"/>
    <s v="MIN"/>
    <s v="CNF  PRT  REL  TECO"/>
  </r>
  <r>
    <n v="1555467"/>
    <x v="3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68"/>
    <x v="37"/>
    <s v="0"/>
    <s v="0010"/>
    <s v="PFC-20"/>
    <s v="PP01"/>
    <s v="PAINT"/>
    <x v="0"/>
    <d v="2019-10-16T00:00:00"/>
    <d v="1899-12-30T02:19:29"/>
    <d v="2019-10-16T00:00:00"/>
    <d v="1899-12-30T03:02:14"/>
    <n v="42.75"/>
    <s v="MIN"/>
    <x v="1639"/>
    <n v="40"/>
    <s v="MIN"/>
    <s v="CNF  PRT  REL  TECO"/>
  </r>
  <r>
    <n v="1555468"/>
    <x v="37"/>
    <s v="0"/>
    <s v="0020"/>
    <s v="BFC-10"/>
    <s v="PP01"/>
    <s v="ASSEMBLY"/>
    <x v="1"/>
    <d v="2019-10-16T00:00:00"/>
    <d v="1899-12-30T10:03:15"/>
    <d v="2019-10-16T00:00:00"/>
    <d v="1899-12-30T10:17:33"/>
    <n v="14.3"/>
    <s v="MIN"/>
    <x v="1640"/>
    <n v="15"/>
    <s v="MIN"/>
    <s v="CNF  PRT  REL  TECO"/>
  </r>
  <r>
    <n v="1555468"/>
    <x v="37"/>
    <s v="0"/>
    <s v="0030"/>
    <s v="BFC-90"/>
    <s v="PP01"/>
    <s v="ASSY IN PROCESS INSPECTION"/>
    <x v="2"/>
    <d v="2019-10-20T00:00:00"/>
    <d v="1899-12-30T07:42:08"/>
    <d v="2019-10-20T00:00:00"/>
    <d v="1899-12-30T07:42:08"/>
    <n v="20"/>
    <s v="MIN"/>
    <x v="2"/>
    <n v="20"/>
    <s v="MIN"/>
    <s v="CNF  ORSP PRT  REL  TECO"/>
  </r>
  <r>
    <n v="1555468"/>
    <x v="37"/>
    <s v="0"/>
    <s v="0040"/>
    <s v="BFC-10"/>
    <s v="PP01"/>
    <s v="ASSEMBLY"/>
    <x v="3"/>
    <d v="2019-10-20T00:00:00"/>
    <d v="1899-12-30T07:48:22"/>
    <d v="2019-10-20T00:00:00"/>
    <d v="1899-12-30T11:31:45"/>
    <n v="3.4169999999999998"/>
    <s v="H"/>
    <x v="1641"/>
    <n v="350"/>
    <s v="MIN"/>
    <s v="CNF  PRT  REL  TECO"/>
  </r>
  <r>
    <n v="1555468"/>
    <x v="37"/>
    <s v="0"/>
    <s v="0050"/>
    <s v="BFC-10"/>
    <s v="PP01"/>
    <s v="ASSEMBLY"/>
    <x v="4"/>
    <d v="2019-10-20T00:00:00"/>
    <d v="1899-12-30T12:02:31"/>
    <d v="2019-10-24T00:00:00"/>
    <d v="1899-12-30T14:05:02"/>
    <n v="2709.7629999999999"/>
    <s v="MIN"/>
    <x v="1642"/>
    <n v="1020"/>
    <s v="MIN"/>
    <s v="CNF  PRT  REL  TECO"/>
  </r>
  <r>
    <n v="1555468"/>
    <x v="37"/>
    <s v="0"/>
    <s v="0060"/>
    <s v="BFC-10"/>
    <s v="PP01"/>
    <s v="ASSEMBLY"/>
    <x v="5"/>
    <d v="2019-10-24T00:00:00"/>
    <d v="1899-12-30T14:05:19"/>
    <d v="2019-10-24T00:00:00"/>
    <d v="1899-12-30T14:18:14"/>
    <n v="12.917"/>
    <s v="MIN"/>
    <x v="1643"/>
    <n v="50"/>
    <s v="MIN"/>
    <s v="CNF  PRT  REL  TECO"/>
  </r>
  <r>
    <n v="1555468"/>
    <x v="3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68"/>
    <x v="37"/>
    <s v="0"/>
    <s v="0080"/>
    <s v="BFC-90"/>
    <s v="PP01"/>
    <s v="ASSY IN PROCESS INSPECTION"/>
    <x v="7"/>
    <d v="2019-10-27T00:00:00"/>
    <d v="1899-12-30T14:21:06"/>
    <d v="2019-10-27T00:00:00"/>
    <d v="1899-12-30T14:21:06"/>
    <n v="20"/>
    <s v="MIN"/>
    <x v="2"/>
    <n v="20"/>
    <s v="MIN"/>
    <s v="CNF  ORSP PRT  REL  TECO"/>
  </r>
  <r>
    <n v="1555468"/>
    <x v="37"/>
    <s v="0"/>
    <s v="0090"/>
    <s v="BFC-90"/>
    <s v="PP01"/>
    <s v="ASSY IN PROCESS INSPECTION"/>
    <x v="8"/>
    <d v="2019-10-27T00:00:00"/>
    <d v="1899-12-30T14:21:29"/>
    <d v="2019-10-27T00:00:00"/>
    <d v="1899-12-30T14:21:29"/>
    <n v="20"/>
    <s v="MIN"/>
    <x v="2"/>
    <n v="20"/>
    <s v="MIN"/>
    <s v="CNF  ORSP PRT  REL  TECO"/>
  </r>
  <r>
    <n v="1555468"/>
    <x v="37"/>
    <s v="0"/>
    <s v="0100"/>
    <s v="PFC-20"/>
    <s v="PP01"/>
    <s v="PAINT"/>
    <x v="9"/>
    <d v="2019-10-28T00:00:00"/>
    <d v="1899-12-30T11:41:49"/>
    <d v="2019-10-29T00:00:00"/>
    <d v="1899-12-30T08:26:03"/>
    <n v="12.82"/>
    <s v="H"/>
    <x v="1644"/>
    <n v="450"/>
    <s v="MIN"/>
    <s v="CNF  PRT  REL  TECO"/>
  </r>
  <r>
    <n v="1555468"/>
    <x v="37"/>
    <s v="0"/>
    <s v="0110"/>
    <s v="PFC-99"/>
    <s v="PP01"/>
    <s v="PAINT INSPECTION"/>
    <x v="10"/>
    <d v="2019-10-29T00:00:00"/>
    <d v="1899-12-30T09:49:52"/>
    <d v="2019-10-29T00:00:00"/>
    <d v="1899-12-30T09:49:52"/>
    <n v="20"/>
    <s v="MIN"/>
    <x v="2"/>
    <n v="20"/>
    <s v="MIN"/>
    <s v="CNF  ORSP PRT  REL  TECO"/>
  </r>
  <r>
    <n v="1555468"/>
    <x v="37"/>
    <s v="0"/>
    <s v="0120"/>
    <s v="BFC-10"/>
    <s v="PP01"/>
    <s v="ASSEMBLY"/>
    <x v="11"/>
    <d v="2019-10-31T00:00:00"/>
    <d v="1899-12-30T08:42:27"/>
    <d v="2019-10-31T00:00:00"/>
    <d v="1899-12-30T09:39:54"/>
    <n v="57.45"/>
    <s v="MIN"/>
    <x v="1645"/>
    <n v="100"/>
    <s v="MIN"/>
    <s v="CNF  PRT  REL  TECO"/>
  </r>
  <r>
    <n v="1555468"/>
    <x v="37"/>
    <s v="0"/>
    <s v="0130"/>
    <s v="BFC-90"/>
    <s v="PP01"/>
    <s v="ASSY IN PROCESS INSPECTION"/>
    <x v="12"/>
    <d v="2019-10-31T00:00:00"/>
    <d v="1899-12-30T10:35:57"/>
    <d v="2019-10-31T00:00:00"/>
    <d v="1899-12-30T10:35:57"/>
    <n v="20"/>
    <s v="MIN"/>
    <x v="2"/>
    <n v="20"/>
    <s v="MIN"/>
    <s v="CNF  ORSP PRT  REL  TECO"/>
  </r>
  <r>
    <n v="1555468"/>
    <x v="37"/>
    <s v="0"/>
    <s v="0140"/>
    <s v="BFC-90"/>
    <s v="PP01"/>
    <s v="ASSY IN PROCESS INSPECTION"/>
    <x v="13"/>
    <d v="2019-10-31T00:00:00"/>
    <d v="1899-12-30T10:47:37"/>
    <d v="2019-10-31T00:00:00"/>
    <d v="1899-12-30T10:47:37"/>
    <n v="30"/>
    <s v="MIN"/>
    <x v="9"/>
    <n v="30"/>
    <s v="MIN"/>
    <s v="CNF  ORSP PRT  REL  TECO"/>
  </r>
  <r>
    <n v="1555468"/>
    <x v="37"/>
    <s v="0"/>
    <s v="0150"/>
    <s v="BFC-99"/>
    <s v="PP01"/>
    <s v="FINAL INSPECTION"/>
    <x v="14"/>
    <d v="2019-10-31T00:00:00"/>
    <d v="1899-12-30T10:47:44"/>
    <d v="2019-10-31T00:00:00"/>
    <d v="1899-12-30T10:47:44"/>
    <n v="30"/>
    <s v="MIN"/>
    <x v="9"/>
    <n v="30"/>
    <s v="MIN"/>
    <s v="CNF  ORSP PRT  REL  TECO"/>
  </r>
  <r>
    <n v="1555468"/>
    <x v="37"/>
    <s v="0"/>
    <s v="0160"/>
    <s v="BFC-99"/>
    <s v="PP03"/>
    <s v="FINAL INSPECTION"/>
    <x v="15"/>
    <d v="2019-10-31T00:00:00"/>
    <d v="1899-12-30T12:07:04"/>
    <d v="2019-10-31T00:00:00"/>
    <d v="1899-12-30T12:07:04"/>
    <n v="45"/>
    <s v="MIN"/>
    <x v="10"/>
    <n v="45"/>
    <s v="MIN"/>
    <s v="CNF  ORSP PRT  REL  TECO"/>
  </r>
  <r>
    <n v="1555468"/>
    <x v="37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5468"/>
    <x v="3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69"/>
    <x v="37"/>
    <s v="0"/>
    <s v="0010"/>
    <s v="PFC-20"/>
    <s v="PP01"/>
    <s v="PAINT"/>
    <x v="0"/>
    <d v="2019-10-13T00:00:00"/>
    <d v="1899-12-30T17:24:50"/>
    <d v="2019-10-14T00:00:00"/>
    <d v="1899-12-30T08:57:14"/>
    <n v="139.73699999999999"/>
    <s v="MIN"/>
    <x v="1646"/>
    <n v="40"/>
    <s v="MIN"/>
    <s v="CNF  PRT  REL  TECO"/>
  </r>
  <r>
    <n v="1555469"/>
    <x v="37"/>
    <s v="0"/>
    <s v="0020"/>
    <s v="BFC-10"/>
    <s v="PP01"/>
    <s v="ASSEMBLY"/>
    <x v="1"/>
    <d v="2019-10-14T00:00:00"/>
    <d v="1899-12-30T08:57:43"/>
    <d v="2019-10-14T00:00:00"/>
    <d v="1899-12-30T09:24:22"/>
    <n v="26.65"/>
    <s v="MIN"/>
    <x v="1647"/>
    <n v="15"/>
    <s v="MIN"/>
    <s v="CNF  PRT  REL  TECO"/>
  </r>
  <r>
    <n v="1555469"/>
    <x v="37"/>
    <s v="0"/>
    <s v="0030"/>
    <s v="BFC-90"/>
    <s v="PP01"/>
    <s v="ASSY IN PROCESS INSPECTION"/>
    <x v="2"/>
    <d v="2019-10-15T00:00:00"/>
    <d v="1899-12-30T14:36:43"/>
    <d v="2019-10-15T00:00:00"/>
    <d v="1899-12-30T14:36:43"/>
    <n v="20"/>
    <s v="MIN"/>
    <x v="2"/>
    <n v="20"/>
    <s v="MIN"/>
    <s v="CNF  ORSP PRT  REL  TECO"/>
  </r>
  <r>
    <n v="1555469"/>
    <x v="37"/>
    <s v="0"/>
    <s v="0040"/>
    <s v="BFC-10"/>
    <s v="PP01"/>
    <s v="ASSEMBLY"/>
    <x v="3"/>
    <d v="2019-10-15T00:00:00"/>
    <d v="1899-12-30T15:22:46"/>
    <d v="2019-10-16T00:00:00"/>
    <d v="1899-12-30T11:29:38"/>
    <n v="6.2240000000000002"/>
    <s v="H"/>
    <x v="1648"/>
    <n v="350"/>
    <s v="MIN"/>
    <s v="CNF  PRT  REL  TECO"/>
  </r>
  <r>
    <n v="1555469"/>
    <x v="37"/>
    <s v="0"/>
    <s v="0050"/>
    <s v="BFC-10"/>
    <s v="PP01"/>
    <s v="ASSEMBLY"/>
    <x v="4"/>
    <d v="2019-10-16T00:00:00"/>
    <d v="1899-12-30T12:00:35"/>
    <d v="2019-10-23T00:00:00"/>
    <d v="1899-12-30T15:57:56"/>
    <n v="37.889000000000003"/>
    <s v="H"/>
    <x v="1649"/>
    <n v="1020"/>
    <s v="MIN"/>
    <s v="CNF  PRT  REL  TECO"/>
  </r>
  <r>
    <n v="1555469"/>
    <x v="37"/>
    <s v="0"/>
    <s v="0060"/>
    <s v="BFC-10"/>
    <s v="PP01"/>
    <s v="ASSEMBLY"/>
    <x v="5"/>
    <d v="2019-10-23T00:00:00"/>
    <d v="1899-12-30T15:58:32"/>
    <d v="2019-10-23T00:00:00"/>
    <d v="1899-12-30T17:00:07"/>
    <n v="1.026"/>
    <s v="H"/>
    <x v="1650"/>
    <n v="50"/>
    <s v="MIN"/>
    <s v="CNF  PRT  REL  TECO"/>
  </r>
  <r>
    <n v="1555469"/>
    <x v="37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69"/>
    <x v="37"/>
    <s v="0"/>
    <s v="0080"/>
    <s v="BFC-90"/>
    <s v="PP01"/>
    <s v="ASSY IN PROCESS INSPECTION"/>
    <x v="7"/>
    <d v="2019-10-27T00:00:00"/>
    <d v="1899-12-30T12:37:41"/>
    <d v="2019-10-27T00:00:00"/>
    <d v="1899-12-30T12:37:41"/>
    <n v="20"/>
    <s v="MIN"/>
    <x v="2"/>
    <n v="20"/>
    <s v="MIN"/>
    <s v="CNF  ORSP PRT  REL  TECO"/>
  </r>
  <r>
    <n v="1555469"/>
    <x v="37"/>
    <s v="0"/>
    <s v="0090"/>
    <s v="BFC-90"/>
    <s v="PP01"/>
    <s v="ASSY IN PROCESS INSPECTION"/>
    <x v="8"/>
    <d v="2019-10-27T00:00:00"/>
    <d v="1899-12-30T12:37:49"/>
    <d v="2019-10-27T00:00:00"/>
    <d v="1899-12-30T12:37:49"/>
    <n v="20"/>
    <s v="MIN"/>
    <x v="2"/>
    <n v="20"/>
    <s v="MIN"/>
    <s v="CNF  ORSP PRT  REL  TECO"/>
  </r>
  <r>
    <n v="1555469"/>
    <x v="37"/>
    <s v="0"/>
    <s v="0100"/>
    <s v="PFC-20"/>
    <s v="PP01"/>
    <s v="PAINT"/>
    <x v="9"/>
    <d v="2019-10-27T00:00:00"/>
    <d v="1899-12-30T20:22:00"/>
    <d v="2019-10-29T00:00:00"/>
    <d v="1899-12-30T04:19:23"/>
    <n v="5.5990000000000002"/>
    <s v="H"/>
    <x v="1651"/>
    <n v="450"/>
    <s v="MIN"/>
    <s v="CNF  PRT  REL  TECO"/>
  </r>
  <r>
    <n v="1555469"/>
    <x v="37"/>
    <s v="0"/>
    <s v="0110"/>
    <s v="PFC-99"/>
    <s v="PP01"/>
    <s v="PAINT INSPECTION"/>
    <x v="10"/>
    <d v="2019-10-29T00:00:00"/>
    <d v="1899-12-30T09:50:13"/>
    <d v="2019-10-29T00:00:00"/>
    <d v="1899-12-30T09:50:13"/>
    <n v="20"/>
    <s v="MIN"/>
    <x v="2"/>
    <n v="20"/>
    <s v="MIN"/>
    <s v="CNF  ORSP PRT  REL  TECO"/>
  </r>
  <r>
    <n v="1555469"/>
    <x v="37"/>
    <s v="0"/>
    <s v="0120"/>
    <s v="BFC-10"/>
    <s v="PP01"/>
    <s v="ASSEMBLY"/>
    <x v="11"/>
    <d v="2019-11-04T00:00:00"/>
    <d v="1899-12-30T07:40:27"/>
    <d v="2019-11-04T00:00:00"/>
    <d v="1899-12-30T08:18:57"/>
    <n v="38.5"/>
    <s v="MIN"/>
    <x v="1652"/>
    <n v="100"/>
    <s v="MIN"/>
    <s v="CNF  PRT  REL  TECO"/>
  </r>
  <r>
    <n v="1555469"/>
    <x v="37"/>
    <s v="0"/>
    <s v="0130"/>
    <s v="BFC-90"/>
    <s v="PP01"/>
    <s v="ASSY IN PROCESS INSPECTION"/>
    <x v="12"/>
    <d v="2019-11-04T00:00:00"/>
    <d v="1899-12-30T13:01:44"/>
    <d v="2019-11-04T00:00:00"/>
    <d v="1899-12-30T13:01:44"/>
    <n v="20"/>
    <s v="MIN"/>
    <x v="2"/>
    <n v="20"/>
    <s v="MIN"/>
    <s v="CNF  ORSP PRT  REL  TECO"/>
  </r>
  <r>
    <n v="1555469"/>
    <x v="37"/>
    <s v="0"/>
    <s v="0140"/>
    <s v="BFC-90"/>
    <s v="PP01"/>
    <s v="ASSY IN PROCESS INSPECTION"/>
    <x v="13"/>
    <d v="2019-11-04T00:00:00"/>
    <d v="1899-12-30T13:01:48"/>
    <d v="2019-11-04T00:00:00"/>
    <d v="1899-12-30T13:01:48"/>
    <n v="30"/>
    <s v="MIN"/>
    <x v="9"/>
    <n v="30"/>
    <s v="MIN"/>
    <s v="CNF  ORSP PRT  REL  TECO"/>
  </r>
  <r>
    <n v="1555469"/>
    <x v="37"/>
    <s v="0"/>
    <s v="0150"/>
    <s v="BFC-99"/>
    <s v="PP01"/>
    <s v="FINAL INSPECTION"/>
    <x v="14"/>
    <d v="2019-11-04T00:00:00"/>
    <d v="1899-12-30T13:01:56"/>
    <d v="2019-11-04T00:00:00"/>
    <d v="1899-12-30T13:01:56"/>
    <n v="30"/>
    <s v="MIN"/>
    <x v="9"/>
    <n v="30"/>
    <s v="MIN"/>
    <s v="CNF  ORSP PRT  REL  TECO"/>
  </r>
  <r>
    <n v="1555469"/>
    <x v="37"/>
    <s v="0"/>
    <s v="0160"/>
    <s v="BFC-99"/>
    <s v="PP03"/>
    <s v="FINAL INSPECTION"/>
    <x v="15"/>
    <d v="2019-11-04T00:00:00"/>
    <d v="1899-12-30T14:51:15"/>
    <d v="2019-11-04T00:00:00"/>
    <d v="1899-12-30T14:51:15"/>
    <n v="45"/>
    <s v="MIN"/>
    <x v="10"/>
    <n v="45"/>
    <s v="MIN"/>
    <s v="CNF  ORSP PRT  REL  TECO"/>
  </r>
  <r>
    <n v="1555469"/>
    <x v="37"/>
    <s v="1"/>
    <s v="0010"/>
    <s v="BFC-10"/>
    <s v="PP95"/>
    <s v="ASSEMBLY"/>
    <x v="16"/>
    <m/>
    <d v="1899-12-30T00:00:00"/>
    <m/>
    <d v="1899-12-30T00:00:00"/>
    <n v="0"/>
    <s v=""/>
    <x v="6"/>
    <n v="1"/>
    <s v="MIN"/>
    <s v="PRT  REL  TECO"/>
  </r>
  <r>
    <n v="1555469"/>
    <x v="37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70"/>
    <x v="38"/>
    <s v="0"/>
    <s v="0010"/>
    <s v="PFC-20"/>
    <s v="PP01"/>
    <s v="PAINT"/>
    <x v="0"/>
    <d v="2019-10-21T00:00:00"/>
    <d v="1899-12-30T02:26:19"/>
    <d v="2019-10-21T00:00:00"/>
    <d v="1899-12-30T03:27:44"/>
    <n v="1.024"/>
    <s v="H"/>
    <x v="1653"/>
    <n v="40"/>
    <s v="MIN"/>
    <s v="CNF  PRT  REL  TECO"/>
  </r>
  <r>
    <n v="1555470"/>
    <x v="38"/>
    <s v="0"/>
    <s v="0020"/>
    <s v="BFC-10"/>
    <s v="PP01"/>
    <s v="ASSEMBLY"/>
    <x v="1"/>
    <d v="2019-10-21T00:00:00"/>
    <d v="1899-12-30T09:47:40"/>
    <d v="2019-10-21T00:00:00"/>
    <d v="1899-12-30T10:12:19"/>
    <n v="24.65"/>
    <s v="MIN"/>
    <x v="1472"/>
    <n v="15"/>
    <s v="MIN"/>
    <s v="CNF  PRT  REL  TECO"/>
  </r>
  <r>
    <n v="1555470"/>
    <x v="38"/>
    <s v="0"/>
    <s v="0030"/>
    <s v="BFC-90"/>
    <s v="PP01"/>
    <s v="ASSY IN PROCESS INSPECTION"/>
    <x v="2"/>
    <d v="2019-10-22T00:00:00"/>
    <d v="1899-12-30T09:22:02"/>
    <d v="2019-10-22T00:00:00"/>
    <d v="1899-12-30T09:22:02"/>
    <n v="20"/>
    <s v="MIN"/>
    <x v="2"/>
    <n v="20"/>
    <s v="MIN"/>
    <s v="CNF  ORSP PRT  REL  TECO"/>
  </r>
  <r>
    <n v="1555470"/>
    <x v="38"/>
    <s v="0"/>
    <s v="0040"/>
    <s v="BFC-10"/>
    <s v="PP01"/>
    <s v="ASSEMBLY"/>
    <x v="3"/>
    <d v="2019-10-22T00:00:00"/>
    <d v="1899-12-30T09:50:32"/>
    <d v="2019-10-22T00:00:00"/>
    <d v="1899-12-30T11:25:20"/>
    <n v="1.5780000000000001"/>
    <s v="H"/>
    <x v="1654"/>
    <n v="290"/>
    <s v="MIN"/>
    <s v="CNF  PRT  REL  TECO"/>
  </r>
  <r>
    <n v="1555470"/>
    <x v="38"/>
    <s v="0"/>
    <s v="0050"/>
    <s v="BFC-10"/>
    <s v="PP01"/>
    <s v="ASSEMBLY"/>
    <x v="4"/>
    <d v="2019-10-27T00:00:00"/>
    <d v="1899-12-30T07:38:28"/>
    <d v="2019-10-29T00:00:00"/>
    <d v="1899-12-30T14:22:25"/>
    <n v="183.53"/>
    <s v="MIN"/>
    <x v="1655"/>
    <n v="1040"/>
    <s v="MIN"/>
    <s v="CNF  PRT  REL  TECO"/>
  </r>
  <r>
    <n v="1555470"/>
    <x v="38"/>
    <s v="0"/>
    <s v="0060"/>
    <s v="BFC-10"/>
    <s v="PP01"/>
    <s v="ASSEMBLY"/>
    <x v="5"/>
    <d v="2019-10-29T00:00:00"/>
    <d v="1899-12-30T14:23:03"/>
    <d v="2019-10-29T00:00:00"/>
    <d v="1899-12-30T14:42:31"/>
    <n v="19.466999999999999"/>
    <s v="MIN"/>
    <x v="1656"/>
    <n v="50"/>
    <s v="MIN"/>
    <s v="CNF  PRT  REL  TECO"/>
  </r>
  <r>
    <n v="1555470"/>
    <x v="3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70"/>
    <x v="38"/>
    <s v="0"/>
    <s v="0080"/>
    <s v="BFC-90"/>
    <s v="PP01"/>
    <s v="ASSY IN PROCESS INSPECTION"/>
    <x v="7"/>
    <d v="2019-10-29T00:00:00"/>
    <d v="1899-12-30T14:58:31"/>
    <d v="2019-10-29T00:00:00"/>
    <d v="1899-12-30T14:58:31"/>
    <n v="20"/>
    <s v="MIN"/>
    <x v="2"/>
    <n v="20"/>
    <s v="MIN"/>
    <s v="CNF  ORSP PRT  REL  TECO"/>
  </r>
  <r>
    <n v="1555470"/>
    <x v="38"/>
    <s v="0"/>
    <s v="0090"/>
    <s v="BFC-90"/>
    <s v="PP01"/>
    <s v="ASSY IN PROCESS INSPECTION"/>
    <x v="8"/>
    <d v="2019-10-29T00:00:00"/>
    <d v="1899-12-30T14:58:52"/>
    <d v="2019-10-29T00:00:00"/>
    <d v="1899-12-30T14:58:52"/>
    <n v="20"/>
    <s v="MIN"/>
    <x v="2"/>
    <n v="20"/>
    <s v="MIN"/>
    <s v="CNF  ORSP PRT  REL  TECO"/>
  </r>
  <r>
    <n v="1555470"/>
    <x v="38"/>
    <s v="0"/>
    <s v="0100"/>
    <s v="PFC-20"/>
    <s v="PP01"/>
    <s v="PAINT"/>
    <x v="9"/>
    <d v="2019-10-29T00:00:00"/>
    <d v="1899-12-30T22:37:56"/>
    <d v="2019-10-31T00:00:00"/>
    <d v="1899-12-30T03:43:21"/>
    <n v="4.5780000000000003"/>
    <s v="H"/>
    <x v="1657"/>
    <n v="450"/>
    <s v="MIN"/>
    <s v="CNF  PRT  REL  TECO"/>
  </r>
  <r>
    <n v="1555470"/>
    <x v="38"/>
    <s v="0"/>
    <s v="0110"/>
    <s v="PFC-99"/>
    <s v="PP01"/>
    <s v="PAINT INSPECTION"/>
    <x v="10"/>
    <d v="2019-10-31T00:00:00"/>
    <d v="1899-12-30T08:46:29"/>
    <d v="2019-10-31T00:00:00"/>
    <d v="1899-12-30T08:46:29"/>
    <n v="20"/>
    <s v="MIN"/>
    <x v="2"/>
    <n v="20"/>
    <s v="MIN"/>
    <s v="CNF  ORSP PRT  REL  TECO"/>
  </r>
  <r>
    <n v="1555470"/>
    <x v="38"/>
    <s v="0"/>
    <s v="0120"/>
    <s v="BFC-10"/>
    <s v="PP01"/>
    <s v="ASSEMBLY"/>
    <x v="11"/>
    <d v="2019-11-03T00:00:00"/>
    <d v="1899-12-30T08:24:08"/>
    <d v="2019-11-03T00:00:00"/>
    <d v="1899-12-30T09:29:45"/>
    <n v="1.0940000000000001"/>
    <s v="H"/>
    <x v="1658"/>
    <n v="100"/>
    <s v="MIN"/>
    <s v="CNF  PRT  REL  TECO"/>
  </r>
  <r>
    <n v="1555470"/>
    <x v="38"/>
    <s v="0"/>
    <s v="0130"/>
    <s v="BFC-90"/>
    <s v="PP01"/>
    <s v="ASSY IN PROCESS INSPECTION"/>
    <x v="12"/>
    <d v="2019-11-05T00:00:00"/>
    <d v="1899-12-30T14:42:23"/>
    <d v="2019-11-05T00:00:00"/>
    <d v="1899-12-30T14:42:23"/>
    <n v="20"/>
    <s v="MIN"/>
    <x v="2"/>
    <n v="20"/>
    <s v="MIN"/>
    <s v="CNF  ORSP PRT  REL  TECO"/>
  </r>
  <r>
    <n v="1555470"/>
    <x v="38"/>
    <s v="0"/>
    <s v="0140"/>
    <s v="BFC-90"/>
    <s v="PP01"/>
    <s v="ASSY IN PROCESS INSPECTION"/>
    <x v="13"/>
    <d v="2019-11-05T00:00:00"/>
    <d v="1899-12-30T14:42:27"/>
    <d v="2019-11-05T00:00:00"/>
    <d v="1899-12-30T14:42:27"/>
    <n v="30"/>
    <s v="MIN"/>
    <x v="9"/>
    <n v="30"/>
    <s v="MIN"/>
    <s v="CNF  ORSP PRT  REL  TECO"/>
  </r>
  <r>
    <n v="1555470"/>
    <x v="38"/>
    <s v="0"/>
    <s v="0150"/>
    <s v="BFC-99"/>
    <s v="PP01"/>
    <s v="FINAL INSPECTION"/>
    <x v="14"/>
    <d v="2019-11-05T00:00:00"/>
    <d v="1899-12-30T14:42:29"/>
    <d v="2019-11-05T00:00:00"/>
    <d v="1899-12-30T14:42:29"/>
    <n v="30"/>
    <s v="MIN"/>
    <x v="9"/>
    <n v="30"/>
    <s v="MIN"/>
    <s v="CNF  ORSP PRT  REL  TECO"/>
  </r>
  <r>
    <n v="1555470"/>
    <x v="38"/>
    <s v="0"/>
    <s v="0160"/>
    <s v="BFC-99"/>
    <s v="PP03"/>
    <s v="FINAL INSPECTION"/>
    <x v="15"/>
    <d v="2019-11-10T00:00:00"/>
    <d v="1899-12-30T09:24:45"/>
    <d v="2019-11-10T00:00:00"/>
    <d v="1899-12-30T09:24:45"/>
    <n v="45"/>
    <s v="MIN"/>
    <x v="10"/>
    <n v="45"/>
    <s v="MIN"/>
    <s v="CNF  ORSP PRT  REL  TECO"/>
  </r>
  <r>
    <n v="1555470"/>
    <x v="38"/>
    <s v="1"/>
    <s v="0010"/>
    <s v="BFC-10"/>
    <s v="PP95"/>
    <s v="ASSEMBLY"/>
    <x v="16"/>
    <d v="2019-10-22T00:00:00"/>
    <d v="1899-12-30T09:20:55"/>
    <d v="2019-10-29T00:00:00"/>
    <d v="1899-12-30T16:07:07"/>
    <n v="49.808"/>
    <s v="H"/>
    <x v="1659"/>
    <n v="1"/>
    <s v="MIN"/>
    <s v="CNF  PRT  REL  TECO"/>
  </r>
  <r>
    <n v="1555470"/>
    <x v="3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71"/>
    <x v="38"/>
    <s v="0"/>
    <s v="0010"/>
    <s v="PFC-20"/>
    <s v="PP01"/>
    <s v="PAINT"/>
    <x v="0"/>
    <d v="2019-10-21T00:00:00"/>
    <d v="1899-12-30T16:55:27"/>
    <d v="2019-10-22T00:00:00"/>
    <d v="1899-12-30T11:07:18"/>
    <n v="57.884"/>
    <s v="MIN"/>
    <x v="1660"/>
    <n v="40"/>
    <s v="MIN"/>
    <s v="CNF  PRT  REL  TECO"/>
  </r>
  <r>
    <n v="1555471"/>
    <x v="38"/>
    <s v="0"/>
    <s v="0020"/>
    <s v="BFC-10"/>
    <s v="PP01"/>
    <s v="ASSEMBLY"/>
    <x v="1"/>
    <d v="2019-10-22T00:00:00"/>
    <d v="1899-12-30T11:07:40"/>
    <d v="2019-10-22T00:00:00"/>
    <d v="1899-12-30T11:28:25"/>
    <n v="1259"/>
    <s v="S"/>
    <x v="1661"/>
    <n v="15"/>
    <s v="MIN"/>
    <s v="CNF  PRT  REL  TECO"/>
  </r>
  <r>
    <n v="1555471"/>
    <x v="38"/>
    <s v="0"/>
    <s v="0030"/>
    <s v="BFC-90"/>
    <s v="PP01"/>
    <s v="ASSY IN PROCESS INSPECTION"/>
    <x v="2"/>
    <d v="2019-10-22T00:00:00"/>
    <d v="1899-12-30T11:56:15"/>
    <d v="2019-10-22T00:00:00"/>
    <d v="1899-12-30T11:56:15"/>
    <n v="20"/>
    <s v="MIN"/>
    <x v="2"/>
    <n v="20"/>
    <s v="MIN"/>
    <s v="CNF  ORSP PRT  REL  TECO"/>
  </r>
  <r>
    <n v="1555471"/>
    <x v="38"/>
    <s v="0"/>
    <s v="0040"/>
    <s v="BFC-10"/>
    <s v="PP01"/>
    <s v="ASSEMBLY"/>
    <x v="3"/>
    <d v="2019-10-22T00:00:00"/>
    <d v="1899-12-30T12:15:24"/>
    <d v="2019-10-23T00:00:00"/>
    <d v="1899-12-30T08:34:16"/>
    <n v="6.367"/>
    <s v="H"/>
    <x v="1662"/>
    <n v="350"/>
    <s v="MIN"/>
    <s v="CNF  PRT  REL  TECO"/>
  </r>
  <r>
    <n v="1555471"/>
    <x v="38"/>
    <s v="0"/>
    <s v="0050"/>
    <s v="BFC-10"/>
    <s v="PP01"/>
    <s v="ASSEMBLY"/>
    <x v="4"/>
    <d v="2019-10-23T00:00:00"/>
    <d v="1899-12-30T08:48:10"/>
    <d v="2019-10-29T00:00:00"/>
    <d v="1899-12-30T13:28:10"/>
    <n v="2208.36"/>
    <s v="MIN"/>
    <x v="1663"/>
    <n v="1020"/>
    <s v="MIN"/>
    <s v="CNF  PRT  REL  TECO"/>
  </r>
  <r>
    <n v="1555471"/>
    <x v="38"/>
    <s v="0"/>
    <s v="0060"/>
    <s v="BFC-10"/>
    <s v="PP01"/>
    <s v="ASSEMBLY"/>
    <x v="5"/>
    <d v="2019-10-29T00:00:00"/>
    <d v="1899-12-30T13:28:18"/>
    <d v="2019-10-29T00:00:00"/>
    <d v="1899-12-30T13:33:46"/>
    <n v="5.4669999999999996"/>
    <s v="MIN"/>
    <x v="111"/>
    <n v="50"/>
    <s v="MIN"/>
    <s v="CNF  PRT  REL  TECO"/>
  </r>
  <r>
    <n v="1555471"/>
    <x v="3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71"/>
    <x v="38"/>
    <s v="0"/>
    <s v="0080"/>
    <s v="BFC-90"/>
    <s v="PP01"/>
    <s v="ASSY IN PROCESS INSPECTION"/>
    <x v="7"/>
    <d v="2019-10-29T00:00:00"/>
    <d v="1899-12-30T14:59:12"/>
    <d v="2019-10-29T00:00:00"/>
    <d v="1899-12-30T14:59:12"/>
    <n v="20"/>
    <s v="MIN"/>
    <x v="2"/>
    <n v="20"/>
    <s v="MIN"/>
    <s v="CNF  ORSP PRT  REL  TECO"/>
  </r>
  <r>
    <n v="1555471"/>
    <x v="38"/>
    <s v="0"/>
    <s v="0090"/>
    <s v="BFC-90"/>
    <s v="PP01"/>
    <s v="ASSY IN PROCESS INSPECTION"/>
    <x v="8"/>
    <d v="2019-10-29T00:00:00"/>
    <d v="1899-12-30T14:59:32"/>
    <d v="2019-10-29T00:00:00"/>
    <d v="1899-12-30T14:59:32"/>
    <n v="20"/>
    <s v="MIN"/>
    <x v="2"/>
    <n v="20"/>
    <s v="MIN"/>
    <s v="CNF  ORSP PRT  REL  TECO"/>
  </r>
  <r>
    <n v="1555471"/>
    <x v="38"/>
    <s v="0"/>
    <s v="0100"/>
    <s v="PFC-20"/>
    <s v="PP01"/>
    <s v="PAINT"/>
    <x v="9"/>
    <d v="2019-10-29T00:00:00"/>
    <d v="1899-12-30T15:50:50"/>
    <d v="2019-10-31T00:00:00"/>
    <d v="1899-12-30T03:43:20"/>
    <n v="6.5389999999999997"/>
    <s v="H"/>
    <x v="1664"/>
    <n v="450"/>
    <s v="MIN"/>
    <s v="CNF  PRT  REL  TECO"/>
  </r>
  <r>
    <n v="1555471"/>
    <x v="38"/>
    <s v="0"/>
    <s v="0110"/>
    <s v="PFC-99"/>
    <s v="PP01"/>
    <s v="PAINT INSPECTION"/>
    <x v="10"/>
    <d v="2019-10-31T00:00:00"/>
    <d v="1899-12-30T08:46:49"/>
    <d v="2019-10-31T00:00:00"/>
    <d v="1899-12-30T08:46:49"/>
    <n v="20"/>
    <s v="MIN"/>
    <x v="2"/>
    <n v="20"/>
    <s v="MIN"/>
    <s v="CNF  ORSP PRT  REL  TECO"/>
  </r>
  <r>
    <n v="1555471"/>
    <x v="38"/>
    <s v="0"/>
    <s v="0120"/>
    <s v="BFC-10"/>
    <s v="PP01"/>
    <s v="ASSEMBLY"/>
    <x v="11"/>
    <d v="2019-11-03T00:00:00"/>
    <d v="1899-12-30T10:03:30"/>
    <d v="2019-11-03T00:00:00"/>
    <d v="1899-12-30T10:38:29"/>
    <n v="34.982999999999997"/>
    <s v="MIN"/>
    <x v="1665"/>
    <n v="100"/>
    <s v="MIN"/>
    <s v="CNF  PRT  REL  TECO"/>
  </r>
  <r>
    <n v="1555471"/>
    <x v="38"/>
    <s v="0"/>
    <s v="0130"/>
    <s v="BFC-90"/>
    <s v="PP01"/>
    <s v="ASSY IN PROCESS INSPECTION"/>
    <x v="12"/>
    <d v="2019-11-05T00:00:00"/>
    <d v="1899-12-30T14:42:44"/>
    <d v="2019-11-05T00:00:00"/>
    <d v="1899-12-30T14:42:44"/>
    <n v="20"/>
    <s v="MIN"/>
    <x v="2"/>
    <n v="20"/>
    <s v="MIN"/>
    <s v="CNF  ORSP PRT  REL  TECO"/>
  </r>
  <r>
    <n v="1555471"/>
    <x v="38"/>
    <s v="0"/>
    <s v="0140"/>
    <s v="BFC-90"/>
    <s v="PP01"/>
    <s v="ASSY IN PROCESS INSPECTION"/>
    <x v="13"/>
    <d v="2019-11-05T00:00:00"/>
    <d v="1899-12-30T14:42:47"/>
    <d v="2019-11-05T00:00:00"/>
    <d v="1899-12-30T14:42:47"/>
    <n v="30"/>
    <s v="MIN"/>
    <x v="9"/>
    <n v="30"/>
    <s v="MIN"/>
    <s v="CNF  ORSP PRT  REL  TECO"/>
  </r>
  <r>
    <n v="1555471"/>
    <x v="38"/>
    <s v="0"/>
    <s v="0150"/>
    <s v="BFC-99"/>
    <s v="PP01"/>
    <s v="FINAL INSPECTION"/>
    <x v="14"/>
    <d v="2019-11-05T00:00:00"/>
    <d v="1899-12-30T14:42:50"/>
    <d v="2019-11-05T00:00:00"/>
    <d v="1899-12-30T14:42:50"/>
    <n v="30"/>
    <s v="MIN"/>
    <x v="9"/>
    <n v="30"/>
    <s v="MIN"/>
    <s v="CNF  ORSP PRT  REL  TECO"/>
  </r>
  <r>
    <n v="1555471"/>
    <x v="38"/>
    <s v="0"/>
    <s v="0160"/>
    <s v="BFC-99"/>
    <s v="PP03"/>
    <s v="FINAL INSPECTION"/>
    <x v="15"/>
    <d v="2019-11-10T00:00:00"/>
    <d v="1899-12-30T08:50:49"/>
    <d v="2019-11-10T00:00:00"/>
    <d v="1899-12-30T08:50:49"/>
    <n v="45"/>
    <s v="MIN"/>
    <x v="10"/>
    <n v="45"/>
    <s v="MIN"/>
    <s v="CNF  ORSP PRT  REL  TECO"/>
  </r>
  <r>
    <n v="1555471"/>
    <x v="38"/>
    <s v="1"/>
    <s v="0010"/>
    <s v="BFC-10"/>
    <s v="PP95"/>
    <s v="ASSEMBLY"/>
    <x v="16"/>
    <d v="2019-11-03T00:00:00"/>
    <d v="1899-12-30T08:47:15"/>
    <d v="2019-11-03T00:00:00"/>
    <d v="1899-12-30T15:42:53"/>
    <n v="6.9269999999999996"/>
    <s v="H"/>
    <x v="1666"/>
    <n v="1"/>
    <s v="MIN"/>
    <s v="CNF  PRT  REL  TECO"/>
  </r>
  <r>
    <n v="1555471"/>
    <x v="3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72"/>
    <x v="38"/>
    <s v="0"/>
    <s v="0010"/>
    <s v="PFC-20"/>
    <s v="PP01"/>
    <s v="PAINT"/>
    <x v="0"/>
    <d v="2019-10-21T00:00:00"/>
    <d v="1899-12-30T03:11:55"/>
    <d v="2019-10-21T00:00:00"/>
    <d v="1899-12-30T03:43:25"/>
    <n v="16.117000000000001"/>
    <s v="MIN"/>
    <x v="1667"/>
    <n v="40"/>
    <s v="MIN"/>
    <s v="CNF  PRT  REL  TECO"/>
  </r>
  <r>
    <n v="1555472"/>
    <x v="38"/>
    <s v="0"/>
    <s v="0020"/>
    <s v="BFC-10"/>
    <s v="PP01"/>
    <s v="ASSEMBLY"/>
    <x v="1"/>
    <d v="2019-10-21T00:00:00"/>
    <d v="1899-12-30T08:40:49"/>
    <d v="2019-10-21T00:00:00"/>
    <d v="1899-12-30T08:52:59"/>
    <n v="12.167"/>
    <s v="MIN"/>
    <x v="1668"/>
    <n v="15"/>
    <s v="MIN"/>
    <s v="CNF  PRT  REL  TECO"/>
  </r>
  <r>
    <n v="1555472"/>
    <x v="38"/>
    <s v="0"/>
    <s v="0030"/>
    <s v="BFC-90"/>
    <s v="PP01"/>
    <s v="ASSY IN PROCESS INSPECTION"/>
    <x v="2"/>
    <d v="2019-10-22T00:00:00"/>
    <d v="1899-12-30T07:28:13"/>
    <d v="2019-10-22T00:00:00"/>
    <d v="1899-12-30T07:28:13"/>
    <n v="20"/>
    <s v="MIN"/>
    <x v="2"/>
    <n v="20"/>
    <s v="MIN"/>
    <s v="CNF  ORSP PRT  REL  TECO"/>
  </r>
  <r>
    <n v="1555472"/>
    <x v="38"/>
    <s v="0"/>
    <s v="0040"/>
    <s v="BFC-10"/>
    <s v="PP01"/>
    <s v="ASSEMBLY"/>
    <x v="3"/>
    <d v="2019-10-22T00:00:00"/>
    <d v="1899-12-30T09:18:47"/>
    <d v="2019-10-22T00:00:00"/>
    <d v="1899-12-30T14:58:37"/>
    <n v="3.7330000000000001"/>
    <s v="H"/>
    <x v="1669"/>
    <n v="350"/>
    <s v="MIN"/>
    <s v="CNF  PRT  REL  TECO"/>
  </r>
  <r>
    <n v="1555472"/>
    <x v="38"/>
    <s v="0"/>
    <s v="0050"/>
    <s v="BFC-10"/>
    <s v="PP01"/>
    <s v="ASSEMBLY"/>
    <x v="4"/>
    <d v="2019-10-22T00:00:00"/>
    <d v="1899-12-30T15:22:32"/>
    <d v="2019-10-28T00:00:00"/>
    <d v="1899-12-30T16:35:33"/>
    <n v="34.56"/>
    <s v="H"/>
    <x v="1670"/>
    <n v="1020"/>
    <s v="MIN"/>
    <s v="CNF  PRT  REL  TECO"/>
  </r>
  <r>
    <n v="1555472"/>
    <x v="38"/>
    <s v="0"/>
    <s v="0060"/>
    <s v="BFC-10"/>
    <s v="PP01"/>
    <s v="ASSEMBLY"/>
    <x v="5"/>
    <d v="2019-10-28T00:00:00"/>
    <d v="1899-12-30T16:35:53"/>
    <d v="2019-10-28T00:00:00"/>
    <d v="1899-12-30T17:16:54"/>
    <n v="41.017000000000003"/>
    <s v="MIN"/>
    <x v="1671"/>
    <n v="50"/>
    <s v="MIN"/>
    <s v="CNF  PRT  REL  TECO"/>
  </r>
  <r>
    <n v="1555472"/>
    <x v="3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72"/>
    <x v="38"/>
    <s v="0"/>
    <s v="0080"/>
    <s v="BFC-90"/>
    <s v="PP01"/>
    <s v="ASSY IN PROCESS INSPECTION"/>
    <x v="7"/>
    <d v="2019-10-28T00:00:00"/>
    <d v="1899-12-30T17:25:58"/>
    <d v="2019-10-28T00:00:00"/>
    <d v="1899-12-30T17:25:58"/>
    <n v="20"/>
    <s v="MIN"/>
    <x v="2"/>
    <n v="20"/>
    <s v="MIN"/>
    <s v="CNF  ORSP PRT  REL  TECO"/>
  </r>
  <r>
    <n v="1555472"/>
    <x v="38"/>
    <s v="0"/>
    <s v="0090"/>
    <s v="BFC-90"/>
    <s v="PP01"/>
    <s v="ASSY IN PROCESS INSPECTION"/>
    <x v="8"/>
    <d v="2019-10-28T00:00:00"/>
    <d v="1899-12-30T17:26:11"/>
    <d v="2019-10-28T00:00:00"/>
    <d v="1899-12-30T17:26:11"/>
    <n v="20"/>
    <s v="MIN"/>
    <x v="2"/>
    <n v="20"/>
    <s v="MIN"/>
    <s v="CNF  ORSP PRT  REL  TECO"/>
  </r>
  <r>
    <n v="1555472"/>
    <x v="38"/>
    <s v="0"/>
    <s v="0100"/>
    <s v="PFC-20"/>
    <s v="PP01"/>
    <s v="PAINT"/>
    <x v="9"/>
    <d v="2019-10-29T00:00:00"/>
    <d v="1899-12-30T11:38:49"/>
    <d v="2019-10-30T00:00:00"/>
    <d v="1899-12-30T08:39:17"/>
    <n v="8.9719999999999995"/>
    <s v="H"/>
    <x v="1672"/>
    <n v="450"/>
    <s v="MIN"/>
    <s v="CNF  PRT  REL  TECO"/>
  </r>
  <r>
    <n v="1555472"/>
    <x v="38"/>
    <s v="0"/>
    <s v="0110"/>
    <s v="PFC-99"/>
    <s v="PP01"/>
    <s v="PAINT INSPECTION"/>
    <x v="10"/>
    <d v="2019-10-30T00:00:00"/>
    <d v="1899-12-30T08:55:52"/>
    <d v="2019-10-30T00:00:00"/>
    <d v="1899-12-30T08:55:52"/>
    <n v="20"/>
    <s v="MIN"/>
    <x v="2"/>
    <n v="20"/>
    <s v="MIN"/>
    <s v="CNF  ORSP PRT  REL  TECO"/>
  </r>
  <r>
    <n v="1555472"/>
    <x v="38"/>
    <s v="0"/>
    <s v="0120"/>
    <s v="BFC-10"/>
    <s v="PP01"/>
    <s v="ASSEMBLY"/>
    <x v="11"/>
    <d v="2019-11-03T00:00:00"/>
    <d v="1899-12-30T14:20:25"/>
    <d v="2019-11-04T00:00:00"/>
    <d v="1899-12-30T14:51:27"/>
    <n v="9.0850000000000009"/>
    <s v="H"/>
    <x v="1673"/>
    <n v="100"/>
    <s v="MIN"/>
    <s v="CNF  PRT  REL  TECO"/>
  </r>
  <r>
    <n v="1555472"/>
    <x v="38"/>
    <s v="0"/>
    <s v="0130"/>
    <s v="BFC-90"/>
    <s v="PP01"/>
    <s v="ASSY IN PROCESS INSPECTION"/>
    <x v="12"/>
    <d v="2019-11-04T00:00:00"/>
    <d v="1899-12-30T15:15:55"/>
    <d v="2019-11-04T00:00:00"/>
    <d v="1899-12-30T15:15:55"/>
    <n v="20"/>
    <s v="MIN"/>
    <x v="2"/>
    <n v="20"/>
    <s v="MIN"/>
    <s v="CNF  ORSP PRT  REL  TECO"/>
  </r>
  <r>
    <n v="1555472"/>
    <x v="38"/>
    <s v="0"/>
    <s v="0140"/>
    <s v="BFC-90"/>
    <s v="PP01"/>
    <s v="ASSY IN PROCESS INSPECTION"/>
    <x v="13"/>
    <d v="2019-11-04T00:00:00"/>
    <d v="1899-12-30T15:16:00"/>
    <d v="2019-11-04T00:00:00"/>
    <d v="1899-12-30T15:16:00"/>
    <n v="30"/>
    <s v="MIN"/>
    <x v="9"/>
    <n v="30"/>
    <s v="MIN"/>
    <s v="CNF  ORSP PRT  REL  TECO"/>
  </r>
  <r>
    <n v="1555472"/>
    <x v="38"/>
    <s v="0"/>
    <s v="0150"/>
    <s v="BFC-99"/>
    <s v="PP01"/>
    <s v="FINAL INSPECTION"/>
    <x v="14"/>
    <d v="2019-11-04T00:00:00"/>
    <d v="1899-12-30T15:16:03"/>
    <d v="2019-11-04T00:00:00"/>
    <d v="1899-12-30T15:16:03"/>
    <n v="30"/>
    <s v="MIN"/>
    <x v="9"/>
    <n v="30"/>
    <s v="MIN"/>
    <s v="CNF  ORSP PRT  REL  TECO"/>
  </r>
  <r>
    <n v="1555472"/>
    <x v="38"/>
    <s v="0"/>
    <s v="0160"/>
    <s v="BFC-99"/>
    <s v="PP03"/>
    <s v="FINAL INSPECTION"/>
    <x v="15"/>
    <d v="2019-11-05T00:00:00"/>
    <d v="1899-12-30T08:41:01"/>
    <d v="2019-11-05T00:00:00"/>
    <d v="1899-12-30T08:41:01"/>
    <n v="45"/>
    <s v="MIN"/>
    <x v="10"/>
    <n v="45"/>
    <s v="MIN"/>
    <s v="CNF  ORSP PRT  REL  TECO"/>
  </r>
  <r>
    <n v="1555472"/>
    <x v="38"/>
    <s v="1"/>
    <s v="0010"/>
    <s v="BFC-10"/>
    <s v="PP95"/>
    <s v="ASSEMBLY"/>
    <x v="16"/>
    <d v="2019-10-31T00:00:00"/>
    <d v="1899-12-30T09:50:23"/>
    <d v="2019-10-31T00:00:00"/>
    <d v="1899-12-30T14:00:26"/>
    <n v="4.1680000000000001"/>
    <s v="H"/>
    <x v="1674"/>
    <n v="1"/>
    <s v="MIN"/>
    <s v="CNF  PRT  REL  TECO"/>
  </r>
  <r>
    <n v="1555472"/>
    <x v="3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5473"/>
    <x v="38"/>
    <s v="0"/>
    <s v="0010"/>
    <s v="PFC-20"/>
    <s v="PP01"/>
    <s v="PAINT"/>
    <x v="0"/>
    <d v="2019-10-16T00:00:00"/>
    <d v="1899-12-30T21:33:31"/>
    <d v="2019-10-16T00:00:00"/>
    <d v="1899-12-30T21:56:45"/>
    <n v="23.233000000000001"/>
    <s v="MIN"/>
    <x v="1675"/>
    <n v="40"/>
    <s v="MIN"/>
    <s v="CNF  PRT  REL  TECO"/>
  </r>
  <r>
    <n v="1555473"/>
    <x v="38"/>
    <s v="0"/>
    <s v="0020"/>
    <s v="BFC-10"/>
    <s v="PP01"/>
    <s v="ASSEMBLY"/>
    <x v="1"/>
    <d v="2019-10-20T00:00:00"/>
    <d v="1899-12-30T10:32:03"/>
    <d v="2019-10-20T00:00:00"/>
    <d v="1899-12-30T10:44:32"/>
    <n v="6.25"/>
    <s v="MIN"/>
    <x v="1676"/>
    <n v="15"/>
    <s v="MIN"/>
    <s v="CNF  PRT  REL  TECO"/>
  </r>
  <r>
    <n v="1555473"/>
    <x v="38"/>
    <s v="0"/>
    <s v="0030"/>
    <s v="BFC-90"/>
    <s v="PP01"/>
    <s v="ASSY IN PROCESS INSPECTION"/>
    <x v="2"/>
    <d v="2019-10-20T00:00:00"/>
    <d v="1899-12-30T15:53:22"/>
    <d v="2019-10-20T00:00:00"/>
    <d v="1899-12-30T15:53:22"/>
    <n v="20"/>
    <s v="MIN"/>
    <x v="2"/>
    <n v="20"/>
    <s v="MIN"/>
    <s v="CNF  ORSP PRT  REL  TECO"/>
  </r>
  <r>
    <n v="1555473"/>
    <x v="38"/>
    <s v="0"/>
    <s v="0040"/>
    <s v="BFC-10"/>
    <s v="PP01"/>
    <s v="ASSEMBLY"/>
    <x v="3"/>
    <d v="2019-10-20T00:00:00"/>
    <d v="1899-12-30T15:53:55"/>
    <d v="2019-10-22T00:00:00"/>
    <d v="1899-12-30T07:41:03"/>
    <n v="11.29"/>
    <s v="H"/>
    <x v="1677"/>
    <n v="350"/>
    <s v="MIN"/>
    <s v="CNF  PRT  REL  TECO"/>
  </r>
  <r>
    <n v="1555473"/>
    <x v="38"/>
    <s v="0"/>
    <s v="0050"/>
    <s v="BFC-10"/>
    <s v="PP01"/>
    <s v="ASSEMBLY"/>
    <x v="4"/>
    <d v="2019-10-22T00:00:00"/>
    <d v="1899-12-30T07:41:29"/>
    <d v="2019-10-27T00:00:00"/>
    <d v="1899-12-30T13:50:32"/>
    <n v="25.457999999999998"/>
    <s v="H"/>
    <x v="1678"/>
    <n v="1020"/>
    <s v="MIN"/>
    <s v="CNF  PRT  REL  TECO"/>
  </r>
  <r>
    <n v="1555473"/>
    <x v="38"/>
    <s v="0"/>
    <s v="0060"/>
    <s v="BFC-10"/>
    <s v="PP01"/>
    <s v="ASSEMBLY"/>
    <x v="5"/>
    <d v="2019-10-27T00:00:00"/>
    <d v="1899-12-30T13:51:06"/>
    <d v="2019-10-27T00:00:00"/>
    <d v="1899-12-30T13:55:57"/>
    <n v="4.8499999999999996"/>
    <s v="MIN"/>
    <x v="1679"/>
    <n v="50"/>
    <s v="MIN"/>
    <s v="CNF  PRT  REL  TECO"/>
  </r>
  <r>
    <n v="1555473"/>
    <x v="38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  TECO"/>
  </r>
  <r>
    <n v="1555473"/>
    <x v="38"/>
    <s v="0"/>
    <s v="0080"/>
    <s v="BFC-90"/>
    <s v="PP01"/>
    <s v="ASSY IN PROCESS INSPECTION"/>
    <x v="7"/>
    <d v="2019-10-27T00:00:00"/>
    <d v="1899-12-30T14:16:40"/>
    <d v="2019-10-27T00:00:00"/>
    <d v="1899-12-30T14:16:40"/>
    <n v="20"/>
    <s v="MIN"/>
    <x v="2"/>
    <n v="20"/>
    <s v="MIN"/>
    <s v="CNF  ORSP PRT  REL  TECO"/>
  </r>
  <r>
    <n v="1555473"/>
    <x v="38"/>
    <s v="0"/>
    <s v="0090"/>
    <s v="BFC-90"/>
    <s v="PP01"/>
    <s v="ASSY IN PROCESS INSPECTION"/>
    <x v="8"/>
    <d v="2019-10-27T00:00:00"/>
    <d v="1899-12-30T14:16:46"/>
    <d v="2019-10-27T00:00:00"/>
    <d v="1899-12-30T14:16:46"/>
    <n v="20"/>
    <s v="MIN"/>
    <x v="2"/>
    <n v="20"/>
    <s v="MIN"/>
    <s v="CNF  ORSP PRT  REL  TECO"/>
  </r>
  <r>
    <n v="1555473"/>
    <x v="38"/>
    <s v="0"/>
    <s v="0100"/>
    <s v="PFC-20"/>
    <s v="PP01"/>
    <s v="PAINT"/>
    <x v="9"/>
    <d v="2019-10-27T00:00:00"/>
    <d v="1899-12-30T15:23:38"/>
    <d v="2019-10-29T00:00:00"/>
    <d v="1899-12-30T04:19:23"/>
    <n v="8.8510000000000009"/>
    <s v="H"/>
    <x v="1680"/>
    <n v="450"/>
    <s v="MIN"/>
    <s v="CNF  PRT  REL  TECO"/>
  </r>
  <r>
    <n v="1555473"/>
    <x v="38"/>
    <s v="0"/>
    <s v="0110"/>
    <s v="PFC-99"/>
    <s v="PP01"/>
    <s v="PAINT INSPECTION"/>
    <x v="10"/>
    <d v="2019-10-29T00:00:00"/>
    <d v="1899-12-30T09:50:32"/>
    <d v="2019-10-29T00:00:00"/>
    <d v="1899-12-30T09:50:32"/>
    <n v="20"/>
    <s v="MIN"/>
    <x v="2"/>
    <n v="20"/>
    <s v="MIN"/>
    <s v="CNF  ORSP PRT  REL  TECO"/>
  </r>
  <r>
    <n v="1555473"/>
    <x v="38"/>
    <s v="0"/>
    <s v="0120"/>
    <s v="BFC-10"/>
    <s v="PP01"/>
    <s v="ASSEMBLY"/>
    <x v="11"/>
    <d v="2019-11-04T00:00:00"/>
    <d v="1899-12-30T14:53:02"/>
    <d v="2019-11-05T00:00:00"/>
    <d v="1899-12-30T12:52:17"/>
    <n v="7.694"/>
    <s v="H"/>
    <x v="1681"/>
    <n v="100"/>
    <s v="MIN"/>
    <s v="CNF  PRT  REL  TECO"/>
  </r>
  <r>
    <n v="1555473"/>
    <x v="38"/>
    <s v="0"/>
    <s v="0130"/>
    <s v="BFC-90"/>
    <s v="PP01"/>
    <s v="ASSY IN PROCESS INSPECTION"/>
    <x v="12"/>
    <d v="2019-11-05T00:00:00"/>
    <d v="1899-12-30T15:07:32"/>
    <d v="2019-11-05T00:00:00"/>
    <d v="1899-12-30T15:07:32"/>
    <n v="20"/>
    <s v="MIN"/>
    <x v="2"/>
    <n v="20"/>
    <s v="MIN"/>
    <s v="CNF  ORSP PRT  REL  TECO"/>
  </r>
  <r>
    <n v="1555473"/>
    <x v="38"/>
    <s v="0"/>
    <s v="0140"/>
    <s v="BFC-90"/>
    <s v="PP01"/>
    <s v="ASSY IN PROCESS INSPECTION"/>
    <x v="13"/>
    <d v="2019-11-05T00:00:00"/>
    <d v="1899-12-30T15:07:35"/>
    <d v="2019-11-05T00:00:00"/>
    <d v="1899-12-30T15:07:35"/>
    <n v="30"/>
    <s v="MIN"/>
    <x v="9"/>
    <n v="30"/>
    <s v="MIN"/>
    <s v="CNF  ORSP PRT  REL  TECO"/>
  </r>
  <r>
    <n v="1555473"/>
    <x v="38"/>
    <s v="0"/>
    <s v="0150"/>
    <s v="BFC-99"/>
    <s v="PP01"/>
    <s v="FINAL INSPECTION"/>
    <x v="14"/>
    <d v="2019-11-05T00:00:00"/>
    <d v="1899-12-30T15:07:38"/>
    <d v="2019-11-05T00:00:00"/>
    <d v="1899-12-30T15:07:38"/>
    <n v="30"/>
    <s v="MIN"/>
    <x v="9"/>
    <n v="30"/>
    <s v="MIN"/>
    <s v="CNF  ORSP PRT  REL  TECO"/>
  </r>
  <r>
    <n v="1555473"/>
    <x v="38"/>
    <s v="0"/>
    <s v="0160"/>
    <s v="BFC-99"/>
    <s v="PP03"/>
    <s v="FINAL INSPECTION"/>
    <x v="15"/>
    <d v="2019-11-07T00:00:00"/>
    <d v="1899-12-30T07:29:48"/>
    <d v="2019-11-07T00:00:00"/>
    <d v="1899-12-30T07:29:48"/>
    <n v="45"/>
    <s v="MIN"/>
    <x v="10"/>
    <n v="45"/>
    <s v="MIN"/>
    <s v="CNF  ORSP PRT  REL  TECO"/>
  </r>
  <r>
    <n v="1555473"/>
    <x v="38"/>
    <s v="1"/>
    <s v="0010"/>
    <s v="BFC-10"/>
    <s v="PP95"/>
    <s v="ASSEMBLY"/>
    <x v="16"/>
    <d v="2019-10-31T00:00:00"/>
    <d v="1899-12-30T07:57:34"/>
    <d v="2019-10-31T00:00:00"/>
    <d v="1899-12-30T15:14:56"/>
    <n v="7.2889999999999997"/>
    <s v="H"/>
    <x v="1682"/>
    <n v="1"/>
    <s v="MIN"/>
    <s v="CNF  PRT  REL  TECO"/>
  </r>
  <r>
    <n v="1555473"/>
    <x v="38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  TECO"/>
  </r>
  <r>
    <n v="1558789"/>
    <x v="39"/>
    <s v="0"/>
    <s v="0010"/>
    <s v="PFC-20"/>
    <s v="PP01"/>
    <s v="PAINT"/>
    <x v="0"/>
    <d v="2019-10-23T00:00:00"/>
    <d v="1899-12-30T03:05:28"/>
    <d v="2019-10-23T00:00:00"/>
    <d v="1899-12-30T03:52:38"/>
    <n v="47.167000000000002"/>
    <s v="MIN"/>
    <x v="1683"/>
    <n v="40"/>
    <s v="MIN"/>
    <s v="CNF  PRT  REL"/>
  </r>
  <r>
    <n v="1558789"/>
    <x v="39"/>
    <s v="0"/>
    <s v="0020"/>
    <s v="BFC-10"/>
    <s v="PP01"/>
    <s v="ASSEMBLY"/>
    <x v="1"/>
    <d v="2019-10-23T00:00:00"/>
    <d v="1899-12-30T10:52:20"/>
    <d v="2019-10-23T00:00:00"/>
    <d v="1899-12-30T11:14:17"/>
    <n v="7.3170000000000002"/>
    <s v="MIN"/>
    <x v="1684"/>
    <n v="15"/>
    <s v="MIN"/>
    <s v="CNF  PRT  REL"/>
  </r>
  <r>
    <n v="1558789"/>
    <x v="39"/>
    <s v="0"/>
    <s v="0030"/>
    <s v="BFC-90"/>
    <s v="PP01"/>
    <s v="ASSY IN PROCESS INSPECTION"/>
    <x v="2"/>
    <d v="2019-10-28T00:00:00"/>
    <d v="1899-12-30T07:39:42"/>
    <d v="2019-10-28T00:00:00"/>
    <d v="1899-12-30T07:39:42"/>
    <n v="20"/>
    <s v="MIN"/>
    <x v="2"/>
    <n v="20"/>
    <s v="MIN"/>
    <s v="CNF  ORSP PRT  REL"/>
  </r>
  <r>
    <n v="1558789"/>
    <x v="39"/>
    <s v="0"/>
    <s v="0040"/>
    <s v="BFC-10"/>
    <s v="PP01"/>
    <s v="ASSEMBLY"/>
    <x v="3"/>
    <d v="2019-10-28T00:00:00"/>
    <d v="1899-12-30T07:51:37"/>
    <d v="2019-10-30T00:00:00"/>
    <d v="1899-12-30T08:01:34"/>
    <n v="18.623000000000001"/>
    <s v="H"/>
    <x v="1685"/>
    <n v="290"/>
    <s v="MIN"/>
    <s v="CNF  PRT  REL"/>
  </r>
  <r>
    <n v="1558789"/>
    <x v="39"/>
    <s v="0"/>
    <s v="0050"/>
    <s v="BFC-10"/>
    <s v="PP01"/>
    <s v="ASSEMBLY"/>
    <x v="4"/>
    <d v="2019-10-30T00:00:00"/>
    <d v="1899-12-30T08:01:44"/>
    <d v="2019-11-03T00:00:00"/>
    <d v="1899-12-30T17:50:25"/>
    <n v="1506.47"/>
    <s v="MIN"/>
    <x v="1686"/>
    <n v="1040"/>
    <s v="MIN"/>
    <s v="CNF  PRT  REL"/>
  </r>
  <r>
    <n v="1558789"/>
    <x v="39"/>
    <s v="0"/>
    <s v="0060"/>
    <s v="BFC-10"/>
    <s v="PP01"/>
    <s v="ASSEMBLY"/>
    <x v="5"/>
    <d v="2019-11-04T00:00:00"/>
    <d v="1899-12-30T07:43:21"/>
    <d v="2019-11-04T00:00:00"/>
    <d v="1899-12-30T08:42:56"/>
    <n v="59.582999999999998"/>
    <s v="MIN"/>
    <x v="1687"/>
    <n v="50"/>
    <s v="MIN"/>
    <s v="CNF  PRT  REL"/>
  </r>
  <r>
    <n v="1558789"/>
    <x v="3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"/>
  </r>
  <r>
    <n v="1558789"/>
    <x v="39"/>
    <s v="0"/>
    <s v="0080"/>
    <s v="BFC-90"/>
    <s v="PP01"/>
    <s v="ASSY IN PROCESS INSPECTION"/>
    <x v="7"/>
    <d v="2019-11-04T00:00:00"/>
    <d v="1899-12-30T16:37:36"/>
    <d v="2019-11-04T00:00:00"/>
    <d v="1899-12-30T16:37:36"/>
    <n v="20"/>
    <s v="MIN"/>
    <x v="2"/>
    <n v="20"/>
    <s v="MIN"/>
    <s v="CNF  ORSP PRT  REL"/>
  </r>
  <r>
    <n v="1558789"/>
    <x v="39"/>
    <s v="0"/>
    <s v="0090"/>
    <s v="BFC-90"/>
    <s v="PP01"/>
    <s v="ASSY IN PROCESS INSPECTION"/>
    <x v="8"/>
    <d v="2019-11-04T00:00:00"/>
    <d v="1899-12-30T16:38:08"/>
    <d v="2019-11-04T00:00:00"/>
    <d v="1899-12-30T16:38:08"/>
    <n v="20"/>
    <s v="MIN"/>
    <x v="2"/>
    <n v="20"/>
    <s v="MIN"/>
    <s v="CNF  ORSP PRT  REL"/>
  </r>
  <r>
    <n v="1558789"/>
    <x v="39"/>
    <s v="0"/>
    <s v="0100"/>
    <s v="PFC-20"/>
    <s v="PP01"/>
    <s v="PAINT"/>
    <x v="9"/>
    <d v="2019-11-04T00:00:00"/>
    <d v="1899-12-30T18:06:53"/>
    <d v="2019-11-06T00:00:00"/>
    <d v="1899-12-30T03:34:57"/>
    <n v="5.1959999999999997"/>
    <s v="H"/>
    <x v="1688"/>
    <n v="450"/>
    <s v="MIN"/>
    <s v="CNF  PRT  REL"/>
  </r>
  <r>
    <n v="1558789"/>
    <x v="39"/>
    <s v="0"/>
    <s v="0110"/>
    <s v="PFC-99"/>
    <s v="PP01"/>
    <s v="PAINT INSPECTION"/>
    <x v="10"/>
    <d v="2019-11-06T00:00:00"/>
    <d v="1899-12-30T09:05:16"/>
    <d v="2019-11-06T00:00:00"/>
    <d v="1899-12-30T09:05:16"/>
    <n v="20"/>
    <s v="MIN"/>
    <x v="2"/>
    <n v="20"/>
    <s v="MIN"/>
    <s v="CNF  ORSP PRT  REL"/>
  </r>
  <r>
    <n v="1558789"/>
    <x v="39"/>
    <s v="0"/>
    <s v="0120"/>
    <s v="BFC-10"/>
    <s v="PP01"/>
    <s v="ASSEMBLY"/>
    <x v="11"/>
    <d v="2019-11-06T00:00:00"/>
    <d v="1899-12-30T16:26:33"/>
    <d v="2019-11-06T00:00:00"/>
    <d v="1899-12-30T16:42:11"/>
    <n v="15.632999999999999"/>
    <s v="MIN"/>
    <x v="1689"/>
    <n v="100"/>
    <s v="MIN"/>
    <s v="CNF  PRT  REL"/>
  </r>
  <r>
    <n v="1558789"/>
    <x v="39"/>
    <s v="0"/>
    <s v="0130"/>
    <s v="BFC-90"/>
    <s v="PP01"/>
    <s v="ASSY IN PROCESS INSPECTION"/>
    <x v="12"/>
    <d v="2019-11-11T00:00:00"/>
    <d v="1899-12-30T15:34:44"/>
    <d v="2019-11-11T00:00:00"/>
    <d v="1899-12-30T15:34:44"/>
    <n v="20"/>
    <s v="MIN"/>
    <x v="2"/>
    <n v="20"/>
    <s v="MIN"/>
    <s v="CNF  ORSP PRT  REL"/>
  </r>
  <r>
    <n v="1558789"/>
    <x v="39"/>
    <s v="0"/>
    <s v="0140"/>
    <s v="BFC-90"/>
    <s v="PP01"/>
    <s v="ASSY IN PROCESS INSPECTION"/>
    <x v="13"/>
    <d v="2019-11-11T00:00:00"/>
    <d v="1899-12-30T15:34:48"/>
    <d v="2019-11-11T00:00:00"/>
    <d v="1899-12-30T15:34:48"/>
    <n v="30"/>
    <s v="MIN"/>
    <x v="9"/>
    <n v="30"/>
    <s v="MIN"/>
    <s v="CNF  ORSP PRT  REL"/>
  </r>
  <r>
    <n v="1558789"/>
    <x v="39"/>
    <s v="0"/>
    <s v="0150"/>
    <s v="BFC-99"/>
    <s v="PP01"/>
    <s v="FINAL INSPECTION"/>
    <x v="14"/>
    <d v="2019-11-11T00:00:00"/>
    <d v="1899-12-30T15:34:51"/>
    <d v="2019-11-11T00:00:00"/>
    <d v="1899-12-30T15:34:51"/>
    <n v="30"/>
    <s v="MIN"/>
    <x v="9"/>
    <n v="30"/>
    <s v="MIN"/>
    <s v="CNF  ORSP PRT  REL"/>
  </r>
  <r>
    <n v="1558789"/>
    <x v="39"/>
    <s v="0"/>
    <s v="0160"/>
    <s v="BFC-99"/>
    <s v="PP03"/>
    <s v="FINAL INSPECTION"/>
    <x v="15"/>
    <d v="2019-11-12T00:00:00"/>
    <d v="1899-12-30T08:44:29"/>
    <d v="2019-11-12T00:00:00"/>
    <d v="1899-12-30T08:44:29"/>
    <n v="45"/>
    <s v="MIN"/>
    <x v="10"/>
    <n v="45"/>
    <s v="MIN"/>
    <s v="CNF  ORSP PRT  REL"/>
  </r>
  <r>
    <n v="1558789"/>
    <x v="39"/>
    <s v="1"/>
    <s v="0010"/>
    <s v="BFC-10"/>
    <s v="PP95"/>
    <s v="ASSEMBLY"/>
    <x v="16"/>
    <d v="2019-11-06T00:00:00"/>
    <d v="1899-12-30T09:46:43"/>
    <d v="2019-11-06T00:00:00"/>
    <d v="1899-12-30T14:05:03"/>
    <n v="4.306"/>
    <s v="H"/>
    <x v="1690"/>
    <n v="1"/>
    <s v="MIN"/>
    <s v="CNF  PRT  REL"/>
  </r>
  <r>
    <n v="1558789"/>
    <x v="3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"/>
  </r>
  <r>
    <n v="1558790"/>
    <x v="39"/>
    <s v="0"/>
    <s v="0010"/>
    <s v="PFC-20"/>
    <s v="PP01"/>
    <s v="PAINT"/>
    <x v="0"/>
    <d v="2019-10-27T00:00:00"/>
    <d v="1899-12-30T17:01:09"/>
    <d v="2019-10-28T00:00:00"/>
    <d v="1899-12-30T04:16:41"/>
    <n v="79.55"/>
    <s v="MIN"/>
    <x v="1691"/>
    <n v="40"/>
    <s v="MIN"/>
    <s v="CNF  PRT  REL"/>
  </r>
  <r>
    <n v="1558790"/>
    <x v="39"/>
    <s v="0"/>
    <s v="0020"/>
    <s v="BFC-10"/>
    <s v="PP01"/>
    <s v="ASSEMBLY"/>
    <x v="1"/>
    <d v="2019-10-28T00:00:00"/>
    <d v="1899-12-30T09:23:00"/>
    <d v="2019-10-28T00:00:00"/>
    <d v="1899-12-30T09:35:41"/>
    <n v="12.683"/>
    <s v="MIN"/>
    <x v="1406"/>
    <n v="15"/>
    <s v="MIN"/>
    <s v="CNF  PRT  REL"/>
  </r>
  <r>
    <n v="1558790"/>
    <x v="39"/>
    <s v="0"/>
    <s v="0030"/>
    <s v="BFC-90"/>
    <s v="PP01"/>
    <s v="ASSY IN PROCESS INSPECTION"/>
    <x v="2"/>
    <d v="2019-10-29T00:00:00"/>
    <d v="1899-12-30T07:26:50"/>
    <d v="2019-10-29T00:00:00"/>
    <d v="1899-12-30T07:26:50"/>
    <n v="20"/>
    <s v="MIN"/>
    <x v="2"/>
    <n v="20"/>
    <s v="MIN"/>
    <s v="CNF  ORSP PRT  REL"/>
  </r>
  <r>
    <n v="1558790"/>
    <x v="39"/>
    <s v="0"/>
    <s v="0040"/>
    <s v="BFC-10"/>
    <s v="PP01"/>
    <s v="ASSEMBLY"/>
    <x v="3"/>
    <d v="2019-10-29T00:00:00"/>
    <d v="1899-12-30T07:29:39"/>
    <d v="2019-10-29T00:00:00"/>
    <d v="1899-12-30T11:27:45"/>
    <n v="3.6280000000000001"/>
    <s v="H"/>
    <x v="1692"/>
    <n v="350"/>
    <s v="MIN"/>
    <s v="CNF  PRT  REL"/>
  </r>
  <r>
    <n v="1558790"/>
    <x v="39"/>
    <s v="0"/>
    <s v="0050"/>
    <s v="BFC-10"/>
    <s v="PP01"/>
    <s v="ASSEMBLY"/>
    <x v="4"/>
    <d v="2019-10-29T00:00:00"/>
    <d v="1899-12-30T12:08:42"/>
    <d v="2019-11-04T00:00:00"/>
    <d v="1899-12-30T15:53:46"/>
    <n v="30.478000000000002"/>
    <s v="H"/>
    <x v="1635"/>
    <n v="1020"/>
    <s v="MIN"/>
    <s v="CNF  PRT  REL"/>
  </r>
  <r>
    <n v="1558790"/>
    <x v="39"/>
    <s v="0"/>
    <s v="0060"/>
    <s v="BFC-10"/>
    <s v="PP01"/>
    <s v="ASSEMBLY"/>
    <x v="5"/>
    <d v="2019-11-04T00:00:00"/>
    <d v="1899-12-30T15:54:16"/>
    <d v="2019-11-04T00:00:00"/>
    <d v="1899-12-30T16:18:56"/>
    <n v="24.667000000000002"/>
    <s v="MIN"/>
    <x v="1693"/>
    <n v="50"/>
    <s v="MIN"/>
    <s v="CNF  PRT  REL"/>
  </r>
  <r>
    <n v="1558790"/>
    <x v="3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"/>
  </r>
  <r>
    <n v="1558790"/>
    <x v="39"/>
    <s v="0"/>
    <s v="0080"/>
    <s v="BFC-90"/>
    <s v="PP01"/>
    <s v="ASSY IN PROCESS INSPECTION"/>
    <x v="7"/>
    <d v="2019-11-04T00:00:00"/>
    <d v="1899-12-30T16:38:27"/>
    <d v="2019-11-04T00:00:00"/>
    <d v="1899-12-30T16:38:27"/>
    <n v="20"/>
    <s v="MIN"/>
    <x v="2"/>
    <n v="20"/>
    <s v="MIN"/>
    <s v="CNF  ORSP PRT  REL"/>
  </r>
  <r>
    <n v="1558790"/>
    <x v="39"/>
    <s v="0"/>
    <s v="0090"/>
    <s v="BFC-90"/>
    <s v="PP01"/>
    <s v="ASSY IN PROCESS INSPECTION"/>
    <x v="8"/>
    <d v="2019-11-04T00:00:00"/>
    <d v="1899-12-30T16:38:45"/>
    <d v="2019-11-04T00:00:00"/>
    <d v="1899-12-30T16:38:45"/>
    <n v="20"/>
    <s v="MIN"/>
    <x v="2"/>
    <n v="20"/>
    <s v="MIN"/>
    <s v="CNF  ORSP PRT  REL"/>
  </r>
  <r>
    <n v="1558790"/>
    <x v="39"/>
    <s v="0"/>
    <s v="0100"/>
    <s v="PFC-20"/>
    <s v="PP01"/>
    <s v="PAINT"/>
    <x v="9"/>
    <d v="2019-11-04T00:00:00"/>
    <d v="1899-12-30T22:41:22"/>
    <d v="2019-11-06T00:00:00"/>
    <d v="1899-12-30T03:34:57"/>
    <n v="6.89"/>
    <s v="H"/>
    <x v="1694"/>
    <n v="450"/>
    <s v="MIN"/>
    <s v="CNF  PRT  REL"/>
  </r>
  <r>
    <n v="1558790"/>
    <x v="39"/>
    <s v="0"/>
    <s v="0110"/>
    <s v="PFC-99"/>
    <s v="PP01"/>
    <s v="PAINT INSPECTION"/>
    <x v="10"/>
    <d v="2019-11-06T00:00:00"/>
    <d v="1899-12-30T09:05:34"/>
    <d v="2019-11-06T00:00:00"/>
    <d v="1899-12-30T09:05:34"/>
    <n v="20"/>
    <s v="MIN"/>
    <x v="2"/>
    <n v="20"/>
    <s v="MIN"/>
    <s v="CNF  ORSP PRT  REL"/>
  </r>
  <r>
    <n v="1558790"/>
    <x v="39"/>
    <s v="0"/>
    <s v="0120"/>
    <s v="BFC-10"/>
    <s v="PP01"/>
    <s v="ASSEMBLY"/>
    <x v="11"/>
    <d v="2019-11-06T00:00:00"/>
    <d v="1899-12-30T16:42:48"/>
    <d v="2019-11-06T00:00:00"/>
    <d v="1899-12-30T17:20:08"/>
    <n v="37.332999999999998"/>
    <s v="MIN"/>
    <x v="1695"/>
    <n v="100"/>
    <s v="MIN"/>
    <s v="CNF  PRT  REL"/>
  </r>
  <r>
    <n v="1558790"/>
    <x v="39"/>
    <s v="0"/>
    <s v="0130"/>
    <s v="BFC-90"/>
    <s v="PP01"/>
    <s v="ASSY IN PROCESS INSPECTION"/>
    <x v="12"/>
    <d v="2019-11-10T00:00:00"/>
    <d v="1899-12-30T15:39:45"/>
    <d v="2019-11-10T00:00:00"/>
    <d v="1899-12-30T15:39:45"/>
    <n v="20"/>
    <s v="MIN"/>
    <x v="2"/>
    <n v="20"/>
    <s v="MIN"/>
    <s v="CNF  ORSP PRT  REL"/>
  </r>
  <r>
    <n v="1558790"/>
    <x v="39"/>
    <s v="0"/>
    <s v="0140"/>
    <s v="BFC-90"/>
    <s v="PP01"/>
    <s v="ASSY IN PROCESS INSPECTION"/>
    <x v="13"/>
    <d v="2019-11-10T00:00:00"/>
    <d v="1899-12-30T15:39:48"/>
    <d v="2019-11-10T00:00:00"/>
    <d v="1899-12-30T15:39:48"/>
    <n v="30"/>
    <s v="MIN"/>
    <x v="9"/>
    <n v="30"/>
    <s v="MIN"/>
    <s v="CNF  ORSP PRT  REL"/>
  </r>
  <r>
    <n v="1558790"/>
    <x v="39"/>
    <s v="0"/>
    <s v="0150"/>
    <s v="BFC-99"/>
    <s v="PP01"/>
    <s v="FINAL INSPECTION"/>
    <x v="14"/>
    <d v="2019-11-10T00:00:00"/>
    <d v="1899-12-30T15:39:51"/>
    <d v="2019-11-10T00:00:00"/>
    <d v="1899-12-30T15:39:51"/>
    <n v="30"/>
    <s v="MIN"/>
    <x v="9"/>
    <n v="30"/>
    <s v="MIN"/>
    <s v="CNF  ORSP PRT  REL"/>
  </r>
  <r>
    <n v="1558790"/>
    <x v="39"/>
    <s v="0"/>
    <s v="0160"/>
    <s v="BFC-99"/>
    <s v="PP03"/>
    <s v="FINAL INSPECTION"/>
    <x v="15"/>
    <d v="2019-11-14T00:00:00"/>
    <d v="1899-12-30T07:52:50"/>
    <d v="2019-11-14T00:00:00"/>
    <d v="1899-12-30T07:52:50"/>
    <n v="45"/>
    <s v="MIN"/>
    <x v="10"/>
    <n v="45"/>
    <s v="MIN"/>
    <s v="CNF  ORSP PRT  REL"/>
  </r>
  <r>
    <n v="1558790"/>
    <x v="39"/>
    <s v="1"/>
    <s v="0010"/>
    <s v="BFC-10"/>
    <s v="PP95"/>
    <s v="ASSEMBLY"/>
    <x v="16"/>
    <d v="2019-11-06T00:00:00"/>
    <d v="1899-12-30T10:00:25"/>
    <d v="2019-11-10T00:00:00"/>
    <d v="1899-12-30T16:21:06"/>
    <n v="11.153"/>
    <s v="H"/>
    <x v="1696"/>
    <n v="1"/>
    <s v="MIN"/>
    <s v="CNF  PRT  REL"/>
  </r>
  <r>
    <n v="1558790"/>
    <x v="3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"/>
  </r>
  <r>
    <n v="1558791"/>
    <x v="39"/>
    <s v="0"/>
    <s v="0010"/>
    <s v="PFC-20"/>
    <s v="PP01"/>
    <s v="PAINT"/>
    <x v="0"/>
    <d v="2019-10-23T00:00:00"/>
    <d v="1899-12-30T01:53:08"/>
    <d v="2019-10-23T00:00:00"/>
    <d v="1899-12-30T02:39:16"/>
    <n v="46.133000000000003"/>
    <s v="MIN"/>
    <x v="1697"/>
    <n v="40"/>
    <s v="MIN"/>
    <s v="CNF  PRT  REL"/>
  </r>
  <r>
    <n v="1558791"/>
    <x v="39"/>
    <s v="0"/>
    <s v="0020"/>
    <s v="BFC-10"/>
    <s v="PP01"/>
    <s v="ASSEMBLY"/>
    <x v="1"/>
    <d v="2019-10-23T00:00:00"/>
    <d v="1899-12-30T10:52:20"/>
    <d v="2019-10-23T00:00:00"/>
    <d v="1899-12-30T11:14:17"/>
    <n v="7.3170000000000002"/>
    <s v="MIN"/>
    <x v="1684"/>
    <n v="15"/>
    <s v="MIN"/>
    <s v="CNF  PRT  REL"/>
  </r>
  <r>
    <n v="1558791"/>
    <x v="39"/>
    <s v="0"/>
    <s v="0030"/>
    <s v="BFC-90"/>
    <s v="PP01"/>
    <s v="ASSY IN PROCESS INSPECTION"/>
    <x v="2"/>
    <d v="2019-10-27T00:00:00"/>
    <d v="1899-12-30T07:44:17"/>
    <d v="2019-10-27T00:00:00"/>
    <d v="1899-12-30T07:44:17"/>
    <n v="20"/>
    <s v="MIN"/>
    <x v="2"/>
    <n v="20"/>
    <s v="MIN"/>
    <s v="CNF  ORSP PRT  REL"/>
  </r>
  <r>
    <n v="1558791"/>
    <x v="39"/>
    <s v="0"/>
    <s v="0040"/>
    <s v="BFC-10"/>
    <s v="PP01"/>
    <s v="ASSEMBLY"/>
    <x v="3"/>
    <d v="2019-10-27T00:00:00"/>
    <d v="1899-12-30T08:37:37"/>
    <d v="2019-10-27T00:00:00"/>
    <d v="1899-12-30T15:02:20"/>
    <n v="292.52"/>
    <s v="MIN"/>
    <x v="1698"/>
    <n v="350"/>
    <s v="MIN"/>
    <s v="CNF  PRT  REL"/>
  </r>
  <r>
    <n v="1558791"/>
    <x v="39"/>
    <s v="0"/>
    <s v="0050"/>
    <s v="BFC-10"/>
    <s v="PP01"/>
    <s v="ASSEMBLY"/>
    <x v="4"/>
    <d v="2019-10-27T00:00:00"/>
    <d v="1899-12-30T15:19:05"/>
    <d v="2019-10-31T00:00:00"/>
    <d v="1899-12-30T15:10:06"/>
    <n v="35.110999999999997"/>
    <s v="H"/>
    <x v="1699"/>
    <n v="1020"/>
    <s v="MIN"/>
    <s v="CNF  PRT  REL"/>
  </r>
  <r>
    <n v="1558791"/>
    <x v="39"/>
    <s v="0"/>
    <s v="0060"/>
    <s v="BFC-10"/>
    <s v="PP01"/>
    <s v="ASSEMBLY"/>
    <x v="5"/>
    <d v="2019-10-31T00:00:00"/>
    <d v="1899-12-30T15:10:20"/>
    <d v="2019-10-31T00:00:00"/>
    <d v="1899-12-30T15:36:56"/>
    <n v="26.6"/>
    <s v="MIN"/>
    <x v="180"/>
    <n v="50"/>
    <s v="MIN"/>
    <s v="CNF  PRT  REL"/>
  </r>
  <r>
    <n v="1558791"/>
    <x v="3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"/>
  </r>
  <r>
    <n v="1558791"/>
    <x v="39"/>
    <s v="0"/>
    <s v="0080"/>
    <s v="BFC-90"/>
    <s v="PP01"/>
    <s v="ASSY IN PROCESS INSPECTION"/>
    <x v="7"/>
    <d v="2019-10-31T00:00:00"/>
    <d v="1899-12-30T15:42:31"/>
    <d v="2019-10-31T00:00:00"/>
    <d v="1899-12-30T15:42:31"/>
    <n v="20"/>
    <s v="MIN"/>
    <x v="2"/>
    <n v="20"/>
    <s v="MIN"/>
    <s v="CNF  ORSP PRT  REL"/>
  </r>
  <r>
    <n v="1558791"/>
    <x v="39"/>
    <s v="0"/>
    <s v="0090"/>
    <s v="BFC-90"/>
    <s v="PP01"/>
    <s v="ASSY IN PROCESS INSPECTION"/>
    <x v="8"/>
    <d v="2019-10-31T00:00:00"/>
    <d v="1899-12-30T15:42:38"/>
    <d v="2019-10-31T00:00:00"/>
    <d v="1899-12-30T15:42:38"/>
    <n v="20"/>
    <s v="MIN"/>
    <x v="2"/>
    <n v="20"/>
    <s v="MIN"/>
    <s v="CNF  ORSP PRT  REL"/>
  </r>
  <r>
    <n v="1558791"/>
    <x v="39"/>
    <s v="0"/>
    <s v="0100"/>
    <s v="PFC-20"/>
    <s v="PP01"/>
    <s v="PAINT"/>
    <x v="9"/>
    <d v="2019-11-03T00:00:00"/>
    <d v="1899-12-30T16:47:29"/>
    <d v="2019-11-05T00:00:00"/>
    <d v="1899-12-30T04:15:20"/>
    <n v="5.8940000000000001"/>
    <s v="H"/>
    <x v="1700"/>
    <n v="450"/>
    <s v="MIN"/>
    <s v="CNF  PRT  REL"/>
  </r>
  <r>
    <n v="1558791"/>
    <x v="39"/>
    <s v="0"/>
    <s v="0110"/>
    <s v="PFC-99"/>
    <s v="PP01"/>
    <s v="PAINT INSPECTION"/>
    <x v="10"/>
    <d v="2019-11-05T00:00:00"/>
    <d v="1899-12-30T09:12:03"/>
    <d v="2019-11-05T00:00:00"/>
    <d v="1899-12-30T09:12:03"/>
    <n v="20"/>
    <s v="MIN"/>
    <x v="2"/>
    <n v="20"/>
    <s v="MIN"/>
    <s v="CNF  ORSP PRT  REL"/>
  </r>
  <r>
    <n v="1558791"/>
    <x v="39"/>
    <s v="0"/>
    <s v="0120"/>
    <s v="BFC-10"/>
    <s v="PP01"/>
    <s v="ASSEMBLY"/>
    <x v="11"/>
    <d v="2019-11-05T00:00:00"/>
    <d v="1899-12-30T14:57:06"/>
    <d v="2019-11-05T00:00:00"/>
    <d v="1899-12-30T16:07:12"/>
    <n v="1.1679999999999999"/>
    <s v="H"/>
    <x v="1701"/>
    <n v="100"/>
    <s v="MIN"/>
    <s v="CNF  PRT  REL"/>
  </r>
  <r>
    <n v="1558791"/>
    <x v="39"/>
    <s v="0"/>
    <s v="0130"/>
    <s v="BFC-90"/>
    <s v="PP01"/>
    <s v="ASSY IN PROCESS INSPECTION"/>
    <x v="12"/>
    <d v="2019-11-06T00:00:00"/>
    <d v="1899-12-30T15:53:36"/>
    <d v="2019-11-06T00:00:00"/>
    <d v="1899-12-30T15:53:36"/>
    <n v="20"/>
    <s v="MIN"/>
    <x v="2"/>
    <n v="20"/>
    <s v="MIN"/>
    <s v="CNF  ORSP PRT  REL"/>
  </r>
  <r>
    <n v="1558791"/>
    <x v="39"/>
    <s v="0"/>
    <s v="0140"/>
    <s v="BFC-90"/>
    <s v="PP01"/>
    <s v="ASSY IN PROCESS INSPECTION"/>
    <x v="13"/>
    <d v="2019-11-06T00:00:00"/>
    <d v="1899-12-30T15:53:43"/>
    <d v="2019-11-06T00:00:00"/>
    <d v="1899-12-30T15:53:43"/>
    <n v="30"/>
    <s v="MIN"/>
    <x v="9"/>
    <n v="30"/>
    <s v="MIN"/>
    <s v="CNF  ORSP PRT  REL"/>
  </r>
  <r>
    <n v="1558791"/>
    <x v="39"/>
    <s v="0"/>
    <s v="0150"/>
    <s v="BFC-99"/>
    <s v="PP01"/>
    <s v="FINAL INSPECTION"/>
    <x v="14"/>
    <d v="2019-11-07T00:00:00"/>
    <d v="1899-12-30T15:47:11"/>
    <d v="2019-11-07T00:00:00"/>
    <d v="1899-12-30T15:47:11"/>
    <n v="30"/>
    <s v="MIN"/>
    <x v="9"/>
    <n v="30"/>
    <s v="MIN"/>
    <s v="CNF  ORSP PRT  REL"/>
  </r>
  <r>
    <n v="1558791"/>
    <x v="39"/>
    <s v="0"/>
    <s v="0160"/>
    <s v="BFC-99"/>
    <s v="PP03"/>
    <s v="FINAL INSPECTION"/>
    <x v="15"/>
    <d v="2019-11-11T00:00:00"/>
    <d v="1899-12-30T07:53:47"/>
    <d v="2019-11-11T00:00:00"/>
    <d v="1899-12-30T07:53:47"/>
    <n v="45"/>
    <s v="MIN"/>
    <x v="10"/>
    <n v="45"/>
    <s v="MIN"/>
    <s v="CNF  ORSP PRT  REL"/>
  </r>
  <r>
    <n v="1558791"/>
    <x v="39"/>
    <s v="1"/>
    <s v="0010"/>
    <s v="BFC-10"/>
    <s v="PP95"/>
    <s v="ASSEMBLY"/>
    <x v="16"/>
    <d v="2019-11-05T00:00:00"/>
    <d v="1899-12-30T11:18:14"/>
    <d v="2019-11-06T00:00:00"/>
    <d v="1899-12-30T13:08:12"/>
    <n v="372.197"/>
    <s v="MIN"/>
    <x v="1702"/>
    <n v="1"/>
    <s v="MIN"/>
    <s v="CNF  PRT  REL"/>
  </r>
  <r>
    <n v="1558791"/>
    <x v="3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"/>
  </r>
  <r>
    <n v="1558792"/>
    <x v="39"/>
    <s v="0"/>
    <s v="0010"/>
    <s v="PFC-20"/>
    <s v="PP01"/>
    <s v="PAINT"/>
    <x v="0"/>
    <d v="2019-10-24T00:00:00"/>
    <d v="1899-12-30T22:39:35"/>
    <d v="2019-10-24T00:00:00"/>
    <d v="1899-12-30T23:15:33"/>
    <n v="35.966999999999999"/>
    <s v="MIN"/>
    <x v="1703"/>
    <n v="40"/>
    <s v="MIN"/>
    <s v="CNF  PRT  REL"/>
  </r>
  <r>
    <n v="1558792"/>
    <x v="39"/>
    <s v="0"/>
    <s v="0020"/>
    <s v="BFC-10"/>
    <s v="PP01"/>
    <s v="ASSEMBLY"/>
    <x v="1"/>
    <d v="2019-10-27T00:00:00"/>
    <d v="1899-12-30T09:59:10"/>
    <d v="2019-10-27T00:00:00"/>
    <d v="1899-12-30T10:13:34"/>
    <n v="7.2"/>
    <s v="MIN"/>
    <x v="1704"/>
    <n v="15"/>
    <s v="MIN"/>
    <s v="CNF  PRT  REL"/>
  </r>
  <r>
    <n v="1558792"/>
    <x v="39"/>
    <s v="0"/>
    <s v="0030"/>
    <s v="BFC-90"/>
    <s v="PP01"/>
    <s v="ASSY IN PROCESS INSPECTION"/>
    <x v="2"/>
    <d v="2019-10-28T00:00:00"/>
    <d v="1899-12-30T15:30:18"/>
    <d v="2019-10-28T00:00:00"/>
    <d v="1899-12-30T15:30:18"/>
    <n v="20"/>
    <s v="MIN"/>
    <x v="2"/>
    <n v="20"/>
    <s v="MIN"/>
    <s v="CNF  ORSP PRT  REL"/>
  </r>
  <r>
    <n v="1558792"/>
    <x v="39"/>
    <s v="0"/>
    <s v="0040"/>
    <s v="BFC-10"/>
    <s v="PP01"/>
    <s v="ASSEMBLY"/>
    <x v="3"/>
    <d v="2019-10-28T00:00:00"/>
    <d v="1899-12-30T15:30:59"/>
    <d v="2019-10-29T00:00:00"/>
    <d v="1899-12-30T15:49:49"/>
    <n v="9.1189999999999998"/>
    <s v="H"/>
    <x v="1705"/>
    <n v="350"/>
    <s v="MIN"/>
    <s v="CNF  PRT  REL"/>
  </r>
  <r>
    <n v="1558792"/>
    <x v="39"/>
    <s v="0"/>
    <s v="0050"/>
    <s v="BFC-10"/>
    <s v="PP01"/>
    <s v="ASSEMBLY"/>
    <x v="4"/>
    <d v="2019-10-29T00:00:00"/>
    <d v="1899-12-30T15:50:02"/>
    <d v="2019-11-04T00:00:00"/>
    <d v="1899-12-30T17:26:36"/>
    <n v="33.86"/>
    <s v="H"/>
    <x v="1706"/>
    <n v="1020"/>
    <s v="MIN"/>
    <s v="CNF  PRT  REL"/>
  </r>
  <r>
    <n v="1558792"/>
    <x v="39"/>
    <s v="0"/>
    <s v="0060"/>
    <s v="BFC-10"/>
    <s v="PP01"/>
    <s v="ASSEMBLY"/>
    <x v="5"/>
    <d v="2019-11-04T00:00:00"/>
    <d v="1899-12-30T17:27:26"/>
    <d v="2019-11-04T00:00:00"/>
    <d v="1899-12-30T17:42:47"/>
    <n v="15.35"/>
    <s v="MIN"/>
    <x v="1707"/>
    <n v="50"/>
    <s v="MIN"/>
    <s v="CNF  PRT  REL"/>
  </r>
  <r>
    <n v="1558792"/>
    <x v="39"/>
    <s v="0"/>
    <s v="0070"/>
    <s v="BFC-50"/>
    <s v="PP95"/>
    <s v="ASSEMBLY REPAIRS"/>
    <x v="6"/>
    <m/>
    <d v="1899-12-30T00:00:00"/>
    <m/>
    <d v="1899-12-30T00:00:00"/>
    <n v="0"/>
    <s v=""/>
    <x v="6"/>
    <n v="0"/>
    <s v="MIN"/>
    <s v="PRT  REL"/>
  </r>
  <r>
    <n v="1558792"/>
    <x v="39"/>
    <s v="0"/>
    <s v="0080"/>
    <s v="BFC-90"/>
    <s v="PP01"/>
    <s v="ASSY IN PROCESS INSPECTION"/>
    <x v="7"/>
    <d v="2019-11-06T00:00:00"/>
    <d v="1899-12-30T08:27:56"/>
    <d v="2019-11-06T00:00:00"/>
    <d v="1899-12-30T08:27:56"/>
    <n v="20"/>
    <s v="MIN"/>
    <x v="2"/>
    <n v="20"/>
    <s v="MIN"/>
    <s v="CNF  ORSP PRT  REL"/>
  </r>
  <r>
    <n v="1558792"/>
    <x v="39"/>
    <s v="0"/>
    <s v="0090"/>
    <s v="BFC-90"/>
    <s v="PP01"/>
    <s v="ASSY IN PROCESS INSPECTION"/>
    <x v="8"/>
    <d v="2019-11-06T00:00:00"/>
    <d v="1899-12-30T08:28:02"/>
    <d v="2019-11-06T00:00:00"/>
    <d v="1899-12-30T08:28:02"/>
    <n v="20"/>
    <s v="MIN"/>
    <x v="2"/>
    <n v="20"/>
    <s v="MIN"/>
    <s v="CNF  ORSP PRT  REL"/>
  </r>
  <r>
    <n v="1558792"/>
    <x v="39"/>
    <s v="0"/>
    <s v="0100"/>
    <s v="PFC-20"/>
    <s v="PP01"/>
    <s v="PAINT"/>
    <x v="9"/>
    <d v="2019-11-06T00:00:00"/>
    <d v="1899-12-30T13:00:32"/>
    <d v="2019-11-07T00:00:00"/>
    <d v="1899-12-30T09:45:59"/>
    <n v="6.726"/>
    <s v="H"/>
    <x v="1333"/>
    <n v="450"/>
    <s v="MIN"/>
    <s v="CNF  PRT  REL"/>
  </r>
  <r>
    <n v="1558792"/>
    <x v="39"/>
    <s v="0"/>
    <s v="0110"/>
    <s v="PFC-99"/>
    <s v="PP01"/>
    <s v="PAINT INSPECTION"/>
    <x v="10"/>
    <d v="2019-11-07T00:00:00"/>
    <d v="1899-12-30T14:17:48"/>
    <d v="2019-11-07T00:00:00"/>
    <d v="1899-12-30T14:17:48"/>
    <n v="20"/>
    <s v="MIN"/>
    <x v="2"/>
    <n v="20"/>
    <s v="MIN"/>
    <s v="CNF  ORSP PRT  REL"/>
  </r>
  <r>
    <n v="1558792"/>
    <x v="39"/>
    <s v="0"/>
    <s v="0120"/>
    <s v="BFC-10"/>
    <s v="PP01"/>
    <s v="ASSEMBLY"/>
    <x v="11"/>
    <d v="2019-11-10T00:00:00"/>
    <d v="1899-12-30T16:23:00"/>
    <d v="2019-11-11T00:00:00"/>
    <d v="1899-12-30T09:33:52"/>
    <n v="2.27"/>
    <s v="H"/>
    <x v="1708"/>
    <n v="100"/>
    <s v="MIN"/>
    <s v="CNF  PRT  REL"/>
  </r>
  <r>
    <n v="1558792"/>
    <x v="39"/>
    <s v="0"/>
    <s v="0130"/>
    <s v="BFC-90"/>
    <s v="PP01"/>
    <s v="ASSY IN PROCESS INSPECTION"/>
    <x v="12"/>
    <d v="2019-11-11T00:00:00"/>
    <d v="1899-12-30T15:35:07"/>
    <d v="2019-11-11T00:00:00"/>
    <d v="1899-12-30T15:35:07"/>
    <n v="20"/>
    <s v="MIN"/>
    <x v="2"/>
    <n v="20"/>
    <s v="MIN"/>
    <s v="CNF  ORSP PRT  REL"/>
  </r>
  <r>
    <n v="1558792"/>
    <x v="39"/>
    <s v="0"/>
    <s v="0140"/>
    <s v="BFC-90"/>
    <s v="PP01"/>
    <s v="ASSY IN PROCESS INSPECTION"/>
    <x v="13"/>
    <d v="2019-11-11T00:00:00"/>
    <d v="1899-12-30T15:35:11"/>
    <d v="2019-11-11T00:00:00"/>
    <d v="1899-12-30T15:35:11"/>
    <n v="30"/>
    <s v="MIN"/>
    <x v="9"/>
    <n v="30"/>
    <s v="MIN"/>
    <s v="CNF  ORSP PRT  REL"/>
  </r>
  <r>
    <n v="1558792"/>
    <x v="39"/>
    <s v="0"/>
    <s v="0150"/>
    <s v="BFC-99"/>
    <s v="PP01"/>
    <s v="FINAL INSPECTION"/>
    <x v="14"/>
    <d v="2019-11-11T00:00:00"/>
    <d v="1899-12-30T15:35:13"/>
    <d v="2019-11-11T00:00:00"/>
    <d v="1899-12-30T15:35:13"/>
    <n v="30"/>
    <s v="MIN"/>
    <x v="9"/>
    <n v="30"/>
    <s v="MIN"/>
    <s v="CNF  ORSP PRT  REL"/>
  </r>
  <r>
    <n v="1558792"/>
    <x v="39"/>
    <s v="0"/>
    <s v="0160"/>
    <s v="BFC-99"/>
    <s v="PP03"/>
    <s v="FINAL INSPECTION"/>
    <x v="15"/>
    <d v="2019-11-14T00:00:00"/>
    <d v="1899-12-30T07:53:06"/>
    <d v="2019-11-14T00:00:00"/>
    <d v="1899-12-30T07:53:06"/>
    <n v="45"/>
    <s v="MIN"/>
    <x v="10"/>
    <n v="45"/>
    <s v="MIN"/>
    <s v="CNF  ORSP PRT  REL"/>
  </r>
  <r>
    <n v="1558792"/>
    <x v="39"/>
    <s v="1"/>
    <s v="0010"/>
    <s v="BFC-10"/>
    <s v="PP95"/>
    <s v="ASSEMBLY"/>
    <x v="16"/>
    <d v="2019-11-07T00:00:00"/>
    <d v="1899-12-30T14:32:28"/>
    <d v="2019-11-07T00:00:00"/>
    <d v="1899-12-30T14:56:25"/>
    <n v="23.95"/>
    <s v="MIN"/>
    <x v="1709"/>
    <n v="1"/>
    <s v="MIN"/>
    <s v="CNF  PRT  REL"/>
  </r>
  <r>
    <n v="1558792"/>
    <x v="39"/>
    <s v="2"/>
    <s v="0100"/>
    <s v="PFC-20"/>
    <s v="PP95"/>
    <s v="PAINT"/>
    <x v="17"/>
    <m/>
    <d v="1899-12-30T00:00:00"/>
    <m/>
    <d v="1899-12-30T00:00:00"/>
    <n v="0"/>
    <s v=""/>
    <x v="6"/>
    <n v="5"/>
    <s v="MIN"/>
    <s v="PRT  RE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43" firstHeaderRow="0" firstDataRow="1" firstDataCol="1" rowPageCount="1" colPageCount="1"/>
  <pivotFields count="18">
    <pivotField showAll="0"/>
    <pivotField axis="axisRow" showAll="0">
      <items count="41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0">
        <item h="1" x="3"/>
        <item h="1" x="4"/>
        <item h="1" x="16"/>
        <item h="1" x="14"/>
        <item h="1" x="11"/>
        <item h="1" x="5"/>
        <item h="1" x="7"/>
        <item h="1" x="13"/>
        <item h="1" x="12"/>
        <item h="1" x="1"/>
        <item x="9"/>
        <item h="1" x="10"/>
        <item h="1" x="17"/>
        <item x="0"/>
        <item h="1" x="2"/>
        <item h="1" x="8"/>
        <item h="1" x="18"/>
        <item h="1" x="15"/>
        <item h="1" x="6"/>
        <item t="default"/>
      </items>
    </pivotField>
    <pivotField showAll="0"/>
    <pivotField numFmtId="164" showAll="0"/>
    <pivotField showAll="0"/>
    <pivotField numFmtId="164" showAll="0"/>
    <pivotField showAll="0" defaultSubtotal="0"/>
    <pivotField dataField="1" numFmtId="165" showAll="0" defaultSubtotal="0"/>
    <pivotField showAll="0"/>
    <pivotField dataField="1" numFmtId="3" showAll="0" defaultSubtotal="0"/>
    <pivotField showAll="0"/>
    <pivotField showAll="0"/>
  </pivotFields>
  <rowFields count="1">
    <field x="1"/>
  </rowFields>
  <rowItems count="4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Actual Min" fld="13" baseField="0" baseItem="0"/>
    <dataField name="Sum of Standard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C44" firstHeaderRow="0" firstDataRow="1" firstDataCol="1" rowPageCount="1" colPageCount="1"/>
  <pivotFields count="18">
    <pivotField showAll="0"/>
    <pivotField axis="axisRow" showAll="0">
      <items count="41">
        <item x="1"/>
        <item x="0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8"/>
        <item x="16"/>
        <item x="18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4"/>
        <item x="35"/>
        <item x="33"/>
        <item x="36"/>
        <item x="30"/>
        <item x="37"/>
        <item x="38"/>
        <item x="39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2">
        <item h="1" x="2"/>
        <item h="1" x="3"/>
        <item h="1" x="12"/>
        <item h="1" x="16"/>
        <item h="1" x="18"/>
        <item h="1" x="8"/>
        <item h="1" x="4"/>
        <item h="1" x="10"/>
        <item h="1" x="9"/>
        <item h="1" x="0"/>
        <item h="1" x="19"/>
        <item x="6"/>
        <item h="1" x="7"/>
        <item m="1" x="20"/>
        <item h="1" x="15"/>
        <item h="1" x="14"/>
        <item h="1" x="13"/>
        <item h="1" x="1"/>
        <item h="1" x="5"/>
        <item h="1" x="11"/>
        <item h="1" x="17"/>
        <item t="default"/>
      </items>
    </pivotField>
    <pivotField showAll="0"/>
    <pivotField numFmtId="164" showAll="0"/>
    <pivotField showAll="0"/>
    <pivotField numFmtId="164" showAll="0"/>
    <pivotField showAll="0"/>
    <pivotField showAll="0"/>
    <pivotField dataField="1" showAll="0"/>
    <pivotField dataField="1" numFmtId="3" showAll="0"/>
    <pivotField showAll="0"/>
    <pivotField showAll="0"/>
  </pivotFields>
  <rowFields count="1">
    <field x="1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Actual (Min)" fld="14" baseField="1" baseItem="0" numFmtId="1"/>
    <dataField name="Standard (Min)" fld="15" baseField="0" baseItem="0"/>
  </dataFields>
  <formats count="3">
    <format dxfId="2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C44" firstHeaderRow="0" firstDataRow="1" firstDataCol="1" rowPageCount="1" colPageCount="1"/>
  <pivotFields count="18">
    <pivotField showAll="0"/>
    <pivotField axis="axisRow" showAll="0">
      <items count="41">
        <item x="1"/>
        <item x="2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9"/>
        <item x="28"/>
        <item x="22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19">
        <item h="1" x="3"/>
        <item h="1" x="4"/>
        <item h="1" x="16"/>
        <item h="1" x="14"/>
        <item h="1" x="11"/>
        <item h="1" x="5"/>
        <item h="1" x="7"/>
        <item h="1" x="13"/>
        <item h="1" x="12"/>
        <item h="1" x="1"/>
        <item x="9"/>
        <item h="1" x="10"/>
        <item h="1" x="17"/>
        <item x="0"/>
        <item h="1" x="2"/>
        <item h="1" x="8"/>
        <item h="1" x="15"/>
        <item h="1" x="6"/>
        <item t="default"/>
      </items>
    </pivotField>
    <pivotField showAll="0"/>
    <pivotField numFmtId="164" showAll="0"/>
    <pivotField showAll="0"/>
    <pivotField numFmtId="164" showAll="0"/>
    <pivotField showAll="0"/>
    <pivotField showAll="0"/>
    <pivotField dataField="1" showAll="0">
      <items count="1711">
        <item x="834"/>
        <item x="439"/>
        <item x="303"/>
        <item x="407"/>
        <item x="841"/>
        <item x="103"/>
        <item x="4"/>
        <item x="724"/>
        <item x="81"/>
        <item x="23"/>
        <item x="1453"/>
        <item x="75"/>
        <item x="233"/>
        <item x="239"/>
        <item x="642"/>
        <item x="197"/>
        <item x="518"/>
        <item x="932"/>
        <item x="1"/>
        <item x="703"/>
        <item x="1476"/>
        <item x="45"/>
        <item x="963"/>
        <item x="687"/>
        <item x="727"/>
        <item x="799"/>
        <item x="811"/>
        <item x="546"/>
        <item x="162"/>
        <item x="740"/>
        <item x="53"/>
        <item x="538"/>
        <item x="174"/>
        <item x="709"/>
        <item x="358"/>
        <item x="492"/>
        <item x="133"/>
        <item x="1430"/>
        <item x="1541"/>
        <item x="169"/>
        <item x="747"/>
        <item x="13"/>
        <item x="340"/>
        <item x="1323"/>
        <item x="1633"/>
        <item x="807"/>
        <item x="1442"/>
        <item x="312"/>
        <item x="992"/>
        <item x="849"/>
        <item x="5"/>
        <item x="1114"/>
        <item x="551"/>
        <item x="305"/>
        <item x="1156"/>
        <item x="603"/>
        <item x="1009"/>
        <item x="110"/>
        <item x="1190"/>
        <item x="530"/>
        <item x="1473"/>
        <item x="777"/>
        <item x="1573"/>
        <item x="864"/>
        <item x="124"/>
        <item x="457"/>
        <item x="26"/>
        <item x="784"/>
        <item x="1425"/>
        <item x="270"/>
        <item x="259"/>
        <item x="374"/>
        <item x="702"/>
        <item x="96"/>
        <item x="581"/>
        <item x="307"/>
        <item x="1016"/>
        <item x="1380"/>
        <item x="1092"/>
        <item x="441"/>
        <item x="470"/>
        <item x="401"/>
        <item x="1552"/>
        <item x="215"/>
        <item x="1679"/>
        <item x="1143"/>
        <item x="938"/>
        <item x="21"/>
        <item x="373"/>
        <item x="627"/>
        <item x="1623"/>
        <item x="111"/>
        <item x="1053"/>
        <item x="873"/>
        <item x="762"/>
        <item x="1048"/>
        <item x="770"/>
        <item x="291"/>
        <item x="362"/>
        <item x="1244"/>
        <item x="229"/>
        <item x="707"/>
        <item x="611"/>
        <item x="116"/>
        <item x="789"/>
        <item x="428"/>
        <item x="1676"/>
        <item x="254"/>
        <item x="56"/>
        <item x="881"/>
        <item x="1290"/>
        <item x="1062"/>
        <item x="301"/>
        <item x="425"/>
        <item x="302"/>
        <item x="171"/>
        <item x="18"/>
        <item x="474"/>
        <item x="153"/>
        <item x="695"/>
        <item x="1704"/>
        <item x="1272"/>
        <item x="1684"/>
        <item x="1368"/>
        <item x="484"/>
        <item x="1436"/>
        <item x="343"/>
        <item x="619"/>
        <item x="946"/>
        <item x="1586"/>
        <item x="419"/>
        <item x="188"/>
        <item x="168"/>
        <item x="1102"/>
        <item x="909"/>
        <item x="199"/>
        <item x="1268"/>
        <item x="404"/>
        <item x="1545"/>
        <item x="379"/>
        <item x="109"/>
        <item x="1282"/>
        <item x="463"/>
        <item x="1237"/>
        <item x="925"/>
        <item x="1134"/>
        <item x="1363"/>
        <item x="1189"/>
        <item x="389"/>
        <item x="1057"/>
        <item x="396"/>
        <item x="37"/>
        <item x="1418"/>
        <item x="1135"/>
        <item x="845"/>
        <item x="838"/>
        <item x="296"/>
        <item x="672"/>
        <item x="987"/>
        <item x="1107"/>
        <item x="1525"/>
        <item x="22"/>
        <item x="60"/>
        <item x="29"/>
        <item x="1638"/>
        <item x="1629"/>
        <item x="1606"/>
        <item x="902"/>
        <item x="1615"/>
        <item x="316"/>
        <item x="990"/>
        <item x="300"/>
        <item x="610"/>
        <item x="1288"/>
        <item x="791"/>
        <item x="820"/>
        <item x="588"/>
        <item x="1382"/>
        <item x="65"/>
        <item x="1218"/>
        <item x="1668"/>
        <item x="159"/>
        <item x="1571"/>
        <item x="165"/>
        <item x="1547"/>
        <item x="1266"/>
        <item x="34"/>
        <item x="521"/>
        <item x="1568"/>
        <item x="1406"/>
        <item x="1186"/>
        <item x="802"/>
        <item x="541"/>
        <item x="1643"/>
        <item x="1124"/>
        <item x="1297"/>
        <item x="286"/>
        <item x="667"/>
        <item x="522"/>
        <item x="244"/>
        <item x="1325"/>
        <item x="1356"/>
        <item x="971"/>
        <item x="1609"/>
        <item x="212"/>
        <item x="1171"/>
        <item x="876"/>
        <item x="976"/>
        <item x="1196"/>
        <item x="654"/>
        <item x="1422"/>
        <item x="1640"/>
        <item x="24"/>
        <item x="1602"/>
        <item x="80"/>
        <item x="1395"/>
        <item x="93"/>
        <item x="1099"/>
        <item x="1201"/>
        <item x="1500"/>
        <item x="1007"/>
        <item x="1072"/>
        <item x="1019"/>
        <item x="1511"/>
        <item x="1707"/>
        <item x="787"/>
        <item x="1689"/>
        <item x="534"/>
        <item x="1377"/>
        <item x="91"/>
        <item x="230"/>
        <item x="1667"/>
        <item x="1332"/>
        <item x="1469"/>
        <item x="1302"/>
        <item x="1310"/>
        <item x="415"/>
        <item x="878"/>
        <item x="833"/>
        <item x="1308"/>
        <item x="1240"/>
        <item x="1584"/>
        <item x="1466"/>
        <item x="1164"/>
        <item x="906"/>
        <item x="573"/>
        <item x="1184"/>
        <item x="638"/>
        <item x="1277"/>
        <item x="127"/>
        <item x="1281"/>
        <item x="336"/>
        <item x="504"/>
        <item x="294"/>
        <item x="1393"/>
        <item x="920"/>
        <item x="1523"/>
        <item x="84"/>
        <item x="968"/>
        <item x="1483"/>
        <item x="1595"/>
        <item x="816"/>
        <item x="1261"/>
        <item x="1656"/>
        <item x="263"/>
        <item x="661"/>
        <item x="1433"/>
        <item x="266"/>
        <item x="1529"/>
        <item x="2"/>
        <item x="1315"/>
        <item x="1344"/>
        <item x="262"/>
        <item x="1464"/>
        <item x="949"/>
        <item x="412"/>
        <item x="1661"/>
        <item x="1056"/>
        <item x="1531"/>
        <item x="1161"/>
        <item x="90"/>
        <item x="1562"/>
        <item x="115"/>
        <item x="1427"/>
        <item x="1604"/>
        <item x="1097"/>
        <item x="647"/>
        <item x="350"/>
        <item x="1589"/>
        <item x="1176"/>
        <item x="54"/>
        <item x="1534"/>
        <item x="1214"/>
        <item x="933"/>
        <item x="986"/>
        <item x="572"/>
        <item x="1104"/>
        <item x="67"/>
        <item x="86"/>
        <item x="1675"/>
        <item x="1110"/>
        <item x="1167"/>
        <item x="635"/>
        <item x="321"/>
        <item x="55"/>
        <item x="1709"/>
        <item x="1576"/>
        <item x="1294"/>
        <item x="277"/>
        <item x="1472"/>
        <item x="1693"/>
        <item x="1459"/>
        <item x="631"/>
        <item x="884"/>
        <item x="1538"/>
        <item x="1005"/>
        <item x="1352"/>
        <item x="1353"/>
        <item x="1505"/>
        <item x="653"/>
        <item x="1223"/>
        <item x="1631"/>
        <item x="1358"/>
        <item x="456"/>
        <item x="1200"/>
        <item x="180"/>
        <item x="1647"/>
        <item x="1236"/>
        <item x="890"/>
        <item x="210"/>
        <item x="542"/>
        <item x="1487"/>
        <item x="1059"/>
        <item x="813"/>
        <item x="1025"/>
        <item x="1274"/>
        <item x="167"/>
        <item x="1400"/>
        <item x="121"/>
        <item x="1321"/>
        <item x="9"/>
        <item x="195"/>
        <item x="773"/>
        <item x="732"/>
        <item x="452"/>
        <item x="1371"/>
        <item x="613"/>
        <item x="170"/>
        <item x="1330"/>
        <item x="1492"/>
        <item x="1051"/>
        <item x="1289"/>
        <item x="1516"/>
        <item x="641"/>
        <item x="329"/>
        <item x="1582"/>
        <item x="1253"/>
        <item x="298"/>
        <item x="606"/>
        <item x="158"/>
        <item x="431"/>
        <item x="1044"/>
        <item x="1497"/>
        <item x="1518"/>
        <item x="144"/>
        <item x="74"/>
        <item x="1001"/>
        <item x="646"/>
        <item x="1065"/>
        <item x="1359"/>
        <item x="856"/>
        <item x="1305"/>
        <item x="1665"/>
        <item x="1387"/>
        <item x="1618"/>
        <item x="1245"/>
        <item x="367"/>
        <item x="249"/>
        <item x="357"/>
        <item x="810"/>
        <item x="1256"/>
        <item x="1703"/>
        <item x="684"/>
        <item x="1106"/>
        <item x="887"/>
        <item x="1112"/>
        <item x="1083"/>
        <item x="828"/>
        <item x="1337"/>
        <item x="869"/>
        <item x="1695"/>
        <item x="948"/>
        <item x="1132"/>
        <item x="804"/>
        <item x="1061"/>
        <item x="1339"/>
        <item x="796"/>
        <item x="141"/>
        <item x="1360"/>
        <item x="691"/>
        <item x="1004"/>
        <item x="966"/>
        <item x="1652"/>
        <item x="0"/>
        <item x="1249"/>
        <item x="958"/>
        <item x="12"/>
        <item x="1625"/>
        <item x="848"/>
        <item x="1312"/>
        <item x="722"/>
        <item x="556"/>
        <item x="527"/>
        <item x="1155"/>
        <item x="505"/>
        <item x="502"/>
        <item x="1149"/>
        <item x="1159"/>
        <item x="974"/>
        <item x="558"/>
        <item x="1028"/>
        <item x="664"/>
        <item x="1626"/>
        <item x="1671"/>
        <item x="970"/>
        <item x="287"/>
        <item x="1222"/>
        <item x="1335"/>
        <item x="1046"/>
        <item x="1174"/>
        <item x="1389"/>
        <item x="1210"/>
        <item x="1229"/>
        <item x="422"/>
        <item x="1639"/>
        <item x="794"/>
        <item x="1088"/>
        <item x="1252"/>
        <item x="1258"/>
        <item x="95"/>
        <item x="364"/>
        <item x="220"/>
        <item x="102"/>
        <item x="1220"/>
        <item x="1185"/>
        <item x="1572"/>
        <item x="1206"/>
        <item x="1296"/>
        <item x="10"/>
        <item x="1074"/>
        <item x="1198"/>
        <item x="769"/>
        <item x="1082"/>
        <item x="735"/>
        <item x="1414"/>
        <item x="1435"/>
        <item x="806"/>
        <item x="1697"/>
        <item x="251"/>
        <item x="911"/>
        <item x="387"/>
        <item x="1098"/>
        <item x="694"/>
        <item x="1126"/>
        <item x="1403"/>
        <item x="1683"/>
        <item x="927"/>
        <item x="1591"/>
        <item x="1130"/>
        <item x="832"/>
        <item x="1479"/>
        <item x="633"/>
        <item x="1454"/>
        <item x="759"/>
        <item x="743"/>
        <item x="1267"/>
        <item x="586"/>
        <item x="941"/>
        <item x="1384"/>
        <item x="1513"/>
        <item x="290"/>
        <item x="1117"/>
        <item x="719"/>
        <item x="600"/>
        <item x="1279"/>
        <item x="891"/>
        <item x="1415"/>
        <item x="782"/>
        <item x="1113"/>
        <item x="196"/>
        <item x="677"/>
        <item x="207"/>
        <item x="666"/>
        <item x="1490"/>
        <item x="1285"/>
        <item x="595"/>
        <item x="342"/>
        <item x="468"/>
        <item x="1086"/>
        <item x="533"/>
        <item x="1328"/>
        <item x="394"/>
        <item x="179"/>
        <item x="146"/>
        <item x="602"/>
        <item x="1503"/>
        <item x="830"/>
        <item x="659"/>
        <item x="482"/>
        <item x="1121"/>
        <item x="894"/>
        <item x="1445"/>
        <item x="1533"/>
        <item x="1209"/>
        <item x="859"/>
        <item x="1350"/>
        <item x="1447"/>
        <item x="449"/>
        <item x="1247"/>
        <item x="511"/>
        <item x="1645"/>
        <item x="746"/>
        <item x="1154"/>
        <item x="1660"/>
        <item x="1570"/>
        <item x="1095"/>
        <item x="40"/>
        <item x="1687"/>
        <item x="1342"/>
        <item x="757"/>
        <item x="42"/>
        <item x="128"/>
        <item x="1457"/>
        <item x="1033"/>
        <item x="578"/>
        <item x="954"/>
        <item x="1031"/>
        <item x="130"/>
        <item x="1653"/>
        <item x="1650"/>
        <item x="288"/>
        <item x="896"/>
        <item x="1475"/>
        <item x="1579"/>
        <item x="235"/>
        <item x="624"/>
        <item x="536"/>
        <item x="754"/>
        <item x="1451"/>
        <item x="618"/>
        <item x="1169"/>
        <item x="580"/>
        <item x="351"/>
        <item x="1658"/>
        <item x="477"/>
        <item x="1605"/>
        <item x="1347"/>
        <item x="885"/>
        <item x="1012"/>
        <item x="184"/>
        <item x="1499"/>
        <item x="1612"/>
        <item x="614"/>
        <item x="1592"/>
        <item x="1421"/>
        <item x="435"/>
        <item x="936"/>
        <item x="712"/>
        <item x="983"/>
        <item x="44"/>
        <item x="1448"/>
        <item x="1701"/>
        <item x="1226"/>
        <item x="1215"/>
        <item x="1485"/>
        <item x="1536"/>
        <item x="679"/>
        <item x="1170"/>
        <item x="1527"/>
        <item x="1617"/>
        <item x="8"/>
        <item x="1546"/>
        <item x="497"/>
        <item x="1047"/>
        <item x="1553"/>
        <item x="1468"/>
        <item x="670"/>
        <item x="1324"/>
        <item x="36"/>
        <item x="780"/>
        <item x="399"/>
        <item x="444"/>
        <item x="1507"/>
        <item x="517"/>
        <item x="825"/>
        <item x="1691"/>
        <item x="1550"/>
        <item x="899"/>
        <item x="1204"/>
        <item x="718"/>
        <item x="698"/>
        <item x="914"/>
        <item x="57"/>
        <item x="1037"/>
        <item x="1367"/>
        <item x="246"/>
        <item x="660"/>
        <item x="960"/>
        <item x="1556"/>
        <item x="560"/>
        <item x="700"/>
        <item x="1232"/>
        <item x="1242"/>
        <item x="978"/>
        <item x="1039"/>
        <item x="1441"/>
        <item x="1607"/>
        <item x="1402"/>
        <item x="854"/>
        <item x="1304"/>
        <item x="1163"/>
        <item x="245"/>
        <item x="1182"/>
        <item x="458"/>
        <item x="1429"/>
        <item x="1461"/>
        <item x="1585"/>
        <item x="318"/>
        <item x="669"/>
        <item x="734"/>
        <item x="904"/>
        <item x="1540"/>
        <item x="1000"/>
        <item x="355"/>
        <item x="607"/>
        <item x="1119"/>
        <item x="919"/>
        <item x="951"/>
        <item x="1146"/>
        <item x="818"/>
        <item x="950"/>
        <item x="752"/>
        <item x="871"/>
        <item x="1140"/>
        <item x="448"/>
        <item x="594"/>
        <item x="1243"/>
        <item x="123"/>
        <item x="1264"/>
        <item x="260"/>
        <item x="1234"/>
        <item x="598"/>
        <item x="1138"/>
        <item x="1654"/>
        <item x="1179"/>
        <item x="382"/>
        <item x="348"/>
        <item x="1374"/>
        <item x="1597"/>
        <item x="1412"/>
        <item x="491"/>
        <item x="138"/>
        <item x="962"/>
        <item x="1373"/>
        <item x="1027"/>
        <item x="1021"/>
        <item x="1346"/>
        <item x="553"/>
        <item x="70"/>
        <item x="499"/>
        <item x="276"/>
        <item x="1148"/>
        <item x="726"/>
        <item x="767"/>
        <item x="370"/>
        <item x="1636"/>
        <item x="330"/>
        <item x="775"/>
        <item x="1273"/>
        <item x="417"/>
        <item x="539"/>
        <item x="1105"/>
        <item x="1599"/>
        <item x="228"/>
        <item x="1069"/>
        <item x="148"/>
        <item x="510"/>
        <item x="862"/>
        <item x="1512"/>
        <item x="334"/>
        <item x="1390"/>
        <item x="1366"/>
        <item x="213"/>
        <item x="1559"/>
        <item x="1520"/>
        <item x="403"/>
        <item x="1067"/>
        <item x="194"/>
        <item x="182"/>
        <item x="489"/>
        <item x="593"/>
        <item x="52"/>
        <item x="1041"/>
        <item x="1565"/>
        <item x="1008"/>
        <item x="187"/>
        <item x="66"/>
        <item x="690"/>
        <item x="867"/>
        <item x="49"/>
        <item x="1193"/>
        <item x="325"/>
        <item x="85"/>
        <item x="310"/>
        <item x="20"/>
        <item x="377"/>
        <item x="563"/>
        <item x="662"/>
        <item x="264"/>
        <item x="1379"/>
        <item x="545"/>
        <item x="852"/>
        <item x="1192"/>
        <item x="508"/>
        <item x="1152"/>
        <item x="790"/>
        <item x="280"/>
        <item x="1317"/>
        <item x="905"/>
        <item x="155"/>
        <item x="225"/>
        <item x="495"/>
        <item x="1127"/>
        <item x="1365"/>
        <item x="107"/>
        <item x="346"/>
        <item x="1708"/>
        <item x="51"/>
        <item x="675"/>
        <item x="569"/>
        <item x="1646"/>
        <item x="335"/>
        <item x="706"/>
        <item x="826"/>
        <item x="939"/>
        <item x="686"/>
        <item x="99"/>
        <item x="320"/>
        <item x="1532"/>
        <item x="1318"/>
        <item x="565"/>
        <item x="525"/>
        <item x="1080"/>
        <item x="388"/>
        <item x="237"/>
        <item x="485"/>
        <item x="240"/>
        <item x="996"/>
        <item x="814"/>
        <item x="650"/>
        <item x="35"/>
        <item x="1091"/>
        <item x="907"/>
        <item x="238"/>
        <item x="537"/>
        <item x="589"/>
        <item x="612"/>
        <item x="271"/>
        <item x="278"/>
        <item x="202"/>
        <item x="487"/>
        <item x="923"/>
        <item x="136"/>
        <item x="261"/>
        <item x="1375"/>
        <item x="283"/>
        <item x="328"/>
        <item x="937"/>
        <item x="181"/>
        <item x="872"/>
        <item x="1621"/>
        <item x="1300"/>
        <item x="427"/>
        <item x="880"/>
        <item x="1260"/>
        <item x="570"/>
        <item x="798"/>
        <item x="863"/>
        <item x="857"/>
        <item x="385"/>
        <item x="1409"/>
        <item x="1494"/>
        <item x="636"/>
        <item x="204"/>
        <item x="1015"/>
        <item x="792"/>
        <item x="322"/>
        <item x="1141"/>
        <item x="1655"/>
        <item x="765"/>
        <item x="76"/>
        <item x="332"/>
        <item x="761"/>
        <item x="337"/>
        <item x="1131"/>
        <item x="998"/>
        <item x="31"/>
        <item x="918"/>
        <item x="177"/>
        <item x="930"/>
        <item x="1022"/>
        <item x="981"/>
        <item x="97"/>
        <item x="32"/>
        <item x="739"/>
        <item x="1055"/>
        <item x="1278"/>
        <item x="1331"/>
        <item x="1162"/>
        <item x="1641"/>
        <item x="680"/>
        <item x="139"/>
        <item x="571"/>
        <item x="626"/>
        <item x="420"/>
        <item x="72"/>
        <item x="61"/>
        <item x="208"/>
        <item x="711"/>
        <item x="561"/>
        <item x="253"/>
        <item x="267"/>
        <item x="692"/>
        <item x="1286"/>
        <item x="882"/>
        <item x="359"/>
        <item x="397"/>
        <item x="931"/>
        <item x="1692"/>
        <item x="984"/>
        <item x="913"/>
        <item x="836"/>
        <item x="327"/>
        <item x="671"/>
        <item x="73"/>
        <item x="1632"/>
        <item x="1669"/>
        <item x="156"/>
        <item x="753"/>
        <item x="292"/>
        <item x="1493"/>
        <item x="140"/>
        <item x="874"/>
        <item x="234"/>
        <item x="326"/>
        <item x="985"/>
        <item x="917"/>
        <item x="1385"/>
        <item x="1311"/>
        <item x="776"/>
        <item x="101"/>
        <item x="928"/>
        <item x="413"/>
        <item x="1180"/>
        <item x="331"/>
        <item x="185"/>
        <item x="889"/>
        <item x="1613"/>
        <item x="1630"/>
        <item x="461"/>
        <item x="1600"/>
        <item x="356"/>
        <item x="1035"/>
        <item x="1089"/>
        <item x="760"/>
        <item x="366"/>
        <item x="655"/>
        <item x="1437"/>
        <item x="1608"/>
        <item x="1674"/>
        <item x="620"/>
        <item x="524"/>
        <item x="850"/>
        <item x="582"/>
        <item x="840"/>
        <item x="1142"/>
        <item x="323"/>
        <item x="125"/>
        <item x="1690"/>
        <item x="1610"/>
        <item x="193"/>
        <item x="943"/>
        <item x="1306"/>
        <item x="604"/>
        <item x="1566"/>
        <item x="888"/>
        <item x="129"/>
        <item x="964"/>
        <item x="717"/>
        <item x="308"/>
        <item x="243"/>
        <item x="1564"/>
        <item x="1474"/>
        <item x="514"/>
        <item x="1577"/>
        <item x="450"/>
        <item x="999"/>
        <item x="969"/>
        <item x="915"/>
        <item x="295"/>
        <item x="1657"/>
        <item x="768"/>
        <item x="991"/>
        <item x="574"/>
        <item x="467"/>
        <item x="28"/>
        <item x="855"/>
        <item x="977"/>
        <item x="1034"/>
        <item x="471"/>
        <item x="242"/>
        <item x="88"/>
        <item x="50"/>
        <item x="1578"/>
        <item x="808"/>
        <item x="1187"/>
        <item x="1598"/>
        <item x="132"/>
        <item x="1049"/>
        <item x="59"/>
        <item x="1388"/>
        <item x="587"/>
        <item x="147"/>
        <item x="1698"/>
        <item x="528"/>
        <item x="1622"/>
        <item x="696"/>
        <item x="1014"/>
        <item x="466"/>
        <item x="1248"/>
        <item x="658"/>
        <item x="547"/>
        <item x="1624"/>
        <item x="1230"/>
        <item x="1316"/>
        <item x="255"/>
        <item x="1235"/>
        <item x="219"/>
        <item x="1542"/>
        <item x="1208"/>
        <item x="87"/>
        <item x="78"/>
        <item x="720"/>
        <item x="554"/>
        <item x="982"/>
        <item x="1548"/>
        <item x="189"/>
        <item x="1688"/>
        <item x="14"/>
        <item x="566"/>
        <item x="175"/>
        <item x="961"/>
        <item x="710"/>
        <item x="827"/>
        <item x="1440"/>
        <item x="1090"/>
        <item x="493"/>
        <item x="1238"/>
        <item x="371"/>
        <item x="429"/>
        <item x="1081"/>
        <item x="1627"/>
        <item x="221"/>
        <item x="440"/>
        <item x="163"/>
        <item x="1616"/>
        <item x="1251"/>
        <item x="1017"/>
        <item x="1045"/>
        <item x="206"/>
        <item x="1651"/>
        <item x="408"/>
        <item x="1486"/>
        <item x="1587"/>
        <item x="1032"/>
        <item x="1183"/>
        <item x="736"/>
        <item x="1118"/>
        <item x="584"/>
        <item x="676"/>
        <item x="258"/>
        <item x="1498"/>
        <item x="1558"/>
        <item x="1401"/>
        <item x="1233"/>
        <item x="1396"/>
        <item x="284"/>
        <item x="1103"/>
        <item x="1207"/>
        <item x="446"/>
        <item x="447"/>
        <item x="616"/>
        <item x="715"/>
        <item x="1076"/>
        <item x="1177"/>
        <item x="1700"/>
        <item x="1537"/>
        <item x="1410"/>
        <item x="934"/>
        <item x="268"/>
        <item x="247"/>
        <item x="1521"/>
        <item x="847"/>
        <item x="1058"/>
        <item x="137"/>
        <item x="1100"/>
        <item x="378"/>
        <item x="1452"/>
        <item x="455"/>
        <item x="742"/>
        <item x="1168"/>
        <item x="411"/>
        <item x="1111"/>
        <item x="898"/>
        <item x="1420"/>
        <item x="1287"/>
        <item x="1702"/>
        <item x="1213"/>
        <item x="1648"/>
        <item x="368"/>
        <item x="1178"/>
        <item x="438"/>
        <item x="942"/>
        <item x="1462"/>
        <item x="1259"/>
        <item x="868"/>
        <item x="1662"/>
        <item x="506"/>
        <item x="730"/>
        <item x="1491"/>
        <item x="1133"/>
        <item x="192"/>
        <item x="503"/>
        <item x="1063"/>
        <item x="800"/>
        <item x="1087"/>
        <item x="652"/>
        <item x="1227"/>
        <item x="1426"/>
        <item x="512"/>
        <item x="119"/>
        <item x="361"/>
        <item x="1664"/>
        <item x="1054"/>
        <item x="665"/>
        <item x="433"/>
        <item x="1115"/>
        <item x="837"/>
        <item x="166"/>
        <item x="1619"/>
        <item x="352"/>
        <item x="273"/>
        <item x="1408"/>
        <item x="1416"/>
        <item x="1333"/>
        <item x="500"/>
        <item x="1434"/>
        <item x="912"/>
        <item x="92"/>
        <item x="1590"/>
        <item x="1040"/>
        <item x="515"/>
        <item x="952"/>
        <item x="678"/>
        <item x="1150"/>
        <item x="1694"/>
        <item x="1428"/>
        <item x="231"/>
        <item x="823"/>
        <item x="1446"/>
        <item x="1666"/>
        <item x="1634"/>
        <item x="1343"/>
        <item x="1583"/>
        <item x="865"/>
        <item x="751"/>
        <item x="634"/>
        <item x="445"/>
        <item x="1357"/>
        <item x="198"/>
        <item x="105"/>
        <item x="716"/>
        <item x="480"/>
        <item x="741"/>
        <item x="145"/>
        <item x="63"/>
        <item x="783"/>
        <item x="623"/>
        <item x="1329"/>
        <item x="1002"/>
        <item x="657"/>
        <item x="1122"/>
        <item x="1481"/>
        <item x="1439"/>
        <item x="281"/>
        <item x="442"/>
        <item x="1460"/>
        <item x="1431"/>
        <item x="870"/>
        <item x="252"/>
        <item x="1682"/>
        <item x="738"/>
        <item x="750"/>
        <item x="846"/>
        <item x="924"/>
        <item x="1345"/>
        <item x="1423"/>
        <item x="416"/>
        <item x="1372"/>
        <item x="434"/>
        <item x="975"/>
        <item x="1596"/>
        <item x="218"/>
        <item x="1066"/>
        <item x="1068"/>
        <item x="926"/>
        <item x="1443"/>
        <item x="1241"/>
        <item x="201"/>
        <item x="1480"/>
        <item x="223"/>
        <item x="1557"/>
        <item x="1084"/>
        <item x="1283"/>
        <item x="142"/>
        <item x="311"/>
        <item x="134"/>
        <item x="523"/>
        <item x="33"/>
        <item x="557"/>
        <item x="269"/>
        <item x="549"/>
        <item x="275"/>
        <item x="1006"/>
        <item x="1681"/>
        <item x="216"/>
        <item x="432"/>
        <item x="1205"/>
        <item x="591"/>
        <item x="157"/>
        <item x="214"/>
        <item x="347"/>
        <item x="817"/>
        <item x="1042"/>
        <item x="94"/>
        <item x="1010"/>
        <item x="944"/>
        <item x="795"/>
        <item x="381"/>
        <item x="979"/>
        <item x="1144"/>
        <item x="1470"/>
        <item x="972"/>
        <item x="771"/>
        <item x="897"/>
        <item x="1397"/>
        <item x="41"/>
        <item x="390"/>
        <item x="1160"/>
        <item x="1221"/>
        <item x="1197"/>
        <item x="576"/>
        <item x="1348"/>
        <item x="1172"/>
        <item x="886"/>
        <item x="1504"/>
        <item x="1293"/>
        <item x="1228"/>
        <item x="645"/>
        <item x="375"/>
        <item x="601"/>
        <item x="1508"/>
        <item x="1060"/>
        <item x="903"/>
        <item x="79"/>
        <item x="805"/>
        <item x="354"/>
        <item x="1191"/>
        <item x="1020"/>
        <item x="1465"/>
        <item x="763"/>
        <item x="453"/>
        <item x="1038"/>
        <item x="733"/>
        <item x="643"/>
        <item x="1574"/>
        <item x="1319"/>
        <item x="785"/>
        <item x="299"/>
        <item x="82"/>
        <item x="630"/>
        <item x="1391"/>
        <item x="993"/>
        <item x="17"/>
        <item x="1526"/>
        <item x="900"/>
        <item x="1257"/>
        <item x="682"/>
        <item x="478"/>
        <item x="48"/>
        <item x="1637"/>
        <item x="713"/>
        <item x="392"/>
        <item x="160"/>
        <item x="1052"/>
        <item x="704"/>
        <item x="1369"/>
        <item x="1467"/>
        <item x="1419"/>
        <item x="454"/>
        <item x="728"/>
        <item x="778"/>
        <item x="956"/>
        <item x="1569"/>
        <item x="564"/>
        <item x="1073"/>
        <item x="353"/>
        <item x="1070"/>
        <item x="339"/>
        <item x="496"/>
        <item x="550"/>
        <item x="1262"/>
        <item x="699"/>
        <item x="997"/>
        <item x="1680"/>
        <item x="1194"/>
        <item x="1394"/>
        <item x="1383"/>
        <item x="1093"/>
        <item x="1404"/>
        <item x="1563"/>
        <item x="988"/>
        <item x="1510"/>
        <item x="1672"/>
        <item x="473"/>
        <item x="211"/>
        <item x="1125"/>
        <item x="1175"/>
        <item x="1128"/>
        <item x="1269"/>
        <item x="829"/>
        <item x="628"/>
        <item x="409"/>
        <item x="585"/>
        <item x="1673"/>
        <item x="1199"/>
        <item x="1705"/>
        <item x="967"/>
        <item x="1295"/>
        <item x="1153"/>
        <item x="1120"/>
        <item x="423"/>
        <item x="921"/>
        <item x="1458"/>
        <item x="365"/>
        <item x="1338"/>
        <item x="1544"/>
        <item x="1361"/>
        <item x="1108"/>
        <item x="1313"/>
        <item x="842"/>
        <item x="744"/>
        <item x="1593"/>
        <item x="344"/>
        <item x="1488"/>
        <item x="531"/>
        <item x="106"/>
        <item x="154"/>
        <item x="1013"/>
        <item x="1378"/>
        <item x="1301"/>
        <item x="1506"/>
        <item x="1326"/>
        <item x="383"/>
        <item x="117"/>
        <item x="910"/>
        <item x="1455"/>
        <item x="1336"/>
        <item x="748"/>
        <item x="648"/>
        <item x="1224"/>
        <item x="7"/>
        <item x="462"/>
        <item x="844"/>
        <item x="104"/>
        <item x="405"/>
        <item x="1580"/>
        <item x="755"/>
        <item x="149"/>
        <item x="651"/>
        <item x="797"/>
        <item x="615"/>
        <item x="879"/>
        <item x="391"/>
        <item x="1539"/>
        <item x="1147"/>
        <item x="1560"/>
        <item x="1303"/>
        <item x="592"/>
        <item x="476"/>
        <item x="349"/>
        <item x="701"/>
        <item x="552"/>
        <item x="685"/>
        <item x="437"/>
        <item x="861"/>
        <item x="621"/>
        <item x="380"/>
        <item x="1291"/>
        <item x="481"/>
        <item x="3"/>
        <item x="640"/>
        <item x="519"/>
        <item x="1157"/>
        <item x="424"/>
        <item x="821"/>
        <item x="64"/>
        <item x="1517"/>
        <item x="15"/>
        <item x="186"/>
        <item x="1309"/>
        <item x="1023"/>
        <item x="1524"/>
        <item x="1280"/>
        <item x="688"/>
        <item x="464"/>
        <item x="1340"/>
        <item x="1202"/>
        <item x="16"/>
        <item x="1407"/>
        <item x="1603"/>
        <item x="959"/>
        <item x="1322"/>
        <item x="1165"/>
        <item x="788"/>
        <item x="994"/>
        <item x="324"/>
        <item x="1354"/>
        <item x="1026"/>
        <item x="1514"/>
        <item x="1254"/>
        <item x="1696"/>
        <item x="1265"/>
        <item x="1275"/>
        <item x="543"/>
        <item x="1078"/>
        <item x="1677"/>
        <item x="639"/>
        <item x="1495"/>
        <item x="1298"/>
        <item x="178"/>
        <item x="297"/>
        <item x="1096"/>
        <item x="947"/>
        <item x="1211"/>
        <item x="173"/>
        <item x="673"/>
        <item x="1477"/>
        <item x="953"/>
        <item x="509"/>
        <item x="1484"/>
        <item x="1029"/>
        <item x="475"/>
        <item x="501"/>
        <item x="824"/>
        <item x="1399"/>
        <item x="632"/>
        <item x="766"/>
        <item x="386"/>
        <item x="1351"/>
        <item x="227"/>
        <item x="226"/>
        <item x="1219"/>
        <item x="282"/>
        <item x="731"/>
        <item x="608"/>
        <item x="1644"/>
        <item x="708"/>
        <item x="1530"/>
        <item x="1139"/>
        <item x="683"/>
        <item x="363"/>
        <item x="39"/>
        <item x="877"/>
        <item x="1551"/>
        <item x="1364"/>
        <item x="853"/>
        <item x="895"/>
        <item x="535"/>
        <item x="774"/>
        <item x="693"/>
        <item x="372"/>
        <item x="1216"/>
        <item x="38"/>
        <item x="839"/>
        <item x="400"/>
        <item x="1519"/>
        <item x="1413"/>
        <item x="1136"/>
        <item x="609"/>
        <item x="705"/>
        <item x="1501"/>
        <item x="488"/>
        <item x="304"/>
        <item x="599"/>
        <item x="222"/>
        <item x="1250"/>
        <item x="781"/>
        <item x="274"/>
        <item x="803"/>
        <item x="577"/>
        <item x="46"/>
        <item x="723"/>
        <item x="113"/>
        <item x="758"/>
        <item x="191"/>
        <item x="151"/>
        <item x="150"/>
        <item x="313"/>
        <item x="118"/>
        <item x="526"/>
        <item x="922"/>
        <item x="68"/>
        <item x="1079"/>
        <item x="205"/>
        <item x="1376"/>
        <item x="122"/>
        <item x="402"/>
        <item x="1449"/>
        <item x="596"/>
        <item x="625"/>
        <item x="1554"/>
        <item x="1075"/>
        <item x="256"/>
        <item x="1271"/>
        <item x="108"/>
        <item x="100"/>
        <item x="819"/>
        <item x="393"/>
        <item x="460"/>
        <item x="812"/>
        <item x="1685"/>
        <item x="729"/>
        <item x="860"/>
        <item x="410"/>
        <item x="217"/>
        <item x="345"/>
        <item x="333"/>
        <item x="568"/>
        <item x="426"/>
        <item x="257"/>
        <item x="319"/>
        <item x="152"/>
        <item x="749"/>
        <item x="516"/>
        <item x="250"/>
        <item x="548"/>
        <item x="341"/>
        <item x="479"/>
        <item x="892"/>
        <item x="317"/>
        <item x="490"/>
        <item x="544"/>
        <item x="725"/>
        <item x="398"/>
        <item x="567"/>
        <item x="190"/>
        <item x="71"/>
        <item x="737"/>
        <item x="19"/>
        <item x="436"/>
        <item x="209"/>
        <item x="1628"/>
        <item x="47"/>
        <item x="289"/>
        <item x="338"/>
        <item x="1555"/>
        <item x="498"/>
        <item x="1614"/>
        <item x="945"/>
        <item x="1686"/>
        <item x="369"/>
        <item x="406"/>
        <item x="69"/>
        <item x="120"/>
        <item x="1166"/>
        <item x="1678"/>
        <item x="384"/>
        <item x="112"/>
        <item x="575"/>
        <item x="131"/>
        <item x="629"/>
        <item x="597"/>
        <item x="176"/>
        <item x="622"/>
        <item x="745"/>
        <item x="1502"/>
        <item x="1299"/>
        <item x="559"/>
        <item x="513"/>
        <item x="418"/>
        <item x="203"/>
        <item x="1327"/>
        <item x="443"/>
        <item x="520"/>
        <item x="1450"/>
        <item x="43"/>
        <item x="562"/>
        <item x="668"/>
        <item x="11"/>
        <item x="62"/>
        <item x="579"/>
        <item x="674"/>
        <item x="472"/>
        <item x="858"/>
        <item x="459"/>
        <item x="285"/>
        <item x="1515"/>
        <item x="465"/>
        <item x="714"/>
        <item x="494"/>
        <item x="901"/>
        <item x="314"/>
        <item x="656"/>
        <item x="279"/>
        <item x="843"/>
        <item x="135"/>
        <item x="681"/>
        <item x="1635"/>
        <item x="995"/>
        <item x="164"/>
        <item x="935"/>
        <item x="1276"/>
        <item x="1588"/>
        <item x="822"/>
        <item x="1341"/>
        <item x="973"/>
        <item x="1355"/>
        <item x="1077"/>
        <item x="360"/>
        <item x="224"/>
        <item x="421"/>
        <item x="143"/>
        <item x="1024"/>
        <item x="1381"/>
        <item x="1030"/>
        <item x="1145"/>
        <item x="25"/>
        <item x="1018"/>
        <item x="965"/>
        <item x="1101"/>
        <item x="315"/>
        <item x="1036"/>
        <item x="893"/>
        <item x="430"/>
        <item x="957"/>
        <item x="1071"/>
        <item x="1217"/>
        <item x="272"/>
        <item x="1594"/>
        <item x="883"/>
        <item x="83"/>
        <item x="1581"/>
        <item x="801"/>
        <item x="779"/>
        <item x="1203"/>
        <item x="265"/>
        <item x="980"/>
        <item x="929"/>
        <item x="989"/>
        <item x="507"/>
        <item x="756"/>
        <item x="248"/>
        <item x="1292"/>
        <item x="241"/>
        <item x="30"/>
        <item x="1158"/>
        <item x="866"/>
        <item x="89"/>
        <item x="1349"/>
        <item x="875"/>
        <item x="697"/>
        <item x="663"/>
        <item x="1706"/>
        <item x="1109"/>
        <item x="786"/>
        <item x="126"/>
        <item x="1085"/>
        <item x="1064"/>
        <item x="916"/>
        <item x="644"/>
        <item x="1255"/>
        <item x="1561"/>
        <item x="1620"/>
        <item x="1670"/>
        <item x="1003"/>
        <item x="1370"/>
        <item x="1362"/>
        <item x="1489"/>
        <item x="1320"/>
        <item x="376"/>
        <item x="1173"/>
        <item x="1405"/>
        <item x="98"/>
        <item x="1699"/>
        <item x="1263"/>
        <item x="590"/>
        <item x="532"/>
        <item x="689"/>
        <item x="1137"/>
        <item x="1601"/>
        <item x="764"/>
        <item x="1043"/>
        <item x="1011"/>
        <item x="1398"/>
        <item x="1270"/>
        <item x="451"/>
        <item x="1129"/>
        <item x="1094"/>
        <item x="1411"/>
        <item x="1212"/>
        <item x="649"/>
        <item x="1225"/>
        <item x="1549"/>
        <item x="1535"/>
        <item x="486"/>
        <item x="1417"/>
        <item x="1392"/>
        <item x="1231"/>
        <item x="1456"/>
        <item x="851"/>
        <item x="583"/>
        <item x="1314"/>
        <item x="1663"/>
        <item x="1334"/>
        <item x="1123"/>
        <item x="835"/>
        <item x="809"/>
        <item x="1195"/>
        <item x="1444"/>
        <item x="1050"/>
        <item x="1482"/>
        <item x="793"/>
        <item x="293"/>
        <item x="1649"/>
        <item x="414"/>
        <item x="1151"/>
        <item x="1496"/>
        <item x="1386"/>
        <item x="1284"/>
        <item x="1188"/>
        <item x="1471"/>
        <item x="1116"/>
        <item x="306"/>
        <item x="1181"/>
        <item x="1478"/>
        <item x="232"/>
        <item x="605"/>
        <item x="1432"/>
        <item x="1575"/>
        <item x="555"/>
        <item x="58"/>
        <item x="172"/>
        <item x="940"/>
        <item x="908"/>
        <item x="637"/>
        <item x="1246"/>
        <item x="1307"/>
        <item x="200"/>
        <item x="1239"/>
        <item x="540"/>
        <item x="1528"/>
        <item x="1509"/>
        <item x="1543"/>
        <item x="815"/>
        <item x="183"/>
        <item x="395"/>
        <item x="721"/>
        <item x="161"/>
        <item x="1438"/>
        <item x="1567"/>
        <item x="483"/>
        <item x="1522"/>
        <item x="1463"/>
        <item x="1424"/>
        <item x="1642"/>
        <item x="955"/>
        <item x="27"/>
        <item x="772"/>
        <item x="831"/>
        <item x="1659"/>
        <item x="77"/>
        <item x="617"/>
        <item x="1611"/>
        <item x="309"/>
        <item x="236"/>
        <item x="114"/>
        <item x="529"/>
        <item x="469"/>
        <item x="6"/>
        <item t="default"/>
      </items>
    </pivotField>
    <pivotField dataField="1" numFmtId="3" showAll="0"/>
    <pivotField showAll="0"/>
    <pivotField showAll="0"/>
  </pivotFields>
  <rowFields count="1">
    <field x="1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Actual (Min)" fld="14" baseField="1" baseItem="0"/>
    <dataField name="Standard (Min)" fld="15" baseField="0" baseItem="0"/>
  </dataFields>
  <formats count="7">
    <format dxfId="20">
      <pivotArea collapsedLevelsAreSubtotals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9">
      <pivotArea collapsedLevelsAreSubtotals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8">
      <pivotArea collapsedLevelsAreSubtotals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collapsedLevelsAreSubtotals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collapsedLevelsAreSubtotals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collapsedLevelsAreSubtotals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4">
      <pivotArea collapsedLevelsAreSubtotals="1" fieldPosition="0">
        <references count="2">
          <reference field="4294967294" count="1" selected="0">
            <x v="0"/>
          </reference>
          <reference field="1" count="0"/>
        </references>
      </pivotArea>
    </format>
  </format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9">
  <location ref="A3:C44" firstHeaderRow="0" firstDataRow="1" firstDataCol="1" rowPageCount="1" colPageCount="1"/>
  <pivotFields count="18">
    <pivotField showAll="0"/>
    <pivotField axis="axisRow" showAll="0">
      <items count="41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7"/>
        <item x="15"/>
        <item x="17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3"/>
        <item x="34"/>
        <item x="35"/>
        <item x="32"/>
        <item x="36"/>
        <item x="30"/>
        <item x="37"/>
        <item x="38"/>
        <item x="39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18">
        <item h="1" x="2"/>
        <item h="1" x="3"/>
        <item h="1" x="14"/>
        <item h="1" x="12"/>
        <item h="1" x="9"/>
        <item h="1" x="4"/>
        <item h="1" x="11"/>
        <item h="1" x="10"/>
        <item h="1" x="0"/>
        <item x="6"/>
        <item x="7"/>
        <item h="1" m="1" x="16"/>
        <item x="15"/>
        <item h="1" x="1"/>
        <item x="5"/>
        <item h="1" x="13"/>
        <item h="1" x="8"/>
        <item t="default"/>
      </items>
    </pivotField>
    <pivotField showAll="0"/>
    <pivotField numFmtId="164" showAll="0"/>
    <pivotField showAll="0"/>
    <pivotField numFmtId="164" showAll="0"/>
    <pivotField showAll="0"/>
    <pivotField dataField="1" numFmtId="3" showAll="0"/>
    <pivotField showAll="0"/>
    <pivotField dataField="1" numFmtId="3" showAll="0"/>
    <pivotField showAll="0"/>
    <pivotField showAll="0"/>
  </pivotFields>
  <rowFields count="1">
    <field x="1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Actual Min" fld="13" baseField="0" baseItem="0"/>
    <dataField name="Sum of Standard" fld="15" baseField="0" baseItem="0"/>
  </dataFields>
  <chartFormats count="326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5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7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8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9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0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2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3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4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5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6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9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0"/>
          </reference>
        </references>
      </pivotArea>
    </chartFormat>
    <chartFormat chart="1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1" format="4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1"/>
          </reference>
        </references>
      </pivotArea>
    </chartFormat>
    <chartFormat chart="1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  <chartFormat chart="1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1" format="4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chartFormat>
    <chartFormat chart="1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1" format="4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4"/>
          </reference>
        </references>
      </pivotArea>
    </chartFormat>
    <chartFormat chart="1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1" format="5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5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6"/>
          </reference>
        </references>
      </pivotArea>
    </chartFormat>
    <chartFormat chart="1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1" format="5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7"/>
          </reference>
        </references>
      </pivotArea>
    </chartFormat>
    <chartFormat chart="1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chartFormat>
    <chartFormat chart="1" format="5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8"/>
          </reference>
        </references>
      </pivotArea>
    </chartFormat>
    <chartFormat chart="1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chartFormat>
    <chartFormat chart="1" format="5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9"/>
          </reference>
        </references>
      </pivotArea>
    </chartFormat>
    <chartFormat chart="1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chartFormat>
    <chartFormat chart="1" format="6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0"/>
          </reference>
        </references>
      </pivotArea>
    </chartFormat>
    <chartFormat chart="1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chartFormat>
    <chartFormat chart="1" format="6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1"/>
          </reference>
        </references>
      </pivotArea>
    </chartFormat>
    <chartFormat chart="1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chartFormat>
    <chartFormat chart="1" format="6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chartFormat>
    <chartFormat chart="1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1" format="6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chartFormat>
    <chartFormat chart="1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chartFormat>
    <chartFormat chart="1" format="6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chartFormat>
    <chartFormat chart="1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chartFormat>
    <chartFormat chart="1" format="7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chartFormat>
    <chartFormat chart="1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chartFormat>
    <chartFormat chart="1" format="7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6"/>
          </reference>
        </references>
      </pivotArea>
    </chartFormat>
    <chartFormat chart="1" format="7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chartFormat>
    <chartFormat chart="1" format="7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chartFormat>
    <chartFormat chart="1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1" format="7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chartFormat>
    <chartFormat chart="1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chartFormat>
    <chartFormat chart="1" format="7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9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5"/>
          </reference>
        </references>
      </pivotArea>
    </chartFormat>
    <chartFormat chart="3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3" format="1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6"/>
          </reference>
        </references>
      </pivotArea>
    </chartFormat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7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8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9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3" format="2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0"/>
          </reference>
        </references>
      </pivotArea>
    </chartFormat>
    <chartFormat chart="3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1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3" format="2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2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3" format="2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3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4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5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6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7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9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0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1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3" format="4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chartFormat>
    <chartFormat chart="3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3" format="4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4"/>
          </reference>
        </references>
      </pivotArea>
    </chartFormat>
    <chartFormat chart="3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3" format="5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5"/>
          </reference>
        </references>
      </pivotArea>
    </chartFormat>
    <chartFormat chart="3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3" format="5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6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7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8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9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0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1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6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9"/>
          </reference>
        </references>
      </pivotArea>
    </chartFormat>
    <chartFormat chart="3" format="80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3" format="81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80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81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5" format="84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5" format="85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5" format="8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8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5" format="8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8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chartFormat>
    <chartFormat chart="5" format="9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5" format="9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"/>
          </reference>
        </references>
      </pivotArea>
    </chartFormat>
    <chartFormat chart="5" format="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5" format="9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5" format="9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5" format="9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5"/>
          </reference>
        </references>
      </pivotArea>
    </chartFormat>
    <chartFormat chart="5" format="9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5" format="9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6"/>
          </reference>
        </references>
      </pivotArea>
    </chartFormat>
    <chartFormat chart="5" format="9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5" format="9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7"/>
          </reference>
        </references>
      </pivotArea>
    </chartFormat>
    <chartFormat chart="5" format="10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5" format="10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8"/>
          </reference>
        </references>
      </pivotArea>
    </chartFormat>
    <chartFormat chart="5" format="10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5" format="10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9"/>
          </reference>
        </references>
      </pivotArea>
    </chartFormat>
    <chartFormat chart="5" format="10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5" format="10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0"/>
          </reference>
        </references>
      </pivotArea>
    </chartFormat>
    <chartFormat chart="5" format="10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5" format="10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1"/>
          </reference>
        </references>
      </pivotArea>
    </chartFormat>
    <chartFormat chart="5" format="10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5" format="10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2"/>
          </reference>
        </references>
      </pivotArea>
    </chartFormat>
    <chartFormat chart="5" format="1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5" format="11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3"/>
          </reference>
        </references>
      </pivotArea>
    </chartFormat>
    <chartFormat chart="5" format="1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5" format="11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4"/>
          </reference>
        </references>
      </pivotArea>
    </chartFormat>
    <chartFormat chart="5" format="1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5" format="11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5"/>
          </reference>
        </references>
      </pivotArea>
    </chartFormat>
    <chartFormat chart="5" format="1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5" format="11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6"/>
          </reference>
        </references>
      </pivotArea>
    </chartFormat>
    <chartFormat chart="5" format="1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5" format="11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7"/>
          </reference>
        </references>
      </pivotArea>
    </chartFormat>
    <chartFormat chart="5" format="1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5" format="12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5" format="1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5" format="12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9"/>
          </reference>
        </references>
      </pivotArea>
    </chartFormat>
    <chartFormat chart="5" format="1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5" format="12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0"/>
          </reference>
        </references>
      </pivotArea>
    </chartFormat>
    <chartFormat chart="5" format="1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5" format="12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1"/>
          </reference>
        </references>
      </pivotArea>
    </chartFormat>
    <chartFormat chart="5" format="1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5" format="12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  <chartFormat chart="5" format="1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5" format="13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chartFormat>
    <chartFormat chart="5" format="1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5" format="13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4"/>
          </reference>
        </references>
      </pivotArea>
    </chartFormat>
    <chartFormat chart="5" format="1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5" format="13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5"/>
          </reference>
        </references>
      </pivotArea>
    </chartFormat>
    <chartFormat chart="5" format="1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5" format="13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6"/>
          </reference>
        </references>
      </pivotArea>
    </chartFormat>
    <chartFormat chart="5" format="1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5" format="13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7"/>
          </reference>
        </references>
      </pivotArea>
    </chartFormat>
    <chartFormat chart="5" format="1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chartFormat>
    <chartFormat chart="5" format="14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8"/>
          </reference>
        </references>
      </pivotArea>
    </chartFormat>
    <chartFormat chart="5" format="1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chartFormat>
    <chartFormat chart="5" format="14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9"/>
          </reference>
        </references>
      </pivotArea>
    </chartFormat>
    <chartFormat chart="5" format="1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chartFormat>
    <chartFormat chart="5" format="14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0"/>
          </reference>
        </references>
      </pivotArea>
    </chartFormat>
    <chartFormat chart="5" format="1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chartFormat>
    <chartFormat chart="5" format="14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1"/>
          </reference>
        </references>
      </pivotArea>
    </chartFormat>
    <chartFormat chart="5" format="1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chartFormat>
    <chartFormat chart="5" format="14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chartFormat>
    <chartFormat chart="5" format="1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5" format="15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chartFormat>
    <chartFormat chart="5" format="1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chartFormat>
    <chartFormat chart="5" format="15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chartFormat>
    <chartFormat chart="5" format="1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chartFormat>
    <chartFormat chart="5" format="15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chartFormat>
    <chartFormat chart="5" format="1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chartFormat>
    <chartFormat chart="5" format="15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6"/>
          </reference>
        </references>
      </pivotArea>
    </chartFormat>
    <chartFormat chart="5" format="1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chartFormat>
    <chartFormat chart="5" format="15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chartFormat>
    <chartFormat chart="5" format="1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5" format="16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chartFormat>
    <chartFormat chart="5" format="1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chartFormat>
    <chartFormat chart="5" format="16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9"/>
          </reference>
        </references>
      </pivotArea>
    </chartFormat>
    <chartFormat chart="5" format="1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16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8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8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8" format="1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5"/>
          </reference>
        </references>
      </pivotArea>
    </chartFormat>
    <chartFormat chart="8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8" format="1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6"/>
          </reference>
        </references>
      </pivotArea>
    </chartFormat>
    <chartFormat chart="8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8" format="1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7"/>
          </reference>
        </references>
      </pivotArea>
    </chartFormat>
    <chartFormat chart="8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8" format="1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8"/>
          </reference>
        </references>
      </pivotArea>
    </chartFormat>
    <chartFormat chart="8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8" format="1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9"/>
          </reference>
        </references>
      </pivotArea>
    </chartFormat>
    <chartFormat chart="8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8" format="2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8" format="2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2"/>
          </reference>
        </references>
      </pivotArea>
    </chartFormat>
    <chartFormat chart="8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8" format="2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3"/>
          </reference>
        </references>
      </pivotArea>
    </chartFormat>
    <chartFormat chart="8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8" format="2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4"/>
          </reference>
        </references>
      </pivotArea>
    </chartFormat>
    <chartFormat chart="8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8" format="3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5"/>
          </reference>
        </references>
      </pivotArea>
    </chartFormat>
    <chartFormat chart="8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8" format="3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6"/>
          </reference>
        </references>
      </pivotArea>
    </chartFormat>
    <chartFormat chart="8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8" format="3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7"/>
          </reference>
        </references>
      </pivotArea>
    </chartFormat>
    <chartFormat chart="8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8" format="3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8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8" format="3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19"/>
          </reference>
        </references>
      </pivotArea>
    </chartFormat>
    <chartFormat chart="8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8" format="4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0"/>
          </reference>
        </references>
      </pivotArea>
    </chartFormat>
    <chartFormat chart="8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8" format="4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1"/>
          </reference>
        </references>
      </pivotArea>
    </chartFormat>
    <chartFormat chart="8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8" format="4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  <chartFormat chart="8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8" format="4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chartFormat>
    <chartFormat chart="8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8" format="4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4"/>
          </reference>
        </references>
      </pivotArea>
    </chartFormat>
    <chartFormat chart="8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8" format="5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5"/>
          </reference>
        </references>
      </pivotArea>
    </chartFormat>
    <chartFormat chart="8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8" format="5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6"/>
          </reference>
        </references>
      </pivotArea>
    </chartFormat>
    <chartFormat chart="8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8" format="5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7"/>
          </reference>
        </references>
      </pivotArea>
    </chartFormat>
    <chartFormat chart="8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chartFormat>
    <chartFormat chart="8" format="5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8"/>
          </reference>
        </references>
      </pivotArea>
    </chartFormat>
    <chartFormat chart="8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chartFormat>
    <chartFormat chart="8" format="5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29"/>
          </reference>
        </references>
      </pivotArea>
    </chartFormat>
    <chartFormat chart="8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chartFormat>
    <chartFormat chart="8" format="6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0"/>
          </reference>
        </references>
      </pivotArea>
    </chartFormat>
    <chartFormat chart="8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chartFormat>
    <chartFormat chart="8" format="6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1"/>
          </reference>
        </references>
      </pivotArea>
    </chartFormat>
    <chartFormat chart="8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chartFormat>
    <chartFormat chart="8" format="6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chartFormat>
    <chartFormat chart="8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8" format="6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chartFormat>
    <chartFormat chart="8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chartFormat>
    <chartFormat chart="8" format="6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chartFormat>
    <chartFormat chart="8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chartFormat>
    <chartFormat chart="8" format="71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chartFormat>
    <chartFormat chart="8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chartFormat>
    <chartFormat chart="8" format="73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6"/>
          </reference>
        </references>
      </pivotArea>
    </chartFormat>
    <chartFormat chart="8" format="7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chartFormat>
    <chartFormat chart="8" format="75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chartFormat>
    <chartFormat chart="8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8" format="77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chartFormat>
    <chartFormat chart="8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chartFormat>
    <chartFormat chart="8" format="79" series="1">
      <pivotArea type="data" outline="0" fieldPosition="0">
        <references count="2">
          <reference field="4294967294" count="1" selected="0">
            <x v="1"/>
          </reference>
          <reference field="1" count="1" selected="0">
            <x v="3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Fix2LH" displayName="Fix2LH" ref="A1:R641" totalsRowShown="0" headerRowDxfId="113" dataDxfId="111" headerRowBorderDxfId="112" tableBorderDxfId="110">
  <autoFilter ref="A1:R641"/>
  <tableColumns count="18">
    <tableColumn id="1" name="Order" dataDxfId="109"/>
    <tableColumn id="2" name="Shipset" dataDxfId="108">
      <calculatedColumnFormula>VLOOKUP(A2,'Fix 2LH Orders'!B:C,2,0)</calculatedColumnFormula>
    </tableColumn>
    <tableColumn id="3" name="Sequence" dataDxfId="107"/>
    <tableColumn id="4" name="Operation/Activity" dataDxfId="106"/>
    <tableColumn id="5" name="Work center" dataDxfId="105"/>
    <tableColumn id="6" name="Control key" dataDxfId="104"/>
    <tableColumn id="7" name="Work center description" dataDxfId="103"/>
    <tableColumn id="8" name="Operation short text" dataDxfId="102"/>
    <tableColumn id="9" name="ActStartDateExecution" dataDxfId="101"/>
    <tableColumn id="10" name="ActStartTimeExecution" dataDxfId="100"/>
    <tableColumn id="11" name="ActFinishDateExecutn" dataDxfId="99"/>
    <tableColumn id="12" name="ActFinishTimeExecutn" dataDxfId="98"/>
    <tableColumn id="13" name="Confirmed activ. 3 (ILE03)" dataDxfId="97"/>
    <tableColumn id="14" name="Actual Min" dataDxfId="96">
      <calculatedColumnFormula>IF(O2="H",M2*60,M2)</calculatedColumnFormula>
    </tableColumn>
    <tableColumn id="15" name="Unit/activity (=ILE03)" dataDxfId="95"/>
    <tableColumn id="16" name="Standard" dataDxfId="94"/>
    <tableColumn id="17" name="Standard value unit (=VGE03)" dataDxfId="93"/>
    <tableColumn id="18" name="System Status" dataDxfId="9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Mov2LH" displayName="Mov2LH" ref="A1:R705" totalsRowShown="0" headerRowDxfId="91" dataDxfId="89" headerRowBorderDxfId="90" tableBorderDxfId="88">
  <autoFilter ref="A1:R705"/>
  <tableColumns count="18">
    <tableColumn id="1" name="Order" dataDxfId="87"/>
    <tableColumn id="2" name="Shipset" dataDxfId="86">
      <calculatedColumnFormula>VLOOKUP(A2,'Mov 2LH Orders'!B:C,2,0)</calculatedColumnFormula>
    </tableColumn>
    <tableColumn id="3" name="Sequence" dataDxfId="85"/>
    <tableColumn id="4" name="Operation/Activity" dataDxfId="84"/>
    <tableColumn id="5" name="Work center" dataDxfId="83"/>
    <tableColumn id="6" name="Control key" dataDxfId="82"/>
    <tableColumn id="7" name="Work center description" dataDxfId="81"/>
    <tableColumn id="8" name="Operation short text" dataDxfId="80"/>
    <tableColumn id="9" name="ActStartDateExecution" dataDxfId="79"/>
    <tableColumn id="10" name="ActStartTimeExecution" dataDxfId="78"/>
    <tableColumn id="11" name="ActFinishDateExecutn" dataDxfId="77"/>
    <tableColumn id="12" name="ActFinishTimeExecutn" dataDxfId="76"/>
    <tableColumn id="13" name="Actual" dataDxfId="75"/>
    <tableColumn id="18" name="Actual Min" dataDxfId="74">
      <calculatedColumnFormula>IF(Mov2LH[[#This Row],[Unit/activity (=ILE03)]]="H",Mov2LH[[#This Row],[Actual]]*60,Mov2LH[[#This Row],[Actual]])</calculatedColumnFormula>
    </tableColumn>
    <tableColumn id="14" name="Unit/activity (=ILE03)" dataDxfId="73"/>
    <tableColumn id="15" name="Standard" dataDxfId="72"/>
    <tableColumn id="16" name="Standard value unit (=VGE03)" dataDxfId="71"/>
    <tableColumn id="17" name="System Status" dataDxfId="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otalFix" displayName="TotalFix" ref="A1:S3842" totalsRowShown="0" headerRowDxfId="69" dataDxfId="67" headerRowBorderDxfId="68" tableBorderDxfId="66">
  <autoFilter ref="A1:S3842"/>
  <tableColumns count="19">
    <tableColumn id="1" name="Order" dataDxfId="65"/>
    <tableColumn id="18" name="Material Number" dataDxfId="64"/>
    <tableColumn id="17" name="Shipset" dataDxfId="63">
      <calculatedColumnFormula>VLOOKUP(TotalFix[[#This Row],[Order]],'Total Fix by SS'!B:C,2,0)</calculatedColumnFormula>
    </tableColumn>
    <tableColumn id="2" name="Sequence" dataDxfId="62"/>
    <tableColumn id="3" name="Operation/Activity" dataDxfId="61"/>
    <tableColumn id="4" name="Work center" dataDxfId="60"/>
    <tableColumn id="5" name="Control key" dataDxfId="59"/>
    <tableColumn id="6" name="Work center description" dataDxfId="58"/>
    <tableColumn id="7" name="Operation short text" dataDxfId="57"/>
    <tableColumn id="8" name="ActStartDateExecution" dataDxfId="56"/>
    <tableColumn id="9" name="ActStartTimeExecution" dataDxfId="55"/>
    <tableColumn id="10" name="ActFinishDateExecutn" dataDxfId="54"/>
    <tableColumn id="11" name="ActFinishTimeExecutn" dataDxfId="53"/>
    <tableColumn id="12" name="Confirmed activ. 3 (ILE03)" dataDxfId="52"/>
    <tableColumn id="13" name="Unit/activity (=ILE03)" dataDxfId="51"/>
    <tableColumn id="21" name="Actual MINs" dataDxfId="50" dataCellStyle="Comma"/>
    <tableColumn id="14" name="Standard value 3 (VGE03)" dataDxfId="49"/>
    <tableColumn id="15" name="Standard value unit (=VGE03)" dataDxfId="48"/>
    <tableColumn id="16" name="System Status" dataDxfId="4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7" name="AllData" displayName="AllData" ref="A1:I8162" totalsRowShown="0" headerRowDxfId="3" dataDxfId="2">
  <autoFilter ref="A1:I8162"/>
  <tableColumns count="9">
    <tableColumn id="1" name="Order" dataDxfId="10"/>
    <tableColumn id="2" name="Material Number" dataDxfId="1">
      <calculatedColumnFormula>VLOOKUP(AllData[[#This Row],[Order]],MM[],3,FALSE)</calculatedColumnFormula>
    </tableColumn>
    <tableColumn id="3" name="Ship Set" dataDxfId="0">
      <calculatedColumnFormula>VLOOKUP(AllData[[#This Row],[Order]],MM[],2,FALSE)</calculatedColumnFormula>
    </tableColumn>
    <tableColumn id="4" name="Operation/Activity" dataDxfId="9"/>
    <tableColumn id="5" name="Work center" dataDxfId="8"/>
    <tableColumn id="6" name="Work center description" dataDxfId="7"/>
    <tableColumn id="7" name="Operation short text" dataDxfId="6"/>
    <tableColumn id="8" name="Actual Minutes" dataDxfId="5"/>
    <tableColumn id="9" name="Standard Minutes" dataDxf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otalMov" displayName="TotalMov" ref="A1:S4321" totalsRowShown="0" headerRowDxfId="46" dataDxfId="44" headerRowBorderDxfId="45" tableBorderDxfId="43">
  <autoFilter ref="A1:S4321"/>
  <tableColumns count="19">
    <tableColumn id="1" name="Order" dataDxfId="42"/>
    <tableColumn id="20" name="Material Number" dataDxfId="41"/>
    <tableColumn id="17" name="Shipset" dataDxfId="40">
      <calculatedColumnFormula>VLOOKUP(TotalMov[[#This Row],[Order]],'Total Mov by SS'!B:C,2,0)</calculatedColumnFormula>
    </tableColumn>
    <tableColumn id="2" name="Sequence" dataDxfId="39"/>
    <tableColumn id="3" name="Operation/Activity" dataDxfId="38"/>
    <tableColumn id="4" name="Work center" dataDxfId="37"/>
    <tableColumn id="5" name="Control key" dataDxfId="36"/>
    <tableColumn id="6" name="Work center description" dataDxfId="35"/>
    <tableColumn id="7" name="Operation short text" dataDxfId="34"/>
    <tableColumn id="8" name="ActStartDateExecution" dataDxfId="33"/>
    <tableColumn id="9" name="ActStartTimeExecution" dataDxfId="32"/>
    <tableColumn id="10" name="ActFinishDateExecutn" dataDxfId="31"/>
    <tableColumn id="11" name="ActFinishTimeExecutn" dataDxfId="30"/>
    <tableColumn id="12" name="Confirmed activ. 3 (ILE03)" dataDxfId="29"/>
    <tableColumn id="13" name="Unit/activity (=ILE03)" dataDxfId="28"/>
    <tableColumn id="19" name="Actual MINs" dataDxfId="27"/>
    <tableColumn id="14" name="Standard value 3 (VGE03)" dataDxfId="26"/>
    <tableColumn id="15" name="Standard value unit (=VGE03)" dataDxfId="25"/>
    <tableColumn id="16" name="System Status" dataDxfId="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MM" displayName="MM" ref="A1:D481" totalsRowShown="0" headerRowDxfId="13">
  <autoFilter ref="A1:D481"/>
  <tableColumns count="4">
    <tableColumn id="1" name="Order" dataDxfId="11"/>
    <tableColumn id="2" name="Shipset" dataDxfId="12"/>
    <tableColumn id="3" name="Material number"/>
    <tableColumn id="4" name="Descrip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zoomScale="85" zoomScaleNormal="85" workbookViewId="0">
      <selection activeCell="C8" sqref="C8"/>
    </sheetView>
  </sheetViews>
  <sheetFormatPr defaultRowHeight="14.5" x14ac:dyDescent="0.35"/>
  <cols>
    <col min="1" max="1" width="17.1796875" bestFit="1" customWidth="1"/>
    <col min="2" max="2" width="8.453125" bestFit="1" customWidth="1"/>
    <col min="3" max="4" width="19.7265625" bestFit="1" customWidth="1"/>
    <col min="6" max="6" width="13.54296875" bestFit="1" customWidth="1"/>
    <col min="7" max="7" width="15.90625" bestFit="1" customWidth="1"/>
    <col min="8" max="8" width="19.7265625" bestFit="1" customWidth="1"/>
    <col min="9" max="9" width="20.26953125" bestFit="1" customWidth="1"/>
  </cols>
  <sheetData>
    <row r="1" spans="1:9" ht="15" thickBot="1" x14ac:dyDescent="0.4">
      <c r="A1" s="55" t="s">
        <v>0</v>
      </c>
      <c r="B1" s="56"/>
      <c r="C1" s="56"/>
      <c r="D1" s="56"/>
      <c r="E1" s="56"/>
      <c r="F1" s="56"/>
      <c r="G1" s="56"/>
      <c r="H1" s="56"/>
      <c r="I1" s="57"/>
    </row>
    <row r="2" spans="1:9" x14ac:dyDescent="0.35">
      <c r="A2" s="1" t="s">
        <v>1</v>
      </c>
      <c r="B2" s="2" t="s">
        <v>2</v>
      </c>
      <c r="C2" s="2" t="s">
        <v>3</v>
      </c>
      <c r="D2" s="2" t="s">
        <v>4</v>
      </c>
      <c r="E2" s="3"/>
      <c r="F2" s="2" t="s">
        <v>1</v>
      </c>
      <c r="G2" s="4" t="s">
        <v>2</v>
      </c>
      <c r="H2" s="5" t="s">
        <v>5</v>
      </c>
      <c r="I2" s="5" t="s">
        <v>6</v>
      </c>
    </row>
    <row r="3" spans="1:9" ht="15.5" x14ac:dyDescent="0.35">
      <c r="A3" s="6" t="s">
        <v>7</v>
      </c>
      <c r="B3" s="7">
        <v>409695</v>
      </c>
      <c r="C3" s="7">
        <v>411578</v>
      </c>
      <c r="D3" s="17" t="s">
        <v>8</v>
      </c>
      <c r="E3" s="8"/>
      <c r="F3" s="9" t="s">
        <v>9</v>
      </c>
      <c r="G3" s="7" t="s">
        <v>10</v>
      </c>
      <c r="H3" s="10">
        <v>411586</v>
      </c>
      <c r="I3" s="19" t="s">
        <v>11</v>
      </c>
    </row>
    <row r="4" spans="1:9" ht="15.5" x14ac:dyDescent="0.35">
      <c r="A4" s="6" t="s">
        <v>12</v>
      </c>
      <c r="B4" s="7">
        <v>409696</v>
      </c>
      <c r="C4" s="7">
        <v>411579</v>
      </c>
      <c r="D4" s="17" t="s">
        <v>13</v>
      </c>
      <c r="E4" s="8"/>
      <c r="F4" s="9" t="s">
        <v>14</v>
      </c>
      <c r="G4" s="7" t="s">
        <v>15</v>
      </c>
      <c r="H4" s="10">
        <v>411587</v>
      </c>
      <c r="I4" s="19" t="s">
        <v>16</v>
      </c>
    </row>
    <row r="5" spans="1:9" ht="15.5" x14ac:dyDescent="0.35">
      <c r="A5" s="6" t="s">
        <v>17</v>
      </c>
      <c r="B5" s="7">
        <v>408778</v>
      </c>
      <c r="C5" s="7">
        <v>411580</v>
      </c>
      <c r="D5" s="17" t="s">
        <v>18</v>
      </c>
      <c r="E5" s="8"/>
      <c r="F5" s="9" t="s">
        <v>19</v>
      </c>
      <c r="G5" s="7" t="s">
        <v>20</v>
      </c>
      <c r="H5" s="10">
        <v>411588</v>
      </c>
      <c r="I5" s="19" t="s">
        <v>21</v>
      </c>
    </row>
    <row r="6" spans="1:9" ht="15.5" x14ac:dyDescent="0.35">
      <c r="A6" s="6" t="s">
        <v>22</v>
      </c>
      <c r="B6" s="7">
        <v>408779</v>
      </c>
      <c r="C6" s="7">
        <v>411581</v>
      </c>
      <c r="D6" s="17" t="s">
        <v>23</v>
      </c>
      <c r="E6" s="8"/>
      <c r="F6" s="9" t="s">
        <v>24</v>
      </c>
      <c r="G6" s="7" t="s">
        <v>25</v>
      </c>
      <c r="H6" s="10">
        <v>411589</v>
      </c>
      <c r="I6" s="10" t="s">
        <v>26</v>
      </c>
    </row>
    <row r="7" spans="1:9" ht="15.5" x14ac:dyDescent="0.35">
      <c r="A7" s="6" t="s">
        <v>27</v>
      </c>
      <c r="B7" s="7">
        <v>408780</v>
      </c>
      <c r="C7" s="7">
        <v>411582</v>
      </c>
      <c r="D7" s="17" t="s">
        <v>28</v>
      </c>
      <c r="E7" s="8"/>
      <c r="F7" s="9" t="s">
        <v>29</v>
      </c>
      <c r="G7" s="7" t="s">
        <v>30</v>
      </c>
      <c r="H7" s="10">
        <v>411590</v>
      </c>
      <c r="I7" s="10" t="s">
        <v>31</v>
      </c>
    </row>
    <row r="8" spans="1:9" ht="16" thickBot="1" x14ac:dyDescent="0.4">
      <c r="A8" s="11" t="s">
        <v>32</v>
      </c>
      <c r="B8" s="12">
        <v>408781</v>
      </c>
      <c r="C8" s="12">
        <v>411583</v>
      </c>
      <c r="D8" s="18" t="s">
        <v>33</v>
      </c>
      <c r="E8" s="13"/>
      <c r="F8" s="14" t="s">
        <v>34</v>
      </c>
      <c r="G8" s="12" t="s">
        <v>35</v>
      </c>
      <c r="H8" s="15">
        <v>411591</v>
      </c>
      <c r="I8" s="20" t="s">
        <v>36</v>
      </c>
    </row>
  </sheetData>
  <mergeCells count="1">
    <mergeCell ref="A1:I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0"/>
  <sheetViews>
    <sheetView workbookViewId="0">
      <selection activeCell="D1" sqref="D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6.26953125" style="16" customWidth="1"/>
    <col min="5" max="5" width="21.179687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1528703</v>
      </c>
      <c r="C2" s="16">
        <v>123</v>
      </c>
      <c r="D2" s="16" t="s">
        <v>21</v>
      </c>
      <c r="E2" s="16" t="s">
        <v>128</v>
      </c>
    </row>
    <row r="3" spans="2:5" x14ac:dyDescent="0.35">
      <c r="B3" s="16">
        <v>1528717</v>
      </c>
      <c r="C3" s="16">
        <v>124</v>
      </c>
      <c r="D3" s="16" t="s">
        <v>21</v>
      </c>
      <c r="E3" s="16" t="s">
        <v>128</v>
      </c>
    </row>
    <row r="4" spans="2:5" x14ac:dyDescent="0.35">
      <c r="B4" s="16">
        <v>1529653</v>
      </c>
      <c r="C4" s="16">
        <v>125</v>
      </c>
      <c r="D4" s="16" t="s">
        <v>21</v>
      </c>
      <c r="E4" s="16" t="s">
        <v>128</v>
      </c>
    </row>
    <row r="5" spans="2:5" x14ac:dyDescent="0.35">
      <c r="B5" s="16">
        <v>1530338</v>
      </c>
      <c r="C5" s="16">
        <v>126</v>
      </c>
      <c r="D5" s="16" t="s">
        <v>21</v>
      </c>
      <c r="E5" s="16" t="s">
        <v>128</v>
      </c>
    </row>
    <row r="6" spans="2:5" x14ac:dyDescent="0.35">
      <c r="B6" s="16">
        <v>1531223</v>
      </c>
      <c r="C6" s="16">
        <v>127</v>
      </c>
      <c r="D6" s="16" t="s">
        <v>21</v>
      </c>
      <c r="E6" s="16" t="s">
        <v>128</v>
      </c>
    </row>
    <row r="7" spans="2:5" x14ac:dyDescent="0.35">
      <c r="B7" s="16">
        <v>1531228</v>
      </c>
      <c r="C7" s="16">
        <v>128</v>
      </c>
      <c r="D7" s="16" t="s">
        <v>21</v>
      </c>
      <c r="E7" s="16" t="s">
        <v>128</v>
      </c>
    </row>
    <row r="8" spans="2:5" x14ac:dyDescent="0.35">
      <c r="B8" s="16">
        <v>1532424</v>
      </c>
      <c r="C8" s="16">
        <v>129</v>
      </c>
      <c r="D8" s="16" t="s">
        <v>21</v>
      </c>
      <c r="E8" s="16" t="s">
        <v>128</v>
      </c>
    </row>
    <row r="9" spans="2:5" x14ac:dyDescent="0.35">
      <c r="B9" s="16">
        <v>1533096</v>
      </c>
      <c r="C9" s="16">
        <v>130</v>
      </c>
      <c r="D9" s="16" t="s">
        <v>21</v>
      </c>
      <c r="E9" s="16" t="s">
        <v>128</v>
      </c>
    </row>
    <row r="10" spans="2:5" x14ac:dyDescent="0.35">
      <c r="B10" s="16">
        <v>1533705</v>
      </c>
      <c r="C10" s="16">
        <v>131</v>
      </c>
      <c r="D10" s="16" t="s">
        <v>21</v>
      </c>
      <c r="E10" s="16" t="s">
        <v>128</v>
      </c>
    </row>
    <row r="11" spans="2:5" x14ac:dyDescent="0.35">
      <c r="B11" s="16">
        <v>1534430</v>
      </c>
      <c r="C11" s="16">
        <v>132</v>
      </c>
      <c r="D11" s="16" t="s">
        <v>21</v>
      </c>
      <c r="E11" s="16" t="s">
        <v>128</v>
      </c>
    </row>
    <row r="12" spans="2:5" x14ac:dyDescent="0.35">
      <c r="B12" s="16">
        <v>1534631</v>
      </c>
      <c r="C12" s="16">
        <v>133</v>
      </c>
      <c r="D12" s="16" t="s">
        <v>21</v>
      </c>
      <c r="E12" s="16" t="s">
        <v>128</v>
      </c>
    </row>
    <row r="13" spans="2:5" x14ac:dyDescent="0.35">
      <c r="B13" s="16">
        <v>1534845</v>
      </c>
      <c r="C13" s="16">
        <v>134</v>
      </c>
      <c r="D13" s="16" t="s">
        <v>21</v>
      </c>
      <c r="E13" s="16" t="s">
        <v>128</v>
      </c>
    </row>
    <row r="14" spans="2:5" x14ac:dyDescent="0.35">
      <c r="B14" s="16">
        <v>1537120</v>
      </c>
      <c r="C14" s="16">
        <v>135</v>
      </c>
      <c r="D14" s="16" t="s">
        <v>21</v>
      </c>
      <c r="E14" s="16" t="s">
        <v>128</v>
      </c>
    </row>
    <row r="15" spans="2:5" x14ac:dyDescent="0.35">
      <c r="B15" s="16">
        <v>1537707</v>
      </c>
      <c r="C15" s="16">
        <v>136</v>
      </c>
      <c r="D15" s="16" t="s">
        <v>21</v>
      </c>
      <c r="E15" s="16" t="s">
        <v>128</v>
      </c>
    </row>
    <row r="16" spans="2:5" x14ac:dyDescent="0.35">
      <c r="B16" s="16">
        <v>1538312</v>
      </c>
      <c r="C16" s="16">
        <v>137</v>
      </c>
      <c r="D16" s="16" t="s">
        <v>21</v>
      </c>
      <c r="E16" s="16" t="s">
        <v>128</v>
      </c>
    </row>
    <row r="17" spans="2:5" x14ac:dyDescent="0.35">
      <c r="B17" s="16">
        <v>1538835</v>
      </c>
      <c r="C17" s="16">
        <v>138</v>
      </c>
      <c r="D17" s="16" t="s">
        <v>21</v>
      </c>
      <c r="E17" s="16" t="s">
        <v>128</v>
      </c>
    </row>
    <row r="18" spans="2:5" x14ac:dyDescent="0.35">
      <c r="B18" s="16">
        <v>1540809</v>
      </c>
      <c r="C18" s="16">
        <v>139</v>
      </c>
      <c r="D18" s="16" t="s">
        <v>21</v>
      </c>
      <c r="E18" s="16" t="s">
        <v>128</v>
      </c>
    </row>
    <row r="19" spans="2:5" x14ac:dyDescent="0.35">
      <c r="B19" s="16">
        <v>1542300</v>
      </c>
      <c r="C19" s="16">
        <v>140</v>
      </c>
      <c r="D19" s="16" t="s">
        <v>21</v>
      </c>
      <c r="E19" s="16" t="s">
        <v>128</v>
      </c>
    </row>
    <row r="20" spans="2:5" x14ac:dyDescent="0.35">
      <c r="B20" s="16">
        <v>1541742</v>
      </c>
      <c r="C20" s="16">
        <v>141</v>
      </c>
      <c r="D20" s="16" t="s">
        <v>21</v>
      </c>
      <c r="E20" s="16" t="s">
        <v>128</v>
      </c>
    </row>
    <row r="21" spans="2:5" x14ac:dyDescent="0.35">
      <c r="B21" s="16">
        <v>1542325</v>
      </c>
      <c r="C21" s="16">
        <v>142</v>
      </c>
      <c r="D21" s="16" t="s">
        <v>21</v>
      </c>
      <c r="E21" s="16" t="s">
        <v>128</v>
      </c>
    </row>
    <row r="22" spans="2:5" x14ac:dyDescent="0.35">
      <c r="B22" s="16">
        <v>1543086</v>
      </c>
      <c r="C22" s="16">
        <v>143</v>
      </c>
      <c r="D22" s="16" t="s">
        <v>21</v>
      </c>
      <c r="E22" s="16" t="s">
        <v>128</v>
      </c>
    </row>
    <row r="23" spans="2:5" x14ac:dyDescent="0.35">
      <c r="B23" s="16">
        <v>1543080</v>
      </c>
      <c r="C23" s="16">
        <v>144</v>
      </c>
      <c r="D23" s="16" t="s">
        <v>21</v>
      </c>
      <c r="E23" s="16" t="s">
        <v>128</v>
      </c>
    </row>
    <row r="24" spans="2:5" x14ac:dyDescent="0.35">
      <c r="B24" s="16">
        <v>1545658</v>
      </c>
      <c r="C24" s="16">
        <v>145</v>
      </c>
      <c r="D24" s="16" t="s">
        <v>21</v>
      </c>
      <c r="E24" s="16" t="s">
        <v>128</v>
      </c>
    </row>
    <row r="25" spans="2:5" x14ac:dyDescent="0.35">
      <c r="B25" s="16">
        <v>1546620</v>
      </c>
      <c r="C25" s="16">
        <v>146</v>
      </c>
      <c r="D25" s="16" t="s">
        <v>21</v>
      </c>
      <c r="E25" s="16" t="s">
        <v>128</v>
      </c>
    </row>
    <row r="26" spans="2:5" x14ac:dyDescent="0.35">
      <c r="B26" s="16">
        <v>1546701</v>
      </c>
      <c r="C26" s="16">
        <v>147</v>
      </c>
      <c r="D26" s="16" t="s">
        <v>21</v>
      </c>
      <c r="E26" s="16" t="s">
        <v>128</v>
      </c>
    </row>
    <row r="27" spans="2:5" x14ac:dyDescent="0.35">
      <c r="B27" s="16">
        <v>1548150</v>
      </c>
      <c r="C27" s="16">
        <v>148</v>
      </c>
      <c r="D27" s="16" t="s">
        <v>21</v>
      </c>
      <c r="E27" s="16" t="s">
        <v>128</v>
      </c>
    </row>
    <row r="28" spans="2:5" x14ac:dyDescent="0.35">
      <c r="B28" s="16">
        <v>1548176</v>
      </c>
      <c r="C28" s="16">
        <v>149</v>
      </c>
      <c r="D28" s="16" t="s">
        <v>21</v>
      </c>
      <c r="E28" s="16" t="s">
        <v>128</v>
      </c>
    </row>
    <row r="29" spans="2:5" x14ac:dyDescent="0.35">
      <c r="B29" s="16">
        <v>1549296</v>
      </c>
      <c r="C29" s="16">
        <v>150</v>
      </c>
      <c r="D29" s="16" t="s">
        <v>21</v>
      </c>
      <c r="E29" s="16" t="s">
        <v>128</v>
      </c>
    </row>
    <row r="30" spans="2:5" x14ac:dyDescent="0.35">
      <c r="B30" s="16">
        <v>1549300</v>
      </c>
      <c r="C30" s="16">
        <v>151</v>
      </c>
      <c r="D30" s="16" t="s">
        <v>21</v>
      </c>
      <c r="E30" s="16" t="s">
        <v>128</v>
      </c>
    </row>
    <row r="31" spans="2:5" x14ac:dyDescent="0.35">
      <c r="B31" s="16">
        <v>1538841</v>
      </c>
      <c r="C31" s="16">
        <v>152</v>
      </c>
      <c r="D31" s="16" t="s">
        <v>21</v>
      </c>
      <c r="E31" s="16" t="s">
        <v>128</v>
      </c>
    </row>
    <row r="32" spans="2:5" x14ac:dyDescent="0.35">
      <c r="B32" s="16">
        <v>1550168</v>
      </c>
      <c r="C32" s="16">
        <v>153</v>
      </c>
      <c r="D32" s="16" t="s">
        <v>21</v>
      </c>
      <c r="E32" s="16" t="s">
        <v>128</v>
      </c>
    </row>
    <row r="33" spans="2:5" x14ac:dyDescent="0.35">
      <c r="B33" s="16">
        <v>1550495</v>
      </c>
      <c r="C33" s="16">
        <v>154</v>
      </c>
      <c r="D33" s="16" t="s">
        <v>21</v>
      </c>
      <c r="E33" s="16" t="s">
        <v>128</v>
      </c>
    </row>
    <row r="34" spans="2:5" x14ac:dyDescent="0.35">
      <c r="B34" s="16">
        <v>1552186</v>
      </c>
      <c r="C34" s="16">
        <v>155</v>
      </c>
      <c r="D34" s="16" t="s">
        <v>21</v>
      </c>
      <c r="E34" s="16" t="s">
        <v>128</v>
      </c>
    </row>
    <row r="35" spans="2:5" x14ac:dyDescent="0.35">
      <c r="B35" s="16">
        <v>1552189</v>
      </c>
      <c r="C35" s="16">
        <v>156</v>
      </c>
      <c r="D35" s="16" t="s">
        <v>21</v>
      </c>
      <c r="E35" s="16" t="s">
        <v>128</v>
      </c>
    </row>
    <row r="36" spans="2:5" x14ac:dyDescent="0.35">
      <c r="B36" s="16">
        <v>1554218</v>
      </c>
      <c r="C36" s="16">
        <v>157</v>
      </c>
      <c r="D36" s="16" t="s">
        <v>21</v>
      </c>
      <c r="E36" s="16" t="s">
        <v>128</v>
      </c>
    </row>
    <row r="37" spans="2:5" x14ac:dyDescent="0.35">
      <c r="B37" s="16">
        <v>1554960</v>
      </c>
      <c r="C37" s="16">
        <v>158</v>
      </c>
      <c r="D37" s="16" t="s">
        <v>21</v>
      </c>
      <c r="E37" s="16" t="s">
        <v>128</v>
      </c>
    </row>
    <row r="38" spans="2:5" x14ac:dyDescent="0.35">
      <c r="B38" s="16">
        <v>1554973</v>
      </c>
      <c r="C38" s="16">
        <v>159</v>
      </c>
      <c r="D38" s="16" t="s">
        <v>21</v>
      </c>
      <c r="E38" s="16" t="s">
        <v>128</v>
      </c>
    </row>
    <row r="39" spans="2:5" x14ac:dyDescent="0.35">
      <c r="B39" s="16">
        <v>1555468</v>
      </c>
      <c r="C39" s="16">
        <v>160</v>
      </c>
      <c r="D39" s="16" t="s">
        <v>21</v>
      </c>
      <c r="E39" s="16" t="s">
        <v>128</v>
      </c>
    </row>
    <row r="40" spans="2:5" x14ac:dyDescent="0.35">
      <c r="B40" s="16">
        <v>1555472</v>
      </c>
      <c r="C40" s="16">
        <v>161</v>
      </c>
      <c r="D40" s="16" t="s">
        <v>21</v>
      </c>
      <c r="E40" s="16" t="s">
        <v>128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0"/>
  <sheetViews>
    <sheetView workbookViewId="0">
      <selection activeCell="D1" sqref="D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6.26953125" style="16" customWidth="1"/>
    <col min="5" max="5" width="21.179687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1528718</v>
      </c>
      <c r="C2" s="16">
        <v>123</v>
      </c>
      <c r="D2" s="16" t="s">
        <v>26</v>
      </c>
      <c r="E2" s="16" t="s">
        <v>129</v>
      </c>
    </row>
    <row r="3" spans="2:5" x14ac:dyDescent="0.35">
      <c r="B3" s="16">
        <v>1529654</v>
      </c>
      <c r="C3" s="16">
        <v>124</v>
      </c>
      <c r="D3" s="16" t="s">
        <v>26</v>
      </c>
      <c r="E3" s="16" t="s">
        <v>129</v>
      </c>
    </row>
    <row r="4" spans="2:5" x14ac:dyDescent="0.35">
      <c r="B4" s="16">
        <v>1528115</v>
      </c>
      <c r="C4" s="16">
        <v>125</v>
      </c>
      <c r="D4" s="16" t="s">
        <v>26</v>
      </c>
      <c r="E4" s="16" t="s">
        <v>129</v>
      </c>
    </row>
    <row r="5" spans="2:5" x14ac:dyDescent="0.35">
      <c r="B5" s="16">
        <v>1529655</v>
      </c>
      <c r="C5" s="16">
        <v>126</v>
      </c>
      <c r="D5" s="16" t="s">
        <v>26</v>
      </c>
      <c r="E5" s="16" t="s">
        <v>129</v>
      </c>
    </row>
    <row r="6" spans="2:5" x14ac:dyDescent="0.35">
      <c r="B6" s="16">
        <v>1530339</v>
      </c>
      <c r="C6" s="16">
        <v>127</v>
      </c>
      <c r="D6" s="16" t="s">
        <v>26</v>
      </c>
      <c r="E6" s="16" t="s">
        <v>129</v>
      </c>
    </row>
    <row r="7" spans="2:5" x14ac:dyDescent="0.35">
      <c r="B7" s="16">
        <v>1531229</v>
      </c>
      <c r="C7" s="16">
        <v>128</v>
      </c>
      <c r="D7" s="16" t="s">
        <v>26</v>
      </c>
      <c r="E7" s="16" t="s">
        <v>129</v>
      </c>
    </row>
    <row r="8" spans="2:5" x14ac:dyDescent="0.35">
      <c r="B8" s="16">
        <v>1532425</v>
      </c>
      <c r="C8" s="16">
        <v>129</v>
      </c>
      <c r="D8" s="16" t="s">
        <v>26</v>
      </c>
      <c r="E8" s="16" t="s">
        <v>129</v>
      </c>
    </row>
    <row r="9" spans="2:5" x14ac:dyDescent="0.35">
      <c r="B9" s="16">
        <v>1533097</v>
      </c>
      <c r="C9" s="16">
        <v>130</v>
      </c>
      <c r="D9" s="16" t="s">
        <v>26</v>
      </c>
      <c r="E9" s="16" t="s">
        <v>129</v>
      </c>
    </row>
    <row r="10" spans="2:5" x14ac:dyDescent="0.35">
      <c r="B10" s="16">
        <v>1533706</v>
      </c>
      <c r="C10" s="16">
        <v>131</v>
      </c>
      <c r="D10" s="16" t="s">
        <v>26</v>
      </c>
      <c r="E10" s="16" t="s">
        <v>129</v>
      </c>
    </row>
    <row r="11" spans="2:5" x14ac:dyDescent="0.35">
      <c r="B11" s="16">
        <v>1534431</v>
      </c>
      <c r="C11" s="16">
        <v>132</v>
      </c>
      <c r="D11" s="16" t="s">
        <v>26</v>
      </c>
      <c r="E11" s="16" t="s">
        <v>129</v>
      </c>
    </row>
    <row r="12" spans="2:5" x14ac:dyDescent="0.35">
      <c r="B12" s="16">
        <v>1534632</v>
      </c>
      <c r="C12" s="16">
        <v>133</v>
      </c>
      <c r="D12" s="16" t="s">
        <v>26</v>
      </c>
      <c r="E12" s="16" t="s">
        <v>129</v>
      </c>
    </row>
    <row r="13" spans="2:5" x14ac:dyDescent="0.35">
      <c r="B13" s="16">
        <v>1534846</v>
      </c>
      <c r="C13" s="16">
        <v>134</v>
      </c>
      <c r="D13" s="16" t="s">
        <v>26</v>
      </c>
      <c r="E13" s="16" t="s">
        <v>129</v>
      </c>
    </row>
    <row r="14" spans="2:5" x14ac:dyDescent="0.35">
      <c r="B14" s="16">
        <v>1537121</v>
      </c>
      <c r="C14" s="16">
        <v>135</v>
      </c>
      <c r="D14" s="16" t="s">
        <v>26</v>
      </c>
      <c r="E14" s="16" t="s">
        <v>129</v>
      </c>
    </row>
    <row r="15" spans="2:5" x14ac:dyDescent="0.35">
      <c r="B15" s="16">
        <v>1537708</v>
      </c>
      <c r="C15" s="16">
        <v>136</v>
      </c>
      <c r="D15" s="16" t="s">
        <v>26</v>
      </c>
      <c r="E15" s="16" t="s">
        <v>129</v>
      </c>
    </row>
    <row r="16" spans="2:5" x14ac:dyDescent="0.35">
      <c r="B16" s="16">
        <v>1538313</v>
      </c>
      <c r="C16" s="16">
        <v>137</v>
      </c>
      <c r="D16" s="16" t="s">
        <v>26</v>
      </c>
      <c r="E16" s="16" t="s">
        <v>129</v>
      </c>
    </row>
    <row r="17" spans="2:5" x14ac:dyDescent="0.35">
      <c r="B17" s="16">
        <v>1538836</v>
      </c>
      <c r="C17" s="16">
        <v>138</v>
      </c>
      <c r="D17" s="16" t="s">
        <v>26</v>
      </c>
      <c r="E17" s="16" t="s">
        <v>129</v>
      </c>
    </row>
    <row r="18" spans="2:5" x14ac:dyDescent="0.35">
      <c r="B18" s="16">
        <v>1538842</v>
      </c>
      <c r="C18" s="16">
        <v>139</v>
      </c>
      <c r="D18" s="16" t="s">
        <v>26</v>
      </c>
      <c r="E18" s="16" t="s">
        <v>129</v>
      </c>
    </row>
    <row r="19" spans="2:5" x14ac:dyDescent="0.35">
      <c r="B19" s="16">
        <v>1541743</v>
      </c>
      <c r="C19" s="16">
        <v>140</v>
      </c>
      <c r="D19" s="16" t="s">
        <v>26</v>
      </c>
      <c r="E19" s="16" t="s">
        <v>129</v>
      </c>
    </row>
    <row r="20" spans="2:5" x14ac:dyDescent="0.35">
      <c r="B20" s="16">
        <v>1540810</v>
      </c>
      <c r="C20" s="16">
        <v>141</v>
      </c>
      <c r="D20" s="16" t="s">
        <v>26</v>
      </c>
      <c r="E20" s="16" t="s">
        <v>129</v>
      </c>
    </row>
    <row r="21" spans="2:5" x14ac:dyDescent="0.35">
      <c r="B21" s="16">
        <v>1542301</v>
      </c>
      <c r="C21" s="16">
        <v>142</v>
      </c>
      <c r="D21" s="16" t="s">
        <v>26</v>
      </c>
      <c r="E21" s="16" t="s">
        <v>129</v>
      </c>
    </row>
    <row r="22" spans="2:5" x14ac:dyDescent="0.35">
      <c r="B22" s="16">
        <v>1542326</v>
      </c>
      <c r="C22" s="16">
        <v>143</v>
      </c>
      <c r="D22" s="16" t="s">
        <v>26</v>
      </c>
      <c r="E22" s="16" t="s">
        <v>129</v>
      </c>
    </row>
    <row r="23" spans="2:5" x14ac:dyDescent="0.35">
      <c r="B23" s="16">
        <v>1543081</v>
      </c>
      <c r="C23" s="16">
        <v>144</v>
      </c>
      <c r="D23" s="16" t="s">
        <v>26</v>
      </c>
      <c r="E23" s="16" t="s">
        <v>129</v>
      </c>
    </row>
    <row r="24" spans="2:5" x14ac:dyDescent="0.35">
      <c r="B24" s="16">
        <v>1543087</v>
      </c>
      <c r="C24" s="16">
        <v>145</v>
      </c>
      <c r="D24" s="16" t="s">
        <v>26</v>
      </c>
      <c r="E24" s="16" t="s">
        <v>129</v>
      </c>
    </row>
    <row r="25" spans="2:5" x14ac:dyDescent="0.35">
      <c r="B25" s="16">
        <v>1545659</v>
      </c>
      <c r="C25" s="16">
        <v>146</v>
      </c>
      <c r="D25" s="16" t="s">
        <v>26</v>
      </c>
      <c r="E25" s="16" t="s">
        <v>129</v>
      </c>
    </row>
    <row r="26" spans="2:5" x14ac:dyDescent="0.35">
      <c r="B26" s="16">
        <v>1546621</v>
      </c>
      <c r="C26" s="16">
        <v>147</v>
      </c>
      <c r="D26" s="16" t="s">
        <v>26</v>
      </c>
      <c r="E26" s="16" t="s">
        <v>129</v>
      </c>
    </row>
    <row r="27" spans="2:5" x14ac:dyDescent="0.35">
      <c r="B27" s="16">
        <v>1546702</v>
      </c>
      <c r="C27" s="16">
        <v>148</v>
      </c>
      <c r="D27" s="16" t="s">
        <v>26</v>
      </c>
      <c r="E27" s="16" t="s">
        <v>129</v>
      </c>
    </row>
    <row r="28" spans="2:5" x14ac:dyDescent="0.35">
      <c r="B28" s="16">
        <v>1548151</v>
      </c>
      <c r="C28" s="16">
        <v>149</v>
      </c>
      <c r="D28" s="16" t="s">
        <v>26</v>
      </c>
      <c r="E28" s="16" t="s">
        <v>129</v>
      </c>
    </row>
    <row r="29" spans="2:5" x14ac:dyDescent="0.35">
      <c r="B29" s="16">
        <v>1548177</v>
      </c>
      <c r="C29" s="16">
        <v>150</v>
      </c>
      <c r="D29" s="16" t="s">
        <v>26</v>
      </c>
      <c r="E29" s="16" t="s">
        <v>129</v>
      </c>
    </row>
    <row r="30" spans="2:5" x14ac:dyDescent="0.35">
      <c r="B30" s="16">
        <v>1549297</v>
      </c>
      <c r="C30" s="16">
        <v>151</v>
      </c>
      <c r="D30" s="16" t="s">
        <v>26</v>
      </c>
      <c r="E30" s="16" t="s">
        <v>129</v>
      </c>
    </row>
    <row r="31" spans="2:5" x14ac:dyDescent="0.35">
      <c r="B31" s="16">
        <v>1549301</v>
      </c>
      <c r="C31" s="16">
        <v>152</v>
      </c>
      <c r="D31" s="16" t="s">
        <v>26</v>
      </c>
      <c r="E31" s="16" t="s">
        <v>129</v>
      </c>
    </row>
    <row r="32" spans="2:5" x14ac:dyDescent="0.35">
      <c r="B32" s="16">
        <v>1550496</v>
      </c>
      <c r="C32" s="16">
        <v>153</v>
      </c>
      <c r="D32" s="16" t="s">
        <v>26</v>
      </c>
      <c r="E32" s="16" t="s">
        <v>129</v>
      </c>
    </row>
    <row r="33" spans="2:5" x14ac:dyDescent="0.35">
      <c r="B33" s="16">
        <v>1550403</v>
      </c>
      <c r="C33" s="16">
        <v>154</v>
      </c>
      <c r="D33" s="16" t="s">
        <v>26</v>
      </c>
      <c r="E33" s="16" t="s">
        <v>129</v>
      </c>
    </row>
    <row r="34" spans="2:5" x14ac:dyDescent="0.35">
      <c r="B34" s="16">
        <v>1552184</v>
      </c>
      <c r="C34" s="16">
        <v>155</v>
      </c>
      <c r="D34" s="16" t="s">
        <v>26</v>
      </c>
      <c r="E34" s="16" t="s">
        <v>129</v>
      </c>
    </row>
    <row r="35" spans="2:5" x14ac:dyDescent="0.35">
      <c r="B35" s="16">
        <v>1552190</v>
      </c>
      <c r="C35" s="16">
        <v>156</v>
      </c>
      <c r="D35" s="16" t="s">
        <v>26</v>
      </c>
      <c r="E35" s="16" t="s">
        <v>129</v>
      </c>
    </row>
    <row r="36" spans="2:5" x14ac:dyDescent="0.35">
      <c r="B36" s="16">
        <v>1553594</v>
      </c>
      <c r="C36" s="16">
        <v>157</v>
      </c>
      <c r="D36" s="16" t="s">
        <v>26</v>
      </c>
      <c r="E36" s="16" t="s">
        <v>129</v>
      </c>
    </row>
    <row r="37" spans="2:5" x14ac:dyDescent="0.35">
      <c r="B37" s="16">
        <v>1554966</v>
      </c>
      <c r="C37" s="16">
        <v>158</v>
      </c>
      <c r="D37" s="16" t="s">
        <v>26</v>
      </c>
      <c r="E37" s="16" t="s">
        <v>129</v>
      </c>
    </row>
    <row r="38" spans="2:5" x14ac:dyDescent="0.35">
      <c r="B38" s="16">
        <v>1554974</v>
      </c>
      <c r="C38" s="16">
        <v>159</v>
      </c>
      <c r="D38" s="16" t="s">
        <v>26</v>
      </c>
      <c r="E38" s="16" t="s">
        <v>129</v>
      </c>
    </row>
    <row r="39" spans="2:5" x14ac:dyDescent="0.35">
      <c r="B39" s="16">
        <v>1555469</v>
      </c>
      <c r="C39" s="16">
        <v>160</v>
      </c>
      <c r="D39" s="16" t="s">
        <v>26</v>
      </c>
      <c r="E39" s="16" t="s">
        <v>129</v>
      </c>
    </row>
    <row r="40" spans="2:5" x14ac:dyDescent="0.35">
      <c r="B40" s="16">
        <v>1555473</v>
      </c>
      <c r="C40" s="16">
        <v>161</v>
      </c>
      <c r="D40" s="16" t="s">
        <v>26</v>
      </c>
      <c r="E40" s="16" t="s">
        <v>129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0"/>
  <sheetViews>
    <sheetView workbookViewId="0">
      <selection activeCell="D1" sqref="D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6.26953125" style="16" customWidth="1"/>
    <col min="5" max="5" width="21.179687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1529154</v>
      </c>
      <c r="C2" s="16">
        <v>123</v>
      </c>
      <c r="D2" s="16" t="s">
        <v>31</v>
      </c>
      <c r="E2" s="16" t="s">
        <v>130</v>
      </c>
    </row>
    <row r="3" spans="2:5" x14ac:dyDescent="0.35">
      <c r="B3" s="16">
        <v>1529156</v>
      </c>
      <c r="C3" s="16">
        <v>124</v>
      </c>
      <c r="D3" s="16" t="s">
        <v>31</v>
      </c>
      <c r="E3" s="16" t="s">
        <v>130</v>
      </c>
    </row>
    <row r="4" spans="2:5" x14ac:dyDescent="0.35">
      <c r="B4" s="16">
        <v>1529158</v>
      </c>
      <c r="C4" s="16">
        <v>125</v>
      </c>
      <c r="D4" s="16" t="s">
        <v>31</v>
      </c>
      <c r="E4" s="16" t="s">
        <v>130</v>
      </c>
    </row>
    <row r="5" spans="2:5" x14ac:dyDescent="0.35">
      <c r="B5" s="16">
        <v>1529180</v>
      </c>
      <c r="C5" s="16">
        <v>126</v>
      </c>
      <c r="D5" s="16" t="s">
        <v>31</v>
      </c>
      <c r="E5" s="16" t="s">
        <v>130</v>
      </c>
    </row>
    <row r="6" spans="2:5" x14ac:dyDescent="0.35">
      <c r="B6" s="16">
        <v>1528119</v>
      </c>
      <c r="C6" s="16">
        <v>127</v>
      </c>
      <c r="D6" s="16" t="s">
        <v>31</v>
      </c>
      <c r="E6" s="16" t="s">
        <v>130</v>
      </c>
    </row>
    <row r="7" spans="2:5" x14ac:dyDescent="0.35">
      <c r="B7" s="16">
        <v>1528705</v>
      </c>
      <c r="C7" s="16">
        <v>128</v>
      </c>
      <c r="D7" s="16" t="s">
        <v>31</v>
      </c>
      <c r="E7" s="16" t="s">
        <v>130</v>
      </c>
    </row>
    <row r="8" spans="2:5" x14ac:dyDescent="0.35">
      <c r="B8" s="16">
        <v>1528719</v>
      </c>
      <c r="C8" s="16">
        <v>129</v>
      </c>
      <c r="D8" s="16" t="s">
        <v>31</v>
      </c>
      <c r="E8" s="16" t="s">
        <v>130</v>
      </c>
    </row>
    <row r="9" spans="2:5" x14ac:dyDescent="0.35">
      <c r="B9" s="16">
        <v>1529649</v>
      </c>
      <c r="C9" s="16">
        <v>130</v>
      </c>
      <c r="D9" s="16" t="s">
        <v>31</v>
      </c>
      <c r="E9" s="16" t="s">
        <v>130</v>
      </c>
    </row>
    <row r="10" spans="2:5" x14ac:dyDescent="0.35">
      <c r="B10" s="16">
        <v>1530331</v>
      </c>
      <c r="C10" s="16">
        <v>131</v>
      </c>
      <c r="D10" s="16" t="s">
        <v>31</v>
      </c>
      <c r="E10" s="16" t="s">
        <v>130</v>
      </c>
    </row>
    <row r="11" spans="2:5" x14ac:dyDescent="0.35">
      <c r="B11" s="16">
        <v>1530762</v>
      </c>
      <c r="C11" s="16">
        <v>132</v>
      </c>
      <c r="D11" s="16" t="s">
        <v>31</v>
      </c>
      <c r="E11" s="16" t="s">
        <v>130</v>
      </c>
    </row>
    <row r="12" spans="2:5" x14ac:dyDescent="0.35">
      <c r="B12" s="16">
        <v>1531076</v>
      </c>
      <c r="C12" s="16">
        <v>133</v>
      </c>
      <c r="D12" s="16" t="s">
        <v>31</v>
      </c>
      <c r="E12" s="16" t="s">
        <v>130</v>
      </c>
    </row>
    <row r="13" spans="2:5" x14ac:dyDescent="0.35">
      <c r="B13" s="16">
        <v>1531224</v>
      </c>
      <c r="C13" s="16">
        <v>134</v>
      </c>
      <c r="D13" s="16" t="s">
        <v>31</v>
      </c>
      <c r="E13" s="16" t="s">
        <v>130</v>
      </c>
    </row>
    <row r="14" spans="2:5" x14ac:dyDescent="0.35">
      <c r="B14" s="16">
        <v>1532420</v>
      </c>
      <c r="C14" s="16">
        <v>135</v>
      </c>
      <c r="D14" s="16" t="s">
        <v>31</v>
      </c>
      <c r="E14" s="16" t="s">
        <v>130</v>
      </c>
    </row>
    <row r="15" spans="2:5" x14ac:dyDescent="0.35">
      <c r="B15" s="16">
        <v>1533460</v>
      </c>
      <c r="C15" s="16">
        <v>136</v>
      </c>
      <c r="D15" s="16" t="s">
        <v>31</v>
      </c>
      <c r="E15" s="16" t="s">
        <v>130</v>
      </c>
    </row>
    <row r="16" spans="2:5" x14ac:dyDescent="0.35">
      <c r="B16" s="16">
        <v>1533709</v>
      </c>
      <c r="C16" s="16">
        <v>137</v>
      </c>
      <c r="D16" s="16" t="s">
        <v>31</v>
      </c>
      <c r="E16" s="16" t="s">
        <v>130</v>
      </c>
    </row>
    <row r="17" spans="2:5" x14ac:dyDescent="0.35">
      <c r="B17" s="16">
        <v>1534434</v>
      </c>
      <c r="C17" s="16">
        <v>138</v>
      </c>
      <c r="D17" s="16" t="s">
        <v>31</v>
      </c>
      <c r="E17" s="16" t="s">
        <v>130</v>
      </c>
    </row>
    <row r="18" spans="2:5" x14ac:dyDescent="0.35">
      <c r="B18" s="16">
        <v>1534635</v>
      </c>
      <c r="C18" s="16">
        <v>139</v>
      </c>
      <c r="D18" s="16" t="s">
        <v>31</v>
      </c>
      <c r="E18" s="16" t="s">
        <v>130</v>
      </c>
    </row>
    <row r="19" spans="2:5" x14ac:dyDescent="0.35">
      <c r="B19" s="16">
        <v>1534849</v>
      </c>
      <c r="C19" s="16">
        <v>140</v>
      </c>
      <c r="D19" s="16" t="s">
        <v>31</v>
      </c>
      <c r="E19" s="16" t="s">
        <v>130</v>
      </c>
    </row>
    <row r="20" spans="2:5" x14ac:dyDescent="0.35">
      <c r="B20" s="16">
        <v>1537122</v>
      </c>
      <c r="C20" s="16">
        <v>141</v>
      </c>
      <c r="D20" s="16" t="s">
        <v>31</v>
      </c>
      <c r="E20" s="16" t="s">
        <v>130</v>
      </c>
    </row>
    <row r="21" spans="2:5" x14ac:dyDescent="0.35">
      <c r="B21" s="16">
        <v>1537711</v>
      </c>
      <c r="C21" s="16">
        <v>142</v>
      </c>
      <c r="D21" s="16" t="s">
        <v>31</v>
      </c>
      <c r="E21" s="16" t="s">
        <v>130</v>
      </c>
    </row>
    <row r="22" spans="2:5" x14ac:dyDescent="0.35">
      <c r="B22" s="16">
        <v>1538314</v>
      </c>
      <c r="C22" s="16">
        <v>143</v>
      </c>
      <c r="D22" s="16" t="s">
        <v>31</v>
      </c>
      <c r="E22" s="16" t="s">
        <v>130</v>
      </c>
    </row>
    <row r="23" spans="2:5" x14ac:dyDescent="0.35">
      <c r="B23" s="16">
        <v>1538837</v>
      </c>
      <c r="C23" s="16">
        <v>144</v>
      </c>
      <c r="D23" s="16" t="s">
        <v>31</v>
      </c>
      <c r="E23" s="16" t="s">
        <v>130</v>
      </c>
    </row>
    <row r="24" spans="2:5" x14ac:dyDescent="0.35">
      <c r="B24" s="16">
        <v>1538843</v>
      </c>
      <c r="C24" s="16">
        <v>145</v>
      </c>
      <c r="D24" s="16" t="s">
        <v>31</v>
      </c>
      <c r="E24" s="16" t="s">
        <v>130</v>
      </c>
    </row>
    <row r="25" spans="2:5" x14ac:dyDescent="0.35">
      <c r="B25" s="16">
        <v>1540811</v>
      </c>
      <c r="C25" s="16">
        <v>146</v>
      </c>
      <c r="D25" s="16" t="s">
        <v>31</v>
      </c>
      <c r="E25" s="16" t="s">
        <v>130</v>
      </c>
    </row>
    <row r="26" spans="2:5" x14ac:dyDescent="0.35">
      <c r="B26" s="16">
        <v>1541744</v>
      </c>
      <c r="C26" s="16">
        <v>147</v>
      </c>
      <c r="D26" s="16" t="s">
        <v>31</v>
      </c>
      <c r="E26" s="16" t="s">
        <v>130</v>
      </c>
    </row>
    <row r="27" spans="2:5" x14ac:dyDescent="0.35">
      <c r="B27" s="16">
        <v>1542302</v>
      </c>
      <c r="C27" s="16">
        <v>148</v>
      </c>
      <c r="D27" s="16" t="s">
        <v>31</v>
      </c>
      <c r="E27" s="16" t="s">
        <v>130</v>
      </c>
    </row>
    <row r="28" spans="2:5" x14ac:dyDescent="0.35">
      <c r="B28" s="16">
        <v>1542327</v>
      </c>
      <c r="C28" s="16">
        <v>149</v>
      </c>
      <c r="D28" s="16" t="s">
        <v>31</v>
      </c>
      <c r="E28" s="16" t="s">
        <v>130</v>
      </c>
    </row>
    <row r="29" spans="2:5" x14ac:dyDescent="0.35">
      <c r="B29" s="16">
        <v>1543088</v>
      </c>
      <c r="C29" s="16">
        <v>150</v>
      </c>
      <c r="D29" s="16" t="s">
        <v>31</v>
      </c>
      <c r="E29" s="16" t="s">
        <v>130</v>
      </c>
    </row>
    <row r="30" spans="2:5" x14ac:dyDescent="0.35">
      <c r="B30" s="16">
        <v>1543082</v>
      </c>
      <c r="C30" s="16">
        <v>151</v>
      </c>
      <c r="D30" s="16" t="s">
        <v>31</v>
      </c>
      <c r="E30" s="16" t="s">
        <v>130</v>
      </c>
    </row>
    <row r="31" spans="2:5" x14ac:dyDescent="0.35">
      <c r="B31" s="16">
        <v>1543123</v>
      </c>
      <c r="C31" s="16">
        <v>152</v>
      </c>
      <c r="D31" s="16" t="s">
        <v>31</v>
      </c>
      <c r="E31" s="16" t="s">
        <v>130</v>
      </c>
    </row>
    <row r="32" spans="2:5" x14ac:dyDescent="0.35">
      <c r="B32" s="16">
        <v>1545880</v>
      </c>
      <c r="C32" s="16">
        <v>153</v>
      </c>
      <c r="D32" s="16" t="s">
        <v>31</v>
      </c>
      <c r="E32" s="16" t="s">
        <v>130</v>
      </c>
    </row>
    <row r="33" spans="2:5" x14ac:dyDescent="0.35">
      <c r="B33" s="16">
        <v>1546622</v>
      </c>
      <c r="C33" s="16">
        <v>154</v>
      </c>
      <c r="D33" s="16" t="s">
        <v>31</v>
      </c>
      <c r="E33" s="16" t="s">
        <v>130</v>
      </c>
    </row>
    <row r="34" spans="2:5" x14ac:dyDescent="0.35">
      <c r="B34" s="16">
        <v>1546703</v>
      </c>
      <c r="C34" s="16">
        <v>155</v>
      </c>
      <c r="D34" s="16" t="s">
        <v>31</v>
      </c>
      <c r="E34" s="16" t="s">
        <v>130</v>
      </c>
    </row>
    <row r="35" spans="2:5" x14ac:dyDescent="0.35">
      <c r="B35" s="16">
        <v>1548178</v>
      </c>
      <c r="C35" s="16">
        <v>156</v>
      </c>
      <c r="D35" s="16" t="s">
        <v>31</v>
      </c>
      <c r="E35" s="16" t="s">
        <v>130</v>
      </c>
    </row>
    <row r="36" spans="2:5" x14ac:dyDescent="0.35">
      <c r="B36" s="16">
        <v>1548180</v>
      </c>
      <c r="C36" s="16">
        <v>157</v>
      </c>
      <c r="D36" s="16" t="s">
        <v>31</v>
      </c>
      <c r="E36" s="16" t="s">
        <v>130</v>
      </c>
    </row>
    <row r="37" spans="2:5" x14ac:dyDescent="0.35">
      <c r="B37" s="16">
        <v>1549302</v>
      </c>
      <c r="C37" s="16">
        <v>158</v>
      </c>
      <c r="D37" s="16" t="s">
        <v>31</v>
      </c>
      <c r="E37" s="16" t="s">
        <v>130</v>
      </c>
    </row>
    <row r="38" spans="2:5" x14ac:dyDescent="0.35">
      <c r="B38" s="16">
        <v>1549304</v>
      </c>
      <c r="C38" s="16">
        <v>159</v>
      </c>
      <c r="D38" s="16" t="s">
        <v>31</v>
      </c>
      <c r="E38" s="16" t="s">
        <v>130</v>
      </c>
    </row>
    <row r="39" spans="2:5" x14ac:dyDescent="0.35">
      <c r="B39" s="16">
        <v>1550497</v>
      </c>
      <c r="C39" s="16">
        <v>160</v>
      </c>
      <c r="D39" s="16" t="s">
        <v>31</v>
      </c>
      <c r="E39" s="16" t="s">
        <v>130</v>
      </c>
    </row>
    <row r="40" spans="2:5" x14ac:dyDescent="0.35">
      <c r="B40" s="16">
        <v>1550499</v>
      </c>
      <c r="C40" s="16">
        <v>161</v>
      </c>
      <c r="D40" s="16" t="s">
        <v>31</v>
      </c>
      <c r="E40" s="16" t="s">
        <v>130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0"/>
  <sheetViews>
    <sheetView workbookViewId="0">
      <selection activeCell="D1" sqref="D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6.26953125" style="16" customWidth="1"/>
    <col min="5" max="5" width="21.179687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1529155</v>
      </c>
      <c r="C2" s="16">
        <v>123</v>
      </c>
      <c r="D2" s="16" t="s">
        <v>36</v>
      </c>
      <c r="E2" s="16" t="s">
        <v>44</v>
      </c>
    </row>
    <row r="3" spans="2:5" x14ac:dyDescent="0.35">
      <c r="B3" s="16">
        <v>1529157</v>
      </c>
      <c r="C3" s="16">
        <v>124</v>
      </c>
      <c r="D3" s="16" t="s">
        <v>36</v>
      </c>
      <c r="E3" s="16" t="s">
        <v>44</v>
      </c>
    </row>
    <row r="4" spans="2:5" x14ac:dyDescent="0.35">
      <c r="B4" s="16">
        <v>1529159</v>
      </c>
      <c r="C4" s="16">
        <v>125</v>
      </c>
      <c r="D4" s="16" t="s">
        <v>36</v>
      </c>
      <c r="E4" s="16" t="s">
        <v>44</v>
      </c>
    </row>
    <row r="5" spans="2:5" x14ac:dyDescent="0.35">
      <c r="B5" s="16">
        <v>1529181</v>
      </c>
      <c r="C5" s="16">
        <v>126</v>
      </c>
      <c r="D5" s="16" t="s">
        <v>36</v>
      </c>
      <c r="E5" s="16" t="s">
        <v>44</v>
      </c>
    </row>
    <row r="6" spans="2:5" x14ac:dyDescent="0.35">
      <c r="B6" s="16">
        <v>1528360</v>
      </c>
      <c r="C6" s="16">
        <v>127</v>
      </c>
      <c r="D6" s="16" t="s">
        <v>36</v>
      </c>
      <c r="E6" s="16" t="s">
        <v>44</v>
      </c>
    </row>
    <row r="7" spans="2:5" x14ac:dyDescent="0.35">
      <c r="B7" s="16">
        <v>1528706</v>
      </c>
      <c r="C7" s="16">
        <v>128</v>
      </c>
      <c r="D7" s="16" t="s">
        <v>36</v>
      </c>
      <c r="E7" s="16" t="s">
        <v>44</v>
      </c>
    </row>
    <row r="8" spans="2:5" x14ac:dyDescent="0.35">
      <c r="B8" s="16">
        <v>1528720</v>
      </c>
      <c r="C8" s="16">
        <v>129</v>
      </c>
      <c r="D8" s="16" t="s">
        <v>36</v>
      </c>
      <c r="E8" s="16" t="s">
        <v>44</v>
      </c>
    </row>
    <row r="9" spans="2:5" x14ac:dyDescent="0.35">
      <c r="B9" s="16">
        <v>1529650</v>
      </c>
      <c r="C9" s="16">
        <v>130</v>
      </c>
      <c r="D9" s="16" t="s">
        <v>36</v>
      </c>
      <c r="E9" s="16" t="s">
        <v>44</v>
      </c>
    </row>
    <row r="10" spans="2:5" x14ac:dyDescent="0.35">
      <c r="B10" s="16">
        <v>1530333</v>
      </c>
      <c r="C10" s="16">
        <v>131</v>
      </c>
      <c r="D10" s="16" t="s">
        <v>36</v>
      </c>
      <c r="E10" s="16" t="s">
        <v>44</v>
      </c>
    </row>
    <row r="11" spans="2:5" x14ac:dyDescent="0.35">
      <c r="B11" s="16">
        <v>1530763</v>
      </c>
      <c r="C11" s="16">
        <v>132</v>
      </c>
      <c r="D11" s="16" t="s">
        <v>36</v>
      </c>
      <c r="E11" s="16" t="s">
        <v>44</v>
      </c>
    </row>
    <row r="12" spans="2:5" x14ac:dyDescent="0.35">
      <c r="B12" s="16">
        <v>1531078</v>
      </c>
      <c r="C12" s="16">
        <v>133</v>
      </c>
      <c r="D12" s="16" t="s">
        <v>36</v>
      </c>
      <c r="E12" s="16" t="s">
        <v>44</v>
      </c>
    </row>
    <row r="13" spans="2:5" x14ac:dyDescent="0.35">
      <c r="B13" s="16">
        <v>1531225</v>
      </c>
      <c r="C13" s="16">
        <v>134</v>
      </c>
      <c r="D13" s="16" t="s">
        <v>36</v>
      </c>
      <c r="E13" s="16" t="s">
        <v>44</v>
      </c>
    </row>
    <row r="14" spans="2:5" x14ac:dyDescent="0.35">
      <c r="B14" s="16">
        <v>1532421</v>
      </c>
      <c r="C14" s="16">
        <v>135</v>
      </c>
      <c r="D14" s="16" t="s">
        <v>36</v>
      </c>
      <c r="E14" s="16" t="s">
        <v>44</v>
      </c>
    </row>
    <row r="15" spans="2:5" x14ac:dyDescent="0.35">
      <c r="B15" s="16">
        <v>1533461</v>
      </c>
      <c r="C15" s="16">
        <v>136</v>
      </c>
      <c r="D15" s="16" t="s">
        <v>36</v>
      </c>
      <c r="E15" s="16" t="s">
        <v>44</v>
      </c>
    </row>
    <row r="16" spans="2:5" x14ac:dyDescent="0.35">
      <c r="B16" s="16">
        <v>1533710</v>
      </c>
      <c r="C16" s="16">
        <v>137</v>
      </c>
      <c r="D16" s="16" t="s">
        <v>36</v>
      </c>
      <c r="E16" s="16" t="s">
        <v>44</v>
      </c>
    </row>
    <row r="17" spans="2:5" x14ac:dyDescent="0.35">
      <c r="B17" s="16">
        <v>1534435</v>
      </c>
      <c r="C17" s="16">
        <v>138</v>
      </c>
      <c r="D17" s="16" t="s">
        <v>36</v>
      </c>
      <c r="E17" s="16" t="s">
        <v>44</v>
      </c>
    </row>
    <row r="18" spans="2:5" x14ac:dyDescent="0.35">
      <c r="B18" s="16">
        <v>1534636</v>
      </c>
      <c r="C18" s="16">
        <v>139</v>
      </c>
      <c r="D18" s="16" t="s">
        <v>36</v>
      </c>
      <c r="E18" s="16" t="s">
        <v>44</v>
      </c>
    </row>
    <row r="19" spans="2:5" x14ac:dyDescent="0.35">
      <c r="B19" s="16">
        <v>1534850</v>
      </c>
      <c r="C19" s="16">
        <v>140</v>
      </c>
      <c r="D19" s="16" t="s">
        <v>36</v>
      </c>
      <c r="E19" s="16" t="s">
        <v>44</v>
      </c>
    </row>
    <row r="20" spans="2:5" x14ac:dyDescent="0.35">
      <c r="B20" s="16">
        <v>1537123</v>
      </c>
      <c r="C20" s="16">
        <v>141</v>
      </c>
      <c r="D20" s="16" t="s">
        <v>36</v>
      </c>
      <c r="E20" s="16" t="s">
        <v>44</v>
      </c>
    </row>
    <row r="21" spans="2:5" x14ac:dyDescent="0.35">
      <c r="B21" s="16">
        <v>1537712</v>
      </c>
      <c r="C21" s="16">
        <v>142</v>
      </c>
      <c r="D21" s="16" t="s">
        <v>36</v>
      </c>
      <c r="E21" s="16" t="s">
        <v>44</v>
      </c>
    </row>
    <row r="22" spans="2:5" x14ac:dyDescent="0.35">
      <c r="B22" s="16">
        <v>1538315</v>
      </c>
      <c r="C22" s="16">
        <v>143</v>
      </c>
      <c r="D22" s="16" t="s">
        <v>36</v>
      </c>
      <c r="E22" s="16" t="s">
        <v>44</v>
      </c>
    </row>
    <row r="23" spans="2:5" x14ac:dyDescent="0.35">
      <c r="B23" s="16">
        <v>1538838</v>
      </c>
      <c r="C23" s="16">
        <v>144</v>
      </c>
      <c r="D23" s="16" t="s">
        <v>36</v>
      </c>
      <c r="E23" s="16" t="s">
        <v>44</v>
      </c>
    </row>
    <row r="24" spans="2:5" x14ac:dyDescent="0.35">
      <c r="B24" s="16">
        <v>1538844</v>
      </c>
      <c r="C24" s="16">
        <v>145</v>
      </c>
      <c r="D24" s="16" t="s">
        <v>36</v>
      </c>
      <c r="E24" s="16" t="s">
        <v>44</v>
      </c>
    </row>
    <row r="25" spans="2:5" x14ac:dyDescent="0.35">
      <c r="B25" s="16">
        <v>1540812</v>
      </c>
      <c r="C25" s="16">
        <v>146</v>
      </c>
      <c r="D25" s="16" t="s">
        <v>36</v>
      </c>
      <c r="E25" s="16" t="s">
        <v>44</v>
      </c>
    </row>
    <row r="26" spans="2:5" x14ac:dyDescent="0.35">
      <c r="B26" s="16">
        <v>1541745</v>
      </c>
      <c r="C26" s="16">
        <v>147</v>
      </c>
      <c r="D26" s="16" t="s">
        <v>36</v>
      </c>
      <c r="E26" s="16" t="s">
        <v>44</v>
      </c>
    </row>
    <row r="27" spans="2:5" x14ac:dyDescent="0.35">
      <c r="B27" s="16">
        <v>1542303</v>
      </c>
      <c r="C27" s="16">
        <v>148</v>
      </c>
      <c r="D27" s="16" t="s">
        <v>36</v>
      </c>
      <c r="E27" s="16" t="s">
        <v>44</v>
      </c>
    </row>
    <row r="28" spans="2:5" x14ac:dyDescent="0.35">
      <c r="B28" s="16">
        <v>1542328</v>
      </c>
      <c r="C28" s="16">
        <v>149</v>
      </c>
      <c r="D28" s="16" t="s">
        <v>36</v>
      </c>
      <c r="E28" s="16" t="s">
        <v>44</v>
      </c>
    </row>
    <row r="29" spans="2:5" x14ac:dyDescent="0.35">
      <c r="B29" s="16">
        <v>1543083</v>
      </c>
      <c r="C29" s="16">
        <v>150</v>
      </c>
      <c r="D29" s="16" t="s">
        <v>36</v>
      </c>
      <c r="E29" s="16" t="s">
        <v>44</v>
      </c>
    </row>
    <row r="30" spans="2:5" x14ac:dyDescent="0.35">
      <c r="B30" s="16">
        <v>1543124</v>
      </c>
      <c r="C30" s="16">
        <v>151</v>
      </c>
      <c r="D30" s="16" t="s">
        <v>36</v>
      </c>
      <c r="E30" s="16" t="s">
        <v>44</v>
      </c>
    </row>
    <row r="31" spans="2:5" x14ac:dyDescent="0.35">
      <c r="B31" s="16">
        <v>1545881</v>
      </c>
      <c r="C31" s="16">
        <v>152</v>
      </c>
      <c r="D31" s="16" t="s">
        <v>36</v>
      </c>
      <c r="E31" s="16" t="s">
        <v>44</v>
      </c>
    </row>
    <row r="32" spans="2:5" x14ac:dyDescent="0.35">
      <c r="B32" s="16">
        <v>1543089</v>
      </c>
      <c r="C32" s="16">
        <v>153</v>
      </c>
      <c r="D32" s="16" t="s">
        <v>36</v>
      </c>
      <c r="E32" s="16" t="s">
        <v>44</v>
      </c>
    </row>
    <row r="33" spans="2:5" x14ac:dyDescent="0.35">
      <c r="B33" s="16">
        <v>1546623</v>
      </c>
      <c r="C33" s="16">
        <v>154</v>
      </c>
      <c r="D33" s="16" t="s">
        <v>36</v>
      </c>
      <c r="E33" s="16" t="s">
        <v>44</v>
      </c>
    </row>
    <row r="34" spans="2:5" x14ac:dyDescent="0.35">
      <c r="B34" s="16">
        <v>1546704</v>
      </c>
      <c r="C34" s="16">
        <v>155</v>
      </c>
      <c r="D34" s="16" t="s">
        <v>36</v>
      </c>
      <c r="E34" s="16" t="s">
        <v>44</v>
      </c>
    </row>
    <row r="35" spans="2:5" x14ac:dyDescent="0.35">
      <c r="B35" s="16">
        <v>1548179</v>
      </c>
      <c r="C35" s="16">
        <v>156</v>
      </c>
      <c r="D35" s="16" t="s">
        <v>36</v>
      </c>
      <c r="E35" s="16" t="s">
        <v>44</v>
      </c>
    </row>
    <row r="36" spans="2:5" x14ac:dyDescent="0.35">
      <c r="B36" s="16">
        <v>1548181</v>
      </c>
      <c r="C36" s="16">
        <v>157</v>
      </c>
      <c r="D36" s="16" t="s">
        <v>36</v>
      </c>
      <c r="E36" s="16" t="s">
        <v>44</v>
      </c>
    </row>
    <row r="37" spans="2:5" x14ac:dyDescent="0.35">
      <c r="B37" s="16">
        <v>1549303</v>
      </c>
      <c r="C37" s="16">
        <v>158</v>
      </c>
      <c r="D37" s="16" t="s">
        <v>36</v>
      </c>
      <c r="E37" s="16" t="s">
        <v>44</v>
      </c>
    </row>
    <row r="38" spans="2:5" x14ac:dyDescent="0.35">
      <c r="B38" s="16">
        <v>1549305</v>
      </c>
      <c r="C38" s="16">
        <v>159</v>
      </c>
      <c r="D38" s="16" t="s">
        <v>36</v>
      </c>
      <c r="E38" s="16" t="s">
        <v>44</v>
      </c>
    </row>
    <row r="39" spans="2:5" x14ac:dyDescent="0.35">
      <c r="B39" s="16">
        <v>1550498</v>
      </c>
      <c r="C39" s="16">
        <v>160</v>
      </c>
      <c r="D39" s="16" t="s">
        <v>36</v>
      </c>
      <c r="E39" s="16" t="s">
        <v>44</v>
      </c>
    </row>
    <row r="40" spans="2:5" x14ac:dyDescent="0.35">
      <c r="B40" s="16">
        <v>1550560</v>
      </c>
      <c r="C40" s="16">
        <v>161</v>
      </c>
      <c r="D40" s="16" t="s">
        <v>36</v>
      </c>
      <c r="E40" s="16" t="s">
        <v>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1"/>
  <sheetViews>
    <sheetView topLeftCell="A545" zoomScale="55" zoomScaleNormal="55" workbookViewId="0">
      <selection activeCell="G585" sqref="G585"/>
    </sheetView>
  </sheetViews>
  <sheetFormatPr defaultRowHeight="14.5" x14ac:dyDescent="0.35"/>
  <cols>
    <col min="1" max="1" width="9" style="21" bestFit="1" customWidth="1"/>
    <col min="2" max="2" width="9" style="21" customWidth="1"/>
    <col min="3" max="3" width="10.81640625" style="21" customWidth="1"/>
    <col min="4" max="4" width="18.36328125" style="21" customWidth="1"/>
    <col min="5" max="5" width="13.26953125" style="21" customWidth="1"/>
    <col min="6" max="6" width="13" style="21" bestFit="1" customWidth="1"/>
    <col min="7" max="7" width="28" style="21" bestFit="1" customWidth="1"/>
    <col min="8" max="8" width="34" style="21" bestFit="1" customWidth="1"/>
    <col min="9" max="9" width="21.81640625" style="21" customWidth="1"/>
    <col min="10" max="10" width="21.90625" style="21" customWidth="1"/>
    <col min="11" max="12" width="22" style="21" bestFit="1" customWidth="1"/>
    <col min="13" max="13" width="24.08984375" style="21" customWidth="1"/>
    <col min="14" max="14" width="11.81640625" style="21" customWidth="1"/>
    <col min="15" max="15" width="20.26953125" style="21" customWidth="1"/>
    <col min="16" max="16" width="16" style="21" bestFit="1" customWidth="1"/>
    <col min="17" max="17" width="27.36328125" style="21" customWidth="1"/>
    <col min="18" max="18" width="26" style="21" bestFit="1" customWidth="1"/>
    <col min="19" max="16384" width="8.7265625" style="21"/>
  </cols>
  <sheetData>
    <row r="1" spans="1:18" x14ac:dyDescent="0.35">
      <c r="A1" s="33" t="s">
        <v>38</v>
      </c>
      <c r="B1" s="33" t="s">
        <v>39</v>
      </c>
      <c r="C1" s="33" t="s">
        <v>45</v>
      </c>
      <c r="D1" s="34" t="s">
        <v>46</v>
      </c>
      <c r="E1" s="33" t="s">
        <v>47</v>
      </c>
      <c r="F1" s="33" t="s">
        <v>48</v>
      </c>
      <c r="G1" s="33" t="s">
        <v>49</v>
      </c>
      <c r="H1" s="33" t="s">
        <v>50</v>
      </c>
      <c r="I1" s="34" t="s">
        <v>51</v>
      </c>
      <c r="J1" s="34" t="s">
        <v>52</v>
      </c>
      <c r="K1" s="33" t="s">
        <v>53</v>
      </c>
      <c r="L1" s="33" t="s">
        <v>54</v>
      </c>
      <c r="M1" s="34" t="s">
        <v>55</v>
      </c>
      <c r="N1" s="34" t="s">
        <v>121</v>
      </c>
      <c r="O1" s="34" t="s">
        <v>56</v>
      </c>
      <c r="P1" s="34" t="s">
        <v>119</v>
      </c>
      <c r="Q1" s="34" t="s">
        <v>57</v>
      </c>
      <c r="R1" s="33" t="s">
        <v>58</v>
      </c>
    </row>
    <row r="2" spans="1:18" x14ac:dyDescent="0.35">
      <c r="A2" s="26">
        <v>1529656</v>
      </c>
      <c r="B2" s="26">
        <f>VLOOKUP(A2,'Fix 2LH Orders'!B:C,2,0)</f>
        <v>210</v>
      </c>
      <c r="C2" s="21" t="s">
        <v>59</v>
      </c>
      <c r="D2" s="21" t="s">
        <v>60</v>
      </c>
      <c r="E2" s="21" t="s">
        <v>61</v>
      </c>
      <c r="F2" s="21" t="s">
        <v>62</v>
      </c>
      <c r="G2" s="21" t="s">
        <v>63</v>
      </c>
      <c r="H2" s="21" t="s">
        <v>64</v>
      </c>
      <c r="I2" s="22">
        <v>43597</v>
      </c>
      <c r="J2" s="23">
        <v>0.39479166666666998</v>
      </c>
      <c r="K2" s="22">
        <v>43597</v>
      </c>
      <c r="L2" s="23">
        <v>0.39533564814814998</v>
      </c>
      <c r="M2" s="24">
        <v>12</v>
      </c>
      <c r="N2" s="24">
        <f>IF(O2="H",M2*60,M2)</f>
        <v>12</v>
      </c>
      <c r="O2" s="21" t="s">
        <v>65</v>
      </c>
      <c r="P2" s="24">
        <v>20</v>
      </c>
      <c r="Q2" s="21" t="s">
        <v>66</v>
      </c>
      <c r="R2" s="21" t="s">
        <v>67</v>
      </c>
    </row>
    <row r="3" spans="1:18" x14ac:dyDescent="0.35">
      <c r="A3" s="26">
        <v>1529656</v>
      </c>
      <c r="B3" s="26">
        <f>VLOOKUP(A3,'Fix 2LH Orders'!B:C,2,0)</f>
        <v>210</v>
      </c>
      <c r="C3" s="21" t="s">
        <v>59</v>
      </c>
      <c r="D3" s="21" t="s">
        <v>68</v>
      </c>
      <c r="E3" s="21" t="s">
        <v>69</v>
      </c>
      <c r="F3" s="21" t="s">
        <v>62</v>
      </c>
      <c r="G3" s="21" t="s">
        <v>70</v>
      </c>
      <c r="H3" s="21" t="s">
        <v>71</v>
      </c>
      <c r="I3" s="22">
        <v>43597</v>
      </c>
      <c r="J3" s="23">
        <v>0.43254629629629998</v>
      </c>
      <c r="K3" s="22">
        <v>43597</v>
      </c>
      <c r="L3" s="23">
        <v>0.43254629629629998</v>
      </c>
      <c r="M3" s="24">
        <v>30</v>
      </c>
      <c r="N3" s="24">
        <f t="shared" ref="N3:N66" si="0">IF(O3="H",M3*60,M3)</f>
        <v>30</v>
      </c>
      <c r="O3" s="21" t="s">
        <v>66</v>
      </c>
      <c r="P3" s="24">
        <v>30</v>
      </c>
      <c r="Q3" s="21" t="s">
        <v>66</v>
      </c>
      <c r="R3" s="21" t="s">
        <v>72</v>
      </c>
    </row>
    <row r="4" spans="1:18" x14ac:dyDescent="0.35">
      <c r="A4" s="26">
        <v>1529656</v>
      </c>
      <c r="B4" s="26">
        <f>VLOOKUP(A4,'Fix 2LH Orders'!B:C,2,0)</f>
        <v>210</v>
      </c>
      <c r="C4" s="21" t="s">
        <v>59</v>
      </c>
      <c r="D4" s="21" t="s">
        <v>73</v>
      </c>
      <c r="E4" s="21" t="s">
        <v>61</v>
      </c>
      <c r="F4" s="21" t="s">
        <v>62</v>
      </c>
      <c r="G4" s="21" t="s">
        <v>63</v>
      </c>
      <c r="H4" s="21" t="s">
        <v>74</v>
      </c>
      <c r="I4" s="22">
        <v>43604</v>
      </c>
      <c r="J4" s="23">
        <v>0.51535879629629999</v>
      </c>
      <c r="K4" s="22">
        <v>43604</v>
      </c>
      <c r="L4" s="23">
        <v>0.55255787037036996</v>
      </c>
      <c r="M4" s="25">
        <v>53.567</v>
      </c>
      <c r="N4" s="24">
        <f t="shared" si="0"/>
        <v>53.567</v>
      </c>
      <c r="O4" s="21" t="s">
        <v>66</v>
      </c>
      <c r="P4" s="24">
        <v>200</v>
      </c>
      <c r="Q4" s="21" t="s">
        <v>66</v>
      </c>
      <c r="R4" s="21" t="s">
        <v>67</v>
      </c>
    </row>
    <row r="5" spans="1:18" x14ac:dyDescent="0.35">
      <c r="A5" s="26">
        <v>1529656</v>
      </c>
      <c r="B5" s="26">
        <f>VLOOKUP(A5,'Fix 2LH Orders'!B:C,2,0)</f>
        <v>210</v>
      </c>
      <c r="C5" s="21" t="s">
        <v>59</v>
      </c>
      <c r="D5" s="21" t="s">
        <v>75</v>
      </c>
      <c r="E5" s="21" t="s">
        <v>61</v>
      </c>
      <c r="F5" s="21" t="s">
        <v>62</v>
      </c>
      <c r="G5" s="21" t="s">
        <v>63</v>
      </c>
      <c r="H5" s="21" t="s">
        <v>76</v>
      </c>
      <c r="I5" s="22">
        <v>43604</v>
      </c>
      <c r="J5" s="23">
        <v>0.55275462962962996</v>
      </c>
      <c r="K5" s="22">
        <v>43604</v>
      </c>
      <c r="L5" s="23">
        <v>0.62491898148147995</v>
      </c>
      <c r="M5" s="25">
        <v>1.732</v>
      </c>
      <c r="N5" s="24">
        <f t="shared" si="0"/>
        <v>103.92</v>
      </c>
      <c r="O5" s="21" t="s">
        <v>77</v>
      </c>
      <c r="P5" s="24">
        <v>500</v>
      </c>
      <c r="Q5" s="21" t="s">
        <v>66</v>
      </c>
      <c r="R5" s="21" t="s">
        <v>67</v>
      </c>
    </row>
    <row r="6" spans="1:18" x14ac:dyDescent="0.35">
      <c r="A6" s="26">
        <v>1529656</v>
      </c>
      <c r="B6" s="26">
        <f>VLOOKUP(A6,'Fix 2LH Orders'!B:C,2,0)</f>
        <v>210</v>
      </c>
      <c r="C6" s="21" t="s">
        <v>59</v>
      </c>
      <c r="D6" s="21" t="s">
        <v>78</v>
      </c>
      <c r="E6" s="21" t="s">
        <v>69</v>
      </c>
      <c r="F6" s="21" t="s">
        <v>62</v>
      </c>
      <c r="G6" s="21" t="s">
        <v>70</v>
      </c>
      <c r="H6" s="21" t="s">
        <v>79</v>
      </c>
      <c r="I6" s="22">
        <v>43605</v>
      </c>
      <c r="J6" s="23">
        <v>0.47383101851852</v>
      </c>
      <c r="K6" s="22">
        <v>43605</v>
      </c>
      <c r="L6" s="23">
        <v>0.47383101851852</v>
      </c>
      <c r="M6" s="24">
        <v>20</v>
      </c>
      <c r="N6" s="24">
        <f t="shared" si="0"/>
        <v>20</v>
      </c>
      <c r="O6" s="21" t="s">
        <v>66</v>
      </c>
      <c r="P6" s="24">
        <v>20</v>
      </c>
      <c r="Q6" s="21" t="s">
        <v>66</v>
      </c>
      <c r="R6" s="21" t="s">
        <v>72</v>
      </c>
    </row>
    <row r="7" spans="1:18" x14ac:dyDescent="0.35">
      <c r="A7" s="26">
        <v>1529656</v>
      </c>
      <c r="B7" s="26">
        <f>VLOOKUP(A7,'Fix 2LH Orders'!B:C,2,0)</f>
        <v>210</v>
      </c>
      <c r="C7" s="21" t="s">
        <v>59</v>
      </c>
      <c r="D7" s="21" t="s">
        <v>80</v>
      </c>
      <c r="E7" s="21" t="s">
        <v>69</v>
      </c>
      <c r="F7" s="21" t="s">
        <v>62</v>
      </c>
      <c r="G7" s="21" t="s">
        <v>70</v>
      </c>
      <c r="H7" s="21" t="s">
        <v>81</v>
      </c>
      <c r="I7" s="22">
        <v>43605</v>
      </c>
      <c r="J7" s="23">
        <v>0.47396990740741002</v>
      </c>
      <c r="K7" s="22">
        <v>43605</v>
      </c>
      <c r="L7" s="23">
        <v>0.47396990740741002</v>
      </c>
      <c r="M7" s="24">
        <v>20</v>
      </c>
      <c r="N7" s="24">
        <f t="shared" si="0"/>
        <v>20</v>
      </c>
      <c r="O7" s="21" t="s">
        <v>66</v>
      </c>
      <c r="P7" s="24">
        <v>20</v>
      </c>
      <c r="Q7" s="21" t="s">
        <v>66</v>
      </c>
      <c r="R7" s="21" t="s">
        <v>72</v>
      </c>
    </row>
    <row r="8" spans="1:18" x14ac:dyDescent="0.35">
      <c r="A8" s="26">
        <v>1529656</v>
      </c>
      <c r="B8" s="26">
        <f>VLOOKUP(A8,'Fix 2LH Orders'!B:C,2,0)</f>
        <v>210</v>
      </c>
      <c r="C8" s="21" t="s">
        <v>59</v>
      </c>
      <c r="D8" s="21" t="s">
        <v>82</v>
      </c>
      <c r="E8" s="21" t="s">
        <v>83</v>
      </c>
      <c r="F8" s="21" t="s">
        <v>62</v>
      </c>
      <c r="G8" s="21" t="s">
        <v>84</v>
      </c>
      <c r="H8" s="21" t="s">
        <v>84</v>
      </c>
      <c r="I8" s="22">
        <v>43605</v>
      </c>
      <c r="J8" s="23">
        <v>0.64078703703703999</v>
      </c>
      <c r="K8" s="22">
        <v>43606</v>
      </c>
      <c r="L8" s="23">
        <v>0.62030092592593</v>
      </c>
      <c r="M8" s="25">
        <v>16.667999999999999</v>
      </c>
      <c r="N8" s="24">
        <f t="shared" si="0"/>
        <v>1000.0799999999999</v>
      </c>
      <c r="O8" s="21" t="s">
        <v>77</v>
      </c>
      <c r="P8" s="24">
        <v>450</v>
      </c>
      <c r="Q8" s="21" t="s">
        <v>66</v>
      </c>
      <c r="R8" s="21" t="s">
        <v>67</v>
      </c>
    </row>
    <row r="9" spans="1:18" x14ac:dyDescent="0.35">
      <c r="A9" s="26">
        <v>1529656</v>
      </c>
      <c r="B9" s="26">
        <f>VLOOKUP(A9,'Fix 2LH Orders'!B:C,2,0)</f>
        <v>210</v>
      </c>
      <c r="C9" s="21" t="s">
        <v>59</v>
      </c>
      <c r="D9" s="21" t="s">
        <v>85</v>
      </c>
      <c r="E9" s="21" t="s">
        <v>86</v>
      </c>
      <c r="F9" s="21" t="s">
        <v>62</v>
      </c>
      <c r="G9" s="21" t="s">
        <v>87</v>
      </c>
      <c r="H9" s="21" t="s">
        <v>87</v>
      </c>
      <c r="I9" s="22">
        <v>43607</v>
      </c>
      <c r="J9" s="23">
        <v>0.31648148148147998</v>
      </c>
      <c r="K9" s="22">
        <v>43607</v>
      </c>
      <c r="L9" s="23">
        <v>0.31648148148147998</v>
      </c>
      <c r="M9" s="24">
        <v>20</v>
      </c>
      <c r="N9" s="24">
        <f t="shared" si="0"/>
        <v>20</v>
      </c>
      <c r="O9" s="21" t="s">
        <v>66</v>
      </c>
      <c r="P9" s="24">
        <v>20</v>
      </c>
      <c r="Q9" s="21" t="s">
        <v>66</v>
      </c>
      <c r="R9" s="21" t="s">
        <v>72</v>
      </c>
    </row>
    <row r="10" spans="1:18" x14ac:dyDescent="0.35">
      <c r="A10" s="26">
        <v>1529656</v>
      </c>
      <c r="B10" s="26">
        <f>VLOOKUP(A10,'Fix 2LH Orders'!B:C,2,0)</f>
        <v>210</v>
      </c>
      <c r="C10" s="21" t="s">
        <v>59</v>
      </c>
      <c r="D10" s="21" t="s">
        <v>88</v>
      </c>
      <c r="E10" s="21" t="s">
        <v>89</v>
      </c>
      <c r="F10" s="21" t="s">
        <v>90</v>
      </c>
      <c r="G10" s="21" t="s">
        <v>91</v>
      </c>
      <c r="H10" s="21" t="s">
        <v>92</v>
      </c>
      <c r="I10" s="22"/>
      <c r="J10" s="23">
        <v>0</v>
      </c>
      <c r="K10" s="22"/>
      <c r="L10" s="23">
        <v>0</v>
      </c>
      <c r="M10" s="25">
        <v>0</v>
      </c>
      <c r="N10" s="24">
        <f t="shared" si="0"/>
        <v>0</v>
      </c>
      <c r="O10" s="21" t="s">
        <v>93</v>
      </c>
      <c r="P10" s="24">
        <v>1370</v>
      </c>
      <c r="Q10" s="21" t="s">
        <v>66</v>
      </c>
      <c r="R10" s="21" t="s">
        <v>94</v>
      </c>
    </row>
    <row r="11" spans="1:18" x14ac:dyDescent="0.35">
      <c r="A11" s="26">
        <v>1529656</v>
      </c>
      <c r="B11" s="26">
        <f>VLOOKUP(A11,'Fix 2LH Orders'!B:C,2,0)</f>
        <v>210</v>
      </c>
      <c r="C11" s="21" t="s">
        <v>59</v>
      </c>
      <c r="D11" s="21" t="s">
        <v>95</v>
      </c>
      <c r="E11" s="21" t="s">
        <v>61</v>
      </c>
      <c r="F11" s="21" t="s">
        <v>62</v>
      </c>
      <c r="G11" s="21" t="s">
        <v>63</v>
      </c>
      <c r="H11" s="21" t="s">
        <v>96</v>
      </c>
      <c r="I11" s="22">
        <v>43608</v>
      </c>
      <c r="J11" s="23">
        <v>0.37289351851851998</v>
      </c>
      <c r="K11" s="22">
        <v>43608</v>
      </c>
      <c r="L11" s="23">
        <v>0.57991898148148002</v>
      </c>
      <c r="M11" s="25">
        <v>54.082999999999998</v>
      </c>
      <c r="N11" s="24">
        <f t="shared" si="0"/>
        <v>54.082999999999998</v>
      </c>
      <c r="O11" s="21" t="s">
        <v>66</v>
      </c>
      <c r="P11" s="24">
        <v>40</v>
      </c>
      <c r="Q11" s="21" t="s">
        <v>66</v>
      </c>
      <c r="R11" s="21" t="s">
        <v>67</v>
      </c>
    </row>
    <row r="12" spans="1:18" x14ac:dyDescent="0.35">
      <c r="A12" s="26">
        <v>1529656</v>
      </c>
      <c r="B12" s="26">
        <f>VLOOKUP(A12,'Fix 2LH Orders'!B:C,2,0)</f>
        <v>210</v>
      </c>
      <c r="C12" s="21" t="s">
        <v>59</v>
      </c>
      <c r="D12" s="21" t="s">
        <v>97</v>
      </c>
      <c r="E12" s="21" t="s">
        <v>69</v>
      </c>
      <c r="F12" s="21" t="s">
        <v>62</v>
      </c>
      <c r="G12" s="21" t="s">
        <v>70</v>
      </c>
      <c r="H12" s="21" t="s">
        <v>98</v>
      </c>
      <c r="I12" s="22">
        <v>43612</v>
      </c>
      <c r="J12" s="23">
        <v>0.54857638888889004</v>
      </c>
      <c r="K12" s="22">
        <v>43612</v>
      </c>
      <c r="L12" s="23">
        <v>0.54857638888889004</v>
      </c>
      <c r="M12" s="24">
        <v>20</v>
      </c>
      <c r="N12" s="24">
        <f t="shared" si="0"/>
        <v>20</v>
      </c>
      <c r="O12" s="21" t="s">
        <v>66</v>
      </c>
      <c r="P12" s="24">
        <v>20</v>
      </c>
      <c r="Q12" s="21" t="s">
        <v>66</v>
      </c>
      <c r="R12" s="21" t="s">
        <v>72</v>
      </c>
    </row>
    <row r="13" spans="1:18" x14ac:dyDescent="0.35">
      <c r="A13" s="26">
        <v>1529656</v>
      </c>
      <c r="B13" s="26">
        <f>VLOOKUP(A13,'Fix 2LH Orders'!B:C,2,0)</f>
        <v>210</v>
      </c>
      <c r="C13" s="21" t="s">
        <v>59</v>
      </c>
      <c r="D13" s="21" t="s">
        <v>99</v>
      </c>
      <c r="E13" s="21" t="s">
        <v>69</v>
      </c>
      <c r="F13" s="21" t="s">
        <v>62</v>
      </c>
      <c r="G13" s="21" t="s">
        <v>70</v>
      </c>
      <c r="H13" s="21" t="s">
        <v>100</v>
      </c>
      <c r="I13" s="22">
        <v>43612</v>
      </c>
      <c r="J13" s="23">
        <v>0.54869212962962999</v>
      </c>
      <c r="K13" s="22">
        <v>43612</v>
      </c>
      <c r="L13" s="23">
        <v>0.54869212962962999</v>
      </c>
      <c r="M13" s="24">
        <v>50</v>
      </c>
      <c r="N13" s="24">
        <f t="shared" si="0"/>
        <v>50</v>
      </c>
      <c r="O13" s="21" t="s">
        <v>66</v>
      </c>
      <c r="P13" s="24">
        <v>50</v>
      </c>
      <c r="Q13" s="21" t="s">
        <v>66</v>
      </c>
      <c r="R13" s="21" t="s">
        <v>72</v>
      </c>
    </row>
    <row r="14" spans="1:18" x14ac:dyDescent="0.35">
      <c r="A14" s="26">
        <v>1529656</v>
      </c>
      <c r="B14" s="26">
        <f>VLOOKUP(A14,'Fix 2LH Orders'!B:C,2,0)</f>
        <v>210</v>
      </c>
      <c r="C14" s="21" t="s">
        <v>59</v>
      </c>
      <c r="D14" s="21" t="s">
        <v>101</v>
      </c>
      <c r="E14" s="21" t="s">
        <v>102</v>
      </c>
      <c r="F14" s="21" t="s">
        <v>62</v>
      </c>
      <c r="G14" s="21" t="s">
        <v>100</v>
      </c>
      <c r="H14" s="21" t="s">
        <v>103</v>
      </c>
      <c r="I14" s="22">
        <v>43612</v>
      </c>
      <c r="J14" s="23">
        <v>0.5487962962963</v>
      </c>
      <c r="K14" s="22">
        <v>43612</v>
      </c>
      <c r="L14" s="23">
        <v>0.5487962962963</v>
      </c>
      <c r="M14" s="24">
        <v>10</v>
      </c>
      <c r="N14" s="24">
        <f t="shared" si="0"/>
        <v>10</v>
      </c>
      <c r="O14" s="21" t="s">
        <v>66</v>
      </c>
      <c r="P14" s="24">
        <v>10</v>
      </c>
      <c r="Q14" s="21" t="s">
        <v>66</v>
      </c>
      <c r="R14" s="21" t="s">
        <v>72</v>
      </c>
    </row>
    <row r="15" spans="1:18" x14ac:dyDescent="0.35">
      <c r="A15" s="26">
        <v>1529656</v>
      </c>
      <c r="B15" s="26">
        <f>VLOOKUP(A15,'Fix 2LH Orders'!B:C,2,0)</f>
        <v>210</v>
      </c>
      <c r="C15" s="21" t="s">
        <v>59</v>
      </c>
      <c r="D15" s="21" t="s">
        <v>104</v>
      </c>
      <c r="E15" s="21" t="s">
        <v>102</v>
      </c>
      <c r="F15" s="21" t="s">
        <v>105</v>
      </c>
      <c r="G15" s="21" t="s">
        <v>100</v>
      </c>
      <c r="H15" s="21" t="s">
        <v>106</v>
      </c>
      <c r="I15" s="22">
        <v>43612</v>
      </c>
      <c r="J15" s="23">
        <v>0.55320601851852003</v>
      </c>
      <c r="K15" s="22">
        <v>43612</v>
      </c>
      <c r="L15" s="23">
        <v>0.55320601851852003</v>
      </c>
      <c r="M15" s="24">
        <v>10</v>
      </c>
      <c r="N15" s="24">
        <f t="shared" si="0"/>
        <v>10</v>
      </c>
      <c r="O15" s="21" t="s">
        <v>66</v>
      </c>
      <c r="P15" s="24">
        <v>10</v>
      </c>
      <c r="Q15" s="21" t="s">
        <v>66</v>
      </c>
      <c r="R15" s="21" t="s">
        <v>72</v>
      </c>
    </row>
    <row r="16" spans="1:18" x14ac:dyDescent="0.35">
      <c r="A16" s="26">
        <v>1529656</v>
      </c>
      <c r="B16" s="26">
        <f>VLOOKUP(A16,'Fix 2LH Orders'!B:C,2,0)</f>
        <v>210</v>
      </c>
      <c r="C16" s="21" t="s">
        <v>107</v>
      </c>
      <c r="D16" s="21" t="s">
        <v>60</v>
      </c>
      <c r="E16" s="21" t="s">
        <v>61</v>
      </c>
      <c r="F16" s="21" t="s">
        <v>90</v>
      </c>
      <c r="G16" s="21" t="s">
        <v>63</v>
      </c>
      <c r="H16" s="21" t="s">
        <v>108</v>
      </c>
      <c r="I16" s="22">
        <v>43600</v>
      </c>
      <c r="J16" s="23">
        <v>0.31332175925925998</v>
      </c>
      <c r="K16" s="22">
        <v>43604</v>
      </c>
      <c r="L16" s="23">
        <v>0.50329861111110996</v>
      </c>
      <c r="M16" s="25">
        <v>20.081</v>
      </c>
      <c r="N16" s="24">
        <f t="shared" si="0"/>
        <v>1204.8599999999999</v>
      </c>
      <c r="O16" s="21" t="s">
        <v>77</v>
      </c>
      <c r="P16" s="24">
        <v>1</v>
      </c>
      <c r="Q16" s="21" t="s">
        <v>66</v>
      </c>
      <c r="R16" s="21" t="s">
        <v>67</v>
      </c>
    </row>
    <row r="17" spans="1:18" x14ac:dyDescent="0.35">
      <c r="A17" s="26">
        <v>1529656</v>
      </c>
      <c r="B17" s="26">
        <f>VLOOKUP(A17,'Fix 2LH Orders'!B:C,2,0)</f>
        <v>210</v>
      </c>
      <c r="C17" s="21" t="s">
        <v>109</v>
      </c>
      <c r="D17" s="21" t="s">
        <v>82</v>
      </c>
      <c r="E17" s="21" t="s">
        <v>83</v>
      </c>
      <c r="F17" s="21" t="s">
        <v>90</v>
      </c>
      <c r="G17" s="21" t="s">
        <v>84</v>
      </c>
      <c r="H17" s="21" t="s">
        <v>110</v>
      </c>
      <c r="I17" s="22">
        <v>43605</v>
      </c>
      <c r="J17" s="23">
        <v>0.95075231481481004</v>
      </c>
      <c r="K17" s="22">
        <v>43606</v>
      </c>
      <c r="L17" s="23">
        <v>0.28204861111111001</v>
      </c>
      <c r="M17" s="25">
        <v>2.65</v>
      </c>
      <c r="N17" s="24">
        <f t="shared" si="0"/>
        <v>159</v>
      </c>
      <c r="O17" s="21" t="s">
        <v>77</v>
      </c>
      <c r="P17" s="24">
        <v>5</v>
      </c>
      <c r="Q17" s="21" t="s">
        <v>66</v>
      </c>
      <c r="R17" s="21" t="s">
        <v>67</v>
      </c>
    </row>
    <row r="18" spans="1:18" x14ac:dyDescent="0.35">
      <c r="A18" s="26">
        <v>1530332</v>
      </c>
      <c r="B18" s="26">
        <f>VLOOKUP(A18,'Fix 2LH Orders'!B:C,2,0)</f>
        <v>211</v>
      </c>
      <c r="C18" s="21" t="s">
        <v>59</v>
      </c>
      <c r="D18" s="21" t="s">
        <v>60</v>
      </c>
      <c r="E18" s="21" t="s">
        <v>61</v>
      </c>
      <c r="F18" s="21" t="s">
        <v>62</v>
      </c>
      <c r="G18" s="21" t="s">
        <v>63</v>
      </c>
      <c r="H18" s="21" t="s">
        <v>64</v>
      </c>
      <c r="I18" s="22">
        <v>43600</v>
      </c>
      <c r="J18" s="23">
        <v>0.39431712962963</v>
      </c>
      <c r="K18" s="22">
        <v>43600</v>
      </c>
      <c r="L18" s="23">
        <v>0.39753472222222003</v>
      </c>
      <c r="M18" s="25">
        <v>1.55</v>
      </c>
      <c r="N18" s="24">
        <f t="shared" si="0"/>
        <v>1.55</v>
      </c>
      <c r="O18" s="21" t="s">
        <v>66</v>
      </c>
      <c r="P18" s="24">
        <v>20</v>
      </c>
      <c r="Q18" s="21" t="s">
        <v>66</v>
      </c>
      <c r="R18" s="21" t="s">
        <v>67</v>
      </c>
    </row>
    <row r="19" spans="1:18" x14ac:dyDescent="0.35">
      <c r="A19" s="26">
        <v>1530332</v>
      </c>
      <c r="B19" s="26">
        <f>VLOOKUP(A19,'Fix 2LH Orders'!B:C,2,0)</f>
        <v>211</v>
      </c>
      <c r="C19" s="21" t="s">
        <v>59</v>
      </c>
      <c r="D19" s="21" t="s">
        <v>68</v>
      </c>
      <c r="E19" s="21" t="s">
        <v>69</v>
      </c>
      <c r="F19" s="21" t="s">
        <v>62</v>
      </c>
      <c r="G19" s="21" t="s">
        <v>70</v>
      </c>
      <c r="H19" s="21" t="s">
        <v>71</v>
      </c>
      <c r="I19" s="22">
        <v>43604</v>
      </c>
      <c r="J19" s="23">
        <v>0.33854166666667002</v>
      </c>
      <c r="K19" s="22">
        <v>43604</v>
      </c>
      <c r="L19" s="23">
        <v>0.33854166666667002</v>
      </c>
      <c r="M19" s="24">
        <v>30</v>
      </c>
      <c r="N19" s="24">
        <f t="shared" si="0"/>
        <v>30</v>
      </c>
      <c r="O19" s="21" t="s">
        <v>66</v>
      </c>
      <c r="P19" s="24">
        <v>30</v>
      </c>
      <c r="Q19" s="21" t="s">
        <v>66</v>
      </c>
      <c r="R19" s="21" t="s">
        <v>72</v>
      </c>
    </row>
    <row r="20" spans="1:18" x14ac:dyDescent="0.35">
      <c r="A20" s="26">
        <v>1530332</v>
      </c>
      <c r="B20" s="26">
        <f>VLOOKUP(A20,'Fix 2LH Orders'!B:C,2,0)</f>
        <v>211</v>
      </c>
      <c r="C20" s="21" t="s">
        <v>59</v>
      </c>
      <c r="D20" s="21" t="s">
        <v>73</v>
      </c>
      <c r="E20" s="21" t="s">
        <v>61</v>
      </c>
      <c r="F20" s="21" t="s">
        <v>62</v>
      </c>
      <c r="G20" s="21" t="s">
        <v>63</v>
      </c>
      <c r="H20" s="21" t="s">
        <v>74</v>
      </c>
      <c r="I20" s="22">
        <v>43604</v>
      </c>
      <c r="J20" s="23">
        <v>0.34640046296296001</v>
      </c>
      <c r="K20" s="22">
        <v>43604</v>
      </c>
      <c r="L20" s="23">
        <v>0.51946759259259001</v>
      </c>
      <c r="M20" s="25">
        <v>4.1539999999999999</v>
      </c>
      <c r="N20" s="24">
        <f t="shared" si="0"/>
        <v>249.24</v>
      </c>
      <c r="O20" s="21" t="s">
        <v>77</v>
      </c>
      <c r="P20" s="24">
        <v>200</v>
      </c>
      <c r="Q20" s="21" t="s">
        <v>66</v>
      </c>
      <c r="R20" s="21" t="s">
        <v>67</v>
      </c>
    </row>
    <row r="21" spans="1:18" x14ac:dyDescent="0.35">
      <c r="A21" s="26">
        <v>1530332</v>
      </c>
      <c r="B21" s="26">
        <f>VLOOKUP(A21,'Fix 2LH Orders'!B:C,2,0)</f>
        <v>211</v>
      </c>
      <c r="C21" s="21" t="s">
        <v>59</v>
      </c>
      <c r="D21" s="21" t="s">
        <v>75</v>
      </c>
      <c r="E21" s="21" t="s">
        <v>61</v>
      </c>
      <c r="F21" s="21" t="s">
        <v>62</v>
      </c>
      <c r="G21" s="21" t="s">
        <v>63</v>
      </c>
      <c r="H21" s="21" t="s">
        <v>76</v>
      </c>
      <c r="I21" s="22">
        <v>43605</v>
      </c>
      <c r="J21" s="23">
        <v>0.32762731481481</v>
      </c>
      <c r="K21" s="22">
        <v>43605</v>
      </c>
      <c r="L21" s="23">
        <v>0.51269675925925995</v>
      </c>
      <c r="M21" s="25">
        <v>4.4420000000000002</v>
      </c>
      <c r="N21" s="24">
        <f t="shared" si="0"/>
        <v>266.52</v>
      </c>
      <c r="O21" s="21" t="s">
        <v>77</v>
      </c>
      <c r="P21" s="24">
        <v>500</v>
      </c>
      <c r="Q21" s="21" t="s">
        <v>66</v>
      </c>
      <c r="R21" s="21" t="s">
        <v>67</v>
      </c>
    </row>
    <row r="22" spans="1:18" x14ac:dyDescent="0.35">
      <c r="A22" s="26">
        <v>1530332</v>
      </c>
      <c r="B22" s="26">
        <f>VLOOKUP(A22,'Fix 2LH Orders'!B:C,2,0)</f>
        <v>211</v>
      </c>
      <c r="C22" s="21" t="s">
        <v>59</v>
      </c>
      <c r="D22" s="21" t="s">
        <v>78</v>
      </c>
      <c r="E22" s="21" t="s">
        <v>69</v>
      </c>
      <c r="F22" s="21" t="s">
        <v>62</v>
      </c>
      <c r="G22" s="21" t="s">
        <v>70</v>
      </c>
      <c r="H22" s="21" t="s">
        <v>79</v>
      </c>
      <c r="I22" s="22">
        <v>43608</v>
      </c>
      <c r="J22" s="23">
        <v>0.34968749999999998</v>
      </c>
      <c r="K22" s="22">
        <v>43608</v>
      </c>
      <c r="L22" s="23">
        <v>0.34968749999999998</v>
      </c>
      <c r="M22" s="24">
        <v>20</v>
      </c>
      <c r="N22" s="24">
        <f t="shared" si="0"/>
        <v>20</v>
      </c>
      <c r="O22" s="21" t="s">
        <v>66</v>
      </c>
      <c r="P22" s="24">
        <v>20</v>
      </c>
      <c r="Q22" s="21" t="s">
        <v>66</v>
      </c>
      <c r="R22" s="21" t="s">
        <v>72</v>
      </c>
    </row>
    <row r="23" spans="1:18" x14ac:dyDescent="0.35">
      <c r="A23" s="26">
        <v>1530332</v>
      </c>
      <c r="B23" s="26">
        <f>VLOOKUP(A23,'Fix 2LH Orders'!B:C,2,0)</f>
        <v>211</v>
      </c>
      <c r="C23" s="21" t="s">
        <v>59</v>
      </c>
      <c r="D23" s="21" t="s">
        <v>80</v>
      </c>
      <c r="E23" s="21" t="s">
        <v>69</v>
      </c>
      <c r="F23" s="21" t="s">
        <v>62</v>
      </c>
      <c r="G23" s="21" t="s">
        <v>70</v>
      </c>
      <c r="H23" s="21" t="s">
        <v>81</v>
      </c>
      <c r="I23" s="22">
        <v>43608</v>
      </c>
      <c r="J23" s="23">
        <v>0.35006944444443999</v>
      </c>
      <c r="K23" s="22">
        <v>43608</v>
      </c>
      <c r="L23" s="23">
        <v>0.35006944444443999</v>
      </c>
      <c r="M23" s="24">
        <v>20</v>
      </c>
      <c r="N23" s="24">
        <f t="shared" si="0"/>
        <v>20</v>
      </c>
      <c r="O23" s="21" t="s">
        <v>66</v>
      </c>
      <c r="P23" s="24">
        <v>20</v>
      </c>
      <c r="Q23" s="21" t="s">
        <v>66</v>
      </c>
      <c r="R23" s="21" t="s">
        <v>72</v>
      </c>
    </row>
    <row r="24" spans="1:18" x14ac:dyDescent="0.35">
      <c r="A24" s="26">
        <v>1530332</v>
      </c>
      <c r="B24" s="26">
        <f>VLOOKUP(A24,'Fix 2LH Orders'!B:C,2,0)</f>
        <v>211</v>
      </c>
      <c r="C24" s="21" t="s">
        <v>59</v>
      </c>
      <c r="D24" s="21" t="s">
        <v>82</v>
      </c>
      <c r="E24" s="21" t="s">
        <v>83</v>
      </c>
      <c r="F24" s="21" t="s">
        <v>62</v>
      </c>
      <c r="G24" s="21" t="s">
        <v>84</v>
      </c>
      <c r="H24" s="21" t="s">
        <v>84</v>
      </c>
      <c r="I24" s="22">
        <v>43608</v>
      </c>
      <c r="J24" s="23">
        <v>0.64616898148148005</v>
      </c>
      <c r="K24" s="22">
        <v>43611</v>
      </c>
      <c r="L24" s="23">
        <v>0.63612268518519</v>
      </c>
      <c r="M24" s="25">
        <v>5.46</v>
      </c>
      <c r="N24" s="24">
        <f t="shared" si="0"/>
        <v>327.60000000000002</v>
      </c>
      <c r="O24" s="21" t="s">
        <v>77</v>
      </c>
      <c r="P24" s="24">
        <v>450</v>
      </c>
      <c r="Q24" s="21" t="s">
        <v>66</v>
      </c>
      <c r="R24" s="21" t="s">
        <v>67</v>
      </c>
    </row>
    <row r="25" spans="1:18" x14ac:dyDescent="0.35">
      <c r="A25" s="26">
        <v>1530332</v>
      </c>
      <c r="B25" s="26">
        <f>VLOOKUP(A25,'Fix 2LH Orders'!B:C,2,0)</f>
        <v>211</v>
      </c>
      <c r="C25" s="21" t="s">
        <v>59</v>
      </c>
      <c r="D25" s="21" t="s">
        <v>85</v>
      </c>
      <c r="E25" s="21" t="s">
        <v>86</v>
      </c>
      <c r="F25" s="21" t="s">
        <v>62</v>
      </c>
      <c r="G25" s="21" t="s">
        <v>87</v>
      </c>
      <c r="H25" s="21" t="s">
        <v>87</v>
      </c>
      <c r="I25" s="22">
        <v>43612</v>
      </c>
      <c r="J25" s="23">
        <v>0.35306712962962999</v>
      </c>
      <c r="K25" s="22">
        <v>43612</v>
      </c>
      <c r="L25" s="23">
        <v>0.35306712962962999</v>
      </c>
      <c r="M25" s="24">
        <v>20</v>
      </c>
      <c r="N25" s="24">
        <f t="shared" si="0"/>
        <v>20</v>
      </c>
      <c r="O25" s="21" t="s">
        <v>66</v>
      </c>
      <c r="P25" s="24">
        <v>20</v>
      </c>
      <c r="Q25" s="21" t="s">
        <v>66</v>
      </c>
      <c r="R25" s="21" t="s">
        <v>72</v>
      </c>
    </row>
    <row r="26" spans="1:18" x14ac:dyDescent="0.35">
      <c r="A26" s="26">
        <v>1530332</v>
      </c>
      <c r="B26" s="26">
        <f>VLOOKUP(A26,'Fix 2LH Orders'!B:C,2,0)</f>
        <v>211</v>
      </c>
      <c r="C26" s="21" t="s">
        <v>59</v>
      </c>
      <c r="D26" s="21" t="s">
        <v>88</v>
      </c>
      <c r="E26" s="21" t="s">
        <v>89</v>
      </c>
      <c r="F26" s="21" t="s">
        <v>90</v>
      </c>
      <c r="G26" s="21" t="s">
        <v>91</v>
      </c>
      <c r="H26" s="21" t="s">
        <v>92</v>
      </c>
      <c r="I26" s="22"/>
      <c r="J26" s="23">
        <v>0</v>
      </c>
      <c r="K26" s="22"/>
      <c r="L26" s="23">
        <v>0</v>
      </c>
      <c r="M26" s="25">
        <v>0</v>
      </c>
      <c r="N26" s="24">
        <f t="shared" si="0"/>
        <v>0</v>
      </c>
      <c r="O26" s="21" t="s">
        <v>93</v>
      </c>
      <c r="P26" s="24">
        <v>1370</v>
      </c>
      <c r="Q26" s="21" t="s">
        <v>66</v>
      </c>
      <c r="R26" s="21" t="s">
        <v>94</v>
      </c>
    </row>
    <row r="27" spans="1:18" x14ac:dyDescent="0.35">
      <c r="A27" s="26">
        <v>1530332</v>
      </c>
      <c r="B27" s="26">
        <f>VLOOKUP(A27,'Fix 2LH Orders'!B:C,2,0)</f>
        <v>211</v>
      </c>
      <c r="C27" s="21" t="s">
        <v>59</v>
      </c>
      <c r="D27" s="21" t="s">
        <v>95</v>
      </c>
      <c r="E27" s="21" t="s">
        <v>61</v>
      </c>
      <c r="F27" s="21" t="s">
        <v>62</v>
      </c>
      <c r="G27" s="21" t="s">
        <v>63</v>
      </c>
      <c r="H27" s="21" t="s">
        <v>96</v>
      </c>
      <c r="I27" s="22">
        <v>43614</v>
      </c>
      <c r="J27" s="23">
        <v>0.37008101851851999</v>
      </c>
      <c r="K27" s="22">
        <v>43614</v>
      </c>
      <c r="L27" s="23">
        <v>0.56274305555556003</v>
      </c>
      <c r="M27" s="25">
        <v>2.0230000000000001</v>
      </c>
      <c r="N27" s="24">
        <f t="shared" si="0"/>
        <v>121.38000000000001</v>
      </c>
      <c r="O27" s="21" t="s">
        <v>77</v>
      </c>
      <c r="P27" s="24">
        <v>40</v>
      </c>
      <c r="Q27" s="21" t="s">
        <v>66</v>
      </c>
      <c r="R27" s="21" t="s">
        <v>67</v>
      </c>
    </row>
    <row r="28" spans="1:18" x14ac:dyDescent="0.35">
      <c r="A28" s="26">
        <v>1530332</v>
      </c>
      <c r="B28" s="26">
        <f>VLOOKUP(A28,'Fix 2LH Orders'!B:C,2,0)</f>
        <v>211</v>
      </c>
      <c r="C28" s="21" t="s">
        <v>59</v>
      </c>
      <c r="D28" s="21" t="s">
        <v>97</v>
      </c>
      <c r="E28" s="21" t="s">
        <v>69</v>
      </c>
      <c r="F28" s="21" t="s">
        <v>62</v>
      </c>
      <c r="G28" s="21" t="s">
        <v>70</v>
      </c>
      <c r="H28" s="21" t="s">
        <v>98</v>
      </c>
      <c r="I28" s="22">
        <v>43626</v>
      </c>
      <c r="J28" s="23">
        <v>0.73064814814815005</v>
      </c>
      <c r="K28" s="22">
        <v>43626</v>
      </c>
      <c r="L28" s="23">
        <v>0.73064814814815005</v>
      </c>
      <c r="M28" s="24">
        <v>20</v>
      </c>
      <c r="N28" s="24">
        <f t="shared" si="0"/>
        <v>20</v>
      </c>
      <c r="O28" s="21" t="s">
        <v>66</v>
      </c>
      <c r="P28" s="24">
        <v>20</v>
      </c>
      <c r="Q28" s="21" t="s">
        <v>66</v>
      </c>
      <c r="R28" s="21" t="s">
        <v>72</v>
      </c>
    </row>
    <row r="29" spans="1:18" x14ac:dyDescent="0.35">
      <c r="A29" s="26">
        <v>1530332</v>
      </c>
      <c r="B29" s="26">
        <f>VLOOKUP(A29,'Fix 2LH Orders'!B:C,2,0)</f>
        <v>211</v>
      </c>
      <c r="C29" s="21" t="s">
        <v>59</v>
      </c>
      <c r="D29" s="21" t="s">
        <v>99</v>
      </c>
      <c r="E29" s="21" t="s">
        <v>69</v>
      </c>
      <c r="F29" s="21" t="s">
        <v>62</v>
      </c>
      <c r="G29" s="21" t="s">
        <v>70</v>
      </c>
      <c r="H29" s="21" t="s">
        <v>100</v>
      </c>
      <c r="I29" s="22">
        <v>43626</v>
      </c>
      <c r="J29" s="23">
        <v>0.73075231481480996</v>
      </c>
      <c r="K29" s="22">
        <v>43626</v>
      </c>
      <c r="L29" s="23">
        <v>0.73075231481480996</v>
      </c>
      <c r="M29" s="24">
        <v>50</v>
      </c>
      <c r="N29" s="24">
        <f t="shared" si="0"/>
        <v>50</v>
      </c>
      <c r="O29" s="21" t="s">
        <v>66</v>
      </c>
      <c r="P29" s="24">
        <v>50</v>
      </c>
      <c r="Q29" s="21" t="s">
        <v>66</v>
      </c>
      <c r="R29" s="21" t="s">
        <v>72</v>
      </c>
    </row>
    <row r="30" spans="1:18" x14ac:dyDescent="0.35">
      <c r="A30" s="26">
        <v>1530332</v>
      </c>
      <c r="B30" s="26">
        <f>VLOOKUP(A30,'Fix 2LH Orders'!B:C,2,0)</f>
        <v>211</v>
      </c>
      <c r="C30" s="21" t="s">
        <v>59</v>
      </c>
      <c r="D30" s="21" t="s">
        <v>101</v>
      </c>
      <c r="E30" s="21" t="s">
        <v>102</v>
      </c>
      <c r="F30" s="21" t="s">
        <v>62</v>
      </c>
      <c r="G30" s="21" t="s">
        <v>100</v>
      </c>
      <c r="H30" s="21" t="s">
        <v>103</v>
      </c>
      <c r="I30" s="22">
        <v>43626</v>
      </c>
      <c r="J30" s="23">
        <v>0.73086805555556</v>
      </c>
      <c r="K30" s="22">
        <v>43626</v>
      </c>
      <c r="L30" s="23">
        <v>0.73086805555556</v>
      </c>
      <c r="M30" s="24">
        <v>10</v>
      </c>
      <c r="N30" s="24">
        <f t="shared" si="0"/>
        <v>10</v>
      </c>
      <c r="O30" s="21" t="s">
        <v>66</v>
      </c>
      <c r="P30" s="24">
        <v>10</v>
      </c>
      <c r="Q30" s="21" t="s">
        <v>66</v>
      </c>
      <c r="R30" s="21" t="s">
        <v>72</v>
      </c>
    </row>
    <row r="31" spans="1:18" x14ac:dyDescent="0.35">
      <c r="A31" s="26">
        <v>1530332</v>
      </c>
      <c r="B31" s="26">
        <f>VLOOKUP(A31,'Fix 2LH Orders'!B:C,2,0)</f>
        <v>211</v>
      </c>
      <c r="C31" s="21" t="s">
        <v>59</v>
      </c>
      <c r="D31" s="21" t="s">
        <v>104</v>
      </c>
      <c r="E31" s="21" t="s">
        <v>102</v>
      </c>
      <c r="F31" s="21" t="s">
        <v>105</v>
      </c>
      <c r="G31" s="21" t="s">
        <v>100</v>
      </c>
      <c r="H31" s="21" t="s">
        <v>106</v>
      </c>
      <c r="I31" s="22">
        <v>43626</v>
      </c>
      <c r="J31" s="23">
        <v>0.68964120370369997</v>
      </c>
      <c r="K31" s="22">
        <v>43626</v>
      </c>
      <c r="L31" s="23">
        <v>0.68964120370369997</v>
      </c>
      <c r="M31" s="24">
        <v>10</v>
      </c>
      <c r="N31" s="24">
        <f t="shared" si="0"/>
        <v>10</v>
      </c>
      <c r="O31" s="21" t="s">
        <v>66</v>
      </c>
      <c r="P31" s="24">
        <v>10</v>
      </c>
      <c r="Q31" s="21" t="s">
        <v>66</v>
      </c>
      <c r="R31" s="21" t="s">
        <v>72</v>
      </c>
    </row>
    <row r="32" spans="1:18" x14ac:dyDescent="0.35">
      <c r="A32" s="26">
        <v>1530332</v>
      </c>
      <c r="B32" s="26">
        <f>VLOOKUP(A32,'Fix 2LH Orders'!B:C,2,0)</f>
        <v>211</v>
      </c>
      <c r="C32" s="21" t="s">
        <v>107</v>
      </c>
      <c r="D32" s="21" t="s">
        <v>60</v>
      </c>
      <c r="E32" s="21" t="s">
        <v>61</v>
      </c>
      <c r="F32" s="21" t="s">
        <v>90</v>
      </c>
      <c r="G32" s="21" t="s">
        <v>63</v>
      </c>
      <c r="H32" s="21" t="s">
        <v>108</v>
      </c>
      <c r="I32" s="22"/>
      <c r="J32" s="23">
        <v>0</v>
      </c>
      <c r="K32" s="22"/>
      <c r="L32" s="23">
        <v>0</v>
      </c>
      <c r="M32" s="25">
        <v>0</v>
      </c>
      <c r="N32" s="24">
        <f t="shared" si="0"/>
        <v>0</v>
      </c>
      <c r="O32" s="21" t="s">
        <v>93</v>
      </c>
      <c r="P32" s="24">
        <v>1</v>
      </c>
      <c r="Q32" s="21" t="s">
        <v>66</v>
      </c>
      <c r="R32" s="21" t="s">
        <v>94</v>
      </c>
    </row>
    <row r="33" spans="1:18" x14ac:dyDescent="0.35">
      <c r="A33" s="26">
        <v>1530332</v>
      </c>
      <c r="B33" s="26">
        <f>VLOOKUP(A33,'Fix 2LH Orders'!B:C,2,0)</f>
        <v>211</v>
      </c>
      <c r="C33" s="21" t="s">
        <v>109</v>
      </c>
      <c r="D33" s="21" t="s">
        <v>82</v>
      </c>
      <c r="E33" s="21" t="s">
        <v>83</v>
      </c>
      <c r="F33" s="21" t="s">
        <v>90</v>
      </c>
      <c r="G33" s="21" t="s">
        <v>84</v>
      </c>
      <c r="H33" s="21" t="s">
        <v>110</v>
      </c>
      <c r="I33" s="22"/>
      <c r="J33" s="23">
        <v>0</v>
      </c>
      <c r="K33" s="22"/>
      <c r="L33" s="23">
        <v>0</v>
      </c>
      <c r="M33" s="25">
        <v>0</v>
      </c>
      <c r="N33" s="24">
        <f t="shared" si="0"/>
        <v>0</v>
      </c>
      <c r="O33" s="21" t="s">
        <v>93</v>
      </c>
      <c r="P33" s="24">
        <v>5</v>
      </c>
      <c r="Q33" s="21" t="s">
        <v>66</v>
      </c>
      <c r="R33" s="21" t="s">
        <v>94</v>
      </c>
    </row>
    <row r="34" spans="1:18" x14ac:dyDescent="0.35">
      <c r="A34" s="26">
        <v>1530771</v>
      </c>
      <c r="B34" s="26">
        <f>VLOOKUP(A34,'Fix 2LH Orders'!B:C,2,0)</f>
        <v>212</v>
      </c>
      <c r="C34" s="21" t="s">
        <v>59</v>
      </c>
      <c r="D34" s="21" t="s">
        <v>60</v>
      </c>
      <c r="E34" s="21" t="s">
        <v>61</v>
      </c>
      <c r="F34" s="21" t="s">
        <v>62</v>
      </c>
      <c r="G34" s="21" t="s">
        <v>63</v>
      </c>
      <c r="H34" s="21" t="s">
        <v>64</v>
      </c>
      <c r="I34" s="22">
        <v>43604</v>
      </c>
      <c r="J34" s="23">
        <v>0.44553240740741001</v>
      </c>
      <c r="K34" s="22">
        <v>43604</v>
      </c>
      <c r="L34" s="23">
        <v>0.4497337962963</v>
      </c>
      <c r="M34" s="25">
        <v>2.0169999999999999</v>
      </c>
      <c r="N34" s="24">
        <f t="shared" si="0"/>
        <v>2.0169999999999999</v>
      </c>
      <c r="O34" s="21" t="s">
        <v>66</v>
      </c>
      <c r="P34" s="24">
        <v>20</v>
      </c>
      <c r="Q34" s="21" t="s">
        <v>66</v>
      </c>
      <c r="R34" s="21" t="s">
        <v>67</v>
      </c>
    </row>
    <row r="35" spans="1:18" x14ac:dyDescent="0.35">
      <c r="A35" s="26">
        <v>1530771</v>
      </c>
      <c r="B35" s="26">
        <f>VLOOKUP(A35,'Fix 2LH Orders'!B:C,2,0)</f>
        <v>212</v>
      </c>
      <c r="C35" s="21" t="s">
        <v>59</v>
      </c>
      <c r="D35" s="21" t="s">
        <v>68</v>
      </c>
      <c r="E35" s="21" t="s">
        <v>69</v>
      </c>
      <c r="F35" s="21" t="s">
        <v>62</v>
      </c>
      <c r="G35" s="21" t="s">
        <v>70</v>
      </c>
      <c r="H35" s="21" t="s">
        <v>71</v>
      </c>
      <c r="I35" s="22">
        <v>43604</v>
      </c>
      <c r="J35" s="23">
        <v>0.45467592592592998</v>
      </c>
      <c r="K35" s="22">
        <v>43604</v>
      </c>
      <c r="L35" s="23">
        <v>0.45467592592592998</v>
      </c>
      <c r="M35" s="24">
        <v>30</v>
      </c>
      <c r="N35" s="24">
        <f t="shared" si="0"/>
        <v>30</v>
      </c>
      <c r="O35" s="21" t="s">
        <v>66</v>
      </c>
      <c r="P35" s="24">
        <v>30</v>
      </c>
      <c r="Q35" s="21" t="s">
        <v>66</v>
      </c>
      <c r="R35" s="21" t="s">
        <v>72</v>
      </c>
    </row>
    <row r="36" spans="1:18" x14ac:dyDescent="0.35">
      <c r="A36" s="26">
        <v>1530771</v>
      </c>
      <c r="B36" s="26">
        <f>VLOOKUP(A36,'Fix 2LH Orders'!B:C,2,0)</f>
        <v>212</v>
      </c>
      <c r="C36" s="21" t="s">
        <v>59</v>
      </c>
      <c r="D36" s="21" t="s">
        <v>73</v>
      </c>
      <c r="E36" s="21" t="s">
        <v>61</v>
      </c>
      <c r="F36" s="21" t="s">
        <v>62</v>
      </c>
      <c r="G36" s="21" t="s">
        <v>63</v>
      </c>
      <c r="H36" s="21" t="s">
        <v>74</v>
      </c>
      <c r="I36" s="22">
        <v>43607</v>
      </c>
      <c r="J36" s="23">
        <v>0.30878472222221998</v>
      </c>
      <c r="K36" s="22">
        <v>43607</v>
      </c>
      <c r="L36" s="23">
        <v>0.64498842592592998</v>
      </c>
      <c r="M36" s="25">
        <v>8.0690000000000008</v>
      </c>
      <c r="N36" s="24">
        <f t="shared" si="0"/>
        <v>484.14000000000004</v>
      </c>
      <c r="O36" s="21" t="s">
        <v>77</v>
      </c>
      <c r="P36" s="24">
        <v>200</v>
      </c>
      <c r="Q36" s="21" t="s">
        <v>66</v>
      </c>
      <c r="R36" s="21" t="s">
        <v>67</v>
      </c>
    </row>
    <row r="37" spans="1:18" x14ac:dyDescent="0.35">
      <c r="A37" s="26">
        <v>1530771</v>
      </c>
      <c r="B37" s="26">
        <f>VLOOKUP(A37,'Fix 2LH Orders'!B:C,2,0)</f>
        <v>212</v>
      </c>
      <c r="C37" s="21" t="s">
        <v>59</v>
      </c>
      <c r="D37" s="21" t="s">
        <v>75</v>
      </c>
      <c r="E37" s="21" t="s">
        <v>61</v>
      </c>
      <c r="F37" s="21" t="s">
        <v>62</v>
      </c>
      <c r="G37" s="21" t="s">
        <v>63</v>
      </c>
      <c r="H37" s="21" t="s">
        <v>76</v>
      </c>
      <c r="I37" s="22">
        <v>43608</v>
      </c>
      <c r="J37" s="23">
        <v>0.39100694444444001</v>
      </c>
      <c r="K37" s="22">
        <v>43615</v>
      </c>
      <c r="L37" s="23">
        <v>0.41028935185185</v>
      </c>
      <c r="M37" s="25">
        <v>16.048999999999999</v>
      </c>
      <c r="N37" s="24">
        <f t="shared" si="0"/>
        <v>962.93999999999994</v>
      </c>
      <c r="O37" s="21" t="s">
        <v>77</v>
      </c>
      <c r="P37" s="24">
        <v>500</v>
      </c>
      <c r="Q37" s="21" t="s">
        <v>66</v>
      </c>
      <c r="R37" s="21" t="s">
        <v>67</v>
      </c>
    </row>
    <row r="38" spans="1:18" x14ac:dyDescent="0.35">
      <c r="A38" s="26">
        <v>1530771</v>
      </c>
      <c r="B38" s="26">
        <f>VLOOKUP(A38,'Fix 2LH Orders'!B:C,2,0)</f>
        <v>212</v>
      </c>
      <c r="C38" s="21" t="s">
        <v>59</v>
      </c>
      <c r="D38" s="21" t="s">
        <v>78</v>
      </c>
      <c r="E38" s="21" t="s">
        <v>69</v>
      </c>
      <c r="F38" s="21" t="s">
        <v>62</v>
      </c>
      <c r="G38" s="21" t="s">
        <v>70</v>
      </c>
      <c r="H38" s="21" t="s">
        <v>79</v>
      </c>
      <c r="I38" s="22">
        <v>43615</v>
      </c>
      <c r="J38" s="23">
        <v>0.57482638888889004</v>
      </c>
      <c r="K38" s="22">
        <v>43615</v>
      </c>
      <c r="L38" s="23">
        <v>0.57482638888889004</v>
      </c>
      <c r="M38" s="24">
        <v>20</v>
      </c>
      <c r="N38" s="24">
        <f t="shared" si="0"/>
        <v>20</v>
      </c>
      <c r="O38" s="21" t="s">
        <v>66</v>
      </c>
      <c r="P38" s="24">
        <v>20</v>
      </c>
      <c r="Q38" s="21" t="s">
        <v>66</v>
      </c>
      <c r="R38" s="21" t="s">
        <v>72</v>
      </c>
    </row>
    <row r="39" spans="1:18" x14ac:dyDescent="0.35">
      <c r="A39" s="26">
        <v>1530771</v>
      </c>
      <c r="B39" s="26">
        <f>VLOOKUP(A39,'Fix 2LH Orders'!B:C,2,0)</f>
        <v>212</v>
      </c>
      <c r="C39" s="21" t="s">
        <v>59</v>
      </c>
      <c r="D39" s="21" t="s">
        <v>80</v>
      </c>
      <c r="E39" s="21" t="s">
        <v>69</v>
      </c>
      <c r="F39" s="21" t="s">
        <v>62</v>
      </c>
      <c r="G39" s="21" t="s">
        <v>70</v>
      </c>
      <c r="H39" s="21" t="s">
        <v>81</v>
      </c>
      <c r="I39" s="22">
        <v>43615</v>
      </c>
      <c r="J39" s="23">
        <v>0.57494212962962998</v>
      </c>
      <c r="K39" s="22">
        <v>43615</v>
      </c>
      <c r="L39" s="23">
        <v>0.57494212962962998</v>
      </c>
      <c r="M39" s="24">
        <v>20</v>
      </c>
      <c r="N39" s="24">
        <f t="shared" si="0"/>
        <v>20</v>
      </c>
      <c r="O39" s="21" t="s">
        <v>66</v>
      </c>
      <c r="P39" s="24">
        <v>20</v>
      </c>
      <c r="Q39" s="21" t="s">
        <v>66</v>
      </c>
      <c r="R39" s="21" t="s">
        <v>72</v>
      </c>
    </row>
    <row r="40" spans="1:18" x14ac:dyDescent="0.35">
      <c r="A40" s="26">
        <v>1530771</v>
      </c>
      <c r="B40" s="26">
        <f>VLOOKUP(A40,'Fix 2LH Orders'!B:C,2,0)</f>
        <v>212</v>
      </c>
      <c r="C40" s="21" t="s">
        <v>59</v>
      </c>
      <c r="D40" s="21" t="s">
        <v>82</v>
      </c>
      <c r="E40" s="21" t="s">
        <v>83</v>
      </c>
      <c r="F40" s="21" t="s">
        <v>62</v>
      </c>
      <c r="G40" s="21" t="s">
        <v>84</v>
      </c>
      <c r="H40" s="21" t="s">
        <v>84</v>
      </c>
      <c r="I40" s="22">
        <v>43615</v>
      </c>
      <c r="J40" s="23">
        <v>0.64054398148147995</v>
      </c>
      <c r="K40" s="22">
        <v>43625</v>
      </c>
      <c r="L40" s="23">
        <v>0.60269675925926003</v>
      </c>
      <c r="M40" s="25">
        <v>7.2949999999999999</v>
      </c>
      <c r="N40" s="24">
        <f t="shared" si="0"/>
        <v>437.7</v>
      </c>
      <c r="O40" s="21" t="s">
        <v>77</v>
      </c>
      <c r="P40" s="24">
        <v>450</v>
      </c>
      <c r="Q40" s="21" t="s">
        <v>66</v>
      </c>
      <c r="R40" s="21" t="s">
        <v>67</v>
      </c>
    </row>
    <row r="41" spans="1:18" x14ac:dyDescent="0.35">
      <c r="A41" s="26">
        <v>1530771</v>
      </c>
      <c r="B41" s="26">
        <f>VLOOKUP(A41,'Fix 2LH Orders'!B:C,2,0)</f>
        <v>212</v>
      </c>
      <c r="C41" s="21" t="s">
        <v>59</v>
      </c>
      <c r="D41" s="21" t="s">
        <v>85</v>
      </c>
      <c r="E41" s="21" t="s">
        <v>86</v>
      </c>
      <c r="F41" s="21" t="s">
        <v>62</v>
      </c>
      <c r="G41" s="21" t="s">
        <v>87</v>
      </c>
      <c r="H41" s="21" t="s">
        <v>87</v>
      </c>
      <c r="I41" s="22">
        <v>43626</v>
      </c>
      <c r="J41" s="23">
        <v>0.33873842592593001</v>
      </c>
      <c r="K41" s="22">
        <v>43626</v>
      </c>
      <c r="L41" s="23">
        <v>0.33873842592593001</v>
      </c>
      <c r="M41" s="24">
        <v>20</v>
      </c>
      <c r="N41" s="24">
        <f t="shared" si="0"/>
        <v>20</v>
      </c>
      <c r="O41" s="21" t="s">
        <v>66</v>
      </c>
      <c r="P41" s="24">
        <v>20</v>
      </c>
      <c r="Q41" s="21" t="s">
        <v>66</v>
      </c>
      <c r="R41" s="21" t="s">
        <v>72</v>
      </c>
    </row>
    <row r="42" spans="1:18" x14ac:dyDescent="0.35">
      <c r="A42" s="26">
        <v>1530771</v>
      </c>
      <c r="B42" s="26">
        <f>VLOOKUP(A42,'Fix 2LH Orders'!B:C,2,0)</f>
        <v>212</v>
      </c>
      <c r="C42" s="21" t="s">
        <v>59</v>
      </c>
      <c r="D42" s="21" t="s">
        <v>88</v>
      </c>
      <c r="E42" s="21" t="s">
        <v>89</v>
      </c>
      <c r="F42" s="21" t="s">
        <v>90</v>
      </c>
      <c r="G42" s="21" t="s">
        <v>91</v>
      </c>
      <c r="H42" s="21" t="s">
        <v>92</v>
      </c>
      <c r="I42" s="22"/>
      <c r="J42" s="23">
        <v>0</v>
      </c>
      <c r="K42" s="22"/>
      <c r="L42" s="23">
        <v>0</v>
      </c>
      <c r="M42" s="25">
        <v>0</v>
      </c>
      <c r="N42" s="24">
        <f t="shared" si="0"/>
        <v>0</v>
      </c>
      <c r="O42" s="21" t="s">
        <v>93</v>
      </c>
      <c r="P42" s="24">
        <v>1370</v>
      </c>
      <c r="Q42" s="21" t="s">
        <v>66</v>
      </c>
      <c r="R42" s="21" t="s">
        <v>94</v>
      </c>
    </row>
    <row r="43" spans="1:18" x14ac:dyDescent="0.35">
      <c r="A43" s="26">
        <v>1530771</v>
      </c>
      <c r="B43" s="26">
        <f>VLOOKUP(A43,'Fix 2LH Orders'!B:C,2,0)</f>
        <v>212</v>
      </c>
      <c r="C43" s="21" t="s">
        <v>59</v>
      </c>
      <c r="D43" s="21" t="s">
        <v>95</v>
      </c>
      <c r="E43" s="21" t="s">
        <v>61</v>
      </c>
      <c r="F43" s="21" t="s">
        <v>62</v>
      </c>
      <c r="G43" s="21" t="s">
        <v>63</v>
      </c>
      <c r="H43" s="21" t="s">
        <v>96</v>
      </c>
      <c r="I43" s="22">
        <v>43627</v>
      </c>
      <c r="J43" s="23">
        <v>0.42200231481480999</v>
      </c>
      <c r="K43" s="22">
        <v>43627</v>
      </c>
      <c r="L43" s="23">
        <v>0.67930555555556005</v>
      </c>
      <c r="M43" s="25">
        <v>46.216999999999999</v>
      </c>
      <c r="N43" s="24">
        <f t="shared" si="0"/>
        <v>46.216999999999999</v>
      </c>
      <c r="O43" s="21" t="s">
        <v>66</v>
      </c>
      <c r="P43" s="24">
        <v>40</v>
      </c>
      <c r="Q43" s="21" t="s">
        <v>66</v>
      </c>
      <c r="R43" s="21" t="s">
        <v>67</v>
      </c>
    </row>
    <row r="44" spans="1:18" x14ac:dyDescent="0.35">
      <c r="A44" s="26">
        <v>1530771</v>
      </c>
      <c r="B44" s="26">
        <f>VLOOKUP(A44,'Fix 2LH Orders'!B:C,2,0)</f>
        <v>212</v>
      </c>
      <c r="C44" s="21" t="s">
        <v>59</v>
      </c>
      <c r="D44" s="21" t="s">
        <v>97</v>
      </c>
      <c r="E44" s="21" t="s">
        <v>69</v>
      </c>
      <c r="F44" s="21" t="s">
        <v>62</v>
      </c>
      <c r="G44" s="21" t="s">
        <v>70</v>
      </c>
      <c r="H44" s="21" t="s">
        <v>98</v>
      </c>
      <c r="I44" s="22">
        <v>43628</v>
      </c>
      <c r="J44" s="23">
        <v>0.74024305555556003</v>
      </c>
      <c r="K44" s="22">
        <v>43628</v>
      </c>
      <c r="L44" s="23">
        <v>0.74024305555556003</v>
      </c>
      <c r="M44" s="24">
        <v>20</v>
      </c>
      <c r="N44" s="24">
        <f t="shared" si="0"/>
        <v>20</v>
      </c>
      <c r="O44" s="21" t="s">
        <v>66</v>
      </c>
      <c r="P44" s="24">
        <v>20</v>
      </c>
      <c r="Q44" s="21" t="s">
        <v>66</v>
      </c>
      <c r="R44" s="21" t="s">
        <v>72</v>
      </c>
    </row>
    <row r="45" spans="1:18" x14ac:dyDescent="0.35">
      <c r="A45" s="26">
        <v>1530771</v>
      </c>
      <c r="B45" s="26">
        <f>VLOOKUP(A45,'Fix 2LH Orders'!B:C,2,0)</f>
        <v>212</v>
      </c>
      <c r="C45" s="21" t="s">
        <v>59</v>
      </c>
      <c r="D45" s="21" t="s">
        <v>99</v>
      </c>
      <c r="E45" s="21" t="s">
        <v>69</v>
      </c>
      <c r="F45" s="21" t="s">
        <v>62</v>
      </c>
      <c r="G45" s="21" t="s">
        <v>70</v>
      </c>
      <c r="H45" s="21" t="s">
        <v>100</v>
      </c>
      <c r="I45" s="22">
        <v>43629</v>
      </c>
      <c r="J45" s="23">
        <v>0.63505787037036998</v>
      </c>
      <c r="K45" s="22">
        <v>43629</v>
      </c>
      <c r="L45" s="23">
        <v>0.63505787037036998</v>
      </c>
      <c r="M45" s="24">
        <v>50</v>
      </c>
      <c r="N45" s="24">
        <f t="shared" si="0"/>
        <v>50</v>
      </c>
      <c r="O45" s="21" t="s">
        <v>66</v>
      </c>
      <c r="P45" s="24">
        <v>50</v>
      </c>
      <c r="Q45" s="21" t="s">
        <v>66</v>
      </c>
      <c r="R45" s="21" t="s">
        <v>72</v>
      </c>
    </row>
    <row r="46" spans="1:18" x14ac:dyDescent="0.35">
      <c r="A46" s="26">
        <v>1530771</v>
      </c>
      <c r="B46" s="26">
        <f>VLOOKUP(A46,'Fix 2LH Orders'!B:C,2,0)</f>
        <v>212</v>
      </c>
      <c r="C46" s="21" t="s">
        <v>59</v>
      </c>
      <c r="D46" s="21" t="s">
        <v>101</v>
      </c>
      <c r="E46" s="21" t="s">
        <v>102</v>
      </c>
      <c r="F46" s="21" t="s">
        <v>62</v>
      </c>
      <c r="G46" s="21" t="s">
        <v>100</v>
      </c>
      <c r="H46" s="21" t="s">
        <v>103</v>
      </c>
      <c r="I46" s="22">
        <v>43629</v>
      </c>
      <c r="J46" s="23">
        <v>0.63516203703703999</v>
      </c>
      <c r="K46" s="22">
        <v>43629</v>
      </c>
      <c r="L46" s="23">
        <v>0.63516203703703999</v>
      </c>
      <c r="M46" s="24">
        <v>10</v>
      </c>
      <c r="N46" s="24">
        <f t="shared" si="0"/>
        <v>10</v>
      </c>
      <c r="O46" s="21" t="s">
        <v>66</v>
      </c>
      <c r="P46" s="24">
        <v>10</v>
      </c>
      <c r="Q46" s="21" t="s">
        <v>66</v>
      </c>
      <c r="R46" s="21" t="s">
        <v>72</v>
      </c>
    </row>
    <row r="47" spans="1:18" x14ac:dyDescent="0.35">
      <c r="A47" s="26">
        <v>1530771</v>
      </c>
      <c r="B47" s="26">
        <f>VLOOKUP(A47,'Fix 2LH Orders'!B:C,2,0)</f>
        <v>212</v>
      </c>
      <c r="C47" s="21" t="s">
        <v>59</v>
      </c>
      <c r="D47" s="21" t="s">
        <v>104</v>
      </c>
      <c r="E47" s="21" t="s">
        <v>102</v>
      </c>
      <c r="F47" s="21" t="s">
        <v>105</v>
      </c>
      <c r="G47" s="21" t="s">
        <v>100</v>
      </c>
      <c r="H47" s="21" t="s">
        <v>106</v>
      </c>
      <c r="I47" s="22">
        <v>43629</v>
      </c>
      <c r="J47" s="23">
        <v>0.65859953703703999</v>
      </c>
      <c r="K47" s="22">
        <v>43629</v>
      </c>
      <c r="L47" s="23">
        <v>0.65859953703703999</v>
      </c>
      <c r="M47" s="24">
        <v>10</v>
      </c>
      <c r="N47" s="24">
        <f t="shared" si="0"/>
        <v>10</v>
      </c>
      <c r="O47" s="21" t="s">
        <v>66</v>
      </c>
      <c r="P47" s="24">
        <v>10</v>
      </c>
      <c r="Q47" s="21" t="s">
        <v>66</v>
      </c>
      <c r="R47" s="21" t="s">
        <v>72</v>
      </c>
    </row>
    <row r="48" spans="1:18" x14ac:dyDescent="0.35">
      <c r="A48" s="26">
        <v>1530771</v>
      </c>
      <c r="B48" s="26">
        <f>VLOOKUP(A48,'Fix 2LH Orders'!B:C,2,0)</f>
        <v>212</v>
      </c>
      <c r="C48" s="21" t="s">
        <v>107</v>
      </c>
      <c r="D48" s="21" t="s">
        <v>60</v>
      </c>
      <c r="E48" s="21" t="s">
        <v>61</v>
      </c>
      <c r="F48" s="21" t="s">
        <v>90</v>
      </c>
      <c r="G48" s="21" t="s">
        <v>63</v>
      </c>
      <c r="H48" s="21" t="s">
        <v>108</v>
      </c>
      <c r="I48" s="22">
        <v>43608</v>
      </c>
      <c r="J48" s="23">
        <v>0.55218750000000005</v>
      </c>
      <c r="K48" s="22">
        <v>43614</v>
      </c>
      <c r="L48" s="23">
        <v>0.59642361111110997</v>
      </c>
      <c r="M48" s="25">
        <v>37.634999999999998</v>
      </c>
      <c r="N48" s="24">
        <f t="shared" si="0"/>
        <v>2258.1</v>
      </c>
      <c r="O48" s="21" t="s">
        <v>77</v>
      </c>
      <c r="P48" s="24">
        <v>1</v>
      </c>
      <c r="Q48" s="21" t="s">
        <v>66</v>
      </c>
      <c r="R48" s="21" t="s">
        <v>67</v>
      </c>
    </row>
    <row r="49" spans="1:18" x14ac:dyDescent="0.35">
      <c r="A49" s="26">
        <v>1530771</v>
      </c>
      <c r="B49" s="26">
        <f>VLOOKUP(A49,'Fix 2LH Orders'!B:C,2,0)</f>
        <v>212</v>
      </c>
      <c r="C49" s="21" t="s">
        <v>109</v>
      </c>
      <c r="D49" s="21" t="s">
        <v>82</v>
      </c>
      <c r="E49" s="21" t="s">
        <v>83</v>
      </c>
      <c r="F49" s="21" t="s">
        <v>90</v>
      </c>
      <c r="G49" s="21" t="s">
        <v>84</v>
      </c>
      <c r="H49" s="21" t="s">
        <v>110</v>
      </c>
      <c r="I49" s="22"/>
      <c r="J49" s="23">
        <v>0</v>
      </c>
      <c r="K49" s="22"/>
      <c r="L49" s="23">
        <v>0</v>
      </c>
      <c r="M49" s="25">
        <v>0</v>
      </c>
      <c r="N49" s="24">
        <f t="shared" si="0"/>
        <v>0</v>
      </c>
      <c r="O49" s="21" t="s">
        <v>93</v>
      </c>
      <c r="P49" s="24">
        <v>5</v>
      </c>
      <c r="Q49" s="21" t="s">
        <v>66</v>
      </c>
      <c r="R49" s="21" t="s">
        <v>94</v>
      </c>
    </row>
    <row r="50" spans="1:18" x14ac:dyDescent="0.35">
      <c r="A50" s="26">
        <v>1531077</v>
      </c>
      <c r="B50" s="26">
        <f>VLOOKUP(A50,'Fix 2LH Orders'!B:C,2,0)</f>
        <v>213</v>
      </c>
      <c r="C50" s="21" t="s">
        <v>59</v>
      </c>
      <c r="D50" s="21" t="s">
        <v>60</v>
      </c>
      <c r="E50" s="21" t="s">
        <v>61</v>
      </c>
      <c r="F50" s="21" t="s">
        <v>62</v>
      </c>
      <c r="G50" s="21" t="s">
        <v>63</v>
      </c>
      <c r="H50" s="21" t="s">
        <v>64</v>
      </c>
      <c r="I50" s="22">
        <v>43606</v>
      </c>
      <c r="J50" s="23">
        <v>0.43635416666666998</v>
      </c>
      <c r="K50" s="22">
        <v>43606</v>
      </c>
      <c r="L50" s="23">
        <v>0.45825231481480999</v>
      </c>
      <c r="M50" s="25">
        <v>8.3170000000000002</v>
      </c>
      <c r="N50" s="24">
        <f t="shared" si="0"/>
        <v>8.3170000000000002</v>
      </c>
      <c r="O50" s="21" t="s">
        <v>66</v>
      </c>
      <c r="P50" s="24">
        <v>20</v>
      </c>
      <c r="Q50" s="21" t="s">
        <v>66</v>
      </c>
      <c r="R50" s="21" t="s">
        <v>67</v>
      </c>
    </row>
    <row r="51" spans="1:18" x14ac:dyDescent="0.35">
      <c r="A51" s="26">
        <v>1531077</v>
      </c>
      <c r="B51" s="26">
        <f>VLOOKUP(A51,'Fix 2LH Orders'!B:C,2,0)</f>
        <v>213</v>
      </c>
      <c r="C51" s="21" t="s">
        <v>59</v>
      </c>
      <c r="D51" s="21" t="s">
        <v>68</v>
      </c>
      <c r="E51" s="21" t="s">
        <v>69</v>
      </c>
      <c r="F51" s="21" t="s">
        <v>62</v>
      </c>
      <c r="G51" s="21" t="s">
        <v>70</v>
      </c>
      <c r="H51" s="21" t="s">
        <v>71</v>
      </c>
      <c r="I51" s="22">
        <v>43627</v>
      </c>
      <c r="J51" s="23">
        <v>0.33054398148148001</v>
      </c>
      <c r="K51" s="22">
        <v>43627</v>
      </c>
      <c r="L51" s="23">
        <v>0.33054398148148001</v>
      </c>
      <c r="M51" s="24">
        <v>30</v>
      </c>
      <c r="N51" s="24">
        <f t="shared" si="0"/>
        <v>30</v>
      </c>
      <c r="O51" s="21" t="s">
        <v>66</v>
      </c>
      <c r="P51" s="24">
        <v>30</v>
      </c>
      <c r="Q51" s="21" t="s">
        <v>66</v>
      </c>
      <c r="R51" s="21" t="s">
        <v>72</v>
      </c>
    </row>
    <row r="52" spans="1:18" x14ac:dyDescent="0.35">
      <c r="A52" s="26">
        <v>1531077</v>
      </c>
      <c r="B52" s="26">
        <f>VLOOKUP(A52,'Fix 2LH Orders'!B:C,2,0)</f>
        <v>213</v>
      </c>
      <c r="C52" s="21" t="s">
        <v>59</v>
      </c>
      <c r="D52" s="21" t="s">
        <v>73</v>
      </c>
      <c r="E52" s="21" t="s">
        <v>61</v>
      </c>
      <c r="F52" s="21" t="s">
        <v>62</v>
      </c>
      <c r="G52" s="21" t="s">
        <v>63</v>
      </c>
      <c r="H52" s="21" t="s">
        <v>74</v>
      </c>
      <c r="I52" s="22">
        <v>43627</v>
      </c>
      <c r="J52" s="23">
        <v>0.38483796296296002</v>
      </c>
      <c r="K52" s="22">
        <v>43627</v>
      </c>
      <c r="L52" s="23">
        <v>0.56915509259259001</v>
      </c>
      <c r="M52" s="25">
        <v>4.4240000000000004</v>
      </c>
      <c r="N52" s="24">
        <f t="shared" si="0"/>
        <v>265.44</v>
      </c>
      <c r="O52" s="21" t="s">
        <v>77</v>
      </c>
      <c r="P52" s="24">
        <v>200</v>
      </c>
      <c r="Q52" s="21" t="s">
        <v>66</v>
      </c>
      <c r="R52" s="21" t="s">
        <v>67</v>
      </c>
    </row>
    <row r="53" spans="1:18" x14ac:dyDescent="0.35">
      <c r="A53" s="26">
        <v>1531077</v>
      </c>
      <c r="B53" s="26">
        <f>VLOOKUP(A53,'Fix 2LH Orders'!B:C,2,0)</f>
        <v>213</v>
      </c>
      <c r="C53" s="21" t="s">
        <v>59</v>
      </c>
      <c r="D53" s="21" t="s">
        <v>75</v>
      </c>
      <c r="E53" s="21" t="s">
        <v>61</v>
      </c>
      <c r="F53" s="21" t="s">
        <v>62</v>
      </c>
      <c r="G53" s="21" t="s">
        <v>63</v>
      </c>
      <c r="H53" s="21" t="s">
        <v>76</v>
      </c>
      <c r="I53" s="22">
        <v>43627</v>
      </c>
      <c r="J53" s="23">
        <v>0.56925925925926002</v>
      </c>
      <c r="K53" s="22">
        <v>43628</v>
      </c>
      <c r="L53" s="23">
        <v>0.34684027777777998</v>
      </c>
      <c r="M53" s="25">
        <v>21.687999999999999</v>
      </c>
      <c r="N53" s="24">
        <f t="shared" si="0"/>
        <v>1301.28</v>
      </c>
      <c r="O53" s="21" t="s">
        <v>77</v>
      </c>
      <c r="P53" s="24">
        <v>500</v>
      </c>
      <c r="Q53" s="21" t="s">
        <v>66</v>
      </c>
      <c r="R53" s="21" t="s">
        <v>67</v>
      </c>
    </row>
    <row r="54" spans="1:18" x14ac:dyDescent="0.35">
      <c r="A54" s="26">
        <v>1531077</v>
      </c>
      <c r="B54" s="26">
        <f>VLOOKUP(A54,'Fix 2LH Orders'!B:C,2,0)</f>
        <v>213</v>
      </c>
      <c r="C54" s="21" t="s">
        <v>59</v>
      </c>
      <c r="D54" s="21" t="s">
        <v>78</v>
      </c>
      <c r="E54" s="21" t="s">
        <v>69</v>
      </c>
      <c r="F54" s="21" t="s">
        <v>62</v>
      </c>
      <c r="G54" s="21" t="s">
        <v>70</v>
      </c>
      <c r="H54" s="21" t="s">
        <v>79</v>
      </c>
      <c r="I54" s="22">
        <v>43628</v>
      </c>
      <c r="J54" s="23">
        <v>0.44208333333333</v>
      </c>
      <c r="K54" s="22">
        <v>43628</v>
      </c>
      <c r="L54" s="23">
        <v>0.44208333333333</v>
      </c>
      <c r="M54" s="24">
        <v>20</v>
      </c>
      <c r="N54" s="24">
        <f t="shared" si="0"/>
        <v>20</v>
      </c>
      <c r="O54" s="21" t="s">
        <v>66</v>
      </c>
      <c r="P54" s="24">
        <v>20</v>
      </c>
      <c r="Q54" s="21" t="s">
        <v>66</v>
      </c>
      <c r="R54" s="21" t="s">
        <v>72</v>
      </c>
    </row>
    <row r="55" spans="1:18" x14ac:dyDescent="0.35">
      <c r="A55" s="26">
        <v>1531077</v>
      </c>
      <c r="B55" s="26">
        <f>VLOOKUP(A55,'Fix 2LH Orders'!B:C,2,0)</f>
        <v>213</v>
      </c>
      <c r="C55" s="21" t="s">
        <v>59</v>
      </c>
      <c r="D55" s="21" t="s">
        <v>80</v>
      </c>
      <c r="E55" s="21" t="s">
        <v>69</v>
      </c>
      <c r="F55" s="21" t="s">
        <v>62</v>
      </c>
      <c r="G55" s="21" t="s">
        <v>70</v>
      </c>
      <c r="H55" s="21" t="s">
        <v>81</v>
      </c>
      <c r="I55" s="22">
        <v>43628</v>
      </c>
      <c r="J55" s="23">
        <v>0.44219907407407</v>
      </c>
      <c r="K55" s="22">
        <v>43628</v>
      </c>
      <c r="L55" s="23">
        <v>0.44219907407407</v>
      </c>
      <c r="M55" s="24">
        <v>20</v>
      </c>
      <c r="N55" s="24">
        <f t="shared" si="0"/>
        <v>20</v>
      </c>
      <c r="O55" s="21" t="s">
        <v>66</v>
      </c>
      <c r="P55" s="24">
        <v>20</v>
      </c>
      <c r="Q55" s="21" t="s">
        <v>66</v>
      </c>
      <c r="R55" s="21" t="s">
        <v>72</v>
      </c>
    </row>
    <row r="56" spans="1:18" x14ac:dyDescent="0.35">
      <c r="A56" s="26">
        <v>1531077</v>
      </c>
      <c r="B56" s="26">
        <f>VLOOKUP(A56,'Fix 2LH Orders'!B:C,2,0)</f>
        <v>213</v>
      </c>
      <c r="C56" s="21" t="s">
        <v>59</v>
      </c>
      <c r="D56" s="21" t="s">
        <v>82</v>
      </c>
      <c r="E56" s="21" t="s">
        <v>83</v>
      </c>
      <c r="F56" s="21" t="s">
        <v>62</v>
      </c>
      <c r="G56" s="21" t="s">
        <v>84</v>
      </c>
      <c r="H56" s="21" t="s">
        <v>84</v>
      </c>
      <c r="I56" s="22">
        <v>43628</v>
      </c>
      <c r="J56" s="23">
        <v>0.58201388888889005</v>
      </c>
      <c r="K56" s="22">
        <v>43629</v>
      </c>
      <c r="L56" s="23">
        <v>0.28991898148147999</v>
      </c>
      <c r="M56" s="25">
        <v>316.58</v>
      </c>
      <c r="N56" s="24">
        <f t="shared" si="0"/>
        <v>316.58</v>
      </c>
      <c r="O56" s="21" t="s">
        <v>66</v>
      </c>
      <c r="P56" s="24">
        <v>450</v>
      </c>
      <c r="Q56" s="21" t="s">
        <v>66</v>
      </c>
      <c r="R56" s="21" t="s">
        <v>67</v>
      </c>
    </row>
    <row r="57" spans="1:18" x14ac:dyDescent="0.35">
      <c r="A57" s="26">
        <v>1531077</v>
      </c>
      <c r="B57" s="26">
        <f>VLOOKUP(A57,'Fix 2LH Orders'!B:C,2,0)</f>
        <v>213</v>
      </c>
      <c r="C57" s="21" t="s">
        <v>59</v>
      </c>
      <c r="D57" s="21" t="s">
        <v>85</v>
      </c>
      <c r="E57" s="21" t="s">
        <v>86</v>
      </c>
      <c r="F57" s="21" t="s">
        <v>62</v>
      </c>
      <c r="G57" s="21" t="s">
        <v>87</v>
      </c>
      <c r="H57" s="21" t="s">
        <v>87</v>
      </c>
      <c r="I57" s="22">
        <v>43634</v>
      </c>
      <c r="J57" s="23">
        <v>0.36806712962963001</v>
      </c>
      <c r="K57" s="22">
        <v>43634</v>
      </c>
      <c r="L57" s="23">
        <v>0.36806712962963001</v>
      </c>
      <c r="M57" s="24">
        <v>20</v>
      </c>
      <c r="N57" s="24">
        <f t="shared" si="0"/>
        <v>20</v>
      </c>
      <c r="O57" s="21" t="s">
        <v>66</v>
      </c>
      <c r="P57" s="24">
        <v>20</v>
      </c>
      <c r="Q57" s="21" t="s">
        <v>66</v>
      </c>
      <c r="R57" s="21" t="s">
        <v>72</v>
      </c>
    </row>
    <row r="58" spans="1:18" x14ac:dyDescent="0.35">
      <c r="A58" s="26">
        <v>1531077</v>
      </c>
      <c r="B58" s="26">
        <f>VLOOKUP(A58,'Fix 2LH Orders'!B:C,2,0)</f>
        <v>213</v>
      </c>
      <c r="C58" s="21" t="s">
        <v>59</v>
      </c>
      <c r="D58" s="21" t="s">
        <v>88</v>
      </c>
      <c r="E58" s="21" t="s">
        <v>89</v>
      </c>
      <c r="F58" s="21" t="s">
        <v>90</v>
      </c>
      <c r="G58" s="21" t="s">
        <v>91</v>
      </c>
      <c r="H58" s="21" t="s">
        <v>92</v>
      </c>
      <c r="I58" s="22"/>
      <c r="J58" s="23">
        <v>0</v>
      </c>
      <c r="K58" s="22"/>
      <c r="L58" s="23">
        <v>0</v>
      </c>
      <c r="M58" s="25">
        <v>0</v>
      </c>
      <c r="N58" s="24">
        <f t="shared" si="0"/>
        <v>0</v>
      </c>
      <c r="O58" s="21" t="s">
        <v>93</v>
      </c>
      <c r="P58" s="24">
        <v>1370</v>
      </c>
      <c r="Q58" s="21" t="s">
        <v>66</v>
      </c>
      <c r="R58" s="21" t="s">
        <v>94</v>
      </c>
    </row>
    <row r="59" spans="1:18" x14ac:dyDescent="0.35">
      <c r="A59" s="26">
        <v>1531077</v>
      </c>
      <c r="B59" s="26">
        <f>VLOOKUP(A59,'Fix 2LH Orders'!B:C,2,0)</f>
        <v>213</v>
      </c>
      <c r="C59" s="21" t="s">
        <v>59</v>
      </c>
      <c r="D59" s="21" t="s">
        <v>95</v>
      </c>
      <c r="E59" s="21" t="s">
        <v>61</v>
      </c>
      <c r="F59" s="21" t="s">
        <v>62</v>
      </c>
      <c r="G59" s="21" t="s">
        <v>63</v>
      </c>
      <c r="H59" s="21" t="s">
        <v>96</v>
      </c>
      <c r="I59" s="22">
        <v>43634</v>
      </c>
      <c r="J59" s="23">
        <v>0.38246527777778</v>
      </c>
      <c r="K59" s="22">
        <v>43634</v>
      </c>
      <c r="L59" s="23">
        <v>0.45401620370369999</v>
      </c>
      <c r="M59" s="25">
        <v>20.582999999999998</v>
      </c>
      <c r="N59" s="24">
        <f t="shared" si="0"/>
        <v>20.582999999999998</v>
      </c>
      <c r="O59" s="21" t="s">
        <v>66</v>
      </c>
      <c r="P59" s="24">
        <v>40</v>
      </c>
      <c r="Q59" s="21" t="s">
        <v>66</v>
      </c>
      <c r="R59" s="21" t="s">
        <v>67</v>
      </c>
    </row>
    <row r="60" spans="1:18" x14ac:dyDescent="0.35">
      <c r="A60" s="26">
        <v>1531077</v>
      </c>
      <c r="B60" s="26">
        <f>VLOOKUP(A60,'Fix 2LH Orders'!B:C,2,0)</f>
        <v>213</v>
      </c>
      <c r="C60" s="21" t="s">
        <v>59</v>
      </c>
      <c r="D60" s="21" t="s">
        <v>97</v>
      </c>
      <c r="E60" s="21" t="s">
        <v>69</v>
      </c>
      <c r="F60" s="21" t="s">
        <v>62</v>
      </c>
      <c r="G60" s="21" t="s">
        <v>70</v>
      </c>
      <c r="H60" s="21" t="s">
        <v>98</v>
      </c>
      <c r="I60" s="22">
        <v>43634</v>
      </c>
      <c r="J60" s="23">
        <v>0.47932870370370001</v>
      </c>
      <c r="K60" s="22">
        <v>43634</v>
      </c>
      <c r="L60" s="23">
        <v>0.47932870370370001</v>
      </c>
      <c r="M60" s="24">
        <v>20</v>
      </c>
      <c r="N60" s="24">
        <f t="shared" si="0"/>
        <v>20</v>
      </c>
      <c r="O60" s="21" t="s">
        <v>66</v>
      </c>
      <c r="P60" s="24">
        <v>20</v>
      </c>
      <c r="Q60" s="21" t="s">
        <v>66</v>
      </c>
      <c r="R60" s="21" t="s">
        <v>72</v>
      </c>
    </row>
    <row r="61" spans="1:18" x14ac:dyDescent="0.35">
      <c r="A61" s="26">
        <v>1531077</v>
      </c>
      <c r="B61" s="26">
        <f>VLOOKUP(A61,'Fix 2LH Orders'!B:C,2,0)</f>
        <v>213</v>
      </c>
      <c r="C61" s="21" t="s">
        <v>59</v>
      </c>
      <c r="D61" s="21" t="s">
        <v>99</v>
      </c>
      <c r="E61" s="21" t="s">
        <v>69</v>
      </c>
      <c r="F61" s="21" t="s">
        <v>62</v>
      </c>
      <c r="G61" s="21" t="s">
        <v>70</v>
      </c>
      <c r="H61" s="21" t="s">
        <v>100</v>
      </c>
      <c r="I61" s="22">
        <v>43634</v>
      </c>
      <c r="J61" s="23">
        <v>0.73734953703703998</v>
      </c>
      <c r="K61" s="22">
        <v>43634</v>
      </c>
      <c r="L61" s="23">
        <v>0.73734953703703998</v>
      </c>
      <c r="M61" s="24">
        <v>50</v>
      </c>
      <c r="N61" s="24">
        <f t="shared" si="0"/>
        <v>50</v>
      </c>
      <c r="O61" s="21" t="s">
        <v>66</v>
      </c>
      <c r="P61" s="24">
        <v>50</v>
      </c>
      <c r="Q61" s="21" t="s">
        <v>66</v>
      </c>
      <c r="R61" s="21" t="s">
        <v>72</v>
      </c>
    </row>
    <row r="62" spans="1:18" x14ac:dyDescent="0.35">
      <c r="A62" s="26">
        <v>1531077</v>
      </c>
      <c r="B62" s="26">
        <f>VLOOKUP(A62,'Fix 2LH Orders'!B:C,2,0)</f>
        <v>213</v>
      </c>
      <c r="C62" s="21" t="s">
        <v>59</v>
      </c>
      <c r="D62" s="21" t="s">
        <v>101</v>
      </c>
      <c r="E62" s="21" t="s">
        <v>102</v>
      </c>
      <c r="F62" s="21" t="s">
        <v>62</v>
      </c>
      <c r="G62" s="21" t="s">
        <v>100</v>
      </c>
      <c r="H62" s="21" t="s">
        <v>103</v>
      </c>
      <c r="I62" s="22">
        <v>43634</v>
      </c>
      <c r="J62" s="23">
        <v>0.73744212962962996</v>
      </c>
      <c r="K62" s="22">
        <v>43634</v>
      </c>
      <c r="L62" s="23">
        <v>0.73744212962962996</v>
      </c>
      <c r="M62" s="24">
        <v>10</v>
      </c>
      <c r="N62" s="24">
        <f t="shared" si="0"/>
        <v>10</v>
      </c>
      <c r="O62" s="21" t="s">
        <v>66</v>
      </c>
      <c r="P62" s="24">
        <v>10</v>
      </c>
      <c r="Q62" s="21" t="s">
        <v>66</v>
      </c>
      <c r="R62" s="21" t="s">
        <v>72</v>
      </c>
    </row>
    <row r="63" spans="1:18" x14ac:dyDescent="0.35">
      <c r="A63" s="26">
        <v>1531077</v>
      </c>
      <c r="B63" s="26">
        <f>VLOOKUP(A63,'Fix 2LH Orders'!B:C,2,0)</f>
        <v>213</v>
      </c>
      <c r="C63" s="21" t="s">
        <v>59</v>
      </c>
      <c r="D63" s="21" t="s">
        <v>104</v>
      </c>
      <c r="E63" s="21" t="s">
        <v>102</v>
      </c>
      <c r="F63" s="21" t="s">
        <v>105</v>
      </c>
      <c r="G63" s="21" t="s">
        <v>100</v>
      </c>
      <c r="H63" s="21" t="s">
        <v>106</v>
      </c>
      <c r="I63" s="22">
        <v>43635</v>
      </c>
      <c r="J63" s="23">
        <v>0.66994212962962996</v>
      </c>
      <c r="K63" s="22">
        <v>43635</v>
      </c>
      <c r="L63" s="23">
        <v>0.66994212962962996</v>
      </c>
      <c r="M63" s="24">
        <v>10</v>
      </c>
      <c r="N63" s="24">
        <f t="shared" si="0"/>
        <v>10</v>
      </c>
      <c r="O63" s="21" t="s">
        <v>66</v>
      </c>
      <c r="P63" s="24">
        <v>10</v>
      </c>
      <c r="Q63" s="21" t="s">
        <v>66</v>
      </c>
      <c r="R63" s="21" t="s">
        <v>72</v>
      </c>
    </row>
    <row r="64" spans="1:18" x14ac:dyDescent="0.35">
      <c r="A64" s="26">
        <v>1531077</v>
      </c>
      <c r="B64" s="26">
        <f>VLOOKUP(A64,'Fix 2LH Orders'!B:C,2,0)</f>
        <v>213</v>
      </c>
      <c r="C64" s="21" t="s">
        <v>107</v>
      </c>
      <c r="D64" s="21" t="s">
        <v>60</v>
      </c>
      <c r="E64" s="21" t="s">
        <v>61</v>
      </c>
      <c r="F64" s="21" t="s">
        <v>90</v>
      </c>
      <c r="G64" s="21" t="s">
        <v>63</v>
      </c>
      <c r="H64" s="21" t="s">
        <v>108</v>
      </c>
      <c r="I64" s="22">
        <v>43612</v>
      </c>
      <c r="J64" s="23">
        <v>0.34927083333332998</v>
      </c>
      <c r="K64" s="22">
        <v>43628</v>
      </c>
      <c r="L64" s="23">
        <v>0.43719907407406999</v>
      </c>
      <c r="M64" s="25">
        <v>18.228999999999999</v>
      </c>
      <c r="N64" s="24">
        <f t="shared" si="0"/>
        <v>1093.74</v>
      </c>
      <c r="O64" s="21" t="s">
        <v>77</v>
      </c>
      <c r="P64" s="24">
        <v>1</v>
      </c>
      <c r="Q64" s="21" t="s">
        <v>66</v>
      </c>
      <c r="R64" s="21" t="s">
        <v>67</v>
      </c>
    </row>
    <row r="65" spans="1:18" x14ac:dyDescent="0.35">
      <c r="A65" s="26">
        <v>1531077</v>
      </c>
      <c r="B65" s="26">
        <f>VLOOKUP(A65,'Fix 2LH Orders'!B:C,2,0)</f>
        <v>213</v>
      </c>
      <c r="C65" s="21" t="s">
        <v>109</v>
      </c>
      <c r="D65" s="21" t="s">
        <v>82</v>
      </c>
      <c r="E65" s="21" t="s">
        <v>83</v>
      </c>
      <c r="F65" s="21" t="s">
        <v>90</v>
      </c>
      <c r="G65" s="21" t="s">
        <v>84</v>
      </c>
      <c r="H65" s="21" t="s">
        <v>110</v>
      </c>
      <c r="I65" s="22">
        <v>43628</v>
      </c>
      <c r="J65" s="23">
        <v>0.62922453703703995</v>
      </c>
      <c r="K65" s="22">
        <v>43628</v>
      </c>
      <c r="L65" s="23">
        <v>0.93587962962963001</v>
      </c>
      <c r="M65" s="25">
        <v>2.4529999999999998</v>
      </c>
      <c r="N65" s="24">
        <f t="shared" si="0"/>
        <v>147.17999999999998</v>
      </c>
      <c r="O65" s="21" t="s">
        <v>77</v>
      </c>
      <c r="P65" s="24">
        <v>5</v>
      </c>
      <c r="Q65" s="21" t="s">
        <v>66</v>
      </c>
      <c r="R65" s="21" t="s">
        <v>67</v>
      </c>
    </row>
    <row r="66" spans="1:18" x14ac:dyDescent="0.35">
      <c r="A66" s="26">
        <v>1531230</v>
      </c>
      <c r="B66" s="26">
        <f>VLOOKUP(A66,'Fix 2LH Orders'!B:C,2,0)</f>
        <v>214</v>
      </c>
      <c r="C66" s="21" t="s">
        <v>59</v>
      </c>
      <c r="D66" s="21" t="s">
        <v>60</v>
      </c>
      <c r="E66" s="21" t="s">
        <v>61</v>
      </c>
      <c r="F66" s="21" t="s">
        <v>62</v>
      </c>
      <c r="G66" s="21" t="s">
        <v>63</v>
      </c>
      <c r="H66" s="21" t="s">
        <v>64</v>
      </c>
      <c r="I66" s="22">
        <v>43612</v>
      </c>
      <c r="J66" s="23">
        <v>0.47078703703704</v>
      </c>
      <c r="K66" s="22">
        <v>43612</v>
      </c>
      <c r="L66" s="23">
        <v>0.47569444444443998</v>
      </c>
      <c r="M66" s="25">
        <v>1.7669999999999999</v>
      </c>
      <c r="N66" s="24">
        <f t="shared" si="0"/>
        <v>1.7669999999999999</v>
      </c>
      <c r="O66" s="21" t="s">
        <v>66</v>
      </c>
      <c r="P66" s="24">
        <v>20</v>
      </c>
      <c r="Q66" s="21" t="s">
        <v>66</v>
      </c>
      <c r="R66" s="21" t="s">
        <v>67</v>
      </c>
    </row>
    <row r="67" spans="1:18" x14ac:dyDescent="0.35">
      <c r="A67" s="26">
        <v>1531230</v>
      </c>
      <c r="B67" s="26">
        <f>VLOOKUP(A67,'Fix 2LH Orders'!B:C,2,0)</f>
        <v>214</v>
      </c>
      <c r="C67" s="21" t="s">
        <v>59</v>
      </c>
      <c r="D67" s="21" t="s">
        <v>68</v>
      </c>
      <c r="E67" s="21" t="s">
        <v>69</v>
      </c>
      <c r="F67" s="21" t="s">
        <v>62</v>
      </c>
      <c r="G67" s="21" t="s">
        <v>70</v>
      </c>
      <c r="H67" s="21" t="s">
        <v>71</v>
      </c>
      <c r="I67" s="22">
        <v>43612</v>
      </c>
      <c r="J67" s="23">
        <v>0.50252314814815002</v>
      </c>
      <c r="K67" s="22">
        <v>43612</v>
      </c>
      <c r="L67" s="23">
        <v>0.50252314814815002</v>
      </c>
      <c r="M67" s="24">
        <v>30</v>
      </c>
      <c r="N67" s="24">
        <f t="shared" ref="N67:N130" si="1">IF(O67="H",M67*60,M67)</f>
        <v>30</v>
      </c>
      <c r="O67" s="21" t="s">
        <v>66</v>
      </c>
      <c r="P67" s="24">
        <v>30</v>
      </c>
      <c r="Q67" s="21" t="s">
        <v>66</v>
      </c>
      <c r="R67" s="21" t="s">
        <v>72</v>
      </c>
    </row>
    <row r="68" spans="1:18" x14ac:dyDescent="0.35">
      <c r="A68" s="26">
        <v>1531230</v>
      </c>
      <c r="B68" s="26">
        <f>VLOOKUP(A68,'Fix 2LH Orders'!B:C,2,0)</f>
        <v>214</v>
      </c>
      <c r="C68" s="21" t="s">
        <v>59</v>
      </c>
      <c r="D68" s="21" t="s">
        <v>73</v>
      </c>
      <c r="E68" s="21" t="s">
        <v>61</v>
      </c>
      <c r="F68" s="21" t="s">
        <v>62</v>
      </c>
      <c r="G68" s="21" t="s">
        <v>63</v>
      </c>
      <c r="H68" s="21" t="s">
        <v>74</v>
      </c>
      <c r="I68" s="22">
        <v>43613</v>
      </c>
      <c r="J68" s="23">
        <v>0.33563657407406999</v>
      </c>
      <c r="K68" s="22">
        <v>43613</v>
      </c>
      <c r="L68" s="23">
        <v>0.52585648148148001</v>
      </c>
      <c r="M68" s="25">
        <v>4.5650000000000004</v>
      </c>
      <c r="N68" s="24">
        <f t="shared" si="1"/>
        <v>273.90000000000003</v>
      </c>
      <c r="O68" s="21" t="s">
        <v>77</v>
      </c>
      <c r="P68" s="24">
        <v>200</v>
      </c>
      <c r="Q68" s="21" t="s">
        <v>66</v>
      </c>
      <c r="R68" s="21" t="s">
        <v>67</v>
      </c>
    </row>
    <row r="69" spans="1:18" x14ac:dyDescent="0.35">
      <c r="A69" s="26">
        <v>1531230</v>
      </c>
      <c r="B69" s="26">
        <f>VLOOKUP(A69,'Fix 2LH Orders'!B:C,2,0)</f>
        <v>214</v>
      </c>
      <c r="C69" s="21" t="s">
        <v>59</v>
      </c>
      <c r="D69" s="21" t="s">
        <v>75</v>
      </c>
      <c r="E69" s="21" t="s">
        <v>61</v>
      </c>
      <c r="F69" s="21" t="s">
        <v>62</v>
      </c>
      <c r="G69" s="21" t="s">
        <v>63</v>
      </c>
      <c r="H69" s="21" t="s">
        <v>76</v>
      </c>
      <c r="I69" s="22">
        <v>43625</v>
      </c>
      <c r="J69" s="23">
        <v>0.33173611111111001</v>
      </c>
      <c r="K69" s="22">
        <v>43632</v>
      </c>
      <c r="L69" s="23">
        <v>0.52761574074074002</v>
      </c>
      <c r="M69" s="25">
        <v>19.597000000000001</v>
      </c>
      <c r="N69" s="24">
        <f t="shared" si="1"/>
        <v>1175.8200000000002</v>
      </c>
      <c r="O69" s="21" t="s">
        <v>77</v>
      </c>
      <c r="P69" s="24">
        <v>500</v>
      </c>
      <c r="Q69" s="21" t="s">
        <v>66</v>
      </c>
      <c r="R69" s="21" t="s">
        <v>67</v>
      </c>
    </row>
    <row r="70" spans="1:18" x14ac:dyDescent="0.35">
      <c r="A70" s="26">
        <v>1531230</v>
      </c>
      <c r="B70" s="26">
        <f>VLOOKUP(A70,'Fix 2LH Orders'!B:C,2,0)</f>
        <v>214</v>
      </c>
      <c r="C70" s="21" t="s">
        <v>59</v>
      </c>
      <c r="D70" s="21" t="s">
        <v>78</v>
      </c>
      <c r="E70" s="21" t="s">
        <v>69</v>
      </c>
      <c r="F70" s="21" t="s">
        <v>62</v>
      </c>
      <c r="G70" s="21" t="s">
        <v>70</v>
      </c>
      <c r="H70" s="21" t="s">
        <v>79</v>
      </c>
      <c r="I70" s="22">
        <v>43632</v>
      </c>
      <c r="J70" s="23">
        <v>0.69855324074073999</v>
      </c>
      <c r="K70" s="22">
        <v>43632</v>
      </c>
      <c r="L70" s="23">
        <v>0.69855324074073999</v>
      </c>
      <c r="M70" s="24">
        <v>20</v>
      </c>
      <c r="N70" s="24">
        <f t="shared" si="1"/>
        <v>20</v>
      </c>
      <c r="O70" s="21" t="s">
        <v>66</v>
      </c>
      <c r="P70" s="24">
        <v>20</v>
      </c>
      <c r="Q70" s="21" t="s">
        <v>66</v>
      </c>
      <c r="R70" s="21" t="s">
        <v>72</v>
      </c>
    </row>
    <row r="71" spans="1:18" x14ac:dyDescent="0.35">
      <c r="A71" s="26">
        <v>1531230</v>
      </c>
      <c r="B71" s="26">
        <f>VLOOKUP(A71,'Fix 2LH Orders'!B:C,2,0)</f>
        <v>214</v>
      </c>
      <c r="C71" s="21" t="s">
        <v>59</v>
      </c>
      <c r="D71" s="21" t="s">
        <v>80</v>
      </c>
      <c r="E71" s="21" t="s">
        <v>69</v>
      </c>
      <c r="F71" s="21" t="s">
        <v>62</v>
      </c>
      <c r="G71" s="21" t="s">
        <v>70</v>
      </c>
      <c r="H71" s="21" t="s">
        <v>81</v>
      </c>
      <c r="I71" s="22">
        <v>43632</v>
      </c>
      <c r="J71" s="23">
        <v>0.71641203703704004</v>
      </c>
      <c r="K71" s="22">
        <v>43632</v>
      </c>
      <c r="L71" s="23">
        <v>0.71641203703704004</v>
      </c>
      <c r="M71" s="24">
        <v>20</v>
      </c>
      <c r="N71" s="24">
        <f t="shared" si="1"/>
        <v>20</v>
      </c>
      <c r="O71" s="21" t="s">
        <v>66</v>
      </c>
      <c r="P71" s="24">
        <v>20</v>
      </c>
      <c r="Q71" s="21" t="s">
        <v>66</v>
      </c>
      <c r="R71" s="21" t="s">
        <v>72</v>
      </c>
    </row>
    <row r="72" spans="1:18" x14ac:dyDescent="0.35">
      <c r="A72" s="26">
        <v>1531230</v>
      </c>
      <c r="B72" s="26">
        <f>VLOOKUP(A72,'Fix 2LH Orders'!B:C,2,0)</f>
        <v>214</v>
      </c>
      <c r="C72" s="21" t="s">
        <v>59</v>
      </c>
      <c r="D72" s="21" t="s">
        <v>82</v>
      </c>
      <c r="E72" s="21" t="s">
        <v>83</v>
      </c>
      <c r="F72" s="21" t="s">
        <v>62</v>
      </c>
      <c r="G72" s="21" t="s">
        <v>84</v>
      </c>
      <c r="H72" s="21" t="s">
        <v>84</v>
      </c>
      <c r="I72" s="22">
        <v>43632</v>
      </c>
      <c r="J72" s="23">
        <v>0.72305555555556</v>
      </c>
      <c r="K72" s="22">
        <v>43633</v>
      </c>
      <c r="L72" s="23">
        <v>0.63197916666666998</v>
      </c>
      <c r="M72" s="25">
        <v>8.7739999999999991</v>
      </c>
      <c r="N72" s="24">
        <f t="shared" si="1"/>
        <v>526.43999999999994</v>
      </c>
      <c r="O72" s="21" t="s">
        <v>77</v>
      </c>
      <c r="P72" s="24">
        <v>450</v>
      </c>
      <c r="Q72" s="21" t="s">
        <v>66</v>
      </c>
      <c r="R72" s="21" t="s">
        <v>67</v>
      </c>
    </row>
    <row r="73" spans="1:18" x14ac:dyDescent="0.35">
      <c r="A73" s="26">
        <v>1531230</v>
      </c>
      <c r="B73" s="26">
        <f>VLOOKUP(A73,'Fix 2LH Orders'!B:C,2,0)</f>
        <v>214</v>
      </c>
      <c r="C73" s="21" t="s">
        <v>59</v>
      </c>
      <c r="D73" s="21" t="s">
        <v>85</v>
      </c>
      <c r="E73" s="21" t="s">
        <v>86</v>
      </c>
      <c r="F73" s="21" t="s">
        <v>62</v>
      </c>
      <c r="G73" s="21" t="s">
        <v>87</v>
      </c>
      <c r="H73" s="21" t="s">
        <v>87</v>
      </c>
      <c r="I73" s="22">
        <v>43639</v>
      </c>
      <c r="J73" s="23">
        <v>0.72319444444444003</v>
      </c>
      <c r="K73" s="22">
        <v>43639</v>
      </c>
      <c r="L73" s="23">
        <v>0.72319444444444003</v>
      </c>
      <c r="M73" s="24">
        <v>20</v>
      </c>
      <c r="N73" s="24">
        <f t="shared" si="1"/>
        <v>20</v>
      </c>
      <c r="O73" s="21" t="s">
        <v>66</v>
      </c>
      <c r="P73" s="24">
        <v>20</v>
      </c>
      <c r="Q73" s="21" t="s">
        <v>66</v>
      </c>
      <c r="R73" s="21" t="s">
        <v>72</v>
      </c>
    </row>
    <row r="74" spans="1:18" x14ac:dyDescent="0.35">
      <c r="A74" s="26">
        <v>1531230</v>
      </c>
      <c r="B74" s="26">
        <f>VLOOKUP(A74,'Fix 2LH Orders'!B:C,2,0)</f>
        <v>214</v>
      </c>
      <c r="C74" s="21" t="s">
        <v>59</v>
      </c>
      <c r="D74" s="21" t="s">
        <v>88</v>
      </c>
      <c r="E74" s="21" t="s">
        <v>89</v>
      </c>
      <c r="F74" s="21" t="s">
        <v>90</v>
      </c>
      <c r="G74" s="21" t="s">
        <v>91</v>
      </c>
      <c r="H74" s="21" t="s">
        <v>92</v>
      </c>
      <c r="I74" s="22"/>
      <c r="J74" s="23">
        <v>0</v>
      </c>
      <c r="K74" s="22"/>
      <c r="L74" s="23">
        <v>0</v>
      </c>
      <c r="M74" s="25">
        <v>0</v>
      </c>
      <c r="N74" s="24">
        <f t="shared" si="1"/>
        <v>0</v>
      </c>
      <c r="O74" s="21" t="s">
        <v>93</v>
      </c>
      <c r="P74" s="24">
        <v>0</v>
      </c>
      <c r="Q74" s="21" t="s">
        <v>66</v>
      </c>
      <c r="R74" s="21" t="s">
        <v>94</v>
      </c>
    </row>
    <row r="75" spans="1:18" x14ac:dyDescent="0.35">
      <c r="A75" s="26">
        <v>1531230</v>
      </c>
      <c r="B75" s="26">
        <f>VLOOKUP(A75,'Fix 2LH Orders'!B:C,2,0)</f>
        <v>214</v>
      </c>
      <c r="C75" s="21" t="s">
        <v>59</v>
      </c>
      <c r="D75" s="21" t="s">
        <v>95</v>
      </c>
      <c r="E75" s="21" t="s">
        <v>61</v>
      </c>
      <c r="F75" s="21" t="s">
        <v>62</v>
      </c>
      <c r="G75" s="21" t="s">
        <v>63</v>
      </c>
      <c r="H75" s="21" t="s">
        <v>96</v>
      </c>
      <c r="I75" s="22">
        <v>43640</v>
      </c>
      <c r="J75" s="23">
        <v>0.30765046296296</v>
      </c>
      <c r="K75" s="22">
        <v>43640</v>
      </c>
      <c r="L75" s="23">
        <v>0.43053240740741</v>
      </c>
      <c r="M75" s="25">
        <v>1.4750000000000001</v>
      </c>
      <c r="N75" s="24">
        <f t="shared" si="1"/>
        <v>88.5</v>
      </c>
      <c r="O75" s="21" t="s">
        <v>77</v>
      </c>
      <c r="P75" s="24">
        <v>40</v>
      </c>
      <c r="Q75" s="21" t="s">
        <v>66</v>
      </c>
      <c r="R75" s="21" t="s">
        <v>67</v>
      </c>
    </row>
    <row r="76" spans="1:18" x14ac:dyDescent="0.35">
      <c r="A76" s="26">
        <v>1531230</v>
      </c>
      <c r="B76" s="26">
        <f>VLOOKUP(A76,'Fix 2LH Orders'!B:C,2,0)</f>
        <v>214</v>
      </c>
      <c r="C76" s="21" t="s">
        <v>59</v>
      </c>
      <c r="D76" s="21" t="s">
        <v>97</v>
      </c>
      <c r="E76" s="21" t="s">
        <v>69</v>
      </c>
      <c r="F76" s="21" t="s">
        <v>62</v>
      </c>
      <c r="G76" s="21" t="s">
        <v>70</v>
      </c>
      <c r="H76" s="21" t="s">
        <v>98</v>
      </c>
      <c r="I76" s="22">
        <v>43640</v>
      </c>
      <c r="J76" s="23">
        <v>0.53255787037036995</v>
      </c>
      <c r="K76" s="22">
        <v>43640</v>
      </c>
      <c r="L76" s="23">
        <v>0.53255787037036995</v>
      </c>
      <c r="M76" s="24">
        <v>20</v>
      </c>
      <c r="N76" s="24">
        <f t="shared" si="1"/>
        <v>20</v>
      </c>
      <c r="O76" s="21" t="s">
        <v>66</v>
      </c>
      <c r="P76" s="24">
        <v>20</v>
      </c>
      <c r="Q76" s="21" t="s">
        <v>66</v>
      </c>
      <c r="R76" s="21" t="s">
        <v>72</v>
      </c>
    </row>
    <row r="77" spans="1:18" x14ac:dyDescent="0.35">
      <c r="A77" s="26">
        <v>1531230</v>
      </c>
      <c r="B77" s="26">
        <f>VLOOKUP(A77,'Fix 2LH Orders'!B:C,2,0)</f>
        <v>214</v>
      </c>
      <c r="C77" s="21" t="s">
        <v>59</v>
      </c>
      <c r="D77" s="21" t="s">
        <v>99</v>
      </c>
      <c r="E77" s="21" t="s">
        <v>69</v>
      </c>
      <c r="F77" s="21" t="s">
        <v>62</v>
      </c>
      <c r="G77" s="21" t="s">
        <v>70</v>
      </c>
      <c r="H77" s="21" t="s">
        <v>100</v>
      </c>
      <c r="I77" s="22">
        <v>43640</v>
      </c>
      <c r="J77" s="23">
        <v>0.53266203703703996</v>
      </c>
      <c r="K77" s="22">
        <v>43640</v>
      </c>
      <c r="L77" s="23">
        <v>0.53266203703703996</v>
      </c>
      <c r="M77" s="24">
        <v>50</v>
      </c>
      <c r="N77" s="24">
        <f t="shared" si="1"/>
        <v>50</v>
      </c>
      <c r="O77" s="21" t="s">
        <v>66</v>
      </c>
      <c r="P77" s="24">
        <v>50</v>
      </c>
      <c r="Q77" s="21" t="s">
        <v>66</v>
      </c>
      <c r="R77" s="21" t="s">
        <v>72</v>
      </c>
    </row>
    <row r="78" spans="1:18" x14ac:dyDescent="0.35">
      <c r="A78" s="26">
        <v>1531230</v>
      </c>
      <c r="B78" s="26">
        <f>VLOOKUP(A78,'Fix 2LH Orders'!B:C,2,0)</f>
        <v>214</v>
      </c>
      <c r="C78" s="21" t="s">
        <v>59</v>
      </c>
      <c r="D78" s="21" t="s">
        <v>101</v>
      </c>
      <c r="E78" s="21" t="s">
        <v>102</v>
      </c>
      <c r="F78" s="21" t="s">
        <v>62</v>
      </c>
      <c r="G78" s="21" t="s">
        <v>100</v>
      </c>
      <c r="H78" s="21" t="s">
        <v>103</v>
      </c>
      <c r="I78" s="22">
        <v>43640</v>
      </c>
      <c r="J78" s="23">
        <v>0.53277777777778002</v>
      </c>
      <c r="K78" s="22">
        <v>43640</v>
      </c>
      <c r="L78" s="23">
        <v>0.53277777777778002</v>
      </c>
      <c r="M78" s="24">
        <v>10</v>
      </c>
      <c r="N78" s="24">
        <f t="shared" si="1"/>
        <v>10</v>
      </c>
      <c r="O78" s="21" t="s">
        <v>66</v>
      </c>
      <c r="P78" s="24">
        <v>10</v>
      </c>
      <c r="Q78" s="21" t="s">
        <v>66</v>
      </c>
      <c r="R78" s="21" t="s">
        <v>72</v>
      </c>
    </row>
    <row r="79" spans="1:18" x14ac:dyDescent="0.35">
      <c r="A79" s="26">
        <v>1531230</v>
      </c>
      <c r="B79" s="26">
        <f>VLOOKUP(A79,'Fix 2LH Orders'!B:C,2,0)</f>
        <v>214</v>
      </c>
      <c r="C79" s="21" t="s">
        <v>59</v>
      </c>
      <c r="D79" s="21" t="s">
        <v>104</v>
      </c>
      <c r="E79" s="21" t="s">
        <v>102</v>
      </c>
      <c r="F79" s="21" t="s">
        <v>105</v>
      </c>
      <c r="G79" s="21" t="s">
        <v>100</v>
      </c>
      <c r="H79" s="21" t="s">
        <v>106</v>
      </c>
      <c r="I79" s="22">
        <v>43641</v>
      </c>
      <c r="J79" s="23">
        <v>0.69827546296295995</v>
      </c>
      <c r="K79" s="22">
        <v>43641</v>
      </c>
      <c r="L79" s="23">
        <v>0.69827546296295995</v>
      </c>
      <c r="M79" s="24">
        <v>10</v>
      </c>
      <c r="N79" s="24">
        <f t="shared" si="1"/>
        <v>10</v>
      </c>
      <c r="O79" s="21" t="s">
        <v>66</v>
      </c>
      <c r="P79" s="24">
        <v>10</v>
      </c>
      <c r="Q79" s="21" t="s">
        <v>66</v>
      </c>
      <c r="R79" s="21" t="s">
        <v>72</v>
      </c>
    </row>
    <row r="80" spans="1:18" x14ac:dyDescent="0.35">
      <c r="A80" s="26">
        <v>1531230</v>
      </c>
      <c r="B80" s="26">
        <f>VLOOKUP(A80,'Fix 2LH Orders'!B:C,2,0)</f>
        <v>214</v>
      </c>
      <c r="C80" s="21" t="s">
        <v>107</v>
      </c>
      <c r="D80" s="21" t="s">
        <v>60</v>
      </c>
      <c r="E80" s="21" t="s">
        <v>61</v>
      </c>
      <c r="F80" s="21" t="s">
        <v>90</v>
      </c>
      <c r="G80" s="21" t="s">
        <v>63</v>
      </c>
      <c r="H80" s="21" t="s">
        <v>108</v>
      </c>
      <c r="I80" s="22">
        <v>43626</v>
      </c>
      <c r="J80" s="23">
        <v>0.42096064814814999</v>
      </c>
      <c r="K80" s="22">
        <v>43626</v>
      </c>
      <c r="L80" s="23">
        <v>0.64630787037036996</v>
      </c>
      <c r="M80" s="25">
        <v>10.276999999999999</v>
      </c>
      <c r="N80" s="24">
        <f t="shared" si="1"/>
        <v>616.62</v>
      </c>
      <c r="O80" s="21" t="s">
        <v>77</v>
      </c>
      <c r="P80" s="24">
        <v>1</v>
      </c>
      <c r="Q80" s="21" t="s">
        <v>66</v>
      </c>
      <c r="R80" s="21" t="s">
        <v>67</v>
      </c>
    </row>
    <row r="81" spans="1:18" x14ac:dyDescent="0.35">
      <c r="A81" s="26">
        <v>1531230</v>
      </c>
      <c r="B81" s="26">
        <f>VLOOKUP(A81,'Fix 2LH Orders'!B:C,2,0)</f>
        <v>214</v>
      </c>
      <c r="C81" s="21" t="s">
        <v>109</v>
      </c>
      <c r="D81" s="21" t="s">
        <v>82</v>
      </c>
      <c r="E81" s="21" t="s">
        <v>83</v>
      </c>
      <c r="F81" s="21" t="s">
        <v>90</v>
      </c>
      <c r="G81" s="21" t="s">
        <v>84</v>
      </c>
      <c r="H81" s="21" t="s">
        <v>110</v>
      </c>
      <c r="I81" s="22"/>
      <c r="J81" s="23">
        <v>0</v>
      </c>
      <c r="K81" s="22"/>
      <c r="L81" s="23">
        <v>0</v>
      </c>
      <c r="M81" s="25">
        <v>0</v>
      </c>
      <c r="N81" s="24">
        <f t="shared" si="1"/>
        <v>0</v>
      </c>
      <c r="O81" s="21" t="s">
        <v>93</v>
      </c>
      <c r="P81" s="24">
        <v>5</v>
      </c>
      <c r="Q81" s="21" t="s">
        <v>66</v>
      </c>
      <c r="R81" s="21" t="s">
        <v>94</v>
      </c>
    </row>
    <row r="82" spans="1:18" x14ac:dyDescent="0.35">
      <c r="A82" s="26">
        <v>1532414</v>
      </c>
      <c r="B82" s="26">
        <f>VLOOKUP(A82,'Fix 2LH Orders'!B:C,2,0)</f>
        <v>215</v>
      </c>
      <c r="C82" s="21" t="s">
        <v>59</v>
      </c>
      <c r="D82" s="21" t="s">
        <v>60</v>
      </c>
      <c r="E82" s="21" t="s">
        <v>61</v>
      </c>
      <c r="F82" s="21" t="s">
        <v>62</v>
      </c>
      <c r="G82" s="21" t="s">
        <v>63</v>
      </c>
      <c r="H82" s="21" t="s">
        <v>64</v>
      </c>
      <c r="I82" s="22">
        <v>43629</v>
      </c>
      <c r="J82" s="23">
        <v>0.40185185185185002</v>
      </c>
      <c r="K82" s="22">
        <v>43629</v>
      </c>
      <c r="L82" s="23">
        <v>0.40246527777778002</v>
      </c>
      <c r="M82" s="24">
        <v>53</v>
      </c>
      <c r="N82" s="24">
        <f t="shared" si="1"/>
        <v>53</v>
      </c>
      <c r="O82" s="21" t="s">
        <v>65</v>
      </c>
      <c r="P82" s="24">
        <v>20</v>
      </c>
      <c r="Q82" s="21" t="s">
        <v>66</v>
      </c>
      <c r="R82" s="21" t="s">
        <v>67</v>
      </c>
    </row>
    <row r="83" spans="1:18" x14ac:dyDescent="0.35">
      <c r="A83" s="26">
        <v>1532414</v>
      </c>
      <c r="B83" s="26">
        <f>VLOOKUP(A83,'Fix 2LH Orders'!B:C,2,0)</f>
        <v>215</v>
      </c>
      <c r="C83" s="21" t="s">
        <v>59</v>
      </c>
      <c r="D83" s="21" t="s">
        <v>68</v>
      </c>
      <c r="E83" s="21" t="s">
        <v>69</v>
      </c>
      <c r="F83" s="21" t="s">
        <v>62</v>
      </c>
      <c r="G83" s="21" t="s">
        <v>70</v>
      </c>
      <c r="H83" s="21" t="s">
        <v>71</v>
      </c>
      <c r="I83" s="22">
        <v>43632</v>
      </c>
      <c r="J83" s="23">
        <v>0.54055555555556001</v>
      </c>
      <c r="K83" s="22">
        <v>43632</v>
      </c>
      <c r="L83" s="23">
        <v>0.54055555555556001</v>
      </c>
      <c r="M83" s="24">
        <v>30</v>
      </c>
      <c r="N83" s="24">
        <f t="shared" si="1"/>
        <v>30</v>
      </c>
      <c r="O83" s="21" t="s">
        <v>66</v>
      </c>
      <c r="P83" s="24">
        <v>30</v>
      </c>
      <c r="Q83" s="21" t="s">
        <v>66</v>
      </c>
      <c r="R83" s="21" t="s">
        <v>72</v>
      </c>
    </row>
    <row r="84" spans="1:18" x14ac:dyDescent="0.35">
      <c r="A84" s="26">
        <v>1532414</v>
      </c>
      <c r="B84" s="26">
        <f>VLOOKUP(A84,'Fix 2LH Orders'!B:C,2,0)</f>
        <v>215</v>
      </c>
      <c r="C84" s="21" t="s">
        <v>59</v>
      </c>
      <c r="D84" s="21" t="s">
        <v>73</v>
      </c>
      <c r="E84" s="21" t="s">
        <v>61</v>
      </c>
      <c r="F84" s="21" t="s">
        <v>62</v>
      </c>
      <c r="G84" s="21" t="s">
        <v>63</v>
      </c>
      <c r="H84" s="21" t="s">
        <v>74</v>
      </c>
      <c r="I84" s="22">
        <v>43632</v>
      </c>
      <c r="J84" s="23">
        <v>0.65938657407406998</v>
      </c>
      <c r="K84" s="22">
        <v>43636</v>
      </c>
      <c r="L84" s="23">
        <v>0.59146990740741001</v>
      </c>
      <c r="M84" s="24">
        <v>68885</v>
      </c>
      <c r="N84" s="24">
        <f t="shared" si="1"/>
        <v>68885</v>
      </c>
      <c r="O84" s="21" t="s">
        <v>65</v>
      </c>
      <c r="P84" s="24">
        <v>200</v>
      </c>
      <c r="Q84" s="21" t="s">
        <v>66</v>
      </c>
      <c r="R84" s="21" t="s">
        <v>67</v>
      </c>
    </row>
    <row r="85" spans="1:18" x14ac:dyDescent="0.35">
      <c r="A85" s="26">
        <v>1532414</v>
      </c>
      <c r="B85" s="26">
        <f>VLOOKUP(A85,'Fix 2LH Orders'!B:C,2,0)</f>
        <v>215</v>
      </c>
      <c r="C85" s="21" t="s">
        <v>59</v>
      </c>
      <c r="D85" s="21" t="s">
        <v>75</v>
      </c>
      <c r="E85" s="21" t="s">
        <v>61</v>
      </c>
      <c r="F85" s="21" t="s">
        <v>62</v>
      </c>
      <c r="G85" s="21" t="s">
        <v>63</v>
      </c>
      <c r="H85" s="21" t="s">
        <v>76</v>
      </c>
      <c r="I85" s="22">
        <v>43636</v>
      </c>
      <c r="J85" s="23">
        <v>0.59172453703703998</v>
      </c>
      <c r="K85" s="22">
        <v>43636</v>
      </c>
      <c r="L85" s="23">
        <v>0.59273148148148003</v>
      </c>
      <c r="M85" s="25">
        <v>1.45</v>
      </c>
      <c r="N85" s="24">
        <f t="shared" si="1"/>
        <v>1.45</v>
      </c>
      <c r="O85" s="21" t="s">
        <v>66</v>
      </c>
      <c r="P85" s="24">
        <v>500</v>
      </c>
      <c r="Q85" s="21" t="s">
        <v>66</v>
      </c>
      <c r="R85" s="21" t="s">
        <v>67</v>
      </c>
    </row>
    <row r="86" spans="1:18" x14ac:dyDescent="0.35">
      <c r="A86" s="26">
        <v>1532414</v>
      </c>
      <c r="B86" s="26">
        <f>VLOOKUP(A86,'Fix 2LH Orders'!B:C,2,0)</f>
        <v>215</v>
      </c>
      <c r="C86" s="21" t="s">
        <v>59</v>
      </c>
      <c r="D86" s="21" t="s">
        <v>78</v>
      </c>
      <c r="E86" s="21" t="s">
        <v>69</v>
      </c>
      <c r="F86" s="21" t="s">
        <v>62</v>
      </c>
      <c r="G86" s="21" t="s">
        <v>70</v>
      </c>
      <c r="H86" s="21" t="s">
        <v>79</v>
      </c>
      <c r="I86" s="22">
        <v>43636</v>
      </c>
      <c r="J86" s="23">
        <v>0.61719907407407004</v>
      </c>
      <c r="K86" s="22">
        <v>43636</v>
      </c>
      <c r="L86" s="23">
        <v>0.61719907407407004</v>
      </c>
      <c r="M86" s="24">
        <v>20</v>
      </c>
      <c r="N86" s="24">
        <f t="shared" si="1"/>
        <v>20</v>
      </c>
      <c r="O86" s="21" t="s">
        <v>66</v>
      </c>
      <c r="P86" s="24">
        <v>20</v>
      </c>
      <c r="Q86" s="21" t="s">
        <v>66</v>
      </c>
      <c r="R86" s="21" t="s">
        <v>72</v>
      </c>
    </row>
    <row r="87" spans="1:18" x14ac:dyDescent="0.35">
      <c r="A87" s="26">
        <v>1532414</v>
      </c>
      <c r="B87" s="26">
        <f>VLOOKUP(A87,'Fix 2LH Orders'!B:C,2,0)</f>
        <v>215</v>
      </c>
      <c r="C87" s="21" t="s">
        <v>59</v>
      </c>
      <c r="D87" s="21" t="s">
        <v>80</v>
      </c>
      <c r="E87" s="21" t="s">
        <v>69</v>
      </c>
      <c r="F87" s="21" t="s">
        <v>62</v>
      </c>
      <c r="G87" s="21" t="s">
        <v>70</v>
      </c>
      <c r="H87" s="21" t="s">
        <v>81</v>
      </c>
      <c r="I87" s="22">
        <v>43636</v>
      </c>
      <c r="J87" s="23">
        <v>0.61726851851852005</v>
      </c>
      <c r="K87" s="22">
        <v>43636</v>
      </c>
      <c r="L87" s="23">
        <v>0.61726851851852005</v>
      </c>
      <c r="M87" s="24">
        <v>20</v>
      </c>
      <c r="N87" s="24">
        <f t="shared" si="1"/>
        <v>20</v>
      </c>
      <c r="O87" s="21" t="s">
        <v>66</v>
      </c>
      <c r="P87" s="24">
        <v>20</v>
      </c>
      <c r="Q87" s="21" t="s">
        <v>66</v>
      </c>
      <c r="R87" s="21" t="s">
        <v>72</v>
      </c>
    </row>
    <row r="88" spans="1:18" x14ac:dyDescent="0.35">
      <c r="A88" s="26">
        <v>1532414</v>
      </c>
      <c r="B88" s="26">
        <f>VLOOKUP(A88,'Fix 2LH Orders'!B:C,2,0)</f>
        <v>215</v>
      </c>
      <c r="C88" s="21" t="s">
        <v>59</v>
      </c>
      <c r="D88" s="21" t="s">
        <v>82</v>
      </c>
      <c r="E88" s="21" t="s">
        <v>83</v>
      </c>
      <c r="F88" s="21" t="s">
        <v>62</v>
      </c>
      <c r="G88" s="21" t="s">
        <v>84</v>
      </c>
      <c r="H88" s="21" t="s">
        <v>84</v>
      </c>
      <c r="I88" s="22">
        <v>43636</v>
      </c>
      <c r="J88" s="23">
        <v>0.62519675925925999</v>
      </c>
      <c r="K88" s="22">
        <v>43638</v>
      </c>
      <c r="L88" s="23">
        <v>0.60740740740740995</v>
      </c>
      <c r="M88" s="25">
        <v>12.071</v>
      </c>
      <c r="N88" s="24">
        <f t="shared" si="1"/>
        <v>724.26</v>
      </c>
      <c r="O88" s="21" t="s">
        <v>77</v>
      </c>
      <c r="P88" s="24">
        <v>450</v>
      </c>
      <c r="Q88" s="21" t="s">
        <v>66</v>
      </c>
      <c r="R88" s="21" t="s">
        <v>67</v>
      </c>
    </row>
    <row r="89" spans="1:18" x14ac:dyDescent="0.35">
      <c r="A89" s="26">
        <v>1532414</v>
      </c>
      <c r="B89" s="26">
        <f>VLOOKUP(A89,'Fix 2LH Orders'!B:C,2,0)</f>
        <v>215</v>
      </c>
      <c r="C89" s="21" t="s">
        <v>59</v>
      </c>
      <c r="D89" s="21" t="s">
        <v>85</v>
      </c>
      <c r="E89" s="21" t="s">
        <v>86</v>
      </c>
      <c r="F89" s="21" t="s">
        <v>62</v>
      </c>
      <c r="G89" s="21" t="s">
        <v>87</v>
      </c>
      <c r="H89" s="21" t="s">
        <v>87</v>
      </c>
      <c r="I89" s="22">
        <v>43639</v>
      </c>
      <c r="J89" s="23">
        <v>0.35827546296295998</v>
      </c>
      <c r="K89" s="22">
        <v>43639</v>
      </c>
      <c r="L89" s="23">
        <v>0.35827546296295998</v>
      </c>
      <c r="M89" s="24">
        <v>20</v>
      </c>
      <c r="N89" s="24">
        <f t="shared" si="1"/>
        <v>20</v>
      </c>
      <c r="O89" s="21" t="s">
        <v>66</v>
      </c>
      <c r="P89" s="24">
        <v>20</v>
      </c>
      <c r="Q89" s="21" t="s">
        <v>66</v>
      </c>
      <c r="R89" s="21" t="s">
        <v>72</v>
      </c>
    </row>
    <row r="90" spans="1:18" x14ac:dyDescent="0.35">
      <c r="A90" s="26">
        <v>1532414</v>
      </c>
      <c r="B90" s="26">
        <f>VLOOKUP(A90,'Fix 2LH Orders'!B:C,2,0)</f>
        <v>215</v>
      </c>
      <c r="C90" s="21" t="s">
        <v>59</v>
      </c>
      <c r="D90" s="21" t="s">
        <v>88</v>
      </c>
      <c r="E90" s="21" t="s">
        <v>89</v>
      </c>
      <c r="F90" s="21" t="s">
        <v>90</v>
      </c>
      <c r="G90" s="21" t="s">
        <v>91</v>
      </c>
      <c r="H90" s="21" t="s">
        <v>92</v>
      </c>
      <c r="I90" s="22"/>
      <c r="J90" s="23">
        <v>0</v>
      </c>
      <c r="K90" s="22"/>
      <c r="L90" s="23">
        <v>0</v>
      </c>
      <c r="M90" s="25">
        <v>0</v>
      </c>
      <c r="N90" s="24">
        <f t="shared" si="1"/>
        <v>0</v>
      </c>
      <c r="O90" s="21" t="s">
        <v>93</v>
      </c>
      <c r="P90" s="24">
        <v>0</v>
      </c>
      <c r="Q90" s="21" t="s">
        <v>66</v>
      </c>
      <c r="R90" s="21" t="s">
        <v>94</v>
      </c>
    </row>
    <row r="91" spans="1:18" x14ac:dyDescent="0.35">
      <c r="A91" s="26">
        <v>1532414</v>
      </c>
      <c r="B91" s="26">
        <f>VLOOKUP(A91,'Fix 2LH Orders'!B:C,2,0)</f>
        <v>215</v>
      </c>
      <c r="C91" s="21" t="s">
        <v>59</v>
      </c>
      <c r="D91" s="21" t="s">
        <v>95</v>
      </c>
      <c r="E91" s="21" t="s">
        <v>61</v>
      </c>
      <c r="F91" s="21" t="s">
        <v>62</v>
      </c>
      <c r="G91" s="21" t="s">
        <v>63</v>
      </c>
      <c r="H91" s="21" t="s">
        <v>96</v>
      </c>
      <c r="I91" s="22">
        <v>43641</v>
      </c>
      <c r="J91" s="23">
        <v>0.37849537037037001</v>
      </c>
      <c r="K91" s="22">
        <v>43641</v>
      </c>
      <c r="L91" s="23">
        <v>0.67537037037036995</v>
      </c>
      <c r="M91" s="25">
        <v>2.0030000000000001</v>
      </c>
      <c r="N91" s="24">
        <f t="shared" si="1"/>
        <v>120.18</v>
      </c>
      <c r="O91" s="21" t="s">
        <v>77</v>
      </c>
      <c r="P91" s="24">
        <v>40</v>
      </c>
      <c r="Q91" s="21" t="s">
        <v>66</v>
      </c>
      <c r="R91" s="21" t="s">
        <v>67</v>
      </c>
    </row>
    <row r="92" spans="1:18" x14ac:dyDescent="0.35">
      <c r="A92" s="26">
        <v>1532414</v>
      </c>
      <c r="B92" s="26">
        <f>VLOOKUP(A92,'Fix 2LH Orders'!B:C,2,0)</f>
        <v>215</v>
      </c>
      <c r="C92" s="21" t="s">
        <v>59</v>
      </c>
      <c r="D92" s="21" t="s">
        <v>97</v>
      </c>
      <c r="E92" s="21" t="s">
        <v>69</v>
      </c>
      <c r="F92" s="21" t="s">
        <v>62</v>
      </c>
      <c r="G92" s="21" t="s">
        <v>70</v>
      </c>
      <c r="H92" s="21" t="s">
        <v>98</v>
      </c>
      <c r="I92" s="22">
        <v>43643</v>
      </c>
      <c r="J92" s="23">
        <v>0.56936342592593003</v>
      </c>
      <c r="K92" s="22">
        <v>43643</v>
      </c>
      <c r="L92" s="23">
        <v>0.56936342592593003</v>
      </c>
      <c r="M92" s="24">
        <v>20</v>
      </c>
      <c r="N92" s="24">
        <f t="shared" si="1"/>
        <v>20</v>
      </c>
      <c r="O92" s="21" t="s">
        <v>66</v>
      </c>
      <c r="P92" s="24">
        <v>20</v>
      </c>
      <c r="Q92" s="21" t="s">
        <v>66</v>
      </c>
      <c r="R92" s="21" t="s">
        <v>72</v>
      </c>
    </row>
    <row r="93" spans="1:18" x14ac:dyDescent="0.35">
      <c r="A93" s="26">
        <v>1532414</v>
      </c>
      <c r="B93" s="26">
        <f>VLOOKUP(A93,'Fix 2LH Orders'!B:C,2,0)</f>
        <v>215</v>
      </c>
      <c r="C93" s="21" t="s">
        <v>59</v>
      </c>
      <c r="D93" s="21" t="s">
        <v>99</v>
      </c>
      <c r="E93" s="21" t="s">
        <v>69</v>
      </c>
      <c r="F93" s="21" t="s">
        <v>62</v>
      </c>
      <c r="G93" s="21" t="s">
        <v>70</v>
      </c>
      <c r="H93" s="21" t="s">
        <v>100</v>
      </c>
      <c r="I93" s="22">
        <v>43643</v>
      </c>
      <c r="J93" s="23">
        <v>0.56945601851852001</v>
      </c>
      <c r="K93" s="22">
        <v>43643</v>
      </c>
      <c r="L93" s="23">
        <v>0.56945601851852001</v>
      </c>
      <c r="M93" s="24">
        <v>50</v>
      </c>
      <c r="N93" s="24">
        <f t="shared" si="1"/>
        <v>50</v>
      </c>
      <c r="O93" s="21" t="s">
        <v>66</v>
      </c>
      <c r="P93" s="24">
        <v>50</v>
      </c>
      <c r="Q93" s="21" t="s">
        <v>66</v>
      </c>
      <c r="R93" s="21" t="s">
        <v>72</v>
      </c>
    </row>
    <row r="94" spans="1:18" x14ac:dyDescent="0.35">
      <c r="A94" s="26">
        <v>1532414</v>
      </c>
      <c r="B94" s="26">
        <f>VLOOKUP(A94,'Fix 2LH Orders'!B:C,2,0)</f>
        <v>215</v>
      </c>
      <c r="C94" s="21" t="s">
        <v>59</v>
      </c>
      <c r="D94" s="21" t="s">
        <v>101</v>
      </c>
      <c r="E94" s="21" t="s">
        <v>102</v>
      </c>
      <c r="F94" s="21" t="s">
        <v>62</v>
      </c>
      <c r="G94" s="21" t="s">
        <v>100</v>
      </c>
      <c r="H94" s="21" t="s">
        <v>103</v>
      </c>
      <c r="I94" s="22">
        <v>43643</v>
      </c>
      <c r="J94" s="23">
        <v>0.56954861111110999</v>
      </c>
      <c r="K94" s="22">
        <v>43643</v>
      </c>
      <c r="L94" s="23">
        <v>0.56954861111110999</v>
      </c>
      <c r="M94" s="24">
        <v>10</v>
      </c>
      <c r="N94" s="24">
        <f t="shared" si="1"/>
        <v>10</v>
      </c>
      <c r="O94" s="21" t="s">
        <v>66</v>
      </c>
      <c r="P94" s="24">
        <v>10</v>
      </c>
      <c r="Q94" s="21" t="s">
        <v>66</v>
      </c>
      <c r="R94" s="21" t="s">
        <v>72</v>
      </c>
    </row>
    <row r="95" spans="1:18" x14ac:dyDescent="0.35">
      <c r="A95" s="26">
        <v>1532414</v>
      </c>
      <c r="B95" s="26">
        <f>VLOOKUP(A95,'Fix 2LH Orders'!B:C,2,0)</f>
        <v>215</v>
      </c>
      <c r="C95" s="21" t="s">
        <v>59</v>
      </c>
      <c r="D95" s="21" t="s">
        <v>104</v>
      </c>
      <c r="E95" s="21" t="s">
        <v>102</v>
      </c>
      <c r="F95" s="21" t="s">
        <v>105</v>
      </c>
      <c r="G95" s="21" t="s">
        <v>100</v>
      </c>
      <c r="H95" s="21" t="s">
        <v>106</v>
      </c>
      <c r="I95" s="22">
        <v>43643</v>
      </c>
      <c r="J95" s="23">
        <v>0.56964120370369997</v>
      </c>
      <c r="K95" s="22">
        <v>43643</v>
      </c>
      <c r="L95" s="23">
        <v>0.56964120370369997</v>
      </c>
      <c r="M95" s="24">
        <v>10</v>
      </c>
      <c r="N95" s="24">
        <f t="shared" si="1"/>
        <v>10</v>
      </c>
      <c r="O95" s="21" t="s">
        <v>66</v>
      </c>
      <c r="P95" s="24">
        <v>10</v>
      </c>
      <c r="Q95" s="21" t="s">
        <v>66</v>
      </c>
      <c r="R95" s="21" t="s">
        <v>72</v>
      </c>
    </row>
    <row r="96" spans="1:18" x14ac:dyDescent="0.35">
      <c r="A96" s="26">
        <v>1532414</v>
      </c>
      <c r="B96" s="26">
        <f>VLOOKUP(A96,'Fix 2LH Orders'!B:C,2,0)</f>
        <v>215</v>
      </c>
      <c r="C96" s="21" t="s">
        <v>107</v>
      </c>
      <c r="D96" s="21" t="s">
        <v>60</v>
      </c>
      <c r="E96" s="21" t="s">
        <v>61</v>
      </c>
      <c r="F96" s="21" t="s">
        <v>90</v>
      </c>
      <c r="G96" s="21" t="s">
        <v>63</v>
      </c>
      <c r="H96" s="21" t="s">
        <v>108</v>
      </c>
      <c r="I96" s="22">
        <v>43633</v>
      </c>
      <c r="J96" s="23">
        <v>0.31883101851852003</v>
      </c>
      <c r="K96" s="22">
        <v>43636</v>
      </c>
      <c r="L96" s="23">
        <v>0.59168981481480998</v>
      </c>
      <c r="M96" s="25">
        <v>45.923000000000002</v>
      </c>
      <c r="N96" s="24">
        <f t="shared" si="1"/>
        <v>2755.38</v>
      </c>
      <c r="O96" s="21" t="s">
        <v>77</v>
      </c>
      <c r="P96" s="24">
        <v>1</v>
      </c>
      <c r="Q96" s="21" t="s">
        <v>66</v>
      </c>
      <c r="R96" s="21" t="s">
        <v>67</v>
      </c>
    </row>
    <row r="97" spans="1:18" x14ac:dyDescent="0.35">
      <c r="A97" s="26">
        <v>1532414</v>
      </c>
      <c r="B97" s="26">
        <f>VLOOKUP(A97,'Fix 2LH Orders'!B:C,2,0)</f>
        <v>215</v>
      </c>
      <c r="C97" s="21" t="s">
        <v>109</v>
      </c>
      <c r="D97" s="21" t="s">
        <v>82</v>
      </c>
      <c r="E97" s="21" t="s">
        <v>83</v>
      </c>
      <c r="F97" s="21" t="s">
        <v>90</v>
      </c>
      <c r="G97" s="21" t="s">
        <v>84</v>
      </c>
      <c r="H97" s="21" t="s">
        <v>110</v>
      </c>
      <c r="I97" s="22">
        <v>43636</v>
      </c>
      <c r="J97" s="23">
        <v>0.65920138888889002</v>
      </c>
      <c r="K97" s="22">
        <v>43636</v>
      </c>
      <c r="L97" s="23">
        <v>0.91223379629629997</v>
      </c>
      <c r="M97" s="25">
        <v>6.0730000000000004</v>
      </c>
      <c r="N97" s="24">
        <f t="shared" si="1"/>
        <v>364.38</v>
      </c>
      <c r="O97" s="21" t="s">
        <v>77</v>
      </c>
      <c r="P97" s="24">
        <v>5</v>
      </c>
      <c r="Q97" s="21" t="s">
        <v>66</v>
      </c>
      <c r="R97" s="21" t="s">
        <v>67</v>
      </c>
    </row>
    <row r="98" spans="1:18" x14ac:dyDescent="0.35">
      <c r="A98" s="26">
        <v>1533090</v>
      </c>
      <c r="B98" s="26">
        <f>VLOOKUP(A98,'Fix 2LH Orders'!B:C,2,0)</f>
        <v>216</v>
      </c>
      <c r="C98" s="21" t="s">
        <v>59</v>
      </c>
      <c r="D98" s="21" t="s">
        <v>60</v>
      </c>
      <c r="E98" s="21" t="s">
        <v>61</v>
      </c>
      <c r="F98" s="21" t="s">
        <v>62</v>
      </c>
      <c r="G98" s="21" t="s">
        <v>63</v>
      </c>
      <c r="H98" s="21" t="s">
        <v>64</v>
      </c>
      <c r="I98" s="22">
        <v>43635</v>
      </c>
      <c r="J98" s="23">
        <v>0.33611111111110997</v>
      </c>
      <c r="K98" s="22">
        <v>43640</v>
      </c>
      <c r="L98" s="23">
        <v>0.37907407407407001</v>
      </c>
      <c r="M98" s="25">
        <v>72.849999999999994</v>
      </c>
      <c r="N98" s="24">
        <f t="shared" si="1"/>
        <v>72.849999999999994</v>
      </c>
      <c r="O98" s="21" t="s">
        <v>66</v>
      </c>
      <c r="P98" s="24">
        <v>20</v>
      </c>
      <c r="Q98" s="21" t="s">
        <v>66</v>
      </c>
      <c r="R98" s="21" t="s">
        <v>67</v>
      </c>
    </row>
    <row r="99" spans="1:18" x14ac:dyDescent="0.35">
      <c r="A99" s="26">
        <v>1533090</v>
      </c>
      <c r="B99" s="26">
        <f>VLOOKUP(A99,'Fix 2LH Orders'!B:C,2,0)</f>
        <v>216</v>
      </c>
      <c r="C99" s="21" t="s">
        <v>59</v>
      </c>
      <c r="D99" s="21" t="s">
        <v>68</v>
      </c>
      <c r="E99" s="21" t="s">
        <v>69</v>
      </c>
      <c r="F99" s="21" t="s">
        <v>62</v>
      </c>
      <c r="G99" s="21" t="s">
        <v>70</v>
      </c>
      <c r="H99" s="21" t="s">
        <v>71</v>
      </c>
      <c r="I99" s="22">
        <v>43640</v>
      </c>
      <c r="J99" s="23">
        <v>0.39951388888889</v>
      </c>
      <c r="K99" s="22">
        <v>43640</v>
      </c>
      <c r="L99" s="23">
        <v>0.39951388888889</v>
      </c>
      <c r="M99" s="24">
        <v>30</v>
      </c>
      <c r="N99" s="24">
        <f t="shared" si="1"/>
        <v>30</v>
      </c>
      <c r="O99" s="21" t="s">
        <v>66</v>
      </c>
      <c r="P99" s="24">
        <v>30</v>
      </c>
      <c r="Q99" s="21" t="s">
        <v>66</v>
      </c>
      <c r="R99" s="21" t="s">
        <v>72</v>
      </c>
    </row>
    <row r="100" spans="1:18" x14ac:dyDescent="0.35">
      <c r="A100" s="26">
        <v>1533090</v>
      </c>
      <c r="B100" s="26">
        <f>VLOOKUP(A100,'Fix 2LH Orders'!B:C,2,0)</f>
        <v>216</v>
      </c>
      <c r="C100" s="21" t="s">
        <v>59</v>
      </c>
      <c r="D100" s="21" t="s">
        <v>73</v>
      </c>
      <c r="E100" s="21" t="s">
        <v>61</v>
      </c>
      <c r="F100" s="21" t="s">
        <v>62</v>
      </c>
      <c r="G100" s="21" t="s">
        <v>63</v>
      </c>
      <c r="H100" s="21" t="s">
        <v>74</v>
      </c>
      <c r="I100" s="22">
        <v>43640</v>
      </c>
      <c r="J100" s="23">
        <v>0.40293981481481</v>
      </c>
      <c r="K100" s="22">
        <v>43640</v>
      </c>
      <c r="L100" s="23">
        <v>0.47865740740740997</v>
      </c>
      <c r="M100" s="25">
        <v>1.8169999999999999</v>
      </c>
      <c r="N100" s="24">
        <f t="shared" si="1"/>
        <v>109.02</v>
      </c>
      <c r="O100" s="21" t="s">
        <v>77</v>
      </c>
      <c r="P100" s="24">
        <v>200</v>
      </c>
      <c r="Q100" s="21" t="s">
        <v>66</v>
      </c>
      <c r="R100" s="21" t="s">
        <v>67</v>
      </c>
    </row>
    <row r="101" spans="1:18" x14ac:dyDescent="0.35">
      <c r="A101" s="26">
        <v>1533090</v>
      </c>
      <c r="B101" s="26">
        <f>VLOOKUP(A101,'Fix 2LH Orders'!B:C,2,0)</f>
        <v>216</v>
      </c>
      <c r="C101" s="21" t="s">
        <v>59</v>
      </c>
      <c r="D101" s="21" t="s">
        <v>75</v>
      </c>
      <c r="E101" s="21" t="s">
        <v>61</v>
      </c>
      <c r="F101" s="21" t="s">
        <v>62</v>
      </c>
      <c r="G101" s="21" t="s">
        <v>63</v>
      </c>
      <c r="H101" s="21" t="s">
        <v>76</v>
      </c>
      <c r="I101" s="22">
        <v>43640</v>
      </c>
      <c r="J101" s="23">
        <v>0.51318287037037003</v>
      </c>
      <c r="K101" s="22">
        <v>43640</v>
      </c>
      <c r="L101" s="23">
        <v>0.74901620370370003</v>
      </c>
      <c r="M101" s="25">
        <v>5.66</v>
      </c>
      <c r="N101" s="24">
        <f t="shared" si="1"/>
        <v>339.6</v>
      </c>
      <c r="O101" s="21" t="s">
        <v>77</v>
      </c>
      <c r="P101" s="24">
        <v>500</v>
      </c>
      <c r="Q101" s="21" t="s">
        <v>66</v>
      </c>
      <c r="R101" s="21" t="s">
        <v>67</v>
      </c>
    </row>
    <row r="102" spans="1:18" x14ac:dyDescent="0.35">
      <c r="A102" s="26">
        <v>1533090</v>
      </c>
      <c r="B102" s="26">
        <f>VLOOKUP(A102,'Fix 2LH Orders'!B:C,2,0)</f>
        <v>216</v>
      </c>
      <c r="C102" s="21" t="s">
        <v>59</v>
      </c>
      <c r="D102" s="21" t="s">
        <v>78</v>
      </c>
      <c r="E102" s="21" t="s">
        <v>69</v>
      </c>
      <c r="F102" s="21" t="s">
        <v>62</v>
      </c>
      <c r="G102" s="21" t="s">
        <v>70</v>
      </c>
      <c r="H102" s="21" t="s">
        <v>79</v>
      </c>
      <c r="I102" s="22">
        <v>43641</v>
      </c>
      <c r="J102" s="23">
        <v>0.47596064814814998</v>
      </c>
      <c r="K102" s="22">
        <v>43641</v>
      </c>
      <c r="L102" s="23">
        <v>0.47596064814814998</v>
      </c>
      <c r="M102" s="24">
        <v>20</v>
      </c>
      <c r="N102" s="24">
        <f t="shared" si="1"/>
        <v>20</v>
      </c>
      <c r="O102" s="21" t="s">
        <v>66</v>
      </c>
      <c r="P102" s="24">
        <v>20</v>
      </c>
      <c r="Q102" s="21" t="s">
        <v>66</v>
      </c>
      <c r="R102" s="21" t="s">
        <v>72</v>
      </c>
    </row>
    <row r="103" spans="1:18" x14ac:dyDescent="0.35">
      <c r="A103" s="26">
        <v>1533090</v>
      </c>
      <c r="B103" s="26">
        <f>VLOOKUP(A103,'Fix 2LH Orders'!B:C,2,0)</f>
        <v>216</v>
      </c>
      <c r="C103" s="21" t="s">
        <v>59</v>
      </c>
      <c r="D103" s="21" t="s">
        <v>80</v>
      </c>
      <c r="E103" s="21" t="s">
        <v>69</v>
      </c>
      <c r="F103" s="21" t="s">
        <v>62</v>
      </c>
      <c r="G103" s="21" t="s">
        <v>70</v>
      </c>
      <c r="H103" s="21" t="s">
        <v>81</v>
      </c>
      <c r="I103" s="22">
        <v>43641</v>
      </c>
      <c r="J103" s="23">
        <v>0.47606481481481</v>
      </c>
      <c r="K103" s="22">
        <v>43641</v>
      </c>
      <c r="L103" s="23">
        <v>0.47606481481481</v>
      </c>
      <c r="M103" s="24">
        <v>20</v>
      </c>
      <c r="N103" s="24">
        <f t="shared" si="1"/>
        <v>20</v>
      </c>
      <c r="O103" s="21" t="s">
        <v>66</v>
      </c>
      <c r="P103" s="24">
        <v>20</v>
      </c>
      <c r="Q103" s="21" t="s">
        <v>66</v>
      </c>
      <c r="R103" s="21" t="s">
        <v>72</v>
      </c>
    </row>
    <row r="104" spans="1:18" x14ac:dyDescent="0.35">
      <c r="A104" s="26">
        <v>1533090</v>
      </c>
      <c r="B104" s="26">
        <f>VLOOKUP(A104,'Fix 2LH Orders'!B:C,2,0)</f>
        <v>216</v>
      </c>
      <c r="C104" s="21" t="s">
        <v>59</v>
      </c>
      <c r="D104" s="21" t="s">
        <v>82</v>
      </c>
      <c r="E104" s="21" t="s">
        <v>83</v>
      </c>
      <c r="F104" s="21" t="s">
        <v>62</v>
      </c>
      <c r="G104" s="21" t="s">
        <v>84</v>
      </c>
      <c r="H104" s="21" t="s">
        <v>84</v>
      </c>
      <c r="I104" s="22">
        <v>43641</v>
      </c>
      <c r="J104" s="23">
        <v>0.51027777777778005</v>
      </c>
      <c r="K104" s="22">
        <v>43642</v>
      </c>
      <c r="L104" s="23">
        <v>0.29767361111111001</v>
      </c>
      <c r="M104" s="25">
        <v>6.4429999999999996</v>
      </c>
      <c r="N104" s="24">
        <f t="shared" si="1"/>
        <v>386.58</v>
      </c>
      <c r="O104" s="21" t="s">
        <v>77</v>
      </c>
      <c r="P104" s="24">
        <v>450</v>
      </c>
      <c r="Q104" s="21" t="s">
        <v>66</v>
      </c>
      <c r="R104" s="21" t="s">
        <v>67</v>
      </c>
    </row>
    <row r="105" spans="1:18" x14ac:dyDescent="0.35">
      <c r="A105" s="26">
        <v>1533090</v>
      </c>
      <c r="B105" s="26">
        <f>VLOOKUP(A105,'Fix 2LH Orders'!B:C,2,0)</f>
        <v>216</v>
      </c>
      <c r="C105" s="21" t="s">
        <v>59</v>
      </c>
      <c r="D105" s="21" t="s">
        <v>85</v>
      </c>
      <c r="E105" s="21" t="s">
        <v>86</v>
      </c>
      <c r="F105" s="21" t="s">
        <v>62</v>
      </c>
      <c r="G105" s="21" t="s">
        <v>87</v>
      </c>
      <c r="H105" s="21" t="s">
        <v>87</v>
      </c>
      <c r="I105" s="22">
        <v>43642</v>
      </c>
      <c r="J105" s="23">
        <v>0.29782407407407002</v>
      </c>
      <c r="K105" s="22">
        <v>43642</v>
      </c>
      <c r="L105" s="23">
        <v>0.29782407407407002</v>
      </c>
      <c r="M105" s="24">
        <v>20</v>
      </c>
      <c r="N105" s="24">
        <f t="shared" si="1"/>
        <v>20</v>
      </c>
      <c r="O105" s="21" t="s">
        <v>66</v>
      </c>
      <c r="P105" s="24">
        <v>20</v>
      </c>
      <c r="Q105" s="21" t="s">
        <v>66</v>
      </c>
      <c r="R105" s="21" t="s">
        <v>72</v>
      </c>
    </row>
    <row r="106" spans="1:18" x14ac:dyDescent="0.35">
      <c r="A106" s="26">
        <v>1533090</v>
      </c>
      <c r="B106" s="26">
        <f>VLOOKUP(A106,'Fix 2LH Orders'!B:C,2,0)</f>
        <v>216</v>
      </c>
      <c r="C106" s="21" t="s">
        <v>59</v>
      </c>
      <c r="D106" s="21" t="s">
        <v>88</v>
      </c>
      <c r="E106" s="21" t="s">
        <v>89</v>
      </c>
      <c r="F106" s="21" t="s">
        <v>90</v>
      </c>
      <c r="G106" s="21" t="s">
        <v>91</v>
      </c>
      <c r="H106" s="21" t="s">
        <v>92</v>
      </c>
      <c r="I106" s="22"/>
      <c r="J106" s="23">
        <v>0</v>
      </c>
      <c r="K106" s="22"/>
      <c r="L106" s="23">
        <v>0</v>
      </c>
      <c r="M106" s="25">
        <v>0</v>
      </c>
      <c r="N106" s="24">
        <f t="shared" si="1"/>
        <v>0</v>
      </c>
      <c r="O106" s="21" t="s">
        <v>93</v>
      </c>
      <c r="P106" s="24">
        <v>0</v>
      </c>
      <c r="Q106" s="21" t="s">
        <v>66</v>
      </c>
      <c r="R106" s="21" t="s">
        <v>94</v>
      </c>
    </row>
    <row r="107" spans="1:18" x14ac:dyDescent="0.35">
      <c r="A107" s="26">
        <v>1533090</v>
      </c>
      <c r="B107" s="26">
        <f>VLOOKUP(A107,'Fix 2LH Orders'!B:C,2,0)</f>
        <v>216</v>
      </c>
      <c r="C107" s="21" t="s">
        <v>59</v>
      </c>
      <c r="D107" s="21" t="s">
        <v>95</v>
      </c>
      <c r="E107" s="21" t="s">
        <v>61</v>
      </c>
      <c r="F107" s="21" t="s">
        <v>62</v>
      </c>
      <c r="G107" s="21" t="s">
        <v>63</v>
      </c>
      <c r="H107" s="21" t="s">
        <v>96</v>
      </c>
      <c r="I107" s="22">
        <v>43649</v>
      </c>
      <c r="J107" s="23">
        <v>0.43152777777778001</v>
      </c>
      <c r="K107" s="22">
        <v>43649</v>
      </c>
      <c r="L107" s="23">
        <v>0.56547453703703998</v>
      </c>
      <c r="M107" s="25">
        <v>48.167000000000002</v>
      </c>
      <c r="N107" s="24">
        <f t="shared" si="1"/>
        <v>48.167000000000002</v>
      </c>
      <c r="O107" s="21" t="s">
        <v>66</v>
      </c>
      <c r="P107" s="24">
        <v>40</v>
      </c>
      <c r="Q107" s="21" t="s">
        <v>66</v>
      </c>
      <c r="R107" s="21" t="s">
        <v>67</v>
      </c>
    </row>
    <row r="108" spans="1:18" x14ac:dyDescent="0.35">
      <c r="A108" s="26">
        <v>1533090</v>
      </c>
      <c r="B108" s="26">
        <f>VLOOKUP(A108,'Fix 2LH Orders'!B:C,2,0)</f>
        <v>216</v>
      </c>
      <c r="C108" s="21" t="s">
        <v>59</v>
      </c>
      <c r="D108" s="21" t="s">
        <v>97</v>
      </c>
      <c r="E108" s="21" t="s">
        <v>69</v>
      </c>
      <c r="F108" s="21" t="s">
        <v>62</v>
      </c>
      <c r="G108" s="21" t="s">
        <v>70</v>
      </c>
      <c r="H108" s="21" t="s">
        <v>98</v>
      </c>
      <c r="I108" s="22">
        <v>43649</v>
      </c>
      <c r="J108" s="23">
        <v>0.56511574074074</v>
      </c>
      <c r="K108" s="22">
        <v>43649</v>
      </c>
      <c r="L108" s="23">
        <v>0.56511574074074</v>
      </c>
      <c r="M108" s="24">
        <v>20</v>
      </c>
      <c r="N108" s="24">
        <f t="shared" si="1"/>
        <v>20</v>
      </c>
      <c r="O108" s="21" t="s">
        <v>66</v>
      </c>
      <c r="P108" s="24">
        <v>20</v>
      </c>
      <c r="Q108" s="21" t="s">
        <v>66</v>
      </c>
      <c r="R108" s="21" t="s">
        <v>72</v>
      </c>
    </row>
    <row r="109" spans="1:18" x14ac:dyDescent="0.35">
      <c r="A109" s="26">
        <v>1533090</v>
      </c>
      <c r="B109" s="26">
        <f>VLOOKUP(A109,'Fix 2LH Orders'!B:C,2,0)</f>
        <v>216</v>
      </c>
      <c r="C109" s="21" t="s">
        <v>59</v>
      </c>
      <c r="D109" s="21" t="s">
        <v>99</v>
      </c>
      <c r="E109" s="21" t="s">
        <v>69</v>
      </c>
      <c r="F109" s="21" t="s">
        <v>62</v>
      </c>
      <c r="G109" s="21" t="s">
        <v>70</v>
      </c>
      <c r="H109" s="21" t="s">
        <v>100</v>
      </c>
      <c r="I109" s="22">
        <v>43649</v>
      </c>
      <c r="J109" s="23">
        <v>0.56516203703704004</v>
      </c>
      <c r="K109" s="22">
        <v>43649</v>
      </c>
      <c r="L109" s="23">
        <v>0.56516203703704004</v>
      </c>
      <c r="M109" s="24">
        <v>50</v>
      </c>
      <c r="N109" s="24">
        <f t="shared" si="1"/>
        <v>50</v>
      </c>
      <c r="O109" s="21" t="s">
        <v>66</v>
      </c>
      <c r="P109" s="24">
        <v>50</v>
      </c>
      <c r="Q109" s="21" t="s">
        <v>66</v>
      </c>
      <c r="R109" s="21" t="s">
        <v>72</v>
      </c>
    </row>
    <row r="110" spans="1:18" x14ac:dyDescent="0.35">
      <c r="A110" s="26">
        <v>1533090</v>
      </c>
      <c r="B110" s="26">
        <f>VLOOKUP(A110,'Fix 2LH Orders'!B:C,2,0)</f>
        <v>216</v>
      </c>
      <c r="C110" s="21" t="s">
        <v>59</v>
      </c>
      <c r="D110" s="21" t="s">
        <v>101</v>
      </c>
      <c r="E110" s="21" t="s">
        <v>102</v>
      </c>
      <c r="F110" s="21" t="s">
        <v>62</v>
      </c>
      <c r="G110" s="21" t="s">
        <v>100</v>
      </c>
      <c r="H110" s="21" t="s">
        <v>103</v>
      </c>
      <c r="I110" s="22">
        <v>43649</v>
      </c>
      <c r="J110" s="23">
        <v>0.56519675925926005</v>
      </c>
      <c r="K110" s="22">
        <v>43649</v>
      </c>
      <c r="L110" s="23">
        <v>0.56519675925926005</v>
      </c>
      <c r="M110" s="24">
        <v>10</v>
      </c>
      <c r="N110" s="24">
        <f t="shared" si="1"/>
        <v>10</v>
      </c>
      <c r="O110" s="21" t="s">
        <v>66</v>
      </c>
      <c r="P110" s="24">
        <v>10</v>
      </c>
      <c r="Q110" s="21" t="s">
        <v>66</v>
      </c>
      <c r="R110" s="21" t="s">
        <v>72</v>
      </c>
    </row>
    <row r="111" spans="1:18" x14ac:dyDescent="0.35">
      <c r="A111" s="26">
        <v>1533090</v>
      </c>
      <c r="B111" s="26">
        <f>VLOOKUP(A111,'Fix 2LH Orders'!B:C,2,0)</f>
        <v>216</v>
      </c>
      <c r="C111" s="21" t="s">
        <v>59</v>
      </c>
      <c r="D111" s="21" t="s">
        <v>104</v>
      </c>
      <c r="E111" s="21" t="s">
        <v>102</v>
      </c>
      <c r="F111" s="21" t="s">
        <v>105</v>
      </c>
      <c r="G111" s="21" t="s">
        <v>100</v>
      </c>
      <c r="H111" s="21" t="s">
        <v>106</v>
      </c>
      <c r="I111" s="22">
        <v>43650</v>
      </c>
      <c r="J111" s="23">
        <v>0.51457175925926002</v>
      </c>
      <c r="K111" s="22">
        <v>43650</v>
      </c>
      <c r="L111" s="23">
        <v>0.51457175925926002</v>
      </c>
      <c r="M111" s="24">
        <v>10</v>
      </c>
      <c r="N111" s="24">
        <f t="shared" si="1"/>
        <v>10</v>
      </c>
      <c r="O111" s="21" t="s">
        <v>66</v>
      </c>
      <c r="P111" s="24">
        <v>10</v>
      </c>
      <c r="Q111" s="21" t="s">
        <v>66</v>
      </c>
      <c r="R111" s="21" t="s">
        <v>72</v>
      </c>
    </row>
    <row r="112" spans="1:18" x14ac:dyDescent="0.35">
      <c r="A112" s="26">
        <v>1533090</v>
      </c>
      <c r="B112" s="26">
        <f>VLOOKUP(A112,'Fix 2LH Orders'!B:C,2,0)</f>
        <v>216</v>
      </c>
      <c r="C112" s="21" t="s">
        <v>107</v>
      </c>
      <c r="D112" s="21" t="s">
        <v>60</v>
      </c>
      <c r="E112" s="21" t="s">
        <v>61</v>
      </c>
      <c r="F112" s="21" t="s">
        <v>90</v>
      </c>
      <c r="G112" s="21" t="s">
        <v>63</v>
      </c>
      <c r="H112" s="21" t="s">
        <v>108</v>
      </c>
      <c r="I112" s="22">
        <v>43642</v>
      </c>
      <c r="J112" s="23">
        <v>0.33016203703704</v>
      </c>
      <c r="K112" s="22">
        <v>43649</v>
      </c>
      <c r="L112" s="23">
        <v>0.56688657407406995</v>
      </c>
      <c r="M112" s="25">
        <v>64.418999999999997</v>
      </c>
      <c r="N112" s="24">
        <f t="shared" si="1"/>
        <v>3865.14</v>
      </c>
      <c r="O112" s="21" t="s">
        <v>77</v>
      </c>
      <c r="P112" s="24">
        <v>1</v>
      </c>
      <c r="Q112" s="21" t="s">
        <v>66</v>
      </c>
      <c r="R112" s="21" t="s">
        <v>67</v>
      </c>
    </row>
    <row r="113" spans="1:18" x14ac:dyDescent="0.35">
      <c r="A113" s="26">
        <v>1533090</v>
      </c>
      <c r="B113" s="26">
        <f>VLOOKUP(A113,'Fix 2LH Orders'!B:C,2,0)</f>
        <v>216</v>
      </c>
      <c r="C113" s="21" t="s">
        <v>109</v>
      </c>
      <c r="D113" s="21" t="s">
        <v>82</v>
      </c>
      <c r="E113" s="21" t="s">
        <v>83</v>
      </c>
      <c r="F113" s="21" t="s">
        <v>90</v>
      </c>
      <c r="G113" s="21" t="s">
        <v>84</v>
      </c>
      <c r="H113" s="21" t="s">
        <v>110</v>
      </c>
      <c r="I113" s="22">
        <v>43641</v>
      </c>
      <c r="J113" s="23">
        <v>0.62468749999999995</v>
      </c>
      <c r="K113" s="22">
        <v>43641</v>
      </c>
      <c r="L113" s="23">
        <v>0.93575231481481003</v>
      </c>
      <c r="M113" s="25">
        <v>7.4660000000000002</v>
      </c>
      <c r="N113" s="24">
        <f t="shared" si="1"/>
        <v>447.96000000000004</v>
      </c>
      <c r="O113" s="21" t="s">
        <v>77</v>
      </c>
      <c r="P113" s="24">
        <v>5</v>
      </c>
      <c r="Q113" s="21" t="s">
        <v>66</v>
      </c>
      <c r="R113" s="21" t="s">
        <v>67</v>
      </c>
    </row>
    <row r="114" spans="1:18" x14ac:dyDescent="0.35">
      <c r="A114" s="26">
        <v>1533679</v>
      </c>
      <c r="B114" s="26">
        <f>VLOOKUP(A114,'Fix 2LH Orders'!B:C,2,0)</f>
        <v>224</v>
      </c>
      <c r="C114" s="21" t="s">
        <v>59</v>
      </c>
      <c r="D114" s="21" t="s">
        <v>60</v>
      </c>
      <c r="E114" s="21" t="s">
        <v>61</v>
      </c>
      <c r="F114" s="21" t="s">
        <v>62</v>
      </c>
      <c r="G114" s="21" t="s">
        <v>63</v>
      </c>
      <c r="H114" s="21" t="s">
        <v>64</v>
      </c>
      <c r="I114" s="22">
        <v>43635</v>
      </c>
      <c r="J114" s="23">
        <v>0.41434027777777999</v>
      </c>
      <c r="K114" s="22">
        <v>43635</v>
      </c>
      <c r="L114" s="23">
        <v>0.41787037037037</v>
      </c>
      <c r="M114" s="25">
        <v>1.2669999999999999</v>
      </c>
      <c r="N114" s="24">
        <f t="shared" si="1"/>
        <v>1.2669999999999999</v>
      </c>
      <c r="O114" s="21" t="s">
        <v>66</v>
      </c>
      <c r="P114" s="24">
        <v>20</v>
      </c>
      <c r="Q114" s="21" t="s">
        <v>66</v>
      </c>
      <c r="R114" s="21" t="s">
        <v>67</v>
      </c>
    </row>
    <row r="115" spans="1:18" x14ac:dyDescent="0.35">
      <c r="A115" s="26">
        <v>1533679</v>
      </c>
      <c r="B115" s="26">
        <f>VLOOKUP(A115,'Fix 2LH Orders'!B:C,2,0)</f>
        <v>224</v>
      </c>
      <c r="C115" s="21" t="s">
        <v>59</v>
      </c>
      <c r="D115" s="21" t="s">
        <v>68</v>
      </c>
      <c r="E115" s="21" t="s">
        <v>69</v>
      </c>
      <c r="F115" s="21" t="s">
        <v>62</v>
      </c>
      <c r="G115" s="21" t="s">
        <v>70</v>
      </c>
      <c r="H115" s="21" t="s">
        <v>71</v>
      </c>
      <c r="I115" s="22">
        <v>43635</v>
      </c>
      <c r="J115" s="23">
        <v>0.45376157407406997</v>
      </c>
      <c r="K115" s="22">
        <v>43635</v>
      </c>
      <c r="L115" s="23">
        <v>0.45376157407406997</v>
      </c>
      <c r="M115" s="24">
        <v>30</v>
      </c>
      <c r="N115" s="24">
        <f t="shared" si="1"/>
        <v>30</v>
      </c>
      <c r="O115" s="21" t="s">
        <v>66</v>
      </c>
      <c r="P115" s="24">
        <v>30</v>
      </c>
      <c r="Q115" s="21" t="s">
        <v>66</v>
      </c>
      <c r="R115" s="21" t="s">
        <v>72</v>
      </c>
    </row>
    <row r="116" spans="1:18" x14ac:dyDescent="0.35">
      <c r="A116" s="26">
        <v>1533679</v>
      </c>
      <c r="B116" s="26">
        <f>VLOOKUP(A116,'Fix 2LH Orders'!B:C,2,0)</f>
        <v>224</v>
      </c>
      <c r="C116" s="21" t="s">
        <v>59</v>
      </c>
      <c r="D116" s="21" t="s">
        <v>73</v>
      </c>
      <c r="E116" s="21" t="s">
        <v>61</v>
      </c>
      <c r="F116" s="21" t="s">
        <v>62</v>
      </c>
      <c r="G116" s="21" t="s">
        <v>63</v>
      </c>
      <c r="H116" s="21" t="s">
        <v>74</v>
      </c>
      <c r="I116" s="22">
        <v>43642</v>
      </c>
      <c r="J116" s="23">
        <v>0.31361111111111001</v>
      </c>
      <c r="K116" s="22">
        <v>43647</v>
      </c>
      <c r="L116" s="23">
        <v>0.32479166666666998</v>
      </c>
      <c r="M116" s="25">
        <v>13.85</v>
      </c>
      <c r="N116" s="24">
        <f t="shared" si="1"/>
        <v>831</v>
      </c>
      <c r="O116" s="21" t="s">
        <v>77</v>
      </c>
      <c r="P116" s="24">
        <v>200</v>
      </c>
      <c r="Q116" s="21" t="s">
        <v>66</v>
      </c>
      <c r="R116" s="21" t="s">
        <v>67</v>
      </c>
    </row>
    <row r="117" spans="1:18" x14ac:dyDescent="0.35">
      <c r="A117" s="26">
        <v>1533679</v>
      </c>
      <c r="B117" s="26">
        <f>VLOOKUP(A117,'Fix 2LH Orders'!B:C,2,0)</f>
        <v>224</v>
      </c>
      <c r="C117" s="21" t="s">
        <v>59</v>
      </c>
      <c r="D117" s="21" t="s">
        <v>75</v>
      </c>
      <c r="E117" s="21" t="s">
        <v>61</v>
      </c>
      <c r="F117" s="21" t="s">
        <v>62</v>
      </c>
      <c r="G117" s="21" t="s">
        <v>63</v>
      </c>
      <c r="H117" s="21" t="s">
        <v>76</v>
      </c>
      <c r="I117" s="22">
        <v>43647</v>
      </c>
      <c r="J117" s="23">
        <v>0.33214120370369998</v>
      </c>
      <c r="K117" s="22">
        <v>43648</v>
      </c>
      <c r="L117" s="23">
        <v>0.53498842592592999</v>
      </c>
      <c r="M117" s="25">
        <v>13.691000000000001</v>
      </c>
      <c r="N117" s="24">
        <f t="shared" si="1"/>
        <v>821.46</v>
      </c>
      <c r="O117" s="21" t="s">
        <v>77</v>
      </c>
      <c r="P117" s="24">
        <v>500</v>
      </c>
      <c r="Q117" s="21" t="s">
        <v>66</v>
      </c>
      <c r="R117" s="21" t="s">
        <v>67</v>
      </c>
    </row>
    <row r="118" spans="1:18" x14ac:dyDescent="0.35">
      <c r="A118" s="26">
        <v>1533679</v>
      </c>
      <c r="B118" s="26">
        <f>VLOOKUP(A118,'Fix 2LH Orders'!B:C,2,0)</f>
        <v>224</v>
      </c>
      <c r="C118" s="21" t="s">
        <v>59</v>
      </c>
      <c r="D118" s="21" t="s">
        <v>78</v>
      </c>
      <c r="E118" s="21" t="s">
        <v>69</v>
      </c>
      <c r="F118" s="21" t="s">
        <v>62</v>
      </c>
      <c r="G118" s="21" t="s">
        <v>70</v>
      </c>
      <c r="H118" s="21" t="s">
        <v>79</v>
      </c>
      <c r="I118" s="22">
        <v>43648</v>
      </c>
      <c r="J118" s="23">
        <v>0.58692129629629997</v>
      </c>
      <c r="K118" s="22">
        <v>43648</v>
      </c>
      <c r="L118" s="23">
        <v>0.58692129629629997</v>
      </c>
      <c r="M118" s="24">
        <v>20</v>
      </c>
      <c r="N118" s="24">
        <f t="shared" si="1"/>
        <v>20</v>
      </c>
      <c r="O118" s="21" t="s">
        <v>66</v>
      </c>
      <c r="P118" s="24">
        <v>20</v>
      </c>
      <c r="Q118" s="21" t="s">
        <v>66</v>
      </c>
      <c r="R118" s="21" t="s">
        <v>72</v>
      </c>
    </row>
    <row r="119" spans="1:18" x14ac:dyDescent="0.35">
      <c r="A119" s="26">
        <v>1533679</v>
      </c>
      <c r="B119" s="26">
        <f>VLOOKUP(A119,'Fix 2LH Orders'!B:C,2,0)</f>
        <v>224</v>
      </c>
      <c r="C119" s="21" t="s">
        <v>59</v>
      </c>
      <c r="D119" s="21" t="s">
        <v>80</v>
      </c>
      <c r="E119" s="21" t="s">
        <v>69</v>
      </c>
      <c r="F119" s="21" t="s">
        <v>62</v>
      </c>
      <c r="G119" s="21" t="s">
        <v>70</v>
      </c>
      <c r="H119" s="21" t="s">
        <v>81</v>
      </c>
      <c r="I119" s="22">
        <v>43648</v>
      </c>
      <c r="J119" s="23">
        <v>0.58700231481481002</v>
      </c>
      <c r="K119" s="22">
        <v>43648</v>
      </c>
      <c r="L119" s="23">
        <v>0.58700231481481002</v>
      </c>
      <c r="M119" s="24">
        <v>20</v>
      </c>
      <c r="N119" s="24">
        <f t="shared" si="1"/>
        <v>20</v>
      </c>
      <c r="O119" s="21" t="s">
        <v>66</v>
      </c>
      <c r="P119" s="24">
        <v>20</v>
      </c>
      <c r="Q119" s="21" t="s">
        <v>66</v>
      </c>
      <c r="R119" s="21" t="s">
        <v>72</v>
      </c>
    </row>
    <row r="120" spans="1:18" x14ac:dyDescent="0.35">
      <c r="A120" s="26">
        <v>1533679</v>
      </c>
      <c r="B120" s="26">
        <f>VLOOKUP(A120,'Fix 2LH Orders'!B:C,2,0)</f>
        <v>224</v>
      </c>
      <c r="C120" s="21" t="s">
        <v>59</v>
      </c>
      <c r="D120" s="21" t="s">
        <v>82</v>
      </c>
      <c r="E120" s="21" t="s">
        <v>83</v>
      </c>
      <c r="F120" s="21" t="s">
        <v>62</v>
      </c>
      <c r="G120" s="21" t="s">
        <v>84</v>
      </c>
      <c r="H120" s="21" t="s">
        <v>84</v>
      </c>
      <c r="I120" s="22">
        <v>43649</v>
      </c>
      <c r="J120" s="23">
        <v>0.18302083333333</v>
      </c>
      <c r="K120" s="22">
        <v>43674</v>
      </c>
      <c r="L120" s="23">
        <v>0.38706018518518998</v>
      </c>
      <c r="M120" s="25">
        <v>2.59</v>
      </c>
      <c r="N120" s="24">
        <f t="shared" si="1"/>
        <v>155.39999999999998</v>
      </c>
      <c r="O120" s="21" t="s">
        <v>77</v>
      </c>
      <c r="P120" s="24">
        <v>450</v>
      </c>
      <c r="Q120" s="21" t="s">
        <v>66</v>
      </c>
      <c r="R120" s="21" t="s">
        <v>67</v>
      </c>
    </row>
    <row r="121" spans="1:18" x14ac:dyDescent="0.35">
      <c r="A121" s="26">
        <v>1533679</v>
      </c>
      <c r="B121" s="26">
        <f>VLOOKUP(A121,'Fix 2LH Orders'!B:C,2,0)</f>
        <v>224</v>
      </c>
      <c r="C121" s="21" t="s">
        <v>59</v>
      </c>
      <c r="D121" s="21" t="s">
        <v>85</v>
      </c>
      <c r="E121" s="21" t="s">
        <v>86</v>
      </c>
      <c r="F121" s="21" t="s">
        <v>62</v>
      </c>
      <c r="G121" s="21" t="s">
        <v>87</v>
      </c>
      <c r="H121" s="21" t="s">
        <v>87</v>
      </c>
      <c r="I121" s="22">
        <v>43674</v>
      </c>
      <c r="J121" s="23">
        <v>0.40694444444444</v>
      </c>
      <c r="K121" s="22">
        <v>43674</v>
      </c>
      <c r="L121" s="23">
        <v>0.40694444444444</v>
      </c>
      <c r="M121" s="24">
        <v>20</v>
      </c>
      <c r="N121" s="24">
        <f t="shared" si="1"/>
        <v>20</v>
      </c>
      <c r="O121" s="21" t="s">
        <v>66</v>
      </c>
      <c r="P121" s="24">
        <v>20</v>
      </c>
      <c r="Q121" s="21" t="s">
        <v>66</v>
      </c>
      <c r="R121" s="21" t="s">
        <v>72</v>
      </c>
    </row>
    <row r="122" spans="1:18" x14ac:dyDescent="0.35">
      <c r="A122" s="26">
        <v>1533679</v>
      </c>
      <c r="B122" s="26">
        <f>VLOOKUP(A122,'Fix 2LH Orders'!B:C,2,0)</f>
        <v>224</v>
      </c>
      <c r="C122" s="21" t="s">
        <v>59</v>
      </c>
      <c r="D122" s="21" t="s">
        <v>88</v>
      </c>
      <c r="E122" s="21" t="s">
        <v>89</v>
      </c>
      <c r="F122" s="21" t="s">
        <v>90</v>
      </c>
      <c r="G122" s="21" t="s">
        <v>91</v>
      </c>
      <c r="H122" s="21" t="s">
        <v>92</v>
      </c>
      <c r="I122" s="22"/>
      <c r="J122" s="23">
        <v>0</v>
      </c>
      <c r="K122" s="22"/>
      <c r="L122" s="23">
        <v>0</v>
      </c>
      <c r="M122" s="25">
        <v>0</v>
      </c>
      <c r="N122" s="24">
        <f t="shared" si="1"/>
        <v>0</v>
      </c>
      <c r="O122" s="21" t="s">
        <v>93</v>
      </c>
      <c r="P122" s="24">
        <v>0</v>
      </c>
      <c r="Q122" s="21" t="s">
        <v>66</v>
      </c>
      <c r="R122" s="21" t="s">
        <v>94</v>
      </c>
    </row>
    <row r="123" spans="1:18" x14ac:dyDescent="0.35">
      <c r="A123" s="26">
        <v>1533679</v>
      </c>
      <c r="B123" s="26">
        <f>VLOOKUP(A123,'Fix 2LH Orders'!B:C,2,0)</f>
        <v>224</v>
      </c>
      <c r="C123" s="21" t="s">
        <v>59</v>
      </c>
      <c r="D123" s="21" t="s">
        <v>95</v>
      </c>
      <c r="E123" s="21" t="s">
        <v>61</v>
      </c>
      <c r="F123" s="21" t="s">
        <v>62</v>
      </c>
      <c r="G123" s="21" t="s">
        <v>63</v>
      </c>
      <c r="H123" s="21" t="s">
        <v>96</v>
      </c>
      <c r="I123" s="22">
        <v>43678</v>
      </c>
      <c r="J123" s="23">
        <v>0.43800925925925999</v>
      </c>
      <c r="K123" s="22">
        <v>43678</v>
      </c>
      <c r="L123" s="23">
        <v>0.66295138888889005</v>
      </c>
      <c r="M123" s="25">
        <v>46.267000000000003</v>
      </c>
      <c r="N123" s="24">
        <f t="shared" si="1"/>
        <v>46.267000000000003</v>
      </c>
      <c r="O123" s="21" t="s">
        <v>66</v>
      </c>
      <c r="P123" s="24">
        <v>40</v>
      </c>
      <c r="Q123" s="21" t="s">
        <v>66</v>
      </c>
      <c r="R123" s="21" t="s">
        <v>67</v>
      </c>
    </row>
    <row r="124" spans="1:18" x14ac:dyDescent="0.35">
      <c r="A124" s="26">
        <v>1533679</v>
      </c>
      <c r="B124" s="26">
        <f>VLOOKUP(A124,'Fix 2LH Orders'!B:C,2,0)</f>
        <v>224</v>
      </c>
      <c r="C124" s="21" t="s">
        <v>59</v>
      </c>
      <c r="D124" s="21" t="s">
        <v>97</v>
      </c>
      <c r="E124" s="21" t="s">
        <v>69</v>
      </c>
      <c r="F124" s="21" t="s">
        <v>62</v>
      </c>
      <c r="G124" s="21" t="s">
        <v>70</v>
      </c>
      <c r="H124" s="21" t="s">
        <v>98</v>
      </c>
      <c r="I124" s="22">
        <v>43684</v>
      </c>
      <c r="J124" s="23">
        <v>0.53107638888888997</v>
      </c>
      <c r="K124" s="22">
        <v>43684</v>
      </c>
      <c r="L124" s="23">
        <v>0.53107638888888997</v>
      </c>
      <c r="M124" s="24">
        <v>20</v>
      </c>
      <c r="N124" s="24">
        <f t="shared" si="1"/>
        <v>20</v>
      </c>
      <c r="O124" s="21" t="s">
        <v>66</v>
      </c>
      <c r="P124" s="24">
        <v>20</v>
      </c>
      <c r="Q124" s="21" t="s">
        <v>66</v>
      </c>
      <c r="R124" s="21" t="s">
        <v>72</v>
      </c>
    </row>
    <row r="125" spans="1:18" x14ac:dyDescent="0.35">
      <c r="A125" s="26">
        <v>1533679</v>
      </c>
      <c r="B125" s="26">
        <f>VLOOKUP(A125,'Fix 2LH Orders'!B:C,2,0)</f>
        <v>224</v>
      </c>
      <c r="C125" s="21" t="s">
        <v>59</v>
      </c>
      <c r="D125" s="21" t="s">
        <v>99</v>
      </c>
      <c r="E125" s="21" t="s">
        <v>69</v>
      </c>
      <c r="F125" s="21" t="s">
        <v>62</v>
      </c>
      <c r="G125" s="21" t="s">
        <v>70</v>
      </c>
      <c r="H125" s="21" t="s">
        <v>100</v>
      </c>
      <c r="I125" s="22">
        <v>43684</v>
      </c>
      <c r="J125" s="23">
        <v>0.53113425925926006</v>
      </c>
      <c r="K125" s="22">
        <v>43684</v>
      </c>
      <c r="L125" s="23">
        <v>0.53113425925926006</v>
      </c>
      <c r="M125" s="24">
        <v>50</v>
      </c>
      <c r="N125" s="24">
        <f t="shared" si="1"/>
        <v>50</v>
      </c>
      <c r="O125" s="21" t="s">
        <v>66</v>
      </c>
      <c r="P125" s="24">
        <v>50</v>
      </c>
      <c r="Q125" s="21" t="s">
        <v>66</v>
      </c>
      <c r="R125" s="21" t="s">
        <v>72</v>
      </c>
    </row>
    <row r="126" spans="1:18" x14ac:dyDescent="0.35">
      <c r="A126" s="26">
        <v>1533679</v>
      </c>
      <c r="B126" s="26">
        <f>VLOOKUP(A126,'Fix 2LH Orders'!B:C,2,0)</f>
        <v>224</v>
      </c>
      <c r="C126" s="21" t="s">
        <v>59</v>
      </c>
      <c r="D126" s="21" t="s">
        <v>101</v>
      </c>
      <c r="E126" s="21" t="s">
        <v>102</v>
      </c>
      <c r="F126" s="21" t="s">
        <v>62</v>
      </c>
      <c r="G126" s="21" t="s">
        <v>100</v>
      </c>
      <c r="H126" s="21" t="s">
        <v>103</v>
      </c>
      <c r="I126" s="22">
        <v>43684</v>
      </c>
      <c r="J126" s="23">
        <v>0.53119212962963003</v>
      </c>
      <c r="K126" s="22">
        <v>43684</v>
      </c>
      <c r="L126" s="23">
        <v>0.53119212962963003</v>
      </c>
      <c r="M126" s="24">
        <v>10</v>
      </c>
      <c r="N126" s="24">
        <f t="shared" si="1"/>
        <v>10</v>
      </c>
      <c r="O126" s="21" t="s">
        <v>66</v>
      </c>
      <c r="P126" s="24">
        <v>10</v>
      </c>
      <c r="Q126" s="21" t="s">
        <v>66</v>
      </c>
      <c r="R126" s="21" t="s">
        <v>72</v>
      </c>
    </row>
    <row r="127" spans="1:18" x14ac:dyDescent="0.35">
      <c r="A127" s="26">
        <v>1533679</v>
      </c>
      <c r="B127" s="26">
        <f>VLOOKUP(A127,'Fix 2LH Orders'!B:C,2,0)</f>
        <v>224</v>
      </c>
      <c r="C127" s="21" t="s">
        <v>59</v>
      </c>
      <c r="D127" s="21" t="s">
        <v>104</v>
      </c>
      <c r="E127" s="21" t="s">
        <v>102</v>
      </c>
      <c r="F127" s="21" t="s">
        <v>105</v>
      </c>
      <c r="G127" s="21" t="s">
        <v>100</v>
      </c>
      <c r="H127" s="21" t="s">
        <v>106</v>
      </c>
      <c r="I127" s="22">
        <v>43685</v>
      </c>
      <c r="J127" s="23">
        <v>0.44321759259259003</v>
      </c>
      <c r="K127" s="22">
        <v>43685</v>
      </c>
      <c r="L127" s="23">
        <v>0.44321759259259003</v>
      </c>
      <c r="M127" s="24">
        <v>10</v>
      </c>
      <c r="N127" s="24">
        <f t="shared" si="1"/>
        <v>10</v>
      </c>
      <c r="O127" s="21" t="s">
        <v>66</v>
      </c>
      <c r="P127" s="24">
        <v>10</v>
      </c>
      <c r="Q127" s="21" t="s">
        <v>66</v>
      </c>
      <c r="R127" s="21" t="s">
        <v>72</v>
      </c>
    </row>
    <row r="128" spans="1:18" x14ac:dyDescent="0.35">
      <c r="A128" s="26">
        <v>1533679</v>
      </c>
      <c r="B128" s="26">
        <f>VLOOKUP(A128,'Fix 2LH Orders'!B:C,2,0)</f>
        <v>224</v>
      </c>
      <c r="C128" s="21" t="s">
        <v>107</v>
      </c>
      <c r="D128" s="21" t="s">
        <v>60</v>
      </c>
      <c r="E128" s="21" t="s">
        <v>61</v>
      </c>
      <c r="F128" s="21" t="s">
        <v>90</v>
      </c>
      <c r="G128" s="21" t="s">
        <v>63</v>
      </c>
      <c r="H128" s="21" t="s">
        <v>108</v>
      </c>
      <c r="I128" s="22">
        <v>43674</v>
      </c>
      <c r="J128" s="23">
        <v>0.45614583333332998</v>
      </c>
      <c r="K128" s="22">
        <v>43674</v>
      </c>
      <c r="L128" s="23">
        <v>0.74141203703703995</v>
      </c>
      <c r="M128" s="25">
        <v>6.8460000000000001</v>
      </c>
      <c r="N128" s="24">
        <f t="shared" si="1"/>
        <v>410.76</v>
      </c>
      <c r="O128" s="21" t="s">
        <v>77</v>
      </c>
      <c r="P128" s="24">
        <v>1</v>
      </c>
      <c r="Q128" s="21" t="s">
        <v>66</v>
      </c>
      <c r="R128" s="21" t="s">
        <v>67</v>
      </c>
    </row>
    <row r="129" spans="1:18" x14ac:dyDescent="0.35">
      <c r="A129" s="26">
        <v>1533679</v>
      </c>
      <c r="B129" s="26">
        <f>VLOOKUP(A129,'Fix 2LH Orders'!B:C,2,0)</f>
        <v>224</v>
      </c>
      <c r="C129" s="21" t="s">
        <v>109</v>
      </c>
      <c r="D129" s="21" t="s">
        <v>82</v>
      </c>
      <c r="E129" s="21" t="s">
        <v>83</v>
      </c>
      <c r="F129" s="21" t="s">
        <v>90</v>
      </c>
      <c r="G129" s="21" t="s">
        <v>84</v>
      </c>
      <c r="H129" s="21" t="s">
        <v>110</v>
      </c>
      <c r="I129" s="22"/>
      <c r="J129" s="23">
        <v>0</v>
      </c>
      <c r="K129" s="22"/>
      <c r="L129" s="23">
        <v>0</v>
      </c>
      <c r="M129" s="25">
        <v>0</v>
      </c>
      <c r="N129" s="24">
        <f t="shared" si="1"/>
        <v>0</v>
      </c>
      <c r="O129" s="21" t="s">
        <v>93</v>
      </c>
      <c r="P129" s="24">
        <v>5</v>
      </c>
      <c r="Q129" s="21" t="s">
        <v>66</v>
      </c>
      <c r="R129" s="21" t="s">
        <v>94</v>
      </c>
    </row>
    <row r="130" spans="1:18" x14ac:dyDescent="0.35">
      <c r="A130" s="26">
        <v>1534424</v>
      </c>
      <c r="B130" s="26">
        <f>VLOOKUP(A130,'Fix 2LH Orders'!B:C,2,0)</f>
        <v>217</v>
      </c>
      <c r="C130" s="21" t="s">
        <v>59</v>
      </c>
      <c r="D130" s="21" t="s">
        <v>60</v>
      </c>
      <c r="E130" s="21" t="s">
        <v>61</v>
      </c>
      <c r="F130" s="21" t="s">
        <v>62</v>
      </c>
      <c r="G130" s="21" t="s">
        <v>63</v>
      </c>
      <c r="H130" s="21" t="s">
        <v>64</v>
      </c>
      <c r="I130" s="22">
        <v>43640</v>
      </c>
      <c r="J130" s="23">
        <v>0.64513888888889004</v>
      </c>
      <c r="K130" s="22">
        <v>43640</v>
      </c>
      <c r="L130" s="23">
        <v>0.65839120370369997</v>
      </c>
      <c r="M130" s="25">
        <v>4.7670000000000003</v>
      </c>
      <c r="N130" s="24">
        <f t="shared" si="1"/>
        <v>4.7670000000000003</v>
      </c>
      <c r="O130" s="21" t="s">
        <v>66</v>
      </c>
      <c r="P130" s="24">
        <v>20</v>
      </c>
      <c r="Q130" s="21" t="s">
        <v>66</v>
      </c>
      <c r="R130" s="21" t="s">
        <v>67</v>
      </c>
    </row>
    <row r="131" spans="1:18" x14ac:dyDescent="0.35">
      <c r="A131" s="26">
        <v>1534424</v>
      </c>
      <c r="B131" s="26">
        <f>VLOOKUP(A131,'Fix 2LH Orders'!B:C,2,0)</f>
        <v>217</v>
      </c>
      <c r="C131" s="21" t="s">
        <v>59</v>
      </c>
      <c r="D131" s="21" t="s">
        <v>68</v>
      </c>
      <c r="E131" s="21" t="s">
        <v>69</v>
      </c>
      <c r="F131" s="21" t="s">
        <v>62</v>
      </c>
      <c r="G131" s="21" t="s">
        <v>70</v>
      </c>
      <c r="H131" s="21" t="s">
        <v>71</v>
      </c>
      <c r="I131" s="22">
        <v>43641</v>
      </c>
      <c r="J131" s="23">
        <v>0.43216435185184998</v>
      </c>
      <c r="K131" s="22">
        <v>43641</v>
      </c>
      <c r="L131" s="23">
        <v>0.43216435185184998</v>
      </c>
      <c r="M131" s="24">
        <v>30</v>
      </c>
      <c r="N131" s="24">
        <f t="shared" ref="N131:N194" si="2">IF(O131="H",M131*60,M131)</f>
        <v>30</v>
      </c>
      <c r="O131" s="21" t="s">
        <v>66</v>
      </c>
      <c r="P131" s="24">
        <v>30</v>
      </c>
      <c r="Q131" s="21" t="s">
        <v>66</v>
      </c>
      <c r="R131" s="21" t="s">
        <v>72</v>
      </c>
    </row>
    <row r="132" spans="1:18" x14ac:dyDescent="0.35">
      <c r="A132" s="26">
        <v>1534424</v>
      </c>
      <c r="B132" s="26">
        <f>VLOOKUP(A132,'Fix 2LH Orders'!B:C,2,0)</f>
        <v>217</v>
      </c>
      <c r="C132" s="21" t="s">
        <v>59</v>
      </c>
      <c r="D132" s="21" t="s">
        <v>73</v>
      </c>
      <c r="E132" s="21" t="s">
        <v>61</v>
      </c>
      <c r="F132" s="21" t="s">
        <v>62</v>
      </c>
      <c r="G132" s="21" t="s">
        <v>63</v>
      </c>
      <c r="H132" s="21" t="s">
        <v>74</v>
      </c>
      <c r="I132" s="22">
        <v>43643</v>
      </c>
      <c r="J132" s="23">
        <v>0.33887731481480998</v>
      </c>
      <c r="K132" s="22">
        <v>43648</v>
      </c>
      <c r="L132" s="23">
        <v>0.33039351851852</v>
      </c>
      <c r="M132" s="25">
        <v>13.087</v>
      </c>
      <c r="N132" s="24">
        <f t="shared" si="2"/>
        <v>785.22</v>
      </c>
      <c r="O132" s="21" t="s">
        <v>77</v>
      </c>
      <c r="P132" s="24">
        <v>200</v>
      </c>
      <c r="Q132" s="21" t="s">
        <v>66</v>
      </c>
      <c r="R132" s="21" t="s">
        <v>67</v>
      </c>
    </row>
    <row r="133" spans="1:18" x14ac:dyDescent="0.35">
      <c r="A133" s="26">
        <v>1534424</v>
      </c>
      <c r="B133" s="26">
        <f>VLOOKUP(A133,'Fix 2LH Orders'!B:C,2,0)</f>
        <v>217</v>
      </c>
      <c r="C133" s="21" t="s">
        <v>59</v>
      </c>
      <c r="D133" s="21" t="s">
        <v>75</v>
      </c>
      <c r="E133" s="21" t="s">
        <v>61</v>
      </c>
      <c r="F133" s="21" t="s">
        <v>62</v>
      </c>
      <c r="G133" s="21" t="s">
        <v>63</v>
      </c>
      <c r="H133" s="21" t="s">
        <v>76</v>
      </c>
      <c r="I133" s="22">
        <v>43648</v>
      </c>
      <c r="J133" s="23">
        <v>0.33071759259258998</v>
      </c>
      <c r="K133" s="22">
        <v>43653</v>
      </c>
      <c r="L133" s="23">
        <v>0.70291666666666996</v>
      </c>
      <c r="M133" s="25">
        <v>28.695</v>
      </c>
      <c r="N133" s="24">
        <f t="shared" si="2"/>
        <v>1721.7</v>
      </c>
      <c r="O133" s="21" t="s">
        <v>77</v>
      </c>
      <c r="P133" s="24">
        <v>500</v>
      </c>
      <c r="Q133" s="21" t="s">
        <v>66</v>
      </c>
      <c r="R133" s="21" t="s">
        <v>67</v>
      </c>
    </row>
    <row r="134" spans="1:18" x14ac:dyDescent="0.35">
      <c r="A134" s="26">
        <v>1534424</v>
      </c>
      <c r="B134" s="26">
        <f>VLOOKUP(A134,'Fix 2LH Orders'!B:C,2,0)</f>
        <v>217</v>
      </c>
      <c r="C134" s="21" t="s">
        <v>59</v>
      </c>
      <c r="D134" s="21" t="s">
        <v>78</v>
      </c>
      <c r="E134" s="21" t="s">
        <v>69</v>
      </c>
      <c r="F134" s="21" t="s">
        <v>62</v>
      </c>
      <c r="G134" s="21" t="s">
        <v>70</v>
      </c>
      <c r="H134" s="21" t="s">
        <v>79</v>
      </c>
      <c r="I134" s="22">
        <v>43654</v>
      </c>
      <c r="J134" s="23">
        <v>0.43317129629630002</v>
      </c>
      <c r="K134" s="22">
        <v>43654</v>
      </c>
      <c r="L134" s="23">
        <v>0.43317129629630002</v>
      </c>
      <c r="M134" s="24">
        <v>20</v>
      </c>
      <c r="N134" s="24">
        <f t="shared" si="2"/>
        <v>20</v>
      </c>
      <c r="O134" s="21" t="s">
        <v>66</v>
      </c>
      <c r="P134" s="24">
        <v>20</v>
      </c>
      <c r="Q134" s="21" t="s">
        <v>66</v>
      </c>
      <c r="R134" s="21" t="s">
        <v>72</v>
      </c>
    </row>
    <row r="135" spans="1:18" x14ac:dyDescent="0.35">
      <c r="A135" s="26">
        <v>1534424</v>
      </c>
      <c r="B135" s="26">
        <f>VLOOKUP(A135,'Fix 2LH Orders'!B:C,2,0)</f>
        <v>217</v>
      </c>
      <c r="C135" s="21" t="s">
        <v>59</v>
      </c>
      <c r="D135" s="21" t="s">
        <v>80</v>
      </c>
      <c r="E135" s="21" t="s">
        <v>69</v>
      </c>
      <c r="F135" s="21" t="s">
        <v>62</v>
      </c>
      <c r="G135" s="21" t="s">
        <v>70</v>
      </c>
      <c r="H135" s="21" t="s">
        <v>81</v>
      </c>
      <c r="I135" s="22">
        <v>43654</v>
      </c>
      <c r="J135" s="23">
        <v>0.43342592592592999</v>
      </c>
      <c r="K135" s="22">
        <v>43654</v>
      </c>
      <c r="L135" s="23">
        <v>0.43342592592592999</v>
      </c>
      <c r="M135" s="24">
        <v>20</v>
      </c>
      <c r="N135" s="24">
        <f t="shared" si="2"/>
        <v>20</v>
      </c>
      <c r="O135" s="21" t="s">
        <v>66</v>
      </c>
      <c r="P135" s="24">
        <v>20</v>
      </c>
      <c r="Q135" s="21" t="s">
        <v>66</v>
      </c>
      <c r="R135" s="21" t="s">
        <v>72</v>
      </c>
    </row>
    <row r="136" spans="1:18" x14ac:dyDescent="0.35">
      <c r="A136" s="26">
        <v>1534424</v>
      </c>
      <c r="B136" s="26">
        <f>VLOOKUP(A136,'Fix 2LH Orders'!B:C,2,0)</f>
        <v>217</v>
      </c>
      <c r="C136" s="21" t="s">
        <v>59</v>
      </c>
      <c r="D136" s="21" t="s">
        <v>82</v>
      </c>
      <c r="E136" s="21" t="s">
        <v>83</v>
      </c>
      <c r="F136" s="21" t="s">
        <v>62</v>
      </c>
      <c r="G136" s="21" t="s">
        <v>84</v>
      </c>
      <c r="H136" s="21" t="s">
        <v>84</v>
      </c>
      <c r="I136" s="22">
        <v>43654</v>
      </c>
      <c r="J136" s="23">
        <v>0.53381944444443996</v>
      </c>
      <c r="K136" s="22">
        <v>43654</v>
      </c>
      <c r="L136" s="23">
        <v>0.53511574074073998</v>
      </c>
      <c r="M136" s="24">
        <v>56</v>
      </c>
      <c r="N136" s="24">
        <f t="shared" si="2"/>
        <v>56</v>
      </c>
      <c r="O136" s="21" t="s">
        <v>65</v>
      </c>
      <c r="P136" s="24">
        <v>450</v>
      </c>
      <c r="Q136" s="21" t="s">
        <v>66</v>
      </c>
      <c r="R136" s="21" t="s">
        <v>67</v>
      </c>
    </row>
    <row r="137" spans="1:18" x14ac:dyDescent="0.35">
      <c r="A137" s="26">
        <v>1534424</v>
      </c>
      <c r="B137" s="26">
        <f>VLOOKUP(A137,'Fix 2LH Orders'!B:C,2,0)</f>
        <v>217</v>
      </c>
      <c r="C137" s="21" t="s">
        <v>59</v>
      </c>
      <c r="D137" s="21" t="s">
        <v>85</v>
      </c>
      <c r="E137" s="21" t="s">
        <v>86</v>
      </c>
      <c r="F137" s="21" t="s">
        <v>62</v>
      </c>
      <c r="G137" s="21" t="s">
        <v>87</v>
      </c>
      <c r="H137" s="21" t="s">
        <v>87</v>
      </c>
      <c r="I137" s="22">
        <v>43655</v>
      </c>
      <c r="J137" s="23">
        <v>0.42537037037037001</v>
      </c>
      <c r="K137" s="22">
        <v>43655</v>
      </c>
      <c r="L137" s="23">
        <v>0.42537037037037001</v>
      </c>
      <c r="M137" s="24">
        <v>20</v>
      </c>
      <c r="N137" s="24">
        <f t="shared" si="2"/>
        <v>20</v>
      </c>
      <c r="O137" s="21" t="s">
        <v>66</v>
      </c>
      <c r="P137" s="24">
        <v>20</v>
      </c>
      <c r="Q137" s="21" t="s">
        <v>66</v>
      </c>
      <c r="R137" s="21" t="s">
        <v>72</v>
      </c>
    </row>
    <row r="138" spans="1:18" x14ac:dyDescent="0.35">
      <c r="A138" s="26">
        <v>1534424</v>
      </c>
      <c r="B138" s="26">
        <f>VLOOKUP(A138,'Fix 2LH Orders'!B:C,2,0)</f>
        <v>217</v>
      </c>
      <c r="C138" s="21" t="s">
        <v>59</v>
      </c>
      <c r="D138" s="21" t="s">
        <v>88</v>
      </c>
      <c r="E138" s="21" t="s">
        <v>89</v>
      </c>
      <c r="F138" s="21" t="s">
        <v>90</v>
      </c>
      <c r="G138" s="21" t="s">
        <v>91</v>
      </c>
      <c r="H138" s="21" t="s">
        <v>92</v>
      </c>
      <c r="I138" s="22"/>
      <c r="J138" s="23">
        <v>0</v>
      </c>
      <c r="K138" s="22"/>
      <c r="L138" s="23">
        <v>0</v>
      </c>
      <c r="M138" s="25">
        <v>0</v>
      </c>
      <c r="N138" s="24">
        <f t="shared" si="2"/>
        <v>0</v>
      </c>
      <c r="O138" s="21" t="s">
        <v>93</v>
      </c>
      <c r="P138" s="24">
        <v>0</v>
      </c>
      <c r="Q138" s="21" t="s">
        <v>66</v>
      </c>
      <c r="R138" s="21" t="s">
        <v>94</v>
      </c>
    </row>
    <row r="139" spans="1:18" x14ac:dyDescent="0.35">
      <c r="A139" s="26">
        <v>1534424</v>
      </c>
      <c r="B139" s="26">
        <f>VLOOKUP(A139,'Fix 2LH Orders'!B:C,2,0)</f>
        <v>217</v>
      </c>
      <c r="C139" s="21" t="s">
        <v>59</v>
      </c>
      <c r="D139" s="21" t="s">
        <v>95</v>
      </c>
      <c r="E139" s="21" t="s">
        <v>61</v>
      </c>
      <c r="F139" s="21" t="s">
        <v>62</v>
      </c>
      <c r="G139" s="21" t="s">
        <v>63</v>
      </c>
      <c r="H139" s="21" t="s">
        <v>96</v>
      </c>
      <c r="I139" s="22">
        <v>43655</v>
      </c>
      <c r="J139" s="23">
        <v>0.46402777777777998</v>
      </c>
      <c r="K139" s="22">
        <v>43655</v>
      </c>
      <c r="L139" s="23">
        <v>0.69553240740740996</v>
      </c>
      <c r="M139" s="25">
        <v>4.125</v>
      </c>
      <c r="N139" s="24">
        <f t="shared" si="2"/>
        <v>247.5</v>
      </c>
      <c r="O139" s="21" t="s">
        <v>77</v>
      </c>
      <c r="P139" s="24">
        <v>40</v>
      </c>
      <c r="Q139" s="21" t="s">
        <v>66</v>
      </c>
      <c r="R139" s="21" t="s">
        <v>67</v>
      </c>
    </row>
    <row r="140" spans="1:18" x14ac:dyDescent="0.35">
      <c r="A140" s="26">
        <v>1534424</v>
      </c>
      <c r="B140" s="26">
        <f>VLOOKUP(A140,'Fix 2LH Orders'!B:C,2,0)</f>
        <v>217</v>
      </c>
      <c r="C140" s="21" t="s">
        <v>59</v>
      </c>
      <c r="D140" s="21" t="s">
        <v>97</v>
      </c>
      <c r="E140" s="21" t="s">
        <v>69</v>
      </c>
      <c r="F140" s="21" t="s">
        <v>62</v>
      </c>
      <c r="G140" s="21" t="s">
        <v>70</v>
      </c>
      <c r="H140" s="21" t="s">
        <v>98</v>
      </c>
      <c r="I140" s="22">
        <v>43660</v>
      </c>
      <c r="J140" s="23">
        <v>0.35047453703704001</v>
      </c>
      <c r="K140" s="22">
        <v>43660</v>
      </c>
      <c r="L140" s="23">
        <v>0.35047453703704001</v>
      </c>
      <c r="M140" s="24">
        <v>20</v>
      </c>
      <c r="N140" s="24">
        <f t="shared" si="2"/>
        <v>20</v>
      </c>
      <c r="O140" s="21" t="s">
        <v>66</v>
      </c>
      <c r="P140" s="24">
        <v>20</v>
      </c>
      <c r="Q140" s="21" t="s">
        <v>66</v>
      </c>
      <c r="R140" s="21" t="s">
        <v>72</v>
      </c>
    </row>
    <row r="141" spans="1:18" x14ac:dyDescent="0.35">
      <c r="A141" s="26">
        <v>1534424</v>
      </c>
      <c r="B141" s="26">
        <f>VLOOKUP(A141,'Fix 2LH Orders'!B:C,2,0)</f>
        <v>217</v>
      </c>
      <c r="C141" s="21" t="s">
        <v>59</v>
      </c>
      <c r="D141" s="21" t="s">
        <v>99</v>
      </c>
      <c r="E141" s="21" t="s">
        <v>69</v>
      </c>
      <c r="F141" s="21" t="s">
        <v>62</v>
      </c>
      <c r="G141" s="21" t="s">
        <v>70</v>
      </c>
      <c r="H141" s="21" t="s">
        <v>100</v>
      </c>
      <c r="I141" s="22">
        <v>43660</v>
      </c>
      <c r="J141" s="23">
        <v>0.35076388888888999</v>
      </c>
      <c r="K141" s="22">
        <v>43660</v>
      </c>
      <c r="L141" s="23">
        <v>0.35076388888888999</v>
      </c>
      <c r="M141" s="24">
        <v>50</v>
      </c>
      <c r="N141" s="24">
        <f t="shared" si="2"/>
        <v>50</v>
      </c>
      <c r="O141" s="21" t="s">
        <v>66</v>
      </c>
      <c r="P141" s="24">
        <v>50</v>
      </c>
      <c r="Q141" s="21" t="s">
        <v>66</v>
      </c>
      <c r="R141" s="21" t="s">
        <v>72</v>
      </c>
    </row>
    <row r="142" spans="1:18" x14ac:dyDescent="0.35">
      <c r="A142" s="26">
        <v>1534424</v>
      </c>
      <c r="B142" s="26">
        <f>VLOOKUP(A142,'Fix 2LH Orders'!B:C,2,0)</f>
        <v>217</v>
      </c>
      <c r="C142" s="21" t="s">
        <v>59</v>
      </c>
      <c r="D142" s="21" t="s">
        <v>101</v>
      </c>
      <c r="E142" s="21" t="s">
        <v>102</v>
      </c>
      <c r="F142" s="21" t="s">
        <v>62</v>
      </c>
      <c r="G142" s="21" t="s">
        <v>100</v>
      </c>
      <c r="H142" s="21" t="s">
        <v>103</v>
      </c>
      <c r="I142" s="22">
        <v>43660</v>
      </c>
      <c r="J142" s="23">
        <v>0.35085648148148002</v>
      </c>
      <c r="K142" s="22">
        <v>43660</v>
      </c>
      <c r="L142" s="23">
        <v>0.35085648148148002</v>
      </c>
      <c r="M142" s="24">
        <v>10</v>
      </c>
      <c r="N142" s="24">
        <f t="shared" si="2"/>
        <v>10</v>
      </c>
      <c r="O142" s="21" t="s">
        <v>66</v>
      </c>
      <c r="P142" s="24">
        <v>10</v>
      </c>
      <c r="Q142" s="21" t="s">
        <v>66</v>
      </c>
      <c r="R142" s="21" t="s">
        <v>72</v>
      </c>
    </row>
    <row r="143" spans="1:18" x14ac:dyDescent="0.35">
      <c r="A143" s="26">
        <v>1534424</v>
      </c>
      <c r="B143" s="26">
        <f>VLOOKUP(A143,'Fix 2LH Orders'!B:C,2,0)</f>
        <v>217</v>
      </c>
      <c r="C143" s="21" t="s">
        <v>59</v>
      </c>
      <c r="D143" s="21" t="s">
        <v>104</v>
      </c>
      <c r="E143" s="21" t="s">
        <v>102</v>
      </c>
      <c r="F143" s="21" t="s">
        <v>105</v>
      </c>
      <c r="G143" s="21" t="s">
        <v>100</v>
      </c>
      <c r="H143" s="21" t="s">
        <v>106</v>
      </c>
      <c r="I143" s="22">
        <v>43660</v>
      </c>
      <c r="J143" s="23">
        <v>0.38591435185185002</v>
      </c>
      <c r="K143" s="22">
        <v>43660</v>
      </c>
      <c r="L143" s="23">
        <v>0.38591435185185002</v>
      </c>
      <c r="M143" s="24">
        <v>10</v>
      </c>
      <c r="N143" s="24">
        <f t="shared" si="2"/>
        <v>10</v>
      </c>
      <c r="O143" s="21" t="s">
        <v>66</v>
      </c>
      <c r="P143" s="24">
        <v>10</v>
      </c>
      <c r="Q143" s="21" t="s">
        <v>66</v>
      </c>
      <c r="R143" s="21" t="s">
        <v>72</v>
      </c>
    </row>
    <row r="144" spans="1:18" x14ac:dyDescent="0.35">
      <c r="A144" s="26">
        <v>1534424</v>
      </c>
      <c r="B144" s="26">
        <f>VLOOKUP(A144,'Fix 2LH Orders'!B:C,2,0)</f>
        <v>217</v>
      </c>
      <c r="C144" s="21" t="s">
        <v>107</v>
      </c>
      <c r="D144" s="21" t="s">
        <v>60</v>
      </c>
      <c r="E144" s="21" t="s">
        <v>61</v>
      </c>
      <c r="F144" s="21" t="s">
        <v>90</v>
      </c>
      <c r="G144" s="21" t="s">
        <v>63</v>
      </c>
      <c r="H144" s="21" t="s">
        <v>108</v>
      </c>
      <c r="I144" s="22">
        <v>43642</v>
      </c>
      <c r="J144" s="23">
        <v>0.56028935185185003</v>
      </c>
      <c r="K144" s="22">
        <v>43654</v>
      </c>
      <c r="L144" s="23">
        <v>0.39060185185184998</v>
      </c>
      <c r="M144" s="25">
        <v>23.302</v>
      </c>
      <c r="N144" s="24">
        <f t="shared" si="2"/>
        <v>1398.12</v>
      </c>
      <c r="O144" s="21" t="s">
        <v>77</v>
      </c>
      <c r="P144" s="24">
        <v>1</v>
      </c>
      <c r="Q144" s="21" t="s">
        <v>66</v>
      </c>
      <c r="R144" s="21" t="s">
        <v>67</v>
      </c>
    </row>
    <row r="145" spans="1:18" x14ac:dyDescent="0.35">
      <c r="A145" s="26">
        <v>1534424</v>
      </c>
      <c r="B145" s="26">
        <f>VLOOKUP(A145,'Fix 2LH Orders'!B:C,2,0)</f>
        <v>217</v>
      </c>
      <c r="C145" s="21" t="s">
        <v>109</v>
      </c>
      <c r="D145" s="21" t="s">
        <v>82</v>
      </c>
      <c r="E145" s="21" t="s">
        <v>83</v>
      </c>
      <c r="F145" s="21" t="s">
        <v>90</v>
      </c>
      <c r="G145" s="21" t="s">
        <v>84</v>
      </c>
      <c r="H145" s="21" t="s">
        <v>110</v>
      </c>
      <c r="I145" s="22"/>
      <c r="J145" s="23">
        <v>0</v>
      </c>
      <c r="K145" s="22"/>
      <c r="L145" s="23">
        <v>0</v>
      </c>
      <c r="M145" s="25">
        <v>0</v>
      </c>
      <c r="N145" s="24">
        <f t="shared" si="2"/>
        <v>0</v>
      </c>
      <c r="O145" s="21" t="s">
        <v>93</v>
      </c>
      <c r="P145" s="24">
        <v>5</v>
      </c>
      <c r="Q145" s="21" t="s">
        <v>66</v>
      </c>
      <c r="R145" s="21" t="s">
        <v>94</v>
      </c>
    </row>
    <row r="146" spans="1:18" x14ac:dyDescent="0.35">
      <c r="A146" s="26">
        <v>1534627</v>
      </c>
      <c r="B146" s="26">
        <f>VLOOKUP(A146,'Fix 2LH Orders'!B:C,2,0)</f>
        <v>218</v>
      </c>
      <c r="C146" s="21" t="s">
        <v>59</v>
      </c>
      <c r="D146" s="21" t="s">
        <v>60</v>
      </c>
      <c r="E146" s="21" t="s">
        <v>61</v>
      </c>
      <c r="F146" s="21" t="s">
        <v>62</v>
      </c>
      <c r="G146" s="21" t="s">
        <v>63</v>
      </c>
      <c r="H146" s="21" t="s">
        <v>64</v>
      </c>
      <c r="I146" s="22">
        <v>43648</v>
      </c>
      <c r="J146" s="23">
        <v>0.40781250000000002</v>
      </c>
      <c r="K146" s="22">
        <v>43648</v>
      </c>
      <c r="L146" s="23">
        <v>0.40907407407406998</v>
      </c>
      <c r="M146" s="24">
        <v>55</v>
      </c>
      <c r="N146" s="24">
        <f t="shared" si="2"/>
        <v>55</v>
      </c>
      <c r="O146" s="21" t="s">
        <v>65</v>
      </c>
      <c r="P146" s="24">
        <v>20</v>
      </c>
      <c r="Q146" s="21" t="s">
        <v>66</v>
      </c>
      <c r="R146" s="21" t="s">
        <v>67</v>
      </c>
    </row>
    <row r="147" spans="1:18" x14ac:dyDescent="0.35">
      <c r="A147" s="26">
        <v>1534627</v>
      </c>
      <c r="B147" s="26">
        <f>VLOOKUP(A147,'Fix 2LH Orders'!B:C,2,0)</f>
        <v>218</v>
      </c>
      <c r="C147" s="21" t="s">
        <v>59</v>
      </c>
      <c r="D147" s="21" t="s">
        <v>68</v>
      </c>
      <c r="E147" s="21" t="s">
        <v>69</v>
      </c>
      <c r="F147" s="21" t="s">
        <v>62</v>
      </c>
      <c r="G147" s="21" t="s">
        <v>70</v>
      </c>
      <c r="H147" s="21" t="s">
        <v>71</v>
      </c>
      <c r="I147" s="22">
        <v>43648</v>
      </c>
      <c r="J147" s="23">
        <v>0.42312499999999997</v>
      </c>
      <c r="K147" s="22">
        <v>43648</v>
      </c>
      <c r="L147" s="23">
        <v>0.42312499999999997</v>
      </c>
      <c r="M147" s="24">
        <v>30</v>
      </c>
      <c r="N147" s="24">
        <f t="shared" si="2"/>
        <v>30</v>
      </c>
      <c r="O147" s="21" t="s">
        <v>66</v>
      </c>
      <c r="P147" s="24">
        <v>30</v>
      </c>
      <c r="Q147" s="21" t="s">
        <v>66</v>
      </c>
      <c r="R147" s="21" t="s">
        <v>72</v>
      </c>
    </row>
    <row r="148" spans="1:18" x14ac:dyDescent="0.35">
      <c r="A148" s="26">
        <v>1534627</v>
      </c>
      <c r="B148" s="26">
        <f>VLOOKUP(A148,'Fix 2LH Orders'!B:C,2,0)</f>
        <v>218</v>
      </c>
      <c r="C148" s="21" t="s">
        <v>59</v>
      </c>
      <c r="D148" s="21" t="s">
        <v>73</v>
      </c>
      <c r="E148" s="21" t="s">
        <v>61</v>
      </c>
      <c r="F148" s="21" t="s">
        <v>62</v>
      </c>
      <c r="G148" s="21" t="s">
        <v>63</v>
      </c>
      <c r="H148" s="21" t="s">
        <v>74</v>
      </c>
      <c r="I148" s="22">
        <v>43648</v>
      </c>
      <c r="J148" s="23">
        <v>0.45641203703703997</v>
      </c>
      <c r="K148" s="22">
        <v>43656</v>
      </c>
      <c r="L148" s="23">
        <v>0.46334490740741002</v>
      </c>
      <c r="M148" s="25">
        <v>1.284</v>
      </c>
      <c r="N148" s="24">
        <f t="shared" si="2"/>
        <v>77.040000000000006</v>
      </c>
      <c r="O148" s="21" t="s">
        <v>77</v>
      </c>
      <c r="P148" s="24">
        <v>200</v>
      </c>
      <c r="Q148" s="21" t="s">
        <v>66</v>
      </c>
      <c r="R148" s="21" t="s">
        <v>67</v>
      </c>
    </row>
    <row r="149" spans="1:18" x14ac:dyDescent="0.35">
      <c r="A149" s="26">
        <v>1534627</v>
      </c>
      <c r="B149" s="26">
        <f>VLOOKUP(A149,'Fix 2LH Orders'!B:C,2,0)</f>
        <v>218</v>
      </c>
      <c r="C149" s="21" t="s">
        <v>59</v>
      </c>
      <c r="D149" s="21" t="s">
        <v>75</v>
      </c>
      <c r="E149" s="21" t="s">
        <v>61</v>
      </c>
      <c r="F149" s="21" t="s">
        <v>62</v>
      </c>
      <c r="G149" s="21" t="s">
        <v>63</v>
      </c>
      <c r="H149" s="21" t="s">
        <v>76</v>
      </c>
      <c r="I149" s="22">
        <v>43656</v>
      </c>
      <c r="J149" s="23">
        <v>0.46346064814815002</v>
      </c>
      <c r="K149" s="22">
        <v>43656</v>
      </c>
      <c r="L149" s="23">
        <v>0.46745370370369999</v>
      </c>
      <c r="M149" s="25">
        <v>5.75</v>
      </c>
      <c r="N149" s="24">
        <f t="shared" si="2"/>
        <v>5.75</v>
      </c>
      <c r="O149" s="21" t="s">
        <v>66</v>
      </c>
      <c r="P149" s="24">
        <v>500</v>
      </c>
      <c r="Q149" s="21" t="s">
        <v>66</v>
      </c>
      <c r="R149" s="21" t="s">
        <v>67</v>
      </c>
    </row>
    <row r="150" spans="1:18" x14ac:dyDescent="0.35">
      <c r="A150" s="26">
        <v>1534627</v>
      </c>
      <c r="B150" s="26">
        <f>VLOOKUP(A150,'Fix 2LH Orders'!B:C,2,0)</f>
        <v>218</v>
      </c>
      <c r="C150" s="21" t="s">
        <v>59</v>
      </c>
      <c r="D150" s="21" t="s">
        <v>78</v>
      </c>
      <c r="E150" s="21" t="s">
        <v>69</v>
      </c>
      <c r="F150" s="21" t="s">
        <v>62</v>
      </c>
      <c r="G150" s="21" t="s">
        <v>70</v>
      </c>
      <c r="H150" s="21" t="s">
        <v>79</v>
      </c>
      <c r="I150" s="22">
        <v>43656</v>
      </c>
      <c r="J150" s="23">
        <v>0.50888888888888995</v>
      </c>
      <c r="K150" s="22">
        <v>43656</v>
      </c>
      <c r="L150" s="23">
        <v>0.50888888888888995</v>
      </c>
      <c r="M150" s="24">
        <v>20</v>
      </c>
      <c r="N150" s="24">
        <f t="shared" si="2"/>
        <v>20</v>
      </c>
      <c r="O150" s="21" t="s">
        <v>66</v>
      </c>
      <c r="P150" s="24">
        <v>20</v>
      </c>
      <c r="Q150" s="21" t="s">
        <v>66</v>
      </c>
      <c r="R150" s="21" t="s">
        <v>72</v>
      </c>
    </row>
    <row r="151" spans="1:18" x14ac:dyDescent="0.35">
      <c r="A151" s="26">
        <v>1534627</v>
      </c>
      <c r="B151" s="26">
        <f>VLOOKUP(A151,'Fix 2LH Orders'!B:C,2,0)</f>
        <v>218</v>
      </c>
      <c r="C151" s="21" t="s">
        <v>59</v>
      </c>
      <c r="D151" s="21" t="s">
        <v>80</v>
      </c>
      <c r="E151" s="21" t="s">
        <v>69</v>
      </c>
      <c r="F151" s="21" t="s">
        <v>62</v>
      </c>
      <c r="G151" s="21" t="s">
        <v>70</v>
      </c>
      <c r="H151" s="21" t="s">
        <v>81</v>
      </c>
      <c r="I151" s="22">
        <v>43656</v>
      </c>
      <c r="J151" s="23">
        <v>0.50907407407407002</v>
      </c>
      <c r="K151" s="22">
        <v>43656</v>
      </c>
      <c r="L151" s="23">
        <v>0.50907407407407002</v>
      </c>
      <c r="M151" s="24">
        <v>20</v>
      </c>
      <c r="N151" s="24">
        <f t="shared" si="2"/>
        <v>20</v>
      </c>
      <c r="O151" s="21" t="s">
        <v>66</v>
      </c>
      <c r="P151" s="24">
        <v>20</v>
      </c>
      <c r="Q151" s="21" t="s">
        <v>66</v>
      </c>
      <c r="R151" s="21" t="s">
        <v>72</v>
      </c>
    </row>
    <row r="152" spans="1:18" x14ac:dyDescent="0.35">
      <c r="A152" s="26">
        <v>1534627</v>
      </c>
      <c r="B152" s="26">
        <f>VLOOKUP(A152,'Fix 2LH Orders'!B:C,2,0)</f>
        <v>218</v>
      </c>
      <c r="C152" s="21" t="s">
        <v>59</v>
      </c>
      <c r="D152" s="21" t="s">
        <v>82</v>
      </c>
      <c r="E152" s="21" t="s">
        <v>83</v>
      </c>
      <c r="F152" s="21" t="s">
        <v>62</v>
      </c>
      <c r="G152" s="21" t="s">
        <v>84</v>
      </c>
      <c r="H152" s="21" t="s">
        <v>84</v>
      </c>
      <c r="I152" s="22">
        <v>43656</v>
      </c>
      <c r="J152" s="23">
        <v>0.53526620370370004</v>
      </c>
      <c r="K152" s="22">
        <v>43657</v>
      </c>
      <c r="L152" s="23">
        <v>0.58861111111110997</v>
      </c>
      <c r="M152" s="25">
        <v>12.278</v>
      </c>
      <c r="N152" s="24">
        <f t="shared" si="2"/>
        <v>736.68000000000006</v>
      </c>
      <c r="O152" s="21" t="s">
        <v>77</v>
      </c>
      <c r="P152" s="24">
        <v>450</v>
      </c>
      <c r="Q152" s="21" t="s">
        <v>66</v>
      </c>
      <c r="R152" s="21" t="s">
        <v>67</v>
      </c>
    </row>
    <row r="153" spans="1:18" x14ac:dyDescent="0.35">
      <c r="A153" s="26">
        <v>1534627</v>
      </c>
      <c r="B153" s="26">
        <f>VLOOKUP(A153,'Fix 2LH Orders'!B:C,2,0)</f>
        <v>218</v>
      </c>
      <c r="C153" s="21" t="s">
        <v>59</v>
      </c>
      <c r="D153" s="21" t="s">
        <v>85</v>
      </c>
      <c r="E153" s="21" t="s">
        <v>86</v>
      </c>
      <c r="F153" s="21" t="s">
        <v>62</v>
      </c>
      <c r="G153" s="21" t="s">
        <v>87</v>
      </c>
      <c r="H153" s="21" t="s">
        <v>87</v>
      </c>
      <c r="I153" s="22">
        <v>43660</v>
      </c>
      <c r="J153" s="23">
        <v>0.34700231481480998</v>
      </c>
      <c r="K153" s="22">
        <v>43660</v>
      </c>
      <c r="L153" s="23">
        <v>0.34700231481480998</v>
      </c>
      <c r="M153" s="24">
        <v>20</v>
      </c>
      <c r="N153" s="24">
        <f t="shared" si="2"/>
        <v>20</v>
      </c>
      <c r="O153" s="21" t="s">
        <v>66</v>
      </c>
      <c r="P153" s="24">
        <v>20</v>
      </c>
      <c r="Q153" s="21" t="s">
        <v>66</v>
      </c>
      <c r="R153" s="21" t="s">
        <v>72</v>
      </c>
    </row>
    <row r="154" spans="1:18" x14ac:dyDescent="0.35">
      <c r="A154" s="26">
        <v>1534627</v>
      </c>
      <c r="B154" s="26">
        <f>VLOOKUP(A154,'Fix 2LH Orders'!B:C,2,0)</f>
        <v>218</v>
      </c>
      <c r="C154" s="21" t="s">
        <v>59</v>
      </c>
      <c r="D154" s="21" t="s">
        <v>88</v>
      </c>
      <c r="E154" s="21" t="s">
        <v>89</v>
      </c>
      <c r="F154" s="21" t="s">
        <v>90</v>
      </c>
      <c r="G154" s="21" t="s">
        <v>91</v>
      </c>
      <c r="H154" s="21" t="s">
        <v>92</v>
      </c>
      <c r="I154" s="22"/>
      <c r="J154" s="23">
        <v>0</v>
      </c>
      <c r="K154" s="22"/>
      <c r="L154" s="23">
        <v>0</v>
      </c>
      <c r="M154" s="25">
        <v>0</v>
      </c>
      <c r="N154" s="24">
        <f t="shared" si="2"/>
        <v>0</v>
      </c>
      <c r="O154" s="21" t="s">
        <v>93</v>
      </c>
      <c r="P154" s="24">
        <v>0</v>
      </c>
      <c r="Q154" s="21" t="s">
        <v>66</v>
      </c>
      <c r="R154" s="21" t="s">
        <v>94</v>
      </c>
    </row>
    <row r="155" spans="1:18" x14ac:dyDescent="0.35">
      <c r="A155" s="26">
        <v>1534627</v>
      </c>
      <c r="B155" s="26">
        <f>VLOOKUP(A155,'Fix 2LH Orders'!B:C,2,0)</f>
        <v>218</v>
      </c>
      <c r="C155" s="21" t="s">
        <v>59</v>
      </c>
      <c r="D155" s="21" t="s">
        <v>95</v>
      </c>
      <c r="E155" s="21" t="s">
        <v>61</v>
      </c>
      <c r="F155" s="21" t="s">
        <v>62</v>
      </c>
      <c r="G155" s="21" t="s">
        <v>63</v>
      </c>
      <c r="H155" s="21" t="s">
        <v>96</v>
      </c>
      <c r="I155" s="22">
        <v>43660</v>
      </c>
      <c r="J155" s="23">
        <v>0.65628472222222001</v>
      </c>
      <c r="K155" s="22">
        <v>43660</v>
      </c>
      <c r="L155" s="23">
        <v>0.70895833333333003</v>
      </c>
      <c r="M155" s="25">
        <v>30.132999999999999</v>
      </c>
      <c r="N155" s="24">
        <f t="shared" si="2"/>
        <v>30.132999999999999</v>
      </c>
      <c r="O155" s="21" t="s">
        <v>66</v>
      </c>
      <c r="P155" s="24">
        <v>40</v>
      </c>
      <c r="Q155" s="21" t="s">
        <v>66</v>
      </c>
      <c r="R155" s="21" t="s">
        <v>67</v>
      </c>
    </row>
    <row r="156" spans="1:18" x14ac:dyDescent="0.35">
      <c r="A156" s="26">
        <v>1534627</v>
      </c>
      <c r="B156" s="26">
        <f>VLOOKUP(A156,'Fix 2LH Orders'!B:C,2,0)</f>
        <v>218</v>
      </c>
      <c r="C156" s="21" t="s">
        <v>59</v>
      </c>
      <c r="D156" s="21" t="s">
        <v>97</v>
      </c>
      <c r="E156" s="21" t="s">
        <v>69</v>
      </c>
      <c r="F156" s="21" t="s">
        <v>62</v>
      </c>
      <c r="G156" s="21" t="s">
        <v>70</v>
      </c>
      <c r="H156" s="21" t="s">
        <v>98</v>
      </c>
      <c r="I156" s="22">
        <v>43660</v>
      </c>
      <c r="J156" s="23">
        <v>0.73630787037037004</v>
      </c>
      <c r="K156" s="22">
        <v>43660</v>
      </c>
      <c r="L156" s="23">
        <v>0.73630787037037004</v>
      </c>
      <c r="M156" s="24">
        <v>20</v>
      </c>
      <c r="N156" s="24">
        <f t="shared" si="2"/>
        <v>20</v>
      </c>
      <c r="O156" s="21" t="s">
        <v>66</v>
      </c>
      <c r="P156" s="24">
        <v>20</v>
      </c>
      <c r="Q156" s="21" t="s">
        <v>66</v>
      </c>
      <c r="R156" s="21" t="s">
        <v>72</v>
      </c>
    </row>
    <row r="157" spans="1:18" x14ac:dyDescent="0.35">
      <c r="A157" s="26">
        <v>1534627</v>
      </c>
      <c r="B157" s="26">
        <f>VLOOKUP(A157,'Fix 2LH Orders'!B:C,2,0)</f>
        <v>218</v>
      </c>
      <c r="C157" s="21" t="s">
        <v>59</v>
      </c>
      <c r="D157" s="21" t="s">
        <v>99</v>
      </c>
      <c r="E157" s="21" t="s">
        <v>69</v>
      </c>
      <c r="F157" s="21" t="s">
        <v>62</v>
      </c>
      <c r="G157" s="21" t="s">
        <v>70</v>
      </c>
      <c r="H157" s="21" t="s">
        <v>100</v>
      </c>
      <c r="I157" s="22">
        <v>43660</v>
      </c>
      <c r="J157" s="23">
        <v>0.73651620370369997</v>
      </c>
      <c r="K157" s="22">
        <v>43660</v>
      </c>
      <c r="L157" s="23">
        <v>0.73651620370369997</v>
      </c>
      <c r="M157" s="24">
        <v>50</v>
      </c>
      <c r="N157" s="24">
        <f t="shared" si="2"/>
        <v>50</v>
      </c>
      <c r="O157" s="21" t="s">
        <v>66</v>
      </c>
      <c r="P157" s="24">
        <v>50</v>
      </c>
      <c r="Q157" s="21" t="s">
        <v>66</v>
      </c>
      <c r="R157" s="21" t="s">
        <v>72</v>
      </c>
    </row>
    <row r="158" spans="1:18" x14ac:dyDescent="0.35">
      <c r="A158" s="26">
        <v>1534627</v>
      </c>
      <c r="B158" s="26">
        <f>VLOOKUP(A158,'Fix 2LH Orders'!B:C,2,0)</f>
        <v>218</v>
      </c>
      <c r="C158" s="21" t="s">
        <v>59</v>
      </c>
      <c r="D158" s="21" t="s">
        <v>101</v>
      </c>
      <c r="E158" s="21" t="s">
        <v>102</v>
      </c>
      <c r="F158" s="21" t="s">
        <v>62</v>
      </c>
      <c r="G158" s="21" t="s">
        <v>100</v>
      </c>
      <c r="H158" s="21" t="s">
        <v>103</v>
      </c>
      <c r="I158" s="22">
        <v>43662</v>
      </c>
      <c r="J158" s="23">
        <v>0.41407407407406999</v>
      </c>
      <c r="K158" s="22">
        <v>43662</v>
      </c>
      <c r="L158" s="23">
        <v>0.41407407407406999</v>
      </c>
      <c r="M158" s="24">
        <v>10</v>
      </c>
      <c r="N158" s="24">
        <f t="shared" si="2"/>
        <v>10</v>
      </c>
      <c r="O158" s="21" t="s">
        <v>66</v>
      </c>
      <c r="P158" s="24">
        <v>10</v>
      </c>
      <c r="Q158" s="21" t="s">
        <v>66</v>
      </c>
      <c r="R158" s="21" t="s">
        <v>72</v>
      </c>
    </row>
    <row r="159" spans="1:18" x14ac:dyDescent="0.35">
      <c r="A159" s="26">
        <v>1534627</v>
      </c>
      <c r="B159" s="26">
        <f>VLOOKUP(A159,'Fix 2LH Orders'!B:C,2,0)</f>
        <v>218</v>
      </c>
      <c r="C159" s="21" t="s">
        <v>59</v>
      </c>
      <c r="D159" s="21" t="s">
        <v>104</v>
      </c>
      <c r="E159" s="21" t="s">
        <v>102</v>
      </c>
      <c r="F159" s="21" t="s">
        <v>105</v>
      </c>
      <c r="G159" s="21" t="s">
        <v>100</v>
      </c>
      <c r="H159" s="21" t="s">
        <v>106</v>
      </c>
      <c r="I159" s="22">
        <v>43662</v>
      </c>
      <c r="J159" s="23">
        <v>0.51417824074074003</v>
      </c>
      <c r="K159" s="22">
        <v>43662</v>
      </c>
      <c r="L159" s="23">
        <v>0.51417824074074003</v>
      </c>
      <c r="M159" s="24">
        <v>10</v>
      </c>
      <c r="N159" s="24">
        <f t="shared" si="2"/>
        <v>10</v>
      </c>
      <c r="O159" s="21" t="s">
        <v>66</v>
      </c>
      <c r="P159" s="24">
        <v>10</v>
      </c>
      <c r="Q159" s="21" t="s">
        <v>66</v>
      </c>
      <c r="R159" s="21" t="s">
        <v>72</v>
      </c>
    </row>
    <row r="160" spans="1:18" x14ac:dyDescent="0.35">
      <c r="A160" s="26">
        <v>1534627</v>
      </c>
      <c r="B160" s="26">
        <f>VLOOKUP(A160,'Fix 2LH Orders'!B:C,2,0)</f>
        <v>218</v>
      </c>
      <c r="C160" s="21" t="s">
        <v>107</v>
      </c>
      <c r="D160" s="21" t="s">
        <v>60</v>
      </c>
      <c r="E160" s="21" t="s">
        <v>61</v>
      </c>
      <c r="F160" s="21" t="s">
        <v>90</v>
      </c>
      <c r="G160" s="21" t="s">
        <v>63</v>
      </c>
      <c r="H160" s="21" t="s">
        <v>108</v>
      </c>
      <c r="I160" s="22">
        <v>43655</v>
      </c>
      <c r="J160" s="23">
        <v>0.31189814814814998</v>
      </c>
      <c r="K160" s="22">
        <v>43655</v>
      </c>
      <c r="L160" s="23">
        <v>0.74320601851851997</v>
      </c>
      <c r="M160" s="25">
        <v>10.349</v>
      </c>
      <c r="N160" s="24">
        <f t="shared" si="2"/>
        <v>620.94000000000005</v>
      </c>
      <c r="O160" s="21" t="s">
        <v>77</v>
      </c>
      <c r="P160" s="24">
        <v>1</v>
      </c>
      <c r="Q160" s="21" t="s">
        <v>66</v>
      </c>
      <c r="R160" s="21" t="s">
        <v>67</v>
      </c>
    </row>
    <row r="161" spans="1:18" x14ac:dyDescent="0.35">
      <c r="A161" s="26">
        <v>1534627</v>
      </c>
      <c r="B161" s="26">
        <f>VLOOKUP(A161,'Fix 2LH Orders'!B:C,2,0)</f>
        <v>218</v>
      </c>
      <c r="C161" s="21" t="s">
        <v>109</v>
      </c>
      <c r="D161" s="21" t="s">
        <v>82</v>
      </c>
      <c r="E161" s="21" t="s">
        <v>83</v>
      </c>
      <c r="F161" s="21" t="s">
        <v>90</v>
      </c>
      <c r="G161" s="21" t="s">
        <v>84</v>
      </c>
      <c r="H161" s="21" t="s">
        <v>110</v>
      </c>
      <c r="I161" s="22">
        <v>43656</v>
      </c>
      <c r="J161" s="23">
        <v>0.77569444444444002</v>
      </c>
      <c r="K161" s="22">
        <v>43657</v>
      </c>
      <c r="L161" s="23">
        <v>7.0462962962959994E-2</v>
      </c>
      <c r="M161" s="25">
        <v>1.7689999999999999</v>
      </c>
      <c r="N161" s="24">
        <f t="shared" si="2"/>
        <v>106.14</v>
      </c>
      <c r="O161" s="21" t="s">
        <v>77</v>
      </c>
      <c r="P161" s="24">
        <v>5</v>
      </c>
      <c r="Q161" s="21" t="s">
        <v>66</v>
      </c>
      <c r="R161" s="21" t="s">
        <v>67</v>
      </c>
    </row>
    <row r="162" spans="1:18" x14ac:dyDescent="0.35">
      <c r="A162" s="26">
        <v>1534639</v>
      </c>
      <c r="B162" s="26">
        <f>VLOOKUP(A162,'Fix 2LH Orders'!B:C,2,0)</f>
        <v>219</v>
      </c>
      <c r="C162" s="21" t="s">
        <v>59</v>
      </c>
      <c r="D162" s="21" t="s">
        <v>60</v>
      </c>
      <c r="E162" s="21" t="s">
        <v>61</v>
      </c>
      <c r="F162" s="21" t="s">
        <v>62</v>
      </c>
      <c r="G162" s="21" t="s">
        <v>63</v>
      </c>
      <c r="H162" s="21" t="s">
        <v>64</v>
      </c>
      <c r="I162" s="22">
        <v>43649</v>
      </c>
      <c r="J162" s="23">
        <v>0.37371527777778002</v>
      </c>
      <c r="K162" s="22">
        <v>43649</v>
      </c>
      <c r="L162" s="23">
        <v>0.3778125</v>
      </c>
      <c r="M162" s="25">
        <v>1.4830000000000001</v>
      </c>
      <c r="N162" s="24">
        <f t="shared" si="2"/>
        <v>1.4830000000000001</v>
      </c>
      <c r="O162" s="21" t="s">
        <v>66</v>
      </c>
      <c r="P162" s="24">
        <v>20</v>
      </c>
      <c r="Q162" s="21" t="s">
        <v>66</v>
      </c>
      <c r="R162" s="21" t="s">
        <v>67</v>
      </c>
    </row>
    <row r="163" spans="1:18" x14ac:dyDescent="0.35">
      <c r="A163" s="26">
        <v>1534639</v>
      </c>
      <c r="B163" s="26">
        <f>VLOOKUP(A163,'Fix 2LH Orders'!B:C,2,0)</f>
        <v>219</v>
      </c>
      <c r="C163" s="21" t="s">
        <v>59</v>
      </c>
      <c r="D163" s="21" t="s">
        <v>68</v>
      </c>
      <c r="E163" s="21" t="s">
        <v>69</v>
      </c>
      <c r="F163" s="21" t="s">
        <v>62</v>
      </c>
      <c r="G163" s="21" t="s">
        <v>70</v>
      </c>
      <c r="H163" s="21" t="s">
        <v>71</v>
      </c>
      <c r="I163" s="22">
        <v>43649</v>
      </c>
      <c r="J163" s="23">
        <v>0.44753472222222002</v>
      </c>
      <c r="K163" s="22">
        <v>43649</v>
      </c>
      <c r="L163" s="23">
        <v>0.44753472222222002</v>
      </c>
      <c r="M163" s="24">
        <v>30</v>
      </c>
      <c r="N163" s="24">
        <f t="shared" si="2"/>
        <v>30</v>
      </c>
      <c r="O163" s="21" t="s">
        <v>66</v>
      </c>
      <c r="P163" s="24">
        <v>30</v>
      </c>
      <c r="Q163" s="21" t="s">
        <v>66</v>
      </c>
      <c r="R163" s="21" t="s">
        <v>72</v>
      </c>
    </row>
    <row r="164" spans="1:18" x14ac:dyDescent="0.35">
      <c r="A164" s="26">
        <v>1534639</v>
      </c>
      <c r="B164" s="26">
        <f>VLOOKUP(A164,'Fix 2LH Orders'!B:C,2,0)</f>
        <v>219</v>
      </c>
      <c r="C164" s="21" t="s">
        <v>59</v>
      </c>
      <c r="D164" s="21" t="s">
        <v>73</v>
      </c>
      <c r="E164" s="21" t="s">
        <v>61</v>
      </c>
      <c r="F164" s="21" t="s">
        <v>62</v>
      </c>
      <c r="G164" s="21" t="s">
        <v>63</v>
      </c>
      <c r="H164" s="21" t="s">
        <v>74</v>
      </c>
      <c r="I164" s="22">
        <v>43655</v>
      </c>
      <c r="J164" s="23">
        <v>0.31229166666667002</v>
      </c>
      <c r="K164" s="22">
        <v>43656</v>
      </c>
      <c r="L164" s="23">
        <v>0.37857638888889</v>
      </c>
      <c r="M164" s="25">
        <v>11.971</v>
      </c>
      <c r="N164" s="24">
        <f t="shared" si="2"/>
        <v>718.26</v>
      </c>
      <c r="O164" s="21" t="s">
        <v>77</v>
      </c>
      <c r="P164" s="24">
        <v>200</v>
      </c>
      <c r="Q164" s="21" t="s">
        <v>66</v>
      </c>
      <c r="R164" s="21" t="s">
        <v>67</v>
      </c>
    </row>
    <row r="165" spans="1:18" x14ac:dyDescent="0.35">
      <c r="A165" s="26">
        <v>1534639</v>
      </c>
      <c r="B165" s="26">
        <f>VLOOKUP(A165,'Fix 2LH Orders'!B:C,2,0)</f>
        <v>219</v>
      </c>
      <c r="C165" s="21" t="s">
        <v>59</v>
      </c>
      <c r="D165" s="21" t="s">
        <v>75</v>
      </c>
      <c r="E165" s="21" t="s">
        <v>61</v>
      </c>
      <c r="F165" s="21" t="s">
        <v>62</v>
      </c>
      <c r="G165" s="21" t="s">
        <v>63</v>
      </c>
      <c r="H165" s="21" t="s">
        <v>76</v>
      </c>
      <c r="I165" s="22">
        <v>43656</v>
      </c>
      <c r="J165" s="23">
        <v>0.37878472222221998</v>
      </c>
      <c r="K165" s="22">
        <v>43656</v>
      </c>
      <c r="L165" s="23">
        <v>0.50575231481480998</v>
      </c>
      <c r="M165" s="25">
        <v>3.0089999999999999</v>
      </c>
      <c r="N165" s="24">
        <f t="shared" si="2"/>
        <v>180.54</v>
      </c>
      <c r="O165" s="21" t="s">
        <v>77</v>
      </c>
      <c r="P165" s="24">
        <v>500</v>
      </c>
      <c r="Q165" s="21" t="s">
        <v>66</v>
      </c>
      <c r="R165" s="21" t="s">
        <v>67</v>
      </c>
    </row>
    <row r="166" spans="1:18" x14ac:dyDescent="0.35">
      <c r="A166" s="26">
        <v>1534639</v>
      </c>
      <c r="B166" s="26">
        <f>VLOOKUP(A166,'Fix 2LH Orders'!B:C,2,0)</f>
        <v>219</v>
      </c>
      <c r="C166" s="21" t="s">
        <v>59</v>
      </c>
      <c r="D166" s="21" t="s">
        <v>78</v>
      </c>
      <c r="E166" s="21" t="s">
        <v>69</v>
      </c>
      <c r="F166" s="21" t="s">
        <v>62</v>
      </c>
      <c r="G166" s="21" t="s">
        <v>70</v>
      </c>
      <c r="H166" s="21" t="s">
        <v>79</v>
      </c>
      <c r="I166" s="22">
        <v>43657</v>
      </c>
      <c r="J166" s="23">
        <v>0.39271990740740997</v>
      </c>
      <c r="K166" s="22">
        <v>43657</v>
      </c>
      <c r="L166" s="23">
        <v>0.39271990740740997</v>
      </c>
      <c r="M166" s="24">
        <v>20</v>
      </c>
      <c r="N166" s="24">
        <f t="shared" si="2"/>
        <v>20</v>
      </c>
      <c r="O166" s="21" t="s">
        <v>66</v>
      </c>
      <c r="P166" s="24">
        <v>20</v>
      </c>
      <c r="Q166" s="21" t="s">
        <v>66</v>
      </c>
      <c r="R166" s="21" t="s">
        <v>72</v>
      </c>
    </row>
    <row r="167" spans="1:18" x14ac:dyDescent="0.35">
      <c r="A167" s="26">
        <v>1534639</v>
      </c>
      <c r="B167" s="26">
        <f>VLOOKUP(A167,'Fix 2LH Orders'!B:C,2,0)</f>
        <v>219</v>
      </c>
      <c r="C167" s="21" t="s">
        <v>59</v>
      </c>
      <c r="D167" s="21" t="s">
        <v>80</v>
      </c>
      <c r="E167" s="21" t="s">
        <v>69</v>
      </c>
      <c r="F167" s="21" t="s">
        <v>62</v>
      </c>
      <c r="G167" s="21" t="s">
        <v>70</v>
      </c>
      <c r="H167" s="21" t="s">
        <v>81</v>
      </c>
      <c r="I167" s="22">
        <v>43657</v>
      </c>
      <c r="J167" s="23">
        <v>0.39281250000000001</v>
      </c>
      <c r="K167" s="22">
        <v>43657</v>
      </c>
      <c r="L167" s="23">
        <v>0.39281250000000001</v>
      </c>
      <c r="M167" s="24">
        <v>20</v>
      </c>
      <c r="N167" s="24">
        <f t="shared" si="2"/>
        <v>20</v>
      </c>
      <c r="O167" s="21" t="s">
        <v>66</v>
      </c>
      <c r="P167" s="24">
        <v>20</v>
      </c>
      <c r="Q167" s="21" t="s">
        <v>66</v>
      </c>
      <c r="R167" s="21" t="s">
        <v>72</v>
      </c>
    </row>
    <row r="168" spans="1:18" x14ac:dyDescent="0.35">
      <c r="A168" s="26">
        <v>1534639</v>
      </c>
      <c r="B168" s="26">
        <f>VLOOKUP(A168,'Fix 2LH Orders'!B:C,2,0)</f>
        <v>219</v>
      </c>
      <c r="C168" s="21" t="s">
        <v>59</v>
      </c>
      <c r="D168" s="21" t="s">
        <v>82</v>
      </c>
      <c r="E168" s="21" t="s">
        <v>83</v>
      </c>
      <c r="F168" s="21" t="s">
        <v>62</v>
      </c>
      <c r="G168" s="21" t="s">
        <v>84</v>
      </c>
      <c r="H168" s="21" t="s">
        <v>84</v>
      </c>
      <c r="I168" s="22">
        <v>43657</v>
      </c>
      <c r="J168" s="23">
        <v>0.58877314814814996</v>
      </c>
      <c r="K168" s="22">
        <v>43660</v>
      </c>
      <c r="L168" s="23">
        <v>0.94795138888888997</v>
      </c>
      <c r="M168" s="25">
        <v>12.468</v>
      </c>
      <c r="N168" s="24">
        <f t="shared" si="2"/>
        <v>748.08</v>
      </c>
      <c r="O168" s="21" t="s">
        <v>77</v>
      </c>
      <c r="P168" s="24">
        <v>450</v>
      </c>
      <c r="Q168" s="21" t="s">
        <v>66</v>
      </c>
      <c r="R168" s="21" t="s">
        <v>67</v>
      </c>
    </row>
    <row r="169" spans="1:18" x14ac:dyDescent="0.35">
      <c r="A169" s="26">
        <v>1534639</v>
      </c>
      <c r="B169" s="26">
        <f>VLOOKUP(A169,'Fix 2LH Orders'!B:C,2,0)</f>
        <v>219</v>
      </c>
      <c r="C169" s="21" t="s">
        <v>59</v>
      </c>
      <c r="D169" s="21" t="s">
        <v>85</v>
      </c>
      <c r="E169" s="21" t="s">
        <v>86</v>
      </c>
      <c r="F169" s="21" t="s">
        <v>62</v>
      </c>
      <c r="G169" s="21" t="s">
        <v>87</v>
      </c>
      <c r="H169" s="21" t="s">
        <v>87</v>
      </c>
      <c r="I169" s="22">
        <v>43662</v>
      </c>
      <c r="J169" s="23">
        <v>0.33252314814814998</v>
      </c>
      <c r="K169" s="22">
        <v>43662</v>
      </c>
      <c r="L169" s="23">
        <v>0.33252314814814998</v>
      </c>
      <c r="M169" s="24">
        <v>20</v>
      </c>
      <c r="N169" s="24">
        <f t="shared" si="2"/>
        <v>20</v>
      </c>
      <c r="O169" s="21" t="s">
        <v>66</v>
      </c>
      <c r="P169" s="24">
        <v>20</v>
      </c>
      <c r="Q169" s="21" t="s">
        <v>66</v>
      </c>
      <c r="R169" s="21" t="s">
        <v>72</v>
      </c>
    </row>
    <row r="170" spans="1:18" x14ac:dyDescent="0.35">
      <c r="A170" s="26">
        <v>1534639</v>
      </c>
      <c r="B170" s="26">
        <f>VLOOKUP(A170,'Fix 2LH Orders'!B:C,2,0)</f>
        <v>219</v>
      </c>
      <c r="C170" s="21" t="s">
        <v>59</v>
      </c>
      <c r="D170" s="21" t="s">
        <v>88</v>
      </c>
      <c r="E170" s="21" t="s">
        <v>89</v>
      </c>
      <c r="F170" s="21" t="s">
        <v>90</v>
      </c>
      <c r="G170" s="21" t="s">
        <v>91</v>
      </c>
      <c r="H170" s="21" t="s">
        <v>92</v>
      </c>
      <c r="I170" s="22"/>
      <c r="J170" s="23">
        <v>0</v>
      </c>
      <c r="K170" s="22"/>
      <c r="L170" s="23">
        <v>0</v>
      </c>
      <c r="M170" s="25">
        <v>0</v>
      </c>
      <c r="N170" s="24">
        <f t="shared" si="2"/>
        <v>0</v>
      </c>
      <c r="O170" s="21" t="s">
        <v>93</v>
      </c>
      <c r="P170" s="24">
        <v>0</v>
      </c>
      <c r="Q170" s="21" t="s">
        <v>66</v>
      </c>
      <c r="R170" s="21" t="s">
        <v>94</v>
      </c>
    </row>
    <row r="171" spans="1:18" x14ac:dyDescent="0.35">
      <c r="A171" s="26">
        <v>1534639</v>
      </c>
      <c r="B171" s="26">
        <f>VLOOKUP(A171,'Fix 2LH Orders'!B:C,2,0)</f>
        <v>219</v>
      </c>
      <c r="C171" s="21" t="s">
        <v>59</v>
      </c>
      <c r="D171" s="21" t="s">
        <v>95</v>
      </c>
      <c r="E171" s="21" t="s">
        <v>61</v>
      </c>
      <c r="F171" s="21" t="s">
        <v>62</v>
      </c>
      <c r="G171" s="21" t="s">
        <v>63</v>
      </c>
      <c r="H171" s="21" t="s">
        <v>96</v>
      </c>
      <c r="I171" s="22">
        <v>43662</v>
      </c>
      <c r="J171" s="23">
        <v>0.38210648148148002</v>
      </c>
      <c r="K171" s="22">
        <v>43662</v>
      </c>
      <c r="L171" s="23">
        <v>0.65755787037036995</v>
      </c>
      <c r="M171" s="25">
        <v>3.1920000000000002</v>
      </c>
      <c r="N171" s="24">
        <f t="shared" si="2"/>
        <v>191.52</v>
      </c>
      <c r="O171" s="21" t="s">
        <v>77</v>
      </c>
      <c r="P171" s="24">
        <v>40</v>
      </c>
      <c r="Q171" s="21" t="s">
        <v>66</v>
      </c>
      <c r="R171" s="21" t="s">
        <v>67</v>
      </c>
    </row>
    <row r="172" spans="1:18" x14ac:dyDescent="0.35">
      <c r="A172" s="26">
        <v>1534639</v>
      </c>
      <c r="B172" s="26">
        <f>VLOOKUP(A172,'Fix 2LH Orders'!B:C,2,0)</f>
        <v>219</v>
      </c>
      <c r="C172" s="21" t="s">
        <v>59</v>
      </c>
      <c r="D172" s="21" t="s">
        <v>97</v>
      </c>
      <c r="E172" s="21" t="s">
        <v>69</v>
      </c>
      <c r="F172" s="21" t="s">
        <v>62</v>
      </c>
      <c r="G172" s="21" t="s">
        <v>70</v>
      </c>
      <c r="H172" s="21" t="s">
        <v>98</v>
      </c>
      <c r="I172" s="22">
        <v>43662</v>
      </c>
      <c r="J172" s="23">
        <v>0.67436342592593002</v>
      </c>
      <c r="K172" s="22">
        <v>43662</v>
      </c>
      <c r="L172" s="23">
        <v>0.67436342592593002</v>
      </c>
      <c r="M172" s="24">
        <v>20</v>
      </c>
      <c r="N172" s="24">
        <f t="shared" si="2"/>
        <v>20</v>
      </c>
      <c r="O172" s="21" t="s">
        <v>66</v>
      </c>
      <c r="P172" s="24">
        <v>20</v>
      </c>
      <c r="Q172" s="21" t="s">
        <v>66</v>
      </c>
      <c r="R172" s="21" t="s">
        <v>72</v>
      </c>
    </row>
    <row r="173" spans="1:18" x14ac:dyDescent="0.35">
      <c r="A173" s="26">
        <v>1534639</v>
      </c>
      <c r="B173" s="26">
        <f>VLOOKUP(A173,'Fix 2LH Orders'!B:C,2,0)</f>
        <v>219</v>
      </c>
      <c r="C173" s="21" t="s">
        <v>59</v>
      </c>
      <c r="D173" s="21" t="s">
        <v>99</v>
      </c>
      <c r="E173" s="21" t="s">
        <v>69</v>
      </c>
      <c r="F173" s="21" t="s">
        <v>62</v>
      </c>
      <c r="G173" s="21" t="s">
        <v>70</v>
      </c>
      <c r="H173" s="21" t="s">
        <v>100</v>
      </c>
      <c r="I173" s="22">
        <v>43662</v>
      </c>
      <c r="J173" s="23">
        <v>0.67439814814815002</v>
      </c>
      <c r="K173" s="22">
        <v>43662</v>
      </c>
      <c r="L173" s="23">
        <v>0.67439814814815002</v>
      </c>
      <c r="M173" s="24">
        <v>50</v>
      </c>
      <c r="N173" s="24">
        <f t="shared" si="2"/>
        <v>50</v>
      </c>
      <c r="O173" s="21" t="s">
        <v>66</v>
      </c>
      <c r="P173" s="24">
        <v>50</v>
      </c>
      <c r="Q173" s="21" t="s">
        <v>66</v>
      </c>
      <c r="R173" s="21" t="s">
        <v>72</v>
      </c>
    </row>
    <row r="174" spans="1:18" x14ac:dyDescent="0.35">
      <c r="A174" s="26">
        <v>1534639</v>
      </c>
      <c r="B174" s="26">
        <f>VLOOKUP(A174,'Fix 2LH Orders'!B:C,2,0)</f>
        <v>219</v>
      </c>
      <c r="C174" s="21" t="s">
        <v>59</v>
      </c>
      <c r="D174" s="21" t="s">
        <v>101</v>
      </c>
      <c r="E174" s="21" t="s">
        <v>102</v>
      </c>
      <c r="F174" s="21" t="s">
        <v>62</v>
      </c>
      <c r="G174" s="21" t="s">
        <v>100</v>
      </c>
      <c r="H174" s="21" t="s">
        <v>103</v>
      </c>
      <c r="I174" s="22">
        <v>43662</v>
      </c>
      <c r="J174" s="23">
        <v>0.67444444444443996</v>
      </c>
      <c r="K174" s="22">
        <v>43662</v>
      </c>
      <c r="L174" s="23">
        <v>0.67444444444443996</v>
      </c>
      <c r="M174" s="24">
        <v>10</v>
      </c>
      <c r="N174" s="24">
        <f t="shared" si="2"/>
        <v>10</v>
      </c>
      <c r="O174" s="21" t="s">
        <v>66</v>
      </c>
      <c r="P174" s="24">
        <v>10</v>
      </c>
      <c r="Q174" s="21" t="s">
        <v>66</v>
      </c>
      <c r="R174" s="21" t="s">
        <v>72</v>
      </c>
    </row>
    <row r="175" spans="1:18" x14ac:dyDescent="0.35">
      <c r="A175" s="26">
        <v>1534639</v>
      </c>
      <c r="B175" s="26">
        <f>VLOOKUP(A175,'Fix 2LH Orders'!B:C,2,0)</f>
        <v>219</v>
      </c>
      <c r="C175" s="21" t="s">
        <v>59</v>
      </c>
      <c r="D175" s="21" t="s">
        <v>104</v>
      </c>
      <c r="E175" s="21" t="s">
        <v>102</v>
      </c>
      <c r="F175" s="21" t="s">
        <v>105</v>
      </c>
      <c r="G175" s="21" t="s">
        <v>100</v>
      </c>
      <c r="H175" s="21" t="s">
        <v>106</v>
      </c>
      <c r="I175" s="22">
        <v>43662</v>
      </c>
      <c r="J175" s="23">
        <v>0.74555555555555997</v>
      </c>
      <c r="K175" s="22">
        <v>43662</v>
      </c>
      <c r="L175" s="23">
        <v>0.74555555555555997</v>
      </c>
      <c r="M175" s="24">
        <v>10</v>
      </c>
      <c r="N175" s="24">
        <f t="shared" si="2"/>
        <v>10</v>
      </c>
      <c r="O175" s="21" t="s">
        <v>66</v>
      </c>
      <c r="P175" s="24">
        <v>10</v>
      </c>
      <c r="Q175" s="21" t="s">
        <v>66</v>
      </c>
      <c r="R175" s="21" t="s">
        <v>72</v>
      </c>
    </row>
    <row r="176" spans="1:18" x14ac:dyDescent="0.35">
      <c r="A176" s="26">
        <v>1534639</v>
      </c>
      <c r="B176" s="26">
        <f>VLOOKUP(A176,'Fix 2LH Orders'!B:C,2,0)</f>
        <v>219</v>
      </c>
      <c r="C176" s="21" t="s">
        <v>107</v>
      </c>
      <c r="D176" s="21" t="s">
        <v>60</v>
      </c>
      <c r="E176" s="21" t="s">
        <v>61</v>
      </c>
      <c r="F176" s="21" t="s">
        <v>90</v>
      </c>
      <c r="G176" s="21" t="s">
        <v>63</v>
      </c>
      <c r="H176" s="21" t="s">
        <v>108</v>
      </c>
      <c r="I176" s="22">
        <v>43653</v>
      </c>
      <c r="J176" s="23">
        <v>0.31504629629629999</v>
      </c>
      <c r="K176" s="22">
        <v>43657</v>
      </c>
      <c r="L176" s="23">
        <v>0.35950231481480999</v>
      </c>
      <c r="M176" s="25">
        <v>20.638000000000002</v>
      </c>
      <c r="N176" s="24">
        <f t="shared" si="2"/>
        <v>1238.2800000000002</v>
      </c>
      <c r="O176" s="21" t="s">
        <v>77</v>
      </c>
      <c r="P176" s="24">
        <v>1</v>
      </c>
      <c r="Q176" s="21" t="s">
        <v>66</v>
      </c>
      <c r="R176" s="21" t="s">
        <v>67</v>
      </c>
    </row>
    <row r="177" spans="1:18" x14ac:dyDescent="0.35">
      <c r="A177" s="26">
        <v>1534639</v>
      </c>
      <c r="B177" s="26">
        <f>VLOOKUP(A177,'Fix 2LH Orders'!B:C,2,0)</f>
        <v>219</v>
      </c>
      <c r="C177" s="21" t="s">
        <v>109</v>
      </c>
      <c r="D177" s="21" t="s">
        <v>82</v>
      </c>
      <c r="E177" s="21" t="s">
        <v>83</v>
      </c>
      <c r="F177" s="21" t="s">
        <v>90</v>
      </c>
      <c r="G177" s="21" t="s">
        <v>84</v>
      </c>
      <c r="H177" s="21" t="s">
        <v>110</v>
      </c>
      <c r="I177" s="22">
        <v>43660</v>
      </c>
      <c r="J177" s="23">
        <v>0.76055555555555998</v>
      </c>
      <c r="K177" s="22">
        <v>43661</v>
      </c>
      <c r="L177" s="23">
        <v>1.16087962963E-2</v>
      </c>
      <c r="M177" s="25">
        <v>3.0129999999999999</v>
      </c>
      <c r="N177" s="24">
        <f t="shared" si="2"/>
        <v>180.78</v>
      </c>
      <c r="O177" s="21" t="s">
        <v>77</v>
      </c>
      <c r="P177" s="24">
        <v>5</v>
      </c>
      <c r="Q177" s="21" t="s">
        <v>66</v>
      </c>
      <c r="R177" s="21" t="s">
        <v>67</v>
      </c>
    </row>
    <row r="178" spans="1:18" x14ac:dyDescent="0.35">
      <c r="A178" s="26">
        <v>1537701</v>
      </c>
      <c r="B178" s="26">
        <f>VLOOKUP(A178,'Fix 2LH Orders'!B:C,2,0)</f>
        <v>220</v>
      </c>
      <c r="C178" s="21" t="s">
        <v>59</v>
      </c>
      <c r="D178" s="21" t="s">
        <v>60</v>
      </c>
      <c r="E178" s="21" t="s">
        <v>61</v>
      </c>
      <c r="F178" s="21" t="s">
        <v>62</v>
      </c>
      <c r="G178" s="21" t="s">
        <v>63</v>
      </c>
      <c r="H178" s="21" t="s">
        <v>64</v>
      </c>
      <c r="I178" s="22">
        <v>43654</v>
      </c>
      <c r="J178" s="23">
        <v>0.51534722222221996</v>
      </c>
      <c r="K178" s="22">
        <v>43654</v>
      </c>
      <c r="L178" s="23">
        <v>0.51584490740740996</v>
      </c>
      <c r="M178" s="24">
        <v>28</v>
      </c>
      <c r="N178" s="24">
        <f t="shared" si="2"/>
        <v>28</v>
      </c>
      <c r="O178" s="21" t="s">
        <v>65</v>
      </c>
      <c r="P178" s="24">
        <v>20</v>
      </c>
      <c r="Q178" s="21" t="s">
        <v>66</v>
      </c>
      <c r="R178" s="21" t="s">
        <v>67</v>
      </c>
    </row>
    <row r="179" spans="1:18" x14ac:dyDescent="0.35">
      <c r="A179" s="26">
        <v>1537701</v>
      </c>
      <c r="B179" s="26">
        <f>VLOOKUP(A179,'Fix 2LH Orders'!B:C,2,0)</f>
        <v>220</v>
      </c>
      <c r="C179" s="21" t="s">
        <v>59</v>
      </c>
      <c r="D179" s="21" t="s">
        <v>68</v>
      </c>
      <c r="E179" s="21" t="s">
        <v>69</v>
      </c>
      <c r="F179" s="21" t="s">
        <v>62</v>
      </c>
      <c r="G179" s="21" t="s">
        <v>70</v>
      </c>
      <c r="H179" s="21" t="s">
        <v>71</v>
      </c>
      <c r="I179" s="22">
        <v>43654</v>
      </c>
      <c r="J179" s="23">
        <v>0.55695601851851995</v>
      </c>
      <c r="K179" s="22">
        <v>43654</v>
      </c>
      <c r="L179" s="23">
        <v>0.55695601851851995</v>
      </c>
      <c r="M179" s="24">
        <v>30</v>
      </c>
      <c r="N179" s="24">
        <f t="shared" si="2"/>
        <v>30</v>
      </c>
      <c r="O179" s="21" t="s">
        <v>66</v>
      </c>
      <c r="P179" s="24">
        <v>30</v>
      </c>
      <c r="Q179" s="21" t="s">
        <v>66</v>
      </c>
      <c r="R179" s="21" t="s">
        <v>72</v>
      </c>
    </row>
    <row r="180" spans="1:18" x14ac:dyDescent="0.35">
      <c r="A180" s="26">
        <v>1537701</v>
      </c>
      <c r="B180" s="26">
        <f>VLOOKUP(A180,'Fix 2LH Orders'!B:C,2,0)</f>
        <v>220</v>
      </c>
      <c r="C180" s="21" t="s">
        <v>59</v>
      </c>
      <c r="D180" s="21" t="s">
        <v>73</v>
      </c>
      <c r="E180" s="21" t="s">
        <v>61</v>
      </c>
      <c r="F180" s="21" t="s">
        <v>62</v>
      </c>
      <c r="G180" s="21" t="s">
        <v>63</v>
      </c>
      <c r="H180" s="21" t="s">
        <v>74</v>
      </c>
      <c r="I180" s="22">
        <v>43657</v>
      </c>
      <c r="J180" s="23">
        <v>0.54018518518518999</v>
      </c>
      <c r="K180" s="22">
        <v>43662</v>
      </c>
      <c r="L180" s="23">
        <v>0.55348379629629996</v>
      </c>
      <c r="M180" s="25">
        <v>10.161</v>
      </c>
      <c r="N180" s="24">
        <f t="shared" si="2"/>
        <v>609.66</v>
      </c>
      <c r="O180" s="21" t="s">
        <v>77</v>
      </c>
      <c r="P180" s="24">
        <v>200</v>
      </c>
      <c r="Q180" s="21" t="s">
        <v>66</v>
      </c>
      <c r="R180" s="21" t="s">
        <v>67</v>
      </c>
    </row>
    <row r="181" spans="1:18" x14ac:dyDescent="0.35">
      <c r="A181" s="26">
        <v>1537701</v>
      </c>
      <c r="B181" s="26">
        <f>VLOOKUP(A181,'Fix 2LH Orders'!B:C,2,0)</f>
        <v>220</v>
      </c>
      <c r="C181" s="21" t="s">
        <v>59</v>
      </c>
      <c r="D181" s="21" t="s">
        <v>75</v>
      </c>
      <c r="E181" s="21" t="s">
        <v>61</v>
      </c>
      <c r="F181" s="21" t="s">
        <v>62</v>
      </c>
      <c r="G181" s="21" t="s">
        <v>63</v>
      </c>
      <c r="H181" s="21" t="s">
        <v>76</v>
      </c>
      <c r="I181" s="22">
        <v>43662</v>
      </c>
      <c r="J181" s="23">
        <v>0.55357638888889005</v>
      </c>
      <c r="K181" s="22">
        <v>43662</v>
      </c>
      <c r="L181" s="23">
        <v>0.56792824074074</v>
      </c>
      <c r="M181" s="25">
        <v>20.667000000000002</v>
      </c>
      <c r="N181" s="24">
        <f t="shared" si="2"/>
        <v>20.667000000000002</v>
      </c>
      <c r="O181" s="21" t="s">
        <v>66</v>
      </c>
      <c r="P181" s="24">
        <v>500</v>
      </c>
      <c r="Q181" s="21" t="s">
        <v>66</v>
      </c>
      <c r="R181" s="21" t="s">
        <v>67</v>
      </c>
    </row>
    <row r="182" spans="1:18" x14ac:dyDescent="0.35">
      <c r="A182" s="26">
        <v>1537701</v>
      </c>
      <c r="B182" s="26">
        <f>VLOOKUP(A182,'Fix 2LH Orders'!B:C,2,0)</f>
        <v>220</v>
      </c>
      <c r="C182" s="21" t="s">
        <v>59</v>
      </c>
      <c r="D182" s="21" t="s">
        <v>78</v>
      </c>
      <c r="E182" s="21" t="s">
        <v>69</v>
      </c>
      <c r="F182" s="21" t="s">
        <v>62</v>
      </c>
      <c r="G182" s="21" t="s">
        <v>70</v>
      </c>
      <c r="H182" s="21" t="s">
        <v>79</v>
      </c>
      <c r="I182" s="22">
        <v>43662</v>
      </c>
      <c r="J182" s="23">
        <v>0.60817129629629996</v>
      </c>
      <c r="K182" s="22">
        <v>43662</v>
      </c>
      <c r="L182" s="23">
        <v>0.60817129629629996</v>
      </c>
      <c r="M182" s="24">
        <v>20</v>
      </c>
      <c r="N182" s="24">
        <f t="shared" si="2"/>
        <v>20</v>
      </c>
      <c r="O182" s="21" t="s">
        <v>66</v>
      </c>
      <c r="P182" s="24">
        <v>20</v>
      </c>
      <c r="Q182" s="21" t="s">
        <v>66</v>
      </c>
      <c r="R182" s="21" t="s">
        <v>72</v>
      </c>
    </row>
    <row r="183" spans="1:18" x14ac:dyDescent="0.35">
      <c r="A183" s="26">
        <v>1537701</v>
      </c>
      <c r="B183" s="26">
        <f>VLOOKUP(A183,'Fix 2LH Orders'!B:C,2,0)</f>
        <v>220</v>
      </c>
      <c r="C183" s="21" t="s">
        <v>59</v>
      </c>
      <c r="D183" s="21" t="s">
        <v>80</v>
      </c>
      <c r="E183" s="21" t="s">
        <v>69</v>
      </c>
      <c r="F183" s="21" t="s">
        <v>62</v>
      </c>
      <c r="G183" s="21" t="s">
        <v>70</v>
      </c>
      <c r="H183" s="21" t="s">
        <v>81</v>
      </c>
      <c r="I183" s="22">
        <v>43662</v>
      </c>
      <c r="J183" s="23">
        <v>0.60827546296295998</v>
      </c>
      <c r="K183" s="22">
        <v>43662</v>
      </c>
      <c r="L183" s="23">
        <v>0.60827546296295998</v>
      </c>
      <c r="M183" s="24">
        <v>20</v>
      </c>
      <c r="N183" s="24">
        <f t="shared" si="2"/>
        <v>20</v>
      </c>
      <c r="O183" s="21" t="s">
        <v>66</v>
      </c>
      <c r="P183" s="24">
        <v>20</v>
      </c>
      <c r="Q183" s="21" t="s">
        <v>66</v>
      </c>
      <c r="R183" s="21" t="s">
        <v>72</v>
      </c>
    </row>
    <row r="184" spans="1:18" x14ac:dyDescent="0.35">
      <c r="A184" s="26">
        <v>1537701</v>
      </c>
      <c r="B184" s="26">
        <f>VLOOKUP(A184,'Fix 2LH Orders'!B:C,2,0)</f>
        <v>220</v>
      </c>
      <c r="C184" s="21" t="s">
        <v>59</v>
      </c>
      <c r="D184" s="21" t="s">
        <v>82</v>
      </c>
      <c r="E184" s="21" t="s">
        <v>83</v>
      </c>
      <c r="F184" s="21" t="s">
        <v>62</v>
      </c>
      <c r="G184" s="21" t="s">
        <v>84</v>
      </c>
      <c r="H184" s="21" t="s">
        <v>84</v>
      </c>
      <c r="I184" s="22">
        <v>43662</v>
      </c>
      <c r="J184" s="23">
        <v>0.62715277777778</v>
      </c>
      <c r="K184" s="22">
        <v>43663</v>
      </c>
      <c r="L184" s="23">
        <v>0.67258101851852004</v>
      </c>
      <c r="M184" s="25">
        <v>12.667999999999999</v>
      </c>
      <c r="N184" s="24">
        <f t="shared" si="2"/>
        <v>760.07999999999993</v>
      </c>
      <c r="O184" s="21" t="s">
        <v>77</v>
      </c>
      <c r="P184" s="24">
        <v>450</v>
      </c>
      <c r="Q184" s="21" t="s">
        <v>66</v>
      </c>
      <c r="R184" s="21" t="s">
        <v>67</v>
      </c>
    </row>
    <row r="185" spans="1:18" x14ac:dyDescent="0.35">
      <c r="A185" s="26">
        <v>1537701</v>
      </c>
      <c r="B185" s="26">
        <f>VLOOKUP(A185,'Fix 2LH Orders'!B:C,2,0)</f>
        <v>220</v>
      </c>
      <c r="C185" s="21" t="s">
        <v>59</v>
      </c>
      <c r="D185" s="21" t="s">
        <v>85</v>
      </c>
      <c r="E185" s="21" t="s">
        <v>86</v>
      </c>
      <c r="F185" s="21" t="s">
        <v>62</v>
      </c>
      <c r="G185" s="21" t="s">
        <v>87</v>
      </c>
      <c r="H185" s="21" t="s">
        <v>87</v>
      </c>
      <c r="I185" s="22">
        <v>43664</v>
      </c>
      <c r="J185" s="23">
        <v>0.35969907407406998</v>
      </c>
      <c r="K185" s="22">
        <v>43664</v>
      </c>
      <c r="L185" s="23">
        <v>0.35969907407406998</v>
      </c>
      <c r="M185" s="24">
        <v>20</v>
      </c>
      <c r="N185" s="24">
        <f t="shared" si="2"/>
        <v>20</v>
      </c>
      <c r="O185" s="21" t="s">
        <v>66</v>
      </c>
      <c r="P185" s="24">
        <v>20</v>
      </c>
      <c r="Q185" s="21" t="s">
        <v>66</v>
      </c>
      <c r="R185" s="21" t="s">
        <v>72</v>
      </c>
    </row>
    <row r="186" spans="1:18" x14ac:dyDescent="0.35">
      <c r="A186" s="26">
        <v>1537701</v>
      </c>
      <c r="B186" s="26">
        <f>VLOOKUP(A186,'Fix 2LH Orders'!B:C,2,0)</f>
        <v>220</v>
      </c>
      <c r="C186" s="21" t="s">
        <v>59</v>
      </c>
      <c r="D186" s="21" t="s">
        <v>88</v>
      </c>
      <c r="E186" s="21" t="s">
        <v>89</v>
      </c>
      <c r="F186" s="21" t="s">
        <v>90</v>
      </c>
      <c r="G186" s="21" t="s">
        <v>91</v>
      </c>
      <c r="H186" s="21" t="s">
        <v>92</v>
      </c>
      <c r="I186" s="22"/>
      <c r="J186" s="23">
        <v>0</v>
      </c>
      <c r="K186" s="22"/>
      <c r="L186" s="23">
        <v>0</v>
      </c>
      <c r="M186" s="25">
        <v>0</v>
      </c>
      <c r="N186" s="24">
        <f t="shared" si="2"/>
        <v>0</v>
      </c>
      <c r="O186" s="21" t="s">
        <v>93</v>
      </c>
      <c r="P186" s="24">
        <v>0</v>
      </c>
      <c r="Q186" s="21" t="s">
        <v>66</v>
      </c>
      <c r="R186" s="21" t="s">
        <v>94</v>
      </c>
    </row>
    <row r="187" spans="1:18" x14ac:dyDescent="0.35">
      <c r="A187" s="26">
        <v>1537701</v>
      </c>
      <c r="B187" s="26">
        <f>VLOOKUP(A187,'Fix 2LH Orders'!B:C,2,0)</f>
        <v>220</v>
      </c>
      <c r="C187" s="21" t="s">
        <v>59</v>
      </c>
      <c r="D187" s="21" t="s">
        <v>95</v>
      </c>
      <c r="E187" s="21" t="s">
        <v>61</v>
      </c>
      <c r="F187" s="21" t="s">
        <v>62</v>
      </c>
      <c r="G187" s="21" t="s">
        <v>63</v>
      </c>
      <c r="H187" s="21" t="s">
        <v>96</v>
      </c>
      <c r="I187" s="22">
        <v>43664</v>
      </c>
      <c r="J187" s="23">
        <v>0.37010416666667001</v>
      </c>
      <c r="K187" s="22">
        <v>43664</v>
      </c>
      <c r="L187" s="23">
        <v>0.60540509259259001</v>
      </c>
      <c r="M187" s="25">
        <v>48.4</v>
      </c>
      <c r="N187" s="24">
        <f t="shared" si="2"/>
        <v>48.4</v>
      </c>
      <c r="O187" s="21" t="s">
        <v>66</v>
      </c>
      <c r="P187" s="24">
        <v>40</v>
      </c>
      <c r="Q187" s="21" t="s">
        <v>66</v>
      </c>
      <c r="R187" s="21" t="s">
        <v>67</v>
      </c>
    </row>
    <row r="188" spans="1:18" x14ac:dyDescent="0.35">
      <c r="A188" s="26">
        <v>1537701</v>
      </c>
      <c r="B188" s="26">
        <f>VLOOKUP(A188,'Fix 2LH Orders'!B:C,2,0)</f>
        <v>220</v>
      </c>
      <c r="C188" s="21" t="s">
        <v>59</v>
      </c>
      <c r="D188" s="21" t="s">
        <v>97</v>
      </c>
      <c r="E188" s="21" t="s">
        <v>69</v>
      </c>
      <c r="F188" s="21" t="s">
        <v>62</v>
      </c>
      <c r="G188" s="21" t="s">
        <v>70</v>
      </c>
      <c r="H188" s="21" t="s">
        <v>98</v>
      </c>
      <c r="I188" s="22">
        <v>43669</v>
      </c>
      <c r="J188" s="23">
        <v>0.71559027777777995</v>
      </c>
      <c r="K188" s="22">
        <v>43669</v>
      </c>
      <c r="L188" s="23">
        <v>0.71559027777777995</v>
      </c>
      <c r="M188" s="24">
        <v>20</v>
      </c>
      <c r="N188" s="24">
        <f t="shared" si="2"/>
        <v>20</v>
      </c>
      <c r="O188" s="21" t="s">
        <v>66</v>
      </c>
      <c r="P188" s="24">
        <v>20</v>
      </c>
      <c r="Q188" s="21" t="s">
        <v>66</v>
      </c>
      <c r="R188" s="21" t="s">
        <v>72</v>
      </c>
    </row>
    <row r="189" spans="1:18" x14ac:dyDescent="0.35">
      <c r="A189" s="26">
        <v>1537701</v>
      </c>
      <c r="B189" s="26">
        <f>VLOOKUP(A189,'Fix 2LH Orders'!B:C,2,0)</f>
        <v>220</v>
      </c>
      <c r="C189" s="21" t="s">
        <v>59</v>
      </c>
      <c r="D189" s="21" t="s">
        <v>99</v>
      </c>
      <c r="E189" s="21" t="s">
        <v>69</v>
      </c>
      <c r="F189" s="21" t="s">
        <v>62</v>
      </c>
      <c r="G189" s="21" t="s">
        <v>70</v>
      </c>
      <c r="H189" s="21" t="s">
        <v>100</v>
      </c>
      <c r="I189" s="22">
        <v>43669</v>
      </c>
      <c r="J189" s="23">
        <v>0.71569444444443997</v>
      </c>
      <c r="K189" s="22">
        <v>43669</v>
      </c>
      <c r="L189" s="23">
        <v>0.71569444444443997</v>
      </c>
      <c r="M189" s="24">
        <v>50</v>
      </c>
      <c r="N189" s="24">
        <f t="shared" si="2"/>
        <v>50</v>
      </c>
      <c r="O189" s="21" t="s">
        <v>66</v>
      </c>
      <c r="P189" s="24">
        <v>50</v>
      </c>
      <c r="Q189" s="21" t="s">
        <v>66</v>
      </c>
      <c r="R189" s="21" t="s">
        <v>72</v>
      </c>
    </row>
    <row r="190" spans="1:18" x14ac:dyDescent="0.35">
      <c r="A190" s="26">
        <v>1537701</v>
      </c>
      <c r="B190" s="26">
        <f>VLOOKUP(A190,'Fix 2LH Orders'!B:C,2,0)</f>
        <v>220</v>
      </c>
      <c r="C190" s="21" t="s">
        <v>59</v>
      </c>
      <c r="D190" s="21" t="s">
        <v>101</v>
      </c>
      <c r="E190" s="21" t="s">
        <v>102</v>
      </c>
      <c r="F190" s="21" t="s">
        <v>62</v>
      </c>
      <c r="G190" s="21" t="s">
        <v>100</v>
      </c>
      <c r="H190" s="21" t="s">
        <v>103</v>
      </c>
      <c r="I190" s="22">
        <v>43669</v>
      </c>
      <c r="J190" s="23">
        <v>0.71577546296296002</v>
      </c>
      <c r="K190" s="22">
        <v>43669</v>
      </c>
      <c r="L190" s="23">
        <v>0.71577546296296002</v>
      </c>
      <c r="M190" s="24">
        <v>10</v>
      </c>
      <c r="N190" s="24">
        <f t="shared" si="2"/>
        <v>10</v>
      </c>
      <c r="O190" s="21" t="s">
        <v>66</v>
      </c>
      <c r="P190" s="24">
        <v>10</v>
      </c>
      <c r="Q190" s="21" t="s">
        <v>66</v>
      </c>
      <c r="R190" s="21" t="s">
        <v>72</v>
      </c>
    </row>
    <row r="191" spans="1:18" x14ac:dyDescent="0.35">
      <c r="A191" s="26">
        <v>1537701</v>
      </c>
      <c r="B191" s="26">
        <f>VLOOKUP(A191,'Fix 2LH Orders'!B:C,2,0)</f>
        <v>220</v>
      </c>
      <c r="C191" s="21" t="s">
        <v>59</v>
      </c>
      <c r="D191" s="21" t="s">
        <v>104</v>
      </c>
      <c r="E191" s="21" t="s">
        <v>102</v>
      </c>
      <c r="F191" s="21" t="s">
        <v>105</v>
      </c>
      <c r="G191" s="21" t="s">
        <v>100</v>
      </c>
      <c r="H191" s="21" t="s">
        <v>106</v>
      </c>
      <c r="I191" s="22">
        <v>43670</v>
      </c>
      <c r="J191" s="23">
        <v>0.66318287037037005</v>
      </c>
      <c r="K191" s="22">
        <v>43670</v>
      </c>
      <c r="L191" s="23">
        <v>0.66318287037037005</v>
      </c>
      <c r="M191" s="24">
        <v>10</v>
      </c>
      <c r="N191" s="24">
        <f t="shared" si="2"/>
        <v>10</v>
      </c>
      <c r="O191" s="21" t="s">
        <v>66</v>
      </c>
      <c r="P191" s="24">
        <v>10</v>
      </c>
      <c r="Q191" s="21" t="s">
        <v>66</v>
      </c>
      <c r="R191" s="21" t="s">
        <v>72</v>
      </c>
    </row>
    <row r="192" spans="1:18" x14ac:dyDescent="0.35">
      <c r="A192" s="26">
        <v>1537701</v>
      </c>
      <c r="B192" s="26">
        <f>VLOOKUP(A192,'Fix 2LH Orders'!B:C,2,0)</f>
        <v>220</v>
      </c>
      <c r="C192" s="21" t="s">
        <v>107</v>
      </c>
      <c r="D192" s="21" t="s">
        <v>60</v>
      </c>
      <c r="E192" s="21" t="s">
        <v>61</v>
      </c>
      <c r="F192" s="21" t="s">
        <v>90</v>
      </c>
      <c r="G192" s="21" t="s">
        <v>63</v>
      </c>
      <c r="H192" s="21" t="s">
        <v>108</v>
      </c>
      <c r="I192" s="22">
        <v>43657</v>
      </c>
      <c r="J192" s="23">
        <v>0.52368055555556003</v>
      </c>
      <c r="K192" s="22">
        <v>43662</v>
      </c>
      <c r="L192" s="23">
        <v>0.42762731481480998</v>
      </c>
      <c r="M192" s="25">
        <v>31.568000000000001</v>
      </c>
      <c r="N192" s="24">
        <f t="shared" si="2"/>
        <v>1894.0800000000002</v>
      </c>
      <c r="O192" s="21" t="s">
        <v>77</v>
      </c>
      <c r="P192" s="24">
        <v>1</v>
      </c>
      <c r="Q192" s="21" t="s">
        <v>66</v>
      </c>
      <c r="R192" s="21" t="s">
        <v>67</v>
      </c>
    </row>
    <row r="193" spans="1:18" x14ac:dyDescent="0.35">
      <c r="A193" s="26">
        <v>1537701</v>
      </c>
      <c r="B193" s="26">
        <f>VLOOKUP(A193,'Fix 2LH Orders'!B:C,2,0)</f>
        <v>220</v>
      </c>
      <c r="C193" s="21" t="s">
        <v>109</v>
      </c>
      <c r="D193" s="21" t="s">
        <v>82</v>
      </c>
      <c r="E193" s="21" t="s">
        <v>83</v>
      </c>
      <c r="F193" s="21" t="s">
        <v>90</v>
      </c>
      <c r="G193" s="21" t="s">
        <v>84</v>
      </c>
      <c r="H193" s="21" t="s">
        <v>110</v>
      </c>
      <c r="I193" s="22">
        <v>43662</v>
      </c>
      <c r="J193" s="23">
        <v>0.75293981481480998</v>
      </c>
      <c r="K193" s="22">
        <v>43662</v>
      </c>
      <c r="L193" s="23">
        <v>0.98196759259259003</v>
      </c>
      <c r="M193" s="25">
        <v>5.4969999999999999</v>
      </c>
      <c r="N193" s="24">
        <f t="shared" si="2"/>
        <v>329.82</v>
      </c>
      <c r="O193" s="21" t="s">
        <v>77</v>
      </c>
      <c r="P193" s="24">
        <v>5</v>
      </c>
      <c r="Q193" s="21" t="s">
        <v>66</v>
      </c>
      <c r="R193" s="21" t="s">
        <v>67</v>
      </c>
    </row>
    <row r="194" spans="1:18" x14ac:dyDescent="0.35">
      <c r="A194" s="26">
        <v>1537713</v>
      </c>
      <c r="B194" s="26">
        <f>VLOOKUP(A194,'Fix 2LH Orders'!B:C,2,0)</f>
        <v>221</v>
      </c>
      <c r="C194" s="21" t="s">
        <v>59</v>
      </c>
      <c r="D194" s="21" t="s">
        <v>60</v>
      </c>
      <c r="E194" s="21" t="s">
        <v>61</v>
      </c>
      <c r="F194" s="21" t="s">
        <v>62</v>
      </c>
      <c r="G194" s="21" t="s">
        <v>63</v>
      </c>
      <c r="H194" s="21" t="s">
        <v>64</v>
      </c>
      <c r="I194" s="22">
        <v>43656</v>
      </c>
      <c r="J194" s="23">
        <v>0.48841435185185</v>
      </c>
      <c r="K194" s="22">
        <v>43656</v>
      </c>
      <c r="L194" s="23">
        <v>0.49435185185184999</v>
      </c>
      <c r="M194" s="25">
        <v>8.5500000000000007</v>
      </c>
      <c r="N194" s="24">
        <f t="shared" si="2"/>
        <v>8.5500000000000007</v>
      </c>
      <c r="O194" s="21" t="s">
        <v>66</v>
      </c>
      <c r="P194" s="24">
        <v>20</v>
      </c>
      <c r="Q194" s="21" t="s">
        <v>66</v>
      </c>
      <c r="R194" s="21" t="s">
        <v>67</v>
      </c>
    </row>
    <row r="195" spans="1:18" x14ac:dyDescent="0.35">
      <c r="A195" s="26">
        <v>1537713</v>
      </c>
      <c r="B195" s="26">
        <f>VLOOKUP(A195,'Fix 2LH Orders'!B:C,2,0)</f>
        <v>221</v>
      </c>
      <c r="C195" s="21" t="s">
        <v>59</v>
      </c>
      <c r="D195" s="21" t="s">
        <v>68</v>
      </c>
      <c r="E195" s="21" t="s">
        <v>69</v>
      </c>
      <c r="F195" s="21" t="s">
        <v>62</v>
      </c>
      <c r="G195" s="21" t="s">
        <v>70</v>
      </c>
      <c r="H195" s="21" t="s">
        <v>71</v>
      </c>
      <c r="I195" s="22">
        <v>43656</v>
      </c>
      <c r="J195" s="23">
        <v>0.50785879629630004</v>
      </c>
      <c r="K195" s="22">
        <v>43656</v>
      </c>
      <c r="L195" s="23">
        <v>0.50785879629630004</v>
      </c>
      <c r="M195" s="24">
        <v>30</v>
      </c>
      <c r="N195" s="24">
        <f t="shared" ref="N195:N258" si="3">IF(O195="H",M195*60,M195)</f>
        <v>30</v>
      </c>
      <c r="O195" s="21" t="s">
        <v>66</v>
      </c>
      <c r="P195" s="24">
        <v>30</v>
      </c>
      <c r="Q195" s="21" t="s">
        <v>66</v>
      </c>
      <c r="R195" s="21" t="s">
        <v>72</v>
      </c>
    </row>
    <row r="196" spans="1:18" x14ac:dyDescent="0.35">
      <c r="A196" s="26">
        <v>1537713</v>
      </c>
      <c r="B196" s="26">
        <f>VLOOKUP(A196,'Fix 2LH Orders'!B:C,2,0)</f>
        <v>221</v>
      </c>
      <c r="C196" s="21" t="s">
        <v>59</v>
      </c>
      <c r="D196" s="21" t="s">
        <v>73</v>
      </c>
      <c r="E196" s="21" t="s">
        <v>61</v>
      </c>
      <c r="F196" s="21" t="s">
        <v>62</v>
      </c>
      <c r="G196" s="21" t="s">
        <v>63</v>
      </c>
      <c r="H196" s="21" t="s">
        <v>74</v>
      </c>
      <c r="I196" s="22">
        <v>43656</v>
      </c>
      <c r="J196" s="23">
        <v>0.51621527777777998</v>
      </c>
      <c r="K196" s="22">
        <v>43662</v>
      </c>
      <c r="L196" s="23">
        <v>0.74431712962963004</v>
      </c>
      <c r="M196" s="25">
        <v>5.6589999999999998</v>
      </c>
      <c r="N196" s="24">
        <f t="shared" si="3"/>
        <v>339.53999999999996</v>
      </c>
      <c r="O196" s="21" t="s">
        <v>77</v>
      </c>
      <c r="P196" s="24">
        <v>200</v>
      </c>
      <c r="Q196" s="21" t="s">
        <v>66</v>
      </c>
      <c r="R196" s="21" t="s">
        <v>67</v>
      </c>
    </row>
    <row r="197" spans="1:18" x14ac:dyDescent="0.35">
      <c r="A197" s="26">
        <v>1537713</v>
      </c>
      <c r="B197" s="26">
        <f>VLOOKUP(A197,'Fix 2LH Orders'!B:C,2,0)</f>
        <v>221</v>
      </c>
      <c r="C197" s="21" t="s">
        <v>59</v>
      </c>
      <c r="D197" s="21" t="s">
        <v>75</v>
      </c>
      <c r="E197" s="21" t="s">
        <v>61</v>
      </c>
      <c r="F197" s="21" t="s">
        <v>62</v>
      </c>
      <c r="G197" s="21" t="s">
        <v>63</v>
      </c>
      <c r="H197" s="21" t="s">
        <v>76</v>
      </c>
      <c r="I197" s="22">
        <v>43663</v>
      </c>
      <c r="J197" s="23">
        <v>0.31240740740741002</v>
      </c>
      <c r="K197" s="22">
        <v>43663</v>
      </c>
      <c r="L197" s="23">
        <v>0.46656249999999999</v>
      </c>
      <c r="M197" s="25">
        <v>3.7</v>
      </c>
      <c r="N197" s="24">
        <f t="shared" si="3"/>
        <v>222</v>
      </c>
      <c r="O197" s="21" t="s">
        <v>77</v>
      </c>
      <c r="P197" s="24">
        <v>500</v>
      </c>
      <c r="Q197" s="21" t="s">
        <v>66</v>
      </c>
      <c r="R197" s="21" t="s">
        <v>67</v>
      </c>
    </row>
    <row r="198" spans="1:18" x14ac:dyDescent="0.35">
      <c r="A198" s="26">
        <v>1537713</v>
      </c>
      <c r="B198" s="26">
        <f>VLOOKUP(A198,'Fix 2LH Orders'!B:C,2,0)</f>
        <v>221</v>
      </c>
      <c r="C198" s="21" t="s">
        <v>59</v>
      </c>
      <c r="D198" s="21" t="s">
        <v>78</v>
      </c>
      <c r="E198" s="21" t="s">
        <v>69</v>
      </c>
      <c r="F198" s="21" t="s">
        <v>62</v>
      </c>
      <c r="G198" s="21" t="s">
        <v>70</v>
      </c>
      <c r="H198" s="21" t="s">
        <v>79</v>
      </c>
      <c r="I198" s="22">
        <v>43663</v>
      </c>
      <c r="J198" s="23">
        <v>0.66552083333333001</v>
      </c>
      <c r="K198" s="22">
        <v>43663</v>
      </c>
      <c r="L198" s="23">
        <v>0.66552083333333001</v>
      </c>
      <c r="M198" s="24">
        <v>20</v>
      </c>
      <c r="N198" s="24">
        <f t="shared" si="3"/>
        <v>20</v>
      </c>
      <c r="O198" s="21" t="s">
        <v>66</v>
      </c>
      <c r="P198" s="24">
        <v>20</v>
      </c>
      <c r="Q198" s="21" t="s">
        <v>66</v>
      </c>
      <c r="R198" s="21" t="s">
        <v>72</v>
      </c>
    </row>
    <row r="199" spans="1:18" x14ac:dyDescent="0.35">
      <c r="A199" s="26">
        <v>1537713</v>
      </c>
      <c r="B199" s="26">
        <f>VLOOKUP(A199,'Fix 2LH Orders'!B:C,2,0)</f>
        <v>221</v>
      </c>
      <c r="C199" s="21" t="s">
        <v>59</v>
      </c>
      <c r="D199" s="21" t="s">
        <v>80</v>
      </c>
      <c r="E199" s="21" t="s">
        <v>69</v>
      </c>
      <c r="F199" s="21" t="s">
        <v>62</v>
      </c>
      <c r="G199" s="21" t="s">
        <v>70</v>
      </c>
      <c r="H199" s="21" t="s">
        <v>81</v>
      </c>
      <c r="I199" s="22">
        <v>43663</v>
      </c>
      <c r="J199" s="23">
        <v>0.66559027777778002</v>
      </c>
      <c r="K199" s="22">
        <v>43663</v>
      </c>
      <c r="L199" s="23">
        <v>0.66559027777778002</v>
      </c>
      <c r="M199" s="24">
        <v>20</v>
      </c>
      <c r="N199" s="24">
        <f t="shared" si="3"/>
        <v>20</v>
      </c>
      <c r="O199" s="21" t="s">
        <v>66</v>
      </c>
      <c r="P199" s="24">
        <v>20</v>
      </c>
      <c r="Q199" s="21" t="s">
        <v>66</v>
      </c>
      <c r="R199" s="21" t="s">
        <v>72</v>
      </c>
    </row>
    <row r="200" spans="1:18" x14ac:dyDescent="0.35">
      <c r="A200" s="26">
        <v>1537713</v>
      </c>
      <c r="B200" s="26">
        <f>VLOOKUP(A200,'Fix 2LH Orders'!B:C,2,0)</f>
        <v>221</v>
      </c>
      <c r="C200" s="21" t="s">
        <v>59</v>
      </c>
      <c r="D200" s="21" t="s">
        <v>82</v>
      </c>
      <c r="E200" s="21" t="s">
        <v>83</v>
      </c>
      <c r="F200" s="21" t="s">
        <v>62</v>
      </c>
      <c r="G200" s="21" t="s">
        <v>84</v>
      </c>
      <c r="H200" s="21" t="s">
        <v>84</v>
      </c>
      <c r="I200" s="22">
        <v>43663</v>
      </c>
      <c r="J200" s="23">
        <v>0.98706018518519001</v>
      </c>
      <c r="K200" s="22">
        <v>43664</v>
      </c>
      <c r="L200" s="23">
        <v>0.65475694444443999</v>
      </c>
      <c r="M200" s="25">
        <v>16.544</v>
      </c>
      <c r="N200" s="24">
        <f t="shared" si="3"/>
        <v>992.64</v>
      </c>
      <c r="O200" s="21" t="s">
        <v>77</v>
      </c>
      <c r="P200" s="24">
        <v>450</v>
      </c>
      <c r="Q200" s="21" t="s">
        <v>66</v>
      </c>
      <c r="R200" s="21" t="s">
        <v>67</v>
      </c>
    </row>
    <row r="201" spans="1:18" x14ac:dyDescent="0.35">
      <c r="A201" s="26">
        <v>1537713</v>
      </c>
      <c r="B201" s="26">
        <f>VLOOKUP(A201,'Fix 2LH Orders'!B:C,2,0)</f>
        <v>221</v>
      </c>
      <c r="C201" s="21" t="s">
        <v>59</v>
      </c>
      <c r="D201" s="21" t="s">
        <v>85</v>
      </c>
      <c r="E201" s="21" t="s">
        <v>86</v>
      </c>
      <c r="F201" s="21" t="s">
        <v>62</v>
      </c>
      <c r="G201" s="21" t="s">
        <v>87</v>
      </c>
      <c r="H201" s="21" t="s">
        <v>87</v>
      </c>
      <c r="I201" s="22">
        <v>43667</v>
      </c>
      <c r="J201" s="23">
        <v>0.36510416666667</v>
      </c>
      <c r="K201" s="22">
        <v>43667</v>
      </c>
      <c r="L201" s="23">
        <v>0.36510416666667</v>
      </c>
      <c r="M201" s="24">
        <v>20</v>
      </c>
      <c r="N201" s="24">
        <f t="shared" si="3"/>
        <v>20</v>
      </c>
      <c r="O201" s="21" t="s">
        <v>66</v>
      </c>
      <c r="P201" s="24">
        <v>20</v>
      </c>
      <c r="Q201" s="21" t="s">
        <v>66</v>
      </c>
      <c r="R201" s="21" t="s">
        <v>72</v>
      </c>
    </row>
    <row r="202" spans="1:18" x14ac:dyDescent="0.35">
      <c r="A202" s="26">
        <v>1537713</v>
      </c>
      <c r="B202" s="26">
        <f>VLOOKUP(A202,'Fix 2LH Orders'!B:C,2,0)</f>
        <v>221</v>
      </c>
      <c r="C202" s="21" t="s">
        <v>59</v>
      </c>
      <c r="D202" s="21" t="s">
        <v>88</v>
      </c>
      <c r="E202" s="21" t="s">
        <v>89</v>
      </c>
      <c r="F202" s="21" t="s">
        <v>90</v>
      </c>
      <c r="G202" s="21" t="s">
        <v>91</v>
      </c>
      <c r="H202" s="21" t="s">
        <v>92</v>
      </c>
      <c r="I202" s="22"/>
      <c r="J202" s="23">
        <v>0</v>
      </c>
      <c r="K202" s="22"/>
      <c r="L202" s="23">
        <v>0</v>
      </c>
      <c r="M202" s="25">
        <v>0</v>
      </c>
      <c r="N202" s="24">
        <f t="shared" si="3"/>
        <v>0</v>
      </c>
      <c r="O202" s="21" t="s">
        <v>93</v>
      </c>
      <c r="P202" s="24">
        <v>0</v>
      </c>
      <c r="Q202" s="21" t="s">
        <v>66</v>
      </c>
      <c r="R202" s="21" t="s">
        <v>94</v>
      </c>
    </row>
    <row r="203" spans="1:18" x14ac:dyDescent="0.35">
      <c r="A203" s="26">
        <v>1537713</v>
      </c>
      <c r="B203" s="26">
        <f>VLOOKUP(A203,'Fix 2LH Orders'!B:C,2,0)</f>
        <v>221</v>
      </c>
      <c r="C203" s="21" t="s">
        <v>59</v>
      </c>
      <c r="D203" s="21" t="s">
        <v>95</v>
      </c>
      <c r="E203" s="21" t="s">
        <v>61</v>
      </c>
      <c r="F203" s="21" t="s">
        <v>62</v>
      </c>
      <c r="G203" s="21" t="s">
        <v>63</v>
      </c>
      <c r="H203" s="21" t="s">
        <v>96</v>
      </c>
      <c r="I203" s="22">
        <v>43669</v>
      </c>
      <c r="J203" s="23">
        <v>0.38793981481480999</v>
      </c>
      <c r="K203" s="22">
        <v>43669</v>
      </c>
      <c r="L203" s="23">
        <v>0.69336805555556003</v>
      </c>
      <c r="M203" s="25">
        <v>2.4430000000000001</v>
      </c>
      <c r="N203" s="24">
        <f t="shared" si="3"/>
        <v>146.58000000000001</v>
      </c>
      <c r="O203" s="21" t="s">
        <v>77</v>
      </c>
      <c r="P203" s="24">
        <v>40</v>
      </c>
      <c r="Q203" s="21" t="s">
        <v>66</v>
      </c>
      <c r="R203" s="21" t="s">
        <v>67</v>
      </c>
    </row>
    <row r="204" spans="1:18" x14ac:dyDescent="0.35">
      <c r="A204" s="26">
        <v>1537713</v>
      </c>
      <c r="B204" s="26">
        <f>VLOOKUP(A204,'Fix 2LH Orders'!B:C,2,0)</f>
        <v>221</v>
      </c>
      <c r="C204" s="21" t="s">
        <v>59</v>
      </c>
      <c r="D204" s="21" t="s">
        <v>97</v>
      </c>
      <c r="E204" s="21" t="s">
        <v>69</v>
      </c>
      <c r="F204" s="21" t="s">
        <v>62</v>
      </c>
      <c r="G204" s="21" t="s">
        <v>70</v>
      </c>
      <c r="H204" s="21" t="s">
        <v>98</v>
      </c>
      <c r="I204" s="22">
        <v>43670</v>
      </c>
      <c r="J204" s="23">
        <v>0.61460648148148</v>
      </c>
      <c r="K204" s="22">
        <v>43670</v>
      </c>
      <c r="L204" s="23">
        <v>0.61460648148148</v>
      </c>
      <c r="M204" s="24">
        <v>20</v>
      </c>
      <c r="N204" s="24">
        <f t="shared" si="3"/>
        <v>20</v>
      </c>
      <c r="O204" s="21" t="s">
        <v>66</v>
      </c>
      <c r="P204" s="24">
        <v>20</v>
      </c>
      <c r="Q204" s="21" t="s">
        <v>66</v>
      </c>
      <c r="R204" s="21" t="s">
        <v>72</v>
      </c>
    </row>
    <row r="205" spans="1:18" x14ac:dyDescent="0.35">
      <c r="A205" s="26">
        <v>1537713</v>
      </c>
      <c r="B205" s="26">
        <f>VLOOKUP(A205,'Fix 2LH Orders'!B:C,2,0)</f>
        <v>221</v>
      </c>
      <c r="C205" s="21" t="s">
        <v>59</v>
      </c>
      <c r="D205" s="21" t="s">
        <v>99</v>
      </c>
      <c r="E205" s="21" t="s">
        <v>69</v>
      </c>
      <c r="F205" s="21" t="s">
        <v>62</v>
      </c>
      <c r="G205" s="21" t="s">
        <v>70</v>
      </c>
      <c r="H205" s="21" t="s">
        <v>100</v>
      </c>
      <c r="I205" s="22">
        <v>43670</v>
      </c>
      <c r="J205" s="23">
        <v>0.61468750000000005</v>
      </c>
      <c r="K205" s="22">
        <v>43670</v>
      </c>
      <c r="L205" s="23">
        <v>0.61468750000000005</v>
      </c>
      <c r="M205" s="24">
        <v>50</v>
      </c>
      <c r="N205" s="24">
        <f t="shared" si="3"/>
        <v>50</v>
      </c>
      <c r="O205" s="21" t="s">
        <v>66</v>
      </c>
      <c r="P205" s="24">
        <v>50</v>
      </c>
      <c r="Q205" s="21" t="s">
        <v>66</v>
      </c>
      <c r="R205" s="21" t="s">
        <v>72</v>
      </c>
    </row>
    <row r="206" spans="1:18" x14ac:dyDescent="0.35">
      <c r="A206" s="26">
        <v>1537713</v>
      </c>
      <c r="B206" s="26">
        <f>VLOOKUP(A206,'Fix 2LH Orders'!B:C,2,0)</f>
        <v>221</v>
      </c>
      <c r="C206" s="21" t="s">
        <v>59</v>
      </c>
      <c r="D206" s="21" t="s">
        <v>101</v>
      </c>
      <c r="E206" s="21" t="s">
        <v>102</v>
      </c>
      <c r="F206" s="21" t="s">
        <v>62</v>
      </c>
      <c r="G206" s="21" t="s">
        <v>100</v>
      </c>
      <c r="H206" s="21" t="s">
        <v>103</v>
      </c>
      <c r="I206" s="22">
        <v>43670</v>
      </c>
      <c r="J206" s="23">
        <v>0.61479166666666996</v>
      </c>
      <c r="K206" s="22">
        <v>43670</v>
      </c>
      <c r="L206" s="23">
        <v>0.61479166666666996</v>
      </c>
      <c r="M206" s="24">
        <v>10</v>
      </c>
      <c r="N206" s="24">
        <f t="shared" si="3"/>
        <v>10</v>
      </c>
      <c r="O206" s="21" t="s">
        <v>66</v>
      </c>
      <c r="P206" s="24">
        <v>10</v>
      </c>
      <c r="Q206" s="21" t="s">
        <v>66</v>
      </c>
      <c r="R206" s="21" t="s">
        <v>72</v>
      </c>
    </row>
    <row r="207" spans="1:18" x14ac:dyDescent="0.35">
      <c r="A207" s="26">
        <v>1537713</v>
      </c>
      <c r="B207" s="26">
        <f>VLOOKUP(A207,'Fix 2LH Orders'!B:C,2,0)</f>
        <v>221</v>
      </c>
      <c r="C207" s="21" t="s">
        <v>59</v>
      </c>
      <c r="D207" s="21" t="s">
        <v>104</v>
      </c>
      <c r="E207" s="21" t="s">
        <v>102</v>
      </c>
      <c r="F207" s="21" t="s">
        <v>105</v>
      </c>
      <c r="G207" s="21" t="s">
        <v>100</v>
      </c>
      <c r="H207" s="21" t="s">
        <v>106</v>
      </c>
      <c r="I207" s="22">
        <v>43671</v>
      </c>
      <c r="J207" s="23">
        <v>0.31681712962962999</v>
      </c>
      <c r="K207" s="22">
        <v>43671</v>
      </c>
      <c r="L207" s="23">
        <v>0.31681712962962999</v>
      </c>
      <c r="M207" s="24">
        <v>10</v>
      </c>
      <c r="N207" s="24">
        <f t="shared" si="3"/>
        <v>10</v>
      </c>
      <c r="O207" s="21" t="s">
        <v>66</v>
      </c>
      <c r="P207" s="24">
        <v>10</v>
      </c>
      <c r="Q207" s="21" t="s">
        <v>66</v>
      </c>
      <c r="R207" s="21" t="s">
        <v>72</v>
      </c>
    </row>
    <row r="208" spans="1:18" x14ac:dyDescent="0.35">
      <c r="A208" s="26">
        <v>1537713</v>
      </c>
      <c r="B208" s="26">
        <f>VLOOKUP(A208,'Fix 2LH Orders'!B:C,2,0)</f>
        <v>221</v>
      </c>
      <c r="C208" s="21" t="s">
        <v>107</v>
      </c>
      <c r="D208" s="21" t="s">
        <v>60</v>
      </c>
      <c r="E208" s="21" t="s">
        <v>61</v>
      </c>
      <c r="F208" s="21" t="s">
        <v>90</v>
      </c>
      <c r="G208" s="21" t="s">
        <v>63</v>
      </c>
      <c r="H208" s="21" t="s">
        <v>108</v>
      </c>
      <c r="I208" s="22">
        <v>43660</v>
      </c>
      <c r="J208" s="23">
        <v>0.32857638888889001</v>
      </c>
      <c r="K208" s="22">
        <v>43663</v>
      </c>
      <c r="L208" s="23">
        <v>0.61624999999999996</v>
      </c>
      <c r="M208" s="25">
        <v>48.103999999999999</v>
      </c>
      <c r="N208" s="24">
        <f t="shared" si="3"/>
        <v>2886.24</v>
      </c>
      <c r="O208" s="21" t="s">
        <v>77</v>
      </c>
      <c r="P208" s="24">
        <v>1</v>
      </c>
      <c r="Q208" s="21" t="s">
        <v>66</v>
      </c>
      <c r="R208" s="21" t="s">
        <v>67</v>
      </c>
    </row>
    <row r="209" spans="1:18" x14ac:dyDescent="0.35">
      <c r="A209" s="26">
        <v>1537713</v>
      </c>
      <c r="B209" s="26">
        <f>VLOOKUP(A209,'Fix 2LH Orders'!B:C,2,0)</f>
        <v>221</v>
      </c>
      <c r="C209" s="21" t="s">
        <v>109</v>
      </c>
      <c r="D209" s="21" t="s">
        <v>82</v>
      </c>
      <c r="E209" s="21" t="s">
        <v>83</v>
      </c>
      <c r="F209" s="21" t="s">
        <v>90</v>
      </c>
      <c r="G209" s="21" t="s">
        <v>84</v>
      </c>
      <c r="H209" s="21" t="s">
        <v>110</v>
      </c>
      <c r="I209" s="22">
        <v>43663</v>
      </c>
      <c r="J209" s="23">
        <v>0.75736111111111004</v>
      </c>
      <c r="K209" s="22">
        <v>43664</v>
      </c>
      <c r="L209" s="23">
        <v>0.12401620370370001</v>
      </c>
      <c r="M209" s="25">
        <v>2.9329999999999998</v>
      </c>
      <c r="N209" s="24">
        <f t="shared" si="3"/>
        <v>175.98</v>
      </c>
      <c r="O209" s="21" t="s">
        <v>77</v>
      </c>
      <c r="P209" s="24">
        <v>5</v>
      </c>
      <c r="Q209" s="21" t="s">
        <v>66</v>
      </c>
      <c r="R209" s="21" t="s">
        <v>67</v>
      </c>
    </row>
    <row r="210" spans="1:18" x14ac:dyDescent="0.35">
      <c r="A210" s="26">
        <v>1538316</v>
      </c>
      <c r="B210" s="26">
        <f>VLOOKUP(A210,'Fix 2LH Orders'!B:C,2,0)</f>
        <v>222</v>
      </c>
      <c r="C210" s="21" t="s">
        <v>59</v>
      </c>
      <c r="D210" s="21" t="s">
        <v>60</v>
      </c>
      <c r="E210" s="21" t="s">
        <v>61</v>
      </c>
      <c r="F210" s="21" t="s">
        <v>62</v>
      </c>
      <c r="G210" s="21" t="s">
        <v>63</v>
      </c>
      <c r="H210" s="21" t="s">
        <v>64</v>
      </c>
      <c r="I210" s="22">
        <v>43657</v>
      </c>
      <c r="J210" s="23">
        <v>0.43722222222222001</v>
      </c>
      <c r="K210" s="22">
        <v>43657</v>
      </c>
      <c r="L210" s="23">
        <v>0.47753472222221999</v>
      </c>
      <c r="M210" s="25">
        <v>29.033000000000001</v>
      </c>
      <c r="N210" s="24">
        <f t="shared" si="3"/>
        <v>29.033000000000001</v>
      </c>
      <c r="O210" s="21" t="s">
        <v>66</v>
      </c>
      <c r="P210" s="24">
        <v>20</v>
      </c>
      <c r="Q210" s="21" t="s">
        <v>66</v>
      </c>
      <c r="R210" s="21" t="s">
        <v>67</v>
      </c>
    </row>
    <row r="211" spans="1:18" x14ac:dyDescent="0.35">
      <c r="A211" s="26">
        <v>1538316</v>
      </c>
      <c r="B211" s="26">
        <f>VLOOKUP(A211,'Fix 2LH Orders'!B:C,2,0)</f>
        <v>222</v>
      </c>
      <c r="C211" s="21" t="s">
        <v>59</v>
      </c>
      <c r="D211" s="21" t="s">
        <v>68</v>
      </c>
      <c r="E211" s="21" t="s">
        <v>69</v>
      </c>
      <c r="F211" s="21" t="s">
        <v>62</v>
      </c>
      <c r="G211" s="21" t="s">
        <v>70</v>
      </c>
      <c r="H211" s="21" t="s">
        <v>71</v>
      </c>
      <c r="I211" s="22">
        <v>43657</v>
      </c>
      <c r="J211" s="23">
        <v>0.51019675925926</v>
      </c>
      <c r="K211" s="22">
        <v>43657</v>
      </c>
      <c r="L211" s="23">
        <v>0.51019675925926</v>
      </c>
      <c r="M211" s="24">
        <v>30</v>
      </c>
      <c r="N211" s="24">
        <f t="shared" si="3"/>
        <v>30</v>
      </c>
      <c r="O211" s="21" t="s">
        <v>66</v>
      </c>
      <c r="P211" s="24">
        <v>30</v>
      </c>
      <c r="Q211" s="21" t="s">
        <v>66</v>
      </c>
      <c r="R211" s="21" t="s">
        <v>72</v>
      </c>
    </row>
    <row r="212" spans="1:18" x14ac:dyDescent="0.35">
      <c r="A212" s="26">
        <v>1538316</v>
      </c>
      <c r="B212" s="26">
        <f>VLOOKUP(A212,'Fix 2LH Orders'!B:C,2,0)</f>
        <v>222</v>
      </c>
      <c r="C212" s="21" t="s">
        <v>59</v>
      </c>
      <c r="D212" s="21" t="s">
        <v>73</v>
      </c>
      <c r="E212" s="21" t="s">
        <v>61</v>
      </c>
      <c r="F212" s="21" t="s">
        <v>62</v>
      </c>
      <c r="G212" s="21" t="s">
        <v>63</v>
      </c>
      <c r="H212" s="21" t="s">
        <v>74</v>
      </c>
      <c r="I212" s="22">
        <v>43660</v>
      </c>
      <c r="J212" s="23">
        <v>0.33880787037037002</v>
      </c>
      <c r="K212" s="22">
        <v>43660</v>
      </c>
      <c r="L212" s="23">
        <v>0.67153935185184999</v>
      </c>
      <c r="M212" s="25">
        <v>480.29300000000001</v>
      </c>
      <c r="N212" s="24">
        <f t="shared" si="3"/>
        <v>480.29300000000001</v>
      </c>
      <c r="O212" s="21" t="s">
        <v>66</v>
      </c>
      <c r="P212" s="24">
        <v>200</v>
      </c>
      <c r="Q212" s="21" t="s">
        <v>66</v>
      </c>
      <c r="R212" s="21" t="s">
        <v>67</v>
      </c>
    </row>
    <row r="213" spans="1:18" x14ac:dyDescent="0.35">
      <c r="A213" s="26">
        <v>1538316</v>
      </c>
      <c r="B213" s="26">
        <f>VLOOKUP(A213,'Fix 2LH Orders'!B:C,2,0)</f>
        <v>222</v>
      </c>
      <c r="C213" s="21" t="s">
        <v>59</v>
      </c>
      <c r="D213" s="21" t="s">
        <v>75</v>
      </c>
      <c r="E213" s="21" t="s">
        <v>61</v>
      </c>
      <c r="F213" s="21" t="s">
        <v>62</v>
      </c>
      <c r="G213" s="21" t="s">
        <v>63</v>
      </c>
      <c r="H213" s="21" t="s">
        <v>76</v>
      </c>
      <c r="I213" s="22">
        <v>43662</v>
      </c>
      <c r="J213" s="23">
        <v>0.32841435185184997</v>
      </c>
      <c r="K213" s="22">
        <v>43668</v>
      </c>
      <c r="L213" s="23">
        <v>0.52982638888889</v>
      </c>
      <c r="M213" s="25">
        <v>24.968</v>
      </c>
      <c r="N213" s="24">
        <f t="shared" si="3"/>
        <v>1498.08</v>
      </c>
      <c r="O213" s="21" t="s">
        <v>77</v>
      </c>
      <c r="P213" s="24">
        <v>500</v>
      </c>
      <c r="Q213" s="21" t="s">
        <v>66</v>
      </c>
      <c r="R213" s="21" t="s">
        <v>67</v>
      </c>
    </row>
    <row r="214" spans="1:18" x14ac:dyDescent="0.35">
      <c r="A214" s="26">
        <v>1538316</v>
      </c>
      <c r="B214" s="26">
        <f>VLOOKUP(A214,'Fix 2LH Orders'!B:C,2,0)</f>
        <v>222</v>
      </c>
      <c r="C214" s="21" t="s">
        <v>59</v>
      </c>
      <c r="D214" s="21" t="s">
        <v>78</v>
      </c>
      <c r="E214" s="21" t="s">
        <v>69</v>
      </c>
      <c r="F214" s="21" t="s">
        <v>62</v>
      </c>
      <c r="G214" s="21" t="s">
        <v>70</v>
      </c>
      <c r="H214" s="21" t="s">
        <v>79</v>
      </c>
      <c r="I214" s="22">
        <v>43668</v>
      </c>
      <c r="J214" s="23">
        <v>0.69265046296295996</v>
      </c>
      <c r="K214" s="22">
        <v>43668</v>
      </c>
      <c r="L214" s="23">
        <v>0.69265046296295996</v>
      </c>
      <c r="M214" s="24">
        <v>20</v>
      </c>
      <c r="N214" s="24">
        <f t="shared" si="3"/>
        <v>20</v>
      </c>
      <c r="O214" s="21" t="s">
        <v>66</v>
      </c>
      <c r="P214" s="24">
        <v>20</v>
      </c>
      <c r="Q214" s="21" t="s">
        <v>66</v>
      </c>
      <c r="R214" s="21" t="s">
        <v>72</v>
      </c>
    </row>
    <row r="215" spans="1:18" x14ac:dyDescent="0.35">
      <c r="A215" s="26">
        <v>1538316</v>
      </c>
      <c r="B215" s="26">
        <f>VLOOKUP(A215,'Fix 2LH Orders'!B:C,2,0)</f>
        <v>222</v>
      </c>
      <c r="C215" s="21" t="s">
        <v>59</v>
      </c>
      <c r="D215" s="21" t="s">
        <v>80</v>
      </c>
      <c r="E215" s="21" t="s">
        <v>69</v>
      </c>
      <c r="F215" s="21" t="s">
        <v>62</v>
      </c>
      <c r="G215" s="21" t="s">
        <v>70</v>
      </c>
      <c r="H215" s="21" t="s">
        <v>81</v>
      </c>
      <c r="I215" s="22">
        <v>43668</v>
      </c>
      <c r="J215" s="23">
        <v>0.69271990740740996</v>
      </c>
      <c r="K215" s="22">
        <v>43668</v>
      </c>
      <c r="L215" s="23">
        <v>0.69271990740740996</v>
      </c>
      <c r="M215" s="24">
        <v>20</v>
      </c>
      <c r="N215" s="24">
        <f t="shared" si="3"/>
        <v>20</v>
      </c>
      <c r="O215" s="21" t="s">
        <v>66</v>
      </c>
      <c r="P215" s="24">
        <v>20</v>
      </c>
      <c r="Q215" s="21" t="s">
        <v>66</v>
      </c>
      <c r="R215" s="21" t="s">
        <v>72</v>
      </c>
    </row>
    <row r="216" spans="1:18" x14ac:dyDescent="0.35">
      <c r="A216" s="26">
        <v>1538316</v>
      </c>
      <c r="B216" s="26">
        <f>VLOOKUP(A216,'Fix 2LH Orders'!B:C,2,0)</f>
        <v>222</v>
      </c>
      <c r="C216" s="21" t="s">
        <v>59</v>
      </c>
      <c r="D216" s="21" t="s">
        <v>82</v>
      </c>
      <c r="E216" s="21" t="s">
        <v>83</v>
      </c>
      <c r="F216" s="21" t="s">
        <v>62</v>
      </c>
      <c r="G216" s="21" t="s">
        <v>84</v>
      </c>
      <c r="H216" s="21" t="s">
        <v>84</v>
      </c>
      <c r="I216" s="22">
        <v>43669</v>
      </c>
      <c r="J216" s="23">
        <v>9.4907407406999997E-4</v>
      </c>
      <c r="K216" s="22">
        <v>43669</v>
      </c>
      <c r="L216" s="23">
        <v>0.74790509259258997</v>
      </c>
      <c r="M216" s="25">
        <v>8.5340000000000007</v>
      </c>
      <c r="N216" s="24">
        <f t="shared" si="3"/>
        <v>512.04000000000008</v>
      </c>
      <c r="O216" s="21" t="s">
        <v>77</v>
      </c>
      <c r="P216" s="24">
        <v>450</v>
      </c>
      <c r="Q216" s="21" t="s">
        <v>66</v>
      </c>
      <c r="R216" s="21" t="s">
        <v>67</v>
      </c>
    </row>
    <row r="217" spans="1:18" x14ac:dyDescent="0.35">
      <c r="A217" s="26">
        <v>1538316</v>
      </c>
      <c r="B217" s="26">
        <f>VLOOKUP(A217,'Fix 2LH Orders'!B:C,2,0)</f>
        <v>222</v>
      </c>
      <c r="C217" s="21" t="s">
        <v>59</v>
      </c>
      <c r="D217" s="21" t="s">
        <v>85</v>
      </c>
      <c r="E217" s="21" t="s">
        <v>86</v>
      </c>
      <c r="F217" s="21" t="s">
        <v>62</v>
      </c>
      <c r="G217" s="21" t="s">
        <v>87</v>
      </c>
      <c r="H217" s="21" t="s">
        <v>87</v>
      </c>
      <c r="I217" s="22">
        <v>43670</v>
      </c>
      <c r="J217" s="23">
        <v>0.43894675925926002</v>
      </c>
      <c r="K217" s="22">
        <v>43670</v>
      </c>
      <c r="L217" s="23">
        <v>0.43894675925926002</v>
      </c>
      <c r="M217" s="24">
        <v>20</v>
      </c>
      <c r="N217" s="24">
        <f t="shared" si="3"/>
        <v>20</v>
      </c>
      <c r="O217" s="21" t="s">
        <v>66</v>
      </c>
      <c r="P217" s="24">
        <v>20</v>
      </c>
      <c r="Q217" s="21" t="s">
        <v>66</v>
      </c>
      <c r="R217" s="21" t="s">
        <v>72</v>
      </c>
    </row>
    <row r="218" spans="1:18" x14ac:dyDescent="0.35">
      <c r="A218" s="26">
        <v>1538316</v>
      </c>
      <c r="B218" s="26">
        <f>VLOOKUP(A218,'Fix 2LH Orders'!B:C,2,0)</f>
        <v>222</v>
      </c>
      <c r="C218" s="21" t="s">
        <v>59</v>
      </c>
      <c r="D218" s="21" t="s">
        <v>88</v>
      </c>
      <c r="E218" s="21" t="s">
        <v>89</v>
      </c>
      <c r="F218" s="21" t="s">
        <v>90</v>
      </c>
      <c r="G218" s="21" t="s">
        <v>91</v>
      </c>
      <c r="H218" s="21" t="s">
        <v>92</v>
      </c>
      <c r="I218" s="22"/>
      <c r="J218" s="23">
        <v>0</v>
      </c>
      <c r="K218" s="22"/>
      <c r="L218" s="23">
        <v>0</v>
      </c>
      <c r="M218" s="25">
        <v>0</v>
      </c>
      <c r="N218" s="24">
        <f t="shared" si="3"/>
        <v>0</v>
      </c>
      <c r="O218" s="21" t="s">
        <v>93</v>
      </c>
      <c r="P218" s="24">
        <v>0</v>
      </c>
      <c r="Q218" s="21" t="s">
        <v>66</v>
      </c>
      <c r="R218" s="21" t="s">
        <v>94</v>
      </c>
    </row>
    <row r="219" spans="1:18" x14ac:dyDescent="0.35">
      <c r="A219" s="26">
        <v>1538316</v>
      </c>
      <c r="B219" s="26">
        <f>VLOOKUP(A219,'Fix 2LH Orders'!B:C,2,0)</f>
        <v>222</v>
      </c>
      <c r="C219" s="21" t="s">
        <v>59</v>
      </c>
      <c r="D219" s="21" t="s">
        <v>95</v>
      </c>
      <c r="E219" s="21" t="s">
        <v>61</v>
      </c>
      <c r="F219" s="21" t="s">
        <v>62</v>
      </c>
      <c r="G219" s="21" t="s">
        <v>63</v>
      </c>
      <c r="H219" s="21" t="s">
        <v>96</v>
      </c>
      <c r="I219" s="22">
        <v>43675</v>
      </c>
      <c r="J219" s="23">
        <v>0.57158564814815005</v>
      </c>
      <c r="K219" s="22">
        <v>43675</v>
      </c>
      <c r="L219" s="23">
        <v>0.66800925925926002</v>
      </c>
      <c r="M219" s="25">
        <v>19.617000000000001</v>
      </c>
      <c r="N219" s="24">
        <f t="shared" si="3"/>
        <v>19.617000000000001</v>
      </c>
      <c r="O219" s="21" t="s">
        <v>66</v>
      </c>
      <c r="P219" s="24">
        <v>40</v>
      </c>
      <c r="Q219" s="21" t="s">
        <v>66</v>
      </c>
      <c r="R219" s="21" t="s">
        <v>67</v>
      </c>
    </row>
    <row r="220" spans="1:18" x14ac:dyDescent="0.35">
      <c r="A220" s="26">
        <v>1538316</v>
      </c>
      <c r="B220" s="26">
        <f>VLOOKUP(A220,'Fix 2LH Orders'!B:C,2,0)</f>
        <v>222</v>
      </c>
      <c r="C220" s="21" t="s">
        <v>59</v>
      </c>
      <c r="D220" s="21" t="s">
        <v>97</v>
      </c>
      <c r="E220" s="21" t="s">
        <v>69</v>
      </c>
      <c r="F220" s="21" t="s">
        <v>62</v>
      </c>
      <c r="G220" s="21" t="s">
        <v>70</v>
      </c>
      <c r="H220" s="21" t="s">
        <v>98</v>
      </c>
      <c r="I220" s="22">
        <v>43676</v>
      </c>
      <c r="J220" s="23">
        <v>0.74341435185185001</v>
      </c>
      <c r="K220" s="22">
        <v>43676</v>
      </c>
      <c r="L220" s="23">
        <v>0.74341435185185001</v>
      </c>
      <c r="M220" s="24">
        <v>20</v>
      </c>
      <c r="N220" s="24">
        <f t="shared" si="3"/>
        <v>20</v>
      </c>
      <c r="O220" s="21" t="s">
        <v>66</v>
      </c>
      <c r="P220" s="24">
        <v>20</v>
      </c>
      <c r="Q220" s="21" t="s">
        <v>66</v>
      </c>
      <c r="R220" s="21" t="s">
        <v>72</v>
      </c>
    </row>
    <row r="221" spans="1:18" x14ac:dyDescent="0.35">
      <c r="A221" s="26">
        <v>1538316</v>
      </c>
      <c r="B221" s="26">
        <f>VLOOKUP(A221,'Fix 2LH Orders'!B:C,2,0)</f>
        <v>222</v>
      </c>
      <c r="C221" s="21" t="s">
        <v>59</v>
      </c>
      <c r="D221" s="21" t="s">
        <v>99</v>
      </c>
      <c r="E221" s="21" t="s">
        <v>69</v>
      </c>
      <c r="F221" s="21" t="s">
        <v>62</v>
      </c>
      <c r="G221" s="21" t="s">
        <v>70</v>
      </c>
      <c r="H221" s="21" t="s">
        <v>100</v>
      </c>
      <c r="I221" s="22">
        <v>43676</v>
      </c>
      <c r="J221" s="23">
        <v>0.74351851851852002</v>
      </c>
      <c r="K221" s="22">
        <v>43676</v>
      </c>
      <c r="L221" s="23">
        <v>0.74351851851852002</v>
      </c>
      <c r="M221" s="24">
        <v>50</v>
      </c>
      <c r="N221" s="24">
        <f t="shared" si="3"/>
        <v>50</v>
      </c>
      <c r="O221" s="21" t="s">
        <v>66</v>
      </c>
      <c r="P221" s="24">
        <v>50</v>
      </c>
      <c r="Q221" s="21" t="s">
        <v>66</v>
      </c>
      <c r="R221" s="21" t="s">
        <v>72</v>
      </c>
    </row>
    <row r="222" spans="1:18" x14ac:dyDescent="0.35">
      <c r="A222" s="26">
        <v>1538316</v>
      </c>
      <c r="B222" s="26">
        <f>VLOOKUP(A222,'Fix 2LH Orders'!B:C,2,0)</f>
        <v>222</v>
      </c>
      <c r="C222" s="21" t="s">
        <v>59</v>
      </c>
      <c r="D222" s="21" t="s">
        <v>101</v>
      </c>
      <c r="E222" s="21" t="s">
        <v>102</v>
      </c>
      <c r="F222" s="21" t="s">
        <v>62</v>
      </c>
      <c r="G222" s="21" t="s">
        <v>100</v>
      </c>
      <c r="H222" s="21" t="s">
        <v>103</v>
      </c>
      <c r="I222" s="22">
        <v>43678</v>
      </c>
      <c r="J222" s="23">
        <v>0.40946759259259002</v>
      </c>
      <c r="K222" s="22">
        <v>43678</v>
      </c>
      <c r="L222" s="23">
        <v>0.40946759259259002</v>
      </c>
      <c r="M222" s="24">
        <v>10</v>
      </c>
      <c r="N222" s="24">
        <f t="shared" si="3"/>
        <v>10</v>
      </c>
      <c r="O222" s="21" t="s">
        <v>66</v>
      </c>
      <c r="P222" s="24">
        <v>10</v>
      </c>
      <c r="Q222" s="21" t="s">
        <v>66</v>
      </c>
      <c r="R222" s="21" t="s">
        <v>72</v>
      </c>
    </row>
    <row r="223" spans="1:18" x14ac:dyDescent="0.35">
      <c r="A223" s="26">
        <v>1538316</v>
      </c>
      <c r="B223" s="26">
        <f>VLOOKUP(A223,'Fix 2LH Orders'!B:C,2,0)</f>
        <v>222</v>
      </c>
      <c r="C223" s="21" t="s">
        <v>59</v>
      </c>
      <c r="D223" s="21" t="s">
        <v>104</v>
      </c>
      <c r="E223" s="21" t="s">
        <v>102</v>
      </c>
      <c r="F223" s="21" t="s">
        <v>105</v>
      </c>
      <c r="G223" s="21" t="s">
        <v>100</v>
      </c>
      <c r="H223" s="21" t="s">
        <v>106</v>
      </c>
      <c r="I223" s="22">
        <v>43678</v>
      </c>
      <c r="J223" s="23">
        <v>0.41223379629630003</v>
      </c>
      <c r="K223" s="22">
        <v>43678</v>
      </c>
      <c r="L223" s="23">
        <v>0.41223379629630003</v>
      </c>
      <c r="M223" s="24">
        <v>10</v>
      </c>
      <c r="N223" s="24">
        <f t="shared" si="3"/>
        <v>10</v>
      </c>
      <c r="O223" s="21" t="s">
        <v>66</v>
      </c>
      <c r="P223" s="24">
        <v>10</v>
      </c>
      <c r="Q223" s="21" t="s">
        <v>66</v>
      </c>
      <c r="R223" s="21" t="s">
        <v>72</v>
      </c>
    </row>
    <row r="224" spans="1:18" x14ac:dyDescent="0.35">
      <c r="A224" s="26">
        <v>1538316</v>
      </c>
      <c r="B224" s="26">
        <f>VLOOKUP(A224,'Fix 2LH Orders'!B:C,2,0)</f>
        <v>222</v>
      </c>
      <c r="C224" s="21" t="s">
        <v>107</v>
      </c>
      <c r="D224" s="21" t="s">
        <v>60</v>
      </c>
      <c r="E224" s="21" t="s">
        <v>61</v>
      </c>
      <c r="F224" s="21" t="s">
        <v>90</v>
      </c>
      <c r="G224" s="21" t="s">
        <v>63</v>
      </c>
      <c r="H224" s="21" t="s">
        <v>108</v>
      </c>
      <c r="I224" s="22">
        <v>43661</v>
      </c>
      <c r="J224" s="23">
        <v>0.50763888888888997</v>
      </c>
      <c r="K224" s="22">
        <v>43668</v>
      </c>
      <c r="L224" s="23">
        <v>0.41947916666667001</v>
      </c>
      <c r="M224" s="25">
        <v>14.021000000000001</v>
      </c>
      <c r="N224" s="24">
        <f t="shared" si="3"/>
        <v>841.26</v>
      </c>
      <c r="O224" s="21" t="s">
        <v>77</v>
      </c>
      <c r="P224" s="24">
        <v>1</v>
      </c>
      <c r="Q224" s="21" t="s">
        <v>66</v>
      </c>
      <c r="R224" s="21" t="s">
        <v>67</v>
      </c>
    </row>
    <row r="225" spans="1:18" x14ac:dyDescent="0.35">
      <c r="A225" s="26">
        <v>1538316</v>
      </c>
      <c r="B225" s="26">
        <f>VLOOKUP(A225,'Fix 2LH Orders'!B:C,2,0)</f>
        <v>222</v>
      </c>
      <c r="C225" s="21" t="s">
        <v>109</v>
      </c>
      <c r="D225" s="21" t="s">
        <v>82</v>
      </c>
      <c r="E225" s="21" t="s">
        <v>83</v>
      </c>
      <c r="F225" s="21" t="s">
        <v>90</v>
      </c>
      <c r="G225" s="21" t="s">
        <v>84</v>
      </c>
      <c r="H225" s="21" t="s">
        <v>110</v>
      </c>
      <c r="I225" s="22">
        <v>43668</v>
      </c>
      <c r="J225" s="23">
        <v>0.76505787037036999</v>
      </c>
      <c r="K225" s="22">
        <v>43668</v>
      </c>
      <c r="L225" s="23">
        <v>0.99821759259259002</v>
      </c>
      <c r="M225" s="25">
        <v>2.798</v>
      </c>
      <c r="N225" s="24">
        <f t="shared" si="3"/>
        <v>167.88</v>
      </c>
      <c r="O225" s="21" t="s">
        <v>77</v>
      </c>
      <c r="P225" s="24">
        <v>5</v>
      </c>
      <c r="Q225" s="21" t="s">
        <v>66</v>
      </c>
      <c r="R225" s="21" t="s">
        <v>67</v>
      </c>
    </row>
    <row r="226" spans="1:18" x14ac:dyDescent="0.35">
      <c r="A226" s="26">
        <v>1538678</v>
      </c>
      <c r="B226" s="26">
        <f>VLOOKUP(A226,'Fix 2LH Orders'!B:C,2,0)</f>
        <v>223</v>
      </c>
      <c r="C226" s="21" t="s">
        <v>59</v>
      </c>
      <c r="D226" s="21" t="s">
        <v>60</v>
      </c>
      <c r="E226" s="21" t="s">
        <v>61</v>
      </c>
      <c r="F226" s="21" t="s">
        <v>62</v>
      </c>
      <c r="G226" s="21" t="s">
        <v>63</v>
      </c>
      <c r="H226" s="21" t="s">
        <v>64</v>
      </c>
      <c r="I226" s="22">
        <v>43663</v>
      </c>
      <c r="J226" s="23">
        <v>0.35165509259258998</v>
      </c>
      <c r="K226" s="22">
        <v>43663</v>
      </c>
      <c r="L226" s="23">
        <v>0.51677083333332996</v>
      </c>
      <c r="M226" s="25">
        <v>1.323</v>
      </c>
      <c r="N226" s="24">
        <f t="shared" si="3"/>
        <v>79.38</v>
      </c>
      <c r="O226" s="21" t="s">
        <v>77</v>
      </c>
      <c r="P226" s="24">
        <v>20</v>
      </c>
      <c r="Q226" s="21" t="s">
        <v>66</v>
      </c>
      <c r="R226" s="21" t="s">
        <v>67</v>
      </c>
    </row>
    <row r="227" spans="1:18" x14ac:dyDescent="0.35">
      <c r="A227" s="26">
        <v>1538678</v>
      </c>
      <c r="B227" s="26">
        <f>VLOOKUP(A227,'Fix 2LH Orders'!B:C,2,0)</f>
        <v>223</v>
      </c>
      <c r="C227" s="21" t="s">
        <v>59</v>
      </c>
      <c r="D227" s="21" t="s">
        <v>68</v>
      </c>
      <c r="E227" s="21" t="s">
        <v>69</v>
      </c>
      <c r="F227" s="21" t="s">
        <v>62</v>
      </c>
      <c r="G227" s="21" t="s">
        <v>70</v>
      </c>
      <c r="H227" s="21" t="s">
        <v>71</v>
      </c>
      <c r="I227" s="22">
        <v>43663</v>
      </c>
      <c r="J227" s="23">
        <v>0.57248842592592997</v>
      </c>
      <c r="K227" s="22">
        <v>43663</v>
      </c>
      <c r="L227" s="23">
        <v>0.57248842592592997</v>
      </c>
      <c r="M227" s="24">
        <v>30</v>
      </c>
      <c r="N227" s="24">
        <f t="shared" si="3"/>
        <v>30</v>
      </c>
      <c r="O227" s="21" t="s">
        <v>66</v>
      </c>
      <c r="P227" s="24">
        <v>30</v>
      </c>
      <c r="Q227" s="21" t="s">
        <v>66</v>
      </c>
      <c r="R227" s="21" t="s">
        <v>72</v>
      </c>
    </row>
    <row r="228" spans="1:18" x14ac:dyDescent="0.35">
      <c r="A228" s="26">
        <v>1538678</v>
      </c>
      <c r="B228" s="26">
        <f>VLOOKUP(A228,'Fix 2LH Orders'!B:C,2,0)</f>
        <v>223</v>
      </c>
      <c r="C228" s="21" t="s">
        <v>59</v>
      </c>
      <c r="D228" s="21" t="s">
        <v>73</v>
      </c>
      <c r="E228" s="21" t="s">
        <v>61</v>
      </c>
      <c r="F228" s="21" t="s">
        <v>62</v>
      </c>
      <c r="G228" s="21" t="s">
        <v>63</v>
      </c>
      <c r="H228" s="21" t="s">
        <v>74</v>
      </c>
      <c r="I228" s="22">
        <v>43669</v>
      </c>
      <c r="J228" s="23">
        <v>0.32774305555555999</v>
      </c>
      <c r="K228" s="22">
        <v>43669</v>
      </c>
      <c r="L228" s="23">
        <v>0.74611111111110995</v>
      </c>
      <c r="M228" s="25">
        <v>19.748000000000001</v>
      </c>
      <c r="N228" s="24">
        <f t="shared" si="3"/>
        <v>1184.8800000000001</v>
      </c>
      <c r="O228" s="21" t="s">
        <v>77</v>
      </c>
      <c r="P228" s="24">
        <v>200</v>
      </c>
      <c r="Q228" s="21" t="s">
        <v>66</v>
      </c>
      <c r="R228" s="21" t="s">
        <v>67</v>
      </c>
    </row>
    <row r="229" spans="1:18" x14ac:dyDescent="0.35">
      <c r="A229" s="26">
        <v>1538678</v>
      </c>
      <c r="B229" s="26">
        <f>VLOOKUP(A229,'Fix 2LH Orders'!B:C,2,0)</f>
        <v>223</v>
      </c>
      <c r="C229" s="21" t="s">
        <v>59</v>
      </c>
      <c r="D229" s="21" t="s">
        <v>75</v>
      </c>
      <c r="E229" s="21" t="s">
        <v>61</v>
      </c>
      <c r="F229" s="21" t="s">
        <v>62</v>
      </c>
      <c r="G229" s="21" t="s">
        <v>63</v>
      </c>
      <c r="H229" s="21" t="s">
        <v>76</v>
      </c>
      <c r="I229" s="22">
        <v>43670</v>
      </c>
      <c r="J229" s="23">
        <v>0.31351851851851997</v>
      </c>
      <c r="K229" s="22">
        <v>43670</v>
      </c>
      <c r="L229" s="23">
        <v>0.74076388888889</v>
      </c>
      <c r="M229" s="25">
        <v>10.254</v>
      </c>
      <c r="N229" s="24">
        <f t="shared" si="3"/>
        <v>615.24</v>
      </c>
      <c r="O229" s="21" t="s">
        <v>77</v>
      </c>
      <c r="P229" s="24">
        <v>500</v>
      </c>
      <c r="Q229" s="21" t="s">
        <v>66</v>
      </c>
      <c r="R229" s="21" t="s">
        <v>67</v>
      </c>
    </row>
    <row r="230" spans="1:18" x14ac:dyDescent="0.35">
      <c r="A230" s="26">
        <v>1538678</v>
      </c>
      <c r="B230" s="26">
        <f>VLOOKUP(A230,'Fix 2LH Orders'!B:C,2,0)</f>
        <v>223</v>
      </c>
      <c r="C230" s="21" t="s">
        <v>59</v>
      </c>
      <c r="D230" s="21" t="s">
        <v>78</v>
      </c>
      <c r="E230" s="21" t="s">
        <v>69</v>
      </c>
      <c r="F230" s="21" t="s">
        <v>62</v>
      </c>
      <c r="G230" s="21" t="s">
        <v>70</v>
      </c>
      <c r="H230" s="21" t="s">
        <v>79</v>
      </c>
      <c r="I230" s="22">
        <v>43671</v>
      </c>
      <c r="J230" s="23">
        <v>0.63457175925926002</v>
      </c>
      <c r="K230" s="22">
        <v>43671</v>
      </c>
      <c r="L230" s="23">
        <v>0.63457175925926002</v>
      </c>
      <c r="M230" s="24">
        <v>20</v>
      </c>
      <c r="N230" s="24">
        <f t="shared" si="3"/>
        <v>20</v>
      </c>
      <c r="O230" s="21" t="s">
        <v>66</v>
      </c>
      <c r="P230" s="24">
        <v>20</v>
      </c>
      <c r="Q230" s="21" t="s">
        <v>66</v>
      </c>
      <c r="R230" s="21" t="s">
        <v>72</v>
      </c>
    </row>
    <row r="231" spans="1:18" x14ac:dyDescent="0.35">
      <c r="A231" s="26">
        <v>1538678</v>
      </c>
      <c r="B231" s="26">
        <f>VLOOKUP(A231,'Fix 2LH Orders'!B:C,2,0)</f>
        <v>223</v>
      </c>
      <c r="C231" s="21" t="s">
        <v>59</v>
      </c>
      <c r="D231" s="21" t="s">
        <v>80</v>
      </c>
      <c r="E231" s="21" t="s">
        <v>69</v>
      </c>
      <c r="F231" s="21" t="s">
        <v>62</v>
      </c>
      <c r="G231" s="21" t="s">
        <v>70</v>
      </c>
      <c r="H231" s="21" t="s">
        <v>81</v>
      </c>
      <c r="I231" s="22">
        <v>43671</v>
      </c>
      <c r="J231" s="23">
        <v>0.63465277777777995</v>
      </c>
      <c r="K231" s="22">
        <v>43671</v>
      </c>
      <c r="L231" s="23">
        <v>0.63465277777777995</v>
      </c>
      <c r="M231" s="24">
        <v>20</v>
      </c>
      <c r="N231" s="24">
        <f t="shared" si="3"/>
        <v>20</v>
      </c>
      <c r="O231" s="21" t="s">
        <v>66</v>
      </c>
      <c r="P231" s="24">
        <v>20</v>
      </c>
      <c r="Q231" s="21" t="s">
        <v>66</v>
      </c>
      <c r="R231" s="21" t="s">
        <v>72</v>
      </c>
    </row>
    <row r="232" spans="1:18" x14ac:dyDescent="0.35">
      <c r="A232" s="26">
        <v>1538678</v>
      </c>
      <c r="B232" s="26">
        <f>VLOOKUP(A232,'Fix 2LH Orders'!B:C,2,0)</f>
        <v>223</v>
      </c>
      <c r="C232" s="21" t="s">
        <v>59</v>
      </c>
      <c r="D232" s="21" t="s">
        <v>82</v>
      </c>
      <c r="E232" s="21" t="s">
        <v>83</v>
      </c>
      <c r="F232" s="21" t="s">
        <v>62</v>
      </c>
      <c r="G232" s="21" t="s">
        <v>84</v>
      </c>
      <c r="H232" s="21" t="s">
        <v>84</v>
      </c>
      <c r="I232" s="22">
        <v>43671</v>
      </c>
      <c r="J232" s="23">
        <v>0.64733796296295998</v>
      </c>
      <c r="K232" s="22">
        <v>43671</v>
      </c>
      <c r="L232" s="23">
        <v>0.95510416666666997</v>
      </c>
      <c r="M232" s="25">
        <v>7.3860000000000001</v>
      </c>
      <c r="N232" s="24">
        <f t="shared" si="3"/>
        <v>443.16</v>
      </c>
      <c r="O232" s="21" t="s">
        <v>77</v>
      </c>
      <c r="P232" s="24">
        <v>450</v>
      </c>
      <c r="Q232" s="21" t="s">
        <v>66</v>
      </c>
      <c r="R232" s="21" t="s">
        <v>67</v>
      </c>
    </row>
    <row r="233" spans="1:18" x14ac:dyDescent="0.35">
      <c r="A233" s="26">
        <v>1538678</v>
      </c>
      <c r="B233" s="26">
        <f>VLOOKUP(A233,'Fix 2LH Orders'!B:C,2,0)</f>
        <v>223</v>
      </c>
      <c r="C233" s="21" t="s">
        <v>59</v>
      </c>
      <c r="D233" s="21" t="s">
        <v>85</v>
      </c>
      <c r="E233" s="21" t="s">
        <v>86</v>
      </c>
      <c r="F233" s="21" t="s">
        <v>62</v>
      </c>
      <c r="G233" s="21" t="s">
        <v>87</v>
      </c>
      <c r="H233" s="21" t="s">
        <v>87</v>
      </c>
      <c r="I233" s="22">
        <v>43675</v>
      </c>
      <c r="J233" s="23">
        <v>0.34283564814814999</v>
      </c>
      <c r="K233" s="22">
        <v>43675</v>
      </c>
      <c r="L233" s="23">
        <v>0.34283564814814999</v>
      </c>
      <c r="M233" s="24">
        <v>20</v>
      </c>
      <c r="N233" s="24">
        <f t="shared" si="3"/>
        <v>20</v>
      </c>
      <c r="O233" s="21" t="s">
        <v>66</v>
      </c>
      <c r="P233" s="24">
        <v>20</v>
      </c>
      <c r="Q233" s="21" t="s">
        <v>66</v>
      </c>
      <c r="R233" s="21" t="s">
        <v>72</v>
      </c>
    </row>
    <row r="234" spans="1:18" x14ac:dyDescent="0.35">
      <c r="A234" s="26">
        <v>1538678</v>
      </c>
      <c r="B234" s="26">
        <f>VLOOKUP(A234,'Fix 2LH Orders'!B:C,2,0)</f>
        <v>223</v>
      </c>
      <c r="C234" s="21" t="s">
        <v>59</v>
      </c>
      <c r="D234" s="21" t="s">
        <v>88</v>
      </c>
      <c r="E234" s="21" t="s">
        <v>89</v>
      </c>
      <c r="F234" s="21" t="s">
        <v>90</v>
      </c>
      <c r="G234" s="21" t="s">
        <v>91</v>
      </c>
      <c r="H234" s="21" t="s">
        <v>92</v>
      </c>
      <c r="I234" s="22"/>
      <c r="J234" s="23">
        <v>0</v>
      </c>
      <c r="K234" s="22"/>
      <c r="L234" s="23">
        <v>0</v>
      </c>
      <c r="M234" s="25">
        <v>0</v>
      </c>
      <c r="N234" s="24">
        <f t="shared" si="3"/>
        <v>0</v>
      </c>
      <c r="O234" s="21" t="s">
        <v>93</v>
      </c>
      <c r="P234" s="24">
        <v>0</v>
      </c>
      <c r="Q234" s="21" t="s">
        <v>66</v>
      </c>
      <c r="R234" s="21" t="s">
        <v>94</v>
      </c>
    </row>
    <row r="235" spans="1:18" x14ac:dyDescent="0.35">
      <c r="A235" s="26">
        <v>1538678</v>
      </c>
      <c r="B235" s="26">
        <f>VLOOKUP(A235,'Fix 2LH Orders'!B:C,2,0)</f>
        <v>223</v>
      </c>
      <c r="C235" s="21" t="s">
        <v>59</v>
      </c>
      <c r="D235" s="21" t="s">
        <v>95</v>
      </c>
      <c r="E235" s="21" t="s">
        <v>61</v>
      </c>
      <c r="F235" s="21" t="s">
        <v>62</v>
      </c>
      <c r="G235" s="21" t="s">
        <v>63</v>
      </c>
      <c r="H235" s="21" t="s">
        <v>96</v>
      </c>
      <c r="I235" s="22">
        <v>43677</v>
      </c>
      <c r="J235" s="23">
        <v>0.44658564814814999</v>
      </c>
      <c r="K235" s="22">
        <v>43677</v>
      </c>
      <c r="L235" s="23">
        <v>0.52905092592592995</v>
      </c>
      <c r="M235" s="25">
        <v>20.716999999999999</v>
      </c>
      <c r="N235" s="24">
        <f t="shared" si="3"/>
        <v>20.716999999999999</v>
      </c>
      <c r="O235" s="21" t="s">
        <v>66</v>
      </c>
      <c r="P235" s="24">
        <v>40</v>
      </c>
      <c r="Q235" s="21" t="s">
        <v>66</v>
      </c>
      <c r="R235" s="21" t="s">
        <v>67</v>
      </c>
    </row>
    <row r="236" spans="1:18" x14ac:dyDescent="0.35">
      <c r="A236" s="26">
        <v>1538678</v>
      </c>
      <c r="B236" s="26">
        <f>VLOOKUP(A236,'Fix 2LH Orders'!B:C,2,0)</f>
        <v>223</v>
      </c>
      <c r="C236" s="21" t="s">
        <v>59</v>
      </c>
      <c r="D236" s="21" t="s">
        <v>97</v>
      </c>
      <c r="E236" s="21" t="s">
        <v>69</v>
      </c>
      <c r="F236" s="21" t="s">
        <v>62</v>
      </c>
      <c r="G236" s="21" t="s">
        <v>70</v>
      </c>
      <c r="H236" s="21" t="s">
        <v>98</v>
      </c>
      <c r="I236" s="22">
        <v>43678</v>
      </c>
      <c r="J236" s="23">
        <v>0.60035879629629996</v>
      </c>
      <c r="K236" s="22">
        <v>43678</v>
      </c>
      <c r="L236" s="23">
        <v>0.60035879629629996</v>
      </c>
      <c r="M236" s="24">
        <v>20</v>
      </c>
      <c r="N236" s="24">
        <f t="shared" si="3"/>
        <v>20</v>
      </c>
      <c r="O236" s="21" t="s">
        <v>66</v>
      </c>
      <c r="P236" s="24">
        <v>20</v>
      </c>
      <c r="Q236" s="21" t="s">
        <v>66</v>
      </c>
      <c r="R236" s="21" t="s">
        <v>72</v>
      </c>
    </row>
    <row r="237" spans="1:18" x14ac:dyDescent="0.35">
      <c r="A237" s="26">
        <v>1538678</v>
      </c>
      <c r="B237" s="26">
        <f>VLOOKUP(A237,'Fix 2LH Orders'!B:C,2,0)</f>
        <v>223</v>
      </c>
      <c r="C237" s="21" t="s">
        <v>59</v>
      </c>
      <c r="D237" s="21" t="s">
        <v>99</v>
      </c>
      <c r="E237" s="21" t="s">
        <v>69</v>
      </c>
      <c r="F237" s="21" t="s">
        <v>62</v>
      </c>
      <c r="G237" s="21" t="s">
        <v>70</v>
      </c>
      <c r="H237" s="21" t="s">
        <v>100</v>
      </c>
      <c r="I237" s="22">
        <v>43678</v>
      </c>
      <c r="J237" s="23">
        <v>0.60049768518518998</v>
      </c>
      <c r="K237" s="22">
        <v>43678</v>
      </c>
      <c r="L237" s="23">
        <v>0.60049768518518998</v>
      </c>
      <c r="M237" s="24">
        <v>50</v>
      </c>
      <c r="N237" s="24">
        <f t="shared" si="3"/>
        <v>50</v>
      </c>
      <c r="O237" s="21" t="s">
        <v>66</v>
      </c>
      <c r="P237" s="24">
        <v>50</v>
      </c>
      <c r="Q237" s="21" t="s">
        <v>66</v>
      </c>
      <c r="R237" s="21" t="s">
        <v>72</v>
      </c>
    </row>
    <row r="238" spans="1:18" x14ac:dyDescent="0.35">
      <c r="A238" s="26">
        <v>1538678</v>
      </c>
      <c r="B238" s="26">
        <f>VLOOKUP(A238,'Fix 2LH Orders'!B:C,2,0)</f>
        <v>223</v>
      </c>
      <c r="C238" s="21" t="s">
        <v>59</v>
      </c>
      <c r="D238" s="21" t="s">
        <v>101</v>
      </c>
      <c r="E238" s="21" t="s">
        <v>102</v>
      </c>
      <c r="F238" s="21" t="s">
        <v>62</v>
      </c>
      <c r="G238" s="21" t="s">
        <v>100</v>
      </c>
      <c r="H238" s="21" t="s">
        <v>103</v>
      </c>
      <c r="I238" s="22">
        <v>43678</v>
      </c>
      <c r="J238" s="23">
        <v>0.60057870370370003</v>
      </c>
      <c r="K238" s="22">
        <v>43678</v>
      </c>
      <c r="L238" s="23">
        <v>0.60057870370370003</v>
      </c>
      <c r="M238" s="24">
        <v>10</v>
      </c>
      <c r="N238" s="24">
        <f t="shared" si="3"/>
        <v>10</v>
      </c>
      <c r="O238" s="21" t="s">
        <v>66</v>
      </c>
      <c r="P238" s="24">
        <v>10</v>
      </c>
      <c r="Q238" s="21" t="s">
        <v>66</v>
      </c>
      <c r="R238" s="21" t="s">
        <v>72</v>
      </c>
    </row>
    <row r="239" spans="1:18" x14ac:dyDescent="0.35">
      <c r="A239" s="26">
        <v>1538678</v>
      </c>
      <c r="B239" s="26">
        <f>VLOOKUP(A239,'Fix 2LH Orders'!B:C,2,0)</f>
        <v>223</v>
      </c>
      <c r="C239" s="21" t="s">
        <v>59</v>
      </c>
      <c r="D239" s="21" t="s">
        <v>104</v>
      </c>
      <c r="E239" s="21" t="s">
        <v>102</v>
      </c>
      <c r="F239" s="21" t="s">
        <v>105</v>
      </c>
      <c r="G239" s="21" t="s">
        <v>100</v>
      </c>
      <c r="H239" s="21" t="s">
        <v>106</v>
      </c>
      <c r="I239" s="22">
        <v>43678</v>
      </c>
      <c r="J239" s="23">
        <v>0.64195601851852002</v>
      </c>
      <c r="K239" s="22">
        <v>43678</v>
      </c>
      <c r="L239" s="23">
        <v>0.64195601851852002</v>
      </c>
      <c r="M239" s="24">
        <v>10</v>
      </c>
      <c r="N239" s="24">
        <f t="shared" si="3"/>
        <v>10</v>
      </c>
      <c r="O239" s="21" t="s">
        <v>66</v>
      </c>
      <c r="P239" s="24">
        <v>10</v>
      </c>
      <c r="Q239" s="21" t="s">
        <v>66</v>
      </c>
      <c r="R239" s="21" t="s">
        <v>72</v>
      </c>
    </row>
    <row r="240" spans="1:18" x14ac:dyDescent="0.35">
      <c r="A240" s="26">
        <v>1538678</v>
      </c>
      <c r="B240" s="26">
        <f>VLOOKUP(A240,'Fix 2LH Orders'!B:C,2,0)</f>
        <v>223</v>
      </c>
      <c r="C240" s="21" t="s">
        <v>107</v>
      </c>
      <c r="D240" s="21" t="s">
        <v>60</v>
      </c>
      <c r="E240" s="21" t="s">
        <v>61</v>
      </c>
      <c r="F240" s="21" t="s">
        <v>90</v>
      </c>
      <c r="G240" s="21" t="s">
        <v>63</v>
      </c>
      <c r="H240" s="21" t="s">
        <v>108</v>
      </c>
      <c r="I240" s="22"/>
      <c r="J240" s="23">
        <v>0</v>
      </c>
      <c r="K240" s="22"/>
      <c r="L240" s="23">
        <v>0</v>
      </c>
      <c r="M240" s="25">
        <v>0</v>
      </c>
      <c r="N240" s="24">
        <f t="shared" si="3"/>
        <v>0</v>
      </c>
      <c r="O240" s="21" t="s">
        <v>93</v>
      </c>
      <c r="P240" s="24">
        <v>1</v>
      </c>
      <c r="Q240" s="21" t="s">
        <v>66</v>
      </c>
      <c r="R240" s="21" t="s">
        <v>94</v>
      </c>
    </row>
    <row r="241" spans="1:18" x14ac:dyDescent="0.35">
      <c r="A241" s="26">
        <v>1538678</v>
      </c>
      <c r="B241" s="26">
        <f>VLOOKUP(A241,'Fix 2LH Orders'!B:C,2,0)</f>
        <v>223</v>
      </c>
      <c r="C241" s="21" t="s">
        <v>109</v>
      </c>
      <c r="D241" s="21" t="s">
        <v>82</v>
      </c>
      <c r="E241" s="21" t="s">
        <v>83</v>
      </c>
      <c r="F241" s="21" t="s">
        <v>90</v>
      </c>
      <c r="G241" s="21" t="s">
        <v>84</v>
      </c>
      <c r="H241" s="21" t="s">
        <v>110</v>
      </c>
      <c r="I241" s="22"/>
      <c r="J241" s="23">
        <v>0</v>
      </c>
      <c r="K241" s="22"/>
      <c r="L241" s="23">
        <v>0</v>
      </c>
      <c r="M241" s="25">
        <v>0</v>
      </c>
      <c r="N241" s="24">
        <f t="shared" si="3"/>
        <v>0</v>
      </c>
      <c r="O241" s="21" t="s">
        <v>93</v>
      </c>
      <c r="P241" s="24">
        <v>5</v>
      </c>
      <c r="Q241" s="21" t="s">
        <v>66</v>
      </c>
      <c r="R241" s="21" t="s">
        <v>94</v>
      </c>
    </row>
    <row r="242" spans="1:18" x14ac:dyDescent="0.35">
      <c r="A242" s="26">
        <v>1538724</v>
      </c>
      <c r="B242" s="26">
        <f>VLOOKUP(A242,'Fix 2LH Orders'!B:C,2,0)</f>
        <v>225</v>
      </c>
      <c r="C242" s="21" t="s">
        <v>59</v>
      </c>
      <c r="D242" s="21" t="s">
        <v>60</v>
      </c>
      <c r="E242" s="21" t="s">
        <v>61</v>
      </c>
      <c r="F242" s="21" t="s">
        <v>62</v>
      </c>
      <c r="G242" s="21" t="s">
        <v>63</v>
      </c>
      <c r="H242" s="21" t="s">
        <v>64</v>
      </c>
      <c r="I242" s="22">
        <v>43668</v>
      </c>
      <c r="J242" s="23">
        <v>0.47204861111111002</v>
      </c>
      <c r="K242" s="22">
        <v>43668</v>
      </c>
      <c r="L242" s="23">
        <v>0.49413194444443997</v>
      </c>
      <c r="M242" s="25">
        <v>7.95</v>
      </c>
      <c r="N242" s="24">
        <f t="shared" si="3"/>
        <v>7.95</v>
      </c>
      <c r="O242" s="21" t="s">
        <v>66</v>
      </c>
      <c r="P242" s="24">
        <v>20</v>
      </c>
      <c r="Q242" s="21" t="s">
        <v>66</v>
      </c>
      <c r="R242" s="21" t="s">
        <v>67</v>
      </c>
    </row>
    <row r="243" spans="1:18" x14ac:dyDescent="0.35">
      <c r="A243" s="26">
        <v>1538724</v>
      </c>
      <c r="B243" s="26">
        <f>VLOOKUP(A243,'Fix 2LH Orders'!B:C,2,0)</f>
        <v>225</v>
      </c>
      <c r="C243" s="21" t="s">
        <v>59</v>
      </c>
      <c r="D243" s="21" t="s">
        <v>68</v>
      </c>
      <c r="E243" s="21" t="s">
        <v>69</v>
      </c>
      <c r="F243" s="21" t="s">
        <v>62</v>
      </c>
      <c r="G243" s="21" t="s">
        <v>70</v>
      </c>
      <c r="H243" s="21" t="s">
        <v>71</v>
      </c>
      <c r="I243" s="22">
        <v>43668</v>
      </c>
      <c r="J243" s="23">
        <v>0.54175925925926005</v>
      </c>
      <c r="K243" s="22">
        <v>43668</v>
      </c>
      <c r="L243" s="23">
        <v>0.54175925925926005</v>
      </c>
      <c r="M243" s="24">
        <v>30</v>
      </c>
      <c r="N243" s="24">
        <f t="shared" si="3"/>
        <v>30</v>
      </c>
      <c r="O243" s="21" t="s">
        <v>66</v>
      </c>
      <c r="P243" s="24">
        <v>30</v>
      </c>
      <c r="Q243" s="21" t="s">
        <v>66</v>
      </c>
      <c r="R243" s="21" t="s">
        <v>72</v>
      </c>
    </row>
    <row r="244" spans="1:18" x14ac:dyDescent="0.35">
      <c r="A244" s="26">
        <v>1538724</v>
      </c>
      <c r="B244" s="26">
        <f>VLOOKUP(A244,'Fix 2LH Orders'!B:C,2,0)</f>
        <v>225</v>
      </c>
      <c r="C244" s="21" t="s">
        <v>59</v>
      </c>
      <c r="D244" s="21" t="s">
        <v>73</v>
      </c>
      <c r="E244" s="21" t="s">
        <v>61</v>
      </c>
      <c r="F244" s="21" t="s">
        <v>62</v>
      </c>
      <c r="G244" s="21" t="s">
        <v>63</v>
      </c>
      <c r="H244" s="21" t="s">
        <v>74</v>
      </c>
      <c r="I244" s="22">
        <v>43669</v>
      </c>
      <c r="J244" s="23">
        <v>0.32346064814815001</v>
      </c>
      <c r="K244" s="22">
        <v>43669</v>
      </c>
      <c r="L244" s="23">
        <v>0.51271990740741002</v>
      </c>
      <c r="M244" s="25">
        <v>4.5419999999999998</v>
      </c>
      <c r="N244" s="24">
        <f t="shared" si="3"/>
        <v>272.52</v>
      </c>
      <c r="O244" s="21" t="s">
        <v>77</v>
      </c>
      <c r="P244" s="24">
        <v>200</v>
      </c>
      <c r="Q244" s="21" t="s">
        <v>66</v>
      </c>
      <c r="R244" s="21" t="s">
        <v>67</v>
      </c>
    </row>
    <row r="245" spans="1:18" x14ac:dyDescent="0.35">
      <c r="A245" s="26">
        <v>1538724</v>
      </c>
      <c r="B245" s="26">
        <f>VLOOKUP(A245,'Fix 2LH Orders'!B:C,2,0)</f>
        <v>225</v>
      </c>
      <c r="C245" s="21" t="s">
        <v>59</v>
      </c>
      <c r="D245" s="21" t="s">
        <v>75</v>
      </c>
      <c r="E245" s="21" t="s">
        <v>61</v>
      </c>
      <c r="F245" s="21" t="s">
        <v>62</v>
      </c>
      <c r="G245" s="21" t="s">
        <v>63</v>
      </c>
      <c r="H245" s="21" t="s">
        <v>76</v>
      </c>
      <c r="I245" s="22">
        <v>43676</v>
      </c>
      <c r="J245" s="23">
        <v>0.31003472222222</v>
      </c>
      <c r="K245" s="22">
        <v>43677</v>
      </c>
      <c r="L245" s="23">
        <v>0.74312500000000004</v>
      </c>
      <c r="M245" s="25">
        <v>10.893000000000001</v>
      </c>
      <c r="N245" s="24">
        <f t="shared" si="3"/>
        <v>653.58000000000004</v>
      </c>
      <c r="O245" s="21" t="s">
        <v>77</v>
      </c>
      <c r="P245" s="24">
        <v>500</v>
      </c>
      <c r="Q245" s="21" t="s">
        <v>66</v>
      </c>
      <c r="R245" s="21" t="s">
        <v>67</v>
      </c>
    </row>
    <row r="246" spans="1:18" x14ac:dyDescent="0.35">
      <c r="A246" s="26">
        <v>1538724</v>
      </c>
      <c r="B246" s="26">
        <f>VLOOKUP(A246,'Fix 2LH Orders'!B:C,2,0)</f>
        <v>225</v>
      </c>
      <c r="C246" s="21" t="s">
        <v>59</v>
      </c>
      <c r="D246" s="21" t="s">
        <v>78</v>
      </c>
      <c r="E246" s="21" t="s">
        <v>69</v>
      </c>
      <c r="F246" s="21" t="s">
        <v>62</v>
      </c>
      <c r="G246" s="21" t="s">
        <v>70</v>
      </c>
      <c r="H246" s="21" t="s">
        <v>79</v>
      </c>
      <c r="I246" s="22">
        <v>43678</v>
      </c>
      <c r="J246" s="23">
        <v>0.50239583333333004</v>
      </c>
      <c r="K246" s="22">
        <v>43678</v>
      </c>
      <c r="L246" s="23">
        <v>0.50239583333333004</v>
      </c>
      <c r="M246" s="24">
        <v>20</v>
      </c>
      <c r="N246" s="24">
        <f t="shared" si="3"/>
        <v>20</v>
      </c>
      <c r="O246" s="21" t="s">
        <v>66</v>
      </c>
      <c r="P246" s="24">
        <v>20</v>
      </c>
      <c r="Q246" s="21" t="s">
        <v>66</v>
      </c>
      <c r="R246" s="21" t="s">
        <v>72</v>
      </c>
    </row>
    <row r="247" spans="1:18" x14ac:dyDescent="0.35">
      <c r="A247" s="26">
        <v>1538724</v>
      </c>
      <c r="B247" s="26">
        <f>VLOOKUP(A247,'Fix 2LH Orders'!B:C,2,0)</f>
        <v>225</v>
      </c>
      <c r="C247" s="21" t="s">
        <v>59</v>
      </c>
      <c r="D247" s="21" t="s">
        <v>80</v>
      </c>
      <c r="E247" s="21" t="s">
        <v>69</v>
      </c>
      <c r="F247" s="21" t="s">
        <v>62</v>
      </c>
      <c r="G247" s="21" t="s">
        <v>70</v>
      </c>
      <c r="H247" s="21" t="s">
        <v>81</v>
      </c>
      <c r="I247" s="22">
        <v>43678</v>
      </c>
      <c r="J247" s="23">
        <v>0.50271990740741002</v>
      </c>
      <c r="K247" s="22">
        <v>43678</v>
      </c>
      <c r="L247" s="23">
        <v>0.50271990740741002</v>
      </c>
      <c r="M247" s="24">
        <v>20</v>
      </c>
      <c r="N247" s="24">
        <f t="shared" si="3"/>
        <v>20</v>
      </c>
      <c r="O247" s="21" t="s">
        <v>66</v>
      </c>
      <c r="P247" s="24">
        <v>20</v>
      </c>
      <c r="Q247" s="21" t="s">
        <v>66</v>
      </c>
      <c r="R247" s="21" t="s">
        <v>72</v>
      </c>
    </row>
    <row r="248" spans="1:18" x14ac:dyDescent="0.35">
      <c r="A248" s="26">
        <v>1538724</v>
      </c>
      <c r="B248" s="26">
        <f>VLOOKUP(A248,'Fix 2LH Orders'!B:C,2,0)</f>
        <v>225</v>
      </c>
      <c r="C248" s="21" t="s">
        <v>59</v>
      </c>
      <c r="D248" s="21" t="s">
        <v>82</v>
      </c>
      <c r="E248" s="21" t="s">
        <v>83</v>
      </c>
      <c r="F248" s="21" t="s">
        <v>62</v>
      </c>
      <c r="G248" s="21" t="s">
        <v>84</v>
      </c>
      <c r="H248" s="21" t="s">
        <v>84</v>
      </c>
      <c r="I248" s="22">
        <v>43678</v>
      </c>
      <c r="J248" s="23">
        <v>0.56121527777778002</v>
      </c>
      <c r="K248" s="22">
        <v>43678</v>
      </c>
      <c r="L248" s="23">
        <v>0.96901620370370001</v>
      </c>
      <c r="M248" s="25">
        <v>3.7869999999999999</v>
      </c>
      <c r="N248" s="24">
        <f t="shared" si="3"/>
        <v>227.22</v>
      </c>
      <c r="O248" s="21" t="s">
        <v>77</v>
      </c>
      <c r="P248" s="24">
        <v>450</v>
      </c>
      <c r="Q248" s="21" t="s">
        <v>66</v>
      </c>
      <c r="R248" s="21" t="s">
        <v>67</v>
      </c>
    </row>
    <row r="249" spans="1:18" x14ac:dyDescent="0.35">
      <c r="A249" s="26">
        <v>1538724</v>
      </c>
      <c r="B249" s="26">
        <f>VLOOKUP(A249,'Fix 2LH Orders'!B:C,2,0)</f>
        <v>225</v>
      </c>
      <c r="C249" s="21" t="s">
        <v>59</v>
      </c>
      <c r="D249" s="21" t="s">
        <v>85</v>
      </c>
      <c r="E249" s="21" t="s">
        <v>86</v>
      </c>
      <c r="F249" s="21" t="s">
        <v>62</v>
      </c>
      <c r="G249" s="21" t="s">
        <v>87</v>
      </c>
      <c r="H249" s="21" t="s">
        <v>87</v>
      </c>
      <c r="I249" s="22">
        <v>43681</v>
      </c>
      <c r="J249" s="23">
        <v>0.36390046296296003</v>
      </c>
      <c r="K249" s="22">
        <v>43681</v>
      </c>
      <c r="L249" s="23">
        <v>0.36390046296296003</v>
      </c>
      <c r="M249" s="24">
        <v>20</v>
      </c>
      <c r="N249" s="24">
        <f t="shared" si="3"/>
        <v>20</v>
      </c>
      <c r="O249" s="21" t="s">
        <v>66</v>
      </c>
      <c r="P249" s="24">
        <v>20</v>
      </c>
      <c r="Q249" s="21" t="s">
        <v>66</v>
      </c>
      <c r="R249" s="21" t="s">
        <v>72</v>
      </c>
    </row>
    <row r="250" spans="1:18" x14ac:dyDescent="0.35">
      <c r="A250" s="26">
        <v>1538724</v>
      </c>
      <c r="B250" s="26">
        <f>VLOOKUP(A250,'Fix 2LH Orders'!B:C,2,0)</f>
        <v>225</v>
      </c>
      <c r="C250" s="21" t="s">
        <v>59</v>
      </c>
      <c r="D250" s="21" t="s">
        <v>88</v>
      </c>
      <c r="E250" s="21" t="s">
        <v>89</v>
      </c>
      <c r="F250" s="21" t="s">
        <v>90</v>
      </c>
      <c r="G250" s="21" t="s">
        <v>91</v>
      </c>
      <c r="H250" s="21" t="s">
        <v>92</v>
      </c>
      <c r="I250" s="22"/>
      <c r="J250" s="23">
        <v>0</v>
      </c>
      <c r="K250" s="22"/>
      <c r="L250" s="23">
        <v>0</v>
      </c>
      <c r="M250" s="25">
        <v>0</v>
      </c>
      <c r="N250" s="24">
        <f t="shared" si="3"/>
        <v>0</v>
      </c>
      <c r="O250" s="21" t="s">
        <v>93</v>
      </c>
      <c r="P250" s="24">
        <v>0</v>
      </c>
      <c r="Q250" s="21" t="s">
        <v>66</v>
      </c>
      <c r="R250" s="21" t="s">
        <v>94</v>
      </c>
    </row>
    <row r="251" spans="1:18" x14ac:dyDescent="0.35">
      <c r="A251" s="26">
        <v>1538724</v>
      </c>
      <c r="B251" s="26">
        <f>VLOOKUP(A251,'Fix 2LH Orders'!B:C,2,0)</f>
        <v>225</v>
      </c>
      <c r="C251" s="21" t="s">
        <v>59</v>
      </c>
      <c r="D251" s="21" t="s">
        <v>95</v>
      </c>
      <c r="E251" s="21" t="s">
        <v>61</v>
      </c>
      <c r="F251" s="21" t="s">
        <v>62</v>
      </c>
      <c r="G251" s="21" t="s">
        <v>63</v>
      </c>
      <c r="H251" s="21" t="s">
        <v>96</v>
      </c>
      <c r="I251" s="22">
        <v>43683</v>
      </c>
      <c r="J251" s="23">
        <v>0.70822916666667002</v>
      </c>
      <c r="K251" s="22">
        <v>43683</v>
      </c>
      <c r="L251" s="23">
        <v>0.73216435185185003</v>
      </c>
      <c r="M251" s="25">
        <v>7.117</v>
      </c>
      <c r="N251" s="24">
        <f t="shared" si="3"/>
        <v>7.117</v>
      </c>
      <c r="O251" s="21" t="s">
        <v>66</v>
      </c>
      <c r="P251" s="24">
        <v>40</v>
      </c>
      <c r="Q251" s="21" t="s">
        <v>66</v>
      </c>
      <c r="R251" s="21" t="s">
        <v>67</v>
      </c>
    </row>
    <row r="252" spans="1:18" x14ac:dyDescent="0.35">
      <c r="A252" s="26">
        <v>1538724</v>
      </c>
      <c r="B252" s="26">
        <f>VLOOKUP(A252,'Fix 2LH Orders'!B:C,2,0)</f>
        <v>225</v>
      </c>
      <c r="C252" s="21" t="s">
        <v>59</v>
      </c>
      <c r="D252" s="21" t="s">
        <v>97</v>
      </c>
      <c r="E252" s="21" t="s">
        <v>69</v>
      </c>
      <c r="F252" s="21" t="s">
        <v>62</v>
      </c>
      <c r="G252" s="21" t="s">
        <v>70</v>
      </c>
      <c r="H252" s="21" t="s">
        <v>98</v>
      </c>
      <c r="I252" s="22">
        <v>43683</v>
      </c>
      <c r="J252" s="23">
        <v>0.74246527777778004</v>
      </c>
      <c r="K252" s="22">
        <v>43683</v>
      </c>
      <c r="L252" s="23">
        <v>0.74246527777778004</v>
      </c>
      <c r="M252" s="24">
        <v>20</v>
      </c>
      <c r="N252" s="24">
        <f t="shared" si="3"/>
        <v>20</v>
      </c>
      <c r="O252" s="21" t="s">
        <v>66</v>
      </c>
      <c r="P252" s="24">
        <v>20</v>
      </c>
      <c r="Q252" s="21" t="s">
        <v>66</v>
      </c>
      <c r="R252" s="21" t="s">
        <v>72</v>
      </c>
    </row>
    <row r="253" spans="1:18" x14ac:dyDescent="0.35">
      <c r="A253" s="26">
        <v>1538724</v>
      </c>
      <c r="B253" s="26">
        <f>VLOOKUP(A253,'Fix 2LH Orders'!B:C,2,0)</f>
        <v>225</v>
      </c>
      <c r="C253" s="21" t="s">
        <v>59</v>
      </c>
      <c r="D253" s="21" t="s">
        <v>99</v>
      </c>
      <c r="E253" s="21" t="s">
        <v>69</v>
      </c>
      <c r="F253" s="21" t="s">
        <v>62</v>
      </c>
      <c r="G253" s="21" t="s">
        <v>70</v>
      </c>
      <c r="H253" s="21" t="s">
        <v>100</v>
      </c>
      <c r="I253" s="22">
        <v>43683</v>
      </c>
      <c r="J253" s="23">
        <v>0.74253472222221995</v>
      </c>
      <c r="K253" s="22">
        <v>43683</v>
      </c>
      <c r="L253" s="23">
        <v>0.74253472222221995</v>
      </c>
      <c r="M253" s="24">
        <v>50</v>
      </c>
      <c r="N253" s="24">
        <f t="shared" si="3"/>
        <v>50</v>
      </c>
      <c r="O253" s="21" t="s">
        <v>66</v>
      </c>
      <c r="P253" s="24">
        <v>50</v>
      </c>
      <c r="Q253" s="21" t="s">
        <v>66</v>
      </c>
      <c r="R253" s="21" t="s">
        <v>72</v>
      </c>
    </row>
    <row r="254" spans="1:18" x14ac:dyDescent="0.35">
      <c r="A254" s="26">
        <v>1538724</v>
      </c>
      <c r="B254" s="26">
        <f>VLOOKUP(A254,'Fix 2LH Orders'!B:C,2,0)</f>
        <v>225</v>
      </c>
      <c r="C254" s="21" t="s">
        <v>59</v>
      </c>
      <c r="D254" s="21" t="s">
        <v>101</v>
      </c>
      <c r="E254" s="21" t="s">
        <v>102</v>
      </c>
      <c r="F254" s="21" t="s">
        <v>62</v>
      </c>
      <c r="G254" s="21" t="s">
        <v>100</v>
      </c>
      <c r="H254" s="21" t="s">
        <v>103</v>
      </c>
      <c r="I254" s="22">
        <v>43683</v>
      </c>
      <c r="J254" s="23">
        <v>0.74260416666666995</v>
      </c>
      <c r="K254" s="22">
        <v>43683</v>
      </c>
      <c r="L254" s="23">
        <v>0.74260416666666995</v>
      </c>
      <c r="M254" s="24">
        <v>10</v>
      </c>
      <c r="N254" s="24">
        <f t="shared" si="3"/>
        <v>10</v>
      </c>
      <c r="O254" s="21" t="s">
        <v>66</v>
      </c>
      <c r="P254" s="24">
        <v>10</v>
      </c>
      <c r="Q254" s="21" t="s">
        <v>66</v>
      </c>
      <c r="R254" s="21" t="s">
        <v>72</v>
      </c>
    </row>
    <row r="255" spans="1:18" x14ac:dyDescent="0.35">
      <c r="A255" s="26">
        <v>1538724</v>
      </c>
      <c r="B255" s="26">
        <f>VLOOKUP(A255,'Fix 2LH Orders'!B:C,2,0)</f>
        <v>225</v>
      </c>
      <c r="C255" s="21" t="s">
        <v>59</v>
      </c>
      <c r="D255" s="21" t="s">
        <v>104</v>
      </c>
      <c r="E255" s="21" t="s">
        <v>102</v>
      </c>
      <c r="F255" s="21" t="s">
        <v>105</v>
      </c>
      <c r="G255" s="21" t="s">
        <v>100</v>
      </c>
      <c r="H255" s="21" t="s">
        <v>106</v>
      </c>
      <c r="I255" s="22">
        <v>43683</v>
      </c>
      <c r="J255" s="23">
        <v>0.70228009259259006</v>
      </c>
      <c r="K255" s="22">
        <v>43683</v>
      </c>
      <c r="L255" s="23">
        <v>0.70228009259259006</v>
      </c>
      <c r="M255" s="24">
        <v>10</v>
      </c>
      <c r="N255" s="24">
        <f t="shared" si="3"/>
        <v>10</v>
      </c>
      <c r="O255" s="21" t="s">
        <v>66</v>
      </c>
      <c r="P255" s="24">
        <v>10</v>
      </c>
      <c r="Q255" s="21" t="s">
        <v>66</v>
      </c>
      <c r="R255" s="21" t="s">
        <v>72</v>
      </c>
    </row>
    <row r="256" spans="1:18" x14ac:dyDescent="0.35">
      <c r="A256" s="26">
        <v>1538724</v>
      </c>
      <c r="B256" s="26">
        <f>VLOOKUP(A256,'Fix 2LH Orders'!B:C,2,0)</f>
        <v>225</v>
      </c>
      <c r="C256" s="21" t="s">
        <v>107</v>
      </c>
      <c r="D256" s="21" t="s">
        <v>60</v>
      </c>
      <c r="E256" s="21" t="s">
        <v>61</v>
      </c>
      <c r="F256" s="21" t="s">
        <v>90</v>
      </c>
      <c r="G256" s="21" t="s">
        <v>63</v>
      </c>
      <c r="H256" s="21" t="s">
        <v>108</v>
      </c>
      <c r="I256" s="22"/>
      <c r="J256" s="23">
        <v>0</v>
      </c>
      <c r="K256" s="22"/>
      <c r="L256" s="23">
        <v>0</v>
      </c>
      <c r="M256" s="25">
        <v>0</v>
      </c>
      <c r="N256" s="24">
        <f t="shared" si="3"/>
        <v>0</v>
      </c>
      <c r="O256" s="21" t="s">
        <v>93</v>
      </c>
      <c r="P256" s="24">
        <v>1</v>
      </c>
      <c r="Q256" s="21" t="s">
        <v>66</v>
      </c>
      <c r="R256" s="21" t="s">
        <v>94</v>
      </c>
    </row>
    <row r="257" spans="1:18" x14ac:dyDescent="0.35">
      <c r="A257" s="26">
        <v>1538724</v>
      </c>
      <c r="B257" s="26">
        <f>VLOOKUP(A257,'Fix 2LH Orders'!B:C,2,0)</f>
        <v>225</v>
      </c>
      <c r="C257" s="21" t="s">
        <v>109</v>
      </c>
      <c r="D257" s="21" t="s">
        <v>82</v>
      </c>
      <c r="E257" s="21" t="s">
        <v>83</v>
      </c>
      <c r="F257" s="21" t="s">
        <v>90</v>
      </c>
      <c r="G257" s="21" t="s">
        <v>84</v>
      </c>
      <c r="H257" s="21" t="s">
        <v>110</v>
      </c>
      <c r="I257" s="22"/>
      <c r="J257" s="23">
        <v>0</v>
      </c>
      <c r="K257" s="22"/>
      <c r="L257" s="23">
        <v>0</v>
      </c>
      <c r="M257" s="25">
        <v>0</v>
      </c>
      <c r="N257" s="24">
        <f t="shared" si="3"/>
        <v>0</v>
      </c>
      <c r="O257" s="21" t="s">
        <v>93</v>
      </c>
      <c r="P257" s="24">
        <v>5</v>
      </c>
      <c r="Q257" s="21" t="s">
        <v>66</v>
      </c>
      <c r="R257" s="21" t="s">
        <v>94</v>
      </c>
    </row>
    <row r="258" spans="1:18" x14ac:dyDescent="0.35">
      <c r="A258" s="26">
        <v>1541379</v>
      </c>
      <c r="B258" s="26">
        <f>VLOOKUP(A258,'Fix 2LH Orders'!B:C,2,0)</f>
        <v>227</v>
      </c>
      <c r="C258" s="21" t="s">
        <v>59</v>
      </c>
      <c r="D258" s="21" t="s">
        <v>60</v>
      </c>
      <c r="E258" s="21" t="s">
        <v>61</v>
      </c>
      <c r="F258" s="21" t="s">
        <v>62</v>
      </c>
      <c r="G258" s="21" t="s">
        <v>63</v>
      </c>
      <c r="H258" s="21" t="s">
        <v>64</v>
      </c>
      <c r="I258" s="22">
        <v>43676</v>
      </c>
      <c r="J258" s="23">
        <v>0.34048611111110999</v>
      </c>
      <c r="K258" s="22">
        <v>43676</v>
      </c>
      <c r="L258" s="23">
        <v>0.34996527777778003</v>
      </c>
      <c r="M258" s="25">
        <v>4.55</v>
      </c>
      <c r="N258" s="24">
        <f t="shared" si="3"/>
        <v>4.55</v>
      </c>
      <c r="O258" s="21" t="s">
        <v>66</v>
      </c>
      <c r="P258" s="24">
        <v>20</v>
      </c>
      <c r="Q258" s="21" t="s">
        <v>66</v>
      </c>
      <c r="R258" s="21" t="s">
        <v>67</v>
      </c>
    </row>
    <row r="259" spans="1:18" x14ac:dyDescent="0.35">
      <c r="A259" s="26">
        <v>1541379</v>
      </c>
      <c r="B259" s="26">
        <f>VLOOKUP(A259,'Fix 2LH Orders'!B:C,2,0)</f>
        <v>227</v>
      </c>
      <c r="C259" s="21" t="s">
        <v>59</v>
      </c>
      <c r="D259" s="21" t="s">
        <v>68</v>
      </c>
      <c r="E259" s="21" t="s">
        <v>69</v>
      </c>
      <c r="F259" s="21" t="s">
        <v>62</v>
      </c>
      <c r="G259" s="21" t="s">
        <v>70</v>
      </c>
      <c r="H259" s="21" t="s">
        <v>71</v>
      </c>
      <c r="I259" s="22">
        <v>43676</v>
      </c>
      <c r="J259" s="23">
        <v>0.50493055555555999</v>
      </c>
      <c r="K259" s="22">
        <v>43676</v>
      </c>
      <c r="L259" s="23">
        <v>0.50493055555555999</v>
      </c>
      <c r="M259" s="24">
        <v>30</v>
      </c>
      <c r="N259" s="24">
        <f t="shared" ref="N259:N322" si="4">IF(O259="H",M259*60,M259)</f>
        <v>30</v>
      </c>
      <c r="O259" s="21" t="s">
        <v>66</v>
      </c>
      <c r="P259" s="24">
        <v>30</v>
      </c>
      <c r="Q259" s="21" t="s">
        <v>66</v>
      </c>
      <c r="R259" s="21" t="s">
        <v>72</v>
      </c>
    </row>
    <row r="260" spans="1:18" x14ac:dyDescent="0.35">
      <c r="A260" s="26">
        <v>1541379</v>
      </c>
      <c r="B260" s="26">
        <f>VLOOKUP(A260,'Fix 2LH Orders'!B:C,2,0)</f>
        <v>227</v>
      </c>
      <c r="C260" s="21" t="s">
        <v>59</v>
      </c>
      <c r="D260" s="21" t="s">
        <v>73</v>
      </c>
      <c r="E260" s="21" t="s">
        <v>61</v>
      </c>
      <c r="F260" s="21" t="s">
        <v>62</v>
      </c>
      <c r="G260" s="21" t="s">
        <v>63</v>
      </c>
      <c r="H260" s="21" t="s">
        <v>74</v>
      </c>
      <c r="I260" s="22">
        <v>43677</v>
      </c>
      <c r="J260" s="23">
        <v>0.32711805555556001</v>
      </c>
      <c r="K260" s="22">
        <v>43677</v>
      </c>
      <c r="L260" s="23">
        <v>0.50159722222222003</v>
      </c>
      <c r="M260" s="25">
        <v>4.1879999999999997</v>
      </c>
      <c r="N260" s="24">
        <f t="shared" si="4"/>
        <v>251.27999999999997</v>
      </c>
      <c r="O260" s="21" t="s">
        <v>77</v>
      </c>
      <c r="P260" s="24">
        <v>200</v>
      </c>
      <c r="Q260" s="21" t="s">
        <v>66</v>
      </c>
      <c r="R260" s="21" t="s">
        <v>67</v>
      </c>
    </row>
    <row r="261" spans="1:18" x14ac:dyDescent="0.35">
      <c r="A261" s="26">
        <v>1541379</v>
      </c>
      <c r="B261" s="26">
        <f>VLOOKUP(A261,'Fix 2LH Orders'!B:C,2,0)</f>
        <v>227</v>
      </c>
      <c r="C261" s="21" t="s">
        <v>59</v>
      </c>
      <c r="D261" s="21" t="s">
        <v>75</v>
      </c>
      <c r="E261" s="21" t="s">
        <v>61</v>
      </c>
      <c r="F261" s="21" t="s">
        <v>62</v>
      </c>
      <c r="G261" s="21" t="s">
        <v>63</v>
      </c>
      <c r="H261" s="21" t="s">
        <v>76</v>
      </c>
      <c r="I261" s="22">
        <v>43684</v>
      </c>
      <c r="J261" s="23">
        <v>0.53480324074074004</v>
      </c>
      <c r="K261" s="22">
        <v>43685</v>
      </c>
      <c r="L261" s="23">
        <v>0.47315972222222002</v>
      </c>
      <c r="M261" s="25">
        <v>6.5289999999999999</v>
      </c>
      <c r="N261" s="24">
        <f t="shared" si="4"/>
        <v>391.74</v>
      </c>
      <c r="O261" s="21" t="s">
        <v>77</v>
      </c>
      <c r="P261" s="24">
        <v>500</v>
      </c>
      <c r="Q261" s="21" t="s">
        <v>66</v>
      </c>
      <c r="R261" s="21" t="s">
        <v>67</v>
      </c>
    </row>
    <row r="262" spans="1:18" x14ac:dyDescent="0.35">
      <c r="A262" s="26">
        <v>1541379</v>
      </c>
      <c r="B262" s="26">
        <f>VLOOKUP(A262,'Fix 2LH Orders'!B:C,2,0)</f>
        <v>227</v>
      </c>
      <c r="C262" s="21" t="s">
        <v>59</v>
      </c>
      <c r="D262" s="21" t="s">
        <v>78</v>
      </c>
      <c r="E262" s="21" t="s">
        <v>69</v>
      </c>
      <c r="F262" s="21" t="s">
        <v>62</v>
      </c>
      <c r="G262" s="21" t="s">
        <v>70</v>
      </c>
      <c r="H262" s="21" t="s">
        <v>79</v>
      </c>
      <c r="I262" s="22">
        <v>43685</v>
      </c>
      <c r="J262" s="23">
        <v>0.65479166666666999</v>
      </c>
      <c r="K262" s="22">
        <v>43685</v>
      </c>
      <c r="L262" s="23">
        <v>0.65479166666666999</v>
      </c>
      <c r="M262" s="24">
        <v>20</v>
      </c>
      <c r="N262" s="24">
        <f t="shared" si="4"/>
        <v>20</v>
      </c>
      <c r="O262" s="21" t="s">
        <v>66</v>
      </c>
      <c r="P262" s="24">
        <v>20</v>
      </c>
      <c r="Q262" s="21" t="s">
        <v>66</v>
      </c>
      <c r="R262" s="21" t="s">
        <v>72</v>
      </c>
    </row>
    <row r="263" spans="1:18" x14ac:dyDescent="0.35">
      <c r="A263" s="26">
        <v>1541379</v>
      </c>
      <c r="B263" s="26">
        <f>VLOOKUP(A263,'Fix 2LH Orders'!B:C,2,0)</f>
        <v>227</v>
      </c>
      <c r="C263" s="21" t="s">
        <v>59</v>
      </c>
      <c r="D263" s="21" t="s">
        <v>80</v>
      </c>
      <c r="E263" s="21" t="s">
        <v>69</v>
      </c>
      <c r="F263" s="21" t="s">
        <v>62</v>
      </c>
      <c r="G263" s="21" t="s">
        <v>70</v>
      </c>
      <c r="H263" s="21" t="s">
        <v>81</v>
      </c>
      <c r="I263" s="22">
        <v>43685</v>
      </c>
      <c r="J263" s="23">
        <v>0.65503472222222003</v>
      </c>
      <c r="K263" s="22">
        <v>43685</v>
      </c>
      <c r="L263" s="23">
        <v>0.65503472222222003</v>
      </c>
      <c r="M263" s="24">
        <v>20</v>
      </c>
      <c r="N263" s="24">
        <f t="shared" si="4"/>
        <v>20</v>
      </c>
      <c r="O263" s="21" t="s">
        <v>66</v>
      </c>
      <c r="P263" s="24">
        <v>20</v>
      </c>
      <c r="Q263" s="21" t="s">
        <v>66</v>
      </c>
      <c r="R263" s="21" t="s">
        <v>72</v>
      </c>
    </row>
    <row r="264" spans="1:18" x14ac:dyDescent="0.35">
      <c r="A264" s="26">
        <v>1541379</v>
      </c>
      <c r="B264" s="26">
        <f>VLOOKUP(A264,'Fix 2LH Orders'!B:C,2,0)</f>
        <v>227</v>
      </c>
      <c r="C264" s="21" t="s">
        <v>59</v>
      </c>
      <c r="D264" s="21" t="s">
        <v>82</v>
      </c>
      <c r="E264" s="21" t="s">
        <v>83</v>
      </c>
      <c r="F264" s="21" t="s">
        <v>62</v>
      </c>
      <c r="G264" s="21" t="s">
        <v>84</v>
      </c>
      <c r="H264" s="21" t="s">
        <v>84</v>
      </c>
      <c r="I264" s="22">
        <v>43685</v>
      </c>
      <c r="J264" s="23">
        <v>0.72311342592592998</v>
      </c>
      <c r="K264" s="22">
        <v>43691</v>
      </c>
      <c r="L264" s="23">
        <v>0.61704861111110998</v>
      </c>
      <c r="M264" s="25">
        <v>8.4779999999999998</v>
      </c>
      <c r="N264" s="24">
        <f t="shared" si="4"/>
        <v>508.68</v>
      </c>
      <c r="O264" s="21" t="s">
        <v>77</v>
      </c>
      <c r="P264" s="24">
        <v>450</v>
      </c>
      <c r="Q264" s="21" t="s">
        <v>66</v>
      </c>
      <c r="R264" s="21" t="s">
        <v>67</v>
      </c>
    </row>
    <row r="265" spans="1:18" x14ac:dyDescent="0.35">
      <c r="A265" s="26">
        <v>1541379</v>
      </c>
      <c r="B265" s="26">
        <f>VLOOKUP(A265,'Fix 2LH Orders'!B:C,2,0)</f>
        <v>227</v>
      </c>
      <c r="C265" s="21" t="s">
        <v>59</v>
      </c>
      <c r="D265" s="21" t="s">
        <v>85</v>
      </c>
      <c r="E265" s="21" t="s">
        <v>86</v>
      </c>
      <c r="F265" s="21" t="s">
        <v>62</v>
      </c>
      <c r="G265" s="21" t="s">
        <v>87</v>
      </c>
      <c r="H265" s="21" t="s">
        <v>87</v>
      </c>
      <c r="I265" s="22">
        <v>43692</v>
      </c>
      <c r="J265" s="23">
        <v>0.33663194444444</v>
      </c>
      <c r="K265" s="22">
        <v>43692</v>
      </c>
      <c r="L265" s="23">
        <v>0.33663194444444</v>
      </c>
      <c r="M265" s="24">
        <v>20</v>
      </c>
      <c r="N265" s="24">
        <f t="shared" si="4"/>
        <v>20</v>
      </c>
      <c r="O265" s="21" t="s">
        <v>66</v>
      </c>
      <c r="P265" s="24">
        <v>20</v>
      </c>
      <c r="Q265" s="21" t="s">
        <v>66</v>
      </c>
      <c r="R265" s="21" t="s">
        <v>72</v>
      </c>
    </row>
    <row r="266" spans="1:18" x14ac:dyDescent="0.35">
      <c r="A266" s="26">
        <v>1541379</v>
      </c>
      <c r="B266" s="26">
        <f>VLOOKUP(A266,'Fix 2LH Orders'!B:C,2,0)</f>
        <v>227</v>
      </c>
      <c r="C266" s="21" t="s">
        <v>59</v>
      </c>
      <c r="D266" s="21" t="s">
        <v>88</v>
      </c>
      <c r="E266" s="21" t="s">
        <v>89</v>
      </c>
      <c r="F266" s="21" t="s">
        <v>90</v>
      </c>
      <c r="G266" s="21" t="s">
        <v>91</v>
      </c>
      <c r="H266" s="21" t="s">
        <v>92</v>
      </c>
      <c r="I266" s="22"/>
      <c r="J266" s="23">
        <v>0</v>
      </c>
      <c r="K266" s="22"/>
      <c r="L266" s="23">
        <v>0</v>
      </c>
      <c r="M266" s="25">
        <v>0</v>
      </c>
      <c r="N266" s="24">
        <f t="shared" si="4"/>
        <v>0</v>
      </c>
      <c r="O266" s="21" t="s">
        <v>93</v>
      </c>
      <c r="P266" s="24">
        <v>0</v>
      </c>
      <c r="Q266" s="21" t="s">
        <v>66</v>
      </c>
      <c r="R266" s="21" t="s">
        <v>94</v>
      </c>
    </row>
    <row r="267" spans="1:18" x14ac:dyDescent="0.35">
      <c r="A267" s="26">
        <v>1541379</v>
      </c>
      <c r="B267" s="26">
        <f>VLOOKUP(A267,'Fix 2LH Orders'!B:C,2,0)</f>
        <v>227</v>
      </c>
      <c r="C267" s="21" t="s">
        <v>59</v>
      </c>
      <c r="D267" s="21" t="s">
        <v>95</v>
      </c>
      <c r="E267" s="21" t="s">
        <v>61</v>
      </c>
      <c r="F267" s="21" t="s">
        <v>62</v>
      </c>
      <c r="G267" s="21" t="s">
        <v>63</v>
      </c>
      <c r="H267" s="21" t="s">
        <v>96</v>
      </c>
      <c r="I267" s="22">
        <v>43695</v>
      </c>
      <c r="J267" s="23">
        <v>0.52649305555556003</v>
      </c>
      <c r="K267" s="22">
        <v>43695</v>
      </c>
      <c r="L267" s="23">
        <v>0.55923611111111005</v>
      </c>
      <c r="M267" s="25">
        <v>47.15</v>
      </c>
      <c r="N267" s="24">
        <f t="shared" si="4"/>
        <v>47.15</v>
      </c>
      <c r="O267" s="21" t="s">
        <v>66</v>
      </c>
      <c r="P267" s="24">
        <v>40</v>
      </c>
      <c r="Q267" s="21" t="s">
        <v>66</v>
      </c>
      <c r="R267" s="21" t="s">
        <v>67</v>
      </c>
    </row>
    <row r="268" spans="1:18" x14ac:dyDescent="0.35">
      <c r="A268" s="26">
        <v>1541379</v>
      </c>
      <c r="B268" s="26">
        <f>VLOOKUP(A268,'Fix 2LH Orders'!B:C,2,0)</f>
        <v>227</v>
      </c>
      <c r="C268" s="21" t="s">
        <v>59</v>
      </c>
      <c r="D268" s="21" t="s">
        <v>97</v>
      </c>
      <c r="E268" s="21" t="s">
        <v>69</v>
      </c>
      <c r="F268" s="21" t="s">
        <v>62</v>
      </c>
      <c r="G268" s="21" t="s">
        <v>70</v>
      </c>
      <c r="H268" s="21" t="s">
        <v>98</v>
      </c>
      <c r="I268" s="22">
        <v>43697</v>
      </c>
      <c r="J268" s="23">
        <v>0.68306712962963001</v>
      </c>
      <c r="K268" s="22">
        <v>43697</v>
      </c>
      <c r="L268" s="23">
        <v>0.68306712962963001</v>
      </c>
      <c r="M268" s="24">
        <v>20</v>
      </c>
      <c r="N268" s="24">
        <f t="shared" si="4"/>
        <v>20</v>
      </c>
      <c r="O268" s="21" t="s">
        <v>66</v>
      </c>
      <c r="P268" s="24">
        <v>20</v>
      </c>
      <c r="Q268" s="21" t="s">
        <v>66</v>
      </c>
      <c r="R268" s="21" t="s">
        <v>72</v>
      </c>
    </row>
    <row r="269" spans="1:18" x14ac:dyDescent="0.35">
      <c r="A269" s="26">
        <v>1541379</v>
      </c>
      <c r="B269" s="26">
        <f>VLOOKUP(A269,'Fix 2LH Orders'!B:C,2,0)</f>
        <v>227</v>
      </c>
      <c r="C269" s="21" t="s">
        <v>59</v>
      </c>
      <c r="D269" s="21" t="s">
        <v>99</v>
      </c>
      <c r="E269" s="21" t="s">
        <v>69</v>
      </c>
      <c r="F269" s="21" t="s">
        <v>62</v>
      </c>
      <c r="G269" s="21" t="s">
        <v>70</v>
      </c>
      <c r="H269" s="21" t="s">
        <v>100</v>
      </c>
      <c r="I269" s="22">
        <v>43697</v>
      </c>
      <c r="J269" s="23">
        <v>0.68319444444444</v>
      </c>
      <c r="K269" s="22">
        <v>43697</v>
      </c>
      <c r="L269" s="23">
        <v>0.68319444444444</v>
      </c>
      <c r="M269" s="24">
        <v>50</v>
      </c>
      <c r="N269" s="24">
        <f t="shared" si="4"/>
        <v>50</v>
      </c>
      <c r="O269" s="21" t="s">
        <v>66</v>
      </c>
      <c r="P269" s="24">
        <v>50</v>
      </c>
      <c r="Q269" s="21" t="s">
        <v>66</v>
      </c>
      <c r="R269" s="21" t="s">
        <v>72</v>
      </c>
    </row>
    <row r="270" spans="1:18" x14ac:dyDescent="0.35">
      <c r="A270" s="26">
        <v>1541379</v>
      </c>
      <c r="B270" s="26">
        <f>VLOOKUP(A270,'Fix 2LH Orders'!B:C,2,0)</f>
        <v>227</v>
      </c>
      <c r="C270" s="21" t="s">
        <v>59</v>
      </c>
      <c r="D270" s="21" t="s">
        <v>101</v>
      </c>
      <c r="E270" s="21" t="s">
        <v>102</v>
      </c>
      <c r="F270" s="21" t="s">
        <v>62</v>
      </c>
      <c r="G270" s="21" t="s">
        <v>100</v>
      </c>
      <c r="H270" s="21" t="s">
        <v>103</v>
      </c>
      <c r="I270" s="22">
        <v>43697</v>
      </c>
      <c r="J270" s="23">
        <v>0.73642361111110999</v>
      </c>
      <c r="K270" s="22">
        <v>43697</v>
      </c>
      <c r="L270" s="23">
        <v>0.73642361111110999</v>
      </c>
      <c r="M270" s="24">
        <v>10</v>
      </c>
      <c r="N270" s="24">
        <f t="shared" si="4"/>
        <v>10</v>
      </c>
      <c r="O270" s="21" t="s">
        <v>66</v>
      </c>
      <c r="P270" s="24">
        <v>10</v>
      </c>
      <c r="Q270" s="21" t="s">
        <v>66</v>
      </c>
      <c r="R270" s="21" t="s">
        <v>72</v>
      </c>
    </row>
    <row r="271" spans="1:18" x14ac:dyDescent="0.35">
      <c r="A271" s="26">
        <v>1541379</v>
      </c>
      <c r="B271" s="26">
        <f>VLOOKUP(A271,'Fix 2LH Orders'!B:C,2,0)</f>
        <v>227</v>
      </c>
      <c r="C271" s="21" t="s">
        <v>59</v>
      </c>
      <c r="D271" s="21" t="s">
        <v>104</v>
      </c>
      <c r="E271" s="21" t="s">
        <v>102</v>
      </c>
      <c r="F271" s="21" t="s">
        <v>105</v>
      </c>
      <c r="G271" s="21" t="s">
        <v>100</v>
      </c>
      <c r="H271" s="21" t="s">
        <v>106</v>
      </c>
      <c r="I271" s="22">
        <v>43697</v>
      </c>
      <c r="J271" s="23">
        <v>0.74148148148147996</v>
      </c>
      <c r="K271" s="22">
        <v>43697</v>
      </c>
      <c r="L271" s="23">
        <v>0.74148148148147996</v>
      </c>
      <c r="M271" s="24">
        <v>10</v>
      </c>
      <c r="N271" s="24">
        <f t="shared" si="4"/>
        <v>10</v>
      </c>
      <c r="O271" s="21" t="s">
        <v>66</v>
      </c>
      <c r="P271" s="24">
        <v>10</v>
      </c>
      <c r="Q271" s="21" t="s">
        <v>66</v>
      </c>
      <c r="R271" s="21" t="s">
        <v>72</v>
      </c>
    </row>
    <row r="272" spans="1:18" x14ac:dyDescent="0.35">
      <c r="A272" s="26">
        <v>1541379</v>
      </c>
      <c r="B272" s="26">
        <f>VLOOKUP(A272,'Fix 2LH Orders'!B:C,2,0)</f>
        <v>227</v>
      </c>
      <c r="C272" s="21" t="s">
        <v>107</v>
      </c>
      <c r="D272" s="21" t="s">
        <v>60</v>
      </c>
      <c r="E272" s="21" t="s">
        <v>61</v>
      </c>
      <c r="F272" s="21" t="s">
        <v>90</v>
      </c>
      <c r="G272" s="21" t="s">
        <v>63</v>
      </c>
      <c r="H272" s="21" t="s">
        <v>108</v>
      </c>
      <c r="I272" s="22">
        <v>43683</v>
      </c>
      <c r="J272" s="23">
        <v>0.33775462962962999</v>
      </c>
      <c r="K272" s="22">
        <v>43685</v>
      </c>
      <c r="L272" s="23">
        <v>0.62840277777777998</v>
      </c>
      <c r="M272" s="25">
        <v>25.867000000000001</v>
      </c>
      <c r="N272" s="24">
        <f t="shared" si="4"/>
        <v>1552.02</v>
      </c>
      <c r="O272" s="21" t="s">
        <v>77</v>
      </c>
      <c r="P272" s="24">
        <v>1</v>
      </c>
      <c r="Q272" s="21" t="s">
        <v>66</v>
      </c>
      <c r="R272" s="21" t="s">
        <v>67</v>
      </c>
    </row>
    <row r="273" spans="1:18" x14ac:dyDescent="0.35">
      <c r="A273" s="26">
        <v>1541379</v>
      </c>
      <c r="B273" s="26">
        <f>VLOOKUP(A273,'Fix 2LH Orders'!B:C,2,0)</f>
        <v>227</v>
      </c>
      <c r="C273" s="21" t="s">
        <v>109</v>
      </c>
      <c r="D273" s="21" t="s">
        <v>82</v>
      </c>
      <c r="E273" s="21" t="s">
        <v>83</v>
      </c>
      <c r="F273" s="21" t="s">
        <v>90</v>
      </c>
      <c r="G273" s="21" t="s">
        <v>84</v>
      </c>
      <c r="H273" s="21" t="s">
        <v>110</v>
      </c>
      <c r="I273" s="22"/>
      <c r="J273" s="23">
        <v>0</v>
      </c>
      <c r="K273" s="22"/>
      <c r="L273" s="23">
        <v>0</v>
      </c>
      <c r="M273" s="25">
        <v>0</v>
      </c>
      <c r="N273" s="24">
        <f t="shared" si="4"/>
        <v>0</v>
      </c>
      <c r="O273" s="21" t="s">
        <v>93</v>
      </c>
      <c r="P273" s="24">
        <v>5</v>
      </c>
      <c r="Q273" s="21" t="s">
        <v>66</v>
      </c>
      <c r="R273" s="21" t="s">
        <v>94</v>
      </c>
    </row>
    <row r="274" spans="1:18" x14ac:dyDescent="0.35">
      <c r="A274" s="26">
        <v>1541466</v>
      </c>
      <c r="B274" s="26">
        <f>VLOOKUP(A274,'Fix 2LH Orders'!B:C,2,0)</f>
        <v>226</v>
      </c>
      <c r="C274" s="21" t="s">
        <v>59</v>
      </c>
      <c r="D274" s="21" t="s">
        <v>60</v>
      </c>
      <c r="E274" s="21" t="s">
        <v>61</v>
      </c>
      <c r="F274" s="21" t="s">
        <v>62</v>
      </c>
      <c r="G274" s="21" t="s">
        <v>63</v>
      </c>
      <c r="H274" s="21" t="s">
        <v>64</v>
      </c>
      <c r="I274" s="22">
        <v>43670</v>
      </c>
      <c r="J274" s="23">
        <v>0.37064814814815</v>
      </c>
      <c r="K274" s="22">
        <v>43670</v>
      </c>
      <c r="L274" s="23">
        <v>0.43085648148147998</v>
      </c>
      <c r="M274" s="25">
        <v>21.683</v>
      </c>
      <c r="N274" s="24">
        <f t="shared" si="4"/>
        <v>21.683</v>
      </c>
      <c r="O274" s="21" t="s">
        <v>66</v>
      </c>
      <c r="P274" s="24">
        <v>20</v>
      </c>
      <c r="Q274" s="21" t="s">
        <v>66</v>
      </c>
      <c r="R274" s="21" t="s">
        <v>67</v>
      </c>
    </row>
    <row r="275" spans="1:18" x14ac:dyDescent="0.35">
      <c r="A275" s="26">
        <v>1541466</v>
      </c>
      <c r="B275" s="26">
        <f>VLOOKUP(A275,'Fix 2LH Orders'!B:C,2,0)</f>
        <v>226</v>
      </c>
      <c r="C275" s="21" t="s">
        <v>59</v>
      </c>
      <c r="D275" s="21" t="s">
        <v>68</v>
      </c>
      <c r="E275" s="21" t="s">
        <v>69</v>
      </c>
      <c r="F275" s="21" t="s">
        <v>62</v>
      </c>
      <c r="G275" s="21" t="s">
        <v>70</v>
      </c>
      <c r="H275" s="21" t="s">
        <v>71</v>
      </c>
      <c r="I275" s="22">
        <v>43670</v>
      </c>
      <c r="J275" s="23">
        <v>0.50071759259258997</v>
      </c>
      <c r="K275" s="22">
        <v>43670</v>
      </c>
      <c r="L275" s="23">
        <v>0.50071759259258997</v>
      </c>
      <c r="M275" s="24">
        <v>30</v>
      </c>
      <c r="N275" s="24">
        <f t="shared" si="4"/>
        <v>30</v>
      </c>
      <c r="O275" s="21" t="s">
        <v>66</v>
      </c>
      <c r="P275" s="24">
        <v>30</v>
      </c>
      <c r="Q275" s="21" t="s">
        <v>66</v>
      </c>
      <c r="R275" s="21" t="s">
        <v>72</v>
      </c>
    </row>
    <row r="276" spans="1:18" x14ac:dyDescent="0.35">
      <c r="A276" s="26">
        <v>1541466</v>
      </c>
      <c r="B276" s="26">
        <f>VLOOKUP(A276,'Fix 2LH Orders'!B:C,2,0)</f>
        <v>226</v>
      </c>
      <c r="C276" s="21" t="s">
        <v>59</v>
      </c>
      <c r="D276" s="21" t="s">
        <v>73</v>
      </c>
      <c r="E276" s="21" t="s">
        <v>61</v>
      </c>
      <c r="F276" s="21" t="s">
        <v>62</v>
      </c>
      <c r="G276" s="21" t="s">
        <v>63</v>
      </c>
      <c r="H276" s="21" t="s">
        <v>74</v>
      </c>
      <c r="I276" s="22">
        <v>43671</v>
      </c>
      <c r="J276" s="23">
        <v>0.45642361111111002</v>
      </c>
      <c r="K276" s="22">
        <v>43671</v>
      </c>
      <c r="L276" s="23">
        <v>0.60023148148147998</v>
      </c>
      <c r="M276" s="25">
        <v>3.4510000000000001</v>
      </c>
      <c r="N276" s="24">
        <f t="shared" si="4"/>
        <v>207.06</v>
      </c>
      <c r="O276" s="21" t="s">
        <v>77</v>
      </c>
      <c r="P276" s="24">
        <v>200</v>
      </c>
      <c r="Q276" s="21" t="s">
        <v>66</v>
      </c>
      <c r="R276" s="21" t="s">
        <v>67</v>
      </c>
    </row>
    <row r="277" spans="1:18" x14ac:dyDescent="0.35">
      <c r="A277" s="26">
        <v>1541466</v>
      </c>
      <c r="B277" s="26">
        <f>VLOOKUP(A277,'Fix 2LH Orders'!B:C,2,0)</f>
        <v>226</v>
      </c>
      <c r="C277" s="21" t="s">
        <v>59</v>
      </c>
      <c r="D277" s="21" t="s">
        <v>75</v>
      </c>
      <c r="E277" s="21" t="s">
        <v>61</v>
      </c>
      <c r="F277" s="21" t="s">
        <v>62</v>
      </c>
      <c r="G277" s="21" t="s">
        <v>63</v>
      </c>
      <c r="H277" s="21" t="s">
        <v>76</v>
      </c>
      <c r="I277" s="22">
        <v>43678</v>
      </c>
      <c r="J277" s="23">
        <v>0.54378472222221996</v>
      </c>
      <c r="K277" s="22">
        <v>43682</v>
      </c>
      <c r="L277" s="23">
        <v>0.74461805555556004</v>
      </c>
      <c r="M277" s="25">
        <v>22.484000000000002</v>
      </c>
      <c r="N277" s="24">
        <f t="shared" si="4"/>
        <v>1349.0400000000002</v>
      </c>
      <c r="O277" s="21" t="s">
        <v>77</v>
      </c>
      <c r="P277" s="24">
        <v>500</v>
      </c>
      <c r="Q277" s="21" t="s">
        <v>66</v>
      </c>
      <c r="R277" s="21" t="s">
        <v>67</v>
      </c>
    </row>
    <row r="278" spans="1:18" x14ac:dyDescent="0.35">
      <c r="A278" s="26">
        <v>1541466</v>
      </c>
      <c r="B278" s="26">
        <f>VLOOKUP(A278,'Fix 2LH Orders'!B:C,2,0)</f>
        <v>226</v>
      </c>
      <c r="C278" s="21" t="s">
        <v>59</v>
      </c>
      <c r="D278" s="21" t="s">
        <v>78</v>
      </c>
      <c r="E278" s="21" t="s">
        <v>69</v>
      </c>
      <c r="F278" s="21" t="s">
        <v>62</v>
      </c>
      <c r="G278" s="21" t="s">
        <v>70</v>
      </c>
      <c r="H278" s="21" t="s">
        <v>79</v>
      </c>
      <c r="I278" s="22">
        <v>43683</v>
      </c>
      <c r="J278" s="23">
        <v>0.60456018518518995</v>
      </c>
      <c r="K278" s="22">
        <v>43683</v>
      </c>
      <c r="L278" s="23">
        <v>0.60456018518518995</v>
      </c>
      <c r="M278" s="24">
        <v>20</v>
      </c>
      <c r="N278" s="24">
        <f t="shared" si="4"/>
        <v>20</v>
      </c>
      <c r="O278" s="21" t="s">
        <v>66</v>
      </c>
      <c r="P278" s="24">
        <v>20</v>
      </c>
      <c r="Q278" s="21" t="s">
        <v>66</v>
      </c>
      <c r="R278" s="21" t="s">
        <v>72</v>
      </c>
    </row>
    <row r="279" spans="1:18" x14ac:dyDescent="0.35">
      <c r="A279" s="26">
        <v>1541466</v>
      </c>
      <c r="B279" s="26">
        <f>VLOOKUP(A279,'Fix 2LH Orders'!B:C,2,0)</f>
        <v>226</v>
      </c>
      <c r="C279" s="21" t="s">
        <v>59</v>
      </c>
      <c r="D279" s="21" t="s">
        <v>80</v>
      </c>
      <c r="E279" s="21" t="s">
        <v>69</v>
      </c>
      <c r="F279" s="21" t="s">
        <v>62</v>
      </c>
      <c r="G279" s="21" t="s">
        <v>70</v>
      </c>
      <c r="H279" s="21" t="s">
        <v>81</v>
      </c>
      <c r="I279" s="22">
        <v>43683</v>
      </c>
      <c r="J279" s="23">
        <v>0.60513888888889</v>
      </c>
      <c r="K279" s="22">
        <v>43683</v>
      </c>
      <c r="L279" s="23">
        <v>0.60513888888889</v>
      </c>
      <c r="M279" s="24">
        <v>20</v>
      </c>
      <c r="N279" s="24">
        <f t="shared" si="4"/>
        <v>20</v>
      </c>
      <c r="O279" s="21" t="s">
        <v>66</v>
      </c>
      <c r="P279" s="24">
        <v>20</v>
      </c>
      <c r="Q279" s="21" t="s">
        <v>66</v>
      </c>
      <c r="R279" s="21" t="s">
        <v>72</v>
      </c>
    </row>
    <row r="280" spans="1:18" x14ac:dyDescent="0.35">
      <c r="A280" s="26">
        <v>1541466</v>
      </c>
      <c r="B280" s="26">
        <f>VLOOKUP(A280,'Fix 2LH Orders'!B:C,2,0)</f>
        <v>226</v>
      </c>
      <c r="C280" s="21" t="s">
        <v>59</v>
      </c>
      <c r="D280" s="21" t="s">
        <v>82</v>
      </c>
      <c r="E280" s="21" t="s">
        <v>83</v>
      </c>
      <c r="F280" s="21" t="s">
        <v>62</v>
      </c>
      <c r="G280" s="21" t="s">
        <v>84</v>
      </c>
      <c r="H280" s="21" t="s">
        <v>84</v>
      </c>
      <c r="I280" s="22">
        <v>43683</v>
      </c>
      <c r="J280" s="23">
        <v>0.6465162037037</v>
      </c>
      <c r="K280" s="22">
        <v>43684</v>
      </c>
      <c r="L280" s="23">
        <v>0.54868055555555995</v>
      </c>
      <c r="M280" s="25">
        <v>11.198</v>
      </c>
      <c r="N280" s="24">
        <f t="shared" si="4"/>
        <v>671.88</v>
      </c>
      <c r="O280" s="21" t="s">
        <v>77</v>
      </c>
      <c r="P280" s="24">
        <v>450</v>
      </c>
      <c r="Q280" s="21" t="s">
        <v>66</v>
      </c>
      <c r="R280" s="21" t="s">
        <v>67</v>
      </c>
    </row>
    <row r="281" spans="1:18" x14ac:dyDescent="0.35">
      <c r="A281" s="26">
        <v>1541466</v>
      </c>
      <c r="B281" s="26">
        <f>VLOOKUP(A281,'Fix 2LH Orders'!B:C,2,0)</f>
        <v>226</v>
      </c>
      <c r="C281" s="21" t="s">
        <v>59</v>
      </c>
      <c r="D281" s="21" t="s">
        <v>85</v>
      </c>
      <c r="E281" s="21" t="s">
        <v>86</v>
      </c>
      <c r="F281" s="21" t="s">
        <v>62</v>
      </c>
      <c r="G281" s="21" t="s">
        <v>87</v>
      </c>
      <c r="H281" s="21" t="s">
        <v>87</v>
      </c>
      <c r="I281" s="22">
        <v>43685</v>
      </c>
      <c r="J281" s="23">
        <v>0.34304398148148002</v>
      </c>
      <c r="K281" s="22">
        <v>43685</v>
      </c>
      <c r="L281" s="23">
        <v>0.34304398148148002</v>
      </c>
      <c r="M281" s="24">
        <v>20</v>
      </c>
      <c r="N281" s="24">
        <f t="shared" si="4"/>
        <v>20</v>
      </c>
      <c r="O281" s="21" t="s">
        <v>66</v>
      </c>
      <c r="P281" s="24">
        <v>20</v>
      </c>
      <c r="Q281" s="21" t="s">
        <v>66</v>
      </c>
      <c r="R281" s="21" t="s">
        <v>72</v>
      </c>
    </row>
    <row r="282" spans="1:18" x14ac:dyDescent="0.35">
      <c r="A282" s="26">
        <v>1541466</v>
      </c>
      <c r="B282" s="26">
        <f>VLOOKUP(A282,'Fix 2LH Orders'!B:C,2,0)</f>
        <v>226</v>
      </c>
      <c r="C282" s="21" t="s">
        <v>59</v>
      </c>
      <c r="D282" s="21" t="s">
        <v>88</v>
      </c>
      <c r="E282" s="21" t="s">
        <v>89</v>
      </c>
      <c r="F282" s="21" t="s">
        <v>90</v>
      </c>
      <c r="G282" s="21" t="s">
        <v>91</v>
      </c>
      <c r="H282" s="21" t="s">
        <v>92</v>
      </c>
      <c r="I282" s="22"/>
      <c r="J282" s="23">
        <v>0</v>
      </c>
      <c r="K282" s="22"/>
      <c r="L282" s="23">
        <v>0</v>
      </c>
      <c r="M282" s="25">
        <v>0</v>
      </c>
      <c r="N282" s="24">
        <f t="shared" si="4"/>
        <v>0</v>
      </c>
      <c r="O282" s="21" t="s">
        <v>93</v>
      </c>
      <c r="P282" s="24">
        <v>0</v>
      </c>
      <c r="Q282" s="21" t="s">
        <v>66</v>
      </c>
      <c r="R282" s="21" t="s">
        <v>94</v>
      </c>
    </row>
    <row r="283" spans="1:18" x14ac:dyDescent="0.35">
      <c r="A283" s="26">
        <v>1541466</v>
      </c>
      <c r="B283" s="26">
        <f>VLOOKUP(A283,'Fix 2LH Orders'!B:C,2,0)</f>
        <v>226</v>
      </c>
      <c r="C283" s="21" t="s">
        <v>59</v>
      </c>
      <c r="D283" s="21" t="s">
        <v>95</v>
      </c>
      <c r="E283" s="21" t="s">
        <v>61</v>
      </c>
      <c r="F283" s="21" t="s">
        <v>62</v>
      </c>
      <c r="G283" s="21" t="s">
        <v>63</v>
      </c>
      <c r="H283" s="21" t="s">
        <v>96</v>
      </c>
      <c r="I283" s="22">
        <v>43691</v>
      </c>
      <c r="J283" s="23">
        <v>0.33571759259258999</v>
      </c>
      <c r="K283" s="22">
        <v>43692</v>
      </c>
      <c r="L283" s="23">
        <v>0.37643518518518998</v>
      </c>
      <c r="M283" s="25">
        <v>3.3719999999999999</v>
      </c>
      <c r="N283" s="24">
        <f t="shared" si="4"/>
        <v>202.32</v>
      </c>
      <c r="O283" s="21" t="s">
        <v>77</v>
      </c>
      <c r="P283" s="24">
        <v>40</v>
      </c>
      <c r="Q283" s="21" t="s">
        <v>66</v>
      </c>
      <c r="R283" s="21" t="s">
        <v>67</v>
      </c>
    </row>
    <row r="284" spans="1:18" x14ac:dyDescent="0.35">
      <c r="A284" s="26">
        <v>1541466</v>
      </c>
      <c r="B284" s="26">
        <f>VLOOKUP(A284,'Fix 2LH Orders'!B:C,2,0)</f>
        <v>226</v>
      </c>
      <c r="C284" s="21" t="s">
        <v>59</v>
      </c>
      <c r="D284" s="21" t="s">
        <v>97</v>
      </c>
      <c r="E284" s="21" t="s">
        <v>69</v>
      </c>
      <c r="F284" s="21" t="s">
        <v>62</v>
      </c>
      <c r="G284" s="21" t="s">
        <v>70</v>
      </c>
      <c r="H284" s="21" t="s">
        <v>98</v>
      </c>
      <c r="I284" s="22">
        <v>43692</v>
      </c>
      <c r="J284" s="23">
        <v>0.65760416666666999</v>
      </c>
      <c r="K284" s="22">
        <v>43692</v>
      </c>
      <c r="L284" s="23">
        <v>0.65760416666666999</v>
      </c>
      <c r="M284" s="24">
        <v>20</v>
      </c>
      <c r="N284" s="24">
        <f t="shared" si="4"/>
        <v>20</v>
      </c>
      <c r="O284" s="21" t="s">
        <v>66</v>
      </c>
      <c r="P284" s="24">
        <v>20</v>
      </c>
      <c r="Q284" s="21" t="s">
        <v>66</v>
      </c>
      <c r="R284" s="21" t="s">
        <v>72</v>
      </c>
    </row>
    <row r="285" spans="1:18" x14ac:dyDescent="0.35">
      <c r="A285" s="26">
        <v>1541466</v>
      </c>
      <c r="B285" s="26">
        <f>VLOOKUP(A285,'Fix 2LH Orders'!B:C,2,0)</f>
        <v>226</v>
      </c>
      <c r="C285" s="21" t="s">
        <v>59</v>
      </c>
      <c r="D285" s="21" t="s">
        <v>99</v>
      </c>
      <c r="E285" s="21" t="s">
        <v>69</v>
      </c>
      <c r="F285" s="21" t="s">
        <v>62</v>
      </c>
      <c r="G285" s="21" t="s">
        <v>70</v>
      </c>
      <c r="H285" s="21" t="s">
        <v>100</v>
      </c>
      <c r="I285" s="22">
        <v>43692</v>
      </c>
      <c r="J285" s="23">
        <v>0.65767361111111</v>
      </c>
      <c r="K285" s="22">
        <v>43692</v>
      </c>
      <c r="L285" s="23">
        <v>0.65767361111111</v>
      </c>
      <c r="M285" s="24">
        <v>50</v>
      </c>
      <c r="N285" s="24">
        <f t="shared" si="4"/>
        <v>50</v>
      </c>
      <c r="O285" s="21" t="s">
        <v>66</v>
      </c>
      <c r="P285" s="24">
        <v>50</v>
      </c>
      <c r="Q285" s="21" t="s">
        <v>66</v>
      </c>
      <c r="R285" s="21" t="s">
        <v>72</v>
      </c>
    </row>
    <row r="286" spans="1:18" x14ac:dyDescent="0.35">
      <c r="A286" s="26">
        <v>1541466</v>
      </c>
      <c r="B286" s="26">
        <f>VLOOKUP(A286,'Fix 2LH Orders'!B:C,2,0)</f>
        <v>226</v>
      </c>
      <c r="C286" s="21" t="s">
        <v>59</v>
      </c>
      <c r="D286" s="21" t="s">
        <v>101</v>
      </c>
      <c r="E286" s="21" t="s">
        <v>102</v>
      </c>
      <c r="F286" s="21" t="s">
        <v>62</v>
      </c>
      <c r="G286" s="21" t="s">
        <v>100</v>
      </c>
      <c r="H286" s="21" t="s">
        <v>103</v>
      </c>
      <c r="I286" s="22">
        <v>43692</v>
      </c>
      <c r="J286" s="23">
        <v>0.65773148148147997</v>
      </c>
      <c r="K286" s="22">
        <v>43692</v>
      </c>
      <c r="L286" s="23">
        <v>0.65773148148147997</v>
      </c>
      <c r="M286" s="24">
        <v>10</v>
      </c>
      <c r="N286" s="24">
        <f t="shared" si="4"/>
        <v>10</v>
      </c>
      <c r="O286" s="21" t="s">
        <v>66</v>
      </c>
      <c r="P286" s="24">
        <v>10</v>
      </c>
      <c r="Q286" s="21" t="s">
        <v>66</v>
      </c>
      <c r="R286" s="21" t="s">
        <v>72</v>
      </c>
    </row>
    <row r="287" spans="1:18" x14ac:dyDescent="0.35">
      <c r="A287" s="26">
        <v>1541466</v>
      </c>
      <c r="B287" s="26">
        <f>VLOOKUP(A287,'Fix 2LH Orders'!B:C,2,0)</f>
        <v>226</v>
      </c>
      <c r="C287" s="21" t="s">
        <v>59</v>
      </c>
      <c r="D287" s="21" t="s">
        <v>104</v>
      </c>
      <c r="E287" s="21" t="s">
        <v>102</v>
      </c>
      <c r="F287" s="21" t="s">
        <v>105</v>
      </c>
      <c r="G287" s="21" t="s">
        <v>100</v>
      </c>
      <c r="H287" s="21" t="s">
        <v>106</v>
      </c>
      <c r="I287" s="22">
        <v>43695</v>
      </c>
      <c r="J287" s="23">
        <v>0.43359953703704002</v>
      </c>
      <c r="K287" s="22">
        <v>43695</v>
      </c>
      <c r="L287" s="23">
        <v>0.43359953703704002</v>
      </c>
      <c r="M287" s="24">
        <v>10</v>
      </c>
      <c r="N287" s="24">
        <f t="shared" si="4"/>
        <v>10</v>
      </c>
      <c r="O287" s="21" t="s">
        <v>66</v>
      </c>
      <c r="P287" s="24">
        <v>10</v>
      </c>
      <c r="Q287" s="21" t="s">
        <v>66</v>
      </c>
      <c r="R287" s="21" t="s">
        <v>72</v>
      </c>
    </row>
    <row r="288" spans="1:18" x14ac:dyDescent="0.35">
      <c r="A288" s="26">
        <v>1541466</v>
      </c>
      <c r="B288" s="26">
        <f>VLOOKUP(A288,'Fix 2LH Orders'!B:C,2,0)</f>
        <v>226</v>
      </c>
      <c r="C288" s="21" t="s">
        <v>107</v>
      </c>
      <c r="D288" s="21" t="s">
        <v>60</v>
      </c>
      <c r="E288" s="21" t="s">
        <v>61</v>
      </c>
      <c r="F288" s="21" t="s">
        <v>90</v>
      </c>
      <c r="G288" s="21" t="s">
        <v>63</v>
      </c>
      <c r="H288" s="21" t="s">
        <v>108</v>
      </c>
      <c r="I288" s="22">
        <v>43681</v>
      </c>
      <c r="J288" s="23">
        <v>0.33035879629629999</v>
      </c>
      <c r="K288" s="22">
        <v>43683</v>
      </c>
      <c r="L288" s="23">
        <v>0.59532407407406995</v>
      </c>
      <c r="M288" s="25">
        <v>19.234999999999999</v>
      </c>
      <c r="N288" s="24">
        <f t="shared" si="4"/>
        <v>1154.0999999999999</v>
      </c>
      <c r="O288" s="21" t="s">
        <v>77</v>
      </c>
      <c r="P288" s="24">
        <v>1</v>
      </c>
      <c r="Q288" s="21" t="s">
        <v>66</v>
      </c>
      <c r="R288" s="21" t="s">
        <v>67</v>
      </c>
    </row>
    <row r="289" spans="1:18" x14ac:dyDescent="0.35">
      <c r="A289" s="26">
        <v>1541466</v>
      </c>
      <c r="B289" s="26">
        <f>VLOOKUP(A289,'Fix 2LH Orders'!B:C,2,0)</f>
        <v>226</v>
      </c>
      <c r="C289" s="21" t="s">
        <v>109</v>
      </c>
      <c r="D289" s="21" t="s">
        <v>82</v>
      </c>
      <c r="E289" s="21" t="s">
        <v>83</v>
      </c>
      <c r="F289" s="21" t="s">
        <v>90</v>
      </c>
      <c r="G289" s="21" t="s">
        <v>84</v>
      </c>
      <c r="H289" s="21" t="s">
        <v>110</v>
      </c>
      <c r="I289" s="22">
        <v>43684</v>
      </c>
      <c r="J289" s="23">
        <v>0.33215277777778002</v>
      </c>
      <c r="K289" s="22">
        <v>43684</v>
      </c>
      <c r="L289" s="23">
        <v>0.45623842592593</v>
      </c>
      <c r="M289" s="25">
        <v>2.9780000000000002</v>
      </c>
      <c r="N289" s="24">
        <f t="shared" si="4"/>
        <v>178.68</v>
      </c>
      <c r="O289" s="21" t="s">
        <v>77</v>
      </c>
      <c r="P289" s="24">
        <v>5</v>
      </c>
      <c r="Q289" s="21" t="s">
        <v>66</v>
      </c>
      <c r="R289" s="21" t="s">
        <v>67</v>
      </c>
    </row>
    <row r="290" spans="1:18" x14ac:dyDescent="0.35">
      <c r="A290" s="26">
        <v>1541845</v>
      </c>
      <c r="B290" s="26">
        <f>VLOOKUP(A290,'Fix 2LH Orders'!B:C,2,0)</f>
        <v>228</v>
      </c>
      <c r="C290" s="21" t="s">
        <v>59</v>
      </c>
      <c r="D290" s="21" t="s">
        <v>60</v>
      </c>
      <c r="E290" s="21" t="s">
        <v>61</v>
      </c>
      <c r="F290" s="21" t="s">
        <v>62</v>
      </c>
      <c r="G290" s="21" t="s">
        <v>63</v>
      </c>
      <c r="H290" s="21" t="s">
        <v>64</v>
      </c>
      <c r="I290" s="22">
        <v>43681</v>
      </c>
      <c r="J290" s="23">
        <v>0.43681712962962999</v>
      </c>
      <c r="K290" s="22">
        <v>43681</v>
      </c>
      <c r="L290" s="23">
        <v>0.44663194444443999</v>
      </c>
      <c r="M290" s="25">
        <v>14.132999999999999</v>
      </c>
      <c r="N290" s="24">
        <f t="shared" si="4"/>
        <v>14.132999999999999</v>
      </c>
      <c r="O290" s="21" t="s">
        <v>66</v>
      </c>
      <c r="P290" s="24">
        <v>20</v>
      </c>
      <c r="Q290" s="21" t="s">
        <v>66</v>
      </c>
      <c r="R290" s="21" t="s">
        <v>67</v>
      </c>
    </row>
    <row r="291" spans="1:18" x14ac:dyDescent="0.35">
      <c r="A291" s="26">
        <v>1541845</v>
      </c>
      <c r="B291" s="26">
        <f>VLOOKUP(A291,'Fix 2LH Orders'!B:C,2,0)</f>
        <v>228</v>
      </c>
      <c r="C291" s="21" t="s">
        <v>59</v>
      </c>
      <c r="D291" s="21" t="s">
        <v>68</v>
      </c>
      <c r="E291" s="21" t="s">
        <v>69</v>
      </c>
      <c r="F291" s="21" t="s">
        <v>62</v>
      </c>
      <c r="G291" s="21" t="s">
        <v>70</v>
      </c>
      <c r="H291" s="21" t="s">
        <v>71</v>
      </c>
      <c r="I291" s="22">
        <v>43681</v>
      </c>
      <c r="J291" s="23">
        <v>0.45690972222221998</v>
      </c>
      <c r="K291" s="22">
        <v>43681</v>
      </c>
      <c r="L291" s="23">
        <v>0.45690972222221998</v>
      </c>
      <c r="M291" s="24">
        <v>30</v>
      </c>
      <c r="N291" s="24">
        <f t="shared" si="4"/>
        <v>30</v>
      </c>
      <c r="O291" s="21" t="s">
        <v>66</v>
      </c>
      <c r="P291" s="24">
        <v>30</v>
      </c>
      <c r="Q291" s="21" t="s">
        <v>66</v>
      </c>
      <c r="R291" s="21" t="s">
        <v>72</v>
      </c>
    </row>
    <row r="292" spans="1:18" x14ac:dyDescent="0.35">
      <c r="A292" s="26">
        <v>1541845</v>
      </c>
      <c r="B292" s="26">
        <f>VLOOKUP(A292,'Fix 2LH Orders'!B:C,2,0)</f>
        <v>228</v>
      </c>
      <c r="C292" s="21" t="s">
        <v>59</v>
      </c>
      <c r="D292" s="21" t="s">
        <v>73</v>
      </c>
      <c r="E292" s="21" t="s">
        <v>61</v>
      </c>
      <c r="F292" s="21" t="s">
        <v>62</v>
      </c>
      <c r="G292" s="21" t="s">
        <v>63</v>
      </c>
      <c r="H292" s="21" t="s">
        <v>74</v>
      </c>
      <c r="I292" s="22">
        <v>43681</v>
      </c>
      <c r="J292" s="23">
        <v>0.49436342592593002</v>
      </c>
      <c r="K292" s="22">
        <v>43682</v>
      </c>
      <c r="L292" s="23">
        <v>0.46252314814814999</v>
      </c>
      <c r="M292" s="25">
        <v>7.4989999999999997</v>
      </c>
      <c r="N292" s="24">
        <f t="shared" si="4"/>
        <v>449.94</v>
      </c>
      <c r="O292" s="21" t="s">
        <v>77</v>
      </c>
      <c r="P292" s="24">
        <v>200</v>
      </c>
      <c r="Q292" s="21" t="s">
        <v>66</v>
      </c>
      <c r="R292" s="21" t="s">
        <v>67</v>
      </c>
    </row>
    <row r="293" spans="1:18" x14ac:dyDescent="0.35">
      <c r="A293" s="26">
        <v>1541845</v>
      </c>
      <c r="B293" s="26">
        <f>VLOOKUP(A293,'Fix 2LH Orders'!B:C,2,0)</f>
        <v>228</v>
      </c>
      <c r="C293" s="21" t="s">
        <v>59</v>
      </c>
      <c r="D293" s="21" t="s">
        <v>75</v>
      </c>
      <c r="E293" s="21" t="s">
        <v>61</v>
      </c>
      <c r="F293" s="21" t="s">
        <v>62</v>
      </c>
      <c r="G293" s="21" t="s">
        <v>63</v>
      </c>
      <c r="H293" s="21" t="s">
        <v>76</v>
      </c>
      <c r="I293" s="22">
        <v>43684</v>
      </c>
      <c r="J293" s="23">
        <v>0.32637731481481003</v>
      </c>
      <c r="K293" s="22">
        <v>43692</v>
      </c>
      <c r="L293" s="23">
        <v>0.48215277777777998</v>
      </c>
      <c r="M293" s="25">
        <v>18.419</v>
      </c>
      <c r="N293" s="24">
        <f t="shared" si="4"/>
        <v>1105.1400000000001</v>
      </c>
      <c r="O293" s="21" t="s">
        <v>77</v>
      </c>
      <c r="P293" s="24">
        <v>500</v>
      </c>
      <c r="Q293" s="21" t="s">
        <v>66</v>
      </c>
      <c r="R293" s="21" t="s">
        <v>67</v>
      </c>
    </row>
    <row r="294" spans="1:18" x14ac:dyDescent="0.35">
      <c r="A294" s="26">
        <v>1541845</v>
      </c>
      <c r="B294" s="26">
        <f>VLOOKUP(A294,'Fix 2LH Orders'!B:C,2,0)</f>
        <v>228</v>
      </c>
      <c r="C294" s="21" t="s">
        <v>59</v>
      </c>
      <c r="D294" s="21" t="s">
        <v>78</v>
      </c>
      <c r="E294" s="21" t="s">
        <v>69</v>
      </c>
      <c r="F294" s="21" t="s">
        <v>62</v>
      </c>
      <c r="G294" s="21" t="s">
        <v>70</v>
      </c>
      <c r="H294" s="21" t="s">
        <v>79</v>
      </c>
      <c r="I294" s="22">
        <v>43695</v>
      </c>
      <c r="J294" s="23">
        <v>0.49021990740741</v>
      </c>
      <c r="K294" s="22">
        <v>43695</v>
      </c>
      <c r="L294" s="23">
        <v>0.49021990740741</v>
      </c>
      <c r="M294" s="24">
        <v>20</v>
      </c>
      <c r="N294" s="24">
        <f t="shared" si="4"/>
        <v>20</v>
      </c>
      <c r="O294" s="21" t="s">
        <v>66</v>
      </c>
      <c r="P294" s="24">
        <v>20</v>
      </c>
      <c r="Q294" s="21" t="s">
        <v>66</v>
      </c>
      <c r="R294" s="21" t="s">
        <v>72</v>
      </c>
    </row>
    <row r="295" spans="1:18" x14ac:dyDescent="0.35">
      <c r="A295" s="26">
        <v>1541845</v>
      </c>
      <c r="B295" s="26">
        <f>VLOOKUP(A295,'Fix 2LH Orders'!B:C,2,0)</f>
        <v>228</v>
      </c>
      <c r="C295" s="21" t="s">
        <v>59</v>
      </c>
      <c r="D295" s="21" t="s">
        <v>80</v>
      </c>
      <c r="E295" s="21" t="s">
        <v>69</v>
      </c>
      <c r="F295" s="21" t="s">
        <v>62</v>
      </c>
      <c r="G295" s="21" t="s">
        <v>70</v>
      </c>
      <c r="H295" s="21" t="s">
        <v>81</v>
      </c>
      <c r="I295" s="22">
        <v>43695</v>
      </c>
      <c r="J295" s="23">
        <v>0.49047453703704003</v>
      </c>
      <c r="K295" s="22">
        <v>43695</v>
      </c>
      <c r="L295" s="23">
        <v>0.49047453703704003</v>
      </c>
      <c r="M295" s="24">
        <v>20</v>
      </c>
      <c r="N295" s="24">
        <f t="shared" si="4"/>
        <v>20</v>
      </c>
      <c r="O295" s="21" t="s">
        <v>66</v>
      </c>
      <c r="P295" s="24">
        <v>20</v>
      </c>
      <c r="Q295" s="21" t="s">
        <v>66</v>
      </c>
      <c r="R295" s="21" t="s">
        <v>72</v>
      </c>
    </row>
    <row r="296" spans="1:18" x14ac:dyDescent="0.35">
      <c r="A296" s="26">
        <v>1541845</v>
      </c>
      <c r="B296" s="26">
        <f>VLOOKUP(A296,'Fix 2LH Orders'!B:C,2,0)</f>
        <v>228</v>
      </c>
      <c r="C296" s="21" t="s">
        <v>59</v>
      </c>
      <c r="D296" s="21" t="s">
        <v>82</v>
      </c>
      <c r="E296" s="21" t="s">
        <v>83</v>
      </c>
      <c r="F296" s="21" t="s">
        <v>62</v>
      </c>
      <c r="G296" s="21" t="s">
        <v>84</v>
      </c>
      <c r="H296" s="21" t="s">
        <v>84</v>
      </c>
      <c r="I296" s="22">
        <v>43695</v>
      </c>
      <c r="J296" s="23">
        <v>0.65606481481481005</v>
      </c>
      <c r="K296" s="22">
        <v>43696</v>
      </c>
      <c r="L296" s="23">
        <v>0.74703703703704005</v>
      </c>
      <c r="M296" s="25">
        <v>7.319</v>
      </c>
      <c r="N296" s="24">
        <f t="shared" si="4"/>
        <v>439.14</v>
      </c>
      <c r="O296" s="21" t="s">
        <v>77</v>
      </c>
      <c r="P296" s="24">
        <v>450</v>
      </c>
      <c r="Q296" s="21" t="s">
        <v>66</v>
      </c>
      <c r="R296" s="21" t="s">
        <v>67</v>
      </c>
    </row>
    <row r="297" spans="1:18" x14ac:dyDescent="0.35">
      <c r="A297" s="26">
        <v>1541845</v>
      </c>
      <c r="B297" s="26">
        <f>VLOOKUP(A297,'Fix 2LH Orders'!B:C,2,0)</f>
        <v>228</v>
      </c>
      <c r="C297" s="21" t="s">
        <v>59</v>
      </c>
      <c r="D297" s="21" t="s">
        <v>85</v>
      </c>
      <c r="E297" s="21" t="s">
        <v>86</v>
      </c>
      <c r="F297" s="21" t="s">
        <v>62</v>
      </c>
      <c r="G297" s="21" t="s">
        <v>87</v>
      </c>
      <c r="H297" s="21" t="s">
        <v>87</v>
      </c>
      <c r="I297" s="22">
        <v>43697</v>
      </c>
      <c r="J297" s="23">
        <v>0.33167824074073998</v>
      </c>
      <c r="K297" s="22">
        <v>43697</v>
      </c>
      <c r="L297" s="23">
        <v>0.33167824074073998</v>
      </c>
      <c r="M297" s="24">
        <v>20</v>
      </c>
      <c r="N297" s="24">
        <f t="shared" si="4"/>
        <v>20</v>
      </c>
      <c r="O297" s="21" t="s">
        <v>66</v>
      </c>
      <c r="P297" s="24">
        <v>20</v>
      </c>
      <c r="Q297" s="21" t="s">
        <v>66</v>
      </c>
      <c r="R297" s="21" t="s">
        <v>72</v>
      </c>
    </row>
    <row r="298" spans="1:18" x14ac:dyDescent="0.35">
      <c r="A298" s="26">
        <v>1541845</v>
      </c>
      <c r="B298" s="26">
        <f>VLOOKUP(A298,'Fix 2LH Orders'!B:C,2,0)</f>
        <v>228</v>
      </c>
      <c r="C298" s="21" t="s">
        <v>59</v>
      </c>
      <c r="D298" s="21" t="s">
        <v>88</v>
      </c>
      <c r="E298" s="21" t="s">
        <v>89</v>
      </c>
      <c r="F298" s="21" t="s">
        <v>90</v>
      </c>
      <c r="G298" s="21" t="s">
        <v>91</v>
      </c>
      <c r="H298" s="21" t="s">
        <v>92</v>
      </c>
      <c r="I298" s="22"/>
      <c r="J298" s="23">
        <v>0</v>
      </c>
      <c r="K298" s="22"/>
      <c r="L298" s="23">
        <v>0</v>
      </c>
      <c r="M298" s="25">
        <v>0</v>
      </c>
      <c r="N298" s="24">
        <f t="shared" si="4"/>
        <v>0</v>
      </c>
      <c r="O298" s="21" t="s">
        <v>93</v>
      </c>
      <c r="P298" s="24">
        <v>0</v>
      </c>
      <c r="Q298" s="21" t="s">
        <v>66</v>
      </c>
      <c r="R298" s="21" t="s">
        <v>94</v>
      </c>
    </row>
    <row r="299" spans="1:18" x14ac:dyDescent="0.35">
      <c r="A299" s="26">
        <v>1541845</v>
      </c>
      <c r="B299" s="26">
        <f>VLOOKUP(A299,'Fix 2LH Orders'!B:C,2,0)</f>
        <v>228</v>
      </c>
      <c r="C299" s="21" t="s">
        <v>59</v>
      </c>
      <c r="D299" s="21" t="s">
        <v>95</v>
      </c>
      <c r="E299" s="21" t="s">
        <v>61</v>
      </c>
      <c r="F299" s="21" t="s">
        <v>62</v>
      </c>
      <c r="G299" s="21" t="s">
        <v>63</v>
      </c>
      <c r="H299" s="21" t="s">
        <v>96</v>
      </c>
      <c r="I299" s="22">
        <v>43702</v>
      </c>
      <c r="J299" s="23">
        <v>0.63760416666666997</v>
      </c>
      <c r="K299" s="22">
        <v>43702</v>
      </c>
      <c r="L299" s="23">
        <v>0.66920138888889003</v>
      </c>
      <c r="M299" s="25">
        <v>15.167</v>
      </c>
      <c r="N299" s="24">
        <f t="shared" si="4"/>
        <v>15.167</v>
      </c>
      <c r="O299" s="21" t="s">
        <v>66</v>
      </c>
      <c r="P299" s="24">
        <v>40</v>
      </c>
      <c r="Q299" s="21" t="s">
        <v>66</v>
      </c>
      <c r="R299" s="21" t="s">
        <v>67</v>
      </c>
    </row>
    <row r="300" spans="1:18" x14ac:dyDescent="0.35">
      <c r="A300" s="26">
        <v>1541845</v>
      </c>
      <c r="B300" s="26">
        <f>VLOOKUP(A300,'Fix 2LH Orders'!B:C,2,0)</f>
        <v>228</v>
      </c>
      <c r="C300" s="21" t="s">
        <v>59</v>
      </c>
      <c r="D300" s="21" t="s">
        <v>97</v>
      </c>
      <c r="E300" s="21" t="s">
        <v>69</v>
      </c>
      <c r="F300" s="21" t="s">
        <v>62</v>
      </c>
      <c r="G300" s="21" t="s">
        <v>70</v>
      </c>
      <c r="H300" s="21" t="s">
        <v>98</v>
      </c>
      <c r="I300" s="22">
        <v>43703</v>
      </c>
      <c r="J300" s="23">
        <v>0.59822916666667003</v>
      </c>
      <c r="K300" s="22">
        <v>43703</v>
      </c>
      <c r="L300" s="23">
        <v>0.59822916666667003</v>
      </c>
      <c r="M300" s="24">
        <v>20</v>
      </c>
      <c r="N300" s="24">
        <f t="shared" si="4"/>
        <v>20</v>
      </c>
      <c r="O300" s="21" t="s">
        <v>66</v>
      </c>
      <c r="P300" s="24">
        <v>20</v>
      </c>
      <c r="Q300" s="21" t="s">
        <v>66</v>
      </c>
      <c r="R300" s="21" t="s">
        <v>72</v>
      </c>
    </row>
    <row r="301" spans="1:18" x14ac:dyDescent="0.35">
      <c r="A301" s="26">
        <v>1541845</v>
      </c>
      <c r="B301" s="26">
        <f>VLOOKUP(A301,'Fix 2LH Orders'!B:C,2,0)</f>
        <v>228</v>
      </c>
      <c r="C301" s="21" t="s">
        <v>59</v>
      </c>
      <c r="D301" s="21" t="s">
        <v>99</v>
      </c>
      <c r="E301" s="21" t="s">
        <v>69</v>
      </c>
      <c r="F301" s="21" t="s">
        <v>62</v>
      </c>
      <c r="G301" s="21" t="s">
        <v>70</v>
      </c>
      <c r="H301" s="21" t="s">
        <v>100</v>
      </c>
      <c r="I301" s="22">
        <v>43703</v>
      </c>
      <c r="J301" s="23">
        <v>0.73761574074073999</v>
      </c>
      <c r="K301" s="22">
        <v>43703</v>
      </c>
      <c r="L301" s="23">
        <v>0.73761574074073999</v>
      </c>
      <c r="M301" s="24">
        <v>50</v>
      </c>
      <c r="N301" s="24">
        <f t="shared" si="4"/>
        <v>50</v>
      </c>
      <c r="O301" s="21" t="s">
        <v>66</v>
      </c>
      <c r="P301" s="24">
        <v>50</v>
      </c>
      <c r="Q301" s="21" t="s">
        <v>66</v>
      </c>
      <c r="R301" s="21" t="s">
        <v>72</v>
      </c>
    </row>
    <row r="302" spans="1:18" x14ac:dyDescent="0.35">
      <c r="A302" s="26">
        <v>1541845</v>
      </c>
      <c r="B302" s="26">
        <f>VLOOKUP(A302,'Fix 2LH Orders'!B:C,2,0)</f>
        <v>228</v>
      </c>
      <c r="C302" s="21" t="s">
        <v>59</v>
      </c>
      <c r="D302" s="21" t="s">
        <v>101</v>
      </c>
      <c r="E302" s="21" t="s">
        <v>102</v>
      </c>
      <c r="F302" s="21" t="s">
        <v>62</v>
      </c>
      <c r="G302" s="21" t="s">
        <v>100</v>
      </c>
      <c r="H302" s="21" t="s">
        <v>103</v>
      </c>
      <c r="I302" s="22">
        <v>43704</v>
      </c>
      <c r="J302" s="23">
        <v>0.59424768518519</v>
      </c>
      <c r="K302" s="22">
        <v>43704</v>
      </c>
      <c r="L302" s="23">
        <v>0.59424768518519</v>
      </c>
      <c r="M302" s="24">
        <v>10</v>
      </c>
      <c r="N302" s="24">
        <f t="shared" si="4"/>
        <v>10</v>
      </c>
      <c r="O302" s="21" t="s">
        <v>66</v>
      </c>
      <c r="P302" s="24">
        <v>10</v>
      </c>
      <c r="Q302" s="21" t="s">
        <v>66</v>
      </c>
      <c r="R302" s="21" t="s">
        <v>72</v>
      </c>
    </row>
    <row r="303" spans="1:18" x14ac:dyDescent="0.35">
      <c r="A303" s="26">
        <v>1541845</v>
      </c>
      <c r="B303" s="26">
        <f>VLOOKUP(A303,'Fix 2LH Orders'!B:C,2,0)</f>
        <v>228</v>
      </c>
      <c r="C303" s="21" t="s">
        <v>59</v>
      </c>
      <c r="D303" s="21" t="s">
        <v>104</v>
      </c>
      <c r="E303" s="21" t="s">
        <v>102</v>
      </c>
      <c r="F303" s="21" t="s">
        <v>105</v>
      </c>
      <c r="G303" s="21" t="s">
        <v>100</v>
      </c>
      <c r="H303" s="21" t="s">
        <v>106</v>
      </c>
      <c r="I303" s="22">
        <v>43704</v>
      </c>
      <c r="J303" s="23">
        <v>0.60440972222222</v>
      </c>
      <c r="K303" s="22">
        <v>43704</v>
      </c>
      <c r="L303" s="23">
        <v>0.60440972222222</v>
      </c>
      <c r="M303" s="24">
        <v>10</v>
      </c>
      <c r="N303" s="24">
        <f t="shared" si="4"/>
        <v>10</v>
      </c>
      <c r="O303" s="21" t="s">
        <v>66</v>
      </c>
      <c r="P303" s="24">
        <v>10</v>
      </c>
      <c r="Q303" s="21" t="s">
        <v>66</v>
      </c>
      <c r="R303" s="21" t="s">
        <v>72</v>
      </c>
    </row>
    <row r="304" spans="1:18" x14ac:dyDescent="0.35">
      <c r="A304" s="26">
        <v>1541845</v>
      </c>
      <c r="B304" s="26">
        <f>VLOOKUP(A304,'Fix 2LH Orders'!B:C,2,0)</f>
        <v>228</v>
      </c>
      <c r="C304" s="21" t="s">
        <v>107</v>
      </c>
      <c r="D304" s="21" t="s">
        <v>60</v>
      </c>
      <c r="E304" s="21" t="s">
        <v>61</v>
      </c>
      <c r="F304" s="21" t="s">
        <v>90</v>
      </c>
      <c r="G304" s="21" t="s">
        <v>63</v>
      </c>
      <c r="H304" s="21" t="s">
        <v>108</v>
      </c>
      <c r="I304" s="22"/>
      <c r="J304" s="23">
        <v>0</v>
      </c>
      <c r="K304" s="22"/>
      <c r="L304" s="23">
        <v>0</v>
      </c>
      <c r="M304" s="25">
        <v>0</v>
      </c>
      <c r="N304" s="24">
        <f t="shared" si="4"/>
        <v>0</v>
      </c>
      <c r="O304" s="21" t="s">
        <v>93</v>
      </c>
      <c r="P304" s="24">
        <v>1</v>
      </c>
      <c r="Q304" s="21" t="s">
        <v>66</v>
      </c>
      <c r="R304" s="21" t="s">
        <v>94</v>
      </c>
    </row>
    <row r="305" spans="1:18" x14ac:dyDescent="0.35">
      <c r="A305" s="26">
        <v>1541845</v>
      </c>
      <c r="B305" s="26">
        <f>VLOOKUP(A305,'Fix 2LH Orders'!B:C,2,0)</f>
        <v>228</v>
      </c>
      <c r="C305" s="21" t="s">
        <v>109</v>
      </c>
      <c r="D305" s="21" t="s">
        <v>82</v>
      </c>
      <c r="E305" s="21" t="s">
        <v>83</v>
      </c>
      <c r="F305" s="21" t="s">
        <v>90</v>
      </c>
      <c r="G305" s="21" t="s">
        <v>84</v>
      </c>
      <c r="H305" s="21" t="s">
        <v>110</v>
      </c>
      <c r="I305" s="22">
        <v>43695</v>
      </c>
      <c r="J305" s="23">
        <v>0.99126157407407001</v>
      </c>
      <c r="K305" s="22">
        <v>43696</v>
      </c>
      <c r="L305" s="23">
        <v>0.17111111111110999</v>
      </c>
      <c r="M305" s="25">
        <v>4.3159999999999998</v>
      </c>
      <c r="N305" s="24">
        <f t="shared" si="4"/>
        <v>258.95999999999998</v>
      </c>
      <c r="O305" s="21" t="s">
        <v>77</v>
      </c>
      <c r="P305" s="24">
        <v>5</v>
      </c>
      <c r="Q305" s="21" t="s">
        <v>66</v>
      </c>
      <c r="R305" s="21" t="s">
        <v>67</v>
      </c>
    </row>
    <row r="306" spans="1:18" x14ac:dyDescent="0.35">
      <c r="A306" s="26">
        <v>1543138</v>
      </c>
      <c r="B306" s="26">
        <f>VLOOKUP(A306,'Fix 2LH Orders'!B:C,2,0)</f>
        <v>229</v>
      </c>
      <c r="C306" s="21" t="s">
        <v>59</v>
      </c>
      <c r="D306" s="21" t="s">
        <v>60</v>
      </c>
      <c r="E306" s="21" t="s">
        <v>61</v>
      </c>
      <c r="F306" s="21" t="s">
        <v>62</v>
      </c>
      <c r="G306" s="21" t="s">
        <v>63</v>
      </c>
      <c r="H306" s="21" t="s">
        <v>64</v>
      </c>
      <c r="I306" s="22">
        <v>43684</v>
      </c>
      <c r="J306" s="23">
        <v>0.35452546296296</v>
      </c>
      <c r="K306" s="22">
        <v>43684</v>
      </c>
      <c r="L306" s="23">
        <v>0.36197916666667002</v>
      </c>
      <c r="M306" s="25">
        <v>5.367</v>
      </c>
      <c r="N306" s="24">
        <f t="shared" si="4"/>
        <v>5.367</v>
      </c>
      <c r="O306" s="21" t="s">
        <v>66</v>
      </c>
      <c r="P306" s="24">
        <v>20</v>
      </c>
      <c r="Q306" s="21" t="s">
        <v>66</v>
      </c>
      <c r="R306" s="21" t="s">
        <v>67</v>
      </c>
    </row>
    <row r="307" spans="1:18" x14ac:dyDescent="0.35">
      <c r="A307" s="26">
        <v>1543138</v>
      </c>
      <c r="B307" s="26">
        <f>VLOOKUP(A307,'Fix 2LH Orders'!B:C,2,0)</f>
        <v>229</v>
      </c>
      <c r="C307" s="21" t="s">
        <v>59</v>
      </c>
      <c r="D307" s="21" t="s">
        <v>68</v>
      </c>
      <c r="E307" s="21" t="s">
        <v>69</v>
      </c>
      <c r="F307" s="21" t="s">
        <v>62</v>
      </c>
      <c r="G307" s="21" t="s">
        <v>70</v>
      </c>
      <c r="H307" s="21" t="s">
        <v>71</v>
      </c>
      <c r="I307" s="22">
        <v>43684</v>
      </c>
      <c r="J307" s="23">
        <v>0.40850694444444002</v>
      </c>
      <c r="K307" s="22">
        <v>43684</v>
      </c>
      <c r="L307" s="23">
        <v>0.40850694444444002</v>
      </c>
      <c r="M307" s="24">
        <v>30</v>
      </c>
      <c r="N307" s="24">
        <f t="shared" si="4"/>
        <v>30</v>
      </c>
      <c r="O307" s="21" t="s">
        <v>66</v>
      </c>
      <c r="P307" s="24">
        <v>30</v>
      </c>
      <c r="Q307" s="21" t="s">
        <v>66</v>
      </c>
      <c r="R307" s="21" t="s">
        <v>72</v>
      </c>
    </row>
    <row r="308" spans="1:18" x14ac:dyDescent="0.35">
      <c r="A308" s="26">
        <v>1543138</v>
      </c>
      <c r="B308" s="26">
        <f>VLOOKUP(A308,'Fix 2LH Orders'!B:C,2,0)</f>
        <v>229</v>
      </c>
      <c r="C308" s="21" t="s">
        <v>59</v>
      </c>
      <c r="D308" s="21" t="s">
        <v>73</v>
      </c>
      <c r="E308" s="21" t="s">
        <v>61</v>
      </c>
      <c r="F308" s="21" t="s">
        <v>62</v>
      </c>
      <c r="G308" s="21" t="s">
        <v>63</v>
      </c>
      <c r="H308" s="21" t="s">
        <v>74</v>
      </c>
      <c r="I308" s="22">
        <v>43684</v>
      </c>
      <c r="J308" s="23">
        <v>0.42881944444443998</v>
      </c>
      <c r="K308" s="22">
        <v>43692</v>
      </c>
      <c r="L308" s="23">
        <v>0.66040509259258995</v>
      </c>
      <c r="M308" s="25">
        <v>11.013999999999999</v>
      </c>
      <c r="N308" s="24">
        <f t="shared" si="4"/>
        <v>660.83999999999992</v>
      </c>
      <c r="O308" s="21" t="s">
        <v>77</v>
      </c>
      <c r="P308" s="24">
        <v>200</v>
      </c>
      <c r="Q308" s="21" t="s">
        <v>66</v>
      </c>
      <c r="R308" s="21" t="s">
        <v>67</v>
      </c>
    </row>
    <row r="309" spans="1:18" x14ac:dyDescent="0.35">
      <c r="A309" s="26">
        <v>1543138</v>
      </c>
      <c r="B309" s="26">
        <f>VLOOKUP(A309,'Fix 2LH Orders'!B:C,2,0)</f>
        <v>229</v>
      </c>
      <c r="C309" s="21" t="s">
        <v>59</v>
      </c>
      <c r="D309" s="21" t="s">
        <v>75</v>
      </c>
      <c r="E309" s="21" t="s">
        <v>61</v>
      </c>
      <c r="F309" s="21" t="s">
        <v>62</v>
      </c>
      <c r="G309" s="21" t="s">
        <v>63</v>
      </c>
      <c r="H309" s="21" t="s">
        <v>76</v>
      </c>
      <c r="I309" s="22">
        <v>43695</v>
      </c>
      <c r="J309" s="23">
        <v>0.31429398148148002</v>
      </c>
      <c r="K309" s="22">
        <v>43697</v>
      </c>
      <c r="L309" s="23">
        <v>0.59342592592593002</v>
      </c>
      <c r="M309" s="25">
        <v>930.52300000000002</v>
      </c>
      <c r="N309" s="24">
        <f t="shared" si="4"/>
        <v>930.52300000000002</v>
      </c>
      <c r="O309" s="21" t="s">
        <v>66</v>
      </c>
      <c r="P309" s="24">
        <v>500</v>
      </c>
      <c r="Q309" s="21" t="s">
        <v>66</v>
      </c>
      <c r="R309" s="21" t="s">
        <v>67</v>
      </c>
    </row>
    <row r="310" spans="1:18" x14ac:dyDescent="0.35">
      <c r="A310" s="26">
        <v>1543138</v>
      </c>
      <c r="B310" s="26">
        <f>VLOOKUP(A310,'Fix 2LH Orders'!B:C,2,0)</f>
        <v>229</v>
      </c>
      <c r="C310" s="21" t="s">
        <v>59</v>
      </c>
      <c r="D310" s="21" t="s">
        <v>78</v>
      </c>
      <c r="E310" s="21" t="s">
        <v>69</v>
      </c>
      <c r="F310" s="21" t="s">
        <v>62</v>
      </c>
      <c r="G310" s="21" t="s">
        <v>70</v>
      </c>
      <c r="H310" s="21" t="s">
        <v>79</v>
      </c>
      <c r="I310" s="22">
        <v>43698</v>
      </c>
      <c r="J310" s="23">
        <v>0.60057870370370003</v>
      </c>
      <c r="K310" s="22">
        <v>43698</v>
      </c>
      <c r="L310" s="23">
        <v>0.60057870370370003</v>
      </c>
      <c r="M310" s="24">
        <v>20</v>
      </c>
      <c r="N310" s="24">
        <f t="shared" si="4"/>
        <v>20</v>
      </c>
      <c r="O310" s="21" t="s">
        <v>66</v>
      </c>
      <c r="P310" s="24">
        <v>20</v>
      </c>
      <c r="Q310" s="21" t="s">
        <v>66</v>
      </c>
      <c r="R310" s="21" t="s">
        <v>72</v>
      </c>
    </row>
    <row r="311" spans="1:18" x14ac:dyDescent="0.35">
      <c r="A311" s="26">
        <v>1543138</v>
      </c>
      <c r="B311" s="26">
        <f>VLOOKUP(A311,'Fix 2LH Orders'!B:C,2,0)</f>
        <v>229</v>
      </c>
      <c r="C311" s="21" t="s">
        <v>59</v>
      </c>
      <c r="D311" s="21" t="s">
        <v>80</v>
      </c>
      <c r="E311" s="21" t="s">
        <v>69</v>
      </c>
      <c r="F311" s="21" t="s">
        <v>62</v>
      </c>
      <c r="G311" s="21" t="s">
        <v>70</v>
      </c>
      <c r="H311" s="21" t="s">
        <v>81</v>
      </c>
      <c r="I311" s="22">
        <v>43698</v>
      </c>
      <c r="J311" s="23">
        <v>0.60100694444444003</v>
      </c>
      <c r="K311" s="22">
        <v>43698</v>
      </c>
      <c r="L311" s="23">
        <v>0.60100694444444003</v>
      </c>
      <c r="M311" s="24">
        <v>20</v>
      </c>
      <c r="N311" s="24">
        <f t="shared" si="4"/>
        <v>20</v>
      </c>
      <c r="O311" s="21" t="s">
        <v>66</v>
      </c>
      <c r="P311" s="24">
        <v>20</v>
      </c>
      <c r="Q311" s="21" t="s">
        <v>66</v>
      </c>
      <c r="R311" s="21" t="s">
        <v>72</v>
      </c>
    </row>
    <row r="312" spans="1:18" x14ac:dyDescent="0.35">
      <c r="A312" s="26">
        <v>1543138</v>
      </c>
      <c r="B312" s="26">
        <f>VLOOKUP(A312,'Fix 2LH Orders'!B:C,2,0)</f>
        <v>229</v>
      </c>
      <c r="C312" s="21" t="s">
        <v>59</v>
      </c>
      <c r="D312" s="21" t="s">
        <v>82</v>
      </c>
      <c r="E312" s="21" t="s">
        <v>83</v>
      </c>
      <c r="F312" s="21" t="s">
        <v>62</v>
      </c>
      <c r="G312" s="21" t="s">
        <v>84</v>
      </c>
      <c r="H312" s="21" t="s">
        <v>84</v>
      </c>
      <c r="I312" s="22">
        <v>43698</v>
      </c>
      <c r="J312" s="23">
        <v>0.68364583333332996</v>
      </c>
      <c r="K312" s="22">
        <v>43699</v>
      </c>
      <c r="L312" s="23">
        <v>0.62142361111111</v>
      </c>
      <c r="M312" s="25">
        <v>5.8730000000000002</v>
      </c>
      <c r="N312" s="24">
        <f t="shared" si="4"/>
        <v>352.38</v>
      </c>
      <c r="O312" s="21" t="s">
        <v>77</v>
      </c>
      <c r="P312" s="24">
        <v>450</v>
      </c>
      <c r="Q312" s="21" t="s">
        <v>66</v>
      </c>
      <c r="R312" s="21" t="s">
        <v>67</v>
      </c>
    </row>
    <row r="313" spans="1:18" x14ac:dyDescent="0.35">
      <c r="A313" s="26">
        <v>1543138</v>
      </c>
      <c r="B313" s="26">
        <f>VLOOKUP(A313,'Fix 2LH Orders'!B:C,2,0)</f>
        <v>229</v>
      </c>
      <c r="C313" s="21" t="s">
        <v>59</v>
      </c>
      <c r="D313" s="21" t="s">
        <v>85</v>
      </c>
      <c r="E313" s="21" t="s">
        <v>86</v>
      </c>
      <c r="F313" s="21" t="s">
        <v>62</v>
      </c>
      <c r="G313" s="21" t="s">
        <v>87</v>
      </c>
      <c r="H313" s="21" t="s">
        <v>87</v>
      </c>
      <c r="I313" s="22">
        <v>43702</v>
      </c>
      <c r="J313" s="23">
        <v>0.33784722222222002</v>
      </c>
      <c r="K313" s="22">
        <v>43702</v>
      </c>
      <c r="L313" s="23">
        <v>0.33784722222222002</v>
      </c>
      <c r="M313" s="24">
        <v>20</v>
      </c>
      <c r="N313" s="24">
        <f t="shared" si="4"/>
        <v>20</v>
      </c>
      <c r="O313" s="21" t="s">
        <v>66</v>
      </c>
      <c r="P313" s="24">
        <v>20</v>
      </c>
      <c r="Q313" s="21" t="s">
        <v>66</v>
      </c>
      <c r="R313" s="21" t="s">
        <v>72</v>
      </c>
    </row>
    <row r="314" spans="1:18" x14ac:dyDescent="0.35">
      <c r="A314" s="26">
        <v>1543138</v>
      </c>
      <c r="B314" s="26">
        <f>VLOOKUP(A314,'Fix 2LH Orders'!B:C,2,0)</f>
        <v>229</v>
      </c>
      <c r="C314" s="21" t="s">
        <v>59</v>
      </c>
      <c r="D314" s="21" t="s">
        <v>88</v>
      </c>
      <c r="E314" s="21" t="s">
        <v>89</v>
      </c>
      <c r="F314" s="21" t="s">
        <v>90</v>
      </c>
      <c r="G314" s="21" t="s">
        <v>91</v>
      </c>
      <c r="H314" s="21" t="s">
        <v>92</v>
      </c>
      <c r="I314" s="22"/>
      <c r="J314" s="23">
        <v>0</v>
      </c>
      <c r="K314" s="22"/>
      <c r="L314" s="23">
        <v>0</v>
      </c>
      <c r="M314" s="25">
        <v>0</v>
      </c>
      <c r="N314" s="24">
        <f t="shared" si="4"/>
        <v>0</v>
      </c>
      <c r="O314" s="21" t="s">
        <v>93</v>
      </c>
      <c r="P314" s="24">
        <v>0</v>
      </c>
      <c r="Q314" s="21" t="s">
        <v>66</v>
      </c>
      <c r="R314" s="21" t="s">
        <v>94</v>
      </c>
    </row>
    <row r="315" spans="1:18" x14ac:dyDescent="0.35">
      <c r="A315" s="26">
        <v>1543138</v>
      </c>
      <c r="B315" s="26">
        <f>VLOOKUP(A315,'Fix 2LH Orders'!B:C,2,0)</f>
        <v>229</v>
      </c>
      <c r="C315" s="21" t="s">
        <v>59</v>
      </c>
      <c r="D315" s="21" t="s">
        <v>95</v>
      </c>
      <c r="E315" s="21" t="s">
        <v>61</v>
      </c>
      <c r="F315" s="21" t="s">
        <v>62</v>
      </c>
      <c r="G315" s="21" t="s">
        <v>63</v>
      </c>
      <c r="H315" s="21" t="s">
        <v>96</v>
      </c>
      <c r="I315" s="22">
        <v>43702</v>
      </c>
      <c r="J315" s="23">
        <v>0.42600694444443998</v>
      </c>
      <c r="K315" s="22">
        <v>43702</v>
      </c>
      <c r="L315" s="23">
        <v>0.44942129629630001</v>
      </c>
      <c r="M315" s="25">
        <v>33.716999999999999</v>
      </c>
      <c r="N315" s="24">
        <f t="shared" si="4"/>
        <v>33.716999999999999</v>
      </c>
      <c r="O315" s="21" t="s">
        <v>66</v>
      </c>
      <c r="P315" s="24">
        <v>40</v>
      </c>
      <c r="Q315" s="21" t="s">
        <v>66</v>
      </c>
      <c r="R315" s="21" t="s">
        <v>67</v>
      </c>
    </row>
    <row r="316" spans="1:18" x14ac:dyDescent="0.35">
      <c r="A316" s="26">
        <v>1543138</v>
      </c>
      <c r="B316" s="26">
        <f>VLOOKUP(A316,'Fix 2LH Orders'!B:C,2,0)</f>
        <v>229</v>
      </c>
      <c r="C316" s="21" t="s">
        <v>59</v>
      </c>
      <c r="D316" s="21" t="s">
        <v>97</v>
      </c>
      <c r="E316" s="21" t="s">
        <v>69</v>
      </c>
      <c r="F316" s="21" t="s">
        <v>62</v>
      </c>
      <c r="G316" s="21" t="s">
        <v>70</v>
      </c>
      <c r="H316" s="21" t="s">
        <v>98</v>
      </c>
      <c r="I316" s="22">
        <v>43705</v>
      </c>
      <c r="J316" s="23">
        <v>0.47534722222221998</v>
      </c>
      <c r="K316" s="22">
        <v>43705</v>
      </c>
      <c r="L316" s="23">
        <v>0.47534722222221998</v>
      </c>
      <c r="M316" s="24">
        <v>20</v>
      </c>
      <c r="N316" s="24">
        <f t="shared" si="4"/>
        <v>20</v>
      </c>
      <c r="O316" s="21" t="s">
        <v>66</v>
      </c>
      <c r="P316" s="24">
        <v>20</v>
      </c>
      <c r="Q316" s="21" t="s">
        <v>66</v>
      </c>
      <c r="R316" s="21" t="s">
        <v>72</v>
      </c>
    </row>
    <row r="317" spans="1:18" x14ac:dyDescent="0.35">
      <c r="A317" s="26">
        <v>1543138</v>
      </c>
      <c r="B317" s="26">
        <f>VLOOKUP(A317,'Fix 2LH Orders'!B:C,2,0)</f>
        <v>229</v>
      </c>
      <c r="C317" s="21" t="s">
        <v>59</v>
      </c>
      <c r="D317" s="21" t="s">
        <v>99</v>
      </c>
      <c r="E317" s="21" t="s">
        <v>69</v>
      </c>
      <c r="F317" s="21" t="s">
        <v>62</v>
      </c>
      <c r="G317" s="21" t="s">
        <v>70</v>
      </c>
      <c r="H317" s="21" t="s">
        <v>100</v>
      </c>
      <c r="I317" s="22">
        <v>43705</v>
      </c>
      <c r="J317" s="23">
        <v>0.47549768518518998</v>
      </c>
      <c r="K317" s="22">
        <v>43705</v>
      </c>
      <c r="L317" s="23">
        <v>0.47549768518518998</v>
      </c>
      <c r="M317" s="24">
        <v>50</v>
      </c>
      <c r="N317" s="24">
        <f t="shared" si="4"/>
        <v>50</v>
      </c>
      <c r="O317" s="21" t="s">
        <v>66</v>
      </c>
      <c r="P317" s="24">
        <v>50</v>
      </c>
      <c r="Q317" s="21" t="s">
        <v>66</v>
      </c>
      <c r="R317" s="21" t="s">
        <v>72</v>
      </c>
    </row>
    <row r="318" spans="1:18" x14ac:dyDescent="0.35">
      <c r="A318" s="26">
        <v>1543138</v>
      </c>
      <c r="B318" s="26">
        <f>VLOOKUP(A318,'Fix 2LH Orders'!B:C,2,0)</f>
        <v>229</v>
      </c>
      <c r="C318" s="21" t="s">
        <v>59</v>
      </c>
      <c r="D318" s="21" t="s">
        <v>101</v>
      </c>
      <c r="E318" s="21" t="s">
        <v>102</v>
      </c>
      <c r="F318" s="21" t="s">
        <v>62</v>
      </c>
      <c r="G318" s="21" t="s">
        <v>100</v>
      </c>
      <c r="H318" s="21" t="s">
        <v>103</v>
      </c>
      <c r="I318" s="22">
        <v>43709</v>
      </c>
      <c r="J318" s="23">
        <v>0.35922453703703999</v>
      </c>
      <c r="K318" s="22">
        <v>43709</v>
      </c>
      <c r="L318" s="23">
        <v>0.35922453703703999</v>
      </c>
      <c r="M318" s="24">
        <v>10</v>
      </c>
      <c r="N318" s="24">
        <f t="shared" si="4"/>
        <v>10</v>
      </c>
      <c r="O318" s="21" t="s">
        <v>66</v>
      </c>
      <c r="P318" s="24">
        <v>10</v>
      </c>
      <c r="Q318" s="21" t="s">
        <v>66</v>
      </c>
      <c r="R318" s="21" t="s">
        <v>72</v>
      </c>
    </row>
    <row r="319" spans="1:18" x14ac:dyDescent="0.35">
      <c r="A319" s="26">
        <v>1543138</v>
      </c>
      <c r="B319" s="26">
        <f>VLOOKUP(A319,'Fix 2LH Orders'!B:C,2,0)</f>
        <v>229</v>
      </c>
      <c r="C319" s="21" t="s">
        <v>59</v>
      </c>
      <c r="D319" s="21" t="s">
        <v>104</v>
      </c>
      <c r="E319" s="21" t="s">
        <v>102</v>
      </c>
      <c r="F319" s="21" t="s">
        <v>105</v>
      </c>
      <c r="G319" s="21" t="s">
        <v>100</v>
      </c>
      <c r="H319" s="21" t="s">
        <v>106</v>
      </c>
      <c r="I319" s="22">
        <v>43709</v>
      </c>
      <c r="J319" s="23">
        <v>0.36054398148147998</v>
      </c>
      <c r="K319" s="22">
        <v>43709</v>
      </c>
      <c r="L319" s="23">
        <v>0.36054398148147998</v>
      </c>
      <c r="M319" s="24">
        <v>10</v>
      </c>
      <c r="N319" s="24">
        <f t="shared" si="4"/>
        <v>10</v>
      </c>
      <c r="O319" s="21" t="s">
        <v>66</v>
      </c>
      <c r="P319" s="24">
        <v>10</v>
      </c>
      <c r="Q319" s="21" t="s">
        <v>66</v>
      </c>
      <c r="R319" s="21" t="s">
        <v>72</v>
      </c>
    </row>
    <row r="320" spans="1:18" x14ac:dyDescent="0.35">
      <c r="A320" s="26">
        <v>1543138</v>
      </c>
      <c r="B320" s="26">
        <f>VLOOKUP(A320,'Fix 2LH Orders'!B:C,2,0)</f>
        <v>229</v>
      </c>
      <c r="C320" s="21" t="s">
        <v>107</v>
      </c>
      <c r="D320" s="21" t="s">
        <v>60</v>
      </c>
      <c r="E320" s="21" t="s">
        <v>61</v>
      </c>
      <c r="F320" s="21" t="s">
        <v>90</v>
      </c>
      <c r="G320" s="21" t="s">
        <v>63</v>
      </c>
      <c r="H320" s="21" t="s">
        <v>108</v>
      </c>
      <c r="I320" s="22">
        <v>43696</v>
      </c>
      <c r="J320" s="23">
        <v>0.31233796296296001</v>
      </c>
      <c r="K320" s="22">
        <v>43698</v>
      </c>
      <c r="L320" s="23">
        <v>0.57256944444444002</v>
      </c>
      <c r="M320" s="25">
        <v>3.9630000000000001</v>
      </c>
      <c r="N320" s="24">
        <f t="shared" si="4"/>
        <v>237.78</v>
      </c>
      <c r="O320" s="21" t="s">
        <v>77</v>
      </c>
      <c r="P320" s="24">
        <v>1</v>
      </c>
      <c r="Q320" s="21" t="s">
        <v>66</v>
      </c>
      <c r="R320" s="21" t="s">
        <v>67</v>
      </c>
    </row>
    <row r="321" spans="1:18" x14ac:dyDescent="0.35">
      <c r="A321" s="26">
        <v>1543138</v>
      </c>
      <c r="B321" s="26">
        <f>VLOOKUP(A321,'Fix 2LH Orders'!B:C,2,0)</f>
        <v>229</v>
      </c>
      <c r="C321" s="21" t="s">
        <v>109</v>
      </c>
      <c r="D321" s="21" t="s">
        <v>82</v>
      </c>
      <c r="E321" s="21" t="s">
        <v>83</v>
      </c>
      <c r="F321" s="21" t="s">
        <v>90</v>
      </c>
      <c r="G321" s="21" t="s">
        <v>84</v>
      </c>
      <c r="H321" s="21" t="s">
        <v>110</v>
      </c>
      <c r="I321" s="22"/>
      <c r="J321" s="23">
        <v>0</v>
      </c>
      <c r="K321" s="22"/>
      <c r="L321" s="23">
        <v>0</v>
      </c>
      <c r="M321" s="25">
        <v>0</v>
      </c>
      <c r="N321" s="24">
        <f t="shared" si="4"/>
        <v>0</v>
      </c>
      <c r="O321" s="21" t="s">
        <v>93</v>
      </c>
      <c r="P321" s="24">
        <v>5</v>
      </c>
      <c r="Q321" s="21" t="s">
        <v>66</v>
      </c>
      <c r="R321" s="21" t="s">
        <v>94</v>
      </c>
    </row>
    <row r="322" spans="1:18" x14ac:dyDescent="0.35">
      <c r="A322" s="26">
        <v>1543146</v>
      </c>
      <c r="B322" s="26">
        <f>VLOOKUP(A322,'Fix 2LH Orders'!B:C,2,0)</f>
        <v>230</v>
      </c>
      <c r="C322" s="21" t="s">
        <v>59</v>
      </c>
      <c r="D322" s="21" t="s">
        <v>60</v>
      </c>
      <c r="E322" s="21" t="s">
        <v>61</v>
      </c>
      <c r="F322" s="21" t="s">
        <v>62</v>
      </c>
      <c r="G322" s="21" t="s">
        <v>63</v>
      </c>
      <c r="H322" s="21" t="s">
        <v>64</v>
      </c>
      <c r="I322" s="22">
        <v>43692</v>
      </c>
      <c r="J322" s="23">
        <v>0.36515046296296</v>
      </c>
      <c r="K322" s="22">
        <v>43692</v>
      </c>
      <c r="L322" s="23">
        <v>0.39696759259259001</v>
      </c>
      <c r="M322" s="25">
        <v>45.817</v>
      </c>
      <c r="N322" s="24">
        <f t="shared" si="4"/>
        <v>45.817</v>
      </c>
      <c r="O322" s="21" t="s">
        <v>66</v>
      </c>
      <c r="P322" s="24">
        <v>20</v>
      </c>
      <c r="Q322" s="21" t="s">
        <v>66</v>
      </c>
      <c r="R322" s="21" t="s">
        <v>67</v>
      </c>
    </row>
    <row r="323" spans="1:18" x14ac:dyDescent="0.35">
      <c r="A323" s="26">
        <v>1543146</v>
      </c>
      <c r="B323" s="26">
        <f>VLOOKUP(A323,'Fix 2LH Orders'!B:C,2,0)</f>
        <v>230</v>
      </c>
      <c r="C323" s="21" t="s">
        <v>59</v>
      </c>
      <c r="D323" s="21" t="s">
        <v>68</v>
      </c>
      <c r="E323" s="21" t="s">
        <v>69</v>
      </c>
      <c r="F323" s="21" t="s">
        <v>62</v>
      </c>
      <c r="G323" s="21" t="s">
        <v>70</v>
      </c>
      <c r="H323" s="21" t="s">
        <v>71</v>
      </c>
      <c r="I323" s="22">
        <v>43692</v>
      </c>
      <c r="J323" s="23">
        <v>0.41900462962962998</v>
      </c>
      <c r="K323" s="22">
        <v>43692</v>
      </c>
      <c r="L323" s="23">
        <v>0.41900462962962998</v>
      </c>
      <c r="M323" s="24">
        <v>30</v>
      </c>
      <c r="N323" s="24">
        <f t="shared" ref="N323:N386" si="5">IF(O323="H",M323*60,M323)</f>
        <v>30</v>
      </c>
      <c r="O323" s="21" t="s">
        <v>66</v>
      </c>
      <c r="P323" s="24">
        <v>30</v>
      </c>
      <c r="Q323" s="21" t="s">
        <v>66</v>
      </c>
      <c r="R323" s="21" t="s">
        <v>72</v>
      </c>
    </row>
    <row r="324" spans="1:18" x14ac:dyDescent="0.35">
      <c r="A324" s="26">
        <v>1543146</v>
      </c>
      <c r="B324" s="26">
        <f>VLOOKUP(A324,'Fix 2LH Orders'!B:C,2,0)</f>
        <v>230</v>
      </c>
      <c r="C324" s="21" t="s">
        <v>59</v>
      </c>
      <c r="D324" s="21" t="s">
        <v>73</v>
      </c>
      <c r="E324" s="21" t="s">
        <v>61</v>
      </c>
      <c r="F324" s="21" t="s">
        <v>62</v>
      </c>
      <c r="G324" s="21" t="s">
        <v>63</v>
      </c>
      <c r="H324" s="21" t="s">
        <v>74</v>
      </c>
      <c r="I324" s="22">
        <v>43692</v>
      </c>
      <c r="J324" s="23">
        <v>0.42524305555556002</v>
      </c>
      <c r="K324" s="22">
        <v>43695</v>
      </c>
      <c r="L324" s="23">
        <v>0.48954861111110998</v>
      </c>
      <c r="M324" s="25">
        <v>407.947</v>
      </c>
      <c r="N324" s="24">
        <f t="shared" si="5"/>
        <v>407.947</v>
      </c>
      <c r="O324" s="21" t="s">
        <v>66</v>
      </c>
      <c r="P324" s="24">
        <v>200</v>
      </c>
      <c r="Q324" s="21" t="s">
        <v>66</v>
      </c>
      <c r="R324" s="21" t="s">
        <v>67</v>
      </c>
    </row>
    <row r="325" spans="1:18" x14ac:dyDescent="0.35">
      <c r="A325" s="26">
        <v>1543146</v>
      </c>
      <c r="B325" s="26">
        <f>VLOOKUP(A325,'Fix 2LH Orders'!B:C,2,0)</f>
        <v>230</v>
      </c>
      <c r="C325" s="21" t="s">
        <v>59</v>
      </c>
      <c r="D325" s="21" t="s">
        <v>75</v>
      </c>
      <c r="E325" s="21" t="s">
        <v>61</v>
      </c>
      <c r="F325" s="21" t="s">
        <v>62</v>
      </c>
      <c r="G325" s="21" t="s">
        <v>63</v>
      </c>
      <c r="H325" s="21" t="s">
        <v>76</v>
      </c>
      <c r="I325" s="22">
        <v>43697</v>
      </c>
      <c r="J325" s="23">
        <v>0.56164351851852001</v>
      </c>
      <c r="K325" s="22">
        <v>43703</v>
      </c>
      <c r="L325" s="23">
        <v>0.74820601851851998</v>
      </c>
      <c r="M325" s="25">
        <v>12.467000000000001</v>
      </c>
      <c r="N325" s="24">
        <f t="shared" si="5"/>
        <v>748.02</v>
      </c>
      <c r="O325" s="21" t="s">
        <v>77</v>
      </c>
      <c r="P325" s="24">
        <v>500</v>
      </c>
      <c r="Q325" s="21" t="s">
        <v>66</v>
      </c>
      <c r="R325" s="21" t="s">
        <v>67</v>
      </c>
    </row>
    <row r="326" spans="1:18" x14ac:dyDescent="0.35">
      <c r="A326" s="26">
        <v>1543146</v>
      </c>
      <c r="B326" s="26">
        <f>VLOOKUP(A326,'Fix 2LH Orders'!B:C,2,0)</f>
        <v>230</v>
      </c>
      <c r="C326" s="21" t="s">
        <v>59</v>
      </c>
      <c r="D326" s="21" t="s">
        <v>78</v>
      </c>
      <c r="E326" s="21" t="s">
        <v>69</v>
      </c>
      <c r="F326" s="21" t="s">
        <v>62</v>
      </c>
      <c r="G326" s="21" t="s">
        <v>70</v>
      </c>
      <c r="H326" s="21" t="s">
        <v>79</v>
      </c>
      <c r="I326" s="22">
        <v>43704</v>
      </c>
      <c r="J326" s="23">
        <v>0.45377314814815001</v>
      </c>
      <c r="K326" s="22">
        <v>43704</v>
      </c>
      <c r="L326" s="23">
        <v>0.45377314814815001</v>
      </c>
      <c r="M326" s="24">
        <v>20</v>
      </c>
      <c r="N326" s="24">
        <f t="shared" si="5"/>
        <v>20</v>
      </c>
      <c r="O326" s="21" t="s">
        <v>66</v>
      </c>
      <c r="P326" s="24">
        <v>20</v>
      </c>
      <c r="Q326" s="21" t="s">
        <v>66</v>
      </c>
      <c r="R326" s="21" t="s">
        <v>72</v>
      </c>
    </row>
    <row r="327" spans="1:18" x14ac:dyDescent="0.35">
      <c r="A327" s="26">
        <v>1543146</v>
      </c>
      <c r="B327" s="26">
        <f>VLOOKUP(A327,'Fix 2LH Orders'!B:C,2,0)</f>
        <v>230</v>
      </c>
      <c r="C327" s="21" t="s">
        <v>59</v>
      </c>
      <c r="D327" s="21" t="s">
        <v>80</v>
      </c>
      <c r="E327" s="21" t="s">
        <v>69</v>
      </c>
      <c r="F327" s="21" t="s">
        <v>62</v>
      </c>
      <c r="G327" s="21" t="s">
        <v>70</v>
      </c>
      <c r="H327" s="21" t="s">
        <v>81</v>
      </c>
      <c r="I327" s="22">
        <v>43704</v>
      </c>
      <c r="J327" s="23">
        <v>0.45400462962963001</v>
      </c>
      <c r="K327" s="22">
        <v>43704</v>
      </c>
      <c r="L327" s="23">
        <v>0.45400462962963001</v>
      </c>
      <c r="M327" s="24">
        <v>20</v>
      </c>
      <c r="N327" s="24">
        <f t="shared" si="5"/>
        <v>20</v>
      </c>
      <c r="O327" s="21" t="s">
        <v>66</v>
      </c>
      <c r="P327" s="24">
        <v>20</v>
      </c>
      <c r="Q327" s="21" t="s">
        <v>66</v>
      </c>
      <c r="R327" s="21" t="s">
        <v>72</v>
      </c>
    </row>
    <row r="328" spans="1:18" x14ac:dyDescent="0.35">
      <c r="A328" s="26">
        <v>1543146</v>
      </c>
      <c r="B328" s="26">
        <f>VLOOKUP(A328,'Fix 2LH Orders'!B:C,2,0)</f>
        <v>230</v>
      </c>
      <c r="C328" s="21" t="s">
        <v>59</v>
      </c>
      <c r="D328" s="21" t="s">
        <v>82</v>
      </c>
      <c r="E328" s="21" t="s">
        <v>83</v>
      </c>
      <c r="F328" s="21" t="s">
        <v>62</v>
      </c>
      <c r="G328" s="21" t="s">
        <v>84</v>
      </c>
      <c r="H328" s="21" t="s">
        <v>84</v>
      </c>
      <c r="I328" s="22">
        <v>43704</v>
      </c>
      <c r="J328" s="23">
        <v>0.50082175925925998</v>
      </c>
      <c r="K328" s="22">
        <v>43704</v>
      </c>
      <c r="L328" s="23">
        <v>0.91075231481481</v>
      </c>
      <c r="M328" s="25">
        <v>6.9989999999999997</v>
      </c>
      <c r="N328" s="24">
        <f t="shared" si="5"/>
        <v>419.94</v>
      </c>
      <c r="O328" s="21" t="s">
        <v>77</v>
      </c>
      <c r="P328" s="24">
        <v>450</v>
      </c>
      <c r="Q328" s="21" t="s">
        <v>66</v>
      </c>
      <c r="R328" s="21" t="s">
        <v>67</v>
      </c>
    </row>
    <row r="329" spans="1:18" x14ac:dyDescent="0.35">
      <c r="A329" s="26">
        <v>1543146</v>
      </c>
      <c r="B329" s="26">
        <f>VLOOKUP(A329,'Fix 2LH Orders'!B:C,2,0)</f>
        <v>230</v>
      </c>
      <c r="C329" s="21" t="s">
        <v>59</v>
      </c>
      <c r="D329" s="21" t="s">
        <v>85</v>
      </c>
      <c r="E329" s="21" t="s">
        <v>86</v>
      </c>
      <c r="F329" s="21" t="s">
        <v>62</v>
      </c>
      <c r="G329" s="21" t="s">
        <v>87</v>
      </c>
      <c r="H329" s="21" t="s">
        <v>87</v>
      </c>
      <c r="I329" s="22">
        <v>43705</v>
      </c>
      <c r="J329" s="23">
        <v>0.43069444444443999</v>
      </c>
      <c r="K329" s="22">
        <v>43705</v>
      </c>
      <c r="L329" s="23">
        <v>0.43069444444443999</v>
      </c>
      <c r="M329" s="24">
        <v>20</v>
      </c>
      <c r="N329" s="24">
        <f t="shared" si="5"/>
        <v>20</v>
      </c>
      <c r="O329" s="21" t="s">
        <v>66</v>
      </c>
      <c r="P329" s="24">
        <v>20</v>
      </c>
      <c r="Q329" s="21" t="s">
        <v>66</v>
      </c>
      <c r="R329" s="21" t="s">
        <v>72</v>
      </c>
    </row>
    <row r="330" spans="1:18" x14ac:dyDescent="0.35">
      <c r="A330" s="26">
        <v>1543146</v>
      </c>
      <c r="B330" s="26">
        <f>VLOOKUP(A330,'Fix 2LH Orders'!B:C,2,0)</f>
        <v>230</v>
      </c>
      <c r="C330" s="21" t="s">
        <v>59</v>
      </c>
      <c r="D330" s="21" t="s">
        <v>88</v>
      </c>
      <c r="E330" s="21" t="s">
        <v>89</v>
      </c>
      <c r="F330" s="21" t="s">
        <v>90</v>
      </c>
      <c r="G330" s="21" t="s">
        <v>91</v>
      </c>
      <c r="H330" s="21" t="s">
        <v>92</v>
      </c>
      <c r="I330" s="22"/>
      <c r="J330" s="23">
        <v>0</v>
      </c>
      <c r="K330" s="22"/>
      <c r="L330" s="23">
        <v>0</v>
      </c>
      <c r="M330" s="25">
        <v>0</v>
      </c>
      <c r="N330" s="24">
        <f t="shared" si="5"/>
        <v>0</v>
      </c>
      <c r="O330" s="21" t="s">
        <v>93</v>
      </c>
      <c r="P330" s="24">
        <v>0</v>
      </c>
      <c r="Q330" s="21" t="s">
        <v>66</v>
      </c>
      <c r="R330" s="21" t="s">
        <v>94</v>
      </c>
    </row>
    <row r="331" spans="1:18" x14ac:dyDescent="0.35">
      <c r="A331" s="26">
        <v>1543146</v>
      </c>
      <c r="B331" s="26">
        <f>VLOOKUP(A331,'Fix 2LH Orders'!B:C,2,0)</f>
        <v>230</v>
      </c>
      <c r="C331" s="21" t="s">
        <v>59</v>
      </c>
      <c r="D331" s="21" t="s">
        <v>95</v>
      </c>
      <c r="E331" s="21" t="s">
        <v>61</v>
      </c>
      <c r="F331" s="21" t="s">
        <v>62</v>
      </c>
      <c r="G331" s="21" t="s">
        <v>63</v>
      </c>
      <c r="H331" s="21" t="s">
        <v>96</v>
      </c>
      <c r="I331" s="22">
        <v>43706</v>
      </c>
      <c r="J331" s="23">
        <v>0.47504629629630002</v>
      </c>
      <c r="K331" s="22">
        <v>43706</v>
      </c>
      <c r="L331" s="23">
        <v>0.52751157407407001</v>
      </c>
      <c r="M331" s="25">
        <v>1.2589999999999999</v>
      </c>
      <c r="N331" s="24">
        <f t="shared" si="5"/>
        <v>75.539999999999992</v>
      </c>
      <c r="O331" s="21" t="s">
        <v>77</v>
      </c>
      <c r="P331" s="24">
        <v>40</v>
      </c>
      <c r="Q331" s="21" t="s">
        <v>66</v>
      </c>
      <c r="R331" s="21" t="s">
        <v>67</v>
      </c>
    </row>
    <row r="332" spans="1:18" x14ac:dyDescent="0.35">
      <c r="A332" s="26">
        <v>1543146</v>
      </c>
      <c r="B332" s="26">
        <f>VLOOKUP(A332,'Fix 2LH Orders'!B:C,2,0)</f>
        <v>230</v>
      </c>
      <c r="C332" s="21" t="s">
        <v>59</v>
      </c>
      <c r="D332" s="21" t="s">
        <v>97</v>
      </c>
      <c r="E332" s="21" t="s">
        <v>69</v>
      </c>
      <c r="F332" s="21" t="s">
        <v>62</v>
      </c>
      <c r="G332" s="21" t="s">
        <v>70</v>
      </c>
      <c r="H332" s="21" t="s">
        <v>98</v>
      </c>
      <c r="I332" s="22">
        <v>43709</v>
      </c>
      <c r="J332" s="23">
        <v>0.58318287037036998</v>
      </c>
      <c r="K332" s="22">
        <v>43709</v>
      </c>
      <c r="L332" s="23">
        <v>0.58318287037036998</v>
      </c>
      <c r="M332" s="24">
        <v>20</v>
      </c>
      <c r="N332" s="24">
        <f t="shared" si="5"/>
        <v>20</v>
      </c>
      <c r="O332" s="21" t="s">
        <v>66</v>
      </c>
      <c r="P332" s="24">
        <v>20</v>
      </c>
      <c r="Q332" s="21" t="s">
        <v>66</v>
      </c>
      <c r="R332" s="21" t="s">
        <v>72</v>
      </c>
    </row>
    <row r="333" spans="1:18" x14ac:dyDescent="0.35">
      <c r="A333" s="26">
        <v>1543146</v>
      </c>
      <c r="B333" s="26">
        <f>VLOOKUP(A333,'Fix 2LH Orders'!B:C,2,0)</f>
        <v>230</v>
      </c>
      <c r="C333" s="21" t="s">
        <v>59</v>
      </c>
      <c r="D333" s="21" t="s">
        <v>99</v>
      </c>
      <c r="E333" s="21" t="s">
        <v>69</v>
      </c>
      <c r="F333" s="21" t="s">
        <v>62</v>
      </c>
      <c r="G333" s="21" t="s">
        <v>70</v>
      </c>
      <c r="H333" s="21" t="s">
        <v>100</v>
      </c>
      <c r="I333" s="22">
        <v>43709</v>
      </c>
      <c r="J333" s="23">
        <v>0.58326388888889003</v>
      </c>
      <c r="K333" s="22">
        <v>43709</v>
      </c>
      <c r="L333" s="23">
        <v>0.58326388888889003</v>
      </c>
      <c r="M333" s="24">
        <v>50</v>
      </c>
      <c r="N333" s="24">
        <f t="shared" si="5"/>
        <v>50</v>
      </c>
      <c r="O333" s="21" t="s">
        <v>66</v>
      </c>
      <c r="P333" s="24">
        <v>50</v>
      </c>
      <c r="Q333" s="21" t="s">
        <v>66</v>
      </c>
      <c r="R333" s="21" t="s">
        <v>72</v>
      </c>
    </row>
    <row r="334" spans="1:18" x14ac:dyDescent="0.35">
      <c r="A334" s="26">
        <v>1543146</v>
      </c>
      <c r="B334" s="26">
        <f>VLOOKUP(A334,'Fix 2LH Orders'!B:C,2,0)</f>
        <v>230</v>
      </c>
      <c r="C334" s="21" t="s">
        <v>59</v>
      </c>
      <c r="D334" s="21" t="s">
        <v>101</v>
      </c>
      <c r="E334" s="21" t="s">
        <v>102</v>
      </c>
      <c r="F334" s="21" t="s">
        <v>62</v>
      </c>
      <c r="G334" s="21" t="s">
        <v>100</v>
      </c>
      <c r="H334" s="21" t="s">
        <v>103</v>
      </c>
      <c r="I334" s="22">
        <v>43709</v>
      </c>
      <c r="J334" s="23">
        <v>0.58334490740740996</v>
      </c>
      <c r="K334" s="22">
        <v>43709</v>
      </c>
      <c r="L334" s="23">
        <v>0.58334490740740996</v>
      </c>
      <c r="M334" s="24">
        <v>10</v>
      </c>
      <c r="N334" s="24">
        <f t="shared" si="5"/>
        <v>10</v>
      </c>
      <c r="O334" s="21" t="s">
        <v>66</v>
      </c>
      <c r="P334" s="24">
        <v>10</v>
      </c>
      <c r="Q334" s="21" t="s">
        <v>66</v>
      </c>
      <c r="R334" s="21" t="s">
        <v>72</v>
      </c>
    </row>
    <row r="335" spans="1:18" x14ac:dyDescent="0.35">
      <c r="A335" s="26">
        <v>1543146</v>
      </c>
      <c r="B335" s="26">
        <f>VLOOKUP(A335,'Fix 2LH Orders'!B:C,2,0)</f>
        <v>230</v>
      </c>
      <c r="C335" s="21" t="s">
        <v>59</v>
      </c>
      <c r="D335" s="21" t="s">
        <v>104</v>
      </c>
      <c r="E335" s="21" t="s">
        <v>102</v>
      </c>
      <c r="F335" s="21" t="s">
        <v>105</v>
      </c>
      <c r="G335" s="21" t="s">
        <v>100</v>
      </c>
      <c r="H335" s="21" t="s">
        <v>106</v>
      </c>
      <c r="I335" s="22">
        <v>43709</v>
      </c>
      <c r="J335" s="23">
        <v>0.73473379629629998</v>
      </c>
      <c r="K335" s="22">
        <v>43709</v>
      </c>
      <c r="L335" s="23">
        <v>0.73473379629629998</v>
      </c>
      <c r="M335" s="24">
        <v>10</v>
      </c>
      <c r="N335" s="24">
        <f t="shared" si="5"/>
        <v>10</v>
      </c>
      <c r="O335" s="21" t="s">
        <v>66</v>
      </c>
      <c r="P335" s="24">
        <v>10</v>
      </c>
      <c r="Q335" s="21" t="s">
        <v>66</v>
      </c>
      <c r="R335" s="21" t="s">
        <v>72</v>
      </c>
    </row>
    <row r="336" spans="1:18" x14ac:dyDescent="0.35">
      <c r="A336" s="26">
        <v>1543146</v>
      </c>
      <c r="B336" s="26">
        <f>VLOOKUP(A336,'Fix 2LH Orders'!B:C,2,0)</f>
        <v>230</v>
      </c>
      <c r="C336" s="21" t="s">
        <v>107</v>
      </c>
      <c r="D336" s="21" t="s">
        <v>60</v>
      </c>
      <c r="E336" s="21" t="s">
        <v>61</v>
      </c>
      <c r="F336" s="21" t="s">
        <v>90</v>
      </c>
      <c r="G336" s="21" t="s">
        <v>63</v>
      </c>
      <c r="H336" s="21" t="s">
        <v>108</v>
      </c>
      <c r="I336" s="22">
        <v>43702</v>
      </c>
      <c r="J336" s="23">
        <v>0.50436342592592998</v>
      </c>
      <c r="K336" s="22">
        <v>43703</v>
      </c>
      <c r="L336" s="23">
        <v>0.74870370370369999</v>
      </c>
      <c r="M336" s="25">
        <v>889.90700000000004</v>
      </c>
      <c r="N336" s="24">
        <f t="shared" si="5"/>
        <v>889.90700000000004</v>
      </c>
      <c r="O336" s="21" t="s">
        <v>66</v>
      </c>
      <c r="P336" s="24">
        <v>1</v>
      </c>
      <c r="Q336" s="21" t="s">
        <v>66</v>
      </c>
      <c r="R336" s="21" t="s">
        <v>67</v>
      </c>
    </row>
    <row r="337" spans="1:18" x14ac:dyDescent="0.35">
      <c r="A337" s="26">
        <v>1543146</v>
      </c>
      <c r="B337" s="26">
        <f>VLOOKUP(A337,'Fix 2LH Orders'!B:C,2,0)</f>
        <v>230</v>
      </c>
      <c r="C337" s="21" t="s">
        <v>109</v>
      </c>
      <c r="D337" s="21" t="s">
        <v>82</v>
      </c>
      <c r="E337" s="21" t="s">
        <v>83</v>
      </c>
      <c r="F337" s="21" t="s">
        <v>90</v>
      </c>
      <c r="G337" s="21" t="s">
        <v>84</v>
      </c>
      <c r="H337" s="21" t="s">
        <v>110</v>
      </c>
      <c r="I337" s="22"/>
      <c r="J337" s="23">
        <v>0</v>
      </c>
      <c r="K337" s="22"/>
      <c r="L337" s="23">
        <v>0</v>
      </c>
      <c r="M337" s="25">
        <v>0</v>
      </c>
      <c r="N337" s="24">
        <f t="shared" si="5"/>
        <v>0</v>
      </c>
      <c r="O337" s="21" t="s">
        <v>93</v>
      </c>
      <c r="P337" s="24">
        <v>5</v>
      </c>
      <c r="Q337" s="21" t="s">
        <v>66</v>
      </c>
      <c r="R337" s="21" t="s">
        <v>94</v>
      </c>
    </row>
    <row r="338" spans="1:18" x14ac:dyDescent="0.35">
      <c r="A338" s="26">
        <v>1543164</v>
      </c>
      <c r="B338" s="26">
        <f>VLOOKUP(A338,'Fix 2LH Orders'!B:C,2,0)</f>
        <v>231</v>
      </c>
      <c r="C338" s="21" t="s">
        <v>59</v>
      </c>
      <c r="D338" s="21" t="s">
        <v>60</v>
      </c>
      <c r="E338" s="21" t="s">
        <v>61</v>
      </c>
      <c r="F338" s="21" t="s">
        <v>62</v>
      </c>
      <c r="G338" s="21" t="s">
        <v>63</v>
      </c>
      <c r="H338" s="21" t="s">
        <v>64</v>
      </c>
      <c r="I338" s="22">
        <v>43696</v>
      </c>
      <c r="J338" s="23">
        <v>0.36101851851852002</v>
      </c>
      <c r="K338" s="22">
        <v>43696</v>
      </c>
      <c r="L338" s="23">
        <v>0.37783564814815002</v>
      </c>
      <c r="M338" s="25">
        <v>4.0330000000000004</v>
      </c>
      <c r="N338" s="24">
        <f t="shared" si="5"/>
        <v>4.0330000000000004</v>
      </c>
      <c r="O338" s="21" t="s">
        <v>66</v>
      </c>
      <c r="P338" s="24">
        <v>20</v>
      </c>
      <c r="Q338" s="21" t="s">
        <v>66</v>
      </c>
      <c r="R338" s="21" t="s">
        <v>67</v>
      </c>
    </row>
    <row r="339" spans="1:18" x14ac:dyDescent="0.35">
      <c r="A339" s="26">
        <v>1543164</v>
      </c>
      <c r="B339" s="26">
        <f>VLOOKUP(A339,'Fix 2LH Orders'!B:C,2,0)</f>
        <v>231</v>
      </c>
      <c r="C339" s="21" t="s">
        <v>59</v>
      </c>
      <c r="D339" s="21" t="s">
        <v>68</v>
      </c>
      <c r="E339" s="21" t="s">
        <v>69</v>
      </c>
      <c r="F339" s="21" t="s">
        <v>62</v>
      </c>
      <c r="G339" s="21" t="s">
        <v>70</v>
      </c>
      <c r="H339" s="21" t="s">
        <v>71</v>
      </c>
      <c r="I339" s="22">
        <v>43696</v>
      </c>
      <c r="J339" s="23">
        <v>0.43223379629629999</v>
      </c>
      <c r="K339" s="22">
        <v>43696</v>
      </c>
      <c r="L339" s="23">
        <v>0.43223379629629999</v>
      </c>
      <c r="M339" s="24">
        <v>30</v>
      </c>
      <c r="N339" s="24">
        <f t="shared" si="5"/>
        <v>30</v>
      </c>
      <c r="O339" s="21" t="s">
        <v>66</v>
      </c>
      <c r="P339" s="24">
        <v>30</v>
      </c>
      <c r="Q339" s="21" t="s">
        <v>66</v>
      </c>
      <c r="R339" s="21" t="s">
        <v>72</v>
      </c>
    </row>
    <row r="340" spans="1:18" x14ac:dyDescent="0.35">
      <c r="A340" s="26">
        <v>1543164</v>
      </c>
      <c r="B340" s="26">
        <f>VLOOKUP(A340,'Fix 2LH Orders'!B:C,2,0)</f>
        <v>231</v>
      </c>
      <c r="C340" s="21" t="s">
        <v>59</v>
      </c>
      <c r="D340" s="21" t="s">
        <v>73</v>
      </c>
      <c r="E340" s="21" t="s">
        <v>61</v>
      </c>
      <c r="F340" s="21" t="s">
        <v>62</v>
      </c>
      <c r="G340" s="21" t="s">
        <v>63</v>
      </c>
      <c r="H340" s="21" t="s">
        <v>74</v>
      </c>
      <c r="I340" s="22">
        <v>43696</v>
      </c>
      <c r="J340" s="23">
        <v>0.45907407407407003</v>
      </c>
      <c r="K340" s="22">
        <v>43697</v>
      </c>
      <c r="L340" s="23">
        <v>0.48519675925925998</v>
      </c>
      <c r="M340" s="25">
        <v>120.657</v>
      </c>
      <c r="N340" s="24">
        <f t="shared" si="5"/>
        <v>120.657</v>
      </c>
      <c r="O340" s="21" t="s">
        <v>66</v>
      </c>
      <c r="P340" s="24">
        <v>200</v>
      </c>
      <c r="Q340" s="21" t="s">
        <v>66</v>
      </c>
      <c r="R340" s="21" t="s">
        <v>67</v>
      </c>
    </row>
    <row r="341" spans="1:18" x14ac:dyDescent="0.35">
      <c r="A341" s="26">
        <v>1543164</v>
      </c>
      <c r="B341" s="26">
        <f>VLOOKUP(A341,'Fix 2LH Orders'!B:C,2,0)</f>
        <v>231</v>
      </c>
      <c r="C341" s="21" t="s">
        <v>59</v>
      </c>
      <c r="D341" s="21" t="s">
        <v>75</v>
      </c>
      <c r="E341" s="21" t="s">
        <v>61</v>
      </c>
      <c r="F341" s="21" t="s">
        <v>62</v>
      </c>
      <c r="G341" s="21" t="s">
        <v>63</v>
      </c>
      <c r="H341" s="21" t="s">
        <v>76</v>
      </c>
      <c r="I341" s="22">
        <v>43698</v>
      </c>
      <c r="J341" s="23">
        <v>0.32078703703703998</v>
      </c>
      <c r="K341" s="22">
        <v>43705</v>
      </c>
      <c r="L341" s="23">
        <v>0.74449074074073995</v>
      </c>
      <c r="M341" s="25">
        <v>21.094999999999999</v>
      </c>
      <c r="N341" s="24">
        <f t="shared" si="5"/>
        <v>1265.6999999999998</v>
      </c>
      <c r="O341" s="21" t="s">
        <v>77</v>
      </c>
      <c r="P341" s="24">
        <v>500</v>
      </c>
      <c r="Q341" s="21" t="s">
        <v>66</v>
      </c>
      <c r="R341" s="21" t="s">
        <v>67</v>
      </c>
    </row>
    <row r="342" spans="1:18" x14ac:dyDescent="0.35">
      <c r="A342" s="26">
        <v>1543164</v>
      </c>
      <c r="B342" s="26">
        <f>VLOOKUP(A342,'Fix 2LH Orders'!B:C,2,0)</f>
        <v>231</v>
      </c>
      <c r="C342" s="21" t="s">
        <v>59</v>
      </c>
      <c r="D342" s="21" t="s">
        <v>78</v>
      </c>
      <c r="E342" s="21" t="s">
        <v>69</v>
      </c>
      <c r="F342" s="21" t="s">
        <v>62</v>
      </c>
      <c r="G342" s="21" t="s">
        <v>70</v>
      </c>
      <c r="H342" s="21" t="s">
        <v>79</v>
      </c>
      <c r="I342" s="22">
        <v>43706</v>
      </c>
      <c r="J342" s="23">
        <v>0.63792824074073995</v>
      </c>
      <c r="K342" s="22">
        <v>43706</v>
      </c>
      <c r="L342" s="23">
        <v>0.63792824074073995</v>
      </c>
      <c r="M342" s="24">
        <v>20</v>
      </c>
      <c r="N342" s="24">
        <f t="shared" si="5"/>
        <v>20</v>
      </c>
      <c r="O342" s="21" t="s">
        <v>66</v>
      </c>
      <c r="P342" s="24">
        <v>20</v>
      </c>
      <c r="Q342" s="21" t="s">
        <v>66</v>
      </c>
      <c r="R342" s="21" t="s">
        <v>72</v>
      </c>
    </row>
    <row r="343" spans="1:18" x14ac:dyDescent="0.35">
      <c r="A343" s="26">
        <v>1543164</v>
      </c>
      <c r="B343" s="26">
        <f>VLOOKUP(A343,'Fix 2LH Orders'!B:C,2,0)</f>
        <v>231</v>
      </c>
      <c r="C343" s="21" t="s">
        <v>59</v>
      </c>
      <c r="D343" s="21" t="s">
        <v>80</v>
      </c>
      <c r="E343" s="21" t="s">
        <v>69</v>
      </c>
      <c r="F343" s="21" t="s">
        <v>62</v>
      </c>
      <c r="G343" s="21" t="s">
        <v>70</v>
      </c>
      <c r="H343" s="21" t="s">
        <v>81</v>
      </c>
      <c r="I343" s="22">
        <v>43706</v>
      </c>
      <c r="J343" s="23">
        <v>0.63825231481481004</v>
      </c>
      <c r="K343" s="22">
        <v>43706</v>
      </c>
      <c r="L343" s="23">
        <v>0.63825231481481004</v>
      </c>
      <c r="M343" s="24">
        <v>20</v>
      </c>
      <c r="N343" s="24">
        <f t="shared" si="5"/>
        <v>20</v>
      </c>
      <c r="O343" s="21" t="s">
        <v>66</v>
      </c>
      <c r="P343" s="24">
        <v>20</v>
      </c>
      <c r="Q343" s="21" t="s">
        <v>66</v>
      </c>
      <c r="R343" s="21" t="s">
        <v>72</v>
      </c>
    </row>
    <row r="344" spans="1:18" x14ac:dyDescent="0.35">
      <c r="A344" s="26">
        <v>1543164</v>
      </c>
      <c r="B344" s="26">
        <f>VLOOKUP(A344,'Fix 2LH Orders'!B:C,2,0)</f>
        <v>231</v>
      </c>
      <c r="C344" s="21" t="s">
        <v>59</v>
      </c>
      <c r="D344" s="21" t="s">
        <v>82</v>
      </c>
      <c r="E344" s="21" t="s">
        <v>83</v>
      </c>
      <c r="F344" s="21" t="s">
        <v>62</v>
      </c>
      <c r="G344" s="21" t="s">
        <v>84</v>
      </c>
      <c r="H344" s="21" t="s">
        <v>84</v>
      </c>
      <c r="I344" s="22">
        <v>43706</v>
      </c>
      <c r="J344" s="23">
        <v>0.91221064814815001</v>
      </c>
      <c r="K344" s="22">
        <v>43709</v>
      </c>
      <c r="L344" s="23">
        <v>0.59398148148148</v>
      </c>
      <c r="M344" s="25">
        <v>5.4829999999999997</v>
      </c>
      <c r="N344" s="24">
        <f t="shared" si="5"/>
        <v>328.97999999999996</v>
      </c>
      <c r="O344" s="21" t="s">
        <v>77</v>
      </c>
      <c r="P344" s="24">
        <v>450</v>
      </c>
      <c r="Q344" s="21" t="s">
        <v>66</v>
      </c>
      <c r="R344" s="21" t="s">
        <v>67</v>
      </c>
    </row>
    <row r="345" spans="1:18" x14ac:dyDescent="0.35">
      <c r="A345" s="26">
        <v>1543164</v>
      </c>
      <c r="B345" s="26">
        <f>VLOOKUP(A345,'Fix 2LH Orders'!B:C,2,0)</f>
        <v>231</v>
      </c>
      <c r="C345" s="21" t="s">
        <v>59</v>
      </c>
      <c r="D345" s="21" t="s">
        <v>85</v>
      </c>
      <c r="E345" s="21" t="s">
        <v>86</v>
      </c>
      <c r="F345" s="21" t="s">
        <v>62</v>
      </c>
      <c r="G345" s="21" t="s">
        <v>87</v>
      </c>
      <c r="H345" s="21" t="s">
        <v>87</v>
      </c>
      <c r="I345" s="22">
        <v>43710</v>
      </c>
      <c r="J345" s="23">
        <v>0.39202546296295998</v>
      </c>
      <c r="K345" s="22">
        <v>43710</v>
      </c>
      <c r="L345" s="23">
        <v>0.39202546296295998</v>
      </c>
      <c r="M345" s="24">
        <v>20</v>
      </c>
      <c r="N345" s="24">
        <f t="shared" si="5"/>
        <v>20</v>
      </c>
      <c r="O345" s="21" t="s">
        <v>66</v>
      </c>
      <c r="P345" s="24">
        <v>20</v>
      </c>
      <c r="Q345" s="21" t="s">
        <v>66</v>
      </c>
      <c r="R345" s="21" t="s">
        <v>72</v>
      </c>
    </row>
    <row r="346" spans="1:18" x14ac:dyDescent="0.35">
      <c r="A346" s="26">
        <v>1543164</v>
      </c>
      <c r="B346" s="26">
        <f>VLOOKUP(A346,'Fix 2LH Orders'!B:C,2,0)</f>
        <v>231</v>
      </c>
      <c r="C346" s="21" t="s">
        <v>59</v>
      </c>
      <c r="D346" s="21" t="s">
        <v>88</v>
      </c>
      <c r="E346" s="21" t="s">
        <v>89</v>
      </c>
      <c r="F346" s="21" t="s">
        <v>90</v>
      </c>
      <c r="G346" s="21" t="s">
        <v>91</v>
      </c>
      <c r="H346" s="21" t="s">
        <v>92</v>
      </c>
      <c r="I346" s="22"/>
      <c r="J346" s="23">
        <v>0</v>
      </c>
      <c r="K346" s="22"/>
      <c r="L346" s="23">
        <v>0</v>
      </c>
      <c r="M346" s="25">
        <v>0</v>
      </c>
      <c r="N346" s="24">
        <f t="shared" si="5"/>
        <v>0</v>
      </c>
      <c r="O346" s="21" t="s">
        <v>93</v>
      </c>
      <c r="P346" s="24">
        <v>0</v>
      </c>
      <c r="Q346" s="21" t="s">
        <v>66</v>
      </c>
      <c r="R346" s="21" t="s">
        <v>94</v>
      </c>
    </row>
    <row r="347" spans="1:18" x14ac:dyDescent="0.35">
      <c r="A347" s="26">
        <v>1543164</v>
      </c>
      <c r="B347" s="26">
        <f>VLOOKUP(A347,'Fix 2LH Orders'!B:C,2,0)</f>
        <v>231</v>
      </c>
      <c r="C347" s="21" t="s">
        <v>59</v>
      </c>
      <c r="D347" s="21" t="s">
        <v>95</v>
      </c>
      <c r="E347" s="21" t="s">
        <v>61</v>
      </c>
      <c r="F347" s="21" t="s">
        <v>62</v>
      </c>
      <c r="G347" s="21" t="s">
        <v>63</v>
      </c>
      <c r="H347" s="21" t="s">
        <v>96</v>
      </c>
      <c r="I347" s="22">
        <v>43711</v>
      </c>
      <c r="J347" s="23">
        <v>0.33</v>
      </c>
      <c r="K347" s="22">
        <v>43711</v>
      </c>
      <c r="L347" s="23">
        <v>0.34225694444443999</v>
      </c>
      <c r="M347" s="25">
        <v>17.649999999999999</v>
      </c>
      <c r="N347" s="24">
        <f t="shared" si="5"/>
        <v>17.649999999999999</v>
      </c>
      <c r="O347" s="21" t="s">
        <v>66</v>
      </c>
      <c r="P347" s="24">
        <v>40</v>
      </c>
      <c r="Q347" s="21" t="s">
        <v>66</v>
      </c>
      <c r="R347" s="21" t="s">
        <v>67</v>
      </c>
    </row>
    <row r="348" spans="1:18" x14ac:dyDescent="0.35">
      <c r="A348" s="26">
        <v>1543164</v>
      </c>
      <c r="B348" s="26">
        <f>VLOOKUP(A348,'Fix 2LH Orders'!B:C,2,0)</f>
        <v>231</v>
      </c>
      <c r="C348" s="21" t="s">
        <v>59</v>
      </c>
      <c r="D348" s="21" t="s">
        <v>97</v>
      </c>
      <c r="E348" s="21" t="s">
        <v>69</v>
      </c>
      <c r="F348" s="21" t="s">
        <v>62</v>
      </c>
      <c r="G348" s="21" t="s">
        <v>70</v>
      </c>
      <c r="H348" s="21" t="s">
        <v>98</v>
      </c>
      <c r="I348" s="22">
        <v>43713</v>
      </c>
      <c r="J348" s="23">
        <v>0.54068287037036999</v>
      </c>
      <c r="K348" s="22">
        <v>43713</v>
      </c>
      <c r="L348" s="23">
        <v>0.54068287037036999</v>
      </c>
      <c r="M348" s="24">
        <v>20</v>
      </c>
      <c r="N348" s="24">
        <f t="shared" si="5"/>
        <v>20</v>
      </c>
      <c r="O348" s="21" t="s">
        <v>66</v>
      </c>
      <c r="P348" s="24">
        <v>20</v>
      </c>
      <c r="Q348" s="21" t="s">
        <v>66</v>
      </c>
      <c r="R348" s="21" t="s">
        <v>72</v>
      </c>
    </row>
    <row r="349" spans="1:18" x14ac:dyDescent="0.35">
      <c r="A349" s="26">
        <v>1543164</v>
      </c>
      <c r="B349" s="26">
        <f>VLOOKUP(A349,'Fix 2LH Orders'!B:C,2,0)</f>
        <v>231</v>
      </c>
      <c r="C349" s="21" t="s">
        <v>59</v>
      </c>
      <c r="D349" s="21" t="s">
        <v>99</v>
      </c>
      <c r="E349" s="21" t="s">
        <v>69</v>
      </c>
      <c r="F349" s="21" t="s">
        <v>62</v>
      </c>
      <c r="G349" s="21" t="s">
        <v>70</v>
      </c>
      <c r="H349" s="21" t="s">
        <v>100</v>
      </c>
      <c r="I349" s="22">
        <v>43713</v>
      </c>
      <c r="J349" s="23">
        <v>0.54075231481481001</v>
      </c>
      <c r="K349" s="22">
        <v>43713</v>
      </c>
      <c r="L349" s="23">
        <v>0.54075231481481001</v>
      </c>
      <c r="M349" s="24">
        <v>50</v>
      </c>
      <c r="N349" s="24">
        <f t="shared" si="5"/>
        <v>50</v>
      </c>
      <c r="O349" s="21" t="s">
        <v>66</v>
      </c>
      <c r="P349" s="24">
        <v>50</v>
      </c>
      <c r="Q349" s="21" t="s">
        <v>66</v>
      </c>
      <c r="R349" s="21" t="s">
        <v>72</v>
      </c>
    </row>
    <row r="350" spans="1:18" x14ac:dyDescent="0.35">
      <c r="A350" s="26">
        <v>1543164</v>
      </c>
      <c r="B350" s="26">
        <f>VLOOKUP(A350,'Fix 2LH Orders'!B:C,2,0)</f>
        <v>231</v>
      </c>
      <c r="C350" s="21" t="s">
        <v>59</v>
      </c>
      <c r="D350" s="21" t="s">
        <v>101</v>
      </c>
      <c r="E350" s="21" t="s">
        <v>102</v>
      </c>
      <c r="F350" s="21" t="s">
        <v>62</v>
      </c>
      <c r="G350" s="21" t="s">
        <v>100</v>
      </c>
      <c r="H350" s="21" t="s">
        <v>103</v>
      </c>
      <c r="I350" s="22">
        <v>43713</v>
      </c>
      <c r="J350" s="23">
        <v>0.54082175925926002</v>
      </c>
      <c r="K350" s="22">
        <v>43713</v>
      </c>
      <c r="L350" s="23">
        <v>0.54082175925926002</v>
      </c>
      <c r="M350" s="24">
        <v>10</v>
      </c>
      <c r="N350" s="24">
        <f t="shared" si="5"/>
        <v>10</v>
      </c>
      <c r="O350" s="21" t="s">
        <v>66</v>
      </c>
      <c r="P350" s="24">
        <v>10</v>
      </c>
      <c r="Q350" s="21" t="s">
        <v>66</v>
      </c>
      <c r="R350" s="21" t="s">
        <v>72</v>
      </c>
    </row>
    <row r="351" spans="1:18" x14ac:dyDescent="0.35">
      <c r="A351" s="26">
        <v>1543164</v>
      </c>
      <c r="B351" s="26">
        <f>VLOOKUP(A351,'Fix 2LH Orders'!B:C,2,0)</f>
        <v>231</v>
      </c>
      <c r="C351" s="21" t="s">
        <v>59</v>
      </c>
      <c r="D351" s="21" t="s">
        <v>104</v>
      </c>
      <c r="E351" s="21" t="s">
        <v>102</v>
      </c>
      <c r="F351" s="21" t="s">
        <v>105</v>
      </c>
      <c r="G351" s="21" t="s">
        <v>100</v>
      </c>
      <c r="H351" s="21" t="s">
        <v>106</v>
      </c>
      <c r="I351" s="22">
        <v>43716</v>
      </c>
      <c r="J351" s="23">
        <v>0.39237268518518997</v>
      </c>
      <c r="K351" s="22">
        <v>43716</v>
      </c>
      <c r="L351" s="23">
        <v>0.39237268518518997</v>
      </c>
      <c r="M351" s="24">
        <v>10</v>
      </c>
      <c r="N351" s="24">
        <f t="shared" si="5"/>
        <v>10</v>
      </c>
      <c r="O351" s="21" t="s">
        <v>66</v>
      </c>
      <c r="P351" s="24">
        <v>10</v>
      </c>
      <c r="Q351" s="21" t="s">
        <v>66</v>
      </c>
      <c r="R351" s="21" t="s">
        <v>72</v>
      </c>
    </row>
    <row r="352" spans="1:18" x14ac:dyDescent="0.35">
      <c r="A352" s="26">
        <v>1543164</v>
      </c>
      <c r="B352" s="26">
        <f>VLOOKUP(A352,'Fix 2LH Orders'!B:C,2,0)</f>
        <v>231</v>
      </c>
      <c r="C352" s="21" t="s">
        <v>107</v>
      </c>
      <c r="D352" s="21" t="s">
        <v>60</v>
      </c>
      <c r="E352" s="21" t="s">
        <v>61</v>
      </c>
      <c r="F352" s="21" t="s">
        <v>90</v>
      </c>
      <c r="G352" s="21" t="s">
        <v>63</v>
      </c>
      <c r="H352" s="21" t="s">
        <v>108</v>
      </c>
      <c r="I352" s="22">
        <v>43704</v>
      </c>
      <c r="J352" s="23">
        <v>0.40130787037037002</v>
      </c>
      <c r="K352" s="22">
        <v>43704</v>
      </c>
      <c r="L352" s="23">
        <v>0.66194444444444001</v>
      </c>
      <c r="M352" s="25">
        <v>8.0380000000000003</v>
      </c>
      <c r="N352" s="24">
        <f t="shared" si="5"/>
        <v>482.28000000000003</v>
      </c>
      <c r="O352" s="21" t="s">
        <v>77</v>
      </c>
      <c r="P352" s="24">
        <v>1</v>
      </c>
      <c r="Q352" s="21" t="s">
        <v>66</v>
      </c>
      <c r="R352" s="21" t="s">
        <v>67</v>
      </c>
    </row>
    <row r="353" spans="1:18" x14ac:dyDescent="0.35">
      <c r="A353" s="26">
        <v>1543164</v>
      </c>
      <c r="B353" s="26">
        <f>VLOOKUP(A353,'Fix 2LH Orders'!B:C,2,0)</f>
        <v>231</v>
      </c>
      <c r="C353" s="21" t="s">
        <v>109</v>
      </c>
      <c r="D353" s="21" t="s">
        <v>82</v>
      </c>
      <c r="E353" s="21" t="s">
        <v>83</v>
      </c>
      <c r="F353" s="21" t="s">
        <v>90</v>
      </c>
      <c r="G353" s="21" t="s">
        <v>84</v>
      </c>
      <c r="H353" s="21" t="s">
        <v>110</v>
      </c>
      <c r="I353" s="22">
        <v>43709</v>
      </c>
      <c r="J353" s="23">
        <v>0.31934027777778001</v>
      </c>
      <c r="K353" s="22">
        <v>43709</v>
      </c>
      <c r="L353" s="23">
        <v>0.45606481481480998</v>
      </c>
      <c r="M353" s="25">
        <v>3.2810000000000001</v>
      </c>
      <c r="N353" s="24">
        <f t="shared" si="5"/>
        <v>196.86</v>
      </c>
      <c r="O353" s="21" t="s">
        <v>77</v>
      </c>
      <c r="P353" s="24">
        <v>5</v>
      </c>
      <c r="Q353" s="21" t="s">
        <v>66</v>
      </c>
      <c r="R353" s="21" t="s">
        <v>67</v>
      </c>
    </row>
    <row r="354" spans="1:18" x14ac:dyDescent="0.35">
      <c r="A354" s="26">
        <v>1546526</v>
      </c>
      <c r="B354" s="26">
        <f>VLOOKUP(A354,'Fix 2LH Orders'!B:C,2,0)</f>
        <v>232</v>
      </c>
      <c r="C354" s="21" t="s">
        <v>59</v>
      </c>
      <c r="D354" s="21" t="s">
        <v>60</v>
      </c>
      <c r="E354" s="21" t="s">
        <v>61</v>
      </c>
      <c r="F354" s="21" t="s">
        <v>62</v>
      </c>
      <c r="G354" s="21" t="s">
        <v>63</v>
      </c>
      <c r="H354" s="21" t="s">
        <v>64</v>
      </c>
      <c r="I354" s="22">
        <v>43702</v>
      </c>
      <c r="J354" s="23">
        <v>0.41160879629629998</v>
      </c>
      <c r="K354" s="22">
        <v>43702</v>
      </c>
      <c r="L354" s="23">
        <v>0.42446759259258998</v>
      </c>
      <c r="M354" s="25">
        <v>18.516999999999999</v>
      </c>
      <c r="N354" s="24">
        <f t="shared" si="5"/>
        <v>18.516999999999999</v>
      </c>
      <c r="O354" s="21" t="s">
        <v>66</v>
      </c>
      <c r="P354" s="24">
        <v>20</v>
      </c>
      <c r="Q354" s="21" t="s">
        <v>66</v>
      </c>
      <c r="R354" s="21" t="s">
        <v>67</v>
      </c>
    </row>
    <row r="355" spans="1:18" x14ac:dyDescent="0.35">
      <c r="A355" s="26">
        <v>1546526</v>
      </c>
      <c r="B355" s="26">
        <f>VLOOKUP(A355,'Fix 2LH Orders'!B:C,2,0)</f>
        <v>232</v>
      </c>
      <c r="C355" s="21" t="s">
        <v>59</v>
      </c>
      <c r="D355" s="21" t="s">
        <v>68</v>
      </c>
      <c r="E355" s="21" t="s">
        <v>69</v>
      </c>
      <c r="F355" s="21" t="s">
        <v>62</v>
      </c>
      <c r="G355" s="21" t="s">
        <v>70</v>
      </c>
      <c r="H355" s="21" t="s">
        <v>71</v>
      </c>
      <c r="I355" s="22">
        <v>43702</v>
      </c>
      <c r="J355" s="23">
        <v>0.46993055555556001</v>
      </c>
      <c r="K355" s="22">
        <v>43702</v>
      </c>
      <c r="L355" s="23">
        <v>0.46993055555556001</v>
      </c>
      <c r="M355" s="24">
        <v>30</v>
      </c>
      <c r="N355" s="24">
        <f t="shared" si="5"/>
        <v>30</v>
      </c>
      <c r="O355" s="21" t="s">
        <v>66</v>
      </c>
      <c r="P355" s="24">
        <v>30</v>
      </c>
      <c r="Q355" s="21" t="s">
        <v>66</v>
      </c>
      <c r="R355" s="21" t="s">
        <v>72</v>
      </c>
    </row>
    <row r="356" spans="1:18" x14ac:dyDescent="0.35">
      <c r="A356" s="26">
        <v>1546526</v>
      </c>
      <c r="B356" s="26">
        <f>VLOOKUP(A356,'Fix 2LH Orders'!B:C,2,0)</f>
        <v>232</v>
      </c>
      <c r="C356" s="21" t="s">
        <v>59</v>
      </c>
      <c r="D356" s="21" t="s">
        <v>73</v>
      </c>
      <c r="E356" s="21" t="s">
        <v>61</v>
      </c>
      <c r="F356" s="21" t="s">
        <v>62</v>
      </c>
      <c r="G356" s="21" t="s">
        <v>63</v>
      </c>
      <c r="H356" s="21" t="s">
        <v>74</v>
      </c>
      <c r="I356" s="22">
        <v>43702</v>
      </c>
      <c r="J356" s="23">
        <v>0.47118055555555999</v>
      </c>
      <c r="K356" s="22">
        <v>43703</v>
      </c>
      <c r="L356" s="23">
        <v>0.50013888888889002</v>
      </c>
      <c r="M356" s="25">
        <v>7.8949999999999996</v>
      </c>
      <c r="N356" s="24">
        <f t="shared" si="5"/>
        <v>473.7</v>
      </c>
      <c r="O356" s="21" t="s">
        <v>77</v>
      </c>
      <c r="P356" s="24">
        <v>200</v>
      </c>
      <c r="Q356" s="21" t="s">
        <v>66</v>
      </c>
      <c r="R356" s="21" t="s">
        <v>67</v>
      </c>
    </row>
    <row r="357" spans="1:18" x14ac:dyDescent="0.35">
      <c r="A357" s="26">
        <v>1546526</v>
      </c>
      <c r="B357" s="26">
        <f>VLOOKUP(A357,'Fix 2LH Orders'!B:C,2,0)</f>
        <v>232</v>
      </c>
      <c r="C357" s="21" t="s">
        <v>59</v>
      </c>
      <c r="D357" s="21" t="s">
        <v>75</v>
      </c>
      <c r="E357" s="21" t="s">
        <v>61</v>
      </c>
      <c r="F357" s="21" t="s">
        <v>62</v>
      </c>
      <c r="G357" s="21" t="s">
        <v>63</v>
      </c>
      <c r="H357" s="21" t="s">
        <v>76</v>
      </c>
      <c r="I357" s="22">
        <v>43705</v>
      </c>
      <c r="J357" s="23">
        <v>0.31407407407407001</v>
      </c>
      <c r="K357" s="22">
        <v>43710</v>
      </c>
      <c r="L357" s="23">
        <v>0.51454861111111005</v>
      </c>
      <c r="M357" s="25">
        <v>26.937999999999999</v>
      </c>
      <c r="N357" s="24">
        <f t="shared" si="5"/>
        <v>1616.28</v>
      </c>
      <c r="O357" s="21" t="s">
        <v>77</v>
      </c>
      <c r="P357" s="24">
        <v>500</v>
      </c>
      <c r="Q357" s="21" t="s">
        <v>66</v>
      </c>
      <c r="R357" s="21" t="s">
        <v>67</v>
      </c>
    </row>
    <row r="358" spans="1:18" x14ac:dyDescent="0.35">
      <c r="A358" s="26">
        <v>1546526</v>
      </c>
      <c r="B358" s="26">
        <f>VLOOKUP(A358,'Fix 2LH Orders'!B:C,2,0)</f>
        <v>232</v>
      </c>
      <c r="C358" s="21" t="s">
        <v>59</v>
      </c>
      <c r="D358" s="21" t="s">
        <v>78</v>
      </c>
      <c r="E358" s="21" t="s">
        <v>69</v>
      </c>
      <c r="F358" s="21" t="s">
        <v>62</v>
      </c>
      <c r="G358" s="21" t="s">
        <v>70</v>
      </c>
      <c r="H358" s="21" t="s">
        <v>79</v>
      </c>
      <c r="I358" s="22">
        <v>43710</v>
      </c>
      <c r="J358" s="23">
        <v>0.64283564814814997</v>
      </c>
      <c r="K358" s="22">
        <v>43710</v>
      </c>
      <c r="L358" s="23">
        <v>0.64283564814814997</v>
      </c>
      <c r="M358" s="24">
        <v>20</v>
      </c>
      <c r="N358" s="24">
        <f t="shared" si="5"/>
        <v>20</v>
      </c>
      <c r="O358" s="21" t="s">
        <v>66</v>
      </c>
      <c r="P358" s="24">
        <v>20</v>
      </c>
      <c r="Q358" s="21" t="s">
        <v>66</v>
      </c>
      <c r="R358" s="21" t="s">
        <v>72</v>
      </c>
    </row>
    <row r="359" spans="1:18" x14ac:dyDescent="0.35">
      <c r="A359" s="26">
        <v>1546526</v>
      </c>
      <c r="B359" s="26">
        <f>VLOOKUP(A359,'Fix 2LH Orders'!B:C,2,0)</f>
        <v>232</v>
      </c>
      <c r="C359" s="21" t="s">
        <v>59</v>
      </c>
      <c r="D359" s="21" t="s">
        <v>80</v>
      </c>
      <c r="E359" s="21" t="s">
        <v>69</v>
      </c>
      <c r="F359" s="21" t="s">
        <v>62</v>
      </c>
      <c r="G359" s="21" t="s">
        <v>70</v>
      </c>
      <c r="H359" s="21" t="s">
        <v>81</v>
      </c>
      <c r="I359" s="22">
        <v>43710</v>
      </c>
      <c r="J359" s="23">
        <v>0.64298611111111004</v>
      </c>
      <c r="K359" s="22">
        <v>43710</v>
      </c>
      <c r="L359" s="23">
        <v>0.64298611111111004</v>
      </c>
      <c r="M359" s="24">
        <v>20</v>
      </c>
      <c r="N359" s="24">
        <f t="shared" si="5"/>
        <v>20</v>
      </c>
      <c r="O359" s="21" t="s">
        <v>66</v>
      </c>
      <c r="P359" s="24">
        <v>20</v>
      </c>
      <c r="Q359" s="21" t="s">
        <v>66</v>
      </c>
      <c r="R359" s="21" t="s">
        <v>72</v>
      </c>
    </row>
    <row r="360" spans="1:18" x14ac:dyDescent="0.35">
      <c r="A360" s="26">
        <v>1546526</v>
      </c>
      <c r="B360" s="26">
        <f>VLOOKUP(A360,'Fix 2LH Orders'!B:C,2,0)</f>
        <v>232</v>
      </c>
      <c r="C360" s="21" t="s">
        <v>59</v>
      </c>
      <c r="D360" s="21" t="s">
        <v>82</v>
      </c>
      <c r="E360" s="21" t="s">
        <v>83</v>
      </c>
      <c r="F360" s="21" t="s">
        <v>62</v>
      </c>
      <c r="G360" s="21" t="s">
        <v>84</v>
      </c>
      <c r="H360" s="21" t="s">
        <v>84</v>
      </c>
      <c r="I360" s="22">
        <v>43710</v>
      </c>
      <c r="J360" s="23">
        <v>0.98901620370370003</v>
      </c>
      <c r="K360" s="22">
        <v>43711</v>
      </c>
      <c r="L360" s="23">
        <v>0.74561342592593005</v>
      </c>
      <c r="M360" s="25">
        <v>3.1469999999999998</v>
      </c>
      <c r="N360" s="24">
        <f t="shared" si="5"/>
        <v>188.82</v>
      </c>
      <c r="O360" s="21" t="s">
        <v>77</v>
      </c>
      <c r="P360" s="24">
        <v>450</v>
      </c>
      <c r="Q360" s="21" t="s">
        <v>66</v>
      </c>
      <c r="R360" s="21" t="s">
        <v>67</v>
      </c>
    </row>
    <row r="361" spans="1:18" x14ac:dyDescent="0.35">
      <c r="A361" s="26">
        <v>1546526</v>
      </c>
      <c r="B361" s="26">
        <f>VLOOKUP(A361,'Fix 2LH Orders'!B:C,2,0)</f>
        <v>232</v>
      </c>
      <c r="C361" s="21" t="s">
        <v>59</v>
      </c>
      <c r="D361" s="21" t="s">
        <v>85</v>
      </c>
      <c r="E361" s="21" t="s">
        <v>86</v>
      </c>
      <c r="F361" s="21" t="s">
        <v>62</v>
      </c>
      <c r="G361" s="21" t="s">
        <v>87</v>
      </c>
      <c r="H361" s="21" t="s">
        <v>87</v>
      </c>
      <c r="I361" s="22">
        <v>43712</v>
      </c>
      <c r="J361" s="23">
        <v>0.35695601851851999</v>
      </c>
      <c r="K361" s="22">
        <v>43712</v>
      </c>
      <c r="L361" s="23">
        <v>0.35695601851851999</v>
      </c>
      <c r="M361" s="24">
        <v>20</v>
      </c>
      <c r="N361" s="24">
        <f t="shared" si="5"/>
        <v>20</v>
      </c>
      <c r="O361" s="21" t="s">
        <v>66</v>
      </c>
      <c r="P361" s="24">
        <v>20</v>
      </c>
      <c r="Q361" s="21" t="s">
        <v>66</v>
      </c>
      <c r="R361" s="21" t="s">
        <v>72</v>
      </c>
    </row>
    <row r="362" spans="1:18" x14ac:dyDescent="0.35">
      <c r="A362" s="26">
        <v>1546526</v>
      </c>
      <c r="B362" s="26">
        <f>VLOOKUP(A362,'Fix 2LH Orders'!B:C,2,0)</f>
        <v>232</v>
      </c>
      <c r="C362" s="21" t="s">
        <v>59</v>
      </c>
      <c r="D362" s="21" t="s">
        <v>88</v>
      </c>
      <c r="E362" s="21" t="s">
        <v>89</v>
      </c>
      <c r="F362" s="21" t="s">
        <v>90</v>
      </c>
      <c r="G362" s="21" t="s">
        <v>91</v>
      </c>
      <c r="H362" s="21" t="s">
        <v>92</v>
      </c>
      <c r="I362" s="22"/>
      <c r="J362" s="23">
        <v>0</v>
      </c>
      <c r="K362" s="22"/>
      <c r="L362" s="23">
        <v>0</v>
      </c>
      <c r="M362" s="25">
        <v>0</v>
      </c>
      <c r="N362" s="24">
        <f t="shared" si="5"/>
        <v>0</v>
      </c>
      <c r="O362" s="21" t="s">
        <v>93</v>
      </c>
      <c r="P362" s="24">
        <v>0</v>
      </c>
      <c r="Q362" s="21" t="s">
        <v>66</v>
      </c>
      <c r="R362" s="21" t="s">
        <v>94</v>
      </c>
    </row>
    <row r="363" spans="1:18" x14ac:dyDescent="0.35">
      <c r="A363" s="26">
        <v>1546526</v>
      </c>
      <c r="B363" s="26">
        <f>VLOOKUP(A363,'Fix 2LH Orders'!B:C,2,0)</f>
        <v>232</v>
      </c>
      <c r="C363" s="21" t="s">
        <v>59</v>
      </c>
      <c r="D363" s="21" t="s">
        <v>95</v>
      </c>
      <c r="E363" s="21" t="s">
        <v>61</v>
      </c>
      <c r="F363" s="21" t="s">
        <v>62</v>
      </c>
      <c r="G363" s="21" t="s">
        <v>63</v>
      </c>
      <c r="H363" s="21" t="s">
        <v>96</v>
      </c>
      <c r="I363" s="22">
        <v>43712</v>
      </c>
      <c r="J363" s="23">
        <v>0.42890046296296003</v>
      </c>
      <c r="K363" s="22">
        <v>43712</v>
      </c>
      <c r="L363" s="23">
        <v>0.47983796296296</v>
      </c>
      <c r="M363" s="25">
        <v>1.2230000000000001</v>
      </c>
      <c r="N363" s="24">
        <f t="shared" si="5"/>
        <v>73.38000000000001</v>
      </c>
      <c r="O363" s="21" t="s">
        <v>77</v>
      </c>
      <c r="P363" s="24">
        <v>40</v>
      </c>
      <c r="Q363" s="21" t="s">
        <v>66</v>
      </c>
      <c r="R363" s="21" t="s">
        <v>67</v>
      </c>
    </row>
    <row r="364" spans="1:18" x14ac:dyDescent="0.35">
      <c r="A364" s="26">
        <v>1546526</v>
      </c>
      <c r="B364" s="26">
        <f>VLOOKUP(A364,'Fix 2LH Orders'!B:C,2,0)</f>
        <v>232</v>
      </c>
      <c r="C364" s="21" t="s">
        <v>59</v>
      </c>
      <c r="D364" s="21" t="s">
        <v>97</v>
      </c>
      <c r="E364" s="21" t="s">
        <v>69</v>
      </c>
      <c r="F364" s="21" t="s">
        <v>62</v>
      </c>
      <c r="G364" s="21" t="s">
        <v>70</v>
      </c>
      <c r="H364" s="21" t="s">
        <v>98</v>
      </c>
      <c r="I364" s="22">
        <v>43717</v>
      </c>
      <c r="J364" s="23">
        <v>0.69880787037036995</v>
      </c>
      <c r="K364" s="22">
        <v>43717</v>
      </c>
      <c r="L364" s="23">
        <v>0.69880787037036995</v>
      </c>
      <c r="M364" s="24">
        <v>20</v>
      </c>
      <c r="N364" s="24">
        <f t="shared" si="5"/>
        <v>20</v>
      </c>
      <c r="O364" s="21" t="s">
        <v>66</v>
      </c>
      <c r="P364" s="24">
        <v>20</v>
      </c>
      <c r="Q364" s="21" t="s">
        <v>66</v>
      </c>
      <c r="R364" s="21" t="s">
        <v>72</v>
      </c>
    </row>
    <row r="365" spans="1:18" x14ac:dyDescent="0.35">
      <c r="A365" s="26">
        <v>1546526</v>
      </c>
      <c r="B365" s="26">
        <f>VLOOKUP(A365,'Fix 2LH Orders'!B:C,2,0)</f>
        <v>232</v>
      </c>
      <c r="C365" s="21" t="s">
        <v>59</v>
      </c>
      <c r="D365" s="21" t="s">
        <v>99</v>
      </c>
      <c r="E365" s="21" t="s">
        <v>69</v>
      </c>
      <c r="F365" s="21" t="s">
        <v>62</v>
      </c>
      <c r="G365" s="21" t="s">
        <v>70</v>
      </c>
      <c r="H365" s="21" t="s">
        <v>100</v>
      </c>
      <c r="I365" s="22">
        <v>43717</v>
      </c>
      <c r="J365" s="23">
        <v>0.69884259259258996</v>
      </c>
      <c r="K365" s="22">
        <v>43717</v>
      </c>
      <c r="L365" s="23">
        <v>0.69884259259258996</v>
      </c>
      <c r="M365" s="24">
        <v>50</v>
      </c>
      <c r="N365" s="24">
        <f t="shared" si="5"/>
        <v>50</v>
      </c>
      <c r="O365" s="21" t="s">
        <v>66</v>
      </c>
      <c r="P365" s="24">
        <v>50</v>
      </c>
      <c r="Q365" s="21" t="s">
        <v>66</v>
      </c>
      <c r="R365" s="21" t="s">
        <v>72</v>
      </c>
    </row>
    <row r="366" spans="1:18" x14ac:dyDescent="0.35">
      <c r="A366" s="26">
        <v>1546526</v>
      </c>
      <c r="B366" s="26">
        <f>VLOOKUP(A366,'Fix 2LH Orders'!B:C,2,0)</f>
        <v>232</v>
      </c>
      <c r="C366" s="21" t="s">
        <v>59</v>
      </c>
      <c r="D366" s="21" t="s">
        <v>101</v>
      </c>
      <c r="E366" s="21" t="s">
        <v>102</v>
      </c>
      <c r="F366" s="21" t="s">
        <v>62</v>
      </c>
      <c r="G366" s="21" t="s">
        <v>100</v>
      </c>
      <c r="H366" s="21" t="s">
        <v>103</v>
      </c>
      <c r="I366" s="22">
        <v>43717</v>
      </c>
      <c r="J366" s="23">
        <v>0.69887731481480997</v>
      </c>
      <c r="K366" s="22">
        <v>43717</v>
      </c>
      <c r="L366" s="23">
        <v>0.69887731481480997</v>
      </c>
      <c r="M366" s="24">
        <v>10</v>
      </c>
      <c r="N366" s="24">
        <f t="shared" si="5"/>
        <v>10</v>
      </c>
      <c r="O366" s="21" t="s">
        <v>66</v>
      </c>
      <c r="P366" s="24">
        <v>10</v>
      </c>
      <c r="Q366" s="21" t="s">
        <v>66</v>
      </c>
      <c r="R366" s="21" t="s">
        <v>72</v>
      </c>
    </row>
    <row r="367" spans="1:18" x14ac:dyDescent="0.35">
      <c r="A367" s="26">
        <v>1546526</v>
      </c>
      <c r="B367" s="26">
        <f>VLOOKUP(A367,'Fix 2LH Orders'!B:C,2,0)</f>
        <v>232</v>
      </c>
      <c r="C367" s="21" t="s">
        <v>59</v>
      </c>
      <c r="D367" s="21" t="s">
        <v>104</v>
      </c>
      <c r="E367" s="21" t="s">
        <v>102</v>
      </c>
      <c r="F367" s="21" t="s">
        <v>105</v>
      </c>
      <c r="G367" s="21" t="s">
        <v>100</v>
      </c>
      <c r="H367" s="21" t="s">
        <v>106</v>
      </c>
      <c r="I367" s="22">
        <v>43718</v>
      </c>
      <c r="J367" s="23">
        <v>0.34465277777777997</v>
      </c>
      <c r="K367" s="22">
        <v>43718</v>
      </c>
      <c r="L367" s="23">
        <v>0.34465277777777997</v>
      </c>
      <c r="M367" s="24">
        <v>10</v>
      </c>
      <c r="N367" s="24">
        <f t="shared" si="5"/>
        <v>10</v>
      </c>
      <c r="O367" s="21" t="s">
        <v>66</v>
      </c>
      <c r="P367" s="24">
        <v>10</v>
      </c>
      <c r="Q367" s="21" t="s">
        <v>66</v>
      </c>
      <c r="R367" s="21" t="s">
        <v>72</v>
      </c>
    </row>
    <row r="368" spans="1:18" x14ac:dyDescent="0.35">
      <c r="A368" s="26">
        <v>1546526</v>
      </c>
      <c r="B368" s="26">
        <f>VLOOKUP(A368,'Fix 2LH Orders'!B:C,2,0)</f>
        <v>232</v>
      </c>
      <c r="C368" s="21" t="s">
        <v>107</v>
      </c>
      <c r="D368" s="21" t="s">
        <v>60</v>
      </c>
      <c r="E368" s="21" t="s">
        <v>61</v>
      </c>
      <c r="F368" s="21" t="s">
        <v>90</v>
      </c>
      <c r="G368" s="21" t="s">
        <v>63</v>
      </c>
      <c r="H368" s="21" t="s">
        <v>108</v>
      </c>
      <c r="I368" s="22">
        <v>43704</v>
      </c>
      <c r="J368" s="23">
        <v>0.50269675925926005</v>
      </c>
      <c r="K368" s="22">
        <v>43705</v>
      </c>
      <c r="L368" s="23">
        <v>0.74414351851852001</v>
      </c>
      <c r="M368" s="25">
        <v>21.655999999999999</v>
      </c>
      <c r="N368" s="24">
        <f t="shared" si="5"/>
        <v>1299.3599999999999</v>
      </c>
      <c r="O368" s="21" t="s">
        <v>77</v>
      </c>
      <c r="P368" s="24">
        <v>1</v>
      </c>
      <c r="Q368" s="21" t="s">
        <v>66</v>
      </c>
      <c r="R368" s="21" t="s">
        <v>67</v>
      </c>
    </row>
    <row r="369" spans="1:18" x14ac:dyDescent="0.35">
      <c r="A369" s="26">
        <v>1546526</v>
      </c>
      <c r="B369" s="26">
        <f>VLOOKUP(A369,'Fix 2LH Orders'!B:C,2,0)</f>
        <v>232</v>
      </c>
      <c r="C369" s="21" t="s">
        <v>109</v>
      </c>
      <c r="D369" s="21" t="s">
        <v>82</v>
      </c>
      <c r="E369" s="21" t="s">
        <v>83</v>
      </c>
      <c r="F369" s="21" t="s">
        <v>90</v>
      </c>
      <c r="G369" s="21" t="s">
        <v>84</v>
      </c>
      <c r="H369" s="21" t="s">
        <v>110</v>
      </c>
      <c r="I369" s="22"/>
      <c r="J369" s="23">
        <v>0</v>
      </c>
      <c r="K369" s="22"/>
      <c r="L369" s="23">
        <v>0</v>
      </c>
      <c r="M369" s="25">
        <v>0</v>
      </c>
      <c r="N369" s="24">
        <f t="shared" si="5"/>
        <v>0</v>
      </c>
      <c r="O369" s="21" t="s">
        <v>93</v>
      </c>
      <c r="P369" s="24">
        <v>5</v>
      </c>
      <c r="Q369" s="21" t="s">
        <v>66</v>
      </c>
      <c r="R369" s="21" t="s">
        <v>94</v>
      </c>
    </row>
    <row r="370" spans="1:18" x14ac:dyDescent="0.35">
      <c r="A370" s="26">
        <v>1546532</v>
      </c>
      <c r="B370" s="26">
        <f>VLOOKUP(A370,'Fix 2LH Orders'!B:C,2,0)</f>
        <v>233</v>
      </c>
      <c r="C370" s="21" t="s">
        <v>59</v>
      </c>
      <c r="D370" s="21" t="s">
        <v>60</v>
      </c>
      <c r="E370" s="21" t="s">
        <v>61</v>
      </c>
      <c r="F370" s="21" t="s">
        <v>62</v>
      </c>
      <c r="G370" s="21" t="s">
        <v>63</v>
      </c>
      <c r="H370" s="21" t="s">
        <v>64</v>
      </c>
      <c r="I370" s="22">
        <v>43704</v>
      </c>
      <c r="J370" s="23">
        <v>0.36962962962962997</v>
      </c>
      <c r="K370" s="22">
        <v>43704</v>
      </c>
      <c r="L370" s="23">
        <v>0.38312499999999999</v>
      </c>
      <c r="M370" s="25">
        <v>19.433</v>
      </c>
      <c r="N370" s="24">
        <f t="shared" si="5"/>
        <v>19.433</v>
      </c>
      <c r="O370" s="21" t="s">
        <v>66</v>
      </c>
      <c r="P370" s="24">
        <v>20</v>
      </c>
      <c r="Q370" s="21" t="s">
        <v>66</v>
      </c>
      <c r="R370" s="21" t="s">
        <v>67</v>
      </c>
    </row>
    <row r="371" spans="1:18" x14ac:dyDescent="0.35">
      <c r="A371" s="26">
        <v>1546532</v>
      </c>
      <c r="B371" s="26">
        <f>VLOOKUP(A371,'Fix 2LH Orders'!B:C,2,0)</f>
        <v>233</v>
      </c>
      <c r="C371" s="21" t="s">
        <v>59</v>
      </c>
      <c r="D371" s="21" t="s">
        <v>68</v>
      </c>
      <c r="E371" s="21" t="s">
        <v>69</v>
      </c>
      <c r="F371" s="21" t="s">
        <v>62</v>
      </c>
      <c r="G371" s="21" t="s">
        <v>70</v>
      </c>
      <c r="H371" s="21" t="s">
        <v>71</v>
      </c>
      <c r="I371" s="22">
        <v>43704</v>
      </c>
      <c r="J371" s="23">
        <v>0.46702546296295999</v>
      </c>
      <c r="K371" s="22">
        <v>43704</v>
      </c>
      <c r="L371" s="23">
        <v>0.46702546296295999</v>
      </c>
      <c r="M371" s="24">
        <v>30</v>
      </c>
      <c r="N371" s="24">
        <f t="shared" si="5"/>
        <v>30</v>
      </c>
      <c r="O371" s="21" t="s">
        <v>66</v>
      </c>
      <c r="P371" s="24">
        <v>30</v>
      </c>
      <c r="Q371" s="21" t="s">
        <v>66</v>
      </c>
      <c r="R371" s="21" t="s">
        <v>72</v>
      </c>
    </row>
    <row r="372" spans="1:18" x14ac:dyDescent="0.35">
      <c r="A372" s="26">
        <v>1546532</v>
      </c>
      <c r="B372" s="26">
        <f>VLOOKUP(A372,'Fix 2LH Orders'!B:C,2,0)</f>
        <v>233</v>
      </c>
      <c r="C372" s="21" t="s">
        <v>59</v>
      </c>
      <c r="D372" s="21" t="s">
        <v>73</v>
      </c>
      <c r="E372" s="21" t="s">
        <v>61</v>
      </c>
      <c r="F372" s="21" t="s">
        <v>62</v>
      </c>
      <c r="G372" s="21" t="s">
        <v>63</v>
      </c>
      <c r="H372" s="21" t="s">
        <v>74</v>
      </c>
      <c r="I372" s="22">
        <v>43704</v>
      </c>
      <c r="J372" s="23">
        <v>0.50509259259258998</v>
      </c>
      <c r="K372" s="22">
        <v>43706</v>
      </c>
      <c r="L372" s="23">
        <v>0.41778935185185001</v>
      </c>
      <c r="M372" s="24">
        <v>30</v>
      </c>
      <c r="N372" s="24">
        <f t="shared" si="5"/>
        <v>30</v>
      </c>
      <c r="O372" s="21" t="s">
        <v>66</v>
      </c>
      <c r="P372" s="24">
        <v>200</v>
      </c>
      <c r="Q372" s="21" t="s">
        <v>66</v>
      </c>
      <c r="R372" s="21" t="s">
        <v>67</v>
      </c>
    </row>
    <row r="373" spans="1:18" x14ac:dyDescent="0.35">
      <c r="A373" s="26">
        <v>1546532</v>
      </c>
      <c r="B373" s="26">
        <f>VLOOKUP(A373,'Fix 2LH Orders'!B:C,2,0)</f>
        <v>233</v>
      </c>
      <c r="C373" s="21" t="s">
        <v>59</v>
      </c>
      <c r="D373" s="21" t="s">
        <v>75</v>
      </c>
      <c r="E373" s="21" t="s">
        <v>61</v>
      </c>
      <c r="F373" s="21" t="s">
        <v>62</v>
      </c>
      <c r="G373" s="21" t="s">
        <v>63</v>
      </c>
      <c r="H373" s="21" t="s">
        <v>76</v>
      </c>
      <c r="I373" s="22">
        <v>43706</v>
      </c>
      <c r="J373" s="23">
        <v>0.41796296296295998</v>
      </c>
      <c r="K373" s="22">
        <v>43712</v>
      </c>
      <c r="L373" s="23">
        <v>0.59563657407407</v>
      </c>
      <c r="M373" s="25">
        <v>10.619</v>
      </c>
      <c r="N373" s="24">
        <f t="shared" si="5"/>
        <v>637.14</v>
      </c>
      <c r="O373" s="21" t="s">
        <v>77</v>
      </c>
      <c r="P373" s="24">
        <v>500</v>
      </c>
      <c r="Q373" s="21" t="s">
        <v>66</v>
      </c>
      <c r="R373" s="21" t="s">
        <v>67</v>
      </c>
    </row>
    <row r="374" spans="1:18" x14ac:dyDescent="0.35">
      <c r="A374" s="26">
        <v>1546532</v>
      </c>
      <c r="B374" s="26">
        <f>VLOOKUP(A374,'Fix 2LH Orders'!B:C,2,0)</f>
        <v>233</v>
      </c>
      <c r="C374" s="21" t="s">
        <v>59</v>
      </c>
      <c r="D374" s="21" t="s">
        <v>78</v>
      </c>
      <c r="E374" s="21" t="s">
        <v>69</v>
      </c>
      <c r="F374" s="21" t="s">
        <v>62</v>
      </c>
      <c r="G374" s="21" t="s">
        <v>70</v>
      </c>
      <c r="H374" s="21" t="s">
        <v>79</v>
      </c>
      <c r="I374" s="22">
        <v>43713</v>
      </c>
      <c r="J374" s="23">
        <v>0.62785879629630004</v>
      </c>
      <c r="K374" s="22">
        <v>43713</v>
      </c>
      <c r="L374" s="23">
        <v>0.62785879629630004</v>
      </c>
      <c r="M374" s="24">
        <v>20</v>
      </c>
      <c r="N374" s="24">
        <f t="shared" si="5"/>
        <v>20</v>
      </c>
      <c r="O374" s="21" t="s">
        <v>66</v>
      </c>
      <c r="P374" s="24">
        <v>20</v>
      </c>
      <c r="Q374" s="21" t="s">
        <v>66</v>
      </c>
      <c r="R374" s="21" t="s">
        <v>72</v>
      </c>
    </row>
    <row r="375" spans="1:18" x14ac:dyDescent="0.35">
      <c r="A375" s="26">
        <v>1546532</v>
      </c>
      <c r="B375" s="26">
        <f>VLOOKUP(A375,'Fix 2LH Orders'!B:C,2,0)</f>
        <v>233</v>
      </c>
      <c r="C375" s="21" t="s">
        <v>59</v>
      </c>
      <c r="D375" s="21" t="s">
        <v>80</v>
      </c>
      <c r="E375" s="21" t="s">
        <v>69</v>
      </c>
      <c r="F375" s="21" t="s">
        <v>62</v>
      </c>
      <c r="G375" s="21" t="s">
        <v>70</v>
      </c>
      <c r="H375" s="21" t="s">
        <v>81</v>
      </c>
      <c r="I375" s="22">
        <v>43713</v>
      </c>
      <c r="J375" s="23">
        <v>0.62810185185184997</v>
      </c>
      <c r="K375" s="22">
        <v>43713</v>
      </c>
      <c r="L375" s="23">
        <v>0.62810185185184997</v>
      </c>
      <c r="M375" s="24">
        <v>20</v>
      </c>
      <c r="N375" s="24">
        <f t="shared" si="5"/>
        <v>20</v>
      </c>
      <c r="O375" s="21" t="s">
        <v>66</v>
      </c>
      <c r="P375" s="24">
        <v>20</v>
      </c>
      <c r="Q375" s="21" t="s">
        <v>66</v>
      </c>
      <c r="R375" s="21" t="s">
        <v>72</v>
      </c>
    </row>
    <row r="376" spans="1:18" x14ac:dyDescent="0.35">
      <c r="A376" s="26">
        <v>1546532</v>
      </c>
      <c r="B376" s="26">
        <f>VLOOKUP(A376,'Fix 2LH Orders'!B:C,2,0)</f>
        <v>233</v>
      </c>
      <c r="C376" s="21" t="s">
        <v>59</v>
      </c>
      <c r="D376" s="21" t="s">
        <v>82</v>
      </c>
      <c r="E376" s="21" t="s">
        <v>83</v>
      </c>
      <c r="F376" s="21" t="s">
        <v>62</v>
      </c>
      <c r="G376" s="21" t="s">
        <v>84</v>
      </c>
      <c r="H376" s="21" t="s">
        <v>84</v>
      </c>
      <c r="I376" s="22">
        <v>43713</v>
      </c>
      <c r="J376" s="23">
        <v>0.91314814814815004</v>
      </c>
      <c r="K376" s="22">
        <v>43716</v>
      </c>
      <c r="L376" s="23">
        <v>0.73650462962963004</v>
      </c>
      <c r="M376" s="25">
        <v>3.3929999999999998</v>
      </c>
      <c r="N376" s="24">
        <f t="shared" si="5"/>
        <v>203.57999999999998</v>
      </c>
      <c r="O376" s="21" t="s">
        <v>77</v>
      </c>
      <c r="P376" s="24">
        <v>450</v>
      </c>
      <c r="Q376" s="21" t="s">
        <v>66</v>
      </c>
      <c r="R376" s="21" t="s">
        <v>67</v>
      </c>
    </row>
    <row r="377" spans="1:18" x14ac:dyDescent="0.35">
      <c r="A377" s="26">
        <v>1546532</v>
      </c>
      <c r="B377" s="26">
        <f>VLOOKUP(A377,'Fix 2LH Orders'!B:C,2,0)</f>
        <v>233</v>
      </c>
      <c r="C377" s="21" t="s">
        <v>59</v>
      </c>
      <c r="D377" s="21" t="s">
        <v>85</v>
      </c>
      <c r="E377" s="21" t="s">
        <v>86</v>
      </c>
      <c r="F377" s="21" t="s">
        <v>62</v>
      </c>
      <c r="G377" s="21" t="s">
        <v>87</v>
      </c>
      <c r="H377" s="21" t="s">
        <v>87</v>
      </c>
      <c r="I377" s="22">
        <v>43717</v>
      </c>
      <c r="J377" s="23">
        <v>0.38945601851852002</v>
      </c>
      <c r="K377" s="22">
        <v>43717</v>
      </c>
      <c r="L377" s="23">
        <v>0.38945601851852002</v>
      </c>
      <c r="M377" s="24">
        <v>20</v>
      </c>
      <c r="N377" s="24">
        <f t="shared" si="5"/>
        <v>20</v>
      </c>
      <c r="O377" s="21" t="s">
        <v>66</v>
      </c>
      <c r="P377" s="24">
        <v>20</v>
      </c>
      <c r="Q377" s="21" t="s">
        <v>66</v>
      </c>
      <c r="R377" s="21" t="s">
        <v>72</v>
      </c>
    </row>
    <row r="378" spans="1:18" x14ac:dyDescent="0.35">
      <c r="A378" s="26">
        <v>1546532</v>
      </c>
      <c r="B378" s="26">
        <f>VLOOKUP(A378,'Fix 2LH Orders'!B:C,2,0)</f>
        <v>233</v>
      </c>
      <c r="C378" s="21" t="s">
        <v>59</v>
      </c>
      <c r="D378" s="21" t="s">
        <v>88</v>
      </c>
      <c r="E378" s="21" t="s">
        <v>89</v>
      </c>
      <c r="F378" s="21" t="s">
        <v>90</v>
      </c>
      <c r="G378" s="21" t="s">
        <v>91</v>
      </c>
      <c r="H378" s="21" t="s">
        <v>92</v>
      </c>
      <c r="I378" s="22"/>
      <c r="J378" s="23">
        <v>0</v>
      </c>
      <c r="K378" s="22"/>
      <c r="L378" s="23">
        <v>0</v>
      </c>
      <c r="M378" s="25">
        <v>0</v>
      </c>
      <c r="N378" s="24">
        <f t="shared" si="5"/>
        <v>0</v>
      </c>
      <c r="O378" s="21" t="s">
        <v>93</v>
      </c>
      <c r="P378" s="24">
        <v>0</v>
      </c>
      <c r="Q378" s="21" t="s">
        <v>66</v>
      </c>
      <c r="R378" s="21" t="s">
        <v>94</v>
      </c>
    </row>
    <row r="379" spans="1:18" x14ac:dyDescent="0.35">
      <c r="A379" s="26">
        <v>1546532</v>
      </c>
      <c r="B379" s="26">
        <f>VLOOKUP(A379,'Fix 2LH Orders'!B:C,2,0)</f>
        <v>233</v>
      </c>
      <c r="C379" s="21" t="s">
        <v>59</v>
      </c>
      <c r="D379" s="21" t="s">
        <v>95</v>
      </c>
      <c r="E379" s="21" t="s">
        <v>61</v>
      </c>
      <c r="F379" s="21" t="s">
        <v>62</v>
      </c>
      <c r="G379" s="21" t="s">
        <v>63</v>
      </c>
      <c r="H379" s="21" t="s">
        <v>96</v>
      </c>
      <c r="I379" s="22">
        <v>43719</v>
      </c>
      <c r="J379" s="23">
        <v>0.59292824074074002</v>
      </c>
      <c r="K379" s="22">
        <v>43719</v>
      </c>
      <c r="L379" s="23">
        <v>0.63799768518518996</v>
      </c>
      <c r="M379" s="25">
        <v>16.283000000000001</v>
      </c>
      <c r="N379" s="24">
        <f t="shared" si="5"/>
        <v>16.283000000000001</v>
      </c>
      <c r="O379" s="21" t="s">
        <v>66</v>
      </c>
      <c r="P379" s="24">
        <v>40</v>
      </c>
      <c r="Q379" s="21" t="s">
        <v>66</v>
      </c>
      <c r="R379" s="21" t="s">
        <v>67</v>
      </c>
    </row>
    <row r="380" spans="1:18" x14ac:dyDescent="0.35">
      <c r="A380" s="26">
        <v>1546532</v>
      </c>
      <c r="B380" s="26">
        <f>VLOOKUP(A380,'Fix 2LH Orders'!B:C,2,0)</f>
        <v>233</v>
      </c>
      <c r="C380" s="21" t="s">
        <v>59</v>
      </c>
      <c r="D380" s="21" t="s">
        <v>97</v>
      </c>
      <c r="E380" s="21" t="s">
        <v>69</v>
      </c>
      <c r="F380" s="21" t="s">
        <v>62</v>
      </c>
      <c r="G380" s="21" t="s">
        <v>70</v>
      </c>
      <c r="H380" s="21" t="s">
        <v>98</v>
      </c>
      <c r="I380" s="22">
        <v>43720</v>
      </c>
      <c r="J380" s="23">
        <v>0.45230324074074002</v>
      </c>
      <c r="K380" s="22">
        <v>43720</v>
      </c>
      <c r="L380" s="23">
        <v>0.45230324074074002</v>
      </c>
      <c r="M380" s="24">
        <v>20</v>
      </c>
      <c r="N380" s="24">
        <f t="shared" si="5"/>
        <v>20</v>
      </c>
      <c r="O380" s="21" t="s">
        <v>66</v>
      </c>
      <c r="P380" s="24">
        <v>20</v>
      </c>
      <c r="Q380" s="21" t="s">
        <v>66</v>
      </c>
      <c r="R380" s="21" t="s">
        <v>72</v>
      </c>
    </row>
    <row r="381" spans="1:18" x14ac:dyDescent="0.35">
      <c r="A381" s="26">
        <v>1546532</v>
      </c>
      <c r="B381" s="26">
        <f>VLOOKUP(A381,'Fix 2LH Orders'!B:C,2,0)</f>
        <v>233</v>
      </c>
      <c r="C381" s="21" t="s">
        <v>59</v>
      </c>
      <c r="D381" s="21" t="s">
        <v>99</v>
      </c>
      <c r="E381" s="21" t="s">
        <v>69</v>
      </c>
      <c r="F381" s="21" t="s">
        <v>62</v>
      </c>
      <c r="G381" s="21" t="s">
        <v>70</v>
      </c>
      <c r="H381" s="21" t="s">
        <v>100</v>
      </c>
      <c r="I381" s="22">
        <v>43720</v>
      </c>
      <c r="J381" s="23">
        <v>0.45233796296296003</v>
      </c>
      <c r="K381" s="22">
        <v>43720</v>
      </c>
      <c r="L381" s="23">
        <v>0.45233796296296003</v>
      </c>
      <c r="M381" s="24">
        <v>50</v>
      </c>
      <c r="N381" s="24">
        <f t="shared" si="5"/>
        <v>50</v>
      </c>
      <c r="O381" s="21" t="s">
        <v>66</v>
      </c>
      <c r="P381" s="24">
        <v>50</v>
      </c>
      <c r="Q381" s="21" t="s">
        <v>66</v>
      </c>
      <c r="R381" s="21" t="s">
        <v>72</v>
      </c>
    </row>
    <row r="382" spans="1:18" x14ac:dyDescent="0.35">
      <c r="A382" s="26">
        <v>1546532</v>
      </c>
      <c r="B382" s="26">
        <f>VLOOKUP(A382,'Fix 2LH Orders'!B:C,2,0)</f>
        <v>233</v>
      </c>
      <c r="C382" s="21" t="s">
        <v>59</v>
      </c>
      <c r="D382" s="21" t="s">
        <v>101</v>
      </c>
      <c r="E382" s="21" t="s">
        <v>102</v>
      </c>
      <c r="F382" s="21" t="s">
        <v>62</v>
      </c>
      <c r="G382" s="21" t="s">
        <v>100</v>
      </c>
      <c r="H382" s="21" t="s">
        <v>103</v>
      </c>
      <c r="I382" s="22">
        <v>43720</v>
      </c>
      <c r="J382" s="23">
        <v>0.45237268518519003</v>
      </c>
      <c r="K382" s="22">
        <v>43720</v>
      </c>
      <c r="L382" s="23">
        <v>0.45237268518519003</v>
      </c>
      <c r="M382" s="24">
        <v>10</v>
      </c>
      <c r="N382" s="24">
        <f t="shared" si="5"/>
        <v>10</v>
      </c>
      <c r="O382" s="21" t="s">
        <v>66</v>
      </c>
      <c r="P382" s="24">
        <v>10</v>
      </c>
      <c r="Q382" s="21" t="s">
        <v>66</v>
      </c>
      <c r="R382" s="21" t="s">
        <v>72</v>
      </c>
    </row>
    <row r="383" spans="1:18" x14ac:dyDescent="0.35">
      <c r="A383" s="26">
        <v>1546532</v>
      </c>
      <c r="B383" s="26">
        <f>VLOOKUP(A383,'Fix 2LH Orders'!B:C,2,0)</f>
        <v>233</v>
      </c>
      <c r="C383" s="21" t="s">
        <v>59</v>
      </c>
      <c r="D383" s="21" t="s">
        <v>104</v>
      </c>
      <c r="E383" s="21" t="s">
        <v>102</v>
      </c>
      <c r="F383" s="21" t="s">
        <v>105</v>
      </c>
      <c r="G383" s="21" t="s">
        <v>100</v>
      </c>
      <c r="H383" s="21" t="s">
        <v>106</v>
      </c>
      <c r="I383" s="22">
        <v>43720</v>
      </c>
      <c r="J383" s="23">
        <v>0.51841435185185003</v>
      </c>
      <c r="K383" s="22">
        <v>43720</v>
      </c>
      <c r="L383" s="23">
        <v>0.51841435185185003</v>
      </c>
      <c r="M383" s="24">
        <v>10</v>
      </c>
      <c r="N383" s="24">
        <f t="shared" si="5"/>
        <v>10</v>
      </c>
      <c r="O383" s="21" t="s">
        <v>66</v>
      </c>
      <c r="P383" s="24">
        <v>10</v>
      </c>
      <c r="Q383" s="21" t="s">
        <v>66</v>
      </c>
      <c r="R383" s="21" t="s">
        <v>72</v>
      </c>
    </row>
    <row r="384" spans="1:18" x14ac:dyDescent="0.35">
      <c r="A384" s="26">
        <v>1546532</v>
      </c>
      <c r="B384" s="26">
        <f>VLOOKUP(A384,'Fix 2LH Orders'!B:C,2,0)</f>
        <v>233</v>
      </c>
      <c r="C384" s="21" t="s">
        <v>107</v>
      </c>
      <c r="D384" s="21" t="s">
        <v>60</v>
      </c>
      <c r="E384" s="21" t="s">
        <v>61</v>
      </c>
      <c r="F384" s="21" t="s">
        <v>90</v>
      </c>
      <c r="G384" s="21" t="s">
        <v>63</v>
      </c>
      <c r="H384" s="21" t="s">
        <v>108</v>
      </c>
      <c r="I384" s="22">
        <v>43709</v>
      </c>
      <c r="J384" s="23">
        <v>0.58160879629630002</v>
      </c>
      <c r="K384" s="22">
        <v>43712</v>
      </c>
      <c r="L384" s="23">
        <v>0.74394675925926002</v>
      </c>
      <c r="M384" s="25">
        <v>33.146000000000001</v>
      </c>
      <c r="N384" s="24">
        <f t="shared" si="5"/>
        <v>1988.76</v>
      </c>
      <c r="O384" s="21" t="s">
        <v>77</v>
      </c>
      <c r="P384" s="24">
        <v>1</v>
      </c>
      <c r="Q384" s="21" t="s">
        <v>66</v>
      </c>
      <c r="R384" s="21" t="s">
        <v>67</v>
      </c>
    </row>
    <row r="385" spans="1:18" x14ac:dyDescent="0.35">
      <c r="A385" s="26">
        <v>1546532</v>
      </c>
      <c r="B385" s="26">
        <f>VLOOKUP(A385,'Fix 2LH Orders'!B:C,2,0)</f>
        <v>233</v>
      </c>
      <c r="C385" s="21" t="s">
        <v>109</v>
      </c>
      <c r="D385" s="21" t="s">
        <v>82</v>
      </c>
      <c r="E385" s="21" t="s">
        <v>83</v>
      </c>
      <c r="F385" s="21" t="s">
        <v>90</v>
      </c>
      <c r="G385" s="21" t="s">
        <v>84</v>
      </c>
      <c r="H385" s="21" t="s">
        <v>110</v>
      </c>
      <c r="I385" s="22"/>
      <c r="J385" s="23">
        <v>0</v>
      </c>
      <c r="K385" s="22"/>
      <c r="L385" s="23">
        <v>0</v>
      </c>
      <c r="M385" s="25">
        <v>0</v>
      </c>
      <c r="N385" s="24">
        <f t="shared" si="5"/>
        <v>0</v>
      </c>
      <c r="O385" s="21" t="s">
        <v>93</v>
      </c>
      <c r="P385" s="24">
        <v>5</v>
      </c>
      <c r="Q385" s="21" t="s">
        <v>66</v>
      </c>
      <c r="R385" s="21" t="s">
        <v>94</v>
      </c>
    </row>
    <row r="386" spans="1:18" x14ac:dyDescent="0.35">
      <c r="A386" s="26">
        <v>1548111</v>
      </c>
      <c r="B386" s="26">
        <f>VLOOKUP(A386,'Fix 2LH Orders'!B:C,2,0)</f>
        <v>234</v>
      </c>
      <c r="C386" s="21" t="s">
        <v>59</v>
      </c>
      <c r="D386" s="21" t="s">
        <v>60</v>
      </c>
      <c r="E386" s="21" t="s">
        <v>61</v>
      </c>
      <c r="F386" s="21" t="s">
        <v>62</v>
      </c>
      <c r="G386" s="21" t="s">
        <v>63</v>
      </c>
      <c r="H386" s="21" t="s">
        <v>64</v>
      </c>
      <c r="I386" s="22">
        <v>43709</v>
      </c>
      <c r="J386" s="23">
        <v>0.42105324074074002</v>
      </c>
      <c r="K386" s="22">
        <v>43709</v>
      </c>
      <c r="L386" s="23">
        <v>0.43423611111110999</v>
      </c>
      <c r="M386" s="25">
        <v>9.85</v>
      </c>
      <c r="N386" s="24">
        <f t="shared" si="5"/>
        <v>9.85</v>
      </c>
      <c r="O386" s="21" t="s">
        <v>66</v>
      </c>
      <c r="P386" s="24">
        <v>20</v>
      </c>
      <c r="Q386" s="21" t="s">
        <v>66</v>
      </c>
      <c r="R386" s="21" t="s">
        <v>67</v>
      </c>
    </row>
    <row r="387" spans="1:18" x14ac:dyDescent="0.35">
      <c r="A387" s="26">
        <v>1548111</v>
      </c>
      <c r="B387" s="26">
        <f>VLOOKUP(A387,'Fix 2LH Orders'!B:C,2,0)</f>
        <v>234</v>
      </c>
      <c r="C387" s="21" t="s">
        <v>59</v>
      </c>
      <c r="D387" s="21" t="s">
        <v>68</v>
      </c>
      <c r="E387" s="21" t="s">
        <v>69</v>
      </c>
      <c r="F387" s="21" t="s">
        <v>62</v>
      </c>
      <c r="G387" s="21" t="s">
        <v>70</v>
      </c>
      <c r="H387" s="21" t="s">
        <v>71</v>
      </c>
      <c r="I387" s="22">
        <v>43709</v>
      </c>
      <c r="J387" s="23">
        <v>0.44560185185184997</v>
      </c>
      <c r="K387" s="22">
        <v>43709</v>
      </c>
      <c r="L387" s="23">
        <v>0.44560185185184997</v>
      </c>
      <c r="M387" s="24">
        <v>30</v>
      </c>
      <c r="N387" s="24">
        <f t="shared" ref="N387:N450" si="6">IF(O387="H",M387*60,M387)</f>
        <v>30</v>
      </c>
      <c r="O387" s="21" t="s">
        <v>66</v>
      </c>
      <c r="P387" s="24">
        <v>30</v>
      </c>
      <c r="Q387" s="21" t="s">
        <v>66</v>
      </c>
      <c r="R387" s="21" t="s">
        <v>72</v>
      </c>
    </row>
    <row r="388" spans="1:18" x14ac:dyDescent="0.35">
      <c r="A388" s="26">
        <v>1548111</v>
      </c>
      <c r="B388" s="26">
        <f>VLOOKUP(A388,'Fix 2LH Orders'!B:C,2,0)</f>
        <v>234</v>
      </c>
      <c r="C388" s="21" t="s">
        <v>59</v>
      </c>
      <c r="D388" s="21" t="s">
        <v>73</v>
      </c>
      <c r="E388" s="21" t="s">
        <v>61</v>
      </c>
      <c r="F388" s="21" t="s">
        <v>62</v>
      </c>
      <c r="G388" s="21" t="s">
        <v>63</v>
      </c>
      <c r="H388" s="21" t="s">
        <v>74</v>
      </c>
      <c r="I388" s="22">
        <v>43709</v>
      </c>
      <c r="J388" s="23">
        <v>0.44854166666667</v>
      </c>
      <c r="K388" s="22">
        <v>43710</v>
      </c>
      <c r="L388" s="23">
        <v>0.51858796296295995</v>
      </c>
      <c r="M388" s="25">
        <v>5.7910000000000004</v>
      </c>
      <c r="N388" s="24">
        <f t="shared" si="6"/>
        <v>347.46000000000004</v>
      </c>
      <c r="O388" s="21" t="s">
        <v>77</v>
      </c>
      <c r="P388" s="24">
        <v>200</v>
      </c>
      <c r="Q388" s="21" t="s">
        <v>66</v>
      </c>
      <c r="R388" s="21" t="s">
        <v>67</v>
      </c>
    </row>
    <row r="389" spans="1:18" x14ac:dyDescent="0.35">
      <c r="A389" s="26">
        <v>1548111</v>
      </c>
      <c r="B389" s="26">
        <f>VLOOKUP(A389,'Fix 2LH Orders'!B:C,2,0)</f>
        <v>234</v>
      </c>
      <c r="C389" s="21" t="s">
        <v>59</v>
      </c>
      <c r="D389" s="21" t="s">
        <v>75</v>
      </c>
      <c r="E389" s="21" t="s">
        <v>61</v>
      </c>
      <c r="F389" s="21" t="s">
        <v>62</v>
      </c>
      <c r="G389" s="21" t="s">
        <v>63</v>
      </c>
      <c r="H389" s="21" t="s">
        <v>76</v>
      </c>
      <c r="I389" s="22">
        <v>43711</v>
      </c>
      <c r="J389" s="23">
        <v>0.32466435185185</v>
      </c>
      <c r="K389" s="22">
        <v>43712</v>
      </c>
      <c r="L389" s="23">
        <v>0.74689814814815003</v>
      </c>
      <c r="M389" s="25">
        <v>18.765000000000001</v>
      </c>
      <c r="N389" s="24">
        <f t="shared" si="6"/>
        <v>1125.9000000000001</v>
      </c>
      <c r="O389" s="21" t="s">
        <v>77</v>
      </c>
      <c r="P389" s="24">
        <v>500</v>
      </c>
      <c r="Q389" s="21" t="s">
        <v>66</v>
      </c>
      <c r="R389" s="21" t="s">
        <v>67</v>
      </c>
    </row>
    <row r="390" spans="1:18" x14ac:dyDescent="0.35">
      <c r="A390" s="26">
        <v>1548111</v>
      </c>
      <c r="B390" s="26">
        <f>VLOOKUP(A390,'Fix 2LH Orders'!B:C,2,0)</f>
        <v>234</v>
      </c>
      <c r="C390" s="21" t="s">
        <v>59</v>
      </c>
      <c r="D390" s="21" t="s">
        <v>78</v>
      </c>
      <c r="E390" s="21" t="s">
        <v>69</v>
      </c>
      <c r="F390" s="21" t="s">
        <v>62</v>
      </c>
      <c r="G390" s="21" t="s">
        <v>70</v>
      </c>
      <c r="H390" s="21" t="s">
        <v>79</v>
      </c>
      <c r="I390" s="22">
        <v>43716</v>
      </c>
      <c r="J390" s="23">
        <v>0.39730324074074003</v>
      </c>
      <c r="K390" s="22">
        <v>43716</v>
      </c>
      <c r="L390" s="23">
        <v>0.39730324074074003</v>
      </c>
      <c r="M390" s="24">
        <v>20</v>
      </c>
      <c r="N390" s="24">
        <f t="shared" si="6"/>
        <v>20</v>
      </c>
      <c r="O390" s="21" t="s">
        <v>66</v>
      </c>
      <c r="P390" s="24">
        <v>20</v>
      </c>
      <c r="Q390" s="21" t="s">
        <v>66</v>
      </c>
      <c r="R390" s="21" t="s">
        <v>72</v>
      </c>
    </row>
    <row r="391" spans="1:18" x14ac:dyDescent="0.35">
      <c r="A391" s="26">
        <v>1548111</v>
      </c>
      <c r="B391" s="26">
        <f>VLOOKUP(A391,'Fix 2LH Orders'!B:C,2,0)</f>
        <v>234</v>
      </c>
      <c r="C391" s="21" t="s">
        <v>59</v>
      </c>
      <c r="D391" s="21" t="s">
        <v>80</v>
      </c>
      <c r="E391" s="21" t="s">
        <v>69</v>
      </c>
      <c r="F391" s="21" t="s">
        <v>62</v>
      </c>
      <c r="G391" s="21" t="s">
        <v>70</v>
      </c>
      <c r="H391" s="21" t="s">
        <v>81</v>
      </c>
      <c r="I391" s="22">
        <v>43716</v>
      </c>
      <c r="J391" s="23">
        <v>0.39738425925926002</v>
      </c>
      <c r="K391" s="22">
        <v>43716</v>
      </c>
      <c r="L391" s="23">
        <v>0.39738425925926002</v>
      </c>
      <c r="M391" s="24">
        <v>20</v>
      </c>
      <c r="N391" s="24">
        <f t="shared" si="6"/>
        <v>20</v>
      </c>
      <c r="O391" s="21" t="s">
        <v>66</v>
      </c>
      <c r="P391" s="24">
        <v>20</v>
      </c>
      <c r="Q391" s="21" t="s">
        <v>66</v>
      </c>
      <c r="R391" s="21" t="s">
        <v>72</v>
      </c>
    </row>
    <row r="392" spans="1:18" x14ac:dyDescent="0.35">
      <c r="A392" s="26">
        <v>1548111</v>
      </c>
      <c r="B392" s="26">
        <f>VLOOKUP(A392,'Fix 2LH Orders'!B:C,2,0)</f>
        <v>234</v>
      </c>
      <c r="C392" s="21" t="s">
        <v>59</v>
      </c>
      <c r="D392" s="21" t="s">
        <v>82</v>
      </c>
      <c r="E392" s="21" t="s">
        <v>83</v>
      </c>
      <c r="F392" s="21" t="s">
        <v>62</v>
      </c>
      <c r="G392" s="21" t="s">
        <v>84</v>
      </c>
      <c r="H392" s="21" t="s">
        <v>84</v>
      </c>
      <c r="I392" s="22">
        <v>43716</v>
      </c>
      <c r="J392" s="23">
        <v>0.53128472222222001</v>
      </c>
      <c r="K392" s="22">
        <v>43716</v>
      </c>
      <c r="L392" s="23">
        <v>0.93567129629629997</v>
      </c>
      <c r="M392" s="25">
        <v>5.3789999999999996</v>
      </c>
      <c r="N392" s="24">
        <f t="shared" si="6"/>
        <v>322.73999999999995</v>
      </c>
      <c r="O392" s="21" t="s">
        <v>77</v>
      </c>
      <c r="P392" s="24">
        <v>450</v>
      </c>
      <c r="Q392" s="21" t="s">
        <v>66</v>
      </c>
      <c r="R392" s="21" t="s">
        <v>67</v>
      </c>
    </row>
    <row r="393" spans="1:18" x14ac:dyDescent="0.35">
      <c r="A393" s="26">
        <v>1548111</v>
      </c>
      <c r="B393" s="26">
        <f>VLOOKUP(A393,'Fix 2LH Orders'!B:C,2,0)</f>
        <v>234</v>
      </c>
      <c r="C393" s="21" t="s">
        <v>59</v>
      </c>
      <c r="D393" s="21" t="s">
        <v>85</v>
      </c>
      <c r="E393" s="21" t="s">
        <v>86</v>
      </c>
      <c r="F393" s="21" t="s">
        <v>62</v>
      </c>
      <c r="G393" s="21" t="s">
        <v>87</v>
      </c>
      <c r="H393" s="21" t="s">
        <v>87</v>
      </c>
      <c r="I393" s="22">
        <v>43717</v>
      </c>
      <c r="J393" s="23">
        <v>0.59790509259258995</v>
      </c>
      <c r="K393" s="22">
        <v>43717</v>
      </c>
      <c r="L393" s="23">
        <v>0.59790509259258995</v>
      </c>
      <c r="M393" s="24">
        <v>20</v>
      </c>
      <c r="N393" s="24">
        <f t="shared" si="6"/>
        <v>20</v>
      </c>
      <c r="O393" s="21" t="s">
        <v>66</v>
      </c>
      <c r="P393" s="24">
        <v>20</v>
      </c>
      <c r="Q393" s="21" t="s">
        <v>66</v>
      </c>
      <c r="R393" s="21" t="s">
        <v>72</v>
      </c>
    </row>
    <row r="394" spans="1:18" x14ac:dyDescent="0.35">
      <c r="A394" s="26">
        <v>1548111</v>
      </c>
      <c r="B394" s="26">
        <f>VLOOKUP(A394,'Fix 2LH Orders'!B:C,2,0)</f>
        <v>234</v>
      </c>
      <c r="C394" s="21" t="s">
        <v>59</v>
      </c>
      <c r="D394" s="21" t="s">
        <v>88</v>
      </c>
      <c r="E394" s="21" t="s">
        <v>89</v>
      </c>
      <c r="F394" s="21" t="s">
        <v>90</v>
      </c>
      <c r="G394" s="21" t="s">
        <v>91</v>
      </c>
      <c r="H394" s="21" t="s">
        <v>92</v>
      </c>
      <c r="I394" s="22"/>
      <c r="J394" s="23">
        <v>0</v>
      </c>
      <c r="K394" s="22"/>
      <c r="L394" s="23">
        <v>0</v>
      </c>
      <c r="M394" s="25">
        <v>0</v>
      </c>
      <c r="N394" s="24">
        <f t="shared" si="6"/>
        <v>0</v>
      </c>
      <c r="O394" s="21" t="s">
        <v>93</v>
      </c>
      <c r="P394" s="24">
        <v>0</v>
      </c>
      <c r="Q394" s="21" t="s">
        <v>66</v>
      </c>
      <c r="R394" s="21" t="s">
        <v>94</v>
      </c>
    </row>
    <row r="395" spans="1:18" x14ac:dyDescent="0.35">
      <c r="A395" s="26">
        <v>1548111</v>
      </c>
      <c r="B395" s="26">
        <f>VLOOKUP(A395,'Fix 2LH Orders'!B:C,2,0)</f>
        <v>234</v>
      </c>
      <c r="C395" s="21" t="s">
        <v>59</v>
      </c>
      <c r="D395" s="21" t="s">
        <v>95</v>
      </c>
      <c r="E395" s="21" t="s">
        <v>61</v>
      </c>
      <c r="F395" s="21" t="s">
        <v>62</v>
      </c>
      <c r="G395" s="21" t="s">
        <v>63</v>
      </c>
      <c r="H395" s="21" t="s">
        <v>96</v>
      </c>
      <c r="I395" s="22">
        <v>43723</v>
      </c>
      <c r="J395" s="23">
        <v>0.41844907407407</v>
      </c>
      <c r="K395" s="22">
        <v>43723</v>
      </c>
      <c r="L395" s="23">
        <v>0.43285879629629997</v>
      </c>
      <c r="M395" s="25">
        <v>5.5</v>
      </c>
      <c r="N395" s="24">
        <f t="shared" si="6"/>
        <v>5.5</v>
      </c>
      <c r="O395" s="21" t="s">
        <v>66</v>
      </c>
      <c r="P395" s="24">
        <v>40</v>
      </c>
      <c r="Q395" s="21" t="s">
        <v>66</v>
      </c>
      <c r="R395" s="21" t="s">
        <v>67</v>
      </c>
    </row>
    <row r="396" spans="1:18" x14ac:dyDescent="0.35">
      <c r="A396" s="26">
        <v>1548111</v>
      </c>
      <c r="B396" s="26">
        <f>VLOOKUP(A396,'Fix 2LH Orders'!B:C,2,0)</f>
        <v>234</v>
      </c>
      <c r="C396" s="21" t="s">
        <v>59</v>
      </c>
      <c r="D396" s="21" t="s">
        <v>97</v>
      </c>
      <c r="E396" s="21" t="s">
        <v>69</v>
      </c>
      <c r="F396" s="21" t="s">
        <v>62</v>
      </c>
      <c r="G396" s="21" t="s">
        <v>70</v>
      </c>
      <c r="H396" s="21" t="s">
        <v>98</v>
      </c>
      <c r="I396" s="22">
        <v>43724</v>
      </c>
      <c r="J396" s="23">
        <v>0.42451388888889002</v>
      </c>
      <c r="K396" s="22">
        <v>43724</v>
      </c>
      <c r="L396" s="23">
        <v>0.42451388888889002</v>
      </c>
      <c r="M396" s="24">
        <v>20</v>
      </c>
      <c r="N396" s="24">
        <f t="shared" si="6"/>
        <v>20</v>
      </c>
      <c r="O396" s="21" t="s">
        <v>66</v>
      </c>
      <c r="P396" s="24">
        <v>20</v>
      </c>
      <c r="Q396" s="21" t="s">
        <v>66</v>
      </c>
      <c r="R396" s="21" t="s">
        <v>72</v>
      </c>
    </row>
    <row r="397" spans="1:18" x14ac:dyDescent="0.35">
      <c r="A397" s="26">
        <v>1548111</v>
      </c>
      <c r="B397" s="26">
        <f>VLOOKUP(A397,'Fix 2LH Orders'!B:C,2,0)</f>
        <v>234</v>
      </c>
      <c r="C397" s="21" t="s">
        <v>59</v>
      </c>
      <c r="D397" s="21" t="s">
        <v>99</v>
      </c>
      <c r="E397" s="21" t="s">
        <v>69</v>
      </c>
      <c r="F397" s="21" t="s">
        <v>62</v>
      </c>
      <c r="G397" s="21" t="s">
        <v>70</v>
      </c>
      <c r="H397" s="21" t="s">
        <v>100</v>
      </c>
      <c r="I397" s="22">
        <v>43724</v>
      </c>
      <c r="J397" s="23">
        <v>0.42476851851851999</v>
      </c>
      <c r="K397" s="22">
        <v>43724</v>
      </c>
      <c r="L397" s="23">
        <v>0.42476851851851999</v>
      </c>
      <c r="M397" s="24">
        <v>50</v>
      </c>
      <c r="N397" s="24">
        <f t="shared" si="6"/>
        <v>50</v>
      </c>
      <c r="O397" s="21" t="s">
        <v>66</v>
      </c>
      <c r="P397" s="24">
        <v>50</v>
      </c>
      <c r="Q397" s="21" t="s">
        <v>66</v>
      </c>
      <c r="R397" s="21" t="s">
        <v>72</v>
      </c>
    </row>
    <row r="398" spans="1:18" x14ac:dyDescent="0.35">
      <c r="A398" s="26">
        <v>1548111</v>
      </c>
      <c r="B398" s="26">
        <f>VLOOKUP(A398,'Fix 2LH Orders'!B:C,2,0)</f>
        <v>234</v>
      </c>
      <c r="C398" s="21" t="s">
        <v>59</v>
      </c>
      <c r="D398" s="21" t="s">
        <v>101</v>
      </c>
      <c r="E398" s="21" t="s">
        <v>102</v>
      </c>
      <c r="F398" s="21" t="s">
        <v>62</v>
      </c>
      <c r="G398" s="21" t="s">
        <v>100</v>
      </c>
      <c r="H398" s="21" t="s">
        <v>103</v>
      </c>
      <c r="I398" s="22">
        <v>43724</v>
      </c>
      <c r="J398" s="23">
        <v>0.42480324074074</v>
      </c>
      <c r="K398" s="22">
        <v>43724</v>
      </c>
      <c r="L398" s="23">
        <v>0.42480324074074</v>
      </c>
      <c r="M398" s="24">
        <v>10</v>
      </c>
      <c r="N398" s="24">
        <f t="shared" si="6"/>
        <v>10</v>
      </c>
      <c r="O398" s="21" t="s">
        <v>66</v>
      </c>
      <c r="P398" s="24">
        <v>10</v>
      </c>
      <c r="Q398" s="21" t="s">
        <v>66</v>
      </c>
      <c r="R398" s="21" t="s">
        <v>72</v>
      </c>
    </row>
    <row r="399" spans="1:18" x14ac:dyDescent="0.35">
      <c r="A399" s="26">
        <v>1548111</v>
      </c>
      <c r="B399" s="26">
        <f>VLOOKUP(A399,'Fix 2LH Orders'!B:C,2,0)</f>
        <v>234</v>
      </c>
      <c r="C399" s="21" t="s">
        <v>59</v>
      </c>
      <c r="D399" s="21" t="s">
        <v>104</v>
      </c>
      <c r="E399" s="21" t="s">
        <v>102</v>
      </c>
      <c r="F399" s="21" t="s">
        <v>105</v>
      </c>
      <c r="G399" s="21" t="s">
        <v>100</v>
      </c>
      <c r="H399" s="21" t="s">
        <v>106</v>
      </c>
      <c r="I399" s="22">
        <v>43725</v>
      </c>
      <c r="J399" s="23">
        <v>0.31644675925926002</v>
      </c>
      <c r="K399" s="22">
        <v>43725</v>
      </c>
      <c r="L399" s="23">
        <v>0.31644675925926002</v>
      </c>
      <c r="M399" s="24">
        <v>10</v>
      </c>
      <c r="N399" s="24">
        <f t="shared" si="6"/>
        <v>10</v>
      </c>
      <c r="O399" s="21" t="s">
        <v>66</v>
      </c>
      <c r="P399" s="24">
        <v>10</v>
      </c>
      <c r="Q399" s="21" t="s">
        <v>66</v>
      </c>
      <c r="R399" s="21" t="s">
        <v>72</v>
      </c>
    </row>
    <row r="400" spans="1:18" x14ac:dyDescent="0.35">
      <c r="A400" s="26">
        <v>1548111</v>
      </c>
      <c r="B400" s="26">
        <f>VLOOKUP(A400,'Fix 2LH Orders'!B:C,2,0)</f>
        <v>234</v>
      </c>
      <c r="C400" s="21" t="s">
        <v>107</v>
      </c>
      <c r="D400" s="21" t="s">
        <v>60</v>
      </c>
      <c r="E400" s="21" t="s">
        <v>61</v>
      </c>
      <c r="F400" s="21" t="s">
        <v>90</v>
      </c>
      <c r="G400" s="21" t="s">
        <v>63</v>
      </c>
      <c r="H400" s="21" t="s">
        <v>108</v>
      </c>
      <c r="I400" s="22"/>
      <c r="J400" s="23">
        <v>0</v>
      </c>
      <c r="K400" s="22"/>
      <c r="L400" s="23">
        <v>0</v>
      </c>
      <c r="M400" s="25">
        <v>0</v>
      </c>
      <c r="N400" s="24">
        <f t="shared" si="6"/>
        <v>0</v>
      </c>
      <c r="O400" s="21" t="s">
        <v>93</v>
      </c>
      <c r="P400" s="24">
        <v>1</v>
      </c>
      <c r="Q400" s="21" t="s">
        <v>66</v>
      </c>
      <c r="R400" s="21" t="s">
        <v>94</v>
      </c>
    </row>
    <row r="401" spans="1:18" x14ac:dyDescent="0.35">
      <c r="A401" s="26">
        <v>1548111</v>
      </c>
      <c r="B401" s="26">
        <f>VLOOKUP(A401,'Fix 2LH Orders'!B:C,2,0)</f>
        <v>234</v>
      </c>
      <c r="C401" s="21" t="s">
        <v>109</v>
      </c>
      <c r="D401" s="21" t="s">
        <v>82</v>
      </c>
      <c r="E401" s="21" t="s">
        <v>83</v>
      </c>
      <c r="F401" s="21" t="s">
        <v>90</v>
      </c>
      <c r="G401" s="21" t="s">
        <v>84</v>
      </c>
      <c r="H401" s="21" t="s">
        <v>110</v>
      </c>
      <c r="I401" s="22"/>
      <c r="J401" s="23">
        <v>0</v>
      </c>
      <c r="K401" s="22"/>
      <c r="L401" s="23">
        <v>0</v>
      </c>
      <c r="M401" s="25">
        <v>0</v>
      </c>
      <c r="N401" s="24">
        <f t="shared" si="6"/>
        <v>0</v>
      </c>
      <c r="O401" s="21" t="s">
        <v>93</v>
      </c>
      <c r="P401" s="24">
        <v>5</v>
      </c>
      <c r="Q401" s="21" t="s">
        <v>66</v>
      </c>
      <c r="R401" s="21" t="s">
        <v>94</v>
      </c>
    </row>
    <row r="402" spans="1:18" x14ac:dyDescent="0.35">
      <c r="A402" s="26">
        <v>1548182</v>
      </c>
      <c r="B402" s="26">
        <f>VLOOKUP(A402,'Fix 2LH Orders'!B:C,2,0)</f>
        <v>235</v>
      </c>
      <c r="C402" s="21" t="s">
        <v>59</v>
      </c>
      <c r="D402" s="21" t="s">
        <v>60</v>
      </c>
      <c r="E402" s="21" t="s">
        <v>61</v>
      </c>
      <c r="F402" s="21" t="s">
        <v>62</v>
      </c>
      <c r="G402" s="21" t="s">
        <v>63</v>
      </c>
      <c r="H402" s="21" t="s">
        <v>64</v>
      </c>
      <c r="I402" s="22">
        <v>43712</v>
      </c>
      <c r="J402" s="23">
        <v>0.41289351851852002</v>
      </c>
      <c r="K402" s="22">
        <v>43712</v>
      </c>
      <c r="L402" s="23">
        <v>0.43287037037037002</v>
      </c>
      <c r="M402" s="25">
        <v>28.766999999999999</v>
      </c>
      <c r="N402" s="24">
        <f t="shared" si="6"/>
        <v>28.766999999999999</v>
      </c>
      <c r="O402" s="21" t="s">
        <v>66</v>
      </c>
      <c r="P402" s="24">
        <v>20</v>
      </c>
      <c r="Q402" s="21" t="s">
        <v>66</v>
      </c>
      <c r="R402" s="21" t="s">
        <v>67</v>
      </c>
    </row>
    <row r="403" spans="1:18" x14ac:dyDescent="0.35">
      <c r="A403" s="26">
        <v>1548182</v>
      </c>
      <c r="B403" s="26">
        <f>VLOOKUP(A403,'Fix 2LH Orders'!B:C,2,0)</f>
        <v>235</v>
      </c>
      <c r="C403" s="21" t="s">
        <v>59</v>
      </c>
      <c r="D403" s="21" t="s">
        <v>68</v>
      </c>
      <c r="E403" s="21" t="s">
        <v>69</v>
      </c>
      <c r="F403" s="21" t="s">
        <v>62</v>
      </c>
      <c r="G403" s="21" t="s">
        <v>70</v>
      </c>
      <c r="H403" s="21" t="s">
        <v>71</v>
      </c>
      <c r="I403" s="22">
        <v>43712</v>
      </c>
      <c r="J403" s="23">
        <v>0.45674768518518999</v>
      </c>
      <c r="K403" s="22">
        <v>43712</v>
      </c>
      <c r="L403" s="23">
        <v>0.45674768518518999</v>
      </c>
      <c r="M403" s="24">
        <v>30</v>
      </c>
      <c r="N403" s="24">
        <f t="shared" si="6"/>
        <v>30</v>
      </c>
      <c r="O403" s="21" t="s">
        <v>66</v>
      </c>
      <c r="P403" s="24">
        <v>30</v>
      </c>
      <c r="Q403" s="21" t="s">
        <v>66</v>
      </c>
      <c r="R403" s="21" t="s">
        <v>72</v>
      </c>
    </row>
    <row r="404" spans="1:18" x14ac:dyDescent="0.35">
      <c r="A404" s="26">
        <v>1548182</v>
      </c>
      <c r="B404" s="26">
        <f>VLOOKUP(A404,'Fix 2LH Orders'!B:C,2,0)</f>
        <v>235</v>
      </c>
      <c r="C404" s="21" t="s">
        <v>59</v>
      </c>
      <c r="D404" s="21" t="s">
        <v>73</v>
      </c>
      <c r="E404" s="21" t="s">
        <v>61</v>
      </c>
      <c r="F404" s="21" t="s">
        <v>62</v>
      </c>
      <c r="G404" s="21" t="s">
        <v>63</v>
      </c>
      <c r="H404" s="21" t="s">
        <v>74</v>
      </c>
      <c r="I404" s="22">
        <v>43712</v>
      </c>
      <c r="J404" s="23">
        <v>0.45729166666666998</v>
      </c>
      <c r="K404" s="22">
        <v>43713</v>
      </c>
      <c r="L404" s="23">
        <v>0.46355324074074</v>
      </c>
      <c r="M404" s="25">
        <v>4.9749999999999996</v>
      </c>
      <c r="N404" s="24">
        <f t="shared" si="6"/>
        <v>298.5</v>
      </c>
      <c r="O404" s="21" t="s">
        <v>77</v>
      </c>
      <c r="P404" s="24">
        <v>200</v>
      </c>
      <c r="Q404" s="21" t="s">
        <v>66</v>
      </c>
      <c r="R404" s="21" t="s">
        <v>67</v>
      </c>
    </row>
    <row r="405" spans="1:18" x14ac:dyDescent="0.35">
      <c r="A405" s="26">
        <v>1548182</v>
      </c>
      <c r="B405" s="26">
        <f>VLOOKUP(A405,'Fix 2LH Orders'!B:C,2,0)</f>
        <v>235</v>
      </c>
      <c r="C405" s="21" t="s">
        <v>59</v>
      </c>
      <c r="D405" s="21" t="s">
        <v>75</v>
      </c>
      <c r="E405" s="21" t="s">
        <v>61</v>
      </c>
      <c r="F405" s="21" t="s">
        <v>62</v>
      </c>
      <c r="G405" s="21" t="s">
        <v>63</v>
      </c>
      <c r="H405" s="21" t="s">
        <v>76</v>
      </c>
      <c r="I405" s="22">
        <v>43713</v>
      </c>
      <c r="J405" s="23">
        <v>0.46446759259259002</v>
      </c>
      <c r="K405" s="22">
        <v>43718</v>
      </c>
      <c r="L405" s="23">
        <v>0.60659722222222001</v>
      </c>
      <c r="M405" s="25">
        <v>4.8609999999999998</v>
      </c>
      <c r="N405" s="24">
        <f t="shared" si="6"/>
        <v>291.65999999999997</v>
      </c>
      <c r="O405" s="21" t="s">
        <v>77</v>
      </c>
      <c r="P405" s="24">
        <v>500</v>
      </c>
      <c r="Q405" s="21" t="s">
        <v>66</v>
      </c>
      <c r="R405" s="21" t="s">
        <v>67</v>
      </c>
    </row>
    <row r="406" spans="1:18" x14ac:dyDescent="0.35">
      <c r="A406" s="26">
        <v>1548182</v>
      </c>
      <c r="B406" s="26">
        <f>VLOOKUP(A406,'Fix 2LH Orders'!B:C,2,0)</f>
        <v>235</v>
      </c>
      <c r="C406" s="21" t="s">
        <v>59</v>
      </c>
      <c r="D406" s="21" t="s">
        <v>78</v>
      </c>
      <c r="E406" s="21" t="s">
        <v>69</v>
      </c>
      <c r="F406" s="21" t="s">
        <v>62</v>
      </c>
      <c r="G406" s="21" t="s">
        <v>70</v>
      </c>
      <c r="H406" s="21" t="s">
        <v>79</v>
      </c>
      <c r="I406" s="22">
        <v>43718</v>
      </c>
      <c r="J406" s="23">
        <v>0.64725694444444004</v>
      </c>
      <c r="K406" s="22">
        <v>43718</v>
      </c>
      <c r="L406" s="23">
        <v>0.64725694444444004</v>
      </c>
      <c r="M406" s="24">
        <v>20</v>
      </c>
      <c r="N406" s="24">
        <f t="shared" si="6"/>
        <v>20</v>
      </c>
      <c r="O406" s="21" t="s">
        <v>66</v>
      </c>
      <c r="P406" s="24">
        <v>20</v>
      </c>
      <c r="Q406" s="21" t="s">
        <v>66</v>
      </c>
      <c r="R406" s="21" t="s">
        <v>72</v>
      </c>
    </row>
    <row r="407" spans="1:18" x14ac:dyDescent="0.35">
      <c r="A407" s="26">
        <v>1548182</v>
      </c>
      <c r="B407" s="26">
        <f>VLOOKUP(A407,'Fix 2LH Orders'!B:C,2,0)</f>
        <v>235</v>
      </c>
      <c r="C407" s="21" t="s">
        <v>59</v>
      </c>
      <c r="D407" s="21" t="s">
        <v>80</v>
      </c>
      <c r="E407" s="21" t="s">
        <v>69</v>
      </c>
      <c r="F407" s="21" t="s">
        <v>62</v>
      </c>
      <c r="G407" s="21" t="s">
        <v>70</v>
      </c>
      <c r="H407" s="21" t="s">
        <v>81</v>
      </c>
      <c r="I407" s="22">
        <v>43718</v>
      </c>
      <c r="J407" s="23">
        <v>0.64738425925926002</v>
      </c>
      <c r="K407" s="22">
        <v>43718</v>
      </c>
      <c r="L407" s="23">
        <v>0.64738425925926002</v>
      </c>
      <c r="M407" s="24">
        <v>20</v>
      </c>
      <c r="N407" s="24">
        <f t="shared" si="6"/>
        <v>20</v>
      </c>
      <c r="O407" s="21" t="s">
        <v>66</v>
      </c>
      <c r="P407" s="24">
        <v>20</v>
      </c>
      <c r="Q407" s="21" t="s">
        <v>66</v>
      </c>
      <c r="R407" s="21" t="s">
        <v>72</v>
      </c>
    </row>
    <row r="408" spans="1:18" x14ac:dyDescent="0.35">
      <c r="A408" s="26">
        <v>1548182</v>
      </c>
      <c r="B408" s="26">
        <f>VLOOKUP(A408,'Fix 2LH Orders'!B:C,2,0)</f>
        <v>235</v>
      </c>
      <c r="C408" s="21" t="s">
        <v>59</v>
      </c>
      <c r="D408" s="21" t="s">
        <v>82</v>
      </c>
      <c r="E408" s="21" t="s">
        <v>83</v>
      </c>
      <c r="F408" s="21" t="s">
        <v>62</v>
      </c>
      <c r="G408" s="21" t="s">
        <v>84</v>
      </c>
      <c r="H408" s="21" t="s">
        <v>84</v>
      </c>
      <c r="I408" s="22">
        <v>43718</v>
      </c>
      <c r="J408" s="23">
        <v>0.66476851851852004</v>
      </c>
      <c r="K408" s="22">
        <v>43719</v>
      </c>
      <c r="L408" s="23">
        <v>0.53246527777777997</v>
      </c>
      <c r="M408" s="25">
        <v>517.80399999999997</v>
      </c>
      <c r="N408" s="24">
        <f t="shared" si="6"/>
        <v>517.80399999999997</v>
      </c>
      <c r="O408" s="21" t="s">
        <v>66</v>
      </c>
      <c r="P408" s="24">
        <v>450</v>
      </c>
      <c r="Q408" s="21" t="s">
        <v>66</v>
      </c>
      <c r="R408" s="21" t="s">
        <v>67</v>
      </c>
    </row>
    <row r="409" spans="1:18" x14ac:dyDescent="0.35">
      <c r="A409" s="26">
        <v>1548182</v>
      </c>
      <c r="B409" s="26">
        <f>VLOOKUP(A409,'Fix 2LH Orders'!B:C,2,0)</f>
        <v>235</v>
      </c>
      <c r="C409" s="21" t="s">
        <v>59</v>
      </c>
      <c r="D409" s="21" t="s">
        <v>85</v>
      </c>
      <c r="E409" s="21" t="s">
        <v>86</v>
      </c>
      <c r="F409" s="21" t="s">
        <v>62</v>
      </c>
      <c r="G409" s="21" t="s">
        <v>87</v>
      </c>
      <c r="H409" s="21" t="s">
        <v>87</v>
      </c>
      <c r="I409" s="22">
        <v>43720</v>
      </c>
      <c r="J409" s="23">
        <v>0.35204861111111002</v>
      </c>
      <c r="K409" s="22">
        <v>43720</v>
      </c>
      <c r="L409" s="23">
        <v>0.35204861111111002</v>
      </c>
      <c r="M409" s="24">
        <v>20</v>
      </c>
      <c r="N409" s="24">
        <f t="shared" si="6"/>
        <v>20</v>
      </c>
      <c r="O409" s="21" t="s">
        <v>66</v>
      </c>
      <c r="P409" s="24">
        <v>20</v>
      </c>
      <c r="Q409" s="21" t="s">
        <v>66</v>
      </c>
      <c r="R409" s="21" t="s">
        <v>72</v>
      </c>
    </row>
    <row r="410" spans="1:18" x14ac:dyDescent="0.35">
      <c r="A410" s="26">
        <v>1548182</v>
      </c>
      <c r="B410" s="26">
        <f>VLOOKUP(A410,'Fix 2LH Orders'!B:C,2,0)</f>
        <v>235</v>
      </c>
      <c r="C410" s="21" t="s">
        <v>59</v>
      </c>
      <c r="D410" s="21" t="s">
        <v>88</v>
      </c>
      <c r="E410" s="21" t="s">
        <v>89</v>
      </c>
      <c r="F410" s="21" t="s">
        <v>90</v>
      </c>
      <c r="G410" s="21" t="s">
        <v>91</v>
      </c>
      <c r="H410" s="21" t="s">
        <v>92</v>
      </c>
      <c r="I410" s="22"/>
      <c r="J410" s="23">
        <v>0</v>
      </c>
      <c r="K410" s="22"/>
      <c r="L410" s="23">
        <v>0</v>
      </c>
      <c r="M410" s="25">
        <v>0</v>
      </c>
      <c r="N410" s="24">
        <f t="shared" si="6"/>
        <v>0</v>
      </c>
      <c r="O410" s="21" t="s">
        <v>93</v>
      </c>
      <c r="P410" s="24">
        <v>0</v>
      </c>
      <c r="Q410" s="21" t="s">
        <v>66</v>
      </c>
      <c r="R410" s="21" t="s">
        <v>94</v>
      </c>
    </row>
    <row r="411" spans="1:18" x14ac:dyDescent="0.35">
      <c r="A411" s="26">
        <v>1548182</v>
      </c>
      <c r="B411" s="26">
        <f>VLOOKUP(A411,'Fix 2LH Orders'!B:C,2,0)</f>
        <v>235</v>
      </c>
      <c r="C411" s="21" t="s">
        <v>59</v>
      </c>
      <c r="D411" s="21" t="s">
        <v>95</v>
      </c>
      <c r="E411" s="21" t="s">
        <v>61</v>
      </c>
      <c r="F411" s="21" t="s">
        <v>62</v>
      </c>
      <c r="G411" s="21" t="s">
        <v>63</v>
      </c>
      <c r="H411" s="21" t="s">
        <v>96</v>
      </c>
      <c r="I411" s="22">
        <v>43725</v>
      </c>
      <c r="J411" s="23">
        <v>0.52885416666666996</v>
      </c>
      <c r="K411" s="22">
        <v>43725</v>
      </c>
      <c r="L411" s="23">
        <v>0.57276620370370002</v>
      </c>
      <c r="M411" s="25">
        <v>21.5</v>
      </c>
      <c r="N411" s="24">
        <f t="shared" si="6"/>
        <v>21.5</v>
      </c>
      <c r="O411" s="21" t="s">
        <v>66</v>
      </c>
      <c r="P411" s="24">
        <v>40</v>
      </c>
      <c r="Q411" s="21" t="s">
        <v>66</v>
      </c>
      <c r="R411" s="21" t="s">
        <v>67</v>
      </c>
    </row>
    <row r="412" spans="1:18" x14ac:dyDescent="0.35">
      <c r="A412" s="26">
        <v>1548182</v>
      </c>
      <c r="B412" s="26">
        <f>VLOOKUP(A412,'Fix 2LH Orders'!B:C,2,0)</f>
        <v>235</v>
      </c>
      <c r="C412" s="21" t="s">
        <v>59</v>
      </c>
      <c r="D412" s="21" t="s">
        <v>97</v>
      </c>
      <c r="E412" s="21" t="s">
        <v>69</v>
      </c>
      <c r="F412" s="21" t="s">
        <v>62</v>
      </c>
      <c r="G412" s="21" t="s">
        <v>70</v>
      </c>
      <c r="H412" s="21" t="s">
        <v>98</v>
      </c>
      <c r="I412" s="22">
        <v>43725</v>
      </c>
      <c r="J412" s="23">
        <v>0.64798611111111004</v>
      </c>
      <c r="K412" s="22">
        <v>43725</v>
      </c>
      <c r="L412" s="23">
        <v>0.64798611111111004</v>
      </c>
      <c r="M412" s="24">
        <v>20</v>
      </c>
      <c r="N412" s="24">
        <f t="shared" si="6"/>
        <v>20</v>
      </c>
      <c r="O412" s="21" t="s">
        <v>66</v>
      </c>
      <c r="P412" s="24">
        <v>20</v>
      </c>
      <c r="Q412" s="21" t="s">
        <v>66</v>
      </c>
      <c r="R412" s="21" t="s">
        <v>72</v>
      </c>
    </row>
    <row r="413" spans="1:18" x14ac:dyDescent="0.35">
      <c r="A413" s="26">
        <v>1548182</v>
      </c>
      <c r="B413" s="26">
        <f>VLOOKUP(A413,'Fix 2LH Orders'!B:C,2,0)</f>
        <v>235</v>
      </c>
      <c r="C413" s="21" t="s">
        <v>59</v>
      </c>
      <c r="D413" s="21" t="s">
        <v>99</v>
      </c>
      <c r="E413" s="21" t="s">
        <v>69</v>
      </c>
      <c r="F413" s="21" t="s">
        <v>62</v>
      </c>
      <c r="G413" s="21" t="s">
        <v>70</v>
      </c>
      <c r="H413" s="21" t="s">
        <v>100</v>
      </c>
      <c r="I413" s="22">
        <v>43725</v>
      </c>
      <c r="J413" s="23">
        <v>0.64802083333333005</v>
      </c>
      <c r="K413" s="22">
        <v>43725</v>
      </c>
      <c r="L413" s="23">
        <v>0.64802083333333005</v>
      </c>
      <c r="M413" s="24">
        <v>50</v>
      </c>
      <c r="N413" s="24">
        <f t="shared" si="6"/>
        <v>50</v>
      </c>
      <c r="O413" s="21" t="s">
        <v>66</v>
      </c>
      <c r="P413" s="24">
        <v>50</v>
      </c>
      <c r="Q413" s="21" t="s">
        <v>66</v>
      </c>
      <c r="R413" s="21" t="s">
        <v>72</v>
      </c>
    </row>
    <row r="414" spans="1:18" x14ac:dyDescent="0.35">
      <c r="A414" s="26">
        <v>1548182</v>
      </c>
      <c r="B414" s="26">
        <f>VLOOKUP(A414,'Fix 2LH Orders'!B:C,2,0)</f>
        <v>235</v>
      </c>
      <c r="C414" s="21" t="s">
        <v>59</v>
      </c>
      <c r="D414" s="21" t="s">
        <v>101</v>
      </c>
      <c r="E414" s="21" t="s">
        <v>102</v>
      </c>
      <c r="F414" s="21" t="s">
        <v>62</v>
      </c>
      <c r="G414" s="21" t="s">
        <v>100</v>
      </c>
      <c r="H414" s="21" t="s">
        <v>103</v>
      </c>
      <c r="I414" s="22">
        <v>43725</v>
      </c>
      <c r="J414" s="23">
        <v>0.64805555555556005</v>
      </c>
      <c r="K414" s="22">
        <v>43725</v>
      </c>
      <c r="L414" s="23">
        <v>0.64805555555556005</v>
      </c>
      <c r="M414" s="24">
        <v>10</v>
      </c>
      <c r="N414" s="24">
        <f t="shared" si="6"/>
        <v>10</v>
      </c>
      <c r="O414" s="21" t="s">
        <v>66</v>
      </c>
      <c r="P414" s="24">
        <v>10</v>
      </c>
      <c r="Q414" s="21" t="s">
        <v>66</v>
      </c>
      <c r="R414" s="21" t="s">
        <v>72</v>
      </c>
    </row>
    <row r="415" spans="1:18" x14ac:dyDescent="0.35">
      <c r="A415" s="26">
        <v>1548182</v>
      </c>
      <c r="B415" s="26">
        <f>VLOOKUP(A415,'Fix 2LH Orders'!B:C,2,0)</f>
        <v>235</v>
      </c>
      <c r="C415" s="21" t="s">
        <v>59</v>
      </c>
      <c r="D415" s="21" t="s">
        <v>104</v>
      </c>
      <c r="E415" s="21" t="s">
        <v>102</v>
      </c>
      <c r="F415" s="21" t="s">
        <v>105</v>
      </c>
      <c r="G415" s="21" t="s">
        <v>100</v>
      </c>
      <c r="H415" s="21" t="s">
        <v>106</v>
      </c>
      <c r="I415" s="22">
        <v>43726</v>
      </c>
      <c r="J415" s="23">
        <v>0.33908564814815001</v>
      </c>
      <c r="K415" s="22">
        <v>43726</v>
      </c>
      <c r="L415" s="23">
        <v>0.33908564814815001</v>
      </c>
      <c r="M415" s="24">
        <v>10</v>
      </c>
      <c r="N415" s="24">
        <f t="shared" si="6"/>
        <v>10</v>
      </c>
      <c r="O415" s="21" t="s">
        <v>66</v>
      </c>
      <c r="P415" s="24">
        <v>10</v>
      </c>
      <c r="Q415" s="21" t="s">
        <v>66</v>
      </c>
      <c r="R415" s="21" t="s">
        <v>72</v>
      </c>
    </row>
    <row r="416" spans="1:18" x14ac:dyDescent="0.35">
      <c r="A416" s="26">
        <v>1548182</v>
      </c>
      <c r="B416" s="26">
        <f>VLOOKUP(A416,'Fix 2LH Orders'!B:C,2,0)</f>
        <v>235</v>
      </c>
      <c r="C416" s="21" t="s">
        <v>107</v>
      </c>
      <c r="D416" s="21" t="s">
        <v>60</v>
      </c>
      <c r="E416" s="21" t="s">
        <v>61</v>
      </c>
      <c r="F416" s="21" t="s">
        <v>90</v>
      </c>
      <c r="G416" s="21" t="s">
        <v>63</v>
      </c>
      <c r="H416" s="21" t="s">
        <v>108</v>
      </c>
      <c r="I416" s="22">
        <v>43713</v>
      </c>
      <c r="J416" s="23">
        <v>0.33253472222222002</v>
      </c>
      <c r="K416" s="22">
        <v>43718</v>
      </c>
      <c r="L416" s="23">
        <v>0.59250000000000003</v>
      </c>
      <c r="M416" s="25">
        <v>1821.91</v>
      </c>
      <c r="N416" s="24">
        <f t="shared" si="6"/>
        <v>1821.91</v>
      </c>
      <c r="O416" s="21" t="s">
        <v>66</v>
      </c>
      <c r="P416" s="24">
        <v>1</v>
      </c>
      <c r="Q416" s="21" t="s">
        <v>66</v>
      </c>
      <c r="R416" s="21" t="s">
        <v>67</v>
      </c>
    </row>
    <row r="417" spans="1:18" x14ac:dyDescent="0.35">
      <c r="A417" s="26">
        <v>1548182</v>
      </c>
      <c r="B417" s="26">
        <f>VLOOKUP(A417,'Fix 2LH Orders'!B:C,2,0)</f>
        <v>235</v>
      </c>
      <c r="C417" s="21" t="s">
        <v>109</v>
      </c>
      <c r="D417" s="21" t="s">
        <v>82</v>
      </c>
      <c r="E417" s="21" t="s">
        <v>83</v>
      </c>
      <c r="F417" s="21" t="s">
        <v>90</v>
      </c>
      <c r="G417" s="21" t="s">
        <v>84</v>
      </c>
      <c r="H417" s="21" t="s">
        <v>110</v>
      </c>
      <c r="I417" s="22"/>
      <c r="J417" s="23">
        <v>0</v>
      </c>
      <c r="K417" s="22"/>
      <c r="L417" s="23">
        <v>0</v>
      </c>
      <c r="M417" s="25">
        <v>0</v>
      </c>
      <c r="N417" s="24">
        <f t="shared" si="6"/>
        <v>0</v>
      </c>
      <c r="O417" s="21" t="s">
        <v>93</v>
      </c>
      <c r="P417" s="24">
        <v>5</v>
      </c>
      <c r="Q417" s="21" t="s">
        <v>66</v>
      </c>
      <c r="R417" s="21" t="s">
        <v>94</v>
      </c>
    </row>
    <row r="418" spans="1:18" x14ac:dyDescent="0.35">
      <c r="A418" s="26">
        <v>1548188</v>
      </c>
      <c r="B418" s="26">
        <f>VLOOKUP(A418,'Fix 2LH Orders'!B:C,2,0)</f>
        <v>236</v>
      </c>
      <c r="C418" s="21" t="s">
        <v>59</v>
      </c>
      <c r="D418" s="21" t="s">
        <v>60</v>
      </c>
      <c r="E418" s="21" t="s">
        <v>61</v>
      </c>
      <c r="F418" s="21" t="s">
        <v>62</v>
      </c>
      <c r="G418" s="21" t="s">
        <v>63</v>
      </c>
      <c r="H418" s="21" t="s">
        <v>64</v>
      </c>
      <c r="I418" s="22">
        <v>43716</v>
      </c>
      <c r="J418" s="23">
        <v>0.48928240740741002</v>
      </c>
      <c r="K418" s="22">
        <v>43716</v>
      </c>
      <c r="L418" s="23">
        <v>0.50559027777777998</v>
      </c>
      <c r="M418" s="25">
        <v>23.483000000000001</v>
      </c>
      <c r="N418" s="24">
        <f t="shared" si="6"/>
        <v>23.483000000000001</v>
      </c>
      <c r="O418" s="21" t="s">
        <v>66</v>
      </c>
      <c r="P418" s="24">
        <v>20</v>
      </c>
      <c r="Q418" s="21" t="s">
        <v>66</v>
      </c>
      <c r="R418" s="21" t="s">
        <v>67</v>
      </c>
    </row>
    <row r="419" spans="1:18" x14ac:dyDescent="0.35">
      <c r="A419" s="26">
        <v>1548188</v>
      </c>
      <c r="B419" s="26">
        <f>VLOOKUP(A419,'Fix 2LH Orders'!B:C,2,0)</f>
        <v>236</v>
      </c>
      <c r="C419" s="21" t="s">
        <v>59</v>
      </c>
      <c r="D419" s="21" t="s">
        <v>68</v>
      </c>
      <c r="E419" s="21" t="s">
        <v>69</v>
      </c>
      <c r="F419" s="21" t="s">
        <v>62</v>
      </c>
      <c r="G419" s="21" t="s">
        <v>70</v>
      </c>
      <c r="H419" s="21" t="s">
        <v>71</v>
      </c>
      <c r="I419" s="22">
        <v>43716</v>
      </c>
      <c r="J419" s="23">
        <v>0.50875000000000004</v>
      </c>
      <c r="K419" s="22">
        <v>43716</v>
      </c>
      <c r="L419" s="23">
        <v>0.50875000000000004</v>
      </c>
      <c r="M419" s="24">
        <v>30</v>
      </c>
      <c r="N419" s="24">
        <f t="shared" si="6"/>
        <v>30</v>
      </c>
      <c r="O419" s="21" t="s">
        <v>66</v>
      </c>
      <c r="P419" s="24">
        <v>30</v>
      </c>
      <c r="Q419" s="21" t="s">
        <v>66</v>
      </c>
      <c r="R419" s="21" t="s">
        <v>72</v>
      </c>
    </row>
    <row r="420" spans="1:18" x14ac:dyDescent="0.35">
      <c r="A420" s="26">
        <v>1548188</v>
      </c>
      <c r="B420" s="26">
        <f>VLOOKUP(A420,'Fix 2LH Orders'!B:C,2,0)</f>
        <v>236</v>
      </c>
      <c r="C420" s="21" t="s">
        <v>59</v>
      </c>
      <c r="D420" s="21" t="s">
        <v>73</v>
      </c>
      <c r="E420" s="21" t="s">
        <v>61</v>
      </c>
      <c r="F420" s="21" t="s">
        <v>62</v>
      </c>
      <c r="G420" s="21" t="s">
        <v>63</v>
      </c>
      <c r="H420" s="21" t="s">
        <v>74</v>
      </c>
      <c r="I420" s="22">
        <v>43717</v>
      </c>
      <c r="J420" s="23">
        <v>0.31744212962962998</v>
      </c>
      <c r="K420" s="22">
        <v>43717</v>
      </c>
      <c r="L420" s="23">
        <v>0.41839120370369998</v>
      </c>
      <c r="M420" s="25">
        <v>2.423</v>
      </c>
      <c r="N420" s="24">
        <f t="shared" si="6"/>
        <v>145.38</v>
      </c>
      <c r="O420" s="21" t="s">
        <v>77</v>
      </c>
      <c r="P420" s="24">
        <v>200</v>
      </c>
      <c r="Q420" s="21" t="s">
        <v>66</v>
      </c>
      <c r="R420" s="21" t="s">
        <v>67</v>
      </c>
    </row>
    <row r="421" spans="1:18" x14ac:dyDescent="0.35">
      <c r="A421" s="26">
        <v>1548188</v>
      </c>
      <c r="B421" s="26">
        <f>VLOOKUP(A421,'Fix 2LH Orders'!B:C,2,0)</f>
        <v>236</v>
      </c>
      <c r="C421" s="21" t="s">
        <v>59</v>
      </c>
      <c r="D421" s="21" t="s">
        <v>75</v>
      </c>
      <c r="E421" s="21" t="s">
        <v>61</v>
      </c>
      <c r="F421" s="21" t="s">
        <v>62</v>
      </c>
      <c r="G421" s="21" t="s">
        <v>63</v>
      </c>
      <c r="H421" s="21" t="s">
        <v>76</v>
      </c>
      <c r="I421" s="22">
        <v>43717</v>
      </c>
      <c r="J421" s="23">
        <v>0.42196759259258998</v>
      </c>
      <c r="K421" s="22">
        <v>43719</v>
      </c>
      <c r="L421" s="23">
        <v>0.74576388888889</v>
      </c>
      <c r="M421" s="25">
        <v>26.506</v>
      </c>
      <c r="N421" s="24">
        <f t="shared" si="6"/>
        <v>1590.3600000000001</v>
      </c>
      <c r="O421" s="21" t="s">
        <v>77</v>
      </c>
      <c r="P421" s="24">
        <v>500</v>
      </c>
      <c r="Q421" s="21" t="s">
        <v>66</v>
      </c>
      <c r="R421" s="21" t="s">
        <v>67</v>
      </c>
    </row>
    <row r="422" spans="1:18" x14ac:dyDescent="0.35">
      <c r="A422" s="26">
        <v>1548188</v>
      </c>
      <c r="B422" s="26">
        <f>VLOOKUP(A422,'Fix 2LH Orders'!B:C,2,0)</f>
        <v>236</v>
      </c>
      <c r="C422" s="21" t="s">
        <v>59</v>
      </c>
      <c r="D422" s="21" t="s">
        <v>78</v>
      </c>
      <c r="E422" s="21" t="s">
        <v>69</v>
      </c>
      <c r="F422" s="21" t="s">
        <v>62</v>
      </c>
      <c r="G422" s="21" t="s">
        <v>70</v>
      </c>
      <c r="H422" s="21" t="s">
        <v>79</v>
      </c>
      <c r="I422" s="22">
        <v>43720</v>
      </c>
      <c r="J422" s="23">
        <v>0.41353009259258999</v>
      </c>
      <c r="K422" s="22">
        <v>43720</v>
      </c>
      <c r="L422" s="23">
        <v>0.41353009259258999</v>
      </c>
      <c r="M422" s="24">
        <v>20</v>
      </c>
      <c r="N422" s="24">
        <f t="shared" si="6"/>
        <v>20</v>
      </c>
      <c r="O422" s="21" t="s">
        <v>66</v>
      </c>
      <c r="P422" s="24">
        <v>20</v>
      </c>
      <c r="Q422" s="21" t="s">
        <v>66</v>
      </c>
      <c r="R422" s="21" t="s">
        <v>72</v>
      </c>
    </row>
    <row r="423" spans="1:18" x14ac:dyDescent="0.35">
      <c r="A423" s="26">
        <v>1548188</v>
      </c>
      <c r="B423" s="26">
        <f>VLOOKUP(A423,'Fix 2LH Orders'!B:C,2,0)</f>
        <v>236</v>
      </c>
      <c r="C423" s="21" t="s">
        <v>59</v>
      </c>
      <c r="D423" s="21" t="s">
        <v>80</v>
      </c>
      <c r="E423" s="21" t="s">
        <v>69</v>
      </c>
      <c r="F423" s="21" t="s">
        <v>62</v>
      </c>
      <c r="G423" s="21" t="s">
        <v>70</v>
      </c>
      <c r="H423" s="21" t="s">
        <v>81</v>
      </c>
      <c r="I423" s="22">
        <v>43720</v>
      </c>
      <c r="J423" s="23">
        <v>0.41363425925926001</v>
      </c>
      <c r="K423" s="22">
        <v>43720</v>
      </c>
      <c r="L423" s="23">
        <v>0.41363425925926001</v>
      </c>
      <c r="M423" s="24">
        <v>20</v>
      </c>
      <c r="N423" s="24">
        <f t="shared" si="6"/>
        <v>20</v>
      </c>
      <c r="O423" s="21" t="s">
        <v>66</v>
      </c>
      <c r="P423" s="24">
        <v>20</v>
      </c>
      <c r="Q423" s="21" t="s">
        <v>66</v>
      </c>
      <c r="R423" s="21" t="s">
        <v>72</v>
      </c>
    </row>
    <row r="424" spans="1:18" x14ac:dyDescent="0.35">
      <c r="A424" s="26">
        <v>1548188</v>
      </c>
      <c r="B424" s="26">
        <f>VLOOKUP(A424,'Fix 2LH Orders'!B:C,2,0)</f>
        <v>236</v>
      </c>
      <c r="C424" s="21" t="s">
        <v>59</v>
      </c>
      <c r="D424" s="21" t="s">
        <v>82</v>
      </c>
      <c r="E424" s="21" t="s">
        <v>83</v>
      </c>
      <c r="F424" s="21" t="s">
        <v>62</v>
      </c>
      <c r="G424" s="21" t="s">
        <v>84</v>
      </c>
      <c r="H424" s="21" t="s">
        <v>84</v>
      </c>
      <c r="I424" s="22">
        <v>43720</v>
      </c>
      <c r="J424" s="23">
        <v>0.66737268518519</v>
      </c>
      <c r="K424" s="22">
        <v>43723</v>
      </c>
      <c r="L424" s="23">
        <v>0.59450231481480997</v>
      </c>
      <c r="M424" s="25">
        <v>7.5149999999999997</v>
      </c>
      <c r="N424" s="24">
        <f t="shared" si="6"/>
        <v>450.9</v>
      </c>
      <c r="O424" s="21" t="s">
        <v>77</v>
      </c>
      <c r="P424" s="24">
        <v>450</v>
      </c>
      <c r="Q424" s="21" t="s">
        <v>66</v>
      </c>
      <c r="R424" s="21" t="s">
        <v>67</v>
      </c>
    </row>
    <row r="425" spans="1:18" x14ac:dyDescent="0.35">
      <c r="A425" s="26">
        <v>1548188</v>
      </c>
      <c r="B425" s="26">
        <f>VLOOKUP(A425,'Fix 2LH Orders'!B:C,2,0)</f>
        <v>236</v>
      </c>
      <c r="C425" s="21" t="s">
        <v>59</v>
      </c>
      <c r="D425" s="21" t="s">
        <v>85</v>
      </c>
      <c r="E425" s="21" t="s">
        <v>86</v>
      </c>
      <c r="F425" s="21" t="s">
        <v>62</v>
      </c>
      <c r="G425" s="21" t="s">
        <v>87</v>
      </c>
      <c r="H425" s="21" t="s">
        <v>87</v>
      </c>
      <c r="I425" s="22">
        <v>43724</v>
      </c>
      <c r="J425" s="23">
        <v>0.39833333333332999</v>
      </c>
      <c r="K425" s="22">
        <v>43724</v>
      </c>
      <c r="L425" s="23">
        <v>0.39833333333332999</v>
      </c>
      <c r="M425" s="24">
        <v>20</v>
      </c>
      <c r="N425" s="24">
        <f t="shared" si="6"/>
        <v>20</v>
      </c>
      <c r="O425" s="21" t="s">
        <v>66</v>
      </c>
      <c r="P425" s="24">
        <v>20</v>
      </c>
      <c r="Q425" s="21" t="s">
        <v>66</v>
      </c>
      <c r="R425" s="21" t="s">
        <v>72</v>
      </c>
    </row>
    <row r="426" spans="1:18" x14ac:dyDescent="0.35">
      <c r="A426" s="26">
        <v>1548188</v>
      </c>
      <c r="B426" s="26">
        <f>VLOOKUP(A426,'Fix 2LH Orders'!B:C,2,0)</f>
        <v>236</v>
      </c>
      <c r="C426" s="21" t="s">
        <v>59</v>
      </c>
      <c r="D426" s="21" t="s">
        <v>88</v>
      </c>
      <c r="E426" s="21" t="s">
        <v>89</v>
      </c>
      <c r="F426" s="21" t="s">
        <v>90</v>
      </c>
      <c r="G426" s="21" t="s">
        <v>91</v>
      </c>
      <c r="H426" s="21" t="s">
        <v>92</v>
      </c>
      <c r="I426" s="22"/>
      <c r="J426" s="23">
        <v>0</v>
      </c>
      <c r="K426" s="22"/>
      <c r="L426" s="23">
        <v>0</v>
      </c>
      <c r="M426" s="25">
        <v>0</v>
      </c>
      <c r="N426" s="24">
        <f t="shared" si="6"/>
        <v>0</v>
      </c>
      <c r="O426" s="21" t="s">
        <v>93</v>
      </c>
      <c r="P426" s="24">
        <v>0</v>
      </c>
      <c r="Q426" s="21" t="s">
        <v>66</v>
      </c>
      <c r="R426" s="21" t="s">
        <v>94</v>
      </c>
    </row>
    <row r="427" spans="1:18" x14ac:dyDescent="0.35">
      <c r="A427" s="26">
        <v>1548188</v>
      </c>
      <c r="B427" s="26">
        <f>VLOOKUP(A427,'Fix 2LH Orders'!B:C,2,0)</f>
        <v>236</v>
      </c>
      <c r="C427" s="21" t="s">
        <v>59</v>
      </c>
      <c r="D427" s="21" t="s">
        <v>95</v>
      </c>
      <c r="E427" s="21" t="s">
        <v>61</v>
      </c>
      <c r="F427" s="21" t="s">
        <v>62</v>
      </c>
      <c r="G427" s="21" t="s">
        <v>63</v>
      </c>
      <c r="H427" s="21" t="s">
        <v>96</v>
      </c>
      <c r="I427" s="22">
        <v>43727</v>
      </c>
      <c r="J427" s="23">
        <v>0.39787037037036999</v>
      </c>
      <c r="K427" s="22">
        <v>43727</v>
      </c>
      <c r="L427" s="23">
        <v>0.44784722222222001</v>
      </c>
      <c r="M427" s="25">
        <v>18.5</v>
      </c>
      <c r="N427" s="24">
        <f t="shared" si="6"/>
        <v>18.5</v>
      </c>
      <c r="O427" s="21" t="s">
        <v>66</v>
      </c>
      <c r="P427" s="24">
        <v>40</v>
      </c>
      <c r="Q427" s="21" t="s">
        <v>66</v>
      </c>
      <c r="R427" s="21" t="s">
        <v>67</v>
      </c>
    </row>
    <row r="428" spans="1:18" x14ac:dyDescent="0.35">
      <c r="A428" s="26">
        <v>1548188</v>
      </c>
      <c r="B428" s="26">
        <f>VLOOKUP(A428,'Fix 2LH Orders'!B:C,2,0)</f>
        <v>236</v>
      </c>
      <c r="C428" s="21" t="s">
        <v>59</v>
      </c>
      <c r="D428" s="21" t="s">
        <v>97</v>
      </c>
      <c r="E428" s="21" t="s">
        <v>69</v>
      </c>
      <c r="F428" s="21" t="s">
        <v>62</v>
      </c>
      <c r="G428" s="21" t="s">
        <v>70</v>
      </c>
      <c r="H428" s="21" t="s">
        <v>98</v>
      </c>
      <c r="I428" s="22">
        <v>43730</v>
      </c>
      <c r="J428" s="23">
        <v>0.63212962962963004</v>
      </c>
      <c r="K428" s="22">
        <v>43730</v>
      </c>
      <c r="L428" s="23">
        <v>0.63212962962963004</v>
      </c>
      <c r="M428" s="24">
        <v>20</v>
      </c>
      <c r="N428" s="24">
        <f t="shared" si="6"/>
        <v>20</v>
      </c>
      <c r="O428" s="21" t="s">
        <v>66</v>
      </c>
      <c r="P428" s="24">
        <v>20</v>
      </c>
      <c r="Q428" s="21" t="s">
        <v>66</v>
      </c>
      <c r="R428" s="21" t="s">
        <v>72</v>
      </c>
    </row>
    <row r="429" spans="1:18" x14ac:dyDescent="0.35">
      <c r="A429" s="26">
        <v>1548188</v>
      </c>
      <c r="B429" s="26">
        <f>VLOOKUP(A429,'Fix 2LH Orders'!B:C,2,0)</f>
        <v>236</v>
      </c>
      <c r="C429" s="21" t="s">
        <v>59</v>
      </c>
      <c r="D429" s="21" t="s">
        <v>99</v>
      </c>
      <c r="E429" s="21" t="s">
        <v>69</v>
      </c>
      <c r="F429" s="21" t="s">
        <v>62</v>
      </c>
      <c r="G429" s="21" t="s">
        <v>70</v>
      </c>
      <c r="H429" s="21" t="s">
        <v>100</v>
      </c>
      <c r="I429" s="22">
        <v>43730</v>
      </c>
      <c r="J429" s="23">
        <v>0.63247685185184999</v>
      </c>
      <c r="K429" s="22">
        <v>43730</v>
      </c>
      <c r="L429" s="23">
        <v>0.63247685185184999</v>
      </c>
      <c r="M429" s="24">
        <v>50</v>
      </c>
      <c r="N429" s="24">
        <f t="shared" si="6"/>
        <v>50</v>
      </c>
      <c r="O429" s="21" t="s">
        <v>66</v>
      </c>
      <c r="P429" s="24">
        <v>50</v>
      </c>
      <c r="Q429" s="21" t="s">
        <v>66</v>
      </c>
      <c r="R429" s="21" t="s">
        <v>72</v>
      </c>
    </row>
    <row r="430" spans="1:18" x14ac:dyDescent="0.35">
      <c r="A430" s="26">
        <v>1548188</v>
      </c>
      <c r="B430" s="26">
        <f>VLOOKUP(A430,'Fix 2LH Orders'!B:C,2,0)</f>
        <v>236</v>
      </c>
      <c r="C430" s="21" t="s">
        <v>59</v>
      </c>
      <c r="D430" s="21" t="s">
        <v>101</v>
      </c>
      <c r="E430" s="21" t="s">
        <v>102</v>
      </c>
      <c r="F430" s="21" t="s">
        <v>62</v>
      </c>
      <c r="G430" s="21" t="s">
        <v>100</v>
      </c>
      <c r="H430" s="21" t="s">
        <v>103</v>
      </c>
      <c r="I430" s="22">
        <v>43731</v>
      </c>
      <c r="J430" s="23">
        <v>0.41070601851852001</v>
      </c>
      <c r="K430" s="22">
        <v>43731</v>
      </c>
      <c r="L430" s="23">
        <v>0.41070601851852001</v>
      </c>
      <c r="M430" s="24">
        <v>10</v>
      </c>
      <c r="N430" s="24">
        <f t="shared" si="6"/>
        <v>10</v>
      </c>
      <c r="O430" s="21" t="s">
        <v>66</v>
      </c>
      <c r="P430" s="24">
        <v>10</v>
      </c>
      <c r="Q430" s="21" t="s">
        <v>66</v>
      </c>
      <c r="R430" s="21" t="s">
        <v>72</v>
      </c>
    </row>
    <row r="431" spans="1:18" x14ac:dyDescent="0.35">
      <c r="A431" s="26">
        <v>1548188</v>
      </c>
      <c r="B431" s="26">
        <f>VLOOKUP(A431,'Fix 2LH Orders'!B:C,2,0)</f>
        <v>236</v>
      </c>
      <c r="C431" s="21" t="s">
        <v>59</v>
      </c>
      <c r="D431" s="21" t="s">
        <v>104</v>
      </c>
      <c r="E431" s="21" t="s">
        <v>102</v>
      </c>
      <c r="F431" s="21" t="s">
        <v>105</v>
      </c>
      <c r="G431" s="21" t="s">
        <v>100</v>
      </c>
      <c r="H431" s="21" t="s">
        <v>106</v>
      </c>
      <c r="I431" s="22">
        <v>43731</v>
      </c>
      <c r="J431" s="23">
        <v>0.53222222222222004</v>
      </c>
      <c r="K431" s="22">
        <v>43731</v>
      </c>
      <c r="L431" s="23">
        <v>0.53222222222222004</v>
      </c>
      <c r="M431" s="24">
        <v>10</v>
      </c>
      <c r="N431" s="24">
        <f t="shared" si="6"/>
        <v>10</v>
      </c>
      <c r="O431" s="21" t="s">
        <v>66</v>
      </c>
      <c r="P431" s="24">
        <v>10</v>
      </c>
      <c r="Q431" s="21" t="s">
        <v>66</v>
      </c>
      <c r="R431" s="21" t="s">
        <v>72</v>
      </c>
    </row>
    <row r="432" spans="1:18" x14ac:dyDescent="0.35">
      <c r="A432" s="26">
        <v>1548188</v>
      </c>
      <c r="B432" s="26">
        <f>VLOOKUP(A432,'Fix 2LH Orders'!B:C,2,0)</f>
        <v>236</v>
      </c>
      <c r="C432" s="21" t="s">
        <v>107</v>
      </c>
      <c r="D432" s="21" t="s">
        <v>60</v>
      </c>
      <c r="E432" s="21" t="s">
        <v>61</v>
      </c>
      <c r="F432" s="21" t="s">
        <v>90</v>
      </c>
      <c r="G432" s="21" t="s">
        <v>63</v>
      </c>
      <c r="H432" s="21" t="s">
        <v>108</v>
      </c>
      <c r="I432" s="22">
        <v>43718</v>
      </c>
      <c r="J432" s="23">
        <v>0.59318287037036999</v>
      </c>
      <c r="K432" s="22">
        <v>43720</v>
      </c>
      <c r="L432" s="23">
        <v>0.3559837962963</v>
      </c>
      <c r="M432" s="25">
        <v>6.1890000000000001</v>
      </c>
      <c r="N432" s="24">
        <f t="shared" si="6"/>
        <v>371.34000000000003</v>
      </c>
      <c r="O432" s="21" t="s">
        <v>77</v>
      </c>
      <c r="P432" s="24">
        <v>1</v>
      </c>
      <c r="Q432" s="21" t="s">
        <v>66</v>
      </c>
      <c r="R432" s="21" t="s">
        <v>67</v>
      </c>
    </row>
    <row r="433" spans="1:18" x14ac:dyDescent="0.35">
      <c r="A433" s="26">
        <v>1548188</v>
      </c>
      <c r="B433" s="26">
        <f>VLOOKUP(A433,'Fix 2LH Orders'!B:C,2,0)</f>
        <v>236</v>
      </c>
      <c r="C433" s="21" t="s">
        <v>109</v>
      </c>
      <c r="D433" s="21" t="s">
        <v>82</v>
      </c>
      <c r="E433" s="21" t="s">
        <v>83</v>
      </c>
      <c r="F433" s="21" t="s">
        <v>90</v>
      </c>
      <c r="G433" s="21" t="s">
        <v>84</v>
      </c>
      <c r="H433" s="21" t="s">
        <v>110</v>
      </c>
      <c r="I433" s="22">
        <v>43720</v>
      </c>
      <c r="J433" s="23">
        <v>0.64030092592593002</v>
      </c>
      <c r="K433" s="22">
        <v>43720</v>
      </c>
      <c r="L433" s="23">
        <v>0.78509259259259001</v>
      </c>
      <c r="M433" s="25">
        <v>3.4750000000000001</v>
      </c>
      <c r="N433" s="24">
        <f t="shared" si="6"/>
        <v>208.5</v>
      </c>
      <c r="O433" s="21" t="s">
        <v>77</v>
      </c>
      <c r="P433" s="24">
        <v>5</v>
      </c>
      <c r="Q433" s="21" t="s">
        <v>66</v>
      </c>
      <c r="R433" s="21" t="s">
        <v>67</v>
      </c>
    </row>
    <row r="434" spans="1:18" x14ac:dyDescent="0.35">
      <c r="A434" s="26">
        <v>1549225</v>
      </c>
      <c r="B434" s="26">
        <f>VLOOKUP(A434,'Fix 2LH Orders'!B:C,2,0)</f>
        <v>237</v>
      </c>
      <c r="C434" s="21" t="s">
        <v>59</v>
      </c>
      <c r="D434" s="21" t="s">
        <v>60</v>
      </c>
      <c r="E434" s="21" t="s">
        <v>61</v>
      </c>
      <c r="F434" s="21" t="s">
        <v>62</v>
      </c>
      <c r="G434" s="21" t="s">
        <v>63</v>
      </c>
      <c r="H434" s="21" t="s">
        <v>64</v>
      </c>
      <c r="I434" s="22">
        <v>43719</v>
      </c>
      <c r="J434" s="23">
        <v>0.42158564814815003</v>
      </c>
      <c r="K434" s="22">
        <v>43719</v>
      </c>
      <c r="L434" s="23">
        <v>0.4321875</v>
      </c>
      <c r="M434" s="25">
        <v>15.266999999999999</v>
      </c>
      <c r="N434" s="24">
        <f t="shared" si="6"/>
        <v>15.266999999999999</v>
      </c>
      <c r="O434" s="21" t="s">
        <v>66</v>
      </c>
      <c r="P434" s="24">
        <v>20</v>
      </c>
      <c r="Q434" s="21" t="s">
        <v>66</v>
      </c>
      <c r="R434" s="21" t="s">
        <v>67</v>
      </c>
    </row>
    <row r="435" spans="1:18" x14ac:dyDescent="0.35">
      <c r="A435" s="26">
        <v>1549225</v>
      </c>
      <c r="B435" s="26">
        <f>VLOOKUP(A435,'Fix 2LH Orders'!B:C,2,0)</f>
        <v>237</v>
      </c>
      <c r="C435" s="21" t="s">
        <v>59</v>
      </c>
      <c r="D435" s="21" t="s">
        <v>68</v>
      </c>
      <c r="E435" s="21" t="s">
        <v>69</v>
      </c>
      <c r="F435" s="21" t="s">
        <v>62</v>
      </c>
      <c r="G435" s="21" t="s">
        <v>70</v>
      </c>
      <c r="H435" s="21" t="s">
        <v>71</v>
      </c>
      <c r="I435" s="22">
        <v>43719</v>
      </c>
      <c r="J435" s="23">
        <v>0.46461805555556002</v>
      </c>
      <c r="K435" s="22">
        <v>43719</v>
      </c>
      <c r="L435" s="23">
        <v>0.46461805555556002</v>
      </c>
      <c r="M435" s="24">
        <v>30</v>
      </c>
      <c r="N435" s="24">
        <f t="shared" si="6"/>
        <v>30</v>
      </c>
      <c r="O435" s="21" t="s">
        <v>66</v>
      </c>
      <c r="P435" s="24">
        <v>30</v>
      </c>
      <c r="Q435" s="21" t="s">
        <v>66</v>
      </c>
      <c r="R435" s="21" t="s">
        <v>72</v>
      </c>
    </row>
    <row r="436" spans="1:18" x14ac:dyDescent="0.35">
      <c r="A436" s="26">
        <v>1549225</v>
      </c>
      <c r="B436" s="26">
        <f>VLOOKUP(A436,'Fix 2LH Orders'!B:C,2,0)</f>
        <v>237</v>
      </c>
      <c r="C436" s="21" t="s">
        <v>59</v>
      </c>
      <c r="D436" s="21" t="s">
        <v>73</v>
      </c>
      <c r="E436" s="21" t="s">
        <v>61</v>
      </c>
      <c r="F436" s="21" t="s">
        <v>62</v>
      </c>
      <c r="G436" s="21" t="s">
        <v>63</v>
      </c>
      <c r="H436" s="21" t="s">
        <v>74</v>
      </c>
      <c r="I436" s="22">
        <v>43719</v>
      </c>
      <c r="J436" s="23">
        <v>0.47200231481480998</v>
      </c>
      <c r="K436" s="22">
        <v>43720</v>
      </c>
      <c r="L436" s="23">
        <v>0.41787037037037</v>
      </c>
      <c r="M436" s="25">
        <v>3.5350000000000001</v>
      </c>
      <c r="N436" s="24">
        <f t="shared" si="6"/>
        <v>212.10000000000002</v>
      </c>
      <c r="O436" s="21" t="s">
        <v>77</v>
      </c>
      <c r="P436" s="24">
        <v>200</v>
      </c>
      <c r="Q436" s="21" t="s">
        <v>66</v>
      </c>
      <c r="R436" s="21" t="s">
        <v>67</v>
      </c>
    </row>
    <row r="437" spans="1:18" x14ac:dyDescent="0.35">
      <c r="A437" s="26">
        <v>1549225</v>
      </c>
      <c r="B437" s="26">
        <f>VLOOKUP(A437,'Fix 2LH Orders'!B:C,2,0)</f>
        <v>237</v>
      </c>
      <c r="C437" s="21" t="s">
        <v>59</v>
      </c>
      <c r="D437" s="21" t="s">
        <v>75</v>
      </c>
      <c r="E437" s="21" t="s">
        <v>61</v>
      </c>
      <c r="F437" s="21" t="s">
        <v>62</v>
      </c>
      <c r="G437" s="21" t="s">
        <v>63</v>
      </c>
      <c r="H437" s="21" t="s">
        <v>76</v>
      </c>
      <c r="I437" s="22">
        <v>43723</v>
      </c>
      <c r="J437" s="23">
        <v>0.56535879629630004</v>
      </c>
      <c r="K437" s="22">
        <v>43725</v>
      </c>
      <c r="L437" s="23">
        <v>0.56167824074074002</v>
      </c>
      <c r="M437" s="25">
        <v>3.9430000000000001</v>
      </c>
      <c r="N437" s="24">
        <f t="shared" si="6"/>
        <v>236.58</v>
      </c>
      <c r="O437" s="21" t="s">
        <v>77</v>
      </c>
      <c r="P437" s="24">
        <v>500</v>
      </c>
      <c r="Q437" s="21" t="s">
        <v>66</v>
      </c>
      <c r="R437" s="21" t="s">
        <v>67</v>
      </c>
    </row>
    <row r="438" spans="1:18" x14ac:dyDescent="0.35">
      <c r="A438" s="26">
        <v>1549225</v>
      </c>
      <c r="B438" s="26">
        <f>VLOOKUP(A438,'Fix 2LH Orders'!B:C,2,0)</f>
        <v>237</v>
      </c>
      <c r="C438" s="21" t="s">
        <v>59</v>
      </c>
      <c r="D438" s="21" t="s">
        <v>78</v>
      </c>
      <c r="E438" s="21" t="s">
        <v>69</v>
      </c>
      <c r="F438" s="21" t="s">
        <v>62</v>
      </c>
      <c r="G438" s="21" t="s">
        <v>70</v>
      </c>
      <c r="H438" s="21" t="s">
        <v>79</v>
      </c>
      <c r="I438" s="22">
        <v>43725</v>
      </c>
      <c r="J438" s="23">
        <v>0.58255787037036999</v>
      </c>
      <c r="K438" s="22">
        <v>43725</v>
      </c>
      <c r="L438" s="23">
        <v>0.58255787037036999</v>
      </c>
      <c r="M438" s="24">
        <v>20</v>
      </c>
      <c r="N438" s="24">
        <f t="shared" si="6"/>
        <v>20</v>
      </c>
      <c r="O438" s="21" t="s">
        <v>66</v>
      </c>
      <c r="P438" s="24">
        <v>20</v>
      </c>
      <c r="Q438" s="21" t="s">
        <v>66</v>
      </c>
      <c r="R438" s="21" t="s">
        <v>72</v>
      </c>
    </row>
    <row r="439" spans="1:18" x14ac:dyDescent="0.35">
      <c r="A439" s="26">
        <v>1549225</v>
      </c>
      <c r="B439" s="26">
        <f>VLOOKUP(A439,'Fix 2LH Orders'!B:C,2,0)</f>
        <v>237</v>
      </c>
      <c r="C439" s="21" t="s">
        <v>59</v>
      </c>
      <c r="D439" s="21" t="s">
        <v>80</v>
      </c>
      <c r="E439" s="21" t="s">
        <v>69</v>
      </c>
      <c r="F439" s="21" t="s">
        <v>62</v>
      </c>
      <c r="G439" s="21" t="s">
        <v>70</v>
      </c>
      <c r="H439" s="21" t="s">
        <v>81</v>
      </c>
      <c r="I439" s="22">
        <v>43725</v>
      </c>
      <c r="J439" s="23">
        <v>0.58262731481481</v>
      </c>
      <c r="K439" s="22">
        <v>43725</v>
      </c>
      <c r="L439" s="23">
        <v>0.58262731481481</v>
      </c>
      <c r="M439" s="24">
        <v>20</v>
      </c>
      <c r="N439" s="24">
        <f t="shared" si="6"/>
        <v>20</v>
      </c>
      <c r="O439" s="21" t="s">
        <v>66</v>
      </c>
      <c r="P439" s="24">
        <v>20</v>
      </c>
      <c r="Q439" s="21" t="s">
        <v>66</v>
      </c>
      <c r="R439" s="21" t="s">
        <v>72</v>
      </c>
    </row>
    <row r="440" spans="1:18" x14ac:dyDescent="0.35">
      <c r="A440" s="26">
        <v>1549225</v>
      </c>
      <c r="B440" s="26">
        <f>VLOOKUP(A440,'Fix 2LH Orders'!B:C,2,0)</f>
        <v>237</v>
      </c>
      <c r="C440" s="21" t="s">
        <v>59</v>
      </c>
      <c r="D440" s="21" t="s">
        <v>82</v>
      </c>
      <c r="E440" s="21" t="s">
        <v>83</v>
      </c>
      <c r="F440" s="21" t="s">
        <v>62</v>
      </c>
      <c r="G440" s="21" t="s">
        <v>84</v>
      </c>
      <c r="H440" s="21" t="s">
        <v>84</v>
      </c>
      <c r="I440" s="22">
        <v>43725</v>
      </c>
      <c r="J440" s="23">
        <v>0.58763888888889004</v>
      </c>
      <c r="K440" s="22">
        <v>43726</v>
      </c>
      <c r="L440" s="23">
        <v>0.1672337962963</v>
      </c>
      <c r="M440" s="25">
        <v>5.6040000000000001</v>
      </c>
      <c r="N440" s="24">
        <f t="shared" si="6"/>
        <v>336.24</v>
      </c>
      <c r="O440" s="21" t="s">
        <v>77</v>
      </c>
      <c r="P440" s="24">
        <v>450</v>
      </c>
      <c r="Q440" s="21" t="s">
        <v>66</v>
      </c>
      <c r="R440" s="21" t="s">
        <v>67</v>
      </c>
    </row>
    <row r="441" spans="1:18" x14ac:dyDescent="0.35">
      <c r="A441" s="26">
        <v>1549225</v>
      </c>
      <c r="B441" s="26">
        <f>VLOOKUP(A441,'Fix 2LH Orders'!B:C,2,0)</f>
        <v>237</v>
      </c>
      <c r="C441" s="21" t="s">
        <v>59</v>
      </c>
      <c r="D441" s="21" t="s">
        <v>85</v>
      </c>
      <c r="E441" s="21" t="s">
        <v>86</v>
      </c>
      <c r="F441" s="21" t="s">
        <v>62</v>
      </c>
      <c r="G441" s="21" t="s">
        <v>87</v>
      </c>
      <c r="H441" s="21" t="s">
        <v>87</v>
      </c>
      <c r="I441" s="22">
        <v>43726</v>
      </c>
      <c r="J441" s="23">
        <v>0.58452546296296004</v>
      </c>
      <c r="K441" s="22">
        <v>43726</v>
      </c>
      <c r="L441" s="23">
        <v>0.58452546296296004</v>
      </c>
      <c r="M441" s="24">
        <v>20</v>
      </c>
      <c r="N441" s="24">
        <f t="shared" si="6"/>
        <v>20</v>
      </c>
      <c r="O441" s="21" t="s">
        <v>66</v>
      </c>
      <c r="P441" s="24">
        <v>20</v>
      </c>
      <c r="Q441" s="21" t="s">
        <v>66</v>
      </c>
      <c r="R441" s="21" t="s">
        <v>72</v>
      </c>
    </row>
    <row r="442" spans="1:18" x14ac:dyDescent="0.35">
      <c r="A442" s="26">
        <v>1549225</v>
      </c>
      <c r="B442" s="26">
        <f>VLOOKUP(A442,'Fix 2LH Orders'!B:C,2,0)</f>
        <v>237</v>
      </c>
      <c r="C442" s="21" t="s">
        <v>59</v>
      </c>
      <c r="D442" s="21" t="s">
        <v>88</v>
      </c>
      <c r="E442" s="21" t="s">
        <v>89</v>
      </c>
      <c r="F442" s="21" t="s">
        <v>90</v>
      </c>
      <c r="G442" s="21" t="s">
        <v>91</v>
      </c>
      <c r="H442" s="21" t="s">
        <v>92</v>
      </c>
      <c r="I442" s="22"/>
      <c r="J442" s="23">
        <v>0</v>
      </c>
      <c r="K442" s="22"/>
      <c r="L442" s="23">
        <v>0</v>
      </c>
      <c r="M442" s="25">
        <v>0</v>
      </c>
      <c r="N442" s="24">
        <f t="shared" si="6"/>
        <v>0</v>
      </c>
      <c r="O442" s="21" t="s">
        <v>93</v>
      </c>
      <c r="P442" s="24">
        <v>0</v>
      </c>
      <c r="Q442" s="21" t="s">
        <v>66</v>
      </c>
      <c r="R442" s="21" t="s">
        <v>94</v>
      </c>
    </row>
    <row r="443" spans="1:18" x14ac:dyDescent="0.35">
      <c r="A443" s="26">
        <v>1549225</v>
      </c>
      <c r="B443" s="26">
        <f>VLOOKUP(A443,'Fix 2LH Orders'!B:C,2,0)</f>
        <v>237</v>
      </c>
      <c r="C443" s="21" t="s">
        <v>59</v>
      </c>
      <c r="D443" s="21" t="s">
        <v>95</v>
      </c>
      <c r="E443" s="21" t="s">
        <v>61</v>
      </c>
      <c r="F443" s="21" t="s">
        <v>62</v>
      </c>
      <c r="G443" s="21" t="s">
        <v>63</v>
      </c>
      <c r="H443" s="21" t="s">
        <v>96</v>
      </c>
      <c r="I443" s="22">
        <v>43727</v>
      </c>
      <c r="J443" s="23">
        <v>0.45141203703704003</v>
      </c>
      <c r="K443" s="22">
        <v>43727</v>
      </c>
      <c r="L443" s="23">
        <v>0.50006944444444001</v>
      </c>
      <c r="M443" s="25">
        <v>35.033000000000001</v>
      </c>
      <c r="N443" s="24">
        <f t="shared" si="6"/>
        <v>35.033000000000001</v>
      </c>
      <c r="O443" s="21" t="s">
        <v>66</v>
      </c>
      <c r="P443" s="24">
        <v>40</v>
      </c>
      <c r="Q443" s="21" t="s">
        <v>66</v>
      </c>
      <c r="R443" s="21" t="s">
        <v>67</v>
      </c>
    </row>
    <row r="444" spans="1:18" x14ac:dyDescent="0.35">
      <c r="A444" s="26">
        <v>1549225</v>
      </c>
      <c r="B444" s="26">
        <f>VLOOKUP(A444,'Fix 2LH Orders'!B:C,2,0)</f>
        <v>237</v>
      </c>
      <c r="C444" s="21" t="s">
        <v>59</v>
      </c>
      <c r="D444" s="21" t="s">
        <v>97</v>
      </c>
      <c r="E444" s="21" t="s">
        <v>69</v>
      </c>
      <c r="F444" s="21" t="s">
        <v>62</v>
      </c>
      <c r="G444" s="21" t="s">
        <v>70</v>
      </c>
      <c r="H444" s="21" t="s">
        <v>98</v>
      </c>
      <c r="I444" s="22">
        <v>43733</v>
      </c>
      <c r="J444" s="23">
        <v>0.40905092592593001</v>
      </c>
      <c r="K444" s="22">
        <v>43733</v>
      </c>
      <c r="L444" s="23">
        <v>0.40905092592593001</v>
      </c>
      <c r="M444" s="24">
        <v>20</v>
      </c>
      <c r="N444" s="24">
        <f t="shared" si="6"/>
        <v>20</v>
      </c>
      <c r="O444" s="21" t="s">
        <v>66</v>
      </c>
      <c r="P444" s="24">
        <v>20</v>
      </c>
      <c r="Q444" s="21" t="s">
        <v>66</v>
      </c>
      <c r="R444" s="21" t="s">
        <v>72</v>
      </c>
    </row>
    <row r="445" spans="1:18" x14ac:dyDescent="0.35">
      <c r="A445" s="26">
        <v>1549225</v>
      </c>
      <c r="B445" s="26">
        <f>VLOOKUP(A445,'Fix 2LH Orders'!B:C,2,0)</f>
        <v>237</v>
      </c>
      <c r="C445" s="21" t="s">
        <v>59</v>
      </c>
      <c r="D445" s="21" t="s">
        <v>99</v>
      </c>
      <c r="E445" s="21" t="s">
        <v>69</v>
      </c>
      <c r="F445" s="21" t="s">
        <v>62</v>
      </c>
      <c r="G445" s="21" t="s">
        <v>70</v>
      </c>
      <c r="H445" s="21" t="s">
        <v>100</v>
      </c>
      <c r="I445" s="22">
        <v>43733</v>
      </c>
      <c r="J445" s="23">
        <v>0.40913194444444001</v>
      </c>
      <c r="K445" s="22">
        <v>43733</v>
      </c>
      <c r="L445" s="23">
        <v>0.40913194444444001</v>
      </c>
      <c r="M445" s="24">
        <v>50</v>
      </c>
      <c r="N445" s="24">
        <f t="shared" si="6"/>
        <v>50</v>
      </c>
      <c r="O445" s="21" t="s">
        <v>66</v>
      </c>
      <c r="P445" s="24">
        <v>50</v>
      </c>
      <c r="Q445" s="21" t="s">
        <v>66</v>
      </c>
      <c r="R445" s="21" t="s">
        <v>72</v>
      </c>
    </row>
    <row r="446" spans="1:18" x14ac:dyDescent="0.35">
      <c r="A446" s="26">
        <v>1549225</v>
      </c>
      <c r="B446" s="26">
        <f>VLOOKUP(A446,'Fix 2LH Orders'!B:C,2,0)</f>
        <v>237</v>
      </c>
      <c r="C446" s="21" t="s">
        <v>59</v>
      </c>
      <c r="D446" s="21" t="s">
        <v>101</v>
      </c>
      <c r="E446" s="21" t="s">
        <v>102</v>
      </c>
      <c r="F446" s="21" t="s">
        <v>62</v>
      </c>
      <c r="G446" s="21" t="s">
        <v>100</v>
      </c>
      <c r="H446" s="21" t="s">
        <v>103</v>
      </c>
      <c r="I446" s="22">
        <v>43737</v>
      </c>
      <c r="J446" s="23">
        <v>0.51811342592593002</v>
      </c>
      <c r="K446" s="22">
        <v>43737</v>
      </c>
      <c r="L446" s="23">
        <v>0.51811342592593002</v>
      </c>
      <c r="M446" s="24">
        <v>10</v>
      </c>
      <c r="N446" s="24">
        <f t="shared" si="6"/>
        <v>10</v>
      </c>
      <c r="O446" s="21" t="s">
        <v>66</v>
      </c>
      <c r="P446" s="24">
        <v>10</v>
      </c>
      <c r="Q446" s="21" t="s">
        <v>66</v>
      </c>
      <c r="R446" s="21" t="s">
        <v>72</v>
      </c>
    </row>
    <row r="447" spans="1:18" x14ac:dyDescent="0.35">
      <c r="A447" s="26">
        <v>1549225</v>
      </c>
      <c r="B447" s="26">
        <f>VLOOKUP(A447,'Fix 2LH Orders'!B:C,2,0)</f>
        <v>237</v>
      </c>
      <c r="C447" s="21" t="s">
        <v>59</v>
      </c>
      <c r="D447" s="21" t="s">
        <v>104</v>
      </c>
      <c r="E447" s="21" t="s">
        <v>102</v>
      </c>
      <c r="F447" s="21" t="s">
        <v>105</v>
      </c>
      <c r="G447" s="21" t="s">
        <v>100</v>
      </c>
      <c r="H447" s="21" t="s">
        <v>106</v>
      </c>
      <c r="I447" s="22">
        <v>43737</v>
      </c>
      <c r="J447" s="23">
        <v>0.51976851851852002</v>
      </c>
      <c r="K447" s="22">
        <v>43737</v>
      </c>
      <c r="L447" s="23">
        <v>0.51976851851852002</v>
      </c>
      <c r="M447" s="24">
        <v>10</v>
      </c>
      <c r="N447" s="24">
        <f t="shared" si="6"/>
        <v>10</v>
      </c>
      <c r="O447" s="21" t="s">
        <v>66</v>
      </c>
      <c r="P447" s="24">
        <v>10</v>
      </c>
      <c r="Q447" s="21" t="s">
        <v>66</v>
      </c>
      <c r="R447" s="21" t="s">
        <v>72</v>
      </c>
    </row>
    <row r="448" spans="1:18" x14ac:dyDescent="0.35">
      <c r="A448" s="26">
        <v>1549225</v>
      </c>
      <c r="B448" s="26">
        <f>VLOOKUP(A448,'Fix 2LH Orders'!B:C,2,0)</f>
        <v>237</v>
      </c>
      <c r="C448" s="21" t="s">
        <v>107</v>
      </c>
      <c r="D448" s="21" t="s">
        <v>60</v>
      </c>
      <c r="E448" s="21" t="s">
        <v>61</v>
      </c>
      <c r="F448" s="21" t="s">
        <v>90</v>
      </c>
      <c r="G448" s="21" t="s">
        <v>63</v>
      </c>
      <c r="H448" s="21" t="s">
        <v>108</v>
      </c>
      <c r="I448" s="22">
        <v>43725</v>
      </c>
      <c r="J448" s="23">
        <v>0.45354166666667001</v>
      </c>
      <c r="K448" s="22">
        <v>43725</v>
      </c>
      <c r="L448" s="23">
        <v>0.47799768518518998</v>
      </c>
      <c r="M448" s="25">
        <v>35.216999999999999</v>
      </c>
      <c r="N448" s="24">
        <f t="shared" si="6"/>
        <v>35.216999999999999</v>
      </c>
      <c r="O448" s="21" t="s">
        <v>66</v>
      </c>
      <c r="P448" s="24">
        <v>1</v>
      </c>
      <c r="Q448" s="21" t="s">
        <v>66</v>
      </c>
      <c r="R448" s="21" t="s">
        <v>67</v>
      </c>
    </row>
    <row r="449" spans="1:18" x14ac:dyDescent="0.35">
      <c r="A449" s="26">
        <v>1549225</v>
      </c>
      <c r="B449" s="26">
        <f>VLOOKUP(A449,'Fix 2LH Orders'!B:C,2,0)</f>
        <v>237</v>
      </c>
      <c r="C449" s="21" t="s">
        <v>109</v>
      </c>
      <c r="D449" s="21" t="s">
        <v>82</v>
      </c>
      <c r="E449" s="21" t="s">
        <v>83</v>
      </c>
      <c r="F449" s="21" t="s">
        <v>90</v>
      </c>
      <c r="G449" s="21" t="s">
        <v>84</v>
      </c>
      <c r="H449" s="21" t="s">
        <v>110</v>
      </c>
      <c r="I449" s="22"/>
      <c r="J449" s="23">
        <v>0</v>
      </c>
      <c r="K449" s="22"/>
      <c r="L449" s="23">
        <v>0</v>
      </c>
      <c r="M449" s="25">
        <v>0</v>
      </c>
      <c r="N449" s="24">
        <f t="shared" si="6"/>
        <v>0</v>
      </c>
      <c r="O449" s="21" t="s">
        <v>93</v>
      </c>
      <c r="P449" s="24">
        <v>5</v>
      </c>
      <c r="Q449" s="21" t="s">
        <v>66</v>
      </c>
      <c r="R449" s="21" t="s">
        <v>94</v>
      </c>
    </row>
    <row r="450" spans="1:18" x14ac:dyDescent="0.35">
      <c r="A450" s="26">
        <v>1549231</v>
      </c>
      <c r="B450" s="26">
        <f>VLOOKUP(A450,'Fix 2LH Orders'!B:C,2,0)</f>
        <v>238</v>
      </c>
      <c r="C450" s="21" t="s">
        <v>59</v>
      </c>
      <c r="D450" s="21" t="s">
        <v>60</v>
      </c>
      <c r="E450" s="21" t="s">
        <v>61</v>
      </c>
      <c r="F450" s="21" t="s">
        <v>62</v>
      </c>
      <c r="G450" s="21" t="s">
        <v>63</v>
      </c>
      <c r="H450" s="21" t="s">
        <v>64</v>
      </c>
      <c r="I450" s="22">
        <v>43724</v>
      </c>
      <c r="J450" s="23">
        <v>0.39630787037037002</v>
      </c>
      <c r="K450" s="22">
        <v>43724</v>
      </c>
      <c r="L450" s="23">
        <v>0.40293981481481</v>
      </c>
      <c r="M450" s="25">
        <v>9.5500000000000007</v>
      </c>
      <c r="N450" s="24">
        <f t="shared" si="6"/>
        <v>9.5500000000000007</v>
      </c>
      <c r="O450" s="21" t="s">
        <v>66</v>
      </c>
      <c r="P450" s="24">
        <v>20</v>
      </c>
      <c r="Q450" s="21" t="s">
        <v>66</v>
      </c>
      <c r="R450" s="21" t="s">
        <v>67</v>
      </c>
    </row>
    <row r="451" spans="1:18" x14ac:dyDescent="0.35">
      <c r="A451" s="26">
        <v>1549231</v>
      </c>
      <c r="B451" s="26">
        <f>VLOOKUP(A451,'Fix 2LH Orders'!B:C,2,0)</f>
        <v>238</v>
      </c>
      <c r="C451" s="21" t="s">
        <v>59</v>
      </c>
      <c r="D451" s="21" t="s">
        <v>68</v>
      </c>
      <c r="E451" s="21" t="s">
        <v>69</v>
      </c>
      <c r="F451" s="21" t="s">
        <v>62</v>
      </c>
      <c r="G451" s="21" t="s">
        <v>70</v>
      </c>
      <c r="H451" s="21" t="s">
        <v>71</v>
      </c>
      <c r="I451" s="22">
        <v>43724</v>
      </c>
      <c r="J451" s="23">
        <v>0.44640046296295999</v>
      </c>
      <c r="K451" s="22">
        <v>43724</v>
      </c>
      <c r="L451" s="23">
        <v>0.44640046296295999</v>
      </c>
      <c r="M451" s="24">
        <v>30</v>
      </c>
      <c r="N451" s="24">
        <f t="shared" ref="N451:N514" si="7">IF(O451="H",M451*60,M451)</f>
        <v>30</v>
      </c>
      <c r="O451" s="21" t="s">
        <v>66</v>
      </c>
      <c r="P451" s="24">
        <v>30</v>
      </c>
      <c r="Q451" s="21" t="s">
        <v>66</v>
      </c>
      <c r="R451" s="21" t="s">
        <v>72</v>
      </c>
    </row>
    <row r="452" spans="1:18" x14ac:dyDescent="0.35">
      <c r="A452" s="26">
        <v>1549231</v>
      </c>
      <c r="B452" s="26">
        <f>VLOOKUP(A452,'Fix 2LH Orders'!B:C,2,0)</f>
        <v>238</v>
      </c>
      <c r="C452" s="21" t="s">
        <v>59</v>
      </c>
      <c r="D452" s="21" t="s">
        <v>73</v>
      </c>
      <c r="E452" s="21" t="s">
        <v>61</v>
      </c>
      <c r="F452" s="21" t="s">
        <v>62</v>
      </c>
      <c r="G452" s="21" t="s">
        <v>63</v>
      </c>
      <c r="H452" s="21" t="s">
        <v>74</v>
      </c>
      <c r="I452" s="22">
        <v>43724</v>
      </c>
      <c r="J452" s="23">
        <v>0.44721064814814998</v>
      </c>
      <c r="K452" s="22">
        <v>43724</v>
      </c>
      <c r="L452" s="23">
        <v>0.66069444444444003</v>
      </c>
      <c r="M452" s="25">
        <v>96.777000000000001</v>
      </c>
      <c r="N452" s="24">
        <f t="shared" si="7"/>
        <v>96.777000000000001</v>
      </c>
      <c r="O452" s="21" t="s">
        <v>66</v>
      </c>
      <c r="P452" s="24">
        <v>200</v>
      </c>
      <c r="Q452" s="21" t="s">
        <v>66</v>
      </c>
      <c r="R452" s="21" t="s">
        <v>67</v>
      </c>
    </row>
    <row r="453" spans="1:18" x14ac:dyDescent="0.35">
      <c r="A453" s="26">
        <v>1549231</v>
      </c>
      <c r="B453" s="26">
        <f>VLOOKUP(A453,'Fix 2LH Orders'!B:C,2,0)</f>
        <v>238</v>
      </c>
      <c r="C453" s="21" t="s">
        <v>59</v>
      </c>
      <c r="D453" s="21" t="s">
        <v>75</v>
      </c>
      <c r="E453" s="21" t="s">
        <v>61</v>
      </c>
      <c r="F453" s="21" t="s">
        <v>62</v>
      </c>
      <c r="G453" s="21" t="s">
        <v>63</v>
      </c>
      <c r="H453" s="21" t="s">
        <v>76</v>
      </c>
      <c r="I453" s="22">
        <v>43725</v>
      </c>
      <c r="J453" s="23">
        <v>0.50391203703704002</v>
      </c>
      <c r="K453" s="22">
        <v>43727</v>
      </c>
      <c r="L453" s="23">
        <v>0.41962962962963002</v>
      </c>
      <c r="M453" s="25">
        <v>15.547000000000001</v>
      </c>
      <c r="N453" s="24">
        <f t="shared" si="7"/>
        <v>932.82</v>
      </c>
      <c r="O453" s="21" t="s">
        <v>77</v>
      </c>
      <c r="P453" s="24">
        <v>500</v>
      </c>
      <c r="Q453" s="21" t="s">
        <v>66</v>
      </c>
      <c r="R453" s="21" t="s">
        <v>67</v>
      </c>
    </row>
    <row r="454" spans="1:18" x14ac:dyDescent="0.35">
      <c r="A454" s="26">
        <v>1549231</v>
      </c>
      <c r="B454" s="26">
        <f>VLOOKUP(A454,'Fix 2LH Orders'!B:C,2,0)</f>
        <v>238</v>
      </c>
      <c r="C454" s="21" t="s">
        <v>59</v>
      </c>
      <c r="D454" s="21" t="s">
        <v>78</v>
      </c>
      <c r="E454" s="21" t="s">
        <v>69</v>
      </c>
      <c r="F454" s="21" t="s">
        <v>62</v>
      </c>
      <c r="G454" s="21" t="s">
        <v>70</v>
      </c>
      <c r="H454" s="21" t="s">
        <v>79</v>
      </c>
      <c r="I454" s="22">
        <v>43727</v>
      </c>
      <c r="J454" s="23">
        <v>0.42987268518519001</v>
      </c>
      <c r="K454" s="22">
        <v>43727</v>
      </c>
      <c r="L454" s="23">
        <v>0.42987268518519001</v>
      </c>
      <c r="M454" s="24">
        <v>20</v>
      </c>
      <c r="N454" s="24">
        <f t="shared" si="7"/>
        <v>20</v>
      </c>
      <c r="O454" s="21" t="s">
        <v>66</v>
      </c>
      <c r="P454" s="24">
        <v>20</v>
      </c>
      <c r="Q454" s="21" t="s">
        <v>66</v>
      </c>
      <c r="R454" s="21" t="s">
        <v>72</v>
      </c>
    </row>
    <row r="455" spans="1:18" x14ac:dyDescent="0.35">
      <c r="A455" s="26">
        <v>1549231</v>
      </c>
      <c r="B455" s="26">
        <f>VLOOKUP(A455,'Fix 2LH Orders'!B:C,2,0)</f>
        <v>238</v>
      </c>
      <c r="C455" s="21" t="s">
        <v>59</v>
      </c>
      <c r="D455" s="21" t="s">
        <v>80</v>
      </c>
      <c r="E455" s="21" t="s">
        <v>69</v>
      </c>
      <c r="F455" s="21" t="s">
        <v>62</v>
      </c>
      <c r="G455" s="21" t="s">
        <v>70</v>
      </c>
      <c r="H455" s="21" t="s">
        <v>81</v>
      </c>
      <c r="I455" s="22">
        <v>43727</v>
      </c>
      <c r="J455" s="23">
        <v>0.42995370370370001</v>
      </c>
      <c r="K455" s="22">
        <v>43727</v>
      </c>
      <c r="L455" s="23">
        <v>0.42995370370370001</v>
      </c>
      <c r="M455" s="24">
        <v>20</v>
      </c>
      <c r="N455" s="24">
        <f t="shared" si="7"/>
        <v>20</v>
      </c>
      <c r="O455" s="21" t="s">
        <v>66</v>
      </c>
      <c r="P455" s="24">
        <v>20</v>
      </c>
      <c r="Q455" s="21" t="s">
        <v>66</v>
      </c>
      <c r="R455" s="21" t="s">
        <v>72</v>
      </c>
    </row>
    <row r="456" spans="1:18" x14ac:dyDescent="0.35">
      <c r="A456" s="26">
        <v>1549231</v>
      </c>
      <c r="B456" s="26">
        <f>VLOOKUP(A456,'Fix 2LH Orders'!B:C,2,0)</f>
        <v>238</v>
      </c>
      <c r="C456" s="21" t="s">
        <v>59</v>
      </c>
      <c r="D456" s="21" t="s">
        <v>82</v>
      </c>
      <c r="E456" s="21" t="s">
        <v>83</v>
      </c>
      <c r="F456" s="21" t="s">
        <v>62</v>
      </c>
      <c r="G456" s="21" t="s">
        <v>84</v>
      </c>
      <c r="H456" s="21" t="s">
        <v>84</v>
      </c>
      <c r="I456" s="22">
        <v>43727</v>
      </c>
      <c r="J456" s="23">
        <v>0.48412037037036998</v>
      </c>
      <c r="K456" s="22">
        <v>43730</v>
      </c>
      <c r="L456" s="23">
        <v>0.67641203703704</v>
      </c>
      <c r="M456" s="25">
        <v>5.9349999999999996</v>
      </c>
      <c r="N456" s="24">
        <f t="shared" si="7"/>
        <v>356.09999999999997</v>
      </c>
      <c r="O456" s="21" t="s">
        <v>77</v>
      </c>
      <c r="P456" s="24">
        <v>450</v>
      </c>
      <c r="Q456" s="21" t="s">
        <v>66</v>
      </c>
      <c r="R456" s="21" t="s">
        <v>67</v>
      </c>
    </row>
    <row r="457" spans="1:18" x14ac:dyDescent="0.35">
      <c r="A457" s="26">
        <v>1549231</v>
      </c>
      <c r="B457" s="26">
        <f>VLOOKUP(A457,'Fix 2LH Orders'!B:C,2,0)</f>
        <v>238</v>
      </c>
      <c r="C457" s="21" t="s">
        <v>59</v>
      </c>
      <c r="D457" s="21" t="s">
        <v>85</v>
      </c>
      <c r="E457" s="21" t="s">
        <v>86</v>
      </c>
      <c r="F457" s="21" t="s">
        <v>62</v>
      </c>
      <c r="G457" s="21" t="s">
        <v>87</v>
      </c>
      <c r="H457" s="21" t="s">
        <v>87</v>
      </c>
      <c r="I457" s="22">
        <v>43731</v>
      </c>
      <c r="J457" s="23">
        <v>0.41828703703704001</v>
      </c>
      <c r="K457" s="22">
        <v>43731</v>
      </c>
      <c r="L457" s="23">
        <v>0.41828703703704001</v>
      </c>
      <c r="M457" s="24">
        <v>20</v>
      </c>
      <c r="N457" s="24">
        <f t="shared" si="7"/>
        <v>20</v>
      </c>
      <c r="O457" s="21" t="s">
        <v>66</v>
      </c>
      <c r="P457" s="24">
        <v>20</v>
      </c>
      <c r="Q457" s="21" t="s">
        <v>66</v>
      </c>
      <c r="R457" s="21" t="s">
        <v>72</v>
      </c>
    </row>
    <row r="458" spans="1:18" x14ac:dyDescent="0.35">
      <c r="A458" s="26">
        <v>1549231</v>
      </c>
      <c r="B458" s="26">
        <f>VLOOKUP(A458,'Fix 2LH Orders'!B:C,2,0)</f>
        <v>238</v>
      </c>
      <c r="C458" s="21" t="s">
        <v>59</v>
      </c>
      <c r="D458" s="21" t="s">
        <v>88</v>
      </c>
      <c r="E458" s="21" t="s">
        <v>89</v>
      </c>
      <c r="F458" s="21" t="s">
        <v>90</v>
      </c>
      <c r="G458" s="21" t="s">
        <v>91</v>
      </c>
      <c r="H458" s="21" t="s">
        <v>92</v>
      </c>
      <c r="I458" s="22"/>
      <c r="J458" s="23">
        <v>0</v>
      </c>
      <c r="K458" s="22"/>
      <c r="L458" s="23">
        <v>0</v>
      </c>
      <c r="M458" s="25">
        <v>0</v>
      </c>
      <c r="N458" s="24">
        <f t="shared" si="7"/>
        <v>0</v>
      </c>
      <c r="O458" s="21" t="s">
        <v>93</v>
      </c>
      <c r="P458" s="24">
        <v>0</v>
      </c>
      <c r="Q458" s="21" t="s">
        <v>66</v>
      </c>
      <c r="R458" s="21" t="s">
        <v>94</v>
      </c>
    </row>
    <row r="459" spans="1:18" x14ac:dyDescent="0.35">
      <c r="A459" s="26">
        <v>1549231</v>
      </c>
      <c r="B459" s="26">
        <f>VLOOKUP(A459,'Fix 2LH Orders'!B:C,2,0)</f>
        <v>238</v>
      </c>
      <c r="C459" s="21" t="s">
        <v>59</v>
      </c>
      <c r="D459" s="21" t="s">
        <v>95</v>
      </c>
      <c r="E459" s="21" t="s">
        <v>61</v>
      </c>
      <c r="F459" s="21" t="s">
        <v>62</v>
      </c>
      <c r="G459" s="21" t="s">
        <v>63</v>
      </c>
      <c r="H459" s="21" t="s">
        <v>96</v>
      </c>
      <c r="I459" s="22">
        <v>43731</v>
      </c>
      <c r="J459" s="23">
        <v>0.48965277777777999</v>
      </c>
      <c r="K459" s="22">
        <v>43731</v>
      </c>
      <c r="L459" s="23">
        <v>0.55813657407407002</v>
      </c>
      <c r="M459" s="25">
        <v>32.866999999999997</v>
      </c>
      <c r="N459" s="24">
        <f t="shared" si="7"/>
        <v>32.866999999999997</v>
      </c>
      <c r="O459" s="21" t="s">
        <v>66</v>
      </c>
      <c r="P459" s="24">
        <v>40</v>
      </c>
      <c r="Q459" s="21" t="s">
        <v>66</v>
      </c>
      <c r="R459" s="21" t="s">
        <v>67</v>
      </c>
    </row>
    <row r="460" spans="1:18" x14ac:dyDescent="0.35">
      <c r="A460" s="26">
        <v>1549231</v>
      </c>
      <c r="B460" s="26">
        <f>VLOOKUP(A460,'Fix 2LH Orders'!B:C,2,0)</f>
        <v>238</v>
      </c>
      <c r="C460" s="21" t="s">
        <v>59</v>
      </c>
      <c r="D460" s="21" t="s">
        <v>97</v>
      </c>
      <c r="E460" s="21" t="s">
        <v>69</v>
      </c>
      <c r="F460" s="21" t="s">
        <v>62</v>
      </c>
      <c r="G460" s="21" t="s">
        <v>70</v>
      </c>
      <c r="H460" s="21" t="s">
        <v>98</v>
      </c>
      <c r="I460" s="22">
        <v>43739</v>
      </c>
      <c r="J460" s="23">
        <v>0.35990740740741001</v>
      </c>
      <c r="K460" s="22">
        <v>43739</v>
      </c>
      <c r="L460" s="23">
        <v>0.35990740740741001</v>
      </c>
      <c r="M460" s="24">
        <v>20</v>
      </c>
      <c r="N460" s="24">
        <f t="shared" si="7"/>
        <v>20</v>
      </c>
      <c r="O460" s="21" t="s">
        <v>66</v>
      </c>
      <c r="P460" s="24">
        <v>20</v>
      </c>
      <c r="Q460" s="21" t="s">
        <v>66</v>
      </c>
      <c r="R460" s="21" t="s">
        <v>72</v>
      </c>
    </row>
    <row r="461" spans="1:18" x14ac:dyDescent="0.35">
      <c r="A461" s="26">
        <v>1549231</v>
      </c>
      <c r="B461" s="26">
        <f>VLOOKUP(A461,'Fix 2LH Orders'!B:C,2,0)</f>
        <v>238</v>
      </c>
      <c r="C461" s="21" t="s">
        <v>59</v>
      </c>
      <c r="D461" s="21" t="s">
        <v>99</v>
      </c>
      <c r="E461" s="21" t="s">
        <v>69</v>
      </c>
      <c r="F461" s="21" t="s">
        <v>62</v>
      </c>
      <c r="G461" s="21" t="s">
        <v>70</v>
      </c>
      <c r="H461" s="21" t="s">
        <v>100</v>
      </c>
      <c r="I461" s="22">
        <v>43739</v>
      </c>
      <c r="J461" s="23">
        <v>0.35998842592593</v>
      </c>
      <c r="K461" s="22">
        <v>43739</v>
      </c>
      <c r="L461" s="23">
        <v>0.35998842592593</v>
      </c>
      <c r="M461" s="24">
        <v>50</v>
      </c>
      <c r="N461" s="24">
        <f t="shared" si="7"/>
        <v>50</v>
      </c>
      <c r="O461" s="21" t="s">
        <v>66</v>
      </c>
      <c r="P461" s="24">
        <v>50</v>
      </c>
      <c r="Q461" s="21" t="s">
        <v>66</v>
      </c>
      <c r="R461" s="21" t="s">
        <v>72</v>
      </c>
    </row>
    <row r="462" spans="1:18" x14ac:dyDescent="0.35">
      <c r="A462" s="26">
        <v>1549231</v>
      </c>
      <c r="B462" s="26">
        <f>VLOOKUP(A462,'Fix 2LH Orders'!B:C,2,0)</f>
        <v>238</v>
      </c>
      <c r="C462" s="21" t="s">
        <v>59</v>
      </c>
      <c r="D462" s="21" t="s">
        <v>101</v>
      </c>
      <c r="E462" s="21" t="s">
        <v>102</v>
      </c>
      <c r="F462" s="21" t="s">
        <v>62</v>
      </c>
      <c r="G462" s="21" t="s">
        <v>100</v>
      </c>
      <c r="H462" s="21" t="s">
        <v>103</v>
      </c>
      <c r="I462" s="22">
        <v>43739</v>
      </c>
      <c r="J462" s="23">
        <v>0.36008101851851998</v>
      </c>
      <c r="K462" s="22">
        <v>43739</v>
      </c>
      <c r="L462" s="23">
        <v>0.36008101851851998</v>
      </c>
      <c r="M462" s="24">
        <v>10</v>
      </c>
      <c r="N462" s="24">
        <f t="shared" si="7"/>
        <v>10</v>
      </c>
      <c r="O462" s="21" t="s">
        <v>66</v>
      </c>
      <c r="P462" s="24">
        <v>10</v>
      </c>
      <c r="Q462" s="21" t="s">
        <v>66</v>
      </c>
      <c r="R462" s="21" t="s">
        <v>72</v>
      </c>
    </row>
    <row r="463" spans="1:18" x14ac:dyDescent="0.35">
      <c r="A463" s="26">
        <v>1549231</v>
      </c>
      <c r="B463" s="26">
        <f>VLOOKUP(A463,'Fix 2LH Orders'!B:C,2,0)</f>
        <v>238</v>
      </c>
      <c r="C463" s="21" t="s">
        <v>59</v>
      </c>
      <c r="D463" s="21" t="s">
        <v>104</v>
      </c>
      <c r="E463" s="21" t="s">
        <v>102</v>
      </c>
      <c r="F463" s="21" t="s">
        <v>105</v>
      </c>
      <c r="G463" s="21" t="s">
        <v>100</v>
      </c>
      <c r="H463" s="21" t="s">
        <v>106</v>
      </c>
      <c r="I463" s="22">
        <v>43739</v>
      </c>
      <c r="J463" s="23">
        <v>0.39137731481480997</v>
      </c>
      <c r="K463" s="22">
        <v>43739</v>
      </c>
      <c r="L463" s="23">
        <v>0.39137731481480997</v>
      </c>
      <c r="M463" s="24">
        <v>10</v>
      </c>
      <c r="N463" s="24">
        <f t="shared" si="7"/>
        <v>10</v>
      </c>
      <c r="O463" s="21" t="s">
        <v>66</v>
      </c>
      <c r="P463" s="24">
        <v>10</v>
      </c>
      <c r="Q463" s="21" t="s">
        <v>66</v>
      </c>
      <c r="R463" s="21" t="s">
        <v>72</v>
      </c>
    </row>
    <row r="464" spans="1:18" x14ac:dyDescent="0.35">
      <c r="A464" s="26">
        <v>1549231</v>
      </c>
      <c r="B464" s="26">
        <f>VLOOKUP(A464,'Fix 2LH Orders'!B:C,2,0)</f>
        <v>238</v>
      </c>
      <c r="C464" s="21" t="s">
        <v>107</v>
      </c>
      <c r="D464" s="21" t="s">
        <v>60</v>
      </c>
      <c r="E464" s="21" t="s">
        <v>61</v>
      </c>
      <c r="F464" s="21" t="s">
        <v>90</v>
      </c>
      <c r="G464" s="21" t="s">
        <v>63</v>
      </c>
      <c r="H464" s="21" t="s">
        <v>108</v>
      </c>
      <c r="I464" s="22">
        <v>43725</v>
      </c>
      <c r="J464" s="23">
        <v>0.32553240740741002</v>
      </c>
      <c r="K464" s="22">
        <v>43727</v>
      </c>
      <c r="L464" s="23">
        <v>0.44175925925926002</v>
      </c>
      <c r="M464" s="25">
        <v>28.623999999999999</v>
      </c>
      <c r="N464" s="24">
        <f t="shared" si="7"/>
        <v>1717.4399999999998</v>
      </c>
      <c r="O464" s="21" t="s">
        <v>77</v>
      </c>
      <c r="P464" s="24">
        <v>1</v>
      </c>
      <c r="Q464" s="21" t="s">
        <v>66</v>
      </c>
      <c r="R464" s="21" t="s">
        <v>67</v>
      </c>
    </row>
    <row r="465" spans="1:18" x14ac:dyDescent="0.35">
      <c r="A465" s="26">
        <v>1549231</v>
      </c>
      <c r="B465" s="26">
        <f>VLOOKUP(A465,'Fix 2LH Orders'!B:C,2,0)</f>
        <v>238</v>
      </c>
      <c r="C465" s="21" t="s">
        <v>109</v>
      </c>
      <c r="D465" s="21" t="s">
        <v>82</v>
      </c>
      <c r="E465" s="21" t="s">
        <v>83</v>
      </c>
      <c r="F465" s="21" t="s">
        <v>90</v>
      </c>
      <c r="G465" s="21" t="s">
        <v>84</v>
      </c>
      <c r="H465" s="21" t="s">
        <v>110</v>
      </c>
      <c r="I465" s="22"/>
      <c r="J465" s="23">
        <v>0</v>
      </c>
      <c r="K465" s="22"/>
      <c r="L465" s="23">
        <v>0</v>
      </c>
      <c r="M465" s="25">
        <v>0</v>
      </c>
      <c r="N465" s="24">
        <f t="shared" si="7"/>
        <v>0</v>
      </c>
      <c r="O465" s="21" t="s">
        <v>93</v>
      </c>
      <c r="P465" s="24">
        <v>5</v>
      </c>
      <c r="Q465" s="21" t="s">
        <v>66</v>
      </c>
      <c r="R465" s="21" t="s">
        <v>94</v>
      </c>
    </row>
    <row r="466" spans="1:18" x14ac:dyDescent="0.35">
      <c r="A466" s="26">
        <v>1550561</v>
      </c>
      <c r="B466" s="26">
        <f>VLOOKUP(A466,'Fix 2LH Orders'!B:C,2,0)</f>
        <v>239</v>
      </c>
      <c r="C466" s="21" t="s">
        <v>59</v>
      </c>
      <c r="D466" s="21" t="s">
        <v>60</v>
      </c>
      <c r="E466" s="21" t="s">
        <v>61</v>
      </c>
      <c r="F466" s="21" t="s">
        <v>62</v>
      </c>
      <c r="G466" s="21" t="s">
        <v>63</v>
      </c>
      <c r="H466" s="21" t="s">
        <v>64</v>
      </c>
      <c r="I466" s="22">
        <v>43726</v>
      </c>
      <c r="J466" s="23">
        <v>0.36637731481481001</v>
      </c>
      <c r="K466" s="22">
        <v>43726</v>
      </c>
      <c r="L466" s="23">
        <v>0.39334490740741002</v>
      </c>
      <c r="M466" s="25">
        <v>19.667000000000002</v>
      </c>
      <c r="N466" s="24">
        <f t="shared" si="7"/>
        <v>19.667000000000002</v>
      </c>
      <c r="O466" s="21" t="s">
        <v>66</v>
      </c>
      <c r="P466" s="24">
        <v>20</v>
      </c>
      <c r="Q466" s="21" t="s">
        <v>66</v>
      </c>
      <c r="R466" s="21" t="s">
        <v>67</v>
      </c>
    </row>
    <row r="467" spans="1:18" x14ac:dyDescent="0.35">
      <c r="A467" s="26">
        <v>1550561</v>
      </c>
      <c r="B467" s="26">
        <f>VLOOKUP(A467,'Fix 2LH Orders'!B:C,2,0)</f>
        <v>239</v>
      </c>
      <c r="C467" s="21" t="s">
        <v>59</v>
      </c>
      <c r="D467" s="21" t="s">
        <v>68</v>
      </c>
      <c r="E467" s="21" t="s">
        <v>69</v>
      </c>
      <c r="F467" s="21" t="s">
        <v>62</v>
      </c>
      <c r="G467" s="21" t="s">
        <v>70</v>
      </c>
      <c r="H467" s="21" t="s">
        <v>71</v>
      </c>
      <c r="I467" s="22">
        <v>43726</v>
      </c>
      <c r="J467" s="23">
        <v>0.41946759259258998</v>
      </c>
      <c r="K467" s="22">
        <v>43726</v>
      </c>
      <c r="L467" s="23">
        <v>0.41946759259258998</v>
      </c>
      <c r="M467" s="24">
        <v>30</v>
      </c>
      <c r="N467" s="24">
        <f t="shared" si="7"/>
        <v>30</v>
      </c>
      <c r="O467" s="21" t="s">
        <v>66</v>
      </c>
      <c r="P467" s="24">
        <v>30</v>
      </c>
      <c r="Q467" s="21" t="s">
        <v>66</v>
      </c>
      <c r="R467" s="21" t="s">
        <v>72</v>
      </c>
    </row>
    <row r="468" spans="1:18" x14ac:dyDescent="0.35">
      <c r="A468" s="26">
        <v>1550561</v>
      </c>
      <c r="B468" s="26">
        <f>VLOOKUP(A468,'Fix 2LH Orders'!B:C,2,0)</f>
        <v>239</v>
      </c>
      <c r="C468" s="21" t="s">
        <v>59</v>
      </c>
      <c r="D468" s="21" t="s">
        <v>73</v>
      </c>
      <c r="E468" s="21" t="s">
        <v>61</v>
      </c>
      <c r="F468" s="21" t="s">
        <v>62</v>
      </c>
      <c r="G468" s="21" t="s">
        <v>63</v>
      </c>
      <c r="H468" s="21" t="s">
        <v>74</v>
      </c>
      <c r="I468" s="22">
        <v>43726</v>
      </c>
      <c r="J468" s="23">
        <v>0.46879629629629999</v>
      </c>
      <c r="K468" s="22">
        <v>43726</v>
      </c>
      <c r="L468" s="23">
        <v>0.65300925925926001</v>
      </c>
      <c r="M468" s="25">
        <v>4.4210000000000003</v>
      </c>
      <c r="N468" s="24">
        <f t="shared" si="7"/>
        <v>265.26</v>
      </c>
      <c r="O468" s="21" t="s">
        <v>77</v>
      </c>
      <c r="P468" s="24">
        <v>200</v>
      </c>
      <c r="Q468" s="21" t="s">
        <v>66</v>
      </c>
      <c r="R468" s="21" t="s">
        <v>67</v>
      </c>
    </row>
    <row r="469" spans="1:18" x14ac:dyDescent="0.35">
      <c r="A469" s="26">
        <v>1550561</v>
      </c>
      <c r="B469" s="26">
        <f>VLOOKUP(A469,'Fix 2LH Orders'!B:C,2,0)</f>
        <v>239</v>
      </c>
      <c r="C469" s="21" t="s">
        <v>59</v>
      </c>
      <c r="D469" s="21" t="s">
        <v>75</v>
      </c>
      <c r="E469" s="21" t="s">
        <v>61</v>
      </c>
      <c r="F469" s="21" t="s">
        <v>62</v>
      </c>
      <c r="G469" s="21" t="s">
        <v>63</v>
      </c>
      <c r="H469" s="21" t="s">
        <v>76</v>
      </c>
      <c r="I469" s="22">
        <v>43727</v>
      </c>
      <c r="J469" s="23">
        <v>0.33799768518519002</v>
      </c>
      <c r="K469" s="22">
        <v>43732</v>
      </c>
      <c r="L469" s="23">
        <v>0.57780092592593002</v>
      </c>
      <c r="M469" s="25">
        <v>13.868</v>
      </c>
      <c r="N469" s="24">
        <f t="shared" si="7"/>
        <v>832.08</v>
      </c>
      <c r="O469" s="21" t="s">
        <v>77</v>
      </c>
      <c r="P469" s="24">
        <v>500</v>
      </c>
      <c r="Q469" s="21" t="s">
        <v>66</v>
      </c>
      <c r="R469" s="21" t="s">
        <v>67</v>
      </c>
    </row>
    <row r="470" spans="1:18" x14ac:dyDescent="0.35">
      <c r="A470" s="26">
        <v>1550561</v>
      </c>
      <c r="B470" s="26">
        <f>VLOOKUP(A470,'Fix 2LH Orders'!B:C,2,0)</f>
        <v>239</v>
      </c>
      <c r="C470" s="21" t="s">
        <v>59</v>
      </c>
      <c r="D470" s="21" t="s">
        <v>78</v>
      </c>
      <c r="E470" s="21" t="s">
        <v>69</v>
      </c>
      <c r="F470" s="21" t="s">
        <v>62</v>
      </c>
      <c r="G470" s="21" t="s">
        <v>70</v>
      </c>
      <c r="H470" s="21" t="s">
        <v>79</v>
      </c>
      <c r="I470" s="22">
        <v>43732</v>
      </c>
      <c r="J470" s="23">
        <v>0.58811342592592997</v>
      </c>
      <c r="K470" s="22">
        <v>43732</v>
      </c>
      <c r="L470" s="23">
        <v>0.58811342592592997</v>
      </c>
      <c r="M470" s="24">
        <v>20</v>
      </c>
      <c r="N470" s="24">
        <f t="shared" si="7"/>
        <v>20</v>
      </c>
      <c r="O470" s="21" t="s">
        <v>66</v>
      </c>
      <c r="P470" s="24">
        <v>20</v>
      </c>
      <c r="Q470" s="21" t="s">
        <v>66</v>
      </c>
      <c r="R470" s="21" t="s">
        <v>72</v>
      </c>
    </row>
    <row r="471" spans="1:18" x14ac:dyDescent="0.35">
      <c r="A471" s="26">
        <v>1550561</v>
      </c>
      <c r="B471" s="26">
        <f>VLOOKUP(A471,'Fix 2LH Orders'!B:C,2,0)</f>
        <v>239</v>
      </c>
      <c r="C471" s="21" t="s">
        <v>59</v>
      </c>
      <c r="D471" s="21" t="s">
        <v>80</v>
      </c>
      <c r="E471" s="21" t="s">
        <v>69</v>
      </c>
      <c r="F471" s="21" t="s">
        <v>62</v>
      </c>
      <c r="G471" s="21" t="s">
        <v>70</v>
      </c>
      <c r="H471" s="21" t="s">
        <v>81</v>
      </c>
      <c r="I471" s="22">
        <v>43732</v>
      </c>
      <c r="J471" s="23">
        <v>0.58832175925926</v>
      </c>
      <c r="K471" s="22">
        <v>43732</v>
      </c>
      <c r="L471" s="23">
        <v>0.58832175925926</v>
      </c>
      <c r="M471" s="24">
        <v>20</v>
      </c>
      <c r="N471" s="24">
        <f t="shared" si="7"/>
        <v>20</v>
      </c>
      <c r="O471" s="21" t="s">
        <v>66</v>
      </c>
      <c r="P471" s="24">
        <v>20</v>
      </c>
      <c r="Q471" s="21" t="s">
        <v>66</v>
      </c>
      <c r="R471" s="21" t="s">
        <v>72</v>
      </c>
    </row>
    <row r="472" spans="1:18" x14ac:dyDescent="0.35">
      <c r="A472" s="26">
        <v>1550561</v>
      </c>
      <c r="B472" s="26">
        <f>VLOOKUP(A472,'Fix 2LH Orders'!B:C,2,0)</f>
        <v>239</v>
      </c>
      <c r="C472" s="21" t="s">
        <v>59</v>
      </c>
      <c r="D472" s="21" t="s">
        <v>82</v>
      </c>
      <c r="E472" s="21" t="s">
        <v>83</v>
      </c>
      <c r="F472" s="21" t="s">
        <v>62</v>
      </c>
      <c r="G472" s="21" t="s">
        <v>84</v>
      </c>
      <c r="H472" s="21" t="s">
        <v>84</v>
      </c>
      <c r="I472" s="22">
        <v>43732</v>
      </c>
      <c r="J472" s="23">
        <v>0.61506944444444001</v>
      </c>
      <c r="K472" s="22">
        <v>43733</v>
      </c>
      <c r="L472" s="23">
        <v>0.10706018518519</v>
      </c>
      <c r="M472" s="25">
        <v>4.7889999999999997</v>
      </c>
      <c r="N472" s="24">
        <f t="shared" si="7"/>
        <v>287.33999999999997</v>
      </c>
      <c r="O472" s="21" t="s">
        <v>77</v>
      </c>
      <c r="P472" s="24">
        <v>450</v>
      </c>
      <c r="Q472" s="21" t="s">
        <v>66</v>
      </c>
      <c r="R472" s="21" t="s">
        <v>67</v>
      </c>
    </row>
    <row r="473" spans="1:18" x14ac:dyDescent="0.35">
      <c r="A473" s="26">
        <v>1550561</v>
      </c>
      <c r="B473" s="26">
        <f>VLOOKUP(A473,'Fix 2LH Orders'!B:C,2,0)</f>
        <v>239</v>
      </c>
      <c r="C473" s="21" t="s">
        <v>59</v>
      </c>
      <c r="D473" s="21" t="s">
        <v>85</v>
      </c>
      <c r="E473" s="21" t="s">
        <v>86</v>
      </c>
      <c r="F473" s="21" t="s">
        <v>62</v>
      </c>
      <c r="G473" s="21" t="s">
        <v>87</v>
      </c>
      <c r="H473" s="21" t="s">
        <v>87</v>
      </c>
      <c r="I473" s="22">
        <v>43733</v>
      </c>
      <c r="J473" s="23">
        <v>0.37149305555556</v>
      </c>
      <c r="K473" s="22">
        <v>43733</v>
      </c>
      <c r="L473" s="23">
        <v>0.37149305555556</v>
      </c>
      <c r="M473" s="24">
        <v>20</v>
      </c>
      <c r="N473" s="24">
        <f t="shared" si="7"/>
        <v>20</v>
      </c>
      <c r="O473" s="21" t="s">
        <v>66</v>
      </c>
      <c r="P473" s="24">
        <v>20</v>
      </c>
      <c r="Q473" s="21" t="s">
        <v>66</v>
      </c>
      <c r="R473" s="21" t="s">
        <v>72</v>
      </c>
    </row>
    <row r="474" spans="1:18" x14ac:dyDescent="0.35">
      <c r="A474" s="26">
        <v>1550561</v>
      </c>
      <c r="B474" s="26">
        <f>VLOOKUP(A474,'Fix 2LH Orders'!B:C,2,0)</f>
        <v>239</v>
      </c>
      <c r="C474" s="21" t="s">
        <v>59</v>
      </c>
      <c r="D474" s="21" t="s">
        <v>88</v>
      </c>
      <c r="E474" s="21" t="s">
        <v>89</v>
      </c>
      <c r="F474" s="21" t="s">
        <v>90</v>
      </c>
      <c r="G474" s="21" t="s">
        <v>91</v>
      </c>
      <c r="H474" s="21" t="s">
        <v>92</v>
      </c>
      <c r="I474" s="22"/>
      <c r="J474" s="23">
        <v>0</v>
      </c>
      <c r="K474" s="22"/>
      <c r="L474" s="23">
        <v>0</v>
      </c>
      <c r="M474" s="25">
        <v>0</v>
      </c>
      <c r="N474" s="24">
        <f t="shared" si="7"/>
        <v>0</v>
      </c>
      <c r="O474" s="21" t="s">
        <v>93</v>
      </c>
      <c r="P474" s="24">
        <v>0</v>
      </c>
      <c r="Q474" s="21" t="s">
        <v>66</v>
      </c>
      <c r="R474" s="21" t="s">
        <v>94</v>
      </c>
    </row>
    <row r="475" spans="1:18" x14ac:dyDescent="0.35">
      <c r="A475" s="26">
        <v>1550561</v>
      </c>
      <c r="B475" s="26">
        <f>VLOOKUP(A475,'Fix 2LH Orders'!B:C,2,0)</f>
        <v>239</v>
      </c>
      <c r="C475" s="21" t="s">
        <v>59</v>
      </c>
      <c r="D475" s="21" t="s">
        <v>95</v>
      </c>
      <c r="E475" s="21" t="s">
        <v>61</v>
      </c>
      <c r="F475" s="21" t="s">
        <v>62</v>
      </c>
      <c r="G475" s="21" t="s">
        <v>63</v>
      </c>
      <c r="H475" s="21" t="s">
        <v>96</v>
      </c>
      <c r="I475" s="22">
        <v>43734</v>
      </c>
      <c r="J475" s="23">
        <v>0.33613425925925999</v>
      </c>
      <c r="K475" s="22">
        <v>43734</v>
      </c>
      <c r="L475" s="23">
        <v>0.51194444444443998</v>
      </c>
      <c r="M475" s="25">
        <v>4.2190000000000003</v>
      </c>
      <c r="N475" s="24">
        <f t="shared" si="7"/>
        <v>253.14000000000001</v>
      </c>
      <c r="O475" s="21" t="s">
        <v>77</v>
      </c>
      <c r="P475" s="24">
        <v>40</v>
      </c>
      <c r="Q475" s="21" t="s">
        <v>66</v>
      </c>
      <c r="R475" s="21" t="s">
        <v>67</v>
      </c>
    </row>
    <row r="476" spans="1:18" x14ac:dyDescent="0.35">
      <c r="A476" s="26">
        <v>1550561</v>
      </c>
      <c r="B476" s="26">
        <f>VLOOKUP(A476,'Fix 2LH Orders'!B:C,2,0)</f>
        <v>239</v>
      </c>
      <c r="C476" s="21" t="s">
        <v>59</v>
      </c>
      <c r="D476" s="21" t="s">
        <v>97</v>
      </c>
      <c r="E476" s="21" t="s">
        <v>69</v>
      </c>
      <c r="F476" s="21" t="s">
        <v>62</v>
      </c>
      <c r="G476" s="21" t="s">
        <v>70</v>
      </c>
      <c r="H476" s="21" t="s">
        <v>98</v>
      </c>
      <c r="I476" s="22">
        <v>43741</v>
      </c>
      <c r="J476" s="23">
        <v>0.39973379629630001</v>
      </c>
      <c r="K476" s="22">
        <v>43741</v>
      </c>
      <c r="L476" s="23">
        <v>0.39973379629630001</v>
      </c>
      <c r="M476" s="24">
        <v>20</v>
      </c>
      <c r="N476" s="24">
        <f t="shared" si="7"/>
        <v>20</v>
      </c>
      <c r="O476" s="21" t="s">
        <v>66</v>
      </c>
      <c r="P476" s="24">
        <v>20</v>
      </c>
      <c r="Q476" s="21" t="s">
        <v>66</v>
      </c>
      <c r="R476" s="21" t="s">
        <v>72</v>
      </c>
    </row>
    <row r="477" spans="1:18" x14ac:dyDescent="0.35">
      <c r="A477" s="26">
        <v>1550561</v>
      </c>
      <c r="B477" s="26">
        <f>VLOOKUP(A477,'Fix 2LH Orders'!B:C,2,0)</f>
        <v>239</v>
      </c>
      <c r="C477" s="21" t="s">
        <v>59</v>
      </c>
      <c r="D477" s="21" t="s">
        <v>99</v>
      </c>
      <c r="E477" s="21" t="s">
        <v>69</v>
      </c>
      <c r="F477" s="21" t="s">
        <v>62</v>
      </c>
      <c r="G477" s="21" t="s">
        <v>70</v>
      </c>
      <c r="H477" s="21" t="s">
        <v>100</v>
      </c>
      <c r="I477" s="22">
        <v>43741</v>
      </c>
      <c r="J477" s="23">
        <v>0.39982638888888999</v>
      </c>
      <c r="K477" s="22">
        <v>43741</v>
      </c>
      <c r="L477" s="23">
        <v>0.39982638888888999</v>
      </c>
      <c r="M477" s="24">
        <v>50</v>
      </c>
      <c r="N477" s="24">
        <f t="shared" si="7"/>
        <v>50</v>
      </c>
      <c r="O477" s="21" t="s">
        <v>66</v>
      </c>
      <c r="P477" s="24">
        <v>50</v>
      </c>
      <c r="Q477" s="21" t="s">
        <v>66</v>
      </c>
      <c r="R477" s="21" t="s">
        <v>72</v>
      </c>
    </row>
    <row r="478" spans="1:18" x14ac:dyDescent="0.35">
      <c r="A478" s="26">
        <v>1550561</v>
      </c>
      <c r="B478" s="26">
        <f>VLOOKUP(A478,'Fix 2LH Orders'!B:C,2,0)</f>
        <v>239</v>
      </c>
      <c r="C478" s="21" t="s">
        <v>59</v>
      </c>
      <c r="D478" s="21" t="s">
        <v>101</v>
      </c>
      <c r="E478" s="21" t="s">
        <v>102</v>
      </c>
      <c r="F478" s="21" t="s">
        <v>62</v>
      </c>
      <c r="G478" s="21" t="s">
        <v>100</v>
      </c>
      <c r="H478" s="21" t="s">
        <v>103</v>
      </c>
      <c r="I478" s="22">
        <v>43741</v>
      </c>
      <c r="J478" s="23">
        <v>0.39991898148147997</v>
      </c>
      <c r="K478" s="22">
        <v>43741</v>
      </c>
      <c r="L478" s="23">
        <v>0.39991898148147997</v>
      </c>
      <c r="M478" s="24">
        <v>10</v>
      </c>
      <c r="N478" s="24">
        <f t="shared" si="7"/>
        <v>10</v>
      </c>
      <c r="O478" s="21" t="s">
        <v>66</v>
      </c>
      <c r="P478" s="24">
        <v>10</v>
      </c>
      <c r="Q478" s="21" t="s">
        <v>66</v>
      </c>
      <c r="R478" s="21" t="s">
        <v>72</v>
      </c>
    </row>
    <row r="479" spans="1:18" x14ac:dyDescent="0.35">
      <c r="A479" s="26">
        <v>1550561</v>
      </c>
      <c r="B479" s="26">
        <f>VLOOKUP(A479,'Fix 2LH Orders'!B:C,2,0)</f>
        <v>239</v>
      </c>
      <c r="C479" s="21" t="s">
        <v>59</v>
      </c>
      <c r="D479" s="21" t="s">
        <v>104</v>
      </c>
      <c r="E479" s="21" t="s">
        <v>102</v>
      </c>
      <c r="F479" s="21" t="s">
        <v>105</v>
      </c>
      <c r="G479" s="21" t="s">
        <v>100</v>
      </c>
      <c r="H479" s="21" t="s">
        <v>106</v>
      </c>
      <c r="I479" s="22">
        <v>43744</v>
      </c>
      <c r="J479" s="23">
        <v>0.33452546296295999</v>
      </c>
      <c r="K479" s="22">
        <v>43744</v>
      </c>
      <c r="L479" s="23">
        <v>0.33452546296295999</v>
      </c>
      <c r="M479" s="24">
        <v>10</v>
      </c>
      <c r="N479" s="24">
        <f t="shared" si="7"/>
        <v>10</v>
      </c>
      <c r="O479" s="21" t="s">
        <v>66</v>
      </c>
      <c r="P479" s="24">
        <v>10</v>
      </c>
      <c r="Q479" s="21" t="s">
        <v>66</v>
      </c>
      <c r="R479" s="21" t="s">
        <v>72</v>
      </c>
    </row>
    <row r="480" spans="1:18" x14ac:dyDescent="0.35">
      <c r="A480" s="26">
        <v>1550561</v>
      </c>
      <c r="B480" s="26">
        <f>VLOOKUP(A480,'Fix 2LH Orders'!B:C,2,0)</f>
        <v>239</v>
      </c>
      <c r="C480" s="21" t="s">
        <v>107</v>
      </c>
      <c r="D480" s="21" t="s">
        <v>60</v>
      </c>
      <c r="E480" s="21" t="s">
        <v>61</v>
      </c>
      <c r="F480" s="21" t="s">
        <v>90</v>
      </c>
      <c r="G480" s="21" t="s">
        <v>63</v>
      </c>
      <c r="H480" s="21" t="s">
        <v>108</v>
      </c>
      <c r="I480" s="22">
        <v>43733</v>
      </c>
      <c r="J480" s="23">
        <v>0.32908564814815</v>
      </c>
      <c r="K480" s="22">
        <v>43733</v>
      </c>
      <c r="L480" s="23">
        <v>0.61593750000000003</v>
      </c>
      <c r="M480" s="25">
        <v>6.8840000000000003</v>
      </c>
      <c r="N480" s="24">
        <f t="shared" si="7"/>
        <v>413.04</v>
      </c>
      <c r="O480" s="21" t="s">
        <v>77</v>
      </c>
      <c r="P480" s="24">
        <v>1</v>
      </c>
      <c r="Q480" s="21" t="s">
        <v>66</v>
      </c>
      <c r="R480" s="21" t="s">
        <v>67</v>
      </c>
    </row>
    <row r="481" spans="1:18" x14ac:dyDescent="0.35">
      <c r="A481" s="26">
        <v>1550561</v>
      </c>
      <c r="B481" s="26">
        <f>VLOOKUP(A481,'Fix 2LH Orders'!B:C,2,0)</f>
        <v>239</v>
      </c>
      <c r="C481" s="21" t="s">
        <v>109</v>
      </c>
      <c r="D481" s="21" t="s">
        <v>82</v>
      </c>
      <c r="E481" s="21" t="s">
        <v>83</v>
      </c>
      <c r="F481" s="21" t="s">
        <v>90</v>
      </c>
      <c r="G481" s="21" t="s">
        <v>84</v>
      </c>
      <c r="H481" s="21" t="s">
        <v>110</v>
      </c>
      <c r="I481" s="22"/>
      <c r="J481" s="23">
        <v>0</v>
      </c>
      <c r="K481" s="22"/>
      <c r="L481" s="23">
        <v>0</v>
      </c>
      <c r="M481" s="25">
        <v>0</v>
      </c>
      <c r="N481" s="24">
        <f t="shared" si="7"/>
        <v>0</v>
      </c>
      <c r="O481" s="21" t="s">
        <v>93</v>
      </c>
      <c r="P481" s="24">
        <v>5</v>
      </c>
      <c r="Q481" s="21" t="s">
        <v>66</v>
      </c>
      <c r="R481" s="21" t="s">
        <v>94</v>
      </c>
    </row>
    <row r="482" spans="1:18" x14ac:dyDescent="0.35">
      <c r="A482" s="26">
        <v>1550568</v>
      </c>
      <c r="B482" s="26">
        <f>VLOOKUP(A482,'Fix 2LH Orders'!B:C,2,0)</f>
        <v>246</v>
      </c>
      <c r="C482" s="21" t="s">
        <v>59</v>
      </c>
      <c r="D482" s="21" t="s">
        <v>60</v>
      </c>
      <c r="E482" s="21" t="s">
        <v>61</v>
      </c>
      <c r="F482" s="21" t="s">
        <v>62</v>
      </c>
      <c r="G482" s="21" t="s">
        <v>63</v>
      </c>
      <c r="H482" s="21" t="s">
        <v>64</v>
      </c>
      <c r="I482" s="22">
        <v>43730</v>
      </c>
      <c r="J482" s="23">
        <v>0.43111111111111</v>
      </c>
      <c r="K482" s="22">
        <v>43730</v>
      </c>
      <c r="L482" s="23">
        <v>0.45523148148148002</v>
      </c>
      <c r="M482" s="25">
        <v>34.732999999999997</v>
      </c>
      <c r="N482" s="24">
        <f t="shared" si="7"/>
        <v>34.732999999999997</v>
      </c>
      <c r="O482" s="21" t="s">
        <v>66</v>
      </c>
      <c r="P482" s="24">
        <v>20</v>
      </c>
      <c r="Q482" s="21" t="s">
        <v>66</v>
      </c>
      <c r="R482" s="21" t="s">
        <v>67</v>
      </c>
    </row>
    <row r="483" spans="1:18" x14ac:dyDescent="0.35">
      <c r="A483" s="26">
        <v>1550568</v>
      </c>
      <c r="B483" s="26">
        <f>VLOOKUP(A483,'Fix 2LH Orders'!B:C,2,0)</f>
        <v>246</v>
      </c>
      <c r="C483" s="21" t="s">
        <v>59</v>
      </c>
      <c r="D483" s="21" t="s">
        <v>68</v>
      </c>
      <c r="E483" s="21" t="s">
        <v>69</v>
      </c>
      <c r="F483" s="21" t="s">
        <v>62</v>
      </c>
      <c r="G483" s="21" t="s">
        <v>70</v>
      </c>
      <c r="H483" s="21" t="s">
        <v>71</v>
      </c>
      <c r="I483" s="22">
        <v>43730</v>
      </c>
      <c r="J483" s="23">
        <v>0.46714120370369999</v>
      </c>
      <c r="K483" s="22">
        <v>43730</v>
      </c>
      <c r="L483" s="23">
        <v>0.46714120370369999</v>
      </c>
      <c r="M483" s="24">
        <v>30</v>
      </c>
      <c r="N483" s="24">
        <f t="shared" si="7"/>
        <v>30</v>
      </c>
      <c r="O483" s="21" t="s">
        <v>66</v>
      </c>
      <c r="P483" s="24">
        <v>30</v>
      </c>
      <c r="Q483" s="21" t="s">
        <v>66</v>
      </c>
      <c r="R483" s="21" t="s">
        <v>72</v>
      </c>
    </row>
    <row r="484" spans="1:18" x14ac:dyDescent="0.35">
      <c r="A484" s="26">
        <v>1550568</v>
      </c>
      <c r="B484" s="26">
        <f>VLOOKUP(A484,'Fix 2LH Orders'!B:C,2,0)</f>
        <v>246</v>
      </c>
      <c r="C484" s="21" t="s">
        <v>59</v>
      </c>
      <c r="D484" s="21" t="s">
        <v>73</v>
      </c>
      <c r="E484" s="21" t="s">
        <v>61</v>
      </c>
      <c r="F484" s="21" t="s">
        <v>62</v>
      </c>
      <c r="G484" s="21" t="s">
        <v>63</v>
      </c>
      <c r="H484" s="21" t="s">
        <v>74</v>
      </c>
      <c r="I484" s="22">
        <v>43730</v>
      </c>
      <c r="J484" s="23">
        <v>0.46768518518518998</v>
      </c>
      <c r="K484" s="22">
        <v>43731</v>
      </c>
      <c r="L484" s="23">
        <v>0.4512037037037</v>
      </c>
      <c r="M484" s="25">
        <v>7.1379999999999999</v>
      </c>
      <c r="N484" s="24">
        <f t="shared" si="7"/>
        <v>428.28</v>
      </c>
      <c r="O484" s="21" t="s">
        <v>77</v>
      </c>
      <c r="P484" s="24">
        <v>200</v>
      </c>
      <c r="Q484" s="21" t="s">
        <v>66</v>
      </c>
      <c r="R484" s="21" t="s">
        <v>67</v>
      </c>
    </row>
    <row r="485" spans="1:18" x14ac:dyDescent="0.35">
      <c r="A485" s="26">
        <v>1550568</v>
      </c>
      <c r="B485" s="26">
        <f>VLOOKUP(A485,'Fix 2LH Orders'!B:C,2,0)</f>
        <v>246</v>
      </c>
      <c r="C485" s="21" t="s">
        <v>59</v>
      </c>
      <c r="D485" s="21" t="s">
        <v>75</v>
      </c>
      <c r="E485" s="21" t="s">
        <v>61</v>
      </c>
      <c r="F485" s="21" t="s">
        <v>62</v>
      </c>
      <c r="G485" s="21" t="s">
        <v>63</v>
      </c>
      <c r="H485" s="21" t="s">
        <v>76</v>
      </c>
      <c r="I485" s="22">
        <v>43733</v>
      </c>
      <c r="J485" s="23">
        <v>0.31890046296295999</v>
      </c>
      <c r="K485" s="22">
        <v>43761</v>
      </c>
      <c r="L485" s="23">
        <v>0.66562500000000002</v>
      </c>
      <c r="M485" s="25">
        <v>9.9269999999999996</v>
      </c>
      <c r="N485" s="24">
        <f t="shared" si="7"/>
        <v>595.62</v>
      </c>
      <c r="O485" s="21" t="s">
        <v>77</v>
      </c>
      <c r="P485" s="24">
        <v>500</v>
      </c>
      <c r="Q485" s="21" t="s">
        <v>66</v>
      </c>
      <c r="R485" s="21" t="s">
        <v>67</v>
      </c>
    </row>
    <row r="486" spans="1:18" x14ac:dyDescent="0.35">
      <c r="A486" s="26">
        <v>1550568</v>
      </c>
      <c r="B486" s="26">
        <f>VLOOKUP(A486,'Fix 2LH Orders'!B:C,2,0)</f>
        <v>246</v>
      </c>
      <c r="C486" s="21" t="s">
        <v>59</v>
      </c>
      <c r="D486" s="21" t="s">
        <v>78</v>
      </c>
      <c r="E486" s="21" t="s">
        <v>69</v>
      </c>
      <c r="F486" s="21" t="s">
        <v>62</v>
      </c>
      <c r="G486" s="21" t="s">
        <v>70</v>
      </c>
      <c r="H486" s="21" t="s">
        <v>79</v>
      </c>
      <c r="I486" s="22">
        <v>43761</v>
      </c>
      <c r="J486" s="23">
        <v>0.73093750000000002</v>
      </c>
      <c r="K486" s="22">
        <v>43761</v>
      </c>
      <c r="L486" s="23">
        <v>0.73093750000000002</v>
      </c>
      <c r="M486" s="24">
        <v>20</v>
      </c>
      <c r="N486" s="24">
        <f t="shared" si="7"/>
        <v>20</v>
      </c>
      <c r="O486" s="21" t="s">
        <v>66</v>
      </c>
      <c r="P486" s="24">
        <v>20</v>
      </c>
      <c r="Q486" s="21" t="s">
        <v>66</v>
      </c>
      <c r="R486" s="21" t="s">
        <v>72</v>
      </c>
    </row>
    <row r="487" spans="1:18" x14ac:dyDescent="0.35">
      <c r="A487" s="26">
        <v>1550568</v>
      </c>
      <c r="B487" s="26">
        <f>VLOOKUP(A487,'Fix 2LH Orders'!B:C,2,0)</f>
        <v>246</v>
      </c>
      <c r="C487" s="21" t="s">
        <v>59</v>
      </c>
      <c r="D487" s="21" t="s">
        <v>80</v>
      </c>
      <c r="E487" s="21" t="s">
        <v>69</v>
      </c>
      <c r="F487" s="21" t="s">
        <v>62</v>
      </c>
      <c r="G487" s="21" t="s">
        <v>70</v>
      </c>
      <c r="H487" s="21" t="s">
        <v>81</v>
      </c>
      <c r="I487" s="22">
        <v>43761</v>
      </c>
      <c r="J487" s="23">
        <v>0.73100694444444003</v>
      </c>
      <c r="K487" s="22">
        <v>43761</v>
      </c>
      <c r="L487" s="23">
        <v>0.73100694444444003</v>
      </c>
      <c r="M487" s="24">
        <v>20</v>
      </c>
      <c r="N487" s="24">
        <f t="shared" si="7"/>
        <v>20</v>
      </c>
      <c r="O487" s="21" t="s">
        <v>66</v>
      </c>
      <c r="P487" s="24">
        <v>20</v>
      </c>
      <c r="Q487" s="21" t="s">
        <v>66</v>
      </c>
      <c r="R487" s="21" t="s">
        <v>72</v>
      </c>
    </row>
    <row r="488" spans="1:18" x14ac:dyDescent="0.35">
      <c r="A488" s="26">
        <v>1550568</v>
      </c>
      <c r="B488" s="26">
        <f>VLOOKUP(A488,'Fix 2LH Orders'!B:C,2,0)</f>
        <v>246</v>
      </c>
      <c r="C488" s="21" t="s">
        <v>59</v>
      </c>
      <c r="D488" s="21" t="s">
        <v>82</v>
      </c>
      <c r="E488" s="21" t="s">
        <v>83</v>
      </c>
      <c r="F488" s="21" t="s">
        <v>62</v>
      </c>
      <c r="G488" s="21" t="s">
        <v>84</v>
      </c>
      <c r="H488" s="21" t="s">
        <v>84</v>
      </c>
      <c r="I488" s="22">
        <v>43761</v>
      </c>
      <c r="J488" s="23">
        <v>0.84868055555555999</v>
      </c>
      <c r="K488" s="22">
        <v>43762</v>
      </c>
      <c r="L488" s="23">
        <v>0.96357638888888997</v>
      </c>
      <c r="M488" s="25">
        <v>9.1210000000000004</v>
      </c>
      <c r="N488" s="24">
        <f t="shared" si="7"/>
        <v>547.26</v>
      </c>
      <c r="O488" s="21" t="s">
        <v>77</v>
      </c>
      <c r="P488" s="24">
        <v>450</v>
      </c>
      <c r="Q488" s="21" t="s">
        <v>66</v>
      </c>
      <c r="R488" s="21" t="s">
        <v>67</v>
      </c>
    </row>
    <row r="489" spans="1:18" x14ac:dyDescent="0.35">
      <c r="A489" s="26">
        <v>1550568</v>
      </c>
      <c r="B489" s="26">
        <f>VLOOKUP(A489,'Fix 2LH Orders'!B:C,2,0)</f>
        <v>246</v>
      </c>
      <c r="C489" s="21" t="s">
        <v>59</v>
      </c>
      <c r="D489" s="21" t="s">
        <v>85</v>
      </c>
      <c r="E489" s="21" t="s">
        <v>86</v>
      </c>
      <c r="F489" s="21" t="s">
        <v>62</v>
      </c>
      <c r="G489" s="21" t="s">
        <v>87</v>
      </c>
      <c r="H489" s="21" t="s">
        <v>87</v>
      </c>
      <c r="I489" s="22">
        <v>43765</v>
      </c>
      <c r="J489" s="23">
        <v>0.43254629629629998</v>
      </c>
      <c r="K489" s="22">
        <v>43765</v>
      </c>
      <c r="L489" s="23">
        <v>0.43254629629629998</v>
      </c>
      <c r="M489" s="24">
        <v>20</v>
      </c>
      <c r="N489" s="24">
        <f t="shared" si="7"/>
        <v>20</v>
      </c>
      <c r="O489" s="21" t="s">
        <v>66</v>
      </c>
      <c r="P489" s="24">
        <v>20</v>
      </c>
      <c r="Q489" s="21" t="s">
        <v>66</v>
      </c>
      <c r="R489" s="21" t="s">
        <v>72</v>
      </c>
    </row>
    <row r="490" spans="1:18" x14ac:dyDescent="0.35">
      <c r="A490" s="26">
        <v>1550568</v>
      </c>
      <c r="B490" s="26">
        <f>VLOOKUP(A490,'Fix 2LH Orders'!B:C,2,0)</f>
        <v>246</v>
      </c>
      <c r="C490" s="21" t="s">
        <v>59</v>
      </c>
      <c r="D490" s="21" t="s">
        <v>88</v>
      </c>
      <c r="E490" s="21" t="s">
        <v>89</v>
      </c>
      <c r="F490" s="21" t="s">
        <v>90</v>
      </c>
      <c r="G490" s="21" t="s">
        <v>91</v>
      </c>
      <c r="H490" s="21" t="s">
        <v>92</v>
      </c>
      <c r="I490" s="22"/>
      <c r="J490" s="23">
        <v>0</v>
      </c>
      <c r="K490" s="22"/>
      <c r="L490" s="23">
        <v>0</v>
      </c>
      <c r="M490" s="25">
        <v>0</v>
      </c>
      <c r="N490" s="24">
        <f t="shared" si="7"/>
        <v>0</v>
      </c>
      <c r="O490" s="21" t="s">
        <v>93</v>
      </c>
      <c r="P490" s="24">
        <v>0</v>
      </c>
      <c r="Q490" s="21" t="s">
        <v>66</v>
      </c>
      <c r="R490" s="21" t="s">
        <v>94</v>
      </c>
    </row>
    <row r="491" spans="1:18" x14ac:dyDescent="0.35">
      <c r="A491" s="26">
        <v>1550568</v>
      </c>
      <c r="B491" s="26">
        <f>VLOOKUP(A491,'Fix 2LH Orders'!B:C,2,0)</f>
        <v>246</v>
      </c>
      <c r="C491" s="21" t="s">
        <v>59</v>
      </c>
      <c r="D491" s="21" t="s">
        <v>95</v>
      </c>
      <c r="E491" s="21" t="s">
        <v>61</v>
      </c>
      <c r="F491" s="21" t="s">
        <v>62</v>
      </c>
      <c r="G491" s="21" t="s">
        <v>63</v>
      </c>
      <c r="H491" s="21" t="s">
        <v>96</v>
      </c>
      <c r="I491" s="22">
        <v>43766</v>
      </c>
      <c r="J491" s="23">
        <v>0.60351851851852001</v>
      </c>
      <c r="K491" s="22">
        <v>43766</v>
      </c>
      <c r="L491" s="23">
        <v>0.62517361111111003</v>
      </c>
      <c r="M491" s="25">
        <v>31.183</v>
      </c>
      <c r="N491" s="24">
        <f t="shared" si="7"/>
        <v>31.183</v>
      </c>
      <c r="O491" s="21" t="s">
        <v>66</v>
      </c>
      <c r="P491" s="24">
        <v>40</v>
      </c>
      <c r="Q491" s="21" t="s">
        <v>66</v>
      </c>
      <c r="R491" s="21" t="s">
        <v>67</v>
      </c>
    </row>
    <row r="492" spans="1:18" x14ac:dyDescent="0.35">
      <c r="A492" s="26">
        <v>1550568</v>
      </c>
      <c r="B492" s="26">
        <f>VLOOKUP(A492,'Fix 2LH Orders'!B:C,2,0)</f>
        <v>246</v>
      </c>
      <c r="C492" s="21" t="s">
        <v>59</v>
      </c>
      <c r="D492" s="21" t="s">
        <v>97</v>
      </c>
      <c r="E492" s="21" t="s">
        <v>69</v>
      </c>
      <c r="F492" s="21" t="s">
        <v>62</v>
      </c>
      <c r="G492" s="21" t="s">
        <v>70</v>
      </c>
      <c r="H492" s="21" t="s">
        <v>98</v>
      </c>
      <c r="I492" s="22">
        <v>43767</v>
      </c>
      <c r="J492" s="23">
        <v>0.48540509259259002</v>
      </c>
      <c r="K492" s="22">
        <v>43767</v>
      </c>
      <c r="L492" s="23">
        <v>0.48540509259259002</v>
      </c>
      <c r="M492" s="24">
        <v>20</v>
      </c>
      <c r="N492" s="24">
        <f t="shared" si="7"/>
        <v>20</v>
      </c>
      <c r="O492" s="21" t="s">
        <v>66</v>
      </c>
      <c r="P492" s="24">
        <v>20</v>
      </c>
      <c r="Q492" s="21" t="s">
        <v>66</v>
      </c>
      <c r="R492" s="21" t="s">
        <v>72</v>
      </c>
    </row>
    <row r="493" spans="1:18" x14ac:dyDescent="0.35">
      <c r="A493" s="26">
        <v>1550568</v>
      </c>
      <c r="B493" s="26">
        <f>VLOOKUP(A493,'Fix 2LH Orders'!B:C,2,0)</f>
        <v>246</v>
      </c>
      <c r="C493" s="21" t="s">
        <v>59</v>
      </c>
      <c r="D493" s="21" t="s">
        <v>99</v>
      </c>
      <c r="E493" s="21" t="s">
        <v>69</v>
      </c>
      <c r="F493" s="21" t="s">
        <v>62</v>
      </c>
      <c r="G493" s="21" t="s">
        <v>70</v>
      </c>
      <c r="H493" s="21" t="s">
        <v>100</v>
      </c>
      <c r="I493" s="22">
        <v>43767</v>
      </c>
      <c r="J493" s="23">
        <v>0.48542824074073998</v>
      </c>
      <c r="K493" s="22">
        <v>43767</v>
      </c>
      <c r="L493" s="23">
        <v>0.48542824074073998</v>
      </c>
      <c r="M493" s="24">
        <v>50</v>
      </c>
      <c r="N493" s="24">
        <f t="shared" si="7"/>
        <v>50</v>
      </c>
      <c r="O493" s="21" t="s">
        <v>66</v>
      </c>
      <c r="P493" s="24">
        <v>50</v>
      </c>
      <c r="Q493" s="21" t="s">
        <v>66</v>
      </c>
      <c r="R493" s="21" t="s">
        <v>72</v>
      </c>
    </row>
    <row r="494" spans="1:18" x14ac:dyDescent="0.35">
      <c r="A494" s="26">
        <v>1550568</v>
      </c>
      <c r="B494" s="26">
        <f>VLOOKUP(A494,'Fix 2LH Orders'!B:C,2,0)</f>
        <v>246</v>
      </c>
      <c r="C494" s="21" t="s">
        <v>59</v>
      </c>
      <c r="D494" s="21" t="s">
        <v>101</v>
      </c>
      <c r="E494" s="21" t="s">
        <v>102</v>
      </c>
      <c r="F494" s="21" t="s">
        <v>62</v>
      </c>
      <c r="G494" s="21" t="s">
        <v>100</v>
      </c>
      <c r="H494" s="21" t="s">
        <v>103</v>
      </c>
      <c r="I494" s="22">
        <v>43767</v>
      </c>
      <c r="J494" s="23">
        <v>0.48546296296295999</v>
      </c>
      <c r="K494" s="22">
        <v>43767</v>
      </c>
      <c r="L494" s="23">
        <v>0.48546296296295999</v>
      </c>
      <c r="M494" s="24">
        <v>10</v>
      </c>
      <c r="N494" s="24">
        <f t="shared" si="7"/>
        <v>10</v>
      </c>
      <c r="O494" s="21" t="s">
        <v>66</v>
      </c>
      <c r="P494" s="24">
        <v>10</v>
      </c>
      <c r="Q494" s="21" t="s">
        <v>66</v>
      </c>
      <c r="R494" s="21" t="s">
        <v>72</v>
      </c>
    </row>
    <row r="495" spans="1:18" x14ac:dyDescent="0.35">
      <c r="A495" s="26">
        <v>1550568</v>
      </c>
      <c r="B495" s="26">
        <f>VLOOKUP(A495,'Fix 2LH Orders'!B:C,2,0)</f>
        <v>246</v>
      </c>
      <c r="C495" s="21" t="s">
        <v>59</v>
      </c>
      <c r="D495" s="21" t="s">
        <v>104</v>
      </c>
      <c r="E495" s="21" t="s">
        <v>102</v>
      </c>
      <c r="F495" s="21" t="s">
        <v>105</v>
      </c>
      <c r="G495" s="21" t="s">
        <v>100</v>
      </c>
      <c r="H495" s="21" t="s">
        <v>106</v>
      </c>
      <c r="I495" s="22">
        <v>43768</v>
      </c>
      <c r="J495" s="23">
        <v>0.36348379629630001</v>
      </c>
      <c r="K495" s="22">
        <v>43768</v>
      </c>
      <c r="L495" s="23">
        <v>0.36348379629630001</v>
      </c>
      <c r="M495" s="24">
        <v>10</v>
      </c>
      <c r="N495" s="24">
        <f t="shared" si="7"/>
        <v>10</v>
      </c>
      <c r="O495" s="21" t="s">
        <v>66</v>
      </c>
      <c r="P495" s="24">
        <v>10</v>
      </c>
      <c r="Q495" s="21" t="s">
        <v>66</v>
      </c>
      <c r="R495" s="21" t="s">
        <v>72</v>
      </c>
    </row>
    <row r="496" spans="1:18" x14ac:dyDescent="0.35">
      <c r="A496" s="26">
        <v>1550568</v>
      </c>
      <c r="B496" s="26">
        <f>VLOOKUP(A496,'Fix 2LH Orders'!B:C,2,0)</f>
        <v>246</v>
      </c>
      <c r="C496" s="21" t="s">
        <v>107</v>
      </c>
      <c r="D496" s="21" t="s">
        <v>60</v>
      </c>
      <c r="E496" s="21" t="s">
        <v>61</v>
      </c>
      <c r="F496" s="21" t="s">
        <v>90</v>
      </c>
      <c r="G496" s="21" t="s">
        <v>63</v>
      </c>
      <c r="H496" s="21" t="s">
        <v>108</v>
      </c>
      <c r="I496" s="22">
        <v>43759</v>
      </c>
      <c r="J496" s="23">
        <v>0.32307870370370001</v>
      </c>
      <c r="K496" s="22">
        <v>43760</v>
      </c>
      <c r="L496" s="23">
        <v>0.74400462962962999</v>
      </c>
      <c r="M496" s="25">
        <v>1007.063</v>
      </c>
      <c r="N496" s="24">
        <f t="shared" si="7"/>
        <v>1007.063</v>
      </c>
      <c r="O496" s="21" t="s">
        <v>66</v>
      </c>
      <c r="P496" s="24">
        <v>1</v>
      </c>
      <c r="Q496" s="21" t="s">
        <v>66</v>
      </c>
      <c r="R496" s="21" t="s">
        <v>67</v>
      </c>
    </row>
    <row r="497" spans="1:18" x14ac:dyDescent="0.35">
      <c r="A497" s="26">
        <v>1550568</v>
      </c>
      <c r="B497" s="26">
        <f>VLOOKUP(A497,'Fix 2LH Orders'!B:C,2,0)</f>
        <v>246</v>
      </c>
      <c r="C497" s="21" t="s">
        <v>109</v>
      </c>
      <c r="D497" s="21" t="s">
        <v>82</v>
      </c>
      <c r="E497" s="21" t="s">
        <v>83</v>
      </c>
      <c r="F497" s="21" t="s">
        <v>90</v>
      </c>
      <c r="G497" s="21" t="s">
        <v>84</v>
      </c>
      <c r="H497" s="21" t="s">
        <v>110</v>
      </c>
      <c r="I497" s="22"/>
      <c r="J497" s="23">
        <v>0</v>
      </c>
      <c r="K497" s="22"/>
      <c r="L497" s="23">
        <v>0</v>
      </c>
      <c r="M497" s="25">
        <v>0</v>
      </c>
      <c r="N497" s="24">
        <f t="shared" si="7"/>
        <v>0</v>
      </c>
      <c r="O497" s="21" t="s">
        <v>93</v>
      </c>
      <c r="P497" s="24">
        <v>5</v>
      </c>
      <c r="Q497" s="21" t="s">
        <v>66</v>
      </c>
      <c r="R497" s="21" t="s">
        <v>94</v>
      </c>
    </row>
    <row r="498" spans="1:18" x14ac:dyDescent="0.35">
      <c r="A498" s="26">
        <v>1552195</v>
      </c>
      <c r="B498" s="26">
        <f>VLOOKUP(A498,'Fix 2LH Orders'!B:C,2,0)</f>
        <v>240</v>
      </c>
      <c r="C498" s="21" t="s">
        <v>59</v>
      </c>
      <c r="D498" s="21" t="s">
        <v>60</v>
      </c>
      <c r="E498" s="21" t="s">
        <v>61</v>
      </c>
      <c r="F498" s="21" t="s">
        <v>62</v>
      </c>
      <c r="G498" s="21" t="s">
        <v>63</v>
      </c>
      <c r="H498" s="21" t="s">
        <v>64</v>
      </c>
      <c r="I498" s="22">
        <v>43733</v>
      </c>
      <c r="J498" s="23">
        <v>0.46797453703704001</v>
      </c>
      <c r="K498" s="22">
        <v>43733</v>
      </c>
      <c r="L498" s="23">
        <v>0.48005787037037001</v>
      </c>
      <c r="M498" s="25">
        <v>8.6999999999999993</v>
      </c>
      <c r="N498" s="24">
        <f t="shared" si="7"/>
        <v>8.6999999999999993</v>
      </c>
      <c r="O498" s="21" t="s">
        <v>66</v>
      </c>
      <c r="P498" s="24">
        <v>20</v>
      </c>
      <c r="Q498" s="21" t="s">
        <v>66</v>
      </c>
      <c r="R498" s="21" t="s">
        <v>67</v>
      </c>
    </row>
    <row r="499" spans="1:18" x14ac:dyDescent="0.35">
      <c r="A499" s="26">
        <v>1552195</v>
      </c>
      <c r="B499" s="26">
        <f>VLOOKUP(A499,'Fix 2LH Orders'!B:C,2,0)</f>
        <v>240</v>
      </c>
      <c r="C499" s="21" t="s">
        <v>59</v>
      </c>
      <c r="D499" s="21" t="s">
        <v>68</v>
      </c>
      <c r="E499" s="21" t="s">
        <v>69</v>
      </c>
      <c r="F499" s="21" t="s">
        <v>62</v>
      </c>
      <c r="G499" s="21" t="s">
        <v>70</v>
      </c>
      <c r="H499" s="21" t="s">
        <v>71</v>
      </c>
      <c r="I499" s="22">
        <v>43733</v>
      </c>
      <c r="J499" s="23">
        <v>0.50474537037037004</v>
      </c>
      <c r="K499" s="22">
        <v>43733</v>
      </c>
      <c r="L499" s="23">
        <v>0.50474537037037004</v>
      </c>
      <c r="M499" s="24">
        <v>30</v>
      </c>
      <c r="N499" s="24">
        <f t="shared" si="7"/>
        <v>30</v>
      </c>
      <c r="O499" s="21" t="s">
        <v>66</v>
      </c>
      <c r="P499" s="24">
        <v>30</v>
      </c>
      <c r="Q499" s="21" t="s">
        <v>66</v>
      </c>
      <c r="R499" s="21" t="s">
        <v>72</v>
      </c>
    </row>
    <row r="500" spans="1:18" x14ac:dyDescent="0.35">
      <c r="A500" s="26">
        <v>1552195</v>
      </c>
      <c r="B500" s="26">
        <f>VLOOKUP(A500,'Fix 2LH Orders'!B:C,2,0)</f>
        <v>240</v>
      </c>
      <c r="C500" s="21" t="s">
        <v>59</v>
      </c>
      <c r="D500" s="21" t="s">
        <v>73</v>
      </c>
      <c r="E500" s="21" t="s">
        <v>61</v>
      </c>
      <c r="F500" s="21" t="s">
        <v>62</v>
      </c>
      <c r="G500" s="21" t="s">
        <v>63</v>
      </c>
      <c r="H500" s="21" t="s">
        <v>74</v>
      </c>
      <c r="I500" s="22">
        <v>43734</v>
      </c>
      <c r="J500" s="23">
        <v>0.31927083333333001</v>
      </c>
      <c r="K500" s="22">
        <v>43734</v>
      </c>
      <c r="L500" s="23">
        <v>0.47858796296296002</v>
      </c>
      <c r="M500" s="25">
        <v>3.8239999999999998</v>
      </c>
      <c r="N500" s="24">
        <f t="shared" si="7"/>
        <v>229.44</v>
      </c>
      <c r="O500" s="21" t="s">
        <v>77</v>
      </c>
      <c r="P500" s="24">
        <v>200</v>
      </c>
      <c r="Q500" s="21" t="s">
        <v>66</v>
      </c>
      <c r="R500" s="21" t="s">
        <v>67</v>
      </c>
    </row>
    <row r="501" spans="1:18" x14ac:dyDescent="0.35">
      <c r="A501" s="26">
        <v>1552195</v>
      </c>
      <c r="B501" s="26">
        <f>VLOOKUP(A501,'Fix 2LH Orders'!B:C,2,0)</f>
        <v>240</v>
      </c>
      <c r="C501" s="21" t="s">
        <v>59</v>
      </c>
      <c r="D501" s="21" t="s">
        <v>75</v>
      </c>
      <c r="E501" s="21" t="s">
        <v>61</v>
      </c>
      <c r="F501" s="21" t="s">
        <v>62</v>
      </c>
      <c r="G501" s="21" t="s">
        <v>63</v>
      </c>
      <c r="H501" s="21" t="s">
        <v>76</v>
      </c>
      <c r="I501" s="22">
        <v>43737</v>
      </c>
      <c r="J501" s="23">
        <v>0.32549768518519001</v>
      </c>
      <c r="K501" s="22">
        <v>43744</v>
      </c>
      <c r="L501" s="23">
        <v>0.59934027777777998</v>
      </c>
      <c r="M501" s="24">
        <v>86730</v>
      </c>
      <c r="N501" s="24">
        <f t="shared" si="7"/>
        <v>86730</v>
      </c>
      <c r="O501" s="21" t="s">
        <v>65</v>
      </c>
      <c r="P501" s="24">
        <v>500</v>
      </c>
      <c r="Q501" s="21" t="s">
        <v>66</v>
      </c>
      <c r="R501" s="21" t="s">
        <v>67</v>
      </c>
    </row>
    <row r="502" spans="1:18" x14ac:dyDescent="0.35">
      <c r="A502" s="26">
        <v>1552195</v>
      </c>
      <c r="B502" s="26">
        <f>VLOOKUP(A502,'Fix 2LH Orders'!B:C,2,0)</f>
        <v>240</v>
      </c>
      <c r="C502" s="21" t="s">
        <v>59</v>
      </c>
      <c r="D502" s="21" t="s">
        <v>78</v>
      </c>
      <c r="E502" s="21" t="s">
        <v>69</v>
      </c>
      <c r="F502" s="21" t="s">
        <v>62</v>
      </c>
      <c r="G502" s="21" t="s">
        <v>70</v>
      </c>
      <c r="H502" s="21" t="s">
        <v>79</v>
      </c>
      <c r="I502" s="22">
        <v>43744</v>
      </c>
      <c r="J502" s="23">
        <v>0.60677083333333004</v>
      </c>
      <c r="K502" s="22">
        <v>43744</v>
      </c>
      <c r="L502" s="23">
        <v>0.60677083333333004</v>
      </c>
      <c r="M502" s="24">
        <v>20</v>
      </c>
      <c r="N502" s="24">
        <f t="shared" si="7"/>
        <v>20</v>
      </c>
      <c r="O502" s="21" t="s">
        <v>66</v>
      </c>
      <c r="P502" s="24">
        <v>20</v>
      </c>
      <c r="Q502" s="21" t="s">
        <v>66</v>
      </c>
      <c r="R502" s="21" t="s">
        <v>72</v>
      </c>
    </row>
    <row r="503" spans="1:18" x14ac:dyDescent="0.35">
      <c r="A503" s="26">
        <v>1552195</v>
      </c>
      <c r="B503" s="26">
        <f>VLOOKUP(A503,'Fix 2LH Orders'!B:C,2,0)</f>
        <v>240</v>
      </c>
      <c r="C503" s="21" t="s">
        <v>59</v>
      </c>
      <c r="D503" s="21" t="s">
        <v>80</v>
      </c>
      <c r="E503" s="21" t="s">
        <v>69</v>
      </c>
      <c r="F503" s="21" t="s">
        <v>62</v>
      </c>
      <c r="G503" s="21" t="s">
        <v>70</v>
      </c>
      <c r="H503" s="21" t="s">
        <v>81</v>
      </c>
      <c r="I503" s="22">
        <v>43744</v>
      </c>
      <c r="J503" s="23">
        <v>0.60709490740741001</v>
      </c>
      <c r="K503" s="22">
        <v>43744</v>
      </c>
      <c r="L503" s="23">
        <v>0.60709490740741001</v>
      </c>
      <c r="M503" s="24">
        <v>20</v>
      </c>
      <c r="N503" s="24">
        <f t="shared" si="7"/>
        <v>20</v>
      </c>
      <c r="O503" s="21" t="s">
        <v>66</v>
      </c>
      <c r="P503" s="24">
        <v>20</v>
      </c>
      <c r="Q503" s="21" t="s">
        <v>66</v>
      </c>
      <c r="R503" s="21" t="s">
        <v>72</v>
      </c>
    </row>
    <row r="504" spans="1:18" x14ac:dyDescent="0.35">
      <c r="A504" s="26">
        <v>1552195</v>
      </c>
      <c r="B504" s="26">
        <f>VLOOKUP(A504,'Fix 2LH Orders'!B:C,2,0)</f>
        <v>240</v>
      </c>
      <c r="C504" s="21" t="s">
        <v>59</v>
      </c>
      <c r="D504" s="21" t="s">
        <v>82</v>
      </c>
      <c r="E504" s="21" t="s">
        <v>83</v>
      </c>
      <c r="F504" s="21" t="s">
        <v>62</v>
      </c>
      <c r="G504" s="21" t="s">
        <v>84</v>
      </c>
      <c r="H504" s="21" t="s">
        <v>84</v>
      </c>
      <c r="I504" s="22">
        <v>43744</v>
      </c>
      <c r="J504" s="23">
        <v>0.65148148148148</v>
      </c>
      <c r="K504" s="22">
        <v>43746</v>
      </c>
      <c r="L504" s="23">
        <v>4.3356481481479997E-2</v>
      </c>
      <c r="M504" s="25">
        <v>367.19900000000001</v>
      </c>
      <c r="N504" s="24">
        <f t="shared" si="7"/>
        <v>367.19900000000001</v>
      </c>
      <c r="O504" s="21" t="s">
        <v>66</v>
      </c>
      <c r="P504" s="24">
        <v>450</v>
      </c>
      <c r="Q504" s="21" t="s">
        <v>66</v>
      </c>
      <c r="R504" s="21" t="s">
        <v>67</v>
      </c>
    </row>
    <row r="505" spans="1:18" x14ac:dyDescent="0.35">
      <c r="A505" s="26">
        <v>1552195</v>
      </c>
      <c r="B505" s="26">
        <f>VLOOKUP(A505,'Fix 2LH Orders'!B:C,2,0)</f>
        <v>240</v>
      </c>
      <c r="C505" s="21" t="s">
        <v>59</v>
      </c>
      <c r="D505" s="21" t="s">
        <v>85</v>
      </c>
      <c r="E505" s="21" t="s">
        <v>86</v>
      </c>
      <c r="F505" s="21" t="s">
        <v>62</v>
      </c>
      <c r="G505" s="21" t="s">
        <v>87</v>
      </c>
      <c r="H505" s="21" t="s">
        <v>87</v>
      </c>
      <c r="I505" s="22">
        <v>43746</v>
      </c>
      <c r="J505" s="23">
        <v>0.40875</v>
      </c>
      <c r="K505" s="22">
        <v>43746</v>
      </c>
      <c r="L505" s="23">
        <v>0.40875</v>
      </c>
      <c r="M505" s="24">
        <v>20</v>
      </c>
      <c r="N505" s="24">
        <f t="shared" si="7"/>
        <v>20</v>
      </c>
      <c r="O505" s="21" t="s">
        <v>66</v>
      </c>
      <c r="P505" s="24">
        <v>20</v>
      </c>
      <c r="Q505" s="21" t="s">
        <v>66</v>
      </c>
      <c r="R505" s="21" t="s">
        <v>72</v>
      </c>
    </row>
    <row r="506" spans="1:18" x14ac:dyDescent="0.35">
      <c r="A506" s="26">
        <v>1552195</v>
      </c>
      <c r="B506" s="26">
        <f>VLOOKUP(A506,'Fix 2LH Orders'!B:C,2,0)</f>
        <v>240</v>
      </c>
      <c r="C506" s="21" t="s">
        <v>59</v>
      </c>
      <c r="D506" s="21" t="s">
        <v>88</v>
      </c>
      <c r="E506" s="21" t="s">
        <v>89</v>
      </c>
      <c r="F506" s="21" t="s">
        <v>90</v>
      </c>
      <c r="G506" s="21" t="s">
        <v>91</v>
      </c>
      <c r="H506" s="21" t="s">
        <v>92</v>
      </c>
      <c r="I506" s="22"/>
      <c r="J506" s="23">
        <v>0</v>
      </c>
      <c r="K506" s="22"/>
      <c r="L506" s="23">
        <v>0</v>
      </c>
      <c r="M506" s="25">
        <v>0</v>
      </c>
      <c r="N506" s="24">
        <f t="shared" si="7"/>
        <v>0</v>
      </c>
      <c r="O506" s="21" t="s">
        <v>93</v>
      </c>
      <c r="P506" s="24">
        <v>0</v>
      </c>
      <c r="Q506" s="21" t="s">
        <v>66</v>
      </c>
      <c r="R506" s="21" t="s">
        <v>94</v>
      </c>
    </row>
    <row r="507" spans="1:18" x14ac:dyDescent="0.35">
      <c r="A507" s="26">
        <v>1552195</v>
      </c>
      <c r="B507" s="26">
        <f>VLOOKUP(A507,'Fix 2LH Orders'!B:C,2,0)</f>
        <v>240</v>
      </c>
      <c r="C507" s="21" t="s">
        <v>59</v>
      </c>
      <c r="D507" s="21" t="s">
        <v>95</v>
      </c>
      <c r="E507" s="21" t="s">
        <v>61</v>
      </c>
      <c r="F507" s="21" t="s">
        <v>62</v>
      </c>
      <c r="G507" s="21" t="s">
        <v>63</v>
      </c>
      <c r="H507" s="21" t="s">
        <v>96</v>
      </c>
      <c r="I507" s="22">
        <v>43746</v>
      </c>
      <c r="J507" s="23">
        <v>0.48781249999999998</v>
      </c>
      <c r="K507" s="22">
        <v>43746</v>
      </c>
      <c r="L507" s="23">
        <v>0.50138888888888999</v>
      </c>
      <c r="M507" s="25">
        <v>19.55</v>
      </c>
      <c r="N507" s="24">
        <f t="shared" si="7"/>
        <v>19.55</v>
      </c>
      <c r="O507" s="21" t="s">
        <v>66</v>
      </c>
      <c r="P507" s="24">
        <v>40</v>
      </c>
      <c r="Q507" s="21" t="s">
        <v>66</v>
      </c>
      <c r="R507" s="21" t="s">
        <v>67</v>
      </c>
    </row>
    <row r="508" spans="1:18" x14ac:dyDescent="0.35">
      <c r="A508" s="26">
        <v>1552195</v>
      </c>
      <c r="B508" s="26">
        <f>VLOOKUP(A508,'Fix 2LH Orders'!B:C,2,0)</f>
        <v>240</v>
      </c>
      <c r="C508" s="21" t="s">
        <v>59</v>
      </c>
      <c r="D508" s="21" t="s">
        <v>97</v>
      </c>
      <c r="E508" s="21" t="s">
        <v>69</v>
      </c>
      <c r="F508" s="21" t="s">
        <v>62</v>
      </c>
      <c r="G508" s="21" t="s">
        <v>70</v>
      </c>
      <c r="H508" s="21" t="s">
        <v>98</v>
      </c>
      <c r="I508" s="22">
        <v>43747</v>
      </c>
      <c r="J508" s="23">
        <v>0.57071759259259003</v>
      </c>
      <c r="K508" s="22">
        <v>43747</v>
      </c>
      <c r="L508" s="23">
        <v>0.57071759259259003</v>
      </c>
      <c r="M508" s="24">
        <v>20</v>
      </c>
      <c r="N508" s="24">
        <f t="shared" si="7"/>
        <v>20</v>
      </c>
      <c r="O508" s="21" t="s">
        <v>66</v>
      </c>
      <c r="P508" s="24">
        <v>20</v>
      </c>
      <c r="Q508" s="21" t="s">
        <v>66</v>
      </c>
      <c r="R508" s="21" t="s">
        <v>72</v>
      </c>
    </row>
    <row r="509" spans="1:18" x14ac:dyDescent="0.35">
      <c r="A509" s="26">
        <v>1552195</v>
      </c>
      <c r="B509" s="26">
        <f>VLOOKUP(A509,'Fix 2LH Orders'!B:C,2,0)</f>
        <v>240</v>
      </c>
      <c r="C509" s="21" t="s">
        <v>59</v>
      </c>
      <c r="D509" s="21" t="s">
        <v>99</v>
      </c>
      <c r="E509" s="21" t="s">
        <v>69</v>
      </c>
      <c r="F509" s="21" t="s">
        <v>62</v>
      </c>
      <c r="G509" s="21" t="s">
        <v>70</v>
      </c>
      <c r="H509" s="21" t="s">
        <v>100</v>
      </c>
      <c r="I509" s="22">
        <v>43747</v>
      </c>
      <c r="J509" s="23">
        <v>0.57084490740741001</v>
      </c>
      <c r="K509" s="22">
        <v>43747</v>
      </c>
      <c r="L509" s="23">
        <v>0.57084490740741001</v>
      </c>
      <c r="M509" s="24">
        <v>50</v>
      </c>
      <c r="N509" s="24">
        <f t="shared" si="7"/>
        <v>50</v>
      </c>
      <c r="O509" s="21" t="s">
        <v>66</v>
      </c>
      <c r="P509" s="24">
        <v>50</v>
      </c>
      <c r="Q509" s="21" t="s">
        <v>66</v>
      </c>
      <c r="R509" s="21" t="s">
        <v>72</v>
      </c>
    </row>
    <row r="510" spans="1:18" x14ac:dyDescent="0.35">
      <c r="A510" s="26">
        <v>1552195</v>
      </c>
      <c r="B510" s="26">
        <f>VLOOKUP(A510,'Fix 2LH Orders'!B:C,2,0)</f>
        <v>240</v>
      </c>
      <c r="C510" s="21" t="s">
        <v>59</v>
      </c>
      <c r="D510" s="21" t="s">
        <v>101</v>
      </c>
      <c r="E510" s="21" t="s">
        <v>102</v>
      </c>
      <c r="F510" s="21" t="s">
        <v>62</v>
      </c>
      <c r="G510" s="21" t="s">
        <v>100</v>
      </c>
      <c r="H510" s="21" t="s">
        <v>103</v>
      </c>
      <c r="I510" s="22">
        <v>43747</v>
      </c>
      <c r="J510" s="23">
        <v>0.57096064814814995</v>
      </c>
      <c r="K510" s="22">
        <v>43747</v>
      </c>
      <c r="L510" s="23">
        <v>0.57096064814814995</v>
      </c>
      <c r="M510" s="24">
        <v>10</v>
      </c>
      <c r="N510" s="24">
        <f t="shared" si="7"/>
        <v>10</v>
      </c>
      <c r="O510" s="21" t="s">
        <v>66</v>
      </c>
      <c r="P510" s="24">
        <v>10</v>
      </c>
      <c r="Q510" s="21" t="s">
        <v>66</v>
      </c>
      <c r="R510" s="21" t="s">
        <v>72</v>
      </c>
    </row>
    <row r="511" spans="1:18" x14ac:dyDescent="0.35">
      <c r="A511" s="26">
        <v>1552195</v>
      </c>
      <c r="B511" s="26">
        <f>VLOOKUP(A511,'Fix 2LH Orders'!B:C,2,0)</f>
        <v>240</v>
      </c>
      <c r="C511" s="21" t="s">
        <v>59</v>
      </c>
      <c r="D511" s="21" t="s">
        <v>104</v>
      </c>
      <c r="E511" s="21" t="s">
        <v>102</v>
      </c>
      <c r="F511" s="21" t="s">
        <v>105</v>
      </c>
      <c r="G511" s="21" t="s">
        <v>100</v>
      </c>
      <c r="H511" s="21" t="s">
        <v>106</v>
      </c>
      <c r="I511" s="22">
        <v>43751</v>
      </c>
      <c r="J511" s="23">
        <v>0.36346064814814999</v>
      </c>
      <c r="K511" s="22">
        <v>43751</v>
      </c>
      <c r="L511" s="23">
        <v>0.36346064814814999</v>
      </c>
      <c r="M511" s="24">
        <v>10</v>
      </c>
      <c r="N511" s="24">
        <f t="shared" si="7"/>
        <v>10</v>
      </c>
      <c r="O511" s="21" t="s">
        <v>66</v>
      </c>
      <c r="P511" s="24">
        <v>10</v>
      </c>
      <c r="Q511" s="21" t="s">
        <v>66</v>
      </c>
      <c r="R511" s="21" t="s">
        <v>72</v>
      </c>
    </row>
    <row r="512" spans="1:18" x14ac:dyDescent="0.35">
      <c r="A512" s="26">
        <v>1552195</v>
      </c>
      <c r="B512" s="26">
        <f>VLOOKUP(A512,'Fix 2LH Orders'!B:C,2,0)</f>
        <v>240</v>
      </c>
      <c r="C512" s="21" t="s">
        <v>107</v>
      </c>
      <c r="D512" s="21" t="s">
        <v>60</v>
      </c>
      <c r="E512" s="21" t="s">
        <v>61</v>
      </c>
      <c r="F512" s="21" t="s">
        <v>90</v>
      </c>
      <c r="G512" s="21" t="s">
        <v>63</v>
      </c>
      <c r="H512" s="21" t="s">
        <v>108</v>
      </c>
      <c r="I512" s="22">
        <v>43738</v>
      </c>
      <c r="J512" s="23">
        <v>0.50712962962963004</v>
      </c>
      <c r="K512" s="22">
        <v>43746</v>
      </c>
      <c r="L512" s="23">
        <v>0.67177083333332999</v>
      </c>
      <c r="M512" s="25">
        <v>553.76</v>
      </c>
      <c r="N512" s="24">
        <f t="shared" si="7"/>
        <v>553.76</v>
      </c>
      <c r="O512" s="21" t="s">
        <v>66</v>
      </c>
      <c r="P512" s="24">
        <v>1</v>
      </c>
      <c r="Q512" s="21" t="s">
        <v>66</v>
      </c>
      <c r="R512" s="21" t="s">
        <v>67</v>
      </c>
    </row>
    <row r="513" spans="1:18" x14ac:dyDescent="0.35">
      <c r="A513" s="26">
        <v>1552195</v>
      </c>
      <c r="B513" s="26">
        <f>VLOOKUP(A513,'Fix 2LH Orders'!B:C,2,0)</f>
        <v>240</v>
      </c>
      <c r="C513" s="21" t="s">
        <v>109</v>
      </c>
      <c r="D513" s="21" t="s">
        <v>82</v>
      </c>
      <c r="E513" s="21" t="s">
        <v>83</v>
      </c>
      <c r="F513" s="21" t="s">
        <v>90</v>
      </c>
      <c r="G513" s="21" t="s">
        <v>84</v>
      </c>
      <c r="H513" s="21" t="s">
        <v>110</v>
      </c>
      <c r="I513" s="22"/>
      <c r="J513" s="23">
        <v>0</v>
      </c>
      <c r="K513" s="22"/>
      <c r="L513" s="23">
        <v>0</v>
      </c>
      <c r="M513" s="25">
        <v>0</v>
      </c>
      <c r="N513" s="24">
        <f t="shared" si="7"/>
        <v>0</v>
      </c>
      <c r="O513" s="21" t="s">
        <v>93</v>
      </c>
      <c r="P513" s="24">
        <v>5</v>
      </c>
      <c r="Q513" s="21" t="s">
        <v>66</v>
      </c>
      <c r="R513" s="21" t="s">
        <v>94</v>
      </c>
    </row>
    <row r="514" spans="1:18" x14ac:dyDescent="0.35">
      <c r="A514" s="26">
        <v>1552241</v>
      </c>
      <c r="B514" s="26">
        <f>VLOOKUP(A514,'Fix 2LH Orders'!B:C,2,0)</f>
        <v>244</v>
      </c>
      <c r="C514" s="21" t="s">
        <v>59</v>
      </c>
      <c r="D514" s="21" t="s">
        <v>60</v>
      </c>
      <c r="E514" s="21" t="s">
        <v>61</v>
      </c>
      <c r="F514" s="21" t="s">
        <v>62</v>
      </c>
      <c r="G514" s="21" t="s">
        <v>63</v>
      </c>
      <c r="H514" s="21" t="s">
        <v>64</v>
      </c>
      <c r="I514" s="22">
        <v>43737</v>
      </c>
      <c r="J514" s="23">
        <v>0.42603009259259</v>
      </c>
      <c r="K514" s="22">
        <v>43737</v>
      </c>
      <c r="L514" s="23">
        <v>0.44006944444444002</v>
      </c>
      <c r="M514" s="25">
        <v>6.7329999999999997</v>
      </c>
      <c r="N514" s="24">
        <f t="shared" si="7"/>
        <v>6.7329999999999997</v>
      </c>
      <c r="O514" s="21" t="s">
        <v>66</v>
      </c>
      <c r="P514" s="24">
        <v>20</v>
      </c>
      <c r="Q514" s="21" t="s">
        <v>66</v>
      </c>
      <c r="R514" s="21" t="s">
        <v>67</v>
      </c>
    </row>
    <row r="515" spans="1:18" x14ac:dyDescent="0.35">
      <c r="A515" s="26">
        <v>1552241</v>
      </c>
      <c r="B515" s="26">
        <f>VLOOKUP(A515,'Fix 2LH Orders'!B:C,2,0)</f>
        <v>244</v>
      </c>
      <c r="C515" s="21" t="s">
        <v>59</v>
      </c>
      <c r="D515" s="21" t="s">
        <v>68</v>
      </c>
      <c r="E515" s="21" t="s">
        <v>69</v>
      </c>
      <c r="F515" s="21" t="s">
        <v>62</v>
      </c>
      <c r="G515" s="21" t="s">
        <v>70</v>
      </c>
      <c r="H515" s="21" t="s">
        <v>71</v>
      </c>
      <c r="I515" s="22">
        <v>43737</v>
      </c>
      <c r="J515" s="23">
        <v>0.61453703703703999</v>
      </c>
      <c r="K515" s="22">
        <v>43737</v>
      </c>
      <c r="L515" s="23">
        <v>0.61453703703703999</v>
      </c>
      <c r="M515" s="24">
        <v>30</v>
      </c>
      <c r="N515" s="24">
        <f t="shared" ref="N515:N578" si="8">IF(O515="H",M515*60,M515)</f>
        <v>30</v>
      </c>
      <c r="O515" s="21" t="s">
        <v>66</v>
      </c>
      <c r="P515" s="24">
        <v>30</v>
      </c>
      <c r="Q515" s="21" t="s">
        <v>66</v>
      </c>
      <c r="R515" s="21" t="s">
        <v>72</v>
      </c>
    </row>
    <row r="516" spans="1:18" x14ac:dyDescent="0.35">
      <c r="A516" s="26">
        <v>1552241</v>
      </c>
      <c r="B516" s="26">
        <f>VLOOKUP(A516,'Fix 2LH Orders'!B:C,2,0)</f>
        <v>244</v>
      </c>
      <c r="C516" s="21" t="s">
        <v>59</v>
      </c>
      <c r="D516" s="21" t="s">
        <v>73</v>
      </c>
      <c r="E516" s="21" t="s">
        <v>61</v>
      </c>
      <c r="F516" s="21" t="s">
        <v>62</v>
      </c>
      <c r="G516" s="21" t="s">
        <v>63</v>
      </c>
      <c r="H516" s="21" t="s">
        <v>74</v>
      </c>
      <c r="I516" s="22">
        <v>43737</v>
      </c>
      <c r="J516" s="23">
        <v>0.61626157407407001</v>
      </c>
      <c r="K516" s="22">
        <v>43737</v>
      </c>
      <c r="L516" s="23">
        <v>0.66378472222221996</v>
      </c>
      <c r="M516" s="25">
        <v>1.141</v>
      </c>
      <c r="N516" s="24">
        <f t="shared" si="8"/>
        <v>68.460000000000008</v>
      </c>
      <c r="O516" s="21" t="s">
        <v>77</v>
      </c>
      <c r="P516" s="24">
        <v>200</v>
      </c>
      <c r="Q516" s="21" t="s">
        <v>66</v>
      </c>
      <c r="R516" s="21" t="s">
        <v>67</v>
      </c>
    </row>
    <row r="517" spans="1:18" x14ac:dyDescent="0.35">
      <c r="A517" s="26">
        <v>1552241</v>
      </c>
      <c r="B517" s="26">
        <f>VLOOKUP(A517,'Fix 2LH Orders'!B:C,2,0)</f>
        <v>244</v>
      </c>
      <c r="C517" s="21" t="s">
        <v>59</v>
      </c>
      <c r="D517" s="21" t="s">
        <v>75</v>
      </c>
      <c r="E517" s="21" t="s">
        <v>61</v>
      </c>
      <c r="F517" s="21" t="s">
        <v>62</v>
      </c>
      <c r="G517" s="21" t="s">
        <v>63</v>
      </c>
      <c r="H517" s="21" t="s">
        <v>76</v>
      </c>
      <c r="I517" s="22">
        <v>43738</v>
      </c>
      <c r="J517" s="23">
        <v>0.32269675925926</v>
      </c>
      <c r="K517" s="22">
        <v>43740</v>
      </c>
      <c r="L517" s="23">
        <v>0.74196759259259004</v>
      </c>
      <c r="M517" s="25">
        <v>25.114000000000001</v>
      </c>
      <c r="N517" s="24">
        <f t="shared" si="8"/>
        <v>1506.8400000000001</v>
      </c>
      <c r="O517" s="21" t="s">
        <v>77</v>
      </c>
      <c r="P517" s="24">
        <v>500</v>
      </c>
      <c r="Q517" s="21" t="s">
        <v>66</v>
      </c>
      <c r="R517" s="21" t="s">
        <v>67</v>
      </c>
    </row>
    <row r="518" spans="1:18" x14ac:dyDescent="0.35">
      <c r="A518" s="26">
        <v>1552241</v>
      </c>
      <c r="B518" s="26">
        <f>VLOOKUP(A518,'Fix 2LH Orders'!B:C,2,0)</f>
        <v>244</v>
      </c>
      <c r="C518" s="21" t="s">
        <v>59</v>
      </c>
      <c r="D518" s="21" t="s">
        <v>78</v>
      </c>
      <c r="E518" s="21" t="s">
        <v>69</v>
      </c>
      <c r="F518" s="21" t="s">
        <v>62</v>
      </c>
      <c r="G518" s="21" t="s">
        <v>70</v>
      </c>
      <c r="H518" s="21" t="s">
        <v>79</v>
      </c>
      <c r="I518" s="22">
        <v>43752</v>
      </c>
      <c r="J518" s="23">
        <v>0.58123842592593</v>
      </c>
      <c r="K518" s="22">
        <v>43752</v>
      </c>
      <c r="L518" s="23">
        <v>0.58123842592593</v>
      </c>
      <c r="M518" s="24">
        <v>20</v>
      </c>
      <c r="N518" s="24">
        <f t="shared" si="8"/>
        <v>20</v>
      </c>
      <c r="O518" s="21" t="s">
        <v>66</v>
      </c>
      <c r="P518" s="24">
        <v>20</v>
      </c>
      <c r="Q518" s="21" t="s">
        <v>66</v>
      </c>
      <c r="R518" s="21" t="s">
        <v>72</v>
      </c>
    </row>
    <row r="519" spans="1:18" x14ac:dyDescent="0.35">
      <c r="A519" s="26">
        <v>1552241</v>
      </c>
      <c r="B519" s="26">
        <f>VLOOKUP(A519,'Fix 2LH Orders'!B:C,2,0)</f>
        <v>244</v>
      </c>
      <c r="C519" s="21" t="s">
        <v>59</v>
      </c>
      <c r="D519" s="21" t="s">
        <v>80</v>
      </c>
      <c r="E519" s="21" t="s">
        <v>69</v>
      </c>
      <c r="F519" s="21" t="s">
        <v>62</v>
      </c>
      <c r="G519" s="21" t="s">
        <v>70</v>
      </c>
      <c r="H519" s="21" t="s">
        <v>81</v>
      </c>
      <c r="I519" s="22">
        <v>43752</v>
      </c>
      <c r="J519" s="23">
        <v>0.58145833333332997</v>
      </c>
      <c r="K519" s="22">
        <v>43752</v>
      </c>
      <c r="L519" s="23">
        <v>0.58145833333332997</v>
      </c>
      <c r="M519" s="24">
        <v>20</v>
      </c>
      <c r="N519" s="24">
        <f t="shared" si="8"/>
        <v>20</v>
      </c>
      <c r="O519" s="21" t="s">
        <v>66</v>
      </c>
      <c r="P519" s="24">
        <v>20</v>
      </c>
      <c r="Q519" s="21" t="s">
        <v>66</v>
      </c>
      <c r="R519" s="21" t="s">
        <v>72</v>
      </c>
    </row>
    <row r="520" spans="1:18" x14ac:dyDescent="0.35">
      <c r="A520" s="26">
        <v>1552241</v>
      </c>
      <c r="B520" s="26">
        <f>VLOOKUP(A520,'Fix 2LH Orders'!B:C,2,0)</f>
        <v>244</v>
      </c>
      <c r="C520" s="21" t="s">
        <v>59</v>
      </c>
      <c r="D520" s="21" t="s">
        <v>82</v>
      </c>
      <c r="E520" s="21" t="s">
        <v>83</v>
      </c>
      <c r="F520" s="21" t="s">
        <v>62</v>
      </c>
      <c r="G520" s="21" t="s">
        <v>84</v>
      </c>
      <c r="H520" s="21" t="s">
        <v>84</v>
      </c>
      <c r="I520" s="22">
        <v>43752</v>
      </c>
      <c r="J520" s="23">
        <v>0.59165509259258997</v>
      </c>
      <c r="K520" s="22">
        <v>43754</v>
      </c>
      <c r="L520" s="23">
        <v>0.18587962962963001</v>
      </c>
      <c r="M520" s="25">
        <v>6.1420000000000003</v>
      </c>
      <c r="N520" s="24">
        <f t="shared" si="8"/>
        <v>368.52000000000004</v>
      </c>
      <c r="O520" s="21" t="s">
        <v>77</v>
      </c>
      <c r="P520" s="24">
        <v>450</v>
      </c>
      <c r="Q520" s="21" t="s">
        <v>66</v>
      </c>
      <c r="R520" s="21" t="s">
        <v>67</v>
      </c>
    </row>
    <row r="521" spans="1:18" x14ac:dyDescent="0.35">
      <c r="A521" s="26">
        <v>1552241</v>
      </c>
      <c r="B521" s="26">
        <f>VLOOKUP(A521,'Fix 2LH Orders'!B:C,2,0)</f>
        <v>244</v>
      </c>
      <c r="C521" s="21" t="s">
        <v>59</v>
      </c>
      <c r="D521" s="21" t="s">
        <v>85</v>
      </c>
      <c r="E521" s="21" t="s">
        <v>86</v>
      </c>
      <c r="F521" s="21" t="s">
        <v>62</v>
      </c>
      <c r="G521" s="21" t="s">
        <v>87</v>
      </c>
      <c r="H521" s="21" t="s">
        <v>87</v>
      </c>
      <c r="I521" s="22">
        <v>43754</v>
      </c>
      <c r="J521" s="23">
        <v>0.42873842592592998</v>
      </c>
      <c r="K521" s="22">
        <v>43754</v>
      </c>
      <c r="L521" s="23">
        <v>0.42873842592592998</v>
      </c>
      <c r="M521" s="24">
        <v>20</v>
      </c>
      <c r="N521" s="24">
        <f t="shared" si="8"/>
        <v>20</v>
      </c>
      <c r="O521" s="21" t="s">
        <v>66</v>
      </c>
      <c r="P521" s="24">
        <v>20</v>
      </c>
      <c r="Q521" s="21" t="s">
        <v>66</v>
      </c>
      <c r="R521" s="21" t="s">
        <v>72</v>
      </c>
    </row>
    <row r="522" spans="1:18" x14ac:dyDescent="0.35">
      <c r="A522" s="26">
        <v>1552241</v>
      </c>
      <c r="B522" s="26">
        <f>VLOOKUP(A522,'Fix 2LH Orders'!B:C,2,0)</f>
        <v>244</v>
      </c>
      <c r="C522" s="21" t="s">
        <v>59</v>
      </c>
      <c r="D522" s="21" t="s">
        <v>88</v>
      </c>
      <c r="E522" s="21" t="s">
        <v>89</v>
      </c>
      <c r="F522" s="21" t="s">
        <v>90</v>
      </c>
      <c r="G522" s="21" t="s">
        <v>91</v>
      </c>
      <c r="H522" s="21" t="s">
        <v>92</v>
      </c>
      <c r="I522" s="22"/>
      <c r="J522" s="23">
        <v>0</v>
      </c>
      <c r="K522" s="22"/>
      <c r="L522" s="23">
        <v>0</v>
      </c>
      <c r="M522" s="25">
        <v>0</v>
      </c>
      <c r="N522" s="24">
        <f t="shared" si="8"/>
        <v>0</v>
      </c>
      <c r="O522" s="21" t="s">
        <v>93</v>
      </c>
      <c r="P522" s="24">
        <v>0</v>
      </c>
      <c r="Q522" s="21" t="s">
        <v>66</v>
      </c>
      <c r="R522" s="21" t="s">
        <v>94</v>
      </c>
    </row>
    <row r="523" spans="1:18" x14ac:dyDescent="0.35">
      <c r="A523" s="26">
        <v>1552241</v>
      </c>
      <c r="B523" s="26">
        <f>VLOOKUP(A523,'Fix 2LH Orders'!B:C,2,0)</f>
        <v>244</v>
      </c>
      <c r="C523" s="21" t="s">
        <v>59</v>
      </c>
      <c r="D523" s="21" t="s">
        <v>95</v>
      </c>
      <c r="E523" s="21" t="s">
        <v>61</v>
      </c>
      <c r="F523" s="21" t="s">
        <v>62</v>
      </c>
      <c r="G523" s="21" t="s">
        <v>63</v>
      </c>
      <c r="H523" s="21" t="s">
        <v>96</v>
      </c>
      <c r="I523" s="22">
        <v>43758</v>
      </c>
      <c r="J523" s="23">
        <v>0.48435185185184998</v>
      </c>
      <c r="K523" s="22">
        <v>43758</v>
      </c>
      <c r="L523" s="23">
        <v>0.51646990740740994</v>
      </c>
      <c r="M523" s="25">
        <v>23.132999999999999</v>
      </c>
      <c r="N523" s="24">
        <f t="shared" si="8"/>
        <v>23.132999999999999</v>
      </c>
      <c r="O523" s="21" t="s">
        <v>66</v>
      </c>
      <c r="P523" s="24">
        <v>40</v>
      </c>
      <c r="Q523" s="21" t="s">
        <v>66</v>
      </c>
      <c r="R523" s="21" t="s">
        <v>67</v>
      </c>
    </row>
    <row r="524" spans="1:18" x14ac:dyDescent="0.35">
      <c r="A524" s="26">
        <v>1552241</v>
      </c>
      <c r="B524" s="26">
        <f>VLOOKUP(A524,'Fix 2LH Orders'!B:C,2,0)</f>
        <v>244</v>
      </c>
      <c r="C524" s="21" t="s">
        <v>59</v>
      </c>
      <c r="D524" s="21" t="s">
        <v>97</v>
      </c>
      <c r="E524" s="21" t="s">
        <v>69</v>
      </c>
      <c r="F524" s="21" t="s">
        <v>62</v>
      </c>
      <c r="G524" s="21" t="s">
        <v>70</v>
      </c>
      <c r="H524" s="21" t="s">
        <v>98</v>
      </c>
      <c r="I524" s="22">
        <v>43759</v>
      </c>
      <c r="J524" s="23">
        <v>0.64923611111111001</v>
      </c>
      <c r="K524" s="22">
        <v>43759</v>
      </c>
      <c r="L524" s="23">
        <v>0.64923611111111001</v>
      </c>
      <c r="M524" s="24">
        <v>20</v>
      </c>
      <c r="N524" s="24">
        <f t="shared" si="8"/>
        <v>20</v>
      </c>
      <c r="O524" s="21" t="s">
        <v>66</v>
      </c>
      <c r="P524" s="24">
        <v>20</v>
      </c>
      <c r="Q524" s="21" t="s">
        <v>66</v>
      </c>
      <c r="R524" s="21" t="s">
        <v>72</v>
      </c>
    </row>
    <row r="525" spans="1:18" x14ac:dyDescent="0.35">
      <c r="A525" s="26">
        <v>1552241</v>
      </c>
      <c r="B525" s="26">
        <f>VLOOKUP(A525,'Fix 2LH Orders'!B:C,2,0)</f>
        <v>244</v>
      </c>
      <c r="C525" s="21" t="s">
        <v>59</v>
      </c>
      <c r="D525" s="21" t="s">
        <v>99</v>
      </c>
      <c r="E525" s="21" t="s">
        <v>69</v>
      </c>
      <c r="F525" s="21" t="s">
        <v>62</v>
      </c>
      <c r="G525" s="21" t="s">
        <v>70</v>
      </c>
      <c r="H525" s="21" t="s">
        <v>100</v>
      </c>
      <c r="I525" s="22">
        <v>43759</v>
      </c>
      <c r="J525" s="23">
        <v>0.64930555555556002</v>
      </c>
      <c r="K525" s="22">
        <v>43759</v>
      </c>
      <c r="L525" s="23">
        <v>0.64930555555556002</v>
      </c>
      <c r="M525" s="24">
        <v>50</v>
      </c>
      <c r="N525" s="24">
        <f t="shared" si="8"/>
        <v>50</v>
      </c>
      <c r="O525" s="21" t="s">
        <v>66</v>
      </c>
      <c r="P525" s="24">
        <v>50</v>
      </c>
      <c r="Q525" s="21" t="s">
        <v>66</v>
      </c>
      <c r="R525" s="21" t="s">
        <v>72</v>
      </c>
    </row>
    <row r="526" spans="1:18" x14ac:dyDescent="0.35">
      <c r="A526" s="26">
        <v>1552241</v>
      </c>
      <c r="B526" s="26">
        <f>VLOOKUP(A526,'Fix 2LH Orders'!B:C,2,0)</f>
        <v>244</v>
      </c>
      <c r="C526" s="21" t="s">
        <v>59</v>
      </c>
      <c r="D526" s="21" t="s">
        <v>101</v>
      </c>
      <c r="E526" s="21" t="s">
        <v>102</v>
      </c>
      <c r="F526" s="21" t="s">
        <v>62</v>
      </c>
      <c r="G526" s="21" t="s">
        <v>100</v>
      </c>
      <c r="H526" s="21" t="s">
        <v>103</v>
      </c>
      <c r="I526" s="22">
        <v>43759</v>
      </c>
      <c r="J526" s="23">
        <v>0.64935185185184996</v>
      </c>
      <c r="K526" s="22">
        <v>43759</v>
      </c>
      <c r="L526" s="23">
        <v>0.64935185185184996</v>
      </c>
      <c r="M526" s="24">
        <v>10</v>
      </c>
      <c r="N526" s="24">
        <f t="shared" si="8"/>
        <v>10</v>
      </c>
      <c r="O526" s="21" t="s">
        <v>66</v>
      </c>
      <c r="P526" s="24">
        <v>10</v>
      </c>
      <c r="Q526" s="21" t="s">
        <v>66</v>
      </c>
      <c r="R526" s="21" t="s">
        <v>72</v>
      </c>
    </row>
    <row r="527" spans="1:18" x14ac:dyDescent="0.35">
      <c r="A527" s="26">
        <v>1552241</v>
      </c>
      <c r="B527" s="26">
        <f>VLOOKUP(A527,'Fix 2LH Orders'!B:C,2,0)</f>
        <v>244</v>
      </c>
      <c r="C527" s="21" t="s">
        <v>59</v>
      </c>
      <c r="D527" s="21" t="s">
        <v>104</v>
      </c>
      <c r="E527" s="21" t="s">
        <v>102</v>
      </c>
      <c r="F527" s="21" t="s">
        <v>105</v>
      </c>
      <c r="G527" s="21" t="s">
        <v>100</v>
      </c>
      <c r="H527" s="21" t="s">
        <v>106</v>
      </c>
      <c r="I527" s="22">
        <v>43761</v>
      </c>
      <c r="J527" s="23">
        <v>0.32377314814815</v>
      </c>
      <c r="K527" s="22">
        <v>43761</v>
      </c>
      <c r="L527" s="23">
        <v>0.32377314814815</v>
      </c>
      <c r="M527" s="24">
        <v>10</v>
      </c>
      <c r="N527" s="24">
        <f t="shared" si="8"/>
        <v>10</v>
      </c>
      <c r="O527" s="21" t="s">
        <v>66</v>
      </c>
      <c r="P527" s="24">
        <v>10</v>
      </c>
      <c r="Q527" s="21" t="s">
        <v>66</v>
      </c>
      <c r="R527" s="21" t="s">
        <v>72</v>
      </c>
    </row>
    <row r="528" spans="1:18" x14ac:dyDescent="0.35">
      <c r="A528" s="26">
        <v>1552241</v>
      </c>
      <c r="B528" s="26">
        <f>VLOOKUP(A528,'Fix 2LH Orders'!B:C,2,0)</f>
        <v>244</v>
      </c>
      <c r="C528" s="21" t="s">
        <v>107</v>
      </c>
      <c r="D528" s="21" t="s">
        <v>60</v>
      </c>
      <c r="E528" s="21" t="s">
        <v>61</v>
      </c>
      <c r="F528" s="21" t="s">
        <v>90</v>
      </c>
      <c r="G528" s="21" t="s">
        <v>63</v>
      </c>
      <c r="H528" s="21" t="s">
        <v>108</v>
      </c>
      <c r="I528" s="22"/>
      <c r="J528" s="23">
        <v>0</v>
      </c>
      <c r="K528" s="22"/>
      <c r="L528" s="23">
        <v>0</v>
      </c>
      <c r="M528" s="25">
        <v>0</v>
      </c>
      <c r="N528" s="24">
        <f t="shared" si="8"/>
        <v>0</v>
      </c>
      <c r="O528" s="21" t="s">
        <v>93</v>
      </c>
      <c r="P528" s="24">
        <v>1</v>
      </c>
      <c r="Q528" s="21" t="s">
        <v>66</v>
      </c>
      <c r="R528" s="21" t="s">
        <v>94</v>
      </c>
    </row>
    <row r="529" spans="1:18" x14ac:dyDescent="0.35">
      <c r="A529" s="26">
        <v>1552241</v>
      </c>
      <c r="B529" s="26">
        <f>VLOOKUP(A529,'Fix 2LH Orders'!B:C,2,0)</f>
        <v>244</v>
      </c>
      <c r="C529" s="21" t="s">
        <v>109</v>
      </c>
      <c r="D529" s="21" t="s">
        <v>82</v>
      </c>
      <c r="E529" s="21" t="s">
        <v>83</v>
      </c>
      <c r="F529" s="21" t="s">
        <v>90</v>
      </c>
      <c r="G529" s="21" t="s">
        <v>84</v>
      </c>
      <c r="H529" s="21" t="s">
        <v>110</v>
      </c>
      <c r="I529" s="22"/>
      <c r="J529" s="23">
        <v>0</v>
      </c>
      <c r="K529" s="22"/>
      <c r="L529" s="23">
        <v>0</v>
      </c>
      <c r="M529" s="25">
        <v>0</v>
      </c>
      <c r="N529" s="24">
        <f t="shared" si="8"/>
        <v>0</v>
      </c>
      <c r="O529" s="21" t="s">
        <v>93</v>
      </c>
      <c r="P529" s="24">
        <v>5</v>
      </c>
      <c r="Q529" s="21" t="s">
        <v>66</v>
      </c>
      <c r="R529" s="21" t="s">
        <v>94</v>
      </c>
    </row>
    <row r="530" spans="1:18" x14ac:dyDescent="0.35">
      <c r="A530" s="26">
        <v>1553972</v>
      </c>
      <c r="B530" s="26">
        <f>VLOOKUP(A530,'Fix 2LH Orders'!B:C,2,0)</f>
        <v>241</v>
      </c>
      <c r="C530" s="21" t="s">
        <v>59</v>
      </c>
      <c r="D530" s="21" t="s">
        <v>60</v>
      </c>
      <c r="E530" s="21" t="s">
        <v>61</v>
      </c>
      <c r="F530" s="21" t="s">
        <v>62</v>
      </c>
      <c r="G530" s="21" t="s">
        <v>63</v>
      </c>
      <c r="H530" s="21" t="s">
        <v>64</v>
      </c>
      <c r="I530" s="22">
        <v>43739</v>
      </c>
      <c r="J530" s="23">
        <v>0.35202546296296</v>
      </c>
      <c r="K530" s="22">
        <v>43739</v>
      </c>
      <c r="L530" s="23">
        <v>0.36171296296296002</v>
      </c>
      <c r="M530" s="25">
        <v>13.95</v>
      </c>
      <c r="N530" s="24">
        <f t="shared" si="8"/>
        <v>13.95</v>
      </c>
      <c r="O530" s="21" t="s">
        <v>66</v>
      </c>
      <c r="P530" s="24">
        <v>20</v>
      </c>
      <c r="Q530" s="21" t="s">
        <v>66</v>
      </c>
      <c r="R530" s="21" t="s">
        <v>67</v>
      </c>
    </row>
    <row r="531" spans="1:18" x14ac:dyDescent="0.35">
      <c r="A531" s="26">
        <v>1553972</v>
      </c>
      <c r="B531" s="26">
        <f>VLOOKUP(A531,'Fix 2LH Orders'!B:C,2,0)</f>
        <v>241</v>
      </c>
      <c r="C531" s="21" t="s">
        <v>59</v>
      </c>
      <c r="D531" s="21" t="s">
        <v>68</v>
      </c>
      <c r="E531" s="21" t="s">
        <v>69</v>
      </c>
      <c r="F531" s="21" t="s">
        <v>62</v>
      </c>
      <c r="G531" s="21" t="s">
        <v>70</v>
      </c>
      <c r="H531" s="21" t="s">
        <v>71</v>
      </c>
      <c r="I531" s="22">
        <v>43739</v>
      </c>
      <c r="J531" s="23">
        <v>0.36921296296296002</v>
      </c>
      <c r="K531" s="22">
        <v>43739</v>
      </c>
      <c r="L531" s="23">
        <v>0.36921296296296002</v>
      </c>
      <c r="M531" s="24">
        <v>30</v>
      </c>
      <c r="N531" s="24">
        <f t="shared" si="8"/>
        <v>30</v>
      </c>
      <c r="O531" s="21" t="s">
        <v>66</v>
      </c>
      <c r="P531" s="24">
        <v>30</v>
      </c>
      <c r="Q531" s="21" t="s">
        <v>66</v>
      </c>
      <c r="R531" s="21" t="s">
        <v>72</v>
      </c>
    </row>
    <row r="532" spans="1:18" x14ac:dyDescent="0.35">
      <c r="A532" s="26">
        <v>1553972</v>
      </c>
      <c r="B532" s="26">
        <f>VLOOKUP(A532,'Fix 2LH Orders'!B:C,2,0)</f>
        <v>241</v>
      </c>
      <c r="C532" s="21" t="s">
        <v>59</v>
      </c>
      <c r="D532" s="21" t="s">
        <v>73</v>
      </c>
      <c r="E532" s="21" t="s">
        <v>61</v>
      </c>
      <c r="F532" s="21" t="s">
        <v>62</v>
      </c>
      <c r="G532" s="21" t="s">
        <v>63</v>
      </c>
      <c r="H532" s="21" t="s">
        <v>74</v>
      </c>
      <c r="I532" s="22">
        <v>43739</v>
      </c>
      <c r="J532" s="23">
        <v>0.40924768518519</v>
      </c>
      <c r="K532" s="22">
        <v>43740</v>
      </c>
      <c r="L532" s="23">
        <v>0.46347222222222001</v>
      </c>
      <c r="M532" s="25">
        <v>395.87700000000001</v>
      </c>
      <c r="N532" s="24">
        <f t="shared" si="8"/>
        <v>395.87700000000001</v>
      </c>
      <c r="O532" s="21" t="s">
        <v>66</v>
      </c>
      <c r="P532" s="24">
        <v>200</v>
      </c>
      <c r="Q532" s="21" t="s">
        <v>66</v>
      </c>
      <c r="R532" s="21" t="s">
        <v>67</v>
      </c>
    </row>
    <row r="533" spans="1:18" x14ac:dyDescent="0.35">
      <c r="A533" s="26">
        <v>1553972</v>
      </c>
      <c r="B533" s="26">
        <f>VLOOKUP(A533,'Fix 2LH Orders'!B:C,2,0)</f>
        <v>241</v>
      </c>
      <c r="C533" s="21" t="s">
        <v>59</v>
      </c>
      <c r="D533" s="21" t="s">
        <v>75</v>
      </c>
      <c r="E533" s="21" t="s">
        <v>61</v>
      </c>
      <c r="F533" s="21" t="s">
        <v>62</v>
      </c>
      <c r="G533" s="21" t="s">
        <v>63</v>
      </c>
      <c r="H533" s="21" t="s">
        <v>76</v>
      </c>
      <c r="I533" s="22">
        <v>43740</v>
      </c>
      <c r="J533" s="23">
        <v>0.46381944444444001</v>
      </c>
      <c r="K533" s="22">
        <v>43744</v>
      </c>
      <c r="L533" s="23">
        <v>0.46417824074073999</v>
      </c>
      <c r="M533" s="25">
        <v>1058.2370000000001</v>
      </c>
      <c r="N533" s="24">
        <f t="shared" si="8"/>
        <v>1058.2370000000001</v>
      </c>
      <c r="O533" s="21" t="s">
        <v>66</v>
      </c>
      <c r="P533" s="24">
        <v>500</v>
      </c>
      <c r="Q533" s="21" t="s">
        <v>66</v>
      </c>
      <c r="R533" s="21" t="s">
        <v>67</v>
      </c>
    </row>
    <row r="534" spans="1:18" x14ac:dyDescent="0.35">
      <c r="A534" s="26">
        <v>1553972</v>
      </c>
      <c r="B534" s="26">
        <f>VLOOKUP(A534,'Fix 2LH Orders'!B:C,2,0)</f>
        <v>241</v>
      </c>
      <c r="C534" s="21" t="s">
        <v>59</v>
      </c>
      <c r="D534" s="21" t="s">
        <v>78</v>
      </c>
      <c r="E534" s="21" t="s">
        <v>69</v>
      </c>
      <c r="F534" s="21" t="s">
        <v>62</v>
      </c>
      <c r="G534" s="21" t="s">
        <v>70</v>
      </c>
      <c r="H534" s="21" t="s">
        <v>79</v>
      </c>
      <c r="I534" s="22">
        <v>43744</v>
      </c>
      <c r="J534" s="23">
        <v>0.65902777777777999</v>
      </c>
      <c r="K534" s="22">
        <v>43744</v>
      </c>
      <c r="L534" s="23">
        <v>0.65902777777777999</v>
      </c>
      <c r="M534" s="24">
        <v>20</v>
      </c>
      <c r="N534" s="24">
        <f t="shared" si="8"/>
        <v>20</v>
      </c>
      <c r="O534" s="21" t="s">
        <v>66</v>
      </c>
      <c r="P534" s="24">
        <v>20</v>
      </c>
      <c r="Q534" s="21" t="s">
        <v>66</v>
      </c>
      <c r="R534" s="21" t="s">
        <v>72</v>
      </c>
    </row>
    <row r="535" spans="1:18" x14ac:dyDescent="0.35">
      <c r="A535" s="26">
        <v>1553972</v>
      </c>
      <c r="B535" s="26">
        <f>VLOOKUP(A535,'Fix 2LH Orders'!B:C,2,0)</f>
        <v>241</v>
      </c>
      <c r="C535" s="21" t="s">
        <v>59</v>
      </c>
      <c r="D535" s="21" t="s">
        <v>80</v>
      </c>
      <c r="E535" s="21" t="s">
        <v>69</v>
      </c>
      <c r="F535" s="21" t="s">
        <v>62</v>
      </c>
      <c r="G535" s="21" t="s">
        <v>70</v>
      </c>
      <c r="H535" s="21" t="s">
        <v>81</v>
      </c>
      <c r="I535" s="22">
        <v>43744</v>
      </c>
      <c r="J535" s="23">
        <v>0.65922453703703998</v>
      </c>
      <c r="K535" s="22">
        <v>43744</v>
      </c>
      <c r="L535" s="23">
        <v>0.65922453703703998</v>
      </c>
      <c r="M535" s="24">
        <v>20</v>
      </c>
      <c r="N535" s="24">
        <f t="shared" si="8"/>
        <v>20</v>
      </c>
      <c r="O535" s="21" t="s">
        <v>66</v>
      </c>
      <c r="P535" s="24">
        <v>20</v>
      </c>
      <c r="Q535" s="21" t="s">
        <v>66</v>
      </c>
      <c r="R535" s="21" t="s">
        <v>72</v>
      </c>
    </row>
    <row r="536" spans="1:18" x14ac:dyDescent="0.35">
      <c r="A536" s="26">
        <v>1553972</v>
      </c>
      <c r="B536" s="26">
        <f>VLOOKUP(A536,'Fix 2LH Orders'!B:C,2,0)</f>
        <v>241</v>
      </c>
      <c r="C536" s="21" t="s">
        <v>59</v>
      </c>
      <c r="D536" s="21" t="s">
        <v>82</v>
      </c>
      <c r="E536" s="21" t="s">
        <v>83</v>
      </c>
      <c r="F536" s="21" t="s">
        <v>62</v>
      </c>
      <c r="G536" s="21" t="s">
        <v>84</v>
      </c>
      <c r="H536" s="21" t="s">
        <v>84</v>
      </c>
      <c r="I536" s="22">
        <v>43744</v>
      </c>
      <c r="J536" s="23">
        <v>0.68682870370369997</v>
      </c>
      <c r="K536" s="22">
        <v>43746</v>
      </c>
      <c r="L536" s="23">
        <v>0.4578587962963</v>
      </c>
      <c r="M536" s="25">
        <v>6.7119999999999997</v>
      </c>
      <c r="N536" s="24">
        <f t="shared" si="8"/>
        <v>402.71999999999997</v>
      </c>
      <c r="O536" s="21" t="s">
        <v>77</v>
      </c>
      <c r="P536" s="24">
        <v>450</v>
      </c>
      <c r="Q536" s="21" t="s">
        <v>66</v>
      </c>
      <c r="R536" s="21" t="s">
        <v>67</v>
      </c>
    </row>
    <row r="537" spans="1:18" x14ac:dyDescent="0.35">
      <c r="A537" s="26">
        <v>1553972</v>
      </c>
      <c r="B537" s="26">
        <f>VLOOKUP(A537,'Fix 2LH Orders'!B:C,2,0)</f>
        <v>241</v>
      </c>
      <c r="C537" s="21" t="s">
        <v>59</v>
      </c>
      <c r="D537" s="21" t="s">
        <v>85</v>
      </c>
      <c r="E537" s="21" t="s">
        <v>86</v>
      </c>
      <c r="F537" s="21" t="s">
        <v>62</v>
      </c>
      <c r="G537" s="21" t="s">
        <v>87</v>
      </c>
      <c r="H537" s="21" t="s">
        <v>87</v>
      </c>
      <c r="I537" s="22">
        <v>43746</v>
      </c>
      <c r="J537" s="23">
        <v>0.49597222222221998</v>
      </c>
      <c r="K537" s="22">
        <v>43746</v>
      </c>
      <c r="L537" s="23">
        <v>0.49597222222221998</v>
      </c>
      <c r="M537" s="24">
        <v>20</v>
      </c>
      <c r="N537" s="24">
        <f t="shared" si="8"/>
        <v>20</v>
      </c>
      <c r="O537" s="21" t="s">
        <v>66</v>
      </c>
      <c r="P537" s="24">
        <v>20</v>
      </c>
      <c r="Q537" s="21" t="s">
        <v>66</v>
      </c>
      <c r="R537" s="21" t="s">
        <v>72</v>
      </c>
    </row>
    <row r="538" spans="1:18" x14ac:dyDescent="0.35">
      <c r="A538" s="26">
        <v>1553972</v>
      </c>
      <c r="B538" s="26">
        <f>VLOOKUP(A538,'Fix 2LH Orders'!B:C,2,0)</f>
        <v>241</v>
      </c>
      <c r="C538" s="21" t="s">
        <v>59</v>
      </c>
      <c r="D538" s="21" t="s">
        <v>88</v>
      </c>
      <c r="E538" s="21" t="s">
        <v>89</v>
      </c>
      <c r="F538" s="21" t="s">
        <v>90</v>
      </c>
      <c r="G538" s="21" t="s">
        <v>91</v>
      </c>
      <c r="H538" s="21" t="s">
        <v>92</v>
      </c>
      <c r="I538" s="22"/>
      <c r="J538" s="23">
        <v>0</v>
      </c>
      <c r="K538" s="22"/>
      <c r="L538" s="23">
        <v>0</v>
      </c>
      <c r="M538" s="25">
        <v>0</v>
      </c>
      <c r="N538" s="24">
        <f t="shared" si="8"/>
        <v>0</v>
      </c>
      <c r="O538" s="21" t="s">
        <v>93</v>
      </c>
      <c r="P538" s="24">
        <v>0</v>
      </c>
      <c r="Q538" s="21" t="s">
        <v>66</v>
      </c>
      <c r="R538" s="21" t="s">
        <v>94</v>
      </c>
    </row>
    <row r="539" spans="1:18" x14ac:dyDescent="0.35">
      <c r="A539" s="26">
        <v>1553972</v>
      </c>
      <c r="B539" s="26">
        <f>VLOOKUP(A539,'Fix 2LH Orders'!B:C,2,0)</f>
        <v>241</v>
      </c>
      <c r="C539" s="21" t="s">
        <v>59</v>
      </c>
      <c r="D539" s="21" t="s">
        <v>95</v>
      </c>
      <c r="E539" s="21" t="s">
        <v>61</v>
      </c>
      <c r="F539" s="21" t="s">
        <v>62</v>
      </c>
      <c r="G539" s="21" t="s">
        <v>63</v>
      </c>
      <c r="H539" s="21" t="s">
        <v>96</v>
      </c>
      <c r="I539" s="22">
        <v>43746</v>
      </c>
      <c r="J539" s="23">
        <v>0.54776620370369999</v>
      </c>
      <c r="K539" s="22">
        <v>43746</v>
      </c>
      <c r="L539" s="23">
        <v>0.64006944444444003</v>
      </c>
      <c r="M539" s="25">
        <v>2.2149999999999999</v>
      </c>
      <c r="N539" s="24">
        <f t="shared" si="8"/>
        <v>132.89999999999998</v>
      </c>
      <c r="O539" s="21" t="s">
        <v>77</v>
      </c>
      <c r="P539" s="24">
        <v>40</v>
      </c>
      <c r="Q539" s="21" t="s">
        <v>66</v>
      </c>
      <c r="R539" s="21" t="s">
        <v>67</v>
      </c>
    </row>
    <row r="540" spans="1:18" x14ac:dyDescent="0.35">
      <c r="A540" s="26">
        <v>1553972</v>
      </c>
      <c r="B540" s="26">
        <f>VLOOKUP(A540,'Fix 2LH Orders'!B:C,2,0)</f>
        <v>241</v>
      </c>
      <c r="C540" s="21" t="s">
        <v>59</v>
      </c>
      <c r="D540" s="21" t="s">
        <v>97</v>
      </c>
      <c r="E540" s="21" t="s">
        <v>69</v>
      </c>
      <c r="F540" s="21" t="s">
        <v>62</v>
      </c>
      <c r="G540" s="21" t="s">
        <v>70</v>
      </c>
      <c r="H540" s="21" t="s">
        <v>98</v>
      </c>
      <c r="I540" s="22">
        <v>43747</v>
      </c>
      <c r="J540" s="23">
        <v>0.32989583333333</v>
      </c>
      <c r="K540" s="22">
        <v>43747</v>
      </c>
      <c r="L540" s="23">
        <v>0.32989583333333</v>
      </c>
      <c r="M540" s="24">
        <v>20</v>
      </c>
      <c r="N540" s="24">
        <f t="shared" si="8"/>
        <v>20</v>
      </c>
      <c r="O540" s="21" t="s">
        <v>66</v>
      </c>
      <c r="P540" s="24">
        <v>20</v>
      </c>
      <c r="Q540" s="21" t="s">
        <v>66</v>
      </c>
      <c r="R540" s="21" t="s">
        <v>72</v>
      </c>
    </row>
    <row r="541" spans="1:18" x14ac:dyDescent="0.35">
      <c r="A541" s="26">
        <v>1553972</v>
      </c>
      <c r="B541" s="26">
        <f>VLOOKUP(A541,'Fix 2LH Orders'!B:C,2,0)</f>
        <v>241</v>
      </c>
      <c r="C541" s="21" t="s">
        <v>59</v>
      </c>
      <c r="D541" s="21" t="s">
        <v>99</v>
      </c>
      <c r="E541" s="21" t="s">
        <v>69</v>
      </c>
      <c r="F541" s="21" t="s">
        <v>62</v>
      </c>
      <c r="G541" s="21" t="s">
        <v>70</v>
      </c>
      <c r="H541" s="21" t="s">
        <v>100</v>
      </c>
      <c r="I541" s="22">
        <v>43747</v>
      </c>
      <c r="J541" s="23">
        <v>0.33003472222222002</v>
      </c>
      <c r="K541" s="22">
        <v>43747</v>
      </c>
      <c r="L541" s="23">
        <v>0.33003472222222002</v>
      </c>
      <c r="M541" s="24">
        <v>50</v>
      </c>
      <c r="N541" s="24">
        <f t="shared" si="8"/>
        <v>50</v>
      </c>
      <c r="O541" s="21" t="s">
        <v>66</v>
      </c>
      <c r="P541" s="24">
        <v>50</v>
      </c>
      <c r="Q541" s="21" t="s">
        <v>66</v>
      </c>
      <c r="R541" s="21" t="s">
        <v>72</v>
      </c>
    </row>
    <row r="542" spans="1:18" x14ac:dyDescent="0.35">
      <c r="A542" s="26">
        <v>1553972</v>
      </c>
      <c r="B542" s="26">
        <f>VLOOKUP(A542,'Fix 2LH Orders'!B:C,2,0)</f>
        <v>241</v>
      </c>
      <c r="C542" s="21" t="s">
        <v>59</v>
      </c>
      <c r="D542" s="21" t="s">
        <v>101</v>
      </c>
      <c r="E542" s="21" t="s">
        <v>102</v>
      </c>
      <c r="F542" s="21" t="s">
        <v>62</v>
      </c>
      <c r="G542" s="21" t="s">
        <v>100</v>
      </c>
      <c r="H542" s="21" t="s">
        <v>103</v>
      </c>
      <c r="I542" s="22">
        <v>43747</v>
      </c>
      <c r="J542" s="23">
        <v>0.62156250000000002</v>
      </c>
      <c r="K542" s="22">
        <v>43747</v>
      </c>
      <c r="L542" s="23">
        <v>0.62156250000000002</v>
      </c>
      <c r="M542" s="24">
        <v>10</v>
      </c>
      <c r="N542" s="24">
        <f t="shared" si="8"/>
        <v>10</v>
      </c>
      <c r="O542" s="21" t="s">
        <v>66</v>
      </c>
      <c r="P542" s="24">
        <v>10</v>
      </c>
      <c r="Q542" s="21" t="s">
        <v>66</v>
      </c>
      <c r="R542" s="21" t="s">
        <v>72</v>
      </c>
    </row>
    <row r="543" spans="1:18" x14ac:dyDescent="0.35">
      <c r="A543" s="26">
        <v>1553972</v>
      </c>
      <c r="B543" s="26">
        <f>VLOOKUP(A543,'Fix 2LH Orders'!B:C,2,0)</f>
        <v>241</v>
      </c>
      <c r="C543" s="21" t="s">
        <v>59</v>
      </c>
      <c r="D543" s="21" t="s">
        <v>104</v>
      </c>
      <c r="E543" s="21" t="s">
        <v>102</v>
      </c>
      <c r="F543" s="21" t="s">
        <v>105</v>
      </c>
      <c r="G543" s="21" t="s">
        <v>100</v>
      </c>
      <c r="H543" s="21" t="s">
        <v>106</v>
      </c>
      <c r="I543" s="22">
        <v>43751</v>
      </c>
      <c r="J543" s="23">
        <v>0.39452546296295998</v>
      </c>
      <c r="K543" s="22">
        <v>43751</v>
      </c>
      <c r="L543" s="23">
        <v>0.39452546296295998</v>
      </c>
      <c r="M543" s="24">
        <v>10</v>
      </c>
      <c r="N543" s="24">
        <f t="shared" si="8"/>
        <v>10</v>
      </c>
      <c r="O543" s="21" t="s">
        <v>66</v>
      </c>
      <c r="P543" s="24">
        <v>10</v>
      </c>
      <c r="Q543" s="21" t="s">
        <v>66</v>
      </c>
      <c r="R543" s="21" t="s">
        <v>72</v>
      </c>
    </row>
    <row r="544" spans="1:18" x14ac:dyDescent="0.35">
      <c r="A544" s="26">
        <v>1553972</v>
      </c>
      <c r="B544" s="26">
        <f>VLOOKUP(A544,'Fix 2LH Orders'!B:C,2,0)</f>
        <v>241</v>
      </c>
      <c r="C544" s="21" t="s">
        <v>107</v>
      </c>
      <c r="D544" s="21" t="s">
        <v>60</v>
      </c>
      <c r="E544" s="21" t="s">
        <v>61</v>
      </c>
      <c r="F544" s="21" t="s">
        <v>90</v>
      </c>
      <c r="G544" s="21" t="s">
        <v>63</v>
      </c>
      <c r="H544" s="21" t="s">
        <v>108</v>
      </c>
      <c r="I544" s="22"/>
      <c r="J544" s="23">
        <v>0</v>
      </c>
      <c r="K544" s="22"/>
      <c r="L544" s="23">
        <v>0</v>
      </c>
      <c r="M544" s="25">
        <v>0</v>
      </c>
      <c r="N544" s="24">
        <f t="shared" si="8"/>
        <v>0</v>
      </c>
      <c r="O544" s="21" t="s">
        <v>93</v>
      </c>
      <c r="P544" s="24">
        <v>1</v>
      </c>
      <c r="Q544" s="21" t="s">
        <v>66</v>
      </c>
      <c r="R544" s="21" t="s">
        <v>94</v>
      </c>
    </row>
    <row r="545" spans="1:18" x14ac:dyDescent="0.35">
      <c r="A545" s="26">
        <v>1553972</v>
      </c>
      <c r="B545" s="26">
        <f>VLOOKUP(A545,'Fix 2LH Orders'!B:C,2,0)</f>
        <v>241</v>
      </c>
      <c r="C545" s="21" t="s">
        <v>109</v>
      </c>
      <c r="D545" s="21" t="s">
        <v>82</v>
      </c>
      <c r="E545" s="21" t="s">
        <v>83</v>
      </c>
      <c r="F545" s="21" t="s">
        <v>90</v>
      </c>
      <c r="G545" s="21" t="s">
        <v>84</v>
      </c>
      <c r="H545" s="21" t="s">
        <v>110</v>
      </c>
      <c r="I545" s="22"/>
      <c r="J545" s="23">
        <v>0</v>
      </c>
      <c r="K545" s="22"/>
      <c r="L545" s="23">
        <v>0</v>
      </c>
      <c r="M545" s="25">
        <v>0</v>
      </c>
      <c r="N545" s="24">
        <f t="shared" si="8"/>
        <v>0</v>
      </c>
      <c r="O545" s="21" t="s">
        <v>93</v>
      </c>
      <c r="P545" s="24">
        <v>5</v>
      </c>
      <c r="Q545" s="21" t="s">
        <v>66</v>
      </c>
      <c r="R545" s="21" t="s">
        <v>94</v>
      </c>
    </row>
    <row r="546" spans="1:18" x14ac:dyDescent="0.35">
      <c r="A546" s="26">
        <v>1554219</v>
      </c>
      <c r="B546" s="26">
        <f>VLOOKUP(A546,'Fix 2LH Orders'!B:C,2,0)</f>
        <v>242</v>
      </c>
      <c r="C546" s="21" t="s">
        <v>59</v>
      </c>
      <c r="D546" s="21" t="s">
        <v>60</v>
      </c>
      <c r="E546" s="21" t="s">
        <v>61</v>
      </c>
      <c r="F546" s="21" t="s">
        <v>62</v>
      </c>
      <c r="G546" s="21" t="s">
        <v>63</v>
      </c>
      <c r="H546" s="21" t="s">
        <v>64</v>
      </c>
      <c r="I546" s="22">
        <v>43740</v>
      </c>
      <c r="J546" s="23">
        <v>0.46314814814814997</v>
      </c>
      <c r="K546" s="22">
        <v>43740</v>
      </c>
      <c r="L546" s="23">
        <v>0.47269675925926002</v>
      </c>
      <c r="M546" s="25">
        <v>13.75</v>
      </c>
      <c r="N546" s="24">
        <f t="shared" si="8"/>
        <v>13.75</v>
      </c>
      <c r="O546" s="21" t="s">
        <v>66</v>
      </c>
      <c r="P546" s="24">
        <v>20</v>
      </c>
      <c r="Q546" s="21" t="s">
        <v>66</v>
      </c>
      <c r="R546" s="21" t="s">
        <v>67</v>
      </c>
    </row>
    <row r="547" spans="1:18" x14ac:dyDescent="0.35">
      <c r="A547" s="26">
        <v>1554219</v>
      </c>
      <c r="B547" s="26">
        <f>VLOOKUP(A547,'Fix 2LH Orders'!B:C,2,0)</f>
        <v>242</v>
      </c>
      <c r="C547" s="21" t="s">
        <v>59</v>
      </c>
      <c r="D547" s="21" t="s">
        <v>68</v>
      </c>
      <c r="E547" s="21" t="s">
        <v>69</v>
      </c>
      <c r="F547" s="21" t="s">
        <v>62</v>
      </c>
      <c r="G547" s="21" t="s">
        <v>70</v>
      </c>
      <c r="H547" s="21" t="s">
        <v>71</v>
      </c>
      <c r="I547" s="22">
        <v>43740</v>
      </c>
      <c r="J547" s="23">
        <v>0.50440972222222002</v>
      </c>
      <c r="K547" s="22">
        <v>43740</v>
      </c>
      <c r="L547" s="23">
        <v>0.50440972222222002</v>
      </c>
      <c r="M547" s="24">
        <v>30</v>
      </c>
      <c r="N547" s="24">
        <f t="shared" si="8"/>
        <v>30</v>
      </c>
      <c r="O547" s="21" t="s">
        <v>66</v>
      </c>
      <c r="P547" s="24">
        <v>30</v>
      </c>
      <c r="Q547" s="21" t="s">
        <v>66</v>
      </c>
      <c r="R547" s="21" t="s">
        <v>72</v>
      </c>
    </row>
    <row r="548" spans="1:18" x14ac:dyDescent="0.35">
      <c r="A548" s="26">
        <v>1554219</v>
      </c>
      <c r="B548" s="26">
        <f>VLOOKUP(A548,'Fix 2LH Orders'!B:C,2,0)</f>
        <v>242</v>
      </c>
      <c r="C548" s="21" t="s">
        <v>59</v>
      </c>
      <c r="D548" s="21" t="s">
        <v>73</v>
      </c>
      <c r="E548" s="21" t="s">
        <v>61</v>
      </c>
      <c r="F548" s="21" t="s">
        <v>62</v>
      </c>
      <c r="G548" s="21" t="s">
        <v>63</v>
      </c>
      <c r="H548" s="21" t="s">
        <v>74</v>
      </c>
      <c r="I548" s="22">
        <v>43740</v>
      </c>
      <c r="J548" s="23">
        <v>0.61366898148147997</v>
      </c>
      <c r="K548" s="22">
        <v>43746</v>
      </c>
      <c r="L548" s="23">
        <v>0.47796296296295998</v>
      </c>
      <c r="M548" s="25">
        <v>642.48699999999997</v>
      </c>
      <c r="N548" s="24">
        <f t="shared" si="8"/>
        <v>642.48699999999997</v>
      </c>
      <c r="O548" s="21" t="s">
        <v>66</v>
      </c>
      <c r="P548" s="24">
        <v>200</v>
      </c>
      <c r="Q548" s="21" t="s">
        <v>66</v>
      </c>
      <c r="R548" s="21" t="s">
        <v>67</v>
      </c>
    </row>
    <row r="549" spans="1:18" x14ac:dyDescent="0.35">
      <c r="A549" s="26">
        <v>1554219</v>
      </c>
      <c r="B549" s="26">
        <f>VLOOKUP(A549,'Fix 2LH Orders'!B:C,2,0)</f>
        <v>242</v>
      </c>
      <c r="C549" s="21" t="s">
        <v>59</v>
      </c>
      <c r="D549" s="21" t="s">
        <v>75</v>
      </c>
      <c r="E549" s="21" t="s">
        <v>61</v>
      </c>
      <c r="F549" s="21" t="s">
        <v>62</v>
      </c>
      <c r="G549" s="21" t="s">
        <v>63</v>
      </c>
      <c r="H549" s="21" t="s">
        <v>76</v>
      </c>
      <c r="I549" s="22">
        <v>43746</v>
      </c>
      <c r="J549" s="23">
        <v>0.50649305555556001</v>
      </c>
      <c r="K549" s="22">
        <v>43746</v>
      </c>
      <c r="L549" s="23">
        <v>0.74498842592592995</v>
      </c>
      <c r="M549" s="25">
        <v>5.7240000000000002</v>
      </c>
      <c r="N549" s="24">
        <f t="shared" si="8"/>
        <v>343.44</v>
      </c>
      <c r="O549" s="21" t="s">
        <v>77</v>
      </c>
      <c r="P549" s="24">
        <v>500</v>
      </c>
      <c r="Q549" s="21" t="s">
        <v>66</v>
      </c>
      <c r="R549" s="21" t="s">
        <v>67</v>
      </c>
    </row>
    <row r="550" spans="1:18" x14ac:dyDescent="0.35">
      <c r="A550" s="26">
        <v>1554219</v>
      </c>
      <c r="B550" s="26">
        <f>VLOOKUP(A550,'Fix 2LH Orders'!B:C,2,0)</f>
        <v>242</v>
      </c>
      <c r="C550" s="21" t="s">
        <v>59</v>
      </c>
      <c r="D550" s="21" t="s">
        <v>78</v>
      </c>
      <c r="E550" s="21" t="s">
        <v>69</v>
      </c>
      <c r="F550" s="21" t="s">
        <v>62</v>
      </c>
      <c r="G550" s="21" t="s">
        <v>70</v>
      </c>
      <c r="H550" s="21" t="s">
        <v>79</v>
      </c>
      <c r="I550" s="22">
        <v>43747</v>
      </c>
      <c r="J550" s="23">
        <v>0.66087962962962998</v>
      </c>
      <c r="K550" s="22">
        <v>43747</v>
      </c>
      <c r="L550" s="23">
        <v>0.66087962962962998</v>
      </c>
      <c r="M550" s="24">
        <v>20</v>
      </c>
      <c r="N550" s="24">
        <f t="shared" si="8"/>
        <v>20</v>
      </c>
      <c r="O550" s="21" t="s">
        <v>66</v>
      </c>
      <c r="P550" s="24">
        <v>20</v>
      </c>
      <c r="Q550" s="21" t="s">
        <v>66</v>
      </c>
      <c r="R550" s="21" t="s">
        <v>72</v>
      </c>
    </row>
    <row r="551" spans="1:18" x14ac:dyDescent="0.35">
      <c r="A551" s="26">
        <v>1554219</v>
      </c>
      <c r="B551" s="26">
        <f>VLOOKUP(A551,'Fix 2LH Orders'!B:C,2,0)</f>
        <v>242</v>
      </c>
      <c r="C551" s="21" t="s">
        <v>59</v>
      </c>
      <c r="D551" s="21" t="s">
        <v>80</v>
      </c>
      <c r="E551" s="21" t="s">
        <v>69</v>
      </c>
      <c r="F551" s="21" t="s">
        <v>62</v>
      </c>
      <c r="G551" s="21" t="s">
        <v>70</v>
      </c>
      <c r="H551" s="21" t="s">
        <v>81</v>
      </c>
      <c r="I551" s="22">
        <v>43747</v>
      </c>
      <c r="J551" s="23">
        <v>0.66112268518519002</v>
      </c>
      <c r="K551" s="22">
        <v>43747</v>
      </c>
      <c r="L551" s="23">
        <v>0.66112268518519002</v>
      </c>
      <c r="M551" s="24">
        <v>20</v>
      </c>
      <c r="N551" s="24">
        <f t="shared" si="8"/>
        <v>20</v>
      </c>
      <c r="O551" s="21" t="s">
        <v>66</v>
      </c>
      <c r="P551" s="24">
        <v>20</v>
      </c>
      <c r="Q551" s="21" t="s">
        <v>66</v>
      </c>
      <c r="R551" s="21" t="s">
        <v>72</v>
      </c>
    </row>
    <row r="552" spans="1:18" x14ac:dyDescent="0.35">
      <c r="A552" s="26">
        <v>1554219</v>
      </c>
      <c r="B552" s="26">
        <f>VLOOKUP(A552,'Fix 2LH Orders'!B:C,2,0)</f>
        <v>242</v>
      </c>
      <c r="C552" s="21" t="s">
        <v>59</v>
      </c>
      <c r="D552" s="21" t="s">
        <v>82</v>
      </c>
      <c r="E552" s="21" t="s">
        <v>83</v>
      </c>
      <c r="F552" s="21" t="s">
        <v>62</v>
      </c>
      <c r="G552" s="21" t="s">
        <v>84</v>
      </c>
      <c r="H552" s="21" t="s">
        <v>84</v>
      </c>
      <c r="I552" s="22">
        <v>43747</v>
      </c>
      <c r="J552" s="23">
        <v>0.70319444444444001</v>
      </c>
      <c r="K552" s="22">
        <v>43748</v>
      </c>
      <c r="L552" s="23">
        <v>0.93957175925925995</v>
      </c>
      <c r="M552" s="25">
        <v>308.07</v>
      </c>
      <c r="N552" s="24">
        <f t="shared" si="8"/>
        <v>308.07</v>
      </c>
      <c r="O552" s="21" t="s">
        <v>66</v>
      </c>
      <c r="P552" s="24">
        <v>450</v>
      </c>
      <c r="Q552" s="21" t="s">
        <v>66</v>
      </c>
      <c r="R552" s="21" t="s">
        <v>67</v>
      </c>
    </row>
    <row r="553" spans="1:18" x14ac:dyDescent="0.35">
      <c r="A553" s="26">
        <v>1554219</v>
      </c>
      <c r="B553" s="26">
        <f>VLOOKUP(A553,'Fix 2LH Orders'!B:C,2,0)</f>
        <v>242</v>
      </c>
      <c r="C553" s="21" t="s">
        <v>59</v>
      </c>
      <c r="D553" s="21" t="s">
        <v>85</v>
      </c>
      <c r="E553" s="21" t="s">
        <v>86</v>
      </c>
      <c r="F553" s="21" t="s">
        <v>62</v>
      </c>
      <c r="G553" s="21" t="s">
        <v>87</v>
      </c>
      <c r="H553" s="21" t="s">
        <v>87</v>
      </c>
      <c r="I553" s="22">
        <v>43751</v>
      </c>
      <c r="J553" s="23">
        <v>0.37231481481480999</v>
      </c>
      <c r="K553" s="22">
        <v>43751</v>
      </c>
      <c r="L553" s="23">
        <v>0.37231481481480999</v>
      </c>
      <c r="M553" s="24">
        <v>20</v>
      </c>
      <c r="N553" s="24">
        <f t="shared" si="8"/>
        <v>20</v>
      </c>
      <c r="O553" s="21" t="s">
        <v>66</v>
      </c>
      <c r="P553" s="24">
        <v>20</v>
      </c>
      <c r="Q553" s="21" t="s">
        <v>66</v>
      </c>
      <c r="R553" s="21" t="s">
        <v>72</v>
      </c>
    </row>
    <row r="554" spans="1:18" x14ac:dyDescent="0.35">
      <c r="A554" s="26">
        <v>1554219</v>
      </c>
      <c r="B554" s="26">
        <f>VLOOKUP(A554,'Fix 2LH Orders'!B:C,2,0)</f>
        <v>242</v>
      </c>
      <c r="C554" s="21" t="s">
        <v>59</v>
      </c>
      <c r="D554" s="21" t="s">
        <v>88</v>
      </c>
      <c r="E554" s="21" t="s">
        <v>89</v>
      </c>
      <c r="F554" s="21" t="s">
        <v>90</v>
      </c>
      <c r="G554" s="21" t="s">
        <v>91</v>
      </c>
      <c r="H554" s="21" t="s">
        <v>92</v>
      </c>
      <c r="I554" s="22"/>
      <c r="J554" s="23">
        <v>0</v>
      </c>
      <c r="K554" s="22"/>
      <c r="L554" s="23">
        <v>0</v>
      </c>
      <c r="M554" s="25">
        <v>0</v>
      </c>
      <c r="N554" s="24">
        <f t="shared" si="8"/>
        <v>0</v>
      </c>
      <c r="O554" s="21" t="s">
        <v>93</v>
      </c>
      <c r="P554" s="24">
        <v>0</v>
      </c>
      <c r="Q554" s="21" t="s">
        <v>66</v>
      </c>
      <c r="R554" s="21" t="s">
        <v>94</v>
      </c>
    </row>
    <row r="555" spans="1:18" x14ac:dyDescent="0.35">
      <c r="A555" s="26">
        <v>1554219</v>
      </c>
      <c r="B555" s="26">
        <f>VLOOKUP(A555,'Fix 2LH Orders'!B:C,2,0)</f>
        <v>242</v>
      </c>
      <c r="C555" s="21" t="s">
        <v>59</v>
      </c>
      <c r="D555" s="21" t="s">
        <v>95</v>
      </c>
      <c r="E555" s="21" t="s">
        <v>61</v>
      </c>
      <c r="F555" s="21" t="s">
        <v>62</v>
      </c>
      <c r="G555" s="21" t="s">
        <v>63</v>
      </c>
      <c r="H555" s="21" t="s">
        <v>96</v>
      </c>
      <c r="I555" s="22">
        <v>43751</v>
      </c>
      <c r="J555" s="23">
        <v>0.39494212962962999</v>
      </c>
      <c r="K555" s="22">
        <v>43751</v>
      </c>
      <c r="L555" s="23">
        <v>0.43085648148147998</v>
      </c>
      <c r="M555" s="25">
        <v>51.716999999999999</v>
      </c>
      <c r="N555" s="24">
        <f t="shared" si="8"/>
        <v>51.716999999999999</v>
      </c>
      <c r="O555" s="21" t="s">
        <v>66</v>
      </c>
      <c r="P555" s="24">
        <v>40</v>
      </c>
      <c r="Q555" s="21" t="s">
        <v>66</v>
      </c>
      <c r="R555" s="21" t="s">
        <v>67</v>
      </c>
    </row>
    <row r="556" spans="1:18" x14ac:dyDescent="0.35">
      <c r="A556" s="26">
        <v>1554219</v>
      </c>
      <c r="B556" s="26">
        <f>VLOOKUP(A556,'Fix 2LH Orders'!B:C,2,0)</f>
        <v>242</v>
      </c>
      <c r="C556" s="21" t="s">
        <v>59</v>
      </c>
      <c r="D556" s="21" t="s">
        <v>97</v>
      </c>
      <c r="E556" s="21" t="s">
        <v>69</v>
      </c>
      <c r="F556" s="21" t="s">
        <v>62</v>
      </c>
      <c r="G556" s="21" t="s">
        <v>70</v>
      </c>
      <c r="H556" s="21" t="s">
        <v>98</v>
      </c>
      <c r="I556" s="22">
        <v>43753</v>
      </c>
      <c r="J556" s="23">
        <v>0.34196759259259002</v>
      </c>
      <c r="K556" s="22">
        <v>43753</v>
      </c>
      <c r="L556" s="23">
        <v>0.34196759259259002</v>
      </c>
      <c r="M556" s="24">
        <v>20</v>
      </c>
      <c r="N556" s="24">
        <f t="shared" si="8"/>
        <v>20</v>
      </c>
      <c r="O556" s="21" t="s">
        <v>66</v>
      </c>
      <c r="P556" s="24">
        <v>20</v>
      </c>
      <c r="Q556" s="21" t="s">
        <v>66</v>
      </c>
      <c r="R556" s="21" t="s">
        <v>72</v>
      </c>
    </row>
    <row r="557" spans="1:18" x14ac:dyDescent="0.35">
      <c r="A557" s="26">
        <v>1554219</v>
      </c>
      <c r="B557" s="26">
        <f>VLOOKUP(A557,'Fix 2LH Orders'!B:C,2,0)</f>
        <v>242</v>
      </c>
      <c r="C557" s="21" t="s">
        <v>59</v>
      </c>
      <c r="D557" s="21" t="s">
        <v>99</v>
      </c>
      <c r="E557" s="21" t="s">
        <v>69</v>
      </c>
      <c r="F557" s="21" t="s">
        <v>62</v>
      </c>
      <c r="G557" s="21" t="s">
        <v>70</v>
      </c>
      <c r="H557" s="21" t="s">
        <v>100</v>
      </c>
      <c r="I557" s="22">
        <v>43753</v>
      </c>
      <c r="J557" s="23">
        <v>0.34209490740741</v>
      </c>
      <c r="K557" s="22">
        <v>43753</v>
      </c>
      <c r="L557" s="23">
        <v>0.34209490740741</v>
      </c>
      <c r="M557" s="24">
        <v>50</v>
      </c>
      <c r="N557" s="24">
        <f t="shared" si="8"/>
        <v>50</v>
      </c>
      <c r="O557" s="21" t="s">
        <v>66</v>
      </c>
      <c r="P557" s="24">
        <v>50</v>
      </c>
      <c r="Q557" s="21" t="s">
        <v>66</v>
      </c>
      <c r="R557" s="21" t="s">
        <v>72</v>
      </c>
    </row>
    <row r="558" spans="1:18" x14ac:dyDescent="0.35">
      <c r="A558" s="26">
        <v>1554219</v>
      </c>
      <c r="B558" s="26">
        <f>VLOOKUP(A558,'Fix 2LH Orders'!B:C,2,0)</f>
        <v>242</v>
      </c>
      <c r="C558" s="21" t="s">
        <v>59</v>
      </c>
      <c r="D558" s="21" t="s">
        <v>101</v>
      </c>
      <c r="E558" s="21" t="s">
        <v>102</v>
      </c>
      <c r="F558" s="21" t="s">
        <v>62</v>
      </c>
      <c r="G558" s="21" t="s">
        <v>100</v>
      </c>
      <c r="H558" s="21" t="s">
        <v>103</v>
      </c>
      <c r="I558" s="22">
        <v>43758</v>
      </c>
      <c r="J558" s="23">
        <v>0.37006944444444001</v>
      </c>
      <c r="K558" s="22">
        <v>43758</v>
      </c>
      <c r="L558" s="23">
        <v>0.37006944444444001</v>
      </c>
      <c r="M558" s="24">
        <v>10</v>
      </c>
      <c r="N558" s="24">
        <f t="shared" si="8"/>
        <v>10</v>
      </c>
      <c r="O558" s="21" t="s">
        <v>66</v>
      </c>
      <c r="P558" s="24">
        <v>10</v>
      </c>
      <c r="Q558" s="21" t="s">
        <v>66</v>
      </c>
      <c r="R558" s="21" t="s">
        <v>72</v>
      </c>
    </row>
    <row r="559" spans="1:18" x14ac:dyDescent="0.35">
      <c r="A559" s="26">
        <v>1554219</v>
      </c>
      <c r="B559" s="26">
        <f>VLOOKUP(A559,'Fix 2LH Orders'!B:C,2,0)</f>
        <v>242</v>
      </c>
      <c r="C559" s="21" t="s">
        <v>59</v>
      </c>
      <c r="D559" s="21" t="s">
        <v>104</v>
      </c>
      <c r="E559" s="21" t="s">
        <v>102</v>
      </c>
      <c r="F559" s="21" t="s">
        <v>105</v>
      </c>
      <c r="G559" s="21" t="s">
        <v>100</v>
      </c>
      <c r="H559" s="21" t="s">
        <v>106</v>
      </c>
      <c r="I559" s="22">
        <v>43758</v>
      </c>
      <c r="J559" s="23">
        <v>0.38660879629630002</v>
      </c>
      <c r="K559" s="22">
        <v>43758</v>
      </c>
      <c r="L559" s="23">
        <v>0.38660879629630002</v>
      </c>
      <c r="M559" s="24">
        <v>10</v>
      </c>
      <c r="N559" s="24">
        <f t="shared" si="8"/>
        <v>10</v>
      </c>
      <c r="O559" s="21" t="s">
        <v>66</v>
      </c>
      <c r="P559" s="24">
        <v>10</v>
      </c>
      <c r="Q559" s="21" t="s">
        <v>66</v>
      </c>
      <c r="R559" s="21" t="s">
        <v>72</v>
      </c>
    </row>
    <row r="560" spans="1:18" x14ac:dyDescent="0.35">
      <c r="A560" s="26">
        <v>1554219</v>
      </c>
      <c r="B560" s="26">
        <f>VLOOKUP(A560,'Fix 2LH Orders'!B:C,2,0)</f>
        <v>242</v>
      </c>
      <c r="C560" s="21" t="s">
        <v>107</v>
      </c>
      <c r="D560" s="21" t="s">
        <v>60</v>
      </c>
      <c r="E560" s="21" t="s">
        <v>61</v>
      </c>
      <c r="F560" s="21" t="s">
        <v>90</v>
      </c>
      <c r="G560" s="21" t="s">
        <v>63</v>
      </c>
      <c r="H560" s="21" t="s">
        <v>108</v>
      </c>
      <c r="I560" s="22"/>
      <c r="J560" s="23">
        <v>0</v>
      </c>
      <c r="K560" s="22"/>
      <c r="L560" s="23">
        <v>0</v>
      </c>
      <c r="M560" s="25">
        <v>0</v>
      </c>
      <c r="N560" s="24">
        <f t="shared" si="8"/>
        <v>0</v>
      </c>
      <c r="O560" s="21" t="s">
        <v>93</v>
      </c>
      <c r="P560" s="24">
        <v>1</v>
      </c>
      <c r="Q560" s="21" t="s">
        <v>66</v>
      </c>
      <c r="R560" s="21" t="s">
        <v>94</v>
      </c>
    </row>
    <row r="561" spans="1:18" x14ac:dyDescent="0.35">
      <c r="A561" s="26">
        <v>1554219</v>
      </c>
      <c r="B561" s="26">
        <f>VLOOKUP(A561,'Fix 2LH Orders'!B:C,2,0)</f>
        <v>242</v>
      </c>
      <c r="C561" s="21" t="s">
        <v>109</v>
      </c>
      <c r="D561" s="21" t="s">
        <v>82</v>
      </c>
      <c r="E561" s="21" t="s">
        <v>83</v>
      </c>
      <c r="F561" s="21" t="s">
        <v>90</v>
      </c>
      <c r="G561" s="21" t="s">
        <v>84</v>
      </c>
      <c r="H561" s="21" t="s">
        <v>110</v>
      </c>
      <c r="I561" s="22"/>
      <c r="J561" s="23">
        <v>0</v>
      </c>
      <c r="K561" s="22"/>
      <c r="L561" s="23">
        <v>0</v>
      </c>
      <c r="M561" s="25">
        <v>0</v>
      </c>
      <c r="N561" s="24">
        <f t="shared" si="8"/>
        <v>0</v>
      </c>
      <c r="O561" s="21" t="s">
        <v>93</v>
      </c>
      <c r="P561" s="24">
        <v>5</v>
      </c>
      <c r="Q561" s="21" t="s">
        <v>66</v>
      </c>
      <c r="R561" s="21" t="s">
        <v>94</v>
      </c>
    </row>
    <row r="562" spans="1:18" x14ac:dyDescent="0.35">
      <c r="A562" s="26">
        <v>1554962</v>
      </c>
      <c r="B562" s="26">
        <f>VLOOKUP(A562,'Fix 2LH Orders'!B:C,2,0)</f>
        <v>243</v>
      </c>
      <c r="C562" s="21" t="s">
        <v>59</v>
      </c>
      <c r="D562" s="21" t="s">
        <v>60</v>
      </c>
      <c r="E562" s="21" t="s">
        <v>61</v>
      </c>
      <c r="F562" s="21" t="s">
        <v>62</v>
      </c>
      <c r="G562" s="21" t="s">
        <v>63</v>
      </c>
      <c r="H562" s="21" t="s">
        <v>64</v>
      </c>
      <c r="I562" s="22">
        <v>43744</v>
      </c>
      <c r="J562" s="23">
        <v>0.45855324074074</v>
      </c>
      <c r="K562" s="22">
        <v>43744</v>
      </c>
      <c r="L562" s="23">
        <v>0.46824074074074001</v>
      </c>
      <c r="M562" s="25">
        <v>13.95</v>
      </c>
      <c r="N562" s="24">
        <f t="shared" si="8"/>
        <v>13.95</v>
      </c>
      <c r="O562" s="21" t="s">
        <v>66</v>
      </c>
      <c r="P562" s="24">
        <v>20</v>
      </c>
      <c r="Q562" s="21" t="s">
        <v>66</v>
      </c>
      <c r="R562" s="21" t="s">
        <v>67</v>
      </c>
    </row>
    <row r="563" spans="1:18" x14ac:dyDescent="0.35">
      <c r="A563" s="26">
        <v>1554962</v>
      </c>
      <c r="B563" s="26">
        <f>VLOOKUP(A563,'Fix 2LH Orders'!B:C,2,0)</f>
        <v>243</v>
      </c>
      <c r="C563" s="21" t="s">
        <v>59</v>
      </c>
      <c r="D563" s="21" t="s">
        <v>68</v>
      </c>
      <c r="E563" s="21" t="s">
        <v>69</v>
      </c>
      <c r="F563" s="21" t="s">
        <v>62</v>
      </c>
      <c r="G563" s="21" t="s">
        <v>70</v>
      </c>
      <c r="H563" s="21" t="s">
        <v>71</v>
      </c>
      <c r="I563" s="22">
        <v>43744</v>
      </c>
      <c r="J563" s="23">
        <v>0.50645833333333001</v>
      </c>
      <c r="K563" s="22">
        <v>43744</v>
      </c>
      <c r="L563" s="23">
        <v>0.50645833333333001</v>
      </c>
      <c r="M563" s="24">
        <v>30</v>
      </c>
      <c r="N563" s="24">
        <f t="shared" si="8"/>
        <v>30</v>
      </c>
      <c r="O563" s="21" t="s">
        <v>66</v>
      </c>
      <c r="P563" s="24">
        <v>30</v>
      </c>
      <c r="Q563" s="21" t="s">
        <v>66</v>
      </c>
      <c r="R563" s="21" t="s">
        <v>72</v>
      </c>
    </row>
    <row r="564" spans="1:18" x14ac:dyDescent="0.35">
      <c r="A564" s="26">
        <v>1554962</v>
      </c>
      <c r="B564" s="26">
        <f>VLOOKUP(A564,'Fix 2LH Orders'!B:C,2,0)</f>
        <v>243</v>
      </c>
      <c r="C564" s="21" t="s">
        <v>59</v>
      </c>
      <c r="D564" s="21" t="s">
        <v>73</v>
      </c>
      <c r="E564" s="21" t="s">
        <v>61</v>
      </c>
      <c r="F564" s="21" t="s">
        <v>62</v>
      </c>
      <c r="G564" s="21" t="s">
        <v>63</v>
      </c>
      <c r="H564" s="21" t="s">
        <v>74</v>
      </c>
      <c r="I564" s="22">
        <v>43745</v>
      </c>
      <c r="J564" s="23">
        <v>0.32141203703704002</v>
      </c>
      <c r="K564" s="22">
        <v>43745</v>
      </c>
      <c r="L564" s="23">
        <v>0.4453125</v>
      </c>
      <c r="M564" s="25">
        <v>2.968</v>
      </c>
      <c r="N564" s="24">
        <f t="shared" si="8"/>
        <v>178.07999999999998</v>
      </c>
      <c r="O564" s="21" t="s">
        <v>77</v>
      </c>
      <c r="P564" s="24">
        <v>200</v>
      </c>
      <c r="Q564" s="21" t="s">
        <v>66</v>
      </c>
      <c r="R564" s="21" t="s">
        <v>67</v>
      </c>
    </row>
    <row r="565" spans="1:18" x14ac:dyDescent="0.35">
      <c r="A565" s="26">
        <v>1554962</v>
      </c>
      <c r="B565" s="26">
        <f>VLOOKUP(A565,'Fix 2LH Orders'!B:C,2,0)</f>
        <v>243</v>
      </c>
      <c r="C565" s="21" t="s">
        <v>59</v>
      </c>
      <c r="D565" s="21" t="s">
        <v>75</v>
      </c>
      <c r="E565" s="21" t="s">
        <v>61</v>
      </c>
      <c r="F565" s="21" t="s">
        <v>62</v>
      </c>
      <c r="G565" s="21" t="s">
        <v>63</v>
      </c>
      <c r="H565" s="21" t="s">
        <v>76</v>
      </c>
      <c r="I565" s="22">
        <v>43747</v>
      </c>
      <c r="J565" s="23">
        <v>0.42268518518518999</v>
      </c>
      <c r="K565" s="22">
        <v>43751</v>
      </c>
      <c r="L565" s="23">
        <v>0.54437500000000005</v>
      </c>
      <c r="M565" s="25">
        <v>18.547999999999998</v>
      </c>
      <c r="N565" s="24">
        <f t="shared" si="8"/>
        <v>1112.8799999999999</v>
      </c>
      <c r="O565" s="21" t="s">
        <v>77</v>
      </c>
      <c r="P565" s="24">
        <v>500</v>
      </c>
      <c r="Q565" s="21" t="s">
        <v>66</v>
      </c>
      <c r="R565" s="21" t="s">
        <v>67</v>
      </c>
    </row>
    <row r="566" spans="1:18" x14ac:dyDescent="0.35">
      <c r="A566" s="26">
        <v>1554962</v>
      </c>
      <c r="B566" s="26">
        <f>VLOOKUP(A566,'Fix 2LH Orders'!B:C,2,0)</f>
        <v>243</v>
      </c>
      <c r="C566" s="21" t="s">
        <v>59</v>
      </c>
      <c r="D566" s="21" t="s">
        <v>78</v>
      </c>
      <c r="E566" s="21" t="s">
        <v>69</v>
      </c>
      <c r="F566" s="21" t="s">
        <v>62</v>
      </c>
      <c r="G566" s="21" t="s">
        <v>70</v>
      </c>
      <c r="H566" s="21" t="s">
        <v>79</v>
      </c>
      <c r="I566" s="22">
        <v>43751</v>
      </c>
      <c r="J566" s="23">
        <v>0.58046296296295996</v>
      </c>
      <c r="K566" s="22">
        <v>43751</v>
      </c>
      <c r="L566" s="23">
        <v>0.58046296296295996</v>
      </c>
      <c r="M566" s="24">
        <v>20</v>
      </c>
      <c r="N566" s="24">
        <f t="shared" si="8"/>
        <v>20</v>
      </c>
      <c r="O566" s="21" t="s">
        <v>66</v>
      </c>
      <c r="P566" s="24">
        <v>20</v>
      </c>
      <c r="Q566" s="21" t="s">
        <v>66</v>
      </c>
      <c r="R566" s="21" t="s">
        <v>72</v>
      </c>
    </row>
    <row r="567" spans="1:18" x14ac:dyDescent="0.35">
      <c r="A567" s="26">
        <v>1554962</v>
      </c>
      <c r="B567" s="26">
        <f>VLOOKUP(A567,'Fix 2LH Orders'!B:C,2,0)</f>
        <v>243</v>
      </c>
      <c r="C567" s="21" t="s">
        <v>59</v>
      </c>
      <c r="D567" s="21" t="s">
        <v>80</v>
      </c>
      <c r="E567" s="21" t="s">
        <v>69</v>
      </c>
      <c r="F567" s="21" t="s">
        <v>62</v>
      </c>
      <c r="G567" s="21" t="s">
        <v>70</v>
      </c>
      <c r="H567" s="21" t="s">
        <v>81</v>
      </c>
      <c r="I567" s="22">
        <v>43751</v>
      </c>
      <c r="J567" s="23">
        <v>0.58173611111111001</v>
      </c>
      <c r="K567" s="22">
        <v>43751</v>
      </c>
      <c r="L567" s="23">
        <v>0.58173611111111001</v>
      </c>
      <c r="M567" s="24">
        <v>20</v>
      </c>
      <c r="N567" s="24">
        <f t="shared" si="8"/>
        <v>20</v>
      </c>
      <c r="O567" s="21" t="s">
        <v>66</v>
      </c>
      <c r="P567" s="24">
        <v>20</v>
      </c>
      <c r="Q567" s="21" t="s">
        <v>66</v>
      </c>
      <c r="R567" s="21" t="s">
        <v>72</v>
      </c>
    </row>
    <row r="568" spans="1:18" x14ac:dyDescent="0.35">
      <c r="A568" s="26">
        <v>1554962</v>
      </c>
      <c r="B568" s="26">
        <f>VLOOKUP(A568,'Fix 2LH Orders'!B:C,2,0)</f>
        <v>243</v>
      </c>
      <c r="C568" s="21" t="s">
        <v>59</v>
      </c>
      <c r="D568" s="21" t="s">
        <v>82</v>
      </c>
      <c r="E568" s="21" t="s">
        <v>83</v>
      </c>
      <c r="F568" s="21" t="s">
        <v>62</v>
      </c>
      <c r="G568" s="21" t="s">
        <v>84</v>
      </c>
      <c r="H568" s="21" t="s">
        <v>84</v>
      </c>
      <c r="I568" s="22">
        <v>43751</v>
      </c>
      <c r="J568" s="23">
        <v>0.63793981481480999</v>
      </c>
      <c r="K568" s="22">
        <v>43753</v>
      </c>
      <c r="L568" s="23">
        <v>0.40024305555556</v>
      </c>
      <c r="M568" s="25">
        <v>11.603999999999999</v>
      </c>
      <c r="N568" s="24">
        <f t="shared" si="8"/>
        <v>696.24</v>
      </c>
      <c r="O568" s="21" t="s">
        <v>77</v>
      </c>
      <c r="P568" s="24">
        <v>450</v>
      </c>
      <c r="Q568" s="21" t="s">
        <v>66</v>
      </c>
      <c r="R568" s="21" t="s">
        <v>67</v>
      </c>
    </row>
    <row r="569" spans="1:18" x14ac:dyDescent="0.35">
      <c r="A569" s="26">
        <v>1554962</v>
      </c>
      <c r="B569" s="26">
        <f>VLOOKUP(A569,'Fix 2LH Orders'!B:C,2,0)</f>
        <v>243</v>
      </c>
      <c r="C569" s="21" t="s">
        <v>59</v>
      </c>
      <c r="D569" s="21" t="s">
        <v>85</v>
      </c>
      <c r="E569" s="21" t="s">
        <v>86</v>
      </c>
      <c r="F569" s="21" t="s">
        <v>62</v>
      </c>
      <c r="G569" s="21" t="s">
        <v>87</v>
      </c>
      <c r="H569" s="21" t="s">
        <v>87</v>
      </c>
      <c r="I569" s="22">
        <v>43753</v>
      </c>
      <c r="J569" s="23">
        <v>0.44494212962962998</v>
      </c>
      <c r="K569" s="22">
        <v>43753</v>
      </c>
      <c r="L569" s="23">
        <v>0.44494212962962998</v>
      </c>
      <c r="M569" s="24">
        <v>20</v>
      </c>
      <c r="N569" s="24">
        <f t="shared" si="8"/>
        <v>20</v>
      </c>
      <c r="O569" s="21" t="s">
        <v>66</v>
      </c>
      <c r="P569" s="24">
        <v>20</v>
      </c>
      <c r="Q569" s="21" t="s">
        <v>66</v>
      </c>
      <c r="R569" s="21" t="s">
        <v>72</v>
      </c>
    </row>
    <row r="570" spans="1:18" x14ac:dyDescent="0.35">
      <c r="A570" s="26">
        <v>1554962</v>
      </c>
      <c r="B570" s="26">
        <f>VLOOKUP(A570,'Fix 2LH Orders'!B:C,2,0)</f>
        <v>243</v>
      </c>
      <c r="C570" s="21" t="s">
        <v>59</v>
      </c>
      <c r="D570" s="21" t="s">
        <v>88</v>
      </c>
      <c r="E570" s="21" t="s">
        <v>89</v>
      </c>
      <c r="F570" s="21" t="s">
        <v>90</v>
      </c>
      <c r="G570" s="21" t="s">
        <v>91</v>
      </c>
      <c r="H570" s="21" t="s">
        <v>92</v>
      </c>
      <c r="I570" s="22"/>
      <c r="J570" s="23">
        <v>0</v>
      </c>
      <c r="K570" s="22"/>
      <c r="L570" s="23">
        <v>0</v>
      </c>
      <c r="M570" s="25">
        <v>0</v>
      </c>
      <c r="N570" s="24">
        <f t="shared" si="8"/>
        <v>0</v>
      </c>
      <c r="O570" s="21" t="s">
        <v>93</v>
      </c>
      <c r="P570" s="24">
        <v>0</v>
      </c>
      <c r="Q570" s="21" t="s">
        <v>66</v>
      </c>
      <c r="R570" s="21" t="s">
        <v>94</v>
      </c>
    </row>
    <row r="571" spans="1:18" x14ac:dyDescent="0.35">
      <c r="A571" s="26">
        <v>1554962</v>
      </c>
      <c r="B571" s="26">
        <f>VLOOKUP(A571,'Fix 2LH Orders'!B:C,2,0)</f>
        <v>243</v>
      </c>
      <c r="C571" s="21" t="s">
        <v>59</v>
      </c>
      <c r="D571" s="21" t="s">
        <v>95</v>
      </c>
      <c r="E571" s="21" t="s">
        <v>61</v>
      </c>
      <c r="F571" s="21" t="s">
        <v>62</v>
      </c>
      <c r="G571" s="21" t="s">
        <v>63</v>
      </c>
      <c r="H571" s="21" t="s">
        <v>96</v>
      </c>
      <c r="I571" s="22">
        <v>43753</v>
      </c>
      <c r="J571" s="23">
        <v>0.65672453703704003</v>
      </c>
      <c r="K571" s="22">
        <v>43753</v>
      </c>
      <c r="L571" s="23">
        <v>0.66976851851852004</v>
      </c>
      <c r="M571" s="25">
        <v>18.783000000000001</v>
      </c>
      <c r="N571" s="24">
        <f t="shared" si="8"/>
        <v>18.783000000000001</v>
      </c>
      <c r="O571" s="21" t="s">
        <v>66</v>
      </c>
      <c r="P571" s="24">
        <v>40</v>
      </c>
      <c r="Q571" s="21" t="s">
        <v>66</v>
      </c>
      <c r="R571" s="21" t="s">
        <v>67</v>
      </c>
    </row>
    <row r="572" spans="1:18" x14ac:dyDescent="0.35">
      <c r="A572" s="26">
        <v>1554962</v>
      </c>
      <c r="B572" s="26">
        <f>VLOOKUP(A572,'Fix 2LH Orders'!B:C,2,0)</f>
        <v>243</v>
      </c>
      <c r="C572" s="21" t="s">
        <v>59</v>
      </c>
      <c r="D572" s="21" t="s">
        <v>97</v>
      </c>
      <c r="E572" s="21" t="s">
        <v>69</v>
      </c>
      <c r="F572" s="21" t="s">
        <v>62</v>
      </c>
      <c r="G572" s="21" t="s">
        <v>70</v>
      </c>
      <c r="H572" s="21" t="s">
        <v>98</v>
      </c>
      <c r="I572" s="22">
        <v>43754</v>
      </c>
      <c r="J572" s="23">
        <v>0.39642361111111002</v>
      </c>
      <c r="K572" s="22">
        <v>43754</v>
      </c>
      <c r="L572" s="23">
        <v>0.39642361111111002</v>
      </c>
      <c r="M572" s="24">
        <v>20</v>
      </c>
      <c r="N572" s="24">
        <f t="shared" si="8"/>
        <v>20</v>
      </c>
      <c r="O572" s="21" t="s">
        <v>66</v>
      </c>
      <c r="P572" s="24">
        <v>20</v>
      </c>
      <c r="Q572" s="21" t="s">
        <v>66</v>
      </c>
      <c r="R572" s="21" t="s">
        <v>72</v>
      </c>
    </row>
    <row r="573" spans="1:18" x14ac:dyDescent="0.35">
      <c r="A573" s="26">
        <v>1554962</v>
      </c>
      <c r="B573" s="26">
        <f>VLOOKUP(A573,'Fix 2LH Orders'!B:C,2,0)</f>
        <v>243</v>
      </c>
      <c r="C573" s="21" t="s">
        <v>59</v>
      </c>
      <c r="D573" s="21" t="s">
        <v>99</v>
      </c>
      <c r="E573" s="21" t="s">
        <v>69</v>
      </c>
      <c r="F573" s="21" t="s">
        <v>62</v>
      </c>
      <c r="G573" s="21" t="s">
        <v>70</v>
      </c>
      <c r="H573" s="21" t="s">
        <v>100</v>
      </c>
      <c r="I573" s="22">
        <v>43754</v>
      </c>
      <c r="J573" s="23">
        <v>0.39657407407407003</v>
      </c>
      <c r="K573" s="22">
        <v>43754</v>
      </c>
      <c r="L573" s="23">
        <v>0.39657407407407003</v>
      </c>
      <c r="M573" s="24">
        <v>50</v>
      </c>
      <c r="N573" s="24">
        <f t="shared" si="8"/>
        <v>50</v>
      </c>
      <c r="O573" s="21" t="s">
        <v>66</v>
      </c>
      <c r="P573" s="24">
        <v>50</v>
      </c>
      <c r="Q573" s="21" t="s">
        <v>66</v>
      </c>
      <c r="R573" s="21" t="s">
        <v>72</v>
      </c>
    </row>
    <row r="574" spans="1:18" x14ac:dyDescent="0.35">
      <c r="A574" s="26">
        <v>1554962</v>
      </c>
      <c r="B574" s="26">
        <f>VLOOKUP(A574,'Fix 2LH Orders'!B:C,2,0)</f>
        <v>243</v>
      </c>
      <c r="C574" s="21" t="s">
        <v>59</v>
      </c>
      <c r="D574" s="21" t="s">
        <v>101</v>
      </c>
      <c r="E574" s="21" t="s">
        <v>102</v>
      </c>
      <c r="F574" s="21" t="s">
        <v>62</v>
      </c>
      <c r="G574" s="21" t="s">
        <v>100</v>
      </c>
      <c r="H574" s="21" t="s">
        <v>103</v>
      </c>
      <c r="I574" s="22">
        <v>43758</v>
      </c>
      <c r="J574" s="23">
        <v>0.37309027777777998</v>
      </c>
      <c r="K574" s="22">
        <v>43758</v>
      </c>
      <c r="L574" s="23">
        <v>0.37309027777777998</v>
      </c>
      <c r="M574" s="24">
        <v>10</v>
      </c>
      <c r="N574" s="24">
        <f t="shared" si="8"/>
        <v>10</v>
      </c>
      <c r="O574" s="21" t="s">
        <v>66</v>
      </c>
      <c r="P574" s="24">
        <v>10</v>
      </c>
      <c r="Q574" s="21" t="s">
        <v>66</v>
      </c>
      <c r="R574" s="21" t="s">
        <v>72</v>
      </c>
    </row>
    <row r="575" spans="1:18" x14ac:dyDescent="0.35">
      <c r="A575" s="26">
        <v>1554962</v>
      </c>
      <c r="B575" s="26">
        <f>VLOOKUP(A575,'Fix 2LH Orders'!B:C,2,0)</f>
        <v>243</v>
      </c>
      <c r="C575" s="21" t="s">
        <v>59</v>
      </c>
      <c r="D575" s="21" t="s">
        <v>104</v>
      </c>
      <c r="E575" s="21" t="s">
        <v>102</v>
      </c>
      <c r="F575" s="21" t="s">
        <v>105</v>
      </c>
      <c r="G575" s="21" t="s">
        <v>100</v>
      </c>
      <c r="H575" s="21" t="s">
        <v>106</v>
      </c>
      <c r="I575" s="22">
        <v>43758</v>
      </c>
      <c r="J575" s="23">
        <v>0.66724537037037002</v>
      </c>
      <c r="K575" s="22">
        <v>43758</v>
      </c>
      <c r="L575" s="23">
        <v>0.66724537037037002</v>
      </c>
      <c r="M575" s="24">
        <v>10</v>
      </c>
      <c r="N575" s="24">
        <f t="shared" si="8"/>
        <v>10</v>
      </c>
      <c r="O575" s="21" t="s">
        <v>66</v>
      </c>
      <c r="P575" s="24">
        <v>10</v>
      </c>
      <c r="Q575" s="21" t="s">
        <v>66</v>
      </c>
      <c r="R575" s="21" t="s">
        <v>72</v>
      </c>
    </row>
    <row r="576" spans="1:18" x14ac:dyDescent="0.35">
      <c r="A576" s="26">
        <v>1554962</v>
      </c>
      <c r="B576" s="26">
        <f>VLOOKUP(A576,'Fix 2LH Orders'!B:C,2,0)</f>
        <v>243</v>
      </c>
      <c r="C576" s="21" t="s">
        <v>107</v>
      </c>
      <c r="D576" s="21" t="s">
        <v>60</v>
      </c>
      <c r="E576" s="21" t="s">
        <v>61</v>
      </c>
      <c r="F576" s="21" t="s">
        <v>90</v>
      </c>
      <c r="G576" s="21" t="s">
        <v>63</v>
      </c>
      <c r="H576" s="21" t="s">
        <v>108</v>
      </c>
      <c r="I576" s="22"/>
      <c r="J576" s="23">
        <v>0</v>
      </c>
      <c r="K576" s="22"/>
      <c r="L576" s="23">
        <v>0</v>
      </c>
      <c r="M576" s="25">
        <v>0</v>
      </c>
      <c r="N576" s="24">
        <f t="shared" si="8"/>
        <v>0</v>
      </c>
      <c r="O576" s="21" t="s">
        <v>93</v>
      </c>
      <c r="P576" s="24">
        <v>1</v>
      </c>
      <c r="Q576" s="21" t="s">
        <v>66</v>
      </c>
      <c r="R576" s="21" t="s">
        <v>94</v>
      </c>
    </row>
    <row r="577" spans="1:18" x14ac:dyDescent="0.35">
      <c r="A577" s="26">
        <v>1554962</v>
      </c>
      <c r="B577" s="26">
        <f>VLOOKUP(A577,'Fix 2LH Orders'!B:C,2,0)</f>
        <v>243</v>
      </c>
      <c r="C577" s="21" t="s">
        <v>109</v>
      </c>
      <c r="D577" s="21" t="s">
        <v>82</v>
      </c>
      <c r="E577" s="21" t="s">
        <v>83</v>
      </c>
      <c r="F577" s="21" t="s">
        <v>90</v>
      </c>
      <c r="G577" s="21" t="s">
        <v>84</v>
      </c>
      <c r="H577" s="21" t="s">
        <v>110</v>
      </c>
      <c r="I577" s="22"/>
      <c r="J577" s="23">
        <v>0</v>
      </c>
      <c r="K577" s="22"/>
      <c r="L577" s="23">
        <v>0</v>
      </c>
      <c r="M577" s="25">
        <v>0</v>
      </c>
      <c r="N577" s="24">
        <f t="shared" si="8"/>
        <v>0</v>
      </c>
      <c r="O577" s="21" t="s">
        <v>93</v>
      </c>
      <c r="P577" s="24">
        <v>5</v>
      </c>
      <c r="Q577" s="21" t="s">
        <v>66</v>
      </c>
      <c r="R577" s="21" t="s">
        <v>94</v>
      </c>
    </row>
    <row r="578" spans="1:18" x14ac:dyDescent="0.35">
      <c r="A578" s="26">
        <v>1555164</v>
      </c>
      <c r="B578" s="26">
        <f>VLOOKUP(A578,'Fix 2LH Orders'!B:C,2,0)</f>
        <v>245</v>
      </c>
      <c r="C578" s="21" t="s">
        <v>59</v>
      </c>
      <c r="D578" s="21" t="s">
        <v>60</v>
      </c>
      <c r="E578" s="21" t="s">
        <v>61</v>
      </c>
      <c r="F578" s="21" t="s">
        <v>62</v>
      </c>
      <c r="G578" s="21" t="s">
        <v>63</v>
      </c>
      <c r="H578" s="21" t="s">
        <v>64</v>
      </c>
      <c r="I578" s="22">
        <v>43745</v>
      </c>
      <c r="J578" s="23">
        <v>0.56230324074074001</v>
      </c>
      <c r="K578" s="22">
        <v>43745</v>
      </c>
      <c r="L578" s="23">
        <v>0.57309027777777999</v>
      </c>
      <c r="M578" s="25">
        <v>15.532999999999999</v>
      </c>
      <c r="N578" s="24">
        <f t="shared" si="8"/>
        <v>15.532999999999999</v>
      </c>
      <c r="O578" s="21" t="s">
        <v>66</v>
      </c>
      <c r="P578" s="24">
        <v>20</v>
      </c>
      <c r="Q578" s="21" t="s">
        <v>66</v>
      </c>
      <c r="R578" s="21" t="s">
        <v>67</v>
      </c>
    </row>
    <row r="579" spans="1:18" x14ac:dyDescent="0.35">
      <c r="A579" s="26">
        <v>1555164</v>
      </c>
      <c r="B579" s="26">
        <f>VLOOKUP(A579,'Fix 2LH Orders'!B:C,2,0)</f>
        <v>245</v>
      </c>
      <c r="C579" s="21" t="s">
        <v>59</v>
      </c>
      <c r="D579" s="21" t="s">
        <v>68</v>
      </c>
      <c r="E579" s="21" t="s">
        <v>69</v>
      </c>
      <c r="F579" s="21" t="s">
        <v>62</v>
      </c>
      <c r="G579" s="21" t="s">
        <v>70</v>
      </c>
      <c r="H579" s="21" t="s">
        <v>71</v>
      </c>
      <c r="I579" s="22">
        <v>43745</v>
      </c>
      <c r="J579" s="23">
        <v>0.60594907407406995</v>
      </c>
      <c r="K579" s="22">
        <v>43745</v>
      </c>
      <c r="L579" s="23">
        <v>0.60594907407406995</v>
      </c>
      <c r="M579" s="24">
        <v>30</v>
      </c>
      <c r="N579" s="24">
        <f t="shared" ref="N579:N641" si="9">IF(O579="H",M579*60,M579)</f>
        <v>30</v>
      </c>
      <c r="O579" s="21" t="s">
        <v>66</v>
      </c>
      <c r="P579" s="24">
        <v>30</v>
      </c>
      <c r="Q579" s="21" t="s">
        <v>66</v>
      </c>
      <c r="R579" s="21" t="s">
        <v>72</v>
      </c>
    </row>
    <row r="580" spans="1:18" x14ac:dyDescent="0.35">
      <c r="A580" s="26">
        <v>1555164</v>
      </c>
      <c r="B580" s="26">
        <f>VLOOKUP(A580,'Fix 2LH Orders'!B:C,2,0)</f>
        <v>245</v>
      </c>
      <c r="C580" s="21" t="s">
        <v>59</v>
      </c>
      <c r="D580" s="21" t="s">
        <v>73</v>
      </c>
      <c r="E580" s="21" t="s">
        <v>61</v>
      </c>
      <c r="F580" s="21" t="s">
        <v>62</v>
      </c>
      <c r="G580" s="21" t="s">
        <v>63</v>
      </c>
      <c r="H580" s="21" t="s">
        <v>74</v>
      </c>
      <c r="I580" s="22">
        <v>43745</v>
      </c>
      <c r="J580" s="23">
        <v>0.60624999999999996</v>
      </c>
      <c r="K580" s="22">
        <v>43745</v>
      </c>
      <c r="L580" s="23">
        <v>0.66231481481481003</v>
      </c>
      <c r="M580" s="25">
        <v>1.3460000000000001</v>
      </c>
      <c r="N580" s="24">
        <f t="shared" si="9"/>
        <v>80.760000000000005</v>
      </c>
      <c r="O580" s="21" t="s">
        <v>77</v>
      </c>
      <c r="P580" s="24">
        <v>200</v>
      </c>
      <c r="Q580" s="21" t="s">
        <v>66</v>
      </c>
      <c r="R580" s="21" t="s">
        <v>67</v>
      </c>
    </row>
    <row r="581" spans="1:18" x14ac:dyDescent="0.35">
      <c r="A581" s="26">
        <v>1555164</v>
      </c>
      <c r="B581" s="26">
        <f>VLOOKUP(A581,'Fix 2LH Orders'!B:C,2,0)</f>
        <v>245</v>
      </c>
      <c r="C581" s="21" t="s">
        <v>59</v>
      </c>
      <c r="D581" s="21" t="s">
        <v>75</v>
      </c>
      <c r="E581" s="21" t="s">
        <v>61</v>
      </c>
      <c r="F581" s="21" t="s">
        <v>62</v>
      </c>
      <c r="G581" s="21" t="s">
        <v>63</v>
      </c>
      <c r="H581" s="21" t="s">
        <v>76</v>
      </c>
      <c r="I581" s="22">
        <v>43748</v>
      </c>
      <c r="J581" s="23">
        <v>0.33550925925926001</v>
      </c>
      <c r="K581" s="22">
        <v>43752</v>
      </c>
      <c r="L581" s="23">
        <v>0.74111111111111005</v>
      </c>
      <c r="M581" s="25">
        <v>1405.2470000000001</v>
      </c>
      <c r="N581" s="24">
        <f t="shared" si="9"/>
        <v>1405.2470000000001</v>
      </c>
      <c r="O581" s="21" t="s">
        <v>66</v>
      </c>
      <c r="P581" s="24">
        <v>500</v>
      </c>
      <c r="Q581" s="21" t="s">
        <v>66</v>
      </c>
      <c r="R581" s="21" t="s">
        <v>67</v>
      </c>
    </row>
    <row r="582" spans="1:18" x14ac:dyDescent="0.35">
      <c r="A582" s="26">
        <v>1555164</v>
      </c>
      <c r="B582" s="26">
        <f>VLOOKUP(A582,'Fix 2LH Orders'!B:C,2,0)</f>
        <v>245</v>
      </c>
      <c r="C582" s="21" t="s">
        <v>59</v>
      </c>
      <c r="D582" s="21" t="s">
        <v>78</v>
      </c>
      <c r="E582" s="21" t="s">
        <v>69</v>
      </c>
      <c r="F582" s="21" t="s">
        <v>62</v>
      </c>
      <c r="G582" s="21" t="s">
        <v>70</v>
      </c>
      <c r="H582" s="21" t="s">
        <v>79</v>
      </c>
      <c r="I582" s="22">
        <v>43753</v>
      </c>
      <c r="J582" s="23">
        <v>0.57351851851851998</v>
      </c>
      <c r="K582" s="22">
        <v>43753</v>
      </c>
      <c r="L582" s="23">
        <v>0.57351851851851998</v>
      </c>
      <c r="M582" s="24">
        <v>20</v>
      </c>
      <c r="N582" s="24">
        <f t="shared" si="9"/>
        <v>20</v>
      </c>
      <c r="O582" s="21" t="s">
        <v>66</v>
      </c>
      <c r="P582" s="24">
        <v>20</v>
      </c>
      <c r="Q582" s="21" t="s">
        <v>66</v>
      </c>
      <c r="R582" s="21" t="s">
        <v>72</v>
      </c>
    </row>
    <row r="583" spans="1:18" x14ac:dyDescent="0.35">
      <c r="A583" s="26">
        <v>1555164</v>
      </c>
      <c r="B583" s="26">
        <f>VLOOKUP(A583,'Fix 2LH Orders'!B:C,2,0)</f>
        <v>245</v>
      </c>
      <c r="C583" s="21" t="s">
        <v>59</v>
      </c>
      <c r="D583" s="21" t="s">
        <v>80</v>
      </c>
      <c r="E583" s="21" t="s">
        <v>69</v>
      </c>
      <c r="F583" s="21" t="s">
        <v>62</v>
      </c>
      <c r="G583" s="21" t="s">
        <v>70</v>
      </c>
      <c r="H583" s="21" t="s">
        <v>81</v>
      </c>
      <c r="I583" s="22">
        <v>43753</v>
      </c>
      <c r="J583" s="23">
        <v>0.57359953703704003</v>
      </c>
      <c r="K583" s="22">
        <v>43753</v>
      </c>
      <c r="L583" s="23">
        <v>0.57359953703704003</v>
      </c>
      <c r="M583" s="24">
        <v>20</v>
      </c>
      <c r="N583" s="24">
        <f t="shared" si="9"/>
        <v>20</v>
      </c>
      <c r="O583" s="21" t="s">
        <v>66</v>
      </c>
      <c r="P583" s="24">
        <v>20</v>
      </c>
      <c r="Q583" s="21" t="s">
        <v>66</v>
      </c>
      <c r="R583" s="21" t="s">
        <v>72</v>
      </c>
    </row>
    <row r="584" spans="1:18" x14ac:dyDescent="0.35">
      <c r="A584" s="26">
        <v>1555164</v>
      </c>
      <c r="B584" s="26">
        <f>VLOOKUP(A584,'Fix 2LH Orders'!B:C,2,0)</f>
        <v>245</v>
      </c>
      <c r="C584" s="21" t="s">
        <v>59</v>
      </c>
      <c r="D584" s="21" t="s">
        <v>82</v>
      </c>
      <c r="E584" s="21" t="s">
        <v>83</v>
      </c>
      <c r="F584" s="21" t="s">
        <v>62</v>
      </c>
      <c r="G584" s="21" t="s">
        <v>84</v>
      </c>
      <c r="H584" s="21" t="s">
        <v>84</v>
      </c>
      <c r="I584" s="22">
        <v>43754</v>
      </c>
      <c r="J584" s="23">
        <v>0.39456018518518998</v>
      </c>
      <c r="K584" s="22">
        <v>43754</v>
      </c>
      <c r="L584" s="23">
        <v>0.92734953703704004</v>
      </c>
      <c r="M584" s="25">
        <v>184.62299999999999</v>
      </c>
      <c r="N584" s="24">
        <f t="shared" si="9"/>
        <v>184.62299999999999</v>
      </c>
      <c r="O584" s="21" t="s">
        <v>66</v>
      </c>
      <c r="P584" s="24">
        <v>450</v>
      </c>
      <c r="Q584" s="21" t="s">
        <v>66</v>
      </c>
      <c r="R584" s="21" t="s">
        <v>67</v>
      </c>
    </row>
    <row r="585" spans="1:18" x14ac:dyDescent="0.35">
      <c r="A585" s="26">
        <v>1555164</v>
      </c>
      <c r="B585" s="26">
        <f>VLOOKUP(A585,'Fix 2LH Orders'!B:C,2,0)</f>
        <v>245</v>
      </c>
      <c r="C585" s="21" t="s">
        <v>59</v>
      </c>
      <c r="D585" s="21" t="s">
        <v>85</v>
      </c>
      <c r="E585" s="21" t="s">
        <v>86</v>
      </c>
      <c r="F585" s="21" t="s">
        <v>62</v>
      </c>
      <c r="G585" s="21" t="s">
        <v>87</v>
      </c>
      <c r="H585" s="21" t="s">
        <v>87</v>
      </c>
      <c r="I585" s="22">
        <v>43758</v>
      </c>
      <c r="J585" s="23">
        <v>0.29998842592593</v>
      </c>
      <c r="K585" s="22">
        <v>43758</v>
      </c>
      <c r="L585" s="23">
        <v>0.29998842592593</v>
      </c>
      <c r="M585" s="24">
        <v>20</v>
      </c>
      <c r="N585" s="24">
        <f t="shared" si="9"/>
        <v>20</v>
      </c>
      <c r="O585" s="21" t="s">
        <v>66</v>
      </c>
      <c r="P585" s="24">
        <v>20</v>
      </c>
      <c r="Q585" s="21" t="s">
        <v>66</v>
      </c>
      <c r="R585" s="21" t="s">
        <v>72</v>
      </c>
    </row>
    <row r="586" spans="1:18" x14ac:dyDescent="0.35">
      <c r="A586" s="26">
        <v>1555164</v>
      </c>
      <c r="B586" s="26">
        <f>VLOOKUP(A586,'Fix 2LH Orders'!B:C,2,0)</f>
        <v>245</v>
      </c>
      <c r="C586" s="21" t="s">
        <v>59</v>
      </c>
      <c r="D586" s="21" t="s">
        <v>88</v>
      </c>
      <c r="E586" s="21" t="s">
        <v>89</v>
      </c>
      <c r="F586" s="21" t="s">
        <v>90</v>
      </c>
      <c r="G586" s="21" t="s">
        <v>91</v>
      </c>
      <c r="H586" s="21" t="s">
        <v>92</v>
      </c>
      <c r="I586" s="22"/>
      <c r="J586" s="23">
        <v>0</v>
      </c>
      <c r="K586" s="22"/>
      <c r="L586" s="23">
        <v>0</v>
      </c>
      <c r="M586" s="25">
        <v>0</v>
      </c>
      <c r="N586" s="24">
        <f t="shared" si="9"/>
        <v>0</v>
      </c>
      <c r="O586" s="21" t="s">
        <v>93</v>
      </c>
      <c r="P586" s="24">
        <v>0</v>
      </c>
      <c r="Q586" s="21" t="s">
        <v>66</v>
      </c>
      <c r="R586" s="21" t="s">
        <v>94</v>
      </c>
    </row>
    <row r="587" spans="1:18" x14ac:dyDescent="0.35">
      <c r="A587" s="26">
        <v>1555164</v>
      </c>
      <c r="B587" s="26">
        <f>VLOOKUP(A587,'Fix 2LH Orders'!B:C,2,0)</f>
        <v>245</v>
      </c>
      <c r="C587" s="21" t="s">
        <v>59</v>
      </c>
      <c r="D587" s="21" t="s">
        <v>95</v>
      </c>
      <c r="E587" s="21" t="s">
        <v>61</v>
      </c>
      <c r="F587" s="21" t="s">
        <v>62</v>
      </c>
      <c r="G587" s="21" t="s">
        <v>63</v>
      </c>
      <c r="H587" s="21" t="s">
        <v>96</v>
      </c>
      <c r="I587" s="22">
        <v>43760</v>
      </c>
      <c r="J587" s="23">
        <v>0.38379629629630002</v>
      </c>
      <c r="K587" s="22">
        <v>43760</v>
      </c>
      <c r="L587" s="23">
        <v>0.41707175925925999</v>
      </c>
      <c r="M587" s="25">
        <v>47.917000000000002</v>
      </c>
      <c r="N587" s="24">
        <f t="shared" si="9"/>
        <v>47.917000000000002</v>
      </c>
      <c r="O587" s="21" t="s">
        <v>66</v>
      </c>
      <c r="P587" s="24">
        <v>40</v>
      </c>
      <c r="Q587" s="21" t="s">
        <v>66</v>
      </c>
      <c r="R587" s="21" t="s">
        <v>67</v>
      </c>
    </row>
    <row r="588" spans="1:18" x14ac:dyDescent="0.35">
      <c r="A588" s="26">
        <v>1555164</v>
      </c>
      <c r="B588" s="26">
        <f>VLOOKUP(A588,'Fix 2LH Orders'!B:C,2,0)</f>
        <v>245</v>
      </c>
      <c r="C588" s="21" t="s">
        <v>59</v>
      </c>
      <c r="D588" s="21" t="s">
        <v>97</v>
      </c>
      <c r="E588" s="21" t="s">
        <v>69</v>
      </c>
      <c r="F588" s="21" t="s">
        <v>62</v>
      </c>
      <c r="G588" s="21" t="s">
        <v>70</v>
      </c>
      <c r="H588" s="21" t="s">
        <v>98</v>
      </c>
      <c r="I588" s="22">
        <v>43761</v>
      </c>
      <c r="J588" s="23">
        <v>0.68688657407407006</v>
      </c>
      <c r="K588" s="22">
        <v>43761</v>
      </c>
      <c r="L588" s="23">
        <v>0.68688657407407006</v>
      </c>
      <c r="M588" s="24">
        <v>20</v>
      </c>
      <c r="N588" s="24">
        <f t="shared" si="9"/>
        <v>20</v>
      </c>
      <c r="O588" s="21" t="s">
        <v>66</v>
      </c>
      <c r="P588" s="24">
        <v>20</v>
      </c>
      <c r="Q588" s="21" t="s">
        <v>66</v>
      </c>
      <c r="R588" s="21" t="s">
        <v>72</v>
      </c>
    </row>
    <row r="589" spans="1:18" x14ac:dyDescent="0.35">
      <c r="A589" s="26">
        <v>1555164</v>
      </c>
      <c r="B589" s="26">
        <f>VLOOKUP(A589,'Fix 2LH Orders'!B:C,2,0)</f>
        <v>245</v>
      </c>
      <c r="C589" s="21" t="s">
        <v>59</v>
      </c>
      <c r="D589" s="21" t="s">
        <v>99</v>
      </c>
      <c r="E589" s="21" t="s">
        <v>69</v>
      </c>
      <c r="F589" s="21" t="s">
        <v>62</v>
      </c>
      <c r="G589" s="21" t="s">
        <v>70</v>
      </c>
      <c r="H589" s="21" t="s">
        <v>100</v>
      </c>
      <c r="I589" s="22">
        <v>43761</v>
      </c>
      <c r="J589" s="23">
        <v>0.68701388888889003</v>
      </c>
      <c r="K589" s="22">
        <v>43761</v>
      </c>
      <c r="L589" s="23">
        <v>0.68701388888889003</v>
      </c>
      <c r="M589" s="24">
        <v>50</v>
      </c>
      <c r="N589" s="24">
        <f t="shared" si="9"/>
        <v>50</v>
      </c>
      <c r="O589" s="21" t="s">
        <v>66</v>
      </c>
      <c r="P589" s="24">
        <v>50</v>
      </c>
      <c r="Q589" s="21" t="s">
        <v>66</v>
      </c>
      <c r="R589" s="21" t="s">
        <v>72</v>
      </c>
    </row>
    <row r="590" spans="1:18" x14ac:dyDescent="0.35">
      <c r="A590" s="26">
        <v>1555164</v>
      </c>
      <c r="B590" s="26">
        <f>VLOOKUP(A590,'Fix 2LH Orders'!B:C,2,0)</f>
        <v>245</v>
      </c>
      <c r="C590" s="21" t="s">
        <v>59</v>
      </c>
      <c r="D590" s="21" t="s">
        <v>101</v>
      </c>
      <c r="E590" s="21" t="s">
        <v>102</v>
      </c>
      <c r="F590" s="21" t="s">
        <v>62</v>
      </c>
      <c r="G590" s="21" t="s">
        <v>100</v>
      </c>
      <c r="H590" s="21" t="s">
        <v>103</v>
      </c>
      <c r="I590" s="22">
        <v>43761</v>
      </c>
      <c r="J590" s="23">
        <v>0.70026620370369996</v>
      </c>
      <c r="K590" s="22">
        <v>43761</v>
      </c>
      <c r="L590" s="23">
        <v>0.70026620370369996</v>
      </c>
      <c r="M590" s="24">
        <v>10</v>
      </c>
      <c r="N590" s="24">
        <f t="shared" si="9"/>
        <v>10</v>
      </c>
      <c r="O590" s="21" t="s">
        <v>66</v>
      </c>
      <c r="P590" s="24">
        <v>10</v>
      </c>
      <c r="Q590" s="21" t="s">
        <v>66</v>
      </c>
      <c r="R590" s="21" t="s">
        <v>72</v>
      </c>
    </row>
    <row r="591" spans="1:18" x14ac:dyDescent="0.35">
      <c r="A591" s="26">
        <v>1555164</v>
      </c>
      <c r="B591" s="26">
        <f>VLOOKUP(A591,'Fix 2LH Orders'!B:C,2,0)</f>
        <v>245</v>
      </c>
      <c r="C591" s="21" t="s">
        <v>59</v>
      </c>
      <c r="D591" s="21" t="s">
        <v>104</v>
      </c>
      <c r="E591" s="21" t="s">
        <v>102</v>
      </c>
      <c r="F591" s="21" t="s">
        <v>105</v>
      </c>
      <c r="G591" s="21" t="s">
        <v>100</v>
      </c>
      <c r="H591" s="21" t="s">
        <v>106</v>
      </c>
      <c r="I591" s="22">
        <v>43765</v>
      </c>
      <c r="J591" s="23">
        <v>0.39947916666666999</v>
      </c>
      <c r="K591" s="22">
        <v>43765</v>
      </c>
      <c r="L591" s="23">
        <v>0.39947916666666999</v>
      </c>
      <c r="M591" s="24">
        <v>10</v>
      </c>
      <c r="N591" s="24">
        <f t="shared" si="9"/>
        <v>10</v>
      </c>
      <c r="O591" s="21" t="s">
        <v>66</v>
      </c>
      <c r="P591" s="24">
        <v>10</v>
      </c>
      <c r="Q591" s="21" t="s">
        <v>66</v>
      </c>
      <c r="R591" s="21" t="s">
        <v>72</v>
      </c>
    </row>
    <row r="592" spans="1:18" x14ac:dyDescent="0.35">
      <c r="A592" s="26">
        <v>1555164</v>
      </c>
      <c r="B592" s="26">
        <f>VLOOKUP(A592,'Fix 2LH Orders'!B:C,2,0)</f>
        <v>245</v>
      </c>
      <c r="C592" s="21" t="s">
        <v>107</v>
      </c>
      <c r="D592" s="21" t="s">
        <v>60</v>
      </c>
      <c r="E592" s="21" t="s">
        <v>61</v>
      </c>
      <c r="F592" s="21" t="s">
        <v>90</v>
      </c>
      <c r="G592" s="21" t="s">
        <v>63</v>
      </c>
      <c r="H592" s="21" t="s">
        <v>108</v>
      </c>
      <c r="I592" s="22"/>
      <c r="J592" s="23">
        <v>0</v>
      </c>
      <c r="K592" s="22"/>
      <c r="L592" s="23">
        <v>0</v>
      </c>
      <c r="M592" s="25">
        <v>0</v>
      </c>
      <c r="N592" s="24">
        <f t="shared" si="9"/>
        <v>0</v>
      </c>
      <c r="O592" s="21" t="s">
        <v>93</v>
      </c>
      <c r="P592" s="24">
        <v>1</v>
      </c>
      <c r="Q592" s="21" t="s">
        <v>66</v>
      </c>
      <c r="R592" s="21" t="s">
        <v>94</v>
      </c>
    </row>
    <row r="593" spans="1:18" x14ac:dyDescent="0.35">
      <c r="A593" s="26">
        <v>1555164</v>
      </c>
      <c r="B593" s="26">
        <f>VLOOKUP(A593,'Fix 2LH Orders'!B:C,2,0)</f>
        <v>245</v>
      </c>
      <c r="C593" s="21" t="s">
        <v>109</v>
      </c>
      <c r="D593" s="21" t="s">
        <v>82</v>
      </c>
      <c r="E593" s="21" t="s">
        <v>83</v>
      </c>
      <c r="F593" s="21" t="s">
        <v>90</v>
      </c>
      <c r="G593" s="21" t="s">
        <v>84</v>
      </c>
      <c r="H593" s="21" t="s">
        <v>110</v>
      </c>
      <c r="I593" s="22"/>
      <c r="J593" s="23">
        <v>0</v>
      </c>
      <c r="K593" s="22"/>
      <c r="L593" s="23">
        <v>0</v>
      </c>
      <c r="M593" s="25">
        <v>0</v>
      </c>
      <c r="N593" s="24">
        <f t="shared" si="9"/>
        <v>0</v>
      </c>
      <c r="O593" s="21" t="s">
        <v>93</v>
      </c>
      <c r="P593" s="24">
        <v>5</v>
      </c>
      <c r="Q593" s="21" t="s">
        <v>66</v>
      </c>
      <c r="R593" s="21" t="s">
        <v>94</v>
      </c>
    </row>
    <row r="594" spans="1:18" x14ac:dyDescent="0.35">
      <c r="A594" s="26">
        <v>1555588</v>
      </c>
      <c r="B594" s="26">
        <f>VLOOKUP(A594,'Fix 2LH Orders'!B:C,2,0)</f>
        <v>247</v>
      </c>
      <c r="C594" s="21" t="s">
        <v>59</v>
      </c>
      <c r="D594" s="21" t="s">
        <v>60</v>
      </c>
      <c r="E594" s="21" t="s">
        <v>61</v>
      </c>
      <c r="F594" s="21" t="s">
        <v>62</v>
      </c>
      <c r="G594" s="21" t="s">
        <v>63</v>
      </c>
      <c r="H594" s="21" t="s">
        <v>64</v>
      </c>
      <c r="I594" s="22">
        <v>43752</v>
      </c>
      <c r="J594" s="23">
        <v>0.42498842592593</v>
      </c>
      <c r="K594" s="22">
        <v>43752</v>
      </c>
      <c r="L594" s="23">
        <v>0.43258101851851999</v>
      </c>
      <c r="M594" s="25">
        <v>10.933</v>
      </c>
      <c r="N594" s="24">
        <f t="shared" si="9"/>
        <v>10.933</v>
      </c>
      <c r="O594" s="21" t="s">
        <v>66</v>
      </c>
      <c r="P594" s="24">
        <v>20</v>
      </c>
      <c r="Q594" s="21" t="s">
        <v>66</v>
      </c>
      <c r="R594" s="21" t="s">
        <v>67</v>
      </c>
    </row>
    <row r="595" spans="1:18" x14ac:dyDescent="0.35">
      <c r="A595" s="26">
        <v>1555588</v>
      </c>
      <c r="B595" s="26">
        <f>VLOOKUP(A595,'Fix 2LH Orders'!B:C,2,0)</f>
        <v>247</v>
      </c>
      <c r="C595" s="21" t="s">
        <v>59</v>
      </c>
      <c r="D595" s="21" t="s">
        <v>68</v>
      </c>
      <c r="E595" s="21" t="s">
        <v>69</v>
      </c>
      <c r="F595" s="21" t="s">
        <v>62</v>
      </c>
      <c r="G595" s="21" t="s">
        <v>70</v>
      </c>
      <c r="H595" s="21" t="s">
        <v>71</v>
      </c>
      <c r="I595" s="22">
        <v>43752</v>
      </c>
      <c r="J595" s="23">
        <v>0.56313657407407003</v>
      </c>
      <c r="K595" s="22">
        <v>43752</v>
      </c>
      <c r="L595" s="23">
        <v>0.56313657407407003</v>
      </c>
      <c r="M595" s="24">
        <v>30</v>
      </c>
      <c r="N595" s="24">
        <f t="shared" si="9"/>
        <v>30</v>
      </c>
      <c r="O595" s="21" t="s">
        <v>66</v>
      </c>
      <c r="P595" s="24">
        <v>30</v>
      </c>
      <c r="Q595" s="21" t="s">
        <v>66</v>
      </c>
      <c r="R595" s="21" t="s">
        <v>72</v>
      </c>
    </row>
    <row r="596" spans="1:18" x14ac:dyDescent="0.35">
      <c r="A596" s="26">
        <v>1555588</v>
      </c>
      <c r="B596" s="26">
        <f>VLOOKUP(A596,'Fix 2LH Orders'!B:C,2,0)</f>
        <v>247</v>
      </c>
      <c r="C596" s="21" t="s">
        <v>59</v>
      </c>
      <c r="D596" s="21" t="s">
        <v>73</v>
      </c>
      <c r="E596" s="21" t="s">
        <v>61</v>
      </c>
      <c r="F596" s="21" t="s">
        <v>62</v>
      </c>
      <c r="G596" s="21" t="s">
        <v>63</v>
      </c>
      <c r="H596" s="21" t="s">
        <v>74</v>
      </c>
      <c r="I596" s="22">
        <v>43752</v>
      </c>
      <c r="J596" s="23">
        <v>0.56347222222222004</v>
      </c>
      <c r="K596" s="22">
        <v>43753</v>
      </c>
      <c r="L596" s="23">
        <v>0.40883101851852</v>
      </c>
      <c r="M596" s="25">
        <v>4.3890000000000002</v>
      </c>
      <c r="N596" s="24">
        <f t="shared" si="9"/>
        <v>263.34000000000003</v>
      </c>
      <c r="O596" s="21" t="s">
        <v>77</v>
      </c>
      <c r="P596" s="24">
        <v>200</v>
      </c>
      <c r="Q596" s="21" t="s">
        <v>66</v>
      </c>
      <c r="R596" s="21" t="s">
        <v>67</v>
      </c>
    </row>
    <row r="597" spans="1:18" x14ac:dyDescent="0.35">
      <c r="A597" s="26">
        <v>1555588</v>
      </c>
      <c r="B597" s="26">
        <f>VLOOKUP(A597,'Fix 2LH Orders'!B:C,2,0)</f>
        <v>247</v>
      </c>
      <c r="C597" s="21" t="s">
        <v>59</v>
      </c>
      <c r="D597" s="21" t="s">
        <v>75</v>
      </c>
      <c r="E597" s="21" t="s">
        <v>61</v>
      </c>
      <c r="F597" s="21" t="s">
        <v>62</v>
      </c>
      <c r="G597" s="21" t="s">
        <v>63</v>
      </c>
      <c r="H597" s="21" t="s">
        <v>76</v>
      </c>
      <c r="I597" s="22">
        <v>43761</v>
      </c>
      <c r="J597" s="23">
        <v>0.39824074074074001</v>
      </c>
      <c r="K597" s="22">
        <v>43766</v>
      </c>
      <c r="L597" s="23">
        <v>0.59761574074073998</v>
      </c>
      <c r="M597" s="25">
        <v>11.938000000000001</v>
      </c>
      <c r="N597" s="24">
        <f t="shared" si="9"/>
        <v>716.28000000000009</v>
      </c>
      <c r="O597" s="21" t="s">
        <v>77</v>
      </c>
      <c r="P597" s="24">
        <v>500</v>
      </c>
      <c r="Q597" s="21" t="s">
        <v>66</v>
      </c>
      <c r="R597" s="21" t="s">
        <v>67</v>
      </c>
    </row>
    <row r="598" spans="1:18" x14ac:dyDescent="0.35">
      <c r="A598" s="26">
        <v>1555588</v>
      </c>
      <c r="B598" s="26">
        <f>VLOOKUP(A598,'Fix 2LH Orders'!B:C,2,0)</f>
        <v>247</v>
      </c>
      <c r="C598" s="21" t="s">
        <v>59</v>
      </c>
      <c r="D598" s="21" t="s">
        <v>78</v>
      </c>
      <c r="E598" s="21" t="s">
        <v>69</v>
      </c>
      <c r="F598" s="21" t="s">
        <v>62</v>
      </c>
      <c r="G598" s="21" t="s">
        <v>70</v>
      </c>
      <c r="H598" s="21" t="s">
        <v>79</v>
      </c>
      <c r="I598" s="22">
        <v>43766</v>
      </c>
      <c r="J598" s="23">
        <v>0.63446759259259</v>
      </c>
      <c r="K598" s="22">
        <v>43766</v>
      </c>
      <c r="L598" s="23">
        <v>0.63446759259259</v>
      </c>
      <c r="M598" s="24">
        <v>20</v>
      </c>
      <c r="N598" s="24">
        <f t="shared" si="9"/>
        <v>20</v>
      </c>
      <c r="O598" s="21" t="s">
        <v>66</v>
      </c>
      <c r="P598" s="24">
        <v>20</v>
      </c>
      <c r="Q598" s="21" t="s">
        <v>66</v>
      </c>
      <c r="R598" s="21" t="s">
        <v>72</v>
      </c>
    </row>
    <row r="599" spans="1:18" x14ac:dyDescent="0.35">
      <c r="A599" s="26">
        <v>1555588</v>
      </c>
      <c r="B599" s="26">
        <f>VLOOKUP(A599,'Fix 2LH Orders'!B:C,2,0)</f>
        <v>247</v>
      </c>
      <c r="C599" s="21" t="s">
        <v>59</v>
      </c>
      <c r="D599" s="21" t="s">
        <v>80</v>
      </c>
      <c r="E599" s="21" t="s">
        <v>69</v>
      </c>
      <c r="F599" s="21" t="s">
        <v>62</v>
      </c>
      <c r="G599" s="21" t="s">
        <v>70</v>
      </c>
      <c r="H599" s="21" t="s">
        <v>81</v>
      </c>
      <c r="I599" s="22">
        <v>43766</v>
      </c>
      <c r="J599" s="23">
        <v>0.63476851851852001</v>
      </c>
      <c r="K599" s="22">
        <v>43766</v>
      </c>
      <c r="L599" s="23">
        <v>0.63476851851852001</v>
      </c>
      <c r="M599" s="24">
        <v>20</v>
      </c>
      <c r="N599" s="24">
        <f t="shared" si="9"/>
        <v>20</v>
      </c>
      <c r="O599" s="21" t="s">
        <v>66</v>
      </c>
      <c r="P599" s="24">
        <v>20</v>
      </c>
      <c r="Q599" s="21" t="s">
        <v>66</v>
      </c>
      <c r="R599" s="21" t="s">
        <v>72</v>
      </c>
    </row>
    <row r="600" spans="1:18" x14ac:dyDescent="0.35">
      <c r="A600" s="26">
        <v>1555588</v>
      </c>
      <c r="B600" s="26">
        <f>VLOOKUP(A600,'Fix 2LH Orders'!B:C,2,0)</f>
        <v>247</v>
      </c>
      <c r="C600" s="21" t="s">
        <v>59</v>
      </c>
      <c r="D600" s="21" t="s">
        <v>82</v>
      </c>
      <c r="E600" s="21" t="s">
        <v>83</v>
      </c>
      <c r="F600" s="21" t="s">
        <v>62</v>
      </c>
      <c r="G600" s="21" t="s">
        <v>84</v>
      </c>
      <c r="H600" s="21" t="s">
        <v>84</v>
      </c>
      <c r="I600" s="22">
        <v>43766</v>
      </c>
      <c r="J600" s="23">
        <v>0.75766203703704005</v>
      </c>
      <c r="K600" s="22">
        <v>43768</v>
      </c>
      <c r="L600" s="23">
        <v>0.16557870370370001</v>
      </c>
      <c r="M600" s="25">
        <v>4.9530000000000003</v>
      </c>
      <c r="N600" s="24">
        <f t="shared" si="9"/>
        <v>297.18</v>
      </c>
      <c r="O600" s="21" t="s">
        <v>77</v>
      </c>
      <c r="P600" s="24">
        <v>450</v>
      </c>
      <c r="Q600" s="21" t="s">
        <v>66</v>
      </c>
      <c r="R600" s="21" t="s">
        <v>67</v>
      </c>
    </row>
    <row r="601" spans="1:18" x14ac:dyDescent="0.35">
      <c r="A601" s="26">
        <v>1555588</v>
      </c>
      <c r="B601" s="26">
        <f>VLOOKUP(A601,'Fix 2LH Orders'!B:C,2,0)</f>
        <v>247</v>
      </c>
      <c r="C601" s="21" t="s">
        <v>59</v>
      </c>
      <c r="D601" s="21" t="s">
        <v>85</v>
      </c>
      <c r="E601" s="21" t="s">
        <v>86</v>
      </c>
      <c r="F601" s="21" t="s">
        <v>62</v>
      </c>
      <c r="G601" s="21" t="s">
        <v>87</v>
      </c>
      <c r="H601" s="21" t="s">
        <v>87</v>
      </c>
      <c r="I601" s="22">
        <v>43768</v>
      </c>
      <c r="J601" s="23">
        <v>0.36204861111110997</v>
      </c>
      <c r="K601" s="22">
        <v>43768</v>
      </c>
      <c r="L601" s="23">
        <v>0.36204861111110997</v>
      </c>
      <c r="M601" s="24">
        <v>20</v>
      </c>
      <c r="N601" s="24">
        <f t="shared" si="9"/>
        <v>20</v>
      </c>
      <c r="O601" s="21" t="s">
        <v>66</v>
      </c>
      <c r="P601" s="24">
        <v>20</v>
      </c>
      <c r="Q601" s="21" t="s">
        <v>66</v>
      </c>
      <c r="R601" s="21" t="s">
        <v>72</v>
      </c>
    </row>
    <row r="602" spans="1:18" x14ac:dyDescent="0.35">
      <c r="A602" s="26">
        <v>1555588</v>
      </c>
      <c r="B602" s="26">
        <f>VLOOKUP(A602,'Fix 2LH Orders'!B:C,2,0)</f>
        <v>247</v>
      </c>
      <c r="C602" s="21" t="s">
        <v>59</v>
      </c>
      <c r="D602" s="21" t="s">
        <v>88</v>
      </c>
      <c r="E602" s="21" t="s">
        <v>89</v>
      </c>
      <c r="F602" s="21" t="s">
        <v>90</v>
      </c>
      <c r="G602" s="21" t="s">
        <v>91</v>
      </c>
      <c r="H602" s="21" t="s">
        <v>92</v>
      </c>
      <c r="I602" s="22"/>
      <c r="J602" s="23">
        <v>0</v>
      </c>
      <c r="K602" s="22"/>
      <c r="L602" s="23">
        <v>0</v>
      </c>
      <c r="M602" s="25">
        <v>0</v>
      </c>
      <c r="N602" s="24">
        <f t="shared" si="9"/>
        <v>0</v>
      </c>
      <c r="O602" s="21" t="s">
        <v>93</v>
      </c>
      <c r="P602" s="24">
        <v>0</v>
      </c>
      <c r="Q602" s="21" t="s">
        <v>66</v>
      </c>
      <c r="R602" s="21" t="s">
        <v>94</v>
      </c>
    </row>
    <row r="603" spans="1:18" x14ac:dyDescent="0.35">
      <c r="A603" s="26">
        <v>1555588</v>
      </c>
      <c r="B603" s="26">
        <f>VLOOKUP(A603,'Fix 2LH Orders'!B:C,2,0)</f>
        <v>247</v>
      </c>
      <c r="C603" s="21" t="s">
        <v>59</v>
      </c>
      <c r="D603" s="21" t="s">
        <v>95</v>
      </c>
      <c r="E603" s="21" t="s">
        <v>61</v>
      </c>
      <c r="F603" s="21" t="s">
        <v>62</v>
      </c>
      <c r="G603" s="21" t="s">
        <v>63</v>
      </c>
      <c r="H603" s="21" t="s">
        <v>96</v>
      </c>
      <c r="I603" s="22">
        <v>43769</v>
      </c>
      <c r="J603" s="23">
        <v>0.39267361111110999</v>
      </c>
      <c r="K603" s="22">
        <v>43769</v>
      </c>
      <c r="L603" s="23">
        <v>0.47655092592593001</v>
      </c>
      <c r="M603" s="25">
        <v>134.53</v>
      </c>
      <c r="N603" s="24">
        <f t="shared" si="9"/>
        <v>134.53</v>
      </c>
      <c r="O603" s="21" t="s">
        <v>66</v>
      </c>
      <c r="P603" s="24">
        <v>40</v>
      </c>
      <c r="Q603" s="21" t="s">
        <v>66</v>
      </c>
      <c r="R603" s="21" t="s">
        <v>67</v>
      </c>
    </row>
    <row r="604" spans="1:18" x14ac:dyDescent="0.35">
      <c r="A604" s="26">
        <v>1555588</v>
      </c>
      <c r="B604" s="26">
        <f>VLOOKUP(A604,'Fix 2LH Orders'!B:C,2,0)</f>
        <v>247</v>
      </c>
      <c r="C604" s="21" t="s">
        <v>59</v>
      </c>
      <c r="D604" s="21" t="s">
        <v>97</v>
      </c>
      <c r="E604" s="21" t="s">
        <v>69</v>
      </c>
      <c r="F604" s="21" t="s">
        <v>62</v>
      </c>
      <c r="G604" s="21" t="s">
        <v>70</v>
      </c>
      <c r="H604" s="21" t="s">
        <v>98</v>
      </c>
      <c r="I604" s="22">
        <v>43769</v>
      </c>
      <c r="J604" s="23">
        <v>0.53824074074074002</v>
      </c>
      <c r="K604" s="22">
        <v>43769</v>
      </c>
      <c r="L604" s="23">
        <v>0.53824074074074002</v>
      </c>
      <c r="M604" s="24">
        <v>20</v>
      </c>
      <c r="N604" s="24">
        <f t="shared" si="9"/>
        <v>20</v>
      </c>
      <c r="O604" s="21" t="s">
        <v>66</v>
      </c>
      <c r="P604" s="24">
        <v>20</v>
      </c>
      <c r="Q604" s="21" t="s">
        <v>66</v>
      </c>
      <c r="R604" s="21" t="s">
        <v>72</v>
      </c>
    </row>
    <row r="605" spans="1:18" x14ac:dyDescent="0.35">
      <c r="A605" s="26">
        <v>1555588</v>
      </c>
      <c r="B605" s="26">
        <f>VLOOKUP(A605,'Fix 2LH Orders'!B:C,2,0)</f>
        <v>247</v>
      </c>
      <c r="C605" s="21" t="s">
        <v>59</v>
      </c>
      <c r="D605" s="21" t="s">
        <v>99</v>
      </c>
      <c r="E605" s="21" t="s">
        <v>69</v>
      </c>
      <c r="F605" s="21" t="s">
        <v>62</v>
      </c>
      <c r="G605" s="21" t="s">
        <v>70</v>
      </c>
      <c r="H605" s="21" t="s">
        <v>100</v>
      </c>
      <c r="I605" s="22">
        <v>43769</v>
      </c>
      <c r="J605" s="23">
        <v>0.53827546296296003</v>
      </c>
      <c r="K605" s="22">
        <v>43769</v>
      </c>
      <c r="L605" s="23">
        <v>0.53827546296296003</v>
      </c>
      <c r="M605" s="24">
        <v>50</v>
      </c>
      <c r="N605" s="24">
        <f t="shared" si="9"/>
        <v>50</v>
      </c>
      <c r="O605" s="21" t="s">
        <v>66</v>
      </c>
      <c r="P605" s="24">
        <v>50</v>
      </c>
      <c r="Q605" s="21" t="s">
        <v>66</v>
      </c>
      <c r="R605" s="21" t="s">
        <v>72</v>
      </c>
    </row>
    <row r="606" spans="1:18" x14ac:dyDescent="0.35">
      <c r="A606" s="26">
        <v>1555588</v>
      </c>
      <c r="B606" s="26">
        <f>VLOOKUP(A606,'Fix 2LH Orders'!B:C,2,0)</f>
        <v>247</v>
      </c>
      <c r="C606" s="21" t="s">
        <v>59</v>
      </c>
      <c r="D606" s="21" t="s">
        <v>101</v>
      </c>
      <c r="E606" s="21" t="s">
        <v>102</v>
      </c>
      <c r="F606" s="21" t="s">
        <v>62</v>
      </c>
      <c r="G606" s="21" t="s">
        <v>100</v>
      </c>
      <c r="H606" s="21" t="s">
        <v>103</v>
      </c>
      <c r="I606" s="22">
        <v>43769</v>
      </c>
      <c r="J606" s="23">
        <v>0.53831018518519003</v>
      </c>
      <c r="K606" s="22">
        <v>43769</v>
      </c>
      <c r="L606" s="23">
        <v>0.53831018518519003</v>
      </c>
      <c r="M606" s="24">
        <v>10</v>
      </c>
      <c r="N606" s="24">
        <f t="shared" si="9"/>
        <v>10</v>
      </c>
      <c r="O606" s="21" t="s">
        <v>66</v>
      </c>
      <c r="P606" s="24">
        <v>10</v>
      </c>
      <c r="Q606" s="21" t="s">
        <v>66</v>
      </c>
      <c r="R606" s="21" t="s">
        <v>72</v>
      </c>
    </row>
    <row r="607" spans="1:18" x14ac:dyDescent="0.35">
      <c r="A607" s="26">
        <v>1555588</v>
      </c>
      <c r="B607" s="26">
        <f>VLOOKUP(A607,'Fix 2LH Orders'!B:C,2,0)</f>
        <v>247</v>
      </c>
      <c r="C607" s="21" t="s">
        <v>59</v>
      </c>
      <c r="D607" s="21" t="s">
        <v>104</v>
      </c>
      <c r="E607" s="21" t="s">
        <v>102</v>
      </c>
      <c r="F607" s="21" t="s">
        <v>105</v>
      </c>
      <c r="G607" s="21" t="s">
        <v>100</v>
      </c>
      <c r="H607" s="21" t="s">
        <v>106</v>
      </c>
      <c r="I607" s="22">
        <v>43772</v>
      </c>
      <c r="J607" s="23">
        <v>0.33144675925925998</v>
      </c>
      <c r="K607" s="22">
        <v>43772</v>
      </c>
      <c r="L607" s="23">
        <v>0.33144675925925998</v>
      </c>
      <c r="M607" s="24">
        <v>10</v>
      </c>
      <c r="N607" s="24">
        <f t="shared" si="9"/>
        <v>10</v>
      </c>
      <c r="O607" s="21" t="s">
        <v>66</v>
      </c>
      <c r="P607" s="24">
        <v>10</v>
      </c>
      <c r="Q607" s="21" t="s">
        <v>66</v>
      </c>
      <c r="R607" s="21" t="s">
        <v>72</v>
      </c>
    </row>
    <row r="608" spans="1:18" x14ac:dyDescent="0.35">
      <c r="A608" s="26">
        <v>1555588</v>
      </c>
      <c r="B608" s="26">
        <f>VLOOKUP(A608,'Fix 2LH Orders'!B:C,2,0)</f>
        <v>247</v>
      </c>
      <c r="C608" s="21" t="s">
        <v>107</v>
      </c>
      <c r="D608" s="21" t="s">
        <v>60</v>
      </c>
      <c r="E608" s="21" t="s">
        <v>61</v>
      </c>
      <c r="F608" s="21" t="s">
        <v>90</v>
      </c>
      <c r="G608" s="21" t="s">
        <v>63</v>
      </c>
      <c r="H608" s="21" t="s">
        <v>108</v>
      </c>
      <c r="I608" s="22">
        <v>43762</v>
      </c>
      <c r="J608" s="23">
        <v>0.51942129629629996</v>
      </c>
      <c r="K608" s="22">
        <v>43766</v>
      </c>
      <c r="L608" s="23">
        <v>0.5753125</v>
      </c>
      <c r="M608" s="25">
        <v>17.215</v>
      </c>
      <c r="N608" s="24">
        <f t="shared" si="9"/>
        <v>1032.9000000000001</v>
      </c>
      <c r="O608" s="21" t="s">
        <v>77</v>
      </c>
      <c r="P608" s="24">
        <v>1</v>
      </c>
      <c r="Q608" s="21" t="s">
        <v>66</v>
      </c>
      <c r="R608" s="21" t="s">
        <v>67</v>
      </c>
    </row>
    <row r="609" spans="1:18" x14ac:dyDescent="0.35">
      <c r="A609" s="26">
        <v>1555588</v>
      </c>
      <c r="B609" s="26">
        <f>VLOOKUP(A609,'Fix 2LH Orders'!B:C,2,0)</f>
        <v>247</v>
      </c>
      <c r="C609" s="21" t="s">
        <v>109</v>
      </c>
      <c r="D609" s="21" t="s">
        <v>82</v>
      </c>
      <c r="E609" s="21" t="s">
        <v>83</v>
      </c>
      <c r="F609" s="21" t="s">
        <v>90</v>
      </c>
      <c r="G609" s="21" t="s">
        <v>84</v>
      </c>
      <c r="H609" s="21" t="s">
        <v>110</v>
      </c>
      <c r="I609" s="22"/>
      <c r="J609" s="23">
        <v>0</v>
      </c>
      <c r="K609" s="22"/>
      <c r="L609" s="23">
        <v>0</v>
      </c>
      <c r="M609" s="25">
        <v>0</v>
      </c>
      <c r="N609" s="24">
        <f t="shared" si="9"/>
        <v>0</v>
      </c>
      <c r="O609" s="21" t="s">
        <v>93</v>
      </c>
      <c r="P609" s="24">
        <v>5</v>
      </c>
      <c r="Q609" s="21" t="s">
        <v>66</v>
      </c>
      <c r="R609" s="21" t="s">
        <v>94</v>
      </c>
    </row>
    <row r="610" spans="1:18" x14ac:dyDescent="0.35">
      <c r="A610" s="26">
        <v>1557891</v>
      </c>
      <c r="B610" s="26">
        <f>VLOOKUP(A610,'Fix 2LH Orders'!B:C,2,0)</f>
        <v>248</v>
      </c>
      <c r="C610" s="21" t="s">
        <v>59</v>
      </c>
      <c r="D610" s="21" t="s">
        <v>60</v>
      </c>
      <c r="E610" s="21" t="s">
        <v>61</v>
      </c>
      <c r="F610" s="21" t="s">
        <v>62</v>
      </c>
      <c r="G610" s="21" t="s">
        <v>63</v>
      </c>
      <c r="H610" s="21" t="s">
        <v>64</v>
      </c>
      <c r="I610" s="22">
        <v>43758</v>
      </c>
      <c r="J610" s="23">
        <v>0.36726851851851999</v>
      </c>
      <c r="K610" s="22">
        <v>43758</v>
      </c>
      <c r="L610" s="23">
        <v>0.37180555555556</v>
      </c>
      <c r="M610" s="25">
        <v>6.5330000000000004</v>
      </c>
      <c r="N610" s="24">
        <f t="shared" si="9"/>
        <v>6.5330000000000004</v>
      </c>
      <c r="O610" s="21" t="s">
        <v>66</v>
      </c>
      <c r="P610" s="24">
        <v>20</v>
      </c>
      <c r="Q610" s="21" t="s">
        <v>66</v>
      </c>
      <c r="R610" s="21" t="s">
        <v>67</v>
      </c>
    </row>
    <row r="611" spans="1:18" x14ac:dyDescent="0.35">
      <c r="A611" s="26">
        <v>1557891</v>
      </c>
      <c r="B611" s="26">
        <f>VLOOKUP(A611,'Fix 2LH Orders'!B:C,2,0)</f>
        <v>248</v>
      </c>
      <c r="C611" s="21" t="s">
        <v>59</v>
      </c>
      <c r="D611" s="21" t="s">
        <v>68</v>
      </c>
      <c r="E611" s="21" t="s">
        <v>69</v>
      </c>
      <c r="F611" s="21" t="s">
        <v>62</v>
      </c>
      <c r="G611" s="21" t="s">
        <v>70</v>
      </c>
      <c r="H611" s="21" t="s">
        <v>71</v>
      </c>
      <c r="I611" s="22">
        <v>43758</v>
      </c>
      <c r="J611" s="23">
        <v>0.40606481481480999</v>
      </c>
      <c r="K611" s="22">
        <v>43758</v>
      </c>
      <c r="L611" s="23">
        <v>0.40606481481480999</v>
      </c>
      <c r="M611" s="24">
        <v>30</v>
      </c>
      <c r="N611" s="24">
        <f t="shared" si="9"/>
        <v>30</v>
      </c>
      <c r="O611" s="21" t="s">
        <v>66</v>
      </c>
      <c r="P611" s="24">
        <v>30</v>
      </c>
      <c r="Q611" s="21" t="s">
        <v>66</v>
      </c>
      <c r="R611" s="21" t="s">
        <v>72</v>
      </c>
    </row>
    <row r="612" spans="1:18" x14ac:dyDescent="0.35">
      <c r="A612" s="26">
        <v>1557891</v>
      </c>
      <c r="B612" s="26">
        <f>VLOOKUP(A612,'Fix 2LH Orders'!B:C,2,0)</f>
        <v>248</v>
      </c>
      <c r="C612" s="21" t="s">
        <v>59</v>
      </c>
      <c r="D612" s="21" t="s">
        <v>73</v>
      </c>
      <c r="E612" s="21" t="s">
        <v>61</v>
      </c>
      <c r="F612" s="21" t="s">
        <v>62</v>
      </c>
      <c r="G612" s="21" t="s">
        <v>63</v>
      </c>
      <c r="H612" s="21" t="s">
        <v>74</v>
      </c>
      <c r="I612" s="22">
        <v>43758</v>
      </c>
      <c r="J612" s="23">
        <v>0.40753472222221998</v>
      </c>
      <c r="K612" s="22">
        <v>43759</v>
      </c>
      <c r="L612" s="23">
        <v>0.37283564814815001</v>
      </c>
      <c r="M612" s="25">
        <v>3.1080000000000001</v>
      </c>
      <c r="N612" s="24">
        <f t="shared" si="9"/>
        <v>186.48000000000002</v>
      </c>
      <c r="O612" s="21" t="s">
        <v>77</v>
      </c>
      <c r="P612" s="24">
        <v>200</v>
      </c>
      <c r="Q612" s="21" t="s">
        <v>66</v>
      </c>
      <c r="R612" s="21" t="s">
        <v>67</v>
      </c>
    </row>
    <row r="613" spans="1:18" x14ac:dyDescent="0.35">
      <c r="A613" s="26">
        <v>1557891</v>
      </c>
      <c r="B613" s="26">
        <f>VLOOKUP(A613,'Fix 2LH Orders'!B:C,2,0)</f>
        <v>248</v>
      </c>
      <c r="C613" s="21" t="s">
        <v>59</v>
      </c>
      <c r="D613" s="21" t="s">
        <v>75</v>
      </c>
      <c r="E613" s="21" t="s">
        <v>61</v>
      </c>
      <c r="F613" s="21" t="s">
        <v>62</v>
      </c>
      <c r="G613" s="21" t="s">
        <v>63</v>
      </c>
      <c r="H613" s="21" t="s">
        <v>76</v>
      </c>
      <c r="I613" s="22">
        <v>43768</v>
      </c>
      <c r="J613" s="23">
        <v>0.32910879629630002</v>
      </c>
      <c r="K613" s="22">
        <v>43772</v>
      </c>
      <c r="L613" s="23">
        <v>0.69277777777778005</v>
      </c>
      <c r="M613" s="25">
        <v>15.725</v>
      </c>
      <c r="N613" s="24">
        <f t="shared" si="9"/>
        <v>943.5</v>
      </c>
      <c r="O613" s="21" t="s">
        <v>77</v>
      </c>
      <c r="P613" s="24">
        <v>500</v>
      </c>
      <c r="Q613" s="21" t="s">
        <v>66</v>
      </c>
      <c r="R613" s="21" t="s">
        <v>67</v>
      </c>
    </row>
    <row r="614" spans="1:18" x14ac:dyDescent="0.35">
      <c r="A614" s="26">
        <v>1557891</v>
      </c>
      <c r="B614" s="26">
        <f>VLOOKUP(A614,'Fix 2LH Orders'!B:C,2,0)</f>
        <v>248</v>
      </c>
      <c r="C614" s="21" t="s">
        <v>59</v>
      </c>
      <c r="D614" s="21" t="s">
        <v>78</v>
      </c>
      <c r="E614" s="21" t="s">
        <v>69</v>
      </c>
      <c r="F614" s="21" t="s">
        <v>62</v>
      </c>
      <c r="G614" s="21" t="s">
        <v>70</v>
      </c>
      <c r="H614" s="21" t="s">
        <v>79</v>
      </c>
      <c r="I614" s="22">
        <v>43773</v>
      </c>
      <c r="J614" s="23">
        <v>0.48226851851851998</v>
      </c>
      <c r="K614" s="22">
        <v>43773</v>
      </c>
      <c r="L614" s="23">
        <v>0.48226851851851998</v>
      </c>
      <c r="M614" s="24">
        <v>20</v>
      </c>
      <c r="N614" s="24">
        <f t="shared" si="9"/>
        <v>20</v>
      </c>
      <c r="O614" s="21" t="s">
        <v>66</v>
      </c>
      <c r="P614" s="24">
        <v>20</v>
      </c>
      <c r="Q614" s="21" t="s">
        <v>66</v>
      </c>
      <c r="R614" s="21" t="s">
        <v>72</v>
      </c>
    </row>
    <row r="615" spans="1:18" x14ac:dyDescent="0.35">
      <c r="A615" s="26">
        <v>1557891</v>
      </c>
      <c r="B615" s="26">
        <f>VLOOKUP(A615,'Fix 2LH Orders'!B:C,2,0)</f>
        <v>248</v>
      </c>
      <c r="C615" s="21" t="s">
        <v>59</v>
      </c>
      <c r="D615" s="21" t="s">
        <v>80</v>
      </c>
      <c r="E615" s="21" t="s">
        <v>69</v>
      </c>
      <c r="F615" s="21" t="s">
        <v>62</v>
      </c>
      <c r="G615" s="21" t="s">
        <v>70</v>
      </c>
      <c r="H615" s="21" t="s">
        <v>81</v>
      </c>
      <c r="I615" s="22">
        <v>43773</v>
      </c>
      <c r="J615" s="23">
        <v>0.48248842592593</v>
      </c>
      <c r="K615" s="22">
        <v>43773</v>
      </c>
      <c r="L615" s="23">
        <v>0.48248842592593</v>
      </c>
      <c r="M615" s="24">
        <v>20</v>
      </c>
      <c r="N615" s="24">
        <f t="shared" si="9"/>
        <v>20</v>
      </c>
      <c r="O615" s="21" t="s">
        <v>66</v>
      </c>
      <c r="P615" s="24">
        <v>20</v>
      </c>
      <c r="Q615" s="21" t="s">
        <v>66</v>
      </c>
      <c r="R615" s="21" t="s">
        <v>72</v>
      </c>
    </row>
    <row r="616" spans="1:18" x14ac:dyDescent="0.35">
      <c r="A616" s="26">
        <v>1557891</v>
      </c>
      <c r="B616" s="26">
        <f>VLOOKUP(A616,'Fix 2LH Orders'!B:C,2,0)</f>
        <v>248</v>
      </c>
      <c r="C616" s="21" t="s">
        <v>59</v>
      </c>
      <c r="D616" s="21" t="s">
        <v>82</v>
      </c>
      <c r="E616" s="21" t="s">
        <v>83</v>
      </c>
      <c r="F616" s="21" t="s">
        <v>62</v>
      </c>
      <c r="G616" s="21" t="s">
        <v>84</v>
      </c>
      <c r="H616" s="21" t="s">
        <v>84</v>
      </c>
      <c r="I616" s="22">
        <v>43774</v>
      </c>
      <c r="J616" s="23">
        <v>1.018518518519E-2</v>
      </c>
      <c r="K616" s="22">
        <v>43774</v>
      </c>
      <c r="L616" s="23">
        <v>0.38946759259259001</v>
      </c>
      <c r="M616" s="25">
        <v>2.512</v>
      </c>
      <c r="N616" s="24">
        <f t="shared" si="9"/>
        <v>150.72</v>
      </c>
      <c r="O616" s="21" t="s">
        <v>77</v>
      </c>
      <c r="P616" s="24">
        <v>450</v>
      </c>
      <c r="Q616" s="21" t="s">
        <v>66</v>
      </c>
      <c r="R616" s="21" t="s">
        <v>67</v>
      </c>
    </row>
    <row r="617" spans="1:18" x14ac:dyDescent="0.35">
      <c r="A617" s="26">
        <v>1557891</v>
      </c>
      <c r="B617" s="26">
        <f>VLOOKUP(A617,'Fix 2LH Orders'!B:C,2,0)</f>
        <v>248</v>
      </c>
      <c r="C617" s="21" t="s">
        <v>59</v>
      </c>
      <c r="D617" s="21" t="s">
        <v>85</v>
      </c>
      <c r="E617" s="21" t="s">
        <v>86</v>
      </c>
      <c r="F617" s="21" t="s">
        <v>62</v>
      </c>
      <c r="G617" s="21" t="s">
        <v>87</v>
      </c>
      <c r="H617" s="21" t="s">
        <v>87</v>
      </c>
      <c r="I617" s="22">
        <v>43774</v>
      </c>
      <c r="J617" s="23">
        <v>0.49906250000000002</v>
      </c>
      <c r="K617" s="22">
        <v>43774</v>
      </c>
      <c r="L617" s="23">
        <v>0.49906250000000002</v>
      </c>
      <c r="M617" s="24">
        <v>20</v>
      </c>
      <c r="N617" s="24">
        <f t="shared" si="9"/>
        <v>20</v>
      </c>
      <c r="O617" s="21" t="s">
        <v>66</v>
      </c>
      <c r="P617" s="24">
        <v>20</v>
      </c>
      <c r="Q617" s="21" t="s">
        <v>66</v>
      </c>
      <c r="R617" s="21" t="s">
        <v>72</v>
      </c>
    </row>
    <row r="618" spans="1:18" x14ac:dyDescent="0.35">
      <c r="A618" s="26">
        <v>1557891</v>
      </c>
      <c r="B618" s="26">
        <f>VLOOKUP(A618,'Fix 2LH Orders'!B:C,2,0)</f>
        <v>248</v>
      </c>
      <c r="C618" s="21" t="s">
        <v>59</v>
      </c>
      <c r="D618" s="21" t="s">
        <v>88</v>
      </c>
      <c r="E618" s="21" t="s">
        <v>89</v>
      </c>
      <c r="F618" s="21" t="s">
        <v>90</v>
      </c>
      <c r="G618" s="21" t="s">
        <v>91</v>
      </c>
      <c r="H618" s="21" t="s">
        <v>92</v>
      </c>
      <c r="I618" s="22"/>
      <c r="J618" s="23">
        <v>0</v>
      </c>
      <c r="K618" s="22"/>
      <c r="L618" s="23">
        <v>0</v>
      </c>
      <c r="M618" s="25">
        <v>0</v>
      </c>
      <c r="N618" s="24">
        <f t="shared" si="9"/>
        <v>0</v>
      </c>
      <c r="O618" s="21" t="s">
        <v>93</v>
      </c>
      <c r="P618" s="24">
        <v>0</v>
      </c>
      <c r="Q618" s="21" t="s">
        <v>66</v>
      </c>
      <c r="R618" s="21" t="s">
        <v>94</v>
      </c>
    </row>
    <row r="619" spans="1:18" x14ac:dyDescent="0.35">
      <c r="A619" s="26">
        <v>1557891</v>
      </c>
      <c r="B619" s="26">
        <f>VLOOKUP(A619,'Fix 2LH Orders'!B:C,2,0)</f>
        <v>248</v>
      </c>
      <c r="C619" s="21" t="s">
        <v>59</v>
      </c>
      <c r="D619" s="21" t="s">
        <v>95</v>
      </c>
      <c r="E619" s="21" t="s">
        <v>61</v>
      </c>
      <c r="F619" s="21" t="s">
        <v>62</v>
      </c>
      <c r="G619" s="21" t="s">
        <v>63</v>
      </c>
      <c r="H619" s="21" t="s">
        <v>96</v>
      </c>
      <c r="I619" s="22">
        <v>43775</v>
      </c>
      <c r="J619" s="23">
        <v>0.37903935185185</v>
      </c>
      <c r="K619" s="22">
        <v>43775</v>
      </c>
      <c r="L619" s="23">
        <v>0.40876157407406999</v>
      </c>
      <c r="M619" s="25">
        <v>42.8</v>
      </c>
      <c r="N619" s="24">
        <f t="shared" si="9"/>
        <v>42.8</v>
      </c>
      <c r="O619" s="21" t="s">
        <v>66</v>
      </c>
      <c r="P619" s="24">
        <v>40</v>
      </c>
      <c r="Q619" s="21" t="s">
        <v>66</v>
      </c>
      <c r="R619" s="21" t="s">
        <v>67</v>
      </c>
    </row>
    <row r="620" spans="1:18" x14ac:dyDescent="0.35">
      <c r="A620" s="26">
        <v>1557891</v>
      </c>
      <c r="B620" s="26">
        <f>VLOOKUP(A620,'Fix 2LH Orders'!B:C,2,0)</f>
        <v>248</v>
      </c>
      <c r="C620" s="21" t="s">
        <v>59</v>
      </c>
      <c r="D620" s="21" t="s">
        <v>97</v>
      </c>
      <c r="E620" s="21" t="s">
        <v>69</v>
      </c>
      <c r="F620" s="21" t="s">
        <v>62</v>
      </c>
      <c r="G620" s="21" t="s">
        <v>70</v>
      </c>
      <c r="H620" s="21" t="s">
        <v>98</v>
      </c>
      <c r="I620" s="22">
        <v>43776</v>
      </c>
      <c r="J620" s="23">
        <v>0.60092592592592997</v>
      </c>
      <c r="K620" s="22">
        <v>43776</v>
      </c>
      <c r="L620" s="23">
        <v>0.60092592592592997</v>
      </c>
      <c r="M620" s="24">
        <v>20</v>
      </c>
      <c r="N620" s="24">
        <f t="shared" si="9"/>
        <v>20</v>
      </c>
      <c r="O620" s="21" t="s">
        <v>66</v>
      </c>
      <c r="P620" s="24">
        <v>20</v>
      </c>
      <c r="Q620" s="21" t="s">
        <v>66</v>
      </c>
      <c r="R620" s="21" t="s">
        <v>72</v>
      </c>
    </row>
    <row r="621" spans="1:18" x14ac:dyDescent="0.35">
      <c r="A621" s="26">
        <v>1557891</v>
      </c>
      <c r="B621" s="26">
        <f>VLOOKUP(A621,'Fix 2LH Orders'!B:C,2,0)</f>
        <v>248</v>
      </c>
      <c r="C621" s="21" t="s">
        <v>59</v>
      </c>
      <c r="D621" s="21" t="s">
        <v>99</v>
      </c>
      <c r="E621" s="21" t="s">
        <v>69</v>
      </c>
      <c r="F621" s="21" t="s">
        <v>62</v>
      </c>
      <c r="G621" s="21" t="s">
        <v>70</v>
      </c>
      <c r="H621" s="21" t="s">
        <v>100</v>
      </c>
      <c r="I621" s="22">
        <v>43776</v>
      </c>
      <c r="J621" s="23">
        <v>0.60096064814814998</v>
      </c>
      <c r="K621" s="22">
        <v>43776</v>
      </c>
      <c r="L621" s="23">
        <v>0.60096064814814998</v>
      </c>
      <c r="M621" s="24">
        <v>50</v>
      </c>
      <c r="N621" s="24">
        <f t="shared" si="9"/>
        <v>50</v>
      </c>
      <c r="O621" s="21" t="s">
        <v>66</v>
      </c>
      <c r="P621" s="24">
        <v>50</v>
      </c>
      <c r="Q621" s="21" t="s">
        <v>66</v>
      </c>
      <c r="R621" s="21" t="s">
        <v>72</v>
      </c>
    </row>
    <row r="622" spans="1:18" x14ac:dyDescent="0.35">
      <c r="A622" s="26">
        <v>1557891</v>
      </c>
      <c r="B622" s="26">
        <f>VLOOKUP(A622,'Fix 2LH Orders'!B:C,2,0)</f>
        <v>248</v>
      </c>
      <c r="C622" s="21" t="s">
        <v>59</v>
      </c>
      <c r="D622" s="21" t="s">
        <v>101</v>
      </c>
      <c r="E622" s="21" t="s">
        <v>102</v>
      </c>
      <c r="F622" s="21" t="s">
        <v>62</v>
      </c>
      <c r="G622" s="21" t="s">
        <v>100</v>
      </c>
      <c r="H622" s="21" t="s">
        <v>103</v>
      </c>
      <c r="I622" s="22">
        <v>43776</v>
      </c>
      <c r="J622" s="23">
        <v>0.60100694444444003</v>
      </c>
      <c r="K622" s="22">
        <v>43776</v>
      </c>
      <c r="L622" s="23">
        <v>0.60100694444444003</v>
      </c>
      <c r="M622" s="24">
        <v>10</v>
      </c>
      <c r="N622" s="24">
        <f t="shared" si="9"/>
        <v>10</v>
      </c>
      <c r="O622" s="21" t="s">
        <v>66</v>
      </c>
      <c r="P622" s="24">
        <v>10</v>
      </c>
      <c r="Q622" s="21" t="s">
        <v>66</v>
      </c>
      <c r="R622" s="21" t="s">
        <v>72</v>
      </c>
    </row>
    <row r="623" spans="1:18" x14ac:dyDescent="0.35">
      <c r="A623" s="26">
        <v>1557891</v>
      </c>
      <c r="B623" s="26">
        <f>VLOOKUP(A623,'Fix 2LH Orders'!B:C,2,0)</f>
        <v>248</v>
      </c>
      <c r="C623" s="21" t="s">
        <v>59</v>
      </c>
      <c r="D623" s="21" t="s">
        <v>104</v>
      </c>
      <c r="E623" s="21" t="s">
        <v>102</v>
      </c>
      <c r="F623" s="21" t="s">
        <v>105</v>
      </c>
      <c r="G623" s="21" t="s">
        <v>100</v>
      </c>
      <c r="H623" s="21" t="s">
        <v>106</v>
      </c>
      <c r="I623" s="22">
        <v>43780</v>
      </c>
      <c r="J623" s="23">
        <v>0.32268518518519002</v>
      </c>
      <c r="K623" s="22">
        <v>43780</v>
      </c>
      <c r="L623" s="23">
        <v>0.32268518518519002</v>
      </c>
      <c r="M623" s="24">
        <v>10</v>
      </c>
      <c r="N623" s="24">
        <f t="shared" si="9"/>
        <v>10</v>
      </c>
      <c r="O623" s="21" t="s">
        <v>66</v>
      </c>
      <c r="P623" s="24">
        <v>10</v>
      </c>
      <c r="Q623" s="21" t="s">
        <v>66</v>
      </c>
      <c r="R623" s="21" t="s">
        <v>72</v>
      </c>
    </row>
    <row r="624" spans="1:18" x14ac:dyDescent="0.35">
      <c r="A624" s="26">
        <v>1557891</v>
      </c>
      <c r="B624" s="26">
        <f>VLOOKUP(A624,'Fix 2LH Orders'!B:C,2,0)</f>
        <v>248</v>
      </c>
      <c r="C624" s="21" t="s">
        <v>107</v>
      </c>
      <c r="D624" s="21" t="s">
        <v>60</v>
      </c>
      <c r="E624" s="21" t="s">
        <v>61</v>
      </c>
      <c r="F624" s="21" t="s">
        <v>90</v>
      </c>
      <c r="G624" s="21" t="s">
        <v>63</v>
      </c>
      <c r="H624" s="21" t="s">
        <v>108</v>
      </c>
      <c r="I624" s="22">
        <v>43769</v>
      </c>
      <c r="J624" s="23">
        <v>0.50385416666667004</v>
      </c>
      <c r="K624" s="22">
        <v>43772</v>
      </c>
      <c r="L624" s="23">
        <v>0.69646990740740999</v>
      </c>
      <c r="M624" s="25">
        <v>10.911</v>
      </c>
      <c r="N624" s="24">
        <f t="shared" si="9"/>
        <v>654.66</v>
      </c>
      <c r="O624" s="21" t="s">
        <v>77</v>
      </c>
      <c r="P624" s="24">
        <v>1</v>
      </c>
      <c r="Q624" s="21" t="s">
        <v>66</v>
      </c>
      <c r="R624" s="21" t="s">
        <v>67</v>
      </c>
    </row>
    <row r="625" spans="1:18" x14ac:dyDescent="0.35">
      <c r="A625" s="26">
        <v>1557891</v>
      </c>
      <c r="B625" s="26">
        <f>VLOOKUP(A625,'Fix 2LH Orders'!B:C,2,0)</f>
        <v>248</v>
      </c>
      <c r="C625" s="21" t="s">
        <v>109</v>
      </c>
      <c r="D625" s="21" t="s">
        <v>82</v>
      </c>
      <c r="E625" s="21" t="s">
        <v>83</v>
      </c>
      <c r="F625" s="21" t="s">
        <v>90</v>
      </c>
      <c r="G625" s="21" t="s">
        <v>84</v>
      </c>
      <c r="H625" s="21" t="s">
        <v>110</v>
      </c>
      <c r="I625" s="22"/>
      <c r="J625" s="23">
        <v>0</v>
      </c>
      <c r="K625" s="22"/>
      <c r="L625" s="23">
        <v>0</v>
      </c>
      <c r="M625" s="25">
        <v>0</v>
      </c>
      <c r="N625" s="24">
        <f t="shared" si="9"/>
        <v>0</v>
      </c>
      <c r="O625" s="21" t="s">
        <v>93</v>
      </c>
      <c r="P625" s="24">
        <v>5</v>
      </c>
      <c r="Q625" s="21" t="s">
        <v>66</v>
      </c>
      <c r="R625" s="21" t="s">
        <v>94</v>
      </c>
    </row>
    <row r="626" spans="1:18" x14ac:dyDescent="0.35">
      <c r="A626" s="26">
        <v>1559192</v>
      </c>
      <c r="B626" s="26">
        <f>VLOOKUP(A626,'Fix 2LH Orders'!B:C,2,0)</f>
        <v>249</v>
      </c>
      <c r="C626" s="21" t="s">
        <v>59</v>
      </c>
      <c r="D626" s="21" t="s">
        <v>60</v>
      </c>
      <c r="E626" s="21" t="s">
        <v>61</v>
      </c>
      <c r="F626" s="21" t="s">
        <v>62</v>
      </c>
      <c r="G626" s="21" t="s">
        <v>63</v>
      </c>
      <c r="H626" s="21" t="s">
        <v>64</v>
      </c>
      <c r="I626" s="22">
        <v>43762</v>
      </c>
      <c r="J626" s="23">
        <v>0.54344907407406995</v>
      </c>
      <c r="K626" s="22">
        <v>43762</v>
      </c>
      <c r="L626" s="23">
        <v>0.56472222222222002</v>
      </c>
      <c r="M626" s="25">
        <v>30.632999999999999</v>
      </c>
      <c r="N626" s="24">
        <f t="shared" si="9"/>
        <v>30.632999999999999</v>
      </c>
      <c r="O626" s="21" t="s">
        <v>66</v>
      </c>
      <c r="P626" s="24">
        <v>20</v>
      </c>
      <c r="Q626" s="21" t="s">
        <v>66</v>
      </c>
      <c r="R626" s="21" t="s">
        <v>67</v>
      </c>
    </row>
    <row r="627" spans="1:18" x14ac:dyDescent="0.35">
      <c r="A627" s="26">
        <v>1559192</v>
      </c>
      <c r="B627" s="26">
        <f>VLOOKUP(A627,'Fix 2LH Orders'!B:C,2,0)</f>
        <v>249</v>
      </c>
      <c r="C627" s="21" t="s">
        <v>59</v>
      </c>
      <c r="D627" s="21" t="s">
        <v>68</v>
      </c>
      <c r="E627" s="21" t="s">
        <v>69</v>
      </c>
      <c r="F627" s="21" t="s">
        <v>62</v>
      </c>
      <c r="G627" s="21" t="s">
        <v>70</v>
      </c>
      <c r="H627" s="21" t="s">
        <v>71</v>
      </c>
      <c r="I627" s="22">
        <v>43762</v>
      </c>
      <c r="J627" s="23">
        <v>0.59204861111110996</v>
      </c>
      <c r="K627" s="22">
        <v>43762</v>
      </c>
      <c r="L627" s="23">
        <v>0.59204861111110996</v>
      </c>
      <c r="M627" s="24">
        <v>30</v>
      </c>
      <c r="N627" s="24">
        <f t="shared" si="9"/>
        <v>30</v>
      </c>
      <c r="O627" s="21" t="s">
        <v>66</v>
      </c>
      <c r="P627" s="24">
        <v>30</v>
      </c>
      <c r="Q627" s="21" t="s">
        <v>66</v>
      </c>
      <c r="R627" s="21" t="s">
        <v>72</v>
      </c>
    </row>
    <row r="628" spans="1:18" x14ac:dyDescent="0.35">
      <c r="A628" s="26">
        <v>1559192</v>
      </c>
      <c r="B628" s="26">
        <f>VLOOKUP(A628,'Fix 2LH Orders'!B:C,2,0)</f>
        <v>249</v>
      </c>
      <c r="C628" s="21" t="s">
        <v>59</v>
      </c>
      <c r="D628" s="21" t="s">
        <v>73</v>
      </c>
      <c r="E628" s="21" t="s">
        <v>61</v>
      </c>
      <c r="F628" s="21" t="s">
        <v>62</v>
      </c>
      <c r="G628" s="21" t="s">
        <v>63</v>
      </c>
      <c r="H628" s="21" t="s">
        <v>74</v>
      </c>
      <c r="I628" s="22">
        <v>43762</v>
      </c>
      <c r="J628" s="23">
        <v>0.59233796296296004</v>
      </c>
      <c r="K628" s="22">
        <v>43765</v>
      </c>
      <c r="L628" s="23">
        <v>0.46534722222222002</v>
      </c>
      <c r="M628" s="25">
        <v>166.733</v>
      </c>
      <c r="N628" s="24">
        <f t="shared" si="9"/>
        <v>166.733</v>
      </c>
      <c r="O628" s="21" t="s">
        <v>66</v>
      </c>
      <c r="P628" s="24">
        <v>200</v>
      </c>
      <c r="Q628" s="21" t="s">
        <v>66</v>
      </c>
      <c r="R628" s="21" t="s">
        <v>67</v>
      </c>
    </row>
    <row r="629" spans="1:18" x14ac:dyDescent="0.35">
      <c r="A629" s="26">
        <v>1559192</v>
      </c>
      <c r="B629" s="26">
        <f>VLOOKUP(A629,'Fix 2LH Orders'!B:C,2,0)</f>
        <v>249</v>
      </c>
      <c r="C629" s="21" t="s">
        <v>59</v>
      </c>
      <c r="D629" s="21" t="s">
        <v>75</v>
      </c>
      <c r="E629" s="21" t="s">
        <v>61</v>
      </c>
      <c r="F629" s="21" t="s">
        <v>62</v>
      </c>
      <c r="G629" s="21" t="s">
        <v>63</v>
      </c>
      <c r="H629" s="21" t="s">
        <v>76</v>
      </c>
      <c r="I629" s="22">
        <v>43772</v>
      </c>
      <c r="J629" s="23">
        <v>0.38881944444444</v>
      </c>
      <c r="K629" s="22">
        <v>43774</v>
      </c>
      <c r="L629" s="23">
        <v>0.51339120370369995</v>
      </c>
      <c r="M629" s="25">
        <v>7.9450000000000003</v>
      </c>
      <c r="N629" s="24">
        <f t="shared" si="9"/>
        <v>476.70000000000005</v>
      </c>
      <c r="O629" s="21" t="s">
        <v>77</v>
      </c>
      <c r="P629" s="24">
        <v>500</v>
      </c>
      <c r="Q629" s="21" t="s">
        <v>66</v>
      </c>
      <c r="R629" s="21" t="s">
        <v>67</v>
      </c>
    </row>
    <row r="630" spans="1:18" x14ac:dyDescent="0.35">
      <c r="A630" s="26">
        <v>1559192</v>
      </c>
      <c r="B630" s="26">
        <f>VLOOKUP(A630,'Fix 2LH Orders'!B:C,2,0)</f>
        <v>249</v>
      </c>
      <c r="C630" s="21" t="s">
        <v>59</v>
      </c>
      <c r="D630" s="21" t="s">
        <v>78</v>
      </c>
      <c r="E630" s="21" t="s">
        <v>69</v>
      </c>
      <c r="F630" s="21" t="s">
        <v>62</v>
      </c>
      <c r="G630" s="21" t="s">
        <v>70</v>
      </c>
      <c r="H630" s="21" t="s">
        <v>79</v>
      </c>
      <c r="I630" s="22">
        <v>43774</v>
      </c>
      <c r="J630" s="23">
        <v>0.63452546296295997</v>
      </c>
      <c r="K630" s="22">
        <v>43774</v>
      </c>
      <c r="L630" s="23">
        <v>0.63452546296295997</v>
      </c>
      <c r="M630" s="24">
        <v>20</v>
      </c>
      <c r="N630" s="24">
        <f t="shared" si="9"/>
        <v>20</v>
      </c>
      <c r="O630" s="21" t="s">
        <v>66</v>
      </c>
      <c r="P630" s="24">
        <v>20</v>
      </c>
      <c r="Q630" s="21" t="s">
        <v>66</v>
      </c>
      <c r="R630" s="21" t="s">
        <v>72</v>
      </c>
    </row>
    <row r="631" spans="1:18" x14ac:dyDescent="0.35">
      <c r="A631" s="26">
        <v>1559192</v>
      </c>
      <c r="B631" s="26">
        <f>VLOOKUP(A631,'Fix 2LH Orders'!B:C,2,0)</f>
        <v>249</v>
      </c>
      <c r="C631" s="21" t="s">
        <v>59</v>
      </c>
      <c r="D631" s="21" t="s">
        <v>80</v>
      </c>
      <c r="E631" s="21" t="s">
        <v>69</v>
      </c>
      <c r="F631" s="21" t="s">
        <v>62</v>
      </c>
      <c r="G631" s="21" t="s">
        <v>70</v>
      </c>
      <c r="H631" s="21" t="s">
        <v>81</v>
      </c>
      <c r="I631" s="22">
        <v>43774</v>
      </c>
      <c r="J631" s="23">
        <v>0.63469907407407</v>
      </c>
      <c r="K631" s="22">
        <v>43774</v>
      </c>
      <c r="L631" s="23">
        <v>0.63469907407407</v>
      </c>
      <c r="M631" s="24">
        <v>20</v>
      </c>
      <c r="N631" s="24">
        <f t="shared" si="9"/>
        <v>20</v>
      </c>
      <c r="O631" s="21" t="s">
        <v>66</v>
      </c>
      <c r="P631" s="24">
        <v>20</v>
      </c>
      <c r="Q631" s="21" t="s">
        <v>66</v>
      </c>
      <c r="R631" s="21" t="s">
        <v>72</v>
      </c>
    </row>
    <row r="632" spans="1:18" x14ac:dyDescent="0.35">
      <c r="A632" s="26">
        <v>1559192</v>
      </c>
      <c r="B632" s="26">
        <f>VLOOKUP(A632,'Fix 2LH Orders'!B:C,2,0)</f>
        <v>249</v>
      </c>
      <c r="C632" s="21" t="s">
        <v>59</v>
      </c>
      <c r="D632" s="21" t="s">
        <v>82</v>
      </c>
      <c r="E632" s="21" t="s">
        <v>83</v>
      </c>
      <c r="F632" s="21" t="s">
        <v>62</v>
      </c>
      <c r="G632" s="21" t="s">
        <v>84</v>
      </c>
      <c r="H632" s="21" t="s">
        <v>84</v>
      </c>
      <c r="I632" s="22">
        <v>43774</v>
      </c>
      <c r="J632" s="23">
        <v>0.67248842592592994</v>
      </c>
      <c r="K632" s="22">
        <v>43776</v>
      </c>
      <c r="L632" s="23">
        <v>0.18405092592593</v>
      </c>
      <c r="M632" s="25">
        <v>7.444</v>
      </c>
      <c r="N632" s="24">
        <f t="shared" si="9"/>
        <v>446.64</v>
      </c>
      <c r="O632" s="21" t="s">
        <v>77</v>
      </c>
      <c r="P632" s="24">
        <v>450</v>
      </c>
      <c r="Q632" s="21" t="s">
        <v>66</v>
      </c>
      <c r="R632" s="21" t="s">
        <v>67</v>
      </c>
    </row>
    <row r="633" spans="1:18" x14ac:dyDescent="0.35">
      <c r="A633" s="26">
        <v>1559192</v>
      </c>
      <c r="B633" s="26">
        <f>VLOOKUP(A633,'Fix 2LH Orders'!B:C,2,0)</f>
        <v>249</v>
      </c>
      <c r="C633" s="21" t="s">
        <v>59</v>
      </c>
      <c r="D633" s="21" t="s">
        <v>85</v>
      </c>
      <c r="E633" s="21" t="s">
        <v>86</v>
      </c>
      <c r="F633" s="21" t="s">
        <v>62</v>
      </c>
      <c r="G633" s="21" t="s">
        <v>87</v>
      </c>
      <c r="H633" s="21" t="s">
        <v>87</v>
      </c>
      <c r="I633" s="22">
        <v>43776</v>
      </c>
      <c r="J633" s="23">
        <v>0.35329861111110999</v>
      </c>
      <c r="K633" s="22">
        <v>43776</v>
      </c>
      <c r="L633" s="23">
        <v>0.35329861111110999</v>
      </c>
      <c r="M633" s="24">
        <v>20</v>
      </c>
      <c r="N633" s="24">
        <f t="shared" si="9"/>
        <v>20</v>
      </c>
      <c r="O633" s="21" t="s">
        <v>66</v>
      </c>
      <c r="P633" s="24">
        <v>20</v>
      </c>
      <c r="Q633" s="21" t="s">
        <v>66</v>
      </c>
      <c r="R633" s="21" t="s">
        <v>72</v>
      </c>
    </row>
    <row r="634" spans="1:18" x14ac:dyDescent="0.35">
      <c r="A634" s="26">
        <v>1559192</v>
      </c>
      <c r="B634" s="26">
        <f>VLOOKUP(A634,'Fix 2LH Orders'!B:C,2,0)</f>
        <v>249</v>
      </c>
      <c r="C634" s="21" t="s">
        <v>59</v>
      </c>
      <c r="D634" s="21" t="s">
        <v>88</v>
      </c>
      <c r="E634" s="21" t="s">
        <v>89</v>
      </c>
      <c r="F634" s="21" t="s">
        <v>90</v>
      </c>
      <c r="G634" s="21" t="s">
        <v>91</v>
      </c>
      <c r="H634" s="21" t="s">
        <v>92</v>
      </c>
      <c r="I634" s="22"/>
      <c r="J634" s="23">
        <v>0</v>
      </c>
      <c r="K634" s="22"/>
      <c r="L634" s="23">
        <v>0</v>
      </c>
      <c r="M634" s="25">
        <v>0</v>
      </c>
      <c r="N634" s="24">
        <f t="shared" si="9"/>
        <v>0</v>
      </c>
      <c r="O634" s="21" t="s">
        <v>93</v>
      </c>
      <c r="P634" s="24">
        <v>0</v>
      </c>
      <c r="Q634" s="21" t="s">
        <v>66</v>
      </c>
      <c r="R634" s="21" t="s">
        <v>94</v>
      </c>
    </row>
    <row r="635" spans="1:18" x14ac:dyDescent="0.35">
      <c r="A635" s="26">
        <v>1559192</v>
      </c>
      <c r="B635" s="26">
        <f>VLOOKUP(A635,'Fix 2LH Orders'!B:C,2,0)</f>
        <v>249</v>
      </c>
      <c r="C635" s="21" t="s">
        <v>59</v>
      </c>
      <c r="D635" s="21" t="s">
        <v>95</v>
      </c>
      <c r="E635" s="21" t="s">
        <v>61</v>
      </c>
      <c r="F635" s="21" t="s">
        <v>62</v>
      </c>
      <c r="G635" s="21" t="s">
        <v>63</v>
      </c>
      <c r="H635" s="21" t="s">
        <v>96</v>
      </c>
      <c r="I635" s="22">
        <v>43776</v>
      </c>
      <c r="J635" s="23">
        <v>0.48152777777778</v>
      </c>
      <c r="K635" s="22">
        <v>43776</v>
      </c>
      <c r="L635" s="23">
        <v>0.51239583333333005</v>
      </c>
      <c r="M635" s="25">
        <v>44.45</v>
      </c>
      <c r="N635" s="24">
        <f t="shared" si="9"/>
        <v>44.45</v>
      </c>
      <c r="O635" s="21" t="s">
        <v>66</v>
      </c>
      <c r="P635" s="24">
        <v>40</v>
      </c>
      <c r="Q635" s="21" t="s">
        <v>66</v>
      </c>
      <c r="R635" s="21" t="s">
        <v>67</v>
      </c>
    </row>
    <row r="636" spans="1:18" x14ac:dyDescent="0.35">
      <c r="A636" s="26">
        <v>1559192</v>
      </c>
      <c r="B636" s="26">
        <f>VLOOKUP(A636,'Fix 2LH Orders'!B:C,2,0)</f>
        <v>249</v>
      </c>
      <c r="C636" s="21" t="s">
        <v>59</v>
      </c>
      <c r="D636" s="21" t="s">
        <v>97</v>
      </c>
      <c r="E636" s="21" t="s">
        <v>69</v>
      </c>
      <c r="F636" s="21" t="s">
        <v>62</v>
      </c>
      <c r="G636" s="21" t="s">
        <v>70</v>
      </c>
      <c r="H636" s="21" t="s">
        <v>98</v>
      </c>
      <c r="I636" s="22">
        <v>43779</v>
      </c>
      <c r="J636" s="23">
        <v>0.65332175925925995</v>
      </c>
      <c r="K636" s="22">
        <v>43779</v>
      </c>
      <c r="L636" s="23">
        <v>0.65332175925925995</v>
      </c>
      <c r="M636" s="24">
        <v>20</v>
      </c>
      <c r="N636" s="24">
        <f t="shared" si="9"/>
        <v>20</v>
      </c>
      <c r="O636" s="21" t="s">
        <v>66</v>
      </c>
      <c r="P636" s="24">
        <v>20</v>
      </c>
      <c r="Q636" s="21" t="s">
        <v>66</v>
      </c>
      <c r="R636" s="21" t="s">
        <v>72</v>
      </c>
    </row>
    <row r="637" spans="1:18" x14ac:dyDescent="0.35">
      <c r="A637" s="26">
        <v>1559192</v>
      </c>
      <c r="B637" s="26">
        <f>VLOOKUP(A637,'Fix 2LH Orders'!B:C,2,0)</f>
        <v>249</v>
      </c>
      <c r="C637" s="21" t="s">
        <v>59</v>
      </c>
      <c r="D637" s="21" t="s">
        <v>99</v>
      </c>
      <c r="E637" s="21" t="s">
        <v>69</v>
      </c>
      <c r="F637" s="21" t="s">
        <v>62</v>
      </c>
      <c r="G637" s="21" t="s">
        <v>70</v>
      </c>
      <c r="H637" s="21" t="s">
        <v>100</v>
      </c>
      <c r="I637" s="22">
        <v>43779</v>
      </c>
      <c r="J637" s="23">
        <v>0.65336805555555999</v>
      </c>
      <c r="K637" s="22">
        <v>43779</v>
      </c>
      <c r="L637" s="23">
        <v>0.65336805555555999</v>
      </c>
      <c r="M637" s="24">
        <v>50</v>
      </c>
      <c r="N637" s="24">
        <f t="shared" si="9"/>
        <v>50</v>
      </c>
      <c r="O637" s="21" t="s">
        <v>66</v>
      </c>
      <c r="P637" s="24">
        <v>50</v>
      </c>
      <c r="Q637" s="21" t="s">
        <v>66</v>
      </c>
      <c r="R637" s="21" t="s">
        <v>72</v>
      </c>
    </row>
    <row r="638" spans="1:18" x14ac:dyDescent="0.35">
      <c r="A638" s="26">
        <v>1559192</v>
      </c>
      <c r="B638" s="26">
        <f>VLOOKUP(A638,'Fix 2LH Orders'!B:C,2,0)</f>
        <v>249</v>
      </c>
      <c r="C638" s="21" t="s">
        <v>59</v>
      </c>
      <c r="D638" s="21" t="s">
        <v>101</v>
      </c>
      <c r="E638" s="21" t="s">
        <v>102</v>
      </c>
      <c r="F638" s="21" t="s">
        <v>62</v>
      </c>
      <c r="G638" s="21" t="s">
        <v>100</v>
      </c>
      <c r="H638" s="21" t="s">
        <v>103</v>
      </c>
      <c r="I638" s="22">
        <v>43779</v>
      </c>
      <c r="J638" s="23">
        <v>0.65340277777778</v>
      </c>
      <c r="K638" s="22">
        <v>43779</v>
      </c>
      <c r="L638" s="23">
        <v>0.65340277777778</v>
      </c>
      <c r="M638" s="24">
        <v>10</v>
      </c>
      <c r="N638" s="24">
        <f t="shared" si="9"/>
        <v>10</v>
      </c>
      <c r="O638" s="21" t="s">
        <v>66</v>
      </c>
      <c r="P638" s="24">
        <v>10</v>
      </c>
      <c r="Q638" s="21" t="s">
        <v>66</v>
      </c>
      <c r="R638" s="21" t="s">
        <v>72</v>
      </c>
    </row>
    <row r="639" spans="1:18" x14ac:dyDescent="0.35">
      <c r="A639" s="26">
        <v>1559192</v>
      </c>
      <c r="B639" s="26">
        <f>VLOOKUP(A639,'Fix 2LH Orders'!B:C,2,0)</f>
        <v>249</v>
      </c>
      <c r="C639" s="21" t="s">
        <v>59</v>
      </c>
      <c r="D639" s="21" t="s">
        <v>104</v>
      </c>
      <c r="E639" s="21" t="s">
        <v>102</v>
      </c>
      <c r="F639" s="21" t="s">
        <v>105</v>
      </c>
      <c r="G639" s="21" t="s">
        <v>100</v>
      </c>
      <c r="H639" s="21" t="s">
        <v>106</v>
      </c>
      <c r="I639" s="22">
        <v>43780</v>
      </c>
      <c r="J639" s="23">
        <v>0.32872685185185002</v>
      </c>
      <c r="K639" s="22">
        <v>43780</v>
      </c>
      <c r="L639" s="23">
        <v>0.32872685185185002</v>
      </c>
      <c r="M639" s="24">
        <v>10</v>
      </c>
      <c r="N639" s="24">
        <f t="shared" si="9"/>
        <v>10</v>
      </c>
      <c r="O639" s="21" t="s">
        <v>66</v>
      </c>
      <c r="P639" s="24">
        <v>10</v>
      </c>
      <c r="Q639" s="21" t="s">
        <v>66</v>
      </c>
      <c r="R639" s="21" t="s">
        <v>72</v>
      </c>
    </row>
    <row r="640" spans="1:18" x14ac:dyDescent="0.35">
      <c r="A640" s="26">
        <v>1559192</v>
      </c>
      <c r="B640" s="26">
        <f>VLOOKUP(A640,'Fix 2LH Orders'!B:C,2,0)</f>
        <v>249</v>
      </c>
      <c r="C640" s="21" t="s">
        <v>107</v>
      </c>
      <c r="D640" s="21" t="s">
        <v>60</v>
      </c>
      <c r="E640" s="21" t="s">
        <v>61</v>
      </c>
      <c r="F640" s="21" t="s">
        <v>90</v>
      </c>
      <c r="G640" s="21" t="s">
        <v>63</v>
      </c>
      <c r="H640" s="21" t="s">
        <v>108</v>
      </c>
      <c r="I640" s="22">
        <v>43772</v>
      </c>
      <c r="J640" s="23">
        <v>0.32160879629630001</v>
      </c>
      <c r="K640" s="22">
        <v>43774</v>
      </c>
      <c r="L640" s="23">
        <v>0.48271990740741</v>
      </c>
      <c r="M640" s="25">
        <v>1125.49</v>
      </c>
      <c r="N640" s="24">
        <f t="shared" si="9"/>
        <v>1125.49</v>
      </c>
      <c r="O640" s="21" t="s">
        <v>66</v>
      </c>
      <c r="P640" s="24">
        <v>1</v>
      </c>
      <c r="Q640" s="21" t="s">
        <v>66</v>
      </c>
      <c r="R640" s="21" t="s">
        <v>67</v>
      </c>
    </row>
    <row r="641" spans="1:18" x14ac:dyDescent="0.35">
      <c r="A641" s="26">
        <v>1559192</v>
      </c>
      <c r="B641" s="26">
        <f>VLOOKUP(A641,'Fix 2LH Orders'!B:C,2,0)</f>
        <v>249</v>
      </c>
      <c r="C641" s="21" t="s">
        <v>109</v>
      </c>
      <c r="D641" s="21" t="s">
        <v>82</v>
      </c>
      <c r="E641" s="21" t="s">
        <v>83</v>
      </c>
      <c r="F641" s="21" t="s">
        <v>90</v>
      </c>
      <c r="G641" s="21" t="s">
        <v>84</v>
      </c>
      <c r="H641" s="21" t="s">
        <v>110</v>
      </c>
      <c r="I641" s="22"/>
      <c r="J641" s="23">
        <v>0</v>
      </c>
      <c r="K641" s="22"/>
      <c r="L641" s="23">
        <v>0</v>
      </c>
      <c r="M641" s="25">
        <v>0</v>
      </c>
      <c r="N641" s="24">
        <f t="shared" si="9"/>
        <v>0</v>
      </c>
      <c r="O641" s="21" t="s">
        <v>93</v>
      </c>
      <c r="P641" s="24">
        <v>5</v>
      </c>
      <c r="Q641" s="21" t="s">
        <v>66</v>
      </c>
      <c r="R641" s="21" t="s">
        <v>94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5"/>
  <sheetViews>
    <sheetView topLeftCell="A674" zoomScale="70" zoomScaleNormal="70" workbookViewId="0">
      <selection activeCell="G585" sqref="G585"/>
    </sheetView>
  </sheetViews>
  <sheetFormatPr defaultRowHeight="14.5" x14ac:dyDescent="0.35"/>
  <cols>
    <col min="1" max="1" width="9" style="16" bestFit="1" customWidth="1"/>
    <col min="2" max="2" width="9" style="16" customWidth="1"/>
    <col min="3" max="3" width="10.81640625" style="21" customWidth="1"/>
    <col min="4" max="4" width="18.36328125" style="21" customWidth="1"/>
    <col min="5" max="5" width="13.26953125" style="21" customWidth="1"/>
    <col min="6" max="6" width="12.453125" style="21" customWidth="1"/>
    <col min="7" max="7" width="21" style="21" customWidth="1"/>
    <col min="8" max="8" width="34" style="21" bestFit="1" customWidth="1"/>
    <col min="9" max="9" width="21.81640625" style="21" customWidth="1"/>
    <col min="10" max="10" width="21.90625" style="21" customWidth="1"/>
    <col min="11" max="12" width="22" style="21" bestFit="1" customWidth="1"/>
    <col min="13" max="13" width="10.6328125" style="21" bestFit="1" customWidth="1"/>
    <col min="14" max="14" width="11.26953125" style="21" customWidth="1"/>
    <col min="15" max="15" width="18.81640625" style="21" customWidth="1"/>
    <col min="16" max="16" width="13" style="21" bestFit="1" customWidth="1"/>
    <col min="17" max="17" width="30.26953125" style="21" bestFit="1" customWidth="1"/>
    <col min="18" max="18" width="26" style="21" bestFit="1" customWidth="1"/>
    <col min="19" max="16384" width="8.7265625" style="21"/>
  </cols>
  <sheetData>
    <row r="1" spans="1:18" s="16" customFormat="1" x14ac:dyDescent="0.35">
      <c r="A1" s="28" t="s">
        <v>38</v>
      </c>
      <c r="B1" s="28" t="s">
        <v>39</v>
      </c>
      <c r="C1" s="28" t="s">
        <v>45</v>
      </c>
      <c r="D1" s="29" t="s">
        <v>46</v>
      </c>
      <c r="E1" s="28" t="s">
        <v>47</v>
      </c>
      <c r="F1" s="28" t="s">
        <v>48</v>
      </c>
      <c r="G1" s="28" t="s">
        <v>49</v>
      </c>
      <c r="H1" s="28" t="s">
        <v>50</v>
      </c>
      <c r="I1" s="29" t="s">
        <v>51</v>
      </c>
      <c r="J1" s="29" t="s">
        <v>52</v>
      </c>
      <c r="K1" s="28" t="s">
        <v>53</v>
      </c>
      <c r="L1" s="28" t="s">
        <v>54</v>
      </c>
      <c r="M1" s="29" t="s">
        <v>118</v>
      </c>
      <c r="N1" s="29" t="s">
        <v>121</v>
      </c>
      <c r="O1" s="29" t="s">
        <v>56</v>
      </c>
      <c r="P1" s="29" t="s">
        <v>119</v>
      </c>
      <c r="Q1" s="29" t="s">
        <v>57</v>
      </c>
      <c r="R1" s="28" t="s">
        <v>58</v>
      </c>
    </row>
    <row r="2" spans="1:18" x14ac:dyDescent="0.35">
      <c r="A2" s="27">
        <v>1528112</v>
      </c>
      <c r="B2" s="16">
        <f>VLOOKUP(A2,'Mov 2LH Orders'!B:C,2,0)</f>
        <v>123</v>
      </c>
      <c r="C2" s="21" t="s">
        <v>59</v>
      </c>
      <c r="D2" s="21" t="s">
        <v>60</v>
      </c>
      <c r="E2" s="21" t="s">
        <v>83</v>
      </c>
      <c r="F2" s="21" t="s">
        <v>62</v>
      </c>
      <c r="G2" s="21" t="s">
        <v>84</v>
      </c>
      <c r="H2" s="21" t="s">
        <v>111</v>
      </c>
      <c r="I2" s="22">
        <v>43584</v>
      </c>
      <c r="J2" s="23">
        <v>0.85791666666666999</v>
      </c>
      <c r="K2" s="22">
        <v>43585</v>
      </c>
      <c r="L2" s="23">
        <v>0.30180555555555999</v>
      </c>
      <c r="M2" s="25">
        <v>34.183</v>
      </c>
      <c r="N2" s="25">
        <f>IF(Mov2LH[[#This Row],[Unit/activity (=ILE03)]]="H",Mov2LH[[#This Row],[Actual]]*60,Mov2LH[[#This Row],[Actual]])</f>
        <v>34.183</v>
      </c>
      <c r="O2" s="21" t="s">
        <v>66</v>
      </c>
      <c r="P2" s="24">
        <v>40</v>
      </c>
      <c r="Q2" s="21" t="s">
        <v>66</v>
      </c>
      <c r="R2" s="21" t="s">
        <v>67</v>
      </c>
    </row>
    <row r="3" spans="1:18" x14ac:dyDescent="0.35">
      <c r="A3" s="27">
        <v>1528112</v>
      </c>
      <c r="B3" s="16">
        <f>VLOOKUP(A3,'Mov 2LH Orders'!B:C,2,0)</f>
        <v>123</v>
      </c>
      <c r="C3" s="21" t="s">
        <v>59</v>
      </c>
      <c r="D3" s="21" t="s">
        <v>68</v>
      </c>
      <c r="E3" s="21" t="s">
        <v>61</v>
      </c>
      <c r="F3" s="21" t="s">
        <v>62</v>
      </c>
      <c r="G3" s="21" t="s">
        <v>63</v>
      </c>
      <c r="H3" s="21" t="s">
        <v>64</v>
      </c>
      <c r="I3" s="22">
        <v>43585</v>
      </c>
      <c r="J3" s="23">
        <v>0.49283564814815001</v>
      </c>
      <c r="K3" s="22">
        <v>43585</v>
      </c>
      <c r="L3" s="23">
        <v>0.49693287037036998</v>
      </c>
      <c r="M3" s="24">
        <v>48</v>
      </c>
      <c r="N3" s="25">
        <f>IF(Mov2LH[[#This Row],[Unit/activity (=ILE03)]]="H",Mov2LH[[#This Row],[Actual]]*60,Mov2LH[[#This Row],[Actual]])</f>
        <v>48</v>
      </c>
      <c r="O3" s="21" t="s">
        <v>65</v>
      </c>
      <c r="P3" s="24">
        <v>15</v>
      </c>
      <c r="Q3" s="21" t="s">
        <v>66</v>
      </c>
      <c r="R3" s="21" t="s">
        <v>67</v>
      </c>
    </row>
    <row r="4" spans="1:18" x14ac:dyDescent="0.35">
      <c r="A4" s="27">
        <v>1528112</v>
      </c>
      <c r="B4" s="16">
        <f>VLOOKUP(A4,'Mov 2LH Orders'!B:C,2,0)</f>
        <v>123</v>
      </c>
      <c r="C4" s="21" t="s">
        <v>59</v>
      </c>
      <c r="D4" s="21" t="s">
        <v>73</v>
      </c>
      <c r="E4" s="21" t="s">
        <v>69</v>
      </c>
      <c r="F4" s="21" t="s">
        <v>62</v>
      </c>
      <c r="G4" s="21" t="s">
        <v>70</v>
      </c>
      <c r="H4" s="21" t="s">
        <v>71</v>
      </c>
      <c r="I4" s="22">
        <v>43585</v>
      </c>
      <c r="J4" s="23">
        <v>0.50511574074073995</v>
      </c>
      <c r="K4" s="22">
        <v>43585</v>
      </c>
      <c r="L4" s="23">
        <v>0.50511574074073995</v>
      </c>
      <c r="M4" s="24">
        <v>20</v>
      </c>
      <c r="N4" s="25">
        <f>IF(Mov2LH[[#This Row],[Unit/activity (=ILE03)]]="H",Mov2LH[[#This Row],[Actual]]*60,Mov2LH[[#This Row],[Actual]])</f>
        <v>20</v>
      </c>
      <c r="O4" s="21" t="s">
        <v>66</v>
      </c>
      <c r="P4" s="24">
        <v>20</v>
      </c>
      <c r="Q4" s="21" t="s">
        <v>66</v>
      </c>
      <c r="R4" s="21" t="s">
        <v>72</v>
      </c>
    </row>
    <row r="5" spans="1:18" x14ac:dyDescent="0.35">
      <c r="A5" s="27">
        <v>1528112</v>
      </c>
      <c r="B5" s="16">
        <f>VLOOKUP(A5,'Mov 2LH Orders'!B:C,2,0)</f>
        <v>123</v>
      </c>
      <c r="C5" s="21" t="s">
        <v>59</v>
      </c>
      <c r="D5" s="21" t="s">
        <v>75</v>
      </c>
      <c r="E5" s="21" t="s">
        <v>61</v>
      </c>
      <c r="F5" s="21" t="s">
        <v>62</v>
      </c>
      <c r="G5" s="21" t="s">
        <v>63</v>
      </c>
      <c r="H5" s="21" t="s">
        <v>74</v>
      </c>
      <c r="I5" s="22">
        <v>43586</v>
      </c>
      <c r="J5" s="23">
        <v>0.61091435185184995</v>
      </c>
      <c r="K5" s="22">
        <v>43586</v>
      </c>
      <c r="L5" s="23">
        <v>0.74049768518518999</v>
      </c>
      <c r="M5" s="25">
        <v>3.11</v>
      </c>
      <c r="N5" s="25">
        <f>IF(Mov2LH[[#This Row],[Unit/activity (=ILE03)]]="H",Mov2LH[[#This Row],[Actual]]*60,Mov2LH[[#This Row],[Actual]])</f>
        <v>186.6</v>
      </c>
      <c r="O5" s="21" t="s">
        <v>77</v>
      </c>
      <c r="P5" s="24">
        <v>290</v>
      </c>
      <c r="Q5" s="21" t="s">
        <v>66</v>
      </c>
      <c r="R5" s="21" t="s">
        <v>67</v>
      </c>
    </row>
    <row r="6" spans="1:18" x14ac:dyDescent="0.35">
      <c r="A6" s="27">
        <v>1528112</v>
      </c>
      <c r="B6" s="16">
        <f>VLOOKUP(A6,'Mov 2LH Orders'!B:C,2,0)</f>
        <v>123</v>
      </c>
      <c r="C6" s="21" t="s">
        <v>59</v>
      </c>
      <c r="D6" s="21" t="s">
        <v>78</v>
      </c>
      <c r="E6" s="21" t="s">
        <v>61</v>
      </c>
      <c r="F6" s="21" t="s">
        <v>62</v>
      </c>
      <c r="G6" s="21" t="s">
        <v>63</v>
      </c>
      <c r="H6" s="21" t="s">
        <v>76</v>
      </c>
      <c r="I6" s="22">
        <v>43587</v>
      </c>
      <c r="J6" s="23">
        <v>0.32019675925926</v>
      </c>
      <c r="K6" s="22">
        <v>43593</v>
      </c>
      <c r="L6" s="23">
        <v>0.42643518518519002</v>
      </c>
      <c r="M6" s="25">
        <v>49.951000000000001</v>
      </c>
      <c r="N6" s="25">
        <f>IF(Mov2LH[[#This Row],[Unit/activity (=ILE03)]]="H",Mov2LH[[#This Row],[Actual]]*60,Mov2LH[[#This Row],[Actual]])</f>
        <v>2997.06</v>
      </c>
      <c r="O6" s="21" t="s">
        <v>77</v>
      </c>
      <c r="P6" s="24">
        <v>1040</v>
      </c>
      <c r="Q6" s="21" t="s">
        <v>66</v>
      </c>
      <c r="R6" s="21" t="s">
        <v>67</v>
      </c>
    </row>
    <row r="7" spans="1:18" x14ac:dyDescent="0.35">
      <c r="A7" s="27">
        <v>1528112</v>
      </c>
      <c r="B7" s="16">
        <f>VLOOKUP(A7,'Mov 2LH Orders'!B:C,2,0)</f>
        <v>123</v>
      </c>
      <c r="C7" s="21" t="s">
        <v>59</v>
      </c>
      <c r="D7" s="21" t="s">
        <v>80</v>
      </c>
      <c r="E7" s="21" t="s">
        <v>61</v>
      </c>
      <c r="F7" s="21" t="s">
        <v>62</v>
      </c>
      <c r="G7" s="21" t="s">
        <v>63</v>
      </c>
      <c r="H7" s="21" t="s">
        <v>112</v>
      </c>
      <c r="I7" s="22">
        <v>43593</v>
      </c>
      <c r="J7" s="23">
        <v>0.42678240740741002</v>
      </c>
      <c r="K7" s="22">
        <v>43593</v>
      </c>
      <c r="L7" s="23">
        <v>0.63923611111111001</v>
      </c>
      <c r="M7" s="25">
        <v>5.0990000000000002</v>
      </c>
      <c r="N7" s="25">
        <f>IF(Mov2LH[[#This Row],[Unit/activity (=ILE03)]]="H",Mov2LH[[#This Row],[Actual]]*60,Mov2LH[[#This Row],[Actual]])</f>
        <v>305.94</v>
      </c>
      <c r="O7" s="21" t="s">
        <v>77</v>
      </c>
      <c r="P7" s="24">
        <v>50</v>
      </c>
      <c r="Q7" s="21" t="s">
        <v>66</v>
      </c>
      <c r="R7" s="21" t="s">
        <v>67</v>
      </c>
    </row>
    <row r="8" spans="1:18" x14ac:dyDescent="0.35">
      <c r="A8" s="27">
        <v>1528112</v>
      </c>
      <c r="B8" s="16">
        <f>VLOOKUP(A8,'Mov 2LH Orders'!B:C,2,0)</f>
        <v>123</v>
      </c>
      <c r="C8" s="21" t="s">
        <v>59</v>
      </c>
      <c r="D8" s="21" t="s">
        <v>82</v>
      </c>
      <c r="E8" s="21" t="s">
        <v>89</v>
      </c>
      <c r="F8" s="21" t="s">
        <v>90</v>
      </c>
      <c r="G8" s="21" t="s">
        <v>91</v>
      </c>
      <c r="H8" s="21" t="s">
        <v>92</v>
      </c>
      <c r="I8" s="22"/>
      <c r="J8" s="23">
        <v>0</v>
      </c>
      <c r="K8" s="22"/>
      <c r="L8" s="23">
        <v>0</v>
      </c>
      <c r="M8" s="25">
        <v>0</v>
      </c>
      <c r="N8" s="25">
        <f>IF(Mov2LH[[#This Row],[Unit/activity (=ILE03)]]="H",Mov2LH[[#This Row],[Actual]]*60,Mov2LH[[#This Row],[Actual]])</f>
        <v>0</v>
      </c>
      <c r="O8" s="21" t="s">
        <v>93</v>
      </c>
      <c r="P8" s="24">
        <v>2150</v>
      </c>
      <c r="Q8" s="21" t="s">
        <v>66</v>
      </c>
      <c r="R8" s="21" t="s">
        <v>94</v>
      </c>
    </row>
    <row r="9" spans="1:18" x14ac:dyDescent="0.35">
      <c r="A9" s="27">
        <v>1528112</v>
      </c>
      <c r="B9" s="16">
        <f>VLOOKUP(A9,'Mov 2LH Orders'!B:C,2,0)</f>
        <v>123</v>
      </c>
      <c r="C9" s="21" t="s">
        <v>59</v>
      </c>
      <c r="D9" s="21" t="s">
        <v>85</v>
      </c>
      <c r="E9" s="21" t="s">
        <v>69</v>
      </c>
      <c r="F9" s="21" t="s">
        <v>62</v>
      </c>
      <c r="G9" s="21" t="s">
        <v>70</v>
      </c>
      <c r="H9" s="21" t="s">
        <v>79</v>
      </c>
      <c r="I9" s="22">
        <v>43594</v>
      </c>
      <c r="J9" s="23">
        <v>0.44222222222222002</v>
      </c>
      <c r="K9" s="22">
        <v>43594</v>
      </c>
      <c r="L9" s="23">
        <v>0.44222222222222002</v>
      </c>
      <c r="M9" s="24">
        <v>20</v>
      </c>
      <c r="N9" s="25">
        <f>IF(Mov2LH[[#This Row],[Unit/activity (=ILE03)]]="H",Mov2LH[[#This Row],[Actual]]*60,Mov2LH[[#This Row],[Actual]])</f>
        <v>20</v>
      </c>
      <c r="O9" s="21" t="s">
        <v>66</v>
      </c>
      <c r="P9" s="24">
        <v>20</v>
      </c>
      <c r="Q9" s="21" t="s">
        <v>66</v>
      </c>
      <c r="R9" s="21" t="s">
        <v>72</v>
      </c>
    </row>
    <row r="10" spans="1:18" x14ac:dyDescent="0.35">
      <c r="A10" s="27">
        <v>1528112</v>
      </c>
      <c r="B10" s="16">
        <f>VLOOKUP(A10,'Mov 2LH Orders'!B:C,2,0)</f>
        <v>123</v>
      </c>
      <c r="C10" s="21" t="s">
        <v>59</v>
      </c>
      <c r="D10" s="21" t="s">
        <v>88</v>
      </c>
      <c r="E10" s="21" t="s">
        <v>69</v>
      </c>
      <c r="F10" s="21" t="s">
        <v>62</v>
      </c>
      <c r="G10" s="21" t="s">
        <v>70</v>
      </c>
      <c r="H10" s="21" t="s">
        <v>81</v>
      </c>
      <c r="I10" s="22">
        <v>43594</v>
      </c>
      <c r="J10" s="23">
        <v>0.44232638888888998</v>
      </c>
      <c r="K10" s="22">
        <v>43594</v>
      </c>
      <c r="L10" s="23">
        <v>0.44232638888888998</v>
      </c>
      <c r="M10" s="24">
        <v>20</v>
      </c>
      <c r="N10" s="25">
        <f>IF(Mov2LH[[#This Row],[Unit/activity (=ILE03)]]="H",Mov2LH[[#This Row],[Actual]]*60,Mov2LH[[#This Row],[Actual]])</f>
        <v>20</v>
      </c>
      <c r="O10" s="21" t="s">
        <v>66</v>
      </c>
      <c r="P10" s="24">
        <v>20</v>
      </c>
      <c r="Q10" s="21" t="s">
        <v>66</v>
      </c>
      <c r="R10" s="21" t="s">
        <v>72</v>
      </c>
    </row>
    <row r="11" spans="1:18" x14ac:dyDescent="0.35">
      <c r="A11" s="27">
        <v>1528112</v>
      </c>
      <c r="B11" s="16">
        <f>VLOOKUP(A11,'Mov 2LH Orders'!B:C,2,0)</f>
        <v>123</v>
      </c>
      <c r="C11" s="21" t="s">
        <v>59</v>
      </c>
      <c r="D11" s="21" t="s">
        <v>95</v>
      </c>
      <c r="E11" s="21" t="s">
        <v>83</v>
      </c>
      <c r="F11" s="21" t="s">
        <v>62</v>
      </c>
      <c r="G11" s="21" t="s">
        <v>84</v>
      </c>
      <c r="H11" s="21" t="s">
        <v>84</v>
      </c>
      <c r="I11" s="22">
        <v>43594</v>
      </c>
      <c r="J11" s="23">
        <v>0.55303240740741</v>
      </c>
      <c r="K11" s="22">
        <v>43595</v>
      </c>
      <c r="L11" s="23">
        <v>0.24967592592592999</v>
      </c>
      <c r="M11" s="25">
        <v>8.2159999999999993</v>
      </c>
      <c r="N11" s="25">
        <f>IF(Mov2LH[[#This Row],[Unit/activity (=ILE03)]]="H",Mov2LH[[#This Row],[Actual]]*60,Mov2LH[[#This Row],[Actual]])</f>
        <v>492.96</v>
      </c>
      <c r="O11" s="21" t="s">
        <v>77</v>
      </c>
      <c r="P11" s="24">
        <v>450</v>
      </c>
      <c r="Q11" s="21" t="s">
        <v>66</v>
      </c>
      <c r="R11" s="21" t="s">
        <v>67</v>
      </c>
    </row>
    <row r="12" spans="1:18" x14ac:dyDescent="0.35">
      <c r="A12" s="27">
        <v>1528112</v>
      </c>
      <c r="B12" s="16">
        <f>VLOOKUP(A12,'Mov 2LH Orders'!B:C,2,0)</f>
        <v>123</v>
      </c>
      <c r="C12" s="21" t="s">
        <v>59</v>
      </c>
      <c r="D12" s="21" t="s">
        <v>97</v>
      </c>
      <c r="E12" s="21" t="s">
        <v>86</v>
      </c>
      <c r="F12" s="21" t="s">
        <v>62</v>
      </c>
      <c r="G12" s="21" t="s">
        <v>87</v>
      </c>
      <c r="H12" s="21" t="s">
        <v>87</v>
      </c>
      <c r="I12" s="22">
        <v>43598</v>
      </c>
      <c r="J12" s="23">
        <v>0.31709490740740998</v>
      </c>
      <c r="K12" s="22">
        <v>43598</v>
      </c>
      <c r="L12" s="23">
        <v>0.31709490740740998</v>
      </c>
      <c r="M12" s="24">
        <v>20</v>
      </c>
      <c r="N12" s="25">
        <f>IF(Mov2LH[[#This Row],[Unit/activity (=ILE03)]]="H",Mov2LH[[#This Row],[Actual]]*60,Mov2LH[[#This Row],[Actual]])</f>
        <v>20</v>
      </c>
      <c r="O12" s="21" t="s">
        <v>66</v>
      </c>
      <c r="P12" s="24">
        <v>20</v>
      </c>
      <c r="Q12" s="21" t="s">
        <v>66</v>
      </c>
      <c r="R12" s="21" t="s">
        <v>72</v>
      </c>
    </row>
    <row r="13" spans="1:18" x14ac:dyDescent="0.35">
      <c r="A13" s="27">
        <v>1528112</v>
      </c>
      <c r="B13" s="16">
        <f>VLOOKUP(A13,'Mov 2LH Orders'!B:C,2,0)</f>
        <v>123</v>
      </c>
      <c r="C13" s="21" t="s">
        <v>59</v>
      </c>
      <c r="D13" s="21" t="s">
        <v>99</v>
      </c>
      <c r="E13" s="21" t="s">
        <v>61</v>
      </c>
      <c r="F13" s="21" t="s">
        <v>62</v>
      </c>
      <c r="G13" s="21" t="s">
        <v>63</v>
      </c>
      <c r="H13" s="21" t="s">
        <v>96</v>
      </c>
      <c r="I13" s="22">
        <v>43600</v>
      </c>
      <c r="J13" s="23">
        <v>0.375</v>
      </c>
      <c r="K13" s="22">
        <v>43600</v>
      </c>
      <c r="L13" s="23">
        <v>0.47298611111111</v>
      </c>
      <c r="M13" s="25">
        <v>14.65</v>
      </c>
      <c r="N13" s="25">
        <f>IF(Mov2LH[[#This Row],[Unit/activity (=ILE03)]]="H",Mov2LH[[#This Row],[Actual]]*60,Mov2LH[[#This Row],[Actual]])</f>
        <v>14.65</v>
      </c>
      <c r="O13" s="21" t="s">
        <v>66</v>
      </c>
      <c r="P13" s="24">
        <v>100</v>
      </c>
      <c r="Q13" s="21" t="s">
        <v>66</v>
      </c>
      <c r="R13" s="21" t="s">
        <v>67</v>
      </c>
    </row>
    <row r="14" spans="1:18" x14ac:dyDescent="0.35">
      <c r="A14" s="27">
        <v>1528112</v>
      </c>
      <c r="B14" s="16">
        <f>VLOOKUP(A14,'Mov 2LH Orders'!B:C,2,0)</f>
        <v>123</v>
      </c>
      <c r="C14" s="21" t="s">
        <v>59</v>
      </c>
      <c r="D14" s="21" t="s">
        <v>101</v>
      </c>
      <c r="E14" s="21" t="s">
        <v>69</v>
      </c>
      <c r="F14" s="21" t="s">
        <v>62</v>
      </c>
      <c r="G14" s="21" t="s">
        <v>70</v>
      </c>
      <c r="H14" s="21" t="s">
        <v>98</v>
      </c>
      <c r="I14" s="22">
        <v>43605</v>
      </c>
      <c r="J14" s="23">
        <v>0.59609953703703999</v>
      </c>
      <c r="K14" s="22">
        <v>43605</v>
      </c>
      <c r="L14" s="23">
        <v>0.59609953703703999</v>
      </c>
      <c r="M14" s="24">
        <v>20</v>
      </c>
      <c r="N14" s="25">
        <f>IF(Mov2LH[[#This Row],[Unit/activity (=ILE03)]]="H",Mov2LH[[#This Row],[Actual]]*60,Mov2LH[[#This Row],[Actual]])</f>
        <v>20</v>
      </c>
      <c r="O14" s="21" t="s">
        <v>66</v>
      </c>
      <c r="P14" s="24">
        <v>20</v>
      </c>
      <c r="Q14" s="21" t="s">
        <v>66</v>
      </c>
      <c r="R14" s="21" t="s">
        <v>72</v>
      </c>
    </row>
    <row r="15" spans="1:18" x14ac:dyDescent="0.35">
      <c r="A15" s="27">
        <v>1528112</v>
      </c>
      <c r="B15" s="16">
        <f>VLOOKUP(A15,'Mov 2LH Orders'!B:C,2,0)</f>
        <v>123</v>
      </c>
      <c r="C15" s="21" t="s">
        <v>59</v>
      </c>
      <c r="D15" s="21" t="s">
        <v>104</v>
      </c>
      <c r="E15" s="21" t="s">
        <v>69</v>
      </c>
      <c r="F15" s="21" t="s">
        <v>62</v>
      </c>
      <c r="G15" s="21" t="s">
        <v>70</v>
      </c>
      <c r="H15" s="21" t="s">
        <v>100</v>
      </c>
      <c r="I15" s="22">
        <v>43605</v>
      </c>
      <c r="J15" s="23">
        <v>0.59613425925926</v>
      </c>
      <c r="K15" s="22">
        <v>43605</v>
      </c>
      <c r="L15" s="23">
        <v>0.59613425925926</v>
      </c>
      <c r="M15" s="24">
        <v>30</v>
      </c>
      <c r="N15" s="25">
        <f>IF(Mov2LH[[#This Row],[Unit/activity (=ILE03)]]="H",Mov2LH[[#This Row],[Actual]]*60,Mov2LH[[#This Row],[Actual]])</f>
        <v>30</v>
      </c>
      <c r="O15" s="21" t="s">
        <v>66</v>
      </c>
      <c r="P15" s="24">
        <v>30</v>
      </c>
      <c r="Q15" s="21" t="s">
        <v>66</v>
      </c>
      <c r="R15" s="21" t="s">
        <v>72</v>
      </c>
    </row>
    <row r="16" spans="1:18" x14ac:dyDescent="0.35">
      <c r="A16" s="27">
        <v>1528112</v>
      </c>
      <c r="B16" s="16">
        <f>VLOOKUP(A16,'Mov 2LH Orders'!B:C,2,0)</f>
        <v>123</v>
      </c>
      <c r="C16" s="21" t="s">
        <v>59</v>
      </c>
      <c r="D16" s="21" t="s">
        <v>113</v>
      </c>
      <c r="E16" s="21" t="s">
        <v>102</v>
      </c>
      <c r="F16" s="21" t="s">
        <v>62</v>
      </c>
      <c r="G16" s="21" t="s">
        <v>100</v>
      </c>
      <c r="H16" s="21" t="s">
        <v>103</v>
      </c>
      <c r="I16" s="22">
        <v>43605</v>
      </c>
      <c r="J16" s="23">
        <v>0.59618055555556004</v>
      </c>
      <c r="K16" s="22">
        <v>43605</v>
      </c>
      <c r="L16" s="23">
        <v>0.59618055555556004</v>
      </c>
      <c r="M16" s="24">
        <v>30</v>
      </c>
      <c r="N16" s="25">
        <f>IF(Mov2LH[[#This Row],[Unit/activity (=ILE03)]]="H",Mov2LH[[#This Row],[Actual]]*60,Mov2LH[[#This Row],[Actual]])</f>
        <v>30</v>
      </c>
      <c r="O16" s="21" t="s">
        <v>66</v>
      </c>
      <c r="P16" s="24">
        <v>30</v>
      </c>
      <c r="Q16" s="21" t="s">
        <v>66</v>
      </c>
      <c r="R16" s="21" t="s">
        <v>72</v>
      </c>
    </row>
    <row r="17" spans="1:18" x14ac:dyDescent="0.35">
      <c r="A17" s="27">
        <v>1528112</v>
      </c>
      <c r="B17" s="16">
        <f>VLOOKUP(A17,'Mov 2LH Orders'!B:C,2,0)</f>
        <v>123</v>
      </c>
      <c r="C17" s="21" t="s">
        <v>59</v>
      </c>
      <c r="D17" s="21" t="s">
        <v>114</v>
      </c>
      <c r="E17" s="21" t="s">
        <v>102</v>
      </c>
      <c r="F17" s="21" t="s">
        <v>105</v>
      </c>
      <c r="G17" s="21" t="s">
        <v>100</v>
      </c>
      <c r="H17" s="21" t="s">
        <v>106</v>
      </c>
      <c r="I17" s="22">
        <v>43605</v>
      </c>
      <c r="J17" s="23">
        <v>0.60105324074073996</v>
      </c>
      <c r="K17" s="22">
        <v>43605</v>
      </c>
      <c r="L17" s="23">
        <v>0.60105324074073996</v>
      </c>
      <c r="M17" s="24">
        <v>45</v>
      </c>
      <c r="N17" s="25">
        <f>IF(Mov2LH[[#This Row],[Unit/activity (=ILE03)]]="H",Mov2LH[[#This Row],[Actual]]*60,Mov2LH[[#This Row],[Actual]])</f>
        <v>45</v>
      </c>
      <c r="O17" s="21" t="s">
        <v>66</v>
      </c>
      <c r="P17" s="24">
        <v>45</v>
      </c>
      <c r="Q17" s="21" t="s">
        <v>66</v>
      </c>
      <c r="R17" s="21" t="s">
        <v>72</v>
      </c>
    </row>
    <row r="18" spans="1:18" x14ac:dyDescent="0.35">
      <c r="A18" s="27">
        <v>1528112</v>
      </c>
      <c r="B18" s="16">
        <f>VLOOKUP(A18,'Mov 2LH Orders'!B:C,2,0)</f>
        <v>123</v>
      </c>
      <c r="C18" s="21" t="s">
        <v>107</v>
      </c>
      <c r="D18" s="21" t="s">
        <v>60</v>
      </c>
      <c r="E18" s="21" t="s">
        <v>61</v>
      </c>
      <c r="F18" s="21" t="s">
        <v>90</v>
      </c>
      <c r="G18" s="21" t="s">
        <v>63</v>
      </c>
      <c r="H18" s="21" t="s">
        <v>108</v>
      </c>
      <c r="I18" s="22"/>
      <c r="J18" s="23">
        <v>0</v>
      </c>
      <c r="K18" s="22"/>
      <c r="L18" s="23">
        <v>0</v>
      </c>
      <c r="M18" s="25">
        <v>0</v>
      </c>
      <c r="N18" s="25">
        <f>IF(Mov2LH[[#This Row],[Unit/activity (=ILE03)]]="H",Mov2LH[[#This Row],[Actual]]*60,Mov2LH[[#This Row],[Actual]])</f>
        <v>0</v>
      </c>
      <c r="O18" s="21">
        <v>0</v>
      </c>
      <c r="P18" s="24">
        <v>1</v>
      </c>
      <c r="Q18" s="21" t="s">
        <v>66</v>
      </c>
      <c r="R18" s="21" t="s">
        <v>94</v>
      </c>
    </row>
    <row r="19" spans="1:18" x14ac:dyDescent="0.35">
      <c r="A19" s="27">
        <v>1528112</v>
      </c>
      <c r="B19" s="16">
        <f>VLOOKUP(A19,'Mov 2LH Orders'!B:C,2,0)</f>
        <v>123</v>
      </c>
      <c r="C19" s="21" t="s">
        <v>109</v>
      </c>
      <c r="D19" s="21" t="s">
        <v>95</v>
      </c>
      <c r="E19" s="21" t="s">
        <v>83</v>
      </c>
      <c r="F19" s="21" t="s">
        <v>90</v>
      </c>
      <c r="G19" s="21" t="s">
        <v>84</v>
      </c>
      <c r="H19" s="21" t="s">
        <v>110</v>
      </c>
      <c r="I19" s="22"/>
      <c r="J19" s="23">
        <v>0</v>
      </c>
      <c r="K19" s="22"/>
      <c r="L19" s="23">
        <v>0</v>
      </c>
      <c r="M19" s="25">
        <v>0</v>
      </c>
      <c r="N19" s="25">
        <f>IF(Mov2LH[[#This Row],[Unit/activity (=ILE03)]]="H",Mov2LH[[#This Row],[Actual]]*60,Mov2LH[[#This Row],[Actual]])</f>
        <v>0</v>
      </c>
      <c r="O19" s="21" t="s">
        <v>93</v>
      </c>
      <c r="P19" s="24">
        <v>5</v>
      </c>
      <c r="Q19" s="21" t="s">
        <v>66</v>
      </c>
      <c r="R19" s="21" t="s">
        <v>94</v>
      </c>
    </row>
    <row r="20" spans="1:18" x14ac:dyDescent="0.35">
      <c r="A20" s="27">
        <v>1528118</v>
      </c>
      <c r="B20" s="16" t="e">
        <f>VLOOKUP(A20,'Mov 2LH Orders'!B:C,2,0)</f>
        <v>#N/A</v>
      </c>
      <c r="C20" s="21" t="s">
        <v>59</v>
      </c>
      <c r="D20" s="21" t="s">
        <v>60</v>
      </c>
      <c r="E20" s="21" t="s">
        <v>61</v>
      </c>
      <c r="F20" s="21" t="s">
        <v>62</v>
      </c>
      <c r="G20" s="21" t="s">
        <v>63</v>
      </c>
      <c r="H20" s="21" t="s">
        <v>115</v>
      </c>
      <c r="I20" s="22">
        <v>43601</v>
      </c>
      <c r="J20" s="23">
        <v>0.47298611111111</v>
      </c>
      <c r="K20" s="22">
        <v>43601</v>
      </c>
      <c r="L20" s="23">
        <v>0.50228009259258999</v>
      </c>
      <c r="M20" s="25">
        <v>10.55</v>
      </c>
      <c r="N20" s="25">
        <f>IF(Mov2LH[[#This Row],[Unit/activity (=ILE03)]]="H",Mov2LH[[#This Row],[Actual]]*60,Mov2LH[[#This Row],[Actual]])</f>
        <v>10.55</v>
      </c>
      <c r="O20" s="21" t="s">
        <v>66</v>
      </c>
      <c r="P20" s="24">
        <v>40</v>
      </c>
      <c r="Q20" s="21" t="s">
        <v>66</v>
      </c>
      <c r="R20" s="21" t="s">
        <v>67</v>
      </c>
    </row>
    <row r="21" spans="1:18" x14ac:dyDescent="0.35">
      <c r="A21" s="27">
        <v>1528118</v>
      </c>
      <c r="B21" s="16" t="e">
        <f>VLOOKUP(A21,'Mov 2LH Orders'!B:C,2,0)</f>
        <v>#N/A</v>
      </c>
      <c r="C21" s="21" t="s">
        <v>59</v>
      </c>
      <c r="D21" s="21" t="s">
        <v>68</v>
      </c>
      <c r="E21" s="21" t="s">
        <v>102</v>
      </c>
      <c r="F21" s="21" t="s">
        <v>62</v>
      </c>
      <c r="G21" s="21" t="s">
        <v>100</v>
      </c>
      <c r="H21" s="21" t="s">
        <v>103</v>
      </c>
      <c r="I21" s="22">
        <v>43601</v>
      </c>
      <c r="J21" s="23">
        <v>0.48746527777777998</v>
      </c>
      <c r="K21" s="22">
        <v>43601</v>
      </c>
      <c r="L21" s="23">
        <v>0.48746527777777998</v>
      </c>
      <c r="M21" s="24">
        <v>30</v>
      </c>
      <c r="N21" s="25">
        <f>IF(Mov2LH[[#This Row],[Unit/activity (=ILE03)]]="H",Mov2LH[[#This Row],[Actual]]*60,Mov2LH[[#This Row],[Actual]])</f>
        <v>30</v>
      </c>
      <c r="O21" s="21" t="s">
        <v>66</v>
      </c>
      <c r="P21" s="24">
        <v>30</v>
      </c>
      <c r="Q21" s="21" t="s">
        <v>66</v>
      </c>
      <c r="R21" s="21" t="s">
        <v>72</v>
      </c>
    </row>
    <row r="22" spans="1:18" x14ac:dyDescent="0.35">
      <c r="A22" s="27">
        <v>1528715</v>
      </c>
      <c r="B22" s="16">
        <f>VLOOKUP(A22,'Mov 2LH Orders'!B:C,2,0)</f>
        <v>124</v>
      </c>
      <c r="C22" s="21" t="s">
        <v>59</v>
      </c>
      <c r="D22" s="21" t="s">
        <v>60</v>
      </c>
      <c r="E22" s="21" t="s">
        <v>83</v>
      </c>
      <c r="F22" s="21" t="s">
        <v>62</v>
      </c>
      <c r="G22" s="21" t="s">
        <v>84</v>
      </c>
      <c r="H22" s="21" t="s">
        <v>111</v>
      </c>
      <c r="I22" s="22">
        <v>43590</v>
      </c>
      <c r="J22" s="23">
        <v>0.74667824074073996</v>
      </c>
      <c r="K22" s="22">
        <v>43591</v>
      </c>
      <c r="L22" s="23">
        <v>0.29189814814815002</v>
      </c>
      <c r="M22" s="25">
        <v>1.5589999999999999</v>
      </c>
      <c r="N22" s="25">
        <f>IF(Mov2LH[[#This Row],[Unit/activity (=ILE03)]]="H",Mov2LH[[#This Row],[Actual]]*60,Mov2LH[[#This Row],[Actual]])</f>
        <v>93.539999999999992</v>
      </c>
      <c r="O22" s="21" t="s">
        <v>77</v>
      </c>
      <c r="P22" s="24">
        <v>40</v>
      </c>
      <c r="Q22" s="21" t="s">
        <v>66</v>
      </c>
      <c r="R22" s="21" t="s">
        <v>67</v>
      </c>
    </row>
    <row r="23" spans="1:18" x14ac:dyDescent="0.35">
      <c r="A23" s="27">
        <v>1528715</v>
      </c>
      <c r="B23" s="16">
        <f>VLOOKUP(A23,'Mov 2LH Orders'!B:C,2,0)</f>
        <v>124</v>
      </c>
      <c r="C23" s="21" t="s">
        <v>59</v>
      </c>
      <c r="D23" s="21" t="s">
        <v>68</v>
      </c>
      <c r="E23" s="21" t="s">
        <v>61</v>
      </c>
      <c r="F23" s="21" t="s">
        <v>62</v>
      </c>
      <c r="G23" s="21" t="s">
        <v>63</v>
      </c>
      <c r="H23" s="21" t="s">
        <v>64</v>
      </c>
      <c r="I23" s="22">
        <v>43591</v>
      </c>
      <c r="J23" s="23">
        <v>0.46701388888889001</v>
      </c>
      <c r="K23" s="22">
        <v>43591</v>
      </c>
      <c r="L23" s="23">
        <v>0.47215277777777998</v>
      </c>
      <c r="M23" s="25">
        <v>3.7</v>
      </c>
      <c r="N23" s="25">
        <f>IF(Mov2LH[[#This Row],[Unit/activity (=ILE03)]]="H",Mov2LH[[#This Row],[Actual]]*60,Mov2LH[[#This Row],[Actual]])</f>
        <v>3.7</v>
      </c>
      <c r="O23" s="21" t="s">
        <v>66</v>
      </c>
      <c r="P23" s="24">
        <v>15</v>
      </c>
      <c r="Q23" s="21" t="s">
        <v>66</v>
      </c>
      <c r="R23" s="21" t="s">
        <v>67</v>
      </c>
    </row>
    <row r="24" spans="1:18" x14ac:dyDescent="0.35">
      <c r="A24" s="27">
        <v>1528715</v>
      </c>
      <c r="B24" s="16">
        <f>VLOOKUP(A24,'Mov 2LH Orders'!B:C,2,0)</f>
        <v>124</v>
      </c>
      <c r="C24" s="21" t="s">
        <v>59</v>
      </c>
      <c r="D24" s="21" t="s">
        <v>73</v>
      </c>
      <c r="E24" s="21" t="s">
        <v>69</v>
      </c>
      <c r="F24" s="21" t="s">
        <v>62</v>
      </c>
      <c r="G24" s="21" t="s">
        <v>70</v>
      </c>
      <c r="H24" s="21" t="s">
        <v>71</v>
      </c>
      <c r="I24" s="22">
        <v>43591</v>
      </c>
      <c r="J24" s="23">
        <v>0.50348379629630002</v>
      </c>
      <c r="K24" s="22">
        <v>43591</v>
      </c>
      <c r="L24" s="23">
        <v>0.50348379629630002</v>
      </c>
      <c r="M24" s="24">
        <v>20</v>
      </c>
      <c r="N24" s="25">
        <f>IF(Mov2LH[[#This Row],[Unit/activity (=ILE03)]]="H",Mov2LH[[#This Row],[Actual]]*60,Mov2LH[[#This Row],[Actual]])</f>
        <v>20</v>
      </c>
      <c r="O24" s="21" t="s">
        <v>66</v>
      </c>
      <c r="P24" s="24">
        <v>20</v>
      </c>
      <c r="Q24" s="21" t="s">
        <v>66</v>
      </c>
      <c r="R24" s="21" t="s">
        <v>72</v>
      </c>
    </row>
    <row r="25" spans="1:18" x14ac:dyDescent="0.35">
      <c r="A25" s="27">
        <v>1528715</v>
      </c>
      <c r="B25" s="16">
        <f>VLOOKUP(A25,'Mov 2LH Orders'!B:C,2,0)</f>
        <v>124</v>
      </c>
      <c r="C25" s="21" t="s">
        <v>59</v>
      </c>
      <c r="D25" s="21" t="s">
        <v>75</v>
      </c>
      <c r="E25" s="21" t="s">
        <v>61</v>
      </c>
      <c r="F25" s="21" t="s">
        <v>62</v>
      </c>
      <c r="G25" s="21" t="s">
        <v>63</v>
      </c>
      <c r="H25" s="21" t="s">
        <v>74</v>
      </c>
      <c r="I25" s="22">
        <v>43592</v>
      </c>
      <c r="J25" s="23">
        <v>0.45805555555555999</v>
      </c>
      <c r="K25" s="22">
        <v>43592</v>
      </c>
      <c r="L25" s="23">
        <v>0.63581018518518995</v>
      </c>
      <c r="M25" s="25">
        <v>4.266</v>
      </c>
      <c r="N25" s="25">
        <f>IF(Mov2LH[[#This Row],[Unit/activity (=ILE03)]]="H",Mov2LH[[#This Row],[Actual]]*60,Mov2LH[[#This Row],[Actual]])</f>
        <v>255.96</v>
      </c>
      <c r="O25" s="21" t="s">
        <v>77</v>
      </c>
      <c r="P25" s="24">
        <v>290</v>
      </c>
      <c r="Q25" s="21" t="s">
        <v>66</v>
      </c>
      <c r="R25" s="21" t="s">
        <v>67</v>
      </c>
    </row>
    <row r="26" spans="1:18" x14ac:dyDescent="0.35">
      <c r="A26" s="27">
        <v>1528715</v>
      </c>
      <c r="B26" s="16">
        <f>VLOOKUP(A26,'Mov 2LH Orders'!B:C,2,0)</f>
        <v>124</v>
      </c>
      <c r="C26" s="21" t="s">
        <v>59</v>
      </c>
      <c r="D26" s="21" t="s">
        <v>78</v>
      </c>
      <c r="E26" s="21" t="s">
        <v>61</v>
      </c>
      <c r="F26" s="21" t="s">
        <v>62</v>
      </c>
      <c r="G26" s="21" t="s">
        <v>63</v>
      </c>
      <c r="H26" s="21" t="s">
        <v>76</v>
      </c>
      <c r="I26" s="22">
        <v>43593</v>
      </c>
      <c r="J26" s="23">
        <v>0.31915509259259001</v>
      </c>
      <c r="K26" s="22">
        <v>43599</v>
      </c>
      <c r="L26" s="23">
        <v>0.58032407407407005</v>
      </c>
      <c r="M26" s="25">
        <v>34.027999999999999</v>
      </c>
      <c r="N26" s="25">
        <f>IF(Mov2LH[[#This Row],[Unit/activity (=ILE03)]]="H",Mov2LH[[#This Row],[Actual]]*60,Mov2LH[[#This Row],[Actual]])</f>
        <v>2041.6799999999998</v>
      </c>
      <c r="O26" s="21" t="s">
        <v>77</v>
      </c>
      <c r="P26" s="24">
        <v>1040</v>
      </c>
      <c r="Q26" s="21" t="s">
        <v>66</v>
      </c>
      <c r="R26" s="21" t="s">
        <v>67</v>
      </c>
    </row>
    <row r="27" spans="1:18" x14ac:dyDescent="0.35">
      <c r="A27" s="27">
        <v>1528715</v>
      </c>
      <c r="B27" s="16">
        <f>VLOOKUP(A27,'Mov 2LH Orders'!B:C,2,0)</f>
        <v>124</v>
      </c>
      <c r="C27" s="21" t="s">
        <v>59</v>
      </c>
      <c r="D27" s="21" t="s">
        <v>80</v>
      </c>
      <c r="E27" s="21" t="s">
        <v>61</v>
      </c>
      <c r="F27" s="21" t="s">
        <v>62</v>
      </c>
      <c r="G27" s="21" t="s">
        <v>63</v>
      </c>
      <c r="H27" s="21" t="s">
        <v>112</v>
      </c>
      <c r="I27" s="22">
        <v>43599</v>
      </c>
      <c r="J27" s="23">
        <v>0.58049768518518996</v>
      </c>
      <c r="K27" s="22">
        <v>43599</v>
      </c>
      <c r="L27" s="23">
        <v>0.59325231481481</v>
      </c>
      <c r="M27" s="25">
        <v>18.367000000000001</v>
      </c>
      <c r="N27" s="25">
        <f>IF(Mov2LH[[#This Row],[Unit/activity (=ILE03)]]="H",Mov2LH[[#This Row],[Actual]]*60,Mov2LH[[#This Row],[Actual]])</f>
        <v>18.367000000000001</v>
      </c>
      <c r="O27" s="21" t="s">
        <v>66</v>
      </c>
      <c r="P27" s="24">
        <v>50</v>
      </c>
      <c r="Q27" s="21" t="s">
        <v>66</v>
      </c>
      <c r="R27" s="21" t="s">
        <v>67</v>
      </c>
    </row>
    <row r="28" spans="1:18" x14ac:dyDescent="0.35">
      <c r="A28" s="27">
        <v>1528715</v>
      </c>
      <c r="B28" s="16">
        <f>VLOOKUP(A28,'Mov 2LH Orders'!B:C,2,0)</f>
        <v>124</v>
      </c>
      <c r="C28" s="21" t="s">
        <v>59</v>
      </c>
      <c r="D28" s="21" t="s">
        <v>82</v>
      </c>
      <c r="E28" s="21" t="s">
        <v>89</v>
      </c>
      <c r="F28" s="21" t="s">
        <v>90</v>
      </c>
      <c r="G28" s="21" t="s">
        <v>91</v>
      </c>
      <c r="H28" s="21" t="s">
        <v>92</v>
      </c>
      <c r="I28" s="22">
        <v>43599</v>
      </c>
      <c r="J28" s="23">
        <v>0.59505787037036995</v>
      </c>
      <c r="K28" s="22">
        <v>43599</v>
      </c>
      <c r="L28" s="23">
        <v>0.63685185185185</v>
      </c>
      <c r="M28" s="25">
        <v>1.0029999999999999</v>
      </c>
      <c r="N28" s="25">
        <f>IF(Mov2LH[[#This Row],[Unit/activity (=ILE03)]]="H",Mov2LH[[#This Row],[Actual]]*60,Mov2LH[[#This Row],[Actual]])</f>
        <v>60.179999999999993</v>
      </c>
      <c r="O28" s="21" t="s">
        <v>77</v>
      </c>
      <c r="P28" s="24">
        <v>2150</v>
      </c>
      <c r="Q28" s="21" t="s">
        <v>66</v>
      </c>
      <c r="R28" s="21" t="s">
        <v>67</v>
      </c>
    </row>
    <row r="29" spans="1:18" x14ac:dyDescent="0.35">
      <c r="A29" s="27">
        <v>1528715</v>
      </c>
      <c r="B29" s="16">
        <f>VLOOKUP(A29,'Mov 2LH Orders'!B:C,2,0)</f>
        <v>124</v>
      </c>
      <c r="C29" s="21" t="s">
        <v>59</v>
      </c>
      <c r="D29" s="21" t="s">
        <v>85</v>
      </c>
      <c r="E29" s="21" t="s">
        <v>69</v>
      </c>
      <c r="F29" s="21" t="s">
        <v>62</v>
      </c>
      <c r="G29" s="21" t="s">
        <v>70</v>
      </c>
      <c r="H29" s="21" t="s">
        <v>79</v>
      </c>
      <c r="I29" s="22">
        <v>43600</v>
      </c>
      <c r="J29" s="23">
        <v>0.38542824074074</v>
      </c>
      <c r="K29" s="22">
        <v>43600</v>
      </c>
      <c r="L29" s="23">
        <v>0.38542824074074</v>
      </c>
      <c r="M29" s="24">
        <v>20</v>
      </c>
      <c r="N29" s="25">
        <f>IF(Mov2LH[[#This Row],[Unit/activity (=ILE03)]]="H",Mov2LH[[#This Row],[Actual]]*60,Mov2LH[[#This Row],[Actual]])</f>
        <v>20</v>
      </c>
      <c r="O29" s="21" t="s">
        <v>66</v>
      </c>
      <c r="P29" s="24">
        <v>20</v>
      </c>
      <c r="Q29" s="21" t="s">
        <v>66</v>
      </c>
      <c r="R29" s="21" t="s">
        <v>72</v>
      </c>
    </row>
    <row r="30" spans="1:18" x14ac:dyDescent="0.35">
      <c r="A30" s="27">
        <v>1528715</v>
      </c>
      <c r="B30" s="16">
        <f>VLOOKUP(A30,'Mov 2LH Orders'!B:C,2,0)</f>
        <v>124</v>
      </c>
      <c r="C30" s="21" t="s">
        <v>59</v>
      </c>
      <c r="D30" s="21" t="s">
        <v>88</v>
      </c>
      <c r="E30" s="21" t="s">
        <v>69</v>
      </c>
      <c r="F30" s="21" t="s">
        <v>62</v>
      </c>
      <c r="G30" s="21" t="s">
        <v>70</v>
      </c>
      <c r="H30" s="21" t="s">
        <v>81</v>
      </c>
      <c r="I30" s="22">
        <v>43600</v>
      </c>
      <c r="J30" s="23">
        <v>0.38561342592593001</v>
      </c>
      <c r="K30" s="22">
        <v>43600</v>
      </c>
      <c r="L30" s="23">
        <v>0.38561342592593001</v>
      </c>
      <c r="M30" s="24">
        <v>20</v>
      </c>
      <c r="N30" s="25">
        <f>IF(Mov2LH[[#This Row],[Unit/activity (=ILE03)]]="H",Mov2LH[[#This Row],[Actual]]*60,Mov2LH[[#This Row],[Actual]])</f>
        <v>20</v>
      </c>
      <c r="O30" s="21" t="s">
        <v>66</v>
      </c>
      <c r="P30" s="24">
        <v>20</v>
      </c>
      <c r="Q30" s="21" t="s">
        <v>66</v>
      </c>
      <c r="R30" s="21" t="s">
        <v>72</v>
      </c>
    </row>
    <row r="31" spans="1:18" x14ac:dyDescent="0.35">
      <c r="A31" s="27">
        <v>1528715</v>
      </c>
      <c r="B31" s="16">
        <f>VLOOKUP(A31,'Mov 2LH Orders'!B:C,2,0)</f>
        <v>124</v>
      </c>
      <c r="C31" s="21" t="s">
        <v>59</v>
      </c>
      <c r="D31" s="21" t="s">
        <v>95</v>
      </c>
      <c r="E31" s="21" t="s">
        <v>83</v>
      </c>
      <c r="F31" s="21" t="s">
        <v>62</v>
      </c>
      <c r="G31" s="21" t="s">
        <v>84</v>
      </c>
      <c r="H31" s="21" t="s">
        <v>84</v>
      </c>
      <c r="I31" s="22">
        <v>43600</v>
      </c>
      <c r="J31" s="23">
        <v>0.51903935185185002</v>
      </c>
      <c r="K31" s="22">
        <v>43601</v>
      </c>
      <c r="L31" s="23">
        <v>0.24636574074074</v>
      </c>
      <c r="M31" s="25">
        <v>266.95</v>
      </c>
      <c r="N31" s="25">
        <f>IF(Mov2LH[[#This Row],[Unit/activity (=ILE03)]]="H",Mov2LH[[#This Row],[Actual]]*60,Mov2LH[[#This Row],[Actual]])</f>
        <v>266.95</v>
      </c>
      <c r="O31" s="21" t="s">
        <v>66</v>
      </c>
      <c r="P31" s="24">
        <v>450</v>
      </c>
      <c r="Q31" s="21" t="s">
        <v>66</v>
      </c>
      <c r="R31" s="21" t="s">
        <v>67</v>
      </c>
    </row>
    <row r="32" spans="1:18" x14ac:dyDescent="0.35">
      <c r="A32" s="27">
        <v>1528715</v>
      </c>
      <c r="B32" s="16">
        <f>VLOOKUP(A32,'Mov 2LH Orders'!B:C,2,0)</f>
        <v>124</v>
      </c>
      <c r="C32" s="21" t="s">
        <v>59</v>
      </c>
      <c r="D32" s="21" t="s">
        <v>97</v>
      </c>
      <c r="E32" s="21" t="s">
        <v>86</v>
      </c>
      <c r="F32" s="21" t="s">
        <v>62</v>
      </c>
      <c r="G32" s="21" t="s">
        <v>87</v>
      </c>
      <c r="H32" s="21" t="s">
        <v>87</v>
      </c>
      <c r="I32" s="22">
        <v>43612</v>
      </c>
      <c r="J32" s="23">
        <v>0.41783564814815</v>
      </c>
      <c r="K32" s="22">
        <v>43612</v>
      </c>
      <c r="L32" s="23">
        <v>0.41783564814815</v>
      </c>
      <c r="M32" s="24">
        <v>20</v>
      </c>
      <c r="N32" s="25">
        <f>IF(Mov2LH[[#This Row],[Unit/activity (=ILE03)]]="H",Mov2LH[[#This Row],[Actual]]*60,Mov2LH[[#This Row],[Actual]])</f>
        <v>20</v>
      </c>
      <c r="O32" s="21" t="s">
        <v>66</v>
      </c>
      <c r="P32" s="24">
        <v>20</v>
      </c>
      <c r="Q32" s="21" t="s">
        <v>66</v>
      </c>
      <c r="R32" s="21" t="s">
        <v>72</v>
      </c>
    </row>
    <row r="33" spans="1:18" x14ac:dyDescent="0.35">
      <c r="A33" s="27">
        <v>1528715</v>
      </c>
      <c r="B33" s="16">
        <f>VLOOKUP(A33,'Mov 2LH Orders'!B:C,2,0)</f>
        <v>124</v>
      </c>
      <c r="C33" s="21" t="s">
        <v>59</v>
      </c>
      <c r="D33" s="21" t="s">
        <v>99</v>
      </c>
      <c r="E33" s="21" t="s">
        <v>61</v>
      </c>
      <c r="F33" s="21" t="s">
        <v>62</v>
      </c>
      <c r="G33" s="21" t="s">
        <v>63</v>
      </c>
      <c r="H33" s="21" t="s">
        <v>96</v>
      </c>
      <c r="I33" s="22">
        <v>43612</v>
      </c>
      <c r="J33" s="23">
        <v>0.42216435185184997</v>
      </c>
      <c r="K33" s="22">
        <v>43612</v>
      </c>
      <c r="L33" s="23">
        <v>0.54952546296296001</v>
      </c>
      <c r="M33" s="25">
        <v>1.0189999999999999</v>
      </c>
      <c r="N33" s="25">
        <f>IF(Mov2LH[[#This Row],[Unit/activity (=ILE03)]]="H",Mov2LH[[#This Row],[Actual]]*60,Mov2LH[[#This Row],[Actual]])</f>
        <v>61.139999999999993</v>
      </c>
      <c r="O33" s="21" t="s">
        <v>77</v>
      </c>
      <c r="P33" s="24">
        <v>100</v>
      </c>
      <c r="Q33" s="21" t="s">
        <v>66</v>
      </c>
      <c r="R33" s="21" t="s">
        <v>67</v>
      </c>
    </row>
    <row r="34" spans="1:18" x14ac:dyDescent="0.35">
      <c r="A34" s="27">
        <v>1528715</v>
      </c>
      <c r="B34" s="16">
        <f>VLOOKUP(A34,'Mov 2LH Orders'!B:C,2,0)</f>
        <v>124</v>
      </c>
      <c r="C34" s="21" t="s">
        <v>59</v>
      </c>
      <c r="D34" s="21" t="s">
        <v>101</v>
      </c>
      <c r="E34" s="21" t="s">
        <v>69</v>
      </c>
      <c r="F34" s="21" t="s">
        <v>62</v>
      </c>
      <c r="G34" s="21" t="s">
        <v>70</v>
      </c>
      <c r="H34" s="21" t="s">
        <v>98</v>
      </c>
      <c r="I34" s="22">
        <v>43612</v>
      </c>
      <c r="J34" s="23">
        <v>0.55444444444443997</v>
      </c>
      <c r="K34" s="22">
        <v>43612</v>
      </c>
      <c r="L34" s="23">
        <v>0.55444444444443997</v>
      </c>
      <c r="M34" s="24">
        <v>20</v>
      </c>
      <c r="N34" s="25">
        <f>IF(Mov2LH[[#This Row],[Unit/activity (=ILE03)]]="H",Mov2LH[[#This Row],[Actual]]*60,Mov2LH[[#This Row],[Actual]])</f>
        <v>20</v>
      </c>
      <c r="O34" s="21" t="s">
        <v>66</v>
      </c>
      <c r="P34" s="24">
        <v>20</v>
      </c>
      <c r="Q34" s="21" t="s">
        <v>66</v>
      </c>
      <c r="R34" s="21" t="s">
        <v>72</v>
      </c>
    </row>
    <row r="35" spans="1:18" x14ac:dyDescent="0.35">
      <c r="A35" s="27">
        <v>1528715</v>
      </c>
      <c r="B35" s="16">
        <f>VLOOKUP(A35,'Mov 2LH Orders'!B:C,2,0)</f>
        <v>124</v>
      </c>
      <c r="C35" s="21" t="s">
        <v>59</v>
      </c>
      <c r="D35" s="21" t="s">
        <v>104</v>
      </c>
      <c r="E35" s="21" t="s">
        <v>69</v>
      </c>
      <c r="F35" s="21" t="s">
        <v>62</v>
      </c>
      <c r="G35" s="21" t="s">
        <v>70</v>
      </c>
      <c r="H35" s="21" t="s">
        <v>100</v>
      </c>
      <c r="I35" s="22">
        <v>43612</v>
      </c>
      <c r="J35" s="23">
        <v>0.55453703703704005</v>
      </c>
      <c r="K35" s="22">
        <v>43612</v>
      </c>
      <c r="L35" s="23">
        <v>0.55453703703704005</v>
      </c>
      <c r="M35" s="24">
        <v>30</v>
      </c>
      <c r="N35" s="25">
        <f>IF(Mov2LH[[#This Row],[Unit/activity (=ILE03)]]="H",Mov2LH[[#This Row],[Actual]]*60,Mov2LH[[#This Row],[Actual]])</f>
        <v>30</v>
      </c>
      <c r="O35" s="21" t="s">
        <v>66</v>
      </c>
      <c r="P35" s="24">
        <v>30</v>
      </c>
      <c r="Q35" s="21" t="s">
        <v>66</v>
      </c>
      <c r="R35" s="21" t="s">
        <v>72</v>
      </c>
    </row>
    <row r="36" spans="1:18" x14ac:dyDescent="0.35">
      <c r="A36" s="27">
        <v>1528715</v>
      </c>
      <c r="B36" s="16">
        <f>VLOOKUP(A36,'Mov 2LH Orders'!B:C,2,0)</f>
        <v>124</v>
      </c>
      <c r="C36" s="21" t="s">
        <v>59</v>
      </c>
      <c r="D36" s="21" t="s">
        <v>113</v>
      </c>
      <c r="E36" s="21" t="s">
        <v>102</v>
      </c>
      <c r="F36" s="21" t="s">
        <v>62</v>
      </c>
      <c r="G36" s="21" t="s">
        <v>100</v>
      </c>
      <c r="H36" s="21" t="s">
        <v>103</v>
      </c>
      <c r="I36" s="22">
        <v>43612</v>
      </c>
      <c r="J36" s="23">
        <v>0.55473379629630004</v>
      </c>
      <c r="K36" s="22">
        <v>43612</v>
      </c>
      <c r="L36" s="23">
        <v>0.55473379629630004</v>
      </c>
      <c r="M36" s="24">
        <v>30</v>
      </c>
      <c r="N36" s="25">
        <f>IF(Mov2LH[[#This Row],[Unit/activity (=ILE03)]]="H",Mov2LH[[#This Row],[Actual]]*60,Mov2LH[[#This Row],[Actual]])</f>
        <v>30</v>
      </c>
      <c r="O36" s="21" t="s">
        <v>66</v>
      </c>
      <c r="P36" s="24">
        <v>30</v>
      </c>
      <c r="Q36" s="21" t="s">
        <v>66</v>
      </c>
      <c r="R36" s="21" t="s">
        <v>72</v>
      </c>
    </row>
    <row r="37" spans="1:18" x14ac:dyDescent="0.35">
      <c r="A37" s="27">
        <v>1528715</v>
      </c>
      <c r="B37" s="16">
        <f>VLOOKUP(A37,'Mov 2LH Orders'!B:C,2,0)</f>
        <v>124</v>
      </c>
      <c r="C37" s="21" t="s">
        <v>59</v>
      </c>
      <c r="D37" s="21" t="s">
        <v>114</v>
      </c>
      <c r="E37" s="21" t="s">
        <v>102</v>
      </c>
      <c r="F37" s="21" t="s">
        <v>105</v>
      </c>
      <c r="G37" s="21" t="s">
        <v>100</v>
      </c>
      <c r="H37" s="21" t="s">
        <v>106</v>
      </c>
      <c r="I37" s="22">
        <v>43612</v>
      </c>
      <c r="J37" s="23">
        <v>0.55486111111111003</v>
      </c>
      <c r="K37" s="22">
        <v>43612</v>
      </c>
      <c r="L37" s="23">
        <v>0.55486111111111003</v>
      </c>
      <c r="M37" s="24">
        <v>45</v>
      </c>
      <c r="N37" s="25">
        <f>IF(Mov2LH[[#This Row],[Unit/activity (=ILE03)]]="H",Mov2LH[[#This Row],[Actual]]*60,Mov2LH[[#This Row],[Actual]])</f>
        <v>45</v>
      </c>
      <c r="O37" s="21" t="s">
        <v>66</v>
      </c>
      <c r="P37" s="24">
        <v>45</v>
      </c>
      <c r="Q37" s="21" t="s">
        <v>66</v>
      </c>
      <c r="R37" s="21" t="s">
        <v>72</v>
      </c>
    </row>
    <row r="38" spans="1:18" x14ac:dyDescent="0.35">
      <c r="A38" s="27">
        <v>1528715</v>
      </c>
      <c r="B38" s="16">
        <f>VLOOKUP(A38,'Mov 2LH Orders'!B:C,2,0)</f>
        <v>124</v>
      </c>
      <c r="C38" s="21" t="s">
        <v>107</v>
      </c>
      <c r="D38" s="21" t="s">
        <v>60</v>
      </c>
      <c r="E38" s="21" t="s">
        <v>61</v>
      </c>
      <c r="F38" s="21" t="s">
        <v>90</v>
      </c>
      <c r="G38" s="21" t="s">
        <v>63</v>
      </c>
      <c r="H38" s="21" t="s">
        <v>108</v>
      </c>
      <c r="I38" s="22">
        <v>43605</v>
      </c>
      <c r="J38" s="23">
        <v>0.41269675925926003</v>
      </c>
      <c r="K38" s="22">
        <v>43608</v>
      </c>
      <c r="L38" s="23">
        <v>0.51719907407406995</v>
      </c>
      <c r="M38" s="25">
        <v>26.614999999999998</v>
      </c>
      <c r="N38" s="25">
        <f>IF(Mov2LH[[#This Row],[Unit/activity (=ILE03)]]="H",Mov2LH[[#This Row],[Actual]]*60,Mov2LH[[#This Row],[Actual]])</f>
        <v>1596.8999999999999</v>
      </c>
      <c r="O38" s="21" t="s">
        <v>77</v>
      </c>
      <c r="P38" s="24">
        <v>1</v>
      </c>
      <c r="Q38" s="21" t="s">
        <v>66</v>
      </c>
      <c r="R38" s="21" t="s">
        <v>67</v>
      </c>
    </row>
    <row r="39" spans="1:18" x14ac:dyDescent="0.35">
      <c r="A39" s="27">
        <v>1528715</v>
      </c>
      <c r="B39" s="16">
        <f>VLOOKUP(A39,'Mov 2LH Orders'!B:C,2,0)</f>
        <v>124</v>
      </c>
      <c r="C39" s="21" t="s">
        <v>109</v>
      </c>
      <c r="D39" s="21" t="s">
        <v>95</v>
      </c>
      <c r="E39" s="21" t="s">
        <v>83</v>
      </c>
      <c r="F39" s="21" t="s">
        <v>90</v>
      </c>
      <c r="G39" s="21" t="s">
        <v>84</v>
      </c>
      <c r="H39" s="21" t="s">
        <v>110</v>
      </c>
      <c r="I39" s="22"/>
      <c r="J39" s="23">
        <v>0</v>
      </c>
      <c r="K39" s="22"/>
      <c r="L39" s="23">
        <v>0</v>
      </c>
      <c r="M39" s="25">
        <v>0</v>
      </c>
      <c r="N39" s="25">
        <f>IF(Mov2LH[[#This Row],[Unit/activity (=ILE03)]]="H",Mov2LH[[#This Row],[Actual]]*60,Mov2LH[[#This Row],[Actual]])</f>
        <v>0</v>
      </c>
      <c r="O39" s="21" t="s">
        <v>93</v>
      </c>
      <c r="P39" s="24">
        <v>5</v>
      </c>
      <c r="Q39" s="21" t="s">
        <v>66</v>
      </c>
      <c r="R39" s="21" t="s">
        <v>94</v>
      </c>
    </row>
    <row r="40" spans="1:18" x14ac:dyDescent="0.35">
      <c r="A40" s="27">
        <v>1529651</v>
      </c>
      <c r="B40" s="16">
        <f>VLOOKUP(A40,'Mov 2LH Orders'!B:C,2,0)</f>
        <v>125</v>
      </c>
      <c r="C40" s="21" t="s">
        <v>59</v>
      </c>
      <c r="D40" s="21" t="s">
        <v>60</v>
      </c>
      <c r="E40" s="21" t="s">
        <v>83</v>
      </c>
      <c r="F40" s="21" t="s">
        <v>62</v>
      </c>
      <c r="G40" s="21" t="s">
        <v>84</v>
      </c>
      <c r="H40" s="21" t="s">
        <v>111</v>
      </c>
      <c r="I40" s="22">
        <v>43594</v>
      </c>
      <c r="J40" s="23">
        <v>0.64777777777778001</v>
      </c>
      <c r="K40" s="22">
        <v>43597</v>
      </c>
      <c r="L40" s="23">
        <v>0.63725694444444003</v>
      </c>
      <c r="M40" s="25">
        <v>11.743</v>
      </c>
      <c r="N40" s="25">
        <f>IF(Mov2LH[[#This Row],[Unit/activity (=ILE03)]]="H",Mov2LH[[#This Row],[Actual]]*60,Mov2LH[[#This Row],[Actual]])</f>
        <v>704.58</v>
      </c>
      <c r="O40" s="21" t="s">
        <v>77</v>
      </c>
      <c r="P40" s="24">
        <v>40</v>
      </c>
      <c r="Q40" s="21" t="s">
        <v>66</v>
      </c>
      <c r="R40" s="21" t="s">
        <v>67</v>
      </c>
    </row>
    <row r="41" spans="1:18" x14ac:dyDescent="0.35">
      <c r="A41" s="27">
        <v>1529651</v>
      </c>
      <c r="B41" s="16">
        <f>VLOOKUP(A41,'Mov 2LH Orders'!B:C,2,0)</f>
        <v>125</v>
      </c>
      <c r="C41" s="21" t="s">
        <v>59</v>
      </c>
      <c r="D41" s="21" t="s">
        <v>68</v>
      </c>
      <c r="E41" s="21" t="s">
        <v>61</v>
      </c>
      <c r="F41" s="21" t="s">
        <v>62</v>
      </c>
      <c r="G41" s="21" t="s">
        <v>63</v>
      </c>
      <c r="H41" s="21" t="s">
        <v>64</v>
      </c>
      <c r="I41" s="22">
        <v>43598</v>
      </c>
      <c r="J41" s="23">
        <v>0.38728009259259</v>
      </c>
      <c r="K41" s="22">
        <v>43598</v>
      </c>
      <c r="L41" s="23">
        <v>0.39167824074073998</v>
      </c>
      <c r="M41" s="25">
        <v>2.117</v>
      </c>
      <c r="N41" s="25">
        <f>IF(Mov2LH[[#This Row],[Unit/activity (=ILE03)]]="H",Mov2LH[[#This Row],[Actual]]*60,Mov2LH[[#This Row],[Actual]])</f>
        <v>2.117</v>
      </c>
      <c r="O41" s="21" t="s">
        <v>66</v>
      </c>
      <c r="P41" s="24">
        <v>15</v>
      </c>
      <c r="Q41" s="21" t="s">
        <v>66</v>
      </c>
      <c r="R41" s="21" t="s">
        <v>67</v>
      </c>
    </row>
    <row r="42" spans="1:18" x14ac:dyDescent="0.35">
      <c r="A42" s="27">
        <v>1529651</v>
      </c>
      <c r="B42" s="16">
        <f>VLOOKUP(A42,'Mov 2LH Orders'!B:C,2,0)</f>
        <v>125</v>
      </c>
      <c r="C42" s="21" t="s">
        <v>59</v>
      </c>
      <c r="D42" s="21" t="s">
        <v>73</v>
      </c>
      <c r="E42" s="21" t="s">
        <v>69</v>
      </c>
      <c r="F42" s="21" t="s">
        <v>62</v>
      </c>
      <c r="G42" s="21" t="s">
        <v>70</v>
      </c>
      <c r="H42" s="21" t="s">
        <v>71</v>
      </c>
      <c r="I42" s="22">
        <v>43600</v>
      </c>
      <c r="J42" s="23">
        <v>0.39069444444444001</v>
      </c>
      <c r="K42" s="22">
        <v>43600</v>
      </c>
      <c r="L42" s="23">
        <v>0.39069444444444001</v>
      </c>
      <c r="M42" s="24">
        <v>20</v>
      </c>
      <c r="N42" s="25">
        <f>IF(Mov2LH[[#This Row],[Unit/activity (=ILE03)]]="H",Mov2LH[[#This Row],[Actual]]*60,Mov2LH[[#This Row],[Actual]])</f>
        <v>20</v>
      </c>
      <c r="O42" s="21" t="s">
        <v>66</v>
      </c>
      <c r="P42" s="24">
        <v>20</v>
      </c>
      <c r="Q42" s="21" t="s">
        <v>66</v>
      </c>
      <c r="R42" s="21" t="s">
        <v>72</v>
      </c>
    </row>
    <row r="43" spans="1:18" x14ac:dyDescent="0.35">
      <c r="A43" s="27">
        <v>1529651</v>
      </c>
      <c r="B43" s="16">
        <f>VLOOKUP(A43,'Mov 2LH Orders'!B:C,2,0)</f>
        <v>125</v>
      </c>
      <c r="C43" s="21" t="s">
        <v>59</v>
      </c>
      <c r="D43" s="21" t="s">
        <v>75</v>
      </c>
      <c r="E43" s="21" t="s">
        <v>61</v>
      </c>
      <c r="F43" s="21" t="s">
        <v>62</v>
      </c>
      <c r="G43" s="21" t="s">
        <v>63</v>
      </c>
      <c r="H43" s="21" t="s">
        <v>74</v>
      </c>
      <c r="I43" s="22">
        <v>43600</v>
      </c>
      <c r="J43" s="23">
        <v>0.40422453703703998</v>
      </c>
      <c r="K43" s="22">
        <v>43600</v>
      </c>
      <c r="L43" s="23">
        <v>0.48365740740740998</v>
      </c>
      <c r="M43" s="25">
        <v>1.9059999999999999</v>
      </c>
      <c r="N43" s="25">
        <f>IF(Mov2LH[[#This Row],[Unit/activity (=ILE03)]]="H",Mov2LH[[#This Row],[Actual]]*60,Mov2LH[[#This Row],[Actual]])</f>
        <v>114.36</v>
      </c>
      <c r="O43" s="21" t="s">
        <v>77</v>
      </c>
      <c r="P43" s="24">
        <v>290</v>
      </c>
      <c r="Q43" s="21" t="s">
        <v>66</v>
      </c>
      <c r="R43" s="21" t="s">
        <v>67</v>
      </c>
    </row>
    <row r="44" spans="1:18" x14ac:dyDescent="0.35">
      <c r="A44" s="27">
        <v>1529651</v>
      </c>
      <c r="B44" s="16">
        <f>VLOOKUP(A44,'Mov 2LH Orders'!B:C,2,0)</f>
        <v>125</v>
      </c>
      <c r="C44" s="21" t="s">
        <v>59</v>
      </c>
      <c r="D44" s="21" t="s">
        <v>78</v>
      </c>
      <c r="E44" s="21" t="s">
        <v>61</v>
      </c>
      <c r="F44" s="21" t="s">
        <v>62</v>
      </c>
      <c r="G44" s="21" t="s">
        <v>63</v>
      </c>
      <c r="H44" s="21" t="s">
        <v>76</v>
      </c>
      <c r="I44" s="22">
        <v>43600</v>
      </c>
      <c r="J44" s="23">
        <v>0.48392361111110999</v>
      </c>
      <c r="K44" s="22">
        <v>43607</v>
      </c>
      <c r="L44" s="23">
        <v>0.59593750000000001</v>
      </c>
      <c r="M44" s="25">
        <v>41.741999999999997</v>
      </c>
      <c r="N44" s="25">
        <f>IF(Mov2LH[[#This Row],[Unit/activity (=ILE03)]]="H",Mov2LH[[#This Row],[Actual]]*60,Mov2LH[[#This Row],[Actual]])</f>
        <v>2504.52</v>
      </c>
      <c r="O44" s="21" t="s">
        <v>77</v>
      </c>
      <c r="P44" s="24">
        <v>1040</v>
      </c>
      <c r="Q44" s="21" t="s">
        <v>66</v>
      </c>
      <c r="R44" s="21" t="s">
        <v>67</v>
      </c>
    </row>
    <row r="45" spans="1:18" x14ac:dyDescent="0.35">
      <c r="A45" s="27">
        <v>1529651</v>
      </c>
      <c r="B45" s="16">
        <f>VLOOKUP(A45,'Mov 2LH Orders'!B:C,2,0)</f>
        <v>125</v>
      </c>
      <c r="C45" s="21" t="s">
        <v>59</v>
      </c>
      <c r="D45" s="21" t="s">
        <v>80</v>
      </c>
      <c r="E45" s="21" t="s">
        <v>61</v>
      </c>
      <c r="F45" s="21" t="s">
        <v>62</v>
      </c>
      <c r="G45" s="21" t="s">
        <v>63</v>
      </c>
      <c r="H45" s="21" t="s">
        <v>112</v>
      </c>
      <c r="I45" s="22">
        <v>43607</v>
      </c>
      <c r="J45" s="23">
        <v>0.59611111111111004</v>
      </c>
      <c r="K45" s="22">
        <v>43607</v>
      </c>
      <c r="L45" s="23">
        <v>0.60608796296295997</v>
      </c>
      <c r="M45" s="25">
        <v>14.367000000000001</v>
      </c>
      <c r="N45" s="25">
        <f>IF(Mov2LH[[#This Row],[Unit/activity (=ILE03)]]="H",Mov2LH[[#This Row],[Actual]]*60,Mov2LH[[#This Row],[Actual]])</f>
        <v>14.367000000000001</v>
      </c>
      <c r="O45" s="21" t="s">
        <v>66</v>
      </c>
      <c r="P45" s="24">
        <v>50</v>
      </c>
      <c r="Q45" s="21" t="s">
        <v>66</v>
      </c>
      <c r="R45" s="21" t="s">
        <v>67</v>
      </c>
    </row>
    <row r="46" spans="1:18" x14ac:dyDescent="0.35">
      <c r="A46" s="27">
        <v>1529651</v>
      </c>
      <c r="B46" s="16">
        <f>VLOOKUP(A46,'Mov 2LH Orders'!B:C,2,0)</f>
        <v>125</v>
      </c>
      <c r="C46" s="21" t="s">
        <v>59</v>
      </c>
      <c r="D46" s="21" t="s">
        <v>82</v>
      </c>
      <c r="E46" s="21" t="s">
        <v>89</v>
      </c>
      <c r="F46" s="21" t="s">
        <v>90</v>
      </c>
      <c r="G46" s="21" t="s">
        <v>91</v>
      </c>
      <c r="H46" s="21" t="s">
        <v>92</v>
      </c>
      <c r="I46" s="22"/>
      <c r="J46" s="23">
        <v>0</v>
      </c>
      <c r="K46" s="22"/>
      <c r="L46" s="23">
        <v>0</v>
      </c>
      <c r="M46" s="25">
        <v>0</v>
      </c>
      <c r="N46" s="25">
        <f>IF(Mov2LH[[#This Row],[Unit/activity (=ILE03)]]="H",Mov2LH[[#This Row],[Actual]]*60,Mov2LH[[#This Row],[Actual]])</f>
        <v>0</v>
      </c>
      <c r="O46" s="21" t="s">
        <v>93</v>
      </c>
      <c r="P46" s="24">
        <v>2150</v>
      </c>
      <c r="Q46" s="21" t="s">
        <v>66</v>
      </c>
      <c r="R46" s="21" t="s">
        <v>94</v>
      </c>
    </row>
    <row r="47" spans="1:18" x14ac:dyDescent="0.35">
      <c r="A47" s="27">
        <v>1529651</v>
      </c>
      <c r="B47" s="16">
        <f>VLOOKUP(A47,'Mov 2LH Orders'!B:C,2,0)</f>
        <v>125</v>
      </c>
      <c r="C47" s="21" t="s">
        <v>59</v>
      </c>
      <c r="D47" s="21" t="s">
        <v>85</v>
      </c>
      <c r="E47" s="21" t="s">
        <v>69</v>
      </c>
      <c r="F47" s="21" t="s">
        <v>62</v>
      </c>
      <c r="G47" s="21" t="s">
        <v>70</v>
      </c>
      <c r="H47" s="21" t="s">
        <v>79</v>
      </c>
      <c r="I47" s="22">
        <v>43608</v>
      </c>
      <c r="J47" s="23">
        <v>0.35251157407407002</v>
      </c>
      <c r="K47" s="22">
        <v>43608</v>
      </c>
      <c r="L47" s="23">
        <v>0.35251157407407002</v>
      </c>
      <c r="M47" s="24">
        <v>20</v>
      </c>
      <c r="N47" s="25">
        <f>IF(Mov2LH[[#This Row],[Unit/activity (=ILE03)]]="H",Mov2LH[[#This Row],[Actual]]*60,Mov2LH[[#This Row],[Actual]])</f>
        <v>20</v>
      </c>
      <c r="O47" s="21" t="s">
        <v>66</v>
      </c>
      <c r="P47" s="24">
        <v>20</v>
      </c>
      <c r="Q47" s="21" t="s">
        <v>66</v>
      </c>
      <c r="R47" s="21" t="s">
        <v>72</v>
      </c>
    </row>
    <row r="48" spans="1:18" x14ac:dyDescent="0.35">
      <c r="A48" s="27">
        <v>1529651</v>
      </c>
      <c r="B48" s="16">
        <f>VLOOKUP(A48,'Mov 2LH Orders'!B:C,2,0)</f>
        <v>125</v>
      </c>
      <c r="C48" s="21" t="s">
        <v>59</v>
      </c>
      <c r="D48" s="21" t="s">
        <v>88</v>
      </c>
      <c r="E48" s="21" t="s">
        <v>69</v>
      </c>
      <c r="F48" s="21" t="s">
        <v>62</v>
      </c>
      <c r="G48" s="21" t="s">
        <v>70</v>
      </c>
      <c r="H48" s="21" t="s">
        <v>81</v>
      </c>
      <c r="I48" s="22">
        <v>43608</v>
      </c>
      <c r="J48" s="23">
        <v>0.35270833333333002</v>
      </c>
      <c r="K48" s="22">
        <v>43608</v>
      </c>
      <c r="L48" s="23">
        <v>0.35270833333333002</v>
      </c>
      <c r="M48" s="24">
        <v>20</v>
      </c>
      <c r="N48" s="25">
        <f>IF(Mov2LH[[#This Row],[Unit/activity (=ILE03)]]="H",Mov2LH[[#This Row],[Actual]]*60,Mov2LH[[#This Row],[Actual]])</f>
        <v>20</v>
      </c>
      <c r="O48" s="21" t="s">
        <v>66</v>
      </c>
      <c r="P48" s="24">
        <v>20</v>
      </c>
      <c r="Q48" s="21" t="s">
        <v>66</v>
      </c>
      <c r="R48" s="21" t="s">
        <v>72</v>
      </c>
    </row>
    <row r="49" spans="1:18" x14ac:dyDescent="0.35">
      <c r="A49" s="27">
        <v>1529651</v>
      </c>
      <c r="B49" s="16">
        <f>VLOOKUP(A49,'Mov 2LH Orders'!B:C,2,0)</f>
        <v>125</v>
      </c>
      <c r="C49" s="21" t="s">
        <v>59</v>
      </c>
      <c r="D49" s="21" t="s">
        <v>95</v>
      </c>
      <c r="E49" s="21" t="s">
        <v>83</v>
      </c>
      <c r="F49" s="21" t="s">
        <v>62</v>
      </c>
      <c r="G49" s="21" t="s">
        <v>84</v>
      </c>
      <c r="H49" s="21" t="s">
        <v>84</v>
      </c>
      <c r="I49" s="22">
        <v>43608</v>
      </c>
      <c r="J49" s="23">
        <v>0.43120370370369998</v>
      </c>
      <c r="K49" s="22">
        <v>43608</v>
      </c>
      <c r="L49" s="23">
        <v>0.61763888888888996</v>
      </c>
      <c r="M49" s="25">
        <v>1.119</v>
      </c>
      <c r="N49" s="25">
        <f>IF(Mov2LH[[#This Row],[Unit/activity (=ILE03)]]="H",Mov2LH[[#This Row],[Actual]]*60,Mov2LH[[#This Row],[Actual]])</f>
        <v>67.14</v>
      </c>
      <c r="O49" s="21" t="s">
        <v>77</v>
      </c>
      <c r="P49" s="24">
        <v>450</v>
      </c>
      <c r="Q49" s="21" t="s">
        <v>66</v>
      </c>
      <c r="R49" s="21" t="s">
        <v>67</v>
      </c>
    </row>
    <row r="50" spans="1:18" x14ac:dyDescent="0.35">
      <c r="A50" s="27">
        <v>1529651</v>
      </c>
      <c r="B50" s="16">
        <f>VLOOKUP(A50,'Mov 2LH Orders'!B:C,2,0)</f>
        <v>125</v>
      </c>
      <c r="C50" s="21" t="s">
        <v>59</v>
      </c>
      <c r="D50" s="21" t="s">
        <v>97</v>
      </c>
      <c r="E50" s="21" t="s">
        <v>86</v>
      </c>
      <c r="F50" s="21" t="s">
        <v>62</v>
      </c>
      <c r="G50" s="21" t="s">
        <v>87</v>
      </c>
      <c r="H50" s="21" t="s">
        <v>87</v>
      </c>
      <c r="I50" s="22">
        <v>43612</v>
      </c>
      <c r="J50" s="23">
        <v>0.40877314814815002</v>
      </c>
      <c r="K50" s="22">
        <v>43612</v>
      </c>
      <c r="L50" s="23">
        <v>0.40877314814815002</v>
      </c>
      <c r="M50" s="24">
        <v>20</v>
      </c>
      <c r="N50" s="25">
        <f>IF(Mov2LH[[#This Row],[Unit/activity (=ILE03)]]="H",Mov2LH[[#This Row],[Actual]]*60,Mov2LH[[#This Row],[Actual]])</f>
        <v>20</v>
      </c>
      <c r="O50" s="21" t="s">
        <v>66</v>
      </c>
      <c r="P50" s="24">
        <v>20</v>
      </c>
      <c r="Q50" s="21" t="s">
        <v>66</v>
      </c>
      <c r="R50" s="21" t="s">
        <v>72</v>
      </c>
    </row>
    <row r="51" spans="1:18" x14ac:dyDescent="0.35">
      <c r="A51" s="27">
        <v>1529651</v>
      </c>
      <c r="B51" s="16">
        <f>VLOOKUP(A51,'Mov 2LH Orders'!B:C,2,0)</f>
        <v>125</v>
      </c>
      <c r="C51" s="21" t="s">
        <v>59</v>
      </c>
      <c r="D51" s="21" t="s">
        <v>99</v>
      </c>
      <c r="E51" s="21" t="s">
        <v>61</v>
      </c>
      <c r="F51" s="21" t="s">
        <v>62</v>
      </c>
      <c r="G51" s="21" t="s">
        <v>63</v>
      </c>
      <c r="H51" s="21" t="s">
        <v>96</v>
      </c>
      <c r="I51" s="22">
        <v>43626</v>
      </c>
      <c r="J51" s="23">
        <v>0.36103009259259</v>
      </c>
      <c r="K51" s="22">
        <v>43626</v>
      </c>
      <c r="L51" s="23">
        <v>0.68828703703703997</v>
      </c>
      <c r="M51" s="25">
        <v>3.927</v>
      </c>
      <c r="N51" s="25">
        <f>IF(Mov2LH[[#This Row],[Unit/activity (=ILE03)]]="H",Mov2LH[[#This Row],[Actual]]*60,Mov2LH[[#This Row],[Actual]])</f>
        <v>235.62</v>
      </c>
      <c r="O51" s="21" t="s">
        <v>77</v>
      </c>
      <c r="P51" s="24">
        <v>100</v>
      </c>
      <c r="Q51" s="21" t="s">
        <v>66</v>
      </c>
      <c r="R51" s="21" t="s">
        <v>67</v>
      </c>
    </row>
    <row r="52" spans="1:18" x14ac:dyDescent="0.35">
      <c r="A52" s="27">
        <v>1529651</v>
      </c>
      <c r="B52" s="16">
        <f>VLOOKUP(A52,'Mov 2LH Orders'!B:C,2,0)</f>
        <v>125</v>
      </c>
      <c r="C52" s="21" t="s">
        <v>59</v>
      </c>
      <c r="D52" s="21" t="s">
        <v>101</v>
      </c>
      <c r="E52" s="21" t="s">
        <v>69</v>
      </c>
      <c r="F52" s="21" t="s">
        <v>62</v>
      </c>
      <c r="G52" s="21" t="s">
        <v>70</v>
      </c>
      <c r="H52" s="21" t="s">
        <v>98</v>
      </c>
      <c r="I52" s="22">
        <v>43628</v>
      </c>
      <c r="J52" s="23">
        <v>0.53810185185185</v>
      </c>
      <c r="K52" s="22">
        <v>43628</v>
      </c>
      <c r="L52" s="23">
        <v>0.53810185185185</v>
      </c>
      <c r="M52" s="24">
        <v>20</v>
      </c>
      <c r="N52" s="25">
        <f>IF(Mov2LH[[#This Row],[Unit/activity (=ILE03)]]="H",Mov2LH[[#This Row],[Actual]]*60,Mov2LH[[#This Row],[Actual]])</f>
        <v>20</v>
      </c>
      <c r="O52" s="21" t="s">
        <v>66</v>
      </c>
      <c r="P52" s="24">
        <v>20</v>
      </c>
      <c r="Q52" s="21" t="s">
        <v>66</v>
      </c>
      <c r="R52" s="21" t="s">
        <v>72</v>
      </c>
    </row>
    <row r="53" spans="1:18" x14ac:dyDescent="0.35">
      <c r="A53" s="27">
        <v>1529651</v>
      </c>
      <c r="B53" s="16">
        <f>VLOOKUP(A53,'Mov 2LH Orders'!B:C,2,0)</f>
        <v>125</v>
      </c>
      <c r="C53" s="21" t="s">
        <v>59</v>
      </c>
      <c r="D53" s="21" t="s">
        <v>104</v>
      </c>
      <c r="E53" s="21" t="s">
        <v>69</v>
      </c>
      <c r="F53" s="21" t="s">
        <v>62</v>
      </c>
      <c r="G53" s="21" t="s">
        <v>70</v>
      </c>
      <c r="H53" s="21" t="s">
        <v>100</v>
      </c>
      <c r="I53" s="22">
        <v>43628</v>
      </c>
      <c r="J53" s="23">
        <v>0.53821759259259006</v>
      </c>
      <c r="K53" s="22">
        <v>43628</v>
      </c>
      <c r="L53" s="23">
        <v>0.53821759259259006</v>
      </c>
      <c r="M53" s="24">
        <v>30</v>
      </c>
      <c r="N53" s="25">
        <f>IF(Mov2LH[[#This Row],[Unit/activity (=ILE03)]]="H",Mov2LH[[#This Row],[Actual]]*60,Mov2LH[[#This Row],[Actual]])</f>
        <v>30</v>
      </c>
      <c r="O53" s="21" t="s">
        <v>66</v>
      </c>
      <c r="P53" s="24">
        <v>30</v>
      </c>
      <c r="Q53" s="21" t="s">
        <v>66</v>
      </c>
      <c r="R53" s="21" t="s">
        <v>72</v>
      </c>
    </row>
    <row r="54" spans="1:18" x14ac:dyDescent="0.35">
      <c r="A54" s="27">
        <v>1529651</v>
      </c>
      <c r="B54" s="16">
        <f>VLOOKUP(A54,'Mov 2LH Orders'!B:C,2,0)</f>
        <v>125</v>
      </c>
      <c r="C54" s="21" t="s">
        <v>59</v>
      </c>
      <c r="D54" s="21" t="s">
        <v>113</v>
      </c>
      <c r="E54" s="21" t="s">
        <v>102</v>
      </c>
      <c r="F54" s="21" t="s">
        <v>62</v>
      </c>
      <c r="G54" s="21" t="s">
        <v>100</v>
      </c>
      <c r="H54" s="21" t="s">
        <v>103</v>
      </c>
      <c r="I54" s="22">
        <v>43628</v>
      </c>
      <c r="J54" s="23">
        <v>0.53831018518519003</v>
      </c>
      <c r="K54" s="22">
        <v>43628</v>
      </c>
      <c r="L54" s="23">
        <v>0.53831018518519003</v>
      </c>
      <c r="M54" s="24">
        <v>30</v>
      </c>
      <c r="N54" s="25">
        <f>IF(Mov2LH[[#This Row],[Unit/activity (=ILE03)]]="H",Mov2LH[[#This Row],[Actual]]*60,Mov2LH[[#This Row],[Actual]])</f>
        <v>30</v>
      </c>
      <c r="O54" s="21" t="s">
        <v>66</v>
      </c>
      <c r="P54" s="24">
        <v>30</v>
      </c>
      <c r="Q54" s="21" t="s">
        <v>66</v>
      </c>
      <c r="R54" s="21" t="s">
        <v>72</v>
      </c>
    </row>
    <row r="55" spans="1:18" x14ac:dyDescent="0.35">
      <c r="A55" s="27">
        <v>1529651</v>
      </c>
      <c r="B55" s="16">
        <f>VLOOKUP(A55,'Mov 2LH Orders'!B:C,2,0)</f>
        <v>125</v>
      </c>
      <c r="C55" s="21" t="s">
        <v>59</v>
      </c>
      <c r="D55" s="21" t="s">
        <v>114</v>
      </c>
      <c r="E55" s="21" t="s">
        <v>102</v>
      </c>
      <c r="F55" s="21" t="s">
        <v>105</v>
      </c>
      <c r="G55" s="21" t="s">
        <v>100</v>
      </c>
      <c r="H55" s="21" t="s">
        <v>106</v>
      </c>
      <c r="I55" s="22">
        <v>43632</v>
      </c>
      <c r="J55" s="23">
        <v>0.39479166666666998</v>
      </c>
      <c r="K55" s="22">
        <v>43632</v>
      </c>
      <c r="L55" s="23">
        <v>0.39479166666666998</v>
      </c>
      <c r="M55" s="24">
        <v>45</v>
      </c>
      <c r="N55" s="25">
        <f>IF(Mov2LH[[#This Row],[Unit/activity (=ILE03)]]="H",Mov2LH[[#This Row],[Actual]]*60,Mov2LH[[#This Row],[Actual]])</f>
        <v>45</v>
      </c>
      <c r="O55" s="21" t="s">
        <v>66</v>
      </c>
      <c r="P55" s="24">
        <v>45</v>
      </c>
      <c r="Q55" s="21" t="s">
        <v>66</v>
      </c>
      <c r="R55" s="21" t="s">
        <v>72</v>
      </c>
    </row>
    <row r="56" spans="1:18" x14ac:dyDescent="0.35">
      <c r="A56" s="27">
        <v>1529651</v>
      </c>
      <c r="B56" s="16">
        <f>VLOOKUP(A56,'Mov 2LH Orders'!B:C,2,0)</f>
        <v>125</v>
      </c>
      <c r="C56" s="21" t="s">
        <v>107</v>
      </c>
      <c r="D56" s="21" t="s">
        <v>60</v>
      </c>
      <c r="E56" s="21" t="s">
        <v>61</v>
      </c>
      <c r="F56" s="21" t="s">
        <v>90</v>
      </c>
      <c r="G56" s="21" t="s">
        <v>63</v>
      </c>
      <c r="H56" s="21" t="s">
        <v>108</v>
      </c>
      <c r="I56" s="22">
        <v>43612</v>
      </c>
      <c r="J56" s="23">
        <v>0.39025462962962998</v>
      </c>
      <c r="K56" s="22">
        <v>43613</v>
      </c>
      <c r="L56" s="23">
        <v>0.63358796296296005</v>
      </c>
      <c r="M56" s="25">
        <v>10.398</v>
      </c>
      <c r="N56" s="25">
        <f>IF(Mov2LH[[#This Row],[Unit/activity (=ILE03)]]="H",Mov2LH[[#This Row],[Actual]]*60,Mov2LH[[#This Row],[Actual]])</f>
        <v>623.88</v>
      </c>
      <c r="O56" s="21" t="s">
        <v>77</v>
      </c>
      <c r="P56" s="24">
        <v>1</v>
      </c>
      <c r="Q56" s="21" t="s">
        <v>66</v>
      </c>
      <c r="R56" s="21" t="s">
        <v>67</v>
      </c>
    </row>
    <row r="57" spans="1:18" x14ac:dyDescent="0.35">
      <c r="A57" s="27">
        <v>1529651</v>
      </c>
      <c r="B57" s="16">
        <f>VLOOKUP(A57,'Mov 2LH Orders'!B:C,2,0)</f>
        <v>125</v>
      </c>
      <c r="C57" s="21" t="s">
        <v>109</v>
      </c>
      <c r="D57" s="21" t="s">
        <v>95</v>
      </c>
      <c r="E57" s="21" t="s">
        <v>83</v>
      </c>
      <c r="F57" s="21" t="s">
        <v>90</v>
      </c>
      <c r="G57" s="21" t="s">
        <v>84</v>
      </c>
      <c r="H57" s="21" t="s">
        <v>110</v>
      </c>
      <c r="I57" s="22"/>
      <c r="J57" s="23">
        <v>0</v>
      </c>
      <c r="K57" s="22"/>
      <c r="L57" s="23">
        <v>0</v>
      </c>
      <c r="M57" s="25">
        <v>0</v>
      </c>
      <c r="N57" s="25">
        <f>IF(Mov2LH[[#This Row],[Unit/activity (=ILE03)]]="H",Mov2LH[[#This Row],[Actual]]*60,Mov2LH[[#This Row],[Actual]])</f>
        <v>0</v>
      </c>
      <c r="O57" s="21" t="s">
        <v>93</v>
      </c>
      <c r="P57" s="24">
        <v>5</v>
      </c>
      <c r="Q57" s="21" t="s">
        <v>66</v>
      </c>
      <c r="R57" s="21" t="s">
        <v>94</v>
      </c>
    </row>
    <row r="58" spans="1:18" x14ac:dyDescent="0.35">
      <c r="A58" s="27">
        <v>1530335</v>
      </c>
      <c r="B58" s="16">
        <f>VLOOKUP(A58,'Mov 2LH Orders'!B:C,2,0)</f>
        <v>126</v>
      </c>
      <c r="C58" s="21" t="s">
        <v>59</v>
      </c>
      <c r="D58" s="21" t="s">
        <v>60</v>
      </c>
      <c r="E58" s="21" t="s">
        <v>83</v>
      </c>
      <c r="F58" s="21" t="s">
        <v>62</v>
      </c>
      <c r="G58" s="21" t="s">
        <v>84</v>
      </c>
      <c r="H58" s="21" t="s">
        <v>111</v>
      </c>
      <c r="I58" s="22">
        <v>43605</v>
      </c>
      <c r="J58" s="23">
        <v>0.42387731481481</v>
      </c>
      <c r="K58" s="22">
        <v>43605</v>
      </c>
      <c r="L58" s="23">
        <v>0.43206018518519002</v>
      </c>
      <c r="M58" s="25">
        <v>5.9</v>
      </c>
      <c r="N58" s="25">
        <f>IF(Mov2LH[[#This Row],[Unit/activity (=ILE03)]]="H",Mov2LH[[#This Row],[Actual]]*60,Mov2LH[[#This Row],[Actual]])</f>
        <v>5.9</v>
      </c>
      <c r="O58" s="21" t="s">
        <v>66</v>
      </c>
      <c r="P58" s="24">
        <v>40</v>
      </c>
      <c r="Q58" s="21" t="s">
        <v>66</v>
      </c>
      <c r="R58" s="21" t="s">
        <v>67</v>
      </c>
    </row>
    <row r="59" spans="1:18" x14ac:dyDescent="0.35">
      <c r="A59" s="27">
        <v>1530335</v>
      </c>
      <c r="B59" s="16">
        <f>VLOOKUP(A59,'Mov 2LH Orders'!B:C,2,0)</f>
        <v>126</v>
      </c>
      <c r="C59" s="21" t="s">
        <v>59</v>
      </c>
      <c r="D59" s="21" t="s">
        <v>68</v>
      </c>
      <c r="E59" s="21" t="s">
        <v>61</v>
      </c>
      <c r="F59" s="21" t="s">
        <v>62</v>
      </c>
      <c r="G59" s="21" t="s">
        <v>63</v>
      </c>
      <c r="H59" s="21" t="s">
        <v>64</v>
      </c>
      <c r="I59" s="22">
        <v>43605</v>
      </c>
      <c r="J59" s="23">
        <v>0.44024305555555998</v>
      </c>
      <c r="K59" s="22">
        <v>43605</v>
      </c>
      <c r="L59" s="23">
        <v>0.45128472222221999</v>
      </c>
      <c r="M59" s="25">
        <v>15.85</v>
      </c>
      <c r="N59" s="25">
        <f>IF(Mov2LH[[#This Row],[Unit/activity (=ILE03)]]="H",Mov2LH[[#This Row],[Actual]]*60,Mov2LH[[#This Row],[Actual]])</f>
        <v>15.85</v>
      </c>
      <c r="O59" s="21" t="s">
        <v>66</v>
      </c>
      <c r="P59" s="24">
        <v>15</v>
      </c>
      <c r="Q59" s="21" t="s">
        <v>66</v>
      </c>
      <c r="R59" s="21" t="s">
        <v>67</v>
      </c>
    </row>
    <row r="60" spans="1:18" x14ac:dyDescent="0.35">
      <c r="A60" s="27">
        <v>1530335</v>
      </c>
      <c r="B60" s="16">
        <f>VLOOKUP(A60,'Mov 2LH Orders'!B:C,2,0)</f>
        <v>126</v>
      </c>
      <c r="C60" s="21" t="s">
        <v>59</v>
      </c>
      <c r="D60" s="21" t="s">
        <v>73</v>
      </c>
      <c r="E60" s="21" t="s">
        <v>69</v>
      </c>
      <c r="F60" s="21" t="s">
        <v>62</v>
      </c>
      <c r="G60" s="21" t="s">
        <v>70</v>
      </c>
      <c r="H60" s="21" t="s">
        <v>71</v>
      </c>
      <c r="I60" s="22">
        <v>43606</v>
      </c>
      <c r="J60" s="23">
        <v>0.33033564814814997</v>
      </c>
      <c r="K60" s="22">
        <v>43606</v>
      </c>
      <c r="L60" s="23">
        <v>0.33033564814814997</v>
      </c>
      <c r="M60" s="24">
        <v>20</v>
      </c>
      <c r="N60" s="25">
        <f>IF(Mov2LH[[#This Row],[Unit/activity (=ILE03)]]="H",Mov2LH[[#This Row],[Actual]]*60,Mov2LH[[#This Row],[Actual]])</f>
        <v>20</v>
      </c>
      <c r="O60" s="21" t="s">
        <v>66</v>
      </c>
      <c r="P60" s="24">
        <v>20</v>
      </c>
      <c r="Q60" s="21" t="s">
        <v>66</v>
      </c>
      <c r="R60" s="21" t="s">
        <v>72</v>
      </c>
    </row>
    <row r="61" spans="1:18" x14ac:dyDescent="0.35">
      <c r="A61" s="27">
        <v>1530335</v>
      </c>
      <c r="B61" s="16">
        <f>VLOOKUP(A61,'Mov 2LH Orders'!B:C,2,0)</f>
        <v>126</v>
      </c>
      <c r="C61" s="21" t="s">
        <v>59</v>
      </c>
      <c r="D61" s="21" t="s">
        <v>75</v>
      </c>
      <c r="E61" s="21" t="s">
        <v>61</v>
      </c>
      <c r="F61" s="21" t="s">
        <v>62</v>
      </c>
      <c r="G61" s="21" t="s">
        <v>63</v>
      </c>
      <c r="H61" s="21" t="s">
        <v>74</v>
      </c>
      <c r="I61" s="22">
        <v>43606</v>
      </c>
      <c r="J61" s="23">
        <v>0.35518518518518999</v>
      </c>
      <c r="K61" s="22">
        <v>43606</v>
      </c>
      <c r="L61" s="23">
        <v>0.64293981481481</v>
      </c>
      <c r="M61" s="25">
        <v>6.9059999999999997</v>
      </c>
      <c r="N61" s="25">
        <f>IF(Mov2LH[[#This Row],[Unit/activity (=ILE03)]]="H",Mov2LH[[#This Row],[Actual]]*60,Mov2LH[[#This Row],[Actual]])</f>
        <v>414.35999999999996</v>
      </c>
      <c r="O61" s="21" t="s">
        <v>77</v>
      </c>
      <c r="P61" s="24">
        <v>290</v>
      </c>
      <c r="Q61" s="21" t="s">
        <v>66</v>
      </c>
      <c r="R61" s="21" t="s">
        <v>67</v>
      </c>
    </row>
    <row r="62" spans="1:18" x14ac:dyDescent="0.35">
      <c r="A62" s="27">
        <v>1530335</v>
      </c>
      <c r="B62" s="16">
        <f>VLOOKUP(A62,'Mov 2LH Orders'!B:C,2,0)</f>
        <v>126</v>
      </c>
      <c r="C62" s="21" t="s">
        <v>59</v>
      </c>
      <c r="D62" s="21" t="s">
        <v>78</v>
      </c>
      <c r="E62" s="21" t="s">
        <v>61</v>
      </c>
      <c r="F62" s="21" t="s">
        <v>62</v>
      </c>
      <c r="G62" s="21" t="s">
        <v>63</v>
      </c>
      <c r="H62" s="21" t="s">
        <v>76</v>
      </c>
      <c r="I62" s="22">
        <v>43607</v>
      </c>
      <c r="J62" s="23">
        <v>0.31120370370369999</v>
      </c>
      <c r="K62" s="22">
        <v>43613</v>
      </c>
      <c r="L62" s="23">
        <v>0.64454861111110995</v>
      </c>
      <c r="M62" s="25">
        <v>38.973999999999997</v>
      </c>
      <c r="N62" s="25">
        <f>IF(Mov2LH[[#This Row],[Unit/activity (=ILE03)]]="H",Mov2LH[[#This Row],[Actual]]*60,Mov2LH[[#This Row],[Actual]])</f>
        <v>2338.4399999999996</v>
      </c>
      <c r="O62" s="21" t="s">
        <v>77</v>
      </c>
      <c r="P62" s="24">
        <v>1040</v>
      </c>
      <c r="Q62" s="21" t="s">
        <v>66</v>
      </c>
      <c r="R62" s="21" t="s">
        <v>67</v>
      </c>
    </row>
    <row r="63" spans="1:18" x14ac:dyDescent="0.35">
      <c r="A63" s="27">
        <v>1530335</v>
      </c>
      <c r="B63" s="16">
        <f>VLOOKUP(A63,'Mov 2LH Orders'!B:C,2,0)</f>
        <v>126</v>
      </c>
      <c r="C63" s="21" t="s">
        <v>59</v>
      </c>
      <c r="D63" s="21" t="s">
        <v>80</v>
      </c>
      <c r="E63" s="21" t="s">
        <v>61</v>
      </c>
      <c r="F63" s="21" t="s">
        <v>62</v>
      </c>
      <c r="G63" s="21" t="s">
        <v>63</v>
      </c>
      <c r="H63" s="21" t="s">
        <v>112</v>
      </c>
      <c r="I63" s="22">
        <v>43615</v>
      </c>
      <c r="J63" s="23">
        <v>0.34836805555556</v>
      </c>
      <c r="K63" s="22">
        <v>43615</v>
      </c>
      <c r="L63" s="23">
        <v>0.34973379629630003</v>
      </c>
      <c r="M63" s="24">
        <v>59</v>
      </c>
      <c r="N63" s="25">
        <f>IF(Mov2LH[[#This Row],[Unit/activity (=ILE03)]]="H",Mov2LH[[#This Row],[Actual]]*60,Mov2LH[[#This Row],[Actual]])</f>
        <v>59</v>
      </c>
      <c r="O63" s="21" t="s">
        <v>65</v>
      </c>
      <c r="P63" s="24">
        <v>50</v>
      </c>
      <c r="Q63" s="21" t="s">
        <v>66</v>
      </c>
      <c r="R63" s="21" t="s">
        <v>67</v>
      </c>
    </row>
    <row r="64" spans="1:18" x14ac:dyDescent="0.35">
      <c r="A64" s="27">
        <v>1530335</v>
      </c>
      <c r="B64" s="16">
        <f>VLOOKUP(A64,'Mov 2LH Orders'!B:C,2,0)</f>
        <v>126</v>
      </c>
      <c r="C64" s="21" t="s">
        <v>59</v>
      </c>
      <c r="D64" s="21" t="s">
        <v>82</v>
      </c>
      <c r="E64" s="21" t="s">
        <v>89</v>
      </c>
      <c r="F64" s="21" t="s">
        <v>90</v>
      </c>
      <c r="G64" s="21" t="s">
        <v>91</v>
      </c>
      <c r="H64" s="21" t="s">
        <v>92</v>
      </c>
      <c r="I64" s="22"/>
      <c r="J64" s="23">
        <v>0</v>
      </c>
      <c r="K64" s="22"/>
      <c r="L64" s="23">
        <v>0</v>
      </c>
      <c r="M64" s="25">
        <v>0</v>
      </c>
      <c r="N64" s="25">
        <f>IF(Mov2LH[[#This Row],[Unit/activity (=ILE03)]]="H",Mov2LH[[#This Row],[Actual]]*60,Mov2LH[[#This Row],[Actual]])</f>
        <v>0</v>
      </c>
      <c r="O64" s="21" t="s">
        <v>93</v>
      </c>
      <c r="P64" s="24">
        <v>2150</v>
      </c>
      <c r="Q64" s="21" t="s">
        <v>66</v>
      </c>
      <c r="R64" s="21" t="s">
        <v>94</v>
      </c>
    </row>
    <row r="65" spans="1:18" x14ac:dyDescent="0.35">
      <c r="A65" s="27">
        <v>1530335</v>
      </c>
      <c r="B65" s="16">
        <f>VLOOKUP(A65,'Mov 2LH Orders'!B:C,2,0)</f>
        <v>126</v>
      </c>
      <c r="C65" s="21" t="s">
        <v>59</v>
      </c>
      <c r="D65" s="21" t="s">
        <v>85</v>
      </c>
      <c r="E65" s="21" t="s">
        <v>69</v>
      </c>
      <c r="F65" s="21" t="s">
        <v>62</v>
      </c>
      <c r="G65" s="21" t="s">
        <v>70</v>
      </c>
      <c r="H65" s="21" t="s">
        <v>79</v>
      </c>
      <c r="I65" s="22">
        <v>43615</v>
      </c>
      <c r="J65" s="23">
        <v>0.38173611111111</v>
      </c>
      <c r="K65" s="22">
        <v>43615</v>
      </c>
      <c r="L65" s="23">
        <v>0.38173611111111</v>
      </c>
      <c r="M65" s="24">
        <v>20</v>
      </c>
      <c r="N65" s="25">
        <f>IF(Mov2LH[[#This Row],[Unit/activity (=ILE03)]]="H",Mov2LH[[#This Row],[Actual]]*60,Mov2LH[[#This Row],[Actual]])</f>
        <v>20</v>
      </c>
      <c r="O65" s="21" t="s">
        <v>66</v>
      </c>
      <c r="P65" s="24">
        <v>20</v>
      </c>
      <c r="Q65" s="21" t="s">
        <v>66</v>
      </c>
      <c r="R65" s="21" t="s">
        <v>72</v>
      </c>
    </row>
    <row r="66" spans="1:18" x14ac:dyDescent="0.35">
      <c r="A66" s="27">
        <v>1530335</v>
      </c>
      <c r="B66" s="16">
        <f>VLOOKUP(A66,'Mov 2LH Orders'!B:C,2,0)</f>
        <v>126</v>
      </c>
      <c r="C66" s="21" t="s">
        <v>59</v>
      </c>
      <c r="D66" s="21" t="s">
        <v>88</v>
      </c>
      <c r="E66" s="21" t="s">
        <v>69</v>
      </c>
      <c r="F66" s="21" t="s">
        <v>62</v>
      </c>
      <c r="G66" s="21" t="s">
        <v>70</v>
      </c>
      <c r="H66" s="21" t="s">
        <v>81</v>
      </c>
      <c r="I66" s="22">
        <v>43615</v>
      </c>
      <c r="J66" s="23">
        <v>0.38186342592592998</v>
      </c>
      <c r="K66" s="22">
        <v>43615</v>
      </c>
      <c r="L66" s="23">
        <v>0.38186342592592998</v>
      </c>
      <c r="M66" s="24">
        <v>20</v>
      </c>
      <c r="N66" s="25">
        <f>IF(Mov2LH[[#This Row],[Unit/activity (=ILE03)]]="H",Mov2LH[[#This Row],[Actual]]*60,Mov2LH[[#This Row],[Actual]])</f>
        <v>20</v>
      </c>
      <c r="O66" s="21" t="s">
        <v>66</v>
      </c>
      <c r="P66" s="24">
        <v>20</v>
      </c>
      <c r="Q66" s="21" t="s">
        <v>66</v>
      </c>
      <c r="R66" s="21" t="s">
        <v>72</v>
      </c>
    </row>
    <row r="67" spans="1:18" x14ac:dyDescent="0.35">
      <c r="A67" s="27">
        <v>1530335</v>
      </c>
      <c r="B67" s="16">
        <f>VLOOKUP(A67,'Mov 2LH Orders'!B:C,2,0)</f>
        <v>126</v>
      </c>
      <c r="C67" s="21" t="s">
        <v>59</v>
      </c>
      <c r="D67" s="21" t="s">
        <v>95</v>
      </c>
      <c r="E67" s="21" t="s">
        <v>83</v>
      </c>
      <c r="F67" s="21" t="s">
        <v>62</v>
      </c>
      <c r="G67" s="21" t="s">
        <v>84</v>
      </c>
      <c r="H67" s="21" t="s">
        <v>84</v>
      </c>
      <c r="I67" s="22">
        <v>43615</v>
      </c>
      <c r="J67" s="23">
        <v>0.64574074074073995</v>
      </c>
      <c r="K67" s="22">
        <v>43616</v>
      </c>
      <c r="L67" s="23">
        <v>0.25664351851852002</v>
      </c>
      <c r="M67" s="25">
        <v>3.7970000000000002</v>
      </c>
      <c r="N67" s="25">
        <f>IF(Mov2LH[[#This Row],[Unit/activity (=ILE03)]]="H",Mov2LH[[#This Row],[Actual]]*60,Mov2LH[[#This Row],[Actual]])</f>
        <v>227.82000000000002</v>
      </c>
      <c r="O67" s="21" t="s">
        <v>77</v>
      </c>
      <c r="P67" s="24">
        <v>450</v>
      </c>
      <c r="Q67" s="21" t="s">
        <v>66</v>
      </c>
      <c r="R67" s="21" t="s">
        <v>67</v>
      </c>
    </row>
    <row r="68" spans="1:18" x14ac:dyDescent="0.35">
      <c r="A68" s="27">
        <v>1530335</v>
      </c>
      <c r="B68" s="16">
        <f>VLOOKUP(A68,'Mov 2LH Orders'!B:C,2,0)</f>
        <v>126</v>
      </c>
      <c r="C68" s="21" t="s">
        <v>59</v>
      </c>
      <c r="D68" s="21" t="s">
        <v>97</v>
      </c>
      <c r="E68" s="21" t="s">
        <v>86</v>
      </c>
      <c r="F68" s="21" t="s">
        <v>62</v>
      </c>
      <c r="G68" s="21" t="s">
        <v>87</v>
      </c>
      <c r="H68" s="21" t="s">
        <v>87</v>
      </c>
      <c r="I68" s="22">
        <v>43625</v>
      </c>
      <c r="J68" s="23">
        <v>0.31956018518519003</v>
      </c>
      <c r="K68" s="22">
        <v>43625</v>
      </c>
      <c r="L68" s="23">
        <v>0.31956018518519003</v>
      </c>
      <c r="M68" s="24">
        <v>20</v>
      </c>
      <c r="N68" s="25">
        <f>IF(Mov2LH[[#This Row],[Unit/activity (=ILE03)]]="H",Mov2LH[[#This Row],[Actual]]*60,Mov2LH[[#This Row],[Actual]])</f>
        <v>20</v>
      </c>
      <c r="O68" s="21" t="s">
        <v>66</v>
      </c>
      <c r="P68" s="24">
        <v>20</v>
      </c>
      <c r="Q68" s="21" t="s">
        <v>66</v>
      </c>
      <c r="R68" s="21" t="s">
        <v>72</v>
      </c>
    </row>
    <row r="69" spans="1:18" x14ac:dyDescent="0.35">
      <c r="A69" s="27">
        <v>1530335</v>
      </c>
      <c r="B69" s="16">
        <f>VLOOKUP(A69,'Mov 2LH Orders'!B:C,2,0)</f>
        <v>126</v>
      </c>
      <c r="C69" s="21" t="s">
        <v>59</v>
      </c>
      <c r="D69" s="21" t="s">
        <v>99</v>
      </c>
      <c r="E69" s="21" t="s">
        <v>61</v>
      </c>
      <c r="F69" s="21" t="s">
        <v>62</v>
      </c>
      <c r="G69" s="21" t="s">
        <v>63</v>
      </c>
      <c r="H69" s="21" t="s">
        <v>96</v>
      </c>
      <c r="I69" s="22">
        <v>43625</v>
      </c>
      <c r="J69" s="23">
        <v>0.59089120370369996</v>
      </c>
      <c r="K69" s="22">
        <v>43625</v>
      </c>
      <c r="L69" s="23">
        <v>0.67700231481480999</v>
      </c>
      <c r="M69" s="25">
        <v>1.04</v>
      </c>
      <c r="N69" s="25">
        <f>IF(Mov2LH[[#This Row],[Unit/activity (=ILE03)]]="H",Mov2LH[[#This Row],[Actual]]*60,Mov2LH[[#This Row],[Actual]])</f>
        <v>62.400000000000006</v>
      </c>
      <c r="O69" s="21" t="s">
        <v>77</v>
      </c>
      <c r="P69" s="24">
        <v>100</v>
      </c>
      <c r="Q69" s="21" t="s">
        <v>66</v>
      </c>
      <c r="R69" s="21" t="s">
        <v>67</v>
      </c>
    </row>
    <row r="70" spans="1:18" x14ac:dyDescent="0.35">
      <c r="A70" s="27">
        <v>1530335</v>
      </c>
      <c r="B70" s="16">
        <f>VLOOKUP(A70,'Mov 2LH Orders'!B:C,2,0)</f>
        <v>126</v>
      </c>
      <c r="C70" s="21" t="s">
        <v>59</v>
      </c>
      <c r="D70" s="21" t="s">
        <v>101</v>
      </c>
      <c r="E70" s="21" t="s">
        <v>69</v>
      </c>
      <c r="F70" s="21" t="s">
        <v>62</v>
      </c>
      <c r="G70" s="21" t="s">
        <v>70</v>
      </c>
      <c r="H70" s="21" t="s">
        <v>98</v>
      </c>
      <c r="I70" s="22">
        <v>43635</v>
      </c>
      <c r="J70" s="23">
        <v>0.50656250000000003</v>
      </c>
      <c r="K70" s="22">
        <v>43635</v>
      </c>
      <c r="L70" s="23">
        <v>0.50656250000000003</v>
      </c>
      <c r="M70" s="24">
        <v>20</v>
      </c>
      <c r="N70" s="25">
        <f>IF(Mov2LH[[#This Row],[Unit/activity (=ILE03)]]="H",Mov2LH[[#This Row],[Actual]]*60,Mov2LH[[#This Row],[Actual]])</f>
        <v>20</v>
      </c>
      <c r="O70" s="21" t="s">
        <v>66</v>
      </c>
      <c r="P70" s="24">
        <v>20</v>
      </c>
      <c r="Q70" s="21" t="s">
        <v>66</v>
      </c>
      <c r="R70" s="21" t="s">
        <v>72</v>
      </c>
    </row>
    <row r="71" spans="1:18" x14ac:dyDescent="0.35">
      <c r="A71" s="27">
        <v>1530335</v>
      </c>
      <c r="B71" s="16">
        <f>VLOOKUP(A71,'Mov 2LH Orders'!B:C,2,0)</f>
        <v>126</v>
      </c>
      <c r="C71" s="21" t="s">
        <v>59</v>
      </c>
      <c r="D71" s="21" t="s">
        <v>104</v>
      </c>
      <c r="E71" s="21" t="s">
        <v>69</v>
      </c>
      <c r="F71" s="21" t="s">
        <v>62</v>
      </c>
      <c r="G71" s="21" t="s">
        <v>70</v>
      </c>
      <c r="H71" s="21" t="s">
        <v>100</v>
      </c>
      <c r="I71" s="22">
        <v>43635</v>
      </c>
      <c r="J71" s="23">
        <v>0.73434027777777999</v>
      </c>
      <c r="K71" s="22">
        <v>43635</v>
      </c>
      <c r="L71" s="23">
        <v>0.73434027777777999</v>
      </c>
      <c r="M71" s="24">
        <v>30</v>
      </c>
      <c r="N71" s="25">
        <f>IF(Mov2LH[[#This Row],[Unit/activity (=ILE03)]]="H",Mov2LH[[#This Row],[Actual]]*60,Mov2LH[[#This Row],[Actual]])</f>
        <v>30</v>
      </c>
      <c r="O71" s="21" t="s">
        <v>66</v>
      </c>
      <c r="P71" s="24">
        <v>30</v>
      </c>
      <c r="Q71" s="21" t="s">
        <v>66</v>
      </c>
      <c r="R71" s="21" t="s">
        <v>72</v>
      </c>
    </row>
    <row r="72" spans="1:18" x14ac:dyDescent="0.35">
      <c r="A72" s="27">
        <v>1530335</v>
      </c>
      <c r="B72" s="16">
        <f>VLOOKUP(A72,'Mov 2LH Orders'!B:C,2,0)</f>
        <v>126</v>
      </c>
      <c r="C72" s="21" t="s">
        <v>59</v>
      </c>
      <c r="D72" s="21" t="s">
        <v>113</v>
      </c>
      <c r="E72" s="21" t="s">
        <v>102</v>
      </c>
      <c r="F72" s="21" t="s">
        <v>62</v>
      </c>
      <c r="G72" s="21" t="s">
        <v>100</v>
      </c>
      <c r="H72" s="21" t="s">
        <v>103</v>
      </c>
      <c r="I72" s="22">
        <v>43636</v>
      </c>
      <c r="J72" s="23">
        <v>0.41964120370370001</v>
      </c>
      <c r="K72" s="22">
        <v>43636</v>
      </c>
      <c r="L72" s="23">
        <v>0.41964120370370001</v>
      </c>
      <c r="M72" s="24">
        <v>30</v>
      </c>
      <c r="N72" s="25">
        <f>IF(Mov2LH[[#This Row],[Unit/activity (=ILE03)]]="H",Mov2LH[[#This Row],[Actual]]*60,Mov2LH[[#This Row],[Actual]])</f>
        <v>30</v>
      </c>
      <c r="O72" s="21" t="s">
        <v>66</v>
      </c>
      <c r="P72" s="24">
        <v>30</v>
      </c>
      <c r="Q72" s="21" t="s">
        <v>66</v>
      </c>
      <c r="R72" s="21" t="s">
        <v>72</v>
      </c>
    </row>
    <row r="73" spans="1:18" x14ac:dyDescent="0.35">
      <c r="A73" s="27">
        <v>1530335</v>
      </c>
      <c r="B73" s="16">
        <f>VLOOKUP(A73,'Mov 2LH Orders'!B:C,2,0)</f>
        <v>126</v>
      </c>
      <c r="C73" s="21" t="s">
        <v>59</v>
      </c>
      <c r="D73" s="21" t="s">
        <v>114</v>
      </c>
      <c r="E73" s="21" t="s">
        <v>102</v>
      </c>
      <c r="F73" s="21" t="s">
        <v>105</v>
      </c>
      <c r="G73" s="21" t="s">
        <v>100</v>
      </c>
      <c r="H73" s="21" t="s">
        <v>106</v>
      </c>
      <c r="I73" s="22">
        <v>43636</v>
      </c>
      <c r="J73" s="23">
        <v>0.62655092592592998</v>
      </c>
      <c r="K73" s="22">
        <v>43636</v>
      </c>
      <c r="L73" s="23">
        <v>0.62655092592592998</v>
      </c>
      <c r="M73" s="24">
        <v>45</v>
      </c>
      <c r="N73" s="25">
        <f>IF(Mov2LH[[#This Row],[Unit/activity (=ILE03)]]="H",Mov2LH[[#This Row],[Actual]]*60,Mov2LH[[#This Row],[Actual]])</f>
        <v>45</v>
      </c>
      <c r="O73" s="21" t="s">
        <v>66</v>
      </c>
      <c r="P73" s="24">
        <v>45</v>
      </c>
      <c r="Q73" s="21" t="s">
        <v>66</v>
      </c>
      <c r="R73" s="21" t="s">
        <v>72</v>
      </c>
    </row>
    <row r="74" spans="1:18" x14ac:dyDescent="0.35">
      <c r="A74" s="27">
        <v>1530335</v>
      </c>
      <c r="B74" s="16">
        <f>VLOOKUP(A74,'Mov 2LH Orders'!B:C,2,0)</f>
        <v>126</v>
      </c>
      <c r="C74" s="21" t="s">
        <v>107</v>
      </c>
      <c r="D74" s="21" t="s">
        <v>60</v>
      </c>
      <c r="E74" s="21" t="s">
        <v>61</v>
      </c>
      <c r="F74" s="21" t="s">
        <v>90</v>
      </c>
      <c r="G74" s="21" t="s">
        <v>63</v>
      </c>
      <c r="H74" s="21" t="s">
        <v>108</v>
      </c>
      <c r="I74" s="22">
        <v>43625</v>
      </c>
      <c r="J74" s="23">
        <v>0.39997685185185</v>
      </c>
      <c r="K74" s="22">
        <v>43633</v>
      </c>
      <c r="L74" s="23">
        <v>0.37460648148148001</v>
      </c>
      <c r="M74" s="25">
        <v>59.978999999999999</v>
      </c>
      <c r="N74" s="25">
        <f>IF(Mov2LH[[#This Row],[Unit/activity (=ILE03)]]="H",Mov2LH[[#This Row],[Actual]]*60,Mov2LH[[#This Row],[Actual]])</f>
        <v>3598.74</v>
      </c>
      <c r="O74" s="21" t="s">
        <v>77</v>
      </c>
      <c r="P74" s="24">
        <v>1</v>
      </c>
      <c r="Q74" s="21" t="s">
        <v>66</v>
      </c>
      <c r="R74" s="21" t="s">
        <v>67</v>
      </c>
    </row>
    <row r="75" spans="1:18" x14ac:dyDescent="0.35">
      <c r="A75" s="27">
        <v>1530335</v>
      </c>
      <c r="B75" s="16">
        <f>VLOOKUP(A75,'Mov 2LH Orders'!B:C,2,0)</f>
        <v>126</v>
      </c>
      <c r="C75" s="21" t="s">
        <v>109</v>
      </c>
      <c r="D75" s="21" t="s">
        <v>95</v>
      </c>
      <c r="E75" s="21" t="s">
        <v>83</v>
      </c>
      <c r="F75" s="21" t="s">
        <v>90</v>
      </c>
      <c r="G75" s="21" t="s">
        <v>84</v>
      </c>
      <c r="H75" s="21" t="s">
        <v>110</v>
      </c>
      <c r="I75" s="22">
        <v>43615</v>
      </c>
      <c r="J75" s="23">
        <v>0.95222222222221997</v>
      </c>
      <c r="K75" s="22">
        <v>43616</v>
      </c>
      <c r="L75" s="23">
        <v>0.25758101851852</v>
      </c>
      <c r="M75" s="25">
        <v>2.4430000000000001</v>
      </c>
      <c r="N75" s="25">
        <f>IF(Mov2LH[[#This Row],[Unit/activity (=ILE03)]]="H",Mov2LH[[#This Row],[Actual]]*60,Mov2LH[[#This Row],[Actual]])</f>
        <v>146.58000000000001</v>
      </c>
      <c r="O75" s="21" t="s">
        <v>77</v>
      </c>
      <c r="P75" s="24">
        <v>5</v>
      </c>
      <c r="Q75" s="21" t="s">
        <v>66</v>
      </c>
      <c r="R75" s="21" t="s">
        <v>67</v>
      </c>
    </row>
    <row r="76" spans="1:18" x14ac:dyDescent="0.35">
      <c r="A76" s="27">
        <v>1531221</v>
      </c>
      <c r="B76" s="16">
        <f>VLOOKUP(A76,'Mov 2LH Orders'!B:C,2,0)</f>
        <v>127</v>
      </c>
      <c r="C76" s="21" t="s">
        <v>59</v>
      </c>
      <c r="D76" s="21" t="s">
        <v>60</v>
      </c>
      <c r="E76" s="21" t="s">
        <v>83</v>
      </c>
      <c r="F76" s="21" t="s">
        <v>62</v>
      </c>
      <c r="G76" s="21" t="s">
        <v>84</v>
      </c>
      <c r="H76" s="21" t="s">
        <v>111</v>
      </c>
      <c r="I76" s="22">
        <v>43607</v>
      </c>
      <c r="J76" s="23">
        <v>0.76424768518519004</v>
      </c>
      <c r="K76" s="22">
        <v>43608</v>
      </c>
      <c r="L76" s="23">
        <v>0.46048611111110999</v>
      </c>
      <c r="M76" s="25">
        <v>50.966999999999999</v>
      </c>
      <c r="N76" s="25">
        <f>IF(Mov2LH[[#This Row],[Unit/activity (=ILE03)]]="H",Mov2LH[[#This Row],[Actual]]*60,Mov2LH[[#This Row],[Actual]])</f>
        <v>50.966999999999999</v>
      </c>
      <c r="O76" s="21" t="s">
        <v>66</v>
      </c>
      <c r="P76" s="24">
        <v>40</v>
      </c>
      <c r="Q76" s="21" t="s">
        <v>66</v>
      </c>
      <c r="R76" s="21" t="s">
        <v>67</v>
      </c>
    </row>
    <row r="77" spans="1:18" x14ac:dyDescent="0.35">
      <c r="A77" s="27">
        <v>1531221</v>
      </c>
      <c r="B77" s="16">
        <f>VLOOKUP(A77,'Mov 2LH Orders'!B:C,2,0)</f>
        <v>127</v>
      </c>
      <c r="C77" s="21" t="s">
        <v>59</v>
      </c>
      <c r="D77" s="21" t="s">
        <v>68</v>
      </c>
      <c r="E77" s="21" t="s">
        <v>61</v>
      </c>
      <c r="F77" s="21" t="s">
        <v>62</v>
      </c>
      <c r="G77" s="21" t="s">
        <v>63</v>
      </c>
      <c r="H77" s="21" t="s">
        <v>64</v>
      </c>
      <c r="I77" s="22">
        <v>43608</v>
      </c>
      <c r="J77" s="23">
        <v>0.46077546296296001</v>
      </c>
      <c r="K77" s="22">
        <v>43608</v>
      </c>
      <c r="L77" s="23">
        <v>0.46481481481481002</v>
      </c>
      <c r="M77" s="25">
        <v>5.8170000000000002</v>
      </c>
      <c r="N77" s="25">
        <f>IF(Mov2LH[[#This Row],[Unit/activity (=ILE03)]]="H",Mov2LH[[#This Row],[Actual]]*60,Mov2LH[[#This Row],[Actual]])</f>
        <v>5.8170000000000002</v>
      </c>
      <c r="O77" s="21" t="s">
        <v>66</v>
      </c>
      <c r="P77" s="24">
        <v>15</v>
      </c>
      <c r="Q77" s="21" t="s">
        <v>66</v>
      </c>
      <c r="R77" s="21" t="s">
        <v>67</v>
      </c>
    </row>
    <row r="78" spans="1:18" x14ac:dyDescent="0.35">
      <c r="A78" s="27">
        <v>1531221</v>
      </c>
      <c r="B78" s="16">
        <f>VLOOKUP(A78,'Mov 2LH Orders'!B:C,2,0)</f>
        <v>127</v>
      </c>
      <c r="C78" s="21" t="s">
        <v>59</v>
      </c>
      <c r="D78" s="21" t="s">
        <v>73</v>
      </c>
      <c r="E78" s="21" t="s">
        <v>69</v>
      </c>
      <c r="F78" s="21" t="s">
        <v>62</v>
      </c>
      <c r="G78" s="21" t="s">
        <v>70</v>
      </c>
      <c r="H78" s="21" t="s">
        <v>71</v>
      </c>
      <c r="I78" s="22">
        <v>43608</v>
      </c>
      <c r="J78" s="23">
        <v>0.47307870370369998</v>
      </c>
      <c r="K78" s="22">
        <v>43608</v>
      </c>
      <c r="L78" s="23">
        <v>0.47307870370369998</v>
      </c>
      <c r="M78" s="24">
        <v>20</v>
      </c>
      <c r="N78" s="25">
        <f>IF(Mov2LH[[#This Row],[Unit/activity (=ILE03)]]="H",Mov2LH[[#This Row],[Actual]]*60,Mov2LH[[#This Row],[Actual]])</f>
        <v>20</v>
      </c>
      <c r="O78" s="21" t="s">
        <v>66</v>
      </c>
      <c r="P78" s="24">
        <v>20</v>
      </c>
      <c r="Q78" s="21" t="s">
        <v>66</v>
      </c>
      <c r="R78" s="21" t="s">
        <v>72</v>
      </c>
    </row>
    <row r="79" spans="1:18" x14ac:dyDescent="0.35">
      <c r="A79" s="27">
        <v>1531221</v>
      </c>
      <c r="B79" s="16">
        <f>VLOOKUP(A79,'Mov 2LH Orders'!B:C,2,0)</f>
        <v>127</v>
      </c>
      <c r="C79" s="21" t="s">
        <v>59</v>
      </c>
      <c r="D79" s="21" t="s">
        <v>75</v>
      </c>
      <c r="E79" s="21" t="s">
        <v>61</v>
      </c>
      <c r="F79" s="21" t="s">
        <v>62</v>
      </c>
      <c r="G79" s="21" t="s">
        <v>63</v>
      </c>
      <c r="H79" s="21" t="s">
        <v>74</v>
      </c>
      <c r="I79" s="22">
        <v>43608</v>
      </c>
      <c r="J79" s="23">
        <v>0.48230324074073999</v>
      </c>
      <c r="K79" s="22">
        <v>43608</v>
      </c>
      <c r="L79" s="23">
        <v>0.63945601851851996</v>
      </c>
      <c r="M79" s="25">
        <v>3.7719999999999998</v>
      </c>
      <c r="N79" s="25">
        <f>IF(Mov2LH[[#This Row],[Unit/activity (=ILE03)]]="H",Mov2LH[[#This Row],[Actual]]*60,Mov2LH[[#This Row],[Actual]])</f>
        <v>226.32</v>
      </c>
      <c r="O79" s="21" t="s">
        <v>77</v>
      </c>
      <c r="P79" s="24">
        <v>290</v>
      </c>
      <c r="Q79" s="21" t="s">
        <v>66</v>
      </c>
      <c r="R79" s="21" t="s">
        <v>67</v>
      </c>
    </row>
    <row r="80" spans="1:18" x14ac:dyDescent="0.35">
      <c r="A80" s="27">
        <v>1531221</v>
      </c>
      <c r="B80" s="16">
        <f>VLOOKUP(A80,'Mov 2LH Orders'!B:C,2,0)</f>
        <v>127</v>
      </c>
      <c r="C80" s="21" t="s">
        <v>59</v>
      </c>
      <c r="D80" s="21" t="s">
        <v>78</v>
      </c>
      <c r="E80" s="21" t="s">
        <v>61</v>
      </c>
      <c r="F80" s="21" t="s">
        <v>62</v>
      </c>
      <c r="G80" s="21" t="s">
        <v>63</v>
      </c>
      <c r="H80" s="21" t="s">
        <v>76</v>
      </c>
      <c r="I80" s="22">
        <v>43611</v>
      </c>
      <c r="J80" s="23">
        <v>0.31067129629630003</v>
      </c>
      <c r="K80" s="22">
        <v>43615</v>
      </c>
      <c r="L80" s="23">
        <v>0.61942129629630005</v>
      </c>
      <c r="M80" s="25">
        <v>37.805</v>
      </c>
      <c r="N80" s="25">
        <f>IF(Mov2LH[[#This Row],[Unit/activity (=ILE03)]]="H",Mov2LH[[#This Row],[Actual]]*60,Mov2LH[[#This Row],[Actual]])</f>
        <v>2268.3000000000002</v>
      </c>
      <c r="O80" s="21" t="s">
        <v>77</v>
      </c>
      <c r="P80" s="24">
        <v>1040</v>
      </c>
      <c r="Q80" s="21" t="s">
        <v>66</v>
      </c>
      <c r="R80" s="21" t="s">
        <v>67</v>
      </c>
    </row>
    <row r="81" spans="1:18" x14ac:dyDescent="0.35">
      <c r="A81" s="27">
        <v>1531221</v>
      </c>
      <c r="B81" s="16">
        <f>VLOOKUP(A81,'Mov 2LH Orders'!B:C,2,0)</f>
        <v>127</v>
      </c>
      <c r="C81" s="21" t="s">
        <v>59</v>
      </c>
      <c r="D81" s="21" t="s">
        <v>80</v>
      </c>
      <c r="E81" s="21" t="s">
        <v>61</v>
      </c>
      <c r="F81" s="21" t="s">
        <v>62</v>
      </c>
      <c r="G81" s="21" t="s">
        <v>63</v>
      </c>
      <c r="H81" s="21" t="s">
        <v>112</v>
      </c>
      <c r="I81" s="22">
        <v>43615</v>
      </c>
      <c r="J81" s="23">
        <v>0.61968749999999995</v>
      </c>
      <c r="K81" s="22">
        <v>43615</v>
      </c>
      <c r="L81" s="23">
        <v>0.63270833333332999</v>
      </c>
      <c r="M81" s="25">
        <v>18.75</v>
      </c>
      <c r="N81" s="25">
        <f>IF(Mov2LH[[#This Row],[Unit/activity (=ILE03)]]="H",Mov2LH[[#This Row],[Actual]]*60,Mov2LH[[#This Row],[Actual]])</f>
        <v>18.75</v>
      </c>
      <c r="O81" s="21" t="s">
        <v>66</v>
      </c>
      <c r="P81" s="24">
        <v>50</v>
      </c>
      <c r="Q81" s="21" t="s">
        <v>66</v>
      </c>
      <c r="R81" s="21" t="s">
        <v>67</v>
      </c>
    </row>
    <row r="82" spans="1:18" x14ac:dyDescent="0.35">
      <c r="A82" s="27">
        <v>1531221</v>
      </c>
      <c r="B82" s="16">
        <f>VLOOKUP(A82,'Mov 2LH Orders'!B:C,2,0)</f>
        <v>127</v>
      </c>
      <c r="C82" s="21" t="s">
        <v>59</v>
      </c>
      <c r="D82" s="21" t="s">
        <v>82</v>
      </c>
      <c r="E82" s="21" t="s">
        <v>89</v>
      </c>
      <c r="F82" s="21" t="s">
        <v>90</v>
      </c>
      <c r="G82" s="21" t="s">
        <v>91</v>
      </c>
      <c r="H82" s="21" t="s">
        <v>92</v>
      </c>
      <c r="I82" s="22"/>
      <c r="J82" s="23">
        <v>0</v>
      </c>
      <c r="K82" s="22"/>
      <c r="L82" s="23">
        <v>0</v>
      </c>
      <c r="M82" s="25">
        <v>0</v>
      </c>
      <c r="N82" s="25">
        <f>IF(Mov2LH[[#This Row],[Unit/activity (=ILE03)]]="H",Mov2LH[[#This Row],[Actual]]*60,Mov2LH[[#This Row],[Actual]])</f>
        <v>0</v>
      </c>
      <c r="O82" s="21" t="s">
        <v>93</v>
      </c>
      <c r="P82" s="24">
        <v>0</v>
      </c>
      <c r="Q82" s="21" t="s">
        <v>66</v>
      </c>
      <c r="R82" s="21" t="s">
        <v>94</v>
      </c>
    </row>
    <row r="83" spans="1:18" x14ac:dyDescent="0.35">
      <c r="A83" s="27">
        <v>1531221</v>
      </c>
      <c r="B83" s="16">
        <f>VLOOKUP(A83,'Mov 2LH Orders'!B:C,2,0)</f>
        <v>127</v>
      </c>
      <c r="C83" s="21" t="s">
        <v>59</v>
      </c>
      <c r="D83" s="21" t="s">
        <v>85</v>
      </c>
      <c r="E83" s="21" t="s">
        <v>69</v>
      </c>
      <c r="F83" s="21" t="s">
        <v>62</v>
      </c>
      <c r="G83" s="21" t="s">
        <v>70</v>
      </c>
      <c r="H83" s="21" t="s">
        <v>79</v>
      </c>
      <c r="I83" s="22">
        <v>43626</v>
      </c>
      <c r="J83" s="23">
        <v>0.46302083333333</v>
      </c>
      <c r="K83" s="22">
        <v>43626</v>
      </c>
      <c r="L83" s="23">
        <v>0.46302083333333</v>
      </c>
      <c r="M83" s="24">
        <v>20</v>
      </c>
      <c r="N83" s="25">
        <f>IF(Mov2LH[[#This Row],[Unit/activity (=ILE03)]]="H",Mov2LH[[#This Row],[Actual]]*60,Mov2LH[[#This Row],[Actual]])</f>
        <v>20</v>
      </c>
      <c r="O83" s="21" t="s">
        <v>66</v>
      </c>
      <c r="P83" s="24">
        <v>20</v>
      </c>
      <c r="Q83" s="21" t="s">
        <v>66</v>
      </c>
      <c r="R83" s="21" t="s">
        <v>72</v>
      </c>
    </row>
    <row r="84" spans="1:18" x14ac:dyDescent="0.35">
      <c r="A84" s="27">
        <v>1531221</v>
      </c>
      <c r="B84" s="16">
        <f>VLOOKUP(A84,'Mov 2LH Orders'!B:C,2,0)</f>
        <v>127</v>
      </c>
      <c r="C84" s="21" t="s">
        <v>59</v>
      </c>
      <c r="D84" s="21" t="s">
        <v>88</v>
      </c>
      <c r="E84" s="21" t="s">
        <v>69</v>
      </c>
      <c r="F84" s="21" t="s">
        <v>62</v>
      </c>
      <c r="G84" s="21" t="s">
        <v>70</v>
      </c>
      <c r="H84" s="21" t="s">
        <v>81</v>
      </c>
      <c r="I84" s="22">
        <v>43626</v>
      </c>
      <c r="J84" s="23">
        <v>0.46311342592593002</v>
      </c>
      <c r="K84" s="22">
        <v>43626</v>
      </c>
      <c r="L84" s="23">
        <v>0.46311342592593002</v>
      </c>
      <c r="M84" s="24">
        <v>20</v>
      </c>
      <c r="N84" s="25">
        <f>IF(Mov2LH[[#This Row],[Unit/activity (=ILE03)]]="H",Mov2LH[[#This Row],[Actual]]*60,Mov2LH[[#This Row],[Actual]])</f>
        <v>20</v>
      </c>
      <c r="O84" s="21" t="s">
        <v>66</v>
      </c>
      <c r="P84" s="24">
        <v>20</v>
      </c>
      <c r="Q84" s="21" t="s">
        <v>66</v>
      </c>
      <c r="R84" s="21" t="s">
        <v>72</v>
      </c>
    </row>
    <row r="85" spans="1:18" x14ac:dyDescent="0.35">
      <c r="A85" s="27">
        <v>1531221</v>
      </c>
      <c r="B85" s="16">
        <f>VLOOKUP(A85,'Mov 2LH Orders'!B:C,2,0)</f>
        <v>127</v>
      </c>
      <c r="C85" s="21" t="s">
        <v>59</v>
      </c>
      <c r="D85" s="21" t="s">
        <v>95</v>
      </c>
      <c r="E85" s="21" t="s">
        <v>83</v>
      </c>
      <c r="F85" s="21" t="s">
        <v>62</v>
      </c>
      <c r="G85" s="21" t="s">
        <v>84</v>
      </c>
      <c r="H85" s="21" t="s">
        <v>84</v>
      </c>
      <c r="I85" s="22">
        <v>43626</v>
      </c>
      <c r="J85" s="23">
        <v>0.52695601851852003</v>
      </c>
      <c r="K85" s="22">
        <v>43627</v>
      </c>
      <c r="L85" s="23">
        <v>0.27211805555556001</v>
      </c>
      <c r="M85" s="25">
        <v>274.60599999999999</v>
      </c>
      <c r="N85" s="25">
        <f>IF(Mov2LH[[#This Row],[Unit/activity (=ILE03)]]="H",Mov2LH[[#This Row],[Actual]]*60,Mov2LH[[#This Row],[Actual]])</f>
        <v>274.60599999999999</v>
      </c>
      <c r="O85" s="21" t="s">
        <v>66</v>
      </c>
      <c r="P85" s="24">
        <v>450</v>
      </c>
      <c r="Q85" s="21" t="s">
        <v>66</v>
      </c>
      <c r="R85" s="21" t="s">
        <v>67</v>
      </c>
    </row>
    <row r="86" spans="1:18" x14ac:dyDescent="0.35">
      <c r="A86" s="27">
        <v>1531221</v>
      </c>
      <c r="B86" s="16">
        <f>VLOOKUP(A86,'Mov 2LH Orders'!B:C,2,0)</f>
        <v>127</v>
      </c>
      <c r="C86" s="21" t="s">
        <v>59</v>
      </c>
      <c r="D86" s="21" t="s">
        <v>97</v>
      </c>
      <c r="E86" s="21" t="s">
        <v>86</v>
      </c>
      <c r="F86" s="21" t="s">
        <v>62</v>
      </c>
      <c r="G86" s="21" t="s">
        <v>87</v>
      </c>
      <c r="H86" s="21" t="s">
        <v>87</v>
      </c>
      <c r="I86" s="22">
        <v>43640</v>
      </c>
      <c r="J86" s="23">
        <v>0.47896990740741002</v>
      </c>
      <c r="K86" s="22">
        <v>43640</v>
      </c>
      <c r="L86" s="23">
        <v>0.47896990740741002</v>
      </c>
      <c r="M86" s="24">
        <v>20</v>
      </c>
      <c r="N86" s="25">
        <f>IF(Mov2LH[[#This Row],[Unit/activity (=ILE03)]]="H",Mov2LH[[#This Row],[Actual]]*60,Mov2LH[[#This Row],[Actual]])</f>
        <v>20</v>
      </c>
      <c r="O86" s="21" t="s">
        <v>66</v>
      </c>
      <c r="P86" s="24">
        <v>20</v>
      </c>
      <c r="Q86" s="21" t="s">
        <v>66</v>
      </c>
      <c r="R86" s="21" t="s">
        <v>72</v>
      </c>
    </row>
    <row r="87" spans="1:18" x14ac:dyDescent="0.35">
      <c r="A87" s="27">
        <v>1531221</v>
      </c>
      <c r="B87" s="16">
        <f>VLOOKUP(A87,'Mov 2LH Orders'!B:C,2,0)</f>
        <v>127</v>
      </c>
      <c r="C87" s="21" t="s">
        <v>59</v>
      </c>
      <c r="D87" s="21" t="s">
        <v>99</v>
      </c>
      <c r="E87" s="21" t="s">
        <v>61</v>
      </c>
      <c r="F87" s="21" t="s">
        <v>62</v>
      </c>
      <c r="G87" s="21" t="s">
        <v>63</v>
      </c>
      <c r="H87" s="21" t="s">
        <v>96</v>
      </c>
      <c r="I87" s="22">
        <v>43640</v>
      </c>
      <c r="J87" s="23">
        <v>0.52930555555556003</v>
      </c>
      <c r="K87" s="22">
        <v>43640</v>
      </c>
      <c r="L87" s="23">
        <v>0.54261574074074004</v>
      </c>
      <c r="M87" s="25">
        <v>10.067</v>
      </c>
      <c r="N87" s="25">
        <f>IF(Mov2LH[[#This Row],[Unit/activity (=ILE03)]]="H",Mov2LH[[#This Row],[Actual]]*60,Mov2LH[[#This Row],[Actual]])</f>
        <v>10.067</v>
      </c>
      <c r="O87" s="21" t="s">
        <v>66</v>
      </c>
      <c r="P87" s="24">
        <v>100</v>
      </c>
      <c r="Q87" s="21" t="s">
        <v>66</v>
      </c>
      <c r="R87" s="21" t="s">
        <v>67</v>
      </c>
    </row>
    <row r="88" spans="1:18" x14ac:dyDescent="0.35">
      <c r="A88" s="27">
        <v>1531221</v>
      </c>
      <c r="B88" s="16">
        <f>VLOOKUP(A88,'Mov 2LH Orders'!B:C,2,0)</f>
        <v>127</v>
      </c>
      <c r="C88" s="21" t="s">
        <v>59</v>
      </c>
      <c r="D88" s="21" t="s">
        <v>101</v>
      </c>
      <c r="E88" s="21" t="s">
        <v>69</v>
      </c>
      <c r="F88" s="21" t="s">
        <v>62</v>
      </c>
      <c r="G88" s="21" t="s">
        <v>70</v>
      </c>
      <c r="H88" s="21" t="s">
        <v>98</v>
      </c>
      <c r="I88" s="22">
        <v>43640</v>
      </c>
      <c r="J88" s="23">
        <v>0.62166666666667003</v>
      </c>
      <c r="K88" s="22">
        <v>43640</v>
      </c>
      <c r="L88" s="23">
        <v>0.62166666666667003</v>
      </c>
      <c r="M88" s="24">
        <v>20</v>
      </c>
      <c r="N88" s="25">
        <f>IF(Mov2LH[[#This Row],[Unit/activity (=ILE03)]]="H",Mov2LH[[#This Row],[Actual]]*60,Mov2LH[[#This Row],[Actual]])</f>
        <v>20</v>
      </c>
      <c r="O88" s="21" t="s">
        <v>66</v>
      </c>
      <c r="P88" s="24">
        <v>20</v>
      </c>
      <c r="Q88" s="21" t="s">
        <v>66</v>
      </c>
      <c r="R88" s="21" t="s">
        <v>72</v>
      </c>
    </row>
    <row r="89" spans="1:18" x14ac:dyDescent="0.35">
      <c r="A89" s="27">
        <v>1531221</v>
      </c>
      <c r="B89" s="16">
        <f>VLOOKUP(A89,'Mov 2LH Orders'!B:C,2,0)</f>
        <v>127</v>
      </c>
      <c r="C89" s="21" t="s">
        <v>59</v>
      </c>
      <c r="D89" s="21" t="s">
        <v>104</v>
      </c>
      <c r="E89" s="21" t="s">
        <v>69</v>
      </c>
      <c r="F89" s="21" t="s">
        <v>62</v>
      </c>
      <c r="G89" s="21" t="s">
        <v>70</v>
      </c>
      <c r="H89" s="21" t="s">
        <v>100</v>
      </c>
      <c r="I89" s="22">
        <v>43640</v>
      </c>
      <c r="J89" s="23">
        <v>0.62171296296295997</v>
      </c>
      <c r="K89" s="22">
        <v>43640</v>
      </c>
      <c r="L89" s="23">
        <v>0.62171296296295997</v>
      </c>
      <c r="M89" s="24">
        <v>30</v>
      </c>
      <c r="N89" s="25">
        <f>IF(Mov2LH[[#This Row],[Unit/activity (=ILE03)]]="H",Mov2LH[[#This Row],[Actual]]*60,Mov2LH[[#This Row],[Actual]])</f>
        <v>30</v>
      </c>
      <c r="O89" s="21" t="s">
        <v>66</v>
      </c>
      <c r="P89" s="24">
        <v>30</v>
      </c>
      <c r="Q89" s="21" t="s">
        <v>66</v>
      </c>
      <c r="R89" s="21" t="s">
        <v>72</v>
      </c>
    </row>
    <row r="90" spans="1:18" x14ac:dyDescent="0.35">
      <c r="A90" s="27">
        <v>1531221</v>
      </c>
      <c r="B90" s="16">
        <f>VLOOKUP(A90,'Mov 2LH Orders'!B:C,2,0)</f>
        <v>127</v>
      </c>
      <c r="C90" s="21" t="s">
        <v>59</v>
      </c>
      <c r="D90" s="21" t="s">
        <v>113</v>
      </c>
      <c r="E90" s="21" t="s">
        <v>102</v>
      </c>
      <c r="F90" s="21" t="s">
        <v>62</v>
      </c>
      <c r="G90" s="21" t="s">
        <v>100</v>
      </c>
      <c r="H90" s="21" t="s">
        <v>103</v>
      </c>
      <c r="I90" s="22">
        <v>43640</v>
      </c>
      <c r="J90" s="23">
        <v>0.62175925925926001</v>
      </c>
      <c r="K90" s="22">
        <v>43640</v>
      </c>
      <c r="L90" s="23">
        <v>0.62175925925926001</v>
      </c>
      <c r="M90" s="24">
        <v>30</v>
      </c>
      <c r="N90" s="25">
        <f>IF(Mov2LH[[#This Row],[Unit/activity (=ILE03)]]="H",Mov2LH[[#This Row],[Actual]]*60,Mov2LH[[#This Row],[Actual]])</f>
        <v>30</v>
      </c>
      <c r="O90" s="21" t="s">
        <v>66</v>
      </c>
      <c r="P90" s="24">
        <v>30</v>
      </c>
      <c r="Q90" s="21" t="s">
        <v>66</v>
      </c>
      <c r="R90" s="21" t="s">
        <v>72</v>
      </c>
    </row>
    <row r="91" spans="1:18" x14ac:dyDescent="0.35">
      <c r="A91" s="27">
        <v>1531221</v>
      </c>
      <c r="B91" s="16">
        <f>VLOOKUP(A91,'Mov 2LH Orders'!B:C,2,0)</f>
        <v>127</v>
      </c>
      <c r="C91" s="21" t="s">
        <v>59</v>
      </c>
      <c r="D91" s="21" t="s">
        <v>114</v>
      </c>
      <c r="E91" s="21" t="s">
        <v>102</v>
      </c>
      <c r="F91" s="21" t="s">
        <v>105</v>
      </c>
      <c r="G91" s="21" t="s">
        <v>100</v>
      </c>
      <c r="H91" s="21" t="s">
        <v>106</v>
      </c>
      <c r="I91" s="22">
        <v>43641</v>
      </c>
      <c r="J91" s="23">
        <v>0.74105324074073997</v>
      </c>
      <c r="K91" s="22">
        <v>43641</v>
      </c>
      <c r="L91" s="23">
        <v>0.74105324074073997</v>
      </c>
      <c r="M91" s="24">
        <v>45</v>
      </c>
      <c r="N91" s="25">
        <f>IF(Mov2LH[[#This Row],[Unit/activity (=ILE03)]]="H",Mov2LH[[#This Row],[Actual]]*60,Mov2LH[[#This Row],[Actual]])</f>
        <v>45</v>
      </c>
      <c r="O91" s="21" t="s">
        <v>66</v>
      </c>
      <c r="P91" s="24">
        <v>45</v>
      </c>
      <c r="Q91" s="21" t="s">
        <v>66</v>
      </c>
      <c r="R91" s="21" t="s">
        <v>72</v>
      </c>
    </row>
    <row r="92" spans="1:18" x14ac:dyDescent="0.35">
      <c r="A92" s="27">
        <v>1531221</v>
      </c>
      <c r="B92" s="16">
        <f>VLOOKUP(A92,'Mov 2LH Orders'!B:C,2,0)</f>
        <v>127</v>
      </c>
      <c r="C92" s="21" t="s">
        <v>107</v>
      </c>
      <c r="D92" s="21" t="s">
        <v>60</v>
      </c>
      <c r="E92" s="21" t="s">
        <v>61</v>
      </c>
      <c r="F92" s="21" t="s">
        <v>90</v>
      </c>
      <c r="G92" s="21" t="s">
        <v>63</v>
      </c>
      <c r="H92" s="21" t="s">
        <v>108</v>
      </c>
      <c r="I92" s="22">
        <v>43628</v>
      </c>
      <c r="J92" s="23">
        <v>0.37908564814814999</v>
      </c>
      <c r="K92" s="22">
        <v>43628</v>
      </c>
      <c r="L92" s="23">
        <v>0.73495370370369995</v>
      </c>
      <c r="M92" s="24">
        <v>41272</v>
      </c>
      <c r="N92" s="25">
        <f>IF(Mov2LH[[#This Row],[Unit/activity (=ILE03)]]="H",Mov2LH[[#This Row],[Actual]]*60,Mov2LH[[#This Row],[Actual]])</f>
        <v>41272</v>
      </c>
      <c r="O92" s="21" t="s">
        <v>65</v>
      </c>
      <c r="P92" s="24">
        <v>1</v>
      </c>
      <c r="Q92" s="21" t="s">
        <v>66</v>
      </c>
      <c r="R92" s="21" t="s">
        <v>67</v>
      </c>
    </row>
    <row r="93" spans="1:18" x14ac:dyDescent="0.35">
      <c r="A93" s="27">
        <v>1531221</v>
      </c>
      <c r="B93" s="16">
        <f>VLOOKUP(A93,'Mov 2LH Orders'!B:C,2,0)</f>
        <v>127</v>
      </c>
      <c r="C93" s="21" t="s">
        <v>109</v>
      </c>
      <c r="D93" s="21" t="s">
        <v>95</v>
      </c>
      <c r="E93" s="21" t="s">
        <v>83</v>
      </c>
      <c r="F93" s="21" t="s">
        <v>90</v>
      </c>
      <c r="G93" s="21" t="s">
        <v>84</v>
      </c>
      <c r="H93" s="21" t="s">
        <v>110</v>
      </c>
      <c r="I93" s="22">
        <v>43626</v>
      </c>
      <c r="J93" s="23">
        <v>0.64428240740741005</v>
      </c>
      <c r="K93" s="22">
        <v>43626</v>
      </c>
      <c r="L93" s="23">
        <v>0.81628472222222004</v>
      </c>
      <c r="M93" s="25">
        <v>1.3759999999999999</v>
      </c>
      <c r="N93" s="25">
        <f>IF(Mov2LH[[#This Row],[Unit/activity (=ILE03)]]="H",Mov2LH[[#This Row],[Actual]]*60,Mov2LH[[#This Row],[Actual]])</f>
        <v>82.559999999999988</v>
      </c>
      <c r="O93" s="21" t="s">
        <v>77</v>
      </c>
      <c r="P93" s="24">
        <v>5</v>
      </c>
      <c r="Q93" s="21" t="s">
        <v>66</v>
      </c>
      <c r="R93" s="21" t="s">
        <v>67</v>
      </c>
    </row>
    <row r="94" spans="1:18" x14ac:dyDescent="0.35">
      <c r="A94" s="27">
        <v>1531226</v>
      </c>
      <c r="B94" s="16">
        <f>VLOOKUP(A94,'Mov 2LH Orders'!B:C,2,0)</f>
        <v>128</v>
      </c>
      <c r="C94" s="21" t="s">
        <v>59</v>
      </c>
      <c r="D94" s="21" t="s">
        <v>60</v>
      </c>
      <c r="E94" s="21" t="s">
        <v>83</v>
      </c>
      <c r="F94" s="21" t="s">
        <v>62</v>
      </c>
      <c r="G94" s="21" t="s">
        <v>84</v>
      </c>
      <c r="H94" s="21" t="s">
        <v>111</v>
      </c>
      <c r="I94" s="22">
        <v>43613</v>
      </c>
      <c r="J94" s="23">
        <v>0.65414351851852004</v>
      </c>
      <c r="K94" s="22">
        <v>43614</v>
      </c>
      <c r="L94" s="23">
        <v>0.23861111111111</v>
      </c>
      <c r="M94" s="25">
        <v>3.6789999999999998</v>
      </c>
      <c r="N94" s="25">
        <f>IF(Mov2LH[[#This Row],[Unit/activity (=ILE03)]]="H",Mov2LH[[#This Row],[Actual]]*60,Mov2LH[[#This Row],[Actual]])</f>
        <v>220.73999999999998</v>
      </c>
      <c r="O94" s="21" t="s">
        <v>77</v>
      </c>
      <c r="P94" s="24">
        <v>40</v>
      </c>
      <c r="Q94" s="21" t="s">
        <v>66</v>
      </c>
      <c r="R94" s="21" t="s">
        <v>67</v>
      </c>
    </row>
    <row r="95" spans="1:18" x14ac:dyDescent="0.35">
      <c r="A95" s="27">
        <v>1531226</v>
      </c>
      <c r="B95" s="16">
        <f>VLOOKUP(A95,'Mov 2LH Orders'!B:C,2,0)</f>
        <v>128</v>
      </c>
      <c r="C95" s="21" t="s">
        <v>59</v>
      </c>
      <c r="D95" s="21" t="s">
        <v>68</v>
      </c>
      <c r="E95" s="21" t="s">
        <v>61</v>
      </c>
      <c r="F95" s="21" t="s">
        <v>62</v>
      </c>
      <c r="G95" s="21" t="s">
        <v>63</v>
      </c>
      <c r="H95" s="21" t="s">
        <v>64</v>
      </c>
      <c r="I95" s="22">
        <v>43614</v>
      </c>
      <c r="J95" s="23">
        <v>0.42773148148147999</v>
      </c>
      <c r="K95" s="22">
        <v>43614</v>
      </c>
      <c r="L95" s="23">
        <v>0.43439814814814998</v>
      </c>
      <c r="M95" s="25">
        <v>4.8</v>
      </c>
      <c r="N95" s="25">
        <f>IF(Mov2LH[[#This Row],[Unit/activity (=ILE03)]]="H",Mov2LH[[#This Row],[Actual]]*60,Mov2LH[[#This Row],[Actual]])</f>
        <v>4.8</v>
      </c>
      <c r="O95" s="21" t="s">
        <v>66</v>
      </c>
      <c r="P95" s="24">
        <v>15</v>
      </c>
      <c r="Q95" s="21" t="s">
        <v>66</v>
      </c>
      <c r="R95" s="21" t="s">
        <v>67</v>
      </c>
    </row>
    <row r="96" spans="1:18" x14ac:dyDescent="0.35">
      <c r="A96" s="27">
        <v>1531226</v>
      </c>
      <c r="B96" s="16">
        <f>VLOOKUP(A96,'Mov 2LH Orders'!B:C,2,0)</f>
        <v>128</v>
      </c>
      <c r="C96" s="21" t="s">
        <v>59</v>
      </c>
      <c r="D96" s="21" t="s">
        <v>73</v>
      </c>
      <c r="E96" s="21" t="s">
        <v>69</v>
      </c>
      <c r="F96" s="21" t="s">
        <v>62</v>
      </c>
      <c r="G96" s="21" t="s">
        <v>70</v>
      </c>
      <c r="H96" s="21" t="s">
        <v>71</v>
      </c>
      <c r="I96" s="22">
        <v>43614</v>
      </c>
      <c r="J96" s="23">
        <v>0.44001157407406999</v>
      </c>
      <c r="K96" s="22">
        <v>43614</v>
      </c>
      <c r="L96" s="23">
        <v>0.44001157407406999</v>
      </c>
      <c r="M96" s="24">
        <v>20</v>
      </c>
      <c r="N96" s="25">
        <f>IF(Mov2LH[[#This Row],[Unit/activity (=ILE03)]]="H",Mov2LH[[#This Row],[Actual]]*60,Mov2LH[[#This Row],[Actual]])</f>
        <v>20</v>
      </c>
      <c r="O96" s="21" t="s">
        <v>66</v>
      </c>
      <c r="P96" s="24">
        <v>20</v>
      </c>
      <c r="Q96" s="21" t="s">
        <v>66</v>
      </c>
      <c r="R96" s="21" t="s">
        <v>72</v>
      </c>
    </row>
    <row r="97" spans="1:18" x14ac:dyDescent="0.35">
      <c r="A97" s="27">
        <v>1531226</v>
      </c>
      <c r="B97" s="16">
        <f>VLOOKUP(A97,'Mov 2LH Orders'!B:C,2,0)</f>
        <v>128</v>
      </c>
      <c r="C97" s="21" t="s">
        <v>59</v>
      </c>
      <c r="D97" s="21" t="s">
        <v>75</v>
      </c>
      <c r="E97" s="21" t="s">
        <v>61</v>
      </c>
      <c r="F97" s="21" t="s">
        <v>62</v>
      </c>
      <c r="G97" s="21" t="s">
        <v>63</v>
      </c>
      <c r="H97" s="21" t="s">
        <v>74</v>
      </c>
      <c r="I97" s="22">
        <v>43629</v>
      </c>
      <c r="J97" s="23">
        <v>0.31553240740741001</v>
      </c>
      <c r="K97" s="22">
        <v>43629</v>
      </c>
      <c r="L97" s="23">
        <v>0.42359953703704001</v>
      </c>
      <c r="M97" s="25">
        <v>2.5939999999999999</v>
      </c>
      <c r="N97" s="25">
        <f>IF(Mov2LH[[#This Row],[Unit/activity (=ILE03)]]="H",Mov2LH[[#This Row],[Actual]]*60,Mov2LH[[#This Row],[Actual]])</f>
        <v>155.63999999999999</v>
      </c>
      <c r="O97" s="21" t="s">
        <v>77</v>
      </c>
      <c r="P97" s="24">
        <v>290</v>
      </c>
      <c r="Q97" s="21" t="s">
        <v>66</v>
      </c>
      <c r="R97" s="21" t="s">
        <v>67</v>
      </c>
    </row>
    <row r="98" spans="1:18" x14ac:dyDescent="0.35">
      <c r="A98" s="27">
        <v>1531226</v>
      </c>
      <c r="B98" s="16">
        <f>VLOOKUP(A98,'Mov 2LH Orders'!B:C,2,0)</f>
        <v>128</v>
      </c>
      <c r="C98" s="21" t="s">
        <v>59</v>
      </c>
      <c r="D98" s="21" t="s">
        <v>78</v>
      </c>
      <c r="E98" s="21" t="s">
        <v>61</v>
      </c>
      <c r="F98" s="21" t="s">
        <v>62</v>
      </c>
      <c r="G98" s="21" t="s">
        <v>63</v>
      </c>
      <c r="H98" s="21" t="s">
        <v>76</v>
      </c>
      <c r="I98" s="22">
        <v>43629</v>
      </c>
      <c r="J98" s="23">
        <v>0.42370370370369997</v>
      </c>
      <c r="K98" s="22">
        <v>43629</v>
      </c>
      <c r="L98" s="23">
        <v>0.44651620370369999</v>
      </c>
      <c r="M98" s="25">
        <v>32.85</v>
      </c>
      <c r="N98" s="25">
        <f>IF(Mov2LH[[#This Row],[Unit/activity (=ILE03)]]="H",Mov2LH[[#This Row],[Actual]]*60,Mov2LH[[#This Row],[Actual]])</f>
        <v>32.85</v>
      </c>
      <c r="O98" s="21" t="s">
        <v>66</v>
      </c>
      <c r="P98" s="24">
        <v>1040</v>
      </c>
      <c r="Q98" s="21" t="s">
        <v>66</v>
      </c>
      <c r="R98" s="21" t="s">
        <v>67</v>
      </c>
    </row>
    <row r="99" spans="1:18" x14ac:dyDescent="0.35">
      <c r="A99" s="27">
        <v>1531226</v>
      </c>
      <c r="B99" s="16">
        <f>VLOOKUP(A99,'Mov 2LH Orders'!B:C,2,0)</f>
        <v>128</v>
      </c>
      <c r="C99" s="21" t="s">
        <v>59</v>
      </c>
      <c r="D99" s="21" t="s">
        <v>80</v>
      </c>
      <c r="E99" s="21" t="s">
        <v>61</v>
      </c>
      <c r="F99" s="21" t="s">
        <v>62</v>
      </c>
      <c r="G99" s="21" t="s">
        <v>63</v>
      </c>
      <c r="H99" s="21" t="s">
        <v>112</v>
      </c>
      <c r="I99" s="22">
        <v>43629</v>
      </c>
      <c r="J99" s="23">
        <v>0.44666666666666999</v>
      </c>
      <c r="K99" s="22">
        <v>43629</v>
      </c>
      <c r="L99" s="23">
        <v>0.51967592592593004</v>
      </c>
      <c r="M99" s="25">
        <v>1.752</v>
      </c>
      <c r="N99" s="25">
        <f>IF(Mov2LH[[#This Row],[Unit/activity (=ILE03)]]="H",Mov2LH[[#This Row],[Actual]]*60,Mov2LH[[#This Row],[Actual]])</f>
        <v>105.12</v>
      </c>
      <c r="O99" s="21" t="s">
        <v>77</v>
      </c>
      <c r="P99" s="24">
        <v>50</v>
      </c>
      <c r="Q99" s="21" t="s">
        <v>66</v>
      </c>
      <c r="R99" s="21" t="s">
        <v>67</v>
      </c>
    </row>
    <row r="100" spans="1:18" x14ac:dyDescent="0.35">
      <c r="A100" s="27">
        <v>1531226</v>
      </c>
      <c r="B100" s="16">
        <f>VLOOKUP(A100,'Mov 2LH Orders'!B:C,2,0)</f>
        <v>128</v>
      </c>
      <c r="C100" s="21" t="s">
        <v>59</v>
      </c>
      <c r="D100" s="21" t="s">
        <v>82</v>
      </c>
      <c r="E100" s="21" t="s">
        <v>89</v>
      </c>
      <c r="F100" s="21" t="s">
        <v>90</v>
      </c>
      <c r="G100" s="21" t="s">
        <v>91</v>
      </c>
      <c r="H100" s="21" t="s">
        <v>92</v>
      </c>
      <c r="I100" s="22"/>
      <c r="J100" s="23">
        <v>0</v>
      </c>
      <c r="K100" s="22"/>
      <c r="L100" s="23">
        <v>0</v>
      </c>
      <c r="M100" s="25">
        <v>0</v>
      </c>
      <c r="N100" s="25">
        <f>IF(Mov2LH[[#This Row],[Unit/activity (=ILE03)]]="H",Mov2LH[[#This Row],[Actual]]*60,Mov2LH[[#This Row],[Actual]])</f>
        <v>0</v>
      </c>
      <c r="O100" s="21" t="s">
        <v>93</v>
      </c>
      <c r="P100" s="24">
        <v>0</v>
      </c>
      <c r="Q100" s="21" t="s">
        <v>66</v>
      </c>
      <c r="R100" s="21" t="s">
        <v>94</v>
      </c>
    </row>
    <row r="101" spans="1:18" x14ac:dyDescent="0.35">
      <c r="A101" s="27">
        <v>1531226</v>
      </c>
      <c r="B101" s="16">
        <f>VLOOKUP(A101,'Mov 2LH Orders'!B:C,2,0)</f>
        <v>128</v>
      </c>
      <c r="C101" s="21" t="s">
        <v>59</v>
      </c>
      <c r="D101" s="21" t="s">
        <v>85</v>
      </c>
      <c r="E101" s="21" t="s">
        <v>69</v>
      </c>
      <c r="F101" s="21" t="s">
        <v>62</v>
      </c>
      <c r="G101" s="21" t="s">
        <v>70</v>
      </c>
      <c r="H101" s="21" t="s">
        <v>79</v>
      </c>
      <c r="I101" s="22">
        <v>43629</v>
      </c>
      <c r="J101" s="23">
        <v>0.57086805555555997</v>
      </c>
      <c r="K101" s="22">
        <v>43629</v>
      </c>
      <c r="L101" s="23">
        <v>0.57086805555555997</v>
      </c>
      <c r="M101" s="24">
        <v>20</v>
      </c>
      <c r="N101" s="25">
        <f>IF(Mov2LH[[#This Row],[Unit/activity (=ILE03)]]="H",Mov2LH[[#This Row],[Actual]]*60,Mov2LH[[#This Row],[Actual]])</f>
        <v>20</v>
      </c>
      <c r="O101" s="21" t="s">
        <v>66</v>
      </c>
      <c r="P101" s="24">
        <v>20</v>
      </c>
      <c r="Q101" s="21" t="s">
        <v>66</v>
      </c>
      <c r="R101" s="21" t="s">
        <v>72</v>
      </c>
    </row>
    <row r="102" spans="1:18" x14ac:dyDescent="0.35">
      <c r="A102" s="27">
        <v>1531226</v>
      </c>
      <c r="B102" s="16">
        <f>VLOOKUP(A102,'Mov 2LH Orders'!B:C,2,0)</f>
        <v>128</v>
      </c>
      <c r="C102" s="21" t="s">
        <v>59</v>
      </c>
      <c r="D102" s="21" t="s">
        <v>88</v>
      </c>
      <c r="E102" s="21" t="s">
        <v>69</v>
      </c>
      <c r="F102" s="21" t="s">
        <v>62</v>
      </c>
      <c r="G102" s="21" t="s">
        <v>70</v>
      </c>
      <c r="H102" s="21" t="s">
        <v>81</v>
      </c>
      <c r="I102" s="22">
        <v>43629</v>
      </c>
      <c r="J102" s="23">
        <v>0.57093749999999999</v>
      </c>
      <c r="K102" s="22">
        <v>43629</v>
      </c>
      <c r="L102" s="23">
        <v>0.57093749999999999</v>
      </c>
      <c r="M102" s="24">
        <v>20</v>
      </c>
      <c r="N102" s="25">
        <f>IF(Mov2LH[[#This Row],[Unit/activity (=ILE03)]]="H",Mov2LH[[#This Row],[Actual]]*60,Mov2LH[[#This Row],[Actual]])</f>
        <v>20</v>
      </c>
      <c r="O102" s="21" t="s">
        <v>66</v>
      </c>
      <c r="P102" s="24">
        <v>20</v>
      </c>
      <c r="Q102" s="21" t="s">
        <v>66</v>
      </c>
      <c r="R102" s="21" t="s">
        <v>72</v>
      </c>
    </row>
    <row r="103" spans="1:18" x14ac:dyDescent="0.35">
      <c r="A103" s="27">
        <v>1531226</v>
      </c>
      <c r="B103" s="16">
        <f>VLOOKUP(A103,'Mov 2LH Orders'!B:C,2,0)</f>
        <v>128</v>
      </c>
      <c r="C103" s="21" t="s">
        <v>59</v>
      </c>
      <c r="D103" s="21" t="s">
        <v>95</v>
      </c>
      <c r="E103" s="21" t="s">
        <v>83</v>
      </c>
      <c r="F103" s="21" t="s">
        <v>62</v>
      </c>
      <c r="G103" s="21" t="s">
        <v>84</v>
      </c>
      <c r="H103" s="21" t="s">
        <v>84</v>
      </c>
      <c r="I103" s="22">
        <v>43629</v>
      </c>
      <c r="J103" s="23">
        <v>0.95493055555555995</v>
      </c>
      <c r="K103" s="22">
        <v>43630</v>
      </c>
      <c r="L103" s="23">
        <v>0.28172453703703998</v>
      </c>
      <c r="M103" s="25">
        <v>3.9220000000000002</v>
      </c>
      <c r="N103" s="25">
        <f>IF(Mov2LH[[#This Row],[Unit/activity (=ILE03)]]="H",Mov2LH[[#This Row],[Actual]]*60,Mov2LH[[#This Row],[Actual]])</f>
        <v>235.32000000000002</v>
      </c>
      <c r="O103" s="21" t="s">
        <v>77</v>
      </c>
      <c r="P103" s="24">
        <v>450</v>
      </c>
      <c r="Q103" s="21" t="s">
        <v>66</v>
      </c>
      <c r="R103" s="21" t="s">
        <v>67</v>
      </c>
    </row>
    <row r="104" spans="1:18" x14ac:dyDescent="0.35">
      <c r="A104" s="27">
        <v>1531226</v>
      </c>
      <c r="B104" s="16">
        <f>VLOOKUP(A104,'Mov 2LH Orders'!B:C,2,0)</f>
        <v>128</v>
      </c>
      <c r="C104" s="21" t="s">
        <v>59</v>
      </c>
      <c r="D104" s="21" t="s">
        <v>97</v>
      </c>
      <c r="E104" s="21" t="s">
        <v>86</v>
      </c>
      <c r="F104" s="21" t="s">
        <v>62</v>
      </c>
      <c r="G104" s="21" t="s">
        <v>87</v>
      </c>
      <c r="H104" s="21" t="s">
        <v>87</v>
      </c>
      <c r="I104" s="22">
        <v>43632</v>
      </c>
      <c r="J104" s="23">
        <v>0.36402777777778</v>
      </c>
      <c r="K104" s="22">
        <v>43632</v>
      </c>
      <c r="L104" s="23">
        <v>0.36402777777778</v>
      </c>
      <c r="M104" s="24">
        <v>20</v>
      </c>
      <c r="N104" s="25">
        <f>IF(Mov2LH[[#This Row],[Unit/activity (=ILE03)]]="H",Mov2LH[[#This Row],[Actual]]*60,Mov2LH[[#This Row],[Actual]])</f>
        <v>20</v>
      </c>
      <c r="O104" s="21" t="s">
        <v>66</v>
      </c>
      <c r="P104" s="24">
        <v>20</v>
      </c>
      <c r="Q104" s="21" t="s">
        <v>66</v>
      </c>
      <c r="R104" s="21" t="s">
        <v>72</v>
      </c>
    </row>
    <row r="105" spans="1:18" x14ac:dyDescent="0.35">
      <c r="A105" s="27">
        <v>1531226</v>
      </c>
      <c r="B105" s="16">
        <f>VLOOKUP(A105,'Mov 2LH Orders'!B:C,2,0)</f>
        <v>128</v>
      </c>
      <c r="C105" s="21" t="s">
        <v>59</v>
      </c>
      <c r="D105" s="21" t="s">
        <v>99</v>
      </c>
      <c r="E105" s="21" t="s">
        <v>61</v>
      </c>
      <c r="F105" s="21" t="s">
        <v>62</v>
      </c>
      <c r="G105" s="21" t="s">
        <v>63</v>
      </c>
      <c r="H105" s="21" t="s">
        <v>96</v>
      </c>
      <c r="I105" s="22">
        <v>43633</v>
      </c>
      <c r="J105" s="23">
        <v>0.45128472222221999</v>
      </c>
      <c r="K105" s="22">
        <v>43633</v>
      </c>
      <c r="L105" s="23">
        <v>0.71311342592592997</v>
      </c>
      <c r="M105" s="25">
        <v>3.1419999999999999</v>
      </c>
      <c r="N105" s="25">
        <f>IF(Mov2LH[[#This Row],[Unit/activity (=ILE03)]]="H",Mov2LH[[#This Row],[Actual]]*60,Mov2LH[[#This Row],[Actual]])</f>
        <v>188.51999999999998</v>
      </c>
      <c r="O105" s="21" t="s">
        <v>77</v>
      </c>
      <c r="P105" s="24">
        <v>100</v>
      </c>
      <c r="Q105" s="21" t="s">
        <v>66</v>
      </c>
      <c r="R105" s="21" t="s">
        <v>67</v>
      </c>
    </row>
    <row r="106" spans="1:18" x14ac:dyDescent="0.35">
      <c r="A106" s="27">
        <v>1531226</v>
      </c>
      <c r="B106" s="16">
        <f>VLOOKUP(A106,'Mov 2LH Orders'!B:C,2,0)</f>
        <v>128</v>
      </c>
      <c r="C106" s="21" t="s">
        <v>59</v>
      </c>
      <c r="D106" s="21" t="s">
        <v>101</v>
      </c>
      <c r="E106" s="21" t="s">
        <v>69</v>
      </c>
      <c r="F106" s="21" t="s">
        <v>62</v>
      </c>
      <c r="G106" s="21" t="s">
        <v>70</v>
      </c>
      <c r="H106" s="21" t="s">
        <v>98</v>
      </c>
      <c r="I106" s="22">
        <v>43641</v>
      </c>
      <c r="J106" s="23">
        <v>0.61634259259259006</v>
      </c>
      <c r="K106" s="22">
        <v>43641</v>
      </c>
      <c r="L106" s="23">
        <v>0.61634259259259006</v>
      </c>
      <c r="M106" s="24">
        <v>20</v>
      </c>
      <c r="N106" s="25">
        <f>IF(Mov2LH[[#This Row],[Unit/activity (=ILE03)]]="H",Mov2LH[[#This Row],[Actual]]*60,Mov2LH[[#This Row],[Actual]])</f>
        <v>20</v>
      </c>
      <c r="O106" s="21" t="s">
        <v>66</v>
      </c>
      <c r="P106" s="24">
        <v>20</v>
      </c>
      <c r="Q106" s="21" t="s">
        <v>66</v>
      </c>
      <c r="R106" s="21" t="s">
        <v>72</v>
      </c>
    </row>
    <row r="107" spans="1:18" x14ac:dyDescent="0.35">
      <c r="A107" s="27">
        <v>1531226</v>
      </c>
      <c r="B107" s="16">
        <f>VLOOKUP(A107,'Mov 2LH Orders'!B:C,2,0)</f>
        <v>128</v>
      </c>
      <c r="C107" s="21" t="s">
        <v>59</v>
      </c>
      <c r="D107" s="21" t="s">
        <v>104</v>
      </c>
      <c r="E107" s="21" t="s">
        <v>69</v>
      </c>
      <c r="F107" s="21" t="s">
        <v>62</v>
      </c>
      <c r="G107" s="21" t="s">
        <v>70</v>
      </c>
      <c r="H107" s="21" t="s">
        <v>100</v>
      </c>
      <c r="I107" s="22">
        <v>43641</v>
      </c>
      <c r="J107" s="23">
        <v>0.61638888888888999</v>
      </c>
      <c r="K107" s="22">
        <v>43641</v>
      </c>
      <c r="L107" s="23">
        <v>0.61638888888888999</v>
      </c>
      <c r="M107" s="24">
        <v>30</v>
      </c>
      <c r="N107" s="25">
        <f>IF(Mov2LH[[#This Row],[Unit/activity (=ILE03)]]="H",Mov2LH[[#This Row],[Actual]]*60,Mov2LH[[#This Row],[Actual]])</f>
        <v>30</v>
      </c>
      <c r="O107" s="21" t="s">
        <v>66</v>
      </c>
      <c r="P107" s="24">
        <v>30</v>
      </c>
      <c r="Q107" s="21" t="s">
        <v>66</v>
      </c>
      <c r="R107" s="21" t="s">
        <v>72</v>
      </c>
    </row>
    <row r="108" spans="1:18" x14ac:dyDescent="0.35">
      <c r="A108" s="27">
        <v>1531226</v>
      </c>
      <c r="B108" s="16">
        <f>VLOOKUP(A108,'Mov 2LH Orders'!B:C,2,0)</f>
        <v>128</v>
      </c>
      <c r="C108" s="21" t="s">
        <v>59</v>
      </c>
      <c r="D108" s="21" t="s">
        <v>113</v>
      </c>
      <c r="E108" s="21" t="s">
        <v>102</v>
      </c>
      <c r="F108" s="21" t="s">
        <v>62</v>
      </c>
      <c r="G108" s="21" t="s">
        <v>100</v>
      </c>
      <c r="H108" s="21" t="s">
        <v>103</v>
      </c>
      <c r="I108" s="22">
        <v>43641</v>
      </c>
      <c r="J108" s="23">
        <v>0.61812500000000004</v>
      </c>
      <c r="K108" s="22">
        <v>43641</v>
      </c>
      <c r="L108" s="23">
        <v>0.61812500000000004</v>
      </c>
      <c r="M108" s="24">
        <v>30</v>
      </c>
      <c r="N108" s="25">
        <f>IF(Mov2LH[[#This Row],[Unit/activity (=ILE03)]]="H",Mov2LH[[#This Row],[Actual]]*60,Mov2LH[[#This Row],[Actual]])</f>
        <v>30</v>
      </c>
      <c r="O108" s="21" t="s">
        <v>66</v>
      </c>
      <c r="P108" s="24">
        <v>30</v>
      </c>
      <c r="Q108" s="21" t="s">
        <v>66</v>
      </c>
      <c r="R108" s="21" t="s">
        <v>72</v>
      </c>
    </row>
    <row r="109" spans="1:18" x14ac:dyDescent="0.35">
      <c r="A109" s="27">
        <v>1531226</v>
      </c>
      <c r="B109" s="16">
        <f>VLOOKUP(A109,'Mov 2LH Orders'!B:C,2,0)</f>
        <v>128</v>
      </c>
      <c r="C109" s="21" t="s">
        <v>59</v>
      </c>
      <c r="D109" s="21" t="s">
        <v>114</v>
      </c>
      <c r="E109" s="21" t="s">
        <v>102</v>
      </c>
      <c r="F109" s="21" t="s">
        <v>105</v>
      </c>
      <c r="G109" s="21" t="s">
        <v>100</v>
      </c>
      <c r="H109" s="21" t="s">
        <v>106</v>
      </c>
      <c r="I109" s="22">
        <v>43641</v>
      </c>
      <c r="J109" s="23">
        <v>0.74146990740741003</v>
      </c>
      <c r="K109" s="22">
        <v>43641</v>
      </c>
      <c r="L109" s="23">
        <v>0.74146990740741003</v>
      </c>
      <c r="M109" s="24">
        <v>45</v>
      </c>
      <c r="N109" s="25">
        <f>IF(Mov2LH[[#This Row],[Unit/activity (=ILE03)]]="H",Mov2LH[[#This Row],[Actual]]*60,Mov2LH[[#This Row],[Actual]])</f>
        <v>45</v>
      </c>
      <c r="O109" s="21" t="s">
        <v>66</v>
      </c>
      <c r="P109" s="24">
        <v>45</v>
      </c>
      <c r="Q109" s="21" t="s">
        <v>66</v>
      </c>
      <c r="R109" s="21" t="s">
        <v>72</v>
      </c>
    </row>
    <row r="110" spans="1:18" x14ac:dyDescent="0.35">
      <c r="A110" s="27">
        <v>1531226</v>
      </c>
      <c r="B110" s="16">
        <f>VLOOKUP(A110,'Mov 2LH Orders'!B:C,2,0)</f>
        <v>128</v>
      </c>
      <c r="C110" s="21" t="s">
        <v>107</v>
      </c>
      <c r="D110" s="21" t="s">
        <v>60</v>
      </c>
      <c r="E110" s="21" t="s">
        <v>61</v>
      </c>
      <c r="F110" s="21" t="s">
        <v>90</v>
      </c>
      <c r="G110" s="21" t="s">
        <v>63</v>
      </c>
      <c r="H110" s="21" t="s">
        <v>108</v>
      </c>
      <c r="I110" s="22">
        <v>43633</v>
      </c>
      <c r="J110" s="23">
        <v>0.35737268518519</v>
      </c>
      <c r="K110" s="22">
        <v>43633</v>
      </c>
      <c r="L110" s="23">
        <v>0.66755787037036995</v>
      </c>
      <c r="M110" s="25">
        <v>19.315000000000001</v>
      </c>
      <c r="N110" s="25">
        <f>IF(Mov2LH[[#This Row],[Unit/activity (=ILE03)]]="H",Mov2LH[[#This Row],[Actual]]*60,Mov2LH[[#This Row],[Actual]])</f>
        <v>1158.9000000000001</v>
      </c>
      <c r="O110" s="21" t="s">
        <v>77</v>
      </c>
      <c r="P110" s="24">
        <v>1</v>
      </c>
      <c r="Q110" s="21" t="s">
        <v>66</v>
      </c>
      <c r="R110" s="21" t="s">
        <v>67</v>
      </c>
    </row>
    <row r="111" spans="1:18" x14ac:dyDescent="0.35">
      <c r="A111" s="27">
        <v>1531226</v>
      </c>
      <c r="B111" s="16">
        <f>VLOOKUP(A111,'Mov 2LH Orders'!B:C,2,0)</f>
        <v>128</v>
      </c>
      <c r="C111" s="21" t="s">
        <v>109</v>
      </c>
      <c r="D111" s="21" t="s">
        <v>95</v>
      </c>
      <c r="E111" s="21" t="s">
        <v>83</v>
      </c>
      <c r="F111" s="21" t="s">
        <v>90</v>
      </c>
      <c r="G111" s="21" t="s">
        <v>84</v>
      </c>
      <c r="H111" s="21" t="s">
        <v>110</v>
      </c>
      <c r="I111" s="22">
        <v>43629</v>
      </c>
      <c r="J111" s="23">
        <v>0.64509259259259</v>
      </c>
      <c r="K111" s="22">
        <v>43629</v>
      </c>
      <c r="L111" s="23">
        <v>0.95440972222221998</v>
      </c>
      <c r="M111" s="25">
        <v>1.863</v>
      </c>
      <c r="N111" s="25">
        <f>IF(Mov2LH[[#This Row],[Unit/activity (=ILE03)]]="H",Mov2LH[[#This Row],[Actual]]*60,Mov2LH[[#This Row],[Actual]])</f>
        <v>111.78</v>
      </c>
      <c r="O111" s="21" t="s">
        <v>77</v>
      </c>
      <c r="P111" s="24">
        <v>5</v>
      </c>
      <c r="Q111" s="21" t="s">
        <v>66</v>
      </c>
      <c r="R111" s="21" t="s">
        <v>67</v>
      </c>
    </row>
    <row r="112" spans="1:18" x14ac:dyDescent="0.35">
      <c r="A112" s="27">
        <v>1532422</v>
      </c>
      <c r="B112" s="16">
        <f>VLOOKUP(A112,'Mov 2LH Orders'!B:C,2,0)</f>
        <v>129</v>
      </c>
      <c r="C112" s="21" t="s">
        <v>59</v>
      </c>
      <c r="D112" s="21" t="s">
        <v>60</v>
      </c>
      <c r="E112" s="21" t="s">
        <v>83</v>
      </c>
      <c r="F112" s="21" t="s">
        <v>62</v>
      </c>
      <c r="G112" s="21" t="s">
        <v>84</v>
      </c>
      <c r="H112" s="21" t="s">
        <v>111</v>
      </c>
      <c r="I112" s="22">
        <v>43628</v>
      </c>
      <c r="J112" s="23">
        <v>0.72018518518519004</v>
      </c>
      <c r="K112" s="22">
        <v>43628</v>
      </c>
      <c r="L112" s="23">
        <v>0.73877314814814998</v>
      </c>
      <c r="M112" s="25">
        <v>5.2329999999999997</v>
      </c>
      <c r="N112" s="25">
        <f>IF(Mov2LH[[#This Row],[Unit/activity (=ILE03)]]="H",Mov2LH[[#This Row],[Actual]]*60,Mov2LH[[#This Row],[Actual]])</f>
        <v>5.2329999999999997</v>
      </c>
      <c r="O112" s="21" t="s">
        <v>66</v>
      </c>
      <c r="P112" s="24">
        <v>40</v>
      </c>
      <c r="Q112" s="21" t="s">
        <v>66</v>
      </c>
      <c r="R112" s="21" t="s">
        <v>67</v>
      </c>
    </row>
    <row r="113" spans="1:18" x14ac:dyDescent="0.35">
      <c r="A113" s="27">
        <v>1532422</v>
      </c>
      <c r="B113" s="16">
        <f>VLOOKUP(A113,'Mov 2LH Orders'!B:C,2,0)</f>
        <v>129</v>
      </c>
      <c r="C113" s="21" t="s">
        <v>59</v>
      </c>
      <c r="D113" s="21" t="s">
        <v>68</v>
      </c>
      <c r="E113" s="21" t="s">
        <v>61</v>
      </c>
      <c r="F113" s="21" t="s">
        <v>62</v>
      </c>
      <c r="G113" s="21" t="s">
        <v>63</v>
      </c>
      <c r="H113" s="21" t="s">
        <v>64</v>
      </c>
      <c r="I113" s="22">
        <v>43628</v>
      </c>
      <c r="J113" s="23">
        <v>0.73950231481480999</v>
      </c>
      <c r="K113" s="22">
        <v>43628</v>
      </c>
      <c r="L113" s="23">
        <v>0.74344907407407002</v>
      </c>
      <c r="M113" s="25">
        <v>4.0170000000000003</v>
      </c>
      <c r="N113" s="25">
        <f>IF(Mov2LH[[#This Row],[Unit/activity (=ILE03)]]="H",Mov2LH[[#This Row],[Actual]]*60,Mov2LH[[#This Row],[Actual]])</f>
        <v>4.0170000000000003</v>
      </c>
      <c r="O113" s="21" t="s">
        <v>66</v>
      </c>
      <c r="P113" s="24">
        <v>15</v>
      </c>
      <c r="Q113" s="21" t="s">
        <v>66</v>
      </c>
      <c r="R113" s="21" t="s">
        <v>67</v>
      </c>
    </row>
    <row r="114" spans="1:18" x14ac:dyDescent="0.35">
      <c r="A114" s="27">
        <v>1532422</v>
      </c>
      <c r="B114" s="16">
        <f>VLOOKUP(A114,'Mov 2LH Orders'!B:C,2,0)</f>
        <v>129</v>
      </c>
      <c r="C114" s="21" t="s">
        <v>59</v>
      </c>
      <c r="D114" s="21" t="s">
        <v>73</v>
      </c>
      <c r="E114" s="21" t="s">
        <v>69</v>
      </c>
      <c r="F114" s="21" t="s">
        <v>62</v>
      </c>
      <c r="G114" s="21" t="s">
        <v>70</v>
      </c>
      <c r="H114" s="21" t="s">
        <v>71</v>
      </c>
      <c r="I114" s="22">
        <v>43628</v>
      </c>
      <c r="J114" s="23">
        <v>0.74819444444444005</v>
      </c>
      <c r="K114" s="22">
        <v>43628</v>
      </c>
      <c r="L114" s="23">
        <v>0.74819444444444005</v>
      </c>
      <c r="M114" s="24">
        <v>20</v>
      </c>
      <c r="N114" s="25">
        <f>IF(Mov2LH[[#This Row],[Unit/activity (=ILE03)]]="H",Mov2LH[[#This Row],[Actual]]*60,Mov2LH[[#This Row],[Actual]])</f>
        <v>20</v>
      </c>
      <c r="O114" s="21" t="s">
        <v>66</v>
      </c>
      <c r="P114" s="24">
        <v>20</v>
      </c>
      <c r="Q114" s="21" t="s">
        <v>66</v>
      </c>
      <c r="R114" s="21" t="s">
        <v>72</v>
      </c>
    </row>
    <row r="115" spans="1:18" x14ac:dyDescent="0.35">
      <c r="A115" s="27">
        <v>1532422</v>
      </c>
      <c r="B115" s="16">
        <f>VLOOKUP(A115,'Mov 2LH Orders'!B:C,2,0)</f>
        <v>129</v>
      </c>
      <c r="C115" s="21" t="s">
        <v>59</v>
      </c>
      <c r="D115" s="21" t="s">
        <v>75</v>
      </c>
      <c r="E115" s="21" t="s">
        <v>61</v>
      </c>
      <c r="F115" s="21" t="s">
        <v>62</v>
      </c>
      <c r="G115" s="21" t="s">
        <v>63</v>
      </c>
      <c r="H115" s="21" t="s">
        <v>74</v>
      </c>
      <c r="I115" s="22">
        <v>43629</v>
      </c>
      <c r="J115" s="23">
        <v>0.31796296296296001</v>
      </c>
      <c r="K115" s="22">
        <v>43629</v>
      </c>
      <c r="L115" s="23">
        <v>0.65937500000000004</v>
      </c>
      <c r="M115" s="25">
        <v>8.1940000000000008</v>
      </c>
      <c r="N115" s="25">
        <f>IF(Mov2LH[[#This Row],[Unit/activity (=ILE03)]]="H",Mov2LH[[#This Row],[Actual]]*60,Mov2LH[[#This Row],[Actual]])</f>
        <v>491.64000000000004</v>
      </c>
      <c r="O115" s="21" t="s">
        <v>77</v>
      </c>
      <c r="P115" s="24">
        <v>290</v>
      </c>
      <c r="Q115" s="21" t="s">
        <v>66</v>
      </c>
      <c r="R115" s="21" t="s">
        <v>67</v>
      </c>
    </row>
    <row r="116" spans="1:18" x14ac:dyDescent="0.35">
      <c r="A116" s="27">
        <v>1532422</v>
      </c>
      <c r="B116" s="16">
        <f>VLOOKUP(A116,'Mov 2LH Orders'!B:C,2,0)</f>
        <v>129</v>
      </c>
      <c r="C116" s="21" t="s">
        <v>59</v>
      </c>
      <c r="D116" s="21" t="s">
        <v>78</v>
      </c>
      <c r="E116" s="21" t="s">
        <v>61</v>
      </c>
      <c r="F116" s="21" t="s">
        <v>62</v>
      </c>
      <c r="G116" s="21" t="s">
        <v>63</v>
      </c>
      <c r="H116" s="21" t="s">
        <v>76</v>
      </c>
      <c r="I116" s="22">
        <v>43632</v>
      </c>
      <c r="J116" s="23">
        <v>0.32206018518518997</v>
      </c>
      <c r="K116" s="22">
        <v>43634</v>
      </c>
      <c r="L116" s="23">
        <v>0.51767361111110999</v>
      </c>
      <c r="M116" s="25">
        <v>34.944000000000003</v>
      </c>
      <c r="N116" s="25">
        <f>IF(Mov2LH[[#This Row],[Unit/activity (=ILE03)]]="H",Mov2LH[[#This Row],[Actual]]*60,Mov2LH[[#This Row],[Actual]])</f>
        <v>2096.6400000000003</v>
      </c>
      <c r="O116" s="21" t="s">
        <v>77</v>
      </c>
      <c r="P116" s="24">
        <v>1040</v>
      </c>
      <c r="Q116" s="21" t="s">
        <v>66</v>
      </c>
      <c r="R116" s="21" t="s">
        <v>67</v>
      </c>
    </row>
    <row r="117" spans="1:18" x14ac:dyDescent="0.35">
      <c r="A117" s="27">
        <v>1532422</v>
      </c>
      <c r="B117" s="16">
        <f>VLOOKUP(A117,'Mov 2LH Orders'!B:C,2,0)</f>
        <v>129</v>
      </c>
      <c r="C117" s="21" t="s">
        <v>59</v>
      </c>
      <c r="D117" s="21" t="s">
        <v>80</v>
      </c>
      <c r="E117" s="21" t="s">
        <v>61</v>
      </c>
      <c r="F117" s="21" t="s">
        <v>62</v>
      </c>
      <c r="G117" s="21" t="s">
        <v>63</v>
      </c>
      <c r="H117" s="21" t="s">
        <v>112</v>
      </c>
      <c r="I117" s="22">
        <v>43634</v>
      </c>
      <c r="J117" s="23">
        <v>0.51780092592592997</v>
      </c>
      <c r="K117" s="22">
        <v>43634</v>
      </c>
      <c r="L117" s="23">
        <v>0.60453703703703998</v>
      </c>
      <c r="M117" s="25">
        <v>2.0819999999999999</v>
      </c>
      <c r="N117" s="25">
        <f>IF(Mov2LH[[#This Row],[Unit/activity (=ILE03)]]="H",Mov2LH[[#This Row],[Actual]]*60,Mov2LH[[#This Row],[Actual]])</f>
        <v>124.91999999999999</v>
      </c>
      <c r="O117" s="21" t="s">
        <v>77</v>
      </c>
      <c r="P117" s="24">
        <v>50</v>
      </c>
      <c r="Q117" s="21" t="s">
        <v>66</v>
      </c>
      <c r="R117" s="21" t="s">
        <v>67</v>
      </c>
    </row>
    <row r="118" spans="1:18" x14ac:dyDescent="0.35">
      <c r="A118" s="27">
        <v>1532422</v>
      </c>
      <c r="B118" s="16">
        <f>VLOOKUP(A118,'Mov 2LH Orders'!B:C,2,0)</f>
        <v>129</v>
      </c>
      <c r="C118" s="21" t="s">
        <v>59</v>
      </c>
      <c r="D118" s="21" t="s">
        <v>82</v>
      </c>
      <c r="E118" s="21" t="s">
        <v>89</v>
      </c>
      <c r="F118" s="21" t="s">
        <v>90</v>
      </c>
      <c r="G118" s="21" t="s">
        <v>91</v>
      </c>
      <c r="H118" s="21" t="s">
        <v>92</v>
      </c>
      <c r="I118" s="22"/>
      <c r="J118" s="23">
        <v>0</v>
      </c>
      <c r="K118" s="22"/>
      <c r="L118" s="23">
        <v>0</v>
      </c>
      <c r="M118" s="25">
        <v>0</v>
      </c>
      <c r="N118" s="25">
        <f>IF(Mov2LH[[#This Row],[Unit/activity (=ILE03)]]="H",Mov2LH[[#This Row],[Actual]]*60,Mov2LH[[#This Row],[Actual]])</f>
        <v>0</v>
      </c>
      <c r="O118" s="21" t="s">
        <v>93</v>
      </c>
      <c r="P118" s="24">
        <v>0</v>
      </c>
      <c r="Q118" s="21" t="s">
        <v>66</v>
      </c>
      <c r="R118" s="21" t="s">
        <v>94</v>
      </c>
    </row>
    <row r="119" spans="1:18" x14ac:dyDescent="0.35">
      <c r="A119" s="27">
        <v>1532422</v>
      </c>
      <c r="B119" s="16">
        <f>VLOOKUP(A119,'Mov 2LH Orders'!B:C,2,0)</f>
        <v>129</v>
      </c>
      <c r="C119" s="21" t="s">
        <v>59</v>
      </c>
      <c r="D119" s="21" t="s">
        <v>85</v>
      </c>
      <c r="E119" s="21" t="s">
        <v>69</v>
      </c>
      <c r="F119" s="21" t="s">
        <v>62</v>
      </c>
      <c r="G119" s="21" t="s">
        <v>70</v>
      </c>
      <c r="H119" s="21" t="s">
        <v>79</v>
      </c>
      <c r="I119" s="22">
        <v>43634</v>
      </c>
      <c r="J119" s="23">
        <v>0.67047453703703996</v>
      </c>
      <c r="K119" s="22">
        <v>43634</v>
      </c>
      <c r="L119" s="23">
        <v>0.67047453703703996</v>
      </c>
      <c r="M119" s="24">
        <v>20</v>
      </c>
      <c r="N119" s="25">
        <f>IF(Mov2LH[[#This Row],[Unit/activity (=ILE03)]]="H",Mov2LH[[#This Row],[Actual]]*60,Mov2LH[[#This Row],[Actual]])</f>
        <v>20</v>
      </c>
      <c r="O119" s="21" t="s">
        <v>66</v>
      </c>
      <c r="P119" s="24">
        <v>20</v>
      </c>
      <c r="Q119" s="21" t="s">
        <v>66</v>
      </c>
      <c r="R119" s="21" t="s">
        <v>72</v>
      </c>
    </row>
    <row r="120" spans="1:18" x14ac:dyDescent="0.35">
      <c r="A120" s="27">
        <v>1532422</v>
      </c>
      <c r="B120" s="16">
        <f>VLOOKUP(A120,'Mov 2LH Orders'!B:C,2,0)</f>
        <v>129</v>
      </c>
      <c r="C120" s="21" t="s">
        <v>59</v>
      </c>
      <c r="D120" s="21" t="s">
        <v>88</v>
      </c>
      <c r="E120" s="21" t="s">
        <v>69</v>
      </c>
      <c r="F120" s="21" t="s">
        <v>62</v>
      </c>
      <c r="G120" s="21" t="s">
        <v>70</v>
      </c>
      <c r="H120" s="21" t="s">
        <v>81</v>
      </c>
      <c r="I120" s="22">
        <v>43634</v>
      </c>
      <c r="J120" s="23">
        <v>0.67055555555556001</v>
      </c>
      <c r="K120" s="22">
        <v>43634</v>
      </c>
      <c r="L120" s="23">
        <v>0.67055555555556001</v>
      </c>
      <c r="M120" s="24">
        <v>20</v>
      </c>
      <c r="N120" s="25">
        <f>IF(Mov2LH[[#This Row],[Unit/activity (=ILE03)]]="H",Mov2LH[[#This Row],[Actual]]*60,Mov2LH[[#This Row],[Actual]])</f>
        <v>20</v>
      </c>
      <c r="O120" s="21" t="s">
        <v>66</v>
      </c>
      <c r="P120" s="24">
        <v>20</v>
      </c>
      <c r="Q120" s="21" t="s">
        <v>66</v>
      </c>
      <c r="R120" s="21" t="s">
        <v>72</v>
      </c>
    </row>
    <row r="121" spans="1:18" x14ac:dyDescent="0.35">
      <c r="A121" s="27">
        <v>1532422</v>
      </c>
      <c r="B121" s="16">
        <f>VLOOKUP(A121,'Mov 2LH Orders'!B:C,2,0)</f>
        <v>129</v>
      </c>
      <c r="C121" s="21" t="s">
        <v>59</v>
      </c>
      <c r="D121" s="21" t="s">
        <v>95</v>
      </c>
      <c r="E121" s="21" t="s">
        <v>83</v>
      </c>
      <c r="F121" s="21" t="s">
        <v>62</v>
      </c>
      <c r="G121" s="21" t="s">
        <v>84</v>
      </c>
      <c r="H121" s="21" t="s">
        <v>84</v>
      </c>
      <c r="I121" s="22">
        <v>43634</v>
      </c>
      <c r="J121" s="23">
        <v>0.70560185185184998</v>
      </c>
      <c r="K121" s="22">
        <v>43635</v>
      </c>
      <c r="L121" s="23">
        <v>0.49656250000000002</v>
      </c>
      <c r="M121" s="25">
        <v>6.0940000000000003</v>
      </c>
      <c r="N121" s="25">
        <f>IF(Mov2LH[[#This Row],[Unit/activity (=ILE03)]]="H",Mov2LH[[#This Row],[Actual]]*60,Mov2LH[[#This Row],[Actual]])</f>
        <v>365.64000000000004</v>
      </c>
      <c r="O121" s="21" t="s">
        <v>77</v>
      </c>
      <c r="P121" s="24">
        <v>450</v>
      </c>
      <c r="Q121" s="21" t="s">
        <v>66</v>
      </c>
      <c r="R121" s="21" t="s">
        <v>67</v>
      </c>
    </row>
    <row r="122" spans="1:18" x14ac:dyDescent="0.35">
      <c r="A122" s="27">
        <v>1532422</v>
      </c>
      <c r="B122" s="16">
        <f>VLOOKUP(A122,'Mov 2LH Orders'!B:C,2,0)</f>
        <v>129</v>
      </c>
      <c r="C122" s="21" t="s">
        <v>59</v>
      </c>
      <c r="D122" s="21" t="s">
        <v>97</v>
      </c>
      <c r="E122" s="21" t="s">
        <v>86</v>
      </c>
      <c r="F122" s="21" t="s">
        <v>62</v>
      </c>
      <c r="G122" s="21" t="s">
        <v>87</v>
      </c>
      <c r="H122" s="21" t="s">
        <v>87</v>
      </c>
      <c r="I122" s="22">
        <v>43642</v>
      </c>
      <c r="J122" s="23">
        <v>0.46493055555556001</v>
      </c>
      <c r="K122" s="22">
        <v>43642</v>
      </c>
      <c r="L122" s="23">
        <v>0.46493055555556001</v>
      </c>
      <c r="M122" s="24">
        <v>20</v>
      </c>
      <c r="N122" s="25">
        <f>IF(Mov2LH[[#This Row],[Unit/activity (=ILE03)]]="H",Mov2LH[[#This Row],[Actual]]*60,Mov2LH[[#This Row],[Actual]])</f>
        <v>20</v>
      </c>
      <c r="O122" s="21" t="s">
        <v>66</v>
      </c>
      <c r="P122" s="24">
        <v>20</v>
      </c>
      <c r="Q122" s="21" t="s">
        <v>66</v>
      </c>
      <c r="R122" s="21" t="s">
        <v>72</v>
      </c>
    </row>
    <row r="123" spans="1:18" x14ac:dyDescent="0.35">
      <c r="A123" s="27">
        <v>1532422</v>
      </c>
      <c r="B123" s="16">
        <f>VLOOKUP(A123,'Mov 2LH Orders'!B:C,2,0)</f>
        <v>129</v>
      </c>
      <c r="C123" s="21" t="s">
        <v>59</v>
      </c>
      <c r="D123" s="21" t="s">
        <v>99</v>
      </c>
      <c r="E123" s="21" t="s">
        <v>61</v>
      </c>
      <c r="F123" s="21" t="s">
        <v>62</v>
      </c>
      <c r="G123" s="21" t="s">
        <v>63</v>
      </c>
      <c r="H123" s="21" t="s">
        <v>96</v>
      </c>
      <c r="I123" s="22">
        <v>43643</v>
      </c>
      <c r="J123" s="23">
        <v>0.5828587962963</v>
      </c>
      <c r="K123" s="22">
        <v>43643</v>
      </c>
      <c r="L123" s="23">
        <v>0.60181712962962997</v>
      </c>
      <c r="M123" s="25">
        <v>9.1</v>
      </c>
      <c r="N123" s="25">
        <f>IF(Mov2LH[[#This Row],[Unit/activity (=ILE03)]]="H",Mov2LH[[#This Row],[Actual]]*60,Mov2LH[[#This Row],[Actual]])</f>
        <v>9.1</v>
      </c>
      <c r="O123" s="21" t="s">
        <v>66</v>
      </c>
      <c r="P123" s="24">
        <v>100</v>
      </c>
      <c r="Q123" s="21" t="s">
        <v>66</v>
      </c>
      <c r="R123" s="21" t="s">
        <v>67</v>
      </c>
    </row>
    <row r="124" spans="1:18" x14ac:dyDescent="0.35">
      <c r="A124" s="27">
        <v>1532422</v>
      </c>
      <c r="B124" s="16">
        <f>VLOOKUP(A124,'Mov 2LH Orders'!B:C,2,0)</f>
        <v>129</v>
      </c>
      <c r="C124" s="21" t="s">
        <v>59</v>
      </c>
      <c r="D124" s="21" t="s">
        <v>101</v>
      </c>
      <c r="E124" s="21" t="s">
        <v>69</v>
      </c>
      <c r="F124" s="21" t="s">
        <v>62</v>
      </c>
      <c r="G124" s="21" t="s">
        <v>70</v>
      </c>
      <c r="H124" s="21" t="s">
        <v>98</v>
      </c>
      <c r="I124" s="22">
        <v>43646</v>
      </c>
      <c r="J124" s="23">
        <v>0.69024305555555998</v>
      </c>
      <c r="K124" s="22">
        <v>43646</v>
      </c>
      <c r="L124" s="23">
        <v>0.69024305555555998</v>
      </c>
      <c r="M124" s="24">
        <v>20</v>
      </c>
      <c r="N124" s="25">
        <f>IF(Mov2LH[[#This Row],[Unit/activity (=ILE03)]]="H",Mov2LH[[#This Row],[Actual]]*60,Mov2LH[[#This Row],[Actual]])</f>
        <v>20</v>
      </c>
      <c r="O124" s="21" t="s">
        <v>66</v>
      </c>
      <c r="P124" s="24">
        <v>20</v>
      </c>
      <c r="Q124" s="21" t="s">
        <v>66</v>
      </c>
      <c r="R124" s="21" t="s">
        <v>72</v>
      </c>
    </row>
    <row r="125" spans="1:18" x14ac:dyDescent="0.35">
      <c r="A125" s="27">
        <v>1532422</v>
      </c>
      <c r="B125" s="16">
        <f>VLOOKUP(A125,'Mov 2LH Orders'!B:C,2,0)</f>
        <v>129</v>
      </c>
      <c r="C125" s="21" t="s">
        <v>59</v>
      </c>
      <c r="D125" s="21" t="s">
        <v>104</v>
      </c>
      <c r="E125" s="21" t="s">
        <v>69</v>
      </c>
      <c r="F125" s="21" t="s">
        <v>62</v>
      </c>
      <c r="G125" s="21" t="s">
        <v>70</v>
      </c>
      <c r="H125" s="21" t="s">
        <v>100</v>
      </c>
      <c r="I125" s="22">
        <v>43647</v>
      </c>
      <c r="J125" s="23">
        <v>0.42640046296296003</v>
      </c>
      <c r="K125" s="22">
        <v>43647</v>
      </c>
      <c r="L125" s="23">
        <v>0.42640046296296003</v>
      </c>
      <c r="M125" s="24">
        <v>30</v>
      </c>
      <c r="N125" s="25">
        <f>IF(Mov2LH[[#This Row],[Unit/activity (=ILE03)]]="H",Mov2LH[[#This Row],[Actual]]*60,Mov2LH[[#This Row],[Actual]])</f>
        <v>30</v>
      </c>
      <c r="O125" s="21" t="s">
        <v>66</v>
      </c>
      <c r="P125" s="24">
        <v>30</v>
      </c>
      <c r="Q125" s="21" t="s">
        <v>66</v>
      </c>
      <c r="R125" s="21" t="s">
        <v>72</v>
      </c>
    </row>
    <row r="126" spans="1:18" x14ac:dyDescent="0.35">
      <c r="A126" s="27">
        <v>1532422</v>
      </c>
      <c r="B126" s="16">
        <f>VLOOKUP(A126,'Mov 2LH Orders'!B:C,2,0)</f>
        <v>129</v>
      </c>
      <c r="C126" s="21" t="s">
        <v>59</v>
      </c>
      <c r="D126" s="21" t="s">
        <v>113</v>
      </c>
      <c r="E126" s="21" t="s">
        <v>102</v>
      </c>
      <c r="F126" s="21" t="s">
        <v>62</v>
      </c>
      <c r="G126" s="21" t="s">
        <v>100</v>
      </c>
      <c r="H126" s="21" t="s">
        <v>103</v>
      </c>
      <c r="I126" s="22">
        <v>43647</v>
      </c>
      <c r="J126" s="23">
        <v>0.42646990740740998</v>
      </c>
      <c r="K126" s="22">
        <v>43647</v>
      </c>
      <c r="L126" s="23">
        <v>0.42646990740740998</v>
      </c>
      <c r="M126" s="24">
        <v>30</v>
      </c>
      <c r="N126" s="25">
        <f>IF(Mov2LH[[#This Row],[Unit/activity (=ILE03)]]="H",Mov2LH[[#This Row],[Actual]]*60,Mov2LH[[#This Row],[Actual]])</f>
        <v>30</v>
      </c>
      <c r="O126" s="21" t="s">
        <v>66</v>
      </c>
      <c r="P126" s="24">
        <v>30</v>
      </c>
      <c r="Q126" s="21" t="s">
        <v>66</v>
      </c>
      <c r="R126" s="21" t="s">
        <v>72</v>
      </c>
    </row>
    <row r="127" spans="1:18" x14ac:dyDescent="0.35">
      <c r="A127" s="27">
        <v>1532422</v>
      </c>
      <c r="B127" s="16">
        <f>VLOOKUP(A127,'Mov 2LH Orders'!B:C,2,0)</f>
        <v>129</v>
      </c>
      <c r="C127" s="21" t="s">
        <v>59</v>
      </c>
      <c r="D127" s="21" t="s">
        <v>114</v>
      </c>
      <c r="E127" s="21" t="s">
        <v>102</v>
      </c>
      <c r="F127" s="21" t="s">
        <v>105</v>
      </c>
      <c r="G127" s="21" t="s">
        <v>100</v>
      </c>
      <c r="H127" s="21" t="s">
        <v>106</v>
      </c>
      <c r="I127" s="22">
        <v>43647</v>
      </c>
      <c r="J127" s="23">
        <v>0.70769675925926001</v>
      </c>
      <c r="K127" s="22">
        <v>43647</v>
      </c>
      <c r="L127" s="23">
        <v>0.70769675925926001</v>
      </c>
      <c r="M127" s="24">
        <v>45</v>
      </c>
      <c r="N127" s="25">
        <f>IF(Mov2LH[[#This Row],[Unit/activity (=ILE03)]]="H",Mov2LH[[#This Row],[Actual]]*60,Mov2LH[[#This Row],[Actual]])</f>
        <v>45</v>
      </c>
      <c r="O127" s="21" t="s">
        <v>66</v>
      </c>
      <c r="P127" s="24">
        <v>45</v>
      </c>
      <c r="Q127" s="21" t="s">
        <v>66</v>
      </c>
      <c r="R127" s="21" t="s">
        <v>72</v>
      </c>
    </row>
    <row r="128" spans="1:18" x14ac:dyDescent="0.35">
      <c r="A128" s="27">
        <v>1532422</v>
      </c>
      <c r="B128" s="16">
        <f>VLOOKUP(A128,'Mov 2LH Orders'!B:C,2,0)</f>
        <v>129</v>
      </c>
      <c r="C128" s="21" t="s">
        <v>107</v>
      </c>
      <c r="D128" s="21" t="s">
        <v>60</v>
      </c>
      <c r="E128" s="21" t="s">
        <v>61</v>
      </c>
      <c r="F128" s="21" t="s">
        <v>90</v>
      </c>
      <c r="G128" s="21" t="s">
        <v>63</v>
      </c>
      <c r="H128" s="21" t="s">
        <v>108</v>
      </c>
      <c r="I128" s="22">
        <v>43641</v>
      </c>
      <c r="J128" s="23">
        <v>0.31480324074074001</v>
      </c>
      <c r="K128" s="22">
        <v>43641</v>
      </c>
      <c r="L128" s="23">
        <v>0.74271990740741001</v>
      </c>
      <c r="M128" s="25">
        <v>10.27</v>
      </c>
      <c r="N128" s="25">
        <f>IF(Mov2LH[[#This Row],[Unit/activity (=ILE03)]]="H",Mov2LH[[#This Row],[Actual]]*60,Mov2LH[[#This Row],[Actual]])</f>
        <v>616.19999999999993</v>
      </c>
      <c r="O128" s="21" t="s">
        <v>77</v>
      </c>
      <c r="P128" s="24">
        <v>1</v>
      </c>
      <c r="Q128" s="21" t="s">
        <v>66</v>
      </c>
      <c r="R128" s="21" t="s">
        <v>67</v>
      </c>
    </row>
    <row r="129" spans="1:18" x14ac:dyDescent="0.35">
      <c r="A129" s="27">
        <v>1532422</v>
      </c>
      <c r="B129" s="16">
        <f>VLOOKUP(A129,'Mov 2LH Orders'!B:C,2,0)</f>
        <v>129</v>
      </c>
      <c r="C129" s="21" t="s">
        <v>109</v>
      </c>
      <c r="D129" s="21" t="s">
        <v>95</v>
      </c>
      <c r="E129" s="21" t="s">
        <v>83</v>
      </c>
      <c r="F129" s="21" t="s">
        <v>90</v>
      </c>
      <c r="G129" s="21" t="s">
        <v>84</v>
      </c>
      <c r="H129" s="21" t="s">
        <v>110</v>
      </c>
      <c r="I129" s="22">
        <v>43640</v>
      </c>
      <c r="J129" s="23">
        <v>0.63064814814814996</v>
      </c>
      <c r="K129" s="22">
        <v>43640</v>
      </c>
      <c r="L129" s="23">
        <v>0.95701388888889005</v>
      </c>
      <c r="M129" s="25">
        <v>7.8330000000000002</v>
      </c>
      <c r="N129" s="25">
        <f>IF(Mov2LH[[#This Row],[Unit/activity (=ILE03)]]="H",Mov2LH[[#This Row],[Actual]]*60,Mov2LH[[#This Row],[Actual]])</f>
        <v>469.98</v>
      </c>
      <c r="O129" s="21" t="s">
        <v>77</v>
      </c>
      <c r="P129" s="24">
        <v>5</v>
      </c>
      <c r="Q129" s="21" t="s">
        <v>66</v>
      </c>
      <c r="R129" s="21" t="s">
        <v>67</v>
      </c>
    </row>
    <row r="130" spans="1:18" x14ac:dyDescent="0.35">
      <c r="A130" s="27">
        <v>1533092</v>
      </c>
      <c r="B130" s="16">
        <f>VLOOKUP(A130,'Mov 2LH Orders'!B:C,2,0)</f>
        <v>130</v>
      </c>
      <c r="C130" s="21" t="s">
        <v>59</v>
      </c>
      <c r="D130" s="21" t="s">
        <v>60</v>
      </c>
      <c r="E130" s="21" t="s">
        <v>83</v>
      </c>
      <c r="F130" s="21" t="s">
        <v>62</v>
      </c>
      <c r="G130" s="21" t="s">
        <v>84</v>
      </c>
      <c r="H130" s="21" t="s">
        <v>111</v>
      </c>
      <c r="I130" s="22">
        <v>43632</v>
      </c>
      <c r="J130" s="23">
        <v>2.8680555555560001E-2</v>
      </c>
      <c r="K130" s="22">
        <v>43633</v>
      </c>
      <c r="L130" s="23">
        <v>0.26081018518519</v>
      </c>
      <c r="M130" s="25">
        <v>112.51</v>
      </c>
      <c r="N130" s="25">
        <f>IF(Mov2LH[[#This Row],[Unit/activity (=ILE03)]]="H",Mov2LH[[#This Row],[Actual]]*60,Mov2LH[[#This Row],[Actual]])</f>
        <v>112.51</v>
      </c>
      <c r="O130" s="21" t="s">
        <v>66</v>
      </c>
      <c r="P130" s="24">
        <v>40</v>
      </c>
      <c r="Q130" s="21" t="s">
        <v>66</v>
      </c>
      <c r="R130" s="21" t="s">
        <v>67</v>
      </c>
    </row>
    <row r="131" spans="1:18" x14ac:dyDescent="0.35">
      <c r="A131" s="27">
        <v>1533092</v>
      </c>
      <c r="B131" s="16">
        <f>VLOOKUP(A131,'Mov 2LH Orders'!B:C,2,0)</f>
        <v>130</v>
      </c>
      <c r="C131" s="21" t="s">
        <v>59</v>
      </c>
      <c r="D131" s="21" t="s">
        <v>68</v>
      </c>
      <c r="E131" s="21" t="s">
        <v>61</v>
      </c>
      <c r="F131" s="21" t="s">
        <v>62</v>
      </c>
      <c r="G131" s="21" t="s">
        <v>63</v>
      </c>
      <c r="H131" s="21" t="s">
        <v>64</v>
      </c>
      <c r="I131" s="22">
        <v>43633</v>
      </c>
      <c r="J131" s="23">
        <v>0.53309027777777995</v>
      </c>
      <c r="K131" s="22">
        <v>43633</v>
      </c>
      <c r="L131" s="23">
        <v>0.54561342592592998</v>
      </c>
      <c r="M131" s="25">
        <v>9.0169999999999995</v>
      </c>
      <c r="N131" s="25">
        <f>IF(Mov2LH[[#This Row],[Unit/activity (=ILE03)]]="H",Mov2LH[[#This Row],[Actual]]*60,Mov2LH[[#This Row],[Actual]])</f>
        <v>9.0169999999999995</v>
      </c>
      <c r="O131" s="21" t="s">
        <v>66</v>
      </c>
      <c r="P131" s="24">
        <v>15</v>
      </c>
      <c r="Q131" s="21" t="s">
        <v>66</v>
      </c>
      <c r="R131" s="21" t="s">
        <v>67</v>
      </c>
    </row>
    <row r="132" spans="1:18" x14ac:dyDescent="0.35">
      <c r="A132" s="27">
        <v>1533092</v>
      </c>
      <c r="B132" s="16">
        <f>VLOOKUP(A132,'Mov 2LH Orders'!B:C,2,0)</f>
        <v>130</v>
      </c>
      <c r="C132" s="21" t="s">
        <v>59</v>
      </c>
      <c r="D132" s="21" t="s">
        <v>73</v>
      </c>
      <c r="E132" s="21" t="s">
        <v>69</v>
      </c>
      <c r="F132" s="21" t="s">
        <v>62</v>
      </c>
      <c r="G132" s="21" t="s">
        <v>70</v>
      </c>
      <c r="H132" s="21" t="s">
        <v>71</v>
      </c>
      <c r="I132" s="22">
        <v>43633</v>
      </c>
      <c r="J132" s="23">
        <v>0.67253472222221999</v>
      </c>
      <c r="K132" s="22">
        <v>43633</v>
      </c>
      <c r="L132" s="23">
        <v>0.67253472222221999</v>
      </c>
      <c r="M132" s="24">
        <v>20</v>
      </c>
      <c r="N132" s="25">
        <f>IF(Mov2LH[[#This Row],[Unit/activity (=ILE03)]]="H",Mov2LH[[#This Row],[Actual]]*60,Mov2LH[[#This Row],[Actual]])</f>
        <v>20</v>
      </c>
      <c r="O132" s="21" t="s">
        <v>66</v>
      </c>
      <c r="P132" s="24">
        <v>20</v>
      </c>
      <c r="Q132" s="21" t="s">
        <v>66</v>
      </c>
      <c r="R132" s="21" t="s">
        <v>72</v>
      </c>
    </row>
    <row r="133" spans="1:18" x14ac:dyDescent="0.35">
      <c r="A133" s="27">
        <v>1533092</v>
      </c>
      <c r="B133" s="16">
        <f>VLOOKUP(A133,'Mov 2LH Orders'!B:C,2,0)</f>
        <v>130</v>
      </c>
      <c r="C133" s="21" t="s">
        <v>59</v>
      </c>
      <c r="D133" s="21" t="s">
        <v>75</v>
      </c>
      <c r="E133" s="21" t="s">
        <v>61</v>
      </c>
      <c r="F133" s="21" t="s">
        <v>62</v>
      </c>
      <c r="G133" s="21" t="s">
        <v>63</v>
      </c>
      <c r="H133" s="21" t="s">
        <v>74</v>
      </c>
      <c r="I133" s="22">
        <v>43634</v>
      </c>
      <c r="J133" s="23">
        <v>0.33017361111110999</v>
      </c>
      <c r="K133" s="22">
        <v>43634</v>
      </c>
      <c r="L133" s="23">
        <v>0.74200231481481005</v>
      </c>
      <c r="M133" s="25">
        <v>9.8840000000000003</v>
      </c>
      <c r="N133" s="25">
        <f>IF(Mov2LH[[#This Row],[Unit/activity (=ILE03)]]="H",Mov2LH[[#This Row],[Actual]]*60,Mov2LH[[#This Row],[Actual]])</f>
        <v>593.04</v>
      </c>
      <c r="O133" s="21" t="s">
        <v>77</v>
      </c>
      <c r="P133" s="24">
        <v>290</v>
      </c>
      <c r="Q133" s="21" t="s">
        <v>66</v>
      </c>
      <c r="R133" s="21" t="s">
        <v>67</v>
      </c>
    </row>
    <row r="134" spans="1:18" x14ac:dyDescent="0.35">
      <c r="A134" s="27">
        <v>1533092</v>
      </c>
      <c r="B134" s="16">
        <f>VLOOKUP(A134,'Mov 2LH Orders'!B:C,2,0)</f>
        <v>130</v>
      </c>
      <c r="C134" s="21" t="s">
        <v>59</v>
      </c>
      <c r="D134" s="21" t="s">
        <v>78</v>
      </c>
      <c r="E134" s="21" t="s">
        <v>61</v>
      </c>
      <c r="F134" s="21" t="s">
        <v>62</v>
      </c>
      <c r="G134" s="21" t="s">
        <v>63</v>
      </c>
      <c r="H134" s="21" t="s">
        <v>76</v>
      </c>
      <c r="I134" s="22">
        <v>43635</v>
      </c>
      <c r="J134" s="23">
        <v>0.31552083333332998</v>
      </c>
      <c r="K134" s="22">
        <v>43639</v>
      </c>
      <c r="L134" s="23">
        <v>0.65616898148147995</v>
      </c>
      <c r="M134" s="25">
        <v>25.224</v>
      </c>
      <c r="N134" s="25">
        <f>IF(Mov2LH[[#This Row],[Unit/activity (=ILE03)]]="H",Mov2LH[[#This Row],[Actual]]*60,Mov2LH[[#This Row],[Actual]])</f>
        <v>1513.44</v>
      </c>
      <c r="O134" s="21" t="s">
        <v>77</v>
      </c>
      <c r="P134" s="24">
        <v>1040</v>
      </c>
      <c r="Q134" s="21" t="s">
        <v>66</v>
      </c>
      <c r="R134" s="21" t="s">
        <v>67</v>
      </c>
    </row>
    <row r="135" spans="1:18" x14ac:dyDescent="0.35">
      <c r="A135" s="27">
        <v>1533092</v>
      </c>
      <c r="B135" s="16">
        <f>VLOOKUP(A135,'Mov 2LH Orders'!B:C,2,0)</f>
        <v>130</v>
      </c>
      <c r="C135" s="21" t="s">
        <v>59</v>
      </c>
      <c r="D135" s="21" t="s">
        <v>80</v>
      </c>
      <c r="E135" s="21" t="s">
        <v>61</v>
      </c>
      <c r="F135" s="21" t="s">
        <v>62</v>
      </c>
      <c r="G135" s="21" t="s">
        <v>63</v>
      </c>
      <c r="H135" s="21" t="s">
        <v>112</v>
      </c>
      <c r="I135" s="22">
        <v>43639</v>
      </c>
      <c r="J135" s="23">
        <v>0.65634259259258998</v>
      </c>
      <c r="K135" s="22">
        <v>43639</v>
      </c>
      <c r="L135" s="23">
        <v>0.65643518518518995</v>
      </c>
      <c r="M135" s="24">
        <v>8</v>
      </c>
      <c r="N135" s="25">
        <f>IF(Mov2LH[[#This Row],[Unit/activity (=ILE03)]]="H",Mov2LH[[#This Row],[Actual]]*60,Mov2LH[[#This Row],[Actual]])</f>
        <v>8</v>
      </c>
      <c r="O135" s="21" t="s">
        <v>65</v>
      </c>
      <c r="P135" s="24">
        <v>50</v>
      </c>
      <c r="Q135" s="21" t="s">
        <v>66</v>
      </c>
      <c r="R135" s="21" t="s">
        <v>67</v>
      </c>
    </row>
    <row r="136" spans="1:18" x14ac:dyDescent="0.35">
      <c r="A136" s="27">
        <v>1533092</v>
      </c>
      <c r="B136" s="16">
        <f>VLOOKUP(A136,'Mov 2LH Orders'!B:C,2,0)</f>
        <v>130</v>
      </c>
      <c r="C136" s="21" t="s">
        <v>59</v>
      </c>
      <c r="D136" s="21" t="s">
        <v>82</v>
      </c>
      <c r="E136" s="21" t="s">
        <v>89</v>
      </c>
      <c r="F136" s="21" t="s">
        <v>90</v>
      </c>
      <c r="G136" s="21" t="s">
        <v>91</v>
      </c>
      <c r="H136" s="21" t="s">
        <v>92</v>
      </c>
      <c r="I136" s="22"/>
      <c r="J136" s="23">
        <v>0</v>
      </c>
      <c r="K136" s="22"/>
      <c r="L136" s="23">
        <v>0</v>
      </c>
      <c r="M136" s="25">
        <v>0</v>
      </c>
      <c r="N136" s="25">
        <f>IF(Mov2LH[[#This Row],[Unit/activity (=ILE03)]]="H",Mov2LH[[#This Row],[Actual]]*60,Mov2LH[[#This Row],[Actual]])</f>
        <v>0</v>
      </c>
      <c r="O136" s="21" t="s">
        <v>93</v>
      </c>
      <c r="P136" s="24">
        <v>0</v>
      </c>
      <c r="Q136" s="21" t="s">
        <v>66</v>
      </c>
      <c r="R136" s="21" t="s">
        <v>94</v>
      </c>
    </row>
    <row r="137" spans="1:18" x14ac:dyDescent="0.35">
      <c r="A137" s="27">
        <v>1533092</v>
      </c>
      <c r="B137" s="16">
        <f>VLOOKUP(A137,'Mov 2LH Orders'!B:C,2,0)</f>
        <v>130</v>
      </c>
      <c r="C137" s="21" t="s">
        <v>59</v>
      </c>
      <c r="D137" s="21" t="s">
        <v>85</v>
      </c>
      <c r="E137" s="21" t="s">
        <v>69</v>
      </c>
      <c r="F137" s="21" t="s">
        <v>62</v>
      </c>
      <c r="G137" s="21" t="s">
        <v>70</v>
      </c>
      <c r="H137" s="21" t="s">
        <v>79</v>
      </c>
      <c r="I137" s="22">
        <v>43639</v>
      </c>
      <c r="J137" s="23">
        <v>0.68593749999999998</v>
      </c>
      <c r="K137" s="22">
        <v>43639</v>
      </c>
      <c r="L137" s="23">
        <v>0.68593749999999998</v>
      </c>
      <c r="M137" s="24">
        <v>20</v>
      </c>
      <c r="N137" s="25">
        <f>IF(Mov2LH[[#This Row],[Unit/activity (=ILE03)]]="H",Mov2LH[[#This Row],[Actual]]*60,Mov2LH[[#This Row],[Actual]])</f>
        <v>20</v>
      </c>
      <c r="O137" s="21" t="s">
        <v>66</v>
      </c>
      <c r="P137" s="24">
        <v>20</v>
      </c>
      <c r="Q137" s="21" t="s">
        <v>66</v>
      </c>
      <c r="R137" s="21" t="s">
        <v>72</v>
      </c>
    </row>
    <row r="138" spans="1:18" x14ac:dyDescent="0.35">
      <c r="A138" s="27">
        <v>1533092</v>
      </c>
      <c r="B138" s="16">
        <f>VLOOKUP(A138,'Mov 2LH Orders'!B:C,2,0)</f>
        <v>130</v>
      </c>
      <c r="C138" s="21" t="s">
        <v>59</v>
      </c>
      <c r="D138" s="21" t="s">
        <v>88</v>
      </c>
      <c r="E138" s="21" t="s">
        <v>69</v>
      </c>
      <c r="F138" s="21" t="s">
        <v>62</v>
      </c>
      <c r="G138" s="21" t="s">
        <v>70</v>
      </c>
      <c r="H138" s="21" t="s">
        <v>81</v>
      </c>
      <c r="I138" s="22">
        <v>43639</v>
      </c>
      <c r="J138" s="23">
        <v>0.68598379629630002</v>
      </c>
      <c r="K138" s="22">
        <v>43639</v>
      </c>
      <c r="L138" s="23">
        <v>0.68598379629630002</v>
      </c>
      <c r="M138" s="24">
        <v>20</v>
      </c>
      <c r="N138" s="25">
        <f>IF(Mov2LH[[#This Row],[Unit/activity (=ILE03)]]="H",Mov2LH[[#This Row],[Actual]]*60,Mov2LH[[#This Row],[Actual]])</f>
        <v>20</v>
      </c>
      <c r="O138" s="21" t="s">
        <v>66</v>
      </c>
      <c r="P138" s="24">
        <v>20</v>
      </c>
      <c r="Q138" s="21" t="s">
        <v>66</v>
      </c>
      <c r="R138" s="21" t="s">
        <v>72</v>
      </c>
    </row>
    <row r="139" spans="1:18" x14ac:dyDescent="0.35">
      <c r="A139" s="27">
        <v>1533092</v>
      </c>
      <c r="B139" s="16">
        <f>VLOOKUP(A139,'Mov 2LH Orders'!B:C,2,0)</f>
        <v>130</v>
      </c>
      <c r="C139" s="21" t="s">
        <v>59</v>
      </c>
      <c r="D139" s="21" t="s">
        <v>95</v>
      </c>
      <c r="E139" s="21" t="s">
        <v>83</v>
      </c>
      <c r="F139" s="21" t="s">
        <v>62</v>
      </c>
      <c r="G139" s="21" t="s">
        <v>84</v>
      </c>
      <c r="H139" s="21" t="s">
        <v>84</v>
      </c>
      <c r="I139" s="22">
        <v>43639</v>
      </c>
      <c r="J139" s="23">
        <v>0.81768518518518996</v>
      </c>
      <c r="K139" s="22">
        <v>43640</v>
      </c>
      <c r="L139" s="23">
        <v>0.59251157407406996</v>
      </c>
      <c r="M139" s="25">
        <v>5.6050000000000004</v>
      </c>
      <c r="N139" s="25">
        <f>IF(Mov2LH[[#This Row],[Unit/activity (=ILE03)]]="H",Mov2LH[[#This Row],[Actual]]*60,Mov2LH[[#This Row],[Actual]])</f>
        <v>336.3</v>
      </c>
      <c r="O139" s="21" t="s">
        <v>77</v>
      </c>
      <c r="P139" s="24">
        <v>450</v>
      </c>
      <c r="Q139" s="21" t="s">
        <v>66</v>
      </c>
      <c r="R139" s="21" t="s">
        <v>67</v>
      </c>
    </row>
    <row r="140" spans="1:18" x14ac:dyDescent="0.35">
      <c r="A140" s="27">
        <v>1533092</v>
      </c>
      <c r="B140" s="16">
        <f>VLOOKUP(A140,'Mov 2LH Orders'!B:C,2,0)</f>
        <v>130</v>
      </c>
      <c r="C140" s="21" t="s">
        <v>59</v>
      </c>
      <c r="D140" s="21" t="s">
        <v>97</v>
      </c>
      <c r="E140" s="21" t="s">
        <v>86</v>
      </c>
      <c r="F140" s="21" t="s">
        <v>62</v>
      </c>
      <c r="G140" s="21" t="s">
        <v>87</v>
      </c>
      <c r="H140" s="21" t="s">
        <v>87</v>
      </c>
      <c r="I140" s="22">
        <v>43648</v>
      </c>
      <c r="J140" s="23">
        <v>0.56598379629630002</v>
      </c>
      <c r="K140" s="22">
        <v>43648</v>
      </c>
      <c r="L140" s="23">
        <v>0.56598379629630002</v>
      </c>
      <c r="M140" s="24">
        <v>20</v>
      </c>
      <c r="N140" s="25">
        <f>IF(Mov2LH[[#This Row],[Unit/activity (=ILE03)]]="H",Mov2LH[[#This Row],[Actual]]*60,Mov2LH[[#This Row],[Actual]])</f>
        <v>20</v>
      </c>
      <c r="O140" s="21" t="s">
        <v>66</v>
      </c>
      <c r="P140" s="24">
        <v>20</v>
      </c>
      <c r="Q140" s="21" t="s">
        <v>66</v>
      </c>
      <c r="R140" s="21" t="s">
        <v>72</v>
      </c>
    </row>
    <row r="141" spans="1:18" x14ac:dyDescent="0.35">
      <c r="A141" s="27">
        <v>1533092</v>
      </c>
      <c r="B141" s="16">
        <f>VLOOKUP(A141,'Mov 2LH Orders'!B:C,2,0)</f>
        <v>130</v>
      </c>
      <c r="C141" s="21" t="s">
        <v>59</v>
      </c>
      <c r="D141" s="21" t="s">
        <v>99</v>
      </c>
      <c r="E141" s="21" t="s">
        <v>61</v>
      </c>
      <c r="F141" s="21" t="s">
        <v>62</v>
      </c>
      <c r="G141" s="21" t="s">
        <v>63</v>
      </c>
      <c r="H141" s="21" t="s">
        <v>96</v>
      </c>
      <c r="I141" s="22">
        <v>43648</v>
      </c>
      <c r="J141" s="23">
        <v>0.60944444444444001</v>
      </c>
      <c r="K141" s="22">
        <v>43649</v>
      </c>
      <c r="L141" s="23">
        <v>0.36541666666667</v>
      </c>
      <c r="M141" s="25">
        <v>9.0719999999999992</v>
      </c>
      <c r="N141" s="25">
        <f>IF(Mov2LH[[#This Row],[Unit/activity (=ILE03)]]="H",Mov2LH[[#This Row],[Actual]]*60,Mov2LH[[#This Row],[Actual]])</f>
        <v>544.31999999999994</v>
      </c>
      <c r="O141" s="21" t="s">
        <v>77</v>
      </c>
      <c r="P141" s="24">
        <v>100</v>
      </c>
      <c r="Q141" s="21" t="s">
        <v>66</v>
      </c>
      <c r="R141" s="21" t="s">
        <v>67</v>
      </c>
    </row>
    <row r="142" spans="1:18" x14ac:dyDescent="0.35">
      <c r="A142" s="27">
        <v>1533092</v>
      </c>
      <c r="B142" s="16">
        <f>VLOOKUP(A142,'Mov 2LH Orders'!B:C,2,0)</f>
        <v>130</v>
      </c>
      <c r="C142" s="21" t="s">
        <v>59</v>
      </c>
      <c r="D142" s="21" t="s">
        <v>101</v>
      </c>
      <c r="E142" s="21" t="s">
        <v>69</v>
      </c>
      <c r="F142" s="21" t="s">
        <v>62</v>
      </c>
      <c r="G142" s="21" t="s">
        <v>70</v>
      </c>
      <c r="H142" s="21" t="s">
        <v>98</v>
      </c>
      <c r="I142" s="22">
        <v>43649</v>
      </c>
      <c r="J142" s="23">
        <v>0.66225694444444005</v>
      </c>
      <c r="K142" s="22">
        <v>43649</v>
      </c>
      <c r="L142" s="23">
        <v>0.66225694444444005</v>
      </c>
      <c r="M142" s="24">
        <v>20</v>
      </c>
      <c r="N142" s="25">
        <f>IF(Mov2LH[[#This Row],[Unit/activity (=ILE03)]]="H",Mov2LH[[#This Row],[Actual]]*60,Mov2LH[[#This Row],[Actual]])</f>
        <v>20</v>
      </c>
      <c r="O142" s="21" t="s">
        <v>66</v>
      </c>
      <c r="P142" s="24">
        <v>20</v>
      </c>
      <c r="Q142" s="21" t="s">
        <v>66</v>
      </c>
      <c r="R142" s="21" t="s">
        <v>72</v>
      </c>
    </row>
    <row r="143" spans="1:18" x14ac:dyDescent="0.35">
      <c r="A143" s="27">
        <v>1533092</v>
      </c>
      <c r="B143" s="16">
        <f>VLOOKUP(A143,'Mov 2LH Orders'!B:C,2,0)</f>
        <v>130</v>
      </c>
      <c r="C143" s="21" t="s">
        <v>59</v>
      </c>
      <c r="D143" s="21" t="s">
        <v>104</v>
      </c>
      <c r="E143" s="21" t="s">
        <v>69</v>
      </c>
      <c r="F143" s="21" t="s">
        <v>62</v>
      </c>
      <c r="G143" s="21" t="s">
        <v>70</v>
      </c>
      <c r="H143" s="21" t="s">
        <v>100</v>
      </c>
      <c r="I143" s="22">
        <v>43649</v>
      </c>
      <c r="J143" s="23">
        <v>0.73365740740741003</v>
      </c>
      <c r="K143" s="22">
        <v>43649</v>
      </c>
      <c r="L143" s="23">
        <v>0.73365740740741003</v>
      </c>
      <c r="M143" s="24">
        <v>30</v>
      </c>
      <c r="N143" s="25">
        <f>IF(Mov2LH[[#This Row],[Unit/activity (=ILE03)]]="H",Mov2LH[[#This Row],[Actual]]*60,Mov2LH[[#This Row],[Actual]])</f>
        <v>30</v>
      </c>
      <c r="O143" s="21" t="s">
        <v>66</v>
      </c>
      <c r="P143" s="24">
        <v>30</v>
      </c>
      <c r="Q143" s="21" t="s">
        <v>66</v>
      </c>
      <c r="R143" s="21" t="s">
        <v>72</v>
      </c>
    </row>
    <row r="144" spans="1:18" x14ac:dyDescent="0.35">
      <c r="A144" s="27">
        <v>1533092</v>
      </c>
      <c r="B144" s="16">
        <f>VLOOKUP(A144,'Mov 2LH Orders'!B:C,2,0)</f>
        <v>130</v>
      </c>
      <c r="C144" s="21" t="s">
        <v>59</v>
      </c>
      <c r="D144" s="21" t="s">
        <v>113</v>
      </c>
      <c r="E144" s="21" t="s">
        <v>102</v>
      </c>
      <c r="F144" s="21" t="s">
        <v>62</v>
      </c>
      <c r="G144" s="21" t="s">
        <v>100</v>
      </c>
      <c r="H144" s="21" t="s">
        <v>103</v>
      </c>
      <c r="I144" s="22">
        <v>43650</v>
      </c>
      <c r="J144" s="23">
        <v>0.41366898148148001</v>
      </c>
      <c r="K144" s="22">
        <v>43650</v>
      </c>
      <c r="L144" s="23">
        <v>0.41366898148148001</v>
      </c>
      <c r="M144" s="24">
        <v>30</v>
      </c>
      <c r="N144" s="25">
        <f>IF(Mov2LH[[#This Row],[Unit/activity (=ILE03)]]="H",Mov2LH[[#This Row],[Actual]]*60,Mov2LH[[#This Row],[Actual]])</f>
        <v>30</v>
      </c>
      <c r="O144" s="21" t="s">
        <v>66</v>
      </c>
      <c r="P144" s="24">
        <v>30</v>
      </c>
      <c r="Q144" s="21" t="s">
        <v>66</v>
      </c>
      <c r="R144" s="21" t="s">
        <v>72</v>
      </c>
    </row>
    <row r="145" spans="1:18" x14ac:dyDescent="0.35">
      <c r="A145" s="27">
        <v>1533092</v>
      </c>
      <c r="B145" s="16">
        <f>VLOOKUP(A145,'Mov 2LH Orders'!B:C,2,0)</f>
        <v>130</v>
      </c>
      <c r="C145" s="21" t="s">
        <v>59</v>
      </c>
      <c r="D145" s="21" t="s">
        <v>114</v>
      </c>
      <c r="E145" s="21" t="s">
        <v>102</v>
      </c>
      <c r="F145" s="21" t="s">
        <v>105</v>
      </c>
      <c r="G145" s="21" t="s">
        <v>100</v>
      </c>
      <c r="H145" s="21" t="s">
        <v>106</v>
      </c>
      <c r="I145" s="22">
        <v>43650</v>
      </c>
      <c r="J145" s="23">
        <v>0.65355324074073995</v>
      </c>
      <c r="K145" s="22">
        <v>43650</v>
      </c>
      <c r="L145" s="23">
        <v>0.65355324074073995</v>
      </c>
      <c r="M145" s="24">
        <v>45</v>
      </c>
      <c r="N145" s="25">
        <f>IF(Mov2LH[[#This Row],[Unit/activity (=ILE03)]]="H",Mov2LH[[#This Row],[Actual]]*60,Mov2LH[[#This Row],[Actual]])</f>
        <v>45</v>
      </c>
      <c r="O145" s="21" t="s">
        <v>66</v>
      </c>
      <c r="P145" s="24">
        <v>45</v>
      </c>
      <c r="Q145" s="21" t="s">
        <v>66</v>
      </c>
      <c r="R145" s="21" t="s">
        <v>72</v>
      </c>
    </row>
    <row r="146" spans="1:18" x14ac:dyDescent="0.35">
      <c r="A146" s="27">
        <v>1533092</v>
      </c>
      <c r="B146" s="16">
        <f>VLOOKUP(A146,'Mov 2LH Orders'!B:C,2,0)</f>
        <v>130</v>
      </c>
      <c r="C146" s="21" t="s">
        <v>107</v>
      </c>
      <c r="D146" s="21" t="s">
        <v>60</v>
      </c>
      <c r="E146" s="21" t="s">
        <v>61</v>
      </c>
      <c r="F146" s="21" t="s">
        <v>90</v>
      </c>
      <c r="G146" s="21" t="s">
        <v>63</v>
      </c>
      <c r="H146" s="21" t="s">
        <v>108</v>
      </c>
      <c r="I146" s="22">
        <v>43634</v>
      </c>
      <c r="J146" s="23">
        <v>0.31568287037037002</v>
      </c>
      <c r="K146" s="22">
        <v>43636</v>
      </c>
      <c r="L146" s="23">
        <v>0.61184027777778005</v>
      </c>
      <c r="M146" s="25">
        <v>18.748999999999999</v>
      </c>
      <c r="N146" s="25">
        <f>IF(Mov2LH[[#This Row],[Unit/activity (=ILE03)]]="H",Mov2LH[[#This Row],[Actual]]*60,Mov2LH[[#This Row],[Actual]])</f>
        <v>1124.9399999999998</v>
      </c>
      <c r="O146" s="21" t="s">
        <v>77</v>
      </c>
      <c r="P146" s="24">
        <v>1</v>
      </c>
      <c r="Q146" s="21" t="s">
        <v>66</v>
      </c>
      <c r="R146" s="21" t="s">
        <v>67</v>
      </c>
    </row>
    <row r="147" spans="1:18" x14ac:dyDescent="0.35">
      <c r="A147" s="27">
        <v>1533092</v>
      </c>
      <c r="B147" s="16">
        <f>VLOOKUP(A147,'Mov 2LH Orders'!B:C,2,0)</f>
        <v>130</v>
      </c>
      <c r="C147" s="21" t="s">
        <v>109</v>
      </c>
      <c r="D147" s="21" t="s">
        <v>95</v>
      </c>
      <c r="E147" s="21" t="s">
        <v>83</v>
      </c>
      <c r="F147" s="21" t="s">
        <v>90</v>
      </c>
      <c r="G147" s="21" t="s">
        <v>84</v>
      </c>
      <c r="H147" s="21" t="s">
        <v>110</v>
      </c>
      <c r="I147" s="22"/>
      <c r="J147" s="23">
        <v>0</v>
      </c>
      <c r="K147" s="22"/>
      <c r="L147" s="23">
        <v>0</v>
      </c>
      <c r="M147" s="25">
        <v>0</v>
      </c>
      <c r="N147" s="25">
        <f>IF(Mov2LH[[#This Row],[Unit/activity (=ILE03)]]="H",Mov2LH[[#This Row],[Actual]]*60,Mov2LH[[#This Row],[Actual]])</f>
        <v>0</v>
      </c>
      <c r="O147" s="21" t="s">
        <v>93</v>
      </c>
      <c r="P147" s="24">
        <v>5</v>
      </c>
      <c r="Q147" s="21" t="s">
        <v>66</v>
      </c>
      <c r="R147" s="21" t="s">
        <v>94</v>
      </c>
    </row>
    <row r="148" spans="1:18" x14ac:dyDescent="0.35">
      <c r="A148" s="27">
        <v>1533701</v>
      </c>
      <c r="B148" s="16">
        <f>VLOOKUP(A148,'Mov 2LH Orders'!B:C,2,0)</f>
        <v>131</v>
      </c>
      <c r="C148" s="21" t="s">
        <v>59</v>
      </c>
      <c r="D148" s="21" t="s">
        <v>60</v>
      </c>
      <c r="E148" s="21" t="s">
        <v>83</v>
      </c>
      <c r="F148" s="21" t="s">
        <v>62</v>
      </c>
      <c r="G148" s="21" t="s">
        <v>84</v>
      </c>
      <c r="H148" s="21" t="s">
        <v>111</v>
      </c>
      <c r="I148" s="22">
        <v>43634</v>
      </c>
      <c r="J148" s="23">
        <v>0.94641203703704002</v>
      </c>
      <c r="K148" s="22">
        <v>43635</v>
      </c>
      <c r="L148" s="23">
        <v>0.25712962962962999</v>
      </c>
      <c r="M148" s="25">
        <v>1.5429999999999999</v>
      </c>
      <c r="N148" s="25">
        <f>IF(Mov2LH[[#This Row],[Unit/activity (=ILE03)]]="H",Mov2LH[[#This Row],[Actual]]*60,Mov2LH[[#This Row],[Actual]])</f>
        <v>92.58</v>
      </c>
      <c r="O148" s="21" t="s">
        <v>77</v>
      </c>
      <c r="P148" s="24">
        <v>40</v>
      </c>
      <c r="Q148" s="21" t="s">
        <v>66</v>
      </c>
      <c r="R148" s="21" t="s">
        <v>67</v>
      </c>
    </row>
    <row r="149" spans="1:18" x14ac:dyDescent="0.35">
      <c r="A149" s="27">
        <v>1533701</v>
      </c>
      <c r="B149" s="16">
        <f>VLOOKUP(A149,'Mov 2LH Orders'!B:C,2,0)</f>
        <v>131</v>
      </c>
      <c r="C149" s="21" t="s">
        <v>59</v>
      </c>
      <c r="D149" s="21" t="s">
        <v>68</v>
      </c>
      <c r="E149" s="21" t="s">
        <v>61</v>
      </c>
      <c r="F149" s="21" t="s">
        <v>62</v>
      </c>
      <c r="G149" s="21" t="s">
        <v>63</v>
      </c>
      <c r="H149" s="21" t="s">
        <v>64</v>
      </c>
      <c r="I149" s="22">
        <v>43639</v>
      </c>
      <c r="J149" s="23">
        <v>0.50371527777778002</v>
      </c>
      <c r="K149" s="22">
        <v>43639</v>
      </c>
      <c r="L149" s="23">
        <v>0.54314814814815005</v>
      </c>
      <c r="M149" s="25">
        <v>56.783000000000001</v>
      </c>
      <c r="N149" s="25">
        <f>IF(Mov2LH[[#This Row],[Unit/activity (=ILE03)]]="H",Mov2LH[[#This Row],[Actual]]*60,Mov2LH[[#This Row],[Actual]])</f>
        <v>56.783000000000001</v>
      </c>
      <c r="O149" s="21" t="s">
        <v>66</v>
      </c>
      <c r="P149" s="24">
        <v>15</v>
      </c>
      <c r="Q149" s="21" t="s">
        <v>66</v>
      </c>
      <c r="R149" s="21" t="s">
        <v>67</v>
      </c>
    </row>
    <row r="150" spans="1:18" x14ac:dyDescent="0.35">
      <c r="A150" s="27">
        <v>1533701</v>
      </c>
      <c r="B150" s="16">
        <f>VLOOKUP(A150,'Mov 2LH Orders'!B:C,2,0)</f>
        <v>131</v>
      </c>
      <c r="C150" s="21" t="s">
        <v>59</v>
      </c>
      <c r="D150" s="21" t="s">
        <v>73</v>
      </c>
      <c r="E150" s="21" t="s">
        <v>69</v>
      </c>
      <c r="F150" s="21" t="s">
        <v>62</v>
      </c>
      <c r="G150" s="21" t="s">
        <v>70</v>
      </c>
      <c r="H150" s="21" t="s">
        <v>71</v>
      </c>
      <c r="I150" s="22">
        <v>43639</v>
      </c>
      <c r="J150" s="23">
        <v>0.55103009259258995</v>
      </c>
      <c r="K150" s="22">
        <v>43639</v>
      </c>
      <c r="L150" s="23">
        <v>0.55103009259258995</v>
      </c>
      <c r="M150" s="24">
        <v>20</v>
      </c>
      <c r="N150" s="25">
        <f>IF(Mov2LH[[#This Row],[Unit/activity (=ILE03)]]="H",Mov2LH[[#This Row],[Actual]]*60,Mov2LH[[#This Row],[Actual]])</f>
        <v>20</v>
      </c>
      <c r="O150" s="21" t="s">
        <v>66</v>
      </c>
      <c r="P150" s="24">
        <v>20</v>
      </c>
      <c r="Q150" s="21" t="s">
        <v>66</v>
      </c>
      <c r="R150" s="21" t="s">
        <v>72</v>
      </c>
    </row>
    <row r="151" spans="1:18" x14ac:dyDescent="0.35">
      <c r="A151" s="27">
        <v>1533701</v>
      </c>
      <c r="B151" s="16">
        <f>VLOOKUP(A151,'Mov 2LH Orders'!B:C,2,0)</f>
        <v>131</v>
      </c>
      <c r="C151" s="21" t="s">
        <v>59</v>
      </c>
      <c r="D151" s="21" t="s">
        <v>75</v>
      </c>
      <c r="E151" s="21" t="s">
        <v>61</v>
      </c>
      <c r="F151" s="21" t="s">
        <v>62</v>
      </c>
      <c r="G151" s="21" t="s">
        <v>63</v>
      </c>
      <c r="H151" s="21" t="s">
        <v>74</v>
      </c>
      <c r="I151" s="22">
        <v>43639</v>
      </c>
      <c r="J151" s="23">
        <v>0.55503472222221995</v>
      </c>
      <c r="K151" s="22">
        <v>43639</v>
      </c>
      <c r="L151" s="23">
        <v>0.74531250000000004</v>
      </c>
      <c r="M151" s="25">
        <v>4.5670000000000002</v>
      </c>
      <c r="N151" s="25">
        <f>IF(Mov2LH[[#This Row],[Unit/activity (=ILE03)]]="H",Mov2LH[[#This Row],[Actual]]*60,Mov2LH[[#This Row],[Actual]])</f>
        <v>274.02</v>
      </c>
      <c r="O151" s="21" t="s">
        <v>77</v>
      </c>
      <c r="P151" s="24">
        <v>290</v>
      </c>
      <c r="Q151" s="21" t="s">
        <v>66</v>
      </c>
      <c r="R151" s="21" t="s">
        <v>67</v>
      </c>
    </row>
    <row r="152" spans="1:18" x14ac:dyDescent="0.35">
      <c r="A152" s="27">
        <v>1533701</v>
      </c>
      <c r="B152" s="16">
        <f>VLOOKUP(A152,'Mov 2LH Orders'!B:C,2,0)</f>
        <v>131</v>
      </c>
      <c r="C152" s="21" t="s">
        <v>59</v>
      </c>
      <c r="D152" s="21" t="s">
        <v>78</v>
      </c>
      <c r="E152" s="21" t="s">
        <v>61</v>
      </c>
      <c r="F152" s="21" t="s">
        <v>62</v>
      </c>
      <c r="G152" s="21" t="s">
        <v>63</v>
      </c>
      <c r="H152" s="21" t="s">
        <v>76</v>
      </c>
      <c r="I152" s="22">
        <v>43640</v>
      </c>
      <c r="J152" s="23">
        <v>0.31435185185184999</v>
      </c>
      <c r="K152" s="22">
        <v>43643</v>
      </c>
      <c r="L152" s="23">
        <v>0.55881944444443998</v>
      </c>
      <c r="M152" s="25">
        <v>35.85</v>
      </c>
      <c r="N152" s="25">
        <f>IF(Mov2LH[[#This Row],[Unit/activity (=ILE03)]]="H",Mov2LH[[#This Row],[Actual]]*60,Mov2LH[[#This Row],[Actual]])</f>
        <v>2151</v>
      </c>
      <c r="O152" s="21" t="s">
        <v>77</v>
      </c>
      <c r="P152" s="24">
        <v>1040</v>
      </c>
      <c r="Q152" s="21" t="s">
        <v>66</v>
      </c>
      <c r="R152" s="21" t="s">
        <v>67</v>
      </c>
    </row>
    <row r="153" spans="1:18" x14ac:dyDescent="0.35">
      <c r="A153" s="27">
        <v>1533701</v>
      </c>
      <c r="B153" s="16">
        <f>VLOOKUP(A153,'Mov 2LH Orders'!B:C,2,0)</f>
        <v>131</v>
      </c>
      <c r="C153" s="21" t="s">
        <v>59</v>
      </c>
      <c r="D153" s="21" t="s">
        <v>80</v>
      </c>
      <c r="E153" s="21" t="s">
        <v>61</v>
      </c>
      <c r="F153" s="21" t="s">
        <v>62</v>
      </c>
      <c r="G153" s="21" t="s">
        <v>63</v>
      </c>
      <c r="H153" s="21" t="s">
        <v>112</v>
      </c>
      <c r="I153" s="22">
        <v>43643</v>
      </c>
      <c r="J153" s="23">
        <v>0.55902777777778001</v>
      </c>
      <c r="K153" s="22">
        <v>43643</v>
      </c>
      <c r="L153" s="23">
        <v>0.58018518518519002</v>
      </c>
      <c r="M153" s="25">
        <v>30.466999999999999</v>
      </c>
      <c r="N153" s="25">
        <f>IF(Mov2LH[[#This Row],[Unit/activity (=ILE03)]]="H",Mov2LH[[#This Row],[Actual]]*60,Mov2LH[[#This Row],[Actual]])</f>
        <v>30.466999999999999</v>
      </c>
      <c r="O153" s="21" t="s">
        <v>66</v>
      </c>
      <c r="P153" s="24">
        <v>50</v>
      </c>
      <c r="Q153" s="21" t="s">
        <v>66</v>
      </c>
      <c r="R153" s="21" t="s">
        <v>67</v>
      </c>
    </row>
    <row r="154" spans="1:18" x14ac:dyDescent="0.35">
      <c r="A154" s="27">
        <v>1533701</v>
      </c>
      <c r="B154" s="16">
        <f>VLOOKUP(A154,'Mov 2LH Orders'!B:C,2,0)</f>
        <v>131</v>
      </c>
      <c r="C154" s="21" t="s">
        <v>59</v>
      </c>
      <c r="D154" s="21" t="s">
        <v>82</v>
      </c>
      <c r="E154" s="21" t="s">
        <v>89</v>
      </c>
      <c r="F154" s="21" t="s">
        <v>90</v>
      </c>
      <c r="G154" s="21" t="s">
        <v>91</v>
      </c>
      <c r="H154" s="21" t="s">
        <v>92</v>
      </c>
      <c r="I154" s="22"/>
      <c r="J154" s="23">
        <v>0</v>
      </c>
      <c r="K154" s="22"/>
      <c r="L154" s="23">
        <v>0</v>
      </c>
      <c r="M154" s="25">
        <v>0</v>
      </c>
      <c r="N154" s="25">
        <f>IF(Mov2LH[[#This Row],[Unit/activity (=ILE03)]]="H",Mov2LH[[#This Row],[Actual]]*60,Mov2LH[[#This Row],[Actual]])</f>
        <v>0</v>
      </c>
      <c r="O154" s="21" t="s">
        <v>93</v>
      </c>
      <c r="P154" s="24">
        <v>0</v>
      </c>
      <c r="Q154" s="21" t="s">
        <v>66</v>
      </c>
      <c r="R154" s="21" t="s">
        <v>94</v>
      </c>
    </row>
    <row r="155" spans="1:18" x14ac:dyDescent="0.35">
      <c r="A155" s="27">
        <v>1533701</v>
      </c>
      <c r="B155" s="16">
        <f>VLOOKUP(A155,'Mov 2LH Orders'!B:C,2,0)</f>
        <v>131</v>
      </c>
      <c r="C155" s="21" t="s">
        <v>59</v>
      </c>
      <c r="D155" s="21" t="s">
        <v>85</v>
      </c>
      <c r="E155" s="21" t="s">
        <v>69</v>
      </c>
      <c r="F155" s="21" t="s">
        <v>62</v>
      </c>
      <c r="G155" s="21" t="s">
        <v>70</v>
      </c>
      <c r="H155" s="21" t="s">
        <v>79</v>
      </c>
      <c r="I155" s="22">
        <v>43643</v>
      </c>
      <c r="J155" s="23">
        <v>0.60997685185185002</v>
      </c>
      <c r="K155" s="22">
        <v>43643</v>
      </c>
      <c r="L155" s="23">
        <v>0.60997685185185002</v>
      </c>
      <c r="M155" s="24">
        <v>20</v>
      </c>
      <c r="N155" s="25">
        <f>IF(Mov2LH[[#This Row],[Unit/activity (=ILE03)]]="H",Mov2LH[[#This Row],[Actual]]*60,Mov2LH[[#This Row],[Actual]])</f>
        <v>20</v>
      </c>
      <c r="O155" s="21" t="s">
        <v>66</v>
      </c>
      <c r="P155" s="24">
        <v>20</v>
      </c>
      <c r="Q155" s="21" t="s">
        <v>66</v>
      </c>
      <c r="R155" s="21" t="s">
        <v>72</v>
      </c>
    </row>
    <row r="156" spans="1:18" x14ac:dyDescent="0.35">
      <c r="A156" s="27">
        <v>1533701</v>
      </c>
      <c r="B156" s="16">
        <f>VLOOKUP(A156,'Mov 2LH Orders'!B:C,2,0)</f>
        <v>131</v>
      </c>
      <c r="C156" s="21" t="s">
        <v>59</v>
      </c>
      <c r="D156" s="21" t="s">
        <v>88</v>
      </c>
      <c r="E156" s="21" t="s">
        <v>69</v>
      </c>
      <c r="F156" s="21" t="s">
        <v>62</v>
      </c>
      <c r="G156" s="21" t="s">
        <v>70</v>
      </c>
      <c r="H156" s="21" t="s">
        <v>81</v>
      </c>
      <c r="I156" s="22">
        <v>43643</v>
      </c>
      <c r="J156" s="23">
        <v>0.61006944444444</v>
      </c>
      <c r="K156" s="22">
        <v>43643</v>
      </c>
      <c r="L156" s="23">
        <v>0.61006944444444</v>
      </c>
      <c r="M156" s="24">
        <v>20</v>
      </c>
      <c r="N156" s="25">
        <f>IF(Mov2LH[[#This Row],[Unit/activity (=ILE03)]]="H",Mov2LH[[#This Row],[Actual]]*60,Mov2LH[[#This Row],[Actual]])</f>
        <v>20</v>
      </c>
      <c r="O156" s="21" t="s">
        <v>66</v>
      </c>
      <c r="P156" s="24">
        <v>20</v>
      </c>
      <c r="Q156" s="21" t="s">
        <v>66</v>
      </c>
      <c r="R156" s="21" t="s">
        <v>72</v>
      </c>
    </row>
    <row r="157" spans="1:18" x14ac:dyDescent="0.35">
      <c r="A157" s="27">
        <v>1533701</v>
      </c>
      <c r="B157" s="16">
        <f>VLOOKUP(A157,'Mov 2LH Orders'!B:C,2,0)</f>
        <v>131</v>
      </c>
      <c r="C157" s="21" t="s">
        <v>59</v>
      </c>
      <c r="D157" s="21" t="s">
        <v>95</v>
      </c>
      <c r="E157" s="21" t="s">
        <v>83</v>
      </c>
      <c r="F157" s="21" t="s">
        <v>62</v>
      </c>
      <c r="G157" s="21" t="s">
        <v>84</v>
      </c>
      <c r="H157" s="21" t="s">
        <v>84</v>
      </c>
      <c r="I157" s="22">
        <v>43643</v>
      </c>
      <c r="J157" s="23">
        <v>0.62331018518518999</v>
      </c>
      <c r="K157" s="22">
        <v>43645</v>
      </c>
      <c r="L157" s="23">
        <v>0.53719907407406997</v>
      </c>
      <c r="M157" s="25">
        <v>8.282</v>
      </c>
      <c r="N157" s="25">
        <f>IF(Mov2LH[[#This Row],[Unit/activity (=ILE03)]]="H",Mov2LH[[#This Row],[Actual]]*60,Mov2LH[[#This Row],[Actual]])</f>
        <v>496.92</v>
      </c>
      <c r="O157" s="21" t="s">
        <v>77</v>
      </c>
      <c r="P157" s="24">
        <v>450</v>
      </c>
      <c r="Q157" s="21" t="s">
        <v>66</v>
      </c>
      <c r="R157" s="21" t="s">
        <v>67</v>
      </c>
    </row>
    <row r="158" spans="1:18" x14ac:dyDescent="0.35">
      <c r="A158" s="27">
        <v>1533701</v>
      </c>
      <c r="B158" s="16">
        <f>VLOOKUP(A158,'Mov 2LH Orders'!B:C,2,0)</f>
        <v>131</v>
      </c>
      <c r="C158" s="21" t="s">
        <v>59</v>
      </c>
      <c r="D158" s="21" t="s">
        <v>97</v>
      </c>
      <c r="E158" s="21" t="s">
        <v>86</v>
      </c>
      <c r="F158" s="21" t="s">
        <v>62</v>
      </c>
      <c r="G158" s="21" t="s">
        <v>87</v>
      </c>
      <c r="H158" s="21" t="s">
        <v>87</v>
      </c>
      <c r="I158" s="22">
        <v>43646</v>
      </c>
      <c r="J158" s="23">
        <v>0.32111111111111001</v>
      </c>
      <c r="K158" s="22">
        <v>43646</v>
      </c>
      <c r="L158" s="23">
        <v>0.32111111111111001</v>
      </c>
      <c r="M158" s="24">
        <v>20</v>
      </c>
      <c r="N158" s="25">
        <f>IF(Mov2LH[[#This Row],[Unit/activity (=ILE03)]]="H",Mov2LH[[#This Row],[Actual]]*60,Mov2LH[[#This Row],[Actual]])</f>
        <v>20</v>
      </c>
      <c r="O158" s="21" t="s">
        <v>66</v>
      </c>
      <c r="P158" s="24">
        <v>20</v>
      </c>
      <c r="Q158" s="21" t="s">
        <v>66</v>
      </c>
      <c r="R158" s="21" t="s">
        <v>72</v>
      </c>
    </row>
    <row r="159" spans="1:18" x14ac:dyDescent="0.35">
      <c r="A159" s="27">
        <v>1533701</v>
      </c>
      <c r="B159" s="16">
        <f>VLOOKUP(A159,'Mov 2LH Orders'!B:C,2,0)</f>
        <v>131</v>
      </c>
      <c r="C159" s="21" t="s">
        <v>59</v>
      </c>
      <c r="D159" s="21" t="s">
        <v>99</v>
      </c>
      <c r="E159" s="21" t="s">
        <v>61</v>
      </c>
      <c r="F159" s="21" t="s">
        <v>62</v>
      </c>
      <c r="G159" s="21" t="s">
        <v>63</v>
      </c>
      <c r="H159" s="21" t="s">
        <v>96</v>
      </c>
      <c r="I159" s="22">
        <v>43648</v>
      </c>
      <c r="J159" s="23">
        <v>0.37569444444444</v>
      </c>
      <c r="K159" s="22">
        <v>43648</v>
      </c>
      <c r="L159" s="23">
        <v>0.39828703703703999</v>
      </c>
      <c r="M159" s="25">
        <v>6.633</v>
      </c>
      <c r="N159" s="25">
        <f>IF(Mov2LH[[#This Row],[Unit/activity (=ILE03)]]="H",Mov2LH[[#This Row],[Actual]]*60,Mov2LH[[#This Row],[Actual]])</f>
        <v>6.633</v>
      </c>
      <c r="O159" s="21" t="s">
        <v>66</v>
      </c>
      <c r="P159" s="24">
        <v>100</v>
      </c>
      <c r="Q159" s="21" t="s">
        <v>66</v>
      </c>
      <c r="R159" s="21" t="s">
        <v>67</v>
      </c>
    </row>
    <row r="160" spans="1:18" x14ac:dyDescent="0.35">
      <c r="A160" s="27">
        <v>1533701</v>
      </c>
      <c r="B160" s="16">
        <f>VLOOKUP(A160,'Mov 2LH Orders'!B:C,2,0)</f>
        <v>131</v>
      </c>
      <c r="C160" s="21" t="s">
        <v>59</v>
      </c>
      <c r="D160" s="21" t="s">
        <v>101</v>
      </c>
      <c r="E160" s="21" t="s">
        <v>69</v>
      </c>
      <c r="F160" s="21" t="s">
        <v>62</v>
      </c>
      <c r="G160" s="21" t="s">
        <v>70</v>
      </c>
      <c r="H160" s="21" t="s">
        <v>98</v>
      </c>
      <c r="I160" s="22">
        <v>43653</v>
      </c>
      <c r="J160" s="23">
        <v>0.69738425925925995</v>
      </c>
      <c r="K160" s="22">
        <v>43653</v>
      </c>
      <c r="L160" s="23">
        <v>0.69738425925925995</v>
      </c>
      <c r="M160" s="24">
        <v>20</v>
      </c>
      <c r="N160" s="25">
        <f>IF(Mov2LH[[#This Row],[Unit/activity (=ILE03)]]="H",Mov2LH[[#This Row],[Actual]]*60,Mov2LH[[#This Row],[Actual]])</f>
        <v>20</v>
      </c>
      <c r="O160" s="21" t="s">
        <v>66</v>
      </c>
      <c r="P160" s="24">
        <v>20</v>
      </c>
      <c r="Q160" s="21" t="s">
        <v>66</v>
      </c>
      <c r="R160" s="21" t="s">
        <v>72</v>
      </c>
    </row>
    <row r="161" spans="1:18" x14ac:dyDescent="0.35">
      <c r="A161" s="27">
        <v>1533701</v>
      </c>
      <c r="B161" s="16">
        <f>VLOOKUP(A161,'Mov 2LH Orders'!B:C,2,0)</f>
        <v>131</v>
      </c>
      <c r="C161" s="21" t="s">
        <v>59</v>
      </c>
      <c r="D161" s="21" t="s">
        <v>104</v>
      </c>
      <c r="E161" s="21" t="s">
        <v>69</v>
      </c>
      <c r="F161" s="21" t="s">
        <v>62</v>
      </c>
      <c r="G161" s="21" t="s">
        <v>70</v>
      </c>
      <c r="H161" s="21" t="s">
        <v>100</v>
      </c>
      <c r="I161" s="22">
        <v>43653</v>
      </c>
      <c r="J161" s="23">
        <v>0.69746527777778</v>
      </c>
      <c r="K161" s="22">
        <v>43653</v>
      </c>
      <c r="L161" s="23">
        <v>0.69746527777778</v>
      </c>
      <c r="M161" s="24">
        <v>30</v>
      </c>
      <c r="N161" s="25">
        <f>IF(Mov2LH[[#This Row],[Unit/activity (=ILE03)]]="H",Mov2LH[[#This Row],[Actual]]*60,Mov2LH[[#This Row],[Actual]])</f>
        <v>30</v>
      </c>
      <c r="O161" s="21" t="s">
        <v>66</v>
      </c>
      <c r="P161" s="24">
        <v>30</v>
      </c>
      <c r="Q161" s="21" t="s">
        <v>66</v>
      </c>
      <c r="R161" s="21" t="s">
        <v>72</v>
      </c>
    </row>
    <row r="162" spans="1:18" x14ac:dyDescent="0.35">
      <c r="A162" s="27">
        <v>1533701</v>
      </c>
      <c r="B162" s="16">
        <f>VLOOKUP(A162,'Mov 2LH Orders'!B:C,2,0)</f>
        <v>131</v>
      </c>
      <c r="C162" s="21" t="s">
        <v>59</v>
      </c>
      <c r="D162" s="21" t="s">
        <v>113</v>
      </c>
      <c r="E162" s="21" t="s">
        <v>102</v>
      </c>
      <c r="F162" s="21" t="s">
        <v>62</v>
      </c>
      <c r="G162" s="21" t="s">
        <v>100</v>
      </c>
      <c r="H162" s="21" t="s">
        <v>103</v>
      </c>
      <c r="I162" s="22">
        <v>43653</v>
      </c>
      <c r="J162" s="23">
        <v>0.69754629629630005</v>
      </c>
      <c r="K162" s="22">
        <v>43653</v>
      </c>
      <c r="L162" s="23">
        <v>0.69754629629630005</v>
      </c>
      <c r="M162" s="24">
        <v>30</v>
      </c>
      <c r="N162" s="25">
        <f>IF(Mov2LH[[#This Row],[Unit/activity (=ILE03)]]="H",Mov2LH[[#This Row],[Actual]]*60,Mov2LH[[#This Row],[Actual]])</f>
        <v>30</v>
      </c>
      <c r="O162" s="21" t="s">
        <v>66</v>
      </c>
      <c r="P162" s="24">
        <v>30</v>
      </c>
      <c r="Q162" s="21" t="s">
        <v>66</v>
      </c>
      <c r="R162" s="21" t="s">
        <v>72</v>
      </c>
    </row>
    <row r="163" spans="1:18" x14ac:dyDescent="0.35">
      <c r="A163" s="27">
        <v>1533701</v>
      </c>
      <c r="B163" s="16">
        <f>VLOOKUP(A163,'Mov 2LH Orders'!B:C,2,0)</f>
        <v>131</v>
      </c>
      <c r="C163" s="21" t="s">
        <v>59</v>
      </c>
      <c r="D163" s="21" t="s">
        <v>114</v>
      </c>
      <c r="E163" s="21" t="s">
        <v>102</v>
      </c>
      <c r="F163" s="21" t="s">
        <v>105</v>
      </c>
      <c r="G163" s="21" t="s">
        <v>100</v>
      </c>
      <c r="H163" s="21" t="s">
        <v>106</v>
      </c>
      <c r="I163" s="22">
        <v>43653</v>
      </c>
      <c r="J163" s="23">
        <v>0.71243055555556001</v>
      </c>
      <c r="K163" s="22">
        <v>43653</v>
      </c>
      <c r="L163" s="23">
        <v>0.71243055555556001</v>
      </c>
      <c r="M163" s="24">
        <v>45</v>
      </c>
      <c r="N163" s="25">
        <f>IF(Mov2LH[[#This Row],[Unit/activity (=ILE03)]]="H",Mov2LH[[#This Row],[Actual]]*60,Mov2LH[[#This Row],[Actual]])</f>
        <v>45</v>
      </c>
      <c r="O163" s="21" t="s">
        <v>66</v>
      </c>
      <c r="P163" s="24">
        <v>45</v>
      </c>
      <c r="Q163" s="21" t="s">
        <v>66</v>
      </c>
      <c r="R163" s="21" t="s">
        <v>72</v>
      </c>
    </row>
    <row r="164" spans="1:18" x14ac:dyDescent="0.35">
      <c r="A164" s="27">
        <v>1533701</v>
      </c>
      <c r="B164" s="16">
        <f>VLOOKUP(A164,'Mov 2LH Orders'!B:C,2,0)</f>
        <v>131</v>
      </c>
      <c r="C164" s="21" t="s">
        <v>107</v>
      </c>
      <c r="D164" s="21" t="s">
        <v>60</v>
      </c>
      <c r="E164" s="21" t="s">
        <v>61</v>
      </c>
      <c r="F164" s="21" t="s">
        <v>90</v>
      </c>
      <c r="G164" s="21" t="s">
        <v>63</v>
      </c>
      <c r="H164" s="21" t="s">
        <v>108</v>
      </c>
      <c r="I164" s="22">
        <v>43646</v>
      </c>
      <c r="J164" s="23">
        <v>0.32414351851852002</v>
      </c>
      <c r="K164" s="22">
        <v>43647</v>
      </c>
      <c r="L164" s="23">
        <v>0.61793981481480997</v>
      </c>
      <c r="M164" s="25">
        <v>8.6110000000000007</v>
      </c>
      <c r="N164" s="25">
        <f>IF(Mov2LH[[#This Row],[Unit/activity (=ILE03)]]="H",Mov2LH[[#This Row],[Actual]]*60,Mov2LH[[#This Row],[Actual]])</f>
        <v>516.66000000000008</v>
      </c>
      <c r="O164" s="21" t="s">
        <v>77</v>
      </c>
      <c r="P164" s="24">
        <v>1</v>
      </c>
      <c r="Q164" s="21" t="s">
        <v>66</v>
      </c>
      <c r="R164" s="21" t="s">
        <v>67</v>
      </c>
    </row>
    <row r="165" spans="1:18" x14ac:dyDescent="0.35">
      <c r="A165" s="27">
        <v>1533701</v>
      </c>
      <c r="B165" s="16">
        <f>VLOOKUP(A165,'Mov 2LH Orders'!B:C,2,0)</f>
        <v>131</v>
      </c>
      <c r="C165" s="21" t="s">
        <v>109</v>
      </c>
      <c r="D165" s="21" t="s">
        <v>95</v>
      </c>
      <c r="E165" s="21" t="s">
        <v>83</v>
      </c>
      <c r="F165" s="21" t="s">
        <v>90</v>
      </c>
      <c r="G165" s="21" t="s">
        <v>84</v>
      </c>
      <c r="H165" s="21" t="s">
        <v>110</v>
      </c>
      <c r="I165" s="22">
        <v>43643</v>
      </c>
      <c r="J165" s="23">
        <v>0.63347222222221999</v>
      </c>
      <c r="K165" s="22">
        <v>43643</v>
      </c>
      <c r="L165" s="23">
        <v>0.88741898148148002</v>
      </c>
      <c r="M165" s="25">
        <v>6.0949999999999998</v>
      </c>
      <c r="N165" s="25">
        <f>IF(Mov2LH[[#This Row],[Unit/activity (=ILE03)]]="H",Mov2LH[[#This Row],[Actual]]*60,Mov2LH[[#This Row],[Actual]])</f>
        <v>365.7</v>
      </c>
      <c r="O165" s="21" t="s">
        <v>77</v>
      </c>
      <c r="P165" s="24">
        <v>5</v>
      </c>
      <c r="Q165" s="21" t="s">
        <v>66</v>
      </c>
      <c r="R165" s="21" t="s">
        <v>67</v>
      </c>
    </row>
    <row r="166" spans="1:18" x14ac:dyDescent="0.35">
      <c r="A166" s="27">
        <v>1534426</v>
      </c>
      <c r="B166" s="16">
        <f>VLOOKUP(A166,'Mov 2LH Orders'!B:C,2,0)</f>
        <v>132</v>
      </c>
      <c r="C166" s="21" t="s">
        <v>59</v>
      </c>
      <c r="D166" s="21" t="s">
        <v>60</v>
      </c>
      <c r="E166" s="21" t="s">
        <v>83</v>
      </c>
      <c r="F166" s="21" t="s">
        <v>62</v>
      </c>
      <c r="G166" s="21" t="s">
        <v>84</v>
      </c>
      <c r="H166" s="21" t="s">
        <v>111</v>
      </c>
      <c r="I166" s="22">
        <v>43640</v>
      </c>
      <c r="J166" s="23">
        <v>0.79107638888888998</v>
      </c>
      <c r="K166" s="22">
        <v>43641</v>
      </c>
      <c r="L166" s="23">
        <v>1.5081018518519999E-2</v>
      </c>
      <c r="M166" s="25">
        <v>97.316999999999993</v>
      </c>
      <c r="N166" s="25">
        <f>IF(Mov2LH[[#This Row],[Unit/activity (=ILE03)]]="H",Mov2LH[[#This Row],[Actual]]*60,Mov2LH[[#This Row],[Actual]])</f>
        <v>97.316999999999993</v>
      </c>
      <c r="O166" s="21" t="s">
        <v>66</v>
      </c>
      <c r="P166" s="24">
        <v>40</v>
      </c>
      <c r="Q166" s="21" t="s">
        <v>66</v>
      </c>
      <c r="R166" s="21" t="s">
        <v>67</v>
      </c>
    </row>
    <row r="167" spans="1:18" x14ac:dyDescent="0.35">
      <c r="A167" s="27">
        <v>1534426</v>
      </c>
      <c r="B167" s="16">
        <f>VLOOKUP(A167,'Mov 2LH Orders'!B:C,2,0)</f>
        <v>132</v>
      </c>
      <c r="C167" s="21" t="s">
        <v>59</v>
      </c>
      <c r="D167" s="21" t="s">
        <v>68</v>
      </c>
      <c r="E167" s="21" t="s">
        <v>61</v>
      </c>
      <c r="F167" s="21" t="s">
        <v>62</v>
      </c>
      <c r="G167" s="21" t="s">
        <v>63</v>
      </c>
      <c r="H167" s="21" t="s">
        <v>64</v>
      </c>
      <c r="I167" s="22">
        <v>43642</v>
      </c>
      <c r="J167" s="23">
        <v>0.44756944444444002</v>
      </c>
      <c r="K167" s="22">
        <v>43642</v>
      </c>
      <c r="L167" s="23">
        <v>0.450625</v>
      </c>
      <c r="M167" s="25">
        <v>2.2000000000000002</v>
      </c>
      <c r="N167" s="25">
        <f>IF(Mov2LH[[#This Row],[Unit/activity (=ILE03)]]="H",Mov2LH[[#This Row],[Actual]]*60,Mov2LH[[#This Row],[Actual]])</f>
        <v>2.2000000000000002</v>
      </c>
      <c r="O167" s="21" t="s">
        <v>66</v>
      </c>
      <c r="P167" s="24">
        <v>15</v>
      </c>
      <c r="Q167" s="21" t="s">
        <v>66</v>
      </c>
      <c r="R167" s="21" t="s">
        <v>67</v>
      </c>
    </row>
    <row r="168" spans="1:18" x14ac:dyDescent="0.35">
      <c r="A168" s="27">
        <v>1534426</v>
      </c>
      <c r="B168" s="16">
        <f>VLOOKUP(A168,'Mov 2LH Orders'!B:C,2,0)</f>
        <v>132</v>
      </c>
      <c r="C168" s="21" t="s">
        <v>59</v>
      </c>
      <c r="D168" s="21" t="s">
        <v>73</v>
      </c>
      <c r="E168" s="21" t="s">
        <v>69</v>
      </c>
      <c r="F168" s="21" t="s">
        <v>62</v>
      </c>
      <c r="G168" s="21" t="s">
        <v>70</v>
      </c>
      <c r="H168" s="21" t="s">
        <v>71</v>
      </c>
      <c r="I168" s="22">
        <v>43642</v>
      </c>
      <c r="J168" s="23">
        <v>0.45668981481481002</v>
      </c>
      <c r="K168" s="22">
        <v>43642</v>
      </c>
      <c r="L168" s="23">
        <v>0.45668981481481002</v>
      </c>
      <c r="M168" s="24">
        <v>20</v>
      </c>
      <c r="N168" s="25">
        <f>IF(Mov2LH[[#This Row],[Unit/activity (=ILE03)]]="H",Mov2LH[[#This Row],[Actual]]*60,Mov2LH[[#This Row],[Actual]])</f>
        <v>20</v>
      </c>
      <c r="O168" s="21" t="s">
        <v>66</v>
      </c>
      <c r="P168" s="24">
        <v>20</v>
      </c>
      <c r="Q168" s="21" t="s">
        <v>66</v>
      </c>
      <c r="R168" s="21" t="s">
        <v>72</v>
      </c>
    </row>
    <row r="169" spans="1:18" x14ac:dyDescent="0.35">
      <c r="A169" s="27">
        <v>1534426</v>
      </c>
      <c r="B169" s="16">
        <f>VLOOKUP(A169,'Mov 2LH Orders'!B:C,2,0)</f>
        <v>132</v>
      </c>
      <c r="C169" s="21" t="s">
        <v>59</v>
      </c>
      <c r="D169" s="21" t="s">
        <v>75</v>
      </c>
      <c r="E169" s="21" t="s">
        <v>61</v>
      </c>
      <c r="F169" s="21" t="s">
        <v>62</v>
      </c>
      <c r="G169" s="21" t="s">
        <v>63</v>
      </c>
      <c r="H169" s="21" t="s">
        <v>74</v>
      </c>
      <c r="I169" s="22">
        <v>43642</v>
      </c>
      <c r="J169" s="23">
        <v>0.51543981481481005</v>
      </c>
      <c r="K169" s="22">
        <v>43643</v>
      </c>
      <c r="L169" s="23">
        <v>0.32025462962963003</v>
      </c>
      <c r="M169" s="25">
        <v>5.4429999999999996</v>
      </c>
      <c r="N169" s="25">
        <f>IF(Mov2LH[[#This Row],[Unit/activity (=ILE03)]]="H",Mov2LH[[#This Row],[Actual]]*60,Mov2LH[[#This Row],[Actual]])</f>
        <v>326.58</v>
      </c>
      <c r="O169" s="21" t="s">
        <v>77</v>
      </c>
      <c r="P169" s="24">
        <v>290</v>
      </c>
      <c r="Q169" s="21" t="s">
        <v>66</v>
      </c>
      <c r="R169" s="21" t="s">
        <v>67</v>
      </c>
    </row>
    <row r="170" spans="1:18" x14ac:dyDescent="0.35">
      <c r="A170" s="27">
        <v>1534426</v>
      </c>
      <c r="B170" s="16">
        <f>VLOOKUP(A170,'Mov 2LH Orders'!B:C,2,0)</f>
        <v>132</v>
      </c>
      <c r="C170" s="21" t="s">
        <v>59</v>
      </c>
      <c r="D170" s="21" t="s">
        <v>78</v>
      </c>
      <c r="E170" s="21" t="s">
        <v>61</v>
      </c>
      <c r="F170" s="21" t="s">
        <v>62</v>
      </c>
      <c r="G170" s="21" t="s">
        <v>63</v>
      </c>
      <c r="H170" s="21" t="s">
        <v>76</v>
      </c>
      <c r="I170" s="22">
        <v>43643</v>
      </c>
      <c r="J170" s="23">
        <v>0.32052083333332998</v>
      </c>
      <c r="K170" s="22">
        <v>43648</v>
      </c>
      <c r="L170" s="23">
        <v>0.50656250000000003</v>
      </c>
      <c r="M170" s="25">
        <v>1792.5830000000001</v>
      </c>
      <c r="N170" s="25">
        <f>IF(Mov2LH[[#This Row],[Unit/activity (=ILE03)]]="H",Mov2LH[[#This Row],[Actual]]*60,Mov2LH[[#This Row],[Actual]])</f>
        <v>1792.5830000000001</v>
      </c>
      <c r="O170" s="21" t="s">
        <v>66</v>
      </c>
      <c r="P170" s="24">
        <v>1040</v>
      </c>
      <c r="Q170" s="21" t="s">
        <v>66</v>
      </c>
      <c r="R170" s="21" t="s">
        <v>67</v>
      </c>
    </row>
    <row r="171" spans="1:18" x14ac:dyDescent="0.35">
      <c r="A171" s="27">
        <v>1534426</v>
      </c>
      <c r="B171" s="16">
        <f>VLOOKUP(A171,'Mov 2LH Orders'!B:C,2,0)</f>
        <v>132</v>
      </c>
      <c r="C171" s="21" t="s">
        <v>59</v>
      </c>
      <c r="D171" s="21" t="s">
        <v>80</v>
      </c>
      <c r="E171" s="21" t="s">
        <v>61</v>
      </c>
      <c r="F171" s="21" t="s">
        <v>62</v>
      </c>
      <c r="G171" s="21" t="s">
        <v>63</v>
      </c>
      <c r="H171" s="21" t="s">
        <v>112</v>
      </c>
      <c r="I171" s="22">
        <v>43648</v>
      </c>
      <c r="J171" s="23">
        <v>0.50670138888889005</v>
      </c>
      <c r="K171" s="22">
        <v>43648</v>
      </c>
      <c r="L171" s="23">
        <v>0.59858796296296002</v>
      </c>
      <c r="M171" s="25">
        <v>2.2050000000000001</v>
      </c>
      <c r="N171" s="25">
        <f>IF(Mov2LH[[#This Row],[Unit/activity (=ILE03)]]="H",Mov2LH[[#This Row],[Actual]]*60,Mov2LH[[#This Row],[Actual]])</f>
        <v>132.30000000000001</v>
      </c>
      <c r="O171" s="21" t="s">
        <v>77</v>
      </c>
      <c r="P171" s="24">
        <v>50</v>
      </c>
      <c r="Q171" s="21" t="s">
        <v>66</v>
      </c>
      <c r="R171" s="21" t="s">
        <v>67</v>
      </c>
    </row>
    <row r="172" spans="1:18" x14ac:dyDescent="0.35">
      <c r="A172" s="27">
        <v>1534426</v>
      </c>
      <c r="B172" s="16">
        <f>VLOOKUP(A172,'Mov 2LH Orders'!B:C,2,0)</f>
        <v>132</v>
      </c>
      <c r="C172" s="21" t="s">
        <v>59</v>
      </c>
      <c r="D172" s="21" t="s">
        <v>82</v>
      </c>
      <c r="E172" s="21" t="s">
        <v>89</v>
      </c>
      <c r="F172" s="21" t="s">
        <v>90</v>
      </c>
      <c r="G172" s="21" t="s">
        <v>91</v>
      </c>
      <c r="H172" s="21" t="s">
        <v>92</v>
      </c>
      <c r="I172" s="22"/>
      <c r="J172" s="23">
        <v>0</v>
      </c>
      <c r="K172" s="22"/>
      <c r="L172" s="23">
        <v>0</v>
      </c>
      <c r="M172" s="25">
        <v>0</v>
      </c>
      <c r="N172" s="25">
        <f>IF(Mov2LH[[#This Row],[Unit/activity (=ILE03)]]="H",Mov2LH[[#This Row],[Actual]]*60,Mov2LH[[#This Row],[Actual]])</f>
        <v>0</v>
      </c>
      <c r="O172" s="21" t="s">
        <v>93</v>
      </c>
      <c r="P172" s="24">
        <v>0</v>
      </c>
      <c r="Q172" s="21" t="s">
        <v>66</v>
      </c>
      <c r="R172" s="21" t="s">
        <v>94</v>
      </c>
    </row>
    <row r="173" spans="1:18" x14ac:dyDescent="0.35">
      <c r="A173" s="27">
        <v>1534426</v>
      </c>
      <c r="B173" s="16">
        <f>VLOOKUP(A173,'Mov 2LH Orders'!B:C,2,0)</f>
        <v>132</v>
      </c>
      <c r="C173" s="21" t="s">
        <v>59</v>
      </c>
      <c r="D173" s="21" t="s">
        <v>85</v>
      </c>
      <c r="E173" s="21" t="s">
        <v>69</v>
      </c>
      <c r="F173" s="21" t="s">
        <v>62</v>
      </c>
      <c r="G173" s="21" t="s">
        <v>70</v>
      </c>
      <c r="H173" s="21" t="s">
        <v>79</v>
      </c>
      <c r="I173" s="22">
        <v>43648</v>
      </c>
      <c r="J173" s="23">
        <v>0.62462962962962998</v>
      </c>
      <c r="K173" s="22">
        <v>43648</v>
      </c>
      <c r="L173" s="23">
        <v>0.62462962962962998</v>
      </c>
      <c r="M173" s="24">
        <v>20</v>
      </c>
      <c r="N173" s="25">
        <f>IF(Mov2LH[[#This Row],[Unit/activity (=ILE03)]]="H",Mov2LH[[#This Row],[Actual]]*60,Mov2LH[[#This Row],[Actual]])</f>
        <v>20</v>
      </c>
      <c r="O173" s="21" t="s">
        <v>66</v>
      </c>
      <c r="P173" s="24">
        <v>20</v>
      </c>
      <c r="Q173" s="21" t="s">
        <v>66</v>
      </c>
      <c r="R173" s="21" t="s">
        <v>72</v>
      </c>
    </row>
    <row r="174" spans="1:18" x14ac:dyDescent="0.35">
      <c r="A174" s="27">
        <v>1534426</v>
      </c>
      <c r="B174" s="16">
        <f>VLOOKUP(A174,'Mov 2LH Orders'!B:C,2,0)</f>
        <v>132</v>
      </c>
      <c r="C174" s="21" t="s">
        <v>59</v>
      </c>
      <c r="D174" s="21" t="s">
        <v>88</v>
      </c>
      <c r="E174" s="21" t="s">
        <v>69</v>
      </c>
      <c r="F174" s="21" t="s">
        <v>62</v>
      </c>
      <c r="G174" s="21" t="s">
        <v>70</v>
      </c>
      <c r="H174" s="21" t="s">
        <v>81</v>
      </c>
      <c r="I174" s="22">
        <v>43648</v>
      </c>
      <c r="J174" s="23">
        <v>0.62469907407406999</v>
      </c>
      <c r="K174" s="22">
        <v>43648</v>
      </c>
      <c r="L174" s="23">
        <v>0.62469907407406999</v>
      </c>
      <c r="M174" s="24">
        <v>20</v>
      </c>
      <c r="N174" s="25">
        <f>IF(Mov2LH[[#This Row],[Unit/activity (=ILE03)]]="H",Mov2LH[[#This Row],[Actual]]*60,Mov2LH[[#This Row],[Actual]])</f>
        <v>20</v>
      </c>
      <c r="O174" s="21" t="s">
        <v>66</v>
      </c>
      <c r="P174" s="24">
        <v>20</v>
      </c>
      <c r="Q174" s="21" t="s">
        <v>66</v>
      </c>
      <c r="R174" s="21" t="s">
        <v>72</v>
      </c>
    </row>
    <row r="175" spans="1:18" x14ac:dyDescent="0.35">
      <c r="A175" s="27">
        <v>1534426</v>
      </c>
      <c r="B175" s="16">
        <f>VLOOKUP(A175,'Mov 2LH Orders'!B:C,2,0)</f>
        <v>132</v>
      </c>
      <c r="C175" s="21" t="s">
        <v>59</v>
      </c>
      <c r="D175" s="21" t="s">
        <v>95</v>
      </c>
      <c r="E175" s="21" t="s">
        <v>83</v>
      </c>
      <c r="F175" s="21" t="s">
        <v>62</v>
      </c>
      <c r="G175" s="21" t="s">
        <v>84</v>
      </c>
      <c r="H175" s="21" t="s">
        <v>84</v>
      </c>
      <c r="I175" s="22">
        <v>43648</v>
      </c>
      <c r="J175" s="23">
        <v>0.77682870370370005</v>
      </c>
      <c r="K175" s="22">
        <v>43649</v>
      </c>
      <c r="L175" s="23">
        <v>0.96293981481480995</v>
      </c>
      <c r="M175" s="25">
        <v>8.7769999999999992</v>
      </c>
      <c r="N175" s="25">
        <f>IF(Mov2LH[[#This Row],[Unit/activity (=ILE03)]]="H",Mov2LH[[#This Row],[Actual]]*60,Mov2LH[[#This Row],[Actual]])</f>
        <v>526.62</v>
      </c>
      <c r="O175" s="21" t="s">
        <v>77</v>
      </c>
      <c r="P175" s="24">
        <v>450</v>
      </c>
      <c r="Q175" s="21" t="s">
        <v>66</v>
      </c>
      <c r="R175" s="21" t="s">
        <v>67</v>
      </c>
    </row>
    <row r="176" spans="1:18" x14ac:dyDescent="0.35">
      <c r="A176" s="27">
        <v>1534426</v>
      </c>
      <c r="B176" s="16">
        <f>VLOOKUP(A176,'Mov 2LH Orders'!B:C,2,0)</f>
        <v>132</v>
      </c>
      <c r="C176" s="21" t="s">
        <v>59</v>
      </c>
      <c r="D176" s="21" t="s">
        <v>97</v>
      </c>
      <c r="E176" s="21" t="s">
        <v>86</v>
      </c>
      <c r="F176" s="21" t="s">
        <v>62</v>
      </c>
      <c r="G176" s="21" t="s">
        <v>87</v>
      </c>
      <c r="H176" s="21" t="s">
        <v>87</v>
      </c>
      <c r="I176" s="22">
        <v>43650</v>
      </c>
      <c r="J176" s="23">
        <v>0.29740740740741001</v>
      </c>
      <c r="K176" s="22">
        <v>43650</v>
      </c>
      <c r="L176" s="23">
        <v>0.29740740740741001</v>
      </c>
      <c r="M176" s="24">
        <v>20</v>
      </c>
      <c r="N176" s="25">
        <f>IF(Mov2LH[[#This Row],[Unit/activity (=ILE03)]]="H",Mov2LH[[#This Row],[Actual]]*60,Mov2LH[[#This Row],[Actual]])</f>
        <v>20</v>
      </c>
      <c r="O176" s="21" t="s">
        <v>66</v>
      </c>
      <c r="P176" s="24">
        <v>20</v>
      </c>
      <c r="Q176" s="21" t="s">
        <v>66</v>
      </c>
      <c r="R176" s="21" t="s">
        <v>72</v>
      </c>
    </row>
    <row r="177" spans="1:18" x14ac:dyDescent="0.35">
      <c r="A177" s="27">
        <v>1534426</v>
      </c>
      <c r="B177" s="16">
        <f>VLOOKUP(A177,'Mov 2LH Orders'!B:C,2,0)</f>
        <v>132</v>
      </c>
      <c r="C177" s="21" t="s">
        <v>59</v>
      </c>
      <c r="D177" s="21" t="s">
        <v>99</v>
      </c>
      <c r="E177" s="21" t="s">
        <v>61</v>
      </c>
      <c r="F177" s="21" t="s">
        <v>62</v>
      </c>
      <c r="G177" s="21" t="s">
        <v>63</v>
      </c>
      <c r="H177" s="21" t="s">
        <v>96</v>
      </c>
      <c r="I177" s="22">
        <v>43654</v>
      </c>
      <c r="J177" s="23">
        <v>0.35219907407406997</v>
      </c>
      <c r="K177" s="22">
        <v>43654</v>
      </c>
      <c r="L177" s="23">
        <v>0.66831018518519003</v>
      </c>
      <c r="M177" s="25">
        <v>1.236</v>
      </c>
      <c r="N177" s="25">
        <f>IF(Mov2LH[[#This Row],[Unit/activity (=ILE03)]]="H",Mov2LH[[#This Row],[Actual]]*60,Mov2LH[[#This Row],[Actual]])</f>
        <v>74.16</v>
      </c>
      <c r="O177" s="21" t="s">
        <v>77</v>
      </c>
      <c r="P177" s="24">
        <v>100</v>
      </c>
      <c r="Q177" s="21" t="s">
        <v>66</v>
      </c>
      <c r="R177" s="21" t="s">
        <v>67</v>
      </c>
    </row>
    <row r="178" spans="1:18" x14ac:dyDescent="0.35">
      <c r="A178" s="27">
        <v>1534426</v>
      </c>
      <c r="B178" s="16">
        <f>VLOOKUP(A178,'Mov 2LH Orders'!B:C,2,0)</f>
        <v>132</v>
      </c>
      <c r="C178" s="21" t="s">
        <v>59</v>
      </c>
      <c r="D178" s="21" t="s">
        <v>101</v>
      </c>
      <c r="E178" s="21" t="s">
        <v>69</v>
      </c>
      <c r="F178" s="21" t="s">
        <v>62</v>
      </c>
      <c r="G178" s="21" t="s">
        <v>70</v>
      </c>
      <c r="H178" s="21" t="s">
        <v>98</v>
      </c>
      <c r="I178" s="22">
        <v>43655</v>
      </c>
      <c r="J178" s="23">
        <v>0.6221875</v>
      </c>
      <c r="K178" s="22">
        <v>43655</v>
      </c>
      <c r="L178" s="23">
        <v>0.6221875</v>
      </c>
      <c r="M178" s="24">
        <v>20</v>
      </c>
      <c r="N178" s="25">
        <f>IF(Mov2LH[[#This Row],[Unit/activity (=ILE03)]]="H",Mov2LH[[#This Row],[Actual]]*60,Mov2LH[[#This Row],[Actual]])</f>
        <v>20</v>
      </c>
      <c r="O178" s="21" t="s">
        <v>66</v>
      </c>
      <c r="P178" s="24">
        <v>20</v>
      </c>
      <c r="Q178" s="21" t="s">
        <v>66</v>
      </c>
      <c r="R178" s="21" t="s">
        <v>72</v>
      </c>
    </row>
    <row r="179" spans="1:18" x14ac:dyDescent="0.35">
      <c r="A179" s="27">
        <v>1534426</v>
      </c>
      <c r="B179" s="16">
        <f>VLOOKUP(A179,'Mov 2LH Orders'!B:C,2,0)</f>
        <v>132</v>
      </c>
      <c r="C179" s="21" t="s">
        <v>59</v>
      </c>
      <c r="D179" s="21" t="s">
        <v>104</v>
      </c>
      <c r="E179" s="21" t="s">
        <v>69</v>
      </c>
      <c r="F179" s="21" t="s">
        <v>62</v>
      </c>
      <c r="G179" s="21" t="s">
        <v>70</v>
      </c>
      <c r="H179" s="21" t="s">
        <v>100</v>
      </c>
      <c r="I179" s="22">
        <v>43655</v>
      </c>
      <c r="J179" s="23">
        <v>0.62223379629630005</v>
      </c>
      <c r="K179" s="22">
        <v>43655</v>
      </c>
      <c r="L179" s="23">
        <v>0.62223379629630005</v>
      </c>
      <c r="M179" s="24">
        <v>30</v>
      </c>
      <c r="N179" s="25">
        <f>IF(Mov2LH[[#This Row],[Unit/activity (=ILE03)]]="H",Mov2LH[[#This Row],[Actual]]*60,Mov2LH[[#This Row],[Actual]])</f>
        <v>30</v>
      </c>
      <c r="O179" s="21" t="s">
        <v>66</v>
      </c>
      <c r="P179" s="24">
        <v>30</v>
      </c>
      <c r="Q179" s="21" t="s">
        <v>66</v>
      </c>
      <c r="R179" s="21" t="s">
        <v>72</v>
      </c>
    </row>
    <row r="180" spans="1:18" x14ac:dyDescent="0.35">
      <c r="A180" s="27">
        <v>1534426</v>
      </c>
      <c r="B180" s="16">
        <f>VLOOKUP(A180,'Mov 2LH Orders'!B:C,2,0)</f>
        <v>132</v>
      </c>
      <c r="C180" s="21" t="s">
        <v>59</v>
      </c>
      <c r="D180" s="21" t="s">
        <v>113</v>
      </c>
      <c r="E180" s="21" t="s">
        <v>102</v>
      </c>
      <c r="F180" s="21" t="s">
        <v>62</v>
      </c>
      <c r="G180" s="21" t="s">
        <v>100</v>
      </c>
      <c r="H180" s="21" t="s">
        <v>103</v>
      </c>
      <c r="I180" s="22">
        <v>43655</v>
      </c>
      <c r="J180" s="23">
        <v>0.62225694444444002</v>
      </c>
      <c r="K180" s="22">
        <v>43655</v>
      </c>
      <c r="L180" s="23">
        <v>0.62225694444444002</v>
      </c>
      <c r="M180" s="24">
        <v>30</v>
      </c>
      <c r="N180" s="25">
        <f>IF(Mov2LH[[#This Row],[Unit/activity (=ILE03)]]="H",Mov2LH[[#This Row],[Actual]]*60,Mov2LH[[#This Row],[Actual]])</f>
        <v>30</v>
      </c>
      <c r="O180" s="21" t="s">
        <v>66</v>
      </c>
      <c r="P180" s="24">
        <v>30</v>
      </c>
      <c r="Q180" s="21" t="s">
        <v>66</v>
      </c>
      <c r="R180" s="21" t="s">
        <v>72</v>
      </c>
    </row>
    <row r="181" spans="1:18" x14ac:dyDescent="0.35">
      <c r="A181" s="27">
        <v>1534426</v>
      </c>
      <c r="B181" s="16">
        <f>VLOOKUP(A181,'Mov 2LH Orders'!B:C,2,0)</f>
        <v>132</v>
      </c>
      <c r="C181" s="21" t="s">
        <v>59</v>
      </c>
      <c r="D181" s="21" t="s">
        <v>114</v>
      </c>
      <c r="E181" s="21" t="s">
        <v>102</v>
      </c>
      <c r="F181" s="21" t="s">
        <v>105</v>
      </c>
      <c r="G181" s="21" t="s">
        <v>100</v>
      </c>
      <c r="H181" s="21" t="s">
        <v>106</v>
      </c>
      <c r="I181" s="22">
        <v>43656</v>
      </c>
      <c r="J181" s="23">
        <v>0.73395833333333005</v>
      </c>
      <c r="K181" s="22">
        <v>43656</v>
      </c>
      <c r="L181" s="23">
        <v>0.73395833333333005</v>
      </c>
      <c r="M181" s="24">
        <v>45</v>
      </c>
      <c r="N181" s="25">
        <f>IF(Mov2LH[[#This Row],[Unit/activity (=ILE03)]]="H",Mov2LH[[#This Row],[Actual]]*60,Mov2LH[[#This Row],[Actual]])</f>
        <v>45</v>
      </c>
      <c r="O181" s="21" t="s">
        <v>66</v>
      </c>
      <c r="P181" s="24">
        <v>45</v>
      </c>
      <c r="Q181" s="21" t="s">
        <v>66</v>
      </c>
      <c r="R181" s="21" t="s">
        <v>72</v>
      </c>
    </row>
    <row r="182" spans="1:18" x14ac:dyDescent="0.35">
      <c r="A182" s="27">
        <v>1534426</v>
      </c>
      <c r="B182" s="16">
        <f>VLOOKUP(A182,'Mov 2LH Orders'!B:C,2,0)</f>
        <v>132</v>
      </c>
      <c r="C182" s="21" t="s">
        <v>107</v>
      </c>
      <c r="D182" s="21" t="s">
        <v>60</v>
      </c>
      <c r="E182" s="21" t="s">
        <v>61</v>
      </c>
      <c r="F182" s="21" t="s">
        <v>90</v>
      </c>
      <c r="G182" s="21" t="s">
        <v>63</v>
      </c>
      <c r="H182" s="21" t="s">
        <v>108</v>
      </c>
      <c r="I182" s="22">
        <v>43653</v>
      </c>
      <c r="J182" s="23">
        <v>0.36041666666666999</v>
      </c>
      <c r="K182" s="22">
        <v>43653</v>
      </c>
      <c r="L182" s="23">
        <v>0.73891203703704</v>
      </c>
      <c r="M182" s="25">
        <v>24.989000000000001</v>
      </c>
      <c r="N182" s="25">
        <f>IF(Mov2LH[[#This Row],[Unit/activity (=ILE03)]]="H",Mov2LH[[#This Row],[Actual]]*60,Mov2LH[[#This Row],[Actual]])</f>
        <v>1499.3400000000001</v>
      </c>
      <c r="O182" s="21" t="s">
        <v>77</v>
      </c>
      <c r="P182" s="24">
        <v>1</v>
      </c>
      <c r="Q182" s="21" t="s">
        <v>66</v>
      </c>
      <c r="R182" s="21" t="s">
        <v>67</v>
      </c>
    </row>
    <row r="183" spans="1:18" x14ac:dyDescent="0.35">
      <c r="A183" s="27">
        <v>1534426</v>
      </c>
      <c r="B183" s="16">
        <f>VLOOKUP(A183,'Mov 2LH Orders'!B:C,2,0)</f>
        <v>132</v>
      </c>
      <c r="C183" s="21" t="s">
        <v>109</v>
      </c>
      <c r="D183" s="21" t="s">
        <v>95</v>
      </c>
      <c r="E183" s="21" t="s">
        <v>83</v>
      </c>
      <c r="F183" s="21" t="s">
        <v>90</v>
      </c>
      <c r="G183" s="21" t="s">
        <v>84</v>
      </c>
      <c r="H183" s="21" t="s">
        <v>110</v>
      </c>
      <c r="I183" s="22"/>
      <c r="J183" s="23">
        <v>0</v>
      </c>
      <c r="K183" s="22"/>
      <c r="L183" s="23">
        <v>0</v>
      </c>
      <c r="M183" s="25">
        <v>0</v>
      </c>
      <c r="N183" s="25">
        <f>IF(Mov2LH[[#This Row],[Unit/activity (=ILE03)]]="H",Mov2LH[[#This Row],[Actual]]*60,Mov2LH[[#This Row],[Actual]])</f>
        <v>0</v>
      </c>
      <c r="O183" s="21" t="s">
        <v>93</v>
      </c>
      <c r="P183" s="24">
        <v>5</v>
      </c>
      <c r="Q183" s="21" t="s">
        <v>66</v>
      </c>
      <c r="R183" s="21" t="s">
        <v>94</v>
      </c>
    </row>
    <row r="184" spans="1:18" x14ac:dyDescent="0.35">
      <c r="A184" s="27">
        <v>1534637</v>
      </c>
      <c r="B184" s="16">
        <f>VLOOKUP(A184,'Mov 2LH Orders'!B:C,2,0)</f>
        <v>133</v>
      </c>
      <c r="C184" s="21" t="s">
        <v>59</v>
      </c>
      <c r="D184" s="21" t="s">
        <v>60</v>
      </c>
      <c r="E184" s="21" t="s">
        <v>83</v>
      </c>
      <c r="F184" s="21" t="s">
        <v>62</v>
      </c>
      <c r="G184" s="21" t="s">
        <v>84</v>
      </c>
      <c r="H184" s="21" t="s">
        <v>111</v>
      </c>
      <c r="I184" s="22">
        <v>43642</v>
      </c>
      <c r="J184" s="23">
        <v>0.84817129629629995</v>
      </c>
      <c r="K184" s="22">
        <v>43643</v>
      </c>
      <c r="L184" s="23">
        <v>6.2986111111109994E-2</v>
      </c>
      <c r="M184" s="25">
        <v>83.132999999999996</v>
      </c>
      <c r="N184" s="25">
        <f>IF(Mov2LH[[#This Row],[Unit/activity (=ILE03)]]="H",Mov2LH[[#This Row],[Actual]]*60,Mov2LH[[#This Row],[Actual]])</f>
        <v>83.132999999999996</v>
      </c>
      <c r="O184" s="21" t="s">
        <v>66</v>
      </c>
      <c r="P184" s="24">
        <v>40</v>
      </c>
      <c r="Q184" s="21" t="s">
        <v>66</v>
      </c>
      <c r="R184" s="21" t="s">
        <v>67</v>
      </c>
    </row>
    <row r="185" spans="1:18" x14ac:dyDescent="0.35">
      <c r="A185" s="27">
        <v>1534637</v>
      </c>
      <c r="B185" s="16">
        <f>VLOOKUP(A185,'Mov 2LH Orders'!B:C,2,0)</f>
        <v>133</v>
      </c>
      <c r="C185" s="21" t="s">
        <v>59</v>
      </c>
      <c r="D185" s="21" t="s">
        <v>68</v>
      </c>
      <c r="E185" s="21" t="s">
        <v>61</v>
      </c>
      <c r="F185" s="21" t="s">
        <v>62</v>
      </c>
      <c r="G185" s="21" t="s">
        <v>63</v>
      </c>
      <c r="H185" s="21" t="s">
        <v>64</v>
      </c>
      <c r="I185" s="22">
        <v>43643</v>
      </c>
      <c r="J185" s="23">
        <v>0.46085648148148001</v>
      </c>
      <c r="K185" s="22">
        <v>43643</v>
      </c>
      <c r="L185" s="23">
        <v>0.46810185185184999</v>
      </c>
      <c r="M185" s="25">
        <v>3.5670000000000002</v>
      </c>
      <c r="N185" s="25">
        <f>IF(Mov2LH[[#This Row],[Unit/activity (=ILE03)]]="H",Mov2LH[[#This Row],[Actual]]*60,Mov2LH[[#This Row],[Actual]])</f>
        <v>3.5670000000000002</v>
      </c>
      <c r="O185" s="21" t="s">
        <v>66</v>
      </c>
      <c r="P185" s="24">
        <v>15</v>
      </c>
      <c r="Q185" s="21" t="s">
        <v>66</v>
      </c>
      <c r="R185" s="21" t="s">
        <v>67</v>
      </c>
    </row>
    <row r="186" spans="1:18" x14ac:dyDescent="0.35">
      <c r="A186" s="27">
        <v>1534637</v>
      </c>
      <c r="B186" s="16">
        <f>VLOOKUP(A186,'Mov 2LH Orders'!B:C,2,0)</f>
        <v>133</v>
      </c>
      <c r="C186" s="21" t="s">
        <v>59</v>
      </c>
      <c r="D186" s="21" t="s">
        <v>73</v>
      </c>
      <c r="E186" s="21" t="s">
        <v>69</v>
      </c>
      <c r="F186" s="21" t="s">
        <v>62</v>
      </c>
      <c r="G186" s="21" t="s">
        <v>70</v>
      </c>
      <c r="H186" s="21" t="s">
        <v>71</v>
      </c>
      <c r="I186" s="22">
        <v>43643</v>
      </c>
      <c r="J186" s="23">
        <v>0.51068287037036997</v>
      </c>
      <c r="K186" s="22">
        <v>43643</v>
      </c>
      <c r="L186" s="23">
        <v>0.51068287037036997</v>
      </c>
      <c r="M186" s="24">
        <v>20</v>
      </c>
      <c r="N186" s="25">
        <f>IF(Mov2LH[[#This Row],[Unit/activity (=ILE03)]]="H",Mov2LH[[#This Row],[Actual]]*60,Mov2LH[[#This Row],[Actual]])</f>
        <v>20</v>
      </c>
      <c r="O186" s="21" t="s">
        <v>66</v>
      </c>
      <c r="P186" s="24">
        <v>20</v>
      </c>
      <c r="Q186" s="21" t="s">
        <v>66</v>
      </c>
      <c r="R186" s="21" t="s">
        <v>72</v>
      </c>
    </row>
    <row r="187" spans="1:18" x14ac:dyDescent="0.35">
      <c r="A187" s="27">
        <v>1534637</v>
      </c>
      <c r="B187" s="16">
        <f>VLOOKUP(A187,'Mov 2LH Orders'!B:C,2,0)</f>
        <v>133</v>
      </c>
      <c r="C187" s="21" t="s">
        <v>59</v>
      </c>
      <c r="D187" s="21" t="s">
        <v>75</v>
      </c>
      <c r="E187" s="21" t="s">
        <v>61</v>
      </c>
      <c r="F187" s="21" t="s">
        <v>62</v>
      </c>
      <c r="G187" s="21" t="s">
        <v>63</v>
      </c>
      <c r="H187" s="21" t="s">
        <v>74</v>
      </c>
      <c r="I187" s="22">
        <v>43646</v>
      </c>
      <c r="J187" s="23">
        <v>0.32047453703703999</v>
      </c>
      <c r="K187" s="22">
        <v>43646</v>
      </c>
      <c r="L187" s="23">
        <v>0.46740740740740999</v>
      </c>
      <c r="M187" s="25">
        <v>3.5259999999999998</v>
      </c>
      <c r="N187" s="25">
        <f>IF(Mov2LH[[#This Row],[Unit/activity (=ILE03)]]="H",Mov2LH[[#This Row],[Actual]]*60,Mov2LH[[#This Row],[Actual]])</f>
        <v>211.56</v>
      </c>
      <c r="O187" s="21" t="s">
        <v>77</v>
      </c>
      <c r="P187" s="24">
        <v>290</v>
      </c>
      <c r="Q187" s="21" t="s">
        <v>66</v>
      </c>
      <c r="R187" s="21" t="s">
        <v>67</v>
      </c>
    </row>
    <row r="188" spans="1:18" x14ac:dyDescent="0.35">
      <c r="A188" s="27">
        <v>1534637</v>
      </c>
      <c r="B188" s="16">
        <f>VLOOKUP(A188,'Mov 2LH Orders'!B:C,2,0)</f>
        <v>133</v>
      </c>
      <c r="C188" s="21" t="s">
        <v>59</v>
      </c>
      <c r="D188" s="21" t="s">
        <v>78</v>
      </c>
      <c r="E188" s="21" t="s">
        <v>61</v>
      </c>
      <c r="F188" s="21" t="s">
        <v>62</v>
      </c>
      <c r="G188" s="21" t="s">
        <v>63</v>
      </c>
      <c r="H188" s="21" t="s">
        <v>76</v>
      </c>
      <c r="I188" s="22">
        <v>43647</v>
      </c>
      <c r="J188" s="23">
        <v>0.31909722222221998</v>
      </c>
      <c r="K188" s="22">
        <v>43650</v>
      </c>
      <c r="L188" s="23">
        <v>0.65812499999999996</v>
      </c>
      <c r="M188" s="25">
        <v>28.448</v>
      </c>
      <c r="N188" s="25">
        <f>IF(Mov2LH[[#This Row],[Unit/activity (=ILE03)]]="H",Mov2LH[[#This Row],[Actual]]*60,Mov2LH[[#This Row],[Actual]])</f>
        <v>1706.88</v>
      </c>
      <c r="O188" s="21" t="s">
        <v>77</v>
      </c>
      <c r="P188" s="24">
        <v>1040</v>
      </c>
      <c r="Q188" s="21" t="s">
        <v>66</v>
      </c>
      <c r="R188" s="21" t="s">
        <v>67</v>
      </c>
    </row>
    <row r="189" spans="1:18" x14ac:dyDescent="0.35">
      <c r="A189" s="27">
        <v>1534637</v>
      </c>
      <c r="B189" s="16">
        <f>VLOOKUP(A189,'Mov 2LH Orders'!B:C,2,0)</f>
        <v>133</v>
      </c>
      <c r="C189" s="21" t="s">
        <v>59</v>
      </c>
      <c r="D189" s="21" t="s">
        <v>80</v>
      </c>
      <c r="E189" s="21" t="s">
        <v>61</v>
      </c>
      <c r="F189" s="21" t="s">
        <v>62</v>
      </c>
      <c r="G189" s="21" t="s">
        <v>63</v>
      </c>
      <c r="H189" s="21" t="s">
        <v>112</v>
      </c>
      <c r="I189" s="22">
        <v>43653</v>
      </c>
      <c r="J189" s="23">
        <v>0.3125</v>
      </c>
      <c r="K189" s="22">
        <v>43653</v>
      </c>
      <c r="L189" s="23">
        <v>0.40002314814814999</v>
      </c>
      <c r="M189" s="25">
        <v>2.101</v>
      </c>
      <c r="N189" s="25">
        <f>IF(Mov2LH[[#This Row],[Unit/activity (=ILE03)]]="H",Mov2LH[[#This Row],[Actual]]*60,Mov2LH[[#This Row],[Actual]])</f>
        <v>126.06</v>
      </c>
      <c r="O189" s="21" t="s">
        <v>77</v>
      </c>
      <c r="P189" s="24">
        <v>50</v>
      </c>
      <c r="Q189" s="21" t="s">
        <v>66</v>
      </c>
      <c r="R189" s="21" t="s">
        <v>67</v>
      </c>
    </row>
    <row r="190" spans="1:18" x14ac:dyDescent="0.35">
      <c r="A190" s="27">
        <v>1534637</v>
      </c>
      <c r="B190" s="16">
        <f>VLOOKUP(A190,'Mov 2LH Orders'!B:C,2,0)</f>
        <v>133</v>
      </c>
      <c r="C190" s="21" t="s">
        <v>59</v>
      </c>
      <c r="D190" s="21" t="s">
        <v>82</v>
      </c>
      <c r="E190" s="21" t="s">
        <v>89</v>
      </c>
      <c r="F190" s="21" t="s">
        <v>90</v>
      </c>
      <c r="G190" s="21" t="s">
        <v>91</v>
      </c>
      <c r="H190" s="21" t="s">
        <v>92</v>
      </c>
      <c r="I190" s="22"/>
      <c r="J190" s="23">
        <v>0</v>
      </c>
      <c r="K190" s="22"/>
      <c r="L190" s="23">
        <v>0</v>
      </c>
      <c r="M190" s="25">
        <v>0</v>
      </c>
      <c r="N190" s="25">
        <f>IF(Mov2LH[[#This Row],[Unit/activity (=ILE03)]]="H",Mov2LH[[#This Row],[Actual]]*60,Mov2LH[[#This Row],[Actual]])</f>
        <v>0</v>
      </c>
      <c r="O190" s="21" t="s">
        <v>93</v>
      </c>
      <c r="P190" s="24">
        <v>0</v>
      </c>
      <c r="Q190" s="21" t="s">
        <v>66</v>
      </c>
      <c r="R190" s="21" t="s">
        <v>94</v>
      </c>
    </row>
    <row r="191" spans="1:18" x14ac:dyDescent="0.35">
      <c r="A191" s="27">
        <v>1534637</v>
      </c>
      <c r="B191" s="16">
        <f>VLOOKUP(A191,'Mov 2LH Orders'!B:C,2,0)</f>
        <v>133</v>
      </c>
      <c r="C191" s="21" t="s">
        <v>59</v>
      </c>
      <c r="D191" s="21" t="s">
        <v>85</v>
      </c>
      <c r="E191" s="21" t="s">
        <v>69</v>
      </c>
      <c r="F191" s="21" t="s">
        <v>62</v>
      </c>
      <c r="G191" s="21" t="s">
        <v>70</v>
      </c>
      <c r="H191" s="21" t="s">
        <v>79</v>
      </c>
      <c r="I191" s="22">
        <v>43653</v>
      </c>
      <c r="J191" s="23">
        <v>0.41159722222222</v>
      </c>
      <c r="K191" s="22">
        <v>43653</v>
      </c>
      <c r="L191" s="23">
        <v>0.41159722222222</v>
      </c>
      <c r="M191" s="24">
        <v>20</v>
      </c>
      <c r="N191" s="25">
        <f>IF(Mov2LH[[#This Row],[Unit/activity (=ILE03)]]="H",Mov2LH[[#This Row],[Actual]]*60,Mov2LH[[#This Row],[Actual]])</f>
        <v>20</v>
      </c>
      <c r="O191" s="21" t="s">
        <v>66</v>
      </c>
      <c r="P191" s="24">
        <v>20</v>
      </c>
      <c r="Q191" s="21" t="s">
        <v>66</v>
      </c>
      <c r="R191" s="21" t="s">
        <v>72</v>
      </c>
    </row>
    <row r="192" spans="1:18" x14ac:dyDescent="0.35">
      <c r="A192" s="27">
        <v>1534637</v>
      </c>
      <c r="B192" s="16">
        <f>VLOOKUP(A192,'Mov 2LH Orders'!B:C,2,0)</f>
        <v>133</v>
      </c>
      <c r="C192" s="21" t="s">
        <v>59</v>
      </c>
      <c r="D192" s="21" t="s">
        <v>88</v>
      </c>
      <c r="E192" s="21" t="s">
        <v>69</v>
      </c>
      <c r="F192" s="21" t="s">
        <v>62</v>
      </c>
      <c r="G192" s="21" t="s">
        <v>70</v>
      </c>
      <c r="H192" s="21" t="s">
        <v>81</v>
      </c>
      <c r="I192" s="22">
        <v>43653</v>
      </c>
      <c r="J192" s="23">
        <v>0.41184027777777998</v>
      </c>
      <c r="K192" s="22">
        <v>43653</v>
      </c>
      <c r="L192" s="23">
        <v>0.41184027777777998</v>
      </c>
      <c r="M192" s="24">
        <v>20</v>
      </c>
      <c r="N192" s="25">
        <f>IF(Mov2LH[[#This Row],[Unit/activity (=ILE03)]]="H",Mov2LH[[#This Row],[Actual]]*60,Mov2LH[[#This Row],[Actual]])</f>
        <v>20</v>
      </c>
      <c r="O192" s="21" t="s">
        <v>66</v>
      </c>
      <c r="P192" s="24">
        <v>20</v>
      </c>
      <c r="Q192" s="21" t="s">
        <v>66</v>
      </c>
      <c r="R192" s="21" t="s">
        <v>72</v>
      </c>
    </row>
    <row r="193" spans="1:18" x14ac:dyDescent="0.35">
      <c r="A193" s="27">
        <v>1534637</v>
      </c>
      <c r="B193" s="16">
        <f>VLOOKUP(A193,'Mov 2LH Orders'!B:C,2,0)</f>
        <v>133</v>
      </c>
      <c r="C193" s="21" t="s">
        <v>59</v>
      </c>
      <c r="D193" s="21" t="s">
        <v>95</v>
      </c>
      <c r="E193" s="21" t="s">
        <v>83</v>
      </c>
      <c r="F193" s="21" t="s">
        <v>62</v>
      </c>
      <c r="G193" s="21" t="s">
        <v>84</v>
      </c>
      <c r="H193" s="21" t="s">
        <v>84</v>
      </c>
      <c r="I193" s="22">
        <v>43653</v>
      </c>
      <c r="J193" s="23">
        <v>0.47996527777777998</v>
      </c>
      <c r="K193" s="22">
        <v>43654</v>
      </c>
      <c r="L193" s="23">
        <v>9.4988425925930001E-2</v>
      </c>
      <c r="M193" s="25">
        <v>8.7249999999999996</v>
      </c>
      <c r="N193" s="25">
        <f>IF(Mov2LH[[#This Row],[Unit/activity (=ILE03)]]="H",Mov2LH[[#This Row],[Actual]]*60,Mov2LH[[#This Row],[Actual]])</f>
        <v>523.5</v>
      </c>
      <c r="O193" s="21" t="s">
        <v>77</v>
      </c>
      <c r="P193" s="24">
        <v>450</v>
      </c>
      <c r="Q193" s="21" t="s">
        <v>66</v>
      </c>
      <c r="R193" s="21" t="s">
        <v>67</v>
      </c>
    </row>
    <row r="194" spans="1:18" x14ac:dyDescent="0.35">
      <c r="A194" s="27">
        <v>1534637</v>
      </c>
      <c r="B194" s="16">
        <f>VLOOKUP(A194,'Mov 2LH Orders'!B:C,2,0)</f>
        <v>133</v>
      </c>
      <c r="C194" s="21" t="s">
        <v>59</v>
      </c>
      <c r="D194" s="21" t="s">
        <v>97</v>
      </c>
      <c r="E194" s="21" t="s">
        <v>86</v>
      </c>
      <c r="F194" s="21" t="s">
        <v>62</v>
      </c>
      <c r="G194" s="21" t="s">
        <v>87</v>
      </c>
      <c r="H194" s="21" t="s">
        <v>87</v>
      </c>
      <c r="I194" s="22">
        <v>43660</v>
      </c>
      <c r="J194" s="23">
        <v>0.58915509259259002</v>
      </c>
      <c r="K194" s="22">
        <v>43660</v>
      </c>
      <c r="L194" s="23">
        <v>0.58915509259259002</v>
      </c>
      <c r="M194" s="24">
        <v>20</v>
      </c>
      <c r="N194" s="25">
        <f>IF(Mov2LH[[#This Row],[Unit/activity (=ILE03)]]="H",Mov2LH[[#This Row],[Actual]]*60,Mov2LH[[#This Row],[Actual]])</f>
        <v>20</v>
      </c>
      <c r="O194" s="21" t="s">
        <v>66</v>
      </c>
      <c r="P194" s="24">
        <v>20</v>
      </c>
      <c r="Q194" s="21" t="s">
        <v>66</v>
      </c>
      <c r="R194" s="21" t="s">
        <v>72</v>
      </c>
    </row>
    <row r="195" spans="1:18" x14ac:dyDescent="0.35">
      <c r="A195" s="27">
        <v>1534637</v>
      </c>
      <c r="B195" s="16">
        <f>VLOOKUP(A195,'Mov 2LH Orders'!B:C,2,0)</f>
        <v>133</v>
      </c>
      <c r="C195" s="21" t="s">
        <v>59</v>
      </c>
      <c r="D195" s="21" t="s">
        <v>99</v>
      </c>
      <c r="E195" s="21" t="s">
        <v>61</v>
      </c>
      <c r="F195" s="21" t="s">
        <v>62</v>
      </c>
      <c r="G195" s="21" t="s">
        <v>63</v>
      </c>
      <c r="H195" s="21" t="s">
        <v>96</v>
      </c>
      <c r="I195" s="22">
        <v>43660</v>
      </c>
      <c r="J195" s="23">
        <v>0.59175925925925998</v>
      </c>
      <c r="K195" s="22">
        <v>43660</v>
      </c>
      <c r="L195" s="23">
        <v>0.6484375</v>
      </c>
      <c r="M195" s="25">
        <v>40.817</v>
      </c>
      <c r="N195" s="25">
        <f>IF(Mov2LH[[#This Row],[Unit/activity (=ILE03)]]="H",Mov2LH[[#This Row],[Actual]]*60,Mov2LH[[#This Row],[Actual]])</f>
        <v>40.817</v>
      </c>
      <c r="O195" s="21" t="s">
        <v>66</v>
      </c>
      <c r="P195" s="24">
        <v>100</v>
      </c>
      <c r="Q195" s="21" t="s">
        <v>66</v>
      </c>
      <c r="R195" s="21" t="s">
        <v>67</v>
      </c>
    </row>
    <row r="196" spans="1:18" x14ac:dyDescent="0.35">
      <c r="A196" s="27">
        <v>1534637</v>
      </c>
      <c r="B196" s="16">
        <f>VLOOKUP(A196,'Mov 2LH Orders'!B:C,2,0)</f>
        <v>133</v>
      </c>
      <c r="C196" s="21" t="s">
        <v>59</v>
      </c>
      <c r="D196" s="21" t="s">
        <v>101</v>
      </c>
      <c r="E196" s="21" t="s">
        <v>69</v>
      </c>
      <c r="F196" s="21" t="s">
        <v>62</v>
      </c>
      <c r="G196" s="21" t="s">
        <v>70</v>
      </c>
      <c r="H196" s="21" t="s">
        <v>98</v>
      </c>
      <c r="I196" s="22">
        <v>43661</v>
      </c>
      <c r="J196" s="23">
        <v>0.36164351851852</v>
      </c>
      <c r="K196" s="22">
        <v>43661</v>
      </c>
      <c r="L196" s="23">
        <v>0.36164351851852</v>
      </c>
      <c r="M196" s="24">
        <v>20</v>
      </c>
      <c r="N196" s="25">
        <f>IF(Mov2LH[[#This Row],[Unit/activity (=ILE03)]]="H",Mov2LH[[#This Row],[Actual]]*60,Mov2LH[[#This Row],[Actual]])</f>
        <v>20</v>
      </c>
      <c r="O196" s="21" t="s">
        <v>66</v>
      </c>
      <c r="P196" s="24">
        <v>20</v>
      </c>
      <c r="Q196" s="21" t="s">
        <v>66</v>
      </c>
      <c r="R196" s="21" t="s">
        <v>72</v>
      </c>
    </row>
    <row r="197" spans="1:18" x14ac:dyDescent="0.35">
      <c r="A197" s="27">
        <v>1534637</v>
      </c>
      <c r="B197" s="16">
        <f>VLOOKUP(A197,'Mov 2LH Orders'!B:C,2,0)</f>
        <v>133</v>
      </c>
      <c r="C197" s="21" t="s">
        <v>59</v>
      </c>
      <c r="D197" s="21" t="s">
        <v>104</v>
      </c>
      <c r="E197" s="21" t="s">
        <v>69</v>
      </c>
      <c r="F197" s="21" t="s">
        <v>62</v>
      </c>
      <c r="G197" s="21" t="s">
        <v>70</v>
      </c>
      <c r="H197" s="21" t="s">
        <v>100</v>
      </c>
      <c r="I197" s="22">
        <v>43661</v>
      </c>
      <c r="J197" s="23">
        <v>0.36173611111110998</v>
      </c>
      <c r="K197" s="22">
        <v>43661</v>
      </c>
      <c r="L197" s="23">
        <v>0.36173611111110998</v>
      </c>
      <c r="M197" s="24">
        <v>30</v>
      </c>
      <c r="N197" s="25">
        <f>IF(Mov2LH[[#This Row],[Unit/activity (=ILE03)]]="H",Mov2LH[[#This Row],[Actual]]*60,Mov2LH[[#This Row],[Actual]])</f>
        <v>30</v>
      </c>
      <c r="O197" s="21" t="s">
        <v>66</v>
      </c>
      <c r="P197" s="24">
        <v>30</v>
      </c>
      <c r="Q197" s="21" t="s">
        <v>66</v>
      </c>
      <c r="R197" s="21" t="s">
        <v>72</v>
      </c>
    </row>
    <row r="198" spans="1:18" x14ac:dyDescent="0.35">
      <c r="A198" s="27">
        <v>1534637</v>
      </c>
      <c r="B198" s="16">
        <f>VLOOKUP(A198,'Mov 2LH Orders'!B:C,2,0)</f>
        <v>133</v>
      </c>
      <c r="C198" s="21" t="s">
        <v>59</v>
      </c>
      <c r="D198" s="21" t="s">
        <v>113</v>
      </c>
      <c r="E198" s="21" t="s">
        <v>102</v>
      </c>
      <c r="F198" s="21" t="s">
        <v>62</v>
      </c>
      <c r="G198" s="21" t="s">
        <v>100</v>
      </c>
      <c r="H198" s="21" t="s">
        <v>103</v>
      </c>
      <c r="I198" s="22">
        <v>43661</v>
      </c>
      <c r="J198" s="23">
        <v>0.36184027777778</v>
      </c>
      <c r="K198" s="22">
        <v>43661</v>
      </c>
      <c r="L198" s="23">
        <v>0.36184027777778</v>
      </c>
      <c r="M198" s="24">
        <v>30</v>
      </c>
      <c r="N198" s="25">
        <f>IF(Mov2LH[[#This Row],[Unit/activity (=ILE03)]]="H",Mov2LH[[#This Row],[Actual]]*60,Mov2LH[[#This Row],[Actual]])</f>
        <v>30</v>
      </c>
      <c r="O198" s="21" t="s">
        <v>66</v>
      </c>
      <c r="P198" s="24">
        <v>30</v>
      </c>
      <c r="Q198" s="21" t="s">
        <v>66</v>
      </c>
      <c r="R198" s="21" t="s">
        <v>72</v>
      </c>
    </row>
    <row r="199" spans="1:18" x14ac:dyDescent="0.35">
      <c r="A199" s="27">
        <v>1534637</v>
      </c>
      <c r="B199" s="16">
        <f>VLOOKUP(A199,'Mov 2LH Orders'!B:C,2,0)</f>
        <v>133</v>
      </c>
      <c r="C199" s="21" t="s">
        <v>59</v>
      </c>
      <c r="D199" s="21" t="s">
        <v>114</v>
      </c>
      <c r="E199" s="21" t="s">
        <v>102</v>
      </c>
      <c r="F199" s="21" t="s">
        <v>105</v>
      </c>
      <c r="G199" s="21" t="s">
        <v>100</v>
      </c>
      <c r="H199" s="21" t="s">
        <v>106</v>
      </c>
      <c r="I199" s="22">
        <v>43662</v>
      </c>
      <c r="J199" s="23">
        <v>0.39750000000000002</v>
      </c>
      <c r="K199" s="22">
        <v>43662</v>
      </c>
      <c r="L199" s="23">
        <v>0.39750000000000002</v>
      </c>
      <c r="M199" s="24">
        <v>45</v>
      </c>
      <c r="N199" s="25">
        <f>IF(Mov2LH[[#This Row],[Unit/activity (=ILE03)]]="H",Mov2LH[[#This Row],[Actual]]*60,Mov2LH[[#This Row],[Actual]])</f>
        <v>45</v>
      </c>
      <c r="O199" s="21" t="s">
        <v>66</v>
      </c>
      <c r="P199" s="24">
        <v>45</v>
      </c>
      <c r="Q199" s="21" t="s">
        <v>66</v>
      </c>
      <c r="R199" s="21" t="s">
        <v>72</v>
      </c>
    </row>
    <row r="200" spans="1:18" x14ac:dyDescent="0.35">
      <c r="A200" s="27">
        <v>1534637</v>
      </c>
      <c r="B200" s="16">
        <f>VLOOKUP(A200,'Mov 2LH Orders'!B:C,2,0)</f>
        <v>133</v>
      </c>
      <c r="C200" s="21" t="s">
        <v>107</v>
      </c>
      <c r="D200" s="21" t="s">
        <v>60</v>
      </c>
      <c r="E200" s="21" t="s">
        <v>61</v>
      </c>
      <c r="F200" s="21" t="s">
        <v>90</v>
      </c>
      <c r="G200" s="21" t="s">
        <v>63</v>
      </c>
      <c r="H200" s="21" t="s">
        <v>108</v>
      </c>
      <c r="I200" s="22"/>
      <c r="J200" s="23">
        <v>0</v>
      </c>
      <c r="K200" s="22"/>
      <c r="L200" s="23">
        <v>0</v>
      </c>
      <c r="M200" s="25">
        <v>0</v>
      </c>
      <c r="N200" s="25">
        <f>IF(Mov2LH[[#This Row],[Unit/activity (=ILE03)]]="H",Mov2LH[[#This Row],[Actual]]*60,Mov2LH[[#This Row],[Actual]])</f>
        <v>0</v>
      </c>
      <c r="O200" s="21" t="s">
        <v>93</v>
      </c>
      <c r="P200" s="24">
        <v>1</v>
      </c>
      <c r="Q200" s="21" t="s">
        <v>66</v>
      </c>
      <c r="R200" s="21" t="s">
        <v>94</v>
      </c>
    </row>
    <row r="201" spans="1:18" x14ac:dyDescent="0.35">
      <c r="A201" s="27">
        <v>1534637</v>
      </c>
      <c r="B201" s="16">
        <f>VLOOKUP(A201,'Mov 2LH Orders'!B:C,2,0)</f>
        <v>133</v>
      </c>
      <c r="C201" s="21" t="s">
        <v>109</v>
      </c>
      <c r="D201" s="21" t="s">
        <v>95</v>
      </c>
      <c r="E201" s="21" t="s">
        <v>83</v>
      </c>
      <c r="F201" s="21" t="s">
        <v>90</v>
      </c>
      <c r="G201" s="21" t="s">
        <v>84</v>
      </c>
      <c r="H201" s="21" t="s">
        <v>110</v>
      </c>
      <c r="I201" s="22"/>
      <c r="J201" s="23">
        <v>0</v>
      </c>
      <c r="K201" s="22"/>
      <c r="L201" s="23">
        <v>0</v>
      </c>
      <c r="M201" s="25">
        <v>0</v>
      </c>
      <c r="N201" s="25">
        <f>IF(Mov2LH[[#This Row],[Unit/activity (=ILE03)]]="H",Mov2LH[[#This Row],[Actual]]*60,Mov2LH[[#This Row],[Actual]])</f>
        <v>0</v>
      </c>
      <c r="O201" s="21" t="s">
        <v>93</v>
      </c>
      <c r="P201" s="24">
        <v>5</v>
      </c>
      <c r="Q201" s="21" t="s">
        <v>66</v>
      </c>
      <c r="R201" s="21" t="s">
        <v>94</v>
      </c>
    </row>
    <row r="202" spans="1:18" x14ac:dyDescent="0.35">
      <c r="A202" s="27">
        <v>1534841</v>
      </c>
      <c r="B202" s="16">
        <f>VLOOKUP(A202,'Mov 2LH Orders'!B:C,2,0)</f>
        <v>134</v>
      </c>
      <c r="C202" s="21" t="s">
        <v>59</v>
      </c>
      <c r="D202" s="21" t="s">
        <v>60</v>
      </c>
      <c r="E202" s="21" t="s">
        <v>83</v>
      </c>
      <c r="F202" s="21" t="s">
        <v>62</v>
      </c>
      <c r="G202" s="21" t="s">
        <v>84</v>
      </c>
      <c r="H202" s="21" t="s">
        <v>111</v>
      </c>
      <c r="I202" s="22">
        <v>43650</v>
      </c>
      <c r="J202" s="23">
        <v>0.21513888888888999</v>
      </c>
      <c r="K202" s="22">
        <v>43650</v>
      </c>
      <c r="L202" s="23">
        <v>0.29429398148148</v>
      </c>
      <c r="M202" s="25">
        <v>22.933</v>
      </c>
      <c r="N202" s="25">
        <f>IF(Mov2LH[[#This Row],[Unit/activity (=ILE03)]]="H",Mov2LH[[#This Row],[Actual]]*60,Mov2LH[[#This Row],[Actual]])</f>
        <v>22.933</v>
      </c>
      <c r="O202" s="21" t="s">
        <v>66</v>
      </c>
      <c r="P202" s="24">
        <v>40</v>
      </c>
      <c r="Q202" s="21" t="s">
        <v>66</v>
      </c>
      <c r="R202" s="21" t="s">
        <v>67</v>
      </c>
    </row>
    <row r="203" spans="1:18" x14ac:dyDescent="0.35">
      <c r="A203" s="27">
        <v>1534841</v>
      </c>
      <c r="B203" s="16">
        <f>VLOOKUP(A203,'Mov 2LH Orders'!B:C,2,0)</f>
        <v>134</v>
      </c>
      <c r="C203" s="21" t="s">
        <v>59</v>
      </c>
      <c r="D203" s="21" t="s">
        <v>68</v>
      </c>
      <c r="E203" s="21" t="s">
        <v>61</v>
      </c>
      <c r="F203" s="21" t="s">
        <v>62</v>
      </c>
      <c r="G203" s="21" t="s">
        <v>63</v>
      </c>
      <c r="H203" s="21" t="s">
        <v>64</v>
      </c>
      <c r="I203" s="22">
        <v>43650</v>
      </c>
      <c r="J203" s="23">
        <v>0.45074074074074</v>
      </c>
      <c r="K203" s="22">
        <v>43650</v>
      </c>
      <c r="L203" s="23">
        <v>0.47583333333333</v>
      </c>
      <c r="M203" s="25">
        <v>18.067</v>
      </c>
      <c r="N203" s="25">
        <f>IF(Mov2LH[[#This Row],[Unit/activity (=ILE03)]]="H",Mov2LH[[#This Row],[Actual]]*60,Mov2LH[[#This Row],[Actual]])</f>
        <v>18.067</v>
      </c>
      <c r="O203" s="21" t="s">
        <v>66</v>
      </c>
      <c r="P203" s="24">
        <v>15</v>
      </c>
      <c r="Q203" s="21" t="s">
        <v>66</v>
      </c>
      <c r="R203" s="21" t="s">
        <v>67</v>
      </c>
    </row>
    <row r="204" spans="1:18" x14ac:dyDescent="0.35">
      <c r="A204" s="27">
        <v>1534841</v>
      </c>
      <c r="B204" s="16">
        <f>VLOOKUP(A204,'Mov 2LH Orders'!B:C,2,0)</f>
        <v>134</v>
      </c>
      <c r="C204" s="21" t="s">
        <v>59</v>
      </c>
      <c r="D204" s="21" t="s">
        <v>73</v>
      </c>
      <c r="E204" s="21" t="s">
        <v>69</v>
      </c>
      <c r="F204" s="21" t="s">
        <v>62</v>
      </c>
      <c r="G204" s="21" t="s">
        <v>70</v>
      </c>
      <c r="H204" s="21" t="s">
        <v>71</v>
      </c>
      <c r="I204" s="22">
        <v>43650</v>
      </c>
      <c r="J204" s="23">
        <v>0.48574074074073997</v>
      </c>
      <c r="K204" s="22">
        <v>43650</v>
      </c>
      <c r="L204" s="23">
        <v>0.48574074074073997</v>
      </c>
      <c r="M204" s="24">
        <v>20</v>
      </c>
      <c r="N204" s="25">
        <f>IF(Mov2LH[[#This Row],[Unit/activity (=ILE03)]]="H",Mov2LH[[#This Row],[Actual]]*60,Mov2LH[[#This Row],[Actual]])</f>
        <v>20</v>
      </c>
      <c r="O204" s="21" t="s">
        <v>66</v>
      </c>
      <c r="P204" s="24">
        <v>20</v>
      </c>
      <c r="Q204" s="21" t="s">
        <v>66</v>
      </c>
      <c r="R204" s="21" t="s">
        <v>72</v>
      </c>
    </row>
    <row r="205" spans="1:18" x14ac:dyDescent="0.35">
      <c r="A205" s="27">
        <v>1534841</v>
      </c>
      <c r="B205" s="16">
        <f>VLOOKUP(A205,'Mov 2LH Orders'!B:C,2,0)</f>
        <v>134</v>
      </c>
      <c r="C205" s="21" t="s">
        <v>59</v>
      </c>
      <c r="D205" s="21" t="s">
        <v>75</v>
      </c>
      <c r="E205" s="21" t="s">
        <v>61</v>
      </c>
      <c r="F205" s="21" t="s">
        <v>62</v>
      </c>
      <c r="G205" s="21" t="s">
        <v>63</v>
      </c>
      <c r="H205" s="21" t="s">
        <v>74</v>
      </c>
      <c r="I205" s="22">
        <v>43653</v>
      </c>
      <c r="J205" s="23">
        <v>0.31208333333332999</v>
      </c>
      <c r="K205" s="22">
        <v>43653</v>
      </c>
      <c r="L205" s="23">
        <v>0.50364583333333002</v>
      </c>
      <c r="M205" s="25">
        <v>4.5979999999999999</v>
      </c>
      <c r="N205" s="25">
        <f>IF(Mov2LH[[#This Row],[Unit/activity (=ILE03)]]="H",Mov2LH[[#This Row],[Actual]]*60,Mov2LH[[#This Row],[Actual]])</f>
        <v>275.88</v>
      </c>
      <c r="O205" s="21" t="s">
        <v>77</v>
      </c>
      <c r="P205" s="24">
        <v>290</v>
      </c>
      <c r="Q205" s="21" t="s">
        <v>66</v>
      </c>
      <c r="R205" s="21" t="s">
        <v>67</v>
      </c>
    </row>
    <row r="206" spans="1:18" x14ac:dyDescent="0.35">
      <c r="A206" s="27">
        <v>1534841</v>
      </c>
      <c r="B206" s="16">
        <f>VLOOKUP(A206,'Mov 2LH Orders'!B:C,2,0)</f>
        <v>134</v>
      </c>
      <c r="C206" s="21" t="s">
        <v>59</v>
      </c>
      <c r="D206" s="21" t="s">
        <v>78</v>
      </c>
      <c r="E206" s="21" t="s">
        <v>61</v>
      </c>
      <c r="F206" s="21" t="s">
        <v>62</v>
      </c>
      <c r="G206" s="21" t="s">
        <v>63</v>
      </c>
      <c r="H206" s="21" t="s">
        <v>76</v>
      </c>
      <c r="I206" s="22">
        <v>43653</v>
      </c>
      <c r="J206" s="23">
        <v>0.50378472222222004</v>
      </c>
      <c r="K206" s="22">
        <v>43655</v>
      </c>
      <c r="L206" s="23">
        <v>0.74100694444444004</v>
      </c>
      <c r="M206" s="25">
        <v>26.338999999999999</v>
      </c>
      <c r="N206" s="25">
        <f>IF(Mov2LH[[#This Row],[Unit/activity (=ILE03)]]="H",Mov2LH[[#This Row],[Actual]]*60,Mov2LH[[#This Row],[Actual]])</f>
        <v>1580.34</v>
      </c>
      <c r="O206" s="21" t="s">
        <v>77</v>
      </c>
      <c r="P206" s="24">
        <v>1040</v>
      </c>
      <c r="Q206" s="21" t="s">
        <v>66</v>
      </c>
      <c r="R206" s="21" t="s">
        <v>67</v>
      </c>
    </row>
    <row r="207" spans="1:18" x14ac:dyDescent="0.35">
      <c r="A207" s="27">
        <v>1534841</v>
      </c>
      <c r="B207" s="16">
        <f>VLOOKUP(A207,'Mov 2LH Orders'!B:C,2,0)</f>
        <v>134</v>
      </c>
      <c r="C207" s="21" t="s">
        <v>59</v>
      </c>
      <c r="D207" s="21" t="s">
        <v>80</v>
      </c>
      <c r="E207" s="21" t="s">
        <v>61</v>
      </c>
      <c r="F207" s="21" t="s">
        <v>62</v>
      </c>
      <c r="G207" s="21" t="s">
        <v>63</v>
      </c>
      <c r="H207" s="21" t="s">
        <v>112</v>
      </c>
      <c r="I207" s="22">
        <v>43656</v>
      </c>
      <c r="J207" s="23">
        <v>0.30880787037037</v>
      </c>
      <c r="K207" s="22">
        <v>43656</v>
      </c>
      <c r="L207" s="23">
        <v>0.64681712962963001</v>
      </c>
      <c r="M207" s="25">
        <v>8.1120000000000001</v>
      </c>
      <c r="N207" s="25">
        <f>IF(Mov2LH[[#This Row],[Unit/activity (=ILE03)]]="H",Mov2LH[[#This Row],[Actual]]*60,Mov2LH[[#This Row],[Actual]])</f>
        <v>486.72</v>
      </c>
      <c r="O207" s="21" t="s">
        <v>77</v>
      </c>
      <c r="P207" s="24">
        <v>50</v>
      </c>
      <c r="Q207" s="21" t="s">
        <v>66</v>
      </c>
      <c r="R207" s="21" t="s">
        <v>67</v>
      </c>
    </row>
    <row r="208" spans="1:18" x14ac:dyDescent="0.35">
      <c r="A208" s="27">
        <v>1534841</v>
      </c>
      <c r="B208" s="16">
        <f>VLOOKUP(A208,'Mov 2LH Orders'!B:C,2,0)</f>
        <v>134</v>
      </c>
      <c r="C208" s="21" t="s">
        <v>59</v>
      </c>
      <c r="D208" s="21" t="s">
        <v>82</v>
      </c>
      <c r="E208" s="21" t="s">
        <v>89</v>
      </c>
      <c r="F208" s="21" t="s">
        <v>90</v>
      </c>
      <c r="G208" s="21" t="s">
        <v>91</v>
      </c>
      <c r="H208" s="21" t="s">
        <v>92</v>
      </c>
      <c r="I208" s="22"/>
      <c r="J208" s="23">
        <v>0</v>
      </c>
      <c r="K208" s="22"/>
      <c r="L208" s="23">
        <v>0</v>
      </c>
      <c r="M208" s="25">
        <v>0</v>
      </c>
      <c r="N208" s="25">
        <f>IF(Mov2LH[[#This Row],[Unit/activity (=ILE03)]]="H",Mov2LH[[#This Row],[Actual]]*60,Mov2LH[[#This Row],[Actual]])</f>
        <v>0</v>
      </c>
      <c r="O208" s="21" t="s">
        <v>93</v>
      </c>
      <c r="P208" s="24">
        <v>0</v>
      </c>
      <c r="Q208" s="21" t="s">
        <v>66</v>
      </c>
      <c r="R208" s="21" t="s">
        <v>94</v>
      </c>
    </row>
    <row r="209" spans="1:18" x14ac:dyDescent="0.35">
      <c r="A209" s="27">
        <v>1534841</v>
      </c>
      <c r="B209" s="16">
        <f>VLOOKUP(A209,'Mov 2LH Orders'!B:C,2,0)</f>
        <v>134</v>
      </c>
      <c r="C209" s="21" t="s">
        <v>59</v>
      </c>
      <c r="D209" s="21" t="s">
        <v>85</v>
      </c>
      <c r="E209" s="21" t="s">
        <v>69</v>
      </c>
      <c r="F209" s="21" t="s">
        <v>62</v>
      </c>
      <c r="G209" s="21" t="s">
        <v>70</v>
      </c>
      <c r="H209" s="21" t="s">
        <v>79</v>
      </c>
      <c r="I209" s="22">
        <v>43656</v>
      </c>
      <c r="J209" s="23">
        <v>0.70616898148148</v>
      </c>
      <c r="K209" s="22">
        <v>43656</v>
      </c>
      <c r="L209" s="23">
        <v>0.70616898148148</v>
      </c>
      <c r="M209" s="24">
        <v>20</v>
      </c>
      <c r="N209" s="25">
        <f>IF(Mov2LH[[#This Row],[Unit/activity (=ILE03)]]="H",Mov2LH[[#This Row],[Actual]]*60,Mov2LH[[#This Row],[Actual]])</f>
        <v>20</v>
      </c>
      <c r="O209" s="21" t="s">
        <v>66</v>
      </c>
      <c r="P209" s="24">
        <v>20</v>
      </c>
      <c r="Q209" s="21" t="s">
        <v>66</v>
      </c>
      <c r="R209" s="21" t="s">
        <v>72</v>
      </c>
    </row>
    <row r="210" spans="1:18" x14ac:dyDescent="0.35">
      <c r="A210" s="27">
        <v>1534841</v>
      </c>
      <c r="B210" s="16">
        <f>VLOOKUP(A210,'Mov 2LH Orders'!B:C,2,0)</f>
        <v>134</v>
      </c>
      <c r="C210" s="21" t="s">
        <v>59</v>
      </c>
      <c r="D210" s="21" t="s">
        <v>88</v>
      </c>
      <c r="E210" s="21" t="s">
        <v>69</v>
      </c>
      <c r="F210" s="21" t="s">
        <v>62</v>
      </c>
      <c r="G210" s="21" t="s">
        <v>70</v>
      </c>
      <c r="H210" s="21" t="s">
        <v>81</v>
      </c>
      <c r="I210" s="22">
        <v>43656</v>
      </c>
      <c r="J210" s="23">
        <v>0.70628472222222005</v>
      </c>
      <c r="K210" s="22">
        <v>43656</v>
      </c>
      <c r="L210" s="23">
        <v>0.70628472222222005</v>
      </c>
      <c r="M210" s="24">
        <v>20</v>
      </c>
      <c r="N210" s="25">
        <f>IF(Mov2LH[[#This Row],[Unit/activity (=ILE03)]]="H",Mov2LH[[#This Row],[Actual]]*60,Mov2LH[[#This Row],[Actual]])</f>
        <v>20</v>
      </c>
      <c r="O210" s="21" t="s">
        <v>66</v>
      </c>
      <c r="P210" s="24">
        <v>20</v>
      </c>
      <c r="Q210" s="21" t="s">
        <v>66</v>
      </c>
      <c r="R210" s="21" t="s">
        <v>72</v>
      </c>
    </row>
    <row r="211" spans="1:18" x14ac:dyDescent="0.35">
      <c r="A211" s="27">
        <v>1534841</v>
      </c>
      <c r="B211" s="16">
        <f>VLOOKUP(A211,'Mov 2LH Orders'!B:C,2,0)</f>
        <v>134</v>
      </c>
      <c r="C211" s="21" t="s">
        <v>59</v>
      </c>
      <c r="D211" s="21" t="s">
        <v>95</v>
      </c>
      <c r="E211" s="21" t="s">
        <v>83</v>
      </c>
      <c r="F211" s="21" t="s">
        <v>62</v>
      </c>
      <c r="G211" s="21" t="s">
        <v>84</v>
      </c>
      <c r="H211" s="21" t="s">
        <v>84</v>
      </c>
      <c r="I211" s="22">
        <v>43656</v>
      </c>
      <c r="J211" s="23">
        <v>0.75138888888888999</v>
      </c>
      <c r="K211" s="22">
        <v>43657</v>
      </c>
      <c r="L211" s="23">
        <v>0.60108796296295997</v>
      </c>
      <c r="M211" s="25">
        <v>14.86</v>
      </c>
      <c r="N211" s="25">
        <f>IF(Mov2LH[[#This Row],[Unit/activity (=ILE03)]]="H",Mov2LH[[#This Row],[Actual]]*60,Mov2LH[[#This Row],[Actual]])</f>
        <v>891.59999999999991</v>
      </c>
      <c r="O211" s="21" t="s">
        <v>77</v>
      </c>
      <c r="P211" s="24">
        <v>450</v>
      </c>
      <c r="Q211" s="21" t="s">
        <v>66</v>
      </c>
      <c r="R211" s="21" t="s">
        <v>67</v>
      </c>
    </row>
    <row r="212" spans="1:18" x14ac:dyDescent="0.35">
      <c r="A212" s="27">
        <v>1534841</v>
      </c>
      <c r="B212" s="16">
        <f>VLOOKUP(A212,'Mov 2LH Orders'!B:C,2,0)</f>
        <v>134</v>
      </c>
      <c r="C212" s="21" t="s">
        <v>59</v>
      </c>
      <c r="D212" s="21" t="s">
        <v>97</v>
      </c>
      <c r="E212" s="21" t="s">
        <v>86</v>
      </c>
      <c r="F212" s="21" t="s">
        <v>62</v>
      </c>
      <c r="G212" s="21" t="s">
        <v>87</v>
      </c>
      <c r="H212" s="21" t="s">
        <v>87</v>
      </c>
      <c r="I212" s="22">
        <v>43660</v>
      </c>
      <c r="J212" s="23">
        <v>0.34745370370369999</v>
      </c>
      <c r="K212" s="22">
        <v>43660</v>
      </c>
      <c r="L212" s="23">
        <v>0.34745370370369999</v>
      </c>
      <c r="M212" s="24">
        <v>20</v>
      </c>
      <c r="N212" s="25">
        <f>IF(Mov2LH[[#This Row],[Unit/activity (=ILE03)]]="H",Mov2LH[[#This Row],[Actual]]*60,Mov2LH[[#This Row],[Actual]])</f>
        <v>20</v>
      </c>
      <c r="O212" s="21" t="s">
        <v>66</v>
      </c>
      <c r="P212" s="24">
        <v>20</v>
      </c>
      <c r="Q212" s="21" t="s">
        <v>66</v>
      </c>
      <c r="R212" s="21" t="s">
        <v>72</v>
      </c>
    </row>
    <row r="213" spans="1:18" x14ac:dyDescent="0.35">
      <c r="A213" s="27">
        <v>1534841</v>
      </c>
      <c r="B213" s="16">
        <f>VLOOKUP(A213,'Mov 2LH Orders'!B:C,2,0)</f>
        <v>134</v>
      </c>
      <c r="C213" s="21" t="s">
        <v>59</v>
      </c>
      <c r="D213" s="21" t="s">
        <v>99</v>
      </c>
      <c r="E213" s="21" t="s">
        <v>61</v>
      </c>
      <c r="F213" s="21" t="s">
        <v>62</v>
      </c>
      <c r="G213" s="21" t="s">
        <v>63</v>
      </c>
      <c r="H213" s="21" t="s">
        <v>96</v>
      </c>
      <c r="I213" s="22">
        <v>43661</v>
      </c>
      <c r="J213" s="23">
        <v>0.37413194444443998</v>
      </c>
      <c r="K213" s="22">
        <v>43661</v>
      </c>
      <c r="L213" s="23">
        <v>0.70403935185184996</v>
      </c>
      <c r="M213" s="25">
        <v>1.008</v>
      </c>
      <c r="N213" s="25">
        <f>IF(Mov2LH[[#This Row],[Unit/activity (=ILE03)]]="H",Mov2LH[[#This Row],[Actual]]*60,Mov2LH[[#This Row],[Actual]])</f>
        <v>60.480000000000004</v>
      </c>
      <c r="O213" s="21" t="s">
        <v>77</v>
      </c>
      <c r="P213" s="24">
        <v>100</v>
      </c>
      <c r="Q213" s="21" t="s">
        <v>66</v>
      </c>
      <c r="R213" s="21" t="s">
        <v>67</v>
      </c>
    </row>
    <row r="214" spans="1:18" x14ac:dyDescent="0.35">
      <c r="A214" s="27">
        <v>1534841</v>
      </c>
      <c r="B214" s="16">
        <f>VLOOKUP(A214,'Mov 2LH Orders'!B:C,2,0)</f>
        <v>134</v>
      </c>
      <c r="C214" s="21" t="s">
        <v>59</v>
      </c>
      <c r="D214" s="21" t="s">
        <v>101</v>
      </c>
      <c r="E214" s="21" t="s">
        <v>69</v>
      </c>
      <c r="F214" s="21" t="s">
        <v>62</v>
      </c>
      <c r="G214" s="21" t="s">
        <v>70</v>
      </c>
      <c r="H214" s="21" t="s">
        <v>98</v>
      </c>
      <c r="I214" s="22">
        <v>43664</v>
      </c>
      <c r="J214" s="23">
        <v>0.58862268518519001</v>
      </c>
      <c r="K214" s="22">
        <v>43664</v>
      </c>
      <c r="L214" s="23">
        <v>0.58862268518519001</v>
      </c>
      <c r="M214" s="24">
        <v>20</v>
      </c>
      <c r="N214" s="25">
        <f>IF(Mov2LH[[#This Row],[Unit/activity (=ILE03)]]="H",Mov2LH[[#This Row],[Actual]]*60,Mov2LH[[#This Row],[Actual]])</f>
        <v>20</v>
      </c>
      <c r="O214" s="21" t="s">
        <v>66</v>
      </c>
      <c r="P214" s="24">
        <v>20</v>
      </c>
      <c r="Q214" s="21" t="s">
        <v>66</v>
      </c>
      <c r="R214" s="21" t="s">
        <v>72</v>
      </c>
    </row>
    <row r="215" spans="1:18" x14ac:dyDescent="0.35">
      <c r="A215" s="27">
        <v>1534841</v>
      </c>
      <c r="B215" s="16">
        <f>VLOOKUP(A215,'Mov 2LH Orders'!B:C,2,0)</f>
        <v>134</v>
      </c>
      <c r="C215" s="21" t="s">
        <v>59</v>
      </c>
      <c r="D215" s="21" t="s">
        <v>104</v>
      </c>
      <c r="E215" s="21" t="s">
        <v>69</v>
      </c>
      <c r="F215" s="21" t="s">
        <v>62</v>
      </c>
      <c r="G215" s="21" t="s">
        <v>70</v>
      </c>
      <c r="H215" s="21" t="s">
        <v>100</v>
      </c>
      <c r="I215" s="22">
        <v>43664</v>
      </c>
      <c r="J215" s="23">
        <v>0.58871527777777999</v>
      </c>
      <c r="K215" s="22">
        <v>43664</v>
      </c>
      <c r="L215" s="23">
        <v>0.58871527777777999</v>
      </c>
      <c r="M215" s="24">
        <v>30</v>
      </c>
      <c r="N215" s="25">
        <f>IF(Mov2LH[[#This Row],[Unit/activity (=ILE03)]]="H",Mov2LH[[#This Row],[Actual]]*60,Mov2LH[[#This Row],[Actual]])</f>
        <v>30</v>
      </c>
      <c r="O215" s="21" t="s">
        <v>66</v>
      </c>
      <c r="P215" s="24">
        <v>30</v>
      </c>
      <c r="Q215" s="21" t="s">
        <v>66</v>
      </c>
      <c r="R215" s="21" t="s">
        <v>72</v>
      </c>
    </row>
    <row r="216" spans="1:18" x14ac:dyDescent="0.35">
      <c r="A216" s="27">
        <v>1534841</v>
      </c>
      <c r="B216" s="16">
        <f>VLOOKUP(A216,'Mov 2LH Orders'!B:C,2,0)</f>
        <v>134</v>
      </c>
      <c r="C216" s="21" t="s">
        <v>59</v>
      </c>
      <c r="D216" s="21" t="s">
        <v>113</v>
      </c>
      <c r="E216" s="21" t="s">
        <v>102</v>
      </c>
      <c r="F216" s="21" t="s">
        <v>62</v>
      </c>
      <c r="G216" s="21" t="s">
        <v>100</v>
      </c>
      <c r="H216" s="21" t="s">
        <v>103</v>
      </c>
      <c r="I216" s="22">
        <v>43664</v>
      </c>
      <c r="J216" s="23">
        <v>0.58879629629630004</v>
      </c>
      <c r="K216" s="22">
        <v>43664</v>
      </c>
      <c r="L216" s="23">
        <v>0.58879629629630004</v>
      </c>
      <c r="M216" s="24">
        <v>30</v>
      </c>
      <c r="N216" s="25">
        <f>IF(Mov2LH[[#This Row],[Unit/activity (=ILE03)]]="H",Mov2LH[[#This Row],[Actual]]*60,Mov2LH[[#This Row],[Actual]])</f>
        <v>30</v>
      </c>
      <c r="O216" s="21" t="s">
        <v>66</v>
      </c>
      <c r="P216" s="24">
        <v>30</v>
      </c>
      <c r="Q216" s="21" t="s">
        <v>66</v>
      </c>
      <c r="R216" s="21" t="s">
        <v>72</v>
      </c>
    </row>
    <row r="217" spans="1:18" x14ac:dyDescent="0.35">
      <c r="A217" s="27">
        <v>1534841</v>
      </c>
      <c r="B217" s="16">
        <f>VLOOKUP(A217,'Mov 2LH Orders'!B:C,2,0)</f>
        <v>134</v>
      </c>
      <c r="C217" s="21" t="s">
        <v>59</v>
      </c>
      <c r="D217" s="21" t="s">
        <v>114</v>
      </c>
      <c r="E217" s="21" t="s">
        <v>102</v>
      </c>
      <c r="F217" s="21" t="s">
        <v>105</v>
      </c>
      <c r="G217" s="21" t="s">
        <v>100</v>
      </c>
      <c r="H217" s="21" t="s">
        <v>106</v>
      </c>
      <c r="I217" s="22">
        <v>43664</v>
      </c>
      <c r="J217" s="23">
        <v>0.64212962962963005</v>
      </c>
      <c r="K217" s="22">
        <v>43664</v>
      </c>
      <c r="L217" s="23">
        <v>0.64212962962963005</v>
      </c>
      <c r="M217" s="24">
        <v>45</v>
      </c>
      <c r="N217" s="25">
        <f>IF(Mov2LH[[#This Row],[Unit/activity (=ILE03)]]="H",Mov2LH[[#This Row],[Actual]]*60,Mov2LH[[#This Row],[Actual]])</f>
        <v>45</v>
      </c>
      <c r="O217" s="21" t="s">
        <v>66</v>
      </c>
      <c r="P217" s="24">
        <v>45</v>
      </c>
      <c r="Q217" s="21" t="s">
        <v>66</v>
      </c>
      <c r="R217" s="21" t="s">
        <v>72</v>
      </c>
    </row>
    <row r="218" spans="1:18" x14ac:dyDescent="0.35">
      <c r="A218" s="27">
        <v>1534841</v>
      </c>
      <c r="B218" s="16">
        <f>VLOOKUP(A218,'Mov 2LH Orders'!B:C,2,0)</f>
        <v>134</v>
      </c>
      <c r="C218" s="21" t="s">
        <v>107</v>
      </c>
      <c r="D218" s="21" t="s">
        <v>60</v>
      </c>
      <c r="E218" s="21" t="s">
        <v>61</v>
      </c>
      <c r="F218" s="21" t="s">
        <v>90</v>
      </c>
      <c r="G218" s="21" t="s">
        <v>63</v>
      </c>
      <c r="H218" s="21" t="s">
        <v>108</v>
      </c>
      <c r="I218" s="22">
        <v>43661</v>
      </c>
      <c r="J218" s="23">
        <v>0.34591435185184999</v>
      </c>
      <c r="K218" s="22">
        <v>43662</v>
      </c>
      <c r="L218" s="23">
        <v>0.73187500000000005</v>
      </c>
      <c r="M218" s="25">
        <v>28.620999999999999</v>
      </c>
      <c r="N218" s="25">
        <f>IF(Mov2LH[[#This Row],[Unit/activity (=ILE03)]]="H",Mov2LH[[#This Row],[Actual]]*60,Mov2LH[[#This Row],[Actual]])</f>
        <v>1717.26</v>
      </c>
      <c r="O218" s="21" t="s">
        <v>77</v>
      </c>
      <c r="P218" s="24">
        <v>1</v>
      </c>
      <c r="Q218" s="21" t="s">
        <v>66</v>
      </c>
      <c r="R218" s="21" t="s">
        <v>67</v>
      </c>
    </row>
    <row r="219" spans="1:18" x14ac:dyDescent="0.35">
      <c r="A219" s="27">
        <v>1534841</v>
      </c>
      <c r="B219" s="16">
        <f>VLOOKUP(A219,'Mov 2LH Orders'!B:C,2,0)</f>
        <v>134</v>
      </c>
      <c r="C219" s="21" t="s">
        <v>109</v>
      </c>
      <c r="D219" s="21" t="s">
        <v>95</v>
      </c>
      <c r="E219" s="21" t="s">
        <v>83</v>
      </c>
      <c r="F219" s="21" t="s">
        <v>90</v>
      </c>
      <c r="G219" s="21" t="s">
        <v>84</v>
      </c>
      <c r="H219" s="21" t="s">
        <v>110</v>
      </c>
      <c r="I219" s="22">
        <v>43656</v>
      </c>
      <c r="J219" s="23">
        <v>0.77569444444444002</v>
      </c>
      <c r="K219" s="22">
        <v>43657</v>
      </c>
      <c r="L219" s="23">
        <v>7.0462962962959994E-2</v>
      </c>
      <c r="M219" s="25">
        <v>1.7689999999999999</v>
      </c>
      <c r="N219" s="25">
        <f>IF(Mov2LH[[#This Row],[Unit/activity (=ILE03)]]="H",Mov2LH[[#This Row],[Actual]]*60,Mov2LH[[#This Row],[Actual]])</f>
        <v>106.14</v>
      </c>
      <c r="O219" s="21" t="s">
        <v>77</v>
      </c>
      <c r="P219" s="24">
        <v>5</v>
      </c>
      <c r="Q219" s="21" t="s">
        <v>66</v>
      </c>
      <c r="R219" s="21" t="s">
        <v>67</v>
      </c>
    </row>
    <row r="220" spans="1:18" x14ac:dyDescent="0.35">
      <c r="A220" s="27">
        <v>1537098</v>
      </c>
      <c r="B220" s="16">
        <f>VLOOKUP(A220,'Mov 2LH Orders'!B:C,2,0)</f>
        <v>135</v>
      </c>
      <c r="C220" s="21" t="s">
        <v>59</v>
      </c>
      <c r="D220" s="21" t="s">
        <v>60</v>
      </c>
      <c r="E220" s="21" t="s">
        <v>83</v>
      </c>
      <c r="F220" s="21" t="s">
        <v>62</v>
      </c>
      <c r="G220" s="21" t="s">
        <v>84</v>
      </c>
      <c r="H220" s="21" t="s">
        <v>111</v>
      </c>
      <c r="I220" s="22">
        <v>43654</v>
      </c>
      <c r="J220" s="23">
        <v>0.98584490740741004</v>
      </c>
      <c r="K220" s="22">
        <v>43655</v>
      </c>
      <c r="L220" s="23">
        <v>7.4618055555560003E-2</v>
      </c>
      <c r="M220" s="25">
        <v>1.0649999999999999</v>
      </c>
      <c r="N220" s="25">
        <f>IF(Mov2LH[[#This Row],[Unit/activity (=ILE03)]]="H",Mov2LH[[#This Row],[Actual]]*60,Mov2LH[[#This Row],[Actual]])</f>
        <v>63.9</v>
      </c>
      <c r="O220" s="21" t="s">
        <v>77</v>
      </c>
      <c r="P220" s="24">
        <v>40</v>
      </c>
      <c r="Q220" s="21" t="s">
        <v>66</v>
      </c>
      <c r="R220" s="21" t="s">
        <v>67</v>
      </c>
    </row>
    <row r="221" spans="1:18" x14ac:dyDescent="0.35">
      <c r="A221" s="27">
        <v>1537098</v>
      </c>
      <c r="B221" s="16">
        <f>VLOOKUP(A221,'Mov 2LH Orders'!B:C,2,0)</f>
        <v>135</v>
      </c>
      <c r="C221" s="21" t="s">
        <v>59</v>
      </c>
      <c r="D221" s="21" t="s">
        <v>68</v>
      </c>
      <c r="E221" s="21" t="s">
        <v>61</v>
      </c>
      <c r="F221" s="21" t="s">
        <v>62</v>
      </c>
      <c r="G221" s="21" t="s">
        <v>63</v>
      </c>
      <c r="H221" s="21" t="s">
        <v>64</v>
      </c>
      <c r="I221" s="22">
        <v>43655</v>
      </c>
      <c r="J221" s="23">
        <v>0.39034722222222001</v>
      </c>
      <c r="K221" s="22">
        <v>43655</v>
      </c>
      <c r="L221" s="23">
        <v>0.39483796296295998</v>
      </c>
      <c r="M221" s="24">
        <v>475</v>
      </c>
      <c r="N221" s="25">
        <f>IF(Mov2LH[[#This Row],[Unit/activity (=ILE03)]]="H",Mov2LH[[#This Row],[Actual]]*60,Mov2LH[[#This Row],[Actual]])</f>
        <v>475</v>
      </c>
      <c r="O221" s="21" t="s">
        <v>65</v>
      </c>
      <c r="P221" s="24">
        <v>15</v>
      </c>
      <c r="Q221" s="21" t="s">
        <v>66</v>
      </c>
      <c r="R221" s="21" t="s">
        <v>67</v>
      </c>
    </row>
    <row r="222" spans="1:18" x14ac:dyDescent="0.35">
      <c r="A222" s="27">
        <v>1537098</v>
      </c>
      <c r="B222" s="16">
        <f>VLOOKUP(A222,'Mov 2LH Orders'!B:C,2,0)</f>
        <v>135</v>
      </c>
      <c r="C222" s="21" t="s">
        <v>59</v>
      </c>
      <c r="D222" s="21" t="s">
        <v>73</v>
      </c>
      <c r="E222" s="21" t="s">
        <v>69</v>
      </c>
      <c r="F222" s="21" t="s">
        <v>62</v>
      </c>
      <c r="G222" s="21" t="s">
        <v>70</v>
      </c>
      <c r="H222" s="21" t="s">
        <v>71</v>
      </c>
      <c r="I222" s="22">
        <v>43655</v>
      </c>
      <c r="J222" s="23">
        <v>0.40083333333332999</v>
      </c>
      <c r="K222" s="22">
        <v>43655</v>
      </c>
      <c r="L222" s="23">
        <v>0.40083333333332999</v>
      </c>
      <c r="M222" s="24">
        <v>20</v>
      </c>
      <c r="N222" s="25">
        <f>IF(Mov2LH[[#This Row],[Unit/activity (=ILE03)]]="H",Mov2LH[[#This Row],[Actual]]*60,Mov2LH[[#This Row],[Actual]])</f>
        <v>20</v>
      </c>
      <c r="O222" s="21" t="s">
        <v>66</v>
      </c>
      <c r="P222" s="24">
        <v>20</v>
      </c>
      <c r="Q222" s="21" t="s">
        <v>66</v>
      </c>
      <c r="R222" s="21" t="s">
        <v>72</v>
      </c>
    </row>
    <row r="223" spans="1:18" x14ac:dyDescent="0.35">
      <c r="A223" s="27">
        <v>1537098</v>
      </c>
      <c r="B223" s="16">
        <f>VLOOKUP(A223,'Mov 2LH Orders'!B:C,2,0)</f>
        <v>135</v>
      </c>
      <c r="C223" s="21" t="s">
        <v>59</v>
      </c>
      <c r="D223" s="21" t="s">
        <v>75</v>
      </c>
      <c r="E223" s="21" t="s">
        <v>61</v>
      </c>
      <c r="F223" s="21" t="s">
        <v>62</v>
      </c>
      <c r="G223" s="21" t="s">
        <v>63</v>
      </c>
      <c r="H223" s="21" t="s">
        <v>74</v>
      </c>
      <c r="I223" s="22">
        <v>43655</v>
      </c>
      <c r="J223" s="23">
        <v>0.57032407407407004</v>
      </c>
      <c r="K223" s="22">
        <v>43655</v>
      </c>
      <c r="L223" s="23">
        <v>0.74434027777778</v>
      </c>
      <c r="M223" s="25">
        <v>4.1760000000000002</v>
      </c>
      <c r="N223" s="25">
        <f>IF(Mov2LH[[#This Row],[Unit/activity (=ILE03)]]="H",Mov2LH[[#This Row],[Actual]]*60,Mov2LH[[#This Row],[Actual]])</f>
        <v>250.56</v>
      </c>
      <c r="O223" s="21" t="s">
        <v>77</v>
      </c>
      <c r="P223" s="24">
        <v>290</v>
      </c>
      <c r="Q223" s="21" t="s">
        <v>66</v>
      </c>
      <c r="R223" s="21" t="s">
        <v>67</v>
      </c>
    </row>
    <row r="224" spans="1:18" x14ac:dyDescent="0.35">
      <c r="A224" s="27">
        <v>1537098</v>
      </c>
      <c r="B224" s="16">
        <f>VLOOKUP(A224,'Mov 2LH Orders'!B:C,2,0)</f>
        <v>135</v>
      </c>
      <c r="C224" s="21" t="s">
        <v>59</v>
      </c>
      <c r="D224" s="21" t="s">
        <v>78</v>
      </c>
      <c r="E224" s="21" t="s">
        <v>61</v>
      </c>
      <c r="F224" s="21" t="s">
        <v>62</v>
      </c>
      <c r="G224" s="21" t="s">
        <v>63</v>
      </c>
      <c r="H224" s="21" t="s">
        <v>76</v>
      </c>
      <c r="I224" s="22">
        <v>43656</v>
      </c>
      <c r="J224" s="23">
        <v>0.31664351851852002</v>
      </c>
      <c r="K224" s="22">
        <v>43656</v>
      </c>
      <c r="L224" s="23">
        <v>0.74452546296295996</v>
      </c>
      <c r="M224" s="25">
        <v>10.269</v>
      </c>
      <c r="N224" s="25">
        <f>IF(Mov2LH[[#This Row],[Unit/activity (=ILE03)]]="H",Mov2LH[[#This Row],[Actual]]*60,Mov2LH[[#This Row],[Actual]])</f>
        <v>616.14</v>
      </c>
      <c r="O224" s="21" t="s">
        <v>77</v>
      </c>
      <c r="P224" s="24">
        <v>1040</v>
      </c>
      <c r="Q224" s="21" t="s">
        <v>66</v>
      </c>
      <c r="R224" s="21" t="s">
        <v>67</v>
      </c>
    </row>
    <row r="225" spans="1:18" x14ac:dyDescent="0.35">
      <c r="A225" s="27">
        <v>1537098</v>
      </c>
      <c r="B225" s="16">
        <f>VLOOKUP(A225,'Mov 2LH Orders'!B:C,2,0)</f>
        <v>135</v>
      </c>
      <c r="C225" s="21" t="s">
        <v>59</v>
      </c>
      <c r="D225" s="21" t="s">
        <v>80</v>
      </c>
      <c r="E225" s="21" t="s">
        <v>61</v>
      </c>
      <c r="F225" s="21" t="s">
        <v>62</v>
      </c>
      <c r="G225" s="21" t="s">
        <v>63</v>
      </c>
      <c r="H225" s="21" t="s">
        <v>112</v>
      </c>
      <c r="I225" s="22">
        <v>43657</v>
      </c>
      <c r="J225" s="23">
        <v>0.31326388888889001</v>
      </c>
      <c r="K225" s="22">
        <v>43661</v>
      </c>
      <c r="L225" s="23">
        <v>0.65579861111111004</v>
      </c>
      <c r="M225" s="25">
        <v>26.98</v>
      </c>
      <c r="N225" s="25">
        <f>IF(Mov2LH[[#This Row],[Unit/activity (=ILE03)]]="H",Mov2LH[[#This Row],[Actual]]*60,Mov2LH[[#This Row],[Actual]])</f>
        <v>1618.8</v>
      </c>
      <c r="O225" s="21" t="s">
        <v>77</v>
      </c>
      <c r="P225" s="24">
        <v>50</v>
      </c>
      <c r="Q225" s="21" t="s">
        <v>66</v>
      </c>
      <c r="R225" s="21" t="s">
        <v>67</v>
      </c>
    </row>
    <row r="226" spans="1:18" x14ac:dyDescent="0.35">
      <c r="A226" s="27">
        <v>1537098</v>
      </c>
      <c r="B226" s="16">
        <f>VLOOKUP(A226,'Mov 2LH Orders'!B:C,2,0)</f>
        <v>135</v>
      </c>
      <c r="C226" s="21" t="s">
        <v>59</v>
      </c>
      <c r="D226" s="21" t="s">
        <v>82</v>
      </c>
      <c r="E226" s="21" t="s">
        <v>89</v>
      </c>
      <c r="F226" s="21" t="s">
        <v>90</v>
      </c>
      <c r="G226" s="21" t="s">
        <v>91</v>
      </c>
      <c r="H226" s="21" t="s">
        <v>92</v>
      </c>
      <c r="I226" s="22"/>
      <c r="J226" s="23">
        <v>0</v>
      </c>
      <c r="K226" s="22"/>
      <c r="L226" s="23">
        <v>0</v>
      </c>
      <c r="M226" s="25">
        <v>0</v>
      </c>
      <c r="N226" s="25">
        <f>IF(Mov2LH[[#This Row],[Unit/activity (=ILE03)]]="H",Mov2LH[[#This Row],[Actual]]*60,Mov2LH[[#This Row],[Actual]])</f>
        <v>0</v>
      </c>
      <c r="O226" s="21" t="s">
        <v>93</v>
      </c>
      <c r="P226" s="24">
        <v>0</v>
      </c>
      <c r="Q226" s="21" t="s">
        <v>66</v>
      </c>
      <c r="R226" s="21" t="s">
        <v>94</v>
      </c>
    </row>
    <row r="227" spans="1:18" x14ac:dyDescent="0.35">
      <c r="A227" s="27">
        <v>1537098</v>
      </c>
      <c r="B227" s="16">
        <f>VLOOKUP(A227,'Mov 2LH Orders'!B:C,2,0)</f>
        <v>135</v>
      </c>
      <c r="C227" s="21" t="s">
        <v>59</v>
      </c>
      <c r="D227" s="21" t="s">
        <v>85</v>
      </c>
      <c r="E227" s="21" t="s">
        <v>69</v>
      </c>
      <c r="F227" s="21" t="s">
        <v>62</v>
      </c>
      <c r="G227" s="21" t="s">
        <v>70</v>
      </c>
      <c r="H227" s="21" t="s">
        <v>79</v>
      </c>
      <c r="I227" s="22">
        <v>43661</v>
      </c>
      <c r="J227" s="23">
        <v>0.67391203703703995</v>
      </c>
      <c r="K227" s="22">
        <v>43661</v>
      </c>
      <c r="L227" s="23">
        <v>0.67391203703703995</v>
      </c>
      <c r="M227" s="24">
        <v>20</v>
      </c>
      <c r="N227" s="25">
        <f>IF(Mov2LH[[#This Row],[Unit/activity (=ILE03)]]="H",Mov2LH[[#This Row],[Actual]]*60,Mov2LH[[#This Row],[Actual]])</f>
        <v>20</v>
      </c>
      <c r="O227" s="21" t="s">
        <v>66</v>
      </c>
      <c r="P227" s="24">
        <v>20</v>
      </c>
      <c r="Q227" s="21" t="s">
        <v>66</v>
      </c>
      <c r="R227" s="21" t="s">
        <v>72</v>
      </c>
    </row>
    <row r="228" spans="1:18" x14ac:dyDescent="0.35">
      <c r="A228" s="27">
        <v>1537098</v>
      </c>
      <c r="B228" s="16">
        <f>VLOOKUP(A228,'Mov 2LH Orders'!B:C,2,0)</f>
        <v>135</v>
      </c>
      <c r="C228" s="21" t="s">
        <v>59</v>
      </c>
      <c r="D228" s="21" t="s">
        <v>88</v>
      </c>
      <c r="E228" s="21" t="s">
        <v>69</v>
      </c>
      <c r="F228" s="21" t="s">
        <v>62</v>
      </c>
      <c r="G228" s="21" t="s">
        <v>70</v>
      </c>
      <c r="H228" s="21" t="s">
        <v>81</v>
      </c>
      <c r="I228" s="22">
        <v>43661</v>
      </c>
      <c r="J228" s="23">
        <v>0.67399305555555999</v>
      </c>
      <c r="K228" s="22">
        <v>43661</v>
      </c>
      <c r="L228" s="23">
        <v>0.67399305555555999</v>
      </c>
      <c r="M228" s="24">
        <v>20</v>
      </c>
      <c r="N228" s="25">
        <f>IF(Mov2LH[[#This Row],[Unit/activity (=ILE03)]]="H",Mov2LH[[#This Row],[Actual]]*60,Mov2LH[[#This Row],[Actual]])</f>
        <v>20</v>
      </c>
      <c r="O228" s="21" t="s">
        <v>66</v>
      </c>
      <c r="P228" s="24">
        <v>20</v>
      </c>
      <c r="Q228" s="21" t="s">
        <v>66</v>
      </c>
      <c r="R228" s="21" t="s">
        <v>72</v>
      </c>
    </row>
    <row r="229" spans="1:18" x14ac:dyDescent="0.35">
      <c r="A229" s="27">
        <v>1537098</v>
      </c>
      <c r="B229" s="16">
        <f>VLOOKUP(A229,'Mov 2LH Orders'!B:C,2,0)</f>
        <v>135</v>
      </c>
      <c r="C229" s="21" t="s">
        <v>59</v>
      </c>
      <c r="D229" s="21" t="s">
        <v>95</v>
      </c>
      <c r="E229" s="21" t="s">
        <v>83</v>
      </c>
      <c r="F229" s="21" t="s">
        <v>62</v>
      </c>
      <c r="G229" s="21" t="s">
        <v>84</v>
      </c>
      <c r="H229" s="21" t="s">
        <v>84</v>
      </c>
      <c r="I229" s="22">
        <v>43661</v>
      </c>
      <c r="J229" s="23">
        <v>0.93459490740741002</v>
      </c>
      <c r="K229" s="22">
        <v>43662</v>
      </c>
      <c r="L229" s="23">
        <v>0.70266203703704</v>
      </c>
      <c r="M229" s="25">
        <v>7.1580000000000004</v>
      </c>
      <c r="N229" s="25">
        <f>IF(Mov2LH[[#This Row],[Unit/activity (=ILE03)]]="H",Mov2LH[[#This Row],[Actual]]*60,Mov2LH[[#This Row],[Actual]])</f>
        <v>429.48</v>
      </c>
      <c r="O229" s="21" t="s">
        <v>77</v>
      </c>
      <c r="P229" s="24">
        <v>450</v>
      </c>
      <c r="Q229" s="21" t="s">
        <v>66</v>
      </c>
      <c r="R229" s="21" t="s">
        <v>67</v>
      </c>
    </row>
    <row r="230" spans="1:18" x14ac:dyDescent="0.35">
      <c r="A230" s="27">
        <v>1537098</v>
      </c>
      <c r="B230" s="16">
        <f>VLOOKUP(A230,'Mov 2LH Orders'!B:C,2,0)</f>
        <v>135</v>
      </c>
      <c r="C230" s="21" t="s">
        <v>59</v>
      </c>
      <c r="D230" s="21" t="s">
        <v>97</v>
      </c>
      <c r="E230" s="21" t="s">
        <v>86</v>
      </c>
      <c r="F230" s="21" t="s">
        <v>62</v>
      </c>
      <c r="G230" s="21" t="s">
        <v>87</v>
      </c>
      <c r="H230" s="21" t="s">
        <v>87</v>
      </c>
      <c r="I230" s="22">
        <v>43663</v>
      </c>
      <c r="J230" s="23">
        <v>0.36697916666667002</v>
      </c>
      <c r="K230" s="22">
        <v>43663</v>
      </c>
      <c r="L230" s="23">
        <v>0.36697916666667002</v>
      </c>
      <c r="M230" s="24">
        <v>20</v>
      </c>
      <c r="N230" s="25">
        <f>IF(Mov2LH[[#This Row],[Unit/activity (=ILE03)]]="H",Mov2LH[[#This Row],[Actual]]*60,Mov2LH[[#This Row],[Actual]])</f>
        <v>20</v>
      </c>
      <c r="O230" s="21" t="s">
        <v>66</v>
      </c>
      <c r="P230" s="24">
        <v>20</v>
      </c>
      <c r="Q230" s="21" t="s">
        <v>66</v>
      </c>
      <c r="R230" s="21" t="s">
        <v>72</v>
      </c>
    </row>
    <row r="231" spans="1:18" x14ac:dyDescent="0.35">
      <c r="A231" s="27">
        <v>1537098</v>
      </c>
      <c r="B231" s="16">
        <f>VLOOKUP(A231,'Mov 2LH Orders'!B:C,2,0)</f>
        <v>135</v>
      </c>
      <c r="C231" s="21" t="s">
        <v>59</v>
      </c>
      <c r="D231" s="21" t="s">
        <v>99</v>
      </c>
      <c r="E231" s="21" t="s">
        <v>61</v>
      </c>
      <c r="F231" s="21" t="s">
        <v>62</v>
      </c>
      <c r="G231" s="21" t="s">
        <v>63</v>
      </c>
      <c r="H231" s="21" t="s">
        <v>96</v>
      </c>
      <c r="I231" s="22">
        <v>43667</v>
      </c>
      <c r="J231" s="23">
        <v>0.37916666666666998</v>
      </c>
      <c r="K231" s="22">
        <v>43667</v>
      </c>
      <c r="L231" s="23">
        <v>0.56572916666666995</v>
      </c>
      <c r="M231" s="25">
        <v>1.0409999999999999</v>
      </c>
      <c r="N231" s="25">
        <f>IF(Mov2LH[[#This Row],[Unit/activity (=ILE03)]]="H",Mov2LH[[#This Row],[Actual]]*60,Mov2LH[[#This Row],[Actual]])</f>
        <v>62.459999999999994</v>
      </c>
      <c r="O231" s="21" t="s">
        <v>77</v>
      </c>
      <c r="P231" s="24">
        <v>100</v>
      </c>
      <c r="Q231" s="21" t="s">
        <v>66</v>
      </c>
      <c r="R231" s="21" t="s">
        <v>67</v>
      </c>
    </row>
    <row r="232" spans="1:18" x14ac:dyDescent="0.35">
      <c r="A232" s="27">
        <v>1537098</v>
      </c>
      <c r="B232" s="16">
        <f>VLOOKUP(A232,'Mov 2LH Orders'!B:C,2,0)</f>
        <v>135</v>
      </c>
      <c r="C232" s="21" t="s">
        <v>59</v>
      </c>
      <c r="D232" s="21" t="s">
        <v>101</v>
      </c>
      <c r="E232" s="21" t="s">
        <v>69</v>
      </c>
      <c r="F232" s="21" t="s">
        <v>62</v>
      </c>
      <c r="G232" s="21" t="s">
        <v>70</v>
      </c>
      <c r="H232" s="21" t="s">
        <v>98</v>
      </c>
      <c r="I232" s="22">
        <v>43668</v>
      </c>
      <c r="J232" s="23">
        <v>0.73622685185184999</v>
      </c>
      <c r="K232" s="22">
        <v>43668</v>
      </c>
      <c r="L232" s="23">
        <v>0.73622685185184999</v>
      </c>
      <c r="M232" s="24">
        <v>20</v>
      </c>
      <c r="N232" s="25">
        <f>IF(Mov2LH[[#This Row],[Unit/activity (=ILE03)]]="H",Mov2LH[[#This Row],[Actual]]*60,Mov2LH[[#This Row],[Actual]])</f>
        <v>20</v>
      </c>
      <c r="O232" s="21" t="s">
        <v>66</v>
      </c>
      <c r="P232" s="24">
        <v>20</v>
      </c>
      <c r="Q232" s="21" t="s">
        <v>66</v>
      </c>
      <c r="R232" s="21" t="s">
        <v>72</v>
      </c>
    </row>
    <row r="233" spans="1:18" x14ac:dyDescent="0.35">
      <c r="A233" s="27">
        <v>1537098</v>
      </c>
      <c r="B233" s="16">
        <f>VLOOKUP(A233,'Mov 2LH Orders'!B:C,2,0)</f>
        <v>135</v>
      </c>
      <c r="C233" s="21" t="s">
        <v>59</v>
      </c>
      <c r="D233" s="21" t="s">
        <v>104</v>
      </c>
      <c r="E233" s="21" t="s">
        <v>69</v>
      </c>
      <c r="F233" s="21" t="s">
        <v>62</v>
      </c>
      <c r="G233" s="21" t="s">
        <v>70</v>
      </c>
      <c r="H233" s="21" t="s">
        <v>100</v>
      </c>
      <c r="I233" s="22">
        <v>43668</v>
      </c>
      <c r="J233" s="23">
        <v>0.73631944444443997</v>
      </c>
      <c r="K233" s="22">
        <v>43668</v>
      </c>
      <c r="L233" s="23">
        <v>0.73631944444443997</v>
      </c>
      <c r="M233" s="24">
        <v>30</v>
      </c>
      <c r="N233" s="25">
        <f>IF(Mov2LH[[#This Row],[Unit/activity (=ILE03)]]="H",Mov2LH[[#This Row],[Actual]]*60,Mov2LH[[#This Row],[Actual]])</f>
        <v>30</v>
      </c>
      <c r="O233" s="21" t="s">
        <v>66</v>
      </c>
      <c r="P233" s="24">
        <v>30</v>
      </c>
      <c r="Q233" s="21" t="s">
        <v>66</v>
      </c>
      <c r="R233" s="21" t="s">
        <v>72</v>
      </c>
    </row>
    <row r="234" spans="1:18" x14ac:dyDescent="0.35">
      <c r="A234" s="27">
        <v>1537098</v>
      </c>
      <c r="B234" s="16">
        <f>VLOOKUP(A234,'Mov 2LH Orders'!B:C,2,0)</f>
        <v>135</v>
      </c>
      <c r="C234" s="21" t="s">
        <v>59</v>
      </c>
      <c r="D234" s="21" t="s">
        <v>113</v>
      </c>
      <c r="E234" s="21" t="s">
        <v>102</v>
      </c>
      <c r="F234" s="21" t="s">
        <v>62</v>
      </c>
      <c r="G234" s="21" t="s">
        <v>100</v>
      </c>
      <c r="H234" s="21" t="s">
        <v>103</v>
      </c>
      <c r="I234" s="22">
        <v>43669</v>
      </c>
      <c r="J234" s="23">
        <v>0.71444444444444</v>
      </c>
      <c r="K234" s="22">
        <v>43669</v>
      </c>
      <c r="L234" s="23">
        <v>0.71444444444444</v>
      </c>
      <c r="M234" s="24">
        <v>30</v>
      </c>
      <c r="N234" s="25">
        <f>IF(Mov2LH[[#This Row],[Unit/activity (=ILE03)]]="H",Mov2LH[[#This Row],[Actual]]*60,Mov2LH[[#This Row],[Actual]])</f>
        <v>30</v>
      </c>
      <c r="O234" s="21" t="s">
        <v>66</v>
      </c>
      <c r="P234" s="24">
        <v>30</v>
      </c>
      <c r="Q234" s="21" t="s">
        <v>66</v>
      </c>
      <c r="R234" s="21" t="s">
        <v>72</v>
      </c>
    </row>
    <row r="235" spans="1:18" x14ac:dyDescent="0.35">
      <c r="A235" s="27">
        <v>1537098</v>
      </c>
      <c r="B235" s="16">
        <f>VLOOKUP(A235,'Mov 2LH Orders'!B:C,2,0)</f>
        <v>135</v>
      </c>
      <c r="C235" s="21" t="s">
        <v>59</v>
      </c>
      <c r="D235" s="21" t="s">
        <v>114</v>
      </c>
      <c r="E235" s="21" t="s">
        <v>102</v>
      </c>
      <c r="F235" s="21" t="s">
        <v>105</v>
      </c>
      <c r="G235" s="21" t="s">
        <v>100</v>
      </c>
      <c r="H235" s="21" t="s">
        <v>106</v>
      </c>
      <c r="I235" s="22">
        <v>43674</v>
      </c>
      <c r="J235" s="23">
        <v>0.42032407407407002</v>
      </c>
      <c r="K235" s="22">
        <v>43674</v>
      </c>
      <c r="L235" s="23">
        <v>0.42032407407407002</v>
      </c>
      <c r="M235" s="24">
        <v>45</v>
      </c>
      <c r="N235" s="25">
        <f>IF(Mov2LH[[#This Row],[Unit/activity (=ILE03)]]="H",Mov2LH[[#This Row],[Actual]]*60,Mov2LH[[#This Row],[Actual]])</f>
        <v>45</v>
      </c>
      <c r="O235" s="21" t="s">
        <v>66</v>
      </c>
      <c r="P235" s="24">
        <v>45</v>
      </c>
      <c r="Q235" s="21" t="s">
        <v>66</v>
      </c>
      <c r="R235" s="21" t="s">
        <v>72</v>
      </c>
    </row>
    <row r="236" spans="1:18" x14ac:dyDescent="0.35">
      <c r="A236" s="27">
        <v>1537098</v>
      </c>
      <c r="B236" s="16">
        <f>VLOOKUP(A236,'Mov 2LH Orders'!B:C,2,0)</f>
        <v>135</v>
      </c>
      <c r="C236" s="21" t="s">
        <v>107</v>
      </c>
      <c r="D236" s="21" t="s">
        <v>60</v>
      </c>
      <c r="E236" s="21" t="s">
        <v>61</v>
      </c>
      <c r="F236" s="21" t="s">
        <v>90</v>
      </c>
      <c r="G236" s="21" t="s">
        <v>63</v>
      </c>
      <c r="H236" s="21" t="s">
        <v>108</v>
      </c>
      <c r="I236" s="22">
        <v>43667</v>
      </c>
      <c r="J236" s="23">
        <v>0.33394675925925998</v>
      </c>
      <c r="K236" s="22">
        <v>43668</v>
      </c>
      <c r="L236" s="23">
        <v>0.36652777777778001</v>
      </c>
      <c r="M236" s="25">
        <v>17.204000000000001</v>
      </c>
      <c r="N236" s="25">
        <f>IF(Mov2LH[[#This Row],[Unit/activity (=ILE03)]]="H",Mov2LH[[#This Row],[Actual]]*60,Mov2LH[[#This Row],[Actual]])</f>
        <v>1032.24</v>
      </c>
      <c r="O236" s="21" t="s">
        <v>77</v>
      </c>
      <c r="P236" s="24">
        <v>1</v>
      </c>
      <c r="Q236" s="21" t="s">
        <v>66</v>
      </c>
      <c r="R236" s="21" t="s">
        <v>67</v>
      </c>
    </row>
    <row r="237" spans="1:18" x14ac:dyDescent="0.35">
      <c r="A237" s="27">
        <v>1537098</v>
      </c>
      <c r="B237" s="16">
        <f>VLOOKUP(A237,'Mov 2LH Orders'!B:C,2,0)</f>
        <v>135</v>
      </c>
      <c r="C237" s="21" t="s">
        <v>109</v>
      </c>
      <c r="D237" s="21" t="s">
        <v>95</v>
      </c>
      <c r="E237" s="21" t="s">
        <v>83</v>
      </c>
      <c r="F237" s="21" t="s">
        <v>90</v>
      </c>
      <c r="G237" s="21" t="s">
        <v>84</v>
      </c>
      <c r="H237" s="21" t="s">
        <v>110</v>
      </c>
      <c r="I237" s="22">
        <v>43661</v>
      </c>
      <c r="J237" s="23">
        <v>0.75555555555555998</v>
      </c>
      <c r="K237" s="22">
        <v>43662</v>
      </c>
      <c r="L237" s="23">
        <v>4.4444444444439998E-2</v>
      </c>
      <c r="M237" s="25">
        <v>3.4670000000000001</v>
      </c>
      <c r="N237" s="25">
        <f>IF(Mov2LH[[#This Row],[Unit/activity (=ILE03)]]="H",Mov2LH[[#This Row],[Actual]]*60,Mov2LH[[#This Row],[Actual]])</f>
        <v>208.02</v>
      </c>
      <c r="O237" s="21" t="s">
        <v>77</v>
      </c>
      <c r="P237" s="24">
        <v>5</v>
      </c>
      <c r="Q237" s="21" t="s">
        <v>66</v>
      </c>
      <c r="R237" s="21" t="s">
        <v>67</v>
      </c>
    </row>
    <row r="238" spans="1:18" x14ac:dyDescent="0.35">
      <c r="A238" s="27">
        <v>1537703</v>
      </c>
      <c r="B238" s="16">
        <f>VLOOKUP(A238,'Mov 2LH Orders'!B:C,2,0)</f>
        <v>136</v>
      </c>
      <c r="C238" s="21" t="s">
        <v>59</v>
      </c>
      <c r="D238" s="21" t="s">
        <v>60</v>
      </c>
      <c r="E238" s="21" t="s">
        <v>83</v>
      </c>
      <c r="F238" s="21" t="s">
        <v>62</v>
      </c>
      <c r="G238" s="21" t="s">
        <v>84</v>
      </c>
      <c r="H238" s="21" t="s">
        <v>111</v>
      </c>
      <c r="I238" s="22">
        <v>43655</v>
      </c>
      <c r="J238" s="23">
        <v>0.75581018518519005</v>
      </c>
      <c r="K238" s="22">
        <v>43655</v>
      </c>
      <c r="L238" s="23">
        <v>0.98583333333333001</v>
      </c>
      <c r="M238" s="25">
        <v>1.38</v>
      </c>
      <c r="N238" s="25">
        <f>IF(Mov2LH[[#This Row],[Unit/activity (=ILE03)]]="H",Mov2LH[[#This Row],[Actual]]*60,Mov2LH[[#This Row],[Actual]])</f>
        <v>82.8</v>
      </c>
      <c r="O238" s="21" t="s">
        <v>77</v>
      </c>
      <c r="P238" s="24">
        <v>40</v>
      </c>
      <c r="Q238" s="21" t="s">
        <v>66</v>
      </c>
      <c r="R238" s="21" t="s">
        <v>67</v>
      </c>
    </row>
    <row r="239" spans="1:18" x14ac:dyDescent="0.35">
      <c r="A239" s="27">
        <v>1537703</v>
      </c>
      <c r="B239" s="16">
        <f>VLOOKUP(A239,'Mov 2LH Orders'!B:C,2,0)</f>
        <v>136</v>
      </c>
      <c r="C239" s="21" t="s">
        <v>59</v>
      </c>
      <c r="D239" s="21" t="s">
        <v>68</v>
      </c>
      <c r="E239" s="21" t="s">
        <v>61</v>
      </c>
      <c r="F239" s="21" t="s">
        <v>62</v>
      </c>
      <c r="G239" s="21" t="s">
        <v>63</v>
      </c>
      <c r="H239" s="21" t="s">
        <v>64</v>
      </c>
      <c r="I239" s="22">
        <v>43656</v>
      </c>
      <c r="J239" s="23">
        <v>0.42693287037036998</v>
      </c>
      <c r="K239" s="22">
        <v>43656</v>
      </c>
      <c r="L239" s="23">
        <v>0.44059027777777998</v>
      </c>
      <c r="M239" s="25">
        <v>19.667000000000002</v>
      </c>
      <c r="N239" s="25">
        <f>IF(Mov2LH[[#This Row],[Unit/activity (=ILE03)]]="H",Mov2LH[[#This Row],[Actual]]*60,Mov2LH[[#This Row],[Actual]])</f>
        <v>19.667000000000002</v>
      </c>
      <c r="O239" s="21" t="s">
        <v>66</v>
      </c>
      <c r="P239" s="24">
        <v>15</v>
      </c>
      <c r="Q239" s="21" t="s">
        <v>66</v>
      </c>
      <c r="R239" s="21" t="s">
        <v>67</v>
      </c>
    </row>
    <row r="240" spans="1:18" x14ac:dyDescent="0.35">
      <c r="A240" s="27">
        <v>1537703</v>
      </c>
      <c r="B240" s="16">
        <f>VLOOKUP(A240,'Mov 2LH Orders'!B:C,2,0)</f>
        <v>136</v>
      </c>
      <c r="C240" s="21" t="s">
        <v>59</v>
      </c>
      <c r="D240" s="21" t="s">
        <v>73</v>
      </c>
      <c r="E240" s="21" t="s">
        <v>69</v>
      </c>
      <c r="F240" s="21" t="s">
        <v>62</v>
      </c>
      <c r="G240" s="21" t="s">
        <v>70</v>
      </c>
      <c r="H240" s="21" t="s">
        <v>71</v>
      </c>
      <c r="I240" s="22">
        <v>43656</v>
      </c>
      <c r="J240" s="23">
        <v>0.45289351851852</v>
      </c>
      <c r="K240" s="22">
        <v>43656</v>
      </c>
      <c r="L240" s="23">
        <v>0.45289351851852</v>
      </c>
      <c r="M240" s="24">
        <v>20</v>
      </c>
      <c r="N240" s="25">
        <f>IF(Mov2LH[[#This Row],[Unit/activity (=ILE03)]]="H",Mov2LH[[#This Row],[Actual]]*60,Mov2LH[[#This Row],[Actual]])</f>
        <v>20</v>
      </c>
      <c r="O240" s="21" t="s">
        <v>66</v>
      </c>
      <c r="P240" s="24">
        <v>20</v>
      </c>
      <c r="Q240" s="21" t="s">
        <v>66</v>
      </c>
      <c r="R240" s="21" t="s">
        <v>72</v>
      </c>
    </row>
    <row r="241" spans="1:18" x14ac:dyDescent="0.35">
      <c r="A241" s="27">
        <v>1537703</v>
      </c>
      <c r="B241" s="16">
        <f>VLOOKUP(A241,'Mov 2LH Orders'!B:C,2,0)</f>
        <v>136</v>
      </c>
      <c r="C241" s="21" t="s">
        <v>59</v>
      </c>
      <c r="D241" s="21" t="s">
        <v>75</v>
      </c>
      <c r="E241" s="21" t="s">
        <v>61</v>
      </c>
      <c r="F241" s="21" t="s">
        <v>62</v>
      </c>
      <c r="G241" s="21" t="s">
        <v>63</v>
      </c>
      <c r="H241" s="21" t="s">
        <v>74</v>
      </c>
      <c r="I241" s="22">
        <v>43656</v>
      </c>
      <c r="J241" s="23">
        <v>0.65079861111111004</v>
      </c>
      <c r="K241" s="22">
        <v>43656</v>
      </c>
      <c r="L241" s="23">
        <v>0.73873842592592998</v>
      </c>
      <c r="M241" s="25">
        <v>2.1110000000000002</v>
      </c>
      <c r="N241" s="25">
        <f>IF(Mov2LH[[#This Row],[Unit/activity (=ILE03)]]="H",Mov2LH[[#This Row],[Actual]]*60,Mov2LH[[#This Row],[Actual]])</f>
        <v>126.66000000000001</v>
      </c>
      <c r="O241" s="21" t="s">
        <v>77</v>
      </c>
      <c r="P241" s="24">
        <v>290</v>
      </c>
      <c r="Q241" s="21" t="s">
        <v>66</v>
      </c>
      <c r="R241" s="21" t="s">
        <v>67</v>
      </c>
    </row>
    <row r="242" spans="1:18" x14ac:dyDescent="0.35">
      <c r="A242" s="27">
        <v>1537703</v>
      </c>
      <c r="B242" s="16">
        <f>VLOOKUP(A242,'Mov 2LH Orders'!B:C,2,0)</f>
        <v>136</v>
      </c>
      <c r="C242" s="21" t="s">
        <v>59</v>
      </c>
      <c r="D242" s="21" t="s">
        <v>78</v>
      </c>
      <c r="E242" s="21" t="s">
        <v>61</v>
      </c>
      <c r="F242" s="21" t="s">
        <v>62</v>
      </c>
      <c r="G242" s="21" t="s">
        <v>63</v>
      </c>
      <c r="H242" s="21" t="s">
        <v>76</v>
      </c>
      <c r="I242" s="22">
        <v>43657</v>
      </c>
      <c r="J242" s="23">
        <v>0.31310185185185002</v>
      </c>
      <c r="K242" s="22">
        <v>43662</v>
      </c>
      <c r="L242" s="23">
        <v>0.62054398148148004</v>
      </c>
      <c r="M242" s="25">
        <v>33.758000000000003</v>
      </c>
      <c r="N242" s="25">
        <f>IF(Mov2LH[[#This Row],[Unit/activity (=ILE03)]]="H",Mov2LH[[#This Row],[Actual]]*60,Mov2LH[[#This Row],[Actual]])</f>
        <v>2025.4800000000002</v>
      </c>
      <c r="O242" s="21" t="s">
        <v>77</v>
      </c>
      <c r="P242" s="24">
        <v>1040</v>
      </c>
      <c r="Q242" s="21" t="s">
        <v>66</v>
      </c>
      <c r="R242" s="21" t="s">
        <v>67</v>
      </c>
    </row>
    <row r="243" spans="1:18" x14ac:dyDescent="0.35">
      <c r="A243" s="27">
        <v>1537703</v>
      </c>
      <c r="B243" s="16">
        <f>VLOOKUP(A243,'Mov 2LH Orders'!B:C,2,0)</f>
        <v>136</v>
      </c>
      <c r="C243" s="21" t="s">
        <v>59</v>
      </c>
      <c r="D243" s="21" t="s">
        <v>80</v>
      </c>
      <c r="E243" s="21" t="s">
        <v>61</v>
      </c>
      <c r="F243" s="21" t="s">
        <v>62</v>
      </c>
      <c r="G243" s="21" t="s">
        <v>63</v>
      </c>
      <c r="H243" s="21" t="s">
        <v>112</v>
      </c>
      <c r="I243" s="22">
        <v>43662</v>
      </c>
      <c r="J243" s="23">
        <v>0.62071759259258996</v>
      </c>
      <c r="K243" s="22">
        <v>43662</v>
      </c>
      <c r="L243" s="23">
        <v>0.64912037037036996</v>
      </c>
      <c r="M243" s="25">
        <v>40.9</v>
      </c>
      <c r="N243" s="25">
        <f>IF(Mov2LH[[#This Row],[Unit/activity (=ILE03)]]="H",Mov2LH[[#This Row],[Actual]]*60,Mov2LH[[#This Row],[Actual]])</f>
        <v>40.9</v>
      </c>
      <c r="O243" s="21" t="s">
        <v>66</v>
      </c>
      <c r="P243" s="24">
        <v>50</v>
      </c>
      <c r="Q243" s="21" t="s">
        <v>66</v>
      </c>
      <c r="R243" s="21" t="s">
        <v>67</v>
      </c>
    </row>
    <row r="244" spans="1:18" x14ac:dyDescent="0.35">
      <c r="A244" s="27">
        <v>1537703</v>
      </c>
      <c r="B244" s="16">
        <f>VLOOKUP(A244,'Mov 2LH Orders'!B:C,2,0)</f>
        <v>136</v>
      </c>
      <c r="C244" s="21" t="s">
        <v>59</v>
      </c>
      <c r="D244" s="21" t="s">
        <v>82</v>
      </c>
      <c r="E244" s="21" t="s">
        <v>89</v>
      </c>
      <c r="F244" s="21" t="s">
        <v>90</v>
      </c>
      <c r="G244" s="21" t="s">
        <v>91</v>
      </c>
      <c r="H244" s="21" t="s">
        <v>92</v>
      </c>
      <c r="I244" s="22"/>
      <c r="J244" s="23">
        <v>0</v>
      </c>
      <c r="K244" s="22"/>
      <c r="L244" s="23">
        <v>0</v>
      </c>
      <c r="M244" s="25">
        <v>0</v>
      </c>
      <c r="N244" s="25">
        <f>IF(Mov2LH[[#This Row],[Unit/activity (=ILE03)]]="H",Mov2LH[[#This Row],[Actual]]*60,Mov2LH[[#This Row],[Actual]])</f>
        <v>0</v>
      </c>
      <c r="O244" s="21" t="s">
        <v>93</v>
      </c>
      <c r="P244" s="24">
        <v>0</v>
      </c>
      <c r="Q244" s="21" t="s">
        <v>66</v>
      </c>
      <c r="R244" s="21" t="s">
        <v>94</v>
      </c>
    </row>
    <row r="245" spans="1:18" x14ac:dyDescent="0.35">
      <c r="A245" s="27">
        <v>1537703</v>
      </c>
      <c r="B245" s="16">
        <f>VLOOKUP(A245,'Mov 2LH Orders'!B:C,2,0)</f>
        <v>136</v>
      </c>
      <c r="C245" s="21" t="s">
        <v>59</v>
      </c>
      <c r="D245" s="21" t="s">
        <v>85</v>
      </c>
      <c r="E245" s="21" t="s">
        <v>69</v>
      </c>
      <c r="F245" s="21" t="s">
        <v>62</v>
      </c>
      <c r="G245" s="21" t="s">
        <v>70</v>
      </c>
      <c r="H245" s="21" t="s">
        <v>79</v>
      </c>
      <c r="I245" s="22">
        <v>43662</v>
      </c>
      <c r="J245" s="23">
        <v>0.68304398148148004</v>
      </c>
      <c r="K245" s="22">
        <v>43662</v>
      </c>
      <c r="L245" s="23">
        <v>0.68304398148148004</v>
      </c>
      <c r="M245" s="24">
        <v>20</v>
      </c>
      <c r="N245" s="25">
        <f>IF(Mov2LH[[#This Row],[Unit/activity (=ILE03)]]="H",Mov2LH[[#This Row],[Actual]]*60,Mov2LH[[#This Row],[Actual]])</f>
        <v>20</v>
      </c>
      <c r="O245" s="21" t="s">
        <v>66</v>
      </c>
      <c r="P245" s="24">
        <v>20</v>
      </c>
      <c r="Q245" s="21" t="s">
        <v>66</v>
      </c>
      <c r="R245" s="21" t="s">
        <v>72</v>
      </c>
    </row>
    <row r="246" spans="1:18" x14ac:dyDescent="0.35">
      <c r="A246" s="27">
        <v>1537703</v>
      </c>
      <c r="B246" s="16">
        <f>VLOOKUP(A246,'Mov 2LH Orders'!B:C,2,0)</f>
        <v>136</v>
      </c>
      <c r="C246" s="21" t="s">
        <v>59</v>
      </c>
      <c r="D246" s="21" t="s">
        <v>88</v>
      </c>
      <c r="E246" s="21" t="s">
        <v>69</v>
      </c>
      <c r="F246" s="21" t="s">
        <v>62</v>
      </c>
      <c r="G246" s="21" t="s">
        <v>70</v>
      </c>
      <c r="H246" s="21" t="s">
        <v>81</v>
      </c>
      <c r="I246" s="22">
        <v>43662</v>
      </c>
      <c r="J246" s="23">
        <v>0.70513888888888998</v>
      </c>
      <c r="K246" s="22">
        <v>43662</v>
      </c>
      <c r="L246" s="23">
        <v>0.70513888888888998</v>
      </c>
      <c r="M246" s="24">
        <v>20</v>
      </c>
      <c r="N246" s="25">
        <f>IF(Mov2LH[[#This Row],[Unit/activity (=ILE03)]]="H",Mov2LH[[#This Row],[Actual]]*60,Mov2LH[[#This Row],[Actual]])</f>
        <v>20</v>
      </c>
      <c r="O246" s="21" t="s">
        <v>66</v>
      </c>
      <c r="P246" s="24">
        <v>20</v>
      </c>
      <c r="Q246" s="21" t="s">
        <v>66</v>
      </c>
      <c r="R246" s="21" t="s">
        <v>72</v>
      </c>
    </row>
    <row r="247" spans="1:18" x14ac:dyDescent="0.35">
      <c r="A247" s="27">
        <v>1537703</v>
      </c>
      <c r="B247" s="16">
        <f>VLOOKUP(A247,'Mov 2LH Orders'!B:C,2,0)</f>
        <v>136</v>
      </c>
      <c r="C247" s="21" t="s">
        <v>59</v>
      </c>
      <c r="D247" s="21" t="s">
        <v>95</v>
      </c>
      <c r="E247" s="21" t="s">
        <v>83</v>
      </c>
      <c r="F247" s="21" t="s">
        <v>62</v>
      </c>
      <c r="G247" s="21" t="s">
        <v>84</v>
      </c>
      <c r="H247" s="21" t="s">
        <v>84</v>
      </c>
      <c r="I247" s="22">
        <v>43663</v>
      </c>
      <c r="J247" s="23">
        <v>0.58697916666667005</v>
      </c>
      <c r="K247" s="22">
        <v>43664</v>
      </c>
      <c r="L247" s="23">
        <v>0.15376157407407001</v>
      </c>
      <c r="M247" s="25">
        <v>6.5590000000000002</v>
      </c>
      <c r="N247" s="25">
        <f>IF(Mov2LH[[#This Row],[Unit/activity (=ILE03)]]="H",Mov2LH[[#This Row],[Actual]]*60,Mov2LH[[#This Row],[Actual]])</f>
        <v>393.54</v>
      </c>
      <c r="O247" s="21" t="s">
        <v>77</v>
      </c>
      <c r="P247" s="24">
        <v>450</v>
      </c>
      <c r="Q247" s="21" t="s">
        <v>66</v>
      </c>
      <c r="R247" s="21" t="s">
        <v>67</v>
      </c>
    </row>
    <row r="248" spans="1:18" x14ac:dyDescent="0.35">
      <c r="A248" s="27">
        <v>1537703</v>
      </c>
      <c r="B248" s="16">
        <f>VLOOKUP(A248,'Mov 2LH Orders'!B:C,2,0)</f>
        <v>136</v>
      </c>
      <c r="C248" s="21" t="s">
        <v>59</v>
      </c>
      <c r="D248" s="21" t="s">
        <v>97</v>
      </c>
      <c r="E248" s="21" t="s">
        <v>86</v>
      </c>
      <c r="F248" s="21" t="s">
        <v>62</v>
      </c>
      <c r="G248" s="21" t="s">
        <v>87</v>
      </c>
      <c r="H248" s="21" t="s">
        <v>87</v>
      </c>
      <c r="I248" s="22">
        <v>43667</v>
      </c>
      <c r="J248" s="23">
        <v>0.36446759259258998</v>
      </c>
      <c r="K248" s="22">
        <v>43667</v>
      </c>
      <c r="L248" s="23">
        <v>0.36446759259258998</v>
      </c>
      <c r="M248" s="24">
        <v>20</v>
      </c>
      <c r="N248" s="25">
        <f>IF(Mov2LH[[#This Row],[Unit/activity (=ILE03)]]="H",Mov2LH[[#This Row],[Actual]]*60,Mov2LH[[#This Row],[Actual]])</f>
        <v>20</v>
      </c>
      <c r="O248" s="21" t="s">
        <v>66</v>
      </c>
      <c r="P248" s="24">
        <v>20</v>
      </c>
      <c r="Q248" s="21" t="s">
        <v>66</v>
      </c>
      <c r="R248" s="21" t="s">
        <v>72</v>
      </c>
    </row>
    <row r="249" spans="1:18" x14ac:dyDescent="0.35">
      <c r="A249" s="27">
        <v>1537703</v>
      </c>
      <c r="B249" s="16">
        <f>VLOOKUP(A249,'Mov 2LH Orders'!B:C,2,0)</f>
        <v>136</v>
      </c>
      <c r="C249" s="21" t="s">
        <v>59</v>
      </c>
      <c r="D249" s="21" t="s">
        <v>99</v>
      </c>
      <c r="E249" s="21" t="s">
        <v>61</v>
      </c>
      <c r="F249" s="21" t="s">
        <v>62</v>
      </c>
      <c r="G249" s="21" t="s">
        <v>63</v>
      </c>
      <c r="H249" s="21" t="s">
        <v>96</v>
      </c>
      <c r="I249" s="22">
        <v>43668</v>
      </c>
      <c r="J249" s="23">
        <v>0.36575231481481002</v>
      </c>
      <c r="K249" s="22">
        <v>43668</v>
      </c>
      <c r="L249" s="23">
        <v>0.50378472222222004</v>
      </c>
      <c r="M249" s="25">
        <v>52.732999999999997</v>
      </c>
      <c r="N249" s="25">
        <f>IF(Mov2LH[[#This Row],[Unit/activity (=ILE03)]]="H",Mov2LH[[#This Row],[Actual]]*60,Mov2LH[[#This Row],[Actual]])</f>
        <v>52.732999999999997</v>
      </c>
      <c r="O249" s="21" t="s">
        <v>66</v>
      </c>
      <c r="P249" s="24">
        <v>100</v>
      </c>
      <c r="Q249" s="21" t="s">
        <v>66</v>
      </c>
      <c r="R249" s="21" t="s">
        <v>67</v>
      </c>
    </row>
    <row r="250" spans="1:18" x14ac:dyDescent="0.35">
      <c r="A250" s="27">
        <v>1537703</v>
      </c>
      <c r="B250" s="16">
        <f>VLOOKUP(A250,'Mov 2LH Orders'!B:C,2,0)</f>
        <v>136</v>
      </c>
      <c r="C250" s="21" t="s">
        <v>59</v>
      </c>
      <c r="D250" s="21" t="s">
        <v>101</v>
      </c>
      <c r="E250" s="21" t="s">
        <v>69</v>
      </c>
      <c r="F250" s="21" t="s">
        <v>62</v>
      </c>
      <c r="G250" s="21" t="s">
        <v>70</v>
      </c>
      <c r="H250" s="21" t="s">
        <v>98</v>
      </c>
      <c r="I250" s="22">
        <v>43671</v>
      </c>
      <c r="J250" s="23">
        <v>0.52092592592593001</v>
      </c>
      <c r="K250" s="22">
        <v>43671</v>
      </c>
      <c r="L250" s="23">
        <v>0.52092592592593001</v>
      </c>
      <c r="M250" s="24">
        <v>20</v>
      </c>
      <c r="N250" s="25">
        <f>IF(Mov2LH[[#This Row],[Unit/activity (=ILE03)]]="H",Mov2LH[[#This Row],[Actual]]*60,Mov2LH[[#This Row],[Actual]])</f>
        <v>20</v>
      </c>
      <c r="O250" s="21" t="s">
        <v>66</v>
      </c>
      <c r="P250" s="24">
        <v>20</v>
      </c>
      <c r="Q250" s="21" t="s">
        <v>66</v>
      </c>
      <c r="R250" s="21" t="s">
        <v>72</v>
      </c>
    </row>
    <row r="251" spans="1:18" x14ac:dyDescent="0.35">
      <c r="A251" s="27">
        <v>1537703</v>
      </c>
      <c r="B251" s="16">
        <f>VLOOKUP(A251,'Mov 2LH Orders'!B:C,2,0)</f>
        <v>136</v>
      </c>
      <c r="C251" s="21" t="s">
        <v>59</v>
      </c>
      <c r="D251" s="21" t="s">
        <v>104</v>
      </c>
      <c r="E251" s="21" t="s">
        <v>69</v>
      </c>
      <c r="F251" s="21" t="s">
        <v>62</v>
      </c>
      <c r="G251" s="21" t="s">
        <v>70</v>
      </c>
      <c r="H251" s="21" t="s">
        <v>100</v>
      </c>
      <c r="I251" s="22">
        <v>43671</v>
      </c>
      <c r="J251" s="23">
        <v>0.52100694444443996</v>
      </c>
      <c r="K251" s="22">
        <v>43671</v>
      </c>
      <c r="L251" s="23">
        <v>0.52100694444443996</v>
      </c>
      <c r="M251" s="24">
        <v>30</v>
      </c>
      <c r="N251" s="25">
        <f>IF(Mov2LH[[#This Row],[Unit/activity (=ILE03)]]="H",Mov2LH[[#This Row],[Actual]]*60,Mov2LH[[#This Row],[Actual]])</f>
        <v>30</v>
      </c>
      <c r="O251" s="21" t="s">
        <v>66</v>
      </c>
      <c r="P251" s="24">
        <v>30</v>
      </c>
      <c r="Q251" s="21" t="s">
        <v>66</v>
      </c>
      <c r="R251" s="21" t="s">
        <v>72</v>
      </c>
    </row>
    <row r="252" spans="1:18" x14ac:dyDescent="0.35">
      <c r="A252" s="27">
        <v>1537703</v>
      </c>
      <c r="B252" s="16">
        <f>VLOOKUP(A252,'Mov 2LH Orders'!B:C,2,0)</f>
        <v>136</v>
      </c>
      <c r="C252" s="21" t="s">
        <v>59</v>
      </c>
      <c r="D252" s="21" t="s">
        <v>113</v>
      </c>
      <c r="E252" s="21" t="s">
        <v>102</v>
      </c>
      <c r="F252" s="21" t="s">
        <v>62</v>
      </c>
      <c r="G252" s="21" t="s">
        <v>100</v>
      </c>
      <c r="H252" s="21" t="s">
        <v>103</v>
      </c>
      <c r="I252" s="22">
        <v>43671</v>
      </c>
      <c r="J252" s="23">
        <v>0.52109953703704004</v>
      </c>
      <c r="K252" s="22">
        <v>43671</v>
      </c>
      <c r="L252" s="23">
        <v>0.52109953703704004</v>
      </c>
      <c r="M252" s="24">
        <v>30</v>
      </c>
      <c r="N252" s="25">
        <f>IF(Mov2LH[[#This Row],[Unit/activity (=ILE03)]]="H",Mov2LH[[#This Row],[Actual]]*60,Mov2LH[[#This Row],[Actual]])</f>
        <v>30</v>
      </c>
      <c r="O252" s="21" t="s">
        <v>66</v>
      </c>
      <c r="P252" s="24">
        <v>30</v>
      </c>
      <c r="Q252" s="21" t="s">
        <v>66</v>
      </c>
      <c r="R252" s="21" t="s">
        <v>72</v>
      </c>
    </row>
    <row r="253" spans="1:18" x14ac:dyDescent="0.35">
      <c r="A253" s="27">
        <v>1537703</v>
      </c>
      <c r="B253" s="16">
        <f>VLOOKUP(A253,'Mov 2LH Orders'!B:C,2,0)</f>
        <v>136</v>
      </c>
      <c r="C253" s="21" t="s">
        <v>59</v>
      </c>
      <c r="D253" s="21" t="s">
        <v>114</v>
      </c>
      <c r="E253" s="21" t="s">
        <v>102</v>
      </c>
      <c r="F253" s="21" t="s">
        <v>105</v>
      </c>
      <c r="G253" s="21" t="s">
        <v>100</v>
      </c>
      <c r="H253" s="21" t="s">
        <v>106</v>
      </c>
      <c r="I253" s="22">
        <v>43674</v>
      </c>
      <c r="J253" s="23">
        <v>0.33392361111111002</v>
      </c>
      <c r="K253" s="22">
        <v>43674</v>
      </c>
      <c r="L253" s="23">
        <v>0.33392361111111002</v>
      </c>
      <c r="M253" s="24">
        <v>45</v>
      </c>
      <c r="N253" s="25">
        <f>IF(Mov2LH[[#This Row],[Unit/activity (=ILE03)]]="H",Mov2LH[[#This Row],[Actual]]*60,Mov2LH[[#This Row],[Actual]])</f>
        <v>45</v>
      </c>
      <c r="O253" s="21" t="s">
        <v>66</v>
      </c>
      <c r="P253" s="24">
        <v>45</v>
      </c>
      <c r="Q253" s="21" t="s">
        <v>66</v>
      </c>
      <c r="R253" s="21" t="s">
        <v>72</v>
      </c>
    </row>
    <row r="254" spans="1:18" x14ac:dyDescent="0.35">
      <c r="A254" s="27">
        <v>1537703</v>
      </c>
      <c r="B254" s="16">
        <f>VLOOKUP(A254,'Mov 2LH Orders'!B:C,2,0)</f>
        <v>136</v>
      </c>
      <c r="C254" s="21" t="s">
        <v>107</v>
      </c>
      <c r="D254" s="21" t="s">
        <v>60</v>
      </c>
      <c r="E254" s="21" t="s">
        <v>61</v>
      </c>
      <c r="F254" s="21" t="s">
        <v>90</v>
      </c>
      <c r="G254" s="21" t="s">
        <v>63</v>
      </c>
      <c r="H254" s="21" t="s">
        <v>108</v>
      </c>
      <c r="I254" s="22">
        <v>43669</v>
      </c>
      <c r="J254" s="23">
        <v>0.33966435185185001</v>
      </c>
      <c r="K254" s="22">
        <v>43669</v>
      </c>
      <c r="L254" s="23">
        <v>0.65976851851852003</v>
      </c>
      <c r="M254" s="25">
        <v>7.6829999999999998</v>
      </c>
      <c r="N254" s="25">
        <f>IF(Mov2LH[[#This Row],[Unit/activity (=ILE03)]]="H",Mov2LH[[#This Row],[Actual]]*60,Mov2LH[[#This Row],[Actual]])</f>
        <v>460.98</v>
      </c>
      <c r="O254" s="21" t="s">
        <v>77</v>
      </c>
      <c r="P254" s="24">
        <v>1</v>
      </c>
      <c r="Q254" s="21" t="s">
        <v>66</v>
      </c>
      <c r="R254" s="21" t="s">
        <v>67</v>
      </c>
    </row>
    <row r="255" spans="1:18" x14ac:dyDescent="0.35">
      <c r="A255" s="27">
        <v>1537703</v>
      </c>
      <c r="B255" s="16">
        <f>VLOOKUP(A255,'Mov 2LH Orders'!B:C,2,0)</f>
        <v>136</v>
      </c>
      <c r="C255" s="21" t="s">
        <v>109</v>
      </c>
      <c r="D255" s="21" t="s">
        <v>95</v>
      </c>
      <c r="E255" s="21" t="s">
        <v>83</v>
      </c>
      <c r="F255" s="21" t="s">
        <v>90</v>
      </c>
      <c r="G255" s="21" t="s">
        <v>84</v>
      </c>
      <c r="H255" s="21" t="s">
        <v>110</v>
      </c>
      <c r="I255" s="22"/>
      <c r="J255" s="23">
        <v>0</v>
      </c>
      <c r="K255" s="22"/>
      <c r="L255" s="23">
        <v>0</v>
      </c>
      <c r="M255" s="25">
        <v>0</v>
      </c>
      <c r="N255" s="25">
        <f>IF(Mov2LH[[#This Row],[Unit/activity (=ILE03)]]="H",Mov2LH[[#This Row],[Actual]]*60,Mov2LH[[#This Row],[Actual]])</f>
        <v>0</v>
      </c>
      <c r="O255" s="21" t="s">
        <v>93</v>
      </c>
      <c r="P255" s="24">
        <v>5</v>
      </c>
      <c r="Q255" s="21" t="s">
        <v>66</v>
      </c>
      <c r="R255" s="21" t="s">
        <v>94</v>
      </c>
    </row>
    <row r="256" spans="1:18" x14ac:dyDescent="0.35">
      <c r="A256" s="27">
        <v>1538310</v>
      </c>
      <c r="B256" s="16">
        <f>VLOOKUP(A256,'Mov 2LH Orders'!B:C,2,0)</f>
        <v>137</v>
      </c>
      <c r="C256" s="21" t="s">
        <v>59</v>
      </c>
      <c r="D256" s="21" t="s">
        <v>60</v>
      </c>
      <c r="E256" s="21" t="s">
        <v>83</v>
      </c>
      <c r="F256" s="21" t="s">
        <v>62</v>
      </c>
      <c r="G256" s="21" t="s">
        <v>84</v>
      </c>
      <c r="H256" s="21" t="s">
        <v>111</v>
      </c>
      <c r="I256" s="22">
        <v>43661</v>
      </c>
      <c r="J256" s="23">
        <v>0.36087962962962999</v>
      </c>
      <c r="K256" s="22">
        <v>43661</v>
      </c>
      <c r="L256" s="23">
        <v>0.37836805555556002</v>
      </c>
      <c r="M256" s="25">
        <v>4.0670000000000002</v>
      </c>
      <c r="N256" s="25">
        <f>IF(Mov2LH[[#This Row],[Unit/activity (=ILE03)]]="H",Mov2LH[[#This Row],[Actual]]*60,Mov2LH[[#This Row],[Actual]])</f>
        <v>4.0670000000000002</v>
      </c>
      <c r="O256" s="21" t="s">
        <v>66</v>
      </c>
      <c r="P256" s="24">
        <v>40</v>
      </c>
      <c r="Q256" s="21" t="s">
        <v>66</v>
      </c>
      <c r="R256" s="21" t="s">
        <v>67</v>
      </c>
    </row>
    <row r="257" spans="1:18" x14ac:dyDescent="0.35">
      <c r="A257" s="27">
        <v>1538310</v>
      </c>
      <c r="B257" s="16">
        <f>VLOOKUP(A257,'Mov 2LH Orders'!B:C,2,0)</f>
        <v>137</v>
      </c>
      <c r="C257" s="21" t="s">
        <v>59</v>
      </c>
      <c r="D257" s="21" t="s">
        <v>68</v>
      </c>
      <c r="E257" s="21" t="s">
        <v>61</v>
      </c>
      <c r="F257" s="21" t="s">
        <v>62</v>
      </c>
      <c r="G257" s="21" t="s">
        <v>63</v>
      </c>
      <c r="H257" s="21" t="s">
        <v>64</v>
      </c>
      <c r="I257" s="22">
        <v>43661</v>
      </c>
      <c r="J257" s="23">
        <v>0.37895833333333001</v>
      </c>
      <c r="K257" s="22">
        <v>43661</v>
      </c>
      <c r="L257" s="23">
        <v>0.38105324074073998</v>
      </c>
      <c r="M257" s="25">
        <v>1.5169999999999999</v>
      </c>
      <c r="N257" s="25">
        <f>IF(Mov2LH[[#This Row],[Unit/activity (=ILE03)]]="H",Mov2LH[[#This Row],[Actual]]*60,Mov2LH[[#This Row],[Actual]])</f>
        <v>1.5169999999999999</v>
      </c>
      <c r="O257" s="21" t="s">
        <v>66</v>
      </c>
      <c r="P257" s="24">
        <v>15</v>
      </c>
      <c r="Q257" s="21" t="s">
        <v>66</v>
      </c>
      <c r="R257" s="21" t="s">
        <v>67</v>
      </c>
    </row>
    <row r="258" spans="1:18" x14ac:dyDescent="0.35">
      <c r="A258" s="27">
        <v>1538310</v>
      </c>
      <c r="B258" s="16">
        <f>VLOOKUP(A258,'Mov 2LH Orders'!B:C,2,0)</f>
        <v>137</v>
      </c>
      <c r="C258" s="21" t="s">
        <v>59</v>
      </c>
      <c r="D258" s="21" t="s">
        <v>73</v>
      </c>
      <c r="E258" s="21" t="s">
        <v>69</v>
      </c>
      <c r="F258" s="21" t="s">
        <v>62</v>
      </c>
      <c r="G258" s="21" t="s">
        <v>70</v>
      </c>
      <c r="H258" s="21" t="s">
        <v>71</v>
      </c>
      <c r="I258" s="22">
        <v>43661</v>
      </c>
      <c r="J258" s="23">
        <v>0.38524305555555999</v>
      </c>
      <c r="K258" s="22">
        <v>43661</v>
      </c>
      <c r="L258" s="23">
        <v>0.38524305555555999</v>
      </c>
      <c r="M258" s="24">
        <v>20</v>
      </c>
      <c r="N258" s="25">
        <f>IF(Mov2LH[[#This Row],[Unit/activity (=ILE03)]]="H",Mov2LH[[#This Row],[Actual]]*60,Mov2LH[[#This Row],[Actual]])</f>
        <v>20</v>
      </c>
      <c r="O258" s="21" t="s">
        <v>66</v>
      </c>
      <c r="P258" s="24">
        <v>20</v>
      </c>
      <c r="Q258" s="21" t="s">
        <v>66</v>
      </c>
      <c r="R258" s="21" t="s">
        <v>72</v>
      </c>
    </row>
    <row r="259" spans="1:18" x14ac:dyDescent="0.35">
      <c r="A259" s="27">
        <v>1538310</v>
      </c>
      <c r="B259" s="16">
        <f>VLOOKUP(A259,'Mov 2LH Orders'!B:C,2,0)</f>
        <v>137</v>
      </c>
      <c r="C259" s="21" t="s">
        <v>59</v>
      </c>
      <c r="D259" s="21" t="s">
        <v>75</v>
      </c>
      <c r="E259" s="21" t="s">
        <v>61</v>
      </c>
      <c r="F259" s="21" t="s">
        <v>62</v>
      </c>
      <c r="G259" s="21" t="s">
        <v>63</v>
      </c>
      <c r="H259" s="21" t="s">
        <v>74</v>
      </c>
      <c r="I259" s="22">
        <v>43661</v>
      </c>
      <c r="J259" s="23">
        <v>0.38706018518518998</v>
      </c>
      <c r="K259" s="22">
        <v>43661</v>
      </c>
      <c r="L259" s="23">
        <v>0.74398148148148002</v>
      </c>
      <c r="M259" s="25">
        <v>8.5660000000000007</v>
      </c>
      <c r="N259" s="25">
        <f>IF(Mov2LH[[#This Row],[Unit/activity (=ILE03)]]="H",Mov2LH[[#This Row],[Actual]]*60,Mov2LH[[#This Row],[Actual]])</f>
        <v>513.96</v>
      </c>
      <c r="O259" s="21" t="s">
        <v>77</v>
      </c>
      <c r="P259" s="24">
        <v>290</v>
      </c>
      <c r="Q259" s="21" t="s">
        <v>66</v>
      </c>
      <c r="R259" s="21" t="s">
        <v>67</v>
      </c>
    </row>
    <row r="260" spans="1:18" x14ac:dyDescent="0.35">
      <c r="A260" s="27">
        <v>1538310</v>
      </c>
      <c r="B260" s="16">
        <f>VLOOKUP(A260,'Mov 2LH Orders'!B:C,2,0)</f>
        <v>137</v>
      </c>
      <c r="C260" s="21" t="s">
        <v>59</v>
      </c>
      <c r="D260" s="21" t="s">
        <v>78</v>
      </c>
      <c r="E260" s="21" t="s">
        <v>61</v>
      </c>
      <c r="F260" s="21" t="s">
        <v>62</v>
      </c>
      <c r="G260" s="21" t="s">
        <v>63</v>
      </c>
      <c r="H260" s="21" t="s">
        <v>76</v>
      </c>
      <c r="I260" s="22">
        <v>43662</v>
      </c>
      <c r="J260" s="23">
        <v>0.32071759259258997</v>
      </c>
      <c r="K260" s="22">
        <v>43662</v>
      </c>
      <c r="L260" s="23">
        <v>0.90989583333333002</v>
      </c>
      <c r="M260" s="25">
        <v>14.14</v>
      </c>
      <c r="N260" s="25">
        <f>IF(Mov2LH[[#This Row],[Unit/activity (=ILE03)]]="H",Mov2LH[[#This Row],[Actual]]*60,Mov2LH[[#This Row],[Actual]])</f>
        <v>848.40000000000009</v>
      </c>
      <c r="O260" s="21" t="s">
        <v>77</v>
      </c>
      <c r="P260" s="24">
        <v>1040</v>
      </c>
      <c r="Q260" s="21" t="s">
        <v>66</v>
      </c>
      <c r="R260" s="21" t="s">
        <v>67</v>
      </c>
    </row>
    <row r="261" spans="1:18" x14ac:dyDescent="0.35">
      <c r="A261" s="27">
        <v>1538310</v>
      </c>
      <c r="B261" s="16">
        <f>VLOOKUP(A261,'Mov 2LH Orders'!B:C,2,0)</f>
        <v>137</v>
      </c>
      <c r="C261" s="21" t="s">
        <v>59</v>
      </c>
      <c r="D261" s="21" t="s">
        <v>80</v>
      </c>
      <c r="E261" s="21" t="s">
        <v>61</v>
      </c>
      <c r="F261" s="21" t="s">
        <v>62</v>
      </c>
      <c r="G261" s="21" t="s">
        <v>63</v>
      </c>
      <c r="H261" s="21" t="s">
        <v>112</v>
      </c>
      <c r="I261" s="22">
        <v>43663</v>
      </c>
      <c r="J261" s="23">
        <v>0.31518518518519001</v>
      </c>
      <c r="K261" s="22">
        <v>43663</v>
      </c>
      <c r="L261" s="23">
        <v>0.41282407407407001</v>
      </c>
      <c r="M261" s="25">
        <v>2.343</v>
      </c>
      <c r="N261" s="25">
        <f>IF(Mov2LH[[#This Row],[Unit/activity (=ILE03)]]="H",Mov2LH[[#This Row],[Actual]]*60,Mov2LH[[#This Row],[Actual]])</f>
        <v>140.57999999999998</v>
      </c>
      <c r="O261" s="21" t="s">
        <v>77</v>
      </c>
      <c r="P261" s="24">
        <v>50</v>
      </c>
      <c r="Q261" s="21" t="s">
        <v>66</v>
      </c>
      <c r="R261" s="21" t="s">
        <v>67</v>
      </c>
    </row>
    <row r="262" spans="1:18" x14ac:dyDescent="0.35">
      <c r="A262" s="27">
        <v>1538310</v>
      </c>
      <c r="B262" s="16">
        <f>VLOOKUP(A262,'Mov 2LH Orders'!B:C,2,0)</f>
        <v>137</v>
      </c>
      <c r="C262" s="21" t="s">
        <v>59</v>
      </c>
      <c r="D262" s="21" t="s">
        <v>82</v>
      </c>
      <c r="E262" s="21" t="s">
        <v>89</v>
      </c>
      <c r="F262" s="21" t="s">
        <v>90</v>
      </c>
      <c r="G262" s="21" t="s">
        <v>91</v>
      </c>
      <c r="H262" s="21" t="s">
        <v>92</v>
      </c>
      <c r="I262" s="22">
        <v>43667</v>
      </c>
      <c r="J262" s="23">
        <v>0.66362268518518996</v>
      </c>
      <c r="K262" s="22">
        <v>43667</v>
      </c>
      <c r="L262" s="23">
        <v>0.66773148148147998</v>
      </c>
      <c r="M262" s="25">
        <v>5.9169999999999998</v>
      </c>
      <c r="N262" s="25">
        <f>IF(Mov2LH[[#This Row],[Unit/activity (=ILE03)]]="H",Mov2LH[[#This Row],[Actual]]*60,Mov2LH[[#This Row],[Actual]])</f>
        <v>5.9169999999999998</v>
      </c>
      <c r="O262" s="21" t="s">
        <v>66</v>
      </c>
      <c r="P262" s="24">
        <v>0</v>
      </c>
      <c r="Q262" s="21" t="s">
        <v>66</v>
      </c>
      <c r="R262" s="21" t="s">
        <v>67</v>
      </c>
    </row>
    <row r="263" spans="1:18" x14ac:dyDescent="0.35">
      <c r="A263" s="27">
        <v>1538310</v>
      </c>
      <c r="B263" s="16">
        <f>VLOOKUP(A263,'Mov 2LH Orders'!B:C,2,0)</f>
        <v>137</v>
      </c>
      <c r="C263" s="21" t="s">
        <v>59</v>
      </c>
      <c r="D263" s="21" t="s">
        <v>85</v>
      </c>
      <c r="E263" s="21" t="s">
        <v>69</v>
      </c>
      <c r="F263" s="21" t="s">
        <v>62</v>
      </c>
      <c r="G263" s="21" t="s">
        <v>70</v>
      </c>
      <c r="H263" s="21" t="s">
        <v>79</v>
      </c>
      <c r="I263" s="22">
        <v>43667</v>
      </c>
      <c r="J263" s="23">
        <v>0.71282407407407</v>
      </c>
      <c r="K263" s="22">
        <v>43667</v>
      </c>
      <c r="L263" s="23">
        <v>0.71282407407407</v>
      </c>
      <c r="M263" s="24">
        <v>20</v>
      </c>
      <c r="N263" s="25">
        <f>IF(Mov2LH[[#This Row],[Unit/activity (=ILE03)]]="H",Mov2LH[[#This Row],[Actual]]*60,Mov2LH[[#This Row],[Actual]])</f>
        <v>20</v>
      </c>
      <c r="O263" s="21" t="s">
        <v>66</v>
      </c>
      <c r="P263" s="24">
        <v>20</v>
      </c>
      <c r="Q263" s="21" t="s">
        <v>66</v>
      </c>
      <c r="R263" s="21" t="s">
        <v>72</v>
      </c>
    </row>
    <row r="264" spans="1:18" x14ac:dyDescent="0.35">
      <c r="A264" s="27">
        <v>1538310</v>
      </c>
      <c r="B264" s="16">
        <f>VLOOKUP(A264,'Mov 2LH Orders'!B:C,2,0)</f>
        <v>137</v>
      </c>
      <c r="C264" s="21" t="s">
        <v>59</v>
      </c>
      <c r="D264" s="21" t="s">
        <v>88</v>
      </c>
      <c r="E264" s="21" t="s">
        <v>69</v>
      </c>
      <c r="F264" s="21" t="s">
        <v>62</v>
      </c>
      <c r="G264" s="21" t="s">
        <v>70</v>
      </c>
      <c r="H264" s="21" t="s">
        <v>81</v>
      </c>
      <c r="I264" s="22">
        <v>43667</v>
      </c>
      <c r="J264" s="23">
        <v>0.71293981481480995</v>
      </c>
      <c r="K264" s="22">
        <v>43667</v>
      </c>
      <c r="L264" s="23">
        <v>0.71293981481480995</v>
      </c>
      <c r="M264" s="24">
        <v>20</v>
      </c>
      <c r="N264" s="25">
        <f>IF(Mov2LH[[#This Row],[Unit/activity (=ILE03)]]="H",Mov2LH[[#This Row],[Actual]]*60,Mov2LH[[#This Row],[Actual]])</f>
        <v>20</v>
      </c>
      <c r="O264" s="21" t="s">
        <v>66</v>
      </c>
      <c r="P264" s="24">
        <v>20</v>
      </c>
      <c r="Q264" s="21" t="s">
        <v>66</v>
      </c>
      <c r="R264" s="21" t="s">
        <v>72</v>
      </c>
    </row>
    <row r="265" spans="1:18" x14ac:dyDescent="0.35">
      <c r="A265" s="27">
        <v>1538310</v>
      </c>
      <c r="B265" s="16">
        <f>VLOOKUP(A265,'Mov 2LH Orders'!B:C,2,0)</f>
        <v>137</v>
      </c>
      <c r="C265" s="21" t="s">
        <v>59</v>
      </c>
      <c r="D265" s="21" t="s">
        <v>95</v>
      </c>
      <c r="E265" s="21" t="s">
        <v>83</v>
      </c>
      <c r="F265" s="21" t="s">
        <v>62</v>
      </c>
      <c r="G265" s="21" t="s">
        <v>84</v>
      </c>
      <c r="H265" s="21" t="s">
        <v>84</v>
      </c>
      <c r="I265" s="22">
        <v>43667</v>
      </c>
      <c r="J265" s="23">
        <v>0.75616898148148004</v>
      </c>
      <c r="K265" s="22">
        <v>43668</v>
      </c>
      <c r="L265" s="23">
        <v>0.65706018518519005</v>
      </c>
      <c r="M265" s="25">
        <v>12.853</v>
      </c>
      <c r="N265" s="25">
        <f>IF(Mov2LH[[#This Row],[Unit/activity (=ILE03)]]="H",Mov2LH[[#This Row],[Actual]]*60,Mov2LH[[#This Row],[Actual]])</f>
        <v>771.18</v>
      </c>
      <c r="O265" s="21" t="s">
        <v>77</v>
      </c>
      <c r="P265" s="24">
        <v>450</v>
      </c>
      <c r="Q265" s="21" t="s">
        <v>66</v>
      </c>
      <c r="R265" s="21" t="s">
        <v>67</v>
      </c>
    </row>
    <row r="266" spans="1:18" x14ac:dyDescent="0.35">
      <c r="A266" s="27">
        <v>1538310</v>
      </c>
      <c r="B266" s="16">
        <f>VLOOKUP(A266,'Mov 2LH Orders'!B:C,2,0)</f>
        <v>137</v>
      </c>
      <c r="C266" s="21" t="s">
        <v>59</v>
      </c>
      <c r="D266" s="21" t="s">
        <v>97</v>
      </c>
      <c r="E266" s="21" t="s">
        <v>86</v>
      </c>
      <c r="F266" s="21" t="s">
        <v>62</v>
      </c>
      <c r="G266" s="21" t="s">
        <v>87</v>
      </c>
      <c r="H266" s="21" t="s">
        <v>87</v>
      </c>
      <c r="I266" s="22">
        <v>43669</v>
      </c>
      <c r="J266" s="23">
        <v>0.36351851851852002</v>
      </c>
      <c r="K266" s="22">
        <v>43669</v>
      </c>
      <c r="L266" s="23">
        <v>0.36351851851852002</v>
      </c>
      <c r="M266" s="24">
        <v>20</v>
      </c>
      <c r="N266" s="25">
        <f>IF(Mov2LH[[#This Row],[Unit/activity (=ILE03)]]="H",Mov2LH[[#This Row],[Actual]]*60,Mov2LH[[#This Row],[Actual]])</f>
        <v>20</v>
      </c>
      <c r="O266" s="21" t="s">
        <v>66</v>
      </c>
      <c r="P266" s="24">
        <v>20</v>
      </c>
      <c r="Q266" s="21" t="s">
        <v>66</v>
      </c>
      <c r="R266" s="21" t="s">
        <v>72</v>
      </c>
    </row>
    <row r="267" spans="1:18" x14ac:dyDescent="0.35">
      <c r="A267" s="27">
        <v>1538310</v>
      </c>
      <c r="B267" s="16">
        <f>VLOOKUP(A267,'Mov 2LH Orders'!B:C,2,0)</f>
        <v>137</v>
      </c>
      <c r="C267" s="21" t="s">
        <v>59</v>
      </c>
      <c r="D267" s="21" t="s">
        <v>99</v>
      </c>
      <c r="E267" s="21" t="s">
        <v>61</v>
      </c>
      <c r="F267" s="21" t="s">
        <v>62</v>
      </c>
      <c r="G267" s="21" t="s">
        <v>63</v>
      </c>
      <c r="H267" s="21" t="s">
        <v>96</v>
      </c>
      <c r="I267" s="22">
        <v>43676</v>
      </c>
      <c r="J267" s="23">
        <v>0.50208333333333</v>
      </c>
      <c r="K267" s="22">
        <v>43676</v>
      </c>
      <c r="L267" s="23">
        <v>0.5137037037037</v>
      </c>
      <c r="M267" s="25">
        <v>2.133</v>
      </c>
      <c r="N267" s="25">
        <f>IF(Mov2LH[[#This Row],[Unit/activity (=ILE03)]]="H",Mov2LH[[#This Row],[Actual]]*60,Mov2LH[[#This Row],[Actual]])</f>
        <v>2.133</v>
      </c>
      <c r="O267" s="21" t="s">
        <v>66</v>
      </c>
      <c r="P267" s="24">
        <v>100</v>
      </c>
      <c r="Q267" s="21" t="s">
        <v>66</v>
      </c>
      <c r="R267" s="21" t="s">
        <v>67</v>
      </c>
    </row>
    <row r="268" spans="1:18" x14ac:dyDescent="0.35">
      <c r="A268" s="27">
        <v>1538310</v>
      </c>
      <c r="B268" s="16">
        <f>VLOOKUP(A268,'Mov 2LH Orders'!B:C,2,0)</f>
        <v>137</v>
      </c>
      <c r="C268" s="21" t="s">
        <v>59</v>
      </c>
      <c r="D268" s="21" t="s">
        <v>101</v>
      </c>
      <c r="E268" s="21" t="s">
        <v>69</v>
      </c>
      <c r="F268" s="21" t="s">
        <v>62</v>
      </c>
      <c r="G268" s="21" t="s">
        <v>70</v>
      </c>
      <c r="H268" s="21" t="s">
        <v>98</v>
      </c>
      <c r="I268" s="22">
        <v>43676</v>
      </c>
      <c r="J268" s="23">
        <v>0.53157407407406998</v>
      </c>
      <c r="K268" s="22">
        <v>43676</v>
      </c>
      <c r="L268" s="23">
        <v>0.53157407407406998</v>
      </c>
      <c r="M268" s="24">
        <v>20</v>
      </c>
      <c r="N268" s="25">
        <f>IF(Mov2LH[[#This Row],[Unit/activity (=ILE03)]]="H",Mov2LH[[#This Row],[Actual]]*60,Mov2LH[[#This Row],[Actual]])</f>
        <v>20</v>
      </c>
      <c r="O268" s="21" t="s">
        <v>66</v>
      </c>
      <c r="P268" s="24">
        <v>20</v>
      </c>
      <c r="Q268" s="21" t="s">
        <v>66</v>
      </c>
      <c r="R268" s="21" t="s">
        <v>72</v>
      </c>
    </row>
    <row r="269" spans="1:18" x14ac:dyDescent="0.35">
      <c r="A269" s="27">
        <v>1538310</v>
      </c>
      <c r="B269" s="16">
        <f>VLOOKUP(A269,'Mov 2LH Orders'!B:C,2,0)</f>
        <v>137</v>
      </c>
      <c r="C269" s="21" t="s">
        <v>59</v>
      </c>
      <c r="D269" s="21" t="s">
        <v>104</v>
      </c>
      <c r="E269" s="21" t="s">
        <v>69</v>
      </c>
      <c r="F269" s="21" t="s">
        <v>62</v>
      </c>
      <c r="G269" s="21" t="s">
        <v>70</v>
      </c>
      <c r="H269" s="21" t="s">
        <v>100</v>
      </c>
      <c r="I269" s="22">
        <v>43676</v>
      </c>
      <c r="J269" s="23">
        <v>0.53200231481480997</v>
      </c>
      <c r="K269" s="22">
        <v>43676</v>
      </c>
      <c r="L269" s="23">
        <v>0.53200231481480997</v>
      </c>
      <c r="M269" s="24">
        <v>30</v>
      </c>
      <c r="N269" s="25">
        <f>IF(Mov2LH[[#This Row],[Unit/activity (=ILE03)]]="H",Mov2LH[[#This Row],[Actual]]*60,Mov2LH[[#This Row],[Actual]])</f>
        <v>30</v>
      </c>
      <c r="O269" s="21" t="s">
        <v>66</v>
      </c>
      <c r="P269" s="24">
        <v>30</v>
      </c>
      <c r="Q269" s="21" t="s">
        <v>66</v>
      </c>
      <c r="R269" s="21" t="s">
        <v>72</v>
      </c>
    </row>
    <row r="270" spans="1:18" x14ac:dyDescent="0.35">
      <c r="A270" s="27">
        <v>1538310</v>
      </c>
      <c r="B270" s="16">
        <f>VLOOKUP(A270,'Mov 2LH Orders'!B:C,2,0)</f>
        <v>137</v>
      </c>
      <c r="C270" s="21" t="s">
        <v>59</v>
      </c>
      <c r="D270" s="21" t="s">
        <v>113</v>
      </c>
      <c r="E270" s="21" t="s">
        <v>102</v>
      </c>
      <c r="F270" s="21" t="s">
        <v>62</v>
      </c>
      <c r="G270" s="21" t="s">
        <v>100</v>
      </c>
      <c r="H270" s="21" t="s">
        <v>103</v>
      </c>
      <c r="I270" s="22">
        <v>43676</v>
      </c>
      <c r="J270" s="23">
        <v>0.53328703703703995</v>
      </c>
      <c r="K270" s="22">
        <v>43676</v>
      </c>
      <c r="L270" s="23">
        <v>0.53328703703703995</v>
      </c>
      <c r="M270" s="24">
        <v>30</v>
      </c>
      <c r="N270" s="25">
        <f>IF(Mov2LH[[#This Row],[Unit/activity (=ILE03)]]="H",Mov2LH[[#This Row],[Actual]]*60,Mov2LH[[#This Row],[Actual]])</f>
        <v>30</v>
      </c>
      <c r="O270" s="21" t="s">
        <v>66</v>
      </c>
      <c r="P270" s="24">
        <v>30</v>
      </c>
      <c r="Q270" s="21" t="s">
        <v>66</v>
      </c>
      <c r="R270" s="21" t="s">
        <v>72</v>
      </c>
    </row>
    <row r="271" spans="1:18" x14ac:dyDescent="0.35">
      <c r="A271" s="27">
        <v>1538310</v>
      </c>
      <c r="B271" s="16">
        <f>VLOOKUP(A271,'Mov 2LH Orders'!B:C,2,0)</f>
        <v>137</v>
      </c>
      <c r="C271" s="21" t="s">
        <v>59</v>
      </c>
      <c r="D271" s="21" t="s">
        <v>114</v>
      </c>
      <c r="E271" s="21" t="s">
        <v>102</v>
      </c>
      <c r="F271" s="21" t="s">
        <v>105</v>
      </c>
      <c r="G271" s="21" t="s">
        <v>100</v>
      </c>
      <c r="H271" s="21" t="s">
        <v>106</v>
      </c>
      <c r="I271" s="22">
        <v>43677</v>
      </c>
      <c r="J271" s="23">
        <v>0.72603009259258999</v>
      </c>
      <c r="K271" s="22">
        <v>43677</v>
      </c>
      <c r="L271" s="23">
        <v>0.72603009259258999</v>
      </c>
      <c r="M271" s="24">
        <v>45</v>
      </c>
      <c r="N271" s="25">
        <f>IF(Mov2LH[[#This Row],[Unit/activity (=ILE03)]]="H",Mov2LH[[#This Row],[Actual]]*60,Mov2LH[[#This Row],[Actual]])</f>
        <v>45</v>
      </c>
      <c r="O271" s="21" t="s">
        <v>66</v>
      </c>
      <c r="P271" s="24">
        <v>45</v>
      </c>
      <c r="Q271" s="21" t="s">
        <v>66</v>
      </c>
      <c r="R271" s="21" t="s">
        <v>72</v>
      </c>
    </row>
    <row r="272" spans="1:18" x14ac:dyDescent="0.35">
      <c r="A272" s="27">
        <v>1538310</v>
      </c>
      <c r="B272" s="16">
        <f>VLOOKUP(A272,'Mov 2LH Orders'!B:C,2,0)</f>
        <v>137</v>
      </c>
      <c r="C272" s="21" t="s">
        <v>107</v>
      </c>
      <c r="D272" s="21" t="s">
        <v>60</v>
      </c>
      <c r="E272" s="21" t="s">
        <v>61</v>
      </c>
      <c r="F272" s="21" t="s">
        <v>90</v>
      </c>
      <c r="G272" s="21" t="s">
        <v>63</v>
      </c>
      <c r="H272" s="21" t="s">
        <v>108</v>
      </c>
      <c r="I272" s="22">
        <v>43675</v>
      </c>
      <c r="J272" s="23">
        <v>0.33712962962963</v>
      </c>
      <c r="K272" s="22">
        <v>43675</v>
      </c>
      <c r="L272" s="23">
        <v>0.65718750000000004</v>
      </c>
      <c r="M272" s="25">
        <v>5.327</v>
      </c>
      <c r="N272" s="25">
        <f>IF(Mov2LH[[#This Row],[Unit/activity (=ILE03)]]="H",Mov2LH[[#This Row],[Actual]]*60,Mov2LH[[#This Row],[Actual]])</f>
        <v>319.62</v>
      </c>
      <c r="O272" s="21" t="s">
        <v>77</v>
      </c>
      <c r="P272" s="24">
        <v>1</v>
      </c>
      <c r="Q272" s="21" t="s">
        <v>66</v>
      </c>
      <c r="R272" s="21" t="s">
        <v>67</v>
      </c>
    </row>
    <row r="273" spans="1:18" x14ac:dyDescent="0.35">
      <c r="A273" s="27">
        <v>1538310</v>
      </c>
      <c r="B273" s="16">
        <f>VLOOKUP(A273,'Mov 2LH Orders'!B:C,2,0)</f>
        <v>137</v>
      </c>
      <c r="C273" s="21" t="s">
        <v>109</v>
      </c>
      <c r="D273" s="21" t="s">
        <v>95</v>
      </c>
      <c r="E273" s="21" t="s">
        <v>83</v>
      </c>
      <c r="F273" s="21" t="s">
        <v>90</v>
      </c>
      <c r="G273" s="21" t="s">
        <v>84</v>
      </c>
      <c r="H273" s="21" t="s">
        <v>110</v>
      </c>
      <c r="I273" s="22">
        <v>43667</v>
      </c>
      <c r="J273" s="23">
        <v>0.75327546296296</v>
      </c>
      <c r="K273" s="22">
        <v>43668</v>
      </c>
      <c r="L273" s="23">
        <v>4.5740740740739999E-2</v>
      </c>
      <c r="M273" s="25">
        <v>3.51</v>
      </c>
      <c r="N273" s="25">
        <f>IF(Mov2LH[[#This Row],[Unit/activity (=ILE03)]]="H",Mov2LH[[#This Row],[Actual]]*60,Mov2LH[[#This Row],[Actual]])</f>
        <v>210.6</v>
      </c>
      <c r="O273" s="21" t="s">
        <v>77</v>
      </c>
      <c r="P273" s="24">
        <v>5</v>
      </c>
      <c r="Q273" s="21" t="s">
        <v>66</v>
      </c>
      <c r="R273" s="21" t="s">
        <v>67</v>
      </c>
    </row>
    <row r="274" spans="1:18" x14ac:dyDescent="0.35">
      <c r="A274" s="27">
        <v>1538833</v>
      </c>
      <c r="B274" s="16">
        <f>VLOOKUP(A274,'Mov 2LH Orders'!B:C,2,0)</f>
        <v>138</v>
      </c>
      <c r="C274" s="21" t="s">
        <v>59</v>
      </c>
      <c r="D274" s="21" t="s">
        <v>60</v>
      </c>
      <c r="E274" s="21" t="s">
        <v>83</v>
      </c>
      <c r="F274" s="21" t="s">
        <v>62</v>
      </c>
      <c r="G274" s="21" t="s">
        <v>84</v>
      </c>
      <c r="H274" s="21" t="s">
        <v>111</v>
      </c>
      <c r="I274" s="22">
        <v>43664</v>
      </c>
      <c r="J274" s="23">
        <v>3.841435185185E-2</v>
      </c>
      <c r="K274" s="22">
        <v>43664</v>
      </c>
      <c r="L274" s="23">
        <v>0.15843750000000001</v>
      </c>
      <c r="M274" s="25">
        <v>57.616999999999997</v>
      </c>
      <c r="N274" s="25">
        <f>IF(Mov2LH[[#This Row],[Unit/activity (=ILE03)]]="H",Mov2LH[[#This Row],[Actual]]*60,Mov2LH[[#This Row],[Actual]])</f>
        <v>57.616999999999997</v>
      </c>
      <c r="O274" s="21" t="s">
        <v>66</v>
      </c>
      <c r="P274" s="24">
        <v>40</v>
      </c>
      <c r="Q274" s="21" t="s">
        <v>66</v>
      </c>
      <c r="R274" s="21" t="s">
        <v>67</v>
      </c>
    </row>
    <row r="275" spans="1:18" x14ac:dyDescent="0.35">
      <c r="A275" s="27">
        <v>1538833</v>
      </c>
      <c r="B275" s="16">
        <f>VLOOKUP(A275,'Mov 2LH Orders'!B:C,2,0)</f>
        <v>138</v>
      </c>
      <c r="C275" s="21" t="s">
        <v>59</v>
      </c>
      <c r="D275" s="21" t="s">
        <v>68</v>
      </c>
      <c r="E275" s="21" t="s">
        <v>61</v>
      </c>
      <c r="F275" s="21" t="s">
        <v>62</v>
      </c>
      <c r="G275" s="21" t="s">
        <v>63</v>
      </c>
      <c r="H275" s="21" t="s">
        <v>64</v>
      </c>
      <c r="I275" s="22">
        <v>43664</v>
      </c>
      <c r="J275" s="23">
        <v>0.40965277777777998</v>
      </c>
      <c r="K275" s="22">
        <v>43664</v>
      </c>
      <c r="L275" s="23">
        <v>0.41135416666667002</v>
      </c>
      <c r="M275" s="25">
        <v>2.4500000000000002</v>
      </c>
      <c r="N275" s="25">
        <f>IF(Mov2LH[[#This Row],[Unit/activity (=ILE03)]]="H",Mov2LH[[#This Row],[Actual]]*60,Mov2LH[[#This Row],[Actual]])</f>
        <v>2.4500000000000002</v>
      </c>
      <c r="O275" s="21" t="s">
        <v>66</v>
      </c>
      <c r="P275" s="24">
        <v>15</v>
      </c>
      <c r="Q275" s="21" t="s">
        <v>66</v>
      </c>
      <c r="R275" s="21" t="s">
        <v>67</v>
      </c>
    </row>
    <row r="276" spans="1:18" x14ac:dyDescent="0.35">
      <c r="A276" s="27">
        <v>1538833</v>
      </c>
      <c r="B276" s="16">
        <f>VLOOKUP(A276,'Mov 2LH Orders'!B:C,2,0)</f>
        <v>138</v>
      </c>
      <c r="C276" s="21" t="s">
        <v>59</v>
      </c>
      <c r="D276" s="21" t="s">
        <v>73</v>
      </c>
      <c r="E276" s="21" t="s">
        <v>69</v>
      </c>
      <c r="F276" s="21" t="s">
        <v>62</v>
      </c>
      <c r="G276" s="21" t="s">
        <v>70</v>
      </c>
      <c r="H276" s="21" t="s">
        <v>71</v>
      </c>
      <c r="I276" s="22">
        <v>43664</v>
      </c>
      <c r="J276" s="23">
        <v>0.43111111111111</v>
      </c>
      <c r="K276" s="22">
        <v>43664</v>
      </c>
      <c r="L276" s="23">
        <v>0.43111111111111</v>
      </c>
      <c r="M276" s="24">
        <v>20</v>
      </c>
      <c r="N276" s="25">
        <f>IF(Mov2LH[[#This Row],[Unit/activity (=ILE03)]]="H",Mov2LH[[#This Row],[Actual]]*60,Mov2LH[[#This Row],[Actual]])</f>
        <v>20</v>
      </c>
      <c r="O276" s="21" t="s">
        <v>66</v>
      </c>
      <c r="P276" s="24">
        <v>20</v>
      </c>
      <c r="Q276" s="21" t="s">
        <v>66</v>
      </c>
      <c r="R276" s="21" t="s">
        <v>72</v>
      </c>
    </row>
    <row r="277" spans="1:18" x14ac:dyDescent="0.35">
      <c r="A277" s="27">
        <v>1538833</v>
      </c>
      <c r="B277" s="16">
        <f>VLOOKUP(A277,'Mov 2LH Orders'!B:C,2,0)</f>
        <v>138</v>
      </c>
      <c r="C277" s="21" t="s">
        <v>59</v>
      </c>
      <c r="D277" s="21" t="s">
        <v>75</v>
      </c>
      <c r="E277" s="21" t="s">
        <v>61</v>
      </c>
      <c r="F277" s="21" t="s">
        <v>62</v>
      </c>
      <c r="G277" s="21" t="s">
        <v>63</v>
      </c>
      <c r="H277" s="21" t="s">
        <v>74</v>
      </c>
      <c r="I277" s="22">
        <v>43667</v>
      </c>
      <c r="J277" s="23">
        <v>0.33184027777778002</v>
      </c>
      <c r="K277" s="22">
        <v>43667</v>
      </c>
      <c r="L277" s="23">
        <v>0.73843749999999997</v>
      </c>
      <c r="M277" s="25">
        <v>9.7579999999999991</v>
      </c>
      <c r="N277" s="25">
        <f>IF(Mov2LH[[#This Row],[Unit/activity (=ILE03)]]="H",Mov2LH[[#This Row],[Actual]]*60,Mov2LH[[#This Row],[Actual]])</f>
        <v>585.4799999999999</v>
      </c>
      <c r="O277" s="21" t="s">
        <v>77</v>
      </c>
      <c r="P277" s="24">
        <v>290</v>
      </c>
      <c r="Q277" s="21" t="s">
        <v>66</v>
      </c>
      <c r="R277" s="21" t="s">
        <v>67</v>
      </c>
    </row>
    <row r="278" spans="1:18" x14ac:dyDescent="0.35">
      <c r="A278" s="27">
        <v>1538833</v>
      </c>
      <c r="B278" s="16">
        <f>VLOOKUP(A278,'Mov 2LH Orders'!B:C,2,0)</f>
        <v>138</v>
      </c>
      <c r="C278" s="21" t="s">
        <v>59</v>
      </c>
      <c r="D278" s="21" t="s">
        <v>78</v>
      </c>
      <c r="E278" s="21" t="s">
        <v>61</v>
      </c>
      <c r="F278" s="21" t="s">
        <v>62</v>
      </c>
      <c r="G278" s="21" t="s">
        <v>63</v>
      </c>
      <c r="H278" s="21" t="s">
        <v>76</v>
      </c>
      <c r="I278" s="22">
        <v>43668</v>
      </c>
      <c r="J278" s="23">
        <v>0.31158564814814999</v>
      </c>
      <c r="K278" s="22">
        <v>43669</v>
      </c>
      <c r="L278" s="23">
        <v>0.74553240740741</v>
      </c>
      <c r="M278" s="25">
        <v>20.398</v>
      </c>
      <c r="N278" s="25">
        <f>IF(Mov2LH[[#This Row],[Unit/activity (=ILE03)]]="H",Mov2LH[[#This Row],[Actual]]*60,Mov2LH[[#This Row],[Actual]])</f>
        <v>1223.8799999999999</v>
      </c>
      <c r="O278" s="21" t="s">
        <v>77</v>
      </c>
      <c r="P278" s="24">
        <v>1040</v>
      </c>
      <c r="Q278" s="21" t="s">
        <v>66</v>
      </c>
      <c r="R278" s="21" t="s">
        <v>67</v>
      </c>
    </row>
    <row r="279" spans="1:18" x14ac:dyDescent="0.35">
      <c r="A279" s="27">
        <v>1538833</v>
      </c>
      <c r="B279" s="16">
        <f>VLOOKUP(A279,'Mov 2LH Orders'!B:C,2,0)</f>
        <v>138</v>
      </c>
      <c r="C279" s="21" t="s">
        <v>59</v>
      </c>
      <c r="D279" s="21" t="s">
        <v>80</v>
      </c>
      <c r="E279" s="21" t="s">
        <v>61</v>
      </c>
      <c r="F279" s="21" t="s">
        <v>62</v>
      </c>
      <c r="G279" s="21" t="s">
        <v>63</v>
      </c>
      <c r="H279" s="21" t="s">
        <v>112</v>
      </c>
      <c r="I279" s="22">
        <v>43671</v>
      </c>
      <c r="J279" s="23">
        <v>0.30956018518519002</v>
      </c>
      <c r="K279" s="22">
        <v>43671</v>
      </c>
      <c r="L279" s="23">
        <v>0.61707175925926006</v>
      </c>
      <c r="M279" s="25">
        <v>7.38</v>
      </c>
      <c r="N279" s="25">
        <f>IF(Mov2LH[[#This Row],[Unit/activity (=ILE03)]]="H",Mov2LH[[#This Row],[Actual]]*60,Mov2LH[[#This Row],[Actual]])</f>
        <v>442.8</v>
      </c>
      <c r="O279" s="21" t="s">
        <v>77</v>
      </c>
      <c r="P279" s="24">
        <v>50</v>
      </c>
      <c r="Q279" s="21" t="s">
        <v>66</v>
      </c>
      <c r="R279" s="21" t="s">
        <v>67</v>
      </c>
    </row>
    <row r="280" spans="1:18" x14ac:dyDescent="0.35">
      <c r="A280" s="27">
        <v>1538833</v>
      </c>
      <c r="B280" s="16">
        <f>VLOOKUP(A280,'Mov 2LH Orders'!B:C,2,0)</f>
        <v>138</v>
      </c>
      <c r="C280" s="21" t="s">
        <v>59</v>
      </c>
      <c r="D280" s="21" t="s">
        <v>82</v>
      </c>
      <c r="E280" s="21" t="s">
        <v>89</v>
      </c>
      <c r="F280" s="21" t="s">
        <v>90</v>
      </c>
      <c r="G280" s="21" t="s">
        <v>91</v>
      </c>
      <c r="H280" s="21" t="s">
        <v>92</v>
      </c>
      <c r="I280" s="22"/>
      <c r="J280" s="23">
        <v>0</v>
      </c>
      <c r="K280" s="22"/>
      <c r="L280" s="23">
        <v>0</v>
      </c>
      <c r="M280" s="25">
        <v>0</v>
      </c>
      <c r="N280" s="25">
        <f>IF(Mov2LH[[#This Row],[Unit/activity (=ILE03)]]="H",Mov2LH[[#This Row],[Actual]]*60,Mov2LH[[#This Row],[Actual]])</f>
        <v>0</v>
      </c>
      <c r="O280" s="21" t="s">
        <v>93</v>
      </c>
      <c r="P280" s="24">
        <v>0</v>
      </c>
      <c r="Q280" s="21" t="s">
        <v>66</v>
      </c>
      <c r="R280" s="21" t="s">
        <v>94</v>
      </c>
    </row>
    <row r="281" spans="1:18" x14ac:dyDescent="0.35">
      <c r="A281" s="27">
        <v>1538833</v>
      </c>
      <c r="B281" s="16">
        <f>VLOOKUP(A281,'Mov 2LH Orders'!B:C,2,0)</f>
        <v>138</v>
      </c>
      <c r="C281" s="21" t="s">
        <v>59</v>
      </c>
      <c r="D281" s="21" t="s">
        <v>85</v>
      </c>
      <c r="E281" s="21" t="s">
        <v>69</v>
      </c>
      <c r="F281" s="21" t="s">
        <v>62</v>
      </c>
      <c r="G281" s="21" t="s">
        <v>70</v>
      </c>
      <c r="H281" s="21" t="s">
        <v>79</v>
      </c>
      <c r="I281" s="22">
        <v>43671</v>
      </c>
      <c r="J281" s="23">
        <v>0.63097222222222005</v>
      </c>
      <c r="K281" s="22">
        <v>43671</v>
      </c>
      <c r="L281" s="23">
        <v>0.63097222222222005</v>
      </c>
      <c r="M281" s="24">
        <v>20</v>
      </c>
      <c r="N281" s="25">
        <f>IF(Mov2LH[[#This Row],[Unit/activity (=ILE03)]]="H",Mov2LH[[#This Row],[Actual]]*60,Mov2LH[[#This Row],[Actual]])</f>
        <v>20</v>
      </c>
      <c r="O281" s="21" t="s">
        <v>66</v>
      </c>
      <c r="P281" s="24">
        <v>20</v>
      </c>
      <c r="Q281" s="21" t="s">
        <v>66</v>
      </c>
      <c r="R281" s="21" t="s">
        <v>72</v>
      </c>
    </row>
    <row r="282" spans="1:18" x14ac:dyDescent="0.35">
      <c r="A282" s="27">
        <v>1538833</v>
      </c>
      <c r="B282" s="16">
        <f>VLOOKUP(A282,'Mov 2LH Orders'!B:C,2,0)</f>
        <v>138</v>
      </c>
      <c r="C282" s="21" t="s">
        <v>59</v>
      </c>
      <c r="D282" s="21" t="s">
        <v>88</v>
      </c>
      <c r="E282" s="21" t="s">
        <v>69</v>
      </c>
      <c r="F282" s="21" t="s">
        <v>62</v>
      </c>
      <c r="G282" s="21" t="s">
        <v>70</v>
      </c>
      <c r="H282" s="21" t="s">
        <v>81</v>
      </c>
      <c r="I282" s="22">
        <v>43671</v>
      </c>
      <c r="J282" s="23">
        <v>0.63114583333332996</v>
      </c>
      <c r="K282" s="22">
        <v>43671</v>
      </c>
      <c r="L282" s="23">
        <v>0.63114583333332996</v>
      </c>
      <c r="M282" s="24">
        <v>20</v>
      </c>
      <c r="N282" s="25">
        <f>IF(Mov2LH[[#This Row],[Unit/activity (=ILE03)]]="H",Mov2LH[[#This Row],[Actual]]*60,Mov2LH[[#This Row],[Actual]])</f>
        <v>20</v>
      </c>
      <c r="O282" s="21" t="s">
        <v>66</v>
      </c>
      <c r="P282" s="24">
        <v>20</v>
      </c>
      <c r="Q282" s="21" t="s">
        <v>66</v>
      </c>
      <c r="R282" s="21" t="s">
        <v>72</v>
      </c>
    </row>
    <row r="283" spans="1:18" x14ac:dyDescent="0.35">
      <c r="A283" s="27">
        <v>1538833</v>
      </c>
      <c r="B283" s="16">
        <f>VLOOKUP(A283,'Mov 2LH Orders'!B:C,2,0)</f>
        <v>138</v>
      </c>
      <c r="C283" s="21" t="s">
        <v>59</v>
      </c>
      <c r="D283" s="21" t="s">
        <v>95</v>
      </c>
      <c r="E283" s="21" t="s">
        <v>83</v>
      </c>
      <c r="F283" s="21" t="s">
        <v>62</v>
      </c>
      <c r="G283" s="21" t="s">
        <v>84</v>
      </c>
      <c r="H283" s="21" t="s">
        <v>84</v>
      </c>
      <c r="I283" s="22">
        <v>43671</v>
      </c>
      <c r="J283" s="23">
        <v>0.63737268518518997</v>
      </c>
      <c r="K283" s="22">
        <v>43674</v>
      </c>
      <c r="L283" s="23">
        <v>0.55472222222222001</v>
      </c>
      <c r="M283" s="25">
        <v>7.0110000000000001</v>
      </c>
      <c r="N283" s="25">
        <f>IF(Mov2LH[[#This Row],[Unit/activity (=ILE03)]]="H",Mov2LH[[#This Row],[Actual]]*60,Mov2LH[[#This Row],[Actual]])</f>
        <v>420.66</v>
      </c>
      <c r="O283" s="21" t="s">
        <v>77</v>
      </c>
      <c r="P283" s="24">
        <v>450</v>
      </c>
      <c r="Q283" s="21" t="s">
        <v>66</v>
      </c>
      <c r="R283" s="21" t="s">
        <v>67</v>
      </c>
    </row>
    <row r="284" spans="1:18" x14ac:dyDescent="0.35">
      <c r="A284" s="27">
        <v>1538833</v>
      </c>
      <c r="B284" s="16">
        <f>VLOOKUP(A284,'Mov 2LH Orders'!B:C,2,0)</f>
        <v>138</v>
      </c>
      <c r="C284" s="21" t="s">
        <v>59</v>
      </c>
      <c r="D284" s="21" t="s">
        <v>97</v>
      </c>
      <c r="E284" s="21" t="s">
        <v>86</v>
      </c>
      <c r="F284" s="21" t="s">
        <v>62</v>
      </c>
      <c r="G284" s="21" t="s">
        <v>87</v>
      </c>
      <c r="H284" s="21" t="s">
        <v>87</v>
      </c>
      <c r="I284" s="22">
        <v>43675</v>
      </c>
      <c r="J284" s="23">
        <v>0.34333333333332999</v>
      </c>
      <c r="K284" s="22">
        <v>43675</v>
      </c>
      <c r="L284" s="23">
        <v>0.34333333333332999</v>
      </c>
      <c r="M284" s="24">
        <v>20</v>
      </c>
      <c r="N284" s="25">
        <f>IF(Mov2LH[[#This Row],[Unit/activity (=ILE03)]]="H",Mov2LH[[#This Row],[Actual]]*60,Mov2LH[[#This Row],[Actual]])</f>
        <v>20</v>
      </c>
      <c r="O284" s="21" t="s">
        <v>66</v>
      </c>
      <c r="P284" s="24">
        <v>20</v>
      </c>
      <c r="Q284" s="21" t="s">
        <v>66</v>
      </c>
      <c r="R284" s="21" t="s">
        <v>72</v>
      </c>
    </row>
    <row r="285" spans="1:18" x14ac:dyDescent="0.35">
      <c r="A285" s="27">
        <v>1538833</v>
      </c>
      <c r="B285" s="16">
        <f>VLOOKUP(A285,'Mov 2LH Orders'!B:C,2,0)</f>
        <v>138</v>
      </c>
      <c r="C285" s="21" t="s">
        <v>59</v>
      </c>
      <c r="D285" s="21" t="s">
        <v>99</v>
      </c>
      <c r="E285" s="21" t="s">
        <v>61</v>
      </c>
      <c r="F285" s="21" t="s">
        <v>62</v>
      </c>
      <c r="G285" s="21" t="s">
        <v>63</v>
      </c>
      <c r="H285" s="21" t="s">
        <v>96</v>
      </c>
      <c r="I285" s="22">
        <v>43676</v>
      </c>
      <c r="J285" s="23">
        <v>0.39052083333332999</v>
      </c>
      <c r="K285" s="22">
        <v>43676</v>
      </c>
      <c r="L285" s="23">
        <v>0.65983796296296005</v>
      </c>
      <c r="M285" s="25">
        <v>91.7</v>
      </c>
      <c r="N285" s="25">
        <f>IF(Mov2LH[[#This Row],[Unit/activity (=ILE03)]]="H",Mov2LH[[#This Row],[Actual]]*60,Mov2LH[[#This Row],[Actual]])</f>
        <v>91.7</v>
      </c>
      <c r="O285" s="21" t="s">
        <v>66</v>
      </c>
      <c r="P285" s="24">
        <v>100</v>
      </c>
      <c r="Q285" s="21" t="s">
        <v>66</v>
      </c>
      <c r="R285" s="21" t="s">
        <v>67</v>
      </c>
    </row>
    <row r="286" spans="1:18" x14ac:dyDescent="0.35">
      <c r="A286" s="27">
        <v>1538833</v>
      </c>
      <c r="B286" s="16">
        <f>VLOOKUP(A286,'Mov 2LH Orders'!B:C,2,0)</f>
        <v>138</v>
      </c>
      <c r="C286" s="21" t="s">
        <v>59</v>
      </c>
      <c r="D286" s="21" t="s">
        <v>101</v>
      </c>
      <c r="E286" s="21" t="s">
        <v>69</v>
      </c>
      <c r="F286" s="21" t="s">
        <v>62</v>
      </c>
      <c r="G286" s="21" t="s">
        <v>70</v>
      </c>
      <c r="H286" s="21" t="s">
        <v>98</v>
      </c>
      <c r="I286" s="22">
        <v>43681</v>
      </c>
      <c r="J286" s="23">
        <v>0.41733796296296</v>
      </c>
      <c r="K286" s="22">
        <v>43681</v>
      </c>
      <c r="L286" s="23">
        <v>0.41733796296296</v>
      </c>
      <c r="M286" s="24">
        <v>20</v>
      </c>
      <c r="N286" s="25">
        <f>IF(Mov2LH[[#This Row],[Unit/activity (=ILE03)]]="H",Mov2LH[[#This Row],[Actual]]*60,Mov2LH[[#This Row],[Actual]])</f>
        <v>20</v>
      </c>
      <c r="O286" s="21" t="s">
        <v>66</v>
      </c>
      <c r="P286" s="24">
        <v>20</v>
      </c>
      <c r="Q286" s="21" t="s">
        <v>66</v>
      </c>
      <c r="R286" s="21" t="s">
        <v>72</v>
      </c>
    </row>
    <row r="287" spans="1:18" x14ac:dyDescent="0.35">
      <c r="A287" s="27">
        <v>1538833</v>
      </c>
      <c r="B287" s="16">
        <f>VLOOKUP(A287,'Mov 2LH Orders'!B:C,2,0)</f>
        <v>138</v>
      </c>
      <c r="C287" s="21" t="s">
        <v>59</v>
      </c>
      <c r="D287" s="21" t="s">
        <v>104</v>
      </c>
      <c r="E287" s="21" t="s">
        <v>69</v>
      </c>
      <c r="F287" s="21" t="s">
        <v>62</v>
      </c>
      <c r="G287" s="21" t="s">
        <v>70</v>
      </c>
      <c r="H287" s="21" t="s">
        <v>100</v>
      </c>
      <c r="I287" s="22">
        <v>43682</v>
      </c>
      <c r="J287" s="23">
        <v>0.4321875</v>
      </c>
      <c r="K287" s="22">
        <v>43682</v>
      </c>
      <c r="L287" s="23">
        <v>0.4321875</v>
      </c>
      <c r="M287" s="24">
        <v>30</v>
      </c>
      <c r="N287" s="25">
        <f>IF(Mov2LH[[#This Row],[Unit/activity (=ILE03)]]="H",Mov2LH[[#This Row],[Actual]]*60,Mov2LH[[#This Row],[Actual]])</f>
        <v>30</v>
      </c>
      <c r="O287" s="21" t="s">
        <v>66</v>
      </c>
      <c r="P287" s="24">
        <v>30</v>
      </c>
      <c r="Q287" s="21" t="s">
        <v>66</v>
      </c>
      <c r="R287" s="21" t="s">
        <v>72</v>
      </c>
    </row>
    <row r="288" spans="1:18" x14ac:dyDescent="0.35">
      <c r="A288" s="27">
        <v>1538833</v>
      </c>
      <c r="B288" s="16">
        <f>VLOOKUP(A288,'Mov 2LH Orders'!B:C,2,0)</f>
        <v>138</v>
      </c>
      <c r="C288" s="21" t="s">
        <v>59</v>
      </c>
      <c r="D288" s="21" t="s">
        <v>113</v>
      </c>
      <c r="E288" s="21" t="s">
        <v>102</v>
      </c>
      <c r="F288" s="21" t="s">
        <v>62</v>
      </c>
      <c r="G288" s="21" t="s">
        <v>100</v>
      </c>
      <c r="H288" s="21" t="s">
        <v>103</v>
      </c>
      <c r="I288" s="22">
        <v>43682</v>
      </c>
      <c r="J288" s="23">
        <v>0.46126157407406998</v>
      </c>
      <c r="K288" s="22">
        <v>43682</v>
      </c>
      <c r="L288" s="23">
        <v>0.46126157407406998</v>
      </c>
      <c r="M288" s="24">
        <v>30</v>
      </c>
      <c r="N288" s="25">
        <f>IF(Mov2LH[[#This Row],[Unit/activity (=ILE03)]]="H",Mov2LH[[#This Row],[Actual]]*60,Mov2LH[[#This Row],[Actual]])</f>
        <v>30</v>
      </c>
      <c r="O288" s="21" t="s">
        <v>66</v>
      </c>
      <c r="P288" s="24">
        <v>30</v>
      </c>
      <c r="Q288" s="21" t="s">
        <v>66</v>
      </c>
      <c r="R288" s="21" t="s">
        <v>72</v>
      </c>
    </row>
    <row r="289" spans="1:18" x14ac:dyDescent="0.35">
      <c r="A289" s="27">
        <v>1538833</v>
      </c>
      <c r="B289" s="16">
        <f>VLOOKUP(A289,'Mov 2LH Orders'!B:C,2,0)</f>
        <v>138</v>
      </c>
      <c r="C289" s="21" t="s">
        <v>59</v>
      </c>
      <c r="D289" s="21" t="s">
        <v>114</v>
      </c>
      <c r="E289" s="21" t="s">
        <v>102</v>
      </c>
      <c r="F289" s="21" t="s">
        <v>105</v>
      </c>
      <c r="G289" s="21" t="s">
        <v>100</v>
      </c>
      <c r="H289" s="21" t="s">
        <v>106</v>
      </c>
      <c r="I289" s="22">
        <v>43682</v>
      </c>
      <c r="J289" s="23">
        <v>0.68583333333332996</v>
      </c>
      <c r="K289" s="22">
        <v>43682</v>
      </c>
      <c r="L289" s="23">
        <v>0.68583333333332996</v>
      </c>
      <c r="M289" s="24">
        <v>45</v>
      </c>
      <c r="N289" s="25">
        <f>IF(Mov2LH[[#This Row],[Unit/activity (=ILE03)]]="H",Mov2LH[[#This Row],[Actual]]*60,Mov2LH[[#This Row],[Actual]])</f>
        <v>45</v>
      </c>
      <c r="O289" s="21" t="s">
        <v>66</v>
      </c>
      <c r="P289" s="24">
        <v>45</v>
      </c>
      <c r="Q289" s="21" t="s">
        <v>66</v>
      </c>
      <c r="R289" s="21" t="s">
        <v>72</v>
      </c>
    </row>
    <row r="290" spans="1:18" x14ac:dyDescent="0.35">
      <c r="A290" s="27">
        <v>1538833</v>
      </c>
      <c r="B290" s="16">
        <f>VLOOKUP(A290,'Mov 2LH Orders'!B:C,2,0)</f>
        <v>138</v>
      </c>
      <c r="C290" s="21" t="s">
        <v>107</v>
      </c>
      <c r="D290" s="21" t="s">
        <v>60</v>
      </c>
      <c r="E290" s="21" t="s">
        <v>61</v>
      </c>
      <c r="F290" s="21" t="s">
        <v>90</v>
      </c>
      <c r="G290" s="21" t="s">
        <v>63</v>
      </c>
      <c r="H290" s="21" t="s">
        <v>108</v>
      </c>
      <c r="I290" s="22">
        <v>43675</v>
      </c>
      <c r="J290" s="23">
        <v>0.3233912037037</v>
      </c>
      <c r="K290" s="22">
        <v>43675</v>
      </c>
      <c r="L290" s="23">
        <v>0.74407407407407</v>
      </c>
      <c r="M290" s="25">
        <v>10.096</v>
      </c>
      <c r="N290" s="25">
        <f>IF(Mov2LH[[#This Row],[Unit/activity (=ILE03)]]="H",Mov2LH[[#This Row],[Actual]]*60,Mov2LH[[#This Row],[Actual]])</f>
        <v>605.76</v>
      </c>
      <c r="O290" s="21" t="s">
        <v>77</v>
      </c>
      <c r="P290" s="24">
        <v>1</v>
      </c>
      <c r="Q290" s="21" t="s">
        <v>66</v>
      </c>
      <c r="R290" s="21" t="s">
        <v>67</v>
      </c>
    </row>
    <row r="291" spans="1:18" x14ac:dyDescent="0.35">
      <c r="A291" s="27">
        <v>1538833</v>
      </c>
      <c r="B291" s="16">
        <f>VLOOKUP(A291,'Mov 2LH Orders'!B:C,2,0)</f>
        <v>138</v>
      </c>
      <c r="C291" s="21" t="s">
        <v>109</v>
      </c>
      <c r="D291" s="21" t="s">
        <v>95</v>
      </c>
      <c r="E291" s="21" t="s">
        <v>83</v>
      </c>
      <c r="F291" s="21" t="s">
        <v>90</v>
      </c>
      <c r="G291" s="21" t="s">
        <v>84</v>
      </c>
      <c r="H291" s="21" t="s">
        <v>110</v>
      </c>
      <c r="I291" s="22">
        <v>43674</v>
      </c>
      <c r="J291" s="23">
        <v>0.32502314814814998</v>
      </c>
      <c r="K291" s="22">
        <v>43674</v>
      </c>
      <c r="L291" s="23">
        <v>0.48114583333333</v>
      </c>
      <c r="M291" s="25">
        <v>3.7469999999999999</v>
      </c>
      <c r="N291" s="25">
        <f>IF(Mov2LH[[#This Row],[Unit/activity (=ILE03)]]="H",Mov2LH[[#This Row],[Actual]]*60,Mov2LH[[#This Row],[Actual]])</f>
        <v>224.82</v>
      </c>
      <c r="O291" s="21" t="s">
        <v>77</v>
      </c>
      <c r="P291" s="24">
        <v>5</v>
      </c>
      <c r="Q291" s="21" t="s">
        <v>66</v>
      </c>
      <c r="R291" s="21" t="s">
        <v>67</v>
      </c>
    </row>
    <row r="292" spans="1:18" x14ac:dyDescent="0.35">
      <c r="A292" s="27">
        <v>1538839</v>
      </c>
      <c r="B292" s="16">
        <f>VLOOKUP(A292,'Mov 2LH Orders'!B:C,2,0)</f>
        <v>139</v>
      </c>
      <c r="C292" s="21" t="s">
        <v>59</v>
      </c>
      <c r="D292" s="21" t="s">
        <v>60</v>
      </c>
      <c r="E292" s="21" t="s">
        <v>83</v>
      </c>
      <c r="F292" s="21" t="s">
        <v>62</v>
      </c>
      <c r="G292" s="21" t="s">
        <v>84</v>
      </c>
      <c r="H292" s="21" t="s">
        <v>111</v>
      </c>
      <c r="I292" s="22">
        <v>43667</v>
      </c>
      <c r="J292" s="23">
        <v>0.32307870370370001</v>
      </c>
      <c r="K292" s="22">
        <v>43667</v>
      </c>
      <c r="L292" s="23">
        <v>0.33953703703704002</v>
      </c>
      <c r="M292" s="25">
        <v>11.85</v>
      </c>
      <c r="N292" s="25">
        <f>IF(Mov2LH[[#This Row],[Unit/activity (=ILE03)]]="H",Mov2LH[[#This Row],[Actual]]*60,Mov2LH[[#This Row],[Actual]])</f>
        <v>11.85</v>
      </c>
      <c r="O292" s="21" t="s">
        <v>66</v>
      </c>
      <c r="P292" s="24">
        <v>40</v>
      </c>
      <c r="Q292" s="21" t="s">
        <v>66</v>
      </c>
      <c r="R292" s="21" t="s">
        <v>67</v>
      </c>
    </row>
    <row r="293" spans="1:18" x14ac:dyDescent="0.35">
      <c r="A293" s="27">
        <v>1538839</v>
      </c>
      <c r="B293" s="16">
        <f>VLOOKUP(A293,'Mov 2LH Orders'!B:C,2,0)</f>
        <v>139</v>
      </c>
      <c r="C293" s="21" t="s">
        <v>59</v>
      </c>
      <c r="D293" s="21" t="s">
        <v>68</v>
      </c>
      <c r="E293" s="21" t="s">
        <v>61</v>
      </c>
      <c r="F293" s="21" t="s">
        <v>62</v>
      </c>
      <c r="G293" s="21" t="s">
        <v>63</v>
      </c>
      <c r="H293" s="21" t="s">
        <v>64</v>
      </c>
      <c r="I293" s="22">
        <v>43667</v>
      </c>
      <c r="J293" s="23">
        <v>0.60605324074073996</v>
      </c>
      <c r="K293" s="22">
        <v>43667</v>
      </c>
      <c r="L293" s="23">
        <v>0.61291666666667</v>
      </c>
      <c r="M293" s="25">
        <v>9.8829999999999991</v>
      </c>
      <c r="N293" s="25">
        <f>IF(Mov2LH[[#This Row],[Unit/activity (=ILE03)]]="H",Mov2LH[[#This Row],[Actual]]*60,Mov2LH[[#This Row],[Actual]])</f>
        <v>9.8829999999999991</v>
      </c>
      <c r="O293" s="21" t="s">
        <v>66</v>
      </c>
      <c r="P293" s="24">
        <v>15</v>
      </c>
      <c r="Q293" s="21" t="s">
        <v>66</v>
      </c>
      <c r="R293" s="21" t="s">
        <v>67</v>
      </c>
    </row>
    <row r="294" spans="1:18" x14ac:dyDescent="0.35">
      <c r="A294" s="27">
        <v>1538839</v>
      </c>
      <c r="B294" s="16">
        <f>VLOOKUP(A294,'Mov 2LH Orders'!B:C,2,0)</f>
        <v>139</v>
      </c>
      <c r="C294" s="21" t="s">
        <v>59</v>
      </c>
      <c r="D294" s="21" t="s">
        <v>73</v>
      </c>
      <c r="E294" s="21" t="s">
        <v>69</v>
      </c>
      <c r="F294" s="21" t="s">
        <v>62</v>
      </c>
      <c r="G294" s="21" t="s">
        <v>70</v>
      </c>
      <c r="H294" s="21" t="s">
        <v>71</v>
      </c>
      <c r="I294" s="22">
        <v>43667</v>
      </c>
      <c r="J294" s="23">
        <v>0.62129629629630001</v>
      </c>
      <c r="K294" s="22">
        <v>43667</v>
      </c>
      <c r="L294" s="23">
        <v>0.62129629629630001</v>
      </c>
      <c r="M294" s="24">
        <v>20</v>
      </c>
      <c r="N294" s="25">
        <f>IF(Mov2LH[[#This Row],[Unit/activity (=ILE03)]]="H",Mov2LH[[#This Row],[Actual]]*60,Mov2LH[[#This Row],[Actual]])</f>
        <v>20</v>
      </c>
      <c r="O294" s="21" t="s">
        <v>66</v>
      </c>
      <c r="P294" s="24">
        <v>20</v>
      </c>
      <c r="Q294" s="21" t="s">
        <v>66</v>
      </c>
      <c r="R294" s="21" t="s">
        <v>72</v>
      </c>
    </row>
    <row r="295" spans="1:18" x14ac:dyDescent="0.35">
      <c r="A295" s="27">
        <v>1538839</v>
      </c>
      <c r="B295" s="16">
        <f>VLOOKUP(A295,'Mov 2LH Orders'!B:C,2,0)</f>
        <v>139</v>
      </c>
      <c r="C295" s="21" t="s">
        <v>59</v>
      </c>
      <c r="D295" s="21" t="s">
        <v>75</v>
      </c>
      <c r="E295" s="21" t="s">
        <v>61</v>
      </c>
      <c r="F295" s="21" t="s">
        <v>62</v>
      </c>
      <c r="G295" s="21" t="s">
        <v>63</v>
      </c>
      <c r="H295" s="21" t="s">
        <v>74</v>
      </c>
      <c r="I295" s="22">
        <v>43667</v>
      </c>
      <c r="J295" s="23">
        <v>0.62339120370370005</v>
      </c>
      <c r="K295" s="22">
        <v>43667</v>
      </c>
      <c r="L295" s="23">
        <v>0.74840277777777997</v>
      </c>
      <c r="M295" s="25">
        <v>3</v>
      </c>
      <c r="N295" s="25">
        <f>IF(Mov2LH[[#This Row],[Unit/activity (=ILE03)]]="H",Mov2LH[[#This Row],[Actual]]*60,Mov2LH[[#This Row],[Actual]])</f>
        <v>180</v>
      </c>
      <c r="O295" s="21" t="s">
        <v>77</v>
      </c>
      <c r="P295" s="24">
        <v>290</v>
      </c>
      <c r="Q295" s="21" t="s">
        <v>66</v>
      </c>
      <c r="R295" s="21" t="s">
        <v>67</v>
      </c>
    </row>
    <row r="296" spans="1:18" x14ac:dyDescent="0.35">
      <c r="A296" s="27">
        <v>1538839</v>
      </c>
      <c r="B296" s="16">
        <f>VLOOKUP(A296,'Mov 2LH Orders'!B:C,2,0)</f>
        <v>139</v>
      </c>
      <c r="C296" s="21" t="s">
        <v>59</v>
      </c>
      <c r="D296" s="21" t="s">
        <v>78</v>
      </c>
      <c r="E296" s="21" t="s">
        <v>61</v>
      </c>
      <c r="F296" s="21" t="s">
        <v>62</v>
      </c>
      <c r="G296" s="21" t="s">
        <v>63</v>
      </c>
      <c r="H296" s="21" t="s">
        <v>76</v>
      </c>
      <c r="I296" s="22">
        <v>43668</v>
      </c>
      <c r="J296" s="23">
        <v>0.31428240740740998</v>
      </c>
      <c r="K296" s="22">
        <v>43671</v>
      </c>
      <c r="L296" s="23">
        <v>0.57393518518519004</v>
      </c>
      <c r="M296" s="25">
        <v>37.661000000000001</v>
      </c>
      <c r="N296" s="25">
        <f>IF(Mov2LH[[#This Row],[Unit/activity (=ILE03)]]="H",Mov2LH[[#This Row],[Actual]]*60,Mov2LH[[#This Row],[Actual]])</f>
        <v>2259.66</v>
      </c>
      <c r="O296" s="21" t="s">
        <v>77</v>
      </c>
      <c r="P296" s="24">
        <v>1040</v>
      </c>
      <c r="Q296" s="21" t="s">
        <v>66</v>
      </c>
      <c r="R296" s="21" t="s">
        <v>67</v>
      </c>
    </row>
    <row r="297" spans="1:18" x14ac:dyDescent="0.35">
      <c r="A297" s="27">
        <v>1538839</v>
      </c>
      <c r="B297" s="16">
        <f>VLOOKUP(A297,'Mov 2LH Orders'!B:C,2,0)</f>
        <v>139</v>
      </c>
      <c r="C297" s="21" t="s">
        <v>59</v>
      </c>
      <c r="D297" s="21" t="s">
        <v>80</v>
      </c>
      <c r="E297" s="21" t="s">
        <v>61</v>
      </c>
      <c r="F297" s="21" t="s">
        <v>62</v>
      </c>
      <c r="G297" s="21" t="s">
        <v>63</v>
      </c>
      <c r="H297" s="21" t="s">
        <v>112</v>
      </c>
      <c r="I297" s="22">
        <v>43671</v>
      </c>
      <c r="J297" s="23">
        <v>0.57403935185184995</v>
      </c>
      <c r="K297" s="22">
        <v>43671</v>
      </c>
      <c r="L297" s="23">
        <v>0.60376157407407005</v>
      </c>
      <c r="M297" s="25">
        <v>42.8</v>
      </c>
      <c r="N297" s="25">
        <f>IF(Mov2LH[[#This Row],[Unit/activity (=ILE03)]]="H",Mov2LH[[#This Row],[Actual]]*60,Mov2LH[[#This Row],[Actual]])</f>
        <v>42.8</v>
      </c>
      <c r="O297" s="21" t="s">
        <v>66</v>
      </c>
      <c r="P297" s="24">
        <v>50</v>
      </c>
      <c r="Q297" s="21" t="s">
        <v>66</v>
      </c>
      <c r="R297" s="21" t="s">
        <v>67</v>
      </c>
    </row>
    <row r="298" spans="1:18" x14ac:dyDescent="0.35">
      <c r="A298" s="27">
        <v>1538839</v>
      </c>
      <c r="B298" s="16">
        <f>VLOOKUP(A298,'Mov 2LH Orders'!B:C,2,0)</f>
        <v>139</v>
      </c>
      <c r="C298" s="21" t="s">
        <v>59</v>
      </c>
      <c r="D298" s="21" t="s">
        <v>82</v>
      </c>
      <c r="E298" s="21" t="s">
        <v>89</v>
      </c>
      <c r="F298" s="21" t="s">
        <v>90</v>
      </c>
      <c r="G298" s="21" t="s">
        <v>91</v>
      </c>
      <c r="H298" s="21" t="s">
        <v>92</v>
      </c>
      <c r="I298" s="22"/>
      <c r="J298" s="23">
        <v>0</v>
      </c>
      <c r="K298" s="22"/>
      <c r="L298" s="23">
        <v>0</v>
      </c>
      <c r="M298" s="25">
        <v>0</v>
      </c>
      <c r="N298" s="25">
        <f>IF(Mov2LH[[#This Row],[Unit/activity (=ILE03)]]="H",Mov2LH[[#This Row],[Actual]]*60,Mov2LH[[#This Row],[Actual]])</f>
        <v>0</v>
      </c>
      <c r="O298" s="21" t="s">
        <v>93</v>
      </c>
      <c r="P298" s="24">
        <v>0</v>
      </c>
      <c r="Q298" s="21" t="s">
        <v>66</v>
      </c>
      <c r="R298" s="21" t="s">
        <v>94</v>
      </c>
    </row>
    <row r="299" spans="1:18" x14ac:dyDescent="0.35">
      <c r="A299" s="27">
        <v>1538839</v>
      </c>
      <c r="B299" s="16">
        <f>VLOOKUP(A299,'Mov 2LH Orders'!B:C,2,0)</f>
        <v>139</v>
      </c>
      <c r="C299" s="21" t="s">
        <v>59</v>
      </c>
      <c r="D299" s="21" t="s">
        <v>85</v>
      </c>
      <c r="E299" s="21" t="s">
        <v>69</v>
      </c>
      <c r="F299" s="21" t="s">
        <v>62</v>
      </c>
      <c r="G299" s="21" t="s">
        <v>70</v>
      </c>
      <c r="H299" s="21" t="s">
        <v>79</v>
      </c>
      <c r="I299" s="22">
        <v>43671</v>
      </c>
      <c r="J299" s="23">
        <v>0.63160879629629996</v>
      </c>
      <c r="K299" s="22">
        <v>43671</v>
      </c>
      <c r="L299" s="23">
        <v>0.63160879629629996</v>
      </c>
      <c r="M299" s="24">
        <v>20</v>
      </c>
      <c r="N299" s="25">
        <f>IF(Mov2LH[[#This Row],[Unit/activity (=ILE03)]]="H",Mov2LH[[#This Row],[Actual]]*60,Mov2LH[[#This Row],[Actual]])</f>
        <v>20</v>
      </c>
      <c r="O299" s="21" t="s">
        <v>66</v>
      </c>
      <c r="P299" s="24">
        <v>20</v>
      </c>
      <c r="Q299" s="21" t="s">
        <v>66</v>
      </c>
      <c r="R299" s="21" t="s">
        <v>72</v>
      </c>
    </row>
    <row r="300" spans="1:18" x14ac:dyDescent="0.35">
      <c r="A300" s="27">
        <v>1538839</v>
      </c>
      <c r="B300" s="16">
        <f>VLOOKUP(A300,'Mov 2LH Orders'!B:C,2,0)</f>
        <v>139</v>
      </c>
      <c r="C300" s="21" t="s">
        <v>59</v>
      </c>
      <c r="D300" s="21" t="s">
        <v>88</v>
      </c>
      <c r="E300" s="21" t="s">
        <v>69</v>
      </c>
      <c r="F300" s="21" t="s">
        <v>62</v>
      </c>
      <c r="G300" s="21" t="s">
        <v>70</v>
      </c>
      <c r="H300" s="21" t="s">
        <v>81</v>
      </c>
      <c r="I300" s="22">
        <v>43671</v>
      </c>
      <c r="J300" s="23">
        <v>0.63174768518518998</v>
      </c>
      <c r="K300" s="22">
        <v>43671</v>
      </c>
      <c r="L300" s="23">
        <v>0.63174768518518998</v>
      </c>
      <c r="M300" s="24">
        <v>20</v>
      </c>
      <c r="N300" s="25">
        <f>IF(Mov2LH[[#This Row],[Unit/activity (=ILE03)]]="H",Mov2LH[[#This Row],[Actual]]*60,Mov2LH[[#This Row],[Actual]])</f>
        <v>20</v>
      </c>
      <c r="O300" s="21" t="s">
        <v>66</v>
      </c>
      <c r="P300" s="24">
        <v>20</v>
      </c>
      <c r="Q300" s="21" t="s">
        <v>66</v>
      </c>
      <c r="R300" s="21" t="s">
        <v>72</v>
      </c>
    </row>
    <row r="301" spans="1:18" x14ac:dyDescent="0.35">
      <c r="A301" s="27">
        <v>1538839</v>
      </c>
      <c r="B301" s="16">
        <f>VLOOKUP(A301,'Mov 2LH Orders'!B:C,2,0)</f>
        <v>139</v>
      </c>
      <c r="C301" s="21" t="s">
        <v>59</v>
      </c>
      <c r="D301" s="21" t="s">
        <v>95</v>
      </c>
      <c r="E301" s="21" t="s">
        <v>83</v>
      </c>
      <c r="F301" s="21" t="s">
        <v>62</v>
      </c>
      <c r="G301" s="21" t="s">
        <v>84</v>
      </c>
      <c r="H301" s="21" t="s">
        <v>84</v>
      </c>
      <c r="I301" s="22">
        <v>43674</v>
      </c>
      <c r="J301" s="23">
        <v>0.53618055555555999</v>
      </c>
      <c r="K301" s="22">
        <v>43675</v>
      </c>
      <c r="L301" s="23">
        <v>0.17934027777778</v>
      </c>
      <c r="M301" s="25">
        <v>7.83</v>
      </c>
      <c r="N301" s="25">
        <f>IF(Mov2LH[[#This Row],[Unit/activity (=ILE03)]]="H",Mov2LH[[#This Row],[Actual]]*60,Mov2LH[[#This Row],[Actual]])</f>
        <v>469.8</v>
      </c>
      <c r="O301" s="21" t="s">
        <v>77</v>
      </c>
      <c r="P301" s="24">
        <v>450</v>
      </c>
      <c r="Q301" s="21" t="s">
        <v>66</v>
      </c>
      <c r="R301" s="21" t="s">
        <v>67</v>
      </c>
    </row>
    <row r="302" spans="1:18" x14ac:dyDescent="0.35">
      <c r="A302" s="27">
        <v>1538839</v>
      </c>
      <c r="B302" s="16">
        <f>VLOOKUP(A302,'Mov 2LH Orders'!B:C,2,0)</f>
        <v>139</v>
      </c>
      <c r="C302" s="21" t="s">
        <v>59</v>
      </c>
      <c r="D302" s="21" t="s">
        <v>97</v>
      </c>
      <c r="E302" s="21" t="s">
        <v>86</v>
      </c>
      <c r="F302" s="21" t="s">
        <v>62</v>
      </c>
      <c r="G302" s="21" t="s">
        <v>87</v>
      </c>
      <c r="H302" s="21" t="s">
        <v>87</v>
      </c>
      <c r="I302" s="22">
        <v>43675</v>
      </c>
      <c r="J302" s="23">
        <v>0.34344907407406999</v>
      </c>
      <c r="K302" s="22">
        <v>43675</v>
      </c>
      <c r="L302" s="23">
        <v>0.34344907407406999</v>
      </c>
      <c r="M302" s="24">
        <v>20</v>
      </c>
      <c r="N302" s="25">
        <f>IF(Mov2LH[[#This Row],[Unit/activity (=ILE03)]]="H",Mov2LH[[#This Row],[Actual]]*60,Mov2LH[[#This Row],[Actual]])</f>
        <v>20</v>
      </c>
      <c r="O302" s="21" t="s">
        <v>66</v>
      </c>
      <c r="P302" s="24">
        <v>20</v>
      </c>
      <c r="Q302" s="21" t="s">
        <v>66</v>
      </c>
      <c r="R302" s="21" t="s">
        <v>72</v>
      </c>
    </row>
    <row r="303" spans="1:18" x14ac:dyDescent="0.35">
      <c r="A303" s="27">
        <v>1538839</v>
      </c>
      <c r="B303" s="16">
        <f>VLOOKUP(A303,'Mov 2LH Orders'!B:C,2,0)</f>
        <v>139</v>
      </c>
      <c r="C303" s="21" t="s">
        <v>59</v>
      </c>
      <c r="D303" s="21" t="s">
        <v>99</v>
      </c>
      <c r="E303" s="21" t="s">
        <v>61</v>
      </c>
      <c r="F303" s="21" t="s">
        <v>62</v>
      </c>
      <c r="G303" s="21" t="s">
        <v>63</v>
      </c>
      <c r="H303" s="21" t="s">
        <v>96</v>
      </c>
      <c r="I303" s="22">
        <v>43684</v>
      </c>
      <c r="J303" s="23">
        <v>0.38863425925925998</v>
      </c>
      <c r="K303" s="22">
        <v>43684</v>
      </c>
      <c r="L303" s="23">
        <v>0.49912037037036999</v>
      </c>
      <c r="M303" s="25">
        <v>37.683</v>
      </c>
      <c r="N303" s="25">
        <f>IF(Mov2LH[[#This Row],[Unit/activity (=ILE03)]]="H",Mov2LH[[#This Row],[Actual]]*60,Mov2LH[[#This Row],[Actual]])</f>
        <v>37.683</v>
      </c>
      <c r="O303" s="21" t="s">
        <v>66</v>
      </c>
      <c r="P303" s="24">
        <v>100</v>
      </c>
      <c r="Q303" s="21" t="s">
        <v>66</v>
      </c>
      <c r="R303" s="21" t="s">
        <v>67</v>
      </c>
    </row>
    <row r="304" spans="1:18" x14ac:dyDescent="0.35">
      <c r="A304" s="27">
        <v>1538839</v>
      </c>
      <c r="B304" s="16">
        <f>VLOOKUP(A304,'Mov 2LH Orders'!B:C,2,0)</f>
        <v>139</v>
      </c>
      <c r="C304" s="21" t="s">
        <v>59</v>
      </c>
      <c r="D304" s="21" t="s">
        <v>101</v>
      </c>
      <c r="E304" s="21" t="s">
        <v>69</v>
      </c>
      <c r="F304" s="21" t="s">
        <v>62</v>
      </c>
      <c r="G304" s="21" t="s">
        <v>70</v>
      </c>
      <c r="H304" s="21" t="s">
        <v>98</v>
      </c>
      <c r="I304" s="22">
        <v>43684</v>
      </c>
      <c r="J304" s="23">
        <v>0.69650462962963</v>
      </c>
      <c r="K304" s="22">
        <v>43684</v>
      </c>
      <c r="L304" s="23">
        <v>0.69650462962963</v>
      </c>
      <c r="M304" s="24">
        <v>20</v>
      </c>
      <c r="N304" s="25">
        <f>IF(Mov2LH[[#This Row],[Unit/activity (=ILE03)]]="H",Mov2LH[[#This Row],[Actual]]*60,Mov2LH[[#This Row],[Actual]])</f>
        <v>20</v>
      </c>
      <c r="O304" s="21" t="s">
        <v>66</v>
      </c>
      <c r="P304" s="24">
        <v>20</v>
      </c>
      <c r="Q304" s="21" t="s">
        <v>66</v>
      </c>
      <c r="R304" s="21" t="s">
        <v>72</v>
      </c>
    </row>
    <row r="305" spans="1:18" x14ac:dyDescent="0.35">
      <c r="A305" s="27">
        <v>1538839</v>
      </c>
      <c r="B305" s="16">
        <f>VLOOKUP(A305,'Mov 2LH Orders'!B:C,2,0)</f>
        <v>139</v>
      </c>
      <c r="C305" s="21" t="s">
        <v>59</v>
      </c>
      <c r="D305" s="21" t="s">
        <v>104</v>
      </c>
      <c r="E305" s="21" t="s">
        <v>69</v>
      </c>
      <c r="F305" s="21" t="s">
        <v>62</v>
      </c>
      <c r="G305" s="21" t="s">
        <v>70</v>
      </c>
      <c r="H305" s="21" t="s">
        <v>100</v>
      </c>
      <c r="I305" s="22">
        <v>43684</v>
      </c>
      <c r="J305" s="23">
        <v>0.69659722222221998</v>
      </c>
      <c r="K305" s="22">
        <v>43684</v>
      </c>
      <c r="L305" s="23">
        <v>0.69659722222221998</v>
      </c>
      <c r="M305" s="24">
        <v>30</v>
      </c>
      <c r="N305" s="25">
        <f>IF(Mov2LH[[#This Row],[Unit/activity (=ILE03)]]="H",Mov2LH[[#This Row],[Actual]]*60,Mov2LH[[#This Row],[Actual]])</f>
        <v>30</v>
      </c>
      <c r="O305" s="21" t="s">
        <v>66</v>
      </c>
      <c r="P305" s="24">
        <v>30</v>
      </c>
      <c r="Q305" s="21" t="s">
        <v>66</v>
      </c>
      <c r="R305" s="21" t="s">
        <v>72</v>
      </c>
    </row>
    <row r="306" spans="1:18" x14ac:dyDescent="0.35">
      <c r="A306" s="27">
        <v>1538839</v>
      </c>
      <c r="B306" s="16">
        <f>VLOOKUP(A306,'Mov 2LH Orders'!B:C,2,0)</f>
        <v>139</v>
      </c>
      <c r="C306" s="21" t="s">
        <v>59</v>
      </c>
      <c r="D306" s="21" t="s">
        <v>113</v>
      </c>
      <c r="E306" s="21" t="s">
        <v>102</v>
      </c>
      <c r="F306" s="21" t="s">
        <v>62</v>
      </c>
      <c r="G306" s="21" t="s">
        <v>100</v>
      </c>
      <c r="H306" s="21" t="s">
        <v>103</v>
      </c>
      <c r="I306" s="22">
        <v>43684</v>
      </c>
      <c r="J306" s="23">
        <v>0.69665509259258995</v>
      </c>
      <c r="K306" s="22">
        <v>43684</v>
      </c>
      <c r="L306" s="23">
        <v>0.69665509259258995</v>
      </c>
      <c r="M306" s="24">
        <v>30</v>
      </c>
      <c r="N306" s="25">
        <f>IF(Mov2LH[[#This Row],[Unit/activity (=ILE03)]]="H",Mov2LH[[#This Row],[Actual]]*60,Mov2LH[[#This Row],[Actual]])</f>
        <v>30</v>
      </c>
      <c r="O306" s="21" t="s">
        <v>66</v>
      </c>
      <c r="P306" s="24">
        <v>30</v>
      </c>
      <c r="Q306" s="21" t="s">
        <v>66</v>
      </c>
      <c r="R306" s="21" t="s">
        <v>72</v>
      </c>
    </row>
    <row r="307" spans="1:18" x14ac:dyDescent="0.35">
      <c r="A307" s="27">
        <v>1538839</v>
      </c>
      <c r="B307" s="16">
        <f>VLOOKUP(A307,'Mov 2LH Orders'!B:C,2,0)</f>
        <v>139</v>
      </c>
      <c r="C307" s="21" t="s">
        <v>59</v>
      </c>
      <c r="D307" s="21" t="s">
        <v>114</v>
      </c>
      <c r="E307" s="21" t="s">
        <v>102</v>
      </c>
      <c r="F307" s="21" t="s">
        <v>105</v>
      </c>
      <c r="G307" s="21" t="s">
        <v>100</v>
      </c>
      <c r="H307" s="21" t="s">
        <v>106</v>
      </c>
      <c r="I307" s="22">
        <v>43685</v>
      </c>
      <c r="J307" s="23">
        <v>0.66478009259258997</v>
      </c>
      <c r="K307" s="22">
        <v>43685</v>
      </c>
      <c r="L307" s="23">
        <v>0.66478009259258997</v>
      </c>
      <c r="M307" s="24">
        <v>45</v>
      </c>
      <c r="N307" s="25">
        <f>IF(Mov2LH[[#This Row],[Unit/activity (=ILE03)]]="H",Mov2LH[[#This Row],[Actual]]*60,Mov2LH[[#This Row],[Actual]])</f>
        <v>45</v>
      </c>
      <c r="O307" s="21" t="s">
        <v>66</v>
      </c>
      <c r="P307" s="24">
        <v>45</v>
      </c>
      <c r="Q307" s="21" t="s">
        <v>66</v>
      </c>
      <c r="R307" s="21" t="s">
        <v>72</v>
      </c>
    </row>
    <row r="308" spans="1:18" x14ac:dyDescent="0.35">
      <c r="A308" s="27">
        <v>1538839</v>
      </c>
      <c r="B308" s="16">
        <f>VLOOKUP(A308,'Mov 2LH Orders'!B:C,2,0)</f>
        <v>139</v>
      </c>
      <c r="C308" s="21" t="s">
        <v>107</v>
      </c>
      <c r="D308" s="21" t="s">
        <v>60</v>
      </c>
      <c r="E308" s="21" t="s">
        <v>61</v>
      </c>
      <c r="F308" s="21" t="s">
        <v>90</v>
      </c>
      <c r="G308" s="21" t="s">
        <v>63</v>
      </c>
      <c r="H308" s="21" t="s">
        <v>108</v>
      </c>
      <c r="I308" s="22">
        <v>43675</v>
      </c>
      <c r="J308" s="23">
        <v>0.36211805555555998</v>
      </c>
      <c r="K308" s="22">
        <v>43675</v>
      </c>
      <c r="L308" s="23">
        <v>0.62128472222221998</v>
      </c>
      <c r="M308" s="25">
        <v>9.9329999999999998</v>
      </c>
      <c r="N308" s="25">
        <f>IF(Mov2LH[[#This Row],[Unit/activity (=ILE03)]]="H",Mov2LH[[#This Row],[Actual]]*60,Mov2LH[[#This Row],[Actual]])</f>
        <v>595.98</v>
      </c>
      <c r="O308" s="21" t="s">
        <v>77</v>
      </c>
      <c r="P308" s="24">
        <v>1</v>
      </c>
      <c r="Q308" s="21" t="s">
        <v>66</v>
      </c>
      <c r="R308" s="21" t="s">
        <v>67</v>
      </c>
    </row>
    <row r="309" spans="1:18" x14ac:dyDescent="0.35">
      <c r="A309" s="27">
        <v>1538839</v>
      </c>
      <c r="B309" s="16">
        <f>VLOOKUP(A309,'Mov 2LH Orders'!B:C,2,0)</f>
        <v>139</v>
      </c>
      <c r="C309" s="21" t="s">
        <v>109</v>
      </c>
      <c r="D309" s="21" t="s">
        <v>95</v>
      </c>
      <c r="E309" s="21" t="s">
        <v>83</v>
      </c>
      <c r="F309" s="21" t="s">
        <v>90</v>
      </c>
      <c r="G309" s="21" t="s">
        <v>84</v>
      </c>
      <c r="H309" s="21" t="s">
        <v>110</v>
      </c>
      <c r="I309" s="22"/>
      <c r="J309" s="23">
        <v>0</v>
      </c>
      <c r="K309" s="22"/>
      <c r="L309" s="23">
        <v>0</v>
      </c>
      <c r="M309" s="25">
        <v>0</v>
      </c>
      <c r="N309" s="25">
        <f>IF(Mov2LH[[#This Row],[Unit/activity (=ILE03)]]="H",Mov2LH[[#This Row],[Actual]]*60,Mov2LH[[#This Row],[Actual]])</f>
        <v>0</v>
      </c>
      <c r="O309" s="21" t="s">
        <v>93</v>
      </c>
      <c r="P309" s="24">
        <v>5</v>
      </c>
      <c r="Q309" s="21" t="s">
        <v>66</v>
      </c>
      <c r="R309" s="21" t="s">
        <v>94</v>
      </c>
    </row>
    <row r="310" spans="1:18" x14ac:dyDescent="0.35">
      <c r="A310" s="27">
        <v>1540807</v>
      </c>
      <c r="B310" s="16">
        <f>VLOOKUP(A310,'Mov 2LH Orders'!B:C,2,0)</f>
        <v>140</v>
      </c>
      <c r="C310" s="21" t="s">
        <v>59</v>
      </c>
      <c r="D310" s="21" t="s">
        <v>60</v>
      </c>
      <c r="E310" s="21" t="s">
        <v>83</v>
      </c>
      <c r="F310" s="21" t="s">
        <v>62</v>
      </c>
      <c r="G310" s="21" t="s">
        <v>84</v>
      </c>
      <c r="H310" s="21" t="s">
        <v>111</v>
      </c>
      <c r="I310" s="22">
        <v>43670</v>
      </c>
      <c r="J310" s="23">
        <v>0.85790509259258996</v>
      </c>
      <c r="K310" s="22">
        <v>43670</v>
      </c>
      <c r="L310" s="23">
        <v>0.89140046296296005</v>
      </c>
      <c r="M310" s="25">
        <v>48.232999999999997</v>
      </c>
      <c r="N310" s="25">
        <f>IF(Mov2LH[[#This Row],[Unit/activity (=ILE03)]]="H",Mov2LH[[#This Row],[Actual]]*60,Mov2LH[[#This Row],[Actual]])</f>
        <v>48.232999999999997</v>
      </c>
      <c r="O310" s="21" t="s">
        <v>66</v>
      </c>
      <c r="P310" s="24">
        <v>40</v>
      </c>
      <c r="Q310" s="21" t="s">
        <v>66</v>
      </c>
      <c r="R310" s="21" t="s">
        <v>67</v>
      </c>
    </row>
    <row r="311" spans="1:18" x14ac:dyDescent="0.35">
      <c r="A311" s="27">
        <v>1540807</v>
      </c>
      <c r="B311" s="16">
        <f>VLOOKUP(A311,'Mov 2LH Orders'!B:C,2,0)</f>
        <v>140</v>
      </c>
      <c r="C311" s="21" t="s">
        <v>59</v>
      </c>
      <c r="D311" s="21" t="s">
        <v>68</v>
      </c>
      <c r="E311" s="21" t="s">
        <v>61</v>
      </c>
      <c r="F311" s="21" t="s">
        <v>62</v>
      </c>
      <c r="G311" s="21" t="s">
        <v>63</v>
      </c>
      <c r="H311" s="21" t="s">
        <v>64</v>
      </c>
      <c r="I311" s="22">
        <v>43671</v>
      </c>
      <c r="J311" s="23">
        <v>0.47091435185184999</v>
      </c>
      <c r="K311" s="22">
        <v>43671</v>
      </c>
      <c r="L311" s="23">
        <v>0.51866898148148</v>
      </c>
      <c r="M311" s="25">
        <v>17.2</v>
      </c>
      <c r="N311" s="25">
        <f>IF(Mov2LH[[#This Row],[Unit/activity (=ILE03)]]="H",Mov2LH[[#This Row],[Actual]]*60,Mov2LH[[#This Row],[Actual]])</f>
        <v>17.2</v>
      </c>
      <c r="O311" s="21" t="s">
        <v>66</v>
      </c>
      <c r="P311" s="24">
        <v>15</v>
      </c>
      <c r="Q311" s="21" t="s">
        <v>66</v>
      </c>
      <c r="R311" s="21" t="s">
        <v>67</v>
      </c>
    </row>
    <row r="312" spans="1:18" x14ac:dyDescent="0.35">
      <c r="A312" s="27">
        <v>1540807</v>
      </c>
      <c r="B312" s="16">
        <f>VLOOKUP(A312,'Mov 2LH Orders'!B:C,2,0)</f>
        <v>140</v>
      </c>
      <c r="C312" s="21" t="s">
        <v>59</v>
      </c>
      <c r="D312" s="21" t="s">
        <v>73</v>
      </c>
      <c r="E312" s="21" t="s">
        <v>69</v>
      </c>
      <c r="F312" s="21" t="s">
        <v>62</v>
      </c>
      <c r="G312" s="21" t="s">
        <v>70</v>
      </c>
      <c r="H312" s="21" t="s">
        <v>71</v>
      </c>
      <c r="I312" s="22">
        <v>43674</v>
      </c>
      <c r="J312" s="23">
        <v>0.35277777777778002</v>
      </c>
      <c r="K312" s="22">
        <v>43674</v>
      </c>
      <c r="L312" s="23">
        <v>0.35277777777778002</v>
      </c>
      <c r="M312" s="24">
        <v>20</v>
      </c>
      <c r="N312" s="25">
        <f>IF(Mov2LH[[#This Row],[Unit/activity (=ILE03)]]="H",Mov2LH[[#This Row],[Actual]]*60,Mov2LH[[#This Row],[Actual]])</f>
        <v>20</v>
      </c>
      <c r="O312" s="21" t="s">
        <v>66</v>
      </c>
      <c r="P312" s="24">
        <v>20</v>
      </c>
      <c r="Q312" s="21" t="s">
        <v>66</v>
      </c>
      <c r="R312" s="21" t="s">
        <v>72</v>
      </c>
    </row>
    <row r="313" spans="1:18" x14ac:dyDescent="0.35">
      <c r="A313" s="27">
        <v>1540807</v>
      </c>
      <c r="B313" s="16">
        <f>VLOOKUP(A313,'Mov 2LH Orders'!B:C,2,0)</f>
        <v>140</v>
      </c>
      <c r="C313" s="21" t="s">
        <v>59</v>
      </c>
      <c r="D313" s="21" t="s">
        <v>75</v>
      </c>
      <c r="E313" s="21" t="s">
        <v>61</v>
      </c>
      <c r="F313" s="21" t="s">
        <v>62</v>
      </c>
      <c r="G313" s="21" t="s">
        <v>63</v>
      </c>
      <c r="H313" s="21" t="s">
        <v>74</v>
      </c>
      <c r="I313" s="22">
        <v>43675</v>
      </c>
      <c r="J313" s="23">
        <v>0.31003472222222</v>
      </c>
      <c r="K313" s="22">
        <v>43675</v>
      </c>
      <c r="L313" s="23">
        <v>0.31006944444444001</v>
      </c>
      <c r="M313" s="24">
        <v>3</v>
      </c>
      <c r="N313" s="25">
        <f>IF(Mov2LH[[#This Row],[Unit/activity (=ILE03)]]="H",Mov2LH[[#This Row],[Actual]]*60,Mov2LH[[#This Row],[Actual]])</f>
        <v>3</v>
      </c>
      <c r="O313" s="21" t="s">
        <v>65</v>
      </c>
      <c r="P313" s="24">
        <v>290</v>
      </c>
      <c r="Q313" s="21" t="s">
        <v>66</v>
      </c>
      <c r="R313" s="21" t="s">
        <v>67</v>
      </c>
    </row>
    <row r="314" spans="1:18" x14ac:dyDescent="0.35">
      <c r="A314" s="27">
        <v>1540807</v>
      </c>
      <c r="B314" s="16">
        <f>VLOOKUP(A314,'Mov 2LH Orders'!B:C,2,0)</f>
        <v>140</v>
      </c>
      <c r="C314" s="21" t="s">
        <v>59</v>
      </c>
      <c r="D314" s="21" t="s">
        <v>78</v>
      </c>
      <c r="E314" s="21" t="s">
        <v>61</v>
      </c>
      <c r="F314" s="21" t="s">
        <v>62</v>
      </c>
      <c r="G314" s="21" t="s">
        <v>63</v>
      </c>
      <c r="H314" s="21" t="s">
        <v>76</v>
      </c>
      <c r="I314" s="22">
        <v>43675</v>
      </c>
      <c r="J314" s="23">
        <v>0.31017361111111003</v>
      </c>
      <c r="K314" s="22">
        <v>43678</v>
      </c>
      <c r="L314" s="23">
        <v>0.50486111111110998</v>
      </c>
      <c r="M314" s="25">
        <v>37.204999999999998</v>
      </c>
      <c r="N314" s="25">
        <f>IF(Mov2LH[[#This Row],[Unit/activity (=ILE03)]]="H",Mov2LH[[#This Row],[Actual]]*60,Mov2LH[[#This Row],[Actual]])</f>
        <v>2232.2999999999997</v>
      </c>
      <c r="O314" s="21" t="s">
        <v>77</v>
      </c>
      <c r="P314" s="24">
        <v>1040</v>
      </c>
      <c r="Q314" s="21" t="s">
        <v>66</v>
      </c>
      <c r="R314" s="21" t="s">
        <v>67</v>
      </c>
    </row>
    <row r="315" spans="1:18" x14ac:dyDescent="0.35">
      <c r="A315" s="27">
        <v>1540807</v>
      </c>
      <c r="B315" s="16">
        <f>VLOOKUP(A315,'Mov 2LH Orders'!B:C,2,0)</f>
        <v>140</v>
      </c>
      <c r="C315" s="21" t="s">
        <v>59</v>
      </c>
      <c r="D315" s="21" t="s">
        <v>80</v>
      </c>
      <c r="E315" s="21" t="s">
        <v>61</v>
      </c>
      <c r="F315" s="21" t="s">
        <v>62</v>
      </c>
      <c r="G315" s="21" t="s">
        <v>63</v>
      </c>
      <c r="H315" s="21" t="s">
        <v>112</v>
      </c>
      <c r="I315" s="22">
        <v>43678</v>
      </c>
      <c r="J315" s="23">
        <v>0.50498842592592996</v>
      </c>
      <c r="K315" s="22">
        <v>43678</v>
      </c>
      <c r="L315" s="23">
        <v>0.65719907407406997</v>
      </c>
      <c r="M315" s="25">
        <v>3.653</v>
      </c>
      <c r="N315" s="25">
        <f>IF(Mov2LH[[#This Row],[Unit/activity (=ILE03)]]="H",Mov2LH[[#This Row],[Actual]]*60,Mov2LH[[#This Row],[Actual]])</f>
        <v>219.18</v>
      </c>
      <c r="O315" s="21" t="s">
        <v>77</v>
      </c>
      <c r="P315" s="24">
        <v>50</v>
      </c>
      <c r="Q315" s="21" t="s">
        <v>66</v>
      </c>
      <c r="R315" s="21" t="s">
        <v>67</v>
      </c>
    </row>
    <row r="316" spans="1:18" x14ac:dyDescent="0.35">
      <c r="A316" s="27">
        <v>1540807</v>
      </c>
      <c r="B316" s="16">
        <f>VLOOKUP(A316,'Mov 2LH Orders'!B:C,2,0)</f>
        <v>140</v>
      </c>
      <c r="C316" s="21" t="s">
        <v>59</v>
      </c>
      <c r="D316" s="21" t="s">
        <v>82</v>
      </c>
      <c r="E316" s="21" t="s">
        <v>89</v>
      </c>
      <c r="F316" s="21" t="s">
        <v>90</v>
      </c>
      <c r="G316" s="21" t="s">
        <v>91</v>
      </c>
      <c r="H316" s="21" t="s">
        <v>92</v>
      </c>
      <c r="I316" s="22"/>
      <c r="J316" s="23">
        <v>0</v>
      </c>
      <c r="K316" s="22"/>
      <c r="L316" s="23">
        <v>0</v>
      </c>
      <c r="M316" s="25">
        <v>0</v>
      </c>
      <c r="N316" s="25">
        <f>IF(Mov2LH[[#This Row],[Unit/activity (=ILE03)]]="H",Mov2LH[[#This Row],[Actual]]*60,Mov2LH[[#This Row],[Actual]])</f>
        <v>0</v>
      </c>
      <c r="O316" s="21" t="s">
        <v>93</v>
      </c>
      <c r="P316" s="24">
        <v>0</v>
      </c>
      <c r="Q316" s="21" t="s">
        <v>66</v>
      </c>
      <c r="R316" s="21" t="s">
        <v>94</v>
      </c>
    </row>
    <row r="317" spans="1:18" x14ac:dyDescent="0.35">
      <c r="A317" s="27">
        <v>1540807</v>
      </c>
      <c r="B317" s="16">
        <f>VLOOKUP(A317,'Mov 2LH Orders'!B:C,2,0)</f>
        <v>140</v>
      </c>
      <c r="C317" s="21" t="s">
        <v>59</v>
      </c>
      <c r="D317" s="21" t="s">
        <v>85</v>
      </c>
      <c r="E317" s="21" t="s">
        <v>69</v>
      </c>
      <c r="F317" s="21" t="s">
        <v>62</v>
      </c>
      <c r="G317" s="21" t="s">
        <v>70</v>
      </c>
      <c r="H317" s="21" t="s">
        <v>79</v>
      </c>
      <c r="I317" s="22">
        <v>43681</v>
      </c>
      <c r="J317" s="23">
        <v>0.57202546296295997</v>
      </c>
      <c r="K317" s="22">
        <v>43681</v>
      </c>
      <c r="L317" s="23">
        <v>0.57202546296295997</v>
      </c>
      <c r="M317" s="24">
        <v>20</v>
      </c>
      <c r="N317" s="25">
        <f>IF(Mov2LH[[#This Row],[Unit/activity (=ILE03)]]="H",Mov2LH[[#This Row],[Actual]]*60,Mov2LH[[#This Row],[Actual]])</f>
        <v>20</v>
      </c>
      <c r="O317" s="21" t="s">
        <v>66</v>
      </c>
      <c r="P317" s="24">
        <v>20</v>
      </c>
      <c r="Q317" s="21" t="s">
        <v>66</v>
      </c>
      <c r="R317" s="21" t="s">
        <v>72</v>
      </c>
    </row>
    <row r="318" spans="1:18" x14ac:dyDescent="0.35">
      <c r="A318" s="27">
        <v>1540807</v>
      </c>
      <c r="B318" s="16">
        <f>VLOOKUP(A318,'Mov 2LH Orders'!B:C,2,0)</f>
        <v>140</v>
      </c>
      <c r="C318" s="21" t="s">
        <v>59</v>
      </c>
      <c r="D318" s="21" t="s">
        <v>88</v>
      </c>
      <c r="E318" s="21" t="s">
        <v>69</v>
      </c>
      <c r="F318" s="21" t="s">
        <v>62</v>
      </c>
      <c r="G318" s="21" t="s">
        <v>70</v>
      </c>
      <c r="H318" s="21" t="s">
        <v>81</v>
      </c>
      <c r="I318" s="22">
        <v>43681</v>
      </c>
      <c r="J318" s="23">
        <v>0.57239583333333</v>
      </c>
      <c r="K318" s="22">
        <v>43681</v>
      </c>
      <c r="L318" s="23">
        <v>0.57239583333333</v>
      </c>
      <c r="M318" s="24">
        <v>20</v>
      </c>
      <c r="N318" s="25">
        <f>IF(Mov2LH[[#This Row],[Unit/activity (=ILE03)]]="H",Mov2LH[[#This Row],[Actual]]*60,Mov2LH[[#This Row],[Actual]])</f>
        <v>20</v>
      </c>
      <c r="O318" s="21" t="s">
        <v>66</v>
      </c>
      <c r="P318" s="24">
        <v>20</v>
      </c>
      <c r="Q318" s="21" t="s">
        <v>66</v>
      </c>
      <c r="R318" s="21" t="s">
        <v>72</v>
      </c>
    </row>
    <row r="319" spans="1:18" x14ac:dyDescent="0.35">
      <c r="A319" s="27">
        <v>1540807</v>
      </c>
      <c r="B319" s="16">
        <f>VLOOKUP(A319,'Mov 2LH Orders'!B:C,2,0)</f>
        <v>140</v>
      </c>
      <c r="C319" s="21" t="s">
        <v>59</v>
      </c>
      <c r="D319" s="21" t="s">
        <v>95</v>
      </c>
      <c r="E319" s="21" t="s">
        <v>83</v>
      </c>
      <c r="F319" s="21" t="s">
        <v>62</v>
      </c>
      <c r="G319" s="21" t="s">
        <v>84</v>
      </c>
      <c r="H319" s="21" t="s">
        <v>84</v>
      </c>
      <c r="I319" s="22">
        <v>43681</v>
      </c>
      <c r="J319" s="23">
        <v>2.2187499999999999E-2</v>
      </c>
      <c r="K319" s="22">
        <v>43682</v>
      </c>
      <c r="L319" s="23">
        <v>0.10226851851851999</v>
      </c>
      <c r="M319" s="25">
        <v>6.5890000000000004</v>
      </c>
      <c r="N319" s="25">
        <f>IF(Mov2LH[[#This Row],[Unit/activity (=ILE03)]]="H",Mov2LH[[#This Row],[Actual]]*60,Mov2LH[[#This Row],[Actual]])</f>
        <v>395.34000000000003</v>
      </c>
      <c r="O319" s="21" t="s">
        <v>77</v>
      </c>
      <c r="P319" s="24">
        <v>450</v>
      </c>
      <c r="Q319" s="21" t="s">
        <v>66</v>
      </c>
      <c r="R319" s="21" t="s">
        <v>67</v>
      </c>
    </row>
    <row r="320" spans="1:18" x14ac:dyDescent="0.35">
      <c r="A320" s="27">
        <v>1540807</v>
      </c>
      <c r="B320" s="16">
        <f>VLOOKUP(A320,'Mov 2LH Orders'!B:C,2,0)</f>
        <v>140</v>
      </c>
      <c r="C320" s="21" t="s">
        <v>59</v>
      </c>
      <c r="D320" s="21" t="s">
        <v>97</v>
      </c>
      <c r="E320" s="21" t="s">
        <v>86</v>
      </c>
      <c r="F320" s="21" t="s">
        <v>62</v>
      </c>
      <c r="G320" s="21" t="s">
        <v>87</v>
      </c>
      <c r="H320" s="21" t="s">
        <v>87</v>
      </c>
      <c r="I320" s="22">
        <v>43682</v>
      </c>
      <c r="J320" s="23">
        <v>0.35136574074074001</v>
      </c>
      <c r="K320" s="22">
        <v>43682</v>
      </c>
      <c r="L320" s="23">
        <v>0.35136574074074001</v>
      </c>
      <c r="M320" s="24">
        <v>20</v>
      </c>
      <c r="N320" s="25">
        <f>IF(Mov2LH[[#This Row],[Unit/activity (=ILE03)]]="H",Mov2LH[[#This Row],[Actual]]*60,Mov2LH[[#This Row],[Actual]])</f>
        <v>20</v>
      </c>
      <c r="O320" s="21" t="s">
        <v>66</v>
      </c>
      <c r="P320" s="24">
        <v>20</v>
      </c>
      <c r="Q320" s="21" t="s">
        <v>66</v>
      </c>
      <c r="R320" s="21" t="s">
        <v>72</v>
      </c>
    </row>
    <row r="321" spans="1:18" x14ac:dyDescent="0.35">
      <c r="A321" s="27">
        <v>1540807</v>
      </c>
      <c r="B321" s="16">
        <f>VLOOKUP(A321,'Mov 2LH Orders'!B:C,2,0)</f>
        <v>140</v>
      </c>
      <c r="C321" s="21" t="s">
        <v>59</v>
      </c>
      <c r="D321" s="21" t="s">
        <v>99</v>
      </c>
      <c r="E321" s="21" t="s">
        <v>61</v>
      </c>
      <c r="F321" s="21" t="s">
        <v>62</v>
      </c>
      <c r="G321" s="21" t="s">
        <v>63</v>
      </c>
      <c r="H321" s="21" t="s">
        <v>96</v>
      </c>
      <c r="I321" s="22">
        <v>43691</v>
      </c>
      <c r="J321" s="23">
        <v>0.62744212962962997</v>
      </c>
      <c r="K321" s="22">
        <v>43691</v>
      </c>
      <c r="L321" s="23">
        <v>0.66923611111111003</v>
      </c>
      <c r="M321" s="25">
        <v>10.050000000000001</v>
      </c>
      <c r="N321" s="25">
        <f>IF(Mov2LH[[#This Row],[Unit/activity (=ILE03)]]="H",Mov2LH[[#This Row],[Actual]]*60,Mov2LH[[#This Row],[Actual]])</f>
        <v>10.050000000000001</v>
      </c>
      <c r="O321" s="21" t="s">
        <v>66</v>
      </c>
      <c r="P321" s="24">
        <v>100</v>
      </c>
      <c r="Q321" s="21" t="s">
        <v>66</v>
      </c>
      <c r="R321" s="21" t="s">
        <v>67</v>
      </c>
    </row>
    <row r="322" spans="1:18" x14ac:dyDescent="0.35">
      <c r="A322" s="27">
        <v>1540807</v>
      </c>
      <c r="B322" s="16">
        <f>VLOOKUP(A322,'Mov 2LH Orders'!B:C,2,0)</f>
        <v>140</v>
      </c>
      <c r="C322" s="21" t="s">
        <v>59</v>
      </c>
      <c r="D322" s="21" t="s">
        <v>101</v>
      </c>
      <c r="E322" s="21" t="s">
        <v>69</v>
      </c>
      <c r="F322" s="21" t="s">
        <v>62</v>
      </c>
      <c r="G322" s="21" t="s">
        <v>70</v>
      </c>
      <c r="H322" s="21" t="s">
        <v>98</v>
      </c>
      <c r="I322" s="22">
        <v>43692</v>
      </c>
      <c r="J322" s="23">
        <v>0.31199074074074001</v>
      </c>
      <c r="K322" s="22">
        <v>43692</v>
      </c>
      <c r="L322" s="23">
        <v>0.31199074074074001</v>
      </c>
      <c r="M322" s="24">
        <v>20</v>
      </c>
      <c r="N322" s="25">
        <f>IF(Mov2LH[[#This Row],[Unit/activity (=ILE03)]]="H",Mov2LH[[#This Row],[Actual]]*60,Mov2LH[[#This Row],[Actual]])</f>
        <v>20</v>
      </c>
      <c r="O322" s="21" t="s">
        <v>66</v>
      </c>
      <c r="P322" s="24">
        <v>20</v>
      </c>
      <c r="Q322" s="21" t="s">
        <v>66</v>
      </c>
      <c r="R322" s="21" t="s">
        <v>72</v>
      </c>
    </row>
    <row r="323" spans="1:18" x14ac:dyDescent="0.35">
      <c r="A323" s="27">
        <v>1540807</v>
      </c>
      <c r="B323" s="16">
        <f>VLOOKUP(A323,'Mov 2LH Orders'!B:C,2,0)</f>
        <v>140</v>
      </c>
      <c r="C323" s="21" t="s">
        <v>59</v>
      </c>
      <c r="D323" s="21" t="s">
        <v>104</v>
      </c>
      <c r="E323" s="21" t="s">
        <v>69</v>
      </c>
      <c r="F323" s="21" t="s">
        <v>62</v>
      </c>
      <c r="G323" s="21" t="s">
        <v>70</v>
      </c>
      <c r="H323" s="21" t="s">
        <v>100</v>
      </c>
      <c r="I323" s="22">
        <v>43692</v>
      </c>
      <c r="J323" s="23">
        <v>0.31207175925926001</v>
      </c>
      <c r="K323" s="22">
        <v>43692</v>
      </c>
      <c r="L323" s="23">
        <v>0.31207175925926001</v>
      </c>
      <c r="M323" s="24">
        <v>30</v>
      </c>
      <c r="N323" s="25">
        <f>IF(Mov2LH[[#This Row],[Unit/activity (=ILE03)]]="H",Mov2LH[[#This Row],[Actual]]*60,Mov2LH[[#This Row],[Actual]])</f>
        <v>30</v>
      </c>
      <c r="O323" s="21" t="s">
        <v>66</v>
      </c>
      <c r="P323" s="24">
        <v>30</v>
      </c>
      <c r="Q323" s="21" t="s">
        <v>66</v>
      </c>
      <c r="R323" s="21" t="s">
        <v>72</v>
      </c>
    </row>
    <row r="324" spans="1:18" x14ac:dyDescent="0.35">
      <c r="A324" s="27">
        <v>1540807</v>
      </c>
      <c r="B324" s="16">
        <f>VLOOKUP(A324,'Mov 2LH Orders'!B:C,2,0)</f>
        <v>140</v>
      </c>
      <c r="C324" s="21" t="s">
        <v>59</v>
      </c>
      <c r="D324" s="21" t="s">
        <v>113</v>
      </c>
      <c r="E324" s="21" t="s">
        <v>102</v>
      </c>
      <c r="F324" s="21" t="s">
        <v>62</v>
      </c>
      <c r="G324" s="21" t="s">
        <v>100</v>
      </c>
      <c r="H324" s="21" t="s">
        <v>103</v>
      </c>
      <c r="I324" s="22">
        <v>43692</v>
      </c>
      <c r="J324" s="23">
        <v>0.65711805555556002</v>
      </c>
      <c r="K324" s="22">
        <v>43692</v>
      </c>
      <c r="L324" s="23">
        <v>0.65711805555556002</v>
      </c>
      <c r="M324" s="24">
        <v>30</v>
      </c>
      <c r="N324" s="25">
        <f>IF(Mov2LH[[#This Row],[Unit/activity (=ILE03)]]="H",Mov2LH[[#This Row],[Actual]]*60,Mov2LH[[#This Row],[Actual]])</f>
        <v>30</v>
      </c>
      <c r="O324" s="21" t="s">
        <v>66</v>
      </c>
      <c r="P324" s="24">
        <v>30</v>
      </c>
      <c r="Q324" s="21" t="s">
        <v>66</v>
      </c>
      <c r="R324" s="21" t="s">
        <v>72</v>
      </c>
    </row>
    <row r="325" spans="1:18" x14ac:dyDescent="0.35">
      <c r="A325" s="27">
        <v>1540807</v>
      </c>
      <c r="B325" s="16">
        <f>VLOOKUP(A325,'Mov 2LH Orders'!B:C,2,0)</f>
        <v>140</v>
      </c>
      <c r="C325" s="21" t="s">
        <v>59</v>
      </c>
      <c r="D325" s="21" t="s">
        <v>114</v>
      </c>
      <c r="E325" s="21" t="s">
        <v>102</v>
      </c>
      <c r="F325" s="21" t="s">
        <v>105</v>
      </c>
      <c r="G325" s="21" t="s">
        <v>100</v>
      </c>
      <c r="H325" s="21" t="s">
        <v>106</v>
      </c>
      <c r="I325" s="22">
        <v>43695</v>
      </c>
      <c r="J325" s="23">
        <v>0.40472222222221998</v>
      </c>
      <c r="K325" s="22">
        <v>43695</v>
      </c>
      <c r="L325" s="23">
        <v>0.40472222222221998</v>
      </c>
      <c r="M325" s="24">
        <v>45</v>
      </c>
      <c r="N325" s="25">
        <f>IF(Mov2LH[[#This Row],[Unit/activity (=ILE03)]]="H",Mov2LH[[#This Row],[Actual]]*60,Mov2LH[[#This Row],[Actual]])</f>
        <v>45</v>
      </c>
      <c r="O325" s="21" t="s">
        <v>66</v>
      </c>
      <c r="P325" s="24">
        <v>45</v>
      </c>
      <c r="Q325" s="21" t="s">
        <v>66</v>
      </c>
      <c r="R325" s="21" t="s">
        <v>72</v>
      </c>
    </row>
    <row r="326" spans="1:18" x14ac:dyDescent="0.35">
      <c r="A326" s="27">
        <v>1540807</v>
      </c>
      <c r="B326" s="16">
        <f>VLOOKUP(A326,'Mov 2LH Orders'!B:C,2,0)</f>
        <v>140</v>
      </c>
      <c r="C326" s="21" t="s">
        <v>107</v>
      </c>
      <c r="D326" s="21" t="s">
        <v>60</v>
      </c>
      <c r="E326" s="21" t="s">
        <v>61</v>
      </c>
      <c r="F326" s="21" t="s">
        <v>90</v>
      </c>
      <c r="G326" s="21" t="s">
        <v>63</v>
      </c>
      <c r="H326" s="21" t="s">
        <v>108</v>
      </c>
      <c r="I326" s="22">
        <v>43683</v>
      </c>
      <c r="J326" s="23">
        <v>0.33824074074074001</v>
      </c>
      <c r="K326" s="22">
        <v>43683</v>
      </c>
      <c r="L326" s="23">
        <v>0.66442129629629998</v>
      </c>
      <c r="M326" s="25">
        <v>13.741</v>
      </c>
      <c r="N326" s="25">
        <f>IF(Mov2LH[[#This Row],[Unit/activity (=ILE03)]]="H",Mov2LH[[#This Row],[Actual]]*60,Mov2LH[[#This Row],[Actual]])</f>
        <v>824.46</v>
      </c>
      <c r="O326" s="21" t="s">
        <v>77</v>
      </c>
      <c r="P326" s="24">
        <v>1</v>
      </c>
      <c r="Q326" s="21" t="s">
        <v>66</v>
      </c>
      <c r="R326" s="21" t="s">
        <v>67</v>
      </c>
    </row>
    <row r="327" spans="1:18" x14ac:dyDescent="0.35">
      <c r="A327" s="27">
        <v>1540807</v>
      </c>
      <c r="B327" s="16">
        <f>VLOOKUP(A327,'Mov 2LH Orders'!B:C,2,0)</f>
        <v>140</v>
      </c>
      <c r="C327" s="21" t="s">
        <v>109</v>
      </c>
      <c r="D327" s="21" t="s">
        <v>95</v>
      </c>
      <c r="E327" s="21" t="s">
        <v>83</v>
      </c>
      <c r="F327" s="21" t="s">
        <v>90</v>
      </c>
      <c r="G327" s="21" t="s">
        <v>84</v>
      </c>
      <c r="H327" s="21" t="s">
        <v>110</v>
      </c>
      <c r="I327" s="22"/>
      <c r="J327" s="23">
        <v>0</v>
      </c>
      <c r="K327" s="22"/>
      <c r="L327" s="23">
        <v>0</v>
      </c>
      <c r="M327" s="25">
        <v>0</v>
      </c>
      <c r="N327" s="25">
        <f>IF(Mov2LH[[#This Row],[Unit/activity (=ILE03)]]="H",Mov2LH[[#This Row],[Actual]]*60,Mov2LH[[#This Row],[Actual]])</f>
        <v>0</v>
      </c>
      <c r="O327" s="21" t="s">
        <v>93</v>
      </c>
      <c r="P327" s="24">
        <v>5</v>
      </c>
      <c r="Q327" s="21" t="s">
        <v>66</v>
      </c>
      <c r="R327" s="21" t="s">
        <v>94</v>
      </c>
    </row>
    <row r="328" spans="1:18" x14ac:dyDescent="0.35">
      <c r="A328" s="27">
        <v>1541740</v>
      </c>
      <c r="B328" s="16">
        <f>VLOOKUP(A328,'Mov 2LH Orders'!B:C,2,0)</f>
        <v>141</v>
      </c>
      <c r="C328" s="21" t="s">
        <v>59</v>
      </c>
      <c r="D328" s="21" t="s">
        <v>60</v>
      </c>
      <c r="E328" s="21" t="s">
        <v>83</v>
      </c>
      <c r="F328" s="21" t="s">
        <v>62</v>
      </c>
      <c r="G328" s="21" t="s">
        <v>84</v>
      </c>
      <c r="H328" s="21" t="s">
        <v>111</v>
      </c>
      <c r="I328" s="22">
        <v>43674</v>
      </c>
      <c r="J328" s="23">
        <v>0.71783564814815004</v>
      </c>
      <c r="K328" s="22">
        <v>43675</v>
      </c>
      <c r="L328" s="23">
        <v>6.4143518518520001E-2</v>
      </c>
      <c r="M328" s="25">
        <v>163.90700000000001</v>
      </c>
      <c r="N328" s="25">
        <f>IF(Mov2LH[[#This Row],[Unit/activity (=ILE03)]]="H",Mov2LH[[#This Row],[Actual]]*60,Mov2LH[[#This Row],[Actual]])</f>
        <v>163.90700000000001</v>
      </c>
      <c r="O328" s="21" t="s">
        <v>66</v>
      </c>
      <c r="P328" s="24">
        <v>40</v>
      </c>
      <c r="Q328" s="21" t="s">
        <v>66</v>
      </c>
      <c r="R328" s="21" t="s">
        <v>67</v>
      </c>
    </row>
    <row r="329" spans="1:18" x14ac:dyDescent="0.35">
      <c r="A329" s="27">
        <v>1541740</v>
      </c>
      <c r="B329" s="16">
        <f>VLOOKUP(A329,'Mov 2LH Orders'!B:C,2,0)</f>
        <v>141</v>
      </c>
      <c r="C329" s="21" t="s">
        <v>59</v>
      </c>
      <c r="D329" s="21" t="s">
        <v>68</v>
      </c>
      <c r="E329" s="21" t="s">
        <v>61</v>
      </c>
      <c r="F329" s="21" t="s">
        <v>62</v>
      </c>
      <c r="G329" s="21" t="s">
        <v>63</v>
      </c>
      <c r="H329" s="21" t="s">
        <v>64</v>
      </c>
      <c r="I329" s="22">
        <v>43675</v>
      </c>
      <c r="J329" s="23">
        <v>0.39644675925925998</v>
      </c>
      <c r="K329" s="22">
        <v>43675</v>
      </c>
      <c r="L329" s="23">
        <v>0.40968749999999998</v>
      </c>
      <c r="M329" s="25">
        <v>6.35</v>
      </c>
      <c r="N329" s="25">
        <f>IF(Mov2LH[[#This Row],[Unit/activity (=ILE03)]]="H",Mov2LH[[#This Row],[Actual]]*60,Mov2LH[[#This Row],[Actual]])</f>
        <v>6.35</v>
      </c>
      <c r="O329" s="21" t="s">
        <v>66</v>
      </c>
      <c r="P329" s="24">
        <v>15</v>
      </c>
      <c r="Q329" s="21" t="s">
        <v>66</v>
      </c>
      <c r="R329" s="21" t="s">
        <v>67</v>
      </c>
    </row>
    <row r="330" spans="1:18" x14ac:dyDescent="0.35">
      <c r="A330" s="27">
        <v>1541740</v>
      </c>
      <c r="B330" s="16">
        <f>VLOOKUP(A330,'Mov 2LH Orders'!B:C,2,0)</f>
        <v>141</v>
      </c>
      <c r="C330" s="21" t="s">
        <v>59</v>
      </c>
      <c r="D330" s="21" t="s">
        <v>73</v>
      </c>
      <c r="E330" s="21" t="s">
        <v>69</v>
      </c>
      <c r="F330" s="21" t="s">
        <v>62</v>
      </c>
      <c r="G330" s="21" t="s">
        <v>70</v>
      </c>
      <c r="H330" s="21" t="s">
        <v>71</v>
      </c>
      <c r="I330" s="22">
        <v>43675</v>
      </c>
      <c r="J330" s="23">
        <v>0.46527777777778001</v>
      </c>
      <c r="K330" s="22">
        <v>43675</v>
      </c>
      <c r="L330" s="23">
        <v>0.46527777777778001</v>
      </c>
      <c r="M330" s="24">
        <v>20</v>
      </c>
      <c r="N330" s="25">
        <f>IF(Mov2LH[[#This Row],[Unit/activity (=ILE03)]]="H",Mov2LH[[#This Row],[Actual]]*60,Mov2LH[[#This Row],[Actual]])</f>
        <v>20</v>
      </c>
      <c r="O330" s="21" t="s">
        <v>66</v>
      </c>
      <c r="P330" s="24">
        <v>20</v>
      </c>
      <c r="Q330" s="21" t="s">
        <v>66</v>
      </c>
      <c r="R330" s="21" t="s">
        <v>72</v>
      </c>
    </row>
    <row r="331" spans="1:18" x14ac:dyDescent="0.35">
      <c r="A331" s="27">
        <v>1541740</v>
      </c>
      <c r="B331" s="16">
        <f>VLOOKUP(A331,'Mov 2LH Orders'!B:C,2,0)</f>
        <v>141</v>
      </c>
      <c r="C331" s="21" t="s">
        <v>59</v>
      </c>
      <c r="D331" s="21" t="s">
        <v>75</v>
      </c>
      <c r="E331" s="21" t="s">
        <v>61</v>
      </c>
      <c r="F331" s="21" t="s">
        <v>62</v>
      </c>
      <c r="G331" s="21" t="s">
        <v>63</v>
      </c>
      <c r="H331" s="21" t="s">
        <v>74</v>
      </c>
      <c r="I331" s="22">
        <v>43675</v>
      </c>
      <c r="J331" s="23">
        <v>0.58914351851851998</v>
      </c>
      <c r="K331" s="22">
        <v>43675</v>
      </c>
      <c r="L331" s="23">
        <v>0.73805555555556002</v>
      </c>
      <c r="M331" s="25">
        <v>3.5739999999999998</v>
      </c>
      <c r="N331" s="25">
        <f>IF(Mov2LH[[#This Row],[Unit/activity (=ILE03)]]="H",Mov2LH[[#This Row],[Actual]]*60,Mov2LH[[#This Row],[Actual]])</f>
        <v>214.44</v>
      </c>
      <c r="O331" s="21" t="s">
        <v>77</v>
      </c>
      <c r="P331" s="24">
        <v>290</v>
      </c>
      <c r="Q331" s="21" t="s">
        <v>66</v>
      </c>
      <c r="R331" s="21" t="s">
        <v>67</v>
      </c>
    </row>
    <row r="332" spans="1:18" x14ac:dyDescent="0.35">
      <c r="A332" s="27">
        <v>1541740</v>
      </c>
      <c r="B332" s="16">
        <f>VLOOKUP(A332,'Mov 2LH Orders'!B:C,2,0)</f>
        <v>141</v>
      </c>
      <c r="C332" s="21" t="s">
        <v>59</v>
      </c>
      <c r="D332" s="21" t="s">
        <v>78</v>
      </c>
      <c r="E332" s="21" t="s">
        <v>61</v>
      </c>
      <c r="F332" s="21" t="s">
        <v>62</v>
      </c>
      <c r="G332" s="21" t="s">
        <v>63</v>
      </c>
      <c r="H332" s="21" t="s">
        <v>76</v>
      </c>
      <c r="I332" s="22">
        <v>43676</v>
      </c>
      <c r="J332" s="23">
        <v>0.33228009259259</v>
      </c>
      <c r="K332" s="22">
        <v>43681</v>
      </c>
      <c r="L332" s="23">
        <v>0.74699074074074001</v>
      </c>
      <c r="M332" s="25">
        <v>32.847000000000001</v>
      </c>
      <c r="N332" s="25">
        <f>IF(Mov2LH[[#This Row],[Unit/activity (=ILE03)]]="H",Mov2LH[[#This Row],[Actual]]*60,Mov2LH[[#This Row],[Actual]])</f>
        <v>1970.8200000000002</v>
      </c>
      <c r="O332" s="21" t="s">
        <v>77</v>
      </c>
      <c r="P332" s="24">
        <v>1040</v>
      </c>
      <c r="Q332" s="21" t="s">
        <v>66</v>
      </c>
      <c r="R332" s="21" t="s">
        <v>67</v>
      </c>
    </row>
    <row r="333" spans="1:18" x14ac:dyDescent="0.35">
      <c r="A333" s="27">
        <v>1541740</v>
      </c>
      <c r="B333" s="16">
        <f>VLOOKUP(A333,'Mov 2LH Orders'!B:C,2,0)</f>
        <v>141</v>
      </c>
      <c r="C333" s="21" t="s">
        <v>59</v>
      </c>
      <c r="D333" s="21" t="s">
        <v>80</v>
      </c>
      <c r="E333" s="21" t="s">
        <v>61</v>
      </c>
      <c r="F333" s="21" t="s">
        <v>62</v>
      </c>
      <c r="G333" s="21" t="s">
        <v>63</v>
      </c>
      <c r="H333" s="21" t="s">
        <v>112</v>
      </c>
      <c r="I333" s="22">
        <v>43682</v>
      </c>
      <c r="J333" s="23">
        <v>0.32143518518518999</v>
      </c>
      <c r="K333" s="22">
        <v>43682</v>
      </c>
      <c r="L333" s="23">
        <v>0.33891203703703998</v>
      </c>
      <c r="M333" s="25">
        <v>25.167000000000002</v>
      </c>
      <c r="N333" s="25">
        <f>IF(Mov2LH[[#This Row],[Unit/activity (=ILE03)]]="H",Mov2LH[[#This Row],[Actual]]*60,Mov2LH[[#This Row],[Actual]])</f>
        <v>25.167000000000002</v>
      </c>
      <c r="O333" s="21" t="s">
        <v>66</v>
      </c>
      <c r="P333" s="24">
        <v>50</v>
      </c>
      <c r="Q333" s="21" t="s">
        <v>66</v>
      </c>
      <c r="R333" s="21" t="s">
        <v>67</v>
      </c>
    </row>
    <row r="334" spans="1:18" x14ac:dyDescent="0.35">
      <c r="A334" s="27">
        <v>1541740</v>
      </c>
      <c r="B334" s="16">
        <f>VLOOKUP(A334,'Mov 2LH Orders'!B:C,2,0)</f>
        <v>141</v>
      </c>
      <c r="C334" s="21" t="s">
        <v>59</v>
      </c>
      <c r="D334" s="21" t="s">
        <v>82</v>
      </c>
      <c r="E334" s="21" t="s">
        <v>89</v>
      </c>
      <c r="F334" s="21" t="s">
        <v>90</v>
      </c>
      <c r="G334" s="21" t="s">
        <v>91</v>
      </c>
      <c r="H334" s="21" t="s">
        <v>92</v>
      </c>
      <c r="I334" s="22">
        <v>43682</v>
      </c>
      <c r="J334" s="23">
        <v>0.33900462962963002</v>
      </c>
      <c r="K334" s="22">
        <v>43682</v>
      </c>
      <c r="L334" s="23">
        <v>0.38523148148148001</v>
      </c>
      <c r="M334" s="25">
        <v>1.109</v>
      </c>
      <c r="N334" s="25">
        <f>IF(Mov2LH[[#This Row],[Unit/activity (=ILE03)]]="H",Mov2LH[[#This Row],[Actual]]*60,Mov2LH[[#This Row],[Actual]])</f>
        <v>66.539999999999992</v>
      </c>
      <c r="O334" s="21" t="s">
        <v>77</v>
      </c>
      <c r="P334" s="24">
        <v>0</v>
      </c>
      <c r="Q334" s="21" t="s">
        <v>66</v>
      </c>
      <c r="R334" s="21" t="s">
        <v>67</v>
      </c>
    </row>
    <row r="335" spans="1:18" x14ac:dyDescent="0.35">
      <c r="A335" s="27">
        <v>1541740</v>
      </c>
      <c r="B335" s="16">
        <f>VLOOKUP(A335,'Mov 2LH Orders'!B:C,2,0)</f>
        <v>141</v>
      </c>
      <c r="C335" s="21" t="s">
        <v>59</v>
      </c>
      <c r="D335" s="21" t="s">
        <v>85</v>
      </c>
      <c r="E335" s="21" t="s">
        <v>69</v>
      </c>
      <c r="F335" s="21" t="s">
        <v>62</v>
      </c>
      <c r="G335" s="21" t="s">
        <v>70</v>
      </c>
      <c r="H335" s="21" t="s">
        <v>79</v>
      </c>
      <c r="I335" s="22">
        <v>43682</v>
      </c>
      <c r="J335" s="23">
        <v>0.42277777777777997</v>
      </c>
      <c r="K335" s="22">
        <v>43682</v>
      </c>
      <c r="L335" s="23">
        <v>0.42277777777777997</v>
      </c>
      <c r="M335" s="24">
        <v>20</v>
      </c>
      <c r="N335" s="25">
        <f>IF(Mov2LH[[#This Row],[Unit/activity (=ILE03)]]="H",Mov2LH[[#This Row],[Actual]]*60,Mov2LH[[#This Row],[Actual]])</f>
        <v>20</v>
      </c>
      <c r="O335" s="21" t="s">
        <v>66</v>
      </c>
      <c r="P335" s="24">
        <v>20</v>
      </c>
      <c r="Q335" s="21" t="s">
        <v>66</v>
      </c>
      <c r="R335" s="21" t="s">
        <v>72</v>
      </c>
    </row>
    <row r="336" spans="1:18" x14ac:dyDescent="0.35">
      <c r="A336" s="27">
        <v>1541740</v>
      </c>
      <c r="B336" s="16">
        <f>VLOOKUP(A336,'Mov 2LH Orders'!B:C,2,0)</f>
        <v>141</v>
      </c>
      <c r="C336" s="21" t="s">
        <v>59</v>
      </c>
      <c r="D336" s="21" t="s">
        <v>88</v>
      </c>
      <c r="E336" s="21" t="s">
        <v>69</v>
      </c>
      <c r="F336" s="21" t="s">
        <v>62</v>
      </c>
      <c r="G336" s="21" t="s">
        <v>70</v>
      </c>
      <c r="H336" s="21" t="s">
        <v>81</v>
      </c>
      <c r="I336" s="22">
        <v>43682</v>
      </c>
      <c r="J336" s="23">
        <v>0.42300925925925997</v>
      </c>
      <c r="K336" s="22">
        <v>43682</v>
      </c>
      <c r="L336" s="23">
        <v>0.42300925925925997</v>
      </c>
      <c r="M336" s="24">
        <v>20</v>
      </c>
      <c r="N336" s="25">
        <f>IF(Mov2LH[[#This Row],[Unit/activity (=ILE03)]]="H",Mov2LH[[#This Row],[Actual]]*60,Mov2LH[[#This Row],[Actual]])</f>
        <v>20</v>
      </c>
      <c r="O336" s="21" t="s">
        <v>66</v>
      </c>
      <c r="P336" s="24">
        <v>20</v>
      </c>
      <c r="Q336" s="21" t="s">
        <v>66</v>
      </c>
      <c r="R336" s="21" t="s">
        <v>72</v>
      </c>
    </row>
    <row r="337" spans="1:18" x14ac:dyDescent="0.35">
      <c r="A337" s="27">
        <v>1541740</v>
      </c>
      <c r="B337" s="16">
        <f>VLOOKUP(A337,'Mov 2LH Orders'!B:C,2,0)</f>
        <v>141</v>
      </c>
      <c r="C337" s="21" t="s">
        <v>59</v>
      </c>
      <c r="D337" s="21" t="s">
        <v>95</v>
      </c>
      <c r="E337" s="21" t="s">
        <v>83</v>
      </c>
      <c r="F337" s="21" t="s">
        <v>62</v>
      </c>
      <c r="G337" s="21" t="s">
        <v>84</v>
      </c>
      <c r="H337" s="21" t="s">
        <v>84</v>
      </c>
      <c r="I337" s="22">
        <v>43682</v>
      </c>
      <c r="J337" s="23">
        <v>0.67458333333332998</v>
      </c>
      <c r="K337" s="22">
        <v>43683</v>
      </c>
      <c r="L337" s="23">
        <v>0.54723379629629998</v>
      </c>
      <c r="M337" s="25">
        <v>8.1259999999999994</v>
      </c>
      <c r="N337" s="25">
        <f>IF(Mov2LH[[#This Row],[Unit/activity (=ILE03)]]="H",Mov2LH[[#This Row],[Actual]]*60,Mov2LH[[#This Row],[Actual]])</f>
        <v>487.55999999999995</v>
      </c>
      <c r="O337" s="21" t="s">
        <v>77</v>
      </c>
      <c r="P337" s="24">
        <v>450</v>
      </c>
      <c r="Q337" s="21" t="s">
        <v>66</v>
      </c>
      <c r="R337" s="21" t="s">
        <v>67</v>
      </c>
    </row>
    <row r="338" spans="1:18" x14ac:dyDescent="0.35">
      <c r="A338" s="27">
        <v>1541740</v>
      </c>
      <c r="B338" s="16">
        <f>VLOOKUP(A338,'Mov 2LH Orders'!B:C,2,0)</f>
        <v>141</v>
      </c>
      <c r="C338" s="21" t="s">
        <v>59</v>
      </c>
      <c r="D338" s="21" t="s">
        <v>97</v>
      </c>
      <c r="E338" s="21" t="s">
        <v>86</v>
      </c>
      <c r="F338" s="21" t="s">
        <v>62</v>
      </c>
      <c r="G338" s="21" t="s">
        <v>87</v>
      </c>
      <c r="H338" s="21" t="s">
        <v>87</v>
      </c>
      <c r="I338" s="22">
        <v>43684</v>
      </c>
      <c r="J338" s="23">
        <v>0.34062500000000001</v>
      </c>
      <c r="K338" s="22">
        <v>43684</v>
      </c>
      <c r="L338" s="23">
        <v>0.34062500000000001</v>
      </c>
      <c r="M338" s="24">
        <v>20</v>
      </c>
      <c r="N338" s="25">
        <f>IF(Mov2LH[[#This Row],[Unit/activity (=ILE03)]]="H",Mov2LH[[#This Row],[Actual]]*60,Mov2LH[[#This Row],[Actual]])</f>
        <v>20</v>
      </c>
      <c r="O338" s="21" t="s">
        <v>66</v>
      </c>
      <c r="P338" s="24">
        <v>20</v>
      </c>
      <c r="Q338" s="21" t="s">
        <v>66</v>
      </c>
      <c r="R338" s="21" t="s">
        <v>72</v>
      </c>
    </row>
    <row r="339" spans="1:18" x14ac:dyDescent="0.35">
      <c r="A339" s="27">
        <v>1541740</v>
      </c>
      <c r="B339" s="16">
        <f>VLOOKUP(A339,'Mov 2LH Orders'!B:C,2,0)</f>
        <v>141</v>
      </c>
      <c r="C339" s="21" t="s">
        <v>59</v>
      </c>
      <c r="D339" s="21" t="s">
        <v>99</v>
      </c>
      <c r="E339" s="21" t="s">
        <v>61</v>
      </c>
      <c r="F339" s="21" t="s">
        <v>62</v>
      </c>
      <c r="G339" s="21" t="s">
        <v>63</v>
      </c>
      <c r="H339" s="21" t="s">
        <v>96</v>
      </c>
      <c r="I339" s="22">
        <v>43697</v>
      </c>
      <c r="J339" s="23">
        <v>0.64196759259258995</v>
      </c>
      <c r="K339" s="22">
        <v>43697</v>
      </c>
      <c r="L339" s="23">
        <v>0.66732638888888995</v>
      </c>
      <c r="M339" s="25">
        <v>36.517000000000003</v>
      </c>
      <c r="N339" s="25">
        <f>IF(Mov2LH[[#This Row],[Unit/activity (=ILE03)]]="H",Mov2LH[[#This Row],[Actual]]*60,Mov2LH[[#This Row],[Actual]])</f>
        <v>36.517000000000003</v>
      </c>
      <c r="O339" s="21" t="s">
        <v>66</v>
      </c>
      <c r="P339" s="24">
        <v>100</v>
      </c>
      <c r="Q339" s="21" t="s">
        <v>66</v>
      </c>
      <c r="R339" s="21" t="s">
        <v>67</v>
      </c>
    </row>
    <row r="340" spans="1:18" x14ac:dyDescent="0.35">
      <c r="A340" s="27">
        <v>1541740</v>
      </c>
      <c r="B340" s="16">
        <f>VLOOKUP(A340,'Mov 2LH Orders'!B:C,2,0)</f>
        <v>141</v>
      </c>
      <c r="C340" s="21" t="s">
        <v>59</v>
      </c>
      <c r="D340" s="21" t="s">
        <v>101</v>
      </c>
      <c r="E340" s="21" t="s">
        <v>69</v>
      </c>
      <c r="F340" s="21" t="s">
        <v>62</v>
      </c>
      <c r="G340" s="21" t="s">
        <v>70</v>
      </c>
      <c r="H340" s="21" t="s">
        <v>98</v>
      </c>
      <c r="I340" s="22">
        <v>43698</v>
      </c>
      <c r="J340" s="23">
        <v>0.44665509259259001</v>
      </c>
      <c r="K340" s="22">
        <v>43698</v>
      </c>
      <c r="L340" s="23">
        <v>0.44665509259259001</v>
      </c>
      <c r="M340" s="24">
        <v>20</v>
      </c>
      <c r="N340" s="25">
        <f>IF(Mov2LH[[#This Row],[Unit/activity (=ILE03)]]="H",Mov2LH[[#This Row],[Actual]]*60,Mov2LH[[#This Row],[Actual]])</f>
        <v>20</v>
      </c>
      <c r="O340" s="21" t="s">
        <v>66</v>
      </c>
      <c r="P340" s="24">
        <v>20</v>
      </c>
      <c r="Q340" s="21" t="s">
        <v>66</v>
      </c>
      <c r="R340" s="21" t="s">
        <v>72</v>
      </c>
    </row>
    <row r="341" spans="1:18" x14ac:dyDescent="0.35">
      <c r="A341" s="27">
        <v>1541740</v>
      </c>
      <c r="B341" s="16">
        <f>VLOOKUP(A341,'Mov 2LH Orders'!B:C,2,0)</f>
        <v>141</v>
      </c>
      <c r="C341" s="21" t="s">
        <v>59</v>
      </c>
      <c r="D341" s="21" t="s">
        <v>104</v>
      </c>
      <c r="E341" s="21" t="s">
        <v>69</v>
      </c>
      <c r="F341" s="21" t="s">
        <v>62</v>
      </c>
      <c r="G341" s="21" t="s">
        <v>70</v>
      </c>
      <c r="H341" s="21" t="s">
        <v>100</v>
      </c>
      <c r="I341" s="22">
        <v>43698</v>
      </c>
      <c r="J341" s="23">
        <v>0.44673611111111</v>
      </c>
      <c r="K341" s="22">
        <v>43698</v>
      </c>
      <c r="L341" s="23">
        <v>0.44673611111111</v>
      </c>
      <c r="M341" s="24">
        <v>30</v>
      </c>
      <c r="N341" s="25">
        <f>IF(Mov2LH[[#This Row],[Unit/activity (=ILE03)]]="H",Mov2LH[[#This Row],[Actual]]*60,Mov2LH[[#This Row],[Actual]])</f>
        <v>30</v>
      </c>
      <c r="O341" s="21" t="s">
        <v>66</v>
      </c>
      <c r="P341" s="24">
        <v>30</v>
      </c>
      <c r="Q341" s="21" t="s">
        <v>66</v>
      </c>
      <c r="R341" s="21" t="s">
        <v>72</v>
      </c>
    </row>
    <row r="342" spans="1:18" x14ac:dyDescent="0.35">
      <c r="A342" s="27">
        <v>1541740</v>
      </c>
      <c r="B342" s="16">
        <f>VLOOKUP(A342,'Mov 2LH Orders'!B:C,2,0)</f>
        <v>141</v>
      </c>
      <c r="C342" s="21" t="s">
        <v>59</v>
      </c>
      <c r="D342" s="21" t="s">
        <v>113</v>
      </c>
      <c r="E342" s="21" t="s">
        <v>102</v>
      </c>
      <c r="F342" s="21" t="s">
        <v>62</v>
      </c>
      <c r="G342" s="21" t="s">
        <v>100</v>
      </c>
      <c r="H342" s="21" t="s">
        <v>103</v>
      </c>
      <c r="I342" s="22">
        <v>43698</v>
      </c>
      <c r="J342" s="23">
        <v>0.44679398148147997</v>
      </c>
      <c r="K342" s="22">
        <v>43698</v>
      </c>
      <c r="L342" s="23">
        <v>0.44679398148147997</v>
      </c>
      <c r="M342" s="24">
        <v>30</v>
      </c>
      <c r="N342" s="25">
        <f>IF(Mov2LH[[#This Row],[Unit/activity (=ILE03)]]="H",Mov2LH[[#This Row],[Actual]]*60,Mov2LH[[#This Row],[Actual]])</f>
        <v>30</v>
      </c>
      <c r="O342" s="21" t="s">
        <v>66</v>
      </c>
      <c r="P342" s="24">
        <v>30</v>
      </c>
      <c r="Q342" s="21" t="s">
        <v>66</v>
      </c>
      <c r="R342" s="21" t="s">
        <v>72</v>
      </c>
    </row>
    <row r="343" spans="1:18" x14ac:dyDescent="0.35">
      <c r="A343" s="27">
        <v>1541740</v>
      </c>
      <c r="B343" s="16">
        <f>VLOOKUP(A343,'Mov 2LH Orders'!B:C,2,0)</f>
        <v>141</v>
      </c>
      <c r="C343" s="21" t="s">
        <v>59</v>
      </c>
      <c r="D343" s="21" t="s">
        <v>114</v>
      </c>
      <c r="E343" s="21" t="s">
        <v>102</v>
      </c>
      <c r="F343" s="21" t="s">
        <v>105</v>
      </c>
      <c r="G343" s="21" t="s">
        <v>100</v>
      </c>
      <c r="H343" s="21" t="s">
        <v>106</v>
      </c>
      <c r="I343" s="22">
        <v>43699</v>
      </c>
      <c r="J343" s="23">
        <v>0.33009259259259</v>
      </c>
      <c r="K343" s="22">
        <v>43699</v>
      </c>
      <c r="L343" s="23">
        <v>0.33009259259259</v>
      </c>
      <c r="M343" s="24">
        <v>45</v>
      </c>
      <c r="N343" s="25">
        <f>IF(Mov2LH[[#This Row],[Unit/activity (=ILE03)]]="H",Mov2LH[[#This Row],[Actual]]*60,Mov2LH[[#This Row],[Actual]])</f>
        <v>45</v>
      </c>
      <c r="O343" s="21" t="s">
        <v>66</v>
      </c>
      <c r="P343" s="24">
        <v>45</v>
      </c>
      <c r="Q343" s="21" t="s">
        <v>66</v>
      </c>
      <c r="R343" s="21" t="s">
        <v>72</v>
      </c>
    </row>
    <row r="344" spans="1:18" x14ac:dyDescent="0.35">
      <c r="A344" s="27">
        <v>1541740</v>
      </c>
      <c r="B344" s="16">
        <f>VLOOKUP(A344,'Mov 2LH Orders'!B:C,2,0)</f>
        <v>141</v>
      </c>
      <c r="C344" s="21" t="s">
        <v>107</v>
      </c>
      <c r="D344" s="21" t="s">
        <v>60</v>
      </c>
      <c r="E344" s="21" t="s">
        <v>61</v>
      </c>
      <c r="F344" s="21" t="s">
        <v>90</v>
      </c>
      <c r="G344" s="21" t="s">
        <v>63</v>
      </c>
      <c r="H344" s="21" t="s">
        <v>108</v>
      </c>
      <c r="I344" s="22">
        <v>43684</v>
      </c>
      <c r="J344" s="23">
        <v>0.32638888888889001</v>
      </c>
      <c r="K344" s="22">
        <v>43684</v>
      </c>
      <c r="L344" s="23">
        <v>0.51093750000000004</v>
      </c>
      <c r="M344" s="25">
        <v>4.4290000000000003</v>
      </c>
      <c r="N344" s="25">
        <f>IF(Mov2LH[[#This Row],[Unit/activity (=ILE03)]]="H",Mov2LH[[#This Row],[Actual]]*60,Mov2LH[[#This Row],[Actual]])</f>
        <v>265.74</v>
      </c>
      <c r="O344" s="21" t="s">
        <v>77</v>
      </c>
      <c r="P344" s="24">
        <v>1</v>
      </c>
      <c r="Q344" s="21" t="s">
        <v>66</v>
      </c>
      <c r="R344" s="21" t="s">
        <v>67</v>
      </c>
    </row>
    <row r="345" spans="1:18" x14ac:dyDescent="0.35">
      <c r="A345" s="27">
        <v>1541740</v>
      </c>
      <c r="B345" s="16">
        <f>VLOOKUP(A345,'Mov 2LH Orders'!B:C,2,0)</f>
        <v>141</v>
      </c>
      <c r="C345" s="21" t="s">
        <v>109</v>
      </c>
      <c r="D345" s="21" t="s">
        <v>95</v>
      </c>
      <c r="E345" s="21" t="s">
        <v>83</v>
      </c>
      <c r="F345" s="21" t="s">
        <v>90</v>
      </c>
      <c r="G345" s="21" t="s">
        <v>84</v>
      </c>
      <c r="H345" s="21" t="s">
        <v>110</v>
      </c>
      <c r="I345" s="22">
        <v>43683</v>
      </c>
      <c r="J345" s="23">
        <v>0.32391203703704002</v>
      </c>
      <c r="K345" s="22">
        <v>43683</v>
      </c>
      <c r="L345" s="23">
        <v>0.48807870370369999</v>
      </c>
      <c r="M345" s="25">
        <v>3.94</v>
      </c>
      <c r="N345" s="25">
        <f>IF(Mov2LH[[#This Row],[Unit/activity (=ILE03)]]="H",Mov2LH[[#This Row],[Actual]]*60,Mov2LH[[#This Row],[Actual]])</f>
        <v>236.4</v>
      </c>
      <c r="O345" s="21" t="s">
        <v>77</v>
      </c>
      <c r="P345" s="24">
        <v>5</v>
      </c>
      <c r="Q345" s="21" t="s">
        <v>66</v>
      </c>
      <c r="R345" s="21" t="s">
        <v>67</v>
      </c>
    </row>
    <row r="346" spans="1:18" x14ac:dyDescent="0.35">
      <c r="A346" s="27">
        <v>1542298</v>
      </c>
      <c r="B346" s="16">
        <f>VLOOKUP(A346,'Mov 2LH Orders'!B:C,2,0)</f>
        <v>142</v>
      </c>
      <c r="C346" s="21" t="s">
        <v>59</v>
      </c>
      <c r="D346" s="21" t="s">
        <v>60</v>
      </c>
      <c r="E346" s="21" t="s">
        <v>83</v>
      </c>
      <c r="F346" s="21" t="s">
        <v>62</v>
      </c>
      <c r="G346" s="21" t="s">
        <v>84</v>
      </c>
      <c r="H346" s="21" t="s">
        <v>111</v>
      </c>
      <c r="I346" s="22">
        <v>43678</v>
      </c>
      <c r="J346" s="23">
        <v>0.10878472222222001</v>
      </c>
      <c r="K346" s="22">
        <v>43678</v>
      </c>
      <c r="L346" s="23">
        <v>0.14168981481480999</v>
      </c>
      <c r="M346" s="25">
        <v>47.383000000000003</v>
      </c>
      <c r="N346" s="25">
        <f>IF(Mov2LH[[#This Row],[Unit/activity (=ILE03)]]="H",Mov2LH[[#This Row],[Actual]]*60,Mov2LH[[#This Row],[Actual]])</f>
        <v>47.383000000000003</v>
      </c>
      <c r="O346" s="21" t="s">
        <v>66</v>
      </c>
      <c r="P346" s="24">
        <v>40</v>
      </c>
      <c r="Q346" s="21" t="s">
        <v>66</v>
      </c>
      <c r="R346" s="21" t="s">
        <v>67</v>
      </c>
    </row>
    <row r="347" spans="1:18" x14ac:dyDescent="0.35">
      <c r="A347" s="27">
        <v>1542298</v>
      </c>
      <c r="B347" s="16">
        <f>VLOOKUP(A347,'Mov 2LH Orders'!B:C,2,0)</f>
        <v>142</v>
      </c>
      <c r="C347" s="21" t="s">
        <v>59</v>
      </c>
      <c r="D347" s="21" t="s">
        <v>68</v>
      </c>
      <c r="E347" s="21" t="s">
        <v>61</v>
      </c>
      <c r="F347" s="21" t="s">
        <v>62</v>
      </c>
      <c r="G347" s="21" t="s">
        <v>63</v>
      </c>
      <c r="H347" s="21" t="s">
        <v>64</v>
      </c>
      <c r="I347" s="22">
        <v>43678</v>
      </c>
      <c r="J347" s="23">
        <v>0.35828703703704001</v>
      </c>
      <c r="K347" s="22">
        <v>43678</v>
      </c>
      <c r="L347" s="23">
        <v>0.36292824074073998</v>
      </c>
      <c r="M347" s="25">
        <v>6.6829999999999998</v>
      </c>
      <c r="N347" s="25">
        <f>IF(Mov2LH[[#This Row],[Unit/activity (=ILE03)]]="H",Mov2LH[[#This Row],[Actual]]*60,Mov2LH[[#This Row],[Actual]])</f>
        <v>6.6829999999999998</v>
      </c>
      <c r="O347" s="21" t="s">
        <v>66</v>
      </c>
      <c r="P347" s="24">
        <v>15</v>
      </c>
      <c r="Q347" s="21" t="s">
        <v>66</v>
      </c>
      <c r="R347" s="21" t="s">
        <v>67</v>
      </c>
    </row>
    <row r="348" spans="1:18" x14ac:dyDescent="0.35">
      <c r="A348" s="27">
        <v>1542298</v>
      </c>
      <c r="B348" s="16">
        <f>VLOOKUP(A348,'Mov 2LH Orders'!B:C,2,0)</f>
        <v>142</v>
      </c>
      <c r="C348" s="21" t="s">
        <v>59</v>
      </c>
      <c r="D348" s="21" t="s">
        <v>73</v>
      </c>
      <c r="E348" s="21" t="s">
        <v>69</v>
      </c>
      <c r="F348" s="21" t="s">
        <v>62</v>
      </c>
      <c r="G348" s="21" t="s">
        <v>70</v>
      </c>
      <c r="H348" s="21" t="s">
        <v>71</v>
      </c>
      <c r="I348" s="22">
        <v>43681</v>
      </c>
      <c r="J348" s="23">
        <v>0.54881944444443997</v>
      </c>
      <c r="K348" s="22">
        <v>43681</v>
      </c>
      <c r="L348" s="23">
        <v>0.54881944444443997</v>
      </c>
      <c r="M348" s="24">
        <v>20</v>
      </c>
      <c r="N348" s="25">
        <f>IF(Mov2LH[[#This Row],[Unit/activity (=ILE03)]]="H",Mov2LH[[#This Row],[Actual]]*60,Mov2LH[[#This Row],[Actual]])</f>
        <v>20</v>
      </c>
      <c r="O348" s="21" t="s">
        <v>66</v>
      </c>
      <c r="P348" s="24">
        <v>20</v>
      </c>
      <c r="Q348" s="21" t="s">
        <v>66</v>
      </c>
      <c r="R348" s="21" t="s">
        <v>72</v>
      </c>
    </row>
    <row r="349" spans="1:18" x14ac:dyDescent="0.35">
      <c r="A349" s="27">
        <v>1542298</v>
      </c>
      <c r="B349" s="16">
        <f>VLOOKUP(A349,'Mov 2LH Orders'!B:C,2,0)</f>
        <v>142</v>
      </c>
      <c r="C349" s="21" t="s">
        <v>59</v>
      </c>
      <c r="D349" s="21" t="s">
        <v>75</v>
      </c>
      <c r="E349" s="21" t="s">
        <v>61</v>
      </c>
      <c r="F349" s="21" t="s">
        <v>62</v>
      </c>
      <c r="G349" s="21" t="s">
        <v>63</v>
      </c>
      <c r="H349" s="21" t="s">
        <v>74</v>
      </c>
      <c r="I349" s="22">
        <v>43681</v>
      </c>
      <c r="J349" s="23">
        <v>0.58629629629629998</v>
      </c>
      <c r="K349" s="22">
        <v>43681</v>
      </c>
      <c r="L349" s="23">
        <v>0.74675925925926001</v>
      </c>
      <c r="M349" s="25">
        <v>3.851</v>
      </c>
      <c r="N349" s="25">
        <f>IF(Mov2LH[[#This Row],[Unit/activity (=ILE03)]]="H",Mov2LH[[#This Row],[Actual]]*60,Mov2LH[[#This Row],[Actual]])</f>
        <v>231.06</v>
      </c>
      <c r="O349" s="21" t="s">
        <v>77</v>
      </c>
      <c r="P349" s="24">
        <v>290</v>
      </c>
      <c r="Q349" s="21" t="s">
        <v>66</v>
      </c>
      <c r="R349" s="21" t="s">
        <v>67</v>
      </c>
    </row>
    <row r="350" spans="1:18" x14ac:dyDescent="0.35">
      <c r="A350" s="27">
        <v>1542298</v>
      </c>
      <c r="B350" s="16">
        <f>VLOOKUP(A350,'Mov 2LH Orders'!B:C,2,0)</f>
        <v>142</v>
      </c>
      <c r="C350" s="21" t="s">
        <v>59</v>
      </c>
      <c r="D350" s="21" t="s">
        <v>78</v>
      </c>
      <c r="E350" s="21" t="s">
        <v>61</v>
      </c>
      <c r="F350" s="21" t="s">
        <v>62</v>
      </c>
      <c r="G350" s="21" t="s">
        <v>63</v>
      </c>
      <c r="H350" s="21" t="s">
        <v>76</v>
      </c>
      <c r="I350" s="22">
        <v>43682</v>
      </c>
      <c r="J350" s="23">
        <v>0.31833333333333003</v>
      </c>
      <c r="K350" s="22">
        <v>43685</v>
      </c>
      <c r="L350" s="23">
        <v>0.47969907407406998</v>
      </c>
      <c r="M350" s="25">
        <v>33.094000000000001</v>
      </c>
      <c r="N350" s="25">
        <f>IF(Mov2LH[[#This Row],[Unit/activity (=ILE03)]]="H",Mov2LH[[#This Row],[Actual]]*60,Mov2LH[[#This Row],[Actual]])</f>
        <v>1985.64</v>
      </c>
      <c r="O350" s="21" t="s">
        <v>77</v>
      </c>
      <c r="P350" s="24">
        <v>1040</v>
      </c>
      <c r="Q350" s="21" t="s">
        <v>66</v>
      </c>
      <c r="R350" s="21" t="s">
        <v>67</v>
      </c>
    </row>
    <row r="351" spans="1:18" x14ac:dyDescent="0.35">
      <c r="A351" s="27">
        <v>1542298</v>
      </c>
      <c r="B351" s="16">
        <f>VLOOKUP(A351,'Mov 2LH Orders'!B:C,2,0)</f>
        <v>142</v>
      </c>
      <c r="C351" s="21" t="s">
        <v>59</v>
      </c>
      <c r="D351" s="21" t="s">
        <v>80</v>
      </c>
      <c r="E351" s="21" t="s">
        <v>61</v>
      </c>
      <c r="F351" s="21" t="s">
        <v>62</v>
      </c>
      <c r="G351" s="21" t="s">
        <v>63</v>
      </c>
      <c r="H351" s="21" t="s">
        <v>112</v>
      </c>
      <c r="I351" s="22">
        <v>43685</v>
      </c>
      <c r="J351" s="23">
        <v>0.50249999999999995</v>
      </c>
      <c r="K351" s="22">
        <v>43685</v>
      </c>
      <c r="L351" s="23">
        <v>0.63862268518519005</v>
      </c>
      <c r="M351" s="25">
        <v>3.2669999999999999</v>
      </c>
      <c r="N351" s="25">
        <f>IF(Mov2LH[[#This Row],[Unit/activity (=ILE03)]]="H",Mov2LH[[#This Row],[Actual]]*60,Mov2LH[[#This Row],[Actual]])</f>
        <v>196.01999999999998</v>
      </c>
      <c r="O351" s="21" t="s">
        <v>77</v>
      </c>
      <c r="P351" s="24">
        <v>50</v>
      </c>
      <c r="Q351" s="21" t="s">
        <v>66</v>
      </c>
      <c r="R351" s="21" t="s">
        <v>67</v>
      </c>
    </row>
    <row r="352" spans="1:18" x14ac:dyDescent="0.35">
      <c r="A352" s="27">
        <v>1542298</v>
      </c>
      <c r="B352" s="16">
        <f>VLOOKUP(A352,'Mov 2LH Orders'!B:C,2,0)</f>
        <v>142</v>
      </c>
      <c r="C352" s="21" t="s">
        <v>59</v>
      </c>
      <c r="D352" s="21" t="s">
        <v>82</v>
      </c>
      <c r="E352" s="21" t="s">
        <v>89</v>
      </c>
      <c r="F352" s="21" t="s">
        <v>90</v>
      </c>
      <c r="G352" s="21" t="s">
        <v>91</v>
      </c>
      <c r="H352" s="21" t="s">
        <v>92</v>
      </c>
      <c r="I352" s="22"/>
      <c r="J352" s="23">
        <v>0</v>
      </c>
      <c r="K352" s="22"/>
      <c r="L352" s="23">
        <v>0</v>
      </c>
      <c r="M352" s="25">
        <v>0</v>
      </c>
      <c r="N352" s="25">
        <f>IF(Mov2LH[[#This Row],[Unit/activity (=ILE03)]]="H",Mov2LH[[#This Row],[Actual]]*60,Mov2LH[[#This Row],[Actual]])</f>
        <v>0</v>
      </c>
      <c r="O352" s="21" t="s">
        <v>93</v>
      </c>
      <c r="P352" s="24">
        <v>0</v>
      </c>
      <c r="Q352" s="21" t="s">
        <v>66</v>
      </c>
      <c r="R352" s="21" t="s">
        <v>94</v>
      </c>
    </row>
    <row r="353" spans="1:18" x14ac:dyDescent="0.35">
      <c r="A353" s="27">
        <v>1542298</v>
      </c>
      <c r="B353" s="16">
        <f>VLOOKUP(A353,'Mov 2LH Orders'!B:C,2,0)</f>
        <v>142</v>
      </c>
      <c r="C353" s="21" t="s">
        <v>59</v>
      </c>
      <c r="D353" s="21" t="s">
        <v>85</v>
      </c>
      <c r="E353" s="21" t="s">
        <v>69</v>
      </c>
      <c r="F353" s="21" t="s">
        <v>62</v>
      </c>
      <c r="G353" s="21" t="s">
        <v>70</v>
      </c>
      <c r="H353" s="21" t="s">
        <v>79</v>
      </c>
      <c r="I353" s="22">
        <v>43691</v>
      </c>
      <c r="J353" s="23">
        <v>0.61858796296296004</v>
      </c>
      <c r="K353" s="22">
        <v>43691</v>
      </c>
      <c r="L353" s="23">
        <v>0.61858796296296004</v>
      </c>
      <c r="M353" s="24">
        <v>20</v>
      </c>
      <c r="N353" s="25">
        <f>IF(Mov2LH[[#This Row],[Unit/activity (=ILE03)]]="H",Mov2LH[[#This Row],[Actual]]*60,Mov2LH[[#This Row],[Actual]])</f>
        <v>20</v>
      </c>
      <c r="O353" s="21" t="s">
        <v>66</v>
      </c>
      <c r="P353" s="24">
        <v>20</v>
      </c>
      <c r="Q353" s="21" t="s">
        <v>66</v>
      </c>
      <c r="R353" s="21" t="s">
        <v>72</v>
      </c>
    </row>
    <row r="354" spans="1:18" x14ac:dyDescent="0.35">
      <c r="A354" s="27">
        <v>1542298</v>
      </c>
      <c r="B354" s="16">
        <f>VLOOKUP(A354,'Mov 2LH Orders'!B:C,2,0)</f>
        <v>142</v>
      </c>
      <c r="C354" s="21" t="s">
        <v>59</v>
      </c>
      <c r="D354" s="21" t="s">
        <v>88</v>
      </c>
      <c r="E354" s="21" t="s">
        <v>69</v>
      </c>
      <c r="F354" s="21" t="s">
        <v>62</v>
      </c>
      <c r="G354" s="21" t="s">
        <v>70</v>
      </c>
      <c r="H354" s="21" t="s">
        <v>81</v>
      </c>
      <c r="I354" s="22">
        <v>43691</v>
      </c>
      <c r="J354" s="23">
        <v>0.61901620370370003</v>
      </c>
      <c r="K354" s="22">
        <v>43691</v>
      </c>
      <c r="L354" s="23">
        <v>0.61901620370370003</v>
      </c>
      <c r="M354" s="24">
        <v>20</v>
      </c>
      <c r="N354" s="25">
        <f>IF(Mov2LH[[#This Row],[Unit/activity (=ILE03)]]="H",Mov2LH[[#This Row],[Actual]]*60,Mov2LH[[#This Row],[Actual]])</f>
        <v>20</v>
      </c>
      <c r="O354" s="21" t="s">
        <v>66</v>
      </c>
      <c r="P354" s="24">
        <v>20</v>
      </c>
      <c r="Q354" s="21" t="s">
        <v>66</v>
      </c>
      <c r="R354" s="21" t="s">
        <v>72</v>
      </c>
    </row>
    <row r="355" spans="1:18" x14ac:dyDescent="0.35">
      <c r="A355" s="27">
        <v>1542298</v>
      </c>
      <c r="B355" s="16">
        <f>VLOOKUP(A355,'Mov 2LH Orders'!B:C,2,0)</f>
        <v>142</v>
      </c>
      <c r="C355" s="21" t="s">
        <v>59</v>
      </c>
      <c r="D355" s="21" t="s">
        <v>95</v>
      </c>
      <c r="E355" s="21" t="s">
        <v>83</v>
      </c>
      <c r="F355" s="21" t="s">
        <v>62</v>
      </c>
      <c r="G355" s="21" t="s">
        <v>84</v>
      </c>
      <c r="H355" s="21" t="s">
        <v>84</v>
      </c>
      <c r="I355" s="22">
        <v>43692</v>
      </c>
      <c r="J355" s="23">
        <v>0.72321759259259</v>
      </c>
      <c r="K355" s="22">
        <v>43692</v>
      </c>
      <c r="L355" s="23">
        <v>0.87400462962962999</v>
      </c>
      <c r="M355" s="25">
        <v>3.6190000000000002</v>
      </c>
      <c r="N355" s="25">
        <f>IF(Mov2LH[[#This Row],[Unit/activity (=ILE03)]]="H",Mov2LH[[#This Row],[Actual]]*60,Mov2LH[[#This Row],[Actual]])</f>
        <v>217.14000000000001</v>
      </c>
      <c r="O355" s="21" t="s">
        <v>77</v>
      </c>
      <c r="P355" s="24">
        <v>450</v>
      </c>
      <c r="Q355" s="21" t="s">
        <v>66</v>
      </c>
      <c r="R355" s="21" t="s">
        <v>67</v>
      </c>
    </row>
    <row r="356" spans="1:18" x14ac:dyDescent="0.35">
      <c r="A356" s="27">
        <v>1542298</v>
      </c>
      <c r="B356" s="16">
        <f>VLOOKUP(A356,'Mov 2LH Orders'!B:C,2,0)</f>
        <v>142</v>
      </c>
      <c r="C356" s="21" t="s">
        <v>59</v>
      </c>
      <c r="D356" s="21" t="s">
        <v>97</v>
      </c>
      <c r="E356" s="21" t="s">
        <v>86</v>
      </c>
      <c r="F356" s="21" t="s">
        <v>62</v>
      </c>
      <c r="G356" s="21" t="s">
        <v>87</v>
      </c>
      <c r="H356" s="21" t="s">
        <v>87</v>
      </c>
      <c r="I356" s="22">
        <v>43696</v>
      </c>
      <c r="J356" s="23">
        <v>0.35015046296295999</v>
      </c>
      <c r="K356" s="22">
        <v>43696</v>
      </c>
      <c r="L356" s="23">
        <v>0.35015046296295999</v>
      </c>
      <c r="M356" s="24">
        <v>20</v>
      </c>
      <c r="N356" s="25">
        <f>IF(Mov2LH[[#This Row],[Unit/activity (=ILE03)]]="H",Mov2LH[[#This Row],[Actual]]*60,Mov2LH[[#This Row],[Actual]])</f>
        <v>20</v>
      </c>
      <c r="O356" s="21" t="s">
        <v>66</v>
      </c>
      <c r="P356" s="24">
        <v>20</v>
      </c>
      <c r="Q356" s="21" t="s">
        <v>66</v>
      </c>
      <c r="R356" s="21" t="s">
        <v>72</v>
      </c>
    </row>
    <row r="357" spans="1:18" x14ac:dyDescent="0.35">
      <c r="A357" s="27">
        <v>1542298</v>
      </c>
      <c r="B357" s="16">
        <f>VLOOKUP(A357,'Mov 2LH Orders'!B:C,2,0)</f>
        <v>142</v>
      </c>
      <c r="C357" s="21" t="s">
        <v>59</v>
      </c>
      <c r="D357" s="21" t="s">
        <v>99</v>
      </c>
      <c r="E357" s="21" t="s">
        <v>61</v>
      </c>
      <c r="F357" s="21" t="s">
        <v>62</v>
      </c>
      <c r="G357" s="21" t="s">
        <v>63</v>
      </c>
      <c r="H357" s="21" t="s">
        <v>96</v>
      </c>
      <c r="I357" s="22">
        <v>43704</v>
      </c>
      <c r="J357" s="23">
        <v>0.60062499999999996</v>
      </c>
      <c r="K357" s="22">
        <v>43704</v>
      </c>
      <c r="L357" s="23">
        <v>0.60151620370369996</v>
      </c>
      <c r="M357" s="25">
        <v>1.2829999999999999</v>
      </c>
      <c r="N357" s="25">
        <f>IF(Mov2LH[[#This Row],[Unit/activity (=ILE03)]]="H",Mov2LH[[#This Row],[Actual]]*60,Mov2LH[[#This Row],[Actual]])</f>
        <v>1.2829999999999999</v>
      </c>
      <c r="O357" s="21" t="s">
        <v>66</v>
      </c>
      <c r="P357" s="24">
        <v>100</v>
      </c>
      <c r="Q357" s="21" t="s">
        <v>66</v>
      </c>
      <c r="R357" s="21" t="s">
        <v>67</v>
      </c>
    </row>
    <row r="358" spans="1:18" x14ac:dyDescent="0.35">
      <c r="A358" s="27">
        <v>1542298</v>
      </c>
      <c r="B358" s="16">
        <f>VLOOKUP(A358,'Mov 2LH Orders'!B:C,2,0)</f>
        <v>142</v>
      </c>
      <c r="C358" s="21" t="s">
        <v>59</v>
      </c>
      <c r="D358" s="21" t="s">
        <v>101</v>
      </c>
      <c r="E358" s="21" t="s">
        <v>69</v>
      </c>
      <c r="F358" s="21" t="s">
        <v>62</v>
      </c>
      <c r="G358" s="21" t="s">
        <v>70</v>
      </c>
      <c r="H358" s="21" t="s">
        <v>98</v>
      </c>
      <c r="I358" s="22">
        <v>43704</v>
      </c>
      <c r="J358" s="23">
        <v>0.65120370370369995</v>
      </c>
      <c r="K358" s="22">
        <v>43704</v>
      </c>
      <c r="L358" s="23">
        <v>0.65120370370369995</v>
      </c>
      <c r="M358" s="24">
        <v>20</v>
      </c>
      <c r="N358" s="25">
        <f>IF(Mov2LH[[#This Row],[Unit/activity (=ILE03)]]="H",Mov2LH[[#This Row],[Actual]]*60,Mov2LH[[#This Row],[Actual]])</f>
        <v>20</v>
      </c>
      <c r="O358" s="21" t="s">
        <v>66</v>
      </c>
      <c r="P358" s="24">
        <v>20</v>
      </c>
      <c r="Q358" s="21" t="s">
        <v>66</v>
      </c>
      <c r="R358" s="21" t="s">
        <v>72</v>
      </c>
    </row>
    <row r="359" spans="1:18" x14ac:dyDescent="0.35">
      <c r="A359" s="27">
        <v>1542298</v>
      </c>
      <c r="B359" s="16">
        <f>VLOOKUP(A359,'Mov 2LH Orders'!B:C,2,0)</f>
        <v>142</v>
      </c>
      <c r="C359" s="21" t="s">
        <v>59</v>
      </c>
      <c r="D359" s="21" t="s">
        <v>104</v>
      </c>
      <c r="E359" s="21" t="s">
        <v>69</v>
      </c>
      <c r="F359" s="21" t="s">
        <v>62</v>
      </c>
      <c r="G359" s="21" t="s">
        <v>70</v>
      </c>
      <c r="H359" s="21" t="s">
        <v>100</v>
      </c>
      <c r="I359" s="22">
        <v>43704</v>
      </c>
      <c r="J359" s="23">
        <v>0.65126157407407004</v>
      </c>
      <c r="K359" s="22">
        <v>43704</v>
      </c>
      <c r="L359" s="23">
        <v>0.65126157407407004</v>
      </c>
      <c r="M359" s="24">
        <v>30</v>
      </c>
      <c r="N359" s="25">
        <f>IF(Mov2LH[[#This Row],[Unit/activity (=ILE03)]]="H",Mov2LH[[#This Row],[Actual]]*60,Mov2LH[[#This Row],[Actual]])</f>
        <v>30</v>
      </c>
      <c r="O359" s="21" t="s">
        <v>66</v>
      </c>
      <c r="P359" s="24">
        <v>30</v>
      </c>
      <c r="Q359" s="21" t="s">
        <v>66</v>
      </c>
      <c r="R359" s="21" t="s">
        <v>72</v>
      </c>
    </row>
    <row r="360" spans="1:18" x14ac:dyDescent="0.35">
      <c r="A360" s="27">
        <v>1542298</v>
      </c>
      <c r="B360" s="16">
        <f>VLOOKUP(A360,'Mov 2LH Orders'!B:C,2,0)</f>
        <v>142</v>
      </c>
      <c r="C360" s="21" t="s">
        <v>59</v>
      </c>
      <c r="D360" s="21" t="s">
        <v>113</v>
      </c>
      <c r="E360" s="21" t="s">
        <v>102</v>
      </c>
      <c r="F360" s="21" t="s">
        <v>62</v>
      </c>
      <c r="G360" s="21" t="s">
        <v>100</v>
      </c>
      <c r="H360" s="21" t="s">
        <v>103</v>
      </c>
      <c r="I360" s="22">
        <v>43704</v>
      </c>
      <c r="J360" s="23">
        <v>0.65133101851852004</v>
      </c>
      <c r="K360" s="22">
        <v>43704</v>
      </c>
      <c r="L360" s="23">
        <v>0.65133101851852004</v>
      </c>
      <c r="M360" s="24">
        <v>30</v>
      </c>
      <c r="N360" s="25">
        <f>IF(Mov2LH[[#This Row],[Unit/activity (=ILE03)]]="H",Mov2LH[[#This Row],[Actual]]*60,Mov2LH[[#This Row],[Actual]])</f>
        <v>30</v>
      </c>
      <c r="O360" s="21" t="s">
        <v>66</v>
      </c>
      <c r="P360" s="24">
        <v>30</v>
      </c>
      <c r="Q360" s="21" t="s">
        <v>66</v>
      </c>
      <c r="R360" s="21" t="s">
        <v>72</v>
      </c>
    </row>
    <row r="361" spans="1:18" x14ac:dyDescent="0.35">
      <c r="A361" s="27">
        <v>1542298</v>
      </c>
      <c r="B361" s="16">
        <f>VLOOKUP(A361,'Mov 2LH Orders'!B:C,2,0)</f>
        <v>142</v>
      </c>
      <c r="C361" s="21" t="s">
        <v>59</v>
      </c>
      <c r="D361" s="21" t="s">
        <v>114</v>
      </c>
      <c r="E361" s="21" t="s">
        <v>102</v>
      </c>
      <c r="F361" s="21" t="s">
        <v>105</v>
      </c>
      <c r="G361" s="21" t="s">
        <v>100</v>
      </c>
      <c r="H361" s="21" t="s">
        <v>106</v>
      </c>
      <c r="I361" s="22">
        <v>43705</v>
      </c>
      <c r="J361" s="23">
        <v>0.73935185185185004</v>
      </c>
      <c r="K361" s="22">
        <v>43705</v>
      </c>
      <c r="L361" s="23">
        <v>0.73935185185185004</v>
      </c>
      <c r="M361" s="24">
        <v>45</v>
      </c>
      <c r="N361" s="25">
        <f>IF(Mov2LH[[#This Row],[Unit/activity (=ILE03)]]="H",Mov2LH[[#This Row],[Actual]]*60,Mov2LH[[#This Row],[Actual]])</f>
        <v>45</v>
      </c>
      <c r="O361" s="21" t="s">
        <v>66</v>
      </c>
      <c r="P361" s="24">
        <v>45</v>
      </c>
      <c r="Q361" s="21" t="s">
        <v>66</v>
      </c>
      <c r="R361" s="21" t="s">
        <v>72</v>
      </c>
    </row>
    <row r="362" spans="1:18" x14ac:dyDescent="0.35">
      <c r="A362" s="27">
        <v>1542298</v>
      </c>
      <c r="B362" s="16">
        <f>VLOOKUP(A362,'Mov 2LH Orders'!B:C,2,0)</f>
        <v>142</v>
      </c>
      <c r="C362" s="21" t="s">
        <v>107</v>
      </c>
      <c r="D362" s="21" t="s">
        <v>60</v>
      </c>
      <c r="E362" s="21" t="s">
        <v>61</v>
      </c>
      <c r="F362" s="21" t="s">
        <v>90</v>
      </c>
      <c r="G362" s="21" t="s">
        <v>63</v>
      </c>
      <c r="H362" s="21" t="s">
        <v>108</v>
      </c>
      <c r="I362" s="22"/>
      <c r="J362" s="23">
        <v>0</v>
      </c>
      <c r="K362" s="22"/>
      <c r="L362" s="23">
        <v>0</v>
      </c>
      <c r="M362" s="25">
        <v>0</v>
      </c>
      <c r="N362" s="25">
        <f>IF(Mov2LH[[#This Row],[Unit/activity (=ILE03)]]="H",Mov2LH[[#This Row],[Actual]]*60,Mov2LH[[#This Row],[Actual]])</f>
        <v>0</v>
      </c>
      <c r="O362" s="21" t="s">
        <v>93</v>
      </c>
      <c r="P362" s="24">
        <v>1</v>
      </c>
      <c r="Q362" s="21" t="s">
        <v>66</v>
      </c>
      <c r="R362" s="21" t="s">
        <v>94</v>
      </c>
    </row>
    <row r="363" spans="1:18" x14ac:dyDescent="0.35">
      <c r="A363" s="27">
        <v>1542298</v>
      </c>
      <c r="B363" s="16">
        <f>VLOOKUP(A363,'Mov 2LH Orders'!B:C,2,0)</f>
        <v>142</v>
      </c>
      <c r="C363" s="21" t="s">
        <v>109</v>
      </c>
      <c r="D363" s="21" t="s">
        <v>95</v>
      </c>
      <c r="E363" s="21" t="s">
        <v>83</v>
      </c>
      <c r="F363" s="21" t="s">
        <v>90</v>
      </c>
      <c r="G363" s="21" t="s">
        <v>84</v>
      </c>
      <c r="H363" s="21" t="s">
        <v>110</v>
      </c>
      <c r="I363" s="22"/>
      <c r="J363" s="23">
        <v>0</v>
      </c>
      <c r="K363" s="22"/>
      <c r="L363" s="23">
        <v>0</v>
      </c>
      <c r="M363" s="25">
        <v>0</v>
      </c>
      <c r="N363" s="25">
        <f>IF(Mov2LH[[#This Row],[Unit/activity (=ILE03)]]="H",Mov2LH[[#This Row],[Actual]]*60,Mov2LH[[#This Row],[Actual]])</f>
        <v>0</v>
      </c>
      <c r="O363" s="21" t="s">
        <v>93</v>
      </c>
      <c r="P363" s="24">
        <v>5</v>
      </c>
      <c r="Q363" s="21" t="s">
        <v>66</v>
      </c>
      <c r="R363" s="21" t="s">
        <v>94</v>
      </c>
    </row>
    <row r="364" spans="1:18" x14ac:dyDescent="0.35">
      <c r="A364" s="27">
        <v>1542323</v>
      </c>
      <c r="B364" s="16">
        <f>VLOOKUP(A364,'Mov 2LH Orders'!B:C,2,0)</f>
        <v>143</v>
      </c>
      <c r="C364" s="21" t="s">
        <v>59</v>
      </c>
      <c r="D364" s="21" t="s">
        <v>60</v>
      </c>
      <c r="E364" s="21" t="s">
        <v>83</v>
      </c>
      <c r="F364" s="21" t="s">
        <v>62</v>
      </c>
      <c r="G364" s="21" t="s">
        <v>84</v>
      </c>
      <c r="H364" s="21" t="s">
        <v>111</v>
      </c>
      <c r="I364" s="22">
        <v>43684</v>
      </c>
      <c r="J364" s="23">
        <v>0.76146990740741005</v>
      </c>
      <c r="K364" s="22">
        <v>43684</v>
      </c>
      <c r="L364" s="23">
        <v>0.83013888888888998</v>
      </c>
      <c r="M364" s="25">
        <v>1.6479999999999999</v>
      </c>
      <c r="N364" s="25">
        <f>IF(Mov2LH[[#This Row],[Unit/activity (=ILE03)]]="H",Mov2LH[[#This Row],[Actual]]*60,Mov2LH[[#This Row],[Actual]])</f>
        <v>98.88</v>
      </c>
      <c r="O364" s="21" t="s">
        <v>77</v>
      </c>
      <c r="P364" s="24">
        <v>40</v>
      </c>
      <c r="Q364" s="21" t="s">
        <v>66</v>
      </c>
      <c r="R364" s="21" t="s">
        <v>67</v>
      </c>
    </row>
    <row r="365" spans="1:18" x14ac:dyDescent="0.35">
      <c r="A365" s="27">
        <v>1542323</v>
      </c>
      <c r="B365" s="16">
        <f>VLOOKUP(A365,'Mov 2LH Orders'!B:C,2,0)</f>
        <v>143</v>
      </c>
      <c r="C365" s="21" t="s">
        <v>59</v>
      </c>
      <c r="D365" s="21" t="s">
        <v>68</v>
      </c>
      <c r="E365" s="21" t="s">
        <v>61</v>
      </c>
      <c r="F365" s="21" t="s">
        <v>62</v>
      </c>
      <c r="G365" s="21" t="s">
        <v>63</v>
      </c>
      <c r="H365" s="21" t="s">
        <v>64</v>
      </c>
      <c r="I365" s="22">
        <v>43685</v>
      </c>
      <c r="J365" s="23">
        <v>0.41515046296295999</v>
      </c>
      <c r="K365" s="22">
        <v>43685</v>
      </c>
      <c r="L365" s="23">
        <v>0.41748842592593</v>
      </c>
      <c r="M365" s="25">
        <v>1.6830000000000001</v>
      </c>
      <c r="N365" s="25">
        <f>IF(Mov2LH[[#This Row],[Unit/activity (=ILE03)]]="H",Mov2LH[[#This Row],[Actual]]*60,Mov2LH[[#This Row],[Actual]])</f>
        <v>1.6830000000000001</v>
      </c>
      <c r="O365" s="21" t="s">
        <v>66</v>
      </c>
      <c r="P365" s="24">
        <v>15</v>
      </c>
      <c r="Q365" s="21" t="s">
        <v>66</v>
      </c>
      <c r="R365" s="21" t="s">
        <v>67</v>
      </c>
    </row>
    <row r="366" spans="1:18" x14ac:dyDescent="0.35">
      <c r="A366" s="27">
        <v>1542323</v>
      </c>
      <c r="B366" s="16">
        <f>VLOOKUP(A366,'Mov 2LH Orders'!B:C,2,0)</f>
        <v>143</v>
      </c>
      <c r="C366" s="21" t="s">
        <v>59</v>
      </c>
      <c r="D366" s="21" t="s">
        <v>73</v>
      </c>
      <c r="E366" s="21" t="s">
        <v>69</v>
      </c>
      <c r="F366" s="21" t="s">
        <v>62</v>
      </c>
      <c r="G366" s="21" t="s">
        <v>70</v>
      </c>
      <c r="H366" s="21" t="s">
        <v>71</v>
      </c>
      <c r="I366" s="22">
        <v>43685</v>
      </c>
      <c r="J366" s="23">
        <v>0.43521990740741001</v>
      </c>
      <c r="K366" s="22">
        <v>43685</v>
      </c>
      <c r="L366" s="23">
        <v>0.43521990740741001</v>
      </c>
      <c r="M366" s="24">
        <v>20</v>
      </c>
      <c r="N366" s="25">
        <f>IF(Mov2LH[[#This Row],[Unit/activity (=ILE03)]]="H",Mov2LH[[#This Row],[Actual]]*60,Mov2LH[[#This Row],[Actual]])</f>
        <v>20</v>
      </c>
      <c r="O366" s="21" t="s">
        <v>66</v>
      </c>
      <c r="P366" s="24">
        <v>20</v>
      </c>
      <c r="Q366" s="21" t="s">
        <v>66</v>
      </c>
      <c r="R366" s="21" t="s">
        <v>72</v>
      </c>
    </row>
    <row r="367" spans="1:18" x14ac:dyDescent="0.35">
      <c r="A367" s="27">
        <v>1542323</v>
      </c>
      <c r="B367" s="16">
        <f>VLOOKUP(A367,'Mov 2LH Orders'!B:C,2,0)</f>
        <v>143</v>
      </c>
      <c r="C367" s="21" t="s">
        <v>59</v>
      </c>
      <c r="D367" s="21" t="s">
        <v>75</v>
      </c>
      <c r="E367" s="21" t="s">
        <v>61</v>
      </c>
      <c r="F367" s="21" t="s">
        <v>62</v>
      </c>
      <c r="G367" s="21" t="s">
        <v>63</v>
      </c>
      <c r="H367" s="21" t="s">
        <v>74</v>
      </c>
      <c r="I367" s="22">
        <v>43685</v>
      </c>
      <c r="J367" s="23">
        <v>0.45234953703704001</v>
      </c>
      <c r="K367" s="22">
        <v>43685</v>
      </c>
      <c r="L367" s="23">
        <v>0.65679398148148005</v>
      </c>
      <c r="M367" s="25">
        <v>267.387</v>
      </c>
      <c r="N367" s="25">
        <f>IF(Mov2LH[[#This Row],[Unit/activity (=ILE03)]]="H",Mov2LH[[#This Row],[Actual]]*60,Mov2LH[[#This Row],[Actual]])</f>
        <v>267.387</v>
      </c>
      <c r="O367" s="21" t="s">
        <v>66</v>
      </c>
      <c r="P367" s="24">
        <v>290</v>
      </c>
      <c r="Q367" s="21" t="s">
        <v>66</v>
      </c>
      <c r="R367" s="21" t="s">
        <v>67</v>
      </c>
    </row>
    <row r="368" spans="1:18" x14ac:dyDescent="0.35">
      <c r="A368" s="27">
        <v>1542323</v>
      </c>
      <c r="B368" s="16">
        <f>VLOOKUP(A368,'Mov 2LH Orders'!B:C,2,0)</f>
        <v>143</v>
      </c>
      <c r="C368" s="21" t="s">
        <v>59</v>
      </c>
      <c r="D368" s="21" t="s">
        <v>78</v>
      </c>
      <c r="E368" s="21" t="s">
        <v>61</v>
      </c>
      <c r="F368" s="21" t="s">
        <v>62</v>
      </c>
      <c r="G368" s="21" t="s">
        <v>63</v>
      </c>
      <c r="H368" s="21" t="s">
        <v>76</v>
      </c>
      <c r="I368" s="22">
        <v>43691</v>
      </c>
      <c r="J368" s="23">
        <v>0.31348379629630002</v>
      </c>
      <c r="K368" s="22">
        <v>43696</v>
      </c>
      <c r="L368" s="23">
        <v>0.53475694444444</v>
      </c>
      <c r="M368" s="24">
        <v>115374</v>
      </c>
      <c r="N368" s="25">
        <f>IF(Mov2LH[[#This Row],[Unit/activity (=ILE03)]]="H",Mov2LH[[#This Row],[Actual]]*60,Mov2LH[[#This Row],[Actual]])</f>
        <v>115374</v>
      </c>
      <c r="O368" s="21" t="s">
        <v>65</v>
      </c>
      <c r="P368" s="24">
        <v>1040</v>
      </c>
      <c r="Q368" s="21" t="s">
        <v>66</v>
      </c>
      <c r="R368" s="21" t="s">
        <v>67</v>
      </c>
    </row>
    <row r="369" spans="1:18" x14ac:dyDescent="0.35">
      <c r="A369" s="27">
        <v>1542323</v>
      </c>
      <c r="B369" s="16">
        <f>VLOOKUP(A369,'Mov 2LH Orders'!B:C,2,0)</f>
        <v>143</v>
      </c>
      <c r="C369" s="21" t="s">
        <v>59</v>
      </c>
      <c r="D369" s="21" t="s">
        <v>80</v>
      </c>
      <c r="E369" s="21" t="s">
        <v>61</v>
      </c>
      <c r="F369" s="21" t="s">
        <v>62</v>
      </c>
      <c r="G369" s="21" t="s">
        <v>63</v>
      </c>
      <c r="H369" s="21" t="s">
        <v>112</v>
      </c>
      <c r="I369" s="22">
        <v>43696</v>
      </c>
      <c r="J369" s="23">
        <v>0.53496527777778002</v>
      </c>
      <c r="K369" s="22">
        <v>43696</v>
      </c>
      <c r="L369" s="23">
        <v>0.56167824074074002</v>
      </c>
      <c r="M369" s="25">
        <v>38.466999999999999</v>
      </c>
      <c r="N369" s="25">
        <f>IF(Mov2LH[[#This Row],[Unit/activity (=ILE03)]]="H",Mov2LH[[#This Row],[Actual]]*60,Mov2LH[[#This Row],[Actual]])</f>
        <v>38.466999999999999</v>
      </c>
      <c r="O369" s="21" t="s">
        <v>66</v>
      </c>
      <c r="P369" s="24">
        <v>50</v>
      </c>
      <c r="Q369" s="21" t="s">
        <v>66</v>
      </c>
      <c r="R369" s="21" t="s">
        <v>67</v>
      </c>
    </row>
    <row r="370" spans="1:18" x14ac:dyDescent="0.35">
      <c r="A370" s="27">
        <v>1542323</v>
      </c>
      <c r="B370" s="16">
        <f>VLOOKUP(A370,'Mov 2LH Orders'!B:C,2,0)</f>
        <v>143</v>
      </c>
      <c r="C370" s="21" t="s">
        <v>59</v>
      </c>
      <c r="D370" s="21" t="s">
        <v>82</v>
      </c>
      <c r="E370" s="21" t="s">
        <v>89</v>
      </c>
      <c r="F370" s="21" t="s">
        <v>90</v>
      </c>
      <c r="G370" s="21" t="s">
        <v>91</v>
      </c>
      <c r="H370" s="21" t="s">
        <v>92</v>
      </c>
      <c r="I370" s="22"/>
      <c r="J370" s="23">
        <v>0</v>
      </c>
      <c r="K370" s="22"/>
      <c r="L370" s="23">
        <v>0</v>
      </c>
      <c r="M370" s="25">
        <v>0</v>
      </c>
      <c r="N370" s="25">
        <f>IF(Mov2LH[[#This Row],[Unit/activity (=ILE03)]]="H",Mov2LH[[#This Row],[Actual]]*60,Mov2LH[[#This Row],[Actual]])</f>
        <v>0</v>
      </c>
      <c r="O370" s="21" t="s">
        <v>93</v>
      </c>
      <c r="P370" s="24">
        <v>0</v>
      </c>
      <c r="Q370" s="21" t="s">
        <v>66</v>
      </c>
      <c r="R370" s="21" t="s">
        <v>94</v>
      </c>
    </row>
    <row r="371" spans="1:18" x14ac:dyDescent="0.35">
      <c r="A371" s="27">
        <v>1542323</v>
      </c>
      <c r="B371" s="16">
        <f>VLOOKUP(A371,'Mov 2LH Orders'!B:C,2,0)</f>
        <v>143</v>
      </c>
      <c r="C371" s="21" t="s">
        <v>59</v>
      </c>
      <c r="D371" s="21" t="s">
        <v>85</v>
      </c>
      <c r="E371" s="21" t="s">
        <v>69</v>
      </c>
      <c r="F371" s="21" t="s">
        <v>62</v>
      </c>
      <c r="G371" s="21" t="s">
        <v>70</v>
      </c>
      <c r="H371" s="21" t="s">
        <v>79</v>
      </c>
      <c r="I371" s="22">
        <v>43696</v>
      </c>
      <c r="J371" s="23">
        <v>0.58317129629630005</v>
      </c>
      <c r="K371" s="22">
        <v>43696</v>
      </c>
      <c r="L371" s="23">
        <v>0.58317129629630005</v>
      </c>
      <c r="M371" s="24">
        <v>20</v>
      </c>
      <c r="N371" s="25">
        <f>IF(Mov2LH[[#This Row],[Unit/activity (=ILE03)]]="H",Mov2LH[[#This Row],[Actual]]*60,Mov2LH[[#This Row],[Actual]])</f>
        <v>20</v>
      </c>
      <c r="O371" s="21" t="s">
        <v>66</v>
      </c>
      <c r="P371" s="24">
        <v>20</v>
      </c>
      <c r="Q371" s="21" t="s">
        <v>66</v>
      </c>
      <c r="R371" s="21" t="s">
        <v>72</v>
      </c>
    </row>
    <row r="372" spans="1:18" x14ac:dyDescent="0.35">
      <c r="A372" s="27">
        <v>1542323</v>
      </c>
      <c r="B372" s="16">
        <f>VLOOKUP(A372,'Mov 2LH Orders'!B:C,2,0)</f>
        <v>143</v>
      </c>
      <c r="C372" s="21" t="s">
        <v>59</v>
      </c>
      <c r="D372" s="21" t="s">
        <v>88</v>
      </c>
      <c r="E372" s="21" t="s">
        <v>69</v>
      </c>
      <c r="F372" s="21" t="s">
        <v>62</v>
      </c>
      <c r="G372" s="21" t="s">
        <v>70</v>
      </c>
      <c r="H372" s="21" t="s">
        <v>81</v>
      </c>
      <c r="I372" s="22">
        <v>43696</v>
      </c>
      <c r="J372" s="23">
        <v>0.58337962962962997</v>
      </c>
      <c r="K372" s="22">
        <v>43696</v>
      </c>
      <c r="L372" s="23">
        <v>0.58337962962962997</v>
      </c>
      <c r="M372" s="24">
        <v>20</v>
      </c>
      <c r="N372" s="25">
        <f>IF(Mov2LH[[#This Row],[Unit/activity (=ILE03)]]="H",Mov2LH[[#This Row],[Actual]]*60,Mov2LH[[#This Row],[Actual]])</f>
        <v>20</v>
      </c>
      <c r="O372" s="21" t="s">
        <v>66</v>
      </c>
      <c r="P372" s="24">
        <v>20</v>
      </c>
      <c r="Q372" s="21" t="s">
        <v>66</v>
      </c>
      <c r="R372" s="21" t="s">
        <v>72</v>
      </c>
    </row>
    <row r="373" spans="1:18" x14ac:dyDescent="0.35">
      <c r="A373" s="27">
        <v>1542323</v>
      </c>
      <c r="B373" s="16">
        <f>VLOOKUP(A373,'Mov 2LH Orders'!B:C,2,0)</f>
        <v>143</v>
      </c>
      <c r="C373" s="21" t="s">
        <v>59</v>
      </c>
      <c r="D373" s="21" t="s">
        <v>95</v>
      </c>
      <c r="E373" s="21" t="s">
        <v>83</v>
      </c>
      <c r="F373" s="21" t="s">
        <v>62</v>
      </c>
      <c r="G373" s="21" t="s">
        <v>84</v>
      </c>
      <c r="H373" s="21" t="s">
        <v>84</v>
      </c>
      <c r="I373" s="22">
        <v>43696</v>
      </c>
      <c r="J373" s="23">
        <v>0.75425925925925996</v>
      </c>
      <c r="K373" s="22">
        <v>43697</v>
      </c>
      <c r="L373" s="23">
        <v>0.72562499999999996</v>
      </c>
      <c r="M373" s="25">
        <v>9.1349999999999998</v>
      </c>
      <c r="N373" s="25">
        <f>IF(Mov2LH[[#This Row],[Unit/activity (=ILE03)]]="H",Mov2LH[[#This Row],[Actual]]*60,Mov2LH[[#This Row],[Actual]])</f>
        <v>548.1</v>
      </c>
      <c r="O373" s="21" t="s">
        <v>77</v>
      </c>
      <c r="P373" s="24">
        <v>450</v>
      </c>
      <c r="Q373" s="21" t="s">
        <v>66</v>
      </c>
      <c r="R373" s="21" t="s">
        <v>67</v>
      </c>
    </row>
    <row r="374" spans="1:18" x14ac:dyDescent="0.35">
      <c r="A374" s="27">
        <v>1542323</v>
      </c>
      <c r="B374" s="16">
        <f>VLOOKUP(A374,'Mov 2LH Orders'!B:C,2,0)</f>
        <v>143</v>
      </c>
      <c r="C374" s="21" t="s">
        <v>59</v>
      </c>
      <c r="D374" s="21" t="s">
        <v>97</v>
      </c>
      <c r="E374" s="21" t="s">
        <v>86</v>
      </c>
      <c r="F374" s="21" t="s">
        <v>62</v>
      </c>
      <c r="G374" s="21" t="s">
        <v>87</v>
      </c>
      <c r="H374" s="21" t="s">
        <v>87</v>
      </c>
      <c r="I374" s="22">
        <v>43698</v>
      </c>
      <c r="J374" s="23">
        <v>0.39962962962963</v>
      </c>
      <c r="K374" s="22">
        <v>43698</v>
      </c>
      <c r="L374" s="23">
        <v>0.39962962962963</v>
      </c>
      <c r="M374" s="24">
        <v>20</v>
      </c>
      <c r="N374" s="25">
        <f>IF(Mov2LH[[#This Row],[Unit/activity (=ILE03)]]="H",Mov2LH[[#This Row],[Actual]]*60,Mov2LH[[#This Row],[Actual]])</f>
        <v>20</v>
      </c>
      <c r="O374" s="21" t="s">
        <v>66</v>
      </c>
      <c r="P374" s="24">
        <v>20</v>
      </c>
      <c r="Q374" s="21" t="s">
        <v>66</v>
      </c>
      <c r="R374" s="21" t="s">
        <v>72</v>
      </c>
    </row>
    <row r="375" spans="1:18" x14ac:dyDescent="0.35">
      <c r="A375" s="27">
        <v>1542323</v>
      </c>
      <c r="B375" s="16">
        <f>VLOOKUP(A375,'Mov 2LH Orders'!B:C,2,0)</f>
        <v>143</v>
      </c>
      <c r="C375" s="21" t="s">
        <v>59</v>
      </c>
      <c r="D375" s="21" t="s">
        <v>99</v>
      </c>
      <c r="E375" s="21" t="s">
        <v>61</v>
      </c>
      <c r="F375" s="21" t="s">
        <v>62</v>
      </c>
      <c r="G375" s="21" t="s">
        <v>63</v>
      </c>
      <c r="H375" s="21" t="s">
        <v>96</v>
      </c>
      <c r="I375" s="22">
        <v>43706</v>
      </c>
      <c r="J375" s="23">
        <v>0.44461805555556</v>
      </c>
      <c r="K375" s="22">
        <v>43706</v>
      </c>
      <c r="L375" s="23">
        <v>0.47120370370370002</v>
      </c>
      <c r="M375" s="25">
        <v>19.149999999999999</v>
      </c>
      <c r="N375" s="25">
        <f>IF(Mov2LH[[#This Row],[Unit/activity (=ILE03)]]="H",Mov2LH[[#This Row],[Actual]]*60,Mov2LH[[#This Row],[Actual]])</f>
        <v>19.149999999999999</v>
      </c>
      <c r="O375" s="21" t="s">
        <v>66</v>
      </c>
      <c r="P375" s="24">
        <v>100</v>
      </c>
      <c r="Q375" s="21" t="s">
        <v>66</v>
      </c>
      <c r="R375" s="21" t="s">
        <v>67</v>
      </c>
    </row>
    <row r="376" spans="1:18" x14ac:dyDescent="0.35">
      <c r="A376" s="27">
        <v>1542323</v>
      </c>
      <c r="B376" s="16">
        <f>VLOOKUP(A376,'Mov 2LH Orders'!B:C,2,0)</f>
        <v>143</v>
      </c>
      <c r="C376" s="21" t="s">
        <v>59</v>
      </c>
      <c r="D376" s="21" t="s">
        <v>101</v>
      </c>
      <c r="E376" s="21" t="s">
        <v>69</v>
      </c>
      <c r="F376" s="21" t="s">
        <v>62</v>
      </c>
      <c r="G376" s="21" t="s">
        <v>70</v>
      </c>
      <c r="H376" s="21" t="s">
        <v>98</v>
      </c>
      <c r="I376" s="22">
        <v>43709</v>
      </c>
      <c r="J376" s="23">
        <v>0.43421296296296003</v>
      </c>
      <c r="K376" s="22">
        <v>43709</v>
      </c>
      <c r="L376" s="23">
        <v>0.43421296296296003</v>
      </c>
      <c r="M376" s="24">
        <v>20</v>
      </c>
      <c r="N376" s="25">
        <f>IF(Mov2LH[[#This Row],[Unit/activity (=ILE03)]]="H",Mov2LH[[#This Row],[Actual]]*60,Mov2LH[[#This Row],[Actual]])</f>
        <v>20</v>
      </c>
      <c r="O376" s="21" t="s">
        <v>66</v>
      </c>
      <c r="P376" s="24">
        <v>20</v>
      </c>
      <c r="Q376" s="21" t="s">
        <v>66</v>
      </c>
      <c r="R376" s="21" t="s">
        <v>72</v>
      </c>
    </row>
    <row r="377" spans="1:18" x14ac:dyDescent="0.35">
      <c r="A377" s="27">
        <v>1542323</v>
      </c>
      <c r="B377" s="16">
        <f>VLOOKUP(A377,'Mov 2LH Orders'!B:C,2,0)</f>
        <v>143</v>
      </c>
      <c r="C377" s="21" t="s">
        <v>59</v>
      </c>
      <c r="D377" s="21" t="s">
        <v>104</v>
      </c>
      <c r="E377" s="21" t="s">
        <v>69</v>
      </c>
      <c r="F377" s="21" t="s">
        <v>62</v>
      </c>
      <c r="G377" s="21" t="s">
        <v>70</v>
      </c>
      <c r="H377" s="21" t="s">
        <v>100</v>
      </c>
      <c r="I377" s="22">
        <v>43709</v>
      </c>
      <c r="J377" s="23">
        <v>0.43428240740740998</v>
      </c>
      <c r="K377" s="22">
        <v>43709</v>
      </c>
      <c r="L377" s="23">
        <v>0.43428240740740998</v>
      </c>
      <c r="M377" s="24">
        <v>30</v>
      </c>
      <c r="N377" s="25">
        <f>IF(Mov2LH[[#This Row],[Unit/activity (=ILE03)]]="H",Mov2LH[[#This Row],[Actual]]*60,Mov2LH[[#This Row],[Actual]])</f>
        <v>30</v>
      </c>
      <c r="O377" s="21" t="s">
        <v>66</v>
      </c>
      <c r="P377" s="24">
        <v>30</v>
      </c>
      <c r="Q377" s="21" t="s">
        <v>66</v>
      </c>
      <c r="R377" s="21" t="s">
        <v>72</v>
      </c>
    </row>
    <row r="378" spans="1:18" x14ac:dyDescent="0.35">
      <c r="A378" s="27">
        <v>1542323</v>
      </c>
      <c r="B378" s="16">
        <f>VLOOKUP(A378,'Mov 2LH Orders'!B:C,2,0)</f>
        <v>143</v>
      </c>
      <c r="C378" s="21" t="s">
        <v>59</v>
      </c>
      <c r="D378" s="21" t="s">
        <v>113</v>
      </c>
      <c r="E378" s="21" t="s">
        <v>102</v>
      </c>
      <c r="F378" s="21" t="s">
        <v>62</v>
      </c>
      <c r="G378" s="21" t="s">
        <v>100</v>
      </c>
      <c r="H378" s="21" t="s">
        <v>103</v>
      </c>
      <c r="I378" s="22">
        <v>43709</v>
      </c>
      <c r="J378" s="23">
        <v>0.43434027777778</v>
      </c>
      <c r="K378" s="22">
        <v>43709</v>
      </c>
      <c r="L378" s="23">
        <v>0.43434027777778</v>
      </c>
      <c r="M378" s="24">
        <v>30</v>
      </c>
      <c r="N378" s="25">
        <f>IF(Mov2LH[[#This Row],[Unit/activity (=ILE03)]]="H",Mov2LH[[#This Row],[Actual]]*60,Mov2LH[[#This Row],[Actual]])</f>
        <v>30</v>
      </c>
      <c r="O378" s="21" t="s">
        <v>66</v>
      </c>
      <c r="P378" s="24">
        <v>30</v>
      </c>
      <c r="Q378" s="21" t="s">
        <v>66</v>
      </c>
      <c r="R378" s="21" t="s">
        <v>72</v>
      </c>
    </row>
    <row r="379" spans="1:18" x14ac:dyDescent="0.35">
      <c r="A379" s="27">
        <v>1542323</v>
      </c>
      <c r="B379" s="16">
        <f>VLOOKUP(A379,'Mov 2LH Orders'!B:C,2,0)</f>
        <v>143</v>
      </c>
      <c r="C379" s="21" t="s">
        <v>59</v>
      </c>
      <c r="D379" s="21" t="s">
        <v>114</v>
      </c>
      <c r="E379" s="21" t="s">
        <v>102</v>
      </c>
      <c r="F379" s="21" t="s">
        <v>105</v>
      </c>
      <c r="G379" s="21" t="s">
        <v>100</v>
      </c>
      <c r="H379" s="21" t="s">
        <v>106</v>
      </c>
      <c r="I379" s="22">
        <v>43709</v>
      </c>
      <c r="J379" s="23">
        <v>0.52357638888889002</v>
      </c>
      <c r="K379" s="22">
        <v>43709</v>
      </c>
      <c r="L379" s="23">
        <v>0.52357638888889002</v>
      </c>
      <c r="M379" s="24">
        <v>45</v>
      </c>
      <c r="N379" s="25">
        <f>IF(Mov2LH[[#This Row],[Unit/activity (=ILE03)]]="H",Mov2LH[[#This Row],[Actual]]*60,Mov2LH[[#This Row],[Actual]])</f>
        <v>45</v>
      </c>
      <c r="O379" s="21" t="s">
        <v>66</v>
      </c>
      <c r="P379" s="24">
        <v>45</v>
      </c>
      <c r="Q379" s="21" t="s">
        <v>66</v>
      </c>
      <c r="R379" s="21" t="s">
        <v>72</v>
      </c>
    </row>
    <row r="380" spans="1:18" x14ac:dyDescent="0.35">
      <c r="A380" s="27">
        <v>1542323</v>
      </c>
      <c r="B380" s="16">
        <f>VLOOKUP(A380,'Mov 2LH Orders'!B:C,2,0)</f>
        <v>143</v>
      </c>
      <c r="C380" s="21" t="s">
        <v>107</v>
      </c>
      <c r="D380" s="21" t="s">
        <v>60</v>
      </c>
      <c r="E380" s="21" t="s">
        <v>61</v>
      </c>
      <c r="F380" s="21" t="s">
        <v>90</v>
      </c>
      <c r="G380" s="21" t="s">
        <v>63</v>
      </c>
      <c r="H380" s="21" t="s">
        <v>108</v>
      </c>
      <c r="I380" s="22">
        <v>43704</v>
      </c>
      <c r="J380" s="23">
        <v>0.36064814814814999</v>
      </c>
      <c r="K380" s="22">
        <v>43704</v>
      </c>
      <c r="L380" s="23">
        <v>0.55121527777778001</v>
      </c>
      <c r="M380" s="25">
        <v>4.5739999999999998</v>
      </c>
      <c r="N380" s="25">
        <f>IF(Mov2LH[[#This Row],[Unit/activity (=ILE03)]]="H",Mov2LH[[#This Row],[Actual]]*60,Mov2LH[[#This Row],[Actual]])</f>
        <v>274.44</v>
      </c>
      <c r="O380" s="21" t="s">
        <v>77</v>
      </c>
      <c r="P380" s="24">
        <v>1</v>
      </c>
      <c r="Q380" s="21" t="s">
        <v>66</v>
      </c>
      <c r="R380" s="21" t="s">
        <v>67</v>
      </c>
    </row>
    <row r="381" spans="1:18" x14ac:dyDescent="0.35">
      <c r="A381" s="27">
        <v>1542323</v>
      </c>
      <c r="B381" s="16">
        <f>VLOOKUP(A381,'Mov 2LH Orders'!B:C,2,0)</f>
        <v>143</v>
      </c>
      <c r="C381" s="21" t="s">
        <v>109</v>
      </c>
      <c r="D381" s="21" t="s">
        <v>95</v>
      </c>
      <c r="E381" s="21" t="s">
        <v>83</v>
      </c>
      <c r="F381" s="21" t="s">
        <v>90</v>
      </c>
      <c r="G381" s="21" t="s">
        <v>84</v>
      </c>
      <c r="H381" s="21" t="s">
        <v>110</v>
      </c>
      <c r="I381" s="22"/>
      <c r="J381" s="23">
        <v>0</v>
      </c>
      <c r="K381" s="22"/>
      <c r="L381" s="23">
        <v>0</v>
      </c>
      <c r="M381" s="25">
        <v>0</v>
      </c>
      <c r="N381" s="25">
        <f>IF(Mov2LH[[#This Row],[Unit/activity (=ILE03)]]="H",Mov2LH[[#This Row],[Actual]]*60,Mov2LH[[#This Row],[Actual]])</f>
        <v>0</v>
      </c>
      <c r="O381" s="21" t="s">
        <v>93</v>
      </c>
      <c r="P381" s="24">
        <v>5</v>
      </c>
      <c r="Q381" s="21" t="s">
        <v>66</v>
      </c>
      <c r="R381" s="21" t="s">
        <v>94</v>
      </c>
    </row>
    <row r="382" spans="1:18" x14ac:dyDescent="0.35">
      <c r="A382" s="27">
        <v>1542958</v>
      </c>
      <c r="B382" s="16">
        <f>VLOOKUP(A382,'Mov 2LH Orders'!B:C,2,0)</f>
        <v>144</v>
      </c>
      <c r="C382" s="21" t="s">
        <v>59</v>
      </c>
      <c r="D382" s="21" t="s">
        <v>60</v>
      </c>
      <c r="E382" s="21" t="s">
        <v>83</v>
      </c>
      <c r="F382" s="21" t="s">
        <v>62</v>
      </c>
      <c r="G382" s="21" t="s">
        <v>84</v>
      </c>
      <c r="H382" s="21" t="s">
        <v>111</v>
      </c>
      <c r="I382" s="22">
        <v>43695</v>
      </c>
      <c r="J382" s="23">
        <v>0.75271990740741002</v>
      </c>
      <c r="K382" s="22">
        <v>43695</v>
      </c>
      <c r="L382" s="23">
        <v>0.83380787037036996</v>
      </c>
      <c r="M382" s="25">
        <v>1.946</v>
      </c>
      <c r="N382" s="25">
        <f>IF(Mov2LH[[#This Row],[Unit/activity (=ILE03)]]="H",Mov2LH[[#This Row],[Actual]]*60,Mov2LH[[#This Row],[Actual]])</f>
        <v>116.75999999999999</v>
      </c>
      <c r="O382" s="21" t="s">
        <v>77</v>
      </c>
      <c r="P382" s="24">
        <v>40</v>
      </c>
      <c r="Q382" s="21" t="s">
        <v>66</v>
      </c>
      <c r="R382" s="21" t="s">
        <v>67</v>
      </c>
    </row>
    <row r="383" spans="1:18" x14ac:dyDescent="0.35">
      <c r="A383" s="27">
        <v>1542958</v>
      </c>
      <c r="B383" s="16">
        <f>VLOOKUP(A383,'Mov 2LH Orders'!B:C,2,0)</f>
        <v>144</v>
      </c>
      <c r="C383" s="21" t="s">
        <v>59</v>
      </c>
      <c r="D383" s="21" t="s">
        <v>68</v>
      </c>
      <c r="E383" s="21" t="s">
        <v>61</v>
      </c>
      <c r="F383" s="21" t="s">
        <v>62</v>
      </c>
      <c r="G383" s="21" t="s">
        <v>63</v>
      </c>
      <c r="H383" s="21" t="s">
        <v>64</v>
      </c>
      <c r="I383" s="22">
        <v>43696</v>
      </c>
      <c r="J383" s="23">
        <v>0.32835648148148</v>
      </c>
      <c r="K383" s="22">
        <v>43696</v>
      </c>
      <c r="L383" s="23">
        <v>0.3353587962963</v>
      </c>
      <c r="M383" s="25">
        <v>3.367</v>
      </c>
      <c r="N383" s="25">
        <f>IF(Mov2LH[[#This Row],[Unit/activity (=ILE03)]]="H",Mov2LH[[#This Row],[Actual]]*60,Mov2LH[[#This Row],[Actual]])</f>
        <v>3.367</v>
      </c>
      <c r="O383" s="21" t="s">
        <v>66</v>
      </c>
      <c r="P383" s="24">
        <v>15</v>
      </c>
      <c r="Q383" s="21" t="s">
        <v>66</v>
      </c>
      <c r="R383" s="21" t="s">
        <v>67</v>
      </c>
    </row>
    <row r="384" spans="1:18" x14ac:dyDescent="0.35">
      <c r="A384" s="27">
        <v>1542958</v>
      </c>
      <c r="B384" s="16">
        <f>VLOOKUP(A384,'Mov 2LH Orders'!B:C,2,0)</f>
        <v>144</v>
      </c>
      <c r="C384" s="21" t="s">
        <v>59</v>
      </c>
      <c r="D384" s="21" t="s">
        <v>73</v>
      </c>
      <c r="E384" s="21" t="s">
        <v>69</v>
      </c>
      <c r="F384" s="21" t="s">
        <v>62</v>
      </c>
      <c r="G384" s="21" t="s">
        <v>70</v>
      </c>
      <c r="H384" s="21" t="s">
        <v>71</v>
      </c>
      <c r="I384" s="22">
        <v>43696</v>
      </c>
      <c r="J384" s="23">
        <v>0.36254629629629997</v>
      </c>
      <c r="K384" s="22">
        <v>43696</v>
      </c>
      <c r="L384" s="23">
        <v>0.36254629629629997</v>
      </c>
      <c r="M384" s="24">
        <v>20</v>
      </c>
      <c r="N384" s="25">
        <f>IF(Mov2LH[[#This Row],[Unit/activity (=ILE03)]]="H",Mov2LH[[#This Row],[Actual]]*60,Mov2LH[[#This Row],[Actual]])</f>
        <v>20</v>
      </c>
      <c r="O384" s="21" t="s">
        <v>66</v>
      </c>
      <c r="P384" s="24">
        <v>20</v>
      </c>
      <c r="Q384" s="21" t="s">
        <v>66</v>
      </c>
      <c r="R384" s="21" t="s">
        <v>72</v>
      </c>
    </row>
    <row r="385" spans="1:18" x14ac:dyDescent="0.35">
      <c r="A385" s="27">
        <v>1542958</v>
      </c>
      <c r="B385" s="16">
        <f>VLOOKUP(A385,'Mov 2LH Orders'!B:C,2,0)</f>
        <v>144</v>
      </c>
      <c r="C385" s="21" t="s">
        <v>59</v>
      </c>
      <c r="D385" s="21" t="s">
        <v>75</v>
      </c>
      <c r="E385" s="21" t="s">
        <v>61</v>
      </c>
      <c r="F385" s="21" t="s">
        <v>62</v>
      </c>
      <c r="G385" s="21" t="s">
        <v>63</v>
      </c>
      <c r="H385" s="21" t="s">
        <v>74</v>
      </c>
      <c r="I385" s="22">
        <v>43696</v>
      </c>
      <c r="J385" s="23">
        <v>0.39225694444443998</v>
      </c>
      <c r="K385" s="22">
        <v>43696</v>
      </c>
      <c r="L385" s="23">
        <v>0.74313657407406997</v>
      </c>
      <c r="M385" s="25">
        <v>7.8230000000000004</v>
      </c>
      <c r="N385" s="25">
        <f>IF(Mov2LH[[#This Row],[Unit/activity (=ILE03)]]="H",Mov2LH[[#This Row],[Actual]]*60,Mov2LH[[#This Row],[Actual]])</f>
        <v>469.38</v>
      </c>
      <c r="O385" s="21" t="s">
        <v>77</v>
      </c>
      <c r="P385" s="24">
        <v>290</v>
      </c>
      <c r="Q385" s="21" t="s">
        <v>66</v>
      </c>
      <c r="R385" s="21" t="s">
        <v>67</v>
      </c>
    </row>
    <row r="386" spans="1:18" x14ac:dyDescent="0.35">
      <c r="A386" s="27">
        <v>1542958</v>
      </c>
      <c r="B386" s="16">
        <f>VLOOKUP(A386,'Mov 2LH Orders'!B:C,2,0)</f>
        <v>144</v>
      </c>
      <c r="C386" s="21" t="s">
        <v>59</v>
      </c>
      <c r="D386" s="21" t="s">
        <v>78</v>
      </c>
      <c r="E386" s="21" t="s">
        <v>61</v>
      </c>
      <c r="F386" s="21" t="s">
        <v>62</v>
      </c>
      <c r="G386" s="21" t="s">
        <v>63</v>
      </c>
      <c r="H386" s="21" t="s">
        <v>76</v>
      </c>
      <c r="I386" s="22">
        <v>43697</v>
      </c>
      <c r="J386" s="23">
        <v>0.31537037037037002</v>
      </c>
      <c r="K386" s="22">
        <v>43702</v>
      </c>
      <c r="L386" s="23">
        <v>0.67341435185184995</v>
      </c>
      <c r="M386" s="25">
        <v>35.704999999999998</v>
      </c>
      <c r="N386" s="25">
        <f>IF(Mov2LH[[#This Row],[Unit/activity (=ILE03)]]="H",Mov2LH[[#This Row],[Actual]]*60,Mov2LH[[#This Row],[Actual]])</f>
        <v>2142.2999999999997</v>
      </c>
      <c r="O386" s="21" t="s">
        <v>77</v>
      </c>
      <c r="P386" s="24">
        <v>1040</v>
      </c>
      <c r="Q386" s="21" t="s">
        <v>66</v>
      </c>
      <c r="R386" s="21" t="s">
        <v>67</v>
      </c>
    </row>
    <row r="387" spans="1:18" x14ac:dyDescent="0.35">
      <c r="A387" s="27">
        <v>1542958</v>
      </c>
      <c r="B387" s="16">
        <f>VLOOKUP(A387,'Mov 2LH Orders'!B:C,2,0)</f>
        <v>144</v>
      </c>
      <c r="C387" s="21" t="s">
        <v>59</v>
      </c>
      <c r="D387" s="21" t="s">
        <v>80</v>
      </c>
      <c r="E387" s="21" t="s">
        <v>61</v>
      </c>
      <c r="F387" s="21" t="s">
        <v>62</v>
      </c>
      <c r="G387" s="21" t="s">
        <v>63</v>
      </c>
      <c r="H387" s="21" t="s">
        <v>112</v>
      </c>
      <c r="I387" s="22">
        <v>43702</v>
      </c>
      <c r="J387" s="23">
        <v>0.67354166666667004</v>
      </c>
      <c r="K387" s="22">
        <v>43702</v>
      </c>
      <c r="L387" s="23">
        <v>0.71997685185185001</v>
      </c>
      <c r="M387" s="25">
        <v>1.1140000000000001</v>
      </c>
      <c r="N387" s="25">
        <f>IF(Mov2LH[[#This Row],[Unit/activity (=ILE03)]]="H",Mov2LH[[#This Row],[Actual]]*60,Mov2LH[[#This Row],[Actual]])</f>
        <v>66.84</v>
      </c>
      <c r="O387" s="21" t="s">
        <v>77</v>
      </c>
      <c r="P387" s="24">
        <v>50</v>
      </c>
      <c r="Q387" s="21" t="s">
        <v>66</v>
      </c>
      <c r="R387" s="21" t="s">
        <v>67</v>
      </c>
    </row>
    <row r="388" spans="1:18" x14ac:dyDescent="0.35">
      <c r="A388" s="27">
        <v>1542958</v>
      </c>
      <c r="B388" s="16">
        <f>VLOOKUP(A388,'Mov 2LH Orders'!B:C,2,0)</f>
        <v>144</v>
      </c>
      <c r="C388" s="21" t="s">
        <v>59</v>
      </c>
      <c r="D388" s="21" t="s">
        <v>82</v>
      </c>
      <c r="E388" s="21" t="s">
        <v>89</v>
      </c>
      <c r="F388" s="21" t="s">
        <v>90</v>
      </c>
      <c r="G388" s="21" t="s">
        <v>91</v>
      </c>
      <c r="H388" s="21" t="s">
        <v>92</v>
      </c>
      <c r="I388" s="22"/>
      <c r="J388" s="23">
        <v>0</v>
      </c>
      <c r="K388" s="22"/>
      <c r="L388" s="23">
        <v>0</v>
      </c>
      <c r="M388" s="25">
        <v>0</v>
      </c>
      <c r="N388" s="25">
        <f>IF(Mov2LH[[#This Row],[Unit/activity (=ILE03)]]="H",Mov2LH[[#This Row],[Actual]]*60,Mov2LH[[#This Row],[Actual]])</f>
        <v>0</v>
      </c>
      <c r="O388" s="21" t="s">
        <v>93</v>
      </c>
      <c r="P388" s="24">
        <v>0</v>
      </c>
      <c r="Q388" s="21" t="s">
        <v>66</v>
      </c>
      <c r="R388" s="21" t="s">
        <v>94</v>
      </c>
    </row>
    <row r="389" spans="1:18" x14ac:dyDescent="0.35">
      <c r="A389" s="27">
        <v>1542958</v>
      </c>
      <c r="B389" s="16">
        <f>VLOOKUP(A389,'Mov 2LH Orders'!B:C,2,0)</f>
        <v>144</v>
      </c>
      <c r="C389" s="21" t="s">
        <v>59</v>
      </c>
      <c r="D389" s="21" t="s">
        <v>85</v>
      </c>
      <c r="E389" s="21" t="s">
        <v>69</v>
      </c>
      <c r="F389" s="21" t="s">
        <v>62</v>
      </c>
      <c r="G389" s="21" t="s">
        <v>70</v>
      </c>
      <c r="H389" s="21" t="s">
        <v>79</v>
      </c>
      <c r="I389" s="22">
        <v>43702</v>
      </c>
      <c r="J389" s="23">
        <v>0.73884259259259</v>
      </c>
      <c r="K389" s="22">
        <v>43702</v>
      </c>
      <c r="L389" s="23">
        <v>0.73884259259259</v>
      </c>
      <c r="M389" s="24">
        <v>20</v>
      </c>
      <c r="N389" s="25">
        <f>IF(Mov2LH[[#This Row],[Unit/activity (=ILE03)]]="H",Mov2LH[[#This Row],[Actual]]*60,Mov2LH[[#This Row],[Actual]])</f>
        <v>20</v>
      </c>
      <c r="O389" s="21" t="s">
        <v>66</v>
      </c>
      <c r="P389" s="24">
        <v>20</v>
      </c>
      <c r="Q389" s="21" t="s">
        <v>66</v>
      </c>
      <c r="R389" s="21" t="s">
        <v>72</v>
      </c>
    </row>
    <row r="390" spans="1:18" x14ac:dyDescent="0.35">
      <c r="A390" s="27">
        <v>1542958</v>
      </c>
      <c r="B390" s="16">
        <f>VLOOKUP(A390,'Mov 2LH Orders'!B:C,2,0)</f>
        <v>144</v>
      </c>
      <c r="C390" s="21" t="s">
        <v>59</v>
      </c>
      <c r="D390" s="21" t="s">
        <v>88</v>
      </c>
      <c r="E390" s="21" t="s">
        <v>69</v>
      </c>
      <c r="F390" s="21" t="s">
        <v>62</v>
      </c>
      <c r="G390" s="21" t="s">
        <v>70</v>
      </c>
      <c r="H390" s="21" t="s">
        <v>81</v>
      </c>
      <c r="I390" s="22">
        <v>43702</v>
      </c>
      <c r="J390" s="23">
        <v>0.73894675925926001</v>
      </c>
      <c r="K390" s="22">
        <v>43702</v>
      </c>
      <c r="L390" s="23">
        <v>0.73894675925926001</v>
      </c>
      <c r="M390" s="24">
        <v>20</v>
      </c>
      <c r="N390" s="25">
        <f>IF(Mov2LH[[#This Row],[Unit/activity (=ILE03)]]="H",Mov2LH[[#This Row],[Actual]]*60,Mov2LH[[#This Row],[Actual]])</f>
        <v>20</v>
      </c>
      <c r="O390" s="21" t="s">
        <v>66</v>
      </c>
      <c r="P390" s="24">
        <v>20</v>
      </c>
      <c r="Q390" s="21" t="s">
        <v>66</v>
      </c>
      <c r="R390" s="21" t="s">
        <v>72</v>
      </c>
    </row>
    <row r="391" spans="1:18" x14ac:dyDescent="0.35">
      <c r="A391" s="27">
        <v>1542958</v>
      </c>
      <c r="B391" s="16">
        <f>VLOOKUP(A391,'Mov 2LH Orders'!B:C,2,0)</f>
        <v>144</v>
      </c>
      <c r="C391" s="21" t="s">
        <v>59</v>
      </c>
      <c r="D391" s="21" t="s">
        <v>95</v>
      </c>
      <c r="E391" s="21" t="s">
        <v>83</v>
      </c>
      <c r="F391" s="21" t="s">
        <v>62</v>
      </c>
      <c r="G391" s="21" t="s">
        <v>84</v>
      </c>
      <c r="H391" s="21" t="s">
        <v>84</v>
      </c>
      <c r="I391" s="22">
        <v>43702</v>
      </c>
      <c r="J391" s="23">
        <v>3.7928240740739999E-2</v>
      </c>
      <c r="K391" s="22">
        <v>43703</v>
      </c>
      <c r="L391" s="23">
        <v>0.43332175925925998</v>
      </c>
      <c r="M391" s="25">
        <v>9.5299999999999994</v>
      </c>
      <c r="N391" s="25">
        <f>IF(Mov2LH[[#This Row],[Unit/activity (=ILE03)]]="H",Mov2LH[[#This Row],[Actual]]*60,Mov2LH[[#This Row],[Actual]])</f>
        <v>571.79999999999995</v>
      </c>
      <c r="O391" s="21" t="s">
        <v>77</v>
      </c>
      <c r="P391" s="24">
        <v>450</v>
      </c>
      <c r="Q391" s="21" t="s">
        <v>66</v>
      </c>
      <c r="R391" s="21" t="s">
        <v>67</v>
      </c>
    </row>
    <row r="392" spans="1:18" x14ac:dyDescent="0.35">
      <c r="A392" s="27">
        <v>1542958</v>
      </c>
      <c r="B392" s="16">
        <f>VLOOKUP(A392,'Mov 2LH Orders'!B:C,2,0)</f>
        <v>144</v>
      </c>
      <c r="C392" s="21" t="s">
        <v>59</v>
      </c>
      <c r="D392" s="21" t="s">
        <v>97</v>
      </c>
      <c r="E392" s="21" t="s">
        <v>86</v>
      </c>
      <c r="F392" s="21" t="s">
        <v>62</v>
      </c>
      <c r="G392" s="21" t="s">
        <v>87</v>
      </c>
      <c r="H392" s="21" t="s">
        <v>87</v>
      </c>
      <c r="I392" s="22">
        <v>43704</v>
      </c>
      <c r="J392" s="23">
        <v>0.34274305555556001</v>
      </c>
      <c r="K392" s="22">
        <v>43704</v>
      </c>
      <c r="L392" s="23">
        <v>0.34274305555556001</v>
      </c>
      <c r="M392" s="24">
        <v>20</v>
      </c>
      <c r="N392" s="25">
        <f>IF(Mov2LH[[#This Row],[Unit/activity (=ILE03)]]="H",Mov2LH[[#This Row],[Actual]]*60,Mov2LH[[#This Row],[Actual]])</f>
        <v>20</v>
      </c>
      <c r="O392" s="21" t="s">
        <v>66</v>
      </c>
      <c r="P392" s="24">
        <v>20</v>
      </c>
      <c r="Q392" s="21" t="s">
        <v>66</v>
      </c>
      <c r="R392" s="21" t="s">
        <v>72</v>
      </c>
    </row>
    <row r="393" spans="1:18" x14ac:dyDescent="0.35">
      <c r="A393" s="27">
        <v>1542958</v>
      </c>
      <c r="B393" s="16">
        <f>VLOOKUP(A393,'Mov 2LH Orders'!B:C,2,0)</f>
        <v>144</v>
      </c>
      <c r="C393" s="21" t="s">
        <v>59</v>
      </c>
      <c r="D393" s="21" t="s">
        <v>99</v>
      </c>
      <c r="E393" s="21" t="s">
        <v>61</v>
      </c>
      <c r="F393" s="21" t="s">
        <v>62</v>
      </c>
      <c r="G393" s="21" t="s">
        <v>63</v>
      </c>
      <c r="H393" s="21" t="s">
        <v>96</v>
      </c>
      <c r="I393" s="22">
        <v>43709</v>
      </c>
      <c r="J393" s="23">
        <v>0.56238425925926006</v>
      </c>
      <c r="K393" s="22">
        <v>43709</v>
      </c>
      <c r="L393" s="23">
        <v>0.58135416666666995</v>
      </c>
      <c r="M393" s="25">
        <v>10.85</v>
      </c>
      <c r="N393" s="25">
        <f>IF(Mov2LH[[#This Row],[Unit/activity (=ILE03)]]="H",Mov2LH[[#This Row],[Actual]]*60,Mov2LH[[#This Row],[Actual]])</f>
        <v>10.85</v>
      </c>
      <c r="O393" s="21" t="s">
        <v>66</v>
      </c>
      <c r="P393" s="24">
        <v>100</v>
      </c>
      <c r="Q393" s="21" t="s">
        <v>66</v>
      </c>
      <c r="R393" s="21" t="s">
        <v>67</v>
      </c>
    </row>
    <row r="394" spans="1:18" x14ac:dyDescent="0.35">
      <c r="A394" s="27">
        <v>1542958</v>
      </c>
      <c r="B394" s="16">
        <f>VLOOKUP(A394,'Mov 2LH Orders'!B:C,2,0)</f>
        <v>144</v>
      </c>
      <c r="C394" s="21" t="s">
        <v>59</v>
      </c>
      <c r="D394" s="21" t="s">
        <v>101</v>
      </c>
      <c r="E394" s="21" t="s">
        <v>69</v>
      </c>
      <c r="F394" s="21" t="s">
        <v>62</v>
      </c>
      <c r="G394" s="21" t="s">
        <v>70</v>
      </c>
      <c r="H394" s="21" t="s">
        <v>98</v>
      </c>
      <c r="I394" s="22">
        <v>43710</v>
      </c>
      <c r="J394" s="23">
        <v>0.66574074074073997</v>
      </c>
      <c r="K394" s="22">
        <v>43710</v>
      </c>
      <c r="L394" s="23">
        <v>0.66574074074073997</v>
      </c>
      <c r="M394" s="24">
        <v>20</v>
      </c>
      <c r="N394" s="25">
        <f>IF(Mov2LH[[#This Row],[Unit/activity (=ILE03)]]="H",Mov2LH[[#This Row],[Actual]]*60,Mov2LH[[#This Row],[Actual]])</f>
        <v>20</v>
      </c>
      <c r="O394" s="21" t="s">
        <v>66</v>
      </c>
      <c r="P394" s="24">
        <v>20</v>
      </c>
      <c r="Q394" s="21" t="s">
        <v>66</v>
      </c>
      <c r="R394" s="21" t="s">
        <v>72</v>
      </c>
    </row>
    <row r="395" spans="1:18" x14ac:dyDescent="0.35">
      <c r="A395" s="27">
        <v>1542958</v>
      </c>
      <c r="B395" s="16">
        <f>VLOOKUP(A395,'Mov 2LH Orders'!B:C,2,0)</f>
        <v>144</v>
      </c>
      <c r="C395" s="21" t="s">
        <v>59</v>
      </c>
      <c r="D395" s="21" t="s">
        <v>104</v>
      </c>
      <c r="E395" s="21" t="s">
        <v>69</v>
      </c>
      <c r="F395" s="21" t="s">
        <v>62</v>
      </c>
      <c r="G395" s="21" t="s">
        <v>70</v>
      </c>
      <c r="H395" s="21" t="s">
        <v>100</v>
      </c>
      <c r="I395" s="22">
        <v>43710</v>
      </c>
      <c r="J395" s="23">
        <v>0.66583333333332995</v>
      </c>
      <c r="K395" s="22">
        <v>43710</v>
      </c>
      <c r="L395" s="23">
        <v>0.66583333333332995</v>
      </c>
      <c r="M395" s="24">
        <v>30</v>
      </c>
      <c r="N395" s="25">
        <f>IF(Mov2LH[[#This Row],[Unit/activity (=ILE03)]]="H",Mov2LH[[#This Row],[Actual]]*60,Mov2LH[[#This Row],[Actual]])</f>
        <v>30</v>
      </c>
      <c r="O395" s="21" t="s">
        <v>66</v>
      </c>
      <c r="P395" s="24">
        <v>30</v>
      </c>
      <c r="Q395" s="21" t="s">
        <v>66</v>
      </c>
      <c r="R395" s="21" t="s">
        <v>72</v>
      </c>
    </row>
    <row r="396" spans="1:18" x14ac:dyDescent="0.35">
      <c r="A396" s="27">
        <v>1542958</v>
      </c>
      <c r="B396" s="16">
        <f>VLOOKUP(A396,'Mov 2LH Orders'!B:C,2,0)</f>
        <v>144</v>
      </c>
      <c r="C396" s="21" t="s">
        <v>59</v>
      </c>
      <c r="D396" s="21" t="s">
        <v>113</v>
      </c>
      <c r="E396" s="21" t="s">
        <v>102</v>
      </c>
      <c r="F396" s="21" t="s">
        <v>62</v>
      </c>
      <c r="G396" s="21" t="s">
        <v>100</v>
      </c>
      <c r="H396" s="21" t="s">
        <v>103</v>
      </c>
      <c r="I396" s="22">
        <v>43710</v>
      </c>
      <c r="J396" s="23">
        <v>0.66590277777777995</v>
      </c>
      <c r="K396" s="22">
        <v>43710</v>
      </c>
      <c r="L396" s="23">
        <v>0.66590277777777995</v>
      </c>
      <c r="M396" s="24">
        <v>30</v>
      </c>
      <c r="N396" s="25">
        <f>IF(Mov2LH[[#This Row],[Unit/activity (=ILE03)]]="H",Mov2LH[[#This Row],[Actual]]*60,Mov2LH[[#This Row],[Actual]])</f>
        <v>30</v>
      </c>
      <c r="O396" s="21" t="s">
        <v>66</v>
      </c>
      <c r="P396" s="24">
        <v>30</v>
      </c>
      <c r="Q396" s="21" t="s">
        <v>66</v>
      </c>
      <c r="R396" s="21" t="s">
        <v>72</v>
      </c>
    </row>
    <row r="397" spans="1:18" x14ac:dyDescent="0.35">
      <c r="A397" s="27">
        <v>1542958</v>
      </c>
      <c r="B397" s="16">
        <f>VLOOKUP(A397,'Mov 2LH Orders'!B:C,2,0)</f>
        <v>144</v>
      </c>
      <c r="C397" s="21" t="s">
        <v>59</v>
      </c>
      <c r="D397" s="21" t="s">
        <v>114</v>
      </c>
      <c r="E397" s="21" t="s">
        <v>102</v>
      </c>
      <c r="F397" s="21" t="s">
        <v>105</v>
      </c>
      <c r="G397" s="21" t="s">
        <v>100</v>
      </c>
      <c r="H397" s="21" t="s">
        <v>106</v>
      </c>
      <c r="I397" s="22">
        <v>43711</v>
      </c>
      <c r="J397" s="23">
        <v>0.39481481481481001</v>
      </c>
      <c r="K397" s="22">
        <v>43711</v>
      </c>
      <c r="L397" s="23">
        <v>0.39481481481481001</v>
      </c>
      <c r="M397" s="24">
        <v>45</v>
      </c>
      <c r="N397" s="25">
        <f>IF(Mov2LH[[#This Row],[Unit/activity (=ILE03)]]="H",Mov2LH[[#This Row],[Actual]]*60,Mov2LH[[#This Row],[Actual]])</f>
        <v>45</v>
      </c>
      <c r="O397" s="21" t="s">
        <v>66</v>
      </c>
      <c r="P397" s="24">
        <v>45</v>
      </c>
      <c r="Q397" s="21" t="s">
        <v>66</v>
      </c>
      <c r="R397" s="21" t="s">
        <v>72</v>
      </c>
    </row>
    <row r="398" spans="1:18" x14ac:dyDescent="0.35">
      <c r="A398" s="27">
        <v>1542958</v>
      </c>
      <c r="B398" s="16">
        <f>VLOOKUP(A398,'Mov 2LH Orders'!B:C,2,0)</f>
        <v>144</v>
      </c>
      <c r="C398" s="21" t="s">
        <v>107</v>
      </c>
      <c r="D398" s="21" t="s">
        <v>60</v>
      </c>
      <c r="E398" s="21" t="s">
        <v>61</v>
      </c>
      <c r="F398" s="21" t="s">
        <v>90</v>
      </c>
      <c r="G398" s="21" t="s">
        <v>63</v>
      </c>
      <c r="H398" s="21" t="s">
        <v>108</v>
      </c>
      <c r="I398" s="22">
        <v>43704</v>
      </c>
      <c r="J398" s="23">
        <v>0.31810185185185003</v>
      </c>
      <c r="K398" s="22">
        <v>43704</v>
      </c>
      <c r="L398" s="23">
        <v>0.52260416666666998</v>
      </c>
      <c r="M398" s="25">
        <v>4.9080000000000004</v>
      </c>
      <c r="N398" s="25">
        <f>IF(Mov2LH[[#This Row],[Unit/activity (=ILE03)]]="H",Mov2LH[[#This Row],[Actual]]*60,Mov2LH[[#This Row],[Actual]])</f>
        <v>294.48</v>
      </c>
      <c r="O398" s="21" t="s">
        <v>77</v>
      </c>
      <c r="P398" s="24">
        <v>1</v>
      </c>
      <c r="Q398" s="21" t="s">
        <v>66</v>
      </c>
      <c r="R398" s="21" t="s">
        <v>67</v>
      </c>
    </row>
    <row r="399" spans="1:18" x14ac:dyDescent="0.35">
      <c r="A399" s="27">
        <v>1542958</v>
      </c>
      <c r="B399" s="16">
        <f>VLOOKUP(A399,'Mov 2LH Orders'!B:C,2,0)</f>
        <v>144</v>
      </c>
      <c r="C399" s="21" t="s">
        <v>109</v>
      </c>
      <c r="D399" s="21" t="s">
        <v>95</v>
      </c>
      <c r="E399" s="21" t="s">
        <v>83</v>
      </c>
      <c r="F399" s="21" t="s">
        <v>90</v>
      </c>
      <c r="G399" s="21" t="s">
        <v>84</v>
      </c>
      <c r="H399" s="21" t="s">
        <v>110</v>
      </c>
      <c r="I399" s="22">
        <v>43703</v>
      </c>
      <c r="J399" s="23">
        <v>0.32653935185185001</v>
      </c>
      <c r="K399" s="22">
        <v>43703</v>
      </c>
      <c r="L399" s="23">
        <v>0.45704861111111</v>
      </c>
      <c r="M399" s="25">
        <v>2.9710000000000001</v>
      </c>
      <c r="N399" s="25">
        <f>IF(Mov2LH[[#This Row],[Unit/activity (=ILE03)]]="H",Mov2LH[[#This Row],[Actual]]*60,Mov2LH[[#This Row],[Actual]])</f>
        <v>178.26</v>
      </c>
      <c r="O399" s="21" t="s">
        <v>77</v>
      </c>
      <c r="P399" s="24">
        <v>5</v>
      </c>
      <c r="Q399" s="21" t="s">
        <v>66</v>
      </c>
      <c r="R399" s="21" t="s">
        <v>67</v>
      </c>
    </row>
    <row r="400" spans="1:18" x14ac:dyDescent="0.35">
      <c r="A400" s="27">
        <v>1543084</v>
      </c>
      <c r="B400" s="16">
        <f>VLOOKUP(A400,'Mov 2LH Orders'!B:C,2,0)</f>
        <v>145</v>
      </c>
      <c r="C400" s="21" t="s">
        <v>59</v>
      </c>
      <c r="D400" s="21" t="s">
        <v>60</v>
      </c>
      <c r="E400" s="21" t="s">
        <v>83</v>
      </c>
      <c r="F400" s="21" t="s">
        <v>62</v>
      </c>
      <c r="G400" s="21" t="s">
        <v>84</v>
      </c>
      <c r="H400" s="21" t="s">
        <v>111</v>
      </c>
      <c r="I400" s="22">
        <v>43696</v>
      </c>
      <c r="J400" s="23">
        <v>0.72621527777778005</v>
      </c>
      <c r="K400" s="22">
        <v>43697</v>
      </c>
      <c r="L400" s="23">
        <v>4.4675925925929998E-2</v>
      </c>
      <c r="M400" s="25">
        <v>74.3</v>
      </c>
      <c r="N400" s="25">
        <f>IF(Mov2LH[[#This Row],[Unit/activity (=ILE03)]]="H",Mov2LH[[#This Row],[Actual]]*60,Mov2LH[[#This Row],[Actual]])</f>
        <v>74.3</v>
      </c>
      <c r="O400" s="21" t="s">
        <v>66</v>
      </c>
      <c r="P400" s="24">
        <v>40</v>
      </c>
      <c r="Q400" s="21" t="s">
        <v>66</v>
      </c>
      <c r="R400" s="21" t="s">
        <v>67</v>
      </c>
    </row>
    <row r="401" spans="1:18" x14ac:dyDescent="0.35">
      <c r="A401" s="27">
        <v>1543084</v>
      </c>
      <c r="B401" s="16">
        <f>VLOOKUP(A401,'Mov 2LH Orders'!B:C,2,0)</f>
        <v>145</v>
      </c>
      <c r="C401" s="21" t="s">
        <v>59</v>
      </c>
      <c r="D401" s="21" t="s">
        <v>68</v>
      </c>
      <c r="E401" s="21" t="s">
        <v>61</v>
      </c>
      <c r="F401" s="21" t="s">
        <v>62</v>
      </c>
      <c r="G401" s="21" t="s">
        <v>63</v>
      </c>
      <c r="H401" s="21" t="s">
        <v>64</v>
      </c>
      <c r="I401" s="22">
        <v>43697</v>
      </c>
      <c r="J401" s="23">
        <v>0.40275462962962999</v>
      </c>
      <c r="K401" s="22">
        <v>43697</v>
      </c>
      <c r="L401" s="23">
        <v>0.41070601851852001</v>
      </c>
      <c r="M401" s="25">
        <v>5.7329999999999997</v>
      </c>
      <c r="N401" s="25">
        <f>IF(Mov2LH[[#This Row],[Unit/activity (=ILE03)]]="H",Mov2LH[[#This Row],[Actual]]*60,Mov2LH[[#This Row],[Actual]])</f>
        <v>5.7329999999999997</v>
      </c>
      <c r="O401" s="21" t="s">
        <v>66</v>
      </c>
      <c r="P401" s="24">
        <v>15</v>
      </c>
      <c r="Q401" s="21" t="s">
        <v>66</v>
      </c>
      <c r="R401" s="21" t="s">
        <v>67</v>
      </c>
    </row>
    <row r="402" spans="1:18" x14ac:dyDescent="0.35">
      <c r="A402" s="27">
        <v>1543084</v>
      </c>
      <c r="B402" s="16">
        <f>VLOOKUP(A402,'Mov 2LH Orders'!B:C,2,0)</f>
        <v>145</v>
      </c>
      <c r="C402" s="21" t="s">
        <v>59</v>
      </c>
      <c r="D402" s="21" t="s">
        <v>73</v>
      </c>
      <c r="E402" s="21" t="s">
        <v>69</v>
      </c>
      <c r="F402" s="21" t="s">
        <v>62</v>
      </c>
      <c r="G402" s="21" t="s">
        <v>70</v>
      </c>
      <c r="H402" s="21" t="s">
        <v>71</v>
      </c>
      <c r="I402" s="22">
        <v>43697</v>
      </c>
      <c r="J402" s="23">
        <v>0.47813657407407001</v>
      </c>
      <c r="K402" s="22">
        <v>43697</v>
      </c>
      <c r="L402" s="23">
        <v>0.47813657407407001</v>
      </c>
      <c r="M402" s="24">
        <v>20</v>
      </c>
      <c r="N402" s="25">
        <f>IF(Mov2LH[[#This Row],[Unit/activity (=ILE03)]]="H",Mov2LH[[#This Row],[Actual]]*60,Mov2LH[[#This Row],[Actual]])</f>
        <v>20</v>
      </c>
      <c r="O402" s="21" t="s">
        <v>66</v>
      </c>
      <c r="P402" s="24">
        <v>20</v>
      </c>
      <c r="Q402" s="21" t="s">
        <v>66</v>
      </c>
      <c r="R402" s="21" t="s">
        <v>72</v>
      </c>
    </row>
    <row r="403" spans="1:18" x14ac:dyDescent="0.35">
      <c r="A403" s="27">
        <v>1543084</v>
      </c>
      <c r="B403" s="16">
        <f>VLOOKUP(A403,'Mov 2LH Orders'!B:C,2,0)</f>
        <v>145</v>
      </c>
      <c r="C403" s="21" t="s">
        <v>59</v>
      </c>
      <c r="D403" s="21" t="s">
        <v>75</v>
      </c>
      <c r="E403" s="21" t="s">
        <v>61</v>
      </c>
      <c r="F403" s="21" t="s">
        <v>62</v>
      </c>
      <c r="G403" s="21" t="s">
        <v>63</v>
      </c>
      <c r="H403" s="21" t="s">
        <v>74</v>
      </c>
      <c r="I403" s="22">
        <v>43697</v>
      </c>
      <c r="J403" s="23">
        <v>0.54072916666667004</v>
      </c>
      <c r="K403" s="22">
        <v>43697</v>
      </c>
      <c r="L403" s="23">
        <v>0.74062499999999998</v>
      </c>
      <c r="M403" s="25">
        <v>4.798</v>
      </c>
      <c r="N403" s="25">
        <f>IF(Mov2LH[[#This Row],[Unit/activity (=ILE03)]]="H",Mov2LH[[#This Row],[Actual]]*60,Mov2LH[[#This Row],[Actual]])</f>
        <v>287.88</v>
      </c>
      <c r="O403" s="21" t="s">
        <v>77</v>
      </c>
      <c r="P403" s="24">
        <v>290</v>
      </c>
      <c r="Q403" s="21" t="s">
        <v>66</v>
      </c>
      <c r="R403" s="21" t="s">
        <v>67</v>
      </c>
    </row>
    <row r="404" spans="1:18" x14ac:dyDescent="0.35">
      <c r="A404" s="27">
        <v>1543084</v>
      </c>
      <c r="B404" s="16">
        <f>VLOOKUP(A404,'Mov 2LH Orders'!B:C,2,0)</f>
        <v>145</v>
      </c>
      <c r="C404" s="21" t="s">
        <v>59</v>
      </c>
      <c r="D404" s="21" t="s">
        <v>78</v>
      </c>
      <c r="E404" s="21" t="s">
        <v>61</v>
      </c>
      <c r="F404" s="21" t="s">
        <v>62</v>
      </c>
      <c r="G404" s="21" t="s">
        <v>63</v>
      </c>
      <c r="H404" s="21" t="s">
        <v>76</v>
      </c>
      <c r="I404" s="22">
        <v>43698</v>
      </c>
      <c r="J404" s="23">
        <v>0.31555555555555997</v>
      </c>
      <c r="K404" s="22">
        <v>43703</v>
      </c>
      <c r="L404" s="23">
        <v>0.74682870370370003</v>
      </c>
      <c r="M404" s="25">
        <v>37.494999999999997</v>
      </c>
      <c r="N404" s="25">
        <f>IF(Mov2LH[[#This Row],[Unit/activity (=ILE03)]]="H",Mov2LH[[#This Row],[Actual]]*60,Mov2LH[[#This Row],[Actual]])</f>
        <v>2249.6999999999998</v>
      </c>
      <c r="O404" s="21" t="s">
        <v>77</v>
      </c>
      <c r="P404" s="24">
        <v>1040</v>
      </c>
      <c r="Q404" s="21" t="s">
        <v>66</v>
      </c>
      <c r="R404" s="21" t="s">
        <v>67</v>
      </c>
    </row>
    <row r="405" spans="1:18" x14ac:dyDescent="0.35">
      <c r="A405" s="27">
        <v>1543084</v>
      </c>
      <c r="B405" s="16">
        <f>VLOOKUP(A405,'Mov 2LH Orders'!B:C,2,0)</f>
        <v>145</v>
      </c>
      <c r="C405" s="21" t="s">
        <v>59</v>
      </c>
      <c r="D405" s="21" t="s">
        <v>80</v>
      </c>
      <c r="E405" s="21" t="s">
        <v>61</v>
      </c>
      <c r="F405" s="21" t="s">
        <v>62</v>
      </c>
      <c r="G405" s="21" t="s">
        <v>63</v>
      </c>
      <c r="H405" s="21" t="s">
        <v>112</v>
      </c>
      <c r="I405" s="22">
        <v>43704</v>
      </c>
      <c r="J405" s="23">
        <v>0.30611111111111</v>
      </c>
      <c r="K405" s="22">
        <v>43704</v>
      </c>
      <c r="L405" s="23">
        <v>0.32797453703703999</v>
      </c>
      <c r="M405" s="25">
        <v>31.483000000000001</v>
      </c>
      <c r="N405" s="25">
        <f>IF(Mov2LH[[#This Row],[Unit/activity (=ILE03)]]="H",Mov2LH[[#This Row],[Actual]]*60,Mov2LH[[#This Row],[Actual]])</f>
        <v>31.483000000000001</v>
      </c>
      <c r="O405" s="21" t="s">
        <v>66</v>
      </c>
      <c r="P405" s="24">
        <v>50</v>
      </c>
      <c r="Q405" s="21" t="s">
        <v>66</v>
      </c>
      <c r="R405" s="21" t="s">
        <v>67</v>
      </c>
    </row>
    <row r="406" spans="1:18" x14ac:dyDescent="0.35">
      <c r="A406" s="27">
        <v>1543084</v>
      </c>
      <c r="B406" s="16">
        <f>VLOOKUP(A406,'Mov 2LH Orders'!B:C,2,0)</f>
        <v>145</v>
      </c>
      <c r="C406" s="21" t="s">
        <v>59</v>
      </c>
      <c r="D406" s="21" t="s">
        <v>82</v>
      </c>
      <c r="E406" s="21" t="s">
        <v>89</v>
      </c>
      <c r="F406" s="21" t="s">
        <v>90</v>
      </c>
      <c r="G406" s="21" t="s">
        <v>91</v>
      </c>
      <c r="H406" s="21" t="s">
        <v>92</v>
      </c>
      <c r="I406" s="22"/>
      <c r="J406" s="23">
        <v>0</v>
      </c>
      <c r="K406" s="22"/>
      <c r="L406" s="23">
        <v>0</v>
      </c>
      <c r="M406" s="25">
        <v>0</v>
      </c>
      <c r="N406" s="25">
        <f>IF(Mov2LH[[#This Row],[Unit/activity (=ILE03)]]="H",Mov2LH[[#This Row],[Actual]]*60,Mov2LH[[#This Row],[Actual]])</f>
        <v>0</v>
      </c>
      <c r="O406" s="21" t="s">
        <v>93</v>
      </c>
      <c r="P406" s="24">
        <v>0</v>
      </c>
      <c r="Q406" s="21" t="s">
        <v>66</v>
      </c>
      <c r="R406" s="21" t="s">
        <v>94</v>
      </c>
    </row>
    <row r="407" spans="1:18" x14ac:dyDescent="0.35">
      <c r="A407" s="27">
        <v>1543084</v>
      </c>
      <c r="B407" s="16">
        <f>VLOOKUP(A407,'Mov 2LH Orders'!B:C,2,0)</f>
        <v>145</v>
      </c>
      <c r="C407" s="21" t="s">
        <v>59</v>
      </c>
      <c r="D407" s="21" t="s">
        <v>85</v>
      </c>
      <c r="E407" s="21" t="s">
        <v>69</v>
      </c>
      <c r="F407" s="21" t="s">
        <v>62</v>
      </c>
      <c r="G407" s="21" t="s">
        <v>70</v>
      </c>
      <c r="H407" s="21" t="s">
        <v>79</v>
      </c>
      <c r="I407" s="22">
        <v>43704</v>
      </c>
      <c r="J407" s="23">
        <v>0.70649305555555997</v>
      </c>
      <c r="K407" s="22">
        <v>43704</v>
      </c>
      <c r="L407" s="23">
        <v>0.70649305555555997</v>
      </c>
      <c r="M407" s="24">
        <v>20</v>
      </c>
      <c r="N407" s="25">
        <f>IF(Mov2LH[[#This Row],[Unit/activity (=ILE03)]]="H",Mov2LH[[#This Row],[Actual]]*60,Mov2LH[[#This Row],[Actual]])</f>
        <v>20</v>
      </c>
      <c r="O407" s="21" t="s">
        <v>66</v>
      </c>
      <c r="P407" s="24">
        <v>20</v>
      </c>
      <c r="Q407" s="21" t="s">
        <v>66</v>
      </c>
      <c r="R407" s="21" t="s">
        <v>72</v>
      </c>
    </row>
    <row r="408" spans="1:18" x14ac:dyDescent="0.35">
      <c r="A408" s="27">
        <v>1543084</v>
      </c>
      <c r="B408" s="16">
        <f>VLOOKUP(A408,'Mov 2LH Orders'!B:C,2,0)</f>
        <v>145</v>
      </c>
      <c r="C408" s="21" t="s">
        <v>59</v>
      </c>
      <c r="D408" s="21" t="s">
        <v>88</v>
      </c>
      <c r="E408" s="21" t="s">
        <v>69</v>
      </c>
      <c r="F408" s="21" t="s">
        <v>62</v>
      </c>
      <c r="G408" s="21" t="s">
        <v>70</v>
      </c>
      <c r="H408" s="21" t="s">
        <v>81</v>
      </c>
      <c r="I408" s="22">
        <v>43704</v>
      </c>
      <c r="J408" s="23">
        <v>0.70672453703703997</v>
      </c>
      <c r="K408" s="22">
        <v>43704</v>
      </c>
      <c r="L408" s="23">
        <v>0.70672453703703997</v>
      </c>
      <c r="M408" s="24">
        <v>20</v>
      </c>
      <c r="N408" s="25">
        <f>IF(Mov2LH[[#This Row],[Unit/activity (=ILE03)]]="H",Mov2LH[[#This Row],[Actual]]*60,Mov2LH[[#This Row],[Actual]])</f>
        <v>20</v>
      </c>
      <c r="O408" s="21" t="s">
        <v>66</v>
      </c>
      <c r="P408" s="24">
        <v>20</v>
      </c>
      <c r="Q408" s="21" t="s">
        <v>66</v>
      </c>
      <c r="R408" s="21" t="s">
        <v>72</v>
      </c>
    </row>
    <row r="409" spans="1:18" x14ac:dyDescent="0.35">
      <c r="A409" s="27">
        <v>1543084</v>
      </c>
      <c r="B409" s="16">
        <f>VLOOKUP(A409,'Mov 2LH Orders'!B:C,2,0)</f>
        <v>145</v>
      </c>
      <c r="C409" s="21" t="s">
        <v>59</v>
      </c>
      <c r="D409" s="21" t="s">
        <v>95</v>
      </c>
      <c r="E409" s="21" t="s">
        <v>83</v>
      </c>
      <c r="F409" s="21" t="s">
        <v>62</v>
      </c>
      <c r="G409" s="21" t="s">
        <v>84</v>
      </c>
      <c r="H409" s="21" t="s">
        <v>84</v>
      </c>
      <c r="I409" s="22">
        <v>43704</v>
      </c>
      <c r="J409" s="23">
        <v>0.71787037037037005</v>
      </c>
      <c r="K409" s="22">
        <v>43705</v>
      </c>
      <c r="L409" s="23">
        <v>0.56768518518518996</v>
      </c>
      <c r="M409" s="25">
        <v>512.88699999999994</v>
      </c>
      <c r="N409" s="25">
        <f>IF(Mov2LH[[#This Row],[Unit/activity (=ILE03)]]="H",Mov2LH[[#This Row],[Actual]]*60,Mov2LH[[#This Row],[Actual]])</f>
        <v>512.88699999999994</v>
      </c>
      <c r="O409" s="21" t="s">
        <v>66</v>
      </c>
      <c r="P409" s="24">
        <v>450</v>
      </c>
      <c r="Q409" s="21" t="s">
        <v>66</v>
      </c>
      <c r="R409" s="21" t="s">
        <v>67</v>
      </c>
    </row>
    <row r="410" spans="1:18" x14ac:dyDescent="0.35">
      <c r="A410" s="27">
        <v>1543084</v>
      </c>
      <c r="B410" s="16">
        <f>VLOOKUP(A410,'Mov 2LH Orders'!B:C,2,0)</f>
        <v>145</v>
      </c>
      <c r="C410" s="21" t="s">
        <v>59</v>
      </c>
      <c r="D410" s="21" t="s">
        <v>97</v>
      </c>
      <c r="E410" s="21" t="s">
        <v>86</v>
      </c>
      <c r="F410" s="21" t="s">
        <v>62</v>
      </c>
      <c r="G410" s="21" t="s">
        <v>87</v>
      </c>
      <c r="H410" s="21" t="s">
        <v>87</v>
      </c>
      <c r="I410" s="22">
        <v>43706</v>
      </c>
      <c r="J410" s="23">
        <v>0.41358796296296002</v>
      </c>
      <c r="K410" s="22">
        <v>43706</v>
      </c>
      <c r="L410" s="23">
        <v>0.41358796296296002</v>
      </c>
      <c r="M410" s="24">
        <v>20</v>
      </c>
      <c r="N410" s="25">
        <f>IF(Mov2LH[[#This Row],[Unit/activity (=ILE03)]]="H",Mov2LH[[#This Row],[Actual]]*60,Mov2LH[[#This Row],[Actual]])</f>
        <v>20</v>
      </c>
      <c r="O410" s="21" t="s">
        <v>66</v>
      </c>
      <c r="P410" s="24">
        <v>20</v>
      </c>
      <c r="Q410" s="21" t="s">
        <v>66</v>
      </c>
      <c r="R410" s="21" t="s">
        <v>72</v>
      </c>
    </row>
    <row r="411" spans="1:18" x14ac:dyDescent="0.35">
      <c r="A411" s="27">
        <v>1543084</v>
      </c>
      <c r="B411" s="16">
        <f>VLOOKUP(A411,'Mov 2LH Orders'!B:C,2,0)</f>
        <v>145</v>
      </c>
      <c r="C411" s="21" t="s">
        <v>59</v>
      </c>
      <c r="D411" s="21" t="s">
        <v>99</v>
      </c>
      <c r="E411" s="21" t="s">
        <v>61</v>
      </c>
      <c r="F411" s="21" t="s">
        <v>62</v>
      </c>
      <c r="G411" s="21" t="s">
        <v>63</v>
      </c>
      <c r="H411" s="21" t="s">
        <v>96</v>
      </c>
      <c r="I411" s="22">
        <v>43710</v>
      </c>
      <c r="J411" s="23">
        <v>0.36969907407406999</v>
      </c>
      <c r="K411" s="22">
        <v>43710</v>
      </c>
      <c r="L411" s="23">
        <v>0.37357638888889</v>
      </c>
      <c r="M411" s="25">
        <v>5.5830000000000002</v>
      </c>
      <c r="N411" s="25">
        <f>IF(Mov2LH[[#This Row],[Unit/activity (=ILE03)]]="H",Mov2LH[[#This Row],[Actual]]*60,Mov2LH[[#This Row],[Actual]])</f>
        <v>5.5830000000000002</v>
      </c>
      <c r="O411" s="21" t="s">
        <v>66</v>
      </c>
      <c r="P411" s="24">
        <v>100</v>
      </c>
      <c r="Q411" s="21" t="s">
        <v>66</v>
      </c>
      <c r="R411" s="21" t="s">
        <v>67</v>
      </c>
    </row>
    <row r="412" spans="1:18" x14ac:dyDescent="0.35">
      <c r="A412" s="27">
        <v>1543084</v>
      </c>
      <c r="B412" s="16">
        <f>VLOOKUP(A412,'Mov 2LH Orders'!B:C,2,0)</f>
        <v>145</v>
      </c>
      <c r="C412" s="21" t="s">
        <v>59</v>
      </c>
      <c r="D412" s="21" t="s">
        <v>101</v>
      </c>
      <c r="E412" s="21" t="s">
        <v>69</v>
      </c>
      <c r="F412" s="21" t="s">
        <v>62</v>
      </c>
      <c r="G412" s="21" t="s">
        <v>70</v>
      </c>
      <c r="H412" s="21" t="s">
        <v>98</v>
      </c>
      <c r="I412" s="22">
        <v>43712</v>
      </c>
      <c r="J412" s="23">
        <v>0.68268518518518995</v>
      </c>
      <c r="K412" s="22">
        <v>43712</v>
      </c>
      <c r="L412" s="23">
        <v>0.68268518518518995</v>
      </c>
      <c r="M412" s="24">
        <v>20</v>
      </c>
      <c r="N412" s="25">
        <f>IF(Mov2LH[[#This Row],[Unit/activity (=ILE03)]]="H",Mov2LH[[#This Row],[Actual]]*60,Mov2LH[[#This Row],[Actual]])</f>
        <v>20</v>
      </c>
      <c r="O412" s="21" t="s">
        <v>66</v>
      </c>
      <c r="P412" s="24">
        <v>20</v>
      </c>
      <c r="Q412" s="21" t="s">
        <v>66</v>
      </c>
      <c r="R412" s="21" t="s">
        <v>72</v>
      </c>
    </row>
    <row r="413" spans="1:18" x14ac:dyDescent="0.35">
      <c r="A413" s="27">
        <v>1543084</v>
      </c>
      <c r="B413" s="16">
        <f>VLOOKUP(A413,'Mov 2LH Orders'!B:C,2,0)</f>
        <v>145</v>
      </c>
      <c r="C413" s="21" t="s">
        <v>59</v>
      </c>
      <c r="D413" s="21" t="s">
        <v>104</v>
      </c>
      <c r="E413" s="21" t="s">
        <v>69</v>
      </c>
      <c r="F413" s="21" t="s">
        <v>62</v>
      </c>
      <c r="G413" s="21" t="s">
        <v>70</v>
      </c>
      <c r="H413" s="21" t="s">
        <v>100</v>
      </c>
      <c r="I413" s="22">
        <v>43712</v>
      </c>
      <c r="J413" s="23">
        <v>0.68275462962962996</v>
      </c>
      <c r="K413" s="22">
        <v>43712</v>
      </c>
      <c r="L413" s="23">
        <v>0.68275462962962996</v>
      </c>
      <c r="M413" s="24">
        <v>30</v>
      </c>
      <c r="N413" s="25">
        <f>IF(Mov2LH[[#This Row],[Unit/activity (=ILE03)]]="H",Mov2LH[[#This Row],[Actual]]*60,Mov2LH[[#This Row],[Actual]])</f>
        <v>30</v>
      </c>
      <c r="O413" s="21" t="s">
        <v>66</v>
      </c>
      <c r="P413" s="24">
        <v>30</v>
      </c>
      <c r="Q413" s="21" t="s">
        <v>66</v>
      </c>
      <c r="R413" s="21" t="s">
        <v>72</v>
      </c>
    </row>
    <row r="414" spans="1:18" x14ac:dyDescent="0.35">
      <c r="A414" s="27">
        <v>1543084</v>
      </c>
      <c r="B414" s="16">
        <f>VLOOKUP(A414,'Mov 2LH Orders'!B:C,2,0)</f>
        <v>145</v>
      </c>
      <c r="C414" s="21" t="s">
        <v>59</v>
      </c>
      <c r="D414" s="21" t="s">
        <v>113</v>
      </c>
      <c r="E414" s="21" t="s">
        <v>102</v>
      </c>
      <c r="F414" s="21" t="s">
        <v>62</v>
      </c>
      <c r="G414" s="21" t="s">
        <v>100</v>
      </c>
      <c r="H414" s="21" t="s">
        <v>103</v>
      </c>
      <c r="I414" s="22">
        <v>43712</v>
      </c>
      <c r="J414" s="23">
        <v>0.68282407407406998</v>
      </c>
      <c r="K414" s="22">
        <v>43712</v>
      </c>
      <c r="L414" s="23">
        <v>0.68282407407406998</v>
      </c>
      <c r="M414" s="24">
        <v>30</v>
      </c>
      <c r="N414" s="25">
        <f>IF(Mov2LH[[#This Row],[Unit/activity (=ILE03)]]="H",Mov2LH[[#This Row],[Actual]]*60,Mov2LH[[#This Row],[Actual]])</f>
        <v>30</v>
      </c>
      <c r="O414" s="21" t="s">
        <v>66</v>
      </c>
      <c r="P414" s="24">
        <v>30</v>
      </c>
      <c r="Q414" s="21" t="s">
        <v>66</v>
      </c>
      <c r="R414" s="21" t="s">
        <v>72</v>
      </c>
    </row>
    <row r="415" spans="1:18" x14ac:dyDescent="0.35">
      <c r="A415" s="27">
        <v>1543084</v>
      </c>
      <c r="B415" s="16">
        <f>VLOOKUP(A415,'Mov 2LH Orders'!B:C,2,0)</f>
        <v>145</v>
      </c>
      <c r="C415" s="21" t="s">
        <v>59</v>
      </c>
      <c r="D415" s="21" t="s">
        <v>114</v>
      </c>
      <c r="E415" s="21" t="s">
        <v>102</v>
      </c>
      <c r="F415" s="21" t="s">
        <v>105</v>
      </c>
      <c r="G415" s="21" t="s">
        <v>100</v>
      </c>
      <c r="H415" s="21" t="s">
        <v>106</v>
      </c>
      <c r="I415" s="22">
        <v>43717</v>
      </c>
      <c r="J415" s="23">
        <v>0.60973379629629998</v>
      </c>
      <c r="K415" s="22">
        <v>43717</v>
      </c>
      <c r="L415" s="23">
        <v>0.60973379629629998</v>
      </c>
      <c r="M415" s="24">
        <v>45</v>
      </c>
      <c r="N415" s="25">
        <f>IF(Mov2LH[[#This Row],[Unit/activity (=ILE03)]]="H",Mov2LH[[#This Row],[Actual]]*60,Mov2LH[[#This Row],[Actual]])</f>
        <v>45</v>
      </c>
      <c r="O415" s="21" t="s">
        <v>66</v>
      </c>
      <c r="P415" s="24">
        <v>45</v>
      </c>
      <c r="Q415" s="21" t="s">
        <v>66</v>
      </c>
      <c r="R415" s="21" t="s">
        <v>72</v>
      </c>
    </row>
    <row r="416" spans="1:18" x14ac:dyDescent="0.35">
      <c r="A416" s="27">
        <v>1543084</v>
      </c>
      <c r="B416" s="16">
        <f>VLOOKUP(A416,'Mov 2LH Orders'!B:C,2,0)</f>
        <v>145</v>
      </c>
      <c r="C416" s="21" t="s">
        <v>107</v>
      </c>
      <c r="D416" s="21" t="s">
        <v>60</v>
      </c>
      <c r="E416" s="21" t="s">
        <v>61</v>
      </c>
      <c r="F416" s="21" t="s">
        <v>90</v>
      </c>
      <c r="G416" s="21" t="s">
        <v>63</v>
      </c>
      <c r="H416" s="21" t="s">
        <v>108</v>
      </c>
      <c r="I416" s="22">
        <v>43706</v>
      </c>
      <c r="J416" s="23">
        <v>0.39186342592592999</v>
      </c>
      <c r="K416" s="22">
        <v>43706</v>
      </c>
      <c r="L416" s="23">
        <v>0.66498842592592999</v>
      </c>
      <c r="M416" s="25">
        <v>6.5549999999999997</v>
      </c>
      <c r="N416" s="25">
        <f>IF(Mov2LH[[#This Row],[Unit/activity (=ILE03)]]="H",Mov2LH[[#This Row],[Actual]]*60,Mov2LH[[#This Row],[Actual]])</f>
        <v>393.29999999999995</v>
      </c>
      <c r="O416" s="21" t="s">
        <v>77</v>
      </c>
      <c r="P416" s="24">
        <v>1</v>
      </c>
      <c r="Q416" s="21" t="s">
        <v>66</v>
      </c>
      <c r="R416" s="21" t="s">
        <v>67</v>
      </c>
    </row>
    <row r="417" spans="1:18" x14ac:dyDescent="0.35">
      <c r="A417" s="27">
        <v>1543084</v>
      </c>
      <c r="B417" s="16">
        <f>VLOOKUP(A417,'Mov 2LH Orders'!B:C,2,0)</f>
        <v>145</v>
      </c>
      <c r="C417" s="21" t="s">
        <v>109</v>
      </c>
      <c r="D417" s="21" t="s">
        <v>95</v>
      </c>
      <c r="E417" s="21" t="s">
        <v>83</v>
      </c>
      <c r="F417" s="21" t="s">
        <v>90</v>
      </c>
      <c r="G417" s="21" t="s">
        <v>84</v>
      </c>
      <c r="H417" s="21" t="s">
        <v>110</v>
      </c>
      <c r="I417" s="22">
        <v>43705</v>
      </c>
      <c r="J417" s="23">
        <v>0.31826388888889001</v>
      </c>
      <c r="K417" s="22">
        <v>43705</v>
      </c>
      <c r="L417" s="23">
        <v>0.45850694444444001</v>
      </c>
      <c r="M417" s="25">
        <v>3.3660000000000001</v>
      </c>
      <c r="N417" s="25">
        <f>IF(Mov2LH[[#This Row],[Unit/activity (=ILE03)]]="H",Mov2LH[[#This Row],[Actual]]*60,Mov2LH[[#This Row],[Actual]])</f>
        <v>201.96</v>
      </c>
      <c r="O417" s="21" t="s">
        <v>77</v>
      </c>
      <c r="P417" s="24">
        <v>5</v>
      </c>
      <c r="Q417" s="21" t="s">
        <v>66</v>
      </c>
      <c r="R417" s="21" t="s">
        <v>67</v>
      </c>
    </row>
    <row r="418" spans="1:18" x14ac:dyDescent="0.35">
      <c r="A418" s="27">
        <v>1545656</v>
      </c>
      <c r="B418" s="16">
        <f>VLOOKUP(A418,'Mov 2LH Orders'!B:C,2,0)</f>
        <v>146</v>
      </c>
      <c r="C418" s="21" t="s">
        <v>59</v>
      </c>
      <c r="D418" s="21" t="s">
        <v>60</v>
      </c>
      <c r="E418" s="21" t="s">
        <v>83</v>
      </c>
      <c r="F418" s="21" t="s">
        <v>62</v>
      </c>
      <c r="G418" s="21" t="s">
        <v>84</v>
      </c>
      <c r="H418" s="21" t="s">
        <v>111</v>
      </c>
      <c r="I418" s="22">
        <v>43699</v>
      </c>
      <c r="J418" s="23">
        <v>0.85724537037036996</v>
      </c>
      <c r="K418" s="22">
        <v>43699</v>
      </c>
      <c r="L418" s="23">
        <v>0.88253472222221996</v>
      </c>
      <c r="M418" s="25">
        <v>36.417000000000002</v>
      </c>
      <c r="N418" s="25">
        <f>IF(Mov2LH[[#This Row],[Unit/activity (=ILE03)]]="H",Mov2LH[[#This Row],[Actual]]*60,Mov2LH[[#This Row],[Actual]])</f>
        <v>36.417000000000002</v>
      </c>
      <c r="O418" s="21" t="s">
        <v>66</v>
      </c>
      <c r="P418" s="24">
        <v>40</v>
      </c>
      <c r="Q418" s="21" t="s">
        <v>66</v>
      </c>
      <c r="R418" s="21" t="s">
        <v>67</v>
      </c>
    </row>
    <row r="419" spans="1:18" x14ac:dyDescent="0.35">
      <c r="A419" s="27">
        <v>1545656</v>
      </c>
      <c r="B419" s="16">
        <f>VLOOKUP(A419,'Mov 2LH Orders'!B:C,2,0)</f>
        <v>146</v>
      </c>
      <c r="C419" s="21" t="s">
        <v>59</v>
      </c>
      <c r="D419" s="21" t="s">
        <v>68</v>
      </c>
      <c r="E419" s="21" t="s">
        <v>61</v>
      </c>
      <c r="F419" s="21" t="s">
        <v>62</v>
      </c>
      <c r="G419" s="21" t="s">
        <v>63</v>
      </c>
      <c r="H419" s="21" t="s">
        <v>64</v>
      </c>
      <c r="I419" s="22">
        <v>43702</v>
      </c>
      <c r="J419" s="23">
        <v>0.43781249999999999</v>
      </c>
      <c r="K419" s="22">
        <v>43702</v>
      </c>
      <c r="L419" s="23">
        <v>0.45222222222222003</v>
      </c>
      <c r="M419" s="25">
        <v>10.382999999999999</v>
      </c>
      <c r="N419" s="25">
        <f>IF(Mov2LH[[#This Row],[Unit/activity (=ILE03)]]="H",Mov2LH[[#This Row],[Actual]]*60,Mov2LH[[#This Row],[Actual]])</f>
        <v>10.382999999999999</v>
      </c>
      <c r="O419" s="21" t="s">
        <v>66</v>
      </c>
      <c r="P419" s="24">
        <v>15</v>
      </c>
      <c r="Q419" s="21" t="s">
        <v>66</v>
      </c>
      <c r="R419" s="21" t="s">
        <v>67</v>
      </c>
    </row>
    <row r="420" spans="1:18" x14ac:dyDescent="0.35">
      <c r="A420" s="27">
        <v>1545656</v>
      </c>
      <c r="B420" s="16">
        <f>VLOOKUP(A420,'Mov 2LH Orders'!B:C,2,0)</f>
        <v>146</v>
      </c>
      <c r="C420" s="21" t="s">
        <v>59</v>
      </c>
      <c r="D420" s="21" t="s">
        <v>73</v>
      </c>
      <c r="E420" s="21" t="s">
        <v>69</v>
      </c>
      <c r="F420" s="21" t="s">
        <v>62</v>
      </c>
      <c r="G420" s="21" t="s">
        <v>70</v>
      </c>
      <c r="H420" s="21" t="s">
        <v>71</v>
      </c>
      <c r="I420" s="22">
        <v>43702</v>
      </c>
      <c r="J420" s="23">
        <v>0.72957175925925999</v>
      </c>
      <c r="K420" s="22">
        <v>43702</v>
      </c>
      <c r="L420" s="23">
        <v>0.72957175925925999</v>
      </c>
      <c r="M420" s="24">
        <v>20</v>
      </c>
      <c r="N420" s="25">
        <f>IF(Mov2LH[[#This Row],[Unit/activity (=ILE03)]]="H",Mov2LH[[#This Row],[Actual]]*60,Mov2LH[[#This Row],[Actual]])</f>
        <v>20</v>
      </c>
      <c r="O420" s="21" t="s">
        <v>66</v>
      </c>
      <c r="P420" s="24">
        <v>20</v>
      </c>
      <c r="Q420" s="21" t="s">
        <v>66</v>
      </c>
      <c r="R420" s="21" t="s">
        <v>72</v>
      </c>
    </row>
    <row r="421" spans="1:18" x14ac:dyDescent="0.35">
      <c r="A421" s="27">
        <v>1545656</v>
      </c>
      <c r="B421" s="16">
        <f>VLOOKUP(A421,'Mov 2LH Orders'!B:C,2,0)</f>
        <v>146</v>
      </c>
      <c r="C421" s="21" t="s">
        <v>59</v>
      </c>
      <c r="D421" s="21" t="s">
        <v>75</v>
      </c>
      <c r="E421" s="21" t="s">
        <v>61</v>
      </c>
      <c r="F421" s="21" t="s">
        <v>62</v>
      </c>
      <c r="G421" s="21" t="s">
        <v>63</v>
      </c>
      <c r="H421" s="21" t="s">
        <v>74</v>
      </c>
      <c r="I421" s="22">
        <v>43703</v>
      </c>
      <c r="J421" s="23">
        <v>0.33327546296296001</v>
      </c>
      <c r="K421" s="22">
        <v>43703</v>
      </c>
      <c r="L421" s="23">
        <v>0.74983796296296001</v>
      </c>
      <c r="M421" s="25">
        <v>9.4120000000000008</v>
      </c>
      <c r="N421" s="25">
        <f>IF(Mov2LH[[#This Row],[Unit/activity (=ILE03)]]="H",Mov2LH[[#This Row],[Actual]]*60,Mov2LH[[#This Row],[Actual]])</f>
        <v>564.72</v>
      </c>
      <c r="O421" s="21" t="s">
        <v>77</v>
      </c>
      <c r="P421" s="24">
        <v>290</v>
      </c>
      <c r="Q421" s="21" t="s">
        <v>66</v>
      </c>
      <c r="R421" s="21" t="s">
        <v>67</v>
      </c>
    </row>
    <row r="422" spans="1:18" x14ac:dyDescent="0.35">
      <c r="A422" s="27">
        <v>1545656</v>
      </c>
      <c r="B422" s="16">
        <f>VLOOKUP(A422,'Mov 2LH Orders'!B:C,2,0)</f>
        <v>146</v>
      </c>
      <c r="C422" s="21" t="s">
        <v>59</v>
      </c>
      <c r="D422" s="21" t="s">
        <v>78</v>
      </c>
      <c r="E422" s="21" t="s">
        <v>61</v>
      </c>
      <c r="F422" s="21" t="s">
        <v>62</v>
      </c>
      <c r="G422" s="21" t="s">
        <v>63</v>
      </c>
      <c r="H422" s="21" t="s">
        <v>76</v>
      </c>
      <c r="I422" s="22">
        <v>43704</v>
      </c>
      <c r="J422" s="23">
        <v>0.32199074074074002</v>
      </c>
      <c r="K422" s="22">
        <v>43710</v>
      </c>
      <c r="L422" s="23">
        <v>0.66689814814814996</v>
      </c>
      <c r="M422" s="25">
        <v>33.878</v>
      </c>
      <c r="N422" s="25">
        <f>IF(Mov2LH[[#This Row],[Unit/activity (=ILE03)]]="H",Mov2LH[[#This Row],[Actual]]*60,Mov2LH[[#This Row],[Actual]])</f>
        <v>2032.68</v>
      </c>
      <c r="O422" s="21" t="s">
        <v>77</v>
      </c>
      <c r="P422" s="24">
        <v>1040</v>
      </c>
      <c r="Q422" s="21" t="s">
        <v>66</v>
      </c>
      <c r="R422" s="21" t="s">
        <v>67</v>
      </c>
    </row>
    <row r="423" spans="1:18" x14ac:dyDescent="0.35">
      <c r="A423" s="27">
        <v>1545656</v>
      </c>
      <c r="B423" s="16">
        <f>VLOOKUP(A423,'Mov 2LH Orders'!B:C,2,0)</f>
        <v>146</v>
      </c>
      <c r="C423" s="21" t="s">
        <v>59</v>
      </c>
      <c r="D423" s="21" t="s">
        <v>80</v>
      </c>
      <c r="E423" s="21" t="s">
        <v>61</v>
      </c>
      <c r="F423" s="21" t="s">
        <v>62</v>
      </c>
      <c r="G423" s="21" t="s">
        <v>63</v>
      </c>
      <c r="H423" s="21" t="s">
        <v>112</v>
      </c>
      <c r="I423" s="22">
        <v>43710</v>
      </c>
      <c r="J423" s="23">
        <v>0.66699074074074005</v>
      </c>
      <c r="K423" s="22">
        <v>43710</v>
      </c>
      <c r="L423" s="23">
        <v>0.68329861111111001</v>
      </c>
      <c r="M423" s="25">
        <v>23.483000000000001</v>
      </c>
      <c r="N423" s="25">
        <f>IF(Mov2LH[[#This Row],[Unit/activity (=ILE03)]]="H",Mov2LH[[#This Row],[Actual]]*60,Mov2LH[[#This Row],[Actual]])</f>
        <v>23.483000000000001</v>
      </c>
      <c r="O423" s="21" t="s">
        <v>66</v>
      </c>
      <c r="P423" s="24">
        <v>50</v>
      </c>
      <c r="Q423" s="21" t="s">
        <v>66</v>
      </c>
      <c r="R423" s="21" t="s">
        <v>67</v>
      </c>
    </row>
    <row r="424" spans="1:18" x14ac:dyDescent="0.35">
      <c r="A424" s="27">
        <v>1545656</v>
      </c>
      <c r="B424" s="16">
        <f>VLOOKUP(A424,'Mov 2LH Orders'!B:C,2,0)</f>
        <v>146</v>
      </c>
      <c r="C424" s="21" t="s">
        <v>59</v>
      </c>
      <c r="D424" s="21" t="s">
        <v>82</v>
      </c>
      <c r="E424" s="21" t="s">
        <v>89</v>
      </c>
      <c r="F424" s="21" t="s">
        <v>90</v>
      </c>
      <c r="G424" s="21" t="s">
        <v>91</v>
      </c>
      <c r="H424" s="21" t="s">
        <v>92</v>
      </c>
      <c r="I424" s="22"/>
      <c r="J424" s="23">
        <v>0</v>
      </c>
      <c r="K424" s="22"/>
      <c r="L424" s="23">
        <v>0</v>
      </c>
      <c r="M424" s="25">
        <v>0</v>
      </c>
      <c r="N424" s="25">
        <f>IF(Mov2LH[[#This Row],[Unit/activity (=ILE03)]]="H",Mov2LH[[#This Row],[Actual]]*60,Mov2LH[[#This Row],[Actual]])</f>
        <v>0</v>
      </c>
      <c r="O424" s="21" t="s">
        <v>93</v>
      </c>
      <c r="P424" s="24">
        <v>0</v>
      </c>
      <c r="Q424" s="21" t="s">
        <v>66</v>
      </c>
      <c r="R424" s="21" t="s">
        <v>94</v>
      </c>
    </row>
    <row r="425" spans="1:18" x14ac:dyDescent="0.35">
      <c r="A425" s="27">
        <v>1545656</v>
      </c>
      <c r="B425" s="16">
        <f>VLOOKUP(A425,'Mov 2LH Orders'!B:C,2,0)</f>
        <v>146</v>
      </c>
      <c r="C425" s="21" t="s">
        <v>59</v>
      </c>
      <c r="D425" s="21" t="s">
        <v>85</v>
      </c>
      <c r="E425" s="21" t="s">
        <v>69</v>
      </c>
      <c r="F425" s="21" t="s">
        <v>62</v>
      </c>
      <c r="G425" s="21" t="s">
        <v>70</v>
      </c>
      <c r="H425" s="21" t="s">
        <v>79</v>
      </c>
      <c r="I425" s="22">
        <v>43710</v>
      </c>
      <c r="J425" s="23">
        <v>0.70429398148148004</v>
      </c>
      <c r="K425" s="22">
        <v>43710</v>
      </c>
      <c r="L425" s="23">
        <v>0.70429398148148004</v>
      </c>
      <c r="M425" s="24">
        <v>20</v>
      </c>
      <c r="N425" s="25">
        <f>IF(Mov2LH[[#This Row],[Unit/activity (=ILE03)]]="H",Mov2LH[[#This Row],[Actual]]*60,Mov2LH[[#This Row],[Actual]])</f>
        <v>20</v>
      </c>
      <c r="O425" s="21" t="s">
        <v>66</v>
      </c>
      <c r="P425" s="24">
        <v>20</v>
      </c>
      <c r="Q425" s="21" t="s">
        <v>66</v>
      </c>
      <c r="R425" s="21" t="s">
        <v>72</v>
      </c>
    </row>
    <row r="426" spans="1:18" x14ac:dyDescent="0.35">
      <c r="A426" s="27">
        <v>1545656</v>
      </c>
      <c r="B426" s="16">
        <f>VLOOKUP(A426,'Mov 2LH Orders'!B:C,2,0)</f>
        <v>146</v>
      </c>
      <c r="C426" s="21" t="s">
        <v>59</v>
      </c>
      <c r="D426" s="21" t="s">
        <v>88</v>
      </c>
      <c r="E426" s="21" t="s">
        <v>69</v>
      </c>
      <c r="F426" s="21" t="s">
        <v>62</v>
      </c>
      <c r="G426" s="21" t="s">
        <v>70</v>
      </c>
      <c r="H426" s="21" t="s">
        <v>81</v>
      </c>
      <c r="I426" s="22">
        <v>43710</v>
      </c>
      <c r="J426" s="23">
        <v>0.70442129629630001</v>
      </c>
      <c r="K426" s="22">
        <v>43710</v>
      </c>
      <c r="L426" s="23">
        <v>0.70442129629630001</v>
      </c>
      <c r="M426" s="24">
        <v>20</v>
      </c>
      <c r="N426" s="25">
        <f>IF(Mov2LH[[#This Row],[Unit/activity (=ILE03)]]="H",Mov2LH[[#This Row],[Actual]]*60,Mov2LH[[#This Row],[Actual]])</f>
        <v>20</v>
      </c>
      <c r="O426" s="21" t="s">
        <v>66</v>
      </c>
      <c r="P426" s="24">
        <v>20</v>
      </c>
      <c r="Q426" s="21" t="s">
        <v>66</v>
      </c>
      <c r="R426" s="21" t="s">
        <v>72</v>
      </c>
    </row>
    <row r="427" spans="1:18" x14ac:dyDescent="0.35">
      <c r="A427" s="27">
        <v>1545656</v>
      </c>
      <c r="B427" s="16">
        <f>VLOOKUP(A427,'Mov 2LH Orders'!B:C,2,0)</f>
        <v>146</v>
      </c>
      <c r="C427" s="21" t="s">
        <v>59</v>
      </c>
      <c r="D427" s="21" t="s">
        <v>95</v>
      </c>
      <c r="E427" s="21" t="s">
        <v>83</v>
      </c>
      <c r="F427" s="21" t="s">
        <v>62</v>
      </c>
      <c r="G427" s="21" t="s">
        <v>84</v>
      </c>
      <c r="H427" s="21" t="s">
        <v>84</v>
      </c>
      <c r="I427" s="22">
        <v>43710</v>
      </c>
      <c r="J427" s="23">
        <v>0.89390046296296</v>
      </c>
      <c r="K427" s="22">
        <v>43711</v>
      </c>
      <c r="L427" s="23">
        <v>0.48694444444444002</v>
      </c>
      <c r="M427" s="25">
        <v>6.1760000000000002</v>
      </c>
      <c r="N427" s="25">
        <f>IF(Mov2LH[[#This Row],[Unit/activity (=ILE03)]]="H",Mov2LH[[#This Row],[Actual]]*60,Mov2LH[[#This Row],[Actual]])</f>
        <v>370.56</v>
      </c>
      <c r="O427" s="21" t="s">
        <v>77</v>
      </c>
      <c r="P427" s="24">
        <v>450</v>
      </c>
      <c r="Q427" s="21" t="s">
        <v>66</v>
      </c>
      <c r="R427" s="21" t="s">
        <v>67</v>
      </c>
    </row>
    <row r="428" spans="1:18" x14ac:dyDescent="0.35">
      <c r="A428" s="27">
        <v>1545656</v>
      </c>
      <c r="B428" s="16">
        <f>VLOOKUP(A428,'Mov 2LH Orders'!B:C,2,0)</f>
        <v>146</v>
      </c>
      <c r="C428" s="21" t="s">
        <v>59</v>
      </c>
      <c r="D428" s="21" t="s">
        <v>97</v>
      </c>
      <c r="E428" s="21" t="s">
        <v>86</v>
      </c>
      <c r="F428" s="21" t="s">
        <v>62</v>
      </c>
      <c r="G428" s="21" t="s">
        <v>87</v>
      </c>
      <c r="H428" s="21" t="s">
        <v>87</v>
      </c>
      <c r="I428" s="22">
        <v>43712</v>
      </c>
      <c r="J428" s="23">
        <v>0.35649305555555999</v>
      </c>
      <c r="K428" s="22">
        <v>43712</v>
      </c>
      <c r="L428" s="23">
        <v>0.35649305555555999</v>
      </c>
      <c r="M428" s="24">
        <v>20</v>
      </c>
      <c r="N428" s="25">
        <f>IF(Mov2LH[[#This Row],[Unit/activity (=ILE03)]]="H",Mov2LH[[#This Row],[Actual]]*60,Mov2LH[[#This Row],[Actual]])</f>
        <v>20</v>
      </c>
      <c r="O428" s="21" t="s">
        <v>66</v>
      </c>
      <c r="P428" s="24">
        <v>20</v>
      </c>
      <c r="Q428" s="21" t="s">
        <v>66</v>
      </c>
      <c r="R428" s="21" t="s">
        <v>72</v>
      </c>
    </row>
    <row r="429" spans="1:18" x14ac:dyDescent="0.35">
      <c r="A429" s="27">
        <v>1545656</v>
      </c>
      <c r="B429" s="16">
        <f>VLOOKUP(A429,'Mov 2LH Orders'!B:C,2,0)</f>
        <v>146</v>
      </c>
      <c r="C429" s="21" t="s">
        <v>59</v>
      </c>
      <c r="D429" s="21" t="s">
        <v>99</v>
      </c>
      <c r="E429" s="21" t="s">
        <v>61</v>
      </c>
      <c r="F429" s="21" t="s">
        <v>62</v>
      </c>
      <c r="G429" s="21" t="s">
        <v>63</v>
      </c>
      <c r="H429" s="21" t="s">
        <v>96</v>
      </c>
      <c r="I429" s="22">
        <v>43716</v>
      </c>
      <c r="J429" s="23">
        <v>0.53374999999999995</v>
      </c>
      <c r="K429" s="22">
        <v>43716</v>
      </c>
      <c r="L429" s="23">
        <v>0.60589120370369998</v>
      </c>
      <c r="M429" s="25">
        <v>36.6</v>
      </c>
      <c r="N429" s="25">
        <f>IF(Mov2LH[[#This Row],[Unit/activity (=ILE03)]]="H",Mov2LH[[#This Row],[Actual]]*60,Mov2LH[[#This Row],[Actual]])</f>
        <v>36.6</v>
      </c>
      <c r="O429" s="21" t="s">
        <v>66</v>
      </c>
      <c r="P429" s="24">
        <v>100</v>
      </c>
      <c r="Q429" s="21" t="s">
        <v>66</v>
      </c>
      <c r="R429" s="21" t="s">
        <v>67</v>
      </c>
    </row>
    <row r="430" spans="1:18" x14ac:dyDescent="0.35">
      <c r="A430" s="27">
        <v>1545656</v>
      </c>
      <c r="B430" s="16">
        <f>VLOOKUP(A430,'Mov 2LH Orders'!B:C,2,0)</f>
        <v>146</v>
      </c>
      <c r="C430" s="21" t="s">
        <v>59</v>
      </c>
      <c r="D430" s="21" t="s">
        <v>101</v>
      </c>
      <c r="E430" s="21" t="s">
        <v>69</v>
      </c>
      <c r="F430" s="21" t="s">
        <v>62</v>
      </c>
      <c r="G430" s="21" t="s">
        <v>70</v>
      </c>
      <c r="H430" s="21" t="s">
        <v>98</v>
      </c>
      <c r="I430" s="22">
        <v>43717</v>
      </c>
      <c r="J430" s="23">
        <v>0.69974537037036999</v>
      </c>
      <c r="K430" s="22">
        <v>43717</v>
      </c>
      <c r="L430" s="23">
        <v>0.69974537037036999</v>
      </c>
      <c r="M430" s="24">
        <v>20</v>
      </c>
      <c r="N430" s="25">
        <f>IF(Mov2LH[[#This Row],[Unit/activity (=ILE03)]]="H",Mov2LH[[#This Row],[Actual]]*60,Mov2LH[[#This Row],[Actual]])</f>
        <v>20</v>
      </c>
      <c r="O430" s="21" t="s">
        <v>66</v>
      </c>
      <c r="P430" s="24">
        <v>20</v>
      </c>
      <c r="Q430" s="21" t="s">
        <v>66</v>
      </c>
      <c r="R430" s="21" t="s">
        <v>72</v>
      </c>
    </row>
    <row r="431" spans="1:18" x14ac:dyDescent="0.35">
      <c r="A431" s="27">
        <v>1545656</v>
      </c>
      <c r="B431" s="16">
        <f>VLOOKUP(A431,'Mov 2LH Orders'!B:C,2,0)</f>
        <v>146</v>
      </c>
      <c r="C431" s="21" t="s">
        <v>59</v>
      </c>
      <c r="D431" s="21" t="s">
        <v>104</v>
      </c>
      <c r="E431" s="21" t="s">
        <v>69</v>
      </c>
      <c r="F431" s="21" t="s">
        <v>62</v>
      </c>
      <c r="G431" s="21" t="s">
        <v>70</v>
      </c>
      <c r="H431" s="21" t="s">
        <v>100</v>
      </c>
      <c r="I431" s="22">
        <v>43717</v>
      </c>
      <c r="J431" s="23">
        <v>0.69978009259259</v>
      </c>
      <c r="K431" s="22">
        <v>43717</v>
      </c>
      <c r="L431" s="23">
        <v>0.69978009259259</v>
      </c>
      <c r="M431" s="24">
        <v>30</v>
      </c>
      <c r="N431" s="25">
        <f>IF(Mov2LH[[#This Row],[Unit/activity (=ILE03)]]="H",Mov2LH[[#This Row],[Actual]]*60,Mov2LH[[#This Row],[Actual]])</f>
        <v>30</v>
      </c>
      <c r="O431" s="21" t="s">
        <v>66</v>
      </c>
      <c r="P431" s="24">
        <v>30</v>
      </c>
      <c r="Q431" s="21" t="s">
        <v>66</v>
      </c>
      <c r="R431" s="21" t="s">
        <v>72</v>
      </c>
    </row>
    <row r="432" spans="1:18" x14ac:dyDescent="0.35">
      <c r="A432" s="27">
        <v>1545656</v>
      </c>
      <c r="B432" s="16">
        <f>VLOOKUP(A432,'Mov 2LH Orders'!B:C,2,0)</f>
        <v>146</v>
      </c>
      <c r="C432" s="21" t="s">
        <v>59</v>
      </c>
      <c r="D432" s="21" t="s">
        <v>113</v>
      </c>
      <c r="E432" s="21" t="s">
        <v>102</v>
      </c>
      <c r="F432" s="21" t="s">
        <v>62</v>
      </c>
      <c r="G432" s="21" t="s">
        <v>100</v>
      </c>
      <c r="H432" s="21" t="s">
        <v>103</v>
      </c>
      <c r="I432" s="22">
        <v>43717</v>
      </c>
      <c r="J432" s="23">
        <v>0.69981481481481</v>
      </c>
      <c r="K432" s="22">
        <v>43717</v>
      </c>
      <c r="L432" s="23">
        <v>0.69981481481481</v>
      </c>
      <c r="M432" s="24">
        <v>30</v>
      </c>
      <c r="N432" s="25">
        <f>IF(Mov2LH[[#This Row],[Unit/activity (=ILE03)]]="H",Mov2LH[[#This Row],[Actual]]*60,Mov2LH[[#This Row],[Actual]])</f>
        <v>30</v>
      </c>
      <c r="O432" s="21" t="s">
        <v>66</v>
      </c>
      <c r="P432" s="24">
        <v>30</v>
      </c>
      <c r="Q432" s="21" t="s">
        <v>66</v>
      </c>
      <c r="R432" s="21" t="s">
        <v>72</v>
      </c>
    </row>
    <row r="433" spans="1:18" x14ac:dyDescent="0.35">
      <c r="A433" s="27">
        <v>1545656</v>
      </c>
      <c r="B433" s="16">
        <f>VLOOKUP(A433,'Mov 2LH Orders'!B:C,2,0)</f>
        <v>146</v>
      </c>
      <c r="C433" s="21" t="s">
        <v>59</v>
      </c>
      <c r="D433" s="21" t="s">
        <v>114</v>
      </c>
      <c r="E433" s="21" t="s">
        <v>102</v>
      </c>
      <c r="F433" s="21" t="s">
        <v>105</v>
      </c>
      <c r="G433" s="21" t="s">
        <v>100</v>
      </c>
      <c r="H433" s="21" t="s">
        <v>106</v>
      </c>
      <c r="I433" s="22">
        <v>43718</v>
      </c>
      <c r="J433" s="23">
        <v>0.38664351851852002</v>
      </c>
      <c r="K433" s="22">
        <v>43718</v>
      </c>
      <c r="L433" s="23">
        <v>0.38664351851852002</v>
      </c>
      <c r="M433" s="24">
        <v>45</v>
      </c>
      <c r="N433" s="25">
        <f>IF(Mov2LH[[#This Row],[Unit/activity (=ILE03)]]="H",Mov2LH[[#This Row],[Actual]]*60,Mov2LH[[#This Row],[Actual]])</f>
        <v>45</v>
      </c>
      <c r="O433" s="21" t="s">
        <v>66</v>
      </c>
      <c r="P433" s="24">
        <v>45</v>
      </c>
      <c r="Q433" s="21" t="s">
        <v>66</v>
      </c>
      <c r="R433" s="21" t="s">
        <v>72</v>
      </c>
    </row>
    <row r="434" spans="1:18" x14ac:dyDescent="0.35">
      <c r="A434" s="27">
        <v>1545656</v>
      </c>
      <c r="B434" s="16">
        <f>VLOOKUP(A434,'Mov 2LH Orders'!B:C,2,0)</f>
        <v>146</v>
      </c>
      <c r="C434" s="21" t="s">
        <v>107</v>
      </c>
      <c r="D434" s="21" t="s">
        <v>60</v>
      </c>
      <c r="E434" s="21" t="s">
        <v>61</v>
      </c>
      <c r="F434" s="21" t="s">
        <v>90</v>
      </c>
      <c r="G434" s="21" t="s">
        <v>63</v>
      </c>
      <c r="H434" s="21" t="s">
        <v>108</v>
      </c>
      <c r="I434" s="22"/>
      <c r="J434" s="23">
        <v>0</v>
      </c>
      <c r="K434" s="22"/>
      <c r="L434" s="23">
        <v>0</v>
      </c>
      <c r="M434" s="25">
        <v>0</v>
      </c>
      <c r="N434" s="25">
        <f>IF(Mov2LH[[#This Row],[Unit/activity (=ILE03)]]="H",Mov2LH[[#This Row],[Actual]]*60,Mov2LH[[#This Row],[Actual]])</f>
        <v>0</v>
      </c>
      <c r="O434" s="21" t="s">
        <v>93</v>
      </c>
      <c r="P434" s="24">
        <v>1</v>
      </c>
      <c r="Q434" s="21" t="s">
        <v>66</v>
      </c>
      <c r="R434" s="21" t="s">
        <v>94</v>
      </c>
    </row>
    <row r="435" spans="1:18" x14ac:dyDescent="0.35">
      <c r="A435" s="27">
        <v>1545656</v>
      </c>
      <c r="B435" s="16">
        <f>VLOOKUP(A435,'Mov 2LH Orders'!B:C,2,0)</f>
        <v>146</v>
      </c>
      <c r="C435" s="21" t="s">
        <v>109</v>
      </c>
      <c r="D435" s="21" t="s">
        <v>95</v>
      </c>
      <c r="E435" s="21" t="s">
        <v>83</v>
      </c>
      <c r="F435" s="21" t="s">
        <v>90</v>
      </c>
      <c r="G435" s="21" t="s">
        <v>84</v>
      </c>
      <c r="H435" s="21" t="s">
        <v>110</v>
      </c>
      <c r="I435" s="22"/>
      <c r="J435" s="23">
        <v>0</v>
      </c>
      <c r="K435" s="22"/>
      <c r="L435" s="23">
        <v>0</v>
      </c>
      <c r="M435" s="25">
        <v>0</v>
      </c>
      <c r="N435" s="25">
        <f>IF(Mov2LH[[#This Row],[Unit/activity (=ILE03)]]="H",Mov2LH[[#This Row],[Actual]]*60,Mov2LH[[#This Row],[Actual]])</f>
        <v>0</v>
      </c>
      <c r="O435" s="21" t="s">
        <v>93</v>
      </c>
      <c r="P435" s="24">
        <v>5</v>
      </c>
      <c r="Q435" s="21" t="s">
        <v>66</v>
      </c>
      <c r="R435" s="21" t="s">
        <v>94</v>
      </c>
    </row>
    <row r="436" spans="1:18" x14ac:dyDescent="0.35">
      <c r="A436" s="27">
        <v>1546598</v>
      </c>
      <c r="B436" s="16">
        <f>VLOOKUP(A436,'Mov 2LH Orders'!B:C,2,0)</f>
        <v>147</v>
      </c>
      <c r="C436" s="21" t="s">
        <v>59</v>
      </c>
      <c r="D436" s="21" t="s">
        <v>60</v>
      </c>
      <c r="E436" s="21" t="s">
        <v>83</v>
      </c>
      <c r="F436" s="21" t="s">
        <v>62</v>
      </c>
      <c r="G436" s="21" t="s">
        <v>84</v>
      </c>
      <c r="H436" s="21" t="s">
        <v>111</v>
      </c>
      <c r="I436" s="22">
        <v>43699</v>
      </c>
      <c r="J436" s="23">
        <v>0.88574074074074005</v>
      </c>
      <c r="K436" s="22">
        <v>43699</v>
      </c>
      <c r="L436" s="23">
        <v>0.91368055555556005</v>
      </c>
      <c r="M436" s="25">
        <v>40.232999999999997</v>
      </c>
      <c r="N436" s="25">
        <f>IF(Mov2LH[[#This Row],[Unit/activity (=ILE03)]]="H",Mov2LH[[#This Row],[Actual]]*60,Mov2LH[[#This Row],[Actual]])</f>
        <v>40.232999999999997</v>
      </c>
      <c r="O436" s="21" t="s">
        <v>66</v>
      </c>
      <c r="P436" s="24">
        <v>40</v>
      </c>
      <c r="Q436" s="21" t="s">
        <v>66</v>
      </c>
      <c r="R436" s="21" t="s">
        <v>67</v>
      </c>
    </row>
    <row r="437" spans="1:18" x14ac:dyDescent="0.35">
      <c r="A437" s="27">
        <v>1546598</v>
      </c>
      <c r="B437" s="16">
        <f>VLOOKUP(A437,'Mov 2LH Orders'!B:C,2,0)</f>
        <v>147</v>
      </c>
      <c r="C437" s="21" t="s">
        <v>59</v>
      </c>
      <c r="D437" s="21" t="s">
        <v>68</v>
      </c>
      <c r="E437" s="21" t="s">
        <v>61</v>
      </c>
      <c r="F437" s="21" t="s">
        <v>62</v>
      </c>
      <c r="G437" s="21" t="s">
        <v>63</v>
      </c>
      <c r="H437" s="21" t="s">
        <v>64</v>
      </c>
      <c r="I437" s="22">
        <v>43702</v>
      </c>
      <c r="J437" s="23">
        <v>0.43781249999999999</v>
      </c>
      <c r="K437" s="22">
        <v>43702</v>
      </c>
      <c r="L437" s="23">
        <v>0.45222222222222003</v>
      </c>
      <c r="M437" s="25">
        <v>10.382999999999999</v>
      </c>
      <c r="N437" s="25">
        <f>IF(Mov2LH[[#This Row],[Unit/activity (=ILE03)]]="H",Mov2LH[[#This Row],[Actual]]*60,Mov2LH[[#This Row],[Actual]])</f>
        <v>10.382999999999999</v>
      </c>
      <c r="O437" s="21" t="s">
        <v>66</v>
      </c>
      <c r="P437" s="24">
        <v>15</v>
      </c>
      <c r="Q437" s="21" t="s">
        <v>66</v>
      </c>
      <c r="R437" s="21" t="s">
        <v>67</v>
      </c>
    </row>
    <row r="438" spans="1:18" x14ac:dyDescent="0.35">
      <c r="A438" s="27">
        <v>1546598</v>
      </c>
      <c r="B438" s="16">
        <f>VLOOKUP(A438,'Mov 2LH Orders'!B:C,2,0)</f>
        <v>147</v>
      </c>
      <c r="C438" s="21" t="s">
        <v>59</v>
      </c>
      <c r="D438" s="21" t="s">
        <v>73</v>
      </c>
      <c r="E438" s="21" t="s">
        <v>69</v>
      </c>
      <c r="F438" s="21" t="s">
        <v>62</v>
      </c>
      <c r="G438" s="21" t="s">
        <v>70</v>
      </c>
      <c r="H438" s="21" t="s">
        <v>71</v>
      </c>
      <c r="I438" s="22">
        <v>43703</v>
      </c>
      <c r="J438" s="23">
        <v>0.52432870370369999</v>
      </c>
      <c r="K438" s="22">
        <v>43703</v>
      </c>
      <c r="L438" s="23">
        <v>0.52432870370369999</v>
      </c>
      <c r="M438" s="24">
        <v>20</v>
      </c>
      <c r="N438" s="25">
        <f>IF(Mov2LH[[#This Row],[Unit/activity (=ILE03)]]="H",Mov2LH[[#This Row],[Actual]]*60,Mov2LH[[#This Row],[Actual]])</f>
        <v>20</v>
      </c>
      <c r="O438" s="21" t="s">
        <v>66</v>
      </c>
      <c r="P438" s="24">
        <v>20</v>
      </c>
      <c r="Q438" s="21" t="s">
        <v>66</v>
      </c>
      <c r="R438" s="21" t="s">
        <v>72</v>
      </c>
    </row>
    <row r="439" spans="1:18" x14ac:dyDescent="0.35">
      <c r="A439" s="27">
        <v>1546598</v>
      </c>
      <c r="B439" s="16">
        <f>VLOOKUP(A439,'Mov 2LH Orders'!B:C,2,0)</f>
        <v>147</v>
      </c>
      <c r="C439" s="21" t="s">
        <v>59</v>
      </c>
      <c r="D439" s="21" t="s">
        <v>75</v>
      </c>
      <c r="E439" s="21" t="s">
        <v>61</v>
      </c>
      <c r="F439" s="21" t="s">
        <v>62</v>
      </c>
      <c r="G439" s="21" t="s">
        <v>63</v>
      </c>
      <c r="H439" s="21" t="s">
        <v>74</v>
      </c>
      <c r="I439" s="22">
        <v>43703</v>
      </c>
      <c r="J439" s="23">
        <v>0.53361111111111004</v>
      </c>
      <c r="K439" s="22">
        <v>43704</v>
      </c>
      <c r="L439" s="23">
        <v>0.38728009259259</v>
      </c>
      <c r="M439" s="25">
        <v>6.8730000000000002</v>
      </c>
      <c r="N439" s="25">
        <f>IF(Mov2LH[[#This Row],[Unit/activity (=ILE03)]]="H",Mov2LH[[#This Row],[Actual]]*60,Mov2LH[[#This Row],[Actual]])</f>
        <v>412.38</v>
      </c>
      <c r="O439" s="21" t="s">
        <v>77</v>
      </c>
      <c r="P439" s="24">
        <v>290</v>
      </c>
      <c r="Q439" s="21" t="s">
        <v>66</v>
      </c>
      <c r="R439" s="21" t="s">
        <v>67</v>
      </c>
    </row>
    <row r="440" spans="1:18" x14ac:dyDescent="0.35">
      <c r="A440" s="27">
        <v>1546598</v>
      </c>
      <c r="B440" s="16">
        <f>VLOOKUP(A440,'Mov 2LH Orders'!B:C,2,0)</f>
        <v>147</v>
      </c>
      <c r="C440" s="21" t="s">
        <v>59</v>
      </c>
      <c r="D440" s="21" t="s">
        <v>78</v>
      </c>
      <c r="E440" s="21" t="s">
        <v>61</v>
      </c>
      <c r="F440" s="21" t="s">
        <v>62</v>
      </c>
      <c r="G440" s="21" t="s">
        <v>63</v>
      </c>
      <c r="H440" s="21" t="s">
        <v>76</v>
      </c>
      <c r="I440" s="22">
        <v>43704</v>
      </c>
      <c r="J440" s="23">
        <v>0.38746527777778</v>
      </c>
      <c r="K440" s="22">
        <v>43710</v>
      </c>
      <c r="L440" s="23">
        <v>0.47891203703703999</v>
      </c>
      <c r="M440" s="25">
        <v>37.896000000000001</v>
      </c>
      <c r="N440" s="25">
        <f>IF(Mov2LH[[#This Row],[Unit/activity (=ILE03)]]="H",Mov2LH[[#This Row],[Actual]]*60,Mov2LH[[#This Row],[Actual]])</f>
        <v>2273.7600000000002</v>
      </c>
      <c r="O440" s="21" t="s">
        <v>77</v>
      </c>
      <c r="P440" s="24">
        <v>1040</v>
      </c>
      <c r="Q440" s="21" t="s">
        <v>66</v>
      </c>
      <c r="R440" s="21" t="s">
        <v>67</v>
      </c>
    </row>
    <row r="441" spans="1:18" x14ac:dyDescent="0.35">
      <c r="A441" s="27">
        <v>1546598</v>
      </c>
      <c r="B441" s="16">
        <f>VLOOKUP(A441,'Mov 2LH Orders'!B:C,2,0)</f>
        <v>147</v>
      </c>
      <c r="C441" s="21" t="s">
        <v>59</v>
      </c>
      <c r="D441" s="21" t="s">
        <v>80</v>
      </c>
      <c r="E441" s="21" t="s">
        <v>61</v>
      </c>
      <c r="F441" s="21" t="s">
        <v>62</v>
      </c>
      <c r="G441" s="21" t="s">
        <v>63</v>
      </c>
      <c r="H441" s="21" t="s">
        <v>112</v>
      </c>
      <c r="I441" s="22">
        <v>43710</v>
      </c>
      <c r="J441" s="23">
        <v>0.50115740740740999</v>
      </c>
      <c r="K441" s="22">
        <v>43710</v>
      </c>
      <c r="L441" s="23">
        <v>0.59064814814815003</v>
      </c>
      <c r="M441" s="25">
        <v>2.1480000000000001</v>
      </c>
      <c r="N441" s="25">
        <f>IF(Mov2LH[[#This Row],[Unit/activity (=ILE03)]]="H",Mov2LH[[#This Row],[Actual]]*60,Mov2LH[[#This Row],[Actual]])</f>
        <v>128.88</v>
      </c>
      <c r="O441" s="21" t="s">
        <v>77</v>
      </c>
      <c r="P441" s="24">
        <v>50</v>
      </c>
      <c r="Q441" s="21" t="s">
        <v>66</v>
      </c>
      <c r="R441" s="21" t="s">
        <v>67</v>
      </c>
    </row>
    <row r="442" spans="1:18" x14ac:dyDescent="0.35">
      <c r="A442" s="27">
        <v>1546598</v>
      </c>
      <c r="B442" s="16">
        <f>VLOOKUP(A442,'Mov 2LH Orders'!B:C,2,0)</f>
        <v>147</v>
      </c>
      <c r="C442" s="21" t="s">
        <v>59</v>
      </c>
      <c r="D442" s="21" t="s">
        <v>82</v>
      </c>
      <c r="E442" s="21" t="s">
        <v>89</v>
      </c>
      <c r="F442" s="21" t="s">
        <v>90</v>
      </c>
      <c r="G442" s="21" t="s">
        <v>91</v>
      </c>
      <c r="H442" s="21" t="s">
        <v>92</v>
      </c>
      <c r="I442" s="22"/>
      <c r="J442" s="23">
        <v>0</v>
      </c>
      <c r="K442" s="22"/>
      <c r="L442" s="23">
        <v>0</v>
      </c>
      <c r="M442" s="25">
        <v>0</v>
      </c>
      <c r="N442" s="25">
        <f>IF(Mov2LH[[#This Row],[Unit/activity (=ILE03)]]="H",Mov2LH[[#This Row],[Actual]]*60,Mov2LH[[#This Row],[Actual]])</f>
        <v>0</v>
      </c>
      <c r="O442" s="21" t="s">
        <v>93</v>
      </c>
      <c r="P442" s="24">
        <v>0</v>
      </c>
      <c r="Q442" s="21" t="s">
        <v>66</v>
      </c>
      <c r="R442" s="21" t="s">
        <v>94</v>
      </c>
    </row>
    <row r="443" spans="1:18" x14ac:dyDescent="0.35">
      <c r="A443" s="27">
        <v>1546598</v>
      </c>
      <c r="B443" s="16">
        <f>VLOOKUP(A443,'Mov 2LH Orders'!B:C,2,0)</f>
        <v>147</v>
      </c>
      <c r="C443" s="21" t="s">
        <v>59</v>
      </c>
      <c r="D443" s="21" t="s">
        <v>85</v>
      </c>
      <c r="E443" s="21" t="s">
        <v>69</v>
      </c>
      <c r="F443" s="21" t="s">
        <v>62</v>
      </c>
      <c r="G443" s="21" t="s">
        <v>70</v>
      </c>
      <c r="H443" s="21" t="s">
        <v>79</v>
      </c>
      <c r="I443" s="22">
        <v>43710</v>
      </c>
      <c r="J443" s="23">
        <v>0.64247685185184999</v>
      </c>
      <c r="K443" s="22">
        <v>43710</v>
      </c>
      <c r="L443" s="23">
        <v>0.64247685185184999</v>
      </c>
      <c r="M443" s="24">
        <v>20</v>
      </c>
      <c r="N443" s="25">
        <f>IF(Mov2LH[[#This Row],[Unit/activity (=ILE03)]]="H",Mov2LH[[#This Row],[Actual]]*60,Mov2LH[[#This Row],[Actual]])</f>
        <v>20</v>
      </c>
      <c r="O443" s="21" t="s">
        <v>66</v>
      </c>
      <c r="P443" s="24">
        <v>20</v>
      </c>
      <c r="Q443" s="21" t="s">
        <v>66</v>
      </c>
      <c r="R443" s="21" t="s">
        <v>72</v>
      </c>
    </row>
    <row r="444" spans="1:18" x14ac:dyDescent="0.35">
      <c r="A444" s="27">
        <v>1546598</v>
      </c>
      <c r="B444" s="16">
        <f>VLOOKUP(A444,'Mov 2LH Orders'!B:C,2,0)</f>
        <v>147</v>
      </c>
      <c r="C444" s="21" t="s">
        <v>59</v>
      </c>
      <c r="D444" s="21" t="s">
        <v>88</v>
      </c>
      <c r="E444" s="21" t="s">
        <v>69</v>
      </c>
      <c r="F444" s="21" t="s">
        <v>62</v>
      </c>
      <c r="G444" s="21" t="s">
        <v>70</v>
      </c>
      <c r="H444" s="21" t="s">
        <v>81</v>
      </c>
      <c r="I444" s="22">
        <v>43710</v>
      </c>
      <c r="J444" s="23">
        <v>0.64263888888888998</v>
      </c>
      <c r="K444" s="22">
        <v>43710</v>
      </c>
      <c r="L444" s="23">
        <v>0.64263888888888998</v>
      </c>
      <c r="M444" s="24">
        <v>20</v>
      </c>
      <c r="N444" s="25">
        <f>IF(Mov2LH[[#This Row],[Unit/activity (=ILE03)]]="H",Mov2LH[[#This Row],[Actual]]*60,Mov2LH[[#This Row],[Actual]])</f>
        <v>20</v>
      </c>
      <c r="O444" s="21" t="s">
        <v>66</v>
      </c>
      <c r="P444" s="24">
        <v>20</v>
      </c>
      <c r="Q444" s="21" t="s">
        <v>66</v>
      </c>
      <c r="R444" s="21" t="s">
        <v>72</v>
      </c>
    </row>
    <row r="445" spans="1:18" x14ac:dyDescent="0.35">
      <c r="A445" s="27">
        <v>1546598</v>
      </c>
      <c r="B445" s="16">
        <f>VLOOKUP(A445,'Mov 2LH Orders'!B:C,2,0)</f>
        <v>147</v>
      </c>
      <c r="C445" s="21" t="s">
        <v>59</v>
      </c>
      <c r="D445" s="21" t="s">
        <v>95</v>
      </c>
      <c r="E445" s="21" t="s">
        <v>83</v>
      </c>
      <c r="F445" s="21" t="s">
        <v>62</v>
      </c>
      <c r="G445" s="21" t="s">
        <v>84</v>
      </c>
      <c r="H445" s="21" t="s">
        <v>84</v>
      </c>
      <c r="I445" s="22">
        <v>43710</v>
      </c>
      <c r="J445" s="23">
        <v>0.66989583333333003</v>
      </c>
      <c r="K445" s="22">
        <v>43711</v>
      </c>
      <c r="L445" s="23">
        <v>0.91202546296296005</v>
      </c>
      <c r="M445" s="25">
        <v>9.1630000000000003</v>
      </c>
      <c r="N445" s="25">
        <f>IF(Mov2LH[[#This Row],[Unit/activity (=ILE03)]]="H",Mov2LH[[#This Row],[Actual]]*60,Mov2LH[[#This Row],[Actual]])</f>
        <v>549.78</v>
      </c>
      <c r="O445" s="21" t="s">
        <v>77</v>
      </c>
      <c r="P445" s="24">
        <v>450</v>
      </c>
      <c r="Q445" s="21" t="s">
        <v>66</v>
      </c>
      <c r="R445" s="21" t="s">
        <v>67</v>
      </c>
    </row>
    <row r="446" spans="1:18" x14ac:dyDescent="0.35">
      <c r="A446" s="27">
        <v>1546598</v>
      </c>
      <c r="B446" s="16">
        <f>VLOOKUP(A446,'Mov 2LH Orders'!B:C,2,0)</f>
        <v>147</v>
      </c>
      <c r="C446" s="21" t="s">
        <v>59</v>
      </c>
      <c r="D446" s="21" t="s">
        <v>97</v>
      </c>
      <c r="E446" s="21" t="s">
        <v>86</v>
      </c>
      <c r="F446" s="21" t="s">
        <v>62</v>
      </c>
      <c r="G446" s="21" t="s">
        <v>87</v>
      </c>
      <c r="H446" s="21" t="s">
        <v>87</v>
      </c>
      <c r="I446" s="22">
        <v>43712</v>
      </c>
      <c r="J446" s="23">
        <v>0.56171296296296003</v>
      </c>
      <c r="K446" s="22">
        <v>43712</v>
      </c>
      <c r="L446" s="23">
        <v>0.56171296296296003</v>
      </c>
      <c r="M446" s="24">
        <v>20</v>
      </c>
      <c r="N446" s="25">
        <f>IF(Mov2LH[[#This Row],[Unit/activity (=ILE03)]]="H",Mov2LH[[#This Row],[Actual]]*60,Mov2LH[[#This Row],[Actual]])</f>
        <v>20</v>
      </c>
      <c r="O446" s="21" t="s">
        <v>66</v>
      </c>
      <c r="P446" s="24">
        <v>20</v>
      </c>
      <c r="Q446" s="21" t="s">
        <v>66</v>
      </c>
      <c r="R446" s="21" t="s">
        <v>72</v>
      </c>
    </row>
    <row r="447" spans="1:18" x14ac:dyDescent="0.35">
      <c r="A447" s="27">
        <v>1546598</v>
      </c>
      <c r="B447" s="16">
        <f>VLOOKUP(A447,'Mov 2LH Orders'!B:C,2,0)</f>
        <v>147</v>
      </c>
      <c r="C447" s="21" t="s">
        <v>59</v>
      </c>
      <c r="D447" s="21" t="s">
        <v>99</v>
      </c>
      <c r="E447" s="21" t="s">
        <v>61</v>
      </c>
      <c r="F447" s="21" t="s">
        <v>62</v>
      </c>
      <c r="G447" s="21" t="s">
        <v>63</v>
      </c>
      <c r="H447" s="21" t="s">
        <v>96</v>
      </c>
      <c r="I447" s="22">
        <v>43713</v>
      </c>
      <c r="J447" s="23">
        <v>0.52582175925926</v>
      </c>
      <c r="K447" s="22">
        <v>43713</v>
      </c>
      <c r="L447" s="23">
        <v>0.56600694444444</v>
      </c>
      <c r="M447" s="25">
        <v>57.866999999999997</v>
      </c>
      <c r="N447" s="25">
        <f>IF(Mov2LH[[#This Row],[Unit/activity (=ILE03)]]="H",Mov2LH[[#This Row],[Actual]]*60,Mov2LH[[#This Row],[Actual]])</f>
        <v>57.866999999999997</v>
      </c>
      <c r="O447" s="21" t="s">
        <v>66</v>
      </c>
      <c r="P447" s="24">
        <v>100</v>
      </c>
      <c r="Q447" s="21" t="s">
        <v>66</v>
      </c>
      <c r="R447" s="21" t="s">
        <v>67</v>
      </c>
    </row>
    <row r="448" spans="1:18" x14ac:dyDescent="0.35">
      <c r="A448" s="27">
        <v>1546598</v>
      </c>
      <c r="B448" s="16">
        <f>VLOOKUP(A448,'Mov 2LH Orders'!B:C,2,0)</f>
        <v>147</v>
      </c>
      <c r="C448" s="21" t="s">
        <v>59</v>
      </c>
      <c r="D448" s="21" t="s">
        <v>101</v>
      </c>
      <c r="E448" s="21" t="s">
        <v>69</v>
      </c>
      <c r="F448" s="21" t="s">
        <v>62</v>
      </c>
      <c r="G448" s="21" t="s">
        <v>70</v>
      </c>
      <c r="H448" s="21" t="s">
        <v>98</v>
      </c>
      <c r="I448" s="22">
        <v>43718</v>
      </c>
      <c r="J448" s="23">
        <v>0.66964120370369995</v>
      </c>
      <c r="K448" s="22">
        <v>43718</v>
      </c>
      <c r="L448" s="23">
        <v>0.66964120370369995</v>
      </c>
      <c r="M448" s="24">
        <v>20</v>
      </c>
      <c r="N448" s="25">
        <f>IF(Mov2LH[[#This Row],[Unit/activity (=ILE03)]]="H",Mov2LH[[#This Row],[Actual]]*60,Mov2LH[[#This Row],[Actual]])</f>
        <v>20</v>
      </c>
      <c r="O448" s="21" t="s">
        <v>66</v>
      </c>
      <c r="P448" s="24">
        <v>20</v>
      </c>
      <c r="Q448" s="21" t="s">
        <v>66</v>
      </c>
      <c r="R448" s="21" t="s">
        <v>72</v>
      </c>
    </row>
    <row r="449" spans="1:18" x14ac:dyDescent="0.35">
      <c r="A449" s="27">
        <v>1546598</v>
      </c>
      <c r="B449" s="16">
        <f>VLOOKUP(A449,'Mov 2LH Orders'!B:C,2,0)</f>
        <v>147</v>
      </c>
      <c r="C449" s="21" t="s">
        <v>59</v>
      </c>
      <c r="D449" s="21" t="s">
        <v>104</v>
      </c>
      <c r="E449" s="21" t="s">
        <v>69</v>
      </c>
      <c r="F449" s="21" t="s">
        <v>62</v>
      </c>
      <c r="G449" s="21" t="s">
        <v>70</v>
      </c>
      <c r="H449" s="21" t="s">
        <v>100</v>
      </c>
      <c r="I449" s="22">
        <v>43718</v>
      </c>
      <c r="J449" s="23">
        <v>0.66967592592592995</v>
      </c>
      <c r="K449" s="22">
        <v>43718</v>
      </c>
      <c r="L449" s="23">
        <v>0.66967592592592995</v>
      </c>
      <c r="M449" s="24">
        <v>30</v>
      </c>
      <c r="N449" s="25">
        <f>IF(Mov2LH[[#This Row],[Unit/activity (=ILE03)]]="H",Mov2LH[[#This Row],[Actual]]*60,Mov2LH[[#This Row],[Actual]])</f>
        <v>30</v>
      </c>
      <c r="O449" s="21" t="s">
        <v>66</v>
      </c>
      <c r="P449" s="24">
        <v>30</v>
      </c>
      <c r="Q449" s="21" t="s">
        <v>66</v>
      </c>
      <c r="R449" s="21" t="s">
        <v>72</v>
      </c>
    </row>
    <row r="450" spans="1:18" x14ac:dyDescent="0.35">
      <c r="A450" s="27">
        <v>1546598</v>
      </c>
      <c r="B450" s="16">
        <f>VLOOKUP(A450,'Mov 2LH Orders'!B:C,2,0)</f>
        <v>147</v>
      </c>
      <c r="C450" s="21" t="s">
        <v>59</v>
      </c>
      <c r="D450" s="21" t="s">
        <v>113</v>
      </c>
      <c r="E450" s="21" t="s">
        <v>102</v>
      </c>
      <c r="F450" s="21" t="s">
        <v>62</v>
      </c>
      <c r="G450" s="21" t="s">
        <v>100</v>
      </c>
      <c r="H450" s="21" t="s">
        <v>103</v>
      </c>
      <c r="I450" s="22">
        <v>43718</v>
      </c>
      <c r="J450" s="23">
        <v>0.66971064814814996</v>
      </c>
      <c r="K450" s="22">
        <v>43718</v>
      </c>
      <c r="L450" s="23">
        <v>0.66971064814814996</v>
      </c>
      <c r="M450" s="24">
        <v>30</v>
      </c>
      <c r="N450" s="25">
        <f>IF(Mov2LH[[#This Row],[Unit/activity (=ILE03)]]="H",Mov2LH[[#This Row],[Actual]]*60,Mov2LH[[#This Row],[Actual]])</f>
        <v>30</v>
      </c>
      <c r="O450" s="21" t="s">
        <v>66</v>
      </c>
      <c r="P450" s="24">
        <v>30</v>
      </c>
      <c r="Q450" s="21" t="s">
        <v>66</v>
      </c>
      <c r="R450" s="21" t="s">
        <v>72</v>
      </c>
    </row>
    <row r="451" spans="1:18" x14ac:dyDescent="0.35">
      <c r="A451" s="27">
        <v>1546598</v>
      </c>
      <c r="B451" s="16">
        <f>VLOOKUP(A451,'Mov 2LH Orders'!B:C,2,0)</f>
        <v>147</v>
      </c>
      <c r="C451" s="21" t="s">
        <v>59</v>
      </c>
      <c r="D451" s="21" t="s">
        <v>114</v>
      </c>
      <c r="E451" s="21" t="s">
        <v>102</v>
      </c>
      <c r="F451" s="21" t="s">
        <v>105</v>
      </c>
      <c r="G451" s="21" t="s">
        <v>100</v>
      </c>
      <c r="H451" s="21" t="s">
        <v>106</v>
      </c>
      <c r="I451" s="22">
        <v>43719</v>
      </c>
      <c r="J451" s="23">
        <v>0.65719907407406997</v>
      </c>
      <c r="K451" s="22">
        <v>43719</v>
      </c>
      <c r="L451" s="23">
        <v>0.65719907407406997</v>
      </c>
      <c r="M451" s="24">
        <v>45</v>
      </c>
      <c r="N451" s="25">
        <f>IF(Mov2LH[[#This Row],[Unit/activity (=ILE03)]]="H",Mov2LH[[#This Row],[Actual]]*60,Mov2LH[[#This Row],[Actual]])</f>
        <v>45</v>
      </c>
      <c r="O451" s="21" t="s">
        <v>66</v>
      </c>
      <c r="P451" s="24">
        <v>45</v>
      </c>
      <c r="Q451" s="21" t="s">
        <v>66</v>
      </c>
      <c r="R451" s="21" t="s">
        <v>72</v>
      </c>
    </row>
    <row r="452" spans="1:18" x14ac:dyDescent="0.35">
      <c r="A452" s="27">
        <v>1546598</v>
      </c>
      <c r="B452" s="16">
        <f>VLOOKUP(A452,'Mov 2LH Orders'!B:C,2,0)</f>
        <v>147</v>
      </c>
      <c r="C452" s="21" t="s">
        <v>107</v>
      </c>
      <c r="D452" s="21" t="s">
        <v>60</v>
      </c>
      <c r="E452" s="21" t="s">
        <v>61</v>
      </c>
      <c r="F452" s="21" t="s">
        <v>90</v>
      </c>
      <c r="G452" s="21" t="s">
        <v>63</v>
      </c>
      <c r="H452" s="21" t="s">
        <v>108</v>
      </c>
      <c r="I452" s="22">
        <v>43706</v>
      </c>
      <c r="J452" s="23">
        <v>0.39321759259258998</v>
      </c>
      <c r="K452" s="22">
        <v>43706</v>
      </c>
      <c r="L452" s="23">
        <v>0.65303240740740998</v>
      </c>
      <c r="M452" s="25">
        <v>6.2359999999999998</v>
      </c>
      <c r="N452" s="25">
        <f>IF(Mov2LH[[#This Row],[Unit/activity (=ILE03)]]="H",Mov2LH[[#This Row],[Actual]]*60,Mov2LH[[#This Row],[Actual]])</f>
        <v>374.15999999999997</v>
      </c>
      <c r="O452" s="21" t="s">
        <v>77</v>
      </c>
      <c r="P452" s="24">
        <v>1</v>
      </c>
      <c r="Q452" s="21" t="s">
        <v>66</v>
      </c>
      <c r="R452" s="21" t="s">
        <v>67</v>
      </c>
    </row>
    <row r="453" spans="1:18" x14ac:dyDescent="0.35">
      <c r="A453" s="27">
        <v>1546598</v>
      </c>
      <c r="B453" s="16">
        <f>VLOOKUP(A453,'Mov 2LH Orders'!B:C,2,0)</f>
        <v>147</v>
      </c>
      <c r="C453" s="21" t="s">
        <v>109</v>
      </c>
      <c r="D453" s="21" t="s">
        <v>95</v>
      </c>
      <c r="E453" s="21" t="s">
        <v>83</v>
      </c>
      <c r="F453" s="21" t="s">
        <v>90</v>
      </c>
      <c r="G453" s="21" t="s">
        <v>84</v>
      </c>
      <c r="H453" s="21" t="s">
        <v>110</v>
      </c>
      <c r="I453" s="22"/>
      <c r="J453" s="23">
        <v>0</v>
      </c>
      <c r="K453" s="22"/>
      <c r="L453" s="23">
        <v>0</v>
      </c>
      <c r="M453" s="25">
        <v>0</v>
      </c>
      <c r="N453" s="25">
        <f>IF(Mov2LH[[#This Row],[Unit/activity (=ILE03)]]="H",Mov2LH[[#This Row],[Actual]]*60,Mov2LH[[#This Row],[Actual]])</f>
        <v>0</v>
      </c>
      <c r="O453" s="21" t="s">
        <v>93</v>
      </c>
      <c r="P453" s="24">
        <v>5</v>
      </c>
      <c r="Q453" s="21" t="s">
        <v>66</v>
      </c>
      <c r="R453" s="21" t="s">
        <v>94</v>
      </c>
    </row>
    <row r="454" spans="1:18" x14ac:dyDescent="0.35">
      <c r="A454" s="27">
        <v>1546699</v>
      </c>
      <c r="B454" s="16">
        <f>VLOOKUP(A454,'Mov 2LH Orders'!B:C,2,0)</f>
        <v>148</v>
      </c>
      <c r="C454" s="21" t="s">
        <v>59</v>
      </c>
      <c r="D454" s="21" t="s">
        <v>60</v>
      </c>
      <c r="E454" s="21" t="s">
        <v>83</v>
      </c>
      <c r="F454" s="21" t="s">
        <v>62</v>
      </c>
      <c r="G454" s="21" t="s">
        <v>84</v>
      </c>
      <c r="H454" s="21" t="s">
        <v>111</v>
      </c>
      <c r="I454" s="22">
        <v>43706</v>
      </c>
      <c r="J454" s="23">
        <v>0.65222222222222004</v>
      </c>
      <c r="K454" s="22">
        <v>43706</v>
      </c>
      <c r="L454" s="23">
        <v>0.86026620370369999</v>
      </c>
      <c r="M454" s="25">
        <v>1.978</v>
      </c>
      <c r="N454" s="25">
        <f>IF(Mov2LH[[#This Row],[Unit/activity (=ILE03)]]="H",Mov2LH[[#This Row],[Actual]]*60,Mov2LH[[#This Row],[Actual]])</f>
        <v>118.67999999999999</v>
      </c>
      <c r="O454" s="21" t="s">
        <v>77</v>
      </c>
      <c r="P454" s="24">
        <v>40</v>
      </c>
      <c r="Q454" s="21" t="s">
        <v>66</v>
      </c>
      <c r="R454" s="21" t="s">
        <v>67</v>
      </c>
    </row>
    <row r="455" spans="1:18" x14ac:dyDescent="0.35">
      <c r="A455" s="27">
        <v>1546699</v>
      </c>
      <c r="B455" s="16">
        <f>VLOOKUP(A455,'Mov 2LH Orders'!B:C,2,0)</f>
        <v>148</v>
      </c>
      <c r="C455" s="21" t="s">
        <v>59</v>
      </c>
      <c r="D455" s="21" t="s">
        <v>68</v>
      </c>
      <c r="E455" s="21" t="s">
        <v>61</v>
      </c>
      <c r="F455" s="21" t="s">
        <v>62</v>
      </c>
      <c r="G455" s="21" t="s">
        <v>63</v>
      </c>
      <c r="H455" s="21" t="s">
        <v>64</v>
      </c>
      <c r="I455" s="22">
        <v>43709</v>
      </c>
      <c r="J455" s="23">
        <v>0.45643518518519</v>
      </c>
      <c r="K455" s="22">
        <v>43709</v>
      </c>
      <c r="L455" s="23">
        <v>0.46666666666667</v>
      </c>
      <c r="M455" s="25">
        <v>4.9169999999999998</v>
      </c>
      <c r="N455" s="25">
        <f>IF(Mov2LH[[#This Row],[Unit/activity (=ILE03)]]="H",Mov2LH[[#This Row],[Actual]]*60,Mov2LH[[#This Row],[Actual]])</f>
        <v>4.9169999999999998</v>
      </c>
      <c r="O455" s="21" t="s">
        <v>66</v>
      </c>
      <c r="P455" s="24">
        <v>15</v>
      </c>
      <c r="Q455" s="21" t="s">
        <v>66</v>
      </c>
      <c r="R455" s="21" t="s">
        <v>67</v>
      </c>
    </row>
    <row r="456" spans="1:18" x14ac:dyDescent="0.35">
      <c r="A456" s="27">
        <v>1546699</v>
      </c>
      <c r="B456" s="16">
        <f>VLOOKUP(A456,'Mov 2LH Orders'!B:C,2,0)</f>
        <v>148</v>
      </c>
      <c r="C456" s="21" t="s">
        <v>59</v>
      </c>
      <c r="D456" s="21" t="s">
        <v>73</v>
      </c>
      <c r="E456" s="21" t="s">
        <v>69</v>
      </c>
      <c r="F456" s="21" t="s">
        <v>62</v>
      </c>
      <c r="G456" s="21" t="s">
        <v>70</v>
      </c>
      <c r="H456" s="21" t="s">
        <v>71</v>
      </c>
      <c r="I456" s="22">
        <v>43710</v>
      </c>
      <c r="J456" s="23">
        <v>0.30934027777778</v>
      </c>
      <c r="K456" s="22">
        <v>43710</v>
      </c>
      <c r="L456" s="23">
        <v>0.30934027777778</v>
      </c>
      <c r="M456" s="24">
        <v>20</v>
      </c>
      <c r="N456" s="25">
        <f>IF(Mov2LH[[#This Row],[Unit/activity (=ILE03)]]="H",Mov2LH[[#This Row],[Actual]]*60,Mov2LH[[#This Row],[Actual]])</f>
        <v>20</v>
      </c>
      <c r="O456" s="21" t="s">
        <v>66</v>
      </c>
      <c r="P456" s="24">
        <v>20</v>
      </c>
      <c r="Q456" s="21" t="s">
        <v>66</v>
      </c>
      <c r="R456" s="21" t="s">
        <v>72</v>
      </c>
    </row>
    <row r="457" spans="1:18" x14ac:dyDescent="0.35">
      <c r="A457" s="27">
        <v>1546699</v>
      </c>
      <c r="B457" s="16">
        <f>VLOOKUP(A457,'Mov 2LH Orders'!B:C,2,0)</f>
        <v>148</v>
      </c>
      <c r="C457" s="21" t="s">
        <v>59</v>
      </c>
      <c r="D457" s="21" t="s">
        <v>75</v>
      </c>
      <c r="E457" s="21" t="s">
        <v>61</v>
      </c>
      <c r="F457" s="21" t="s">
        <v>62</v>
      </c>
      <c r="G457" s="21" t="s">
        <v>63</v>
      </c>
      <c r="H457" s="21" t="s">
        <v>74</v>
      </c>
      <c r="I457" s="22">
        <v>43710</v>
      </c>
      <c r="J457" s="23">
        <v>0.33240740740740998</v>
      </c>
      <c r="K457" s="22">
        <v>43710</v>
      </c>
      <c r="L457" s="23">
        <v>0.72225694444444</v>
      </c>
      <c r="M457" s="25">
        <v>8.8539999999999992</v>
      </c>
      <c r="N457" s="25">
        <f>IF(Mov2LH[[#This Row],[Unit/activity (=ILE03)]]="H",Mov2LH[[#This Row],[Actual]]*60,Mov2LH[[#This Row],[Actual]])</f>
        <v>531.24</v>
      </c>
      <c r="O457" s="21" t="s">
        <v>77</v>
      </c>
      <c r="P457" s="24">
        <v>290</v>
      </c>
      <c r="Q457" s="21" t="s">
        <v>66</v>
      </c>
      <c r="R457" s="21" t="s">
        <v>67</v>
      </c>
    </row>
    <row r="458" spans="1:18" x14ac:dyDescent="0.35">
      <c r="A458" s="27">
        <v>1546699</v>
      </c>
      <c r="B458" s="16">
        <f>VLOOKUP(A458,'Mov 2LH Orders'!B:C,2,0)</f>
        <v>148</v>
      </c>
      <c r="C458" s="21" t="s">
        <v>59</v>
      </c>
      <c r="D458" s="21" t="s">
        <v>78</v>
      </c>
      <c r="E458" s="21" t="s">
        <v>61</v>
      </c>
      <c r="F458" s="21" t="s">
        <v>62</v>
      </c>
      <c r="G458" s="21" t="s">
        <v>63</v>
      </c>
      <c r="H458" s="21" t="s">
        <v>76</v>
      </c>
      <c r="I458" s="22">
        <v>43710</v>
      </c>
      <c r="J458" s="23">
        <v>0.72240740740741005</v>
      </c>
      <c r="K458" s="22">
        <v>43716</v>
      </c>
      <c r="L458" s="23">
        <v>0.73297453703703996</v>
      </c>
      <c r="M458" s="25">
        <v>2239.4470000000001</v>
      </c>
      <c r="N458" s="25">
        <f>IF(Mov2LH[[#This Row],[Unit/activity (=ILE03)]]="H",Mov2LH[[#This Row],[Actual]]*60,Mov2LH[[#This Row],[Actual]])</f>
        <v>2239.4470000000001</v>
      </c>
      <c r="O458" s="21" t="s">
        <v>66</v>
      </c>
      <c r="P458" s="24">
        <v>1040</v>
      </c>
      <c r="Q458" s="21" t="s">
        <v>66</v>
      </c>
      <c r="R458" s="21" t="s">
        <v>67</v>
      </c>
    </row>
    <row r="459" spans="1:18" x14ac:dyDescent="0.35">
      <c r="A459" s="27">
        <v>1546699</v>
      </c>
      <c r="B459" s="16">
        <f>VLOOKUP(A459,'Mov 2LH Orders'!B:C,2,0)</f>
        <v>148</v>
      </c>
      <c r="C459" s="21" t="s">
        <v>59</v>
      </c>
      <c r="D459" s="21" t="s">
        <v>80</v>
      </c>
      <c r="E459" s="21" t="s">
        <v>61</v>
      </c>
      <c r="F459" s="21" t="s">
        <v>62</v>
      </c>
      <c r="G459" s="21" t="s">
        <v>63</v>
      </c>
      <c r="H459" s="21" t="s">
        <v>112</v>
      </c>
      <c r="I459" s="22">
        <v>43716</v>
      </c>
      <c r="J459" s="23">
        <v>0.73335648148148003</v>
      </c>
      <c r="K459" s="22">
        <v>43716</v>
      </c>
      <c r="L459" s="23">
        <v>0.74317129629629997</v>
      </c>
      <c r="M459" s="25">
        <v>14.132999999999999</v>
      </c>
      <c r="N459" s="25">
        <f>IF(Mov2LH[[#This Row],[Unit/activity (=ILE03)]]="H",Mov2LH[[#This Row],[Actual]]*60,Mov2LH[[#This Row],[Actual]])</f>
        <v>14.132999999999999</v>
      </c>
      <c r="O459" s="21" t="s">
        <v>66</v>
      </c>
      <c r="P459" s="24">
        <v>50</v>
      </c>
      <c r="Q459" s="21" t="s">
        <v>66</v>
      </c>
      <c r="R459" s="21" t="s">
        <v>67</v>
      </c>
    </row>
    <row r="460" spans="1:18" x14ac:dyDescent="0.35">
      <c r="A460" s="27">
        <v>1546699</v>
      </c>
      <c r="B460" s="16">
        <f>VLOOKUP(A460,'Mov 2LH Orders'!B:C,2,0)</f>
        <v>148</v>
      </c>
      <c r="C460" s="21" t="s">
        <v>59</v>
      </c>
      <c r="D460" s="21" t="s">
        <v>82</v>
      </c>
      <c r="E460" s="21" t="s">
        <v>89</v>
      </c>
      <c r="F460" s="21" t="s">
        <v>90</v>
      </c>
      <c r="G460" s="21" t="s">
        <v>91</v>
      </c>
      <c r="H460" s="21" t="s">
        <v>92</v>
      </c>
      <c r="I460" s="22"/>
      <c r="J460" s="23">
        <v>0</v>
      </c>
      <c r="K460" s="22"/>
      <c r="L460" s="23">
        <v>0</v>
      </c>
      <c r="M460" s="25">
        <v>0</v>
      </c>
      <c r="N460" s="25">
        <f>IF(Mov2LH[[#This Row],[Unit/activity (=ILE03)]]="H",Mov2LH[[#This Row],[Actual]]*60,Mov2LH[[#This Row],[Actual]])</f>
        <v>0</v>
      </c>
      <c r="O460" s="21" t="s">
        <v>93</v>
      </c>
      <c r="P460" s="24">
        <v>0</v>
      </c>
      <c r="Q460" s="21" t="s">
        <v>66</v>
      </c>
      <c r="R460" s="21" t="s">
        <v>94</v>
      </c>
    </row>
    <row r="461" spans="1:18" x14ac:dyDescent="0.35">
      <c r="A461" s="27">
        <v>1546699</v>
      </c>
      <c r="B461" s="16">
        <f>VLOOKUP(A461,'Mov 2LH Orders'!B:C,2,0)</f>
        <v>148</v>
      </c>
      <c r="C461" s="21" t="s">
        <v>59</v>
      </c>
      <c r="D461" s="21" t="s">
        <v>85</v>
      </c>
      <c r="E461" s="21" t="s">
        <v>69</v>
      </c>
      <c r="F461" s="21" t="s">
        <v>62</v>
      </c>
      <c r="G461" s="21" t="s">
        <v>70</v>
      </c>
      <c r="H461" s="21" t="s">
        <v>79</v>
      </c>
      <c r="I461" s="22">
        <v>43717</v>
      </c>
      <c r="J461" s="23">
        <v>0.42990740740741001</v>
      </c>
      <c r="K461" s="22">
        <v>43717</v>
      </c>
      <c r="L461" s="23">
        <v>0.42990740740741001</v>
      </c>
      <c r="M461" s="24">
        <v>20</v>
      </c>
      <c r="N461" s="25">
        <f>IF(Mov2LH[[#This Row],[Unit/activity (=ILE03)]]="H",Mov2LH[[#This Row],[Actual]]*60,Mov2LH[[#This Row],[Actual]])</f>
        <v>20</v>
      </c>
      <c r="O461" s="21" t="s">
        <v>66</v>
      </c>
      <c r="P461" s="24">
        <v>20</v>
      </c>
      <c r="Q461" s="21" t="s">
        <v>66</v>
      </c>
      <c r="R461" s="21" t="s">
        <v>72</v>
      </c>
    </row>
    <row r="462" spans="1:18" x14ac:dyDescent="0.35">
      <c r="A462" s="27">
        <v>1546699</v>
      </c>
      <c r="B462" s="16">
        <f>VLOOKUP(A462,'Mov 2LH Orders'!B:C,2,0)</f>
        <v>148</v>
      </c>
      <c r="C462" s="21" t="s">
        <v>59</v>
      </c>
      <c r="D462" s="21" t="s">
        <v>88</v>
      </c>
      <c r="E462" s="21" t="s">
        <v>69</v>
      </c>
      <c r="F462" s="21" t="s">
        <v>62</v>
      </c>
      <c r="G462" s="21" t="s">
        <v>70</v>
      </c>
      <c r="H462" s="21" t="s">
        <v>81</v>
      </c>
      <c r="I462" s="22">
        <v>43717</v>
      </c>
      <c r="J462" s="23">
        <v>0.42998842592593001</v>
      </c>
      <c r="K462" s="22">
        <v>43717</v>
      </c>
      <c r="L462" s="23">
        <v>0.42998842592593001</v>
      </c>
      <c r="M462" s="24">
        <v>20</v>
      </c>
      <c r="N462" s="25">
        <f>IF(Mov2LH[[#This Row],[Unit/activity (=ILE03)]]="H",Mov2LH[[#This Row],[Actual]]*60,Mov2LH[[#This Row],[Actual]])</f>
        <v>20</v>
      </c>
      <c r="O462" s="21" t="s">
        <v>66</v>
      </c>
      <c r="P462" s="24">
        <v>20</v>
      </c>
      <c r="Q462" s="21" t="s">
        <v>66</v>
      </c>
      <c r="R462" s="21" t="s">
        <v>72</v>
      </c>
    </row>
    <row r="463" spans="1:18" x14ac:dyDescent="0.35">
      <c r="A463" s="27">
        <v>1546699</v>
      </c>
      <c r="B463" s="16">
        <f>VLOOKUP(A463,'Mov 2LH Orders'!B:C,2,0)</f>
        <v>148</v>
      </c>
      <c r="C463" s="21" t="s">
        <v>59</v>
      </c>
      <c r="D463" s="21" t="s">
        <v>95</v>
      </c>
      <c r="E463" s="21" t="s">
        <v>83</v>
      </c>
      <c r="F463" s="21" t="s">
        <v>62</v>
      </c>
      <c r="G463" s="21" t="s">
        <v>84</v>
      </c>
      <c r="H463" s="21" t="s">
        <v>84</v>
      </c>
      <c r="I463" s="22">
        <v>43717</v>
      </c>
      <c r="J463" s="23">
        <v>0.48469907407406998</v>
      </c>
      <c r="K463" s="22">
        <v>43718</v>
      </c>
      <c r="L463" s="23">
        <v>0.16543981481480999</v>
      </c>
      <c r="M463" s="25">
        <v>8.0980000000000008</v>
      </c>
      <c r="N463" s="25">
        <f>IF(Mov2LH[[#This Row],[Unit/activity (=ILE03)]]="H",Mov2LH[[#This Row],[Actual]]*60,Mov2LH[[#This Row],[Actual]])</f>
        <v>485.88000000000005</v>
      </c>
      <c r="O463" s="21" t="s">
        <v>77</v>
      </c>
      <c r="P463" s="24">
        <v>450</v>
      </c>
      <c r="Q463" s="21" t="s">
        <v>66</v>
      </c>
      <c r="R463" s="21" t="s">
        <v>67</v>
      </c>
    </row>
    <row r="464" spans="1:18" x14ac:dyDescent="0.35">
      <c r="A464" s="27">
        <v>1546699</v>
      </c>
      <c r="B464" s="16">
        <f>VLOOKUP(A464,'Mov 2LH Orders'!B:C,2,0)</f>
        <v>148</v>
      </c>
      <c r="C464" s="21" t="s">
        <v>59</v>
      </c>
      <c r="D464" s="21" t="s">
        <v>97</v>
      </c>
      <c r="E464" s="21" t="s">
        <v>86</v>
      </c>
      <c r="F464" s="21" t="s">
        <v>62</v>
      </c>
      <c r="G464" s="21" t="s">
        <v>87</v>
      </c>
      <c r="H464" s="21" t="s">
        <v>87</v>
      </c>
      <c r="I464" s="22">
        <v>43718</v>
      </c>
      <c r="J464" s="23">
        <v>0.4081712962963</v>
      </c>
      <c r="K464" s="22">
        <v>43718</v>
      </c>
      <c r="L464" s="23">
        <v>0.4081712962963</v>
      </c>
      <c r="M464" s="24">
        <v>20</v>
      </c>
      <c r="N464" s="25">
        <f>IF(Mov2LH[[#This Row],[Unit/activity (=ILE03)]]="H",Mov2LH[[#This Row],[Actual]]*60,Mov2LH[[#This Row],[Actual]])</f>
        <v>20</v>
      </c>
      <c r="O464" s="21" t="s">
        <v>66</v>
      </c>
      <c r="P464" s="24">
        <v>20</v>
      </c>
      <c r="Q464" s="21" t="s">
        <v>66</v>
      </c>
      <c r="R464" s="21" t="s">
        <v>72</v>
      </c>
    </row>
    <row r="465" spans="1:18" x14ac:dyDescent="0.35">
      <c r="A465" s="27">
        <v>1546699</v>
      </c>
      <c r="B465" s="16">
        <f>VLOOKUP(A465,'Mov 2LH Orders'!B:C,2,0)</f>
        <v>148</v>
      </c>
      <c r="C465" s="21" t="s">
        <v>59</v>
      </c>
      <c r="D465" s="21" t="s">
        <v>99</v>
      </c>
      <c r="E465" s="21" t="s">
        <v>61</v>
      </c>
      <c r="F465" s="21" t="s">
        <v>62</v>
      </c>
      <c r="G465" s="21" t="s">
        <v>63</v>
      </c>
      <c r="H465" s="21" t="s">
        <v>96</v>
      </c>
      <c r="I465" s="22">
        <v>43724</v>
      </c>
      <c r="J465" s="23">
        <v>0.38307870370370001</v>
      </c>
      <c r="K465" s="22">
        <v>43724</v>
      </c>
      <c r="L465" s="23">
        <v>0.53502314814815</v>
      </c>
      <c r="M465" s="25">
        <v>45.317</v>
      </c>
      <c r="N465" s="25">
        <f>IF(Mov2LH[[#This Row],[Unit/activity (=ILE03)]]="H",Mov2LH[[#This Row],[Actual]]*60,Mov2LH[[#This Row],[Actual]])</f>
        <v>45.317</v>
      </c>
      <c r="O465" s="21" t="s">
        <v>66</v>
      </c>
      <c r="P465" s="24">
        <v>100</v>
      </c>
      <c r="Q465" s="21" t="s">
        <v>66</v>
      </c>
      <c r="R465" s="21" t="s">
        <v>67</v>
      </c>
    </row>
    <row r="466" spans="1:18" x14ac:dyDescent="0.35">
      <c r="A466" s="27">
        <v>1546699</v>
      </c>
      <c r="B466" s="16">
        <f>VLOOKUP(A466,'Mov 2LH Orders'!B:C,2,0)</f>
        <v>148</v>
      </c>
      <c r="C466" s="21" t="s">
        <v>59</v>
      </c>
      <c r="D466" s="21" t="s">
        <v>101</v>
      </c>
      <c r="E466" s="21" t="s">
        <v>69</v>
      </c>
      <c r="F466" s="21" t="s">
        <v>62</v>
      </c>
      <c r="G466" s="21" t="s">
        <v>70</v>
      </c>
      <c r="H466" s="21" t="s">
        <v>98</v>
      </c>
      <c r="I466" s="22">
        <v>43724</v>
      </c>
      <c r="J466" s="23">
        <v>0.68185185185185004</v>
      </c>
      <c r="K466" s="22">
        <v>43724</v>
      </c>
      <c r="L466" s="23">
        <v>0.68185185185185004</v>
      </c>
      <c r="M466" s="24">
        <v>20</v>
      </c>
      <c r="N466" s="25">
        <f>IF(Mov2LH[[#This Row],[Unit/activity (=ILE03)]]="H",Mov2LH[[#This Row],[Actual]]*60,Mov2LH[[#This Row],[Actual]])</f>
        <v>20</v>
      </c>
      <c r="O466" s="21" t="s">
        <v>66</v>
      </c>
      <c r="P466" s="24">
        <v>20</v>
      </c>
      <c r="Q466" s="21" t="s">
        <v>66</v>
      </c>
      <c r="R466" s="21" t="s">
        <v>72</v>
      </c>
    </row>
    <row r="467" spans="1:18" x14ac:dyDescent="0.35">
      <c r="A467" s="27">
        <v>1546699</v>
      </c>
      <c r="B467" s="16">
        <f>VLOOKUP(A467,'Mov 2LH Orders'!B:C,2,0)</f>
        <v>148</v>
      </c>
      <c r="C467" s="21" t="s">
        <v>59</v>
      </c>
      <c r="D467" s="21" t="s">
        <v>104</v>
      </c>
      <c r="E467" s="21" t="s">
        <v>69</v>
      </c>
      <c r="F467" s="21" t="s">
        <v>62</v>
      </c>
      <c r="G467" s="21" t="s">
        <v>70</v>
      </c>
      <c r="H467" s="21" t="s">
        <v>100</v>
      </c>
      <c r="I467" s="22">
        <v>43724</v>
      </c>
      <c r="J467" s="23">
        <v>0.68189814814814997</v>
      </c>
      <c r="K467" s="22">
        <v>43724</v>
      </c>
      <c r="L467" s="23">
        <v>0.68189814814814997</v>
      </c>
      <c r="M467" s="24">
        <v>30</v>
      </c>
      <c r="N467" s="25">
        <f>IF(Mov2LH[[#This Row],[Unit/activity (=ILE03)]]="H",Mov2LH[[#This Row],[Actual]]*60,Mov2LH[[#This Row],[Actual]])</f>
        <v>30</v>
      </c>
      <c r="O467" s="21" t="s">
        <v>66</v>
      </c>
      <c r="P467" s="24">
        <v>30</v>
      </c>
      <c r="Q467" s="21" t="s">
        <v>66</v>
      </c>
      <c r="R467" s="21" t="s">
        <v>72</v>
      </c>
    </row>
    <row r="468" spans="1:18" x14ac:dyDescent="0.35">
      <c r="A468" s="27">
        <v>1546699</v>
      </c>
      <c r="B468" s="16">
        <f>VLOOKUP(A468,'Mov 2LH Orders'!B:C,2,0)</f>
        <v>148</v>
      </c>
      <c r="C468" s="21" t="s">
        <v>59</v>
      </c>
      <c r="D468" s="21" t="s">
        <v>113</v>
      </c>
      <c r="E468" s="21" t="s">
        <v>102</v>
      </c>
      <c r="F468" s="21" t="s">
        <v>62</v>
      </c>
      <c r="G468" s="21" t="s">
        <v>100</v>
      </c>
      <c r="H468" s="21" t="s">
        <v>103</v>
      </c>
      <c r="I468" s="22">
        <v>43724</v>
      </c>
      <c r="J468" s="23">
        <v>0.68193287037036998</v>
      </c>
      <c r="K468" s="22">
        <v>43724</v>
      </c>
      <c r="L468" s="23">
        <v>0.68193287037036998</v>
      </c>
      <c r="M468" s="24">
        <v>30</v>
      </c>
      <c r="N468" s="25">
        <f>IF(Mov2LH[[#This Row],[Unit/activity (=ILE03)]]="H",Mov2LH[[#This Row],[Actual]]*60,Mov2LH[[#This Row],[Actual]])</f>
        <v>30</v>
      </c>
      <c r="O468" s="21" t="s">
        <v>66</v>
      </c>
      <c r="P468" s="24">
        <v>30</v>
      </c>
      <c r="Q468" s="21" t="s">
        <v>66</v>
      </c>
      <c r="R468" s="21" t="s">
        <v>72</v>
      </c>
    </row>
    <row r="469" spans="1:18" x14ac:dyDescent="0.35">
      <c r="A469" s="27">
        <v>1546699</v>
      </c>
      <c r="B469" s="16">
        <f>VLOOKUP(A469,'Mov 2LH Orders'!B:C,2,0)</f>
        <v>148</v>
      </c>
      <c r="C469" s="21" t="s">
        <v>59</v>
      </c>
      <c r="D469" s="21" t="s">
        <v>114</v>
      </c>
      <c r="E469" s="21" t="s">
        <v>102</v>
      </c>
      <c r="F469" s="21" t="s">
        <v>105</v>
      </c>
      <c r="G469" s="21" t="s">
        <v>100</v>
      </c>
      <c r="H469" s="21" t="s">
        <v>106</v>
      </c>
      <c r="I469" s="22">
        <v>43726</v>
      </c>
      <c r="J469" s="23">
        <v>0.33881944444444001</v>
      </c>
      <c r="K469" s="22">
        <v>43726</v>
      </c>
      <c r="L469" s="23">
        <v>0.33881944444444001</v>
      </c>
      <c r="M469" s="24">
        <v>45</v>
      </c>
      <c r="N469" s="25">
        <f>IF(Mov2LH[[#This Row],[Unit/activity (=ILE03)]]="H",Mov2LH[[#This Row],[Actual]]*60,Mov2LH[[#This Row],[Actual]])</f>
        <v>45</v>
      </c>
      <c r="O469" s="21" t="s">
        <v>66</v>
      </c>
      <c r="P469" s="24">
        <v>45</v>
      </c>
      <c r="Q469" s="21" t="s">
        <v>66</v>
      </c>
      <c r="R469" s="21" t="s">
        <v>72</v>
      </c>
    </row>
    <row r="470" spans="1:18" x14ac:dyDescent="0.35">
      <c r="A470" s="27">
        <v>1546699</v>
      </c>
      <c r="B470" s="16">
        <f>VLOOKUP(A470,'Mov 2LH Orders'!B:C,2,0)</f>
        <v>148</v>
      </c>
      <c r="C470" s="21" t="s">
        <v>107</v>
      </c>
      <c r="D470" s="21" t="s">
        <v>60</v>
      </c>
      <c r="E470" s="21" t="s">
        <v>61</v>
      </c>
      <c r="F470" s="21" t="s">
        <v>90</v>
      </c>
      <c r="G470" s="21" t="s">
        <v>63</v>
      </c>
      <c r="H470" s="21" t="s">
        <v>108</v>
      </c>
      <c r="I470" s="22">
        <v>43718</v>
      </c>
      <c r="J470" s="23">
        <v>0.32494212962962998</v>
      </c>
      <c r="K470" s="22">
        <v>43718</v>
      </c>
      <c r="L470" s="23">
        <v>0.70457175925925997</v>
      </c>
      <c r="M470" s="25">
        <v>9.1110000000000007</v>
      </c>
      <c r="N470" s="25">
        <f>IF(Mov2LH[[#This Row],[Unit/activity (=ILE03)]]="H",Mov2LH[[#This Row],[Actual]]*60,Mov2LH[[#This Row],[Actual]])</f>
        <v>546.66000000000008</v>
      </c>
      <c r="O470" s="21" t="s">
        <v>77</v>
      </c>
      <c r="P470" s="24">
        <v>1</v>
      </c>
      <c r="Q470" s="21" t="s">
        <v>66</v>
      </c>
      <c r="R470" s="21" t="s">
        <v>67</v>
      </c>
    </row>
    <row r="471" spans="1:18" x14ac:dyDescent="0.35">
      <c r="A471" s="27">
        <v>1546699</v>
      </c>
      <c r="B471" s="16">
        <f>VLOOKUP(A471,'Mov 2LH Orders'!B:C,2,0)</f>
        <v>148</v>
      </c>
      <c r="C471" s="21" t="s">
        <v>109</v>
      </c>
      <c r="D471" s="21" t="s">
        <v>95</v>
      </c>
      <c r="E471" s="21" t="s">
        <v>83</v>
      </c>
      <c r="F471" s="21" t="s">
        <v>90</v>
      </c>
      <c r="G471" s="21" t="s">
        <v>84</v>
      </c>
      <c r="H471" s="21" t="s">
        <v>110</v>
      </c>
      <c r="I471" s="22"/>
      <c r="J471" s="23">
        <v>0</v>
      </c>
      <c r="K471" s="22"/>
      <c r="L471" s="23">
        <v>0</v>
      </c>
      <c r="M471" s="25">
        <v>0</v>
      </c>
      <c r="N471" s="25">
        <f>IF(Mov2LH[[#This Row],[Unit/activity (=ILE03)]]="H",Mov2LH[[#This Row],[Actual]]*60,Mov2LH[[#This Row],[Actual]])</f>
        <v>0</v>
      </c>
      <c r="O471" s="21" t="s">
        <v>93</v>
      </c>
      <c r="P471" s="24">
        <v>5</v>
      </c>
      <c r="Q471" s="21" t="s">
        <v>66</v>
      </c>
      <c r="R471" s="21" t="s">
        <v>94</v>
      </c>
    </row>
    <row r="472" spans="1:18" x14ac:dyDescent="0.35">
      <c r="A472" s="27">
        <v>1548148</v>
      </c>
      <c r="B472" s="16">
        <f>VLOOKUP(A472,'Mov 2LH Orders'!B:C,2,0)</f>
        <v>149</v>
      </c>
      <c r="C472" s="21" t="s">
        <v>59</v>
      </c>
      <c r="D472" s="21" t="s">
        <v>60</v>
      </c>
      <c r="E472" s="21" t="s">
        <v>83</v>
      </c>
      <c r="F472" s="21" t="s">
        <v>62</v>
      </c>
      <c r="G472" s="21" t="s">
        <v>84</v>
      </c>
      <c r="H472" s="21" t="s">
        <v>111</v>
      </c>
      <c r="I472" s="22">
        <v>43710</v>
      </c>
      <c r="J472" s="23">
        <v>0.11648148148148001</v>
      </c>
      <c r="K472" s="22">
        <v>43710</v>
      </c>
      <c r="L472" s="23">
        <v>0.15362268518519001</v>
      </c>
      <c r="M472" s="25">
        <v>26.75</v>
      </c>
      <c r="N472" s="25">
        <f>IF(Mov2LH[[#This Row],[Unit/activity (=ILE03)]]="H",Mov2LH[[#This Row],[Actual]]*60,Mov2LH[[#This Row],[Actual]])</f>
        <v>26.75</v>
      </c>
      <c r="O472" s="21" t="s">
        <v>66</v>
      </c>
      <c r="P472" s="24">
        <v>40</v>
      </c>
      <c r="Q472" s="21" t="s">
        <v>66</v>
      </c>
      <c r="R472" s="21" t="s">
        <v>67</v>
      </c>
    </row>
    <row r="473" spans="1:18" x14ac:dyDescent="0.35">
      <c r="A473" s="27">
        <v>1548148</v>
      </c>
      <c r="B473" s="16">
        <f>VLOOKUP(A473,'Mov 2LH Orders'!B:C,2,0)</f>
        <v>149</v>
      </c>
      <c r="C473" s="21" t="s">
        <v>59</v>
      </c>
      <c r="D473" s="21" t="s">
        <v>68</v>
      </c>
      <c r="E473" s="21" t="s">
        <v>61</v>
      </c>
      <c r="F473" s="21" t="s">
        <v>62</v>
      </c>
      <c r="G473" s="21" t="s">
        <v>63</v>
      </c>
      <c r="H473" s="21" t="s">
        <v>64</v>
      </c>
      <c r="I473" s="22">
        <v>43710</v>
      </c>
      <c r="J473" s="23">
        <v>0.36289351851851998</v>
      </c>
      <c r="K473" s="22">
        <v>43710</v>
      </c>
      <c r="L473" s="23">
        <v>0.36931712962962998</v>
      </c>
      <c r="M473" s="25">
        <v>9.25</v>
      </c>
      <c r="N473" s="25">
        <f>IF(Mov2LH[[#This Row],[Unit/activity (=ILE03)]]="H",Mov2LH[[#This Row],[Actual]]*60,Mov2LH[[#This Row],[Actual]])</f>
        <v>9.25</v>
      </c>
      <c r="O473" s="21" t="s">
        <v>66</v>
      </c>
      <c r="P473" s="24">
        <v>15</v>
      </c>
      <c r="Q473" s="21" t="s">
        <v>66</v>
      </c>
      <c r="R473" s="21" t="s">
        <v>67</v>
      </c>
    </row>
    <row r="474" spans="1:18" x14ac:dyDescent="0.35">
      <c r="A474" s="27">
        <v>1548148</v>
      </c>
      <c r="B474" s="16">
        <f>VLOOKUP(A474,'Mov 2LH Orders'!B:C,2,0)</f>
        <v>149</v>
      </c>
      <c r="C474" s="21" t="s">
        <v>59</v>
      </c>
      <c r="D474" s="21" t="s">
        <v>73</v>
      </c>
      <c r="E474" s="21" t="s">
        <v>69</v>
      </c>
      <c r="F474" s="21" t="s">
        <v>62</v>
      </c>
      <c r="G474" s="21" t="s">
        <v>70</v>
      </c>
      <c r="H474" s="21" t="s">
        <v>71</v>
      </c>
      <c r="I474" s="22">
        <v>43710</v>
      </c>
      <c r="J474" s="23">
        <v>0.59285879629630001</v>
      </c>
      <c r="K474" s="22">
        <v>43710</v>
      </c>
      <c r="L474" s="23">
        <v>0.59285879629630001</v>
      </c>
      <c r="M474" s="24">
        <v>20</v>
      </c>
      <c r="N474" s="25">
        <f>IF(Mov2LH[[#This Row],[Unit/activity (=ILE03)]]="H",Mov2LH[[#This Row],[Actual]]*60,Mov2LH[[#This Row],[Actual]])</f>
        <v>20</v>
      </c>
      <c r="O474" s="21" t="s">
        <v>66</v>
      </c>
      <c r="P474" s="24">
        <v>20</v>
      </c>
      <c r="Q474" s="21" t="s">
        <v>66</v>
      </c>
      <c r="R474" s="21" t="s">
        <v>72</v>
      </c>
    </row>
    <row r="475" spans="1:18" x14ac:dyDescent="0.35">
      <c r="A475" s="27">
        <v>1548148</v>
      </c>
      <c r="B475" s="16">
        <f>VLOOKUP(A475,'Mov 2LH Orders'!B:C,2,0)</f>
        <v>149</v>
      </c>
      <c r="C475" s="21" t="s">
        <v>59</v>
      </c>
      <c r="D475" s="21" t="s">
        <v>75</v>
      </c>
      <c r="E475" s="21" t="s">
        <v>61</v>
      </c>
      <c r="F475" s="21" t="s">
        <v>62</v>
      </c>
      <c r="G475" s="21" t="s">
        <v>63</v>
      </c>
      <c r="H475" s="21" t="s">
        <v>74</v>
      </c>
      <c r="I475" s="22">
        <v>43710</v>
      </c>
      <c r="J475" s="23">
        <v>0.6844212962963</v>
      </c>
      <c r="K475" s="22">
        <v>43711</v>
      </c>
      <c r="L475" s="23">
        <v>0.47706018518519</v>
      </c>
      <c r="M475" s="25">
        <v>5.4720000000000004</v>
      </c>
      <c r="N475" s="25">
        <f>IF(Mov2LH[[#This Row],[Unit/activity (=ILE03)]]="H",Mov2LH[[#This Row],[Actual]]*60,Mov2LH[[#This Row],[Actual]])</f>
        <v>328.32000000000005</v>
      </c>
      <c r="O475" s="21" t="s">
        <v>77</v>
      </c>
      <c r="P475" s="24">
        <v>290</v>
      </c>
      <c r="Q475" s="21" t="s">
        <v>66</v>
      </c>
      <c r="R475" s="21" t="s">
        <v>67</v>
      </c>
    </row>
    <row r="476" spans="1:18" x14ac:dyDescent="0.35">
      <c r="A476" s="27">
        <v>1548148</v>
      </c>
      <c r="B476" s="16">
        <f>VLOOKUP(A476,'Mov 2LH Orders'!B:C,2,0)</f>
        <v>149</v>
      </c>
      <c r="C476" s="21" t="s">
        <v>59</v>
      </c>
      <c r="D476" s="21" t="s">
        <v>78</v>
      </c>
      <c r="E476" s="21" t="s">
        <v>61</v>
      </c>
      <c r="F476" s="21" t="s">
        <v>62</v>
      </c>
      <c r="G476" s="21" t="s">
        <v>63</v>
      </c>
      <c r="H476" s="21" t="s">
        <v>76</v>
      </c>
      <c r="I476" s="22">
        <v>43711</v>
      </c>
      <c r="J476" s="23">
        <v>0.50236111111111004</v>
      </c>
      <c r="K476" s="22">
        <v>43717</v>
      </c>
      <c r="L476" s="23">
        <v>0.68437499999999996</v>
      </c>
      <c r="M476" s="25">
        <v>41.305</v>
      </c>
      <c r="N476" s="25">
        <f>IF(Mov2LH[[#This Row],[Unit/activity (=ILE03)]]="H",Mov2LH[[#This Row],[Actual]]*60,Mov2LH[[#This Row],[Actual]])</f>
        <v>2478.3000000000002</v>
      </c>
      <c r="O476" s="21" t="s">
        <v>77</v>
      </c>
      <c r="P476" s="24">
        <v>1040</v>
      </c>
      <c r="Q476" s="21" t="s">
        <v>66</v>
      </c>
      <c r="R476" s="21" t="s">
        <v>67</v>
      </c>
    </row>
    <row r="477" spans="1:18" x14ac:dyDescent="0.35">
      <c r="A477" s="27">
        <v>1548148</v>
      </c>
      <c r="B477" s="16">
        <f>VLOOKUP(A477,'Mov 2LH Orders'!B:C,2,0)</f>
        <v>149</v>
      </c>
      <c r="C477" s="21" t="s">
        <v>59</v>
      </c>
      <c r="D477" s="21" t="s">
        <v>80</v>
      </c>
      <c r="E477" s="21" t="s">
        <v>61</v>
      </c>
      <c r="F477" s="21" t="s">
        <v>62</v>
      </c>
      <c r="G477" s="21" t="s">
        <v>63</v>
      </c>
      <c r="H477" s="21" t="s">
        <v>112</v>
      </c>
      <c r="I477" s="22">
        <v>43717</v>
      </c>
      <c r="J477" s="23">
        <v>0.68446759259259005</v>
      </c>
      <c r="K477" s="22">
        <v>43717</v>
      </c>
      <c r="L477" s="23">
        <v>0.69649305555555996</v>
      </c>
      <c r="M477" s="25">
        <v>17.317</v>
      </c>
      <c r="N477" s="25">
        <f>IF(Mov2LH[[#This Row],[Unit/activity (=ILE03)]]="H",Mov2LH[[#This Row],[Actual]]*60,Mov2LH[[#This Row],[Actual]])</f>
        <v>17.317</v>
      </c>
      <c r="O477" s="21" t="s">
        <v>66</v>
      </c>
      <c r="P477" s="24">
        <v>50</v>
      </c>
      <c r="Q477" s="21" t="s">
        <v>66</v>
      </c>
      <c r="R477" s="21" t="s">
        <v>67</v>
      </c>
    </row>
    <row r="478" spans="1:18" x14ac:dyDescent="0.35">
      <c r="A478" s="27">
        <v>1548148</v>
      </c>
      <c r="B478" s="16">
        <f>VLOOKUP(A478,'Mov 2LH Orders'!B:C,2,0)</f>
        <v>149</v>
      </c>
      <c r="C478" s="21" t="s">
        <v>59</v>
      </c>
      <c r="D478" s="21" t="s">
        <v>82</v>
      </c>
      <c r="E478" s="21" t="s">
        <v>89</v>
      </c>
      <c r="F478" s="21" t="s">
        <v>90</v>
      </c>
      <c r="G478" s="21" t="s">
        <v>91</v>
      </c>
      <c r="H478" s="21" t="s">
        <v>92</v>
      </c>
      <c r="I478" s="22"/>
      <c r="J478" s="23">
        <v>0</v>
      </c>
      <c r="K478" s="22"/>
      <c r="L478" s="23">
        <v>0</v>
      </c>
      <c r="M478" s="25">
        <v>0</v>
      </c>
      <c r="N478" s="25">
        <f>IF(Mov2LH[[#This Row],[Unit/activity (=ILE03)]]="H",Mov2LH[[#This Row],[Actual]]*60,Mov2LH[[#This Row],[Actual]])</f>
        <v>0</v>
      </c>
      <c r="O478" s="21" t="s">
        <v>93</v>
      </c>
      <c r="P478" s="24">
        <v>0</v>
      </c>
      <c r="Q478" s="21" t="s">
        <v>66</v>
      </c>
      <c r="R478" s="21" t="s">
        <v>94</v>
      </c>
    </row>
    <row r="479" spans="1:18" x14ac:dyDescent="0.35">
      <c r="A479" s="27">
        <v>1548148</v>
      </c>
      <c r="B479" s="16">
        <f>VLOOKUP(A479,'Mov 2LH Orders'!B:C,2,0)</f>
        <v>149</v>
      </c>
      <c r="C479" s="21" t="s">
        <v>59</v>
      </c>
      <c r="D479" s="21" t="s">
        <v>85</v>
      </c>
      <c r="E479" s="21" t="s">
        <v>69</v>
      </c>
      <c r="F479" s="21" t="s">
        <v>62</v>
      </c>
      <c r="G479" s="21" t="s">
        <v>70</v>
      </c>
      <c r="H479" s="21" t="s">
        <v>79</v>
      </c>
      <c r="I479" s="22">
        <v>43717</v>
      </c>
      <c r="J479" s="23">
        <v>0.70401620370369999</v>
      </c>
      <c r="K479" s="22">
        <v>43717</v>
      </c>
      <c r="L479" s="23">
        <v>0.70401620370369999</v>
      </c>
      <c r="M479" s="24">
        <v>20</v>
      </c>
      <c r="N479" s="25">
        <f>IF(Mov2LH[[#This Row],[Unit/activity (=ILE03)]]="H",Mov2LH[[#This Row],[Actual]]*60,Mov2LH[[#This Row],[Actual]])</f>
        <v>20</v>
      </c>
      <c r="O479" s="21" t="s">
        <v>66</v>
      </c>
      <c r="P479" s="24">
        <v>20</v>
      </c>
      <c r="Q479" s="21" t="s">
        <v>66</v>
      </c>
      <c r="R479" s="21" t="s">
        <v>72</v>
      </c>
    </row>
    <row r="480" spans="1:18" x14ac:dyDescent="0.35">
      <c r="A480" s="27">
        <v>1548148</v>
      </c>
      <c r="B480" s="16">
        <f>VLOOKUP(A480,'Mov 2LH Orders'!B:C,2,0)</f>
        <v>149</v>
      </c>
      <c r="C480" s="21" t="s">
        <v>59</v>
      </c>
      <c r="D480" s="21" t="s">
        <v>88</v>
      </c>
      <c r="E480" s="21" t="s">
        <v>69</v>
      </c>
      <c r="F480" s="21" t="s">
        <v>62</v>
      </c>
      <c r="G480" s="21" t="s">
        <v>70</v>
      </c>
      <c r="H480" s="21" t="s">
        <v>81</v>
      </c>
      <c r="I480" s="22">
        <v>43717</v>
      </c>
      <c r="J480" s="23">
        <v>0.70408564814815</v>
      </c>
      <c r="K480" s="22">
        <v>43717</v>
      </c>
      <c r="L480" s="23">
        <v>0.70408564814815</v>
      </c>
      <c r="M480" s="24">
        <v>20</v>
      </c>
      <c r="N480" s="25">
        <f>IF(Mov2LH[[#This Row],[Unit/activity (=ILE03)]]="H",Mov2LH[[#This Row],[Actual]]*60,Mov2LH[[#This Row],[Actual]])</f>
        <v>20</v>
      </c>
      <c r="O480" s="21" t="s">
        <v>66</v>
      </c>
      <c r="P480" s="24">
        <v>20</v>
      </c>
      <c r="Q480" s="21" t="s">
        <v>66</v>
      </c>
      <c r="R480" s="21" t="s">
        <v>72</v>
      </c>
    </row>
    <row r="481" spans="1:18" x14ac:dyDescent="0.35">
      <c r="A481" s="27">
        <v>1548148</v>
      </c>
      <c r="B481" s="16">
        <f>VLOOKUP(A481,'Mov 2LH Orders'!B:C,2,0)</f>
        <v>149</v>
      </c>
      <c r="C481" s="21" t="s">
        <v>59</v>
      </c>
      <c r="D481" s="21" t="s">
        <v>95</v>
      </c>
      <c r="E481" s="21" t="s">
        <v>83</v>
      </c>
      <c r="F481" s="21" t="s">
        <v>62</v>
      </c>
      <c r="G481" s="21" t="s">
        <v>84</v>
      </c>
      <c r="H481" s="21" t="s">
        <v>84</v>
      </c>
      <c r="I481" s="22">
        <v>43717</v>
      </c>
      <c r="J481" s="23">
        <v>0.75079861111111001</v>
      </c>
      <c r="K481" s="22">
        <v>43718</v>
      </c>
      <c r="L481" s="23">
        <v>0.63863425925925998</v>
      </c>
      <c r="M481" s="25">
        <v>7.5670000000000002</v>
      </c>
      <c r="N481" s="25">
        <f>IF(Mov2LH[[#This Row],[Unit/activity (=ILE03)]]="H",Mov2LH[[#This Row],[Actual]]*60,Mov2LH[[#This Row],[Actual]])</f>
        <v>454.02</v>
      </c>
      <c r="O481" s="21" t="s">
        <v>77</v>
      </c>
      <c r="P481" s="24">
        <v>450</v>
      </c>
      <c r="Q481" s="21" t="s">
        <v>66</v>
      </c>
      <c r="R481" s="21" t="s">
        <v>67</v>
      </c>
    </row>
    <row r="482" spans="1:18" x14ac:dyDescent="0.35">
      <c r="A482" s="27">
        <v>1548148</v>
      </c>
      <c r="B482" s="16">
        <f>VLOOKUP(A482,'Mov 2LH Orders'!B:C,2,0)</f>
        <v>149</v>
      </c>
      <c r="C482" s="21" t="s">
        <v>59</v>
      </c>
      <c r="D482" s="21" t="s">
        <v>97</v>
      </c>
      <c r="E482" s="21" t="s">
        <v>86</v>
      </c>
      <c r="F482" s="21" t="s">
        <v>62</v>
      </c>
      <c r="G482" s="21" t="s">
        <v>87</v>
      </c>
      <c r="H482" s="21" t="s">
        <v>87</v>
      </c>
      <c r="I482" s="22">
        <v>43719</v>
      </c>
      <c r="J482" s="23">
        <v>0.45898148148147999</v>
      </c>
      <c r="K482" s="22">
        <v>43719</v>
      </c>
      <c r="L482" s="23">
        <v>0.45898148148147999</v>
      </c>
      <c r="M482" s="24">
        <v>20</v>
      </c>
      <c r="N482" s="25">
        <f>IF(Mov2LH[[#This Row],[Unit/activity (=ILE03)]]="H",Mov2LH[[#This Row],[Actual]]*60,Mov2LH[[#This Row],[Actual]])</f>
        <v>20</v>
      </c>
      <c r="O482" s="21" t="s">
        <v>66</v>
      </c>
      <c r="P482" s="24">
        <v>20</v>
      </c>
      <c r="Q482" s="21" t="s">
        <v>66</v>
      </c>
      <c r="R482" s="21" t="s">
        <v>72</v>
      </c>
    </row>
    <row r="483" spans="1:18" x14ac:dyDescent="0.35">
      <c r="A483" s="27">
        <v>1548148</v>
      </c>
      <c r="B483" s="16">
        <f>VLOOKUP(A483,'Mov 2LH Orders'!B:C,2,0)</f>
        <v>149</v>
      </c>
      <c r="C483" s="21" t="s">
        <v>59</v>
      </c>
      <c r="D483" s="21" t="s">
        <v>99</v>
      </c>
      <c r="E483" s="21" t="s">
        <v>61</v>
      </c>
      <c r="F483" s="21" t="s">
        <v>62</v>
      </c>
      <c r="G483" s="21" t="s">
        <v>63</v>
      </c>
      <c r="H483" s="21" t="s">
        <v>96</v>
      </c>
      <c r="I483" s="22">
        <v>43723</v>
      </c>
      <c r="J483" s="23">
        <v>0.37652777777778002</v>
      </c>
      <c r="K483" s="22">
        <v>43726</v>
      </c>
      <c r="L483" s="23">
        <v>0.73975694444443996</v>
      </c>
      <c r="M483" s="25">
        <v>83.582999999999998</v>
      </c>
      <c r="N483" s="25">
        <f>IF(Mov2LH[[#This Row],[Unit/activity (=ILE03)]]="H",Mov2LH[[#This Row],[Actual]]*60,Mov2LH[[#This Row],[Actual]])</f>
        <v>83.582999999999998</v>
      </c>
      <c r="O483" s="21" t="s">
        <v>66</v>
      </c>
      <c r="P483" s="24">
        <v>100</v>
      </c>
      <c r="Q483" s="21" t="s">
        <v>66</v>
      </c>
      <c r="R483" s="21" t="s">
        <v>67</v>
      </c>
    </row>
    <row r="484" spans="1:18" x14ac:dyDescent="0.35">
      <c r="A484" s="27">
        <v>1548148</v>
      </c>
      <c r="B484" s="16">
        <f>VLOOKUP(A484,'Mov 2LH Orders'!B:C,2,0)</f>
        <v>149</v>
      </c>
      <c r="C484" s="21" t="s">
        <v>59</v>
      </c>
      <c r="D484" s="21" t="s">
        <v>101</v>
      </c>
      <c r="E484" s="21" t="s">
        <v>69</v>
      </c>
      <c r="F484" s="21" t="s">
        <v>62</v>
      </c>
      <c r="G484" s="21" t="s">
        <v>70</v>
      </c>
      <c r="H484" s="21" t="s">
        <v>98</v>
      </c>
      <c r="I484" s="22">
        <v>43727</v>
      </c>
      <c r="J484" s="23">
        <v>0.40797453703704001</v>
      </c>
      <c r="K484" s="22">
        <v>43727</v>
      </c>
      <c r="L484" s="23">
        <v>0.40797453703704001</v>
      </c>
      <c r="M484" s="24">
        <v>20</v>
      </c>
      <c r="N484" s="25">
        <f>IF(Mov2LH[[#This Row],[Unit/activity (=ILE03)]]="H",Mov2LH[[#This Row],[Actual]]*60,Mov2LH[[#This Row],[Actual]])</f>
        <v>20</v>
      </c>
      <c r="O484" s="21" t="s">
        <v>66</v>
      </c>
      <c r="P484" s="24">
        <v>20</v>
      </c>
      <c r="Q484" s="21" t="s">
        <v>66</v>
      </c>
      <c r="R484" s="21" t="s">
        <v>72</v>
      </c>
    </row>
    <row r="485" spans="1:18" x14ac:dyDescent="0.35">
      <c r="A485" s="27">
        <v>1548148</v>
      </c>
      <c r="B485" s="16">
        <f>VLOOKUP(A485,'Mov 2LH Orders'!B:C,2,0)</f>
        <v>149</v>
      </c>
      <c r="C485" s="21" t="s">
        <v>59</v>
      </c>
      <c r="D485" s="21" t="s">
        <v>104</v>
      </c>
      <c r="E485" s="21" t="s">
        <v>69</v>
      </c>
      <c r="F485" s="21" t="s">
        <v>62</v>
      </c>
      <c r="G485" s="21" t="s">
        <v>70</v>
      </c>
      <c r="H485" s="21" t="s">
        <v>100</v>
      </c>
      <c r="I485" s="22">
        <v>43727</v>
      </c>
      <c r="J485" s="23">
        <v>0.40800925925926002</v>
      </c>
      <c r="K485" s="22">
        <v>43727</v>
      </c>
      <c r="L485" s="23">
        <v>0.40800925925926002</v>
      </c>
      <c r="M485" s="24">
        <v>30</v>
      </c>
      <c r="N485" s="25">
        <f>IF(Mov2LH[[#This Row],[Unit/activity (=ILE03)]]="H",Mov2LH[[#This Row],[Actual]]*60,Mov2LH[[#This Row],[Actual]])</f>
        <v>30</v>
      </c>
      <c r="O485" s="21" t="s">
        <v>66</v>
      </c>
      <c r="P485" s="24">
        <v>30</v>
      </c>
      <c r="Q485" s="21" t="s">
        <v>66</v>
      </c>
      <c r="R485" s="21" t="s">
        <v>72</v>
      </c>
    </row>
    <row r="486" spans="1:18" x14ac:dyDescent="0.35">
      <c r="A486" s="27">
        <v>1548148</v>
      </c>
      <c r="B486" s="16">
        <f>VLOOKUP(A486,'Mov 2LH Orders'!B:C,2,0)</f>
        <v>149</v>
      </c>
      <c r="C486" s="21" t="s">
        <v>59</v>
      </c>
      <c r="D486" s="21" t="s">
        <v>113</v>
      </c>
      <c r="E486" s="21" t="s">
        <v>102</v>
      </c>
      <c r="F486" s="21" t="s">
        <v>62</v>
      </c>
      <c r="G486" s="21" t="s">
        <v>100</v>
      </c>
      <c r="H486" s="21" t="s">
        <v>103</v>
      </c>
      <c r="I486" s="22">
        <v>43727</v>
      </c>
      <c r="J486" s="23">
        <v>0.40804398148148002</v>
      </c>
      <c r="K486" s="22">
        <v>43727</v>
      </c>
      <c r="L486" s="23">
        <v>0.40804398148148002</v>
      </c>
      <c r="M486" s="24">
        <v>30</v>
      </c>
      <c r="N486" s="25">
        <f>IF(Mov2LH[[#This Row],[Unit/activity (=ILE03)]]="H",Mov2LH[[#This Row],[Actual]]*60,Mov2LH[[#This Row],[Actual]])</f>
        <v>30</v>
      </c>
      <c r="O486" s="21" t="s">
        <v>66</v>
      </c>
      <c r="P486" s="24">
        <v>30</v>
      </c>
      <c r="Q486" s="21" t="s">
        <v>66</v>
      </c>
      <c r="R486" s="21" t="s">
        <v>72</v>
      </c>
    </row>
    <row r="487" spans="1:18" x14ac:dyDescent="0.35">
      <c r="A487" s="27">
        <v>1548148</v>
      </c>
      <c r="B487" s="16">
        <f>VLOOKUP(A487,'Mov 2LH Orders'!B:C,2,0)</f>
        <v>149</v>
      </c>
      <c r="C487" s="21" t="s">
        <v>59</v>
      </c>
      <c r="D487" s="21" t="s">
        <v>114</v>
      </c>
      <c r="E487" s="21" t="s">
        <v>102</v>
      </c>
      <c r="F487" s="21" t="s">
        <v>105</v>
      </c>
      <c r="G487" s="21" t="s">
        <v>100</v>
      </c>
      <c r="H487" s="21" t="s">
        <v>106</v>
      </c>
      <c r="I487" s="22">
        <v>43730</v>
      </c>
      <c r="J487" s="23">
        <v>0.45473379629630001</v>
      </c>
      <c r="K487" s="22">
        <v>43730</v>
      </c>
      <c r="L487" s="23">
        <v>0.45473379629630001</v>
      </c>
      <c r="M487" s="24">
        <v>45</v>
      </c>
      <c r="N487" s="25">
        <f>IF(Mov2LH[[#This Row],[Unit/activity (=ILE03)]]="H",Mov2LH[[#This Row],[Actual]]*60,Mov2LH[[#This Row],[Actual]])</f>
        <v>45</v>
      </c>
      <c r="O487" s="21" t="s">
        <v>66</v>
      </c>
      <c r="P487" s="24">
        <v>45</v>
      </c>
      <c r="Q487" s="21" t="s">
        <v>66</v>
      </c>
      <c r="R487" s="21" t="s">
        <v>72</v>
      </c>
    </row>
    <row r="488" spans="1:18" x14ac:dyDescent="0.35">
      <c r="A488" s="27">
        <v>1548148</v>
      </c>
      <c r="B488" s="16">
        <f>VLOOKUP(A488,'Mov 2LH Orders'!B:C,2,0)</f>
        <v>149</v>
      </c>
      <c r="C488" s="21" t="s">
        <v>107</v>
      </c>
      <c r="D488" s="21" t="s">
        <v>60</v>
      </c>
      <c r="E488" s="21" t="s">
        <v>61</v>
      </c>
      <c r="F488" s="21" t="s">
        <v>90</v>
      </c>
      <c r="G488" s="21" t="s">
        <v>63</v>
      </c>
      <c r="H488" s="21" t="s">
        <v>108</v>
      </c>
      <c r="I488" s="22"/>
      <c r="J488" s="23">
        <v>0</v>
      </c>
      <c r="K488" s="22"/>
      <c r="L488" s="23">
        <v>0</v>
      </c>
      <c r="M488" s="25">
        <v>0</v>
      </c>
      <c r="N488" s="25">
        <f>IF(Mov2LH[[#This Row],[Unit/activity (=ILE03)]]="H",Mov2LH[[#This Row],[Actual]]*60,Mov2LH[[#This Row],[Actual]])</f>
        <v>0</v>
      </c>
      <c r="O488" s="21" t="s">
        <v>93</v>
      </c>
      <c r="P488" s="24">
        <v>1</v>
      </c>
      <c r="Q488" s="21" t="s">
        <v>66</v>
      </c>
      <c r="R488" s="21" t="s">
        <v>94</v>
      </c>
    </row>
    <row r="489" spans="1:18" x14ac:dyDescent="0.35">
      <c r="A489" s="27">
        <v>1548148</v>
      </c>
      <c r="B489" s="16">
        <f>VLOOKUP(A489,'Mov 2LH Orders'!B:C,2,0)</f>
        <v>149</v>
      </c>
      <c r="C489" s="21" t="s">
        <v>109</v>
      </c>
      <c r="D489" s="21" t="s">
        <v>95</v>
      </c>
      <c r="E489" s="21" t="s">
        <v>83</v>
      </c>
      <c r="F489" s="21" t="s">
        <v>90</v>
      </c>
      <c r="G489" s="21" t="s">
        <v>84</v>
      </c>
      <c r="H489" s="21" t="s">
        <v>110</v>
      </c>
      <c r="I489" s="22">
        <v>43717</v>
      </c>
      <c r="J489" s="23">
        <v>0.85241898148147999</v>
      </c>
      <c r="K489" s="22">
        <v>43717</v>
      </c>
      <c r="L489" s="23">
        <v>0.91721064814815001</v>
      </c>
      <c r="M489" s="25">
        <v>1.5549999999999999</v>
      </c>
      <c r="N489" s="25">
        <f>IF(Mov2LH[[#This Row],[Unit/activity (=ILE03)]]="H",Mov2LH[[#This Row],[Actual]]*60,Mov2LH[[#This Row],[Actual]])</f>
        <v>93.3</v>
      </c>
      <c r="O489" s="21" t="s">
        <v>77</v>
      </c>
      <c r="P489" s="24">
        <v>5</v>
      </c>
      <c r="Q489" s="21" t="s">
        <v>66</v>
      </c>
      <c r="R489" s="21" t="s">
        <v>67</v>
      </c>
    </row>
    <row r="490" spans="1:18" x14ac:dyDescent="0.35">
      <c r="A490" s="27">
        <v>1548152</v>
      </c>
      <c r="B490" s="16">
        <f>VLOOKUP(A490,'Mov 2LH Orders'!B:C,2,0)</f>
        <v>150</v>
      </c>
      <c r="C490" s="21" t="s">
        <v>59</v>
      </c>
      <c r="D490" s="21" t="s">
        <v>60</v>
      </c>
      <c r="E490" s="21" t="s">
        <v>83</v>
      </c>
      <c r="F490" s="21" t="s">
        <v>62</v>
      </c>
      <c r="G490" s="21" t="s">
        <v>84</v>
      </c>
      <c r="H490" s="21" t="s">
        <v>111</v>
      </c>
      <c r="I490" s="22">
        <v>43713</v>
      </c>
      <c r="J490" s="23">
        <v>0.93126157407406995</v>
      </c>
      <c r="K490" s="22">
        <v>43713</v>
      </c>
      <c r="L490" s="23">
        <v>0.96546296296295997</v>
      </c>
      <c r="M490" s="25">
        <v>49.25</v>
      </c>
      <c r="N490" s="25">
        <f>IF(Mov2LH[[#This Row],[Unit/activity (=ILE03)]]="H",Mov2LH[[#This Row],[Actual]]*60,Mov2LH[[#This Row],[Actual]])</f>
        <v>49.25</v>
      </c>
      <c r="O490" s="21" t="s">
        <v>66</v>
      </c>
      <c r="P490" s="24">
        <v>40</v>
      </c>
      <c r="Q490" s="21" t="s">
        <v>66</v>
      </c>
      <c r="R490" s="21" t="s">
        <v>67</v>
      </c>
    </row>
    <row r="491" spans="1:18" x14ac:dyDescent="0.35">
      <c r="A491" s="27">
        <v>1548152</v>
      </c>
      <c r="B491" s="16">
        <f>VLOOKUP(A491,'Mov 2LH Orders'!B:C,2,0)</f>
        <v>150</v>
      </c>
      <c r="C491" s="21" t="s">
        <v>59</v>
      </c>
      <c r="D491" s="21" t="s">
        <v>68</v>
      </c>
      <c r="E491" s="21" t="s">
        <v>61</v>
      </c>
      <c r="F491" s="21" t="s">
        <v>62</v>
      </c>
      <c r="G491" s="21" t="s">
        <v>63</v>
      </c>
      <c r="H491" s="21" t="s">
        <v>64</v>
      </c>
      <c r="I491" s="22">
        <v>43716</v>
      </c>
      <c r="J491" s="23">
        <v>0.42734953703703998</v>
      </c>
      <c r="K491" s="22">
        <v>43716</v>
      </c>
      <c r="L491" s="23">
        <v>0.43980324074074001</v>
      </c>
      <c r="M491" s="25">
        <v>8.9670000000000005</v>
      </c>
      <c r="N491" s="25">
        <f>IF(Mov2LH[[#This Row],[Unit/activity (=ILE03)]]="H",Mov2LH[[#This Row],[Actual]]*60,Mov2LH[[#This Row],[Actual]])</f>
        <v>8.9670000000000005</v>
      </c>
      <c r="O491" s="21" t="s">
        <v>66</v>
      </c>
      <c r="P491" s="24">
        <v>15</v>
      </c>
      <c r="Q491" s="21" t="s">
        <v>66</v>
      </c>
      <c r="R491" s="21" t="s">
        <v>67</v>
      </c>
    </row>
    <row r="492" spans="1:18" x14ac:dyDescent="0.35">
      <c r="A492" s="27">
        <v>1548152</v>
      </c>
      <c r="B492" s="16">
        <f>VLOOKUP(A492,'Mov 2LH Orders'!B:C,2,0)</f>
        <v>150</v>
      </c>
      <c r="C492" s="21" t="s">
        <v>59</v>
      </c>
      <c r="D492" s="21" t="s">
        <v>73</v>
      </c>
      <c r="E492" s="21" t="s">
        <v>69</v>
      </c>
      <c r="F492" s="21" t="s">
        <v>62</v>
      </c>
      <c r="G492" s="21" t="s">
        <v>70</v>
      </c>
      <c r="H492" s="21" t="s">
        <v>71</v>
      </c>
      <c r="I492" s="22">
        <v>43717</v>
      </c>
      <c r="J492" s="23">
        <v>0.32635416666667</v>
      </c>
      <c r="K492" s="22">
        <v>43717</v>
      </c>
      <c r="L492" s="23">
        <v>0.32635416666667</v>
      </c>
      <c r="M492" s="24">
        <v>20</v>
      </c>
      <c r="N492" s="25">
        <f>IF(Mov2LH[[#This Row],[Unit/activity (=ILE03)]]="H",Mov2LH[[#This Row],[Actual]]*60,Mov2LH[[#This Row],[Actual]])</f>
        <v>20</v>
      </c>
      <c r="O492" s="21" t="s">
        <v>66</v>
      </c>
      <c r="P492" s="24">
        <v>20</v>
      </c>
      <c r="Q492" s="21" t="s">
        <v>66</v>
      </c>
      <c r="R492" s="21" t="s">
        <v>72</v>
      </c>
    </row>
    <row r="493" spans="1:18" x14ac:dyDescent="0.35">
      <c r="A493" s="27">
        <v>1548152</v>
      </c>
      <c r="B493" s="16">
        <f>VLOOKUP(A493,'Mov 2LH Orders'!B:C,2,0)</f>
        <v>150</v>
      </c>
      <c r="C493" s="21" t="s">
        <v>59</v>
      </c>
      <c r="D493" s="21" t="s">
        <v>75</v>
      </c>
      <c r="E493" s="21" t="s">
        <v>61</v>
      </c>
      <c r="F493" s="21" t="s">
        <v>62</v>
      </c>
      <c r="G493" s="21" t="s">
        <v>63</v>
      </c>
      <c r="H493" s="21" t="s">
        <v>74</v>
      </c>
      <c r="I493" s="22">
        <v>43717</v>
      </c>
      <c r="J493" s="23">
        <v>0.33890046296296</v>
      </c>
      <c r="K493" s="22">
        <v>43718</v>
      </c>
      <c r="L493" s="23">
        <v>0.31160879629630001</v>
      </c>
      <c r="M493" s="25">
        <v>9.0389999999999997</v>
      </c>
      <c r="N493" s="25">
        <f>IF(Mov2LH[[#This Row],[Unit/activity (=ILE03)]]="H",Mov2LH[[#This Row],[Actual]]*60,Mov2LH[[#This Row],[Actual]])</f>
        <v>542.34</v>
      </c>
      <c r="O493" s="21" t="s">
        <v>77</v>
      </c>
      <c r="P493" s="24">
        <v>290</v>
      </c>
      <c r="Q493" s="21" t="s">
        <v>66</v>
      </c>
      <c r="R493" s="21" t="s">
        <v>67</v>
      </c>
    </row>
    <row r="494" spans="1:18" x14ac:dyDescent="0.35">
      <c r="A494" s="27">
        <v>1548152</v>
      </c>
      <c r="B494" s="16">
        <f>VLOOKUP(A494,'Mov 2LH Orders'!B:C,2,0)</f>
        <v>150</v>
      </c>
      <c r="C494" s="21" t="s">
        <v>59</v>
      </c>
      <c r="D494" s="21" t="s">
        <v>78</v>
      </c>
      <c r="E494" s="21" t="s">
        <v>61</v>
      </c>
      <c r="F494" s="21" t="s">
        <v>62</v>
      </c>
      <c r="G494" s="21" t="s">
        <v>63</v>
      </c>
      <c r="H494" s="21" t="s">
        <v>76</v>
      </c>
      <c r="I494" s="22">
        <v>43718</v>
      </c>
      <c r="J494" s="23">
        <v>0.31173611111110999</v>
      </c>
      <c r="K494" s="22">
        <v>43723</v>
      </c>
      <c r="L494" s="23">
        <v>0.69163194444443998</v>
      </c>
      <c r="M494" s="25">
        <v>35.774000000000001</v>
      </c>
      <c r="N494" s="25">
        <f>IF(Mov2LH[[#This Row],[Unit/activity (=ILE03)]]="H",Mov2LH[[#This Row],[Actual]]*60,Mov2LH[[#This Row],[Actual]])</f>
        <v>2146.44</v>
      </c>
      <c r="O494" s="21" t="s">
        <v>77</v>
      </c>
      <c r="P494" s="24">
        <v>1040</v>
      </c>
      <c r="Q494" s="21" t="s">
        <v>66</v>
      </c>
      <c r="R494" s="21" t="s">
        <v>67</v>
      </c>
    </row>
    <row r="495" spans="1:18" x14ac:dyDescent="0.35">
      <c r="A495" s="27">
        <v>1548152</v>
      </c>
      <c r="B495" s="16">
        <f>VLOOKUP(A495,'Mov 2LH Orders'!B:C,2,0)</f>
        <v>150</v>
      </c>
      <c r="C495" s="21" t="s">
        <v>59</v>
      </c>
      <c r="D495" s="21" t="s">
        <v>80</v>
      </c>
      <c r="E495" s="21" t="s">
        <v>61</v>
      </c>
      <c r="F495" s="21" t="s">
        <v>62</v>
      </c>
      <c r="G495" s="21" t="s">
        <v>63</v>
      </c>
      <c r="H495" s="21" t="s">
        <v>112</v>
      </c>
      <c r="I495" s="22">
        <v>43723</v>
      </c>
      <c r="J495" s="23">
        <v>0.69187500000000002</v>
      </c>
      <c r="K495" s="22">
        <v>43723</v>
      </c>
      <c r="L495" s="23">
        <v>0.69806712962963002</v>
      </c>
      <c r="M495" s="25">
        <v>8.9169999999999998</v>
      </c>
      <c r="N495" s="25">
        <f>IF(Mov2LH[[#This Row],[Unit/activity (=ILE03)]]="H",Mov2LH[[#This Row],[Actual]]*60,Mov2LH[[#This Row],[Actual]])</f>
        <v>8.9169999999999998</v>
      </c>
      <c r="O495" s="21" t="s">
        <v>66</v>
      </c>
      <c r="P495" s="24">
        <v>50</v>
      </c>
      <c r="Q495" s="21" t="s">
        <v>66</v>
      </c>
      <c r="R495" s="21" t="s">
        <v>67</v>
      </c>
    </row>
    <row r="496" spans="1:18" x14ac:dyDescent="0.35">
      <c r="A496" s="27">
        <v>1548152</v>
      </c>
      <c r="B496" s="16">
        <f>VLOOKUP(A496,'Mov 2LH Orders'!B:C,2,0)</f>
        <v>150</v>
      </c>
      <c r="C496" s="21" t="s">
        <v>59</v>
      </c>
      <c r="D496" s="21" t="s">
        <v>82</v>
      </c>
      <c r="E496" s="21" t="s">
        <v>89</v>
      </c>
      <c r="F496" s="21" t="s">
        <v>90</v>
      </c>
      <c r="G496" s="21" t="s">
        <v>91</v>
      </c>
      <c r="H496" s="21" t="s">
        <v>92</v>
      </c>
      <c r="I496" s="22"/>
      <c r="J496" s="23">
        <v>0</v>
      </c>
      <c r="K496" s="22"/>
      <c r="L496" s="23">
        <v>0</v>
      </c>
      <c r="M496" s="25">
        <v>0</v>
      </c>
      <c r="N496" s="25">
        <f>IF(Mov2LH[[#This Row],[Unit/activity (=ILE03)]]="H",Mov2LH[[#This Row],[Actual]]*60,Mov2LH[[#This Row],[Actual]])</f>
        <v>0</v>
      </c>
      <c r="O496" s="21" t="s">
        <v>93</v>
      </c>
      <c r="P496" s="24">
        <v>0</v>
      </c>
      <c r="Q496" s="21" t="s">
        <v>66</v>
      </c>
      <c r="R496" s="21" t="s">
        <v>94</v>
      </c>
    </row>
    <row r="497" spans="1:18" x14ac:dyDescent="0.35">
      <c r="A497" s="27">
        <v>1548152</v>
      </c>
      <c r="B497" s="16">
        <f>VLOOKUP(A497,'Mov 2LH Orders'!B:C,2,0)</f>
        <v>150</v>
      </c>
      <c r="C497" s="21" t="s">
        <v>59</v>
      </c>
      <c r="D497" s="21" t="s">
        <v>85</v>
      </c>
      <c r="E497" s="21" t="s">
        <v>69</v>
      </c>
      <c r="F497" s="21" t="s">
        <v>62</v>
      </c>
      <c r="G497" s="21" t="s">
        <v>70</v>
      </c>
      <c r="H497" s="21" t="s">
        <v>79</v>
      </c>
      <c r="I497" s="22">
        <v>43723</v>
      </c>
      <c r="J497" s="23">
        <v>0.70824074074073995</v>
      </c>
      <c r="K497" s="22">
        <v>43723</v>
      </c>
      <c r="L497" s="23">
        <v>0.70824074074073995</v>
      </c>
      <c r="M497" s="24">
        <v>20</v>
      </c>
      <c r="N497" s="25">
        <f>IF(Mov2LH[[#This Row],[Unit/activity (=ILE03)]]="H",Mov2LH[[#This Row],[Actual]]*60,Mov2LH[[#This Row],[Actual]])</f>
        <v>20</v>
      </c>
      <c r="O497" s="21" t="s">
        <v>66</v>
      </c>
      <c r="P497" s="24">
        <v>20</v>
      </c>
      <c r="Q497" s="21" t="s">
        <v>66</v>
      </c>
      <c r="R497" s="21" t="s">
        <v>72</v>
      </c>
    </row>
    <row r="498" spans="1:18" x14ac:dyDescent="0.35">
      <c r="A498" s="27">
        <v>1548152</v>
      </c>
      <c r="B498" s="16">
        <f>VLOOKUP(A498,'Mov 2LH Orders'!B:C,2,0)</f>
        <v>150</v>
      </c>
      <c r="C498" s="21" t="s">
        <v>59</v>
      </c>
      <c r="D498" s="21" t="s">
        <v>88</v>
      </c>
      <c r="E498" s="21" t="s">
        <v>69</v>
      </c>
      <c r="F498" s="21" t="s">
        <v>62</v>
      </c>
      <c r="G498" s="21" t="s">
        <v>70</v>
      </c>
      <c r="H498" s="21" t="s">
        <v>81</v>
      </c>
      <c r="I498" s="22">
        <v>43723</v>
      </c>
      <c r="J498" s="23">
        <v>0.70833333333333004</v>
      </c>
      <c r="K498" s="22">
        <v>43723</v>
      </c>
      <c r="L498" s="23">
        <v>0.70833333333333004</v>
      </c>
      <c r="M498" s="24">
        <v>20</v>
      </c>
      <c r="N498" s="25">
        <f>IF(Mov2LH[[#This Row],[Unit/activity (=ILE03)]]="H",Mov2LH[[#This Row],[Actual]]*60,Mov2LH[[#This Row],[Actual]])</f>
        <v>20</v>
      </c>
      <c r="O498" s="21" t="s">
        <v>66</v>
      </c>
      <c r="P498" s="24">
        <v>20</v>
      </c>
      <c r="Q498" s="21" t="s">
        <v>66</v>
      </c>
      <c r="R498" s="21" t="s">
        <v>72</v>
      </c>
    </row>
    <row r="499" spans="1:18" x14ac:dyDescent="0.35">
      <c r="A499" s="27">
        <v>1548152</v>
      </c>
      <c r="B499" s="16">
        <f>VLOOKUP(A499,'Mov 2LH Orders'!B:C,2,0)</f>
        <v>150</v>
      </c>
      <c r="C499" s="21" t="s">
        <v>59</v>
      </c>
      <c r="D499" s="21" t="s">
        <v>95</v>
      </c>
      <c r="E499" s="21" t="s">
        <v>83</v>
      </c>
      <c r="F499" s="21" t="s">
        <v>62</v>
      </c>
      <c r="G499" s="21" t="s">
        <v>84</v>
      </c>
      <c r="H499" s="21" t="s">
        <v>84</v>
      </c>
      <c r="I499" s="22">
        <v>43723</v>
      </c>
      <c r="J499" s="23">
        <v>0.76675925925926003</v>
      </c>
      <c r="K499" s="22">
        <v>43724</v>
      </c>
      <c r="L499" s="23">
        <v>0.90513888888889005</v>
      </c>
      <c r="M499" s="25">
        <v>17.535</v>
      </c>
      <c r="N499" s="25">
        <f>IF(Mov2LH[[#This Row],[Unit/activity (=ILE03)]]="H",Mov2LH[[#This Row],[Actual]]*60,Mov2LH[[#This Row],[Actual]])</f>
        <v>1052.0999999999999</v>
      </c>
      <c r="O499" s="21" t="s">
        <v>77</v>
      </c>
      <c r="P499" s="24">
        <v>450</v>
      </c>
      <c r="Q499" s="21" t="s">
        <v>66</v>
      </c>
      <c r="R499" s="21" t="s">
        <v>67</v>
      </c>
    </row>
    <row r="500" spans="1:18" x14ac:dyDescent="0.35">
      <c r="A500" s="27">
        <v>1548152</v>
      </c>
      <c r="B500" s="16">
        <f>VLOOKUP(A500,'Mov 2LH Orders'!B:C,2,0)</f>
        <v>150</v>
      </c>
      <c r="C500" s="21" t="s">
        <v>59</v>
      </c>
      <c r="D500" s="21" t="s">
        <v>97</v>
      </c>
      <c r="E500" s="21" t="s">
        <v>86</v>
      </c>
      <c r="F500" s="21" t="s">
        <v>62</v>
      </c>
      <c r="G500" s="21" t="s">
        <v>87</v>
      </c>
      <c r="H500" s="21" t="s">
        <v>87</v>
      </c>
      <c r="I500" s="22">
        <v>43726</v>
      </c>
      <c r="J500" s="23">
        <v>0.39334490740741002</v>
      </c>
      <c r="K500" s="22">
        <v>43726</v>
      </c>
      <c r="L500" s="23">
        <v>0.39334490740741002</v>
      </c>
      <c r="M500" s="24">
        <v>20</v>
      </c>
      <c r="N500" s="25">
        <f>IF(Mov2LH[[#This Row],[Unit/activity (=ILE03)]]="H",Mov2LH[[#This Row],[Actual]]*60,Mov2LH[[#This Row],[Actual]])</f>
        <v>20</v>
      </c>
      <c r="O500" s="21" t="s">
        <v>66</v>
      </c>
      <c r="P500" s="24">
        <v>20</v>
      </c>
      <c r="Q500" s="21" t="s">
        <v>66</v>
      </c>
      <c r="R500" s="21" t="s">
        <v>72</v>
      </c>
    </row>
    <row r="501" spans="1:18" x14ac:dyDescent="0.35">
      <c r="A501" s="27">
        <v>1548152</v>
      </c>
      <c r="B501" s="16">
        <f>VLOOKUP(A501,'Mov 2LH Orders'!B:C,2,0)</f>
        <v>150</v>
      </c>
      <c r="C501" s="21" t="s">
        <v>59</v>
      </c>
      <c r="D501" s="21" t="s">
        <v>99</v>
      </c>
      <c r="E501" s="21" t="s">
        <v>61</v>
      </c>
      <c r="F501" s="21" t="s">
        <v>62</v>
      </c>
      <c r="G501" s="21" t="s">
        <v>63</v>
      </c>
      <c r="H501" s="21" t="s">
        <v>96</v>
      </c>
      <c r="I501" s="22">
        <v>43726</v>
      </c>
      <c r="J501" s="23">
        <v>0.42769675925925998</v>
      </c>
      <c r="K501" s="22">
        <v>43726</v>
      </c>
      <c r="L501" s="23">
        <v>0.44307870370370001</v>
      </c>
      <c r="M501" s="25">
        <v>7.3</v>
      </c>
      <c r="N501" s="25">
        <f>IF(Mov2LH[[#This Row],[Unit/activity (=ILE03)]]="H",Mov2LH[[#This Row],[Actual]]*60,Mov2LH[[#This Row],[Actual]])</f>
        <v>7.3</v>
      </c>
      <c r="O501" s="21" t="s">
        <v>66</v>
      </c>
      <c r="P501" s="24">
        <v>100</v>
      </c>
      <c r="Q501" s="21" t="s">
        <v>66</v>
      </c>
      <c r="R501" s="21" t="s">
        <v>67</v>
      </c>
    </row>
    <row r="502" spans="1:18" x14ac:dyDescent="0.35">
      <c r="A502" s="27">
        <v>1548152</v>
      </c>
      <c r="B502" s="16">
        <f>VLOOKUP(A502,'Mov 2LH Orders'!B:C,2,0)</f>
        <v>150</v>
      </c>
      <c r="C502" s="21" t="s">
        <v>59</v>
      </c>
      <c r="D502" s="21" t="s">
        <v>101</v>
      </c>
      <c r="E502" s="21" t="s">
        <v>69</v>
      </c>
      <c r="F502" s="21" t="s">
        <v>62</v>
      </c>
      <c r="G502" s="21" t="s">
        <v>70</v>
      </c>
      <c r="H502" s="21" t="s">
        <v>98</v>
      </c>
      <c r="I502" s="22">
        <v>43731</v>
      </c>
      <c r="J502" s="23">
        <v>0.71152777777777998</v>
      </c>
      <c r="K502" s="22">
        <v>43731</v>
      </c>
      <c r="L502" s="23">
        <v>0.71152777777777998</v>
      </c>
      <c r="M502" s="24">
        <v>20</v>
      </c>
      <c r="N502" s="25">
        <f>IF(Mov2LH[[#This Row],[Unit/activity (=ILE03)]]="H",Mov2LH[[#This Row],[Actual]]*60,Mov2LH[[#This Row],[Actual]])</f>
        <v>20</v>
      </c>
      <c r="O502" s="21" t="s">
        <v>66</v>
      </c>
      <c r="P502" s="24">
        <v>20</v>
      </c>
      <c r="Q502" s="21" t="s">
        <v>66</v>
      </c>
      <c r="R502" s="21" t="s">
        <v>72</v>
      </c>
    </row>
    <row r="503" spans="1:18" x14ac:dyDescent="0.35">
      <c r="A503" s="27">
        <v>1548152</v>
      </c>
      <c r="B503" s="16">
        <f>VLOOKUP(A503,'Mov 2LH Orders'!B:C,2,0)</f>
        <v>150</v>
      </c>
      <c r="C503" s="21" t="s">
        <v>59</v>
      </c>
      <c r="D503" s="21" t="s">
        <v>104</v>
      </c>
      <c r="E503" s="21" t="s">
        <v>69</v>
      </c>
      <c r="F503" s="21" t="s">
        <v>62</v>
      </c>
      <c r="G503" s="21" t="s">
        <v>70</v>
      </c>
      <c r="H503" s="21" t="s">
        <v>100</v>
      </c>
      <c r="I503" s="22">
        <v>43731</v>
      </c>
      <c r="J503" s="23">
        <v>0.71158564814814995</v>
      </c>
      <c r="K503" s="22">
        <v>43731</v>
      </c>
      <c r="L503" s="23">
        <v>0.71158564814814995</v>
      </c>
      <c r="M503" s="24">
        <v>30</v>
      </c>
      <c r="N503" s="25">
        <f>IF(Mov2LH[[#This Row],[Unit/activity (=ILE03)]]="H",Mov2LH[[#This Row],[Actual]]*60,Mov2LH[[#This Row],[Actual]])</f>
        <v>30</v>
      </c>
      <c r="O503" s="21" t="s">
        <v>66</v>
      </c>
      <c r="P503" s="24">
        <v>30</v>
      </c>
      <c r="Q503" s="21" t="s">
        <v>66</v>
      </c>
      <c r="R503" s="21" t="s">
        <v>72</v>
      </c>
    </row>
    <row r="504" spans="1:18" x14ac:dyDescent="0.35">
      <c r="A504" s="27">
        <v>1548152</v>
      </c>
      <c r="B504" s="16">
        <f>VLOOKUP(A504,'Mov 2LH Orders'!B:C,2,0)</f>
        <v>150</v>
      </c>
      <c r="C504" s="21" t="s">
        <v>59</v>
      </c>
      <c r="D504" s="21" t="s">
        <v>113</v>
      </c>
      <c r="E504" s="21" t="s">
        <v>102</v>
      </c>
      <c r="F504" s="21" t="s">
        <v>62</v>
      </c>
      <c r="G504" s="21" t="s">
        <v>100</v>
      </c>
      <c r="H504" s="21" t="s">
        <v>103</v>
      </c>
      <c r="I504" s="22">
        <v>43731</v>
      </c>
      <c r="J504" s="23">
        <v>0.71166666666667</v>
      </c>
      <c r="K504" s="22">
        <v>43731</v>
      </c>
      <c r="L504" s="23">
        <v>0.71166666666667</v>
      </c>
      <c r="M504" s="24">
        <v>30</v>
      </c>
      <c r="N504" s="25">
        <f>IF(Mov2LH[[#This Row],[Unit/activity (=ILE03)]]="H",Mov2LH[[#This Row],[Actual]]*60,Mov2LH[[#This Row],[Actual]])</f>
        <v>30</v>
      </c>
      <c r="O504" s="21" t="s">
        <v>66</v>
      </c>
      <c r="P504" s="24">
        <v>30</v>
      </c>
      <c r="Q504" s="21" t="s">
        <v>66</v>
      </c>
      <c r="R504" s="21" t="s">
        <v>72</v>
      </c>
    </row>
    <row r="505" spans="1:18" x14ac:dyDescent="0.35">
      <c r="A505" s="27">
        <v>1548152</v>
      </c>
      <c r="B505" s="16">
        <f>VLOOKUP(A505,'Mov 2LH Orders'!B:C,2,0)</f>
        <v>150</v>
      </c>
      <c r="C505" s="21" t="s">
        <v>59</v>
      </c>
      <c r="D505" s="21" t="s">
        <v>114</v>
      </c>
      <c r="E505" s="21" t="s">
        <v>102</v>
      </c>
      <c r="F505" s="21" t="s">
        <v>105</v>
      </c>
      <c r="G505" s="21" t="s">
        <v>100</v>
      </c>
      <c r="H505" s="21" t="s">
        <v>106</v>
      </c>
      <c r="I505" s="22">
        <v>43734</v>
      </c>
      <c r="J505" s="23">
        <v>0.33783564814814998</v>
      </c>
      <c r="K505" s="22">
        <v>43734</v>
      </c>
      <c r="L505" s="23">
        <v>0.33783564814814998</v>
      </c>
      <c r="M505" s="24">
        <v>45</v>
      </c>
      <c r="N505" s="25">
        <f>IF(Mov2LH[[#This Row],[Unit/activity (=ILE03)]]="H",Mov2LH[[#This Row],[Actual]]*60,Mov2LH[[#This Row],[Actual]])</f>
        <v>45</v>
      </c>
      <c r="O505" s="21" t="s">
        <v>66</v>
      </c>
      <c r="P505" s="24">
        <v>45</v>
      </c>
      <c r="Q505" s="21" t="s">
        <v>66</v>
      </c>
      <c r="R505" s="21" t="s">
        <v>72</v>
      </c>
    </row>
    <row r="506" spans="1:18" x14ac:dyDescent="0.35">
      <c r="A506" s="27">
        <v>1548152</v>
      </c>
      <c r="B506" s="16">
        <f>VLOOKUP(A506,'Mov 2LH Orders'!B:C,2,0)</f>
        <v>150</v>
      </c>
      <c r="C506" s="21" t="s">
        <v>107</v>
      </c>
      <c r="D506" s="21" t="s">
        <v>60</v>
      </c>
      <c r="E506" s="21" t="s">
        <v>61</v>
      </c>
      <c r="F506" s="21" t="s">
        <v>90</v>
      </c>
      <c r="G506" s="21" t="s">
        <v>63</v>
      </c>
      <c r="H506" s="21" t="s">
        <v>108</v>
      </c>
      <c r="I506" s="22"/>
      <c r="J506" s="23">
        <v>0</v>
      </c>
      <c r="K506" s="22"/>
      <c r="L506" s="23">
        <v>0</v>
      </c>
      <c r="M506" s="25">
        <v>0</v>
      </c>
      <c r="N506" s="25">
        <f>IF(Mov2LH[[#This Row],[Unit/activity (=ILE03)]]="H",Mov2LH[[#This Row],[Actual]]*60,Mov2LH[[#This Row],[Actual]])</f>
        <v>0</v>
      </c>
      <c r="O506" s="21" t="s">
        <v>93</v>
      </c>
      <c r="P506" s="24">
        <v>1</v>
      </c>
      <c r="Q506" s="21" t="s">
        <v>66</v>
      </c>
      <c r="R506" s="21" t="s">
        <v>94</v>
      </c>
    </row>
    <row r="507" spans="1:18" x14ac:dyDescent="0.35">
      <c r="A507" s="27">
        <v>1548152</v>
      </c>
      <c r="B507" s="16">
        <f>VLOOKUP(A507,'Mov 2LH Orders'!B:C,2,0)</f>
        <v>150</v>
      </c>
      <c r="C507" s="21" t="s">
        <v>109</v>
      </c>
      <c r="D507" s="21" t="s">
        <v>95</v>
      </c>
      <c r="E507" s="21" t="s">
        <v>83</v>
      </c>
      <c r="F507" s="21" t="s">
        <v>90</v>
      </c>
      <c r="G507" s="21" t="s">
        <v>84</v>
      </c>
      <c r="H507" s="21" t="s">
        <v>110</v>
      </c>
      <c r="I507" s="22"/>
      <c r="J507" s="23">
        <v>0</v>
      </c>
      <c r="K507" s="22"/>
      <c r="L507" s="23">
        <v>0</v>
      </c>
      <c r="M507" s="25">
        <v>0</v>
      </c>
      <c r="N507" s="25">
        <f>IF(Mov2LH[[#This Row],[Unit/activity (=ILE03)]]="H",Mov2LH[[#This Row],[Actual]]*60,Mov2LH[[#This Row],[Actual]])</f>
        <v>0</v>
      </c>
      <c r="O507" s="21" t="s">
        <v>93</v>
      </c>
      <c r="P507" s="24">
        <v>5</v>
      </c>
      <c r="Q507" s="21" t="s">
        <v>66</v>
      </c>
      <c r="R507" s="21" t="s">
        <v>94</v>
      </c>
    </row>
    <row r="508" spans="1:18" x14ac:dyDescent="0.35">
      <c r="A508" s="27">
        <v>1549145</v>
      </c>
      <c r="B508" s="16">
        <f>VLOOKUP(A508,'Mov 2LH Orders'!B:C,2,0)</f>
        <v>151</v>
      </c>
      <c r="C508" s="21" t="s">
        <v>59</v>
      </c>
      <c r="D508" s="21" t="s">
        <v>60</v>
      </c>
      <c r="E508" s="21" t="s">
        <v>83</v>
      </c>
      <c r="F508" s="21" t="s">
        <v>62</v>
      </c>
      <c r="G508" s="21" t="s">
        <v>84</v>
      </c>
      <c r="H508" s="21" t="s">
        <v>111</v>
      </c>
      <c r="I508" s="22">
        <v>43717</v>
      </c>
      <c r="J508" s="23">
        <v>0.94503472222221996</v>
      </c>
      <c r="K508" s="22">
        <v>43717</v>
      </c>
      <c r="L508" s="23">
        <v>0.99784722222222</v>
      </c>
      <c r="M508" s="25">
        <v>1.268</v>
      </c>
      <c r="N508" s="25">
        <f>IF(Mov2LH[[#This Row],[Unit/activity (=ILE03)]]="H",Mov2LH[[#This Row],[Actual]]*60,Mov2LH[[#This Row],[Actual]])</f>
        <v>76.08</v>
      </c>
      <c r="O508" s="21" t="s">
        <v>77</v>
      </c>
      <c r="P508" s="24">
        <v>40</v>
      </c>
      <c r="Q508" s="21" t="s">
        <v>66</v>
      </c>
      <c r="R508" s="21" t="s">
        <v>67</v>
      </c>
    </row>
    <row r="509" spans="1:18" x14ac:dyDescent="0.35">
      <c r="A509" s="27">
        <v>1549145</v>
      </c>
      <c r="B509" s="16">
        <f>VLOOKUP(A509,'Mov 2LH Orders'!B:C,2,0)</f>
        <v>151</v>
      </c>
      <c r="C509" s="21" t="s">
        <v>59</v>
      </c>
      <c r="D509" s="21" t="s">
        <v>68</v>
      </c>
      <c r="E509" s="21" t="s">
        <v>61</v>
      </c>
      <c r="F509" s="21" t="s">
        <v>62</v>
      </c>
      <c r="G509" s="21" t="s">
        <v>63</v>
      </c>
      <c r="H509" s="21" t="s">
        <v>64</v>
      </c>
      <c r="I509" s="22">
        <v>43718</v>
      </c>
      <c r="J509" s="23">
        <v>0.39818287037036998</v>
      </c>
      <c r="K509" s="22">
        <v>43718</v>
      </c>
      <c r="L509" s="23">
        <v>0.41716435185185002</v>
      </c>
      <c r="M509" s="25">
        <v>13.667</v>
      </c>
      <c r="N509" s="25">
        <f>IF(Mov2LH[[#This Row],[Unit/activity (=ILE03)]]="H",Mov2LH[[#This Row],[Actual]]*60,Mov2LH[[#This Row],[Actual]])</f>
        <v>13.667</v>
      </c>
      <c r="O509" s="21" t="s">
        <v>66</v>
      </c>
      <c r="P509" s="24">
        <v>15</v>
      </c>
      <c r="Q509" s="21" t="s">
        <v>66</v>
      </c>
      <c r="R509" s="21" t="s">
        <v>67</v>
      </c>
    </row>
    <row r="510" spans="1:18" x14ac:dyDescent="0.35">
      <c r="A510" s="27">
        <v>1549145</v>
      </c>
      <c r="B510" s="16">
        <f>VLOOKUP(A510,'Mov 2LH Orders'!B:C,2,0)</f>
        <v>151</v>
      </c>
      <c r="C510" s="21" t="s">
        <v>59</v>
      </c>
      <c r="D510" s="21" t="s">
        <v>73</v>
      </c>
      <c r="E510" s="21" t="s">
        <v>69</v>
      </c>
      <c r="F510" s="21" t="s">
        <v>62</v>
      </c>
      <c r="G510" s="21" t="s">
        <v>70</v>
      </c>
      <c r="H510" s="21" t="s">
        <v>71</v>
      </c>
      <c r="I510" s="22">
        <v>43719</v>
      </c>
      <c r="J510" s="23">
        <v>0.31543981481480998</v>
      </c>
      <c r="K510" s="22">
        <v>43719</v>
      </c>
      <c r="L510" s="23">
        <v>0.31543981481480998</v>
      </c>
      <c r="M510" s="24">
        <v>20</v>
      </c>
      <c r="N510" s="25">
        <f>IF(Mov2LH[[#This Row],[Unit/activity (=ILE03)]]="H",Mov2LH[[#This Row],[Actual]]*60,Mov2LH[[#This Row],[Actual]])</f>
        <v>20</v>
      </c>
      <c r="O510" s="21" t="s">
        <v>66</v>
      </c>
      <c r="P510" s="24">
        <v>20</v>
      </c>
      <c r="Q510" s="21" t="s">
        <v>66</v>
      </c>
      <c r="R510" s="21" t="s">
        <v>72</v>
      </c>
    </row>
    <row r="511" spans="1:18" x14ac:dyDescent="0.35">
      <c r="A511" s="27">
        <v>1549145</v>
      </c>
      <c r="B511" s="16">
        <f>VLOOKUP(A511,'Mov 2LH Orders'!B:C,2,0)</f>
        <v>151</v>
      </c>
      <c r="C511" s="21" t="s">
        <v>59</v>
      </c>
      <c r="D511" s="21" t="s">
        <v>75</v>
      </c>
      <c r="E511" s="21" t="s">
        <v>61</v>
      </c>
      <c r="F511" s="21" t="s">
        <v>62</v>
      </c>
      <c r="G511" s="21" t="s">
        <v>63</v>
      </c>
      <c r="H511" s="21" t="s">
        <v>74</v>
      </c>
      <c r="I511" s="22">
        <v>43719</v>
      </c>
      <c r="J511" s="23">
        <v>0.31883101851852003</v>
      </c>
      <c r="K511" s="22">
        <v>43719</v>
      </c>
      <c r="L511" s="23">
        <v>0.74306712962962995</v>
      </c>
      <c r="M511" s="25">
        <v>9.5809999999999995</v>
      </c>
      <c r="N511" s="25">
        <f>IF(Mov2LH[[#This Row],[Unit/activity (=ILE03)]]="H",Mov2LH[[#This Row],[Actual]]*60,Mov2LH[[#This Row],[Actual]])</f>
        <v>574.86</v>
      </c>
      <c r="O511" s="21" t="s">
        <v>77</v>
      </c>
      <c r="P511" s="24">
        <v>290</v>
      </c>
      <c r="Q511" s="21" t="s">
        <v>66</v>
      </c>
      <c r="R511" s="21" t="s">
        <v>67</v>
      </c>
    </row>
    <row r="512" spans="1:18" x14ac:dyDescent="0.35">
      <c r="A512" s="27">
        <v>1549145</v>
      </c>
      <c r="B512" s="16">
        <f>VLOOKUP(A512,'Mov 2LH Orders'!B:C,2,0)</f>
        <v>151</v>
      </c>
      <c r="C512" s="21" t="s">
        <v>59</v>
      </c>
      <c r="D512" s="21" t="s">
        <v>78</v>
      </c>
      <c r="E512" s="21" t="s">
        <v>61</v>
      </c>
      <c r="F512" s="21" t="s">
        <v>62</v>
      </c>
      <c r="G512" s="21" t="s">
        <v>63</v>
      </c>
      <c r="H512" s="21" t="s">
        <v>76</v>
      </c>
      <c r="I512" s="22">
        <v>43720</v>
      </c>
      <c r="J512" s="23">
        <v>0.31159722222222003</v>
      </c>
      <c r="K512" s="22">
        <v>43725</v>
      </c>
      <c r="L512" s="23">
        <v>0.60527777777778002</v>
      </c>
      <c r="M512" s="25">
        <v>27.882000000000001</v>
      </c>
      <c r="N512" s="25">
        <f>IF(Mov2LH[[#This Row],[Unit/activity (=ILE03)]]="H",Mov2LH[[#This Row],[Actual]]*60,Mov2LH[[#This Row],[Actual]])</f>
        <v>1672.92</v>
      </c>
      <c r="O512" s="21" t="s">
        <v>77</v>
      </c>
      <c r="P512" s="24">
        <v>1040</v>
      </c>
      <c r="Q512" s="21" t="s">
        <v>66</v>
      </c>
      <c r="R512" s="21" t="s">
        <v>67</v>
      </c>
    </row>
    <row r="513" spans="1:18" x14ac:dyDescent="0.35">
      <c r="A513" s="27">
        <v>1549145</v>
      </c>
      <c r="B513" s="16">
        <f>VLOOKUP(A513,'Mov 2LH Orders'!B:C,2,0)</f>
        <v>151</v>
      </c>
      <c r="C513" s="21" t="s">
        <v>59</v>
      </c>
      <c r="D513" s="21" t="s">
        <v>80</v>
      </c>
      <c r="E513" s="21" t="s">
        <v>61</v>
      </c>
      <c r="F513" s="21" t="s">
        <v>62</v>
      </c>
      <c r="G513" s="21" t="s">
        <v>63</v>
      </c>
      <c r="H513" s="21" t="s">
        <v>112</v>
      </c>
      <c r="I513" s="22">
        <v>43725</v>
      </c>
      <c r="J513" s="23">
        <v>0.60552083333332996</v>
      </c>
      <c r="K513" s="22">
        <v>43725</v>
      </c>
      <c r="L513" s="23">
        <v>0.64292824074073995</v>
      </c>
      <c r="M513" s="25">
        <v>53.866999999999997</v>
      </c>
      <c r="N513" s="25">
        <f>IF(Mov2LH[[#This Row],[Unit/activity (=ILE03)]]="H",Mov2LH[[#This Row],[Actual]]*60,Mov2LH[[#This Row],[Actual]])</f>
        <v>53.866999999999997</v>
      </c>
      <c r="O513" s="21" t="s">
        <v>66</v>
      </c>
      <c r="P513" s="24">
        <v>50</v>
      </c>
      <c r="Q513" s="21" t="s">
        <v>66</v>
      </c>
      <c r="R513" s="21" t="s">
        <v>67</v>
      </c>
    </row>
    <row r="514" spans="1:18" x14ac:dyDescent="0.35">
      <c r="A514" s="27">
        <v>1549145</v>
      </c>
      <c r="B514" s="16">
        <f>VLOOKUP(A514,'Mov 2LH Orders'!B:C,2,0)</f>
        <v>151</v>
      </c>
      <c r="C514" s="21" t="s">
        <v>59</v>
      </c>
      <c r="D514" s="21" t="s">
        <v>82</v>
      </c>
      <c r="E514" s="21" t="s">
        <v>89</v>
      </c>
      <c r="F514" s="21" t="s">
        <v>90</v>
      </c>
      <c r="G514" s="21" t="s">
        <v>91</v>
      </c>
      <c r="H514" s="21" t="s">
        <v>92</v>
      </c>
      <c r="I514" s="22"/>
      <c r="J514" s="23">
        <v>0</v>
      </c>
      <c r="K514" s="22"/>
      <c r="L514" s="23">
        <v>0</v>
      </c>
      <c r="M514" s="25">
        <v>0</v>
      </c>
      <c r="N514" s="25">
        <f>IF(Mov2LH[[#This Row],[Unit/activity (=ILE03)]]="H",Mov2LH[[#This Row],[Actual]]*60,Mov2LH[[#This Row],[Actual]])</f>
        <v>0</v>
      </c>
      <c r="O514" s="21" t="s">
        <v>93</v>
      </c>
      <c r="P514" s="24">
        <v>0</v>
      </c>
      <c r="Q514" s="21" t="s">
        <v>66</v>
      </c>
      <c r="R514" s="21" t="s">
        <v>94</v>
      </c>
    </row>
    <row r="515" spans="1:18" x14ac:dyDescent="0.35">
      <c r="A515" s="27">
        <v>1549145</v>
      </c>
      <c r="B515" s="16">
        <f>VLOOKUP(A515,'Mov 2LH Orders'!B:C,2,0)</f>
        <v>151</v>
      </c>
      <c r="C515" s="21" t="s">
        <v>59</v>
      </c>
      <c r="D515" s="21" t="s">
        <v>85</v>
      </c>
      <c r="E515" s="21" t="s">
        <v>69</v>
      </c>
      <c r="F515" s="21" t="s">
        <v>62</v>
      </c>
      <c r="G515" s="21" t="s">
        <v>70</v>
      </c>
      <c r="H515" s="21" t="s">
        <v>79</v>
      </c>
      <c r="I515" s="22">
        <v>43725</v>
      </c>
      <c r="J515" s="23">
        <v>0.66839120370369998</v>
      </c>
      <c r="K515" s="22">
        <v>43725</v>
      </c>
      <c r="L515" s="23">
        <v>0.66839120370369998</v>
      </c>
      <c r="M515" s="24">
        <v>20</v>
      </c>
      <c r="N515" s="25">
        <f>IF(Mov2LH[[#This Row],[Unit/activity (=ILE03)]]="H",Mov2LH[[#This Row],[Actual]]*60,Mov2LH[[#This Row],[Actual]])</f>
        <v>20</v>
      </c>
      <c r="O515" s="21" t="s">
        <v>66</v>
      </c>
      <c r="P515" s="24">
        <v>20</v>
      </c>
      <c r="Q515" s="21" t="s">
        <v>66</v>
      </c>
      <c r="R515" s="21" t="s">
        <v>72</v>
      </c>
    </row>
    <row r="516" spans="1:18" x14ac:dyDescent="0.35">
      <c r="A516" s="27">
        <v>1549145</v>
      </c>
      <c r="B516" s="16">
        <f>VLOOKUP(A516,'Mov 2LH Orders'!B:C,2,0)</f>
        <v>151</v>
      </c>
      <c r="C516" s="21" t="s">
        <v>59</v>
      </c>
      <c r="D516" s="21" t="s">
        <v>88</v>
      </c>
      <c r="E516" s="21" t="s">
        <v>69</v>
      </c>
      <c r="F516" s="21" t="s">
        <v>62</v>
      </c>
      <c r="G516" s="21" t="s">
        <v>70</v>
      </c>
      <c r="H516" s="21" t="s">
        <v>81</v>
      </c>
      <c r="I516" s="22">
        <v>43725</v>
      </c>
      <c r="J516" s="23">
        <v>0.66847222222222002</v>
      </c>
      <c r="K516" s="22">
        <v>43725</v>
      </c>
      <c r="L516" s="23">
        <v>0.66847222222222002</v>
      </c>
      <c r="M516" s="24">
        <v>20</v>
      </c>
      <c r="N516" s="25">
        <f>IF(Mov2LH[[#This Row],[Unit/activity (=ILE03)]]="H",Mov2LH[[#This Row],[Actual]]*60,Mov2LH[[#This Row],[Actual]])</f>
        <v>20</v>
      </c>
      <c r="O516" s="21" t="s">
        <v>66</v>
      </c>
      <c r="P516" s="24">
        <v>20</v>
      </c>
      <c r="Q516" s="21" t="s">
        <v>66</v>
      </c>
      <c r="R516" s="21" t="s">
        <v>72</v>
      </c>
    </row>
    <row r="517" spans="1:18" x14ac:dyDescent="0.35">
      <c r="A517" s="27">
        <v>1549145</v>
      </c>
      <c r="B517" s="16">
        <f>VLOOKUP(A517,'Mov 2LH Orders'!B:C,2,0)</f>
        <v>151</v>
      </c>
      <c r="C517" s="21" t="s">
        <v>59</v>
      </c>
      <c r="D517" s="21" t="s">
        <v>95</v>
      </c>
      <c r="E517" s="21" t="s">
        <v>83</v>
      </c>
      <c r="F517" s="21" t="s">
        <v>62</v>
      </c>
      <c r="G517" s="21" t="s">
        <v>84</v>
      </c>
      <c r="H517" s="21" t="s">
        <v>84</v>
      </c>
      <c r="I517" s="22">
        <v>43727</v>
      </c>
      <c r="J517" s="23">
        <v>0.42777777777777998</v>
      </c>
      <c r="K517" s="22">
        <v>43727</v>
      </c>
      <c r="L517" s="23">
        <v>0.93710648148148001</v>
      </c>
      <c r="M517" s="25">
        <v>430.49299999999999</v>
      </c>
      <c r="N517" s="25">
        <f>IF(Mov2LH[[#This Row],[Unit/activity (=ILE03)]]="H",Mov2LH[[#This Row],[Actual]]*60,Mov2LH[[#This Row],[Actual]])</f>
        <v>430.49299999999999</v>
      </c>
      <c r="O517" s="21" t="s">
        <v>66</v>
      </c>
      <c r="P517" s="24">
        <v>450</v>
      </c>
      <c r="Q517" s="21" t="s">
        <v>66</v>
      </c>
      <c r="R517" s="21" t="s">
        <v>67</v>
      </c>
    </row>
    <row r="518" spans="1:18" x14ac:dyDescent="0.35">
      <c r="A518" s="27">
        <v>1549145</v>
      </c>
      <c r="B518" s="16">
        <f>VLOOKUP(A518,'Mov 2LH Orders'!B:C,2,0)</f>
        <v>151</v>
      </c>
      <c r="C518" s="21" t="s">
        <v>59</v>
      </c>
      <c r="D518" s="21" t="s">
        <v>97</v>
      </c>
      <c r="E518" s="21" t="s">
        <v>86</v>
      </c>
      <c r="F518" s="21" t="s">
        <v>62</v>
      </c>
      <c r="G518" s="21" t="s">
        <v>87</v>
      </c>
      <c r="H518" s="21" t="s">
        <v>87</v>
      </c>
      <c r="I518" s="22">
        <v>43730</v>
      </c>
      <c r="J518" s="23">
        <v>0.4015162037037</v>
      </c>
      <c r="K518" s="22">
        <v>43730</v>
      </c>
      <c r="L518" s="23">
        <v>0.4015162037037</v>
      </c>
      <c r="M518" s="24">
        <v>20</v>
      </c>
      <c r="N518" s="25">
        <f>IF(Mov2LH[[#This Row],[Unit/activity (=ILE03)]]="H",Mov2LH[[#This Row],[Actual]]*60,Mov2LH[[#This Row],[Actual]])</f>
        <v>20</v>
      </c>
      <c r="O518" s="21" t="s">
        <v>66</v>
      </c>
      <c r="P518" s="24">
        <v>20</v>
      </c>
      <c r="Q518" s="21" t="s">
        <v>66</v>
      </c>
      <c r="R518" s="21" t="s">
        <v>72</v>
      </c>
    </row>
    <row r="519" spans="1:18" x14ac:dyDescent="0.35">
      <c r="A519" s="27">
        <v>1549145</v>
      </c>
      <c r="B519" s="16">
        <f>VLOOKUP(A519,'Mov 2LH Orders'!B:C,2,0)</f>
        <v>151</v>
      </c>
      <c r="C519" s="21" t="s">
        <v>59</v>
      </c>
      <c r="D519" s="21" t="s">
        <v>99</v>
      </c>
      <c r="E519" s="21" t="s">
        <v>61</v>
      </c>
      <c r="F519" s="21" t="s">
        <v>62</v>
      </c>
      <c r="G519" s="21" t="s">
        <v>63</v>
      </c>
      <c r="H519" s="21" t="s">
        <v>96</v>
      </c>
      <c r="I519" s="22">
        <v>43730</v>
      </c>
      <c r="J519" s="23">
        <v>0.55652777777777995</v>
      </c>
      <c r="K519" s="22">
        <v>43730</v>
      </c>
      <c r="L519" s="23">
        <v>0.60015046296296004</v>
      </c>
      <c r="M519" s="25">
        <v>31.417000000000002</v>
      </c>
      <c r="N519" s="25">
        <f>IF(Mov2LH[[#This Row],[Unit/activity (=ILE03)]]="H",Mov2LH[[#This Row],[Actual]]*60,Mov2LH[[#This Row],[Actual]])</f>
        <v>31.417000000000002</v>
      </c>
      <c r="O519" s="21" t="s">
        <v>66</v>
      </c>
      <c r="P519" s="24">
        <v>100</v>
      </c>
      <c r="Q519" s="21" t="s">
        <v>66</v>
      </c>
      <c r="R519" s="21" t="s">
        <v>67</v>
      </c>
    </row>
    <row r="520" spans="1:18" x14ac:dyDescent="0.35">
      <c r="A520" s="27">
        <v>1549145</v>
      </c>
      <c r="B520" s="16">
        <f>VLOOKUP(A520,'Mov 2LH Orders'!B:C,2,0)</f>
        <v>151</v>
      </c>
      <c r="C520" s="21" t="s">
        <v>59</v>
      </c>
      <c r="D520" s="21" t="s">
        <v>101</v>
      </c>
      <c r="E520" s="21" t="s">
        <v>69</v>
      </c>
      <c r="F520" s="21" t="s">
        <v>62</v>
      </c>
      <c r="G520" s="21" t="s">
        <v>70</v>
      </c>
      <c r="H520" s="21" t="s">
        <v>98</v>
      </c>
      <c r="I520" s="22">
        <v>43739</v>
      </c>
      <c r="J520" s="23">
        <v>0.35732638888889001</v>
      </c>
      <c r="K520" s="22">
        <v>43739</v>
      </c>
      <c r="L520" s="23">
        <v>0.35732638888889001</v>
      </c>
      <c r="M520" s="24">
        <v>20</v>
      </c>
      <c r="N520" s="25">
        <f>IF(Mov2LH[[#This Row],[Unit/activity (=ILE03)]]="H",Mov2LH[[#This Row],[Actual]]*60,Mov2LH[[#This Row],[Actual]])</f>
        <v>20</v>
      </c>
      <c r="O520" s="21" t="s">
        <v>66</v>
      </c>
      <c r="P520" s="24">
        <v>20</v>
      </c>
      <c r="Q520" s="21" t="s">
        <v>66</v>
      </c>
      <c r="R520" s="21" t="s">
        <v>72</v>
      </c>
    </row>
    <row r="521" spans="1:18" x14ac:dyDescent="0.35">
      <c r="A521" s="27">
        <v>1549145</v>
      </c>
      <c r="B521" s="16">
        <f>VLOOKUP(A521,'Mov 2LH Orders'!B:C,2,0)</f>
        <v>151</v>
      </c>
      <c r="C521" s="21" t="s">
        <v>59</v>
      </c>
      <c r="D521" s="21" t="s">
        <v>104</v>
      </c>
      <c r="E521" s="21" t="s">
        <v>69</v>
      </c>
      <c r="F521" s="21" t="s">
        <v>62</v>
      </c>
      <c r="G521" s="21" t="s">
        <v>70</v>
      </c>
      <c r="H521" s="21" t="s">
        <v>100</v>
      </c>
      <c r="I521" s="22">
        <v>43739</v>
      </c>
      <c r="J521" s="23">
        <v>0.35744212962963001</v>
      </c>
      <c r="K521" s="22">
        <v>43739</v>
      </c>
      <c r="L521" s="23">
        <v>0.35744212962963001</v>
      </c>
      <c r="M521" s="24">
        <v>30</v>
      </c>
      <c r="N521" s="25">
        <f>IF(Mov2LH[[#This Row],[Unit/activity (=ILE03)]]="H",Mov2LH[[#This Row],[Actual]]*60,Mov2LH[[#This Row],[Actual]])</f>
        <v>30</v>
      </c>
      <c r="O521" s="21" t="s">
        <v>66</v>
      </c>
      <c r="P521" s="24">
        <v>30</v>
      </c>
      <c r="Q521" s="21" t="s">
        <v>66</v>
      </c>
      <c r="R521" s="21" t="s">
        <v>72</v>
      </c>
    </row>
    <row r="522" spans="1:18" x14ac:dyDescent="0.35">
      <c r="A522" s="27">
        <v>1549145</v>
      </c>
      <c r="B522" s="16">
        <f>VLOOKUP(A522,'Mov 2LH Orders'!B:C,2,0)</f>
        <v>151</v>
      </c>
      <c r="C522" s="21" t="s">
        <v>59</v>
      </c>
      <c r="D522" s="21" t="s">
        <v>113</v>
      </c>
      <c r="E522" s="21" t="s">
        <v>102</v>
      </c>
      <c r="F522" s="21" t="s">
        <v>62</v>
      </c>
      <c r="G522" s="21" t="s">
        <v>100</v>
      </c>
      <c r="H522" s="21" t="s">
        <v>103</v>
      </c>
      <c r="I522" s="22">
        <v>43739</v>
      </c>
      <c r="J522" s="23">
        <v>0.35756944444444</v>
      </c>
      <c r="K522" s="22">
        <v>43739</v>
      </c>
      <c r="L522" s="23">
        <v>0.35756944444444</v>
      </c>
      <c r="M522" s="24">
        <v>30</v>
      </c>
      <c r="N522" s="25">
        <f>IF(Mov2LH[[#This Row],[Unit/activity (=ILE03)]]="H",Mov2LH[[#This Row],[Actual]]*60,Mov2LH[[#This Row],[Actual]])</f>
        <v>30</v>
      </c>
      <c r="O522" s="21" t="s">
        <v>66</v>
      </c>
      <c r="P522" s="24">
        <v>30</v>
      </c>
      <c r="Q522" s="21" t="s">
        <v>66</v>
      </c>
      <c r="R522" s="21" t="s">
        <v>72</v>
      </c>
    </row>
    <row r="523" spans="1:18" x14ac:dyDescent="0.35">
      <c r="A523" s="27">
        <v>1549145</v>
      </c>
      <c r="B523" s="16">
        <f>VLOOKUP(A523,'Mov 2LH Orders'!B:C,2,0)</f>
        <v>151</v>
      </c>
      <c r="C523" s="21" t="s">
        <v>59</v>
      </c>
      <c r="D523" s="21" t="s">
        <v>114</v>
      </c>
      <c r="E523" s="21" t="s">
        <v>102</v>
      </c>
      <c r="F523" s="21" t="s">
        <v>105</v>
      </c>
      <c r="G523" s="21" t="s">
        <v>100</v>
      </c>
      <c r="H523" s="21" t="s">
        <v>106</v>
      </c>
      <c r="I523" s="22">
        <v>43739</v>
      </c>
      <c r="J523" s="23">
        <v>0.67986111111111003</v>
      </c>
      <c r="K523" s="22">
        <v>43739</v>
      </c>
      <c r="L523" s="23">
        <v>0.67986111111111003</v>
      </c>
      <c r="M523" s="24">
        <v>45</v>
      </c>
      <c r="N523" s="25">
        <f>IF(Mov2LH[[#This Row],[Unit/activity (=ILE03)]]="H",Mov2LH[[#This Row],[Actual]]*60,Mov2LH[[#This Row],[Actual]])</f>
        <v>45</v>
      </c>
      <c r="O523" s="21" t="s">
        <v>66</v>
      </c>
      <c r="P523" s="24">
        <v>45</v>
      </c>
      <c r="Q523" s="21" t="s">
        <v>66</v>
      </c>
      <c r="R523" s="21" t="s">
        <v>72</v>
      </c>
    </row>
    <row r="524" spans="1:18" x14ac:dyDescent="0.35">
      <c r="A524" s="27">
        <v>1549145</v>
      </c>
      <c r="B524" s="16">
        <f>VLOOKUP(A524,'Mov 2LH Orders'!B:C,2,0)</f>
        <v>151</v>
      </c>
      <c r="C524" s="21" t="s">
        <v>107</v>
      </c>
      <c r="D524" s="21" t="s">
        <v>60</v>
      </c>
      <c r="E524" s="21" t="s">
        <v>61</v>
      </c>
      <c r="F524" s="21" t="s">
        <v>90</v>
      </c>
      <c r="G524" s="21" t="s">
        <v>63</v>
      </c>
      <c r="H524" s="21" t="s">
        <v>108</v>
      </c>
      <c r="I524" s="22"/>
      <c r="J524" s="23">
        <v>0</v>
      </c>
      <c r="K524" s="22"/>
      <c r="L524" s="23">
        <v>0</v>
      </c>
      <c r="M524" s="25">
        <v>0</v>
      </c>
      <c r="N524" s="25">
        <f>IF(Mov2LH[[#This Row],[Unit/activity (=ILE03)]]="H",Mov2LH[[#This Row],[Actual]]*60,Mov2LH[[#This Row],[Actual]])</f>
        <v>0</v>
      </c>
      <c r="O524" s="21" t="s">
        <v>93</v>
      </c>
      <c r="P524" s="24">
        <v>1</v>
      </c>
      <c r="Q524" s="21" t="s">
        <v>66</v>
      </c>
      <c r="R524" s="21" t="s">
        <v>94</v>
      </c>
    </row>
    <row r="525" spans="1:18" x14ac:dyDescent="0.35">
      <c r="A525" s="27">
        <v>1549145</v>
      </c>
      <c r="B525" s="16">
        <f>VLOOKUP(A525,'Mov 2LH Orders'!B:C,2,0)</f>
        <v>151</v>
      </c>
      <c r="C525" s="21" t="s">
        <v>109</v>
      </c>
      <c r="D525" s="21" t="s">
        <v>95</v>
      </c>
      <c r="E525" s="21" t="s">
        <v>83</v>
      </c>
      <c r="F525" s="21" t="s">
        <v>90</v>
      </c>
      <c r="G525" s="21" t="s">
        <v>84</v>
      </c>
      <c r="H525" s="21" t="s">
        <v>110</v>
      </c>
      <c r="I525" s="22"/>
      <c r="J525" s="23">
        <v>0</v>
      </c>
      <c r="K525" s="22"/>
      <c r="L525" s="23">
        <v>0</v>
      </c>
      <c r="M525" s="25">
        <v>0</v>
      </c>
      <c r="N525" s="25">
        <f>IF(Mov2LH[[#This Row],[Unit/activity (=ILE03)]]="H",Mov2LH[[#This Row],[Actual]]*60,Mov2LH[[#This Row],[Actual]])</f>
        <v>0</v>
      </c>
      <c r="O525" s="21" t="s">
        <v>93</v>
      </c>
      <c r="P525" s="24">
        <v>5</v>
      </c>
      <c r="Q525" s="21" t="s">
        <v>66</v>
      </c>
      <c r="R525" s="21" t="s">
        <v>94</v>
      </c>
    </row>
    <row r="526" spans="1:18" x14ac:dyDescent="0.35">
      <c r="A526" s="27">
        <v>1549298</v>
      </c>
      <c r="B526" s="16">
        <f>VLOOKUP(A526,'Mov 2LH Orders'!B:C,2,0)</f>
        <v>152</v>
      </c>
      <c r="C526" s="21" t="s">
        <v>59</v>
      </c>
      <c r="D526" s="21" t="s">
        <v>60</v>
      </c>
      <c r="E526" s="21" t="s">
        <v>83</v>
      </c>
      <c r="F526" s="21" t="s">
        <v>62</v>
      </c>
      <c r="G526" s="21" t="s">
        <v>84</v>
      </c>
      <c r="H526" s="21" t="s">
        <v>111</v>
      </c>
      <c r="I526" s="22">
        <v>43723</v>
      </c>
      <c r="J526" s="23">
        <v>0.31406250000000002</v>
      </c>
      <c r="K526" s="22">
        <v>43723</v>
      </c>
      <c r="L526" s="23">
        <v>0.35547453703704002</v>
      </c>
      <c r="M526" s="25">
        <v>29.817</v>
      </c>
      <c r="N526" s="25">
        <f>IF(Mov2LH[[#This Row],[Unit/activity (=ILE03)]]="H",Mov2LH[[#This Row],[Actual]]*60,Mov2LH[[#This Row],[Actual]])</f>
        <v>29.817</v>
      </c>
      <c r="O526" s="21" t="s">
        <v>66</v>
      </c>
      <c r="P526" s="24">
        <v>40</v>
      </c>
      <c r="Q526" s="21" t="s">
        <v>66</v>
      </c>
      <c r="R526" s="21" t="s">
        <v>67</v>
      </c>
    </row>
    <row r="527" spans="1:18" x14ac:dyDescent="0.35">
      <c r="A527" s="27">
        <v>1549298</v>
      </c>
      <c r="B527" s="16">
        <f>VLOOKUP(A527,'Mov 2LH Orders'!B:C,2,0)</f>
        <v>152</v>
      </c>
      <c r="C527" s="21" t="s">
        <v>59</v>
      </c>
      <c r="D527" s="21" t="s">
        <v>68</v>
      </c>
      <c r="E527" s="21" t="s">
        <v>61</v>
      </c>
      <c r="F527" s="21" t="s">
        <v>62</v>
      </c>
      <c r="G527" s="21" t="s">
        <v>63</v>
      </c>
      <c r="H527" s="21" t="s">
        <v>64</v>
      </c>
      <c r="I527" s="22">
        <v>43723</v>
      </c>
      <c r="J527" s="23">
        <v>0.40287037037036999</v>
      </c>
      <c r="K527" s="22">
        <v>43723</v>
      </c>
      <c r="L527" s="23">
        <v>0.43828703703703997</v>
      </c>
      <c r="M527" s="25">
        <v>25.5</v>
      </c>
      <c r="N527" s="25">
        <f>IF(Mov2LH[[#This Row],[Unit/activity (=ILE03)]]="H",Mov2LH[[#This Row],[Actual]]*60,Mov2LH[[#This Row],[Actual]])</f>
        <v>25.5</v>
      </c>
      <c r="O527" s="21" t="s">
        <v>66</v>
      </c>
      <c r="P527" s="24">
        <v>15</v>
      </c>
      <c r="Q527" s="21" t="s">
        <v>66</v>
      </c>
      <c r="R527" s="21" t="s">
        <v>67</v>
      </c>
    </row>
    <row r="528" spans="1:18" x14ac:dyDescent="0.35">
      <c r="A528" s="27">
        <v>1549298</v>
      </c>
      <c r="B528" s="16">
        <f>VLOOKUP(A528,'Mov 2LH Orders'!B:C,2,0)</f>
        <v>152</v>
      </c>
      <c r="C528" s="21" t="s">
        <v>59</v>
      </c>
      <c r="D528" s="21" t="s">
        <v>73</v>
      </c>
      <c r="E528" s="21" t="s">
        <v>69</v>
      </c>
      <c r="F528" s="21" t="s">
        <v>62</v>
      </c>
      <c r="G528" s="21" t="s">
        <v>70</v>
      </c>
      <c r="H528" s="21" t="s">
        <v>71</v>
      </c>
      <c r="I528" s="22">
        <v>43723</v>
      </c>
      <c r="J528" s="23">
        <v>0.69347222222222005</v>
      </c>
      <c r="K528" s="22">
        <v>43723</v>
      </c>
      <c r="L528" s="23">
        <v>0.69347222222222005</v>
      </c>
      <c r="M528" s="24">
        <v>20</v>
      </c>
      <c r="N528" s="25">
        <f>IF(Mov2LH[[#This Row],[Unit/activity (=ILE03)]]="H",Mov2LH[[#This Row],[Actual]]*60,Mov2LH[[#This Row],[Actual]])</f>
        <v>20</v>
      </c>
      <c r="O528" s="21" t="s">
        <v>66</v>
      </c>
      <c r="P528" s="24">
        <v>20</v>
      </c>
      <c r="Q528" s="21" t="s">
        <v>66</v>
      </c>
      <c r="R528" s="21" t="s">
        <v>72</v>
      </c>
    </row>
    <row r="529" spans="1:18" x14ac:dyDescent="0.35">
      <c r="A529" s="27">
        <v>1549298</v>
      </c>
      <c r="B529" s="16">
        <f>VLOOKUP(A529,'Mov 2LH Orders'!B:C,2,0)</f>
        <v>152</v>
      </c>
      <c r="C529" s="21" t="s">
        <v>59</v>
      </c>
      <c r="D529" s="21" t="s">
        <v>75</v>
      </c>
      <c r="E529" s="21" t="s">
        <v>61</v>
      </c>
      <c r="F529" s="21" t="s">
        <v>62</v>
      </c>
      <c r="G529" s="21" t="s">
        <v>63</v>
      </c>
      <c r="H529" s="21" t="s">
        <v>74</v>
      </c>
      <c r="I529" s="22">
        <v>43723</v>
      </c>
      <c r="J529" s="23">
        <v>0.69945601851852002</v>
      </c>
      <c r="K529" s="22">
        <v>43724</v>
      </c>
      <c r="L529" s="23">
        <v>0.74600694444444005</v>
      </c>
      <c r="M529" s="25">
        <v>10.885999999999999</v>
      </c>
      <c r="N529" s="25">
        <f>IF(Mov2LH[[#This Row],[Unit/activity (=ILE03)]]="H",Mov2LH[[#This Row],[Actual]]*60,Mov2LH[[#This Row],[Actual]])</f>
        <v>653.16</v>
      </c>
      <c r="O529" s="21" t="s">
        <v>77</v>
      </c>
      <c r="P529" s="24">
        <v>290</v>
      </c>
      <c r="Q529" s="21" t="s">
        <v>66</v>
      </c>
      <c r="R529" s="21" t="s">
        <v>67</v>
      </c>
    </row>
    <row r="530" spans="1:18" x14ac:dyDescent="0.35">
      <c r="A530" s="27">
        <v>1549298</v>
      </c>
      <c r="B530" s="16">
        <f>VLOOKUP(A530,'Mov 2LH Orders'!B:C,2,0)</f>
        <v>152</v>
      </c>
      <c r="C530" s="21" t="s">
        <v>59</v>
      </c>
      <c r="D530" s="21" t="s">
        <v>78</v>
      </c>
      <c r="E530" s="21" t="s">
        <v>61</v>
      </c>
      <c r="F530" s="21" t="s">
        <v>62</v>
      </c>
      <c r="G530" s="21" t="s">
        <v>63</v>
      </c>
      <c r="H530" s="21" t="s">
        <v>76</v>
      </c>
      <c r="I530" s="22">
        <v>43725</v>
      </c>
      <c r="J530" s="23">
        <v>0.31006944444444001</v>
      </c>
      <c r="K530" s="22">
        <v>43730</v>
      </c>
      <c r="L530" s="23">
        <v>0.73596064814814999</v>
      </c>
      <c r="M530" s="25">
        <v>31.04</v>
      </c>
      <c r="N530" s="25">
        <f>IF(Mov2LH[[#This Row],[Unit/activity (=ILE03)]]="H",Mov2LH[[#This Row],[Actual]]*60,Mov2LH[[#This Row],[Actual]])</f>
        <v>1862.3999999999999</v>
      </c>
      <c r="O530" s="21" t="s">
        <v>77</v>
      </c>
      <c r="P530" s="24">
        <v>1040</v>
      </c>
      <c r="Q530" s="21" t="s">
        <v>66</v>
      </c>
      <c r="R530" s="21" t="s">
        <v>67</v>
      </c>
    </row>
    <row r="531" spans="1:18" x14ac:dyDescent="0.35">
      <c r="A531" s="27">
        <v>1549298</v>
      </c>
      <c r="B531" s="16">
        <f>VLOOKUP(A531,'Mov 2LH Orders'!B:C,2,0)</f>
        <v>152</v>
      </c>
      <c r="C531" s="21" t="s">
        <v>59</v>
      </c>
      <c r="D531" s="21" t="s">
        <v>80</v>
      </c>
      <c r="E531" s="21" t="s">
        <v>61</v>
      </c>
      <c r="F531" s="21" t="s">
        <v>62</v>
      </c>
      <c r="G531" s="21" t="s">
        <v>63</v>
      </c>
      <c r="H531" s="21" t="s">
        <v>112</v>
      </c>
      <c r="I531" s="22">
        <v>43730</v>
      </c>
      <c r="J531" s="23">
        <v>0.73615740740740998</v>
      </c>
      <c r="K531" s="22">
        <v>43730</v>
      </c>
      <c r="L531" s="23">
        <v>0.74571759259258996</v>
      </c>
      <c r="M531" s="25">
        <v>13.766999999999999</v>
      </c>
      <c r="N531" s="25">
        <f>IF(Mov2LH[[#This Row],[Unit/activity (=ILE03)]]="H",Mov2LH[[#This Row],[Actual]]*60,Mov2LH[[#This Row],[Actual]])</f>
        <v>13.766999999999999</v>
      </c>
      <c r="O531" s="21" t="s">
        <v>66</v>
      </c>
      <c r="P531" s="24">
        <v>50</v>
      </c>
      <c r="Q531" s="21" t="s">
        <v>66</v>
      </c>
      <c r="R531" s="21" t="s">
        <v>67</v>
      </c>
    </row>
    <row r="532" spans="1:18" x14ac:dyDescent="0.35">
      <c r="A532" s="27">
        <v>1549298</v>
      </c>
      <c r="B532" s="16">
        <f>VLOOKUP(A532,'Mov 2LH Orders'!B:C,2,0)</f>
        <v>152</v>
      </c>
      <c r="C532" s="21" t="s">
        <v>59</v>
      </c>
      <c r="D532" s="21" t="s">
        <v>82</v>
      </c>
      <c r="E532" s="21" t="s">
        <v>89</v>
      </c>
      <c r="F532" s="21" t="s">
        <v>90</v>
      </c>
      <c r="G532" s="21" t="s">
        <v>91</v>
      </c>
      <c r="H532" s="21" t="s">
        <v>92</v>
      </c>
      <c r="I532" s="22"/>
      <c r="J532" s="23">
        <v>0</v>
      </c>
      <c r="K532" s="22"/>
      <c r="L532" s="23">
        <v>0</v>
      </c>
      <c r="M532" s="25">
        <v>0</v>
      </c>
      <c r="N532" s="25">
        <f>IF(Mov2LH[[#This Row],[Unit/activity (=ILE03)]]="H",Mov2LH[[#This Row],[Actual]]*60,Mov2LH[[#This Row],[Actual]])</f>
        <v>0</v>
      </c>
      <c r="O532" s="21" t="s">
        <v>93</v>
      </c>
      <c r="P532" s="24">
        <v>0</v>
      </c>
      <c r="Q532" s="21" t="s">
        <v>66</v>
      </c>
      <c r="R532" s="21" t="s">
        <v>94</v>
      </c>
    </row>
    <row r="533" spans="1:18" x14ac:dyDescent="0.35">
      <c r="A533" s="27">
        <v>1549298</v>
      </c>
      <c r="B533" s="16">
        <f>VLOOKUP(A533,'Mov 2LH Orders'!B:C,2,0)</f>
        <v>152</v>
      </c>
      <c r="C533" s="21" t="s">
        <v>59</v>
      </c>
      <c r="D533" s="21" t="s">
        <v>85</v>
      </c>
      <c r="E533" s="21" t="s">
        <v>69</v>
      </c>
      <c r="F533" s="21" t="s">
        <v>62</v>
      </c>
      <c r="G533" s="21" t="s">
        <v>70</v>
      </c>
      <c r="H533" s="21" t="s">
        <v>79</v>
      </c>
      <c r="I533" s="22">
        <v>43731</v>
      </c>
      <c r="J533" s="23">
        <v>0.48952546296296001</v>
      </c>
      <c r="K533" s="22">
        <v>43731</v>
      </c>
      <c r="L533" s="23">
        <v>0.48952546296296001</v>
      </c>
      <c r="M533" s="24">
        <v>20</v>
      </c>
      <c r="N533" s="25">
        <f>IF(Mov2LH[[#This Row],[Unit/activity (=ILE03)]]="H",Mov2LH[[#This Row],[Actual]]*60,Mov2LH[[#This Row],[Actual]])</f>
        <v>20</v>
      </c>
      <c r="O533" s="21" t="s">
        <v>66</v>
      </c>
      <c r="P533" s="24">
        <v>20</v>
      </c>
      <c r="Q533" s="21" t="s">
        <v>66</v>
      </c>
      <c r="R533" s="21" t="s">
        <v>72</v>
      </c>
    </row>
    <row r="534" spans="1:18" x14ac:dyDescent="0.35">
      <c r="A534" s="27">
        <v>1549298</v>
      </c>
      <c r="B534" s="16">
        <f>VLOOKUP(A534,'Mov 2LH Orders'!B:C,2,0)</f>
        <v>152</v>
      </c>
      <c r="C534" s="21" t="s">
        <v>59</v>
      </c>
      <c r="D534" s="21" t="s">
        <v>88</v>
      </c>
      <c r="E534" s="21" t="s">
        <v>69</v>
      </c>
      <c r="F534" s="21" t="s">
        <v>62</v>
      </c>
      <c r="G534" s="21" t="s">
        <v>70</v>
      </c>
      <c r="H534" s="21" t="s">
        <v>81</v>
      </c>
      <c r="I534" s="22">
        <v>43731</v>
      </c>
      <c r="J534" s="23">
        <v>0.48980324074074</v>
      </c>
      <c r="K534" s="22">
        <v>43731</v>
      </c>
      <c r="L534" s="23">
        <v>0.48980324074074</v>
      </c>
      <c r="M534" s="24">
        <v>20</v>
      </c>
      <c r="N534" s="25">
        <f>IF(Mov2LH[[#This Row],[Unit/activity (=ILE03)]]="H",Mov2LH[[#This Row],[Actual]]*60,Mov2LH[[#This Row],[Actual]])</f>
        <v>20</v>
      </c>
      <c r="O534" s="21" t="s">
        <v>66</v>
      </c>
      <c r="P534" s="24">
        <v>20</v>
      </c>
      <c r="Q534" s="21" t="s">
        <v>66</v>
      </c>
      <c r="R534" s="21" t="s">
        <v>72</v>
      </c>
    </row>
    <row r="535" spans="1:18" x14ac:dyDescent="0.35">
      <c r="A535" s="27">
        <v>1549298</v>
      </c>
      <c r="B535" s="16">
        <f>VLOOKUP(A535,'Mov 2LH Orders'!B:C,2,0)</f>
        <v>152</v>
      </c>
      <c r="C535" s="21" t="s">
        <v>59</v>
      </c>
      <c r="D535" s="21" t="s">
        <v>95</v>
      </c>
      <c r="E535" s="21" t="s">
        <v>83</v>
      </c>
      <c r="F535" s="21" t="s">
        <v>62</v>
      </c>
      <c r="G535" s="21" t="s">
        <v>84</v>
      </c>
      <c r="H535" s="21" t="s">
        <v>84</v>
      </c>
      <c r="I535" s="22">
        <v>43731</v>
      </c>
      <c r="J535" s="23">
        <v>0.50854166666667</v>
      </c>
      <c r="K535" s="22">
        <v>43732</v>
      </c>
      <c r="L535" s="23">
        <v>0.16751157407407</v>
      </c>
      <c r="M535" s="25">
        <v>422.10399999999998</v>
      </c>
      <c r="N535" s="25">
        <f>IF(Mov2LH[[#This Row],[Unit/activity (=ILE03)]]="H",Mov2LH[[#This Row],[Actual]]*60,Mov2LH[[#This Row],[Actual]])</f>
        <v>422.10399999999998</v>
      </c>
      <c r="O535" s="21" t="s">
        <v>66</v>
      </c>
      <c r="P535" s="24">
        <v>450</v>
      </c>
      <c r="Q535" s="21" t="s">
        <v>66</v>
      </c>
      <c r="R535" s="21" t="s">
        <v>67</v>
      </c>
    </row>
    <row r="536" spans="1:18" x14ac:dyDescent="0.35">
      <c r="A536" s="27">
        <v>1549298</v>
      </c>
      <c r="B536" s="16">
        <f>VLOOKUP(A536,'Mov 2LH Orders'!B:C,2,0)</f>
        <v>152</v>
      </c>
      <c r="C536" s="21" t="s">
        <v>59</v>
      </c>
      <c r="D536" s="21" t="s">
        <v>97</v>
      </c>
      <c r="E536" s="21" t="s">
        <v>86</v>
      </c>
      <c r="F536" s="21" t="s">
        <v>62</v>
      </c>
      <c r="G536" s="21" t="s">
        <v>87</v>
      </c>
      <c r="H536" s="21" t="s">
        <v>87</v>
      </c>
      <c r="I536" s="22">
        <v>43732</v>
      </c>
      <c r="J536" s="23">
        <v>0.37281249999999999</v>
      </c>
      <c r="K536" s="22">
        <v>43732</v>
      </c>
      <c r="L536" s="23">
        <v>0.37281249999999999</v>
      </c>
      <c r="M536" s="24">
        <v>20</v>
      </c>
      <c r="N536" s="25">
        <f>IF(Mov2LH[[#This Row],[Unit/activity (=ILE03)]]="H",Mov2LH[[#This Row],[Actual]]*60,Mov2LH[[#This Row],[Actual]])</f>
        <v>20</v>
      </c>
      <c r="O536" s="21" t="s">
        <v>66</v>
      </c>
      <c r="P536" s="24">
        <v>20</v>
      </c>
      <c r="Q536" s="21" t="s">
        <v>66</v>
      </c>
      <c r="R536" s="21" t="s">
        <v>72</v>
      </c>
    </row>
    <row r="537" spans="1:18" x14ac:dyDescent="0.35">
      <c r="A537" s="27">
        <v>1549298</v>
      </c>
      <c r="B537" s="16">
        <f>VLOOKUP(A537,'Mov 2LH Orders'!B:C,2,0)</f>
        <v>152</v>
      </c>
      <c r="C537" s="21" t="s">
        <v>59</v>
      </c>
      <c r="D537" s="21" t="s">
        <v>99</v>
      </c>
      <c r="E537" s="21" t="s">
        <v>61</v>
      </c>
      <c r="F537" s="21" t="s">
        <v>62</v>
      </c>
      <c r="G537" s="21" t="s">
        <v>63</v>
      </c>
      <c r="H537" s="21" t="s">
        <v>96</v>
      </c>
      <c r="I537" s="22">
        <v>43738</v>
      </c>
      <c r="J537" s="23">
        <v>0.36420138888888998</v>
      </c>
      <c r="K537" s="22">
        <v>43738</v>
      </c>
      <c r="L537" s="23">
        <v>0.41949074074074</v>
      </c>
      <c r="M537" s="25">
        <v>26.533000000000001</v>
      </c>
      <c r="N537" s="25">
        <f>IF(Mov2LH[[#This Row],[Unit/activity (=ILE03)]]="H",Mov2LH[[#This Row],[Actual]]*60,Mov2LH[[#This Row],[Actual]])</f>
        <v>26.533000000000001</v>
      </c>
      <c r="O537" s="21" t="s">
        <v>66</v>
      </c>
      <c r="P537" s="24">
        <v>100</v>
      </c>
      <c r="Q537" s="21" t="s">
        <v>66</v>
      </c>
      <c r="R537" s="21" t="s">
        <v>67</v>
      </c>
    </row>
    <row r="538" spans="1:18" x14ac:dyDescent="0.35">
      <c r="A538" s="27">
        <v>1549298</v>
      </c>
      <c r="B538" s="16">
        <f>VLOOKUP(A538,'Mov 2LH Orders'!B:C,2,0)</f>
        <v>152</v>
      </c>
      <c r="C538" s="21" t="s">
        <v>59</v>
      </c>
      <c r="D538" s="21" t="s">
        <v>101</v>
      </c>
      <c r="E538" s="21" t="s">
        <v>69</v>
      </c>
      <c r="F538" s="21" t="s">
        <v>62</v>
      </c>
      <c r="G538" s="21" t="s">
        <v>70</v>
      </c>
      <c r="H538" s="21" t="s">
        <v>98</v>
      </c>
      <c r="I538" s="22">
        <v>43740</v>
      </c>
      <c r="J538" s="23">
        <v>0.45472222222221997</v>
      </c>
      <c r="K538" s="22">
        <v>43740</v>
      </c>
      <c r="L538" s="23">
        <v>0.45472222222221997</v>
      </c>
      <c r="M538" s="24">
        <v>20</v>
      </c>
      <c r="N538" s="25">
        <f>IF(Mov2LH[[#This Row],[Unit/activity (=ILE03)]]="H",Mov2LH[[#This Row],[Actual]]*60,Mov2LH[[#This Row],[Actual]])</f>
        <v>20</v>
      </c>
      <c r="O538" s="21" t="s">
        <v>66</v>
      </c>
      <c r="P538" s="24">
        <v>20</v>
      </c>
      <c r="Q538" s="21" t="s">
        <v>66</v>
      </c>
      <c r="R538" s="21" t="s">
        <v>72</v>
      </c>
    </row>
    <row r="539" spans="1:18" x14ac:dyDescent="0.35">
      <c r="A539" s="27">
        <v>1549298</v>
      </c>
      <c r="B539" s="16">
        <f>VLOOKUP(A539,'Mov 2LH Orders'!B:C,2,0)</f>
        <v>152</v>
      </c>
      <c r="C539" s="21" t="s">
        <v>59</v>
      </c>
      <c r="D539" s="21" t="s">
        <v>104</v>
      </c>
      <c r="E539" s="21" t="s">
        <v>69</v>
      </c>
      <c r="F539" s="21" t="s">
        <v>62</v>
      </c>
      <c r="G539" s="21" t="s">
        <v>70</v>
      </c>
      <c r="H539" s="21" t="s">
        <v>100</v>
      </c>
      <c r="I539" s="22">
        <v>43740</v>
      </c>
      <c r="J539" s="23">
        <v>0.45480324074074002</v>
      </c>
      <c r="K539" s="22">
        <v>43740</v>
      </c>
      <c r="L539" s="23">
        <v>0.45480324074074002</v>
      </c>
      <c r="M539" s="24">
        <v>30</v>
      </c>
      <c r="N539" s="25">
        <f>IF(Mov2LH[[#This Row],[Unit/activity (=ILE03)]]="H",Mov2LH[[#This Row],[Actual]]*60,Mov2LH[[#This Row],[Actual]])</f>
        <v>30</v>
      </c>
      <c r="O539" s="21" t="s">
        <v>66</v>
      </c>
      <c r="P539" s="24">
        <v>30</v>
      </c>
      <c r="Q539" s="21" t="s">
        <v>66</v>
      </c>
      <c r="R539" s="21" t="s">
        <v>72</v>
      </c>
    </row>
    <row r="540" spans="1:18" x14ac:dyDescent="0.35">
      <c r="A540" s="27">
        <v>1549298</v>
      </c>
      <c r="B540" s="16">
        <f>VLOOKUP(A540,'Mov 2LH Orders'!B:C,2,0)</f>
        <v>152</v>
      </c>
      <c r="C540" s="21" t="s">
        <v>59</v>
      </c>
      <c r="D540" s="21" t="s">
        <v>113</v>
      </c>
      <c r="E540" s="21" t="s">
        <v>102</v>
      </c>
      <c r="F540" s="21" t="s">
        <v>62</v>
      </c>
      <c r="G540" s="21" t="s">
        <v>100</v>
      </c>
      <c r="H540" s="21" t="s">
        <v>103</v>
      </c>
      <c r="I540" s="22">
        <v>43740</v>
      </c>
      <c r="J540" s="23">
        <v>0.45489583333333</v>
      </c>
      <c r="K540" s="22">
        <v>43740</v>
      </c>
      <c r="L540" s="23">
        <v>0.45489583333333</v>
      </c>
      <c r="M540" s="24">
        <v>30</v>
      </c>
      <c r="N540" s="25">
        <f>IF(Mov2LH[[#This Row],[Unit/activity (=ILE03)]]="H",Mov2LH[[#This Row],[Actual]]*60,Mov2LH[[#This Row],[Actual]])</f>
        <v>30</v>
      </c>
      <c r="O540" s="21" t="s">
        <v>66</v>
      </c>
      <c r="P540" s="24">
        <v>30</v>
      </c>
      <c r="Q540" s="21" t="s">
        <v>66</v>
      </c>
      <c r="R540" s="21" t="s">
        <v>72</v>
      </c>
    </row>
    <row r="541" spans="1:18" x14ac:dyDescent="0.35">
      <c r="A541" s="27">
        <v>1549298</v>
      </c>
      <c r="B541" s="16">
        <f>VLOOKUP(A541,'Mov 2LH Orders'!B:C,2,0)</f>
        <v>152</v>
      </c>
      <c r="C541" s="21" t="s">
        <v>59</v>
      </c>
      <c r="D541" s="21" t="s">
        <v>114</v>
      </c>
      <c r="E541" s="21" t="s">
        <v>102</v>
      </c>
      <c r="F541" s="21" t="s">
        <v>105</v>
      </c>
      <c r="G541" s="21" t="s">
        <v>100</v>
      </c>
      <c r="H541" s="21" t="s">
        <v>106</v>
      </c>
      <c r="I541" s="22">
        <v>43740</v>
      </c>
      <c r="J541" s="23">
        <v>0.50556712962963002</v>
      </c>
      <c r="K541" s="22">
        <v>43740</v>
      </c>
      <c r="L541" s="23">
        <v>0.50556712962963002</v>
      </c>
      <c r="M541" s="24">
        <v>45</v>
      </c>
      <c r="N541" s="25">
        <f>IF(Mov2LH[[#This Row],[Unit/activity (=ILE03)]]="H",Mov2LH[[#This Row],[Actual]]*60,Mov2LH[[#This Row],[Actual]])</f>
        <v>45</v>
      </c>
      <c r="O541" s="21" t="s">
        <v>66</v>
      </c>
      <c r="P541" s="24">
        <v>45</v>
      </c>
      <c r="Q541" s="21" t="s">
        <v>66</v>
      </c>
      <c r="R541" s="21" t="s">
        <v>72</v>
      </c>
    </row>
    <row r="542" spans="1:18" x14ac:dyDescent="0.35">
      <c r="A542" s="27">
        <v>1549298</v>
      </c>
      <c r="B542" s="16">
        <f>VLOOKUP(A542,'Mov 2LH Orders'!B:C,2,0)</f>
        <v>152</v>
      </c>
      <c r="C542" s="21" t="s">
        <v>107</v>
      </c>
      <c r="D542" s="21" t="s">
        <v>60</v>
      </c>
      <c r="E542" s="21" t="s">
        <v>61</v>
      </c>
      <c r="F542" s="21" t="s">
        <v>90</v>
      </c>
      <c r="G542" s="21" t="s">
        <v>63</v>
      </c>
      <c r="H542" s="21" t="s">
        <v>108</v>
      </c>
      <c r="I542" s="22"/>
      <c r="J542" s="23">
        <v>0</v>
      </c>
      <c r="K542" s="22"/>
      <c r="L542" s="23">
        <v>0</v>
      </c>
      <c r="M542" s="25">
        <v>0</v>
      </c>
      <c r="N542" s="25">
        <f>IF(Mov2LH[[#This Row],[Unit/activity (=ILE03)]]="H",Mov2LH[[#This Row],[Actual]]*60,Mov2LH[[#This Row],[Actual]])</f>
        <v>0</v>
      </c>
      <c r="O542" s="21" t="s">
        <v>93</v>
      </c>
      <c r="P542" s="24">
        <v>1</v>
      </c>
      <c r="Q542" s="21" t="s">
        <v>66</v>
      </c>
      <c r="R542" s="21" t="s">
        <v>94</v>
      </c>
    </row>
    <row r="543" spans="1:18" x14ac:dyDescent="0.35">
      <c r="A543" s="27">
        <v>1549298</v>
      </c>
      <c r="B543" s="16">
        <f>VLOOKUP(A543,'Mov 2LH Orders'!B:C,2,0)</f>
        <v>152</v>
      </c>
      <c r="C543" s="21" t="s">
        <v>109</v>
      </c>
      <c r="D543" s="21" t="s">
        <v>95</v>
      </c>
      <c r="E543" s="21" t="s">
        <v>83</v>
      </c>
      <c r="F543" s="21" t="s">
        <v>90</v>
      </c>
      <c r="G543" s="21" t="s">
        <v>84</v>
      </c>
      <c r="H543" s="21" t="s">
        <v>110</v>
      </c>
      <c r="I543" s="22"/>
      <c r="J543" s="23">
        <v>0</v>
      </c>
      <c r="K543" s="22"/>
      <c r="L543" s="23">
        <v>0</v>
      </c>
      <c r="M543" s="25">
        <v>0</v>
      </c>
      <c r="N543" s="25">
        <f>IF(Mov2LH[[#This Row],[Unit/activity (=ILE03)]]="H",Mov2LH[[#This Row],[Actual]]*60,Mov2LH[[#This Row],[Actual]])</f>
        <v>0</v>
      </c>
      <c r="O543" s="21" t="s">
        <v>93</v>
      </c>
      <c r="P543" s="24">
        <v>5</v>
      </c>
      <c r="Q543" s="21" t="s">
        <v>66</v>
      </c>
      <c r="R543" s="21" t="s">
        <v>94</v>
      </c>
    </row>
    <row r="544" spans="1:18" x14ac:dyDescent="0.35">
      <c r="A544" s="27">
        <v>1550401</v>
      </c>
      <c r="B544" s="16">
        <f>VLOOKUP(A544,'Mov 2LH Orders'!B:C,2,0)</f>
        <v>153</v>
      </c>
      <c r="C544" s="21" t="s">
        <v>59</v>
      </c>
      <c r="D544" s="21" t="s">
        <v>60</v>
      </c>
      <c r="E544" s="21" t="s">
        <v>83</v>
      </c>
      <c r="F544" s="21" t="s">
        <v>62</v>
      </c>
      <c r="G544" s="21" t="s">
        <v>84</v>
      </c>
      <c r="H544" s="21" t="s">
        <v>111</v>
      </c>
      <c r="I544" s="22">
        <v>43723</v>
      </c>
      <c r="J544" s="23">
        <v>0.70839120370370001</v>
      </c>
      <c r="K544" s="22">
        <v>43723</v>
      </c>
      <c r="L544" s="23">
        <v>0.88795138888889003</v>
      </c>
      <c r="M544" s="25">
        <v>170.27699999999999</v>
      </c>
      <c r="N544" s="25">
        <f>IF(Mov2LH[[#This Row],[Unit/activity (=ILE03)]]="H",Mov2LH[[#This Row],[Actual]]*60,Mov2LH[[#This Row],[Actual]])</f>
        <v>170.27699999999999</v>
      </c>
      <c r="O544" s="21" t="s">
        <v>66</v>
      </c>
      <c r="P544" s="24">
        <v>40</v>
      </c>
      <c r="Q544" s="21" t="s">
        <v>66</v>
      </c>
      <c r="R544" s="21" t="s">
        <v>67</v>
      </c>
    </row>
    <row r="545" spans="1:18" x14ac:dyDescent="0.35">
      <c r="A545" s="27">
        <v>1550401</v>
      </c>
      <c r="B545" s="16">
        <f>VLOOKUP(A545,'Mov 2LH Orders'!B:C,2,0)</f>
        <v>153</v>
      </c>
      <c r="C545" s="21" t="s">
        <v>59</v>
      </c>
      <c r="D545" s="21" t="s">
        <v>68</v>
      </c>
      <c r="E545" s="21" t="s">
        <v>61</v>
      </c>
      <c r="F545" s="21" t="s">
        <v>62</v>
      </c>
      <c r="G545" s="21" t="s">
        <v>63</v>
      </c>
      <c r="H545" s="21" t="s">
        <v>64</v>
      </c>
      <c r="I545" s="22">
        <v>43724</v>
      </c>
      <c r="J545" s="23">
        <v>0.40261574074074002</v>
      </c>
      <c r="K545" s="22">
        <v>43724</v>
      </c>
      <c r="L545" s="23">
        <v>0.40877314814815002</v>
      </c>
      <c r="M545" s="24">
        <v>59</v>
      </c>
      <c r="N545" s="25">
        <f>IF(Mov2LH[[#This Row],[Unit/activity (=ILE03)]]="H",Mov2LH[[#This Row],[Actual]]*60,Mov2LH[[#This Row],[Actual]])</f>
        <v>59</v>
      </c>
      <c r="O545" s="21" t="s">
        <v>65</v>
      </c>
      <c r="P545" s="24">
        <v>15</v>
      </c>
      <c r="Q545" s="21" t="s">
        <v>66</v>
      </c>
      <c r="R545" s="21" t="s">
        <v>67</v>
      </c>
    </row>
    <row r="546" spans="1:18" x14ac:dyDescent="0.35">
      <c r="A546" s="27">
        <v>1550401</v>
      </c>
      <c r="B546" s="16">
        <f>VLOOKUP(A546,'Mov 2LH Orders'!B:C,2,0)</f>
        <v>153</v>
      </c>
      <c r="C546" s="21" t="s">
        <v>59</v>
      </c>
      <c r="D546" s="21" t="s">
        <v>73</v>
      </c>
      <c r="E546" s="21" t="s">
        <v>69</v>
      </c>
      <c r="F546" s="21" t="s">
        <v>62</v>
      </c>
      <c r="G546" s="21" t="s">
        <v>70</v>
      </c>
      <c r="H546" s="21" t="s">
        <v>71</v>
      </c>
      <c r="I546" s="22">
        <v>43724</v>
      </c>
      <c r="J546" s="23">
        <v>0.65164351851851998</v>
      </c>
      <c r="K546" s="22">
        <v>43724</v>
      </c>
      <c r="L546" s="23">
        <v>0.65164351851851998</v>
      </c>
      <c r="M546" s="24">
        <v>20</v>
      </c>
      <c r="N546" s="25">
        <f>IF(Mov2LH[[#This Row],[Unit/activity (=ILE03)]]="H",Mov2LH[[#This Row],[Actual]]*60,Mov2LH[[#This Row],[Actual]])</f>
        <v>20</v>
      </c>
      <c r="O546" s="21" t="s">
        <v>66</v>
      </c>
      <c r="P546" s="24">
        <v>20</v>
      </c>
      <c r="Q546" s="21" t="s">
        <v>66</v>
      </c>
      <c r="R546" s="21" t="s">
        <v>72</v>
      </c>
    </row>
    <row r="547" spans="1:18" x14ac:dyDescent="0.35">
      <c r="A547" s="27">
        <v>1550401</v>
      </c>
      <c r="B547" s="16">
        <f>VLOOKUP(A547,'Mov 2LH Orders'!B:C,2,0)</f>
        <v>153</v>
      </c>
      <c r="C547" s="21" t="s">
        <v>59</v>
      </c>
      <c r="D547" s="21" t="s">
        <v>75</v>
      </c>
      <c r="E547" s="21" t="s">
        <v>61</v>
      </c>
      <c r="F547" s="21" t="s">
        <v>62</v>
      </c>
      <c r="G547" s="21" t="s">
        <v>63</v>
      </c>
      <c r="H547" s="21" t="s">
        <v>74</v>
      </c>
      <c r="I547" s="22">
        <v>43724</v>
      </c>
      <c r="J547" s="23">
        <v>0.65607638888888997</v>
      </c>
      <c r="K547" s="22">
        <v>43725</v>
      </c>
      <c r="L547" s="23">
        <v>0.47834490740740998</v>
      </c>
      <c r="M547" s="25">
        <v>5.9569999999999999</v>
      </c>
      <c r="N547" s="25">
        <f>IF(Mov2LH[[#This Row],[Unit/activity (=ILE03)]]="H",Mov2LH[[#This Row],[Actual]]*60,Mov2LH[[#This Row],[Actual]])</f>
        <v>357.42</v>
      </c>
      <c r="O547" s="21" t="s">
        <v>77</v>
      </c>
      <c r="P547" s="24">
        <v>290</v>
      </c>
      <c r="Q547" s="21" t="s">
        <v>66</v>
      </c>
      <c r="R547" s="21" t="s">
        <v>67</v>
      </c>
    </row>
    <row r="548" spans="1:18" x14ac:dyDescent="0.35">
      <c r="A548" s="27">
        <v>1550401</v>
      </c>
      <c r="B548" s="16">
        <f>VLOOKUP(A548,'Mov 2LH Orders'!B:C,2,0)</f>
        <v>153</v>
      </c>
      <c r="C548" s="21" t="s">
        <v>59</v>
      </c>
      <c r="D548" s="21" t="s">
        <v>78</v>
      </c>
      <c r="E548" s="21" t="s">
        <v>61</v>
      </c>
      <c r="F548" s="21" t="s">
        <v>62</v>
      </c>
      <c r="G548" s="21" t="s">
        <v>63</v>
      </c>
      <c r="H548" s="21" t="s">
        <v>76</v>
      </c>
      <c r="I548" s="22">
        <v>43725</v>
      </c>
      <c r="J548" s="23">
        <v>0.50375000000000003</v>
      </c>
      <c r="K548" s="22">
        <v>43731</v>
      </c>
      <c r="L548" s="23">
        <v>0.45722222222221998</v>
      </c>
      <c r="M548" s="25">
        <v>36.031999999999996</v>
      </c>
      <c r="N548" s="25">
        <f>IF(Mov2LH[[#This Row],[Unit/activity (=ILE03)]]="H",Mov2LH[[#This Row],[Actual]]*60,Mov2LH[[#This Row],[Actual]])</f>
        <v>2161.9199999999996</v>
      </c>
      <c r="O548" s="21" t="s">
        <v>77</v>
      </c>
      <c r="P548" s="24">
        <v>1040</v>
      </c>
      <c r="Q548" s="21" t="s">
        <v>66</v>
      </c>
      <c r="R548" s="21" t="s">
        <v>67</v>
      </c>
    </row>
    <row r="549" spans="1:18" x14ac:dyDescent="0.35">
      <c r="A549" s="27">
        <v>1550401</v>
      </c>
      <c r="B549" s="16">
        <f>VLOOKUP(A549,'Mov 2LH Orders'!B:C,2,0)</f>
        <v>153</v>
      </c>
      <c r="C549" s="21" t="s">
        <v>59</v>
      </c>
      <c r="D549" s="21" t="s">
        <v>80</v>
      </c>
      <c r="E549" s="21" t="s">
        <v>61</v>
      </c>
      <c r="F549" s="21" t="s">
        <v>62</v>
      </c>
      <c r="G549" s="21" t="s">
        <v>63</v>
      </c>
      <c r="H549" s="21" t="s">
        <v>112</v>
      </c>
      <c r="I549" s="22">
        <v>43731</v>
      </c>
      <c r="J549" s="23">
        <v>0.45760416666666998</v>
      </c>
      <c r="K549" s="22">
        <v>43731</v>
      </c>
      <c r="L549" s="23">
        <v>0.54681712962963003</v>
      </c>
      <c r="M549" s="25">
        <v>96.39</v>
      </c>
      <c r="N549" s="25">
        <f>IF(Mov2LH[[#This Row],[Unit/activity (=ILE03)]]="H",Mov2LH[[#This Row],[Actual]]*60,Mov2LH[[#This Row],[Actual]])</f>
        <v>96.39</v>
      </c>
      <c r="O549" s="21" t="s">
        <v>66</v>
      </c>
      <c r="P549" s="24">
        <v>50</v>
      </c>
      <c r="Q549" s="21" t="s">
        <v>66</v>
      </c>
      <c r="R549" s="21" t="s">
        <v>67</v>
      </c>
    </row>
    <row r="550" spans="1:18" x14ac:dyDescent="0.35">
      <c r="A550" s="27">
        <v>1550401</v>
      </c>
      <c r="B550" s="16">
        <f>VLOOKUP(A550,'Mov 2LH Orders'!B:C,2,0)</f>
        <v>153</v>
      </c>
      <c r="C550" s="21" t="s">
        <v>59</v>
      </c>
      <c r="D550" s="21" t="s">
        <v>82</v>
      </c>
      <c r="E550" s="21" t="s">
        <v>89</v>
      </c>
      <c r="F550" s="21" t="s">
        <v>90</v>
      </c>
      <c r="G550" s="21" t="s">
        <v>91</v>
      </c>
      <c r="H550" s="21" t="s">
        <v>92</v>
      </c>
      <c r="I550" s="22"/>
      <c r="J550" s="23">
        <v>0</v>
      </c>
      <c r="K550" s="22"/>
      <c r="L550" s="23">
        <v>0</v>
      </c>
      <c r="M550" s="25">
        <v>0</v>
      </c>
      <c r="N550" s="25">
        <f>IF(Mov2LH[[#This Row],[Unit/activity (=ILE03)]]="H",Mov2LH[[#This Row],[Actual]]*60,Mov2LH[[#This Row],[Actual]])</f>
        <v>0</v>
      </c>
      <c r="O550" s="21" t="s">
        <v>93</v>
      </c>
      <c r="P550" s="24">
        <v>0</v>
      </c>
      <c r="Q550" s="21" t="s">
        <v>66</v>
      </c>
      <c r="R550" s="21" t="s">
        <v>94</v>
      </c>
    </row>
    <row r="551" spans="1:18" x14ac:dyDescent="0.35">
      <c r="A551" s="27">
        <v>1550401</v>
      </c>
      <c r="B551" s="16">
        <f>VLOOKUP(A551,'Mov 2LH Orders'!B:C,2,0)</f>
        <v>153</v>
      </c>
      <c r="C551" s="21" t="s">
        <v>59</v>
      </c>
      <c r="D551" s="21" t="s">
        <v>85</v>
      </c>
      <c r="E551" s="21" t="s">
        <v>69</v>
      </c>
      <c r="F551" s="21" t="s">
        <v>62</v>
      </c>
      <c r="G551" s="21" t="s">
        <v>70</v>
      </c>
      <c r="H551" s="21" t="s">
        <v>79</v>
      </c>
      <c r="I551" s="22">
        <v>43731</v>
      </c>
      <c r="J551" s="23">
        <v>0.58936342592593005</v>
      </c>
      <c r="K551" s="22">
        <v>43731</v>
      </c>
      <c r="L551" s="23">
        <v>0.58936342592593005</v>
      </c>
      <c r="M551" s="24">
        <v>20</v>
      </c>
      <c r="N551" s="25">
        <f>IF(Mov2LH[[#This Row],[Unit/activity (=ILE03)]]="H",Mov2LH[[#This Row],[Actual]]*60,Mov2LH[[#This Row],[Actual]])</f>
        <v>20</v>
      </c>
      <c r="O551" s="21" t="s">
        <v>66</v>
      </c>
      <c r="P551" s="24">
        <v>20</v>
      </c>
      <c r="Q551" s="21" t="s">
        <v>66</v>
      </c>
      <c r="R551" s="21" t="s">
        <v>72</v>
      </c>
    </row>
    <row r="552" spans="1:18" x14ac:dyDescent="0.35">
      <c r="A552" s="27">
        <v>1550401</v>
      </c>
      <c r="B552" s="16">
        <f>VLOOKUP(A552,'Mov 2LH Orders'!B:C,2,0)</f>
        <v>153</v>
      </c>
      <c r="C552" s="21" t="s">
        <v>59</v>
      </c>
      <c r="D552" s="21" t="s">
        <v>88</v>
      </c>
      <c r="E552" s="21" t="s">
        <v>69</v>
      </c>
      <c r="F552" s="21" t="s">
        <v>62</v>
      </c>
      <c r="G552" s="21" t="s">
        <v>70</v>
      </c>
      <c r="H552" s="21" t="s">
        <v>81</v>
      </c>
      <c r="I552" s="22">
        <v>43731</v>
      </c>
      <c r="J552" s="23">
        <v>0.58957175925925998</v>
      </c>
      <c r="K552" s="22">
        <v>43731</v>
      </c>
      <c r="L552" s="23">
        <v>0.58957175925925998</v>
      </c>
      <c r="M552" s="24">
        <v>20</v>
      </c>
      <c r="N552" s="25">
        <f>IF(Mov2LH[[#This Row],[Unit/activity (=ILE03)]]="H",Mov2LH[[#This Row],[Actual]]*60,Mov2LH[[#This Row],[Actual]])</f>
        <v>20</v>
      </c>
      <c r="O552" s="21" t="s">
        <v>66</v>
      </c>
      <c r="P552" s="24">
        <v>20</v>
      </c>
      <c r="Q552" s="21" t="s">
        <v>66</v>
      </c>
      <c r="R552" s="21" t="s">
        <v>72</v>
      </c>
    </row>
    <row r="553" spans="1:18" x14ac:dyDescent="0.35">
      <c r="A553" s="27">
        <v>1550401</v>
      </c>
      <c r="B553" s="16">
        <f>VLOOKUP(A553,'Mov 2LH Orders'!B:C,2,0)</f>
        <v>153</v>
      </c>
      <c r="C553" s="21" t="s">
        <v>59</v>
      </c>
      <c r="D553" s="21" t="s">
        <v>95</v>
      </c>
      <c r="E553" s="21" t="s">
        <v>83</v>
      </c>
      <c r="F553" s="21" t="s">
        <v>62</v>
      </c>
      <c r="G553" s="21" t="s">
        <v>84</v>
      </c>
      <c r="H553" s="21" t="s">
        <v>84</v>
      </c>
      <c r="I553" s="22">
        <v>43732</v>
      </c>
      <c r="J553" s="23">
        <v>0.61081018518519004</v>
      </c>
      <c r="K553" s="22">
        <v>43733</v>
      </c>
      <c r="L553" s="23">
        <v>0.63847222222222</v>
      </c>
      <c r="M553" s="25">
        <v>13.907999999999999</v>
      </c>
      <c r="N553" s="25">
        <f>IF(Mov2LH[[#This Row],[Unit/activity (=ILE03)]]="H",Mov2LH[[#This Row],[Actual]]*60,Mov2LH[[#This Row],[Actual]])</f>
        <v>834.48</v>
      </c>
      <c r="O553" s="21" t="s">
        <v>77</v>
      </c>
      <c r="P553" s="24">
        <v>450</v>
      </c>
      <c r="Q553" s="21" t="s">
        <v>66</v>
      </c>
      <c r="R553" s="21" t="s">
        <v>67</v>
      </c>
    </row>
    <row r="554" spans="1:18" x14ac:dyDescent="0.35">
      <c r="A554" s="27">
        <v>1550401</v>
      </c>
      <c r="B554" s="16">
        <f>VLOOKUP(A554,'Mov 2LH Orders'!B:C,2,0)</f>
        <v>153</v>
      </c>
      <c r="C554" s="21" t="s">
        <v>59</v>
      </c>
      <c r="D554" s="21" t="s">
        <v>97</v>
      </c>
      <c r="E554" s="21" t="s">
        <v>86</v>
      </c>
      <c r="F554" s="21" t="s">
        <v>62</v>
      </c>
      <c r="G554" s="21" t="s">
        <v>87</v>
      </c>
      <c r="H554" s="21" t="s">
        <v>87</v>
      </c>
      <c r="I554" s="22">
        <v>43734</v>
      </c>
      <c r="J554" s="23">
        <v>0.36160879629629999</v>
      </c>
      <c r="K554" s="22">
        <v>43734</v>
      </c>
      <c r="L554" s="23">
        <v>0.36160879629629999</v>
      </c>
      <c r="M554" s="24">
        <v>20</v>
      </c>
      <c r="N554" s="25">
        <f>IF(Mov2LH[[#This Row],[Unit/activity (=ILE03)]]="H",Mov2LH[[#This Row],[Actual]]*60,Mov2LH[[#This Row],[Actual]])</f>
        <v>20</v>
      </c>
      <c r="O554" s="21" t="s">
        <v>66</v>
      </c>
      <c r="P554" s="24">
        <v>20</v>
      </c>
      <c r="Q554" s="21" t="s">
        <v>66</v>
      </c>
      <c r="R554" s="21" t="s">
        <v>72</v>
      </c>
    </row>
    <row r="555" spans="1:18" x14ac:dyDescent="0.35">
      <c r="A555" s="27">
        <v>1550401</v>
      </c>
      <c r="B555" s="16">
        <f>VLOOKUP(A555,'Mov 2LH Orders'!B:C,2,0)</f>
        <v>153</v>
      </c>
      <c r="C555" s="21" t="s">
        <v>59</v>
      </c>
      <c r="D555" s="21" t="s">
        <v>99</v>
      </c>
      <c r="E555" s="21" t="s">
        <v>61</v>
      </c>
      <c r="F555" s="21" t="s">
        <v>62</v>
      </c>
      <c r="G555" s="21" t="s">
        <v>63</v>
      </c>
      <c r="H555" s="21" t="s">
        <v>96</v>
      </c>
      <c r="I555" s="22">
        <v>43734</v>
      </c>
      <c r="J555" s="23">
        <v>0.56381944444443999</v>
      </c>
      <c r="K555" s="22">
        <v>43734</v>
      </c>
      <c r="L555" s="23">
        <v>0.59549768518518997</v>
      </c>
      <c r="M555" s="25">
        <v>45.616999999999997</v>
      </c>
      <c r="N555" s="25">
        <f>IF(Mov2LH[[#This Row],[Unit/activity (=ILE03)]]="H",Mov2LH[[#This Row],[Actual]]*60,Mov2LH[[#This Row],[Actual]])</f>
        <v>45.616999999999997</v>
      </c>
      <c r="O555" s="21" t="s">
        <v>66</v>
      </c>
      <c r="P555" s="24">
        <v>100</v>
      </c>
      <c r="Q555" s="21" t="s">
        <v>66</v>
      </c>
      <c r="R555" s="21" t="s">
        <v>67</v>
      </c>
    </row>
    <row r="556" spans="1:18" x14ac:dyDescent="0.35">
      <c r="A556" s="27">
        <v>1550401</v>
      </c>
      <c r="B556" s="16">
        <f>VLOOKUP(A556,'Mov 2LH Orders'!B:C,2,0)</f>
        <v>153</v>
      </c>
      <c r="C556" s="21" t="s">
        <v>59</v>
      </c>
      <c r="D556" s="21" t="s">
        <v>101</v>
      </c>
      <c r="E556" s="21" t="s">
        <v>69</v>
      </c>
      <c r="F556" s="21" t="s">
        <v>62</v>
      </c>
      <c r="G556" s="21" t="s">
        <v>70</v>
      </c>
      <c r="H556" s="21" t="s">
        <v>98</v>
      </c>
      <c r="I556" s="22">
        <v>43745</v>
      </c>
      <c r="J556" s="23">
        <v>0.33680555555556002</v>
      </c>
      <c r="K556" s="22">
        <v>43745</v>
      </c>
      <c r="L556" s="23">
        <v>0.33680555555556002</v>
      </c>
      <c r="M556" s="24">
        <v>20</v>
      </c>
      <c r="N556" s="25">
        <f>IF(Mov2LH[[#This Row],[Unit/activity (=ILE03)]]="H",Mov2LH[[#This Row],[Actual]]*60,Mov2LH[[#This Row],[Actual]])</f>
        <v>20</v>
      </c>
      <c r="O556" s="21" t="s">
        <v>66</v>
      </c>
      <c r="P556" s="24">
        <v>20</v>
      </c>
      <c r="Q556" s="21" t="s">
        <v>66</v>
      </c>
      <c r="R556" s="21" t="s">
        <v>72</v>
      </c>
    </row>
    <row r="557" spans="1:18" x14ac:dyDescent="0.35">
      <c r="A557" s="27">
        <v>1550401</v>
      </c>
      <c r="B557" s="16">
        <f>VLOOKUP(A557,'Mov 2LH Orders'!B:C,2,0)</f>
        <v>153</v>
      </c>
      <c r="C557" s="21" t="s">
        <v>59</v>
      </c>
      <c r="D557" s="21" t="s">
        <v>104</v>
      </c>
      <c r="E557" s="21" t="s">
        <v>69</v>
      </c>
      <c r="F557" s="21" t="s">
        <v>62</v>
      </c>
      <c r="G557" s="21" t="s">
        <v>70</v>
      </c>
      <c r="H557" s="21" t="s">
        <v>100</v>
      </c>
      <c r="I557" s="22">
        <v>43745</v>
      </c>
      <c r="J557" s="23">
        <v>0.33693287037037001</v>
      </c>
      <c r="K557" s="22">
        <v>43745</v>
      </c>
      <c r="L557" s="23">
        <v>0.33693287037037001</v>
      </c>
      <c r="M557" s="24">
        <v>30</v>
      </c>
      <c r="N557" s="25">
        <f>IF(Mov2LH[[#This Row],[Unit/activity (=ILE03)]]="H",Mov2LH[[#This Row],[Actual]]*60,Mov2LH[[#This Row],[Actual]])</f>
        <v>30</v>
      </c>
      <c r="O557" s="21" t="s">
        <v>66</v>
      </c>
      <c r="P557" s="24">
        <v>30</v>
      </c>
      <c r="Q557" s="21" t="s">
        <v>66</v>
      </c>
      <c r="R557" s="21" t="s">
        <v>72</v>
      </c>
    </row>
    <row r="558" spans="1:18" x14ac:dyDescent="0.35">
      <c r="A558" s="27">
        <v>1550401</v>
      </c>
      <c r="B558" s="16">
        <f>VLOOKUP(A558,'Mov 2LH Orders'!B:C,2,0)</f>
        <v>153</v>
      </c>
      <c r="C558" s="21" t="s">
        <v>59</v>
      </c>
      <c r="D558" s="21" t="s">
        <v>113</v>
      </c>
      <c r="E558" s="21" t="s">
        <v>102</v>
      </c>
      <c r="F558" s="21" t="s">
        <v>62</v>
      </c>
      <c r="G558" s="21" t="s">
        <v>100</v>
      </c>
      <c r="H558" s="21" t="s">
        <v>103</v>
      </c>
      <c r="I558" s="22">
        <v>43745</v>
      </c>
      <c r="J558" s="23">
        <v>0.64466435185185</v>
      </c>
      <c r="K558" s="22">
        <v>43745</v>
      </c>
      <c r="L558" s="23">
        <v>0.64466435185185</v>
      </c>
      <c r="M558" s="24">
        <v>30</v>
      </c>
      <c r="N558" s="25">
        <f>IF(Mov2LH[[#This Row],[Unit/activity (=ILE03)]]="H",Mov2LH[[#This Row],[Actual]]*60,Mov2LH[[#This Row],[Actual]])</f>
        <v>30</v>
      </c>
      <c r="O558" s="21" t="s">
        <v>66</v>
      </c>
      <c r="P558" s="24">
        <v>30</v>
      </c>
      <c r="Q558" s="21" t="s">
        <v>66</v>
      </c>
      <c r="R558" s="21" t="s">
        <v>72</v>
      </c>
    </row>
    <row r="559" spans="1:18" x14ac:dyDescent="0.35">
      <c r="A559" s="27">
        <v>1550401</v>
      </c>
      <c r="B559" s="16">
        <f>VLOOKUP(A559,'Mov 2LH Orders'!B:C,2,0)</f>
        <v>153</v>
      </c>
      <c r="C559" s="21" t="s">
        <v>59</v>
      </c>
      <c r="D559" s="21" t="s">
        <v>114</v>
      </c>
      <c r="E559" s="21" t="s">
        <v>102</v>
      </c>
      <c r="F559" s="21" t="s">
        <v>105</v>
      </c>
      <c r="G559" s="21" t="s">
        <v>100</v>
      </c>
      <c r="H559" s="21" t="s">
        <v>106</v>
      </c>
      <c r="I559" s="22">
        <v>43746</v>
      </c>
      <c r="J559" s="23">
        <v>0.70677083333333002</v>
      </c>
      <c r="K559" s="22">
        <v>43746</v>
      </c>
      <c r="L559" s="23">
        <v>0.70677083333333002</v>
      </c>
      <c r="M559" s="24">
        <v>45</v>
      </c>
      <c r="N559" s="25">
        <f>IF(Mov2LH[[#This Row],[Unit/activity (=ILE03)]]="H",Mov2LH[[#This Row],[Actual]]*60,Mov2LH[[#This Row],[Actual]])</f>
        <v>45</v>
      </c>
      <c r="O559" s="21" t="s">
        <v>66</v>
      </c>
      <c r="P559" s="24">
        <v>45</v>
      </c>
      <c r="Q559" s="21" t="s">
        <v>66</v>
      </c>
      <c r="R559" s="21" t="s">
        <v>72</v>
      </c>
    </row>
    <row r="560" spans="1:18" x14ac:dyDescent="0.35">
      <c r="A560" s="27">
        <v>1550401</v>
      </c>
      <c r="B560" s="16">
        <f>VLOOKUP(A560,'Mov 2LH Orders'!B:C,2,0)</f>
        <v>153</v>
      </c>
      <c r="C560" s="21" t="s">
        <v>107</v>
      </c>
      <c r="D560" s="21" t="s">
        <v>60</v>
      </c>
      <c r="E560" s="21" t="s">
        <v>61</v>
      </c>
      <c r="F560" s="21" t="s">
        <v>90</v>
      </c>
      <c r="G560" s="21" t="s">
        <v>63</v>
      </c>
      <c r="H560" s="21" t="s">
        <v>108</v>
      </c>
      <c r="I560" s="22"/>
      <c r="J560" s="23">
        <v>0</v>
      </c>
      <c r="K560" s="22"/>
      <c r="L560" s="23">
        <v>0</v>
      </c>
      <c r="M560" s="25">
        <v>0</v>
      </c>
      <c r="N560" s="25">
        <f>IF(Mov2LH[[#This Row],[Unit/activity (=ILE03)]]="H",Mov2LH[[#This Row],[Actual]]*60,Mov2LH[[#This Row],[Actual]])</f>
        <v>0</v>
      </c>
      <c r="O560" s="21" t="s">
        <v>93</v>
      </c>
      <c r="P560" s="24">
        <v>1</v>
      </c>
      <c r="Q560" s="21" t="s">
        <v>66</v>
      </c>
      <c r="R560" s="21" t="s">
        <v>94</v>
      </c>
    </row>
    <row r="561" spans="1:18" x14ac:dyDescent="0.35">
      <c r="A561" s="27">
        <v>1550401</v>
      </c>
      <c r="B561" s="16">
        <f>VLOOKUP(A561,'Mov 2LH Orders'!B:C,2,0)</f>
        <v>153</v>
      </c>
      <c r="C561" s="21" t="s">
        <v>109</v>
      </c>
      <c r="D561" s="21" t="s">
        <v>95</v>
      </c>
      <c r="E561" s="21" t="s">
        <v>83</v>
      </c>
      <c r="F561" s="21" t="s">
        <v>90</v>
      </c>
      <c r="G561" s="21" t="s">
        <v>84</v>
      </c>
      <c r="H561" s="21" t="s">
        <v>110</v>
      </c>
      <c r="I561" s="22"/>
      <c r="J561" s="23">
        <v>0</v>
      </c>
      <c r="K561" s="22"/>
      <c r="L561" s="23">
        <v>0</v>
      </c>
      <c r="M561" s="25">
        <v>0</v>
      </c>
      <c r="N561" s="25">
        <f>IF(Mov2LH[[#This Row],[Unit/activity (=ILE03)]]="H",Mov2LH[[#This Row],[Actual]]*60,Mov2LH[[#This Row],[Actual]])</f>
        <v>0</v>
      </c>
      <c r="O561" s="21" t="s">
        <v>93</v>
      </c>
      <c r="P561" s="24">
        <v>5</v>
      </c>
      <c r="Q561" s="21" t="s">
        <v>66</v>
      </c>
      <c r="R561" s="21" t="s">
        <v>94</v>
      </c>
    </row>
    <row r="562" spans="1:18" x14ac:dyDescent="0.35">
      <c r="A562" s="27">
        <v>1550404</v>
      </c>
      <c r="B562" s="16">
        <f>VLOOKUP(A562,'Mov 2LH Orders'!B:C,2,0)</f>
        <v>154</v>
      </c>
      <c r="C562" s="21" t="s">
        <v>59</v>
      </c>
      <c r="D562" s="21" t="s">
        <v>60</v>
      </c>
      <c r="E562" s="21" t="s">
        <v>83</v>
      </c>
      <c r="F562" s="21" t="s">
        <v>62</v>
      </c>
      <c r="G562" s="21" t="s">
        <v>84</v>
      </c>
      <c r="H562" s="21" t="s">
        <v>111</v>
      </c>
      <c r="I562" s="22">
        <v>43725</v>
      </c>
      <c r="J562" s="23">
        <v>0.71899305555556003</v>
      </c>
      <c r="K562" s="22">
        <v>43726</v>
      </c>
      <c r="L562" s="23">
        <v>0.10518518518519</v>
      </c>
      <c r="M562" s="25">
        <v>87.15</v>
      </c>
      <c r="N562" s="25">
        <f>IF(Mov2LH[[#This Row],[Unit/activity (=ILE03)]]="H",Mov2LH[[#This Row],[Actual]]*60,Mov2LH[[#This Row],[Actual]])</f>
        <v>87.15</v>
      </c>
      <c r="O562" s="21" t="s">
        <v>66</v>
      </c>
      <c r="P562" s="24">
        <v>40</v>
      </c>
      <c r="Q562" s="21" t="s">
        <v>66</v>
      </c>
      <c r="R562" s="21" t="s">
        <v>67</v>
      </c>
    </row>
    <row r="563" spans="1:18" x14ac:dyDescent="0.35">
      <c r="A563" s="27">
        <v>1550404</v>
      </c>
      <c r="B563" s="16">
        <f>VLOOKUP(A563,'Mov 2LH Orders'!B:C,2,0)</f>
        <v>154</v>
      </c>
      <c r="C563" s="21" t="s">
        <v>59</v>
      </c>
      <c r="D563" s="21" t="s">
        <v>68</v>
      </c>
      <c r="E563" s="21" t="s">
        <v>61</v>
      </c>
      <c r="F563" s="21" t="s">
        <v>62</v>
      </c>
      <c r="G563" s="21" t="s">
        <v>63</v>
      </c>
      <c r="H563" s="21" t="s">
        <v>64</v>
      </c>
      <c r="I563" s="22">
        <v>43726</v>
      </c>
      <c r="J563" s="23">
        <v>0.40267361111111</v>
      </c>
      <c r="K563" s="22">
        <v>43726</v>
      </c>
      <c r="L563" s="23">
        <v>0.40583333333332999</v>
      </c>
      <c r="M563" s="25">
        <v>2.2829999999999999</v>
      </c>
      <c r="N563" s="25">
        <f>IF(Mov2LH[[#This Row],[Unit/activity (=ILE03)]]="H",Mov2LH[[#This Row],[Actual]]*60,Mov2LH[[#This Row],[Actual]])</f>
        <v>2.2829999999999999</v>
      </c>
      <c r="O563" s="21" t="s">
        <v>66</v>
      </c>
      <c r="P563" s="24">
        <v>15</v>
      </c>
      <c r="Q563" s="21" t="s">
        <v>66</v>
      </c>
      <c r="R563" s="21" t="s">
        <v>67</v>
      </c>
    </row>
    <row r="564" spans="1:18" x14ac:dyDescent="0.35">
      <c r="A564" s="27">
        <v>1550404</v>
      </c>
      <c r="B564" s="16">
        <f>VLOOKUP(A564,'Mov 2LH Orders'!B:C,2,0)</f>
        <v>154</v>
      </c>
      <c r="C564" s="21" t="s">
        <v>59</v>
      </c>
      <c r="D564" s="21" t="s">
        <v>73</v>
      </c>
      <c r="E564" s="21" t="s">
        <v>69</v>
      </c>
      <c r="F564" s="21" t="s">
        <v>62</v>
      </c>
      <c r="G564" s="21" t="s">
        <v>70</v>
      </c>
      <c r="H564" s="21" t="s">
        <v>71</v>
      </c>
      <c r="I564" s="22">
        <v>43726</v>
      </c>
      <c r="J564" s="23">
        <v>0.59001157407407001</v>
      </c>
      <c r="K564" s="22">
        <v>43726</v>
      </c>
      <c r="L564" s="23">
        <v>0.59001157407407001</v>
      </c>
      <c r="M564" s="24">
        <v>20</v>
      </c>
      <c r="N564" s="25">
        <f>IF(Mov2LH[[#This Row],[Unit/activity (=ILE03)]]="H",Mov2LH[[#This Row],[Actual]]*60,Mov2LH[[#This Row],[Actual]])</f>
        <v>20</v>
      </c>
      <c r="O564" s="21" t="s">
        <v>66</v>
      </c>
      <c r="P564" s="24">
        <v>20</v>
      </c>
      <c r="Q564" s="21" t="s">
        <v>66</v>
      </c>
      <c r="R564" s="21" t="s">
        <v>72</v>
      </c>
    </row>
    <row r="565" spans="1:18" x14ac:dyDescent="0.35">
      <c r="A565" s="27">
        <v>1550404</v>
      </c>
      <c r="B565" s="16">
        <f>VLOOKUP(A565,'Mov 2LH Orders'!B:C,2,0)</f>
        <v>154</v>
      </c>
      <c r="C565" s="21" t="s">
        <v>59</v>
      </c>
      <c r="D565" s="21" t="s">
        <v>75</v>
      </c>
      <c r="E565" s="21" t="s">
        <v>61</v>
      </c>
      <c r="F565" s="21" t="s">
        <v>62</v>
      </c>
      <c r="G565" s="21" t="s">
        <v>63</v>
      </c>
      <c r="H565" s="21" t="s">
        <v>74</v>
      </c>
      <c r="I565" s="22">
        <v>43726</v>
      </c>
      <c r="J565" s="23">
        <v>0.60942129629630004</v>
      </c>
      <c r="K565" s="22">
        <v>43727</v>
      </c>
      <c r="L565" s="23">
        <v>0.47745370370369999</v>
      </c>
      <c r="M565" s="25">
        <v>7.2679999999999998</v>
      </c>
      <c r="N565" s="25">
        <f>IF(Mov2LH[[#This Row],[Unit/activity (=ILE03)]]="H",Mov2LH[[#This Row],[Actual]]*60,Mov2LH[[#This Row],[Actual]])</f>
        <v>436.08</v>
      </c>
      <c r="O565" s="21" t="s">
        <v>77</v>
      </c>
      <c r="P565" s="24">
        <v>290</v>
      </c>
      <c r="Q565" s="21" t="s">
        <v>66</v>
      </c>
      <c r="R565" s="21" t="s">
        <v>67</v>
      </c>
    </row>
    <row r="566" spans="1:18" x14ac:dyDescent="0.35">
      <c r="A566" s="27">
        <v>1550404</v>
      </c>
      <c r="B566" s="16">
        <f>VLOOKUP(A566,'Mov 2LH Orders'!B:C,2,0)</f>
        <v>154</v>
      </c>
      <c r="C566" s="21" t="s">
        <v>59</v>
      </c>
      <c r="D566" s="21" t="s">
        <v>78</v>
      </c>
      <c r="E566" s="21" t="s">
        <v>61</v>
      </c>
      <c r="F566" s="21" t="s">
        <v>62</v>
      </c>
      <c r="G566" s="21" t="s">
        <v>63</v>
      </c>
      <c r="H566" s="21" t="s">
        <v>76</v>
      </c>
      <c r="I566" s="22">
        <v>43727</v>
      </c>
      <c r="J566" s="23">
        <v>0.50224537037036998</v>
      </c>
      <c r="K566" s="22">
        <v>43733</v>
      </c>
      <c r="L566" s="23">
        <v>0.60259259259259002</v>
      </c>
      <c r="M566" s="25">
        <v>39.585000000000001</v>
      </c>
      <c r="N566" s="25">
        <f>IF(Mov2LH[[#This Row],[Unit/activity (=ILE03)]]="H",Mov2LH[[#This Row],[Actual]]*60,Mov2LH[[#This Row],[Actual]])</f>
        <v>2375.1</v>
      </c>
      <c r="O566" s="21" t="s">
        <v>77</v>
      </c>
      <c r="P566" s="24">
        <v>1040</v>
      </c>
      <c r="Q566" s="21" t="s">
        <v>66</v>
      </c>
      <c r="R566" s="21" t="s">
        <v>67</v>
      </c>
    </row>
    <row r="567" spans="1:18" x14ac:dyDescent="0.35">
      <c r="A567" s="27">
        <v>1550404</v>
      </c>
      <c r="B567" s="16">
        <f>VLOOKUP(A567,'Mov 2LH Orders'!B:C,2,0)</f>
        <v>154</v>
      </c>
      <c r="C567" s="21" t="s">
        <v>59</v>
      </c>
      <c r="D567" s="21" t="s">
        <v>80</v>
      </c>
      <c r="E567" s="21" t="s">
        <v>61</v>
      </c>
      <c r="F567" s="21" t="s">
        <v>62</v>
      </c>
      <c r="G567" s="21" t="s">
        <v>63</v>
      </c>
      <c r="H567" s="21" t="s">
        <v>112</v>
      </c>
      <c r="I567" s="22">
        <v>43733</v>
      </c>
      <c r="J567" s="23">
        <v>0.60275462962963</v>
      </c>
      <c r="K567" s="22">
        <v>43733</v>
      </c>
      <c r="L567" s="23">
        <v>0.61650462962963004</v>
      </c>
      <c r="M567" s="25">
        <v>19.8</v>
      </c>
      <c r="N567" s="25">
        <f>IF(Mov2LH[[#This Row],[Unit/activity (=ILE03)]]="H",Mov2LH[[#This Row],[Actual]]*60,Mov2LH[[#This Row],[Actual]])</f>
        <v>19.8</v>
      </c>
      <c r="O567" s="21" t="s">
        <v>66</v>
      </c>
      <c r="P567" s="24">
        <v>50</v>
      </c>
      <c r="Q567" s="21" t="s">
        <v>66</v>
      </c>
      <c r="R567" s="21" t="s">
        <v>67</v>
      </c>
    </row>
    <row r="568" spans="1:18" x14ac:dyDescent="0.35">
      <c r="A568" s="27">
        <v>1550404</v>
      </c>
      <c r="B568" s="16">
        <f>VLOOKUP(A568,'Mov 2LH Orders'!B:C,2,0)</f>
        <v>154</v>
      </c>
      <c r="C568" s="21" t="s">
        <v>59</v>
      </c>
      <c r="D568" s="21" t="s">
        <v>82</v>
      </c>
      <c r="E568" s="21" t="s">
        <v>89</v>
      </c>
      <c r="F568" s="21" t="s">
        <v>90</v>
      </c>
      <c r="G568" s="21" t="s">
        <v>91</v>
      </c>
      <c r="H568" s="21" t="s">
        <v>92</v>
      </c>
      <c r="I568" s="22"/>
      <c r="J568" s="23">
        <v>0</v>
      </c>
      <c r="K568" s="22"/>
      <c r="L568" s="23">
        <v>0</v>
      </c>
      <c r="M568" s="25">
        <v>0</v>
      </c>
      <c r="N568" s="25">
        <f>IF(Mov2LH[[#This Row],[Unit/activity (=ILE03)]]="H",Mov2LH[[#This Row],[Actual]]*60,Mov2LH[[#This Row],[Actual]])</f>
        <v>0</v>
      </c>
      <c r="O568" s="21" t="s">
        <v>93</v>
      </c>
      <c r="P568" s="24">
        <v>0</v>
      </c>
      <c r="Q568" s="21" t="s">
        <v>66</v>
      </c>
      <c r="R568" s="21" t="s">
        <v>94</v>
      </c>
    </row>
    <row r="569" spans="1:18" x14ac:dyDescent="0.35">
      <c r="A569" s="27">
        <v>1550404</v>
      </c>
      <c r="B569" s="16">
        <f>VLOOKUP(A569,'Mov 2LH Orders'!B:C,2,0)</f>
        <v>154</v>
      </c>
      <c r="C569" s="21" t="s">
        <v>59</v>
      </c>
      <c r="D569" s="21" t="s">
        <v>85</v>
      </c>
      <c r="E569" s="21" t="s">
        <v>69</v>
      </c>
      <c r="F569" s="21" t="s">
        <v>62</v>
      </c>
      <c r="G569" s="21" t="s">
        <v>70</v>
      </c>
      <c r="H569" s="21" t="s">
        <v>79</v>
      </c>
      <c r="I569" s="22">
        <v>43734</v>
      </c>
      <c r="J569" s="23">
        <v>0.61043981481481002</v>
      </c>
      <c r="K569" s="22">
        <v>43734</v>
      </c>
      <c r="L569" s="23">
        <v>0.61043981481481002</v>
      </c>
      <c r="M569" s="24">
        <v>20</v>
      </c>
      <c r="N569" s="25">
        <f>IF(Mov2LH[[#This Row],[Unit/activity (=ILE03)]]="H",Mov2LH[[#This Row],[Actual]]*60,Mov2LH[[#This Row],[Actual]])</f>
        <v>20</v>
      </c>
      <c r="O569" s="21" t="s">
        <v>66</v>
      </c>
      <c r="P569" s="24">
        <v>20</v>
      </c>
      <c r="Q569" s="21" t="s">
        <v>66</v>
      </c>
      <c r="R569" s="21" t="s">
        <v>72</v>
      </c>
    </row>
    <row r="570" spans="1:18" x14ac:dyDescent="0.35">
      <c r="A570" s="27">
        <v>1550404</v>
      </c>
      <c r="B570" s="16">
        <f>VLOOKUP(A570,'Mov 2LH Orders'!B:C,2,0)</f>
        <v>154</v>
      </c>
      <c r="C570" s="21" t="s">
        <v>59</v>
      </c>
      <c r="D570" s="21" t="s">
        <v>88</v>
      </c>
      <c r="E570" s="21" t="s">
        <v>69</v>
      </c>
      <c r="F570" s="21" t="s">
        <v>62</v>
      </c>
      <c r="G570" s="21" t="s">
        <v>70</v>
      </c>
      <c r="H570" s="21" t="s">
        <v>81</v>
      </c>
      <c r="I570" s="22">
        <v>43734</v>
      </c>
      <c r="J570" s="23">
        <v>0.61056712962963</v>
      </c>
      <c r="K570" s="22">
        <v>43734</v>
      </c>
      <c r="L570" s="23">
        <v>0.61056712962963</v>
      </c>
      <c r="M570" s="24">
        <v>20</v>
      </c>
      <c r="N570" s="25">
        <f>IF(Mov2LH[[#This Row],[Unit/activity (=ILE03)]]="H",Mov2LH[[#This Row],[Actual]]*60,Mov2LH[[#This Row],[Actual]])</f>
        <v>20</v>
      </c>
      <c r="O570" s="21" t="s">
        <v>66</v>
      </c>
      <c r="P570" s="24">
        <v>20</v>
      </c>
      <c r="Q570" s="21" t="s">
        <v>66</v>
      </c>
      <c r="R570" s="21" t="s">
        <v>72</v>
      </c>
    </row>
    <row r="571" spans="1:18" x14ac:dyDescent="0.35">
      <c r="A571" s="27">
        <v>1550404</v>
      </c>
      <c r="B571" s="16">
        <f>VLOOKUP(A571,'Mov 2LH Orders'!B:C,2,0)</f>
        <v>154</v>
      </c>
      <c r="C571" s="21" t="s">
        <v>59</v>
      </c>
      <c r="D571" s="21" t="s">
        <v>95</v>
      </c>
      <c r="E571" s="21" t="s">
        <v>83</v>
      </c>
      <c r="F571" s="21" t="s">
        <v>62</v>
      </c>
      <c r="G571" s="21" t="s">
        <v>84</v>
      </c>
      <c r="H571" s="21" t="s">
        <v>84</v>
      </c>
      <c r="I571" s="22">
        <v>43734</v>
      </c>
      <c r="J571" s="23">
        <v>0.63136574074074003</v>
      </c>
      <c r="K571" s="22">
        <v>43737</v>
      </c>
      <c r="L571" s="23">
        <v>0.87851851851852003</v>
      </c>
      <c r="M571" s="25">
        <v>6.7460000000000004</v>
      </c>
      <c r="N571" s="25">
        <f>IF(Mov2LH[[#This Row],[Unit/activity (=ILE03)]]="H",Mov2LH[[#This Row],[Actual]]*60,Mov2LH[[#This Row],[Actual]])</f>
        <v>404.76000000000005</v>
      </c>
      <c r="O571" s="21" t="s">
        <v>77</v>
      </c>
      <c r="P571" s="24">
        <v>450</v>
      </c>
      <c r="Q571" s="21" t="s">
        <v>66</v>
      </c>
      <c r="R571" s="21" t="s">
        <v>67</v>
      </c>
    </row>
    <row r="572" spans="1:18" x14ac:dyDescent="0.35">
      <c r="A572" s="27">
        <v>1550404</v>
      </c>
      <c r="B572" s="16">
        <f>VLOOKUP(A572,'Mov 2LH Orders'!B:C,2,0)</f>
        <v>154</v>
      </c>
      <c r="C572" s="21" t="s">
        <v>59</v>
      </c>
      <c r="D572" s="21" t="s">
        <v>97</v>
      </c>
      <c r="E572" s="21" t="s">
        <v>86</v>
      </c>
      <c r="F572" s="21" t="s">
        <v>62</v>
      </c>
      <c r="G572" s="21" t="s">
        <v>87</v>
      </c>
      <c r="H572" s="21" t="s">
        <v>87</v>
      </c>
      <c r="I572" s="22">
        <v>43738</v>
      </c>
      <c r="J572" s="23">
        <v>0.44377314814815</v>
      </c>
      <c r="K572" s="22">
        <v>43738</v>
      </c>
      <c r="L572" s="23">
        <v>0.44377314814815</v>
      </c>
      <c r="M572" s="24">
        <v>20</v>
      </c>
      <c r="N572" s="25">
        <f>IF(Mov2LH[[#This Row],[Unit/activity (=ILE03)]]="H",Mov2LH[[#This Row],[Actual]]*60,Mov2LH[[#This Row],[Actual]])</f>
        <v>20</v>
      </c>
      <c r="O572" s="21" t="s">
        <v>66</v>
      </c>
      <c r="P572" s="24">
        <v>20</v>
      </c>
      <c r="Q572" s="21" t="s">
        <v>66</v>
      </c>
      <c r="R572" s="21" t="s">
        <v>72</v>
      </c>
    </row>
    <row r="573" spans="1:18" x14ac:dyDescent="0.35">
      <c r="A573" s="27">
        <v>1550404</v>
      </c>
      <c r="B573" s="16">
        <f>VLOOKUP(A573,'Mov 2LH Orders'!B:C,2,0)</f>
        <v>154</v>
      </c>
      <c r="C573" s="21" t="s">
        <v>59</v>
      </c>
      <c r="D573" s="21" t="s">
        <v>99</v>
      </c>
      <c r="E573" s="21" t="s">
        <v>61</v>
      </c>
      <c r="F573" s="21" t="s">
        <v>62</v>
      </c>
      <c r="G573" s="21" t="s">
        <v>63</v>
      </c>
      <c r="H573" s="21" t="s">
        <v>96</v>
      </c>
      <c r="I573" s="22">
        <v>43744</v>
      </c>
      <c r="J573" s="23">
        <v>0.64810185185184999</v>
      </c>
      <c r="K573" s="22">
        <v>43744</v>
      </c>
      <c r="L573" s="23">
        <v>0.67459490740741002</v>
      </c>
      <c r="M573" s="25">
        <v>6.2</v>
      </c>
      <c r="N573" s="25">
        <f>IF(Mov2LH[[#This Row],[Unit/activity (=ILE03)]]="H",Mov2LH[[#This Row],[Actual]]*60,Mov2LH[[#This Row],[Actual]])</f>
        <v>6.2</v>
      </c>
      <c r="O573" s="21" t="s">
        <v>66</v>
      </c>
      <c r="P573" s="24">
        <v>100</v>
      </c>
      <c r="Q573" s="21" t="s">
        <v>66</v>
      </c>
      <c r="R573" s="21" t="s">
        <v>67</v>
      </c>
    </row>
    <row r="574" spans="1:18" x14ac:dyDescent="0.35">
      <c r="A574" s="27">
        <v>1550404</v>
      </c>
      <c r="B574" s="16">
        <f>VLOOKUP(A574,'Mov 2LH Orders'!B:C,2,0)</f>
        <v>154</v>
      </c>
      <c r="C574" s="21" t="s">
        <v>59</v>
      </c>
      <c r="D574" s="21" t="s">
        <v>101</v>
      </c>
      <c r="E574" s="21" t="s">
        <v>69</v>
      </c>
      <c r="F574" s="21" t="s">
        <v>62</v>
      </c>
      <c r="G574" s="21" t="s">
        <v>70</v>
      </c>
      <c r="H574" s="21" t="s">
        <v>98</v>
      </c>
      <c r="I574" s="22">
        <v>43746</v>
      </c>
      <c r="J574" s="23">
        <v>0.44288194444444001</v>
      </c>
      <c r="K574" s="22">
        <v>43746</v>
      </c>
      <c r="L574" s="23">
        <v>0.44288194444444001</v>
      </c>
      <c r="M574" s="24">
        <v>20</v>
      </c>
      <c r="N574" s="25">
        <f>IF(Mov2LH[[#This Row],[Unit/activity (=ILE03)]]="H",Mov2LH[[#This Row],[Actual]]*60,Mov2LH[[#This Row],[Actual]])</f>
        <v>20</v>
      </c>
      <c r="O574" s="21" t="s">
        <v>66</v>
      </c>
      <c r="P574" s="24">
        <v>20</v>
      </c>
      <c r="Q574" s="21" t="s">
        <v>66</v>
      </c>
      <c r="R574" s="21" t="s">
        <v>72</v>
      </c>
    </row>
    <row r="575" spans="1:18" x14ac:dyDescent="0.35">
      <c r="A575" s="27">
        <v>1550404</v>
      </c>
      <c r="B575" s="16">
        <f>VLOOKUP(A575,'Mov 2LH Orders'!B:C,2,0)</f>
        <v>154</v>
      </c>
      <c r="C575" s="21" t="s">
        <v>59</v>
      </c>
      <c r="D575" s="21" t="s">
        <v>104</v>
      </c>
      <c r="E575" s="21" t="s">
        <v>69</v>
      </c>
      <c r="F575" s="21" t="s">
        <v>62</v>
      </c>
      <c r="G575" s="21" t="s">
        <v>70</v>
      </c>
      <c r="H575" s="21" t="s">
        <v>100</v>
      </c>
      <c r="I575" s="22">
        <v>43746</v>
      </c>
      <c r="J575" s="23">
        <v>0.44299768518519</v>
      </c>
      <c r="K575" s="22">
        <v>43746</v>
      </c>
      <c r="L575" s="23">
        <v>0.44299768518519</v>
      </c>
      <c r="M575" s="24">
        <v>30</v>
      </c>
      <c r="N575" s="25">
        <f>IF(Mov2LH[[#This Row],[Unit/activity (=ILE03)]]="H",Mov2LH[[#This Row],[Actual]]*60,Mov2LH[[#This Row],[Actual]])</f>
        <v>30</v>
      </c>
      <c r="O575" s="21" t="s">
        <v>66</v>
      </c>
      <c r="P575" s="24">
        <v>30</v>
      </c>
      <c r="Q575" s="21" t="s">
        <v>66</v>
      </c>
      <c r="R575" s="21" t="s">
        <v>72</v>
      </c>
    </row>
    <row r="576" spans="1:18" x14ac:dyDescent="0.35">
      <c r="A576" s="27">
        <v>1550404</v>
      </c>
      <c r="B576" s="16">
        <f>VLOOKUP(A576,'Mov 2LH Orders'!B:C,2,0)</f>
        <v>154</v>
      </c>
      <c r="C576" s="21" t="s">
        <v>59</v>
      </c>
      <c r="D576" s="21" t="s">
        <v>113</v>
      </c>
      <c r="E576" s="21" t="s">
        <v>102</v>
      </c>
      <c r="F576" s="21" t="s">
        <v>62</v>
      </c>
      <c r="G576" s="21" t="s">
        <v>100</v>
      </c>
      <c r="H576" s="21" t="s">
        <v>103</v>
      </c>
      <c r="I576" s="22">
        <v>43746</v>
      </c>
      <c r="J576" s="23">
        <v>0.65284722222222002</v>
      </c>
      <c r="K576" s="22">
        <v>43746</v>
      </c>
      <c r="L576" s="23">
        <v>0.65284722222222002</v>
      </c>
      <c r="M576" s="24">
        <v>30</v>
      </c>
      <c r="N576" s="25">
        <f>IF(Mov2LH[[#This Row],[Unit/activity (=ILE03)]]="H",Mov2LH[[#This Row],[Actual]]*60,Mov2LH[[#This Row],[Actual]])</f>
        <v>30</v>
      </c>
      <c r="O576" s="21" t="s">
        <v>66</v>
      </c>
      <c r="P576" s="24">
        <v>30</v>
      </c>
      <c r="Q576" s="21" t="s">
        <v>66</v>
      </c>
      <c r="R576" s="21" t="s">
        <v>72</v>
      </c>
    </row>
    <row r="577" spans="1:18" x14ac:dyDescent="0.35">
      <c r="A577" s="27">
        <v>1550404</v>
      </c>
      <c r="B577" s="16">
        <f>VLOOKUP(A577,'Mov 2LH Orders'!B:C,2,0)</f>
        <v>154</v>
      </c>
      <c r="C577" s="21" t="s">
        <v>59</v>
      </c>
      <c r="D577" s="21" t="s">
        <v>114</v>
      </c>
      <c r="E577" s="21" t="s">
        <v>102</v>
      </c>
      <c r="F577" s="21" t="s">
        <v>105</v>
      </c>
      <c r="G577" s="21" t="s">
        <v>100</v>
      </c>
      <c r="H577" s="21" t="s">
        <v>106</v>
      </c>
      <c r="I577" s="22">
        <v>43747</v>
      </c>
      <c r="J577" s="23">
        <v>0.43792824074073999</v>
      </c>
      <c r="K577" s="22">
        <v>43747</v>
      </c>
      <c r="L577" s="23">
        <v>0.43792824074073999</v>
      </c>
      <c r="M577" s="24">
        <v>45</v>
      </c>
      <c r="N577" s="25">
        <f>IF(Mov2LH[[#This Row],[Unit/activity (=ILE03)]]="H",Mov2LH[[#This Row],[Actual]]*60,Mov2LH[[#This Row],[Actual]])</f>
        <v>45</v>
      </c>
      <c r="O577" s="21" t="s">
        <v>66</v>
      </c>
      <c r="P577" s="24">
        <v>45</v>
      </c>
      <c r="Q577" s="21" t="s">
        <v>66</v>
      </c>
      <c r="R577" s="21" t="s">
        <v>72</v>
      </c>
    </row>
    <row r="578" spans="1:18" x14ac:dyDescent="0.35">
      <c r="A578" s="27">
        <v>1550404</v>
      </c>
      <c r="B578" s="16">
        <f>VLOOKUP(A578,'Mov 2LH Orders'!B:C,2,0)</f>
        <v>154</v>
      </c>
      <c r="C578" s="21" t="s">
        <v>107</v>
      </c>
      <c r="D578" s="21" t="s">
        <v>60</v>
      </c>
      <c r="E578" s="21" t="s">
        <v>61</v>
      </c>
      <c r="F578" s="21" t="s">
        <v>90</v>
      </c>
      <c r="G578" s="21" t="s">
        <v>63</v>
      </c>
      <c r="H578" s="21" t="s">
        <v>108</v>
      </c>
      <c r="I578" s="22"/>
      <c r="J578" s="23">
        <v>0</v>
      </c>
      <c r="K578" s="22"/>
      <c r="L578" s="23">
        <v>0</v>
      </c>
      <c r="M578" s="25">
        <v>0</v>
      </c>
      <c r="N578" s="25">
        <f>IF(Mov2LH[[#This Row],[Unit/activity (=ILE03)]]="H",Mov2LH[[#This Row],[Actual]]*60,Mov2LH[[#This Row],[Actual]])</f>
        <v>0</v>
      </c>
      <c r="O578" s="21" t="s">
        <v>93</v>
      </c>
      <c r="P578" s="24">
        <v>1</v>
      </c>
      <c r="Q578" s="21" t="s">
        <v>66</v>
      </c>
      <c r="R578" s="21" t="s">
        <v>94</v>
      </c>
    </row>
    <row r="579" spans="1:18" x14ac:dyDescent="0.35">
      <c r="A579" s="27">
        <v>1550404</v>
      </c>
      <c r="B579" s="16">
        <f>VLOOKUP(A579,'Mov 2LH Orders'!B:C,2,0)</f>
        <v>154</v>
      </c>
      <c r="C579" s="21" t="s">
        <v>109</v>
      </c>
      <c r="D579" s="21" t="s">
        <v>95</v>
      </c>
      <c r="E579" s="21" t="s">
        <v>83</v>
      </c>
      <c r="F579" s="21" t="s">
        <v>90</v>
      </c>
      <c r="G579" s="21" t="s">
        <v>84</v>
      </c>
      <c r="H579" s="21" t="s">
        <v>110</v>
      </c>
      <c r="I579" s="22"/>
      <c r="J579" s="23">
        <v>0</v>
      </c>
      <c r="K579" s="22"/>
      <c r="L579" s="23">
        <v>0</v>
      </c>
      <c r="M579" s="25">
        <v>0</v>
      </c>
      <c r="N579" s="25">
        <f>IF(Mov2LH[[#This Row],[Unit/activity (=ILE03)]]="H",Mov2LH[[#This Row],[Actual]]*60,Mov2LH[[#This Row],[Actual]])</f>
        <v>0</v>
      </c>
      <c r="O579" s="21" t="s">
        <v>93</v>
      </c>
      <c r="P579" s="24">
        <v>5</v>
      </c>
      <c r="Q579" s="21" t="s">
        <v>66</v>
      </c>
      <c r="R579" s="21" t="s">
        <v>94</v>
      </c>
    </row>
    <row r="580" spans="1:18" x14ac:dyDescent="0.35">
      <c r="A580" s="27">
        <v>1552183</v>
      </c>
      <c r="B580" s="16">
        <f>VLOOKUP(A580,'Mov 2LH Orders'!B:C,2,0)</f>
        <v>155</v>
      </c>
      <c r="C580" s="21" t="s">
        <v>59</v>
      </c>
      <c r="D580" s="21" t="s">
        <v>60</v>
      </c>
      <c r="E580" s="21" t="s">
        <v>83</v>
      </c>
      <c r="F580" s="21" t="s">
        <v>62</v>
      </c>
      <c r="G580" s="21" t="s">
        <v>84</v>
      </c>
      <c r="H580" s="21" t="s">
        <v>111</v>
      </c>
      <c r="I580" s="22">
        <v>43727</v>
      </c>
      <c r="J580" s="23">
        <v>0.87263888888888996</v>
      </c>
      <c r="K580" s="22">
        <v>43727</v>
      </c>
      <c r="L580" s="23">
        <v>0.90993055555556002</v>
      </c>
      <c r="M580" s="25">
        <v>53.7</v>
      </c>
      <c r="N580" s="25">
        <f>IF(Mov2LH[[#This Row],[Unit/activity (=ILE03)]]="H",Mov2LH[[#This Row],[Actual]]*60,Mov2LH[[#This Row],[Actual]])</f>
        <v>53.7</v>
      </c>
      <c r="O580" s="21" t="s">
        <v>66</v>
      </c>
      <c r="P580" s="24">
        <v>40</v>
      </c>
      <c r="Q580" s="21" t="s">
        <v>66</v>
      </c>
      <c r="R580" s="21" t="s">
        <v>67</v>
      </c>
    </row>
    <row r="581" spans="1:18" x14ac:dyDescent="0.35">
      <c r="A581" s="27">
        <v>1552183</v>
      </c>
      <c r="B581" s="16">
        <f>VLOOKUP(A581,'Mov 2LH Orders'!B:C,2,0)</f>
        <v>155</v>
      </c>
      <c r="C581" s="21" t="s">
        <v>59</v>
      </c>
      <c r="D581" s="21" t="s">
        <v>68</v>
      </c>
      <c r="E581" s="21" t="s">
        <v>61</v>
      </c>
      <c r="F581" s="21" t="s">
        <v>62</v>
      </c>
      <c r="G581" s="21" t="s">
        <v>63</v>
      </c>
      <c r="H581" s="21" t="s">
        <v>64</v>
      </c>
      <c r="I581" s="22">
        <v>43730</v>
      </c>
      <c r="J581" s="23">
        <v>0.39327546296296001</v>
      </c>
      <c r="K581" s="22">
        <v>43730</v>
      </c>
      <c r="L581" s="23">
        <v>0.39900462962963001</v>
      </c>
      <c r="M581" s="25">
        <v>2.9830000000000001</v>
      </c>
      <c r="N581" s="25">
        <f>IF(Mov2LH[[#This Row],[Unit/activity (=ILE03)]]="H",Mov2LH[[#This Row],[Actual]]*60,Mov2LH[[#This Row],[Actual]])</f>
        <v>2.9830000000000001</v>
      </c>
      <c r="O581" s="21" t="s">
        <v>66</v>
      </c>
      <c r="P581" s="24">
        <v>15</v>
      </c>
      <c r="Q581" s="21" t="s">
        <v>66</v>
      </c>
      <c r="R581" s="21" t="s">
        <v>67</v>
      </c>
    </row>
    <row r="582" spans="1:18" x14ac:dyDescent="0.35">
      <c r="A582" s="27">
        <v>1552183</v>
      </c>
      <c r="B582" s="16">
        <f>VLOOKUP(A582,'Mov 2LH Orders'!B:C,2,0)</f>
        <v>155</v>
      </c>
      <c r="C582" s="21" t="s">
        <v>59</v>
      </c>
      <c r="D582" s="21" t="s">
        <v>73</v>
      </c>
      <c r="E582" s="21" t="s">
        <v>69</v>
      </c>
      <c r="F582" s="21" t="s">
        <v>62</v>
      </c>
      <c r="G582" s="21" t="s">
        <v>70</v>
      </c>
      <c r="H582" s="21" t="s">
        <v>71</v>
      </c>
      <c r="I582" s="22">
        <v>43730</v>
      </c>
      <c r="J582" s="23">
        <v>0.41462962962963001</v>
      </c>
      <c r="K582" s="22">
        <v>43730</v>
      </c>
      <c r="L582" s="23">
        <v>0.41462962962963001</v>
      </c>
      <c r="M582" s="24">
        <v>20</v>
      </c>
      <c r="N582" s="25">
        <f>IF(Mov2LH[[#This Row],[Unit/activity (=ILE03)]]="H",Mov2LH[[#This Row],[Actual]]*60,Mov2LH[[#This Row],[Actual]])</f>
        <v>20</v>
      </c>
      <c r="O582" s="21" t="s">
        <v>66</v>
      </c>
      <c r="P582" s="24">
        <v>20</v>
      </c>
      <c r="Q582" s="21" t="s">
        <v>66</v>
      </c>
      <c r="R582" s="21" t="s">
        <v>72</v>
      </c>
    </row>
    <row r="583" spans="1:18" x14ac:dyDescent="0.35">
      <c r="A583" s="27">
        <v>1552183</v>
      </c>
      <c r="B583" s="16">
        <f>VLOOKUP(A583,'Mov 2LH Orders'!B:C,2,0)</f>
        <v>155</v>
      </c>
      <c r="C583" s="21" t="s">
        <v>59</v>
      </c>
      <c r="D583" s="21" t="s">
        <v>75</v>
      </c>
      <c r="E583" s="21" t="s">
        <v>61</v>
      </c>
      <c r="F583" s="21" t="s">
        <v>62</v>
      </c>
      <c r="G583" s="21" t="s">
        <v>63</v>
      </c>
      <c r="H583" s="21" t="s">
        <v>74</v>
      </c>
      <c r="I583" s="22">
        <v>43730</v>
      </c>
      <c r="J583" s="23">
        <v>0.41640046296296002</v>
      </c>
      <c r="K583" s="22">
        <v>43730</v>
      </c>
      <c r="L583" s="23">
        <v>0.74333333333332996</v>
      </c>
      <c r="M583" s="25">
        <v>7.226</v>
      </c>
      <c r="N583" s="25">
        <f>IF(Mov2LH[[#This Row],[Unit/activity (=ILE03)]]="H",Mov2LH[[#This Row],[Actual]]*60,Mov2LH[[#This Row],[Actual]])</f>
        <v>433.56</v>
      </c>
      <c r="O583" s="21" t="s">
        <v>77</v>
      </c>
      <c r="P583" s="24">
        <v>290</v>
      </c>
      <c r="Q583" s="21" t="s">
        <v>66</v>
      </c>
      <c r="R583" s="21" t="s">
        <v>67</v>
      </c>
    </row>
    <row r="584" spans="1:18" x14ac:dyDescent="0.35">
      <c r="A584" s="27">
        <v>1552183</v>
      </c>
      <c r="B584" s="16">
        <f>VLOOKUP(A584,'Mov 2LH Orders'!B:C,2,0)</f>
        <v>155</v>
      </c>
      <c r="C584" s="21" t="s">
        <v>59</v>
      </c>
      <c r="D584" s="21" t="s">
        <v>78</v>
      </c>
      <c r="E584" s="21" t="s">
        <v>61</v>
      </c>
      <c r="F584" s="21" t="s">
        <v>62</v>
      </c>
      <c r="G584" s="21" t="s">
        <v>63</v>
      </c>
      <c r="H584" s="21" t="s">
        <v>76</v>
      </c>
      <c r="I584" s="22">
        <v>43731</v>
      </c>
      <c r="J584" s="23">
        <v>0.30763888888889002</v>
      </c>
      <c r="K584" s="22">
        <v>43734</v>
      </c>
      <c r="L584" s="23">
        <v>0.66494212962962995</v>
      </c>
      <c r="M584" s="25">
        <v>37.533000000000001</v>
      </c>
      <c r="N584" s="25">
        <f>IF(Mov2LH[[#This Row],[Unit/activity (=ILE03)]]="H",Mov2LH[[#This Row],[Actual]]*60,Mov2LH[[#This Row],[Actual]])</f>
        <v>2251.98</v>
      </c>
      <c r="O584" s="21" t="s">
        <v>77</v>
      </c>
      <c r="P584" s="24">
        <v>1040</v>
      </c>
      <c r="Q584" s="21" t="s">
        <v>66</v>
      </c>
      <c r="R584" s="21" t="s">
        <v>67</v>
      </c>
    </row>
    <row r="585" spans="1:18" x14ac:dyDescent="0.35">
      <c r="A585" s="27">
        <v>1552183</v>
      </c>
      <c r="B585" s="16">
        <f>VLOOKUP(A585,'Mov 2LH Orders'!B:C,2,0)</f>
        <v>155</v>
      </c>
      <c r="C585" s="21" t="s">
        <v>59</v>
      </c>
      <c r="D585" s="21" t="s">
        <v>80</v>
      </c>
      <c r="E585" s="21" t="s">
        <v>61</v>
      </c>
      <c r="F585" s="21" t="s">
        <v>62</v>
      </c>
      <c r="G585" s="21" t="s">
        <v>63</v>
      </c>
      <c r="H585" s="21" t="s">
        <v>112</v>
      </c>
      <c r="I585" s="22">
        <v>43737</v>
      </c>
      <c r="J585" s="23">
        <v>0.30945601851852</v>
      </c>
      <c r="K585" s="22">
        <v>43737</v>
      </c>
      <c r="L585" s="23">
        <v>0.32277777777778</v>
      </c>
      <c r="M585" s="25">
        <v>19.183</v>
      </c>
      <c r="N585" s="25">
        <f>IF(Mov2LH[[#This Row],[Unit/activity (=ILE03)]]="H",Mov2LH[[#This Row],[Actual]]*60,Mov2LH[[#This Row],[Actual]])</f>
        <v>19.183</v>
      </c>
      <c r="O585" s="21" t="s">
        <v>66</v>
      </c>
      <c r="P585" s="24">
        <v>50</v>
      </c>
      <c r="Q585" s="21" t="s">
        <v>66</v>
      </c>
      <c r="R585" s="21" t="s">
        <v>67</v>
      </c>
    </row>
    <row r="586" spans="1:18" x14ac:dyDescent="0.35">
      <c r="A586" s="27">
        <v>1552183</v>
      </c>
      <c r="B586" s="16">
        <f>VLOOKUP(A586,'Mov 2LH Orders'!B:C,2,0)</f>
        <v>155</v>
      </c>
      <c r="C586" s="21" t="s">
        <v>59</v>
      </c>
      <c r="D586" s="21" t="s">
        <v>82</v>
      </c>
      <c r="E586" s="21" t="s">
        <v>89</v>
      </c>
      <c r="F586" s="21" t="s">
        <v>90</v>
      </c>
      <c r="G586" s="21" t="s">
        <v>91</v>
      </c>
      <c r="H586" s="21" t="s">
        <v>92</v>
      </c>
      <c r="I586" s="22"/>
      <c r="J586" s="23">
        <v>0</v>
      </c>
      <c r="K586" s="22"/>
      <c r="L586" s="23">
        <v>0</v>
      </c>
      <c r="M586" s="25">
        <v>0</v>
      </c>
      <c r="N586" s="25">
        <f>IF(Mov2LH[[#This Row],[Unit/activity (=ILE03)]]="H",Mov2LH[[#This Row],[Actual]]*60,Mov2LH[[#This Row],[Actual]])</f>
        <v>0</v>
      </c>
      <c r="O586" s="21" t="s">
        <v>93</v>
      </c>
      <c r="P586" s="24">
        <v>0</v>
      </c>
      <c r="Q586" s="21" t="s">
        <v>66</v>
      </c>
      <c r="R586" s="21" t="s">
        <v>94</v>
      </c>
    </row>
    <row r="587" spans="1:18" x14ac:dyDescent="0.35">
      <c r="A587" s="27">
        <v>1552183</v>
      </c>
      <c r="B587" s="16">
        <f>VLOOKUP(A587,'Mov 2LH Orders'!B:C,2,0)</f>
        <v>155</v>
      </c>
      <c r="C587" s="21" t="s">
        <v>59</v>
      </c>
      <c r="D587" s="21" t="s">
        <v>85</v>
      </c>
      <c r="E587" s="21" t="s">
        <v>69</v>
      </c>
      <c r="F587" s="21" t="s">
        <v>62</v>
      </c>
      <c r="G587" s="21" t="s">
        <v>70</v>
      </c>
      <c r="H587" s="21" t="s">
        <v>79</v>
      </c>
      <c r="I587" s="22">
        <v>43738</v>
      </c>
      <c r="J587" s="23">
        <v>0.69374999999999998</v>
      </c>
      <c r="K587" s="22">
        <v>43738</v>
      </c>
      <c r="L587" s="23">
        <v>0.69374999999999998</v>
      </c>
      <c r="M587" s="24">
        <v>20</v>
      </c>
      <c r="N587" s="25">
        <f>IF(Mov2LH[[#This Row],[Unit/activity (=ILE03)]]="H",Mov2LH[[#This Row],[Actual]]*60,Mov2LH[[#This Row],[Actual]])</f>
        <v>20</v>
      </c>
      <c r="O587" s="21" t="s">
        <v>66</v>
      </c>
      <c r="P587" s="24">
        <v>20</v>
      </c>
      <c r="Q587" s="21" t="s">
        <v>66</v>
      </c>
      <c r="R587" s="21" t="s">
        <v>72</v>
      </c>
    </row>
    <row r="588" spans="1:18" x14ac:dyDescent="0.35">
      <c r="A588" s="27">
        <v>1552183</v>
      </c>
      <c r="B588" s="16">
        <f>VLOOKUP(A588,'Mov 2LH Orders'!B:C,2,0)</f>
        <v>155</v>
      </c>
      <c r="C588" s="21" t="s">
        <v>59</v>
      </c>
      <c r="D588" s="21" t="s">
        <v>88</v>
      </c>
      <c r="E588" s="21" t="s">
        <v>69</v>
      </c>
      <c r="F588" s="21" t="s">
        <v>62</v>
      </c>
      <c r="G588" s="21" t="s">
        <v>70</v>
      </c>
      <c r="H588" s="21" t="s">
        <v>81</v>
      </c>
      <c r="I588" s="22">
        <v>43738</v>
      </c>
      <c r="J588" s="23">
        <v>0.70221064814815004</v>
      </c>
      <c r="K588" s="22">
        <v>43738</v>
      </c>
      <c r="L588" s="23">
        <v>0.70221064814815004</v>
      </c>
      <c r="M588" s="24">
        <v>20</v>
      </c>
      <c r="N588" s="25">
        <f>IF(Mov2LH[[#This Row],[Unit/activity (=ILE03)]]="H",Mov2LH[[#This Row],[Actual]]*60,Mov2LH[[#This Row],[Actual]])</f>
        <v>20</v>
      </c>
      <c r="O588" s="21" t="s">
        <v>66</v>
      </c>
      <c r="P588" s="24">
        <v>20</v>
      </c>
      <c r="Q588" s="21" t="s">
        <v>66</v>
      </c>
      <c r="R588" s="21" t="s">
        <v>72</v>
      </c>
    </row>
    <row r="589" spans="1:18" x14ac:dyDescent="0.35">
      <c r="A589" s="27">
        <v>1552183</v>
      </c>
      <c r="B589" s="16">
        <f>VLOOKUP(A589,'Mov 2LH Orders'!B:C,2,0)</f>
        <v>155</v>
      </c>
      <c r="C589" s="21" t="s">
        <v>59</v>
      </c>
      <c r="D589" s="21" t="s">
        <v>95</v>
      </c>
      <c r="E589" s="21" t="s">
        <v>83</v>
      </c>
      <c r="F589" s="21" t="s">
        <v>62</v>
      </c>
      <c r="G589" s="21" t="s">
        <v>84</v>
      </c>
      <c r="H589" s="21" t="s">
        <v>84</v>
      </c>
      <c r="I589" s="22">
        <v>43738</v>
      </c>
      <c r="J589" s="23">
        <v>0.71908564814815001</v>
      </c>
      <c r="K589" s="22">
        <v>43740</v>
      </c>
      <c r="L589" s="23">
        <v>4.2048611111110003E-2</v>
      </c>
      <c r="M589" s="25">
        <v>717.86699999999996</v>
      </c>
      <c r="N589" s="25">
        <f>IF(Mov2LH[[#This Row],[Unit/activity (=ILE03)]]="H",Mov2LH[[#This Row],[Actual]]*60,Mov2LH[[#This Row],[Actual]])</f>
        <v>717.86699999999996</v>
      </c>
      <c r="O589" s="21" t="s">
        <v>66</v>
      </c>
      <c r="P589" s="24">
        <v>450</v>
      </c>
      <c r="Q589" s="21" t="s">
        <v>66</v>
      </c>
      <c r="R589" s="21" t="s">
        <v>67</v>
      </c>
    </row>
    <row r="590" spans="1:18" x14ac:dyDescent="0.35">
      <c r="A590" s="27">
        <v>1552183</v>
      </c>
      <c r="B590" s="16">
        <f>VLOOKUP(A590,'Mov 2LH Orders'!B:C,2,0)</f>
        <v>155</v>
      </c>
      <c r="C590" s="21" t="s">
        <v>59</v>
      </c>
      <c r="D590" s="21" t="s">
        <v>97</v>
      </c>
      <c r="E590" s="21" t="s">
        <v>86</v>
      </c>
      <c r="F590" s="21" t="s">
        <v>62</v>
      </c>
      <c r="G590" s="21" t="s">
        <v>87</v>
      </c>
      <c r="H590" s="21" t="s">
        <v>87</v>
      </c>
      <c r="I590" s="22">
        <v>43740</v>
      </c>
      <c r="J590" s="23">
        <v>0.36964120370370002</v>
      </c>
      <c r="K590" s="22">
        <v>43740</v>
      </c>
      <c r="L590" s="23">
        <v>0.36964120370370002</v>
      </c>
      <c r="M590" s="24">
        <v>20</v>
      </c>
      <c r="N590" s="25">
        <f>IF(Mov2LH[[#This Row],[Unit/activity (=ILE03)]]="H",Mov2LH[[#This Row],[Actual]]*60,Mov2LH[[#This Row],[Actual]])</f>
        <v>20</v>
      </c>
      <c r="O590" s="21" t="s">
        <v>66</v>
      </c>
      <c r="P590" s="24">
        <v>20</v>
      </c>
      <c r="Q590" s="21" t="s">
        <v>66</v>
      </c>
      <c r="R590" s="21" t="s">
        <v>72</v>
      </c>
    </row>
    <row r="591" spans="1:18" x14ac:dyDescent="0.35">
      <c r="A591" s="27">
        <v>1552183</v>
      </c>
      <c r="B591" s="16">
        <f>VLOOKUP(A591,'Mov 2LH Orders'!B:C,2,0)</f>
        <v>155</v>
      </c>
      <c r="C591" s="21" t="s">
        <v>59</v>
      </c>
      <c r="D591" s="21" t="s">
        <v>99</v>
      </c>
      <c r="E591" s="21" t="s">
        <v>61</v>
      </c>
      <c r="F591" s="21" t="s">
        <v>62</v>
      </c>
      <c r="G591" s="21" t="s">
        <v>63</v>
      </c>
      <c r="H591" s="21" t="s">
        <v>96</v>
      </c>
      <c r="I591" s="22">
        <v>43741</v>
      </c>
      <c r="J591" s="23">
        <v>0.41739583333333002</v>
      </c>
      <c r="K591" s="22">
        <v>43741</v>
      </c>
      <c r="L591" s="23">
        <v>0.46635416666667001</v>
      </c>
      <c r="M591" s="25">
        <v>1.175</v>
      </c>
      <c r="N591" s="25">
        <f>IF(Mov2LH[[#This Row],[Unit/activity (=ILE03)]]="H",Mov2LH[[#This Row],[Actual]]*60,Mov2LH[[#This Row],[Actual]])</f>
        <v>70.5</v>
      </c>
      <c r="O591" s="21" t="s">
        <v>77</v>
      </c>
      <c r="P591" s="24">
        <v>100</v>
      </c>
      <c r="Q591" s="21" t="s">
        <v>66</v>
      </c>
      <c r="R591" s="21" t="s">
        <v>67</v>
      </c>
    </row>
    <row r="592" spans="1:18" x14ac:dyDescent="0.35">
      <c r="A592" s="27">
        <v>1552183</v>
      </c>
      <c r="B592" s="16">
        <f>VLOOKUP(A592,'Mov 2LH Orders'!B:C,2,0)</f>
        <v>155</v>
      </c>
      <c r="C592" s="21" t="s">
        <v>59</v>
      </c>
      <c r="D592" s="21" t="s">
        <v>101</v>
      </c>
      <c r="E592" s="21" t="s">
        <v>69</v>
      </c>
      <c r="F592" s="21" t="s">
        <v>62</v>
      </c>
      <c r="G592" s="21" t="s">
        <v>70</v>
      </c>
      <c r="H592" s="21" t="s">
        <v>98</v>
      </c>
      <c r="I592" s="22">
        <v>43753</v>
      </c>
      <c r="J592" s="23">
        <v>0.49184027777778</v>
      </c>
      <c r="K592" s="22">
        <v>43753</v>
      </c>
      <c r="L592" s="23">
        <v>0.49184027777778</v>
      </c>
      <c r="M592" s="24">
        <v>20</v>
      </c>
      <c r="N592" s="25">
        <f>IF(Mov2LH[[#This Row],[Unit/activity (=ILE03)]]="H",Mov2LH[[#This Row],[Actual]]*60,Mov2LH[[#This Row],[Actual]])</f>
        <v>20</v>
      </c>
      <c r="O592" s="21" t="s">
        <v>66</v>
      </c>
      <c r="P592" s="24">
        <v>20</v>
      </c>
      <c r="Q592" s="21" t="s">
        <v>66</v>
      </c>
      <c r="R592" s="21" t="s">
        <v>72</v>
      </c>
    </row>
    <row r="593" spans="1:18" x14ac:dyDescent="0.35">
      <c r="A593" s="27">
        <v>1552183</v>
      </c>
      <c r="B593" s="16">
        <f>VLOOKUP(A593,'Mov 2LH Orders'!B:C,2,0)</f>
        <v>155</v>
      </c>
      <c r="C593" s="21" t="s">
        <v>59</v>
      </c>
      <c r="D593" s="21" t="s">
        <v>104</v>
      </c>
      <c r="E593" s="21" t="s">
        <v>69</v>
      </c>
      <c r="F593" s="21" t="s">
        <v>62</v>
      </c>
      <c r="G593" s="21" t="s">
        <v>70</v>
      </c>
      <c r="H593" s="21" t="s">
        <v>100</v>
      </c>
      <c r="I593" s="22">
        <v>43753</v>
      </c>
      <c r="J593" s="23">
        <v>0.49187500000000001</v>
      </c>
      <c r="K593" s="22">
        <v>43753</v>
      </c>
      <c r="L593" s="23">
        <v>0.49187500000000001</v>
      </c>
      <c r="M593" s="24">
        <v>30</v>
      </c>
      <c r="N593" s="25">
        <f>IF(Mov2LH[[#This Row],[Unit/activity (=ILE03)]]="H",Mov2LH[[#This Row],[Actual]]*60,Mov2LH[[#This Row],[Actual]])</f>
        <v>30</v>
      </c>
      <c r="O593" s="21" t="s">
        <v>66</v>
      </c>
      <c r="P593" s="24">
        <v>30</v>
      </c>
      <c r="Q593" s="21" t="s">
        <v>66</v>
      </c>
      <c r="R593" s="21" t="s">
        <v>72</v>
      </c>
    </row>
    <row r="594" spans="1:18" x14ac:dyDescent="0.35">
      <c r="A594" s="27">
        <v>1552183</v>
      </c>
      <c r="B594" s="16">
        <f>VLOOKUP(A594,'Mov 2LH Orders'!B:C,2,0)</f>
        <v>155</v>
      </c>
      <c r="C594" s="21" t="s">
        <v>59</v>
      </c>
      <c r="D594" s="21" t="s">
        <v>113</v>
      </c>
      <c r="E594" s="21" t="s">
        <v>102</v>
      </c>
      <c r="F594" s="21" t="s">
        <v>62</v>
      </c>
      <c r="G594" s="21" t="s">
        <v>100</v>
      </c>
      <c r="H594" s="21" t="s">
        <v>103</v>
      </c>
      <c r="I594" s="22">
        <v>43753</v>
      </c>
      <c r="J594" s="23">
        <v>0.49190972222222001</v>
      </c>
      <c r="K594" s="22">
        <v>43753</v>
      </c>
      <c r="L594" s="23">
        <v>0.49190972222222001</v>
      </c>
      <c r="M594" s="24">
        <v>30</v>
      </c>
      <c r="N594" s="25">
        <f>IF(Mov2LH[[#This Row],[Unit/activity (=ILE03)]]="H",Mov2LH[[#This Row],[Actual]]*60,Mov2LH[[#This Row],[Actual]])</f>
        <v>30</v>
      </c>
      <c r="O594" s="21" t="s">
        <v>66</v>
      </c>
      <c r="P594" s="24">
        <v>30</v>
      </c>
      <c r="Q594" s="21" t="s">
        <v>66</v>
      </c>
      <c r="R594" s="21" t="s">
        <v>72</v>
      </c>
    </row>
    <row r="595" spans="1:18" x14ac:dyDescent="0.35">
      <c r="A595" s="27">
        <v>1552183</v>
      </c>
      <c r="B595" s="16">
        <f>VLOOKUP(A595,'Mov 2LH Orders'!B:C,2,0)</f>
        <v>155</v>
      </c>
      <c r="C595" s="21" t="s">
        <v>59</v>
      </c>
      <c r="D595" s="21" t="s">
        <v>114</v>
      </c>
      <c r="E595" s="21" t="s">
        <v>102</v>
      </c>
      <c r="F595" s="21" t="s">
        <v>105</v>
      </c>
      <c r="G595" s="21" t="s">
        <v>100</v>
      </c>
      <c r="H595" s="21" t="s">
        <v>106</v>
      </c>
      <c r="I595" s="22">
        <v>43758</v>
      </c>
      <c r="J595" s="23">
        <v>0.35063657407407001</v>
      </c>
      <c r="K595" s="22">
        <v>43758</v>
      </c>
      <c r="L595" s="23">
        <v>0.35063657407407001</v>
      </c>
      <c r="M595" s="24">
        <v>45</v>
      </c>
      <c r="N595" s="25">
        <f>IF(Mov2LH[[#This Row],[Unit/activity (=ILE03)]]="H",Mov2LH[[#This Row],[Actual]]*60,Mov2LH[[#This Row],[Actual]])</f>
        <v>45</v>
      </c>
      <c r="O595" s="21" t="s">
        <v>66</v>
      </c>
      <c r="P595" s="24">
        <v>45</v>
      </c>
      <c r="Q595" s="21" t="s">
        <v>66</v>
      </c>
      <c r="R595" s="21" t="s">
        <v>72</v>
      </c>
    </row>
    <row r="596" spans="1:18" x14ac:dyDescent="0.35">
      <c r="A596" s="27">
        <v>1552183</v>
      </c>
      <c r="B596" s="16">
        <f>VLOOKUP(A596,'Mov 2LH Orders'!B:C,2,0)</f>
        <v>155</v>
      </c>
      <c r="C596" s="21" t="s">
        <v>107</v>
      </c>
      <c r="D596" s="21" t="s">
        <v>60</v>
      </c>
      <c r="E596" s="21" t="s">
        <v>61</v>
      </c>
      <c r="F596" s="21" t="s">
        <v>90</v>
      </c>
      <c r="G596" s="21" t="s">
        <v>63</v>
      </c>
      <c r="H596" s="21" t="s">
        <v>108</v>
      </c>
      <c r="I596" s="22">
        <v>43741</v>
      </c>
      <c r="J596" s="23">
        <v>0.31982638888888998</v>
      </c>
      <c r="K596" s="22">
        <v>43741</v>
      </c>
      <c r="L596" s="23">
        <v>0.55351851851851996</v>
      </c>
      <c r="M596" s="25">
        <v>5.609</v>
      </c>
      <c r="N596" s="25">
        <f>IF(Mov2LH[[#This Row],[Unit/activity (=ILE03)]]="H",Mov2LH[[#This Row],[Actual]]*60,Mov2LH[[#This Row],[Actual]])</f>
        <v>336.54</v>
      </c>
      <c r="O596" s="21" t="s">
        <v>77</v>
      </c>
      <c r="P596" s="24">
        <v>1</v>
      </c>
      <c r="Q596" s="21" t="s">
        <v>66</v>
      </c>
      <c r="R596" s="21" t="s">
        <v>67</v>
      </c>
    </row>
    <row r="597" spans="1:18" x14ac:dyDescent="0.35">
      <c r="A597" s="27">
        <v>1552183</v>
      </c>
      <c r="B597" s="16">
        <f>VLOOKUP(A597,'Mov 2LH Orders'!B:C,2,0)</f>
        <v>155</v>
      </c>
      <c r="C597" s="21" t="s">
        <v>109</v>
      </c>
      <c r="D597" s="21" t="s">
        <v>95</v>
      </c>
      <c r="E597" s="21" t="s">
        <v>83</v>
      </c>
      <c r="F597" s="21" t="s">
        <v>90</v>
      </c>
      <c r="G597" s="21" t="s">
        <v>84</v>
      </c>
      <c r="H597" s="21" t="s">
        <v>110</v>
      </c>
      <c r="I597" s="22"/>
      <c r="J597" s="23">
        <v>0</v>
      </c>
      <c r="K597" s="22"/>
      <c r="L597" s="23">
        <v>0</v>
      </c>
      <c r="M597" s="25">
        <v>0</v>
      </c>
      <c r="N597" s="25">
        <f>IF(Mov2LH[[#This Row],[Unit/activity (=ILE03)]]="H",Mov2LH[[#This Row],[Actual]]*60,Mov2LH[[#This Row],[Actual]])</f>
        <v>0</v>
      </c>
      <c r="O597" s="21" t="s">
        <v>93</v>
      </c>
      <c r="P597" s="24">
        <v>5</v>
      </c>
      <c r="Q597" s="21" t="s">
        <v>66</v>
      </c>
      <c r="R597" s="21" t="s">
        <v>94</v>
      </c>
    </row>
    <row r="598" spans="1:18" x14ac:dyDescent="0.35">
      <c r="A598" s="27">
        <v>1552187</v>
      </c>
      <c r="B598" s="16">
        <f>VLOOKUP(A598,'Mov 2LH Orders'!B:C,2,0)</f>
        <v>156</v>
      </c>
      <c r="C598" s="21" t="s">
        <v>59</v>
      </c>
      <c r="D598" s="21" t="s">
        <v>60</v>
      </c>
      <c r="E598" s="21" t="s">
        <v>83</v>
      </c>
      <c r="F598" s="21" t="s">
        <v>62</v>
      </c>
      <c r="G598" s="21" t="s">
        <v>84</v>
      </c>
      <c r="H598" s="21" t="s">
        <v>111</v>
      </c>
      <c r="I598" s="22">
        <v>43737</v>
      </c>
      <c r="J598" s="23">
        <v>0.49446759259258999</v>
      </c>
      <c r="K598" s="22">
        <v>43737</v>
      </c>
      <c r="L598" s="23">
        <v>0.66413194444444001</v>
      </c>
      <c r="M598" s="25">
        <v>1.3180000000000001</v>
      </c>
      <c r="N598" s="25">
        <f>IF(Mov2LH[[#This Row],[Unit/activity (=ILE03)]]="H",Mov2LH[[#This Row],[Actual]]*60,Mov2LH[[#This Row],[Actual]])</f>
        <v>79.08</v>
      </c>
      <c r="O598" s="21" t="s">
        <v>77</v>
      </c>
      <c r="P598" s="24">
        <v>40</v>
      </c>
      <c r="Q598" s="21" t="s">
        <v>66</v>
      </c>
      <c r="R598" s="21" t="s">
        <v>67</v>
      </c>
    </row>
    <row r="599" spans="1:18" x14ac:dyDescent="0.35">
      <c r="A599" s="27">
        <v>1552187</v>
      </c>
      <c r="B599" s="16">
        <f>VLOOKUP(A599,'Mov 2LH Orders'!B:C,2,0)</f>
        <v>156</v>
      </c>
      <c r="C599" s="21" t="s">
        <v>59</v>
      </c>
      <c r="D599" s="21" t="s">
        <v>68</v>
      </c>
      <c r="E599" s="21" t="s">
        <v>61</v>
      </c>
      <c r="F599" s="21" t="s">
        <v>62</v>
      </c>
      <c r="G599" s="21" t="s">
        <v>63</v>
      </c>
      <c r="H599" s="21" t="s">
        <v>64</v>
      </c>
      <c r="I599" s="22">
        <v>43737</v>
      </c>
      <c r="J599" s="23">
        <v>0.73743055555556003</v>
      </c>
      <c r="K599" s="22">
        <v>43737</v>
      </c>
      <c r="L599" s="23">
        <v>0.74186342592593002</v>
      </c>
      <c r="M599" s="25">
        <v>3.2</v>
      </c>
      <c r="N599" s="25">
        <f>IF(Mov2LH[[#This Row],[Unit/activity (=ILE03)]]="H",Mov2LH[[#This Row],[Actual]]*60,Mov2LH[[#This Row],[Actual]])</f>
        <v>3.2</v>
      </c>
      <c r="O599" s="21" t="s">
        <v>66</v>
      </c>
      <c r="P599" s="24">
        <v>15</v>
      </c>
      <c r="Q599" s="21" t="s">
        <v>66</v>
      </c>
      <c r="R599" s="21" t="s">
        <v>67</v>
      </c>
    </row>
    <row r="600" spans="1:18" x14ac:dyDescent="0.35">
      <c r="A600" s="27">
        <v>1552187</v>
      </c>
      <c r="B600" s="16">
        <f>VLOOKUP(A600,'Mov 2LH Orders'!B:C,2,0)</f>
        <v>156</v>
      </c>
      <c r="C600" s="21" t="s">
        <v>59</v>
      </c>
      <c r="D600" s="21" t="s">
        <v>73</v>
      </c>
      <c r="E600" s="21" t="s">
        <v>69</v>
      </c>
      <c r="F600" s="21" t="s">
        <v>62</v>
      </c>
      <c r="G600" s="21" t="s">
        <v>70</v>
      </c>
      <c r="H600" s="21" t="s">
        <v>71</v>
      </c>
      <c r="I600" s="22">
        <v>43738</v>
      </c>
      <c r="J600" s="23">
        <v>0.61596064814814999</v>
      </c>
      <c r="K600" s="22">
        <v>43738</v>
      </c>
      <c r="L600" s="23">
        <v>0.61596064814814999</v>
      </c>
      <c r="M600" s="24">
        <v>20</v>
      </c>
      <c r="N600" s="25">
        <f>IF(Mov2LH[[#This Row],[Unit/activity (=ILE03)]]="H",Mov2LH[[#This Row],[Actual]]*60,Mov2LH[[#This Row],[Actual]])</f>
        <v>20</v>
      </c>
      <c r="O600" s="21" t="s">
        <v>66</v>
      </c>
      <c r="P600" s="24">
        <v>20</v>
      </c>
      <c r="Q600" s="21" t="s">
        <v>66</v>
      </c>
      <c r="R600" s="21" t="s">
        <v>72</v>
      </c>
    </row>
    <row r="601" spans="1:18" x14ac:dyDescent="0.35">
      <c r="A601" s="27">
        <v>1552187</v>
      </c>
      <c r="B601" s="16">
        <f>VLOOKUP(A601,'Mov 2LH Orders'!B:C,2,0)</f>
        <v>156</v>
      </c>
      <c r="C601" s="21" t="s">
        <v>59</v>
      </c>
      <c r="D601" s="21" t="s">
        <v>75</v>
      </c>
      <c r="E601" s="21" t="s">
        <v>61</v>
      </c>
      <c r="F601" s="21" t="s">
        <v>62</v>
      </c>
      <c r="G601" s="21" t="s">
        <v>63</v>
      </c>
      <c r="H601" s="21" t="s">
        <v>74</v>
      </c>
      <c r="I601" s="22">
        <v>43738</v>
      </c>
      <c r="J601" s="23">
        <v>0.61706018518519001</v>
      </c>
      <c r="K601" s="22">
        <v>43739</v>
      </c>
      <c r="L601" s="23">
        <v>0.54902777777778</v>
      </c>
      <c r="M601" s="25">
        <v>8.1980000000000004</v>
      </c>
      <c r="N601" s="25">
        <f>IF(Mov2LH[[#This Row],[Unit/activity (=ILE03)]]="H",Mov2LH[[#This Row],[Actual]]*60,Mov2LH[[#This Row],[Actual]])</f>
        <v>491.88</v>
      </c>
      <c r="O601" s="21" t="s">
        <v>77</v>
      </c>
      <c r="P601" s="24">
        <v>290</v>
      </c>
      <c r="Q601" s="21" t="s">
        <v>66</v>
      </c>
      <c r="R601" s="21" t="s">
        <v>67</v>
      </c>
    </row>
    <row r="602" spans="1:18" x14ac:dyDescent="0.35">
      <c r="A602" s="27">
        <v>1552187</v>
      </c>
      <c r="B602" s="16">
        <f>VLOOKUP(A602,'Mov 2LH Orders'!B:C,2,0)</f>
        <v>156</v>
      </c>
      <c r="C602" s="21" t="s">
        <v>59</v>
      </c>
      <c r="D602" s="21" t="s">
        <v>78</v>
      </c>
      <c r="E602" s="21" t="s">
        <v>61</v>
      </c>
      <c r="F602" s="21" t="s">
        <v>62</v>
      </c>
      <c r="G602" s="21" t="s">
        <v>63</v>
      </c>
      <c r="H602" s="21" t="s">
        <v>76</v>
      </c>
      <c r="I602" s="22">
        <v>43739</v>
      </c>
      <c r="J602" s="23">
        <v>0.54934027777778005</v>
      </c>
      <c r="K602" s="22">
        <v>43745</v>
      </c>
      <c r="L602" s="23">
        <v>0.73783564814814995</v>
      </c>
      <c r="M602" s="25">
        <v>41.529000000000003</v>
      </c>
      <c r="N602" s="25">
        <f>IF(Mov2LH[[#This Row],[Unit/activity (=ILE03)]]="H",Mov2LH[[#This Row],[Actual]]*60,Mov2LH[[#This Row],[Actual]])</f>
        <v>2491.7400000000002</v>
      </c>
      <c r="O602" s="21" t="s">
        <v>77</v>
      </c>
      <c r="P602" s="24">
        <v>1040</v>
      </c>
      <c r="Q602" s="21" t="s">
        <v>66</v>
      </c>
      <c r="R602" s="21" t="s">
        <v>67</v>
      </c>
    </row>
    <row r="603" spans="1:18" x14ac:dyDescent="0.35">
      <c r="A603" s="27">
        <v>1552187</v>
      </c>
      <c r="B603" s="16">
        <f>VLOOKUP(A603,'Mov 2LH Orders'!B:C,2,0)</f>
        <v>156</v>
      </c>
      <c r="C603" s="21" t="s">
        <v>59</v>
      </c>
      <c r="D603" s="21" t="s">
        <v>80</v>
      </c>
      <c r="E603" s="21" t="s">
        <v>61</v>
      </c>
      <c r="F603" s="21" t="s">
        <v>62</v>
      </c>
      <c r="G603" s="21" t="s">
        <v>63</v>
      </c>
      <c r="H603" s="21" t="s">
        <v>112</v>
      </c>
      <c r="I603" s="22">
        <v>43745</v>
      </c>
      <c r="J603" s="23">
        <v>0.73812500000000003</v>
      </c>
      <c r="K603" s="22">
        <v>43745</v>
      </c>
      <c r="L603" s="23">
        <v>0.74549768518519</v>
      </c>
      <c r="M603" s="25">
        <v>10.617000000000001</v>
      </c>
      <c r="N603" s="25">
        <f>IF(Mov2LH[[#This Row],[Unit/activity (=ILE03)]]="H",Mov2LH[[#This Row],[Actual]]*60,Mov2LH[[#This Row],[Actual]])</f>
        <v>10.617000000000001</v>
      </c>
      <c r="O603" s="21" t="s">
        <v>66</v>
      </c>
      <c r="P603" s="24">
        <v>50</v>
      </c>
      <c r="Q603" s="21" t="s">
        <v>66</v>
      </c>
      <c r="R603" s="21" t="s">
        <v>67</v>
      </c>
    </row>
    <row r="604" spans="1:18" x14ac:dyDescent="0.35">
      <c r="A604" s="27">
        <v>1552187</v>
      </c>
      <c r="B604" s="16">
        <f>VLOOKUP(A604,'Mov 2LH Orders'!B:C,2,0)</f>
        <v>156</v>
      </c>
      <c r="C604" s="21" t="s">
        <v>59</v>
      </c>
      <c r="D604" s="21" t="s">
        <v>82</v>
      </c>
      <c r="E604" s="21" t="s">
        <v>89</v>
      </c>
      <c r="F604" s="21" t="s">
        <v>90</v>
      </c>
      <c r="G604" s="21" t="s">
        <v>91</v>
      </c>
      <c r="H604" s="21" t="s">
        <v>92</v>
      </c>
      <c r="I604" s="22"/>
      <c r="J604" s="23">
        <v>0</v>
      </c>
      <c r="K604" s="22"/>
      <c r="L604" s="23">
        <v>0</v>
      </c>
      <c r="M604" s="25">
        <v>0</v>
      </c>
      <c r="N604" s="25">
        <f>IF(Mov2LH[[#This Row],[Unit/activity (=ILE03)]]="H",Mov2LH[[#This Row],[Actual]]*60,Mov2LH[[#This Row],[Actual]])</f>
        <v>0</v>
      </c>
      <c r="O604" s="21" t="s">
        <v>93</v>
      </c>
      <c r="P604" s="24">
        <v>0</v>
      </c>
      <c r="Q604" s="21" t="s">
        <v>66</v>
      </c>
      <c r="R604" s="21" t="s">
        <v>94</v>
      </c>
    </row>
    <row r="605" spans="1:18" x14ac:dyDescent="0.35">
      <c r="A605" s="27">
        <v>1552187</v>
      </c>
      <c r="B605" s="16">
        <f>VLOOKUP(A605,'Mov 2LH Orders'!B:C,2,0)</f>
        <v>156</v>
      </c>
      <c r="C605" s="21" t="s">
        <v>59</v>
      </c>
      <c r="D605" s="21" t="s">
        <v>85</v>
      </c>
      <c r="E605" s="21" t="s">
        <v>69</v>
      </c>
      <c r="F605" s="21" t="s">
        <v>62</v>
      </c>
      <c r="G605" s="21" t="s">
        <v>70</v>
      </c>
      <c r="H605" s="21" t="s">
        <v>79</v>
      </c>
      <c r="I605" s="22">
        <v>43746</v>
      </c>
      <c r="J605" s="23">
        <v>0.59009259259258995</v>
      </c>
      <c r="K605" s="22">
        <v>43746</v>
      </c>
      <c r="L605" s="23">
        <v>0.59009259259258995</v>
      </c>
      <c r="M605" s="24">
        <v>20</v>
      </c>
      <c r="N605" s="25">
        <f>IF(Mov2LH[[#This Row],[Unit/activity (=ILE03)]]="H",Mov2LH[[#This Row],[Actual]]*60,Mov2LH[[#This Row],[Actual]])</f>
        <v>20</v>
      </c>
      <c r="O605" s="21" t="s">
        <v>66</v>
      </c>
      <c r="P605" s="24">
        <v>20</v>
      </c>
      <c r="Q605" s="21" t="s">
        <v>66</v>
      </c>
      <c r="R605" s="21" t="s">
        <v>72</v>
      </c>
    </row>
    <row r="606" spans="1:18" x14ac:dyDescent="0.35">
      <c r="A606" s="27">
        <v>1552187</v>
      </c>
      <c r="B606" s="16">
        <f>VLOOKUP(A606,'Mov 2LH Orders'!B:C,2,0)</f>
        <v>156</v>
      </c>
      <c r="C606" s="21" t="s">
        <v>59</v>
      </c>
      <c r="D606" s="21" t="s">
        <v>88</v>
      </c>
      <c r="E606" s="21" t="s">
        <v>69</v>
      </c>
      <c r="F606" s="21" t="s">
        <v>62</v>
      </c>
      <c r="G606" s="21" t="s">
        <v>70</v>
      </c>
      <c r="H606" s="21" t="s">
        <v>81</v>
      </c>
      <c r="I606" s="22">
        <v>43746</v>
      </c>
      <c r="J606" s="23">
        <v>0.59026620370369998</v>
      </c>
      <c r="K606" s="22">
        <v>43746</v>
      </c>
      <c r="L606" s="23">
        <v>0.59026620370369998</v>
      </c>
      <c r="M606" s="24">
        <v>20</v>
      </c>
      <c r="N606" s="25">
        <f>IF(Mov2LH[[#This Row],[Unit/activity (=ILE03)]]="H",Mov2LH[[#This Row],[Actual]]*60,Mov2LH[[#This Row],[Actual]])</f>
        <v>20</v>
      </c>
      <c r="O606" s="21" t="s">
        <v>66</v>
      </c>
      <c r="P606" s="24">
        <v>20</v>
      </c>
      <c r="Q606" s="21" t="s">
        <v>66</v>
      </c>
      <c r="R606" s="21" t="s">
        <v>72</v>
      </c>
    </row>
    <row r="607" spans="1:18" x14ac:dyDescent="0.35">
      <c r="A607" s="27">
        <v>1552187</v>
      </c>
      <c r="B607" s="16">
        <f>VLOOKUP(A607,'Mov 2LH Orders'!B:C,2,0)</f>
        <v>156</v>
      </c>
      <c r="C607" s="21" t="s">
        <v>59</v>
      </c>
      <c r="D607" s="21" t="s">
        <v>95</v>
      </c>
      <c r="E607" s="21" t="s">
        <v>83</v>
      </c>
      <c r="F607" s="21" t="s">
        <v>62</v>
      </c>
      <c r="G607" s="21" t="s">
        <v>84</v>
      </c>
      <c r="H607" s="21" t="s">
        <v>84</v>
      </c>
      <c r="I607" s="22">
        <v>43746</v>
      </c>
      <c r="J607" s="23">
        <v>0.60243055555556002</v>
      </c>
      <c r="K607" s="22">
        <v>43748</v>
      </c>
      <c r="L607" s="23">
        <v>0.14532407407407</v>
      </c>
      <c r="M607" s="25">
        <v>8.907</v>
      </c>
      <c r="N607" s="25">
        <f>IF(Mov2LH[[#This Row],[Unit/activity (=ILE03)]]="H",Mov2LH[[#This Row],[Actual]]*60,Mov2LH[[#This Row],[Actual]])</f>
        <v>534.41999999999996</v>
      </c>
      <c r="O607" s="21" t="s">
        <v>77</v>
      </c>
      <c r="P607" s="24">
        <v>450</v>
      </c>
      <c r="Q607" s="21" t="s">
        <v>66</v>
      </c>
      <c r="R607" s="21" t="s">
        <v>67</v>
      </c>
    </row>
    <row r="608" spans="1:18" x14ac:dyDescent="0.35">
      <c r="A608" s="27">
        <v>1552187</v>
      </c>
      <c r="B608" s="16">
        <f>VLOOKUP(A608,'Mov 2LH Orders'!B:C,2,0)</f>
        <v>156</v>
      </c>
      <c r="C608" s="21" t="s">
        <v>59</v>
      </c>
      <c r="D608" s="21" t="s">
        <v>97</v>
      </c>
      <c r="E608" s="21" t="s">
        <v>86</v>
      </c>
      <c r="F608" s="21" t="s">
        <v>62</v>
      </c>
      <c r="G608" s="21" t="s">
        <v>87</v>
      </c>
      <c r="H608" s="21" t="s">
        <v>87</v>
      </c>
      <c r="I608" s="22">
        <v>43748</v>
      </c>
      <c r="J608" s="23">
        <v>0.41164351851851999</v>
      </c>
      <c r="K608" s="22">
        <v>43748</v>
      </c>
      <c r="L608" s="23">
        <v>0.41164351851851999</v>
      </c>
      <c r="M608" s="24">
        <v>20</v>
      </c>
      <c r="N608" s="25">
        <f>IF(Mov2LH[[#This Row],[Unit/activity (=ILE03)]]="H",Mov2LH[[#This Row],[Actual]]*60,Mov2LH[[#This Row],[Actual]])</f>
        <v>20</v>
      </c>
      <c r="O608" s="21" t="s">
        <v>66</v>
      </c>
      <c r="P608" s="24">
        <v>20</v>
      </c>
      <c r="Q608" s="21" t="s">
        <v>66</v>
      </c>
      <c r="R608" s="21" t="s">
        <v>72</v>
      </c>
    </row>
    <row r="609" spans="1:18" x14ac:dyDescent="0.35">
      <c r="A609" s="27">
        <v>1552187</v>
      </c>
      <c r="B609" s="16">
        <f>VLOOKUP(A609,'Mov 2LH Orders'!B:C,2,0)</f>
        <v>156</v>
      </c>
      <c r="C609" s="21" t="s">
        <v>59</v>
      </c>
      <c r="D609" s="21" t="s">
        <v>99</v>
      </c>
      <c r="E609" s="21" t="s">
        <v>61</v>
      </c>
      <c r="F609" s="21" t="s">
        <v>62</v>
      </c>
      <c r="G609" s="21" t="s">
        <v>63</v>
      </c>
      <c r="H609" s="21" t="s">
        <v>96</v>
      </c>
      <c r="I609" s="22">
        <v>43753</v>
      </c>
      <c r="J609" s="23">
        <v>0.37934027777778001</v>
      </c>
      <c r="K609" s="22">
        <v>43753</v>
      </c>
      <c r="L609" s="23">
        <v>0.40061342592593002</v>
      </c>
      <c r="M609" s="25">
        <v>15.317</v>
      </c>
      <c r="N609" s="25">
        <f>IF(Mov2LH[[#This Row],[Unit/activity (=ILE03)]]="H",Mov2LH[[#This Row],[Actual]]*60,Mov2LH[[#This Row],[Actual]])</f>
        <v>15.317</v>
      </c>
      <c r="O609" s="21" t="s">
        <v>66</v>
      </c>
      <c r="P609" s="24">
        <v>100</v>
      </c>
      <c r="Q609" s="21" t="s">
        <v>66</v>
      </c>
      <c r="R609" s="21" t="s">
        <v>67</v>
      </c>
    </row>
    <row r="610" spans="1:18" x14ac:dyDescent="0.35">
      <c r="A610" s="27">
        <v>1552187</v>
      </c>
      <c r="B610" s="16">
        <f>VLOOKUP(A610,'Mov 2LH Orders'!B:C,2,0)</f>
        <v>156</v>
      </c>
      <c r="C610" s="21" t="s">
        <v>59</v>
      </c>
      <c r="D610" s="21" t="s">
        <v>101</v>
      </c>
      <c r="E610" s="21" t="s">
        <v>69</v>
      </c>
      <c r="F610" s="21" t="s">
        <v>62</v>
      </c>
      <c r="G610" s="21" t="s">
        <v>70</v>
      </c>
      <c r="H610" s="21" t="s">
        <v>98</v>
      </c>
      <c r="I610" s="22">
        <v>43754</v>
      </c>
      <c r="J610" s="23">
        <v>0.58409722222222005</v>
      </c>
      <c r="K610" s="22">
        <v>43754</v>
      </c>
      <c r="L610" s="23">
        <v>0.58409722222222005</v>
      </c>
      <c r="M610" s="24">
        <v>20</v>
      </c>
      <c r="N610" s="25">
        <f>IF(Mov2LH[[#This Row],[Unit/activity (=ILE03)]]="H",Mov2LH[[#This Row],[Actual]]*60,Mov2LH[[#This Row],[Actual]])</f>
        <v>20</v>
      </c>
      <c r="O610" s="21" t="s">
        <v>66</v>
      </c>
      <c r="P610" s="24">
        <v>20</v>
      </c>
      <c r="Q610" s="21" t="s">
        <v>66</v>
      </c>
      <c r="R610" s="21" t="s">
        <v>72</v>
      </c>
    </row>
    <row r="611" spans="1:18" x14ac:dyDescent="0.35">
      <c r="A611" s="27">
        <v>1552187</v>
      </c>
      <c r="B611" s="16">
        <f>VLOOKUP(A611,'Mov 2LH Orders'!B:C,2,0)</f>
        <v>156</v>
      </c>
      <c r="C611" s="21" t="s">
        <v>59</v>
      </c>
      <c r="D611" s="21" t="s">
        <v>104</v>
      </c>
      <c r="E611" s="21" t="s">
        <v>69</v>
      </c>
      <c r="F611" s="21" t="s">
        <v>62</v>
      </c>
      <c r="G611" s="21" t="s">
        <v>70</v>
      </c>
      <c r="H611" s="21" t="s">
        <v>100</v>
      </c>
      <c r="I611" s="22">
        <v>43754</v>
      </c>
      <c r="J611" s="23">
        <v>0.58413194444444005</v>
      </c>
      <c r="K611" s="22">
        <v>43754</v>
      </c>
      <c r="L611" s="23">
        <v>0.58413194444444005</v>
      </c>
      <c r="M611" s="24">
        <v>30</v>
      </c>
      <c r="N611" s="25">
        <f>IF(Mov2LH[[#This Row],[Unit/activity (=ILE03)]]="H",Mov2LH[[#This Row],[Actual]]*60,Mov2LH[[#This Row],[Actual]])</f>
        <v>30</v>
      </c>
      <c r="O611" s="21" t="s">
        <v>66</v>
      </c>
      <c r="P611" s="24">
        <v>30</v>
      </c>
      <c r="Q611" s="21" t="s">
        <v>66</v>
      </c>
      <c r="R611" s="21" t="s">
        <v>72</v>
      </c>
    </row>
    <row r="612" spans="1:18" x14ac:dyDescent="0.35">
      <c r="A612" s="27">
        <v>1552187</v>
      </c>
      <c r="B612" s="16">
        <f>VLOOKUP(A612,'Mov 2LH Orders'!B:C,2,0)</f>
        <v>156</v>
      </c>
      <c r="C612" s="21" t="s">
        <v>59</v>
      </c>
      <c r="D612" s="21" t="s">
        <v>113</v>
      </c>
      <c r="E612" s="21" t="s">
        <v>102</v>
      </c>
      <c r="F612" s="21" t="s">
        <v>62</v>
      </c>
      <c r="G612" s="21" t="s">
        <v>100</v>
      </c>
      <c r="H612" s="21" t="s">
        <v>103</v>
      </c>
      <c r="I612" s="22">
        <v>43754</v>
      </c>
      <c r="J612" s="23">
        <v>0.58416666666667005</v>
      </c>
      <c r="K612" s="22">
        <v>43754</v>
      </c>
      <c r="L612" s="23">
        <v>0.58416666666667005</v>
      </c>
      <c r="M612" s="24">
        <v>30</v>
      </c>
      <c r="N612" s="25">
        <f>IF(Mov2LH[[#This Row],[Unit/activity (=ILE03)]]="H",Mov2LH[[#This Row],[Actual]]*60,Mov2LH[[#This Row],[Actual]])</f>
        <v>30</v>
      </c>
      <c r="O612" s="21" t="s">
        <v>66</v>
      </c>
      <c r="P612" s="24">
        <v>30</v>
      </c>
      <c r="Q612" s="21" t="s">
        <v>66</v>
      </c>
      <c r="R612" s="21" t="s">
        <v>72</v>
      </c>
    </row>
    <row r="613" spans="1:18" x14ac:dyDescent="0.35">
      <c r="A613" s="27">
        <v>1552187</v>
      </c>
      <c r="B613" s="16">
        <f>VLOOKUP(A613,'Mov 2LH Orders'!B:C,2,0)</f>
        <v>156</v>
      </c>
      <c r="C613" s="21" t="s">
        <v>59</v>
      </c>
      <c r="D613" s="21" t="s">
        <v>114</v>
      </c>
      <c r="E613" s="21" t="s">
        <v>102</v>
      </c>
      <c r="F613" s="21" t="s">
        <v>105</v>
      </c>
      <c r="G613" s="21" t="s">
        <v>100</v>
      </c>
      <c r="H613" s="21" t="s">
        <v>106</v>
      </c>
      <c r="I613" s="22">
        <v>43758</v>
      </c>
      <c r="J613" s="23">
        <v>0.36601851851852002</v>
      </c>
      <c r="K613" s="22">
        <v>43758</v>
      </c>
      <c r="L613" s="23">
        <v>0.36601851851852002</v>
      </c>
      <c r="M613" s="24">
        <v>45</v>
      </c>
      <c r="N613" s="25">
        <f>IF(Mov2LH[[#This Row],[Unit/activity (=ILE03)]]="H",Mov2LH[[#This Row],[Actual]]*60,Mov2LH[[#This Row],[Actual]])</f>
        <v>45</v>
      </c>
      <c r="O613" s="21" t="s">
        <v>66</v>
      </c>
      <c r="P613" s="24">
        <v>45</v>
      </c>
      <c r="Q613" s="21" t="s">
        <v>66</v>
      </c>
      <c r="R613" s="21" t="s">
        <v>72</v>
      </c>
    </row>
    <row r="614" spans="1:18" x14ac:dyDescent="0.35">
      <c r="A614" s="27">
        <v>1552187</v>
      </c>
      <c r="B614" s="16">
        <f>VLOOKUP(A614,'Mov 2LH Orders'!B:C,2,0)</f>
        <v>156</v>
      </c>
      <c r="C614" s="21" t="s">
        <v>107</v>
      </c>
      <c r="D614" s="21" t="s">
        <v>60</v>
      </c>
      <c r="E614" s="21" t="s">
        <v>61</v>
      </c>
      <c r="F614" s="21" t="s">
        <v>90</v>
      </c>
      <c r="G614" s="21" t="s">
        <v>63</v>
      </c>
      <c r="H614" s="21" t="s">
        <v>108</v>
      </c>
      <c r="I614" s="22"/>
      <c r="J614" s="23">
        <v>0</v>
      </c>
      <c r="K614" s="22"/>
      <c r="L614" s="23">
        <v>0</v>
      </c>
      <c r="M614" s="25">
        <v>0</v>
      </c>
      <c r="N614" s="25">
        <f>IF(Mov2LH[[#This Row],[Unit/activity (=ILE03)]]="H",Mov2LH[[#This Row],[Actual]]*60,Mov2LH[[#This Row],[Actual]])</f>
        <v>0</v>
      </c>
      <c r="O614" s="21" t="s">
        <v>93</v>
      </c>
      <c r="P614" s="24">
        <v>1</v>
      </c>
      <c r="Q614" s="21" t="s">
        <v>66</v>
      </c>
      <c r="R614" s="21" t="s">
        <v>94</v>
      </c>
    </row>
    <row r="615" spans="1:18" x14ac:dyDescent="0.35">
      <c r="A615" s="27">
        <v>1552187</v>
      </c>
      <c r="B615" s="16">
        <f>VLOOKUP(A615,'Mov 2LH Orders'!B:C,2,0)</f>
        <v>156</v>
      </c>
      <c r="C615" s="21" t="s">
        <v>109</v>
      </c>
      <c r="D615" s="21" t="s">
        <v>95</v>
      </c>
      <c r="E615" s="21" t="s">
        <v>83</v>
      </c>
      <c r="F615" s="21" t="s">
        <v>90</v>
      </c>
      <c r="G615" s="21" t="s">
        <v>84</v>
      </c>
      <c r="H615" s="21" t="s">
        <v>110</v>
      </c>
      <c r="I615" s="22"/>
      <c r="J615" s="23">
        <v>0</v>
      </c>
      <c r="K615" s="22"/>
      <c r="L615" s="23">
        <v>0</v>
      </c>
      <c r="M615" s="25">
        <v>0</v>
      </c>
      <c r="N615" s="25">
        <f>IF(Mov2LH[[#This Row],[Unit/activity (=ILE03)]]="H",Mov2LH[[#This Row],[Actual]]*60,Mov2LH[[#This Row],[Actual]])</f>
        <v>0</v>
      </c>
      <c r="O615" s="21" t="s">
        <v>93</v>
      </c>
      <c r="P615" s="24">
        <v>5</v>
      </c>
      <c r="Q615" s="21" t="s">
        <v>66</v>
      </c>
      <c r="R615" s="21" t="s">
        <v>94</v>
      </c>
    </row>
    <row r="616" spans="1:18" x14ac:dyDescent="0.35">
      <c r="A616" s="27">
        <v>1553593</v>
      </c>
      <c r="B616" s="16">
        <f>VLOOKUP(A616,'Mov 2LH Orders'!B:C,2,0)</f>
        <v>157</v>
      </c>
      <c r="C616" s="21" t="s">
        <v>59</v>
      </c>
      <c r="D616" s="21" t="s">
        <v>60</v>
      </c>
      <c r="E616" s="21" t="s">
        <v>83</v>
      </c>
      <c r="F616" s="21" t="s">
        <v>62</v>
      </c>
      <c r="G616" s="21" t="s">
        <v>84</v>
      </c>
      <c r="H616" s="21" t="s">
        <v>111</v>
      </c>
      <c r="I616" s="22">
        <v>43737</v>
      </c>
      <c r="J616" s="23">
        <v>0.70519675925925995</v>
      </c>
      <c r="K616" s="22">
        <v>43737</v>
      </c>
      <c r="L616" s="23">
        <v>0.88333333333332997</v>
      </c>
      <c r="M616" s="25">
        <v>73.582999999999998</v>
      </c>
      <c r="N616" s="25">
        <f>IF(Mov2LH[[#This Row],[Unit/activity (=ILE03)]]="H",Mov2LH[[#This Row],[Actual]]*60,Mov2LH[[#This Row],[Actual]])</f>
        <v>73.582999999999998</v>
      </c>
      <c r="O616" s="21" t="s">
        <v>66</v>
      </c>
      <c r="P616" s="24">
        <v>40</v>
      </c>
      <c r="Q616" s="21" t="s">
        <v>66</v>
      </c>
      <c r="R616" s="21" t="s">
        <v>67</v>
      </c>
    </row>
    <row r="617" spans="1:18" x14ac:dyDescent="0.35">
      <c r="A617" s="27">
        <v>1553593</v>
      </c>
      <c r="B617" s="16">
        <f>VLOOKUP(A617,'Mov 2LH Orders'!B:C,2,0)</f>
        <v>157</v>
      </c>
      <c r="C617" s="21" t="s">
        <v>59</v>
      </c>
      <c r="D617" s="21" t="s">
        <v>68</v>
      </c>
      <c r="E617" s="21" t="s">
        <v>61</v>
      </c>
      <c r="F617" s="21" t="s">
        <v>62</v>
      </c>
      <c r="G617" s="21" t="s">
        <v>63</v>
      </c>
      <c r="H617" s="21" t="s">
        <v>64</v>
      </c>
      <c r="I617" s="22">
        <v>43738</v>
      </c>
      <c r="J617" s="23">
        <v>0.40943287037037002</v>
      </c>
      <c r="K617" s="22">
        <v>43738</v>
      </c>
      <c r="L617" s="23">
        <v>0.41796296296295998</v>
      </c>
      <c r="M617" s="25">
        <v>12.282999999999999</v>
      </c>
      <c r="N617" s="25">
        <f>IF(Mov2LH[[#This Row],[Unit/activity (=ILE03)]]="H",Mov2LH[[#This Row],[Actual]]*60,Mov2LH[[#This Row],[Actual]])</f>
        <v>12.282999999999999</v>
      </c>
      <c r="O617" s="21" t="s">
        <v>66</v>
      </c>
      <c r="P617" s="24">
        <v>15</v>
      </c>
      <c r="Q617" s="21" t="s">
        <v>66</v>
      </c>
      <c r="R617" s="21" t="s">
        <v>67</v>
      </c>
    </row>
    <row r="618" spans="1:18" x14ac:dyDescent="0.35">
      <c r="A618" s="27">
        <v>1553593</v>
      </c>
      <c r="B618" s="16">
        <f>VLOOKUP(A618,'Mov 2LH Orders'!B:C,2,0)</f>
        <v>157</v>
      </c>
      <c r="C618" s="21" t="s">
        <v>59</v>
      </c>
      <c r="D618" s="21" t="s">
        <v>73</v>
      </c>
      <c r="E618" s="21" t="s">
        <v>69</v>
      </c>
      <c r="F618" s="21" t="s">
        <v>62</v>
      </c>
      <c r="G618" s="21" t="s">
        <v>70</v>
      </c>
      <c r="H618" s="21" t="s">
        <v>71</v>
      </c>
      <c r="I618" s="22">
        <v>43739</v>
      </c>
      <c r="J618" s="23">
        <v>0.31560185185185002</v>
      </c>
      <c r="K618" s="22">
        <v>43739</v>
      </c>
      <c r="L618" s="23">
        <v>0.31560185185185002</v>
      </c>
      <c r="M618" s="24">
        <v>20</v>
      </c>
      <c r="N618" s="25">
        <f>IF(Mov2LH[[#This Row],[Unit/activity (=ILE03)]]="H",Mov2LH[[#This Row],[Actual]]*60,Mov2LH[[#This Row],[Actual]])</f>
        <v>20</v>
      </c>
      <c r="O618" s="21" t="s">
        <v>66</v>
      </c>
      <c r="P618" s="24">
        <v>20</v>
      </c>
      <c r="Q618" s="21" t="s">
        <v>66</v>
      </c>
      <c r="R618" s="21" t="s">
        <v>72</v>
      </c>
    </row>
    <row r="619" spans="1:18" x14ac:dyDescent="0.35">
      <c r="A619" s="27">
        <v>1553593</v>
      </c>
      <c r="B619" s="16">
        <f>VLOOKUP(A619,'Mov 2LH Orders'!B:C,2,0)</f>
        <v>157</v>
      </c>
      <c r="C619" s="21" t="s">
        <v>59</v>
      </c>
      <c r="D619" s="21" t="s">
        <v>75</v>
      </c>
      <c r="E619" s="21" t="s">
        <v>61</v>
      </c>
      <c r="F619" s="21" t="s">
        <v>62</v>
      </c>
      <c r="G619" s="21" t="s">
        <v>63</v>
      </c>
      <c r="H619" s="21" t="s">
        <v>74</v>
      </c>
      <c r="I619" s="22">
        <v>43739</v>
      </c>
      <c r="J619" s="23">
        <v>0.31607638888889</v>
      </c>
      <c r="K619" s="22">
        <v>43739</v>
      </c>
      <c r="L619" s="23">
        <v>0.55601851851852002</v>
      </c>
      <c r="M619" s="25">
        <v>5.157</v>
      </c>
      <c r="N619" s="25">
        <f>IF(Mov2LH[[#This Row],[Unit/activity (=ILE03)]]="H",Mov2LH[[#This Row],[Actual]]*60,Mov2LH[[#This Row],[Actual]])</f>
        <v>309.42</v>
      </c>
      <c r="O619" s="21" t="s">
        <v>77</v>
      </c>
      <c r="P619" s="24">
        <v>290</v>
      </c>
      <c r="Q619" s="21" t="s">
        <v>66</v>
      </c>
      <c r="R619" s="21" t="s">
        <v>67</v>
      </c>
    </row>
    <row r="620" spans="1:18" x14ac:dyDescent="0.35">
      <c r="A620" s="27">
        <v>1553593</v>
      </c>
      <c r="B620" s="16">
        <f>VLOOKUP(A620,'Mov 2LH Orders'!B:C,2,0)</f>
        <v>157</v>
      </c>
      <c r="C620" s="21" t="s">
        <v>59</v>
      </c>
      <c r="D620" s="21" t="s">
        <v>78</v>
      </c>
      <c r="E620" s="21" t="s">
        <v>61</v>
      </c>
      <c r="F620" s="21" t="s">
        <v>62</v>
      </c>
      <c r="G620" s="21" t="s">
        <v>63</v>
      </c>
      <c r="H620" s="21" t="s">
        <v>76</v>
      </c>
      <c r="I620" s="22">
        <v>43739</v>
      </c>
      <c r="J620" s="23">
        <v>0.55619212962963005</v>
      </c>
      <c r="K620" s="22">
        <v>43745</v>
      </c>
      <c r="L620" s="23">
        <v>0.50960648148148002</v>
      </c>
      <c r="M620" s="25">
        <v>36.195999999999998</v>
      </c>
      <c r="N620" s="25">
        <f>IF(Mov2LH[[#This Row],[Unit/activity (=ILE03)]]="H",Mov2LH[[#This Row],[Actual]]*60,Mov2LH[[#This Row],[Actual]])</f>
        <v>2171.7599999999998</v>
      </c>
      <c r="O620" s="21" t="s">
        <v>77</v>
      </c>
      <c r="P620" s="24">
        <v>1040</v>
      </c>
      <c r="Q620" s="21" t="s">
        <v>66</v>
      </c>
      <c r="R620" s="21" t="s">
        <v>67</v>
      </c>
    </row>
    <row r="621" spans="1:18" x14ac:dyDescent="0.35">
      <c r="A621" s="27">
        <v>1553593</v>
      </c>
      <c r="B621" s="16">
        <f>VLOOKUP(A621,'Mov 2LH Orders'!B:C,2,0)</f>
        <v>157</v>
      </c>
      <c r="C621" s="21" t="s">
        <v>59</v>
      </c>
      <c r="D621" s="21" t="s">
        <v>80</v>
      </c>
      <c r="E621" s="21" t="s">
        <v>61</v>
      </c>
      <c r="F621" s="21" t="s">
        <v>62</v>
      </c>
      <c r="G621" s="21" t="s">
        <v>63</v>
      </c>
      <c r="H621" s="21" t="s">
        <v>112</v>
      </c>
      <c r="I621" s="22">
        <v>43745</v>
      </c>
      <c r="J621" s="23">
        <v>0.50979166666666997</v>
      </c>
      <c r="K621" s="22">
        <v>43745</v>
      </c>
      <c r="L621" s="23">
        <v>0.56504629629629999</v>
      </c>
      <c r="M621" s="25">
        <v>1.3260000000000001</v>
      </c>
      <c r="N621" s="25">
        <f>IF(Mov2LH[[#This Row],[Unit/activity (=ILE03)]]="H",Mov2LH[[#This Row],[Actual]]*60,Mov2LH[[#This Row],[Actual]])</f>
        <v>79.56</v>
      </c>
      <c r="O621" s="21" t="s">
        <v>77</v>
      </c>
      <c r="P621" s="24">
        <v>50</v>
      </c>
      <c r="Q621" s="21" t="s">
        <v>66</v>
      </c>
      <c r="R621" s="21" t="s">
        <v>67</v>
      </c>
    </row>
    <row r="622" spans="1:18" x14ac:dyDescent="0.35">
      <c r="A622" s="27">
        <v>1553593</v>
      </c>
      <c r="B622" s="16">
        <f>VLOOKUP(A622,'Mov 2LH Orders'!B:C,2,0)</f>
        <v>157</v>
      </c>
      <c r="C622" s="21" t="s">
        <v>59</v>
      </c>
      <c r="D622" s="21" t="s">
        <v>82</v>
      </c>
      <c r="E622" s="21" t="s">
        <v>89</v>
      </c>
      <c r="F622" s="21" t="s">
        <v>90</v>
      </c>
      <c r="G622" s="21" t="s">
        <v>91</v>
      </c>
      <c r="H622" s="21" t="s">
        <v>92</v>
      </c>
      <c r="I622" s="22"/>
      <c r="J622" s="23">
        <v>0</v>
      </c>
      <c r="K622" s="22"/>
      <c r="L622" s="23">
        <v>0</v>
      </c>
      <c r="M622" s="25">
        <v>0</v>
      </c>
      <c r="N622" s="25">
        <f>IF(Mov2LH[[#This Row],[Unit/activity (=ILE03)]]="H",Mov2LH[[#This Row],[Actual]]*60,Mov2LH[[#This Row],[Actual]])</f>
        <v>0</v>
      </c>
      <c r="O622" s="21" t="s">
        <v>93</v>
      </c>
      <c r="P622" s="24">
        <v>0</v>
      </c>
      <c r="Q622" s="21" t="s">
        <v>66</v>
      </c>
      <c r="R622" s="21" t="s">
        <v>94</v>
      </c>
    </row>
    <row r="623" spans="1:18" x14ac:dyDescent="0.35">
      <c r="A623" s="27">
        <v>1553593</v>
      </c>
      <c r="B623" s="16">
        <f>VLOOKUP(A623,'Mov 2LH Orders'!B:C,2,0)</f>
        <v>157</v>
      </c>
      <c r="C623" s="21" t="s">
        <v>59</v>
      </c>
      <c r="D623" s="21" t="s">
        <v>85</v>
      </c>
      <c r="E623" s="21" t="s">
        <v>69</v>
      </c>
      <c r="F623" s="21" t="s">
        <v>62</v>
      </c>
      <c r="G623" s="21" t="s">
        <v>70</v>
      </c>
      <c r="H623" s="21" t="s">
        <v>79</v>
      </c>
      <c r="I623" s="22">
        <v>43745</v>
      </c>
      <c r="J623" s="23">
        <v>0.57560185185184998</v>
      </c>
      <c r="K623" s="22">
        <v>43745</v>
      </c>
      <c r="L623" s="23">
        <v>0.57560185185184998</v>
      </c>
      <c r="M623" s="24">
        <v>20</v>
      </c>
      <c r="N623" s="25">
        <f>IF(Mov2LH[[#This Row],[Unit/activity (=ILE03)]]="H",Mov2LH[[#This Row],[Actual]]*60,Mov2LH[[#This Row],[Actual]])</f>
        <v>20</v>
      </c>
      <c r="O623" s="21" t="s">
        <v>66</v>
      </c>
      <c r="P623" s="24">
        <v>20</v>
      </c>
      <c r="Q623" s="21" t="s">
        <v>66</v>
      </c>
      <c r="R623" s="21" t="s">
        <v>72</v>
      </c>
    </row>
    <row r="624" spans="1:18" x14ac:dyDescent="0.35">
      <c r="A624" s="27">
        <v>1553593</v>
      </c>
      <c r="B624" s="16">
        <f>VLOOKUP(A624,'Mov 2LH Orders'!B:C,2,0)</f>
        <v>157</v>
      </c>
      <c r="C624" s="21" t="s">
        <v>59</v>
      </c>
      <c r="D624" s="21" t="s">
        <v>88</v>
      </c>
      <c r="E624" s="21" t="s">
        <v>69</v>
      </c>
      <c r="F624" s="21" t="s">
        <v>62</v>
      </c>
      <c r="G624" s="21" t="s">
        <v>70</v>
      </c>
      <c r="H624" s="21" t="s">
        <v>81</v>
      </c>
      <c r="I624" s="22">
        <v>43745</v>
      </c>
      <c r="J624" s="23">
        <v>0.57579861111110997</v>
      </c>
      <c r="K624" s="22">
        <v>43745</v>
      </c>
      <c r="L624" s="23">
        <v>0.57579861111110997</v>
      </c>
      <c r="M624" s="24">
        <v>20</v>
      </c>
      <c r="N624" s="25">
        <f>IF(Mov2LH[[#This Row],[Unit/activity (=ILE03)]]="H",Mov2LH[[#This Row],[Actual]]*60,Mov2LH[[#This Row],[Actual]])</f>
        <v>20</v>
      </c>
      <c r="O624" s="21" t="s">
        <v>66</v>
      </c>
      <c r="P624" s="24">
        <v>20</v>
      </c>
      <c r="Q624" s="21" t="s">
        <v>66</v>
      </c>
      <c r="R624" s="21" t="s">
        <v>72</v>
      </c>
    </row>
    <row r="625" spans="1:18" x14ac:dyDescent="0.35">
      <c r="A625" s="27">
        <v>1553593</v>
      </c>
      <c r="B625" s="16">
        <f>VLOOKUP(A625,'Mov 2LH Orders'!B:C,2,0)</f>
        <v>157</v>
      </c>
      <c r="C625" s="21" t="s">
        <v>59</v>
      </c>
      <c r="D625" s="21" t="s">
        <v>95</v>
      </c>
      <c r="E625" s="21" t="s">
        <v>83</v>
      </c>
      <c r="F625" s="21" t="s">
        <v>62</v>
      </c>
      <c r="G625" s="21" t="s">
        <v>84</v>
      </c>
      <c r="H625" s="21" t="s">
        <v>84</v>
      </c>
      <c r="I625" s="22">
        <v>43745</v>
      </c>
      <c r="J625" s="23">
        <v>0.57729166666666998</v>
      </c>
      <c r="K625" s="22">
        <v>43747</v>
      </c>
      <c r="L625" s="23">
        <v>3.4722222222199998E-3</v>
      </c>
      <c r="M625" s="25">
        <v>13.218</v>
      </c>
      <c r="N625" s="25">
        <f>IF(Mov2LH[[#This Row],[Unit/activity (=ILE03)]]="H",Mov2LH[[#This Row],[Actual]]*60,Mov2LH[[#This Row],[Actual]])</f>
        <v>793.08</v>
      </c>
      <c r="O625" s="21" t="s">
        <v>77</v>
      </c>
      <c r="P625" s="24">
        <v>450</v>
      </c>
      <c r="Q625" s="21" t="s">
        <v>66</v>
      </c>
      <c r="R625" s="21" t="s">
        <v>67</v>
      </c>
    </row>
    <row r="626" spans="1:18" x14ac:dyDescent="0.35">
      <c r="A626" s="27">
        <v>1553593</v>
      </c>
      <c r="B626" s="16">
        <f>VLOOKUP(A626,'Mov 2LH Orders'!B:C,2,0)</f>
        <v>157</v>
      </c>
      <c r="C626" s="21" t="s">
        <v>59</v>
      </c>
      <c r="D626" s="21" t="s">
        <v>97</v>
      </c>
      <c r="E626" s="21" t="s">
        <v>86</v>
      </c>
      <c r="F626" s="21" t="s">
        <v>62</v>
      </c>
      <c r="G626" s="21" t="s">
        <v>87</v>
      </c>
      <c r="H626" s="21" t="s">
        <v>87</v>
      </c>
      <c r="I626" s="22">
        <v>43747</v>
      </c>
      <c r="J626" s="23">
        <v>0.37135416666666998</v>
      </c>
      <c r="K626" s="22">
        <v>43747</v>
      </c>
      <c r="L626" s="23">
        <v>0.37135416666666998</v>
      </c>
      <c r="M626" s="24">
        <v>20</v>
      </c>
      <c r="N626" s="25">
        <f>IF(Mov2LH[[#This Row],[Unit/activity (=ILE03)]]="H",Mov2LH[[#This Row],[Actual]]*60,Mov2LH[[#This Row],[Actual]])</f>
        <v>20</v>
      </c>
      <c r="O626" s="21" t="s">
        <v>66</v>
      </c>
      <c r="P626" s="24">
        <v>20</v>
      </c>
      <c r="Q626" s="21" t="s">
        <v>66</v>
      </c>
      <c r="R626" s="21" t="s">
        <v>72</v>
      </c>
    </row>
    <row r="627" spans="1:18" x14ac:dyDescent="0.35">
      <c r="A627" s="27">
        <v>1553593</v>
      </c>
      <c r="B627" s="16">
        <f>VLOOKUP(A627,'Mov 2LH Orders'!B:C,2,0)</f>
        <v>157</v>
      </c>
      <c r="C627" s="21" t="s">
        <v>59</v>
      </c>
      <c r="D627" s="21" t="s">
        <v>99</v>
      </c>
      <c r="E627" s="21" t="s">
        <v>61</v>
      </c>
      <c r="F627" s="21" t="s">
        <v>62</v>
      </c>
      <c r="G627" s="21" t="s">
        <v>63</v>
      </c>
      <c r="H627" s="21" t="s">
        <v>96</v>
      </c>
      <c r="I627" s="22">
        <v>43758</v>
      </c>
      <c r="J627" s="23">
        <v>0.36790509259259002</v>
      </c>
      <c r="K627" s="22">
        <v>43758</v>
      </c>
      <c r="L627" s="23">
        <v>0.38111111111111001</v>
      </c>
      <c r="M627" s="25">
        <v>4.75</v>
      </c>
      <c r="N627" s="25">
        <f>IF(Mov2LH[[#This Row],[Unit/activity (=ILE03)]]="H",Mov2LH[[#This Row],[Actual]]*60,Mov2LH[[#This Row],[Actual]])</f>
        <v>4.75</v>
      </c>
      <c r="O627" s="21" t="s">
        <v>66</v>
      </c>
      <c r="P627" s="24">
        <v>100</v>
      </c>
      <c r="Q627" s="21" t="s">
        <v>66</v>
      </c>
      <c r="R627" s="21" t="s">
        <v>67</v>
      </c>
    </row>
    <row r="628" spans="1:18" x14ac:dyDescent="0.35">
      <c r="A628" s="27">
        <v>1553593</v>
      </c>
      <c r="B628" s="16">
        <f>VLOOKUP(A628,'Mov 2LH Orders'!B:C,2,0)</f>
        <v>157</v>
      </c>
      <c r="C628" s="21" t="s">
        <v>59</v>
      </c>
      <c r="D628" s="21" t="s">
        <v>101</v>
      </c>
      <c r="E628" s="21" t="s">
        <v>69</v>
      </c>
      <c r="F628" s="21" t="s">
        <v>62</v>
      </c>
      <c r="G628" s="21" t="s">
        <v>70</v>
      </c>
      <c r="H628" s="21" t="s">
        <v>98</v>
      </c>
      <c r="I628" s="22">
        <v>43759</v>
      </c>
      <c r="J628" s="23">
        <v>0.54537037037036995</v>
      </c>
      <c r="K628" s="22">
        <v>43759</v>
      </c>
      <c r="L628" s="23">
        <v>0.54537037037036995</v>
      </c>
      <c r="M628" s="24">
        <v>20</v>
      </c>
      <c r="N628" s="25">
        <f>IF(Mov2LH[[#This Row],[Unit/activity (=ILE03)]]="H",Mov2LH[[#This Row],[Actual]]*60,Mov2LH[[#This Row],[Actual]])</f>
        <v>20</v>
      </c>
      <c r="O628" s="21" t="s">
        <v>66</v>
      </c>
      <c r="P628" s="24">
        <v>20</v>
      </c>
      <c r="Q628" s="21" t="s">
        <v>66</v>
      </c>
      <c r="R628" s="21" t="s">
        <v>72</v>
      </c>
    </row>
    <row r="629" spans="1:18" x14ac:dyDescent="0.35">
      <c r="A629" s="27">
        <v>1553593</v>
      </c>
      <c r="B629" s="16">
        <f>VLOOKUP(A629,'Mov 2LH Orders'!B:C,2,0)</f>
        <v>157</v>
      </c>
      <c r="C629" s="21" t="s">
        <v>59</v>
      </c>
      <c r="D629" s="21" t="s">
        <v>104</v>
      </c>
      <c r="E629" s="21" t="s">
        <v>69</v>
      </c>
      <c r="F629" s="21" t="s">
        <v>62</v>
      </c>
      <c r="G629" s="21" t="s">
        <v>70</v>
      </c>
      <c r="H629" s="21" t="s">
        <v>100</v>
      </c>
      <c r="I629" s="22">
        <v>43759</v>
      </c>
      <c r="J629" s="23">
        <v>0.54549768518519004</v>
      </c>
      <c r="K629" s="22">
        <v>43759</v>
      </c>
      <c r="L629" s="23">
        <v>0.54549768518519004</v>
      </c>
      <c r="M629" s="24">
        <v>30</v>
      </c>
      <c r="N629" s="25">
        <f>IF(Mov2LH[[#This Row],[Unit/activity (=ILE03)]]="H",Mov2LH[[#This Row],[Actual]]*60,Mov2LH[[#This Row],[Actual]])</f>
        <v>30</v>
      </c>
      <c r="O629" s="21" t="s">
        <v>66</v>
      </c>
      <c r="P629" s="24">
        <v>30</v>
      </c>
      <c r="Q629" s="21" t="s">
        <v>66</v>
      </c>
      <c r="R629" s="21" t="s">
        <v>72</v>
      </c>
    </row>
    <row r="630" spans="1:18" x14ac:dyDescent="0.35">
      <c r="A630" s="27">
        <v>1553593</v>
      </c>
      <c r="B630" s="16">
        <f>VLOOKUP(A630,'Mov 2LH Orders'!B:C,2,0)</f>
        <v>157</v>
      </c>
      <c r="C630" s="21" t="s">
        <v>59</v>
      </c>
      <c r="D630" s="21" t="s">
        <v>113</v>
      </c>
      <c r="E630" s="21" t="s">
        <v>102</v>
      </c>
      <c r="F630" s="21" t="s">
        <v>62</v>
      </c>
      <c r="G630" s="21" t="s">
        <v>100</v>
      </c>
      <c r="H630" s="21" t="s">
        <v>103</v>
      </c>
      <c r="I630" s="22">
        <v>43759</v>
      </c>
      <c r="J630" s="23">
        <v>0.54563657407406996</v>
      </c>
      <c r="K630" s="22">
        <v>43759</v>
      </c>
      <c r="L630" s="23">
        <v>0.54563657407406996</v>
      </c>
      <c r="M630" s="24">
        <v>30</v>
      </c>
      <c r="N630" s="25">
        <f>IF(Mov2LH[[#This Row],[Unit/activity (=ILE03)]]="H",Mov2LH[[#This Row],[Actual]]*60,Mov2LH[[#This Row],[Actual]])</f>
        <v>30</v>
      </c>
      <c r="O630" s="21" t="s">
        <v>66</v>
      </c>
      <c r="P630" s="24">
        <v>30</v>
      </c>
      <c r="Q630" s="21" t="s">
        <v>66</v>
      </c>
      <c r="R630" s="21" t="s">
        <v>72</v>
      </c>
    </row>
    <row r="631" spans="1:18" x14ac:dyDescent="0.35">
      <c r="A631" s="27">
        <v>1553593</v>
      </c>
      <c r="B631" s="16">
        <f>VLOOKUP(A631,'Mov 2LH Orders'!B:C,2,0)</f>
        <v>157</v>
      </c>
      <c r="C631" s="21" t="s">
        <v>59</v>
      </c>
      <c r="D631" s="21" t="s">
        <v>114</v>
      </c>
      <c r="E631" s="21" t="s">
        <v>102</v>
      </c>
      <c r="F631" s="21" t="s">
        <v>105</v>
      </c>
      <c r="G631" s="21" t="s">
        <v>100</v>
      </c>
      <c r="H631" s="21" t="s">
        <v>106</v>
      </c>
      <c r="I631" s="22">
        <v>43760</v>
      </c>
      <c r="J631" s="23">
        <v>0.36724537037036997</v>
      </c>
      <c r="K631" s="22">
        <v>43760</v>
      </c>
      <c r="L631" s="23">
        <v>0.36724537037036997</v>
      </c>
      <c r="M631" s="24">
        <v>45</v>
      </c>
      <c r="N631" s="25">
        <f>IF(Mov2LH[[#This Row],[Unit/activity (=ILE03)]]="H",Mov2LH[[#This Row],[Actual]]*60,Mov2LH[[#This Row],[Actual]])</f>
        <v>45</v>
      </c>
      <c r="O631" s="21" t="s">
        <v>66</v>
      </c>
      <c r="P631" s="24">
        <v>45</v>
      </c>
      <c r="Q631" s="21" t="s">
        <v>66</v>
      </c>
      <c r="R631" s="21" t="s">
        <v>72</v>
      </c>
    </row>
    <row r="632" spans="1:18" x14ac:dyDescent="0.35">
      <c r="A632" s="27">
        <v>1553593</v>
      </c>
      <c r="B632" s="16">
        <f>VLOOKUP(A632,'Mov 2LH Orders'!B:C,2,0)</f>
        <v>157</v>
      </c>
      <c r="C632" s="21" t="s">
        <v>107</v>
      </c>
      <c r="D632" s="21" t="s">
        <v>60</v>
      </c>
      <c r="E632" s="21" t="s">
        <v>61</v>
      </c>
      <c r="F632" s="21" t="s">
        <v>90</v>
      </c>
      <c r="G632" s="21" t="s">
        <v>63</v>
      </c>
      <c r="H632" s="21" t="s">
        <v>108</v>
      </c>
      <c r="I632" s="22"/>
      <c r="J632" s="23">
        <v>0</v>
      </c>
      <c r="K632" s="22"/>
      <c r="L632" s="23">
        <v>0</v>
      </c>
      <c r="M632" s="25">
        <v>0</v>
      </c>
      <c r="N632" s="25">
        <f>IF(Mov2LH[[#This Row],[Unit/activity (=ILE03)]]="H",Mov2LH[[#This Row],[Actual]]*60,Mov2LH[[#This Row],[Actual]])</f>
        <v>0</v>
      </c>
      <c r="O632" s="21" t="s">
        <v>93</v>
      </c>
      <c r="P632" s="24">
        <v>1</v>
      </c>
      <c r="Q632" s="21" t="s">
        <v>66</v>
      </c>
      <c r="R632" s="21" t="s">
        <v>94</v>
      </c>
    </row>
    <row r="633" spans="1:18" x14ac:dyDescent="0.35">
      <c r="A633" s="27">
        <v>1553593</v>
      </c>
      <c r="B633" s="16">
        <f>VLOOKUP(A633,'Mov 2LH Orders'!B:C,2,0)</f>
        <v>157</v>
      </c>
      <c r="C633" s="21" t="s">
        <v>109</v>
      </c>
      <c r="D633" s="21" t="s">
        <v>95</v>
      </c>
      <c r="E633" s="21" t="s">
        <v>83</v>
      </c>
      <c r="F633" s="21" t="s">
        <v>90</v>
      </c>
      <c r="G633" s="21" t="s">
        <v>84</v>
      </c>
      <c r="H633" s="21" t="s">
        <v>110</v>
      </c>
      <c r="I633" s="22"/>
      <c r="J633" s="23">
        <v>0</v>
      </c>
      <c r="K633" s="22"/>
      <c r="L633" s="23">
        <v>0</v>
      </c>
      <c r="M633" s="25">
        <v>0</v>
      </c>
      <c r="N633" s="25">
        <f>IF(Mov2LH[[#This Row],[Unit/activity (=ILE03)]]="H",Mov2LH[[#This Row],[Actual]]*60,Mov2LH[[#This Row],[Actual]])</f>
        <v>0</v>
      </c>
      <c r="O633" s="21" t="s">
        <v>93</v>
      </c>
      <c r="P633" s="24">
        <v>5</v>
      </c>
      <c r="Q633" s="21" t="s">
        <v>66</v>
      </c>
      <c r="R633" s="21" t="s">
        <v>94</v>
      </c>
    </row>
    <row r="634" spans="1:18" x14ac:dyDescent="0.35">
      <c r="A634" s="27">
        <v>1554659</v>
      </c>
      <c r="B634" s="16">
        <f>VLOOKUP(A634,'Mov 2LH Orders'!B:C,2,0)</f>
        <v>158</v>
      </c>
      <c r="C634" s="21" t="s">
        <v>59</v>
      </c>
      <c r="D634" s="21" t="s">
        <v>60</v>
      </c>
      <c r="E634" s="21" t="s">
        <v>83</v>
      </c>
      <c r="F634" s="21" t="s">
        <v>62</v>
      </c>
      <c r="G634" s="21" t="s">
        <v>84</v>
      </c>
      <c r="H634" s="21" t="s">
        <v>111</v>
      </c>
      <c r="I634" s="22">
        <v>43741</v>
      </c>
      <c r="J634" s="23">
        <v>0.76706018518519004</v>
      </c>
      <c r="K634" s="22">
        <v>43741</v>
      </c>
      <c r="L634" s="23">
        <v>0.79800925925926003</v>
      </c>
      <c r="M634" s="25">
        <v>44.567</v>
      </c>
      <c r="N634" s="25">
        <f>IF(Mov2LH[[#This Row],[Unit/activity (=ILE03)]]="H",Mov2LH[[#This Row],[Actual]]*60,Mov2LH[[#This Row],[Actual]])</f>
        <v>44.567</v>
      </c>
      <c r="O634" s="21" t="s">
        <v>66</v>
      </c>
      <c r="P634" s="24">
        <v>40</v>
      </c>
      <c r="Q634" s="21" t="s">
        <v>66</v>
      </c>
      <c r="R634" s="21" t="s">
        <v>67</v>
      </c>
    </row>
    <row r="635" spans="1:18" x14ac:dyDescent="0.35">
      <c r="A635" s="27">
        <v>1554659</v>
      </c>
      <c r="B635" s="16">
        <f>VLOOKUP(A635,'Mov 2LH Orders'!B:C,2,0)</f>
        <v>158</v>
      </c>
      <c r="C635" s="21" t="s">
        <v>59</v>
      </c>
      <c r="D635" s="21" t="s">
        <v>68</v>
      </c>
      <c r="E635" s="21" t="s">
        <v>61</v>
      </c>
      <c r="F635" s="21" t="s">
        <v>62</v>
      </c>
      <c r="G635" s="21" t="s">
        <v>63</v>
      </c>
      <c r="H635" s="21" t="s">
        <v>64</v>
      </c>
      <c r="I635" s="22">
        <v>43744</v>
      </c>
      <c r="J635" s="23">
        <v>0.40437499999999998</v>
      </c>
      <c r="K635" s="22">
        <v>43744</v>
      </c>
      <c r="L635" s="23">
        <v>0.41670138888889002</v>
      </c>
      <c r="M635" s="25">
        <v>3.6669999999999998</v>
      </c>
      <c r="N635" s="25">
        <f>IF(Mov2LH[[#This Row],[Unit/activity (=ILE03)]]="H",Mov2LH[[#This Row],[Actual]]*60,Mov2LH[[#This Row],[Actual]])</f>
        <v>3.6669999999999998</v>
      </c>
      <c r="O635" s="21" t="s">
        <v>66</v>
      </c>
      <c r="P635" s="24">
        <v>15</v>
      </c>
      <c r="Q635" s="21" t="s">
        <v>66</v>
      </c>
      <c r="R635" s="21" t="s">
        <v>67</v>
      </c>
    </row>
    <row r="636" spans="1:18" x14ac:dyDescent="0.35">
      <c r="A636" s="27">
        <v>1554659</v>
      </c>
      <c r="B636" s="16">
        <f>VLOOKUP(A636,'Mov 2LH Orders'!B:C,2,0)</f>
        <v>158</v>
      </c>
      <c r="C636" s="21" t="s">
        <v>59</v>
      </c>
      <c r="D636" s="21" t="s">
        <v>73</v>
      </c>
      <c r="E636" s="21" t="s">
        <v>69</v>
      </c>
      <c r="F636" s="21" t="s">
        <v>62</v>
      </c>
      <c r="G636" s="21" t="s">
        <v>70</v>
      </c>
      <c r="H636" s="21" t="s">
        <v>71</v>
      </c>
      <c r="I636" s="22">
        <v>43745</v>
      </c>
      <c r="J636" s="23">
        <v>0.56581018518519</v>
      </c>
      <c r="K636" s="22">
        <v>43745</v>
      </c>
      <c r="L636" s="23">
        <v>0.56581018518519</v>
      </c>
      <c r="M636" s="24">
        <v>20</v>
      </c>
      <c r="N636" s="25">
        <f>IF(Mov2LH[[#This Row],[Unit/activity (=ILE03)]]="H",Mov2LH[[#This Row],[Actual]]*60,Mov2LH[[#This Row],[Actual]])</f>
        <v>20</v>
      </c>
      <c r="O636" s="21" t="s">
        <v>66</v>
      </c>
      <c r="P636" s="24">
        <v>20</v>
      </c>
      <c r="Q636" s="21" t="s">
        <v>66</v>
      </c>
      <c r="R636" s="21" t="s">
        <v>72</v>
      </c>
    </row>
    <row r="637" spans="1:18" x14ac:dyDescent="0.35">
      <c r="A637" s="27">
        <v>1554659</v>
      </c>
      <c r="B637" s="16">
        <f>VLOOKUP(A637,'Mov 2LH Orders'!B:C,2,0)</f>
        <v>158</v>
      </c>
      <c r="C637" s="21" t="s">
        <v>59</v>
      </c>
      <c r="D637" s="21" t="s">
        <v>75</v>
      </c>
      <c r="E637" s="21" t="s">
        <v>61</v>
      </c>
      <c r="F637" s="21" t="s">
        <v>62</v>
      </c>
      <c r="G637" s="21" t="s">
        <v>63</v>
      </c>
      <c r="H637" s="21" t="s">
        <v>74</v>
      </c>
      <c r="I637" s="22">
        <v>43745</v>
      </c>
      <c r="J637" s="23">
        <v>0.56606481481480997</v>
      </c>
      <c r="K637" s="22">
        <v>43746</v>
      </c>
      <c r="L637" s="23">
        <v>0.47893518518519002</v>
      </c>
      <c r="M637" s="25">
        <v>8.3219999999999992</v>
      </c>
      <c r="N637" s="25">
        <f>IF(Mov2LH[[#This Row],[Unit/activity (=ILE03)]]="H",Mov2LH[[#This Row],[Actual]]*60,Mov2LH[[#This Row],[Actual]])</f>
        <v>499.31999999999994</v>
      </c>
      <c r="O637" s="21" t="s">
        <v>77</v>
      </c>
      <c r="P637" s="24">
        <v>290</v>
      </c>
      <c r="Q637" s="21" t="s">
        <v>66</v>
      </c>
      <c r="R637" s="21" t="s">
        <v>67</v>
      </c>
    </row>
    <row r="638" spans="1:18" x14ac:dyDescent="0.35">
      <c r="A638" s="27">
        <v>1554659</v>
      </c>
      <c r="B638" s="16">
        <f>VLOOKUP(A638,'Mov 2LH Orders'!B:C,2,0)</f>
        <v>158</v>
      </c>
      <c r="C638" s="21" t="s">
        <v>59</v>
      </c>
      <c r="D638" s="21" t="s">
        <v>78</v>
      </c>
      <c r="E638" s="21" t="s">
        <v>61</v>
      </c>
      <c r="F638" s="21" t="s">
        <v>62</v>
      </c>
      <c r="G638" s="21" t="s">
        <v>63</v>
      </c>
      <c r="H638" s="21" t="s">
        <v>76</v>
      </c>
      <c r="I638" s="22">
        <v>43746</v>
      </c>
      <c r="J638" s="23">
        <v>0.50576388888889001</v>
      </c>
      <c r="K638" s="22">
        <v>43752</v>
      </c>
      <c r="L638" s="23">
        <v>0.66849537037036999</v>
      </c>
      <c r="M638" s="25">
        <v>39.591999999999999</v>
      </c>
      <c r="N638" s="25">
        <f>IF(Mov2LH[[#This Row],[Unit/activity (=ILE03)]]="H",Mov2LH[[#This Row],[Actual]]*60,Mov2LH[[#This Row],[Actual]])</f>
        <v>2375.52</v>
      </c>
      <c r="O638" s="21" t="s">
        <v>77</v>
      </c>
      <c r="P638" s="24">
        <v>1040</v>
      </c>
      <c r="Q638" s="21" t="s">
        <v>66</v>
      </c>
      <c r="R638" s="21" t="s">
        <v>67</v>
      </c>
    </row>
    <row r="639" spans="1:18" x14ac:dyDescent="0.35">
      <c r="A639" s="27">
        <v>1554659</v>
      </c>
      <c r="B639" s="16">
        <f>VLOOKUP(A639,'Mov 2LH Orders'!B:C,2,0)</f>
        <v>158</v>
      </c>
      <c r="C639" s="21" t="s">
        <v>59</v>
      </c>
      <c r="D639" s="21" t="s">
        <v>80</v>
      </c>
      <c r="E639" s="21" t="s">
        <v>61</v>
      </c>
      <c r="F639" s="21" t="s">
        <v>62</v>
      </c>
      <c r="G639" s="21" t="s">
        <v>63</v>
      </c>
      <c r="H639" s="21" t="s">
        <v>112</v>
      </c>
      <c r="I639" s="22">
        <v>43752</v>
      </c>
      <c r="J639" s="23">
        <v>0.66861111111111005</v>
      </c>
      <c r="K639" s="22">
        <v>43752</v>
      </c>
      <c r="L639" s="23">
        <v>0.68532407407407003</v>
      </c>
      <c r="M639" s="25">
        <v>24.067</v>
      </c>
      <c r="N639" s="25">
        <f>IF(Mov2LH[[#This Row],[Unit/activity (=ILE03)]]="H",Mov2LH[[#This Row],[Actual]]*60,Mov2LH[[#This Row],[Actual]])</f>
        <v>24.067</v>
      </c>
      <c r="O639" s="21" t="s">
        <v>66</v>
      </c>
      <c r="P639" s="24">
        <v>50</v>
      </c>
      <c r="Q639" s="21" t="s">
        <v>66</v>
      </c>
      <c r="R639" s="21" t="s">
        <v>67</v>
      </c>
    </row>
    <row r="640" spans="1:18" x14ac:dyDescent="0.35">
      <c r="A640" s="27">
        <v>1554659</v>
      </c>
      <c r="B640" s="16">
        <f>VLOOKUP(A640,'Mov 2LH Orders'!B:C,2,0)</f>
        <v>158</v>
      </c>
      <c r="C640" s="21" t="s">
        <v>59</v>
      </c>
      <c r="D640" s="21" t="s">
        <v>82</v>
      </c>
      <c r="E640" s="21" t="s">
        <v>89</v>
      </c>
      <c r="F640" s="21" t="s">
        <v>90</v>
      </c>
      <c r="G640" s="21" t="s">
        <v>91</v>
      </c>
      <c r="H640" s="21" t="s">
        <v>92</v>
      </c>
      <c r="I640" s="22"/>
      <c r="J640" s="23">
        <v>0</v>
      </c>
      <c r="K640" s="22"/>
      <c r="L640" s="23">
        <v>0</v>
      </c>
      <c r="M640" s="25">
        <v>0</v>
      </c>
      <c r="N640" s="25">
        <f>IF(Mov2LH[[#This Row],[Unit/activity (=ILE03)]]="H",Mov2LH[[#This Row],[Actual]]*60,Mov2LH[[#This Row],[Actual]])</f>
        <v>0</v>
      </c>
      <c r="O640" s="21" t="s">
        <v>93</v>
      </c>
      <c r="P640" s="24">
        <v>0</v>
      </c>
      <c r="Q640" s="21" t="s">
        <v>66</v>
      </c>
      <c r="R640" s="21" t="s">
        <v>94</v>
      </c>
    </row>
    <row r="641" spans="1:18" x14ac:dyDescent="0.35">
      <c r="A641" s="27">
        <v>1554659</v>
      </c>
      <c r="B641" s="16">
        <f>VLOOKUP(A641,'Mov 2LH Orders'!B:C,2,0)</f>
        <v>158</v>
      </c>
      <c r="C641" s="21" t="s">
        <v>59</v>
      </c>
      <c r="D641" s="21" t="s">
        <v>85</v>
      </c>
      <c r="E641" s="21" t="s">
        <v>69</v>
      </c>
      <c r="F641" s="21" t="s">
        <v>62</v>
      </c>
      <c r="G641" s="21" t="s">
        <v>70</v>
      </c>
      <c r="H641" s="21" t="s">
        <v>79</v>
      </c>
      <c r="I641" s="22">
        <v>43753</v>
      </c>
      <c r="J641" s="23">
        <v>0.42721064814815002</v>
      </c>
      <c r="K641" s="22">
        <v>43753</v>
      </c>
      <c r="L641" s="23">
        <v>0.42721064814815002</v>
      </c>
      <c r="M641" s="24">
        <v>20</v>
      </c>
      <c r="N641" s="25">
        <f>IF(Mov2LH[[#This Row],[Unit/activity (=ILE03)]]="H",Mov2LH[[#This Row],[Actual]]*60,Mov2LH[[#This Row],[Actual]])</f>
        <v>20</v>
      </c>
      <c r="O641" s="21" t="s">
        <v>66</v>
      </c>
      <c r="P641" s="24">
        <v>20</v>
      </c>
      <c r="Q641" s="21" t="s">
        <v>66</v>
      </c>
      <c r="R641" s="21" t="s">
        <v>72</v>
      </c>
    </row>
    <row r="642" spans="1:18" x14ac:dyDescent="0.35">
      <c r="A642" s="27">
        <v>1554659</v>
      </c>
      <c r="B642" s="16">
        <f>VLOOKUP(A642,'Mov 2LH Orders'!B:C,2,0)</f>
        <v>158</v>
      </c>
      <c r="C642" s="21" t="s">
        <v>59</v>
      </c>
      <c r="D642" s="21" t="s">
        <v>88</v>
      </c>
      <c r="E642" s="21" t="s">
        <v>69</v>
      </c>
      <c r="F642" s="21" t="s">
        <v>62</v>
      </c>
      <c r="G642" s="21" t="s">
        <v>70</v>
      </c>
      <c r="H642" s="21" t="s">
        <v>81</v>
      </c>
      <c r="I642" s="22">
        <v>43753</v>
      </c>
      <c r="J642" s="23">
        <v>0.57378472222221999</v>
      </c>
      <c r="K642" s="22">
        <v>43753</v>
      </c>
      <c r="L642" s="23">
        <v>0.57378472222221999</v>
      </c>
      <c r="M642" s="24">
        <v>20</v>
      </c>
      <c r="N642" s="25">
        <f>IF(Mov2LH[[#This Row],[Unit/activity (=ILE03)]]="H",Mov2LH[[#This Row],[Actual]]*60,Mov2LH[[#This Row],[Actual]])</f>
        <v>20</v>
      </c>
      <c r="O642" s="21" t="s">
        <v>66</v>
      </c>
      <c r="P642" s="24">
        <v>20</v>
      </c>
      <c r="Q642" s="21" t="s">
        <v>66</v>
      </c>
      <c r="R642" s="21" t="s">
        <v>72</v>
      </c>
    </row>
    <row r="643" spans="1:18" x14ac:dyDescent="0.35">
      <c r="A643" s="27">
        <v>1554659</v>
      </c>
      <c r="B643" s="16">
        <f>VLOOKUP(A643,'Mov 2LH Orders'!B:C,2,0)</f>
        <v>158</v>
      </c>
      <c r="C643" s="21" t="s">
        <v>59</v>
      </c>
      <c r="D643" s="21" t="s">
        <v>95</v>
      </c>
      <c r="E643" s="21" t="s">
        <v>83</v>
      </c>
      <c r="F643" s="21" t="s">
        <v>62</v>
      </c>
      <c r="G643" s="21" t="s">
        <v>84</v>
      </c>
      <c r="H643" s="21" t="s">
        <v>84</v>
      </c>
      <c r="I643" s="22">
        <v>43753</v>
      </c>
      <c r="J643" s="23">
        <v>0.85135416666666996</v>
      </c>
      <c r="K643" s="22">
        <v>43754</v>
      </c>
      <c r="L643" s="23">
        <v>0.94508101851852</v>
      </c>
      <c r="M643" s="25">
        <v>4.5259999999999998</v>
      </c>
      <c r="N643" s="25">
        <f>IF(Mov2LH[[#This Row],[Unit/activity (=ILE03)]]="H",Mov2LH[[#This Row],[Actual]]*60,Mov2LH[[#This Row],[Actual]])</f>
        <v>271.56</v>
      </c>
      <c r="O643" s="21" t="s">
        <v>77</v>
      </c>
      <c r="P643" s="24">
        <v>450</v>
      </c>
      <c r="Q643" s="21" t="s">
        <v>66</v>
      </c>
      <c r="R643" s="21" t="s">
        <v>67</v>
      </c>
    </row>
    <row r="644" spans="1:18" x14ac:dyDescent="0.35">
      <c r="A644" s="27">
        <v>1554659</v>
      </c>
      <c r="B644" s="16">
        <f>VLOOKUP(A644,'Mov 2LH Orders'!B:C,2,0)</f>
        <v>158</v>
      </c>
      <c r="C644" s="21" t="s">
        <v>59</v>
      </c>
      <c r="D644" s="21" t="s">
        <v>97</v>
      </c>
      <c r="E644" s="21" t="s">
        <v>86</v>
      </c>
      <c r="F644" s="21" t="s">
        <v>62</v>
      </c>
      <c r="G644" s="21" t="s">
        <v>87</v>
      </c>
      <c r="H644" s="21" t="s">
        <v>87</v>
      </c>
      <c r="I644" s="22">
        <v>43758</v>
      </c>
      <c r="J644" s="23">
        <v>0.32086805555555997</v>
      </c>
      <c r="K644" s="22">
        <v>43758</v>
      </c>
      <c r="L644" s="23">
        <v>0.32086805555555997</v>
      </c>
      <c r="M644" s="24">
        <v>20</v>
      </c>
      <c r="N644" s="25">
        <f>IF(Mov2LH[[#This Row],[Unit/activity (=ILE03)]]="H",Mov2LH[[#This Row],[Actual]]*60,Mov2LH[[#This Row],[Actual]])</f>
        <v>20</v>
      </c>
      <c r="O644" s="21" t="s">
        <v>66</v>
      </c>
      <c r="P644" s="24">
        <v>20</v>
      </c>
      <c r="Q644" s="21" t="s">
        <v>66</v>
      </c>
      <c r="R644" s="21" t="s">
        <v>72</v>
      </c>
    </row>
    <row r="645" spans="1:18" x14ac:dyDescent="0.35">
      <c r="A645" s="27">
        <v>1554659</v>
      </c>
      <c r="B645" s="16">
        <f>VLOOKUP(A645,'Mov 2LH Orders'!B:C,2,0)</f>
        <v>158</v>
      </c>
      <c r="C645" s="21" t="s">
        <v>59</v>
      </c>
      <c r="D645" s="21" t="s">
        <v>99</v>
      </c>
      <c r="E645" s="21" t="s">
        <v>61</v>
      </c>
      <c r="F645" s="21" t="s">
        <v>62</v>
      </c>
      <c r="G645" s="21" t="s">
        <v>63</v>
      </c>
      <c r="H645" s="21" t="s">
        <v>96</v>
      </c>
      <c r="I645" s="22">
        <v>43758</v>
      </c>
      <c r="J645" s="23">
        <v>0.55732638888888997</v>
      </c>
      <c r="K645" s="22">
        <v>43758</v>
      </c>
      <c r="L645" s="23">
        <v>0.57292824074074</v>
      </c>
      <c r="M645" s="25">
        <v>7.4829999999999997</v>
      </c>
      <c r="N645" s="25">
        <f>IF(Mov2LH[[#This Row],[Unit/activity (=ILE03)]]="H",Mov2LH[[#This Row],[Actual]]*60,Mov2LH[[#This Row],[Actual]])</f>
        <v>7.4829999999999997</v>
      </c>
      <c r="O645" s="21" t="s">
        <v>66</v>
      </c>
      <c r="P645" s="24">
        <v>100</v>
      </c>
      <c r="Q645" s="21" t="s">
        <v>66</v>
      </c>
      <c r="R645" s="21" t="s">
        <v>67</v>
      </c>
    </row>
    <row r="646" spans="1:18" x14ac:dyDescent="0.35">
      <c r="A646" s="27">
        <v>1554659</v>
      </c>
      <c r="B646" s="16">
        <f>VLOOKUP(A646,'Mov 2LH Orders'!B:C,2,0)</f>
        <v>158</v>
      </c>
      <c r="C646" s="21" t="s">
        <v>59</v>
      </c>
      <c r="D646" s="21" t="s">
        <v>101</v>
      </c>
      <c r="E646" s="21" t="s">
        <v>69</v>
      </c>
      <c r="F646" s="21" t="s">
        <v>62</v>
      </c>
      <c r="G646" s="21" t="s">
        <v>70</v>
      </c>
      <c r="H646" s="21" t="s">
        <v>98</v>
      </c>
      <c r="I646" s="22">
        <v>43761</v>
      </c>
      <c r="J646" s="23">
        <v>0.51285879629630005</v>
      </c>
      <c r="K646" s="22">
        <v>43761</v>
      </c>
      <c r="L646" s="23">
        <v>0.51285879629630005</v>
      </c>
      <c r="M646" s="24">
        <v>20</v>
      </c>
      <c r="N646" s="25">
        <f>IF(Mov2LH[[#This Row],[Unit/activity (=ILE03)]]="H",Mov2LH[[#This Row],[Actual]]*60,Mov2LH[[#This Row],[Actual]])</f>
        <v>20</v>
      </c>
      <c r="O646" s="21" t="s">
        <v>66</v>
      </c>
      <c r="P646" s="24">
        <v>20</v>
      </c>
      <c r="Q646" s="21" t="s">
        <v>66</v>
      </c>
      <c r="R646" s="21" t="s">
        <v>72</v>
      </c>
    </row>
    <row r="647" spans="1:18" x14ac:dyDescent="0.35">
      <c r="A647" s="27">
        <v>1554659</v>
      </c>
      <c r="B647" s="16">
        <f>VLOOKUP(A647,'Mov 2LH Orders'!B:C,2,0)</f>
        <v>158</v>
      </c>
      <c r="C647" s="21" t="s">
        <v>59</v>
      </c>
      <c r="D647" s="21" t="s">
        <v>104</v>
      </c>
      <c r="E647" s="21" t="s">
        <v>69</v>
      </c>
      <c r="F647" s="21" t="s">
        <v>62</v>
      </c>
      <c r="G647" s="21" t="s">
        <v>70</v>
      </c>
      <c r="H647" s="21" t="s">
        <v>100</v>
      </c>
      <c r="I647" s="22">
        <v>43761</v>
      </c>
      <c r="J647" s="23">
        <v>0.51297453703703999</v>
      </c>
      <c r="K647" s="22">
        <v>43761</v>
      </c>
      <c r="L647" s="23">
        <v>0.51297453703703999</v>
      </c>
      <c r="M647" s="24">
        <v>30</v>
      </c>
      <c r="N647" s="25">
        <f>IF(Mov2LH[[#This Row],[Unit/activity (=ILE03)]]="H",Mov2LH[[#This Row],[Actual]]*60,Mov2LH[[#This Row],[Actual]])</f>
        <v>30</v>
      </c>
      <c r="O647" s="21" t="s">
        <v>66</v>
      </c>
      <c r="P647" s="24">
        <v>30</v>
      </c>
      <c r="Q647" s="21" t="s">
        <v>66</v>
      </c>
      <c r="R647" s="21" t="s">
        <v>72</v>
      </c>
    </row>
    <row r="648" spans="1:18" x14ac:dyDescent="0.35">
      <c r="A648" s="27">
        <v>1554659</v>
      </c>
      <c r="B648" s="16">
        <f>VLOOKUP(A648,'Mov 2LH Orders'!B:C,2,0)</f>
        <v>158</v>
      </c>
      <c r="C648" s="21" t="s">
        <v>59</v>
      </c>
      <c r="D648" s="21" t="s">
        <v>113</v>
      </c>
      <c r="E648" s="21" t="s">
        <v>102</v>
      </c>
      <c r="F648" s="21" t="s">
        <v>62</v>
      </c>
      <c r="G648" s="21" t="s">
        <v>100</v>
      </c>
      <c r="H648" s="21" t="s">
        <v>103</v>
      </c>
      <c r="I648" s="22">
        <v>43761</v>
      </c>
      <c r="J648" s="23">
        <v>0.51306712962962997</v>
      </c>
      <c r="K648" s="22">
        <v>43761</v>
      </c>
      <c r="L648" s="23">
        <v>0.51306712962962997</v>
      </c>
      <c r="M648" s="24">
        <v>30</v>
      </c>
      <c r="N648" s="25">
        <f>IF(Mov2LH[[#This Row],[Unit/activity (=ILE03)]]="H",Mov2LH[[#This Row],[Actual]]*60,Mov2LH[[#This Row],[Actual]])</f>
        <v>30</v>
      </c>
      <c r="O648" s="21" t="s">
        <v>66</v>
      </c>
      <c r="P648" s="24">
        <v>30</v>
      </c>
      <c r="Q648" s="21" t="s">
        <v>66</v>
      </c>
      <c r="R648" s="21" t="s">
        <v>72</v>
      </c>
    </row>
    <row r="649" spans="1:18" x14ac:dyDescent="0.35">
      <c r="A649" s="27">
        <v>1554659</v>
      </c>
      <c r="B649" s="16">
        <f>VLOOKUP(A649,'Mov 2LH Orders'!B:C,2,0)</f>
        <v>158</v>
      </c>
      <c r="C649" s="21" t="s">
        <v>59</v>
      </c>
      <c r="D649" s="21" t="s">
        <v>114</v>
      </c>
      <c r="E649" s="21" t="s">
        <v>102</v>
      </c>
      <c r="F649" s="21" t="s">
        <v>105</v>
      </c>
      <c r="G649" s="21" t="s">
        <v>100</v>
      </c>
      <c r="H649" s="21" t="s">
        <v>106</v>
      </c>
      <c r="I649" s="22">
        <v>43765</v>
      </c>
      <c r="J649" s="23">
        <v>0.41946759259258998</v>
      </c>
      <c r="K649" s="22">
        <v>43765</v>
      </c>
      <c r="L649" s="23">
        <v>0.41946759259258998</v>
      </c>
      <c r="M649" s="24">
        <v>45</v>
      </c>
      <c r="N649" s="25">
        <f>IF(Mov2LH[[#This Row],[Unit/activity (=ILE03)]]="H",Mov2LH[[#This Row],[Actual]]*60,Mov2LH[[#This Row],[Actual]])</f>
        <v>45</v>
      </c>
      <c r="O649" s="21" t="s">
        <v>66</v>
      </c>
      <c r="P649" s="24">
        <v>45</v>
      </c>
      <c r="Q649" s="21" t="s">
        <v>66</v>
      </c>
      <c r="R649" s="21" t="s">
        <v>72</v>
      </c>
    </row>
    <row r="650" spans="1:18" x14ac:dyDescent="0.35">
      <c r="A650" s="27">
        <v>1554659</v>
      </c>
      <c r="B650" s="16">
        <f>VLOOKUP(A650,'Mov 2LH Orders'!B:C,2,0)</f>
        <v>158</v>
      </c>
      <c r="C650" s="21" t="s">
        <v>107</v>
      </c>
      <c r="D650" s="21" t="s">
        <v>60</v>
      </c>
      <c r="E650" s="21" t="s">
        <v>61</v>
      </c>
      <c r="F650" s="21" t="s">
        <v>90</v>
      </c>
      <c r="G650" s="21" t="s">
        <v>63</v>
      </c>
      <c r="H650" s="21" t="s">
        <v>108</v>
      </c>
      <c r="I650" s="22">
        <v>43758</v>
      </c>
      <c r="J650" s="23">
        <v>0.38642361111111001</v>
      </c>
      <c r="K650" s="22">
        <v>43758</v>
      </c>
      <c r="L650" s="23">
        <v>0.58223379629630001</v>
      </c>
      <c r="M650" s="25">
        <v>4.6989999999999998</v>
      </c>
      <c r="N650" s="25">
        <f>IF(Mov2LH[[#This Row],[Unit/activity (=ILE03)]]="H",Mov2LH[[#This Row],[Actual]]*60,Mov2LH[[#This Row],[Actual]])</f>
        <v>281.94</v>
      </c>
      <c r="O650" s="21" t="s">
        <v>77</v>
      </c>
      <c r="P650" s="24">
        <v>1</v>
      </c>
      <c r="Q650" s="21" t="s">
        <v>66</v>
      </c>
      <c r="R650" s="21" t="s">
        <v>67</v>
      </c>
    </row>
    <row r="651" spans="1:18" x14ac:dyDescent="0.35">
      <c r="A651" s="27">
        <v>1554659</v>
      </c>
      <c r="B651" s="16">
        <f>VLOOKUP(A651,'Mov 2LH Orders'!B:C,2,0)</f>
        <v>158</v>
      </c>
      <c r="C651" s="21" t="s">
        <v>109</v>
      </c>
      <c r="D651" s="21" t="s">
        <v>95</v>
      </c>
      <c r="E651" s="21" t="s">
        <v>83</v>
      </c>
      <c r="F651" s="21" t="s">
        <v>90</v>
      </c>
      <c r="G651" s="21" t="s">
        <v>84</v>
      </c>
      <c r="H651" s="21" t="s">
        <v>110</v>
      </c>
      <c r="I651" s="22"/>
      <c r="J651" s="23">
        <v>0</v>
      </c>
      <c r="K651" s="22"/>
      <c r="L651" s="23">
        <v>0</v>
      </c>
      <c r="M651" s="25">
        <v>0</v>
      </c>
      <c r="N651" s="25">
        <f>IF(Mov2LH[[#This Row],[Unit/activity (=ILE03)]]="H",Mov2LH[[#This Row],[Actual]]*60,Mov2LH[[#This Row],[Actual]])</f>
        <v>0</v>
      </c>
      <c r="O651" s="21" t="s">
        <v>93</v>
      </c>
      <c r="P651" s="24">
        <v>5</v>
      </c>
      <c r="Q651" s="21" t="s">
        <v>66</v>
      </c>
      <c r="R651" s="21" t="s">
        <v>94</v>
      </c>
    </row>
    <row r="652" spans="1:18" x14ac:dyDescent="0.35">
      <c r="A652" s="27">
        <v>1554971</v>
      </c>
      <c r="B652" s="16">
        <f>VLOOKUP(A652,'Mov 2LH Orders'!B:C,2,0)</f>
        <v>159</v>
      </c>
      <c r="C652" s="21" t="s">
        <v>59</v>
      </c>
      <c r="D652" s="21" t="s">
        <v>60</v>
      </c>
      <c r="E652" s="21" t="s">
        <v>83</v>
      </c>
      <c r="F652" s="21" t="s">
        <v>62</v>
      </c>
      <c r="G652" s="21" t="s">
        <v>84</v>
      </c>
      <c r="H652" s="21" t="s">
        <v>111</v>
      </c>
      <c r="I652" s="22">
        <v>43746</v>
      </c>
      <c r="J652" s="23">
        <v>0.72564814814815004</v>
      </c>
      <c r="K652" s="22">
        <v>43747</v>
      </c>
      <c r="L652" s="23">
        <v>0.34409722222222</v>
      </c>
      <c r="M652" s="25">
        <v>107.907</v>
      </c>
      <c r="N652" s="25">
        <f>IF(Mov2LH[[#This Row],[Unit/activity (=ILE03)]]="H",Mov2LH[[#This Row],[Actual]]*60,Mov2LH[[#This Row],[Actual]])</f>
        <v>107.907</v>
      </c>
      <c r="O652" s="21" t="s">
        <v>66</v>
      </c>
      <c r="P652" s="24">
        <v>40</v>
      </c>
      <c r="Q652" s="21" t="s">
        <v>66</v>
      </c>
      <c r="R652" s="21" t="s">
        <v>67</v>
      </c>
    </row>
    <row r="653" spans="1:18" x14ac:dyDescent="0.35">
      <c r="A653" s="27">
        <v>1554971</v>
      </c>
      <c r="B653" s="16">
        <f>VLOOKUP(A653,'Mov 2LH Orders'!B:C,2,0)</f>
        <v>159</v>
      </c>
      <c r="C653" s="21" t="s">
        <v>59</v>
      </c>
      <c r="D653" s="21" t="s">
        <v>68</v>
      </c>
      <c r="E653" s="21" t="s">
        <v>61</v>
      </c>
      <c r="F653" s="21" t="s">
        <v>62</v>
      </c>
      <c r="G653" s="21" t="s">
        <v>63</v>
      </c>
      <c r="H653" s="21" t="s">
        <v>64</v>
      </c>
      <c r="I653" s="22">
        <v>43747</v>
      </c>
      <c r="J653" s="23">
        <v>0.34467592592592999</v>
      </c>
      <c r="K653" s="22">
        <v>43747</v>
      </c>
      <c r="L653" s="23">
        <v>0.34877314814815003</v>
      </c>
      <c r="M653" s="25">
        <v>1.9670000000000001</v>
      </c>
      <c r="N653" s="25">
        <f>IF(Mov2LH[[#This Row],[Unit/activity (=ILE03)]]="H",Mov2LH[[#This Row],[Actual]]*60,Mov2LH[[#This Row],[Actual]])</f>
        <v>1.9670000000000001</v>
      </c>
      <c r="O653" s="21" t="s">
        <v>66</v>
      </c>
      <c r="P653" s="24">
        <v>15</v>
      </c>
      <c r="Q653" s="21" t="s">
        <v>66</v>
      </c>
      <c r="R653" s="21" t="s">
        <v>67</v>
      </c>
    </row>
    <row r="654" spans="1:18" x14ac:dyDescent="0.35">
      <c r="A654" s="27">
        <v>1554971</v>
      </c>
      <c r="B654" s="16">
        <f>VLOOKUP(A654,'Mov 2LH Orders'!B:C,2,0)</f>
        <v>159</v>
      </c>
      <c r="C654" s="21" t="s">
        <v>59</v>
      </c>
      <c r="D654" s="21" t="s">
        <v>73</v>
      </c>
      <c r="E654" s="21" t="s">
        <v>69</v>
      </c>
      <c r="F654" s="21" t="s">
        <v>62</v>
      </c>
      <c r="G654" s="21" t="s">
        <v>70</v>
      </c>
      <c r="H654" s="21" t="s">
        <v>71</v>
      </c>
      <c r="I654" s="22">
        <v>43747</v>
      </c>
      <c r="J654" s="23">
        <v>0.68224537037037003</v>
      </c>
      <c r="K654" s="22">
        <v>43747</v>
      </c>
      <c r="L654" s="23">
        <v>0.68224537037037003</v>
      </c>
      <c r="M654" s="24">
        <v>20</v>
      </c>
      <c r="N654" s="25">
        <f>IF(Mov2LH[[#This Row],[Unit/activity (=ILE03)]]="H",Mov2LH[[#This Row],[Actual]]*60,Mov2LH[[#This Row],[Actual]])</f>
        <v>20</v>
      </c>
      <c r="O654" s="21" t="s">
        <v>66</v>
      </c>
      <c r="P654" s="24">
        <v>20</v>
      </c>
      <c r="Q654" s="21" t="s">
        <v>66</v>
      </c>
      <c r="R654" s="21" t="s">
        <v>72</v>
      </c>
    </row>
    <row r="655" spans="1:18" x14ac:dyDescent="0.35">
      <c r="A655" s="27">
        <v>1554971</v>
      </c>
      <c r="B655" s="16">
        <f>VLOOKUP(A655,'Mov 2LH Orders'!B:C,2,0)</f>
        <v>159</v>
      </c>
      <c r="C655" s="21" t="s">
        <v>59</v>
      </c>
      <c r="D655" s="21" t="s">
        <v>75</v>
      </c>
      <c r="E655" s="21" t="s">
        <v>61</v>
      </c>
      <c r="F655" s="21" t="s">
        <v>62</v>
      </c>
      <c r="G655" s="21" t="s">
        <v>63</v>
      </c>
      <c r="H655" s="21" t="s">
        <v>74</v>
      </c>
      <c r="I655" s="22">
        <v>43747</v>
      </c>
      <c r="J655" s="23">
        <v>0.68842592592592999</v>
      </c>
      <c r="K655" s="22">
        <v>43748</v>
      </c>
      <c r="L655" s="23">
        <v>0.43049768518518999</v>
      </c>
      <c r="M655" s="25">
        <v>3.9929999999999999</v>
      </c>
      <c r="N655" s="25">
        <f>IF(Mov2LH[[#This Row],[Unit/activity (=ILE03)]]="H",Mov2LH[[#This Row],[Actual]]*60,Mov2LH[[#This Row],[Actual]])</f>
        <v>239.57999999999998</v>
      </c>
      <c r="O655" s="21" t="s">
        <v>77</v>
      </c>
      <c r="P655" s="24">
        <v>290</v>
      </c>
      <c r="Q655" s="21" t="s">
        <v>66</v>
      </c>
      <c r="R655" s="21" t="s">
        <v>67</v>
      </c>
    </row>
    <row r="656" spans="1:18" x14ac:dyDescent="0.35">
      <c r="A656" s="27">
        <v>1554971</v>
      </c>
      <c r="B656" s="16">
        <f>VLOOKUP(A656,'Mov 2LH Orders'!B:C,2,0)</f>
        <v>159</v>
      </c>
      <c r="C656" s="21" t="s">
        <v>59</v>
      </c>
      <c r="D656" s="21" t="s">
        <v>78</v>
      </c>
      <c r="E656" s="21" t="s">
        <v>61</v>
      </c>
      <c r="F656" s="21" t="s">
        <v>62</v>
      </c>
      <c r="G656" s="21" t="s">
        <v>63</v>
      </c>
      <c r="H656" s="21" t="s">
        <v>76</v>
      </c>
      <c r="I656" s="22">
        <v>43748</v>
      </c>
      <c r="J656" s="23">
        <v>0.43092592592592999</v>
      </c>
      <c r="K656" s="22">
        <v>43754</v>
      </c>
      <c r="L656" s="23">
        <v>0.72086805555555999</v>
      </c>
      <c r="M656" s="25">
        <v>35.399000000000001</v>
      </c>
      <c r="N656" s="25">
        <f>IF(Mov2LH[[#This Row],[Unit/activity (=ILE03)]]="H",Mov2LH[[#This Row],[Actual]]*60,Mov2LH[[#This Row],[Actual]])</f>
        <v>2123.94</v>
      </c>
      <c r="O656" s="21" t="s">
        <v>77</v>
      </c>
      <c r="P656" s="24">
        <v>1040</v>
      </c>
      <c r="Q656" s="21" t="s">
        <v>66</v>
      </c>
      <c r="R656" s="21" t="s">
        <v>67</v>
      </c>
    </row>
    <row r="657" spans="1:18" x14ac:dyDescent="0.35">
      <c r="A657" s="27">
        <v>1554971</v>
      </c>
      <c r="B657" s="16">
        <f>VLOOKUP(A657,'Mov 2LH Orders'!B:C,2,0)</f>
        <v>159</v>
      </c>
      <c r="C657" s="21" t="s">
        <v>59</v>
      </c>
      <c r="D657" s="21" t="s">
        <v>80</v>
      </c>
      <c r="E657" s="21" t="s">
        <v>61</v>
      </c>
      <c r="F657" s="21" t="s">
        <v>62</v>
      </c>
      <c r="G657" s="21" t="s">
        <v>63</v>
      </c>
      <c r="H657" s="21" t="s">
        <v>112</v>
      </c>
      <c r="I657" s="22">
        <v>43754</v>
      </c>
      <c r="J657" s="23">
        <v>0.72109953703703999</v>
      </c>
      <c r="K657" s="22">
        <v>43754</v>
      </c>
      <c r="L657" s="23">
        <v>0.73111111111111005</v>
      </c>
      <c r="M657" s="25">
        <v>14.417</v>
      </c>
      <c r="N657" s="25">
        <f>IF(Mov2LH[[#This Row],[Unit/activity (=ILE03)]]="H",Mov2LH[[#This Row],[Actual]]*60,Mov2LH[[#This Row],[Actual]])</f>
        <v>14.417</v>
      </c>
      <c r="O657" s="21" t="s">
        <v>66</v>
      </c>
      <c r="P657" s="24">
        <v>50</v>
      </c>
      <c r="Q657" s="21" t="s">
        <v>66</v>
      </c>
      <c r="R657" s="21" t="s">
        <v>67</v>
      </c>
    </row>
    <row r="658" spans="1:18" x14ac:dyDescent="0.35">
      <c r="A658" s="27">
        <v>1554971</v>
      </c>
      <c r="B658" s="16">
        <f>VLOOKUP(A658,'Mov 2LH Orders'!B:C,2,0)</f>
        <v>159</v>
      </c>
      <c r="C658" s="21" t="s">
        <v>59</v>
      </c>
      <c r="D658" s="21" t="s">
        <v>82</v>
      </c>
      <c r="E658" s="21" t="s">
        <v>89</v>
      </c>
      <c r="F658" s="21" t="s">
        <v>90</v>
      </c>
      <c r="G658" s="21" t="s">
        <v>91</v>
      </c>
      <c r="H658" s="21" t="s">
        <v>92</v>
      </c>
      <c r="I658" s="22"/>
      <c r="J658" s="23">
        <v>0</v>
      </c>
      <c r="K658" s="22"/>
      <c r="L658" s="23">
        <v>0</v>
      </c>
      <c r="M658" s="25">
        <v>0</v>
      </c>
      <c r="N658" s="25">
        <f>IF(Mov2LH[[#This Row],[Unit/activity (=ILE03)]]="H",Mov2LH[[#This Row],[Actual]]*60,Mov2LH[[#This Row],[Actual]])</f>
        <v>0</v>
      </c>
      <c r="O658" s="21" t="s">
        <v>93</v>
      </c>
      <c r="P658" s="24">
        <v>0</v>
      </c>
      <c r="Q658" s="21" t="s">
        <v>66</v>
      </c>
      <c r="R658" s="21" t="s">
        <v>94</v>
      </c>
    </row>
    <row r="659" spans="1:18" x14ac:dyDescent="0.35">
      <c r="A659" s="27">
        <v>1554971</v>
      </c>
      <c r="B659" s="16">
        <f>VLOOKUP(A659,'Mov 2LH Orders'!B:C,2,0)</f>
        <v>159</v>
      </c>
      <c r="C659" s="21" t="s">
        <v>59</v>
      </c>
      <c r="D659" s="21" t="s">
        <v>85</v>
      </c>
      <c r="E659" s="21" t="s">
        <v>69</v>
      </c>
      <c r="F659" s="21" t="s">
        <v>62</v>
      </c>
      <c r="G659" s="21" t="s">
        <v>70</v>
      </c>
      <c r="H659" s="21" t="s">
        <v>79</v>
      </c>
      <c r="I659" s="22">
        <v>43758</v>
      </c>
      <c r="J659" s="23">
        <v>0.43372685185185</v>
      </c>
      <c r="K659" s="22">
        <v>43758</v>
      </c>
      <c r="L659" s="23">
        <v>0.43372685185185</v>
      </c>
      <c r="M659" s="24">
        <v>20</v>
      </c>
      <c r="N659" s="25">
        <f>IF(Mov2LH[[#This Row],[Unit/activity (=ILE03)]]="H",Mov2LH[[#This Row],[Actual]]*60,Mov2LH[[#This Row],[Actual]])</f>
        <v>20</v>
      </c>
      <c r="O659" s="21" t="s">
        <v>66</v>
      </c>
      <c r="P659" s="24">
        <v>20</v>
      </c>
      <c r="Q659" s="21" t="s">
        <v>66</v>
      </c>
      <c r="R659" s="21" t="s">
        <v>72</v>
      </c>
    </row>
    <row r="660" spans="1:18" x14ac:dyDescent="0.35">
      <c r="A660" s="27">
        <v>1554971</v>
      </c>
      <c r="B660" s="16">
        <f>VLOOKUP(A660,'Mov 2LH Orders'!B:C,2,0)</f>
        <v>159</v>
      </c>
      <c r="C660" s="21" t="s">
        <v>59</v>
      </c>
      <c r="D660" s="21" t="s">
        <v>88</v>
      </c>
      <c r="E660" s="21" t="s">
        <v>69</v>
      </c>
      <c r="F660" s="21" t="s">
        <v>62</v>
      </c>
      <c r="G660" s="21" t="s">
        <v>70</v>
      </c>
      <c r="H660" s="21" t="s">
        <v>81</v>
      </c>
      <c r="I660" s="22">
        <v>43758</v>
      </c>
      <c r="J660" s="23">
        <v>0.43376157407407001</v>
      </c>
      <c r="K660" s="22">
        <v>43758</v>
      </c>
      <c r="L660" s="23">
        <v>0.43376157407407001</v>
      </c>
      <c r="M660" s="24">
        <v>20</v>
      </c>
      <c r="N660" s="25">
        <f>IF(Mov2LH[[#This Row],[Unit/activity (=ILE03)]]="H",Mov2LH[[#This Row],[Actual]]*60,Mov2LH[[#This Row],[Actual]])</f>
        <v>20</v>
      </c>
      <c r="O660" s="21" t="s">
        <v>66</v>
      </c>
      <c r="P660" s="24">
        <v>20</v>
      </c>
      <c r="Q660" s="21" t="s">
        <v>66</v>
      </c>
      <c r="R660" s="21" t="s">
        <v>72</v>
      </c>
    </row>
    <row r="661" spans="1:18" x14ac:dyDescent="0.35">
      <c r="A661" s="27">
        <v>1554971</v>
      </c>
      <c r="B661" s="16">
        <f>VLOOKUP(A661,'Mov 2LH Orders'!B:C,2,0)</f>
        <v>159</v>
      </c>
      <c r="C661" s="21" t="s">
        <v>59</v>
      </c>
      <c r="D661" s="21" t="s">
        <v>95</v>
      </c>
      <c r="E661" s="21" t="s">
        <v>83</v>
      </c>
      <c r="F661" s="21" t="s">
        <v>62</v>
      </c>
      <c r="G661" s="21" t="s">
        <v>84</v>
      </c>
      <c r="H661" s="21" t="s">
        <v>84</v>
      </c>
      <c r="I661" s="22">
        <v>43758</v>
      </c>
      <c r="J661" s="23">
        <v>0.55483796296295995</v>
      </c>
      <c r="K661" s="22">
        <v>43760</v>
      </c>
      <c r="L661" s="23">
        <v>6.4965277777779995E-2</v>
      </c>
      <c r="M661" s="25">
        <v>10.587</v>
      </c>
      <c r="N661" s="25">
        <f>IF(Mov2LH[[#This Row],[Unit/activity (=ILE03)]]="H",Mov2LH[[#This Row],[Actual]]*60,Mov2LH[[#This Row],[Actual]])</f>
        <v>635.22</v>
      </c>
      <c r="O661" s="21" t="s">
        <v>77</v>
      </c>
      <c r="P661" s="24">
        <v>450</v>
      </c>
      <c r="Q661" s="21" t="s">
        <v>66</v>
      </c>
      <c r="R661" s="21" t="s">
        <v>67</v>
      </c>
    </row>
    <row r="662" spans="1:18" x14ac:dyDescent="0.35">
      <c r="A662" s="27">
        <v>1554971</v>
      </c>
      <c r="B662" s="16">
        <f>VLOOKUP(A662,'Mov 2LH Orders'!B:C,2,0)</f>
        <v>159</v>
      </c>
      <c r="C662" s="21" t="s">
        <v>59</v>
      </c>
      <c r="D662" s="21" t="s">
        <v>97</v>
      </c>
      <c r="E662" s="21" t="s">
        <v>86</v>
      </c>
      <c r="F662" s="21" t="s">
        <v>62</v>
      </c>
      <c r="G662" s="21" t="s">
        <v>87</v>
      </c>
      <c r="H662" s="21" t="s">
        <v>87</v>
      </c>
      <c r="I662" s="22">
        <v>43760</v>
      </c>
      <c r="J662" s="23">
        <v>0.42440972222222001</v>
      </c>
      <c r="K662" s="22">
        <v>43760</v>
      </c>
      <c r="L662" s="23">
        <v>0.42440972222222001</v>
      </c>
      <c r="M662" s="24">
        <v>20</v>
      </c>
      <c r="N662" s="25">
        <f>IF(Mov2LH[[#This Row],[Unit/activity (=ILE03)]]="H",Mov2LH[[#This Row],[Actual]]*60,Mov2LH[[#This Row],[Actual]])</f>
        <v>20</v>
      </c>
      <c r="O662" s="21" t="s">
        <v>66</v>
      </c>
      <c r="P662" s="24">
        <v>20</v>
      </c>
      <c r="Q662" s="21" t="s">
        <v>66</v>
      </c>
      <c r="R662" s="21" t="s">
        <v>72</v>
      </c>
    </row>
    <row r="663" spans="1:18" x14ac:dyDescent="0.35">
      <c r="A663" s="27">
        <v>1554971</v>
      </c>
      <c r="B663" s="16">
        <f>VLOOKUP(A663,'Mov 2LH Orders'!B:C,2,0)</f>
        <v>159</v>
      </c>
      <c r="C663" s="21" t="s">
        <v>59</v>
      </c>
      <c r="D663" s="21" t="s">
        <v>99</v>
      </c>
      <c r="E663" s="21" t="s">
        <v>61</v>
      </c>
      <c r="F663" s="21" t="s">
        <v>62</v>
      </c>
      <c r="G663" s="21" t="s">
        <v>63</v>
      </c>
      <c r="H663" s="21" t="s">
        <v>96</v>
      </c>
      <c r="I663" s="22">
        <v>43762</v>
      </c>
      <c r="J663" s="23">
        <v>0.33579861111110998</v>
      </c>
      <c r="K663" s="22">
        <v>43762</v>
      </c>
      <c r="L663" s="23">
        <v>0.36625000000000002</v>
      </c>
      <c r="M663" s="25">
        <v>21.933</v>
      </c>
      <c r="N663" s="25">
        <f>IF(Mov2LH[[#This Row],[Unit/activity (=ILE03)]]="H",Mov2LH[[#This Row],[Actual]]*60,Mov2LH[[#This Row],[Actual]])</f>
        <v>21.933</v>
      </c>
      <c r="O663" s="21" t="s">
        <v>66</v>
      </c>
      <c r="P663" s="24">
        <v>100</v>
      </c>
      <c r="Q663" s="21" t="s">
        <v>66</v>
      </c>
      <c r="R663" s="21" t="s">
        <v>67</v>
      </c>
    </row>
    <row r="664" spans="1:18" x14ac:dyDescent="0.35">
      <c r="A664" s="27">
        <v>1554971</v>
      </c>
      <c r="B664" s="16">
        <f>VLOOKUP(A664,'Mov 2LH Orders'!B:C,2,0)</f>
        <v>159</v>
      </c>
      <c r="C664" s="21" t="s">
        <v>59</v>
      </c>
      <c r="D664" s="21" t="s">
        <v>101</v>
      </c>
      <c r="E664" s="21" t="s">
        <v>69</v>
      </c>
      <c r="F664" s="21" t="s">
        <v>62</v>
      </c>
      <c r="G664" s="21" t="s">
        <v>70</v>
      </c>
      <c r="H664" s="21" t="s">
        <v>98</v>
      </c>
      <c r="I664" s="22">
        <v>43762</v>
      </c>
      <c r="J664" s="23">
        <v>0.64016203703704</v>
      </c>
      <c r="K664" s="22">
        <v>43762</v>
      </c>
      <c r="L664" s="23">
        <v>0.64016203703704</v>
      </c>
      <c r="M664" s="24">
        <v>20</v>
      </c>
      <c r="N664" s="25">
        <f>IF(Mov2LH[[#This Row],[Unit/activity (=ILE03)]]="H",Mov2LH[[#This Row],[Actual]]*60,Mov2LH[[#This Row],[Actual]])</f>
        <v>20</v>
      </c>
      <c r="O664" s="21" t="s">
        <v>66</v>
      </c>
      <c r="P664" s="24">
        <v>20</v>
      </c>
      <c r="Q664" s="21" t="s">
        <v>66</v>
      </c>
      <c r="R664" s="21" t="s">
        <v>72</v>
      </c>
    </row>
    <row r="665" spans="1:18" x14ac:dyDescent="0.35">
      <c r="A665" s="27">
        <v>1554971</v>
      </c>
      <c r="B665" s="16">
        <f>VLOOKUP(A665,'Mov 2LH Orders'!B:C,2,0)</f>
        <v>159</v>
      </c>
      <c r="C665" s="21" t="s">
        <v>59</v>
      </c>
      <c r="D665" s="21" t="s">
        <v>104</v>
      </c>
      <c r="E665" s="21" t="s">
        <v>69</v>
      </c>
      <c r="F665" s="21" t="s">
        <v>62</v>
      </c>
      <c r="G665" s="21" t="s">
        <v>70</v>
      </c>
      <c r="H665" s="21" t="s">
        <v>100</v>
      </c>
      <c r="I665" s="22">
        <v>43765</v>
      </c>
      <c r="J665" s="23">
        <v>0.63548611111110997</v>
      </c>
      <c r="K665" s="22">
        <v>43765</v>
      </c>
      <c r="L665" s="23">
        <v>0.63548611111110997</v>
      </c>
      <c r="M665" s="24">
        <v>30</v>
      </c>
      <c r="N665" s="25">
        <f>IF(Mov2LH[[#This Row],[Unit/activity (=ILE03)]]="H",Mov2LH[[#This Row],[Actual]]*60,Mov2LH[[#This Row],[Actual]])</f>
        <v>30</v>
      </c>
      <c r="O665" s="21" t="s">
        <v>66</v>
      </c>
      <c r="P665" s="24">
        <v>30</v>
      </c>
      <c r="Q665" s="21" t="s">
        <v>66</v>
      </c>
      <c r="R665" s="21" t="s">
        <v>72</v>
      </c>
    </row>
    <row r="666" spans="1:18" x14ac:dyDescent="0.35">
      <c r="A666" s="27">
        <v>1554971</v>
      </c>
      <c r="B666" s="16">
        <f>VLOOKUP(A666,'Mov 2LH Orders'!B:C,2,0)</f>
        <v>159</v>
      </c>
      <c r="C666" s="21" t="s">
        <v>59</v>
      </c>
      <c r="D666" s="21" t="s">
        <v>113</v>
      </c>
      <c r="E666" s="21" t="s">
        <v>102</v>
      </c>
      <c r="F666" s="21" t="s">
        <v>62</v>
      </c>
      <c r="G666" s="21" t="s">
        <v>100</v>
      </c>
      <c r="H666" s="21" t="s">
        <v>103</v>
      </c>
      <c r="I666" s="22">
        <v>43765</v>
      </c>
      <c r="J666" s="23">
        <v>0.63567129629630004</v>
      </c>
      <c r="K666" s="22">
        <v>43765</v>
      </c>
      <c r="L666" s="23">
        <v>0.63567129629630004</v>
      </c>
      <c r="M666" s="24">
        <v>30</v>
      </c>
      <c r="N666" s="25">
        <f>IF(Mov2LH[[#This Row],[Unit/activity (=ILE03)]]="H",Mov2LH[[#This Row],[Actual]]*60,Mov2LH[[#This Row],[Actual]])</f>
        <v>30</v>
      </c>
      <c r="O666" s="21" t="s">
        <v>66</v>
      </c>
      <c r="P666" s="24">
        <v>30</v>
      </c>
      <c r="Q666" s="21" t="s">
        <v>66</v>
      </c>
      <c r="R666" s="21" t="s">
        <v>72</v>
      </c>
    </row>
    <row r="667" spans="1:18" x14ac:dyDescent="0.35">
      <c r="A667" s="27">
        <v>1554971</v>
      </c>
      <c r="B667" s="16">
        <f>VLOOKUP(A667,'Mov 2LH Orders'!B:C,2,0)</f>
        <v>159</v>
      </c>
      <c r="C667" s="21" t="s">
        <v>59</v>
      </c>
      <c r="D667" s="21" t="s">
        <v>114</v>
      </c>
      <c r="E667" s="21" t="s">
        <v>102</v>
      </c>
      <c r="F667" s="21" t="s">
        <v>105</v>
      </c>
      <c r="G667" s="21" t="s">
        <v>100</v>
      </c>
      <c r="H667" s="21" t="s">
        <v>106</v>
      </c>
      <c r="I667" s="22">
        <v>43768</v>
      </c>
      <c r="J667" s="23">
        <v>0.36071759259259001</v>
      </c>
      <c r="K667" s="22">
        <v>43768</v>
      </c>
      <c r="L667" s="23">
        <v>0.36071759259259001</v>
      </c>
      <c r="M667" s="24">
        <v>45</v>
      </c>
      <c r="N667" s="25">
        <f>IF(Mov2LH[[#This Row],[Unit/activity (=ILE03)]]="H",Mov2LH[[#This Row],[Actual]]*60,Mov2LH[[#This Row],[Actual]])</f>
        <v>45</v>
      </c>
      <c r="O667" s="21" t="s">
        <v>66</v>
      </c>
      <c r="P667" s="24">
        <v>45</v>
      </c>
      <c r="Q667" s="21" t="s">
        <v>66</v>
      </c>
      <c r="R667" s="21" t="s">
        <v>72</v>
      </c>
    </row>
    <row r="668" spans="1:18" x14ac:dyDescent="0.35">
      <c r="A668" s="27">
        <v>1554971</v>
      </c>
      <c r="B668" s="16">
        <f>VLOOKUP(A668,'Mov 2LH Orders'!B:C,2,0)</f>
        <v>159</v>
      </c>
      <c r="C668" s="21" t="s">
        <v>107</v>
      </c>
      <c r="D668" s="21" t="s">
        <v>60</v>
      </c>
      <c r="E668" s="21" t="s">
        <v>61</v>
      </c>
      <c r="F668" s="21" t="s">
        <v>90</v>
      </c>
      <c r="G668" s="21" t="s">
        <v>63</v>
      </c>
      <c r="H668" s="21" t="s">
        <v>108</v>
      </c>
      <c r="I668" s="22"/>
      <c r="J668" s="23">
        <v>0</v>
      </c>
      <c r="K668" s="22"/>
      <c r="L668" s="23">
        <v>0</v>
      </c>
      <c r="M668" s="25">
        <v>0</v>
      </c>
      <c r="N668" s="25">
        <f>IF(Mov2LH[[#This Row],[Unit/activity (=ILE03)]]="H",Mov2LH[[#This Row],[Actual]]*60,Mov2LH[[#This Row],[Actual]])</f>
        <v>0</v>
      </c>
      <c r="O668" s="21" t="s">
        <v>93</v>
      </c>
      <c r="P668" s="24">
        <v>1</v>
      </c>
      <c r="Q668" s="21" t="s">
        <v>66</v>
      </c>
      <c r="R668" s="21" t="s">
        <v>94</v>
      </c>
    </row>
    <row r="669" spans="1:18" x14ac:dyDescent="0.35">
      <c r="A669" s="27">
        <v>1554971</v>
      </c>
      <c r="B669" s="16">
        <f>VLOOKUP(A669,'Mov 2LH Orders'!B:C,2,0)</f>
        <v>159</v>
      </c>
      <c r="C669" s="21" t="s">
        <v>109</v>
      </c>
      <c r="D669" s="21" t="s">
        <v>95</v>
      </c>
      <c r="E669" s="21" t="s">
        <v>83</v>
      </c>
      <c r="F669" s="21" t="s">
        <v>90</v>
      </c>
      <c r="G669" s="21" t="s">
        <v>84</v>
      </c>
      <c r="H669" s="21" t="s">
        <v>110</v>
      </c>
      <c r="I669" s="22"/>
      <c r="J669" s="23">
        <v>0</v>
      </c>
      <c r="K669" s="22"/>
      <c r="L669" s="23">
        <v>0</v>
      </c>
      <c r="M669" s="25">
        <v>0</v>
      </c>
      <c r="N669" s="25">
        <f>IF(Mov2LH[[#This Row],[Unit/activity (=ILE03)]]="H",Mov2LH[[#This Row],[Actual]]*60,Mov2LH[[#This Row],[Actual]])</f>
        <v>0</v>
      </c>
      <c r="O669" s="21" t="s">
        <v>93</v>
      </c>
      <c r="P669" s="24">
        <v>5</v>
      </c>
      <c r="Q669" s="21" t="s">
        <v>66</v>
      </c>
      <c r="R669" s="21" t="s">
        <v>94</v>
      </c>
    </row>
    <row r="670" spans="1:18" x14ac:dyDescent="0.35">
      <c r="A670" s="27">
        <v>1555466</v>
      </c>
      <c r="B670" s="16">
        <f>VLOOKUP(A670,'Mov 2LH Orders'!B:C,2,0)</f>
        <v>160</v>
      </c>
      <c r="C670" s="21" t="s">
        <v>59</v>
      </c>
      <c r="D670" s="21" t="s">
        <v>60</v>
      </c>
      <c r="E670" s="21" t="s">
        <v>83</v>
      </c>
      <c r="F670" s="21" t="s">
        <v>62</v>
      </c>
      <c r="G670" s="21" t="s">
        <v>84</v>
      </c>
      <c r="H670" s="21" t="s">
        <v>111</v>
      </c>
      <c r="I670" s="22">
        <v>43754</v>
      </c>
      <c r="J670" s="23">
        <v>6.261574074074E-2</v>
      </c>
      <c r="K670" s="22">
        <v>43754</v>
      </c>
      <c r="L670" s="23">
        <v>8.9479166666669996E-2</v>
      </c>
      <c r="M670" s="25">
        <v>38.683</v>
      </c>
      <c r="N670" s="25">
        <f>IF(Mov2LH[[#This Row],[Unit/activity (=ILE03)]]="H",Mov2LH[[#This Row],[Actual]]*60,Mov2LH[[#This Row],[Actual]])</f>
        <v>38.683</v>
      </c>
      <c r="O670" s="21" t="s">
        <v>66</v>
      </c>
      <c r="P670" s="24">
        <v>40</v>
      </c>
      <c r="Q670" s="21" t="s">
        <v>66</v>
      </c>
      <c r="R670" s="21" t="s">
        <v>67</v>
      </c>
    </row>
    <row r="671" spans="1:18" x14ac:dyDescent="0.35">
      <c r="A671" s="27">
        <v>1555466</v>
      </c>
      <c r="B671" s="16">
        <f>VLOOKUP(A671,'Mov 2LH Orders'!B:C,2,0)</f>
        <v>160</v>
      </c>
      <c r="C671" s="21" t="s">
        <v>59</v>
      </c>
      <c r="D671" s="21" t="s">
        <v>68</v>
      </c>
      <c r="E671" s="21" t="s">
        <v>61</v>
      </c>
      <c r="F671" s="21" t="s">
        <v>62</v>
      </c>
      <c r="G671" s="21" t="s">
        <v>63</v>
      </c>
      <c r="H671" s="21" t="s">
        <v>64</v>
      </c>
      <c r="I671" s="22">
        <v>43754</v>
      </c>
      <c r="J671" s="23">
        <v>0.44076388888889001</v>
      </c>
      <c r="K671" s="22">
        <v>43754</v>
      </c>
      <c r="L671" s="23">
        <v>0.46923611111111002</v>
      </c>
      <c r="M671" s="24">
        <v>41</v>
      </c>
      <c r="N671" s="25">
        <f>IF(Mov2LH[[#This Row],[Unit/activity (=ILE03)]]="H",Mov2LH[[#This Row],[Actual]]*60,Mov2LH[[#This Row],[Actual]])</f>
        <v>41</v>
      </c>
      <c r="O671" s="21" t="s">
        <v>66</v>
      </c>
      <c r="P671" s="24">
        <v>15</v>
      </c>
      <c r="Q671" s="21" t="s">
        <v>66</v>
      </c>
      <c r="R671" s="21" t="s">
        <v>67</v>
      </c>
    </row>
    <row r="672" spans="1:18" x14ac:dyDescent="0.35">
      <c r="A672" s="27">
        <v>1555466</v>
      </c>
      <c r="B672" s="16">
        <f>VLOOKUP(A672,'Mov 2LH Orders'!B:C,2,0)</f>
        <v>160</v>
      </c>
      <c r="C672" s="21" t="s">
        <v>59</v>
      </c>
      <c r="D672" s="21" t="s">
        <v>73</v>
      </c>
      <c r="E672" s="21" t="s">
        <v>69</v>
      </c>
      <c r="F672" s="21" t="s">
        <v>62</v>
      </c>
      <c r="G672" s="21" t="s">
        <v>70</v>
      </c>
      <c r="H672" s="21" t="s">
        <v>71</v>
      </c>
      <c r="I672" s="22">
        <v>43758</v>
      </c>
      <c r="J672" s="23">
        <v>0.32135416666666999</v>
      </c>
      <c r="K672" s="22">
        <v>43758</v>
      </c>
      <c r="L672" s="23">
        <v>0.32135416666666999</v>
      </c>
      <c r="M672" s="24">
        <v>20</v>
      </c>
      <c r="N672" s="25">
        <f>IF(Mov2LH[[#This Row],[Unit/activity (=ILE03)]]="H",Mov2LH[[#This Row],[Actual]]*60,Mov2LH[[#This Row],[Actual]])</f>
        <v>20</v>
      </c>
      <c r="O672" s="21" t="s">
        <v>66</v>
      </c>
      <c r="P672" s="24">
        <v>20</v>
      </c>
      <c r="Q672" s="21" t="s">
        <v>66</v>
      </c>
      <c r="R672" s="21" t="s">
        <v>72</v>
      </c>
    </row>
    <row r="673" spans="1:18" x14ac:dyDescent="0.35">
      <c r="A673" s="27">
        <v>1555466</v>
      </c>
      <c r="B673" s="16">
        <f>VLOOKUP(A673,'Mov 2LH Orders'!B:C,2,0)</f>
        <v>160</v>
      </c>
      <c r="C673" s="21" t="s">
        <v>59</v>
      </c>
      <c r="D673" s="21" t="s">
        <v>75</v>
      </c>
      <c r="E673" s="21" t="s">
        <v>61</v>
      </c>
      <c r="F673" s="21" t="s">
        <v>62</v>
      </c>
      <c r="G673" s="21" t="s">
        <v>63</v>
      </c>
      <c r="H673" s="21" t="s">
        <v>74</v>
      </c>
      <c r="I673" s="22">
        <v>43758</v>
      </c>
      <c r="J673" s="23">
        <v>0.32902777777777997</v>
      </c>
      <c r="K673" s="22">
        <v>43758</v>
      </c>
      <c r="L673" s="23">
        <v>0.62135416666666998</v>
      </c>
      <c r="M673" s="25">
        <v>5.5229999999999997</v>
      </c>
      <c r="N673" s="25">
        <f>IF(Mov2LH[[#This Row],[Unit/activity (=ILE03)]]="H",Mov2LH[[#This Row],[Actual]]*60,Mov2LH[[#This Row],[Actual]])</f>
        <v>331.38</v>
      </c>
      <c r="O673" s="21" t="s">
        <v>77</v>
      </c>
      <c r="P673" s="24">
        <v>290</v>
      </c>
      <c r="Q673" s="21" t="s">
        <v>66</v>
      </c>
      <c r="R673" s="21" t="s">
        <v>67</v>
      </c>
    </row>
    <row r="674" spans="1:18" x14ac:dyDescent="0.35">
      <c r="A674" s="27">
        <v>1555466</v>
      </c>
      <c r="B674" s="16">
        <f>VLOOKUP(A674,'Mov 2LH Orders'!B:C,2,0)</f>
        <v>160</v>
      </c>
      <c r="C674" s="21" t="s">
        <v>59</v>
      </c>
      <c r="D674" s="21" t="s">
        <v>78</v>
      </c>
      <c r="E674" s="21" t="s">
        <v>61</v>
      </c>
      <c r="F674" s="21" t="s">
        <v>62</v>
      </c>
      <c r="G674" s="21" t="s">
        <v>63</v>
      </c>
      <c r="H674" s="21" t="s">
        <v>76</v>
      </c>
      <c r="I674" s="22">
        <v>43758</v>
      </c>
      <c r="J674" s="23">
        <v>0.63921296296296004</v>
      </c>
      <c r="K674" s="22">
        <v>43762</v>
      </c>
      <c r="L674" s="23">
        <v>0.59365740740741002</v>
      </c>
      <c r="M674" s="25">
        <v>1455.9559999999999</v>
      </c>
      <c r="N674" s="25">
        <f>IF(Mov2LH[[#This Row],[Unit/activity (=ILE03)]]="H",Mov2LH[[#This Row],[Actual]]*60,Mov2LH[[#This Row],[Actual]])</f>
        <v>1455.9559999999999</v>
      </c>
      <c r="O674" s="21" t="s">
        <v>66</v>
      </c>
      <c r="P674" s="24">
        <v>1040</v>
      </c>
      <c r="Q674" s="21" t="s">
        <v>66</v>
      </c>
      <c r="R674" s="21" t="s">
        <v>67</v>
      </c>
    </row>
    <row r="675" spans="1:18" x14ac:dyDescent="0.35">
      <c r="A675" s="27">
        <v>1555466</v>
      </c>
      <c r="B675" s="16">
        <f>VLOOKUP(A675,'Mov 2LH Orders'!B:C,2,0)</f>
        <v>160</v>
      </c>
      <c r="C675" s="21" t="s">
        <v>59</v>
      </c>
      <c r="D675" s="21" t="s">
        <v>80</v>
      </c>
      <c r="E675" s="21" t="s">
        <v>61</v>
      </c>
      <c r="F675" s="21" t="s">
        <v>62</v>
      </c>
      <c r="G675" s="21" t="s">
        <v>63</v>
      </c>
      <c r="H675" s="21" t="s">
        <v>112</v>
      </c>
      <c r="I675" s="22">
        <v>43762</v>
      </c>
      <c r="J675" s="23">
        <v>0.60858796296296003</v>
      </c>
      <c r="K675" s="22">
        <v>43762</v>
      </c>
      <c r="L675" s="23">
        <v>0.61603009259259001</v>
      </c>
      <c r="M675" s="25">
        <v>10.717000000000001</v>
      </c>
      <c r="N675" s="25">
        <f>IF(Mov2LH[[#This Row],[Unit/activity (=ILE03)]]="H",Mov2LH[[#This Row],[Actual]]*60,Mov2LH[[#This Row],[Actual]])</f>
        <v>10.717000000000001</v>
      </c>
      <c r="O675" s="21" t="s">
        <v>66</v>
      </c>
      <c r="P675" s="24">
        <v>50</v>
      </c>
      <c r="Q675" s="21" t="s">
        <v>66</v>
      </c>
      <c r="R675" s="21" t="s">
        <v>67</v>
      </c>
    </row>
    <row r="676" spans="1:18" x14ac:dyDescent="0.35">
      <c r="A676" s="27">
        <v>1555466</v>
      </c>
      <c r="B676" s="16">
        <f>VLOOKUP(A676,'Mov 2LH Orders'!B:C,2,0)</f>
        <v>160</v>
      </c>
      <c r="C676" s="21" t="s">
        <v>59</v>
      </c>
      <c r="D676" s="21" t="s">
        <v>82</v>
      </c>
      <c r="E676" s="21" t="s">
        <v>89</v>
      </c>
      <c r="F676" s="21" t="s">
        <v>90</v>
      </c>
      <c r="G676" s="21" t="s">
        <v>91</v>
      </c>
      <c r="H676" s="21" t="s">
        <v>92</v>
      </c>
      <c r="I676" s="22"/>
      <c r="J676" s="23">
        <v>0</v>
      </c>
      <c r="K676" s="22"/>
      <c r="L676" s="23">
        <v>0</v>
      </c>
      <c r="M676" s="25">
        <v>0</v>
      </c>
      <c r="N676" s="25">
        <f>IF(Mov2LH[[#This Row],[Unit/activity (=ILE03)]]="H",Mov2LH[[#This Row],[Actual]]*60,Mov2LH[[#This Row],[Actual]])</f>
        <v>0</v>
      </c>
      <c r="O676" s="21" t="s">
        <v>93</v>
      </c>
      <c r="P676" s="24">
        <v>0</v>
      </c>
      <c r="Q676" s="21" t="s">
        <v>66</v>
      </c>
      <c r="R676" s="21" t="s">
        <v>94</v>
      </c>
    </row>
    <row r="677" spans="1:18" x14ac:dyDescent="0.35">
      <c r="A677" s="27">
        <v>1555466</v>
      </c>
      <c r="B677" s="16">
        <f>VLOOKUP(A677,'Mov 2LH Orders'!B:C,2,0)</f>
        <v>160</v>
      </c>
      <c r="C677" s="21" t="s">
        <v>59</v>
      </c>
      <c r="D677" s="21" t="s">
        <v>85</v>
      </c>
      <c r="E677" s="21" t="s">
        <v>69</v>
      </c>
      <c r="F677" s="21" t="s">
        <v>62</v>
      </c>
      <c r="G677" s="21" t="s">
        <v>70</v>
      </c>
      <c r="H677" s="21" t="s">
        <v>79</v>
      </c>
      <c r="I677" s="22">
        <v>43762</v>
      </c>
      <c r="J677" s="23">
        <v>0.62446759259258999</v>
      </c>
      <c r="K677" s="22">
        <v>43762</v>
      </c>
      <c r="L677" s="23">
        <v>0.62446759259258999</v>
      </c>
      <c r="M677" s="24">
        <v>20</v>
      </c>
      <c r="N677" s="25">
        <f>IF(Mov2LH[[#This Row],[Unit/activity (=ILE03)]]="H",Mov2LH[[#This Row],[Actual]]*60,Mov2LH[[#This Row],[Actual]])</f>
        <v>20</v>
      </c>
      <c r="O677" s="21" t="s">
        <v>66</v>
      </c>
      <c r="P677" s="24">
        <v>20</v>
      </c>
      <c r="Q677" s="21" t="s">
        <v>66</v>
      </c>
      <c r="R677" s="21" t="s">
        <v>72</v>
      </c>
    </row>
    <row r="678" spans="1:18" x14ac:dyDescent="0.35">
      <c r="A678" s="27">
        <v>1555466</v>
      </c>
      <c r="B678" s="16">
        <f>VLOOKUP(A678,'Mov 2LH Orders'!B:C,2,0)</f>
        <v>160</v>
      </c>
      <c r="C678" s="21" t="s">
        <v>59</v>
      </c>
      <c r="D678" s="21" t="s">
        <v>88</v>
      </c>
      <c r="E678" s="21" t="s">
        <v>69</v>
      </c>
      <c r="F678" s="21" t="s">
        <v>62</v>
      </c>
      <c r="G678" s="21" t="s">
        <v>70</v>
      </c>
      <c r="H678" s="21" t="s">
        <v>81</v>
      </c>
      <c r="I678" s="22">
        <v>43762</v>
      </c>
      <c r="J678" s="23">
        <v>0.62457175925926001</v>
      </c>
      <c r="K678" s="22">
        <v>43762</v>
      </c>
      <c r="L678" s="23">
        <v>0.62457175925926001</v>
      </c>
      <c r="M678" s="24">
        <v>20</v>
      </c>
      <c r="N678" s="25">
        <f>IF(Mov2LH[[#This Row],[Unit/activity (=ILE03)]]="H",Mov2LH[[#This Row],[Actual]]*60,Mov2LH[[#This Row],[Actual]])</f>
        <v>20</v>
      </c>
      <c r="O678" s="21" t="s">
        <v>66</v>
      </c>
      <c r="P678" s="24">
        <v>20</v>
      </c>
      <c r="Q678" s="21" t="s">
        <v>66</v>
      </c>
      <c r="R678" s="21" t="s">
        <v>72</v>
      </c>
    </row>
    <row r="679" spans="1:18" x14ac:dyDescent="0.35">
      <c r="A679" s="27">
        <v>1555466</v>
      </c>
      <c r="B679" s="16">
        <f>VLOOKUP(A679,'Mov 2LH Orders'!B:C,2,0)</f>
        <v>160</v>
      </c>
      <c r="C679" s="21" t="s">
        <v>59</v>
      </c>
      <c r="D679" s="21" t="s">
        <v>95</v>
      </c>
      <c r="E679" s="21" t="s">
        <v>83</v>
      </c>
      <c r="F679" s="21" t="s">
        <v>62</v>
      </c>
      <c r="G679" s="21" t="s">
        <v>84</v>
      </c>
      <c r="H679" s="21" t="s">
        <v>84</v>
      </c>
      <c r="I679" s="22">
        <v>43762</v>
      </c>
      <c r="J679" s="23">
        <v>0.64341435185185003</v>
      </c>
      <c r="K679" s="22">
        <v>43766</v>
      </c>
      <c r="L679" s="23">
        <v>0.15996527777778</v>
      </c>
      <c r="M679" s="25">
        <v>3.9510000000000001</v>
      </c>
      <c r="N679" s="25">
        <f>IF(Mov2LH[[#This Row],[Unit/activity (=ILE03)]]="H",Mov2LH[[#This Row],[Actual]]*60,Mov2LH[[#This Row],[Actual]])</f>
        <v>237.06</v>
      </c>
      <c r="O679" s="21" t="s">
        <v>77</v>
      </c>
      <c r="P679" s="24">
        <v>450</v>
      </c>
      <c r="Q679" s="21" t="s">
        <v>66</v>
      </c>
      <c r="R679" s="21" t="s">
        <v>67</v>
      </c>
    </row>
    <row r="680" spans="1:18" x14ac:dyDescent="0.35">
      <c r="A680" s="27">
        <v>1555466</v>
      </c>
      <c r="B680" s="16">
        <f>VLOOKUP(A680,'Mov 2LH Orders'!B:C,2,0)</f>
        <v>160</v>
      </c>
      <c r="C680" s="21" t="s">
        <v>59</v>
      </c>
      <c r="D680" s="21" t="s">
        <v>97</v>
      </c>
      <c r="E680" s="21" t="s">
        <v>86</v>
      </c>
      <c r="F680" s="21" t="s">
        <v>62</v>
      </c>
      <c r="G680" s="21" t="s">
        <v>87</v>
      </c>
      <c r="H680" s="21" t="s">
        <v>87</v>
      </c>
      <c r="I680" s="22">
        <v>43766</v>
      </c>
      <c r="J680" s="23">
        <v>0.42356481481481001</v>
      </c>
      <c r="K680" s="22">
        <v>43766</v>
      </c>
      <c r="L680" s="23">
        <v>0.42356481481481001</v>
      </c>
      <c r="M680" s="24">
        <v>20</v>
      </c>
      <c r="N680" s="25">
        <f>IF(Mov2LH[[#This Row],[Unit/activity (=ILE03)]]="H",Mov2LH[[#This Row],[Actual]]*60,Mov2LH[[#This Row],[Actual]])</f>
        <v>20</v>
      </c>
      <c r="O680" s="21" t="s">
        <v>66</v>
      </c>
      <c r="P680" s="24">
        <v>20</v>
      </c>
      <c r="Q680" s="21" t="s">
        <v>66</v>
      </c>
      <c r="R680" s="21" t="s">
        <v>72</v>
      </c>
    </row>
    <row r="681" spans="1:18" x14ac:dyDescent="0.35">
      <c r="A681" s="27">
        <v>1555466</v>
      </c>
      <c r="B681" s="16">
        <f>VLOOKUP(A681,'Mov 2LH Orders'!B:C,2,0)</f>
        <v>160</v>
      </c>
      <c r="C681" s="21" t="s">
        <v>59</v>
      </c>
      <c r="D681" s="21" t="s">
        <v>99</v>
      </c>
      <c r="E681" s="21" t="s">
        <v>61</v>
      </c>
      <c r="F681" s="21" t="s">
        <v>62</v>
      </c>
      <c r="G681" s="21" t="s">
        <v>63</v>
      </c>
      <c r="H681" s="21" t="s">
        <v>96</v>
      </c>
      <c r="I681" s="22">
        <v>43767</v>
      </c>
      <c r="J681" s="23">
        <v>0.36621527777778001</v>
      </c>
      <c r="K681" s="22">
        <v>43767</v>
      </c>
      <c r="L681" s="23">
        <v>0.40271990740740998</v>
      </c>
      <c r="M681" s="25">
        <v>26.283000000000001</v>
      </c>
      <c r="N681" s="25">
        <f>IF(Mov2LH[[#This Row],[Unit/activity (=ILE03)]]="H",Mov2LH[[#This Row],[Actual]]*60,Mov2LH[[#This Row],[Actual]])</f>
        <v>26.283000000000001</v>
      </c>
      <c r="O681" s="21" t="s">
        <v>66</v>
      </c>
      <c r="P681" s="24">
        <v>100</v>
      </c>
      <c r="Q681" s="21" t="s">
        <v>66</v>
      </c>
      <c r="R681" s="21" t="s">
        <v>67</v>
      </c>
    </row>
    <row r="682" spans="1:18" x14ac:dyDescent="0.35">
      <c r="A682" s="27">
        <v>1555466</v>
      </c>
      <c r="B682" s="16">
        <f>VLOOKUP(A682,'Mov 2LH Orders'!B:C,2,0)</f>
        <v>160</v>
      </c>
      <c r="C682" s="21" t="s">
        <v>59</v>
      </c>
      <c r="D682" s="21" t="s">
        <v>101</v>
      </c>
      <c r="E682" s="21" t="s">
        <v>69</v>
      </c>
      <c r="F682" s="21" t="s">
        <v>62</v>
      </c>
      <c r="G682" s="21" t="s">
        <v>70</v>
      </c>
      <c r="H682" s="21" t="s">
        <v>98</v>
      </c>
      <c r="I682" s="22">
        <v>43767</v>
      </c>
      <c r="J682" s="23">
        <v>0.66778935185184995</v>
      </c>
      <c r="K682" s="22">
        <v>43767</v>
      </c>
      <c r="L682" s="23">
        <v>0.66778935185184995</v>
      </c>
      <c r="M682" s="24">
        <v>20</v>
      </c>
      <c r="N682" s="25">
        <f>IF(Mov2LH[[#This Row],[Unit/activity (=ILE03)]]="H",Mov2LH[[#This Row],[Actual]]*60,Mov2LH[[#This Row],[Actual]])</f>
        <v>20</v>
      </c>
      <c r="O682" s="21" t="s">
        <v>66</v>
      </c>
      <c r="P682" s="24">
        <v>20</v>
      </c>
      <c r="Q682" s="21" t="s">
        <v>66</v>
      </c>
      <c r="R682" s="21" t="s">
        <v>72</v>
      </c>
    </row>
    <row r="683" spans="1:18" x14ac:dyDescent="0.35">
      <c r="A683" s="27">
        <v>1555466</v>
      </c>
      <c r="B683" s="16">
        <f>VLOOKUP(A683,'Mov 2LH Orders'!B:C,2,0)</f>
        <v>160</v>
      </c>
      <c r="C683" s="21" t="s">
        <v>59</v>
      </c>
      <c r="D683" s="21" t="s">
        <v>104</v>
      </c>
      <c r="E683" s="21" t="s">
        <v>69</v>
      </c>
      <c r="F683" s="21" t="s">
        <v>62</v>
      </c>
      <c r="G683" s="21" t="s">
        <v>70</v>
      </c>
      <c r="H683" s="21" t="s">
        <v>100</v>
      </c>
      <c r="I683" s="22">
        <v>43767</v>
      </c>
      <c r="J683" s="23">
        <v>0.66787037037037</v>
      </c>
      <c r="K683" s="22">
        <v>43767</v>
      </c>
      <c r="L683" s="23">
        <v>0.66787037037037</v>
      </c>
      <c r="M683" s="24">
        <v>30</v>
      </c>
      <c r="N683" s="25">
        <f>IF(Mov2LH[[#This Row],[Unit/activity (=ILE03)]]="H",Mov2LH[[#This Row],[Actual]]*60,Mov2LH[[#This Row],[Actual]])</f>
        <v>30</v>
      </c>
      <c r="O683" s="21" t="s">
        <v>66</v>
      </c>
      <c r="P683" s="24">
        <v>30</v>
      </c>
      <c r="Q683" s="21" t="s">
        <v>66</v>
      </c>
      <c r="R683" s="21" t="s">
        <v>72</v>
      </c>
    </row>
    <row r="684" spans="1:18" x14ac:dyDescent="0.35">
      <c r="A684" s="27">
        <v>1555466</v>
      </c>
      <c r="B684" s="16">
        <f>VLOOKUP(A684,'Mov 2LH Orders'!B:C,2,0)</f>
        <v>160</v>
      </c>
      <c r="C684" s="21" t="s">
        <v>59</v>
      </c>
      <c r="D684" s="21" t="s">
        <v>113</v>
      </c>
      <c r="E684" s="21" t="s">
        <v>102</v>
      </c>
      <c r="F684" s="21" t="s">
        <v>62</v>
      </c>
      <c r="G684" s="21" t="s">
        <v>100</v>
      </c>
      <c r="H684" s="21" t="s">
        <v>103</v>
      </c>
      <c r="I684" s="22">
        <v>43767</v>
      </c>
      <c r="J684" s="23">
        <v>0.66793981481481002</v>
      </c>
      <c r="K684" s="22">
        <v>43767</v>
      </c>
      <c r="L684" s="23">
        <v>0.66793981481481002</v>
      </c>
      <c r="M684" s="24">
        <v>30</v>
      </c>
      <c r="N684" s="25">
        <f>IF(Mov2LH[[#This Row],[Unit/activity (=ILE03)]]="H",Mov2LH[[#This Row],[Actual]]*60,Mov2LH[[#This Row],[Actual]])</f>
        <v>30</v>
      </c>
      <c r="O684" s="21" t="s">
        <v>66</v>
      </c>
      <c r="P684" s="24">
        <v>30</v>
      </c>
      <c r="Q684" s="21" t="s">
        <v>66</v>
      </c>
      <c r="R684" s="21" t="s">
        <v>72</v>
      </c>
    </row>
    <row r="685" spans="1:18" x14ac:dyDescent="0.35">
      <c r="A685" s="27">
        <v>1555466</v>
      </c>
      <c r="B685" s="16">
        <f>VLOOKUP(A685,'Mov 2LH Orders'!B:C,2,0)</f>
        <v>160</v>
      </c>
      <c r="C685" s="21" t="s">
        <v>59</v>
      </c>
      <c r="D685" s="21" t="s">
        <v>114</v>
      </c>
      <c r="E685" s="21" t="s">
        <v>102</v>
      </c>
      <c r="F685" s="21" t="s">
        <v>105</v>
      </c>
      <c r="G685" s="21" t="s">
        <v>100</v>
      </c>
      <c r="H685" s="21" t="s">
        <v>106</v>
      </c>
      <c r="I685" s="22">
        <v>43773</v>
      </c>
      <c r="J685" s="23">
        <v>0.65280092592592998</v>
      </c>
      <c r="K685" s="22">
        <v>43773</v>
      </c>
      <c r="L685" s="23">
        <v>0.65280092592592998</v>
      </c>
      <c r="M685" s="24">
        <v>45</v>
      </c>
      <c r="N685" s="25">
        <f>IF(Mov2LH[[#This Row],[Unit/activity (=ILE03)]]="H",Mov2LH[[#This Row],[Actual]]*60,Mov2LH[[#This Row],[Actual]])</f>
        <v>45</v>
      </c>
      <c r="O685" s="21" t="s">
        <v>66</v>
      </c>
      <c r="P685" s="24">
        <v>45</v>
      </c>
      <c r="Q685" s="21" t="s">
        <v>66</v>
      </c>
      <c r="R685" s="21" t="s">
        <v>72</v>
      </c>
    </row>
    <row r="686" spans="1:18" x14ac:dyDescent="0.35">
      <c r="A686" s="27">
        <v>1555466</v>
      </c>
      <c r="B686" s="16">
        <f>VLOOKUP(A686,'Mov 2LH Orders'!B:C,2,0)</f>
        <v>160</v>
      </c>
      <c r="C686" s="21" t="s">
        <v>107</v>
      </c>
      <c r="D686" s="21" t="s">
        <v>60</v>
      </c>
      <c r="E686" s="21" t="s">
        <v>61</v>
      </c>
      <c r="F686" s="21" t="s">
        <v>90</v>
      </c>
      <c r="G686" s="21" t="s">
        <v>63</v>
      </c>
      <c r="H686" s="21" t="s">
        <v>108</v>
      </c>
      <c r="I686" s="22">
        <v>43766</v>
      </c>
      <c r="J686" s="23">
        <v>0.42835648148147998</v>
      </c>
      <c r="K686" s="22">
        <v>43766</v>
      </c>
      <c r="L686" s="23">
        <v>0.58322916666667002</v>
      </c>
      <c r="M686" s="25">
        <v>3.7170000000000001</v>
      </c>
      <c r="N686" s="25">
        <f>IF(Mov2LH[[#This Row],[Unit/activity (=ILE03)]]="H",Mov2LH[[#This Row],[Actual]]*60,Mov2LH[[#This Row],[Actual]])</f>
        <v>223.02</v>
      </c>
      <c r="O686" s="21" t="s">
        <v>77</v>
      </c>
      <c r="P686" s="24">
        <v>1</v>
      </c>
      <c r="Q686" s="21" t="s">
        <v>66</v>
      </c>
      <c r="R686" s="21" t="s">
        <v>67</v>
      </c>
    </row>
    <row r="687" spans="1:18" x14ac:dyDescent="0.35">
      <c r="A687" s="27">
        <v>1555466</v>
      </c>
      <c r="B687" s="16">
        <f>VLOOKUP(A687,'Mov 2LH Orders'!B:C,2,0)</f>
        <v>160</v>
      </c>
      <c r="C687" s="21" t="s">
        <v>109</v>
      </c>
      <c r="D687" s="21" t="s">
        <v>95</v>
      </c>
      <c r="E687" s="21" t="s">
        <v>83</v>
      </c>
      <c r="F687" s="21" t="s">
        <v>90</v>
      </c>
      <c r="G687" s="21" t="s">
        <v>84</v>
      </c>
      <c r="H687" s="21" t="s">
        <v>110</v>
      </c>
      <c r="I687" s="22"/>
      <c r="J687" s="23">
        <v>0</v>
      </c>
      <c r="K687" s="22"/>
      <c r="L687" s="23">
        <v>0</v>
      </c>
      <c r="M687" s="25">
        <v>0</v>
      </c>
      <c r="N687" s="25">
        <f>IF(Mov2LH[[#This Row],[Unit/activity (=ILE03)]]="H",Mov2LH[[#This Row],[Actual]]*60,Mov2LH[[#This Row],[Actual]])</f>
        <v>0</v>
      </c>
      <c r="O687" s="21" t="s">
        <v>93</v>
      </c>
      <c r="P687" s="24">
        <v>5</v>
      </c>
      <c r="Q687" s="21" t="s">
        <v>66</v>
      </c>
      <c r="R687" s="21" t="s">
        <v>94</v>
      </c>
    </row>
    <row r="688" spans="1:18" x14ac:dyDescent="0.35">
      <c r="A688" s="27">
        <v>1555470</v>
      </c>
      <c r="B688" s="16">
        <f>VLOOKUP(A688,'Mov 2LH Orders'!B:C,2,0)</f>
        <v>161</v>
      </c>
      <c r="C688" s="21" t="s">
        <v>59</v>
      </c>
      <c r="D688" s="21" t="s">
        <v>60</v>
      </c>
      <c r="E688" s="21" t="s">
        <v>83</v>
      </c>
      <c r="F688" s="21" t="s">
        <v>62</v>
      </c>
      <c r="G688" s="21" t="s">
        <v>84</v>
      </c>
      <c r="H688" s="21" t="s">
        <v>111</v>
      </c>
      <c r="I688" s="22">
        <v>43759</v>
      </c>
      <c r="J688" s="23">
        <v>0.1016087962963</v>
      </c>
      <c r="K688" s="22">
        <v>43759</v>
      </c>
      <c r="L688" s="23">
        <v>0.14425925925926</v>
      </c>
      <c r="M688" s="25">
        <v>1.024</v>
      </c>
      <c r="N688" s="25">
        <f>IF(Mov2LH[[#This Row],[Unit/activity (=ILE03)]]="H",Mov2LH[[#This Row],[Actual]]*60,Mov2LH[[#This Row],[Actual]])</f>
        <v>61.44</v>
      </c>
      <c r="O688" s="21" t="s">
        <v>77</v>
      </c>
      <c r="P688" s="24">
        <v>40</v>
      </c>
      <c r="Q688" s="21" t="s">
        <v>66</v>
      </c>
      <c r="R688" s="21" t="s">
        <v>67</v>
      </c>
    </row>
    <row r="689" spans="1:18" x14ac:dyDescent="0.35">
      <c r="A689" s="27">
        <v>1555470</v>
      </c>
      <c r="B689" s="16">
        <f>VLOOKUP(A689,'Mov 2LH Orders'!B:C,2,0)</f>
        <v>161</v>
      </c>
      <c r="C689" s="21" t="s">
        <v>59</v>
      </c>
      <c r="D689" s="21" t="s">
        <v>68</v>
      </c>
      <c r="E689" s="21" t="s">
        <v>61</v>
      </c>
      <c r="F689" s="21" t="s">
        <v>62</v>
      </c>
      <c r="G689" s="21" t="s">
        <v>63</v>
      </c>
      <c r="H689" s="21" t="s">
        <v>64</v>
      </c>
      <c r="I689" s="22">
        <v>43759</v>
      </c>
      <c r="J689" s="23">
        <v>0.40810185185184999</v>
      </c>
      <c r="K689" s="22">
        <v>43759</v>
      </c>
      <c r="L689" s="23">
        <v>0.42521990740741</v>
      </c>
      <c r="M689" s="25">
        <v>24.65</v>
      </c>
      <c r="N689" s="25">
        <f>IF(Mov2LH[[#This Row],[Unit/activity (=ILE03)]]="H",Mov2LH[[#This Row],[Actual]]*60,Mov2LH[[#This Row],[Actual]])</f>
        <v>24.65</v>
      </c>
      <c r="O689" s="21" t="s">
        <v>66</v>
      </c>
      <c r="P689" s="24">
        <v>15</v>
      </c>
      <c r="Q689" s="21" t="s">
        <v>66</v>
      </c>
      <c r="R689" s="21" t="s">
        <v>67</v>
      </c>
    </row>
    <row r="690" spans="1:18" x14ac:dyDescent="0.35">
      <c r="A690" s="27">
        <v>1555470</v>
      </c>
      <c r="B690" s="16">
        <f>VLOOKUP(A690,'Mov 2LH Orders'!B:C,2,0)</f>
        <v>161</v>
      </c>
      <c r="C690" s="21" t="s">
        <v>59</v>
      </c>
      <c r="D690" s="21" t="s">
        <v>73</v>
      </c>
      <c r="E690" s="21" t="s">
        <v>69</v>
      </c>
      <c r="F690" s="21" t="s">
        <v>62</v>
      </c>
      <c r="G690" s="21" t="s">
        <v>70</v>
      </c>
      <c r="H690" s="21" t="s">
        <v>71</v>
      </c>
      <c r="I690" s="22">
        <v>43760</v>
      </c>
      <c r="J690" s="23">
        <v>0.39030092592593002</v>
      </c>
      <c r="K690" s="22">
        <v>43760</v>
      </c>
      <c r="L690" s="23">
        <v>0.39030092592593002</v>
      </c>
      <c r="M690" s="24">
        <v>20</v>
      </c>
      <c r="N690" s="25">
        <f>IF(Mov2LH[[#This Row],[Unit/activity (=ILE03)]]="H",Mov2LH[[#This Row],[Actual]]*60,Mov2LH[[#This Row],[Actual]])</f>
        <v>20</v>
      </c>
      <c r="O690" s="21" t="s">
        <v>66</v>
      </c>
      <c r="P690" s="24">
        <v>20</v>
      </c>
      <c r="Q690" s="21" t="s">
        <v>66</v>
      </c>
      <c r="R690" s="21" t="s">
        <v>72</v>
      </c>
    </row>
    <row r="691" spans="1:18" x14ac:dyDescent="0.35">
      <c r="A691" s="27">
        <v>1555470</v>
      </c>
      <c r="B691" s="16">
        <f>VLOOKUP(A691,'Mov 2LH Orders'!B:C,2,0)</f>
        <v>161</v>
      </c>
      <c r="C691" s="21" t="s">
        <v>59</v>
      </c>
      <c r="D691" s="21" t="s">
        <v>75</v>
      </c>
      <c r="E691" s="21" t="s">
        <v>61</v>
      </c>
      <c r="F691" s="21" t="s">
        <v>62</v>
      </c>
      <c r="G691" s="21" t="s">
        <v>63</v>
      </c>
      <c r="H691" s="21" t="s">
        <v>74</v>
      </c>
      <c r="I691" s="22">
        <v>43760</v>
      </c>
      <c r="J691" s="23">
        <v>0.41009259259259001</v>
      </c>
      <c r="K691" s="22">
        <v>43760</v>
      </c>
      <c r="L691" s="23">
        <v>0.47592592592593003</v>
      </c>
      <c r="M691" s="25">
        <v>1.5780000000000001</v>
      </c>
      <c r="N691" s="25">
        <f>IF(Mov2LH[[#This Row],[Unit/activity (=ILE03)]]="H",Mov2LH[[#This Row],[Actual]]*60,Mov2LH[[#This Row],[Actual]])</f>
        <v>94.68</v>
      </c>
      <c r="O691" s="21" t="s">
        <v>77</v>
      </c>
      <c r="P691" s="24">
        <v>290</v>
      </c>
      <c r="Q691" s="21" t="s">
        <v>66</v>
      </c>
      <c r="R691" s="21" t="s">
        <v>67</v>
      </c>
    </row>
    <row r="692" spans="1:18" x14ac:dyDescent="0.35">
      <c r="A692" s="27">
        <v>1555470</v>
      </c>
      <c r="B692" s="16">
        <f>VLOOKUP(A692,'Mov 2LH Orders'!B:C,2,0)</f>
        <v>161</v>
      </c>
      <c r="C692" s="21" t="s">
        <v>59</v>
      </c>
      <c r="D692" s="21" t="s">
        <v>78</v>
      </c>
      <c r="E692" s="21" t="s">
        <v>61</v>
      </c>
      <c r="F692" s="21" t="s">
        <v>62</v>
      </c>
      <c r="G692" s="21" t="s">
        <v>63</v>
      </c>
      <c r="H692" s="21" t="s">
        <v>76</v>
      </c>
      <c r="I692" s="22">
        <v>43765</v>
      </c>
      <c r="J692" s="23">
        <v>0.31837962962963001</v>
      </c>
      <c r="K692" s="22">
        <v>43767</v>
      </c>
      <c r="L692" s="23">
        <v>0.59890046296295996</v>
      </c>
      <c r="M692" s="25">
        <v>183.53</v>
      </c>
      <c r="N692" s="25">
        <f>IF(Mov2LH[[#This Row],[Unit/activity (=ILE03)]]="H",Mov2LH[[#This Row],[Actual]]*60,Mov2LH[[#This Row],[Actual]])</f>
        <v>183.53</v>
      </c>
      <c r="O692" s="21" t="s">
        <v>66</v>
      </c>
      <c r="P692" s="24">
        <v>1040</v>
      </c>
      <c r="Q692" s="21" t="s">
        <v>66</v>
      </c>
      <c r="R692" s="21" t="s">
        <v>67</v>
      </c>
    </row>
    <row r="693" spans="1:18" x14ac:dyDescent="0.35">
      <c r="A693" s="27">
        <v>1555470</v>
      </c>
      <c r="B693" s="16">
        <f>VLOOKUP(A693,'Mov 2LH Orders'!B:C,2,0)</f>
        <v>161</v>
      </c>
      <c r="C693" s="21" t="s">
        <v>59</v>
      </c>
      <c r="D693" s="21" t="s">
        <v>80</v>
      </c>
      <c r="E693" s="21" t="s">
        <v>61</v>
      </c>
      <c r="F693" s="21" t="s">
        <v>62</v>
      </c>
      <c r="G693" s="21" t="s">
        <v>63</v>
      </c>
      <c r="H693" s="21" t="s">
        <v>112</v>
      </c>
      <c r="I693" s="22">
        <v>43767</v>
      </c>
      <c r="J693" s="23">
        <v>0.59934027777777998</v>
      </c>
      <c r="K693" s="22">
        <v>43767</v>
      </c>
      <c r="L693" s="23">
        <v>0.61285879629630002</v>
      </c>
      <c r="M693" s="25">
        <v>19.466999999999999</v>
      </c>
      <c r="N693" s="25">
        <f>IF(Mov2LH[[#This Row],[Unit/activity (=ILE03)]]="H",Mov2LH[[#This Row],[Actual]]*60,Mov2LH[[#This Row],[Actual]])</f>
        <v>19.466999999999999</v>
      </c>
      <c r="O693" s="21" t="s">
        <v>66</v>
      </c>
      <c r="P693" s="24">
        <v>50</v>
      </c>
      <c r="Q693" s="21" t="s">
        <v>66</v>
      </c>
      <c r="R693" s="21" t="s">
        <v>67</v>
      </c>
    </row>
    <row r="694" spans="1:18" x14ac:dyDescent="0.35">
      <c r="A694" s="27">
        <v>1555470</v>
      </c>
      <c r="B694" s="16">
        <f>VLOOKUP(A694,'Mov 2LH Orders'!B:C,2,0)</f>
        <v>161</v>
      </c>
      <c r="C694" s="21" t="s">
        <v>59</v>
      </c>
      <c r="D694" s="21" t="s">
        <v>82</v>
      </c>
      <c r="E694" s="21" t="s">
        <v>89</v>
      </c>
      <c r="F694" s="21" t="s">
        <v>90</v>
      </c>
      <c r="G694" s="21" t="s">
        <v>91</v>
      </c>
      <c r="H694" s="21" t="s">
        <v>92</v>
      </c>
      <c r="I694" s="22"/>
      <c r="J694" s="23">
        <v>0</v>
      </c>
      <c r="K694" s="22"/>
      <c r="L694" s="23">
        <v>0</v>
      </c>
      <c r="M694" s="25">
        <v>0</v>
      </c>
      <c r="N694" s="25">
        <f>IF(Mov2LH[[#This Row],[Unit/activity (=ILE03)]]="H",Mov2LH[[#This Row],[Actual]]*60,Mov2LH[[#This Row],[Actual]])</f>
        <v>0</v>
      </c>
      <c r="O694" s="21" t="s">
        <v>93</v>
      </c>
      <c r="P694" s="24">
        <v>0</v>
      </c>
      <c r="Q694" s="21" t="s">
        <v>66</v>
      </c>
      <c r="R694" s="21" t="s">
        <v>94</v>
      </c>
    </row>
    <row r="695" spans="1:18" x14ac:dyDescent="0.35">
      <c r="A695" s="27">
        <v>1555470</v>
      </c>
      <c r="B695" s="16">
        <f>VLOOKUP(A695,'Mov 2LH Orders'!B:C,2,0)</f>
        <v>161</v>
      </c>
      <c r="C695" s="21" t="s">
        <v>59</v>
      </c>
      <c r="D695" s="21" t="s">
        <v>85</v>
      </c>
      <c r="E695" s="21" t="s">
        <v>69</v>
      </c>
      <c r="F695" s="21" t="s">
        <v>62</v>
      </c>
      <c r="G695" s="21" t="s">
        <v>70</v>
      </c>
      <c r="H695" s="21" t="s">
        <v>79</v>
      </c>
      <c r="I695" s="22">
        <v>43767</v>
      </c>
      <c r="J695" s="23">
        <v>0.62396990740740998</v>
      </c>
      <c r="K695" s="22">
        <v>43767</v>
      </c>
      <c r="L695" s="23">
        <v>0.62396990740740998</v>
      </c>
      <c r="M695" s="24">
        <v>20</v>
      </c>
      <c r="N695" s="25">
        <f>IF(Mov2LH[[#This Row],[Unit/activity (=ILE03)]]="H",Mov2LH[[#This Row],[Actual]]*60,Mov2LH[[#This Row],[Actual]])</f>
        <v>20</v>
      </c>
      <c r="O695" s="21" t="s">
        <v>66</v>
      </c>
      <c r="P695" s="24">
        <v>20</v>
      </c>
      <c r="Q695" s="21" t="s">
        <v>66</v>
      </c>
      <c r="R695" s="21" t="s">
        <v>72</v>
      </c>
    </row>
    <row r="696" spans="1:18" x14ac:dyDescent="0.35">
      <c r="A696" s="27">
        <v>1555470</v>
      </c>
      <c r="B696" s="16">
        <f>VLOOKUP(A696,'Mov 2LH Orders'!B:C,2,0)</f>
        <v>161</v>
      </c>
      <c r="C696" s="21" t="s">
        <v>59</v>
      </c>
      <c r="D696" s="21" t="s">
        <v>88</v>
      </c>
      <c r="E696" s="21" t="s">
        <v>69</v>
      </c>
      <c r="F696" s="21" t="s">
        <v>62</v>
      </c>
      <c r="G696" s="21" t="s">
        <v>70</v>
      </c>
      <c r="H696" s="21" t="s">
        <v>81</v>
      </c>
      <c r="I696" s="22">
        <v>43767</v>
      </c>
      <c r="J696" s="23">
        <v>0.62421296296296003</v>
      </c>
      <c r="K696" s="22">
        <v>43767</v>
      </c>
      <c r="L696" s="23">
        <v>0.62421296296296003</v>
      </c>
      <c r="M696" s="24">
        <v>20</v>
      </c>
      <c r="N696" s="25">
        <f>IF(Mov2LH[[#This Row],[Unit/activity (=ILE03)]]="H",Mov2LH[[#This Row],[Actual]]*60,Mov2LH[[#This Row],[Actual]])</f>
        <v>20</v>
      </c>
      <c r="O696" s="21" t="s">
        <v>66</v>
      </c>
      <c r="P696" s="24">
        <v>20</v>
      </c>
      <c r="Q696" s="21" t="s">
        <v>66</v>
      </c>
      <c r="R696" s="21" t="s">
        <v>72</v>
      </c>
    </row>
    <row r="697" spans="1:18" x14ac:dyDescent="0.35">
      <c r="A697" s="27">
        <v>1555470</v>
      </c>
      <c r="B697" s="16">
        <f>VLOOKUP(A697,'Mov 2LH Orders'!B:C,2,0)</f>
        <v>161</v>
      </c>
      <c r="C697" s="21" t="s">
        <v>59</v>
      </c>
      <c r="D697" s="21" t="s">
        <v>95</v>
      </c>
      <c r="E697" s="21" t="s">
        <v>83</v>
      </c>
      <c r="F697" s="21" t="s">
        <v>62</v>
      </c>
      <c r="G697" s="21" t="s">
        <v>84</v>
      </c>
      <c r="H697" s="21" t="s">
        <v>84</v>
      </c>
      <c r="I697" s="22">
        <v>43767</v>
      </c>
      <c r="J697" s="23">
        <v>0.94300925925926005</v>
      </c>
      <c r="K697" s="22">
        <v>43769</v>
      </c>
      <c r="L697" s="23">
        <v>0.15510416666667001</v>
      </c>
      <c r="M697" s="25">
        <v>4.5780000000000003</v>
      </c>
      <c r="N697" s="25">
        <f>IF(Mov2LH[[#This Row],[Unit/activity (=ILE03)]]="H",Mov2LH[[#This Row],[Actual]]*60,Mov2LH[[#This Row],[Actual]])</f>
        <v>274.68</v>
      </c>
      <c r="O697" s="21" t="s">
        <v>77</v>
      </c>
      <c r="P697" s="24">
        <v>450</v>
      </c>
      <c r="Q697" s="21" t="s">
        <v>66</v>
      </c>
      <c r="R697" s="21" t="s">
        <v>67</v>
      </c>
    </row>
    <row r="698" spans="1:18" x14ac:dyDescent="0.35">
      <c r="A698" s="27">
        <v>1555470</v>
      </c>
      <c r="B698" s="16">
        <f>VLOOKUP(A698,'Mov 2LH Orders'!B:C,2,0)</f>
        <v>161</v>
      </c>
      <c r="C698" s="21" t="s">
        <v>59</v>
      </c>
      <c r="D698" s="21" t="s">
        <v>97</v>
      </c>
      <c r="E698" s="21" t="s">
        <v>86</v>
      </c>
      <c r="F698" s="21" t="s">
        <v>62</v>
      </c>
      <c r="G698" s="21" t="s">
        <v>87</v>
      </c>
      <c r="H698" s="21" t="s">
        <v>87</v>
      </c>
      <c r="I698" s="22">
        <v>43769</v>
      </c>
      <c r="J698" s="23">
        <v>0.36561342592592999</v>
      </c>
      <c r="K698" s="22">
        <v>43769</v>
      </c>
      <c r="L698" s="23">
        <v>0.36561342592592999</v>
      </c>
      <c r="M698" s="24">
        <v>20</v>
      </c>
      <c r="N698" s="25">
        <f>IF(Mov2LH[[#This Row],[Unit/activity (=ILE03)]]="H",Mov2LH[[#This Row],[Actual]]*60,Mov2LH[[#This Row],[Actual]])</f>
        <v>20</v>
      </c>
      <c r="O698" s="21" t="s">
        <v>66</v>
      </c>
      <c r="P698" s="24">
        <v>20</v>
      </c>
      <c r="Q698" s="21" t="s">
        <v>66</v>
      </c>
      <c r="R698" s="21" t="s">
        <v>72</v>
      </c>
    </row>
    <row r="699" spans="1:18" x14ac:dyDescent="0.35">
      <c r="A699" s="27">
        <v>1555470</v>
      </c>
      <c r="B699" s="16">
        <f>VLOOKUP(A699,'Mov 2LH Orders'!B:C,2,0)</f>
        <v>161</v>
      </c>
      <c r="C699" s="21" t="s">
        <v>59</v>
      </c>
      <c r="D699" s="21" t="s">
        <v>99</v>
      </c>
      <c r="E699" s="21" t="s">
        <v>61</v>
      </c>
      <c r="F699" s="21" t="s">
        <v>62</v>
      </c>
      <c r="G699" s="21" t="s">
        <v>63</v>
      </c>
      <c r="H699" s="21" t="s">
        <v>96</v>
      </c>
      <c r="I699" s="22">
        <v>43772</v>
      </c>
      <c r="J699" s="23">
        <v>0.35009259259259001</v>
      </c>
      <c r="K699" s="22">
        <v>43772</v>
      </c>
      <c r="L699" s="23">
        <v>0.39565972222222001</v>
      </c>
      <c r="M699" s="25">
        <v>1.0940000000000001</v>
      </c>
      <c r="N699" s="25">
        <f>IF(Mov2LH[[#This Row],[Unit/activity (=ILE03)]]="H",Mov2LH[[#This Row],[Actual]]*60,Mov2LH[[#This Row],[Actual]])</f>
        <v>65.64</v>
      </c>
      <c r="O699" s="21" t="s">
        <v>77</v>
      </c>
      <c r="P699" s="24">
        <v>100</v>
      </c>
      <c r="Q699" s="21" t="s">
        <v>66</v>
      </c>
      <c r="R699" s="21" t="s">
        <v>67</v>
      </c>
    </row>
    <row r="700" spans="1:18" x14ac:dyDescent="0.35">
      <c r="A700" s="27">
        <v>1555470</v>
      </c>
      <c r="B700" s="16">
        <f>VLOOKUP(A700,'Mov 2LH Orders'!B:C,2,0)</f>
        <v>161</v>
      </c>
      <c r="C700" s="21" t="s">
        <v>59</v>
      </c>
      <c r="D700" s="21" t="s">
        <v>101</v>
      </c>
      <c r="E700" s="21" t="s">
        <v>69</v>
      </c>
      <c r="F700" s="21" t="s">
        <v>62</v>
      </c>
      <c r="G700" s="21" t="s">
        <v>70</v>
      </c>
      <c r="H700" s="21" t="s">
        <v>98</v>
      </c>
      <c r="I700" s="22">
        <v>43774</v>
      </c>
      <c r="J700" s="23">
        <v>0.61276620370370005</v>
      </c>
      <c r="K700" s="22">
        <v>43774</v>
      </c>
      <c r="L700" s="23">
        <v>0.61276620370370005</v>
      </c>
      <c r="M700" s="24">
        <v>20</v>
      </c>
      <c r="N700" s="25">
        <f>IF(Mov2LH[[#This Row],[Unit/activity (=ILE03)]]="H",Mov2LH[[#This Row],[Actual]]*60,Mov2LH[[#This Row],[Actual]])</f>
        <v>20</v>
      </c>
      <c r="O700" s="21" t="s">
        <v>66</v>
      </c>
      <c r="P700" s="24">
        <v>20</v>
      </c>
      <c r="Q700" s="21" t="s">
        <v>66</v>
      </c>
      <c r="R700" s="21" t="s">
        <v>72</v>
      </c>
    </row>
    <row r="701" spans="1:18" x14ac:dyDescent="0.35">
      <c r="A701" s="27">
        <v>1555470</v>
      </c>
      <c r="B701" s="16">
        <f>VLOOKUP(A701,'Mov 2LH Orders'!B:C,2,0)</f>
        <v>161</v>
      </c>
      <c r="C701" s="21" t="s">
        <v>59</v>
      </c>
      <c r="D701" s="21" t="s">
        <v>104</v>
      </c>
      <c r="E701" s="21" t="s">
        <v>69</v>
      </c>
      <c r="F701" s="21" t="s">
        <v>62</v>
      </c>
      <c r="G701" s="21" t="s">
        <v>70</v>
      </c>
      <c r="H701" s="21" t="s">
        <v>100</v>
      </c>
      <c r="I701" s="22">
        <v>43774</v>
      </c>
      <c r="J701" s="23">
        <v>0.61281249999999998</v>
      </c>
      <c r="K701" s="22">
        <v>43774</v>
      </c>
      <c r="L701" s="23">
        <v>0.61281249999999998</v>
      </c>
      <c r="M701" s="24">
        <v>30</v>
      </c>
      <c r="N701" s="25">
        <f>IF(Mov2LH[[#This Row],[Unit/activity (=ILE03)]]="H",Mov2LH[[#This Row],[Actual]]*60,Mov2LH[[#This Row],[Actual]])</f>
        <v>30</v>
      </c>
      <c r="O701" s="21" t="s">
        <v>66</v>
      </c>
      <c r="P701" s="24">
        <v>30</v>
      </c>
      <c r="Q701" s="21" t="s">
        <v>66</v>
      </c>
      <c r="R701" s="21" t="s">
        <v>72</v>
      </c>
    </row>
    <row r="702" spans="1:18" x14ac:dyDescent="0.35">
      <c r="A702" s="27">
        <v>1555470</v>
      </c>
      <c r="B702" s="16">
        <f>VLOOKUP(A702,'Mov 2LH Orders'!B:C,2,0)</f>
        <v>161</v>
      </c>
      <c r="C702" s="21" t="s">
        <v>59</v>
      </c>
      <c r="D702" s="21" t="s">
        <v>113</v>
      </c>
      <c r="E702" s="21" t="s">
        <v>102</v>
      </c>
      <c r="F702" s="21" t="s">
        <v>62</v>
      </c>
      <c r="G702" s="21" t="s">
        <v>100</v>
      </c>
      <c r="H702" s="21" t="s">
        <v>103</v>
      </c>
      <c r="I702" s="22">
        <v>43774</v>
      </c>
      <c r="J702" s="23">
        <v>0.61283564814814995</v>
      </c>
      <c r="K702" s="22">
        <v>43774</v>
      </c>
      <c r="L702" s="23">
        <v>0.61283564814814995</v>
      </c>
      <c r="M702" s="24">
        <v>30</v>
      </c>
      <c r="N702" s="25">
        <f>IF(Mov2LH[[#This Row],[Unit/activity (=ILE03)]]="H",Mov2LH[[#This Row],[Actual]]*60,Mov2LH[[#This Row],[Actual]])</f>
        <v>30</v>
      </c>
      <c r="O702" s="21" t="s">
        <v>66</v>
      </c>
      <c r="P702" s="24">
        <v>30</v>
      </c>
      <c r="Q702" s="21" t="s">
        <v>66</v>
      </c>
      <c r="R702" s="21" t="s">
        <v>72</v>
      </c>
    </row>
    <row r="703" spans="1:18" x14ac:dyDescent="0.35">
      <c r="A703" s="27">
        <v>1555470</v>
      </c>
      <c r="B703" s="16">
        <f>VLOOKUP(A703,'Mov 2LH Orders'!B:C,2,0)</f>
        <v>161</v>
      </c>
      <c r="C703" s="21" t="s">
        <v>59</v>
      </c>
      <c r="D703" s="21" t="s">
        <v>114</v>
      </c>
      <c r="E703" s="21" t="s">
        <v>102</v>
      </c>
      <c r="F703" s="21" t="s">
        <v>105</v>
      </c>
      <c r="G703" s="21" t="s">
        <v>100</v>
      </c>
      <c r="H703" s="21" t="s">
        <v>106</v>
      </c>
      <c r="I703" s="22">
        <v>43779</v>
      </c>
      <c r="J703" s="23">
        <v>0.39218750000000002</v>
      </c>
      <c r="K703" s="22">
        <v>43779</v>
      </c>
      <c r="L703" s="23">
        <v>0.39218750000000002</v>
      </c>
      <c r="M703" s="24">
        <v>45</v>
      </c>
      <c r="N703" s="25">
        <f>IF(Mov2LH[[#This Row],[Unit/activity (=ILE03)]]="H",Mov2LH[[#This Row],[Actual]]*60,Mov2LH[[#This Row],[Actual]])</f>
        <v>45</v>
      </c>
      <c r="O703" s="21" t="s">
        <v>66</v>
      </c>
      <c r="P703" s="24">
        <v>45</v>
      </c>
      <c r="Q703" s="21" t="s">
        <v>66</v>
      </c>
      <c r="R703" s="21" t="s">
        <v>72</v>
      </c>
    </row>
    <row r="704" spans="1:18" x14ac:dyDescent="0.35">
      <c r="A704" s="27">
        <v>1555470</v>
      </c>
      <c r="B704" s="16">
        <f>VLOOKUP(A704,'Mov 2LH Orders'!B:C,2,0)</f>
        <v>161</v>
      </c>
      <c r="C704" s="21" t="s">
        <v>107</v>
      </c>
      <c r="D704" s="21" t="s">
        <v>60</v>
      </c>
      <c r="E704" s="21" t="s">
        <v>61</v>
      </c>
      <c r="F704" s="21" t="s">
        <v>90</v>
      </c>
      <c r="G704" s="21" t="s">
        <v>63</v>
      </c>
      <c r="H704" s="21" t="s">
        <v>108</v>
      </c>
      <c r="I704" s="22">
        <v>43760</v>
      </c>
      <c r="J704" s="23">
        <v>0.38952546296295998</v>
      </c>
      <c r="K704" s="22">
        <v>43767</v>
      </c>
      <c r="L704" s="23">
        <v>0.67160879629629999</v>
      </c>
      <c r="M704" s="25">
        <v>49.808</v>
      </c>
      <c r="N704" s="25">
        <f>IF(Mov2LH[[#This Row],[Unit/activity (=ILE03)]]="H",Mov2LH[[#This Row],[Actual]]*60,Mov2LH[[#This Row],[Actual]])</f>
        <v>2988.48</v>
      </c>
      <c r="O704" s="21" t="s">
        <v>77</v>
      </c>
      <c r="P704" s="24">
        <v>1</v>
      </c>
      <c r="Q704" s="21" t="s">
        <v>66</v>
      </c>
      <c r="R704" s="21" t="s">
        <v>67</v>
      </c>
    </row>
    <row r="705" spans="1:18" x14ac:dyDescent="0.35">
      <c r="A705" s="27">
        <v>1555470</v>
      </c>
      <c r="B705" s="16">
        <f>VLOOKUP(A705,'Mov 2LH Orders'!B:C,2,0)</f>
        <v>161</v>
      </c>
      <c r="C705" s="21" t="s">
        <v>109</v>
      </c>
      <c r="D705" s="21" t="s">
        <v>95</v>
      </c>
      <c r="E705" s="21" t="s">
        <v>83</v>
      </c>
      <c r="F705" s="21" t="s">
        <v>90</v>
      </c>
      <c r="G705" s="21" t="s">
        <v>84</v>
      </c>
      <c r="H705" s="21" t="s">
        <v>110</v>
      </c>
      <c r="I705" s="22"/>
      <c r="J705" s="23">
        <v>0</v>
      </c>
      <c r="K705" s="22"/>
      <c r="L705" s="23">
        <v>0</v>
      </c>
      <c r="M705" s="25">
        <v>0</v>
      </c>
      <c r="N705" s="25">
        <f>IF(Mov2LH[[#This Row],[Unit/activity (=ILE03)]]="H",Mov2LH[[#This Row],[Actual]]*60,Mov2LH[[#This Row],[Actual]])</f>
        <v>0</v>
      </c>
      <c r="O705" s="21" t="s">
        <v>93</v>
      </c>
      <c r="P705" s="24">
        <v>5</v>
      </c>
      <c r="Q705" s="21" t="s">
        <v>66</v>
      </c>
      <c r="R705" s="21" t="s">
        <v>94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opLeftCell="A10" zoomScale="70" zoomScaleNormal="70" workbookViewId="0">
      <selection activeCell="B4" sqref="B4:B42"/>
    </sheetView>
  </sheetViews>
  <sheetFormatPr defaultRowHeight="14.5" x14ac:dyDescent="0.35"/>
  <cols>
    <col min="1" max="1" width="17.90625" customWidth="1"/>
    <col min="2" max="2" width="17.36328125" bestFit="1" customWidth="1"/>
    <col min="3" max="3" width="14.81640625" bestFit="1" customWidth="1"/>
    <col min="4" max="78" width="17.90625" customWidth="1"/>
    <col min="79" max="79" width="21.08984375" customWidth="1"/>
    <col min="80" max="81" width="19.6328125" customWidth="1"/>
    <col min="82" max="82" width="21.08984375" customWidth="1"/>
    <col min="83" max="83" width="19.6328125" customWidth="1"/>
  </cols>
  <sheetData>
    <row r="1" spans="1:3" x14ac:dyDescent="0.35">
      <c r="A1" s="31" t="s">
        <v>50</v>
      </c>
      <c r="B1" t="s">
        <v>131</v>
      </c>
    </row>
    <row r="3" spans="1:3" x14ac:dyDescent="0.35">
      <c r="A3" s="31" t="s">
        <v>116</v>
      </c>
      <c r="B3" t="s">
        <v>122</v>
      </c>
      <c r="C3" t="s">
        <v>120</v>
      </c>
    </row>
    <row r="4" spans="1:3" x14ac:dyDescent="0.35">
      <c r="A4" s="32">
        <v>123</v>
      </c>
      <c r="B4" s="30">
        <v>527.14300000000003</v>
      </c>
      <c r="C4" s="30">
        <v>490</v>
      </c>
    </row>
    <row r="5" spans="1:3" x14ac:dyDescent="0.35">
      <c r="A5" s="32">
        <v>124</v>
      </c>
      <c r="B5" s="30">
        <v>360.49</v>
      </c>
      <c r="C5" s="30">
        <v>490</v>
      </c>
    </row>
    <row r="6" spans="1:3" x14ac:dyDescent="0.35">
      <c r="A6" s="32">
        <v>125</v>
      </c>
      <c r="B6" s="30">
        <v>771.72</v>
      </c>
      <c r="C6" s="30">
        <v>490</v>
      </c>
    </row>
    <row r="7" spans="1:3" x14ac:dyDescent="0.35">
      <c r="A7" s="32">
        <v>126</v>
      </c>
      <c r="B7" s="30">
        <v>233.72000000000003</v>
      </c>
      <c r="C7" s="30">
        <v>490</v>
      </c>
    </row>
    <row r="8" spans="1:3" x14ac:dyDescent="0.35">
      <c r="A8" s="32">
        <v>127</v>
      </c>
      <c r="B8" s="30">
        <v>325.57299999999998</v>
      </c>
      <c r="C8" s="30">
        <v>490</v>
      </c>
    </row>
    <row r="9" spans="1:3" x14ac:dyDescent="0.35">
      <c r="A9" s="32">
        <v>128</v>
      </c>
      <c r="B9" s="30">
        <v>456.06</v>
      </c>
      <c r="C9" s="30">
        <v>490</v>
      </c>
    </row>
    <row r="10" spans="1:3" x14ac:dyDescent="0.35">
      <c r="A10" s="32">
        <v>129</v>
      </c>
      <c r="B10" s="30">
        <v>370.87300000000005</v>
      </c>
      <c r="C10" s="30">
        <v>490</v>
      </c>
    </row>
    <row r="11" spans="1:3" x14ac:dyDescent="0.35">
      <c r="A11" s="32">
        <v>130</v>
      </c>
      <c r="B11" s="30">
        <v>448.81</v>
      </c>
      <c r="C11" s="30">
        <v>490</v>
      </c>
    </row>
    <row r="12" spans="1:3" x14ac:dyDescent="0.35">
      <c r="A12" s="32">
        <v>131</v>
      </c>
      <c r="B12" s="30">
        <v>589.5</v>
      </c>
      <c r="C12" s="30">
        <v>490</v>
      </c>
    </row>
    <row r="13" spans="1:3" x14ac:dyDescent="0.35">
      <c r="A13" s="32">
        <v>132</v>
      </c>
      <c r="B13" s="30">
        <v>623.93700000000001</v>
      </c>
      <c r="C13" s="30">
        <v>490</v>
      </c>
    </row>
    <row r="14" spans="1:3" x14ac:dyDescent="0.35">
      <c r="A14" s="32">
        <v>133</v>
      </c>
      <c r="B14" s="30">
        <v>606.63300000000004</v>
      </c>
      <c r="C14" s="30">
        <v>490</v>
      </c>
    </row>
    <row r="15" spans="1:3" x14ac:dyDescent="0.35">
      <c r="A15" s="32">
        <v>134</v>
      </c>
      <c r="B15" s="30">
        <v>914.5329999999999</v>
      </c>
      <c r="C15" s="30">
        <v>490</v>
      </c>
    </row>
    <row r="16" spans="1:3" x14ac:dyDescent="0.35">
      <c r="A16" s="32">
        <v>135</v>
      </c>
      <c r="B16" s="30">
        <v>493.38</v>
      </c>
      <c r="C16" s="30">
        <v>490</v>
      </c>
    </row>
    <row r="17" spans="1:3" x14ac:dyDescent="0.35">
      <c r="A17" s="32">
        <v>136</v>
      </c>
      <c r="B17" s="30">
        <v>476.34000000000003</v>
      </c>
      <c r="C17" s="30">
        <v>490</v>
      </c>
    </row>
    <row r="18" spans="1:3" x14ac:dyDescent="0.35">
      <c r="A18" s="32">
        <v>137</v>
      </c>
      <c r="B18" s="30">
        <v>775.24699999999996</v>
      </c>
      <c r="C18" s="30">
        <v>490</v>
      </c>
    </row>
    <row r="19" spans="1:3" x14ac:dyDescent="0.35">
      <c r="A19" s="32">
        <v>138</v>
      </c>
      <c r="B19" s="30">
        <v>478.27700000000004</v>
      </c>
      <c r="C19" s="30">
        <v>490</v>
      </c>
    </row>
    <row r="20" spans="1:3" x14ac:dyDescent="0.35">
      <c r="A20" s="32">
        <v>139</v>
      </c>
      <c r="B20" s="30">
        <v>481.65000000000003</v>
      </c>
      <c r="C20" s="30">
        <v>490</v>
      </c>
    </row>
    <row r="21" spans="1:3" x14ac:dyDescent="0.35">
      <c r="A21" s="32">
        <v>140</v>
      </c>
      <c r="B21" s="30">
        <v>443.57300000000004</v>
      </c>
      <c r="C21" s="30">
        <v>490</v>
      </c>
    </row>
    <row r="22" spans="1:3" x14ac:dyDescent="0.35">
      <c r="A22" s="32">
        <v>141</v>
      </c>
      <c r="B22" s="30">
        <v>651.46699999999998</v>
      </c>
      <c r="C22" s="30">
        <v>490</v>
      </c>
    </row>
    <row r="23" spans="1:3" x14ac:dyDescent="0.35">
      <c r="A23" s="32">
        <v>142</v>
      </c>
      <c r="B23" s="30">
        <v>264.52300000000002</v>
      </c>
      <c r="C23" s="30">
        <v>490</v>
      </c>
    </row>
    <row r="24" spans="1:3" x14ac:dyDescent="0.35">
      <c r="A24" s="32">
        <v>143</v>
      </c>
      <c r="B24" s="30">
        <v>646.98</v>
      </c>
      <c r="C24" s="30">
        <v>490</v>
      </c>
    </row>
    <row r="25" spans="1:3" x14ac:dyDescent="0.35">
      <c r="A25" s="32">
        <v>144</v>
      </c>
      <c r="B25" s="30">
        <v>688.56</v>
      </c>
      <c r="C25" s="30">
        <v>490</v>
      </c>
    </row>
    <row r="26" spans="1:3" x14ac:dyDescent="0.35">
      <c r="A26" s="32">
        <v>145</v>
      </c>
      <c r="B26" s="30">
        <v>587.1869999999999</v>
      </c>
      <c r="C26" s="30">
        <v>490</v>
      </c>
    </row>
    <row r="27" spans="1:3" x14ac:dyDescent="0.35">
      <c r="A27" s="32">
        <v>146</v>
      </c>
      <c r="B27" s="30">
        <v>406.97699999999998</v>
      </c>
      <c r="C27" s="30">
        <v>490</v>
      </c>
    </row>
    <row r="28" spans="1:3" x14ac:dyDescent="0.35">
      <c r="A28" s="32">
        <v>147</v>
      </c>
      <c r="B28" s="30">
        <v>590.01299999999992</v>
      </c>
      <c r="C28" s="30">
        <v>490</v>
      </c>
    </row>
    <row r="29" spans="1:3" x14ac:dyDescent="0.35">
      <c r="A29" s="32">
        <v>148</v>
      </c>
      <c r="B29" s="30">
        <v>604.56000000000006</v>
      </c>
      <c r="C29" s="30">
        <v>490</v>
      </c>
    </row>
    <row r="30" spans="1:3" x14ac:dyDescent="0.35">
      <c r="A30" s="32">
        <v>149</v>
      </c>
      <c r="B30" s="30">
        <v>480.77</v>
      </c>
      <c r="C30" s="30">
        <v>490</v>
      </c>
    </row>
    <row r="31" spans="1:3" x14ac:dyDescent="0.35">
      <c r="A31" s="32">
        <v>150</v>
      </c>
      <c r="B31" s="30">
        <v>1101.3499999999999</v>
      </c>
      <c r="C31" s="30">
        <v>490</v>
      </c>
    </row>
    <row r="32" spans="1:3" x14ac:dyDescent="0.35">
      <c r="A32" s="32">
        <v>151</v>
      </c>
      <c r="B32" s="30">
        <v>506.57299999999998</v>
      </c>
      <c r="C32" s="30">
        <v>490</v>
      </c>
    </row>
    <row r="33" spans="1:3" x14ac:dyDescent="0.35">
      <c r="A33" s="32">
        <v>152</v>
      </c>
      <c r="B33" s="30">
        <v>451.92099999999999</v>
      </c>
      <c r="C33" s="30">
        <v>490</v>
      </c>
    </row>
    <row r="34" spans="1:3" x14ac:dyDescent="0.35">
      <c r="A34" s="32">
        <v>153</v>
      </c>
      <c r="B34" s="30">
        <v>1004.7570000000001</v>
      </c>
      <c r="C34" s="30">
        <v>490</v>
      </c>
    </row>
    <row r="35" spans="1:3" x14ac:dyDescent="0.35">
      <c r="A35" s="32">
        <v>154</v>
      </c>
      <c r="B35" s="30">
        <v>491.91000000000008</v>
      </c>
      <c r="C35" s="30">
        <v>490</v>
      </c>
    </row>
    <row r="36" spans="1:3" x14ac:dyDescent="0.35">
      <c r="A36" s="32">
        <v>155</v>
      </c>
      <c r="B36" s="30">
        <v>771.56700000000001</v>
      </c>
      <c r="C36" s="30">
        <v>490</v>
      </c>
    </row>
    <row r="37" spans="1:3" x14ac:dyDescent="0.35">
      <c r="A37" s="32">
        <v>156</v>
      </c>
      <c r="B37" s="30">
        <v>613.5</v>
      </c>
      <c r="C37" s="30">
        <v>490</v>
      </c>
    </row>
    <row r="38" spans="1:3" x14ac:dyDescent="0.35">
      <c r="A38" s="32">
        <v>157</v>
      </c>
      <c r="B38" s="30">
        <v>866.66300000000001</v>
      </c>
      <c r="C38" s="30">
        <v>490</v>
      </c>
    </row>
    <row r="39" spans="1:3" x14ac:dyDescent="0.35">
      <c r="A39" s="32">
        <v>158</v>
      </c>
      <c r="B39" s="30">
        <v>316.12700000000001</v>
      </c>
      <c r="C39" s="30">
        <v>490</v>
      </c>
    </row>
    <row r="40" spans="1:3" x14ac:dyDescent="0.35">
      <c r="A40" s="32">
        <v>159</v>
      </c>
      <c r="B40" s="30">
        <v>743.12700000000007</v>
      </c>
      <c r="C40" s="30">
        <v>490</v>
      </c>
    </row>
    <row r="41" spans="1:3" x14ac:dyDescent="0.35">
      <c r="A41" s="32">
        <v>160</v>
      </c>
      <c r="B41" s="30">
        <v>275.74299999999999</v>
      </c>
      <c r="C41" s="30">
        <v>490</v>
      </c>
    </row>
    <row r="42" spans="1:3" x14ac:dyDescent="0.35">
      <c r="A42" s="32">
        <v>161</v>
      </c>
      <c r="B42" s="30">
        <v>336.12</v>
      </c>
      <c r="C42" s="30">
        <v>490</v>
      </c>
    </row>
    <row r="43" spans="1:3" x14ac:dyDescent="0.35">
      <c r="A43" s="32" t="s">
        <v>117</v>
      </c>
      <c r="B43" s="30">
        <v>21777.853999999999</v>
      </c>
      <c r="C43" s="30">
        <v>19110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42"/>
  <sheetViews>
    <sheetView topLeftCell="A222" workbookViewId="0">
      <selection activeCell="B2" sqref="B2:E242"/>
    </sheetView>
  </sheetViews>
  <sheetFormatPr defaultRowHeight="14.5" x14ac:dyDescent="0.35"/>
  <cols>
    <col min="3" max="3" width="6.81640625" bestFit="1" customWidth="1"/>
    <col min="4" max="4" width="15" bestFit="1" customWidth="1"/>
    <col min="5" max="5" width="20.81640625" bestFit="1" customWidth="1"/>
    <col min="11" max="11" width="6.81640625" bestFit="1" customWidth="1"/>
  </cols>
  <sheetData>
    <row r="2" spans="1:11" x14ac:dyDescent="0.35">
      <c r="B2" s="16" t="s">
        <v>38</v>
      </c>
      <c r="C2" s="16" t="s">
        <v>39</v>
      </c>
      <c r="D2" s="16" t="s">
        <v>40</v>
      </c>
      <c r="E2" s="16" t="s">
        <v>41</v>
      </c>
      <c r="K2" s="16"/>
    </row>
    <row r="3" spans="1:11" x14ac:dyDescent="0.35">
      <c r="B3">
        <v>1528112</v>
      </c>
      <c r="C3">
        <v>123</v>
      </c>
      <c r="D3" t="s">
        <v>11</v>
      </c>
      <c r="E3" t="s">
        <v>42</v>
      </c>
    </row>
    <row r="4" spans="1:11" x14ac:dyDescent="0.35">
      <c r="B4">
        <v>1528702</v>
      </c>
      <c r="C4">
        <v>123</v>
      </c>
      <c r="D4" t="s">
        <v>16</v>
      </c>
      <c r="E4" t="s">
        <v>127</v>
      </c>
    </row>
    <row r="5" spans="1:11" x14ac:dyDescent="0.35">
      <c r="B5">
        <v>1528703</v>
      </c>
      <c r="C5">
        <v>123</v>
      </c>
      <c r="D5" t="s">
        <v>21</v>
      </c>
      <c r="E5" t="s">
        <v>128</v>
      </c>
    </row>
    <row r="6" spans="1:11" x14ac:dyDescent="0.35">
      <c r="B6">
        <v>1528718</v>
      </c>
      <c r="C6">
        <v>123</v>
      </c>
      <c r="D6" t="s">
        <v>26</v>
      </c>
      <c r="E6" t="s">
        <v>129</v>
      </c>
    </row>
    <row r="7" spans="1:11" x14ac:dyDescent="0.35">
      <c r="A7" s="35">
        <v>1529154</v>
      </c>
      <c r="B7" s="37">
        <v>1525658</v>
      </c>
      <c r="C7">
        <v>123</v>
      </c>
      <c r="D7" t="s">
        <v>31</v>
      </c>
      <c r="E7" t="s">
        <v>130</v>
      </c>
    </row>
    <row r="8" spans="1:11" x14ac:dyDescent="0.35">
      <c r="A8" s="35">
        <v>1529155</v>
      </c>
      <c r="B8" s="37">
        <v>1525659</v>
      </c>
      <c r="C8">
        <v>123</v>
      </c>
      <c r="D8" t="s">
        <v>36</v>
      </c>
      <c r="E8" t="s">
        <v>44</v>
      </c>
    </row>
    <row r="9" spans="1:11" x14ac:dyDescent="0.35">
      <c r="B9">
        <v>1528715</v>
      </c>
      <c r="C9">
        <v>124</v>
      </c>
      <c r="D9" t="s">
        <v>11</v>
      </c>
      <c r="E9" t="s">
        <v>42</v>
      </c>
    </row>
    <row r="10" spans="1:11" x14ac:dyDescent="0.35">
      <c r="B10">
        <v>1528716</v>
      </c>
      <c r="C10">
        <v>124</v>
      </c>
      <c r="D10" t="s">
        <v>16</v>
      </c>
      <c r="E10" t="s">
        <v>127</v>
      </c>
    </row>
    <row r="11" spans="1:11" x14ac:dyDescent="0.35">
      <c r="B11">
        <v>1528717</v>
      </c>
      <c r="C11">
        <v>124</v>
      </c>
      <c r="D11" t="s">
        <v>21</v>
      </c>
      <c r="E11" t="s">
        <v>128</v>
      </c>
    </row>
    <row r="12" spans="1:11" x14ac:dyDescent="0.35">
      <c r="A12" s="35">
        <v>1529156</v>
      </c>
      <c r="B12" s="37">
        <v>1525664</v>
      </c>
      <c r="C12">
        <v>124</v>
      </c>
      <c r="D12" t="s">
        <v>31</v>
      </c>
      <c r="E12" t="s">
        <v>130</v>
      </c>
    </row>
    <row r="13" spans="1:11" x14ac:dyDescent="0.35">
      <c r="A13" s="35">
        <v>1529157</v>
      </c>
      <c r="B13" s="37">
        <v>1525665</v>
      </c>
      <c r="C13">
        <v>124</v>
      </c>
      <c r="D13" t="s">
        <v>36</v>
      </c>
      <c r="E13" t="s">
        <v>44</v>
      </c>
    </row>
    <row r="14" spans="1:11" x14ac:dyDescent="0.35">
      <c r="B14">
        <v>1529654</v>
      </c>
      <c r="C14">
        <v>124</v>
      </c>
      <c r="D14" t="s">
        <v>26</v>
      </c>
      <c r="E14" t="s">
        <v>129</v>
      </c>
    </row>
    <row r="15" spans="1:11" x14ac:dyDescent="0.35">
      <c r="A15" s="35">
        <v>1528115</v>
      </c>
      <c r="B15" s="37">
        <v>1524526</v>
      </c>
      <c r="C15">
        <v>125</v>
      </c>
      <c r="D15" t="s">
        <v>26</v>
      </c>
      <c r="E15" t="s">
        <v>129</v>
      </c>
    </row>
    <row r="16" spans="1:11" x14ac:dyDescent="0.35">
      <c r="A16" s="35">
        <v>1529158</v>
      </c>
      <c r="B16" s="37">
        <v>1527030</v>
      </c>
      <c r="C16">
        <v>125</v>
      </c>
      <c r="D16" t="s">
        <v>31</v>
      </c>
      <c r="E16" t="s">
        <v>130</v>
      </c>
    </row>
    <row r="17" spans="1:5" x14ac:dyDescent="0.35">
      <c r="A17" s="35">
        <v>1529159</v>
      </c>
      <c r="B17" s="37">
        <v>1527031</v>
      </c>
      <c r="C17">
        <v>125</v>
      </c>
      <c r="D17" t="s">
        <v>36</v>
      </c>
      <c r="E17" t="s">
        <v>44</v>
      </c>
    </row>
    <row r="18" spans="1:5" x14ac:dyDescent="0.35">
      <c r="B18">
        <v>1529651</v>
      </c>
      <c r="C18">
        <v>125</v>
      </c>
      <c r="D18" t="s">
        <v>11</v>
      </c>
      <c r="E18" t="s">
        <v>42</v>
      </c>
    </row>
    <row r="19" spans="1:5" x14ac:dyDescent="0.35">
      <c r="B19">
        <v>1529652</v>
      </c>
      <c r="C19">
        <v>125</v>
      </c>
      <c r="D19" t="s">
        <v>16</v>
      </c>
      <c r="E19" t="s">
        <v>127</v>
      </c>
    </row>
    <row r="20" spans="1:5" x14ac:dyDescent="0.35">
      <c r="B20">
        <v>1529653</v>
      </c>
      <c r="C20">
        <v>125</v>
      </c>
      <c r="D20" t="s">
        <v>21</v>
      </c>
      <c r="E20" t="s">
        <v>128</v>
      </c>
    </row>
    <row r="21" spans="1:5" x14ac:dyDescent="0.35">
      <c r="A21" s="35">
        <v>1529180</v>
      </c>
      <c r="B21" s="37">
        <v>1527036</v>
      </c>
      <c r="C21">
        <v>126</v>
      </c>
      <c r="D21" t="s">
        <v>31</v>
      </c>
      <c r="E21" t="s">
        <v>130</v>
      </c>
    </row>
    <row r="22" spans="1:5" x14ac:dyDescent="0.35">
      <c r="A22" s="35">
        <v>1529181</v>
      </c>
      <c r="B22" s="37">
        <v>1527037</v>
      </c>
      <c r="C22">
        <v>126</v>
      </c>
      <c r="D22" t="s">
        <v>36</v>
      </c>
      <c r="E22" t="s">
        <v>44</v>
      </c>
    </row>
    <row r="23" spans="1:5" x14ac:dyDescent="0.35">
      <c r="B23">
        <v>1529655</v>
      </c>
      <c r="C23">
        <v>126</v>
      </c>
      <c r="D23" t="s">
        <v>26</v>
      </c>
      <c r="E23" t="s">
        <v>129</v>
      </c>
    </row>
    <row r="24" spans="1:5" x14ac:dyDescent="0.35">
      <c r="B24">
        <v>1530335</v>
      </c>
      <c r="C24">
        <v>126</v>
      </c>
      <c r="D24" t="s">
        <v>11</v>
      </c>
      <c r="E24" t="s">
        <v>42</v>
      </c>
    </row>
    <row r="25" spans="1:5" x14ac:dyDescent="0.35">
      <c r="B25">
        <v>1530336</v>
      </c>
      <c r="C25">
        <v>126</v>
      </c>
      <c r="D25" t="s">
        <v>16</v>
      </c>
      <c r="E25" t="s">
        <v>127</v>
      </c>
    </row>
    <row r="26" spans="1:5" x14ac:dyDescent="0.35">
      <c r="B26">
        <v>1530338</v>
      </c>
      <c r="C26">
        <v>126</v>
      </c>
      <c r="D26" t="s">
        <v>21</v>
      </c>
      <c r="E26" t="s">
        <v>128</v>
      </c>
    </row>
    <row r="27" spans="1:5" x14ac:dyDescent="0.35">
      <c r="B27">
        <v>1528119</v>
      </c>
      <c r="C27">
        <v>127</v>
      </c>
      <c r="D27" t="s">
        <v>31</v>
      </c>
      <c r="E27" t="s">
        <v>130</v>
      </c>
    </row>
    <row r="28" spans="1:5" x14ac:dyDescent="0.35">
      <c r="B28">
        <v>1528360</v>
      </c>
      <c r="C28">
        <v>127</v>
      </c>
      <c r="D28" t="s">
        <v>36</v>
      </c>
      <c r="E28" t="s">
        <v>44</v>
      </c>
    </row>
    <row r="29" spans="1:5" x14ac:dyDescent="0.35">
      <c r="B29">
        <v>1530339</v>
      </c>
      <c r="C29">
        <v>127</v>
      </c>
      <c r="D29" t="s">
        <v>26</v>
      </c>
      <c r="E29" t="s">
        <v>129</v>
      </c>
    </row>
    <row r="30" spans="1:5" x14ac:dyDescent="0.35">
      <c r="B30">
        <v>1531221</v>
      </c>
      <c r="C30">
        <v>127</v>
      </c>
      <c r="D30" t="s">
        <v>11</v>
      </c>
      <c r="E30" t="s">
        <v>42</v>
      </c>
    </row>
    <row r="31" spans="1:5" x14ac:dyDescent="0.35">
      <c r="B31">
        <v>1531222</v>
      </c>
      <c r="C31">
        <v>127</v>
      </c>
      <c r="D31" t="s">
        <v>16</v>
      </c>
      <c r="E31" t="s">
        <v>127</v>
      </c>
    </row>
    <row r="32" spans="1:5" x14ac:dyDescent="0.35">
      <c r="B32">
        <v>1531223</v>
      </c>
      <c r="C32">
        <v>127</v>
      </c>
      <c r="D32" t="s">
        <v>21</v>
      </c>
      <c r="E32" t="s">
        <v>128</v>
      </c>
    </row>
    <row r="33" spans="2:5" x14ac:dyDescent="0.35">
      <c r="B33">
        <v>1528705</v>
      </c>
      <c r="C33">
        <v>128</v>
      </c>
      <c r="D33" t="s">
        <v>31</v>
      </c>
      <c r="E33" t="s">
        <v>130</v>
      </c>
    </row>
    <row r="34" spans="2:5" x14ac:dyDescent="0.35">
      <c r="B34">
        <v>1528706</v>
      </c>
      <c r="C34">
        <v>128</v>
      </c>
      <c r="D34" t="s">
        <v>36</v>
      </c>
      <c r="E34" t="s">
        <v>44</v>
      </c>
    </row>
    <row r="35" spans="2:5" x14ac:dyDescent="0.35">
      <c r="B35">
        <v>1531226</v>
      </c>
      <c r="C35">
        <v>128</v>
      </c>
      <c r="D35" t="s">
        <v>11</v>
      </c>
      <c r="E35" t="s">
        <v>42</v>
      </c>
    </row>
    <row r="36" spans="2:5" x14ac:dyDescent="0.35">
      <c r="B36">
        <v>1531227</v>
      </c>
      <c r="C36">
        <v>128</v>
      </c>
      <c r="D36" t="s">
        <v>16</v>
      </c>
      <c r="E36" t="s">
        <v>127</v>
      </c>
    </row>
    <row r="37" spans="2:5" x14ac:dyDescent="0.35">
      <c r="B37">
        <v>1531228</v>
      </c>
      <c r="C37">
        <v>128</v>
      </c>
      <c r="D37" t="s">
        <v>21</v>
      </c>
      <c r="E37" t="s">
        <v>128</v>
      </c>
    </row>
    <row r="38" spans="2:5" x14ac:dyDescent="0.35">
      <c r="B38">
        <v>1531229</v>
      </c>
      <c r="C38">
        <v>128</v>
      </c>
      <c r="D38" t="s">
        <v>26</v>
      </c>
      <c r="E38" t="s">
        <v>129</v>
      </c>
    </row>
    <row r="39" spans="2:5" x14ac:dyDescent="0.35">
      <c r="B39">
        <v>1528719</v>
      </c>
      <c r="C39">
        <v>129</v>
      </c>
      <c r="D39" t="s">
        <v>31</v>
      </c>
      <c r="E39" t="s">
        <v>130</v>
      </c>
    </row>
    <row r="40" spans="2:5" x14ac:dyDescent="0.35">
      <c r="B40">
        <v>1528720</v>
      </c>
      <c r="C40">
        <v>129</v>
      </c>
      <c r="D40" t="s">
        <v>36</v>
      </c>
      <c r="E40" t="s">
        <v>44</v>
      </c>
    </row>
    <row r="41" spans="2:5" x14ac:dyDescent="0.35">
      <c r="B41">
        <v>1532422</v>
      </c>
      <c r="C41">
        <v>129</v>
      </c>
      <c r="D41" t="s">
        <v>11</v>
      </c>
      <c r="E41" t="s">
        <v>42</v>
      </c>
    </row>
    <row r="42" spans="2:5" x14ac:dyDescent="0.35">
      <c r="B42">
        <v>1532423</v>
      </c>
      <c r="C42">
        <v>129</v>
      </c>
      <c r="D42" t="s">
        <v>16</v>
      </c>
      <c r="E42" t="s">
        <v>127</v>
      </c>
    </row>
    <row r="43" spans="2:5" x14ac:dyDescent="0.35">
      <c r="B43">
        <v>1532424</v>
      </c>
      <c r="C43">
        <v>129</v>
      </c>
      <c r="D43" t="s">
        <v>21</v>
      </c>
      <c r="E43" t="s">
        <v>128</v>
      </c>
    </row>
    <row r="44" spans="2:5" x14ac:dyDescent="0.35">
      <c r="B44">
        <v>1532425</v>
      </c>
      <c r="C44">
        <v>129</v>
      </c>
      <c r="D44" t="s">
        <v>26</v>
      </c>
      <c r="E44" t="s">
        <v>129</v>
      </c>
    </row>
    <row r="45" spans="2:5" x14ac:dyDescent="0.35">
      <c r="B45">
        <v>1529649</v>
      </c>
      <c r="C45">
        <v>130</v>
      </c>
      <c r="D45" t="s">
        <v>31</v>
      </c>
      <c r="E45" t="s">
        <v>130</v>
      </c>
    </row>
    <row r="46" spans="2:5" x14ac:dyDescent="0.35">
      <c r="B46">
        <v>1529650</v>
      </c>
      <c r="C46">
        <v>130</v>
      </c>
      <c r="D46" t="s">
        <v>36</v>
      </c>
      <c r="E46" t="s">
        <v>44</v>
      </c>
    </row>
    <row r="47" spans="2:5" x14ac:dyDescent="0.35">
      <c r="B47">
        <v>1533092</v>
      </c>
      <c r="C47">
        <v>130</v>
      </c>
      <c r="D47" t="s">
        <v>11</v>
      </c>
      <c r="E47" t="s">
        <v>42</v>
      </c>
    </row>
    <row r="48" spans="2:5" x14ac:dyDescent="0.35">
      <c r="B48">
        <v>1533093</v>
      </c>
      <c r="C48">
        <v>130</v>
      </c>
      <c r="D48" t="s">
        <v>16</v>
      </c>
      <c r="E48" t="s">
        <v>127</v>
      </c>
    </row>
    <row r="49" spans="2:5" x14ac:dyDescent="0.35">
      <c r="B49">
        <v>1533096</v>
      </c>
      <c r="C49">
        <v>130</v>
      </c>
      <c r="D49" t="s">
        <v>21</v>
      </c>
      <c r="E49" t="s">
        <v>128</v>
      </c>
    </row>
    <row r="50" spans="2:5" x14ac:dyDescent="0.35">
      <c r="B50">
        <v>1533097</v>
      </c>
      <c r="C50">
        <v>130</v>
      </c>
      <c r="D50" t="s">
        <v>26</v>
      </c>
      <c r="E50" t="s">
        <v>129</v>
      </c>
    </row>
    <row r="51" spans="2:5" x14ac:dyDescent="0.35">
      <c r="B51">
        <v>1530331</v>
      </c>
      <c r="C51">
        <v>131</v>
      </c>
      <c r="D51" t="s">
        <v>31</v>
      </c>
      <c r="E51" t="s">
        <v>130</v>
      </c>
    </row>
    <row r="52" spans="2:5" x14ac:dyDescent="0.35">
      <c r="B52">
        <v>1530333</v>
      </c>
      <c r="C52">
        <v>131</v>
      </c>
      <c r="D52" t="s">
        <v>36</v>
      </c>
      <c r="E52" t="s">
        <v>44</v>
      </c>
    </row>
    <row r="53" spans="2:5" x14ac:dyDescent="0.35">
      <c r="B53">
        <v>1533701</v>
      </c>
      <c r="C53">
        <v>131</v>
      </c>
      <c r="D53" t="s">
        <v>11</v>
      </c>
      <c r="E53" t="s">
        <v>42</v>
      </c>
    </row>
    <row r="54" spans="2:5" x14ac:dyDescent="0.35">
      <c r="B54">
        <v>1533702</v>
      </c>
      <c r="C54">
        <v>131</v>
      </c>
      <c r="D54" t="s">
        <v>16</v>
      </c>
      <c r="E54" t="s">
        <v>127</v>
      </c>
    </row>
    <row r="55" spans="2:5" x14ac:dyDescent="0.35">
      <c r="B55">
        <v>1533705</v>
      </c>
      <c r="C55">
        <v>131</v>
      </c>
      <c r="D55" t="s">
        <v>21</v>
      </c>
      <c r="E55" t="s">
        <v>128</v>
      </c>
    </row>
    <row r="56" spans="2:5" x14ac:dyDescent="0.35">
      <c r="B56">
        <v>1533706</v>
      </c>
      <c r="C56">
        <v>131</v>
      </c>
      <c r="D56" t="s">
        <v>26</v>
      </c>
      <c r="E56" t="s">
        <v>129</v>
      </c>
    </row>
    <row r="57" spans="2:5" x14ac:dyDescent="0.35">
      <c r="B57">
        <v>1530762</v>
      </c>
      <c r="C57">
        <v>132</v>
      </c>
      <c r="D57" t="s">
        <v>31</v>
      </c>
      <c r="E57" t="s">
        <v>130</v>
      </c>
    </row>
    <row r="58" spans="2:5" x14ac:dyDescent="0.35">
      <c r="B58">
        <v>1530763</v>
      </c>
      <c r="C58">
        <v>132</v>
      </c>
      <c r="D58" t="s">
        <v>36</v>
      </c>
      <c r="E58" t="s">
        <v>44</v>
      </c>
    </row>
    <row r="59" spans="2:5" x14ac:dyDescent="0.35">
      <c r="B59">
        <v>1534426</v>
      </c>
      <c r="C59">
        <v>132</v>
      </c>
      <c r="D59" t="s">
        <v>11</v>
      </c>
      <c r="E59" t="s">
        <v>42</v>
      </c>
    </row>
    <row r="60" spans="2:5" x14ac:dyDescent="0.35">
      <c r="B60">
        <v>1534427</v>
      </c>
      <c r="C60">
        <v>132</v>
      </c>
      <c r="D60" t="s">
        <v>16</v>
      </c>
      <c r="E60" t="s">
        <v>127</v>
      </c>
    </row>
    <row r="61" spans="2:5" x14ac:dyDescent="0.35">
      <c r="B61">
        <v>1534430</v>
      </c>
      <c r="C61">
        <v>132</v>
      </c>
      <c r="D61" t="s">
        <v>21</v>
      </c>
      <c r="E61" t="s">
        <v>128</v>
      </c>
    </row>
    <row r="62" spans="2:5" x14ac:dyDescent="0.35">
      <c r="B62">
        <v>1534431</v>
      </c>
      <c r="C62">
        <v>132</v>
      </c>
      <c r="D62" t="s">
        <v>26</v>
      </c>
      <c r="E62" t="s">
        <v>129</v>
      </c>
    </row>
    <row r="63" spans="2:5" x14ac:dyDescent="0.35">
      <c r="B63">
        <v>1531076</v>
      </c>
      <c r="C63">
        <v>133</v>
      </c>
      <c r="D63" t="s">
        <v>31</v>
      </c>
      <c r="E63" t="s">
        <v>130</v>
      </c>
    </row>
    <row r="64" spans="2:5" x14ac:dyDescent="0.35">
      <c r="B64">
        <v>1531078</v>
      </c>
      <c r="C64">
        <v>133</v>
      </c>
      <c r="D64" t="s">
        <v>36</v>
      </c>
      <c r="E64" t="s">
        <v>44</v>
      </c>
    </row>
    <row r="65" spans="2:5" x14ac:dyDescent="0.35">
      <c r="B65">
        <v>1534631</v>
      </c>
      <c r="C65">
        <v>133</v>
      </c>
      <c r="D65" t="s">
        <v>21</v>
      </c>
      <c r="E65" t="s">
        <v>128</v>
      </c>
    </row>
    <row r="66" spans="2:5" x14ac:dyDescent="0.35">
      <c r="B66">
        <v>1534632</v>
      </c>
      <c r="C66">
        <v>133</v>
      </c>
      <c r="D66" t="s">
        <v>26</v>
      </c>
      <c r="E66" t="s">
        <v>129</v>
      </c>
    </row>
    <row r="67" spans="2:5" x14ac:dyDescent="0.35">
      <c r="B67">
        <v>1534637</v>
      </c>
      <c r="C67">
        <v>133</v>
      </c>
      <c r="D67" t="s">
        <v>11</v>
      </c>
      <c r="E67" t="s">
        <v>42</v>
      </c>
    </row>
    <row r="68" spans="2:5" x14ac:dyDescent="0.35">
      <c r="B68">
        <v>1537099</v>
      </c>
      <c r="C68">
        <v>133</v>
      </c>
      <c r="D68" t="s">
        <v>16</v>
      </c>
      <c r="E68" t="s">
        <v>127</v>
      </c>
    </row>
    <row r="69" spans="2:5" x14ac:dyDescent="0.35">
      <c r="B69">
        <v>1531224</v>
      </c>
      <c r="C69">
        <v>134</v>
      </c>
      <c r="D69" t="s">
        <v>31</v>
      </c>
      <c r="E69" t="s">
        <v>130</v>
      </c>
    </row>
    <row r="70" spans="2:5" x14ac:dyDescent="0.35">
      <c r="B70">
        <v>1531225</v>
      </c>
      <c r="C70">
        <v>134</v>
      </c>
      <c r="D70" t="s">
        <v>36</v>
      </c>
      <c r="E70" t="s">
        <v>44</v>
      </c>
    </row>
    <row r="71" spans="2:5" x14ac:dyDescent="0.35">
      <c r="B71">
        <v>1534841</v>
      </c>
      <c r="C71">
        <v>134</v>
      </c>
      <c r="D71" t="s">
        <v>11</v>
      </c>
      <c r="E71" t="s">
        <v>42</v>
      </c>
    </row>
    <row r="72" spans="2:5" x14ac:dyDescent="0.35">
      <c r="B72">
        <v>1534842</v>
      </c>
      <c r="C72">
        <v>134</v>
      </c>
      <c r="D72" t="s">
        <v>16</v>
      </c>
      <c r="E72" t="s">
        <v>127</v>
      </c>
    </row>
    <row r="73" spans="2:5" x14ac:dyDescent="0.35">
      <c r="B73">
        <v>1534845</v>
      </c>
      <c r="C73">
        <v>134</v>
      </c>
      <c r="D73" t="s">
        <v>21</v>
      </c>
      <c r="E73" t="s">
        <v>128</v>
      </c>
    </row>
    <row r="74" spans="2:5" x14ac:dyDescent="0.35">
      <c r="B74">
        <v>1534846</v>
      </c>
      <c r="C74">
        <v>134</v>
      </c>
      <c r="D74" t="s">
        <v>26</v>
      </c>
      <c r="E74" t="s">
        <v>129</v>
      </c>
    </row>
    <row r="75" spans="2:5" x14ac:dyDescent="0.35">
      <c r="B75">
        <v>1532420</v>
      </c>
      <c r="C75">
        <v>135</v>
      </c>
      <c r="D75" t="s">
        <v>31</v>
      </c>
      <c r="E75" t="s">
        <v>130</v>
      </c>
    </row>
    <row r="76" spans="2:5" x14ac:dyDescent="0.35">
      <c r="B76">
        <v>1532421</v>
      </c>
      <c r="C76">
        <v>135</v>
      </c>
      <c r="D76" t="s">
        <v>36</v>
      </c>
      <c r="E76" t="s">
        <v>44</v>
      </c>
    </row>
    <row r="77" spans="2:5" x14ac:dyDescent="0.35">
      <c r="B77">
        <v>1537098</v>
      </c>
      <c r="C77">
        <v>135</v>
      </c>
      <c r="D77" t="s">
        <v>11</v>
      </c>
      <c r="E77" t="s">
        <v>42</v>
      </c>
    </row>
    <row r="78" spans="2:5" x14ac:dyDescent="0.35">
      <c r="B78">
        <v>1537120</v>
      </c>
      <c r="C78">
        <v>135</v>
      </c>
      <c r="D78" t="s">
        <v>21</v>
      </c>
      <c r="E78" t="s">
        <v>128</v>
      </c>
    </row>
    <row r="79" spans="2:5" x14ac:dyDescent="0.35">
      <c r="B79">
        <v>1537121</v>
      </c>
      <c r="C79">
        <v>135</v>
      </c>
      <c r="D79" t="s">
        <v>26</v>
      </c>
      <c r="E79" t="s">
        <v>129</v>
      </c>
    </row>
    <row r="80" spans="2:5" x14ac:dyDescent="0.35">
      <c r="B80">
        <v>1537704</v>
      </c>
      <c r="C80">
        <v>135</v>
      </c>
      <c r="D80" t="s">
        <v>16</v>
      </c>
      <c r="E80" t="s">
        <v>127</v>
      </c>
    </row>
    <row r="81" spans="2:5" x14ac:dyDescent="0.35">
      <c r="B81">
        <v>1533460</v>
      </c>
      <c r="C81">
        <v>136</v>
      </c>
      <c r="D81" t="s">
        <v>31</v>
      </c>
      <c r="E81" t="s">
        <v>130</v>
      </c>
    </row>
    <row r="82" spans="2:5" x14ac:dyDescent="0.35">
      <c r="B82">
        <v>1533461</v>
      </c>
      <c r="C82">
        <v>136</v>
      </c>
      <c r="D82" t="s">
        <v>36</v>
      </c>
      <c r="E82" t="s">
        <v>44</v>
      </c>
    </row>
    <row r="83" spans="2:5" x14ac:dyDescent="0.35">
      <c r="B83">
        <v>1537703</v>
      </c>
      <c r="C83">
        <v>136</v>
      </c>
      <c r="D83" t="s">
        <v>11</v>
      </c>
      <c r="E83" t="s">
        <v>42</v>
      </c>
    </row>
    <row r="84" spans="2:5" x14ac:dyDescent="0.35">
      <c r="B84">
        <v>1537707</v>
      </c>
      <c r="C84">
        <v>136</v>
      </c>
      <c r="D84" t="s">
        <v>21</v>
      </c>
      <c r="E84" t="s">
        <v>128</v>
      </c>
    </row>
    <row r="85" spans="2:5" x14ac:dyDescent="0.35">
      <c r="B85">
        <v>1537708</v>
      </c>
      <c r="C85">
        <v>136</v>
      </c>
      <c r="D85" t="s">
        <v>26</v>
      </c>
      <c r="E85" t="s">
        <v>129</v>
      </c>
    </row>
    <row r="86" spans="2:5" x14ac:dyDescent="0.35">
      <c r="B86">
        <v>1538311</v>
      </c>
      <c r="C86">
        <v>136</v>
      </c>
      <c r="D86" t="s">
        <v>16</v>
      </c>
      <c r="E86" t="s">
        <v>127</v>
      </c>
    </row>
    <row r="87" spans="2:5" x14ac:dyDescent="0.35">
      <c r="B87">
        <v>1533709</v>
      </c>
      <c r="C87">
        <v>137</v>
      </c>
      <c r="D87" t="s">
        <v>31</v>
      </c>
      <c r="E87" t="s">
        <v>130</v>
      </c>
    </row>
    <row r="88" spans="2:5" x14ac:dyDescent="0.35">
      <c r="B88">
        <v>1533710</v>
      </c>
      <c r="C88">
        <v>137</v>
      </c>
      <c r="D88" t="s">
        <v>36</v>
      </c>
      <c r="E88" t="s">
        <v>44</v>
      </c>
    </row>
    <row r="89" spans="2:5" x14ac:dyDescent="0.35">
      <c r="B89">
        <v>1534638</v>
      </c>
      <c r="C89">
        <v>137</v>
      </c>
      <c r="D89" t="s">
        <v>16</v>
      </c>
      <c r="E89" t="s">
        <v>127</v>
      </c>
    </row>
    <row r="90" spans="2:5" x14ac:dyDescent="0.35">
      <c r="B90">
        <v>1538310</v>
      </c>
      <c r="C90">
        <v>137</v>
      </c>
      <c r="D90" t="s">
        <v>11</v>
      </c>
      <c r="E90" t="s">
        <v>42</v>
      </c>
    </row>
    <row r="91" spans="2:5" x14ac:dyDescent="0.35">
      <c r="B91">
        <v>1538312</v>
      </c>
      <c r="C91">
        <v>137</v>
      </c>
      <c r="D91" t="s">
        <v>21</v>
      </c>
      <c r="E91" t="s">
        <v>128</v>
      </c>
    </row>
    <row r="92" spans="2:5" x14ac:dyDescent="0.35">
      <c r="B92">
        <v>1538313</v>
      </c>
      <c r="C92">
        <v>137</v>
      </c>
      <c r="D92" t="s">
        <v>26</v>
      </c>
      <c r="E92" t="s">
        <v>129</v>
      </c>
    </row>
    <row r="93" spans="2:5" x14ac:dyDescent="0.35">
      <c r="B93">
        <v>1534434</v>
      </c>
      <c r="C93">
        <v>138</v>
      </c>
      <c r="D93" t="s">
        <v>31</v>
      </c>
      <c r="E93" t="s">
        <v>130</v>
      </c>
    </row>
    <row r="94" spans="2:5" x14ac:dyDescent="0.35">
      <c r="B94">
        <v>1534435</v>
      </c>
      <c r="C94">
        <v>138</v>
      </c>
      <c r="D94" t="s">
        <v>36</v>
      </c>
      <c r="E94" t="s">
        <v>44</v>
      </c>
    </row>
    <row r="95" spans="2:5" x14ac:dyDescent="0.35">
      <c r="B95">
        <v>1538833</v>
      </c>
      <c r="C95">
        <v>138</v>
      </c>
      <c r="D95" t="s">
        <v>11</v>
      </c>
      <c r="E95" t="s">
        <v>42</v>
      </c>
    </row>
    <row r="96" spans="2:5" x14ac:dyDescent="0.35">
      <c r="B96">
        <v>1538834</v>
      </c>
      <c r="C96">
        <v>138</v>
      </c>
      <c r="D96" t="s">
        <v>16</v>
      </c>
      <c r="E96" t="s">
        <v>127</v>
      </c>
    </row>
    <row r="97" spans="2:5" x14ac:dyDescent="0.35">
      <c r="B97">
        <v>1538835</v>
      </c>
      <c r="C97">
        <v>138</v>
      </c>
      <c r="D97" t="s">
        <v>21</v>
      </c>
      <c r="E97" t="s">
        <v>128</v>
      </c>
    </row>
    <row r="98" spans="2:5" x14ac:dyDescent="0.35">
      <c r="B98">
        <v>1538836</v>
      </c>
      <c r="C98">
        <v>138</v>
      </c>
      <c r="D98" t="s">
        <v>26</v>
      </c>
      <c r="E98" t="s">
        <v>129</v>
      </c>
    </row>
    <row r="99" spans="2:5" x14ac:dyDescent="0.35">
      <c r="B99">
        <v>1534635</v>
      </c>
      <c r="C99">
        <v>139</v>
      </c>
      <c r="D99" t="s">
        <v>31</v>
      </c>
      <c r="E99" t="s">
        <v>130</v>
      </c>
    </row>
    <row r="100" spans="2:5" x14ac:dyDescent="0.35">
      <c r="B100">
        <v>1534636</v>
      </c>
      <c r="C100">
        <v>139</v>
      </c>
      <c r="D100" t="s">
        <v>36</v>
      </c>
      <c r="E100" t="s">
        <v>44</v>
      </c>
    </row>
    <row r="101" spans="2:5" x14ac:dyDescent="0.35">
      <c r="B101">
        <v>1538839</v>
      </c>
      <c r="C101">
        <v>139</v>
      </c>
      <c r="D101" t="s">
        <v>11</v>
      </c>
      <c r="E101" t="s">
        <v>42</v>
      </c>
    </row>
    <row r="102" spans="2:5" x14ac:dyDescent="0.35">
      <c r="B102">
        <v>1538840</v>
      </c>
      <c r="C102">
        <v>139</v>
      </c>
      <c r="D102" t="s">
        <v>16</v>
      </c>
      <c r="E102" t="s">
        <v>127</v>
      </c>
    </row>
    <row r="103" spans="2:5" x14ac:dyDescent="0.35">
      <c r="B103">
        <v>1538842</v>
      </c>
      <c r="C103">
        <v>139</v>
      </c>
      <c r="D103" t="s">
        <v>26</v>
      </c>
      <c r="E103" t="s">
        <v>129</v>
      </c>
    </row>
    <row r="104" spans="2:5" x14ac:dyDescent="0.35">
      <c r="B104">
        <v>1540809</v>
      </c>
      <c r="C104">
        <v>139</v>
      </c>
      <c r="D104" t="s">
        <v>21</v>
      </c>
      <c r="E104" t="s">
        <v>128</v>
      </c>
    </row>
    <row r="105" spans="2:5" x14ac:dyDescent="0.35">
      <c r="B105">
        <v>1534849</v>
      </c>
      <c r="C105">
        <v>140</v>
      </c>
      <c r="D105" t="s">
        <v>31</v>
      </c>
      <c r="E105" t="s">
        <v>130</v>
      </c>
    </row>
    <row r="106" spans="2:5" x14ac:dyDescent="0.35">
      <c r="B106">
        <v>1534850</v>
      </c>
      <c r="C106">
        <v>140</v>
      </c>
      <c r="D106" t="s">
        <v>36</v>
      </c>
      <c r="E106" t="s">
        <v>44</v>
      </c>
    </row>
    <row r="107" spans="2:5" x14ac:dyDescent="0.35">
      <c r="B107">
        <v>1540807</v>
      </c>
      <c r="C107">
        <v>140</v>
      </c>
      <c r="D107" t="s">
        <v>11</v>
      </c>
      <c r="E107" t="s">
        <v>42</v>
      </c>
    </row>
    <row r="108" spans="2:5" x14ac:dyDescent="0.35">
      <c r="B108">
        <v>1540808</v>
      </c>
      <c r="C108">
        <v>140</v>
      </c>
      <c r="D108" t="s">
        <v>16</v>
      </c>
      <c r="E108" t="s">
        <v>127</v>
      </c>
    </row>
    <row r="109" spans="2:5" x14ac:dyDescent="0.35">
      <c r="B109">
        <v>1541743</v>
      </c>
      <c r="C109">
        <v>140</v>
      </c>
      <c r="D109" t="s">
        <v>26</v>
      </c>
      <c r="E109" t="s">
        <v>129</v>
      </c>
    </row>
    <row r="110" spans="2:5" x14ac:dyDescent="0.35">
      <c r="B110">
        <v>1542300</v>
      </c>
      <c r="C110">
        <v>140</v>
      </c>
      <c r="D110" t="s">
        <v>21</v>
      </c>
      <c r="E110" t="s">
        <v>128</v>
      </c>
    </row>
    <row r="111" spans="2:5" x14ac:dyDescent="0.35">
      <c r="B111">
        <v>1537122</v>
      </c>
      <c r="C111">
        <v>141</v>
      </c>
      <c r="D111" t="s">
        <v>31</v>
      </c>
      <c r="E111" t="s">
        <v>130</v>
      </c>
    </row>
    <row r="112" spans="2:5" x14ac:dyDescent="0.35">
      <c r="B112">
        <v>1537123</v>
      </c>
      <c r="C112">
        <v>141</v>
      </c>
      <c r="D112" t="s">
        <v>36</v>
      </c>
      <c r="E112" t="s">
        <v>44</v>
      </c>
    </row>
    <row r="113" spans="2:5" x14ac:dyDescent="0.35">
      <c r="B113">
        <v>1540810</v>
      </c>
      <c r="C113">
        <v>141</v>
      </c>
      <c r="D113" t="s">
        <v>26</v>
      </c>
      <c r="E113" t="s">
        <v>129</v>
      </c>
    </row>
    <row r="114" spans="2:5" x14ac:dyDescent="0.35">
      <c r="B114">
        <v>1541740</v>
      </c>
      <c r="C114">
        <v>141</v>
      </c>
      <c r="D114" t="s">
        <v>11</v>
      </c>
      <c r="E114" t="s">
        <v>42</v>
      </c>
    </row>
    <row r="115" spans="2:5" x14ac:dyDescent="0.35">
      <c r="B115">
        <v>1541741</v>
      </c>
      <c r="C115">
        <v>141</v>
      </c>
      <c r="D115" t="s">
        <v>16</v>
      </c>
      <c r="E115" t="s">
        <v>127</v>
      </c>
    </row>
    <row r="116" spans="2:5" x14ac:dyDescent="0.35">
      <c r="B116">
        <v>1541742</v>
      </c>
      <c r="C116">
        <v>141</v>
      </c>
      <c r="D116" t="s">
        <v>21</v>
      </c>
      <c r="E116" t="s">
        <v>128</v>
      </c>
    </row>
    <row r="117" spans="2:5" x14ac:dyDescent="0.35">
      <c r="B117">
        <v>1537711</v>
      </c>
      <c r="C117">
        <v>142</v>
      </c>
      <c r="D117" t="s">
        <v>31</v>
      </c>
      <c r="E117" t="s">
        <v>130</v>
      </c>
    </row>
    <row r="118" spans="2:5" x14ac:dyDescent="0.35">
      <c r="B118">
        <v>1537712</v>
      </c>
      <c r="C118">
        <v>142</v>
      </c>
      <c r="D118" t="s">
        <v>36</v>
      </c>
      <c r="E118" t="s">
        <v>44</v>
      </c>
    </row>
    <row r="119" spans="2:5" x14ac:dyDescent="0.35">
      <c r="B119">
        <v>1542298</v>
      </c>
      <c r="C119">
        <v>142</v>
      </c>
      <c r="D119" t="s">
        <v>11</v>
      </c>
      <c r="E119" t="s">
        <v>42</v>
      </c>
    </row>
    <row r="120" spans="2:5" x14ac:dyDescent="0.35">
      <c r="B120">
        <v>1542299</v>
      </c>
      <c r="C120">
        <v>142</v>
      </c>
      <c r="D120" t="s">
        <v>16</v>
      </c>
      <c r="E120" t="s">
        <v>127</v>
      </c>
    </row>
    <row r="121" spans="2:5" x14ac:dyDescent="0.35">
      <c r="B121">
        <v>1542301</v>
      </c>
      <c r="C121">
        <v>142</v>
      </c>
      <c r="D121" t="s">
        <v>26</v>
      </c>
      <c r="E121" t="s">
        <v>129</v>
      </c>
    </row>
    <row r="122" spans="2:5" x14ac:dyDescent="0.35">
      <c r="B122">
        <v>1542325</v>
      </c>
      <c r="C122">
        <v>142</v>
      </c>
      <c r="D122" t="s">
        <v>21</v>
      </c>
      <c r="E122" t="s">
        <v>128</v>
      </c>
    </row>
    <row r="123" spans="2:5" x14ac:dyDescent="0.35">
      <c r="B123">
        <v>1538314</v>
      </c>
      <c r="C123">
        <v>143</v>
      </c>
      <c r="D123" t="s">
        <v>31</v>
      </c>
      <c r="E123" t="s">
        <v>130</v>
      </c>
    </row>
    <row r="124" spans="2:5" x14ac:dyDescent="0.35">
      <c r="B124">
        <v>1538315</v>
      </c>
      <c r="C124">
        <v>143</v>
      </c>
      <c r="D124" t="s">
        <v>36</v>
      </c>
      <c r="E124" t="s">
        <v>44</v>
      </c>
    </row>
    <row r="125" spans="2:5" x14ac:dyDescent="0.35">
      <c r="B125">
        <v>1542323</v>
      </c>
      <c r="C125">
        <v>143</v>
      </c>
      <c r="D125" t="s">
        <v>11</v>
      </c>
      <c r="E125" t="s">
        <v>42</v>
      </c>
    </row>
    <row r="126" spans="2:5" x14ac:dyDescent="0.35">
      <c r="B126">
        <v>1542324</v>
      </c>
      <c r="C126">
        <v>143</v>
      </c>
      <c r="D126" t="s">
        <v>16</v>
      </c>
      <c r="E126" t="s">
        <v>127</v>
      </c>
    </row>
    <row r="127" spans="2:5" x14ac:dyDescent="0.35">
      <c r="B127">
        <v>1542326</v>
      </c>
      <c r="C127">
        <v>143</v>
      </c>
      <c r="D127" t="s">
        <v>26</v>
      </c>
      <c r="E127" t="s">
        <v>129</v>
      </c>
    </row>
    <row r="128" spans="2:5" x14ac:dyDescent="0.35">
      <c r="B128">
        <v>1543086</v>
      </c>
      <c r="C128">
        <v>143</v>
      </c>
      <c r="D128" t="s">
        <v>21</v>
      </c>
      <c r="E128" t="s">
        <v>128</v>
      </c>
    </row>
    <row r="129" spans="2:5" x14ac:dyDescent="0.35">
      <c r="B129">
        <v>1538837</v>
      </c>
      <c r="C129">
        <v>144</v>
      </c>
      <c r="D129" t="s">
        <v>31</v>
      </c>
      <c r="E129" t="s">
        <v>130</v>
      </c>
    </row>
    <row r="130" spans="2:5" x14ac:dyDescent="0.35">
      <c r="B130">
        <v>1538838</v>
      </c>
      <c r="C130">
        <v>144</v>
      </c>
      <c r="D130" t="s">
        <v>36</v>
      </c>
      <c r="E130" t="s">
        <v>44</v>
      </c>
    </row>
    <row r="131" spans="2:5" x14ac:dyDescent="0.35">
      <c r="B131">
        <v>1542958</v>
      </c>
      <c r="C131">
        <v>144</v>
      </c>
      <c r="D131" t="s">
        <v>11</v>
      </c>
      <c r="E131" t="s">
        <v>42</v>
      </c>
    </row>
    <row r="132" spans="2:5" x14ac:dyDescent="0.35">
      <c r="B132">
        <v>1542959</v>
      </c>
      <c r="C132">
        <v>144</v>
      </c>
      <c r="D132" t="s">
        <v>16</v>
      </c>
      <c r="E132" t="s">
        <v>127</v>
      </c>
    </row>
    <row r="133" spans="2:5" x14ac:dyDescent="0.35">
      <c r="B133">
        <v>1543080</v>
      </c>
      <c r="C133">
        <v>144</v>
      </c>
      <c r="D133" t="s">
        <v>21</v>
      </c>
      <c r="E133" t="s">
        <v>128</v>
      </c>
    </row>
    <row r="134" spans="2:5" x14ac:dyDescent="0.35">
      <c r="B134">
        <v>1543081</v>
      </c>
      <c r="C134">
        <v>144</v>
      </c>
      <c r="D134" t="s">
        <v>26</v>
      </c>
      <c r="E134" t="s">
        <v>129</v>
      </c>
    </row>
    <row r="135" spans="2:5" x14ac:dyDescent="0.35">
      <c r="B135">
        <v>1538843</v>
      </c>
      <c r="C135">
        <v>145</v>
      </c>
      <c r="D135" t="s">
        <v>31</v>
      </c>
      <c r="E135" t="s">
        <v>130</v>
      </c>
    </row>
    <row r="136" spans="2:5" x14ac:dyDescent="0.35">
      <c r="B136">
        <v>1538844</v>
      </c>
      <c r="C136">
        <v>145</v>
      </c>
      <c r="D136" t="s">
        <v>36</v>
      </c>
      <c r="E136" t="s">
        <v>44</v>
      </c>
    </row>
    <row r="137" spans="2:5" x14ac:dyDescent="0.35">
      <c r="B137">
        <v>1543084</v>
      </c>
      <c r="C137">
        <v>145</v>
      </c>
      <c r="D137" t="s">
        <v>11</v>
      </c>
      <c r="E137" t="s">
        <v>42</v>
      </c>
    </row>
    <row r="138" spans="2:5" x14ac:dyDescent="0.35">
      <c r="B138">
        <v>1543085</v>
      </c>
      <c r="C138">
        <v>145</v>
      </c>
      <c r="D138" t="s">
        <v>16</v>
      </c>
      <c r="E138" t="s">
        <v>127</v>
      </c>
    </row>
    <row r="139" spans="2:5" x14ac:dyDescent="0.35">
      <c r="B139">
        <v>1543087</v>
      </c>
      <c r="C139">
        <v>145</v>
      </c>
      <c r="D139" t="s">
        <v>26</v>
      </c>
      <c r="E139" t="s">
        <v>129</v>
      </c>
    </row>
    <row r="140" spans="2:5" x14ac:dyDescent="0.35">
      <c r="B140">
        <v>1545658</v>
      </c>
      <c r="C140">
        <v>145</v>
      </c>
      <c r="D140" t="s">
        <v>21</v>
      </c>
      <c r="E140" t="s">
        <v>128</v>
      </c>
    </row>
    <row r="141" spans="2:5" x14ac:dyDescent="0.35">
      <c r="B141">
        <v>1540811</v>
      </c>
      <c r="C141">
        <v>146</v>
      </c>
      <c r="D141" t="s">
        <v>31</v>
      </c>
      <c r="E141" t="s">
        <v>130</v>
      </c>
    </row>
    <row r="142" spans="2:5" x14ac:dyDescent="0.35">
      <c r="B142">
        <v>1540812</v>
      </c>
      <c r="C142">
        <v>146</v>
      </c>
      <c r="D142" t="s">
        <v>36</v>
      </c>
      <c r="E142" t="s">
        <v>44</v>
      </c>
    </row>
    <row r="143" spans="2:5" x14ac:dyDescent="0.35">
      <c r="B143">
        <v>1545656</v>
      </c>
      <c r="C143">
        <v>146</v>
      </c>
      <c r="D143" t="s">
        <v>11</v>
      </c>
      <c r="E143" t="s">
        <v>42</v>
      </c>
    </row>
    <row r="144" spans="2:5" x14ac:dyDescent="0.35">
      <c r="B144">
        <v>1545657</v>
      </c>
      <c r="C144">
        <v>146</v>
      </c>
      <c r="D144" t="s">
        <v>16</v>
      </c>
      <c r="E144" t="s">
        <v>127</v>
      </c>
    </row>
    <row r="145" spans="2:5" x14ac:dyDescent="0.35">
      <c r="B145">
        <v>1545659</v>
      </c>
      <c r="C145">
        <v>146</v>
      </c>
      <c r="D145" t="s">
        <v>26</v>
      </c>
      <c r="E145" t="s">
        <v>129</v>
      </c>
    </row>
    <row r="146" spans="2:5" x14ac:dyDescent="0.35">
      <c r="B146">
        <v>1546620</v>
      </c>
      <c r="C146">
        <v>146</v>
      </c>
      <c r="D146" t="s">
        <v>21</v>
      </c>
      <c r="E146" t="s">
        <v>128</v>
      </c>
    </row>
    <row r="147" spans="2:5" x14ac:dyDescent="0.35">
      <c r="B147">
        <v>1541744</v>
      </c>
      <c r="C147">
        <v>147</v>
      </c>
      <c r="D147" t="s">
        <v>31</v>
      </c>
      <c r="E147" t="s">
        <v>130</v>
      </c>
    </row>
    <row r="148" spans="2:5" x14ac:dyDescent="0.35">
      <c r="B148">
        <v>1541745</v>
      </c>
      <c r="C148">
        <v>147</v>
      </c>
      <c r="D148" t="s">
        <v>36</v>
      </c>
      <c r="E148" t="s">
        <v>44</v>
      </c>
    </row>
    <row r="149" spans="2:5" x14ac:dyDescent="0.35">
      <c r="B149">
        <v>1546598</v>
      </c>
      <c r="C149">
        <v>147</v>
      </c>
      <c r="D149" t="s">
        <v>11</v>
      </c>
      <c r="E149" t="s">
        <v>42</v>
      </c>
    </row>
    <row r="150" spans="2:5" x14ac:dyDescent="0.35">
      <c r="B150">
        <v>1546599</v>
      </c>
      <c r="C150">
        <v>147</v>
      </c>
      <c r="D150" t="s">
        <v>16</v>
      </c>
      <c r="E150" t="s">
        <v>127</v>
      </c>
    </row>
    <row r="151" spans="2:5" x14ac:dyDescent="0.35">
      <c r="B151">
        <v>1546621</v>
      </c>
      <c r="C151">
        <v>147</v>
      </c>
      <c r="D151" t="s">
        <v>26</v>
      </c>
      <c r="E151" t="s">
        <v>129</v>
      </c>
    </row>
    <row r="152" spans="2:5" x14ac:dyDescent="0.35">
      <c r="B152">
        <v>1546701</v>
      </c>
      <c r="C152">
        <v>147</v>
      </c>
      <c r="D152" t="s">
        <v>21</v>
      </c>
      <c r="E152" t="s">
        <v>128</v>
      </c>
    </row>
    <row r="153" spans="2:5" x14ac:dyDescent="0.35">
      <c r="B153">
        <v>1542302</v>
      </c>
      <c r="C153">
        <v>148</v>
      </c>
      <c r="D153" t="s">
        <v>31</v>
      </c>
      <c r="E153" t="s">
        <v>130</v>
      </c>
    </row>
    <row r="154" spans="2:5" x14ac:dyDescent="0.35">
      <c r="B154">
        <v>1542303</v>
      </c>
      <c r="C154">
        <v>148</v>
      </c>
      <c r="D154" t="s">
        <v>36</v>
      </c>
      <c r="E154" t="s">
        <v>44</v>
      </c>
    </row>
    <row r="155" spans="2:5" x14ac:dyDescent="0.35">
      <c r="B155">
        <v>1546699</v>
      </c>
      <c r="C155">
        <v>148</v>
      </c>
      <c r="D155" t="s">
        <v>11</v>
      </c>
      <c r="E155" t="s">
        <v>42</v>
      </c>
    </row>
    <row r="156" spans="2:5" x14ac:dyDescent="0.35">
      <c r="B156">
        <v>1546700</v>
      </c>
      <c r="C156">
        <v>148</v>
      </c>
      <c r="D156" t="s">
        <v>16</v>
      </c>
      <c r="E156" t="s">
        <v>127</v>
      </c>
    </row>
    <row r="157" spans="2:5" x14ac:dyDescent="0.35">
      <c r="B157">
        <v>1546702</v>
      </c>
      <c r="C157">
        <v>148</v>
      </c>
      <c r="D157" t="s">
        <v>26</v>
      </c>
      <c r="E157" t="s">
        <v>129</v>
      </c>
    </row>
    <row r="158" spans="2:5" x14ac:dyDescent="0.35">
      <c r="B158">
        <v>1548150</v>
      </c>
      <c r="C158">
        <v>148</v>
      </c>
      <c r="D158" t="s">
        <v>21</v>
      </c>
      <c r="E158" t="s">
        <v>128</v>
      </c>
    </row>
    <row r="159" spans="2:5" x14ac:dyDescent="0.35">
      <c r="B159">
        <v>1542327</v>
      </c>
      <c r="C159">
        <v>149</v>
      </c>
      <c r="D159" t="s">
        <v>31</v>
      </c>
      <c r="E159" t="s">
        <v>130</v>
      </c>
    </row>
    <row r="160" spans="2:5" x14ac:dyDescent="0.35">
      <c r="B160">
        <v>1542328</v>
      </c>
      <c r="C160">
        <v>149</v>
      </c>
      <c r="D160" t="s">
        <v>36</v>
      </c>
      <c r="E160" t="s">
        <v>44</v>
      </c>
    </row>
    <row r="161" spans="2:5" x14ac:dyDescent="0.35">
      <c r="B161">
        <v>1548148</v>
      </c>
      <c r="C161">
        <v>149</v>
      </c>
      <c r="D161" t="s">
        <v>11</v>
      </c>
      <c r="E161" t="s">
        <v>42</v>
      </c>
    </row>
    <row r="162" spans="2:5" x14ac:dyDescent="0.35">
      <c r="B162">
        <v>1548149</v>
      </c>
      <c r="C162">
        <v>149</v>
      </c>
      <c r="D162" t="s">
        <v>16</v>
      </c>
      <c r="E162" t="s">
        <v>127</v>
      </c>
    </row>
    <row r="163" spans="2:5" x14ac:dyDescent="0.35">
      <c r="B163">
        <v>1548151</v>
      </c>
      <c r="C163">
        <v>149</v>
      </c>
      <c r="D163" t="s">
        <v>26</v>
      </c>
      <c r="E163" t="s">
        <v>129</v>
      </c>
    </row>
    <row r="164" spans="2:5" x14ac:dyDescent="0.35">
      <c r="B164">
        <v>1548176</v>
      </c>
      <c r="C164">
        <v>149</v>
      </c>
      <c r="D164" t="s">
        <v>21</v>
      </c>
      <c r="E164" t="s">
        <v>128</v>
      </c>
    </row>
    <row r="165" spans="2:5" x14ac:dyDescent="0.35">
      <c r="B165">
        <v>1543083</v>
      </c>
      <c r="C165">
        <v>150</v>
      </c>
      <c r="D165" t="s">
        <v>36</v>
      </c>
      <c r="E165" t="s">
        <v>44</v>
      </c>
    </row>
    <row r="166" spans="2:5" x14ac:dyDescent="0.35">
      <c r="B166">
        <v>1543088</v>
      </c>
      <c r="C166">
        <v>150</v>
      </c>
      <c r="D166" t="s">
        <v>31</v>
      </c>
      <c r="E166" t="s">
        <v>130</v>
      </c>
    </row>
    <row r="167" spans="2:5" x14ac:dyDescent="0.35">
      <c r="B167">
        <v>1548152</v>
      </c>
      <c r="C167">
        <v>150</v>
      </c>
      <c r="D167" t="s">
        <v>11</v>
      </c>
      <c r="E167" t="s">
        <v>42</v>
      </c>
    </row>
    <row r="168" spans="2:5" x14ac:dyDescent="0.35">
      <c r="B168">
        <v>1548175</v>
      </c>
      <c r="C168">
        <v>150</v>
      </c>
      <c r="D168" t="s">
        <v>16</v>
      </c>
      <c r="E168" t="s">
        <v>127</v>
      </c>
    </row>
    <row r="169" spans="2:5" x14ac:dyDescent="0.35">
      <c r="B169">
        <v>1548177</v>
      </c>
      <c r="C169">
        <v>150</v>
      </c>
      <c r="D169" t="s">
        <v>26</v>
      </c>
      <c r="E169" t="s">
        <v>129</v>
      </c>
    </row>
    <row r="170" spans="2:5" x14ac:dyDescent="0.35">
      <c r="B170">
        <v>1549296</v>
      </c>
      <c r="C170">
        <v>150</v>
      </c>
      <c r="D170" t="s">
        <v>21</v>
      </c>
      <c r="E170" t="s">
        <v>128</v>
      </c>
    </row>
    <row r="171" spans="2:5" x14ac:dyDescent="0.35">
      <c r="B171">
        <v>1543082</v>
      </c>
      <c r="C171">
        <v>151</v>
      </c>
      <c r="D171" t="s">
        <v>31</v>
      </c>
      <c r="E171" t="s">
        <v>130</v>
      </c>
    </row>
    <row r="172" spans="2:5" x14ac:dyDescent="0.35">
      <c r="B172">
        <v>1543124</v>
      </c>
      <c r="C172">
        <v>151</v>
      </c>
      <c r="D172" t="s">
        <v>36</v>
      </c>
      <c r="E172" t="s">
        <v>44</v>
      </c>
    </row>
    <row r="173" spans="2:5" x14ac:dyDescent="0.35">
      <c r="B173">
        <v>1549145</v>
      </c>
      <c r="C173">
        <v>151</v>
      </c>
      <c r="D173" t="s">
        <v>11</v>
      </c>
      <c r="E173" t="s">
        <v>42</v>
      </c>
    </row>
    <row r="174" spans="2:5" x14ac:dyDescent="0.35">
      <c r="B174">
        <v>1549295</v>
      </c>
      <c r="C174">
        <v>151</v>
      </c>
      <c r="D174" t="s">
        <v>16</v>
      </c>
      <c r="E174" t="s">
        <v>127</v>
      </c>
    </row>
    <row r="175" spans="2:5" x14ac:dyDescent="0.35">
      <c r="B175">
        <v>1549297</v>
      </c>
      <c r="C175">
        <v>151</v>
      </c>
      <c r="D175" t="s">
        <v>26</v>
      </c>
      <c r="E175" t="s">
        <v>129</v>
      </c>
    </row>
    <row r="176" spans="2:5" x14ac:dyDescent="0.35">
      <c r="B176">
        <v>1549300</v>
      </c>
      <c r="C176">
        <v>151</v>
      </c>
      <c r="D176" t="s">
        <v>21</v>
      </c>
      <c r="E176" t="s">
        <v>128</v>
      </c>
    </row>
    <row r="177" spans="2:5" x14ac:dyDescent="0.35">
      <c r="B177">
        <v>1538841</v>
      </c>
      <c r="C177">
        <v>152</v>
      </c>
      <c r="D177" t="s">
        <v>21</v>
      </c>
      <c r="E177" t="s">
        <v>128</v>
      </c>
    </row>
    <row r="178" spans="2:5" x14ac:dyDescent="0.35">
      <c r="B178">
        <v>1543123</v>
      </c>
      <c r="C178">
        <v>152</v>
      </c>
      <c r="D178" t="s">
        <v>31</v>
      </c>
      <c r="E178" t="s">
        <v>130</v>
      </c>
    </row>
    <row r="179" spans="2:5" x14ac:dyDescent="0.35">
      <c r="B179">
        <v>1545881</v>
      </c>
      <c r="C179">
        <v>152</v>
      </c>
      <c r="D179" t="s">
        <v>36</v>
      </c>
      <c r="E179" t="s">
        <v>44</v>
      </c>
    </row>
    <row r="180" spans="2:5" x14ac:dyDescent="0.35">
      <c r="B180">
        <v>1549298</v>
      </c>
      <c r="C180">
        <v>152</v>
      </c>
      <c r="D180" t="s">
        <v>11</v>
      </c>
      <c r="E180" t="s">
        <v>42</v>
      </c>
    </row>
    <row r="181" spans="2:5" x14ac:dyDescent="0.35">
      <c r="B181">
        <v>1549299</v>
      </c>
      <c r="C181">
        <v>152</v>
      </c>
      <c r="D181" t="s">
        <v>16</v>
      </c>
      <c r="E181" t="s">
        <v>127</v>
      </c>
    </row>
    <row r="182" spans="2:5" x14ac:dyDescent="0.35">
      <c r="B182">
        <v>1549301</v>
      </c>
      <c r="C182">
        <v>152</v>
      </c>
      <c r="D182" t="s">
        <v>26</v>
      </c>
      <c r="E182" t="s">
        <v>129</v>
      </c>
    </row>
    <row r="183" spans="2:5" x14ac:dyDescent="0.35">
      <c r="B183">
        <v>1543089</v>
      </c>
      <c r="C183">
        <v>153</v>
      </c>
      <c r="D183" t="s">
        <v>36</v>
      </c>
      <c r="E183" t="s">
        <v>44</v>
      </c>
    </row>
    <row r="184" spans="2:5" x14ac:dyDescent="0.35">
      <c r="B184">
        <v>1545880</v>
      </c>
      <c r="C184">
        <v>153</v>
      </c>
      <c r="D184" t="s">
        <v>31</v>
      </c>
      <c r="E184" t="s">
        <v>130</v>
      </c>
    </row>
    <row r="185" spans="2:5" x14ac:dyDescent="0.35">
      <c r="B185">
        <v>1550168</v>
      </c>
      <c r="C185">
        <v>153</v>
      </c>
      <c r="D185" t="s">
        <v>21</v>
      </c>
      <c r="E185" t="s">
        <v>128</v>
      </c>
    </row>
    <row r="186" spans="2:5" x14ac:dyDescent="0.35">
      <c r="B186">
        <v>1550401</v>
      </c>
      <c r="C186">
        <v>153</v>
      </c>
      <c r="D186" t="s">
        <v>11</v>
      </c>
      <c r="E186" t="s">
        <v>42</v>
      </c>
    </row>
    <row r="187" spans="2:5" x14ac:dyDescent="0.35">
      <c r="B187">
        <v>1550402</v>
      </c>
      <c r="C187">
        <v>153</v>
      </c>
      <c r="D187" t="s">
        <v>16</v>
      </c>
      <c r="E187" t="s">
        <v>127</v>
      </c>
    </row>
    <row r="188" spans="2:5" x14ac:dyDescent="0.35">
      <c r="B188">
        <v>1550496</v>
      </c>
      <c r="C188">
        <v>153</v>
      </c>
      <c r="D188" t="s">
        <v>26</v>
      </c>
      <c r="E188" t="s">
        <v>129</v>
      </c>
    </row>
    <row r="189" spans="2:5" x14ac:dyDescent="0.35">
      <c r="B189">
        <v>1546622</v>
      </c>
      <c r="C189">
        <v>154</v>
      </c>
      <c r="D189" t="s">
        <v>31</v>
      </c>
      <c r="E189" t="s">
        <v>130</v>
      </c>
    </row>
    <row r="190" spans="2:5" x14ac:dyDescent="0.35">
      <c r="B190">
        <v>1546623</v>
      </c>
      <c r="C190">
        <v>154</v>
      </c>
      <c r="D190" t="s">
        <v>36</v>
      </c>
      <c r="E190" t="s">
        <v>44</v>
      </c>
    </row>
    <row r="191" spans="2:5" x14ac:dyDescent="0.35">
      <c r="B191">
        <v>1550403</v>
      </c>
      <c r="C191">
        <v>154</v>
      </c>
      <c r="D191" t="s">
        <v>26</v>
      </c>
      <c r="E191" t="s">
        <v>129</v>
      </c>
    </row>
    <row r="192" spans="2:5" x14ac:dyDescent="0.35">
      <c r="B192">
        <v>1550404</v>
      </c>
      <c r="C192">
        <v>154</v>
      </c>
      <c r="D192" t="s">
        <v>11</v>
      </c>
      <c r="E192" t="s">
        <v>42</v>
      </c>
    </row>
    <row r="193" spans="2:5" x14ac:dyDescent="0.35">
      <c r="B193">
        <v>1550494</v>
      </c>
      <c r="C193">
        <v>154</v>
      </c>
      <c r="D193" t="s">
        <v>16</v>
      </c>
      <c r="E193" t="s">
        <v>127</v>
      </c>
    </row>
    <row r="194" spans="2:5" x14ac:dyDescent="0.35">
      <c r="B194">
        <v>1550495</v>
      </c>
      <c r="C194">
        <v>154</v>
      </c>
      <c r="D194" t="s">
        <v>21</v>
      </c>
      <c r="E194" t="s">
        <v>128</v>
      </c>
    </row>
    <row r="195" spans="2:5" x14ac:dyDescent="0.35">
      <c r="B195">
        <v>1546703</v>
      </c>
      <c r="C195">
        <v>155</v>
      </c>
      <c r="D195" t="s">
        <v>31</v>
      </c>
      <c r="E195" t="s">
        <v>130</v>
      </c>
    </row>
    <row r="196" spans="2:5" x14ac:dyDescent="0.35">
      <c r="B196">
        <v>1546704</v>
      </c>
      <c r="C196">
        <v>155</v>
      </c>
      <c r="D196" t="s">
        <v>36</v>
      </c>
      <c r="E196" t="s">
        <v>44</v>
      </c>
    </row>
    <row r="197" spans="2:5" x14ac:dyDescent="0.35">
      <c r="B197">
        <v>1552183</v>
      </c>
      <c r="C197">
        <v>155</v>
      </c>
      <c r="D197" t="s">
        <v>11</v>
      </c>
      <c r="E197" t="s">
        <v>42</v>
      </c>
    </row>
    <row r="198" spans="2:5" x14ac:dyDescent="0.35">
      <c r="B198">
        <v>1552184</v>
      </c>
      <c r="C198">
        <v>155</v>
      </c>
      <c r="D198" t="s">
        <v>26</v>
      </c>
      <c r="E198" t="s">
        <v>129</v>
      </c>
    </row>
    <row r="199" spans="2:5" x14ac:dyDescent="0.35">
      <c r="B199">
        <v>1552185</v>
      </c>
      <c r="C199">
        <v>155</v>
      </c>
      <c r="D199" t="s">
        <v>16</v>
      </c>
      <c r="E199" t="s">
        <v>127</v>
      </c>
    </row>
    <row r="200" spans="2:5" x14ac:dyDescent="0.35">
      <c r="B200">
        <v>1552186</v>
      </c>
      <c r="C200">
        <v>155</v>
      </c>
      <c r="D200" t="s">
        <v>21</v>
      </c>
      <c r="E200" t="s">
        <v>128</v>
      </c>
    </row>
    <row r="201" spans="2:5" x14ac:dyDescent="0.35">
      <c r="B201">
        <v>1548178</v>
      </c>
      <c r="C201">
        <v>156</v>
      </c>
      <c r="D201" t="s">
        <v>31</v>
      </c>
      <c r="E201" t="s">
        <v>130</v>
      </c>
    </row>
    <row r="202" spans="2:5" x14ac:dyDescent="0.35">
      <c r="B202">
        <v>1548179</v>
      </c>
      <c r="C202">
        <v>156</v>
      </c>
      <c r="D202" t="s">
        <v>36</v>
      </c>
      <c r="E202" t="s">
        <v>44</v>
      </c>
    </row>
    <row r="203" spans="2:5" x14ac:dyDescent="0.35">
      <c r="B203">
        <v>1552187</v>
      </c>
      <c r="C203">
        <v>156</v>
      </c>
      <c r="D203" t="s">
        <v>11</v>
      </c>
      <c r="E203" t="s">
        <v>42</v>
      </c>
    </row>
    <row r="204" spans="2:5" x14ac:dyDescent="0.35">
      <c r="B204">
        <v>1552188</v>
      </c>
      <c r="C204">
        <v>156</v>
      </c>
      <c r="D204" t="s">
        <v>16</v>
      </c>
      <c r="E204" t="s">
        <v>127</v>
      </c>
    </row>
    <row r="205" spans="2:5" x14ac:dyDescent="0.35">
      <c r="B205">
        <v>1552189</v>
      </c>
      <c r="C205">
        <v>156</v>
      </c>
      <c r="D205" t="s">
        <v>21</v>
      </c>
      <c r="E205" t="s">
        <v>128</v>
      </c>
    </row>
    <row r="206" spans="2:5" x14ac:dyDescent="0.35">
      <c r="B206">
        <v>1552190</v>
      </c>
      <c r="C206">
        <v>156</v>
      </c>
      <c r="D206" t="s">
        <v>26</v>
      </c>
      <c r="E206" t="s">
        <v>129</v>
      </c>
    </row>
    <row r="207" spans="2:5" x14ac:dyDescent="0.35">
      <c r="B207">
        <v>1548180</v>
      </c>
      <c r="C207">
        <v>157</v>
      </c>
      <c r="D207" t="s">
        <v>31</v>
      </c>
      <c r="E207" t="s">
        <v>130</v>
      </c>
    </row>
    <row r="208" spans="2:5" x14ac:dyDescent="0.35">
      <c r="B208">
        <v>1548181</v>
      </c>
      <c r="C208">
        <v>157</v>
      </c>
      <c r="D208" t="s">
        <v>36</v>
      </c>
      <c r="E208" t="s">
        <v>44</v>
      </c>
    </row>
    <row r="209" spans="2:5" x14ac:dyDescent="0.35">
      <c r="B209">
        <v>1553593</v>
      </c>
      <c r="C209">
        <v>157</v>
      </c>
      <c r="D209" t="s">
        <v>11</v>
      </c>
      <c r="E209" t="s">
        <v>42</v>
      </c>
    </row>
    <row r="210" spans="2:5" x14ac:dyDescent="0.35">
      <c r="B210">
        <v>1553594</v>
      </c>
      <c r="C210">
        <v>157</v>
      </c>
      <c r="D210" t="s">
        <v>26</v>
      </c>
      <c r="E210" t="s">
        <v>129</v>
      </c>
    </row>
    <row r="211" spans="2:5" x14ac:dyDescent="0.35">
      <c r="B211">
        <v>1554217</v>
      </c>
      <c r="C211">
        <v>157</v>
      </c>
      <c r="D211" t="s">
        <v>16</v>
      </c>
      <c r="E211" t="s">
        <v>127</v>
      </c>
    </row>
    <row r="212" spans="2:5" x14ac:dyDescent="0.35">
      <c r="B212">
        <v>1554218</v>
      </c>
      <c r="C212">
        <v>157</v>
      </c>
      <c r="D212" t="s">
        <v>21</v>
      </c>
      <c r="E212" t="s">
        <v>128</v>
      </c>
    </row>
    <row r="213" spans="2:5" x14ac:dyDescent="0.35">
      <c r="B213">
        <v>1549302</v>
      </c>
      <c r="C213">
        <v>158</v>
      </c>
      <c r="D213" t="s">
        <v>31</v>
      </c>
      <c r="E213" t="s">
        <v>130</v>
      </c>
    </row>
    <row r="214" spans="2:5" x14ac:dyDescent="0.35">
      <c r="B214">
        <v>1549303</v>
      </c>
      <c r="C214">
        <v>158</v>
      </c>
      <c r="D214" t="s">
        <v>36</v>
      </c>
      <c r="E214" t="s">
        <v>44</v>
      </c>
    </row>
    <row r="215" spans="2:5" x14ac:dyDescent="0.35">
      <c r="B215">
        <v>1554659</v>
      </c>
      <c r="C215">
        <v>158</v>
      </c>
      <c r="D215" t="s">
        <v>11</v>
      </c>
      <c r="E215" t="s">
        <v>42</v>
      </c>
    </row>
    <row r="216" spans="2:5" x14ac:dyDescent="0.35">
      <c r="B216">
        <v>1554960</v>
      </c>
      <c r="C216">
        <v>158</v>
      </c>
      <c r="D216" t="s">
        <v>21</v>
      </c>
      <c r="E216" t="s">
        <v>128</v>
      </c>
    </row>
    <row r="217" spans="2:5" x14ac:dyDescent="0.35">
      <c r="B217">
        <v>1554965</v>
      </c>
      <c r="C217">
        <v>158</v>
      </c>
      <c r="D217" t="s">
        <v>16</v>
      </c>
      <c r="E217" t="s">
        <v>127</v>
      </c>
    </row>
    <row r="218" spans="2:5" x14ac:dyDescent="0.35">
      <c r="B218">
        <v>1554966</v>
      </c>
      <c r="C218">
        <v>158</v>
      </c>
      <c r="D218" t="s">
        <v>26</v>
      </c>
      <c r="E218" t="s">
        <v>129</v>
      </c>
    </row>
    <row r="219" spans="2:5" x14ac:dyDescent="0.35">
      <c r="B219">
        <v>1549304</v>
      </c>
      <c r="C219">
        <v>159</v>
      </c>
      <c r="D219" t="s">
        <v>31</v>
      </c>
      <c r="E219" t="s">
        <v>130</v>
      </c>
    </row>
    <row r="220" spans="2:5" x14ac:dyDescent="0.35">
      <c r="B220">
        <v>1549305</v>
      </c>
      <c r="C220">
        <v>159</v>
      </c>
      <c r="D220" t="s">
        <v>36</v>
      </c>
      <c r="E220" t="s">
        <v>44</v>
      </c>
    </row>
    <row r="221" spans="2:5" x14ac:dyDescent="0.35">
      <c r="B221">
        <v>1554971</v>
      </c>
      <c r="C221">
        <v>159</v>
      </c>
      <c r="D221" t="s">
        <v>11</v>
      </c>
      <c r="E221" t="s">
        <v>42</v>
      </c>
    </row>
    <row r="222" spans="2:5" x14ac:dyDescent="0.35">
      <c r="B222">
        <v>1554972</v>
      </c>
      <c r="C222">
        <v>159</v>
      </c>
      <c r="D222" t="s">
        <v>16</v>
      </c>
      <c r="E222" t="s">
        <v>127</v>
      </c>
    </row>
    <row r="223" spans="2:5" x14ac:dyDescent="0.35">
      <c r="B223">
        <v>1554973</v>
      </c>
      <c r="C223">
        <v>159</v>
      </c>
      <c r="D223" t="s">
        <v>21</v>
      </c>
      <c r="E223" t="s">
        <v>128</v>
      </c>
    </row>
    <row r="224" spans="2:5" x14ac:dyDescent="0.35">
      <c r="B224">
        <v>1554974</v>
      </c>
      <c r="C224">
        <v>159</v>
      </c>
      <c r="D224" t="s">
        <v>26</v>
      </c>
      <c r="E224" t="s">
        <v>129</v>
      </c>
    </row>
    <row r="225" spans="2:5" x14ac:dyDescent="0.35">
      <c r="B225">
        <v>1550497</v>
      </c>
      <c r="C225">
        <v>160</v>
      </c>
      <c r="D225" t="s">
        <v>31</v>
      </c>
      <c r="E225" t="s">
        <v>130</v>
      </c>
    </row>
    <row r="226" spans="2:5" x14ac:dyDescent="0.35">
      <c r="B226">
        <v>1550498</v>
      </c>
      <c r="C226">
        <v>160</v>
      </c>
      <c r="D226" t="s">
        <v>36</v>
      </c>
      <c r="E226" t="s">
        <v>44</v>
      </c>
    </row>
    <row r="227" spans="2:5" x14ac:dyDescent="0.35">
      <c r="B227">
        <v>1555466</v>
      </c>
      <c r="C227">
        <v>160</v>
      </c>
      <c r="D227" t="s">
        <v>11</v>
      </c>
      <c r="E227" t="s">
        <v>42</v>
      </c>
    </row>
    <row r="228" spans="2:5" x14ac:dyDescent="0.35">
      <c r="B228">
        <v>1555467</v>
      </c>
      <c r="C228">
        <v>160</v>
      </c>
      <c r="D228" t="s">
        <v>16</v>
      </c>
      <c r="E228" t="s">
        <v>127</v>
      </c>
    </row>
    <row r="229" spans="2:5" x14ac:dyDescent="0.35">
      <c r="B229">
        <v>1555468</v>
      </c>
      <c r="C229">
        <v>160</v>
      </c>
      <c r="D229" t="s">
        <v>21</v>
      </c>
      <c r="E229" t="s">
        <v>128</v>
      </c>
    </row>
    <row r="230" spans="2:5" x14ac:dyDescent="0.35">
      <c r="B230">
        <v>1555469</v>
      </c>
      <c r="C230">
        <v>160</v>
      </c>
      <c r="D230" t="s">
        <v>26</v>
      </c>
      <c r="E230" t="s">
        <v>129</v>
      </c>
    </row>
    <row r="231" spans="2:5" x14ac:dyDescent="0.35">
      <c r="B231">
        <v>1550499</v>
      </c>
      <c r="C231">
        <v>161</v>
      </c>
      <c r="D231" t="s">
        <v>31</v>
      </c>
      <c r="E231" t="s">
        <v>130</v>
      </c>
    </row>
    <row r="232" spans="2:5" x14ac:dyDescent="0.35">
      <c r="B232">
        <v>1550560</v>
      </c>
      <c r="C232">
        <v>161</v>
      </c>
      <c r="D232" t="s">
        <v>36</v>
      </c>
      <c r="E232" t="s">
        <v>44</v>
      </c>
    </row>
    <row r="233" spans="2:5" x14ac:dyDescent="0.35">
      <c r="B233">
        <v>1555470</v>
      </c>
      <c r="C233">
        <v>161</v>
      </c>
      <c r="D233" t="s">
        <v>11</v>
      </c>
      <c r="E233" t="s">
        <v>42</v>
      </c>
    </row>
    <row r="234" spans="2:5" x14ac:dyDescent="0.35">
      <c r="B234">
        <v>1555471</v>
      </c>
      <c r="C234">
        <v>161</v>
      </c>
      <c r="D234" t="s">
        <v>16</v>
      </c>
      <c r="E234" t="s">
        <v>127</v>
      </c>
    </row>
    <row r="235" spans="2:5" x14ac:dyDescent="0.35">
      <c r="B235">
        <v>1555472</v>
      </c>
      <c r="C235">
        <v>161</v>
      </c>
      <c r="D235" t="s">
        <v>21</v>
      </c>
      <c r="E235" t="s">
        <v>128</v>
      </c>
    </row>
    <row r="236" spans="2:5" x14ac:dyDescent="0.35">
      <c r="B236">
        <v>1555473</v>
      </c>
      <c r="C236">
        <v>161</v>
      </c>
      <c r="D236" t="s">
        <v>26</v>
      </c>
      <c r="E236" t="s">
        <v>129</v>
      </c>
    </row>
    <row r="237" spans="2:5" x14ac:dyDescent="0.35">
      <c r="B237">
        <v>1552191</v>
      </c>
      <c r="C237">
        <v>162</v>
      </c>
      <c r="D237" t="s">
        <v>31</v>
      </c>
      <c r="E237" t="s">
        <v>130</v>
      </c>
    </row>
    <row r="238" spans="2:5" x14ac:dyDescent="0.35">
      <c r="B238">
        <v>1552192</v>
      </c>
      <c r="C238">
        <v>162</v>
      </c>
      <c r="D238" t="s">
        <v>36</v>
      </c>
      <c r="E238" t="s">
        <v>44</v>
      </c>
    </row>
    <row r="239" spans="2:5" x14ac:dyDescent="0.35">
      <c r="B239">
        <v>1558789</v>
      </c>
      <c r="C239">
        <v>162</v>
      </c>
      <c r="D239" t="s">
        <v>11</v>
      </c>
      <c r="E239" t="s">
        <v>42</v>
      </c>
    </row>
    <row r="240" spans="2:5" x14ac:dyDescent="0.35">
      <c r="B240">
        <v>1558790</v>
      </c>
      <c r="C240">
        <v>162</v>
      </c>
      <c r="D240" t="s">
        <v>16</v>
      </c>
      <c r="E240" t="s">
        <v>127</v>
      </c>
    </row>
    <row r="241" spans="2:5" x14ac:dyDescent="0.35">
      <c r="B241">
        <v>1558791</v>
      </c>
      <c r="C241">
        <v>162</v>
      </c>
      <c r="D241" t="s">
        <v>21</v>
      </c>
      <c r="E241" t="s">
        <v>128</v>
      </c>
    </row>
    <row r="242" spans="2:5" x14ac:dyDescent="0.35">
      <c r="B242">
        <v>1558792</v>
      </c>
      <c r="C242">
        <v>162</v>
      </c>
      <c r="D242" t="s">
        <v>26</v>
      </c>
      <c r="E242" t="s">
        <v>129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3"/>
  <sheetViews>
    <sheetView zoomScale="85" zoomScaleNormal="85" workbookViewId="0">
      <selection activeCell="E241" sqref="B2:E241"/>
    </sheetView>
  </sheetViews>
  <sheetFormatPr defaultRowHeight="14.5" x14ac:dyDescent="0.35"/>
  <cols>
    <col min="1" max="1" width="8.7265625" style="36"/>
    <col min="2" max="2" width="11.36328125" style="36" bestFit="1" customWidth="1"/>
    <col min="3" max="3" width="6.81640625" style="36" bestFit="1" customWidth="1"/>
    <col min="4" max="4" width="17.54296875" bestFit="1" customWidth="1"/>
    <col min="5" max="5" width="16" customWidth="1"/>
    <col min="11" max="11" width="6.6328125" style="36" customWidth="1"/>
  </cols>
  <sheetData>
    <row r="1" spans="1:11" x14ac:dyDescent="0.35">
      <c r="B1" s="38" t="s">
        <v>38</v>
      </c>
      <c r="C1" s="38" t="s">
        <v>39</v>
      </c>
      <c r="D1" s="16" t="s">
        <v>40</v>
      </c>
      <c r="E1" s="16" t="s">
        <v>41</v>
      </c>
      <c r="K1" s="38"/>
    </row>
    <row r="2" spans="1:11" x14ac:dyDescent="0.35">
      <c r="B2" s="39">
        <v>1529212</v>
      </c>
      <c r="C2" s="36">
        <v>209</v>
      </c>
      <c r="D2" t="s">
        <v>8</v>
      </c>
      <c r="E2" t="s">
        <v>37</v>
      </c>
    </row>
    <row r="3" spans="1:11" x14ac:dyDescent="0.35">
      <c r="B3" s="39">
        <v>1529213</v>
      </c>
      <c r="C3" s="36">
        <v>209</v>
      </c>
      <c r="D3" t="s">
        <v>13</v>
      </c>
      <c r="E3" t="s">
        <v>123</v>
      </c>
    </row>
    <row r="4" spans="1:11" x14ac:dyDescent="0.35">
      <c r="B4" s="39">
        <v>1529214</v>
      </c>
      <c r="C4" s="36">
        <v>209</v>
      </c>
      <c r="D4" t="s">
        <v>18</v>
      </c>
      <c r="E4" t="s">
        <v>124</v>
      </c>
    </row>
    <row r="5" spans="1:11" x14ac:dyDescent="0.35">
      <c r="B5" s="39">
        <v>1529215</v>
      </c>
      <c r="C5" s="36">
        <v>209</v>
      </c>
      <c r="D5" t="s">
        <v>23</v>
      </c>
      <c r="E5" t="s">
        <v>125</v>
      </c>
    </row>
    <row r="6" spans="1:11" x14ac:dyDescent="0.35">
      <c r="B6" s="39">
        <v>1529216</v>
      </c>
      <c r="C6" s="36">
        <v>209</v>
      </c>
      <c r="D6" t="s">
        <v>28</v>
      </c>
      <c r="E6" t="s">
        <v>126</v>
      </c>
    </row>
    <row r="7" spans="1:11" x14ac:dyDescent="0.35">
      <c r="A7" s="35">
        <v>1531165</v>
      </c>
      <c r="B7" s="40">
        <v>1523672</v>
      </c>
      <c r="C7" s="36">
        <v>209</v>
      </c>
      <c r="D7" t="s">
        <v>33</v>
      </c>
      <c r="E7" t="s">
        <v>43</v>
      </c>
    </row>
    <row r="8" spans="1:11" x14ac:dyDescent="0.35">
      <c r="B8" s="39">
        <v>1529217</v>
      </c>
      <c r="C8" s="36">
        <v>210</v>
      </c>
      <c r="D8" t="s">
        <v>33</v>
      </c>
      <c r="E8" t="s">
        <v>43</v>
      </c>
    </row>
    <row r="9" spans="1:11" x14ac:dyDescent="0.35">
      <c r="B9" s="39">
        <v>1529656</v>
      </c>
      <c r="C9" s="36">
        <v>210</v>
      </c>
      <c r="D9" t="s">
        <v>8</v>
      </c>
      <c r="E9" t="s">
        <v>37</v>
      </c>
    </row>
    <row r="10" spans="1:11" x14ac:dyDescent="0.35">
      <c r="B10" s="39">
        <v>1529657</v>
      </c>
      <c r="C10" s="36">
        <v>210</v>
      </c>
      <c r="D10" t="s">
        <v>23</v>
      </c>
      <c r="E10" t="s">
        <v>125</v>
      </c>
    </row>
    <row r="11" spans="1:11" x14ac:dyDescent="0.35">
      <c r="B11" s="39">
        <v>1529658</v>
      </c>
      <c r="C11" s="36">
        <v>210</v>
      </c>
      <c r="D11" t="s">
        <v>28</v>
      </c>
      <c r="E11" t="s">
        <v>126</v>
      </c>
    </row>
    <row r="12" spans="1:11" x14ac:dyDescent="0.35">
      <c r="B12" s="39">
        <v>1530234</v>
      </c>
      <c r="C12" s="36">
        <v>210</v>
      </c>
      <c r="D12" t="s">
        <v>13</v>
      </c>
      <c r="E12" t="s">
        <v>123</v>
      </c>
    </row>
    <row r="13" spans="1:11" x14ac:dyDescent="0.35">
      <c r="A13" s="35">
        <v>1531164</v>
      </c>
      <c r="B13" s="40">
        <v>1522982</v>
      </c>
      <c r="C13" s="36">
        <v>210</v>
      </c>
      <c r="D13" t="s">
        <v>18</v>
      </c>
      <c r="E13" t="s">
        <v>124</v>
      </c>
    </row>
    <row r="14" spans="1:11" x14ac:dyDescent="0.35">
      <c r="B14" s="39">
        <v>1530235</v>
      </c>
      <c r="C14" s="36">
        <v>211</v>
      </c>
      <c r="D14" t="s">
        <v>18</v>
      </c>
      <c r="E14" t="s">
        <v>124</v>
      </c>
    </row>
    <row r="15" spans="1:11" x14ac:dyDescent="0.35">
      <c r="B15" s="39">
        <v>1530236</v>
      </c>
      <c r="C15" s="36">
        <v>211</v>
      </c>
      <c r="D15" t="s">
        <v>33</v>
      </c>
      <c r="E15" t="s">
        <v>43</v>
      </c>
    </row>
    <row r="16" spans="1:11" x14ac:dyDescent="0.35">
      <c r="B16" s="39">
        <v>1530332</v>
      </c>
      <c r="C16" s="36">
        <v>211</v>
      </c>
      <c r="D16" t="s">
        <v>8</v>
      </c>
      <c r="E16" t="s">
        <v>37</v>
      </c>
    </row>
    <row r="17" spans="2:5" x14ac:dyDescent="0.35">
      <c r="B17" s="39">
        <v>1530334</v>
      </c>
      <c r="C17" s="36">
        <v>211</v>
      </c>
      <c r="D17" t="s">
        <v>13</v>
      </c>
      <c r="E17" t="s">
        <v>123</v>
      </c>
    </row>
    <row r="18" spans="2:5" x14ac:dyDescent="0.35">
      <c r="B18" s="39">
        <v>1530337</v>
      </c>
      <c r="C18" s="36">
        <v>211</v>
      </c>
      <c r="D18" t="s">
        <v>23</v>
      </c>
      <c r="E18" t="s">
        <v>125</v>
      </c>
    </row>
    <row r="19" spans="2:5" x14ac:dyDescent="0.35">
      <c r="B19" s="39">
        <v>1530340</v>
      </c>
      <c r="C19" s="36">
        <v>211</v>
      </c>
      <c r="D19" t="s">
        <v>28</v>
      </c>
      <c r="E19" t="s">
        <v>126</v>
      </c>
    </row>
    <row r="20" spans="2:5" x14ac:dyDescent="0.35">
      <c r="B20" s="39">
        <v>1530771</v>
      </c>
      <c r="C20" s="36">
        <v>212</v>
      </c>
      <c r="D20" t="s">
        <v>8</v>
      </c>
      <c r="E20" t="s">
        <v>37</v>
      </c>
    </row>
    <row r="21" spans="2:5" x14ac:dyDescent="0.35">
      <c r="B21" s="39">
        <v>1530772</v>
      </c>
      <c r="C21" s="36">
        <v>212</v>
      </c>
      <c r="D21" t="s">
        <v>13</v>
      </c>
      <c r="E21" t="s">
        <v>123</v>
      </c>
    </row>
    <row r="22" spans="2:5" x14ac:dyDescent="0.35">
      <c r="B22" s="39">
        <v>1530773</v>
      </c>
      <c r="C22" s="36">
        <v>212</v>
      </c>
      <c r="D22" t="s">
        <v>18</v>
      </c>
      <c r="E22" t="s">
        <v>124</v>
      </c>
    </row>
    <row r="23" spans="2:5" x14ac:dyDescent="0.35">
      <c r="B23" s="39">
        <v>1530774</v>
      </c>
      <c r="C23" s="36">
        <v>212</v>
      </c>
      <c r="D23" t="s">
        <v>23</v>
      </c>
      <c r="E23" t="s">
        <v>125</v>
      </c>
    </row>
    <row r="24" spans="2:5" x14ac:dyDescent="0.35">
      <c r="B24" s="39">
        <v>1530775</v>
      </c>
      <c r="C24" s="36">
        <v>212</v>
      </c>
      <c r="D24" t="s">
        <v>28</v>
      </c>
      <c r="E24" t="s">
        <v>126</v>
      </c>
    </row>
    <row r="25" spans="2:5" x14ac:dyDescent="0.35">
      <c r="B25" s="39">
        <v>1530776</v>
      </c>
      <c r="C25" s="36">
        <v>212</v>
      </c>
      <c r="D25" t="s">
        <v>33</v>
      </c>
      <c r="E25" t="s">
        <v>43</v>
      </c>
    </row>
    <row r="26" spans="2:5" x14ac:dyDescent="0.35">
      <c r="B26" s="39">
        <v>1531077</v>
      </c>
      <c r="C26" s="36">
        <v>213</v>
      </c>
      <c r="D26" t="s">
        <v>8</v>
      </c>
      <c r="E26" t="s">
        <v>37</v>
      </c>
    </row>
    <row r="27" spans="2:5" x14ac:dyDescent="0.35">
      <c r="B27" s="39">
        <v>1531079</v>
      </c>
      <c r="C27" s="36">
        <v>213</v>
      </c>
      <c r="D27" t="s">
        <v>13</v>
      </c>
      <c r="E27" t="s">
        <v>123</v>
      </c>
    </row>
    <row r="28" spans="2:5" x14ac:dyDescent="0.35">
      <c r="B28" s="39">
        <v>1531160</v>
      </c>
      <c r="C28" s="36">
        <v>213</v>
      </c>
      <c r="D28" t="s">
        <v>18</v>
      </c>
      <c r="E28" t="s">
        <v>124</v>
      </c>
    </row>
    <row r="29" spans="2:5" x14ac:dyDescent="0.35">
      <c r="B29" s="39">
        <v>1531161</v>
      </c>
      <c r="C29" s="36">
        <v>213</v>
      </c>
      <c r="D29" t="s">
        <v>23</v>
      </c>
      <c r="E29" t="s">
        <v>125</v>
      </c>
    </row>
    <row r="30" spans="2:5" x14ac:dyDescent="0.35">
      <c r="B30" s="39">
        <v>1531162</v>
      </c>
      <c r="C30" s="36">
        <v>213</v>
      </c>
      <c r="D30" t="s">
        <v>28</v>
      </c>
      <c r="E30" t="s">
        <v>126</v>
      </c>
    </row>
    <row r="31" spans="2:5" x14ac:dyDescent="0.35">
      <c r="B31" s="39">
        <v>1531163</v>
      </c>
      <c r="C31" s="36">
        <v>213</v>
      </c>
      <c r="D31" t="s">
        <v>33</v>
      </c>
      <c r="E31" t="s">
        <v>43</v>
      </c>
    </row>
    <row r="32" spans="2:5" x14ac:dyDescent="0.35">
      <c r="B32" s="39">
        <v>1531230</v>
      </c>
      <c r="C32" s="36">
        <v>214</v>
      </c>
      <c r="D32" t="s">
        <v>8</v>
      </c>
      <c r="E32" t="s">
        <v>37</v>
      </c>
    </row>
    <row r="33" spans="2:11" x14ac:dyDescent="0.35">
      <c r="B33" s="39">
        <v>1531231</v>
      </c>
      <c r="C33" s="36">
        <v>214</v>
      </c>
      <c r="D33" t="s">
        <v>13</v>
      </c>
      <c r="E33" t="s">
        <v>123</v>
      </c>
    </row>
    <row r="34" spans="2:11" x14ac:dyDescent="0.35">
      <c r="B34" s="39">
        <v>1531232</v>
      </c>
      <c r="C34" s="36">
        <v>214</v>
      </c>
      <c r="D34" t="s">
        <v>18</v>
      </c>
      <c r="E34" t="s">
        <v>124</v>
      </c>
    </row>
    <row r="35" spans="2:11" x14ac:dyDescent="0.35">
      <c r="B35" s="39">
        <v>1531233</v>
      </c>
      <c r="C35" s="36">
        <v>214</v>
      </c>
      <c r="D35" t="s">
        <v>23</v>
      </c>
      <c r="E35" t="s">
        <v>125</v>
      </c>
    </row>
    <row r="36" spans="2:11" x14ac:dyDescent="0.35">
      <c r="B36" s="39">
        <v>1531234</v>
      </c>
      <c r="C36" s="36">
        <v>214</v>
      </c>
      <c r="D36" t="s">
        <v>28</v>
      </c>
      <c r="E36" t="s">
        <v>126</v>
      </c>
    </row>
    <row r="37" spans="2:11" x14ac:dyDescent="0.35">
      <c r="B37" s="39">
        <v>1531235</v>
      </c>
      <c r="C37" s="36">
        <v>214</v>
      </c>
      <c r="D37" t="s">
        <v>33</v>
      </c>
      <c r="E37" t="s">
        <v>43</v>
      </c>
    </row>
    <row r="38" spans="2:11" x14ac:dyDescent="0.35">
      <c r="B38" s="39">
        <v>1532414</v>
      </c>
      <c r="C38" s="36">
        <v>215</v>
      </c>
      <c r="D38" t="s">
        <v>8</v>
      </c>
      <c r="E38" t="s">
        <v>37</v>
      </c>
    </row>
    <row r="39" spans="2:11" x14ac:dyDescent="0.35">
      <c r="B39" s="39">
        <v>1532415</v>
      </c>
      <c r="C39" s="36">
        <v>215</v>
      </c>
      <c r="D39" t="s">
        <v>13</v>
      </c>
      <c r="E39" t="s">
        <v>123</v>
      </c>
    </row>
    <row r="40" spans="2:11" x14ac:dyDescent="0.35">
      <c r="B40" s="39">
        <v>1532416</v>
      </c>
      <c r="C40" s="36">
        <v>215</v>
      </c>
      <c r="D40" t="s">
        <v>18</v>
      </c>
      <c r="E40" t="s">
        <v>124</v>
      </c>
    </row>
    <row r="41" spans="2:11" x14ac:dyDescent="0.35">
      <c r="B41" s="39">
        <v>1532417</v>
      </c>
      <c r="C41" s="36">
        <v>215</v>
      </c>
      <c r="D41" t="s">
        <v>23</v>
      </c>
      <c r="E41" t="s">
        <v>125</v>
      </c>
    </row>
    <row r="42" spans="2:11" x14ac:dyDescent="0.35">
      <c r="B42" s="39">
        <v>1532418</v>
      </c>
      <c r="C42" s="36">
        <v>215</v>
      </c>
      <c r="D42" t="s">
        <v>28</v>
      </c>
      <c r="E42" t="s">
        <v>126</v>
      </c>
      <c r="K42"/>
    </row>
    <row r="43" spans="2:11" x14ac:dyDescent="0.35">
      <c r="B43" s="39">
        <v>1532419</v>
      </c>
      <c r="C43" s="36">
        <v>215</v>
      </c>
      <c r="D43" t="s">
        <v>33</v>
      </c>
      <c r="E43" t="s">
        <v>43</v>
      </c>
      <c r="K43"/>
    </row>
    <row r="44" spans="2:11" x14ac:dyDescent="0.35">
      <c r="B44" s="39">
        <v>1533090</v>
      </c>
      <c r="C44" s="36">
        <v>216</v>
      </c>
      <c r="D44" t="s">
        <v>8</v>
      </c>
      <c r="E44" t="s">
        <v>37</v>
      </c>
      <c r="K44"/>
    </row>
    <row r="45" spans="2:11" x14ac:dyDescent="0.35">
      <c r="B45" s="39">
        <v>1533091</v>
      </c>
      <c r="C45" s="36">
        <v>216</v>
      </c>
      <c r="D45" t="s">
        <v>13</v>
      </c>
      <c r="E45" t="s">
        <v>123</v>
      </c>
      <c r="K45"/>
    </row>
    <row r="46" spans="2:11" x14ac:dyDescent="0.35">
      <c r="B46" s="39">
        <v>1533094</v>
      </c>
      <c r="C46" s="36">
        <v>216</v>
      </c>
      <c r="D46" t="s">
        <v>18</v>
      </c>
      <c r="E46" t="s">
        <v>124</v>
      </c>
      <c r="K46"/>
    </row>
    <row r="47" spans="2:11" x14ac:dyDescent="0.35">
      <c r="B47" s="39">
        <v>1533095</v>
      </c>
      <c r="C47" s="36">
        <v>216</v>
      </c>
      <c r="D47" t="s">
        <v>23</v>
      </c>
      <c r="E47" t="s">
        <v>125</v>
      </c>
      <c r="K47"/>
    </row>
    <row r="48" spans="2:11" x14ac:dyDescent="0.35">
      <c r="B48" s="39">
        <v>1533098</v>
      </c>
      <c r="C48" s="36">
        <v>216</v>
      </c>
      <c r="D48" t="s">
        <v>28</v>
      </c>
      <c r="E48" t="s">
        <v>126</v>
      </c>
      <c r="K48"/>
    </row>
    <row r="49" spans="2:11" x14ac:dyDescent="0.35">
      <c r="B49" s="39">
        <v>1533099</v>
      </c>
      <c r="C49" s="36">
        <v>216</v>
      </c>
      <c r="D49" t="s">
        <v>33</v>
      </c>
      <c r="E49" t="s">
        <v>43</v>
      </c>
      <c r="K49"/>
    </row>
    <row r="50" spans="2:11" x14ac:dyDescent="0.35">
      <c r="B50" s="39">
        <v>1533700</v>
      </c>
      <c r="C50" s="36">
        <v>217</v>
      </c>
      <c r="D50" t="s">
        <v>13</v>
      </c>
      <c r="E50" t="s">
        <v>123</v>
      </c>
      <c r="K50"/>
    </row>
    <row r="51" spans="2:11" x14ac:dyDescent="0.35">
      <c r="B51" s="39">
        <v>1533703</v>
      </c>
      <c r="C51" s="36">
        <v>217</v>
      </c>
      <c r="D51" t="s">
        <v>18</v>
      </c>
      <c r="E51" t="s">
        <v>124</v>
      </c>
      <c r="K51"/>
    </row>
    <row r="52" spans="2:11" x14ac:dyDescent="0.35">
      <c r="B52" s="39">
        <v>1533704</v>
      </c>
      <c r="C52" s="36">
        <v>217</v>
      </c>
      <c r="D52" t="s">
        <v>23</v>
      </c>
      <c r="E52" t="s">
        <v>125</v>
      </c>
      <c r="K52"/>
    </row>
    <row r="53" spans="2:11" x14ac:dyDescent="0.35">
      <c r="B53" s="39">
        <v>1533707</v>
      </c>
      <c r="C53" s="36">
        <v>217</v>
      </c>
      <c r="D53" t="s">
        <v>28</v>
      </c>
      <c r="E53" t="s">
        <v>126</v>
      </c>
      <c r="K53"/>
    </row>
    <row r="54" spans="2:11" x14ac:dyDescent="0.35">
      <c r="B54" s="39">
        <v>1533708</v>
      </c>
      <c r="C54" s="36">
        <v>217</v>
      </c>
      <c r="D54" t="s">
        <v>33</v>
      </c>
      <c r="E54" t="s">
        <v>43</v>
      </c>
      <c r="K54"/>
    </row>
    <row r="55" spans="2:11" x14ac:dyDescent="0.35">
      <c r="B55" s="39">
        <v>1534424</v>
      </c>
      <c r="C55" s="36">
        <v>217</v>
      </c>
      <c r="D55" t="s">
        <v>8</v>
      </c>
      <c r="E55" t="s">
        <v>37</v>
      </c>
      <c r="K55"/>
    </row>
    <row r="56" spans="2:11" x14ac:dyDescent="0.35">
      <c r="B56" s="39">
        <v>1534425</v>
      </c>
      <c r="C56" s="36">
        <v>218</v>
      </c>
      <c r="D56" t="s">
        <v>13</v>
      </c>
      <c r="E56" t="s">
        <v>123</v>
      </c>
      <c r="K56"/>
    </row>
    <row r="57" spans="2:11" x14ac:dyDescent="0.35">
      <c r="B57" s="39">
        <v>1534429</v>
      </c>
      <c r="C57" s="36">
        <v>218</v>
      </c>
      <c r="D57" t="s">
        <v>23</v>
      </c>
      <c r="E57" t="s">
        <v>125</v>
      </c>
      <c r="K57"/>
    </row>
    <row r="58" spans="2:11" x14ac:dyDescent="0.35">
      <c r="B58" s="39">
        <v>1534432</v>
      </c>
      <c r="C58" s="36">
        <v>218</v>
      </c>
      <c r="D58" t="s">
        <v>28</v>
      </c>
      <c r="E58" t="s">
        <v>126</v>
      </c>
      <c r="K58"/>
    </row>
    <row r="59" spans="2:11" x14ac:dyDescent="0.35">
      <c r="B59" s="39">
        <v>1534433</v>
      </c>
      <c r="C59" s="36">
        <v>218</v>
      </c>
      <c r="D59" t="s">
        <v>33</v>
      </c>
      <c r="E59" t="s">
        <v>43</v>
      </c>
      <c r="K59"/>
    </row>
    <row r="60" spans="2:11" x14ac:dyDescent="0.35">
      <c r="B60" s="39">
        <v>1534627</v>
      </c>
      <c r="C60" s="36">
        <v>218</v>
      </c>
      <c r="D60" t="s">
        <v>8</v>
      </c>
      <c r="E60" t="s">
        <v>37</v>
      </c>
      <c r="K60"/>
    </row>
    <row r="61" spans="2:11" x14ac:dyDescent="0.35">
      <c r="B61" s="39">
        <v>1534629</v>
      </c>
      <c r="C61" s="36">
        <v>218</v>
      </c>
      <c r="D61" t="s">
        <v>18</v>
      </c>
      <c r="E61" t="s">
        <v>124</v>
      </c>
      <c r="K61"/>
    </row>
    <row r="62" spans="2:11" x14ac:dyDescent="0.35">
      <c r="B62" s="39">
        <v>1534428</v>
      </c>
      <c r="C62" s="36">
        <v>219</v>
      </c>
      <c r="D62" t="s">
        <v>18</v>
      </c>
      <c r="E62" t="s">
        <v>124</v>
      </c>
      <c r="K62"/>
    </row>
    <row r="63" spans="2:11" x14ac:dyDescent="0.35">
      <c r="B63" s="39">
        <v>1534628</v>
      </c>
      <c r="C63" s="36">
        <v>219</v>
      </c>
      <c r="D63" t="s">
        <v>13</v>
      </c>
      <c r="E63" t="s">
        <v>123</v>
      </c>
      <c r="K63"/>
    </row>
    <row r="64" spans="2:11" x14ac:dyDescent="0.35">
      <c r="B64" s="39">
        <v>1534630</v>
      </c>
      <c r="C64" s="36">
        <v>219</v>
      </c>
      <c r="D64" t="s">
        <v>23</v>
      </c>
      <c r="E64" t="s">
        <v>125</v>
      </c>
      <c r="K64"/>
    </row>
    <row r="65" spans="2:11" x14ac:dyDescent="0.35">
      <c r="B65" s="39">
        <v>1534633</v>
      </c>
      <c r="C65" s="36">
        <v>219</v>
      </c>
      <c r="D65" t="s">
        <v>28</v>
      </c>
      <c r="E65" t="s">
        <v>126</v>
      </c>
      <c r="K65"/>
    </row>
    <row r="66" spans="2:11" x14ac:dyDescent="0.35">
      <c r="B66" s="39">
        <v>1534634</v>
      </c>
      <c r="C66" s="36">
        <v>219</v>
      </c>
      <c r="D66" t="s">
        <v>33</v>
      </c>
      <c r="E66" t="s">
        <v>43</v>
      </c>
      <c r="K66"/>
    </row>
    <row r="67" spans="2:11" x14ac:dyDescent="0.35">
      <c r="B67" s="39">
        <v>1534639</v>
      </c>
      <c r="C67" s="36">
        <v>219</v>
      </c>
      <c r="D67" t="s">
        <v>8</v>
      </c>
      <c r="E67" t="s">
        <v>37</v>
      </c>
      <c r="K67"/>
    </row>
    <row r="68" spans="2:11" x14ac:dyDescent="0.35">
      <c r="B68" s="39">
        <v>1534840</v>
      </c>
      <c r="C68" s="36">
        <v>220</v>
      </c>
      <c r="D68" t="s">
        <v>13</v>
      </c>
      <c r="E68" t="s">
        <v>123</v>
      </c>
      <c r="K68"/>
    </row>
    <row r="69" spans="2:11" x14ac:dyDescent="0.35">
      <c r="B69" s="39">
        <v>1534843</v>
      </c>
      <c r="C69" s="36">
        <v>220</v>
      </c>
      <c r="D69" t="s">
        <v>18</v>
      </c>
      <c r="E69" t="s">
        <v>124</v>
      </c>
      <c r="K69"/>
    </row>
    <row r="70" spans="2:11" x14ac:dyDescent="0.35">
      <c r="B70" s="39">
        <v>1534844</v>
      </c>
      <c r="C70" s="36">
        <v>220</v>
      </c>
      <c r="D70" t="s">
        <v>23</v>
      </c>
      <c r="E70" t="s">
        <v>125</v>
      </c>
      <c r="K70"/>
    </row>
    <row r="71" spans="2:11" x14ac:dyDescent="0.35">
      <c r="B71" s="39">
        <v>1534847</v>
      </c>
      <c r="C71" s="36">
        <v>220</v>
      </c>
      <c r="D71" t="s">
        <v>28</v>
      </c>
      <c r="E71" t="s">
        <v>126</v>
      </c>
      <c r="K71"/>
    </row>
    <row r="72" spans="2:11" x14ac:dyDescent="0.35">
      <c r="B72" s="39">
        <v>1534848</v>
      </c>
      <c r="C72" s="36">
        <v>220</v>
      </c>
      <c r="D72" t="s">
        <v>33</v>
      </c>
      <c r="E72" t="s">
        <v>43</v>
      </c>
      <c r="K72"/>
    </row>
    <row r="73" spans="2:11" x14ac:dyDescent="0.35">
      <c r="B73" s="39">
        <v>1537701</v>
      </c>
      <c r="C73" s="36">
        <v>220</v>
      </c>
      <c r="D73" t="s">
        <v>8</v>
      </c>
      <c r="E73" t="s">
        <v>37</v>
      </c>
      <c r="K73"/>
    </row>
    <row r="74" spans="2:11" x14ac:dyDescent="0.35">
      <c r="B74" s="39">
        <v>1537702</v>
      </c>
      <c r="C74" s="36">
        <v>221</v>
      </c>
      <c r="D74" t="s">
        <v>13</v>
      </c>
      <c r="E74" t="s">
        <v>123</v>
      </c>
      <c r="K74"/>
    </row>
    <row r="75" spans="2:11" x14ac:dyDescent="0.35">
      <c r="B75" s="39">
        <v>1537705</v>
      </c>
      <c r="C75" s="36">
        <v>221</v>
      </c>
      <c r="D75" t="s">
        <v>18</v>
      </c>
      <c r="E75" t="s">
        <v>124</v>
      </c>
      <c r="K75"/>
    </row>
    <row r="76" spans="2:11" x14ac:dyDescent="0.35">
      <c r="B76" s="39">
        <v>1537706</v>
      </c>
      <c r="C76" s="36">
        <v>221</v>
      </c>
      <c r="D76" t="s">
        <v>23</v>
      </c>
      <c r="E76" t="s">
        <v>125</v>
      </c>
      <c r="K76"/>
    </row>
    <row r="77" spans="2:11" x14ac:dyDescent="0.35">
      <c r="B77" s="39">
        <v>1537709</v>
      </c>
      <c r="C77" s="36">
        <v>221</v>
      </c>
      <c r="D77" t="s">
        <v>28</v>
      </c>
      <c r="E77" t="s">
        <v>126</v>
      </c>
      <c r="K77"/>
    </row>
    <row r="78" spans="2:11" x14ac:dyDescent="0.35">
      <c r="B78" s="39">
        <v>1537710</v>
      </c>
      <c r="C78" s="36">
        <v>221</v>
      </c>
      <c r="D78" t="s">
        <v>33</v>
      </c>
      <c r="E78" t="s">
        <v>43</v>
      </c>
      <c r="K78"/>
    </row>
    <row r="79" spans="2:11" x14ac:dyDescent="0.35">
      <c r="B79" s="39">
        <v>1537713</v>
      </c>
      <c r="C79" s="36">
        <v>221</v>
      </c>
      <c r="D79" t="s">
        <v>8</v>
      </c>
      <c r="E79" t="s">
        <v>37</v>
      </c>
      <c r="K79"/>
    </row>
    <row r="80" spans="2:11" x14ac:dyDescent="0.35">
      <c r="B80" s="39">
        <v>1537714</v>
      </c>
      <c r="C80" s="36">
        <v>222</v>
      </c>
      <c r="D80" t="s">
        <v>13</v>
      </c>
      <c r="E80" t="s">
        <v>123</v>
      </c>
      <c r="K80"/>
    </row>
    <row r="81" spans="2:11" x14ac:dyDescent="0.35">
      <c r="B81" s="39">
        <v>1537716</v>
      </c>
      <c r="C81" s="36">
        <v>222</v>
      </c>
      <c r="D81" t="s">
        <v>23</v>
      </c>
      <c r="E81" t="s">
        <v>125</v>
      </c>
      <c r="K81"/>
    </row>
    <row r="82" spans="2:11" x14ac:dyDescent="0.35">
      <c r="B82" s="39">
        <v>1537717</v>
      </c>
      <c r="C82" s="36">
        <v>222</v>
      </c>
      <c r="D82" t="s">
        <v>28</v>
      </c>
      <c r="E82" t="s">
        <v>126</v>
      </c>
      <c r="K82"/>
    </row>
    <row r="83" spans="2:11" x14ac:dyDescent="0.35">
      <c r="B83" s="39">
        <v>1537718</v>
      </c>
      <c r="C83" s="36">
        <v>222</v>
      </c>
      <c r="D83" t="s">
        <v>33</v>
      </c>
      <c r="E83" t="s">
        <v>43</v>
      </c>
      <c r="K83"/>
    </row>
    <row r="84" spans="2:11" x14ac:dyDescent="0.35">
      <c r="B84" s="39">
        <v>1538316</v>
      </c>
      <c r="C84" s="36">
        <v>222</v>
      </c>
      <c r="D84" t="s">
        <v>8</v>
      </c>
      <c r="E84" t="s">
        <v>37</v>
      </c>
      <c r="K84"/>
    </row>
    <row r="85" spans="2:11" x14ac:dyDescent="0.35">
      <c r="B85" s="39">
        <v>1538720</v>
      </c>
      <c r="C85" s="36">
        <v>222</v>
      </c>
      <c r="D85" t="s">
        <v>18</v>
      </c>
      <c r="E85" t="s">
        <v>124</v>
      </c>
      <c r="K85"/>
    </row>
    <row r="86" spans="2:11" x14ac:dyDescent="0.35">
      <c r="B86" s="39">
        <v>1538678</v>
      </c>
      <c r="C86" s="36">
        <v>223</v>
      </c>
      <c r="D86" t="s">
        <v>8</v>
      </c>
      <c r="E86" t="s">
        <v>37</v>
      </c>
      <c r="K86"/>
    </row>
    <row r="87" spans="2:11" x14ac:dyDescent="0.35">
      <c r="B87" s="39">
        <v>1538679</v>
      </c>
      <c r="C87" s="36">
        <v>223</v>
      </c>
      <c r="D87" t="s">
        <v>13</v>
      </c>
      <c r="E87" t="s">
        <v>123</v>
      </c>
      <c r="K87"/>
    </row>
    <row r="88" spans="2:11" x14ac:dyDescent="0.35">
      <c r="B88" s="39">
        <v>1538721</v>
      </c>
      <c r="C88" s="36">
        <v>223</v>
      </c>
      <c r="D88" t="s">
        <v>23</v>
      </c>
      <c r="E88" t="s">
        <v>125</v>
      </c>
      <c r="K88"/>
    </row>
    <row r="89" spans="2:11" x14ac:dyDescent="0.35">
      <c r="B89" s="39">
        <v>1538722</v>
      </c>
      <c r="C89" s="36">
        <v>223</v>
      </c>
      <c r="D89" t="s">
        <v>28</v>
      </c>
      <c r="E89" t="s">
        <v>126</v>
      </c>
      <c r="K89"/>
    </row>
    <row r="90" spans="2:11" x14ac:dyDescent="0.35">
      <c r="B90" s="39">
        <v>1538723</v>
      </c>
      <c r="C90" s="36">
        <v>223</v>
      </c>
      <c r="D90" t="s">
        <v>33</v>
      </c>
      <c r="E90" t="s">
        <v>43</v>
      </c>
      <c r="K90"/>
    </row>
    <row r="91" spans="2:11" x14ac:dyDescent="0.35">
      <c r="B91" s="39">
        <v>1538726</v>
      </c>
      <c r="C91" s="36">
        <v>223</v>
      </c>
      <c r="D91" t="s">
        <v>18</v>
      </c>
      <c r="E91" t="s">
        <v>124</v>
      </c>
      <c r="K91"/>
    </row>
    <row r="92" spans="2:11" x14ac:dyDescent="0.35">
      <c r="B92" s="39">
        <v>1533679</v>
      </c>
      <c r="C92" s="36">
        <v>224</v>
      </c>
      <c r="D92" t="s">
        <v>8</v>
      </c>
      <c r="E92" t="s">
        <v>37</v>
      </c>
      <c r="K92"/>
    </row>
    <row r="93" spans="2:11" x14ac:dyDescent="0.35">
      <c r="B93" s="39">
        <v>1537715</v>
      </c>
      <c r="C93" s="36">
        <v>224</v>
      </c>
      <c r="D93" t="s">
        <v>18</v>
      </c>
      <c r="E93" t="s">
        <v>124</v>
      </c>
      <c r="K93"/>
    </row>
    <row r="94" spans="2:11" x14ac:dyDescent="0.35">
      <c r="B94" s="39">
        <v>1538725</v>
      </c>
      <c r="C94" s="36">
        <v>224</v>
      </c>
      <c r="D94" t="s">
        <v>13</v>
      </c>
      <c r="E94" t="s">
        <v>123</v>
      </c>
      <c r="K94"/>
    </row>
    <row r="95" spans="2:11" x14ac:dyDescent="0.35">
      <c r="B95" s="39">
        <v>1538727</v>
      </c>
      <c r="C95" s="36">
        <v>224</v>
      </c>
      <c r="D95" t="s">
        <v>23</v>
      </c>
      <c r="E95" t="s">
        <v>125</v>
      </c>
      <c r="K95"/>
    </row>
    <row r="96" spans="2:11" x14ac:dyDescent="0.35">
      <c r="B96" s="39">
        <v>1538728</v>
      </c>
      <c r="C96" s="36">
        <v>224</v>
      </c>
      <c r="D96" t="s">
        <v>28</v>
      </c>
      <c r="E96" t="s">
        <v>126</v>
      </c>
      <c r="K96"/>
    </row>
    <row r="97" spans="2:11" x14ac:dyDescent="0.35">
      <c r="B97" s="39">
        <v>1538729</v>
      </c>
      <c r="C97" s="36">
        <v>224</v>
      </c>
      <c r="D97" t="s">
        <v>33</v>
      </c>
      <c r="E97" t="s">
        <v>43</v>
      </c>
      <c r="K97"/>
    </row>
    <row r="98" spans="2:11" x14ac:dyDescent="0.35">
      <c r="B98" s="39">
        <v>1538724</v>
      </c>
      <c r="C98" s="36">
        <v>225</v>
      </c>
      <c r="D98" t="s">
        <v>8</v>
      </c>
      <c r="E98" t="s">
        <v>37</v>
      </c>
      <c r="K98"/>
    </row>
    <row r="99" spans="2:11" x14ac:dyDescent="0.35">
      <c r="B99" s="39">
        <v>1540813</v>
      </c>
      <c r="C99" s="36">
        <v>225</v>
      </c>
      <c r="D99" t="s">
        <v>18</v>
      </c>
      <c r="E99" t="s">
        <v>124</v>
      </c>
      <c r="K99"/>
    </row>
    <row r="100" spans="2:11" x14ac:dyDescent="0.35">
      <c r="B100" s="39">
        <v>1541467</v>
      </c>
      <c r="C100" s="36">
        <v>225</v>
      </c>
      <c r="D100" t="s">
        <v>13</v>
      </c>
      <c r="E100" t="s">
        <v>123</v>
      </c>
      <c r="K100"/>
    </row>
    <row r="101" spans="2:11" x14ac:dyDescent="0.35">
      <c r="B101" s="39">
        <v>1541469</v>
      </c>
      <c r="C101" s="36">
        <v>225</v>
      </c>
      <c r="D101" t="s">
        <v>23</v>
      </c>
      <c r="E101" t="s">
        <v>125</v>
      </c>
      <c r="K101"/>
    </row>
    <row r="102" spans="2:11" x14ac:dyDescent="0.35">
      <c r="B102" s="39">
        <v>1541470</v>
      </c>
      <c r="C102" s="36">
        <v>225</v>
      </c>
      <c r="D102" t="s">
        <v>28</v>
      </c>
      <c r="E102" t="s">
        <v>126</v>
      </c>
      <c r="K102"/>
    </row>
    <row r="103" spans="2:11" x14ac:dyDescent="0.35">
      <c r="B103" s="39">
        <v>1541471</v>
      </c>
      <c r="C103" s="36">
        <v>225</v>
      </c>
      <c r="D103" t="s">
        <v>33</v>
      </c>
      <c r="E103" t="s">
        <v>43</v>
      </c>
      <c r="K103"/>
    </row>
    <row r="104" spans="2:11" x14ac:dyDescent="0.35">
      <c r="B104" s="39">
        <v>1541466</v>
      </c>
      <c r="C104" s="36">
        <v>226</v>
      </c>
      <c r="D104" t="s">
        <v>8</v>
      </c>
      <c r="E104" t="s">
        <v>37</v>
      </c>
      <c r="K104"/>
    </row>
    <row r="105" spans="2:11" x14ac:dyDescent="0.35">
      <c r="B105" s="39">
        <v>1541468</v>
      </c>
      <c r="C105" s="36">
        <v>226</v>
      </c>
      <c r="D105" t="s">
        <v>18</v>
      </c>
      <c r="E105" t="s">
        <v>124</v>
      </c>
      <c r="K105"/>
    </row>
    <row r="106" spans="2:11" x14ac:dyDescent="0.35">
      <c r="B106" s="39">
        <v>1541840</v>
      </c>
      <c r="C106" s="36">
        <v>226</v>
      </c>
      <c r="D106" t="s">
        <v>13</v>
      </c>
      <c r="E106" t="s">
        <v>123</v>
      </c>
      <c r="K106"/>
    </row>
    <row r="107" spans="2:11" x14ac:dyDescent="0.35">
      <c r="B107" s="39">
        <v>1541844</v>
      </c>
      <c r="C107" s="36">
        <v>226</v>
      </c>
      <c r="D107" t="s">
        <v>33</v>
      </c>
      <c r="E107" t="s">
        <v>43</v>
      </c>
      <c r="K107"/>
    </row>
    <row r="108" spans="2:11" x14ac:dyDescent="0.35">
      <c r="B108" s="39">
        <v>1541848</v>
      </c>
      <c r="C108" s="36">
        <v>226</v>
      </c>
      <c r="D108" t="s">
        <v>23</v>
      </c>
      <c r="E108" t="s">
        <v>125</v>
      </c>
      <c r="K108"/>
    </row>
    <row r="109" spans="2:11" x14ac:dyDescent="0.35">
      <c r="B109" s="39">
        <v>1541849</v>
      </c>
      <c r="C109" s="36">
        <v>226</v>
      </c>
      <c r="D109" t="s">
        <v>28</v>
      </c>
      <c r="E109" t="s">
        <v>126</v>
      </c>
      <c r="K109"/>
    </row>
    <row r="110" spans="2:11" x14ac:dyDescent="0.35">
      <c r="B110" s="39">
        <v>1541379</v>
      </c>
      <c r="C110" s="36">
        <v>227</v>
      </c>
      <c r="D110" t="s">
        <v>8</v>
      </c>
      <c r="E110" t="s">
        <v>37</v>
      </c>
      <c r="K110"/>
    </row>
    <row r="111" spans="2:11" x14ac:dyDescent="0.35">
      <c r="B111" s="39">
        <v>1541841</v>
      </c>
      <c r="C111" s="36">
        <v>227</v>
      </c>
      <c r="D111" t="s">
        <v>18</v>
      </c>
      <c r="E111" t="s">
        <v>124</v>
      </c>
      <c r="K111"/>
    </row>
    <row r="112" spans="2:11" x14ac:dyDescent="0.35">
      <c r="B112" s="39">
        <v>1541842</v>
      </c>
      <c r="C112" s="36">
        <v>227</v>
      </c>
      <c r="D112" t="s">
        <v>23</v>
      </c>
      <c r="E112" t="s">
        <v>125</v>
      </c>
      <c r="K112"/>
    </row>
    <row r="113" spans="2:11" x14ac:dyDescent="0.35">
      <c r="B113" s="39">
        <v>1541843</v>
      </c>
      <c r="C113" s="36">
        <v>227</v>
      </c>
      <c r="D113" t="s">
        <v>28</v>
      </c>
      <c r="E113" t="s">
        <v>126</v>
      </c>
      <c r="K113"/>
    </row>
    <row r="114" spans="2:11" x14ac:dyDescent="0.35">
      <c r="B114" s="39">
        <v>1541846</v>
      </c>
      <c r="C114" s="36">
        <v>227</v>
      </c>
      <c r="D114" t="s">
        <v>13</v>
      </c>
      <c r="E114" t="s">
        <v>123</v>
      </c>
      <c r="K114"/>
    </row>
    <row r="115" spans="2:11" x14ac:dyDescent="0.35">
      <c r="B115" s="39">
        <v>1541850</v>
      </c>
      <c r="C115" s="36">
        <v>227</v>
      </c>
      <c r="D115" t="s">
        <v>33</v>
      </c>
      <c r="E115" t="s">
        <v>43</v>
      </c>
      <c r="K115"/>
    </row>
    <row r="116" spans="2:11" x14ac:dyDescent="0.35">
      <c r="B116" s="39">
        <v>1543138</v>
      </c>
      <c r="C116" s="36">
        <v>229</v>
      </c>
      <c r="D116" t="s">
        <v>8</v>
      </c>
      <c r="E116" t="s">
        <v>37</v>
      </c>
      <c r="K116"/>
    </row>
    <row r="117" spans="2:11" x14ac:dyDescent="0.35">
      <c r="B117" s="39">
        <v>1543140</v>
      </c>
      <c r="C117" s="36">
        <v>229</v>
      </c>
      <c r="D117" t="s">
        <v>18</v>
      </c>
      <c r="E117" t="s">
        <v>124</v>
      </c>
      <c r="K117"/>
    </row>
    <row r="118" spans="2:11" x14ac:dyDescent="0.35">
      <c r="B118" s="39">
        <v>1543147</v>
      </c>
      <c r="C118" s="36">
        <v>229</v>
      </c>
      <c r="D118" t="s">
        <v>13</v>
      </c>
      <c r="E118" t="s">
        <v>123</v>
      </c>
      <c r="K118"/>
    </row>
    <row r="119" spans="2:11" x14ac:dyDescent="0.35">
      <c r="B119" s="39">
        <v>1543149</v>
      </c>
      <c r="C119" s="36">
        <v>229</v>
      </c>
      <c r="D119" t="s">
        <v>23</v>
      </c>
      <c r="E119" t="s">
        <v>125</v>
      </c>
      <c r="K119"/>
    </row>
    <row r="120" spans="2:11" x14ac:dyDescent="0.35">
      <c r="B120" s="39">
        <v>1543150</v>
      </c>
      <c r="C120" s="36">
        <v>229</v>
      </c>
      <c r="D120" t="s">
        <v>28</v>
      </c>
      <c r="E120" t="s">
        <v>126</v>
      </c>
      <c r="K120"/>
    </row>
    <row r="121" spans="2:11" x14ac:dyDescent="0.35">
      <c r="B121" s="39">
        <v>1543151</v>
      </c>
      <c r="C121" s="36">
        <v>229</v>
      </c>
      <c r="D121" t="s">
        <v>33</v>
      </c>
      <c r="E121" t="s">
        <v>43</v>
      </c>
      <c r="K121"/>
    </row>
    <row r="122" spans="2:11" x14ac:dyDescent="0.35">
      <c r="B122" s="39">
        <v>1543139</v>
      </c>
      <c r="C122" s="36">
        <v>230</v>
      </c>
      <c r="D122" t="s">
        <v>13</v>
      </c>
      <c r="E122" t="s">
        <v>123</v>
      </c>
      <c r="K122"/>
    </row>
    <row r="123" spans="2:11" x14ac:dyDescent="0.35">
      <c r="B123" s="39">
        <v>1543141</v>
      </c>
      <c r="C123" s="36">
        <v>230</v>
      </c>
      <c r="D123" t="s">
        <v>23</v>
      </c>
      <c r="E123" t="s">
        <v>125</v>
      </c>
      <c r="K123"/>
    </row>
    <row r="124" spans="2:11" x14ac:dyDescent="0.35">
      <c r="B124" s="39">
        <v>1543142</v>
      </c>
      <c r="C124" s="36">
        <v>230</v>
      </c>
      <c r="D124" t="s">
        <v>28</v>
      </c>
      <c r="E124" t="s">
        <v>126</v>
      </c>
      <c r="K124"/>
    </row>
    <row r="125" spans="2:11" x14ac:dyDescent="0.35">
      <c r="B125" s="39">
        <v>1543143</v>
      </c>
      <c r="C125" s="36">
        <v>230</v>
      </c>
      <c r="D125" t="s">
        <v>33</v>
      </c>
      <c r="E125" t="s">
        <v>43</v>
      </c>
      <c r="K125"/>
    </row>
    <row r="126" spans="2:11" x14ac:dyDescent="0.35">
      <c r="B126" s="39">
        <v>1543146</v>
      </c>
      <c r="C126" s="36">
        <v>230</v>
      </c>
      <c r="D126" t="s">
        <v>8</v>
      </c>
      <c r="E126" t="s">
        <v>37</v>
      </c>
      <c r="K126"/>
    </row>
    <row r="127" spans="2:11" x14ac:dyDescent="0.35">
      <c r="B127" s="39">
        <v>1543148</v>
      </c>
      <c r="C127" s="36">
        <v>230</v>
      </c>
      <c r="D127" t="s">
        <v>18</v>
      </c>
      <c r="E127" t="s">
        <v>124</v>
      </c>
      <c r="K127"/>
    </row>
    <row r="128" spans="2:11" x14ac:dyDescent="0.35">
      <c r="B128" s="39">
        <v>1543164</v>
      </c>
      <c r="C128" s="36">
        <v>231</v>
      </c>
      <c r="D128" t="s">
        <v>8</v>
      </c>
      <c r="E128" t="s">
        <v>37</v>
      </c>
      <c r="K128"/>
    </row>
    <row r="129" spans="2:11" x14ac:dyDescent="0.35">
      <c r="B129" s="39">
        <v>1543165</v>
      </c>
      <c r="C129" s="36">
        <v>231</v>
      </c>
      <c r="D129" t="s">
        <v>13</v>
      </c>
      <c r="E129" t="s">
        <v>123</v>
      </c>
      <c r="K129"/>
    </row>
    <row r="130" spans="2:11" x14ac:dyDescent="0.35">
      <c r="B130" s="39">
        <v>1543166</v>
      </c>
      <c r="C130" s="36">
        <v>231</v>
      </c>
      <c r="D130" t="s">
        <v>18</v>
      </c>
      <c r="E130" t="s">
        <v>124</v>
      </c>
      <c r="K130"/>
    </row>
    <row r="131" spans="2:11" x14ac:dyDescent="0.35">
      <c r="B131" s="39">
        <v>1543167</v>
      </c>
      <c r="C131" s="36">
        <v>231</v>
      </c>
      <c r="D131" t="s">
        <v>23</v>
      </c>
      <c r="E131" t="s">
        <v>125</v>
      </c>
      <c r="K131"/>
    </row>
    <row r="132" spans="2:11" x14ac:dyDescent="0.35">
      <c r="B132" s="39">
        <v>1543168</v>
      </c>
      <c r="C132" s="36">
        <v>231</v>
      </c>
      <c r="D132" t="s">
        <v>28</v>
      </c>
      <c r="E132" t="s">
        <v>126</v>
      </c>
      <c r="K132"/>
    </row>
    <row r="133" spans="2:11" x14ac:dyDescent="0.35">
      <c r="B133" s="39">
        <v>1543169</v>
      </c>
      <c r="C133" s="36">
        <v>231</v>
      </c>
      <c r="D133" t="s">
        <v>33</v>
      </c>
      <c r="E133" t="s">
        <v>43</v>
      </c>
      <c r="K133"/>
    </row>
    <row r="134" spans="2:11" x14ac:dyDescent="0.35">
      <c r="B134" s="39">
        <v>1546525</v>
      </c>
      <c r="C134" s="36">
        <v>232</v>
      </c>
      <c r="D134" t="s">
        <v>33</v>
      </c>
      <c r="E134" t="s">
        <v>43</v>
      </c>
      <c r="K134"/>
    </row>
    <row r="135" spans="2:11" x14ac:dyDescent="0.35">
      <c r="B135" s="39">
        <v>1546526</v>
      </c>
      <c r="C135" s="36">
        <v>232</v>
      </c>
      <c r="D135" t="s">
        <v>8</v>
      </c>
      <c r="E135" t="s">
        <v>37</v>
      </c>
      <c r="K135"/>
    </row>
    <row r="136" spans="2:11" x14ac:dyDescent="0.35">
      <c r="B136" s="39">
        <v>1546527</v>
      </c>
      <c r="C136" s="36">
        <v>232</v>
      </c>
      <c r="D136" t="s">
        <v>13</v>
      </c>
      <c r="E136" t="s">
        <v>123</v>
      </c>
      <c r="K136"/>
    </row>
    <row r="137" spans="2:11" x14ac:dyDescent="0.35">
      <c r="B137" s="39">
        <v>1546528</v>
      </c>
      <c r="C137" s="36">
        <v>232</v>
      </c>
      <c r="D137" t="s">
        <v>18</v>
      </c>
      <c r="E137" t="s">
        <v>124</v>
      </c>
      <c r="K137"/>
    </row>
    <row r="138" spans="2:11" x14ac:dyDescent="0.35">
      <c r="B138" s="39">
        <v>1546529</v>
      </c>
      <c r="C138" s="36">
        <v>232</v>
      </c>
      <c r="D138" t="s">
        <v>23</v>
      </c>
      <c r="E138" t="s">
        <v>125</v>
      </c>
      <c r="K138"/>
    </row>
    <row r="139" spans="2:11" x14ac:dyDescent="0.35">
      <c r="B139" s="39">
        <v>1546530</v>
      </c>
      <c r="C139" s="36">
        <v>232</v>
      </c>
      <c r="D139" t="s">
        <v>28</v>
      </c>
      <c r="E139" t="s">
        <v>126</v>
      </c>
      <c r="K139"/>
    </row>
    <row r="140" spans="2:11" x14ac:dyDescent="0.35">
      <c r="B140" s="39">
        <v>1546531</v>
      </c>
      <c r="C140" s="36">
        <v>233</v>
      </c>
      <c r="D140" t="s">
        <v>33</v>
      </c>
      <c r="E140" t="s">
        <v>43</v>
      </c>
      <c r="K140"/>
    </row>
    <row r="141" spans="2:11" x14ac:dyDescent="0.35">
      <c r="B141" s="39">
        <v>1546532</v>
      </c>
      <c r="C141" s="36">
        <v>233</v>
      </c>
      <c r="D141" t="s">
        <v>8</v>
      </c>
      <c r="E141" t="s">
        <v>37</v>
      </c>
      <c r="K141"/>
    </row>
    <row r="142" spans="2:11" x14ac:dyDescent="0.35">
      <c r="B142" s="39">
        <v>1546533</v>
      </c>
      <c r="C142" s="36">
        <v>233</v>
      </c>
      <c r="D142" t="s">
        <v>13</v>
      </c>
      <c r="E142" t="s">
        <v>123</v>
      </c>
      <c r="K142"/>
    </row>
    <row r="143" spans="2:11" x14ac:dyDescent="0.35">
      <c r="B143" s="39">
        <v>1546534</v>
      </c>
      <c r="C143" s="36">
        <v>233</v>
      </c>
      <c r="D143" t="s">
        <v>18</v>
      </c>
      <c r="E143" t="s">
        <v>124</v>
      </c>
      <c r="K143"/>
    </row>
    <row r="144" spans="2:11" x14ac:dyDescent="0.35">
      <c r="B144" s="39">
        <v>1546535</v>
      </c>
      <c r="C144" s="36">
        <v>233</v>
      </c>
      <c r="D144" t="s">
        <v>23</v>
      </c>
      <c r="E144" t="s">
        <v>125</v>
      </c>
      <c r="K144"/>
    </row>
    <row r="145" spans="2:11" x14ac:dyDescent="0.35">
      <c r="B145" s="39">
        <v>1546536</v>
      </c>
      <c r="C145" s="36">
        <v>233</v>
      </c>
      <c r="D145" t="s">
        <v>28</v>
      </c>
      <c r="E145" t="s">
        <v>126</v>
      </c>
      <c r="K145"/>
    </row>
    <row r="146" spans="2:11" x14ac:dyDescent="0.35">
      <c r="B146" s="39">
        <v>1548110</v>
      </c>
      <c r="C146" s="36">
        <v>234</v>
      </c>
      <c r="D146" t="s">
        <v>33</v>
      </c>
      <c r="E146" t="s">
        <v>43</v>
      </c>
      <c r="K146"/>
    </row>
    <row r="147" spans="2:11" x14ac:dyDescent="0.35">
      <c r="B147" s="39">
        <v>1548111</v>
      </c>
      <c r="C147" s="36">
        <v>234</v>
      </c>
      <c r="D147" t="s">
        <v>8</v>
      </c>
      <c r="E147" t="s">
        <v>37</v>
      </c>
      <c r="K147"/>
    </row>
    <row r="148" spans="2:11" x14ac:dyDescent="0.35">
      <c r="B148" s="39">
        <v>1548112</v>
      </c>
      <c r="C148" s="36">
        <v>234</v>
      </c>
      <c r="D148" t="s">
        <v>13</v>
      </c>
      <c r="E148" t="s">
        <v>123</v>
      </c>
      <c r="K148"/>
    </row>
    <row r="149" spans="2:11" x14ac:dyDescent="0.35">
      <c r="B149" s="39">
        <v>1548113</v>
      </c>
      <c r="C149" s="36">
        <v>234</v>
      </c>
      <c r="D149" t="s">
        <v>18</v>
      </c>
      <c r="E149" t="s">
        <v>124</v>
      </c>
      <c r="K149"/>
    </row>
    <row r="150" spans="2:11" x14ac:dyDescent="0.35">
      <c r="B150" s="39">
        <v>1548114</v>
      </c>
      <c r="C150" s="36">
        <v>234</v>
      </c>
      <c r="D150" t="s">
        <v>23</v>
      </c>
      <c r="E150" t="s">
        <v>125</v>
      </c>
      <c r="K150"/>
    </row>
    <row r="151" spans="2:11" x14ac:dyDescent="0.35">
      <c r="B151" s="39">
        <v>1548115</v>
      </c>
      <c r="C151" s="36">
        <v>234</v>
      </c>
      <c r="D151" t="s">
        <v>28</v>
      </c>
      <c r="E151" t="s">
        <v>126</v>
      </c>
      <c r="K151"/>
    </row>
    <row r="152" spans="2:11" x14ac:dyDescent="0.35">
      <c r="B152" s="39">
        <v>1548182</v>
      </c>
      <c r="C152" s="36">
        <v>235</v>
      </c>
      <c r="D152" t="s">
        <v>8</v>
      </c>
      <c r="E152" t="s">
        <v>37</v>
      </c>
      <c r="K152"/>
    </row>
    <row r="153" spans="2:11" x14ac:dyDescent="0.35">
      <c r="B153" s="39">
        <v>1548183</v>
      </c>
      <c r="C153" s="36">
        <v>235</v>
      </c>
      <c r="D153" t="s">
        <v>13</v>
      </c>
      <c r="E153" t="s">
        <v>123</v>
      </c>
      <c r="K153"/>
    </row>
    <row r="154" spans="2:11" x14ac:dyDescent="0.35">
      <c r="B154" s="39">
        <v>1548184</v>
      </c>
      <c r="C154" s="36">
        <v>235</v>
      </c>
      <c r="D154" t="s">
        <v>18</v>
      </c>
      <c r="E154" t="s">
        <v>124</v>
      </c>
      <c r="K154"/>
    </row>
    <row r="155" spans="2:11" x14ac:dyDescent="0.35">
      <c r="B155" s="39">
        <v>1548185</v>
      </c>
      <c r="C155" s="36">
        <v>235</v>
      </c>
      <c r="D155" t="s">
        <v>23</v>
      </c>
      <c r="E155" t="s">
        <v>125</v>
      </c>
      <c r="K155"/>
    </row>
    <row r="156" spans="2:11" x14ac:dyDescent="0.35">
      <c r="B156" s="39">
        <v>1548186</v>
      </c>
      <c r="C156" s="36">
        <v>235</v>
      </c>
      <c r="D156" t="s">
        <v>28</v>
      </c>
      <c r="E156" t="s">
        <v>126</v>
      </c>
      <c r="K156"/>
    </row>
    <row r="157" spans="2:11" x14ac:dyDescent="0.35">
      <c r="B157" s="39">
        <v>1548187</v>
      </c>
      <c r="C157" s="36">
        <v>235</v>
      </c>
      <c r="D157" t="s">
        <v>33</v>
      </c>
      <c r="E157" t="s">
        <v>43</v>
      </c>
      <c r="K157"/>
    </row>
    <row r="158" spans="2:11" x14ac:dyDescent="0.35">
      <c r="B158" s="39">
        <v>1548188</v>
      </c>
      <c r="C158" s="36">
        <v>236</v>
      </c>
      <c r="D158" t="s">
        <v>8</v>
      </c>
      <c r="E158" t="s">
        <v>37</v>
      </c>
      <c r="K158"/>
    </row>
    <row r="159" spans="2:11" x14ac:dyDescent="0.35">
      <c r="B159" s="39">
        <v>1548189</v>
      </c>
      <c r="C159" s="36">
        <v>236</v>
      </c>
      <c r="D159" t="s">
        <v>13</v>
      </c>
      <c r="E159" t="s">
        <v>123</v>
      </c>
      <c r="K159"/>
    </row>
    <row r="160" spans="2:11" x14ac:dyDescent="0.35">
      <c r="B160" s="39">
        <v>1548190</v>
      </c>
      <c r="C160" s="36">
        <v>236</v>
      </c>
      <c r="D160" t="s">
        <v>18</v>
      </c>
      <c r="E160" t="s">
        <v>124</v>
      </c>
      <c r="K160"/>
    </row>
    <row r="161" spans="2:11" x14ac:dyDescent="0.35">
      <c r="B161" s="39">
        <v>1548191</v>
      </c>
      <c r="C161" s="36">
        <v>236</v>
      </c>
      <c r="D161" t="s">
        <v>23</v>
      </c>
      <c r="E161" t="s">
        <v>125</v>
      </c>
      <c r="K161"/>
    </row>
    <row r="162" spans="2:11" x14ac:dyDescent="0.35">
      <c r="B162" s="39">
        <v>1548192</v>
      </c>
      <c r="C162" s="36">
        <v>236</v>
      </c>
      <c r="D162" t="s">
        <v>28</v>
      </c>
      <c r="E162" t="s">
        <v>126</v>
      </c>
      <c r="K162"/>
    </row>
    <row r="163" spans="2:11" x14ac:dyDescent="0.35">
      <c r="B163" s="39">
        <v>1548193</v>
      </c>
      <c r="C163" s="36">
        <v>236</v>
      </c>
      <c r="D163" t="s">
        <v>33</v>
      </c>
      <c r="E163" t="s">
        <v>43</v>
      </c>
      <c r="K163"/>
    </row>
    <row r="164" spans="2:11" x14ac:dyDescent="0.35">
      <c r="B164" s="39">
        <v>1549225</v>
      </c>
      <c r="C164" s="36">
        <v>237</v>
      </c>
      <c r="D164" t="s">
        <v>8</v>
      </c>
      <c r="E164" t="s">
        <v>37</v>
      </c>
      <c r="K164"/>
    </row>
    <row r="165" spans="2:11" x14ac:dyDescent="0.35">
      <c r="B165" s="39">
        <v>1549226</v>
      </c>
      <c r="C165" s="36">
        <v>237</v>
      </c>
      <c r="D165" t="s">
        <v>13</v>
      </c>
      <c r="E165" t="s">
        <v>123</v>
      </c>
      <c r="K165"/>
    </row>
    <row r="166" spans="2:11" x14ac:dyDescent="0.35">
      <c r="B166" s="39">
        <v>1549227</v>
      </c>
      <c r="C166" s="36">
        <v>237</v>
      </c>
      <c r="D166" t="s">
        <v>18</v>
      </c>
      <c r="E166" t="s">
        <v>124</v>
      </c>
      <c r="K166"/>
    </row>
    <row r="167" spans="2:11" x14ac:dyDescent="0.35">
      <c r="B167" s="39">
        <v>1549228</v>
      </c>
      <c r="C167" s="36">
        <v>237</v>
      </c>
      <c r="D167" t="s">
        <v>23</v>
      </c>
      <c r="E167" t="s">
        <v>125</v>
      </c>
      <c r="K167"/>
    </row>
    <row r="168" spans="2:11" x14ac:dyDescent="0.35">
      <c r="B168" s="39">
        <v>1549229</v>
      </c>
      <c r="C168" s="36">
        <v>237</v>
      </c>
      <c r="D168" t="s">
        <v>28</v>
      </c>
      <c r="E168" t="s">
        <v>126</v>
      </c>
      <c r="K168"/>
    </row>
    <row r="169" spans="2:11" x14ac:dyDescent="0.35">
      <c r="B169" s="39">
        <v>1549230</v>
      </c>
      <c r="C169" s="36">
        <v>237</v>
      </c>
      <c r="D169" t="s">
        <v>33</v>
      </c>
      <c r="E169" t="s">
        <v>43</v>
      </c>
      <c r="K169"/>
    </row>
    <row r="170" spans="2:11" x14ac:dyDescent="0.35">
      <c r="B170" s="39">
        <v>1549231</v>
      </c>
      <c r="C170" s="36">
        <v>238</v>
      </c>
      <c r="D170" t="s">
        <v>8</v>
      </c>
      <c r="E170" t="s">
        <v>37</v>
      </c>
      <c r="K170"/>
    </row>
    <row r="171" spans="2:11" x14ac:dyDescent="0.35">
      <c r="B171" s="39">
        <v>1549562</v>
      </c>
      <c r="C171" s="36">
        <v>238</v>
      </c>
      <c r="D171" t="s">
        <v>13</v>
      </c>
      <c r="E171" t="s">
        <v>123</v>
      </c>
      <c r="K171"/>
    </row>
    <row r="172" spans="2:11" x14ac:dyDescent="0.35">
      <c r="B172" s="39">
        <v>1549563</v>
      </c>
      <c r="C172" s="36">
        <v>238</v>
      </c>
      <c r="D172" t="s">
        <v>18</v>
      </c>
      <c r="E172" t="s">
        <v>124</v>
      </c>
      <c r="K172"/>
    </row>
    <row r="173" spans="2:11" x14ac:dyDescent="0.35">
      <c r="B173" s="39">
        <v>1549564</v>
      </c>
      <c r="C173" s="36">
        <v>238</v>
      </c>
      <c r="D173" t="s">
        <v>23</v>
      </c>
      <c r="E173" t="s">
        <v>125</v>
      </c>
      <c r="K173"/>
    </row>
    <row r="174" spans="2:11" x14ac:dyDescent="0.35">
      <c r="B174" s="39">
        <v>1549565</v>
      </c>
      <c r="C174" s="36">
        <v>238</v>
      </c>
      <c r="D174" t="s">
        <v>28</v>
      </c>
      <c r="E174" t="s">
        <v>126</v>
      </c>
      <c r="K174"/>
    </row>
    <row r="175" spans="2:11" x14ac:dyDescent="0.35">
      <c r="B175" s="39">
        <v>1549566</v>
      </c>
      <c r="C175" s="36">
        <v>238</v>
      </c>
      <c r="D175" t="s">
        <v>33</v>
      </c>
      <c r="E175" t="s">
        <v>43</v>
      </c>
      <c r="K175"/>
    </row>
    <row r="176" spans="2:11" x14ac:dyDescent="0.35">
      <c r="B176" s="39">
        <v>1549232</v>
      </c>
      <c r="C176" s="36">
        <v>239</v>
      </c>
      <c r="D176" t="s">
        <v>13</v>
      </c>
      <c r="E176" t="s">
        <v>123</v>
      </c>
      <c r="K176"/>
    </row>
    <row r="177" spans="2:11" x14ac:dyDescent="0.35">
      <c r="B177" s="39">
        <v>1550561</v>
      </c>
      <c r="C177" s="36">
        <v>239</v>
      </c>
      <c r="D177" t="s">
        <v>8</v>
      </c>
      <c r="E177" t="s">
        <v>37</v>
      </c>
      <c r="K177"/>
    </row>
    <row r="178" spans="2:11" x14ac:dyDescent="0.35">
      <c r="B178" s="39">
        <v>1550562</v>
      </c>
      <c r="C178" s="36">
        <v>239</v>
      </c>
      <c r="D178" t="s">
        <v>18</v>
      </c>
      <c r="E178" t="s">
        <v>124</v>
      </c>
      <c r="K178"/>
    </row>
    <row r="179" spans="2:11" x14ac:dyDescent="0.35">
      <c r="B179" s="39">
        <v>1550564</v>
      </c>
      <c r="C179" s="36">
        <v>239</v>
      </c>
      <c r="D179" t="s">
        <v>23</v>
      </c>
      <c r="E179" t="s">
        <v>125</v>
      </c>
      <c r="K179"/>
    </row>
    <row r="180" spans="2:11" x14ac:dyDescent="0.35">
      <c r="B180" s="39">
        <v>1550566</v>
      </c>
      <c r="C180" s="36">
        <v>239</v>
      </c>
      <c r="D180" t="s">
        <v>28</v>
      </c>
      <c r="E180" t="s">
        <v>126</v>
      </c>
      <c r="K180"/>
    </row>
    <row r="181" spans="2:11" x14ac:dyDescent="0.35">
      <c r="B181" s="39">
        <v>1550567</v>
      </c>
      <c r="C181" s="36">
        <v>239</v>
      </c>
      <c r="D181" t="s">
        <v>33</v>
      </c>
      <c r="E181" t="s">
        <v>43</v>
      </c>
      <c r="K181"/>
    </row>
    <row r="182" spans="2:11" x14ac:dyDescent="0.35">
      <c r="B182" s="39">
        <v>1550569</v>
      </c>
      <c r="C182" s="36">
        <v>240</v>
      </c>
      <c r="D182" t="s">
        <v>13</v>
      </c>
      <c r="E182" t="s">
        <v>123</v>
      </c>
      <c r="K182"/>
    </row>
    <row r="183" spans="2:11" x14ac:dyDescent="0.35">
      <c r="B183" s="39">
        <v>1550570</v>
      </c>
      <c r="C183" s="36">
        <v>240</v>
      </c>
      <c r="D183" t="s">
        <v>18</v>
      </c>
      <c r="E183" t="s">
        <v>124</v>
      </c>
      <c r="K183"/>
    </row>
    <row r="184" spans="2:11" x14ac:dyDescent="0.35">
      <c r="B184" s="39">
        <v>1550571</v>
      </c>
      <c r="C184" s="36">
        <v>240</v>
      </c>
      <c r="D184" t="s">
        <v>23</v>
      </c>
      <c r="E184" t="s">
        <v>125</v>
      </c>
      <c r="K184"/>
    </row>
    <row r="185" spans="2:11" x14ac:dyDescent="0.35">
      <c r="B185" s="39">
        <v>1550572</v>
      </c>
      <c r="C185" s="36">
        <v>240</v>
      </c>
      <c r="D185" t="s">
        <v>28</v>
      </c>
      <c r="E185" t="s">
        <v>126</v>
      </c>
      <c r="K185"/>
    </row>
    <row r="186" spans="2:11" x14ac:dyDescent="0.35">
      <c r="B186" s="39">
        <v>1550573</v>
      </c>
      <c r="C186" s="36">
        <v>240</v>
      </c>
      <c r="D186" t="s">
        <v>33</v>
      </c>
      <c r="E186" t="s">
        <v>43</v>
      </c>
      <c r="K186"/>
    </row>
    <row r="187" spans="2:11" x14ac:dyDescent="0.35">
      <c r="B187" s="39">
        <v>1552195</v>
      </c>
      <c r="C187" s="36">
        <v>240</v>
      </c>
      <c r="D187" t="s">
        <v>8</v>
      </c>
      <c r="E187" t="s">
        <v>37</v>
      </c>
      <c r="K187"/>
    </row>
    <row r="188" spans="2:11" x14ac:dyDescent="0.35">
      <c r="B188" s="39">
        <v>1552196</v>
      </c>
      <c r="C188" s="36">
        <v>241</v>
      </c>
      <c r="D188" t="s">
        <v>13</v>
      </c>
      <c r="E188" t="s">
        <v>123</v>
      </c>
      <c r="K188"/>
    </row>
    <row r="189" spans="2:11" x14ac:dyDescent="0.35">
      <c r="B189" s="39">
        <v>1552197</v>
      </c>
      <c r="C189" s="36">
        <v>241</v>
      </c>
      <c r="D189" t="s">
        <v>18</v>
      </c>
      <c r="E189" t="s">
        <v>124</v>
      </c>
      <c r="K189"/>
    </row>
    <row r="190" spans="2:11" x14ac:dyDescent="0.35">
      <c r="B190" s="39">
        <v>1552198</v>
      </c>
      <c r="C190" s="36">
        <v>241</v>
      </c>
      <c r="D190" t="s">
        <v>23</v>
      </c>
      <c r="E190" t="s">
        <v>125</v>
      </c>
      <c r="K190"/>
    </row>
    <row r="191" spans="2:11" x14ac:dyDescent="0.35">
      <c r="B191" s="39">
        <v>1552199</v>
      </c>
      <c r="C191" s="36">
        <v>241</v>
      </c>
      <c r="D191" t="s">
        <v>28</v>
      </c>
      <c r="E191" t="s">
        <v>126</v>
      </c>
      <c r="K191"/>
    </row>
    <row r="192" spans="2:11" x14ac:dyDescent="0.35">
      <c r="B192" s="39">
        <v>1552240</v>
      </c>
      <c r="C192" s="36">
        <v>241</v>
      </c>
      <c r="D192" t="s">
        <v>33</v>
      </c>
      <c r="E192" t="s">
        <v>43</v>
      </c>
      <c r="K192"/>
    </row>
    <row r="193" spans="2:11" x14ac:dyDescent="0.35">
      <c r="B193" s="39">
        <v>1553972</v>
      </c>
      <c r="C193" s="36">
        <v>241</v>
      </c>
      <c r="D193" t="s">
        <v>8</v>
      </c>
      <c r="E193" t="s">
        <v>37</v>
      </c>
      <c r="K193"/>
    </row>
    <row r="194" spans="2:11" x14ac:dyDescent="0.35">
      <c r="B194" s="39">
        <v>1552242</v>
      </c>
      <c r="C194" s="36">
        <v>242</v>
      </c>
      <c r="D194" t="s">
        <v>13</v>
      </c>
      <c r="E194" t="s">
        <v>123</v>
      </c>
      <c r="K194"/>
    </row>
    <row r="195" spans="2:11" x14ac:dyDescent="0.35">
      <c r="B195" s="39">
        <v>1552243</v>
      </c>
      <c r="C195" s="36">
        <v>242</v>
      </c>
      <c r="D195" t="s">
        <v>18</v>
      </c>
      <c r="E195" t="s">
        <v>124</v>
      </c>
      <c r="K195"/>
    </row>
    <row r="196" spans="2:11" x14ac:dyDescent="0.35">
      <c r="B196" s="39">
        <v>1552244</v>
      </c>
      <c r="C196" s="36">
        <v>242</v>
      </c>
      <c r="D196" t="s">
        <v>23</v>
      </c>
      <c r="E196" t="s">
        <v>125</v>
      </c>
      <c r="K196"/>
    </row>
    <row r="197" spans="2:11" x14ac:dyDescent="0.35">
      <c r="B197" s="39">
        <v>1552245</v>
      </c>
      <c r="C197" s="36">
        <v>242</v>
      </c>
      <c r="D197" t="s">
        <v>28</v>
      </c>
      <c r="E197" t="s">
        <v>126</v>
      </c>
      <c r="K197"/>
    </row>
    <row r="198" spans="2:11" x14ac:dyDescent="0.35">
      <c r="B198" s="39">
        <v>1552246</v>
      </c>
      <c r="C198" s="36">
        <v>242</v>
      </c>
      <c r="D198" t="s">
        <v>33</v>
      </c>
      <c r="E198" t="s">
        <v>43</v>
      </c>
      <c r="K198"/>
    </row>
    <row r="199" spans="2:11" x14ac:dyDescent="0.35">
      <c r="B199" s="39">
        <v>1554219</v>
      </c>
      <c r="C199" s="36">
        <v>242</v>
      </c>
      <c r="D199" t="s">
        <v>8</v>
      </c>
      <c r="E199" t="s">
        <v>37</v>
      </c>
      <c r="K199"/>
    </row>
    <row r="200" spans="2:11" x14ac:dyDescent="0.35">
      <c r="B200" s="39">
        <v>1554280</v>
      </c>
      <c r="C200" s="36">
        <v>243</v>
      </c>
      <c r="D200" t="s">
        <v>18</v>
      </c>
      <c r="E200" t="s">
        <v>124</v>
      </c>
      <c r="K200"/>
    </row>
    <row r="201" spans="2:11" x14ac:dyDescent="0.35">
      <c r="B201" s="39">
        <v>1554281</v>
      </c>
      <c r="C201" s="36">
        <v>243</v>
      </c>
      <c r="D201" t="s">
        <v>28</v>
      </c>
      <c r="E201" t="s">
        <v>126</v>
      </c>
      <c r="K201"/>
    </row>
    <row r="202" spans="2:11" x14ac:dyDescent="0.35">
      <c r="B202" s="39">
        <v>1554687</v>
      </c>
      <c r="C202" s="36">
        <v>243</v>
      </c>
      <c r="D202" t="s">
        <v>13</v>
      </c>
      <c r="E202" t="s">
        <v>123</v>
      </c>
      <c r="K202"/>
    </row>
    <row r="203" spans="2:11" x14ac:dyDescent="0.35">
      <c r="B203" s="39">
        <v>1554688</v>
      </c>
      <c r="C203" s="36">
        <v>243</v>
      </c>
      <c r="D203" t="s">
        <v>23</v>
      </c>
      <c r="E203" t="s">
        <v>125</v>
      </c>
      <c r="K203"/>
    </row>
    <row r="204" spans="2:11" x14ac:dyDescent="0.35">
      <c r="B204" s="39">
        <v>1554689</v>
      </c>
      <c r="C204" s="36">
        <v>243</v>
      </c>
      <c r="D204" t="s">
        <v>33</v>
      </c>
      <c r="E204" t="s">
        <v>43</v>
      </c>
      <c r="K204"/>
    </row>
    <row r="205" spans="2:11" x14ac:dyDescent="0.35">
      <c r="B205" s="39">
        <v>1554962</v>
      </c>
      <c r="C205" s="36">
        <v>243</v>
      </c>
      <c r="D205" t="s">
        <v>8</v>
      </c>
      <c r="E205" t="s">
        <v>37</v>
      </c>
      <c r="K205"/>
    </row>
    <row r="206" spans="2:11" x14ac:dyDescent="0.35">
      <c r="B206" s="39">
        <v>1552241</v>
      </c>
      <c r="C206" s="36">
        <v>244</v>
      </c>
      <c r="D206" t="s">
        <v>8</v>
      </c>
      <c r="E206" t="s">
        <v>37</v>
      </c>
      <c r="K206"/>
    </row>
    <row r="207" spans="2:11" x14ac:dyDescent="0.35">
      <c r="B207" s="39">
        <v>1554968</v>
      </c>
      <c r="C207" s="36">
        <v>244</v>
      </c>
      <c r="D207" t="s">
        <v>13</v>
      </c>
      <c r="E207" t="s">
        <v>123</v>
      </c>
      <c r="K207"/>
    </row>
    <row r="208" spans="2:11" x14ac:dyDescent="0.35">
      <c r="B208" s="39">
        <v>1554969</v>
      </c>
      <c r="C208" s="36">
        <v>244</v>
      </c>
      <c r="D208" t="s">
        <v>23</v>
      </c>
      <c r="E208" t="s">
        <v>125</v>
      </c>
      <c r="K208"/>
    </row>
    <row r="209" spans="2:11" x14ac:dyDescent="0.35">
      <c r="B209" s="39">
        <v>1554970</v>
      </c>
      <c r="C209" s="36">
        <v>244</v>
      </c>
      <c r="D209" t="s">
        <v>33</v>
      </c>
      <c r="E209" t="s">
        <v>43</v>
      </c>
      <c r="K209"/>
    </row>
    <row r="210" spans="2:11" x14ac:dyDescent="0.35">
      <c r="B210" s="39">
        <v>1554978</v>
      </c>
      <c r="C210" s="36">
        <v>244</v>
      </c>
      <c r="D210" t="s">
        <v>18</v>
      </c>
      <c r="E210" t="s">
        <v>124</v>
      </c>
      <c r="K210"/>
    </row>
    <row r="211" spans="2:11" x14ac:dyDescent="0.35">
      <c r="B211" s="39">
        <v>1555002</v>
      </c>
      <c r="C211" s="36">
        <v>244</v>
      </c>
      <c r="D211" t="s">
        <v>28</v>
      </c>
      <c r="E211" t="s">
        <v>126</v>
      </c>
      <c r="K211"/>
    </row>
    <row r="212" spans="2:11" x14ac:dyDescent="0.35">
      <c r="B212" s="39">
        <v>1554963</v>
      </c>
      <c r="C212" s="36">
        <v>245</v>
      </c>
      <c r="D212" t="s">
        <v>18</v>
      </c>
      <c r="E212" t="s">
        <v>124</v>
      </c>
      <c r="K212"/>
    </row>
    <row r="213" spans="2:11" x14ac:dyDescent="0.35">
      <c r="B213" s="39">
        <v>1554977</v>
      </c>
      <c r="C213" s="36">
        <v>245</v>
      </c>
      <c r="D213" t="s">
        <v>13</v>
      </c>
      <c r="E213" t="s">
        <v>123</v>
      </c>
      <c r="K213"/>
    </row>
    <row r="214" spans="2:11" x14ac:dyDescent="0.35">
      <c r="B214" s="39">
        <v>1554979</v>
      </c>
      <c r="C214" s="36">
        <v>245</v>
      </c>
      <c r="D214" t="s">
        <v>23</v>
      </c>
      <c r="E214" t="s">
        <v>125</v>
      </c>
      <c r="K214"/>
    </row>
    <row r="215" spans="2:11" x14ac:dyDescent="0.35">
      <c r="B215" s="39">
        <v>1555000</v>
      </c>
      <c r="C215" s="36">
        <v>245</v>
      </c>
      <c r="D215" t="s">
        <v>28</v>
      </c>
      <c r="E215" t="s">
        <v>126</v>
      </c>
      <c r="K215"/>
    </row>
    <row r="216" spans="2:11" x14ac:dyDescent="0.35">
      <c r="B216" s="39">
        <v>1555001</v>
      </c>
      <c r="C216" s="36">
        <v>245</v>
      </c>
      <c r="D216" t="s">
        <v>33</v>
      </c>
      <c r="E216" t="s">
        <v>43</v>
      </c>
      <c r="K216"/>
    </row>
    <row r="217" spans="2:11" x14ac:dyDescent="0.35">
      <c r="B217" s="39">
        <v>1555164</v>
      </c>
      <c r="C217" s="36">
        <v>245</v>
      </c>
      <c r="D217" t="s">
        <v>8</v>
      </c>
      <c r="E217" t="s">
        <v>37</v>
      </c>
      <c r="K217"/>
    </row>
    <row r="218" spans="2:11" x14ac:dyDescent="0.35">
      <c r="B218" s="39">
        <v>1550568</v>
      </c>
      <c r="C218" s="36">
        <v>246</v>
      </c>
      <c r="D218" t="s">
        <v>8</v>
      </c>
      <c r="E218" t="s">
        <v>37</v>
      </c>
      <c r="K218"/>
    </row>
    <row r="219" spans="2:11" x14ac:dyDescent="0.35">
      <c r="B219" s="39">
        <v>1555478</v>
      </c>
      <c r="C219" s="36">
        <v>246</v>
      </c>
      <c r="D219" t="s">
        <v>13</v>
      </c>
      <c r="E219" t="s">
        <v>123</v>
      </c>
      <c r="K219"/>
    </row>
    <row r="220" spans="2:11" x14ac:dyDescent="0.35">
      <c r="B220" s="39">
        <v>1555479</v>
      </c>
      <c r="C220" s="36">
        <v>246</v>
      </c>
      <c r="D220" t="s">
        <v>18</v>
      </c>
      <c r="E220" t="s">
        <v>124</v>
      </c>
      <c r="K220"/>
    </row>
    <row r="221" spans="2:11" x14ac:dyDescent="0.35">
      <c r="B221" s="39">
        <v>1555580</v>
      </c>
      <c r="C221" s="36">
        <v>246</v>
      </c>
      <c r="D221" t="s">
        <v>23</v>
      </c>
      <c r="E221" t="s">
        <v>125</v>
      </c>
      <c r="K221"/>
    </row>
    <row r="222" spans="2:11" x14ac:dyDescent="0.35">
      <c r="B222" s="39">
        <v>1555581</v>
      </c>
      <c r="C222" s="36">
        <v>246</v>
      </c>
      <c r="D222" t="s">
        <v>28</v>
      </c>
      <c r="E222" t="s">
        <v>126</v>
      </c>
      <c r="K222"/>
    </row>
    <row r="223" spans="2:11" x14ac:dyDescent="0.35">
      <c r="B223" s="39">
        <v>1555582</v>
      </c>
      <c r="C223" s="36">
        <v>246</v>
      </c>
      <c r="D223" t="s">
        <v>33</v>
      </c>
      <c r="E223" t="s">
        <v>43</v>
      </c>
      <c r="K223"/>
    </row>
    <row r="224" spans="2:11" x14ac:dyDescent="0.35">
      <c r="B224" s="39">
        <v>1555583</v>
      </c>
      <c r="C224" s="36">
        <v>247</v>
      </c>
      <c r="D224" t="s">
        <v>13</v>
      </c>
      <c r="E224" t="s">
        <v>123</v>
      </c>
      <c r="J224" s="36"/>
      <c r="K224"/>
    </row>
    <row r="225" spans="2:11" x14ac:dyDescent="0.35">
      <c r="B225" s="39">
        <v>1555584</v>
      </c>
      <c r="C225" s="36">
        <v>247</v>
      </c>
      <c r="D225" t="s">
        <v>18</v>
      </c>
      <c r="E225" t="s">
        <v>124</v>
      </c>
      <c r="J225" s="36"/>
      <c r="K225"/>
    </row>
    <row r="226" spans="2:11" x14ac:dyDescent="0.35">
      <c r="B226" s="39">
        <v>1555585</v>
      </c>
      <c r="C226" s="36">
        <v>247</v>
      </c>
      <c r="D226" t="s">
        <v>23</v>
      </c>
      <c r="E226" t="s">
        <v>125</v>
      </c>
      <c r="J226" s="36"/>
      <c r="K226"/>
    </row>
    <row r="227" spans="2:11" x14ac:dyDescent="0.35">
      <c r="B227" s="39">
        <v>1555586</v>
      </c>
      <c r="C227" s="36">
        <v>247</v>
      </c>
      <c r="D227" t="s">
        <v>28</v>
      </c>
      <c r="E227" t="s">
        <v>126</v>
      </c>
      <c r="J227" s="36"/>
      <c r="K227"/>
    </row>
    <row r="228" spans="2:11" x14ac:dyDescent="0.35">
      <c r="B228" s="39">
        <v>1555587</v>
      </c>
      <c r="C228" s="36">
        <v>247</v>
      </c>
      <c r="D228" t="s">
        <v>33</v>
      </c>
      <c r="E228" t="s">
        <v>43</v>
      </c>
      <c r="J228" s="36"/>
      <c r="K228"/>
    </row>
    <row r="229" spans="2:11" x14ac:dyDescent="0.35">
      <c r="B229" s="39">
        <v>1555588</v>
      </c>
      <c r="C229" s="36">
        <v>247</v>
      </c>
      <c r="D229" t="s">
        <v>8</v>
      </c>
      <c r="E229" t="s">
        <v>37</v>
      </c>
      <c r="J229" s="36"/>
      <c r="K229"/>
    </row>
    <row r="230" spans="2:11" x14ac:dyDescent="0.35">
      <c r="B230" s="39">
        <v>1557891</v>
      </c>
      <c r="C230" s="36">
        <v>248</v>
      </c>
      <c r="D230" t="s">
        <v>8</v>
      </c>
      <c r="E230" t="s">
        <v>37</v>
      </c>
      <c r="J230" s="36"/>
      <c r="K230"/>
    </row>
    <row r="231" spans="2:11" x14ac:dyDescent="0.35">
      <c r="B231" s="39">
        <v>1557892</v>
      </c>
      <c r="C231" s="36">
        <v>248</v>
      </c>
      <c r="D231" t="s">
        <v>18</v>
      </c>
      <c r="E231" t="s">
        <v>124</v>
      </c>
      <c r="J231" s="36"/>
      <c r="K231"/>
    </row>
    <row r="232" spans="2:11" x14ac:dyDescent="0.35">
      <c r="B232" s="39">
        <v>1557893</v>
      </c>
      <c r="C232" s="36">
        <v>248</v>
      </c>
      <c r="D232" t="s">
        <v>33</v>
      </c>
      <c r="E232" t="s">
        <v>43</v>
      </c>
      <c r="J232" s="36"/>
      <c r="K232"/>
    </row>
    <row r="233" spans="2:11" x14ac:dyDescent="0.35">
      <c r="B233" s="39">
        <v>1557894</v>
      </c>
      <c r="C233" s="36">
        <v>248</v>
      </c>
      <c r="D233" t="s">
        <v>28</v>
      </c>
      <c r="E233" t="s">
        <v>126</v>
      </c>
      <c r="J233" s="36"/>
      <c r="K233"/>
    </row>
    <row r="234" spans="2:11" x14ac:dyDescent="0.35">
      <c r="B234" s="39">
        <v>1557895</v>
      </c>
      <c r="C234" s="36">
        <v>248</v>
      </c>
      <c r="D234" t="s">
        <v>13</v>
      </c>
      <c r="E234" t="s">
        <v>123</v>
      </c>
      <c r="J234" s="36"/>
      <c r="K234"/>
    </row>
    <row r="235" spans="2:11" x14ac:dyDescent="0.35">
      <c r="B235" s="39">
        <v>1557896</v>
      </c>
      <c r="C235" s="36">
        <v>248</v>
      </c>
      <c r="D235" t="s">
        <v>23</v>
      </c>
      <c r="E235" t="s">
        <v>125</v>
      </c>
      <c r="J235" s="36"/>
      <c r="K235"/>
    </row>
    <row r="236" spans="2:11" x14ac:dyDescent="0.35">
      <c r="B236" s="39">
        <v>1559157</v>
      </c>
      <c r="C236" s="36">
        <v>249</v>
      </c>
      <c r="D236" t="s">
        <v>28</v>
      </c>
      <c r="E236" t="s">
        <v>126</v>
      </c>
      <c r="J236" s="36"/>
      <c r="K236"/>
    </row>
    <row r="237" spans="2:11" x14ac:dyDescent="0.35">
      <c r="B237" s="39">
        <v>1559192</v>
      </c>
      <c r="C237" s="36">
        <v>249</v>
      </c>
      <c r="D237" t="s">
        <v>8</v>
      </c>
      <c r="E237" t="s">
        <v>37</v>
      </c>
      <c r="J237" s="36"/>
      <c r="K237"/>
    </row>
    <row r="238" spans="2:11" x14ac:dyDescent="0.35">
      <c r="B238" s="39">
        <v>1559196</v>
      </c>
      <c r="C238" s="36">
        <v>249</v>
      </c>
      <c r="D238" t="s">
        <v>18</v>
      </c>
      <c r="E238" t="s">
        <v>124</v>
      </c>
      <c r="J238" s="36"/>
      <c r="K238"/>
    </row>
    <row r="239" spans="2:11" x14ac:dyDescent="0.35">
      <c r="B239" s="39">
        <v>1559197</v>
      </c>
      <c r="C239" s="36">
        <v>249</v>
      </c>
      <c r="D239" t="s">
        <v>33</v>
      </c>
      <c r="E239" t="s">
        <v>43</v>
      </c>
      <c r="J239" s="36"/>
      <c r="K239"/>
    </row>
    <row r="240" spans="2:11" x14ac:dyDescent="0.35">
      <c r="B240" s="39">
        <v>1559423</v>
      </c>
      <c r="C240" s="36">
        <v>249</v>
      </c>
      <c r="D240" t="s">
        <v>13</v>
      </c>
      <c r="E240" t="s">
        <v>123</v>
      </c>
      <c r="J240" s="36"/>
      <c r="K240"/>
    </row>
    <row r="241" spans="2:11" x14ac:dyDescent="0.35">
      <c r="B241" s="39">
        <v>1559424</v>
      </c>
      <c r="C241" s="36">
        <v>249</v>
      </c>
      <c r="D241" t="s">
        <v>23</v>
      </c>
      <c r="E241" t="s">
        <v>125</v>
      </c>
      <c r="J241" s="36"/>
      <c r="K241"/>
    </row>
    <row r="242" spans="2:11" x14ac:dyDescent="0.35">
      <c r="J242" s="36"/>
    </row>
    <row r="243" spans="2:11" x14ac:dyDescent="0.35">
      <c r="J243" s="36"/>
      <c r="K243"/>
    </row>
    <row r="244" spans="2:11" x14ac:dyDescent="0.35">
      <c r="J244" s="36"/>
    </row>
    <row r="245" spans="2:11" x14ac:dyDescent="0.35">
      <c r="J245" s="36"/>
    </row>
    <row r="246" spans="2:11" x14ac:dyDescent="0.35">
      <c r="J246" s="36"/>
    </row>
    <row r="247" spans="2:11" x14ac:dyDescent="0.35">
      <c r="J247" s="36"/>
    </row>
    <row r="248" spans="2:11" x14ac:dyDescent="0.35">
      <c r="J248" s="36"/>
    </row>
    <row r="249" spans="2:11" x14ac:dyDescent="0.35">
      <c r="J249" s="36"/>
    </row>
    <row r="250" spans="2:11" x14ac:dyDescent="0.35">
      <c r="J250" s="36"/>
    </row>
    <row r="251" spans="2:11" x14ac:dyDescent="0.35">
      <c r="J251" s="36"/>
    </row>
    <row r="252" spans="2:11" x14ac:dyDescent="0.35">
      <c r="J252" s="36"/>
    </row>
    <row r="253" spans="2:11" x14ac:dyDescent="0.35">
      <c r="J253" s="36"/>
    </row>
    <row r="254" spans="2:11" x14ac:dyDescent="0.35">
      <c r="J254" s="36"/>
    </row>
    <row r="255" spans="2:11" x14ac:dyDescent="0.35">
      <c r="J255" s="36"/>
    </row>
    <row r="256" spans="2:11" x14ac:dyDescent="0.35">
      <c r="J256" s="36"/>
    </row>
    <row r="257" spans="10:10" x14ac:dyDescent="0.35">
      <c r="J257" s="36"/>
    </row>
    <row r="258" spans="10:10" x14ac:dyDescent="0.35">
      <c r="J258" s="36"/>
    </row>
    <row r="259" spans="10:10" x14ac:dyDescent="0.35">
      <c r="J259" s="36"/>
    </row>
    <row r="260" spans="10:10" x14ac:dyDescent="0.35">
      <c r="J260" s="36"/>
    </row>
    <row r="261" spans="10:10" x14ac:dyDescent="0.35">
      <c r="J261" s="36"/>
    </row>
    <row r="262" spans="10:10" x14ac:dyDescent="0.35">
      <c r="J262" s="36"/>
    </row>
    <row r="263" spans="10:10" x14ac:dyDescent="0.35">
      <c r="J263" s="3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42"/>
  <sheetViews>
    <sheetView topLeftCell="C1" zoomScale="70" zoomScaleNormal="70" workbookViewId="0">
      <selection activeCell="C1" sqref="A1:XFD1"/>
    </sheetView>
  </sheetViews>
  <sheetFormatPr defaultRowHeight="14.5" x14ac:dyDescent="0.35"/>
  <cols>
    <col min="1" max="2" width="9.90625" style="30" customWidth="1"/>
    <col min="3" max="3" width="11.08984375" bestFit="1" customWidth="1"/>
    <col min="4" max="4" width="11.08984375" customWidth="1"/>
    <col min="5" max="5" width="19" customWidth="1"/>
    <col min="6" max="6" width="13.453125" customWidth="1"/>
    <col min="7" max="7" width="12.6328125" customWidth="1"/>
    <col min="8" max="8" width="26.26953125" bestFit="1" customWidth="1"/>
    <col min="9" max="9" width="34" bestFit="1" customWidth="1"/>
    <col min="10" max="10" width="22.36328125" hidden="1" customWidth="1"/>
    <col min="11" max="11" width="22.453125" hidden="1" customWidth="1"/>
    <col min="12" max="12" width="21.6328125" hidden="1" customWidth="1"/>
    <col min="13" max="13" width="21.7265625" hidden="1" customWidth="1"/>
    <col min="14" max="14" width="12" customWidth="1"/>
    <col min="15" max="15" width="9" customWidth="1"/>
    <col min="16" max="16" width="15.26953125" style="47" customWidth="1"/>
    <col min="17" max="17" width="24.26953125" customWidth="1"/>
    <col min="18" max="18" width="27.6328125" customWidth="1"/>
    <col min="19" max="19" width="22.36328125" bestFit="1" customWidth="1"/>
  </cols>
  <sheetData>
    <row r="1" spans="1:19" s="21" customFormat="1" ht="24.5" customHeight="1" x14ac:dyDescent="0.35">
      <c r="A1" s="41" t="s">
        <v>38</v>
      </c>
      <c r="B1" s="54" t="s">
        <v>146</v>
      </c>
      <c r="C1" s="42" t="s">
        <v>39</v>
      </c>
      <c r="D1" s="33" t="s">
        <v>45</v>
      </c>
      <c r="E1" s="34" t="s">
        <v>46</v>
      </c>
      <c r="F1" s="33" t="s">
        <v>47</v>
      </c>
      <c r="G1" s="33" t="s">
        <v>48</v>
      </c>
      <c r="H1" s="33" t="s">
        <v>49</v>
      </c>
      <c r="I1" s="42" t="s">
        <v>50</v>
      </c>
      <c r="J1" s="34" t="s">
        <v>51</v>
      </c>
      <c r="K1" s="34" t="s">
        <v>52</v>
      </c>
      <c r="L1" s="33" t="s">
        <v>53</v>
      </c>
      <c r="M1" s="33" t="s">
        <v>54</v>
      </c>
      <c r="N1" s="34" t="s">
        <v>55</v>
      </c>
      <c r="O1" s="34" t="s">
        <v>56</v>
      </c>
      <c r="P1" s="45" t="s">
        <v>143</v>
      </c>
      <c r="Q1" s="43" t="s">
        <v>132</v>
      </c>
      <c r="R1" s="34" t="s">
        <v>57</v>
      </c>
      <c r="S1" s="33" t="s">
        <v>58</v>
      </c>
    </row>
    <row r="2" spans="1:19" s="21" customFormat="1" x14ac:dyDescent="0.35">
      <c r="A2" s="26">
        <v>1522982</v>
      </c>
      <c r="B2" s="53">
        <v>411578</v>
      </c>
      <c r="C2" s="26">
        <f>VLOOKUP(TotalFix[[#This Row],[Order]],'Total Fix by SS'!B:C,2,0)</f>
        <v>210</v>
      </c>
      <c r="D2" s="21" t="s">
        <v>59</v>
      </c>
      <c r="E2" s="21" t="s">
        <v>60</v>
      </c>
      <c r="F2" s="21" t="s">
        <v>61</v>
      </c>
      <c r="G2" s="21" t="s">
        <v>62</v>
      </c>
      <c r="H2" s="21" t="s">
        <v>63</v>
      </c>
      <c r="I2" s="21" t="s">
        <v>64</v>
      </c>
      <c r="J2" s="22">
        <v>43556</v>
      </c>
      <c r="K2" s="23">
        <v>0.49564814814815</v>
      </c>
      <c r="L2" s="22">
        <v>43556</v>
      </c>
      <c r="M2" s="23">
        <v>0.49827546296295999</v>
      </c>
      <c r="N2" s="25">
        <v>1.2669999999999999</v>
      </c>
      <c r="O2" s="21" t="s">
        <v>66</v>
      </c>
      <c r="P2" s="46">
        <f>TotalFix[[#This Row],[Confirmed activ. 3 (ILE03)]]</f>
        <v>1.2669999999999999</v>
      </c>
      <c r="Q2" s="24">
        <v>20</v>
      </c>
      <c r="R2" s="21" t="s">
        <v>66</v>
      </c>
      <c r="S2" s="21" t="s">
        <v>67</v>
      </c>
    </row>
    <row r="3" spans="1:19" s="21" customFormat="1" x14ac:dyDescent="0.35">
      <c r="A3" s="26">
        <v>1522982</v>
      </c>
      <c r="B3" s="53">
        <v>411578</v>
      </c>
      <c r="C3" s="26">
        <f>VLOOKUP(TotalFix[[#This Row],[Order]],'Total Fix by SS'!B:C,2,0)</f>
        <v>210</v>
      </c>
      <c r="D3" s="21" t="s">
        <v>59</v>
      </c>
      <c r="E3" s="21" t="s">
        <v>68</v>
      </c>
      <c r="F3" s="21" t="s">
        <v>69</v>
      </c>
      <c r="G3" s="21" t="s">
        <v>62</v>
      </c>
      <c r="H3" s="21" t="s">
        <v>70</v>
      </c>
      <c r="I3" s="21" t="s">
        <v>71</v>
      </c>
      <c r="J3" s="22">
        <v>43557</v>
      </c>
      <c r="K3" s="23">
        <v>0.48275462962963001</v>
      </c>
      <c r="L3" s="22">
        <v>43557</v>
      </c>
      <c r="M3" s="23">
        <v>0.48275462962963001</v>
      </c>
      <c r="N3" s="24">
        <v>30</v>
      </c>
      <c r="O3" s="21" t="s">
        <v>66</v>
      </c>
      <c r="P3" s="46">
        <f>TotalFix[[#This Row],[Confirmed activ. 3 (ILE03)]]</f>
        <v>30</v>
      </c>
      <c r="Q3" s="24">
        <v>30</v>
      </c>
      <c r="R3" s="21" t="s">
        <v>66</v>
      </c>
      <c r="S3" s="21" t="s">
        <v>72</v>
      </c>
    </row>
    <row r="4" spans="1:19" s="21" customFormat="1" x14ac:dyDescent="0.35">
      <c r="A4" s="26">
        <v>1522982</v>
      </c>
      <c r="B4" s="53">
        <v>411578</v>
      </c>
      <c r="C4" s="26">
        <f>VLOOKUP(TotalFix[[#This Row],[Order]],'Total Fix by SS'!B:C,2,0)</f>
        <v>210</v>
      </c>
      <c r="D4" s="21" t="s">
        <v>59</v>
      </c>
      <c r="E4" s="21" t="s">
        <v>73</v>
      </c>
      <c r="F4" s="21" t="s">
        <v>61</v>
      </c>
      <c r="G4" s="21" t="s">
        <v>62</v>
      </c>
      <c r="H4" s="21" t="s">
        <v>63</v>
      </c>
      <c r="I4" s="21" t="s">
        <v>74</v>
      </c>
      <c r="J4" s="22">
        <v>43558</v>
      </c>
      <c r="K4" s="23">
        <v>0.32383101851851998</v>
      </c>
      <c r="L4" s="22">
        <v>43558</v>
      </c>
      <c r="M4" s="23">
        <v>0.66525462962963</v>
      </c>
      <c r="N4" s="25">
        <v>12.233000000000001</v>
      </c>
      <c r="O4" s="21" t="s">
        <v>77</v>
      </c>
      <c r="P4" s="46">
        <f>TotalFix[[#This Row],[Confirmed activ. 3 (ILE03)]]*60</f>
        <v>733.98</v>
      </c>
      <c r="Q4" s="24">
        <v>200</v>
      </c>
      <c r="R4" s="21" t="s">
        <v>66</v>
      </c>
      <c r="S4" s="21" t="s">
        <v>67</v>
      </c>
    </row>
    <row r="5" spans="1:19" s="21" customFormat="1" x14ac:dyDescent="0.35">
      <c r="A5" s="26">
        <v>1522982</v>
      </c>
      <c r="B5" s="53">
        <v>411578</v>
      </c>
      <c r="C5" s="26">
        <f>VLOOKUP(TotalFix[[#This Row],[Order]],'Total Fix by SS'!B:C,2,0)</f>
        <v>210</v>
      </c>
      <c r="D5" s="21" t="s">
        <v>59</v>
      </c>
      <c r="E5" s="21" t="s">
        <v>75</v>
      </c>
      <c r="F5" s="21" t="s">
        <v>61</v>
      </c>
      <c r="G5" s="21" t="s">
        <v>62</v>
      </c>
      <c r="H5" s="21" t="s">
        <v>63</v>
      </c>
      <c r="I5" s="21" t="s">
        <v>76</v>
      </c>
      <c r="J5" s="22">
        <v>43598</v>
      </c>
      <c r="K5" s="23">
        <v>0.33634259259258997</v>
      </c>
      <c r="L5" s="22">
        <v>43600</v>
      </c>
      <c r="M5" s="23">
        <v>0.32505787037036998</v>
      </c>
      <c r="N5" s="25">
        <v>2.411</v>
      </c>
      <c r="O5" s="21" t="s">
        <v>77</v>
      </c>
      <c r="P5" s="46">
        <f>TotalFix[[#This Row],[Confirmed activ. 3 (ILE03)]]*60</f>
        <v>144.66</v>
      </c>
      <c r="Q5" s="24">
        <v>500</v>
      </c>
      <c r="R5" s="21" t="s">
        <v>66</v>
      </c>
      <c r="S5" s="21" t="s">
        <v>67</v>
      </c>
    </row>
    <row r="6" spans="1:19" s="21" customFormat="1" x14ac:dyDescent="0.35">
      <c r="A6" s="26">
        <v>1522982</v>
      </c>
      <c r="B6" s="53">
        <v>411578</v>
      </c>
      <c r="C6" s="26">
        <f>VLOOKUP(TotalFix[[#This Row],[Order]],'Total Fix by SS'!B:C,2,0)</f>
        <v>210</v>
      </c>
      <c r="D6" s="21" t="s">
        <v>59</v>
      </c>
      <c r="E6" s="21" t="s">
        <v>78</v>
      </c>
      <c r="F6" s="21" t="s">
        <v>69</v>
      </c>
      <c r="G6" s="21" t="s">
        <v>62</v>
      </c>
      <c r="H6" s="21" t="s">
        <v>70</v>
      </c>
      <c r="I6" s="21" t="s">
        <v>79</v>
      </c>
      <c r="J6" s="22">
        <v>43600</v>
      </c>
      <c r="K6" s="23">
        <v>0.53987268518519005</v>
      </c>
      <c r="L6" s="22">
        <v>43600</v>
      </c>
      <c r="M6" s="23">
        <v>0.53987268518519005</v>
      </c>
      <c r="N6" s="24">
        <v>20</v>
      </c>
      <c r="O6" s="21" t="s">
        <v>66</v>
      </c>
      <c r="P6" s="46">
        <f>TotalFix[[#This Row],[Confirmed activ. 3 (ILE03)]]</f>
        <v>20</v>
      </c>
      <c r="Q6" s="24">
        <v>20</v>
      </c>
      <c r="R6" s="21" t="s">
        <v>66</v>
      </c>
      <c r="S6" s="21" t="s">
        <v>72</v>
      </c>
    </row>
    <row r="7" spans="1:19" s="21" customFormat="1" x14ac:dyDescent="0.35">
      <c r="A7" s="26">
        <v>1522982</v>
      </c>
      <c r="B7" s="53">
        <v>411578</v>
      </c>
      <c r="C7" s="26">
        <f>VLOOKUP(TotalFix[[#This Row],[Order]],'Total Fix by SS'!B:C,2,0)</f>
        <v>210</v>
      </c>
      <c r="D7" s="21" t="s">
        <v>59</v>
      </c>
      <c r="E7" s="21" t="s">
        <v>80</v>
      </c>
      <c r="F7" s="21" t="s">
        <v>69</v>
      </c>
      <c r="G7" s="21" t="s">
        <v>62</v>
      </c>
      <c r="H7" s="21" t="s">
        <v>70</v>
      </c>
      <c r="I7" s="21" t="s">
        <v>81</v>
      </c>
      <c r="J7" s="22">
        <v>43600</v>
      </c>
      <c r="K7" s="23">
        <v>0.54012731481481002</v>
      </c>
      <c r="L7" s="22">
        <v>43600</v>
      </c>
      <c r="M7" s="23">
        <v>0.54012731481481002</v>
      </c>
      <c r="N7" s="24">
        <v>20</v>
      </c>
      <c r="O7" s="21" t="s">
        <v>66</v>
      </c>
      <c r="P7" s="46">
        <f>TotalFix[[#This Row],[Confirmed activ. 3 (ILE03)]]</f>
        <v>20</v>
      </c>
      <c r="Q7" s="24">
        <v>20</v>
      </c>
      <c r="R7" s="21" t="s">
        <v>66</v>
      </c>
      <c r="S7" s="21" t="s">
        <v>72</v>
      </c>
    </row>
    <row r="8" spans="1:19" s="21" customFormat="1" x14ac:dyDescent="0.35">
      <c r="A8" s="26">
        <v>1522982</v>
      </c>
      <c r="B8" s="53">
        <v>411578</v>
      </c>
      <c r="C8" s="26">
        <f>VLOOKUP(TotalFix[[#This Row],[Order]],'Total Fix by SS'!B:C,2,0)</f>
        <v>210</v>
      </c>
      <c r="D8" s="21" t="s">
        <v>59</v>
      </c>
      <c r="E8" s="21" t="s">
        <v>82</v>
      </c>
      <c r="F8" s="21" t="s">
        <v>83</v>
      </c>
      <c r="G8" s="21" t="s">
        <v>62</v>
      </c>
      <c r="H8" s="21" t="s">
        <v>84</v>
      </c>
      <c r="I8" s="21" t="s">
        <v>84</v>
      </c>
      <c r="J8" s="22">
        <v>43600</v>
      </c>
      <c r="K8" s="23">
        <v>0.64761574074074002</v>
      </c>
      <c r="L8" s="22">
        <v>43601</v>
      </c>
      <c r="M8" s="23">
        <v>0.24474537037037</v>
      </c>
      <c r="N8" s="25">
        <v>5.86</v>
      </c>
      <c r="O8" s="21" t="s">
        <v>77</v>
      </c>
      <c r="P8" s="46">
        <f>TotalFix[[#This Row],[Confirmed activ. 3 (ILE03)]]*60</f>
        <v>351.6</v>
      </c>
      <c r="Q8" s="24">
        <v>450</v>
      </c>
      <c r="R8" s="21" t="s">
        <v>66</v>
      </c>
      <c r="S8" s="21" t="s">
        <v>67</v>
      </c>
    </row>
    <row r="9" spans="1:19" s="21" customFormat="1" x14ac:dyDescent="0.35">
      <c r="A9" s="26">
        <v>1522982</v>
      </c>
      <c r="B9" s="53">
        <v>411578</v>
      </c>
      <c r="C9" s="26">
        <f>VLOOKUP(TotalFix[[#This Row],[Order]],'Total Fix by SS'!B:C,2,0)</f>
        <v>210</v>
      </c>
      <c r="D9" s="21" t="s">
        <v>59</v>
      </c>
      <c r="E9" s="21" t="s">
        <v>85</v>
      </c>
      <c r="F9" s="21" t="s">
        <v>86</v>
      </c>
      <c r="G9" s="21" t="s">
        <v>62</v>
      </c>
      <c r="H9" s="21" t="s">
        <v>87</v>
      </c>
      <c r="I9" s="21" t="s">
        <v>87</v>
      </c>
      <c r="J9" s="22">
        <v>43601</v>
      </c>
      <c r="K9" s="23">
        <v>0.50021990740740996</v>
      </c>
      <c r="L9" s="22">
        <v>43601</v>
      </c>
      <c r="M9" s="23">
        <v>0.50021990740740996</v>
      </c>
      <c r="N9" s="24">
        <v>20</v>
      </c>
      <c r="O9" s="21" t="s">
        <v>66</v>
      </c>
      <c r="P9" s="46">
        <f>TotalFix[[#This Row],[Confirmed activ. 3 (ILE03)]]</f>
        <v>20</v>
      </c>
      <c r="Q9" s="24">
        <v>20</v>
      </c>
      <c r="R9" s="21" t="s">
        <v>66</v>
      </c>
      <c r="S9" s="21" t="s">
        <v>72</v>
      </c>
    </row>
    <row r="10" spans="1:19" s="21" customFormat="1" x14ac:dyDescent="0.35">
      <c r="A10" s="26">
        <v>1522982</v>
      </c>
      <c r="B10" s="53">
        <v>411578</v>
      </c>
      <c r="C10" s="26">
        <f>VLOOKUP(TotalFix[[#This Row],[Order]],'Total Fix by SS'!B:C,2,0)</f>
        <v>210</v>
      </c>
      <c r="D10" s="21" t="s">
        <v>59</v>
      </c>
      <c r="E10" s="21" t="s">
        <v>95</v>
      </c>
      <c r="F10" s="21" t="s">
        <v>61</v>
      </c>
      <c r="G10" s="21" t="s">
        <v>62</v>
      </c>
      <c r="H10" s="21" t="s">
        <v>63</v>
      </c>
      <c r="I10" s="21" t="s">
        <v>96</v>
      </c>
      <c r="J10" s="22">
        <v>43604</v>
      </c>
      <c r="K10" s="23">
        <v>0.39165509259259002</v>
      </c>
      <c r="L10" s="22">
        <v>43604</v>
      </c>
      <c r="M10" s="23">
        <v>0.56365740740740999</v>
      </c>
      <c r="N10" s="25">
        <v>29.817</v>
      </c>
      <c r="O10" s="21" t="s">
        <v>66</v>
      </c>
      <c r="P10" s="46">
        <f>TotalFix[[#This Row],[Confirmed activ. 3 (ILE03)]]</f>
        <v>29.817</v>
      </c>
      <c r="Q10" s="24">
        <v>40</v>
      </c>
      <c r="R10" s="21" t="s">
        <v>66</v>
      </c>
      <c r="S10" s="21" t="s">
        <v>67</v>
      </c>
    </row>
    <row r="11" spans="1:19" s="21" customFormat="1" x14ac:dyDescent="0.35">
      <c r="A11" s="26">
        <v>1522982</v>
      </c>
      <c r="B11" s="53">
        <v>411578</v>
      </c>
      <c r="C11" s="26">
        <f>VLOOKUP(TotalFix[[#This Row],[Order]],'Total Fix by SS'!B:C,2,0)</f>
        <v>210</v>
      </c>
      <c r="D11" s="21" t="s">
        <v>59</v>
      </c>
      <c r="E11" s="21" t="s">
        <v>97</v>
      </c>
      <c r="F11" s="21" t="s">
        <v>69</v>
      </c>
      <c r="G11" s="21" t="s">
        <v>62</v>
      </c>
      <c r="H11" s="21" t="s">
        <v>70</v>
      </c>
      <c r="I11" s="21" t="s">
        <v>98</v>
      </c>
      <c r="J11" s="22">
        <v>43611</v>
      </c>
      <c r="K11" s="23">
        <v>0.53609953703704005</v>
      </c>
      <c r="L11" s="22">
        <v>43611</v>
      </c>
      <c r="M11" s="23">
        <v>0.53609953703704005</v>
      </c>
      <c r="N11" s="24">
        <v>20</v>
      </c>
      <c r="O11" s="21" t="s">
        <v>66</v>
      </c>
      <c r="P11" s="46">
        <f>TotalFix[[#This Row],[Confirmed activ. 3 (ILE03)]]</f>
        <v>20</v>
      </c>
      <c r="Q11" s="24">
        <v>20</v>
      </c>
      <c r="R11" s="21" t="s">
        <v>66</v>
      </c>
      <c r="S11" s="21" t="s">
        <v>72</v>
      </c>
    </row>
    <row r="12" spans="1:19" s="21" customFormat="1" x14ac:dyDescent="0.35">
      <c r="A12" s="26">
        <v>1522982</v>
      </c>
      <c r="B12" s="53">
        <v>411578</v>
      </c>
      <c r="C12" s="26">
        <f>VLOOKUP(TotalFix[[#This Row],[Order]],'Total Fix by SS'!B:C,2,0)</f>
        <v>210</v>
      </c>
      <c r="D12" s="21" t="s">
        <v>59</v>
      </c>
      <c r="E12" s="21" t="s">
        <v>99</v>
      </c>
      <c r="F12" s="21" t="s">
        <v>69</v>
      </c>
      <c r="G12" s="21" t="s">
        <v>62</v>
      </c>
      <c r="H12" s="21" t="s">
        <v>70</v>
      </c>
      <c r="I12" s="21" t="s">
        <v>100</v>
      </c>
      <c r="J12" s="22">
        <v>43611</v>
      </c>
      <c r="K12" s="23">
        <v>0.53619212962963003</v>
      </c>
      <c r="L12" s="22">
        <v>43611</v>
      </c>
      <c r="M12" s="23">
        <v>0.53619212962963003</v>
      </c>
      <c r="N12" s="24">
        <v>50</v>
      </c>
      <c r="O12" s="21" t="s">
        <v>66</v>
      </c>
      <c r="P12" s="46">
        <f>TotalFix[[#This Row],[Confirmed activ. 3 (ILE03)]]</f>
        <v>50</v>
      </c>
      <c r="Q12" s="24">
        <v>50</v>
      </c>
      <c r="R12" s="21" t="s">
        <v>66</v>
      </c>
      <c r="S12" s="21" t="s">
        <v>72</v>
      </c>
    </row>
    <row r="13" spans="1:19" s="21" customFormat="1" x14ac:dyDescent="0.35">
      <c r="A13" s="26">
        <v>1522982</v>
      </c>
      <c r="B13" s="53">
        <v>411578</v>
      </c>
      <c r="C13" s="26">
        <f>VLOOKUP(TotalFix[[#This Row],[Order]],'Total Fix by SS'!B:C,2,0)</f>
        <v>210</v>
      </c>
      <c r="D13" s="21" t="s">
        <v>59</v>
      </c>
      <c r="E13" s="21" t="s">
        <v>104</v>
      </c>
      <c r="F13" s="21" t="s">
        <v>102</v>
      </c>
      <c r="G13" s="21" t="s">
        <v>105</v>
      </c>
      <c r="H13" s="21" t="s">
        <v>100</v>
      </c>
      <c r="I13" s="21" t="s">
        <v>106</v>
      </c>
      <c r="J13" s="22">
        <v>43611</v>
      </c>
      <c r="K13" s="23">
        <v>0.54156249999999995</v>
      </c>
      <c r="L13" s="22">
        <v>43611</v>
      </c>
      <c r="M13" s="23">
        <v>0.54156249999999995</v>
      </c>
      <c r="N13" s="24">
        <v>10</v>
      </c>
      <c r="O13" s="21" t="s">
        <v>66</v>
      </c>
      <c r="P13" s="46">
        <f>TotalFix[[#This Row],[Confirmed activ. 3 (ILE03)]]</f>
        <v>10</v>
      </c>
      <c r="Q13" s="24">
        <v>10</v>
      </c>
      <c r="R13" s="21" t="s">
        <v>66</v>
      </c>
      <c r="S13" s="21" t="s">
        <v>72</v>
      </c>
    </row>
    <row r="14" spans="1:19" s="21" customFormat="1" x14ac:dyDescent="0.35">
      <c r="A14" s="26">
        <v>1522982</v>
      </c>
      <c r="B14" s="53">
        <v>411578</v>
      </c>
      <c r="C14" s="26">
        <f>VLOOKUP(TotalFix[[#This Row],[Order]],'Total Fix by SS'!B:C,2,0)</f>
        <v>210</v>
      </c>
      <c r="D14" s="21" t="s">
        <v>107</v>
      </c>
      <c r="E14" s="21" t="s">
        <v>60</v>
      </c>
      <c r="F14" s="21" t="s">
        <v>61</v>
      </c>
      <c r="G14" s="21" t="s">
        <v>90</v>
      </c>
      <c r="H14" s="21" t="s">
        <v>63</v>
      </c>
      <c r="I14" s="21" t="s">
        <v>108</v>
      </c>
      <c r="J14" s="22">
        <v>43558</v>
      </c>
      <c r="K14" s="23">
        <v>0.32449074074074002</v>
      </c>
      <c r="L14" s="22">
        <v>43600</v>
      </c>
      <c r="M14" s="23">
        <v>0.52901620370369995</v>
      </c>
      <c r="N14" s="25">
        <v>32.201999999999998</v>
      </c>
      <c r="O14" s="21" t="s">
        <v>77</v>
      </c>
      <c r="P14" s="46">
        <f>TotalFix[[#This Row],[Confirmed activ. 3 (ILE03)]]*60</f>
        <v>1932.12</v>
      </c>
      <c r="Q14" s="24">
        <v>1</v>
      </c>
      <c r="R14" s="21" t="s">
        <v>66</v>
      </c>
      <c r="S14" s="21" t="s">
        <v>67</v>
      </c>
    </row>
    <row r="15" spans="1:19" s="21" customFormat="1" x14ac:dyDescent="0.35">
      <c r="A15" s="26">
        <v>1522982</v>
      </c>
      <c r="B15" s="53">
        <v>411578</v>
      </c>
      <c r="C15" s="26">
        <f>VLOOKUP(TotalFix[[#This Row],[Order]],'Total Fix by SS'!B:C,2,0)</f>
        <v>210</v>
      </c>
      <c r="D15" s="21" t="s">
        <v>109</v>
      </c>
      <c r="E15" s="21" t="s">
        <v>82</v>
      </c>
      <c r="F15" s="21" t="s">
        <v>83</v>
      </c>
      <c r="G15" s="21" t="s">
        <v>90</v>
      </c>
      <c r="H15" s="21" t="s">
        <v>84</v>
      </c>
      <c r="I15" s="21" t="s">
        <v>110</v>
      </c>
      <c r="J15" s="22"/>
      <c r="K15" s="23">
        <v>0</v>
      </c>
      <c r="L15" s="22"/>
      <c r="M15" s="23">
        <v>0</v>
      </c>
      <c r="N15" s="25">
        <v>0</v>
      </c>
      <c r="O15" s="21" t="s">
        <v>93</v>
      </c>
      <c r="P15" s="46"/>
      <c r="Q15" s="24">
        <v>5</v>
      </c>
      <c r="R15" s="21" t="s">
        <v>66</v>
      </c>
      <c r="S15" s="21" t="s">
        <v>94</v>
      </c>
    </row>
    <row r="16" spans="1:19" s="21" customFormat="1" x14ac:dyDescent="0.35">
      <c r="A16" s="26">
        <v>1522982</v>
      </c>
      <c r="B16" s="53">
        <v>411578</v>
      </c>
      <c r="C16" s="26">
        <f>VLOOKUP(TotalFix[[#This Row],[Order]],'Total Fix by SS'!B:C,2,0)</f>
        <v>210</v>
      </c>
      <c r="D16" s="21" t="s">
        <v>133</v>
      </c>
      <c r="E16" s="21" t="s">
        <v>82</v>
      </c>
      <c r="F16" s="21" t="s">
        <v>83</v>
      </c>
      <c r="G16" s="21" t="s">
        <v>90</v>
      </c>
      <c r="H16" s="21" t="s">
        <v>84</v>
      </c>
      <c r="I16" s="21" t="s">
        <v>134</v>
      </c>
      <c r="J16" s="22"/>
      <c r="K16" s="23">
        <v>0</v>
      </c>
      <c r="L16" s="22"/>
      <c r="M16" s="23">
        <v>0</v>
      </c>
      <c r="N16" s="25">
        <v>0</v>
      </c>
      <c r="O16" s="21" t="s">
        <v>93</v>
      </c>
      <c r="P16" s="46"/>
      <c r="Q16" s="24">
        <v>5</v>
      </c>
      <c r="R16" s="21" t="s">
        <v>66</v>
      </c>
      <c r="S16" s="21" t="s">
        <v>94</v>
      </c>
    </row>
    <row r="17" spans="1:19" s="21" customFormat="1" x14ac:dyDescent="0.35">
      <c r="A17" s="26">
        <v>1522982</v>
      </c>
      <c r="B17" s="53">
        <v>411578</v>
      </c>
      <c r="C17" s="26">
        <f>VLOOKUP(TotalFix[[#This Row],[Order]],'Total Fix by SS'!B:C,2,0)</f>
        <v>210</v>
      </c>
      <c r="D17" s="21" t="s">
        <v>135</v>
      </c>
      <c r="E17" s="21" t="s">
        <v>82</v>
      </c>
      <c r="F17" s="21" t="s">
        <v>83</v>
      </c>
      <c r="G17" s="21" t="s">
        <v>90</v>
      </c>
      <c r="H17" s="21" t="s">
        <v>84</v>
      </c>
      <c r="I17" s="21" t="s">
        <v>136</v>
      </c>
      <c r="J17" s="22"/>
      <c r="K17" s="23">
        <v>0</v>
      </c>
      <c r="L17" s="22"/>
      <c r="M17" s="23">
        <v>0</v>
      </c>
      <c r="N17" s="25">
        <v>0</v>
      </c>
      <c r="O17" s="21" t="s">
        <v>93</v>
      </c>
      <c r="P17" s="46"/>
      <c r="Q17" s="24">
        <v>5</v>
      </c>
      <c r="R17" s="21" t="s">
        <v>66</v>
      </c>
      <c r="S17" s="21" t="s">
        <v>94</v>
      </c>
    </row>
    <row r="18" spans="1:19" s="21" customFormat="1" x14ac:dyDescent="0.35">
      <c r="A18" s="26">
        <v>1522982</v>
      </c>
      <c r="B18" s="53">
        <v>411578</v>
      </c>
      <c r="C18" s="26">
        <f>VLOOKUP(TotalFix[[#This Row],[Order]],'Total Fix by SS'!B:C,2,0)</f>
        <v>210</v>
      </c>
      <c r="D18" s="21" t="s">
        <v>137</v>
      </c>
      <c r="E18" s="21" t="s">
        <v>73</v>
      </c>
      <c r="F18" s="21" t="s">
        <v>89</v>
      </c>
      <c r="G18" s="21" t="s">
        <v>90</v>
      </c>
      <c r="H18" s="21" t="s">
        <v>91</v>
      </c>
      <c r="I18" s="21" t="s">
        <v>138</v>
      </c>
      <c r="J18" s="22"/>
      <c r="K18" s="23">
        <v>0</v>
      </c>
      <c r="L18" s="22"/>
      <c r="M18" s="23">
        <v>0</v>
      </c>
      <c r="N18" s="25">
        <v>0</v>
      </c>
      <c r="O18" s="21" t="s">
        <v>93</v>
      </c>
      <c r="P18" s="46"/>
      <c r="Q18" s="24">
        <v>5</v>
      </c>
      <c r="R18" s="21" t="s">
        <v>66</v>
      </c>
      <c r="S18" s="21" t="s">
        <v>94</v>
      </c>
    </row>
    <row r="19" spans="1:19" s="21" customFormat="1" x14ac:dyDescent="0.35">
      <c r="A19" s="26">
        <v>1523672</v>
      </c>
      <c r="B19" s="53">
        <v>411578</v>
      </c>
      <c r="C19" s="26">
        <f>VLOOKUP(TotalFix[[#This Row],[Order]],'Total Fix by SS'!B:C,2,0)</f>
        <v>209</v>
      </c>
      <c r="D19" s="21" t="s">
        <v>59</v>
      </c>
      <c r="E19" s="21" t="s">
        <v>60</v>
      </c>
      <c r="F19" s="21" t="s">
        <v>61</v>
      </c>
      <c r="G19" s="21" t="s">
        <v>62</v>
      </c>
      <c r="H19" s="21" t="s">
        <v>63</v>
      </c>
      <c r="I19" s="21" t="s">
        <v>64</v>
      </c>
      <c r="J19" s="22">
        <v>43558</v>
      </c>
      <c r="K19" s="23">
        <v>0.50129629629630001</v>
      </c>
      <c r="L19" s="22">
        <v>43558</v>
      </c>
      <c r="M19" s="23">
        <v>0.50768518518519001</v>
      </c>
      <c r="N19" s="25">
        <v>3.0329999999999999</v>
      </c>
      <c r="O19" s="21" t="s">
        <v>66</v>
      </c>
      <c r="P19" s="46">
        <f>TotalFix[[#This Row],[Confirmed activ. 3 (ILE03)]]</f>
        <v>3.0329999999999999</v>
      </c>
      <c r="Q19" s="24">
        <v>20</v>
      </c>
      <c r="R19" s="21" t="s">
        <v>66</v>
      </c>
      <c r="S19" s="21" t="s">
        <v>67</v>
      </c>
    </row>
    <row r="20" spans="1:19" s="21" customFormat="1" x14ac:dyDescent="0.35">
      <c r="A20" s="26">
        <v>1523672</v>
      </c>
      <c r="B20" s="53">
        <v>411578</v>
      </c>
      <c r="C20" s="26">
        <f>VLOOKUP(TotalFix[[#This Row],[Order]],'Total Fix by SS'!B:C,2,0)</f>
        <v>209</v>
      </c>
      <c r="D20" s="21" t="s">
        <v>59</v>
      </c>
      <c r="E20" s="21" t="s">
        <v>68</v>
      </c>
      <c r="F20" s="21" t="s">
        <v>69</v>
      </c>
      <c r="G20" s="21" t="s">
        <v>62</v>
      </c>
      <c r="H20" s="21" t="s">
        <v>70</v>
      </c>
      <c r="I20" s="21" t="s">
        <v>71</v>
      </c>
      <c r="J20" s="22">
        <v>43558</v>
      </c>
      <c r="K20" s="23">
        <v>0.53413194444444001</v>
      </c>
      <c r="L20" s="22">
        <v>43558</v>
      </c>
      <c r="M20" s="23">
        <v>0.53413194444444001</v>
      </c>
      <c r="N20" s="24">
        <v>30</v>
      </c>
      <c r="O20" s="21" t="s">
        <v>66</v>
      </c>
      <c r="P20" s="46">
        <f>TotalFix[[#This Row],[Confirmed activ. 3 (ILE03)]]</f>
        <v>30</v>
      </c>
      <c r="Q20" s="24">
        <v>30</v>
      </c>
      <c r="R20" s="21" t="s">
        <v>66</v>
      </c>
      <c r="S20" s="21" t="s">
        <v>72</v>
      </c>
    </row>
    <row r="21" spans="1:19" s="21" customFormat="1" x14ac:dyDescent="0.35">
      <c r="A21" s="26">
        <v>1523672</v>
      </c>
      <c r="B21" s="53">
        <v>411578</v>
      </c>
      <c r="C21" s="26">
        <f>VLOOKUP(TotalFix[[#This Row],[Order]],'Total Fix by SS'!B:C,2,0)</f>
        <v>209</v>
      </c>
      <c r="D21" s="21" t="s">
        <v>59</v>
      </c>
      <c r="E21" s="21" t="s">
        <v>73</v>
      </c>
      <c r="F21" s="21" t="s">
        <v>61</v>
      </c>
      <c r="G21" s="21" t="s">
        <v>62</v>
      </c>
      <c r="H21" s="21" t="s">
        <v>63</v>
      </c>
      <c r="I21" s="21" t="s">
        <v>74</v>
      </c>
      <c r="J21" s="22">
        <v>43599</v>
      </c>
      <c r="K21" s="23">
        <v>0.31047453703703998</v>
      </c>
      <c r="L21" s="22">
        <v>43599</v>
      </c>
      <c r="M21" s="23">
        <v>0.55729166666666996</v>
      </c>
      <c r="N21" s="25">
        <v>5.9240000000000004</v>
      </c>
      <c r="O21" s="21" t="s">
        <v>77</v>
      </c>
      <c r="P21" s="46">
        <f>TotalFix[[#This Row],[Confirmed activ. 3 (ILE03)]]*60</f>
        <v>355.44</v>
      </c>
      <c r="Q21" s="24">
        <v>200</v>
      </c>
      <c r="R21" s="21" t="s">
        <v>66</v>
      </c>
      <c r="S21" s="21" t="s">
        <v>67</v>
      </c>
    </row>
    <row r="22" spans="1:19" s="21" customFormat="1" x14ac:dyDescent="0.35">
      <c r="A22" s="26">
        <v>1523672</v>
      </c>
      <c r="B22" s="53">
        <v>411578</v>
      </c>
      <c r="C22" s="26">
        <f>VLOOKUP(TotalFix[[#This Row],[Order]],'Total Fix by SS'!B:C,2,0)</f>
        <v>209</v>
      </c>
      <c r="D22" s="21" t="s">
        <v>59</v>
      </c>
      <c r="E22" s="21" t="s">
        <v>75</v>
      </c>
      <c r="F22" s="21" t="s">
        <v>61</v>
      </c>
      <c r="G22" s="21" t="s">
        <v>62</v>
      </c>
      <c r="H22" s="21" t="s">
        <v>63</v>
      </c>
      <c r="I22" s="21" t="s">
        <v>76</v>
      </c>
      <c r="J22" s="22">
        <v>43599</v>
      </c>
      <c r="K22" s="23">
        <v>0.56146990740740998</v>
      </c>
      <c r="L22" s="22">
        <v>43600</v>
      </c>
      <c r="M22" s="23">
        <v>0.61199074074074</v>
      </c>
      <c r="N22" s="25">
        <v>9.1349999999999998</v>
      </c>
      <c r="O22" s="21" t="s">
        <v>77</v>
      </c>
      <c r="P22" s="46">
        <f>TotalFix[[#This Row],[Confirmed activ. 3 (ILE03)]]*60</f>
        <v>548.1</v>
      </c>
      <c r="Q22" s="24">
        <v>500</v>
      </c>
      <c r="R22" s="21" t="s">
        <v>66</v>
      </c>
      <c r="S22" s="21" t="s">
        <v>67</v>
      </c>
    </row>
    <row r="23" spans="1:19" s="21" customFormat="1" x14ac:dyDescent="0.35">
      <c r="A23" s="26">
        <v>1523672</v>
      </c>
      <c r="B23" s="53">
        <v>411578</v>
      </c>
      <c r="C23" s="26">
        <f>VLOOKUP(TotalFix[[#This Row],[Order]],'Total Fix by SS'!B:C,2,0)</f>
        <v>209</v>
      </c>
      <c r="D23" s="21" t="s">
        <v>59</v>
      </c>
      <c r="E23" s="21" t="s">
        <v>78</v>
      </c>
      <c r="F23" s="21" t="s">
        <v>69</v>
      </c>
      <c r="G23" s="21" t="s">
        <v>62</v>
      </c>
      <c r="H23" s="21" t="s">
        <v>70</v>
      </c>
      <c r="I23" s="21" t="s">
        <v>79</v>
      </c>
      <c r="J23" s="22">
        <v>43601</v>
      </c>
      <c r="K23" s="23">
        <v>0.47349537037036998</v>
      </c>
      <c r="L23" s="22">
        <v>43601</v>
      </c>
      <c r="M23" s="23">
        <v>0.47349537037036998</v>
      </c>
      <c r="N23" s="24">
        <v>20</v>
      </c>
      <c r="O23" s="21" t="s">
        <v>66</v>
      </c>
      <c r="P23" s="46">
        <f>TotalFix[[#This Row],[Confirmed activ. 3 (ILE03)]]</f>
        <v>20</v>
      </c>
      <c r="Q23" s="24">
        <v>20</v>
      </c>
      <c r="R23" s="21" t="s">
        <v>66</v>
      </c>
      <c r="S23" s="21" t="s">
        <v>72</v>
      </c>
    </row>
    <row r="24" spans="1:19" s="21" customFormat="1" x14ac:dyDescent="0.35">
      <c r="A24" s="26">
        <v>1523672</v>
      </c>
      <c r="B24" s="53">
        <v>411578</v>
      </c>
      <c r="C24" s="26">
        <f>VLOOKUP(TotalFix[[#This Row],[Order]],'Total Fix by SS'!B:C,2,0)</f>
        <v>209</v>
      </c>
      <c r="D24" s="21" t="s">
        <v>59</v>
      </c>
      <c r="E24" s="21" t="s">
        <v>80</v>
      </c>
      <c r="F24" s="21" t="s">
        <v>69</v>
      </c>
      <c r="G24" s="21" t="s">
        <v>62</v>
      </c>
      <c r="H24" s="21" t="s">
        <v>70</v>
      </c>
      <c r="I24" s="21" t="s">
        <v>81</v>
      </c>
      <c r="J24" s="22">
        <v>43601</v>
      </c>
      <c r="K24" s="23">
        <v>0.47369212962962998</v>
      </c>
      <c r="L24" s="22">
        <v>43601</v>
      </c>
      <c r="M24" s="23">
        <v>0.47369212962962998</v>
      </c>
      <c r="N24" s="24">
        <v>20</v>
      </c>
      <c r="O24" s="21" t="s">
        <v>66</v>
      </c>
      <c r="P24" s="46">
        <f>TotalFix[[#This Row],[Confirmed activ. 3 (ILE03)]]</f>
        <v>20</v>
      </c>
      <c r="Q24" s="24">
        <v>20</v>
      </c>
      <c r="R24" s="21" t="s">
        <v>66</v>
      </c>
      <c r="S24" s="21" t="s">
        <v>72</v>
      </c>
    </row>
    <row r="25" spans="1:19" s="21" customFormat="1" x14ac:dyDescent="0.35">
      <c r="A25" s="26">
        <v>1523672</v>
      </c>
      <c r="B25" s="53">
        <v>411578</v>
      </c>
      <c r="C25" s="26">
        <f>VLOOKUP(TotalFix[[#This Row],[Order]],'Total Fix by SS'!B:C,2,0)</f>
        <v>209</v>
      </c>
      <c r="D25" s="21" t="s">
        <v>59</v>
      </c>
      <c r="E25" s="21" t="s">
        <v>82</v>
      </c>
      <c r="F25" s="21" t="s">
        <v>83</v>
      </c>
      <c r="G25" s="21" t="s">
        <v>62</v>
      </c>
      <c r="H25" s="21" t="s">
        <v>84</v>
      </c>
      <c r="I25" s="21" t="s">
        <v>84</v>
      </c>
      <c r="J25" s="22">
        <v>43601</v>
      </c>
      <c r="K25" s="23">
        <v>0.57548611111111003</v>
      </c>
      <c r="L25" s="22">
        <v>43602</v>
      </c>
      <c r="M25" s="23">
        <v>0.26659722222221999</v>
      </c>
      <c r="N25" s="25">
        <v>396.76</v>
      </c>
      <c r="O25" s="21" t="s">
        <v>66</v>
      </c>
      <c r="P25" s="46">
        <f>TotalFix[[#This Row],[Confirmed activ. 3 (ILE03)]]</f>
        <v>396.76</v>
      </c>
      <c r="Q25" s="24">
        <v>450</v>
      </c>
      <c r="R25" s="21" t="s">
        <v>66</v>
      </c>
      <c r="S25" s="21" t="s">
        <v>67</v>
      </c>
    </row>
    <row r="26" spans="1:19" s="21" customFormat="1" x14ac:dyDescent="0.35">
      <c r="A26" s="26">
        <v>1523672</v>
      </c>
      <c r="B26" s="53">
        <v>411578</v>
      </c>
      <c r="C26" s="26">
        <f>VLOOKUP(TotalFix[[#This Row],[Order]],'Total Fix by SS'!B:C,2,0)</f>
        <v>209</v>
      </c>
      <c r="D26" s="21" t="s">
        <v>59</v>
      </c>
      <c r="E26" s="21" t="s">
        <v>85</v>
      </c>
      <c r="F26" s="21" t="s">
        <v>86</v>
      </c>
      <c r="G26" s="21" t="s">
        <v>62</v>
      </c>
      <c r="H26" s="21" t="s">
        <v>87</v>
      </c>
      <c r="I26" s="21" t="s">
        <v>87</v>
      </c>
      <c r="J26" s="22">
        <v>43605</v>
      </c>
      <c r="K26" s="23">
        <v>0.29851851851852002</v>
      </c>
      <c r="L26" s="22">
        <v>43605</v>
      </c>
      <c r="M26" s="23">
        <v>0.29851851851852002</v>
      </c>
      <c r="N26" s="24">
        <v>20</v>
      </c>
      <c r="O26" s="21" t="s">
        <v>66</v>
      </c>
      <c r="P26" s="46">
        <f>TotalFix[[#This Row],[Confirmed activ. 3 (ILE03)]]</f>
        <v>20</v>
      </c>
      <c r="Q26" s="24">
        <v>20</v>
      </c>
      <c r="R26" s="21" t="s">
        <v>66</v>
      </c>
      <c r="S26" s="21" t="s">
        <v>72</v>
      </c>
    </row>
    <row r="27" spans="1:19" s="21" customFormat="1" x14ac:dyDescent="0.35">
      <c r="A27" s="26">
        <v>1523672</v>
      </c>
      <c r="B27" s="53">
        <v>411578</v>
      </c>
      <c r="C27" s="26">
        <f>VLOOKUP(TotalFix[[#This Row],[Order]],'Total Fix by SS'!B:C,2,0)</f>
        <v>209</v>
      </c>
      <c r="D27" s="21" t="s">
        <v>59</v>
      </c>
      <c r="E27" s="21" t="s">
        <v>88</v>
      </c>
      <c r="F27" s="21" t="s">
        <v>89</v>
      </c>
      <c r="G27" s="21" t="s">
        <v>90</v>
      </c>
      <c r="H27" s="21" t="s">
        <v>91</v>
      </c>
      <c r="I27" s="21" t="s">
        <v>92</v>
      </c>
      <c r="J27" s="22"/>
      <c r="K27" s="23">
        <v>0</v>
      </c>
      <c r="L27" s="22"/>
      <c r="M27" s="23">
        <v>0</v>
      </c>
      <c r="N27" s="25">
        <v>0</v>
      </c>
      <c r="O27" s="21" t="s">
        <v>93</v>
      </c>
      <c r="P27" s="46"/>
      <c r="Q27" s="24">
        <v>1370</v>
      </c>
      <c r="R27" s="21" t="s">
        <v>66</v>
      </c>
      <c r="S27" s="21" t="s">
        <v>94</v>
      </c>
    </row>
    <row r="28" spans="1:19" s="21" customFormat="1" x14ac:dyDescent="0.35">
      <c r="A28" s="26">
        <v>1523672</v>
      </c>
      <c r="B28" s="53">
        <v>411578</v>
      </c>
      <c r="C28" s="26">
        <f>VLOOKUP(TotalFix[[#This Row],[Order]],'Total Fix by SS'!B:C,2,0)</f>
        <v>209</v>
      </c>
      <c r="D28" s="21" t="s">
        <v>59</v>
      </c>
      <c r="E28" s="21" t="s">
        <v>95</v>
      </c>
      <c r="F28" s="21" t="s">
        <v>61</v>
      </c>
      <c r="G28" s="21" t="s">
        <v>62</v>
      </c>
      <c r="H28" s="21" t="s">
        <v>63</v>
      </c>
      <c r="I28" s="21" t="s">
        <v>96</v>
      </c>
      <c r="J28" s="22">
        <v>43606</v>
      </c>
      <c r="K28" s="23">
        <v>0.44401620370369999</v>
      </c>
      <c r="L28" s="22">
        <v>43606</v>
      </c>
      <c r="M28" s="23">
        <v>0.47789351851852002</v>
      </c>
      <c r="N28" s="25">
        <v>6.9669999999999996</v>
      </c>
      <c r="O28" s="21" t="s">
        <v>66</v>
      </c>
      <c r="P28" s="46">
        <f>TotalFix[[#This Row],[Confirmed activ. 3 (ILE03)]]</f>
        <v>6.9669999999999996</v>
      </c>
      <c r="Q28" s="24">
        <v>40</v>
      </c>
      <c r="R28" s="21" t="s">
        <v>66</v>
      </c>
      <c r="S28" s="21" t="s">
        <v>67</v>
      </c>
    </row>
    <row r="29" spans="1:19" s="21" customFormat="1" x14ac:dyDescent="0.35">
      <c r="A29" s="26">
        <v>1523672</v>
      </c>
      <c r="B29" s="53">
        <v>411578</v>
      </c>
      <c r="C29" s="26">
        <f>VLOOKUP(TotalFix[[#This Row],[Order]],'Total Fix by SS'!B:C,2,0)</f>
        <v>209</v>
      </c>
      <c r="D29" s="21" t="s">
        <v>59</v>
      </c>
      <c r="E29" s="21" t="s">
        <v>97</v>
      </c>
      <c r="F29" s="21" t="s">
        <v>69</v>
      </c>
      <c r="G29" s="21" t="s">
        <v>62</v>
      </c>
      <c r="H29" s="21" t="s">
        <v>70</v>
      </c>
      <c r="I29" s="21" t="s">
        <v>98</v>
      </c>
      <c r="J29" s="22">
        <v>43606</v>
      </c>
      <c r="K29" s="23">
        <v>0.56708333333333005</v>
      </c>
      <c r="L29" s="22">
        <v>43606</v>
      </c>
      <c r="M29" s="23">
        <v>0.56708333333333005</v>
      </c>
      <c r="N29" s="24">
        <v>20</v>
      </c>
      <c r="O29" s="21" t="s">
        <v>66</v>
      </c>
      <c r="P29" s="46">
        <f>TotalFix[[#This Row],[Confirmed activ. 3 (ILE03)]]</f>
        <v>20</v>
      </c>
      <c r="Q29" s="24">
        <v>20</v>
      </c>
      <c r="R29" s="21" t="s">
        <v>66</v>
      </c>
      <c r="S29" s="21" t="s">
        <v>72</v>
      </c>
    </row>
    <row r="30" spans="1:19" s="21" customFormat="1" x14ac:dyDescent="0.35">
      <c r="A30" s="26">
        <v>1523672</v>
      </c>
      <c r="B30" s="53">
        <v>411578</v>
      </c>
      <c r="C30" s="26">
        <f>VLOOKUP(TotalFix[[#This Row],[Order]],'Total Fix by SS'!B:C,2,0)</f>
        <v>209</v>
      </c>
      <c r="D30" s="21" t="s">
        <v>59</v>
      </c>
      <c r="E30" s="21" t="s">
        <v>99</v>
      </c>
      <c r="F30" s="21" t="s">
        <v>69</v>
      </c>
      <c r="G30" s="21" t="s">
        <v>62</v>
      </c>
      <c r="H30" s="21" t="s">
        <v>70</v>
      </c>
      <c r="I30" s="21" t="s">
        <v>100</v>
      </c>
      <c r="J30" s="22">
        <v>43606</v>
      </c>
      <c r="K30" s="23">
        <v>0.56711805555556005</v>
      </c>
      <c r="L30" s="22">
        <v>43606</v>
      </c>
      <c r="M30" s="23">
        <v>0.56711805555556005</v>
      </c>
      <c r="N30" s="24">
        <v>50</v>
      </c>
      <c r="O30" s="21" t="s">
        <v>66</v>
      </c>
      <c r="P30" s="46">
        <f>TotalFix[[#This Row],[Confirmed activ. 3 (ILE03)]]</f>
        <v>50</v>
      </c>
      <c r="Q30" s="24">
        <v>50</v>
      </c>
      <c r="R30" s="21" t="s">
        <v>66</v>
      </c>
      <c r="S30" s="21" t="s">
        <v>72</v>
      </c>
    </row>
    <row r="31" spans="1:19" s="21" customFormat="1" x14ac:dyDescent="0.35">
      <c r="A31" s="26">
        <v>1523672</v>
      </c>
      <c r="B31" s="53">
        <v>411578</v>
      </c>
      <c r="C31" s="26">
        <f>VLOOKUP(TotalFix[[#This Row],[Order]],'Total Fix by SS'!B:C,2,0)</f>
        <v>209</v>
      </c>
      <c r="D31" s="21" t="s">
        <v>59</v>
      </c>
      <c r="E31" s="21" t="s">
        <v>101</v>
      </c>
      <c r="F31" s="21" t="s">
        <v>102</v>
      </c>
      <c r="G31" s="21" t="s">
        <v>62</v>
      </c>
      <c r="H31" s="21" t="s">
        <v>100</v>
      </c>
      <c r="I31" s="21" t="s">
        <v>103</v>
      </c>
      <c r="J31" s="22">
        <v>43606</v>
      </c>
      <c r="K31" s="23">
        <v>0.56715277777777995</v>
      </c>
      <c r="L31" s="22">
        <v>43606</v>
      </c>
      <c r="M31" s="23">
        <v>0.56715277777777995</v>
      </c>
      <c r="N31" s="24">
        <v>10</v>
      </c>
      <c r="O31" s="21" t="s">
        <v>66</v>
      </c>
      <c r="P31" s="46">
        <f>TotalFix[[#This Row],[Confirmed activ. 3 (ILE03)]]</f>
        <v>10</v>
      </c>
      <c r="Q31" s="24">
        <v>10</v>
      </c>
      <c r="R31" s="21" t="s">
        <v>66</v>
      </c>
      <c r="S31" s="21" t="s">
        <v>72</v>
      </c>
    </row>
    <row r="32" spans="1:19" s="21" customFormat="1" x14ac:dyDescent="0.35">
      <c r="A32" s="26">
        <v>1523672</v>
      </c>
      <c r="B32" s="53">
        <v>411578</v>
      </c>
      <c r="C32" s="26">
        <f>VLOOKUP(TotalFix[[#This Row],[Order]],'Total Fix by SS'!B:C,2,0)</f>
        <v>209</v>
      </c>
      <c r="D32" s="21" t="s">
        <v>59</v>
      </c>
      <c r="E32" s="21" t="s">
        <v>104</v>
      </c>
      <c r="F32" s="21" t="s">
        <v>102</v>
      </c>
      <c r="G32" s="21" t="s">
        <v>105</v>
      </c>
      <c r="H32" s="21" t="s">
        <v>100</v>
      </c>
      <c r="I32" s="21" t="s">
        <v>106</v>
      </c>
      <c r="J32" s="22">
        <v>43611</v>
      </c>
      <c r="K32" s="23">
        <v>0.34734953703704002</v>
      </c>
      <c r="L32" s="22">
        <v>43611</v>
      </c>
      <c r="M32" s="23">
        <v>0.34734953703704002</v>
      </c>
      <c r="N32" s="24">
        <v>10</v>
      </c>
      <c r="O32" s="21" t="s">
        <v>66</v>
      </c>
      <c r="P32" s="46">
        <f>TotalFix[[#This Row],[Confirmed activ. 3 (ILE03)]]</f>
        <v>10</v>
      </c>
      <c r="Q32" s="24">
        <v>10</v>
      </c>
      <c r="R32" s="21" t="s">
        <v>66</v>
      </c>
      <c r="S32" s="21" t="s">
        <v>72</v>
      </c>
    </row>
    <row r="33" spans="1:19" s="21" customFormat="1" x14ac:dyDescent="0.35">
      <c r="A33" s="26">
        <v>1523672</v>
      </c>
      <c r="B33" s="53">
        <v>411578</v>
      </c>
      <c r="C33" s="26">
        <f>VLOOKUP(TotalFix[[#This Row],[Order]],'Total Fix by SS'!B:C,2,0)</f>
        <v>209</v>
      </c>
      <c r="D33" s="21" t="s">
        <v>107</v>
      </c>
      <c r="E33" s="21" t="s">
        <v>60</v>
      </c>
      <c r="F33" s="21" t="s">
        <v>61</v>
      </c>
      <c r="G33" s="21" t="s">
        <v>90</v>
      </c>
      <c r="H33" s="21" t="s">
        <v>63</v>
      </c>
      <c r="I33" s="21" t="s">
        <v>108</v>
      </c>
      <c r="J33" s="22">
        <v>43562</v>
      </c>
      <c r="K33" s="23">
        <v>0.31943287037036999</v>
      </c>
      <c r="L33" s="22">
        <v>43600</v>
      </c>
      <c r="M33" s="23">
        <v>0.51010416666667002</v>
      </c>
      <c r="N33" s="25">
        <v>26.728999999999999</v>
      </c>
      <c r="O33" s="21" t="s">
        <v>77</v>
      </c>
      <c r="P33" s="46">
        <f>TotalFix[[#This Row],[Confirmed activ. 3 (ILE03)]]*60</f>
        <v>1603.74</v>
      </c>
      <c r="Q33" s="24">
        <v>1</v>
      </c>
      <c r="R33" s="21" t="s">
        <v>66</v>
      </c>
      <c r="S33" s="21" t="s">
        <v>67</v>
      </c>
    </row>
    <row r="34" spans="1:19" s="21" customFormat="1" x14ac:dyDescent="0.35">
      <c r="A34" s="26">
        <v>1523672</v>
      </c>
      <c r="B34" s="53">
        <v>411578</v>
      </c>
      <c r="C34" s="26">
        <f>VLOOKUP(TotalFix[[#This Row],[Order]],'Total Fix by SS'!B:C,2,0)</f>
        <v>209</v>
      </c>
      <c r="D34" s="21" t="s">
        <v>109</v>
      </c>
      <c r="E34" s="21" t="s">
        <v>82</v>
      </c>
      <c r="F34" s="21" t="s">
        <v>83</v>
      </c>
      <c r="G34" s="21" t="s">
        <v>90</v>
      </c>
      <c r="H34" s="21" t="s">
        <v>84</v>
      </c>
      <c r="I34" s="21" t="s">
        <v>110</v>
      </c>
      <c r="J34" s="22"/>
      <c r="K34" s="23">
        <v>0</v>
      </c>
      <c r="L34" s="22"/>
      <c r="M34" s="23">
        <v>0</v>
      </c>
      <c r="N34" s="25">
        <v>0</v>
      </c>
      <c r="O34" s="21" t="s">
        <v>93</v>
      </c>
      <c r="P34" s="46"/>
      <c r="Q34" s="24">
        <v>5</v>
      </c>
      <c r="R34" s="21" t="s">
        <v>66</v>
      </c>
      <c r="S34" s="21" t="s">
        <v>94</v>
      </c>
    </row>
    <row r="35" spans="1:19" s="21" customFormat="1" x14ac:dyDescent="0.35">
      <c r="A35" s="26">
        <v>1529212</v>
      </c>
      <c r="B35" s="53">
        <v>411578</v>
      </c>
      <c r="C35" s="26">
        <f>VLOOKUP(TotalFix[[#This Row],[Order]],'Total Fix by SS'!B:C,2,0)</f>
        <v>209</v>
      </c>
      <c r="D35" s="21" t="s">
        <v>59</v>
      </c>
      <c r="E35" s="21" t="s">
        <v>60</v>
      </c>
      <c r="F35" s="21" t="s">
        <v>61</v>
      </c>
      <c r="G35" s="21" t="s">
        <v>62</v>
      </c>
      <c r="H35" s="21" t="s">
        <v>63</v>
      </c>
      <c r="I35" s="21" t="s">
        <v>64</v>
      </c>
      <c r="J35" s="22">
        <v>43591</v>
      </c>
      <c r="K35" s="23">
        <v>0.38436342592592998</v>
      </c>
      <c r="L35" s="22">
        <v>43591</v>
      </c>
      <c r="M35" s="23">
        <v>0.41733796296296</v>
      </c>
      <c r="N35" s="25">
        <v>15.833</v>
      </c>
      <c r="O35" s="21" t="s">
        <v>66</v>
      </c>
      <c r="P35" s="46">
        <f>TotalFix[[#This Row],[Confirmed activ. 3 (ILE03)]]</f>
        <v>15.833</v>
      </c>
      <c r="Q35" s="24">
        <v>20</v>
      </c>
      <c r="R35" s="21" t="s">
        <v>66</v>
      </c>
      <c r="S35" s="21" t="s">
        <v>67</v>
      </c>
    </row>
    <row r="36" spans="1:19" s="21" customFormat="1" x14ac:dyDescent="0.35">
      <c r="A36" s="26">
        <v>1529212</v>
      </c>
      <c r="B36" s="53">
        <v>411578</v>
      </c>
      <c r="C36" s="26">
        <f>VLOOKUP(TotalFix[[#This Row],[Order]],'Total Fix by SS'!B:C,2,0)</f>
        <v>209</v>
      </c>
      <c r="D36" s="21" t="s">
        <v>59</v>
      </c>
      <c r="E36" s="21" t="s">
        <v>68</v>
      </c>
      <c r="F36" s="21" t="s">
        <v>69</v>
      </c>
      <c r="G36" s="21" t="s">
        <v>62</v>
      </c>
      <c r="H36" s="21" t="s">
        <v>70</v>
      </c>
      <c r="I36" s="21" t="s">
        <v>71</v>
      </c>
      <c r="J36" s="22">
        <v>43593</v>
      </c>
      <c r="K36" s="23">
        <v>0.34937499999999999</v>
      </c>
      <c r="L36" s="22">
        <v>43593</v>
      </c>
      <c r="M36" s="23">
        <v>0.34937499999999999</v>
      </c>
      <c r="N36" s="24">
        <v>30</v>
      </c>
      <c r="O36" s="21" t="s">
        <v>66</v>
      </c>
      <c r="P36" s="46">
        <f>TotalFix[[#This Row],[Confirmed activ. 3 (ILE03)]]</f>
        <v>30</v>
      </c>
      <c r="Q36" s="24">
        <v>30</v>
      </c>
      <c r="R36" s="21" t="s">
        <v>66</v>
      </c>
      <c r="S36" s="21" t="s">
        <v>72</v>
      </c>
    </row>
    <row r="37" spans="1:19" s="21" customFormat="1" x14ac:dyDescent="0.35">
      <c r="A37" s="26">
        <v>1529212</v>
      </c>
      <c r="B37" s="53">
        <v>411578</v>
      </c>
      <c r="C37" s="26">
        <f>VLOOKUP(TotalFix[[#This Row],[Order]],'Total Fix by SS'!B:C,2,0)</f>
        <v>209</v>
      </c>
      <c r="D37" s="21" t="s">
        <v>59</v>
      </c>
      <c r="E37" s="21" t="s">
        <v>73</v>
      </c>
      <c r="F37" s="21" t="s">
        <v>61</v>
      </c>
      <c r="G37" s="21" t="s">
        <v>62</v>
      </c>
      <c r="H37" s="21" t="s">
        <v>63</v>
      </c>
      <c r="I37" s="21" t="s">
        <v>74</v>
      </c>
      <c r="J37" s="22">
        <v>43594</v>
      </c>
      <c r="K37" s="23">
        <v>0.55628472222222003</v>
      </c>
      <c r="L37" s="22">
        <v>43594</v>
      </c>
      <c r="M37" s="23">
        <v>0.64525462962962998</v>
      </c>
      <c r="N37" s="25">
        <v>2.1349999999999998</v>
      </c>
      <c r="O37" s="21" t="s">
        <v>77</v>
      </c>
      <c r="P37" s="46">
        <f>TotalFix[[#This Row],[Confirmed activ. 3 (ILE03)]]*60</f>
        <v>128.1</v>
      </c>
      <c r="Q37" s="24">
        <v>200</v>
      </c>
      <c r="R37" s="21" t="s">
        <v>66</v>
      </c>
      <c r="S37" s="21" t="s">
        <v>67</v>
      </c>
    </row>
    <row r="38" spans="1:19" s="21" customFormat="1" x14ac:dyDescent="0.35">
      <c r="A38" s="26">
        <v>1529212</v>
      </c>
      <c r="B38" s="53">
        <v>411578</v>
      </c>
      <c r="C38" s="26">
        <f>VLOOKUP(TotalFix[[#This Row],[Order]],'Total Fix by SS'!B:C,2,0)</f>
        <v>209</v>
      </c>
      <c r="D38" s="21" t="s">
        <v>59</v>
      </c>
      <c r="E38" s="21" t="s">
        <v>75</v>
      </c>
      <c r="F38" s="21" t="s">
        <v>61</v>
      </c>
      <c r="G38" s="21" t="s">
        <v>62</v>
      </c>
      <c r="H38" s="21" t="s">
        <v>63</v>
      </c>
      <c r="I38" s="21" t="s">
        <v>76</v>
      </c>
      <c r="J38" s="22">
        <v>43597</v>
      </c>
      <c r="K38" s="23">
        <v>0.32634259259259002</v>
      </c>
      <c r="L38" s="22">
        <v>43597</v>
      </c>
      <c r="M38" s="23">
        <v>0.48763888888889001</v>
      </c>
      <c r="N38" s="25">
        <v>3.871</v>
      </c>
      <c r="O38" s="21" t="s">
        <v>77</v>
      </c>
      <c r="P38" s="46">
        <f>TotalFix[[#This Row],[Confirmed activ. 3 (ILE03)]]*60</f>
        <v>232.26</v>
      </c>
      <c r="Q38" s="24">
        <v>500</v>
      </c>
      <c r="R38" s="21" t="s">
        <v>66</v>
      </c>
      <c r="S38" s="21" t="s">
        <v>67</v>
      </c>
    </row>
    <row r="39" spans="1:19" s="21" customFormat="1" x14ac:dyDescent="0.35">
      <c r="A39" s="26">
        <v>1529212</v>
      </c>
      <c r="B39" s="53">
        <v>411578</v>
      </c>
      <c r="C39" s="26">
        <f>VLOOKUP(TotalFix[[#This Row],[Order]],'Total Fix by SS'!B:C,2,0)</f>
        <v>209</v>
      </c>
      <c r="D39" s="21" t="s">
        <v>59</v>
      </c>
      <c r="E39" s="21" t="s">
        <v>78</v>
      </c>
      <c r="F39" s="21" t="s">
        <v>69</v>
      </c>
      <c r="G39" s="21" t="s">
        <v>62</v>
      </c>
      <c r="H39" s="21" t="s">
        <v>70</v>
      </c>
      <c r="I39" s="21" t="s">
        <v>79</v>
      </c>
      <c r="J39" s="22">
        <v>43600</v>
      </c>
      <c r="K39" s="23">
        <v>0.52327546296296001</v>
      </c>
      <c r="L39" s="22">
        <v>43600</v>
      </c>
      <c r="M39" s="23">
        <v>0.52327546296296001</v>
      </c>
      <c r="N39" s="24">
        <v>20</v>
      </c>
      <c r="O39" s="21" t="s">
        <v>66</v>
      </c>
      <c r="P39" s="46">
        <f>TotalFix[[#This Row],[Confirmed activ. 3 (ILE03)]]</f>
        <v>20</v>
      </c>
      <c r="Q39" s="24">
        <v>20</v>
      </c>
      <c r="R39" s="21" t="s">
        <v>66</v>
      </c>
      <c r="S39" s="21" t="s">
        <v>72</v>
      </c>
    </row>
    <row r="40" spans="1:19" s="21" customFormat="1" x14ac:dyDescent="0.35">
      <c r="A40" s="26">
        <v>1529212</v>
      </c>
      <c r="B40" s="53">
        <v>411578</v>
      </c>
      <c r="C40" s="26">
        <f>VLOOKUP(TotalFix[[#This Row],[Order]],'Total Fix by SS'!B:C,2,0)</f>
        <v>209</v>
      </c>
      <c r="D40" s="21" t="s">
        <v>59</v>
      </c>
      <c r="E40" s="21" t="s">
        <v>80</v>
      </c>
      <c r="F40" s="21" t="s">
        <v>69</v>
      </c>
      <c r="G40" s="21" t="s">
        <v>62</v>
      </c>
      <c r="H40" s="21" t="s">
        <v>70</v>
      </c>
      <c r="I40" s="21" t="s">
        <v>81</v>
      </c>
      <c r="J40" s="22">
        <v>43600</v>
      </c>
      <c r="K40" s="23">
        <v>0.52368055555556003</v>
      </c>
      <c r="L40" s="22">
        <v>43600</v>
      </c>
      <c r="M40" s="23">
        <v>0.52368055555556003</v>
      </c>
      <c r="N40" s="24">
        <v>20</v>
      </c>
      <c r="O40" s="21" t="s">
        <v>66</v>
      </c>
      <c r="P40" s="46">
        <f>TotalFix[[#This Row],[Confirmed activ. 3 (ILE03)]]</f>
        <v>20</v>
      </c>
      <c r="Q40" s="24">
        <v>20</v>
      </c>
      <c r="R40" s="21" t="s">
        <v>66</v>
      </c>
      <c r="S40" s="21" t="s">
        <v>72</v>
      </c>
    </row>
    <row r="41" spans="1:19" s="21" customFormat="1" x14ac:dyDescent="0.35">
      <c r="A41" s="26">
        <v>1529212</v>
      </c>
      <c r="B41" s="53">
        <v>411578</v>
      </c>
      <c r="C41" s="26">
        <f>VLOOKUP(TotalFix[[#This Row],[Order]],'Total Fix by SS'!B:C,2,0)</f>
        <v>209</v>
      </c>
      <c r="D41" s="21" t="s">
        <v>59</v>
      </c>
      <c r="E41" s="21" t="s">
        <v>82</v>
      </c>
      <c r="F41" s="21" t="s">
        <v>83</v>
      </c>
      <c r="G41" s="21" t="s">
        <v>62</v>
      </c>
      <c r="H41" s="21" t="s">
        <v>84</v>
      </c>
      <c r="I41" s="21" t="s">
        <v>84</v>
      </c>
      <c r="J41" s="22">
        <v>43600</v>
      </c>
      <c r="K41" s="23">
        <v>0.64761574074074002</v>
      </c>
      <c r="L41" s="22">
        <v>43601</v>
      </c>
      <c r="M41" s="23">
        <v>0.25490740740741002</v>
      </c>
      <c r="N41" s="25">
        <v>5.3479999999999999</v>
      </c>
      <c r="O41" s="21" t="s">
        <v>77</v>
      </c>
      <c r="P41" s="46">
        <f>TotalFix[[#This Row],[Confirmed activ. 3 (ILE03)]]*60</f>
        <v>320.88</v>
      </c>
      <c r="Q41" s="24">
        <v>450</v>
      </c>
      <c r="R41" s="21" t="s">
        <v>66</v>
      </c>
      <c r="S41" s="21" t="s">
        <v>67</v>
      </c>
    </row>
    <row r="42" spans="1:19" s="21" customFormat="1" x14ac:dyDescent="0.35">
      <c r="A42" s="26">
        <v>1529212</v>
      </c>
      <c r="B42" s="53">
        <v>411578</v>
      </c>
      <c r="C42" s="26">
        <f>VLOOKUP(TotalFix[[#This Row],[Order]],'Total Fix by SS'!B:C,2,0)</f>
        <v>209</v>
      </c>
      <c r="D42" s="21" t="s">
        <v>59</v>
      </c>
      <c r="E42" s="21" t="s">
        <v>85</v>
      </c>
      <c r="F42" s="21" t="s">
        <v>86</v>
      </c>
      <c r="G42" s="21" t="s">
        <v>62</v>
      </c>
      <c r="H42" s="21" t="s">
        <v>87</v>
      </c>
      <c r="I42" s="21" t="s">
        <v>87</v>
      </c>
      <c r="J42" s="22">
        <v>43601</v>
      </c>
      <c r="K42" s="23">
        <v>0.49667824074074002</v>
      </c>
      <c r="L42" s="22">
        <v>43601</v>
      </c>
      <c r="M42" s="23">
        <v>0.49667824074074002</v>
      </c>
      <c r="N42" s="24">
        <v>20</v>
      </c>
      <c r="O42" s="21" t="s">
        <v>66</v>
      </c>
      <c r="P42" s="46">
        <f>TotalFix[[#This Row],[Confirmed activ. 3 (ILE03)]]</f>
        <v>20</v>
      </c>
      <c r="Q42" s="24">
        <v>20</v>
      </c>
      <c r="R42" s="21" t="s">
        <v>66</v>
      </c>
      <c r="S42" s="21" t="s">
        <v>72</v>
      </c>
    </row>
    <row r="43" spans="1:19" s="21" customFormat="1" x14ac:dyDescent="0.35">
      <c r="A43" s="26">
        <v>1529212</v>
      </c>
      <c r="B43" s="53">
        <v>411578</v>
      </c>
      <c r="C43" s="26">
        <f>VLOOKUP(TotalFix[[#This Row],[Order]],'Total Fix by SS'!B:C,2,0)</f>
        <v>209</v>
      </c>
      <c r="D43" s="21" t="s">
        <v>59</v>
      </c>
      <c r="E43" s="21" t="s">
        <v>88</v>
      </c>
      <c r="F43" s="21" t="s">
        <v>89</v>
      </c>
      <c r="G43" s="21" t="s">
        <v>90</v>
      </c>
      <c r="H43" s="21" t="s">
        <v>91</v>
      </c>
      <c r="I43" s="21" t="s">
        <v>92</v>
      </c>
      <c r="J43" s="22"/>
      <c r="K43" s="23">
        <v>0</v>
      </c>
      <c r="L43" s="22"/>
      <c r="M43" s="23">
        <v>0</v>
      </c>
      <c r="N43" s="25">
        <v>0</v>
      </c>
      <c r="O43" s="21" t="s">
        <v>93</v>
      </c>
      <c r="P43" s="46"/>
      <c r="Q43" s="24">
        <v>1370</v>
      </c>
      <c r="R43" s="21" t="s">
        <v>66</v>
      </c>
      <c r="S43" s="21" t="s">
        <v>94</v>
      </c>
    </row>
    <row r="44" spans="1:19" s="21" customFormat="1" x14ac:dyDescent="0.35">
      <c r="A44" s="26">
        <v>1529212</v>
      </c>
      <c r="B44" s="53">
        <v>411578</v>
      </c>
      <c r="C44" s="26">
        <f>VLOOKUP(TotalFix[[#This Row],[Order]],'Total Fix by SS'!B:C,2,0)</f>
        <v>209</v>
      </c>
      <c r="D44" s="21" t="s">
        <v>59</v>
      </c>
      <c r="E44" s="21" t="s">
        <v>95</v>
      </c>
      <c r="F44" s="21" t="s">
        <v>61</v>
      </c>
      <c r="G44" s="21" t="s">
        <v>62</v>
      </c>
      <c r="H44" s="21" t="s">
        <v>63</v>
      </c>
      <c r="I44" s="21" t="s">
        <v>96</v>
      </c>
      <c r="J44" s="22">
        <v>43604</v>
      </c>
      <c r="K44" s="23">
        <v>0.39165509259259002</v>
      </c>
      <c r="L44" s="22">
        <v>43604</v>
      </c>
      <c r="M44" s="23">
        <v>0.56365740740740999</v>
      </c>
      <c r="N44" s="25">
        <v>29.817</v>
      </c>
      <c r="O44" s="21" t="s">
        <v>66</v>
      </c>
      <c r="P44" s="46">
        <f>TotalFix[[#This Row],[Confirmed activ. 3 (ILE03)]]</f>
        <v>29.817</v>
      </c>
      <c r="Q44" s="24">
        <v>40</v>
      </c>
      <c r="R44" s="21" t="s">
        <v>66</v>
      </c>
      <c r="S44" s="21" t="s">
        <v>67</v>
      </c>
    </row>
    <row r="45" spans="1:19" s="21" customFormat="1" x14ac:dyDescent="0.35">
      <c r="A45" s="26">
        <v>1529212</v>
      </c>
      <c r="B45" s="53">
        <v>411578</v>
      </c>
      <c r="C45" s="26">
        <f>VLOOKUP(TotalFix[[#This Row],[Order]],'Total Fix by SS'!B:C,2,0)</f>
        <v>209</v>
      </c>
      <c r="D45" s="21" t="s">
        <v>59</v>
      </c>
      <c r="E45" s="21" t="s">
        <v>97</v>
      </c>
      <c r="F45" s="21" t="s">
        <v>69</v>
      </c>
      <c r="G45" s="21" t="s">
        <v>62</v>
      </c>
      <c r="H45" s="21" t="s">
        <v>70</v>
      </c>
      <c r="I45" s="21" t="s">
        <v>98</v>
      </c>
      <c r="J45" s="22">
        <v>43606</v>
      </c>
      <c r="K45" s="23">
        <v>0.56884259259258996</v>
      </c>
      <c r="L45" s="22">
        <v>43606</v>
      </c>
      <c r="M45" s="23">
        <v>0.56884259259258996</v>
      </c>
      <c r="N45" s="24">
        <v>20</v>
      </c>
      <c r="O45" s="21" t="s">
        <v>66</v>
      </c>
      <c r="P45" s="46">
        <f>TotalFix[[#This Row],[Confirmed activ. 3 (ILE03)]]</f>
        <v>20</v>
      </c>
      <c r="Q45" s="24">
        <v>20</v>
      </c>
      <c r="R45" s="21" t="s">
        <v>66</v>
      </c>
      <c r="S45" s="21" t="s">
        <v>72</v>
      </c>
    </row>
    <row r="46" spans="1:19" s="21" customFormat="1" x14ac:dyDescent="0.35">
      <c r="A46" s="26">
        <v>1529212</v>
      </c>
      <c r="B46" s="53">
        <v>411578</v>
      </c>
      <c r="C46" s="26">
        <f>VLOOKUP(TotalFix[[#This Row],[Order]],'Total Fix by SS'!B:C,2,0)</f>
        <v>209</v>
      </c>
      <c r="D46" s="21" t="s">
        <v>59</v>
      </c>
      <c r="E46" s="21" t="s">
        <v>99</v>
      </c>
      <c r="F46" s="21" t="s">
        <v>69</v>
      </c>
      <c r="G46" s="21" t="s">
        <v>62</v>
      </c>
      <c r="H46" s="21" t="s">
        <v>70</v>
      </c>
      <c r="I46" s="21" t="s">
        <v>100</v>
      </c>
      <c r="J46" s="22">
        <v>43606</v>
      </c>
      <c r="K46" s="23">
        <v>0.56887731481480996</v>
      </c>
      <c r="L46" s="22">
        <v>43606</v>
      </c>
      <c r="M46" s="23">
        <v>0.56887731481480996</v>
      </c>
      <c r="N46" s="24">
        <v>50</v>
      </c>
      <c r="O46" s="21" t="s">
        <v>66</v>
      </c>
      <c r="P46" s="46">
        <f>TotalFix[[#This Row],[Confirmed activ. 3 (ILE03)]]</f>
        <v>50</v>
      </c>
      <c r="Q46" s="24">
        <v>50</v>
      </c>
      <c r="R46" s="21" t="s">
        <v>66</v>
      </c>
      <c r="S46" s="21" t="s">
        <v>72</v>
      </c>
    </row>
    <row r="47" spans="1:19" s="21" customFormat="1" x14ac:dyDescent="0.35">
      <c r="A47" s="26">
        <v>1529212</v>
      </c>
      <c r="B47" s="53">
        <v>411578</v>
      </c>
      <c r="C47" s="26">
        <f>VLOOKUP(TotalFix[[#This Row],[Order]],'Total Fix by SS'!B:C,2,0)</f>
        <v>209</v>
      </c>
      <c r="D47" s="21" t="s">
        <v>59</v>
      </c>
      <c r="E47" s="21" t="s">
        <v>101</v>
      </c>
      <c r="F47" s="21" t="s">
        <v>102</v>
      </c>
      <c r="G47" s="21" t="s">
        <v>62</v>
      </c>
      <c r="H47" s="21" t="s">
        <v>100</v>
      </c>
      <c r="I47" s="21" t="s">
        <v>103</v>
      </c>
      <c r="J47" s="22">
        <v>43606</v>
      </c>
      <c r="K47" s="23">
        <v>0.56891203703703996</v>
      </c>
      <c r="L47" s="22">
        <v>43606</v>
      </c>
      <c r="M47" s="23">
        <v>0.56891203703703996</v>
      </c>
      <c r="N47" s="24">
        <v>10</v>
      </c>
      <c r="O47" s="21" t="s">
        <v>66</v>
      </c>
      <c r="P47" s="46">
        <f>TotalFix[[#This Row],[Confirmed activ. 3 (ILE03)]]</f>
        <v>10</v>
      </c>
      <c r="Q47" s="24">
        <v>10</v>
      </c>
      <c r="R47" s="21" t="s">
        <v>66</v>
      </c>
      <c r="S47" s="21" t="s">
        <v>72</v>
      </c>
    </row>
    <row r="48" spans="1:19" s="21" customFormat="1" x14ac:dyDescent="0.35">
      <c r="A48" s="26">
        <v>1529212</v>
      </c>
      <c r="B48" s="53">
        <v>411578</v>
      </c>
      <c r="C48" s="26">
        <f>VLOOKUP(TotalFix[[#This Row],[Order]],'Total Fix by SS'!B:C,2,0)</f>
        <v>209</v>
      </c>
      <c r="D48" s="21" t="s">
        <v>59</v>
      </c>
      <c r="E48" s="21" t="s">
        <v>104</v>
      </c>
      <c r="F48" s="21" t="s">
        <v>102</v>
      </c>
      <c r="G48" s="21" t="s">
        <v>105</v>
      </c>
      <c r="H48" s="21" t="s">
        <v>100</v>
      </c>
      <c r="I48" s="21" t="s">
        <v>106</v>
      </c>
      <c r="J48" s="22">
        <v>43608</v>
      </c>
      <c r="K48" s="23">
        <v>0.58879629629630004</v>
      </c>
      <c r="L48" s="22">
        <v>43608</v>
      </c>
      <c r="M48" s="23">
        <v>0.58879629629630004</v>
      </c>
      <c r="N48" s="24">
        <v>10</v>
      </c>
      <c r="O48" s="21" t="s">
        <v>66</v>
      </c>
      <c r="P48" s="46">
        <f>TotalFix[[#This Row],[Confirmed activ. 3 (ILE03)]]</f>
        <v>10</v>
      </c>
      <c r="Q48" s="24">
        <v>10</v>
      </c>
      <c r="R48" s="21" t="s">
        <v>66</v>
      </c>
      <c r="S48" s="21" t="s">
        <v>72</v>
      </c>
    </row>
    <row r="49" spans="1:19" s="21" customFormat="1" x14ac:dyDescent="0.35">
      <c r="A49" s="26">
        <v>1529212</v>
      </c>
      <c r="B49" s="53">
        <v>411578</v>
      </c>
      <c r="C49" s="26">
        <f>VLOOKUP(TotalFix[[#This Row],[Order]],'Total Fix by SS'!B:C,2,0)</f>
        <v>209</v>
      </c>
      <c r="D49" s="21" t="s">
        <v>107</v>
      </c>
      <c r="E49" s="21" t="s">
        <v>60</v>
      </c>
      <c r="F49" s="21" t="s">
        <v>61</v>
      </c>
      <c r="G49" s="21" t="s">
        <v>90</v>
      </c>
      <c r="H49" s="21" t="s">
        <v>63</v>
      </c>
      <c r="I49" s="21" t="s">
        <v>108</v>
      </c>
      <c r="J49" s="22">
        <v>43599</v>
      </c>
      <c r="K49" s="23">
        <v>0.31671296296295998</v>
      </c>
      <c r="L49" s="22">
        <v>43599</v>
      </c>
      <c r="M49" s="23">
        <v>0.64057870370369996</v>
      </c>
      <c r="N49" s="25">
        <v>7.7729999999999997</v>
      </c>
      <c r="O49" s="21" t="s">
        <v>77</v>
      </c>
      <c r="P49" s="46">
        <f>TotalFix[[#This Row],[Confirmed activ. 3 (ILE03)]]*60</f>
        <v>466.38</v>
      </c>
      <c r="Q49" s="24">
        <v>1</v>
      </c>
      <c r="R49" s="21" t="s">
        <v>66</v>
      </c>
      <c r="S49" s="21" t="s">
        <v>67</v>
      </c>
    </row>
    <row r="50" spans="1:19" s="21" customFormat="1" x14ac:dyDescent="0.35">
      <c r="A50" s="26">
        <v>1529212</v>
      </c>
      <c r="B50" s="53">
        <v>411578</v>
      </c>
      <c r="C50" s="26">
        <f>VLOOKUP(TotalFix[[#This Row],[Order]],'Total Fix by SS'!B:C,2,0)</f>
        <v>209</v>
      </c>
      <c r="D50" s="21" t="s">
        <v>109</v>
      </c>
      <c r="E50" s="21" t="s">
        <v>82</v>
      </c>
      <c r="F50" s="21" t="s">
        <v>83</v>
      </c>
      <c r="G50" s="21" t="s">
        <v>90</v>
      </c>
      <c r="H50" s="21" t="s">
        <v>84</v>
      </c>
      <c r="I50" s="21" t="s">
        <v>110</v>
      </c>
      <c r="J50" s="22"/>
      <c r="K50" s="23">
        <v>0</v>
      </c>
      <c r="L50" s="22"/>
      <c r="M50" s="23">
        <v>0</v>
      </c>
      <c r="N50" s="25">
        <v>0</v>
      </c>
      <c r="O50" s="21" t="s">
        <v>93</v>
      </c>
      <c r="P50" s="46"/>
      <c r="Q50" s="24">
        <v>5</v>
      </c>
      <c r="R50" s="21" t="s">
        <v>66</v>
      </c>
      <c r="S50" s="21" t="s">
        <v>94</v>
      </c>
    </row>
    <row r="51" spans="1:19" s="21" customFormat="1" x14ac:dyDescent="0.35">
      <c r="A51" s="26">
        <v>1529213</v>
      </c>
      <c r="B51" s="53">
        <v>411578</v>
      </c>
      <c r="C51" s="26">
        <f>VLOOKUP(TotalFix[[#This Row],[Order]],'Total Fix by SS'!B:C,2,0)</f>
        <v>209</v>
      </c>
      <c r="D51" s="21" t="s">
        <v>59</v>
      </c>
      <c r="E51" s="21" t="s">
        <v>60</v>
      </c>
      <c r="F51" s="21" t="s">
        <v>61</v>
      </c>
      <c r="G51" s="21" t="s">
        <v>62</v>
      </c>
      <c r="H51" s="21" t="s">
        <v>63</v>
      </c>
      <c r="I51" s="21" t="s">
        <v>64</v>
      </c>
      <c r="J51" s="22">
        <v>43593</v>
      </c>
      <c r="K51" s="23">
        <v>0.32365740740741</v>
      </c>
      <c r="L51" s="22">
        <v>43593</v>
      </c>
      <c r="M51" s="23">
        <v>0.36799768518518999</v>
      </c>
      <c r="N51" s="25">
        <v>1.0640000000000001</v>
      </c>
      <c r="O51" s="21" t="s">
        <v>77</v>
      </c>
      <c r="P51" s="46">
        <f>TotalFix[[#This Row],[Confirmed activ. 3 (ILE03)]]*60</f>
        <v>63.84</v>
      </c>
      <c r="Q51" s="24">
        <v>20</v>
      </c>
      <c r="R51" s="21" t="s">
        <v>66</v>
      </c>
      <c r="S51" s="21" t="s">
        <v>67</v>
      </c>
    </row>
    <row r="52" spans="1:19" s="21" customFormat="1" x14ac:dyDescent="0.35">
      <c r="A52" s="26">
        <v>1529213</v>
      </c>
      <c r="B52" s="53">
        <v>411578</v>
      </c>
      <c r="C52" s="26">
        <f>VLOOKUP(TotalFix[[#This Row],[Order]],'Total Fix by SS'!B:C,2,0)</f>
        <v>209</v>
      </c>
      <c r="D52" s="21" t="s">
        <v>59</v>
      </c>
      <c r="E52" s="21" t="s">
        <v>68</v>
      </c>
      <c r="F52" s="21" t="s">
        <v>69</v>
      </c>
      <c r="G52" s="21" t="s">
        <v>62</v>
      </c>
      <c r="H52" s="21" t="s">
        <v>70</v>
      </c>
      <c r="I52" s="21" t="s">
        <v>71</v>
      </c>
      <c r="J52" s="22">
        <v>43593</v>
      </c>
      <c r="K52" s="23">
        <v>0.44459490740740998</v>
      </c>
      <c r="L52" s="22">
        <v>43593</v>
      </c>
      <c r="M52" s="23">
        <v>0.44459490740740998</v>
      </c>
      <c r="N52" s="24">
        <v>30</v>
      </c>
      <c r="O52" s="21" t="s">
        <v>66</v>
      </c>
      <c r="P52" s="46">
        <f>TotalFix[[#This Row],[Confirmed activ. 3 (ILE03)]]</f>
        <v>30</v>
      </c>
      <c r="Q52" s="24">
        <v>30</v>
      </c>
      <c r="R52" s="21" t="s">
        <v>66</v>
      </c>
      <c r="S52" s="21" t="s">
        <v>72</v>
      </c>
    </row>
    <row r="53" spans="1:19" s="21" customFormat="1" x14ac:dyDescent="0.35">
      <c r="A53" s="26">
        <v>1529213</v>
      </c>
      <c r="B53" s="53">
        <v>411578</v>
      </c>
      <c r="C53" s="26">
        <f>VLOOKUP(TotalFix[[#This Row],[Order]],'Total Fix by SS'!B:C,2,0)</f>
        <v>209</v>
      </c>
      <c r="D53" s="21" t="s">
        <v>59</v>
      </c>
      <c r="E53" s="21" t="s">
        <v>73</v>
      </c>
      <c r="F53" s="21" t="s">
        <v>61</v>
      </c>
      <c r="G53" s="21" t="s">
        <v>62</v>
      </c>
      <c r="H53" s="21" t="s">
        <v>63</v>
      </c>
      <c r="I53" s="21" t="s">
        <v>74</v>
      </c>
      <c r="J53" s="22">
        <v>43594</v>
      </c>
      <c r="K53" s="23">
        <v>0.33658564814815001</v>
      </c>
      <c r="L53" s="22">
        <v>43599</v>
      </c>
      <c r="M53" s="23">
        <v>0.63321759259259003</v>
      </c>
      <c r="N53" s="25">
        <v>5.1970000000000001</v>
      </c>
      <c r="O53" s="21" t="s">
        <v>77</v>
      </c>
      <c r="P53" s="46">
        <f>TotalFix[[#This Row],[Confirmed activ. 3 (ILE03)]]*60</f>
        <v>311.82</v>
      </c>
      <c r="Q53" s="24">
        <v>200</v>
      </c>
      <c r="R53" s="21" t="s">
        <v>66</v>
      </c>
      <c r="S53" s="21" t="s">
        <v>67</v>
      </c>
    </row>
    <row r="54" spans="1:19" s="21" customFormat="1" x14ac:dyDescent="0.35">
      <c r="A54" s="26">
        <v>1529213</v>
      </c>
      <c r="B54" s="53">
        <v>411578</v>
      </c>
      <c r="C54" s="26">
        <f>VLOOKUP(TotalFix[[#This Row],[Order]],'Total Fix by SS'!B:C,2,0)</f>
        <v>209</v>
      </c>
      <c r="D54" s="21" t="s">
        <v>59</v>
      </c>
      <c r="E54" s="21" t="s">
        <v>75</v>
      </c>
      <c r="F54" s="21" t="s">
        <v>61</v>
      </c>
      <c r="G54" s="21" t="s">
        <v>62</v>
      </c>
      <c r="H54" s="21" t="s">
        <v>63</v>
      </c>
      <c r="I54" s="21" t="s">
        <v>76</v>
      </c>
      <c r="J54" s="22">
        <v>43599</v>
      </c>
      <c r="K54" s="23">
        <v>0.63339120370369995</v>
      </c>
      <c r="L54" s="22">
        <v>43599</v>
      </c>
      <c r="M54" s="23">
        <v>0.63555555555555998</v>
      </c>
      <c r="N54" s="25">
        <v>2.6</v>
      </c>
      <c r="O54" s="21" t="s">
        <v>66</v>
      </c>
      <c r="P54" s="46">
        <f>TotalFix[[#This Row],[Confirmed activ. 3 (ILE03)]]</f>
        <v>2.6</v>
      </c>
      <c r="Q54" s="24">
        <v>500</v>
      </c>
      <c r="R54" s="21" t="s">
        <v>66</v>
      </c>
      <c r="S54" s="21" t="s">
        <v>67</v>
      </c>
    </row>
    <row r="55" spans="1:19" s="21" customFormat="1" x14ac:dyDescent="0.35">
      <c r="A55" s="26">
        <v>1529213</v>
      </c>
      <c r="B55" s="53">
        <v>411578</v>
      </c>
      <c r="C55" s="26">
        <f>VLOOKUP(TotalFix[[#This Row],[Order]],'Total Fix by SS'!B:C,2,0)</f>
        <v>209</v>
      </c>
      <c r="D55" s="21" t="s">
        <v>59</v>
      </c>
      <c r="E55" s="21" t="s">
        <v>78</v>
      </c>
      <c r="F55" s="21" t="s">
        <v>69</v>
      </c>
      <c r="G55" s="21" t="s">
        <v>62</v>
      </c>
      <c r="H55" s="21" t="s">
        <v>70</v>
      </c>
      <c r="I55" s="21" t="s">
        <v>79</v>
      </c>
      <c r="J55" s="22">
        <v>43600</v>
      </c>
      <c r="K55" s="23">
        <v>0.30743055555555998</v>
      </c>
      <c r="L55" s="22">
        <v>43600</v>
      </c>
      <c r="M55" s="23">
        <v>0.30743055555555998</v>
      </c>
      <c r="N55" s="24">
        <v>20</v>
      </c>
      <c r="O55" s="21" t="s">
        <v>66</v>
      </c>
      <c r="P55" s="46">
        <f>TotalFix[[#This Row],[Confirmed activ. 3 (ILE03)]]</f>
        <v>20</v>
      </c>
      <c r="Q55" s="24">
        <v>20</v>
      </c>
      <c r="R55" s="21" t="s">
        <v>66</v>
      </c>
      <c r="S55" s="21" t="s">
        <v>72</v>
      </c>
    </row>
    <row r="56" spans="1:19" s="21" customFormat="1" x14ac:dyDescent="0.35">
      <c r="A56" s="26">
        <v>1529213</v>
      </c>
      <c r="B56" s="53">
        <v>411578</v>
      </c>
      <c r="C56" s="26">
        <f>VLOOKUP(TotalFix[[#This Row],[Order]],'Total Fix by SS'!B:C,2,0)</f>
        <v>209</v>
      </c>
      <c r="D56" s="21" t="s">
        <v>59</v>
      </c>
      <c r="E56" s="21" t="s">
        <v>80</v>
      </c>
      <c r="F56" s="21" t="s">
        <v>69</v>
      </c>
      <c r="G56" s="21" t="s">
        <v>62</v>
      </c>
      <c r="H56" s="21" t="s">
        <v>70</v>
      </c>
      <c r="I56" s="21" t="s">
        <v>81</v>
      </c>
      <c r="J56" s="22">
        <v>43600</v>
      </c>
      <c r="K56" s="23">
        <v>0.30775462962963002</v>
      </c>
      <c r="L56" s="22">
        <v>43600</v>
      </c>
      <c r="M56" s="23">
        <v>0.30775462962963002</v>
      </c>
      <c r="N56" s="24">
        <v>20</v>
      </c>
      <c r="O56" s="21" t="s">
        <v>66</v>
      </c>
      <c r="P56" s="46">
        <f>TotalFix[[#This Row],[Confirmed activ. 3 (ILE03)]]</f>
        <v>20</v>
      </c>
      <c r="Q56" s="24">
        <v>20</v>
      </c>
      <c r="R56" s="21" t="s">
        <v>66</v>
      </c>
      <c r="S56" s="21" t="s">
        <v>72</v>
      </c>
    </row>
    <row r="57" spans="1:19" s="21" customFormat="1" x14ac:dyDescent="0.35">
      <c r="A57" s="26">
        <v>1529213</v>
      </c>
      <c r="B57" s="53">
        <v>411578</v>
      </c>
      <c r="C57" s="26">
        <f>VLOOKUP(TotalFix[[#This Row],[Order]],'Total Fix by SS'!B:C,2,0)</f>
        <v>209</v>
      </c>
      <c r="D57" s="21" t="s">
        <v>59</v>
      </c>
      <c r="E57" s="21" t="s">
        <v>82</v>
      </c>
      <c r="F57" s="21" t="s">
        <v>83</v>
      </c>
      <c r="G57" s="21" t="s">
        <v>62</v>
      </c>
      <c r="H57" s="21" t="s">
        <v>84</v>
      </c>
      <c r="I57" s="21" t="s">
        <v>84</v>
      </c>
      <c r="J57" s="22">
        <v>43600</v>
      </c>
      <c r="K57" s="23">
        <v>0.33896990740741001</v>
      </c>
      <c r="L57" s="22">
        <v>43601</v>
      </c>
      <c r="M57" s="23">
        <v>0.25490740740741002</v>
      </c>
      <c r="N57" s="25">
        <v>7.6280000000000001</v>
      </c>
      <c r="O57" s="21" t="s">
        <v>77</v>
      </c>
      <c r="P57" s="46">
        <f>TotalFix[[#This Row],[Confirmed activ. 3 (ILE03)]]*60</f>
        <v>457.68</v>
      </c>
      <c r="Q57" s="24">
        <v>450</v>
      </c>
      <c r="R57" s="21" t="s">
        <v>66</v>
      </c>
      <c r="S57" s="21" t="s">
        <v>67</v>
      </c>
    </row>
    <row r="58" spans="1:19" s="21" customFormat="1" x14ac:dyDescent="0.35">
      <c r="A58" s="26">
        <v>1529213</v>
      </c>
      <c r="B58" s="53">
        <v>411578</v>
      </c>
      <c r="C58" s="26">
        <f>VLOOKUP(TotalFix[[#This Row],[Order]],'Total Fix by SS'!B:C,2,0)</f>
        <v>209</v>
      </c>
      <c r="D58" s="21" t="s">
        <v>59</v>
      </c>
      <c r="E58" s="21" t="s">
        <v>85</v>
      </c>
      <c r="F58" s="21" t="s">
        <v>86</v>
      </c>
      <c r="G58" s="21" t="s">
        <v>62</v>
      </c>
      <c r="H58" s="21" t="s">
        <v>87</v>
      </c>
      <c r="I58" s="21" t="s">
        <v>87</v>
      </c>
      <c r="J58" s="22">
        <v>43601</v>
      </c>
      <c r="K58" s="23">
        <v>0.4946875</v>
      </c>
      <c r="L58" s="22">
        <v>43601</v>
      </c>
      <c r="M58" s="23">
        <v>0.4946875</v>
      </c>
      <c r="N58" s="24">
        <v>20</v>
      </c>
      <c r="O58" s="21" t="s">
        <v>66</v>
      </c>
      <c r="P58" s="46">
        <f>TotalFix[[#This Row],[Confirmed activ. 3 (ILE03)]]</f>
        <v>20</v>
      </c>
      <c r="Q58" s="24">
        <v>20</v>
      </c>
      <c r="R58" s="21" t="s">
        <v>66</v>
      </c>
      <c r="S58" s="21" t="s">
        <v>72</v>
      </c>
    </row>
    <row r="59" spans="1:19" s="21" customFormat="1" x14ac:dyDescent="0.35">
      <c r="A59" s="26">
        <v>1529213</v>
      </c>
      <c r="B59" s="53">
        <v>411578</v>
      </c>
      <c r="C59" s="26">
        <f>VLOOKUP(TotalFix[[#This Row],[Order]],'Total Fix by SS'!B:C,2,0)</f>
        <v>209</v>
      </c>
      <c r="D59" s="21" t="s">
        <v>59</v>
      </c>
      <c r="E59" s="21" t="s">
        <v>88</v>
      </c>
      <c r="F59" s="21" t="s">
        <v>89</v>
      </c>
      <c r="G59" s="21" t="s">
        <v>90</v>
      </c>
      <c r="H59" s="21" t="s">
        <v>91</v>
      </c>
      <c r="I59" s="21" t="s">
        <v>92</v>
      </c>
      <c r="J59" s="22"/>
      <c r="K59" s="23">
        <v>0</v>
      </c>
      <c r="L59" s="22"/>
      <c r="M59" s="23">
        <v>0</v>
      </c>
      <c r="N59" s="25">
        <v>0</v>
      </c>
      <c r="O59" s="21" t="s">
        <v>93</v>
      </c>
      <c r="P59" s="46"/>
      <c r="Q59" s="24">
        <v>1370</v>
      </c>
      <c r="R59" s="21" t="s">
        <v>66</v>
      </c>
      <c r="S59" s="21" t="s">
        <v>94</v>
      </c>
    </row>
    <row r="60" spans="1:19" s="21" customFormat="1" x14ac:dyDescent="0.35">
      <c r="A60" s="26">
        <v>1529213</v>
      </c>
      <c r="B60" s="53">
        <v>411578</v>
      </c>
      <c r="C60" s="26">
        <f>VLOOKUP(TotalFix[[#This Row],[Order]],'Total Fix by SS'!B:C,2,0)</f>
        <v>209</v>
      </c>
      <c r="D60" s="21" t="s">
        <v>59</v>
      </c>
      <c r="E60" s="21" t="s">
        <v>95</v>
      </c>
      <c r="F60" s="21" t="s">
        <v>61</v>
      </c>
      <c r="G60" s="21" t="s">
        <v>62</v>
      </c>
      <c r="H60" s="21" t="s">
        <v>63</v>
      </c>
      <c r="I60" s="21" t="s">
        <v>96</v>
      </c>
      <c r="J60" s="22">
        <v>43604</v>
      </c>
      <c r="K60" s="23">
        <v>0.39165509259259002</v>
      </c>
      <c r="L60" s="22">
        <v>43604</v>
      </c>
      <c r="M60" s="23">
        <v>0.56365740740740999</v>
      </c>
      <c r="N60" s="25">
        <v>29.817</v>
      </c>
      <c r="O60" s="21" t="s">
        <v>66</v>
      </c>
      <c r="P60" s="46">
        <f>TotalFix[[#This Row],[Confirmed activ. 3 (ILE03)]]</f>
        <v>29.817</v>
      </c>
      <c r="Q60" s="24">
        <v>40</v>
      </c>
      <c r="R60" s="21" t="s">
        <v>66</v>
      </c>
      <c r="S60" s="21" t="s">
        <v>67</v>
      </c>
    </row>
    <row r="61" spans="1:19" s="21" customFormat="1" x14ac:dyDescent="0.35">
      <c r="A61" s="26">
        <v>1529213</v>
      </c>
      <c r="B61" s="53">
        <v>411578</v>
      </c>
      <c r="C61" s="26">
        <f>VLOOKUP(TotalFix[[#This Row],[Order]],'Total Fix by SS'!B:C,2,0)</f>
        <v>209</v>
      </c>
      <c r="D61" s="21" t="s">
        <v>59</v>
      </c>
      <c r="E61" s="21" t="s">
        <v>97</v>
      </c>
      <c r="F61" s="21" t="s">
        <v>69</v>
      </c>
      <c r="G61" s="21" t="s">
        <v>62</v>
      </c>
      <c r="H61" s="21" t="s">
        <v>70</v>
      </c>
      <c r="I61" s="21" t="s">
        <v>98</v>
      </c>
      <c r="J61" s="22">
        <v>43606</v>
      </c>
      <c r="K61" s="23">
        <v>0.56796296296296001</v>
      </c>
      <c r="L61" s="22">
        <v>43606</v>
      </c>
      <c r="M61" s="23">
        <v>0.56796296296296001</v>
      </c>
      <c r="N61" s="24">
        <v>20</v>
      </c>
      <c r="O61" s="21" t="s">
        <v>66</v>
      </c>
      <c r="P61" s="46">
        <f>TotalFix[[#This Row],[Confirmed activ. 3 (ILE03)]]</f>
        <v>20</v>
      </c>
      <c r="Q61" s="24">
        <v>20</v>
      </c>
      <c r="R61" s="21" t="s">
        <v>66</v>
      </c>
      <c r="S61" s="21" t="s">
        <v>72</v>
      </c>
    </row>
    <row r="62" spans="1:19" s="21" customFormat="1" x14ac:dyDescent="0.35">
      <c r="A62" s="26">
        <v>1529213</v>
      </c>
      <c r="B62" s="53">
        <v>411578</v>
      </c>
      <c r="C62" s="26">
        <f>VLOOKUP(TotalFix[[#This Row],[Order]],'Total Fix by SS'!B:C,2,0)</f>
        <v>209</v>
      </c>
      <c r="D62" s="21" t="s">
        <v>59</v>
      </c>
      <c r="E62" s="21" t="s">
        <v>99</v>
      </c>
      <c r="F62" s="21" t="s">
        <v>69</v>
      </c>
      <c r="G62" s="21" t="s">
        <v>62</v>
      </c>
      <c r="H62" s="21" t="s">
        <v>70</v>
      </c>
      <c r="I62" s="21" t="s">
        <v>100</v>
      </c>
      <c r="J62" s="22">
        <v>43606</v>
      </c>
      <c r="K62" s="23">
        <v>0.56799768518519</v>
      </c>
      <c r="L62" s="22">
        <v>43606</v>
      </c>
      <c r="M62" s="23">
        <v>0.56799768518519</v>
      </c>
      <c r="N62" s="24">
        <v>50</v>
      </c>
      <c r="O62" s="21" t="s">
        <v>66</v>
      </c>
      <c r="P62" s="46">
        <f>TotalFix[[#This Row],[Confirmed activ. 3 (ILE03)]]</f>
        <v>50</v>
      </c>
      <c r="Q62" s="24">
        <v>50</v>
      </c>
      <c r="R62" s="21" t="s">
        <v>66</v>
      </c>
      <c r="S62" s="21" t="s">
        <v>72</v>
      </c>
    </row>
    <row r="63" spans="1:19" s="21" customFormat="1" x14ac:dyDescent="0.35">
      <c r="A63" s="26">
        <v>1529213</v>
      </c>
      <c r="B63" s="53">
        <v>411578</v>
      </c>
      <c r="C63" s="26">
        <f>VLOOKUP(TotalFix[[#This Row],[Order]],'Total Fix by SS'!B:C,2,0)</f>
        <v>209</v>
      </c>
      <c r="D63" s="21" t="s">
        <v>59</v>
      </c>
      <c r="E63" s="21" t="s">
        <v>101</v>
      </c>
      <c r="F63" s="21" t="s">
        <v>102</v>
      </c>
      <c r="G63" s="21" t="s">
        <v>62</v>
      </c>
      <c r="H63" s="21" t="s">
        <v>100</v>
      </c>
      <c r="I63" s="21" t="s">
        <v>103</v>
      </c>
      <c r="J63" s="22">
        <v>43606</v>
      </c>
      <c r="K63" s="23">
        <v>0.56803240740741001</v>
      </c>
      <c r="L63" s="22">
        <v>43606</v>
      </c>
      <c r="M63" s="23">
        <v>0.56803240740741001</v>
      </c>
      <c r="N63" s="24">
        <v>10</v>
      </c>
      <c r="O63" s="21" t="s">
        <v>66</v>
      </c>
      <c r="P63" s="46">
        <f>TotalFix[[#This Row],[Confirmed activ. 3 (ILE03)]]</f>
        <v>10</v>
      </c>
      <c r="Q63" s="24">
        <v>10</v>
      </c>
      <c r="R63" s="21" t="s">
        <v>66</v>
      </c>
      <c r="S63" s="21" t="s">
        <v>72</v>
      </c>
    </row>
    <row r="64" spans="1:19" s="21" customFormat="1" x14ac:dyDescent="0.35">
      <c r="A64" s="26">
        <v>1529213</v>
      </c>
      <c r="B64" s="53">
        <v>411578</v>
      </c>
      <c r="C64" s="26">
        <f>VLOOKUP(TotalFix[[#This Row],[Order]],'Total Fix by SS'!B:C,2,0)</f>
        <v>209</v>
      </c>
      <c r="D64" s="21" t="s">
        <v>59</v>
      </c>
      <c r="E64" s="21" t="s">
        <v>104</v>
      </c>
      <c r="F64" s="21" t="s">
        <v>102</v>
      </c>
      <c r="G64" s="21" t="s">
        <v>105</v>
      </c>
      <c r="H64" s="21" t="s">
        <v>100</v>
      </c>
      <c r="I64" s="21" t="s">
        <v>106</v>
      </c>
      <c r="J64" s="22">
        <v>43606</v>
      </c>
      <c r="K64" s="23">
        <v>0.59211805555555996</v>
      </c>
      <c r="L64" s="22">
        <v>43606</v>
      </c>
      <c r="M64" s="23">
        <v>0.59211805555555996</v>
      </c>
      <c r="N64" s="24">
        <v>10</v>
      </c>
      <c r="O64" s="21" t="s">
        <v>66</v>
      </c>
      <c r="P64" s="46">
        <f>TotalFix[[#This Row],[Confirmed activ. 3 (ILE03)]]</f>
        <v>10</v>
      </c>
      <c r="Q64" s="24">
        <v>10</v>
      </c>
      <c r="R64" s="21" t="s">
        <v>66</v>
      </c>
      <c r="S64" s="21" t="s">
        <v>72</v>
      </c>
    </row>
    <row r="65" spans="1:19" s="21" customFormat="1" x14ac:dyDescent="0.35">
      <c r="A65" s="26">
        <v>1529213</v>
      </c>
      <c r="B65" s="53">
        <v>411578</v>
      </c>
      <c r="C65" s="26">
        <f>VLOOKUP(TotalFix[[#This Row],[Order]],'Total Fix by SS'!B:C,2,0)</f>
        <v>209</v>
      </c>
      <c r="D65" s="21" t="s">
        <v>107</v>
      </c>
      <c r="E65" s="21" t="s">
        <v>60</v>
      </c>
      <c r="F65" s="21" t="s">
        <v>61</v>
      </c>
      <c r="G65" s="21" t="s">
        <v>90</v>
      </c>
      <c r="H65" s="21" t="s">
        <v>63</v>
      </c>
      <c r="I65" s="21" t="s">
        <v>108</v>
      </c>
      <c r="J65" s="22">
        <v>43597</v>
      </c>
      <c r="K65" s="23">
        <v>0.32215277777778001</v>
      </c>
      <c r="L65" s="22">
        <v>43599</v>
      </c>
      <c r="M65" s="23">
        <v>0.63312500000000005</v>
      </c>
      <c r="N65" s="25">
        <v>23.068999999999999</v>
      </c>
      <c r="O65" s="21" t="s">
        <v>77</v>
      </c>
      <c r="P65" s="46">
        <f>TotalFix[[#This Row],[Confirmed activ. 3 (ILE03)]]*60</f>
        <v>1384.1399999999999</v>
      </c>
      <c r="Q65" s="24">
        <v>1</v>
      </c>
      <c r="R65" s="21" t="s">
        <v>66</v>
      </c>
      <c r="S65" s="21" t="s">
        <v>67</v>
      </c>
    </row>
    <row r="66" spans="1:19" s="21" customFormat="1" x14ac:dyDescent="0.35">
      <c r="A66" s="26">
        <v>1529213</v>
      </c>
      <c r="B66" s="53">
        <v>411578</v>
      </c>
      <c r="C66" s="26">
        <f>VLOOKUP(TotalFix[[#This Row],[Order]],'Total Fix by SS'!B:C,2,0)</f>
        <v>209</v>
      </c>
      <c r="D66" s="21" t="s">
        <v>109</v>
      </c>
      <c r="E66" s="21" t="s">
        <v>82</v>
      </c>
      <c r="F66" s="21" t="s">
        <v>83</v>
      </c>
      <c r="G66" s="21" t="s">
        <v>90</v>
      </c>
      <c r="H66" s="21" t="s">
        <v>84</v>
      </c>
      <c r="I66" s="21" t="s">
        <v>110</v>
      </c>
      <c r="J66" s="22">
        <v>43600</v>
      </c>
      <c r="K66" s="23">
        <v>0.31940972222222003</v>
      </c>
      <c r="L66" s="22">
        <v>43600</v>
      </c>
      <c r="M66" s="23">
        <v>0.64262731481480995</v>
      </c>
      <c r="N66" s="25">
        <v>3.879</v>
      </c>
      <c r="O66" s="21" t="s">
        <v>77</v>
      </c>
      <c r="P66" s="46">
        <f>TotalFix[[#This Row],[Confirmed activ. 3 (ILE03)]]*60</f>
        <v>232.74</v>
      </c>
      <c r="Q66" s="24">
        <v>5</v>
      </c>
      <c r="R66" s="21" t="s">
        <v>66</v>
      </c>
      <c r="S66" s="21" t="s">
        <v>67</v>
      </c>
    </row>
    <row r="67" spans="1:19" s="21" customFormat="1" x14ac:dyDescent="0.35">
      <c r="A67" s="26">
        <v>1529214</v>
      </c>
      <c r="B67" s="53">
        <v>411578</v>
      </c>
      <c r="C67" s="26">
        <f>VLOOKUP(TotalFix[[#This Row],[Order]],'Total Fix by SS'!B:C,2,0)</f>
        <v>209</v>
      </c>
      <c r="D67" s="21" t="s">
        <v>59</v>
      </c>
      <c r="E67" s="21" t="s">
        <v>60</v>
      </c>
      <c r="F67" s="21" t="s">
        <v>61</v>
      </c>
      <c r="G67" s="21" t="s">
        <v>62</v>
      </c>
      <c r="H67" s="21" t="s">
        <v>63</v>
      </c>
      <c r="I67" s="21" t="s">
        <v>64</v>
      </c>
      <c r="J67" s="22">
        <v>43591</v>
      </c>
      <c r="K67" s="23">
        <v>0.38410879629630001</v>
      </c>
      <c r="L67" s="22">
        <v>43591</v>
      </c>
      <c r="M67" s="23">
        <v>0.41733796296296</v>
      </c>
      <c r="N67" s="25">
        <v>16.016999999999999</v>
      </c>
      <c r="O67" s="21" t="s">
        <v>66</v>
      </c>
      <c r="P67" s="46">
        <f>TotalFix[[#This Row],[Confirmed activ. 3 (ILE03)]]</f>
        <v>16.016999999999999</v>
      </c>
      <c r="Q67" s="24">
        <v>20</v>
      </c>
      <c r="R67" s="21" t="s">
        <v>66</v>
      </c>
      <c r="S67" s="21" t="s">
        <v>67</v>
      </c>
    </row>
    <row r="68" spans="1:19" s="21" customFormat="1" x14ac:dyDescent="0.35">
      <c r="A68" s="26">
        <v>1529214</v>
      </c>
      <c r="B68" s="53">
        <v>411578</v>
      </c>
      <c r="C68" s="26">
        <f>VLOOKUP(TotalFix[[#This Row],[Order]],'Total Fix by SS'!B:C,2,0)</f>
        <v>209</v>
      </c>
      <c r="D68" s="21" t="s">
        <v>59</v>
      </c>
      <c r="E68" s="21" t="s">
        <v>68</v>
      </c>
      <c r="F68" s="21" t="s">
        <v>69</v>
      </c>
      <c r="G68" s="21" t="s">
        <v>62</v>
      </c>
      <c r="H68" s="21" t="s">
        <v>70</v>
      </c>
      <c r="I68" s="21" t="s">
        <v>71</v>
      </c>
      <c r="J68" s="22">
        <v>43598</v>
      </c>
      <c r="K68" s="23">
        <v>0.43787037037037002</v>
      </c>
      <c r="L68" s="22">
        <v>43598</v>
      </c>
      <c r="M68" s="23">
        <v>0.43787037037037002</v>
      </c>
      <c r="N68" s="24">
        <v>30</v>
      </c>
      <c r="O68" s="21" t="s">
        <v>66</v>
      </c>
      <c r="P68" s="46">
        <f>TotalFix[[#This Row],[Confirmed activ. 3 (ILE03)]]</f>
        <v>30</v>
      </c>
      <c r="Q68" s="24">
        <v>30</v>
      </c>
      <c r="R68" s="21" t="s">
        <v>66</v>
      </c>
      <c r="S68" s="21" t="s">
        <v>72</v>
      </c>
    </row>
    <row r="69" spans="1:19" s="21" customFormat="1" x14ac:dyDescent="0.35">
      <c r="A69" s="26">
        <v>1529214</v>
      </c>
      <c r="B69" s="53">
        <v>411578</v>
      </c>
      <c r="C69" s="26">
        <f>VLOOKUP(TotalFix[[#This Row],[Order]],'Total Fix by SS'!B:C,2,0)</f>
        <v>209</v>
      </c>
      <c r="D69" s="21" t="s">
        <v>59</v>
      </c>
      <c r="E69" s="21" t="s">
        <v>73</v>
      </c>
      <c r="F69" s="21" t="s">
        <v>61</v>
      </c>
      <c r="G69" s="21" t="s">
        <v>62</v>
      </c>
      <c r="H69" s="21" t="s">
        <v>63</v>
      </c>
      <c r="I69" s="21" t="s">
        <v>74</v>
      </c>
      <c r="J69" s="22">
        <v>43598</v>
      </c>
      <c r="K69" s="23">
        <v>0.43859953703704002</v>
      </c>
      <c r="L69" s="22">
        <v>43598</v>
      </c>
      <c r="M69" s="23">
        <v>0.44214120370370003</v>
      </c>
      <c r="N69" s="25">
        <v>5.0999999999999996</v>
      </c>
      <c r="O69" s="21" t="s">
        <v>66</v>
      </c>
      <c r="P69" s="46">
        <f>TotalFix[[#This Row],[Confirmed activ. 3 (ILE03)]]</f>
        <v>5.0999999999999996</v>
      </c>
      <c r="Q69" s="24">
        <v>200</v>
      </c>
      <c r="R69" s="21" t="s">
        <v>66</v>
      </c>
      <c r="S69" s="21" t="s">
        <v>67</v>
      </c>
    </row>
    <row r="70" spans="1:19" s="21" customFormat="1" x14ac:dyDescent="0.35">
      <c r="A70" s="26">
        <v>1529214</v>
      </c>
      <c r="B70" s="53">
        <v>411578</v>
      </c>
      <c r="C70" s="26">
        <f>VLOOKUP(TotalFix[[#This Row],[Order]],'Total Fix by SS'!B:C,2,0)</f>
        <v>209</v>
      </c>
      <c r="D70" s="21" t="s">
        <v>59</v>
      </c>
      <c r="E70" s="21" t="s">
        <v>75</v>
      </c>
      <c r="F70" s="21" t="s">
        <v>61</v>
      </c>
      <c r="G70" s="21" t="s">
        <v>62</v>
      </c>
      <c r="H70" s="21" t="s">
        <v>63</v>
      </c>
      <c r="I70" s="21" t="s">
        <v>76</v>
      </c>
      <c r="J70" s="22">
        <v>43598</v>
      </c>
      <c r="K70" s="23">
        <v>0.44241898148148001</v>
      </c>
      <c r="L70" s="22">
        <v>43598</v>
      </c>
      <c r="M70" s="23">
        <v>0.45068287037037003</v>
      </c>
      <c r="N70" s="25">
        <v>11.9</v>
      </c>
      <c r="O70" s="21" t="s">
        <v>66</v>
      </c>
      <c r="P70" s="46">
        <f>TotalFix[[#This Row],[Confirmed activ. 3 (ILE03)]]</f>
        <v>11.9</v>
      </c>
      <c r="Q70" s="24">
        <v>500</v>
      </c>
      <c r="R70" s="21" t="s">
        <v>66</v>
      </c>
      <c r="S70" s="21" t="s">
        <v>67</v>
      </c>
    </row>
    <row r="71" spans="1:19" s="21" customFormat="1" x14ac:dyDescent="0.35">
      <c r="A71" s="26">
        <v>1529214</v>
      </c>
      <c r="B71" s="53">
        <v>411578</v>
      </c>
      <c r="C71" s="26">
        <f>VLOOKUP(TotalFix[[#This Row],[Order]],'Total Fix by SS'!B:C,2,0)</f>
        <v>209</v>
      </c>
      <c r="D71" s="21" t="s">
        <v>59</v>
      </c>
      <c r="E71" s="21" t="s">
        <v>78</v>
      </c>
      <c r="F71" s="21" t="s">
        <v>69</v>
      </c>
      <c r="G71" s="21" t="s">
        <v>62</v>
      </c>
      <c r="H71" s="21" t="s">
        <v>70</v>
      </c>
      <c r="I71" s="21" t="s">
        <v>79</v>
      </c>
      <c r="J71" s="22">
        <v>43598</v>
      </c>
      <c r="K71" s="23">
        <v>0.45799768518519002</v>
      </c>
      <c r="L71" s="22">
        <v>43598</v>
      </c>
      <c r="M71" s="23">
        <v>0.45799768518519002</v>
      </c>
      <c r="N71" s="24">
        <v>20</v>
      </c>
      <c r="O71" s="21" t="s">
        <v>66</v>
      </c>
      <c r="P71" s="46">
        <f>TotalFix[[#This Row],[Confirmed activ. 3 (ILE03)]]</f>
        <v>20</v>
      </c>
      <c r="Q71" s="24">
        <v>20</v>
      </c>
      <c r="R71" s="21" t="s">
        <v>66</v>
      </c>
      <c r="S71" s="21" t="s">
        <v>72</v>
      </c>
    </row>
    <row r="72" spans="1:19" s="21" customFormat="1" x14ac:dyDescent="0.35">
      <c r="A72" s="26">
        <v>1529214</v>
      </c>
      <c r="B72" s="53">
        <v>411578</v>
      </c>
      <c r="C72" s="26">
        <f>VLOOKUP(TotalFix[[#This Row],[Order]],'Total Fix by SS'!B:C,2,0)</f>
        <v>209</v>
      </c>
      <c r="D72" s="21" t="s">
        <v>59</v>
      </c>
      <c r="E72" s="21" t="s">
        <v>80</v>
      </c>
      <c r="F72" s="21" t="s">
        <v>69</v>
      </c>
      <c r="G72" s="21" t="s">
        <v>62</v>
      </c>
      <c r="H72" s="21" t="s">
        <v>70</v>
      </c>
      <c r="I72" s="21" t="s">
        <v>81</v>
      </c>
      <c r="J72" s="22">
        <v>43598</v>
      </c>
      <c r="K72" s="23">
        <v>0.46539351851852001</v>
      </c>
      <c r="L72" s="22">
        <v>43598</v>
      </c>
      <c r="M72" s="23">
        <v>0.46539351851852001</v>
      </c>
      <c r="N72" s="24">
        <v>20</v>
      </c>
      <c r="O72" s="21" t="s">
        <v>66</v>
      </c>
      <c r="P72" s="46">
        <f>TotalFix[[#This Row],[Confirmed activ. 3 (ILE03)]]</f>
        <v>20</v>
      </c>
      <c r="Q72" s="24">
        <v>20</v>
      </c>
      <c r="R72" s="21" t="s">
        <v>66</v>
      </c>
      <c r="S72" s="21" t="s">
        <v>72</v>
      </c>
    </row>
    <row r="73" spans="1:19" s="21" customFormat="1" x14ac:dyDescent="0.35">
      <c r="A73" s="26">
        <v>1529214</v>
      </c>
      <c r="B73" s="53">
        <v>411578</v>
      </c>
      <c r="C73" s="26">
        <f>VLOOKUP(TotalFix[[#This Row],[Order]],'Total Fix by SS'!B:C,2,0)</f>
        <v>209</v>
      </c>
      <c r="D73" s="21" t="s">
        <v>59</v>
      </c>
      <c r="E73" s="21" t="s">
        <v>82</v>
      </c>
      <c r="F73" s="21" t="s">
        <v>83</v>
      </c>
      <c r="G73" s="21" t="s">
        <v>62</v>
      </c>
      <c r="H73" s="21" t="s">
        <v>84</v>
      </c>
      <c r="I73" s="21" t="s">
        <v>84</v>
      </c>
      <c r="J73" s="22">
        <v>43598</v>
      </c>
      <c r="K73" s="23">
        <v>0.66987268518519005</v>
      </c>
      <c r="L73" s="22">
        <v>43599</v>
      </c>
      <c r="M73" s="23">
        <v>0.28006944444443999</v>
      </c>
      <c r="N73" s="25">
        <v>884.91700000000003</v>
      </c>
      <c r="O73" s="21" t="s">
        <v>66</v>
      </c>
      <c r="P73" s="46">
        <f>TotalFix[[#This Row],[Confirmed activ. 3 (ILE03)]]</f>
        <v>884.91700000000003</v>
      </c>
      <c r="Q73" s="24">
        <v>450</v>
      </c>
      <c r="R73" s="21" t="s">
        <v>66</v>
      </c>
      <c r="S73" s="21" t="s">
        <v>67</v>
      </c>
    </row>
    <row r="74" spans="1:19" s="21" customFormat="1" x14ac:dyDescent="0.35">
      <c r="A74" s="26">
        <v>1529214</v>
      </c>
      <c r="B74" s="53">
        <v>411578</v>
      </c>
      <c r="C74" s="26">
        <f>VLOOKUP(TotalFix[[#This Row],[Order]],'Total Fix by SS'!B:C,2,0)</f>
        <v>209</v>
      </c>
      <c r="D74" s="21" t="s">
        <v>59</v>
      </c>
      <c r="E74" s="21" t="s">
        <v>85</v>
      </c>
      <c r="F74" s="21" t="s">
        <v>86</v>
      </c>
      <c r="G74" s="21" t="s">
        <v>62</v>
      </c>
      <c r="H74" s="21" t="s">
        <v>87</v>
      </c>
      <c r="I74" s="21" t="s">
        <v>87</v>
      </c>
      <c r="J74" s="22">
        <v>43600</v>
      </c>
      <c r="K74" s="23">
        <v>0.33747685185185</v>
      </c>
      <c r="L74" s="22">
        <v>43600</v>
      </c>
      <c r="M74" s="23">
        <v>0.33747685185185</v>
      </c>
      <c r="N74" s="24">
        <v>20</v>
      </c>
      <c r="O74" s="21" t="s">
        <v>66</v>
      </c>
      <c r="P74" s="46">
        <f>TotalFix[[#This Row],[Confirmed activ. 3 (ILE03)]]</f>
        <v>20</v>
      </c>
      <c r="Q74" s="24">
        <v>20</v>
      </c>
      <c r="R74" s="21" t="s">
        <v>66</v>
      </c>
      <c r="S74" s="21" t="s">
        <v>72</v>
      </c>
    </row>
    <row r="75" spans="1:19" s="21" customFormat="1" x14ac:dyDescent="0.35">
      <c r="A75" s="26">
        <v>1529214</v>
      </c>
      <c r="B75" s="53">
        <v>411578</v>
      </c>
      <c r="C75" s="26">
        <f>VLOOKUP(TotalFix[[#This Row],[Order]],'Total Fix by SS'!B:C,2,0)</f>
        <v>209</v>
      </c>
      <c r="D75" s="21" t="s">
        <v>59</v>
      </c>
      <c r="E75" s="21" t="s">
        <v>95</v>
      </c>
      <c r="F75" s="21" t="s">
        <v>61</v>
      </c>
      <c r="G75" s="21" t="s">
        <v>62</v>
      </c>
      <c r="H75" s="21" t="s">
        <v>63</v>
      </c>
      <c r="I75" s="21" t="s">
        <v>96</v>
      </c>
      <c r="J75" s="22">
        <v>43601</v>
      </c>
      <c r="K75" s="23">
        <v>0.36805555555556002</v>
      </c>
      <c r="L75" s="22">
        <v>43601</v>
      </c>
      <c r="M75" s="23">
        <v>0.55267361111111002</v>
      </c>
      <c r="N75" s="25">
        <v>1.1080000000000001</v>
      </c>
      <c r="O75" s="21" t="s">
        <v>77</v>
      </c>
      <c r="P75" s="46">
        <f>TotalFix[[#This Row],[Confirmed activ. 3 (ILE03)]]*60</f>
        <v>66.48</v>
      </c>
      <c r="Q75" s="24">
        <v>40</v>
      </c>
      <c r="R75" s="21" t="s">
        <v>66</v>
      </c>
      <c r="S75" s="21" t="s">
        <v>67</v>
      </c>
    </row>
    <row r="76" spans="1:19" s="21" customFormat="1" x14ac:dyDescent="0.35">
      <c r="A76" s="26">
        <v>1529214</v>
      </c>
      <c r="B76" s="53">
        <v>411578</v>
      </c>
      <c r="C76" s="26">
        <f>VLOOKUP(TotalFix[[#This Row],[Order]],'Total Fix by SS'!B:C,2,0)</f>
        <v>209</v>
      </c>
      <c r="D76" s="21" t="s">
        <v>59</v>
      </c>
      <c r="E76" s="21" t="s">
        <v>97</v>
      </c>
      <c r="F76" s="21" t="s">
        <v>69</v>
      </c>
      <c r="G76" s="21" t="s">
        <v>62</v>
      </c>
      <c r="H76" s="21" t="s">
        <v>70</v>
      </c>
      <c r="I76" s="21" t="s">
        <v>98</v>
      </c>
      <c r="J76" s="22">
        <v>43606</v>
      </c>
      <c r="K76" s="23">
        <v>0.56818287037036996</v>
      </c>
      <c r="L76" s="22">
        <v>43606</v>
      </c>
      <c r="M76" s="23">
        <v>0.56818287037036996</v>
      </c>
      <c r="N76" s="24">
        <v>20</v>
      </c>
      <c r="O76" s="21" t="s">
        <v>66</v>
      </c>
      <c r="P76" s="46">
        <f>TotalFix[[#This Row],[Confirmed activ. 3 (ILE03)]]</f>
        <v>20</v>
      </c>
      <c r="Q76" s="24">
        <v>20</v>
      </c>
      <c r="R76" s="21" t="s">
        <v>66</v>
      </c>
      <c r="S76" s="21" t="s">
        <v>72</v>
      </c>
    </row>
    <row r="77" spans="1:19" s="21" customFormat="1" x14ac:dyDescent="0.35">
      <c r="A77" s="26">
        <v>1529214</v>
      </c>
      <c r="B77" s="53">
        <v>411578</v>
      </c>
      <c r="C77" s="26">
        <f>VLOOKUP(TotalFix[[#This Row],[Order]],'Total Fix by SS'!B:C,2,0)</f>
        <v>209</v>
      </c>
      <c r="D77" s="21" t="s">
        <v>59</v>
      </c>
      <c r="E77" s="21" t="s">
        <v>99</v>
      </c>
      <c r="F77" s="21" t="s">
        <v>69</v>
      </c>
      <c r="G77" s="21" t="s">
        <v>62</v>
      </c>
      <c r="H77" s="21" t="s">
        <v>70</v>
      </c>
      <c r="I77" s="21" t="s">
        <v>100</v>
      </c>
      <c r="J77" s="22">
        <v>43606</v>
      </c>
      <c r="K77" s="23">
        <v>0.56821759259258997</v>
      </c>
      <c r="L77" s="22">
        <v>43606</v>
      </c>
      <c r="M77" s="23">
        <v>0.56821759259258997</v>
      </c>
      <c r="N77" s="24">
        <v>50</v>
      </c>
      <c r="O77" s="21" t="s">
        <v>66</v>
      </c>
      <c r="P77" s="46">
        <f>TotalFix[[#This Row],[Confirmed activ. 3 (ILE03)]]</f>
        <v>50</v>
      </c>
      <c r="Q77" s="24">
        <v>50</v>
      </c>
      <c r="R77" s="21" t="s">
        <v>66</v>
      </c>
      <c r="S77" s="21" t="s">
        <v>72</v>
      </c>
    </row>
    <row r="78" spans="1:19" s="21" customFormat="1" x14ac:dyDescent="0.35">
      <c r="A78" s="26">
        <v>1529214</v>
      </c>
      <c r="B78" s="53">
        <v>411578</v>
      </c>
      <c r="C78" s="26">
        <f>VLOOKUP(TotalFix[[#This Row],[Order]],'Total Fix by SS'!B:C,2,0)</f>
        <v>209</v>
      </c>
      <c r="D78" s="21" t="s">
        <v>59</v>
      </c>
      <c r="E78" s="21" t="s">
        <v>104</v>
      </c>
      <c r="F78" s="21" t="s">
        <v>102</v>
      </c>
      <c r="G78" s="21" t="s">
        <v>105</v>
      </c>
      <c r="H78" s="21" t="s">
        <v>100</v>
      </c>
      <c r="I78" s="21" t="s">
        <v>106</v>
      </c>
      <c r="J78" s="22">
        <v>43608</v>
      </c>
      <c r="K78" s="23">
        <v>0.5890162037037</v>
      </c>
      <c r="L78" s="22">
        <v>43608</v>
      </c>
      <c r="M78" s="23">
        <v>0.5890162037037</v>
      </c>
      <c r="N78" s="24">
        <v>10</v>
      </c>
      <c r="O78" s="21" t="s">
        <v>66</v>
      </c>
      <c r="P78" s="46">
        <f>TotalFix[[#This Row],[Confirmed activ. 3 (ILE03)]]</f>
        <v>10</v>
      </c>
      <c r="Q78" s="24">
        <v>10</v>
      </c>
      <c r="R78" s="21" t="s">
        <v>66</v>
      </c>
      <c r="S78" s="21" t="s">
        <v>72</v>
      </c>
    </row>
    <row r="79" spans="1:19" s="21" customFormat="1" x14ac:dyDescent="0.35">
      <c r="A79" s="26">
        <v>1529214</v>
      </c>
      <c r="B79" s="53">
        <v>411578</v>
      </c>
      <c r="C79" s="26">
        <f>VLOOKUP(TotalFix[[#This Row],[Order]],'Total Fix by SS'!B:C,2,0)</f>
        <v>209</v>
      </c>
      <c r="D79" s="21" t="s">
        <v>107</v>
      </c>
      <c r="E79" s="21" t="s">
        <v>60</v>
      </c>
      <c r="F79" s="21" t="s">
        <v>61</v>
      </c>
      <c r="G79" s="21" t="s">
        <v>90</v>
      </c>
      <c r="H79" s="21" t="s">
        <v>63</v>
      </c>
      <c r="I79" s="21" t="s">
        <v>108</v>
      </c>
      <c r="J79" s="22">
        <v>43597</v>
      </c>
      <c r="K79" s="23">
        <v>0.31726851851852</v>
      </c>
      <c r="L79" s="22">
        <v>43597</v>
      </c>
      <c r="M79" s="23">
        <v>0.64357638888889002</v>
      </c>
      <c r="N79" s="25">
        <v>7.8310000000000004</v>
      </c>
      <c r="O79" s="21" t="s">
        <v>77</v>
      </c>
      <c r="P79" s="46">
        <f>TotalFix[[#This Row],[Confirmed activ. 3 (ILE03)]]*60</f>
        <v>469.86</v>
      </c>
      <c r="Q79" s="24">
        <v>1</v>
      </c>
      <c r="R79" s="21" t="s">
        <v>66</v>
      </c>
      <c r="S79" s="21" t="s">
        <v>67</v>
      </c>
    </row>
    <row r="80" spans="1:19" s="21" customFormat="1" x14ac:dyDescent="0.35">
      <c r="A80" s="26">
        <v>1529214</v>
      </c>
      <c r="B80" s="53">
        <v>411578</v>
      </c>
      <c r="C80" s="26">
        <f>VLOOKUP(TotalFix[[#This Row],[Order]],'Total Fix by SS'!B:C,2,0)</f>
        <v>209</v>
      </c>
      <c r="D80" s="21" t="s">
        <v>109</v>
      </c>
      <c r="E80" s="21" t="s">
        <v>82</v>
      </c>
      <c r="F80" s="21" t="s">
        <v>83</v>
      </c>
      <c r="G80" s="21" t="s">
        <v>90</v>
      </c>
      <c r="H80" s="21" t="s">
        <v>84</v>
      </c>
      <c r="I80" s="21" t="s">
        <v>110</v>
      </c>
      <c r="J80" s="22">
        <v>43599</v>
      </c>
      <c r="K80" s="23">
        <v>0.33165509259259002</v>
      </c>
      <c r="L80" s="22">
        <v>43599</v>
      </c>
      <c r="M80" s="23">
        <v>0.62987268518519002</v>
      </c>
      <c r="N80" s="25">
        <v>7.157</v>
      </c>
      <c r="O80" s="21" t="s">
        <v>77</v>
      </c>
      <c r="P80" s="46">
        <f>TotalFix[[#This Row],[Confirmed activ. 3 (ILE03)]]*60</f>
        <v>429.42</v>
      </c>
      <c r="Q80" s="24">
        <v>5</v>
      </c>
      <c r="R80" s="21" t="s">
        <v>66</v>
      </c>
      <c r="S80" s="21" t="s">
        <v>67</v>
      </c>
    </row>
    <row r="81" spans="1:19" s="21" customFormat="1" x14ac:dyDescent="0.35">
      <c r="A81" s="26">
        <v>1529214</v>
      </c>
      <c r="B81" s="53">
        <v>411578</v>
      </c>
      <c r="C81" s="26">
        <f>VLOOKUP(TotalFix[[#This Row],[Order]],'Total Fix by SS'!B:C,2,0)</f>
        <v>209</v>
      </c>
      <c r="D81" s="21" t="s">
        <v>133</v>
      </c>
      <c r="E81" s="21" t="s">
        <v>82</v>
      </c>
      <c r="F81" s="21" t="s">
        <v>83</v>
      </c>
      <c r="G81" s="21" t="s">
        <v>90</v>
      </c>
      <c r="H81" s="21" t="s">
        <v>84</v>
      </c>
      <c r="I81" s="21" t="s">
        <v>134</v>
      </c>
      <c r="J81" s="22"/>
      <c r="K81" s="23">
        <v>0</v>
      </c>
      <c r="L81" s="22"/>
      <c r="M81" s="23">
        <v>0</v>
      </c>
      <c r="N81" s="25">
        <v>0</v>
      </c>
      <c r="O81" s="21" t="s">
        <v>93</v>
      </c>
      <c r="P81" s="46"/>
      <c r="Q81" s="24">
        <v>5</v>
      </c>
      <c r="R81" s="21" t="s">
        <v>66</v>
      </c>
      <c r="S81" s="21" t="s">
        <v>94</v>
      </c>
    </row>
    <row r="82" spans="1:19" s="21" customFormat="1" x14ac:dyDescent="0.35">
      <c r="A82" s="26">
        <v>1529214</v>
      </c>
      <c r="B82" s="53">
        <v>411578</v>
      </c>
      <c r="C82" s="26">
        <f>VLOOKUP(TotalFix[[#This Row],[Order]],'Total Fix by SS'!B:C,2,0)</f>
        <v>209</v>
      </c>
      <c r="D82" s="21" t="s">
        <v>135</v>
      </c>
      <c r="E82" s="21" t="s">
        <v>82</v>
      </c>
      <c r="F82" s="21" t="s">
        <v>83</v>
      </c>
      <c r="G82" s="21" t="s">
        <v>90</v>
      </c>
      <c r="H82" s="21" t="s">
        <v>84</v>
      </c>
      <c r="I82" s="21" t="s">
        <v>136</v>
      </c>
      <c r="J82" s="22"/>
      <c r="K82" s="23">
        <v>0</v>
      </c>
      <c r="L82" s="22"/>
      <c r="M82" s="23">
        <v>0</v>
      </c>
      <c r="N82" s="25">
        <v>0</v>
      </c>
      <c r="O82" s="21" t="s">
        <v>93</v>
      </c>
      <c r="P82" s="46"/>
      <c r="Q82" s="24">
        <v>5</v>
      </c>
      <c r="R82" s="21" t="s">
        <v>66</v>
      </c>
      <c r="S82" s="21" t="s">
        <v>94</v>
      </c>
    </row>
    <row r="83" spans="1:19" s="21" customFormat="1" x14ac:dyDescent="0.35">
      <c r="A83" s="26">
        <v>1529214</v>
      </c>
      <c r="B83" s="53">
        <v>411578</v>
      </c>
      <c r="C83" s="26">
        <f>VLOOKUP(TotalFix[[#This Row],[Order]],'Total Fix by SS'!B:C,2,0)</f>
        <v>209</v>
      </c>
      <c r="D83" s="21" t="s">
        <v>137</v>
      </c>
      <c r="E83" s="21" t="s">
        <v>73</v>
      </c>
      <c r="F83" s="21" t="s">
        <v>89</v>
      </c>
      <c r="G83" s="21" t="s">
        <v>90</v>
      </c>
      <c r="H83" s="21" t="s">
        <v>91</v>
      </c>
      <c r="I83" s="21" t="s">
        <v>138</v>
      </c>
      <c r="J83" s="22"/>
      <c r="K83" s="23">
        <v>0</v>
      </c>
      <c r="L83" s="22"/>
      <c r="M83" s="23">
        <v>0</v>
      </c>
      <c r="N83" s="25">
        <v>0</v>
      </c>
      <c r="O83" s="21" t="s">
        <v>93</v>
      </c>
      <c r="P83" s="46"/>
      <c r="Q83" s="24">
        <v>5</v>
      </c>
      <c r="R83" s="21" t="s">
        <v>66</v>
      </c>
      <c r="S83" s="21" t="s">
        <v>94</v>
      </c>
    </row>
    <row r="84" spans="1:19" s="21" customFormat="1" x14ac:dyDescent="0.35">
      <c r="A84" s="26">
        <v>1529215</v>
      </c>
      <c r="B84" s="53">
        <v>411578</v>
      </c>
      <c r="C84" s="26">
        <f>VLOOKUP(TotalFix[[#This Row],[Order]],'Total Fix by SS'!B:C,2,0)</f>
        <v>209</v>
      </c>
      <c r="D84" s="21" t="s">
        <v>59</v>
      </c>
      <c r="E84" s="21" t="s">
        <v>60</v>
      </c>
      <c r="F84" s="21" t="s">
        <v>61</v>
      </c>
      <c r="G84" s="21" t="s">
        <v>62</v>
      </c>
      <c r="H84" s="21" t="s">
        <v>63</v>
      </c>
      <c r="I84" s="21" t="s">
        <v>139</v>
      </c>
      <c r="J84" s="22">
        <v>43593</v>
      </c>
      <c r="K84" s="23">
        <v>0.32261574074074001</v>
      </c>
      <c r="L84" s="22">
        <v>43593</v>
      </c>
      <c r="M84" s="23">
        <v>0.36768518518519</v>
      </c>
      <c r="N84" s="25">
        <v>32.883000000000003</v>
      </c>
      <c r="O84" s="21" t="s">
        <v>66</v>
      </c>
      <c r="P84" s="46">
        <f>TotalFix[[#This Row],[Confirmed activ. 3 (ILE03)]]</f>
        <v>32.883000000000003</v>
      </c>
      <c r="Q84" s="24">
        <v>20</v>
      </c>
      <c r="R84" s="21" t="s">
        <v>66</v>
      </c>
      <c r="S84" s="21" t="s">
        <v>67</v>
      </c>
    </row>
    <row r="85" spans="1:19" s="21" customFormat="1" x14ac:dyDescent="0.35">
      <c r="A85" s="26">
        <v>1529215</v>
      </c>
      <c r="B85" s="53">
        <v>411578</v>
      </c>
      <c r="C85" s="26">
        <f>VLOOKUP(TotalFix[[#This Row],[Order]],'Total Fix by SS'!B:C,2,0)</f>
        <v>209</v>
      </c>
      <c r="D85" s="21" t="s">
        <v>59</v>
      </c>
      <c r="E85" s="21" t="s">
        <v>68</v>
      </c>
      <c r="F85" s="21" t="s">
        <v>69</v>
      </c>
      <c r="G85" s="21" t="s">
        <v>62</v>
      </c>
      <c r="H85" s="21" t="s">
        <v>70</v>
      </c>
      <c r="I85" s="21" t="s">
        <v>71</v>
      </c>
      <c r="J85" s="22">
        <v>43593</v>
      </c>
      <c r="K85" s="23">
        <v>0.44471064814814998</v>
      </c>
      <c r="L85" s="22">
        <v>43593</v>
      </c>
      <c r="M85" s="23">
        <v>0.44471064814814998</v>
      </c>
      <c r="N85" s="24">
        <v>30</v>
      </c>
      <c r="O85" s="21" t="s">
        <v>66</v>
      </c>
      <c r="P85" s="46">
        <f>TotalFix[[#This Row],[Confirmed activ. 3 (ILE03)]]</f>
        <v>30</v>
      </c>
      <c r="Q85" s="24">
        <v>30</v>
      </c>
      <c r="R85" s="21" t="s">
        <v>66</v>
      </c>
      <c r="S85" s="21" t="s">
        <v>72</v>
      </c>
    </row>
    <row r="86" spans="1:19" s="21" customFormat="1" x14ac:dyDescent="0.35">
      <c r="A86" s="26">
        <v>1529215</v>
      </c>
      <c r="B86" s="53">
        <v>411578</v>
      </c>
      <c r="C86" s="26">
        <f>VLOOKUP(TotalFix[[#This Row],[Order]],'Total Fix by SS'!B:C,2,0)</f>
        <v>209</v>
      </c>
      <c r="D86" s="21" t="s">
        <v>59</v>
      </c>
      <c r="E86" s="21" t="s">
        <v>73</v>
      </c>
      <c r="F86" s="21" t="s">
        <v>61</v>
      </c>
      <c r="G86" s="21" t="s">
        <v>62</v>
      </c>
      <c r="H86" s="21" t="s">
        <v>63</v>
      </c>
      <c r="I86" s="21" t="s">
        <v>74</v>
      </c>
      <c r="J86" s="22">
        <v>43594</v>
      </c>
      <c r="K86" s="23">
        <v>0.32400462962963</v>
      </c>
      <c r="L86" s="22">
        <v>43594</v>
      </c>
      <c r="M86" s="23">
        <v>0.53851851851851995</v>
      </c>
      <c r="N86" s="25">
        <v>5.1479999999999997</v>
      </c>
      <c r="O86" s="21" t="s">
        <v>77</v>
      </c>
      <c r="P86" s="46">
        <f>TotalFix[[#This Row],[Confirmed activ. 3 (ILE03)]]*60</f>
        <v>308.88</v>
      </c>
      <c r="Q86" s="24">
        <v>200</v>
      </c>
      <c r="R86" s="21" t="s">
        <v>66</v>
      </c>
      <c r="S86" s="21" t="s">
        <v>67</v>
      </c>
    </row>
    <row r="87" spans="1:19" s="21" customFormat="1" x14ac:dyDescent="0.35">
      <c r="A87" s="26">
        <v>1529215</v>
      </c>
      <c r="B87" s="53">
        <v>411578</v>
      </c>
      <c r="C87" s="26">
        <f>VLOOKUP(TotalFix[[#This Row],[Order]],'Total Fix by SS'!B:C,2,0)</f>
        <v>209</v>
      </c>
      <c r="D87" s="21" t="s">
        <v>59</v>
      </c>
      <c r="E87" s="21" t="s">
        <v>75</v>
      </c>
      <c r="F87" s="21" t="s">
        <v>61</v>
      </c>
      <c r="G87" s="21" t="s">
        <v>62</v>
      </c>
      <c r="H87" s="21" t="s">
        <v>63</v>
      </c>
      <c r="I87" s="21" t="s">
        <v>76</v>
      </c>
      <c r="J87" s="22">
        <v>43597</v>
      </c>
      <c r="K87" s="23">
        <v>0.32341435185185002</v>
      </c>
      <c r="L87" s="22">
        <v>43598</v>
      </c>
      <c r="M87" s="23">
        <v>0.64313657407406999</v>
      </c>
      <c r="N87" s="25">
        <v>39.253</v>
      </c>
      <c r="O87" s="21" t="s">
        <v>77</v>
      </c>
      <c r="P87" s="46">
        <f>TotalFix[[#This Row],[Confirmed activ. 3 (ILE03)]]*60</f>
        <v>2355.1799999999998</v>
      </c>
      <c r="Q87" s="24">
        <v>500</v>
      </c>
      <c r="R87" s="21" t="s">
        <v>66</v>
      </c>
      <c r="S87" s="21" t="s">
        <v>67</v>
      </c>
    </row>
    <row r="88" spans="1:19" s="21" customFormat="1" x14ac:dyDescent="0.35">
      <c r="A88" s="26">
        <v>1529215</v>
      </c>
      <c r="B88" s="53">
        <v>411578</v>
      </c>
      <c r="C88" s="26">
        <f>VLOOKUP(TotalFix[[#This Row],[Order]],'Total Fix by SS'!B:C,2,0)</f>
        <v>209</v>
      </c>
      <c r="D88" s="21" t="s">
        <v>59</v>
      </c>
      <c r="E88" s="21" t="s">
        <v>78</v>
      </c>
      <c r="F88" s="21" t="s">
        <v>69</v>
      </c>
      <c r="G88" s="21" t="s">
        <v>62</v>
      </c>
      <c r="H88" s="21" t="s">
        <v>70</v>
      </c>
      <c r="I88" s="21" t="s">
        <v>79</v>
      </c>
      <c r="J88" s="22">
        <v>43599</v>
      </c>
      <c r="K88" s="23">
        <v>0.44728009259259</v>
      </c>
      <c r="L88" s="22">
        <v>43599</v>
      </c>
      <c r="M88" s="23">
        <v>0.44728009259259</v>
      </c>
      <c r="N88" s="24">
        <v>20</v>
      </c>
      <c r="O88" s="21" t="s">
        <v>66</v>
      </c>
      <c r="P88" s="46">
        <f>TotalFix[[#This Row],[Confirmed activ. 3 (ILE03)]]</f>
        <v>20</v>
      </c>
      <c r="Q88" s="24">
        <v>20</v>
      </c>
      <c r="R88" s="21" t="s">
        <v>66</v>
      </c>
      <c r="S88" s="21" t="s">
        <v>72</v>
      </c>
    </row>
    <row r="89" spans="1:19" s="21" customFormat="1" x14ac:dyDescent="0.35">
      <c r="A89" s="26">
        <v>1529215</v>
      </c>
      <c r="B89" s="53">
        <v>411578</v>
      </c>
      <c r="C89" s="26">
        <f>VLOOKUP(TotalFix[[#This Row],[Order]],'Total Fix by SS'!B:C,2,0)</f>
        <v>209</v>
      </c>
      <c r="D89" s="21" t="s">
        <v>59</v>
      </c>
      <c r="E89" s="21" t="s">
        <v>80</v>
      </c>
      <c r="F89" s="21" t="s">
        <v>69</v>
      </c>
      <c r="G89" s="21" t="s">
        <v>62</v>
      </c>
      <c r="H89" s="21" t="s">
        <v>70</v>
      </c>
      <c r="I89" s="21" t="s">
        <v>81</v>
      </c>
      <c r="J89" s="22">
        <v>43599</v>
      </c>
      <c r="K89" s="23">
        <v>0.44752314814814997</v>
      </c>
      <c r="L89" s="22">
        <v>43599</v>
      </c>
      <c r="M89" s="23">
        <v>0.44752314814814997</v>
      </c>
      <c r="N89" s="24">
        <v>20</v>
      </c>
      <c r="O89" s="21" t="s">
        <v>66</v>
      </c>
      <c r="P89" s="46">
        <f>TotalFix[[#This Row],[Confirmed activ. 3 (ILE03)]]</f>
        <v>20</v>
      </c>
      <c r="Q89" s="24">
        <v>20</v>
      </c>
      <c r="R89" s="21" t="s">
        <v>66</v>
      </c>
      <c r="S89" s="21" t="s">
        <v>72</v>
      </c>
    </row>
    <row r="90" spans="1:19" s="21" customFormat="1" x14ac:dyDescent="0.35">
      <c r="A90" s="26">
        <v>1529215</v>
      </c>
      <c r="B90" s="53">
        <v>411578</v>
      </c>
      <c r="C90" s="26">
        <f>VLOOKUP(TotalFix[[#This Row],[Order]],'Total Fix by SS'!B:C,2,0)</f>
        <v>209</v>
      </c>
      <c r="D90" s="21" t="s">
        <v>59</v>
      </c>
      <c r="E90" s="21" t="s">
        <v>82</v>
      </c>
      <c r="F90" s="21" t="s">
        <v>83</v>
      </c>
      <c r="G90" s="21" t="s">
        <v>62</v>
      </c>
      <c r="H90" s="21" t="s">
        <v>84</v>
      </c>
      <c r="I90" s="21" t="s">
        <v>84</v>
      </c>
      <c r="J90" s="22">
        <v>43599</v>
      </c>
      <c r="K90" s="23">
        <v>0.54925925925926</v>
      </c>
      <c r="L90" s="22">
        <v>43600</v>
      </c>
      <c r="M90" s="23">
        <v>0.32765046296296002</v>
      </c>
      <c r="N90" s="25">
        <v>977.90300000000002</v>
      </c>
      <c r="O90" s="21" t="s">
        <v>66</v>
      </c>
      <c r="P90" s="46">
        <f>TotalFix[[#This Row],[Confirmed activ. 3 (ILE03)]]</f>
        <v>977.90300000000002</v>
      </c>
      <c r="Q90" s="24">
        <v>450</v>
      </c>
      <c r="R90" s="21" t="s">
        <v>66</v>
      </c>
      <c r="S90" s="21" t="s">
        <v>67</v>
      </c>
    </row>
    <row r="91" spans="1:19" s="21" customFormat="1" x14ac:dyDescent="0.35">
      <c r="A91" s="26">
        <v>1529215</v>
      </c>
      <c r="B91" s="53">
        <v>411578</v>
      </c>
      <c r="C91" s="26">
        <f>VLOOKUP(TotalFix[[#This Row],[Order]],'Total Fix by SS'!B:C,2,0)</f>
        <v>209</v>
      </c>
      <c r="D91" s="21" t="s">
        <v>59</v>
      </c>
      <c r="E91" s="21" t="s">
        <v>85</v>
      </c>
      <c r="F91" s="21" t="s">
        <v>86</v>
      </c>
      <c r="G91" s="21" t="s">
        <v>62</v>
      </c>
      <c r="H91" s="21" t="s">
        <v>87</v>
      </c>
      <c r="I91" s="21" t="s">
        <v>87</v>
      </c>
      <c r="J91" s="22">
        <v>43601</v>
      </c>
      <c r="K91" s="23">
        <v>0.29965277777777999</v>
      </c>
      <c r="L91" s="22">
        <v>43601</v>
      </c>
      <c r="M91" s="23">
        <v>0.29965277777777999</v>
      </c>
      <c r="N91" s="24">
        <v>20</v>
      </c>
      <c r="O91" s="21" t="s">
        <v>66</v>
      </c>
      <c r="P91" s="46">
        <f>TotalFix[[#This Row],[Confirmed activ. 3 (ILE03)]]</f>
        <v>20</v>
      </c>
      <c r="Q91" s="24">
        <v>20</v>
      </c>
      <c r="R91" s="21" t="s">
        <v>66</v>
      </c>
      <c r="S91" s="21" t="s">
        <v>72</v>
      </c>
    </row>
    <row r="92" spans="1:19" s="21" customFormat="1" x14ac:dyDescent="0.35">
      <c r="A92" s="26">
        <v>1529215</v>
      </c>
      <c r="B92" s="53">
        <v>411578</v>
      </c>
      <c r="C92" s="26">
        <f>VLOOKUP(TotalFix[[#This Row],[Order]],'Total Fix by SS'!B:C,2,0)</f>
        <v>209</v>
      </c>
      <c r="D92" s="21" t="s">
        <v>59</v>
      </c>
      <c r="E92" s="21" t="s">
        <v>88</v>
      </c>
      <c r="F92" s="21" t="s">
        <v>89</v>
      </c>
      <c r="G92" s="21" t="s">
        <v>90</v>
      </c>
      <c r="H92" s="21" t="s">
        <v>91</v>
      </c>
      <c r="I92" s="21" t="s">
        <v>92</v>
      </c>
      <c r="J92" s="22"/>
      <c r="K92" s="23">
        <v>0</v>
      </c>
      <c r="L92" s="22"/>
      <c r="M92" s="23">
        <v>0</v>
      </c>
      <c r="N92" s="25">
        <v>0</v>
      </c>
      <c r="O92" s="21" t="s">
        <v>93</v>
      </c>
      <c r="P92" s="46"/>
      <c r="Q92" s="24">
        <v>1370</v>
      </c>
      <c r="R92" s="21" t="s">
        <v>66</v>
      </c>
      <c r="S92" s="21" t="s">
        <v>94</v>
      </c>
    </row>
    <row r="93" spans="1:19" s="21" customFormat="1" x14ac:dyDescent="0.35">
      <c r="A93" s="26">
        <v>1529215</v>
      </c>
      <c r="B93" s="53">
        <v>411578</v>
      </c>
      <c r="C93" s="26">
        <f>VLOOKUP(TotalFix[[#This Row],[Order]],'Total Fix by SS'!B:C,2,0)</f>
        <v>209</v>
      </c>
      <c r="D93" s="21" t="s">
        <v>59</v>
      </c>
      <c r="E93" s="21" t="s">
        <v>95</v>
      </c>
      <c r="F93" s="21" t="s">
        <v>61</v>
      </c>
      <c r="G93" s="21" t="s">
        <v>62</v>
      </c>
      <c r="H93" s="21" t="s">
        <v>63</v>
      </c>
      <c r="I93" s="21" t="s">
        <v>96</v>
      </c>
      <c r="J93" s="22">
        <v>43601</v>
      </c>
      <c r="K93" s="23">
        <v>0.36805555555556002</v>
      </c>
      <c r="L93" s="22">
        <v>43601</v>
      </c>
      <c r="M93" s="23">
        <v>0.55267361111111002</v>
      </c>
      <c r="N93" s="25">
        <v>1.1080000000000001</v>
      </c>
      <c r="O93" s="21" t="s">
        <v>77</v>
      </c>
      <c r="P93" s="46">
        <f>TotalFix[[#This Row],[Confirmed activ. 3 (ILE03)]]*60</f>
        <v>66.48</v>
      </c>
      <c r="Q93" s="24">
        <v>40</v>
      </c>
      <c r="R93" s="21" t="s">
        <v>66</v>
      </c>
      <c r="S93" s="21" t="s">
        <v>67</v>
      </c>
    </row>
    <row r="94" spans="1:19" s="21" customFormat="1" x14ac:dyDescent="0.35">
      <c r="A94" s="26">
        <v>1529215</v>
      </c>
      <c r="B94" s="53">
        <v>411578</v>
      </c>
      <c r="C94" s="26">
        <f>VLOOKUP(TotalFix[[#This Row],[Order]],'Total Fix by SS'!B:C,2,0)</f>
        <v>209</v>
      </c>
      <c r="D94" s="21" t="s">
        <v>59</v>
      </c>
      <c r="E94" s="21" t="s">
        <v>97</v>
      </c>
      <c r="F94" s="21" t="s">
        <v>69</v>
      </c>
      <c r="G94" s="21" t="s">
        <v>62</v>
      </c>
      <c r="H94" s="21" t="s">
        <v>70</v>
      </c>
      <c r="I94" s="21" t="s">
        <v>98</v>
      </c>
      <c r="J94" s="22">
        <v>43606</v>
      </c>
      <c r="K94" s="23">
        <v>0.56836805555556003</v>
      </c>
      <c r="L94" s="22">
        <v>43606</v>
      </c>
      <c r="M94" s="23">
        <v>0.56836805555556003</v>
      </c>
      <c r="N94" s="24">
        <v>20</v>
      </c>
      <c r="O94" s="21" t="s">
        <v>66</v>
      </c>
      <c r="P94" s="46">
        <f>TotalFix[[#This Row],[Confirmed activ. 3 (ILE03)]]</f>
        <v>20</v>
      </c>
      <c r="Q94" s="24">
        <v>20</v>
      </c>
      <c r="R94" s="21" t="s">
        <v>66</v>
      </c>
      <c r="S94" s="21" t="s">
        <v>72</v>
      </c>
    </row>
    <row r="95" spans="1:19" s="21" customFormat="1" x14ac:dyDescent="0.35">
      <c r="A95" s="26">
        <v>1529215</v>
      </c>
      <c r="B95" s="53">
        <v>411578</v>
      </c>
      <c r="C95" s="26">
        <f>VLOOKUP(TotalFix[[#This Row],[Order]],'Total Fix by SS'!B:C,2,0)</f>
        <v>209</v>
      </c>
      <c r="D95" s="21" t="s">
        <v>59</v>
      </c>
      <c r="E95" s="21" t="s">
        <v>99</v>
      </c>
      <c r="F95" s="21" t="s">
        <v>69</v>
      </c>
      <c r="G95" s="21" t="s">
        <v>62</v>
      </c>
      <c r="H95" s="21" t="s">
        <v>70</v>
      </c>
      <c r="I95" s="21" t="s">
        <v>100</v>
      </c>
      <c r="J95" s="22">
        <v>43606</v>
      </c>
      <c r="K95" s="23">
        <v>0.5683912037037</v>
      </c>
      <c r="L95" s="22">
        <v>43606</v>
      </c>
      <c r="M95" s="23">
        <v>0.5683912037037</v>
      </c>
      <c r="N95" s="24">
        <v>50</v>
      </c>
      <c r="O95" s="21" t="s">
        <v>66</v>
      </c>
      <c r="P95" s="46">
        <f>TotalFix[[#This Row],[Confirmed activ. 3 (ILE03)]]</f>
        <v>50</v>
      </c>
      <c r="Q95" s="24">
        <v>50</v>
      </c>
      <c r="R95" s="21" t="s">
        <v>66</v>
      </c>
      <c r="S95" s="21" t="s">
        <v>72</v>
      </c>
    </row>
    <row r="96" spans="1:19" s="21" customFormat="1" x14ac:dyDescent="0.35">
      <c r="A96" s="26">
        <v>1529215</v>
      </c>
      <c r="B96" s="53">
        <v>411578</v>
      </c>
      <c r="C96" s="26">
        <f>VLOOKUP(TotalFix[[#This Row],[Order]],'Total Fix by SS'!B:C,2,0)</f>
        <v>209</v>
      </c>
      <c r="D96" s="21" t="s">
        <v>59</v>
      </c>
      <c r="E96" s="21" t="s">
        <v>101</v>
      </c>
      <c r="F96" s="21" t="s">
        <v>102</v>
      </c>
      <c r="G96" s="21" t="s">
        <v>62</v>
      </c>
      <c r="H96" s="21" t="s">
        <v>100</v>
      </c>
      <c r="I96" s="21" t="s">
        <v>103</v>
      </c>
      <c r="J96" s="22">
        <v>43606</v>
      </c>
      <c r="K96" s="23">
        <v>0.56842592592593</v>
      </c>
      <c r="L96" s="22">
        <v>43606</v>
      </c>
      <c r="M96" s="23">
        <v>0.56842592592593</v>
      </c>
      <c r="N96" s="24">
        <v>10</v>
      </c>
      <c r="O96" s="21" t="s">
        <v>66</v>
      </c>
      <c r="P96" s="46">
        <f>TotalFix[[#This Row],[Confirmed activ. 3 (ILE03)]]</f>
        <v>10</v>
      </c>
      <c r="Q96" s="24">
        <v>10</v>
      </c>
      <c r="R96" s="21" t="s">
        <v>66</v>
      </c>
      <c r="S96" s="21" t="s">
        <v>72</v>
      </c>
    </row>
    <row r="97" spans="1:19" s="21" customFormat="1" x14ac:dyDescent="0.35">
      <c r="A97" s="26">
        <v>1529215</v>
      </c>
      <c r="B97" s="53">
        <v>411578</v>
      </c>
      <c r="C97" s="26">
        <f>VLOOKUP(TotalFix[[#This Row],[Order]],'Total Fix by SS'!B:C,2,0)</f>
        <v>209</v>
      </c>
      <c r="D97" s="21" t="s">
        <v>59</v>
      </c>
      <c r="E97" s="21" t="s">
        <v>104</v>
      </c>
      <c r="F97" s="21" t="s">
        <v>102</v>
      </c>
      <c r="G97" s="21" t="s">
        <v>105</v>
      </c>
      <c r="H97" s="21" t="s">
        <v>100</v>
      </c>
      <c r="I97" s="21" t="s">
        <v>106</v>
      </c>
      <c r="J97" s="22">
        <v>43608</v>
      </c>
      <c r="K97" s="23">
        <v>0.58918981481481003</v>
      </c>
      <c r="L97" s="22">
        <v>43608</v>
      </c>
      <c r="M97" s="23">
        <v>0.58918981481481003</v>
      </c>
      <c r="N97" s="24">
        <v>10</v>
      </c>
      <c r="O97" s="21" t="s">
        <v>66</v>
      </c>
      <c r="P97" s="46">
        <f>TotalFix[[#This Row],[Confirmed activ. 3 (ILE03)]]</f>
        <v>10</v>
      </c>
      <c r="Q97" s="24">
        <v>10</v>
      </c>
      <c r="R97" s="21" t="s">
        <v>66</v>
      </c>
      <c r="S97" s="21" t="s">
        <v>72</v>
      </c>
    </row>
    <row r="98" spans="1:19" s="21" customFormat="1" x14ac:dyDescent="0.35">
      <c r="A98" s="26">
        <v>1529215</v>
      </c>
      <c r="B98" s="53">
        <v>411578</v>
      </c>
      <c r="C98" s="26">
        <f>VLOOKUP(TotalFix[[#This Row],[Order]],'Total Fix by SS'!B:C,2,0)</f>
        <v>209</v>
      </c>
      <c r="D98" s="21" t="s">
        <v>107</v>
      </c>
      <c r="E98" s="21" t="s">
        <v>60</v>
      </c>
      <c r="F98" s="21" t="s">
        <v>61</v>
      </c>
      <c r="G98" s="21" t="s">
        <v>90</v>
      </c>
      <c r="H98" s="21" t="s">
        <v>63</v>
      </c>
      <c r="I98" s="21" t="s">
        <v>108</v>
      </c>
      <c r="J98" s="22">
        <v>43604</v>
      </c>
      <c r="K98" s="23">
        <v>0.32818287037036997</v>
      </c>
      <c r="L98" s="22">
        <v>43606</v>
      </c>
      <c r="M98" s="23">
        <v>0.47818287037036999</v>
      </c>
      <c r="N98" s="25">
        <v>50.212000000000003</v>
      </c>
      <c r="O98" s="21" t="s">
        <v>77</v>
      </c>
      <c r="P98" s="46">
        <f>TotalFix[[#This Row],[Confirmed activ. 3 (ILE03)]]*60</f>
        <v>3012.7200000000003</v>
      </c>
      <c r="Q98" s="24">
        <v>1</v>
      </c>
      <c r="R98" s="21" t="s">
        <v>66</v>
      </c>
      <c r="S98" s="21" t="s">
        <v>67</v>
      </c>
    </row>
    <row r="99" spans="1:19" s="21" customFormat="1" x14ac:dyDescent="0.35">
      <c r="A99" s="26">
        <v>1529215</v>
      </c>
      <c r="B99" s="53">
        <v>411578</v>
      </c>
      <c r="C99" s="26">
        <f>VLOOKUP(TotalFix[[#This Row],[Order]],'Total Fix by SS'!B:C,2,0)</f>
        <v>209</v>
      </c>
      <c r="D99" s="21" t="s">
        <v>109</v>
      </c>
      <c r="E99" s="21" t="s">
        <v>82</v>
      </c>
      <c r="F99" s="21" t="s">
        <v>83</v>
      </c>
      <c r="G99" s="21" t="s">
        <v>90</v>
      </c>
      <c r="H99" s="21" t="s">
        <v>84</v>
      </c>
      <c r="I99" s="21" t="s">
        <v>110</v>
      </c>
      <c r="J99" s="22"/>
      <c r="K99" s="23">
        <v>0</v>
      </c>
      <c r="L99" s="22"/>
      <c r="M99" s="23">
        <v>0</v>
      </c>
      <c r="N99" s="25">
        <v>0</v>
      </c>
      <c r="O99" s="21" t="s">
        <v>93</v>
      </c>
      <c r="P99" s="46"/>
      <c r="Q99" s="24">
        <v>5</v>
      </c>
      <c r="R99" s="21" t="s">
        <v>66</v>
      </c>
      <c r="S99" s="21" t="s">
        <v>94</v>
      </c>
    </row>
    <row r="100" spans="1:19" s="21" customFormat="1" x14ac:dyDescent="0.35">
      <c r="A100" s="26">
        <v>1529216</v>
      </c>
      <c r="B100" s="53">
        <v>411578</v>
      </c>
      <c r="C100" s="26">
        <f>VLOOKUP(TotalFix[[#This Row],[Order]],'Total Fix by SS'!B:C,2,0)</f>
        <v>209</v>
      </c>
      <c r="D100" s="21" t="s">
        <v>59</v>
      </c>
      <c r="E100" s="21" t="s">
        <v>60</v>
      </c>
      <c r="F100" s="21" t="s">
        <v>61</v>
      </c>
      <c r="G100" s="21" t="s">
        <v>62</v>
      </c>
      <c r="H100" s="21" t="s">
        <v>63</v>
      </c>
      <c r="I100" s="21" t="s">
        <v>64</v>
      </c>
      <c r="J100" s="22">
        <v>43591</v>
      </c>
      <c r="K100" s="23">
        <v>0.38383101851851997</v>
      </c>
      <c r="L100" s="22">
        <v>43591</v>
      </c>
      <c r="M100" s="23">
        <v>0.41733796296296</v>
      </c>
      <c r="N100" s="25">
        <v>16.417000000000002</v>
      </c>
      <c r="O100" s="21" t="s">
        <v>66</v>
      </c>
      <c r="P100" s="46">
        <f>TotalFix[[#This Row],[Confirmed activ. 3 (ILE03)]]</f>
        <v>16.417000000000002</v>
      </c>
      <c r="Q100" s="24">
        <v>20</v>
      </c>
      <c r="R100" s="21" t="s">
        <v>66</v>
      </c>
      <c r="S100" s="21" t="s">
        <v>67</v>
      </c>
    </row>
    <row r="101" spans="1:19" s="21" customFormat="1" x14ac:dyDescent="0.35">
      <c r="A101" s="26">
        <v>1529216</v>
      </c>
      <c r="B101" s="53">
        <v>411578</v>
      </c>
      <c r="C101" s="26">
        <f>VLOOKUP(TotalFix[[#This Row],[Order]],'Total Fix by SS'!B:C,2,0)</f>
        <v>209</v>
      </c>
      <c r="D101" s="21" t="s">
        <v>59</v>
      </c>
      <c r="E101" s="21" t="s">
        <v>68</v>
      </c>
      <c r="F101" s="21" t="s">
        <v>69</v>
      </c>
      <c r="G101" s="21" t="s">
        <v>62</v>
      </c>
      <c r="H101" s="21" t="s">
        <v>70</v>
      </c>
      <c r="I101" s="21" t="s">
        <v>71</v>
      </c>
      <c r="J101" s="22">
        <v>43593</v>
      </c>
      <c r="K101" s="23">
        <v>0.34949074074073999</v>
      </c>
      <c r="L101" s="22">
        <v>43593</v>
      </c>
      <c r="M101" s="23">
        <v>0.34949074074073999</v>
      </c>
      <c r="N101" s="24">
        <v>30</v>
      </c>
      <c r="O101" s="21" t="s">
        <v>66</v>
      </c>
      <c r="P101" s="46">
        <f>TotalFix[[#This Row],[Confirmed activ. 3 (ILE03)]]</f>
        <v>30</v>
      </c>
      <c r="Q101" s="24">
        <v>30</v>
      </c>
      <c r="R101" s="21" t="s">
        <v>66</v>
      </c>
      <c r="S101" s="21" t="s">
        <v>72</v>
      </c>
    </row>
    <row r="102" spans="1:19" s="21" customFormat="1" x14ac:dyDescent="0.35">
      <c r="A102" s="26">
        <v>1529216</v>
      </c>
      <c r="B102" s="53">
        <v>411578</v>
      </c>
      <c r="C102" s="26">
        <f>VLOOKUP(TotalFix[[#This Row],[Order]],'Total Fix by SS'!B:C,2,0)</f>
        <v>209</v>
      </c>
      <c r="D102" s="21" t="s">
        <v>59</v>
      </c>
      <c r="E102" s="21" t="s">
        <v>73</v>
      </c>
      <c r="F102" s="21" t="s">
        <v>61</v>
      </c>
      <c r="G102" s="21" t="s">
        <v>62</v>
      </c>
      <c r="H102" s="21" t="s">
        <v>63</v>
      </c>
      <c r="I102" s="21" t="s">
        <v>74</v>
      </c>
      <c r="J102" s="22">
        <v>43593</v>
      </c>
      <c r="K102" s="23">
        <v>0.52894675925926005</v>
      </c>
      <c r="L102" s="22">
        <v>43594</v>
      </c>
      <c r="M102" s="23">
        <v>0.52458333333332996</v>
      </c>
      <c r="N102" s="25">
        <v>3.8660000000000001</v>
      </c>
      <c r="O102" s="21" t="s">
        <v>77</v>
      </c>
      <c r="P102" s="46">
        <f>TotalFix[[#This Row],[Confirmed activ. 3 (ILE03)]]*60</f>
        <v>231.96</v>
      </c>
      <c r="Q102" s="24">
        <v>200</v>
      </c>
      <c r="R102" s="21" t="s">
        <v>66</v>
      </c>
      <c r="S102" s="21" t="s">
        <v>67</v>
      </c>
    </row>
    <row r="103" spans="1:19" s="21" customFormat="1" x14ac:dyDescent="0.35">
      <c r="A103" s="26">
        <v>1529216</v>
      </c>
      <c r="B103" s="53">
        <v>411578</v>
      </c>
      <c r="C103" s="26">
        <f>VLOOKUP(TotalFix[[#This Row],[Order]],'Total Fix by SS'!B:C,2,0)</f>
        <v>209</v>
      </c>
      <c r="D103" s="21" t="s">
        <v>59</v>
      </c>
      <c r="E103" s="21" t="s">
        <v>75</v>
      </c>
      <c r="F103" s="21" t="s">
        <v>61</v>
      </c>
      <c r="G103" s="21" t="s">
        <v>62</v>
      </c>
      <c r="H103" s="21" t="s">
        <v>63</v>
      </c>
      <c r="I103" s="21" t="s">
        <v>76</v>
      </c>
      <c r="J103" s="22">
        <v>43594</v>
      </c>
      <c r="K103" s="23">
        <v>0.52468749999999997</v>
      </c>
      <c r="L103" s="22">
        <v>43594</v>
      </c>
      <c r="M103" s="23">
        <v>0.55353009259259001</v>
      </c>
      <c r="N103" s="25">
        <v>41.533000000000001</v>
      </c>
      <c r="O103" s="21" t="s">
        <v>66</v>
      </c>
      <c r="P103" s="46">
        <f>TotalFix[[#This Row],[Confirmed activ. 3 (ILE03)]]</f>
        <v>41.533000000000001</v>
      </c>
      <c r="Q103" s="24">
        <v>500</v>
      </c>
      <c r="R103" s="21" t="s">
        <v>66</v>
      </c>
      <c r="S103" s="21" t="s">
        <v>67</v>
      </c>
    </row>
    <row r="104" spans="1:19" s="21" customFormat="1" x14ac:dyDescent="0.35">
      <c r="A104" s="26">
        <v>1529216</v>
      </c>
      <c r="B104" s="53">
        <v>411578</v>
      </c>
      <c r="C104" s="26">
        <f>VLOOKUP(TotalFix[[#This Row],[Order]],'Total Fix by SS'!B:C,2,0)</f>
        <v>209</v>
      </c>
      <c r="D104" s="21" t="s">
        <v>59</v>
      </c>
      <c r="E104" s="21" t="s">
        <v>78</v>
      </c>
      <c r="F104" s="21" t="s">
        <v>69</v>
      </c>
      <c r="G104" s="21" t="s">
        <v>62</v>
      </c>
      <c r="H104" s="21" t="s">
        <v>70</v>
      </c>
      <c r="I104" s="21" t="s">
        <v>79</v>
      </c>
      <c r="J104" s="22">
        <v>43594</v>
      </c>
      <c r="K104" s="23">
        <v>0.59922453703704004</v>
      </c>
      <c r="L104" s="22">
        <v>43594</v>
      </c>
      <c r="M104" s="23">
        <v>0.59922453703704004</v>
      </c>
      <c r="N104" s="24">
        <v>20</v>
      </c>
      <c r="O104" s="21" t="s">
        <v>66</v>
      </c>
      <c r="P104" s="46">
        <f>TotalFix[[#This Row],[Confirmed activ. 3 (ILE03)]]</f>
        <v>20</v>
      </c>
      <c r="Q104" s="24">
        <v>20</v>
      </c>
      <c r="R104" s="21" t="s">
        <v>66</v>
      </c>
      <c r="S104" s="21" t="s">
        <v>72</v>
      </c>
    </row>
    <row r="105" spans="1:19" s="21" customFormat="1" x14ac:dyDescent="0.35">
      <c r="A105" s="26">
        <v>1529216</v>
      </c>
      <c r="B105" s="53">
        <v>411578</v>
      </c>
      <c r="C105" s="26">
        <f>VLOOKUP(TotalFix[[#This Row],[Order]],'Total Fix by SS'!B:C,2,0)</f>
        <v>209</v>
      </c>
      <c r="D105" s="21" t="s">
        <v>59</v>
      </c>
      <c r="E105" s="21" t="s">
        <v>80</v>
      </c>
      <c r="F105" s="21" t="s">
        <v>69</v>
      </c>
      <c r="G105" s="21" t="s">
        <v>62</v>
      </c>
      <c r="H105" s="21" t="s">
        <v>70</v>
      </c>
      <c r="I105" s="21" t="s">
        <v>81</v>
      </c>
      <c r="J105" s="22">
        <v>43594</v>
      </c>
      <c r="K105" s="23">
        <v>0.59930555555555998</v>
      </c>
      <c r="L105" s="22">
        <v>43594</v>
      </c>
      <c r="M105" s="23">
        <v>0.59930555555555998</v>
      </c>
      <c r="N105" s="24">
        <v>20</v>
      </c>
      <c r="O105" s="21" t="s">
        <v>66</v>
      </c>
      <c r="P105" s="46">
        <f>TotalFix[[#This Row],[Confirmed activ. 3 (ILE03)]]</f>
        <v>20</v>
      </c>
      <c r="Q105" s="24">
        <v>20</v>
      </c>
      <c r="R105" s="21" t="s">
        <v>66</v>
      </c>
      <c r="S105" s="21" t="s">
        <v>72</v>
      </c>
    </row>
    <row r="106" spans="1:19" s="21" customFormat="1" x14ac:dyDescent="0.35">
      <c r="A106" s="26">
        <v>1529216</v>
      </c>
      <c r="B106" s="53">
        <v>411578</v>
      </c>
      <c r="C106" s="26">
        <f>VLOOKUP(TotalFix[[#This Row],[Order]],'Total Fix by SS'!B:C,2,0)</f>
        <v>209</v>
      </c>
      <c r="D106" s="21" t="s">
        <v>59</v>
      </c>
      <c r="E106" s="21" t="s">
        <v>82</v>
      </c>
      <c r="F106" s="21" t="s">
        <v>83</v>
      </c>
      <c r="G106" s="21" t="s">
        <v>62</v>
      </c>
      <c r="H106" s="21" t="s">
        <v>84</v>
      </c>
      <c r="I106" s="21" t="s">
        <v>84</v>
      </c>
      <c r="J106" s="22">
        <v>43594</v>
      </c>
      <c r="K106" s="23">
        <v>0.64777777777778001</v>
      </c>
      <c r="L106" s="22">
        <v>43597</v>
      </c>
      <c r="M106" s="23">
        <v>0.64564814814814997</v>
      </c>
      <c r="N106" s="25">
        <v>25.948</v>
      </c>
      <c r="O106" s="21" t="s">
        <v>77</v>
      </c>
      <c r="P106" s="46">
        <f>TotalFix[[#This Row],[Confirmed activ. 3 (ILE03)]]*60</f>
        <v>1556.88</v>
      </c>
      <c r="Q106" s="24">
        <v>450</v>
      </c>
      <c r="R106" s="21" t="s">
        <v>66</v>
      </c>
      <c r="S106" s="21" t="s">
        <v>67</v>
      </c>
    </row>
    <row r="107" spans="1:19" s="21" customFormat="1" x14ac:dyDescent="0.35">
      <c r="A107" s="26">
        <v>1529216</v>
      </c>
      <c r="B107" s="53">
        <v>411578</v>
      </c>
      <c r="C107" s="26">
        <f>VLOOKUP(TotalFix[[#This Row],[Order]],'Total Fix by SS'!B:C,2,0)</f>
        <v>209</v>
      </c>
      <c r="D107" s="21" t="s">
        <v>59</v>
      </c>
      <c r="E107" s="21" t="s">
        <v>85</v>
      </c>
      <c r="F107" s="21" t="s">
        <v>86</v>
      </c>
      <c r="G107" s="21" t="s">
        <v>62</v>
      </c>
      <c r="H107" s="21" t="s">
        <v>87</v>
      </c>
      <c r="I107" s="21" t="s">
        <v>87</v>
      </c>
      <c r="J107" s="22">
        <v>43598</v>
      </c>
      <c r="K107" s="23">
        <v>0.31756944444444002</v>
      </c>
      <c r="L107" s="22">
        <v>43598</v>
      </c>
      <c r="M107" s="23">
        <v>0.31756944444444002</v>
      </c>
      <c r="N107" s="24">
        <v>20</v>
      </c>
      <c r="O107" s="21" t="s">
        <v>66</v>
      </c>
      <c r="P107" s="46">
        <f>TotalFix[[#This Row],[Confirmed activ. 3 (ILE03)]]</f>
        <v>20</v>
      </c>
      <c r="Q107" s="24">
        <v>20</v>
      </c>
      <c r="R107" s="21" t="s">
        <v>66</v>
      </c>
      <c r="S107" s="21" t="s">
        <v>72</v>
      </c>
    </row>
    <row r="108" spans="1:19" s="21" customFormat="1" x14ac:dyDescent="0.35">
      <c r="A108" s="26">
        <v>1529216</v>
      </c>
      <c r="B108" s="53">
        <v>411578</v>
      </c>
      <c r="C108" s="26">
        <f>VLOOKUP(TotalFix[[#This Row],[Order]],'Total Fix by SS'!B:C,2,0)</f>
        <v>209</v>
      </c>
      <c r="D108" s="21" t="s">
        <v>59</v>
      </c>
      <c r="E108" s="21" t="s">
        <v>88</v>
      </c>
      <c r="F108" s="21" t="s">
        <v>89</v>
      </c>
      <c r="G108" s="21" t="s">
        <v>90</v>
      </c>
      <c r="H108" s="21" t="s">
        <v>91</v>
      </c>
      <c r="I108" s="21" t="s">
        <v>92</v>
      </c>
      <c r="J108" s="22"/>
      <c r="K108" s="23">
        <v>0</v>
      </c>
      <c r="L108" s="22"/>
      <c r="M108" s="23">
        <v>0</v>
      </c>
      <c r="N108" s="25">
        <v>0</v>
      </c>
      <c r="O108" s="21" t="s">
        <v>93</v>
      </c>
      <c r="P108" s="46"/>
      <c r="Q108" s="24">
        <v>1370</v>
      </c>
      <c r="R108" s="21" t="s">
        <v>66</v>
      </c>
      <c r="S108" s="21" t="s">
        <v>94</v>
      </c>
    </row>
    <row r="109" spans="1:19" s="21" customFormat="1" x14ac:dyDescent="0.35">
      <c r="A109" s="26">
        <v>1529216</v>
      </c>
      <c r="B109" s="53">
        <v>411578</v>
      </c>
      <c r="C109" s="26">
        <f>VLOOKUP(TotalFix[[#This Row],[Order]],'Total Fix by SS'!B:C,2,0)</f>
        <v>209</v>
      </c>
      <c r="D109" s="21" t="s">
        <v>59</v>
      </c>
      <c r="E109" s="21" t="s">
        <v>95</v>
      </c>
      <c r="F109" s="21" t="s">
        <v>61</v>
      </c>
      <c r="G109" s="21" t="s">
        <v>62</v>
      </c>
      <c r="H109" s="21" t="s">
        <v>63</v>
      </c>
      <c r="I109" s="21" t="s">
        <v>96</v>
      </c>
      <c r="J109" s="22">
        <v>43607</v>
      </c>
      <c r="K109" s="23">
        <v>0.44486111111110999</v>
      </c>
      <c r="L109" s="22">
        <v>43607</v>
      </c>
      <c r="M109" s="23">
        <v>0.59855324074074001</v>
      </c>
      <c r="N109" s="25">
        <v>1.8440000000000001</v>
      </c>
      <c r="O109" s="21" t="s">
        <v>77</v>
      </c>
      <c r="P109" s="46">
        <f>TotalFix[[#This Row],[Confirmed activ. 3 (ILE03)]]*60</f>
        <v>110.64</v>
      </c>
      <c r="Q109" s="24">
        <v>40</v>
      </c>
      <c r="R109" s="21" t="s">
        <v>66</v>
      </c>
      <c r="S109" s="21" t="s">
        <v>67</v>
      </c>
    </row>
    <row r="110" spans="1:19" s="21" customFormat="1" x14ac:dyDescent="0.35">
      <c r="A110" s="26">
        <v>1529216</v>
      </c>
      <c r="B110" s="53">
        <v>411578</v>
      </c>
      <c r="C110" s="26">
        <f>VLOOKUP(TotalFix[[#This Row],[Order]],'Total Fix by SS'!B:C,2,0)</f>
        <v>209</v>
      </c>
      <c r="D110" s="21" t="s">
        <v>59</v>
      </c>
      <c r="E110" s="21" t="s">
        <v>97</v>
      </c>
      <c r="F110" s="21" t="s">
        <v>69</v>
      </c>
      <c r="G110" s="21" t="s">
        <v>62</v>
      </c>
      <c r="H110" s="21" t="s">
        <v>70</v>
      </c>
      <c r="I110" s="21" t="s">
        <v>98</v>
      </c>
      <c r="J110" s="22">
        <v>43607</v>
      </c>
      <c r="K110" s="23">
        <v>0.57771990740740997</v>
      </c>
      <c r="L110" s="22">
        <v>43607</v>
      </c>
      <c r="M110" s="23">
        <v>0.57771990740740997</v>
      </c>
      <c r="N110" s="24">
        <v>20</v>
      </c>
      <c r="O110" s="21" t="s">
        <v>66</v>
      </c>
      <c r="P110" s="46">
        <f>TotalFix[[#This Row],[Confirmed activ. 3 (ILE03)]]</f>
        <v>20</v>
      </c>
      <c r="Q110" s="24">
        <v>20</v>
      </c>
      <c r="R110" s="21" t="s">
        <v>66</v>
      </c>
      <c r="S110" s="21" t="s">
        <v>72</v>
      </c>
    </row>
    <row r="111" spans="1:19" s="21" customFormat="1" x14ac:dyDescent="0.35">
      <c r="A111" s="26">
        <v>1529216</v>
      </c>
      <c r="B111" s="53">
        <v>411578</v>
      </c>
      <c r="C111" s="26">
        <f>VLOOKUP(TotalFix[[#This Row],[Order]],'Total Fix by SS'!B:C,2,0)</f>
        <v>209</v>
      </c>
      <c r="D111" s="21" t="s">
        <v>59</v>
      </c>
      <c r="E111" s="21" t="s">
        <v>99</v>
      </c>
      <c r="F111" s="21" t="s">
        <v>69</v>
      </c>
      <c r="G111" s="21" t="s">
        <v>62</v>
      </c>
      <c r="H111" s="21" t="s">
        <v>70</v>
      </c>
      <c r="I111" s="21" t="s">
        <v>100</v>
      </c>
      <c r="J111" s="22">
        <v>43607</v>
      </c>
      <c r="K111" s="23">
        <v>0.57775462962962998</v>
      </c>
      <c r="L111" s="22">
        <v>43607</v>
      </c>
      <c r="M111" s="23">
        <v>0.57775462962962998</v>
      </c>
      <c r="N111" s="24">
        <v>50</v>
      </c>
      <c r="O111" s="21" t="s">
        <v>66</v>
      </c>
      <c r="P111" s="46">
        <f>TotalFix[[#This Row],[Confirmed activ. 3 (ILE03)]]</f>
        <v>50</v>
      </c>
      <c r="Q111" s="24">
        <v>50</v>
      </c>
      <c r="R111" s="21" t="s">
        <v>66</v>
      </c>
      <c r="S111" s="21" t="s">
        <v>72</v>
      </c>
    </row>
    <row r="112" spans="1:19" s="21" customFormat="1" x14ac:dyDescent="0.35">
      <c r="A112" s="26">
        <v>1529216</v>
      </c>
      <c r="B112" s="53">
        <v>411578</v>
      </c>
      <c r="C112" s="26">
        <f>VLOOKUP(TotalFix[[#This Row],[Order]],'Total Fix by SS'!B:C,2,0)</f>
        <v>209</v>
      </c>
      <c r="D112" s="21" t="s">
        <v>59</v>
      </c>
      <c r="E112" s="21" t="s">
        <v>101</v>
      </c>
      <c r="F112" s="21" t="s">
        <v>102</v>
      </c>
      <c r="G112" s="21" t="s">
        <v>62</v>
      </c>
      <c r="H112" s="21" t="s">
        <v>100</v>
      </c>
      <c r="I112" s="21" t="s">
        <v>103</v>
      </c>
      <c r="J112" s="22">
        <v>43607</v>
      </c>
      <c r="K112" s="23">
        <v>0.57780092592593002</v>
      </c>
      <c r="L112" s="22">
        <v>43607</v>
      </c>
      <c r="M112" s="23">
        <v>0.57780092592593002</v>
      </c>
      <c r="N112" s="24">
        <v>10</v>
      </c>
      <c r="O112" s="21" t="s">
        <v>66</v>
      </c>
      <c r="P112" s="46">
        <f>TotalFix[[#This Row],[Confirmed activ. 3 (ILE03)]]</f>
        <v>10</v>
      </c>
      <c r="Q112" s="24">
        <v>10</v>
      </c>
      <c r="R112" s="21" t="s">
        <v>66</v>
      </c>
      <c r="S112" s="21" t="s">
        <v>72</v>
      </c>
    </row>
    <row r="113" spans="1:19" s="21" customFormat="1" x14ac:dyDescent="0.35">
      <c r="A113" s="26">
        <v>1529216</v>
      </c>
      <c r="B113" s="53">
        <v>411578</v>
      </c>
      <c r="C113" s="26">
        <f>VLOOKUP(TotalFix[[#This Row],[Order]],'Total Fix by SS'!B:C,2,0)</f>
        <v>209</v>
      </c>
      <c r="D113" s="21" t="s">
        <v>59</v>
      </c>
      <c r="E113" s="21" t="s">
        <v>104</v>
      </c>
      <c r="F113" s="21" t="s">
        <v>102</v>
      </c>
      <c r="G113" s="21" t="s">
        <v>105</v>
      </c>
      <c r="H113" s="21" t="s">
        <v>100</v>
      </c>
      <c r="I113" s="21" t="s">
        <v>106</v>
      </c>
      <c r="J113" s="22">
        <v>43608</v>
      </c>
      <c r="K113" s="23">
        <v>0.58934027777777998</v>
      </c>
      <c r="L113" s="22">
        <v>43608</v>
      </c>
      <c r="M113" s="23">
        <v>0.58934027777777998</v>
      </c>
      <c r="N113" s="24">
        <v>10</v>
      </c>
      <c r="O113" s="21" t="s">
        <v>66</v>
      </c>
      <c r="P113" s="46">
        <f>TotalFix[[#This Row],[Confirmed activ. 3 (ILE03)]]</f>
        <v>10</v>
      </c>
      <c r="Q113" s="24">
        <v>10</v>
      </c>
      <c r="R113" s="21" t="s">
        <v>66</v>
      </c>
      <c r="S113" s="21" t="s">
        <v>72</v>
      </c>
    </row>
    <row r="114" spans="1:19" s="21" customFormat="1" x14ac:dyDescent="0.35">
      <c r="A114" s="26">
        <v>1529216</v>
      </c>
      <c r="B114" s="53">
        <v>411578</v>
      </c>
      <c r="C114" s="26">
        <f>VLOOKUP(TotalFix[[#This Row],[Order]],'Total Fix by SS'!B:C,2,0)</f>
        <v>209</v>
      </c>
      <c r="D114" s="21" t="s">
        <v>107</v>
      </c>
      <c r="E114" s="21" t="s">
        <v>60</v>
      </c>
      <c r="F114" s="21" t="s">
        <v>61</v>
      </c>
      <c r="G114" s="21" t="s">
        <v>90</v>
      </c>
      <c r="H114" s="21" t="s">
        <v>63</v>
      </c>
      <c r="I114" s="21" t="s">
        <v>108</v>
      </c>
      <c r="J114" s="22">
        <v>43605</v>
      </c>
      <c r="K114" s="23">
        <v>0.37465277777778</v>
      </c>
      <c r="L114" s="22">
        <v>43606</v>
      </c>
      <c r="M114" s="23">
        <v>0.64120370370369995</v>
      </c>
      <c r="N114" s="25">
        <v>3.3170000000000002</v>
      </c>
      <c r="O114" s="21" t="s">
        <v>77</v>
      </c>
      <c r="P114" s="46">
        <f>TotalFix[[#This Row],[Confirmed activ. 3 (ILE03)]]*60</f>
        <v>199.02</v>
      </c>
      <c r="Q114" s="24">
        <v>1</v>
      </c>
      <c r="R114" s="21" t="s">
        <v>66</v>
      </c>
      <c r="S114" s="21" t="s">
        <v>67</v>
      </c>
    </row>
    <row r="115" spans="1:19" s="21" customFormat="1" x14ac:dyDescent="0.35">
      <c r="A115" s="26">
        <v>1529216</v>
      </c>
      <c r="B115" s="53">
        <v>411578</v>
      </c>
      <c r="C115" s="26">
        <f>VLOOKUP(TotalFix[[#This Row],[Order]],'Total Fix by SS'!B:C,2,0)</f>
        <v>209</v>
      </c>
      <c r="D115" s="21" t="s">
        <v>109</v>
      </c>
      <c r="E115" s="21" t="s">
        <v>82</v>
      </c>
      <c r="F115" s="21" t="s">
        <v>83</v>
      </c>
      <c r="G115" s="21" t="s">
        <v>90</v>
      </c>
      <c r="H115" s="21" t="s">
        <v>84</v>
      </c>
      <c r="I115" s="21" t="s">
        <v>110</v>
      </c>
      <c r="J115" s="22"/>
      <c r="K115" s="23">
        <v>0</v>
      </c>
      <c r="L115" s="22"/>
      <c r="M115" s="23">
        <v>0</v>
      </c>
      <c r="N115" s="25">
        <v>0</v>
      </c>
      <c r="O115" s="21" t="s">
        <v>93</v>
      </c>
      <c r="P115" s="46"/>
      <c r="Q115" s="24">
        <v>5</v>
      </c>
      <c r="R115" s="21" t="s">
        <v>66</v>
      </c>
      <c r="S115" s="21" t="s">
        <v>94</v>
      </c>
    </row>
    <row r="116" spans="1:19" s="21" customFormat="1" x14ac:dyDescent="0.35">
      <c r="A116" s="26">
        <v>1529217</v>
      </c>
      <c r="B116" s="53">
        <v>411578</v>
      </c>
      <c r="C116" s="26">
        <f>VLOOKUP(TotalFix[[#This Row],[Order]],'Total Fix by SS'!B:C,2,0)</f>
        <v>210</v>
      </c>
      <c r="D116" s="21" t="s">
        <v>59</v>
      </c>
      <c r="E116" s="21" t="s">
        <v>60</v>
      </c>
      <c r="F116" s="21" t="s">
        <v>61</v>
      </c>
      <c r="G116" s="21" t="s">
        <v>62</v>
      </c>
      <c r="H116" s="21" t="s">
        <v>63</v>
      </c>
      <c r="I116" s="21" t="s">
        <v>64</v>
      </c>
      <c r="J116" s="22">
        <v>43593</v>
      </c>
      <c r="K116" s="23">
        <v>0.32321759259258998</v>
      </c>
      <c r="L116" s="22">
        <v>43593</v>
      </c>
      <c r="M116" s="23">
        <v>0.36768518518519</v>
      </c>
      <c r="N116" s="25">
        <v>32.017000000000003</v>
      </c>
      <c r="O116" s="21" t="s">
        <v>66</v>
      </c>
      <c r="P116" s="46">
        <f>TotalFix[[#This Row],[Confirmed activ. 3 (ILE03)]]</f>
        <v>32.017000000000003</v>
      </c>
      <c r="Q116" s="24">
        <v>20</v>
      </c>
      <c r="R116" s="21" t="s">
        <v>66</v>
      </c>
      <c r="S116" s="21" t="s">
        <v>67</v>
      </c>
    </row>
    <row r="117" spans="1:19" s="21" customFormat="1" x14ac:dyDescent="0.35">
      <c r="A117" s="26">
        <v>1529217</v>
      </c>
      <c r="B117" s="53">
        <v>411578</v>
      </c>
      <c r="C117" s="26">
        <f>VLOOKUP(TotalFix[[#This Row],[Order]],'Total Fix by SS'!B:C,2,0)</f>
        <v>210</v>
      </c>
      <c r="D117" s="21" t="s">
        <v>59</v>
      </c>
      <c r="E117" s="21" t="s">
        <v>68</v>
      </c>
      <c r="F117" s="21" t="s">
        <v>69</v>
      </c>
      <c r="G117" s="21" t="s">
        <v>62</v>
      </c>
      <c r="H117" s="21" t="s">
        <v>70</v>
      </c>
      <c r="I117" s="21" t="s">
        <v>71</v>
      </c>
      <c r="J117" s="22">
        <v>43604</v>
      </c>
      <c r="K117" s="23">
        <v>0.38753472222222002</v>
      </c>
      <c r="L117" s="22">
        <v>43604</v>
      </c>
      <c r="M117" s="23">
        <v>0.38753472222222002</v>
      </c>
      <c r="N117" s="24">
        <v>30</v>
      </c>
      <c r="O117" s="21" t="s">
        <v>66</v>
      </c>
      <c r="P117" s="46">
        <f>TotalFix[[#This Row],[Confirmed activ. 3 (ILE03)]]</f>
        <v>30</v>
      </c>
      <c r="Q117" s="24">
        <v>30</v>
      </c>
      <c r="R117" s="21" t="s">
        <v>66</v>
      </c>
      <c r="S117" s="21" t="s">
        <v>72</v>
      </c>
    </row>
    <row r="118" spans="1:19" s="21" customFormat="1" x14ac:dyDescent="0.35">
      <c r="A118" s="26">
        <v>1529217</v>
      </c>
      <c r="B118" s="53">
        <v>411578</v>
      </c>
      <c r="C118" s="26">
        <f>VLOOKUP(TotalFix[[#This Row],[Order]],'Total Fix by SS'!B:C,2,0)</f>
        <v>210</v>
      </c>
      <c r="D118" s="21" t="s">
        <v>59</v>
      </c>
      <c r="E118" s="21" t="s">
        <v>73</v>
      </c>
      <c r="F118" s="21" t="s">
        <v>61</v>
      </c>
      <c r="G118" s="21" t="s">
        <v>62</v>
      </c>
      <c r="H118" s="21" t="s">
        <v>63</v>
      </c>
      <c r="I118" s="21" t="s">
        <v>74</v>
      </c>
      <c r="J118" s="22">
        <v>43604</v>
      </c>
      <c r="K118" s="23">
        <v>0.393125</v>
      </c>
      <c r="L118" s="22">
        <v>43604</v>
      </c>
      <c r="M118" s="23">
        <v>0.63959490740740998</v>
      </c>
      <c r="N118" s="25">
        <v>5.915</v>
      </c>
      <c r="O118" s="21" t="s">
        <v>77</v>
      </c>
      <c r="P118" s="46">
        <f>TotalFix[[#This Row],[Confirmed activ. 3 (ILE03)]]*60</f>
        <v>354.9</v>
      </c>
      <c r="Q118" s="24">
        <v>200</v>
      </c>
      <c r="R118" s="21" t="s">
        <v>66</v>
      </c>
      <c r="S118" s="21" t="s">
        <v>67</v>
      </c>
    </row>
    <row r="119" spans="1:19" s="21" customFormat="1" x14ac:dyDescent="0.35">
      <c r="A119" s="26">
        <v>1529217</v>
      </c>
      <c r="B119" s="53">
        <v>411578</v>
      </c>
      <c r="C119" s="26">
        <f>VLOOKUP(TotalFix[[#This Row],[Order]],'Total Fix by SS'!B:C,2,0)</f>
        <v>210</v>
      </c>
      <c r="D119" s="21" t="s">
        <v>59</v>
      </c>
      <c r="E119" s="21" t="s">
        <v>75</v>
      </c>
      <c r="F119" s="21" t="s">
        <v>61</v>
      </c>
      <c r="G119" s="21" t="s">
        <v>62</v>
      </c>
      <c r="H119" s="21" t="s">
        <v>63</v>
      </c>
      <c r="I119" s="21" t="s">
        <v>76</v>
      </c>
      <c r="J119" s="22">
        <v>43605</v>
      </c>
      <c r="K119" s="23">
        <v>0.31989583333332999</v>
      </c>
      <c r="L119" s="22">
        <v>43605</v>
      </c>
      <c r="M119" s="23">
        <v>0.64026620370370002</v>
      </c>
      <c r="N119" s="25">
        <v>7.6890000000000001</v>
      </c>
      <c r="O119" s="21" t="s">
        <v>77</v>
      </c>
      <c r="P119" s="46">
        <f>TotalFix[[#This Row],[Confirmed activ. 3 (ILE03)]]*60</f>
        <v>461.34000000000003</v>
      </c>
      <c r="Q119" s="24">
        <v>500</v>
      </c>
      <c r="R119" s="21" t="s">
        <v>66</v>
      </c>
      <c r="S119" s="21" t="s">
        <v>67</v>
      </c>
    </row>
    <row r="120" spans="1:19" s="21" customFormat="1" x14ac:dyDescent="0.35">
      <c r="A120" s="26">
        <v>1529217</v>
      </c>
      <c r="B120" s="53">
        <v>411578</v>
      </c>
      <c r="C120" s="26">
        <f>VLOOKUP(TotalFix[[#This Row],[Order]],'Total Fix by SS'!B:C,2,0)</f>
        <v>210</v>
      </c>
      <c r="D120" s="21" t="s">
        <v>59</v>
      </c>
      <c r="E120" s="21" t="s">
        <v>78</v>
      </c>
      <c r="F120" s="21" t="s">
        <v>69</v>
      </c>
      <c r="G120" s="21" t="s">
        <v>62</v>
      </c>
      <c r="H120" s="21" t="s">
        <v>70</v>
      </c>
      <c r="I120" s="21" t="s">
        <v>79</v>
      </c>
      <c r="J120" s="22">
        <v>43606</v>
      </c>
      <c r="K120" s="23">
        <v>0.43406250000000002</v>
      </c>
      <c r="L120" s="22">
        <v>43606</v>
      </c>
      <c r="M120" s="23">
        <v>0.43406250000000002</v>
      </c>
      <c r="N120" s="24">
        <v>20</v>
      </c>
      <c r="O120" s="21" t="s">
        <v>66</v>
      </c>
      <c r="P120" s="46">
        <f>TotalFix[[#This Row],[Confirmed activ. 3 (ILE03)]]</f>
        <v>20</v>
      </c>
      <c r="Q120" s="24">
        <v>20</v>
      </c>
      <c r="R120" s="21" t="s">
        <v>66</v>
      </c>
      <c r="S120" s="21" t="s">
        <v>72</v>
      </c>
    </row>
    <row r="121" spans="1:19" s="21" customFormat="1" x14ac:dyDescent="0.35">
      <c r="A121" s="26">
        <v>1529217</v>
      </c>
      <c r="B121" s="53">
        <v>411578</v>
      </c>
      <c r="C121" s="26">
        <f>VLOOKUP(TotalFix[[#This Row],[Order]],'Total Fix by SS'!B:C,2,0)</f>
        <v>210</v>
      </c>
      <c r="D121" s="21" t="s">
        <v>59</v>
      </c>
      <c r="E121" s="21" t="s">
        <v>80</v>
      </c>
      <c r="F121" s="21" t="s">
        <v>69</v>
      </c>
      <c r="G121" s="21" t="s">
        <v>62</v>
      </c>
      <c r="H121" s="21" t="s">
        <v>70</v>
      </c>
      <c r="I121" s="21" t="s">
        <v>81</v>
      </c>
      <c r="J121" s="22">
        <v>43606</v>
      </c>
      <c r="K121" s="23">
        <v>0.43423611111110999</v>
      </c>
      <c r="L121" s="22">
        <v>43606</v>
      </c>
      <c r="M121" s="23">
        <v>0.43423611111110999</v>
      </c>
      <c r="N121" s="24">
        <v>20</v>
      </c>
      <c r="O121" s="21" t="s">
        <v>66</v>
      </c>
      <c r="P121" s="46">
        <f>TotalFix[[#This Row],[Confirmed activ. 3 (ILE03)]]</f>
        <v>20</v>
      </c>
      <c r="Q121" s="24">
        <v>20</v>
      </c>
      <c r="R121" s="21" t="s">
        <v>66</v>
      </c>
      <c r="S121" s="21" t="s">
        <v>72</v>
      </c>
    </row>
    <row r="122" spans="1:19" s="21" customFormat="1" x14ac:dyDescent="0.35">
      <c r="A122" s="26">
        <v>1529217</v>
      </c>
      <c r="B122" s="53">
        <v>411578</v>
      </c>
      <c r="C122" s="26">
        <f>VLOOKUP(TotalFix[[#This Row],[Order]],'Total Fix by SS'!B:C,2,0)</f>
        <v>210</v>
      </c>
      <c r="D122" s="21" t="s">
        <v>59</v>
      </c>
      <c r="E122" s="21" t="s">
        <v>82</v>
      </c>
      <c r="F122" s="21" t="s">
        <v>83</v>
      </c>
      <c r="G122" s="21" t="s">
        <v>62</v>
      </c>
      <c r="H122" s="21" t="s">
        <v>84</v>
      </c>
      <c r="I122" s="21" t="s">
        <v>84</v>
      </c>
      <c r="J122" s="22">
        <v>43606</v>
      </c>
      <c r="K122" s="23">
        <v>0.45571759259258998</v>
      </c>
      <c r="L122" s="22">
        <v>43607</v>
      </c>
      <c r="M122" s="23">
        <v>0.28483796296295999</v>
      </c>
      <c r="N122" s="25">
        <v>346.58</v>
      </c>
      <c r="O122" s="21" t="s">
        <v>66</v>
      </c>
      <c r="P122" s="46">
        <f>TotalFix[[#This Row],[Confirmed activ. 3 (ILE03)]]</f>
        <v>346.58</v>
      </c>
      <c r="Q122" s="24">
        <v>450</v>
      </c>
      <c r="R122" s="21" t="s">
        <v>66</v>
      </c>
      <c r="S122" s="21" t="s">
        <v>67</v>
      </c>
    </row>
    <row r="123" spans="1:19" s="21" customFormat="1" x14ac:dyDescent="0.35">
      <c r="A123" s="26">
        <v>1529217</v>
      </c>
      <c r="B123" s="53">
        <v>411578</v>
      </c>
      <c r="C123" s="26">
        <f>VLOOKUP(TotalFix[[#This Row],[Order]],'Total Fix by SS'!B:C,2,0)</f>
        <v>210</v>
      </c>
      <c r="D123" s="21" t="s">
        <v>59</v>
      </c>
      <c r="E123" s="21" t="s">
        <v>85</v>
      </c>
      <c r="F123" s="21" t="s">
        <v>86</v>
      </c>
      <c r="G123" s="21" t="s">
        <v>62</v>
      </c>
      <c r="H123" s="21" t="s">
        <v>87</v>
      </c>
      <c r="I123" s="21" t="s">
        <v>87</v>
      </c>
      <c r="J123" s="22">
        <v>43608</v>
      </c>
      <c r="K123" s="23">
        <v>0.29152777777778</v>
      </c>
      <c r="L123" s="22">
        <v>43608</v>
      </c>
      <c r="M123" s="23">
        <v>0.29152777777778</v>
      </c>
      <c r="N123" s="24">
        <v>20</v>
      </c>
      <c r="O123" s="21" t="s">
        <v>66</v>
      </c>
      <c r="P123" s="46">
        <f>TotalFix[[#This Row],[Confirmed activ. 3 (ILE03)]]</f>
        <v>20</v>
      </c>
      <c r="Q123" s="24">
        <v>20</v>
      </c>
      <c r="R123" s="21" t="s">
        <v>66</v>
      </c>
      <c r="S123" s="21" t="s">
        <v>72</v>
      </c>
    </row>
    <row r="124" spans="1:19" s="21" customFormat="1" x14ac:dyDescent="0.35">
      <c r="A124" s="26">
        <v>1529217</v>
      </c>
      <c r="B124" s="53">
        <v>411578</v>
      </c>
      <c r="C124" s="26">
        <f>VLOOKUP(TotalFix[[#This Row],[Order]],'Total Fix by SS'!B:C,2,0)</f>
        <v>210</v>
      </c>
      <c r="D124" s="21" t="s">
        <v>59</v>
      </c>
      <c r="E124" s="21" t="s">
        <v>88</v>
      </c>
      <c r="F124" s="21" t="s">
        <v>89</v>
      </c>
      <c r="G124" s="21" t="s">
        <v>90</v>
      </c>
      <c r="H124" s="21" t="s">
        <v>91</v>
      </c>
      <c r="I124" s="21" t="s">
        <v>92</v>
      </c>
      <c r="J124" s="22"/>
      <c r="K124" s="23">
        <v>0</v>
      </c>
      <c r="L124" s="22"/>
      <c r="M124" s="23">
        <v>0</v>
      </c>
      <c r="N124" s="25">
        <v>0</v>
      </c>
      <c r="O124" s="21" t="s">
        <v>93</v>
      </c>
      <c r="P124" s="46"/>
      <c r="Q124" s="24">
        <v>1370</v>
      </c>
      <c r="R124" s="21" t="s">
        <v>66</v>
      </c>
      <c r="S124" s="21" t="s">
        <v>94</v>
      </c>
    </row>
    <row r="125" spans="1:19" s="21" customFormat="1" x14ac:dyDescent="0.35">
      <c r="A125" s="26">
        <v>1529217</v>
      </c>
      <c r="B125" s="53">
        <v>411578</v>
      </c>
      <c r="C125" s="26">
        <f>VLOOKUP(TotalFix[[#This Row],[Order]],'Total Fix by SS'!B:C,2,0)</f>
        <v>210</v>
      </c>
      <c r="D125" s="21" t="s">
        <v>59</v>
      </c>
      <c r="E125" s="21" t="s">
        <v>95</v>
      </c>
      <c r="F125" s="21" t="s">
        <v>61</v>
      </c>
      <c r="G125" s="21" t="s">
        <v>62</v>
      </c>
      <c r="H125" s="21" t="s">
        <v>63</v>
      </c>
      <c r="I125" s="21" t="s">
        <v>96</v>
      </c>
      <c r="J125" s="22">
        <v>43608</v>
      </c>
      <c r="K125" s="23">
        <v>0.37289351851851998</v>
      </c>
      <c r="L125" s="22">
        <v>43608</v>
      </c>
      <c r="M125" s="23">
        <v>0.57991898148148002</v>
      </c>
      <c r="N125" s="25">
        <v>54.082999999999998</v>
      </c>
      <c r="O125" s="21" t="s">
        <v>66</v>
      </c>
      <c r="P125" s="46">
        <f>TotalFix[[#This Row],[Confirmed activ. 3 (ILE03)]]</f>
        <v>54.082999999999998</v>
      </c>
      <c r="Q125" s="24">
        <v>40</v>
      </c>
      <c r="R125" s="21" t="s">
        <v>66</v>
      </c>
      <c r="S125" s="21" t="s">
        <v>67</v>
      </c>
    </row>
    <row r="126" spans="1:19" s="21" customFormat="1" x14ac:dyDescent="0.35">
      <c r="A126" s="26">
        <v>1529217</v>
      </c>
      <c r="B126" s="53">
        <v>411578</v>
      </c>
      <c r="C126" s="26">
        <f>VLOOKUP(TotalFix[[#This Row],[Order]],'Total Fix by SS'!B:C,2,0)</f>
        <v>210</v>
      </c>
      <c r="D126" s="21" t="s">
        <v>59</v>
      </c>
      <c r="E126" s="21" t="s">
        <v>97</v>
      </c>
      <c r="F126" s="21" t="s">
        <v>69</v>
      </c>
      <c r="G126" s="21" t="s">
        <v>62</v>
      </c>
      <c r="H126" s="21" t="s">
        <v>70</v>
      </c>
      <c r="I126" s="21" t="s">
        <v>98</v>
      </c>
      <c r="J126" s="22">
        <v>43612</v>
      </c>
      <c r="K126" s="23">
        <v>0.551875</v>
      </c>
      <c r="L126" s="22">
        <v>43612</v>
      </c>
      <c r="M126" s="23">
        <v>0.551875</v>
      </c>
      <c r="N126" s="24">
        <v>20</v>
      </c>
      <c r="O126" s="21" t="s">
        <v>66</v>
      </c>
      <c r="P126" s="46">
        <f>TotalFix[[#This Row],[Confirmed activ. 3 (ILE03)]]</f>
        <v>20</v>
      </c>
      <c r="Q126" s="24">
        <v>20</v>
      </c>
      <c r="R126" s="21" t="s">
        <v>66</v>
      </c>
      <c r="S126" s="21" t="s">
        <v>72</v>
      </c>
    </row>
    <row r="127" spans="1:19" s="21" customFormat="1" x14ac:dyDescent="0.35">
      <c r="A127" s="26">
        <v>1529217</v>
      </c>
      <c r="B127" s="53">
        <v>411578</v>
      </c>
      <c r="C127" s="26">
        <f>VLOOKUP(TotalFix[[#This Row],[Order]],'Total Fix by SS'!B:C,2,0)</f>
        <v>210</v>
      </c>
      <c r="D127" s="21" t="s">
        <v>59</v>
      </c>
      <c r="E127" s="21" t="s">
        <v>99</v>
      </c>
      <c r="F127" s="21" t="s">
        <v>69</v>
      </c>
      <c r="G127" s="21" t="s">
        <v>62</v>
      </c>
      <c r="H127" s="21" t="s">
        <v>70</v>
      </c>
      <c r="I127" s="21" t="s">
        <v>100</v>
      </c>
      <c r="J127" s="22">
        <v>43612</v>
      </c>
      <c r="K127" s="23">
        <v>0.55201388888889003</v>
      </c>
      <c r="L127" s="22">
        <v>43612</v>
      </c>
      <c r="M127" s="23">
        <v>0.55201388888889003</v>
      </c>
      <c r="N127" s="24">
        <v>50</v>
      </c>
      <c r="O127" s="21" t="s">
        <v>66</v>
      </c>
      <c r="P127" s="46">
        <f>TotalFix[[#This Row],[Confirmed activ. 3 (ILE03)]]</f>
        <v>50</v>
      </c>
      <c r="Q127" s="24">
        <v>50</v>
      </c>
      <c r="R127" s="21" t="s">
        <v>66</v>
      </c>
      <c r="S127" s="21" t="s">
        <v>72</v>
      </c>
    </row>
    <row r="128" spans="1:19" s="21" customFormat="1" x14ac:dyDescent="0.35">
      <c r="A128" s="26">
        <v>1529217</v>
      </c>
      <c r="B128" s="53">
        <v>411578</v>
      </c>
      <c r="C128" s="26">
        <f>VLOOKUP(TotalFix[[#This Row],[Order]],'Total Fix by SS'!B:C,2,0)</f>
        <v>210</v>
      </c>
      <c r="D128" s="21" t="s">
        <v>59</v>
      </c>
      <c r="E128" s="21" t="s">
        <v>101</v>
      </c>
      <c r="F128" s="21" t="s">
        <v>102</v>
      </c>
      <c r="G128" s="21" t="s">
        <v>62</v>
      </c>
      <c r="H128" s="21" t="s">
        <v>100</v>
      </c>
      <c r="I128" s="21" t="s">
        <v>103</v>
      </c>
      <c r="J128" s="22">
        <v>43612</v>
      </c>
      <c r="K128" s="23">
        <v>0.55211805555556004</v>
      </c>
      <c r="L128" s="22">
        <v>43612</v>
      </c>
      <c r="M128" s="23">
        <v>0.55211805555556004</v>
      </c>
      <c r="N128" s="24">
        <v>10</v>
      </c>
      <c r="O128" s="21" t="s">
        <v>66</v>
      </c>
      <c r="P128" s="46">
        <f>TotalFix[[#This Row],[Confirmed activ. 3 (ILE03)]]</f>
        <v>10</v>
      </c>
      <c r="Q128" s="24">
        <v>10</v>
      </c>
      <c r="R128" s="21" t="s">
        <v>66</v>
      </c>
      <c r="S128" s="21" t="s">
        <v>72</v>
      </c>
    </row>
    <row r="129" spans="1:19" s="21" customFormat="1" x14ac:dyDescent="0.35">
      <c r="A129" s="26">
        <v>1529217</v>
      </c>
      <c r="B129" s="53">
        <v>411578</v>
      </c>
      <c r="C129" s="26">
        <f>VLOOKUP(TotalFix[[#This Row],[Order]],'Total Fix by SS'!B:C,2,0)</f>
        <v>210</v>
      </c>
      <c r="D129" s="21" t="s">
        <v>59</v>
      </c>
      <c r="E129" s="21" t="s">
        <v>104</v>
      </c>
      <c r="F129" s="21" t="s">
        <v>102</v>
      </c>
      <c r="G129" s="21" t="s">
        <v>105</v>
      </c>
      <c r="H129" s="21" t="s">
        <v>100</v>
      </c>
      <c r="I129" s="21" t="s">
        <v>106</v>
      </c>
      <c r="J129" s="22">
        <v>43612</v>
      </c>
      <c r="K129" s="23">
        <v>0.55228009259259003</v>
      </c>
      <c r="L129" s="22">
        <v>43612</v>
      </c>
      <c r="M129" s="23">
        <v>0.55228009259259003</v>
      </c>
      <c r="N129" s="24">
        <v>10</v>
      </c>
      <c r="O129" s="21" t="s">
        <v>66</v>
      </c>
      <c r="P129" s="46">
        <f>TotalFix[[#This Row],[Confirmed activ. 3 (ILE03)]]</f>
        <v>10</v>
      </c>
      <c r="Q129" s="24">
        <v>10</v>
      </c>
      <c r="R129" s="21" t="s">
        <v>66</v>
      </c>
      <c r="S129" s="21" t="s">
        <v>72</v>
      </c>
    </row>
    <row r="130" spans="1:19" s="21" customFormat="1" x14ac:dyDescent="0.35">
      <c r="A130" s="26">
        <v>1529217</v>
      </c>
      <c r="B130" s="53">
        <v>411578</v>
      </c>
      <c r="C130" s="26">
        <f>VLOOKUP(TotalFix[[#This Row],[Order]],'Total Fix by SS'!B:C,2,0)</f>
        <v>210</v>
      </c>
      <c r="D130" s="21" t="s">
        <v>107</v>
      </c>
      <c r="E130" s="21" t="s">
        <v>60</v>
      </c>
      <c r="F130" s="21" t="s">
        <v>61</v>
      </c>
      <c r="G130" s="21" t="s">
        <v>90</v>
      </c>
      <c r="H130" s="21" t="s">
        <v>63</v>
      </c>
      <c r="I130" s="21" t="s">
        <v>108</v>
      </c>
      <c r="J130" s="22">
        <v>43594</v>
      </c>
      <c r="K130" s="23">
        <v>0.32496527777778</v>
      </c>
      <c r="L130" s="22">
        <v>43606</v>
      </c>
      <c r="M130" s="23">
        <v>0.41217592592593</v>
      </c>
      <c r="N130" s="25">
        <v>70.078999999999994</v>
      </c>
      <c r="O130" s="21" t="s">
        <v>77</v>
      </c>
      <c r="P130" s="46">
        <f>TotalFix[[#This Row],[Confirmed activ. 3 (ILE03)]]*60</f>
        <v>4204.74</v>
      </c>
      <c r="Q130" s="24">
        <v>1</v>
      </c>
      <c r="R130" s="21" t="s">
        <v>66</v>
      </c>
      <c r="S130" s="21" t="s">
        <v>67</v>
      </c>
    </row>
    <row r="131" spans="1:19" s="21" customFormat="1" x14ac:dyDescent="0.35">
      <c r="A131" s="26">
        <v>1529217</v>
      </c>
      <c r="B131" s="53">
        <v>411578</v>
      </c>
      <c r="C131" s="26">
        <f>VLOOKUP(TotalFix[[#This Row],[Order]],'Total Fix by SS'!B:C,2,0)</f>
        <v>210</v>
      </c>
      <c r="D131" s="21" t="s">
        <v>109</v>
      </c>
      <c r="E131" s="21" t="s">
        <v>82</v>
      </c>
      <c r="F131" s="21" t="s">
        <v>83</v>
      </c>
      <c r="G131" s="21" t="s">
        <v>90</v>
      </c>
      <c r="H131" s="21" t="s">
        <v>84</v>
      </c>
      <c r="I131" s="21" t="s">
        <v>110</v>
      </c>
      <c r="J131" s="22">
        <v>43606</v>
      </c>
      <c r="K131" s="23">
        <v>0.95928240740741</v>
      </c>
      <c r="L131" s="22">
        <v>43607</v>
      </c>
      <c r="M131" s="23">
        <v>0.27280092592593003</v>
      </c>
      <c r="N131" s="25">
        <v>2.508</v>
      </c>
      <c r="O131" s="21" t="s">
        <v>77</v>
      </c>
      <c r="P131" s="46">
        <f>TotalFix[[#This Row],[Confirmed activ. 3 (ILE03)]]*60</f>
        <v>150.47999999999999</v>
      </c>
      <c r="Q131" s="24">
        <v>5</v>
      </c>
      <c r="R131" s="21" t="s">
        <v>66</v>
      </c>
      <c r="S131" s="21" t="s">
        <v>67</v>
      </c>
    </row>
    <row r="132" spans="1:19" s="21" customFormat="1" x14ac:dyDescent="0.35">
      <c r="A132" s="26">
        <v>1529656</v>
      </c>
      <c r="B132" s="53">
        <v>411578</v>
      </c>
      <c r="C132" s="26">
        <f>VLOOKUP(TotalFix[[#This Row],[Order]],'Total Fix by SS'!B:C,2,0)</f>
        <v>210</v>
      </c>
      <c r="D132" s="21" t="s">
        <v>59</v>
      </c>
      <c r="E132" s="21" t="s">
        <v>60</v>
      </c>
      <c r="F132" s="21" t="s">
        <v>61</v>
      </c>
      <c r="G132" s="21" t="s">
        <v>62</v>
      </c>
      <c r="H132" s="21" t="s">
        <v>63</v>
      </c>
      <c r="I132" s="21" t="s">
        <v>64</v>
      </c>
      <c r="J132" s="22">
        <v>43597</v>
      </c>
      <c r="K132" s="23">
        <v>0.39479166666666998</v>
      </c>
      <c r="L132" s="22">
        <v>43597</v>
      </c>
      <c r="M132" s="23">
        <v>0.39533564814814998</v>
      </c>
      <c r="N132" s="24">
        <v>12</v>
      </c>
      <c r="O132" s="21" t="s">
        <v>65</v>
      </c>
      <c r="P132" s="46">
        <f>TotalFix[[#This Row],[Confirmed activ. 3 (ILE03)]]/60</f>
        <v>0.2</v>
      </c>
      <c r="Q132" s="24">
        <v>20</v>
      </c>
      <c r="R132" s="21" t="s">
        <v>66</v>
      </c>
      <c r="S132" s="21" t="s">
        <v>67</v>
      </c>
    </row>
    <row r="133" spans="1:19" s="21" customFormat="1" x14ac:dyDescent="0.35">
      <c r="A133" s="26">
        <v>1529656</v>
      </c>
      <c r="B133" s="53">
        <v>411578</v>
      </c>
      <c r="C133" s="26">
        <f>VLOOKUP(TotalFix[[#This Row],[Order]],'Total Fix by SS'!B:C,2,0)</f>
        <v>210</v>
      </c>
      <c r="D133" s="21" t="s">
        <v>59</v>
      </c>
      <c r="E133" s="21" t="s">
        <v>68</v>
      </c>
      <c r="F133" s="21" t="s">
        <v>69</v>
      </c>
      <c r="G133" s="21" t="s">
        <v>62</v>
      </c>
      <c r="H133" s="21" t="s">
        <v>70</v>
      </c>
      <c r="I133" s="21" t="s">
        <v>71</v>
      </c>
      <c r="J133" s="22">
        <v>43597</v>
      </c>
      <c r="K133" s="23">
        <v>0.43254629629629998</v>
      </c>
      <c r="L133" s="22">
        <v>43597</v>
      </c>
      <c r="M133" s="23">
        <v>0.43254629629629998</v>
      </c>
      <c r="N133" s="24">
        <v>30</v>
      </c>
      <c r="O133" s="21" t="s">
        <v>66</v>
      </c>
      <c r="P133" s="46">
        <f>TotalFix[[#This Row],[Confirmed activ. 3 (ILE03)]]</f>
        <v>30</v>
      </c>
      <c r="Q133" s="24">
        <v>30</v>
      </c>
      <c r="R133" s="21" t="s">
        <v>66</v>
      </c>
      <c r="S133" s="21" t="s">
        <v>72</v>
      </c>
    </row>
    <row r="134" spans="1:19" s="21" customFormat="1" x14ac:dyDescent="0.35">
      <c r="A134" s="26">
        <v>1529656</v>
      </c>
      <c r="B134" s="53">
        <v>411578</v>
      </c>
      <c r="C134" s="26">
        <f>VLOOKUP(TotalFix[[#This Row],[Order]],'Total Fix by SS'!B:C,2,0)</f>
        <v>210</v>
      </c>
      <c r="D134" s="21" t="s">
        <v>59</v>
      </c>
      <c r="E134" s="21" t="s">
        <v>73</v>
      </c>
      <c r="F134" s="21" t="s">
        <v>61</v>
      </c>
      <c r="G134" s="21" t="s">
        <v>62</v>
      </c>
      <c r="H134" s="21" t="s">
        <v>63</v>
      </c>
      <c r="I134" s="21" t="s">
        <v>74</v>
      </c>
      <c r="J134" s="22">
        <v>43604</v>
      </c>
      <c r="K134" s="23">
        <v>0.51535879629629999</v>
      </c>
      <c r="L134" s="22">
        <v>43604</v>
      </c>
      <c r="M134" s="23">
        <v>0.55255787037036996</v>
      </c>
      <c r="N134" s="25">
        <v>53.567</v>
      </c>
      <c r="O134" s="21" t="s">
        <v>66</v>
      </c>
      <c r="P134" s="46">
        <f>TotalFix[[#This Row],[Confirmed activ. 3 (ILE03)]]</f>
        <v>53.567</v>
      </c>
      <c r="Q134" s="24">
        <v>200</v>
      </c>
      <c r="R134" s="21" t="s">
        <v>66</v>
      </c>
      <c r="S134" s="21" t="s">
        <v>67</v>
      </c>
    </row>
    <row r="135" spans="1:19" s="21" customFormat="1" x14ac:dyDescent="0.35">
      <c r="A135" s="26">
        <v>1529656</v>
      </c>
      <c r="B135" s="53">
        <v>411578</v>
      </c>
      <c r="C135" s="26">
        <f>VLOOKUP(TotalFix[[#This Row],[Order]],'Total Fix by SS'!B:C,2,0)</f>
        <v>210</v>
      </c>
      <c r="D135" s="21" t="s">
        <v>59</v>
      </c>
      <c r="E135" s="21" t="s">
        <v>75</v>
      </c>
      <c r="F135" s="21" t="s">
        <v>61</v>
      </c>
      <c r="G135" s="21" t="s">
        <v>62</v>
      </c>
      <c r="H135" s="21" t="s">
        <v>63</v>
      </c>
      <c r="I135" s="21" t="s">
        <v>76</v>
      </c>
      <c r="J135" s="22">
        <v>43604</v>
      </c>
      <c r="K135" s="23">
        <v>0.55275462962962996</v>
      </c>
      <c r="L135" s="22">
        <v>43604</v>
      </c>
      <c r="M135" s="23">
        <v>0.62491898148147995</v>
      </c>
      <c r="N135" s="25">
        <v>1.732</v>
      </c>
      <c r="O135" s="21" t="s">
        <v>77</v>
      </c>
      <c r="P135" s="46">
        <f>TotalFix[[#This Row],[Confirmed activ. 3 (ILE03)]]*60</f>
        <v>103.92</v>
      </c>
      <c r="Q135" s="24">
        <v>500</v>
      </c>
      <c r="R135" s="21" t="s">
        <v>66</v>
      </c>
      <c r="S135" s="21" t="s">
        <v>67</v>
      </c>
    </row>
    <row r="136" spans="1:19" s="21" customFormat="1" x14ac:dyDescent="0.35">
      <c r="A136" s="26">
        <v>1529656</v>
      </c>
      <c r="B136" s="53">
        <v>411578</v>
      </c>
      <c r="C136" s="26">
        <f>VLOOKUP(TotalFix[[#This Row],[Order]],'Total Fix by SS'!B:C,2,0)</f>
        <v>210</v>
      </c>
      <c r="D136" s="21" t="s">
        <v>59</v>
      </c>
      <c r="E136" s="21" t="s">
        <v>78</v>
      </c>
      <c r="F136" s="21" t="s">
        <v>69</v>
      </c>
      <c r="G136" s="21" t="s">
        <v>62</v>
      </c>
      <c r="H136" s="21" t="s">
        <v>70</v>
      </c>
      <c r="I136" s="21" t="s">
        <v>79</v>
      </c>
      <c r="J136" s="22">
        <v>43605</v>
      </c>
      <c r="K136" s="23">
        <v>0.47383101851852</v>
      </c>
      <c r="L136" s="22">
        <v>43605</v>
      </c>
      <c r="M136" s="23">
        <v>0.47383101851852</v>
      </c>
      <c r="N136" s="24">
        <v>20</v>
      </c>
      <c r="O136" s="21" t="s">
        <v>66</v>
      </c>
      <c r="P136" s="46">
        <f>TotalFix[[#This Row],[Confirmed activ. 3 (ILE03)]]</f>
        <v>20</v>
      </c>
      <c r="Q136" s="24">
        <v>20</v>
      </c>
      <c r="R136" s="21" t="s">
        <v>66</v>
      </c>
      <c r="S136" s="21" t="s">
        <v>72</v>
      </c>
    </row>
    <row r="137" spans="1:19" s="21" customFormat="1" x14ac:dyDescent="0.35">
      <c r="A137" s="26">
        <v>1529656</v>
      </c>
      <c r="B137" s="53">
        <v>411578</v>
      </c>
      <c r="C137" s="26">
        <f>VLOOKUP(TotalFix[[#This Row],[Order]],'Total Fix by SS'!B:C,2,0)</f>
        <v>210</v>
      </c>
      <c r="D137" s="21" t="s">
        <v>59</v>
      </c>
      <c r="E137" s="21" t="s">
        <v>80</v>
      </c>
      <c r="F137" s="21" t="s">
        <v>69</v>
      </c>
      <c r="G137" s="21" t="s">
        <v>62</v>
      </c>
      <c r="H137" s="21" t="s">
        <v>70</v>
      </c>
      <c r="I137" s="21" t="s">
        <v>81</v>
      </c>
      <c r="J137" s="22">
        <v>43605</v>
      </c>
      <c r="K137" s="23">
        <v>0.47396990740741002</v>
      </c>
      <c r="L137" s="22">
        <v>43605</v>
      </c>
      <c r="M137" s="23">
        <v>0.47396990740741002</v>
      </c>
      <c r="N137" s="24">
        <v>20</v>
      </c>
      <c r="O137" s="21" t="s">
        <v>66</v>
      </c>
      <c r="P137" s="46">
        <f>TotalFix[[#This Row],[Confirmed activ. 3 (ILE03)]]</f>
        <v>20</v>
      </c>
      <c r="Q137" s="24">
        <v>20</v>
      </c>
      <c r="R137" s="21" t="s">
        <v>66</v>
      </c>
      <c r="S137" s="21" t="s">
        <v>72</v>
      </c>
    </row>
    <row r="138" spans="1:19" s="21" customFormat="1" x14ac:dyDescent="0.35">
      <c r="A138" s="26">
        <v>1529656</v>
      </c>
      <c r="B138" s="53">
        <v>411578</v>
      </c>
      <c r="C138" s="26">
        <f>VLOOKUP(TotalFix[[#This Row],[Order]],'Total Fix by SS'!B:C,2,0)</f>
        <v>210</v>
      </c>
      <c r="D138" s="21" t="s">
        <v>59</v>
      </c>
      <c r="E138" s="21" t="s">
        <v>82</v>
      </c>
      <c r="F138" s="21" t="s">
        <v>83</v>
      </c>
      <c r="G138" s="21" t="s">
        <v>62</v>
      </c>
      <c r="H138" s="21" t="s">
        <v>84</v>
      </c>
      <c r="I138" s="21" t="s">
        <v>84</v>
      </c>
      <c r="J138" s="22">
        <v>43605</v>
      </c>
      <c r="K138" s="23">
        <v>0.64078703703703999</v>
      </c>
      <c r="L138" s="22">
        <v>43606</v>
      </c>
      <c r="M138" s="23">
        <v>0.62030092592593</v>
      </c>
      <c r="N138" s="25">
        <v>16.667999999999999</v>
      </c>
      <c r="O138" s="21" t="s">
        <v>77</v>
      </c>
      <c r="P138" s="46">
        <f>TotalFix[[#This Row],[Confirmed activ. 3 (ILE03)]]*60</f>
        <v>1000.0799999999999</v>
      </c>
      <c r="Q138" s="24">
        <v>450</v>
      </c>
      <c r="R138" s="21" t="s">
        <v>66</v>
      </c>
      <c r="S138" s="21" t="s">
        <v>67</v>
      </c>
    </row>
    <row r="139" spans="1:19" s="21" customFormat="1" x14ac:dyDescent="0.35">
      <c r="A139" s="26">
        <v>1529656</v>
      </c>
      <c r="B139" s="53">
        <v>411578</v>
      </c>
      <c r="C139" s="26">
        <f>VLOOKUP(TotalFix[[#This Row],[Order]],'Total Fix by SS'!B:C,2,0)</f>
        <v>210</v>
      </c>
      <c r="D139" s="21" t="s">
        <v>59</v>
      </c>
      <c r="E139" s="21" t="s">
        <v>85</v>
      </c>
      <c r="F139" s="21" t="s">
        <v>86</v>
      </c>
      <c r="G139" s="21" t="s">
        <v>62</v>
      </c>
      <c r="H139" s="21" t="s">
        <v>87</v>
      </c>
      <c r="I139" s="21" t="s">
        <v>87</v>
      </c>
      <c r="J139" s="22">
        <v>43607</v>
      </c>
      <c r="K139" s="23">
        <v>0.31648148148147998</v>
      </c>
      <c r="L139" s="22">
        <v>43607</v>
      </c>
      <c r="M139" s="23">
        <v>0.31648148148147998</v>
      </c>
      <c r="N139" s="24">
        <v>20</v>
      </c>
      <c r="O139" s="21" t="s">
        <v>66</v>
      </c>
      <c r="P139" s="46">
        <f>TotalFix[[#This Row],[Confirmed activ. 3 (ILE03)]]</f>
        <v>20</v>
      </c>
      <c r="Q139" s="24">
        <v>20</v>
      </c>
      <c r="R139" s="21" t="s">
        <v>66</v>
      </c>
      <c r="S139" s="21" t="s">
        <v>72</v>
      </c>
    </row>
    <row r="140" spans="1:19" s="21" customFormat="1" x14ac:dyDescent="0.35">
      <c r="A140" s="26">
        <v>1529656</v>
      </c>
      <c r="B140" s="53">
        <v>411578</v>
      </c>
      <c r="C140" s="26">
        <f>VLOOKUP(TotalFix[[#This Row],[Order]],'Total Fix by SS'!B:C,2,0)</f>
        <v>210</v>
      </c>
      <c r="D140" s="21" t="s">
        <v>59</v>
      </c>
      <c r="E140" s="21" t="s">
        <v>88</v>
      </c>
      <c r="F140" s="21" t="s">
        <v>89</v>
      </c>
      <c r="G140" s="21" t="s">
        <v>90</v>
      </c>
      <c r="H140" s="21" t="s">
        <v>91</v>
      </c>
      <c r="I140" s="21" t="s">
        <v>92</v>
      </c>
      <c r="J140" s="22"/>
      <c r="K140" s="23">
        <v>0</v>
      </c>
      <c r="L140" s="22"/>
      <c r="M140" s="23">
        <v>0</v>
      </c>
      <c r="N140" s="25">
        <v>0</v>
      </c>
      <c r="O140" s="21" t="s">
        <v>93</v>
      </c>
      <c r="P140" s="46"/>
      <c r="Q140" s="24">
        <v>1370</v>
      </c>
      <c r="R140" s="21" t="s">
        <v>66</v>
      </c>
      <c r="S140" s="21" t="s">
        <v>94</v>
      </c>
    </row>
    <row r="141" spans="1:19" s="21" customFormat="1" x14ac:dyDescent="0.35">
      <c r="A141" s="26">
        <v>1529656</v>
      </c>
      <c r="B141" s="53">
        <v>411578</v>
      </c>
      <c r="C141" s="26">
        <f>VLOOKUP(TotalFix[[#This Row],[Order]],'Total Fix by SS'!B:C,2,0)</f>
        <v>210</v>
      </c>
      <c r="D141" s="21" t="s">
        <v>59</v>
      </c>
      <c r="E141" s="21" t="s">
        <v>95</v>
      </c>
      <c r="F141" s="21" t="s">
        <v>61</v>
      </c>
      <c r="G141" s="21" t="s">
        <v>62</v>
      </c>
      <c r="H141" s="21" t="s">
        <v>63</v>
      </c>
      <c r="I141" s="21" t="s">
        <v>96</v>
      </c>
      <c r="J141" s="22">
        <v>43608</v>
      </c>
      <c r="K141" s="23">
        <v>0.37289351851851998</v>
      </c>
      <c r="L141" s="22">
        <v>43608</v>
      </c>
      <c r="M141" s="23">
        <v>0.57991898148148002</v>
      </c>
      <c r="N141" s="25">
        <v>54.082999999999998</v>
      </c>
      <c r="O141" s="21" t="s">
        <v>66</v>
      </c>
      <c r="P141" s="46">
        <f>TotalFix[[#This Row],[Confirmed activ. 3 (ILE03)]]</f>
        <v>54.082999999999998</v>
      </c>
      <c r="Q141" s="24">
        <v>40</v>
      </c>
      <c r="R141" s="21" t="s">
        <v>66</v>
      </c>
      <c r="S141" s="21" t="s">
        <v>67</v>
      </c>
    </row>
    <row r="142" spans="1:19" s="21" customFormat="1" x14ac:dyDescent="0.35">
      <c r="A142" s="26">
        <v>1529656</v>
      </c>
      <c r="B142" s="53">
        <v>411578</v>
      </c>
      <c r="C142" s="26">
        <f>VLOOKUP(TotalFix[[#This Row],[Order]],'Total Fix by SS'!B:C,2,0)</f>
        <v>210</v>
      </c>
      <c r="D142" s="21" t="s">
        <v>59</v>
      </c>
      <c r="E142" s="21" t="s">
        <v>97</v>
      </c>
      <c r="F142" s="21" t="s">
        <v>69</v>
      </c>
      <c r="G142" s="21" t="s">
        <v>62</v>
      </c>
      <c r="H142" s="21" t="s">
        <v>70</v>
      </c>
      <c r="I142" s="21" t="s">
        <v>98</v>
      </c>
      <c r="J142" s="22">
        <v>43612</v>
      </c>
      <c r="K142" s="23">
        <v>0.54857638888889004</v>
      </c>
      <c r="L142" s="22">
        <v>43612</v>
      </c>
      <c r="M142" s="23">
        <v>0.54857638888889004</v>
      </c>
      <c r="N142" s="24">
        <v>20</v>
      </c>
      <c r="O142" s="21" t="s">
        <v>66</v>
      </c>
      <c r="P142" s="46">
        <f>TotalFix[[#This Row],[Confirmed activ. 3 (ILE03)]]</f>
        <v>20</v>
      </c>
      <c r="Q142" s="24">
        <v>20</v>
      </c>
      <c r="R142" s="21" t="s">
        <v>66</v>
      </c>
      <c r="S142" s="21" t="s">
        <v>72</v>
      </c>
    </row>
    <row r="143" spans="1:19" s="21" customFormat="1" x14ac:dyDescent="0.35">
      <c r="A143" s="26">
        <v>1529656</v>
      </c>
      <c r="B143" s="53">
        <v>411578</v>
      </c>
      <c r="C143" s="26">
        <f>VLOOKUP(TotalFix[[#This Row],[Order]],'Total Fix by SS'!B:C,2,0)</f>
        <v>210</v>
      </c>
      <c r="D143" s="21" t="s">
        <v>59</v>
      </c>
      <c r="E143" s="21" t="s">
        <v>99</v>
      </c>
      <c r="F143" s="21" t="s">
        <v>69</v>
      </c>
      <c r="G143" s="21" t="s">
        <v>62</v>
      </c>
      <c r="H143" s="21" t="s">
        <v>70</v>
      </c>
      <c r="I143" s="21" t="s">
        <v>100</v>
      </c>
      <c r="J143" s="22">
        <v>43612</v>
      </c>
      <c r="K143" s="23">
        <v>0.54869212962962999</v>
      </c>
      <c r="L143" s="22">
        <v>43612</v>
      </c>
      <c r="M143" s="23">
        <v>0.54869212962962999</v>
      </c>
      <c r="N143" s="24">
        <v>50</v>
      </c>
      <c r="O143" s="21" t="s">
        <v>66</v>
      </c>
      <c r="P143" s="46">
        <f>TotalFix[[#This Row],[Confirmed activ. 3 (ILE03)]]</f>
        <v>50</v>
      </c>
      <c r="Q143" s="24">
        <v>50</v>
      </c>
      <c r="R143" s="21" t="s">
        <v>66</v>
      </c>
      <c r="S143" s="21" t="s">
        <v>72</v>
      </c>
    </row>
    <row r="144" spans="1:19" s="21" customFormat="1" x14ac:dyDescent="0.35">
      <c r="A144" s="26">
        <v>1529656</v>
      </c>
      <c r="B144" s="53">
        <v>411578</v>
      </c>
      <c r="C144" s="26">
        <f>VLOOKUP(TotalFix[[#This Row],[Order]],'Total Fix by SS'!B:C,2,0)</f>
        <v>210</v>
      </c>
      <c r="D144" s="21" t="s">
        <v>59</v>
      </c>
      <c r="E144" s="21" t="s">
        <v>101</v>
      </c>
      <c r="F144" s="21" t="s">
        <v>102</v>
      </c>
      <c r="G144" s="21" t="s">
        <v>62</v>
      </c>
      <c r="H144" s="21" t="s">
        <v>100</v>
      </c>
      <c r="I144" s="21" t="s">
        <v>103</v>
      </c>
      <c r="J144" s="22">
        <v>43612</v>
      </c>
      <c r="K144" s="23">
        <v>0.5487962962963</v>
      </c>
      <c r="L144" s="22">
        <v>43612</v>
      </c>
      <c r="M144" s="23">
        <v>0.5487962962963</v>
      </c>
      <c r="N144" s="24">
        <v>10</v>
      </c>
      <c r="O144" s="21" t="s">
        <v>66</v>
      </c>
      <c r="P144" s="46">
        <f>TotalFix[[#This Row],[Confirmed activ. 3 (ILE03)]]</f>
        <v>10</v>
      </c>
      <c r="Q144" s="24">
        <v>10</v>
      </c>
      <c r="R144" s="21" t="s">
        <v>66</v>
      </c>
      <c r="S144" s="21" t="s">
        <v>72</v>
      </c>
    </row>
    <row r="145" spans="1:19" s="21" customFormat="1" x14ac:dyDescent="0.35">
      <c r="A145" s="26">
        <v>1529656</v>
      </c>
      <c r="B145" s="53">
        <v>411578</v>
      </c>
      <c r="C145" s="26">
        <f>VLOOKUP(TotalFix[[#This Row],[Order]],'Total Fix by SS'!B:C,2,0)</f>
        <v>210</v>
      </c>
      <c r="D145" s="21" t="s">
        <v>59</v>
      </c>
      <c r="E145" s="21" t="s">
        <v>104</v>
      </c>
      <c r="F145" s="21" t="s">
        <v>102</v>
      </c>
      <c r="G145" s="21" t="s">
        <v>105</v>
      </c>
      <c r="H145" s="21" t="s">
        <v>100</v>
      </c>
      <c r="I145" s="21" t="s">
        <v>106</v>
      </c>
      <c r="J145" s="22">
        <v>43612</v>
      </c>
      <c r="K145" s="23">
        <v>0.55320601851852003</v>
      </c>
      <c r="L145" s="22">
        <v>43612</v>
      </c>
      <c r="M145" s="23">
        <v>0.55320601851852003</v>
      </c>
      <c r="N145" s="24">
        <v>10</v>
      </c>
      <c r="O145" s="21" t="s">
        <v>66</v>
      </c>
      <c r="P145" s="46">
        <f>TotalFix[[#This Row],[Confirmed activ. 3 (ILE03)]]</f>
        <v>10</v>
      </c>
      <c r="Q145" s="24">
        <v>10</v>
      </c>
      <c r="R145" s="21" t="s">
        <v>66</v>
      </c>
      <c r="S145" s="21" t="s">
        <v>72</v>
      </c>
    </row>
    <row r="146" spans="1:19" s="21" customFormat="1" x14ac:dyDescent="0.35">
      <c r="A146" s="26">
        <v>1529656</v>
      </c>
      <c r="B146" s="53">
        <v>411578</v>
      </c>
      <c r="C146" s="26">
        <f>VLOOKUP(TotalFix[[#This Row],[Order]],'Total Fix by SS'!B:C,2,0)</f>
        <v>210</v>
      </c>
      <c r="D146" s="21" t="s">
        <v>107</v>
      </c>
      <c r="E146" s="21" t="s">
        <v>60</v>
      </c>
      <c r="F146" s="21" t="s">
        <v>61</v>
      </c>
      <c r="G146" s="21" t="s">
        <v>90</v>
      </c>
      <c r="H146" s="21" t="s">
        <v>63</v>
      </c>
      <c r="I146" s="21" t="s">
        <v>108</v>
      </c>
      <c r="J146" s="22">
        <v>43600</v>
      </c>
      <c r="K146" s="23">
        <v>0.31332175925925998</v>
      </c>
      <c r="L146" s="22">
        <v>43604</v>
      </c>
      <c r="M146" s="23">
        <v>0.50329861111110996</v>
      </c>
      <c r="N146" s="25">
        <v>20.081</v>
      </c>
      <c r="O146" s="21" t="s">
        <v>77</v>
      </c>
      <c r="P146" s="46">
        <f>TotalFix[[#This Row],[Confirmed activ. 3 (ILE03)]]*60</f>
        <v>1204.8599999999999</v>
      </c>
      <c r="Q146" s="24">
        <v>1</v>
      </c>
      <c r="R146" s="21" t="s">
        <v>66</v>
      </c>
      <c r="S146" s="21" t="s">
        <v>67</v>
      </c>
    </row>
    <row r="147" spans="1:19" s="21" customFormat="1" x14ac:dyDescent="0.35">
      <c r="A147" s="26">
        <v>1529656</v>
      </c>
      <c r="B147" s="53">
        <v>411578</v>
      </c>
      <c r="C147" s="26">
        <f>VLOOKUP(TotalFix[[#This Row],[Order]],'Total Fix by SS'!B:C,2,0)</f>
        <v>210</v>
      </c>
      <c r="D147" s="21" t="s">
        <v>109</v>
      </c>
      <c r="E147" s="21" t="s">
        <v>82</v>
      </c>
      <c r="F147" s="21" t="s">
        <v>83</v>
      </c>
      <c r="G147" s="21" t="s">
        <v>90</v>
      </c>
      <c r="H147" s="21" t="s">
        <v>84</v>
      </c>
      <c r="I147" s="21" t="s">
        <v>110</v>
      </c>
      <c r="J147" s="22">
        <v>43605</v>
      </c>
      <c r="K147" s="23">
        <v>0.95075231481481004</v>
      </c>
      <c r="L147" s="22">
        <v>43606</v>
      </c>
      <c r="M147" s="23">
        <v>0.28204861111111001</v>
      </c>
      <c r="N147" s="25">
        <v>2.65</v>
      </c>
      <c r="O147" s="21" t="s">
        <v>77</v>
      </c>
      <c r="P147" s="46">
        <f>TotalFix[[#This Row],[Confirmed activ. 3 (ILE03)]]*60</f>
        <v>159</v>
      </c>
      <c r="Q147" s="24">
        <v>5</v>
      </c>
      <c r="R147" s="21" t="s">
        <v>66</v>
      </c>
      <c r="S147" s="21" t="s">
        <v>67</v>
      </c>
    </row>
    <row r="148" spans="1:19" s="21" customFormat="1" x14ac:dyDescent="0.35">
      <c r="A148" s="26">
        <v>1529657</v>
      </c>
      <c r="B148" s="53">
        <v>411578</v>
      </c>
      <c r="C148" s="26">
        <f>VLOOKUP(TotalFix[[#This Row],[Order]],'Total Fix by SS'!B:C,2,0)</f>
        <v>210</v>
      </c>
      <c r="D148" s="21" t="s">
        <v>59</v>
      </c>
      <c r="E148" s="21" t="s">
        <v>60</v>
      </c>
      <c r="F148" s="21" t="s">
        <v>61</v>
      </c>
      <c r="G148" s="21" t="s">
        <v>62</v>
      </c>
      <c r="H148" s="21" t="s">
        <v>63</v>
      </c>
      <c r="I148" s="21" t="s">
        <v>139</v>
      </c>
      <c r="J148" s="22">
        <v>43597</v>
      </c>
      <c r="K148" s="23">
        <v>0.39427083333333002</v>
      </c>
      <c r="L148" s="22">
        <v>43597</v>
      </c>
      <c r="M148" s="23">
        <v>0.39533564814814998</v>
      </c>
      <c r="N148" s="24">
        <v>27</v>
      </c>
      <c r="O148" s="21" t="s">
        <v>65</v>
      </c>
      <c r="P148" s="46">
        <f>TotalFix[[#This Row],[Confirmed activ. 3 (ILE03)]]/60</f>
        <v>0.45</v>
      </c>
      <c r="Q148" s="24">
        <v>20</v>
      </c>
      <c r="R148" s="21" t="s">
        <v>66</v>
      </c>
      <c r="S148" s="21" t="s">
        <v>67</v>
      </c>
    </row>
    <row r="149" spans="1:19" s="21" customFormat="1" x14ac:dyDescent="0.35">
      <c r="A149" s="26">
        <v>1529657</v>
      </c>
      <c r="B149" s="53">
        <v>411578</v>
      </c>
      <c r="C149" s="26">
        <f>VLOOKUP(TotalFix[[#This Row],[Order]],'Total Fix by SS'!B:C,2,0)</f>
        <v>210</v>
      </c>
      <c r="D149" s="21" t="s">
        <v>59</v>
      </c>
      <c r="E149" s="21" t="s">
        <v>68</v>
      </c>
      <c r="F149" s="21" t="s">
        <v>69</v>
      </c>
      <c r="G149" s="21" t="s">
        <v>62</v>
      </c>
      <c r="H149" s="21" t="s">
        <v>70</v>
      </c>
      <c r="I149" s="21" t="s">
        <v>71</v>
      </c>
      <c r="J149" s="22">
        <v>43597</v>
      </c>
      <c r="K149" s="23">
        <v>0.43215277777778</v>
      </c>
      <c r="L149" s="22">
        <v>43597</v>
      </c>
      <c r="M149" s="23">
        <v>0.43215277777778</v>
      </c>
      <c r="N149" s="24">
        <v>30</v>
      </c>
      <c r="O149" s="21" t="s">
        <v>66</v>
      </c>
      <c r="P149" s="46">
        <f>TotalFix[[#This Row],[Confirmed activ. 3 (ILE03)]]</f>
        <v>30</v>
      </c>
      <c r="Q149" s="24">
        <v>30</v>
      </c>
      <c r="R149" s="21" t="s">
        <v>66</v>
      </c>
      <c r="S149" s="21" t="s">
        <v>72</v>
      </c>
    </row>
    <row r="150" spans="1:19" s="21" customFormat="1" x14ac:dyDescent="0.35">
      <c r="A150" s="26">
        <v>1529657</v>
      </c>
      <c r="B150" s="53">
        <v>411578</v>
      </c>
      <c r="C150" s="26">
        <f>VLOOKUP(TotalFix[[#This Row],[Order]],'Total Fix by SS'!B:C,2,0)</f>
        <v>210</v>
      </c>
      <c r="D150" s="21" t="s">
        <v>59</v>
      </c>
      <c r="E150" s="21" t="s">
        <v>73</v>
      </c>
      <c r="F150" s="21" t="s">
        <v>61</v>
      </c>
      <c r="G150" s="21" t="s">
        <v>62</v>
      </c>
      <c r="H150" s="21" t="s">
        <v>63</v>
      </c>
      <c r="I150" s="21" t="s">
        <v>74</v>
      </c>
      <c r="J150" s="22">
        <v>43598</v>
      </c>
      <c r="K150" s="23">
        <v>0.36984953703703999</v>
      </c>
      <c r="L150" s="22">
        <v>43598</v>
      </c>
      <c r="M150" s="23">
        <v>0.36988425925926</v>
      </c>
      <c r="N150" s="24">
        <v>3</v>
      </c>
      <c r="O150" s="21" t="s">
        <v>65</v>
      </c>
      <c r="P150" s="46">
        <f>TotalFix[[#This Row],[Confirmed activ. 3 (ILE03)]]/60</f>
        <v>0.05</v>
      </c>
      <c r="Q150" s="24">
        <v>200</v>
      </c>
      <c r="R150" s="21" t="s">
        <v>66</v>
      </c>
      <c r="S150" s="21" t="s">
        <v>67</v>
      </c>
    </row>
    <row r="151" spans="1:19" s="21" customFormat="1" x14ac:dyDescent="0.35">
      <c r="A151" s="26">
        <v>1529657</v>
      </c>
      <c r="B151" s="53">
        <v>411578</v>
      </c>
      <c r="C151" s="26">
        <f>VLOOKUP(TotalFix[[#This Row],[Order]],'Total Fix by SS'!B:C,2,0)</f>
        <v>210</v>
      </c>
      <c r="D151" s="21" t="s">
        <v>59</v>
      </c>
      <c r="E151" s="21" t="s">
        <v>75</v>
      </c>
      <c r="F151" s="21" t="s">
        <v>61</v>
      </c>
      <c r="G151" s="21" t="s">
        <v>62</v>
      </c>
      <c r="H151" s="21" t="s">
        <v>63</v>
      </c>
      <c r="I151" s="21" t="s">
        <v>76</v>
      </c>
      <c r="J151" s="22">
        <v>43598</v>
      </c>
      <c r="K151" s="23">
        <v>0.37004629629629998</v>
      </c>
      <c r="L151" s="22">
        <v>43601</v>
      </c>
      <c r="M151" s="23">
        <v>0.64277777777778</v>
      </c>
      <c r="N151" s="25">
        <v>27.734999999999999</v>
      </c>
      <c r="O151" s="21" t="s">
        <v>77</v>
      </c>
      <c r="P151" s="46">
        <f>TotalFix[[#This Row],[Confirmed activ. 3 (ILE03)]]*60</f>
        <v>1664.1</v>
      </c>
      <c r="Q151" s="24">
        <v>500</v>
      </c>
      <c r="R151" s="21" t="s">
        <v>66</v>
      </c>
      <c r="S151" s="21" t="s">
        <v>67</v>
      </c>
    </row>
    <row r="152" spans="1:19" s="21" customFormat="1" x14ac:dyDescent="0.35">
      <c r="A152" s="26">
        <v>1529657</v>
      </c>
      <c r="B152" s="53">
        <v>411578</v>
      </c>
      <c r="C152" s="26">
        <f>VLOOKUP(TotalFix[[#This Row],[Order]],'Total Fix by SS'!B:C,2,0)</f>
        <v>210</v>
      </c>
      <c r="D152" s="21" t="s">
        <v>59</v>
      </c>
      <c r="E152" s="21" t="s">
        <v>78</v>
      </c>
      <c r="F152" s="21" t="s">
        <v>69</v>
      </c>
      <c r="G152" s="21" t="s">
        <v>62</v>
      </c>
      <c r="H152" s="21" t="s">
        <v>70</v>
      </c>
      <c r="I152" s="21" t="s">
        <v>79</v>
      </c>
      <c r="J152" s="22">
        <v>43604</v>
      </c>
      <c r="K152" s="23">
        <v>0.55692129629630005</v>
      </c>
      <c r="L152" s="22">
        <v>43604</v>
      </c>
      <c r="M152" s="23">
        <v>0.55692129629630005</v>
      </c>
      <c r="N152" s="24">
        <v>20</v>
      </c>
      <c r="O152" s="21" t="s">
        <v>66</v>
      </c>
      <c r="P152" s="46">
        <f>TotalFix[[#This Row],[Confirmed activ. 3 (ILE03)]]</f>
        <v>20</v>
      </c>
      <c r="Q152" s="24">
        <v>20</v>
      </c>
      <c r="R152" s="21" t="s">
        <v>66</v>
      </c>
      <c r="S152" s="21" t="s">
        <v>72</v>
      </c>
    </row>
    <row r="153" spans="1:19" s="21" customFormat="1" x14ac:dyDescent="0.35">
      <c r="A153" s="26">
        <v>1529657</v>
      </c>
      <c r="B153" s="53">
        <v>411578</v>
      </c>
      <c r="C153" s="26">
        <f>VLOOKUP(TotalFix[[#This Row],[Order]],'Total Fix by SS'!B:C,2,0)</f>
        <v>210</v>
      </c>
      <c r="D153" s="21" t="s">
        <v>59</v>
      </c>
      <c r="E153" s="21" t="s">
        <v>80</v>
      </c>
      <c r="F153" s="21" t="s">
        <v>69</v>
      </c>
      <c r="G153" s="21" t="s">
        <v>62</v>
      </c>
      <c r="H153" s="21" t="s">
        <v>70</v>
      </c>
      <c r="I153" s="21" t="s">
        <v>81</v>
      </c>
      <c r="J153" s="22">
        <v>43604</v>
      </c>
      <c r="K153" s="23">
        <v>0.55706018518518996</v>
      </c>
      <c r="L153" s="22">
        <v>43604</v>
      </c>
      <c r="M153" s="23">
        <v>0.55706018518518996</v>
      </c>
      <c r="N153" s="24">
        <v>20</v>
      </c>
      <c r="O153" s="21" t="s">
        <v>66</v>
      </c>
      <c r="P153" s="46">
        <f>TotalFix[[#This Row],[Confirmed activ. 3 (ILE03)]]</f>
        <v>20</v>
      </c>
      <c r="Q153" s="24">
        <v>20</v>
      </c>
      <c r="R153" s="21" t="s">
        <v>66</v>
      </c>
      <c r="S153" s="21" t="s">
        <v>72</v>
      </c>
    </row>
    <row r="154" spans="1:19" s="21" customFormat="1" x14ac:dyDescent="0.35">
      <c r="A154" s="26">
        <v>1529657</v>
      </c>
      <c r="B154" s="53">
        <v>411578</v>
      </c>
      <c r="C154" s="26">
        <f>VLOOKUP(TotalFix[[#This Row],[Order]],'Total Fix by SS'!B:C,2,0)</f>
        <v>210</v>
      </c>
      <c r="D154" s="21" t="s">
        <v>59</v>
      </c>
      <c r="E154" s="21" t="s">
        <v>82</v>
      </c>
      <c r="F154" s="21" t="s">
        <v>83</v>
      </c>
      <c r="G154" s="21" t="s">
        <v>62</v>
      </c>
      <c r="H154" s="21" t="s">
        <v>84</v>
      </c>
      <c r="I154" s="21" t="s">
        <v>84</v>
      </c>
      <c r="J154" s="22">
        <v>43604</v>
      </c>
      <c r="K154" s="23">
        <v>0.60850694444443998</v>
      </c>
      <c r="L154" s="22">
        <v>43605</v>
      </c>
      <c r="M154" s="23">
        <v>0.26377314814815001</v>
      </c>
      <c r="N154" s="25">
        <v>444.25</v>
      </c>
      <c r="O154" s="21" t="s">
        <v>66</v>
      </c>
      <c r="P154" s="46">
        <f>TotalFix[[#This Row],[Confirmed activ. 3 (ILE03)]]</f>
        <v>444.25</v>
      </c>
      <c r="Q154" s="24">
        <v>450</v>
      </c>
      <c r="R154" s="21" t="s">
        <v>66</v>
      </c>
      <c r="S154" s="21" t="s">
        <v>67</v>
      </c>
    </row>
    <row r="155" spans="1:19" s="21" customFormat="1" x14ac:dyDescent="0.35">
      <c r="A155" s="26">
        <v>1529657</v>
      </c>
      <c r="B155" s="53">
        <v>411578</v>
      </c>
      <c r="C155" s="26">
        <f>VLOOKUP(TotalFix[[#This Row],[Order]],'Total Fix by SS'!B:C,2,0)</f>
        <v>210</v>
      </c>
      <c r="D155" s="21" t="s">
        <v>59</v>
      </c>
      <c r="E155" s="21" t="s">
        <v>85</v>
      </c>
      <c r="F155" s="21" t="s">
        <v>86</v>
      </c>
      <c r="G155" s="21" t="s">
        <v>62</v>
      </c>
      <c r="H155" s="21" t="s">
        <v>87</v>
      </c>
      <c r="I155" s="21" t="s">
        <v>87</v>
      </c>
      <c r="J155" s="22">
        <v>43606</v>
      </c>
      <c r="K155" s="23">
        <v>0.29339120370369998</v>
      </c>
      <c r="L155" s="22">
        <v>43606</v>
      </c>
      <c r="M155" s="23">
        <v>0.29339120370369998</v>
      </c>
      <c r="N155" s="24">
        <v>20</v>
      </c>
      <c r="O155" s="21" t="s">
        <v>66</v>
      </c>
      <c r="P155" s="46">
        <f>TotalFix[[#This Row],[Confirmed activ. 3 (ILE03)]]</f>
        <v>20</v>
      </c>
      <c r="Q155" s="24">
        <v>20</v>
      </c>
      <c r="R155" s="21" t="s">
        <v>66</v>
      </c>
      <c r="S155" s="21" t="s">
        <v>72</v>
      </c>
    </row>
    <row r="156" spans="1:19" s="21" customFormat="1" x14ac:dyDescent="0.35">
      <c r="A156" s="26">
        <v>1529657</v>
      </c>
      <c r="B156" s="53">
        <v>411578</v>
      </c>
      <c r="C156" s="26">
        <f>VLOOKUP(TotalFix[[#This Row],[Order]],'Total Fix by SS'!B:C,2,0)</f>
        <v>210</v>
      </c>
      <c r="D156" s="21" t="s">
        <v>59</v>
      </c>
      <c r="E156" s="21" t="s">
        <v>88</v>
      </c>
      <c r="F156" s="21" t="s">
        <v>89</v>
      </c>
      <c r="G156" s="21" t="s">
        <v>90</v>
      </c>
      <c r="H156" s="21" t="s">
        <v>91</v>
      </c>
      <c r="I156" s="21" t="s">
        <v>92</v>
      </c>
      <c r="J156" s="22"/>
      <c r="K156" s="23">
        <v>0</v>
      </c>
      <c r="L156" s="22"/>
      <c r="M156" s="23">
        <v>0</v>
      </c>
      <c r="N156" s="25">
        <v>0</v>
      </c>
      <c r="O156" s="21" t="s">
        <v>93</v>
      </c>
      <c r="P156" s="46"/>
      <c r="Q156" s="24">
        <v>1370</v>
      </c>
      <c r="R156" s="21" t="s">
        <v>66</v>
      </c>
      <c r="S156" s="21" t="s">
        <v>94</v>
      </c>
    </row>
    <row r="157" spans="1:19" s="21" customFormat="1" x14ac:dyDescent="0.35">
      <c r="A157" s="26">
        <v>1529657</v>
      </c>
      <c r="B157" s="53">
        <v>411578</v>
      </c>
      <c r="C157" s="26">
        <f>VLOOKUP(TotalFix[[#This Row],[Order]],'Total Fix by SS'!B:C,2,0)</f>
        <v>210</v>
      </c>
      <c r="D157" s="21" t="s">
        <v>59</v>
      </c>
      <c r="E157" s="21" t="s">
        <v>95</v>
      </c>
      <c r="F157" s="21" t="s">
        <v>61</v>
      </c>
      <c r="G157" s="21" t="s">
        <v>62</v>
      </c>
      <c r="H157" s="21" t="s">
        <v>63</v>
      </c>
      <c r="I157" s="21" t="s">
        <v>96</v>
      </c>
      <c r="J157" s="22">
        <v>43606</v>
      </c>
      <c r="K157" s="23">
        <v>0.38059027777777998</v>
      </c>
      <c r="L157" s="22">
        <v>43606</v>
      </c>
      <c r="M157" s="23">
        <v>0.57819444444444001</v>
      </c>
      <c r="N157" s="25">
        <v>54.116999999999997</v>
      </c>
      <c r="O157" s="21" t="s">
        <v>66</v>
      </c>
      <c r="P157" s="46">
        <f>TotalFix[[#This Row],[Confirmed activ. 3 (ILE03)]]</f>
        <v>54.116999999999997</v>
      </c>
      <c r="Q157" s="24">
        <v>40</v>
      </c>
      <c r="R157" s="21" t="s">
        <v>66</v>
      </c>
      <c r="S157" s="21" t="s">
        <v>67</v>
      </c>
    </row>
    <row r="158" spans="1:19" s="21" customFormat="1" x14ac:dyDescent="0.35">
      <c r="A158" s="26">
        <v>1529657</v>
      </c>
      <c r="B158" s="53">
        <v>411578</v>
      </c>
      <c r="C158" s="26">
        <f>VLOOKUP(TotalFix[[#This Row],[Order]],'Total Fix by SS'!B:C,2,0)</f>
        <v>210</v>
      </c>
      <c r="D158" s="21" t="s">
        <v>59</v>
      </c>
      <c r="E158" s="21" t="s">
        <v>97</v>
      </c>
      <c r="F158" s="21" t="s">
        <v>69</v>
      </c>
      <c r="G158" s="21" t="s">
        <v>62</v>
      </c>
      <c r="H158" s="21" t="s">
        <v>70</v>
      </c>
      <c r="I158" s="21" t="s">
        <v>98</v>
      </c>
      <c r="J158" s="22">
        <v>43612</v>
      </c>
      <c r="K158" s="23">
        <v>0.35680555555555998</v>
      </c>
      <c r="L158" s="22">
        <v>43612</v>
      </c>
      <c r="M158" s="23">
        <v>0.35680555555555998</v>
      </c>
      <c r="N158" s="24">
        <v>20</v>
      </c>
      <c r="O158" s="21" t="s">
        <v>66</v>
      </c>
      <c r="P158" s="46">
        <f>TotalFix[[#This Row],[Confirmed activ. 3 (ILE03)]]</f>
        <v>20</v>
      </c>
      <c r="Q158" s="24">
        <v>20</v>
      </c>
      <c r="R158" s="21" t="s">
        <v>66</v>
      </c>
      <c r="S158" s="21" t="s">
        <v>72</v>
      </c>
    </row>
    <row r="159" spans="1:19" s="21" customFormat="1" x14ac:dyDescent="0.35">
      <c r="A159" s="26">
        <v>1529657</v>
      </c>
      <c r="B159" s="53">
        <v>411578</v>
      </c>
      <c r="C159" s="26">
        <f>VLOOKUP(TotalFix[[#This Row],[Order]],'Total Fix by SS'!B:C,2,0)</f>
        <v>210</v>
      </c>
      <c r="D159" s="21" t="s">
        <v>59</v>
      </c>
      <c r="E159" s="21" t="s">
        <v>99</v>
      </c>
      <c r="F159" s="21" t="s">
        <v>69</v>
      </c>
      <c r="G159" s="21" t="s">
        <v>62</v>
      </c>
      <c r="H159" s="21" t="s">
        <v>70</v>
      </c>
      <c r="I159" s="21" t="s">
        <v>100</v>
      </c>
      <c r="J159" s="22">
        <v>43612</v>
      </c>
      <c r="K159" s="23">
        <v>0.54892361111110999</v>
      </c>
      <c r="L159" s="22">
        <v>43612</v>
      </c>
      <c r="M159" s="23">
        <v>0.54892361111110999</v>
      </c>
      <c r="N159" s="24">
        <v>50</v>
      </c>
      <c r="O159" s="21" t="s">
        <v>66</v>
      </c>
      <c r="P159" s="46">
        <f>TotalFix[[#This Row],[Confirmed activ. 3 (ILE03)]]</f>
        <v>50</v>
      </c>
      <c r="Q159" s="24">
        <v>50</v>
      </c>
      <c r="R159" s="21" t="s">
        <v>66</v>
      </c>
      <c r="S159" s="21" t="s">
        <v>72</v>
      </c>
    </row>
    <row r="160" spans="1:19" s="21" customFormat="1" x14ac:dyDescent="0.35">
      <c r="A160" s="26">
        <v>1529657</v>
      </c>
      <c r="B160" s="53">
        <v>411578</v>
      </c>
      <c r="C160" s="26">
        <f>VLOOKUP(TotalFix[[#This Row],[Order]],'Total Fix by SS'!B:C,2,0)</f>
        <v>210</v>
      </c>
      <c r="D160" s="21" t="s">
        <v>59</v>
      </c>
      <c r="E160" s="21" t="s">
        <v>101</v>
      </c>
      <c r="F160" s="21" t="s">
        <v>102</v>
      </c>
      <c r="G160" s="21" t="s">
        <v>62</v>
      </c>
      <c r="H160" s="21" t="s">
        <v>100</v>
      </c>
      <c r="I160" s="21" t="s">
        <v>103</v>
      </c>
      <c r="J160" s="22">
        <v>43612</v>
      </c>
      <c r="K160" s="23">
        <v>0.54903935185185004</v>
      </c>
      <c r="L160" s="22">
        <v>43612</v>
      </c>
      <c r="M160" s="23">
        <v>0.54903935185185004</v>
      </c>
      <c r="N160" s="24">
        <v>10</v>
      </c>
      <c r="O160" s="21" t="s">
        <v>66</v>
      </c>
      <c r="P160" s="46">
        <f>TotalFix[[#This Row],[Confirmed activ. 3 (ILE03)]]</f>
        <v>10</v>
      </c>
      <c r="Q160" s="24">
        <v>10</v>
      </c>
      <c r="R160" s="21" t="s">
        <v>66</v>
      </c>
      <c r="S160" s="21" t="s">
        <v>72</v>
      </c>
    </row>
    <row r="161" spans="1:19" s="21" customFormat="1" x14ac:dyDescent="0.35">
      <c r="A161" s="26">
        <v>1529657</v>
      </c>
      <c r="B161" s="53">
        <v>411578</v>
      </c>
      <c r="C161" s="26">
        <f>VLOOKUP(TotalFix[[#This Row],[Order]],'Total Fix by SS'!B:C,2,0)</f>
        <v>210</v>
      </c>
      <c r="D161" s="21" t="s">
        <v>59</v>
      </c>
      <c r="E161" s="21" t="s">
        <v>104</v>
      </c>
      <c r="F161" s="21" t="s">
        <v>102</v>
      </c>
      <c r="G161" s="21" t="s">
        <v>105</v>
      </c>
      <c r="H161" s="21" t="s">
        <v>100</v>
      </c>
      <c r="I161" s="21" t="s">
        <v>106</v>
      </c>
      <c r="J161" s="22">
        <v>43612</v>
      </c>
      <c r="K161" s="23">
        <v>0.61293981481480997</v>
      </c>
      <c r="L161" s="22">
        <v>43612</v>
      </c>
      <c r="M161" s="23">
        <v>0.61293981481480997</v>
      </c>
      <c r="N161" s="24">
        <v>10</v>
      </c>
      <c r="O161" s="21" t="s">
        <v>66</v>
      </c>
      <c r="P161" s="46">
        <f>TotalFix[[#This Row],[Confirmed activ. 3 (ILE03)]]</f>
        <v>10</v>
      </c>
      <c r="Q161" s="24">
        <v>10</v>
      </c>
      <c r="R161" s="21" t="s">
        <v>66</v>
      </c>
      <c r="S161" s="21" t="s">
        <v>72</v>
      </c>
    </row>
    <row r="162" spans="1:19" s="21" customFormat="1" x14ac:dyDescent="0.35">
      <c r="A162" s="26">
        <v>1529657</v>
      </c>
      <c r="B162" s="53">
        <v>411578</v>
      </c>
      <c r="C162" s="26">
        <f>VLOOKUP(TotalFix[[#This Row],[Order]],'Total Fix by SS'!B:C,2,0)</f>
        <v>210</v>
      </c>
      <c r="D162" s="21" t="s">
        <v>107</v>
      </c>
      <c r="E162" s="21" t="s">
        <v>60</v>
      </c>
      <c r="F162" s="21" t="s">
        <v>61</v>
      </c>
      <c r="G162" s="21" t="s">
        <v>90</v>
      </c>
      <c r="H162" s="21" t="s">
        <v>63</v>
      </c>
      <c r="I162" s="21" t="s">
        <v>108</v>
      </c>
      <c r="J162" s="22">
        <v>43601</v>
      </c>
      <c r="K162" s="23">
        <v>0.31739583333332999</v>
      </c>
      <c r="L162" s="22">
        <v>43601</v>
      </c>
      <c r="M162" s="23">
        <v>0.55061342592592999</v>
      </c>
      <c r="N162" s="25">
        <v>10.166</v>
      </c>
      <c r="O162" s="21" t="s">
        <v>77</v>
      </c>
      <c r="P162" s="46">
        <f>TotalFix[[#This Row],[Confirmed activ. 3 (ILE03)]]*60</f>
        <v>609.96</v>
      </c>
      <c r="Q162" s="24">
        <v>1</v>
      </c>
      <c r="R162" s="21" t="s">
        <v>66</v>
      </c>
      <c r="S162" s="21" t="s">
        <v>67</v>
      </c>
    </row>
    <row r="163" spans="1:19" s="21" customFormat="1" x14ac:dyDescent="0.35">
      <c r="A163" s="26">
        <v>1529657</v>
      </c>
      <c r="B163" s="53">
        <v>411578</v>
      </c>
      <c r="C163" s="26">
        <f>VLOOKUP(TotalFix[[#This Row],[Order]],'Total Fix by SS'!B:C,2,0)</f>
        <v>210</v>
      </c>
      <c r="D163" s="21" t="s">
        <v>109</v>
      </c>
      <c r="E163" s="21" t="s">
        <v>82</v>
      </c>
      <c r="F163" s="21" t="s">
        <v>83</v>
      </c>
      <c r="G163" s="21" t="s">
        <v>90</v>
      </c>
      <c r="H163" s="21" t="s">
        <v>84</v>
      </c>
      <c r="I163" s="21" t="s">
        <v>110</v>
      </c>
      <c r="J163" s="22">
        <v>43604</v>
      </c>
      <c r="K163" s="23">
        <v>0.95869212962963002</v>
      </c>
      <c r="L163" s="22">
        <v>43605</v>
      </c>
      <c r="M163" s="23">
        <v>0.26622685185185002</v>
      </c>
      <c r="N163" s="25">
        <v>1.845</v>
      </c>
      <c r="O163" s="21" t="s">
        <v>77</v>
      </c>
      <c r="P163" s="46">
        <f>TotalFix[[#This Row],[Confirmed activ. 3 (ILE03)]]*60</f>
        <v>110.7</v>
      </c>
      <c r="Q163" s="24">
        <v>5</v>
      </c>
      <c r="R163" s="21" t="s">
        <v>66</v>
      </c>
      <c r="S163" s="21" t="s">
        <v>67</v>
      </c>
    </row>
    <row r="164" spans="1:19" s="21" customFormat="1" x14ac:dyDescent="0.35">
      <c r="A164" s="26">
        <v>1529658</v>
      </c>
      <c r="B164" s="53">
        <v>411578</v>
      </c>
      <c r="C164" s="26">
        <f>VLOOKUP(TotalFix[[#This Row],[Order]],'Total Fix by SS'!B:C,2,0)</f>
        <v>210</v>
      </c>
      <c r="D164" s="21" t="s">
        <v>59</v>
      </c>
      <c r="E164" s="21" t="s">
        <v>60</v>
      </c>
      <c r="F164" s="21" t="s">
        <v>61</v>
      </c>
      <c r="G164" s="21" t="s">
        <v>62</v>
      </c>
      <c r="H164" s="21" t="s">
        <v>63</v>
      </c>
      <c r="I164" s="21" t="s">
        <v>64</v>
      </c>
      <c r="J164" s="22">
        <v>43597</v>
      </c>
      <c r="K164" s="23">
        <v>0.39390046296296</v>
      </c>
      <c r="L164" s="22">
        <v>43597</v>
      </c>
      <c r="M164" s="23">
        <v>0.39533564814814998</v>
      </c>
      <c r="N164" s="24">
        <v>43</v>
      </c>
      <c r="O164" s="21" t="s">
        <v>65</v>
      </c>
      <c r="P164" s="46">
        <f>TotalFix[[#This Row],[Confirmed activ. 3 (ILE03)]]/60</f>
        <v>0.71666666666666667</v>
      </c>
      <c r="Q164" s="24">
        <v>20</v>
      </c>
      <c r="R164" s="21" t="s">
        <v>66</v>
      </c>
      <c r="S164" s="21" t="s">
        <v>67</v>
      </c>
    </row>
    <row r="165" spans="1:19" s="21" customFormat="1" x14ac:dyDescent="0.35">
      <c r="A165" s="26">
        <v>1529658</v>
      </c>
      <c r="B165" s="53">
        <v>411578</v>
      </c>
      <c r="C165" s="26">
        <f>VLOOKUP(TotalFix[[#This Row],[Order]],'Total Fix by SS'!B:C,2,0)</f>
        <v>210</v>
      </c>
      <c r="D165" s="21" t="s">
        <v>59</v>
      </c>
      <c r="E165" s="21" t="s">
        <v>68</v>
      </c>
      <c r="F165" s="21" t="s">
        <v>69</v>
      </c>
      <c r="G165" s="21" t="s">
        <v>62</v>
      </c>
      <c r="H165" s="21" t="s">
        <v>70</v>
      </c>
      <c r="I165" s="21" t="s">
        <v>71</v>
      </c>
      <c r="J165" s="22">
        <v>43597</v>
      </c>
      <c r="K165" s="23">
        <v>0.43178240740740997</v>
      </c>
      <c r="L165" s="22">
        <v>43597</v>
      </c>
      <c r="M165" s="23">
        <v>0.43178240740740997</v>
      </c>
      <c r="N165" s="24">
        <v>30</v>
      </c>
      <c r="O165" s="21" t="s">
        <v>66</v>
      </c>
      <c r="P165" s="46">
        <f>TotalFix[[#This Row],[Confirmed activ. 3 (ILE03)]]</f>
        <v>30</v>
      </c>
      <c r="Q165" s="24">
        <v>30</v>
      </c>
      <c r="R165" s="21" t="s">
        <v>66</v>
      </c>
      <c r="S165" s="21" t="s">
        <v>72</v>
      </c>
    </row>
    <row r="166" spans="1:19" s="21" customFormat="1" x14ac:dyDescent="0.35">
      <c r="A166" s="26">
        <v>1529658</v>
      </c>
      <c r="B166" s="53">
        <v>411578</v>
      </c>
      <c r="C166" s="26">
        <f>VLOOKUP(TotalFix[[#This Row],[Order]],'Total Fix by SS'!B:C,2,0)</f>
        <v>210</v>
      </c>
      <c r="D166" s="21" t="s">
        <v>59</v>
      </c>
      <c r="E166" s="21" t="s">
        <v>73</v>
      </c>
      <c r="F166" s="21" t="s">
        <v>61</v>
      </c>
      <c r="G166" s="21" t="s">
        <v>62</v>
      </c>
      <c r="H166" s="21" t="s">
        <v>63</v>
      </c>
      <c r="I166" s="21" t="s">
        <v>74</v>
      </c>
      <c r="J166" s="22">
        <v>43604</v>
      </c>
      <c r="K166" s="23">
        <v>0.38332175925925999</v>
      </c>
      <c r="L166" s="22">
        <v>43605</v>
      </c>
      <c r="M166" s="23">
        <v>0.32068287037037002</v>
      </c>
      <c r="N166" s="25">
        <v>6.16</v>
      </c>
      <c r="O166" s="21" t="s">
        <v>77</v>
      </c>
      <c r="P166" s="46">
        <f>TotalFix[[#This Row],[Confirmed activ. 3 (ILE03)]]*60</f>
        <v>369.6</v>
      </c>
      <c r="Q166" s="24">
        <v>200</v>
      </c>
      <c r="R166" s="21" t="s">
        <v>66</v>
      </c>
      <c r="S166" s="21" t="s">
        <v>67</v>
      </c>
    </row>
    <row r="167" spans="1:19" s="21" customFormat="1" x14ac:dyDescent="0.35">
      <c r="A167" s="26">
        <v>1529658</v>
      </c>
      <c r="B167" s="53">
        <v>411578</v>
      </c>
      <c r="C167" s="26">
        <f>VLOOKUP(TotalFix[[#This Row],[Order]],'Total Fix by SS'!B:C,2,0)</f>
        <v>210</v>
      </c>
      <c r="D167" s="21" t="s">
        <v>59</v>
      </c>
      <c r="E167" s="21" t="s">
        <v>75</v>
      </c>
      <c r="F167" s="21" t="s">
        <v>61</v>
      </c>
      <c r="G167" s="21" t="s">
        <v>62</v>
      </c>
      <c r="H167" s="21" t="s">
        <v>63</v>
      </c>
      <c r="I167" s="21" t="s">
        <v>76</v>
      </c>
      <c r="J167" s="22">
        <v>43605</v>
      </c>
      <c r="K167" s="23">
        <v>0.32082175925925999</v>
      </c>
      <c r="L167" s="22">
        <v>43605</v>
      </c>
      <c r="M167" s="23">
        <v>0.63991898148147996</v>
      </c>
      <c r="N167" s="25">
        <v>7.6580000000000004</v>
      </c>
      <c r="O167" s="21" t="s">
        <v>77</v>
      </c>
      <c r="P167" s="46">
        <f>TotalFix[[#This Row],[Confirmed activ. 3 (ILE03)]]*60</f>
        <v>459.48</v>
      </c>
      <c r="Q167" s="24">
        <v>500</v>
      </c>
      <c r="R167" s="21" t="s">
        <v>66</v>
      </c>
      <c r="S167" s="21" t="s">
        <v>67</v>
      </c>
    </row>
    <row r="168" spans="1:19" s="21" customFormat="1" x14ac:dyDescent="0.35">
      <c r="A168" s="26">
        <v>1529658</v>
      </c>
      <c r="B168" s="53">
        <v>411578</v>
      </c>
      <c r="C168" s="26">
        <f>VLOOKUP(TotalFix[[#This Row],[Order]],'Total Fix by SS'!B:C,2,0)</f>
        <v>210</v>
      </c>
      <c r="D168" s="21" t="s">
        <v>59</v>
      </c>
      <c r="E168" s="21" t="s">
        <v>78</v>
      </c>
      <c r="F168" s="21" t="s">
        <v>69</v>
      </c>
      <c r="G168" s="21" t="s">
        <v>62</v>
      </c>
      <c r="H168" s="21" t="s">
        <v>70</v>
      </c>
      <c r="I168" s="21" t="s">
        <v>79</v>
      </c>
      <c r="J168" s="22">
        <v>43606</v>
      </c>
      <c r="K168" s="23">
        <v>0.38127314814815</v>
      </c>
      <c r="L168" s="22">
        <v>43606</v>
      </c>
      <c r="M168" s="23">
        <v>0.38127314814815</v>
      </c>
      <c r="N168" s="24">
        <v>20</v>
      </c>
      <c r="O168" s="21" t="s">
        <v>66</v>
      </c>
      <c r="P168" s="46">
        <f>TotalFix[[#This Row],[Confirmed activ. 3 (ILE03)]]</f>
        <v>20</v>
      </c>
      <c r="Q168" s="24">
        <v>20</v>
      </c>
      <c r="R168" s="21" t="s">
        <v>66</v>
      </c>
      <c r="S168" s="21" t="s">
        <v>72</v>
      </c>
    </row>
    <row r="169" spans="1:19" s="21" customFormat="1" x14ac:dyDescent="0.35">
      <c r="A169" s="26">
        <v>1529658</v>
      </c>
      <c r="B169" s="53">
        <v>411578</v>
      </c>
      <c r="C169" s="26">
        <f>VLOOKUP(TotalFix[[#This Row],[Order]],'Total Fix by SS'!B:C,2,0)</f>
        <v>210</v>
      </c>
      <c r="D169" s="21" t="s">
        <v>59</v>
      </c>
      <c r="E169" s="21" t="s">
        <v>80</v>
      </c>
      <c r="F169" s="21" t="s">
        <v>69</v>
      </c>
      <c r="G169" s="21" t="s">
        <v>62</v>
      </c>
      <c r="H169" s="21" t="s">
        <v>70</v>
      </c>
      <c r="I169" s="21" t="s">
        <v>81</v>
      </c>
      <c r="J169" s="22">
        <v>43606</v>
      </c>
      <c r="K169" s="23">
        <v>0.38141203703704002</v>
      </c>
      <c r="L169" s="22">
        <v>43606</v>
      </c>
      <c r="M169" s="23">
        <v>0.38141203703704002</v>
      </c>
      <c r="N169" s="24">
        <v>20</v>
      </c>
      <c r="O169" s="21" t="s">
        <v>66</v>
      </c>
      <c r="P169" s="46">
        <f>TotalFix[[#This Row],[Confirmed activ. 3 (ILE03)]]</f>
        <v>20</v>
      </c>
      <c r="Q169" s="24">
        <v>20</v>
      </c>
      <c r="R169" s="21" t="s">
        <v>66</v>
      </c>
      <c r="S169" s="21" t="s">
        <v>72</v>
      </c>
    </row>
    <row r="170" spans="1:19" s="21" customFormat="1" x14ac:dyDescent="0.35">
      <c r="A170" s="26">
        <v>1529658</v>
      </c>
      <c r="B170" s="53">
        <v>411578</v>
      </c>
      <c r="C170" s="26">
        <f>VLOOKUP(TotalFix[[#This Row],[Order]],'Total Fix by SS'!B:C,2,0)</f>
        <v>210</v>
      </c>
      <c r="D170" s="21" t="s">
        <v>59</v>
      </c>
      <c r="E170" s="21" t="s">
        <v>82</v>
      </c>
      <c r="F170" s="21" t="s">
        <v>83</v>
      </c>
      <c r="G170" s="21" t="s">
        <v>62</v>
      </c>
      <c r="H170" s="21" t="s">
        <v>84</v>
      </c>
      <c r="I170" s="21" t="s">
        <v>84</v>
      </c>
      <c r="J170" s="22">
        <v>43606</v>
      </c>
      <c r="K170" s="23">
        <v>0.49636574074074002</v>
      </c>
      <c r="L170" s="22">
        <v>43607</v>
      </c>
      <c r="M170" s="23">
        <v>0.28483796296295999</v>
      </c>
      <c r="N170" s="25">
        <v>4.8079999999999998</v>
      </c>
      <c r="O170" s="21" t="s">
        <v>77</v>
      </c>
      <c r="P170" s="46">
        <f>TotalFix[[#This Row],[Confirmed activ. 3 (ILE03)]]*60</f>
        <v>288.48</v>
      </c>
      <c r="Q170" s="24">
        <v>450</v>
      </c>
      <c r="R170" s="21" t="s">
        <v>66</v>
      </c>
      <c r="S170" s="21" t="s">
        <v>67</v>
      </c>
    </row>
    <row r="171" spans="1:19" s="21" customFormat="1" x14ac:dyDescent="0.35">
      <c r="A171" s="26">
        <v>1529658</v>
      </c>
      <c r="B171" s="53">
        <v>411578</v>
      </c>
      <c r="C171" s="26">
        <f>VLOOKUP(TotalFix[[#This Row],[Order]],'Total Fix by SS'!B:C,2,0)</f>
        <v>210</v>
      </c>
      <c r="D171" s="21" t="s">
        <v>59</v>
      </c>
      <c r="E171" s="21" t="s">
        <v>85</v>
      </c>
      <c r="F171" s="21" t="s">
        <v>86</v>
      </c>
      <c r="G171" s="21" t="s">
        <v>62</v>
      </c>
      <c r="H171" s="21" t="s">
        <v>87</v>
      </c>
      <c r="I171" s="21" t="s">
        <v>87</v>
      </c>
      <c r="J171" s="22">
        <v>43608</v>
      </c>
      <c r="K171" s="23">
        <v>0.29086805555556</v>
      </c>
      <c r="L171" s="22">
        <v>43608</v>
      </c>
      <c r="M171" s="23">
        <v>0.29086805555556</v>
      </c>
      <c r="N171" s="24">
        <v>20</v>
      </c>
      <c r="O171" s="21" t="s">
        <v>66</v>
      </c>
      <c r="P171" s="46">
        <f>TotalFix[[#This Row],[Confirmed activ. 3 (ILE03)]]</f>
        <v>20</v>
      </c>
      <c r="Q171" s="24">
        <v>20</v>
      </c>
      <c r="R171" s="21" t="s">
        <v>66</v>
      </c>
      <c r="S171" s="21" t="s">
        <v>72</v>
      </c>
    </row>
    <row r="172" spans="1:19" s="21" customFormat="1" x14ac:dyDescent="0.35">
      <c r="A172" s="26">
        <v>1529658</v>
      </c>
      <c r="B172" s="53">
        <v>411578</v>
      </c>
      <c r="C172" s="26">
        <f>VLOOKUP(TotalFix[[#This Row],[Order]],'Total Fix by SS'!B:C,2,0)</f>
        <v>210</v>
      </c>
      <c r="D172" s="21" t="s">
        <v>59</v>
      </c>
      <c r="E172" s="21" t="s">
        <v>88</v>
      </c>
      <c r="F172" s="21" t="s">
        <v>89</v>
      </c>
      <c r="G172" s="21" t="s">
        <v>90</v>
      </c>
      <c r="H172" s="21" t="s">
        <v>91</v>
      </c>
      <c r="I172" s="21" t="s">
        <v>92</v>
      </c>
      <c r="J172" s="22"/>
      <c r="K172" s="23">
        <v>0</v>
      </c>
      <c r="L172" s="22"/>
      <c r="M172" s="23">
        <v>0</v>
      </c>
      <c r="N172" s="25">
        <v>0</v>
      </c>
      <c r="O172" s="21" t="s">
        <v>93</v>
      </c>
      <c r="P172" s="46"/>
      <c r="Q172" s="24">
        <v>1370</v>
      </c>
      <c r="R172" s="21" t="s">
        <v>66</v>
      </c>
      <c r="S172" s="21" t="s">
        <v>94</v>
      </c>
    </row>
    <row r="173" spans="1:19" s="21" customFormat="1" x14ac:dyDescent="0.35">
      <c r="A173" s="26">
        <v>1529658</v>
      </c>
      <c r="B173" s="53">
        <v>411578</v>
      </c>
      <c r="C173" s="26">
        <f>VLOOKUP(TotalFix[[#This Row],[Order]],'Total Fix by SS'!B:C,2,0)</f>
        <v>210</v>
      </c>
      <c r="D173" s="21" t="s">
        <v>59</v>
      </c>
      <c r="E173" s="21" t="s">
        <v>95</v>
      </c>
      <c r="F173" s="21" t="s">
        <v>61</v>
      </c>
      <c r="G173" s="21" t="s">
        <v>62</v>
      </c>
      <c r="H173" s="21" t="s">
        <v>63</v>
      </c>
      <c r="I173" s="21" t="s">
        <v>96</v>
      </c>
      <c r="J173" s="22">
        <v>43612</v>
      </c>
      <c r="K173" s="23">
        <v>0.54964120370369995</v>
      </c>
      <c r="L173" s="22">
        <v>43612</v>
      </c>
      <c r="M173" s="23">
        <v>0.55812499999999998</v>
      </c>
      <c r="N173" s="25">
        <v>5.617</v>
      </c>
      <c r="O173" s="21" t="s">
        <v>66</v>
      </c>
      <c r="P173" s="46">
        <f>TotalFix[[#This Row],[Confirmed activ. 3 (ILE03)]]</f>
        <v>5.617</v>
      </c>
      <c r="Q173" s="24">
        <v>40</v>
      </c>
      <c r="R173" s="21" t="s">
        <v>66</v>
      </c>
      <c r="S173" s="21" t="s">
        <v>67</v>
      </c>
    </row>
    <row r="174" spans="1:19" s="21" customFormat="1" x14ac:dyDescent="0.35">
      <c r="A174" s="26">
        <v>1529658</v>
      </c>
      <c r="B174" s="53">
        <v>411578</v>
      </c>
      <c r="C174" s="26">
        <f>VLOOKUP(TotalFix[[#This Row],[Order]],'Total Fix by SS'!B:C,2,0)</f>
        <v>210</v>
      </c>
      <c r="D174" s="21" t="s">
        <v>59</v>
      </c>
      <c r="E174" s="21" t="s">
        <v>97</v>
      </c>
      <c r="F174" s="21" t="s">
        <v>69</v>
      </c>
      <c r="G174" s="21" t="s">
        <v>62</v>
      </c>
      <c r="H174" s="21" t="s">
        <v>70</v>
      </c>
      <c r="I174" s="21" t="s">
        <v>98</v>
      </c>
      <c r="J174" s="22">
        <v>43612</v>
      </c>
      <c r="K174" s="23">
        <v>0.62888888888889005</v>
      </c>
      <c r="L174" s="22">
        <v>43612</v>
      </c>
      <c r="M174" s="23">
        <v>0.62888888888889005</v>
      </c>
      <c r="N174" s="24">
        <v>20</v>
      </c>
      <c r="O174" s="21" t="s">
        <v>66</v>
      </c>
      <c r="P174" s="46">
        <f>TotalFix[[#This Row],[Confirmed activ. 3 (ILE03)]]</f>
        <v>20</v>
      </c>
      <c r="Q174" s="24">
        <v>20</v>
      </c>
      <c r="R174" s="21" t="s">
        <v>66</v>
      </c>
      <c r="S174" s="21" t="s">
        <v>72</v>
      </c>
    </row>
    <row r="175" spans="1:19" s="21" customFormat="1" x14ac:dyDescent="0.35">
      <c r="A175" s="26">
        <v>1529658</v>
      </c>
      <c r="B175" s="53">
        <v>411578</v>
      </c>
      <c r="C175" s="26">
        <f>VLOOKUP(TotalFix[[#This Row],[Order]],'Total Fix by SS'!B:C,2,0)</f>
        <v>210</v>
      </c>
      <c r="D175" s="21" t="s">
        <v>59</v>
      </c>
      <c r="E175" s="21" t="s">
        <v>99</v>
      </c>
      <c r="F175" s="21" t="s">
        <v>69</v>
      </c>
      <c r="G175" s="21" t="s">
        <v>62</v>
      </c>
      <c r="H175" s="21" t="s">
        <v>70</v>
      </c>
      <c r="I175" s="21" t="s">
        <v>100</v>
      </c>
      <c r="J175" s="22">
        <v>43612</v>
      </c>
      <c r="K175" s="23">
        <v>0.62898148148148003</v>
      </c>
      <c r="L175" s="22">
        <v>43612</v>
      </c>
      <c r="M175" s="23">
        <v>0.62898148148148003</v>
      </c>
      <c r="N175" s="24">
        <v>50</v>
      </c>
      <c r="O175" s="21" t="s">
        <v>66</v>
      </c>
      <c r="P175" s="46">
        <f>TotalFix[[#This Row],[Confirmed activ. 3 (ILE03)]]</f>
        <v>50</v>
      </c>
      <c r="Q175" s="24">
        <v>50</v>
      </c>
      <c r="R175" s="21" t="s">
        <v>66</v>
      </c>
      <c r="S175" s="21" t="s">
        <v>72</v>
      </c>
    </row>
    <row r="176" spans="1:19" s="21" customFormat="1" x14ac:dyDescent="0.35">
      <c r="A176" s="26">
        <v>1529658</v>
      </c>
      <c r="B176" s="53">
        <v>411578</v>
      </c>
      <c r="C176" s="26">
        <f>VLOOKUP(TotalFix[[#This Row],[Order]],'Total Fix by SS'!B:C,2,0)</f>
        <v>210</v>
      </c>
      <c r="D176" s="21" t="s">
        <v>59</v>
      </c>
      <c r="E176" s="21" t="s">
        <v>101</v>
      </c>
      <c r="F176" s="21" t="s">
        <v>102</v>
      </c>
      <c r="G176" s="21" t="s">
        <v>62</v>
      </c>
      <c r="H176" s="21" t="s">
        <v>100</v>
      </c>
      <c r="I176" s="21" t="s">
        <v>103</v>
      </c>
      <c r="J176" s="22">
        <v>43612</v>
      </c>
      <c r="K176" s="23">
        <v>0.62908564814815005</v>
      </c>
      <c r="L176" s="22">
        <v>43612</v>
      </c>
      <c r="M176" s="23">
        <v>0.62908564814815005</v>
      </c>
      <c r="N176" s="24">
        <v>10</v>
      </c>
      <c r="O176" s="21" t="s">
        <v>66</v>
      </c>
      <c r="P176" s="46">
        <f>TotalFix[[#This Row],[Confirmed activ. 3 (ILE03)]]</f>
        <v>10</v>
      </c>
      <c r="Q176" s="24">
        <v>10</v>
      </c>
      <c r="R176" s="21" t="s">
        <v>66</v>
      </c>
      <c r="S176" s="21" t="s">
        <v>72</v>
      </c>
    </row>
    <row r="177" spans="1:19" s="21" customFormat="1" x14ac:dyDescent="0.35">
      <c r="A177" s="26">
        <v>1529658</v>
      </c>
      <c r="B177" s="53">
        <v>411578</v>
      </c>
      <c r="C177" s="26">
        <f>VLOOKUP(TotalFix[[#This Row],[Order]],'Total Fix by SS'!B:C,2,0)</f>
        <v>210</v>
      </c>
      <c r="D177" s="21" t="s">
        <v>59</v>
      </c>
      <c r="E177" s="21" t="s">
        <v>104</v>
      </c>
      <c r="F177" s="21" t="s">
        <v>102</v>
      </c>
      <c r="G177" s="21" t="s">
        <v>105</v>
      </c>
      <c r="H177" s="21" t="s">
        <v>100</v>
      </c>
      <c r="I177" s="21" t="s">
        <v>106</v>
      </c>
      <c r="J177" s="22">
        <v>43612</v>
      </c>
      <c r="K177" s="23">
        <v>0.62921296296296003</v>
      </c>
      <c r="L177" s="22">
        <v>43612</v>
      </c>
      <c r="M177" s="23">
        <v>0.62921296296296003</v>
      </c>
      <c r="N177" s="24">
        <v>10</v>
      </c>
      <c r="O177" s="21" t="s">
        <v>66</v>
      </c>
      <c r="P177" s="46">
        <f>TotalFix[[#This Row],[Confirmed activ. 3 (ILE03)]]</f>
        <v>10</v>
      </c>
      <c r="Q177" s="24">
        <v>10</v>
      </c>
      <c r="R177" s="21" t="s">
        <v>66</v>
      </c>
      <c r="S177" s="21" t="s">
        <v>72</v>
      </c>
    </row>
    <row r="178" spans="1:19" s="21" customFormat="1" x14ac:dyDescent="0.35">
      <c r="A178" s="26">
        <v>1529658</v>
      </c>
      <c r="B178" s="53">
        <v>411578</v>
      </c>
      <c r="C178" s="26">
        <f>VLOOKUP(TotalFix[[#This Row],[Order]],'Total Fix by SS'!B:C,2,0)</f>
        <v>210</v>
      </c>
      <c r="D178" s="21" t="s">
        <v>107</v>
      </c>
      <c r="E178" s="21" t="s">
        <v>60</v>
      </c>
      <c r="F178" s="21" t="s">
        <v>61</v>
      </c>
      <c r="G178" s="21" t="s">
        <v>90</v>
      </c>
      <c r="H178" s="21" t="s">
        <v>63</v>
      </c>
      <c r="I178" s="21" t="s">
        <v>108</v>
      </c>
      <c r="J178" s="22"/>
      <c r="K178" s="23">
        <v>0</v>
      </c>
      <c r="L178" s="22"/>
      <c r="M178" s="23">
        <v>0</v>
      </c>
      <c r="N178" s="25">
        <v>0</v>
      </c>
      <c r="O178" s="21" t="s">
        <v>93</v>
      </c>
      <c r="P178" s="46"/>
      <c r="Q178" s="24">
        <v>1</v>
      </c>
      <c r="R178" s="21" t="s">
        <v>66</v>
      </c>
      <c r="S178" s="21" t="s">
        <v>94</v>
      </c>
    </row>
    <row r="179" spans="1:19" s="21" customFormat="1" x14ac:dyDescent="0.35">
      <c r="A179" s="26">
        <v>1529658</v>
      </c>
      <c r="B179" s="53">
        <v>411578</v>
      </c>
      <c r="C179" s="26">
        <f>VLOOKUP(TotalFix[[#This Row],[Order]],'Total Fix by SS'!B:C,2,0)</f>
        <v>210</v>
      </c>
      <c r="D179" s="21" t="s">
        <v>109</v>
      </c>
      <c r="E179" s="21" t="s">
        <v>82</v>
      </c>
      <c r="F179" s="21" t="s">
        <v>83</v>
      </c>
      <c r="G179" s="21" t="s">
        <v>90</v>
      </c>
      <c r="H179" s="21" t="s">
        <v>84</v>
      </c>
      <c r="I179" s="21" t="s">
        <v>110</v>
      </c>
      <c r="J179" s="22">
        <v>43606</v>
      </c>
      <c r="K179" s="23">
        <v>0.95928240740741</v>
      </c>
      <c r="L179" s="22">
        <v>43607</v>
      </c>
      <c r="M179" s="23">
        <v>0.27280092592593003</v>
      </c>
      <c r="N179" s="25">
        <v>2.508</v>
      </c>
      <c r="O179" s="21" t="s">
        <v>77</v>
      </c>
      <c r="P179" s="46">
        <f>TotalFix[[#This Row],[Confirmed activ. 3 (ILE03)]]*60</f>
        <v>150.47999999999999</v>
      </c>
      <c r="Q179" s="24">
        <v>5</v>
      </c>
      <c r="R179" s="21" t="s">
        <v>66</v>
      </c>
      <c r="S179" s="21" t="s">
        <v>67</v>
      </c>
    </row>
    <row r="180" spans="1:19" s="21" customFormat="1" x14ac:dyDescent="0.35">
      <c r="A180" s="26">
        <v>1530234</v>
      </c>
      <c r="B180" s="53">
        <v>411578</v>
      </c>
      <c r="C180" s="26">
        <f>VLOOKUP(TotalFix[[#This Row],[Order]],'Total Fix by SS'!B:C,2,0)</f>
        <v>210</v>
      </c>
      <c r="D180" s="21" t="s">
        <v>59</v>
      </c>
      <c r="E180" s="21" t="s">
        <v>60</v>
      </c>
      <c r="F180" s="21" t="s">
        <v>61</v>
      </c>
      <c r="G180" s="21" t="s">
        <v>62</v>
      </c>
      <c r="H180" s="21" t="s">
        <v>63</v>
      </c>
      <c r="I180" s="21" t="s">
        <v>64</v>
      </c>
      <c r="J180" s="22">
        <v>43597</v>
      </c>
      <c r="K180" s="23">
        <v>0.46252314814814999</v>
      </c>
      <c r="L180" s="22">
        <v>43597</v>
      </c>
      <c r="M180" s="23">
        <v>0.46585648148148001</v>
      </c>
      <c r="N180" s="25">
        <v>2.9</v>
      </c>
      <c r="O180" s="21" t="s">
        <v>66</v>
      </c>
      <c r="P180" s="46">
        <f>TotalFix[[#This Row],[Confirmed activ. 3 (ILE03)]]</f>
        <v>2.9</v>
      </c>
      <c r="Q180" s="24">
        <v>20</v>
      </c>
      <c r="R180" s="21" t="s">
        <v>66</v>
      </c>
      <c r="S180" s="21" t="s">
        <v>67</v>
      </c>
    </row>
    <row r="181" spans="1:19" s="21" customFormat="1" x14ac:dyDescent="0.35">
      <c r="A181" s="26">
        <v>1530234</v>
      </c>
      <c r="B181" s="53">
        <v>411578</v>
      </c>
      <c r="C181" s="26">
        <f>VLOOKUP(TotalFix[[#This Row],[Order]],'Total Fix by SS'!B:C,2,0)</f>
        <v>210</v>
      </c>
      <c r="D181" s="21" t="s">
        <v>59</v>
      </c>
      <c r="E181" s="21" t="s">
        <v>68</v>
      </c>
      <c r="F181" s="21" t="s">
        <v>69</v>
      </c>
      <c r="G181" s="21" t="s">
        <v>62</v>
      </c>
      <c r="H181" s="21" t="s">
        <v>70</v>
      </c>
      <c r="I181" s="21" t="s">
        <v>71</v>
      </c>
      <c r="J181" s="22">
        <v>43597</v>
      </c>
      <c r="K181" s="23">
        <v>0.53927083333333004</v>
      </c>
      <c r="L181" s="22">
        <v>43597</v>
      </c>
      <c r="M181" s="23">
        <v>0.53927083333333004</v>
      </c>
      <c r="N181" s="24">
        <v>30</v>
      </c>
      <c r="O181" s="21" t="s">
        <v>66</v>
      </c>
      <c r="P181" s="46">
        <f>TotalFix[[#This Row],[Confirmed activ. 3 (ILE03)]]</f>
        <v>30</v>
      </c>
      <c r="Q181" s="24">
        <v>30</v>
      </c>
      <c r="R181" s="21" t="s">
        <v>66</v>
      </c>
      <c r="S181" s="21" t="s">
        <v>72</v>
      </c>
    </row>
    <row r="182" spans="1:19" s="21" customFormat="1" x14ac:dyDescent="0.35">
      <c r="A182" s="26">
        <v>1530234</v>
      </c>
      <c r="B182" s="53">
        <v>411578</v>
      </c>
      <c r="C182" s="26">
        <f>VLOOKUP(TotalFix[[#This Row],[Order]],'Total Fix by SS'!B:C,2,0)</f>
        <v>210</v>
      </c>
      <c r="D182" s="21" t="s">
        <v>59</v>
      </c>
      <c r="E182" s="21" t="s">
        <v>73</v>
      </c>
      <c r="F182" s="21" t="s">
        <v>61</v>
      </c>
      <c r="G182" s="21" t="s">
        <v>62</v>
      </c>
      <c r="H182" s="21" t="s">
        <v>63</v>
      </c>
      <c r="I182" s="21" t="s">
        <v>74</v>
      </c>
      <c r="J182" s="22">
        <v>43598</v>
      </c>
      <c r="K182" s="23">
        <v>0.35800925925926003</v>
      </c>
      <c r="L182" s="22">
        <v>43598</v>
      </c>
      <c r="M182" s="23">
        <v>0.51430555555556001</v>
      </c>
      <c r="N182" s="25">
        <v>3.7509999999999999</v>
      </c>
      <c r="O182" s="21" t="s">
        <v>77</v>
      </c>
      <c r="P182" s="46">
        <f>TotalFix[[#This Row],[Confirmed activ. 3 (ILE03)]]*60</f>
        <v>225.06</v>
      </c>
      <c r="Q182" s="24">
        <v>200</v>
      </c>
      <c r="R182" s="21" t="s">
        <v>66</v>
      </c>
      <c r="S182" s="21" t="s">
        <v>67</v>
      </c>
    </row>
    <row r="183" spans="1:19" s="21" customFormat="1" x14ac:dyDescent="0.35">
      <c r="A183" s="26">
        <v>1530234</v>
      </c>
      <c r="B183" s="53">
        <v>411578</v>
      </c>
      <c r="C183" s="26">
        <f>VLOOKUP(TotalFix[[#This Row],[Order]],'Total Fix by SS'!B:C,2,0)</f>
        <v>210</v>
      </c>
      <c r="D183" s="21" t="s">
        <v>59</v>
      </c>
      <c r="E183" s="21" t="s">
        <v>75</v>
      </c>
      <c r="F183" s="21" t="s">
        <v>61</v>
      </c>
      <c r="G183" s="21" t="s">
        <v>62</v>
      </c>
      <c r="H183" s="21" t="s">
        <v>63</v>
      </c>
      <c r="I183" s="21" t="s">
        <v>76</v>
      </c>
      <c r="J183" s="22">
        <v>43600</v>
      </c>
      <c r="K183" s="23">
        <v>0.32599537037037002</v>
      </c>
      <c r="L183" s="22">
        <v>43604</v>
      </c>
      <c r="M183" s="23">
        <v>0.64283564814814997</v>
      </c>
      <c r="N183" s="25">
        <v>27.469000000000001</v>
      </c>
      <c r="O183" s="21" t="s">
        <v>77</v>
      </c>
      <c r="P183" s="46">
        <f>TotalFix[[#This Row],[Confirmed activ. 3 (ILE03)]]*60</f>
        <v>1648.14</v>
      </c>
      <c r="Q183" s="24">
        <v>500</v>
      </c>
      <c r="R183" s="21" t="s">
        <v>66</v>
      </c>
      <c r="S183" s="21" t="s">
        <v>67</v>
      </c>
    </row>
    <row r="184" spans="1:19" s="21" customFormat="1" x14ac:dyDescent="0.35">
      <c r="A184" s="26">
        <v>1530234</v>
      </c>
      <c r="B184" s="53">
        <v>411578</v>
      </c>
      <c r="C184" s="26">
        <f>VLOOKUP(TotalFix[[#This Row],[Order]],'Total Fix by SS'!B:C,2,0)</f>
        <v>210</v>
      </c>
      <c r="D184" s="21" t="s">
        <v>59</v>
      </c>
      <c r="E184" s="21" t="s">
        <v>78</v>
      </c>
      <c r="F184" s="21" t="s">
        <v>69</v>
      </c>
      <c r="G184" s="21" t="s">
        <v>62</v>
      </c>
      <c r="H184" s="21" t="s">
        <v>70</v>
      </c>
      <c r="I184" s="21" t="s">
        <v>79</v>
      </c>
      <c r="J184" s="22">
        <v>43605</v>
      </c>
      <c r="K184" s="23">
        <v>0.54733796296296</v>
      </c>
      <c r="L184" s="22">
        <v>43605</v>
      </c>
      <c r="M184" s="23">
        <v>0.54733796296296</v>
      </c>
      <c r="N184" s="24">
        <v>20</v>
      </c>
      <c r="O184" s="21" t="s">
        <v>66</v>
      </c>
      <c r="P184" s="46">
        <f>TotalFix[[#This Row],[Confirmed activ. 3 (ILE03)]]</f>
        <v>20</v>
      </c>
      <c r="Q184" s="24">
        <v>20</v>
      </c>
      <c r="R184" s="21" t="s">
        <v>66</v>
      </c>
      <c r="S184" s="21" t="s">
        <v>72</v>
      </c>
    </row>
    <row r="185" spans="1:19" s="21" customFormat="1" x14ac:dyDescent="0.35">
      <c r="A185" s="26">
        <v>1530234</v>
      </c>
      <c r="B185" s="53">
        <v>411578</v>
      </c>
      <c r="C185" s="26">
        <f>VLOOKUP(TotalFix[[#This Row],[Order]],'Total Fix by SS'!B:C,2,0)</f>
        <v>210</v>
      </c>
      <c r="D185" s="21" t="s">
        <v>59</v>
      </c>
      <c r="E185" s="21" t="s">
        <v>80</v>
      </c>
      <c r="F185" s="21" t="s">
        <v>69</v>
      </c>
      <c r="G185" s="21" t="s">
        <v>62</v>
      </c>
      <c r="H185" s="21" t="s">
        <v>70</v>
      </c>
      <c r="I185" s="21" t="s">
        <v>81</v>
      </c>
      <c r="J185" s="22">
        <v>43605</v>
      </c>
      <c r="K185" s="23">
        <v>0.54773148148147999</v>
      </c>
      <c r="L185" s="22">
        <v>43605</v>
      </c>
      <c r="M185" s="23">
        <v>0.54773148148147999</v>
      </c>
      <c r="N185" s="24">
        <v>20</v>
      </c>
      <c r="O185" s="21" t="s">
        <v>66</v>
      </c>
      <c r="P185" s="46">
        <f>TotalFix[[#This Row],[Confirmed activ. 3 (ILE03)]]</f>
        <v>20</v>
      </c>
      <c r="Q185" s="24">
        <v>20</v>
      </c>
      <c r="R185" s="21" t="s">
        <v>66</v>
      </c>
      <c r="S185" s="21" t="s">
        <v>72</v>
      </c>
    </row>
    <row r="186" spans="1:19" s="21" customFormat="1" x14ac:dyDescent="0.35">
      <c r="A186" s="26">
        <v>1530234</v>
      </c>
      <c r="B186" s="53">
        <v>411578</v>
      </c>
      <c r="C186" s="26">
        <f>VLOOKUP(TotalFix[[#This Row],[Order]],'Total Fix by SS'!B:C,2,0)</f>
        <v>210</v>
      </c>
      <c r="D186" s="21" t="s">
        <v>59</v>
      </c>
      <c r="E186" s="21" t="s">
        <v>82</v>
      </c>
      <c r="F186" s="21" t="s">
        <v>83</v>
      </c>
      <c r="G186" s="21" t="s">
        <v>62</v>
      </c>
      <c r="H186" s="21" t="s">
        <v>84</v>
      </c>
      <c r="I186" s="21" t="s">
        <v>84</v>
      </c>
      <c r="J186" s="22">
        <v>43605</v>
      </c>
      <c r="K186" s="23">
        <v>0.64259259259259005</v>
      </c>
      <c r="L186" s="22">
        <v>43606</v>
      </c>
      <c r="M186" s="23">
        <v>0.94200231481481</v>
      </c>
      <c r="N186" s="25">
        <v>10.612</v>
      </c>
      <c r="O186" s="21" t="s">
        <v>77</v>
      </c>
      <c r="P186" s="46">
        <f>TotalFix[[#This Row],[Confirmed activ. 3 (ILE03)]]*60</f>
        <v>636.72</v>
      </c>
      <c r="Q186" s="24">
        <v>450</v>
      </c>
      <c r="R186" s="21" t="s">
        <v>66</v>
      </c>
      <c r="S186" s="21" t="s">
        <v>67</v>
      </c>
    </row>
    <row r="187" spans="1:19" s="21" customFormat="1" x14ac:dyDescent="0.35">
      <c r="A187" s="26">
        <v>1530234</v>
      </c>
      <c r="B187" s="53">
        <v>411578</v>
      </c>
      <c r="C187" s="26">
        <f>VLOOKUP(TotalFix[[#This Row],[Order]],'Total Fix by SS'!B:C,2,0)</f>
        <v>210</v>
      </c>
      <c r="D187" s="21" t="s">
        <v>59</v>
      </c>
      <c r="E187" s="21" t="s">
        <v>85</v>
      </c>
      <c r="F187" s="21" t="s">
        <v>86</v>
      </c>
      <c r="G187" s="21" t="s">
        <v>62</v>
      </c>
      <c r="H187" s="21" t="s">
        <v>87</v>
      </c>
      <c r="I187" s="21" t="s">
        <v>87</v>
      </c>
      <c r="J187" s="22">
        <v>43607</v>
      </c>
      <c r="K187" s="23">
        <v>0.31452546296296002</v>
      </c>
      <c r="L187" s="22">
        <v>43607</v>
      </c>
      <c r="M187" s="23">
        <v>0.31452546296296002</v>
      </c>
      <c r="N187" s="24">
        <v>20</v>
      </c>
      <c r="O187" s="21" t="s">
        <v>66</v>
      </c>
      <c r="P187" s="46">
        <f>TotalFix[[#This Row],[Confirmed activ. 3 (ILE03)]]</f>
        <v>20</v>
      </c>
      <c r="Q187" s="24">
        <v>20</v>
      </c>
      <c r="R187" s="21" t="s">
        <v>66</v>
      </c>
      <c r="S187" s="21" t="s">
        <v>72</v>
      </c>
    </row>
    <row r="188" spans="1:19" s="21" customFormat="1" x14ac:dyDescent="0.35">
      <c r="A188" s="26">
        <v>1530234</v>
      </c>
      <c r="B188" s="53">
        <v>411578</v>
      </c>
      <c r="C188" s="26">
        <f>VLOOKUP(TotalFix[[#This Row],[Order]],'Total Fix by SS'!B:C,2,0)</f>
        <v>210</v>
      </c>
      <c r="D188" s="21" t="s">
        <v>59</v>
      </c>
      <c r="E188" s="21" t="s">
        <v>88</v>
      </c>
      <c r="F188" s="21" t="s">
        <v>89</v>
      </c>
      <c r="G188" s="21" t="s">
        <v>90</v>
      </c>
      <c r="H188" s="21" t="s">
        <v>91</v>
      </c>
      <c r="I188" s="21" t="s">
        <v>92</v>
      </c>
      <c r="J188" s="22"/>
      <c r="K188" s="23">
        <v>0</v>
      </c>
      <c r="L188" s="22"/>
      <c r="M188" s="23">
        <v>0</v>
      </c>
      <c r="N188" s="25">
        <v>0</v>
      </c>
      <c r="O188" s="21" t="s">
        <v>93</v>
      </c>
      <c r="P188" s="46"/>
      <c r="Q188" s="24">
        <v>1370</v>
      </c>
      <c r="R188" s="21" t="s">
        <v>66</v>
      </c>
      <c r="S188" s="21" t="s">
        <v>94</v>
      </c>
    </row>
    <row r="189" spans="1:19" s="21" customFormat="1" x14ac:dyDescent="0.35">
      <c r="A189" s="26">
        <v>1530234</v>
      </c>
      <c r="B189" s="53">
        <v>411578</v>
      </c>
      <c r="C189" s="26">
        <f>VLOOKUP(TotalFix[[#This Row],[Order]],'Total Fix by SS'!B:C,2,0)</f>
        <v>210</v>
      </c>
      <c r="D189" s="21" t="s">
        <v>59</v>
      </c>
      <c r="E189" s="21" t="s">
        <v>95</v>
      </c>
      <c r="F189" s="21" t="s">
        <v>61</v>
      </c>
      <c r="G189" s="21" t="s">
        <v>62</v>
      </c>
      <c r="H189" s="21" t="s">
        <v>63</v>
      </c>
      <c r="I189" s="21" t="s">
        <v>96</v>
      </c>
      <c r="J189" s="22">
        <v>43608</v>
      </c>
      <c r="K189" s="23">
        <v>0.37289351851851998</v>
      </c>
      <c r="L189" s="22">
        <v>43608</v>
      </c>
      <c r="M189" s="23">
        <v>0.57991898148148002</v>
      </c>
      <c r="N189" s="25">
        <v>54.082999999999998</v>
      </c>
      <c r="O189" s="21" t="s">
        <v>66</v>
      </c>
      <c r="P189" s="46">
        <f>TotalFix[[#This Row],[Confirmed activ. 3 (ILE03)]]</f>
        <v>54.082999999999998</v>
      </c>
      <c r="Q189" s="24">
        <v>40</v>
      </c>
      <c r="R189" s="21" t="s">
        <v>66</v>
      </c>
      <c r="S189" s="21" t="s">
        <v>67</v>
      </c>
    </row>
    <row r="190" spans="1:19" s="21" customFormat="1" x14ac:dyDescent="0.35">
      <c r="A190" s="26">
        <v>1530234</v>
      </c>
      <c r="B190" s="53">
        <v>411578</v>
      </c>
      <c r="C190" s="26">
        <f>VLOOKUP(TotalFix[[#This Row],[Order]],'Total Fix by SS'!B:C,2,0)</f>
        <v>210</v>
      </c>
      <c r="D190" s="21" t="s">
        <v>59</v>
      </c>
      <c r="E190" s="21" t="s">
        <v>97</v>
      </c>
      <c r="F190" s="21" t="s">
        <v>69</v>
      </c>
      <c r="G190" s="21" t="s">
        <v>62</v>
      </c>
      <c r="H190" s="21" t="s">
        <v>70</v>
      </c>
      <c r="I190" s="21" t="s">
        <v>98</v>
      </c>
      <c r="J190" s="22">
        <v>43611</v>
      </c>
      <c r="K190" s="23">
        <v>0.57194444444444004</v>
      </c>
      <c r="L190" s="22">
        <v>43611</v>
      </c>
      <c r="M190" s="23">
        <v>0.57194444444444004</v>
      </c>
      <c r="N190" s="24">
        <v>20</v>
      </c>
      <c r="O190" s="21" t="s">
        <v>66</v>
      </c>
      <c r="P190" s="46">
        <f>TotalFix[[#This Row],[Confirmed activ. 3 (ILE03)]]</f>
        <v>20</v>
      </c>
      <c r="Q190" s="24">
        <v>20</v>
      </c>
      <c r="R190" s="21" t="s">
        <v>66</v>
      </c>
      <c r="S190" s="21" t="s">
        <v>72</v>
      </c>
    </row>
    <row r="191" spans="1:19" s="21" customFormat="1" x14ac:dyDescent="0.35">
      <c r="A191" s="26">
        <v>1530234</v>
      </c>
      <c r="B191" s="53">
        <v>411578</v>
      </c>
      <c r="C191" s="26">
        <f>VLOOKUP(TotalFix[[#This Row],[Order]],'Total Fix by SS'!B:C,2,0)</f>
        <v>210</v>
      </c>
      <c r="D191" s="21" t="s">
        <v>59</v>
      </c>
      <c r="E191" s="21" t="s">
        <v>99</v>
      </c>
      <c r="F191" s="21" t="s">
        <v>69</v>
      </c>
      <c r="G191" s="21" t="s">
        <v>62</v>
      </c>
      <c r="H191" s="21" t="s">
        <v>70</v>
      </c>
      <c r="I191" s="21" t="s">
        <v>100</v>
      </c>
      <c r="J191" s="22">
        <v>43611</v>
      </c>
      <c r="K191" s="23">
        <v>0.57232638888888998</v>
      </c>
      <c r="L191" s="22">
        <v>43611</v>
      </c>
      <c r="M191" s="23">
        <v>0.57232638888888998</v>
      </c>
      <c r="N191" s="24">
        <v>50</v>
      </c>
      <c r="O191" s="21" t="s">
        <v>66</v>
      </c>
      <c r="P191" s="46">
        <f>TotalFix[[#This Row],[Confirmed activ. 3 (ILE03)]]</f>
        <v>50</v>
      </c>
      <c r="Q191" s="24">
        <v>50</v>
      </c>
      <c r="R191" s="21" t="s">
        <v>66</v>
      </c>
      <c r="S191" s="21" t="s">
        <v>72</v>
      </c>
    </row>
    <row r="192" spans="1:19" s="21" customFormat="1" x14ac:dyDescent="0.35">
      <c r="A192" s="26">
        <v>1530234</v>
      </c>
      <c r="B192" s="53">
        <v>411578</v>
      </c>
      <c r="C192" s="26">
        <f>VLOOKUP(TotalFix[[#This Row],[Order]],'Total Fix by SS'!B:C,2,0)</f>
        <v>210</v>
      </c>
      <c r="D192" s="21" t="s">
        <v>59</v>
      </c>
      <c r="E192" s="21" t="s">
        <v>101</v>
      </c>
      <c r="F192" s="21" t="s">
        <v>102</v>
      </c>
      <c r="G192" s="21" t="s">
        <v>62</v>
      </c>
      <c r="H192" s="21" t="s">
        <v>100</v>
      </c>
      <c r="I192" s="21" t="s">
        <v>103</v>
      </c>
      <c r="J192" s="22">
        <v>43611</v>
      </c>
      <c r="K192" s="23">
        <v>0.57243055555555999</v>
      </c>
      <c r="L192" s="22">
        <v>43611</v>
      </c>
      <c r="M192" s="23">
        <v>0.57243055555555999</v>
      </c>
      <c r="N192" s="24">
        <v>10</v>
      </c>
      <c r="O192" s="21" t="s">
        <v>66</v>
      </c>
      <c r="P192" s="46">
        <f>TotalFix[[#This Row],[Confirmed activ. 3 (ILE03)]]</f>
        <v>10</v>
      </c>
      <c r="Q192" s="24">
        <v>10</v>
      </c>
      <c r="R192" s="21" t="s">
        <v>66</v>
      </c>
      <c r="S192" s="21" t="s">
        <v>72</v>
      </c>
    </row>
    <row r="193" spans="1:19" s="21" customFormat="1" x14ac:dyDescent="0.35">
      <c r="A193" s="26">
        <v>1530234</v>
      </c>
      <c r="B193" s="53">
        <v>411578</v>
      </c>
      <c r="C193" s="26">
        <f>VLOOKUP(TotalFix[[#This Row],[Order]],'Total Fix by SS'!B:C,2,0)</f>
        <v>210</v>
      </c>
      <c r="D193" s="21" t="s">
        <v>59</v>
      </c>
      <c r="E193" s="21" t="s">
        <v>104</v>
      </c>
      <c r="F193" s="21" t="s">
        <v>102</v>
      </c>
      <c r="G193" s="21" t="s">
        <v>105</v>
      </c>
      <c r="H193" s="21" t="s">
        <v>100</v>
      </c>
      <c r="I193" s="21" t="s">
        <v>106</v>
      </c>
      <c r="J193" s="22">
        <v>43612</v>
      </c>
      <c r="K193" s="23">
        <v>0.55271990740740995</v>
      </c>
      <c r="L193" s="22">
        <v>43612</v>
      </c>
      <c r="M193" s="23">
        <v>0.55271990740740995</v>
      </c>
      <c r="N193" s="24">
        <v>10</v>
      </c>
      <c r="O193" s="21" t="s">
        <v>66</v>
      </c>
      <c r="P193" s="46">
        <f>TotalFix[[#This Row],[Confirmed activ. 3 (ILE03)]]</f>
        <v>10</v>
      </c>
      <c r="Q193" s="24">
        <v>10</v>
      </c>
      <c r="R193" s="21" t="s">
        <v>66</v>
      </c>
      <c r="S193" s="21" t="s">
        <v>72</v>
      </c>
    </row>
    <row r="194" spans="1:19" s="21" customFormat="1" x14ac:dyDescent="0.35">
      <c r="A194" s="26">
        <v>1530234</v>
      </c>
      <c r="B194" s="53">
        <v>411578</v>
      </c>
      <c r="C194" s="26">
        <f>VLOOKUP(TotalFix[[#This Row],[Order]],'Total Fix by SS'!B:C,2,0)</f>
        <v>210</v>
      </c>
      <c r="D194" s="21" t="s">
        <v>107</v>
      </c>
      <c r="E194" s="21" t="s">
        <v>60</v>
      </c>
      <c r="F194" s="21" t="s">
        <v>61</v>
      </c>
      <c r="G194" s="21" t="s">
        <v>90</v>
      </c>
      <c r="H194" s="21" t="s">
        <v>63</v>
      </c>
      <c r="I194" s="21" t="s">
        <v>108</v>
      </c>
      <c r="J194" s="22">
        <v>43608</v>
      </c>
      <c r="K194" s="23">
        <v>0.33716435185185001</v>
      </c>
      <c r="L194" s="22">
        <v>43611</v>
      </c>
      <c r="M194" s="23">
        <v>0.59938657407407003</v>
      </c>
      <c r="N194" s="24">
        <v>416425</v>
      </c>
      <c r="O194" s="21" t="s">
        <v>65</v>
      </c>
      <c r="P194" s="46">
        <f>TotalFix[[#This Row],[Confirmed activ. 3 (ILE03)]]/60</f>
        <v>6940.416666666667</v>
      </c>
      <c r="Q194" s="24">
        <v>1</v>
      </c>
      <c r="R194" s="21" t="s">
        <v>66</v>
      </c>
      <c r="S194" s="21" t="s">
        <v>67</v>
      </c>
    </row>
    <row r="195" spans="1:19" s="21" customFormat="1" x14ac:dyDescent="0.35">
      <c r="A195" s="26">
        <v>1530234</v>
      </c>
      <c r="B195" s="53">
        <v>411578</v>
      </c>
      <c r="C195" s="26">
        <f>VLOOKUP(TotalFix[[#This Row],[Order]],'Total Fix by SS'!B:C,2,0)</f>
        <v>210</v>
      </c>
      <c r="D195" s="21" t="s">
        <v>109</v>
      </c>
      <c r="E195" s="21" t="s">
        <v>82</v>
      </c>
      <c r="F195" s="21" t="s">
        <v>83</v>
      </c>
      <c r="G195" s="21" t="s">
        <v>90</v>
      </c>
      <c r="H195" s="21" t="s">
        <v>84</v>
      </c>
      <c r="I195" s="21" t="s">
        <v>110</v>
      </c>
      <c r="J195" s="22"/>
      <c r="K195" s="23">
        <v>0</v>
      </c>
      <c r="L195" s="22"/>
      <c r="M195" s="23">
        <v>0</v>
      </c>
      <c r="N195" s="25">
        <v>0</v>
      </c>
      <c r="O195" s="21" t="s">
        <v>93</v>
      </c>
      <c r="P195" s="46"/>
      <c r="Q195" s="24">
        <v>5</v>
      </c>
      <c r="R195" s="21" t="s">
        <v>66</v>
      </c>
      <c r="S195" s="21" t="s">
        <v>94</v>
      </c>
    </row>
    <row r="196" spans="1:19" s="21" customFormat="1" x14ac:dyDescent="0.35">
      <c r="A196" s="26">
        <v>1530235</v>
      </c>
      <c r="B196" s="53">
        <v>411578</v>
      </c>
      <c r="C196" s="26">
        <f>VLOOKUP(TotalFix[[#This Row],[Order]],'Total Fix by SS'!B:C,2,0)</f>
        <v>211</v>
      </c>
      <c r="D196" s="21" t="s">
        <v>59</v>
      </c>
      <c r="E196" s="21" t="s">
        <v>60</v>
      </c>
      <c r="F196" s="21" t="s">
        <v>61</v>
      </c>
      <c r="G196" s="21" t="s">
        <v>62</v>
      </c>
      <c r="H196" s="21" t="s">
        <v>63</v>
      </c>
      <c r="I196" s="21" t="s">
        <v>64</v>
      </c>
      <c r="J196" s="22">
        <v>43597</v>
      </c>
      <c r="K196" s="23">
        <v>0.42914351851852001</v>
      </c>
      <c r="L196" s="22">
        <v>43597</v>
      </c>
      <c r="M196" s="23">
        <v>0.46215277777778002</v>
      </c>
      <c r="N196" s="25">
        <v>47.533000000000001</v>
      </c>
      <c r="O196" s="21" t="s">
        <v>66</v>
      </c>
      <c r="P196" s="46">
        <f>TotalFix[[#This Row],[Confirmed activ. 3 (ILE03)]]</f>
        <v>47.533000000000001</v>
      </c>
      <c r="Q196" s="24">
        <v>20</v>
      </c>
      <c r="R196" s="21" t="s">
        <v>66</v>
      </c>
      <c r="S196" s="21" t="s">
        <v>67</v>
      </c>
    </row>
    <row r="197" spans="1:19" s="21" customFormat="1" x14ac:dyDescent="0.35">
      <c r="A197" s="26">
        <v>1530235</v>
      </c>
      <c r="B197" s="53">
        <v>411578</v>
      </c>
      <c r="C197" s="26">
        <f>VLOOKUP(TotalFix[[#This Row],[Order]],'Total Fix by SS'!B:C,2,0)</f>
        <v>211</v>
      </c>
      <c r="D197" s="21" t="s">
        <v>59</v>
      </c>
      <c r="E197" s="21" t="s">
        <v>68</v>
      </c>
      <c r="F197" s="21" t="s">
        <v>69</v>
      </c>
      <c r="G197" s="21" t="s">
        <v>62</v>
      </c>
      <c r="H197" s="21" t="s">
        <v>70</v>
      </c>
      <c r="I197" s="21" t="s">
        <v>71</v>
      </c>
      <c r="J197" s="22">
        <v>43597</v>
      </c>
      <c r="K197" s="23">
        <v>0.53961805555555997</v>
      </c>
      <c r="L197" s="22">
        <v>43597</v>
      </c>
      <c r="M197" s="23">
        <v>0.53961805555555997</v>
      </c>
      <c r="N197" s="24">
        <v>30</v>
      </c>
      <c r="O197" s="21" t="s">
        <v>66</v>
      </c>
      <c r="P197" s="46">
        <f>TotalFix[[#This Row],[Confirmed activ. 3 (ILE03)]]</f>
        <v>30</v>
      </c>
      <c r="Q197" s="24">
        <v>30</v>
      </c>
      <c r="R197" s="21" t="s">
        <v>66</v>
      </c>
      <c r="S197" s="21" t="s">
        <v>72</v>
      </c>
    </row>
    <row r="198" spans="1:19" s="21" customFormat="1" x14ac:dyDescent="0.35">
      <c r="A198" s="26">
        <v>1530235</v>
      </c>
      <c r="B198" s="53">
        <v>411578</v>
      </c>
      <c r="C198" s="26">
        <f>VLOOKUP(TotalFix[[#This Row],[Order]],'Total Fix by SS'!B:C,2,0)</f>
        <v>211</v>
      </c>
      <c r="D198" s="21" t="s">
        <v>59</v>
      </c>
      <c r="E198" s="21" t="s">
        <v>73</v>
      </c>
      <c r="F198" s="21" t="s">
        <v>61</v>
      </c>
      <c r="G198" s="21" t="s">
        <v>62</v>
      </c>
      <c r="H198" s="21" t="s">
        <v>63</v>
      </c>
      <c r="I198" s="21" t="s">
        <v>74</v>
      </c>
      <c r="J198" s="22">
        <v>43598</v>
      </c>
      <c r="K198" s="23">
        <v>0.33759259259259</v>
      </c>
      <c r="L198" s="22">
        <v>43604</v>
      </c>
      <c r="M198" s="23">
        <v>0.41267361111111001</v>
      </c>
      <c r="N198" s="25">
        <v>10.904</v>
      </c>
      <c r="O198" s="21" t="s">
        <v>77</v>
      </c>
      <c r="P198" s="46">
        <f>TotalFix[[#This Row],[Confirmed activ. 3 (ILE03)]]*60</f>
        <v>654.24</v>
      </c>
      <c r="Q198" s="24">
        <v>200</v>
      </c>
      <c r="R198" s="21" t="s">
        <v>66</v>
      </c>
      <c r="S198" s="21" t="s">
        <v>67</v>
      </c>
    </row>
    <row r="199" spans="1:19" s="21" customFormat="1" x14ac:dyDescent="0.35">
      <c r="A199" s="26">
        <v>1530235</v>
      </c>
      <c r="B199" s="53">
        <v>411578</v>
      </c>
      <c r="C199" s="26">
        <f>VLOOKUP(TotalFix[[#This Row],[Order]],'Total Fix by SS'!B:C,2,0)</f>
        <v>211</v>
      </c>
      <c r="D199" s="21" t="s">
        <v>59</v>
      </c>
      <c r="E199" s="21" t="s">
        <v>75</v>
      </c>
      <c r="F199" s="21" t="s">
        <v>61</v>
      </c>
      <c r="G199" s="21" t="s">
        <v>62</v>
      </c>
      <c r="H199" s="21" t="s">
        <v>63</v>
      </c>
      <c r="I199" s="21" t="s">
        <v>76</v>
      </c>
      <c r="J199" s="22">
        <v>43604</v>
      </c>
      <c r="K199" s="23">
        <v>0.41287037037037</v>
      </c>
      <c r="L199" s="22">
        <v>43604</v>
      </c>
      <c r="M199" s="23">
        <v>0.44020833333332998</v>
      </c>
      <c r="N199" s="25">
        <v>14.834</v>
      </c>
      <c r="O199" s="21" t="s">
        <v>66</v>
      </c>
      <c r="P199" s="46">
        <f>TotalFix[[#This Row],[Confirmed activ. 3 (ILE03)]]</f>
        <v>14.834</v>
      </c>
      <c r="Q199" s="24">
        <v>500</v>
      </c>
      <c r="R199" s="21" t="s">
        <v>66</v>
      </c>
      <c r="S199" s="21" t="s">
        <v>67</v>
      </c>
    </row>
    <row r="200" spans="1:19" s="21" customFormat="1" x14ac:dyDescent="0.35">
      <c r="A200" s="26">
        <v>1530235</v>
      </c>
      <c r="B200" s="53">
        <v>411578</v>
      </c>
      <c r="C200" s="26">
        <f>VLOOKUP(TotalFix[[#This Row],[Order]],'Total Fix by SS'!B:C,2,0)</f>
        <v>211</v>
      </c>
      <c r="D200" s="21" t="s">
        <v>59</v>
      </c>
      <c r="E200" s="21" t="s">
        <v>78</v>
      </c>
      <c r="F200" s="21" t="s">
        <v>69</v>
      </c>
      <c r="G200" s="21" t="s">
        <v>62</v>
      </c>
      <c r="H200" s="21" t="s">
        <v>70</v>
      </c>
      <c r="I200" s="21" t="s">
        <v>79</v>
      </c>
      <c r="J200" s="22">
        <v>43604</v>
      </c>
      <c r="K200" s="23">
        <v>0.44835648148148</v>
      </c>
      <c r="L200" s="22">
        <v>43604</v>
      </c>
      <c r="M200" s="23">
        <v>0.44835648148148</v>
      </c>
      <c r="N200" s="24">
        <v>20</v>
      </c>
      <c r="O200" s="21" t="s">
        <v>66</v>
      </c>
      <c r="P200" s="46">
        <f>TotalFix[[#This Row],[Confirmed activ. 3 (ILE03)]]</f>
        <v>20</v>
      </c>
      <c r="Q200" s="24">
        <v>20</v>
      </c>
      <c r="R200" s="21" t="s">
        <v>66</v>
      </c>
      <c r="S200" s="21" t="s">
        <v>72</v>
      </c>
    </row>
    <row r="201" spans="1:19" s="21" customFormat="1" x14ac:dyDescent="0.35">
      <c r="A201" s="26">
        <v>1530235</v>
      </c>
      <c r="B201" s="53">
        <v>411578</v>
      </c>
      <c r="C201" s="26">
        <f>VLOOKUP(TotalFix[[#This Row],[Order]],'Total Fix by SS'!B:C,2,0)</f>
        <v>211</v>
      </c>
      <c r="D201" s="21" t="s">
        <v>59</v>
      </c>
      <c r="E201" s="21" t="s">
        <v>80</v>
      </c>
      <c r="F201" s="21" t="s">
        <v>69</v>
      </c>
      <c r="G201" s="21" t="s">
        <v>62</v>
      </c>
      <c r="H201" s="21" t="s">
        <v>70</v>
      </c>
      <c r="I201" s="21" t="s">
        <v>81</v>
      </c>
      <c r="J201" s="22">
        <v>43604</v>
      </c>
      <c r="K201" s="23">
        <v>0.44857638888889001</v>
      </c>
      <c r="L201" s="22">
        <v>43604</v>
      </c>
      <c r="M201" s="23">
        <v>0.44857638888889001</v>
      </c>
      <c r="N201" s="24">
        <v>20</v>
      </c>
      <c r="O201" s="21" t="s">
        <v>66</v>
      </c>
      <c r="P201" s="46">
        <f>TotalFix[[#This Row],[Confirmed activ. 3 (ILE03)]]</f>
        <v>20</v>
      </c>
      <c r="Q201" s="24">
        <v>20</v>
      </c>
      <c r="R201" s="21" t="s">
        <v>66</v>
      </c>
      <c r="S201" s="21" t="s">
        <v>72</v>
      </c>
    </row>
    <row r="202" spans="1:19" s="21" customFormat="1" x14ac:dyDescent="0.35">
      <c r="A202" s="26">
        <v>1530235</v>
      </c>
      <c r="B202" s="53">
        <v>411578</v>
      </c>
      <c r="C202" s="26">
        <f>VLOOKUP(TotalFix[[#This Row],[Order]],'Total Fix by SS'!B:C,2,0)</f>
        <v>211</v>
      </c>
      <c r="D202" s="21" t="s">
        <v>59</v>
      </c>
      <c r="E202" s="21" t="s">
        <v>82</v>
      </c>
      <c r="F202" s="21" t="s">
        <v>83</v>
      </c>
      <c r="G202" s="21" t="s">
        <v>62</v>
      </c>
      <c r="H202" s="21" t="s">
        <v>84</v>
      </c>
      <c r="I202" s="21" t="s">
        <v>84</v>
      </c>
      <c r="J202" s="22">
        <v>43604</v>
      </c>
      <c r="K202" s="23">
        <v>0.64487268518519003</v>
      </c>
      <c r="L202" s="22">
        <v>43605</v>
      </c>
      <c r="M202" s="23">
        <v>0.26377314814815001</v>
      </c>
      <c r="N202" s="25">
        <v>7.1050000000000004</v>
      </c>
      <c r="O202" s="21" t="s">
        <v>77</v>
      </c>
      <c r="P202" s="46">
        <f>TotalFix[[#This Row],[Confirmed activ. 3 (ILE03)]]*60</f>
        <v>426.3</v>
      </c>
      <c r="Q202" s="24">
        <v>450</v>
      </c>
      <c r="R202" s="21" t="s">
        <v>66</v>
      </c>
      <c r="S202" s="21" t="s">
        <v>67</v>
      </c>
    </row>
    <row r="203" spans="1:19" s="21" customFormat="1" x14ac:dyDescent="0.35">
      <c r="A203" s="26">
        <v>1530235</v>
      </c>
      <c r="B203" s="53">
        <v>411578</v>
      </c>
      <c r="C203" s="26">
        <f>VLOOKUP(TotalFix[[#This Row],[Order]],'Total Fix by SS'!B:C,2,0)</f>
        <v>211</v>
      </c>
      <c r="D203" s="21" t="s">
        <v>59</v>
      </c>
      <c r="E203" s="21" t="s">
        <v>85</v>
      </c>
      <c r="F203" s="21" t="s">
        <v>86</v>
      </c>
      <c r="G203" s="21" t="s">
        <v>62</v>
      </c>
      <c r="H203" s="21" t="s">
        <v>87</v>
      </c>
      <c r="I203" s="21" t="s">
        <v>87</v>
      </c>
      <c r="J203" s="22">
        <v>43606</v>
      </c>
      <c r="K203" s="23">
        <v>0.28951388888889001</v>
      </c>
      <c r="L203" s="22">
        <v>43606</v>
      </c>
      <c r="M203" s="23">
        <v>0.28951388888889001</v>
      </c>
      <c r="N203" s="24">
        <v>20</v>
      </c>
      <c r="O203" s="21" t="s">
        <v>66</v>
      </c>
      <c r="P203" s="46">
        <f>TotalFix[[#This Row],[Confirmed activ. 3 (ILE03)]]</f>
        <v>20</v>
      </c>
      <c r="Q203" s="24">
        <v>20</v>
      </c>
      <c r="R203" s="21" t="s">
        <v>66</v>
      </c>
      <c r="S203" s="21" t="s">
        <v>72</v>
      </c>
    </row>
    <row r="204" spans="1:19" s="21" customFormat="1" x14ac:dyDescent="0.35">
      <c r="A204" s="26">
        <v>1530235</v>
      </c>
      <c r="B204" s="53">
        <v>411578</v>
      </c>
      <c r="C204" s="26">
        <f>VLOOKUP(TotalFix[[#This Row],[Order]],'Total Fix by SS'!B:C,2,0)</f>
        <v>211</v>
      </c>
      <c r="D204" s="21" t="s">
        <v>59</v>
      </c>
      <c r="E204" s="21" t="s">
        <v>95</v>
      </c>
      <c r="F204" s="21" t="s">
        <v>61</v>
      </c>
      <c r="G204" s="21" t="s">
        <v>62</v>
      </c>
      <c r="H204" s="21" t="s">
        <v>63</v>
      </c>
      <c r="I204" s="21" t="s">
        <v>96</v>
      </c>
      <c r="J204" s="22">
        <v>43606</v>
      </c>
      <c r="K204" s="23">
        <v>0.38059027777777998</v>
      </c>
      <c r="L204" s="22">
        <v>43606</v>
      </c>
      <c r="M204" s="23">
        <v>0.57819444444444001</v>
      </c>
      <c r="N204" s="25">
        <v>54.116999999999997</v>
      </c>
      <c r="O204" s="21" t="s">
        <v>66</v>
      </c>
      <c r="P204" s="46">
        <f>TotalFix[[#This Row],[Confirmed activ. 3 (ILE03)]]</f>
        <v>54.116999999999997</v>
      </c>
      <c r="Q204" s="24">
        <v>40</v>
      </c>
      <c r="R204" s="21" t="s">
        <v>66</v>
      </c>
      <c r="S204" s="21" t="s">
        <v>67</v>
      </c>
    </row>
    <row r="205" spans="1:19" s="21" customFormat="1" x14ac:dyDescent="0.35">
      <c r="A205" s="26">
        <v>1530235</v>
      </c>
      <c r="B205" s="53">
        <v>411578</v>
      </c>
      <c r="C205" s="26">
        <f>VLOOKUP(TotalFix[[#This Row],[Order]],'Total Fix by SS'!B:C,2,0)</f>
        <v>211</v>
      </c>
      <c r="D205" s="21" t="s">
        <v>59</v>
      </c>
      <c r="E205" s="21" t="s">
        <v>97</v>
      </c>
      <c r="F205" s="21" t="s">
        <v>69</v>
      </c>
      <c r="G205" s="21" t="s">
        <v>62</v>
      </c>
      <c r="H205" s="21" t="s">
        <v>70</v>
      </c>
      <c r="I205" s="21" t="s">
        <v>98</v>
      </c>
      <c r="J205" s="22">
        <v>43626</v>
      </c>
      <c r="K205" s="23">
        <v>0.73107638888889004</v>
      </c>
      <c r="L205" s="22">
        <v>43626</v>
      </c>
      <c r="M205" s="23">
        <v>0.73107638888889004</v>
      </c>
      <c r="N205" s="24">
        <v>20</v>
      </c>
      <c r="O205" s="21" t="s">
        <v>66</v>
      </c>
      <c r="P205" s="46">
        <f>TotalFix[[#This Row],[Confirmed activ. 3 (ILE03)]]</f>
        <v>20</v>
      </c>
      <c r="Q205" s="24">
        <v>20</v>
      </c>
      <c r="R205" s="21" t="s">
        <v>66</v>
      </c>
      <c r="S205" s="21" t="s">
        <v>72</v>
      </c>
    </row>
    <row r="206" spans="1:19" s="21" customFormat="1" x14ac:dyDescent="0.35">
      <c r="A206" s="26">
        <v>1530235</v>
      </c>
      <c r="B206" s="53">
        <v>411578</v>
      </c>
      <c r="C206" s="26">
        <f>VLOOKUP(TotalFix[[#This Row],[Order]],'Total Fix by SS'!B:C,2,0)</f>
        <v>211</v>
      </c>
      <c r="D206" s="21" t="s">
        <v>59</v>
      </c>
      <c r="E206" s="21" t="s">
        <v>99</v>
      </c>
      <c r="F206" s="21" t="s">
        <v>69</v>
      </c>
      <c r="G206" s="21" t="s">
        <v>62</v>
      </c>
      <c r="H206" s="21" t="s">
        <v>70</v>
      </c>
      <c r="I206" s="21" t="s">
        <v>100</v>
      </c>
      <c r="J206" s="22">
        <v>43626</v>
      </c>
      <c r="K206" s="23">
        <v>0.73118055555556005</v>
      </c>
      <c r="L206" s="22">
        <v>43626</v>
      </c>
      <c r="M206" s="23">
        <v>0.73118055555556005</v>
      </c>
      <c r="N206" s="24">
        <v>50</v>
      </c>
      <c r="O206" s="21" t="s">
        <v>66</v>
      </c>
      <c r="P206" s="46">
        <f>TotalFix[[#This Row],[Confirmed activ. 3 (ILE03)]]</f>
        <v>50</v>
      </c>
      <c r="Q206" s="24">
        <v>50</v>
      </c>
      <c r="R206" s="21" t="s">
        <v>66</v>
      </c>
      <c r="S206" s="21" t="s">
        <v>72</v>
      </c>
    </row>
    <row r="207" spans="1:19" s="21" customFormat="1" x14ac:dyDescent="0.35">
      <c r="A207" s="26">
        <v>1530235</v>
      </c>
      <c r="B207" s="53">
        <v>411578</v>
      </c>
      <c r="C207" s="26">
        <f>VLOOKUP(TotalFix[[#This Row],[Order]],'Total Fix by SS'!B:C,2,0)</f>
        <v>211</v>
      </c>
      <c r="D207" s="21" t="s">
        <v>59</v>
      </c>
      <c r="E207" s="21" t="s">
        <v>104</v>
      </c>
      <c r="F207" s="21" t="s">
        <v>102</v>
      </c>
      <c r="G207" s="21" t="s">
        <v>105</v>
      </c>
      <c r="H207" s="21" t="s">
        <v>100</v>
      </c>
      <c r="I207" s="21" t="s">
        <v>106</v>
      </c>
      <c r="J207" s="22">
        <v>43627</v>
      </c>
      <c r="K207" s="23">
        <v>0.51621527777777998</v>
      </c>
      <c r="L207" s="22">
        <v>43627</v>
      </c>
      <c r="M207" s="23">
        <v>0.51621527777777998</v>
      </c>
      <c r="N207" s="24">
        <v>10</v>
      </c>
      <c r="O207" s="21" t="s">
        <v>66</v>
      </c>
      <c r="P207" s="46">
        <f>TotalFix[[#This Row],[Confirmed activ. 3 (ILE03)]]</f>
        <v>10</v>
      </c>
      <c r="Q207" s="24">
        <v>10</v>
      </c>
      <c r="R207" s="21" t="s">
        <v>66</v>
      </c>
      <c r="S207" s="21" t="s">
        <v>72</v>
      </c>
    </row>
    <row r="208" spans="1:19" s="21" customFormat="1" x14ac:dyDescent="0.35">
      <c r="A208" s="26">
        <v>1530235</v>
      </c>
      <c r="B208" s="53">
        <v>411578</v>
      </c>
      <c r="C208" s="26">
        <f>VLOOKUP(TotalFix[[#This Row],[Order]],'Total Fix by SS'!B:C,2,0)</f>
        <v>211</v>
      </c>
      <c r="D208" s="21" t="s">
        <v>107</v>
      </c>
      <c r="E208" s="21" t="s">
        <v>60</v>
      </c>
      <c r="F208" s="21" t="s">
        <v>61</v>
      </c>
      <c r="G208" s="21" t="s">
        <v>90</v>
      </c>
      <c r="H208" s="21" t="s">
        <v>63</v>
      </c>
      <c r="I208" s="21" t="s">
        <v>108</v>
      </c>
      <c r="J208" s="22">
        <v>43598</v>
      </c>
      <c r="K208" s="23">
        <v>0.31964120370370003</v>
      </c>
      <c r="L208" s="22">
        <v>43604</v>
      </c>
      <c r="M208" s="23">
        <v>0.44120370370369999</v>
      </c>
      <c r="N208" s="25">
        <v>28.832999999999998</v>
      </c>
      <c r="O208" s="21" t="s">
        <v>77</v>
      </c>
      <c r="P208" s="46">
        <f>TotalFix[[#This Row],[Confirmed activ. 3 (ILE03)]]*60</f>
        <v>1729.98</v>
      </c>
      <c r="Q208" s="24">
        <v>1</v>
      </c>
      <c r="R208" s="21" t="s">
        <v>66</v>
      </c>
      <c r="S208" s="21" t="s">
        <v>67</v>
      </c>
    </row>
    <row r="209" spans="1:19" s="21" customFormat="1" x14ac:dyDescent="0.35">
      <c r="A209" s="26">
        <v>1530235</v>
      </c>
      <c r="B209" s="53">
        <v>411578</v>
      </c>
      <c r="C209" s="26">
        <f>VLOOKUP(TotalFix[[#This Row],[Order]],'Total Fix by SS'!B:C,2,0)</f>
        <v>211</v>
      </c>
      <c r="D209" s="21" t="s">
        <v>109</v>
      </c>
      <c r="E209" s="21" t="s">
        <v>82</v>
      </c>
      <c r="F209" s="21" t="s">
        <v>83</v>
      </c>
      <c r="G209" s="21" t="s">
        <v>90</v>
      </c>
      <c r="H209" s="21" t="s">
        <v>84</v>
      </c>
      <c r="I209" s="21" t="s">
        <v>110</v>
      </c>
      <c r="J209" s="22">
        <v>43604</v>
      </c>
      <c r="K209" s="23">
        <v>0.95869212962963002</v>
      </c>
      <c r="L209" s="22">
        <v>43605</v>
      </c>
      <c r="M209" s="23">
        <v>0.26622685185185002</v>
      </c>
      <c r="N209" s="25">
        <v>1.845</v>
      </c>
      <c r="O209" s="21" t="s">
        <v>77</v>
      </c>
      <c r="P209" s="46">
        <f>TotalFix[[#This Row],[Confirmed activ. 3 (ILE03)]]*60</f>
        <v>110.7</v>
      </c>
      <c r="Q209" s="24">
        <v>5</v>
      </c>
      <c r="R209" s="21" t="s">
        <v>66</v>
      </c>
      <c r="S209" s="21" t="s">
        <v>67</v>
      </c>
    </row>
    <row r="210" spans="1:19" s="21" customFormat="1" x14ac:dyDescent="0.35">
      <c r="A210" s="26">
        <v>1530235</v>
      </c>
      <c r="B210" s="53">
        <v>411578</v>
      </c>
      <c r="C210" s="26">
        <f>VLOOKUP(TotalFix[[#This Row],[Order]],'Total Fix by SS'!B:C,2,0)</f>
        <v>211</v>
      </c>
      <c r="D210" s="21" t="s">
        <v>133</v>
      </c>
      <c r="E210" s="21" t="s">
        <v>82</v>
      </c>
      <c r="F210" s="21" t="s">
        <v>83</v>
      </c>
      <c r="G210" s="21" t="s">
        <v>90</v>
      </c>
      <c r="H210" s="21" t="s">
        <v>84</v>
      </c>
      <c r="I210" s="21" t="s">
        <v>134</v>
      </c>
      <c r="J210" s="22"/>
      <c r="K210" s="23">
        <v>0</v>
      </c>
      <c r="L210" s="22"/>
      <c r="M210" s="23">
        <v>0</v>
      </c>
      <c r="N210" s="25">
        <v>0</v>
      </c>
      <c r="O210" s="21" t="s">
        <v>93</v>
      </c>
      <c r="P210" s="46"/>
      <c r="Q210" s="24">
        <v>5</v>
      </c>
      <c r="R210" s="21" t="s">
        <v>66</v>
      </c>
      <c r="S210" s="21" t="s">
        <v>94</v>
      </c>
    </row>
    <row r="211" spans="1:19" s="21" customFormat="1" x14ac:dyDescent="0.35">
      <c r="A211" s="26">
        <v>1530235</v>
      </c>
      <c r="B211" s="53">
        <v>411578</v>
      </c>
      <c r="C211" s="26">
        <f>VLOOKUP(TotalFix[[#This Row],[Order]],'Total Fix by SS'!B:C,2,0)</f>
        <v>211</v>
      </c>
      <c r="D211" s="21" t="s">
        <v>135</v>
      </c>
      <c r="E211" s="21" t="s">
        <v>82</v>
      </c>
      <c r="F211" s="21" t="s">
        <v>83</v>
      </c>
      <c r="G211" s="21" t="s">
        <v>90</v>
      </c>
      <c r="H211" s="21" t="s">
        <v>84</v>
      </c>
      <c r="I211" s="21" t="s">
        <v>136</v>
      </c>
      <c r="J211" s="22"/>
      <c r="K211" s="23">
        <v>0</v>
      </c>
      <c r="L211" s="22"/>
      <c r="M211" s="23">
        <v>0</v>
      </c>
      <c r="N211" s="25">
        <v>0</v>
      </c>
      <c r="O211" s="21" t="s">
        <v>93</v>
      </c>
      <c r="P211" s="46"/>
      <c r="Q211" s="24">
        <v>5</v>
      </c>
      <c r="R211" s="21" t="s">
        <v>66</v>
      </c>
      <c r="S211" s="21" t="s">
        <v>94</v>
      </c>
    </row>
    <row r="212" spans="1:19" s="21" customFormat="1" x14ac:dyDescent="0.35">
      <c r="A212" s="26">
        <v>1530235</v>
      </c>
      <c r="B212" s="53">
        <v>411578</v>
      </c>
      <c r="C212" s="26">
        <f>VLOOKUP(TotalFix[[#This Row],[Order]],'Total Fix by SS'!B:C,2,0)</f>
        <v>211</v>
      </c>
      <c r="D212" s="21" t="s">
        <v>137</v>
      </c>
      <c r="E212" s="21" t="s">
        <v>73</v>
      </c>
      <c r="F212" s="21" t="s">
        <v>89</v>
      </c>
      <c r="G212" s="21" t="s">
        <v>90</v>
      </c>
      <c r="H212" s="21" t="s">
        <v>91</v>
      </c>
      <c r="I212" s="21" t="s">
        <v>138</v>
      </c>
      <c r="J212" s="22"/>
      <c r="K212" s="23">
        <v>0</v>
      </c>
      <c r="L212" s="22"/>
      <c r="M212" s="23">
        <v>0</v>
      </c>
      <c r="N212" s="25">
        <v>0</v>
      </c>
      <c r="O212" s="21" t="s">
        <v>93</v>
      </c>
      <c r="P212" s="46"/>
      <c r="Q212" s="24">
        <v>5</v>
      </c>
      <c r="R212" s="21" t="s">
        <v>66</v>
      </c>
      <c r="S212" s="21" t="s">
        <v>94</v>
      </c>
    </row>
    <row r="213" spans="1:19" s="21" customFormat="1" x14ac:dyDescent="0.35">
      <c r="A213" s="26">
        <v>1530236</v>
      </c>
      <c r="B213" s="53">
        <v>411578</v>
      </c>
      <c r="C213" s="26">
        <f>VLOOKUP(TotalFix[[#This Row],[Order]],'Total Fix by SS'!B:C,2,0)</f>
        <v>211</v>
      </c>
      <c r="D213" s="21" t="s">
        <v>59</v>
      </c>
      <c r="E213" s="21" t="s">
        <v>60</v>
      </c>
      <c r="F213" s="21" t="s">
        <v>61</v>
      </c>
      <c r="G213" s="21" t="s">
        <v>62</v>
      </c>
      <c r="H213" s="21" t="s">
        <v>63</v>
      </c>
      <c r="I213" s="21" t="s">
        <v>64</v>
      </c>
      <c r="J213" s="22">
        <v>43597</v>
      </c>
      <c r="K213" s="23">
        <v>0.46320601851852</v>
      </c>
      <c r="L213" s="22">
        <v>43597</v>
      </c>
      <c r="M213" s="23">
        <v>0.46585648148148001</v>
      </c>
      <c r="N213" s="25">
        <v>1.917</v>
      </c>
      <c r="O213" s="21" t="s">
        <v>66</v>
      </c>
      <c r="P213" s="46">
        <f>TotalFix[[#This Row],[Confirmed activ. 3 (ILE03)]]</f>
        <v>1.917</v>
      </c>
      <c r="Q213" s="24">
        <v>20</v>
      </c>
      <c r="R213" s="21" t="s">
        <v>66</v>
      </c>
      <c r="S213" s="21" t="s">
        <v>67</v>
      </c>
    </row>
    <row r="214" spans="1:19" s="21" customFormat="1" x14ac:dyDescent="0.35">
      <c r="A214" s="26">
        <v>1530236</v>
      </c>
      <c r="B214" s="53">
        <v>411578</v>
      </c>
      <c r="C214" s="26">
        <f>VLOOKUP(TotalFix[[#This Row],[Order]],'Total Fix by SS'!B:C,2,0)</f>
        <v>211</v>
      </c>
      <c r="D214" s="21" t="s">
        <v>59</v>
      </c>
      <c r="E214" s="21" t="s">
        <v>68</v>
      </c>
      <c r="F214" s="21" t="s">
        <v>69</v>
      </c>
      <c r="G214" s="21" t="s">
        <v>62</v>
      </c>
      <c r="H214" s="21" t="s">
        <v>70</v>
      </c>
      <c r="I214" s="21" t="s">
        <v>71</v>
      </c>
      <c r="J214" s="22">
        <v>43597</v>
      </c>
      <c r="K214" s="23">
        <v>0.53976851851852004</v>
      </c>
      <c r="L214" s="22">
        <v>43597</v>
      </c>
      <c r="M214" s="23">
        <v>0.53976851851852004</v>
      </c>
      <c r="N214" s="24">
        <v>30</v>
      </c>
      <c r="O214" s="21" t="s">
        <v>66</v>
      </c>
      <c r="P214" s="46">
        <f>TotalFix[[#This Row],[Confirmed activ. 3 (ILE03)]]</f>
        <v>30</v>
      </c>
      <c r="Q214" s="24">
        <v>30</v>
      </c>
      <c r="R214" s="21" t="s">
        <v>66</v>
      </c>
      <c r="S214" s="21" t="s">
        <v>72</v>
      </c>
    </row>
    <row r="215" spans="1:19" s="21" customFormat="1" x14ac:dyDescent="0.35">
      <c r="A215" s="26">
        <v>1530236</v>
      </c>
      <c r="B215" s="53">
        <v>411578</v>
      </c>
      <c r="C215" s="26">
        <f>VLOOKUP(TotalFix[[#This Row],[Order]],'Total Fix by SS'!B:C,2,0)</f>
        <v>211</v>
      </c>
      <c r="D215" s="21" t="s">
        <v>59</v>
      </c>
      <c r="E215" s="21" t="s">
        <v>73</v>
      </c>
      <c r="F215" s="21" t="s">
        <v>61</v>
      </c>
      <c r="G215" s="21" t="s">
        <v>62</v>
      </c>
      <c r="H215" s="21" t="s">
        <v>63</v>
      </c>
      <c r="I215" s="21" t="s">
        <v>74</v>
      </c>
      <c r="J215" s="22">
        <v>43605</v>
      </c>
      <c r="K215" s="23">
        <v>0.41726851851851998</v>
      </c>
      <c r="L215" s="22">
        <v>43605</v>
      </c>
      <c r="M215" s="23">
        <v>0.64561342592592996</v>
      </c>
      <c r="N215" s="25">
        <v>5.48</v>
      </c>
      <c r="O215" s="21" t="s">
        <v>77</v>
      </c>
      <c r="P215" s="46">
        <f>TotalFix[[#This Row],[Confirmed activ. 3 (ILE03)]]*60</f>
        <v>328.8</v>
      </c>
      <c r="Q215" s="24">
        <v>200</v>
      </c>
      <c r="R215" s="21" t="s">
        <v>66</v>
      </c>
      <c r="S215" s="21" t="s">
        <v>67</v>
      </c>
    </row>
    <row r="216" spans="1:19" s="21" customFormat="1" x14ac:dyDescent="0.35">
      <c r="A216" s="26">
        <v>1530236</v>
      </c>
      <c r="B216" s="53">
        <v>411578</v>
      </c>
      <c r="C216" s="26">
        <f>VLOOKUP(TotalFix[[#This Row],[Order]],'Total Fix by SS'!B:C,2,0)</f>
        <v>211</v>
      </c>
      <c r="D216" s="21" t="s">
        <v>59</v>
      </c>
      <c r="E216" s="21" t="s">
        <v>75</v>
      </c>
      <c r="F216" s="21" t="s">
        <v>61</v>
      </c>
      <c r="G216" s="21" t="s">
        <v>62</v>
      </c>
      <c r="H216" s="21" t="s">
        <v>63</v>
      </c>
      <c r="I216" s="21" t="s">
        <v>76</v>
      </c>
      <c r="J216" s="22">
        <v>43606</v>
      </c>
      <c r="K216" s="23">
        <v>0.31078703703704003</v>
      </c>
      <c r="L216" s="22">
        <v>43607</v>
      </c>
      <c r="M216" s="23">
        <v>0.64268518518519002</v>
      </c>
      <c r="N216" s="25">
        <v>15.813000000000001</v>
      </c>
      <c r="O216" s="21" t="s">
        <v>77</v>
      </c>
      <c r="P216" s="46">
        <f>TotalFix[[#This Row],[Confirmed activ. 3 (ILE03)]]*60</f>
        <v>948.78000000000009</v>
      </c>
      <c r="Q216" s="24">
        <v>500</v>
      </c>
      <c r="R216" s="21" t="s">
        <v>66</v>
      </c>
      <c r="S216" s="21" t="s">
        <v>67</v>
      </c>
    </row>
    <row r="217" spans="1:19" s="21" customFormat="1" x14ac:dyDescent="0.35">
      <c r="A217" s="26">
        <v>1530236</v>
      </c>
      <c r="B217" s="53">
        <v>411578</v>
      </c>
      <c r="C217" s="26">
        <f>VLOOKUP(TotalFix[[#This Row],[Order]],'Total Fix by SS'!B:C,2,0)</f>
        <v>211</v>
      </c>
      <c r="D217" s="21" t="s">
        <v>59</v>
      </c>
      <c r="E217" s="21" t="s">
        <v>78</v>
      </c>
      <c r="F217" s="21" t="s">
        <v>69</v>
      </c>
      <c r="G217" s="21" t="s">
        <v>62</v>
      </c>
      <c r="H217" s="21" t="s">
        <v>70</v>
      </c>
      <c r="I217" s="21" t="s">
        <v>79</v>
      </c>
      <c r="J217" s="22">
        <v>43608</v>
      </c>
      <c r="K217" s="23">
        <v>0.50434027777778001</v>
      </c>
      <c r="L217" s="22">
        <v>43608</v>
      </c>
      <c r="M217" s="23">
        <v>0.50434027777778001</v>
      </c>
      <c r="N217" s="24">
        <v>20</v>
      </c>
      <c r="O217" s="21" t="s">
        <v>66</v>
      </c>
      <c r="P217" s="46">
        <f>TotalFix[[#This Row],[Confirmed activ. 3 (ILE03)]]</f>
        <v>20</v>
      </c>
      <c r="Q217" s="24">
        <v>20</v>
      </c>
      <c r="R217" s="21" t="s">
        <v>66</v>
      </c>
      <c r="S217" s="21" t="s">
        <v>72</v>
      </c>
    </row>
    <row r="218" spans="1:19" s="21" customFormat="1" x14ac:dyDescent="0.35">
      <c r="A218" s="26">
        <v>1530236</v>
      </c>
      <c r="B218" s="53">
        <v>411578</v>
      </c>
      <c r="C218" s="26">
        <f>VLOOKUP(TotalFix[[#This Row],[Order]],'Total Fix by SS'!B:C,2,0)</f>
        <v>211</v>
      </c>
      <c r="D218" s="21" t="s">
        <v>59</v>
      </c>
      <c r="E218" s="21" t="s">
        <v>80</v>
      </c>
      <c r="F218" s="21" t="s">
        <v>69</v>
      </c>
      <c r="G218" s="21" t="s">
        <v>62</v>
      </c>
      <c r="H218" s="21" t="s">
        <v>70</v>
      </c>
      <c r="I218" s="21" t="s">
        <v>81</v>
      </c>
      <c r="J218" s="22">
        <v>43608</v>
      </c>
      <c r="K218" s="23">
        <v>0.50447916666667003</v>
      </c>
      <c r="L218" s="22">
        <v>43608</v>
      </c>
      <c r="M218" s="23">
        <v>0.50447916666667003</v>
      </c>
      <c r="N218" s="24">
        <v>20</v>
      </c>
      <c r="O218" s="21" t="s">
        <v>66</v>
      </c>
      <c r="P218" s="46">
        <f>TotalFix[[#This Row],[Confirmed activ. 3 (ILE03)]]</f>
        <v>20</v>
      </c>
      <c r="Q218" s="24">
        <v>20</v>
      </c>
      <c r="R218" s="21" t="s">
        <v>66</v>
      </c>
      <c r="S218" s="21" t="s">
        <v>72</v>
      </c>
    </row>
    <row r="219" spans="1:19" s="21" customFormat="1" x14ac:dyDescent="0.35">
      <c r="A219" s="26">
        <v>1530236</v>
      </c>
      <c r="B219" s="53">
        <v>411578</v>
      </c>
      <c r="C219" s="26">
        <f>VLOOKUP(TotalFix[[#This Row],[Order]],'Total Fix by SS'!B:C,2,0)</f>
        <v>211</v>
      </c>
      <c r="D219" s="21" t="s">
        <v>59</v>
      </c>
      <c r="E219" s="21" t="s">
        <v>82</v>
      </c>
      <c r="F219" s="21" t="s">
        <v>83</v>
      </c>
      <c r="G219" s="21" t="s">
        <v>62</v>
      </c>
      <c r="H219" s="21" t="s">
        <v>84</v>
      </c>
      <c r="I219" s="21" t="s">
        <v>84</v>
      </c>
      <c r="J219" s="22">
        <v>43608</v>
      </c>
      <c r="K219" s="23">
        <v>0.64616898148148005</v>
      </c>
      <c r="L219" s="22">
        <v>43611</v>
      </c>
      <c r="M219" s="23">
        <v>0.63612268518519</v>
      </c>
      <c r="N219" s="25">
        <v>9.0619999999999994</v>
      </c>
      <c r="O219" s="21" t="s">
        <v>77</v>
      </c>
      <c r="P219" s="46">
        <f>TotalFix[[#This Row],[Confirmed activ. 3 (ILE03)]]*60</f>
        <v>543.71999999999991</v>
      </c>
      <c r="Q219" s="24">
        <v>450</v>
      </c>
      <c r="R219" s="21" t="s">
        <v>66</v>
      </c>
      <c r="S219" s="21" t="s">
        <v>67</v>
      </c>
    </row>
    <row r="220" spans="1:19" s="21" customFormat="1" x14ac:dyDescent="0.35">
      <c r="A220" s="26">
        <v>1530236</v>
      </c>
      <c r="B220" s="53">
        <v>411578</v>
      </c>
      <c r="C220" s="26">
        <f>VLOOKUP(TotalFix[[#This Row],[Order]],'Total Fix by SS'!B:C,2,0)</f>
        <v>211</v>
      </c>
      <c r="D220" s="21" t="s">
        <v>59</v>
      </c>
      <c r="E220" s="21" t="s">
        <v>85</v>
      </c>
      <c r="F220" s="21" t="s">
        <v>86</v>
      </c>
      <c r="G220" s="21" t="s">
        <v>62</v>
      </c>
      <c r="H220" s="21" t="s">
        <v>87</v>
      </c>
      <c r="I220" s="21" t="s">
        <v>87</v>
      </c>
      <c r="J220" s="22">
        <v>43612</v>
      </c>
      <c r="K220" s="23">
        <v>0.35291666666666999</v>
      </c>
      <c r="L220" s="22">
        <v>43612</v>
      </c>
      <c r="M220" s="23">
        <v>0.35291666666666999</v>
      </c>
      <c r="N220" s="24">
        <v>20</v>
      </c>
      <c r="O220" s="21" t="s">
        <v>66</v>
      </c>
      <c r="P220" s="46">
        <f>TotalFix[[#This Row],[Confirmed activ. 3 (ILE03)]]</f>
        <v>20</v>
      </c>
      <c r="Q220" s="24">
        <v>20</v>
      </c>
      <c r="R220" s="21" t="s">
        <v>66</v>
      </c>
      <c r="S220" s="21" t="s">
        <v>72</v>
      </c>
    </row>
    <row r="221" spans="1:19" s="21" customFormat="1" x14ac:dyDescent="0.35">
      <c r="A221" s="26">
        <v>1530236</v>
      </c>
      <c r="B221" s="53">
        <v>411578</v>
      </c>
      <c r="C221" s="26">
        <f>VLOOKUP(TotalFix[[#This Row],[Order]],'Total Fix by SS'!B:C,2,0)</f>
        <v>211</v>
      </c>
      <c r="D221" s="21" t="s">
        <v>59</v>
      </c>
      <c r="E221" s="21" t="s">
        <v>88</v>
      </c>
      <c r="F221" s="21" t="s">
        <v>89</v>
      </c>
      <c r="G221" s="21" t="s">
        <v>90</v>
      </c>
      <c r="H221" s="21" t="s">
        <v>91</v>
      </c>
      <c r="I221" s="21" t="s">
        <v>92</v>
      </c>
      <c r="J221" s="22"/>
      <c r="K221" s="23">
        <v>0</v>
      </c>
      <c r="L221" s="22"/>
      <c r="M221" s="23">
        <v>0</v>
      </c>
      <c r="N221" s="25">
        <v>0</v>
      </c>
      <c r="O221" s="21" t="s">
        <v>93</v>
      </c>
      <c r="P221" s="46"/>
      <c r="Q221" s="24">
        <v>1370</v>
      </c>
      <c r="R221" s="21" t="s">
        <v>66</v>
      </c>
      <c r="S221" s="21" t="s">
        <v>94</v>
      </c>
    </row>
    <row r="222" spans="1:19" s="21" customFormat="1" x14ac:dyDescent="0.35">
      <c r="A222" s="26">
        <v>1530236</v>
      </c>
      <c r="B222" s="53">
        <v>411578</v>
      </c>
      <c r="C222" s="26">
        <f>VLOOKUP(TotalFix[[#This Row],[Order]],'Total Fix by SS'!B:C,2,0)</f>
        <v>211</v>
      </c>
      <c r="D222" s="21" t="s">
        <v>59</v>
      </c>
      <c r="E222" s="21" t="s">
        <v>95</v>
      </c>
      <c r="F222" s="21" t="s">
        <v>61</v>
      </c>
      <c r="G222" s="21" t="s">
        <v>62</v>
      </c>
      <c r="H222" s="21" t="s">
        <v>63</v>
      </c>
      <c r="I222" s="21" t="s">
        <v>96</v>
      </c>
      <c r="J222" s="22">
        <v>43612</v>
      </c>
      <c r="K222" s="23">
        <v>0.35886574074074001</v>
      </c>
      <c r="L222" s="22">
        <v>43612</v>
      </c>
      <c r="M222" s="23">
        <v>0.37104166666666999</v>
      </c>
      <c r="N222" s="25">
        <v>17.533000000000001</v>
      </c>
      <c r="O222" s="21" t="s">
        <v>66</v>
      </c>
      <c r="P222" s="46">
        <f>TotalFix[[#This Row],[Confirmed activ. 3 (ILE03)]]</f>
        <v>17.533000000000001</v>
      </c>
      <c r="Q222" s="24">
        <v>40</v>
      </c>
      <c r="R222" s="21" t="s">
        <v>66</v>
      </c>
      <c r="S222" s="21" t="s">
        <v>67</v>
      </c>
    </row>
    <row r="223" spans="1:19" s="21" customFormat="1" x14ac:dyDescent="0.35">
      <c r="A223" s="26">
        <v>1530236</v>
      </c>
      <c r="B223" s="53">
        <v>411578</v>
      </c>
      <c r="C223" s="26">
        <f>VLOOKUP(TotalFix[[#This Row],[Order]],'Total Fix by SS'!B:C,2,0)</f>
        <v>211</v>
      </c>
      <c r="D223" s="21" t="s">
        <v>59</v>
      </c>
      <c r="E223" s="21" t="s">
        <v>97</v>
      </c>
      <c r="F223" s="21" t="s">
        <v>69</v>
      </c>
      <c r="G223" s="21" t="s">
        <v>62</v>
      </c>
      <c r="H223" s="21" t="s">
        <v>70</v>
      </c>
      <c r="I223" s="21" t="s">
        <v>98</v>
      </c>
      <c r="J223" s="22">
        <v>43612</v>
      </c>
      <c r="K223" s="23">
        <v>0.40570601851852001</v>
      </c>
      <c r="L223" s="22">
        <v>43612</v>
      </c>
      <c r="M223" s="23">
        <v>0.40570601851852001</v>
      </c>
      <c r="N223" s="24">
        <v>20</v>
      </c>
      <c r="O223" s="21" t="s">
        <v>66</v>
      </c>
      <c r="P223" s="46">
        <f>TotalFix[[#This Row],[Confirmed activ. 3 (ILE03)]]</f>
        <v>20</v>
      </c>
      <c r="Q223" s="24">
        <v>20</v>
      </c>
      <c r="R223" s="21" t="s">
        <v>66</v>
      </c>
      <c r="S223" s="21" t="s">
        <v>72</v>
      </c>
    </row>
    <row r="224" spans="1:19" s="21" customFormat="1" x14ac:dyDescent="0.35">
      <c r="A224" s="26">
        <v>1530236</v>
      </c>
      <c r="B224" s="53">
        <v>411578</v>
      </c>
      <c r="C224" s="26">
        <f>VLOOKUP(TotalFix[[#This Row],[Order]],'Total Fix by SS'!B:C,2,0)</f>
        <v>211</v>
      </c>
      <c r="D224" s="21" t="s">
        <v>59</v>
      </c>
      <c r="E224" s="21" t="s">
        <v>99</v>
      </c>
      <c r="F224" s="21" t="s">
        <v>69</v>
      </c>
      <c r="G224" s="21" t="s">
        <v>62</v>
      </c>
      <c r="H224" s="21" t="s">
        <v>70</v>
      </c>
      <c r="I224" s="21" t="s">
        <v>100</v>
      </c>
      <c r="J224" s="22">
        <v>43612</v>
      </c>
      <c r="K224" s="23">
        <v>0.40587962962962998</v>
      </c>
      <c r="L224" s="22">
        <v>43612</v>
      </c>
      <c r="M224" s="23">
        <v>0.40587962962962998</v>
      </c>
      <c r="N224" s="24">
        <v>50</v>
      </c>
      <c r="O224" s="21" t="s">
        <v>66</v>
      </c>
      <c r="P224" s="46">
        <f>TotalFix[[#This Row],[Confirmed activ. 3 (ILE03)]]</f>
        <v>50</v>
      </c>
      <c r="Q224" s="24">
        <v>50</v>
      </c>
      <c r="R224" s="21" t="s">
        <v>66</v>
      </c>
      <c r="S224" s="21" t="s">
        <v>72</v>
      </c>
    </row>
    <row r="225" spans="1:19" s="21" customFormat="1" x14ac:dyDescent="0.35">
      <c r="A225" s="26">
        <v>1530236</v>
      </c>
      <c r="B225" s="53">
        <v>411578</v>
      </c>
      <c r="C225" s="26">
        <f>VLOOKUP(TotalFix[[#This Row],[Order]],'Total Fix by SS'!B:C,2,0)</f>
        <v>211</v>
      </c>
      <c r="D225" s="21" t="s">
        <v>59</v>
      </c>
      <c r="E225" s="21" t="s">
        <v>101</v>
      </c>
      <c r="F225" s="21" t="s">
        <v>102</v>
      </c>
      <c r="G225" s="21" t="s">
        <v>62</v>
      </c>
      <c r="H225" s="21" t="s">
        <v>100</v>
      </c>
      <c r="I225" s="21" t="s">
        <v>103</v>
      </c>
      <c r="J225" s="22">
        <v>43612</v>
      </c>
      <c r="K225" s="23">
        <v>0.40600694444444002</v>
      </c>
      <c r="L225" s="22">
        <v>43612</v>
      </c>
      <c r="M225" s="23">
        <v>0.40600694444444002</v>
      </c>
      <c r="N225" s="24">
        <v>10</v>
      </c>
      <c r="O225" s="21" t="s">
        <v>66</v>
      </c>
      <c r="P225" s="46">
        <f>TotalFix[[#This Row],[Confirmed activ. 3 (ILE03)]]</f>
        <v>10</v>
      </c>
      <c r="Q225" s="24">
        <v>10</v>
      </c>
      <c r="R225" s="21" t="s">
        <v>66</v>
      </c>
      <c r="S225" s="21" t="s">
        <v>72</v>
      </c>
    </row>
    <row r="226" spans="1:19" s="21" customFormat="1" x14ac:dyDescent="0.35">
      <c r="A226" s="26">
        <v>1530236</v>
      </c>
      <c r="B226" s="53">
        <v>411578</v>
      </c>
      <c r="C226" s="26">
        <f>VLOOKUP(TotalFix[[#This Row],[Order]],'Total Fix by SS'!B:C,2,0)</f>
        <v>211</v>
      </c>
      <c r="D226" s="21" t="s">
        <v>59</v>
      </c>
      <c r="E226" s="21" t="s">
        <v>104</v>
      </c>
      <c r="F226" s="21" t="s">
        <v>102</v>
      </c>
      <c r="G226" s="21" t="s">
        <v>105</v>
      </c>
      <c r="H226" s="21" t="s">
        <v>100</v>
      </c>
      <c r="I226" s="21" t="s">
        <v>106</v>
      </c>
      <c r="J226" s="22">
        <v>43627</v>
      </c>
      <c r="K226" s="23">
        <v>0.51636574074074004</v>
      </c>
      <c r="L226" s="22">
        <v>43627</v>
      </c>
      <c r="M226" s="23">
        <v>0.51636574074074004</v>
      </c>
      <c r="N226" s="24">
        <v>10</v>
      </c>
      <c r="O226" s="21" t="s">
        <v>66</v>
      </c>
      <c r="P226" s="46">
        <f>TotalFix[[#This Row],[Confirmed activ. 3 (ILE03)]]</f>
        <v>10</v>
      </c>
      <c r="Q226" s="24">
        <v>10</v>
      </c>
      <c r="R226" s="21" t="s">
        <v>66</v>
      </c>
      <c r="S226" s="21" t="s">
        <v>72</v>
      </c>
    </row>
    <row r="227" spans="1:19" s="21" customFormat="1" x14ac:dyDescent="0.35">
      <c r="A227" s="26">
        <v>1530236</v>
      </c>
      <c r="B227" s="53">
        <v>411578</v>
      </c>
      <c r="C227" s="26">
        <f>VLOOKUP(TotalFix[[#This Row],[Order]],'Total Fix by SS'!B:C,2,0)</f>
        <v>211</v>
      </c>
      <c r="D227" s="21" t="s">
        <v>107</v>
      </c>
      <c r="E227" s="21" t="s">
        <v>60</v>
      </c>
      <c r="F227" s="21" t="s">
        <v>61</v>
      </c>
      <c r="G227" s="21" t="s">
        <v>90</v>
      </c>
      <c r="H227" s="21" t="s">
        <v>63</v>
      </c>
      <c r="I227" s="21" t="s">
        <v>108</v>
      </c>
      <c r="J227" s="22">
        <v>43606</v>
      </c>
      <c r="K227" s="23">
        <v>0.31997685185184999</v>
      </c>
      <c r="L227" s="22">
        <v>43608</v>
      </c>
      <c r="M227" s="23">
        <v>0.47468749999999998</v>
      </c>
      <c r="N227" s="25">
        <v>7.7270000000000003</v>
      </c>
      <c r="O227" s="21" t="s">
        <v>77</v>
      </c>
      <c r="P227" s="46">
        <f>TotalFix[[#This Row],[Confirmed activ. 3 (ILE03)]]*60</f>
        <v>463.62</v>
      </c>
      <c r="Q227" s="24">
        <v>1</v>
      </c>
      <c r="R227" s="21" t="s">
        <v>66</v>
      </c>
      <c r="S227" s="21" t="s">
        <v>67</v>
      </c>
    </row>
    <row r="228" spans="1:19" s="21" customFormat="1" x14ac:dyDescent="0.35">
      <c r="A228" s="26">
        <v>1530236</v>
      </c>
      <c r="B228" s="53">
        <v>411578</v>
      </c>
      <c r="C228" s="26">
        <f>VLOOKUP(TotalFix[[#This Row],[Order]],'Total Fix by SS'!B:C,2,0)</f>
        <v>211</v>
      </c>
      <c r="D228" s="21" t="s">
        <v>109</v>
      </c>
      <c r="E228" s="21" t="s">
        <v>82</v>
      </c>
      <c r="F228" s="21" t="s">
        <v>83</v>
      </c>
      <c r="G228" s="21" t="s">
        <v>90</v>
      </c>
      <c r="H228" s="21" t="s">
        <v>84</v>
      </c>
      <c r="I228" s="21" t="s">
        <v>110</v>
      </c>
      <c r="J228" s="22"/>
      <c r="K228" s="23">
        <v>0</v>
      </c>
      <c r="L228" s="22"/>
      <c r="M228" s="23">
        <v>0</v>
      </c>
      <c r="N228" s="25">
        <v>0</v>
      </c>
      <c r="O228" s="21" t="s">
        <v>93</v>
      </c>
      <c r="P228" s="46"/>
      <c r="Q228" s="24">
        <v>5</v>
      </c>
      <c r="R228" s="21" t="s">
        <v>66</v>
      </c>
      <c r="S228" s="21" t="s">
        <v>94</v>
      </c>
    </row>
    <row r="229" spans="1:19" s="21" customFormat="1" x14ac:dyDescent="0.35">
      <c r="A229" s="26">
        <v>1530332</v>
      </c>
      <c r="B229" s="53">
        <v>411578</v>
      </c>
      <c r="C229" s="26">
        <f>VLOOKUP(TotalFix[[#This Row],[Order]],'Total Fix by SS'!B:C,2,0)</f>
        <v>211</v>
      </c>
      <c r="D229" s="21" t="s">
        <v>59</v>
      </c>
      <c r="E229" s="21" t="s">
        <v>60</v>
      </c>
      <c r="F229" s="21" t="s">
        <v>61</v>
      </c>
      <c r="G229" s="21" t="s">
        <v>62</v>
      </c>
      <c r="H229" s="21" t="s">
        <v>63</v>
      </c>
      <c r="I229" s="21" t="s">
        <v>64</v>
      </c>
      <c r="J229" s="22">
        <v>43600</v>
      </c>
      <c r="K229" s="23">
        <v>0.39431712962963</v>
      </c>
      <c r="L229" s="22">
        <v>43600</v>
      </c>
      <c r="M229" s="23">
        <v>0.39753472222222003</v>
      </c>
      <c r="N229" s="25">
        <v>1.55</v>
      </c>
      <c r="O229" s="21" t="s">
        <v>66</v>
      </c>
      <c r="P229" s="46">
        <f>TotalFix[[#This Row],[Confirmed activ. 3 (ILE03)]]</f>
        <v>1.55</v>
      </c>
      <c r="Q229" s="24">
        <v>20</v>
      </c>
      <c r="R229" s="21" t="s">
        <v>66</v>
      </c>
      <c r="S229" s="21" t="s">
        <v>67</v>
      </c>
    </row>
    <row r="230" spans="1:19" s="21" customFormat="1" x14ac:dyDescent="0.35">
      <c r="A230" s="26">
        <v>1530332</v>
      </c>
      <c r="B230" s="53">
        <v>411578</v>
      </c>
      <c r="C230" s="26">
        <f>VLOOKUP(TotalFix[[#This Row],[Order]],'Total Fix by SS'!B:C,2,0)</f>
        <v>211</v>
      </c>
      <c r="D230" s="21" t="s">
        <v>59</v>
      </c>
      <c r="E230" s="21" t="s">
        <v>68</v>
      </c>
      <c r="F230" s="21" t="s">
        <v>69</v>
      </c>
      <c r="G230" s="21" t="s">
        <v>62</v>
      </c>
      <c r="H230" s="21" t="s">
        <v>70</v>
      </c>
      <c r="I230" s="21" t="s">
        <v>71</v>
      </c>
      <c r="J230" s="22">
        <v>43604</v>
      </c>
      <c r="K230" s="23">
        <v>0.33854166666667002</v>
      </c>
      <c r="L230" s="22">
        <v>43604</v>
      </c>
      <c r="M230" s="23">
        <v>0.33854166666667002</v>
      </c>
      <c r="N230" s="24">
        <v>30</v>
      </c>
      <c r="O230" s="21" t="s">
        <v>66</v>
      </c>
      <c r="P230" s="46">
        <f>TotalFix[[#This Row],[Confirmed activ. 3 (ILE03)]]</f>
        <v>30</v>
      </c>
      <c r="Q230" s="24">
        <v>30</v>
      </c>
      <c r="R230" s="21" t="s">
        <v>66</v>
      </c>
      <c r="S230" s="21" t="s">
        <v>72</v>
      </c>
    </row>
    <row r="231" spans="1:19" s="21" customFormat="1" x14ac:dyDescent="0.35">
      <c r="A231" s="26">
        <v>1530332</v>
      </c>
      <c r="B231" s="53">
        <v>411578</v>
      </c>
      <c r="C231" s="26">
        <f>VLOOKUP(TotalFix[[#This Row],[Order]],'Total Fix by SS'!B:C,2,0)</f>
        <v>211</v>
      </c>
      <c r="D231" s="21" t="s">
        <v>59</v>
      </c>
      <c r="E231" s="21" t="s">
        <v>73</v>
      </c>
      <c r="F231" s="21" t="s">
        <v>61</v>
      </c>
      <c r="G231" s="21" t="s">
        <v>62</v>
      </c>
      <c r="H231" s="21" t="s">
        <v>63</v>
      </c>
      <c r="I231" s="21" t="s">
        <v>74</v>
      </c>
      <c r="J231" s="22">
        <v>43604</v>
      </c>
      <c r="K231" s="23">
        <v>0.34640046296296001</v>
      </c>
      <c r="L231" s="22">
        <v>43604</v>
      </c>
      <c r="M231" s="23">
        <v>0.51946759259259001</v>
      </c>
      <c r="N231" s="25">
        <v>4.1539999999999999</v>
      </c>
      <c r="O231" s="21" t="s">
        <v>77</v>
      </c>
      <c r="P231" s="46">
        <f>TotalFix[[#This Row],[Confirmed activ. 3 (ILE03)]]*60</f>
        <v>249.24</v>
      </c>
      <c r="Q231" s="24">
        <v>200</v>
      </c>
      <c r="R231" s="21" t="s">
        <v>66</v>
      </c>
      <c r="S231" s="21" t="s">
        <v>67</v>
      </c>
    </row>
    <row r="232" spans="1:19" s="21" customFormat="1" x14ac:dyDescent="0.35">
      <c r="A232" s="26">
        <v>1530332</v>
      </c>
      <c r="B232" s="53">
        <v>411578</v>
      </c>
      <c r="C232" s="26">
        <f>VLOOKUP(TotalFix[[#This Row],[Order]],'Total Fix by SS'!B:C,2,0)</f>
        <v>211</v>
      </c>
      <c r="D232" s="21" t="s">
        <v>59</v>
      </c>
      <c r="E232" s="21" t="s">
        <v>75</v>
      </c>
      <c r="F232" s="21" t="s">
        <v>61</v>
      </c>
      <c r="G232" s="21" t="s">
        <v>62</v>
      </c>
      <c r="H232" s="21" t="s">
        <v>63</v>
      </c>
      <c r="I232" s="21" t="s">
        <v>76</v>
      </c>
      <c r="J232" s="22">
        <v>43605</v>
      </c>
      <c r="K232" s="23">
        <v>0.32762731481481</v>
      </c>
      <c r="L232" s="22">
        <v>43605</v>
      </c>
      <c r="M232" s="23">
        <v>0.51269675925925995</v>
      </c>
      <c r="N232" s="25">
        <v>4.4420000000000002</v>
      </c>
      <c r="O232" s="21" t="s">
        <v>77</v>
      </c>
      <c r="P232" s="46">
        <f>TotalFix[[#This Row],[Confirmed activ. 3 (ILE03)]]*60</f>
        <v>266.52</v>
      </c>
      <c r="Q232" s="24">
        <v>500</v>
      </c>
      <c r="R232" s="21" t="s">
        <v>66</v>
      </c>
      <c r="S232" s="21" t="s">
        <v>67</v>
      </c>
    </row>
    <row r="233" spans="1:19" s="21" customFormat="1" x14ac:dyDescent="0.35">
      <c r="A233" s="26">
        <v>1530332</v>
      </c>
      <c r="B233" s="53">
        <v>411578</v>
      </c>
      <c r="C233" s="26">
        <f>VLOOKUP(TotalFix[[#This Row],[Order]],'Total Fix by SS'!B:C,2,0)</f>
        <v>211</v>
      </c>
      <c r="D233" s="21" t="s">
        <v>59</v>
      </c>
      <c r="E233" s="21" t="s">
        <v>78</v>
      </c>
      <c r="F233" s="21" t="s">
        <v>69</v>
      </c>
      <c r="G233" s="21" t="s">
        <v>62</v>
      </c>
      <c r="H233" s="21" t="s">
        <v>70</v>
      </c>
      <c r="I233" s="21" t="s">
        <v>79</v>
      </c>
      <c r="J233" s="22">
        <v>43608</v>
      </c>
      <c r="K233" s="23">
        <v>0.34968749999999998</v>
      </c>
      <c r="L233" s="22">
        <v>43608</v>
      </c>
      <c r="M233" s="23">
        <v>0.34968749999999998</v>
      </c>
      <c r="N233" s="24">
        <v>20</v>
      </c>
      <c r="O233" s="21" t="s">
        <v>66</v>
      </c>
      <c r="P233" s="46">
        <f>TotalFix[[#This Row],[Confirmed activ. 3 (ILE03)]]</f>
        <v>20</v>
      </c>
      <c r="Q233" s="24">
        <v>20</v>
      </c>
      <c r="R233" s="21" t="s">
        <v>66</v>
      </c>
      <c r="S233" s="21" t="s">
        <v>72</v>
      </c>
    </row>
    <row r="234" spans="1:19" s="21" customFormat="1" x14ac:dyDescent="0.35">
      <c r="A234" s="26">
        <v>1530332</v>
      </c>
      <c r="B234" s="53">
        <v>411578</v>
      </c>
      <c r="C234" s="26">
        <f>VLOOKUP(TotalFix[[#This Row],[Order]],'Total Fix by SS'!B:C,2,0)</f>
        <v>211</v>
      </c>
      <c r="D234" s="21" t="s">
        <v>59</v>
      </c>
      <c r="E234" s="21" t="s">
        <v>80</v>
      </c>
      <c r="F234" s="21" t="s">
        <v>69</v>
      </c>
      <c r="G234" s="21" t="s">
        <v>62</v>
      </c>
      <c r="H234" s="21" t="s">
        <v>70</v>
      </c>
      <c r="I234" s="21" t="s">
        <v>81</v>
      </c>
      <c r="J234" s="22">
        <v>43608</v>
      </c>
      <c r="K234" s="23">
        <v>0.35006944444443999</v>
      </c>
      <c r="L234" s="22">
        <v>43608</v>
      </c>
      <c r="M234" s="23">
        <v>0.35006944444443999</v>
      </c>
      <c r="N234" s="24">
        <v>20</v>
      </c>
      <c r="O234" s="21" t="s">
        <v>66</v>
      </c>
      <c r="P234" s="46">
        <f>TotalFix[[#This Row],[Confirmed activ. 3 (ILE03)]]</f>
        <v>20</v>
      </c>
      <c r="Q234" s="24">
        <v>20</v>
      </c>
      <c r="R234" s="21" t="s">
        <v>66</v>
      </c>
      <c r="S234" s="21" t="s">
        <v>72</v>
      </c>
    </row>
    <row r="235" spans="1:19" s="21" customFormat="1" x14ac:dyDescent="0.35">
      <c r="A235" s="26">
        <v>1530332</v>
      </c>
      <c r="B235" s="53">
        <v>411578</v>
      </c>
      <c r="C235" s="26">
        <f>VLOOKUP(TotalFix[[#This Row],[Order]],'Total Fix by SS'!B:C,2,0)</f>
        <v>211</v>
      </c>
      <c r="D235" s="21" t="s">
        <v>59</v>
      </c>
      <c r="E235" s="21" t="s">
        <v>82</v>
      </c>
      <c r="F235" s="21" t="s">
        <v>83</v>
      </c>
      <c r="G235" s="21" t="s">
        <v>62</v>
      </c>
      <c r="H235" s="21" t="s">
        <v>84</v>
      </c>
      <c r="I235" s="21" t="s">
        <v>84</v>
      </c>
      <c r="J235" s="22">
        <v>43608</v>
      </c>
      <c r="K235" s="23">
        <v>0.64616898148148005</v>
      </c>
      <c r="L235" s="22">
        <v>43611</v>
      </c>
      <c r="M235" s="23">
        <v>0.63612268518519</v>
      </c>
      <c r="N235" s="25">
        <v>5.46</v>
      </c>
      <c r="O235" s="21" t="s">
        <v>77</v>
      </c>
      <c r="P235" s="46">
        <f>TotalFix[[#This Row],[Confirmed activ. 3 (ILE03)]]*60</f>
        <v>327.60000000000002</v>
      </c>
      <c r="Q235" s="24">
        <v>450</v>
      </c>
      <c r="R235" s="21" t="s">
        <v>66</v>
      </c>
      <c r="S235" s="21" t="s">
        <v>67</v>
      </c>
    </row>
    <row r="236" spans="1:19" s="21" customFormat="1" x14ac:dyDescent="0.35">
      <c r="A236" s="26">
        <v>1530332</v>
      </c>
      <c r="B236" s="53">
        <v>411578</v>
      </c>
      <c r="C236" s="26">
        <f>VLOOKUP(TotalFix[[#This Row],[Order]],'Total Fix by SS'!B:C,2,0)</f>
        <v>211</v>
      </c>
      <c r="D236" s="21" t="s">
        <v>59</v>
      </c>
      <c r="E236" s="21" t="s">
        <v>85</v>
      </c>
      <c r="F236" s="21" t="s">
        <v>86</v>
      </c>
      <c r="G236" s="21" t="s">
        <v>62</v>
      </c>
      <c r="H236" s="21" t="s">
        <v>87</v>
      </c>
      <c r="I236" s="21" t="s">
        <v>87</v>
      </c>
      <c r="J236" s="22">
        <v>43612</v>
      </c>
      <c r="K236" s="23">
        <v>0.35306712962962999</v>
      </c>
      <c r="L236" s="22">
        <v>43612</v>
      </c>
      <c r="M236" s="23">
        <v>0.35306712962962999</v>
      </c>
      <c r="N236" s="24">
        <v>20</v>
      </c>
      <c r="O236" s="21" t="s">
        <v>66</v>
      </c>
      <c r="P236" s="46">
        <f>TotalFix[[#This Row],[Confirmed activ. 3 (ILE03)]]</f>
        <v>20</v>
      </c>
      <c r="Q236" s="24">
        <v>20</v>
      </c>
      <c r="R236" s="21" t="s">
        <v>66</v>
      </c>
      <c r="S236" s="21" t="s">
        <v>72</v>
      </c>
    </row>
    <row r="237" spans="1:19" s="21" customFormat="1" x14ac:dyDescent="0.35">
      <c r="A237" s="26">
        <v>1530332</v>
      </c>
      <c r="B237" s="53">
        <v>411578</v>
      </c>
      <c r="C237" s="26">
        <f>VLOOKUP(TotalFix[[#This Row],[Order]],'Total Fix by SS'!B:C,2,0)</f>
        <v>211</v>
      </c>
      <c r="D237" s="21" t="s">
        <v>59</v>
      </c>
      <c r="E237" s="21" t="s">
        <v>88</v>
      </c>
      <c r="F237" s="21" t="s">
        <v>89</v>
      </c>
      <c r="G237" s="21" t="s">
        <v>90</v>
      </c>
      <c r="H237" s="21" t="s">
        <v>91</v>
      </c>
      <c r="I237" s="21" t="s">
        <v>92</v>
      </c>
      <c r="J237" s="22"/>
      <c r="K237" s="23">
        <v>0</v>
      </c>
      <c r="L237" s="22"/>
      <c r="M237" s="23">
        <v>0</v>
      </c>
      <c r="N237" s="25">
        <v>0</v>
      </c>
      <c r="O237" s="21" t="s">
        <v>93</v>
      </c>
      <c r="P237" s="46"/>
      <c r="Q237" s="24">
        <v>1370</v>
      </c>
      <c r="R237" s="21" t="s">
        <v>66</v>
      </c>
      <c r="S237" s="21" t="s">
        <v>94</v>
      </c>
    </row>
    <row r="238" spans="1:19" s="21" customFormat="1" x14ac:dyDescent="0.35">
      <c r="A238" s="26">
        <v>1530332</v>
      </c>
      <c r="B238" s="53">
        <v>411578</v>
      </c>
      <c r="C238" s="26">
        <f>VLOOKUP(TotalFix[[#This Row],[Order]],'Total Fix by SS'!B:C,2,0)</f>
        <v>211</v>
      </c>
      <c r="D238" s="21" t="s">
        <v>59</v>
      </c>
      <c r="E238" s="21" t="s">
        <v>95</v>
      </c>
      <c r="F238" s="21" t="s">
        <v>61</v>
      </c>
      <c r="G238" s="21" t="s">
        <v>62</v>
      </c>
      <c r="H238" s="21" t="s">
        <v>63</v>
      </c>
      <c r="I238" s="21" t="s">
        <v>96</v>
      </c>
      <c r="J238" s="22">
        <v>43614</v>
      </c>
      <c r="K238" s="23">
        <v>0.37008101851851999</v>
      </c>
      <c r="L238" s="22">
        <v>43614</v>
      </c>
      <c r="M238" s="23">
        <v>0.56274305555556003</v>
      </c>
      <c r="N238" s="25">
        <v>2.0230000000000001</v>
      </c>
      <c r="O238" s="21" t="s">
        <v>77</v>
      </c>
      <c r="P238" s="46">
        <f>TotalFix[[#This Row],[Confirmed activ. 3 (ILE03)]]*60</f>
        <v>121.38000000000001</v>
      </c>
      <c r="Q238" s="24">
        <v>40</v>
      </c>
      <c r="R238" s="21" t="s">
        <v>66</v>
      </c>
      <c r="S238" s="21" t="s">
        <v>67</v>
      </c>
    </row>
    <row r="239" spans="1:19" s="21" customFormat="1" x14ac:dyDescent="0.35">
      <c r="A239" s="26">
        <v>1530332</v>
      </c>
      <c r="B239" s="53">
        <v>411578</v>
      </c>
      <c r="C239" s="26">
        <f>VLOOKUP(TotalFix[[#This Row],[Order]],'Total Fix by SS'!B:C,2,0)</f>
        <v>211</v>
      </c>
      <c r="D239" s="21" t="s">
        <v>59</v>
      </c>
      <c r="E239" s="21" t="s">
        <v>97</v>
      </c>
      <c r="F239" s="21" t="s">
        <v>69</v>
      </c>
      <c r="G239" s="21" t="s">
        <v>62</v>
      </c>
      <c r="H239" s="21" t="s">
        <v>70</v>
      </c>
      <c r="I239" s="21" t="s">
        <v>98</v>
      </c>
      <c r="J239" s="22">
        <v>43626</v>
      </c>
      <c r="K239" s="23">
        <v>0.73064814814815005</v>
      </c>
      <c r="L239" s="22">
        <v>43626</v>
      </c>
      <c r="M239" s="23">
        <v>0.73064814814815005</v>
      </c>
      <c r="N239" s="24">
        <v>20</v>
      </c>
      <c r="O239" s="21" t="s">
        <v>66</v>
      </c>
      <c r="P239" s="46">
        <f>TotalFix[[#This Row],[Confirmed activ. 3 (ILE03)]]</f>
        <v>20</v>
      </c>
      <c r="Q239" s="24">
        <v>20</v>
      </c>
      <c r="R239" s="21" t="s">
        <v>66</v>
      </c>
      <c r="S239" s="21" t="s">
        <v>72</v>
      </c>
    </row>
    <row r="240" spans="1:19" s="21" customFormat="1" x14ac:dyDescent="0.35">
      <c r="A240" s="26">
        <v>1530332</v>
      </c>
      <c r="B240" s="53">
        <v>411578</v>
      </c>
      <c r="C240" s="26">
        <f>VLOOKUP(TotalFix[[#This Row],[Order]],'Total Fix by SS'!B:C,2,0)</f>
        <v>211</v>
      </c>
      <c r="D240" s="21" t="s">
        <v>59</v>
      </c>
      <c r="E240" s="21" t="s">
        <v>99</v>
      </c>
      <c r="F240" s="21" t="s">
        <v>69</v>
      </c>
      <c r="G240" s="21" t="s">
        <v>62</v>
      </c>
      <c r="H240" s="21" t="s">
        <v>70</v>
      </c>
      <c r="I240" s="21" t="s">
        <v>100</v>
      </c>
      <c r="J240" s="22">
        <v>43626</v>
      </c>
      <c r="K240" s="23">
        <v>0.73075231481480996</v>
      </c>
      <c r="L240" s="22">
        <v>43626</v>
      </c>
      <c r="M240" s="23">
        <v>0.73075231481480996</v>
      </c>
      <c r="N240" s="24">
        <v>50</v>
      </c>
      <c r="O240" s="21" t="s">
        <v>66</v>
      </c>
      <c r="P240" s="46">
        <f>TotalFix[[#This Row],[Confirmed activ. 3 (ILE03)]]</f>
        <v>50</v>
      </c>
      <c r="Q240" s="24">
        <v>50</v>
      </c>
      <c r="R240" s="21" t="s">
        <v>66</v>
      </c>
      <c r="S240" s="21" t="s">
        <v>72</v>
      </c>
    </row>
    <row r="241" spans="1:19" s="21" customFormat="1" x14ac:dyDescent="0.35">
      <c r="A241" s="26">
        <v>1530332</v>
      </c>
      <c r="B241" s="53">
        <v>411578</v>
      </c>
      <c r="C241" s="26">
        <f>VLOOKUP(TotalFix[[#This Row],[Order]],'Total Fix by SS'!B:C,2,0)</f>
        <v>211</v>
      </c>
      <c r="D241" s="21" t="s">
        <v>59</v>
      </c>
      <c r="E241" s="21" t="s">
        <v>101</v>
      </c>
      <c r="F241" s="21" t="s">
        <v>102</v>
      </c>
      <c r="G241" s="21" t="s">
        <v>62</v>
      </c>
      <c r="H241" s="21" t="s">
        <v>100</v>
      </c>
      <c r="I241" s="21" t="s">
        <v>103</v>
      </c>
      <c r="J241" s="22">
        <v>43626</v>
      </c>
      <c r="K241" s="23">
        <v>0.73086805555556</v>
      </c>
      <c r="L241" s="22">
        <v>43626</v>
      </c>
      <c r="M241" s="23">
        <v>0.73086805555556</v>
      </c>
      <c r="N241" s="24">
        <v>10</v>
      </c>
      <c r="O241" s="21" t="s">
        <v>66</v>
      </c>
      <c r="P241" s="46">
        <f>TotalFix[[#This Row],[Confirmed activ. 3 (ILE03)]]</f>
        <v>10</v>
      </c>
      <c r="Q241" s="24">
        <v>10</v>
      </c>
      <c r="R241" s="21" t="s">
        <v>66</v>
      </c>
      <c r="S241" s="21" t="s">
        <v>72</v>
      </c>
    </row>
    <row r="242" spans="1:19" s="21" customFormat="1" x14ac:dyDescent="0.35">
      <c r="A242" s="26">
        <v>1530332</v>
      </c>
      <c r="B242" s="53">
        <v>411578</v>
      </c>
      <c r="C242" s="26">
        <f>VLOOKUP(TotalFix[[#This Row],[Order]],'Total Fix by SS'!B:C,2,0)</f>
        <v>211</v>
      </c>
      <c r="D242" s="21" t="s">
        <v>59</v>
      </c>
      <c r="E242" s="21" t="s">
        <v>104</v>
      </c>
      <c r="F242" s="21" t="s">
        <v>102</v>
      </c>
      <c r="G242" s="21" t="s">
        <v>105</v>
      </c>
      <c r="H242" s="21" t="s">
        <v>100</v>
      </c>
      <c r="I242" s="21" t="s">
        <v>106</v>
      </c>
      <c r="J242" s="22">
        <v>43626</v>
      </c>
      <c r="K242" s="23">
        <v>0.68964120370369997</v>
      </c>
      <c r="L242" s="22">
        <v>43626</v>
      </c>
      <c r="M242" s="23">
        <v>0.68964120370369997</v>
      </c>
      <c r="N242" s="24">
        <v>10</v>
      </c>
      <c r="O242" s="21" t="s">
        <v>66</v>
      </c>
      <c r="P242" s="46">
        <f>TotalFix[[#This Row],[Confirmed activ. 3 (ILE03)]]</f>
        <v>10</v>
      </c>
      <c r="Q242" s="24">
        <v>10</v>
      </c>
      <c r="R242" s="21" t="s">
        <v>66</v>
      </c>
      <c r="S242" s="21" t="s">
        <v>72</v>
      </c>
    </row>
    <row r="243" spans="1:19" s="21" customFormat="1" x14ac:dyDescent="0.35">
      <c r="A243" s="26">
        <v>1530332</v>
      </c>
      <c r="B243" s="53">
        <v>411578</v>
      </c>
      <c r="C243" s="26">
        <f>VLOOKUP(TotalFix[[#This Row],[Order]],'Total Fix by SS'!B:C,2,0)</f>
        <v>211</v>
      </c>
      <c r="D243" s="21" t="s">
        <v>107</v>
      </c>
      <c r="E243" s="21" t="s">
        <v>60</v>
      </c>
      <c r="F243" s="21" t="s">
        <v>61</v>
      </c>
      <c r="G243" s="21" t="s">
        <v>90</v>
      </c>
      <c r="H243" s="21" t="s">
        <v>63</v>
      </c>
      <c r="I243" s="21" t="s">
        <v>108</v>
      </c>
      <c r="J243" s="22"/>
      <c r="K243" s="23">
        <v>0</v>
      </c>
      <c r="L243" s="22"/>
      <c r="M243" s="23">
        <v>0</v>
      </c>
      <c r="N243" s="25">
        <v>0</v>
      </c>
      <c r="O243" s="21" t="s">
        <v>93</v>
      </c>
      <c r="P243" s="46"/>
      <c r="Q243" s="24">
        <v>1</v>
      </c>
      <c r="R243" s="21" t="s">
        <v>66</v>
      </c>
      <c r="S243" s="21" t="s">
        <v>94</v>
      </c>
    </row>
    <row r="244" spans="1:19" s="21" customFormat="1" x14ac:dyDescent="0.35">
      <c r="A244" s="26">
        <v>1530332</v>
      </c>
      <c r="B244" s="53">
        <v>411578</v>
      </c>
      <c r="C244" s="26">
        <f>VLOOKUP(TotalFix[[#This Row],[Order]],'Total Fix by SS'!B:C,2,0)</f>
        <v>211</v>
      </c>
      <c r="D244" s="21" t="s">
        <v>109</v>
      </c>
      <c r="E244" s="21" t="s">
        <v>82</v>
      </c>
      <c r="F244" s="21" t="s">
        <v>83</v>
      </c>
      <c r="G244" s="21" t="s">
        <v>90</v>
      </c>
      <c r="H244" s="21" t="s">
        <v>84</v>
      </c>
      <c r="I244" s="21" t="s">
        <v>110</v>
      </c>
      <c r="J244" s="22"/>
      <c r="K244" s="23">
        <v>0</v>
      </c>
      <c r="L244" s="22"/>
      <c r="M244" s="23">
        <v>0</v>
      </c>
      <c r="N244" s="25">
        <v>0</v>
      </c>
      <c r="O244" s="21" t="s">
        <v>93</v>
      </c>
      <c r="P244" s="46"/>
      <c r="Q244" s="24">
        <v>5</v>
      </c>
      <c r="R244" s="21" t="s">
        <v>66</v>
      </c>
      <c r="S244" s="21" t="s">
        <v>94</v>
      </c>
    </row>
    <row r="245" spans="1:19" s="21" customFormat="1" x14ac:dyDescent="0.35">
      <c r="A245" s="26">
        <v>1530334</v>
      </c>
      <c r="B245" s="53">
        <v>411578</v>
      </c>
      <c r="C245" s="26">
        <f>VLOOKUP(TotalFix[[#This Row],[Order]],'Total Fix by SS'!B:C,2,0)</f>
        <v>211</v>
      </c>
      <c r="D245" s="21" t="s">
        <v>59</v>
      </c>
      <c r="E245" s="21" t="s">
        <v>60</v>
      </c>
      <c r="F245" s="21" t="s">
        <v>61</v>
      </c>
      <c r="G245" s="21" t="s">
        <v>62</v>
      </c>
      <c r="H245" s="21" t="s">
        <v>63</v>
      </c>
      <c r="I245" s="21" t="s">
        <v>64</v>
      </c>
      <c r="J245" s="22">
        <v>43604</v>
      </c>
      <c r="K245" s="23">
        <v>0.35271990740740999</v>
      </c>
      <c r="L245" s="22">
        <v>43604</v>
      </c>
      <c r="M245" s="23">
        <v>0.35674768518519001</v>
      </c>
      <c r="N245" s="25">
        <v>5.8</v>
      </c>
      <c r="O245" s="21" t="s">
        <v>66</v>
      </c>
      <c r="P245" s="46">
        <f>TotalFix[[#This Row],[Confirmed activ. 3 (ILE03)]]</f>
        <v>5.8</v>
      </c>
      <c r="Q245" s="24">
        <v>20</v>
      </c>
      <c r="R245" s="21" t="s">
        <v>66</v>
      </c>
      <c r="S245" s="21" t="s">
        <v>67</v>
      </c>
    </row>
    <row r="246" spans="1:19" s="21" customFormat="1" x14ac:dyDescent="0.35">
      <c r="A246" s="26">
        <v>1530334</v>
      </c>
      <c r="B246" s="53">
        <v>411578</v>
      </c>
      <c r="C246" s="26">
        <f>VLOOKUP(TotalFix[[#This Row],[Order]],'Total Fix by SS'!B:C,2,0)</f>
        <v>211</v>
      </c>
      <c r="D246" s="21" t="s">
        <v>59</v>
      </c>
      <c r="E246" s="21" t="s">
        <v>68</v>
      </c>
      <c r="F246" s="21" t="s">
        <v>69</v>
      </c>
      <c r="G246" s="21" t="s">
        <v>62</v>
      </c>
      <c r="H246" s="21" t="s">
        <v>70</v>
      </c>
      <c r="I246" s="21" t="s">
        <v>71</v>
      </c>
      <c r="J246" s="22">
        <v>43604</v>
      </c>
      <c r="K246" s="23">
        <v>0.37631944444443999</v>
      </c>
      <c r="L246" s="22">
        <v>43604</v>
      </c>
      <c r="M246" s="23">
        <v>0.37631944444443999</v>
      </c>
      <c r="N246" s="24">
        <v>30</v>
      </c>
      <c r="O246" s="21" t="s">
        <v>66</v>
      </c>
      <c r="P246" s="46">
        <f>TotalFix[[#This Row],[Confirmed activ. 3 (ILE03)]]</f>
        <v>30</v>
      </c>
      <c r="Q246" s="24">
        <v>30</v>
      </c>
      <c r="R246" s="21" t="s">
        <v>66</v>
      </c>
      <c r="S246" s="21" t="s">
        <v>72</v>
      </c>
    </row>
    <row r="247" spans="1:19" s="21" customFormat="1" x14ac:dyDescent="0.35">
      <c r="A247" s="26">
        <v>1530334</v>
      </c>
      <c r="B247" s="53">
        <v>411578</v>
      </c>
      <c r="C247" s="26">
        <f>VLOOKUP(TotalFix[[#This Row],[Order]],'Total Fix by SS'!B:C,2,0)</f>
        <v>211</v>
      </c>
      <c r="D247" s="21" t="s">
        <v>59</v>
      </c>
      <c r="E247" s="21" t="s">
        <v>73</v>
      </c>
      <c r="F247" s="21" t="s">
        <v>61</v>
      </c>
      <c r="G247" s="21" t="s">
        <v>62</v>
      </c>
      <c r="H247" s="21" t="s">
        <v>63</v>
      </c>
      <c r="I247" s="21" t="s">
        <v>74</v>
      </c>
      <c r="J247" s="22">
        <v>43606</v>
      </c>
      <c r="K247" s="23">
        <v>0.41775462962963</v>
      </c>
      <c r="L247" s="22">
        <v>43606</v>
      </c>
      <c r="M247" s="23">
        <v>0.64954861111110995</v>
      </c>
      <c r="N247" s="25">
        <v>5.5629999999999997</v>
      </c>
      <c r="O247" s="21" t="s">
        <v>77</v>
      </c>
      <c r="P247" s="46">
        <f>TotalFix[[#This Row],[Confirmed activ. 3 (ILE03)]]*60</f>
        <v>333.78</v>
      </c>
      <c r="Q247" s="24">
        <v>200</v>
      </c>
      <c r="R247" s="21" t="s">
        <v>66</v>
      </c>
      <c r="S247" s="21" t="s">
        <v>67</v>
      </c>
    </row>
    <row r="248" spans="1:19" s="21" customFormat="1" x14ac:dyDescent="0.35">
      <c r="A248" s="26">
        <v>1530334</v>
      </c>
      <c r="B248" s="53">
        <v>411578</v>
      </c>
      <c r="C248" s="26">
        <f>VLOOKUP(TotalFix[[#This Row],[Order]],'Total Fix by SS'!B:C,2,0)</f>
        <v>211</v>
      </c>
      <c r="D248" s="21" t="s">
        <v>59</v>
      </c>
      <c r="E248" s="21" t="s">
        <v>75</v>
      </c>
      <c r="F248" s="21" t="s">
        <v>61</v>
      </c>
      <c r="G248" s="21" t="s">
        <v>62</v>
      </c>
      <c r="H248" s="21" t="s">
        <v>63</v>
      </c>
      <c r="I248" s="21" t="s">
        <v>76</v>
      </c>
      <c r="J248" s="22">
        <v>43607</v>
      </c>
      <c r="K248" s="23">
        <v>0.56158564814815004</v>
      </c>
      <c r="L248" s="22">
        <v>43607</v>
      </c>
      <c r="M248" s="23">
        <v>0.56590277777777998</v>
      </c>
      <c r="N248" s="25">
        <v>6.2169999999999996</v>
      </c>
      <c r="O248" s="21" t="s">
        <v>66</v>
      </c>
      <c r="P248" s="46">
        <f>TotalFix[[#This Row],[Confirmed activ. 3 (ILE03)]]</f>
        <v>6.2169999999999996</v>
      </c>
      <c r="Q248" s="24">
        <v>500</v>
      </c>
      <c r="R248" s="21" t="s">
        <v>66</v>
      </c>
      <c r="S248" s="21" t="s">
        <v>67</v>
      </c>
    </row>
    <row r="249" spans="1:19" s="21" customFormat="1" x14ac:dyDescent="0.35">
      <c r="A249" s="26">
        <v>1530334</v>
      </c>
      <c r="B249" s="53">
        <v>411578</v>
      </c>
      <c r="C249" s="26">
        <f>VLOOKUP(TotalFix[[#This Row],[Order]],'Total Fix by SS'!B:C,2,0)</f>
        <v>211</v>
      </c>
      <c r="D249" s="21" t="s">
        <v>59</v>
      </c>
      <c r="E249" s="21" t="s">
        <v>78</v>
      </c>
      <c r="F249" s="21" t="s">
        <v>69</v>
      </c>
      <c r="G249" s="21" t="s">
        <v>62</v>
      </c>
      <c r="H249" s="21" t="s">
        <v>70</v>
      </c>
      <c r="I249" s="21" t="s">
        <v>79</v>
      </c>
      <c r="J249" s="22">
        <v>43607</v>
      </c>
      <c r="K249" s="23">
        <v>0.62633101851852002</v>
      </c>
      <c r="L249" s="22">
        <v>43607</v>
      </c>
      <c r="M249" s="23">
        <v>0.62633101851852002</v>
      </c>
      <c r="N249" s="24">
        <v>20</v>
      </c>
      <c r="O249" s="21" t="s">
        <v>66</v>
      </c>
      <c r="P249" s="46">
        <f>TotalFix[[#This Row],[Confirmed activ. 3 (ILE03)]]</f>
        <v>20</v>
      </c>
      <c r="Q249" s="24">
        <v>20</v>
      </c>
      <c r="R249" s="21" t="s">
        <v>66</v>
      </c>
      <c r="S249" s="21" t="s">
        <v>72</v>
      </c>
    </row>
    <row r="250" spans="1:19" s="21" customFormat="1" x14ac:dyDescent="0.35">
      <c r="A250" s="26">
        <v>1530334</v>
      </c>
      <c r="B250" s="53">
        <v>411578</v>
      </c>
      <c r="C250" s="26">
        <f>VLOOKUP(TotalFix[[#This Row],[Order]],'Total Fix by SS'!B:C,2,0)</f>
        <v>211</v>
      </c>
      <c r="D250" s="21" t="s">
        <v>59</v>
      </c>
      <c r="E250" s="21" t="s">
        <v>80</v>
      </c>
      <c r="F250" s="21" t="s">
        <v>69</v>
      </c>
      <c r="G250" s="21" t="s">
        <v>62</v>
      </c>
      <c r="H250" s="21" t="s">
        <v>70</v>
      </c>
      <c r="I250" s="21" t="s">
        <v>81</v>
      </c>
      <c r="J250" s="22">
        <v>43607</v>
      </c>
      <c r="K250" s="23">
        <v>0.62655092592592998</v>
      </c>
      <c r="L250" s="22">
        <v>43607</v>
      </c>
      <c r="M250" s="23">
        <v>0.62655092592592998</v>
      </c>
      <c r="N250" s="24">
        <v>20</v>
      </c>
      <c r="O250" s="21" t="s">
        <v>66</v>
      </c>
      <c r="P250" s="46">
        <f>TotalFix[[#This Row],[Confirmed activ. 3 (ILE03)]]</f>
        <v>20</v>
      </c>
      <c r="Q250" s="24">
        <v>20</v>
      </c>
      <c r="R250" s="21" t="s">
        <v>66</v>
      </c>
      <c r="S250" s="21" t="s">
        <v>72</v>
      </c>
    </row>
    <row r="251" spans="1:19" s="21" customFormat="1" x14ac:dyDescent="0.35">
      <c r="A251" s="26">
        <v>1530334</v>
      </c>
      <c r="B251" s="53">
        <v>411578</v>
      </c>
      <c r="C251" s="26">
        <f>VLOOKUP(TotalFix[[#This Row],[Order]],'Total Fix by SS'!B:C,2,0)</f>
        <v>211</v>
      </c>
      <c r="D251" s="21" t="s">
        <v>59</v>
      </c>
      <c r="E251" s="21" t="s">
        <v>82</v>
      </c>
      <c r="F251" s="21" t="s">
        <v>83</v>
      </c>
      <c r="G251" s="21" t="s">
        <v>62</v>
      </c>
      <c r="H251" s="21" t="s">
        <v>84</v>
      </c>
      <c r="I251" s="21" t="s">
        <v>84</v>
      </c>
      <c r="J251" s="22">
        <v>43607</v>
      </c>
      <c r="K251" s="23">
        <v>0.64204861111111</v>
      </c>
      <c r="L251" s="22">
        <v>43608</v>
      </c>
      <c r="M251" s="23">
        <v>0.61763888888888996</v>
      </c>
      <c r="N251" s="25">
        <v>5.5659999999999998</v>
      </c>
      <c r="O251" s="21" t="s">
        <v>77</v>
      </c>
      <c r="P251" s="46">
        <f>TotalFix[[#This Row],[Confirmed activ. 3 (ILE03)]]*60</f>
        <v>333.96</v>
      </c>
      <c r="Q251" s="24">
        <v>450</v>
      </c>
      <c r="R251" s="21" t="s">
        <v>66</v>
      </c>
      <c r="S251" s="21" t="s">
        <v>67</v>
      </c>
    </row>
    <row r="252" spans="1:19" s="21" customFormat="1" x14ac:dyDescent="0.35">
      <c r="A252" s="26">
        <v>1530334</v>
      </c>
      <c r="B252" s="53">
        <v>411578</v>
      </c>
      <c r="C252" s="26">
        <f>VLOOKUP(TotalFix[[#This Row],[Order]],'Total Fix by SS'!B:C,2,0)</f>
        <v>211</v>
      </c>
      <c r="D252" s="21" t="s">
        <v>59</v>
      </c>
      <c r="E252" s="21" t="s">
        <v>85</v>
      </c>
      <c r="F252" s="21" t="s">
        <v>86</v>
      </c>
      <c r="G252" s="21" t="s">
        <v>62</v>
      </c>
      <c r="H252" s="21" t="s">
        <v>87</v>
      </c>
      <c r="I252" s="21" t="s">
        <v>87</v>
      </c>
      <c r="J252" s="22">
        <v>43611</v>
      </c>
      <c r="K252" s="23">
        <v>0.39658564814815001</v>
      </c>
      <c r="L252" s="22">
        <v>43611</v>
      </c>
      <c r="M252" s="23">
        <v>0.39658564814815001</v>
      </c>
      <c r="N252" s="24">
        <v>20</v>
      </c>
      <c r="O252" s="21" t="s">
        <v>66</v>
      </c>
      <c r="P252" s="46">
        <f>TotalFix[[#This Row],[Confirmed activ. 3 (ILE03)]]</f>
        <v>20</v>
      </c>
      <c r="Q252" s="24">
        <v>20</v>
      </c>
      <c r="R252" s="21" t="s">
        <v>66</v>
      </c>
      <c r="S252" s="21" t="s">
        <v>72</v>
      </c>
    </row>
    <row r="253" spans="1:19" s="21" customFormat="1" x14ac:dyDescent="0.35">
      <c r="A253" s="26">
        <v>1530334</v>
      </c>
      <c r="B253" s="53">
        <v>411578</v>
      </c>
      <c r="C253" s="26">
        <f>VLOOKUP(TotalFix[[#This Row],[Order]],'Total Fix by SS'!B:C,2,0)</f>
        <v>211</v>
      </c>
      <c r="D253" s="21" t="s">
        <v>59</v>
      </c>
      <c r="E253" s="21" t="s">
        <v>88</v>
      </c>
      <c r="F253" s="21" t="s">
        <v>89</v>
      </c>
      <c r="G253" s="21" t="s">
        <v>90</v>
      </c>
      <c r="H253" s="21" t="s">
        <v>91</v>
      </c>
      <c r="I253" s="21" t="s">
        <v>92</v>
      </c>
      <c r="J253" s="22"/>
      <c r="K253" s="23">
        <v>0</v>
      </c>
      <c r="L253" s="22"/>
      <c r="M253" s="23">
        <v>0</v>
      </c>
      <c r="N253" s="25">
        <v>0</v>
      </c>
      <c r="O253" s="21" t="s">
        <v>93</v>
      </c>
      <c r="P253" s="46"/>
      <c r="Q253" s="24">
        <v>1370</v>
      </c>
      <c r="R253" s="21" t="s">
        <v>66</v>
      </c>
      <c r="S253" s="21" t="s">
        <v>94</v>
      </c>
    </row>
    <row r="254" spans="1:19" s="21" customFormat="1" x14ac:dyDescent="0.35">
      <c r="A254" s="26">
        <v>1530334</v>
      </c>
      <c r="B254" s="53">
        <v>411578</v>
      </c>
      <c r="C254" s="26">
        <f>VLOOKUP(TotalFix[[#This Row],[Order]],'Total Fix by SS'!B:C,2,0)</f>
        <v>211</v>
      </c>
      <c r="D254" s="21" t="s">
        <v>59</v>
      </c>
      <c r="E254" s="21" t="s">
        <v>95</v>
      </c>
      <c r="F254" s="21" t="s">
        <v>61</v>
      </c>
      <c r="G254" s="21" t="s">
        <v>62</v>
      </c>
      <c r="H254" s="21" t="s">
        <v>63</v>
      </c>
      <c r="I254" s="21" t="s">
        <v>96</v>
      </c>
      <c r="J254" s="22">
        <v>43614</v>
      </c>
      <c r="K254" s="23">
        <v>0.50180555555555995</v>
      </c>
      <c r="L254" s="22">
        <v>43614</v>
      </c>
      <c r="M254" s="23">
        <v>0.50893518518518999</v>
      </c>
      <c r="N254" s="25">
        <v>3.4169999999999998</v>
      </c>
      <c r="O254" s="21" t="s">
        <v>66</v>
      </c>
      <c r="P254" s="46">
        <f>TotalFix[[#This Row],[Confirmed activ. 3 (ILE03)]]</f>
        <v>3.4169999999999998</v>
      </c>
      <c r="Q254" s="24">
        <v>40</v>
      </c>
      <c r="R254" s="21" t="s">
        <v>66</v>
      </c>
      <c r="S254" s="21" t="s">
        <v>67</v>
      </c>
    </row>
    <row r="255" spans="1:19" s="21" customFormat="1" x14ac:dyDescent="0.35">
      <c r="A255" s="26">
        <v>1530334</v>
      </c>
      <c r="B255" s="53">
        <v>411578</v>
      </c>
      <c r="C255" s="26">
        <f>VLOOKUP(TotalFix[[#This Row],[Order]],'Total Fix by SS'!B:C,2,0)</f>
        <v>211</v>
      </c>
      <c r="D255" s="21" t="s">
        <v>59</v>
      </c>
      <c r="E255" s="21" t="s">
        <v>97</v>
      </c>
      <c r="F255" s="21" t="s">
        <v>69</v>
      </c>
      <c r="G255" s="21" t="s">
        <v>62</v>
      </c>
      <c r="H255" s="21" t="s">
        <v>70</v>
      </c>
      <c r="I255" s="21" t="s">
        <v>98</v>
      </c>
      <c r="J255" s="22">
        <v>43614</v>
      </c>
      <c r="K255" s="23">
        <v>0.52101851851851999</v>
      </c>
      <c r="L255" s="22">
        <v>43614</v>
      </c>
      <c r="M255" s="23">
        <v>0.52101851851851999</v>
      </c>
      <c r="N255" s="24">
        <v>20</v>
      </c>
      <c r="O255" s="21" t="s">
        <v>66</v>
      </c>
      <c r="P255" s="46">
        <f>TotalFix[[#This Row],[Confirmed activ. 3 (ILE03)]]</f>
        <v>20</v>
      </c>
      <c r="Q255" s="24">
        <v>20</v>
      </c>
      <c r="R255" s="21" t="s">
        <v>66</v>
      </c>
      <c r="S255" s="21" t="s">
        <v>72</v>
      </c>
    </row>
    <row r="256" spans="1:19" s="21" customFormat="1" x14ac:dyDescent="0.35">
      <c r="A256" s="26">
        <v>1530334</v>
      </c>
      <c r="B256" s="53">
        <v>411578</v>
      </c>
      <c r="C256" s="26">
        <f>VLOOKUP(TotalFix[[#This Row],[Order]],'Total Fix by SS'!B:C,2,0)</f>
        <v>211</v>
      </c>
      <c r="D256" s="21" t="s">
        <v>59</v>
      </c>
      <c r="E256" s="21" t="s">
        <v>99</v>
      </c>
      <c r="F256" s="21" t="s">
        <v>69</v>
      </c>
      <c r="G256" s="21" t="s">
        <v>62</v>
      </c>
      <c r="H256" s="21" t="s">
        <v>70</v>
      </c>
      <c r="I256" s="21" t="s">
        <v>100</v>
      </c>
      <c r="J256" s="22">
        <v>43626</v>
      </c>
      <c r="K256" s="23">
        <v>0.51656250000000004</v>
      </c>
      <c r="L256" s="22">
        <v>43626</v>
      </c>
      <c r="M256" s="23">
        <v>0.51656250000000004</v>
      </c>
      <c r="N256" s="24">
        <v>50</v>
      </c>
      <c r="O256" s="21" t="s">
        <v>66</v>
      </c>
      <c r="P256" s="46">
        <f>TotalFix[[#This Row],[Confirmed activ. 3 (ILE03)]]</f>
        <v>50</v>
      </c>
      <c r="Q256" s="24">
        <v>50</v>
      </c>
      <c r="R256" s="21" t="s">
        <v>66</v>
      </c>
      <c r="S256" s="21" t="s">
        <v>72</v>
      </c>
    </row>
    <row r="257" spans="1:19" s="21" customFormat="1" x14ac:dyDescent="0.35">
      <c r="A257" s="26">
        <v>1530334</v>
      </c>
      <c r="B257" s="53">
        <v>411578</v>
      </c>
      <c r="C257" s="26">
        <f>VLOOKUP(TotalFix[[#This Row],[Order]],'Total Fix by SS'!B:C,2,0)</f>
        <v>211</v>
      </c>
      <c r="D257" s="21" t="s">
        <v>59</v>
      </c>
      <c r="E257" s="21" t="s">
        <v>101</v>
      </c>
      <c r="F257" s="21" t="s">
        <v>102</v>
      </c>
      <c r="G257" s="21" t="s">
        <v>62</v>
      </c>
      <c r="H257" s="21" t="s">
        <v>100</v>
      </c>
      <c r="I257" s="21" t="s">
        <v>103</v>
      </c>
      <c r="J257" s="22">
        <v>43626</v>
      </c>
      <c r="K257" s="23">
        <v>0.51665509259259002</v>
      </c>
      <c r="L257" s="22">
        <v>43626</v>
      </c>
      <c r="M257" s="23">
        <v>0.51665509259259002</v>
      </c>
      <c r="N257" s="24">
        <v>10</v>
      </c>
      <c r="O257" s="21" t="s">
        <v>66</v>
      </c>
      <c r="P257" s="46">
        <f>TotalFix[[#This Row],[Confirmed activ. 3 (ILE03)]]</f>
        <v>10</v>
      </c>
      <c r="Q257" s="24">
        <v>10</v>
      </c>
      <c r="R257" s="21" t="s">
        <v>66</v>
      </c>
      <c r="S257" s="21" t="s">
        <v>72</v>
      </c>
    </row>
    <row r="258" spans="1:19" s="21" customFormat="1" x14ac:dyDescent="0.35">
      <c r="A258" s="26">
        <v>1530334</v>
      </c>
      <c r="B258" s="53">
        <v>411578</v>
      </c>
      <c r="C258" s="26">
        <f>VLOOKUP(TotalFix[[#This Row],[Order]],'Total Fix by SS'!B:C,2,0)</f>
        <v>211</v>
      </c>
      <c r="D258" s="21" t="s">
        <v>59</v>
      </c>
      <c r="E258" s="21" t="s">
        <v>104</v>
      </c>
      <c r="F258" s="21" t="s">
        <v>102</v>
      </c>
      <c r="G258" s="21" t="s">
        <v>105</v>
      </c>
      <c r="H258" s="21" t="s">
        <v>100</v>
      </c>
      <c r="I258" s="21" t="s">
        <v>106</v>
      </c>
      <c r="J258" s="22">
        <v>43627</v>
      </c>
      <c r="K258" s="23">
        <v>0.51653935185184996</v>
      </c>
      <c r="L258" s="22">
        <v>43627</v>
      </c>
      <c r="M258" s="23">
        <v>0.51653935185184996</v>
      </c>
      <c r="N258" s="24">
        <v>10</v>
      </c>
      <c r="O258" s="21" t="s">
        <v>66</v>
      </c>
      <c r="P258" s="46">
        <f>TotalFix[[#This Row],[Confirmed activ. 3 (ILE03)]]</f>
        <v>10</v>
      </c>
      <c r="Q258" s="24">
        <v>10</v>
      </c>
      <c r="R258" s="21" t="s">
        <v>66</v>
      </c>
      <c r="S258" s="21" t="s">
        <v>72</v>
      </c>
    </row>
    <row r="259" spans="1:19" s="21" customFormat="1" x14ac:dyDescent="0.35">
      <c r="A259" s="26">
        <v>1530334</v>
      </c>
      <c r="B259" s="53">
        <v>411578</v>
      </c>
      <c r="C259" s="26">
        <f>VLOOKUP(TotalFix[[#This Row],[Order]],'Total Fix by SS'!B:C,2,0)</f>
        <v>211</v>
      </c>
      <c r="D259" s="21" t="s">
        <v>107</v>
      </c>
      <c r="E259" s="21" t="s">
        <v>60</v>
      </c>
      <c r="F259" s="21" t="s">
        <v>61</v>
      </c>
      <c r="G259" s="21" t="s">
        <v>90</v>
      </c>
      <c r="H259" s="21" t="s">
        <v>63</v>
      </c>
      <c r="I259" s="21" t="s">
        <v>108</v>
      </c>
      <c r="J259" s="22">
        <v>43605</v>
      </c>
      <c r="K259" s="23">
        <v>0.31631944444443999</v>
      </c>
      <c r="L259" s="22">
        <v>43607</v>
      </c>
      <c r="M259" s="23">
        <v>0.56744212962963003</v>
      </c>
      <c r="N259" s="25">
        <v>14.02</v>
      </c>
      <c r="O259" s="21" t="s">
        <v>77</v>
      </c>
      <c r="P259" s="46">
        <f>TotalFix[[#This Row],[Confirmed activ. 3 (ILE03)]]*60</f>
        <v>841.19999999999993</v>
      </c>
      <c r="Q259" s="24">
        <v>1</v>
      </c>
      <c r="R259" s="21" t="s">
        <v>66</v>
      </c>
      <c r="S259" s="21" t="s">
        <v>67</v>
      </c>
    </row>
    <row r="260" spans="1:19" s="21" customFormat="1" x14ac:dyDescent="0.35">
      <c r="A260" s="26">
        <v>1530334</v>
      </c>
      <c r="B260" s="53">
        <v>411578</v>
      </c>
      <c r="C260" s="26">
        <f>VLOOKUP(TotalFix[[#This Row],[Order]],'Total Fix by SS'!B:C,2,0)</f>
        <v>211</v>
      </c>
      <c r="D260" s="21" t="s">
        <v>109</v>
      </c>
      <c r="E260" s="21" t="s">
        <v>82</v>
      </c>
      <c r="F260" s="21" t="s">
        <v>83</v>
      </c>
      <c r="G260" s="21" t="s">
        <v>90</v>
      </c>
      <c r="H260" s="21" t="s">
        <v>84</v>
      </c>
      <c r="I260" s="21" t="s">
        <v>110</v>
      </c>
      <c r="J260" s="22">
        <v>43607</v>
      </c>
      <c r="K260" s="23">
        <v>0.96166666666667</v>
      </c>
      <c r="L260" s="22">
        <v>43608</v>
      </c>
      <c r="M260" s="23">
        <v>0.26548611111110998</v>
      </c>
      <c r="N260" s="25">
        <v>1.823</v>
      </c>
      <c r="O260" s="21" t="s">
        <v>77</v>
      </c>
      <c r="P260" s="46">
        <f>TotalFix[[#This Row],[Confirmed activ. 3 (ILE03)]]*60</f>
        <v>109.38</v>
      </c>
      <c r="Q260" s="24">
        <v>5</v>
      </c>
      <c r="R260" s="21" t="s">
        <v>66</v>
      </c>
      <c r="S260" s="21" t="s">
        <v>67</v>
      </c>
    </row>
    <row r="261" spans="1:19" s="21" customFormat="1" x14ac:dyDescent="0.35">
      <c r="A261" s="26">
        <v>1530337</v>
      </c>
      <c r="B261" s="53">
        <v>411578</v>
      </c>
      <c r="C261" s="26">
        <f>VLOOKUP(TotalFix[[#This Row],[Order]],'Total Fix by SS'!B:C,2,0)</f>
        <v>211</v>
      </c>
      <c r="D261" s="21" t="s">
        <v>59</v>
      </c>
      <c r="E261" s="21" t="s">
        <v>60</v>
      </c>
      <c r="F261" s="21" t="s">
        <v>61</v>
      </c>
      <c r="G261" s="21" t="s">
        <v>62</v>
      </c>
      <c r="H261" s="21" t="s">
        <v>63</v>
      </c>
      <c r="I261" s="21" t="s">
        <v>139</v>
      </c>
      <c r="J261" s="22">
        <v>43600</v>
      </c>
      <c r="K261" s="23">
        <v>0.39431712962963</v>
      </c>
      <c r="L261" s="22">
        <v>43600</v>
      </c>
      <c r="M261" s="23">
        <v>0.39753472222222003</v>
      </c>
      <c r="N261" s="25">
        <v>1.55</v>
      </c>
      <c r="O261" s="21" t="s">
        <v>66</v>
      </c>
      <c r="P261" s="46">
        <f>TotalFix[[#This Row],[Confirmed activ. 3 (ILE03)]]</f>
        <v>1.55</v>
      </c>
      <c r="Q261" s="24">
        <v>20</v>
      </c>
      <c r="R261" s="21" t="s">
        <v>66</v>
      </c>
      <c r="S261" s="21" t="s">
        <v>67</v>
      </c>
    </row>
    <row r="262" spans="1:19" s="21" customFormat="1" x14ac:dyDescent="0.35">
      <c r="A262" s="26">
        <v>1530337</v>
      </c>
      <c r="B262" s="53">
        <v>411578</v>
      </c>
      <c r="C262" s="26">
        <f>VLOOKUP(TotalFix[[#This Row],[Order]],'Total Fix by SS'!B:C,2,0)</f>
        <v>211</v>
      </c>
      <c r="D262" s="21" t="s">
        <v>59</v>
      </c>
      <c r="E262" s="21" t="s">
        <v>68</v>
      </c>
      <c r="F262" s="21" t="s">
        <v>69</v>
      </c>
      <c r="G262" s="21" t="s">
        <v>62</v>
      </c>
      <c r="H262" s="21" t="s">
        <v>70</v>
      </c>
      <c r="I262" s="21" t="s">
        <v>71</v>
      </c>
      <c r="J262" s="22">
        <v>43604</v>
      </c>
      <c r="K262" s="23">
        <v>0.33871527777777999</v>
      </c>
      <c r="L262" s="22">
        <v>43604</v>
      </c>
      <c r="M262" s="23">
        <v>0.33871527777777999</v>
      </c>
      <c r="N262" s="24">
        <v>30</v>
      </c>
      <c r="O262" s="21" t="s">
        <v>66</v>
      </c>
      <c r="P262" s="46">
        <f>TotalFix[[#This Row],[Confirmed activ. 3 (ILE03)]]</f>
        <v>30</v>
      </c>
      <c r="Q262" s="24">
        <v>30</v>
      </c>
      <c r="R262" s="21" t="s">
        <v>66</v>
      </c>
      <c r="S262" s="21" t="s">
        <v>72</v>
      </c>
    </row>
    <row r="263" spans="1:19" s="21" customFormat="1" x14ac:dyDescent="0.35">
      <c r="A263" s="26">
        <v>1530337</v>
      </c>
      <c r="B263" s="53">
        <v>411578</v>
      </c>
      <c r="C263" s="26">
        <f>VLOOKUP(TotalFix[[#This Row],[Order]],'Total Fix by SS'!B:C,2,0)</f>
        <v>211</v>
      </c>
      <c r="D263" s="21" t="s">
        <v>59</v>
      </c>
      <c r="E263" s="21" t="s">
        <v>73</v>
      </c>
      <c r="F263" s="21" t="s">
        <v>61</v>
      </c>
      <c r="G263" s="21" t="s">
        <v>62</v>
      </c>
      <c r="H263" s="21" t="s">
        <v>63</v>
      </c>
      <c r="I263" s="21" t="s">
        <v>74</v>
      </c>
      <c r="J263" s="22">
        <v>43604</v>
      </c>
      <c r="K263" s="23">
        <v>0.35252314814815</v>
      </c>
      <c r="L263" s="22">
        <v>43605</v>
      </c>
      <c r="M263" s="23">
        <v>0.33636574074073999</v>
      </c>
      <c r="N263" s="25">
        <v>32.506</v>
      </c>
      <c r="O263" s="21" t="s">
        <v>77</v>
      </c>
      <c r="P263" s="46">
        <f>TotalFix[[#This Row],[Confirmed activ. 3 (ILE03)]]*60</f>
        <v>1950.3600000000001</v>
      </c>
      <c r="Q263" s="24">
        <v>200</v>
      </c>
      <c r="R263" s="21" t="s">
        <v>66</v>
      </c>
      <c r="S263" s="21" t="s">
        <v>67</v>
      </c>
    </row>
    <row r="264" spans="1:19" s="21" customFormat="1" x14ac:dyDescent="0.35">
      <c r="A264" s="26">
        <v>1530337</v>
      </c>
      <c r="B264" s="53">
        <v>411578</v>
      </c>
      <c r="C264" s="26">
        <f>VLOOKUP(TotalFix[[#This Row],[Order]],'Total Fix by SS'!B:C,2,0)</f>
        <v>211</v>
      </c>
      <c r="D264" s="21" t="s">
        <v>59</v>
      </c>
      <c r="E264" s="21" t="s">
        <v>75</v>
      </c>
      <c r="F264" s="21" t="s">
        <v>61</v>
      </c>
      <c r="G264" s="21" t="s">
        <v>62</v>
      </c>
      <c r="H264" s="21" t="s">
        <v>63</v>
      </c>
      <c r="I264" s="21" t="s">
        <v>76</v>
      </c>
      <c r="J264" s="22">
        <v>43605</v>
      </c>
      <c r="K264" s="23">
        <v>0.33653935185185002</v>
      </c>
      <c r="L264" s="22">
        <v>43605</v>
      </c>
      <c r="M264" s="23">
        <v>0.64387731481481003</v>
      </c>
      <c r="N264" s="25">
        <v>7.3760000000000003</v>
      </c>
      <c r="O264" s="21" t="s">
        <v>77</v>
      </c>
      <c r="P264" s="46">
        <f>TotalFix[[#This Row],[Confirmed activ. 3 (ILE03)]]*60</f>
        <v>442.56</v>
      </c>
      <c r="Q264" s="24">
        <v>500</v>
      </c>
      <c r="R264" s="21" t="s">
        <v>66</v>
      </c>
      <c r="S264" s="21" t="s">
        <v>67</v>
      </c>
    </row>
    <row r="265" spans="1:19" s="21" customFormat="1" x14ac:dyDescent="0.35">
      <c r="A265" s="26">
        <v>1530337</v>
      </c>
      <c r="B265" s="53">
        <v>411578</v>
      </c>
      <c r="C265" s="26">
        <f>VLOOKUP(TotalFix[[#This Row],[Order]],'Total Fix by SS'!B:C,2,0)</f>
        <v>211</v>
      </c>
      <c r="D265" s="21" t="s">
        <v>59</v>
      </c>
      <c r="E265" s="21" t="s">
        <v>78</v>
      </c>
      <c r="F265" s="21" t="s">
        <v>69</v>
      </c>
      <c r="G265" s="21" t="s">
        <v>62</v>
      </c>
      <c r="H265" s="21" t="s">
        <v>70</v>
      </c>
      <c r="I265" s="21" t="s">
        <v>79</v>
      </c>
      <c r="J265" s="22">
        <v>43606</v>
      </c>
      <c r="K265" s="23">
        <v>0.50606481481481003</v>
      </c>
      <c r="L265" s="22">
        <v>43606</v>
      </c>
      <c r="M265" s="23">
        <v>0.50606481481481003</v>
      </c>
      <c r="N265" s="24">
        <v>20</v>
      </c>
      <c r="O265" s="21" t="s">
        <v>66</v>
      </c>
      <c r="P265" s="46">
        <f>TotalFix[[#This Row],[Confirmed activ. 3 (ILE03)]]</f>
        <v>20</v>
      </c>
      <c r="Q265" s="24">
        <v>20</v>
      </c>
      <c r="R265" s="21" t="s">
        <v>66</v>
      </c>
      <c r="S265" s="21" t="s">
        <v>72</v>
      </c>
    </row>
    <row r="266" spans="1:19" s="21" customFormat="1" x14ac:dyDescent="0.35">
      <c r="A266" s="26">
        <v>1530337</v>
      </c>
      <c r="B266" s="53">
        <v>411578</v>
      </c>
      <c r="C266" s="26">
        <f>VLOOKUP(TotalFix[[#This Row],[Order]],'Total Fix by SS'!B:C,2,0)</f>
        <v>211</v>
      </c>
      <c r="D266" s="21" t="s">
        <v>59</v>
      </c>
      <c r="E266" s="21" t="s">
        <v>80</v>
      </c>
      <c r="F266" s="21" t="s">
        <v>69</v>
      </c>
      <c r="G266" s="21" t="s">
        <v>62</v>
      </c>
      <c r="H266" s="21" t="s">
        <v>70</v>
      </c>
      <c r="I266" s="21" t="s">
        <v>81</v>
      </c>
      <c r="J266" s="22">
        <v>43606</v>
      </c>
      <c r="K266" s="23">
        <v>0.50667824074073997</v>
      </c>
      <c r="L266" s="22">
        <v>43606</v>
      </c>
      <c r="M266" s="23">
        <v>0.50667824074073997</v>
      </c>
      <c r="N266" s="24">
        <v>20</v>
      </c>
      <c r="O266" s="21" t="s">
        <v>66</v>
      </c>
      <c r="P266" s="46">
        <f>TotalFix[[#This Row],[Confirmed activ. 3 (ILE03)]]</f>
        <v>20</v>
      </c>
      <c r="Q266" s="24">
        <v>20</v>
      </c>
      <c r="R266" s="21" t="s">
        <v>66</v>
      </c>
      <c r="S266" s="21" t="s">
        <v>72</v>
      </c>
    </row>
    <row r="267" spans="1:19" s="21" customFormat="1" x14ac:dyDescent="0.35">
      <c r="A267" s="26">
        <v>1530337</v>
      </c>
      <c r="B267" s="53">
        <v>411578</v>
      </c>
      <c r="C267" s="26">
        <f>VLOOKUP(TotalFix[[#This Row],[Order]],'Total Fix by SS'!B:C,2,0)</f>
        <v>211</v>
      </c>
      <c r="D267" s="21" t="s">
        <v>59</v>
      </c>
      <c r="E267" s="21" t="s">
        <v>82</v>
      </c>
      <c r="F267" s="21" t="s">
        <v>83</v>
      </c>
      <c r="G267" s="21" t="s">
        <v>62</v>
      </c>
      <c r="H267" s="21" t="s">
        <v>84</v>
      </c>
      <c r="I267" s="21" t="s">
        <v>84</v>
      </c>
      <c r="J267" s="22">
        <v>43606</v>
      </c>
      <c r="K267" s="23">
        <v>0.65041666666666997</v>
      </c>
      <c r="L267" s="22">
        <v>43607</v>
      </c>
      <c r="M267" s="23">
        <v>0.61747685185184997</v>
      </c>
      <c r="N267" s="25">
        <v>10.526999999999999</v>
      </c>
      <c r="O267" s="21" t="s">
        <v>77</v>
      </c>
      <c r="P267" s="46">
        <f>TotalFix[[#This Row],[Confirmed activ. 3 (ILE03)]]*60</f>
        <v>631.62</v>
      </c>
      <c r="Q267" s="24">
        <v>450</v>
      </c>
      <c r="R267" s="21" t="s">
        <v>66</v>
      </c>
      <c r="S267" s="21" t="s">
        <v>67</v>
      </c>
    </row>
    <row r="268" spans="1:19" s="21" customFormat="1" x14ac:dyDescent="0.35">
      <c r="A268" s="26">
        <v>1530337</v>
      </c>
      <c r="B268" s="53">
        <v>411578</v>
      </c>
      <c r="C268" s="26">
        <f>VLOOKUP(TotalFix[[#This Row],[Order]],'Total Fix by SS'!B:C,2,0)</f>
        <v>211</v>
      </c>
      <c r="D268" s="21" t="s">
        <v>59</v>
      </c>
      <c r="E268" s="21" t="s">
        <v>85</v>
      </c>
      <c r="F268" s="21" t="s">
        <v>86</v>
      </c>
      <c r="G268" s="21" t="s">
        <v>62</v>
      </c>
      <c r="H268" s="21" t="s">
        <v>87</v>
      </c>
      <c r="I268" s="21" t="s">
        <v>87</v>
      </c>
      <c r="J268" s="22">
        <v>43608</v>
      </c>
      <c r="K268" s="23">
        <v>0.29175925925926</v>
      </c>
      <c r="L268" s="22">
        <v>43608</v>
      </c>
      <c r="M268" s="23">
        <v>0.29175925925926</v>
      </c>
      <c r="N268" s="24">
        <v>20</v>
      </c>
      <c r="O268" s="21" t="s">
        <v>66</v>
      </c>
      <c r="P268" s="46">
        <f>TotalFix[[#This Row],[Confirmed activ. 3 (ILE03)]]</f>
        <v>20</v>
      </c>
      <c r="Q268" s="24">
        <v>20</v>
      </c>
      <c r="R268" s="21" t="s">
        <v>66</v>
      </c>
      <c r="S268" s="21" t="s">
        <v>72</v>
      </c>
    </row>
    <row r="269" spans="1:19" s="21" customFormat="1" x14ac:dyDescent="0.35">
      <c r="A269" s="26">
        <v>1530337</v>
      </c>
      <c r="B269" s="53">
        <v>411578</v>
      </c>
      <c r="C269" s="26">
        <f>VLOOKUP(TotalFix[[#This Row],[Order]],'Total Fix by SS'!B:C,2,0)</f>
        <v>211</v>
      </c>
      <c r="D269" s="21" t="s">
        <v>59</v>
      </c>
      <c r="E269" s="21" t="s">
        <v>88</v>
      </c>
      <c r="F269" s="21" t="s">
        <v>89</v>
      </c>
      <c r="G269" s="21" t="s">
        <v>90</v>
      </c>
      <c r="H269" s="21" t="s">
        <v>91</v>
      </c>
      <c r="I269" s="21" t="s">
        <v>92</v>
      </c>
      <c r="J269" s="22">
        <v>43615</v>
      </c>
      <c r="K269" s="23">
        <v>0.30473379629629999</v>
      </c>
      <c r="L269" s="22">
        <v>43625</v>
      </c>
      <c r="M269" s="23">
        <v>0.70981481481481001</v>
      </c>
      <c r="N269" s="24">
        <v>629</v>
      </c>
      <c r="O269" s="21" t="s">
        <v>65</v>
      </c>
      <c r="P269" s="46">
        <f>TotalFix[[#This Row],[Confirmed activ. 3 (ILE03)]]/60</f>
        <v>10.483333333333333</v>
      </c>
      <c r="Q269" s="24">
        <v>1370</v>
      </c>
      <c r="R269" s="21" t="s">
        <v>66</v>
      </c>
      <c r="S269" s="21" t="s">
        <v>67</v>
      </c>
    </row>
    <row r="270" spans="1:19" s="21" customFormat="1" x14ac:dyDescent="0.35">
      <c r="A270" s="26">
        <v>1530337</v>
      </c>
      <c r="B270" s="53">
        <v>411578</v>
      </c>
      <c r="C270" s="26">
        <f>VLOOKUP(TotalFix[[#This Row],[Order]],'Total Fix by SS'!B:C,2,0)</f>
        <v>211</v>
      </c>
      <c r="D270" s="21" t="s">
        <v>59</v>
      </c>
      <c r="E270" s="21" t="s">
        <v>95</v>
      </c>
      <c r="F270" s="21" t="s">
        <v>61</v>
      </c>
      <c r="G270" s="21" t="s">
        <v>62</v>
      </c>
      <c r="H270" s="21" t="s">
        <v>63</v>
      </c>
      <c r="I270" s="21" t="s">
        <v>96</v>
      </c>
      <c r="J270" s="22">
        <v>43611</v>
      </c>
      <c r="K270" s="23">
        <v>0.44190972222222002</v>
      </c>
      <c r="L270" s="22">
        <v>43611</v>
      </c>
      <c r="M270" s="23">
        <v>0.56506944444443996</v>
      </c>
      <c r="N270" s="25">
        <v>44.332999999999998</v>
      </c>
      <c r="O270" s="21" t="s">
        <v>66</v>
      </c>
      <c r="P270" s="46">
        <f>TotalFix[[#This Row],[Confirmed activ. 3 (ILE03)]]</f>
        <v>44.332999999999998</v>
      </c>
      <c r="Q270" s="24">
        <v>40</v>
      </c>
      <c r="R270" s="21" t="s">
        <v>66</v>
      </c>
      <c r="S270" s="21" t="s">
        <v>67</v>
      </c>
    </row>
    <row r="271" spans="1:19" s="21" customFormat="1" x14ac:dyDescent="0.35">
      <c r="A271" s="26">
        <v>1530337</v>
      </c>
      <c r="B271" s="53">
        <v>411578</v>
      </c>
      <c r="C271" s="26">
        <f>VLOOKUP(TotalFix[[#This Row],[Order]],'Total Fix by SS'!B:C,2,0)</f>
        <v>211</v>
      </c>
      <c r="D271" s="21" t="s">
        <v>59</v>
      </c>
      <c r="E271" s="21" t="s">
        <v>97</v>
      </c>
      <c r="F271" s="21" t="s">
        <v>69</v>
      </c>
      <c r="G271" s="21" t="s">
        <v>62</v>
      </c>
      <c r="H271" s="21" t="s">
        <v>70</v>
      </c>
      <c r="I271" s="21" t="s">
        <v>98</v>
      </c>
      <c r="J271" s="22">
        <v>43614</v>
      </c>
      <c r="K271" s="23">
        <v>0.48436342592593001</v>
      </c>
      <c r="L271" s="22">
        <v>43614</v>
      </c>
      <c r="M271" s="23">
        <v>0.48436342592593001</v>
      </c>
      <c r="N271" s="24">
        <v>20</v>
      </c>
      <c r="O271" s="21" t="s">
        <v>66</v>
      </c>
      <c r="P271" s="46">
        <f>TotalFix[[#This Row],[Confirmed activ. 3 (ILE03)]]</f>
        <v>20</v>
      </c>
      <c r="Q271" s="24">
        <v>20</v>
      </c>
      <c r="R271" s="21" t="s">
        <v>66</v>
      </c>
      <c r="S271" s="21" t="s">
        <v>72</v>
      </c>
    </row>
    <row r="272" spans="1:19" s="21" customFormat="1" x14ac:dyDescent="0.35">
      <c r="A272" s="26">
        <v>1530337</v>
      </c>
      <c r="B272" s="53">
        <v>411578</v>
      </c>
      <c r="C272" s="26">
        <f>VLOOKUP(TotalFix[[#This Row],[Order]],'Total Fix by SS'!B:C,2,0)</f>
        <v>211</v>
      </c>
      <c r="D272" s="21" t="s">
        <v>59</v>
      </c>
      <c r="E272" s="21" t="s">
        <v>99</v>
      </c>
      <c r="F272" s="21" t="s">
        <v>69</v>
      </c>
      <c r="G272" s="21" t="s">
        <v>62</v>
      </c>
      <c r="H272" s="21" t="s">
        <v>70</v>
      </c>
      <c r="I272" s="21" t="s">
        <v>100</v>
      </c>
      <c r="J272" s="22">
        <v>43614</v>
      </c>
      <c r="K272" s="23">
        <v>0.52055555555555999</v>
      </c>
      <c r="L272" s="22">
        <v>43614</v>
      </c>
      <c r="M272" s="23">
        <v>0.52055555555555999</v>
      </c>
      <c r="N272" s="24">
        <v>50</v>
      </c>
      <c r="O272" s="21" t="s">
        <v>66</v>
      </c>
      <c r="P272" s="46">
        <f>TotalFix[[#This Row],[Confirmed activ. 3 (ILE03)]]</f>
        <v>50</v>
      </c>
      <c r="Q272" s="24">
        <v>50</v>
      </c>
      <c r="R272" s="21" t="s">
        <v>66</v>
      </c>
      <c r="S272" s="21" t="s">
        <v>72</v>
      </c>
    </row>
    <row r="273" spans="1:19" s="21" customFormat="1" x14ac:dyDescent="0.35">
      <c r="A273" s="26">
        <v>1530337</v>
      </c>
      <c r="B273" s="53">
        <v>411578</v>
      </c>
      <c r="C273" s="26">
        <f>VLOOKUP(TotalFix[[#This Row],[Order]],'Total Fix by SS'!B:C,2,0)</f>
        <v>211</v>
      </c>
      <c r="D273" s="21" t="s">
        <v>59</v>
      </c>
      <c r="E273" s="21" t="s">
        <v>101</v>
      </c>
      <c r="F273" s="21" t="s">
        <v>102</v>
      </c>
      <c r="G273" s="21" t="s">
        <v>62</v>
      </c>
      <c r="H273" s="21" t="s">
        <v>100</v>
      </c>
      <c r="I273" s="21" t="s">
        <v>103</v>
      </c>
      <c r="J273" s="22">
        <v>43625</v>
      </c>
      <c r="K273" s="23">
        <v>0.71138888888888996</v>
      </c>
      <c r="L273" s="22">
        <v>43625</v>
      </c>
      <c r="M273" s="23">
        <v>0.71138888888888996</v>
      </c>
      <c r="N273" s="24">
        <v>10</v>
      </c>
      <c r="O273" s="21" t="s">
        <v>66</v>
      </c>
      <c r="P273" s="46">
        <f>TotalFix[[#This Row],[Confirmed activ. 3 (ILE03)]]</f>
        <v>10</v>
      </c>
      <c r="Q273" s="24">
        <v>10</v>
      </c>
      <c r="R273" s="21" t="s">
        <v>66</v>
      </c>
      <c r="S273" s="21" t="s">
        <v>72</v>
      </c>
    </row>
    <row r="274" spans="1:19" s="21" customFormat="1" x14ac:dyDescent="0.35">
      <c r="A274" s="26">
        <v>1530337</v>
      </c>
      <c r="B274" s="53">
        <v>411578</v>
      </c>
      <c r="C274" s="26">
        <f>VLOOKUP(TotalFix[[#This Row],[Order]],'Total Fix by SS'!B:C,2,0)</f>
        <v>211</v>
      </c>
      <c r="D274" s="21" t="s">
        <v>59</v>
      </c>
      <c r="E274" s="21" t="s">
        <v>104</v>
      </c>
      <c r="F274" s="21" t="s">
        <v>102</v>
      </c>
      <c r="G274" s="21" t="s">
        <v>105</v>
      </c>
      <c r="H274" s="21" t="s">
        <v>100</v>
      </c>
      <c r="I274" s="21" t="s">
        <v>106</v>
      </c>
      <c r="J274" s="22">
        <v>43626</v>
      </c>
      <c r="K274" s="23">
        <v>0.68848379629629997</v>
      </c>
      <c r="L274" s="22">
        <v>43626</v>
      </c>
      <c r="M274" s="23">
        <v>0.68848379629629997</v>
      </c>
      <c r="N274" s="24">
        <v>10</v>
      </c>
      <c r="O274" s="21" t="s">
        <v>66</v>
      </c>
      <c r="P274" s="46">
        <f>TotalFix[[#This Row],[Confirmed activ. 3 (ILE03)]]</f>
        <v>10</v>
      </c>
      <c r="Q274" s="24">
        <v>10</v>
      </c>
      <c r="R274" s="21" t="s">
        <v>66</v>
      </c>
      <c r="S274" s="21" t="s">
        <v>72</v>
      </c>
    </row>
    <row r="275" spans="1:19" s="21" customFormat="1" x14ac:dyDescent="0.35">
      <c r="A275" s="26">
        <v>1530337</v>
      </c>
      <c r="B275" s="53">
        <v>411578</v>
      </c>
      <c r="C275" s="26">
        <f>VLOOKUP(TotalFix[[#This Row],[Order]],'Total Fix by SS'!B:C,2,0)</f>
        <v>211</v>
      </c>
      <c r="D275" s="21" t="s">
        <v>107</v>
      </c>
      <c r="E275" s="21" t="s">
        <v>60</v>
      </c>
      <c r="F275" s="21" t="s">
        <v>61</v>
      </c>
      <c r="G275" s="21" t="s">
        <v>90</v>
      </c>
      <c r="H275" s="21" t="s">
        <v>63</v>
      </c>
      <c r="I275" s="21" t="s">
        <v>108</v>
      </c>
      <c r="J275" s="22">
        <v>43611</v>
      </c>
      <c r="K275" s="23">
        <v>0.40656249999999999</v>
      </c>
      <c r="L275" s="22">
        <v>43611</v>
      </c>
      <c r="M275" s="23">
        <v>0.51185185185185</v>
      </c>
      <c r="N275" s="25">
        <v>2.5270000000000001</v>
      </c>
      <c r="O275" s="21" t="s">
        <v>77</v>
      </c>
      <c r="P275" s="46">
        <f>TotalFix[[#This Row],[Confirmed activ. 3 (ILE03)]]*60</f>
        <v>151.62</v>
      </c>
      <c r="Q275" s="24">
        <v>1</v>
      </c>
      <c r="R275" s="21" t="s">
        <v>66</v>
      </c>
      <c r="S275" s="21" t="s">
        <v>67</v>
      </c>
    </row>
    <row r="276" spans="1:19" s="21" customFormat="1" x14ac:dyDescent="0.35">
      <c r="A276" s="26">
        <v>1530337</v>
      </c>
      <c r="B276" s="53">
        <v>411578</v>
      </c>
      <c r="C276" s="26">
        <f>VLOOKUP(TotalFix[[#This Row],[Order]],'Total Fix by SS'!B:C,2,0)</f>
        <v>211</v>
      </c>
      <c r="D276" s="21" t="s">
        <v>109</v>
      </c>
      <c r="E276" s="21" t="s">
        <v>82</v>
      </c>
      <c r="F276" s="21" t="s">
        <v>83</v>
      </c>
      <c r="G276" s="21" t="s">
        <v>90</v>
      </c>
      <c r="H276" s="21" t="s">
        <v>84</v>
      </c>
      <c r="I276" s="21" t="s">
        <v>110</v>
      </c>
      <c r="J276" s="22"/>
      <c r="K276" s="23">
        <v>0</v>
      </c>
      <c r="L276" s="22"/>
      <c r="M276" s="23">
        <v>0</v>
      </c>
      <c r="N276" s="25">
        <v>0</v>
      </c>
      <c r="O276" s="21" t="s">
        <v>93</v>
      </c>
      <c r="P276" s="46"/>
      <c r="Q276" s="24">
        <v>5</v>
      </c>
      <c r="R276" s="21" t="s">
        <v>66</v>
      </c>
      <c r="S276" s="21" t="s">
        <v>94</v>
      </c>
    </row>
    <row r="277" spans="1:19" s="21" customFormat="1" x14ac:dyDescent="0.35">
      <c r="A277" s="26">
        <v>1530340</v>
      </c>
      <c r="B277" s="53">
        <v>411578</v>
      </c>
      <c r="C277" s="26">
        <f>VLOOKUP(TotalFix[[#This Row],[Order]],'Total Fix by SS'!B:C,2,0)</f>
        <v>211</v>
      </c>
      <c r="D277" s="21" t="s">
        <v>59</v>
      </c>
      <c r="E277" s="21" t="s">
        <v>60</v>
      </c>
      <c r="F277" s="21" t="s">
        <v>61</v>
      </c>
      <c r="G277" s="21" t="s">
        <v>62</v>
      </c>
      <c r="H277" s="21" t="s">
        <v>63</v>
      </c>
      <c r="I277" s="21" t="s">
        <v>64</v>
      </c>
      <c r="J277" s="22">
        <v>43600</v>
      </c>
      <c r="K277" s="23">
        <v>0.39431712962963</v>
      </c>
      <c r="L277" s="22">
        <v>43600</v>
      </c>
      <c r="M277" s="23">
        <v>0.39753472222222003</v>
      </c>
      <c r="N277" s="25">
        <v>1.55</v>
      </c>
      <c r="O277" s="21" t="s">
        <v>66</v>
      </c>
      <c r="P277" s="46">
        <f>TotalFix[[#This Row],[Confirmed activ. 3 (ILE03)]]</f>
        <v>1.55</v>
      </c>
      <c r="Q277" s="24">
        <v>20</v>
      </c>
      <c r="R277" s="21" t="s">
        <v>66</v>
      </c>
      <c r="S277" s="21" t="s">
        <v>67</v>
      </c>
    </row>
    <row r="278" spans="1:19" s="21" customFormat="1" x14ac:dyDescent="0.35">
      <c r="A278" s="26">
        <v>1530340</v>
      </c>
      <c r="B278" s="53">
        <v>411578</v>
      </c>
      <c r="C278" s="26">
        <f>VLOOKUP(TotalFix[[#This Row],[Order]],'Total Fix by SS'!B:C,2,0)</f>
        <v>211</v>
      </c>
      <c r="D278" s="21" t="s">
        <v>59</v>
      </c>
      <c r="E278" s="21" t="s">
        <v>68</v>
      </c>
      <c r="F278" s="21" t="s">
        <v>69</v>
      </c>
      <c r="G278" s="21" t="s">
        <v>62</v>
      </c>
      <c r="H278" s="21" t="s">
        <v>70</v>
      </c>
      <c r="I278" s="21" t="s">
        <v>71</v>
      </c>
      <c r="J278" s="22">
        <v>43607</v>
      </c>
      <c r="K278" s="23">
        <v>0.43947916666666997</v>
      </c>
      <c r="L278" s="22">
        <v>43607</v>
      </c>
      <c r="M278" s="23">
        <v>0.43947916666666997</v>
      </c>
      <c r="N278" s="24">
        <v>30</v>
      </c>
      <c r="O278" s="21" t="s">
        <v>66</v>
      </c>
      <c r="P278" s="46">
        <f>TotalFix[[#This Row],[Confirmed activ. 3 (ILE03)]]</f>
        <v>30</v>
      </c>
      <c r="Q278" s="24">
        <v>30</v>
      </c>
      <c r="R278" s="21" t="s">
        <v>66</v>
      </c>
      <c r="S278" s="21" t="s">
        <v>72</v>
      </c>
    </row>
    <row r="279" spans="1:19" s="21" customFormat="1" x14ac:dyDescent="0.35">
      <c r="A279" s="26">
        <v>1530340</v>
      </c>
      <c r="B279" s="53">
        <v>411578</v>
      </c>
      <c r="C279" s="26">
        <f>VLOOKUP(TotalFix[[#This Row],[Order]],'Total Fix by SS'!B:C,2,0)</f>
        <v>211</v>
      </c>
      <c r="D279" s="21" t="s">
        <v>59</v>
      </c>
      <c r="E279" s="21" t="s">
        <v>73</v>
      </c>
      <c r="F279" s="21" t="s">
        <v>61</v>
      </c>
      <c r="G279" s="21" t="s">
        <v>62</v>
      </c>
      <c r="H279" s="21" t="s">
        <v>63</v>
      </c>
      <c r="I279" s="21" t="s">
        <v>74</v>
      </c>
      <c r="J279" s="22">
        <v>43607</v>
      </c>
      <c r="K279" s="23">
        <v>0.43971064814814997</v>
      </c>
      <c r="L279" s="22">
        <v>43607</v>
      </c>
      <c r="M279" s="23">
        <v>0.44405092592592998</v>
      </c>
      <c r="N279" s="25">
        <v>6.25</v>
      </c>
      <c r="O279" s="21" t="s">
        <v>66</v>
      </c>
      <c r="P279" s="46">
        <f>TotalFix[[#This Row],[Confirmed activ. 3 (ILE03)]]</f>
        <v>6.25</v>
      </c>
      <c r="Q279" s="24">
        <v>200</v>
      </c>
      <c r="R279" s="21" t="s">
        <v>66</v>
      </c>
      <c r="S279" s="21" t="s">
        <v>67</v>
      </c>
    </row>
    <row r="280" spans="1:19" s="21" customFormat="1" x14ac:dyDescent="0.35">
      <c r="A280" s="26">
        <v>1530340</v>
      </c>
      <c r="B280" s="53">
        <v>411578</v>
      </c>
      <c r="C280" s="26">
        <f>VLOOKUP(TotalFix[[#This Row],[Order]],'Total Fix by SS'!B:C,2,0)</f>
        <v>211</v>
      </c>
      <c r="D280" s="21" t="s">
        <v>59</v>
      </c>
      <c r="E280" s="21" t="s">
        <v>75</v>
      </c>
      <c r="F280" s="21" t="s">
        <v>61</v>
      </c>
      <c r="G280" s="21" t="s">
        <v>62</v>
      </c>
      <c r="H280" s="21" t="s">
        <v>63</v>
      </c>
      <c r="I280" s="21" t="s">
        <v>76</v>
      </c>
      <c r="J280" s="22">
        <v>43607</v>
      </c>
      <c r="K280" s="23">
        <v>0.44431712962962999</v>
      </c>
      <c r="L280" s="22">
        <v>43607</v>
      </c>
      <c r="M280" s="23">
        <v>0.45931712962963001</v>
      </c>
      <c r="N280" s="25">
        <v>21.6</v>
      </c>
      <c r="O280" s="21" t="s">
        <v>66</v>
      </c>
      <c r="P280" s="46">
        <f>TotalFix[[#This Row],[Confirmed activ. 3 (ILE03)]]</f>
        <v>21.6</v>
      </c>
      <c r="Q280" s="24">
        <v>500</v>
      </c>
      <c r="R280" s="21" t="s">
        <v>66</v>
      </c>
      <c r="S280" s="21" t="s">
        <v>67</v>
      </c>
    </row>
    <row r="281" spans="1:19" s="21" customFormat="1" x14ac:dyDescent="0.35">
      <c r="A281" s="26">
        <v>1530340</v>
      </c>
      <c r="B281" s="53">
        <v>411578</v>
      </c>
      <c r="C281" s="26">
        <f>VLOOKUP(TotalFix[[#This Row],[Order]],'Total Fix by SS'!B:C,2,0)</f>
        <v>211</v>
      </c>
      <c r="D281" s="21" t="s">
        <v>59</v>
      </c>
      <c r="E281" s="21" t="s">
        <v>78</v>
      </c>
      <c r="F281" s="21" t="s">
        <v>69</v>
      </c>
      <c r="G281" s="21" t="s">
        <v>62</v>
      </c>
      <c r="H281" s="21" t="s">
        <v>70</v>
      </c>
      <c r="I281" s="21" t="s">
        <v>79</v>
      </c>
      <c r="J281" s="22">
        <v>43607</v>
      </c>
      <c r="K281" s="23">
        <v>0.51719907407406995</v>
      </c>
      <c r="L281" s="22">
        <v>43607</v>
      </c>
      <c r="M281" s="23">
        <v>0.51719907407406995</v>
      </c>
      <c r="N281" s="24">
        <v>20</v>
      </c>
      <c r="O281" s="21" t="s">
        <v>66</v>
      </c>
      <c r="P281" s="46">
        <f>TotalFix[[#This Row],[Confirmed activ. 3 (ILE03)]]</f>
        <v>20</v>
      </c>
      <c r="Q281" s="24">
        <v>20</v>
      </c>
      <c r="R281" s="21" t="s">
        <v>66</v>
      </c>
      <c r="S281" s="21" t="s">
        <v>72</v>
      </c>
    </row>
    <row r="282" spans="1:19" s="21" customFormat="1" x14ac:dyDescent="0.35">
      <c r="A282" s="26">
        <v>1530340</v>
      </c>
      <c r="B282" s="53">
        <v>411578</v>
      </c>
      <c r="C282" s="26">
        <f>VLOOKUP(TotalFix[[#This Row],[Order]],'Total Fix by SS'!B:C,2,0)</f>
        <v>211</v>
      </c>
      <c r="D282" s="21" t="s">
        <v>59</v>
      </c>
      <c r="E282" s="21" t="s">
        <v>80</v>
      </c>
      <c r="F282" s="21" t="s">
        <v>69</v>
      </c>
      <c r="G282" s="21" t="s">
        <v>62</v>
      </c>
      <c r="H282" s="21" t="s">
        <v>70</v>
      </c>
      <c r="I282" s="21" t="s">
        <v>81</v>
      </c>
      <c r="J282" s="22">
        <v>43607</v>
      </c>
      <c r="K282" s="23">
        <v>0.51738425925926002</v>
      </c>
      <c r="L282" s="22">
        <v>43607</v>
      </c>
      <c r="M282" s="23">
        <v>0.51738425925926002</v>
      </c>
      <c r="N282" s="24">
        <v>20</v>
      </c>
      <c r="O282" s="21" t="s">
        <v>66</v>
      </c>
      <c r="P282" s="46">
        <f>TotalFix[[#This Row],[Confirmed activ. 3 (ILE03)]]</f>
        <v>20</v>
      </c>
      <c r="Q282" s="24">
        <v>20</v>
      </c>
      <c r="R282" s="21" t="s">
        <v>66</v>
      </c>
      <c r="S282" s="21" t="s">
        <v>72</v>
      </c>
    </row>
    <row r="283" spans="1:19" s="21" customFormat="1" x14ac:dyDescent="0.35">
      <c r="A283" s="26">
        <v>1530340</v>
      </c>
      <c r="B283" s="53">
        <v>411578</v>
      </c>
      <c r="C283" s="26">
        <f>VLOOKUP(TotalFix[[#This Row],[Order]],'Total Fix by SS'!B:C,2,0)</f>
        <v>211</v>
      </c>
      <c r="D283" s="21" t="s">
        <v>59</v>
      </c>
      <c r="E283" s="21" t="s">
        <v>82</v>
      </c>
      <c r="F283" s="21" t="s">
        <v>83</v>
      </c>
      <c r="G283" s="21" t="s">
        <v>62</v>
      </c>
      <c r="H283" s="21" t="s">
        <v>84</v>
      </c>
      <c r="I283" s="21" t="s">
        <v>84</v>
      </c>
      <c r="J283" s="22">
        <v>43608</v>
      </c>
      <c r="K283" s="23">
        <v>0.56581018518519</v>
      </c>
      <c r="L283" s="22">
        <v>43609</v>
      </c>
      <c r="M283" s="23">
        <v>0.25646990740740999</v>
      </c>
      <c r="N283" s="25">
        <v>380.98</v>
      </c>
      <c r="O283" s="21" t="s">
        <v>66</v>
      </c>
      <c r="P283" s="46">
        <f>TotalFix[[#This Row],[Confirmed activ. 3 (ILE03)]]</f>
        <v>380.98</v>
      </c>
      <c r="Q283" s="24">
        <v>450</v>
      </c>
      <c r="R283" s="21" t="s">
        <v>66</v>
      </c>
      <c r="S283" s="21" t="s">
        <v>67</v>
      </c>
    </row>
    <row r="284" spans="1:19" s="21" customFormat="1" x14ac:dyDescent="0.35">
      <c r="A284" s="26">
        <v>1530340</v>
      </c>
      <c r="B284" s="53">
        <v>411578</v>
      </c>
      <c r="C284" s="26">
        <f>VLOOKUP(TotalFix[[#This Row],[Order]],'Total Fix by SS'!B:C,2,0)</f>
        <v>211</v>
      </c>
      <c r="D284" s="21" t="s">
        <v>59</v>
      </c>
      <c r="E284" s="21" t="s">
        <v>85</v>
      </c>
      <c r="F284" s="21" t="s">
        <v>86</v>
      </c>
      <c r="G284" s="21" t="s">
        <v>62</v>
      </c>
      <c r="H284" s="21" t="s">
        <v>87</v>
      </c>
      <c r="I284" s="21" t="s">
        <v>87</v>
      </c>
      <c r="J284" s="22">
        <v>43612</v>
      </c>
      <c r="K284" s="23">
        <v>0.35319444444443998</v>
      </c>
      <c r="L284" s="22">
        <v>43612</v>
      </c>
      <c r="M284" s="23">
        <v>0.35319444444443998</v>
      </c>
      <c r="N284" s="24">
        <v>20</v>
      </c>
      <c r="O284" s="21" t="s">
        <v>66</v>
      </c>
      <c r="P284" s="46">
        <f>TotalFix[[#This Row],[Confirmed activ. 3 (ILE03)]]</f>
        <v>20</v>
      </c>
      <c r="Q284" s="24">
        <v>20</v>
      </c>
      <c r="R284" s="21" t="s">
        <v>66</v>
      </c>
      <c r="S284" s="21" t="s">
        <v>72</v>
      </c>
    </row>
    <row r="285" spans="1:19" s="21" customFormat="1" x14ac:dyDescent="0.35">
      <c r="A285" s="26">
        <v>1530340</v>
      </c>
      <c r="B285" s="53">
        <v>411578</v>
      </c>
      <c r="C285" s="26">
        <f>VLOOKUP(TotalFix[[#This Row],[Order]],'Total Fix by SS'!B:C,2,0)</f>
        <v>211</v>
      </c>
      <c r="D285" s="21" t="s">
        <v>59</v>
      </c>
      <c r="E285" s="21" t="s">
        <v>88</v>
      </c>
      <c r="F285" s="21" t="s">
        <v>89</v>
      </c>
      <c r="G285" s="21" t="s">
        <v>90</v>
      </c>
      <c r="H285" s="21" t="s">
        <v>91</v>
      </c>
      <c r="I285" s="21" t="s">
        <v>92</v>
      </c>
      <c r="J285" s="22"/>
      <c r="K285" s="23">
        <v>0</v>
      </c>
      <c r="L285" s="22"/>
      <c r="M285" s="23">
        <v>0</v>
      </c>
      <c r="N285" s="25">
        <v>0</v>
      </c>
      <c r="O285" s="21" t="s">
        <v>93</v>
      </c>
      <c r="P285" s="46"/>
      <c r="Q285" s="24">
        <v>1370</v>
      </c>
      <c r="R285" s="21" t="s">
        <v>66</v>
      </c>
      <c r="S285" s="21" t="s">
        <v>94</v>
      </c>
    </row>
    <row r="286" spans="1:19" s="21" customFormat="1" x14ac:dyDescent="0.35">
      <c r="A286" s="26">
        <v>1530340</v>
      </c>
      <c r="B286" s="53">
        <v>411578</v>
      </c>
      <c r="C286" s="26">
        <f>VLOOKUP(TotalFix[[#This Row],[Order]],'Total Fix by SS'!B:C,2,0)</f>
        <v>211</v>
      </c>
      <c r="D286" s="21" t="s">
        <v>59</v>
      </c>
      <c r="E286" s="21" t="s">
        <v>95</v>
      </c>
      <c r="F286" s="21" t="s">
        <v>61</v>
      </c>
      <c r="G286" s="21" t="s">
        <v>62</v>
      </c>
      <c r="H286" s="21" t="s">
        <v>63</v>
      </c>
      <c r="I286" s="21" t="s">
        <v>96</v>
      </c>
      <c r="J286" s="22">
        <v>43614</v>
      </c>
      <c r="K286" s="23">
        <v>0.44295138888889002</v>
      </c>
      <c r="L286" s="22">
        <v>43614</v>
      </c>
      <c r="M286" s="23">
        <v>0.50893518518518999</v>
      </c>
      <c r="N286" s="25">
        <v>17.667000000000002</v>
      </c>
      <c r="O286" s="21" t="s">
        <v>66</v>
      </c>
      <c r="P286" s="46">
        <f>TotalFix[[#This Row],[Confirmed activ. 3 (ILE03)]]</f>
        <v>17.667000000000002</v>
      </c>
      <c r="Q286" s="24">
        <v>40</v>
      </c>
      <c r="R286" s="21" t="s">
        <v>66</v>
      </c>
      <c r="S286" s="21" t="s">
        <v>67</v>
      </c>
    </row>
    <row r="287" spans="1:19" s="21" customFormat="1" x14ac:dyDescent="0.35">
      <c r="A287" s="26">
        <v>1530340</v>
      </c>
      <c r="B287" s="53">
        <v>411578</v>
      </c>
      <c r="C287" s="26">
        <f>VLOOKUP(TotalFix[[#This Row],[Order]],'Total Fix by SS'!B:C,2,0)</f>
        <v>211</v>
      </c>
      <c r="D287" s="21" t="s">
        <v>59</v>
      </c>
      <c r="E287" s="21" t="s">
        <v>97</v>
      </c>
      <c r="F287" s="21" t="s">
        <v>69</v>
      </c>
      <c r="G287" s="21" t="s">
        <v>62</v>
      </c>
      <c r="H287" s="21" t="s">
        <v>70</v>
      </c>
      <c r="I287" s="21" t="s">
        <v>98</v>
      </c>
      <c r="J287" s="22">
        <v>43614</v>
      </c>
      <c r="K287" s="23">
        <v>0.52124999999999999</v>
      </c>
      <c r="L287" s="22">
        <v>43614</v>
      </c>
      <c r="M287" s="23">
        <v>0.52124999999999999</v>
      </c>
      <c r="N287" s="24">
        <v>20</v>
      </c>
      <c r="O287" s="21" t="s">
        <v>66</v>
      </c>
      <c r="P287" s="46">
        <f>TotalFix[[#This Row],[Confirmed activ. 3 (ILE03)]]</f>
        <v>20</v>
      </c>
      <c r="Q287" s="24">
        <v>20</v>
      </c>
      <c r="R287" s="21" t="s">
        <v>66</v>
      </c>
      <c r="S287" s="21" t="s">
        <v>72</v>
      </c>
    </row>
    <row r="288" spans="1:19" s="21" customFormat="1" x14ac:dyDescent="0.35">
      <c r="A288" s="26">
        <v>1530340</v>
      </c>
      <c r="B288" s="53">
        <v>411578</v>
      </c>
      <c r="C288" s="26">
        <f>VLOOKUP(TotalFix[[#This Row],[Order]],'Total Fix by SS'!B:C,2,0)</f>
        <v>211</v>
      </c>
      <c r="D288" s="21" t="s">
        <v>59</v>
      </c>
      <c r="E288" s="21" t="s">
        <v>99</v>
      </c>
      <c r="F288" s="21" t="s">
        <v>69</v>
      </c>
      <c r="G288" s="21" t="s">
        <v>62</v>
      </c>
      <c r="H288" s="21" t="s">
        <v>70</v>
      </c>
      <c r="I288" s="21" t="s">
        <v>100</v>
      </c>
      <c r="J288" s="22">
        <v>43626</v>
      </c>
      <c r="K288" s="23">
        <v>0.45699074074073998</v>
      </c>
      <c r="L288" s="22">
        <v>43626</v>
      </c>
      <c r="M288" s="23">
        <v>0.45699074074073998</v>
      </c>
      <c r="N288" s="24">
        <v>50</v>
      </c>
      <c r="O288" s="21" t="s">
        <v>66</v>
      </c>
      <c r="P288" s="46">
        <f>TotalFix[[#This Row],[Confirmed activ. 3 (ILE03)]]</f>
        <v>50</v>
      </c>
      <c r="Q288" s="24">
        <v>50</v>
      </c>
      <c r="R288" s="21" t="s">
        <v>66</v>
      </c>
      <c r="S288" s="21" t="s">
        <v>72</v>
      </c>
    </row>
    <row r="289" spans="1:19" s="21" customFormat="1" x14ac:dyDescent="0.35">
      <c r="A289" s="26">
        <v>1530340</v>
      </c>
      <c r="B289" s="53">
        <v>411578</v>
      </c>
      <c r="C289" s="26">
        <f>VLOOKUP(TotalFix[[#This Row],[Order]],'Total Fix by SS'!B:C,2,0)</f>
        <v>211</v>
      </c>
      <c r="D289" s="21" t="s">
        <v>59</v>
      </c>
      <c r="E289" s="21" t="s">
        <v>101</v>
      </c>
      <c r="F289" s="21" t="s">
        <v>102</v>
      </c>
      <c r="G289" s="21" t="s">
        <v>62</v>
      </c>
      <c r="H289" s="21" t="s">
        <v>100</v>
      </c>
      <c r="I289" s="21" t="s">
        <v>103</v>
      </c>
      <c r="J289" s="22">
        <v>43626</v>
      </c>
      <c r="K289" s="23">
        <v>0.45707175925926002</v>
      </c>
      <c r="L289" s="22">
        <v>43626</v>
      </c>
      <c r="M289" s="23">
        <v>0.45707175925926002</v>
      </c>
      <c r="N289" s="24">
        <v>10</v>
      </c>
      <c r="O289" s="21" t="s">
        <v>66</v>
      </c>
      <c r="P289" s="46">
        <f>TotalFix[[#This Row],[Confirmed activ. 3 (ILE03)]]</f>
        <v>10</v>
      </c>
      <c r="Q289" s="24">
        <v>10</v>
      </c>
      <c r="R289" s="21" t="s">
        <v>66</v>
      </c>
      <c r="S289" s="21" t="s">
        <v>72</v>
      </c>
    </row>
    <row r="290" spans="1:19" s="21" customFormat="1" x14ac:dyDescent="0.35">
      <c r="A290" s="26">
        <v>1530340</v>
      </c>
      <c r="B290" s="53">
        <v>411578</v>
      </c>
      <c r="C290" s="26">
        <f>VLOOKUP(TotalFix[[#This Row],[Order]],'Total Fix by SS'!B:C,2,0)</f>
        <v>211</v>
      </c>
      <c r="D290" s="21" t="s">
        <v>59</v>
      </c>
      <c r="E290" s="21" t="s">
        <v>104</v>
      </c>
      <c r="F290" s="21" t="s">
        <v>102</v>
      </c>
      <c r="G290" s="21" t="s">
        <v>105</v>
      </c>
      <c r="H290" s="21" t="s">
        <v>100</v>
      </c>
      <c r="I290" s="21" t="s">
        <v>106</v>
      </c>
      <c r="J290" s="22">
        <v>43626</v>
      </c>
      <c r="K290" s="23">
        <v>0.68803240740741001</v>
      </c>
      <c r="L290" s="22">
        <v>43626</v>
      </c>
      <c r="M290" s="23">
        <v>0.68803240740741001</v>
      </c>
      <c r="N290" s="24">
        <v>10</v>
      </c>
      <c r="O290" s="21" t="s">
        <v>66</v>
      </c>
      <c r="P290" s="46">
        <f>TotalFix[[#This Row],[Confirmed activ. 3 (ILE03)]]</f>
        <v>10</v>
      </c>
      <c r="Q290" s="24">
        <v>10</v>
      </c>
      <c r="R290" s="21" t="s">
        <v>66</v>
      </c>
      <c r="S290" s="21" t="s">
        <v>72</v>
      </c>
    </row>
    <row r="291" spans="1:19" s="21" customFormat="1" x14ac:dyDescent="0.35">
      <c r="A291" s="26">
        <v>1530340</v>
      </c>
      <c r="B291" s="53">
        <v>411578</v>
      </c>
      <c r="C291" s="26">
        <f>VLOOKUP(TotalFix[[#This Row],[Order]],'Total Fix by SS'!B:C,2,0)</f>
        <v>211</v>
      </c>
      <c r="D291" s="21" t="s">
        <v>107</v>
      </c>
      <c r="E291" s="21" t="s">
        <v>60</v>
      </c>
      <c r="F291" s="21" t="s">
        <v>61</v>
      </c>
      <c r="G291" s="21" t="s">
        <v>90</v>
      </c>
      <c r="H291" s="21" t="s">
        <v>63</v>
      </c>
      <c r="I291" s="21" t="s">
        <v>108</v>
      </c>
      <c r="J291" s="22">
        <v>43604</v>
      </c>
      <c r="K291" s="23">
        <v>0.32043981481480999</v>
      </c>
      <c r="L291" s="22">
        <v>43606</v>
      </c>
      <c r="M291" s="23">
        <v>0.63973379629630001</v>
      </c>
      <c r="N291" s="25">
        <v>22.716000000000001</v>
      </c>
      <c r="O291" s="21" t="s">
        <v>77</v>
      </c>
      <c r="P291" s="46">
        <f>TotalFix[[#This Row],[Confirmed activ. 3 (ILE03)]]*60</f>
        <v>1362.96</v>
      </c>
      <c r="Q291" s="24">
        <v>1</v>
      </c>
      <c r="R291" s="21" t="s">
        <v>66</v>
      </c>
      <c r="S291" s="21" t="s">
        <v>67</v>
      </c>
    </row>
    <row r="292" spans="1:19" s="21" customFormat="1" x14ac:dyDescent="0.35">
      <c r="A292" s="26">
        <v>1530340</v>
      </c>
      <c r="B292" s="53">
        <v>411578</v>
      </c>
      <c r="C292" s="26">
        <f>VLOOKUP(TotalFix[[#This Row],[Order]],'Total Fix by SS'!B:C,2,0)</f>
        <v>211</v>
      </c>
      <c r="D292" s="21" t="s">
        <v>109</v>
      </c>
      <c r="E292" s="21" t="s">
        <v>82</v>
      </c>
      <c r="F292" s="21" t="s">
        <v>83</v>
      </c>
      <c r="G292" s="21" t="s">
        <v>90</v>
      </c>
      <c r="H292" s="21" t="s">
        <v>84</v>
      </c>
      <c r="I292" s="21" t="s">
        <v>110</v>
      </c>
      <c r="J292" s="22">
        <v>43608</v>
      </c>
      <c r="K292" s="23">
        <v>0.95653935185185002</v>
      </c>
      <c r="L292" s="22">
        <v>43609</v>
      </c>
      <c r="M292" s="23">
        <v>0.27620370370370001</v>
      </c>
      <c r="N292" s="25">
        <v>3.8359999999999999</v>
      </c>
      <c r="O292" s="21" t="s">
        <v>77</v>
      </c>
      <c r="P292" s="46">
        <f>TotalFix[[#This Row],[Confirmed activ. 3 (ILE03)]]*60</f>
        <v>230.16</v>
      </c>
      <c r="Q292" s="24">
        <v>5</v>
      </c>
      <c r="R292" s="21" t="s">
        <v>66</v>
      </c>
      <c r="S292" s="21" t="s">
        <v>67</v>
      </c>
    </row>
    <row r="293" spans="1:19" s="21" customFormat="1" x14ac:dyDescent="0.35">
      <c r="A293" s="26">
        <v>1530771</v>
      </c>
      <c r="B293" s="53">
        <v>411578</v>
      </c>
      <c r="C293" s="26">
        <f>VLOOKUP(TotalFix[[#This Row],[Order]],'Total Fix by SS'!B:C,2,0)</f>
        <v>212</v>
      </c>
      <c r="D293" s="21" t="s">
        <v>59</v>
      </c>
      <c r="E293" s="21" t="s">
        <v>60</v>
      </c>
      <c r="F293" s="21" t="s">
        <v>61</v>
      </c>
      <c r="G293" s="21" t="s">
        <v>62</v>
      </c>
      <c r="H293" s="21" t="s">
        <v>63</v>
      </c>
      <c r="I293" s="21" t="s">
        <v>64</v>
      </c>
      <c r="J293" s="22">
        <v>43604</v>
      </c>
      <c r="K293" s="23">
        <v>0.44553240740741001</v>
      </c>
      <c r="L293" s="22">
        <v>43604</v>
      </c>
      <c r="M293" s="23">
        <v>0.4497337962963</v>
      </c>
      <c r="N293" s="25">
        <v>2.0169999999999999</v>
      </c>
      <c r="O293" s="21" t="s">
        <v>66</v>
      </c>
      <c r="P293" s="46">
        <f>TotalFix[[#This Row],[Confirmed activ. 3 (ILE03)]]</f>
        <v>2.0169999999999999</v>
      </c>
      <c r="Q293" s="24">
        <v>20</v>
      </c>
      <c r="R293" s="21" t="s">
        <v>66</v>
      </c>
      <c r="S293" s="21" t="s">
        <v>67</v>
      </c>
    </row>
    <row r="294" spans="1:19" s="21" customFormat="1" x14ac:dyDescent="0.35">
      <c r="A294" s="26">
        <v>1530771</v>
      </c>
      <c r="B294" s="53">
        <v>411578</v>
      </c>
      <c r="C294" s="26">
        <f>VLOOKUP(TotalFix[[#This Row],[Order]],'Total Fix by SS'!B:C,2,0)</f>
        <v>212</v>
      </c>
      <c r="D294" s="21" t="s">
        <v>59</v>
      </c>
      <c r="E294" s="21" t="s">
        <v>68</v>
      </c>
      <c r="F294" s="21" t="s">
        <v>69</v>
      </c>
      <c r="G294" s="21" t="s">
        <v>62</v>
      </c>
      <c r="H294" s="21" t="s">
        <v>70</v>
      </c>
      <c r="I294" s="21" t="s">
        <v>71</v>
      </c>
      <c r="J294" s="22">
        <v>43604</v>
      </c>
      <c r="K294" s="23">
        <v>0.45467592592592998</v>
      </c>
      <c r="L294" s="22">
        <v>43604</v>
      </c>
      <c r="M294" s="23">
        <v>0.45467592592592998</v>
      </c>
      <c r="N294" s="24">
        <v>30</v>
      </c>
      <c r="O294" s="21" t="s">
        <v>66</v>
      </c>
      <c r="P294" s="46">
        <f>TotalFix[[#This Row],[Confirmed activ. 3 (ILE03)]]</f>
        <v>30</v>
      </c>
      <c r="Q294" s="24">
        <v>30</v>
      </c>
      <c r="R294" s="21" t="s">
        <v>66</v>
      </c>
      <c r="S294" s="21" t="s">
        <v>72</v>
      </c>
    </row>
    <row r="295" spans="1:19" s="21" customFormat="1" x14ac:dyDescent="0.35">
      <c r="A295" s="26">
        <v>1530771</v>
      </c>
      <c r="B295" s="53">
        <v>411578</v>
      </c>
      <c r="C295" s="26">
        <f>VLOOKUP(TotalFix[[#This Row],[Order]],'Total Fix by SS'!B:C,2,0)</f>
        <v>212</v>
      </c>
      <c r="D295" s="21" t="s">
        <v>59</v>
      </c>
      <c r="E295" s="21" t="s">
        <v>73</v>
      </c>
      <c r="F295" s="21" t="s">
        <v>61</v>
      </c>
      <c r="G295" s="21" t="s">
        <v>62</v>
      </c>
      <c r="H295" s="21" t="s">
        <v>63</v>
      </c>
      <c r="I295" s="21" t="s">
        <v>74</v>
      </c>
      <c r="J295" s="22">
        <v>43607</v>
      </c>
      <c r="K295" s="23">
        <v>0.30878472222221998</v>
      </c>
      <c r="L295" s="22">
        <v>43607</v>
      </c>
      <c r="M295" s="23">
        <v>0.64498842592592998</v>
      </c>
      <c r="N295" s="25">
        <v>8.0690000000000008</v>
      </c>
      <c r="O295" s="21" t="s">
        <v>77</v>
      </c>
      <c r="P295" s="46">
        <f>TotalFix[[#This Row],[Confirmed activ. 3 (ILE03)]]*60</f>
        <v>484.14000000000004</v>
      </c>
      <c r="Q295" s="24">
        <v>200</v>
      </c>
      <c r="R295" s="21" t="s">
        <v>66</v>
      </c>
      <c r="S295" s="21" t="s">
        <v>67</v>
      </c>
    </row>
    <row r="296" spans="1:19" s="21" customFormat="1" x14ac:dyDescent="0.35">
      <c r="A296" s="26">
        <v>1530771</v>
      </c>
      <c r="B296" s="53">
        <v>411578</v>
      </c>
      <c r="C296" s="26">
        <f>VLOOKUP(TotalFix[[#This Row],[Order]],'Total Fix by SS'!B:C,2,0)</f>
        <v>212</v>
      </c>
      <c r="D296" s="21" t="s">
        <v>59</v>
      </c>
      <c r="E296" s="21" t="s">
        <v>75</v>
      </c>
      <c r="F296" s="21" t="s">
        <v>61</v>
      </c>
      <c r="G296" s="21" t="s">
        <v>62</v>
      </c>
      <c r="H296" s="21" t="s">
        <v>63</v>
      </c>
      <c r="I296" s="21" t="s">
        <v>76</v>
      </c>
      <c r="J296" s="22">
        <v>43608</v>
      </c>
      <c r="K296" s="23">
        <v>0.39100694444444001</v>
      </c>
      <c r="L296" s="22">
        <v>43615</v>
      </c>
      <c r="M296" s="23">
        <v>0.41028935185185</v>
      </c>
      <c r="N296" s="25">
        <v>16.048999999999999</v>
      </c>
      <c r="O296" s="21" t="s">
        <v>77</v>
      </c>
      <c r="P296" s="46">
        <f>TotalFix[[#This Row],[Confirmed activ. 3 (ILE03)]]*60</f>
        <v>962.93999999999994</v>
      </c>
      <c r="Q296" s="24">
        <v>500</v>
      </c>
      <c r="R296" s="21" t="s">
        <v>66</v>
      </c>
      <c r="S296" s="21" t="s">
        <v>67</v>
      </c>
    </row>
    <row r="297" spans="1:19" s="21" customFormat="1" x14ac:dyDescent="0.35">
      <c r="A297" s="26">
        <v>1530771</v>
      </c>
      <c r="B297" s="53">
        <v>411578</v>
      </c>
      <c r="C297" s="26">
        <f>VLOOKUP(TotalFix[[#This Row],[Order]],'Total Fix by SS'!B:C,2,0)</f>
        <v>212</v>
      </c>
      <c r="D297" s="21" t="s">
        <v>59</v>
      </c>
      <c r="E297" s="21" t="s">
        <v>78</v>
      </c>
      <c r="F297" s="21" t="s">
        <v>69</v>
      </c>
      <c r="G297" s="21" t="s">
        <v>62</v>
      </c>
      <c r="H297" s="21" t="s">
        <v>70</v>
      </c>
      <c r="I297" s="21" t="s">
        <v>79</v>
      </c>
      <c r="J297" s="22">
        <v>43615</v>
      </c>
      <c r="K297" s="23">
        <v>0.57482638888889004</v>
      </c>
      <c r="L297" s="22">
        <v>43615</v>
      </c>
      <c r="M297" s="23">
        <v>0.57482638888889004</v>
      </c>
      <c r="N297" s="24">
        <v>20</v>
      </c>
      <c r="O297" s="21" t="s">
        <v>66</v>
      </c>
      <c r="P297" s="46">
        <f>TotalFix[[#This Row],[Confirmed activ. 3 (ILE03)]]</f>
        <v>20</v>
      </c>
      <c r="Q297" s="24">
        <v>20</v>
      </c>
      <c r="R297" s="21" t="s">
        <v>66</v>
      </c>
      <c r="S297" s="21" t="s">
        <v>72</v>
      </c>
    </row>
    <row r="298" spans="1:19" s="21" customFormat="1" x14ac:dyDescent="0.35">
      <c r="A298" s="26">
        <v>1530771</v>
      </c>
      <c r="B298" s="53">
        <v>411578</v>
      </c>
      <c r="C298" s="26">
        <f>VLOOKUP(TotalFix[[#This Row],[Order]],'Total Fix by SS'!B:C,2,0)</f>
        <v>212</v>
      </c>
      <c r="D298" s="21" t="s">
        <v>59</v>
      </c>
      <c r="E298" s="21" t="s">
        <v>80</v>
      </c>
      <c r="F298" s="21" t="s">
        <v>69</v>
      </c>
      <c r="G298" s="21" t="s">
        <v>62</v>
      </c>
      <c r="H298" s="21" t="s">
        <v>70</v>
      </c>
      <c r="I298" s="21" t="s">
        <v>81</v>
      </c>
      <c r="J298" s="22">
        <v>43615</v>
      </c>
      <c r="K298" s="23">
        <v>0.57494212962962998</v>
      </c>
      <c r="L298" s="22">
        <v>43615</v>
      </c>
      <c r="M298" s="23">
        <v>0.57494212962962998</v>
      </c>
      <c r="N298" s="24">
        <v>20</v>
      </c>
      <c r="O298" s="21" t="s">
        <v>66</v>
      </c>
      <c r="P298" s="46">
        <f>TotalFix[[#This Row],[Confirmed activ. 3 (ILE03)]]</f>
        <v>20</v>
      </c>
      <c r="Q298" s="24">
        <v>20</v>
      </c>
      <c r="R298" s="21" t="s">
        <v>66</v>
      </c>
      <c r="S298" s="21" t="s">
        <v>72</v>
      </c>
    </row>
    <row r="299" spans="1:19" s="21" customFormat="1" x14ac:dyDescent="0.35">
      <c r="A299" s="26">
        <v>1530771</v>
      </c>
      <c r="B299" s="53">
        <v>411578</v>
      </c>
      <c r="C299" s="26">
        <f>VLOOKUP(TotalFix[[#This Row],[Order]],'Total Fix by SS'!B:C,2,0)</f>
        <v>212</v>
      </c>
      <c r="D299" s="21" t="s">
        <v>59</v>
      </c>
      <c r="E299" s="21" t="s">
        <v>82</v>
      </c>
      <c r="F299" s="21" t="s">
        <v>83</v>
      </c>
      <c r="G299" s="21" t="s">
        <v>62</v>
      </c>
      <c r="H299" s="21" t="s">
        <v>84</v>
      </c>
      <c r="I299" s="21" t="s">
        <v>84</v>
      </c>
      <c r="J299" s="22">
        <v>43615</v>
      </c>
      <c r="K299" s="23">
        <v>0.64054398148147995</v>
      </c>
      <c r="L299" s="22">
        <v>43625</v>
      </c>
      <c r="M299" s="23">
        <v>0.60269675925926003</v>
      </c>
      <c r="N299" s="25">
        <v>7.2949999999999999</v>
      </c>
      <c r="O299" s="21" t="s">
        <v>77</v>
      </c>
      <c r="P299" s="46">
        <f>TotalFix[[#This Row],[Confirmed activ. 3 (ILE03)]]*60</f>
        <v>437.7</v>
      </c>
      <c r="Q299" s="24">
        <v>450</v>
      </c>
      <c r="R299" s="21" t="s">
        <v>66</v>
      </c>
      <c r="S299" s="21" t="s">
        <v>67</v>
      </c>
    </row>
    <row r="300" spans="1:19" s="21" customFormat="1" x14ac:dyDescent="0.35">
      <c r="A300" s="26">
        <v>1530771</v>
      </c>
      <c r="B300" s="53">
        <v>411578</v>
      </c>
      <c r="C300" s="26">
        <f>VLOOKUP(TotalFix[[#This Row],[Order]],'Total Fix by SS'!B:C,2,0)</f>
        <v>212</v>
      </c>
      <c r="D300" s="21" t="s">
        <v>59</v>
      </c>
      <c r="E300" s="21" t="s">
        <v>85</v>
      </c>
      <c r="F300" s="21" t="s">
        <v>86</v>
      </c>
      <c r="G300" s="21" t="s">
        <v>62</v>
      </c>
      <c r="H300" s="21" t="s">
        <v>87</v>
      </c>
      <c r="I300" s="21" t="s">
        <v>87</v>
      </c>
      <c r="J300" s="22">
        <v>43626</v>
      </c>
      <c r="K300" s="23">
        <v>0.33873842592593001</v>
      </c>
      <c r="L300" s="22">
        <v>43626</v>
      </c>
      <c r="M300" s="23">
        <v>0.33873842592593001</v>
      </c>
      <c r="N300" s="24">
        <v>20</v>
      </c>
      <c r="O300" s="21" t="s">
        <v>66</v>
      </c>
      <c r="P300" s="46">
        <f>TotalFix[[#This Row],[Confirmed activ. 3 (ILE03)]]</f>
        <v>20</v>
      </c>
      <c r="Q300" s="24">
        <v>20</v>
      </c>
      <c r="R300" s="21" t="s">
        <v>66</v>
      </c>
      <c r="S300" s="21" t="s">
        <v>72</v>
      </c>
    </row>
    <row r="301" spans="1:19" s="21" customFormat="1" x14ac:dyDescent="0.35">
      <c r="A301" s="26">
        <v>1530771</v>
      </c>
      <c r="B301" s="53">
        <v>411578</v>
      </c>
      <c r="C301" s="26">
        <f>VLOOKUP(TotalFix[[#This Row],[Order]],'Total Fix by SS'!B:C,2,0)</f>
        <v>212</v>
      </c>
      <c r="D301" s="21" t="s">
        <v>59</v>
      </c>
      <c r="E301" s="21" t="s">
        <v>88</v>
      </c>
      <c r="F301" s="21" t="s">
        <v>89</v>
      </c>
      <c r="G301" s="21" t="s">
        <v>90</v>
      </c>
      <c r="H301" s="21" t="s">
        <v>91</v>
      </c>
      <c r="I301" s="21" t="s">
        <v>92</v>
      </c>
      <c r="J301" s="22"/>
      <c r="K301" s="23">
        <v>0</v>
      </c>
      <c r="L301" s="22"/>
      <c r="M301" s="23">
        <v>0</v>
      </c>
      <c r="N301" s="25">
        <v>0</v>
      </c>
      <c r="O301" s="21" t="s">
        <v>93</v>
      </c>
      <c r="P301" s="46"/>
      <c r="Q301" s="24">
        <v>1370</v>
      </c>
      <c r="R301" s="21" t="s">
        <v>66</v>
      </c>
      <c r="S301" s="21" t="s">
        <v>94</v>
      </c>
    </row>
    <row r="302" spans="1:19" s="21" customFormat="1" x14ac:dyDescent="0.35">
      <c r="A302" s="26">
        <v>1530771</v>
      </c>
      <c r="B302" s="53">
        <v>411578</v>
      </c>
      <c r="C302" s="26">
        <f>VLOOKUP(TotalFix[[#This Row],[Order]],'Total Fix by SS'!B:C,2,0)</f>
        <v>212</v>
      </c>
      <c r="D302" s="21" t="s">
        <v>59</v>
      </c>
      <c r="E302" s="21" t="s">
        <v>95</v>
      </c>
      <c r="F302" s="21" t="s">
        <v>61</v>
      </c>
      <c r="G302" s="21" t="s">
        <v>62</v>
      </c>
      <c r="H302" s="21" t="s">
        <v>63</v>
      </c>
      <c r="I302" s="21" t="s">
        <v>96</v>
      </c>
      <c r="J302" s="22">
        <v>43627</v>
      </c>
      <c r="K302" s="23">
        <v>0.42200231481480999</v>
      </c>
      <c r="L302" s="22">
        <v>43627</v>
      </c>
      <c r="M302" s="23">
        <v>0.67930555555556005</v>
      </c>
      <c r="N302" s="25">
        <v>46.216999999999999</v>
      </c>
      <c r="O302" s="21" t="s">
        <v>66</v>
      </c>
      <c r="P302" s="46">
        <f>TotalFix[[#This Row],[Confirmed activ. 3 (ILE03)]]</f>
        <v>46.216999999999999</v>
      </c>
      <c r="Q302" s="24">
        <v>40</v>
      </c>
      <c r="R302" s="21" t="s">
        <v>66</v>
      </c>
      <c r="S302" s="21" t="s">
        <v>67</v>
      </c>
    </row>
    <row r="303" spans="1:19" s="21" customFormat="1" x14ac:dyDescent="0.35">
      <c r="A303" s="26">
        <v>1530771</v>
      </c>
      <c r="B303" s="53">
        <v>411578</v>
      </c>
      <c r="C303" s="26">
        <f>VLOOKUP(TotalFix[[#This Row],[Order]],'Total Fix by SS'!B:C,2,0)</f>
        <v>212</v>
      </c>
      <c r="D303" s="21" t="s">
        <v>59</v>
      </c>
      <c r="E303" s="21" t="s">
        <v>97</v>
      </c>
      <c r="F303" s="21" t="s">
        <v>69</v>
      </c>
      <c r="G303" s="21" t="s">
        <v>62</v>
      </c>
      <c r="H303" s="21" t="s">
        <v>70</v>
      </c>
      <c r="I303" s="21" t="s">
        <v>98</v>
      </c>
      <c r="J303" s="22">
        <v>43628</v>
      </c>
      <c r="K303" s="23">
        <v>0.74024305555556003</v>
      </c>
      <c r="L303" s="22">
        <v>43628</v>
      </c>
      <c r="M303" s="23">
        <v>0.74024305555556003</v>
      </c>
      <c r="N303" s="24">
        <v>20</v>
      </c>
      <c r="O303" s="21" t="s">
        <v>66</v>
      </c>
      <c r="P303" s="46">
        <f>TotalFix[[#This Row],[Confirmed activ. 3 (ILE03)]]</f>
        <v>20</v>
      </c>
      <c r="Q303" s="24">
        <v>20</v>
      </c>
      <c r="R303" s="21" t="s">
        <v>66</v>
      </c>
      <c r="S303" s="21" t="s">
        <v>72</v>
      </c>
    </row>
    <row r="304" spans="1:19" s="21" customFormat="1" x14ac:dyDescent="0.35">
      <c r="A304" s="26">
        <v>1530771</v>
      </c>
      <c r="B304" s="53">
        <v>411578</v>
      </c>
      <c r="C304" s="26">
        <f>VLOOKUP(TotalFix[[#This Row],[Order]],'Total Fix by SS'!B:C,2,0)</f>
        <v>212</v>
      </c>
      <c r="D304" s="21" t="s">
        <v>59</v>
      </c>
      <c r="E304" s="21" t="s">
        <v>99</v>
      </c>
      <c r="F304" s="21" t="s">
        <v>69</v>
      </c>
      <c r="G304" s="21" t="s">
        <v>62</v>
      </c>
      <c r="H304" s="21" t="s">
        <v>70</v>
      </c>
      <c r="I304" s="21" t="s">
        <v>100</v>
      </c>
      <c r="J304" s="22">
        <v>43629</v>
      </c>
      <c r="K304" s="23">
        <v>0.63505787037036998</v>
      </c>
      <c r="L304" s="22">
        <v>43629</v>
      </c>
      <c r="M304" s="23">
        <v>0.63505787037036998</v>
      </c>
      <c r="N304" s="24">
        <v>50</v>
      </c>
      <c r="O304" s="21" t="s">
        <v>66</v>
      </c>
      <c r="P304" s="46">
        <f>TotalFix[[#This Row],[Confirmed activ. 3 (ILE03)]]</f>
        <v>50</v>
      </c>
      <c r="Q304" s="24">
        <v>50</v>
      </c>
      <c r="R304" s="21" t="s">
        <v>66</v>
      </c>
      <c r="S304" s="21" t="s">
        <v>72</v>
      </c>
    </row>
    <row r="305" spans="1:19" s="21" customFormat="1" x14ac:dyDescent="0.35">
      <c r="A305" s="26">
        <v>1530771</v>
      </c>
      <c r="B305" s="53">
        <v>411578</v>
      </c>
      <c r="C305" s="26">
        <f>VLOOKUP(TotalFix[[#This Row],[Order]],'Total Fix by SS'!B:C,2,0)</f>
        <v>212</v>
      </c>
      <c r="D305" s="21" t="s">
        <v>59</v>
      </c>
      <c r="E305" s="21" t="s">
        <v>101</v>
      </c>
      <c r="F305" s="21" t="s">
        <v>102</v>
      </c>
      <c r="G305" s="21" t="s">
        <v>62</v>
      </c>
      <c r="H305" s="21" t="s">
        <v>100</v>
      </c>
      <c r="I305" s="21" t="s">
        <v>103</v>
      </c>
      <c r="J305" s="22">
        <v>43629</v>
      </c>
      <c r="K305" s="23">
        <v>0.63516203703703999</v>
      </c>
      <c r="L305" s="22">
        <v>43629</v>
      </c>
      <c r="M305" s="23">
        <v>0.63516203703703999</v>
      </c>
      <c r="N305" s="24">
        <v>10</v>
      </c>
      <c r="O305" s="21" t="s">
        <v>66</v>
      </c>
      <c r="P305" s="46">
        <f>TotalFix[[#This Row],[Confirmed activ. 3 (ILE03)]]</f>
        <v>10</v>
      </c>
      <c r="Q305" s="24">
        <v>10</v>
      </c>
      <c r="R305" s="21" t="s">
        <v>66</v>
      </c>
      <c r="S305" s="21" t="s">
        <v>72</v>
      </c>
    </row>
    <row r="306" spans="1:19" s="21" customFormat="1" x14ac:dyDescent="0.35">
      <c r="A306" s="26">
        <v>1530771</v>
      </c>
      <c r="B306" s="53">
        <v>411578</v>
      </c>
      <c r="C306" s="26">
        <f>VLOOKUP(TotalFix[[#This Row],[Order]],'Total Fix by SS'!B:C,2,0)</f>
        <v>212</v>
      </c>
      <c r="D306" s="21" t="s">
        <v>59</v>
      </c>
      <c r="E306" s="21" t="s">
        <v>104</v>
      </c>
      <c r="F306" s="21" t="s">
        <v>102</v>
      </c>
      <c r="G306" s="21" t="s">
        <v>105</v>
      </c>
      <c r="H306" s="21" t="s">
        <v>100</v>
      </c>
      <c r="I306" s="21" t="s">
        <v>106</v>
      </c>
      <c r="J306" s="22">
        <v>43629</v>
      </c>
      <c r="K306" s="23">
        <v>0.65859953703703999</v>
      </c>
      <c r="L306" s="22">
        <v>43629</v>
      </c>
      <c r="M306" s="23">
        <v>0.65859953703703999</v>
      </c>
      <c r="N306" s="24">
        <v>10</v>
      </c>
      <c r="O306" s="21" t="s">
        <v>66</v>
      </c>
      <c r="P306" s="46">
        <f>TotalFix[[#This Row],[Confirmed activ. 3 (ILE03)]]</f>
        <v>10</v>
      </c>
      <c r="Q306" s="24">
        <v>10</v>
      </c>
      <c r="R306" s="21" t="s">
        <v>66</v>
      </c>
      <c r="S306" s="21" t="s">
        <v>72</v>
      </c>
    </row>
    <row r="307" spans="1:19" s="21" customFormat="1" x14ac:dyDescent="0.35">
      <c r="A307" s="26">
        <v>1530771</v>
      </c>
      <c r="B307" s="53">
        <v>411578</v>
      </c>
      <c r="C307" s="26">
        <f>VLOOKUP(TotalFix[[#This Row],[Order]],'Total Fix by SS'!B:C,2,0)</f>
        <v>212</v>
      </c>
      <c r="D307" s="21" t="s">
        <v>107</v>
      </c>
      <c r="E307" s="21" t="s">
        <v>60</v>
      </c>
      <c r="F307" s="21" t="s">
        <v>61</v>
      </c>
      <c r="G307" s="21" t="s">
        <v>90</v>
      </c>
      <c r="H307" s="21" t="s">
        <v>63</v>
      </c>
      <c r="I307" s="21" t="s">
        <v>108</v>
      </c>
      <c r="J307" s="22">
        <v>43608</v>
      </c>
      <c r="K307" s="23">
        <v>0.55218750000000005</v>
      </c>
      <c r="L307" s="22">
        <v>43614</v>
      </c>
      <c r="M307" s="23">
        <v>0.59642361111110997</v>
      </c>
      <c r="N307" s="25">
        <v>37.634999999999998</v>
      </c>
      <c r="O307" s="21" t="s">
        <v>77</v>
      </c>
      <c r="P307" s="46">
        <f>TotalFix[[#This Row],[Confirmed activ. 3 (ILE03)]]*60</f>
        <v>2258.1</v>
      </c>
      <c r="Q307" s="24">
        <v>1</v>
      </c>
      <c r="R307" s="21" t="s">
        <v>66</v>
      </c>
      <c r="S307" s="21" t="s">
        <v>67</v>
      </c>
    </row>
    <row r="308" spans="1:19" s="21" customFormat="1" x14ac:dyDescent="0.35">
      <c r="A308" s="26">
        <v>1530771</v>
      </c>
      <c r="B308" s="53">
        <v>411578</v>
      </c>
      <c r="C308" s="26">
        <f>VLOOKUP(TotalFix[[#This Row],[Order]],'Total Fix by SS'!B:C,2,0)</f>
        <v>212</v>
      </c>
      <c r="D308" s="21" t="s">
        <v>109</v>
      </c>
      <c r="E308" s="21" t="s">
        <v>82</v>
      </c>
      <c r="F308" s="21" t="s">
        <v>83</v>
      </c>
      <c r="G308" s="21" t="s">
        <v>90</v>
      </c>
      <c r="H308" s="21" t="s">
        <v>84</v>
      </c>
      <c r="I308" s="21" t="s">
        <v>110</v>
      </c>
      <c r="J308" s="22"/>
      <c r="K308" s="23">
        <v>0</v>
      </c>
      <c r="L308" s="22"/>
      <c r="M308" s="23">
        <v>0</v>
      </c>
      <c r="N308" s="25">
        <v>0</v>
      </c>
      <c r="O308" s="21" t="s">
        <v>93</v>
      </c>
      <c r="P308" s="46"/>
      <c r="Q308" s="24">
        <v>5</v>
      </c>
      <c r="R308" s="21" t="s">
        <v>66</v>
      </c>
      <c r="S308" s="21" t="s">
        <v>94</v>
      </c>
    </row>
    <row r="309" spans="1:19" s="21" customFormat="1" x14ac:dyDescent="0.35">
      <c r="A309" s="26">
        <v>1530772</v>
      </c>
      <c r="B309" s="53">
        <v>411578</v>
      </c>
      <c r="C309" s="26">
        <f>VLOOKUP(TotalFix[[#This Row],[Order]],'Total Fix by SS'!B:C,2,0)</f>
        <v>212</v>
      </c>
      <c r="D309" s="21" t="s">
        <v>59</v>
      </c>
      <c r="E309" s="21" t="s">
        <v>60</v>
      </c>
      <c r="F309" s="21" t="s">
        <v>61</v>
      </c>
      <c r="G309" s="21" t="s">
        <v>62</v>
      </c>
      <c r="H309" s="21" t="s">
        <v>63</v>
      </c>
      <c r="I309" s="21" t="s">
        <v>64</v>
      </c>
      <c r="J309" s="22">
        <v>43605</v>
      </c>
      <c r="K309" s="23">
        <v>0.50504629629630005</v>
      </c>
      <c r="L309" s="22">
        <v>43605</v>
      </c>
      <c r="M309" s="23">
        <v>0.51119212962963001</v>
      </c>
      <c r="N309" s="25">
        <v>2.95</v>
      </c>
      <c r="O309" s="21" t="s">
        <v>66</v>
      </c>
      <c r="P309" s="46">
        <f>TotalFix[[#This Row],[Confirmed activ. 3 (ILE03)]]</f>
        <v>2.95</v>
      </c>
      <c r="Q309" s="24">
        <v>20</v>
      </c>
      <c r="R309" s="21" t="s">
        <v>66</v>
      </c>
      <c r="S309" s="21" t="s">
        <v>67</v>
      </c>
    </row>
    <row r="310" spans="1:19" s="21" customFormat="1" x14ac:dyDescent="0.35">
      <c r="A310" s="26">
        <v>1530772</v>
      </c>
      <c r="B310" s="53">
        <v>411578</v>
      </c>
      <c r="C310" s="26">
        <f>VLOOKUP(TotalFix[[#This Row],[Order]],'Total Fix by SS'!B:C,2,0)</f>
        <v>212</v>
      </c>
      <c r="D310" s="21" t="s">
        <v>59</v>
      </c>
      <c r="E310" s="21" t="s">
        <v>68</v>
      </c>
      <c r="F310" s="21" t="s">
        <v>69</v>
      </c>
      <c r="G310" s="21" t="s">
        <v>62</v>
      </c>
      <c r="H310" s="21" t="s">
        <v>70</v>
      </c>
      <c r="I310" s="21" t="s">
        <v>71</v>
      </c>
      <c r="J310" s="22">
        <v>43605</v>
      </c>
      <c r="K310" s="23">
        <v>0.60862268518519003</v>
      </c>
      <c r="L310" s="22">
        <v>43605</v>
      </c>
      <c r="M310" s="23">
        <v>0.60862268518519003</v>
      </c>
      <c r="N310" s="24">
        <v>30</v>
      </c>
      <c r="O310" s="21" t="s">
        <v>66</v>
      </c>
      <c r="P310" s="46">
        <f>TotalFix[[#This Row],[Confirmed activ. 3 (ILE03)]]</f>
        <v>30</v>
      </c>
      <c r="Q310" s="24">
        <v>30</v>
      </c>
      <c r="R310" s="21" t="s">
        <v>66</v>
      </c>
      <c r="S310" s="21" t="s">
        <v>72</v>
      </c>
    </row>
    <row r="311" spans="1:19" s="21" customFormat="1" x14ac:dyDescent="0.35">
      <c r="A311" s="26">
        <v>1530772</v>
      </c>
      <c r="B311" s="53">
        <v>411578</v>
      </c>
      <c r="C311" s="26">
        <f>VLOOKUP(TotalFix[[#This Row],[Order]],'Total Fix by SS'!B:C,2,0)</f>
        <v>212</v>
      </c>
      <c r="D311" s="21" t="s">
        <v>59</v>
      </c>
      <c r="E311" s="21" t="s">
        <v>73</v>
      </c>
      <c r="F311" s="21" t="s">
        <v>61</v>
      </c>
      <c r="G311" s="21" t="s">
        <v>62</v>
      </c>
      <c r="H311" s="21" t="s">
        <v>63</v>
      </c>
      <c r="I311" s="21" t="s">
        <v>74</v>
      </c>
      <c r="J311" s="22">
        <v>43608</v>
      </c>
      <c r="K311" s="23">
        <v>0.39983796296295998</v>
      </c>
      <c r="L311" s="22">
        <v>43613</v>
      </c>
      <c r="M311" s="23">
        <v>0.47694444444444001</v>
      </c>
      <c r="N311" s="25">
        <v>10.019</v>
      </c>
      <c r="O311" s="21" t="s">
        <v>77</v>
      </c>
      <c r="P311" s="46">
        <f>TotalFix[[#This Row],[Confirmed activ. 3 (ILE03)]]*60</f>
        <v>601.14</v>
      </c>
      <c r="Q311" s="24">
        <v>200</v>
      </c>
      <c r="R311" s="21" t="s">
        <v>66</v>
      </c>
      <c r="S311" s="21" t="s">
        <v>67</v>
      </c>
    </row>
    <row r="312" spans="1:19" s="21" customFormat="1" x14ac:dyDescent="0.35">
      <c r="A312" s="26">
        <v>1530772</v>
      </c>
      <c r="B312" s="53">
        <v>411578</v>
      </c>
      <c r="C312" s="26">
        <f>VLOOKUP(TotalFix[[#This Row],[Order]],'Total Fix by SS'!B:C,2,0)</f>
        <v>212</v>
      </c>
      <c r="D312" s="21" t="s">
        <v>59</v>
      </c>
      <c r="E312" s="21" t="s">
        <v>75</v>
      </c>
      <c r="F312" s="21" t="s">
        <v>61</v>
      </c>
      <c r="G312" s="21" t="s">
        <v>62</v>
      </c>
      <c r="H312" s="21" t="s">
        <v>63</v>
      </c>
      <c r="I312" s="21" t="s">
        <v>76</v>
      </c>
      <c r="J312" s="22">
        <v>43613</v>
      </c>
      <c r="K312" s="23">
        <v>0.54172453703704004</v>
      </c>
      <c r="L312" s="22">
        <v>43614</v>
      </c>
      <c r="M312" s="23">
        <v>0.59621527777778005</v>
      </c>
      <c r="N312" s="25">
        <v>9.0850000000000009</v>
      </c>
      <c r="O312" s="21" t="s">
        <v>77</v>
      </c>
      <c r="P312" s="46">
        <f>TotalFix[[#This Row],[Confirmed activ. 3 (ILE03)]]*60</f>
        <v>545.1</v>
      </c>
      <c r="Q312" s="24">
        <v>500</v>
      </c>
      <c r="R312" s="21" t="s">
        <v>66</v>
      </c>
      <c r="S312" s="21" t="s">
        <v>67</v>
      </c>
    </row>
    <row r="313" spans="1:19" s="21" customFormat="1" x14ac:dyDescent="0.35">
      <c r="A313" s="26">
        <v>1530772</v>
      </c>
      <c r="B313" s="53">
        <v>411578</v>
      </c>
      <c r="C313" s="26">
        <f>VLOOKUP(TotalFix[[#This Row],[Order]],'Total Fix by SS'!B:C,2,0)</f>
        <v>212</v>
      </c>
      <c r="D313" s="21" t="s">
        <v>59</v>
      </c>
      <c r="E313" s="21" t="s">
        <v>78</v>
      </c>
      <c r="F313" s="21" t="s">
        <v>69</v>
      </c>
      <c r="G313" s="21" t="s">
        <v>62</v>
      </c>
      <c r="H313" s="21" t="s">
        <v>70</v>
      </c>
      <c r="I313" s="21" t="s">
        <v>79</v>
      </c>
      <c r="J313" s="22">
        <v>43615</v>
      </c>
      <c r="K313" s="23">
        <v>0.63039351851851999</v>
      </c>
      <c r="L313" s="22">
        <v>43615</v>
      </c>
      <c r="M313" s="23">
        <v>0.63039351851851999</v>
      </c>
      <c r="N313" s="24">
        <v>20</v>
      </c>
      <c r="O313" s="21" t="s">
        <v>66</v>
      </c>
      <c r="P313" s="46">
        <f>TotalFix[[#This Row],[Confirmed activ. 3 (ILE03)]]</f>
        <v>20</v>
      </c>
      <c r="Q313" s="24">
        <v>20</v>
      </c>
      <c r="R313" s="21" t="s">
        <v>66</v>
      </c>
      <c r="S313" s="21" t="s">
        <v>72</v>
      </c>
    </row>
    <row r="314" spans="1:19" s="21" customFormat="1" x14ac:dyDescent="0.35">
      <c r="A314" s="26">
        <v>1530772</v>
      </c>
      <c r="B314" s="53">
        <v>411578</v>
      </c>
      <c r="C314" s="26">
        <f>VLOOKUP(TotalFix[[#This Row],[Order]],'Total Fix by SS'!B:C,2,0)</f>
        <v>212</v>
      </c>
      <c r="D314" s="21" t="s">
        <v>59</v>
      </c>
      <c r="E314" s="21" t="s">
        <v>80</v>
      </c>
      <c r="F314" s="21" t="s">
        <v>69</v>
      </c>
      <c r="G314" s="21" t="s">
        <v>62</v>
      </c>
      <c r="H314" s="21" t="s">
        <v>70</v>
      </c>
      <c r="I314" s="21" t="s">
        <v>81</v>
      </c>
      <c r="J314" s="22">
        <v>43615</v>
      </c>
      <c r="K314" s="23">
        <v>0.63055555555555998</v>
      </c>
      <c r="L314" s="22">
        <v>43615</v>
      </c>
      <c r="M314" s="23">
        <v>0.63055555555555998</v>
      </c>
      <c r="N314" s="24">
        <v>20</v>
      </c>
      <c r="O314" s="21" t="s">
        <v>66</v>
      </c>
      <c r="P314" s="46">
        <f>TotalFix[[#This Row],[Confirmed activ. 3 (ILE03)]]</f>
        <v>20</v>
      </c>
      <c r="Q314" s="24">
        <v>20</v>
      </c>
      <c r="R314" s="21" t="s">
        <v>66</v>
      </c>
      <c r="S314" s="21" t="s">
        <v>72</v>
      </c>
    </row>
    <row r="315" spans="1:19" s="21" customFormat="1" x14ac:dyDescent="0.35">
      <c r="A315" s="26">
        <v>1530772</v>
      </c>
      <c r="B315" s="53">
        <v>411578</v>
      </c>
      <c r="C315" s="26">
        <f>VLOOKUP(TotalFix[[#This Row],[Order]],'Total Fix by SS'!B:C,2,0)</f>
        <v>212</v>
      </c>
      <c r="D315" s="21" t="s">
        <v>59</v>
      </c>
      <c r="E315" s="21" t="s">
        <v>82</v>
      </c>
      <c r="F315" s="21" t="s">
        <v>83</v>
      </c>
      <c r="G315" s="21" t="s">
        <v>62</v>
      </c>
      <c r="H315" s="21" t="s">
        <v>84</v>
      </c>
      <c r="I315" s="21" t="s">
        <v>84</v>
      </c>
      <c r="J315" s="22">
        <v>43615</v>
      </c>
      <c r="K315" s="23">
        <v>0.65063657407407005</v>
      </c>
      <c r="L315" s="22">
        <v>43625</v>
      </c>
      <c r="M315" s="23">
        <v>0.60297453703703996</v>
      </c>
      <c r="N315" s="25">
        <v>15.14</v>
      </c>
      <c r="O315" s="21" t="s">
        <v>77</v>
      </c>
      <c r="P315" s="46">
        <f>TotalFix[[#This Row],[Confirmed activ. 3 (ILE03)]]*60</f>
        <v>908.40000000000009</v>
      </c>
      <c r="Q315" s="24">
        <v>450</v>
      </c>
      <c r="R315" s="21" t="s">
        <v>66</v>
      </c>
      <c r="S315" s="21" t="s">
        <v>67</v>
      </c>
    </row>
    <row r="316" spans="1:19" s="21" customFormat="1" x14ac:dyDescent="0.35">
      <c r="A316" s="26">
        <v>1530772</v>
      </c>
      <c r="B316" s="53">
        <v>411578</v>
      </c>
      <c r="C316" s="26">
        <f>VLOOKUP(TotalFix[[#This Row],[Order]],'Total Fix by SS'!B:C,2,0)</f>
        <v>212</v>
      </c>
      <c r="D316" s="21" t="s">
        <v>59</v>
      </c>
      <c r="E316" s="21" t="s">
        <v>85</v>
      </c>
      <c r="F316" s="21" t="s">
        <v>86</v>
      </c>
      <c r="G316" s="21" t="s">
        <v>62</v>
      </c>
      <c r="H316" s="21" t="s">
        <v>87</v>
      </c>
      <c r="I316" s="21" t="s">
        <v>87</v>
      </c>
      <c r="J316" s="22">
        <v>43626</v>
      </c>
      <c r="K316" s="23">
        <v>0.33886574074074</v>
      </c>
      <c r="L316" s="22">
        <v>43626</v>
      </c>
      <c r="M316" s="23">
        <v>0.33886574074074</v>
      </c>
      <c r="N316" s="24">
        <v>20</v>
      </c>
      <c r="O316" s="21" t="s">
        <v>66</v>
      </c>
      <c r="P316" s="46">
        <f>TotalFix[[#This Row],[Confirmed activ. 3 (ILE03)]]</f>
        <v>20</v>
      </c>
      <c r="Q316" s="24">
        <v>20</v>
      </c>
      <c r="R316" s="21" t="s">
        <v>66</v>
      </c>
      <c r="S316" s="21" t="s">
        <v>72</v>
      </c>
    </row>
    <row r="317" spans="1:19" s="21" customFormat="1" x14ac:dyDescent="0.35">
      <c r="A317" s="26">
        <v>1530772</v>
      </c>
      <c r="B317" s="53">
        <v>411578</v>
      </c>
      <c r="C317" s="26">
        <f>VLOOKUP(TotalFix[[#This Row],[Order]],'Total Fix by SS'!B:C,2,0)</f>
        <v>212</v>
      </c>
      <c r="D317" s="21" t="s">
        <v>59</v>
      </c>
      <c r="E317" s="21" t="s">
        <v>88</v>
      </c>
      <c r="F317" s="21" t="s">
        <v>89</v>
      </c>
      <c r="G317" s="21" t="s">
        <v>90</v>
      </c>
      <c r="H317" s="21" t="s">
        <v>91</v>
      </c>
      <c r="I317" s="21" t="s">
        <v>92</v>
      </c>
      <c r="J317" s="22"/>
      <c r="K317" s="23">
        <v>0</v>
      </c>
      <c r="L317" s="22"/>
      <c r="M317" s="23">
        <v>0</v>
      </c>
      <c r="N317" s="25">
        <v>0</v>
      </c>
      <c r="O317" s="21" t="s">
        <v>93</v>
      </c>
      <c r="P317" s="46"/>
      <c r="Q317" s="24">
        <v>1370</v>
      </c>
      <c r="R317" s="21" t="s">
        <v>66</v>
      </c>
      <c r="S317" s="21" t="s">
        <v>94</v>
      </c>
    </row>
    <row r="318" spans="1:19" s="21" customFormat="1" x14ac:dyDescent="0.35">
      <c r="A318" s="26">
        <v>1530772</v>
      </c>
      <c r="B318" s="53">
        <v>411578</v>
      </c>
      <c r="C318" s="26">
        <f>VLOOKUP(TotalFix[[#This Row],[Order]],'Total Fix by SS'!B:C,2,0)</f>
        <v>212</v>
      </c>
      <c r="D318" s="21" t="s">
        <v>59</v>
      </c>
      <c r="E318" s="21" t="s">
        <v>95</v>
      </c>
      <c r="F318" s="21" t="s">
        <v>61</v>
      </c>
      <c r="G318" s="21" t="s">
        <v>62</v>
      </c>
      <c r="H318" s="21" t="s">
        <v>63</v>
      </c>
      <c r="I318" s="21" t="s">
        <v>96</v>
      </c>
      <c r="J318" s="22">
        <v>43627</v>
      </c>
      <c r="K318" s="23">
        <v>0.42200231481480999</v>
      </c>
      <c r="L318" s="22">
        <v>43627</v>
      </c>
      <c r="M318" s="23">
        <v>0.67930555555556005</v>
      </c>
      <c r="N318" s="25">
        <v>46.216999999999999</v>
      </c>
      <c r="O318" s="21" t="s">
        <v>66</v>
      </c>
      <c r="P318" s="46">
        <f>TotalFix[[#This Row],[Confirmed activ. 3 (ILE03)]]</f>
        <v>46.216999999999999</v>
      </c>
      <c r="Q318" s="24">
        <v>40</v>
      </c>
      <c r="R318" s="21" t="s">
        <v>66</v>
      </c>
      <c r="S318" s="21" t="s">
        <v>67</v>
      </c>
    </row>
    <row r="319" spans="1:19" s="21" customFormat="1" x14ac:dyDescent="0.35">
      <c r="A319" s="26">
        <v>1530772</v>
      </c>
      <c r="B319" s="53">
        <v>411578</v>
      </c>
      <c r="C319" s="26">
        <f>VLOOKUP(TotalFix[[#This Row],[Order]],'Total Fix by SS'!B:C,2,0)</f>
        <v>212</v>
      </c>
      <c r="D319" s="21" t="s">
        <v>59</v>
      </c>
      <c r="E319" s="21" t="s">
        <v>97</v>
      </c>
      <c r="F319" s="21" t="s">
        <v>69</v>
      </c>
      <c r="G319" s="21" t="s">
        <v>62</v>
      </c>
      <c r="H319" s="21" t="s">
        <v>70</v>
      </c>
      <c r="I319" s="21" t="s">
        <v>98</v>
      </c>
      <c r="J319" s="22">
        <v>43628</v>
      </c>
      <c r="K319" s="23">
        <v>0.74035879629629997</v>
      </c>
      <c r="L319" s="22">
        <v>43628</v>
      </c>
      <c r="M319" s="23">
        <v>0.74035879629629997</v>
      </c>
      <c r="N319" s="24">
        <v>20</v>
      </c>
      <c r="O319" s="21" t="s">
        <v>66</v>
      </c>
      <c r="P319" s="46">
        <f>TotalFix[[#This Row],[Confirmed activ. 3 (ILE03)]]</f>
        <v>20</v>
      </c>
      <c r="Q319" s="24">
        <v>20</v>
      </c>
      <c r="R319" s="21" t="s">
        <v>66</v>
      </c>
      <c r="S319" s="21" t="s">
        <v>72</v>
      </c>
    </row>
    <row r="320" spans="1:19" s="21" customFormat="1" x14ac:dyDescent="0.35">
      <c r="A320" s="26">
        <v>1530772</v>
      </c>
      <c r="B320" s="53">
        <v>411578</v>
      </c>
      <c r="C320" s="26">
        <f>VLOOKUP(TotalFix[[#This Row],[Order]],'Total Fix by SS'!B:C,2,0)</f>
        <v>212</v>
      </c>
      <c r="D320" s="21" t="s">
        <v>59</v>
      </c>
      <c r="E320" s="21" t="s">
        <v>99</v>
      </c>
      <c r="F320" s="21" t="s">
        <v>69</v>
      </c>
      <c r="G320" s="21" t="s">
        <v>62</v>
      </c>
      <c r="H320" s="21" t="s">
        <v>70</v>
      </c>
      <c r="I320" s="21" t="s">
        <v>100</v>
      </c>
      <c r="J320" s="22">
        <v>43629</v>
      </c>
      <c r="K320" s="23">
        <v>0.63531249999999995</v>
      </c>
      <c r="L320" s="22">
        <v>43629</v>
      </c>
      <c r="M320" s="23">
        <v>0.63531249999999995</v>
      </c>
      <c r="N320" s="24">
        <v>50</v>
      </c>
      <c r="O320" s="21" t="s">
        <v>66</v>
      </c>
      <c r="P320" s="46">
        <f>TotalFix[[#This Row],[Confirmed activ. 3 (ILE03)]]</f>
        <v>50</v>
      </c>
      <c r="Q320" s="24">
        <v>50</v>
      </c>
      <c r="R320" s="21" t="s">
        <v>66</v>
      </c>
      <c r="S320" s="21" t="s">
        <v>72</v>
      </c>
    </row>
    <row r="321" spans="1:19" s="21" customFormat="1" x14ac:dyDescent="0.35">
      <c r="A321" s="26">
        <v>1530772</v>
      </c>
      <c r="B321" s="53">
        <v>411578</v>
      </c>
      <c r="C321" s="26">
        <f>VLOOKUP(TotalFix[[#This Row],[Order]],'Total Fix by SS'!B:C,2,0)</f>
        <v>212</v>
      </c>
      <c r="D321" s="21" t="s">
        <v>59</v>
      </c>
      <c r="E321" s="21" t="s">
        <v>101</v>
      </c>
      <c r="F321" s="21" t="s">
        <v>102</v>
      </c>
      <c r="G321" s="21" t="s">
        <v>62</v>
      </c>
      <c r="H321" s="21" t="s">
        <v>100</v>
      </c>
      <c r="I321" s="21" t="s">
        <v>103</v>
      </c>
      <c r="J321" s="22">
        <v>43629</v>
      </c>
      <c r="K321" s="23">
        <v>0.63540509259259004</v>
      </c>
      <c r="L321" s="22">
        <v>43629</v>
      </c>
      <c r="M321" s="23">
        <v>0.63540509259259004</v>
      </c>
      <c r="N321" s="24">
        <v>10</v>
      </c>
      <c r="O321" s="21" t="s">
        <v>66</v>
      </c>
      <c r="P321" s="46">
        <f>TotalFix[[#This Row],[Confirmed activ. 3 (ILE03)]]</f>
        <v>10</v>
      </c>
      <c r="Q321" s="24">
        <v>10</v>
      </c>
      <c r="R321" s="21" t="s">
        <v>66</v>
      </c>
      <c r="S321" s="21" t="s">
        <v>72</v>
      </c>
    </row>
    <row r="322" spans="1:19" s="21" customFormat="1" x14ac:dyDescent="0.35">
      <c r="A322" s="26">
        <v>1530772</v>
      </c>
      <c r="B322" s="53">
        <v>411578</v>
      </c>
      <c r="C322" s="26">
        <f>VLOOKUP(TotalFix[[#This Row],[Order]],'Total Fix by SS'!B:C,2,0)</f>
        <v>212</v>
      </c>
      <c r="D322" s="21" t="s">
        <v>59</v>
      </c>
      <c r="E322" s="21" t="s">
        <v>104</v>
      </c>
      <c r="F322" s="21" t="s">
        <v>102</v>
      </c>
      <c r="G322" s="21" t="s">
        <v>105</v>
      </c>
      <c r="H322" s="21" t="s">
        <v>100</v>
      </c>
      <c r="I322" s="21" t="s">
        <v>106</v>
      </c>
      <c r="J322" s="22">
        <v>43629</v>
      </c>
      <c r="K322" s="23">
        <v>0.65916666666667001</v>
      </c>
      <c r="L322" s="22">
        <v>43629</v>
      </c>
      <c r="M322" s="23">
        <v>0.65916666666667001</v>
      </c>
      <c r="N322" s="24">
        <v>10</v>
      </c>
      <c r="O322" s="21" t="s">
        <v>66</v>
      </c>
      <c r="P322" s="46">
        <f>TotalFix[[#This Row],[Confirmed activ. 3 (ILE03)]]</f>
        <v>10</v>
      </c>
      <c r="Q322" s="24">
        <v>10</v>
      </c>
      <c r="R322" s="21" t="s">
        <v>66</v>
      </c>
      <c r="S322" s="21" t="s">
        <v>72</v>
      </c>
    </row>
    <row r="323" spans="1:19" s="21" customFormat="1" x14ac:dyDescent="0.35">
      <c r="A323" s="26">
        <v>1530772</v>
      </c>
      <c r="B323" s="53">
        <v>411578</v>
      </c>
      <c r="C323" s="26">
        <f>VLOOKUP(TotalFix[[#This Row],[Order]],'Total Fix by SS'!B:C,2,0)</f>
        <v>212</v>
      </c>
      <c r="D323" s="21" t="s">
        <v>107</v>
      </c>
      <c r="E323" s="21" t="s">
        <v>60</v>
      </c>
      <c r="F323" s="21" t="s">
        <v>61</v>
      </c>
      <c r="G323" s="21" t="s">
        <v>90</v>
      </c>
      <c r="H323" s="21" t="s">
        <v>63</v>
      </c>
      <c r="I323" s="21" t="s">
        <v>108</v>
      </c>
      <c r="J323" s="22">
        <v>43613</v>
      </c>
      <c r="K323" s="23">
        <v>0.33528935185184999</v>
      </c>
      <c r="L323" s="22">
        <v>43615</v>
      </c>
      <c r="M323" s="23">
        <v>0.30743055555555998</v>
      </c>
      <c r="N323" s="25">
        <v>3.3940000000000001</v>
      </c>
      <c r="O323" s="21" t="s">
        <v>77</v>
      </c>
      <c r="P323" s="46">
        <f>TotalFix[[#This Row],[Confirmed activ. 3 (ILE03)]]*60</f>
        <v>203.64000000000001</v>
      </c>
      <c r="Q323" s="24">
        <v>1</v>
      </c>
      <c r="R323" s="21" t="s">
        <v>66</v>
      </c>
      <c r="S323" s="21" t="s">
        <v>67</v>
      </c>
    </row>
    <row r="324" spans="1:19" s="21" customFormat="1" x14ac:dyDescent="0.35">
      <c r="A324" s="26">
        <v>1530772</v>
      </c>
      <c r="B324" s="53">
        <v>411578</v>
      </c>
      <c r="C324" s="26">
        <f>VLOOKUP(TotalFix[[#This Row],[Order]],'Total Fix by SS'!B:C,2,0)</f>
        <v>212</v>
      </c>
      <c r="D324" s="21" t="s">
        <v>109</v>
      </c>
      <c r="E324" s="21" t="s">
        <v>82</v>
      </c>
      <c r="F324" s="21" t="s">
        <v>83</v>
      </c>
      <c r="G324" s="21" t="s">
        <v>90</v>
      </c>
      <c r="H324" s="21" t="s">
        <v>84</v>
      </c>
      <c r="I324" s="21" t="s">
        <v>110</v>
      </c>
      <c r="J324" s="22"/>
      <c r="K324" s="23">
        <v>0</v>
      </c>
      <c r="L324" s="22"/>
      <c r="M324" s="23">
        <v>0</v>
      </c>
      <c r="N324" s="25">
        <v>0</v>
      </c>
      <c r="O324" s="21" t="s">
        <v>93</v>
      </c>
      <c r="P324" s="46"/>
      <c r="Q324" s="24">
        <v>5</v>
      </c>
      <c r="R324" s="21" t="s">
        <v>66</v>
      </c>
      <c r="S324" s="21" t="s">
        <v>94</v>
      </c>
    </row>
    <row r="325" spans="1:19" s="21" customFormat="1" x14ac:dyDescent="0.35">
      <c r="A325" s="26">
        <v>1530773</v>
      </c>
      <c r="B325" s="53">
        <v>411578</v>
      </c>
      <c r="C325" s="26">
        <f>VLOOKUP(TotalFix[[#This Row],[Order]],'Total Fix by SS'!B:C,2,0)</f>
        <v>212</v>
      </c>
      <c r="D325" s="21" t="s">
        <v>59</v>
      </c>
      <c r="E325" s="21" t="s">
        <v>60</v>
      </c>
      <c r="F325" s="21" t="s">
        <v>61</v>
      </c>
      <c r="G325" s="21" t="s">
        <v>62</v>
      </c>
      <c r="H325" s="21" t="s">
        <v>63</v>
      </c>
      <c r="I325" s="21" t="s">
        <v>64</v>
      </c>
      <c r="J325" s="22">
        <v>43604</v>
      </c>
      <c r="K325" s="23">
        <v>0.44553240740741001</v>
      </c>
      <c r="L325" s="22">
        <v>43604</v>
      </c>
      <c r="M325" s="23">
        <v>0.4497337962963</v>
      </c>
      <c r="N325" s="25">
        <v>2.0169999999999999</v>
      </c>
      <c r="O325" s="21" t="s">
        <v>66</v>
      </c>
      <c r="P325" s="46">
        <f>TotalFix[[#This Row],[Confirmed activ. 3 (ILE03)]]</f>
        <v>2.0169999999999999</v>
      </c>
      <c r="Q325" s="24">
        <v>20</v>
      </c>
      <c r="R325" s="21" t="s">
        <v>66</v>
      </c>
      <c r="S325" s="21" t="s">
        <v>67</v>
      </c>
    </row>
    <row r="326" spans="1:19" s="21" customFormat="1" x14ac:dyDescent="0.35">
      <c r="A326" s="26">
        <v>1530773</v>
      </c>
      <c r="B326" s="53">
        <v>411578</v>
      </c>
      <c r="C326" s="26">
        <f>VLOOKUP(TotalFix[[#This Row],[Order]],'Total Fix by SS'!B:C,2,0)</f>
        <v>212</v>
      </c>
      <c r="D326" s="21" t="s">
        <v>59</v>
      </c>
      <c r="E326" s="21" t="s">
        <v>68</v>
      </c>
      <c r="F326" s="21" t="s">
        <v>69</v>
      </c>
      <c r="G326" s="21" t="s">
        <v>62</v>
      </c>
      <c r="H326" s="21" t="s">
        <v>70</v>
      </c>
      <c r="I326" s="21" t="s">
        <v>71</v>
      </c>
      <c r="J326" s="22">
        <v>43604</v>
      </c>
      <c r="K326" s="23">
        <v>0.45438657407407002</v>
      </c>
      <c r="L326" s="22">
        <v>43604</v>
      </c>
      <c r="M326" s="23">
        <v>0.45438657407407002</v>
      </c>
      <c r="N326" s="24">
        <v>30</v>
      </c>
      <c r="O326" s="21" t="s">
        <v>66</v>
      </c>
      <c r="P326" s="46">
        <f>TotalFix[[#This Row],[Confirmed activ. 3 (ILE03)]]</f>
        <v>30</v>
      </c>
      <c r="Q326" s="24">
        <v>30</v>
      </c>
      <c r="R326" s="21" t="s">
        <v>66</v>
      </c>
      <c r="S326" s="21" t="s">
        <v>72</v>
      </c>
    </row>
    <row r="327" spans="1:19" s="21" customFormat="1" x14ac:dyDescent="0.35">
      <c r="A327" s="26">
        <v>1530773</v>
      </c>
      <c r="B327" s="53">
        <v>411578</v>
      </c>
      <c r="C327" s="26">
        <f>VLOOKUP(TotalFix[[#This Row],[Order]],'Total Fix by SS'!B:C,2,0)</f>
        <v>212</v>
      </c>
      <c r="D327" s="21" t="s">
        <v>59</v>
      </c>
      <c r="E327" s="21" t="s">
        <v>73</v>
      </c>
      <c r="F327" s="21" t="s">
        <v>61</v>
      </c>
      <c r="G327" s="21" t="s">
        <v>62</v>
      </c>
      <c r="H327" s="21" t="s">
        <v>63</v>
      </c>
      <c r="I327" s="21" t="s">
        <v>74</v>
      </c>
      <c r="J327" s="22">
        <v>43605</v>
      </c>
      <c r="K327" s="23">
        <v>0.32828703703703999</v>
      </c>
      <c r="L327" s="22">
        <v>43605</v>
      </c>
      <c r="M327" s="23">
        <v>0.50708333333333</v>
      </c>
      <c r="N327" s="25">
        <v>4.2910000000000004</v>
      </c>
      <c r="O327" s="21" t="s">
        <v>77</v>
      </c>
      <c r="P327" s="46">
        <f>TotalFix[[#This Row],[Confirmed activ. 3 (ILE03)]]*60</f>
        <v>257.46000000000004</v>
      </c>
      <c r="Q327" s="24">
        <v>200</v>
      </c>
      <c r="R327" s="21" t="s">
        <v>66</v>
      </c>
      <c r="S327" s="21" t="s">
        <v>67</v>
      </c>
    </row>
    <row r="328" spans="1:19" s="21" customFormat="1" x14ac:dyDescent="0.35">
      <c r="A328" s="26">
        <v>1530773</v>
      </c>
      <c r="B328" s="53">
        <v>411578</v>
      </c>
      <c r="C328" s="26">
        <f>VLOOKUP(TotalFix[[#This Row],[Order]],'Total Fix by SS'!B:C,2,0)</f>
        <v>212</v>
      </c>
      <c r="D328" s="21" t="s">
        <v>59</v>
      </c>
      <c r="E328" s="21" t="s">
        <v>75</v>
      </c>
      <c r="F328" s="21" t="s">
        <v>61</v>
      </c>
      <c r="G328" s="21" t="s">
        <v>62</v>
      </c>
      <c r="H328" s="21" t="s">
        <v>63</v>
      </c>
      <c r="I328" s="21" t="s">
        <v>76</v>
      </c>
      <c r="J328" s="22">
        <v>43607</v>
      </c>
      <c r="K328" s="23">
        <v>0.33392361111111002</v>
      </c>
      <c r="L328" s="22">
        <v>43607</v>
      </c>
      <c r="M328" s="23">
        <v>0.58782407407407</v>
      </c>
      <c r="N328" s="25">
        <v>9.9350000000000005</v>
      </c>
      <c r="O328" s="21" t="s">
        <v>77</v>
      </c>
      <c r="P328" s="46">
        <f>TotalFix[[#This Row],[Confirmed activ. 3 (ILE03)]]*60</f>
        <v>596.1</v>
      </c>
      <c r="Q328" s="24">
        <v>500</v>
      </c>
      <c r="R328" s="21" t="s">
        <v>66</v>
      </c>
      <c r="S328" s="21" t="s">
        <v>67</v>
      </c>
    </row>
    <row r="329" spans="1:19" s="21" customFormat="1" x14ac:dyDescent="0.35">
      <c r="A329" s="26">
        <v>1530773</v>
      </c>
      <c r="B329" s="53">
        <v>411578</v>
      </c>
      <c r="C329" s="26">
        <f>VLOOKUP(TotalFix[[#This Row],[Order]],'Total Fix by SS'!B:C,2,0)</f>
        <v>212</v>
      </c>
      <c r="D329" s="21" t="s">
        <v>59</v>
      </c>
      <c r="E329" s="21" t="s">
        <v>78</v>
      </c>
      <c r="F329" s="21" t="s">
        <v>69</v>
      </c>
      <c r="G329" s="21" t="s">
        <v>62</v>
      </c>
      <c r="H329" s="21" t="s">
        <v>70</v>
      </c>
      <c r="I329" s="21" t="s">
        <v>79</v>
      </c>
      <c r="J329" s="22">
        <v>43612</v>
      </c>
      <c r="K329" s="23">
        <v>0.52979166666666999</v>
      </c>
      <c r="L329" s="22">
        <v>43612</v>
      </c>
      <c r="M329" s="23">
        <v>0.52979166666666999</v>
      </c>
      <c r="N329" s="24">
        <v>20</v>
      </c>
      <c r="O329" s="21" t="s">
        <v>66</v>
      </c>
      <c r="P329" s="46">
        <f>TotalFix[[#This Row],[Confirmed activ. 3 (ILE03)]]</f>
        <v>20</v>
      </c>
      <c r="Q329" s="24">
        <v>20</v>
      </c>
      <c r="R329" s="21" t="s">
        <v>66</v>
      </c>
      <c r="S329" s="21" t="s">
        <v>72</v>
      </c>
    </row>
    <row r="330" spans="1:19" s="21" customFormat="1" x14ac:dyDescent="0.35">
      <c r="A330" s="26">
        <v>1530773</v>
      </c>
      <c r="B330" s="53">
        <v>411578</v>
      </c>
      <c r="C330" s="26">
        <f>VLOOKUP(TotalFix[[#This Row],[Order]],'Total Fix by SS'!B:C,2,0)</f>
        <v>212</v>
      </c>
      <c r="D330" s="21" t="s">
        <v>59</v>
      </c>
      <c r="E330" s="21" t="s">
        <v>80</v>
      </c>
      <c r="F330" s="21" t="s">
        <v>69</v>
      </c>
      <c r="G330" s="21" t="s">
        <v>62</v>
      </c>
      <c r="H330" s="21" t="s">
        <v>70</v>
      </c>
      <c r="I330" s="21" t="s">
        <v>81</v>
      </c>
      <c r="J330" s="22">
        <v>43612</v>
      </c>
      <c r="K330" s="23">
        <v>0.52991898148147998</v>
      </c>
      <c r="L330" s="22">
        <v>43612</v>
      </c>
      <c r="M330" s="23">
        <v>0.52991898148147998</v>
      </c>
      <c r="N330" s="24">
        <v>20</v>
      </c>
      <c r="O330" s="21" t="s">
        <v>66</v>
      </c>
      <c r="P330" s="46">
        <f>TotalFix[[#This Row],[Confirmed activ. 3 (ILE03)]]</f>
        <v>20</v>
      </c>
      <c r="Q330" s="24">
        <v>20</v>
      </c>
      <c r="R330" s="21" t="s">
        <v>66</v>
      </c>
      <c r="S330" s="21" t="s">
        <v>72</v>
      </c>
    </row>
    <row r="331" spans="1:19" s="21" customFormat="1" x14ac:dyDescent="0.35">
      <c r="A331" s="26">
        <v>1530773</v>
      </c>
      <c r="B331" s="53">
        <v>411578</v>
      </c>
      <c r="C331" s="26">
        <f>VLOOKUP(TotalFix[[#This Row],[Order]],'Total Fix by SS'!B:C,2,0)</f>
        <v>212</v>
      </c>
      <c r="D331" s="21" t="s">
        <v>59</v>
      </c>
      <c r="E331" s="21" t="s">
        <v>82</v>
      </c>
      <c r="F331" s="21" t="s">
        <v>83</v>
      </c>
      <c r="G331" s="21" t="s">
        <v>62</v>
      </c>
      <c r="H331" s="21" t="s">
        <v>84</v>
      </c>
      <c r="I331" s="21" t="s">
        <v>84</v>
      </c>
      <c r="J331" s="22">
        <v>43612</v>
      </c>
      <c r="K331" s="23">
        <v>0.54156249999999995</v>
      </c>
      <c r="L331" s="22">
        <v>43613</v>
      </c>
      <c r="M331" s="23">
        <v>0.25136574074073997</v>
      </c>
      <c r="N331" s="25">
        <v>292.8</v>
      </c>
      <c r="O331" s="21" t="s">
        <v>66</v>
      </c>
      <c r="P331" s="46">
        <f>TotalFix[[#This Row],[Confirmed activ. 3 (ILE03)]]</f>
        <v>292.8</v>
      </c>
      <c r="Q331" s="24">
        <v>450</v>
      </c>
      <c r="R331" s="21" t="s">
        <v>66</v>
      </c>
      <c r="S331" s="21" t="s">
        <v>67</v>
      </c>
    </row>
    <row r="332" spans="1:19" s="21" customFormat="1" x14ac:dyDescent="0.35">
      <c r="A332" s="26">
        <v>1530773</v>
      </c>
      <c r="B332" s="53">
        <v>411578</v>
      </c>
      <c r="C332" s="26">
        <f>VLOOKUP(TotalFix[[#This Row],[Order]],'Total Fix by SS'!B:C,2,0)</f>
        <v>212</v>
      </c>
      <c r="D332" s="21" t="s">
        <v>59</v>
      </c>
      <c r="E332" s="21" t="s">
        <v>85</v>
      </c>
      <c r="F332" s="21" t="s">
        <v>86</v>
      </c>
      <c r="G332" s="21" t="s">
        <v>62</v>
      </c>
      <c r="H332" s="21" t="s">
        <v>87</v>
      </c>
      <c r="I332" s="21" t="s">
        <v>87</v>
      </c>
      <c r="J332" s="22">
        <v>43614</v>
      </c>
      <c r="K332" s="23">
        <v>0.35084490740740998</v>
      </c>
      <c r="L332" s="22">
        <v>43614</v>
      </c>
      <c r="M332" s="23">
        <v>0.35084490740740998</v>
      </c>
      <c r="N332" s="24">
        <v>20</v>
      </c>
      <c r="O332" s="21" t="s">
        <v>66</v>
      </c>
      <c r="P332" s="46">
        <f>TotalFix[[#This Row],[Confirmed activ. 3 (ILE03)]]</f>
        <v>20</v>
      </c>
      <c r="Q332" s="24">
        <v>20</v>
      </c>
      <c r="R332" s="21" t="s">
        <v>66</v>
      </c>
      <c r="S332" s="21" t="s">
        <v>72</v>
      </c>
    </row>
    <row r="333" spans="1:19" s="21" customFormat="1" x14ac:dyDescent="0.35">
      <c r="A333" s="26">
        <v>1530773</v>
      </c>
      <c r="B333" s="53">
        <v>411578</v>
      </c>
      <c r="C333" s="26">
        <f>VLOOKUP(TotalFix[[#This Row],[Order]],'Total Fix by SS'!B:C,2,0)</f>
        <v>212</v>
      </c>
      <c r="D333" s="21" t="s">
        <v>59</v>
      </c>
      <c r="E333" s="21" t="s">
        <v>95</v>
      </c>
      <c r="F333" s="21" t="s">
        <v>61</v>
      </c>
      <c r="G333" s="21" t="s">
        <v>62</v>
      </c>
      <c r="H333" s="21" t="s">
        <v>63</v>
      </c>
      <c r="I333" s="21" t="s">
        <v>96</v>
      </c>
      <c r="J333" s="22">
        <v>43615</v>
      </c>
      <c r="K333" s="23">
        <v>0.36457175925926</v>
      </c>
      <c r="L333" s="22">
        <v>43615</v>
      </c>
      <c r="M333" s="23">
        <v>0.55216435185184998</v>
      </c>
      <c r="N333" s="25">
        <v>1.1259999999999999</v>
      </c>
      <c r="O333" s="21" t="s">
        <v>77</v>
      </c>
      <c r="P333" s="46">
        <f>TotalFix[[#This Row],[Confirmed activ. 3 (ILE03)]]*60</f>
        <v>67.559999999999988</v>
      </c>
      <c r="Q333" s="24">
        <v>40</v>
      </c>
      <c r="R333" s="21" t="s">
        <v>66</v>
      </c>
      <c r="S333" s="21" t="s">
        <v>67</v>
      </c>
    </row>
    <row r="334" spans="1:19" s="21" customFormat="1" x14ac:dyDescent="0.35">
      <c r="A334" s="26">
        <v>1530773</v>
      </c>
      <c r="B334" s="53">
        <v>411578</v>
      </c>
      <c r="C334" s="26">
        <f>VLOOKUP(TotalFix[[#This Row],[Order]],'Total Fix by SS'!B:C,2,0)</f>
        <v>212</v>
      </c>
      <c r="D334" s="21" t="s">
        <v>59</v>
      </c>
      <c r="E334" s="21" t="s">
        <v>97</v>
      </c>
      <c r="F334" s="21" t="s">
        <v>69</v>
      </c>
      <c r="G334" s="21" t="s">
        <v>62</v>
      </c>
      <c r="H334" s="21" t="s">
        <v>70</v>
      </c>
      <c r="I334" s="21" t="s">
        <v>98</v>
      </c>
      <c r="J334" s="22">
        <v>43628</v>
      </c>
      <c r="K334" s="23">
        <v>0.74048611111110996</v>
      </c>
      <c r="L334" s="22">
        <v>43628</v>
      </c>
      <c r="M334" s="23">
        <v>0.74048611111110996</v>
      </c>
      <c r="N334" s="24">
        <v>20</v>
      </c>
      <c r="O334" s="21" t="s">
        <v>66</v>
      </c>
      <c r="P334" s="46">
        <f>TotalFix[[#This Row],[Confirmed activ. 3 (ILE03)]]</f>
        <v>20</v>
      </c>
      <c r="Q334" s="24">
        <v>20</v>
      </c>
      <c r="R334" s="21" t="s">
        <v>66</v>
      </c>
      <c r="S334" s="21" t="s">
        <v>72</v>
      </c>
    </row>
    <row r="335" spans="1:19" s="21" customFormat="1" x14ac:dyDescent="0.35">
      <c r="A335" s="26">
        <v>1530773</v>
      </c>
      <c r="B335" s="53">
        <v>411578</v>
      </c>
      <c r="C335" s="26">
        <f>VLOOKUP(TotalFix[[#This Row],[Order]],'Total Fix by SS'!B:C,2,0)</f>
        <v>212</v>
      </c>
      <c r="D335" s="21" t="s">
        <v>59</v>
      </c>
      <c r="E335" s="21" t="s">
        <v>99</v>
      </c>
      <c r="F335" s="21" t="s">
        <v>69</v>
      </c>
      <c r="G335" s="21" t="s">
        <v>62</v>
      </c>
      <c r="H335" s="21" t="s">
        <v>70</v>
      </c>
      <c r="I335" s="21" t="s">
        <v>100</v>
      </c>
      <c r="J335" s="22">
        <v>43629</v>
      </c>
      <c r="K335" s="23">
        <v>0.63557870370369995</v>
      </c>
      <c r="L335" s="22">
        <v>43629</v>
      </c>
      <c r="M335" s="23">
        <v>0.63557870370369995</v>
      </c>
      <c r="N335" s="24">
        <v>50</v>
      </c>
      <c r="O335" s="21" t="s">
        <v>66</v>
      </c>
      <c r="P335" s="46">
        <f>TotalFix[[#This Row],[Confirmed activ. 3 (ILE03)]]</f>
        <v>50</v>
      </c>
      <c r="Q335" s="24">
        <v>50</v>
      </c>
      <c r="R335" s="21" t="s">
        <v>66</v>
      </c>
      <c r="S335" s="21" t="s">
        <v>72</v>
      </c>
    </row>
    <row r="336" spans="1:19" s="21" customFormat="1" x14ac:dyDescent="0.35">
      <c r="A336" s="26">
        <v>1530773</v>
      </c>
      <c r="B336" s="53">
        <v>411578</v>
      </c>
      <c r="C336" s="26">
        <f>VLOOKUP(TotalFix[[#This Row],[Order]],'Total Fix by SS'!B:C,2,0)</f>
        <v>212</v>
      </c>
      <c r="D336" s="21" t="s">
        <v>59</v>
      </c>
      <c r="E336" s="21" t="s">
        <v>104</v>
      </c>
      <c r="F336" s="21" t="s">
        <v>102</v>
      </c>
      <c r="G336" s="21" t="s">
        <v>105</v>
      </c>
      <c r="H336" s="21" t="s">
        <v>100</v>
      </c>
      <c r="I336" s="21" t="s">
        <v>106</v>
      </c>
      <c r="J336" s="22">
        <v>43629</v>
      </c>
      <c r="K336" s="23">
        <v>0.6593287037037</v>
      </c>
      <c r="L336" s="22">
        <v>43629</v>
      </c>
      <c r="M336" s="23">
        <v>0.6593287037037</v>
      </c>
      <c r="N336" s="24">
        <v>10</v>
      </c>
      <c r="O336" s="21" t="s">
        <v>66</v>
      </c>
      <c r="P336" s="46">
        <f>TotalFix[[#This Row],[Confirmed activ. 3 (ILE03)]]</f>
        <v>10</v>
      </c>
      <c r="Q336" s="24">
        <v>10</v>
      </c>
      <c r="R336" s="21" t="s">
        <v>66</v>
      </c>
      <c r="S336" s="21" t="s">
        <v>72</v>
      </c>
    </row>
    <row r="337" spans="1:19" s="21" customFormat="1" x14ac:dyDescent="0.35">
      <c r="A337" s="26">
        <v>1530773</v>
      </c>
      <c r="B337" s="53">
        <v>411578</v>
      </c>
      <c r="C337" s="26">
        <f>VLOOKUP(TotalFix[[#This Row],[Order]],'Total Fix by SS'!B:C,2,0)</f>
        <v>212</v>
      </c>
      <c r="D337" s="21" t="s">
        <v>107</v>
      </c>
      <c r="E337" s="21" t="s">
        <v>60</v>
      </c>
      <c r="F337" s="21" t="s">
        <v>61</v>
      </c>
      <c r="G337" s="21" t="s">
        <v>90</v>
      </c>
      <c r="H337" s="21" t="s">
        <v>63</v>
      </c>
      <c r="I337" s="21" t="s">
        <v>108</v>
      </c>
      <c r="J337" s="22"/>
      <c r="K337" s="23">
        <v>0</v>
      </c>
      <c r="L337" s="22"/>
      <c r="M337" s="23">
        <v>0</v>
      </c>
      <c r="N337" s="25">
        <v>0</v>
      </c>
      <c r="O337" s="21" t="s">
        <v>93</v>
      </c>
      <c r="P337" s="46"/>
      <c r="Q337" s="24">
        <v>1</v>
      </c>
      <c r="R337" s="21" t="s">
        <v>66</v>
      </c>
      <c r="S337" s="21" t="s">
        <v>94</v>
      </c>
    </row>
    <row r="338" spans="1:19" s="21" customFormat="1" x14ac:dyDescent="0.35">
      <c r="A338" s="26">
        <v>1530773</v>
      </c>
      <c r="B338" s="53">
        <v>411578</v>
      </c>
      <c r="C338" s="26">
        <f>VLOOKUP(TotalFix[[#This Row],[Order]],'Total Fix by SS'!B:C,2,0)</f>
        <v>212</v>
      </c>
      <c r="D338" s="21" t="s">
        <v>109</v>
      </c>
      <c r="E338" s="21" t="s">
        <v>82</v>
      </c>
      <c r="F338" s="21" t="s">
        <v>83</v>
      </c>
      <c r="G338" s="21" t="s">
        <v>90</v>
      </c>
      <c r="H338" s="21" t="s">
        <v>84</v>
      </c>
      <c r="I338" s="21" t="s">
        <v>110</v>
      </c>
      <c r="J338" s="22">
        <v>43612</v>
      </c>
      <c r="K338" s="23">
        <v>0.95315972222222001</v>
      </c>
      <c r="L338" s="22">
        <v>43613</v>
      </c>
      <c r="M338" s="23">
        <v>0.26810185185184998</v>
      </c>
      <c r="N338" s="25">
        <v>1.89</v>
      </c>
      <c r="O338" s="21" t="s">
        <v>77</v>
      </c>
      <c r="P338" s="46">
        <f>TotalFix[[#This Row],[Confirmed activ. 3 (ILE03)]]*60</f>
        <v>113.39999999999999</v>
      </c>
      <c r="Q338" s="24">
        <v>5</v>
      </c>
      <c r="R338" s="21" t="s">
        <v>66</v>
      </c>
      <c r="S338" s="21" t="s">
        <v>67</v>
      </c>
    </row>
    <row r="339" spans="1:19" s="21" customFormat="1" x14ac:dyDescent="0.35">
      <c r="A339" s="26">
        <v>1530773</v>
      </c>
      <c r="B339" s="53">
        <v>411578</v>
      </c>
      <c r="C339" s="26">
        <f>VLOOKUP(TotalFix[[#This Row],[Order]],'Total Fix by SS'!B:C,2,0)</f>
        <v>212</v>
      </c>
      <c r="D339" s="21" t="s">
        <v>133</v>
      </c>
      <c r="E339" s="21" t="s">
        <v>82</v>
      </c>
      <c r="F339" s="21" t="s">
        <v>83</v>
      </c>
      <c r="G339" s="21" t="s">
        <v>90</v>
      </c>
      <c r="H339" s="21" t="s">
        <v>84</v>
      </c>
      <c r="I339" s="21" t="s">
        <v>134</v>
      </c>
      <c r="J339" s="22"/>
      <c r="K339" s="23">
        <v>0</v>
      </c>
      <c r="L339" s="22"/>
      <c r="M339" s="23">
        <v>0</v>
      </c>
      <c r="N339" s="25">
        <v>0</v>
      </c>
      <c r="O339" s="21" t="s">
        <v>93</v>
      </c>
      <c r="P339" s="46"/>
      <c r="Q339" s="24">
        <v>5</v>
      </c>
      <c r="R339" s="21" t="s">
        <v>66</v>
      </c>
      <c r="S339" s="21" t="s">
        <v>94</v>
      </c>
    </row>
    <row r="340" spans="1:19" s="21" customFormat="1" x14ac:dyDescent="0.35">
      <c r="A340" s="26">
        <v>1530773</v>
      </c>
      <c r="B340" s="53">
        <v>411578</v>
      </c>
      <c r="C340" s="26">
        <f>VLOOKUP(TotalFix[[#This Row],[Order]],'Total Fix by SS'!B:C,2,0)</f>
        <v>212</v>
      </c>
      <c r="D340" s="21" t="s">
        <v>135</v>
      </c>
      <c r="E340" s="21" t="s">
        <v>82</v>
      </c>
      <c r="F340" s="21" t="s">
        <v>83</v>
      </c>
      <c r="G340" s="21" t="s">
        <v>90</v>
      </c>
      <c r="H340" s="21" t="s">
        <v>84</v>
      </c>
      <c r="I340" s="21" t="s">
        <v>136</v>
      </c>
      <c r="J340" s="22"/>
      <c r="K340" s="23">
        <v>0</v>
      </c>
      <c r="L340" s="22"/>
      <c r="M340" s="23">
        <v>0</v>
      </c>
      <c r="N340" s="25">
        <v>0</v>
      </c>
      <c r="O340" s="21" t="s">
        <v>93</v>
      </c>
      <c r="P340" s="46"/>
      <c r="Q340" s="24">
        <v>5</v>
      </c>
      <c r="R340" s="21" t="s">
        <v>66</v>
      </c>
      <c r="S340" s="21" t="s">
        <v>94</v>
      </c>
    </row>
    <row r="341" spans="1:19" s="21" customFormat="1" x14ac:dyDescent="0.35">
      <c r="A341" s="26">
        <v>1530773</v>
      </c>
      <c r="B341" s="53">
        <v>411578</v>
      </c>
      <c r="C341" s="26">
        <f>VLOOKUP(TotalFix[[#This Row],[Order]],'Total Fix by SS'!B:C,2,0)</f>
        <v>212</v>
      </c>
      <c r="D341" s="21" t="s">
        <v>137</v>
      </c>
      <c r="E341" s="21" t="s">
        <v>73</v>
      </c>
      <c r="F341" s="21" t="s">
        <v>89</v>
      </c>
      <c r="G341" s="21" t="s">
        <v>90</v>
      </c>
      <c r="H341" s="21" t="s">
        <v>91</v>
      </c>
      <c r="I341" s="21" t="s">
        <v>138</v>
      </c>
      <c r="J341" s="22"/>
      <c r="K341" s="23">
        <v>0</v>
      </c>
      <c r="L341" s="22"/>
      <c r="M341" s="23">
        <v>0</v>
      </c>
      <c r="N341" s="25">
        <v>0</v>
      </c>
      <c r="O341" s="21" t="s">
        <v>93</v>
      </c>
      <c r="P341" s="46"/>
      <c r="Q341" s="24">
        <v>5</v>
      </c>
      <c r="R341" s="21" t="s">
        <v>66</v>
      </c>
      <c r="S341" s="21" t="s">
        <v>94</v>
      </c>
    </row>
    <row r="342" spans="1:19" s="21" customFormat="1" x14ac:dyDescent="0.35">
      <c r="A342" s="26">
        <v>1530774</v>
      </c>
      <c r="B342" s="53">
        <v>411578</v>
      </c>
      <c r="C342" s="26">
        <f>VLOOKUP(TotalFix[[#This Row],[Order]],'Total Fix by SS'!B:C,2,0)</f>
        <v>212</v>
      </c>
      <c r="D342" s="21" t="s">
        <v>59</v>
      </c>
      <c r="E342" s="21" t="s">
        <v>60</v>
      </c>
      <c r="F342" s="21" t="s">
        <v>61</v>
      </c>
      <c r="G342" s="21" t="s">
        <v>62</v>
      </c>
      <c r="H342" s="21" t="s">
        <v>63</v>
      </c>
      <c r="I342" s="21" t="s">
        <v>139</v>
      </c>
      <c r="J342" s="22">
        <v>43605</v>
      </c>
      <c r="K342" s="23">
        <v>0.50504629629630005</v>
      </c>
      <c r="L342" s="22">
        <v>43605</v>
      </c>
      <c r="M342" s="23">
        <v>0.51119212962963001</v>
      </c>
      <c r="N342" s="25">
        <v>2.95</v>
      </c>
      <c r="O342" s="21" t="s">
        <v>66</v>
      </c>
      <c r="P342" s="46">
        <f>TotalFix[[#This Row],[Confirmed activ. 3 (ILE03)]]</f>
        <v>2.95</v>
      </c>
      <c r="Q342" s="24">
        <v>20</v>
      </c>
      <c r="R342" s="21" t="s">
        <v>66</v>
      </c>
      <c r="S342" s="21" t="s">
        <v>67</v>
      </c>
    </row>
    <row r="343" spans="1:19" s="21" customFormat="1" x14ac:dyDescent="0.35">
      <c r="A343" s="26">
        <v>1530774</v>
      </c>
      <c r="B343" s="53">
        <v>411578</v>
      </c>
      <c r="C343" s="26">
        <f>VLOOKUP(TotalFix[[#This Row],[Order]],'Total Fix by SS'!B:C,2,0)</f>
        <v>212</v>
      </c>
      <c r="D343" s="21" t="s">
        <v>59</v>
      </c>
      <c r="E343" s="21" t="s">
        <v>68</v>
      </c>
      <c r="F343" s="21" t="s">
        <v>69</v>
      </c>
      <c r="G343" s="21" t="s">
        <v>62</v>
      </c>
      <c r="H343" s="21" t="s">
        <v>70</v>
      </c>
      <c r="I343" s="21" t="s">
        <v>71</v>
      </c>
      <c r="J343" s="22">
        <v>43605</v>
      </c>
      <c r="K343" s="23">
        <v>0.60815972222222003</v>
      </c>
      <c r="L343" s="22">
        <v>43605</v>
      </c>
      <c r="M343" s="23">
        <v>0.60815972222222003</v>
      </c>
      <c r="N343" s="24">
        <v>30</v>
      </c>
      <c r="O343" s="21" t="s">
        <v>66</v>
      </c>
      <c r="P343" s="46">
        <f>TotalFix[[#This Row],[Confirmed activ. 3 (ILE03)]]</f>
        <v>30</v>
      </c>
      <c r="Q343" s="24">
        <v>30</v>
      </c>
      <c r="R343" s="21" t="s">
        <v>66</v>
      </c>
      <c r="S343" s="21" t="s">
        <v>72</v>
      </c>
    </row>
    <row r="344" spans="1:19" s="21" customFormat="1" x14ac:dyDescent="0.35">
      <c r="A344" s="26">
        <v>1530774</v>
      </c>
      <c r="B344" s="53">
        <v>411578</v>
      </c>
      <c r="C344" s="26">
        <f>VLOOKUP(TotalFix[[#This Row],[Order]],'Total Fix by SS'!B:C,2,0)</f>
        <v>212</v>
      </c>
      <c r="D344" s="21" t="s">
        <v>59</v>
      </c>
      <c r="E344" s="21" t="s">
        <v>73</v>
      </c>
      <c r="F344" s="21" t="s">
        <v>61</v>
      </c>
      <c r="G344" s="21" t="s">
        <v>62</v>
      </c>
      <c r="H344" s="21" t="s">
        <v>63</v>
      </c>
      <c r="I344" s="21" t="s">
        <v>74</v>
      </c>
      <c r="J344" s="22">
        <v>43606</v>
      </c>
      <c r="K344" s="23">
        <v>0.35635416666667002</v>
      </c>
      <c r="L344" s="22">
        <v>43606</v>
      </c>
      <c r="M344" s="23">
        <v>0.50575231481480998</v>
      </c>
      <c r="N344" s="25">
        <v>3.1989999999999998</v>
      </c>
      <c r="O344" s="21" t="s">
        <v>77</v>
      </c>
      <c r="P344" s="46">
        <f>TotalFix[[#This Row],[Confirmed activ. 3 (ILE03)]]*60</f>
        <v>191.94</v>
      </c>
      <c r="Q344" s="24">
        <v>200</v>
      </c>
      <c r="R344" s="21" t="s">
        <v>66</v>
      </c>
      <c r="S344" s="21" t="s">
        <v>67</v>
      </c>
    </row>
    <row r="345" spans="1:19" s="21" customFormat="1" x14ac:dyDescent="0.35">
      <c r="A345" s="26">
        <v>1530774</v>
      </c>
      <c r="B345" s="53">
        <v>411578</v>
      </c>
      <c r="C345" s="26">
        <f>VLOOKUP(TotalFix[[#This Row],[Order]],'Total Fix by SS'!B:C,2,0)</f>
        <v>212</v>
      </c>
      <c r="D345" s="21" t="s">
        <v>59</v>
      </c>
      <c r="E345" s="21" t="s">
        <v>75</v>
      </c>
      <c r="F345" s="21" t="s">
        <v>61</v>
      </c>
      <c r="G345" s="21" t="s">
        <v>62</v>
      </c>
      <c r="H345" s="21" t="s">
        <v>63</v>
      </c>
      <c r="I345" s="21" t="s">
        <v>76</v>
      </c>
      <c r="J345" s="22">
        <v>43612</v>
      </c>
      <c r="K345" s="23">
        <v>0.37880787037037</v>
      </c>
      <c r="L345" s="22">
        <v>43612</v>
      </c>
      <c r="M345" s="23">
        <v>0.38327546296296</v>
      </c>
      <c r="N345" s="25">
        <v>3.4329999999999998</v>
      </c>
      <c r="O345" s="21" t="s">
        <v>66</v>
      </c>
      <c r="P345" s="46">
        <f>TotalFix[[#This Row],[Confirmed activ. 3 (ILE03)]]</f>
        <v>3.4329999999999998</v>
      </c>
      <c r="Q345" s="24">
        <v>500</v>
      </c>
      <c r="R345" s="21" t="s">
        <v>66</v>
      </c>
      <c r="S345" s="21" t="s">
        <v>67</v>
      </c>
    </row>
    <row r="346" spans="1:19" s="21" customFormat="1" x14ac:dyDescent="0.35">
      <c r="A346" s="26">
        <v>1530774</v>
      </c>
      <c r="B346" s="53">
        <v>411578</v>
      </c>
      <c r="C346" s="26">
        <f>VLOOKUP(TotalFix[[#This Row],[Order]],'Total Fix by SS'!B:C,2,0)</f>
        <v>212</v>
      </c>
      <c r="D346" s="21" t="s">
        <v>59</v>
      </c>
      <c r="E346" s="21" t="s">
        <v>78</v>
      </c>
      <c r="F346" s="21" t="s">
        <v>69</v>
      </c>
      <c r="G346" s="21" t="s">
        <v>62</v>
      </c>
      <c r="H346" s="21" t="s">
        <v>70</v>
      </c>
      <c r="I346" s="21" t="s">
        <v>79</v>
      </c>
      <c r="J346" s="22">
        <v>43612</v>
      </c>
      <c r="K346" s="23">
        <v>0.52945601851851998</v>
      </c>
      <c r="L346" s="22">
        <v>43612</v>
      </c>
      <c r="M346" s="23">
        <v>0.52945601851851998</v>
      </c>
      <c r="N346" s="24">
        <v>20</v>
      </c>
      <c r="O346" s="21" t="s">
        <v>66</v>
      </c>
      <c r="P346" s="46">
        <f>TotalFix[[#This Row],[Confirmed activ. 3 (ILE03)]]</f>
        <v>20</v>
      </c>
      <c r="Q346" s="24">
        <v>20</v>
      </c>
      <c r="R346" s="21" t="s">
        <v>66</v>
      </c>
      <c r="S346" s="21" t="s">
        <v>72</v>
      </c>
    </row>
    <row r="347" spans="1:19" s="21" customFormat="1" x14ac:dyDescent="0.35">
      <c r="A347" s="26">
        <v>1530774</v>
      </c>
      <c r="B347" s="53">
        <v>411578</v>
      </c>
      <c r="C347" s="26">
        <f>VLOOKUP(TotalFix[[#This Row],[Order]],'Total Fix by SS'!B:C,2,0)</f>
        <v>212</v>
      </c>
      <c r="D347" s="21" t="s">
        <v>59</v>
      </c>
      <c r="E347" s="21" t="s">
        <v>80</v>
      </c>
      <c r="F347" s="21" t="s">
        <v>69</v>
      </c>
      <c r="G347" s="21" t="s">
        <v>62</v>
      </c>
      <c r="H347" s="21" t="s">
        <v>70</v>
      </c>
      <c r="I347" s="21" t="s">
        <v>81</v>
      </c>
      <c r="J347" s="22">
        <v>43612</v>
      </c>
      <c r="K347" s="23">
        <v>0.52961805555555996</v>
      </c>
      <c r="L347" s="22">
        <v>43612</v>
      </c>
      <c r="M347" s="23">
        <v>0.52961805555555996</v>
      </c>
      <c r="N347" s="24">
        <v>20</v>
      </c>
      <c r="O347" s="21" t="s">
        <v>66</v>
      </c>
      <c r="P347" s="46">
        <f>TotalFix[[#This Row],[Confirmed activ. 3 (ILE03)]]</f>
        <v>20</v>
      </c>
      <c r="Q347" s="24">
        <v>20</v>
      </c>
      <c r="R347" s="21" t="s">
        <v>66</v>
      </c>
      <c r="S347" s="21" t="s">
        <v>72</v>
      </c>
    </row>
    <row r="348" spans="1:19" s="21" customFormat="1" x14ac:dyDescent="0.35">
      <c r="A348" s="26">
        <v>1530774</v>
      </c>
      <c r="B348" s="53">
        <v>411578</v>
      </c>
      <c r="C348" s="26">
        <f>VLOOKUP(TotalFix[[#This Row],[Order]],'Total Fix by SS'!B:C,2,0)</f>
        <v>212</v>
      </c>
      <c r="D348" s="21" t="s">
        <v>59</v>
      </c>
      <c r="E348" s="21" t="s">
        <v>82</v>
      </c>
      <c r="F348" s="21" t="s">
        <v>83</v>
      </c>
      <c r="G348" s="21" t="s">
        <v>62</v>
      </c>
      <c r="H348" s="21" t="s">
        <v>84</v>
      </c>
      <c r="I348" s="21" t="s">
        <v>84</v>
      </c>
      <c r="J348" s="22">
        <v>43612</v>
      </c>
      <c r="K348" s="23">
        <v>0.66678240740741002</v>
      </c>
      <c r="L348" s="22">
        <v>43613</v>
      </c>
      <c r="M348" s="23">
        <v>0.93606481481480996</v>
      </c>
      <c r="N348" s="25">
        <v>6.6120000000000001</v>
      </c>
      <c r="O348" s="21" t="s">
        <v>77</v>
      </c>
      <c r="P348" s="46">
        <f>TotalFix[[#This Row],[Confirmed activ. 3 (ILE03)]]*60</f>
        <v>396.72</v>
      </c>
      <c r="Q348" s="24">
        <v>450</v>
      </c>
      <c r="R348" s="21" t="s">
        <v>66</v>
      </c>
      <c r="S348" s="21" t="s">
        <v>67</v>
      </c>
    </row>
    <row r="349" spans="1:19" s="21" customFormat="1" x14ac:dyDescent="0.35">
      <c r="A349" s="26">
        <v>1530774</v>
      </c>
      <c r="B349" s="53">
        <v>411578</v>
      </c>
      <c r="C349" s="26">
        <f>VLOOKUP(TotalFix[[#This Row],[Order]],'Total Fix by SS'!B:C,2,0)</f>
        <v>212</v>
      </c>
      <c r="D349" s="21" t="s">
        <v>59</v>
      </c>
      <c r="E349" s="21" t="s">
        <v>85</v>
      </c>
      <c r="F349" s="21" t="s">
        <v>86</v>
      </c>
      <c r="G349" s="21" t="s">
        <v>62</v>
      </c>
      <c r="H349" s="21" t="s">
        <v>87</v>
      </c>
      <c r="I349" s="21" t="s">
        <v>87</v>
      </c>
      <c r="J349" s="22">
        <v>43614</v>
      </c>
      <c r="K349" s="23">
        <v>0.35097222222222002</v>
      </c>
      <c r="L349" s="22">
        <v>43614</v>
      </c>
      <c r="M349" s="23">
        <v>0.35097222222222002</v>
      </c>
      <c r="N349" s="24">
        <v>20</v>
      </c>
      <c r="O349" s="21" t="s">
        <v>66</v>
      </c>
      <c r="P349" s="46">
        <f>TotalFix[[#This Row],[Confirmed activ. 3 (ILE03)]]</f>
        <v>20</v>
      </c>
      <c r="Q349" s="24">
        <v>20</v>
      </c>
      <c r="R349" s="21" t="s">
        <v>66</v>
      </c>
      <c r="S349" s="21" t="s">
        <v>72</v>
      </c>
    </row>
    <row r="350" spans="1:19" s="21" customFormat="1" x14ac:dyDescent="0.35">
      <c r="A350" s="26">
        <v>1530774</v>
      </c>
      <c r="B350" s="53">
        <v>411578</v>
      </c>
      <c r="C350" s="26">
        <f>VLOOKUP(TotalFix[[#This Row],[Order]],'Total Fix by SS'!B:C,2,0)</f>
        <v>212</v>
      </c>
      <c r="D350" s="21" t="s">
        <v>59</v>
      </c>
      <c r="E350" s="21" t="s">
        <v>88</v>
      </c>
      <c r="F350" s="21" t="s">
        <v>89</v>
      </c>
      <c r="G350" s="21" t="s">
        <v>90</v>
      </c>
      <c r="H350" s="21" t="s">
        <v>91</v>
      </c>
      <c r="I350" s="21" t="s">
        <v>92</v>
      </c>
      <c r="J350" s="22"/>
      <c r="K350" s="23">
        <v>0</v>
      </c>
      <c r="L350" s="22"/>
      <c r="M350" s="23">
        <v>0</v>
      </c>
      <c r="N350" s="25">
        <v>0</v>
      </c>
      <c r="O350" s="21" t="s">
        <v>93</v>
      </c>
      <c r="P350" s="46"/>
      <c r="Q350" s="24">
        <v>1370</v>
      </c>
      <c r="R350" s="21" t="s">
        <v>66</v>
      </c>
      <c r="S350" s="21" t="s">
        <v>94</v>
      </c>
    </row>
    <row r="351" spans="1:19" s="21" customFormat="1" x14ac:dyDescent="0.35">
      <c r="A351" s="26">
        <v>1530774</v>
      </c>
      <c r="B351" s="53">
        <v>411578</v>
      </c>
      <c r="C351" s="26">
        <f>VLOOKUP(TotalFix[[#This Row],[Order]],'Total Fix by SS'!B:C,2,0)</f>
        <v>212</v>
      </c>
      <c r="D351" s="21" t="s">
        <v>59</v>
      </c>
      <c r="E351" s="21" t="s">
        <v>95</v>
      </c>
      <c r="F351" s="21" t="s">
        <v>61</v>
      </c>
      <c r="G351" s="21" t="s">
        <v>62</v>
      </c>
      <c r="H351" s="21" t="s">
        <v>63</v>
      </c>
      <c r="I351" s="21" t="s">
        <v>96</v>
      </c>
      <c r="J351" s="22">
        <v>43615</v>
      </c>
      <c r="K351" s="23">
        <v>0.36457175925926</v>
      </c>
      <c r="L351" s="22">
        <v>43615</v>
      </c>
      <c r="M351" s="23">
        <v>0.55216435185184998</v>
      </c>
      <c r="N351" s="25">
        <v>1.1259999999999999</v>
      </c>
      <c r="O351" s="21" t="s">
        <v>77</v>
      </c>
      <c r="P351" s="46">
        <f>TotalFix[[#This Row],[Confirmed activ. 3 (ILE03)]]*60</f>
        <v>67.559999999999988</v>
      </c>
      <c r="Q351" s="24">
        <v>40</v>
      </c>
      <c r="R351" s="21" t="s">
        <v>66</v>
      </c>
      <c r="S351" s="21" t="s">
        <v>67</v>
      </c>
    </row>
    <row r="352" spans="1:19" s="21" customFormat="1" x14ac:dyDescent="0.35">
      <c r="A352" s="26">
        <v>1530774</v>
      </c>
      <c r="B352" s="53">
        <v>411578</v>
      </c>
      <c r="C352" s="26">
        <f>VLOOKUP(TotalFix[[#This Row],[Order]],'Total Fix by SS'!B:C,2,0)</f>
        <v>212</v>
      </c>
      <c r="D352" s="21" t="s">
        <v>59</v>
      </c>
      <c r="E352" s="21" t="s">
        <v>97</v>
      </c>
      <c r="F352" s="21" t="s">
        <v>69</v>
      </c>
      <c r="G352" s="21" t="s">
        <v>62</v>
      </c>
      <c r="H352" s="21" t="s">
        <v>70</v>
      </c>
      <c r="I352" s="21" t="s">
        <v>98</v>
      </c>
      <c r="J352" s="22">
        <v>43629</v>
      </c>
      <c r="K352" s="23">
        <v>0.56087962962963001</v>
      </c>
      <c r="L352" s="22">
        <v>43629</v>
      </c>
      <c r="M352" s="23">
        <v>0.56087962962963001</v>
      </c>
      <c r="N352" s="24">
        <v>20</v>
      </c>
      <c r="O352" s="21" t="s">
        <v>66</v>
      </c>
      <c r="P352" s="46">
        <f>TotalFix[[#This Row],[Confirmed activ. 3 (ILE03)]]</f>
        <v>20</v>
      </c>
      <c r="Q352" s="24">
        <v>20</v>
      </c>
      <c r="R352" s="21" t="s">
        <v>66</v>
      </c>
      <c r="S352" s="21" t="s">
        <v>72</v>
      </c>
    </row>
    <row r="353" spans="1:19" s="21" customFormat="1" x14ac:dyDescent="0.35">
      <c r="A353" s="26">
        <v>1530774</v>
      </c>
      <c r="B353" s="53">
        <v>411578</v>
      </c>
      <c r="C353" s="26">
        <f>VLOOKUP(TotalFix[[#This Row],[Order]],'Total Fix by SS'!B:C,2,0)</f>
        <v>212</v>
      </c>
      <c r="D353" s="21" t="s">
        <v>59</v>
      </c>
      <c r="E353" s="21" t="s">
        <v>99</v>
      </c>
      <c r="F353" s="21" t="s">
        <v>69</v>
      </c>
      <c r="G353" s="21" t="s">
        <v>62</v>
      </c>
      <c r="H353" s="21" t="s">
        <v>70</v>
      </c>
      <c r="I353" s="21" t="s">
        <v>100</v>
      </c>
      <c r="J353" s="22">
        <v>43632</v>
      </c>
      <c r="K353" s="23">
        <v>0.49123842592592998</v>
      </c>
      <c r="L353" s="22">
        <v>43632</v>
      </c>
      <c r="M353" s="23">
        <v>0.49123842592592998</v>
      </c>
      <c r="N353" s="24">
        <v>50</v>
      </c>
      <c r="O353" s="21" t="s">
        <v>66</v>
      </c>
      <c r="P353" s="46">
        <f>TotalFix[[#This Row],[Confirmed activ. 3 (ILE03)]]</f>
        <v>50</v>
      </c>
      <c r="Q353" s="24">
        <v>50</v>
      </c>
      <c r="R353" s="21" t="s">
        <v>66</v>
      </c>
      <c r="S353" s="21" t="s">
        <v>72</v>
      </c>
    </row>
    <row r="354" spans="1:19" s="21" customFormat="1" x14ac:dyDescent="0.35">
      <c r="A354" s="26">
        <v>1530774</v>
      </c>
      <c r="B354" s="53">
        <v>411578</v>
      </c>
      <c r="C354" s="26">
        <f>VLOOKUP(TotalFix[[#This Row],[Order]],'Total Fix by SS'!B:C,2,0)</f>
        <v>212</v>
      </c>
      <c r="D354" s="21" t="s">
        <v>59</v>
      </c>
      <c r="E354" s="21" t="s">
        <v>101</v>
      </c>
      <c r="F354" s="21" t="s">
        <v>102</v>
      </c>
      <c r="G354" s="21" t="s">
        <v>62</v>
      </c>
      <c r="H354" s="21" t="s">
        <v>100</v>
      </c>
      <c r="I354" s="21" t="s">
        <v>103</v>
      </c>
      <c r="J354" s="22">
        <v>43632</v>
      </c>
      <c r="K354" s="23">
        <v>0.49134259259259</v>
      </c>
      <c r="L354" s="22">
        <v>43632</v>
      </c>
      <c r="M354" s="23">
        <v>0.49134259259259</v>
      </c>
      <c r="N354" s="24">
        <v>10</v>
      </c>
      <c r="O354" s="21" t="s">
        <v>66</v>
      </c>
      <c r="P354" s="46">
        <f>TotalFix[[#This Row],[Confirmed activ. 3 (ILE03)]]</f>
        <v>10</v>
      </c>
      <c r="Q354" s="24">
        <v>10</v>
      </c>
      <c r="R354" s="21" t="s">
        <v>66</v>
      </c>
      <c r="S354" s="21" t="s">
        <v>72</v>
      </c>
    </row>
    <row r="355" spans="1:19" s="21" customFormat="1" x14ac:dyDescent="0.35">
      <c r="A355" s="26">
        <v>1530774</v>
      </c>
      <c r="B355" s="53">
        <v>411578</v>
      </c>
      <c r="C355" s="26">
        <f>VLOOKUP(TotalFix[[#This Row],[Order]],'Total Fix by SS'!B:C,2,0)</f>
        <v>212</v>
      </c>
      <c r="D355" s="21" t="s">
        <v>59</v>
      </c>
      <c r="E355" s="21" t="s">
        <v>104</v>
      </c>
      <c r="F355" s="21" t="s">
        <v>102</v>
      </c>
      <c r="G355" s="21" t="s">
        <v>105</v>
      </c>
      <c r="H355" s="21" t="s">
        <v>100</v>
      </c>
      <c r="I355" s="21" t="s">
        <v>106</v>
      </c>
      <c r="J355" s="22">
        <v>43632</v>
      </c>
      <c r="K355" s="23">
        <v>0.72377314814814997</v>
      </c>
      <c r="L355" s="22">
        <v>43632</v>
      </c>
      <c r="M355" s="23">
        <v>0.72377314814814997</v>
      </c>
      <c r="N355" s="24">
        <v>10</v>
      </c>
      <c r="O355" s="21" t="s">
        <v>66</v>
      </c>
      <c r="P355" s="46">
        <f>TotalFix[[#This Row],[Confirmed activ. 3 (ILE03)]]</f>
        <v>10</v>
      </c>
      <c r="Q355" s="24">
        <v>10</v>
      </c>
      <c r="R355" s="21" t="s">
        <v>66</v>
      </c>
      <c r="S355" s="21" t="s">
        <v>72</v>
      </c>
    </row>
    <row r="356" spans="1:19" s="21" customFormat="1" x14ac:dyDescent="0.35">
      <c r="A356" s="26">
        <v>1530774</v>
      </c>
      <c r="B356" s="53">
        <v>411578</v>
      </c>
      <c r="C356" s="26">
        <f>VLOOKUP(TotalFix[[#This Row],[Order]],'Total Fix by SS'!B:C,2,0)</f>
        <v>212</v>
      </c>
      <c r="D356" s="21" t="s">
        <v>107</v>
      </c>
      <c r="E356" s="21" t="s">
        <v>60</v>
      </c>
      <c r="F356" s="21" t="s">
        <v>61</v>
      </c>
      <c r="G356" s="21" t="s">
        <v>90</v>
      </c>
      <c r="H356" s="21" t="s">
        <v>63</v>
      </c>
      <c r="I356" s="21" t="s">
        <v>108</v>
      </c>
      <c r="J356" s="22">
        <v>43608</v>
      </c>
      <c r="K356" s="23">
        <v>0.31100694444443999</v>
      </c>
      <c r="L356" s="22">
        <v>43612</v>
      </c>
      <c r="M356" s="23">
        <v>0.41175925925925999</v>
      </c>
      <c r="N356" s="25">
        <v>18.071999999999999</v>
      </c>
      <c r="O356" s="21" t="s">
        <v>77</v>
      </c>
      <c r="P356" s="46">
        <f>TotalFix[[#This Row],[Confirmed activ. 3 (ILE03)]]*60</f>
        <v>1084.32</v>
      </c>
      <c r="Q356" s="24">
        <v>1</v>
      </c>
      <c r="R356" s="21" t="s">
        <v>66</v>
      </c>
      <c r="S356" s="21" t="s">
        <v>67</v>
      </c>
    </row>
    <row r="357" spans="1:19" s="21" customFormat="1" x14ac:dyDescent="0.35">
      <c r="A357" s="26">
        <v>1530774</v>
      </c>
      <c r="B357" s="53">
        <v>411578</v>
      </c>
      <c r="C357" s="26">
        <f>VLOOKUP(TotalFix[[#This Row],[Order]],'Total Fix by SS'!B:C,2,0)</f>
        <v>212</v>
      </c>
      <c r="D357" s="21" t="s">
        <v>109</v>
      </c>
      <c r="E357" s="21" t="s">
        <v>82</v>
      </c>
      <c r="F357" s="21" t="s">
        <v>83</v>
      </c>
      <c r="G357" s="21" t="s">
        <v>90</v>
      </c>
      <c r="H357" s="21" t="s">
        <v>84</v>
      </c>
      <c r="I357" s="21" t="s">
        <v>110</v>
      </c>
      <c r="J357" s="22">
        <v>43612</v>
      </c>
      <c r="K357" s="23">
        <v>0.95315972222222001</v>
      </c>
      <c r="L357" s="22">
        <v>43613</v>
      </c>
      <c r="M357" s="23">
        <v>0.26810185185184998</v>
      </c>
      <c r="N357" s="25">
        <v>1.89</v>
      </c>
      <c r="O357" s="21" t="s">
        <v>77</v>
      </c>
      <c r="P357" s="46">
        <f>TotalFix[[#This Row],[Confirmed activ. 3 (ILE03)]]*60</f>
        <v>113.39999999999999</v>
      </c>
      <c r="Q357" s="24">
        <v>5</v>
      </c>
      <c r="R357" s="21" t="s">
        <v>66</v>
      </c>
      <c r="S357" s="21" t="s">
        <v>67</v>
      </c>
    </row>
    <row r="358" spans="1:19" s="21" customFormat="1" x14ac:dyDescent="0.35">
      <c r="A358" s="26">
        <v>1530775</v>
      </c>
      <c r="B358" s="53">
        <v>411578</v>
      </c>
      <c r="C358" s="26">
        <f>VLOOKUP(TotalFix[[#This Row],[Order]],'Total Fix by SS'!B:C,2,0)</f>
        <v>212</v>
      </c>
      <c r="D358" s="21" t="s">
        <v>59</v>
      </c>
      <c r="E358" s="21" t="s">
        <v>60</v>
      </c>
      <c r="F358" s="21" t="s">
        <v>61</v>
      </c>
      <c r="G358" s="21" t="s">
        <v>62</v>
      </c>
      <c r="H358" s="21" t="s">
        <v>63</v>
      </c>
      <c r="I358" s="21" t="s">
        <v>64</v>
      </c>
      <c r="J358" s="22">
        <v>43604</v>
      </c>
      <c r="K358" s="23">
        <v>0.44553240740741001</v>
      </c>
      <c r="L358" s="22">
        <v>43604</v>
      </c>
      <c r="M358" s="23">
        <v>0.4497337962963</v>
      </c>
      <c r="N358" s="25">
        <v>2.0169999999999999</v>
      </c>
      <c r="O358" s="21" t="s">
        <v>66</v>
      </c>
      <c r="P358" s="46">
        <f>TotalFix[[#This Row],[Confirmed activ. 3 (ILE03)]]</f>
        <v>2.0169999999999999</v>
      </c>
      <c r="Q358" s="24">
        <v>20</v>
      </c>
      <c r="R358" s="21" t="s">
        <v>66</v>
      </c>
      <c r="S358" s="21" t="s">
        <v>67</v>
      </c>
    </row>
    <row r="359" spans="1:19" s="21" customFormat="1" x14ac:dyDescent="0.35">
      <c r="A359" s="26">
        <v>1530775</v>
      </c>
      <c r="B359" s="53">
        <v>411578</v>
      </c>
      <c r="C359" s="26">
        <f>VLOOKUP(TotalFix[[#This Row],[Order]],'Total Fix by SS'!B:C,2,0)</f>
        <v>212</v>
      </c>
      <c r="D359" s="21" t="s">
        <v>59</v>
      </c>
      <c r="E359" s="21" t="s">
        <v>68</v>
      </c>
      <c r="F359" s="21" t="s">
        <v>69</v>
      </c>
      <c r="G359" s="21" t="s">
        <v>62</v>
      </c>
      <c r="H359" s="21" t="s">
        <v>70</v>
      </c>
      <c r="I359" s="21" t="s">
        <v>71</v>
      </c>
      <c r="J359" s="22">
        <v>43604</v>
      </c>
      <c r="K359" s="23">
        <v>0.45403935185185001</v>
      </c>
      <c r="L359" s="22">
        <v>43604</v>
      </c>
      <c r="M359" s="23">
        <v>0.45403935185185001</v>
      </c>
      <c r="N359" s="24">
        <v>30</v>
      </c>
      <c r="O359" s="21" t="s">
        <v>66</v>
      </c>
      <c r="P359" s="46">
        <f>TotalFix[[#This Row],[Confirmed activ. 3 (ILE03)]]</f>
        <v>30</v>
      </c>
      <c r="Q359" s="24">
        <v>30</v>
      </c>
      <c r="R359" s="21" t="s">
        <v>66</v>
      </c>
      <c r="S359" s="21" t="s">
        <v>72</v>
      </c>
    </row>
    <row r="360" spans="1:19" s="21" customFormat="1" x14ac:dyDescent="0.35">
      <c r="A360" s="26">
        <v>1530775</v>
      </c>
      <c r="B360" s="53">
        <v>411578</v>
      </c>
      <c r="C360" s="26">
        <f>VLOOKUP(TotalFix[[#This Row],[Order]],'Total Fix by SS'!B:C,2,0)</f>
        <v>212</v>
      </c>
      <c r="D360" s="21" t="s">
        <v>59</v>
      </c>
      <c r="E360" s="21" t="s">
        <v>73</v>
      </c>
      <c r="F360" s="21" t="s">
        <v>61</v>
      </c>
      <c r="G360" s="21" t="s">
        <v>62</v>
      </c>
      <c r="H360" s="21" t="s">
        <v>63</v>
      </c>
      <c r="I360" s="21" t="s">
        <v>74</v>
      </c>
      <c r="J360" s="22">
        <v>43605</v>
      </c>
      <c r="K360" s="23">
        <v>0.33586805555555999</v>
      </c>
      <c r="L360" s="22">
        <v>43608</v>
      </c>
      <c r="M360" s="23">
        <v>0.64256944444443997</v>
      </c>
      <c r="N360" s="25">
        <v>13.311999999999999</v>
      </c>
      <c r="O360" s="21" t="s">
        <v>77</v>
      </c>
      <c r="P360" s="46">
        <f>TotalFix[[#This Row],[Confirmed activ. 3 (ILE03)]]*60</f>
        <v>798.71999999999991</v>
      </c>
      <c r="Q360" s="24">
        <v>200</v>
      </c>
      <c r="R360" s="21" t="s">
        <v>66</v>
      </c>
      <c r="S360" s="21" t="s">
        <v>67</v>
      </c>
    </row>
    <row r="361" spans="1:19" s="21" customFormat="1" x14ac:dyDescent="0.35">
      <c r="A361" s="26">
        <v>1530775</v>
      </c>
      <c r="B361" s="53">
        <v>411578</v>
      </c>
      <c r="C361" s="26">
        <f>VLOOKUP(TotalFix[[#This Row],[Order]],'Total Fix by SS'!B:C,2,0)</f>
        <v>212</v>
      </c>
      <c r="D361" s="21" t="s">
        <v>59</v>
      </c>
      <c r="E361" s="21" t="s">
        <v>75</v>
      </c>
      <c r="F361" s="21" t="s">
        <v>61</v>
      </c>
      <c r="G361" s="21" t="s">
        <v>62</v>
      </c>
      <c r="H361" s="21" t="s">
        <v>63</v>
      </c>
      <c r="I361" s="21" t="s">
        <v>76</v>
      </c>
      <c r="J361" s="22">
        <v>43611</v>
      </c>
      <c r="K361" s="23">
        <v>0.30971064814815003</v>
      </c>
      <c r="L361" s="22">
        <v>43613</v>
      </c>
      <c r="M361" s="23">
        <v>0.45059027777777999</v>
      </c>
      <c r="N361" s="25">
        <v>27.123000000000001</v>
      </c>
      <c r="O361" s="21" t="s">
        <v>77</v>
      </c>
      <c r="P361" s="46">
        <f>TotalFix[[#This Row],[Confirmed activ. 3 (ILE03)]]*60</f>
        <v>1627.38</v>
      </c>
      <c r="Q361" s="24">
        <v>500</v>
      </c>
      <c r="R361" s="21" t="s">
        <v>66</v>
      </c>
      <c r="S361" s="21" t="s">
        <v>67</v>
      </c>
    </row>
    <row r="362" spans="1:19" s="21" customFormat="1" x14ac:dyDescent="0.35">
      <c r="A362" s="26">
        <v>1530775</v>
      </c>
      <c r="B362" s="53">
        <v>411578</v>
      </c>
      <c r="C362" s="26">
        <f>VLOOKUP(TotalFix[[#This Row],[Order]],'Total Fix by SS'!B:C,2,0)</f>
        <v>212</v>
      </c>
      <c r="D362" s="21" t="s">
        <v>59</v>
      </c>
      <c r="E362" s="21" t="s">
        <v>78</v>
      </c>
      <c r="F362" s="21" t="s">
        <v>69</v>
      </c>
      <c r="G362" s="21" t="s">
        <v>62</v>
      </c>
      <c r="H362" s="21" t="s">
        <v>70</v>
      </c>
      <c r="I362" s="21" t="s">
        <v>79</v>
      </c>
      <c r="J362" s="22">
        <v>43613</v>
      </c>
      <c r="K362" s="23">
        <v>0.59810185185185005</v>
      </c>
      <c r="L362" s="22">
        <v>43613</v>
      </c>
      <c r="M362" s="23">
        <v>0.59810185185185005</v>
      </c>
      <c r="N362" s="24">
        <v>20</v>
      </c>
      <c r="O362" s="21" t="s">
        <v>66</v>
      </c>
      <c r="P362" s="46">
        <f>TotalFix[[#This Row],[Confirmed activ. 3 (ILE03)]]</f>
        <v>20</v>
      </c>
      <c r="Q362" s="24">
        <v>20</v>
      </c>
      <c r="R362" s="21" t="s">
        <v>66</v>
      </c>
      <c r="S362" s="21" t="s">
        <v>72</v>
      </c>
    </row>
    <row r="363" spans="1:19" s="21" customFormat="1" x14ac:dyDescent="0.35">
      <c r="A363" s="26">
        <v>1530775</v>
      </c>
      <c r="B363" s="53">
        <v>411578</v>
      </c>
      <c r="C363" s="26">
        <f>VLOOKUP(TotalFix[[#This Row],[Order]],'Total Fix by SS'!B:C,2,0)</f>
        <v>212</v>
      </c>
      <c r="D363" s="21" t="s">
        <v>59</v>
      </c>
      <c r="E363" s="21" t="s">
        <v>80</v>
      </c>
      <c r="F363" s="21" t="s">
        <v>69</v>
      </c>
      <c r="G363" s="21" t="s">
        <v>62</v>
      </c>
      <c r="H363" s="21" t="s">
        <v>70</v>
      </c>
      <c r="I363" s="21" t="s">
        <v>81</v>
      </c>
      <c r="J363" s="22">
        <v>43613</v>
      </c>
      <c r="K363" s="23">
        <v>0.62414351851852001</v>
      </c>
      <c r="L363" s="22">
        <v>43613</v>
      </c>
      <c r="M363" s="23">
        <v>0.62414351851852001</v>
      </c>
      <c r="N363" s="24">
        <v>20</v>
      </c>
      <c r="O363" s="21" t="s">
        <v>66</v>
      </c>
      <c r="P363" s="46">
        <f>TotalFix[[#This Row],[Confirmed activ. 3 (ILE03)]]</f>
        <v>20</v>
      </c>
      <c r="Q363" s="24">
        <v>20</v>
      </c>
      <c r="R363" s="21" t="s">
        <v>66</v>
      </c>
      <c r="S363" s="21" t="s">
        <v>72</v>
      </c>
    </row>
    <row r="364" spans="1:19" s="21" customFormat="1" x14ac:dyDescent="0.35">
      <c r="A364" s="26">
        <v>1530775</v>
      </c>
      <c r="B364" s="53">
        <v>411578</v>
      </c>
      <c r="C364" s="26">
        <f>VLOOKUP(TotalFix[[#This Row],[Order]],'Total Fix by SS'!B:C,2,0)</f>
        <v>212</v>
      </c>
      <c r="D364" s="21" t="s">
        <v>59</v>
      </c>
      <c r="E364" s="21" t="s">
        <v>82</v>
      </c>
      <c r="F364" s="21" t="s">
        <v>83</v>
      </c>
      <c r="G364" s="21" t="s">
        <v>62</v>
      </c>
      <c r="H364" s="21" t="s">
        <v>84</v>
      </c>
      <c r="I364" s="21" t="s">
        <v>84</v>
      </c>
      <c r="J364" s="22">
        <v>43613</v>
      </c>
      <c r="K364" s="23">
        <v>0.64953703703704002</v>
      </c>
      <c r="L364" s="22">
        <v>43614</v>
      </c>
      <c r="M364" s="23">
        <v>0.59981481481481003</v>
      </c>
      <c r="N364" s="25">
        <v>8.8140000000000001</v>
      </c>
      <c r="O364" s="21" t="s">
        <v>77</v>
      </c>
      <c r="P364" s="46">
        <f>TotalFix[[#This Row],[Confirmed activ. 3 (ILE03)]]*60</f>
        <v>528.84</v>
      </c>
      <c r="Q364" s="24">
        <v>450</v>
      </c>
      <c r="R364" s="21" t="s">
        <v>66</v>
      </c>
      <c r="S364" s="21" t="s">
        <v>67</v>
      </c>
    </row>
    <row r="365" spans="1:19" s="21" customFormat="1" x14ac:dyDescent="0.35">
      <c r="A365" s="26">
        <v>1530775</v>
      </c>
      <c r="B365" s="53">
        <v>411578</v>
      </c>
      <c r="C365" s="26">
        <f>VLOOKUP(TotalFix[[#This Row],[Order]],'Total Fix by SS'!B:C,2,0)</f>
        <v>212</v>
      </c>
      <c r="D365" s="21" t="s">
        <v>59</v>
      </c>
      <c r="E365" s="21" t="s">
        <v>85</v>
      </c>
      <c r="F365" s="21" t="s">
        <v>86</v>
      </c>
      <c r="G365" s="21" t="s">
        <v>62</v>
      </c>
      <c r="H365" s="21" t="s">
        <v>87</v>
      </c>
      <c r="I365" s="21" t="s">
        <v>87</v>
      </c>
      <c r="J365" s="22">
        <v>43626</v>
      </c>
      <c r="K365" s="23">
        <v>0.33898148148148</v>
      </c>
      <c r="L365" s="22">
        <v>43626</v>
      </c>
      <c r="M365" s="23">
        <v>0.33898148148148</v>
      </c>
      <c r="N365" s="24">
        <v>20</v>
      </c>
      <c r="O365" s="21" t="s">
        <v>66</v>
      </c>
      <c r="P365" s="46">
        <f>TotalFix[[#This Row],[Confirmed activ. 3 (ILE03)]]</f>
        <v>20</v>
      </c>
      <c r="Q365" s="24">
        <v>20</v>
      </c>
      <c r="R365" s="21" t="s">
        <v>66</v>
      </c>
      <c r="S365" s="21" t="s">
        <v>72</v>
      </c>
    </row>
    <row r="366" spans="1:19" s="21" customFormat="1" x14ac:dyDescent="0.35">
      <c r="A366" s="26">
        <v>1530775</v>
      </c>
      <c r="B366" s="53">
        <v>411578</v>
      </c>
      <c r="C366" s="26">
        <f>VLOOKUP(TotalFix[[#This Row],[Order]],'Total Fix by SS'!B:C,2,0)</f>
        <v>212</v>
      </c>
      <c r="D366" s="21" t="s">
        <v>59</v>
      </c>
      <c r="E366" s="21" t="s">
        <v>88</v>
      </c>
      <c r="F366" s="21" t="s">
        <v>89</v>
      </c>
      <c r="G366" s="21" t="s">
        <v>90</v>
      </c>
      <c r="H366" s="21" t="s">
        <v>91</v>
      </c>
      <c r="I366" s="21" t="s">
        <v>92</v>
      </c>
      <c r="J366" s="22"/>
      <c r="K366" s="23">
        <v>0</v>
      </c>
      <c r="L366" s="22"/>
      <c r="M366" s="23">
        <v>0</v>
      </c>
      <c r="N366" s="25">
        <v>0</v>
      </c>
      <c r="O366" s="21" t="s">
        <v>93</v>
      </c>
      <c r="P366" s="46"/>
      <c r="Q366" s="24">
        <v>1370</v>
      </c>
      <c r="R366" s="21" t="s">
        <v>66</v>
      </c>
      <c r="S366" s="21" t="s">
        <v>94</v>
      </c>
    </row>
    <row r="367" spans="1:19" s="21" customFormat="1" x14ac:dyDescent="0.35">
      <c r="A367" s="26">
        <v>1530775</v>
      </c>
      <c r="B367" s="53">
        <v>411578</v>
      </c>
      <c r="C367" s="26">
        <f>VLOOKUP(TotalFix[[#This Row],[Order]],'Total Fix by SS'!B:C,2,0)</f>
        <v>212</v>
      </c>
      <c r="D367" s="21" t="s">
        <v>59</v>
      </c>
      <c r="E367" s="21" t="s">
        <v>95</v>
      </c>
      <c r="F367" s="21" t="s">
        <v>61</v>
      </c>
      <c r="G367" s="21" t="s">
        <v>62</v>
      </c>
      <c r="H367" s="21" t="s">
        <v>63</v>
      </c>
      <c r="I367" s="21" t="s">
        <v>96</v>
      </c>
      <c r="J367" s="22">
        <v>43627</v>
      </c>
      <c r="K367" s="23">
        <v>0.42200231481480999</v>
      </c>
      <c r="L367" s="22">
        <v>43627</v>
      </c>
      <c r="M367" s="23">
        <v>0.67930555555556005</v>
      </c>
      <c r="N367" s="25">
        <v>46.216999999999999</v>
      </c>
      <c r="O367" s="21" t="s">
        <v>66</v>
      </c>
      <c r="P367" s="46">
        <f>TotalFix[[#This Row],[Confirmed activ. 3 (ILE03)]]</f>
        <v>46.216999999999999</v>
      </c>
      <c r="Q367" s="24">
        <v>40</v>
      </c>
      <c r="R367" s="21" t="s">
        <v>66</v>
      </c>
      <c r="S367" s="21" t="s">
        <v>67</v>
      </c>
    </row>
    <row r="368" spans="1:19" s="21" customFormat="1" x14ac:dyDescent="0.35">
      <c r="A368" s="26">
        <v>1530775</v>
      </c>
      <c r="B368" s="53">
        <v>411578</v>
      </c>
      <c r="C368" s="26">
        <f>VLOOKUP(TotalFix[[#This Row],[Order]],'Total Fix by SS'!B:C,2,0)</f>
        <v>212</v>
      </c>
      <c r="D368" s="21" t="s">
        <v>59</v>
      </c>
      <c r="E368" s="21" t="s">
        <v>97</v>
      </c>
      <c r="F368" s="21" t="s">
        <v>69</v>
      </c>
      <c r="G368" s="21" t="s">
        <v>62</v>
      </c>
      <c r="H368" s="21" t="s">
        <v>70</v>
      </c>
      <c r="I368" s="21" t="s">
        <v>98</v>
      </c>
      <c r="J368" s="22">
        <v>43629</v>
      </c>
      <c r="K368" s="23">
        <v>0.56101851851852003</v>
      </c>
      <c r="L368" s="22">
        <v>43629</v>
      </c>
      <c r="M368" s="23">
        <v>0.56101851851852003</v>
      </c>
      <c r="N368" s="24">
        <v>20</v>
      </c>
      <c r="O368" s="21" t="s">
        <v>66</v>
      </c>
      <c r="P368" s="46">
        <f>TotalFix[[#This Row],[Confirmed activ. 3 (ILE03)]]</f>
        <v>20</v>
      </c>
      <c r="Q368" s="24">
        <v>20</v>
      </c>
      <c r="R368" s="21" t="s">
        <v>66</v>
      </c>
      <c r="S368" s="21" t="s">
        <v>72</v>
      </c>
    </row>
    <row r="369" spans="1:19" s="21" customFormat="1" x14ac:dyDescent="0.35">
      <c r="A369" s="26">
        <v>1530775</v>
      </c>
      <c r="B369" s="53">
        <v>411578</v>
      </c>
      <c r="C369" s="26">
        <f>VLOOKUP(TotalFix[[#This Row],[Order]],'Total Fix by SS'!B:C,2,0)</f>
        <v>212</v>
      </c>
      <c r="D369" s="21" t="s">
        <v>59</v>
      </c>
      <c r="E369" s="21" t="s">
        <v>99</v>
      </c>
      <c r="F369" s="21" t="s">
        <v>69</v>
      </c>
      <c r="G369" s="21" t="s">
        <v>62</v>
      </c>
      <c r="H369" s="21" t="s">
        <v>70</v>
      </c>
      <c r="I369" s="21" t="s">
        <v>100</v>
      </c>
      <c r="J369" s="22">
        <v>43629</v>
      </c>
      <c r="K369" s="23">
        <v>0.63587962962962996</v>
      </c>
      <c r="L369" s="22">
        <v>43629</v>
      </c>
      <c r="M369" s="23">
        <v>0.63587962962962996</v>
      </c>
      <c r="N369" s="24">
        <v>50</v>
      </c>
      <c r="O369" s="21" t="s">
        <v>66</v>
      </c>
      <c r="P369" s="46">
        <f>TotalFix[[#This Row],[Confirmed activ. 3 (ILE03)]]</f>
        <v>50</v>
      </c>
      <c r="Q369" s="24">
        <v>50</v>
      </c>
      <c r="R369" s="21" t="s">
        <v>66</v>
      </c>
      <c r="S369" s="21" t="s">
        <v>72</v>
      </c>
    </row>
    <row r="370" spans="1:19" s="21" customFormat="1" x14ac:dyDescent="0.35">
      <c r="A370" s="26">
        <v>1530775</v>
      </c>
      <c r="B370" s="53">
        <v>411578</v>
      </c>
      <c r="C370" s="26">
        <f>VLOOKUP(TotalFix[[#This Row],[Order]],'Total Fix by SS'!B:C,2,0)</f>
        <v>212</v>
      </c>
      <c r="D370" s="21" t="s">
        <v>59</v>
      </c>
      <c r="E370" s="21" t="s">
        <v>101</v>
      </c>
      <c r="F370" s="21" t="s">
        <v>102</v>
      </c>
      <c r="G370" s="21" t="s">
        <v>62</v>
      </c>
      <c r="H370" s="21" t="s">
        <v>100</v>
      </c>
      <c r="I370" s="21" t="s">
        <v>103</v>
      </c>
      <c r="J370" s="22">
        <v>43629</v>
      </c>
      <c r="K370" s="23">
        <v>0.63601851851851998</v>
      </c>
      <c r="L370" s="22">
        <v>43629</v>
      </c>
      <c r="M370" s="23">
        <v>0.63601851851851998</v>
      </c>
      <c r="N370" s="24">
        <v>10</v>
      </c>
      <c r="O370" s="21" t="s">
        <v>66</v>
      </c>
      <c r="P370" s="46">
        <f>TotalFix[[#This Row],[Confirmed activ. 3 (ILE03)]]</f>
        <v>10</v>
      </c>
      <c r="Q370" s="24">
        <v>10</v>
      </c>
      <c r="R370" s="21" t="s">
        <v>66</v>
      </c>
      <c r="S370" s="21" t="s">
        <v>72</v>
      </c>
    </row>
    <row r="371" spans="1:19" s="21" customFormat="1" x14ac:dyDescent="0.35">
      <c r="A371" s="26">
        <v>1530775</v>
      </c>
      <c r="B371" s="53">
        <v>411578</v>
      </c>
      <c r="C371" s="26">
        <f>VLOOKUP(TotalFix[[#This Row],[Order]],'Total Fix by SS'!B:C,2,0)</f>
        <v>212</v>
      </c>
      <c r="D371" s="21" t="s">
        <v>59</v>
      </c>
      <c r="E371" s="21" t="s">
        <v>104</v>
      </c>
      <c r="F371" s="21" t="s">
        <v>102</v>
      </c>
      <c r="G371" s="21" t="s">
        <v>105</v>
      </c>
      <c r="H371" s="21" t="s">
        <v>100</v>
      </c>
      <c r="I371" s="21" t="s">
        <v>106</v>
      </c>
      <c r="J371" s="22">
        <v>43632</v>
      </c>
      <c r="K371" s="23">
        <v>0.72393518518518996</v>
      </c>
      <c r="L371" s="22">
        <v>43632</v>
      </c>
      <c r="M371" s="23">
        <v>0.72393518518518996</v>
      </c>
      <c r="N371" s="24">
        <v>10</v>
      </c>
      <c r="O371" s="21" t="s">
        <v>66</v>
      </c>
      <c r="P371" s="46">
        <f>TotalFix[[#This Row],[Confirmed activ. 3 (ILE03)]]</f>
        <v>10</v>
      </c>
      <c r="Q371" s="24">
        <v>10</v>
      </c>
      <c r="R371" s="21" t="s">
        <v>66</v>
      </c>
      <c r="S371" s="21" t="s">
        <v>72</v>
      </c>
    </row>
    <row r="372" spans="1:19" s="21" customFormat="1" x14ac:dyDescent="0.35">
      <c r="A372" s="26">
        <v>1530775</v>
      </c>
      <c r="B372" s="53">
        <v>411578</v>
      </c>
      <c r="C372" s="26">
        <f>VLOOKUP(TotalFix[[#This Row],[Order]],'Total Fix by SS'!B:C,2,0)</f>
        <v>212</v>
      </c>
      <c r="D372" s="21" t="s">
        <v>107</v>
      </c>
      <c r="E372" s="21" t="s">
        <v>60</v>
      </c>
      <c r="F372" s="21" t="s">
        <v>61</v>
      </c>
      <c r="G372" s="21" t="s">
        <v>90</v>
      </c>
      <c r="H372" s="21" t="s">
        <v>63</v>
      </c>
      <c r="I372" s="21" t="s">
        <v>108</v>
      </c>
      <c r="J372" s="22">
        <v>43606</v>
      </c>
      <c r="K372" s="23">
        <v>0.32641203703704003</v>
      </c>
      <c r="L372" s="22">
        <v>43613</v>
      </c>
      <c r="M372" s="23">
        <v>0.53864583333333005</v>
      </c>
      <c r="N372" s="25">
        <v>11.223000000000001</v>
      </c>
      <c r="O372" s="21" t="s">
        <v>77</v>
      </c>
      <c r="P372" s="46">
        <f>TotalFix[[#This Row],[Confirmed activ. 3 (ILE03)]]*60</f>
        <v>673.38</v>
      </c>
      <c r="Q372" s="24">
        <v>1</v>
      </c>
      <c r="R372" s="21" t="s">
        <v>66</v>
      </c>
      <c r="S372" s="21" t="s">
        <v>67</v>
      </c>
    </row>
    <row r="373" spans="1:19" s="21" customFormat="1" x14ac:dyDescent="0.35">
      <c r="A373" s="26">
        <v>1530775</v>
      </c>
      <c r="B373" s="53">
        <v>411578</v>
      </c>
      <c r="C373" s="26">
        <f>VLOOKUP(TotalFix[[#This Row],[Order]],'Total Fix by SS'!B:C,2,0)</f>
        <v>212</v>
      </c>
      <c r="D373" s="21" t="s">
        <v>109</v>
      </c>
      <c r="E373" s="21" t="s">
        <v>82</v>
      </c>
      <c r="F373" s="21" t="s">
        <v>83</v>
      </c>
      <c r="G373" s="21" t="s">
        <v>90</v>
      </c>
      <c r="H373" s="21" t="s">
        <v>84</v>
      </c>
      <c r="I373" s="21" t="s">
        <v>110</v>
      </c>
      <c r="J373" s="22"/>
      <c r="K373" s="23">
        <v>0</v>
      </c>
      <c r="L373" s="22"/>
      <c r="M373" s="23">
        <v>0</v>
      </c>
      <c r="N373" s="25">
        <v>0</v>
      </c>
      <c r="O373" s="21" t="s">
        <v>93</v>
      </c>
      <c r="P373" s="46"/>
      <c r="Q373" s="24">
        <v>5</v>
      </c>
      <c r="R373" s="21" t="s">
        <v>66</v>
      </c>
      <c r="S373" s="21" t="s">
        <v>94</v>
      </c>
    </row>
    <row r="374" spans="1:19" s="21" customFormat="1" x14ac:dyDescent="0.35">
      <c r="A374" s="26">
        <v>1530776</v>
      </c>
      <c r="B374" s="53">
        <v>411578</v>
      </c>
      <c r="C374" s="26">
        <f>VLOOKUP(TotalFix[[#This Row],[Order]],'Total Fix by SS'!B:C,2,0)</f>
        <v>212</v>
      </c>
      <c r="D374" s="21" t="s">
        <v>59</v>
      </c>
      <c r="E374" s="21" t="s">
        <v>60</v>
      </c>
      <c r="F374" s="21" t="s">
        <v>61</v>
      </c>
      <c r="G374" s="21" t="s">
        <v>62</v>
      </c>
      <c r="H374" s="21" t="s">
        <v>63</v>
      </c>
      <c r="I374" s="21" t="s">
        <v>64</v>
      </c>
      <c r="J374" s="22">
        <v>43605</v>
      </c>
      <c r="K374" s="23">
        <v>0.50504629629630005</v>
      </c>
      <c r="L374" s="22">
        <v>43605</v>
      </c>
      <c r="M374" s="23">
        <v>0.51119212962963001</v>
      </c>
      <c r="N374" s="25">
        <v>2.95</v>
      </c>
      <c r="O374" s="21" t="s">
        <v>66</v>
      </c>
      <c r="P374" s="46">
        <f>TotalFix[[#This Row],[Confirmed activ. 3 (ILE03)]]</f>
        <v>2.95</v>
      </c>
      <c r="Q374" s="24">
        <v>20</v>
      </c>
      <c r="R374" s="21" t="s">
        <v>66</v>
      </c>
      <c r="S374" s="21" t="s">
        <v>67</v>
      </c>
    </row>
    <row r="375" spans="1:19" s="21" customFormat="1" x14ac:dyDescent="0.35">
      <c r="A375" s="26">
        <v>1530776</v>
      </c>
      <c r="B375" s="53">
        <v>411578</v>
      </c>
      <c r="C375" s="26">
        <f>VLOOKUP(TotalFix[[#This Row],[Order]],'Total Fix by SS'!B:C,2,0)</f>
        <v>212</v>
      </c>
      <c r="D375" s="21" t="s">
        <v>59</v>
      </c>
      <c r="E375" s="21" t="s">
        <v>68</v>
      </c>
      <c r="F375" s="21" t="s">
        <v>69</v>
      </c>
      <c r="G375" s="21" t="s">
        <v>62</v>
      </c>
      <c r="H375" s="21" t="s">
        <v>70</v>
      </c>
      <c r="I375" s="21" t="s">
        <v>71</v>
      </c>
      <c r="J375" s="22">
        <v>43605</v>
      </c>
      <c r="K375" s="23">
        <v>0.60841435185185</v>
      </c>
      <c r="L375" s="22">
        <v>43605</v>
      </c>
      <c r="M375" s="23">
        <v>0.60841435185185</v>
      </c>
      <c r="N375" s="24">
        <v>30</v>
      </c>
      <c r="O375" s="21" t="s">
        <v>66</v>
      </c>
      <c r="P375" s="46">
        <f>TotalFix[[#This Row],[Confirmed activ. 3 (ILE03)]]</f>
        <v>30</v>
      </c>
      <c r="Q375" s="24">
        <v>30</v>
      </c>
      <c r="R375" s="21" t="s">
        <v>66</v>
      </c>
      <c r="S375" s="21" t="s">
        <v>72</v>
      </c>
    </row>
    <row r="376" spans="1:19" s="21" customFormat="1" x14ac:dyDescent="0.35">
      <c r="A376" s="26">
        <v>1530776</v>
      </c>
      <c r="B376" s="53">
        <v>411578</v>
      </c>
      <c r="C376" s="26">
        <f>VLOOKUP(TotalFix[[#This Row],[Order]],'Total Fix by SS'!B:C,2,0)</f>
        <v>212</v>
      </c>
      <c r="D376" s="21" t="s">
        <v>59</v>
      </c>
      <c r="E376" s="21" t="s">
        <v>73</v>
      </c>
      <c r="F376" s="21" t="s">
        <v>61</v>
      </c>
      <c r="G376" s="21" t="s">
        <v>62</v>
      </c>
      <c r="H376" s="21" t="s">
        <v>63</v>
      </c>
      <c r="I376" s="21" t="s">
        <v>74</v>
      </c>
      <c r="J376" s="22">
        <v>43606</v>
      </c>
      <c r="K376" s="23">
        <v>0.32337962962963002</v>
      </c>
      <c r="L376" s="22">
        <v>43612</v>
      </c>
      <c r="M376" s="23">
        <v>0.38327546296296</v>
      </c>
      <c r="N376" s="25">
        <v>4.7080000000000002</v>
      </c>
      <c r="O376" s="21" t="s">
        <v>77</v>
      </c>
      <c r="P376" s="46">
        <f>TotalFix[[#This Row],[Confirmed activ. 3 (ILE03)]]*60</f>
        <v>282.48</v>
      </c>
      <c r="Q376" s="24">
        <v>200</v>
      </c>
      <c r="R376" s="21" t="s">
        <v>66</v>
      </c>
      <c r="S376" s="21" t="s">
        <v>67</v>
      </c>
    </row>
    <row r="377" spans="1:19" s="21" customFormat="1" x14ac:dyDescent="0.35">
      <c r="A377" s="26">
        <v>1530776</v>
      </c>
      <c r="B377" s="53">
        <v>411578</v>
      </c>
      <c r="C377" s="26">
        <f>VLOOKUP(TotalFix[[#This Row],[Order]],'Total Fix by SS'!B:C,2,0)</f>
        <v>212</v>
      </c>
      <c r="D377" s="21" t="s">
        <v>59</v>
      </c>
      <c r="E377" s="21" t="s">
        <v>75</v>
      </c>
      <c r="F377" s="21" t="s">
        <v>61</v>
      </c>
      <c r="G377" s="21" t="s">
        <v>62</v>
      </c>
      <c r="H377" s="21" t="s">
        <v>63</v>
      </c>
      <c r="I377" s="21" t="s">
        <v>76</v>
      </c>
      <c r="J377" s="22">
        <v>43612</v>
      </c>
      <c r="K377" s="23">
        <v>0.40810185185184999</v>
      </c>
      <c r="L377" s="22">
        <v>43612</v>
      </c>
      <c r="M377" s="23">
        <v>0.41473379629629997</v>
      </c>
      <c r="N377" s="25">
        <v>9.5500000000000007</v>
      </c>
      <c r="O377" s="21" t="s">
        <v>66</v>
      </c>
      <c r="P377" s="46">
        <f>TotalFix[[#This Row],[Confirmed activ. 3 (ILE03)]]</f>
        <v>9.5500000000000007</v>
      </c>
      <c r="Q377" s="24">
        <v>500</v>
      </c>
      <c r="R377" s="21" t="s">
        <v>66</v>
      </c>
      <c r="S377" s="21" t="s">
        <v>67</v>
      </c>
    </row>
    <row r="378" spans="1:19" s="21" customFormat="1" x14ac:dyDescent="0.35">
      <c r="A378" s="26">
        <v>1530776</v>
      </c>
      <c r="B378" s="53">
        <v>411578</v>
      </c>
      <c r="C378" s="26">
        <f>VLOOKUP(TotalFix[[#This Row],[Order]],'Total Fix by SS'!B:C,2,0)</f>
        <v>212</v>
      </c>
      <c r="D378" s="21" t="s">
        <v>59</v>
      </c>
      <c r="E378" s="21" t="s">
        <v>78</v>
      </c>
      <c r="F378" s="21" t="s">
        <v>69</v>
      </c>
      <c r="G378" s="21" t="s">
        <v>62</v>
      </c>
      <c r="H378" s="21" t="s">
        <v>70</v>
      </c>
      <c r="I378" s="21" t="s">
        <v>79</v>
      </c>
      <c r="J378" s="22">
        <v>43612</v>
      </c>
      <c r="K378" s="23">
        <v>0.57982638888889004</v>
      </c>
      <c r="L378" s="22">
        <v>43612</v>
      </c>
      <c r="M378" s="23">
        <v>0.57982638888889004</v>
      </c>
      <c r="N378" s="24">
        <v>20</v>
      </c>
      <c r="O378" s="21" t="s">
        <v>66</v>
      </c>
      <c r="P378" s="46">
        <f>TotalFix[[#This Row],[Confirmed activ. 3 (ILE03)]]</f>
        <v>20</v>
      </c>
      <c r="Q378" s="24">
        <v>20</v>
      </c>
      <c r="R378" s="21" t="s">
        <v>66</v>
      </c>
      <c r="S378" s="21" t="s">
        <v>72</v>
      </c>
    </row>
    <row r="379" spans="1:19" s="21" customFormat="1" x14ac:dyDescent="0.35">
      <c r="A379" s="26">
        <v>1530776</v>
      </c>
      <c r="B379" s="53">
        <v>411578</v>
      </c>
      <c r="C379" s="26">
        <f>VLOOKUP(TotalFix[[#This Row],[Order]],'Total Fix by SS'!B:C,2,0)</f>
        <v>212</v>
      </c>
      <c r="D379" s="21" t="s">
        <v>59</v>
      </c>
      <c r="E379" s="21" t="s">
        <v>80</v>
      </c>
      <c r="F379" s="21" t="s">
        <v>69</v>
      </c>
      <c r="G379" s="21" t="s">
        <v>62</v>
      </c>
      <c r="H379" s="21" t="s">
        <v>70</v>
      </c>
      <c r="I379" s="21" t="s">
        <v>81</v>
      </c>
      <c r="J379" s="22">
        <v>43612</v>
      </c>
      <c r="K379" s="23">
        <v>0.57999999999999996</v>
      </c>
      <c r="L379" s="22">
        <v>43612</v>
      </c>
      <c r="M379" s="23">
        <v>0.57999999999999996</v>
      </c>
      <c r="N379" s="24">
        <v>20</v>
      </c>
      <c r="O379" s="21" t="s">
        <v>66</v>
      </c>
      <c r="P379" s="46">
        <f>TotalFix[[#This Row],[Confirmed activ. 3 (ILE03)]]</f>
        <v>20</v>
      </c>
      <c r="Q379" s="24">
        <v>20</v>
      </c>
      <c r="R379" s="21" t="s">
        <v>66</v>
      </c>
      <c r="S379" s="21" t="s">
        <v>72</v>
      </c>
    </row>
    <row r="380" spans="1:19" s="21" customFormat="1" x14ac:dyDescent="0.35">
      <c r="A380" s="26">
        <v>1530776</v>
      </c>
      <c r="B380" s="53">
        <v>411578</v>
      </c>
      <c r="C380" s="26">
        <f>VLOOKUP(TotalFix[[#This Row],[Order]],'Total Fix by SS'!B:C,2,0)</f>
        <v>212</v>
      </c>
      <c r="D380" s="21" t="s">
        <v>59</v>
      </c>
      <c r="E380" s="21" t="s">
        <v>82</v>
      </c>
      <c r="F380" s="21" t="s">
        <v>83</v>
      </c>
      <c r="G380" s="21" t="s">
        <v>62</v>
      </c>
      <c r="H380" s="21" t="s">
        <v>84</v>
      </c>
      <c r="I380" s="21" t="s">
        <v>84</v>
      </c>
      <c r="J380" s="22">
        <v>43612</v>
      </c>
      <c r="K380" s="23">
        <v>0.64418981481480997</v>
      </c>
      <c r="L380" s="22">
        <v>43613</v>
      </c>
      <c r="M380" s="23">
        <v>0.25136574074073997</v>
      </c>
      <c r="N380" s="25">
        <v>4.12</v>
      </c>
      <c r="O380" s="21" t="s">
        <v>77</v>
      </c>
      <c r="P380" s="46">
        <f>TotalFix[[#This Row],[Confirmed activ. 3 (ILE03)]]*60</f>
        <v>247.20000000000002</v>
      </c>
      <c r="Q380" s="24">
        <v>450</v>
      </c>
      <c r="R380" s="21" t="s">
        <v>66</v>
      </c>
      <c r="S380" s="21" t="s">
        <v>67</v>
      </c>
    </row>
    <row r="381" spans="1:19" s="21" customFormat="1" x14ac:dyDescent="0.35">
      <c r="A381" s="26">
        <v>1530776</v>
      </c>
      <c r="B381" s="53">
        <v>411578</v>
      </c>
      <c r="C381" s="26">
        <f>VLOOKUP(TotalFix[[#This Row],[Order]],'Total Fix by SS'!B:C,2,0)</f>
        <v>212</v>
      </c>
      <c r="D381" s="21" t="s">
        <v>59</v>
      </c>
      <c r="E381" s="21" t="s">
        <v>85</v>
      </c>
      <c r="F381" s="21" t="s">
        <v>86</v>
      </c>
      <c r="G381" s="21" t="s">
        <v>62</v>
      </c>
      <c r="H381" s="21" t="s">
        <v>87</v>
      </c>
      <c r="I381" s="21" t="s">
        <v>87</v>
      </c>
      <c r="J381" s="22">
        <v>43614</v>
      </c>
      <c r="K381" s="23">
        <v>0.35111111111110999</v>
      </c>
      <c r="L381" s="22">
        <v>43614</v>
      </c>
      <c r="M381" s="23">
        <v>0.35111111111110999</v>
      </c>
      <c r="N381" s="24">
        <v>20</v>
      </c>
      <c r="O381" s="21" t="s">
        <v>66</v>
      </c>
      <c r="P381" s="46">
        <f>TotalFix[[#This Row],[Confirmed activ. 3 (ILE03)]]</f>
        <v>20</v>
      </c>
      <c r="Q381" s="24">
        <v>20</v>
      </c>
      <c r="R381" s="21" t="s">
        <v>66</v>
      </c>
      <c r="S381" s="21" t="s">
        <v>72</v>
      </c>
    </row>
    <row r="382" spans="1:19" s="21" customFormat="1" x14ac:dyDescent="0.35">
      <c r="A382" s="26">
        <v>1530776</v>
      </c>
      <c r="B382" s="53">
        <v>411578</v>
      </c>
      <c r="C382" s="26">
        <f>VLOOKUP(TotalFix[[#This Row],[Order]],'Total Fix by SS'!B:C,2,0)</f>
        <v>212</v>
      </c>
      <c r="D382" s="21" t="s">
        <v>59</v>
      </c>
      <c r="E382" s="21" t="s">
        <v>88</v>
      </c>
      <c r="F382" s="21" t="s">
        <v>89</v>
      </c>
      <c r="G382" s="21" t="s">
        <v>90</v>
      </c>
      <c r="H382" s="21" t="s">
        <v>91</v>
      </c>
      <c r="I382" s="21" t="s">
        <v>92</v>
      </c>
      <c r="J382" s="22"/>
      <c r="K382" s="23">
        <v>0</v>
      </c>
      <c r="L382" s="22"/>
      <c r="M382" s="23">
        <v>0</v>
      </c>
      <c r="N382" s="25">
        <v>0</v>
      </c>
      <c r="O382" s="21" t="s">
        <v>93</v>
      </c>
      <c r="P382" s="46"/>
      <c r="Q382" s="24">
        <v>1370</v>
      </c>
      <c r="R382" s="21" t="s">
        <v>66</v>
      </c>
      <c r="S382" s="21" t="s">
        <v>94</v>
      </c>
    </row>
    <row r="383" spans="1:19" s="21" customFormat="1" x14ac:dyDescent="0.35">
      <c r="A383" s="26">
        <v>1530776</v>
      </c>
      <c r="B383" s="53">
        <v>411578</v>
      </c>
      <c r="C383" s="26">
        <f>VLOOKUP(TotalFix[[#This Row],[Order]],'Total Fix by SS'!B:C,2,0)</f>
        <v>212</v>
      </c>
      <c r="D383" s="21" t="s">
        <v>59</v>
      </c>
      <c r="E383" s="21" t="s">
        <v>95</v>
      </c>
      <c r="F383" s="21" t="s">
        <v>61</v>
      </c>
      <c r="G383" s="21" t="s">
        <v>62</v>
      </c>
      <c r="H383" s="21" t="s">
        <v>63</v>
      </c>
      <c r="I383" s="21" t="s">
        <v>96</v>
      </c>
      <c r="J383" s="22">
        <v>43615</v>
      </c>
      <c r="K383" s="23">
        <v>0.36457175925926</v>
      </c>
      <c r="L383" s="22">
        <v>43615</v>
      </c>
      <c r="M383" s="23">
        <v>0.55216435185184998</v>
      </c>
      <c r="N383" s="25">
        <v>1.1259999999999999</v>
      </c>
      <c r="O383" s="21" t="s">
        <v>77</v>
      </c>
      <c r="P383" s="46">
        <f>TotalFix[[#This Row],[Confirmed activ. 3 (ILE03)]]*60</f>
        <v>67.559999999999988</v>
      </c>
      <c r="Q383" s="24">
        <v>40</v>
      </c>
      <c r="R383" s="21" t="s">
        <v>66</v>
      </c>
      <c r="S383" s="21" t="s">
        <v>67</v>
      </c>
    </row>
    <row r="384" spans="1:19" s="21" customFormat="1" x14ac:dyDescent="0.35">
      <c r="A384" s="26">
        <v>1530776</v>
      </c>
      <c r="B384" s="53">
        <v>411578</v>
      </c>
      <c r="C384" s="26">
        <f>VLOOKUP(TotalFix[[#This Row],[Order]],'Total Fix by SS'!B:C,2,0)</f>
        <v>212</v>
      </c>
      <c r="D384" s="21" t="s">
        <v>59</v>
      </c>
      <c r="E384" s="21" t="s">
        <v>97</v>
      </c>
      <c r="F384" s="21" t="s">
        <v>69</v>
      </c>
      <c r="G384" s="21" t="s">
        <v>62</v>
      </c>
      <c r="H384" s="21" t="s">
        <v>70</v>
      </c>
      <c r="I384" s="21" t="s">
        <v>98</v>
      </c>
      <c r="J384" s="22">
        <v>43629</v>
      </c>
      <c r="K384" s="23">
        <v>0.56113425925925997</v>
      </c>
      <c r="L384" s="22">
        <v>43629</v>
      </c>
      <c r="M384" s="23">
        <v>0.56113425925925997</v>
      </c>
      <c r="N384" s="24">
        <v>20</v>
      </c>
      <c r="O384" s="21" t="s">
        <v>66</v>
      </c>
      <c r="P384" s="46">
        <f>TotalFix[[#This Row],[Confirmed activ. 3 (ILE03)]]</f>
        <v>20</v>
      </c>
      <c r="Q384" s="24">
        <v>20</v>
      </c>
      <c r="R384" s="21" t="s">
        <v>66</v>
      </c>
      <c r="S384" s="21" t="s">
        <v>72</v>
      </c>
    </row>
    <row r="385" spans="1:19" s="21" customFormat="1" x14ac:dyDescent="0.35">
      <c r="A385" s="26">
        <v>1530776</v>
      </c>
      <c r="B385" s="53">
        <v>411578</v>
      </c>
      <c r="C385" s="26">
        <f>VLOOKUP(TotalFix[[#This Row],[Order]],'Total Fix by SS'!B:C,2,0)</f>
        <v>212</v>
      </c>
      <c r="D385" s="21" t="s">
        <v>59</v>
      </c>
      <c r="E385" s="21" t="s">
        <v>99</v>
      </c>
      <c r="F385" s="21" t="s">
        <v>69</v>
      </c>
      <c r="G385" s="21" t="s">
        <v>62</v>
      </c>
      <c r="H385" s="21" t="s">
        <v>70</v>
      </c>
      <c r="I385" s="21" t="s">
        <v>100</v>
      </c>
      <c r="J385" s="22">
        <v>43632</v>
      </c>
      <c r="K385" s="23">
        <v>0.49150462962962999</v>
      </c>
      <c r="L385" s="22">
        <v>43632</v>
      </c>
      <c r="M385" s="23">
        <v>0.49150462962962999</v>
      </c>
      <c r="N385" s="24">
        <v>50</v>
      </c>
      <c r="O385" s="21" t="s">
        <v>66</v>
      </c>
      <c r="P385" s="46">
        <f>TotalFix[[#This Row],[Confirmed activ. 3 (ILE03)]]</f>
        <v>50</v>
      </c>
      <c r="Q385" s="24">
        <v>50</v>
      </c>
      <c r="R385" s="21" t="s">
        <v>66</v>
      </c>
      <c r="S385" s="21" t="s">
        <v>72</v>
      </c>
    </row>
    <row r="386" spans="1:19" s="21" customFormat="1" x14ac:dyDescent="0.35">
      <c r="A386" s="26">
        <v>1530776</v>
      </c>
      <c r="B386" s="53">
        <v>411578</v>
      </c>
      <c r="C386" s="26">
        <f>VLOOKUP(TotalFix[[#This Row],[Order]],'Total Fix by SS'!B:C,2,0)</f>
        <v>212</v>
      </c>
      <c r="D386" s="21" t="s">
        <v>59</v>
      </c>
      <c r="E386" s="21" t="s">
        <v>101</v>
      </c>
      <c r="F386" s="21" t="s">
        <v>102</v>
      </c>
      <c r="G386" s="21" t="s">
        <v>62</v>
      </c>
      <c r="H386" s="21" t="s">
        <v>100</v>
      </c>
      <c r="I386" s="21" t="s">
        <v>103</v>
      </c>
      <c r="J386" s="22">
        <v>43632</v>
      </c>
      <c r="K386" s="23">
        <v>0.49159722222222002</v>
      </c>
      <c r="L386" s="22">
        <v>43632</v>
      </c>
      <c r="M386" s="23">
        <v>0.49159722222222002</v>
      </c>
      <c r="N386" s="24">
        <v>10</v>
      </c>
      <c r="O386" s="21" t="s">
        <v>66</v>
      </c>
      <c r="P386" s="46">
        <f>TotalFix[[#This Row],[Confirmed activ. 3 (ILE03)]]</f>
        <v>10</v>
      </c>
      <c r="Q386" s="24">
        <v>10</v>
      </c>
      <c r="R386" s="21" t="s">
        <v>66</v>
      </c>
      <c r="S386" s="21" t="s">
        <v>72</v>
      </c>
    </row>
    <row r="387" spans="1:19" s="21" customFormat="1" x14ac:dyDescent="0.35">
      <c r="A387" s="26">
        <v>1530776</v>
      </c>
      <c r="B387" s="53">
        <v>411578</v>
      </c>
      <c r="C387" s="26">
        <f>VLOOKUP(TotalFix[[#This Row],[Order]],'Total Fix by SS'!B:C,2,0)</f>
        <v>212</v>
      </c>
      <c r="D387" s="21" t="s">
        <v>59</v>
      </c>
      <c r="E387" s="21" t="s">
        <v>104</v>
      </c>
      <c r="F387" s="21" t="s">
        <v>102</v>
      </c>
      <c r="G387" s="21" t="s">
        <v>105</v>
      </c>
      <c r="H387" s="21" t="s">
        <v>100</v>
      </c>
      <c r="I387" s="21" t="s">
        <v>106</v>
      </c>
      <c r="J387" s="22">
        <v>43632</v>
      </c>
      <c r="K387" s="23">
        <v>0.72410879629629998</v>
      </c>
      <c r="L387" s="22">
        <v>43632</v>
      </c>
      <c r="M387" s="23">
        <v>0.72410879629629998</v>
      </c>
      <c r="N387" s="24">
        <v>10</v>
      </c>
      <c r="O387" s="21" t="s">
        <v>66</v>
      </c>
      <c r="P387" s="46">
        <f>TotalFix[[#This Row],[Confirmed activ. 3 (ILE03)]]</f>
        <v>10</v>
      </c>
      <c r="Q387" s="24">
        <v>10</v>
      </c>
      <c r="R387" s="21" t="s">
        <v>66</v>
      </c>
      <c r="S387" s="21" t="s">
        <v>72</v>
      </c>
    </row>
    <row r="388" spans="1:19" s="21" customFormat="1" x14ac:dyDescent="0.35">
      <c r="A388" s="26">
        <v>1530776</v>
      </c>
      <c r="B388" s="53">
        <v>411578</v>
      </c>
      <c r="C388" s="26">
        <f>VLOOKUP(TotalFix[[#This Row],[Order]],'Total Fix by SS'!B:C,2,0)</f>
        <v>212</v>
      </c>
      <c r="D388" s="21" t="s">
        <v>107</v>
      </c>
      <c r="E388" s="21" t="s">
        <v>60</v>
      </c>
      <c r="F388" s="21" t="s">
        <v>61</v>
      </c>
      <c r="G388" s="21" t="s">
        <v>90</v>
      </c>
      <c r="H388" s="21" t="s">
        <v>63</v>
      </c>
      <c r="I388" s="21" t="s">
        <v>108</v>
      </c>
      <c r="J388" s="22">
        <v>43607</v>
      </c>
      <c r="K388" s="23">
        <v>0.34569444444443997</v>
      </c>
      <c r="L388" s="22">
        <v>43612</v>
      </c>
      <c r="M388" s="23">
        <v>0.32259259259258999</v>
      </c>
      <c r="N388" s="25">
        <v>22.920999999999999</v>
      </c>
      <c r="O388" s="21" t="s">
        <v>77</v>
      </c>
      <c r="P388" s="46">
        <f>TotalFix[[#This Row],[Confirmed activ. 3 (ILE03)]]*60</f>
        <v>1375.26</v>
      </c>
      <c r="Q388" s="24">
        <v>1</v>
      </c>
      <c r="R388" s="21" t="s">
        <v>66</v>
      </c>
      <c r="S388" s="21" t="s">
        <v>67</v>
      </c>
    </row>
    <row r="389" spans="1:19" s="21" customFormat="1" x14ac:dyDescent="0.35">
      <c r="A389" s="26">
        <v>1530776</v>
      </c>
      <c r="B389" s="53">
        <v>411578</v>
      </c>
      <c r="C389" s="26">
        <f>VLOOKUP(TotalFix[[#This Row],[Order]],'Total Fix by SS'!B:C,2,0)</f>
        <v>212</v>
      </c>
      <c r="D389" s="21" t="s">
        <v>109</v>
      </c>
      <c r="E389" s="21" t="s">
        <v>82</v>
      </c>
      <c r="F389" s="21" t="s">
        <v>83</v>
      </c>
      <c r="G389" s="21" t="s">
        <v>90</v>
      </c>
      <c r="H389" s="21" t="s">
        <v>84</v>
      </c>
      <c r="I389" s="21" t="s">
        <v>110</v>
      </c>
      <c r="J389" s="22">
        <v>43612</v>
      </c>
      <c r="K389" s="23">
        <v>0.95315972222222001</v>
      </c>
      <c r="L389" s="22">
        <v>43613</v>
      </c>
      <c r="M389" s="23">
        <v>0.26810185185184998</v>
      </c>
      <c r="N389" s="25">
        <v>1.89</v>
      </c>
      <c r="O389" s="21" t="s">
        <v>77</v>
      </c>
      <c r="P389" s="46">
        <f>TotalFix[[#This Row],[Confirmed activ. 3 (ILE03)]]*60</f>
        <v>113.39999999999999</v>
      </c>
      <c r="Q389" s="24">
        <v>5</v>
      </c>
      <c r="R389" s="21" t="s">
        <v>66</v>
      </c>
      <c r="S389" s="21" t="s">
        <v>67</v>
      </c>
    </row>
    <row r="390" spans="1:19" s="21" customFormat="1" x14ac:dyDescent="0.35">
      <c r="A390" s="26">
        <v>1531077</v>
      </c>
      <c r="B390" s="53">
        <v>411578</v>
      </c>
      <c r="C390" s="26">
        <f>VLOOKUP(TotalFix[[#This Row],[Order]],'Total Fix by SS'!B:C,2,0)</f>
        <v>213</v>
      </c>
      <c r="D390" s="21" t="s">
        <v>59</v>
      </c>
      <c r="E390" s="21" t="s">
        <v>60</v>
      </c>
      <c r="F390" s="21" t="s">
        <v>61</v>
      </c>
      <c r="G390" s="21" t="s">
        <v>62</v>
      </c>
      <c r="H390" s="21" t="s">
        <v>63</v>
      </c>
      <c r="I390" s="21" t="s">
        <v>64</v>
      </c>
      <c r="J390" s="22">
        <v>43606</v>
      </c>
      <c r="K390" s="23">
        <v>0.43635416666666998</v>
      </c>
      <c r="L390" s="22">
        <v>43606</v>
      </c>
      <c r="M390" s="23">
        <v>0.45825231481480999</v>
      </c>
      <c r="N390" s="25">
        <v>8.3170000000000002</v>
      </c>
      <c r="O390" s="21" t="s">
        <v>66</v>
      </c>
      <c r="P390" s="46">
        <f>TotalFix[[#This Row],[Confirmed activ. 3 (ILE03)]]</f>
        <v>8.3170000000000002</v>
      </c>
      <c r="Q390" s="24">
        <v>20</v>
      </c>
      <c r="R390" s="21" t="s">
        <v>66</v>
      </c>
      <c r="S390" s="21" t="s">
        <v>67</v>
      </c>
    </row>
    <row r="391" spans="1:19" s="21" customFormat="1" x14ac:dyDescent="0.35">
      <c r="A391" s="26">
        <v>1531077</v>
      </c>
      <c r="B391" s="53">
        <v>411578</v>
      </c>
      <c r="C391" s="26">
        <f>VLOOKUP(TotalFix[[#This Row],[Order]],'Total Fix by SS'!B:C,2,0)</f>
        <v>213</v>
      </c>
      <c r="D391" s="21" t="s">
        <v>59</v>
      </c>
      <c r="E391" s="21" t="s">
        <v>68</v>
      </c>
      <c r="F391" s="21" t="s">
        <v>69</v>
      </c>
      <c r="G391" s="21" t="s">
        <v>62</v>
      </c>
      <c r="H391" s="21" t="s">
        <v>70</v>
      </c>
      <c r="I391" s="21" t="s">
        <v>71</v>
      </c>
      <c r="J391" s="22">
        <v>43627</v>
      </c>
      <c r="K391" s="23">
        <v>0.33054398148148001</v>
      </c>
      <c r="L391" s="22">
        <v>43627</v>
      </c>
      <c r="M391" s="23">
        <v>0.33054398148148001</v>
      </c>
      <c r="N391" s="24">
        <v>30</v>
      </c>
      <c r="O391" s="21" t="s">
        <v>66</v>
      </c>
      <c r="P391" s="46">
        <f>TotalFix[[#This Row],[Confirmed activ. 3 (ILE03)]]</f>
        <v>30</v>
      </c>
      <c r="Q391" s="24">
        <v>30</v>
      </c>
      <c r="R391" s="21" t="s">
        <v>66</v>
      </c>
      <c r="S391" s="21" t="s">
        <v>72</v>
      </c>
    </row>
    <row r="392" spans="1:19" s="21" customFormat="1" x14ac:dyDescent="0.35">
      <c r="A392" s="26">
        <v>1531077</v>
      </c>
      <c r="B392" s="53">
        <v>411578</v>
      </c>
      <c r="C392" s="26">
        <f>VLOOKUP(TotalFix[[#This Row],[Order]],'Total Fix by SS'!B:C,2,0)</f>
        <v>213</v>
      </c>
      <c r="D392" s="21" t="s">
        <v>59</v>
      </c>
      <c r="E392" s="21" t="s">
        <v>73</v>
      </c>
      <c r="F392" s="21" t="s">
        <v>61</v>
      </c>
      <c r="G392" s="21" t="s">
        <v>62</v>
      </c>
      <c r="H392" s="21" t="s">
        <v>63</v>
      </c>
      <c r="I392" s="21" t="s">
        <v>74</v>
      </c>
      <c r="J392" s="22">
        <v>43627</v>
      </c>
      <c r="K392" s="23">
        <v>0.38483796296296002</v>
      </c>
      <c r="L392" s="22">
        <v>43627</v>
      </c>
      <c r="M392" s="23">
        <v>0.56915509259259001</v>
      </c>
      <c r="N392" s="25">
        <v>4.4240000000000004</v>
      </c>
      <c r="O392" s="21" t="s">
        <v>77</v>
      </c>
      <c r="P392" s="46">
        <f>TotalFix[[#This Row],[Confirmed activ. 3 (ILE03)]]*60</f>
        <v>265.44</v>
      </c>
      <c r="Q392" s="24">
        <v>200</v>
      </c>
      <c r="R392" s="21" t="s">
        <v>66</v>
      </c>
      <c r="S392" s="21" t="s">
        <v>67</v>
      </c>
    </row>
    <row r="393" spans="1:19" s="21" customFormat="1" x14ac:dyDescent="0.35">
      <c r="A393" s="26">
        <v>1531077</v>
      </c>
      <c r="B393" s="53">
        <v>411578</v>
      </c>
      <c r="C393" s="26">
        <f>VLOOKUP(TotalFix[[#This Row],[Order]],'Total Fix by SS'!B:C,2,0)</f>
        <v>213</v>
      </c>
      <c r="D393" s="21" t="s">
        <v>59</v>
      </c>
      <c r="E393" s="21" t="s">
        <v>75</v>
      </c>
      <c r="F393" s="21" t="s">
        <v>61</v>
      </c>
      <c r="G393" s="21" t="s">
        <v>62</v>
      </c>
      <c r="H393" s="21" t="s">
        <v>63</v>
      </c>
      <c r="I393" s="21" t="s">
        <v>76</v>
      </c>
      <c r="J393" s="22">
        <v>43627</v>
      </c>
      <c r="K393" s="23">
        <v>0.56925925925926002</v>
      </c>
      <c r="L393" s="22">
        <v>43628</v>
      </c>
      <c r="M393" s="23">
        <v>0.34684027777777998</v>
      </c>
      <c r="N393" s="25">
        <v>21.687999999999999</v>
      </c>
      <c r="O393" s="21" t="s">
        <v>77</v>
      </c>
      <c r="P393" s="46">
        <f>TotalFix[[#This Row],[Confirmed activ. 3 (ILE03)]]*60</f>
        <v>1301.28</v>
      </c>
      <c r="Q393" s="24">
        <v>500</v>
      </c>
      <c r="R393" s="21" t="s">
        <v>66</v>
      </c>
      <c r="S393" s="21" t="s">
        <v>67</v>
      </c>
    </row>
    <row r="394" spans="1:19" s="21" customFormat="1" x14ac:dyDescent="0.35">
      <c r="A394" s="26">
        <v>1531077</v>
      </c>
      <c r="B394" s="53">
        <v>411578</v>
      </c>
      <c r="C394" s="26">
        <f>VLOOKUP(TotalFix[[#This Row],[Order]],'Total Fix by SS'!B:C,2,0)</f>
        <v>213</v>
      </c>
      <c r="D394" s="21" t="s">
        <v>59</v>
      </c>
      <c r="E394" s="21" t="s">
        <v>78</v>
      </c>
      <c r="F394" s="21" t="s">
        <v>69</v>
      </c>
      <c r="G394" s="21" t="s">
        <v>62</v>
      </c>
      <c r="H394" s="21" t="s">
        <v>70</v>
      </c>
      <c r="I394" s="21" t="s">
        <v>79</v>
      </c>
      <c r="J394" s="22">
        <v>43628</v>
      </c>
      <c r="K394" s="23">
        <v>0.44208333333333</v>
      </c>
      <c r="L394" s="22">
        <v>43628</v>
      </c>
      <c r="M394" s="23">
        <v>0.44208333333333</v>
      </c>
      <c r="N394" s="24">
        <v>20</v>
      </c>
      <c r="O394" s="21" t="s">
        <v>66</v>
      </c>
      <c r="P394" s="46">
        <f>TotalFix[[#This Row],[Confirmed activ. 3 (ILE03)]]</f>
        <v>20</v>
      </c>
      <c r="Q394" s="24">
        <v>20</v>
      </c>
      <c r="R394" s="21" t="s">
        <v>66</v>
      </c>
      <c r="S394" s="21" t="s">
        <v>72</v>
      </c>
    </row>
    <row r="395" spans="1:19" s="21" customFormat="1" x14ac:dyDescent="0.35">
      <c r="A395" s="26">
        <v>1531077</v>
      </c>
      <c r="B395" s="53">
        <v>411578</v>
      </c>
      <c r="C395" s="26">
        <f>VLOOKUP(TotalFix[[#This Row],[Order]],'Total Fix by SS'!B:C,2,0)</f>
        <v>213</v>
      </c>
      <c r="D395" s="21" t="s">
        <v>59</v>
      </c>
      <c r="E395" s="21" t="s">
        <v>80</v>
      </c>
      <c r="F395" s="21" t="s">
        <v>69</v>
      </c>
      <c r="G395" s="21" t="s">
        <v>62</v>
      </c>
      <c r="H395" s="21" t="s">
        <v>70</v>
      </c>
      <c r="I395" s="21" t="s">
        <v>81</v>
      </c>
      <c r="J395" s="22">
        <v>43628</v>
      </c>
      <c r="K395" s="23">
        <v>0.44219907407407</v>
      </c>
      <c r="L395" s="22">
        <v>43628</v>
      </c>
      <c r="M395" s="23">
        <v>0.44219907407407</v>
      </c>
      <c r="N395" s="24">
        <v>20</v>
      </c>
      <c r="O395" s="21" t="s">
        <v>66</v>
      </c>
      <c r="P395" s="46">
        <f>TotalFix[[#This Row],[Confirmed activ. 3 (ILE03)]]</f>
        <v>20</v>
      </c>
      <c r="Q395" s="24">
        <v>20</v>
      </c>
      <c r="R395" s="21" t="s">
        <v>66</v>
      </c>
      <c r="S395" s="21" t="s">
        <v>72</v>
      </c>
    </row>
    <row r="396" spans="1:19" s="21" customFormat="1" x14ac:dyDescent="0.35">
      <c r="A396" s="26">
        <v>1531077</v>
      </c>
      <c r="B396" s="53">
        <v>411578</v>
      </c>
      <c r="C396" s="26">
        <f>VLOOKUP(TotalFix[[#This Row],[Order]],'Total Fix by SS'!B:C,2,0)</f>
        <v>213</v>
      </c>
      <c r="D396" s="21" t="s">
        <v>59</v>
      </c>
      <c r="E396" s="21" t="s">
        <v>82</v>
      </c>
      <c r="F396" s="21" t="s">
        <v>83</v>
      </c>
      <c r="G396" s="21" t="s">
        <v>62</v>
      </c>
      <c r="H396" s="21" t="s">
        <v>84</v>
      </c>
      <c r="I396" s="21" t="s">
        <v>84</v>
      </c>
      <c r="J396" s="22">
        <v>43628</v>
      </c>
      <c r="K396" s="23">
        <v>0.58201388888889005</v>
      </c>
      <c r="L396" s="22">
        <v>43629</v>
      </c>
      <c r="M396" s="23">
        <v>0.28991898148147999</v>
      </c>
      <c r="N396" s="25">
        <v>316.58</v>
      </c>
      <c r="O396" s="21" t="s">
        <v>66</v>
      </c>
      <c r="P396" s="46">
        <f>TotalFix[[#This Row],[Confirmed activ. 3 (ILE03)]]</f>
        <v>316.58</v>
      </c>
      <c r="Q396" s="24">
        <v>450</v>
      </c>
      <c r="R396" s="21" t="s">
        <v>66</v>
      </c>
      <c r="S396" s="21" t="s">
        <v>67</v>
      </c>
    </row>
    <row r="397" spans="1:19" s="21" customFormat="1" x14ac:dyDescent="0.35">
      <c r="A397" s="26">
        <v>1531077</v>
      </c>
      <c r="B397" s="53">
        <v>411578</v>
      </c>
      <c r="C397" s="26">
        <f>VLOOKUP(TotalFix[[#This Row],[Order]],'Total Fix by SS'!B:C,2,0)</f>
        <v>213</v>
      </c>
      <c r="D397" s="21" t="s">
        <v>59</v>
      </c>
      <c r="E397" s="21" t="s">
        <v>85</v>
      </c>
      <c r="F397" s="21" t="s">
        <v>86</v>
      </c>
      <c r="G397" s="21" t="s">
        <v>62</v>
      </c>
      <c r="H397" s="21" t="s">
        <v>87</v>
      </c>
      <c r="I397" s="21" t="s">
        <v>87</v>
      </c>
      <c r="J397" s="22">
        <v>43634</v>
      </c>
      <c r="K397" s="23">
        <v>0.36806712962963001</v>
      </c>
      <c r="L397" s="22">
        <v>43634</v>
      </c>
      <c r="M397" s="23">
        <v>0.36806712962963001</v>
      </c>
      <c r="N397" s="24">
        <v>20</v>
      </c>
      <c r="O397" s="21" t="s">
        <v>66</v>
      </c>
      <c r="P397" s="46">
        <f>TotalFix[[#This Row],[Confirmed activ. 3 (ILE03)]]</f>
        <v>20</v>
      </c>
      <c r="Q397" s="24">
        <v>20</v>
      </c>
      <c r="R397" s="21" t="s">
        <v>66</v>
      </c>
      <c r="S397" s="21" t="s">
        <v>72</v>
      </c>
    </row>
    <row r="398" spans="1:19" s="21" customFormat="1" x14ac:dyDescent="0.35">
      <c r="A398" s="26">
        <v>1531077</v>
      </c>
      <c r="B398" s="53">
        <v>411578</v>
      </c>
      <c r="C398" s="26">
        <f>VLOOKUP(TotalFix[[#This Row],[Order]],'Total Fix by SS'!B:C,2,0)</f>
        <v>213</v>
      </c>
      <c r="D398" s="21" t="s">
        <v>59</v>
      </c>
      <c r="E398" s="21" t="s">
        <v>88</v>
      </c>
      <c r="F398" s="21" t="s">
        <v>89</v>
      </c>
      <c r="G398" s="21" t="s">
        <v>90</v>
      </c>
      <c r="H398" s="21" t="s">
        <v>91</v>
      </c>
      <c r="I398" s="21" t="s">
        <v>92</v>
      </c>
      <c r="J398" s="22"/>
      <c r="K398" s="23">
        <v>0</v>
      </c>
      <c r="L398" s="22"/>
      <c r="M398" s="23">
        <v>0</v>
      </c>
      <c r="N398" s="25">
        <v>0</v>
      </c>
      <c r="O398" s="21" t="s">
        <v>93</v>
      </c>
      <c r="P398" s="46"/>
      <c r="Q398" s="24">
        <v>1370</v>
      </c>
      <c r="R398" s="21" t="s">
        <v>66</v>
      </c>
      <c r="S398" s="21" t="s">
        <v>94</v>
      </c>
    </row>
    <row r="399" spans="1:19" s="21" customFormat="1" x14ac:dyDescent="0.35">
      <c r="A399" s="26">
        <v>1531077</v>
      </c>
      <c r="B399" s="53">
        <v>411578</v>
      </c>
      <c r="C399" s="26">
        <f>VLOOKUP(TotalFix[[#This Row],[Order]],'Total Fix by SS'!B:C,2,0)</f>
        <v>213</v>
      </c>
      <c r="D399" s="21" t="s">
        <v>59</v>
      </c>
      <c r="E399" s="21" t="s">
        <v>95</v>
      </c>
      <c r="F399" s="21" t="s">
        <v>61</v>
      </c>
      <c r="G399" s="21" t="s">
        <v>62</v>
      </c>
      <c r="H399" s="21" t="s">
        <v>63</v>
      </c>
      <c r="I399" s="21" t="s">
        <v>96</v>
      </c>
      <c r="J399" s="22">
        <v>43634</v>
      </c>
      <c r="K399" s="23">
        <v>0.38246527777778</v>
      </c>
      <c r="L399" s="22">
        <v>43634</v>
      </c>
      <c r="M399" s="23">
        <v>0.45401620370369999</v>
      </c>
      <c r="N399" s="25">
        <v>20.582999999999998</v>
      </c>
      <c r="O399" s="21" t="s">
        <v>66</v>
      </c>
      <c r="P399" s="46">
        <f>TotalFix[[#This Row],[Confirmed activ. 3 (ILE03)]]</f>
        <v>20.582999999999998</v>
      </c>
      <c r="Q399" s="24">
        <v>40</v>
      </c>
      <c r="R399" s="21" t="s">
        <v>66</v>
      </c>
      <c r="S399" s="21" t="s">
        <v>67</v>
      </c>
    </row>
    <row r="400" spans="1:19" s="21" customFormat="1" x14ac:dyDescent="0.35">
      <c r="A400" s="26">
        <v>1531077</v>
      </c>
      <c r="B400" s="53">
        <v>411578</v>
      </c>
      <c r="C400" s="26">
        <f>VLOOKUP(TotalFix[[#This Row],[Order]],'Total Fix by SS'!B:C,2,0)</f>
        <v>213</v>
      </c>
      <c r="D400" s="21" t="s">
        <v>59</v>
      </c>
      <c r="E400" s="21" t="s">
        <v>97</v>
      </c>
      <c r="F400" s="21" t="s">
        <v>69</v>
      </c>
      <c r="G400" s="21" t="s">
        <v>62</v>
      </c>
      <c r="H400" s="21" t="s">
        <v>70</v>
      </c>
      <c r="I400" s="21" t="s">
        <v>98</v>
      </c>
      <c r="J400" s="22">
        <v>43634</v>
      </c>
      <c r="K400" s="23">
        <v>0.47932870370370001</v>
      </c>
      <c r="L400" s="22">
        <v>43634</v>
      </c>
      <c r="M400" s="23">
        <v>0.47932870370370001</v>
      </c>
      <c r="N400" s="24">
        <v>20</v>
      </c>
      <c r="O400" s="21" t="s">
        <v>66</v>
      </c>
      <c r="P400" s="46">
        <f>TotalFix[[#This Row],[Confirmed activ. 3 (ILE03)]]</f>
        <v>20</v>
      </c>
      <c r="Q400" s="24">
        <v>20</v>
      </c>
      <c r="R400" s="21" t="s">
        <v>66</v>
      </c>
      <c r="S400" s="21" t="s">
        <v>72</v>
      </c>
    </row>
    <row r="401" spans="1:19" s="21" customFormat="1" x14ac:dyDescent="0.35">
      <c r="A401" s="26">
        <v>1531077</v>
      </c>
      <c r="B401" s="53">
        <v>411578</v>
      </c>
      <c r="C401" s="26">
        <f>VLOOKUP(TotalFix[[#This Row],[Order]],'Total Fix by SS'!B:C,2,0)</f>
        <v>213</v>
      </c>
      <c r="D401" s="21" t="s">
        <v>59</v>
      </c>
      <c r="E401" s="21" t="s">
        <v>99</v>
      </c>
      <c r="F401" s="21" t="s">
        <v>69</v>
      </c>
      <c r="G401" s="21" t="s">
        <v>62</v>
      </c>
      <c r="H401" s="21" t="s">
        <v>70</v>
      </c>
      <c r="I401" s="21" t="s">
        <v>100</v>
      </c>
      <c r="J401" s="22">
        <v>43634</v>
      </c>
      <c r="K401" s="23">
        <v>0.73734953703703998</v>
      </c>
      <c r="L401" s="22">
        <v>43634</v>
      </c>
      <c r="M401" s="23">
        <v>0.73734953703703998</v>
      </c>
      <c r="N401" s="24">
        <v>50</v>
      </c>
      <c r="O401" s="21" t="s">
        <v>66</v>
      </c>
      <c r="P401" s="46">
        <f>TotalFix[[#This Row],[Confirmed activ. 3 (ILE03)]]</f>
        <v>50</v>
      </c>
      <c r="Q401" s="24">
        <v>50</v>
      </c>
      <c r="R401" s="21" t="s">
        <v>66</v>
      </c>
      <c r="S401" s="21" t="s">
        <v>72</v>
      </c>
    </row>
    <row r="402" spans="1:19" s="21" customFormat="1" x14ac:dyDescent="0.35">
      <c r="A402" s="26">
        <v>1531077</v>
      </c>
      <c r="B402" s="53">
        <v>411578</v>
      </c>
      <c r="C402" s="26">
        <f>VLOOKUP(TotalFix[[#This Row],[Order]],'Total Fix by SS'!B:C,2,0)</f>
        <v>213</v>
      </c>
      <c r="D402" s="21" t="s">
        <v>59</v>
      </c>
      <c r="E402" s="21" t="s">
        <v>101</v>
      </c>
      <c r="F402" s="21" t="s">
        <v>102</v>
      </c>
      <c r="G402" s="21" t="s">
        <v>62</v>
      </c>
      <c r="H402" s="21" t="s">
        <v>100</v>
      </c>
      <c r="I402" s="21" t="s">
        <v>103</v>
      </c>
      <c r="J402" s="22">
        <v>43634</v>
      </c>
      <c r="K402" s="23">
        <v>0.73744212962962996</v>
      </c>
      <c r="L402" s="22">
        <v>43634</v>
      </c>
      <c r="M402" s="23">
        <v>0.73744212962962996</v>
      </c>
      <c r="N402" s="24">
        <v>10</v>
      </c>
      <c r="O402" s="21" t="s">
        <v>66</v>
      </c>
      <c r="P402" s="46">
        <f>TotalFix[[#This Row],[Confirmed activ. 3 (ILE03)]]</f>
        <v>10</v>
      </c>
      <c r="Q402" s="24">
        <v>10</v>
      </c>
      <c r="R402" s="21" t="s">
        <v>66</v>
      </c>
      <c r="S402" s="21" t="s">
        <v>72</v>
      </c>
    </row>
    <row r="403" spans="1:19" s="21" customFormat="1" x14ac:dyDescent="0.35">
      <c r="A403" s="26">
        <v>1531077</v>
      </c>
      <c r="B403" s="53">
        <v>411578</v>
      </c>
      <c r="C403" s="26">
        <f>VLOOKUP(TotalFix[[#This Row],[Order]],'Total Fix by SS'!B:C,2,0)</f>
        <v>213</v>
      </c>
      <c r="D403" s="21" t="s">
        <v>59</v>
      </c>
      <c r="E403" s="21" t="s">
        <v>104</v>
      </c>
      <c r="F403" s="21" t="s">
        <v>102</v>
      </c>
      <c r="G403" s="21" t="s">
        <v>105</v>
      </c>
      <c r="H403" s="21" t="s">
        <v>100</v>
      </c>
      <c r="I403" s="21" t="s">
        <v>106</v>
      </c>
      <c r="J403" s="22">
        <v>43635</v>
      </c>
      <c r="K403" s="23">
        <v>0.66994212962962996</v>
      </c>
      <c r="L403" s="22">
        <v>43635</v>
      </c>
      <c r="M403" s="23">
        <v>0.66994212962962996</v>
      </c>
      <c r="N403" s="24">
        <v>10</v>
      </c>
      <c r="O403" s="21" t="s">
        <v>66</v>
      </c>
      <c r="P403" s="46">
        <f>TotalFix[[#This Row],[Confirmed activ. 3 (ILE03)]]</f>
        <v>10</v>
      </c>
      <c r="Q403" s="24">
        <v>10</v>
      </c>
      <c r="R403" s="21" t="s">
        <v>66</v>
      </c>
      <c r="S403" s="21" t="s">
        <v>72</v>
      </c>
    </row>
    <row r="404" spans="1:19" s="21" customFormat="1" x14ac:dyDescent="0.35">
      <c r="A404" s="26">
        <v>1531077</v>
      </c>
      <c r="B404" s="53">
        <v>411578</v>
      </c>
      <c r="C404" s="26">
        <f>VLOOKUP(TotalFix[[#This Row],[Order]],'Total Fix by SS'!B:C,2,0)</f>
        <v>213</v>
      </c>
      <c r="D404" s="21" t="s">
        <v>107</v>
      </c>
      <c r="E404" s="21" t="s">
        <v>60</v>
      </c>
      <c r="F404" s="21" t="s">
        <v>61</v>
      </c>
      <c r="G404" s="21" t="s">
        <v>90</v>
      </c>
      <c r="H404" s="21" t="s">
        <v>63</v>
      </c>
      <c r="I404" s="21" t="s">
        <v>108</v>
      </c>
      <c r="J404" s="22">
        <v>43612</v>
      </c>
      <c r="K404" s="23">
        <v>0.34927083333332998</v>
      </c>
      <c r="L404" s="22">
        <v>43628</v>
      </c>
      <c r="M404" s="23">
        <v>0.43719907407406999</v>
      </c>
      <c r="N404" s="25">
        <v>18.228999999999999</v>
      </c>
      <c r="O404" s="21" t="s">
        <v>77</v>
      </c>
      <c r="P404" s="46">
        <f>TotalFix[[#This Row],[Confirmed activ. 3 (ILE03)]]*60</f>
        <v>1093.74</v>
      </c>
      <c r="Q404" s="24">
        <v>1</v>
      </c>
      <c r="R404" s="21" t="s">
        <v>66</v>
      </c>
      <c r="S404" s="21" t="s">
        <v>67</v>
      </c>
    </row>
    <row r="405" spans="1:19" s="21" customFormat="1" x14ac:dyDescent="0.35">
      <c r="A405" s="26">
        <v>1531077</v>
      </c>
      <c r="B405" s="53">
        <v>411578</v>
      </c>
      <c r="C405" s="26">
        <f>VLOOKUP(TotalFix[[#This Row],[Order]],'Total Fix by SS'!B:C,2,0)</f>
        <v>213</v>
      </c>
      <c r="D405" s="21" t="s">
        <v>109</v>
      </c>
      <c r="E405" s="21" t="s">
        <v>82</v>
      </c>
      <c r="F405" s="21" t="s">
        <v>83</v>
      </c>
      <c r="G405" s="21" t="s">
        <v>90</v>
      </c>
      <c r="H405" s="21" t="s">
        <v>84</v>
      </c>
      <c r="I405" s="21" t="s">
        <v>110</v>
      </c>
      <c r="J405" s="22">
        <v>43628</v>
      </c>
      <c r="K405" s="23">
        <v>0.62922453703703995</v>
      </c>
      <c r="L405" s="22">
        <v>43628</v>
      </c>
      <c r="M405" s="23">
        <v>0.93587962962963001</v>
      </c>
      <c r="N405" s="25">
        <v>2.4529999999999998</v>
      </c>
      <c r="O405" s="21" t="s">
        <v>77</v>
      </c>
      <c r="P405" s="46">
        <f>TotalFix[[#This Row],[Confirmed activ. 3 (ILE03)]]*60</f>
        <v>147.17999999999998</v>
      </c>
      <c r="Q405" s="24">
        <v>5</v>
      </c>
      <c r="R405" s="21" t="s">
        <v>66</v>
      </c>
      <c r="S405" s="21" t="s">
        <v>67</v>
      </c>
    </row>
    <row r="406" spans="1:19" s="21" customFormat="1" x14ac:dyDescent="0.35">
      <c r="A406" s="26">
        <v>1531079</v>
      </c>
      <c r="B406" s="53">
        <v>411578</v>
      </c>
      <c r="C406" s="26">
        <f>VLOOKUP(TotalFix[[#This Row],[Order]],'Total Fix by SS'!B:C,2,0)</f>
        <v>213</v>
      </c>
      <c r="D406" s="21" t="s">
        <v>59</v>
      </c>
      <c r="E406" s="21" t="s">
        <v>60</v>
      </c>
      <c r="F406" s="21" t="s">
        <v>61</v>
      </c>
      <c r="G406" s="21" t="s">
        <v>62</v>
      </c>
      <c r="H406" s="21" t="s">
        <v>63</v>
      </c>
      <c r="I406" s="21" t="s">
        <v>64</v>
      </c>
      <c r="J406" s="22">
        <v>43608</v>
      </c>
      <c r="K406" s="23">
        <v>0.46533564814814998</v>
      </c>
      <c r="L406" s="22">
        <v>43608</v>
      </c>
      <c r="M406" s="23">
        <v>0.47179398148148</v>
      </c>
      <c r="N406" s="25">
        <v>3.1</v>
      </c>
      <c r="O406" s="21" t="s">
        <v>66</v>
      </c>
      <c r="P406" s="46">
        <f>TotalFix[[#This Row],[Confirmed activ. 3 (ILE03)]]</f>
        <v>3.1</v>
      </c>
      <c r="Q406" s="24">
        <v>20</v>
      </c>
      <c r="R406" s="21" t="s">
        <v>66</v>
      </c>
      <c r="S406" s="21" t="s">
        <v>67</v>
      </c>
    </row>
    <row r="407" spans="1:19" s="21" customFormat="1" x14ac:dyDescent="0.35">
      <c r="A407" s="26">
        <v>1531079</v>
      </c>
      <c r="B407" s="53">
        <v>411578</v>
      </c>
      <c r="C407" s="26">
        <f>VLOOKUP(TotalFix[[#This Row],[Order]],'Total Fix by SS'!B:C,2,0)</f>
        <v>213</v>
      </c>
      <c r="D407" s="21" t="s">
        <v>59</v>
      </c>
      <c r="E407" s="21" t="s">
        <v>68</v>
      </c>
      <c r="F407" s="21" t="s">
        <v>69</v>
      </c>
      <c r="G407" s="21" t="s">
        <v>62</v>
      </c>
      <c r="H407" s="21" t="s">
        <v>70</v>
      </c>
      <c r="I407" s="21" t="s">
        <v>71</v>
      </c>
      <c r="J407" s="22">
        <v>43608</v>
      </c>
      <c r="K407" s="23">
        <v>0.47674768518519001</v>
      </c>
      <c r="L407" s="22">
        <v>43608</v>
      </c>
      <c r="M407" s="23">
        <v>0.47674768518519001</v>
      </c>
      <c r="N407" s="24">
        <v>30</v>
      </c>
      <c r="O407" s="21" t="s">
        <v>66</v>
      </c>
      <c r="P407" s="46">
        <f>TotalFix[[#This Row],[Confirmed activ. 3 (ILE03)]]</f>
        <v>30</v>
      </c>
      <c r="Q407" s="24">
        <v>30</v>
      </c>
      <c r="R407" s="21" t="s">
        <v>66</v>
      </c>
      <c r="S407" s="21" t="s">
        <v>72</v>
      </c>
    </row>
    <row r="408" spans="1:19" s="21" customFormat="1" x14ac:dyDescent="0.35">
      <c r="A408" s="26">
        <v>1531079</v>
      </c>
      <c r="B408" s="53">
        <v>411578</v>
      </c>
      <c r="C408" s="26">
        <f>VLOOKUP(TotalFix[[#This Row],[Order]],'Total Fix by SS'!B:C,2,0)</f>
        <v>213</v>
      </c>
      <c r="D408" s="21" t="s">
        <v>59</v>
      </c>
      <c r="E408" s="21" t="s">
        <v>73</v>
      </c>
      <c r="F408" s="21" t="s">
        <v>61</v>
      </c>
      <c r="G408" s="21" t="s">
        <v>62</v>
      </c>
      <c r="H408" s="21" t="s">
        <v>63</v>
      </c>
      <c r="I408" s="21" t="s">
        <v>74</v>
      </c>
      <c r="J408" s="22">
        <v>43611</v>
      </c>
      <c r="K408" s="23">
        <v>0.32186342592592998</v>
      </c>
      <c r="L408" s="22">
        <v>43613</v>
      </c>
      <c r="M408" s="23">
        <v>0.64545138888888998</v>
      </c>
      <c r="N408" s="25">
        <v>7.4429999999999996</v>
      </c>
      <c r="O408" s="21" t="s">
        <v>77</v>
      </c>
      <c r="P408" s="46">
        <f>TotalFix[[#This Row],[Confirmed activ. 3 (ILE03)]]*60</f>
        <v>446.58</v>
      </c>
      <c r="Q408" s="24">
        <v>200</v>
      </c>
      <c r="R408" s="21" t="s">
        <v>66</v>
      </c>
      <c r="S408" s="21" t="s">
        <v>67</v>
      </c>
    </row>
    <row r="409" spans="1:19" s="21" customFormat="1" x14ac:dyDescent="0.35">
      <c r="A409" s="26">
        <v>1531079</v>
      </c>
      <c r="B409" s="53">
        <v>411578</v>
      </c>
      <c r="C409" s="26">
        <f>VLOOKUP(TotalFix[[#This Row],[Order]],'Total Fix by SS'!B:C,2,0)</f>
        <v>213</v>
      </c>
      <c r="D409" s="21" t="s">
        <v>59</v>
      </c>
      <c r="E409" s="21" t="s">
        <v>75</v>
      </c>
      <c r="F409" s="21" t="s">
        <v>61</v>
      </c>
      <c r="G409" s="21" t="s">
        <v>62</v>
      </c>
      <c r="H409" s="21" t="s">
        <v>63</v>
      </c>
      <c r="I409" s="21" t="s">
        <v>76</v>
      </c>
      <c r="J409" s="22">
        <v>43614</v>
      </c>
      <c r="K409" s="23">
        <v>0.31048611111111002</v>
      </c>
      <c r="L409" s="22">
        <v>43615</v>
      </c>
      <c r="M409" s="23">
        <v>0.63954861111111005</v>
      </c>
      <c r="N409" s="25">
        <v>12.348000000000001</v>
      </c>
      <c r="O409" s="21" t="s">
        <v>77</v>
      </c>
      <c r="P409" s="46">
        <f>TotalFix[[#This Row],[Confirmed activ. 3 (ILE03)]]*60</f>
        <v>740.88</v>
      </c>
      <c r="Q409" s="24">
        <v>500</v>
      </c>
      <c r="R409" s="21" t="s">
        <v>66</v>
      </c>
      <c r="S409" s="21" t="s">
        <v>67</v>
      </c>
    </row>
    <row r="410" spans="1:19" s="21" customFormat="1" x14ac:dyDescent="0.35">
      <c r="A410" s="26">
        <v>1531079</v>
      </c>
      <c r="B410" s="53">
        <v>411578</v>
      </c>
      <c r="C410" s="26">
        <f>VLOOKUP(TotalFix[[#This Row],[Order]],'Total Fix by SS'!B:C,2,0)</f>
        <v>213</v>
      </c>
      <c r="D410" s="21" t="s">
        <v>59</v>
      </c>
      <c r="E410" s="21" t="s">
        <v>78</v>
      </c>
      <c r="F410" s="21" t="s">
        <v>69</v>
      </c>
      <c r="G410" s="21" t="s">
        <v>62</v>
      </c>
      <c r="H410" s="21" t="s">
        <v>70</v>
      </c>
      <c r="I410" s="21" t="s">
        <v>79</v>
      </c>
      <c r="J410" s="22">
        <v>43625</v>
      </c>
      <c r="K410" s="23">
        <v>0.59224537037036995</v>
      </c>
      <c r="L410" s="22">
        <v>43625</v>
      </c>
      <c r="M410" s="23">
        <v>0.59224537037036995</v>
      </c>
      <c r="N410" s="24">
        <v>20</v>
      </c>
      <c r="O410" s="21" t="s">
        <v>66</v>
      </c>
      <c r="P410" s="46">
        <f>TotalFix[[#This Row],[Confirmed activ. 3 (ILE03)]]</f>
        <v>20</v>
      </c>
      <c r="Q410" s="24">
        <v>20</v>
      </c>
      <c r="R410" s="21" t="s">
        <v>66</v>
      </c>
      <c r="S410" s="21" t="s">
        <v>72</v>
      </c>
    </row>
    <row r="411" spans="1:19" s="21" customFormat="1" x14ac:dyDescent="0.35">
      <c r="A411" s="26">
        <v>1531079</v>
      </c>
      <c r="B411" s="53">
        <v>411578</v>
      </c>
      <c r="C411" s="26">
        <f>VLOOKUP(TotalFix[[#This Row],[Order]],'Total Fix by SS'!B:C,2,0)</f>
        <v>213</v>
      </c>
      <c r="D411" s="21" t="s">
        <v>59</v>
      </c>
      <c r="E411" s="21" t="s">
        <v>80</v>
      </c>
      <c r="F411" s="21" t="s">
        <v>69</v>
      </c>
      <c r="G411" s="21" t="s">
        <v>62</v>
      </c>
      <c r="H411" s="21" t="s">
        <v>70</v>
      </c>
      <c r="I411" s="21" t="s">
        <v>81</v>
      </c>
      <c r="J411" s="22">
        <v>43625</v>
      </c>
      <c r="K411" s="23">
        <v>0.59240740740741005</v>
      </c>
      <c r="L411" s="22">
        <v>43625</v>
      </c>
      <c r="M411" s="23">
        <v>0.59240740740741005</v>
      </c>
      <c r="N411" s="24">
        <v>20</v>
      </c>
      <c r="O411" s="21" t="s">
        <v>66</v>
      </c>
      <c r="P411" s="46">
        <f>TotalFix[[#This Row],[Confirmed activ. 3 (ILE03)]]</f>
        <v>20</v>
      </c>
      <c r="Q411" s="24">
        <v>20</v>
      </c>
      <c r="R411" s="21" t="s">
        <v>66</v>
      </c>
      <c r="S411" s="21" t="s">
        <v>72</v>
      </c>
    </row>
    <row r="412" spans="1:19" s="21" customFormat="1" x14ac:dyDescent="0.35">
      <c r="A412" s="26">
        <v>1531079</v>
      </c>
      <c r="B412" s="53">
        <v>411578</v>
      </c>
      <c r="C412" s="26">
        <f>VLOOKUP(TotalFix[[#This Row],[Order]],'Total Fix by SS'!B:C,2,0)</f>
        <v>213</v>
      </c>
      <c r="D412" s="21" t="s">
        <v>59</v>
      </c>
      <c r="E412" s="21" t="s">
        <v>82</v>
      </c>
      <c r="F412" s="21" t="s">
        <v>83</v>
      </c>
      <c r="G412" s="21" t="s">
        <v>62</v>
      </c>
      <c r="H412" s="21" t="s">
        <v>84</v>
      </c>
      <c r="I412" s="21" t="s">
        <v>84</v>
      </c>
      <c r="J412" s="22">
        <v>43625</v>
      </c>
      <c r="K412" s="23">
        <v>0.62975694444443997</v>
      </c>
      <c r="L412" s="22">
        <v>43626</v>
      </c>
      <c r="M412" s="23">
        <v>0.26255787037036998</v>
      </c>
      <c r="N412" s="25">
        <v>7.4539999999999997</v>
      </c>
      <c r="O412" s="21" t="s">
        <v>77</v>
      </c>
      <c r="P412" s="46">
        <f>TotalFix[[#This Row],[Confirmed activ. 3 (ILE03)]]*60</f>
        <v>447.24</v>
      </c>
      <c r="Q412" s="24">
        <v>450</v>
      </c>
      <c r="R412" s="21" t="s">
        <v>66</v>
      </c>
      <c r="S412" s="21" t="s">
        <v>67</v>
      </c>
    </row>
    <row r="413" spans="1:19" s="21" customFormat="1" x14ac:dyDescent="0.35">
      <c r="A413" s="26">
        <v>1531079</v>
      </c>
      <c r="B413" s="53">
        <v>411578</v>
      </c>
      <c r="C413" s="26">
        <f>VLOOKUP(TotalFix[[#This Row],[Order]],'Total Fix by SS'!B:C,2,0)</f>
        <v>213</v>
      </c>
      <c r="D413" s="21" t="s">
        <v>59</v>
      </c>
      <c r="E413" s="21" t="s">
        <v>85</v>
      </c>
      <c r="F413" s="21" t="s">
        <v>86</v>
      </c>
      <c r="G413" s="21" t="s">
        <v>62</v>
      </c>
      <c r="H413" s="21" t="s">
        <v>87</v>
      </c>
      <c r="I413" s="21" t="s">
        <v>87</v>
      </c>
      <c r="J413" s="22">
        <v>43627</v>
      </c>
      <c r="K413" s="23">
        <v>0.34475694444443999</v>
      </c>
      <c r="L413" s="22">
        <v>43627</v>
      </c>
      <c r="M413" s="23">
        <v>0.34475694444443999</v>
      </c>
      <c r="N413" s="24">
        <v>20</v>
      </c>
      <c r="O413" s="21" t="s">
        <v>66</v>
      </c>
      <c r="P413" s="46">
        <f>TotalFix[[#This Row],[Confirmed activ. 3 (ILE03)]]</f>
        <v>20</v>
      </c>
      <c r="Q413" s="24">
        <v>20</v>
      </c>
      <c r="R413" s="21" t="s">
        <v>66</v>
      </c>
      <c r="S413" s="21" t="s">
        <v>72</v>
      </c>
    </row>
    <row r="414" spans="1:19" s="21" customFormat="1" x14ac:dyDescent="0.35">
      <c r="A414" s="26">
        <v>1531079</v>
      </c>
      <c r="B414" s="53">
        <v>411578</v>
      </c>
      <c r="C414" s="26">
        <f>VLOOKUP(TotalFix[[#This Row],[Order]],'Total Fix by SS'!B:C,2,0)</f>
        <v>213</v>
      </c>
      <c r="D414" s="21" t="s">
        <v>59</v>
      </c>
      <c r="E414" s="21" t="s">
        <v>88</v>
      </c>
      <c r="F414" s="21" t="s">
        <v>89</v>
      </c>
      <c r="G414" s="21" t="s">
        <v>90</v>
      </c>
      <c r="H414" s="21" t="s">
        <v>91</v>
      </c>
      <c r="I414" s="21" t="s">
        <v>92</v>
      </c>
      <c r="J414" s="22"/>
      <c r="K414" s="23">
        <v>0</v>
      </c>
      <c r="L414" s="22"/>
      <c r="M414" s="23">
        <v>0</v>
      </c>
      <c r="N414" s="25">
        <v>0</v>
      </c>
      <c r="O414" s="21" t="s">
        <v>93</v>
      </c>
      <c r="P414" s="46"/>
      <c r="Q414" s="24">
        <v>1370</v>
      </c>
      <c r="R414" s="21" t="s">
        <v>66</v>
      </c>
      <c r="S414" s="21" t="s">
        <v>94</v>
      </c>
    </row>
    <row r="415" spans="1:19" s="21" customFormat="1" x14ac:dyDescent="0.35">
      <c r="A415" s="26">
        <v>1531079</v>
      </c>
      <c r="B415" s="53">
        <v>411578</v>
      </c>
      <c r="C415" s="26">
        <f>VLOOKUP(TotalFix[[#This Row],[Order]],'Total Fix by SS'!B:C,2,0)</f>
        <v>213</v>
      </c>
      <c r="D415" s="21" t="s">
        <v>59</v>
      </c>
      <c r="E415" s="21" t="s">
        <v>95</v>
      </c>
      <c r="F415" s="21" t="s">
        <v>61</v>
      </c>
      <c r="G415" s="21" t="s">
        <v>62</v>
      </c>
      <c r="H415" s="21" t="s">
        <v>63</v>
      </c>
      <c r="I415" s="21" t="s">
        <v>96</v>
      </c>
      <c r="J415" s="22">
        <v>43634</v>
      </c>
      <c r="K415" s="23">
        <v>0.38246527777778</v>
      </c>
      <c r="L415" s="22">
        <v>43634</v>
      </c>
      <c r="M415" s="23">
        <v>0.45401620370369999</v>
      </c>
      <c r="N415" s="25">
        <v>20.582999999999998</v>
      </c>
      <c r="O415" s="21" t="s">
        <v>66</v>
      </c>
      <c r="P415" s="46">
        <f>TotalFix[[#This Row],[Confirmed activ. 3 (ILE03)]]</f>
        <v>20.582999999999998</v>
      </c>
      <c r="Q415" s="24">
        <v>40</v>
      </c>
      <c r="R415" s="21" t="s">
        <v>66</v>
      </c>
      <c r="S415" s="21" t="s">
        <v>67</v>
      </c>
    </row>
    <row r="416" spans="1:19" s="21" customFormat="1" x14ac:dyDescent="0.35">
      <c r="A416" s="26">
        <v>1531079</v>
      </c>
      <c r="B416" s="53">
        <v>411578</v>
      </c>
      <c r="C416" s="26">
        <f>VLOOKUP(TotalFix[[#This Row],[Order]],'Total Fix by SS'!B:C,2,0)</f>
        <v>213</v>
      </c>
      <c r="D416" s="21" t="s">
        <v>59</v>
      </c>
      <c r="E416" s="21" t="s">
        <v>97</v>
      </c>
      <c r="F416" s="21" t="s">
        <v>69</v>
      </c>
      <c r="G416" s="21" t="s">
        <v>62</v>
      </c>
      <c r="H416" s="21" t="s">
        <v>70</v>
      </c>
      <c r="I416" s="21" t="s">
        <v>98</v>
      </c>
      <c r="J416" s="22">
        <v>43634</v>
      </c>
      <c r="K416" s="23">
        <v>0.479375</v>
      </c>
      <c r="L416" s="22">
        <v>43634</v>
      </c>
      <c r="M416" s="23">
        <v>0.479375</v>
      </c>
      <c r="N416" s="24">
        <v>20</v>
      </c>
      <c r="O416" s="21" t="s">
        <v>66</v>
      </c>
      <c r="P416" s="46">
        <f>TotalFix[[#This Row],[Confirmed activ. 3 (ILE03)]]</f>
        <v>20</v>
      </c>
      <c r="Q416" s="24">
        <v>20</v>
      </c>
      <c r="R416" s="21" t="s">
        <v>66</v>
      </c>
      <c r="S416" s="21" t="s">
        <v>72</v>
      </c>
    </row>
    <row r="417" spans="1:19" s="21" customFormat="1" x14ac:dyDescent="0.35">
      <c r="A417" s="26">
        <v>1531079</v>
      </c>
      <c r="B417" s="53">
        <v>411578</v>
      </c>
      <c r="C417" s="26">
        <f>VLOOKUP(TotalFix[[#This Row],[Order]],'Total Fix by SS'!B:C,2,0)</f>
        <v>213</v>
      </c>
      <c r="D417" s="21" t="s">
        <v>59</v>
      </c>
      <c r="E417" s="21" t="s">
        <v>99</v>
      </c>
      <c r="F417" s="21" t="s">
        <v>69</v>
      </c>
      <c r="G417" s="21" t="s">
        <v>62</v>
      </c>
      <c r="H417" s="21" t="s">
        <v>70</v>
      </c>
      <c r="I417" s="21" t="s">
        <v>100</v>
      </c>
      <c r="J417" s="22">
        <v>43634</v>
      </c>
      <c r="K417" s="23">
        <v>0.73754629629629997</v>
      </c>
      <c r="L417" s="22">
        <v>43634</v>
      </c>
      <c r="M417" s="23">
        <v>0.73754629629629997</v>
      </c>
      <c r="N417" s="24">
        <v>50</v>
      </c>
      <c r="O417" s="21" t="s">
        <v>66</v>
      </c>
      <c r="P417" s="46">
        <f>TotalFix[[#This Row],[Confirmed activ. 3 (ILE03)]]</f>
        <v>50</v>
      </c>
      <c r="Q417" s="24">
        <v>50</v>
      </c>
      <c r="R417" s="21" t="s">
        <v>66</v>
      </c>
      <c r="S417" s="21" t="s">
        <v>72</v>
      </c>
    </row>
    <row r="418" spans="1:19" s="21" customFormat="1" x14ac:dyDescent="0.35">
      <c r="A418" s="26">
        <v>1531079</v>
      </c>
      <c r="B418" s="53">
        <v>411578</v>
      </c>
      <c r="C418" s="26">
        <f>VLOOKUP(TotalFix[[#This Row],[Order]],'Total Fix by SS'!B:C,2,0)</f>
        <v>213</v>
      </c>
      <c r="D418" s="21" t="s">
        <v>59</v>
      </c>
      <c r="E418" s="21" t="s">
        <v>101</v>
      </c>
      <c r="F418" s="21" t="s">
        <v>102</v>
      </c>
      <c r="G418" s="21" t="s">
        <v>62</v>
      </c>
      <c r="H418" s="21" t="s">
        <v>100</v>
      </c>
      <c r="I418" s="21" t="s">
        <v>103</v>
      </c>
      <c r="J418" s="22">
        <v>43634</v>
      </c>
      <c r="K418" s="23">
        <v>0.73763888888888995</v>
      </c>
      <c r="L418" s="22">
        <v>43634</v>
      </c>
      <c r="M418" s="23">
        <v>0.73763888888888995</v>
      </c>
      <c r="N418" s="24">
        <v>10</v>
      </c>
      <c r="O418" s="21" t="s">
        <v>66</v>
      </c>
      <c r="P418" s="46">
        <f>TotalFix[[#This Row],[Confirmed activ. 3 (ILE03)]]</f>
        <v>10</v>
      </c>
      <c r="Q418" s="24">
        <v>10</v>
      </c>
      <c r="R418" s="21" t="s">
        <v>66</v>
      </c>
      <c r="S418" s="21" t="s">
        <v>72</v>
      </c>
    </row>
    <row r="419" spans="1:19" s="21" customFormat="1" x14ac:dyDescent="0.35">
      <c r="A419" s="26">
        <v>1531079</v>
      </c>
      <c r="B419" s="53">
        <v>411578</v>
      </c>
      <c r="C419" s="26">
        <f>VLOOKUP(TotalFix[[#This Row],[Order]],'Total Fix by SS'!B:C,2,0)</f>
        <v>213</v>
      </c>
      <c r="D419" s="21" t="s">
        <v>59</v>
      </c>
      <c r="E419" s="21" t="s">
        <v>104</v>
      </c>
      <c r="F419" s="21" t="s">
        <v>102</v>
      </c>
      <c r="G419" s="21" t="s">
        <v>105</v>
      </c>
      <c r="H419" s="21" t="s">
        <v>100</v>
      </c>
      <c r="I419" s="21" t="s">
        <v>106</v>
      </c>
      <c r="J419" s="22">
        <v>43635</v>
      </c>
      <c r="K419" s="23">
        <v>0.67010416666667005</v>
      </c>
      <c r="L419" s="22">
        <v>43635</v>
      </c>
      <c r="M419" s="23">
        <v>0.67010416666667005</v>
      </c>
      <c r="N419" s="24">
        <v>10</v>
      </c>
      <c r="O419" s="21" t="s">
        <v>66</v>
      </c>
      <c r="P419" s="46">
        <f>TotalFix[[#This Row],[Confirmed activ. 3 (ILE03)]]</f>
        <v>10</v>
      </c>
      <c r="Q419" s="24">
        <v>10</v>
      </c>
      <c r="R419" s="21" t="s">
        <v>66</v>
      </c>
      <c r="S419" s="21" t="s">
        <v>72</v>
      </c>
    </row>
    <row r="420" spans="1:19" s="21" customFormat="1" x14ac:dyDescent="0.35">
      <c r="A420" s="26">
        <v>1531079</v>
      </c>
      <c r="B420" s="53">
        <v>411578</v>
      </c>
      <c r="C420" s="26">
        <f>VLOOKUP(TotalFix[[#This Row],[Order]],'Total Fix by SS'!B:C,2,0)</f>
        <v>213</v>
      </c>
      <c r="D420" s="21" t="s">
        <v>107</v>
      </c>
      <c r="E420" s="21" t="s">
        <v>60</v>
      </c>
      <c r="F420" s="21" t="s">
        <v>61</v>
      </c>
      <c r="G420" s="21" t="s">
        <v>90</v>
      </c>
      <c r="H420" s="21" t="s">
        <v>63</v>
      </c>
      <c r="I420" s="21" t="s">
        <v>108</v>
      </c>
      <c r="J420" s="22">
        <v>43627</v>
      </c>
      <c r="K420" s="23">
        <v>0.34956018518519</v>
      </c>
      <c r="L420" s="22">
        <v>43629</v>
      </c>
      <c r="M420" s="23">
        <v>0.56946759259259006</v>
      </c>
      <c r="N420" s="25">
        <v>71.528000000000006</v>
      </c>
      <c r="O420" s="21" t="s">
        <v>77</v>
      </c>
      <c r="P420" s="46">
        <f>TotalFix[[#This Row],[Confirmed activ. 3 (ILE03)]]*60</f>
        <v>4291.68</v>
      </c>
      <c r="Q420" s="24">
        <v>1</v>
      </c>
      <c r="R420" s="21" t="s">
        <v>66</v>
      </c>
      <c r="S420" s="21" t="s">
        <v>67</v>
      </c>
    </row>
    <row r="421" spans="1:19" s="21" customFormat="1" x14ac:dyDescent="0.35">
      <c r="A421" s="26">
        <v>1531079</v>
      </c>
      <c r="B421" s="53">
        <v>411578</v>
      </c>
      <c r="C421" s="26">
        <f>VLOOKUP(TotalFix[[#This Row],[Order]],'Total Fix by SS'!B:C,2,0)</f>
        <v>213</v>
      </c>
      <c r="D421" s="21" t="s">
        <v>109</v>
      </c>
      <c r="E421" s="21" t="s">
        <v>82</v>
      </c>
      <c r="F421" s="21" t="s">
        <v>83</v>
      </c>
      <c r="G421" s="21" t="s">
        <v>90</v>
      </c>
      <c r="H421" s="21" t="s">
        <v>84</v>
      </c>
      <c r="I421" s="21" t="s">
        <v>110</v>
      </c>
      <c r="J421" s="22">
        <v>43625</v>
      </c>
      <c r="K421" s="23">
        <v>0.62916666666666998</v>
      </c>
      <c r="L421" s="22">
        <v>43625</v>
      </c>
      <c r="M421" s="23">
        <v>0.93560185185184996</v>
      </c>
      <c r="N421" s="25">
        <v>3.677</v>
      </c>
      <c r="O421" s="21" t="s">
        <v>77</v>
      </c>
      <c r="P421" s="46">
        <f>TotalFix[[#This Row],[Confirmed activ. 3 (ILE03)]]*60</f>
        <v>220.62</v>
      </c>
      <c r="Q421" s="24">
        <v>5</v>
      </c>
      <c r="R421" s="21" t="s">
        <v>66</v>
      </c>
      <c r="S421" s="21" t="s">
        <v>67</v>
      </c>
    </row>
    <row r="422" spans="1:19" s="21" customFormat="1" x14ac:dyDescent="0.35">
      <c r="A422" s="26">
        <v>1531160</v>
      </c>
      <c r="B422" s="53">
        <v>411578</v>
      </c>
      <c r="C422" s="26">
        <f>VLOOKUP(TotalFix[[#This Row],[Order]],'Total Fix by SS'!B:C,2,0)</f>
        <v>213</v>
      </c>
      <c r="D422" s="21" t="s">
        <v>59</v>
      </c>
      <c r="E422" s="21" t="s">
        <v>60</v>
      </c>
      <c r="F422" s="21" t="s">
        <v>61</v>
      </c>
      <c r="G422" s="21" t="s">
        <v>62</v>
      </c>
      <c r="H422" s="21" t="s">
        <v>63</v>
      </c>
      <c r="I422" s="21" t="s">
        <v>64</v>
      </c>
      <c r="J422" s="22">
        <v>43606</v>
      </c>
      <c r="K422" s="23">
        <v>0.43854166666666999</v>
      </c>
      <c r="L422" s="22">
        <v>43606</v>
      </c>
      <c r="M422" s="23">
        <v>0.45825231481480999</v>
      </c>
      <c r="N422" s="25">
        <v>7.1</v>
      </c>
      <c r="O422" s="21" t="s">
        <v>66</v>
      </c>
      <c r="P422" s="46">
        <f>TotalFix[[#This Row],[Confirmed activ. 3 (ILE03)]]</f>
        <v>7.1</v>
      </c>
      <c r="Q422" s="24">
        <v>20</v>
      </c>
      <c r="R422" s="21" t="s">
        <v>66</v>
      </c>
      <c r="S422" s="21" t="s">
        <v>67</v>
      </c>
    </row>
    <row r="423" spans="1:19" s="21" customFormat="1" x14ac:dyDescent="0.35">
      <c r="A423" s="26">
        <v>1531160</v>
      </c>
      <c r="B423" s="53">
        <v>411578</v>
      </c>
      <c r="C423" s="26">
        <f>VLOOKUP(TotalFix[[#This Row],[Order]],'Total Fix by SS'!B:C,2,0)</f>
        <v>213</v>
      </c>
      <c r="D423" s="21" t="s">
        <v>59</v>
      </c>
      <c r="E423" s="21" t="s">
        <v>68</v>
      </c>
      <c r="F423" s="21" t="s">
        <v>69</v>
      </c>
      <c r="G423" s="21" t="s">
        <v>62</v>
      </c>
      <c r="H423" s="21" t="s">
        <v>70</v>
      </c>
      <c r="I423" s="21" t="s">
        <v>71</v>
      </c>
      <c r="J423" s="22">
        <v>43626</v>
      </c>
      <c r="K423" s="23">
        <v>0.50975694444443997</v>
      </c>
      <c r="L423" s="22">
        <v>43626</v>
      </c>
      <c r="M423" s="23">
        <v>0.50975694444443997</v>
      </c>
      <c r="N423" s="24">
        <v>30</v>
      </c>
      <c r="O423" s="21" t="s">
        <v>66</v>
      </c>
      <c r="P423" s="46">
        <f>TotalFix[[#This Row],[Confirmed activ. 3 (ILE03)]]</f>
        <v>30</v>
      </c>
      <c r="Q423" s="24">
        <v>30</v>
      </c>
      <c r="R423" s="21" t="s">
        <v>66</v>
      </c>
      <c r="S423" s="21" t="s">
        <v>72</v>
      </c>
    </row>
    <row r="424" spans="1:19" s="21" customFormat="1" x14ac:dyDescent="0.35">
      <c r="A424" s="26">
        <v>1531160</v>
      </c>
      <c r="B424" s="53">
        <v>411578</v>
      </c>
      <c r="C424" s="26">
        <f>VLOOKUP(TotalFix[[#This Row],[Order]],'Total Fix by SS'!B:C,2,0)</f>
        <v>213</v>
      </c>
      <c r="D424" s="21" t="s">
        <v>59</v>
      </c>
      <c r="E424" s="21" t="s">
        <v>73</v>
      </c>
      <c r="F424" s="21" t="s">
        <v>61</v>
      </c>
      <c r="G424" s="21" t="s">
        <v>62</v>
      </c>
      <c r="H424" s="21" t="s">
        <v>63</v>
      </c>
      <c r="I424" s="21" t="s">
        <v>74</v>
      </c>
      <c r="J424" s="22">
        <v>43626</v>
      </c>
      <c r="K424" s="23">
        <v>0.53373842592593002</v>
      </c>
      <c r="L424" s="22">
        <v>43626</v>
      </c>
      <c r="M424" s="23">
        <v>0.68185185185185004</v>
      </c>
      <c r="N424" s="25">
        <v>3.5550000000000002</v>
      </c>
      <c r="O424" s="21" t="s">
        <v>77</v>
      </c>
      <c r="P424" s="46">
        <f>TotalFix[[#This Row],[Confirmed activ. 3 (ILE03)]]*60</f>
        <v>213.3</v>
      </c>
      <c r="Q424" s="24">
        <v>200</v>
      </c>
      <c r="R424" s="21" t="s">
        <v>66</v>
      </c>
      <c r="S424" s="21" t="s">
        <v>67</v>
      </c>
    </row>
    <row r="425" spans="1:19" s="21" customFormat="1" x14ac:dyDescent="0.35">
      <c r="A425" s="26">
        <v>1531160</v>
      </c>
      <c r="B425" s="53">
        <v>411578</v>
      </c>
      <c r="C425" s="26">
        <f>VLOOKUP(TotalFix[[#This Row],[Order]],'Total Fix by SS'!B:C,2,0)</f>
        <v>213</v>
      </c>
      <c r="D425" s="21" t="s">
        <v>59</v>
      </c>
      <c r="E425" s="21" t="s">
        <v>75</v>
      </c>
      <c r="F425" s="21" t="s">
        <v>61</v>
      </c>
      <c r="G425" s="21" t="s">
        <v>62</v>
      </c>
      <c r="H425" s="21" t="s">
        <v>63</v>
      </c>
      <c r="I425" s="21" t="s">
        <v>76</v>
      </c>
      <c r="J425" s="22">
        <v>43626</v>
      </c>
      <c r="K425" s="23">
        <v>0.68233796296296001</v>
      </c>
      <c r="L425" s="22">
        <v>43626</v>
      </c>
      <c r="M425" s="23">
        <v>0.72236111111111001</v>
      </c>
      <c r="N425" s="25">
        <v>57.633000000000003</v>
      </c>
      <c r="O425" s="21" t="s">
        <v>66</v>
      </c>
      <c r="P425" s="46">
        <f>TotalFix[[#This Row],[Confirmed activ. 3 (ILE03)]]</f>
        <v>57.633000000000003</v>
      </c>
      <c r="Q425" s="24">
        <v>500</v>
      </c>
      <c r="R425" s="21" t="s">
        <v>66</v>
      </c>
      <c r="S425" s="21" t="s">
        <v>67</v>
      </c>
    </row>
    <row r="426" spans="1:19" s="21" customFormat="1" x14ac:dyDescent="0.35">
      <c r="A426" s="26">
        <v>1531160</v>
      </c>
      <c r="B426" s="53">
        <v>411578</v>
      </c>
      <c r="C426" s="26">
        <f>VLOOKUP(TotalFix[[#This Row],[Order]],'Total Fix by SS'!B:C,2,0)</f>
        <v>213</v>
      </c>
      <c r="D426" s="21" t="s">
        <v>59</v>
      </c>
      <c r="E426" s="21" t="s">
        <v>78</v>
      </c>
      <c r="F426" s="21" t="s">
        <v>69</v>
      </c>
      <c r="G426" s="21" t="s">
        <v>62</v>
      </c>
      <c r="H426" s="21" t="s">
        <v>70</v>
      </c>
      <c r="I426" s="21" t="s">
        <v>79</v>
      </c>
      <c r="J426" s="22">
        <v>43626</v>
      </c>
      <c r="K426" s="23">
        <v>0.72496527777777997</v>
      </c>
      <c r="L426" s="22">
        <v>43626</v>
      </c>
      <c r="M426" s="23">
        <v>0.72496527777777997</v>
      </c>
      <c r="N426" s="24">
        <v>20</v>
      </c>
      <c r="O426" s="21" t="s">
        <v>66</v>
      </c>
      <c r="P426" s="46">
        <f>TotalFix[[#This Row],[Confirmed activ. 3 (ILE03)]]</f>
        <v>20</v>
      </c>
      <c r="Q426" s="24">
        <v>20</v>
      </c>
      <c r="R426" s="21" t="s">
        <v>66</v>
      </c>
      <c r="S426" s="21" t="s">
        <v>72</v>
      </c>
    </row>
    <row r="427" spans="1:19" s="21" customFormat="1" x14ac:dyDescent="0.35">
      <c r="A427" s="26">
        <v>1531160</v>
      </c>
      <c r="B427" s="53">
        <v>411578</v>
      </c>
      <c r="C427" s="26">
        <f>VLOOKUP(TotalFix[[#This Row],[Order]],'Total Fix by SS'!B:C,2,0)</f>
        <v>213</v>
      </c>
      <c r="D427" s="21" t="s">
        <v>59</v>
      </c>
      <c r="E427" s="21" t="s">
        <v>80</v>
      </c>
      <c r="F427" s="21" t="s">
        <v>69</v>
      </c>
      <c r="G427" s="21" t="s">
        <v>62</v>
      </c>
      <c r="H427" s="21" t="s">
        <v>70</v>
      </c>
      <c r="I427" s="21" t="s">
        <v>81</v>
      </c>
      <c r="J427" s="22">
        <v>43626</v>
      </c>
      <c r="K427" s="23">
        <v>0.72508101851852003</v>
      </c>
      <c r="L427" s="22">
        <v>43626</v>
      </c>
      <c r="M427" s="23">
        <v>0.72508101851852003</v>
      </c>
      <c r="N427" s="24">
        <v>20</v>
      </c>
      <c r="O427" s="21" t="s">
        <v>66</v>
      </c>
      <c r="P427" s="46">
        <f>TotalFix[[#This Row],[Confirmed activ. 3 (ILE03)]]</f>
        <v>20</v>
      </c>
      <c r="Q427" s="24">
        <v>20</v>
      </c>
      <c r="R427" s="21" t="s">
        <v>66</v>
      </c>
      <c r="S427" s="21" t="s">
        <v>72</v>
      </c>
    </row>
    <row r="428" spans="1:19" s="21" customFormat="1" x14ac:dyDescent="0.35">
      <c r="A428" s="26">
        <v>1531160</v>
      </c>
      <c r="B428" s="53">
        <v>411578</v>
      </c>
      <c r="C428" s="26">
        <f>VLOOKUP(TotalFix[[#This Row],[Order]],'Total Fix by SS'!B:C,2,0)</f>
        <v>213</v>
      </c>
      <c r="D428" s="21" t="s">
        <v>59</v>
      </c>
      <c r="E428" s="21" t="s">
        <v>82</v>
      </c>
      <c r="F428" s="21" t="s">
        <v>83</v>
      </c>
      <c r="G428" s="21" t="s">
        <v>62</v>
      </c>
      <c r="H428" s="21" t="s">
        <v>84</v>
      </c>
      <c r="I428" s="21" t="s">
        <v>84</v>
      </c>
      <c r="J428" s="22">
        <v>43626</v>
      </c>
      <c r="K428" s="23">
        <v>0.95019675925925995</v>
      </c>
      <c r="L428" s="22">
        <v>43627</v>
      </c>
      <c r="M428" s="23">
        <v>0.61201388888888997</v>
      </c>
      <c r="N428" s="25">
        <v>7.64</v>
      </c>
      <c r="O428" s="21" t="s">
        <v>77</v>
      </c>
      <c r="P428" s="46">
        <f>TotalFix[[#This Row],[Confirmed activ. 3 (ILE03)]]*60</f>
        <v>458.4</v>
      </c>
      <c r="Q428" s="24">
        <v>450</v>
      </c>
      <c r="R428" s="21" t="s">
        <v>66</v>
      </c>
      <c r="S428" s="21" t="s">
        <v>67</v>
      </c>
    </row>
    <row r="429" spans="1:19" s="21" customFormat="1" x14ac:dyDescent="0.35">
      <c r="A429" s="26">
        <v>1531160</v>
      </c>
      <c r="B429" s="53">
        <v>411578</v>
      </c>
      <c r="C429" s="26">
        <f>VLOOKUP(TotalFix[[#This Row],[Order]],'Total Fix by SS'!B:C,2,0)</f>
        <v>213</v>
      </c>
      <c r="D429" s="21" t="s">
        <v>59</v>
      </c>
      <c r="E429" s="21" t="s">
        <v>85</v>
      </c>
      <c r="F429" s="21" t="s">
        <v>86</v>
      </c>
      <c r="G429" s="21" t="s">
        <v>62</v>
      </c>
      <c r="H429" s="21" t="s">
        <v>87</v>
      </c>
      <c r="I429" s="21" t="s">
        <v>87</v>
      </c>
      <c r="J429" s="22">
        <v>43628</v>
      </c>
      <c r="K429" s="23">
        <v>0.35994212962963001</v>
      </c>
      <c r="L429" s="22">
        <v>43628</v>
      </c>
      <c r="M429" s="23">
        <v>0.35994212962963001</v>
      </c>
      <c r="N429" s="24">
        <v>20</v>
      </c>
      <c r="O429" s="21" t="s">
        <v>66</v>
      </c>
      <c r="P429" s="46">
        <f>TotalFix[[#This Row],[Confirmed activ. 3 (ILE03)]]</f>
        <v>20</v>
      </c>
      <c r="Q429" s="24">
        <v>20</v>
      </c>
      <c r="R429" s="21" t="s">
        <v>66</v>
      </c>
      <c r="S429" s="21" t="s">
        <v>72</v>
      </c>
    </row>
    <row r="430" spans="1:19" s="21" customFormat="1" x14ac:dyDescent="0.35">
      <c r="A430" s="26">
        <v>1531160</v>
      </c>
      <c r="B430" s="53">
        <v>411578</v>
      </c>
      <c r="C430" s="26">
        <f>VLOOKUP(TotalFix[[#This Row],[Order]],'Total Fix by SS'!B:C,2,0)</f>
        <v>213</v>
      </c>
      <c r="D430" s="21" t="s">
        <v>59</v>
      </c>
      <c r="E430" s="21" t="s">
        <v>95</v>
      </c>
      <c r="F430" s="21" t="s">
        <v>61</v>
      </c>
      <c r="G430" s="21" t="s">
        <v>62</v>
      </c>
      <c r="H430" s="21" t="s">
        <v>63</v>
      </c>
      <c r="I430" s="21" t="s">
        <v>96</v>
      </c>
      <c r="J430" s="22">
        <v>43634</v>
      </c>
      <c r="K430" s="23">
        <v>0.38246527777778</v>
      </c>
      <c r="L430" s="22">
        <v>43634</v>
      </c>
      <c r="M430" s="23">
        <v>0.45401620370369999</v>
      </c>
      <c r="N430" s="25">
        <v>20.582999999999998</v>
      </c>
      <c r="O430" s="21" t="s">
        <v>66</v>
      </c>
      <c r="P430" s="46">
        <f>TotalFix[[#This Row],[Confirmed activ. 3 (ILE03)]]</f>
        <v>20.582999999999998</v>
      </c>
      <c r="Q430" s="24">
        <v>40</v>
      </c>
      <c r="R430" s="21" t="s">
        <v>66</v>
      </c>
      <c r="S430" s="21" t="s">
        <v>67</v>
      </c>
    </row>
    <row r="431" spans="1:19" s="21" customFormat="1" x14ac:dyDescent="0.35">
      <c r="A431" s="26">
        <v>1531160</v>
      </c>
      <c r="B431" s="53">
        <v>411578</v>
      </c>
      <c r="C431" s="26">
        <f>VLOOKUP(TotalFix[[#This Row],[Order]],'Total Fix by SS'!B:C,2,0)</f>
        <v>213</v>
      </c>
      <c r="D431" s="21" t="s">
        <v>59</v>
      </c>
      <c r="E431" s="21" t="s">
        <v>97</v>
      </c>
      <c r="F431" s="21" t="s">
        <v>69</v>
      </c>
      <c r="G431" s="21" t="s">
        <v>62</v>
      </c>
      <c r="H431" s="21" t="s">
        <v>70</v>
      </c>
      <c r="I431" s="21" t="s">
        <v>98</v>
      </c>
      <c r="J431" s="22">
        <v>43634</v>
      </c>
      <c r="K431" s="23">
        <v>0.47968749999999999</v>
      </c>
      <c r="L431" s="22">
        <v>43634</v>
      </c>
      <c r="M431" s="23">
        <v>0.47968749999999999</v>
      </c>
      <c r="N431" s="24">
        <v>20</v>
      </c>
      <c r="O431" s="21" t="s">
        <v>66</v>
      </c>
      <c r="P431" s="46">
        <f>TotalFix[[#This Row],[Confirmed activ. 3 (ILE03)]]</f>
        <v>20</v>
      </c>
      <c r="Q431" s="24">
        <v>20</v>
      </c>
      <c r="R431" s="21" t="s">
        <v>66</v>
      </c>
      <c r="S431" s="21" t="s">
        <v>72</v>
      </c>
    </row>
    <row r="432" spans="1:19" s="21" customFormat="1" x14ac:dyDescent="0.35">
      <c r="A432" s="26">
        <v>1531160</v>
      </c>
      <c r="B432" s="53">
        <v>411578</v>
      </c>
      <c r="C432" s="26">
        <f>VLOOKUP(TotalFix[[#This Row],[Order]],'Total Fix by SS'!B:C,2,0)</f>
        <v>213</v>
      </c>
      <c r="D432" s="21" t="s">
        <v>59</v>
      </c>
      <c r="E432" s="21" t="s">
        <v>99</v>
      </c>
      <c r="F432" s="21" t="s">
        <v>69</v>
      </c>
      <c r="G432" s="21" t="s">
        <v>62</v>
      </c>
      <c r="H432" s="21" t="s">
        <v>70</v>
      </c>
      <c r="I432" s="21" t="s">
        <v>100</v>
      </c>
      <c r="J432" s="22">
        <v>43634</v>
      </c>
      <c r="K432" s="23">
        <v>0.73774305555555997</v>
      </c>
      <c r="L432" s="22">
        <v>43634</v>
      </c>
      <c r="M432" s="23">
        <v>0.73774305555555997</v>
      </c>
      <c r="N432" s="24">
        <v>50</v>
      </c>
      <c r="O432" s="21" t="s">
        <v>66</v>
      </c>
      <c r="P432" s="46">
        <f>TotalFix[[#This Row],[Confirmed activ. 3 (ILE03)]]</f>
        <v>50</v>
      </c>
      <c r="Q432" s="24">
        <v>50</v>
      </c>
      <c r="R432" s="21" t="s">
        <v>66</v>
      </c>
      <c r="S432" s="21" t="s">
        <v>72</v>
      </c>
    </row>
    <row r="433" spans="1:19" s="21" customFormat="1" x14ac:dyDescent="0.35">
      <c r="A433" s="26">
        <v>1531160</v>
      </c>
      <c r="B433" s="53">
        <v>411578</v>
      </c>
      <c r="C433" s="26">
        <f>VLOOKUP(TotalFix[[#This Row],[Order]],'Total Fix by SS'!B:C,2,0)</f>
        <v>213</v>
      </c>
      <c r="D433" s="21" t="s">
        <v>59</v>
      </c>
      <c r="E433" s="21" t="s">
        <v>104</v>
      </c>
      <c r="F433" s="21" t="s">
        <v>102</v>
      </c>
      <c r="G433" s="21" t="s">
        <v>105</v>
      </c>
      <c r="H433" s="21" t="s">
        <v>100</v>
      </c>
      <c r="I433" s="21" t="s">
        <v>106</v>
      </c>
      <c r="J433" s="22">
        <v>43635</v>
      </c>
      <c r="K433" s="23">
        <v>0.67027777777777997</v>
      </c>
      <c r="L433" s="22">
        <v>43635</v>
      </c>
      <c r="M433" s="23">
        <v>0.67027777777777997</v>
      </c>
      <c r="N433" s="24">
        <v>10</v>
      </c>
      <c r="O433" s="21" t="s">
        <v>66</v>
      </c>
      <c r="P433" s="46">
        <f>TotalFix[[#This Row],[Confirmed activ. 3 (ILE03)]]</f>
        <v>10</v>
      </c>
      <c r="Q433" s="24">
        <v>10</v>
      </c>
      <c r="R433" s="21" t="s">
        <v>66</v>
      </c>
      <c r="S433" s="21" t="s">
        <v>72</v>
      </c>
    </row>
    <row r="434" spans="1:19" s="21" customFormat="1" x14ac:dyDescent="0.35">
      <c r="A434" s="26">
        <v>1531160</v>
      </c>
      <c r="B434" s="53">
        <v>411578</v>
      </c>
      <c r="C434" s="26">
        <f>VLOOKUP(TotalFix[[#This Row],[Order]],'Total Fix by SS'!B:C,2,0)</f>
        <v>213</v>
      </c>
      <c r="D434" s="21" t="s">
        <v>107</v>
      </c>
      <c r="E434" s="21" t="s">
        <v>60</v>
      </c>
      <c r="F434" s="21" t="s">
        <v>61</v>
      </c>
      <c r="G434" s="21" t="s">
        <v>90</v>
      </c>
      <c r="H434" s="21" t="s">
        <v>63</v>
      </c>
      <c r="I434" s="21" t="s">
        <v>108</v>
      </c>
      <c r="J434" s="22">
        <v>43612</v>
      </c>
      <c r="K434" s="23">
        <v>0.35120370370370002</v>
      </c>
      <c r="L434" s="22">
        <v>43615</v>
      </c>
      <c r="M434" s="23">
        <v>0.63628472222221999</v>
      </c>
      <c r="N434" s="25">
        <v>26.324000000000002</v>
      </c>
      <c r="O434" s="21" t="s">
        <v>77</v>
      </c>
      <c r="P434" s="46">
        <f>TotalFix[[#This Row],[Confirmed activ. 3 (ILE03)]]*60</f>
        <v>1579.44</v>
      </c>
      <c r="Q434" s="24">
        <v>1</v>
      </c>
      <c r="R434" s="21" t="s">
        <v>66</v>
      </c>
      <c r="S434" s="21" t="s">
        <v>67</v>
      </c>
    </row>
    <row r="435" spans="1:19" s="21" customFormat="1" x14ac:dyDescent="0.35">
      <c r="A435" s="26">
        <v>1531160</v>
      </c>
      <c r="B435" s="53">
        <v>411578</v>
      </c>
      <c r="C435" s="26">
        <f>VLOOKUP(TotalFix[[#This Row],[Order]],'Total Fix by SS'!B:C,2,0)</f>
        <v>213</v>
      </c>
      <c r="D435" s="21" t="s">
        <v>109</v>
      </c>
      <c r="E435" s="21" t="s">
        <v>82</v>
      </c>
      <c r="F435" s="21" t="s">
        <v>83</v>
      </c>
      <c r="G435" s="21" t="s">
        <v>90</v>
      </c>
      <c r="H435" s="21" t="s">
        <v>84</v>
      </c>
      <c r="I435" s="21" t="s">
        <v>110</v>
      </c>
      <c r="J435" s="22"/>
      <c r="K435" s="23">
        <v>0</v>
      </c>
      <c r="L435" s="22"/>
      <c r="M435" s="23">
        <v>0</v>
      </c>
      <c r="N435" s="25">
        <v>0</v>
      </c>
      <c r="O435" s="21" t="s">
        <v>93</v>
      </c>
      <c r="P435" s="46"/>
      <c r="Q435" s="24">
        <v>5</v>
      </c>
      <c r="R435" s="21" t="s">
        <v>66</v>
      </c>
      <c r="S435" s="21" t="s">
        <v>94</v>
      </c>
    </row>
    <row r="436" spans="1:19" s="21" customFormat="1" x14ac:dyDescent="0.35">
      <c r="A436" s="26">
        <v>1531160</v>
      </c>
      <c r="B436" s="53">
        <v>411578</v>
      </c>
      <c r="C436" s="26">
        <f>VLOOKUP(TotalFix[[#This Row],[Order]],'Total Fix by SS'!B:C,2,0)</f>
        <v>213</v>
      </c>
      <c r="D436" s="21" t="s">
        <v>133</v>
      </c>
      <c r="E436" s="21" t="s">
        <v>82</v>
      </c>
      <c r="F436" s="21" t="s">
        <v>83</v>
      </c>
      <c r="G436" s="21" t="s">
        <v>90</v>
      </c>
      <c r="H436" s="21" t="s">
        <v>84</v>
      </c>
      <c r="I436" s="21" t="s">
        <v>134</v>
      </c>
      <c r="J436" s="22"/>
      <c r="K436" s="23">
        <v>0</v>
      </c>
      <c r="L436" s="22"/>
      <c r="M436" s="23">
        <v>0</v>
      </c>
      <c r="N436" s="25">
        <v>0</v>
      </c>
      <c r="O436" s="21" t="s">
        <v>93</v>
      </c>
      <c r="P436" s="46"/>
      <c r="Q436" s="24">
        <v>5</v>
      </c>
      <c r="R436" s="21" t="s">
        <v>66</v>
      </c>
      <c r="S436" s="21" t="s">
        <v>94</v>
      </c>
    </row>
    <row r="437" spans="1:19" s="21" customFormat="1" x14ac:dyDescent="0.35">
      <c r="A437" s="26">
        <v>1531160</v>
      </c>
      <c r="B437" s="53">
        <v>411578</v>
      </c>
      <c r="C437" s="26">
        <f>VLOOKUP(TotalFix[[#This Row],[Order]],'Total Fix by SS'!B:C,2,0)</f>
        <v>213</v>
      </c>
      <c r="D437" s="21" t="s">
        <v>135</v>
      </c>
      <c r="E437" s="21" t="s">
        <v>82</v>
      </c>
      <c r="F437" s="21" t="s">
        <v>83</v>
      </c>
      <c r="G437" s="21" t="s">
        <v>90</v>
      </c>
      <c r="H437" s="21" t="s">
        <v>84</v>
      </c>
      <c r="I437" s="21" t="s">
        <v>136</v>
      </c>
      <c r="J437" s="22"/>
      <c r="K437" s="23">
        <v>0</v>
      </c>
      <c r="L437" s="22"/>
      <c r="M437" s="23">
        <v>0</v>
      </c>
      <c r="N437" s="25">
        <v>0</v>
      </c>
      <c r="O437" s="21" t="s">
        <v>93</v>
      </c>
      <c r="P437" s="46"/>
      <c r="Q437" s="24">
        <v>5</v>
      </c>
      <c r="R437" s="21" t="s">
        <v>66</v>
      </c>
      <c r="S437" s="21" t="s">
        <v>94</v>
      </c>
    </row>
    <row r="438" spans="1:19" s="21" customFormat="1" x14ac:dyDescent="0.35">
      <c r="A438" s="26">
        <v>1531160</v>
      </c>
      <c r="B438" s="53">
        <v>411578</v>
      </c>
      <c r="C438" s="26">
        <f>VLOOKUP(TotalFix[[#This Row],[Order]],'Total Fix by SS'!B:C,2,0)</f>
        <v>213</v>
      </c>
      <c r="D438" s="21" t="s">
        <v>137</v>
      </c>
      <c r="E438" s="21" t="s">
        <v>73</v>
      </c>
      <c r="F438" s="21" t="s">
        <v>89</v>
      </c>
      <c r="G438" s="21" t="s">
        <v>90</v>
      </c>
      <c r="H438" s="21" t="s">
        <v>91</v>
      </c>
      <c r="I438" s="21" t="s">
        <v>138</v>
      </c>
      <c r="J438" s="22"/>
      <c r="K438" s="23">
        <v>0</v>
      </c>
      <c r="L438" s="22"/>
      <c r="M438" s="23">
        <v>0</v>
      </c>
      <c r="N438" s="25">
        <v>0</v>
      </c>
      <c r="O438" s="21" t="s">
        <v>93</v>
      </c>
      <c r="P438" s="46"/>
      <c r="Q438" s="24">
        <v>5</v>
      </c>
      <c r="R438" s="21" t="s">
        <v>66</v>
      </c>
      <c r="S438" s="21" t="s">
        <v>94</v>
      </c>
    </row>
    <row r="439" spans="1:19" s="21" customFormat="1" x14ac:dyDescent="0.35">
      <c r="A439" s="26">
        <v>1531161</v>
      </c>
      <c r="B439" s="53">
        <v>411578</v>
      </c>
      <c r="C439" s="26">
        <f>VLOOKUP(TotalFix[[#This Row],[Order]],'Total Fix by SS'!B:C,2,0)</f>
        <v>213</v>
      </c>
      <c r="D439" s="21" t="s">
        <v>59</v>
      </c>
      <c r="E439" s="21" t="s">
        <v>60</v>
      </c>
      <c r="F439" s="21" t="s">
        <v>61</v>
      </c>
      <c r="G439" s="21" t="s">
        <v>62</v>
      </c>
      <c r="H439" s="21" t="s">
        <v>63</v>
      </c>
      <c r="I439" s="21" t="s">
        <v>139</v>
      </c>
      <c r="J439" s="22">
        <v>43608</v>
      </c>
      <c r="K439" s="23">
        <v>0.46533564814814998</v>
      </c>
      <c r="L439" s="22">
        <v>43608</v>
      </c>
      <c r="M439" s="23">
        <v>0.47179398148148</v>
      </c>
      <c r="N439" s="25">
        <v>3.1</v>
      </c>
      <c r="O439" s="21" t="s">
        <v>66</v>
      </c>
      <c r="P439" s="46">
        <f>TotalFix[[#This Row],[Confirmed activ. 3 (ILE03)]]</f>
        <v>3.1</v>
      </c>
      <c r="Q439" s="24">
        <v>20</v>
      </c>
      <c r="R439" s="21" t="s">
        <v>66</v>
      </c>
      <c r="S439" s="21" t="s">
        <v>67</v>
      </c>
    </row>
    <row r="440" spans="1:19" s="21" customFormat="1" x14ac:dyDescent="0.35">
      <c r="A440" s="26">
        <v>1531161</v>
      </c>
      <c r="B440" s="53">
        <v>411578</v>
      </c>
      <c r="C440" s="26">
        <f>VLOOKUP(TotalFix[[#This Row],[Order]],'Total Fix by SS'!B:C,2,0)</f>
        <v>213</v>
      </c>
      <c r="D440" s="21" t="s">
        <v>59</v>
      </c>
      <c r="E440" s="21" t="s">
        <v>68</v>
      </c>
      <c r="F440" s="21" t="s">
        <v>69</v>
      </c>
      <c r="G440" s="21" t="s">
        <v>62</v>
      </c>
      <c r="H440" s="21" t="s">
        <v>70</v>
      </c>
      <c r="I440" s="21" t="s">
        <v>71</v>
      </c>
      <c r="J440" s="22">
        <v>43608</v>
      </c>
      <c r="K440" s="23">
        <v>0.47628472222222001</v>
      </c>
      <c r="L440" s="22">
        <v>43608</v>
      </c>
      <c r="M440" s="23">
        <v>0.47628472222222001</v>
      </c>
      <c r="N440" s="24">
        <v>30</v>
      </c>
      <c r="O440" s="21" t="s">
        <v>66</v>
      </c>
      <c r="P440" s="46">
        <f>TotalFix[[#This Row],[Confirmed activ. 3 (ILE03)]]</f>
        <v>30</v>
      </c>
      <c r="Q440" s="24">
        <v>30</v>
      </c>
      <c r="R440" s="21" t="s">
        <v>66</v>
      </c>
      <c r="S440" s="21" t="s">
        <v>72</v>
      </c>
    </row>
    <row r="441" spans="1:19" s="21" customFormat="1" x14ac:dyDescent="0.35">
      <c r="A441" s="26">
        <v>1531161</v>
      </c>
      <c r="B441" s="53">
        <v>411578</v>
      </c>
      <c r="C441" s="26">
        <f>VLOOKUP(TotalFix[[#This Row],[Order]],'Total Fix by SS'!B:C,2,0)</f>
        <v>213</v>
      </c>
      <c r="D441" s="21" t="s">
        <v>59</v>
      </c>
      <c r="E441" s="21" t="s">
        <v>73</v>
      </c>
      <c r="F441" s="21" t="s">
        <v>61</v>
      </c>
      <c r="G441" s="21" t="s">
        <v>62</v>
      </c>
      <c r="H441" s="21" t="s">
        <v>63</v>
      </c>
      <c r="I441" s="21" t="s">
        <v>74</v>
      </c>
      <c r="J441" s="22">
        <v>43611</v>
      </c>
      <c r="K441" s="23">
        <v>0.31993055555555999</v>
      </c>
      <c r="L441" s="22">
        <v>43615</v>
      </c>
      <c r="M441" s="23">
        <v>0.63759259259259005</v>
      </c>
      <c r="N441" s="25">
        <v>13.22</v>
      </c>
      <c r="O441" s="21" t="s">
        <v>77</v>
      </c>
      <c r="P441" s="46">
        <f>TotalFix[[#This Row],[Confirmed activ. 3 (ILE03)]]*60</f>
        <v>793.2</v>
      </c>
      <c r="Q441" s="24">
        <v>200</v>
      </c>
      <c r="R441" s="21" t="s">
        <v>66</v>
      </c>
      <c r="S441" s="21" t="s">
        <v>67</v>
      </c>
    </row>
    <row r="442" spans="1:19" s="21" customFormat="1" x14ac:dyDescent="0.35">
      <c r="A442" s="26">
        <v>1531161</v>
      </c>
      <c r="B442" s="53">
        <v>411578</v>
      </c>
      <c r="C442" s="26">
        <f>VLOOKUP(TotalFix[[#This Row],[Order]],'Total Fix by SS'!B:C,2,0)</f>
        <v>213</v>
      </c>
      <c r="D442" s="21" t="s">
        <v>59</v>
      </c>
      <c r="E442" s="21" t="s">
        <v>75</v>
      </c>
      <c r="F442" s="21" t="s">
        <v>61</v>
      </c>
      <c r="G442" s="21" t="s">
        <v>62</v>
      </c>
      <c r="H442" s="21" t="s">
        <v>63</v>
      </c>
      <c r="I442" s="21" t="s">
        <v>76</v>
      </c>
      <c r="J442" s="22">
        <v>43625</v>
      </c>
      <c r="K442" s="23">
        <v>0.31901620370369999</v>
      </c>
      <c r="L442" s="22">
        <v>43625</v>
      </c>
      <c r="M442" s="23">
        <v>0.60269675925926003</v>
      </c>
      <c r="N442" s="24">
        <v>24522</v>
      </c>
      <c r="O442" s="21" t="s">
        <v>65</v>
      </c>
      <c r="P442" s="46">
        <f>TotalFix[[#This Row],[Confirmed activ. 3 (ILE03)]]/60</f>
        <v>408.7</v>
      </c>
      <c r="Q442" s="24">
        <v>500</v>
      </c>
      <c r="R442" s="21" t="s">
        <v>66</v>
      </c>
      <c r="S442" s="21" t="s">
        <v>67</v>
      </c>
    </row>
    <row r="443" spans="1:19" s="21" customFormat="1" x14ac:dyDescent="0.35">
      <c r="A443" s="26">
        <v>1531161</v>
      </c>
      <c r="B443" s="53">
        <v>411578</v>
      </c>
      <c r="C443" s="26">
        <f>VLOOKUP(TotalFix[[#This Row],[Order]],'Total Fix by SS'!B:C,2,0)</f>
        <v>213</v>
      </c>
      <c r="D443" s="21" t="s">
        <v>59</v>
      </c>
      <c r="E443" s="21" t="s">
        <v>78</v>
      </c>
      <c r="F443" s="21" t="s">
        <v>69</v>
      </c>
      <c r="G443" s="21" t="s">
        <v>62</v>
      </c>
      <c r="H443" s="21" t="s">
        <v>70</v>
      </c>
      <c r="I443" s="21" t="s">
        <v>79</v>
      </c>
      <c r="J443" s="22">
        <v>43625</v>
      </c>
      <c r="K443" s="23">
        <v>0.68166666666666997</v>
      </c>
      <c r="L443" s="22">
        <v>43625</v>
      </c>
      <c r="M443" s="23">
        <v>0.68166666666666997</v>
      </c>
      <c r="N443" s="24">
        <v>20</v>
      </c>
      <c r="O443" s="21" t="s">
        <v>66</v>
      </c>
      <c r="P443" s="46">
        <f>TotalFix[[#This Row],[Confirmed activ. 3 (ILE03)]]</f>
        <v>20</v>
      </c>
      <c r="Q443" s="24">
        <v>20</v>
      </c>
      <c r="R443" s="21" t="s">
        <v>66</v>
      </c>
      <c r="S443" s="21" t="s">
        <v>72</v>
      </c>
    </row>
    <row r="444" spans="1:19" s="21" customFormat="1" x14ac:dyDescent="0.35">
      <c r="A444" s="26">
        <v>1531161</v>
      </c>
      <c r="B444" s="53">
        <v>411578</v>
      </c>
      <c r="C444" s="26">
        <f>VLOOKUP(TotalFix[[#This Row],[Order]],'Total Fix by SS'!B:C,2,0)</f>
        <v>213</v>
      </c>
      <c r="D444" s="21" t="s">
        <v>59</v>
      </c>
      <c r="E444" s="21" t="s">
        <v>80</v>
      </c>
      <c r="F444" s="21" t="s">
        <v>69</v>
      </c>
      <c r="G444" s="21" t="s">
        <v>62</v>
      </c>
      <c r="H444" s="21" t="s">
        <v>70</v>
      </c>
      <c r="I444" s="21" t="s">
        <v>81</v>
      </c>
      <c r="J444" s="22">
        <v>43625</v>
      </c>
      <c r="K444" s="23">
        <v>0.68172453703703995</v>
      </c>
      <c r="L444" s="22">
        <v>43625</v>
      </c>
      <c r="M444" s="23">
        <v>0.68172453703703995</v>
      </c>
      <c r="N444" s="24">
        <v>20</v>
      </c>
      <c r="O444" s="21" t="s">
        <v>66</v>
      </c>
      <c r="P444" s="46">
        <f>TotalFix[[#This Row],[Confirmed activ. 3 (ILE03)]]</f>
        <v>20</v>
      </c>
      <c r="Q444" s="24">
        <v>20</v>
      </c>
      <c r="R444" s="21" t="s">
        <v>66</v>
      </c>
      <c r="S444" s="21" t="s">
        <v>72</v>
      </c>
    </row>
    <row r="445" spans="1:19" s="21" customFormat="1" x14ac:dyDescent="0.35">
      <c r="A445" s="26">
        <v>1531161</v>
      </c>
      <c r="B445" s="53">
        <v>411578</v>
      </c>
      <c r="C445" s="26">
        <f>VLOOKUP(TotalFix[[#This Row],[Order]],'Total Fix by SS'!B:C,2,0)</f>
        <v>213</v>
      </c>
      <c r="D445" s="21" t="s">
        <v>59</v>
      </c>
      <c r="E445" s="21" t="s">
        <v>82</v>
      </c>
      <c r="F445" s="21" t="s">
        <v>83</v>
      </c>
      <c r="G445" s="21" t="s">
        <v>62</v>
      </c>
      <c r="H445" s="21" t="s">
        <v>84</v>
      </c>
      <c r="I445" s="21" t="s">
        <v>84</v>
      </c>
      <c r="J445" s="22">
        <v>43625</v>
      </c>
      <c r="K445" s="23">
        <v>0.72847222222221997</v>
      </c>
      <c r="L445" s="22">
        <v>43626</v>
      </c>
      <c r="M445" s="23">
        <v>0.60335648148148002</v>
      </c>
      <c r="N445" s="25">
        <v>20.861999999999998</v>
      </c>
      <c r="O445" s="21" t="s">
        <v>77</v>
      </c>
      <c r="P445" s="46">
        <f>TotalFix[[#This Row],[Confirmed activ. 3 (ILE03)]]*60</f>
        <v>1251.7199999999998</v>
      </c>
      <c r="Q445" s="24">
        <v>450</v>
      </c>
      <c r="R445" s="21" t="s">
        <v>66</v>
      </c>
      <c r="S445" s="21" t="s">
        <v>67</v>
      </c>
    </row>
    <row r="446" spans="1:19" s="21" customFormat="1" x14ac:dyDescent="0.35">
      <c r="A446" s="26">
        <v>1531161</v>
      </c>
      <c r="B446" s="53">
        <v>411578</v>
      </c>
      <c r="C446" s="26">
        <f>VLOOKUP(TotalFix[[#This Row],[Order]],'Total Fix by SS'!B:C,2,0)</f>
        <v>213</v>
      </c>
      <c r="D446" s="21" t="s">
        <v>59</v>
      </c>
      <c r="E446" s="21" t="s">
        <v>85</v>
      </c>
      <c r="F446" s="21" t="s">
        <v>86</v>
      </c>
      <c r="G446" s="21" t="s">
        <v>62</v>
      </c>
      <c r="H446" s="21" t="s">
        <v>87</v>
      </c>
      <c r="I446" s="21" t="s">
        <v>87</v>
      </c>
      <c r="J446" s="22">
        <v>43627</v>
      </c>
      <c r="K446" s="23">
        <v>0.34488425925925997</v>
      </c>
      <c r="L446" s="22">
        <v>43627</v>
      </c>
      <c r="M446" s="23">
        <v>0.34488425925925997</v>
      </c>
      <c r="N446" s="24">
        <v>20</v>
      </c>
      <c r="O446" s="21" t="s">
        <v>66</v>
      </c>
      <c r="P446" s="46">
        <f>TotalFix[[#This Row],[Confirmed activ. 3 (ILE03)]]</f>
        <v>20</v>
      </c>
      <c r="Q446" s="24">
        <v>20</v>
      </c>
      <c r="R446" s="21" t="s">
        <v>66</v>
      </c>
      <c r="S446" s="21" t="s">
        <v>72</v>
      </c>
    </row>
    <row r="447" spans="1:19" s="21" customFormat="1" x14ac:dyDescent="0.35">
      <c r="A447" s="26">
        <v>1531161</v>
      </c>
      <c r="B447" s="53">
        <v>411578</v>
      </c>
      <c r="C447" s="26">
        <f>VLOOKUP(TotalFix[[#This Row],[Order]],'Total Fix by SS'!B:C,2,0)</f>
        <v>213</v>
      </c>
      <c r="D447" s="21" t="s">
        <v>59</v>
      </c>
      <c r="E447" s="21" t="s">
        <v>88</v>
      </c>
      <c r="F447" s="21" t="s">
        <v>89</v>
      </c>
      <c r="G447" s="21" t="s">
        <v>90</v>
      </c>
      <c r="H447" s="21" t="s">
        <v>91</v>
      </c>
      <c r="I447" s="21" t="s">
        <v>92</v>
      </c>
      <c r="J447" s="22"/>
      <c r="K447" s="23">
        <v>0</v>
      </c>
      <c r="L447" s="22"/>
      <c r="M447" s="23">
        <v>0</v>
      </c>
      <c r="N447" s="25">
        <v>0</v>
      </c>
      <c r="O447" s="21" t="s">
        <v>93</v>
      </c>
      <c r="P447" s="46"/>
      <c r="Q447" s="24">
        <v>1370</v>
      </c>
      <c r="R447" s="21" t="s">
        <v>66</v>
      </c>
      <c r="S447" s="21" t="s">
        <v>94</v>
      </c>
    </row>
    <row r="448" spans="1:19" s="21" customFormat="1" x14ac:dyDescent="0.35">
      <c r="A448" s="26">
        <v>1531161</v>
      </c>
      <c r="B448" s="53">
        <v>411578</v>
      </c>
      <c r="C448" s="26">
        <f>VLOOKUP(TotalFix[[#This Row],[Order]],'Total Fix by SS'!B:C,2,0)</f>
        <v>213</v>
      </c>
      <c r="D448" s="21" t="s">
        <v>59</v>
      </c>
      <c r="E448" s="21" t="s">
        <v>95</v>
      </c>
      <c r="F448" s="21" t="s">
        <v>61</v>
      </c>
      <c r="G448" s="21" t="s">
        <v>62</v>
      </c>
      <c r="H448" s="21" t="s">
        <v>63</v>
      </c>
      <c r="I448" s="21" t="s">
        <v>96</v>
      </c>
      <c r="J448" s="22">
        <v>43634</v>
      </c>
      <c r="K448" s="23">
        <v>0.38246527777778</v>
      </c>
      <c r="L448" s="22">
        <v>43634</v>
      </c>
      <c r="M448" s="23">
        <v>0.45401620370369999</v>
      </c>
      <c r="N448" s="25">
        <v>20.582999999999998</v>
      </c>
      <c r="O448" s="21" t="s">
        <v>66</v>
      </c>
      <c r="P448" s="46">
        <f>TotalFix[[#This Row],[Confirmed activ. 3 (ILE03)]]</f>
        <v>20.582999999999998</v>
      </c>
      <c r="Q448" s="24">
        <v>40</v>
      </c>
      <c r="R448" s="21" t="s">
        <v>66</v>
      </c>
      <c r="S448" s="21" t="s">
        <v>67</v>
      </c>
    </row>
    <row r="449" spans="1:19" s="21" customFormat="1" x14ac:dyDescent="0.35">
      <c r="A449" s="26">
        <v>1531161</v>
      </c>
      <c r="B449" s="53">
        <v>411578</v>
      </c>
      <c r="C449" s="26">
        <f>VLOOKUP(TotalFix[[#This Row],[Order]],'Total Fix by SS'!B:C,2,0)</f>
        <v>213</v>
      </c>
      <c r="D449" s="21" t="s">
        <v>59</v>
      </c>
      <c r="E449" s="21" t="s">
        <v>97</v>
      </c>
      <c r="F449" s="21" t="s">
        <v>69</v>
      </c>
      <c r="G449" s="21" t="s">
        <v>62</v>
      </c>
      <c r="H449" s="21" t="s">
        <v>70</v>
      </c>
      <c r="I449" s="21" t="s">
        <v>98</v>
      </c>
      <c r="J449" s="22">
        <v>43634</v>
      </c>
      <c r="K449" s="23">
        <v>0.47980324074073999</v>
      </c>
      <c r="L449" s="22">
        <v>43634</v>
      </c>
      <c r="M449" s="23">
        <v>0.47980324074073999</v>
      </c>
      <c r="N449" s="24">
        <v>20</v>
      </c>
      <c r="O449" s="21" t="s">
        <v>66</v>
      </c>
      <c r="P449" s="46">
        <f>TotalFix[[#This Row],[Confirmed activ. 3 (ILE03)]]</f>
        <v>20</v>
      </c>
      <c r="Q449" s="24">
        <v>20</v>
      </c>
      <c r="R449" s="21" t="s">
        <v>66</v>
      </c>
      <c r="S449" s="21" t="s">
        <v>72</v>
      </c>
    </row>
    <row r="450" spans="1:19" s="21" customFormat="1" x14ac:dyDescent="0.35">
      <c r="A450" s="26">
        <v>1531161</v>
      </c>
      <c r="B450" s="53">
        <v>411578</v>
      </c>
      <c r="C450" s="26">
        <f>VLOOKUP(TotalFix[[#This Row],[Order]],'Total Fix by SS'!B:C,2,0)</f>
        <v>213</v>
      </c>
      <c r="D450" s="21" t="s">
        <v>59</v>
      </c>
      <c r="E450" s="21" t="s">
        <v>99</v>
      </c>
      <c r="F450" s="21" t="s">
        <v>69</v>
      </c>
      <c r="G450" s="21" t="s">
        <v>62</v>
      </c>
      <c r="H450" s="21" t="s">
        <v>70</v>
      </c>
      <c r="I450" s="21" t="s">
        <v>100</v>
      </c>
      <c r="J450" s="22">
        <v>43635</v>
      </c>
      <c r="K450" s="23">
        <v>0.67052083333333001</v>
      </c>
      <c r="L450" s="22">
        <v>43635</v>
      </c>
      <c r="M450" s="23">
        <v>0.67052083333333001</v>
      </c>
      <c r="N450" s="24">
        <v>50</v>
      </c>
      <c r="O450" s="21" t="s">
        <v>66</v>
      </c>
      <c r="P450" s="46">
        <f>TotalFix[[#This Row],[Confirmed activ. 3 (ILE03)]]</f>
        <v>50</v>
      </c>
      <c r="Q450" s="24">
        <v>50</v>
      </c>
      <c r="R450" s="21" t="s">
        <v>66</v>
      </c>
      <c r="S450" s="21" t="s">
        <v>72</v>
      </c>
    </row>
    <row r="451" spans="1:19" s="21" customFormat="1" x14ac:dyDescent="0.35">
      <c r="A451" s="26">
        <v>1531161</v>
      </c>
      <c r="B451" s="53">
        <v>411578</v>
      </c>
      <c r="C451" s="26">
        <f>VLOOKUP(TotalFix[[#This Row],[Order]],'Total Fix by SS'!B:C,2,0)</f>
        <v>213</v>
      </c>
      <c r="D451" s="21" t="s">
        <v>59</v>
      </c>
      <c r="E451" s="21" t="s">
        <v>101</v>
      </c>
      <c r="F451" s="21" t="s">
        <v>102</v>
      </c>
      <c r="G451" s="21" t="s">
        <v>62</v>
      </c>
      <c r="H451" s="21" t="s">
        <v>100</v>
      </c>
      <c r="I451" s="21" t="s">
        <v>103</v>
      </c>
      <c r="J451" s="22">
        <v>43635</v>
      </c>
      <c r="K451" s="23">
        <v>0.67061342592592998</v>
      </c>
      <c r="L451" s="22">
        <v>43635</v>
      </c>
      <c r="M451" s="23">
        <v>0.67061342592592998</v>
      </c>
      <c r="N451" s="24">
        <v>10</v>
      </c>
      <c r="O451" s="21" t="s">
        <v>66</v>
      </c>
      <c r="P451" s="46">
        <f>TotalFix[[#This Row],[Confirmed activ. 3 (ILE03)]]</f>
        <v>10</v>
      </c>
      <c r="Q451" s="24">
        <v>10</v>
      </c>
      <c r="R451" s="21" t="s">
        <v>66</v>
      </c>
      <c r="S451" s="21" t="s">
        <v>72</v>
      </c>
    </row>
    <row r="452" spans="1:19" s="21" customFormat="1" x14ac:dyDescent="0.35">
      <c r="A452" s="26">
        <v>1531161</v>
      </c>
      <c r="B452" s="53">
        <v>411578</v>
      </c>
      <c r="C452" s="26">
        <f>VLOOKUP(TotalFix[[#This Row],[Order]],'Total Fix by SS'!B:C,2,0)</f>
        <v>213</v>
      </c>
      <c r="D452" s="21" t="s">
        <v>59</v>
      </c>
      <c r="E452" s="21" t="s">
        <v>104</v>
      </c>
      <c r="F452" s="21" t="s">
        <v>102</v>
      </c>
      <c r="G452" s="21" t="s">
        <v>105</v>
      </c>
      <c r="H452" s="21" t="s">
        <v>100</v>
      </c>
      <c r="I452" s="21" t="s">
        <v>106</v>
      </c>
      <c r="J452" s="22">
        <v>43635</v>
      </c>
      <c r="K452" s="23">
        <v>0.67072916666667004</v>
      </c>
      <c r="L452" s="22">
        <v>43635</v>
      </c>
      <c r="M452" s="23">
        <v>0.67072916666667004</v>
      </c>
      <c r="N452" s="24">
        <v>10</v>
      </c>
      <c r="O452" s="21" t="s">
        <v>66</v>
      </c>
      <c r="P452" s="46">
        <f>TotalFix[[#This Row],[Confirmed activ. 3 (ILE03)]]</f>
        <v>10</v>
      </c>
      <c r="Q452" s="24">
        <v>10</v>
      </c>
      <c r="R452" s="21" t="s">
        <v>66</v>
      </c>
      <c r="S452" s="21" t="s">
        <v>72</v>
      </c>
    </row>
    <row r="453" spans="1:19" s="21" customFormat="1" x14ac:dyDescent="0.35">
      <c r="A453" s="26">
        <v>1531161</v>
      </c>
      <c r="B453" s="53">
        <v>411578</v>
      </c>
      <c r="C453" s="26">
        <f>VLOOKUP(TotalFix[[#This Row],[Order]],'Total Fix by SS'!B:C,2,0)</f>
        <v>213</v>
      </c>
      <c r="D453" s="21" t="s">
        <v>107</v>
      </c>
      <c r="E453" s="21" t="s">
        <v>60</v>
      </c>
      <c r="F453" s="21" t="s">
        <v>61</v>
      </c>
      <c r="G453" s="21" t="s">
        <v>90</v>
      </c>
      <c r="H453" s="21" t="s">
        <v>63</v>
      </c>
      <c r="I453" s="21" t="s">
        <v>108</v>
      </c>
      <c r="J453" s="22">
        <v>43627</v>
      </c>
      <c r="K453" s="23">
        <v>0.35694444444444001</v>
      </c>
      <c r="L453" s="22">
        <v>43627</v>
      </c>
      <c r="M453" s="23">
        <v>0.62856481481480997</v>
      </c>
      <c r="N453" s="25">
        <v>12.786</v>
      </c>
      <c r="O453" s="21" t="s">
        <v>77</v>
      </c>
      <c r="P453" s="46">
        <f>TotalFix[[#This Row],[Confirmed activ. 3 (ILE03)]]*60</f>
        <v>767.16</v>
      </c>
      <c r="Q453" s="24">
        <v>1</v>
      </c>
      <c r="R453" s="21" t="s">
        <v>66</v>
      </c>
      <c r="S453" s="21" t="s">
        <v>67</v>
      </c>
    </row>
    <row r="454" spans="1:19" s="21" customFormat="1" x14ac:dyDescent="0.35">
      <c r="A454" s="26">
        <v>1531161</v>
      </c>
      <c r="B454" s="53">
        <v>411578</v>
      </c>
      <c r="C454" s="26">
        <f>VLOOKUP(TotalFix[[#This Row],[Order]],'Total Fix by SS'!B:C,2,0)</f>
        <v>213</v>
      </c>
      <c r="D454" s="21" t="s">
        <v>109</v>
      </c>
      <c r="E454" s="21" t="s">
        <v>82</v>
      </c>
      <c r="F454" s="21" t="s">
        <v>83</v>
      </c>
      <c r="G454" s="21" t="s">
        <v>90</v>
      </c>
      <c r="H454" s="21" t="s">
        <v>84</v>
      </c>
      <c r="I454" s="21" t="s">
        <v>110</v>
      </c>
      <c r="J454" s="22"/>
      <c r="K454" s="23">
        <v>0</v>
      </c>
      <c r="L454" s="22"/>
      <c r="M454" s="23">
        <v>0</v>
      </c>
      <c r="N454" s="25">
        <v>0</v>
      </c>
      <c r="O454" s="21" t="s">
        <v>93</v>
      </c>
      <c r="P454" s="46"/>
      <c r="Q454" s="24">
        <v>5</v>
      </c>
      <c r="R454" s="21" t="s">
        <v>66</v>
      </c>
      <c r="S454" s="21" t="s">
        <v>94</v>
      </c>
    </row>
    <row r="455" spans="1:19" s="21" customFormat="1" x14ac:dyDescent="0.35">
      <c r="A455" s="26">
        <v>1531162</v>
      </c>
      <c r="B455" s="53">
        <v>411578</v>
      </c>
      <c r="C455" s="26">
        <f>VLOOKUP(TotalFix[[#This Row],[Order]],'Total Fix by SS'!B:C,2,0)</f>
        <v>213</v>
      </c>
      <c r="D455" s="21" t="s">
        <v>59</v>
      </c>
      <c r="E455" s="21" t="s">
        <v>60</v>
      </c>
      <c r="F455" s="21" t="s">
        <v>61</v>
      </c>
      <c r="G455" s="21" t="s">
        <v>62</v>
      </c>
      <c r="H455" s="21" t="s">
        <v>63</v>
      </c>
      <c r="I455" s="21" t="s">
        <v>64</v>
      </c>
      <c r="J455" s="22">
        <v>43606</v>
      </c>
      <c r="K455" s="23">
        <v>0.43704861111110999</v>
      </c>
      <c r="L455" s="22">
        <v>43606</v>
      </c>
      <c r="M455" s="23">
        <v>0.45825231481480999</v>
      </c>
      <c r="N455" s="25">
        <v>7.8170000000000002</v>
      </c>
      <c r="O455" s="21" t="s">
        <v>66</v>
      </c>
      <c r="P455" s="46">
        <f>TotalFix[[#This Row],[Confirmed activ. 3 (ILE03)]]</f>
        <v>7.8170000000000002</v>
      </c>
      <c r="Q455" s="24">
        <v>20</v>
      </c>
      <c r="R455" s="21" t="s">
        <v>66</v>
      </c>
      <c r="S455" s="21" t="s">
        <v>67</v>
      </c>
    </row>
    <row r="456" spans="1:19" s="21" customFormat="1" x14ac:dyDescent="0.35">
      <c r="A456" s="26">
        <v>1531162</v>
      </c>
      <c r="B456" s="53">
        <v>411578</v>
      </c>
      <c r="C456" s="26">
        <f>VLOOKUP(TotalFix[[#This Row],[Order]],'Total Fix by SS'!B:C,2,0)</f>
        <v>213</v>
      </c>
      <c r="D456" s="21" t="s">
        <v>59</v>
      </c>
      <c r="E456" s="21" t="s">
        <v>68</v>
      </c>
      <c r="F456" s="21" t="s">
        <v>69</v>
      </c>
      <c r="G456" s="21" t="s">
        <v>62</v>
      </c>
      <c r="H456" s="21" t="s">
        <v>70</v>
      </c>
      <c r="I456" s="21" t="s">
        <v>71</v>
      </c>
      <c r="J456" s="22">
        <v>43625</v>
      </c>
      <c r="K456" s="23">
        <v>0.39273148148148002</v>
      </c>
      <c r="L456" s="22">
        <v>43625</v>
      </c>
      <c r="M456" s="23">
        <v>0.39273148148148002</v>
      </c>
      <c r="N456" s="24">
        <v>30</v>
      </c>
      <c r="O456" s="21" t="s">
        <v>66</v>
      </c>
      <c r="P456" s="46">
        <f>TotalFix[[#This Row],[Confirmed activ. 3 (ILE03)]]</f>
        <v>30</v>
      </c>
      <c r="Q456" s="24">
        <v>30</v>
      </c>
      <c r="R456" s="21" t="s">
        <v>66</v>
      </c>
      <c r="S456" s="21" t="s">
        <v>72</v>
      </c>
    </row>
    <row r="457" spans="1:19" s="21" customFormat="1" x14ac:dyDescent="0.35">
      <c r="A457" s="26">
        <v>1531162</v>
      </c>
      <c r="B457" s="53">
        <v>411578</v>
      </c>
      <c r="C457" s="26">
        <f>VLOOKUP(TotalFix[[#This Row],[Order]],'Total Fix by SS'!B:C,2,0)</f>
        <v>213</v>
      </c>
      <c r="D457" s="21" t="s">
        <v>59</v>
      </c>
      <c r="E457" s="21" t="s">
        <v>73</v>
      </c>
      <c r="F457" s="21" t="s">
        <v>61</v>
      </c>
      <c r="G457" s="21" t="s">
        <v>62</v>
      </c>
      <c r="H457" s="21" t="s">
        <v>63</v>
      </c>
      <c r="I457" s="21" t="s">
        <v>74</v>
      </c>
      <c r="J457" s="22">
        <v>43625</v>
      </c>
      <c r="K457" s="23">
        <v>0.40215277777778002</v>
      </c>
      <c r="L457" s="22">
        <v>43625</v>
      </c>
      <c r="M457" s="23">
        <v>0.41731481481480998</v>
      </c>
      <c r="N457" s="25">
        <v>10.917</v>
      </c>
      <c r="O457" s="21" t="s">
        <v>66</v>
      </c>
      <c r="P457" s="46">
        <f>TotalFix[[#This Row],[Confirmed activ. 3 (ILE03)]]</f>
        <v>10.917</v>
      </c>
      <c r="Q457" s="24">
        <v>200</v>
      </c>
      <c r="R457" s="21" t="s">
        <v>66</v>
      </c>
      <c r="S457" s="21" t="s">
        <v>67</v>
      </c>
    </row>
    <row r="458" spans="1:19" s="21" customFormat="1" x14ac:dyDescent="0.35">
      <c r="A458" s="26">
        <v>1531162</v>
      </c>
      <c r="B458" s="53">
        <v>411578</v>
      </c>
      <c r="C458" s="26">
        <f>VLOOKUP(TotalFix[[#This Row],[Order]],'Total Fix by SS'!B:C,2,0)</f>
        <v>213</v>
      </c>
      <c r="D458" s="21" t="s">
        <v>59</v>
      </c>
      <c r="E458" s="21" t="s">
        <v>75</v>
      </c>
      <c r="F458" s="21" t="s">
        <v>61</v>
      </c>
      <c r="G458" s="21" t="s">
        <v>62</v>
      </c>
      <c r="H458" s="21" t="s">
        <v>63</v>
      </c>
      <c r="I458" s="21" t="s">
        <v>76</v>
      </c>
      <c r="J458" s="22">
        <v>43625</v>
      </c>
      <c r="K458" s="23">
        <v>0.41763888888889</v>
      </c>
      <c r="L458" s="22">
        <v>43625</v>
      </c>
      <c r="M458" s="23">
        <v>0.43089120370369999</v>
      </c>
      <c r="N458" s="25">
        <v>9.5500000000000007</v>
      </c>
      <c r="O458" s="21" t="s">
        <v>66</v>
      </c>
      <c r="P458" s="46">
        <f>TotalFix[[#This Row],[Confirmed activ. 3 (ILE03)]]</f>
        <v>9.5500000000000007</v>
      </c>
      <c r="Q458" s="24">
        <v>500</v>
      </c>
      <c r="R458" s="21" t="s">
        <v>66</v>
      </c>
      <c r="S458" s="21" t="s">
        <v>67</v>
      </c>
    </row>
    <row r="459" spans="1:19" s="21" customFormat="1" x14ac:dyDescent="0.35">
      <c r="A459" s="26">
        <v>1531162</v>
      </c>
      <c r="B459" s="53">
        <v>411578</v>
      </c>
      <c r="C459" s="26">
        <f>VLOOKUP(TotalFix[[#This Row],[Order]],'Total Fix by SS'!B:C,2,0)</f>
        <v>213</v>
      </c>
      <c r="D459" s="21" t="s">
        <v>59</v>
      </c>
      <c r="E459" s="21" t="s">
        <v>78</v>
      </c>
      <c r="F459" s="21" t="s">
        <v>69</v>
      </c>
      <c r="G459" s="21" t="s">
        <v>62</v>
      </c>
      <c r="H459" s="21" t="s">
        <v>70</v>
      </c>
      <c r="I459" s="21" t="s">
        <v>79</v>
      </c>
      <c r="J459" s="22">
        <v>43625</v>
      </c>
      <c r="K459" s="23">
        <v>0.65543981481480995</v>
      </c>
      <c r="L459" s="22">
        <v>43625</v>
      </c>
      <c r="M459" s="23">
        <v>0.65543981481480995</v>
      </c>
      <c r="N459" s="24">
        <v>20</v>
      </c>
      <c r="O459" s="21" t="s">
        <v>66</v>
      </c>
      <c r="P459" s="46">
        <f>TotalFix[[#This Row],[Confirmed activ. 3 (ILE03)]]</f>
        <v>20</v>
      </c>
      <c r="Q459" s="24">
        <v>20</v>
      </c>
      <c r="R459" s="21" t="s">
        <v>66</v>
      </c>
      <c r="S459" s="21" t="s">
        <v>72</v>
      </c>
    </row>
    <row r="460" spans="1:19" s="21" customFormat="1" x14ac:dyDescent="0.35">
      <c r="A460" s="26">
        <v>1531162</v>
      </c>
      <c r="B460" s="53">
        <v>411578</v>
      </c>
      <c r="C460" s="26">
        <f>VLOOKUP(TotalFix[[#This Row],[Order]],'Total Fix by SS'!B:C,2,0)</f>
        <v>213</v>
      </c>
      <c r="D460" s="21" t="s">
        <v>59</v>
      </c>
      <c r="E460" s="21" t="s">
        <v>80</v>
      </c>
      <c r="F460" s="21" t="s">
        <v>69</v>
      </c>
      <c r="G460" s="21" t="s">
        <v>62</v>
      </c>
      <c r="H460" s="21" t="s">
        <v>70</v>
      </c>
      <c r="I460" s="21" t="s">
        <v>81</v>
      </c>
      <c r="J460" s="22">
        <v>43625</v>
      </c>
      <c r="K460" s="23">
        <v>0.65559027777778001</v>
      </c>
      <c r="L460" s="22">
        <v>43625</v>
      </c>
      <c r="M460" s="23">
        <v>0.65559027777778001</v>
      </c>
      <c r="N460" s="24">
        <v>20</v>
      </c>
      <c r="O460" s="21" t="s">
        <v>66</v>
      </c>
      <c r="P460" s="46">
        <f>TotalFix[[#This Row],[Confirmed activ. 3 (ILE03)]]</f>
        <v>20</v>
      </c>
      <c r="Q460" s="24">
        <v>20</v>
      </c>
      <c r="R460" s="21" t="s">
        <v>66</v>
      </c>
      <c r="S460" s="21" t="s">
        <v>72</v>
      </c>
    </row>
    <row r="461" spans="1:19" s="21" customFormat="1" x14ac:dyDescent="0.35">
      <c r="A461" s="26">
        <v>1531162</v>
      </c>
      <c r="B461" s="53">
        <v>411578</v>
      </c>
      <c r="C461" s="26">
        <f>VLOOKUP(TotalFix[[#This Row],[Order]],'Total Fix by SS'!B:C,2,0)</f>
        <v>213</v>
      </c>
      <c r="D461" s="21" t="s">
        <v>59</v>
      </c>
      <c r="E461" s="21" t="s">
        <v>82</v>
      </c>
      <c r="F461" s="21" t="s">
        <v>83</v>
      </c>
      <c r="G461" s="21" t="s">
        <v>62</v>
      </c>
      <c r="H461" s="21" t="s">
        <v>84</v>
      </c>
      <c r="I461" s="21" t="s">
        <v>84</v>
      </c>
      <c r="J461" s="22">
        <v>43625</v>
      </c>
      <c r="K461" s="23">
        <v>0.66342592592592997</v>
      </c>
      <c r="L461" s="22">
        <v>43626</v>
      </c>
      <c r="M461" s="23">
        <v>0.60266203703704002</v>
      </c>
      <c r="N461" s="25">
        <v>29.866</v>
      </c>
      <c r="O461" s="21" t="s">
        <v>77</v>
      </c>
      <c r="P461" s="46">
        <f>TotalFix[[#This Row],[Confirmed activ. 3 (ILE03)]]*60</f>
        <v>1791.96</v>
      </c>
      <c r="Q461" s="24">
        <v>450</v>
      </c>
      <c r="R461" s="21" t="s">
        <v>66</v>
      </c>
      <c r="S461" s="21" t="s">
        <v>67</v>
      </c>
    </row>
    <row r="462" spans="1:19" s="21" customFormat="1" x14ac:dyDescent="0.35">
      <c r="A462" s="26">
        <v>1531162</v>
      </c>
      <c r="B462" s="53">
        <v>411578</v>
      </c>
      <c r="C462" s="26">
        <f>VLOOKUP(TotalFix[[#This Row],[Order]],'Total Fix by SS'!B:C,2,0)</f>
        <v>213</v>
      </c>
      <c r="D462" s="21" t="s">
        <v>59</v>
      </c>
      <c r="E462" s="21" t="s">
        <v>85</v>
      </c>
      <c r="F462" s="21" t="s">
        <v>86</v>
      </c>
      <c r="G462" s="21" t="s">
        <v>62</v>
      </c>
      <c r="H462" s="21" t="s">
        <v>87</v>
      </c>
      <c r="I462" s="21" t="s">
        <v>87</v>
      </c>
      <c r="J462" s="22">
        <v>43627</v>
      </c>
      <c r="K462" s="23">
        <v>0.34524305555556001</v>
      </c>
      <c r="L462" s="22">
        <v>43627</v>
      </c>
      <c r="M462" s="23">
        <v>0.34524305555556001</v>
      </c>
      <c r="N462" s="24">
        <v>20</v>
      </c>
      <c r="O462" s="21" t="s">
        <v>66</v>
      </c>
      <c r="P462" s="46">
        <f>TotalFix[[#This Row],[Confirmed activ. 3 (ILE03)]]</f>
        <v>20</v>
      </c>
      <c r="Q462" s="24">
        <v>20</v>
      </c>
      <c r="R462" s="21" t="s">
        <v>66</v>
      </c>
      <c r="S462" s="21" t="s">
        <v>72</v>
      </c>
    </row>
    <row r="463" spans="1:19" s="21" customFormat="1" x14ac:dyDescent="0.35">
      <c r="A463" s="26">
        <v>1531162</v>
      </c>
      <c r="B463" s="53">
        <v>411578</v>
      </c>
      <c r="C463" s="26">
        <f>VLOOKUP(TotalFix[[#This Row],[Order]],'Total Fix by SS'!B:C,2,0)</f>
        <v>213</v>
      </c>
      <c r="D463" s="21" t="s">
        <v>59</v>
      </c>
      <c r="E463" s="21" t="s">
        <v>88</v>
      </c>
      <c r="F463" s="21" t="s">
        <v>89</v>
      </c>
      <c r="G463" s="21" t="s">
        <v>90</v>
      </c>
      <c r="H463" s="21" t="s">
        <v>91</v>
      </c>
      <c r="I463" s="21" t="s">
        <v>92</v>
      </c>
      <c r="J463" s="22"/>
      <c r="K463" s="23">
        <v>0</v>
      </c>
      <c r="L463" s="22"/>
      <c r="M463" s="23">
        <v>0</v>
      </c>
      <c r="N463" s="25">
        <v>0</v>
      </c>
      <c r="O463" s="21" t="s">
        <v>93</v>
      </c>
      <c r="P463" s="46"/>
      <c r="Q463" s="24">
        <v>1370</v>
      </c>
      <c r="R463" s="21" t="s">
        <v>66</v>
      </c>
      <c r="S463" s="21" t="s">
        <v>94</v>
      </c>
    </row>
    <row r="464" spans="1:19" s="21" customFormat="1" x14ac:dyDescent="0.35">
      <c r="A464" s="26">
        <v>1531162</v>
      </c>
      <c r="B464" s="53">
        <v>411578</v>
      </c>
      <c r="C464" s="26">
        <f>VLOOKUP(TotalFix[[#This Row],[Order]],'Total Fix by SS'!B:C,2,0)</f>
        <v>213</v>
      </c>
      <c r="D464" s="21" t="s">
        <v>59</v>
      </c>
      <c r="E464" s="21" t="s">
        <v>95</v>
      </c>
      <c r="F464" s="21" t="s">
        <v>61</v>
      </c>
      <c r="G464" s="21" t="s">
        <v>62</v>
      </c>
      <c r="H464" s="21" t="s">
        <v>63</v>
      </c>
      <c r="I464" s="21" t="s">
        <v>96</v>
      </c>
      <c r="J464" s="22">
        <v>43634</v>
      </c>
      <c r="K464" s="23">
        <v>0.38246527777778</v>
      </c>
      <c r="L464" s="22">
        <v>43634</v>
      </c>
      <c r="M464" s="23">
        <v>0.45401620370369999</v>
      </c>
      <c r="N464" s="25">
        <v>20.582999999999998</v>
      </c>
      <c r="O464" s="21" t="s">
        <v>66</v>
      </c>
      <c r="P464" s="46">
        <f>TotalFix[[#This Row],[Confirmed activ. 3 (ILE03)]]</f>
        <v>20.582999999999998</v>
      </c>
      <c r="Q464" s="24">
        <v>40</v>
      </c>
      <c r="R464" s="21" t="s">
        <v>66</v>
      </c>
      <c r="S464" s="21" t="s">
        <v>67</v>
      </c>
    </row>
    <row r="465" spans="1:19" s="21" customFormat="1" x14ac:dyDescent="0.35">
      <c r="A465" s="26">
        <v>1531162</v>
      </c>
      <c r="B465" s="53">
        <v>411578</v>
      </c>
      <c r="C465" s="26">
        <f>VLOOKUP(TotalFix[[#This Row],[Order]],'Total Fix by SS'!B:C,2,0)</f>
        <v>213</v>
      </c>
      <c r="D465" s="21" t="s">
        <v>59</v>
      </c>
      <c r="E465" s="21" t="s">
        <v>97</v>
      </c>
      <c r="F465" s="21" t="s">
        <v>69</v>
      </c>
      <c r="G465" s="21" t="s">
        <v>62</v>
      </c>
      <c r="H465" s="21" t="s">
        <v>70</v>
      </c>
      <c r="I465" s="21" t="s">
        <v>98</v>
      </c>
      <c r="J465" s="22">
        <v>43634</v>
      </c>
      <c r="K465" s="23">
        <v>0.47951388888889002</v>
      </c>
      <c r="L465" s="22">
        <v>43634</v>
      </c>
      <c r="M465" s="23">
        <v>0.47951388888889002</v>
      </c>
      <c r="N465" s="24">
        <v>20</v>
      </c>
      <c r="O465" s="21" t="s">
        <v>66</v>
      </c>
      <c r="P465" s="46">
        <f>TotalFix[[#This Row],[Confirmed activ. 3 (ILE03)]]</f>
        <v>20</v>
      </c>
      <c r="Q465" s="24">
        <v>20</v>
      </c>
      <c r="R465" s="21" t="s">
        <v>66</v>
      </c>
      <c r="S465" s="21" t="s">
        <v>72</v>
      </c>
    </row>
    <row r="466" spans="1:19" s="21" customFormat="1" x14ac:dyDescent="0.35">
      <c r="A466" s="26">
        <v>1531162</v>
      </c>
      <c r="B466" s="53">
        <v>411578</v>
      </c>
      <c r="C466" s="26">
        <f>VLOOKUP(TotalFix[[#This Row],[Order]],'Total Fix by SS'!B:C,2,0)</f>
        <v>213</v>
      </c>
      <c r="D466" s="21" t="s">
        <v>59</v>
      </c>
      <c r="E466" s="21" t="s">
        <v>99</v>
      </c>
      <c r="F466" s="21" t="s">
        <v>69</v>
      </c>
      <c r="G466" s="21" t="s">
        <v>62</v>
      </c>
      <c r="H466" s="21" t="s">
        <v>70</v>
      </c>
      <c r="I466" s="21" t="s">
        <v>100</v>
      </c>
      <c r="J466" s="22">
        <v>43634</v>
      </c>
      <c r="K466" s="23">
        <v>0.73785879629630002</v>
      </c>
      <c r="L466" s="22">
        <v>43634</v>
      </c>
      <c r="M466" s="23">
        <v>0.73785879629630002</v>
      </c>
      <c r="N466" s="24">
        <v>50</v>
      </c>
      <c r="O466" s="21" t="s">
        <v>66</v>
      </c>
      <c r="P466" s="46">
        <f>TotalFix[[#This Row],[Confirmed activ. 3 (ILE03)]]</f>
        <v>50</v>
      </c>
      <c r="Q466" s="24">
        <v>50</v>
      </c>
      <c r="R466" s="21" t="s">
        <v>66</v>
      </c>
      <c r="S466" s="21" t="s">
        <v>72</v>
      </c>
    </row>
    <row r="467" spans="1:19" s="21" customFormat="1" x14ac:dyDescent="0.35">
      <c r="A467" s="26">
        <v>1531162</v>
      </c>
      <c r="B467" s="53">
        <v>411578</v>
      </c>
      <c r="C467" s="26">
        <f>VLOOKUP(TotalFix[[#This Row],[Order]],'Total Fix by SS'!B:C,2,0)</f>
        <v>213</v>
      </c>
      <c r="D467" s="21" t="s">
        <v>59</v>
      </c>
      <c r="E467" s="21" t="s">
        <v>101</v>
      </c>
      <c r="F467" s="21" t="s">
        <v>102</v>
      </c>
      <c r="G467" s="21" t="s">
        <v>62</v>
      </c>
      <c r="H467" s="21" t="s">
        <v>100</v>
      </c>
      <c r="I467" s="21" t="s">
        <v>103</v>
      </c>
      <c r="J467" s="22">
        <v>43634</v>
      </c>
      <c r="K467" s="23">
        <v>0.73796296296296005</v>
      </c>
      <c r="L467" s="22">
        <v>43634</v>
      </c>
      <c r="M467" s="23">
        <v>0.73796296296296005</v>
      </c>
      <c r="N467" s="24">
        <v>10</v>
      </c>
      <c r="O467" s="21" t="s">
        <v>66</v>
      </c>
      <c r="P467" s="46">
        <f>TotalFix[[#This Row],[Confirmed activ. 3 (ILE03)]]</f>
        <v>10</v>
      </c>
      <c r="Q467" s="24">
        <v>10</v>
      </c>
      <c r="R467" s="21" t="s">
        <v>66</v>
      </c>
      <c r="S467" s="21" t="s">
        <v>72</v>
      </c>
    </row>
    <row r="468" spans="1:19" s="21" customFormat="1" x14ac:dyDescent="0.35">
      <c r="A468" s="26">
        <v>1531162</v>
      </c>
      <c r="B468" s="53">
        <v>411578</v>
      </c>
      <c r="C468" s="26">
        <f>VLOOKUP(TotalFix[[#This Row],[Order]],'Total Fix by SS'!B:C,2,0)</f>
        <v>213</v>
      </c>
      <c r="D468" s="21" t="s">
        <v>59</v>
      </c>
      <c r="E468" s="21" t="s">
        <v>104</v>
      </c>
      <c r="F468" s="21" t="s">
        <v>102</v>
      </c>
      <c r="G468" s="21" t="s">
        <v>105</v>
      </c>
      <c r="H468" s="21" t="s">
        <v>100</v>
      </c>
      <c r="I468" s="21" t="s">
        <v>106</v>
      </c>
      <c r="J468" s="22">
        <v>43635</v>
      </c>
      <c r="K468" s="23">
        <v>0.67087962962962999</v>
      </c>
      <c r="L468" s="22">
        <v>43635</v>
      </c>
      <c r="M468" s="23">
        <v>0.67087962962962999</v>
      </c>
      <c r="N468" s="24">
        <v>10</v>
      </c>
      <c r="O468" s="21" t="s">
        <v>66</v>
      </c>
      <c r="P468" s="46">
        <f>TotalFix[[#This Row],[Confirmed activ. 3 (ILE03)]]</f>
        <v>10</v>
      </c>
      <c r="Q468" s="24">
        <v>10</v>
      </c>
      <c r="R468" s="21" t="s">
        <v>66</v>
      </c>
      <c r="S468" s="21" t="s">
        <v>72</v>
      </c>
    </row>
    <row r="469" spans="1:19" s="21" customFormat="1" x14ac:dyDescent="0.35">
      <c r="A469" s="26">
        <v>1531162</v>
      </c>
      <c r="B469" s="53">
        <v>411578</v>
      </c>
      <c r="C469" s="26">
        <f>VLOOKUP(TotalFix[[#This Row],[Order]],'Total Fix by SS'!B:C,2,0)</f>
        <v>213</v>
      </c>
      <c r="D469" s="21" t="s">
        <v>107</v>
      </c>
      <c r="E469" s="21" t="s">
        <v>60</v>
      </c>
      <c r="F469" s="21" t="s">
        <v>61</v>
      </c>
      <c r="G469" s="21" t="s">
        <v>90</v>
      </c>
      <c r="H469" s="21" t="s">
        <v>63</v>
      </c>
      <c r="I469" s="21" t="s">
        <v>108</v>
      </c>
      <c r="J469" s="22">
        <v>43612</v>
      </c>
      <c r="K469" s="23">
        <v>0.35083333333333</v>
      </c>
      <c r="L469" s="22">
        <v>43614</v>
      </c>
      <c r="M469" s="23">
        <v>0.59876157407407005</v>
      </c>
      <c r="N469" s="25">
        <v>21.673999999999999</v>
      </c>
      <c r="O469" s="21" t="s">
        <v>77</v>
      </c>
      <c r="P469" s="46">
        <f>TotalFix[[#This Row],[Confirmed activ. 3 (ILE03)]]*60</f>
        <v>1300.44</v>
      </c>
      <c r="Q469" s="24">
        <v>1</v>
      </c>
      <c r="R469" s="21" t="s">
        <v>66</v>
      </c>
      <c r="S469" s="21" t="s">
        <v>67</v>
      </c>
    </row>
    <row r="470" spans="1:19" s="21" customFormat="1" x14ac:dyDescent="0.35">
      <c r="A470" s="26">
        <v>1531162</v>
      </c>
      <c r="B470" s="53">
        <v>411578</v>
      </c>
      <c r="C470" s="26">
        <f>VLOOKUP(TotalFix[[#This Row],[Order]],'Total Fix by SS'!B:C,2,0)</f>
        <v>213</v>
      </c>
      <c r="D470" s="21" t="s">
        <v>109</v>
      </c>
      <c r="E470" s="21" t="s">
        <v>82</v>
      </c>
      <c r="F470" s="21" t="s">
        <v>83</v>
      </c>
      <c r="G470" s="21" t="s">
        <v>90</v>
      </c>
      <c r="H470" s="21" t="s">
        <v>84</v>
      </c>
      <c r="I470" s="21" t="s">
        <v>110</v>
      </c>
      <c r="J470" s="22"/>
      <c r="K470" s="23">
        <v>0</v>
      </c>
      <c r="L470" s="22"/>
      <c r="M470" s="23">
        <v>0</v>
      </c>
      <c r="N470" s="25">
        <v>0</v>
      </c>
      <c r="O470" s="21" t="s">
        <v>93</v>
      </c>
      <c r="P470" s="46"/>
      <c r="Q470" s="24">
        <v>5</v>
      </c>
      <c r="R470" s="21" t="s">
        <v>66</v>
      </c>
      <c r="S470" s="21" t="s">
        <v>94</v>
      </c>
    </row>
    <row r="471" spans="1:19" s="21" customFormat="1" x14ac:dyDescent="0.35">
      <c r="A471" s="26">
        <v>1531163</v>
      </c>
      <c r="B471" s="53">
        <v>411578</v>
      </c>
      <c r="C471" s="26">
        <f>VLOOKUP(TotalFix[[#This Row],[Order]],'Total Fix by SS'!B:C,2,0)</f>
        <v>213</v>
      </c>
      <c r="D471" s="21" t="s">
        <v>59</v>
      </c>
      <c r="E471" s="21" t="s">
        <v>60</v>
      </c>
      <c r="F471" s="21" t="s">
        <v>61</v>
      </c>
      <c r="G471" s="21" t="s">
        <v>62</v>
      </c>
      <c r="H471" s="21" t="s">
        <v>63</v>
      </c>
      <c r="I471" s="21" t="s">
        <v>64</v>
      </c>
      <c r="J471" s="22">
        <v>43608</v>
      </c>
      <c r="K471" s="23">
        <v>0.46533564814814998</v>
      </c>
      <c r="L471" s="22">
        <v>43608</v>
      </c>
      <c r="M471" s="23">
        <v>0.47179398148148</v>
      </c>
      <c r="N471" s="25">
        <v>3.1</v>
      </c>
      <c r="O471" s="21" t="s">
        <v>66</v>
      </c>
      <c r="P471" s="46">
        <f>TotalFix[[#This Row],[Confirmed activ. 3 (ILE03)]]</f>
        <v>3.1</v>
      </c>
      <c r="Q471" s="24">
        <v>20</v>
      </c>
      <c r="R471" s="21" t="s">
        <v>66</v>
      </c>
      <c r="S471" s="21" t="s">
        <v>67</v>
      </c>
    </row>
    <row r="472" spans="1:19" s="21" customFormat="1" x14ac:dyDescent="0.35">
      <c r="A472" s="26">
        <v>1531163</v>
      </c>
      <c r="B472" s="53">
        <v>411578</v>
      </c>
      <c r="C472" s="26">
        <f>VLOOKUP(TotalFix[[#This Row],[Order]],'Total Fix by SS'!B:C,2,0)</f>
        <v>213</v>
      </c>
      <c r="D472" s="21" t="s">
        <v>59</v>
      </c>
      <c r="E472" s="21" t="s">
        <v>68</v>
      </c>
      <c r="F472" s="21" t="s">
        <v>69</v>
      </c>
      <c r="G472" s="21" t="s">
        <v>62</v>
      </c>
      <c r="H472" s="21" t="s">
        <v>70</v>
      </c>
      <c r="I472" s="21" t="s">
        <v>71</v>
      </c>
      <c r="J472" s="22">
        <v>43608</v>
      </c>
      <c r="K472" s="23">
        <v>0.47644675925926</v>
      </c>
      <c r="L472" s="22">
        <v>43608</v>
      </c>
      <c r="M472" s="23">
        <v>0.47644675925926</v>
      </c>
      <c r="N472" s="24">
        <v>30</v>
      </c>
      <c r="O472" s="21" t="s">
        <v>66</v>
      </c>
      <c r="P472" s="46">
        <f>TotalFix[[#This Row],[Confirmed activ. 3 (ILE03)]]</f>
        <v>30</v>
      </c>
      <c r="Q472" s="24">
        <v>30</v>
      </c>
      <c r="R472" s="21" t="s">
        <v>66</v>
      </c>
      <c r="S472" s="21" t="s">
        <v>72</v>
      </c>
    </row>
    <row r="473" spans="1:19" s="21" customFormat="1" x14ac:dyDescent="0.35">
      <c r="A473" s="26">
        <v>1531163</v>
      </c>
      <c r="B473" s="53">
        <v>411578</v>
      </c>
      <c r="C473" s="26">
        <f>VLOOKUP(TotalFix[[#This Row],[Order]],'Total Fix by SS'!B:C,2,0)</f>
        <v>213</v>
      </c>
      <c r="D473" s="21" t="s">
        <v>59</v>
      </c>
      <c r="E473" s="21" t="s">
        <v>73</v>
      </c>
      <c r="F473" s="21" t="s">
        <v>61</v>
      </c>
      <c r="G473" s="21" t="s">
        <v>62</v>
      </c>
      <c r="H473" s="21" t="s">
        <v>63</v>
      </c>
      <c r="I473" s="21" t="s">
        <v>74</v>
      </c>
      <c r="J473" s="22">
        <v>43611</v>
      </c>
      <c r="K473" s="23">
        <v>0.34570601851852001</v>
      </c>
      <c r="L473" s="22">
        <v>43615</v>
      </c>
      <c r="M473" s="23">
        <v>0.64163194444444005</v>
      </c>
      <c r="N473" s="25">
        <v>10.336</v>
      </c>
      <c r="O473" s="21" t="s">
        <v>77</v>
      </c>
      <c r="P473" s="46">
        <f>TotalFix[[#This Row],[Confirmed activ. 3 (ILE03)]]*60</f>
        <v>620.16</v>
      </c>
      <c r="Q473" s="24">
        <v>200</v>
      </c>
      <c r="R473" s="21" t="s">
        <v>66</v>
      </c>
      <c r="S473" s="21" t="s">
        <v>67</v>
      </c>
    </row>
    <row r="474" spans="1:19" s="21" customFormat="1" x14ac:dyDescent="0.35">
      <c r="A474" s="26">
        <v>1531163</v>
      </c>
      <c r="B474" s="53">
        <v>411578</v>
      </c>
      <c r="C474" s="26">
        <f>VLOOKUP(TotalFix[[#This Row],[Order]],'Total Fix by SS'!B:C,2,0)</f>
        <v>213</v>
      </c>
      <c r="D474" s="21" t="s">
        <v>59</v>
      </c>
      <c r="E474" s="21" t="s">
        <v>75</v>
      </c>
      <c r="F474" s="21" t="s">
        <v>61</v>
      </c>
      <c r="G474" s="21" t="s">
        <v>62</v>
      </c>
      <c r="H474" s="21" t="s">
        <v>63</v>
      </c>
      <c r="I474" s="21" t="s">
        <v>76</v>
      </c>
      <c r="J474" s="22">
        <v>43625</v>
      </c>
      <c r="K474" s="23">
        <v>0.41027777777778002</v>
      </c>
      <c r="L474" s="22">
        <v>43626</v>
      </c>
      <c r="M474" s="23">
        <v>0.73457175925925999</v>
      </c>
      <c r="N474" s="25">
        <v>31.731000000000002</v>
      </c>
      <c r="O474" s="21" t="s">
        <v>77</v>
      </c>
      <c r="P474" s="46">
        <f>TotalFix[[#This Row],[Confirmed activ. 3 (ILE03)]]*60</f>
        <v>1903.8600000000001</v>
      </c>
      <c r="Q474" s="24">
        <v>500</v>
      </c>
      <c r="R474" s="21" t="s">
        <v>66</v>
      </c>
      <c r="S474" s="21" t="s">
        <v>67</v>
      </c>
    </row>
    <row r="475" spans="1:19" s="21" customFormat="1" x14ac:dyDescent="0.35">
      <c r="A475" s="26">
        <v>1531163</v>
      </c>
      <c r="B475" s="53">
        <v>411578</v>
      </c>
      <c r="C475" s="26">
        <f>VLOOKUP(TotalFix[[#This Row],[Order]],'Total Fix by SS'!B:C,2,0)</f>
        <v>213</v>
      </c>
      <c r="D475" s="21" t="s">
        <v>59</v>
      </c>
      <c r="E475" s="21" t="s">
        <v>78</v>
      </c>
      <c r="F475" s="21" t="s">
        <v>69</v>
      </c>
      <c r="G475" s="21" t="s">
        <v>62</v>
      </c>
      <c r="H475" s="21" t="s">
        <v>70</v>
      </c>
      <c r="I475" s="21" t="s">
        <v>79</v>
      </c>
      <c r="J475" s="22">
        <v>43627</v>
      </c>
      <c r="K475" s="23">
        <v>0.5566087962963</v>
      </c>
      <c r="L475" s="22">
        <v>43627</v>
      </c>
      <c r="M475" s="23">
        <v>0.5566087962963</v>
      </c>
      <c r="N475" s="24">
        <v>20</v>
      </c>
      <c r="O475" s="21" t="s">
        <v>66</v>
      </c>
      <c r="P475" s="46">
        <f>TotalFix[[#This Row],[Confirmed activ. 3 (ILE03)]]</f>
        <v>20</v>
      </c>
      <c r="Q475" s="24">
        <v>20</v>
      </c>
      <c r="R475" s="21" t="s">
        <v>66</v>
      </c>
      <c r="S475" s="21" t="s">
        <v>72</v>
      </c>
    </row>
    <row r="476" spans="1:19" s="21" customFormat="1" x14ac:dyDescent="0.35">
      <c r="A476" s="26">
        <v>1531163</v>
      </c>
      <c r="B476" s="53">
        <v>411578</v>
      </c>
      <c r="C476" s="26">
        <f>VLOOKUP(TotalFix[[#This Row],[Order]],'Total Fix by SS'!B:C,2,0)</f>
        <v>213</v>
      </c>
      <c r="D476" s="21" t="s">
        <v>59</v>
      </c>
      <c r="E476" s="21" t="s">
        <v>80</v>
      </c>
      <c r="F476" s="21" t="s">
        <v>69</v>
      </c>
      <c r="G476" s="21" t="s">
        <v>62</v>
      </c>
      <c r="H476" s="21" t="s">
        <v>70</v>
      </c>
      <c r="I476" s="21" t="s">
        <v>81</v>
      </c>
      <c r="J476" s="22">
        <v>43627</v>
      </c>
      <c r="K476" s="23">
        <v>0.55678240740741003</v>
      </c>
      <c r="L476" s="22">
        <v>43627</v>
      </c>
      <c r="M476" s="23">
        <v>0.55678240740741003</v>
      </c>
      <c r="N476" s="24">
        <v>20</v>
      </c>
      <c r="O476" s="21" t="s">
        <v>66</v>
      </c>
      <c r="P476" s="46">
        <f>TotalFix[[#This Row],[Confirmed activ. 3 (ILE03)]]</f>
        <v>20</v>
      </c>
      <c r="Q476" s="24">
        <v>20</v>
      </c>
      <c r="R476" s="21" t="s">
        <v>66</v>
      </c>
      <c r="S476" s="21" t="s">
        <v>72</v>
      </c>
    </row>
    <row r="477" spans="1:19" s="21" customFormat="1" x14ac:dyDescent="0.35">
      <c r="A477" s="26">
        <v>1531163</v>
      </c>
      <c r="B477" s="53">
        <v>411578</v>
      </c>
      <c r="C477" s="26">
        <f>VLOOKUP(TotalFix[[#This Row],[Order]],'Total Fix by SS'!B:C,2,0)</f>
        <v>213</v>
      </c>
      <c r="D477" s="21" t="s">
        <v>59</v>
      </c>
      <c r="E477" s="21" t="s">
        <v>82</v>
      </c>
      <c r="F477" s="21" t="s">
        <v>83</v>
      </c>
      <c r="G477" s="21" t="s">
        <v>62</v>
      </c>
      <c r="H477" s="21" t="s">
        <v>84</v>
      </c>
      <c r="I477" s="21" t="s">
        <v>84</v>
      </c>
      <c r="J477" s="22">
        <v>43627</v>
      </c>
      <c r="K477" s="23">
        <v>0.62792824074074005</v>
      </c>
      <c r="L477" s="22">
        <v>43628</v>
      </c>
      <c r="M477" s="23">
        <v>0.62503472222222001</v>
      </c>
      <c r="N477" s="25">
        <v>5.5190000000000001</v>
      </c>
      <c r="O477" s="21" t="s">
        <v>77</v>
      </c>
      <c r="P477" s="46">
        <f>TotalFix[[#This Row],[Confirmed activ. 3 (ILE03)]]*60</f>
        <v>331.14</v>
      </c>
      <c r="Q477" s="24">
        <v>450</v>
      </c>
      <c r="R477" s="21" t="s">
        <v>66</v>
      </c>
      <c r="S477" s="21" t="s">
        <v>67</v>
      </c>
    </row>
    <row r="478" spans="1:19" s="21" customFormat="1" x14ac:dyDescent="0.35">
      <c r="A478" s="26">
        <v>1531163</v>
      </c>
      <c r="B478" s="53">
        <v>411578</v>
      </c>
      <c r="C478" s="26">
        <f>VLOOKUP(TotalFix[[#This Row],[Order]],'Total Fix by SS'!B:C,2,0)</f>
        <v>213</v>
      </c>
      <c r="D478" s="21" t="s">
        <v>59</v>
      </c>
      <c r="E478" s="21" t="s">
        <v>85</v>
      </c>
      <c r="F478" s="21" t="s">
        <v>86</v>
      </c>
      <c r="G478" s="21" t="s">
        <v>62</v>
      </c>
      <c r="H478" s="21" t="s">
        <v>87</v>
      </c>
      <c r="I478" s="21" t="s">
        <v>87</v>
      </c>
      <c r="J478" s="22">
        <v>43634</v>
      </c>
      <c r="K478" s="23">
        <v>0.36836805555556001</v>
      </c>
      <c r="L478" s="22">
        <v>43634</v>
      </c>
      <c r="M478" s="23">
        <v>0.36836805555556001</v>
      </c>
      <c r="N478" s="24">
        <v>20</v>
      </c>
      <c r="O478" s="21" t="s">
        <v>66</v>
      </c>
      <c r="P478" s="46">
        <f>TotalFix[[#This Row],[Confirmed activ. 3 (ILE03)]]</f>
        <v>20</v>
      </c>
      <c r="Q478" s="24">
        <v>20</v>
      </c>
      <c r="R478" s="21" t="s">
        <v>66</v>
      </c>
      <c r="S478" s="21" t="s">
        <v>72</v>
      </c>
    </row>
    <row r="479" spans="1:19" s="21" customFormat="1" x14ac:dyDescent="0.35">
      <c r="A479" s="26">
        <v>1531163</v>
      </c>
      <c r="B479" s="53">
        <v>411578</v>
      </c>
      <c r="C479" s="26">
        <f>VLOOKUP(TotalFix[[#This Row],[Order]],'Total Fix by SS'!B:C,2,0)</f>
        <v>213</v>
      </c>
      <c r="D479" s="21" t="s">
        <v>59</v>
      </c>
      <c r="E479" s="21" t="s">
        <v>88</v>
      </c>
      <c r="F479" s="21" t="s">
        <v>89</v>
      </c>
      <c r="G479" s="21" t="s">
        <v>90</v>
      </c>
      <c r="H479" s="21" t="s">
        <v>91</v>
      </c>
      <c r="I479" s="21" t="s">
        <v>92</v>
      </c>
      <c r="J479" s="22"/>
      <c r="K479" s="23">
        <v>0</v>
      </c>
      <c r="L479" s="22"/>
      <c r="M479" s="23">
        <v>0</v>
      </c>
      <c r="N479" s="25">
        <v>0</v>
      </c>
      <c r="O479" s="21" t="s">
        <v>93</v>
      </c>
      <c r="P479" s="46"/>
      <c r="Q479" s="24">
        <v>1370</v>
      </c>
      <c r="R479" s="21" t="s">
        <v>66</v>
      </c>
      <c r="S479" s="21" t="s">
        <v>94</v>
      </c>
    </row>
    <row r="480" spans="1:19" s="21" customFormat="1" x14ac:dyDescent="0.35">
      <c r="A480" s="26">
        <v>1531163</v>
      </c>
      <c r="B480" s="53">
        <v>411578</v>
      </c>
      <c r="C480" s="26">
        <f>VLOOKUP(TotalFix[[#This Row],[Order]],'Total Fix by SS'!B:C,2,0)</f>
        <v>213</v>
      </c>
      <c r="D480" s="21" t="s">
        <v>59</v>
      </c>
      <c r="E480" s="21" t="s">
        <v>95</v>
      </c>
      <c r="F480" s="21" t="s">
        <v>61</v>
      </c>
      <c r="G480" s="21" t="s">
        <v>62</v>
      </c>
      <c r="H480" s="21" t="s">
        <v>63</v>
      </c>
      <c r="I480" s="21" t="s">
        <v>96</v>
      </c>
      <c r="J480" s="22">
        <v>43634</v>
      </c>
      <c r="K480" s="23">
        <v>0.45371527777777998</v>
      </c>
      <c r="L480" s="22">
        <v>43634</v>
      </c>
      <c r="M480" s="23">
        <v>0.67972222222222001</v>
      </c>
      <c r="N480" s="25">
        <v>5.4180000000000001</v>
      </c>
      <c r="O480" s="21" t="s">
        <v>77</v>
      </c>
      <c r="P480" s="46">
        <f>TotalFix[[#This Row],[Confirmed activ. 3 (ILE03)]]*60</f>
        <v>325.08</v>
      </c>
      <c r="Q480" s="24">
        <v>40</v>
      </c>
      <c r="R480" s="21" t="s">
        <v>66</v>
      </c>
      <c r="S480" s="21" t="s">
        <v>67</v>
      </c>
    </row>
    <row r="481" spans="1:19" s="21" customFormat="1" x14ac:dyDescent="0.35">
      <c r="A481" s="26">
        <v>1531163</v>
      </c>
      <c r="B481" s="53">
        <v>411578</v>
      </c>
      <c r="C481" s="26">
        <f>VLOOKUP(TotalFix[[#This Row],[Order]],'Total Fix by SS'!B:C,2,0)</f>
        <v>213</v>
      </c>
      <c r="D481" s="21" t="s">
        <v>59</v>
      </c>
      <c r="E481" s="21" t="s">
        <v>97</v>
      </c>
      <c r="F481" s="21" t="s">
        <v>69</v>
      </c>
      <c r="G481" s="21" t="s">
        <v>62</v>
      </c>
      <c r="H481" s="21" t="s">
        <v>70</v>
      </c>
      <c r="I481" s="21" t="s">
        <v>98</v>
      </c>
      <c r="J481" s="22">
        <v>43634</v>
      </c>
      <c r="K481" s="23">
        <v>0.73807870370369999</v>
      </c>
      <c r="L481" s="22">
        <v>43634</v>
      </c>
      <c r="M481" s="23">
        <v>0.73807870370369999</v>
      </c>
      <c r="N481" s="24">
        <v>20</v>
      </c>
      <c r="O481" s="21" t="s">
        <v>66</v>
      </c>
      <c r="P481" s="46">
        <f>TotalFix[[#This Row],[Confirmed activ. 3 (ILE03)]]</f>
        <v>20</v>
      </c>
      <c r="Q481" s="24">
        <v>20</v>
      </c>
      <c r="R481" s="21" t="s">
        <v>66</v>
      </c>
      <c r="S481" s="21" t="s">
        <v>72</v>
      </c>
    </row>
    <row r="482" spans="1:19" s="21" customFormat="1" x14ac:dyDescent="0.35">
      <c r="A482" s="26">
        <v>1531163</v>
      </c>
      <c r="B482" s="53">
        <v>411578</v>
      </c>
      <c r="C482" s="26">
        <f>VLOOKUP(TotalFix[[#This Row],[Order]],'Total Fix by SS'!B:C,2,0)</f>
        <v>213</v>
      </c>
      <c r="D482" s="21" t="s">
        <v>59</v>
      </c>
      <c r="E482" s="21" t="s">
        <v>99</v>
      </c>
      <c r="F482" s="21" t="s">
        <v>69</v>
      </c>
      <c r="G482" s="21" t="s">
        <v>62</v>
      </c>
      <c r="H482" s="21" t="s">
        <v>70</v>
      </c>
      <c r="I482" s="21" t="s">
        <v>100</v>
      </c>
      <c r="J482" s="22">
        <v>43634</v>
      </c>
      <c r="K482" s="23">
        <v>0.73822916666667004</v>
      </c>
      <c r="L482" s="22">
        <v>43634</v>
      </c>
      <c r="M482" s="23">
        <v>0.73822916666667004</v>
      </c>
      <c r="N482" s="24">
        <v>50</v>
      </c>
      <c r="O482" s="21" t="s">
        <v>66</v>
      </c>
      <c r="P482" s="46">
        <f>TotalFix[[#This Row],[Confirmed activ. 3 (ILE03)]]</f>
        <v>50</v>
      </c>
      <c r="Q482" s="24">
        <v>50</v>
      </c>
      <c r="R482" s="21" t="s">
        <v>66</v>
      </c>
      <c r="S482" s="21" t="s">
        <v>72</v>
      </c>
    </row>
    <row r="483" spans="1:19" s="21" customFormat="1" x14ac:dyDescent="0.35">
      <c r="A483" s="26">
        <v>1531163</v>
      </c>
      <c r="B483" s="53">
        <v>411578</v>
      </c>
      <c r="C483" s="26">
        <f>VLOOKUP(TotalFix[[#This Row],[Order]],'Total Fix by SS'!B:C,2,0)</f>
        <v>213</v>
      </c>
      <c r="D483" s="21" t="s">
        <v>59</v>
      </c>
      <c r="E483" s="21" t="s">
        <v>101</v>
      </c>
      <c r="F483" s="21" t="s">
        <v>102</v>
      </c>
      <c r="G483" s="21" t="s">
        <v>62</v>
      </c>
      <c r="H483" s="21" t="s">
        <v>100</v>
      </c>
      <c r="I483" s="21" t="s">
        <v>103</v>
      </c>
      <c r="J483" s="22">
        <v>43634</v>
      </c>
      <c r="K483" s="23">
        <v>0.73839120370370004</v>
      </c>
      <c r="L483" s="22">
        <v>43634</v>
      </c>
      <c r="M483" s="23">
        <v>0.73839120370370004</v>
      </c>
      <c r="N483" s="24">
        <v>10</v>
      </c>
      <c r="O483" s="21" t="s">
        <v>66</v>
      </c>
      <c r="P483" s="46">
        <f>TotalFix[[#This Row],[Confirmed activ. 3 (ILE03)]]</f>
        <v>10</v>
      </c>
      <c r="Q483" s="24">
        <v>10</v>
      </c>
      <c r="R483" s="21" t="s">
        <v>66</v>
      </c>
      <c r="S483" s="21" t="s">
        <v>72</v>
      </c>
    </row>
    <row r="484" spans="1:19" s="21" customFormat="1" x14ac:dyDescent="0.35">
      <c r="A484" s="26">
        <v>1531163</v>
      </c>
      <c r="B484" s="53">
        <v>411578</v>
      </c>
      <c r="C484" s="26">
        <f>VLOOKUP(TotalFix[[#This Row],[Order]],'Total Fix by SS'!B:C,2,0)</f>
        <v>213</v>
      </c>
      <c r="D484" s="21" t="s">
        <v>59</v>
      </c>
      <c r="E484" s="21" t="s">
        <v>104</v>
      </c>
      <c r="F484" s="21" t="s">
        <v>102</v>
      </c>
      <c r="G484" s="21" t="s">
        <v>105</v>
      </c>
      <c r="H484" s="21" t="s">
        <v>100</v>
      </c>
      <c r="I484" s="21" t="s">
        <v>106</v>
      </c>
      <c r="J484" s="22">
        <v>43635</v>
      </c>
      <c r="K484" s="23">
        <v>0.67106481481480995</v>
      </c>
      <c r="L484" s="22">
        <v>43635</v>
      </c>
      <c r="M484" s="23">
        <v>0.67106481481480995</v>
      </c>
      <c r="N484" s="24">
        <v>10</v>
      </c>
      <c r="O484" s="21" t="s">
        <v>66</v>
      </c>
      <c r="P484" s="46">
        <f>TotalFix[[#This Row],[Confirmed activ. 3 (ILE03)]]</f>
        <v>10</v>
      </c>
      <c r="Q484" s="24">
        <v>10</v>
      </c>
      <c r="R484" s="21" t="s">
        <v>66</v>
      </c>
      <c r="S484" s="21" t="s">
        <v>72</v>
      </c>
    </row>
    <row r="485" spans="1:19" s="21" customFormat="1" x14ac:dyDescent="0.35">
      <c r="A485" s="26">
        <v>1531163</v>
      </c>
      <c r="B485" s="53">
        <v>411578</v>
      </c>
      <c r="C485" s="26">
        <f>VLOOKUP(TotalFix[[#This Row],[Order]],'Total Fix by SS'!B:C,2,0)</f>
        <v>213</v>
      </c>
      <c r="D485" s="21" t="s">
        <v>107</v>
      </c>
      <c r="E485" s="21" t="s">
        <v>60</v>
      </c>
      <c r="F485" s="21" t="s">
        <v>61</v>
      </c>
      <c r="G485" s="21" t="s">
        <v>90</v>
      </c>
      <c r="H485" s="21" t="s">
        <v>63</v>
      </c>
      <c r="I485" s="21" t="s">
        <v>108</v>
      </c>
      <c r="J485" s="22">
        <v>43612</v>
      </c>
      <c r="K485" s="23">
        <v>0.35192129629629998</v>
      </c>
      <c r="L485" s="22">
        <v>43627</v>
      </c>
      <c r="M485" s="23">
        <v>0.52532407407407</v>
      </c>
      <c r="N485" s="25">
        <v>27.573</v>
      </c>
      <c r="O485" s="21" t="s">
        <v>77</v>
      </c>
      <c r="P485" s="46">
        <f>TotalFix[[#This Row],[Confirmed activ. 3 (ILE03)]]*60</f>
        <v>1654.38</v>
      </c>
      <c r="Q485" s="24">
        <v>1</v>
      </c>
      <c r="R485" s="21" t="s">
        <v>66</v>
      </c>
      <c r="S485" s="21" t="s">
        <v>67</v>
      </c>
    </row>
    <row r="486" spans="1:19" s="21" customFormat="1" x14ac:dyDescent="0.35">
      <c r="A486" s="26">
        <v>1531163</v>
      </c>
      <c r="B486" s="53">
        <v>411578</v>
      </c>
      <c r="C486" s="26">
        <f>VLOOKUP(TotalFix[[#This Row],[Order]],'Total Fix by SS'!B:C,2,0)</f>
        <v>213</v>
      </c>
      <c r="D486" s="21" t="s">
        <v>109</v>
      </c>
      <c r="E486" s="21" t="s">
        <v>82</v>
      </c>
      <c r="F486" s="21" t="s">
        <v>83</v>
      </c>
      <c r="G486" s="21" t="s">
        <v>90</v>
      </c>
      <c r="H486" s="21" t="s">
        <v>84</v>
      </c>
      <c r="I486" s="21" t="s">
        <v>110</v>
      </c>
      <c r="J486" s="22">
        <v>43627</v>
      </c>
      <c r="K486" s="23">
        <v>0.63041666666666996</v>
      </c>
      <c r="L486" s="22">
        <v>43627</v>
      </c>
      <c r="M486" s="23">
        <v>0.95185185185184995</v>
      </c>
      <c r="N486" s="25">
        <v>2.5710000000000002</v>
      </c>
      <c r="O486" s="21" t="s">
        <v>77</v>
      </c>
      <c r="P486" s="46">
        <f>TotalFix[[#This Row],[Confirmed activ. 3 (ILE03)]]*60</f>
        <v>154.26000000000002</v>
      </c>
      <c r="Q486" s="24">
        <v>5</v>
      </c>
      <c r="R486" s="21" t="s">
        <v>66</v>
      </c>
      <c r="S486" s="21" t="s">
        <v>67</v>
      </c>
    </row>
    <row r="487" spans="1:19" s="21" customFormat="1" x14ac:dyDescent="0.35">
      <c r="A487" s="26">
        <v>1531230</v>
      </c>
      <c r="B487" s="53">
        <v>411578</v>
      </c>
      <c r="C487" s="26">
        <f>VLOOKUP(TotalFix[[#This Row],[Order]],'Total Fix by SS'!B:C,2,0)</f>
        <v>214</v>
      </c>
      <c r="D487" s="21" t="s">
        <v>59</v>
      </c>
      <c r="E487" s="21" t="s">
        <v>60</v>
      </c>
      <c r="F487" s="21" t="s">
        <v>61</v>
      </c>
      <c r="G487" s="21" t="s">
        <v>62</v>
      </c>
      <c r="H487" s="21" t="s">
        <v>63</v>
      </c>
      <c r="I487" s="21" t="s">
        <v>64</v>
      </c>
      <c r="J487" s="22">
        <v>43612</v>
      </c>
      <c r="K487" s="23">
        <v>0.47078703703704</v>
      </c>
      <c r="L487" s="22">
        <v>43612</v>
      </c>
      <c r="M487" s="23">
        <v>0.47569444444443998</v>
      </c>
      <c r="N487" s="25">
        <v>1.7669999999999999</v>
      </c>
      <c r="O487" s="21" t="s">
        <v>66</v>
      </c>
      <c r="P487" s="46">
        <f>TotalFix[[#This Row],[Confirmed activ. 3 (ILE03)]]</f>
        <v>1.7669999999999999</v>
      </c>
      <c r="Q487" s="24">
        <v>20</v>
      </c>
      <c r="R487" s="21" t="s">
        <v>66</v>
      </c>
      <c r="S487" s="21" t="s">
        <v>67</v>
      </c>
    </row>
    <row r="488" spans="1:19" s="21" customFormat="1" x14ac:dyDescent="0.35">
      <c r="A488" s="26">
        <v>1531230</v>
      </c>
      <c r="B488" s="53">
        <v>411578</v>
      </c>
      <c r="C488" s="26">
        <f>VLOOKUP(TotalFix[[#This Row],[Order]],'Total Fix by SS'!B:C,2,0)</f>
        <v>214</v>
      </c>
      <c r="D488" s="21" t="s">
        <v>59</v>
      </c>
      <c r="E488" s="21" t="s">
        <v>68</v>
      </c>
      <c r="F488" s="21" t="s">
        <v>69</v>
      </c>
      <c r="G488" s="21" t="s">
        <v>62</v>
      </c>
      <c r="H488" s="21" t="s">
        <v>70</v>
      </c>
      <c r="I488" s="21" t="s">
        <v>71</v>
      </c>
      <c r="J488" s="22">
        <v>43612</v>
      </c>
      <c r="K488" s="23">
        <v>0.50252314814815002</v>
      </c>
      <c r="L488" s="22">
        <v>43612</v>
      </c>
      <c r="M488" s="23">
        <v>0.50252314814815002</v>
      </c>
      <c r="N488" s="24">
        <v>30</v>
      </c>
      <c r="O488" s="21" t="s">
        <v>66</v>
      </c>
      <c r="P488" s="46">
        <f>TotalFix[[#This Row],[Confirmed activ. 3 (ILE03)]]</f>
        <v>30</v>
      </c>
      <c r="Q488" s="24">
        <v>30</v>
      </c>
      <c r="R488" s="21" t="s">
        <v>66</v>
      </c>
      <c r="S488" s="21" t="s">
        <v>72</v>
      </c>
    </row>
    <row r="489" spans="1:19" s="21" customFormat="1" x14ac:dyDescent="0.35">
      <c r="A489" s="26">
        <v>1531230</v>
      </c>
      <c r="B489" s="53">
        <v>411578</v>
      </c>
      <c r="C489" s="26">
        <f>VLOOKUP(TotalFix[[#This Row],[Order]],'Total Fix by SS'!B:C,2,0)</f>
        <v>214</v>
      </c>
      <c r="D489" s="21" t="s">
        <v>59</v>
      </c>
      <c r="E489" s="21" t="s">
        <v>73</v>
      </c>
      <c r="F489" s="21" t="s">
        <v>61</v>
      </c>
      <c r="G489" s="21" t="s">
        <v>62</v>
      </c>
      <c r="H489" s="21" t="s">
        <v>63</v>
      </c>
      <c r="I489" s="21" t="s">
        <v>74</v>
      </c>
      <c r="J489" s="22">
        <v>43613</v>
      </c>
      <c r="K489" s="23">
        <v>0.33563657407406999</v>
      </c>
      <c r="L489" s="22">
        <v>43613</v>
      </c>
      <c r="M489" s="23">
        <v>0.52585648148148001</v>
      </c>
      <c r="N489" s="25">
        <v>4.5650000000000004</v>
      </c>
      <c r="O489" s="21" t="s">
        <v>77</v>
      </c>
      <c r="P489" s="46">
        <f>TotalFix[[#This Row],[Confirmed activ. 3 (ILE03)]]*60</f>
        <v>273.90000000000003</v>
      </c>
      <c r="Q489" s="24">
        <v>200</v>
      </c>
      <c r="R489" s="21" t="s">
        <v>66</v>
      </c>
      <c r="S489" s="21" t="s">
        <v>67</v>
      </c>
    </row>
    <row r="490" spans="1:19" s="21" customFormat="1" x14ac:dyDescent="0.35">
      <c r="A490" s="26">
        <v>1531230</v>
      </c>
      <c r="B490" s="53">
        <v>411578</v>
      </c>
      <c r="C490" s="26">
        <f>VLOOKUP(TotalFix[[#This Row],[Order]],'Total Fix by SS'!B:C,2,0)</f>
        <v>214</v>
      </c>
      <c r="D490" s="21" t="s">
        <v>59</v>
      </c>
      <c r="E490" s="21" t="s">
        <v>75</v>
      </c>
      <c r="F490" s="21" t="s">
        <v>61</v>
      </c>
      <c r="G490" s="21" t="s">
        <v>62</v>
      </c>
      <c r="H490" s="21" t="s">
        <v>63</v>
      </c>
      <c r="I490" s="21" t="s">
        <v>76</v>
      </c>
      <c r="J490" s="22">
        <v>43625</v>
      </c>
      <c r="K490" s="23">
        <v>0.33173611111111001</v>
      </c>
      <c r="L490" s="22">
        <v>43632</v>
      </c>
      <c r="M490" s="23">
        <v>0.52761574074074002</v>
      </c>
      <c r="N490" s="25">
        <v>19.597000000000001</v>
      </c>
      <c r="O490" s="21" t="s">
        <v>77</v>
      </c>
      <c r="P490" s="46">
        <f>TotalFix[[#This Row],[Confirmed activ. 3 (ILE03)]]*60</f>
        <v>1175.8200000000002</v>
      </c>
      <c r="Q490" s="24">
        <v>500</v>
      </c>
      <c r="R490" s="21" t="s">
        <v>66</v>
      </c>
      <c r="S490" s="21" t="s">
        <v>67</v>
      </c>
    </row>
    <row r="491" spans="1:19" s="21" customFormat="1" x14ac:dyDescent="0.35">
      <c r="A491" s="26">
        <v>1531230</v>
      </c>
      <c r="B491" s="53">
        <v>411578</v>
      </c>
      <c r="C491" s="26">
        <f>VLOOKUP(TotalFix[[#This Row],[Order]],'Total Fix by SS'!B:C,2,0)</f>
        <v>214</v>
      </c>
      <c r="D491" s="21" t="s">
        <v>59</v>
      </c>
      <c r="E491" s="21" t="s">
        <v>78</v>
      </c>
      <c r="F491" s="21" t="s">
        <v>69</v>
      </c>
      <c r="G491" s="21" t="s">
        <v>62</v>
      </c>
      <c r="H491" s="21" t="s">
        <v>70</v>
      </c>
      <c r="I491" s="21" t="s">
        <v>79</v>
      </c>
      <c r="J491" s="22">
        <v>43632</v>
      </c>
      <c r="K491" s="23">
        <v>0.69855324074073999</v>
      </c>
      <c r="L491" s="22">
        <v>43632</v>
      </c>
      <c r="M491" s="23">
        <v>0.69855324074073999</v>
      </c>
      <c r="N491" s="24">
        <v>20</v>
      </c>
      <c r="O491" s="21" t="s">
        <v>66</v>
      </c>
      <c r="P491" s="46">
        <f>TotalFix[[#This Row],[Confirmed activ. 3 (ILE03)]]</f>
        <v>20</v>
      </c>
      <c r="Q491" s="24">
        <v>20</v>
      </c>
      <c r="R491" s="21" t="s">
        <v>66</v>
      </c>
      <c r="S491" s="21" t="s">
        <v>72</v>
      </c>
    </row>
    <row r="492" spans="1:19" s="21" customFormat="1" x14ac:dyDescent="0.35">
      <c r="A492" s="26">
        <v>1531230</v>
      </c>
      <c r="B492" s="53">
        <v>411578</v>
      </c>
      <c r="C492" s="26">
        <f>VLOOKUP(TotalFix[[#This Row],[Order]],'Total Fix by SS'!B:C,2,0)</f>
        <v>214</v>
      </c>
      <c r="D492" s="21" t="s">
        <v>59</v>
      </c>
      <c r="E492" s="21" t="s">
        <v>80</v>
      </c>
      <c r="F492" s="21" t="s">
        <v>69</v>
      </c>
      <c r="G492" s="21" t="s">
        <v>62</v>
      </c>
      <c r="H492" s="21" t="s">
        <v>70</v>
      </c>
      <c r="I492" s="21" t="s">
        <v>81</v>
      </c>
      <c r="J492" s="22">
        <v>43632</v>
      </c>
      <c r="K492" s="23">
        <v>0.71641203703704004</v>
      </c>
      <c r="L492" s="22">
        <v>43632</v>
      </c>
      <c r="M492" s="23">
        <v>0.71641203703704004</v>
      </c>
      <c r="N492" s="24">
        <v>20</v>
      </c>
      <c r="O492" s="21" t="s">
        <v>66</v>
      </c>
      <c r="P492" s="46">
        <f>TotalFix[[#This Row],[Confirmed activ. 3 (ILE03)]]</f>
        <v>20</v>
      </c>
      <c r="Q492" s="24">
        <v>20</v>
      </c>
      <c r="R492" s="21" t="s">
        <v>66</v>
      </c>
      <c r="S492" s="21" t="s">
        <v>72</v>
      </c>
    </row>
    <row r="493" spans="1:19" s="21" customFormat="1" x14ac:dyDescent="0.35">
      <c r="A493" s="26">
        <v>1531230</v>
      </c>
      <c r="B493" s="53">
        <v>411578</v>
      </c>
      <c r="C493" s="26">
        <f>VLOOKUP(TotalFix[[#This Row],[Order]],'Total Fix by SS'!B:C,2,0)</f>
        <v>214</v>
      </c>
      <c r="D493" s="21" t="s">
        <v>59</v>
      </c>
      <c r="E493" s="21" t="s">
        <v>82</v>
      </c>
      <c r="F493" s="21" t="s">
        <v>83</v>
      </c>
      <c r="G493" s="21" t="s">
        <v>62</v>
      </c>
      <c r="H493" s="21" t="s">
        <v>84</v>
      </c>
      <c r="I493" s="21" t="s">
        <v>84</v>
      </c>
      <c r="J493" s="22">
        <v>43632</v>
      </c>
      <c r="K493" s="23">
        <v>0.72305555555556</v>
      </c>
      <c r="L493" s="22">
        <v>43633</v>
      </c>
      <c r="M493" s="23">
        <v>0.63197916666666998</v>
      </c>
      <c r="N493" s="25">
        <v>8.7739999999999991</v>
      </c>
      <c r="O493" s="21" t="s">
        <v>77</v>
      </c>
      <c r="P493" s="46">
        <f>TotalFix[[#This Row],[Confirmed activ. 3 (ILE03)]]*60</f>
        <v>526.43999999999994</v>
      </c>
      <c r="Q493" s="24">
        <v>450</v>
      </c>
      <c r="R493" s="21" t="s">
        <v>66</v>
      </c>
      <c r="S493" s="21" t="s">
        <v>67</v>
      </c>
    </row>
    <row r="494" spans="1:19" s="21" customFormat="1" x14ac:dyDescent="0.35">
      <c r="A494" s="26">
        <v>1531230</v>
      </c>
      <c r="B494" s="53">
        <v>411578</v>
      </c>
      <c r="C494" s="26">
        <f>VLOOKUP(TotalFix[[#This Row],[Order]],'Total Fix by SS'!B:C,2,0)</f>
        <v>214</v>
      </c>
      <c r="D494" s="21" t="s">
        <v>59</v>
      </c>
      <c r="E494" s="21" t="s">
        <v>85</v>
      </c>
      <c r="F494" s="21" t="s">
        <v>86</v>
      </c>
      <c r="G494" s="21" t="s">
        <v>62</v>
      </c>
      <c r="H494" s="21" t="s">
        <v>87</v>
      </c>
      <c r="I494" s="21" t="s">
        <v>87</v>
      </c>
      <c r="J494" s="22">
        <v>43639</v>
      </c>
      <c r="K494" s="23">
        <v>0.72319444444444003</v>
      </c>
      <c r="L494" s="22">
        <v>43639</v>
      </c>
      <c r="M494" s="23">
        <v>0.72319444444444003</v>
      </c>
      <c r="N494" s="24">
        <v>20</v>
      </c>
      <c r="O494" s="21" t="s">
        <v>66</v>
      </c>
      <c r="P494" s="46">
        <f>TotalFix[[#This Row],[Confirmed activ. 3 (ILE03)]]</f>
        <v>20</v>
      </c>
      <c r="Q494" s="24">
        <v>20</v>
      </c>
      <c r="R494" s="21" t="s">
        <v>66</v>
      </c>
      <c r="S494" s="21" t="s">
        <v>72</v>
      </c>
    </row>
    <row r="495" spans="1:19" s="21" customFormat="1" x14ac:dyDescent="0.35">
      <c r="A495" s="26">
        <v>1531230</v>
      </c>
      <c r="B495" s="53">
        <v>411578</v>
      </c>
      <c r="C495" s="26">
        <f>VLOOKUP(TotalFix[[#This Row],[Order]],'Total Fix by SS'!B:C,2,0)</f>
        <v>214</v>
      </c>
      <c r="D495" s="21" t="s">
        <v>59</v>
      </c>
      <c r="E495" s="21" t="s">
        <v>88</v>
      </c>
      <c r="F495" s="21" t="s">
        <v>89</v>
      </c>
      <c r="G495" s="21" t="s">
        <v>90</v>
      </c>
      <c r="H495" s="21" t="s">
        <v>91</v>
      </c>
      <c r="I495" s="21" t="s">
        <v>92</v>
      </c>
      <c r="J495" s="22"/>
      <c r="K495" s="23">
        <v>0</v>
      </c>
      <c r="L495" s="22"/>
      <c r="M495" s="23">
        <v>0</v>
      </c>
      <c r="N495" s="25">
        <v>0</v>
      </c>
      <c r="O495" s="21" t="s">
        <v>93</v>
      </c>
      <c r="P495" s="46"/>
      <c r="Q495" s="24">
        <v>0</v>
      </c>
      <c r="R495" s="21" t="s">
        <v>66</v>
      </c>
      <c r="S495" s="21" t="s">
        <v>94</v>
      </c>
    </row>
    <row r="496" spans="1:19" s="21" customFormat="1" x14ac:dyDescent="0.35">
      <c r="A496" s="26">
        <v>1531230</v>
      </c>
      <c r="B496" s="53">
        <v>411578</v>
      </c>
      <c r="C496" s="26">
        <f>VLOOKUP(TotalFix[[#This Row],[Order]],'Total Fix by SS'!B:C,2,0)</f>
        <v>214</v>
      </c>
      <c r="D496" s="21" t="s">
        <v>59</v>
      </c>
      <c r="E496" s="21" t="s">
        <v>95</v>
      </c>
      <c r="F496" s="21" t="s">
        <v>61</v>
      </c>
      <c r="G496" s="21" t="s">
        <v>62</v>
      </c>
      <c r="H496" s="21" t="s">
        <v>63</v>
      </c>
      <c r="I496" s="21" t="s">
        <v>96</v>
      </c>
      <c r="J496" s="22">
        <v>43640</v>
      </c>
      <c r="K496" s="23">
        <v>0.30765046296296</v>
      </c>
      <c r="L496" s="22">
        <v>43640</v>
      </c>
      <c r="M496" s="23">
        <v>0.43053240740741</v>
      </c>
      <c r="N496" s="25">
        <v>1.4750000000000001</v>
      </c>
      <c r="O496" s="21" t="s">
        <v>77</v>
      </c>
      <c r="P496" s="46">
        <f>TotalFix[[#This Row],[Confirmed activ. 3 (ILE03)]]*60</f>
        <v>88.5</v>
      </c>
      <c r="Q496" s="24">
        <v>40</v>
      </c>
      <c r="R496" s="21" t="s">
        <v>66</v>
      </c>
      <c r="S496" s="21" t="s">
        <v>67</v>
      </c>
    </row>
    <row r="497" spans="1:19" s="21" customFormat="1" x14ac:dyDescent="0.35">
      <c r="A497" s="26">
        <v>1531230</v>
      </c>
      <c r="B497" s="53">
        <v>411578</v>
      </c>
      <c r="C497" s="26">
        <f>VLOOKUP(TotalFix[[#This Row],[Order]],'Total Fix by SS'!B:C,2,0)</f>
        <v>214</v>
      </c>
      <c r="D497" s="21" t="s">
        <v>59</v>
      </c>
      <c r="E497" s="21" t="s">
        <v>97</v>
      </c>
      <c r="F497" s="21" t="s">
        <v>69</v>
      </c>
      <c r="G497" s="21" t="s">
        <v>62</v>
      </c>
      <c r="H497" s="21" t="s">
        <v>70</v>
      </c>
      <c r="I497" s="21" t="s">
        <v>98</v>
      </c>
      <c r="J497" s="22">
        <v>43640</v>
      </c>
      <c r="K497" s="23">
        <v>0.53255787037036995</v>
      </c>
      <c r="L497" s="22">
        <v>43640</v>
      </c>
      <c r="M497" s="23">
        <v>0.53255787037036995</v>
      </c>
      <c r="N497" s="24">
        <v>20</v>
      </c>
      <c r="O497" s="21" t="s">
        <v>66</v>
      </c>
      <c r="P497" s="46">
        <f>TotalFix[[#This Row],[Confirmed activ. 3 (ILE03)]]</f>
        <v>20</v>
      </c>
      <c r="Q497" s="24">
        <v>20</v>
      </c>
      <c r="R497" s="21" t="s">
        <v>66</v>
      </c>
      <c r="S497" s="21" t="s">
        <v>72</v>
      </c>
    </row>
    <row r="498" spans="1:19" s="21" customFormat="1" x14ac:dyDescent="0.35">
      <c r="A498" s="26">
        <v>1531230</v>
      </c>
      <c r="B498" s="53">
        <v>411578</v>
      </c>
      <c r="C498" s="26">
        <f>VLOOKUP(TotalFix[[#This Row],[Order]],'Total Fix by SS'!B:C,2,0)</f>
        <v>214</v>
      </c>
      <c r="D498" s="21" t="s">
        <v>59</v>
      </c>
      <c r="E498" s="21" t="s">
        <v>99</v>
      </c>
      <c r="F498" s="21" t="s">
        <v>69</v>
      </c>
      <c r="G498" s="21" t="s">
        <v>62</v>
      </c>
      <c r="H498" s="21" t="s">
        <v>70</v>
      </c>
      <c r="I498" s="21" t="s">
        <v>100</v>
      </c>
      <c r="J498" s="22">
        <v>43640</v>
      </c>
      <c r="K498" s="23">
        <v>0.53266203703703996</v>
      </c>
      <c r="L498" s="22">
        <v>43640</v>
      </c>
      <c r="M498" s="23">
        <v>0.53266203703703996</v>
      </c>
      <c r="N498" s="24">
        <v>50</v>
      </c>
      <c r="O498" s="21" t="s">
        <v>66</v>
      </c>
      <c r="P498" s="46">
        <f>TotalFix[[#This Row],[Confirmed activ. 3 (ILE03)]]</f>
        <v>50</v>
      </c>
      <c r="Q498" s="24">
        <v>50</v>
      </c>
      <c r="R498" s="21" t="s">
        <v>66</v>
      </c>
      <c r="S498" s="21" t="s">
        <v>72</v>
      </c>
    </row>
    <row r="499" spans="1:19" s="21" customFormat="1" x14ac:dyDescent="0.35">
      <c r="A499" s="26">
        <v>1531230</v>
      </c>
      <c r="B499" s="53">
        <v>411578</v>
      </c>
      <c r="C499" s="26">
        <f>VLOOKUP(TotalFix[[#This Row],[Order]],'Total Fix by SS'!B:C,2,0)</f>
        <v>214</v>
      </c>
      <c r="D499" s="21" t="s">
        <v>59</v>
      </c>
      <c r="E499" s="21" t="s">
        <v>101</v>
      </c>
      <c r="F499" s="21" t="s">
        <v>102</v>
      </c>
      <c r="G499" s="21" t="s">
        <v>62</v>
      </c>
      <c r="H499" s="21" t="s">
        <v>100</v>
      </c>
      <c r="I499" s="21" t="s">
        <v>103</v>
      </c>
      <c r="J499" s="22">
        <v>43640</v>
      </c>
      <c r="K499" s="23">
        <v>0.53277777777778002</v>
      </c>
      <c r="L499" s="22">
        <v>43640</v>
      </c>
      <c r="M499" s="23">
        <v>0.53277777777778002</v>
      </c>
      <c r="N499" s="24">
        <v>10</v>
      </c>
      <c r="O499" s="21" t="s">
        <v>66</v>
      </c>
      <c r="P499" s="46">
        <f>TotalFix[[#This Row],[Confirmed activ. 3 (ILE03)]]</f>
        <v>10</v>
      </c>
      <c r="Q499" s="24">
        <v>10</v>
      </c>
      <c r="R499" s="21" t="s">
        <v>66</v>
      </c>
      <c r="S499" s="21" t="s">
        <v>72</v>
      </c>
    </row>
    <row r="500" spans="1:19" s="21" customFormat="1" x14ac:dyDescent="0.35">
      <c r="A500" s="26">
        <v>1531230</v>
      </c>
      <c r="B500" s="53">
        <v>411578</v>
      </c>
      <c r="C500" s="26">
        <f>VLOOKUP(TotalFix[[#This Row],[Order]],'Total Fix by SS'!B:C,2,0)</f>
        <v>214</v>
      </c>
      <c r="D500" s="21" t="s">
        <v>59</v>
      </c>
      <c r="E500" s="21" t="s">
        <v>104</v>
      </c>
      <c r="F500" s="21" t="s">
        <v>102</v>
      </c>
      <c r="G500" s="21" t="s">
        <v>105</v>
      </c>
      <c r="H500" s="21" t="s">
        <v>100</v>
      </c>
      <c r="I500" s="21" t="s">
        <v>106</v>
      </c>
      <c r="J500" s="22">
        <v>43641</v>
      </c>
      <c r="K500" s="23">
        <v>0.69827546296295995</v>
      </c>
      <c r="L500" s="22">
        <v>43641</v>
      </c>
      <c r="M500" s="23">
        <v>0.69827546296295995</v>
      </c>
      <c r="N500" s="24">
        <v>10</v>
      </c>
      <c r="O500" s="21" t="s">
        <v>66</v>
      </c>
      <c r="P500" s="46">
        <f>TotalFix[[#This Row],[Confirmed activ. 3 (ILE03)]]</f>
        <v>10</v>
      </c>
      <c r="Q500" s="24">
        <v>10</v>
      </c>
      <c r="R500" s="21" t="s">
        <v>66</v>
      </c>
      <c r="S500" s="21" t="s">
        <v>72</v>
      </c>
    </row>
    <row r="501" spans="1:19" s="21" customFormat="1" x14ac:dyDescent="0.35">
      <c r="A501" s="26">
        <v>1531230</v>
      </c>
      <c r="B501" s="53">
        <v>411578</v>
      </c>
      <c r="C501" s="26">
        <f>VLOOKUP(TotalFix[[#This Row],[Order]],'Total Fix by SS'!B:C,2,0)</f>
        <v>214</v>
      </c>
      <c r="D501" s="21" t="s">
        <v>107</v>
      </c>
      <c r="E501" s="21" t="s">
        <v>60</v>
      </c>
      <c r="F501" s="21" t="s">
        <v>61</v>
      </c>
      <c r="G501" s="21" t="s">
        <v>90</v>
      </c>
      <c r="H501" s="21" t="s">
        <v>63</v>
      </c>
      <c r="I501" s="21" t="s">
        <v>108</v>
      </c>
      <c r="J501" s="22">
        <v>43626</v>
      </c>
      <c r="K501" s="23">
        <v>0.42096064814814999</v>
      </c>
      <c r="L501" s="22">
        <v>43626</v>
      </c>
      <c r="M501" s="23">
        <v>0.64630787037036996</v>
      </c>
      <c r="N501" s="25">
        <v>10.276999999999999</v>
      </c>
      <c r="O501" s="21" t="s">
        <v>77</v>
      </c>
      <c r="P501" s="46">
        <f>TotalFix[[#This Row],[Confirmed activ. 3 (ILE03)]]*60</f>
        <v>616.62</v>
      </c>
      <c r="Q501" s="24">
        <v>1</v>
      </c>
      <c r="R501" s="21" t="s">
        <v>66</v>
      </c>
      <c r="S501" s="21" t="s">
        <v>67</v>
      </c>
    </row>
    <row r="502" spans="1:19" s="21" customFormat="1" x14ac:dyDescent="0.35">
      <c r="A502" s="26">
        <v>1531230</v>
      </c>
      <c r="B502" s="53">
        <v>411578</v>
      </c>
      <c r="C502" s="26">
        <f>VLOOKUP(TotalFix[[#This Row],[Order]],'Total Fix by SS'!B:C,2,0)</f>
        <v>214</v>
      </c>
      <c r="D502" s="21" t="s">
        <v>109</v>
      </c>
      <c r="E502" s="21" t="s">
        <v>82</v>
      </c>
      <c r="F502" s="21" t="s">
        <v>83</v>
      </c>
      <c r="G502" s="21" t="s">
        <v>90</v>
      </c>
      <c r="H502" s="21" t="s">
        <v>84</v>
      </c>
      <c r="I502" s="21" t="s">
        <v>110</v>
      </c>
      <c r="J502" s="22"/>
      <c r="K502" s="23">
        <v>0</v>
      </c>
      <c r="L502" s="22"/>
      <c r="M502" s="23">
        <v>0</v>
      </c>
      <c r="N502" s="25">
        <v>0</v>
      </c>
      <c r="O502" s="21" t="s">
        <v>93</v>
      </c>
      <c r="P502" s="46"/>
      <c r="Q502" s="24">
        <v>5</v>
      </c>
      <c r="R502" s="21" t="s">
        <v>66</v>
      </c>
      <c r="S502" s="21" t="s">
        <v>94</v>
      </c>
    </row>
    <row r="503" spans="1:19" s="21" customFormat="1" x14ac:dyDescent="0.35">
      <c r="A503" s="26">
        <v>1531231</v>
      </c>
      <c r="B503" s="53">
        <v>411578</v>
      </c>
      <c r="C503" s="26">
        <f>VLOOKUP(TotalFix[[#This Row],[Order]],'Total Fix by SS'!B:C,2,0)</f>
        <v>214</v>
      </c>
      <c r="D503" s="21" t="s">
        <v>59</v>
      </c>
      <c r="E503" s="21" t="s">
        <v>60</v>
      </c>
      <c r="F503" s="21" t="s">
        <v>61</v>
      </c>
      <c r="G503" s="21" t="s">
        <v>62</v>
      </c>
      <c r="H503" s="21" t="s">
        <v>63</v>
      </c>
      <c r="I503" s="21" t="s">
        <v>64</v>
      </c>
      <c r="J503" s="22">
        <v>43613</v>
      </c>
      <c r="K503" s="23">
        <v>0.43864583333333002</v>
      </c>
      <c r="L503" s="22">
        <v>43613</v>
      </c>
      <c r="M503" s="23">
        <v>0.46883101851851999</v>
      </c>
      <c r="N503" s="25">
        <v>11.933</v>
      </c>
      <c r="O503" s="21" t="s">
        <v>66</v>
      </c>
      <c r="P503" s="46">
        <f>TotalFix[[#This Row],[Confirmed activ. 3 (ILE03)]]</f>
        <v>11.933</v>
      </c>
      <c r="Q503" s="24">
        <v>20</v>
      </c>
      <c r="R503" s="21" t="s">
        <v>66</v>
      </c>
      <c r="S503" s="21" t="s">
        <v>67</v>
      </c>
    </row>
    <row r="504" spans="1:19" s="21" customFormat="1" x14ac:dyDescent="0.35">
      <c r="A504" s="26">
        <v>1531231</v>
      </c>
      <c r="B504" s="53">
        <v>411578</v>
      </c>
      <c r="C504" s="26">
        <f>VLOOKUP(TotalFix[[#This Row],[Order]],'Total Fix by SS'!B:C,2,0)</f>
        <v>214</v>
      </c>
      <c r="D504" s="21" t="s">
        <v>59</v>
      </c>
      <c r="E504" s="21" t="s">
        <v>68</v>
      </c>
      <c r="F504" s="21" t="s">
        <v>69</v>
      </c>
      <c r="G504" s="21" t="s">
        <v>62</v>
      </c>
      <c r="H504" s="21" t="s">
        <v>70</v>
      </c>
      <c r="I504" s="21" t="s">
        <v>71</v>
      </c>
      <c r="J504" s="22">
        <v>43613</v>
      </c>
      <c r="K504" s="23">
        <v>0.50667824074073997</v>
      </c>
      <c r="L504" s="22">
        <v>43613</v>
      </c>
      <c r="M504" s="23">
        <v>0.50667824074073997</v>
      </c>
      <c r="N504" s="24">
        <v>30</v>
      </c>
      <c r="O504" s="21" t="s">
        <v>66</v>
      </c>
      <c r="P504" s="46">
        <f>TotalFix[[#This Row],[Confirmed activ. 3 (ILE03)]]</f>
        <v>30</v>
      </c>
      <c r="Q504" s="24">
        <v>30</v>
      </c>
      <c r="R504" s="21" t="s">
        <v>66</v>
      </c>
      <c r="S504" s="21" t="s">
        <v>72</v>
      </c>
    </row>
    <row r="505" spans="1:19" s="21" customFormat="1" x14ac:dyDescent="0.35">
      <c r="A505" s="26">
        <v>1531231</v>
      </c>
      <c r="B505" s="53">
        <v>411578</v>
      </c>
      <c r="C505" s="26">
        <f>VLOOKUP(TotalFix[[#This Row],[Order]],'Total Fix by SS'!B:C,2,0)</f>
        <v>214</v>
      </c>
      <c r="D505" s="21" t="s">
        <v>59</v>
      </c>
      <c r="E505" s="21" t="s">
        <v>73</v>
      </c>
      <c r="F505" s="21" t="s">
        <v>61</v>
      </c>
      <c r="G505" s="21" t="s">
        <v>62</v>
      </c>
      <c r="H505" s="21" t="s">
        <v>63</v>
      </c>
      <c r="I505" s="21" t="s">
        <v>74</v>
      </c>
      <c r="J505" s="22">
        <v>43628</v>
      </c>
      <c r="K505" s="23">
        <v>0.32359953703703997</v>
      </c>
      <c r="L505" s="22">
        <v>43628</v>
      </c>
      <c r="M505" s="23">
        <v>0.74746527777778005</v>
      </c>
      <c r="N505" s="25">
        <v>12.67</v>
      </c>
      <c r="O505" s="21" t="s">
        <v>77</v>
      </c>
      <c r="P505" s="46">
        <f>TotalFix[[#This Row],[Confirmed activ. 3 (ILE03)]]*60</f>
        <v>760.2</v>
      </c>
      <c r="Q505" s="24">
        <v>200</v>
      </c>
      <c r="R505" s="21" t="s">
        <v>66</v>
      </c>
      <c r="S505" s="21" t="s">
        <v>67</v>
      </c>
    </row>
    <row r="506" spans="1:19" s="21" customFormat="1" x14ac:dyDescent="0.35">
      <c r="A506" s="26">
        <v>1531231</v>
      </c>
      <c r="B506" s="53">
        <v>411578</v>
      </c>
      <c r="C506" s="26">
        <f>VLOOKUP(TotalFix[[#This Row],[Order]],'Total Fix by SS'!B:C,2,0)</f>
        <v>214</v>
      </c>
      <c r="D506" s="21" t="s">
        <v>59</v>
      </c>
      <c r="E506" s="21" t="s">
        <v>75</v>
      </c>
      <c r="F506" s="21" t="s">
        <v>61</v>
      </c>
      <c r="G506" s="21" t="s">
        <v>62</v>
      </c>
      <c r="H506" s="21" t="s">
        <v>63</v>
      </c>
      <c r="I506" s="21" t="s">
        <v>76</v>
      </c>
      <c r="J506" s="22">
        <v>43629</v>
      </c>
      <c r="K506" s="23">
        <v>0.31543981481480998</v>
      </c>
      <c r="L506" s="22">
        <v>43629</v>
      </c>
      <c r="M506" s="23">
        <v>0.66600694444443997</v>
      </c>
      <c r="N506" s="25">
        <v>8.4139999999999997</v>
      </c>
      <c r="O506" s="21" t="s">
        <v>77</v>
      </c>
      <c r="P506" s="46">
        <f>TotalFix[[#This Row],[Confirmed activ. 3 (ILE03)]]*60</f>
        <v>504.84</v>
      </c>
      <c r="Q506" s="24">
        <v>500</v>
      </c>
      <c r="R506" s="21" t="s">
        <v>66</v>
      </c>
      <c r="S506" s="21" t="s">
        <v>67</v>
      </c>
    </row>
    <row r="507" spans="1:19" s="21" customFormat="1" x14ac:dyDescent="0.35">
      <c r="A507" s="26">
        <v>1531231</v>
      </c>
      <c r="B507" s="53">
        <v>411578</v>
      </c>
      <c r="C507" s="26">
        <f>VLOOKUP(TotalFix[[#This Row],[Order]],'Total Fix by SS'!B:C,2,0)</f>
        <v>214</v>
      </c>
      <c r="D507" s="21" t="s">
        <v>59</v>
      </c>
      <c r="E507" s="21" t="s">
        <v>78</v>
      </c>
      <c r="F507" s="21" t="s">
        <v>69</v>
      </c>
      <c r="G507" s="21" t="s">
        <v>62</v>
      </c>
      <c r="H507" s="21" t="s">
        <v>70</v>
      </c>
      <c r="I507" s="21" t="s">
        <v>79</v>
      </c>
      <c r="J507" s="22">
        <v>43632</v>
      </c>
      <c r="K507" s="23">
        <v>0.70651620370370005</v>
      </c>
      <c r="L507" s="22">
        <v>43632</v>
      </c>
      <c r="M507" s="23">
        <v>0.70651620370370005</v>
      </c>
      <c r="N507" s="24">
        <v>20</v>
      </c>
      <c r="O507" s="21" t="s">
        <v>66</v>
      </c>
      <c r="P507" s="46">
        <f>TotalFix[[#This Row],[Confirmed activ. 3 (ILE03)]]</f>
        <v>20</v>
      </c>
      <c r="Q507" s="24">
        <v>20</v>
      </c>
      <c r="R507" s="21" t="s">
        <v>66</v>
      </c>
      <c r="S507" s="21" t="s">
        <v>72</v>
      </c>
    </row>
    <row r="508" spans="1:19" s="21" customFormat="1" x14ac:dyDescent="0.35">
      <c r="A508" s="26">
        <v>1531231</v>
      </c>
      <c r="B508" s="53">
        <v>411578</v>
      </c>
      <c r="C508" s="26">
        <f>VLOOKUP(TotalFix[[#This Row],[Order]],'Total Fix by SS'!B:C,2,0)</f>
        <v>214</v>
      </c>
      <c r="D508" s="21" t="s">
        <v>59</v>
      </c>
      <c r="E508" s="21" t="s">
        <v>80</v>
      </c>
      <c r="F508" s="21" t="s">
        <v>69</v>
      </c>
      <c r="G508" s="21" t="s">
        <v>62</v>
      </c>
      <c r="H508" s="21" t="s">
        <v>70</v>
      </c>
      <c r="I508" s="21" t="s">
        <v>81</v>
      </c>
      <c r="J508" s="22">
        <v>43632</v>
      </c>
      <c r="K508" s="23">
        <v>0.70658564814814995</v>
      </c>
      <c r="L508" s="22">
        <v>43632</v>
      </c>
      <c r="M508" s="23">
        <v>0.70658564814814995</v>
      </c>
      <c r="N508" s="24">
        <v>20</v>
      </c>
      <c r="O508" s="21" t="s">
        <v>66</v>
      </c>
      <c r="P508" s="46">
        <f>TotalFix[[#This Row],[Confirmed activ. 3 (ILE03)]]</f>
        <v>20</v>
      </c>
      <c r="Q508" s="24">
        <v>20</v>
      </c>
      <c r="R508" s="21" t="s">
        <v>66</v>
      </c>
      <c r="S508" s="21" t="s">
        <v>72</v>
      </c>
    </row>
    <row r="509" spans="1:19" s="21" customFormat="1" x14ac:dyDescent="0.35">
      <c r="A509" s="26">
        <v>1531231</v>
      </c>
      <c r="B509" s="53">
        <v>411578</v>
      </c>
      <c r="C509" s="26">
        <f>VLOOKUP(TotalFix[[#This Row],[Order]],'Total Fix by SS'!B:C,2,0)</f>
        <v>214</v>
      </c>
      <c r="D509" s="21" t="s">
        <v>59</v>
      </c>
      <c r="E509" s="21" t="s">
        <v>82</v>
      </c>
      <c r="F509" s="21" t="s">
        <v>83</v>
      </c>
      <c r="G509" s="21" t="s">
        <v>62</v>
      </c>
      <c r="H509" s="21" t="s">
        <v>84</v>
      </c>
      <c r="I509" s="21" t="s">
        <v>84</v>
      </c>
      <c r="J509" s="22">
        <v>43633</v>
      </c>
      <c r="K509" s="23">
        <v>0.33221064814814999</v>
      </c>
      <c r="L509" s="22">
        <v>43634</v>
      </c>
      <c r="M509" s="23">
        <v>0.28451388888889001</v>
      </c>
      <c r="N509" s="25">
        <v>13.582000000000001</v>
      </c>
      <c r="O509" s="21" t="s">
        <v>77</v>
      </c>
      <c r="P509" s="46">
        <f>TotalFix[[#This Row],[Confirmed activ. 3 (ILE03)]]*60</f>
        <v>814.92000000000007</v>
      </c>
      <c r="Q509" s="24">
        <v>450</v>
      </c>
      <c r="R509" s="21" t="s">
        <v>66</v>
      </c>
      <c r="S509" s="21" t="s">
        <v>67</v>
      </c>
    </row>
    <row r="510" spans="1:19" s="21" customFormat="1" x14ac:dyDescent="0.35">
      <c r="A510" s="26">
        <v>1531231</v>
      </c>
      <c r="B510" s="53">
        <v>411578</v>
      </c>
      <c r="C510" s="26">
        <f>VLOOKUP(TotalFix[[#This Row],[Order]],'Total Fix by SS'!B:C,2,0)</f>
        <v>214</v>
      </c>
      <c r="D510" s="21" t="s">
        <v>59</v>
      </c>
      <c r="E510" s="21" t="s">
        <v>85</v>
      </c>
      <c r="F510" s="21" t="s">
        <v>86</v>
      </c>
      <c r="G510" s="21" t="s">
        <v>62</v>
      </c>
      <c r="H510" s="21" t="s">
        <v>87</v>
      </c>
      <c r="I510" s="21" t="s">
        <v>87</v>
      </c>
      <c r="J510" s="22">
        <v>43634</v>
      </c>
      <c r="K510" s="23">
        <v>0.56841435185184996</v>
      </c>
      <c r="L510" s="22">
        <v>43634</v>
      </c>
      <c r="M510" s="23">
        <v>0.56841435185184996</v>
      </c>
      <c r="N510" s="24">
        <v>20</v>
      </c>
      <c r="O510" s="21" t="s">
        <v>66</v>
      </c>
      <c r="P510" s="46">
        <f>TotalFix[[#This Row],[Confirmed activ. 3 (ILE03)]]</f>
        <v>20</v>
      </c>
      <c r="Q510" s="24">
        <v>20</v>
      </c>
      <c r="R510" s="21" t="s">
        <v>66</v>
      </c>
      <c r="S510" s="21" t="s">
        <v>72</v>
      </c>
    </row>
    <row r="511" spans="1:19" s="21" customFormat="1" x14ac:dyDescent="0.35">
      <c r="A511" s="26">
        <v>1531231</v>
      </c>
      <c r="B511" s="53">
        <v>411578</v>
      </c>
      <c r="C511" s="26">
        <f>VLOOKUP(TotalFix[[#This Row],[Order]],'Total Fix by SS'!B:C,2,0)</f>
        <v>214</v>
      </c>
      <c r="D511" s="21" t="s">
        <v>59</v>
      </c>
      <c r="E511" s="21" t="s">
        <v>88</v>
      </c>
      <c r="F511" s="21" t="s">
        <v>89</v>
      </c>
      <c r="G511" s="21" t="s">
        <v>90</v>
      </c>
      <c r="H511" s="21" t="s">
        <v>91</v>
      </c>
      <c r="I511" s="21" t="s">
        <v>92</v>
      </c>
      <c r="J511" s="22"/>
      <c r="K511" s="23">
        <v>0</v>
      </c>
      <c r="L511" s="22"/>
      <c r="M511" s="23">
        <v>0</v>
      </c>
      <c r="N511" s="25">
        <v>0</v>
      </c>
      <c r="O511" s="21" t="s">
        <v>93</v>
      </c>
      <c r="P511" s="46"/>
      <c r="Q511" s="24">
        <v>0</v>
      </c>
      <c r="R511" s="21" t="s">
        <v>66</v>
      </c>
      <c r="S511" s="21" t="s">
        <v>94</v>
      </c>
    </row>
    <row r="512" spans="1:19" s="21" customFormat="1" x14ac:dyDescent="0.35">
      <c r="A512" s="26">
        <v>1531231</v>
      </c>
      <c r="B512" s="53">
        <v>411578</v>
      </c>
      <c r="C512" s="26">
        <f>VLOOKUP(TotalFix[[#This Row],[Order]],'Total Fix by SS'!B:C,2,0)</f>
        <v>214</v>
      </c>
      <c r="D512" s="21" t="s">
        <v>59</v>
      </c>
      <c r="E512" s="21" t="s">
        <v>95</v>
      </c>
      <c r="F512" s="21" t="s">
        <v>61</v>
      </c>
      <c r="G512" s="21" t="s">
        <v>62</v>
      </c>
      <c r="H512" s="21" t="s">
        <v>63</v>
      </c>
      <c r="I512" s="21" t="s">
        <v>96</v>
      </c>
      <c r="J512" s="22">
        <v>43635</v>
      </c>
      <c r="K512" s="23">
        <v>0.57047453703703999</v>
      </c>
      <c r="L512" s="22">
        <v>43635</v>
      </c>
      <c r="M512" s="23">
        <v>0.58769675925926002</v>
      </c>
      <c r="N512" s="25">
        <v>5.2</v>
      </c>
      <c r="O512" s="21" t="s">
        <v>66</v>
      </c>
      <c r="P512" s="46">
        <f>TotalFix[[#This Row],[Confirmed activ. 3 (ILE03)]]</f>
        <v>5.2</v>
      </c>
      <c r="Q512" s="24">
        <v>40</v>
      </c>
      <c r="R512" s="21" t="s">
        <v>66</v>
      </c>
      <c r="S512" s="21" t="s">
        <v>67</v>
      </c>
    </row>
    <row r="513" spans="1:19" s="21" customFormat="1" x14ac:dyDescent="0.35">
      <c r="A513" s="26">
        <v>1531231</v>
      </c>
      <c r="B513" s="53">
        <v>411578</v>
      </c>
      <c r="C513" s="26">
        <f>VLOOKUP(TotalFix[[#This Row],[Order]],'Total Fix by SS'!B:C,2,0)</f>
        <v>214</v>
      </c>
      <c r="D513" s="21" t="s">
        <v>59</v>
      </c>
      <c r="E513" s="21" t="s">
        <v>97</v>
      </c>
      <c r="F513" s="21" t="s">
        <v>69</v>
      </c>
      <c r="G513" s="21" t="s">
        <v>62</v>
      </c>
      <c r="H513" s="21" t="s">
        <v>70</v>
      </c>
      <c r="I513" s="21" t="s">
        <v>98</v>
      </c>
      <c r="J513" s="22">
        <v>43640</v>
      </c>
      <c r="K513" s="23">
        <v>0.62281249999999999</v>
      </c>
      <c r="L513" s="22">
        <v>43640</v>
      </c>
      <c r="M513" s="23">
        <v>0.62281249999999999</v>
      </c>
      <c r="N513" s="24">
        <v>20</v>
      </c>
      <c r="O513" s="21" t="s">
        <v>66</v>
      </c>
      <c r="P513" s="46">
        <f>TotalFix[[#This Row],[Confirmed activ. 3 (ILE03)]]</f>
        <v>20</v>
      </c>
      <c r="Q513" s="24">
        <v>20</v>
      </c>
      <c r="R513" s="21" t="s">
        <v>66</v>
      </c>
      <c r="S513" s="21" t="s">
        <v>72</v>
      </c>
    </row>
    <row r="514" spans="1:19" s="21" customFormat="1" x14ac:dyDescent="0.35">
      <c r="A514" s="26">
        <v>1531231</v>
      </c>
      <c r="B514" s="53">
        <v>411578</v>
      </c>
      <c r="C514" s="26">
        <f>VLOOKUP(TotalFix[[#This Row],[Order]],'Total Fix by SS'!B:C,2,0)</f>
        <v>214</v>
      </c>
      <c r="D514" s="21" t="s">
        <v>59</v>
      </c>
      <c r="E514" s="21" t="s">
        <v>99</v>
      </c>
      <c r="F514" s="21" t="s">
        <v>69</v>
      </c>
      <c r="G514" s="21" t="s">
        <v>62</v>
      </c>
      <c r="H514" s="21" t="s">
        <v>70</v>
      </c>
      <c r="I514" s="21" t="s">
        <v>100</v>
      </c>
      <c r="J514" s="22">
        <v>43640</v>
      </c>
      <c r="K514" s="23">
        <v>0.62285879629630003</v>
      </c>
      <c r="L514" s="22">
        <v>43640</v>
      </c>
      <c r="M514" s="23">
        <v>0.62285879629630003</v>
      </c>
      <c r="N514" s="24">
        <v>50</v>
      </c>
      <c r="O514" s="21" t="s">
        <v>66</v>
      </c>
      <c r="P514" s="46">
        <f>TotalFix[[#This Row],[Confirmed activ. 3 (ILE03)]]</f>
        <v>50</v>
      </c>
      <c r="Q514" s="24">
        <v>50</v>
      </c>
      <c r="R514" s="21" t="s">
        <v>66</v>
      </c>
      <c r="S514" s="21" t="s">
        <v>72</v>
      </c>
    </row>
    <row r="515" spans="1:19" s="21" customFormat="1" x14ac:dyDescent="0.35">
      <c r="A515" s="26">
        <v>1531231</v>
      </c>
      <c r="B515" s="53">
        <v>411578</v>
      </c>
      <c r="C515" s="26">
        <f>VLOOKUP(TotalFix[[#This Row],[Order]],'Total Fix by SS'!B:C,2,0)</f>
        <v>214</v>
      </c>
      <c r="D515" s="21" t="s">
        <v>59</v>
      </c>
      <c r="E515" s="21" t="s">
        <v>101</v>
      </c>
      <c r="F515" s="21" t="s">
        <v>102</v>
      </c>
      <c r="G515" s="21" t="s">
        <v>62</v>
      </c>
      <c r="H515" s="21" t="s">
        <v>100</v>
      </c>
      <c r="I515" s="21" t="s">
        <v>103</v>
      </c>
      <c r="J515" s="22">
        <v>43640</v>
      </c>
      <c r="K515" s="23">
        <v>0.62291666666667</v>
      </c>
      <c r="L515" s="22">
        <v>43640</v>
      </c>
      <c r="M515" s="23">
        <v>0.62291666666667</v>
      </c>
      <c r="N515" s="24">
        <v>10</v>
      </c>
      <c r="O515" s="21" t="s">
        <v>66</v>
      </c>
      <c r="P515" s="46">
        <f>TotalFix[[#This Row],[Confirmed activ. 3 (ILE03)]]</f>
        <v>10</v>
      </c>
      <c r="Q515" s="24">
        <v>10</v>
      </c>
      <c r="R515" s="21" t="s">
        <v>66</v>
      </c>
      <c r="S515" s="21" t="s">
        <v>72</v>
      </c>
    </row>
    <row r="516" spans="1:19" s="21" customFormat="1" x14ac:dyDescent="0.35">
      <c r="A516" s="26">
        <v>1531231</v>
      </c>
      <c r="B516" s="53">
        <v>411578</v>
      </c>
      <c r="C516" s="26">
        <f>VLOOKUP(TotalFix[[#This Row],[Order]],'Total Fix by SS'!B:C,2,0)</f>
        <v>214</v>
      </c>
      <c r="D516" s="21" t="s">
        <v>59</v>
      </c>
      <c r="E516" s="21" t="s">
        <v>104</v>
      </c>
      <c r="F516" s="21" t="s">
        <v>102</v>
      </c>
      <c r="G516" s="21" t="s">
        <v>105</v>
      </c>
      <c r="H516" s="21" t="s">
        <v>100</v>
      </c>
      <c r="I516" s="21" t="s">
        <v>106</v>
      </c>
      <c r="J516" s="22">
        <v>43641</v>
      </c>
      <c r="K516" s="23">
        <v>0.69841435185184997</v>
      </c>
      <c r="L516" s="22">
        <v>43641</v>
      </c>
      <c r="M516" s="23">
        <v>0.69841435185184997</v>
      </c>
      <c r="N516" s="24">
        <v>10</v>
      </c>
      <c r="O516" s="21" t="s">
        <v>66</v>
      </c>
      <c r="P516" s="46">
        <f>TotalFix[[#This Row],[Confirmed activ. 3 (ILE03)]]</f>
        <v>10</v>
      </c>
      <c r="Q516" s="24">
        <v>10</v>
      </c>
      <c r="R516" s="21" t="s">
        <v>66</v>
      </c>
      <c r="S516" s="21" t="s">
        <v>72</v>
      </c>
    </row>
    <row r="517" spans="1:19" s="21" customFormat="1" x14ac:dyDescent="0.35">
      <c r="A517" s="26">
        <v>1531231</v>
      </c>
      <c r="B517" s="53">
        <v>411578</v>
      </c>
      <c r="C517" s="26">
        <f>VLOOKUP(TotalFix[[#This Row],[Order]],'Total Fix by SS'!B:C,2,0)</f>
        <v>214</v>
      </c>
      <c r="D517" s="21" t="s">
        <v>107</v>
      </c>
      <c r="E517" s="21" t="s">
        <v>60</v>
      </c>
      <c r="F517" s="21" t="s">
        <v>61</v>
      </c>
      <c r="G517" s="21" t="s">
        <v>90</v>
      </c>
      <c r="H517" s="21" t="s">
        <v>63</v>
      </c>
      <c r="I517" s="21" t="s">
        <v>108</v>
      </c>
      <c r="J517" s="22">
        <v>43628</v>
      </c>
      <c r="K517" s="23">
        <v>0.31380787037037</v>
      </c>
      <c r="L517" s="22">
        <v>43632</v>
      </c>
      <c r="M517" s="23">
        <v>0.62101851851851997</v>
      </c>
      <c r="N517" s="25">
        <v>10.590999999999999</v>
      </c>
      <c r="O517" s="21" t="s">
        <v>77</v>
      </c>
      <c r="P517" s="46">
        <f>TotalFix[[#This Row],[Confirmed activ. 3 (ILE03)]]*60</f>
        <v>635.45999999999992</v>
      </c>
      <c r="Q517" s="24">
        <v>1</v>
      </c>
      <c r="R517" s="21" t="s">
        <v>66</v>
      </c>
      <c r="S517" s="21" t="s">
        <v>67</v>
      </c>
    </row>
    <row r="518" spans="1:19" s="21" customFormat="1" x14ac:dyDescent="0.35">
      <c r="A518" s="26">
        <v>1531231</v>
      </c>
      <c r="B518" s="53">
        <v>411578</v>
      </c>
      <c r="C518" s="26">
        <f>VLOOKUP(TotalFix[[#This Row],[Order]],'Total Fix by SS'!B:C,2,0)</f>
        <v>214</v>
      </c>
      <c r="D518" s="21" t="s">
        <v>109</v>
      </c>
      <c r="E518" s="21" t="s">
        <v>82</v>
      </c>
      <c r="F518" s="21" t="s">
        <v>83</v>
      </c>
      <c r="G518" s="21" t="s">
        <v>90</v>
      </c>
      <c r="H518" s="21" t="s">
        <v>84</v>
      </c>
      <c r="I518" s="21" t="s">
        <v>110</v>
      </c>
      <c r="J518" s="22">
        <v>43633</v>
      </c>
      <c r="K518" s="23">
        <v>0.61545138888888995</v>
      </c>
      <c r="L518" s="22">
        <v>43633</v>
      </c>
      <c r="M518" s="23">
        <v>0.9483912037037</v>
      </c>
      <c r="N518" s="25">
        <v>3.9950000000000001</v>
      </c>
      <c r="O518" s="21" t="s">
        <v>77</v>
      </c>
      <c r="P518" s="46">
        <f>TotalFix[[#This Row],[Confirmed activ. 3 (ILE03)]]*60</f>
        <v>239.70000000000002</v>
      </c>
      <c r="Q518" s="24">
        <v>5</v>
      </c>
      <c r="R518" s="21" t="s">
        <v>66</v>
      </c>
      <c r="S518" s="21" t="s">
        <v>67</v>
      </c>
    </row>
    <row r="519" spans="1:19" s="21" customFormat="1" x14ac:dyDescent="0.35">
      <c r="A519" s="26">
        <v>1531232</v>
      </c>
      <c r="B519" s="53">
        <v>411578</v>
      </c>
      <c r="C519" s="26">
        <f>VLOOKUP(TotalFix[[#This Row],[Order]],'Total Fix by SS'!B:C,2,0)</f>
        <v>214</v>
      </c>
      <c r="D519" s="21" t="s">
        <v>59</v>
      </c>
      <c r="E519" s="21" t="s">
        <v>60</v>
      </c>
      <c r="F519" s="21" t="s">
        <v>61</v>
      </c>
      <c r="G519" s="21" t="s">
        <v>62</v>
      </c>
      <c r="H519" s="21" t="s">
        <v>63</v>
      </c>
      <c r="I519" s="21" t="s">
        <v>64</v>
      </c>
      <c r="J519" s="22">
        <v>43612</v>
      </c>
      <c r="K519" s="23">
        <v>0.47078703703704</v>
      </c>
      <c r="L519" s="22">
        <v>43612</v>
      </c>
      <c r="M519" s="23">
        <v>0.47569444444443998</v>
      </c>
      <c r="N519" s="25">
        <v>1.7669999999999999</v>
      </c>
      <c r="O519" s="21" t="s">
        <v>66</v>
      </c>
      <c r="P519" s="46">
        <f>TotalFix[[#This Row],[Confirmed activ. 3 (ILE03)]]</f>
        <v>1.7669999999999999</v>
      </c>
      <c r="Q519" s="24">
        <v>20</v>
      </c>
      <c r="R519" s="21" t="s">
        <v>66</v>
      </c>
      <c r="S519" s="21" t="s">
        <v>67</v>
      </c>
    </row>
    <row r="520" spans="1:19" s="21" customFormat="1" x14ac:dyDescent="0.35">
      <c r="A520" s="26">
        <v>1531232</v>
      </c>
      <c r="B520" s="53">
        <v>411578</v>
      </c>
      <c r="C520" s="26">
        <f>VLOOKUP(TotalFix[[#This Row],[Order]],'Total Fix by SS'!B:C,2,0)</f>
        <v>214</v>
      </c>
      <c r="D520" s="21" t="s">
        <v>59</v>
      </c>
      <c r="E520" s="21" t="s">
        <v>68</v>
      </c>
      <c r="F520" s="21" t="s">
        <v>69</v>
      </c>
      <c r="G520" s="21" t="s">
        <v>62</v>
      </c>
      <c r="H520" s="21" t="s">
        <v>70</v>
      </c>
      <c r="I520" s="21" t="s">
        <v>71</v>
      </c>
      <c r="J520" s="22">
        <v>43612</v>
      </c>
      <c r="K520" s="23">
        <v>0.50348379629630002</v>
      </c>
      <c r="L520" s="22">
        <v>43612</v>
      </c>
      <c r="M520" s="23">
        <v>0.50348379629630002</v>
      </c>
      <c r="N520" s="24">
        <v>30</v>
      </c>
      <c r="O520" s="21" t="s">
        <v>66</v>
      </c>
      <c r="P520" s="46">
        <f>TotalFix[[#This Row],[Confirmed activ. 3 (ILE03)]]</f>
        <v>30</v>
      </c>
      <c r="Q520" s="24">
        <v>30</v>
      </c>
      <c r="R520" s="21" t="s">
        <v>66</v>
      </c>
      <c r="S520" s="21" t="s">
        <v>72</v>
      </c>
    </row>
    <row r="521" spans="1:19" s="21" customFormat="1" x14ac:dyDescent="0.35">
      <c r="A521" s="26">
        <v>1531232</v>
      </c>
      <c r="B521" s="53">
        <v>411578</v>
      </c>
      <c r="C521" s="26">
        <f>VLOOKUP(TotalFix[[#This Row],[Order]],'Total Fix by SS'!B:C,2,0)</f>
        <v>214</v>
      </c>
      <c r="D521" s="21" t="s">
        <v>59</v>
      </c>
      <c r="E521" s="21" t="s">
        <v>73</v>
      </c>
      <c r="F521" s="21" t="s">
        <v>61</v>
      </c>
      <c r="G521" s="21" t="s">
        <v>62</v>
      </c>
      <c r="H521" s="21" t="s">
        <v>63</v>
      </c>
      <c r="I521" s="21" t="s">
        <v>74</v>
      </c>
      <c r="J521" s="22">
        <v>43614</v>
      </c>
      <c r="K521" s="23">
        <v>0.32783564814815003</v>
      </c>
      <c r="L521" s="22">
        <v>43614</v>
      </c>
      <c r="M521" s="23">
        <v>0.49469907407406999</v>
      </c>
      <c r="N521" s="25">
        <v>4.0049999999999999</v>
      </c>
      <c r="O521" s="21" t="s">
        <v>77</v>
      </c>
      <c r="P521" s="46">
        <f>TotalFix[[#This Row],[Confirmed activ. 3 (ILE03)]]*60</f>
        <v>240.29999999999998</v>
      </c>
      <c r="Q521" s="24">
        <v>200</v>
      </c>
      <c r="R521" s="21" t="s">
        <v>66</v>
      </c>
      <c r="S521" s="21" t="s">
        <v>67</v>
      </c>
    </row>
    <row r="522" spans="1:19" s="21" customFormat="1" x14ac:dyDescent="0.35">
      <c r="A522" s="26">
        <v>1531232</v>
      </c>
      <c r="B522" s="53">
        <v>411578</v>
      </c>
      <c r="C522" s="26">
        <f>VLOOKUP(TotalFix[[#This Row],[Order]],'Total Fix by SS'!B:C,2,0)</f>
        <v>214</v>
      </c>
      <c r="D522" s="21" t="s">
        <v>59</v>
      </c>
      <c r="E522" s="21" t="s">
        <v>75</v>
      </c>
      <c r="F522" s="21" t="s">
        <v>61</v>
      </c>
      <c r="G522" s="21" t="s">
        <v>62</v>
      </c>
      <c r="H522" s="21" t="s">
        <v>63</v>
      </c>
      <c r="I522" s="21" t="s">
        <v>76</v>
      </c>
      <c r="J522" s="22">
        <v>43628</v>
      </c>
      <c r="K522" s="23">
        <v>0.34815972222222002</v>
      </c>
      <c r="L522" s="22">
        <v>43628</v>
      </c>
      <c r="M522" s="23">
        <v>0.35228009259259002</v>
      </c>
      <c r="N522" s="25">
        <v>2.9670000000000001</v>
      </c>
      <c r="O522" s="21" t="s">
        <v>66</v>
      </c>
      <c r="P522" s="46">
        <f>TotalFix[[#This Row],[Confirmed activ. 3 (ILE03)]]</f>
        <v>2.9670000000000001</v>
      </c>
      <c r="Q522" s="24">
        <v>500</v>
      </c>
      <c r="R522" s="21" t="s">
        <v>66</v>
      </c>
      <c r="S522" s="21" t="s">
        <v>67</v>
      </c>
    </row>
    <row r="523" spans="1:19" s="21" customFormat="1" x14ac:dyDescent="0.35">
      <c r="A523" s="26">
        <v>1531232</v>
      </c>
      <c r="B523" s="53">
        <v>411578</v>
      </c>
      <c r="C523" s="26">
        <f>VLOOKUP(TotalFix[[#This Row],[Order]],'Total Fix by SS'!B:C,2,0)</f>
        <v>214</v>
      </c>
      <c r="D523" s="21" t="s">
        <v>59</v>
      </c>
      <c r="E523" s="21" t="s">
        <v>78</v>
      </c>
      <c r="F523" s="21" t="s">
        <v>69</v>
      </c>
      <c r="G523" s="21" t="s">
        <v>62</v>
      </c>
      <c r="H523" s="21" t="s">
        <v>70</v>
      </c>
      <c r="I523" s="21" t="s">
        <v>79</v>
      </c>
      <c r="J523" s="22">
        <v>43628</v>
      </c>
      <c r="K523" s="23">
        <v>0.43795138888889001</v>
      </c>
      <c r="L523" s="22">
        <v>43628</v>
      </c>
      <c r="M523" s="23">
        <v>0.43795138888889001</v>
      </c>
      <c r="N523" s="24">
        <v>20</v>
      </c>
      <c r="O523" s="21" t="s">
        <v>66</v>
      </c>
      <c r="P523" s="46">
        <f>TotalFix[[#This Row],[Confirmed activ. 3 (ILE03)]]</f>
        <v>20</v>
      </c>
      <c r="Q523" s="24">
        <v>20</v>
      </c>
      <c r="R523" s="21" t="s">
        <v>66</v>
      </c>
      <c r="S523" s="21" t="s">
        <v>72</v>
      </c>
    </row>
    <row r="524" spans="1:19" s="21" customFormat="1" x14ac:dyDescent="0.35">
      <c r="A524" s="26">
        <v>1531232</v>
      </c>
      <c r="B524" s="53">
        <v>411578</v>
      </c>
      <c r="C524" s="26">
        <f>VLOOKUP(TotalFix[[#This Row],[Order]],'Total Fix by SS'!B:C,2,0)</f>
        <v>214</v>
      </c>
      <c r="D524" s="21" t="s">
        <v>59</v>
      </c>
      <c r="E524" s="21" t="s">
        <v>80</v>
      </c>
      <c r="F524" s="21" t="s">
        <v>69</v>
      </c>
      <c r="G524" s="21" t="s">
        <v>62</v>
      </c>
      <c r="H524" s="21" t="s">
        <v>70</v>
      </c>
      <c r="I524" s="21" t="s">
        <v>81</v>
      </c>
      <c r="J524" s="22">
        <v>43628</v>
      </c>
      <c r="K524" s="23">
        <v>0.51137731481480997</v>
      </c>
      <c r="L524" s="22">
        <v>43628</v>
      </c>
      <c r="M524" s="23">
        <v>0.51137731481480997</v>
      </c>
      <c r="N524" s="24">
        <v>20</v>
      </c>
      <c r="O524" s="21" t="s">
        <v>66</v>
      </c>
      <c r="P524" s="46">
        <f>TotalFix[[#This Row],[Confirmed activ. 3 (ILE03)]]</f>
        <v>20</v>
      </c>
      <c r="Q524" s="24">
        <v>20</v>
      </c>
      <c r="R524" s="21" t="s">
        <v>66</v>
      </c>
      <c r="S524" s="21" t="s">
        <v>72</v>
      </c>
    </row>
    <row r="525" spans="1:19" s="21" customFormat="1" x14ac:dyDescent="0.35">
      <c r="A525" s="26">
        <v>1531232</v>
      </c>
      <c r="B525" s="53">
        <v>411578</v>
      </c>
      <c r="C525" s="26">
        <f>VLOOKUP(TotalFix[[#This Row],[Order]],'Total Fix by SS'!B:C,2,0)</f>
        <v>214</v>
      </c>
      <c r="D525" s="21" t="s">
        <v>59</v>
      </c>
      <c r="E525" s="21" t="s">
        <v>82</v>
      </c>
      <c r="F525" s="21" t="s">
        <v>83</v>
      </c>
      <c r="G525" s="21" t="s">
        <v>62</v>
      </c>
      <c r="H525" s="21" t="s">
        <v>84</v>
      </c>
      <c r="I525" s="21" t="s">
        <v>84</v>
      </c>
      <c r="J525" s="22">
        <v>43628</v>
      </c>
      <c r="K525" s="23">
        <v>0.62655092592592998</v>
      </c>
      <c r="L525" s="22">
        <v>43629</v>
      </c>
      <c r="M525" s="23">
        <v>0.28991898148147999</v>
      </c>
      <c r="N525" s="25">
        <v>5.5010000000000003</v>
      </c>
      <c r="O525" s="21" t="s">
        <v>77</v>
      </c>
      <c r="P525" s="46">
        <f>TotalFix[[#This Row],[Confirmed activ. 3 (ILE03)]]*60</f>
        <v>330.06</v>
      </c>
      <c r="Q525" s="24">
        <v>450</v>
      </c>
      <c r="R525" s="21" t="s">
        <v>66</v>
      </c>
      <c r="S525" s="21" t="s">
        <v>67</v>
      </c>
    </row>
    <row r="526" spans="1:19" s="21" customFormat="1" x14ac:dyDescent="0.35">
      <c r="A526" s="26">
        <v>1531232</v>
      </c>
      <c r="B526" s="53">
        <v>411578</v>
      </c>
      <c r="C526" s="26">
        <f>VLOOKUP(TotalFix[[#This Row],[Order]],'Total Fix by SS'!B:C,2,0)</f>
        <v>214</v>
      </c>
      <c r="D526" s="21" t="s">
        <v>59</v>
      </c>
      <c r="E526" s="21" t="s">
        <v>85</v>
      </c>
      <c r="F526" s="21" t="s">
        <v>86</v>
      </c>
      <c r="G526" s="21" t="s">
        <v>62</v>
      </c>
      <c r="H526" s="21" t="s">
        <v>87</v>
      </c>
      <c r="I526" s="21" t="s">
        <v>87</v>
      </c>
      <c r="J526" s="22">
        <v>43632</v>
      </c>
      <c r="K526" s="23">
        <v>0.36450231481480999</v>
      </c>
      <c r="L526" s="22">
        <v>43632</v>
      </c>
      <c r="M526" s="23">
        <v>0.36450231481480999</v>
      </c>
      <c r="N526" s="24">
        <v>20</v>
      </c>
      <c r="O526" s="21" t="s">
        <v>66</v>
      </c>
      <c r="P526" s="46">
        <f>TotalFix[[#This Row],[Confirmed activ. 3 (ILE03)]]</f>
        <v>20</v>
      </c>
      <c r="Q526" s="24">
        <v>20</v>
      </c>
      <c r="R526" s="21" t="s">
        <v>66</v>
      </c>
      <c r="S526" s="21" t="s">
        <v>72</v>
      </c>
    </row>
    <row r="527" spans="1:19" s="21" customFormat="1" x14ac:dyDescent="0.35">
      <c r="A527" s="26">
        <v>1531232</v>
      </c>
      <c r="B527" s="53">
        <v>411578</v>
      </c>
      <c r="C527" s="26">
        <f>VLOOKUP(TotalFix[[#This Row],[Order]],'Total Fix by SS'!B:C,2,0)</f>
        <v>214</v>
      </c>
      <c r="D527" s="21" t="s">
        <v>59</v>
      </c>
      <c r="E527" s="21" t="s">
        <v>95</v>
      </c>
      <c r="F527" s="21" t="s">
        <v>61</v>
      </c>
      <c r="G527" s="21" t="s">
        <v>62</v>
      </c>
      <c r="H527" s="21" t="s">
        <v>63</v>
      </c>
      <c r="I527" s="21" t="s">
        <v>96</v>
      </c>
      <c r="J527" s="22">
        <v>43635</v>
      </c>
      <c r="K527" s="23">
        <v>0.57082175925926004</v>
      </c>
      <c r="L527" s="22">
        <v>43635</v>
      </c>
      <c r="M527" s="23">
        <v>0.58769675925926002</v>
      </c>
      <c r="N527" s="25">
        <v>4.95</v>
      </c>
      <c r="O527" s="21" t="s">
        <v>66</v>
      </c>
      <c r="P527" s="46">
        <f>TotalFix[[#This Row],[Confirmed activ. 3 (ILE03)]]</f>
        <v>4.95</v>
      </c>
      <c r="Q527" s="24">
        <v>40</v>
      </c>
      <c r="R527" s="21" t="s">
        <v>66</v>
      </c>
      <c r="S527" s="21" t="s">
        <v>67</v>
      </c>
    </row>
    <row r="528" spans="1:19" s="21" customFormat="1" x14ac:dyDescent="0.35">
      <c r="A528" s="26">
        <v>1531232</v>
      </c>
      <c r="B528" s="53">
        <v>411578</v>
      </c>
      <c r="C528" s="26">
        <f>VLOOKUP(TotalFix[[#This Row],[Order]],'Total Fix by SS'!B:C,2,0)</f>
        <v>214</v>
      </c>
      <c r="D528" s="21" t="s">
        <v>59</v>
      </c>
      <c r="E528" s="21" t="s">
        <v>97</v>
      </c>
      <c r="F528" s="21" t="s">
        <v>69</v>
      </c>
      <c r="G528" s="21" t="s">
        <v>62</v>
      </c>
      <c r="H528" s="21" t="s">
        <v>70</v>
      </c>
      <c r="I528" s="21" t="s">
        <v>98</v>
      </c>
      <c r="J528" s="22">
        <v>43640</v>
      </c>
      <c r="K528" s="23">
        <v>0.42324074074073997</v>
      </c>
      <c r="L528" s="22">
        <v>43640</v>
      </c>
      <c r="M528" s="23">
        <v>0.42324074074073997</v>
      </c>
      <c r="N528" s="24">
        <v>20</v>
      </c>
      <c r="O528" s="21" t="s">
        <v>66</v>
      </c>
      <c r="P528" s="46">
        <f>TotalFix[[#This Row],[Confirmed activ. 3 (ILE03)]]</f>
        <v>20</v>
      </c>
      <c r="Q528" s="24">
        <v>20</v>
      </c>
      <c r="R528" s="21" t="s">
        <v>66</v>
      </c>
      <c r="S528" s="21" t="s">
        <v>72</v>
      </c>
    </row>
    <row r="529" spans="1:19" s="21" customFormat="1" x14ac:dyDescent="0.35">
      <c r="A529" s="26">
        <v>1531232</v>
      </c>
      <c r="B529" s="53">
        <v>411578</v>
      </c>
      <c r="C529" s="26">
        <f>VLOOKUP(TotalFix[[#This Row],[Order]],'Total Fix by SS'!B:C,2,0)</f>
        <v>214</v>
      </c>
      <c r="D529" s="21" t="s">
        <v>59</v>
      </c>
      <c r="E529" s="21" t="s">
        <v>99</v>
      </c>
      <c r="F529" s="21" t="s">
        <v>69</v>
      </c>
      <c r="G529" s="21" t="s">
        <v>62</v>
      </c>
      <c r="H529" s="21" t="s">
        <v>70</v>
      </c>
      <c r="I529" s="21" t="s">
        <v>100</v>
      </c>
      <c r="J529" s="22">
        <v>43640</v>
      </c>
      <c r="K529" s="23">
        <v>0.42332175925926002</v>
      </c>
      <c r="L529" s="22">
        <v>43640</v>
      </c>
      <c r="M529" s="23">
        <v>0.42332175925926002</v>
      </c>
      <c r="N529" s="24">
        <v>50</v>
      </c>
      <c r="O529" s="21" t="s">
        <v>66</v>
      </c>
      <c r="P529" s="46">
        <f>TotalFix[[#This Row],[Confirmed activ. 3 (ILE03)]]</f>
        <v>50</v>
      </c>
      <c r="Q529" s="24">
        <v>50</v>
      </c>
      <c r="R529" s="21" t="s">
        <v>66</v>
      </c>
      <c r="S529" s="21" t="s">
        <v>72</v>
      </c>
    </row>
    <row r="530" spans="1:19" s="21" customFormat="1" x14ac:dyDescent="0.35">
      <c r="A530" s="26">
        <v>1531232</v>
      </c>
      <c r="B530" s="53">
        <v>411578</v>
      </c>
      <c r="C530" s="26">
        <f>VLOOKUP(TotalFix[[#This Row],[Order]],'Total Fix by SS'!B:C,2,0)</f>
        <v>214</v>
      </c>
      <c r="D530" s="21" t="s">
        <v>59</v>
      </c>
      <c r="E530" s="21" t="s">
        <v>104</v>
      </c>
      <c r="F530" s="21" t="s">
        <v>102</v>
      </c>
      <c r="G530" s="21" t="s">
        <v>105</v>
      </c>
      <c r="H530" s="21" t="s">
        <v>100</v>
      </c>
      <c r="I530" s="21" t="s">
        <v>106</v>
      </c>
      <c r="J530" s="22">
        <v>43641</v>
      </c>
      <c r="K530" s="23">
        <v>0.69858796296296</v>
      </c>
      <c r="L530" s="22">
        <v>43641</v>
      </c>
      <c r="M530" s="23">
        <v>0.69858796296296</v>
      </c>
      <c r="N530" s="24">
        <v>10</v>
      </c>
      <c r="O530" s="21" t="s">
        <v>66</v>
      </c>
      <c r="P530" s="46">
        <f>TotalFix[[#This Row],[Confirmed activ. 3 (ILE03)]]</f>
        <v>10</v>
      </c>
      <c r="Q530" s="24">
        <v>10</v>
      </c>
      <c r="R530" s="21" t="s">
        <v>66</v>
      </c>
      <c r="S530" s="21" t="s">
        <v>72</v>
      </c>
    </row>
    <row r="531" spans="1:19" s="21" customFormat="1" x14ac:dyDescent="0.35">
      <c r="A531" s="26">
        <v>1531232</v>
      </c>
      <c r="B531" s="53">
        <v>411578</v>
      </c>
      <c r="C531" s="26">
        <f>VLOOKUP(TotalFix[[#This Row],[Order]],'Total Fix by SS'!B:C,2,0)</f>
        <v>214</v>
      </c>
      <c r="D531" s="21" t="s">
        <v>107</v>
      </c>
      <c r="E531" s="21" t="s">
        <v>60</v>
      </c>
      <c r="F531" s="21" t="s">
        <v>61</v>
      </c>
      <c r="G531" s="21" t="s">
        <v>90</v>
      </c>
      <c r="H531" s="21" t="s">
        <v>63</v>
      </c>
      <c r="I531" s="21" t="s">
        <v>108</v>
      </c>
      <c r="J531" s="22">
        <v>43615</v>
      </c>
      <c r="K531" s="23">
        <v>0.31721064814814998</v>
      </c>
      <c r="L531" s="22">
        <v>43628</v>
      </c>
      <c r="M531" s="23">
        <v>0.35623842592593002</v>
      </c>
      <c r="N531" s="25">
        <v>27.251999999999999</v>
      </c>
      <c r="O531" s="21" t="s">
        <v>77</v>
      </c>
      <c r="P531" s="46">
        <f>TotalFix[[#This Row],[Confirmed activ. 3 (ILE03)]]*60</f>
        <v>1635.12</v>
      </c>
      <c r="Q531" s="24">
        <v>1</v>
      </c>
      <c r="R531" s="21" t="s">
        <v>66</v>
      </c>
      <c r="S531" s="21" t="s">
        <v>67</v>
      </c>
    </row>
    <row r="532" spans="1:19" s="21" customFormat="1" x14ac:dyDescent="0.35">
      <c r="A532" s="26">
        <v>1531232</v>
      </c>
      <c r="B532" s="53">
        <v>411578</v>
      </c>
      <c r="C532" s="26">
        <f>VLOOKUP(TotalFix[[#This Row],[Order]],'Total Fix by SS'!B:C,2,0)</f>
        <v>214</v>
      </c>
      <c r="D532" s="21" t="s">
        <v>109</v>
      </c>
      <c r="E532" s="21" t="s">
        <v>82</v>
      </c>
      <c r="F532" s="21" t="s">
        <v>83</v>
      </c>
      <c r="G532" s="21" t="s">
        <v>90</v>
      </c>
      <c r="H532" s="21" t="s">
        <v>84</v>
      </c>
      <c r="I532" s="21" t="s">
        <v>110</v>
      </c>
      <c r="J532" s="22">
        <v>43628</v>
      </c>
      <c r="K532" s="23">
        <v>0.62922453703703995</v>
      </c>
      <c r="L532" s="22">
        <v>43628</v>
      </c>
      <c r="M532" s="23">
        <v>0.93587962962963001</v>
      </c>
      <c r="N532" s="25">
        <v>2.4529999999999998</v>
      </c>
      <c r="O532" s="21" t="s">
        <v>77</v>
      </c>
      <c r="P532" s="46">
        <f>TotalFix[[#This Row],[Confirmed activ. 3 (ILE03)]]*60</f>
        <v>147.17999999999998</v>
      </c>
      <c r="Q532" s="24">
        <v>5</v>
      </c>
      <c r="R532" s="21" t="s">
        <v>66</v>
      </c>
      <c r="S532" s="21" t="s">
        <v>67</v>
      </c>
    </row>
    <row r="533" spans="1:19" s="21" customFormat="1" x14ac:dyDescent="0.35">
      <c r="A533" s="26">
        <v>1531232</v>
      </c>
      <c r="B533" s="53">
        <v>411578</v>
      </c>
      <c r="C533" s="26">
        <f>VLOOKUP(TotalFix[[#This Row],[Order]],'Total Fix by SS'!B:C,2,0)</f>
        <v>214</v>
      </c>
      <c r="D533" s="21" t="s">
        <v>133</v>
      </c>
      <c r="E533" s="21" t="s">
        <v>82</v>
      </c>
      <c r="F533" s="21" t="s">
        <v>83</v>
      </c>
      <c r="G533" s="21" t="s">
        <v>90</v>
      </c>
      <c r="H533" s="21" t="s">
        <v>84</v>
      </c>
      <c r="I533" s="21" t="s">
        <v>134</v>
      </c>
      <c r="J533" s="22"/>
      <c r="K533" s="23">
        <v>0</v>
      </c>
      <c r="L533" s="22"/>
      <c r="M533" s="23">
        <v>0</v>
      </c>
      <c r="N533" s="25">
        <v>0</v>
      </c>
      <c r="O533" s="21" t="s">
        <v>93</v>
      </c>
      <c r="P533" s="46"/>
      <c r="Q533" s="24">
        <v>5</v>
      </c>
      <c r="R533" s="21" t="s">
        <v>66</v>
      </c>
      <c r="S533" s="21" t="s">
        <v>94</v>
      </c>
    </row>
    <row r="534" spans="1:19" s="21" customFormat="1" x14ac:dyDescent="0.35">
      <c r="A534" s="26">
        <v>1531232</v>
      </c>
      <c r="B534" s="53">
        <v>411578</v>
      </c>
      <c r="C534" s="26">
        <f>VLOOKUP(TotalFix[[#This Row],[Order]],'Total Fix by SS'!B:C,2,0)</f>
        <v>214</v>
      </c>
      <c r="D534" s="21" t="s">
        <v>135</v>
      </c>
      <c r="E534" s="21" t="s">
        <v>82</v>
      </c>
      <c r="F534" s="21" t="s">
        <v>83</v>
      </c>
      <c r="G534" s="21" t="s">
        <v>90</v>
      </c>
      <c r="H534" s="21" t="s">
        <v>84</v>
      </c>
      <c r="I534" s="21" t="s">
        <v>136</v>
      </c>
      <c r="J534" s="22"/>
      <c r="K534" s="23">
        <v>0</v>
      </c>
      <c r="L534" s="22"/>
      <c r="M534" s="23">
        <v>0</v>
      </c>
      <c r="N534" s="25">
        <v>0</v>
      </c>
      <c r="O534" s="21" t="s">
        <v>93</v>
      </c>
      <c r="P534" s="46"/>
      <c r="Q534" s="24">
        <v>5</v>
      </c>
      <c r="R534" s="21" t="s">
        <v>66</v>
      </c>
      <c r="S534" s="21" t="s">
        <v>94</v>
      </c>
    </row>
    <row r="535" spans="1:19" s="21" customFormat="1" x14ac:dyDescent="0.35">
      <c r="A535" s="26">
        <v>1531232</v>
      </c>
      <c r="B535" s="53">
        <v>411578</v>
      </c>
      <c r="C535" s="26">
        <f>VLOOKUP(TotalFix[[#This Row],[Order]],'Total Fix by SS'!B:C,2,0)</f>
        <v>214</v>
      </c>
      <c r="D535" s="21" t="s">
        <v>137</v>
      </c>
      <c r="E535" s="21" t="s">
        <v>73</v>
      </c>
      <c r="F535" s="21" t="s">
        <v>89</v>
      </c>
      <c r="G535" s="21" t="s">
        <v>90</v>
      </c>
      <c r="H535" s="21" t="s">
        <v>91</v>
      </c>
      <c r="I535" s="21" t="s">
        <v>138</v>
      </c>
      <c r="J535" s="22"/>
      <c r="K535" s="23">
        <v>0</v>
      </c>
      <c r="L535" s="22"/>
      <c r="M535" s="23">
        <v>0</v>
      </c>
      <c r="N535" s="25">
        <v>0</v>
      </c>
      <c r="O535" s="21" t="s">
        <v>93</v>
      </c>
      <c r="P535" s="46"/>
      <c r="Q535" s="24">
        <v>5</v>
      </c>
      <c r="R535" s="21" t="s">
        <v>66</v>
      </c>
      <c r="S535" s="21" t="s">
        <v>94</v>
      </c>
    </row>
    <row r="536" spans="1:19" s="21" customFormat="1" x14ac:dyDescent="0.35">
      <c r="A536" s="26">
        <v>1531233</v>
      </c>
      <c r="B536" s="53">
        <v>411578</v>
      </c>
      <c r="C536" s="26">
        <f>VLOOKUP(TotalFix[[#This Row],[Order]],'Total Fix by SS'!B:C,2,0)</f>
        <v>214</v>
      </c>
      <c r="D536" s="21" t="s">
        <v>59</v>
      </c>
      <c r="E536" s="21" t="s">
        <v>60</v>
      </c>
      <c r="F536" s="21" t="s">
        <v>61</v>
      </c>
      <c r="G536" s="21" t="s">
        <v>62</v>
      </c>
      <c r="H536" s="21" t="s">
        <v>63</v>
      </c>
      <c r="I536" s="21" t="s">
        <v>139</v>
      </c>
      <c r="J536" s="22">
        <v>43613</v>
      </c>
      <c r="K536" s="23">
        <v>0.43864583333333002</v>
      </c>
      <c r="L536" s="22">
        <v>43613</v>
      </c>
      <c r="M536" s="23">
        <v>0.46883101851851999</v>
      </c>
      <c r="N536" s="25">
        <v>11.933</v>
      </c>
      <c r="O536" s="21" t="s">
        <v>66</v>
      </c>
      <c r="P536" s="46">
        <f>TotalFix[[#This Row],[Confirmed activ. 3 (ILE03)]]</f>
        <v>11.933</v>
      </c>
      <c r="Q536" s="24">
        <v>20</v>
      </c>
      <c r="R536" s="21" t="s">
        <v>66</v>
      </c>
      <c r="S536" s="21" t="s">
        <v>67</v>
      </c>
    </row>
    <row r="537" spans="1:19" s="21" customFormat="1" x14ac:dyDescent="0.35">
      <c r="A537" s="26">
        <v>1531233</v>
      </c>
      <c r="B537" s="53">
        <v>411578</v>
      </c>
      <c r="C537" s="26">
        <f>VLOOKUP(TotalFix[[#This Row],[Order]],'Total Fix by SS'!B:C,2,0)</f>
        <v>214</v>
      </c>
      <c r="D537" s="21" t="s">
        <v>59</v>
      </c>
      <c r="E537" s="21" t="s">
        <v>68</v>
      </c>
      <c r="F537" s="21" t="s">
        <v>69</v>
      </c>
      <c r="G537" s="21" t="s">
        <v>62</v>
      </c>
      <c r="H537" s="21" t="s">
        <v>70</v>
      </c>
      <c r="I537" s="21" t="s">
        <v>71</v>
      </c>
      <c r="J537" s="22">
        <v>43613</v>
      </c>
      <c r="K537" s="23">
        <v>0.50724537037036999</v>
      </c>
      <c r="L537" s="22">
        <v>43613</v>
      </c>
      <c r="M537" s="23">
        <v>0.50724537037036999</v>
      </c>
      <c r="N537" s="24">
        <v>30</v>
      </c>
      <c r="O537" s="21" t="s">
        <v>66</v>
      </c>
      <c r="P537" s="46">
        <f>TotalFix[[#This Row],[Confirmed activ. 3 (ILE03)]]</f>
        <v>30</v>
      </c>
      <c r="Q537" s="24">
        <v>30</v>
      </c>
      <c r="R537" s="21" t="s">
        <v>66</v>
      </c>
      <c r="S537" s="21" t="s">
        <v>72</v>
      </c>
    </row>
    <row r="538" spans="1:19" s="21" customFormat="1" x14ac:dyDescent="0.35">
      <c r="A538" s="26">
        <v>1531233</v>
      </c>
      <c r="B538" s="53">
        <v>411578</v>
      </c>
      <c r="C538" s="26">
        <f>VLOOKUP(TotalFix[[#This Row],[Order]],'Total Fix by SS'!B:C,2,0)</f>
        <v>214</v>
      </c>
      <c r="D538" s="21" t="s">
        <v>59</v>
      </c>
      <c r="E538" s="21" t="s">
        <v>73</v>
      </c>
      <c r="F538" s="21" t="s">
        <v>61</v>
      </c>
      <c r="G538" s="21" t="s">
        <v>62</v>
      </c>
      <c r="H538" s="21" t="s">
        <v>63</v>
      </c>
      <c r="I538" s="21" t="s">
        <v>74</v>
      </c>
      <c r="J538" s="22">
        <v>43614</v>
      </c>
      <c r="K538" s="23">
        <v>0.33337962962963003</v>
      </c>
      <c r="L538" s="22">
        <v>43615</v>
      </c>
      <c r="M538" s="23">
        <v>0.52060185185185004</v>
      </c>
      <c r="N538" s="25">
        <v>10.98</v>
      </c>
      <c r="O538" s="21" t="s">
        <v>77</v>
      </c>
      <c r="P538" s="46">
        <f>TotalFix[[#This Row],[Confirmed activ. 3 (ILE03)]]*60</f>
        <v>658.80000000000007</v>
      </c>
      <c r="Q538" s="24">
        <v>200</v>
      </c>
      <c r="R538" s="21" t="s">
        <v>66</v>
      </c>
      <c r="S538" s="21" t="s">
        <v>67</v>
      </c>
    </row>
    <row r="539" spans="1:19" s="21" customFormat="1" x14ac:dyDescent="0.35">
      <c r="A539" s="26">
        <v>1531233</v>
      </c>
      <c r="B539" s="53">
        <v>411578</v>
      </c>
      <c r="C539" s="26">
        <f>VLOOKUP(TotalFix[[#This Row],[Order]],'Total Fix by SS'!B:C,2,0)</f>
        <v>214</v>
      </c>
      <c r="D539" s="21" t="s">
        <v>59</v>
      </c>
      <c r="E539" s="21" t="s">
        <v>75</v>
      </c>
      <c r="F539" s="21" t="s">
        <v>61</v>
      </c>
      <c r="G539" s="21" t="s">
        <v>62</v>
      </c>
      <c r="H539" s="21" t="s">
        <v>63</v>
      </c>
      <c r="I539" s="21" t="s">
        <v>76</v>
      </c>
      <c r="J539" s="22">
        <v>43625</v>
      </c>
      <c r="K539" s="23">
        <v>0.31966435185184999</v>
      </c>
      <c r="L539" s="22">
        <v>43629</v>
      </c>
      <c r="M539" s="23">
        <v>0.44295138888889002</v>
      </c>
      <c r="N539" s="25">
        <v>29.956</v>
      </c>
      <c r="O539" s="21" t="s">
        <v>77</v>
      </c>
      <c r="P539" s="46">
        <f>TotalFix[[#This Row],[Confirmed activ. 3 (ILE03)]]*60</f>
        <v>1797.36</v>
      </c>
      <c r="Q539" s="24">
        <v>500</v>
      </c>
      <c r="R539" s="21" t="s">
        <v>66</v>
      </c>
      <c r="S539" s="21" t="s">
        <v>67</v>
      </c>
    </row>
    <row r="540" spans="1:19" s="21" customFormat="1" x14ac:dyDescent="0.35">
      <c r="A540" s="26">
        <v>1531233</v>
      </c>
      <c r="B540" s="53">
        <v>411578</v>
      </c>
      <c r="C540" s="26">
        <f>VLOOKUP(TotalFix[[#This Row],[Order]],'Total Fix by SS'!B:C,2,0)</f>
        <v>214</v>
      </c>
      <c r="D540" s="21" t="s">
        <v>59</v>
      </c>
      <c r="E540" s="21" t="s">
        <v>78</v>
      </c>
      <c r="F540" s="21" t="s">
        <v>69</v>
      </c>
      <c r="G540" s="21" t="s">
        <v>62</v>
      </c>
      <c r="H540" s="21" t="s">
        <v>70</v>
      </c>
      <c r="I540" s="21" t="s">
        <v>79</v>
      </c>
      <c r="J540" s="22">
        <v>43629</v>
      </c>
      <c r="K540" s="23">
        <v>0.64532407407407</v>
      </c>
      <c r="L540" s="22">
        <v>43629</v>
      </c>
      <c r="M540" s="23">
        <v>0.64532407407407</v>
      </c>
      <c r="N540" s="24">
        <v>20</v>
      </c>
      <c r="O540" s="21" t="s">
        <v>66</v>
      </c>
      <c r="P540" s="46">
        <f>TotalFix[[#This Row],[Confirmed activ. 3 (ILE03)]]</f>
        <v>20</v>
      </c>
      <c r="Q540" s="24">
        <v>20</v>
      </c>
      <c r="R540" s="21" t="s">
        <v>66</v>
      </c>
      <c r="S540" s="21" t="s">
        <v>72</v>
      </c>
    </row>
    <row r="541" spans="1:19" s="21" customFormat="1" x14ac:dyDescent="0.35">
      <c r="A541" s="26">
        <v>1531233</v>
      </c>
      <c r="B541" s="53">
        <v>411578</v>
      </c>
      <c r="C541" s="26">
        <f>VLOOKUP(TotalFix[[#This Row],[Order]],'Total Fix by SS'!B:C,2,0)</f>
        <v>214</v>
      </c>
      <c r="D541" s="21" t="s">
        <v>59</v>
      </c>
      <c r="E541" s="21" t="s">
        <v>80</v>
      </c>
      <c r="F541" s="21" t="s">
        <v>69</v>
      </c>
      <c r="G541" s="21" t="s">
        <v>62</v>
      </c>
      <c r="H541" s="21" t="s">
        <v>70</v>
      </c>
      <c r="I541" s="21" t="s">
        <v>81</v>
      </c>
      <c r="J541" s="22">
        <v>43629</v>
      </c>
      <c r="K541" s="23">
        <v>0.64541666666666997</v>
      </c>
      <c r="L541" s="22">
        <v>43629</v>
      </c>
      <c r="M541" s="23">
        <v>0.64541666666666997</v>
      </c>
      <c r="N541" s="24">
        <v>20</v>
      </c>
      <c r="O541" s="21" t="s">
        <v>66</v>
      </c>
      <c r="P541" s="46">
        <f>TotalFix[[#This Row],[Confirmed activ. 3 (ILE03)]]</f>
        <v>20</v>
      </c>
      <c r="Q541" s="24">
        <v>20</v>
      </c>
      <c r="R541" s="21" t="s">
        <v>66</v>
      </c>
      <c r="S541" s="21" t="s">
        <v>72</v>
      </c>
    </row>
    <row r="542" spans="1:19" s="21" customFormat="1" x14ac:dyDescent="0.35">
      <c r="A542" s="26">
        <v>1531233</v>
      </c>
      <c r="B542" s="53">
        <v>411578</v>
      </c>
      <c r="C542" s="26">
        <f>VLOOKUP(TotalFix[[#This Row],[Order]],'Total Fix by SS'!B:C,2,0)</f>
        <v>214</v>
      </c>
      <c r="D542" s="21" t="s">
        <v>59</v>
      </c>
      <c r="E542" s="21" t="s">
        <v>82</v>
      </c>
      <c r="F542" s="21" t="s">
        <v>83</v>
      </c>
      <c r="G542" s="21" t="s">
        <v>62</v>
      </c>
      <c r="H542" s="21" t="s">
        <v>84</v>
      </c>
      <c r="I542" s="21" t="s">
        <v>84</v>
      </c>
      <c r="J542" s="22">
        <v>43629</v>
      </c>
      <c r="K542" s="23">
        <v>0.95125000000000004</v>
      </c>
      <c r="L542" s="22">
        <v>43631</v>
      </c>
      <c r="M542" s="23">
        <v>0.60826388888889005</v>
      </c>
      <c r="N542" s="25">
        <v>7.78</v>
      </c>
      <c r="O542" s="21" t="s">
        <v>77</v>
      </c>
      <c r="P542" s="46">
        <f>TotalFix[[#This Row],[Confirmed activ. 3 (ILE03)]]*60</f>
        <v>466.8</v>
      </c>
      <c r="Q542" s="24">
        <v>450</v>
      </c>
      <c r="R542" s="21" t="s">
        <v>66</v>
      </c>
      <c r="S542" s="21" t="s">
        <v>67</v>
      </c>
    </row>
    <row r="543" spans="1:19" s="21" customFormat="1" x14ac:dyDescent="0.35">
      <c r="A543" s="26">
        <v>1531233</v>
      </c>
      <c r="B543" s="53">
        <v>411578</v>
      </c>
      <c r="C543" s="26">
        <f>VLOOKUP(TotalFix[[#This Row],[Order]],'Total Fix by SS'!B:C,2,0)</f>
        <v>214</v>
      </c>
      <c r="D543" s="21" t="s">
        <v>59</v>
      </c>
      <c r="E543" s="21" t="s">
        <v>85</v>
      </c>
      <c r="F543" s="21" t="s">
        <v>86</v>
      </c>
      <c r="G543" s="21" t="s">
        <v>62</v>
      </c>
      <c r="H543" s="21" t="s">
        <v>87</v>
      </c>
      <c r="I543" s="21" t="s">
        <v>87</v>
      </c>
      <c r="J543" s="22">
        <v>43632</v>
      </c>
      <c r="K543" s="23">
        <v>0.36489583333332998</v>
      </c>
      <c r="L543" s="22">
        <v>43632</v>
      </c>
      <c r="M543" s="23">
        <v>0.36489583333332998</v>
      </c>
      <c r="N543" s="24">
        <v>20</v>
      </c>
      <c r="O543" s="21" t="s">
        <v>66</v>
      </c>
      <c r="P543" s="46">
        <f>TotalFix[[#This Row],[Confirmed activ. 3 (ILE03)]]</f>
        <v>20</v>
      </c>
      <c r="Q543" s="24">
        <v>20</v>
      </c>
      <c r="R543" s="21" t="s">
        <v>66</v>
      </c>
      <c r="S543" s="21" t="s">
        <v>72</v>
      </c>
    </row>
    <row r="544" spans="1:19" s="21" customFormat="1" x14ac:dyDescent="0.35">
      <c r="A544" s="26">
        <v>1531233</v>
      </c>
      <c r="B544" s="53">
        <v>411578</v>
      </c>
      <c r="C544" s="26">
        <f>VLOOKUP(TotalFix[[#This Row],[Order]],'Total Fix by SS'!B:C,2,0)</f>
        <v>214</v>
      </c>
      <c r="D544" s="21" t="s">
        <v>59</v>
      </c>
      <c r="E544" s="21" t="s">
        <v>88</v>
      </c>
      <c r="F544" s="21" t="s">
        <v>89</v>
      </c>
      <c r="G544" s="21" t="s">
        <v>90</v>
      </c>
      <c r="H544" s="21" t="s">
        <v>91</v>
      </c>
      <c r="I544" s="21" t="s">
        <v>92</v>
      </c>
      <c r="J544" s="22"/>
      <c r="K544" s="23">
        <v>0</v>
      </c>
      <c r="L544" s="22"/>
      <c r="M544" s="23">
        <v>0</v>
      </c>
      <c r="N544" s="25">
        <v>0</v>
      </c>
      <c r="O544" s="21" t="s">
        <v>93</v>
      </c>
      <c r="P544" s="46"/>
      <c r="Q544" s="24">
        <v>0</v>
      </c>
      <c r="R544" s="21" t="s">
        <v>66</v>
      </c>
      <c r="S544" s="21" t="s">
        <v>94</v>
      </c>
    </row>
    <row r="545" spans="1:19" s="21" customFormat="1" x14ac:dyDescent="0.35">
      <c r="A545" s="26">
        <v>1531233</v>
      </c>
      <c r="B545" s="53">
        <v>411578</v>
      </c>
      <c r="C545" s="26">
        <f>VLOOKUP(TotalFix[[#This Row],[Order]],'Total Fix by SS'!B:C,2,0)</f>
        <v>214</v>
      </c>
      <c r="D545" s="21" t="s">
        <v>59</v>
      </c>
      <c r="E545" s="21" t="s">
        <v>95</v>
      </c>
      <c r="F545" s="21" t="s">
        <v>61</v>
      </c>
      <c r="G545" s="21" t="s">
        <v>62</v>
      </c>
      <c r="H545" s="21" t="s">
        <v>63</v>
      </c>
      <c r="I545" s="21" t="s">
        <v>96</v>
      </c>
      <c r="J545" s="22">
        <v>43635</v>
      </c>
      <c r="K545" s="23">
        <v>0.57113425925925998</v>
      </c>
      <c r="L545" s="22">
        <v>43635</v>
      </c>
      <c r="M545" s="23">
        <v>0.58769675925926002</v>
      </c>
      <c r="N545" s="25">
        <v>4.8</v>
      </c>
      <c r="O545" s="21" t="s">
        <v>66</v>
      </c>
      <c r="P545" s="46">
        <f>TotalFix[[#This Row],[Confirmed activ. 3 (ILE03)]]</f>
        <v>4.8</v>
      </c>
      <c r="Q545" s="24">
        <v>40</v>
      </c>
      <c r="R545" s="21" t="s">
        <v>66</v>
      </c>
      <c r="S545" s="21" t="s">
        <v>67</v>
      </c>
    </row>
    <row r="546" spans="1:19" s="21" customFormat="1" x14ac:dyDescent="0.35">
      <c r="A546" s="26">
        <v>1531233</v>
      </c>
      <c r="B546" s="53">
        <v>411578</v>
      </c>
      <c r="C546" s="26">
        <f>VLOOKUP(TotalFix[[#This Row],[Order]],'Total Fix by SS'!B:C,2,0)</f>
        <v>214</v>
      </c>
      <c r="D546" s="21" t="s">
        <v>59</v>
      </c>
      <c r="E546" s="21" t="s">
        <v>97</v>
      </c>
      <c r="F546" s="21" t="s">
        <v>69</v>
      </c>
      <c r="G546" s="21" t="s">
        <v>62</v>
      </c>
      <c r="H546" s="21" t="s">
        <v>70</v>
      </c>
      <c r="I546" s="21" t="s">
        <v>98</v>
      </c>
      <c r="J546" s="22">
        <v>43639</v>
      </c>
      <c r="K546" s="23">
        <v>0.70685185185184995</v>
      </c>
      <c r="L546" s="22">
        <v>43639</v>
      </c>
      <c r="M546" s="23">
        <v>0.70685185185184995</v>
      </c>
      <c r="N546" s="24">
        <v>20</v>
      </c>
      <c r="O546" s="21" t="s">
        <v>66</v>
      </c>
      <c r="P546" s="46">
        <f>TotalFix[[#This Row],[Confirmed activ. 3 (ILE03)]]</f>
        <v>20</v>
      </c>
      <c r="Q546" s="24">
        <v>20</v>
      </c>
      <c r="R546" s="21" t="s">
        <v>66</v>
      </c>
      <c r="S546" s="21" t="s">
        <v>72</v>
      </c>
    </row>
    <row r="547" spans="1:19" s="21" customFormat="1" x14ac:dyDescent="0.35">
      <c r="A547" s="26">
        <v>1531233</v>
      </c>
      <c r="B547" s="53">
        <v>411578</v>
      </c>
      <c r="C547" s="26">
        <f>VLOOKUP(TotalFix[[#This Row],[Order]],'Total Fix by SS'!B:C,2,0)</f>
        <v>214</v>
      </c>
      <c r="D547" s="21" t="s">
        <v>59</v>
      </c>
      <c r="E547" s="21" t="s">
        <v>99</v>
      </c>
      <c r="F547" s="21" t="s">
        <v>69</v>
      </c>
      <c r="G547" s="21" t="s">
        <v>62</v>
      </c>
      <c r="H547" s="21" t="s">
        <v>70</v>
      </c>
      <c r="I547" s="21" t="s">
        <v>100</v>
      </c>
      <c r="J547" s="22">
        <v>43639</v>
      </c>
      <c r="K547" s="23">
        <v>0.70695601851851997</v>
      </c>
      <c r="L547" s="22">
        <v>43639</v>
      </c>
      <c r="M547" s="23">
        <v>0.70695601851851997</v>
      </c>
      <c r="N547" s="24">
        <v>50</v>
      </c>
      <c r="O547" s="21" t="s">
        <v>66</v>
      </c>
      <c r="P547" s="46">
        <f>TotalFix[[#This Row],[Confirmed activ. 3 (ILE03)]]</f>
        <v>50</v>
      </c>
      <c r="Q547" s="24">
        <v>50</v>
      </c>
      <c r="R547" s="21" t="s">
        <v>66</v>
      </c>
      <c r="S547" s="21" t="s">
        <v>72</v>
      </c>
    </row>
    <row r="548" spans="1:19" s="21" customFormat="1" x14ac:dyDescent="0.35">
      <c r="A548" s="26">
        <v>1531233</v>
      </c>
      <c r="B548" s="53">
        <v>411578</v>
      </c>
      <c r="C548" s="26">
        <f>VLOOKUP(TotalFix[[#This Row],[Order]],'Total Fix by SS'!B:C,2,0)</f>
        <v>214</v>
      </c>
      <c r="D548" s="21" t="s">
        <v>59</v>
      </c>
      <c r="E548" s="21" t="s">
        <v>101</v>
      </c>
      <c r="F548" s="21" t="s">
        <v>102</v>
      </c>
      <c r="G548" s="21" t="s">
        <v>62</v>
      </c>
      <c r="H548" s="21" t="s">
        <v>100</v>
      </c>
      <c r="I548" s="21" t="s">
        <v>103</v>
      </c>
      <c r="J548" s="22">
        <v>43640</v>
      </c>
      <c r="K548" s="23">
        <v>0.61572916666666999</v>
      </c>
      <c r="L548" s="22">
        <v>43640</v>
      </c>
      <c r="M548" s="23">
        <v>0.61572916666666999</v>
      </c>
      <c r="N548" s="24">
        <v>10</v>
      </c>
      <c r="O548" s="21" t="s">
        <v>66</v>
      </c>
      <c r="P548" s="46">
        <f>TotalFix[[#This Row],[Confirmed activ. 3 (ILE03)]]</f>
        <v>10</v>
      </c>
      <c r="Q548" s="24">
        <v>10</v>
      </c>
      <c r="R548" s="21" t="s">
        <v>66</v>
      </c>
      <c r="S548" s="21" t="s">
        <v>72</v>
      </c>
    </row>
    <row r="549" spans="1:19" s="21" customFormat="1" x14ac:dyDescent="0.35">
      <c r="A549" s="26">
        <v>1531233</v>
      </c>
      <c r="B549" s="53">
        <v>411578</v>
      </c>
      <c r="C549" s="26">
        <f>VLOOKUP(TotalFix[[#This Row],[Order]],'Total Fix by SS'!B:C,2,0)</f>
        <v>214</v>
      </c>
      <c r="D549" s="21" t="s">
        <v>59</v>
      </c>
      <c r="E549" s="21" t="s">
        <v>104</v>
      </c>
      <c r="F549" s="21" t="s">
        <v>102</v>
      </c>
      <c r="G549" s="21" t="s">
        <v>105</v>
      </c>
      <c r="H549" s="21" t="s">
        <v>100</v>
      </c>
      <c r="I549" s="21" t="s">
        <v>106</v>
      </c>
      <c r="J549" s="22">
        <v>43641</v>
      </c>
      <c r="K549" s="23">
        <v>0.69873842592593005</v>
      </c>
      <c r="L549" s="22">
        <v>43641</v>
      </c>
      <c r="M549" s="23">
        <v>0.69873842592593005</v>
      </c>
      <c r="N549" s="24">
        <v>10</v>
      </c>
      <c r="O549" s="21" t="s">
        <v>66</v>
      </c>
      <c r="P549" s="46">
        <f>TotalFix[[#This Row],[Confirmed activ. 3 (ILE03)]]</f>
        <v>10</v>
      </c>
      <c r="Q549" s="24">
        <v>10</v>
      </c>
      <c r="R549" s="21" t="s">
        <v>66</v>
      </c>
      <c r="S549" s="21" t="s">
        <v>72</v>
      </c>
    </row>
    <row r="550" spans="1:19" s="21" customFormat="1" x14ac:dyDescent="0.35">
      <c r="A550" s="26">
        <v>1531233</v>
      </c>
      <c r="B550" s="53">
        <v>411578</v>
      </c>
      <c r="C550" s="26">
        <f>VLOOKUP(TotalFix[[#This Row],[Order]],'Total Fix by SS'!B:C,2,0)</f>
        <v>214</v>
      </c>
      <c r="D550" s="21" t="s">
        <v>107</v>
      </c>
      <c r="E550" s="21" t="s">
        <v>60</v>
      </c>
      <c r="F550" s="21" t="s">
        <v>61</v>
      </c>
      <c r="G550" s="21" t="s">
        <v>90</v>
      </c>
      <c r="H550" s="21" t="s">
        <v>63</v>
      </c>
      <c r="I550" s="21" t="s">
        <v>108</v>
      </c>
      <c r="J550" s="22">
        <v>43614</v>
      </c>
      <c r="K550" s="23">
        <v>0.43650462962962999</v>
      </c>
      <c r="L550" s="22">
        <v>43629</v>
      </c>
      <c r="M550" s="23">
        <v>0.63395833333332996</v>
      </c>
      <c r="N550" s="25">
        <v>40.369</v>
      </c>
      <c r="O550" s="21" t="s">
        <v>77</v>
      </c>
      <c r="P550" s="46">
        <f>TotalFix[[#This Row],[Confirmed activ. 3 (ILE03)]]*60</f>
        <v>2422.14</v>
      </c>
      <c r="Q550" s="24">
        <v>1</v>
      </c>
      <c r="R550" s="21" t="s">
        <v>66</v>
      </c>
      <c r="S550" s="21" t="s">
        <v>67</v>
      </c>
    </row>
    <row r="551" spans="1:19" s="21" customFormat="1" x14ac:dyDescent="0.35">
      <c r="A551" s="26">
        <v>1531233</v>
      </c>
      <c r="B551" s="53">
        <v>411578</v>
      </c>
      <c r="C551" s="26">
        <f>VLOOKUP(TotalFix[[#This Row],[Order]],'Total Fix by SS'!B:C,2,0)</f>
        <v>214</v>
      </c>
      <c r="D551" s="21" t="s">
        <v>109</v>
      </c>
      <c r="E551" s="21" t="s">
        <v>82</v>
      </c>
      <c r="F551" s="21" t="s">
        <v>83</v>
      </c>
      <c r="G551" s="21" t="s">
        <v>90</v>
      </c>
      <c r="H551" s="21" t="s">
        <v>84</v>
      </c>
      <c r="I551" s="21" t="s">
        <v>110</v>
      </c>
      <c r="J551" s="22">
        <v>43629</v>
      </c>
      <c r="K551" s="23">
        <v>0.64853009259258998</v>
      </c>
      <c r="L551" s="22">
        <v>43629</v>
      </c>
      <c r="M551" s="23">
        <v>0.95440972222221998</v>
      </c>
      <c r="N551" s="25">
        <v>1.835</v>
      </c>
      <c r="O551" s="21" t="s">
        <v>77</v>
      </c>
      <c r="P551" s="46">
        <f>TotalFix[[#This Row],[Confirmed activ. 3 (ILE03)]]*60</f>
        <v>110.1</v>
      </c>
      <c r="Q551" s="24">
        <v>5</v>
      </c>
      <c r="R551" s="21" t="s">
        <v>66</v>
      </c>
      <c r="S551" s="21" t="s">
        <v>67</v>
      </c>
    </row>
    <row r="552" spans="1:19" s="21" customFormat="1" x14ac:dyDescent="0.35">
      <c r="A552" s="26">
        <v>1531234</v>
      </c>
      <c r="B552" s="53">
        <v>411578</v>
      </c>
      <c r="C552" s="26">
        <f>VLOOKUP(TotalFix[[#This Row],[Order]],'Total Fix by SS'!B:C,2,0)</f>
        <v>214</v>
      </c>
      <c r="D552" s="21" t="s">
        <v>59</v>
      </c>
      <c r="E552" s="21" t="s">
        <v>60</v>
      </c>
      <c r="F552" s="21" t="s">
        <v>61</v>
      </c>
      <c r="G552" s="21" t="s">
        <v>62</v>
      </c>
      <c r="H552" s="21" t="s">
        <v>63</v>
      </c>
      <c r="I552" s="21" t="s">
        <v>64</v>
      </c>
      <c r="J552" s="22">
        <v>43612</v>
      </c>
      <c r="K552" s="23">
        <v>0.47078703703704</v>
      </c>
      <c r="L552" s="22">
        <v>43612</v>
      </c>
      <c r="M552" s="23">
        <v>0.47569444444443998</v>
      </c>
      <c r="N552" s="25">
        <v>1.7669999999999999</v>
      </c>
      <c r="O552" s="21" t="s">
        <v>66</v>
      </c>
      <c r="P552" s="46">
        <f>TotalFix[[#This Row],[Confirmed activ. 3 (ILE03)]]</f>
        <v>1.7669999999999999</v>
      </c>
      <c r="Q552" s="24">
        <v>20</v>
      </c>
      <c r="R552" s="21" t="s">
        <v>66</v>
      </c>
      <c r="S552" s="21" t="s">
        <v>67</v>
      </c>
    </row>
    <row r="553" spans="1:19" s="21" customFormat="1" x14ac:dyDescent="0.35">
      <c r="A553" s="26">
        <v>1531234</v>
      </c>
      <c r="B553" s="53">
        <v>411578</v>
      </c>
      <c r="C553" s="26">
        <f>VLOOKUP(TotalFix[[#This Row],[Order]],'Total Fix by SS'!B:C,2,0)</f>
        <v>214</v>
      </c>
      <c r="D553" s="21" t="s">
        <v>59</v>
      </c>
      <c r="E553" s="21" t="s">
        <v>68</v>
      </c>
      <c r="F553" s="21" t="s">
        <v>69</v>
      </c>
      <c r="G553" s="21" t="s">
        <v>62</v>
      </c>
      <c r="H553" s="21" t="s">
        <v>70</v>
      </c>
      <c r="I553" s="21" t="s">
        <v>71</v>
      </c>
      <c r="J553" s="22">
        <v>43612</v>
      </c>
      <c r="K553" s="23">
        <v>0.50373842592592999</v>
      </c>
      <c r="L553" s="22">
        <v>43612</v>
      </c>
      <c r="M553" s="23">
        <v>0.50373842592592999</v>
      </c>
      <c r="N553" s="24">
        <v>30</v>
      </c>
      <c r="O553" s="21" t="s">
        <v>66</v>
      </c>
      <c r="P553" s="46">
        <f>TotalFix[[#This Row],[Confirmed activ. 3 (ILE03)]]</f>
        <v>30</v>
      </c>
      <c r="Q553" s="24">
        <v>30</v>
      </c>
      <c r="R553" s="21" t="s">
        <v>66</v>
      </c>
      <c r="S553" s="21" t="s">
        <v>72</v>
      </c>
    </row>
    <row r="554" spans="1:19" s="21" customFormat="1" x14ac:dyDescent="0.35">
      <c r="A554" s="26">
        <v>1531234</v>
      </c>
      <c r="B554" s="53">
        <v>411578</v>
      </c>
      <c r="C554" s="26">
        <f>VLOOKUP(TotalFix[[#This Row],[Order]],'Total Fix by SS'!B:C,2,0)</f>
        <v>214</v>
      </c>
      <c r="D554" s="21" t="s">
        <v>59</v>
      </c>
      <c r="E554" s="21" t="s">
        <v>73</v>
      </c>
      <c r="F554" s="21" t="s">
        <v>61</v>
      </c>
      <c r="G554" s="21" t="s">
        <v>62</v>
      </c>
      <c r="H554" s="21" t="s">
        <v>63</v>
      </c>
      <c r="I554" s="21" t="s">
        <v>74</v>
      </c>
      <c r="J554" s="22">
        <v>43614</v>
      </c>
      <c r="K554" s="23">
        <v>0.328125</v>
      </c>
      <c r="L554" s="22">
        <v>43614</v>
      </c>
      <c r="M554" s="23">
        <v>0.49535879629629997</v>
      </c>
      <c r="N554" s="25">
        <v>4.0140000000000002</v>
      </c>
      <c r="O554" s="21" t="s">
        <v>77</v>
      </c>
      <c r="P554" s="46">
        <f>TotalFix[[#This Row],[Confirmed activ. 3 (ILE03)]]*60</f>
        <v>240.84</v>
      </c>
      <c r="Q554" s="24">
        <v>200</v>
      </c>
      <c r="R554" s="21" t="s">
        <v>66</v>
      </c>
      <c r="S554" s="21" t="s">
        <v>67</v>
      </c>
    </row>
    <row r="555" spans="1:19" s="21" customFormat="1" x14ac:dyDescent="0.35">
      <c r="A555" s="26">
        <v>1531234</v>
      </c>
      <c r="B555" s="53">
        <v>411578</v>
      </c>
      <c r="C555" s="26">
        <f>VLOOKUP(TotalFix[[#This Row],[Order]],'Total Fix by SS'!B:C,2,0)</f>
        <v>214</v>
      </c>
      <c r="D555" s="21" t="s">
        <v>59</v>
      </c>
      <c r="E555" s="21" t="s">
        <v>75</v>
      </c>
      <c r="F555" s="21" t="s">
        <v>61</v>
      </c>
      <c r="G555" s="21" t="s">
        <v>62</v>
      </c>
      <c r="H555" s="21" t="s">
        <v>63</v>
      </c>
      <c r="I555" s="21" t="s">
        <v>76</v>
      </c>
      <c r="J555" s="22">
        <v>43625</v>
      </c>
      <c r="K555" s="23">
        <v>0.31741898148148001</v>
      </c>
      <c r="L555" s="22">
        <v>43627</v>
      </c>
      <c r="M555" s="23">
        <v>0.60947916666667001</v>
      </c>
      <c r="N555" s="25">
        <v>41.067</v>
      </c>
      <c r="O555" s="21" t="s">
        <v>77</v>
      </c>
      <c r="P555" s="46">
        <f>TotalFix[[#This Row],[Confirmed activ. 3 (ILE03)]]*60</f>
        <v>2464.02</v>
      </c>
      <c r="Q555" s="24">
        <v>500</v>
      </c>
      <c r="R555" s="21" t="s">
        <v>66</v>
      </c>
      <c r="S555" s="21" t="s">
        <v>67</v>
      </c>
    </row>
    <row r="556" spans="1:19" s="21" customFormat="1" x14ac:dyDescent="0.35">
      <c r="A556" s="26">
        <v>1531234</v>
      </c>
      <c r="B556" s="53">
        <v>411578</v>
      </c>
      <c r="C556" s="26">
        <f>VLOOKUP(TotalFix[[#This Row],[Order]],'Total Fix by SS'!B:C,2,0)</f>
        <v>214</v>
      </c>
      <c r="D556" s="21" t="s">
        <v>59</v>
      </c>
      <c r="E556" s="21" t="s">
        <v>78</v>
      </c>
      <c r="F556" s="21" t="s">
        <v>69</v>
      </c>
      <c r="G556" s="21" t="s">
        <v>62</v>
      </c>
      <c r="H556" s="21" t="s">
        <v>70</v>
      </c>
      <c r="I556" s="21" t="s">
        <v>79</v>
      </c>
      <c r="J556" s="22">
        <v>43628</v>
      </c>
      <c r="K556" s="23">
        <v>0.34079861111110998</v>
      </c>
      <c r="L556" s="22">
        <v>43628</v>
      </c>
      <c r="M556" s="23">
        <v>0.34079861111110998</v>
      </c>
      <c r="N556" s="24">
        <v>20</v>
      </c>
      <c r="O556" s="21" t="s">
        <v>66</v>
      </c>
      <c r="P556" s="46">
        <f>TotalFix[[#This Row],[Confirmed activ. 3 (ILE03)]]</f>
        <v>20</v>
      </c>
      <c r="Q556" s="24">
        <v>20</v>
      </c>
      <c r="R556" s="21" t="s">
        <v>66</v>
      </c>
      <c r="S556" s="21" t="s">
        <v>72</v>
      </c>
    </row>
    <row r="557" spans="1:19" s="21" customFormat="1" x14ac:dyDescent="0.35">
      <c r="A557" s="26">
        <v>1531234</v>
      </c>
      <c r="B557" s="53">
        <v>411578</v>
      </c>
      <c r="C557" s="26">
        <f>VLOOKUP(TotalFix[[#This Row],[Order]],'Total Fix by SS'!B:C,2,0)</f>
        <v>214</v>
      </c>
      <c r="D557" s="21" t="s">
        <v>59</v>
      </c>
      <c r="E557" s="21" t="s">
        <v>80</v>
      </c>
      <c r="F557" s="21" t="s">
        <v>69</v>
      </c>
      <c r="G557" s="21" t="s">
        <v>62</v>
      </c>
      <c r="H557" s="21" t="s">
        <v>70</v>
      </c>
      <c r="I557" s="21" t="s">
        <v>81</v>
      </c>
      <c r="J557" s="22">
        <v>43628</v>
      </c>
      <c r="K557" s="23">
        <v>0.42531249999999998</v>
      </c>
      <c r="L557" s="22">
        <v>43628</v>
      </c>
      <c r="M557" s="23">
        <v>0.42531249999999998</v>
      </c>
      <c r="N557" s="24">
        <v>20</v>
      </c>
      <c r="O557" s="21" t="s">
        <v>66</v>
      </c>
      <c r="P557" s="46">
        <f>TotalFix[[#This Row],[Confirmed activ. 3 (ILE03)]]</f>
        <v>20</v>
      </c>
      <c r="Q557" s="24">
        <v>20</v>
      </c>
      <c r="R557" s="21" t="s">
        <v>66</v>
      </c>
      <c r="S557" s="21" t="s">
        <v>72</v>
      </c>
    </row>
    <row r="558" spans="1:19" s="21" customFormat="1" x14ac:dyDescent="0.35">
      <c r="A558" s="26">
        <v>1531234</v>
      </c>
      <c r="B558" s="53">
        <v>411578</v>
      </c>
      <c r="C558" s="26">
        <f>VLOOKUP(TotalFix[[#This Row],[Order]],'Total Fix by SS'!B:C,2,0)</f>
        <v>214</v>
      </c>
      <c r="D558" s="21" t="s">
        <v>59</v>
      </c>
      <c r="E558" s="21" t="s">
        <v>82</v>
      </c>
      <c r="F558" s="21" t="s">
        <v>83</v>
      </c>
      <c r="G558" s="21" t="s">
        <v>62</v>
      </c>
      <c r="H558" s="21" t="s">
        <v>84</v>
      </c>
      <c r="I558" s="21" t="s">
        <v>84</v>
      </c>
      <c r="J558" s="22">
        <v>43628</v>
      </c>
      <c r="K558" s="23">
        <v>0.43703703703704</v>
      </c>
      <c r="L558" s="22">
        <v>43629</v>
      </c>
      <c r="M558" s="23">
        <v>0.28991898148147999</v>
      </c>
      <c r="N558" s="25">
        <v>6.3090000000000002</v>
      </c>
      <c r="O558" s="21" t="s">
        <v>77</v>
      </c>
      <c r="P558" s="46">
        <f>TotalFix[[#This Row],[Confirmed activ. 3 (ILE03)]]*60</f>
        <v>378.54</v>
      </c>
      <c r="Q558" s="24">
        <v>450</v>
      </c>
      <c r="R558" s="21" t="s">
        <v>66</v>
      </c>
      <c r="S558" s="21" t="s">
        <v>67</v>
      </c>
    </row>
    <row r="559" spans="1:19" s="21" customFormat="1" x14ac:dyDescent="0.35">
      <c r="A559" s="26">
        <v>1531234</v>
      </c>
      <c r="B559" s="53">
        <v>411578</v>
      </c>
      <c r="C559" s="26">
        <f>VLOOKUP(TotalFix[[#This Row],[Order]],'Total Fix by SS'!B:C,2,0)</f>
        <v>214</v>
      </c>
      <c r="D559" s="21" t="s">
        <v>59</v>
      </c>
      <c r="E559" s="21" t="s">
        <v>85</v>
      </c>
      <c r="F559" s="21" t="s">
        <v>86</v>
      </c>
      <c r="G559" s="21" t="s">
        <v>62</v>
      </c>
      <c r="H559" s="21" t="s">
        <v>87</v>
      </c>
      <c r="I559" s="21" t="s">
        <v>87</v>
      </c>
      <c r="J559" s="22">
        <v>43632</v>
      </c>
      <c r="K559" s="23">
        <v>0.36502314814815001</v>
      </c>
      <c r="L559" s="22">
        <v>43632</v>
      </c>
      <c r="M559" s="23">
        <v>0.36502314814815001</v>
      </c>
      <c r="N559" s="24">
        <v>20</v>
      </c>
      <c r="O559" s="21" t="s">
        <v>66</v>
      </c>
      <c r="P559" s="46">
        <f>TotalFix[[#This Row],[Confirmed activ. 3 (ILE03)]]</f>
        <v>20</v>
      </c>
      <c r="Q559" s="24">
        <v>20</v>
      </c>
      <c r="R559" s="21" t="s">
        <v>66</v>
      </c>
      <c r="S559" s="21" t="s">
        <v>72</v>
      </c>
    </row>
    <row r="560" spans="1:19" s="21" customFormat="1" x14ac:dyDescent="0.35">
      <c r="A560" s="26">
        <v>1531234</v>
      </c>
      <c r="B560" s="53">
        <v>411578</v>
      </c>
      <c r="C560" s="26">
        <f>VLOOKUP(TotalFix[[#This Row],[Order]],'Total Fix by SS'!B:C,2,0)</f>
        <v>214</v>
      </c>
      <c r="D560" s="21" t="s">
        <v>59</v>
      </c>
      <c r="E560" s="21" t="s">
        <v>88</v>
      </c>
      <c r="F560" s="21" t="s">
        <v>89</v>
      </c>
      <c r="G560" s="21" t="s">
        <v>90</v>
      </c>
      <c r="H560" s="21" t="s">
        <v>91</v>
      </c>
      <c r="I560" s="21" t="s">
        <v>92</v>
      </c>
      <c r="J560" s="22"/>
      <c r="K560" s="23">
        <v>0</v>
      </c>
      <c r="L560" s="22"/>
      <c r="M560" s="23">
        <v>0</v>
      </c>
      <c r="N560" s="25">
        <v>0</v>
      </c>
      <c r="O560" s="21" t="s">
        <v>93</v>
      </c>
      <c r="P560" s="46"/>
      <c r="Q560" s="24">
        <v>0</v>
      </c>
      <c r="R560" s="21" t="s">
        <v>66</v>
      </c>
      <c r="S560" s="21" t="s">
        <v>94</v>
      </c>
    </row>
    <row r="561" spans="1:19" s="21" customFormat="1" x14ac:dyDescent="0.35">
      <c r="A561" s="26">
        <v>1531234</v>
      </c>
      <c r="B561" s="53">
        <v>411578</v>
      </c>
      <c r="C561" s="26">
        <f>VLOOKUP(TotalFix[[#This Row],[Order]],'Total Fix by SS'!B:C,2,0)</f>
        <v>214</v>
      </c>
      <c r="D561" s="21" t="s">
        <v>59</v>
      </c>
      <c r="E561" s="21" t="s">
        <v>95</v>
      </c>
      <c r="F561" s="21" t="s">
        <v>61</v>
      </c>
      <c r="G561" s="21" t="s">
        <v>62</v>
      </c>
      <c r="H561" s="21" t="s">
        <v>63</v>
      </c>
      <c r="I561" s="21" t="s">
        <v>96</v>
      </c>
      <c r="J561" s="22">
        <v>43635</v>
      </c>
      <c r="K561" s="23">
        <v>0.57145833333332996</v>
      </c>
      <c r="L561" s="22">
        <v>43635</v>
      </c>
      <c r="M561" s="23">
        <v>0.58769675925926002</v>
      </c>
      <c r="N561" s="25">
        <v>4.6829999999999998</v>
      </c>
      <c r="O561" s="21" t="s">
        <v>66</v>
      </c>
      <c r="P561" s="46">
        <f>TotalFix[[#This Row],[Confirmed activ. 3 (ILE03)]]</f>
        <v>4.6829999999999998</v>
      </c>
      <c r="Q561" s="24">
        <v>40</v>
      </c>
      <c r="R561" s="21" t="s">
        <v>66</v>
      </c>
      <c r="S561" s="21" t="s">
        <v>67</v>
      </c>
    </row>
    <row r="562" spans="1:19" s="21" customFormat="1" x14ac:dyDescent="0.35">
      <c r="A562" s="26">
        <v>1531234</v>
      </c>
      <c r="B562" s="53">
        <v>411578</v>
      </c>
      <c r="C562" s="26">
        <f>VLOOKUP(TotalFix[[#This Row],[Order]],'Total Fix by SS'!B:C,2,0)</f>
        <v>214</v>
      </c>
      <c r="D562" s="21" t="s">
        <v>59</v>
      </c>
      <c r="E562" s="21" t="s">
        <v>97</v>
      </c>
      <c r="F562" s="21" t="s">
        <v>69</v>
      </c>
      <c r="G562" s="21" t="s">
        <v>62</v>
      </c>
      <c r="H562" s="21" t="s">
        <v>70</v>
      </c>
      <c r="I562" s="21" t="s">
        <v>98</v>
      </c>
      <c r="J562" s="22">
        <v>43640</v>
      </c>
      <c r="K562" s="23">
        <v>0.53194444444444</v>
      </c>
      <c r="L562" s="22">
        <v>43640</v>
      </c>
      <c r="M562" s="23">
        <v>0.53194444444444</v>
      </c>
      <c r="N562" s="24">
        <v>20</v>
      </c>
      <c r="O562" s="21" t="s">
        <v>66</v>
      </c>
      <c r="P562" s="46">
        <f>TotalFix[[#This Row],[Confirmed activ. 3 (ILE03)]]</f>
        <v>20</v>
      </c>
      <c r="Q562" s="24">
        <v>20</v>
      </c>
      <c r="R562" s="21" t="s">
        <v>66</v>
      </c>
      <c r="S562" s="21" t="s">
        <v>72</v>
      </c>
    </row>
    <row r="563" spans="1:19" s="21" customFormat="1" x14ac:dyDescent="0.35">
      <c r="A563" s="26">
        <v>1531234</v>
      </c>
      <c r="B563" s="53">
        <v>411578</v>
      </c>
      <c r="C563" s="26">
        <f>VLOOKUP(TotalFix[[#This Row],[Order]],'Total Fix by SS'!B:C,2,0)</f>
        <v>214</v>
      </c>
      <c r="D563" s="21" t="s">
        <v>59</v>
      </c>
      <c r="E563" s="21" t="s">
        <v>99</v>
      </c>
      <c r="F563" s="21" t="s">
        <v>69</v>
      </c>
      <c r="G563" s="21" t="s">
        <v>62</v>
      </c>
      <c r="H563" s="21" t="s">
        <v>70</v>
      </c>
      <c r="I563" s="21" t="s">
        <v>100</v>
      </c>
      <c r="J563" s="22">
        <v>43640</v>
      </c>
      <c r="K563" s="23">
        <v>0.53203703703703997</v>
      </c>
      <c r="L563" s="22">
        <v>43640</v>
      </c>
      <c r="M563" s="23">
        <v>0.53203703703703997</v>
      </c>
      <c r="N563" s="24">
        <v>50</v>
      </c>
      <c r="O563" s="21" t="s">
        <v>66</v>
      </c>
      <c r="P563" s="46">
        <f>TotalFix[[#This Row],[Confirmed activ. 3 (ILE03)]]</f>
        <v>50</v>
      </c>
      <c r="Q563" s="24">
        <v>50</v>
      </c>
      <c r="R563" s="21" t="s">
        <v>66</v>
      </c>
      <c r="S563" s="21" t="s">
        <v>72</v>
      </c>
    </row>
    <row r="564" spans="1:19" s="21" customFormat="1" x14ac:dyDescent="0.35">
      <c r="A564" s="26">
        <v>1531234</v>
      </c>
      <c r="B564" s="53">
        <v>411578</v>
      </c>
      <c r="C564" s="26">
        <f>VLOOKUP(TotalFix[[#This Row],[Order]],'Total Fix by SS'!B:C,2,0)</f>
        <v>214</v>
      </c>
      <c r="D564" s="21" t="s">
        <v>59</v>
      </c>
      <c r="E564" s="21" t="s">
        <v>101</v>
      </c>
      <c r="F564" s="21" t="s">
        <v>102</v>
      </c>
      <c r="G564" s="21" t="s">
        <v>62</v>
      </c>
      <c r="H564" s="21" t="s">
        <v>100</v>
      </c>
      <c r="I564" s="21" t="s">
        <v>103</v>
      </c>
      <c r="J564" s="22">
        <v>43640</v>
      </c>
      <c r="K564" s="23">
        <v>0.53212962962962995</v>
      </c>
      <c r="L564" s="22">
        <v>43640</v>
      </c>
      <c r="M564" s="23">
        <v>0.53212962962962995</v>
      </c>
      <c r="N564" s="24">
        <v>10</v>
      </c>
      <c r="O564" s="21" t="s">
        <v>66</v>
      </c>
      <c r="P564" s="46">
        <f>TotalFix[[#This Row],[Confirmed activ. 3 (ILE03)]]</f>
        <v>10</v>
      </c>
      <c r="Q564" s="24">
        <v>10</v>
      </c>
      <c r="R564" s="21" t="s">
        <v>66</v>
      </c>
      <c r="S564" s="21" t="s">
        <v>72</v>
      </c>
    </row>
    <row r="565" spans="1:19" s="21" customFormat="1" x14ac:dyDescent="0.35">
      <c r="A565" s="26">
        <v>1531234</v>
      </c>
      <c r="B565" s="53">
        <v>411578</v>
      </c>
      <c r="C565" s="26">
        <f>VLOOKUP(TotalFix[[#This Row],[Order]],'Total Fix by SS'!B:C,2,0)</f>
        <v>214</v>
      </c>
      <c r="D565" s="21" t="s">
        <v>59</v>
      </c>
      <c r="E565" s="21" t="s">
        <v>104</v>
      </c>
      <c r="F565" s="21" t="s">
        <v>102</v>
      </c>
      <c r="G565" s="21" t="s">
        <v>105</v>
      </c>
      <c r="H565" s="21" t="s">
        <v>100</v>
      </c>
      <c r="I565" s="21" t="s">
        <v>106</v>
      </c>
      <c r="J565" s="22">
        <v>43641</v>
      </c>
      <c r="K565" s="23">
        <v>0.69890046296296005</v>
      </c>
      <c r="L565" s="22">
        <v>43641</v>
      </c>
      <c r="M565" s="23">
        <v>0.69890046296296005</v>
      </c>
      <c r="N565" s="24">
        <v>10</v>
      </c>
      <c r="O565" s="21" t="s">
        <v>66</v>
      </c>
      <c r="P565" s="46">
        <f>TotalFix[[#This Row],[Confirmed activ. 3 (ILE03)]]</f>
        <v>10</v>
      </c>
      <c r="Q565" s="24">
        <v>10</v>
      </c>
      <c r="R565" s="21" t="s">
        <v>66</v>
      </c>
      <c r="S565" s="21" t="s">
        <v>72</v>
      </c>
    </row>
    <row r="566" spans="1:19" s="21" customFormat="1" x14ac:dyDescent="0.35">
      <c r="A566" s="26">
        <v>1531234</v>
      </c>
      <c r="B566" s="53">
        <v>411578</v>
      </c>
      <c r="C566" s="26">
        <f>VLOOKUP(TotalFix[[#This Row],[Order]],'Total Fix by SS'!B:C,2,0)</f>
        <v>214</v>
      </c>
      <c r="D566" s="21" t="s">
        <v>107</v>
      </c>
      <c r="E566" s="21" t="s">
        <v>60</v>
      </c>
      <c r="F566" s="21" t="s">
        <v>61</v>
      </c>
      <c r="G566" s="21" t="s">
        <v>90</v>
      </c>
      <c r="H566" s="21" t="s">
        <v>63</v>
      </c>
      <c r="I566" s="21" t="s">
        <v>108</v>
      </c>
      <c r="J566" s="22">
        <v>43632</v>
      </c>
      <c r="K566" s="23">
        <v>0.48609953703704001</v>
      </c>
      <c r="L566" s="22">
        <v>43632</v>
      </c>
      <c r="M566" s="23">
        <v>0.73648148148147996</v>
      </c>
      <c r="N566" s="25">
        <v>5.7729999999999997</v>
      </c>
      <c r="O566" s="21" t="s">
        <v>77</v>
      </c>
      <c r="P566" s="46">
        <f>TotalFix[[#This Row],[Confirmed activ. 3 (ILE03)]]*60</f>
        <v>346.38</v>
      </c>
      <c r="Q566" s="24">
        <v>1</v>
      </c>
      <c r="R566" s="21" t="s">
        <v>66</v>
      </c>
      <c r="S566" s="21" t="s">
        <v>67</v>
      </c>
    </row>
    <row r="567" spans="1:19" s="21" customFormat="1" x14ac:dyDescent="0.35">
      <c r="A567" s="26">
        <v>1531234</v>
      </c>
      <c r="B567" s="53">
        <v>411578</v>
      </c>
      <c r="C567" s="26">
        <f>VLOOKUP(TotalFix[[#This Row],[Order]],'Total Fix by SS'!B:C,2,0)</f>
        <v>214</v>
      </c>
      <c r="D567" s="21" t="s">
        <v>109</v>
      </c>
      <c r="E567" s="21" t="s">
        <v>82</v>
      </c>
      <c r="F567" s="21" t="s">
        <v>83</v>
      </c>
      <c r="G567" s="21" t="s">
        <v>90</v>
      </c>
      <c r="H567" s="21" t="s">
        <v>84</v>
      </c>
      <c r="I567" s="21" t="s">
        <v>110</v>
      </c>
      <c r="J567" s="22">
        <v>43628</v>
      </c>
      <c r="K567" s="23">
        <v>0.62922453703703995</v>
      </c>
      <c r="L567" s="22">
        <v>43628</v>
      </c>
      <c r="M567" s="23">
        <v>0.93587962962963001</v>
      </c>
      <c r="N567" s="25">
        <v>2.4529999999999998</v>
      </c>
      <c r="O567" s="21" t="s">
        <v>77</v>
      </c>
      <c r="P567" s="46">
        <f>TotalFix[[#This Row],[Confirmed activ. 3 (ILE03)]]*60</f>
        <v>147.17999999999998</v>
      </c>
      <c r="Q567" s="24">
        <v>5</v>
      </c>
      <c r="R567" s="21" t="s">
        <v>66</v>
      </c>
      <c r="S567" s="21" t="s">
        <v>67</v>
      </c>
    </row>
    <row r="568" spans="1:19" s="21" customFormat="1" x14ac:dyDescent="0.35">
      <c r="A568" s="26">
        <v>1531235</v>
      </c>
      <c r="B568" s="53">
        <v>411578</v>
      </c>
      <c r="C568" s="26">
        <f>VLOOKUP(TotalFix[[#This Row],[Order]],'Total Fix by SS'!B:C,2,0)</f>
        <v>214</v>
      </c>
      <c r="D568" s="21" t="s">
        <v>59</v>
      </c>
      <c r="E568" s="21" t="s">
        <v>60</v>
      </c>
      <c r="F568" s="21" t="s">
        <v>61</v>
      </c>
      <c r="G568" s="21" t="s">
        <v>62</v>
      </c>
      <c r="H568" s="21" t="s">
        <v>63</v>
      </c>
      <c r="I568" s="21" t="s">
        <v>64</v>
      </c>
      <c r="J568" s="22">
        <v>43613</v>
      </c>
      <c r="K568" s="23">
        <v>0.43864583333333002</v>
      </c>
      <c r="L568" s="22">
        <v>43613</v>
      </c>
      <c r="M568" s="23">
        <v>0.46883101851851999</v>
      </c>
      <c r="N568" s="25">
        <v>11.933</v>
      </c>
      <c r="O568" s="21" t="s">
        <v>66</v>
      </c>
      <c r="P568" s="46">
        <f>TotalFix[[#This Row],[Confirmed activ. 3 (ILE03)]]</f>
        <v>11.933</v>
      </c>
      <c r="Q568" s="24">
        <v>20</v>
      </c>
      <c r="R568" s="21" t="s">
        <v>66</v>
      </c>
      <c r="S568" s="21" t="s">
        <v>67</v>
      </c>
    </row>
    <row r="569" spans="1:19" s="21" customFormat="1" x14ac:dyDescent="0.35">
      <c r="A569" s="26">
        <v>1531235</v>
      </c>
      <c r="B569" s="53">
        <v>411578</v>
      </c>
      <c r="C569" s="26">
        <f>VLOOKUP(TotalFix[[#This Row],[Order]],'Total Fix by SS'!B:C,2,0)</f>
        <v>214</v>
      </c>
      <c r="D569" s="21" t="s">
        <v>59</v>
      </c>
      <c r="E569" s="21" t="s">
        <v>68</v>
      </c>
      <c r="F569" s="21" t="s">
        <v>69</v>
      </c>
      <c r="G569" s="21" t="s">
        <v>62</v>
      </c>
      <c r="H569" s="21" t="s">
        <v>70</v>
      </c>
      <c r="I569" s="21" t="s">
        <v>71</v>
      </c>
      <c r="J569" s="22">
        <v>43613</v>
      </c>
      <c r="K569" s="23">
        <v>0.50694444444443998</v>
      </c>
      <c r="L569" s="22">
        <v>43613</v>
      </c>
      <c r="M569" s="23">
        <v>0.50694444444443998</v>
      </c>
      <c r="N569" s="24">
        <v>30</v>
      </c>
      <c r="O569" s="21" t="s">
        <v>66</v>
      </c>
      <c r="P569" s="46">
        <f>TotalFix[[#This Row],[Confirmed activ. 3 (ILE03)]]</f>
        <v>30</v>
      </c>
      <c r="Q569" s="24">
        <v>30</v>
      </c>
      <c r="R569" s="21" t="s">
        <v>66</v>
      </c>
      <c r="S569" s="21" t="s">
        <v>72</v>
      </c>
    </row>
    <row r="570" spans="1:19" s="21" customFormat="1" x14ac:dyDescent="0.35">
      <c r="A570" s="26">
        <v>1531235</v>
      </c>
      <c r="B570" s="53">
        <v>411578</v>
      </c>
      <c r="C570" s="26">
        <f>VLOOKUP(TotalFix[[#This Row],[Order]],'Total Fix by SS'!B:C,2,0)</f>
        <v>214</v>
      </c>
      <c r="D570" s="21" t="s">
        <v>59</v>
      </c>
      <c r="E570" s="21" t="s">
        <v>73</v>
      </c>
      <c r="F570" s="21" t="s">
        <v>61</v>
      </c>
      <c r="G570" s="21" t="s">
        <v>62</v>
      </c>
      <c r="H570" s="21" t="s">
        <v>63</v>
      </c>
      <c r="I570" s="21" t="s">
        <v>74</v>
      </c>
      <c r="J570" s="22">
        <v>43615</v>
      </c>
      <c r="K570" s="23">
        <v>0.33074074074074</v>
      </c>
      <c r="L570" s="22">
        <v>43615</v>
      </c>
      <c r="M570" s="23">
        <v>0.53008101851851996</v>
      </c>
      <c r="N570" s="25">
        <v>4.7839999999999998</v>
      </c>
      <c r="O570" s="21" t="s">
        <v>77</v>
      </c>
      <c r="P570" s="46">
        <f>TotalFix[[#This Row],[Confirmed activ. 3 (ILE03)]]*60</f>
        <v>287.03999999999996</v>
      </c>
      <c r="Q570" s="24">
        <v>200</v>
      </c>
      <c r="R570" s="21" t="s">
        <v>66</v>
      </c>
      <c r="S570" s="21" t="s">
        <v>67</v>
      </c>
    </row>
    <row r="571" spans="1:19" s="21" customFormat="1" x14ac:dyDescent="0.35">
      <c r="A571" s="26">
        <v>1531235</v>
      </c>
      <c r="B571" s="53">
        <v>411578</v>
      </c>
      <c r="C571" s="26">
        <f>VLOOKUP(TotalFix[[#This Row],[Order]],'Total Fix by SS'!B:C,2,0)</f>
        <v>214</v>
      </c>
      <c r="D571" s="21" t="s">
        <v>59</v>
      </c>
      <c r="E571" s="21" t="s">
        <v>75</v>
      </c>
      <c r="F571" s="21" t="s">
        <v>61</v>
      </c>
      <c r="G571" s="21" t="s">
        <v>62</v>
      </c>
      <c r="H571" s="21" t="s">
        <v>63</v>
      </c>
      <c r="I571" s="21" t="s">
        <v>76</v>
      </c>
      <c r="J571" s="22">
        <v>43632</v>
      </c>
      <c r="K571" s="23">
        <v>0.36493055555555998</v>
      </c>
      <c r="L571" s="22">
        <v>43632</v>
      </c>
      <c r="M571" s="23">
        <v>0.52856481481480999</v>
      </c>
      <c r="N571" s="25">
        <v>3.927</v>
      </c>
      <c r="O571" s="21" t="s">
        <v>77</v>
      </c>
      <c r="P571" s="46">
        <f>TotalFix[[#This Row],[Confirmed activ. 3 (ILE03)]]*60</f>
        <v>235.62</v>
      </c>
      <c r="Q571" s="24">
        <v>500</v>
      </c>
      <c r="R571" s="21" t="s">
        <v>66</v>
      </c>
      <c r="S571" s="21" t="s">
        <v>67</v>
      </c>
    </row>
    <row r="572" spans="1:19" s="21" customFormat="1" x14ac:dyDescent="0.35">
      <c r="A572" s="26">
        <v>1531235</v>
      </c>
      <c r="B572" s="53">
        <v>411578</v>
      </c>
      <c r="C572" s="26">
        <f>VLOOKUP(TotalFix[[#This Row],[Order]],'Total Fix by SS'!B:C,2,0)</f>
        <v>214</v>
      </c>
      <c r="D572" s="21" t="s">
        <v>59</v>
      </c>
      <c r="E572" s="21" t="s">
        <v>78</v>
      </c>
      <c r="F572" s="21" t="s">
        <v>69</v>
      </c>
      <c r="G572" s="21" t="s">
        <v>62</v>
      </c>
      <c r="H572" s="21" t="s">
        <v>70</v>
      </c>
      <c r="I572" s="21" t="s">
        <v>79</v>
      </c>
      <c r="J572" s="22">
        <v>43632</v>
      </c>
      <c r="K572" s="23">
        <v>0.57920138888888995</v>
      </c>
      <c r="L572" s="22">
        <v>43632</v>
      </c>
      <c r="M572" s="23">
        <v>0.57920138888888995</v>
      </c>
      <c r="N572" s="24">
        <v>20</v>
      </c>
      <c r="O572" s="21" t="s">
        <v>66</v>
      </c>
      <c r="P572" s="46">
        <f>TotalFix[[#This Row],[Confirmed activ. 3 (ILE03)]]</f>
        <v>20</v>
      </c>
      <c r="Q572" s="24">
        <v>20</v>
      </c>
      <c r="R572" s="21" t="s">
        <v>66</v>
      </c>
      <c r="S572" s="21" t="s">
        <v>72</v>
      </c>
    </row>
    <row r="573" spans="1:19" s="21" customFormat="1" x14ac:dyDescent="0.35">
      <c r="A573" s="26">
        <v>1531235</v>
      </c>
      <c r="B573" s="53">
        <v>411578</v>
      </c>
      <c r="C573" s="26">
        <f>VLOOKUP(TotalFix[[#This Row],[Order]],'Total Fix by SS'!B:C,2,0)</f>
        <v>214</v>
      </c>
      <c r="D573" s="21" t="s">
        <v>59</v>
      </c>
      <c r="E573" s="21" t="s">
        <v>80</v>
      </c>
      <c r="F573" s="21" t="s">
        <v>69</v>
      </c>
      <c r="G573" s="21" t="s">
        <v>62</v>
      </c>
      <c r="H573" s="21" t="s">
        <v>70</v>
      </c>
      <c r="I573" s="21" t="s">
        <v>81</v>
      </c>
      <c r="J573" s="22">
        <v>43632</v>
      </c>
      <c r="K573" s="23">
        <v>0.69446759259259006</v>
      </c>
      <c r="L573" s="22">
        <v>43632</v>
      </c>
      <c r="M573" s="23">
        <v>0.69446759259259006</v>
      </c>
      <c r="N573" s="24">
        <v>20</v>
      </c>
      <c r="O573" s="21" t="s">
        <v>66</v>
      </c>
      <c r="P573" s="46">
        <f>TotalFix[[#This Row],[Confirmed activ. 3 (ILE03)]]</f>
        <v>20</v>
      </c>
      <c r="Q573" s="24">
        <v>20</v>
      </c>
      <c r="R573" s="21" t="s">
        <v>66</v>
      </c>
      <c r="S573" s="21" t="s">
        <v>72</v>
      </c>
    </row>
    <row r="574" spans="1:19" s="21" customFormat="1" x14ac:dyDescent="0.35">
      <c r="A574" s="26">
        <v>1531235</v>
      </c>
      <c r="B574" s="53">
        <v>411578</v>
      </c>
      <c r="C574" s="26">
        <f>VLOOKUP(TotalFix[[#This Row],[Order]],'Total Fix by SS'!B:C,2,0)</f>
        <v>214</v>
      </c>
      <c r="D574" s="21" t="s">
        <v>59</v>
      </c>
      <c r="E574" s="21" t="s">
        <v>82</v>
      </c>
      <c r="F574" s="21" t="s">
        <v>83</v>
      </c>
      <c r="G574" s="21" t="s">
        <v>62</v>
      </c>
      <c r="H574" s="21" t="s">
        <v>84</v>
      </c>
      <c r="I574" s="21" t="s">
        <v>84</v>
      </c>
      <c r="J574" s="22">
        <v>43632</v>
      </c>
      <c r="K574" s="23">
        <v>0.72305555555556</v>
      </c>
      <c r="L574" s="22">
        <v>43633</v>
      </c>
      <c r="M574" s="23">
        <v>0.63197916666666998</v>
      </c>
      <c r="N574" s="25">
        <v>8.7739999999999991</v>
      </c>
      <c r="O574" s="21" t="s">
        <v>77</v>
      </c>
      <c r="P574" s="46">
        <f>TotalFix[[#This Row],[Confirmed activ. 3 (ILE03)]]*60</f>
        <v>526.43999999999994</v>
      </c>
      <c r="Q574" s="24">
        <v>450</v>
      </c>
      <c r="R574" s="21" t="s">
        <v>66</v>
      </c>
      <c r="S574" s="21" t="s">
        <v>67</v>
      </c>
    </row>
    <row r="575" spans="1:19" s="21" customFormat="1" x14ac:dyDescent="0.35">
      <c r="A575" s="26">
        <v>1531235</v>
      </c>
      <c r="B575" s="53">
        <v>411578</v>
      </c>
      <c r="C575" s="26">
        <f>VLOOKUP(TotalFix[[#This Row],[Order]],'Total Fix by SS'!B:C,2,0)</f>
        <v>214</v>
      </c>
      <c r="D575" s="21" t="s">
        <v>59</v>
      </c>
      <c r="E575" s="21" t="s">
        <v>85</v>
      </c>
      <c r="F575" s="21" t="s">
        <v>86</v>
      </c>
      <c r="G575" s="21" t="s">
        <v>62</v>
      </c>
      <c r="H575" s="21" t="s">
        <v>87</v>
      </c>
      <c r="I575" s="21" t="s">
        <v>87</v>
      </c>
      <c r="J575" s="22">
        <v>43640</v>
      </c>
      <c r="K575" s="23">
        <v>0.48614583333333</v>
      </c>
      <c r="L575" s="22">
        <v>43640</v>
      </c>
      <c r="M575" s="23">
        <v>0.48614583333333</v>
      </c>
      <c r="N575" s="24">
        <v>20</v>
      </c>
      <c r="O575" s="21" t="s">
        <v>66</v>
      </c>
      <c r="P575" s="46">
        <f>TotalFix[[#This Row],[Confirmed activ. 3 (ILE03)]]</f>
        <v>20</v>
      </c>
      <c r="Q575" s="24">
        <v>20</v>
      </c>
      <c r="R575" s="21" t="s">
        <v>66</v>
      </c>
      <c r="S575" s="21" t="s">
        <v>72</v>
      </c>
    </row>
    <row r="576" spans="1:19" s="21" customFormat="1" x14ac:dyDescent="0.35">
      <c r="A576" s="26">
        <v>1531235</v>
      </c>
      <c r="B576" s="53">
        <v>411578</v>
      </c>
      <c r="C576" s="26">
        <f>VLOOKUP(TotalFix[[#This Row],[Order]],'Total Fix by SS'!B:C,2,0)</f>
        <v>214</v>
      </c>
      <c r="D576" s="21" t="s">
        <v>59</v>
      </c>
      <c r="E576" s="21" t="s">
        <v>88</v>
      </c>
      <c r="F576" s="21" t="s">
        <v>89</v>
      </c>
      <c r="G576" s="21" t="s">
        <v>90</v>
      </c>
      <c r="H576" s="21" t="s">
        <v>91</v>
      </c>
      <c r="I576" s="21" t="s">
        <v>92</v>
      </c>
      <c r="J576" s="22"/>
      <c r="K576" s="23">
        <v>0</v>
      </c>
      <c r="L576" s="22"/>
      <c r="M576" s="23">
        <v>0</v>
      </c>
      <c r="N576" s="25">
        <v>0</v>
      </c>
      <c r="O576" s="21" t="s">
        <v>93</v>
      </c>
      <c r="P576" s="46"/>
      <c r="Q576" s="24">
        <v>0</v>
      </c>
      <c r="R576" s="21" t="s">
        <v>66</v>
      </c>
      <c r="S576" s="21" t="s">
        <v>94</v>
      </c>
    </row>
    <row r="577" spans="1:19" s="21" customFormat="1" x14ac:dyDescent="0.35">
      <c r="A577" s="26">
        <v>1531235</v>
      </c>
      <c r="B577" s="53">
        <v>411578</v>
      </c>
      <c r="C577" s="26">
        <f>VLOOKUP(TotalFix[[#This Row],[Order]],'Total Fix by SS'!B:C,2,0)</f>
        <v>214</v>
      </c>
      <c r="D577" s="21" t="s">
        <v>59</v>
      </c>
      <c r="E577" s="21" t="s">
        <v>95</v>
      </c>
      <c r="F577" s="21" t="s">
        <v>61</v>
      </c>
      <c r="G577" s="21" t="s">
        <v>62</v>
      </c>
      <c r="H577" s="21" t="s">
        <v>63</v>
      </c>
      <c r="I577" s="21" t="s">
        <v>96</v>
      </c>
      <c r="J577" s="22">
        <v>43640</v>
      </c>
      <c r="K577" s="23">
        <v>0.52996527777778002</v>
      </c>
      <c r="L577" s="22">
        <v>43640</v>
      </c>
      <c r="M577" s="23">
        <v>0.54261574074074004</v>
      </c>
      <c r="N577" s="25">
        <v>9.1170000000000009</v>
      </c>
      <c r="O577" s="21" t="s">
        <v>66</v>
      </c>
      <c r="P577" s="46">
        <f>TotalFix[[#This Row],[Confirmed activ. 3 (ILE03)]]</f>
        <v>9.1170000000000009</v>
      </c>
      <c r="Q577" s="24">
        <v>40</v>
      </c>
      <c r="R577" s="21" t="s">
        <v>66</v>
      </c>
      <c r="S577" s="21" t="s">
        <v>67</v>
      </c>
    </row>
    <row r="578" spans="1:19" s="21" customFormat="1" x14ac:dyDescent="0.35">
      <c r="A578" s="26">
        <v>1531235</v>
      </c>
      <c r="B578" s="53">
        <v>411578</v>
      </c>
      <c r="C578" s="26">
        <f>VLOOKUP(TotalFix[[#This Row],[Order]],'Total Fix by SS'!B:C,2,0)</f>
        <v>214</v>
      </c>
      <c r="D578" s="21" t="s">
        <v>59</v>
      </c>
      <c r="E578" s="21" t="s">
        <v>97</v>
      </c>
      <c r="F578" s="21" t="s">
        <v>69</v>
      </c>
      <c r="G578" s="21" t="s">
        <v>62</v>
      </c>
      <c r="H578" s="21" t="s">
        <v>70</v>
      </c>
      <c r="I578" s="21" t="s">
        <v>98</v>
      </c>
      <c r="J578" s="22">
        <v>43640</v>
      </c>
      <c r="K578" s="23">
        <v>0.62318287037037001</v>
      </c>
      <c r="L578" s="22">
        <v>43640</v>
      </c>
      <c r="M578" s="23">
        <v>0.62318287037037001</v>
      </c>
      <c r="N578" s="24">
        <v>20</v>
      </c>
      <c r="O578" s="21" t="s">
        <v>66</v>
      </c>
      <c r="P578" s="46">
        <f>TotalFix[[#This Row],[Confirmed activ. 3 (ILE03)]]</f>
        <v>20</v>
      </c>
      <c r="Q578" s="24">
        <v>20</v>
      </c>
      <c r="R578" s="21" t="s">
        <v>66</v>
      </c>
      <c r="S578" s="21" t="s">
        <v>72</v>
      </c>
    </row>
    <row r="579" spans="1:19" s="21" customFormat="1" x14ac:dyDescent="0.35">
      <c r="A579" s="26">
        <v>1531235</v>
      </c>
      <c r="B579" s="53">
        <v>411578</v>
      </c>
      <c r="C579" s="26">
        <f>VLOOKUP(TotalFix[[#This Row],[Order]],'Total Fix by SS'!B:C,2,0)</f>
        <v>214</v>
      </c>
      <c r="D579" s="21" t="s">
        <v>59</v>
      </c>
      <c r="E579" s="21" t="s">
        <v>99</v>
      </c>
      <c r="F579" s="21" t="s">
        <v>69</v>
      </c>
      <c r="G579" s="21" t="s">
        <v>62</v>
      </c>
      <c r="H579" s="21" t="s">
        <v>70</v>
      </c>
      <c r="I579" s="21" t="s">
        <v>100</v>
      </c>
      <c r="J579" s="22">
        <v>43640</v>
      </c>
      <c r="K579" s="23">
        <v>0.62324074074073998</v>
      </c>
      <c r="L579" s="22">
        <v>43640</v>
      </c>
      <c r="M579" s="23">
        <v>0.62324074074073998</v>
      </c>
      <c r="N579" s="24">
        <v>50</v>
      </c>
      <c r="O579" s="21" t="s">
        <v>66</v>
      </c>
      <c r="P579" s="46">
        <f>TotalFix[[#This Row],[Confirmed activ. 3 (ILE03)]]</f>
        <v>50</v>
      </c>
      <c r="Q579" s="24">
        <v>50</v>
      </c>
      <c r="R579" s="21" t="s">
        <v>66</v>
      </c>
      <c r="S579" s="21" t="s">
        <v>72</v>
      </c>
    </row>
    <row r="580" spans="1:19" s="21" customFormat="1" x14ac:dyDescent="0.35">
      <c r="A580" s="26">
        <v>1531235</v>
      </c>
      <c r="B580" s="53">
        <v>411578</v>
      </c>
      <c r="C580" s="26">
        <f>VLOOKUP(TotalFix[[#This Row],[Order]],'Total Fix by SS'!B:C,2,0)</f>
        <v>214</v>
      </c>
      <c r="D580" s="21" t="s">
        <v>59</v>
      </c>
      <c r="E580" s="21" t="s">
        <v>101</v>
      </c>
      <c r="F580" s="21" t="s">
        <v>102</v>
      </c>
      <c r="G580" s="21" t="s">
        <v>62</v>
      </c>
      <c r="H580" s="21" t="s">
        <v>100</v>
      </c>
      <c r="I580" s="21" t="s">
        <v>103</v>
      </c>
      <c r="J580" s="22">
        <v>43640</v>
      </c>
      <c r="K580" s="23">
        <v>0.62331018518518999</v>
      </c>
      <c r="L580" s="22">
        <v>43640</v>
      </c>
      <c r="M580" s="23">
        <v>0.62331018518518999</v>
      </c>
      <c r="N580" s="24">
        <v>10</v>
      </c>
      <c r="O580" s="21" t="s">
        <v>66</v>
      </c>
      <c r="P580" s="46">
        <f>TotalFix[[#This Row],[Confirmed activ. 3 (ILE03)]]</f>
        <v>10</v>
      </c>
      <c r="Q580" s="24">
        <v>10</v>
      </c>
      <c r="R580" s="21" t="s">
        <v>66</v>
      </c>
      <c r="S580" s="21" t="s">
        <v>72</v>
      </c>
    </row>
    <row r="581" spans="1:19" s="21" customFormat="1" x14ac:dyDescent="0.35">
      <c r="A581" s="26">
        <v>1531235</v>
      </c>
      <c r="B581" s="53">
        <v>411578</v>
      </c>
      <c r="C581" s="26">
        <f>VLOOKUP(TotalFix[[#This Row],[Order]],'Total Fix by SS'!B:C,2,0)</f>
        <v>214</v>
      </c>
      <c r="D581" s="21" t="s">
        <v>59</v>
      </c>
      <c r="E581" s="21" t="s">
        <v>104</v>
      </c>
      <c r="F581" s="21" t="s">
        <v>102</v>
      </c>
      <c r="G581" s="21" t="s">
        <v>105</v>
      </c>
      <c r="H581" s="21" t="s">
        <v>100</v>
      </c>
      <c r="I581" s="21" t="s">
        <v>106</v>
      </c>
      <c r="J581" s="22">
        <v>43641</v>
      </c>
      <c r="K581" s="23">
        <v>0.69914351851851997</v>
      </c>
      <c r="L581" s="22">
        <v>43641</v>
      </c>
      <c r="M581" s="23">
        <v>0.69914351851851997</v>
      </c>
      <c r="N581" s="24">
        <v>10</v>
      </c>
      <c r="O581" s="21" t="s">
        <v>66</v>
      </c>
      <c r="P581" s="46">
        <f>TotalFix[[#This Row],[Confirmed activ. 3 (ILE03)]]</f>
        <v>10</v>
      </c>
      <c r="Q581" s="24">
        <v>10</v>
      </c>
      <c r="R581" s="21" t="s">
        <v>66</v>
      </c>
      <c r="S581" s="21" t="s">
        <v>72</v>
      </c>
    </row>
    <row r="582" spans="1:19" s="21" customFormat="1" x14ac:dyDescent="0.35">
      <c r="A582" s="26">
        <v>1531235</v>
      </c>
      <c r="B582" s="53">
        <v>411578</v>
      </c>
      <c r="C582" s="26">
        <f>VLOOKUP(TotalFix[[#This Row],[Order]],'Total Fix by SS'!B:C,2,0)</f>
        <v>214</v>
      </c>
      <c r="D582" s="21" t="s">
        <v>107</v>
      </c>
      <c r="E582" s="21" t="s">
        <v>60</v>
      </c>
      <c r="F582" s="21" t="s">
        <v>61</v>
      </c>
      <c r="G582" s="21" t="s">
        <v>90</v>
      </c>
      <c r="H582" s="21" t="s">
        <v>63</v>
      </c>
      <c r="I582" s="21" t="s">
        <v>108</v>
      </c>
      <c r="J582" s="22">
        <v>43629</v>
      </c>
      <c r="K582" s="23">
        <v>0.31510416666667002</v>
      </c>
      <c r="L582" s="22">
        <v>43629</v>
      </c>
      <c r="M582" s="23">
        <v>0.66005787037037</v>
      </c>
      <c r="N582" s="25">
        <v>8.2789999999999999</v>
      </c>
      <c r="O582" s="21" t="s">
        <v>77</v>
      </c>
      <c r="P582" s="46">
        <f>TotalFix[[#This Row],[Confirmed activ. 3 (ILE03)]]*60</f>
        <v>496.74</v>
      </c>
      <c r="Q582" s="24">
        <v>1</v>
      </c>
      <c r="R582" s="21" t="s">
        <v>66</v>
      </c>
      <c r="S582" s="21" t="s">
        <v>67</v>
      </c>
    </row>
    <row r="583" spans="1:19" s="21" customFormat="1" x14ac:dyDescent="0.35">
      <c r="A583" s="26">
        <v>1531235</v>
      </c>
      <c r="B583" s="53">
        <v>411578</v>
      </c>
      <c r="C583" s="26">
        <f>VLOOKUP(TotalFix[[#This Row],[Order]],'Total Fix by SS'!B:C,2,0)</f>
        <v>214</v>
      </c>
      <c r="D583" s="21" t="s">
        <v>109</v>
      </c>
      <c r="E583" s="21" t="s">
        <v>82</v>
      </c>
      <c r="F583" s="21" t="s">
        <v>83</v>
      </c>
      <c r="G583" s="21" t="s">
        <v>90</v>
      </c>
      <c r="H583" s="21" t="s">
        <v>84</v>
      </c>
      <c r="I583" s="21" t="s">
        <v>110</v>
      </c>
      <c r="J583" s="22"/>
      <c r="K583" s="23">
        <v>0</v>
      </c>
      <c r="L583" s="22"/>
      <c r="M583" s="23">
        <v>0</v>
      </c>
      <c r="N583" s="25">
        <v>0</v>
      </c>
      <c r="O583" s="21" t="s">
        <v>93</v>
      </c>
      <c r="P583" s="46"/>
      <c r="Q583" s="24">
        <v>5</v>
      </c>
      <c r="R583" s="21" t="s">
        <v>66</v>
      </c>
      <c r="S583" s="21" t="s">
        <v>94</v>
      </c>
    </row>
    <row r="584" spans="1:19" s="21" customFormat="1" x14ac:dyDescent="0.35">
      <c r="A584" s="26">
        <v>1532414</v>
      </c>
      <c r="B584" s="53">
        <v>411578</v>
      </c>
      <c r="C584" s="26">
        <f>VLOOKUP(TotalFix[[#This Row],[Order]],'Total Fix by SS'!B:C,2,0)</f>
        <v>215</v>
      </c>
      <c r="D584" s="21" t="s">
        <v>59</v>
      </c>
      <c r="E584" s="21" t="s">
        <v>60</v>
      </c>
      <c r="F584" s="21" t="s">
        <v>61</v>
      </c>
      <c r="G584" s="21" t="s">
        <v>62</v>
      </c>
      <c r="H584" s="21" t="s">
        <v>63</v>
      </c>
      <c r="I584" s="21" t="s">
        <v>64</v>
      </c>
      <c r="J584" s="22">
        <v>43629</v>
      </c>
      <c r="K584" s="23">
        <v>0.40185185185185002</v>
      </c>
      <c r="L584" s="22">
        <v>43629</v>
      </c>
      <c r="M584" s="23">
        <v>0.40246527777778002</v>
      </c>
      <c r="N584" s="24">
        <v>53</v>
      </c>
      <c r="O584" s="21" t="s">
        <v>65</v>
      </c>
      <c r="P584" s="46">
        <f>TotalFix[[#This Row],[Confirmed activ. 3 (ILE03)]]/60</f>
        <v>0.8833333333333333</v>
      </c>
      <c r="Q584" s="24">
        <v>20</v>
      </c>
      <c r="R584" s="21" t="s">
        <v>66</v>
      </c>
      <c r="S584" s="21" t="s">
        <v>67</v>
      </c>
    </row>
    <row r="585" spans="1:19" s="21" customFormat="1" x14ac:dyDescent="0.35">
      <c r="A585" s="26">
        <v>1532414</v>
      </c>
      <c r="B585" s="53">
        <v>411578</v>
      </c>
      <c r="C585" s="26">
        <f>VLOOKUP(TotalFix[[#This Row],[Order]],'Total Fix by SS'!B:C,2,0)</f>
        <v>215</v>
      </c>
      <c r="D585" s="21" t="s">
        <v>59</v>
      </c>
      <c r="E585" s="21" t="s">
        <v>68</v>
      </c>
      <c r="F585" s="21" t="s">
        <v>69</v>
      </c>
      <c r="G585" s="21" t="s">
        <v>62</v>
      </c>
      <c r="H585" s="21" t="s">
        <v>70</v>
      </c>
      <c r="I585" s="21" t="s">
        <v>71</v>
      </c>
      <c r="J585" s="22">
        <v>43632</v>
      </c>
      <c r="K585" s="23">
        <v>0.54055555555556001</v>
      </c>
      <c r="L585" s="22">
        <v>43632</v>
      </c>
      <c r="M585" s="23">
        <v>0.54055555555556001</v>
      </c>
      <c r="N585" s="24">
        <v>30</v>
      </c>
      <c r="O585" s="21" t="s">
        <v>66</v>
      </c>
      <c r="P585" s="46">
        <f>TotalFix[[#This Row],[Confirmed activ. 3 (ILE03)]]</f>
        <v>30</v>
      </c>
      <c r="Q585" s="24">
        <v>30</v>
      </c>
      <c r="R585" s="21" t="s">
        <v>66</v>
      </c>
      <c r="S585" s="21" t="s">
        <v>72</v>
      </c>
    </row>
    <row r="586" spans="1:19" s="21" customFormat="1" x14ac:dyDescent="0.35">
      <c r="A586" s="26">
        <v>1532414</v>
      </c>
      <c r="B586" s="53">
        <v>411578</v>
      </c>
      <c r="C586" s="26">
        <f>VLOOKUP(TotalFix[[#This Row],[Order]],'Total Fix by SS'!B:C,2,0)</f>
        <v>215</v>
      </c>
      <c r="D586" s="21" t="s">
        <v>59</v>
      </c>
      <c r="E586" s="21" t="s">
        <v>73</v>
      </c>
      <c r="F586" s="21" t="s">
        <v>61</v>
      </c>
      <c r="G586" s="21" t="s">
        <v>62</v>
      </c>
      <c r="H586" s="21" t="s">
        <v>63</v>
      </c>
      <c r="I586" s="21" t="s">
        <v>74</v>
      </c>
      <c r="J586" s="22">
        <v>43632</v>
      </c>
      <c r="K586" s="23">
        <v>0.65938657407406998</v>
      </c>
      <c r="L586" s="22">
        <v>43636</v>
      </c>
      <c r="M586" s="23">
        <v>0.59146990740741001</v>
      </c>
      <c r="N586" s="24">
        <v>68885</v>
      </c>
      <c r="O586" s="21" t="s">
        <v>65</v>
      </c>
      <c r="P586" s="46">
        <f>TotalFix[[#This Row],[Confirmed activ. 3 (ILE03)]]/60</f>
        <v>1148.0833333333333</v>
      </c>
      <c r="Q586" s="24">
        <v>200</v>
      </c>
      <c r="R586" s="21" t="s">
        <v>66</v>
      </c>
      <c r="S586" s="21" t="s">
        <v>67</v>
      </c>
    </row>
    <row r="587" spans="1:19" s="21" customFormat="1" x14ac:dyDescent="0.35">
      <c r="A587" s="26">
        <v>1532414</v>
      </c>
      <c r="B587" s="53">
        <v>411578</v>
      </c>
      <c r="C587" s="26">
        <f>VLOOKUP(TotalFix[[#This Row],[Order]],'Total Fix by SS'!B:C,2,0)</f>
        <v>215</v>
      </c>
      <c r="D587" s="21" t="s">
        <v>59</v>
      </c>
      <c r="E587" s="21" t="s">
        <v>75</v>
      </c>
      <c r="F587" s="21" t="s">
        <v>61</v>
      </c>
      <c r="G587" s="21" t="s">
        <v>62</v>
      </c>
      <c r="H587" s="21" t="s">
        <v>63</v>
      </c>
      <c r="I587" s="21" t="s">
        <v>76</v>
      </c>
      <c r="J587" s="22">
        <v>43636</v>
      </c>
      <c r="K587" s="23">
        <v>0.59172453703703998</v>
      </c>
      <c r="L587" s="22">
        <v>43636</v>
      </c>
      <c r="M587" s="23">
        <v>0.59273148148148003</v>
      </c>
      <c r="N587" s="25">
        <v>1.45</v>
      </c>
      <c r="O587" s="21" t="s">
        <v>66</v>
      </c>
      <c r="P587" s="46">
        <f>TotalFix[[#This Row],[Confirmed activ. 3 (ILE03)]]</f>
        <v>1.45</v>
      </c>
      <c r="Q587" s="24">
        <v>500</v>
      </c>
      <c r="R587" s="21" t="s">
        <v>66</v>
      </c>
      <c r="S587" s="21" t="s">
        <v>67</v>
      </c>
    </row>
    <row r="588" spans="1:19" s="21" customFormat="1" x14ac:dyDescent="0.35">
      <c r="A588" s="26">
        <v>1532414</v>
      </c>
      <c r="B588" s="53">
        <v>411578</v>
      </c>
      <c r="C588" s="26">
        <f>VLOOKUP(TotalFix[[#This Row],[Order]],'Total Fix by SS'!B:C,2,0)</f>
        <v>215</v>
      </c>
      <c r="D588" s="21" t="s">
        <v>59</v>
      </c>
      <c r="E588" s="21" t="s">
        <v>78</v>
      </c>
      <c r="F588" s="21" t="s">
        <v>69</v>
      </c>
      <c r="G588" s="21" t="s">
        <v>62</v>
      </c>
      <c r="H588" s="21" t="s">
        <v>70</v>
      </c>
      <c r="I588" s="21" t="s">
        <v>79</v>
      </c>
      <c r="J588" s="22">
        <v>43636</v>
      </c>
      <c r="K588" s="23">
        <v>0.61719907407407004</v>
      </c>
      <c r="L588" s="22">
        <v>43636</v>
      </c>
      <c r="M588" s="23">
        <v>0.61719907407407004</v>
      </c>
      <c r="N588" s="24">
        <v>20</v>
      </c>
      <c r="O588" s="21" t="s">
        <v>66</v>
      </c>
      <c r="P588" s="46">
        <f>TotalFix[[#This Row],[Confirmed activ. 3 (ILE03)]]</f>
        <v>20</v>
      </c>
      <c r="Q588" s="24">
        <v>20</v>
      </c>
      <c r="R588" s="21" t="s">
        <v>66</v>
      </c>
      <c r="S588" s="21" t="s">
        <v>72</v>
      </c>
    </row>
    <row r="589" spans="1:19" s="21" customFormat="1" x14ac:dyDescent="0.35">
      <c r="A589" s="26">
        <v>1532414</v>
      </c>
      <c r="B589" s="53">
        <v>411578</v>
      </c>
      <c r="C589" s="26">
        <f>VLOOKUP(TotalFix[[#This Row],[Order]],'Total Fix by SS'!B:C,2,0)</f>
        <v>215</v>
      </c>
      <c r="D589" s="21" t="s">
        <v>59</v>
      </c>
      <c r="E589" s="21" t="s">
        <v>80</v>
      </c>
      <c r="F589" s="21" t="s">
        <v>69</v>
      </c>
      <c r="G589" s="21" t="s">
        <v>62</v>
      </c>
      <c r="H589" s="21" t="s">
        <v>70</v>
      </c>
      <c r="I589" s="21" t="s">
        <v>81</v>
      </c>
      <c r="J589" s="22">
        <v>43636</v>
      </c>
      <c r="K589" s="23">
        <v>0.61726851851852005</v>
      </c>
      <c r="L589" s="22">
        <v>43636</v>
      </c>
      <c r="M589" s="23">
        <v>0.61726851851852005</v>
      </c>
      <c r="N589" s="24">
        <v>20</v>
      </c>
      <c r="O589" s="21" t="s">
        <v>66</v>
      </c>
      <c r="P589" s="46">
        <f>TotalFix[[#This Row],[Confirmed activ. 3 (ILE03)]]</f>
        <v>20</v>
      </c>
      <c r="Q589" s="24">
        <v>20</v>
      </c>
      <c r="R589" s="21" t="s">
        <v>66</v>
      </c>
      <c r="S589" s="21" t="s">
        <v>72</v>
      </c>
    </row>
    <row r="590" spans="1:19" s="21" customFormat="1" x14ac:dyDescent="0.35">
      <c r="A590" s="26">
        <v>1532414</v>
      </c>
      <c r="B590" s="53">
        <v>411578</v>
      </c>
      <c r="C590" s="26">
        <f>VLOOKUP(TotalFix[[#This Row],[Order]],'Total Fix by SS'!B:C,2,0)</f>
        <v>215</v>
      </c>
      <c r="D590" s="21" t="s">
        <v>59</v>
      </c>
      <c r="E590" s="21" t="s">
        <v>82</v>
      </c>
      <c r="F590" s="21" t="s">
        <v>83</v>
      </c>
      <c r="G590" s="21" t="s">
        <v>62</v>
      </c>
      <c r="H590" s="21" t="s">
        <v>84</v>
      </c>
      <c r="I590" s="21" t="s">
        <v>84</v>
      </c>
      <c r="J590" s="22">
        <v>43636</v>
      </c>
      <c r="K590" s="23">
        <v>0.62519675925925999</v>
      </c>
      <c r="L590" s="22">
        <v>43638</v>
      </c>
      <c r="M590" s="23">
        <v>0.60740740740740995</v>
      </c>
      <c r="N590" s="25">
        <v>12.071</v>
      </c>
      <c r="O590" s="21" t="s">
        <v>77</v>
      </c>
      <c r="P590" s="46">
        <f>TotalFix[[#This Row],[Confirmed activ. 3 (ILE03)]]*60</f>
        <v>724.26</v>
      </c>
      <c r="Q590" s="24">
        <v>450</v>
      </c>
      <c r="R590" s="21" t="s">
        <v>66</v>
      </c>
      <c r="S590" s="21" t="s">
        <v>67</v>
      </c>
    </row>
    <row r="591" spans="1:19" s="21" customFormat="1" x14ac:dyDescent="0.35">
      <c r="A591" s="26">
        <v>1532414</v>
      </c>
      <c r="B591" s="53">
        <v>411578</v>
      </c>
      <c r="C591" s="26">
        <f>VLOOKUP(TotalFix[[#This Row],[Order]],'Total Fix by SS'!B:C,2,0)</f>
        <v>215</v>
      </c>
      <c r="D591" s="21" t="s">
        <v>59</v>
      </c>
      <c r="E591" s="21" t="s">
        <v>85</v>
      </c>
      <c r="F591" s="21" t="s">
        <v>86</v>
      </c>
      <c r="G591" s="21" t="s">
        <v>62</v>
      </c>
      <c r="H591" s="21" t="s">
        <v>87</v>
      </c>
      <c r="I591" s="21" t="s">
        <v>87</v>
      </c>
      <c r="J591" s="22">
        <v>43639</v>
      </c>
      <c r="K591" s="23">
        <v>0.35827546296295998</v>
      </c>
      <c r="L591" s="22">
        <v>43639</v>
      </c>
      <c r="M591" s="23">
        <v>0.35827546296295998</v>
      </c>
      <c r="N591" s="24">
        <v>20</v>
      </c>
      <c r="O591" s="21" t="s">
        <v>66</v>
      </c>
      <c r="P591" s="46">
        <f>TotalFix[[#This Row],[Confirmed activ. 3 (ILE03)]]</f>
        <v>20</v>
      </c>
      <c r="Q591" s="24">
        <v>20</v>
      </c>
      <c r="R591" s="21" t="s">
        <v>66</v>
      </c>
      <c r="S591" s="21" t="s">
        <v>72</v>
      </c>
    </row>
    <row r="592" spans="1:19" s="21" customFormat="1" x14ac:dyDescent="0.35">
      <c r="A592" s="26">
        <v>1532414</v>
      </c>
      <c r="B592" s="53">
        <v>411578</v>
      </c>
      <c r="C592" s="26">
        <f>VLOOKUP(TotalFix[[#This Row],[Order]],'Total Fix by SS'!B:C,2,0)</f>
        <v>215</v>
      </c>
      <c r="D592" s="21" t="s">
        <v>59</v>
      </c>
      <c r="E592" s="21" t="s">
        <v>88</v>
      </c>
      <c r="F592" s="21" t="s">
        <v>89</v>
      </c>
      <c r="G592" s="21" t="s">
        <v>90</v>
      </c>
      <c r="H592" s="21" t="s">
        <v>91</v>
      </c>
      <c r="I592" s="21" t="s">
        <v>92</v>
      </c>
      <c r="J592" s="22"/>
      <c r="K592" s="23">
        <v>0</v>
      </c>
      <c r="L592" s="22"/>
      <c r="M592" s="23">
        <v>0</v>
      </c>
      <c r="N592" s="25">
        <v>0</v>
      </c>
      <c r="O592" s="21" t="s">
        <v>93</v>
      </c>
      <c r="P592" s="46"/>
      <c r="Q592" s="24">
        <v>0</v>
      </c>
      <c r="R592" s="21" t="s">
        <v>66</v>
      </c>
      <c r="S592" s="21" t="s">
        <v>94</v>
      </c>
    </row>
    <row r="593" spans="1:19" s="21" customFormat="1" x14ac:dyDescent="0.35">
      <c r="A593" s="26">
        <v>1532414</v>
      </c>
      <c r="B593" s="53">
        <v>411578</v>
      </c>
      <c r="C593" s="26">
        <f>VLOOKUP(TotalFix[[#This Row],[Order]],'Total Fix by SS'!B:C,2,0)</f>
        <v>215</v>
      </c>
      <c r="D593" s="21" t="s">
        <v>59</v>
      </c>
      <c r="E593" s="21" t="s">
        <v>95</v>
      </c>
      <c r="F593" s="21" t="s">
        <v>61</v>
      </c>
      <c r="G593" s="21" t="s">
        <v>62</v>
      </c>
      <c r="H593" s="21" t="s">
        <v>63</v>
      </c>
      <c r="I593" s="21" t="s">
        <v>96</v>
      </c>
      <c r="J593" s="22">
        <v>43641</v>
      </c>
      <c r="K593" s="23">
        <v>0.37849537037037001</v>
      </c>
      <c r="L593" s="22">
        <v>43641</v>
      </c>
      <c r="M593" s="23">
        <v>0.67537037037036995</v>
      </c>
      <c r="N593" s="25">
        <v>2.0030000000000001</v>
      </c>
      <c r="O593" s="21" t="s">
        <v>77</v>
      </c>
      <c r="P593" s="46">
        <f>TotalFix[[#This Row],[Confirmed activ. 3 (ILE03)]]*60</f>
        <v>120.18</v>
      </c>
      <c r="Q593" s="24">
        <v>40</v>
      </c>
      <c r="R593" s="21" t="s">
        <v>66</v>
      </c>
      <c r="S593" s="21" t="s">
        <v>67</v>
      </c>
    </row>
    <row r="594" spans="1:19" s="21" customFormat="1" x14ac:dyDescent="0.35">
      <c r="A594" s="26">
        <v>1532414</v>
      </c>
      <c r="B594" s="53">
        <v>411578</v>
      </c>
      <c r="C594" s="26">
        <f>VLOOKUP(TotalFix[[#This Row],[Order]],'Total Fix by SS'!B:C,2,0)</f>
        <v>215</v>
      </c>
      <c r="D594" s="21" t="s">
        <v>59</v>
      </c>
      <c r="E594" s="21" t="s">
        <v>97</v>
      </c>
      <c r="F594" s="21" t="s">
        <v>69</v>
      </c>
      <c r="G594" s="21" t="s">
        <v>62</v>
      </c>
      <c r="H594" s="21" t="s">
        <v>70</v>
      </c>
      <c r="I594" s="21" t="s">
        <v>98</v>
      </c>
      <c r="J594" s="22">
        <v>43643</v>
      </c>
      <c r="K594" s="23">
        <v>0.56936342592593003</v>
      </c>
      <c r="L594" s="22">
        <v>43643</v>
      </c>
      <c r="M594" s="23">
        <v>0.56936342592593003</v>
      </c>
      <c r="N594" s="24">
        <v>20</v>
      </c>
      <c r="O594" s="21" t="s">
        <v>66</v>
      </c>
      <c r="P594" s="46">
        <f>TotalFix[[#This Row],[Confirmed activ. 3 (ILE03)]]</f>
        <v>20</v>
      </c>
      <c r="Q594" s="24">
        <v>20</v>
      </c>
      <c r="R594" s="21" t="s">
        <v>66</v>
      </c>
      <c r="S594" s="21" t="s">
        <v>72</v>
      </c>
    </row>
    <row r="595" spans="1:19" s="21" customFormat="1" x14ac:dyDescent="0.35">
      <c r="A595" s="26">
        <v>1532414</v>
      </c>
      <c r="B595" s="53">
        <v>411578</v>
      </c>
      <c r="C595" s="26">
        <f>VLOOKUP(TotalFix[[#This Row],[Order]],'Total Fix by SS'!B:C,2,0)</f>
        <v>215</v>
      </c>
      <c r="D595" s="21" t="s">
        <v>59</v>
      </c>
      <c r="E595" s="21" t="s">
        <v>99</v>
      </c>
      <c r="F595" s="21" t="s">
        <v>69</v>
      </c>
      <c r="G595" s="21" t="s">
        <v>62</v>
      </c>
      <c r="H595" s="21" t="s">
        <v>70</v>
      </c>
      <c r="I595" s="21" t="s">
        <v>100</v>
      </c>
      <c r="J595" s="22">
        <v>43643</v>
      </c>
      <c r="K595" s="23">
        <v>0.56945601851852001</v>
      </c>
      <c r="L595" s="22">
        <v>43643</v>
      </c>
      <c r="M595" s="23">
        <v>0.56945601851852001</v>
      </c>
      <c r="N595" s="24">
        <v>50</v>
      </c>
      <c r="O595" s="21" t="s">
        <v>66</v>
      </c>
      <c r="P595" s="46">
        <f>TotalFix[[#This Row],[Confirmed activ. 3 (ILE03)]]</f>
        <v>50</v>
      </c>
      <c r="Q595" s="24">
        <v>50</v>
      </c>
      <c r="R595" s="21" t="s">
        <v>66</v>
      </c>
      <c r="S595" s="21" t="s">
        <v>72</v>
      </c>
    </row>
    <row r="596" spans="1:19" s="21" customFormat="1" x14ac:dyDescent="0.35">
      <c r="A596" s="26">
        <v>1532414</v>
      </c>
      <c r="B596" s="53">
        <v>411578</v>
      </c>
      <c r="C596" s="26">
        <f>VLOOKUP(TotalFix[[#This Row],[Order]],'Total Fix by SS'!B:C,2,0)</f>
        <v>215</v>
      </c>
      <c r="D596" s="21" t="s">
        <v>59</v>
      </c>
      <c r="E596" s="21" t="s">
        <v>101</v>
      </c>
      <c r="F596" s="21" t="s">
        <v>102</v>
      </c>
      <c r="G596" s="21" t="s">
        <v>62</v>
      </c>
      <c r="H596" s="21" t="s">
        <v>100</v>
      </c>
      <c r="I596" s="21" t="s">
        <v>103</v>
      </c>
      <c r="J596" s="22">
        <v>43643</v>
      </c>
      <c r="K596" s="23">
        <v>0.56954861111110999</v>
      </c>
      <c r="L596" s="22">
        <v>43643</v>
      </c>
      <c r="M596" s="23">
        <v>0.56954861111110999</v>
      </c>
      <c r="N596" s="24">
        <v>10</v>
      </c>
      <c r="O596" s="21" t="s">
        <v>66</v>
      </c>
      <c r="P596" s="46">
        <f>TotalFix[[#This Row],[Confirmed activ. 3 (ILE03)]]</f>
        <v>10</v>
      </c>
      <c r="Q596" s="24">
        <v>10</v>
      </c>
      <c r="R596" s="21" t="s">
        <v>66</v>
      </c>
      <c r="S596" s="21" t="s">
        <v>72</v>
      </c>
    </row>
    <row r="597" spans="1:19" s="21" customFormat="1" x14ac:dyDescent="0.35">
      <c r="A597" s="26">
        <v>1532414</v>
      </c>
      <c r="B597" s="53">
        <v>411578</v>
      </c>
      <c r="C597" s="26">
        <f>VLOOKUP(TotalFix[[#This Row],[Order]],'Total Fix by SS'!B:C,2,0)</f>
        <v>215</v>
      </c>
      <c r="D597" s="21" t="s">
        <v>59</v>
      </c>
      <c r="E597" s="21" t="s">
        <v>104</v>
      </c>
      <c r="F597" s="21" t="s">
        <v>102</v>
      </c>
      <c r="G597" s="21" t="s">
        <v>105</v>
      </c>
      <c r="H597" s="21" t="s">
        <v>100</v>
      </c>
      <c r="I597" s="21" t="s">
        <v>106</v>
      </c>
      <c r="J597" s="22">
        <v>43643</v>
      </c>
      <c r="K597" s="23">
        <v>0.56964120370369997</v>
      </c>
      <c r="L597" s="22">
        <v>43643</v>
      </c>
      <c r="M597" s="23">
        <v>0.56964120370369997</v>
      </c>
      <c r="N597" s="24">
        <v>10</v>
      </c>
      <c r="O597" s="21" t="s">
        <v>66</v>
      </c>
      <c r="P597" s="46">
        <f>TotalFix[[#This Row],[Confirmed activ. 3 (ILE03)]]</f>
        <v>10</v>
      </c>
      <c r="Q597" s="24">
        <v>10</v>
      </c>
      <c r="R597" s="21" t="s">
        <v>66</v>
      </c>
      <c r="S597" s="21" t="s">
        <v>72</v>
      </c>
    </row>
    <row r="598" spans="1:19" s="21" customFormat="1" x14ac:dyDescent="0.35">
      <c r="A598" s="26">
        <v>1532414</v>
      </c>
      <c r="B598" s="53">
        <v>411578</v>
      </c>
      <c r="C598" s="26">
        <f>VLOOKUP(TotalFix[[#This Row],[Order]],'Total Fix by SS'!B:C,2,0)</f>
        <v>215</v>
      </c>
      <c r="D598" s="21" t="s">
        <v>107</v>
      </c>
      <c r="E598" s="21" t="s">
        <v>60</v>
      </c>
      <c r="F598" s="21" t="s">
        <v>61</v>
      </c>
      <c r="G598" s="21" t="s">
        <v>90</v>
      </c>
      <c r="H598" s="21" t="s">
        <v>63</v>
      </c>
      <c r="I598" s="21" t="s">
        <v>108</v>
      </c>
      <c r="J598" s="22">
        <v>43633</v>
      </c>
      <c r="K598" s="23">
        <v>0.31883101851852003</v>
      </c>
      <c r="L598" s="22">
        <v>43636</v>
      </c>
      <c r="M598" s="23">
        <v>0.59168981481480998</v>
      </c>
      <c r="N598" s="25">
        <v>45.923000000000002</v>
      </c>
      <c r="O598" s="21" t="s">
        <v>77</v>
      </c>
      <c r="P598" s="46">
        <f>TotalFix[[#This Row],[Confirmed activ. 3 (ILE03)]]*60</f>
        <v>2755.38</v>
      </c>
      <c r="Q598" s="24">
        <v>1</v>
      </c>
      <c r="R598" s="21" t="s">
        <v>66</v>
      </c>
      <c r="S598" s="21" t="s">
        <v>67</v>
      </c>
    </row>
    <row r="599" spans="1:19" s="21" customFormat="1" x14ac:dyDescent="0.35">
      <c r="A599" s="26">
        <v>1532414</v>
      </c>
      <c r="B599" s="53">
        <v>411578</v>
      </c>
      <c r="C599" s="26">
        <f>VLOOKUP(TotalFix[[#This Row],[Order]],'Total Fix by SS'!B:C,2,0)</f>
        <v>215</v>
      </c>
      <c r="D599" s="21" t="s">
        <v>109</v>
      </c>
      <c r="E599" s="21" t="s">
        <v>82</v>
      </c>
      <c r="F599" s="21" t="s">
        <v>83</v>
      </c>
      <c r="G599" s="21" t="s">
        <v>90</v>
      </c>
      <c r="H599" s="21" t="s">
        <v>84</v>
      </c>
      <c r="I599" s="21" t="s">
        <v>110</v>
      </c>
      <c r="J599" s="22">
        <v>43636</v>
      </c>
      <c r="K599" s="23">
        <v>0.65920138888889002</v>
      </c>
      <c r="L599" s="22">
        <v>43636</v>
      </c>
      <c r="M599" s="23">
        <v>0.91223379629629997</v>
      </c>
      <c r="N599" s="25">
        <v>6.0730000000000004</v>
      </c>
      <c r="O599" s="21" t="s">
        <v>77</v>
      </c>
      <c r="P599" s="46">
        <f>TotalFix[[#This Row],[Confirmed activ. 3 (ILE03)]]*60</f>
        <v>364.38</v>
      </c>
      <c r="Q599" s="24">
        <v>5</v>
      </c>
      <c r="R599" s="21" t="s">
        <v>66</v>
      </c>
      <c r="S599" s="21" t="s">
        <v>67</v>
      </c>
    </row>
    <row r="600" spans="1:19" s="21" customFormat="1" x14ac:dyDescent="0.35">
      <c r="A600" s="26">
        <v>1532415</v>
      </c>
      <c r="B600" s="53">
        <v>411578</v>
      </c>
      <c r="C600" s="26">
        <f>VLOOKUP(TotalFix[[#This Row],[Order]],'Total Fix by SS'!B:C,2,0)</f>
        <v>215</v>
      </c>
      <c r="D600" s="21" t="s">
        <v>59</v>
      </c>
      <c r="E600" s="21" t="s">
        <v>60</v>
      </c>
      <c r="F600" s="21" t="s">
        <v>61</v>
      </c>
      <c r="G600" s="21" t="s">
        <v>62</v>
      </c>
      <c r="H600" s="21" t="s">
        <v>63</v>
      </c>
      <c r="I600" s="21" t="s">
        <v>64</v>
      </c>
      <c r="J600" s="22">
        <v>43628</v>
      </c>
      <c r="K600" s="23">
        <v>0.36491898148148</v>
      </c>
      <c r="L600" s="22">
        <v>43628</v>
      </c>
      <c r="M600" s="23">
        <v>0.36724537037036997</v>
      </c>
      <c r="N600" s="24">
        <v>50</v>
      </c>
      <c r="O600" s="21" t="s">
        <v>65</v>
      </c>
      <c r="P600" s="46">
        <f>TotalFix[[#This Row],[Confirmed activ. 3 (ILE03)]]/60</f>
        <v>0.83333333333333337</v>
      </c>
      <c r="Q600" s="24">
        <v>20</v>
      </c>
      <c r="R600" s="21" t="s">
        <v>66</v>
      </c>
      <c r="S600" s="21" t="s">
        <v>67</v>
      </c>
    </row>
    <row r="601" spans="1:19" s="21" customFormat="1" x14ac:dyDescent="0.35">
      <c r="A601" s="26">
        <v>1532415</v>
      </c>
      <c r="B601" s="53">
        <v>411578</v>
      </c>
      <c r="C601" s="26">
        <f>VLOOKUP(TotalFix[[#This Row],[Order]],'Total Fix by SS'!B:C,2,0)</f>
        <v>215</v>
      </c>
      <c r="D601" s="21" t="s">
        <v>59</v>
      </c>
      <c r="E601" s="21" t="s">
        <v>68</v>
      </c>
      <c r="F601" s="21" t="s">
        <v>69</v>
      </c>
      <c r="G601" s="21" t="s">
        <v>62</v>
      </c>
      <c r="H601" s="21" t="s">
        <v>70</v>
      </c>
      <c r="I601" s="21" t="s">
        <v>71</v>
      </c>
      <c r="J601" s="22">
        <v>43629</v>
      </c>
      <c r="K601" s="23">
        <v>0.36115740740740998</v>
      </c>
      <c r="L601" s="22">
        <v>43629</v>
      </c>
      <c r="M601" s="23">
        <v>0.36115740740740998</v>
      </c>
      <c r="N601" s="24">
        <v>30</v>
      </c>
      <c r="O601" s="21" t="s">
        <v>66</v>
      </c>
      <c r="P601" s="46">
        <f>TotalFix[[#This Row],[Confirmed activ. 3 (ILE03)]]</f>
        <v>30</v>
      </c>
      <c r="Q601" s="24">
        <v>30</v>
      </c>
      <c r="R601" s="21" t="s">
        <v>66</v>
      </c>
      <c r="S601" s="21" t="s">
        <v>72</v>
      </c>
    </row>
    <row r="602" spans="1:19" s="21" customFormat="1" x14ac:dyDescent="0.35">
      <c r="A602" s="26">
        <v>1532415</v>
      </c>
      <c r="B602" s="53">
        <v>411578</v>
      </c>
      <c r="C602" s="26">
        <f>VLOOKUP(TotalFix[[#This Row],[Order]],'Total Fix by SS'!B:C,2,0)</f>
        <v>215</v>
      </c>
      <c r="D602" s="21" t="s">
        <v>59</v>
      </c>
      <c r="E602" s="21" t="s">
        <v>73</v>
      </c>
      <c r="F602" s="21" t="s">
        <v>61</v>
      </c>
      <c r="G602" s="21" t="s">
        <v>62</v>
      </c>
      <c r="H602" s="21" t="s">
        <v>63</v>
      </c>
      <c r="I602" s="21" t="s">
        <v>74</v>
      </c>
      <c r="J602" s="22">
        <v>43632</v>
      </c>
      <c r="K602" s="23">
        <v>0.32930555555556001</v>
      </c>
      <c r="L602" s="22">
        <v>43634</v>
      </c>
      <c r="M602" s="23">
        <v>0.47229166666667</v>
      </c>
      <c r="N602" s="25">
        <v>8.2680000000000007</v>
      </c>
      <c r="O602" s="21" t="s">
        <v>77</v>
      </c>
      <c r="P602" s="46">
        <f>TotalFix[[#This Row],[Confirmed activ. 3 (ILE03)]]*60</f>
        <v>496.08000000000004</v>
      </c>
      <c r="Q602" s="24">
        <v>200</v>
      </c>
      <c r="R602" s="21" t="s">
        <v>66</v>
      </c>
      <c r="S602" s="21" t="s">
        <v>67</v>
      </c>
    </row>
    <row r="603" spans="1:19" s="21" customFormat="1" x14ac:dyDescent="0.35">
      <c r="A603" s="26">
        <v>1532415</v>
      </c>
      <c r="B603" s="53">
        <v>411578</v>
      </c>
      <c r="C603" s="26">
        <f>VLOOKUP(TotalFix[[#This Row],[Order]],'Total Fix by SS'!B:C,2,0)</f>
        <v>215</v>
      </c>
      <c r="D603" s="21" t="s">
        <v>59</v>
      </c>
      <c r="E603" s="21" t="s">
        <v>75</v>
      </c>
      <c r="F603" s="21" t="s">
        <v>61</v>
      </c>
      <c r="G603" s="21" t="s">
        <v>62</v>
      </c>
      <c r="H603" s="21" t="s">
        <v>63</v>
      </c>
      <c r="I603" s="21" t="s">
        <v>76</v>
      </c>
      <c r="J603" s="22">
        <v>43635</v>
      </c>
      <c r="K603" s="23">
        <v>0.32179398148147997</v>
      </c>
      <c r="L603" s="22">
        <v>43635</v>
      </c>
      <c r="M603" s="23">
        <v>0.75042824074073999</v>
      </c>
      <c r="N603" s="25">
        <v>9.9</v>
      </c>
      <c r="O603" s="21" t="s">
        <v>77</v>
      </c>
      <c r="P603" s="46">
        <f>TotalFix[[#This Row],[Confirmed activ. 3 (ILE03)]]*60</f>
        <v>594</v>
      </c>
      <c r="Q603" s="24">
        <v>500</v>
      </c>
      <c r="R603" s="21" t="s">
        <v>66</v>
      </c>
      <c r="S603" s="21" t="s">
        <v>67</v>
      </c>
    </row>
    <row r="604" spans="1:19" s="21" customFormat="1" x14ac:dyDescent="0.35">
      <c r="A604" s="26">
        <v>1532415</v>
      </c>
      <c r="B604" s="53">
        <v>411578</v>
      </c>
      <c r="C604" s="26">
        <f>VLOOKUP(TotalFix[[#This Row],[Order]],'Total Fix by SS'!B:C,2,0)</f>
        <v>215</v>
      </c>
      <c r="D604" s="21" t="s">
        <v>59</v>
      </c>
      <c r="E604" s="21" t="s">
        <v>78</v>
      </c>
      <c r="F604" s="21" t="s">
        <v>69</v>
      </c>
      <c r="G604" s="21" t="s">
        <v>62</v>
      </c>
      <c r="H604" s="21" t="s">
        <v>70</v>
      </c>
      <c r="I604" s="21" t="s">
        <v>79</v>
      </c>
      <c r="J604" s="22">
        <v>43636</v>
      </c>
      <c r="K604" s="23">
        <v>0.38716435185185</v>
      </c>
      <c r="L604" s="22">
        <v>43636</v>
      </c>
      <c r="M604" s="23">
        <v>0.38716435185185</v>
      </c>
      <c r="N604" s="24">
        <v>20</v>
      </c>
      <c r="O604" s="21" t="s">
        <v>66</v>
      </c>
      <c r="P604" s="46">
        <f>TotalFix[[#This Row],[Confirmed activ. 3 (ILE03)]]</f>
        <v>20</v>
      </c>
      <c r="Q604" s="24">
        <v>20</v>
      </c>
      <c r="R604" s="21" t="s">
        <v>66</v>
      </c>
      <c r="S604" s="21" t="s">
        <v>72</v>
      </c>
    </row>
    <row r="605" spans="1:19" s="21" customFormat="1" x14ac:dyDescent="0.35">
      <c r="A605" s="26">
        <v>1532415</v>
      </c>
      <c r="B605" s="53">
        <v>411578</v>
      </c>
      <c r="C605" s="26">
        <f>VLOOKUP(TotalFix[[#This Row],[Order]],'Total Fix by SS'!B:C,2,0)</f>
        <v>215</v>
      </c>
      <c r="D605" s="21" t="s">
        <v>59</v>
      </c>
      <c r="E605" s="21" t="s">
        <v>80</v>
      </c>
      <c r="F605" s="21" t="s">
        <v>69</v>
      </c>
      <c r="G605" s="21" t="s">
        <v>62</v>
      </c>
      <c r="H605" s="21" t="s">
        <v>70</v>
      </c>
      <c r="I605" s="21" t="s">
        <v>81</v>
      </c>
      <c r="J605" s="22">
        <v>43636</v>
      </c>
      <c r="K605" s="23">
        <v>0.45633101851851998</v>
      </c>
      <c r="L605" s="22">
        <v>43636</v>
      </c>
      <c r="M605" s="23">
        <v>0.45633101851851998</v>
      </c>
      <c r="N605" s="24">
        <v>20</v>
      </c>
      <c r="O605" s="21" t="s">
        <v>66</v>
      </c>
      <c r="P605" s="46">
        <f>TotalFix[[#This Row],[Confirmed activ. 3 (ILE03)]]</f>
        <v>20</v>
      </c>
      <c r="Q605" s="24">
        <v>20</v>
      </c>
      <c r="R605" s="21" t="s">
        <v>66</v>
      </c>
      <c r="S605" s="21" t="s">
        <v>72</v>
      </c>
    </row>
    <row r="606" spans="1:19" s="21" customFormat="1" x14ac:dyDescent="0.35">
      <c r="A606" s="26">
        <v>1532415</v>
      </c>
      <c r="B606" s="53">
        <v>411578</v>
      </c>
      <c r="C606" s="26">
        <f>VLOOKUP(TotalFix[[#This Row],[Order]],'Total Fix by SS'!B:C,2,0)</f>
        <v>215</v>
      </c>
      <c r="D606" s="21" t="s">
        <v>59</v>
      </c>
      <c r="E606" s="21" t="s">
        <v>82</v>
      </c>
      <c r="F606" s="21" t="s">
        <v>83</v>
      </c>
      <c r="G606" s="21" t="s">
        <v>62</v>
      </c>
      <c r="H606" s="21" t="s">
        <v>84</v>
      </c>
      <c r="I606" s="21" t="s">
        <v>84</v>
      </c>
      <c r="J606" s="22">
        <v>43636</v>
      </c>
      <c r="K606" s="23">
        <v>0.54432870370370001</v>
      </c>
      <c r="L606" s="22">
        <v>43637</v>
      </c>
      <c r="M606" s="23">
        <v>0.24810185185184999</v>
      </c>
      <c r="N606" s="25">
        <v>409.95299999999997</v>
      </c>
      <c r="O606" s="21" t="s">
        <v>66</v>
      </c>
      <c r="P606" s="46">
        <f>TotalFix[[#This Row],[Confirmed activ. 3 (ILE03)]]</f>
        <v>409.95299999999997</v>
      </c>
      <c r="Q606" s="24">
        <v>450</v>
      </c>
      <c r="R606" s="21" t="s">
        <v>66</v>
      </c>
      <c r="S606" s="21" t="s">
        <v>67</v>
      </c>
    </row>
    <row r="607" spans="1:19" s="21" customFormat="1" x14ac:dyDescent="0.35">
      <c r="A607" s="26">
        <v>1532415</v>
      </c>
      <c r="B607" s="53">
        <v>411578</v>
      </c>
      <c r="C607" s="26">
        <f>VLOOKUP(TotalFix[[#This Row],[Order]],'Total Fix by SS'!B:C,2,0)</f>
        <v>215</v>
      </c>
      <c r="D607" s="21" t="s">
        <v>59</v>
      </c>
      <c r="E607" s="21" t="s">
        <v>85</v>
      </c>
      <c r="F607" s="21" t="s">
        <v>86</v>
      </c>
      <c r="G607" s="21" t="s">
        <v>62</v>
      </c>
      <c r="H607" s="21" t="s">
        <v>87</v>
      </c>
      <c r="I607" s="21" t="s">
        <v>87</v>
      </c>
      <c r="J607" s="22">
        <v>43639</v>
      </c>
      <c r="K607" s="23">
        <v>0.35848379629630001</v>
      </c>
      <c r="L607" s="22">
        <v>43639</v>
      </c>
      <c r="M607" s="23">
        <v>0.35848379629630001</v>
      </c>
      <c r="N607" s="24">
        <v>20</v>
      </c>
      <c r="O607" s="21" t="s">
        <v>66</v>
      </c>
      <c r="P607" s="46">
        <f>TotalFix[[#This Row],[Confirmed activ. 3 (ILE03)]]</f>
        <v>20</v>
      </c>
      <c r="Q607" s="24">
        <v>20</v>
      </c>
      <c r="R607" s="21" t="s">
        <v>66</v>
      </c>
      <c r="S607" s="21" t="s">
        <v>72</v>
      </c>
    </row>
    <row r="608" spans="1:19" s="21" customFormat="1" x14ac:dyDescent="0.35">
      <c r="A608" s="26">
        <v>1532415</v>
      </c>
      <c r="B608" s="53">
        <v>411578</v>
      </c>
      <c r="C608" s="26">
        <f>VLOOKUP(TotalFix[[#This Row],[Order]],'Total Fix by SS'!B:C,2,0)</f>
        <v>215</v>
      </c>
      <c r="D608" s="21" t="s">
        <v>59</v>
      </c>
      <c r="E608" s="21" t="s">
        <v>88</v>
      </c>
      <c r="F608" s="21" t="s">
        <v>89</v>
      </c>
      <c r="G608" s="21" t="s">
        <v>90</v>
      </c>
      <c r="H608" s="21" t="s">
        <v>91</v>
      </c>
      <c r="I608" s="21" t="s">
        <v>92</v>
      </c>
      <c r="J608" s="22"/>
      <c r="K608" s="23">
        <v>0</v>
      </c>
      <c r="L608" s="22"/>
      <c r="M608" s="23">
        <v>0</v>
      </c>
      <c r="N608" s="25">
        <v>0</v>
      </c>
      <c r="O608" s="21" t="s">
        <v>93</v>
      </c>
      <c r="P608" s="46"/>
      <c r="Q608" s="24">
        <v>0</v>
      </c>
      <c r="R608" s="21" t="s">
        <v>66</v>
      </c>
      <c r="S608" s="21" t="s">
        <v>94</v>
      </c>
    </row>
    <row r="609" spans="1:19" s="21" customFormat="1" x14ac:dyDescent="0.35">
      <c r="A609" s="26">
        <v>1532415</v>
      </c>
      <c r="B609" s="53">
        <v>411578</v>
      </c>
      <c r="C609" s="26">
        <f>VLOOKUP(TotalFix[[#This Row],[Order]],'Total Fix by SS'!B:C,2,0)</f>
        <v>215</v>
      </c>
      <c r="D609" s="21" t="s">
        <v>59</v>
      </c>
      <c r="E609" s="21" t="s">
        <v>95</v>
      </c>
      <c r="F609" s="21" t="s">
        <v>61</v>
      </c>
      <c r="G609" s="21" t="s">
        <v>62</v>
      </c>
      <c r="H609" s="21" t="s">
        <v>63</v>
      </c>
      <c r="I609" s="21" t="s">
        <v>96</v>
      </c>
      <c r="J609" s="22">
        <v>43641</v>
      </c>
      <c r="K609" s="23">
        <v>0.68906250000000002</v>
      </c>
      <c r="L609" s="22">
        <v>43641</v>
      </c>
      <c r="M609" s="23">
        <v>0.69777777777778005</v>
      </c>
      <c r="N609" s="25">
        <v>2.5169999999999999</v>
      </c>
      <c r="O609" s="21" t="s">
        <v>66</v>
      </c>
      <c r="P609" s="46">
        <f>TotalFix[[#This Row],[Confirmed activ. 3 (ILE03)]]</f>
        <v>2.5169999999999999</v>
      </c>
      <c r="Q609" s="24">
        <v>40</v>
      </c>
      <c r="R609" s="21" t="s">
        <v>66</v>
      </c>
      <c r="S609" s="21" t="s">
        <v>67</v>
      </c>
    </row>
    <row r="610" spans="1:19" s="21" customFormat="1" x14ac:dyDescent="0.35">
      <c r="A610" s="26">
        <v>1532415</v>
      </c>
      <c r="B610" s="53">
        <v>411578</v>
      </c>
      <c r="C610" s="26">
        <f>VLOOKUP(TotalFix[[#This Row],[Order]],'Total Fix by SS'!B:C,2,0)</f>
        <v>215</v>
      </c>
      <c r="D610" s="21" t="s">
        <v>59</v>
      </c>
      <c r="E610" s="21" t="s">
        <v>97</v>
      </c>
      <c r="F610" s="21" t="s">
        <v>69</v>
      </c>
      <c r="G610" s="21" t="s">
        <v>62</v>
      </c>
      <c r="H610" s="21" t="s">
        <v>70</v>
      </c>
      <c r="I610" s="21" t="s">
        <v>98</v>
      </c>
      <c r="J610" s="22">
        <v>43643</v>
      </c>
      <c r="K610" s="23">
        <v>0.56982638888889003</v>
      </c>
      <c r="L610" s="22">
        <v>43643</v>
      </c>
      <c r="M610" s="23">
        <v>0.56982638888889003</v>
      </c>
      <c r="N610" s="24">
        <v>20</v>
      </c>
      <c r="O610" s="21" t="s">
        <v>66</v>
      </c>
      <c r="P610" s="46">
        <f>TotalFix[[#This Row],[Confirmed activ. 3 (ILE03)]]</f>
        <v>20</v>
      </c>
      <c r="Q610" s="24">
        <v>20</v>
      </c>
      <c r="R610" s="21" t="s">
        <v>66</v>
      </c>
      <c r="S610" s="21" t="s">
        <v>72</v>
      </c>
    </row>
    <row r="611" spans="1:19" s="21" customFormat="1" x14ac:dyDescent="0.35">
      <c r="A611" s="26">
        <v>1532415</v>
      </c>
      <c r="B611" s="53">
        <v>411578</v>
      </c>
      <c r="C611" s="26">
        <f>VLOOKUP(TotalFix[[#This Row],[Order]],'Total Fix by SS'!B:C,2,0)</f>
        <v>215</v>
      </c>
      <c r="D611" s="21" t="s">
        <v>59</v>
      </c>
      <c r="E611" s="21" t="s">
        <v>99</v>
      </c>
      <c r="F611" s="21" t="s">
        <v>69</v>
      </c>
      <c r="G611" s="21" t="s">
        <v>62</v>
      </c>
      <c r="H611" s="21" t="s">
        <v>70</v>
      </c>
      <c r="I611" s="21" t="s">
        <v>100</v>
      </c>
      <c r="J611" s="22">
        <v>43643</v>
      </c>
      <c r="K611" s="23">
        <v>0.56991898148148001</v>
      </c>
      <c r="L611" s="22">
        <v>43643</v>
      </c>
      <c r="M611" s="23">
        <v>0.56991898148148001</v>
      </c>
      <c r="N611" s="24">
        <v>50</v>
      </c>
      <c r="O611" s="21" t="s">
        <v>66</v>
      </c>
      <c r="P611" s="46">
        <f>TotalFix[[#This Row],[Confirmed activ. 3 (ILE03)]]</f>
        <v>50</v>
      </c>
      <c r="Q611" s="24">
        <v>50</v>
      </c>
      <c r="R611" s="21" t="s">
        <v>66</v>
      </c>
      <c r="S611" s="21" t="s">
        <v>72</v>
      </c>
    </row>
    <row r="612" spans="1:19" s="21" customFormat="1" x14ac:dyDescent="0.35">
      <c r="A612" s="26">
        <v>1532415</v>
      </c>
      <c r="B612" s="53">
        <v>411578</v>
      </c>
      <c r="C612" s="26">
        <f>VLOOKUP(TotalFix[[#This Row],[Order]],'Total Fix by SS'!B:C,2,0)</f>
        <v>215</v>
      </c>
      <c r="D612" s="21" t="s">
        <v>59</v>
      </c>
      <c r="E612" s="21" t="s">
        <v>101</v>
      </c>
      <c r="F612" s="21" t="s">
        <v>102</v>
      </c>
      <c r="G612" s="21" t="s">
        <v>62</v>
      </c>
      <c r="H612" s="21" t="s">
        <v>100</v>
      </c>
      <c r="I612" s="21" t="s">
        <v>103</v>
      </c>
      <c r="J612" s="22">
        <v>43643</v>
      </c>
      <c r="K612" s="23">
        <v>0.57001157407406999</v>
      </c>
      <c r="L612" s="22">
        <v>43643</v>
      </c>
      <c r="M612" s="23">
        <v>0.57001157407406999</v>
      </c>
      <c r="N612" s="24">
        <v>10</v>
      </c>
      <c r="O612" s="21" t="s">
        <v>66</v>
      </c>
      <c r="P612" s="46">
        <f>TotalFix[[#This Row],[Confirmed activ. 3 (ILE03)]]</f>
        <v>10</v>
      </c>
      <c r="Q612" s="24">
        <v>10</v>
      </c>
      <c r="R612" s="21" t="s">
        <v>66</v>
      </c>
      <c r="S612" s="21" t="s">
        <v>72</v>
      </c>
    </row>
    <row r="613" spans="1:19" s="21" customFormat="1" x14ac:dyDescent="0.35">
      <c r="A613" s="26">
        <v>1532415</v>
      </c>
      <c r="B613" s="53">
        <v>411578</v>
      </c>
      <c r="C613" s="26">
        <f>VLOOKUP(TotalFix[[#This Row],[Order]],'Total Fix by SS'!B:C,2,0)</f>
        <v>215</v>
      </c>
      <c r="D613" s="21" t="s">
        <v>59</v>
      </c>
      <c r="E613" s="21" t="s">
        <v>104</v>
      </c>
      <c r="F613" s="21" t="s">
        <v>102</v>
      </c>
      <c r="G613" s="21" t="s">
        <v>105</v>
      </c>
      <c r="H613" s="21" t="s">
        <v>100</v>
      </c>
      <c r="I613" s="21" t="s">
        <v>106</v>
      </c>
      <c r="J613" s="22">
        <v>43643</v>
      </c>
      <c r="K613" s="23">
        <v>0.57011574074074001</v>
      </c>
      <c r="L613" s="22">
        <v>43643</v>
      </c>
      <c r="M613" s="23">
        <v>0.57011574074074001</v>
      </c>
      <c r="N613" s="24">
        <v>10</v>
      </c>
      <c r="O613" s="21" t="s">
        <v>66</v>
      </c>
      <c r="P613" s="46">
        <f>TotalFix[[#This Row],[Confirmed activ. 3 (ILE03)]]</f>
        <v>10</v>
      </c>
      <c r="Q613" s="24">
        <v>10</v>
      </c>
      <c r="R613" s="21" t="s">
        <v>66</v>
      </c>
      <c r="S613" s="21" t="s">
        <v>72</v>
      </c>
    </row>
    <row r="614" spans="1:19" s="21" customFormat="1" x14ac:dyDescent="0.35">
      <c r="A614" s="26">
        <v>1532415</v>
      </c>
      <c r="B614" s="53">
        <v>411578</v>
      </c>
      <c r="C614" s="26">
        <f>VLOOKUP(TotalFix[[#This Row],[Order]],'Total Fix by SS'!B:C,2,0)</f>
        <v>215</v>
      </c>
      <c r="D614" s="21" t="s">
        <v>107</v>
      </c>
      <c r="E614" s="21" t="s">
        <v>60</v>
      </c>
      <c r="F614" s="21" t="s">
        <v>61</v>
      </c>
      <c r="G614" s="21" t="s">
        <v>90</v>
      </c>
      <c r="H614" s="21" t="s">
        <v>63</v>
      </c>
      <c r="I614" s="21" t="s">
        <v>108</v>
      </c>
      <c r="J614" s="22">
        <v>43634</v>
      </c>
      <c r="K614" s="23">
        <v>0.32622685185185002</v>
      </c>
      <c r="L614" s="22">
        <v>43636</v>
      </c>
      <c r="M614" s="23">
        <v>0.35084490740740998</v>
      </c>
      <c r="N614" s="25">
        <v>8.3580000000000005</v>
      </c>
      <c r="O614" s="21" t="s">
        <v>77</v>
      </c>
      <c r="P614" s="46">
        <f>TotalFix[[#This Row],[Confirmed activ. 3 (ILE03)]]*60</f>
        <v>501.48</v>
      </c>
      <c r="Q614" s="24">
        <v>1</v>
      </c>
      <c r="R614" s="21" t="s">
        <v>66</v>
      </c>
      <c r="S614" s="21" t="s">
        <v>67</v>
      </c>
    </row>
    <row r="615" spans="1:19" s="21" customFormat="1" x14ac:dyDescent="0.35">
      <c r="A615" s="26">
        <v>1532415</v>
      </c>
      <c r="B615" s="53">
        <v>411578</v>
      </c>
      <c r="C615" s="26">
        <f>VLOOKUP(TotalFix[[#This Row],[Order]],'Total Fix by SS'!B:C,2,0)</f>
        <v>215</v>
      </c>
      <c r="D615" s="21" t="s">
        <v>109</v>
      </c>
      <c r="E615" s="21" t="s">
        <v>82</v>
      </c>
      <c r="F615" s="21" t="s">
        <v>83</v>
      </c>
      <c r="G615" s="21" t="s">
        <v>90</v>
      </c>
      <c r="H615" s="21" t="s">
        <v>84</v>
      </c>
      <c r="I615" s="21" t="s">
        <v>110</v>
      </c>
      <c r="J615" s="22"/>
      <c r="K615" s="23">
        <v>0</v>
      </c>
      <c r="L615" s="22"/>
      <c r="M615" s="23">
        <v>0</v>
      </c>
      <c r="N615" s="25">
        <v>0</v>
      </c>
      <c r="O615" s="21" t="s">
        <v>93</v>
      </c>
      <c r="P615" s="46"/>
      <c r="Q615" s="24">
        <v>5</v>
      </c>
      <c r="R615" s="21" t="s">
        <v>66</v>
      </c>
      <c r="S615" s="21" t="s">
        <v>94</v>
      </c>
    </row>
    <row r="616" spans="1:19" s="21" customFormat="1" x14ac:dyDescent="0.35">
      <c r="A616" s="26">
        <v>1532416</v>
      </c>
      <c r="B616" s="53">
        <v>411578</v>
      </c>
      <c r="C616" s="26">
        <f>VLOOKUP(TotalFix[[#This Row],[Order]],'Total Fix by SS'!B:C,2,0)</f>
        <v>215</v>
      </c>
      <c r="D616" s="21" t="s">
        <v>59</v>
      </c>
      <c r="E616" s="21" t="s">
        <v>60</v>
      </c>
      <c r="F616" s="21" t="s">
        <v>61</v>
      </c>
      <c r="G616" s="21" t="s">
        <v>62</v>
      </c>
      <c r="H616" s="21" t="s">
        <v>63</v>
      </c>
      <c r="I616" s="21" t="s">
        <v>64</v>
      </c>
      <c r="J616" s="22">
        <v>43627</v>
      </c>
      <c r="K616" s="23">
        <v>0.38528935185184998</v>
      </c>
      <c r="L616" s="22">
        <v>43627</v>
      </c>
      <c r="M616" s="23">
        <v>0.62473379629629999</v>
      </c>
      <c r="N616" s="25">
        <v>2.8730000000000002</v>
      </c>
      <c r="O616" s="21" t="s">
        <v>77</v>
      </c>
      <c r="P616" s="46">
        <f>TotalFix[[#This Row],[Confirmed activ. 3 (ILE03)]]*60</f>
        <v>172.38000000000002</v>
      </c>
      <c r="Q616" s="24">
        <v>20</v>
      </c>
      <c r="R616" s="21" t="s">
        <v>66</v>
      </c>
      <c r="S616" s="21" t="s">
        <v>67</v>
      </c>
    </row>
    <row r="617" spans="1:19" s="21" customFormat="1" x14ac:dyDescent="0.35">
      <c r="A617" s="26">
        <v>1532416</v>
      </c>
      <c r="B617" s="53">
        <v>411578</v>
      </c>
      <c r="C617" s="26">
        <f>VLOOKUP(TotalFix[[#This Row],[Order]],'Total Fix by SS'!B:C,2,0)</f>
        <v>215</v>
      </c>
      <c r="D617" s="21" t="s">
        <v>59</v>
      </c>
      <c r="E617" s="21" t="s">
        <v>68</v>
      </c>
      <c r="F617" s="21" t="s">
        <v>69</v>
      </c>
      <c r="G617" s="21" t="s">
        <v>62</v>
      </c>
      <c r="H617" s="21" t="s">
        <v>70</v>
      </c>
      <c r="I617" s="21" t="s">
        <v>71</v>
      </c>
      <c r="J617" s="22">
        <v>43629</v>
      </c>
      <c r="K617" s="23">
        <v>0.36150462962962998</v>
      </c>
      <c r="L617" s="22">
        <v>43629</v>
      </c>
      <c r="M617" s="23">
        <v>0.36150462962962998</v>
      </c>
      <c r="N617" s="24">
        <v>30</v>
      </c>
      <c r="O617" s="21" t="s">
        <v>66</v>
      </c>
      <c r="P617" s="46">
        <f>TotalFix[[#This Row],[Confirmed activ. 3 (ILE03)]]</f>
        <v>30</v>
      </c>
      <c r="Q617" s="24">
        <v>30</v>
      </c>
      <c r="R617" s="21" t="s">
        <v>66</v>
      </c>
      <c r="S617" s="21" t="s">
        <v>72</v>
      </c>
    </row>
    <row r="618" spans="1:19" s="21" customFormat="1" x14ac:dyDescent="0.35">
      <c r="A618" s="26">
        <v>1532416</v>
      </c>
      <c r="B618" s="53">
        <v>411578</v>
      </c>
      <c r="C618" s="26">
        <f>VLOOKUP(TotalFix[[#This Row],[Order]],'Total Fix by SS'!B:C,2,0)</f>
        <v>215</v>
      </c>
      <c r="D618" s="21" t="s">
        <v>59</v>
      </c>
      <c r="E618" s="21" t="s">
        <v>73</v>
      </c>
      <c r="F618" s="21" t="s">
        <v>61</v>
      </c>
      <c r="G618" s="21" t="s">
        <v>62</v>
      </c>
      <c r="H618" s="21" t="s">
        <v>63</v>
      </c>
      <c r="I618" s="21" t="s">
        <v>74</v>
      </c>
      <c r="J618" s="22">
        <v>43629</v>
      </c>
      <c r="K618" s="23">
        <v>0.40241898148147998</v>
      </c>
      <c r="L618" s="22">
        <v>43633</v>
      </c>
      <c r="M618" s="23">
        <v>0.74864583333333001</v>
      </c>
      <c r="N618" s="25">
        <v>29.582000000000001</v>
      </c>
      <c r="O618" s="21" t="s">
        <v>77</v>
      </c>
      <c r="P618" s="46">
        <f>TotalFix[[#This Row],[Confirmed activ. 3 (ILE03)]]*60</f>
        <v>1774.92</v>
      </c>
      <c r="Q618" s="24">
        <v>200</v>
      </c>
      <c r="R618" s="21" t="s">
        <v>66</v>
      </c>
      <c r="S618" s="21" t="s">
        <v>67</v>
      </c>
    </row>
    <row r="619" spans="1:19" s="21" customFormat="1" x14ac:dyDescent="0.35">
      <c r="A619" s="26">
        <v>1532416</v>
      </c>
      <c r="B619" s="53">
        <v>411578</v>
      </c>
      <c r="C619" s="26">
        <f>VLOOKUP(TotalFix[[#This Row],[Order]],'Total Fix by SS'!B:C,2,0)</f>
        <v>215</v>
      </c>
      <c r="D619" s="21" t="s">
        <v>59</v>
      </c>
      <c r="E619" s="21" t="s">
        <v>75</v>
      </c>
      <c r="F619" s="21" t="s">
        <v>61</v>
      </c>
      <c r="G619" s="21" t="s">
        <v>62</v>
      </c>
      <c r="H619" s="21" t="s">
        <v>63</v>
      </c>
      <c r="I619" s="21" t="s">
        <v>76</v>
      </c>
      <c r="J619" s="22">
        <v>43634</v>
      </c>
      <c r="K619" s="23">
        <v>0.47248842592592999</v>
      </c>
      <c r="L619" s="22">
        <v>43634</v>
      </c>
      <c r="M619" s="23">
        <v>0.48045138888889</v>
      </c>
      <c r="N619" s="25">
        <v>11.467000000000001</v>
      </c>
      <c r="O619" s="21" t="s">
        <v>66</v>
      </c>
      <c r="P619" s="46">
        <f>TotalFix[[#This Row],[Confirmed activ. 3 (ILE03)]]</f>
        <v>11.467000000000001</v>
      </c>
      <c r="Q619" s="24">
        <v>500</v>
      </c>
      <c r="R619" s="21" t="s">
        <v>66</v>
      </c>
      <c r="S619" s="21" t="s">
        <v>67</v>
      </c>
    </row>
    <row r="620" spans="1:19" s="21" customFormat="1" x14ac:dyDescent="0.35">
      <c r="A620" s="26">
        <v>1532416</v>
      </c>
      <c r="B620" s="53">
        <v>411578</v>
      </c>
      <c r="C620" s="26">
        <f>VLOOKUP(TotalFix[[#This Row],[Order]],'Total Fix by SS'!B:C,2,0)</f>
        <v>215</v>
      </c>
      <c r="D620" s="21" t="s">
        <v>59</v>
      </c>
      <c r="E620" s="21" t="s">
        <v>78</v>
      </c>
      <c r="F620" s="21" t="s">
        <v>69</v>
      </c>
      <c r="G620" s="21" t="s">
        <v>62</v>
      </c>
      <c r="H620" s="21" t="s">
        <v>70</v>
      </c>
      <c r="I620" s="21" t="s">
        <v>79</v>
      </c>
      <c r="J620" s="22">
        <v>43635</v>
      </c>
      <c r="K620" s="23">
        <v>0.33114583333332998</v>
      </c>
      <c r="L620" s="22">
        <v>43635</v>
      </c>
      <c r="M620" s="23">
        <v>0.33114583333332998</v>
      </c>
      <c r="N620" s="24">
        <v>20</v>
      </c>
      <c r="O620" s="21" t="s">
        <v>66</v>
      </c>
      <c r="P620" s="46">
        <f>TotalFix[[#This Row],[Confirmed activ. 3 (ILE03)]]</f>
        <v>20</v>
      </c>
      <c r="Q620" s="24">
        <v>20</v>
      </c>
      <c r="R620" s="21" t="s">
        <v>66</v>
      </c>
      <c r="S620" s="21" t="s">
        <v>72</v>
      </c>
    </row>
    <row r="621" spans="1:19" s="21" customFormat="1" x14ac:dyDescent="0.35">
      <c r="A621" s="26">
        <v>1532416</v>
      </c>
      <c r="B621" s="53">
        <v>411578</v>
      </c>
      <c r="C621" s="26">
        <f>VLOOKUP(TotalFix[[#This Row],[Order]],'Total Fix by SS'!B:C,2,0)</f>
        <v>215</v>
      </c>
      <c r="D621" s="21" t="s">
        <v>59</v>
      </c>
      <c r="E621" s="21" t="s">
        <v>80</v>
      </c>
      <c r="F621" s="21" t="s">
        <v>69</v>
      </c>
      <c r="G621" s="21" t="s">
        <v>62</v>
      </c>
      <c r="H621" s="21" t="s">
        <v>70</v>
      </c>
      <c r="I621" s="21" t="s">
        <v>81</v>
      </c>
      <c r="J621" s="22">
        <v>43635</v>
      </c>
      <c r="K621" s="23">
        <v>0.39359953703703998</v>
      </c>
      <c r="L621" s="22">
        <v>43635</v>
      </c>
      <c r="M621" s="23">
        <v>0.39359953703703998</v>
      </c>
      <c r="N621" s="24">
        <v>20</v>
      </c>
      <c r="O621" s="21" t="s">
        <v>66</v>
      </c>
      <c r="P621" s="46">
        <f>TotalFix[[#This Row],[Confirmed activ. 3 (ILE03)]]</f>
        <v>20</v>
      </c>
      <c r="Q621" s="24">
        <v>20</v>
      </c>
      <c r="R621" s="21" t="s">
        <v>66</v>
      </c>
      <c r="S621" s="21" t="s">
        <v>72</v>
      </c>
    </row>
    <row r="622" spans="1:19" s="21" customFormat="1" x14ac:dyDescent="0.35">
      <c r="A622" s="26">
        <v>1532416</v>
      </c>
      <c r="B622" s="53">
        <v>411578</v>
      </c>
      <c r="C622" s="26">
        <f>VLOOKUP(TotalFix[[#This Row],[Order]],'Total Fix by SS'!B:C,2,0)</f>
        <v>215</v>
      </c>
      <c r="D622" s="21" t="s">
        <v>59</v>
      </c>
      <c r="E622" s="21" t="s">
        <v>82</v>
      </c>
      <c r="F622" s="21" t="s">
        <v>83</v>
      </c>
      <c r="G622" s="21" t="s">
        <v>62</v>
      </c>
      <c r="H622" s="21" t="s">
        <v>84</v>
      </c>
      <c r="I622" s="21" t="s">
        <v>84</v>
      </c>
      <c r="J622" s="22">
        <v>43635</v>
      </c>
      <c r="K622" s="23">
        <v>0.44902777777778002</v>
      </c>
      <c r="L622" s="22">
        <v>43636</v>
      </c>
      <c r="M622" s="23">
        <v>0.28696759259259003</v>
      </c>
      <c r="N622" s="25">
        <v>5.2910000000000004</v>
      </c>
      <c r="O622" s="21" t="s">
        <v>77</v>
      </c>
      <c r="P622" s="46">
        <f>TotalFix[[#This Row],[Confirmed activ. 3 (ILE03)]]*60</f>
        <v>317.46000000000004</v>
      </c>
      <c r="Q622" s="24">
        <v>450</v>
      </c>
      <c r="R622" s="21" t="s">
        <v>66</v>
      </c>
      <c r="S622" s="21" t="s">
        <v>67</v>
      </c>
    </row>
    <row r="623" spans="1:19" s="21" customFormat="1" x14ac:dyDescent="0.35">
      <c r="A623" s="26">
        <v>1532416</v>
      </c>
      <c r="B623" s="53">
        <v>411578</v>
      </c>
      <c r="C623" s="26">
        <f>VLOOKUP(TotalFix[[#This Row],[Order]],'Total Fix by SS'!B:C,2,0)</f>
        <v>215</v>
      </c>
      <c r="D623" s="21" t="s">
        <v>59</v>
      </c>
      <c r="E623" s="21" t="s">
        <v>85</v>
      </c>
      <c r="F623" s="21" t="s">
        <v>86</v>
      </c>
      <c r="G623" s="21" t="s">
        <v>62</v>
      </c>
      <c r="H623" s="21" t="s">
        <v>87</v>
      </c>
      <c r="I623" s="21" t="s">
        <v>87</v>
      </c>
      <c r="J623" s="22">
        <v>43639</v>
      </c>
      <c r="K623" s="23">
        <v>0.35857638888888999</v>
      </c>
      <c r="L623" s="22">
        <v>43639</v>
      </c>
      <c r="M623" s="23">
        <v>0.35857638888888999</v>
      </c>
      <c r="N623" s="24">
        <v>20</v>
      </c>
      <c r="O623" s="21" t="s">
        <v>66</v>
      </c>
      <c r="P623" s="46">
        <f>TotalFix[[#This Row],[Confirmed activ. 3 (ILE03)]]</f>
        <v>20</v>
      </c>
      <c r="Q623" s="24">
        <v>20</v>
      </c>
      <c r="R623" s="21" t="s">
        <v>66</v>
      </c>
      <c r="S623" s="21" t="s">
        <v>72</v>
      </c>
    </row>
    <row r="624" spans="1:19" s="21" customFormat="1" x14ac:dyDescent="0.35">
      <c r="A624" s="26">
        <v>1532416</v>
      </c>
      <c r="B624" s="53">
        <v>411578</v>
      </c>
      <c r="C624" s="26">
        <f>VLOOKUP(TotalFix[[#This Row],[Order]],'Total Fix by SS'!B:C,2,0)</f>
        <v>215</v>
      </c>
      <c r="D624" s="21" t="s">
        <v>59</v>
      </c>
      <c r="E624" s="21" t="s">
        <v>95</v>
      </c>
      <c r="F624" s="21" t="s">
        <v>61</v>
      </c>
      <c r="G624" s="21" t="s">
        <v>62</v>
      </c>
      <c r="H624" s="21" t="s">
        <v>63</v>
      </c>
      <c r="I624" s="21" t="s">
        <v>96</v>
      </c>
      <c r="J624" s="22">
        <v>43641</v>
      </c>
      <c r="K624" s="23">
        <v>0.68906250000000002</v>
      </c>
      <c r="L624" s="22">
        <v>43641</v>
      </c>
      <c r="M624" s="23">
        <v>0.69777777777778005</v>
      </c>
      <c r="N624" s="25">
        <v>2.5169999999999999</v>
      </c>
      <c r="O624" s="21" t="s">
        <v>66</v>
      </c>
      <c r="P624" s="46">
        <f>TotalFix[[#This Row],[Confirmed activ. 3 (ILE03)]]</f>
        <v>2.5169999999999999</v>
      </c>
      <c r="Q624" s="24">
        <v>40</v>
      </c>
      <c r="R624" s="21" t="s">
        <v>66</v>
      </c>
      <c r="S624" s="21" t="s">
        <v>67</v>
      </c>
    </row>
    <row r="625" spans="1:19" s="21" customFormat="1" x14ac:dyDescent="0.35">
      <c r="A625" s="26">
        <v>1532416</v>
      </c>
      <c r="B625" s="53">
        <v>411578</v>
      </c>
      <c r="C625" s="26">
        <f>VLOOKUP(TotalFix[[#This Row],[Order]],'Total Fix by SS'!B:C,2,0)</f>
        <v>215</v>
      </c>
      <c r="D625" s="21" t="s">
        <v>59</v>
      </c>
      <c r="E625" s="21" t="s">
        <v>97</v>
      </c>
      <c r="F625" s="21" t="s">
        <v>69</v>
      </c>
      <c r="G625" s="21" t="s">
        <v>62</v>
      </c>
      <c r="H625" s="21" t="s">
        <v>70</v>
      </c>
      <c r="I625" s="21" t="s">
        <v>98</v>
      </c>
      <c r="J625" s="22">
        <v>43643</v>
      </c>
      <c r="K625" s="23">
        <v>0.5703125</v>
      </c>
      <c r="L625" s="22">
        <v>43643</v>
      </c>
      <c r="M625" s="23">
        <v>0.5703125</v>
      </c>
      <c r="N625" s="24">
        <v>20</v>
      </c>
      <c r="O625" s="21" t="s">
        <v>66</v>
      </c>
      <c r="P625" s="46">
        <f>TotalFix[[#This Row],[Confirmed activ. 3 (ILE03)]]</f>
        <v>20</v>
      </c>
      <c r="Q625" s="24">
        <v>20</v>
      </c>
      <c r="R625" s="21" t="s">
        <v>66</v>
      </c>
      <c r="S625" s="21" t="s">
        <v>72</v>
      </c>
    </row>
    <row r="626" spans="1:19" s="21" customFormat="1" x14ac:dyDescent="0.35">
      <c r="A626" s="26">
        <v>1532416</v>
      </c>
      <c r="B626" s="53">
        <v>411578</v>
      </c>
      <c r="C626" s="26">
        <f>VLOOKUP(TotalFix[[#This Row],[Order]],'Total Fix by SS'!B:C,2,0)</f>
        <v>215</v>
      </c>
      <c r="D626" s="21" t="s">
        <v>59</v>
      </c>
      <c r="E626" s="21" t="s">
        <v>99</v>
      </c>
      <c r="F626" s="21" t="s">
        <v>69</v>
      </c>
      <c r="G626" s="21" t="s">
        <v>62</v>
      </c>
      <c r="H626" s="21" t="s">
        <v>70</v>
      </c>
      <c r="I626" s="21" t="s">
        <v>100</v>
      </c>
      <c r="J626" s="22">
        <v>43643</v>
      </c>
      <c r="K626" s="23">
        <v>0.57040509259258998</v>
      </c>
      <c r="L626" s="22">
        <v>43643</v>
      </c>
      <c r="M626" s="23">
        <v>0.57040509259258998</v>
      </c>
      <c r="N626" s="24">
        <v>50</v>
      </c>
      <c r="O626" s="21" t="s">
        <v>66</v>
      </c>
      <c r="P626" s="46">
        <f>TotalFix[[#This Row],[Confirmed activ. 3 (ILE03)]]</f>
        <v>50</v>
      </c>
      <c r="Q626" s="24">
        <v>50</v>
      </c>
      <c r="R626" s="21" t="s">
        <v>66</v>
      </c>
      <c r="S626" s="21" t="s">
        <v>72</v>
      </c>
    </row>
    <row r="627" spans="1:19" s="21" customFormat="1" x14ac:dyDescent="0.35">
      <c r="A627" s="26">
        <v>1532416</v>
      </c>
      <c r="B627" s="53">
        <v>411578</v>
      </c>
      <c r="C627" s="26">
        <f>VLOOKUP(TotalFix[[#This Row],[Order]],'Total Fix by SS'!B:C,2,0)</f>
        <v>215</v>
      </c>
      <c r="D627" s="21" t="s">
        <v>59</v>
      </c>
      <c r="E627" s="21" t="s">
        <v>104</v>
      </c>
      <c r="F627" s="21" t="s">
        <v>102</v>
      </c>
      <c r="G627" s="21" t="s">
        <v>105</v>
      </c>
      <c r="H627" s="21" t="s">
        <v>100</v>
      </c>
      <c r="I627" s="21" t="s">
        <v>106</v>
      </c>
      <c r="J627" s="22">
        <v>43643</v>
      </c>
      <c r="K627" s="23">
        <v>0.57054398148148</v>
      </c>
      <c r="L627" s="22">
        <v>43643</v>
      </c>
      <c r="M627" s="23">
        <v>0.57054398148148</v>
      </c>
      <c r="N627" s="24">
        <v>10</v>
      </c>
      <c r="O627" s="21" t="s">
        <v>66</v>
      </c>
      <c r="P627" s="46">
        <f>TotalFix[[#This Row],[Confirmed activ. 3 (ILE03)]]</f>
        <v>10</v>
      </c>
      <c r="Q627" s="24">
        <v>10</v>
      </c>
      <c r="R627" s="21" t="s">
        <v>66</v>
      </c>
      <c r="S627" s="21" t="s">
        <v>72</v>
      </c>
    </row>
    <row r="628" spans="1:19" s="21" customFormat="1" x14ac:dyDescent="0.35">
      <c r="A628" s="26">
        <v>1532416</v>
      </c>
      <c r="B628" s="53">
        <v>411578</v>
      </c>
      <c r="C628" s="26">
        <f>VLOOKUP(TotalFix[[#This Row],[Order]],'Total Fix by SS'!B:C,2,0)</f>
        <v>215</v>
      </c>
      <c r="D628" s="21" t="s">
        <v>107</v>
      </c>
      <c r="E628" s="21" t="s">
        <v>60</v>
      </c>
      <c r="F628" s="21" t="s">
        <v>61</v>
      </c>
      <c r="G628" s="21" t="s">
        <v>90</v>
      </c>
      <c r="H628" s="21" t="s">
        <v>63</v>
      </c>
      <c r="I628" s="21" t="s">
        <v>108</v>
      </c>
      <c r="J628" s="22">
        <v>43628</v>
      </c>
      <c r="K628" s="23">
        <v>0.32392361111111001</v>
      </c>
      <c r="L628" s="22">
        <v>43628</v>
      </c>
      <c r="M628" s="23">
        <v>0.64476851851852002</v>
      </c>
      <c r="N628" s="25">
        <v>14.898999999999999</v>
      </c>
      <c r="O628" s="21" t="s">
        <v>77</v>
      </c>
      <c r="P628" s="46">
        <f>TotalFix[[#This Row],[Confirmed activ. 3 (ILE03)]]*60</f>
        <v>893.93999999999994</v>
      </c>
      <c r="Q628" s="24">
        <v>1</v>
      </c>
      <c r="R628" s="21" t="s">
        <v>66</v>
      </c>
      <c r="S628" s="21" t="s">
        <v>67</v>
      </c>
    </row>
    <row r="629" spans="1:19" s="21" customFormat="1" x14ac:dyDescent="0.35">
      <c r="A629" s="26">
        <v>1532416</v>
      </c>
      <c r="B629" s="53">
        <v>411578</v>
      </c>
      <c r="C629" s="26">
        <f>VLOOKUP(TotalFix[[#This Row],[Order]],'Total Fix by SS'!B:C,2,0)</f>
        <v>215</v>
      </c>
      <c r="D629" s="21" t="s">
        <v>109</v>
      </c>
      <c r="E629" s="21" t="s">
        <v>82</v>
      </c>
      <c r="F629" s="21" t="s">
        <v>83</v>
      </c>
      <c r="G629" s="21" t="s">
        <v>90</v>
      </c>
      <c r="H629" s="21" t="s">
        <v>84</v>
      </c>
      <c r="I629" s="21" t="s">
        <v>110</v>
      </c>
      <c r="J629" s="22"/>
      <c r="K629" s="23">
        <v>0</v>
      </c>
      <c r="L629" s="22"/>
      <c r="M629" s="23">
        <v>0</v>
      </c>
      <c r="N629" s="25">
        <v>0</v>
      </c>
      <c r="O629" s="21" t="s">
        <v>93</v>
      </c>
      <c r="P629" s="46"/>
      <c r="Q629" s="24">
        <v>5</v>
      </c>
      <c r="R629" s="21" t="s">
        <v>66</v>
      </c>
      <c r="S629" s="21" t="s">
        <v>94</v>
      </c>
    </row>
    <row r="630" spans="1:19" s="21" customFormat="1" x14ac:dyDescent="0.35">
      <c r="A630" s="26">
        <v>1532416</v>
      </c>
      <c r="B630" s="53">
        <v>411578</v>
      </c>
      <c r="C630" s="26">
        <f>VLOOKUP(TotalFix[[#This Row],[Order]],'Total Fix by SS'!B:C,2,0)</f>
        <v>215</v>
      </c>
      <c r="D630" s="21" t="s">
        <v>133</v>
      </c>
      <c r="E630" s="21" t="s">
        <v>82</v>
      </c>
      <c r="F630" s="21" t="s">
        <v>83</v>
      </c>
      <c r="G630" s="21" t="s">
        <v>90</v>
      </c>
      <c r="H630" s="21" t="s">
        <v>84</v>
      </c>
      <c r="I630" s="21" t="s">
        <v>134</v>
      </c>
      <c r="J630" s="22"/>
      <c r="K630" s="23">
        <v>0</v>
      </c>
      <c r="L630" s="22"/>
      <c r="M630" s="23">
        <v>0</v>
      </c>
      <c r="N630" s="25">
        <v>0</v>
      </c>
      <c r="O630" s="21" t="s">
        <v>93</v>
      </c>
      <c r="P630" s="46"/>
      <c r="Q630" s="24">
        <v>5</v>
      </c>
      <c r="R630" s="21" t="s">
        <v>66</v>
      </c>
      <c r="S630" s="21" t="s">
        <v>94</v>
      </c>
    </row>
    <row r="631" spans="1:19" s="21" customFormat="1" x14ac:dyDescent="0.35">
      <c r="A631" s="26">
        <v>1532416</v>
      </c>
      <c r="B631" s="53">
        <v>411578</v>
      </c>
      <c r="C631" s="26">
        <f>VLOOKUP(TotalFix[[#This Row],[Order]],'Total Fix by SS'!B:C,2,0)</f>
        <v>215</v>
      </c>
      <c r="D631" s="21" t="s">
        <v>135</v>
      </c>
      <c r="E631" s="21" t="s">
        <v>82</v>
      </c>
      <c r="F631" s="21" t="s">
        <v>83</v>
      </c>
      <c r="G631" s="21" t="s">
        <v>90</v>
      </c>
      <c r="H631" s="21" t="s">
        <v>84</v>
      </c>
      <c r="I631" s="21" t="s">
        <v>136</v>
      </c>
      <c r="J631" s="22"/>
      <c r="K631" s="23">
        <v>0</v>
      </c>
      <c r="L631" s="22"/>
      <c r="M631" s="23">
        <v>0</v>
      </c>
      <c r="N631" s="25">
        <v>0</v>
      </c>
      <c r="O631" s="21" t="s">
        <v>93</v>
      </c>
      <c r="P631" s="46"/>
      <c r="Q631" s="24">
        <v>5</v>
      </c>
      <c r="R631" s="21" t="s">
        <v>66</v>
      </c>
      <c r="S631" s="21" t="s">
        <v>94</v>
      </c>
    </row>
    <row r="632" spans="1:19" s="21" customFormat="1" x14ac:dyDescent="0.35">
      <c r="A632" s="26">
        <v>1532416</v>
      </c>
      <c r="B632" s="53">
        <v>411578</v>
      </c>
      <c r="C632" s="26">
        <f>VLOOKUP(TotalFix[[#This Row],[Order]],'Total Fix by SS'!B:C,2,0)</f>
        <v>215</v>
      </c>
      <c r="D632" s="21" t="s">
        <v>137</v>
      </c>
      <c r="E632" s="21" t="s">
        <v>73</v>
      </c>
      <c r="F632" s="21" t="s">
        <v>89</v>
      </c>
      <c r="G632" s="21" t="s">
        <v>90</v>
      </c>
      <c r="H632" s="21" t="s">
        <v>91</v>
      </c>
      <c r="I632" s="21" t="s">
        <v>138</v>
      </c>
      <c r="J632" s="22"/>
      <c r="K632" s="23">
        <v>0</v>
      </c>
      <c r="L632" s="22"/>
      <c r="M632" s="23">
        <v>0</v>
      </c>
      <c r="N632" s="25">
        <v>0</v>
      </c>
      <c r="O632" s="21" t="s">
        <v>93</v>
      </c>
      <c r="P632" s="46"/>
      <c r="Q632" s="24">
        <v>5</v>
      </c>
      <c r="R632" s="21" t="s">
        <v>66</v>
      </c>
      <c r="S632" s="21" t="s">
        <v>94</v>
      </c>
    </row>
    <row r="633" spans="1:19" s="21" customFormat="1" x14ac:dyDescent="0.35">
      <c r="A633" s="26">
        <v>1532417</v>
      </c>
      <c r="B633" s="53">
        <v>411578</v>
      </c>
      <c r="C633" s="26">
        <f>VLOOKUP(TotalFix[[#This Row],[Order]],'Total Fix by SS'!B:C,2,0)</f>
        <v>215</v>
      </c>
      <c r="D633" s="21" t="s">
        <v>59</v>
      </c>
      <c r="E633" s="21" t="s">
        <v>60</v>
      </c>
      <c r="F633" s="21" t="s">
        <v>61</v>
      </c>
      <c r="G633" s="21" t="s">
        <v>62</v>
      </c>
      <c r="H633" s="21" t="s">
        <v>63</v>
      </c>
      <c r="I633" s="21" t="s">
        <v>139</v>
      </c>
      <c r="J633" s="22">
        <v>43628</v>
      </c>
      <c r="K633" s="23">
        <v>0.36444444444444002</v>
      </c>
      <c r="L633" s="22">
        <v>43628</v>
      </c>
      <c r="M633" s="23">
        <v>0.36724537037036997</v>
      </c>
      <c r="N633" s="25">
        <v>1.0669999999999999</v>
      </c>
      <c r="O633" s="21" t="s">
        <v>66</v>
      </c>
      <c r="P633" s="46">
        <f>TotalFix[[#This Row],[Confirmed activ. 3 (ILE03)]]</f>
        <v>1.0669999999999999</v>
      </c>
      <c r="Q633" s="24">
        <v>20</v>
      </c>
      <c r="R633" s="21" t="s">
        <v>66</v>
      </c>
      <c r="S633" s="21" t="s">
        <v>67</v>
      </c>
    </row>
    <row r="634" spans="1:19" s="21" customFormat="1" x14ac:dyDescent="0.35">
      <c r="A634" s="26">
        <v>1532417</v>
      </c>
      <c r="B634" s="53">
        <v>411578</v>
      </c>
      <c r="C634" s="26">
        <f>VLOOKUP(TotalFix[[#This Row],[Order]],'Total Fix by SS'!B:C,2,0)</f>
        <v>215</v>
      </c>
      <c r="D634" s="21" t="s">
        <v>59</v>
      </c>
      <c r="E634" s="21" t="s">
        <v>68</v>
      </c>
      <c r="F634" s="21" t="s">
        <v>69</v>
      </c>
      <c r="G634" s="21" t="s">
        <v>62</v>
      </c>
      <c r="H634" s="21" t="s">
        <v>70</v>
      </c>
      <c r="I634" s="21" t="s">
        <v>71</v>
      </c>
      <c r="J634" s="22">
        <v>43629</v>
      </c>
      <c r="K634" s="23">
        <v>0.36447916666667002</v>
      </c>
      <c r="L634" s="22">
        <v>43629</v>
      </c>
      <c r="M634" s="23">
        <v>0.36447916666667002</v>
      </c>
      <c r="N634" s="24">
        <v>30</v>
      </c>
      <c r="O634" s="21" t="s">
        <v>66</v>
      </c>
      <c r="P634" s="46">
        <f>TotalFix[[#This Row],[Confirmed activ. 3 (ILE03)]]</f>
        <v>30</v>
      </c>
      <c r="Q634" s="24">
        <v>30</v>
      </c>
      <c r="R634" s="21" t="s">
        <v>66</v>
      </c>
      <c r="S634" s="21" t="s">
        <v>72</v>
      </c>
    </row>
    <row r="635" spans="1:19" s="21" customFormat="1" x14ac:dyDescent="0.35">
      <c r="A635" s="26">
        <v>1532417</v>
      </c>
      <c r="B635" s="53">
        <v>411578</v>
      </c>
      <c r="C635" s="26">
        <f>VLOOKUP(TotalFix[[#This Row],[Order]],'Total Fix by SS'!B:C,2,0)</f>
        <v>215</v>
      </c>
      <c r="D635" s="21" t="s">
        <v>59</v>
      </c>
      <c r="E635" s="21" t="s">
        <v>73</v>
      </c>
      <c r="F635" s="21" t="s">
        <v>61</v>
      </c>
      <c r="G635" s="21" t="s">
        <v>62</v>
      </c>
      <c r="H635" s="21" t="s">
        <v>63</v>
      </c>
      <c r="I635" s="21" t="s">
        <v>74</v>
      </c>
      <c r="J635" s="22">
        <v>43629</v>
      </c>
      <c r="K635" s="23">
        <v>0.44136574074073998</v>
      </c>
      <c r="L635" s="22">
        <v>43629</v>
      </c>
      <c r="M635" s="23">
        <v>0.51864583333333003</v>
      </c>
      <c r="N635" s="25">
        <v>1.855</v>
      </c>
      <c r="O635" s="21" t="s">
        <v>77</v>
      </c>
      <c r="P635" s="46">
        <f>TotalFix[[#This Row],[Confirmed activ. 3 (ILE03)]]*60</f>
        <v>111.3</v>
      </c>
      <c r="Q635" s="24">
        <v>200</v>
      </c>
      <c r="R635" s="21" t="s">
        <v>66</v>
      </c>
      <c r="S635" s="21" t="s">
        <v>67</v>
      </c>
    </row>
    <row r="636" spans="1:19" s="21" customFormat="1" x14ac:dyDescent="0.35">
      <c r="A636" s="26">
        <v>1532417</v>
      </c>
      <c r="B636" s="53">
        <v>411578</v>
      </c>
      <c r="C636" s="26">
        <f>VLOOKUP(TotalFix[[#This Row],[Order]],'Total Fix by SS'!B:C,2,0)</f>
        <v>215</v>
      </c>
      <c r="D636" s="21" t="s">
        <v>59</v>
      </c>
      <c r="E636" s="21" t="s">
        <v>75</v>
      </c>
      <c r="F636" s="21" t="s">
        <v>61</v>
      </c>
      <c r="G636" s="21" t="s">
        <v>62</v>
      </c>
      <c r="H636" s="21" t="s">
        <v>63</v>
      </c>
      <c r="I636" s="21" t="s">
        <v>76</v>
      </c>
      <c r="J636" s="22">
        <v>43634</v>
      </c>
      <c r="K636" s="23">
        <v>0.31711805555556</v>
      </c>
      <c r="L636" s="22">
        <v>43636</v>
      </c>
      <c r="M636" s="23">
        <v>0.34674768518519</v>
      </c>
      <c r="N636" s="25">
        <v>7.1520000000000001</v>
      </c>
      <c r="O636" s="21" t="s">
        <v>77</v>
      </c>
      <c r="P636" s="46">
        <f>TotalFix[[#This Row],[Confirmed activ. 3 (ILE03)]]*60</f>
        <v>429.12</v>
      </c>
      <c r="Q636" s="24">
        <v>500</v>
      </c>
      <c r="R636" s="21" t="s">
        <v>66</v>
      </c>
      <c r="S636" s="21" t="s">
        <v>67</v>
      </c>
    </row>
    <row r="637" spans="1:19" s="21" customFormat="1" x14ac:dyDescent="0.35">
      <c r="A637" s="26">
        <v>1532417</v>
      </c>
      <c r="B637" s="53">
        <v>411578</v>
      </c>
      <c r="C637" s="26">
        <f>VLOOKUP(TotalFix[[#This Row],[Order]],'Total Fix by SS'!B:C,2,0)</f>
        <v>215</v>
      </c>
      <c r="D637" s="21" t="s">
        <v>59</v>
      </c>
      <c r="E637" s="21" t="s">
        <v>78</v>
      </c>
      <c r="F637" s="21" t="s">
        <v>69</v>
      </c>
      <c r="G637" s="21" t="s">
        <v>62</v>
      </c>
      <c r="H637" s="21" t="s">
        <v>70</v>
      </c>
      <c r="I637" s="21" t="s">
        <v>79</v>
      </c>
      <c r="J637" s="22">
        <v>43639</v>
      </c>
      <c r="K637" s="23">
        <v>0.32138888888889</v>
      </c>
      <c r="L637" s="22">
        <v>43639</v>
      </c>
      <c r="M637" s="23">
        <v>0.32138888888889</v>
      </c>
      <c r="N637" s="24">
        <v>20</v>
      </c>
      <c r="O637" s="21" t="s">
        <v>66</v>
      </c>
      <c r="P637" s="46">
        <f>TotalFix[[#This Row],[Confirmed activ. 3 (ILE03)]]</f>
        <v>20</v>
      </c>
      <c r="Q637" s="24">
        <v>20</v>
      </c>
      <c r="R637" s="21" t="s">
        <v>66</v>
      </c>
      <c r="S637" s="21" t="s">
        <v>72</v>
      </c>
    </row>
    <row r="638" spans="1:19" s="21" customFormat="1" x14ac:dyDescent="0.35">
      <c r="A638" s="26">
        <v>1532417</v>
      </c>
      <c r="B638" s="53">
        <v>411578</v>
      </c>
      <c r="C638" s="26">
        <f>VLOOKUP(TotalFix[[#This Row],[Order]],'Total Fix by SS'!B:C,2,0)</f>
        <v>215</v>
      </c>
      <c r="D638" s="21" t="s">
        <v>59</v>
      </c>
      <c r="E638" s="21" t="s">
        <v>80</v>
      </c>
      <c r="F638" s="21" t="s">
        <v>69</v>
      </c>
      <c r="G638" s="21" t="s">
        <v>62</v>
      </c>
      <c r="H638" s="21" t="s">
        <v>70</v>
      </c>
      <c r="I638" s="21" t="s">
        <v>81</v>
      </c>
      <c r="J638" s="22">
        <v>43639</v>
      </c>
      <c r="K638" s="23">
        <v>0.32143518518518999</v>
      </c>
      <c r="L638" s="22">
        <v>43639</v>
      </c>
      <c r="M638" s="23">
        <v>0.32143518518518999</v>
      </c>
      <c r="N638" s="24">
        <v>20</v>
      </c>
      <c r="O638" s="21" t="s">
        <v>66</v>
      </c>
      <c r="P638" s="46">
        <f>TotalFix[[#This Row],[Confirmed activ. 3 (ILE03)]]</f>
        <v>20</v>
      </c>
      <c r="Q638" s="24">
        <v>20</v>
      </c>
      <c r="R638" s="21" t="s">
        <v>66</v>
      </c>
      <c r="S638" s="21" t="s">
        <v>72</v>
      </c>
    </row>
    <row r="639" spans="1:19" s="21" customFormat="1" x14ac:dyDescent="0.35">
      <c r="A639" s="26">
        <v>1532417</v>
      </c>
      <c r="B639" s="53">
        <v>411578</v>
      </c>
      <c r="C639" s="26">
        <f>VLOOKUP(TotalFix[[#This Row],[Order]],'Total Fix by SS'!B:C,2,0)</f>
        <v>215</v>
      </c>
      <c r="D639" s="21" t="s">
        <v>59</v>
      </c>
      <c r="E639" s="21" t="s">
        <v>82</v>
      </c>
      <c r="F639" s="21" t="s">
        <v>83</v>
      </c>
      <c r="G639" s="21" t="s">
        <v>62</v>
      </c>
      <c r="H639" s="21" t="s">
        <v>84</v>
      </c>
      <c r="I639" s="21" t="s">
        <v>84</v>
      </c>
      <c r="J639" s="22">
        <v>43639</v>
      </c>
      <c r="K639" s="23">
        <v>0.37135416666666998</v>
      </c>
      <c r="L639" s="22">
        <v>43639</v>
      </c>
      <c r="M639" s="23">
        <v>0.44047453703703998</v>
      </c>
      <c r="N639" s="25">
        <v>1.659</v>
      </c>
      <c r="O639" s="21" t="s">
        <v>77</v>
      </c>
      <c r="P639" s="46">
        <f>TotalFix[[#This Row],[Confirmed activ. 3 (ILE03)]]*60</f>
        <v>99.54</v>
      </c>
      <c r="Q639" s="24">
        <v>450</v>
      </c>
      <c r="R639" s="21" t="s">
        <v>66</v>
      </c>
      <c r="S639" s="21" t="s">
        <v>67</v>
      </c>
    </row>
    <row r="640" spans="1:19" s="21" customFormat="1" x14ac:dyDescent="0.35">
      <c r="A640" s="26">
        <v>1532417</v>
      </c>
      <c r="B640" s="53">
        <v>411578</v>
      </c>
      <c r="C640" s="26">
        <f>VLOOKUP(TotalFix[[#This Row],[Order]],'Total Fix by SS'!B:C,2,0)</f>
        <v>215</v>
      </c>
      <c r="D640" s="21" t="s">
        <v>59</v>
      </c>
      <c r="E640" s="21" t="s">
        <v>85</v>
      </c>
      <c r="F640" s="21" t="s">
        <v>86</v>
      </c>
      <c r="G640" s="21" t="s">
        <v>62</v>
      </c>
      <c r="H640" s="21" t="s">
        <v>87</v>
      </c>
      <c r="I640" s="21" t="s">
        <v>87</v>
      </c>
      <c r="J640" s="22">
        <v>43641</v>
      </c>
      <c r="K640" s="23">
        <v>0.68579861111110996</v>
      </c>
      <c r="L640" s="22">
        <v>43641</v>
      </c>
      <c r="M640" s="23">
        <v>0.68579861111110996</v>
      </c>
      <c r="N640" s="24">
        <v>20</v>
      </c>
      <c r="O640" s="21" t="s">
        <v>66</v>
      </c>
      <c r="P640" s="46">
        <f>TotalFix[[#This Row],[Confirmed activ. 3 (ILE03)]]</f>
        <v>20</v>
      </c>
      <c r="Q640" s="24">
        <v>20</v>
      </c>
      <c r="R640" s="21" t="s">
        <v>66</v>
      </c>
      <c r="S640" s="21" t="s">
        <v>72</v>
      </c>
    </row>
    <row r="641" spans="1:19" s="21" customFormat="1" x14ac:dyDescent="0.35">
      <c r="A641" s="26">
        <v>1532417</v>
      </c>
      <c r="B641" s="53">
        <v>411578</v>
      </c>
      <c r="C641" s="26">
        <f>VLOOKUP(TotalFix[[#This Row],[Order]],'Total Fix by SS'!B:C,2,0)</f>
        <v>215</v>
      </c>
      <c r="D641" s="21" t="s">
        <v>59</v>
      </c>
      <c r="E641" s="21" t="s">
        <v>88</v>
      </c>
      <c r="F641" s="21" t="s">
        <v>89</v>
      </c>
      <c r="G641" s="21" t="s">
        <v>90</v>
      </c>
      <c r="H641" s="21" t="s">
        <v>91</v>
      </c>
      <c r="I641" s="21" t="s">
        <v>92</v>
      </c>
      <c r="J641" s="22"/>
      <c r="K641" s="23">
        <v>0</v>
      </c>
      <c r="L641" s="22"/>
      <c r="M641" s="23">
        <v>0</v>
      </c>
      <c r="N641" s="25">
        <v>0</v>
      </c>
      <c r="O641" s="21" t="s">
        <v>93</v>
      </c>
      <c r="P641" s="46"/>
      <c r="Q641" s="24">
        <v>0</v>
      </c>
      <c r="R641" s="21" t="s">
        <v>66</v>
      </c>
      <c r="S641" s="21" t="s">
        <v>94</v>
      </c>
    </row>
    <row r="642" spans="1:19" s="21" customFormat="1" x14ac:dyDescent="0.35">
      <c r="A642" s="26">
        <v>1532417</v>
      </c>
      <c r="B642" s="53">
        <v>411578</v>
      </c>
      <c r="C642" s="26">
        <f>VLOOKUP(TotalFix[[#This Row],[Order]],'Total Fix by SS'!B:C,2,0)</f>
        <v>215</v>
      </c>
      <c r="D642" s="21" t="s">
        <v>59</v>
      </c>
      <c r="E642" s="21" t="s">
        <v>95</v>
      </c>
      <c r="F642" s="21" t="s">
        <v>61</v>
      </c>
      <c r="G642" s="21" t="s">
        <v>62</v>
      </c>
      <c r="H642" s="21" t="s">
        <v>63</v>
      </c>
      <c r="I642" s="21" t="s">
        <v>96</v>
      </c>
      <c r="J642" s="22">
        <v>43641</v>
      </c>
      <c r="K642" s="23">
        <v>0.68906250000000002</v>
      </c>
      <c r="L642" s="22">
        <v>43641</v>
      </c>
      <c r="M642" s="23">
        <v>0.69777777777778005</v>
      </c>
      <c r="N642" s="25">
        <v>2.5169999999999999</v>
      </c>
      <c r="O642" s="21" t="s">
        <v>66</v>
      </c>
      <c r="P642" s="46">
        <f>TotalFix[[#This Row],[Confirmed activ. 3 (ILE03)]]</f>
        <v>2.5169999999999999</v>
      </c>
      <c r="Q642" s="24">
        <v>40</v>
      </c>
      <c r="R642" s="21" t="s">
        <v>66</v>
      </c>
      <c r="S642" s="21" t="s">
        <v>67</v>
      </c>
    </row>
    <row r="643" spans="1:19" s="21" customFormat="1" x14ac:dyDescent="0.35">
      <c r="A643" s="26">
        <v>1532417</v>
      </c>
      <c r="B643" s="53">
        <v>411578</v>
      </c>
      <c r="C643" s="26">
        <f>VLOOKUP(TotalFix[[#This Row],[Order]],'Total Fix by SS'!B:C,2,0)</f>
        <v>215</v>
      </c>
      <c r="D643" s="21" t="s">
        <v>59</v>
      </c>
      <c r="E643" s="21" t="s">
        <v>97</v>
      </c>
      <c r="F643" s="21" t="s">
        <v>69</v>
      </c>
      <c r="G643" s="21" t="s">
        <v>62</v>
      </c>
      <c r="H643" s="21" t="s">
        <v>70</v>
      </c>
      <c r="I643" s="21" t="s">
        <v>98</v>
      </c>
      <c r="J643" s="22">
        <v>43643</v>
      </c>
      <c r="K643" s="23">
        <v>0.50003472222222001</v>
      </c>
      <c r="L643" s="22">
        <v>43643</v>
      </c>
      <c r="M643" s="23">
        <v>0.50003472222222001</v>
      </c>
      <c r="N643" s="24">
        <v>20</v>
      </c>
      <c r="O643" s="21" t="s">
        <v>66</v>
      </c>
      <c r="P643" s="46">
        <f>TotalFix[[#This Row],[Confirmed activ. 3 (ILE03)]]</f>
        <v>20</v>
      </c>
      <c r="Q643" s="24">
        <v>20</v>
      </c>
      <c r="R643" s="21" t="s">
        <v>66</v>
      </c>
      <c r="S643" s="21" t="s">
        <v>72</v>
      </c>
    </row>
    <row r="644" spans="1:19" s="21" customFormat="1" x14ac:dyDescent="0.35">
      <c r="A644" s="26">
        <v>1532417</v>
      </c>
      <c r="B644" s="53">
        <v>411578</v>
      </c>
      <c r="C644" s="26">
        <f>VLOOKUP(TotalFix[[#This Row],[Order]],'Total Fix by SS'!B:C,2,0)</f>
        <v>215</v>
      </c>
      <c r="D644" s="21" t="s">
        <v>59</v>
      </c>
      <c r="E644" s="21" t="s">
        <v>99</v>
      </c>
      <c r="F644" s="21" t="s">
        <v>69</v>
      </c>
      <c r="G644" s="21" t="s">
        <v>62</v>
      </c>
      <c r="H644" s="21" t="s">
        <v>70</v>
      </c>
      <c r="I644" s="21" t="s">
        <v>100</v>
      </c>
      <c r="J644" s="22">
        <v>43643</v>
      </c>
      <c r="K644" s="23">
        <v>0.50012731481480999</v>
      </c>
      <c r="L644" s="22">
        <v>43643</v>
      </c>
      <c r="M644" s="23">
        <v>0.50012731481480999</v>
      </c>
      <c r="N644" s="24">
        <v>50</v>
      </c>
      <c r="O644" s="21" t="s">
        <v>66</v>
      </c>
      <c r="P644" s="46">
        <f>TotalFix[[#This Row],[Confirmed activ. 3 (ILE03)]]</f>
        <v>50</v>
      </c>
      <c r="Q644" s="24">
        <v>50</v>
      </c>
      <c r="R644" s="21" t="s">
        <v>66</v>
      </c>
      <c r="S644" s="21" t="s">
        <v>72</v>
      </c>
    </row>
    <row r="645" spans="1:19" s="21" customFormat="1" x14ac:dyDescent="0.35">
      <c r="A645" s="26">
        <v>1532417</v>
      </c>
      <c r="B645" s="53">
        <v>411578</v>
      </c>
      <c r="C645" s="26">
        <f>VLOOKUP(TotalFix[[#This Row],[Order]],'Total Fix by SS'!B:C,2,0)</f>
        <v>215</v>
      </c>
      <c r="D645" s="21" t="s">
        <v>59</v>
      </c>
      <c r="E645" s="21" t="s">
        <v>101</v>
      </c>
      <c r="F645" s="21" t="s">
        <v>102</v>
      </c>
      <c r="G645" s="21" t="s">
        <v>62</v>
      </c>
      <c r="H645" s="21" t="s">
        <v>100</v>
      </c>
      <c r="I645" s="21" t="s">
        <v>103</v>
      </c>
      <c r="J645" s="22">
        <v>43643</v>
      </c>
      <c r="K645" s="23">
        <v>0.50021990740740996</v>
      </c>
      <c r="L645" s="22">
        <v>43643</v>
      </c>
      <c r="M645" s="23">
        <v>0.50021990740740996</v>
      </c>
      <c r="N645" s="24">
        <v>10</v>
      </c>
      <c r="O645" s="21" t="s">
        <v>66</v>
      </c>
      <c r="P645" s="46">
        <f>TotalFix[[#This Row],[Confirmed activ. 3 (ILE03)]]</f>
        <v>10</v>
      </c>
      <c r="Q645" s="24">
        <v>10</v>
      </c>
      <c r="R645" s="21" t="s">
        <v>66</v>
      </c>
      <c r="S645" s="21" t="s">
        <v>72</v>
      </c>
    </row>
    <row r="646" spans="1:19" s="21" customFormat="1" x14ac:dyDescent="0.35">
      <c r="A646" s="26">
        <v>1532417</v>
      </c>
      <c r="B646" s="53">
        <v>411578</v>
      </c>
      <c r="C646" s="26">
        <f>VLOOKUP(TotalFix[[#This Row],[Order]],'Total Fix by SS'!B:C,2,0)</f>
        <v>215</v>
      </c>
      <c r="D646" s="21" t="s">
        <v>59</v>
      </c>
      <c r="E646" s="21" t="s">
        <v>104</v>
      </c>
      <c r="F646" s="21" t="s">
        <v>102</v>
      </c>
      <c r="G646" s="21" t="s">
        <v>105</v>
      </c>
      <c r="H646" s="21" t="s">
        <v>100</v>
      </c>
      <c r="I646" s="21" t="s">
        <v>106</v>
      </c>
      <c r="J646" s="22">
        <v>43643</v>
      </c>
      <c r="K646" s="23">
        <v>0.57076388888888996</v>
      </c>
      <c r="L646" s="22">
        <v>43643</v>
      </c>
      <c r="M646" s="23">
        <v>0.57076388888888996</v>
      </c>
      <c r="N646" s="24">
        <v>10</v>
      </c>
      <c r="O646" s="21" t="s">
        <v>66</v>
      </c>
      <c r="P646" s="46">
        <f>TotalFix[[#This Row],[Confirmed activ. 3 (ILE03)]]</f>
        <v>10</v>
      </c>
      <c r="Q646" s="24">
        <v>10</v>
      </c>
      <c r="R646" s="21" t="s">
        <v>66</v>
      </c>
      <c r="S646" s="21" t="s">
        <v>72</v>
      </c>
    </row>
    <row r="647" spans="1:19" s="21" customFormat="1" x14ac:dyDescent="0.35">
      <c r="A647" s="26">
        <v>1532417</v>
      </c>
      <c r="B647" s="53">
        <v>411578</v>
      </c>
      <c r="C647" s="26">
        <f>VLOOKUP(TotalFix[[#This Row],[Order]],'Total Fix by SS'!B:C,2,0)</f>
        <v>215</v>
      </c>
      <c r="D647" s="21" t="s">
        <v>107</v>
      </c>
      <c r="E647" s="21" t="s">
        <v>60</v>
      </c>
      <c r="F647" s="21" t="s">
        <v>61</v>
      </c>
      <c r="G647" s="21" t="s">
        <v>90</v>
      </c>
      <c r="H647" s="21" t="s">
        <v>63</v>
      </c>
      <c r="I647" s="21" t="s">
        <v>108</v>
      </c>
      <c r="J647" s="22">
        <v>43633</v>
      </c>
      <c r="K647" s="23">
        <v>0.32655092592592999</v>
      </c>
      <c r="L647" s="22">
        <v>43636</v>
      </c>
      <c r="M647" s="23">
        <v>0.55281250000000004</v>
      </c>
      <c r="N647" s="25">
        <v>18.635999999999999</v>
      </c>
      <c r="O647" s="21" t="s">
        <v>77</v>
      </c>
      <c r="P647" s="46">
        <f>TotalFix[[#This Row],[Confirmed activ. 3 (ILE03)]]*60</f>
        <v>1118.1599999999999</v>
      </c>
      <c r="Q647" s="24">
        <v>1</v>
      </c>
      <c r="R647" s="21" t="s">
        <v>66</v>
      </c>
      <c r="S647" s="21" t="s">
        <v>67</v>
      </c>
    </row>
    <row r="648" spans="1:19" s="21" customFormat="1" x14ac:dyDescent="0.35">
      <c r="A648" s="26">
        <v>1532417</v>
      </c>
      <c r="B648" s="53">
        <v>411578</v>
      </c>
      <c r="C648" s="26">
        <f>VLOOKUP(TotalFix[[#This Row],[Order]],'Total Fix by SS'!B:C,2,0)</f>
        <v>215</v>
      </c>
      <c r="D648" s="21" t="s">
        <v>109</v>
      </c>
      <c r="E648" s="21" t="s">
        <v>82</v>
      </c>
      <c r="F648" s="21" t="s">
        <v>83</v>
      </c>
      <c r="G648" s="21" t="s">
        <v>90</v>
      </c>
      <c r="H648" s="21" t="s">
        <v>84</v>
      </c>
      <c r="I648" s="21" t="s">
        <v>110</v>
      </c>
      <c r="J648" s="22"/>
      <c r="K648" s="23">
        <v>0</v>
      </c>
      <c r="L648" s="22"/>
      <c r="M648" s="23">
        <v>0</v>
      </c>
      <c r="N648" s="25">
        <v>0</v>
      </c>
      <c r="O648" s="21" t="s">
        <v>93</v>
      </c>
      <c r="P648" s="46"/>
      <c r="Q648" s="24">
        <v>5</v>
      </c>
      <c r="R648" s="21" t="s">
        <v>66</v>
      </c>
      <c r="S648" s="21" t="s">
        <v>94</v>
      </c>
    </row>
    <row r="649" spans="1:19" s="21" customFormat="1" x14ac:dyDescent="0.35">
      <c r="A649" s="26">
        <v>1532418</v>
      </c>
      <c r="B649" s="53">
        <v>411578</v>
      </c>
      <c r="C649" s="26">
        <f>VLOOKUP(TotalFix[[#This Row],[Order]],'Total Fix by SS'!B:C,2,0)</f>
        <v>215</v>
      </c>
      <c r="D649" s="21" t="s">
        <v>59</v>
      </c>
      <c r="E649" s="21" t="s">
        <v>60</v>
      </c>
      <c r="F649" s="21" t="s">
        <v>61</v>
      </c>
      <c r="G649" s="21" t="s">
        <v>62</v>
      </c>
      <c r="H649" s="21" t="s">
        <v>63</v>
      </c>
      <c r="I649" s="21" t="s">
        <v>64</v>
      </c>
      <c r="J649" s="22">
        <v>43627</v>
      </c>
      <c r="K649" s="23">
        <v>0.38424768518518998</v>
      </c>
      <c r="L649" s="22">
        <v>43627</v>
      </c>
      <c r="M649" s="23">
        <v>0.62502314814814997</v>
      </c>
      <c r="N649" s="25">
        <v>2.9049999999999998</v>
      </c>
      <c r="O649" s="21" t="s">
        <v>77</v>
      </c>
      <c r="P649" s="46">
        <f>TotalFix[[#This Row],[Confirmed activ. 3 (ILE03)]]*60</f>
        <v>174.29999999999998</v>
      </c>
      <c r="Q649" s="24">
        <v>20</v>
      </c>
      <c r="R649" s="21" t="s">
        <v>66</v>
      </c>
      <c r="S649" s="21" t="s">
        <v>67</v>
      </c>
    </row>
    <row r="650" spans="1:19" s="21" customFormat="1" x14ac:dyDescent="0.35">
      <c r="A650" s="26">
        <v>1532418</v>
      </c>
      <c r="B650" s="53">
        <v>411578</v>
      </c>
      <c r="C650" s="26">
        <f>VLOOKUP(TotalFix[[#This Row],[Order]],'Total Fix by SS'!B:C,2,0)</f>
        <v>215</v>
      </c>
      <c r="D650" s="21" t="s">
        <v>59</v>
      </c>
      <c r="E650" s="21" t="s">
        <v>68</v>
      </c>
      <c r="F650" s="21" t="s">
        <v>69</v>
      </c>
      <c r="G650" s="21" t="s">
        <v>62</v>
      </c>
      <c r="H650" s="21" t="s">
        <v>70</v>
      </c>
      <c r="I650" s="21" t="s">
        <v>71</v>
      </c>
      <c r="J650" s="22">
        <v>43632</v>
      </c>
      <c r="K650" s="23">
        <v>0.53849537037036999</v>
      </c>
      <c r="L650" s="22">
        <v>43632</v>
      </c>
      <c r="M650" s="23">
        <v>0.53849537037036999</v>
      </c>
      <c r="N650" s="24">
        <v>30</v>
      </c>
      <c r="O650" s="21" t="s">
        <v>66</v>
      </c>
      <c r="P650" s="46">
        <f>TotalFix[[#This Row],[Confirmed activ. 3 (ILE03)]]</f>
        <v>30</v>
      </c>
      <c r="Q650" s="24">
        <v>30</v>
      </c>
      <c r="R650" s="21" t="s">
        <v>66</v>
      </c>
      <c r="S650" s="21" t="s">
        <v>72</v>
      </c>
    </row>
    <row r="651" spans="1:19" s="21" customFormat="1" x14ac:dyDescent="0.35">
      <c r="A651" s="26">
        <v>1532418</v>
      </c>
      <c r="B651" s="53">
        <v>411578</v>
      </c>
      <c r="C651" s="26">
        <f>VLOOKUP(TotalFix[[#This Row],[Order]],'Total Fix by SS'!B:C,2,0)</f>
        <v>215</v>
      </c>
      <c r="D651" s="21" t="s">
        <v>59</v>
      </c>
      <c r="E651" s="21" t="s">
        <v>73</v>
      </c>
      <c r="F651" s="21" t="s">
        <v>61</v>
      </c>
      <c r="G651" s="21" t="s">
        <v>62</v>
      </c>
      <c r="H651" s="21" t="s">
        <v>63</v>
      </c>
      <c r="I651" s="21" t="s">
        <v>74</v>
      </c>
      <c r="J651" s="22">
        <v>43632</v>
      </c>
      <c r="K651" s="23">
        <v>0.58385416666667</v>
      </c>
      <c r="L651" s="22">
        <v>43633</v>
      </c>
      <c r="M651" s="23">
        <v>0.75167824074073997</v>
      </c>
      <c r="N651" s="25">
        <v>12.387</v>
      </c>
      <c r="O651" s="21" t="s">
        <v>77</v>
      </c>
      <c r="P651" s="46">
        <f>TotalFix[[#This Row],[Confirmed activ. 3 (ILE03)]]*60</f>
        <v>743.22</v>
      </c>
      <c r="Q651" s="24">
        <v>200</v>
      </c>
      <c r="R651" s="21" t="s">
        <v>66</v>
      </c>
      <c r="S651" s="21" t="s">
        <v>67</v>
      </c>
    </row>
    <row r="652" spans="1:19" s="21" customFormat="1" x14ac:dyDescent="0.35">
      <c r="A652" s="26">
        <v>1532418</v>
      </c>
      <c r="B652" s="53">
        <v>411578</v>
      </c>
      <c r="C652" s="26">
        <f>VLOOKUP(TotalFix[[#This Row],[Order]],'Total Fix by SS'!B:C,2,0)</f>
        <v>215</v>
      </c>
      <c r="D652" s="21" t="s">
        <v>59</v>
      </c>
      <c r="E652" s="21" t="s">
        <v>75</v>
      </c>
      <c r="F652" s="21" t="s">
        <v>61</v>
      </c>
      <c r="G652" s="21" t="s">
        <v>62</v>
      </c>
      <c r="H652" s="21" t="s">
        <v>63</v>
      </c>
      <c r="I652" s="21" t="s">
        <v>76</v>
      </c>
      <c r="J652" s="22">
        <v>43634</v>
      </c>
      <c r="K652" s="23">
        <v>0.30965277777778</v>
      </c>
      <c r="L652" s="22">
        <v>43634</v>
      </c>
      <c r="M652" s="23">
        <v>0.69297453703704004</v>
      </c>
      <c r="N652" s="25">
        <v>9.1999999999999993</v>
      </c>
      <c r="O652" s="21" t="s">
        <v>77</v>
      </c>
      <c r="P652" s="46">
        <f>TotalFix[[#This Row],[Confirmed activ. 3 (ILE03)]]*60</f>
        <v>552</v>
      </c>
      <c r="Q652" s="24">
        <v>500</v>
      </c>
      <c r="R652" s="21" t="s">
        <v>66</v>
      </c>
      <c r="S652" s="21" t="s">
        <v>67</v>
      </c>
    </row>
    <row r="653" spans="1:19" s="21" customFormat="1" x14ac:dyDescent="0.35">
      <c r="A653" s="26">
        <v>1532418</v>
      </c>
      <c r="B653" s="53">
        <v>411578</v>
      </c>
      <c r="C653" s="26">
        <f>VLOOKUP(TotalFix[[#This Row],[Order]],'Total Fix by SS'!B:C,2,0)</f>
        <v>215</v>
      </c>
      <c r="D653" s="21" t="s">
        <v>59</v>
      </c>
      <c r="E653" s="21" t="s">
        <v>78</v>
      </c>
      <c r="F653" s="21" t="s">
        <v>69</v>
      </c>
      <c r="G653" s="21" t="s">
        <v>62</v>
      </c>
      <c r="H653" s="21" t="s">
        <v>70</v>
      </c>
      <c r="I653" s="21" t="s">
        <v>79</v>
      </c>
      <c r="J653" s="22">
        <v>43634</v>
      </c>
      <c r="K653" s="23">
        <v>0.73475694444443995</v>
      </c>
      <c r="L653" s="22">
        <v>43634</v>
      </c>
      <c r="M653" s="23">
        <v>0.73475694444443995</v>
      </c>
      <c r="N653" s="24">
        <v>20</v>
      </c>
      <c r="O653" s="21" t="s">
        <v>66</v>
      </c>
      <c r="P653" s="46">
        <f>TotalFix[[#This Row],[Confirmed activ. 3 (ILE03)]]</f>
        <v>20</v>
      </c>
      <c r="Q653" s="24">
        <v>20</v>
      </c>
      <c r="R653" s="21" t="s">
        <v>66</v>
      </c>
      <c r="S653" s="21" t="s">
        <v>72</v>
      </c>
    </row>
    <row r="654" spans="1:19" s="21" customFormat="1" x14ac:dyDescent="0.35">
      <c r="A654" s="26">
        <v>1532418</v>
      </c>
      <c r="B654" s="53">
        <v>411578</v>
      </c>
      <c r="C654" s="26">
        <f>VLOOKUP(TotalFix[[#This Row],[Order]],'Total Fix by SS'!B:C,2,0)</f>
        <v>215</v>
      </c>
      <c r="D654" s="21" t="s">
        <v>59</v>
      </c>
      <c r="E654" s="21" t="s">
        <v>80</v>
      </c>
      <c r="F654" s="21" t="s">
        <v>69</v>
      </c>
      <c r="G654" s="21" t="s">
        <v>62</v>
      </c>
      <c r="H654" s="21" t="s">
        <v>70</v>
      </c>
      <c r="I654" s="21" t="s">
        <v>81</v>
      </c>
      <c r="J654" s="22">
        <v>43635</v>
      </c>
      <c r="K654" s="23">
        <v>0.39388888888889001</v>
      </c>
      <c r="L654" s="22">
        <v>43635</v>
      </c>
      <c r="M654" s="23">
        <v>0.39388888888889001</v>
      </c>
      <c r="N654" s="24">
        <v>20</v>
      </c>
      <c r="O654" s="21" t="s">
        <v>66</v>
      </c>
      <c r="P654" s="46">
        <f>TotalFix[[#This Row],[Confirmed activ. 3 (ILE03)]]</f>
        <v>20</v>
      </c>
      <c r="Q654" s="24">
        <v>20</v>
      </c>
      <c r="R654" s="21" t="s">
        <v>66</v>
      </c>
      <c r="S654" s="21" t="s">
        <v>72</v>
      </c>
    </row>
    <row r="655" spans="1:19" s="21" customFormat="1" x14ac:dyDescent="0.35">
      <c r="A655" s="26">
        <v>1532418</v>
      </c>
      <c r="B655" s="53">
        <v>411578</v>
      </c>
      <c r="C655" s="26">
        <f>VLOOKUP(TotalFix[[#This Row],[Order]],'Total Fix by SS'!B:C,2,0)</f>
        <v>215</v>
      </c>
      <c r="D655" s="21" t="s">
        <v>59</v>
      </c>
      <c r="E655" s="21" t="s">
        <v>82</v>
      </c>
      <c r="F655" s="21" t="s">
        <v>83</v>
      </c>
      <c r="G655" s="21" t="s">
        <v>62</v>
      </c>
      <c r="H655" s="21" t="s">
        <v>84</v>
      </c>
      <c r="I655" s="21" t="s">
        <v>84</v>
      </c>
      <c r="J655" s="22">
        <v>43635</v>
      </c>
      <c r="K655" s="23">
        <v>0.49680555555556</v>
      </c>
      <c r="L655" s="22">
        <v>43636</v>
      </c>
      <c r="M655" s="23">
        <v>0.28696759259259003</v>
      </c>
      <c r="N655" s="25">
        <v>5.36</v>
      </c>
      <c r="O655" s="21" t="s">
        <v>77</v>
      </c>
      <c r="P655" s="46">
        <f>TotalFix[[#This Row],[Confirmed activ. 3 (ILE03)]]*60</f>
        <v>321.60000000000002</v>
      </c>
      <c r="Q655" s="24">
        <v>450</v>
      </c>
      <c r="R655" s="21" t="s">
        <v>66</v>
      </c>
      <c r="S655" s="21" t="s">
        <v>67</v>
      </c>
    </row>
    <row r="656" spans="1:19" s="21" customFormat="1" x14ac:dyDescent="0.35">
      <c r="A656" s="26">
        <v>1532418</v>
      </c>
      <c r="B656" s="53">
        <v>411578</v>
      </c>
      <c r="C656" s="26">
        <f>VLOOKUP(TotalFix[[#This Row],[Order]],'Total Fix by SS'!B:C,2,0)</f>
        <v>215</v>
      </c>
      <c r="D656" s="21" t="s">
        <v>59</v>
      </c>
      <c r="E656" s="21" t="s">
        <v>85</v>
      </c>
      <c r="F656" s="21" t="s">
        <v>86</v>
      </c>
      <c r="G656" s="21" t="s">
        <v>62</v>
      </c>
      <c r="H656" s="21" t="s">
        <v>87</v>
      </c>
      <c r="I656" s="21" t="s">
        <v>87</v>
      </c>
      <c r="J656" s="22">
        <v>43639</v>
      </c>
      <c r="K656" s="23">
        <v>0.35890046296296002</v>
      </c>
      <c r="L656" s="22">
        <v>43639</v>
      </c>
      <c r="M656" s="23">
        <v>0.35890046296296002</v>
      </c>
      <c r="N656" s="24">
        <v>20</v>
      </c>
      <c r="O656" s="21" t="s">
        <v>66</v>
      </c>
      <c r="P656" s="46">
        <f>TotalFix[[#This Row],[Confirmed activ. 3 (ILE03)]]</f>
        <v>20</v>
      </c>
      <c r="Q656" s="24">
        <v>20</v>
      </c>
      <c r="R656" s="21" t="s">
        <v>66</v>
      </c>
      <c r="S656" s="21" t="s">
        <v>72</v>
      </c>
    </row>
    <row r="657" spans="1:19" s="21" customFormat="1" x14ac:dyDescent="0.35">
      <c r="A657" s="26">
        <v>1532418</v>
      </c>
      <c r="B657" s="53">
        <v>411578</v>
      </c>
      <c r="C657" s="26">
        <f>VLOOKUP(TotalFix[[#This Row],[Order]],'Total Fix by SS'!B:C,2,0)</f>
        <v>215</v>
      </c>
      <c r="D657" s="21" t="s">
        <v>59</v>
      </c>
      <c r="E657" s="21" t="s">
        <v>88</v>
      </c>
      <c r="F657" s="21" t="s">
        <v>89</v>
      </c>
      <c r="G657" s="21" t="s">
        <v>90</v>
      </c>
      <c r="H657" s="21" t="s">
        <v>91</v>
      </c>
      <c r="I657" s="21" t="s">
        <v>92</v>
      </c>
      <c r="J657" s="22"/>
      <c r="K657" s="23">
        <v>0</v>
      </c>
      <c r="L657" s="22"/>
      <c r="M657" s="23">
        <v>0</v>
      </c>
      <c r="N657" s="25">
        <v>0</v>
      </c>
      <c r="O657" s="21" t="s">
        <v>93</v>
      </c>
      <c r="P657" s="46"/>
      <c r="Q657" s="24">
        <v>0</v>
      </c>
      <c r="R657" s="21" t="s">
        <v>66</v>
      </c>
      <c r="S657" s="21" t="s">
        <v>94</v>
      </c>
    </row>
    <row r="658" spans="1:19" s="21" customFormat="1" x14ac:dyDescent="0.35">
      <c r="A658" s="26">
        <v>1532418</v>
      </c>
      <c r="B658" s="53">
        <v>411578</v>
      </c>
      <c r="C658" s="26">
        <f>VLOOKUP(TotalFix[[#This Row],[Order]],'Total Fix by SS'!B:C,2,0)</f>
        <v>215</v>
      </c>
      <c r="D658" s="21" t="s">
        <v>59</v>
      </c>
      <c r="E658" s="21" t="s">
        <v>95</v>
      </c>
      <c r="F658" s="21" t="s">
        <v>61</v>
      </c>
      <c r="G658" s="21" t="s">
        <v>62</v>
      </c>
      <c r="H658" s="21" t="s">
        <v>63</v>
      </c>
      <c r="I658" s="21" t="s">
        <v>96</v>
      </c>
      <c r="J658" s="22">
        <v>43641</v>
      </c>
      <c r="K658" s="23">
        <v>0.37849537037037001</v>
      </c>
      <c r="L658" s="22">
        <v>43641</v>
      </c>
      <c r="M658" s="23">
        <v>0.67537037037036995</v>
      </c>
      <c r="N658" s="25">
        <v>2.0030000000000001</v>
      </c>
      <c r="O658" s="21" t="s">
        <v>77</v>
      </c>
      <c r="P658" s="46">
        <f>TotalFix[[#This Row],[Confirmed activ. 3 (ILE03)]]*60</f>
        <v>120.18</v>
      </c>
      <c r="Q658" s="24">
        <v>40</v>
      </c>
      <c r="R658" s="21" t="s">
        <v>66</v>
      </c>
      <c r="S658" s="21" t="s">
        <v>67</v>
      </c>
    </row>
    <row r="659" spans="1:19" s="21" customFormat="1" x14ac:dyDescent="0.35">
      <c r="A659" s="26">
        <v>1532418</v>
      </c>
      <c r="B659" s="53">
        <v>411578</v>
      </c>
      <c r="C659" s="26">
        <f>VLOOKUP(TotalFix[[#This Row],[Order]],'Total Fix by SS'!B:C,2,0)</f>
        <v>215</v>
      </c>
      <c r="D659" s="21" t="s">
        <v>59</v>
      </c>
      <c r="E659" s="21" t="s">
        <v>97</v>
      </c>
      <c r="F659" s="21" t="s">
        <v>69</v>
      </c>
      <c r="G659" s="21" t="s">
        <v>62</v>
      </c>
      <c r="H659" s="21" t="s">
        <v>70</v>
      </c>
      <c r="I659" s="21" t="s">
        <v>98</v>
      </c>
      <c r="J659" s="22">
        <v>43643</v>
      </c>
      <c r="K659" s="23">
        <v>0.57122685185184996</v>
      </c>
      <c r="L659" s="22">
        <v>43643</v>
      </c>
      <c r="M659" s="23">
        <v>0.57122685185184996</v>
      </c>
      <c r="N659" s="24">
        <v>20</v>
      </c>
      <c r="O659" s="21" t="s">
        <v>66</v>
      </c>
      <c r="P659" s="46">
        <f>TotalFix[[#This Row],[Confirmed activ. 3 (ILE03)]]</f>
        <v>20</v>
      </c>
      <c r="Q659" s="24">
        <v>20</v>
      </c>
      <c r="R659" s="21" t="s">
        <v>66</v>
      </c>
      <c r="S659" s="21" t="s">
        <v>72</v>
      </c>
    </row>
    <row r="660" spans="1:19" s="21" customFormat="1" x14ac:dyDescent="0.35">
      <c r="A660" s="26">
        <v>1532418</v>
      </c>
      <c r="B660" s="53">
        <v>411578</v>
      </c>
      <c r="C660" s="26">
        <f>VLOOKUP(TotalFix[[#This Row],[Order]],'Total Fix by SS'!B:C,2,0)</f>
        <v>215</v>
      </c>
      <c r="D660" s="21" t="s">
        <v>59</v>
      </c>
      <c r="E660" s="21" t="s">
        <v>99</v>
      </c>
      <c r="F660" s="21" t="s">
        <v>69</v>
      </c>
      <c r="G660" s="21" t="s">
        <v>62</v>
      </c>
      <c r="H660" s="21" t="s">
        <v>70</v>
      </c>
      <c r="I660" s="21" t="s">
        <v>100</v>
      </c>
      <c r="J660" s="22">
        <v>43643</v>
      </c>
      <c r="K660" s="23">
        <v>0.57135416666667005</v>
      </c>
      <c r="L660" s="22">
        <v>43643</v>
      </c>
      <c r="M660" s="23">
        <v>0.57135416666667005</v>
      </c>
      <c r="N660" s="24">
        <v>50</v>
      </c>
      <c r="O660" s="21" t="s">
        <v>66</v>
      </c>
      <c r="P660" s="46">
        <f>TotalFix[[#This Row],[Confirmed activ. 3 (ILE03)]]</f>
        <v>50</v>
      </c>
      <c r="Q660" s="24">
        <v>50</v>
      </c>
      <c r="R660" s="21" t="s">
        <v>66</v>
      </c>
      <c r="S660" s="21" t="s">
        <v>72</v>
      </c>
    </row>
    <row r="661" spans="1:19" s="21" customFormat="1" x14ac:dyDescent="0.35">
      <c r="A661" s="26">
        <v>1532418</v>
      </c>
      <c r="B661" s="53">
        <v>411578</v>
      </c>
      <c r="C661" s="26">
        <f>VLOOKUP(TotalFix[[#This Row],[Order]],'Total Fix by SS'!B:C,2,0)</f>
        <v>215</v>
      </c>
      <c r="D661" s="21" t="s">
        <v>59</v>
      </c>
      <c r="E661" s="21" t="s">
        <v>101</v>
      </c>
      <c r="F661" s="21" t="s">
        <v>102</v>
      </c>
      <c r="G661" s="21" t="s">
        <v>62</v>
      </c>
      <c r="H661" s="21" t="s">
        <v>100</v>
      </c>
      <c r="I661" s="21" t="s">
        <v>103</v>
      </c>
      <c r="J661" s="22">
        <v>43643</v>
      </c>
      <c r="K661" s="23">
        <v>0.57144675925926003</v>
      </c>
      <c r="L661" s="22">
        <v>43643</v>
      </c>
      <c r="M661" s="23">
        <v>0.57144675925926003</v>
      </c>
      <c r="N661" s="24">
        <v>10</v>
      </c>
      <c r="O661" s="21" t="s">
        <v>66</v>
      </c>
      <c r="P661" s="46">
        <f>TotalFix[[#This Row],[Confirmed activ. 3 (ILE03)]]</f>
        <v>10</v>
      </c>
      <c r="Q661" s="24">
        <v>10</v>
      </c>
      <c r="R661" s="21" t="s">
        <v>66</v>
      </c>
      <c r="S661" s="21" t="s">
        <v>72</v>
      </c>
    </row>
    <row r="662" spans="1:19" s="21" customFormat="1" x14ac:dyDescent="0.35">
      <c r="A662" s="26">
        <v>1532418</v>
      </c>
      <c r="B662" s="53">
        <v>411578</v>
      </c>
      <c r="C662" s="26">
        <f>VLOOKUP(TotalFix[[#This Row],[Order]],'Total Fix by SS'!B:C,2,0)</f>
        <v>215</v>
      </c>
      <c r="D662" s="21" t="s">
        <v>59</v>
      </c>
      <c r="E662" s="21" t="s">
        <v>104</v>
      </c>
      <c r="F662" s="21" t="s">
        <v>102</v>
      </c>
      <c r="G662" s="21" t="s">
        <v>105</v>
      </c>
      <c r="H662" s="21" t="s">
        <v>100</v>
      </c>
      <c r="I662" s="21" t="s">
        <v>106</v>
      </c>
      <c r="J662" s="22">
        <v>43643</v>
      </c>
      <c r="K662" s="23">
        <v>0.57158564814815005</v>
      </c>
      <c r="L662" s="22">
        <v>43643</v>
      </c>
      <c r="M662" s="23">
        <v>0.57158564814815005</v>
      </c>
      <c r="N662" s="24">
        <v>10</v>
      </c>
      <c r="O662" s="21" t="s">
        <v>66</v>
      </c>
      <c r="P662" s="46">
        <f>TotalFix[[#This Row],[Confirmed activ. 3 (ILE03)]]</f>
        <v>10</v>
      </c>
      <c r="Q662" s="24">
        <v>10</v>
      </c>
      <c r="R662" s="21" t="s">
        <v>66</v>
      </c>
      <c r="S662" s="21" t="s">
        <v>72</v>
      </c>
    </row>
    <row r="663" spans="1:19" s="21" customFormat="1" x14ac:dyDescent="0.35">
      <c r="A663" s="26">
        <v>1532418</v>
      </c>
      <c r="B663" s="53">
        <v>411578</v>
      </c>
      <c r="C663" s="26">
        <f>VLOOKUP(TotalFix[[#This Row],[Order]],'Total Fix by SS'!B:C,2,0)</f>
        <v>215</v>
      </c>
      <c r="D663" s="21" t="s">
        <v>107</v>
      </c>
      <c r="E663" s="21" t="s">
        <v>60</v>
      </c>
      <c r="F663" s="21" t="s">
        <v>61</v>
      </c>
      <c r="G663" s="21" t="s">
        <v>90</v>
      </c>
      <c r="H663" s="21" t="s">
        <v>63</v>
      </c>
      <c r="I663" s="21" t="s">
        <v>108</v>
      </c>
      <c r="J663" s="22">
        <v>43632</v>
      </c>
      <c r="K663" s="23">
        <v>0.33050925925926</v>
      </c>
      <c r="L663" s="22">
        <v>43634</v>
      </c>
      <c r="M663" s="23">
        <v>0.69322916666667</v>
      </c>
      <c r="N663" s="25">
        <v>9.1219999999999999</v>
      </c>
      <c r="O663" s="21" t="s">
        <v>77</v>
      </c>
      <c r="P663" s="46">
        <f>TotalFix[[#This Row],[Confirmed activ. 3 (ILE03)]]*60</f>
        <v>547.31999999999994</v>
      </c>
      <c r="Q663" s="24">
        <v>1</v>
      </c>
      <c r="R663" s="21" t="s">
        <v>66</v>
      </c>
      <c r="S663" s="21" t="s">
        <v>67</v>
      </c>
    </row>
    <row r="664" spans="1:19" s="21" customFormat="1" x14ac:dyDescent="0.35">
      <c r="A664" s="26">
        <v>1532418</v>
      </c>
      <c r="B664" s="53">
        <v>411578</v>
      </c>
      <c r="C664" s="26">
        <f>VLOOKUP(TotalFix[[#This Row],[Order]],'Total Fix by SS'!B:C,2,0)</f>
        <v>215</v>
      </c>
      <c r="D664" s="21" t="s">
        <v>109</v>
      </c>
      <c r="E664" s="21" t="s">
        <v>82</v>
      </c>
      <c r="F664" s="21" t="s">
        <v>83</v>
      </c>
      <c r="G664" s="21" t="s">
        <v>90</v>
      </c>
      <c r="H664" s="21" t="s">
        <v>84</v>
      </c>
      <c r="I664" s="21" t="s">
        <v>110</v>
      </c>
      <c r="J664" s="22"/>
      <c r="K664" s="23">
        <v>0</v>
      </c>
      <c r="L664" s="22"/>
      <c r="M664" s="23">
        <v>0</v>
      </c>
      <c r="N664" s="25">
        <v>0</v>
      </c>
      <c r="O664" s="21" t="s">
        <v>93</v>
      </c>
      <c r="P664" s="46"/>
      <c r="Q664" s="24">
        <v>5</v>
      </c>
      <c r="R664" s="21" t="s">
        <v>66</v>
      </c>
      <c r="S664" s="21" t="s">
        <v>94</v>
      </c>
    </row>
    <row r="665" spans="1:19" s="21" customFormat="1" x14ac:dyDescent="0.35">
      <c r="A665" s="26">
        <v>1532419</v>
      </c>
      <c r="B665" s="53">
        <v>411578</v>
      </c>
      <c r="C665" s="26">
        <f>VLOOKUP(TotalFix[[#This Row],[Order]],'Total Fix by SS'!B:C,2,0)</f>
        <v>215</v>
      </c>
      <c r="D665" s="21" t="s">
        <v>59</v>
      </c>
      <c r="E665" s="21" t="s">
        <v>60</v>
      </c>
      <c r="F665" s="21" t="s">
        <v>61</v>
      </c>
      <c r="G665" s="21" t="s">
        <v>62</v>
      </c>
      <c r="H665" s="21" t="s">
        <v>63</v>
      </c>
      <c r="I665" s="21" t="s">
        <v>64</v>
      </c>
      <c r="J665" s="22">
        <v>43628</v>
      </c>
      <c r="K665" s="23">
        <v>0.36444444444444002</v>
      </c>
      <c r="L665" s="22">
        <v>43628</v>
      </c>
      <c r="M665" s="23">
        <v>0.36724537037036997</v>
      </c>
      <c r="N665" s="25">
        <v>1.0669999999999999</v>
      </c>
      <c r="O665" s="21" t="s">
        <v>66</v>
      </c>
      <c r="P665" s="46">
        <f>TotalFix[[#This Row],[Confirmed activ. 3 (ILE03)]]</f>
        <v>1.0669999999999999</v>
      </c>
      <c r="Q665" s="24">
        <v>20</v>
      </c>
      <c r="R665" s="21" t="s">
        <v>66</v>
      </c>
      <c r="S665" s="21" t="s">
        <v>67</v>
      </c>
    </row>
    <row r="666" spans="1:19" s="21" customFormat="1" x14ac:dyDescent="0.35">
      <c r="A666" s="26">
        <v>1532419</v>
      </c>
      <c r="B666" s="53">
        <v>411578</v>
      </c>
      <c r="C666" s="26">
        <f>VLOOKUP(TotalFix[[#This Row],[Order]],'Total Fix by SS'!B:C,2,0)</f>
        <v>215</v>
      </c>
      <c r="D666" s="21" t="s">
        <v>59</v>
      </c>
      <c r="E666" s="21" t="s">
        <v>68</v>
      </c>
      <c r="F666" s="21" t="s">
        <v>69</v>
      </c>
      <c r="G666" s="21" t="s">
        <v>62</v>
      </c>
      <c r="H666" s="21" t="s">
        <v>70</v>
      </c>
      <c r="I666" s="21" t="s">
        <v>71</v>
      </c>
      <c r="J666" s="22">
        <v>43629</v>
      </c>
      <c r="K666" s="23">
        <v>0.36233796296296</v>
      </c>
      <c r="L666" s="22">
        <v>43629</v>
      </c>
      <c r="M666" s="23">
        <v>0.36233796296296</v>
      </c>
      <c r="N666" s="24">
        <v>30</v>
      </c>
      <c r="O666" s="21" t="s">
        <v>66</v>
      </c>
      <c r="P666" s="46">
        <f>TotalFix[[#This Row],[Confirmed activ. 3 (ILE03)]]</f>
        <v>30</v>
      </c>
      <c r="Q666" s="24">
        <v>30</v>
      </c>
      <c r="R666" s="21" t="s">
        <v>66</v>
      </c>
      <c r="S666" s="21" t="s">
        <v>72</v>
      </c>
    </row>
    <row r="667" spans="1:19" s="21" customFormat="1" x14ac:dyDescent="0.35">
      <c r="A667" s="26">
        <v>1532419</v>
      </c>
      <c r="B667" s="53">
        <v>411578</v>
      </c>
      <c r="C667" s="26">
        <f>VLOOKUP(TotalFix[[#This Row],[Order]],'Total Fix by SS'!B:C,2,0)</f>
        <v>215</v>
      </c>
      <c r="D667" s="21" t="s">
        <v>59</v>
      </c>
      <c r="E667" s="21" t="s">
        <v>73</v>
      </c>
      <c r="F667" s="21" t="s">
        <v>61</v>
      </c>
      <c r="G667" s="21" t="s">
        <v>62</v>
      </c>
      <c r="H667" s="21" t="s">
        <v>63</v>
      </c>
      <c r="I667" s="21" t="s">
        <v>74</v>
      </c>
      <c r="J667" s="22">
        <v>43634</v>
      </c>
      <c r="K667" s="23">
        <v>0.52719907407406996</v>
      </c>
      <c r="L667" s="22">
        <v>43634</v>
      </c>
      <c r="M667" s="23">
        <v>0.67422453703703999</v>
      </c>
      <c r="N667" s="25">
        <v>3.5289999999999999</v>
      </c>
      <c r="O667" s="21" t="s">
        <v>77</v>
      </c>
      <c r="P667" s="46">
        <f>TotalFix[[#This Row],[Confirmed activ. 3 (ILE03)]]*60</f>
        <v>211.74</v>
      </c>
      <c r="Q667" s="24">
        <v>200</v>
      </c>
      <c r="R667" s="21" t="s">
        <v>66</v>
      </c>
      <c r="S667" s="21" t="s">
        <v>67</v>
      </c>
    </row>
    <row r="668" spans="1:19" s="21" customFormat="1" x14ac:dyDescent="0.35">
      <c r="A668" s="26">
        <v>1532419</v>
      </c>
      <c r="B668" s="53">
        <v>411578</v>
      </c>
      <c r="C668" s="26">
        <f>VLOOKUP(TotalFix[[#This Row],[Order]],'Total Fix by SS'!B:C,2,0)</f>
        <v>215</v>
      </c>
      <c r="D668" s="21" t="s">
        <v>59</v>
      </c>
      <c r="E668" s="21" t="s">
        <v>75</v>
      </c>
      <c r="F668" s="21" t="s">
        <v>61</v>
      </c>
      <c r="G668" s="21" t="s">
        <v>62</v>
      </c>
      <c r="H668" s="21" t="s">
        <v>63</v>
      </c>
      <c r="I668" s="21" t="s">
        <v>76</v>
      </c>
      <c r="J668" s="22">
        <v>43634</v>
      </c>
      <c r="K668" s="23">
        <v>0.67431712962962997</v>
      </c>
      <c r="L668" s="22">
        <v>43634</v>
      </c>
      <c r="M668" s="23">
        <v>0.74660879629629995</v>
      </c>
      <c r="N668" s="25">
        <v>1.7350000000000001</v>
      </c>
      <c r="O668" s="21" t="s">
        <v>77</v>
      </c>
      <c r="P668" s="46">
        <f>TotalFix[[#This Row],[Confirmed activ. 3 (ILE03)]]*60</f>
        <v>104.10000000000001</v>
      </c>
      <c r="Q668" s="24">
        <v>500</v>
      </c>
      <c r="R668" s="21" t="s">
        <v>66</v>
      </c>
      <c r="S668" s="21" t="s">
        <v>67</v>
      </c>
    </row>
    <row r="669" spans="1:19" s="21" customFormat="1" x14ac:dyDescent="0.35">
      <c r="A669" s="26">
        <v>1532419</v>
      </c>
      <c r="B669" s="53">
        <v>411578</v>
      </c>
      <c r="C669" s="26">
        <f>VLOOKUP(TotalFix[[#This Row],[Order]],'Total Fix by SS'!B:C,2,0)</f>
        <v>215</v>
      </c>
      <c r="D669" s="21" t="s">
        <v>59</v>
      </c>
      <c r="E669" s="21" t="s">
        <v>78</v>
      </c>
      <c r="F669" s="21" t="s">
        <v>69</v>
      </c>
      <c r="G669" s="21" t="s">
        <v>62</v>
      </c>
      <c r="H669" s="21" t="s">
        <v>70</v>
      </c>
      <c r="I669" s="21" t="s">
        <v>79</v>
      </c>
      <c r="J669" s="22">
        <v>43635</v>
      </c>
      <c r="K669" s="23">
        <v>0.39432870370369999</v>
      </c>
      <c r="L669" s="22">
        <v>43635</v>
      </c>
      <c r="M669" s="23">
        <v>0.39432870370369999</v>
      </c>
      <c r="N669" s="24">
        <v>20</v>
      </c>
      <c r="O669" s="21" t="s">
        <v>66</v>
      </c>
      <c r="P669" s="46">
        <f>TotalFix[[#This Row],[Confirmed activ. 3 (ILE03)]]</f>
        <v>20</v>
      </c>
      <c r="Q669" s="24">
        <v>20</v>
      </c>
      <c r="R669" s="21" t="s">
        <v>66</v>
      </c>
      <c r="S669" s="21" t="s">
        <v>72</v>
      </c>
    </row>
    <row r="670" spans="1:19" s="21" customFormat="1" x14ac:dyDescent="0.35">
      <c r="A670" s="26">
        <v>1532419</v>
      </c>
      <c r="B670" s="53">
        <v>411578</v>
      </c>
      <c r="C670" s="26">
        <f>VLOOKUP(TotalFix[[#This Row],[Order]],'Total Fix by SS'!B:C,2,0)</f>
        <v>215</v>
      </c>
      <c r="D670" s="21" t="s">
        <v>59</v>
      </c>
      <c r="E670" s="21" t="s">
        <v>80</v>
      </c>
      <c r="F670" s="21" t="s">
        <v>69</v>
      </c>
      <c r="G670" s="21" t="s">
        <v>62</v>
      </c>
      <c r="H670" s="21" t="s">
        <v>70</v>
      </c>
      <c r="I670" s="21" t="s">
        <v>81</v>
      </c>
      <c r="J670" s="22">
        <v>43635</v>
      </c>
      <c r="K670" s="23">
        <v>0.39439814814815</v>
      </c>
      <c r="L670" s="22">
        <v>43635</v>
      </c>
      <c r="M670" s="23">
        <v>0.39439814814815</v>
      </c>
      <c r="N670" s="24">
        <v>20</v>
      </c>
      <c r="O670" s="21" t="s">
        <v>66</v>
      </c>
      <c r="P670" s="46">
        <f>TotalFix[[#This Row],[Confirmed activ. 3 (ILE03)]]</f>
        <v>20</v>
      </c>
      <c r="Q670" s="24">
        <v>20</v>
      </c>
      <c r="R670" s="21" t="s">
        <v>66</v>
      </c>
      <c r="S670" s="21" t="s">
        <v>72</v>
      </c>
    </row>
    <row r="671" spans="1:19" s="21" customFormat="1" x14ac:dyDescent="0.35">
      <c r="A671" s="26">
        <v>1532419</v>
      </c>
      <c r="B671" s="53">
        <v>411578</v>
      </c>
      <c r="C671" s="26">
        <f>VLOOKUP(TotalFix[[#This Row],[Order]],'Total Fix by SS'!B:C,2,0)</f>
        <v>215</v>
      </c>
      <c r="D671" s="21" t="s">
        <v>59</v>
      </c>
      <c r="E671" s="21" t="s">
        <v>82</v>
      </c>
      <c r="F671" s="21" t="s">
        <v>83</v>
      </c>
      <c r="G671" s="21" t="s">
        <v>62</v>
      </c>
      <c r="H671" s="21" t="s">
        <v>84</v>
      </c>
      <c r="I671" s="21" t="s">
        <v>84</v>
      </c>
      <c r="J671" s="22">
        <v>43635</v>
      </c>
      <c r="K671" s="23">
        <v>0.44902777777778002</v>
      </c>
      <c r="L671" s="22">
        <v>43636</v>
      </c>
      <c r="M671" s="23">
        <v>0.28696759259259003</v>
      </c>
      <c r="N671" s="25">
        <v>5.6150000000000002</v>
      </c>
      <c r="O671" s="21" t="s">
        <v>77</v>
      </c>
      <c r="P671" s="46">
        <f>TotalFix[[#This Row],[Confirmed activ. 3 (ILE03)]]*60</f>
        <v>336.90000000000003</v>
      </c>
      <c r="Q671" s="24">
        <v>450</v>
      </c>
      <c r="R671" s="21" t="s">
        <v>66</v>
      </c>
      <c r="S671" s="21" t="s">
        <v>67</v>
      </c>
    </row>
    <row r="672" spans="1:19" s="21" customFormat="1" x14ac:dyDescent="0.35">
      <c r="A672" s="26">
        <v>1532419</v>
      </c>
      <c r="B672" s="53">
        <v>411578</v>
      </c>
      <c r="C672" s="26">
        <f>VLOOKUP(TotalFix[[#This Row],[Order]],'Total Fix by SS'!B:C,2,0)</f>
        <v>215</v>
      </c>
      <c r="D672" s="21" t="s">
        <v>59</v>
      </c>
      <c r="E672" s="21" t="s">
        <v>85</v>
      </c>
      <c r="F672" s="21" t="s">
        <v>86</v>
      </c>
      <c r="G672" s="21" t="s">
        <v>62</v>
      </c>
      <c r="H672" s="21" t="s">
        <v>87</v>
      </c>
      <c r="I672" s="21" t="s">
        <v>87</v>
      </c>
      <c r="J672" s="22">
        <v>43639</v>
      </c>
      <c r="K672" s="23">
        <v>0.35906250000000001</v>
      </c>
      <c r="L672" s="22">
        <v>43639</v>
      </c>
      <c r="M672" s="23">
        <v>0.35906250000000001</v>
      </c>
      <c r="N672" s="24">
        <v>20</v>
      </c>
      <c r="O672" s="21" t="s">
        <v>66</v>
      </c>
      <c r="P672" s="46">
        <f>TotalFix[[#This Row],[Confirmed activ. 3 (ILE03)]]</f>
        <v>20</v>
      </c>
      <c r="Q672" s="24">
        <v>20</v>
      </c>
      <c r="R672" s="21" t="s">
        <v>66</v>
      </c>
      <c r="S672" s="21" t="s">
        <v>72</v>
      </c>
    </row>
    <row r="673" spans="1:19" s="21" customFormat="1" x14ac:dyDescent="0.35">
      <c r="A673" s="26">
        <v>1532419</v>
      </c>
      <c r="B673" s="53">
        <v>411578</v>
      </c>
      <c r="C673" s="26">
        <f>VLOOKUP(TotalFix[[#This Row],[Order]],'Total Fix by SS'!B:C,2,0)</f>
        <v>215</v>
      </c>
      <c r="D673" s="21" t="s">
        <v>59</v>
      </c>
      <c r="E673" s="21" t="s">
        <v>88</v>
      </c>
      <c r="F673" s="21" t="s">
        <v>89</v>
      </c>
      <c r="G673" s="21" t="s">
        <v>90</v>
      </c>
      <c r="H673" s="21" t="s">
        <v>91</v>
      </c>
      <c r="I673" s="21" t="s">
        <v>92</v>
      </c>
      <c r="J673" s="22"/>
      <c r="K673" s="23">
        <v>0</v>
      </c>
      <c r="L673" s="22"/>
      <c r="M673" s="23">
        <v>0</v>
      </c>
      <c r="N673" s="25">
        <v>0</v>
      </c>
      <c r="O673" s="21" t="s">
        <v>93</v>
      </c>
      <c r="P673" s="46"/>
      <c r="Q673" s="24">
        <v>0</v>
      </c>
      <c r="R673" s="21" t="s">
        <v>66</v>
      </c>
      <c r="S673" s="21" t="s">
        <v>94</v>
      </c>
    </row>
    <row r="674" spans="1:19" s="21" customFormat="1" x14ac:dyDescent="0.35">
      <c r="A674" s="26">
        <v>1532419</v>
      </c>
      <c r="B674" s="53">
        <v>411578</v>
      </c>
      <c r="C674" s="26">
        <f>VLOOKUP(TotalFix[[#This Row],[Order]],'Total Fix by SS'!B:C,2,0)</f>
        <v>215</v>
      </c>
      <c r="D674" s="21" t="s">
        <v>59</v>
      </c>
      <c r="E674" s="21" t="s">
        <v>95</v>
      </c>
      <c r="F674" s="21" t="s">
        <v>61</v>
      </c>
      <c r="G674" s="21" t="s">
        <v>62</v>
      </c>
      <c r="H674" s="21" t="s">
        <v>63</v>
      </c>
      <c r="I674" s="21" t="s">
        <v>96</v>
      </c>
      <c r="J674" s="22">
        <v>43641</v>
      </c>
      <c r="K674" s="23">
        <v>0.68906250000000002</v>
      </c>
      <c r="L674" s="22">
        <v>43641</v>
      </c>
      <c r="M674" s="23">
        <v>0.69777777777778005</v>
      </c>
      <c r="N674" s="25">
        <v>2.5169999999999999</v>
      </c>
      <c r="O674" s="21" t="s">
        <v>66</v>
      </c>
      <c r="P674" s="46">
        <f>TotalFix[[#This Row],[Confirmed activ. 3 (ILE03)]]</f>
        <v>2.5169999999999999</v>
      </c>
      <c r="Q674" s="24">
        <v>40</v>
      </c>
      <c r="R674" s="21" t="s">
        <v>66</v>
      </c>
      <c r="S674" s="21" t="s">
        <v>67</v>
      </c>
    </row>
    <row r="675" spans="1:19" s="21" customFormat="1" x14ac:dyDescent="0.35">
      <c r="A675" s="26">
        <v>1532419</v>
      </c>
      <c r="B675" s="53">
        <v>411578</v>
      </c>
      <c r="C675" s="26">
        <f>VLOOKUP(TotalFix[[#This Row],[Order]],'Total Fix by SS'!B:C,2,0)</f>
        <v>215</v>
      </c>
      <c r="D675" s="21" t="s">
        <v>59</v>
      </c>
      <c r="E675" s="21" t="s">
        <v>97</v>
      </c>
      <c r="F675" s="21" t="s">
        <v>69</v>
      </c>
      <c r="G675" s="21" t="s">
        <v>62</v>
      </c>
      <c r="H675" s="21" t="s">
        <v>70</v>
      </c>
      <c r="I675" s="21" t="s">
        <v>98</v>
      </c>
      <c r="J675" s="22">
        <v>43643</v>
      </c>
      <c r="K675" s="23">
        <v>0.57177083333333001</v>
      </c>
      <c r="L675" s="22">
        <v>43643</v>
      </c>
      <c r="M675" s="23">
        <v>0.57177083333333001</v>
      </c>
      <c r="N675" s="24">
        <v>20</v>
      </c>
      <c r="O675" s="21" t="s">
        <v>66</v>
      </c>
      <c r="P675" s="46">
        <f>TotalFix[[#This Row],[Confirmed activ. 3 (ILE03)]]</f>
        <v>20</v>
      </c>
      <c r="Q675" s="24">
        <v>20</v>
      </c>
      <c r="R675" s="21" t="s">
        <v>66</v>
      </c>
      <c r="S675" s="21" t="s">
        <v>72</v>
      </c>
    </row>
    <row r="676" spans="1:19" s="21" customFormat="1" x14ac:dyDescent="0.35">
      <c r="A676" s="26">
        <v>1532419</v>
      </c>
      <c r="B676" s="53">
        <v>411578</v>
      </c>
      <c r="C676" s="26">
        <f>VLOOKUP(TotalFix[[#This Row],[Order]],'Total Fix by SS'!B:C,2,0)</f>
        <v>215</v>
      </c>
      <c r="D676" s="21" t="s">
        <v>59</v>
      </c>
      <c r="E676" s="21" t="s">
        <v>99</v>
      </c>
      <c r="F676" s="21" t="s">
        <v>69</v>
      </c>
      <c r="G676" s="21" t="s">
        <v>62</v>
      </c>
      <c r="H676" s="21" t="s">
        <v>70</v>
      </c>
      <c r="I676" s="21" t="s">
        <v>100</v>
      </c>
      <c r="J676" s="22">
        <v>43643</v>
      </c>
      <c r="K676" s="23">
        <v>0.57193287037036999</v>
      </c>
      <c r="L676" s="22">
        <v>43643</v>
      </c>
      <c r="M676" s="23">
        <v>0.57193287037036999</v>
      </c>
      <c r="N676" s="24">
        <v>50</v>
      </c>
      <c r="O676" s="21" t="s">
        <v>66</v>
      </c>
      <c r="P676" s="46">
        <f>TotalFix[[#This Row],[Confirmed activ. 3 (ILE03)]]</f>
        <v>50</v>
      </c>
      <c r="Q676" s="24">
        <v>50</v>
      </c>
      <c r="R676" s="21" t="s">
        <v>66</v>
      </c>
      <c r="S676" s="21" t="s">
        <v>72</v>
      </c>
    </row>
    <row r="677" spans="1:19" s="21" customFormat="1" x14ac:dyDescent="0.35">
      <c r="A677" s="26">
        <v>1532419</v>
      </c>
      <c r="B677" s="53">
        <v>411578</v>
      </c>
      <c r="C677" s="26">
        <f>VLOOKUP(TotalFix[[#This Row],[Order]],'Total Fix by SS'!B:C,2,0)</f>
        <v>215</v>
      </c>
      <c r="D677" s="21" t="s">
        <v>59</v>
      </c>
      <c r="E677" s="21" t="s">
        <v>101</v>
      </c>
      <c r="F677" s="21" t="s">
        <v>102</v>
      </c>
      <c r="G677" s="21" t="s">
        <v>62</v>
      </c>
      <c r="H677" s="21" t="s">
        <v>100</v>
      </c>
      <c r="I677" s="21" t="s">
        <v>103</v>
      </c>
      <c r="J677" s="22">
        <v>43643</v>
      </c>
      <c r="K677" s="23">
        <v>0.57201388888889004</v>
      </c>
      <c r="L677" s="22">
        <v>43643</v>
      </c>
      <c r="M677" s="23">
        <v>0.57201388888889004</v>
      </c>
      <c r="N677" s="24">
        <v>10</v>
      </c>
      <c r="O677" s="21" t="s">
        <v>66</v>
      </c>
      <c r="P677" s="46">
        <f>TotalFix[[#This Row],[Confirmed activ. 3 (ILE03)]]</f>
        <v>10</v>
      </c>
      <c r="Q677" s="24">
        <v>10</v>
      </c>
      <c r="R677" s="21" t="s">
        <v>66</v>
      </c>
      <c r="S677" s="21" t="s">
        <v>72</v>
      </c>
    </row>
    <row r="678" spans="1:19" s="21" customFormat="1" x14ac:dyDescent="0.35">
      <c r="A678" s="26">
        <v>1532419</v>
      </c>
      <c r="B678" s="53">
        <v>411578</v>
      </c>
      <c r="C678" s="26">
        <f>VLOOKUP(TotalFix[[#This Row],[Order]],'Total Fix by SS'!B:C,2,0)</f>
        <v>215</v>
      </c>
      <c r="D678" s="21" t="s">
        <v>59</v>
      </c>
      <c r="E678" s="21" t="s">
        <v>104</v>
      </c>
      <c r="F678" s="21" t="s">
        <v>102</v>
      </c>
      <c r="G678" s="21" t="s">
        <v>105</v>
      </c>
      <c r="H678" s="21" t="s">
        <v>100</v>
      </c>
      <c r="I678" s="21" t="s">
        <v>106</v>
      </c>
      <c r="J678" s="22">
        <v>43643</v>
      </c>
      <c r="K678" s="23">
        <v>0.57214120370370003</v>
      </c>
      <c r="L678" s="22">
        <v>43643</v>
      </c>
      <c r="M678" s="23">
        <v>0.57214120370370003</v>
      </c>
      <c r="N678" s="24">
        <v>10</v>
      </c>
      <c r="O678" s="21" t="s">
        <v>66</v>
      </c>
      <c r="P678" s="46">
        <f>TotalFix[[#This Row],[Confirmed activ. 3 (ILE03)]]</f>
        <v>10</v>
      </c>
      <c r="Q678" s="24">
        <v>10</v>
      </c>
      <c r="R678" s="21" t="s">
        <v>66</v>
      </c>
      <c r="S678" s="21" t="s">
        <v>72</v>
      </c>
    </row>
    <row r="679" spans="1:19" s="21" customFormat="1" x14ac:dyDescent="0.35">
      <c r="A679" s="26">
        <v>1532419</v>
      </c>
      <c r="B679" s="53">
        <v>411578</v>
      </c>
      <c r="C679" s="26">
        <f>VLOOKUP(TotalFix[[#This Row],[Order]],'Total Fix by SS'!B:C,2,0)</f>
        <v>215</v>
      </c>
      <c r="D679" s="21" t="s">
        <v>107</v>
      </c>
      <c r="E679" s="21" t="s">
        <v>60</v>
      </c>
      <c r="F679" s="21" t="s">
        <v>61</v>
      </c>
      <c r="G679" s="21" t="s">
        <v>90</v>
      </c>
      <c r="H679" s="21" t="s">
        <v>63</v>
      </c>
      <c r="I679" s="21" t="s">
        <v>108</v>
      </c>
      <c r="J679" s="22">
        <v>43640</v>
      </c>
      <c r="K679" s="23">
        <v>0.46577546296296002</v>
      </c>
      <c r="L679" s="22">
        <v>43641</v>
      </c>
      <c r="M679" s="23">
        <v>0.35825231481481001</v>
      </c>
      <c r="N679" s="25">
        <v>28.774999999999999</v>
      </c>
      <c r="O679" s="21" t="s">
        <v>77</v>
      </c>
      <c r="P679" s="46">
        <f>TotalFix[[#This Row],[Confirmed activ. 3 (ILE03)]]*60</f>
        <v>1726.5</v>
      </c>
      <c r="Q679" s="24">
        <v>1</v>
      </c>
      <c r="R679" s="21" t="s">
        <v>66</v>
      </c>
      <c r="S679" s="21" t="s">
        <v>67</v>
      </c>
    </row>
    <row r="680" spans="1:19" s="21" customFormat="1" x14ac:dyDescent="0.35">
      <c r="A680" s="26">
        <v>1532419</v>
      </c>
      <c r="B680" s="53">
        <v>411578</v>
      </c>
      <c r="C680" s="26">
        <f>VLOOKUP(TotalFix[[#This Row],[Order]],'Total Fix by SS'!B:C,2,0)</f>
        <v>215</v>
      </c>
      <c r="D680" s="21" t="s">
        <v>109</v>
      </c>
      <c r="E680" s="21" t="s">
        <v>82</v>
      </c>
      <c r="F680" s="21" t="s">
        <v>83</v>
      </c>
      <c r="G680" s="21" t="s">
        <v>90</v>
      </c>
      <c r="H680" s="21" t="s">
        <v>84</v>
      </c>
      <c r="I680" s="21" t="s">
        <v>110</v>
      </c>
      <c r="J680" s="22"/>
      <c r="K680" s="23">
        <v>0</v>
      </c>
      <c r="L680" s="22"/>
      <c r="M680" s="23">
        <v>0</v>
      </c>
      <c r="N680" s="25">
        <v>0</v>
      </c>
      <c r="O680" s="21" t="s">
        <v>93</v>
      </c>
      <c r="P680" s="46"/>
      <c r="Q680" s="24">
        <v>5</v>
      </c>
      <c r="R680" s="21" t="s">
        <v>66</v>
      </c>
      <c r="S680" s="21" t="s">
        <v>94</v>
      </c>
    </row>
    <row r="681" spans="1:19" s="21" customFormat="1" x14ac:dyDescent="0.35">
      <c r="A681" s="26">
        <v>1533090</v>
      </c>
      <c r="B681" s="53">
        <v>411578</v>
      </c>
      <c r="C681" s="26">
        <f>VLOOKUP(TotalFix[[#This Row],[Order]],'Total Fix by SS'!B:C,2,0)</f>
        <v>216</v>
      </c>
      <c r="D681" s="21" t="s">
        <v>59</v>
      </c>
      <c r="E681" s="21" t="s">
        <v>60</v>
      </c>
      <c r="F681" s="21" t="s">
        <v>61</v>
      </c>
      <c r="G681" s="21" t="s">
        <v>62</v>
      </c>
      <c r="H681" s="21" t="s">
        <v>63</v>
      </c>
      <c r="I681" s="21" t="s">
        <v>64</v>
      </c>
      <c r="J681" s="22">
        <v>43635</v>
      </c>
      <c r="K681" s="23">
        <v>0.33611111111110997</v>
      </c>
      <c r="L681" s="22">
        <v>43640</v>
      </c>
      <c r="M681" s="23">
        <v>0.37907407407407001</v>
      </c>
      <c r="N681" s="25">
        <v>72.849999999999994</v>
      </c>
      <c r="O681" s="21" t="s">
        <v>66</v>
      </c>
      <c r="P681" s="46">
        <f>TotalFix[[#This Row],[Confirmed activ. 3 (ILE03)]]</f>
        <v>72.849999999999994</v>
      </c>
      <c r="Q681" s="24">
        <v>20</v>
      </c>
      <c r="R681" s="21" t="s">
        <v>66</v>
      </c>
      <c r="S681" s="21" t="s">
        <v>67</v>
      </c>
    </row>
    <row r="682" spans="1:19" s="21" customFormat="1" x14ac:dyDescent="0.35">
      <c r="A682" s="26">
        <v>1533090</v>
      </c>
      <c r="B682" s="53">
        <v>411578</v>
      </c>
      <c r="C682" s="26">
        <f>VLOOKUP(TotalFix[[#This Row],[Order]],'Total Fix by SS'!B:C,2,0)</f>
        <v>216</v>
      </c>
      <c r="D682" s="21" t="s">
        <v>59</v>
      </c>
      <c r="E682" s="21" t="s">
        <v>68</v>
      </c>
      <c r="F682" s="21" t="s">
        <v>69</v>
      </c>
      <c r="G682" s="21" t="s">
        <v>62</v>
      </c>
      <c r="H682" s="21" t="s">
        <v>70</v>
      </c>
      <c r="I682" s="21" t="s">
        <v>71</v>
      </c>
      <c r="J682" s="22">
        <v>43640</v>
      </c>
      <c r="K682" s="23">
        <v>0.39951388888889</v>
      </c>
      <c r="L682" s="22">
        <v>43640</v>
      </c>
      <c r="M682" s="23">
        <v>0.39951388888889</v>
      </c>
      <c r="N682" s="24">
        <v>30</v>
      </c>
      <c r="O682" s="21" t="s">
        <v>66</v>
      </c>
      <c r="P682" s="46">
        <f>TotalFix[[#This Row],[Confirmed activ. 3 (ILE03)]]</f>
        <v>30</v>
      </c>
      <c r="Q682" s="24">
        <v>30</v>
      </c>
      <c r="R682" s="21" t="s">
        <v>66</v>
      </c>
      <c r="S682" s="21" t="s">
        <v>72</v>
      </c>
    </row>
    <row r="683" spans="1:19" s="21" customFormat="1" x14ac:dyDescent="0.35">
      <c r="A683" s="26">
        <v>1533090</v>
      </c>
      <c r="B683" s="53">
        <v>411578</v>
      </c>
      <c r="C683" s="26">
        <f>VLOOKUP(TotalFix[[#This Row],[Order]],'Total Fix by SS'!B:C,2,0)</f>
        <v>216</v>
      </c>
      <c r="D683" s="21" t="s">
        <v>59</v>
      </c>
      <c r="E683" s="21" t="s">
        <v>73</v>
      </c>
      <c r="F683" s="21" t="s">
        <v>61</v>
      </c>
      <c r="G683" s="21" t="s">
        <v>62</v>
      </c>
      <c r="H683" s="21" t="s">
        <v>63</v>
      </c>
      <c r="I683" s="21" t="s">
        <v>74</v>
      </c>
      <c r="J683" s="22">
        <v>43640</v>
      </c>
      <c r="K683" s="23">
        <v>0.40293981481481</v>
      </c>
      <c r="L683" s="22">
        <v>43640</v>
      </c>
      <c r="M683" s="23">
        <v>0.47865740740740997</v>
      </c>
      <c r="N683" s="25">
        <v>1.8169999999999999</v>
      </c>
      <c r="O683" s="21" t="s">
        <v>77</v>
      </c>
      <c r="P683" s="46">
        <f>TotalFix[[#This Row],[Confirmed activ. 3 (ILE03)]]*60</f>
        <v>109.02</v>
      </c>
      <c r="Q683" s="24">
        <v>200</v>
      </c>
      <c r="R683" s="21" t="s">
        <v>66</v>
      </c>
      <c r="S683" s="21" t="s">
        <v>67</v>
      </c>
    </row>
    <row r="684" spans="1:19" s="21" customFormat="1" x14ac:dyDescent="0.35">
      <c r="A684" s="26">
        <v>1533090</v>
      </c>
      <c r="B684" s="53">
        <v>411578</v>
      </c>
      <c r="C684" s="26">
        <f>VLOOKUP(TotalFix[[#This Row],[Order]],'Total Fix by SS'!B:C,2,0)</f>
        <v>216</v>
      </c>
      <c r="D684" s="21" t="s">
        <v>59</v>
      </c>
      <c r="E684" s="21" t="s">
        <v>75</v>
      </c>
      <c r="F684" s="21" t="s">
        <v>61</v>
      </c>
      <c r="G684" s="21" t="s">
        <v>62</v>
      </c>
      <c r="H684" s="21" t="s">
        <v>63</v>
      </c>
      <c r="I684" s="21" t="s">
        <v>76</v>
      </c>
      <c r="J684" s="22">
        <v>43640</v>
      </c>
      <c r="K684" s="23">
        <v>0.51318287037037003</v>
      </c>
      <c r="L684" s="22">
        <v>43640</v>
      </c>
      <c r="M684" s="23">
        <v>0.74901620370370003</v>
      </c>
      <c r="N684" s="25">
        <v>5.66</v>
      </c>
      <c r="O684" s="21" t="s">
        <v>77</v>
      </c>
      <c r="P684" s="46">
        <f>TotalFix[[#This Row],[Confirmed activ. 3 (ILE03)]]*60</f>
        <v>339.6</v>
      </c>
      <c r="Q684" s="24">
        <v>500</v>
      </c>
      <c r="R684" s="21" t="s">
        <v>66</v>
      </c>
      <c r="S684" s="21" t="s">
        <v>67</v>
      </c>
    </row>
    <row r="685" spans="1:19" s="21" customFormat="1" x14ac:dyDescent="0.35">
      <c r="A685" s="26">
        <v>1533090</v>
      </c>
      <c r="B685" s="53">
        <v>411578</v>
      </c>
      <c r="C685" s="26">
        <f>VLOOKUP(TotalFix[[#This Row],[Order]],'Total Fix by SS'!B:C,2,0)</f>
        <v>216</v>
      </c>
      <c r="D685" s="21" t="s">
        <v>59</v>
      </c>
      <c r="E685" s="21" t="s">
        <v>78</v>
      </c>
      <c r="F685" s="21" t="s">
        <v>69</v>
      </c>
      <c r="G685" s="21" t="s">
        <v>62</v>
      </c>
      <c r="H685" s="21" t="s">
        <v>70</v>
      </c>
      <c r="I685" s="21" t="s">
        <v>79</v>
      </c>
      <c r="J685" s="22">
        <v>43641</v>
      </c>
      <c r="K685" s="23">
        <v>0.47596064814814998</v>
      </c>
      <c r="L685" s="22">
        <v>43641</v>
      </c>
      <c r="M685" s="23">
        <v>0.47596064814814998</v>
      </c>
      <c r="N685" s="24">
        <v>20</v>
      </c>
      <c r="O685" s="21" t="s">
        <v>66</v>
      </c>
      <c r="P685" s="46">
        <f>TotalFix[[#This Row],[Confirmed activ. 3 (ILE03)]]</f>
        <v>20</v>
      </c>
      <c r="Q685" s="24">
        <v>20</v>
      </c>
      <c r="R685" s="21" t="s">
        <v>66</v>
      </c>
      <c r="S685" s="21" t="s">
        <v>72</v>
      </c>
    </row>
    <row r="686" spans="1:19" s="21" customFormat="1" x14ac:dyDescent="0.35">
      <c r="A686" s="26">
        <v>1533090</v>
      </c>
      <c r="B686" s="53">
        <v>411578</v>
      </c>
      <c r="C686" s="26">
        <f>VLOOKUP(TotalFix[[#This Row],[Order]],'Total Fix by SS'!B:C,2,0)</f>
        <v>216</v>
      </c>
      <c r="D686" s="21" t="s">
        <v>59</v>
      </c>
      <c r="E686" s="21" t="s">
        <v>80</v>
      </c>
      <c r="F686" s="21" t="s">
        <v>69</v>
      </c>
      <c r="G686" s="21" t="s">
        <v>62</v>
      </c>
      <c r="H686" s="21" t="s">
        <v>70</v>
      </c>
      <c r="I686" s="21" t="s">
        <v>81</v>
      </c>
      <c r="J686" s="22">
        <v>43641</v>
      </c>
      <c r="K686" s="23">
        <v>0.47606481481481</v>
      </c>
      <c r="L686" s="22">
        <v>43641</v>
      </c>
      <c r="M686" s="23">
        <v>0.47606481481481</v>
      </c>
      <c r="N686" s="24">
        <v>20</v>
      </c>
      <c r="O686" s="21" t="s">
        <v>66</v>
      </c>
      <c r="P686" s="46">
        <f>TotalFix[[#This Row],[Confirmed activ. 3 (ILE03)]]</f>
        <v>20</v>
      </c>
      <c r="Q686" s="24">
        <v>20</v>
      </c>
      <c r="R686" s="21" t="s">
        <v>66</v>
      </c>
      <c r="S686" s="21" t="s">
        <v>72</v>
      </c>
    </row>
    <row r="687" spans="1:19" s="21" customFormat="1" x14ac:dyDescent="0.35">
      <c r="A687" s="26">
        <v>1533090</v>
      </c>
      <c r="B687" s="53">
        <v>411578</v>
      </c>
      <c r="C687" s="26">
        <f>VLOOKUP(TotalFix[[#This Row],[Order]],'Total Fix by SS'!B:C,2,0)</f>
        <v>216</v>
      </c>
      <c r="D687" s="21" t="s">
        <v>59</v>
      </c>
      <c r="E687" s="21" t="s">
        <v>82</v>
      </c>
      <c r="F687" s="21" t="s">
        <v>83</v>
      </c>
      <c r="G687" s="21" t="s">
        <v>62</v>
      </c>
      <c r="H687" s="21" t="s">
        <v>84</v>
      </c>
      <c r="I687" s="21" t="s">
        <v>84</v>
      </c>
      <c r="J687" s="22">
        <v>43641</v>
      </c>
      <c r="K687" s="23">
        <v>0.51027777777778005</v>
      </c>
      <c r="L687" s="22">
        <v>43642</v>
      </c>
      <c r="M687" s="23">
        <v>0.29767361111111001</v>
      </c>
      <c r="N687" s="25">
        <v>6.4429999999999996</v>
      </c>
      <c r="O687" s="21" t="s">
        <v>77</v>
      </c>
      <c r="P687" s="46">
        <f>TotalFix[[#This Row],[Confirmed activ. 3 (ILE03)]]*60</f>
        <v>386.58</v>
      </c>
      <c r="Q687" s="24">
        <v>450</v>
      </c>
      <c r="R687" s="21" t="s">
        <v>66</v>
      </c>
      <c r="S687" s="21" t="s">
        <v>67</v>
      </c>
    </row>
    <row r="688" spans="1:19" s="21" customFormat="1" x14ac:dyDescent="0.35">
      <c r="A688" s="26">
        <v>1533090</v>
      </c>
      <c r="B688" s="53">
        <v>411578</v>
      </c>
      <c r="C688" s="26">
        <f>VLOOKUP(TotalFix[[#This Row],[Order]],'Total Fix by SS'!B:C,2,0)</f>
        <v>216</v>
      </c>
      <c r="D688" s="21" t="s">
        <v>59</v>
      </c>
      <c r="E688" s="21" t="s">
        <v>85</v>
      </c>
      <c r="F688" s="21" t="s">
        <v>86</v>
      </c>
      <c r="G688" s="21" t="s">
        <v>62</v>
      </c>
      <c r="H688" s="21" t="s">
        <v>87</v>
      </c>
      <c r="I688" s="21" t="s">
        <v>87</v>
      </c>
      <c r="J688" s="22">
        <v>43642</v>
      </c>
      <c r="K688" s="23">
        <v>0.29782407407407002</v>
      </c>
      <c r="L688" s="22">
        <v>43642</v>
      </c>
      <c r="M688" s="23">
        <v>0.29782407407407002</v>
      </c>
      <c r="N688" s="24">
        <v>20</v>
      </c>
      <c r="O688" s="21" t="s">
        <v>66</v>
      </c>
      <c r="P688" s="46">
        <f>TotalFix[[#This Row],[Confirmed activ. 3 (ILE03)]]</f>
        <v>20</v>
      </c>
      <c r="Q688" s="24">
        <v>20</v>
      </c>
      <c r="R688" s="21" t="s">
        <v>66</v>
      </c>
      <c r="S688" s="21" t="s">
        <v>72</v>
      </c>
    </row>
    <row r="689" spans="1:19" s="21" customFormat="1" x14ac:dyDescent="0.35">
      <c r="A689" s="26">
        <v>1533090</v>
      </c>
      <c r="B689" s="53">
        <v>411578</v>
      </c>
      <c r="C689" s="26">
        <f>VLOOKUP(TotalFix[[#This Row],[Order]],'Total Fix by SS'!B:C,2,0)</f>
        <v>216</v>
      </c>
      <c r="D689" s="21" t="s">
        <v>59</v>
      </c>
      <c r="E689" s="21" t="s">
        <v>88</v>
      </c>
      <c r="F689" s="21" t="s">
        <v>89</v>
      </c>
      <c r="G689" s="21" t="s">
        <v>90</v>
      </c>
      <c r="H689" s="21" t="s">
        <v>91</v>
      </c>
      <c r="I689" s="21" t="s">
        <v>92</v>
      </c>
      <c r="J689" s="22"/>
      <c r="K689" s="23">
        <v>0</v>
      </c>
      <c r="L689" s="22"/>
      <c r="M689" s="23">
        <v>0</v>
      </c>
      <c r="N689" s="25">
        <v>0</v>
      </c>
      <c r="O689" s="21" t="s">
        <v>93</v>
      </c>
      <c r="P689" s="46"/>
      <c r="Q689" s="24">
        <v>0</v>
      </c>
      <c r="R689" s="21" t="s">
        <v>66</v>
      </c>
      <c r="S689" s="21" t="s">
        <v>94</v>
      </c>
    </row>
    <row r="690" spans="1:19" s="21" customFormat="1" x14ac:dyDescent="0.35">
      <c r="A690" s="26">
        <v>1533090</v>
      </c>
      <c r="B690" s="53">
        <v>411578</v>
      </c>
      <c r="C690" s="26">
        <f>VLOOKUP(TotalFix[[#This Row],[Order]],'Total Fix by SS'!B:C,2,0)</f>
        <v>216</v>
      </c>
      <c r="D690" s="21" t="s">
        <v>59</v>
      </c>
      <c r="E690" s="21" t="s">
        <v>95</v>
      </c>
      <c r="F690" s="21" t="s">
        <v>61</v>
      </c>
      <c r="G690" s="21" t="s">
        <v>62</v>
      </c>
      <c r="H690" s="21" t="s">
        <v>63</v>
      </c>
      <c r="I690" s="21" t="s">
        <v>96</v>
      </c>
      <c r="J690" s="22">
        <v>43649</v>
      </c>
      <c r="K690" s="23">
        <v>0.43152777777778001</v>
      </c>
      <c r="L690" s="22">
        <v>43649</v>
      </c>
      <c r="M690" s="23">
        <v>0.56547453703703998</v>
      </c>
      <c r="N690" s="25">
        <v>48.167000000000002</v>
      </c>
      <c r="O690" s="21" t="s">
        <v>66</v>
      </c>
      <c r="P690" s="46">
        <f>TotalFix[[#This Row],[Confirmed activ. 3 (ILE03)]]</f>
        <v>48.167000000000002</v>
      </c>
      <c r="Q690" s="24">
        <v>40</v>
      </c>
      <c r="R690" s="21" t="s">
        <v>66</v>
      </c>
      <c r="S690" s="21" t="s">
        <v>67</v>
      </c>
    </row>
    <row r="691" spans="1:19" s="21" customFormat="1" x14ac:dyDescent="0.35">
      <c r="A691" s="26">
        <v>1533090</v>
      </c>
      <c r="B691" s="53">
        <v>411578</v>
      </c>
      <c r="C691" s="26">
        <f>VLOOKUP(TotalFix[[#This Row],[Order]],'Total Fix by SS'!B:C,2,0)</f>
        <v>216</v>
      </c>
      <c r="D691" s="21" t="s">
        <v>59</v>
      </c>
      <c r="E691" s="21" t="s">
        <v>97</v>
      </c>
      <c r="F691" s="21" t="s">
        <v>69</v>
      </c>
      <c r="G691" s="21" t="s">
        <v>62</v>
      </c>
      <c r="H691" s="21" t="s">
        <v>70</v>
      </c>
      <c r="I691" s="21" t="s">
        <v>98</v>
      </c>
      <c r="J691" s="22">
        <v>43649</v>
      </c>
      <c r="K691" s="23">
        <v>0.56511574074074</v>
      </c>
      <c r="L691" s="22">
        <v>43649</v>
      </c>
      <c r="M691" s="23">
        <v>0.56511574074074</v>
      </c>
      <c r="N691" s="24">
        <v>20</v>
      </c>
      <c r="O691" s="21" t="s">
        <v>66</v>
      </c>
      <c r="P691" s="46">
        <f>TotalFix[[#This Row],[Confirmed activ. 3 (ILE03)]]</f>
        <v>20</v>
      </c>
      <c r="Q691" s="24">
        <v>20</v>
      </c>
      <c r="R691" s="21" t="s">
        <v>66</v>
      </c>
      <c r="S691" s="21" t="s">
        <v>72</v>
      </c>
    </row>
    <row r="692" spans="1:19" s="21" customFormat="1" x14ac:dyDescent="0.35">
      <c r="A692" s="26">
        <v>1533090</v>
      </c>
      <c r="B692" s="53">
        <v>411578</v>
      </c>
      <c r="C692" s="26">
        <f>VLOOKUP(TotalFix[[#This Row],[Order]],'Total Fix by SS'!B:C,2,0)</f>
        <v>216</v>
      </c>
      <c r="D692" s="21" t="s">
        <v>59</v>
      </c>
      <c r="E692" s="21" t="s">
        <v>99</v>
      </c>
      <c r="F692" s="21" t="s">
        <v>69</v>
      </c>
      <c r="G692" s="21" t="s">
        <v>62</v>
      </c>
      <c r="H692" s="21" t="s">
        <v>70</v>
      </c>
      <c r="I692" s="21" t="s">
        <v>100</v>
      </c>
      <c r="J692" s="22">
        <v>43649</v>
      </c>
      <c r="K692" s="23">
        <v>0.56516203703704004</v>
      </c>
      <c r="L692" s="22">
        <v>43649</v>
      </c>
      <c r="M692" s="23">
        <v>0.56516203703704004</v>
      </c>
      <c r="N692" s="24">
        <v>50</v>
      </c>
      <c r="O692" s="21" t="s">
        <v>66</v>
      </c>
      <c r="P692" s="46">
        <f>TotalFix[[#This Row],[Confirmed activ. 3 (ILE03)]]</f>
        <v>50</v>
      </c>
      <c r="Q692" s="24">
        <v>50</v>
      </c>
      <c r="R692" s="21" t="s">
        <v>66</v>
      </c>
      <c r="S692" s="21" t="s">
        <v>72</v>
      </c>
    </row>
    <row r="693" spans="1:19" s="21" customFormat="1" x14ac:dyDescent="0.35">
      <c r="A693" s="26">
        <v>1533090</v>
      </c>
      <c r="B693" s="53">
        <v>411578</v>
      </c>
      <c r="C693" s="26">
        <f>VLOOKUP(TotalFix[[#This Row],[Order]],'Total Fix by SS'!B:C,2,0)</f>
        <v>216</v>
      </c>
      <c r="D693" s="21" t="s">
        <v>59</v>
      </c>
      <c r="E693" s="21" t="s">
        <v>101</v>
      </c>
      <c r="F693" s="21" t="s">
        <v>102</v>
      </c>
      <c r="G693" s="21" t="s">
        <v>62</v>
      </c>
      <c r="H693" s="21" t="s">
        <v>100</v>
      </c>
      <c r="I693" s="21" t="s">
        <v>103</v>
      </c>
      <c r="J693" s="22">
        <v>43649</v>
      </c>
      <c r="K693" s="23">
        <v>0.56519675925926005</v>
      </c>
      <c r="L693" s="22">
        <v>43649</v>
      </c>
      <c r="M693" s="23">
        <v>0.56519675925926005</v>
      </c>
      <c r="N693" s="24">
        <v>10</v>
      </c>
      <c r="O693" s="21" t="s">
        <v>66</v>
      </c>
      <c r="P693" s="46">
        <f>TotalFix[[#This Row],[Confirmed activ. 3 (ILE03)]]</f>
        <v>10</v>
      </c>
      <c r="Q693" s="24">
        <v>10</v>
      </c>
      <c r="R693" s="21" t="s">
        <v>66</v>
      </c>
      <c r="S693" s="21" t="s">
        <v>72</v>
      </c>
    </row>
    <row r="694" spans="1:19" s="21" customFormat="1" x14ac:dyDescent="0.35">
      <c r="A694" s="26">
        <v>1533090</v>
      </c>
      <c r="B694" s="53">
        <v>411578</v>
      </c>
      <c r="C694" s="26">
        <f>VLOOKUP(TotalFix[[#This Row],[Order]],'Total Fix by SS'!B:C,2,0)</f>
        <v>216</v>
      </c>
      <c r="D694" s="21" t="s">
        <v>59</v>
      </c>
      <c r="E694" s="21" t="s">
        <v>104</v>
      </c>
      <c r="F694" s="21" t="s">
        <v>102</v>
      </c>
      <c r="G694" s="21" t="s">
        <v>105</v>
      </c>
      <c r="H694" s="21" t="s">
        <v>100</v>
      </c>
      <c r="I694" s="21" t="s">
        <v>106</v>
      </c>
      <c r="J694" s="22">
        <v>43650</v>
      </c>
      <c r="K694" s="23">
        <v>0.51457175925926002</v>
      </c>
      <c r="L694" s="22">
        <v>43650</v>
      </c>
      <c r="M694" s="23">
        <v>0.51457175925926002</v>
      </c>
      <c r="N694" s="24">
        <v>10</v>
      </c>
      <c r="O694" s="21" t="s">
        <v>66</v>
      </c>
      <c r="P694" s="46">
        <f>TotalFix[[#This Row],[Confirmed activ. 3 (ILE03)]]</f>
        <v>10</v>
      </c>
      <c r="Q694" s="24">
        <v>10</v>
      </c>
      <c r="R694" s="21" t="s">
        <v>66</v>
      </c>
      <c r="S694" s="21" t="s">
        <v>72</v>
      </c>
    </row>
    <row r="695" spans="1:19" s="21" customFormat="1" x14ac:dyDescent="0.35">
      <c r="A695" s="26">
        <v>1533090</v>
      </c>
      <c r="B695" s="53">
        <v>411578</v>
      </c>
      <c r="C695" s="26">
        <f>VLOOKUP(TotalFix[[#This Row],[Order]],'Total Fix by SS'!B:C,2,0)</f>
        <v>216</v>
      </c>
      <c r="D695" s="21" t="s">
        <v>107</v>
      </c>
      <c r="E695" s="21" t="s">
        <v>60</v>
      </c>
      <c r="F695" s="21" t="s">
        <v>61</v>
      </c>
      <c r="G695" s="21" t="s">
        <v>90</v>
      </c>
      <c r="H695" s="21" t="s">
        <v>63</v>
      </c>
      <c r="I695" s="21" t="s">
        <v>108</v>
      </c>
      <c r="J695" s="22">
        <v>43642</v>
      </c>
      <c r="K695" s="23">
        <v>0.33016203703704</v>
      </c>
      <c r="L695" s="22">
        <v>43649</v>
      </c>
      <c r="M695" s="23">
        <v>0.56688657407406995</v>
      </c>
      <c r="N695" s="25">
        <v>64.418999999999997</v>
      </c>
      <c r="O695" s="21" t="s">
        <v>77</v>
      </c>
      <c r="P695" s="46">
        <f>TotalFix[[#This Row],[Confirmed activ. 3 (ILE03)]]*60</f>
        <v>3865.14</v>
      </c>
      <c r="Q695" s="24">
        <v>1</v>
      </c>
      <c r="R695" s="21" t="s">
        <v>66</v>
      </c>
      <c r="S695" s="21" t="s">
        <v>67</v>
      </c>
    </row>
    <row r="696" spans="1:19" s="21" customFormat="1" x14ac:dyDescent="0.35">
      <c r="A696" s="26">
        <v>1533090</v>
      </c>
      <c r="B696" s="53">
        <v>411578</v>
      </c>
      <c r="C696" s="26">
        <f>VLOOKUP(TotalFix[[#This Row],[Order]],'Total Fix by SS'!B:C,2,0)</f>
        <v>216</v>
      </c>
      <c r="D696" s="21" t="s">
        <v>109</v>
      </c>
      <c r="E696" s="21" t="s">
        <v>82</v>
      </c>
      <c r="F696" s="21" t="s">
        <v>83</v>
      </c>
      <c r="G696" s="21" t="s">
        <v>90</v>
      </c>
      <c r="H696" s="21" t="s">
        <v>84</v>
      </c>
      <c r="I696" s="21" t="s">
        <v>110</v>
      </c>
      <c r="J696" s="22">
        <v>43641</v>
      </c>
      <c r="K696" s="23">
        <v>0.62468749999999995</v>
      </c>
      <c r="L696" s="22">
        <v>43641</v>
      </c>
      <c r="M696" s="23">
        <v>0.93575231481481003</v>
      </c>
      <c r="N696" s="25">
        <v>7.4660000000000002</v>
      </c>
      <c r="O696" s="21" t="s">
        <v>77</v>
      </c>
      <c r="P696" s="46">
        <f>TotalFix[[#This Row],[Confirmed activ. 3 (ILE03)]]*60</f>
        <v>447.96000000000004</v>
      </c>
      <c r="Q696" s="24">
        <v>5</v>
      </c>
      <c r="R696" s="21" t="s">
        <v>66</v>
      </c>
      <c r="S696" s="21" t="s">
        <v>67</v>
      </c>
    </row>
    <row r="697" spans="1:19" s="21" customFormat="1" x14ac:dyDescent="0.35">
      <c r="A697" s="26">
        <v>1533091</v>
      </c>
      <c r="B697" s="53">
        <v>411578</v>
      </c>
      <c r="C697" s="26">
        <f>VLOOKUP(TotalFix[[#This Row],[Order]],'Total Fix by SS'!B:C,2,0)</f>
        <v>216</v>
      </c>
      <c r="D697" s="21" t="s">
        <v>59</v>
      </c>
      <c r="E697" s="21" t="s">
        <v>60</v>
      </c>
      <c r="F697" s="21" t="s">
        <v>61</v>
      </c>
      <c r="G697" s="21" t="s">
        <v>62</v>
      </c>
      <c r="H697" s="21" t="s">
        <v>63</v>
      </c>
      <c r="I697" s="21" t="s">
        <v>64</v>
      </c>
      <c r="J697" s="22">
        <v>43633</v>
      </c>
      <c r="K697" s="23">
        <v>0.54971064814814996</v>
      </c>
      <c r="L697" s="22">
        <v>43633</v>
      </c>
      <c r="M697" s="23">
        <v>0.55603009259258995</v>
      </c>
      <c r="N697" s="25">
        <v>2.7330000000000001</v>
      </c>
      <c r="O697" s="21" t="s">
        <v>66</v>
      </c>
      <c r="P697" s="46">
        <f>TotalFix[[#This Row],[Confirmed activ. 3 (ILE03)]]</f>
        <v>2.7330000000000001</v>
      </c>
      <c r="Q697" s="24">
        <v>20</v>
      </c>
      <c r="R697" s="21" t="s">
        <v>66</v>
      </c>
      <c r="S697" s="21" t="s">
        <v>67</v>
      </c>
    </row>
    <row r="698" spans="1:19" s="21" customFormat="1" x14ac:dyDescent="0.35">
      <c r="A698" s="26">
        <v>1533091</v>
      </c>
      <c r="B698" s="53">
        <v>411578</v>
      </c>
      <c r="C698" s="26">
        <f>VLOOKUP(TotalFix[[#This Row],[Order]],'Total Fix by SS'!B:C,2,0)</f>
        <v>216</v>
      </c>
      <c r="D698" s="21" t="s">
        <v>59</v>
      </c>
      <c r="E698" s="21" t="s">
        <v>68</v>
      </c>
      <c r="F698" s="21" t="s">
        <v>69</v>
      </c>
      <c r="G698" s="21" t="s">
        <v>62</v>
      </c>
      <c r="H698" s="21" t="s">
        <v>70</v>
      </c>
      <c r="I698" s="21" t="s">
        <v>71</v>
      </c>
      <c r="J698" s="22">
        <v>43634</v>
      </c>
      <c r="K698" s="23">
        <v>0.32896990740741</v>
      </c>
      <c r="L698" s="22">
        <v>43634</v>
      </c>
      <c r="M698" s="23">
        <v>0.32896990740741</v>
      </c>
      <c r="N698" s="24">
        <v>30</v>
      </c>
      <c r="O698" s="21" t="s">
        <v>66</v>
      </c>
      <c r="P698" s="46">
        <f>TotalFix[[#This Row],[Confirmed activ. 3 (ILE03)]]</f>
        <v>30</v>
      </c>
      <c r="Q698" s="24">
        <v>30</v>
      </c>
      <c r="R698" s="21" t="s">
        <v>66</v>
      </c>
      <c r="S698" s="21" t="s">
        <v>72</v>
      </c>
    </row>
    <row r="699" spans="1:19" s="21" customFormat="1" x14ac:dyDescent="0.35">
      <c r="A699" s="26">
        <v>1533091</v>
      </c>
      <c r="B699" s="53">
        <v>411578</v>
      </c>
      <c r="C699" s="26">
        <f>VLOOKUP(TotalFix[[#This Row],[Order]],'Total Fix by SS'!B:C,2,0)</f>
        <v>216</v>
      </c>
      <c r="D699" s="21" t="s">
        <v>59</v>
      </c>
      <c r="E699" s="21" t="s">
        <v>73</v>
      </c>
      <c r="F699" s="21" t="s">
        <v>61</v>
      </c>
      <c r="G699" s="21" t="s">
        <v>62</v>
      </c>
      <c r="H699" s="21" t="s">
        <v>63</v>
      </c>
      <c r="I699" s="21" t="s">
        <v>74</v>
      </c>
      <c r="J699" s="22">
        <v>43634</v>
      </c>
      <c r="K699" s="23">
        <v>0.33186342592592999</v>
      </c>
      <c r="L699" s="22">
        <v>43636</v>
      </c>
      <c r="M699" s="23">
        <v>0.48347222222222003</v>
      </c>
      <c r="N699" s="25">
        <v>7.6970000000000001</v>
      </c>
      <c r="O699" s="21" t="s">
        <v>77</v>
      </c>
      <c r="P699" s="46">
        <f>TotalFix[[#This Row],[Confirmed activ. 3 (ILE03)]]*60</f>
        <v>461.82</v>
      </c>
      <c r="Q699" s="24">
        <v>200</v>
      </c>
      <c r="R699" s="21" t="s">
        <v>66</v>
      </c>
      <c r="S699" s="21" t="s">
        <v>67</v>
      </c>
    </row>
    <row r="700" spans="1:19" s="21" customFormat="1" x14ac:dyDescent="0.35">
      <c r="A700" s="26">
        <v>1533091</v>
      </c>
      <c r="B700" s="53">
        <v>411578</v>
      </c>
      <c r="C700" s="26">
        <f>VLOOKUP(TotalFix[[#This Row],[Order]],'Total Fix by SS'!B:C,2,0)</f>
        <v>216</v>
      </c>
      <c r="D700" s="21" t="s">
        <v>59</v>
      </c>
      <c r="E700" s="21" t="s">
        <v>75</v>
      </c>
      <c r="F700" s="21" t="s">
        <v>61</v>
      </c>
      <c r="G700" s="21" t="s">
        <v>62</v>
      </c>
      <c r="H700" s="21" t="s">
        <v>63</v>
      </c>
      <c r="I700" s="21" t="s">
        <v>76</v>
      </c>
      <c r="J700" s="22">
        <v>43636</v>
      </c>
      <c r="K700" s="23">
        <v>0.59096064814814997</v>
      </c>
      <c r="L700" s="22">
        <v>43639</v>
      </c>
      <c r="M700" s="23">
        <v>0.74813657407406997</v>
      </c>
      <c r="N700" s="25">
        <v>791.68</v>
      </c>
      <c r="O700" s="21" t="s">
        <v>66</v>
      </c>
      <c r="P700" s="46">
        <f>TotalFix[[#This Row],[Confirmed activ. 3 (ILE03)]]</f>
        <v>791.68</v>
      </c>
      <c r="Q700" s="24">
        <v>500</v>
      </c>
      <c r="R700" s="21" t="s">
        <v>66</v>
      </c>
      <c r="S700" s="21" t="s">
        <v>67</v>
      </c>
    </row>
    <row r="701" spans="1:19" s="21" customFormat="1" x14ac:dyDescent="0.35">
      <c r="A701" s="26">
        <v>1533091</v>
      </c>
      <c r="B701" s="53">
        <v>411578</v>
      </c>
      <c r="C701" s="26">
        <f>VLOOKUP(TotalFix[[#This Row],[Order]],'Total Fix by SS'!B:C,2,0)</f>
        <v>216</v>
      </c>
      <c r="D701" s="21" t="s">
        <v>59</v>
      </c>
      <c r="E701" s="21" t="s">
        <v>78</v>
      </c>
      <c r="F701" s="21" t="s">
        <v>69</v>
      </c>
      <c r="G701" s="21" t="s">
        <v>62</v>
      </c>
      <c r="H701" s="21" t="s">
        <v>70</v>
      </c>
      <c r="I701" s="21" t="s">
        <v>79</v>
      </c>
      <c r="J701" s="22">
        <v>43640</v>
      </c>
      <c r="K701" s="23">
        <v>0.45464120370369998</v>
      </c>
      <c r="L701" s="22">
        <v>43640</v>
      </c>
      <c r="M701" s="23">
        <v>0.45464120370369998</v>
      </c>
      <c r="N701" s="24">
        <v>20</v>
      </c>
      <c r="O701" s="21" t="s">
        <v>66</v>
      </c>
      <c r="P701" s="46">
        <f>TotalFix[[#This Row],[Confirmed activ. 3 (ILE03)]]</f>
        <v>20</v>
      </c>
      <c r="Q701" s="24">
        <v>20</v>
      </c>
      <c r="R701" s="21" t="s">
        <v>66</v>
      </c>
      <c r="S701" s="21" t="s">
        <v>72</v>
      </c>
    </row>
    <row r="702" spans="1:19" s="21" customFormat="1" x14ac:dyDescent="0.35">
      <c r="A702" s="26">
        <v>1533091</v>
      </c>
      <c r="B702" s="53">
        <v>411578</v>
      </c>
      <c r="C702" s="26">
        <f>VLOOKUP(TotalFix[[#This Row],[Order]],'Total Fix by SS'!B:C,2,0)</f>
        <v>216</v>
      </c>
      <c r="D702" s="21" t="s">
        <v>59</v>
      </c>
      <c r="E702" s="21" t="s">
        <v>80</v>
      </c>
      <c r="F702" s="21" t="s">
        <v>69</v>
      </c>
      <c r="G702" s="21" t="s">
        <v>62</v>
      </c>
      <c r="H702" s="21" t="s">
        <v>70</v>
      </c>
      <c r="I702" s="21" t="s">
        <v>81</v>
      </c>
      <c r="J702" s="22">
        <v>43640</v>
      </c>
      <c r="K702" s="23">
        <v>0.45473379629630001</v>
      </c>
      <c r="L702" s="22">
        <v>43640</v>
      </c>
      <c r="M702" s="23">
        <v>0.45473379629630001</v>
      </c>
      <c r="N702" s="24">
        <v>20</v>
      </c>
      <c r="O702" s="21" t="s">
        <v>66</v>
      </c>
      <c r="P702" s="46">
        <f>TotalFix[[#This Row],[Confirmed activ. 3 (ILE03)]]</f>
        <v>20</v>
      </c>
      <c r="Q702" s="24">
        <v>20</v>
      </c>
      <c r="R702" s="21" t="s">
        <v>66</v>
      </c>
      <c r="S702" s="21" t="s">
        <v>72</v>
      </c>
    </row>
    <row r="703" spans="1:19" s="21" customFormat="1" x14ac:dyDescent="0.35">
      <c r="A703" s="26">
        <v>1533091</v>
      </c>
      <c r="B703" s="53">
        <v>411578</v>
      </c>
      <c r="C703" s="26">
        <f>VLOOKUP(TotalFix[[#This Row],[Order]],'Total Fix by SS'!B:C,2,0)</f>
        <v>216</v>
      </c>
      <c r="D703" s="21" t="s">
        <v>59</v>
      </c>
      <c r="E703" s="21" t="s">
        <v>82</v>
      </c>
      <c r="F703" s="21" t="s">
        <v>83</v>
      </c>
      <c r="G703" s="21" t="s">
        <v>62</v>
      </c>
      <c r="H703" s="21" t="s">
        <v>84</v>
      </c>
      <c r="I703" s="21" t="s">
        <v>84</v>
      </c>
      <c r="J703" s="22">
        <v>43640</v>
      </c>
      <c r="K703" s="23">
        <v>0.54093749999999996</v>
      </c>
      <c r="L703" s="22">
        <v>43641</v>
      </c>
      <c r="M703" s="23">
        <v>0.23171296296296001</v>
      </c>
      <c r="N703" s="25">
        <v>10.656000000000001</v>
      </c>
      <c r="O703" s="21" t="s">
        <v>77</v>
      </c>
      <c r="P703" s="46">
        <f>TotalFix[[#This Row],[Confirmed activ. 3 (ILE03)]]*60</f>
        <v>639.36</v>
      </c>
      <c r="Q703" s="24">
        <v>450</v>
      </c>
      <c r="R703" s="21" t="s">
        <v>66</v>
      </c>
      <c r="S703" s="21" t="s">
        <v>67</v>
      </c>
    </row>
    <row r="704" spans="1:19" s="21" customFormat="1" x14ac:dyDescent="0.35">
      <c r="A704" s="26">
        <v>1533091</v>
      </c>
      <c r="B704" s="53">
        <v>411578</v>
      </c>
      <c r="C704" s="26">
        <f>VLOOKUP(TotalFix[[#This Row],[Order]],'Total Fix by SS'!B:C,2,0)</f>
        <v>216</v>
      </c>
      <c r="D704" s="21" t="s">
        <v>59</v>
      </c>
      <c r="E704" s="21" t="s">
        <v>85</v>
      </c>
      <c r="F704" s="21" t="s">
        <v>86</v>
      </c>
      <c r="G704" s="21" t="s">
        <v>62</v>
      </c>
      <c r="H704" s="21" t="s">
        <v>87</v>
      </c>
      <c r="I704" s="21" t="s">
        <v>87</v>
      </c>
      <c r="J704" s="22">
        <v>43642</v>
      </c>
      <c r="K704" s="23">
        <v>0.29798611111111001</v>
      </c>
      <c r="L704" s="22">
        <v>43642</v>
      </c>
      <c r="M704" s="23">
        <v>0.29798611111111001</v>
      </c>
      <c r="N704" s="24">
        <v>20</v>
      </c>
      <c r="O704" s="21" t="s">
        <v>66</v>
      </c>
      <c r="P704" s="46">
        <f>TotalFix[[#This Row],[Confirmed activ. 3 (ILE03)]]</f>
        <v>20</v>
      </c>
      <c r="Q704" s="24">
        <v>20</v>
      </c>
      <c r="R704" s="21" t="s">
        <v>66</v>
      </c>
      <c r="S704" s="21" t="s">
        <v>72</v>
      </c>
    </row>
    <row r="705" spans="1:19" s="21" customFormat="1" x14ac:dyDescent="0.35">
      <c r="A705" s="26">
        <v>1533091</v>
      </c>
      <c r="B705" s="53">
        <v>411578</v>
      </c>
      <c r="C705" s="26">
        <f>VLOOKUP(TotalFix[[#This Row],[Order]],'Total Fix by SS'!B:C,2,0)</f>
        <v>216</v>
      </c>
      <c r="D705" s="21" t="s">
        <v>59</v>
      </c>
      <c r="E705" s="21" t="s">
        <v>88</v>
      </c>
      <c r="F705" s="21" t="s">
        <v>89</v>
      </c>
      <c r="G705" s="21" t="s">
        <v>90</v>
      </c>
      <c r="H705" s="21" t="s">
        <v>91</v>
      </c>
      <c r="I705" s="21" t="s">
        <v>92</v>
      </c>
      <c r="J705" s="22"/>
      <c r="K705" s="23">
        <v>0</v>
      </c>
      <c r="L705" s="22"/>
      <c r="M705" s="23">
        <v>0</v>
      </c>
      <c r="N705" s="25">
        <v>0</v>
      </c>
      <c r="O705" s="21" t="s">
        <v>93</v>
      </c>
      <c r="P705" s="46"/>
      <c r="Q705" s="24">
        <v>0</v>
      </c>
      <c r="R705" s="21" t="s">
        <v>66</v>
      </c>
      <c r="S705" s="21" t="s">
        <v>94</v>
      </c>
    </row>
    <row r="706" spans="1:19" s="21" customFormat="1" x14ac:dyDescent="0.35">
      <c r="A706" s="26">
        <v>1533091</v>
      </c>
      <c r="B706" s="53">
        <v>411578</v>
      </c>
      <c r="C706" s="26">
        <f>VLOOKUP(TotalFix[[#This Row],[Order]],'Total Fix by SS'!B:C,2,0)</f>
        <v>216</v>
      </c>
      <c r="D706" s="21" t="s">
        <v>59</v>
      </c>
      <c r="E706" s="21" t="s">
        <v>95</v>
      </c>
      <c r="F706" s="21" t="s">
        <v>61</v>
      </c>
      <c r="G706" s="21" t="s">
        <v>62</v>
      </c>
      <c r="H706" s="21" t="s">
        <v>63</v>
      </c>
      <c r="I706" s="21" t="s">
        <v>96</v>
      </c>
      <c r="J706" s="22">
        <v>43647</v>
      </c>
      <c r="K706" s="23">
        <v>0.73618055555555995</v>
      </c>
      <c r="L706" s="22">
        <v>43647</v>
      </c>
      <c r="M706" s="23">
        <v>0.75026620370370001</v>
      </c>
      <c r="N706" s="25">
        <v>20.283000000000001</v>
      </c>
      <c r="O706" s="21" t="s">
        <v>66</v>
      </c>
      <c r="P706" s="46">
        <f>TotalFix[[#This Row],[Confirmed activ. 3 (ILE03)]]</f>
        <v>20.283000000000001</v>
      </c>
      <c r="Q706" s="24">
        <v>40</v>
      </c>
      <c r="R706" s="21" t="s">
        <v>66</v>
      </c>
      <c r="S706" s="21" t="s">
        <v>67</v>
      </c>
    </row>
    <row r="707" spans="1:19" s="21" customFormat="1" x14ac:dyDescent="0.35">
      <c r="A707" s="26">
        <v>1533091</v>
      </c>
      <c r="B707" s="53">
        <v>411578</v>
      </c>
      <c r="C707" s="26">
        <f>VLOOKUP(TotalFix[[#This Row],[Order]],'Total Fix by SS'!B:C,2,0)</f>
        <v>216</v>
      </c>
      <c r="D707" s="21" t="s">
        <v>59</v>
      </c>
      <c r="E707" s="21" t="s">
        <v>97</v>
      </c>
      <c r="F707" s="21" t="s">
        <v>69</v>
      </c>
      <c r="G707" s="21" t="s">
        <v>62</v>
      </c>
      <c r="H707" s="21" t="s">
        <v>70</v>
      </c>
      <c r="I707" s="21" t="s">
        <v>98</v>
      </c>
      <c r="J707" s="22">
        <v>43648</v>
      </c>
      <c r="K707" s="23">
        <v>0.45180555555556001</v>
      </c>
      <c r="L707" s="22">
        <v>43648</v>
      </c>
      <c r="M707" s="23">
        <v>0.45180555555556001</v>
      </c>
      <c r="N707" s="24">
        <v>20</v>
      </c>
      <c r="O707" s="21" t="s">
        <v>66</v>
      </c>
      <c r="P707" s="46">
        <f>TotalFix[[#This Row],[Confirmed activ. 3 (ILE03)]]</f>
        <v>20</v>
      </c>
      <c r="Q707" s="24">
        <v>20</v>
      </c>
      <c r="R707" s="21" t="s">
        <v>66</v>
      </c>
      <c r="S707" s="21" t="s">
        <v>72</v>
      </c>
    </row>
    <row r="708" spans="1:19" s="21" customFormat="1" x14ac:dyDescent="0.35">
      <c r="A708" s="26">
        <v>1533091</v>
      </c>
      <c r="B708" s="53">
        <v>411578</v>
      </c>
      <c r="C708" s="26">
        <f>VLOOKUP(TotalFix[[#This Row],[Order]],'Total Fix by SS'!B:C,2,0)</f>
        <v>216</v>
      </c>
      <c r="D708" s="21" t="s">
        <v>59</v>
      </c>
      <c r="E708" s="21" t="s">
        <v>99</v>
      </c>
      <c r="F708" s="21" t="s">
        <v>69</v>
      </c>
      <c r="G708" s="21" t="s">
        <v>62</v>
      </c>
      <c r="H708" s="21" t="s">
        <v>70</v>
      </c>
      <c r="I708" s="21" t="s">
        <v>100</v>
      </c>
      <c r="J708" s="22">
        <v>43648</v>
      </c>
      <c r="K708" s="23">
        <v>0.57559027777778005</v>
      </c>
      <c r="L708" s="22">
        <v>43648</v>
      </c>
      <c r="M708" s="23">
        <v>0.57559027777778005</v>
      </c>
      <c r="N708" s="24">
        <v>50</v>
      </c>
      <c r="O708" s="21" t="s">
        <v>66</v>
      </c>
      <c r="P708" s="46">
        <f>TotalFix[[#This Row],[Confirmed activ. 3 (ILE03)]]</f>
        <v>50</v>
      </c>
      <c r="Q708" s="24">
        <v>50</v>
      </c>
      <c r="R708" s="21" t="s">
        <v>66</v>
      </c>
      <c r="S708" s="21" t="s">
        <v>72</v>
      </c>
    </row>
    <row r="709" spans="1:19" s="21" customFormat="1" x14ac:dyDescent="0.35">
      <c r="A709" s="26">
        <v>1533091</v>
      </c>
      <c r="B709" s="53">
        <v>411578</v>
      </c>
      <c r="C709" s="26">
        <f>VLOOKUP(TotalFix[[#This Row],[Order]],'Total Fix by SS'!B:C,2,0)</f>
        <v>216</v>
      </c>
      <c r="D709" s="21" t="s">
        <v>59</v>
      </c>
      <c r="E709" s="21" t="s">
        <v>101</v>
      </c>
      <c r="F709" s="21" t="s">
        <v>102</v>
      </c>
      <c r="G709" s="21" t="s">
        <v>62</v>
      </c>
      <c r="H709" s="21" t="s">
        <v>100</v>
      </c>
      <c r="I709" s="21" t="s">
        <v>103</v>
      </c>
      <c r="J709" s="22">
        <v>43648</v>
      </c>
      <c r="K709" s="23">
        <v>0.57562500000000005</v>
      </c>
      <c r="L709" s="22">
        <v>43648</v>
      </c>
      <c r="M709" s="23">
        <v>0.57562500000000005</v>
      </c>
      <c r="N709" s="24">
        <v>10</v>
      </c>
      <c r="O709" s="21" t="s">
        <v>66</v>
      </c>
      <c r="P709" s="46">
        <f>TotalFix[[#This Row],[Confirmed activ. 3 (ILE03)]]</f>
        <v>10</v>
      </c>
      <c r="Q709" s="24">
        <v>10</v>
      </c>
      <c r="R709" s="21" t="s">
        <v>66</v>
      </c>
      <c r="S709" s="21" t="s">
        <v>72</v>
      </c>
    </row>
    <row r="710" spans="1:19" s="21" customFormat="1" x14ac:dyDescent="0.35">
      <c r="A710" s="26">
        <v>1533091</v>
      </c>
      <c r="B710" s="53">
        <v>411578</v>
      </c>
      <c r="C710" s="26">
        <f>VLOOKUP(TotalFix[[#This Row],[Order]],'Total Fix by SS'!B:C,2,0)</f>
        <v>216</v>
      </c>
      <c r="D710" s="21" t="s">
        <v>59</v>
      </c>
      <c r="E710" s="21" t="s">
        <v>104</v>
      </c>
      <c r="F710" s="21" t="s">
        <v>102</v>
      </c>
      <c r="G710" s="21" t="s">
        <v>105</v>
      </c>
      <c r="H710" s="21" t="s">
        <v>100</v>
      </c>
      <c r="I710" s="21" t="s">
        <v>106</v>
      </c>
      <c r="J710" s="22">
        <v>43648</v>
      </c>
      <c r="K710" s="23">
        <v>0.70797453703704005</v>
      </c>
      <c r="L710" s="22">
        <v>43648</v>
      </c>
      <c r="M710" s="23">
        <v>0.70797453703704005</v>
      </c>
      <c r="N710" s="24">
        <v>10</v>
      </c>
      <c r="O710" s="21" t="s">
        <v>66</v>
      </c>
      <c r="P710" s="46">
        <f>TotalFix[[#This Row],[Confirmed activ. 3 (ILE03)]]</f>
        <v>10</v>
      </c>
      <c r="Q710" s="24">
        <v>10</v>
      </c>
      <c r="R710" s="21" t="s">
        <v>66</v>
      </c>
      <c r="S710" s="21" t="s">
        <v>72</v>
      </c>
    </row>
    <row r="711" spans="1:19" s="21" customFormat="1" x14ac:dyDescent="0.35">
      <c r="A711" s="26">
        <v>1533091</v>
      </c>
      <c r="B711" s="53">
        <v>411578</v>
      </c>
      <c r="C711" s="26">
        <f>VLOOKUP(TotalFix[[#This Row],[Order]],'Total Fix by SS'!B:C,2,0)</f>
        <v>216</v>
      </c>
      <c r="D711" s="21" t="s">
        <v>107</v>
      </c>
      <c r="E711" s="21" t="s">
        <v>60</v>
      </c>
      <c r="F711" s="21" t="s">
        <v>61</v>
      </c>
      <c r="G711" s="21" t="s">
        <v>90</v>
      </c>
      <c r="H711" s="21" t="s">
        <v>63</v>
      </c>
      <c r="I711" s="21" t="s">
        <v>108</v>
      </c>
      <c r="J711" s="22">
        <v>43636</v>
      </c>
      <c r="K711" s="23">
        <v>0.59214120370370005</v>
      </c>
      <c r="L711" s="22">
        <v>43640</v>
      </c>
      <c r="M711" s="23">
        <v>0.44788194444444002</v>
      </c>
      <c r="N711" s="25">
        <v>42.3</v>
      </c>
      <c r="O711" s="21" t="s">
        <v>66</v>
      </c>
      <c r="P711" s="46">
        <f>TotalFix[[#This Row],[Confirmed activ. 3 (ILE03)]]</f>
        <v>42.3</v>
      </c>
      <c r="Q711" s="24">
        <v>1</v>
      </c>
      <c r="R711" s="21" t="s">
        <v>66</v>
      </c>
      <c r="S711" s="21" t="s">
        <v>67</v>
      </c>
    </row>
    <row r="712" spans="1:19" s="21" customFormat="1" x14ac:dyDescent="0.35">
      <c r="A712" s="26">
        <v>1533091</v>
      </c>
      <c r="B712" s="53">
        <v>411578</v>
      </c>
      <c r="C712" s="26">
        <f>VLOOKUP(TotalFix[[#This Row],[Order]],'Total Fix by SS'!B:C,2,0)</f>
        <v>216</v>
      </c>
      <c r="D712" s="21" t="s">
        <v>109</v>
      </c>
      <c r="E712" s="21" t="s">
        <v>82</v>
      </c>
      <c r="F712" s="21" t="s">
        <v>83</v>
      </c>
      <c r="G712" s="21" t="s">
        <v>90</v>
      </c>
      <c r="H712" s="21" t="s">
        <v>84</v>
      </c>
      <c r="I712" s="21" t="s">
        <v>110</v>
      </c>
      <c r="J712" s="22"/>
      <c r="K712" s="23">
        <v>0</v>
      </c>
      <c r="L712" s="22"/>
      <c r="M712" s="23">
        <v>0</v>
      </c>
      <c r="N712" s="25">
        <v>0</v>
      </c>
      <c r="O712" s="21" t="s">
        <v>93</v>
      </c>
      <c r="P712" s="46"/>
      <c r="Q712" s="24">
        <v>5</v>
      </c>
      <c r="R712" s="21" t="s">
        <v>66</v>
      </c>
      <c r="S712" s="21" t="s">
        <v>94</v>
      </c>
    </row>
    <row r="713" spans="1:19" s="21" customFormat="1" x14ac:dyDescent="0.35">
      <c r="A713" s="26">
        <v>1533094</v>
      </c>
      <c r="B713" s="53">
        <v>411578</v>
      </c>
      <c r="C713" s="26">
        <f>VLOOKUP(TotalFix[[#This Row],[Order]],'Total Fix by SS'!B:C,2,0)</f>
        <v>216</v>
      </c>
      <c r="D713" s="21" t="s">
        <v>59</v>
      </c>
      <c r="E713" s="21" t="s">
        <v>60</v>
      </c>
      <c r="F713" s="21" t="s">
        <v>61</v>
      </c>
      <c r="G713" s="21" t="s">
        <v>62</v>
      </c>
      <c r="H713" s="21" t="s">
        <v>63</v>
      </c>
      <c r="I713" s="21" t="s">
        <v>64</v>
      </c>
      <c r="J713" s="22">
        <v>43635</v>
      </c>
      <c r="K713" s="23">
        <v>0.33611111111110997</v>
      </c>
      <c r="L713" s="22">
        <v>43641</v>
      </c>
      <c r="M713" s="23">
        <v>0.34622685185184998</v>
      </c>
      <c r="N713" s="25">
        <v>4.9169999999999998</v>
      </c>
      <c r="O713" s="21" t="s">
        <v>66</v>
      </c>
      <c r="P713" s="46">
        <f>TotalFix[[#This Row],[Confirmed activ. 3 (ILE03)]]</f>
        <v>4.9169999999999998</v>
      </c>
      <c r="Q713" s="24">
        <v>20</v>
      </c>
      <c r="R713" s="21" t="s">
        <v>66</v>
      </c>
      <c r="S713" s="21" t="s">
        <v>67</v>
      </c>
    </row>
    <row r="714" spans="1:19" s="21" customFormat="1" x14ac:dyDescent="0.35">
      <c r="A714" s="26">
        <v>1533094</v>
      </c>
      <c r="B714" s="53">
        <v>411578</v>
      </c>
      <c r="C714" s="26">
        <f>VLOOKUP(TotalFix[[#This Row],[Order]],'Total Fix by SS'!B:C,2,0)</f>
        <v>216</v>
      </c>
      <c r="D714" s="21" t="s">
        <v>59</v>
      </c>
      <c r="E714" s="21" t="s">
        <v>68</v>
      </c>
      <c r="F714" s="21" t="s">
        <v>69</v>
      </c>
      <c r="G714" s="21" t="s">
        <v>62</v>
      </c>
      <c r="H714" s="21" t="s">
        <v>70</v>
      </c>
      <c r="I714" s="21" t="s">
        <v>71</v>
      </c>
      <c r="J714" s="22">
        <v>43641</v>
      </c>
      <c r="K714" s="23">
        <v>0.36138888888888998</v>
      </c>
      <c r="L714" s="22">
        <v>43641</v>
      </c>
      <c r="M714" s="23">
        <v>0.36138888888888998</v>
      </c>
      <c r="N714" s="24">
        <v>30</v>
      </c>
      <c r="O714" s="21" t="s">
        <v>66</v>
      </c>
      <c r="P714" s="46">
        <f>TotalFix[[#This Row],[Confirmed activ. 3 (ILE03)]]</f>
        <v>30</v>
      </c>
      <c r="Q714" s="24">
        <v>30</v>
      </c>
      <c r="R714" s="21" t="s">
        <v>66</v>
      </c>
      <c r="S714" s="21" t="s">
        <v>72</v>
      </c>
    </row>
    <row r="715" spans="1:19" s="21" customFormat="1" x14ac:dyDescent="0.35">
      <c r="A715" s="26">
        <v>1533094</v>
      </c>
      <c r="B715" s="53">
        <v>411578</v>
      </c>
      <c r="C715" s="26">
        <f>VLOOKUP(TotalFix[[#This Row],[Order]],'Total Fix by SS'!B:C,2,0)</f>
        <v>216</v>
      </c>
      <c r="D715" s="21" t="s">
        <v>59</v>
      </c>
      <c r="E715" s="21" t="s">
        <v>73</v>
      </c>
      <c r="F715" s="21" t="s">
        <v>61</v>
      </c>
      <c r="G715" s="21" t="s">
        <v>62</v>
      </c>
      <c r="H715" s="21" t="s">
        <v>63</v>
      </c>
      <c r="I715" s="21" t="s">
        <v>74</v>
      </c>
      <c r="J715" s="22">
        <v>43641</v>
      </c>
      <c r="K715" s="23">
        <v>0.37229166666667002</v>
      </c>
      <c r="L715" s="22">
        <v>43641</v>
      </c>
      <c r="M715" s="23">
        <v>0.37501157407406999</v>
      </c>
      <c r="N715" s="25">
        <v>1.9670000000000001</v>
      </c>
      <c r="O715" s="21" t="s">
        <v>66</v>
      </c>
      <c r="P715" s="46">
        <f>TotalFix[[#This Row],[Confirmed activ. 3 (ILE03)]]</f>
        <v>1.9670000000000001</v>
      </c>
      <c r="Q715" s="24">
        <v>200</v>
      </c>
      <c r="R715" s="21" t="s">
        <v>66</v>
      </c>
      <c r="S715" s="21" t="s">
        <v>67</v>
      </c>
    </row>
    <row r="716" spans="1:19" s="21" customFormat="1" x14ac:dyDescent="0.35">
      <c r="A716" s="26">
        <v>1533094</v>
      </c>
      <c r="B716" s="53">
        <v>411578</v>
      </c>
      <c r="C716" s="26">
        <f>VLOOKUP(TotalFix[[#This Row],[Order]],'Total Fix by SS'!B:C,2,0)</f>
        <v>216</v>
      </c>
      <c r="D716" s="21" t="s">
        <v>59</v>
      </c>
      <c r="E716" s="21" t="s">
        <v>75</v>
      </c>
      <c r="F716" s="21" t="s">
        <v>61</v>
      </c>
      <c r="G716" s="21" t="s">
        <v>62</v>
      </c>
      <c r="H716" s="21" t="s">
        <v>63</v>
      </c>
      <c r="I716" s="21" t="s">
        <v>76</v>
      </c>
      <c r="J716" s="22">
        <v>43642</v>
      </c>
      <c r="K716" s="23">
        <v>0.31538194444444001</v>
      </c>
      <c r="L716" s="22">
        <v>43642</v>
      </c>
      <c r="M716" s="23">
        <v>0.44450231481481001</v>
      </c>
      <c r="N716" s="25">
        <v>3.0990000000000002</v>
      </c>
      <c r="O716" s="21" t="s">
        <v>77</v>
      </c>
      <c r="P716" s="46">
        <f>TotalFix[[#This Row],[Confirmed activ. 3 (ILE03)]]*60</f>
        <v>185.94</v>
      </c>
      <c r="Q716" s="24">
        <v>500</v>
      </c>
      <c r="R716" s="21" t="s">
        <v>66</v>
      </c>
      <c r="S716" s="21" t="s">
        <v>67</v>
      </c>
    </row>
    <row r="717" spans="1:19" s="21" customFormat="1" x14ac:dyDescent="0.35">
      <c r="A717" s="26">
        <v>1533094</v>
      </c>
      <c r="B717" s="53">
        <v>411578</v>
      </c>
      <c r="C717" s="26">
        <f>VLOOKUP(TotalFix[[#This Row],[Order]],'Total Fix by SS'!B:C,2,0)</f>
        <v>216</v>
      </c>
      <c r="D717" s="21" t="s">
        <v>59</v>
      </c>
      <c r="E717" s="21" t="s">
        <v>78</v>
      </c>
      <c r="F717" s="21" t="s">
        <v>69</v>
      </c>
      <c r="G717" s="21" t="s">
        <v>62</v>
      </c>
      <c r="H717" s="21" t="s">
        <v>70</v>
      </c>
      <c r="I717" s="21" t="s">
        <v>79</v>
      </c>
      <c r="J717" s="22">
        <v>43642</v>
      </c>
      <c r="K717" s="23">
        <v>0.51011574074073995</v>
      </c>
      <c r="L717" s="22">
        <v>43642</v>
      </c>
      <c r="M717" s="23">
        <v>0.51011574074073995</v>
      </c>
      <c r="N717" s="24">
        <v>20</v>
      </c>
      <c r="O717" s="21" t="s">
        <v>66</v>
      </c>
      <c r="P717" s="46">
        <f>TotalFix[[#This Row],[Confirmed activ. 3 (ILE03)]]</f>
        <v>20</v>
      </c>
      <c r="Q717" s="24">
        <v>20</v>
      </c>
      <c r="R717" s="21" t="s">
        <v>66</v>
      </c>
      <c r="S717" s="21" t="s">
        <v>72</v>
      </c>
    </row>
    <row r="718" spans="1:19" s="21" customFormat="1" x14ac:dyDescent="0.35">
      <c r="A718" s="26">
        <v>1533094</v>
      </c>
      <c r="B718" s="53">
        <v>411578</v>
      </c>
      <c r="C718" s="26">
        <f>VLOOKUP(TotalFix[[#This Row],[Order]],'Total Fix by SS'!B:C,2,0)</f>
        <v>216</v>
      </c>
      <c r="D718" s="21" t="s">
        <v>59</v>
      </c>
      <c r="E718" s="21" t="s">
        <v>80</v>
      </c>
      <c r="F718" s="21" t="s">
        <v>69</v>
      </c>
      <c r="G718" s="21" t="s">
        <v>62</v>
      </c>
      <c r="H718" s="21" t="s">
        <v>70</v>
      </c>
      <c r="I718" s="21" t="s">
        <v>81</v>
      </c>
      <c r="J718" s="22">
        <v>43642</v>
      </c>
      <c r="K718" s="23">
        <v>0.55681712962963004</v>
      </c>
      <c r="L718" s="22">
        <v>43642</v>
      </c>
      <c r="M718" s="23">
        <v>0.55681712962963004</v>
      </c>
      <c r="N718" s="24">
        <v>20</v>
      </c>
      <c r="O718" s="21" t="s">
        <v>66</v>
      </c>
      <c r="P718" s="46">
        <f>TotalFix[[#This Row],[Confirmed activ. 3 (ILE03)]]</f>
        <v>20</v>
      </c>
      <c r="Q718" s="24">
        <v>20</v>
      </c>
      <c r="R718" s="21" t="s">
        <v>66</v>
      </c>
      <c r="S718" s="21" t="s">
        <v>72</v>
      </c>
    </row>
    <row r="719" spans="1:19" s="21" customFormat="1" x14ac:dyDescent="0.35">
      <c r="A719" s="26">
        <v>1533094</v>
      </c>
      <c r="B719" s="53">
        <v>411578</v>
      </c>
      <c r="C719" s="26">
        <f>VLOOKUP(TotalFix[[#This Row],[Order]],'Total Fix by SS'!B:C,2,0)</f>
        <v>216</v>
      </c>
      <c r="D719" s="21" t="s">
        <v>59</v>
      </c>
      <c r="E719" s="21" t="s">
        <v>82</v>
      </c>
      <c r="F719" s="21" t="s">
        <v>83</v>
      </c>
      <c r="G719" s="21" t="s">
        <v>62</v>
      </c>
      <c r="H719" s="21" t="s">
        <v>84</v>
      </c>
      <c r="I719" s="21" t="s">
        <v>84</v>
      </c>
      <c r="J719" s="22">
        <v>43642</v>
      </c>
      <c r="K719" s="23">
        <v>0.59490740740740999</v>
      </c>
      <c r="L719" s="22">
        <v>43643</v>
      </c>
      <c r="M719" s="23">
        <v>0.28155092592593001</v>
      </c>
      <c r="N719" s="25">
        <v>198.62</v>
      </c>
      <c r="O719" s="21" t="s">
        <v>66</v>
      </c>
      <c r="P719" s="46">
        <f>TotalFix[[#This Row],[Confirmed activ. 3 (ILE03)]]</f>
        <v>198.62</v>
      </c>
      <c r="Q719" s="24">
        <v>450</v>
      </c>
      <c r="R719" s="21" t="s">
        <v>66</v>
      </c>
      <c r="S719" s="21" t="s">
        <v>67</v>
      </c>
    </row>
    <row r="720" spans="1:19" s="21" customFormat="1" x14ac:dyDescent="0.35">
      <c r="A720" s="26">
        <v>1533094</v>
      </c>
      <c r="B720" s="53">
        <v>411578</v>
      </c>
      <c r="C720" s="26">
        <f>VLOOKUP(TotalFix[[#This Row],[Order]],'Total Fix by SS'!B:C,2,0)</f>
        <v>216</v>
      </c>
      <c r="D720" s="21" t="s">
        <v>59</v>
      </c>
      <c r="E720" s="21" t="s">
        <v>85</v>
      </c>
      <c r="F720" s="21" t="s">
        <v>86</v>
      </c>
      <c r="G720" s="21" t="s">
        <v>62</v>
      </c>
      <c r="H720" s="21" t="s">
        <v>87</v>
      </c>
      <c r="I720" s="21" t="s">
        <v>87</v>
      </c>
      <c r="J720" s="22">
        <v>43646</v>
      </c>
      <c r="K720" s="23">
        <v>0.30550925925925998</v>
      </c>
      <c r="L720" s="22">
        <v>43646</v>
      </c>
      <c r="M720" s="23">
        <v>0.30550925925925998</v>
      </c>
      <c r="N720" s="24">
        <v>20</v>
      </c>
      <c r="O720" s="21" t="s">
        <v>66</v>
      </c>
      <c r="P720" s="46">
        <f>TotalFix[[#This Row],[Confirmed activ. 3 (ILE03)]]</f>
        <v>20</v>
      </c>
      <c r="Q720" s="24">
        <v>20</v>
      </c>
      <c r="R720" s="21" t="s">
        <v>66</v>
      </c>
      <c r="S720" s="21" t="s">
        <v>72</v>
      </c>
    </row>
    <row r="721" spans="1:19" s="21" customFormat="1" x14ac:dyDescent="0.35">
      <c r="A721" s="26">
        <v>1533094</v>
      </c>
      <c r="B721" s="53">
        <v>411578</v>
      </c>
      <c r="C721" s="26">
        <f>VLOOKUP(TotalFix[[#This Row],[Order]],'Total Fix by SS'!B:C,2,0)</f>
        <v>216</v>
      </c>
      <c r="D721" s="21" t="s">
        <v>59</v>
      </c>
      <c r="E721" s="21" t="s">
        <v>95</v>
      </c>
      <c r="F721" s="21" t="s">
        <v>61</v>
      </c>
      <c r="G721" s="21" t="s">
        <v>62</v>
      </c>
      <c r="H721" s="21" t="s">
        <v>63</v>
      </c>
      <c r="I721" s="21" t="s">
        <v>96</v>
      </c>
      <c r="J721" s="22">
        <v>43648</v>
      </c>
      <c r="K721" s="23">
        <v>0.36818287037037001</v>
      </c>
      <c r="L721" s="22">
        <v>43648</v>
      </c>
      <c r="M721" s="23">
        <v>0.39828703703703999</v>
      </c>
      <c r="N721" s="25">
        <v>10.532999999999999</v>
      </c>
      <c r="O721" s="21" t="s">
        <v>66</v>
      </c>
      <c r="P721" s="46">
        <f>TotalFix[[#This Row],[Confirmed activ. 3 (ILE03)]]</f>
        <v>10.532999999999999</v>
      </c>
      <c r="Q721" s="24">
        <v>40</v>
      </c>
      <c r="R721" s="21" t="s">
        <v>66</v>
      </c>
      <c r="S721" s="21" t="s">
        <v>67</v>
      </c>
    </row>
    <row r="722" spans="1:19" s="21" customFormat="1" x14ac:dyDescent="0.35">
      <c r="A722" s="26">
        <v>1533094</v>
      </c>
      <c r="B722" s="53">
        <v>411578</v>
      </c>
      <c r="C722" s="26">
        <f>VLOOKUP(TotalFix[[#This Row],[Order]],'Total Fix by SS'!B:C,2,0)</f>
        <v>216</v>
      </c>
      <c r="D722" s="21" t="s">
        <v>59</v>
      </c>
      <c r="E722" s="21" t="s">
        <v>97</v>
      </c>
      <c r="F722" s="21" t="s">
        <v>69</v>
      </c>
      <c r="G722" s="21" t="s">
        <v>62</v>
      </c>
      <c r="H722" s="21" t="s">
        <v>70</v>
      </c>
      <c r="I722" s="21" t="s">
        <v>98</v>
      </c>
      <c r="J722" s="22">
        <v>43649</v>
      </c>
      <c r="K722" s="23">
        <v>0.36116898148148002</v>
      </c>
      <c r="L722" s="22">
        <v>43649</v>
      </c>
      <c r="M722" s="23">
        <v>0.36116898148148002</v>
      </c>
      <c r="N722" s="24">
        <v>20</v>
      </c>
      <c r="O722" s="21" t="s">
        <v>66</v>
      </c>
      <c r="P722" s="46">
        <f>TotalFix[[#This Row],[Confirmed activ. 3 (ILE03)]]</f>
        <v>20</v>
      </c>
      <c r="Q722" s="24">
        <v>20</v>
      </c>
      <c r="R722" s="21" t="s">
        <v>66</v>
      </c>
      <c r="S722" s="21" t="s">
        <v>72</v>
      </c>
    </row>
    <row r="723" spans="1:19" s="21" customFormat="1" x14ac:dyDescent="0.35">
      <c r="A723" s="26">
        <v>1533094</v>
      </c>
      <c r="B723" s="53">
        <v>411578</v>
      </c>
      <c r="C723" s="26">
        <f>VLOOKUP(TotalFix[[#This Row],[Order]],'Total Fix by SS'!B:C,2,0)</f>
        <v>216</v>
      </c>
      <c r="D723" s="21" t="s">
        <v>59</v>
      </c>
      <c r="E723" s="21" t="s">
        <v>99</v>
      </c>
      <c r="F723" s="21" t="s">
        <v>69</v>
      </c>
      <c r="G723" s="21" t="s">
        <v>62</v>
      </c>
      <c r="H723" s="21" t="s">
        <v>70</v>
      </c>
      <c r="I723" s="21" t="s">
        <v>100</v>
      </c>
      <c r="J723" s="22">
        <v>43649</v>
      </c>
      <c r="K723" s="23">
        <v>0.61870370370369998</v>
      </c>
      <c r="L723" s="22">
        <v>43649</v>
      </c>
      <c r="M723" s="23">
        <v>0.61870370370369998</v>
      </c>
      <c r="N723" s="24">
        <v>50</v>
      </c>
      <c r="O723" s="21" t="s">
        <v>66</v>
      </c>
      <c r="P723" s="46">
        <f>TotalFix[[#This Row],[Confirmed activ. 3 (ILE03)]]</f>
        <v>50</v>
      </c>
      <c r="Q723" s="24">
        <v>50</v>
      </c>
      <c r="R723" s="21" t="s">
        <v>66</v>
      </c>
      <c r="S723" s="21" t="s">
        <v>72</v>
      </c>
    </row>
    <row r="724" spans="1:19" s="21" customFormat="1" x14ac:dyDescent="0.35">
      <c r="A724" s="26">
        <v>1533094</v>
      </c>
      <c r="B724" s="53">
        <v>411578</v>
      </c>
      <c r="C724" s="26">
        <f>VLOOKUP(TotalFix[[#This Row],[Order]],'Total Fix by SS'!B:C,2,0)</f>
        <v>216</v>
      </c>
      <c r="D724" s="21" t="s">
        <v>59</v>
      </c>
      <c r="E724" s="21" t="s">
        <v>104</v>
      </c>
      <c r="F724" s="21" t="s">
        <v>102</v>
      </c>
      <c r="G724" s="21" t="s">
        <v>105</v>
      </c>
      <c r="H724" s="21" t="s">
        <v>100</v>
      </c>
      <c r="I724" s="21" t="s">
        <v>106</v>
      </c>
      <c r="J724" s="22">
        <v>43650</v>
      </c>
      <c r="K724" s="23">
        <v>0.51473379629630001</v>
      </c>
      <c r="L724" s="22">
        <v>43650</v>
      </c>
      <c r="M724" s="23">
        <v>0.51473379629630001</v>
      </c>
      <c r="N724" s="24">
        <v>10</v>
      </c>
      <c r="O724" s="21" t="s">
        <v>66</v>
      </c>
      <c r="P724" s="46">
        <f>TotalFix[[#This Row],[Confirmed activ. 3 (ILE03)]]</f>
        <v>10</v>
      </c>
      <c r="Q724" s="24">
        <v>10</v>
      </c>
      <c r="R724" s="21" t="s">
        <v>66</v>
      </c>
      <c r="S724" s="21" t="s">
        <v>72</v>
      </c>
    </row>
    <row r="725" spans="1:19" s="21" customFormat="1" x14ac:dyDescent="0.35">
      <c r="A725" s="26">
        <v>1533094</v>
      </c>
      <c r="B725" s="53">
        <v>411578</v>
      </c>
      <c r="C725" s="26">
        <f>VLOOKUP(TotalFix[[#This Row],[Order]],'Total Fix by SS'!B:C,2,0)</f>
        <v>216</v>
      </c>
      <c r="D725" s="21" t="s">
        <v>107</v>
      </c>
      <c r="E725" s="21" t="s">
        <v>60</v>
      </c>
      <c r="F725" s="21" t="s">
        <v>61</v>
      </c>
      <c r="G725" s="21" t="s">
        <v>90</v>
      </c>
      <c r="H725" s="21" t="s">
        <v>63</v>
      </c>
      <c r="I725" s="21" t="s">
        <v>108</v>
      </c>
      <c r="J725" s="22">
        <v>43647</v>
      </c>
      <c r="K725" s="23">
        <v>0.35123842592593002</v>
      </c>
      <c r="L725" s="22">
        <v>43649</v>
      </c>
      <c r="M725" s="23">
        <v>0.36369212962962999</v>
      </c>
      <c r="N725" s="25">
        <v>2852.26</v>
      </c>
      <c r="O725" s="21" t="s">
        <v>66</v>
      </c>
      <c r="P725" s="46">
        <f>TotalFix[[#This Row],[Confirmed activ. 3 (ILE03)]]</f>
        <v>2852.26</v>
      </c>
      <c r="Q725" s="24">
        <v>1</v>
      </c>
      <c r="R725" s="21" t="s">
        <v>66</v>
      </c>
      <c r="S725" s="21" t="s">
        <v>67</v>
      </c>
    </row>
    <row r="726" spans="1:19" s="21" customFormat="1" x14ac:dyDescent="0.35">
      <c r="A726" s="26">
        <v>1533094</v>
      </c>
      <c r="B726" s="53">
        <v>411578</v>
      </c>
      <c r="C726" s="26">
        <f>VLOOKUP(TotalFix[[#This Row],[Order]],'Total Fix by SS'!B:C,2,0)</f>
        <v>216</v>
      </c>
      <c r="D726" s="21" t="s">
        <v>109</v>
      </c>
      <c r="E726" s="21" t="s">
        <v>82</v>
      </c>
      <c r="F726" s="21" t="s">
        <v>83</v>
      </c>
      <c r="G726" s="21" t="s">
        <v>90</v>
      </c>
      <c r="H726" s="21" t="s">
        <v>84</v>
      </c>
      <c r="I726" s="21" t="s">
        <v>110</v>
      </c>
      <c r="J726" s="22">
        <v>43642</v>
      </c>
      <c r="K726" s="23">
        <v>0.62185185185184999</v>
      </c>
      <c r="L726" s="22">
        <v>43642</v>
      </c>
      <c r="M726" s="23">
        <v>0.88067129629630003</v>
      </c>
      <c r="N726" s="25">
        <v>6.2119999999999997</v>
      </c>
      <c r="O726" s="21" t="s">
        <v>77</v>
      </c>
      <c r="P726" s="46">
        <f>TotalFix[[#This Row],[Confirmed activ. 3 (ILE03)]]*60</f>
        <v>372.71999999999997</v>
      </c>
      <c r="Q726" s="24">
        <v>5</v>
      </c>
      <c r="R726" s="21" t="s">
        <v>66</v>
      </c>
      <c r="S726" s="21" t="s">
        <v>67</v>
      </c>
    </row>
    <row r="727" spans="1:19" s="21" customFormat="1" x14ac:dyDescent="0.35">
      <c r="A727" s="26">
        <v>1533094</v>
      </c>
      <c r="B727" s="53">
        <v>411578</v>
      </c>
      <c r="C727" s="26">
        <f>VLOOKUP(TotalFix[[#This Row],[Order]],'Total Fix by SS'!B:C,2,0)</f>
        <v>216</v>
      </c>
      <c r="D727" s="21" t="s">
        <v>133</v>
      </c>
      <c r="E727" s="21" t="s">
        <v>82</v>
      </c>
      <c r="F727" s="21" t="s">
        <v>83</v>
      </c>
      <c r="G727" s="21" t="s">
        <v>90</v>
      </c>
      <c r="H727" s="21" t="s">
        <v>84</v>
      </c>
      <c r="I727" s="21" t="s">
        <v>134</v>
      </c>
      <c r="J727" s="22"/>
      <c r="K727" s="23">
        <v>0</v>
      </c>
      <c r="L727" s="22"/>
      <c r="M727" s="23">
        <v>0</v>
      </c>
      <c r="N727" s="25">
        <v>0</v>
      </c>
      <c r="O727" s="21" t="s">
        <v>93</v>
      </c>
      <c r="P727" s="46"/>
      <c r="Q727" s="24">
        <v>5</v>
      </c>
      <c r="R727" s="21" t="s">
        <v>66</v>
      </c>
      <c r="S727" s="21" t="s">
        <v>94</v>
      </c>
    </row>
    <row r="728" spans="1:19" s="21" customFormat="1" x14ac:dyDescent="0.35">
      <c r="A728" s="26">
        <v>1533094</v>
      </c>
      <c r="B728" s="53">
        <v>411578</v>
      </c>
      <c r="C728" s="26">
        <f>VLOOKUP(TotalFix[[#This Row],[Order]],'Total Fix by SS'!B:C,2,0)</f>
        <v>216</v>
      </c>
      <c r="D728" s="21" t="s">
        <v>135</v>
      </c>
      <c r="E728" s="21" t="s">
        <v>82</v>
      </c>
      <c r="F728" s="21" t="s">
        <v>83</v>
      </c>
      <c r="G728" s="21" t="s">
        <v>90</v>
      </c>
      <c r="H728" s="21" t="s">
        <v>84</v>
      </c>
      <c r="I728" s="21" t="s">
        <v>136</v>
      </c>
      <c r="J728" s="22"/>
      <c r="K728" s="23">
        <v>0</v>
      </c>
      <c r="L728" s="22"/>
      <c r="M728" s="23">
        <v>0</v>
      </c>
      <c r="N728" s="25">
        <v>0</v>
      </c>
      <c r="O728" s="21" t="s">
        <v>93</v>
      </c>
      <c r="P728" s="46"/>
      <c r="Q728" s="24">
        <v>5</v>
      </c>
      <c r="R728" s="21" t="s">
        <v>66</v>
      </c>
      <c r="S728" s="21" t="s">
        <v>94</v>
      </c>
    </row>
    <row r="729" spans="1:19" s="21" customFormat="1" x14ac:dyDescent="0.35">
      <c r="A729" s="26">
        <v>1533094</v>
      </c>
      <c r="B729" s="53">
        <v>411578</v>
      </c>
      <c r="C729" s="26">
        <f>VLOOKUP(TotalFix[[#This Row],[Order]],'Total Fix by SS'!B:C,2,0)</f>
        <v>216</v>
      </c>
      <c r="D729" s="21" t="s">
        <v>137</v>
      </c>
      <c r="E729" s="21" t="s">
        <v>73</v>
      </c>
      <c r="F729" s="21" t="s">
        <v>89</v>
      </c>
      <c r="G729" s="21" t="s">
        <v>90</v>
      </c>
      <c r="H729" s="21" t="s">
        <v>91</v>
      </c>
      <c r="I729" s="21" t="s">
        <v>138</v>
      </c>
      <c r="J729" s="22"/>
      <c r="K729" s="23">
        <v>0</v>
      </c>
      <c r="L729" s="22"/>
      <c r="M729" s="23">
        <v>0</v>
      </c>
      <c r="N729" s="25">
        <v>0</v>
      </c>
      <c r="O729" s="21" t="s">
        <v>93</v>
      </c>
      <c r="P729" s="46"/>
      <c r="Q729" s="24">
        <v>5</v>
      </c>
      <c r="R729" s="21" t="s">
        <v>66</v>
      </c>
      <c r="S729" s="21" t="s">
        <v>94</v>
      </c>
    </row>
    <row r="730" spans="1:19" s="21" customFormat="1" x14ac:dyDescent="0.35">
      <c r="A730" s="26">
        <v>1533095</v>
      </c>
      <c r="B730" s="53">
        <v>411578</v>
      </c>
      <c r="C730" s="26">
        <f>VLOOKUP(TotalFix[[#This Row],[Order]],'Total Fix by SS'!B:C,2,0)</f>
        <v>216</v>
      </c>
      <c r="D730" s="21" t="s">
        <v>59</v>
      </c>
      <c r="E730" s="21" t="s">
        <v>60</v>
      </c>
      <c r="F730" s="21" t="s">
        <v>61</v>
      </c>
      <c r="G730" s="21" t="s">
        <v>62</v>
      </c>
      <c r="H730" s="21" t="s">
        <v>63</v>
      </c>
      <c r="I730" s="21" t="s">
        <v>139</v>
      </c>
      <c r="J730" s="22">
        <v>43633</v>
      </c>
      <c r="K730" s="23">
        <v>0.54803240740740999</v>
      </c>
      <c r="L730" s="22">
        <v>43633</v>
      </c>
      <c r="M730" s="23">
        <v>0.55603009259258995</v>
      </c>
      <c r="N730" s="25">
        <v>3.95</v>
      </c>
      <c r="O730" s="21" t="s">
        <v>66</v>
      </c>
      <c r="P730" s="46">
        <f>TotalFix[[#This Row],[Confirmed activ. 3 (ILE03)]]</f>
        <v>3.95</v>
      </c>
      <c r="Q730" s="24">
        <v>20</v>
      </c>
      <c r="R730" s="21" t="s">
        <v>66</v>
      </c>
      <c r="S730" s="21" t="s">
        <v>67</v>
      </c>
    </row>
    <row r="731" spans="1:19" s="21" customFormat="1" x14ac:dyDescent="0.35">
      <c r="A731" s="26">
        <v>1533095</v>
      </c>
      <c r="B731" s="53">
        <v>411578</v>
      </c>
      <c r="C731" s="26">
        <f>VLOOKUP(TotalFix[[#This Row],[Order]],'Total Fix by SS'!B:C,2,0)</f>
        <v>216</v>
      </c>
      <c r="D731" s="21" t="s">
        <v>59</v>
      </c>
      <c r="E731" s="21" t="s">
        <v>68</v>
      </c>
      <c r="F731" s="21" t="s">
        <v>69</v>
      </c>
      <c r="G731" s="21" t="s">
        <v>62</v>
      </c>
      <c r="H731" s="21" t="s">
        <v>70</v>
      </c>
      <c r="I731" s="21" t="s">
        <v>71</v>
      </c>
      <c r="J731" s="22">
        <v>43634</v>
      </c>
      <c r="K731" s="23">
        <v>0.32722222222222003</v>
      </c>
      <c r="L731" s="22">
        <v>43634</v>
      </c>
      <c r="M731" s="23">
        <v>0.32722222222222003</v>
      </c>
      <c r="N731" s="24">
        <v>30</v>
      </c>
      <c r="O731" s="21" t="s">
        <v>66</v>
      </c>
      <c r="P731" s="46">
        <f>TotalFix[[#This Row],[Confirmed activ. 3 (ILE03)]]</f>
        <v>30</v>
      </c>
      <c r="Q731" s="24">
        <v>30</v>
      </c>
      <c r="R731" s="21" t="s">
        <v>66</v>
      </c>
      <c r="S731" s="21" t="s">
        <v>72</v>
      </c>
    </row>
    <row r="732" spans="1:19" s="21" customFormat="1" x14ac:dyDescent="0.35">
      <c r="A732" s="26">
        <v>1533095</v>
      </c>
      <c r="B732" s="53">
        <v>411578</v>
      </c>
      <c r="C732" s="26">
        <f>VLOOKUP(TotalFix[[#This Row],[Order]],'Total Fix by SS'!B:C,2,0)</f>
        <v>216</v>
      </c>
      <c r="D732" s="21" t="s">
        <v>59</v>
      </c>
      <c r="E732" s="21" t="s">
        <v>73</v>
      </c>
      <c r="F732" s="21" t="s">
        <v>61</v>
      </c>
      <c r="G732" s="21" t="s">
        <v>62</v>
      </c>
      <c r="H732" s="21" t="s">
        <v>63</v>
      </c>
      <c r="I732" s="21" t="s">
        <v>74</v>
      </c>
      <c r="J732" s="22">
        <v>43635</v>
      </c>
      <c r="K732" s="23">
        <v>0.31711805555556</v>
      </c>
      <c r="L732" s="22">
        <v>43635</v>
      </c>
      <c r="M732" s="23">
        <v>0.65248842592593004</v>
      </c>
      <c r="N732" s="24">
        <v>27901</v>
      </c>
      <c r="O732" s="21" t="s">
        <v>65</v>
      </c>
      <c r="P732" s="46">
        <f>TotalFix[[#This Row],[Confirmed activ. 3 (ILE03)]]/60</f>
        <v>465.01666666666665</v>
      </c>
      <c r="Q732" s="24">
        <v>200</v>
      </c>
      <c r="R732" s="21" t="s">
        <v>66</v>
      </c>
      <c r="S732" s="21" t="s">
        <v>67</v>
      </c>
    </row>
    <row r="733" spans="1:19" s="21" customFormat="1" x14ac:dyDescent="0.35">
      <c r="A733" s="26">
        <v>1533095</v>
      </c>
      <c r="B733" s="53">
        <v>411578</v>
      </c>
      <c r="C733" s="26">
        <f>VLOOKUP(TotalFix[[#This Row],[Order]],'Total Fix by SS'!B:C,2,0)</f>
        <v>216</v>
      </c>
      <c r="D733" s="21" t="s">
        <v>59</v>
      </c>
      <c r="E733" s="21" t="s">
        <v>75</v>
      </c>
      <c r="F733" s="21" t="s">
        <v>61</v>
      </c>
      <c r="G733" s="21" t="s">
        <v>62</v>
      </c>
      <c r="H733" s="21" t="s">
        <v>63</v>
      </c>
      <c r="I733" s="21" t="s">
        <v>76</v>
      </c>
      <c r="J733" s="22">
        <v>43635</v>
      </c>
      <c r="K733" s="23">
        <v>0.65450231481481003</v>
      </c>
      <c r="L733" s="22">
        <v>43640</v>
      </c>
      <c r="M733" s="23">
        <v>0.33208333333333001</v>
      </c>
      <c r="N733" s="25">
        <v>20.350000000000001</v>
      </c>
      <c r="O733" s="21" t="s">
        <v>77</v>
      </c>
      <c r="P733" s="46">
        <f>TotalFix[[#This Row],[Confirmed activ. 3 (ILE03)]]*60</f>
        <v>1221</v>
      </c>
      <c r="Q733" s="24">
        <v>500</v>
      </c>
      <c r="R733" s="21" t="s">
        <v>66</v>
      </c>
      <c r="S733" s="21" t="s">
        <v>67</v>
      </c>
    </row>
    <row r="734" spans="1:19" s="21" customFormat="1" x14ac:dyDescent="0.35">
      <c r="A734" s="26">
        <v>1533095</v>
      </c>
      <c r="B734" s="53">
        <v>411578</v>
      </c>
      <c r="C734" s="26">
        <f>VLOOKUP(TotalFix[[#This Row],[Order]],'Total Fix by SS'!B:C,2,0)</f>
        <v>216</v>
      </c>
      <c r="D734" s="21" t="s">
        <v>59</v>
      </c>
      <c r="E734" s="21" t="s">
        <v>78</v>
      </c>
      <c r="F734" s="21" t="s">
        <v>69</v>
      </c>
      <c r="G734" s="21" t="s">
        <v>62</v>
      </c>
      <c r="H734" s="21" t="s">
        <v>70</v>
      </c>
      <c r="I734" s="21" t="s">
        <v>79</v>
      </c>
      <c r="J734" s="22">
        <v>43640</v>
      </c>
      <c r="K734" s="23">
        <v>0.46555555555556</v>
      </c>
      <c r="L734" s="22">
        <v>43640</v>
      </c>
      <c r="M734" s="23">
        <v>0.46555555555556</v>
      </c>
      <c r="N734" s="24">
        <v>20</v>
      </c>
      <c r="O734" s="21" t="s">
        <v>66</v>
      </c>
      <c r="P734" s="46">
        <f>TotalFix[[#This Row],[Confirmed activ. 3 (ILE03)]]</f>
        <v>20</v>
      </c>
      <c r="Q734" s="24">
        <v>20</v>
      </c>
      <c r="R734" s="21" t="s">
        <v>66</v>
      </c>
      <c r="S734" s="21" t="s">
        <v>72</v>
      </c>
    </row>
    <row r="735" spans="1:19" s="21" customFormat="1" x14ac:dyDescent="0.35">
      <c r="A735" s="26">
        <v>1533095</v>
      </c>
      <c r="B735" s="53">
        <v>411578</v>
      </c>
      <c r="C735" s="26">
        <f>VLOOKUP(TotalFix[[#This Row],[Order]],'Total Fix by SS'!B:C,2,0)</f>
        <v>216</v>
      </c>
      <c r="D735" s="21" t="s">
        <v>59</v>
      </c>
      <c r="E735" s="21" t="s">
        <v>80</v>
      </c>
      <c r="F735" s="21" t="s">
        <v>69</v>
      </c>
      <c r="G735" s="21" t="s">
        <v>62</v>
      </c>
      <c r="H735" s="21" t="s">
        <v>70</v>
      </c>
      <c r="I735" s="21" t="s">
        <v>81</v>
      </c>
      <c r="J735" s="22">
        <v>43640</v>
      </c>
      <c r="K735" s="23">
        <v>0.50327546296296</v>
      </c>
      <c r="L735" s="22">
        <v>43640</v>
      </c>
      <c r="M735" s="23">
        <v>0.50327546296296</v>
      </c>
      <c r="N735" s="24">
        <v>20</v>
      </c>
      <c r="O735" s="21" t="s">
        <v>66</v>
      </c>
      <c r="P735" s="46">
        <f>TotalFix[[#This Row],[Confirmed activ. 3 (ILE03)]]</f>
        <v>20</v>
      </c>
      <c r="Q735" s="24">
        <v>20</v>
      </c>
      <c r="R735" s="21" t="s">
        <v>66</v>
      </c>
      <c r="S735" s="21" t="s">
        <v>72</v>
      </c>
    </row>
    <row r="736" spans="1:19" s="21" customFormat="1" x14ac:dyDescent="0.35">
      <c r="A736" s="26">
        <v>1533095</v>
      </c>
      <c r="B736" s="53">
        <v>411578</v>
      </c>
      <c r="C736" s="26">
        <f>VLOOKUP(TotalFix[[#This Row],[Order]],'Total Fix by SS'!B:C,2,0)</f>
        <v>216</v>
      </c>
      <c r="D736" s="21" t="s">
        <v>59</v>
      </c>
      <c r="E736" s="21" t="s">
        <v>82</v>
      </c>
      <c r="F736" s="21" t="s">
        <v>83</v>
      </c>
      <c r="G736" s="21" t="s">
        <v>62</v>
      </c>
      <c r="H736" s="21" t="s">
        <v>84</v>
      </c>
      <c r="I736" s="21" t="s">
        <v>84</v>
      </c>
      <c r="J736" s="22">
        <v>43640</v>
      </c>
      <c r="K736" s="23">
        <v>0.51739583333332995</v>
      </c>
      <c r="L736" s="22">
        <v>43641</v>
      </c>
      <c r="M736" s="23">
        <v>0.25542824074074</v>
      </c>
      <c r="N736" s="25">
        <v>9.8870000000000005</v>
      </c>
      <c r="O736" s="21" t="s">
        <v>77</v>
      </c>
      <c r="P736" s="46">
        <f>TotalFix[[#This Row],[Confirmed activ. 3 (ILE03)]]*60</f>
        <v>593.22</v>
      </c>
      <c r="Q736" s="24">
        <v>450</v>
      </c>
      <c r="R736" s="21" t="s">
        <v>66</v>
      </c>
      <c r="S736" s="21" t="s">
        <v>67</v>
      </c>
    </row>
    <row r="737" spans="1:19" s="21" customFormat="1" x14ac:dyDescent="0.35">
      <c r="A737" s="26">
        <v>1533095</v>
      </c>
      <c r="B737" s="53">
        <v>411578</v>
      </c>
      <c r="C737" s="26">
        <f>VLOOKUP(TotalFix[[#This Row],[Order]],'Total Fix by SS'!B:C,2,0)</f>
        <v>216</v>
      </c>
      <c r="D737" s="21" t="s">
        <v>59</v>
      </c>
      <c r="E737" s="21" t="s">
        <v>85</v>
      </c>
      <c r="F737" s="21" t="s">
        <v>86</v>
      </c>
      <c r="G737" s="21" t="s">
        <v>62</v>
      </c>
      <c r="H737" s="21" t="s">
        <v>87</v>
      </c>
      <c r="I737" s="21" t="s">
        <v>87</v>
      </c>
      <c r="J737" s="22">
        <v>43642</v>
      </c>
      <c r="K737" s="23">
        <v>0.29829861111111</v>
      </c>
      <c r="L737" s="22">
        <v>43642</v>
      </c>
      <c r="M737" s="23">
        <v>0.29829861111111</v>
      </c>
      <c r="N737" s="24">
        <v>20</v>
      </c>
      <c r="O737" s="21" t="s">
        <v>66</v>
      </c>
      <c r="P737" s="46">
        <f>TotalFix[[#This Row],[Confirmed activ. 3 (ILE03)]]</f>
        <v>20</v>
      </c>
      <c r="Q737" s="24">
        <v>20</v>
      </c>
      <c r="R737" s="21" t="s">
        <v>66</v>
      </c>
      <c r="S737" s="21" t="s">
        <v>72</v>
      </c>
    </row>
    <row r="738" spans="1:19" s="21" customFormat="1" x14ac:dyDescent="0.35">
      <c r="A738" s="26">
        <v>1533095</v>
      </c>
      <c r="B738" s="53">
        <v>411578</v>
      </c>
      <c r="C738" s="26">
        <f>VLOOKUP(TotalFix[[#This Row],[Order]],'Total Fix by SS'!B:C,2,0)</f>
        <v>216</v>
      </c>
      <c r="D738" s="21" t="s">
        <v>59</v>
      </c>
      <c r="E738" s="21" t="s">
        <v>88</v>
      </c>
      <c r="F738" s="21" t="s">
        <v>89</v>
      </c>
      <c r="G738" s="21" t="s">
        <v>90</v>
      </c>
      <c r="H738" s="21" t="s">
        <v>91</v>
      </c>
      <c r="I738" s="21" t="s">
        <v>92</v>
      </c>
      <c r="J738" s="22"/>
      <c r="K738" s="23">
        <v>0</v>
      </c>
      <c r="L738" s="22"/>
      <c r="M738" s="23">
        <v>0</v>
      </c>
      <c r="N738" s="25">
        <v>0</v>
      </c>
      <c r="O738" s="21" t="s">
        <v>93</v>
      </c>
      <c r="P738" s="46"/>
      <c r="Q738" s="24">
        <v>0</v>
      </c>
      <c r="R738" s="21" t="s">
        <v>66</v>
      </c>
      <c r="S738" s="21" t="s">
        <v>94</v>
      </c>
    </row>
    <row r="739" spans="1:19" s="21" customFormat="1" x14ac:dyDescent="0.35">
      <c r="A739" s="26">
        <v>1533095</v>
      </c>
      <c r="B739" s="53">
        <v>411578</v>
      </c>
      <c r="C739" s="26">
        <f>VLOOKUP(TotalFix[[#This Row],[Order]],'Total Fix by SS'!B:C,2,0)</f>
        <v>216</v>
      </c>
      <c r="D739" s="21" t="s">
        <v>59</v>
      </c>
      <c r="E739" s="21" t="s">
        <v>95</v>
      </c>
      <c r="F739" s="21" t="s">
        <v>61</v>
      </c>
      <c r="G739" s="21" t="s">
        <v>62</v>
      </c>
      <c r="H739" s="21" t="s">
        <v>63</v>
      </c>
      <c r="I739" s="21" t="s">
        <v>96</v>
      </c>
      <c r="J739" s="22">
        <v>43649</v>
      </c>
      <c r="K739" s="23">
        <v>0.43064814814815</v>
      </c>
      <c r="L739" s="22">
        <v>43649</v>
      </c>
      <c r="M739" s="23">
        <v>0.43239583333332998</v>
      </c>
      <c r="N739" s="24">
        <v>34</v>
      </c>
      <c r="O739" s="21" t="s">
        <v>65</v>
      </c>
      <c r="P739" s="46">
        <f>TotalFix[[#This Row],[Confirmed activ. 3 (ILE03)]]/60</f>
        <v>0.56666666666666665</v>
      </c>
      <c r="Q739" s="24">
        <v>40</v>
      </c>
      <c r="R739" s="21" t="s">
        <v>66</v>
      </c>
      <c r="S739" s="21" t="s">
        <v>67</v>
      </c>
    </row>
    <row r="740" spans="1:19" s="21" customFormat="1" x14ac:dyDescent="0.35">
      <c r="A740" s="26">
        <v>1533095</v>
      </c>
      <c r="B740" s="53">
        <v>411578</v>
      </c>
      <c r="C740" s="26">
        <f>VLOOKUP(TotalFix[[#This Row],[Order]],'Total Fix by SS'!B:C,2,0)</f>
        <v>216</v>
      </c>
      <c r="D740" s="21" t="s">
        <v>59</v>
      </c>
      <c r="E740" s="21" t="s">
        <v>97</v>
      </c>
      <c r="F740" s="21" t="s">
        <v>69</v>
      </c>
      <c r="G740" s="21" t="s">
        <v>62</v>
      </c>
      <c r="H740" s="21" t="s">
        <v>70</v>
      </c>
      <c r="I740" s="21" t="s">
        <v>98</v>
      </c>
      <c r="J740" s="22">
        <v>43649</v>
      </c>
      <c r="K740" s="23">
        <v>0.55577546296295999</v>
      </c>
      <c r="L740" s="22">
        <v>43649</v>
      </c>
      <c r="M740" s="23">
        <v>0.55577546296295999</v>
      </c>
      <c r="N740" s="24">
        <v>20</v>
      </c>
      <c r="O740" s="21" t="s">
        <v>66</v>
      </c>
      <c r="P740" s="46">
        <f>TotalFix[[#This Row],[Confirmed activ. 3 (ILE03)]]</f>
        <v>20</v>
      </c>
      <c r="Q740" s="24">
        <v>20</v>
      </c>
      <c r="R740" s="21" t="s">
        <v>66</v>
      </c>
      <c r="S740" s="21" t="s">
        <v>72</v>
      </c>
    </row>
    <row r="741" spans="1:19" s="21" customFormat="1" x14ac:dyDescent="0.35">
      <c r="A741" s="26">
        <v>1533095</v>
      </c>
      <c r="B741" s="53">
        <v>411578</v>
      </c>
      <c r="C741" s="26">
        <f>VLOOKUP(TotalFix[[#This Row],[Order]],'Total Fix by SS'!B:C,2,0)</f>
        <v>216</v>
      </c>
      <c r="D741" s="21" t="s">
        <v>59</v>
      </c>
      <c r="E741" s="21" t="s">
        <v>99</v>
      </c>
      <c r="F741" s="21" t="s">
        <v>69</v>
      </c>
      <c r="G741" s="21" t="s">
        <v>62</v>
      </c>
      <c r="H741" s="21" t="s">
        <v>70</v>
      </c>
      <c r="I741" s="21" t="s">
        <v>100</v>
      </c>
      <c r="J741" s="22">
        <v>43649</v>
      </c>
      <c r="K741" s="23">
        <v>0.55581018518518999</v>
      </c>
      <c r="L741" s="22">
        <v>43649</v>
      </c>
      <c r="M741" s="23">
        <v>0.55581018518518999</v>
      </c>
      <c r="N741" s="24">
        <v>50</v>
      </c>
      <c r="O741" s="21" t="s">
        <v>66</v>
      </c>
      <c r="P741" s="46">
        <f>TotalFix[[#This Row],[Confirmed activ. 3 (ILE03)]]</f>
        <v>50</v>
      </c>
      <c r="Q741" s="24">
        <v>50</v>
      </c>
      <c r="R741" s="21" t="s">
        <v>66</v>
      </c>
      <c r="S741" s="21" t="s">
        <v>72</v>
      </c>
    </row>
    <row r="742" spans="1:19" s="21" customFormat="1" x14ac:dyDescent="0.35">
      <c r="A742" s="26">
        <v>1533095</v>
      </c>
      <c r="B742" s="53">
        <v>411578</v>
      </c>
      <c r="C742" s="26">
        <f>VLOOKUP(TotalFix[[#This Row],[Order]],'Total Fix by SS'!B:C,2,0)</f>
        <v>216</v>
      </c>
      <c r="D742" s="21" t="s">
        <v>59</v>
      </c>
      <c r="E742" s="21" t="s">
        <v>101</v>
      </c>
      <c r="F742" s="21" t="s">
        <v>102</v>
      </c>
      <c r="G742" s="21" t="s">
        <v>62</v>
      </c>
      <c r="H742" s="21" t="s">
        <v>100</v>
      </c>
      <c r="I742" s="21" t="s">
        <v>103</v>
      </c>
      <c r="J742" s="22">
        <v>43649</v>
      </c>
      <c r="K742" s="23">
        <v>0.55584490740740999</v>
      </c>
      <c r="L742" s="22">
        <v>43649</v>
      </c>
      <c r="M742" s="23">
        <v>0.55584490740740999</v>
      </c>
      <c r="N742" s="24">
        <v>10</v>
      </c>
      <c r="O742" s="21" t="s">
        <v>66</v>
      </c>
      <c r="P742" s="46">
        <f>TotalFix[[#This Row],[Confirmed activ. 3 (ILE03)]]</f>
        <v>10</v>
      </c>
      <c r="Q742" s="24">
        <v>10</v>
      </c>
      <c r="R742" s="21" t="s">
        <v>66</v>
      </c>
      <c r="S742" s="21" t="s">
        <v>72</v>
      </c>
    </row>
    <row r="743" spans="1:19" s="21" customFormat="1" x14ac:dyDescent="0.35">
      <c r="A743" s="26">
        <v>1533095</v>
      </c>
      <c r="B743" s="53">
        <v>411578</v>
      </c>
      <c r="C743" s="26">
        <f>VLOOKUP(TotalFix[[#This Row],[Order]],'Total Fix by SS'!B:C,2,0)</f>
        <v>216</v>
      </c>
      <c r="D743" s="21" t="s">
        <v>59</v>
      </c>
      <c r="E743" s="21" t="s">
        <v>104</v>
      </c>
      <c r="F743" s="21" t="s">
        <v>102</v>
      </c>
      <c r="G743" s="21" t="s">
        <v>105</v>
      </c>
      <c r="H743" s="21" t="s">
        <v>100</v>
      </c>
      <c r="I743" s="21" t="s">
        <v>106</v>
      </c>
      <c r="J743" s="22">
        <v>43650</v>
      </c>
      <c r="K743" s="23">
        <v>0.51490740740741003</v>
      </c>
      <c r="L743" s="22">
        <v>43650</v>
      </c>
      <c r="M743" s="23">
        <v>0.51490740740741003</v>
      </c>
      <c r="N743" s="24">
        <v>10</v>
      </c>
      <c r="O743" s="21" t="s">
        <v>66</v>
      </c>
      <c r="P743" s="46">
        <f>TotalFix[[#This Row],[Confirmed activ. 3 (ILE03)]]</f>
        <v>10</v>
      </c>
      <c r="Q743" s="24">
        <v>10</v>
      </c>
      <c r="R743" s="21" t="s">
        <v>66</v>
      </c>
      <c r="S743" s="21" t="s">
        <v>72</v>
      </c>
    </row>
    <row r="744" spans="1:19" s="21" customFormat="1" x14ac:dyDescent="0.35">
      <c r="A744" s="26">
        <v>1533095</v>
      </c>
      <c r="B744" s="53">
        <v>411578</v>
      </c>
      <c r="C744" s="26">
        <f>VLOOKUP(TotalFix[[#This Row],[Order]],'Total Fix by SS'!B:C,2,0)</f>
        <v>216</v>
      </c>
      <c r="D744" s="21" t="s">
        <v>107</v>
      </c>
      <c r="E744" s="21" t="s">
        <v>60</v>
      </c>
      <c r="F744" s="21" t="s">
        <v>61</v>
      </c>
      <c r="G744" s="21" t="s">
        <v>90</v>
      </c>
      <c r="H744" s="21" t="s">
        <v>63</v>
      </c>
      <c r="I744" s="21" t="s">
        <v>108</v>
      </c>
      <c r="J744" s="22">
        <v>43642</v>
      </c>
      <c r="K744" s="23">
        <v>0.35346064814814998</v>
      </c>
      <c r="L744" s="22">
        <v>43642</v>
      </c>
      <c r="M744" s="23">
        <v>0.74351851851852002</v>
      </c>
      <c r="N744" s="25">
        <v>9.3610000000000007</v>
      </c>
      <c r="O744" s="21" t="s">
        <v>77</v>
      </c>
      <c r="P744" s="46">
        <f>TotalFix[[#This Row],[Confirmed activ. 3 (ILE03)]]*60</f>
        <v>561.66000000000008</v>
      </c>
      <c r="Q744" s="24">
        <v>1</v>
      </c>
      <c r="R744" s="21" t="s">
        <v>66</v>
      </c>
      <c r="S744" s="21" t="s">
        <v>67</v>
      </c>
    </row>
    <row r="745" spans="1:19" s="21" customFormat="1" x14ac:dyDescent="0.35">
      <c r="A745" s="26">
        <v>1533095</v>
      </c>
      <c r="B745" s="53">
        <v>411578</v>
      </c>
      <c r="C745" s="26">
        <f>VLOOKUP(TotalFix[[#This Row],[Order]],'Total Fix by SS'!B:C,2,0)</f>
        <v>216</v>
      </c>
      <c r="D745" s="21" t="s">
        <v>109</v>
      </c>
      <c r="E745" s="21" t="s">
        <v>82</v>
      </c>
      <c r="F745" s="21" t="s">
        <v>83</v>
      </c>
      <c r="G745" s="21" t="s">
        <v>90</v>
      </c>
      <c r="H745" s="21" t="s">
        <v>84</v>
      </c>
      <c r="I745" s="21" t="s">
        <v>110</v>
      </c>
      <c r="J745" s="22"/>
      <c r="K745" s="23">
        <v>0</v>
      </c>
      <c r="L745" s="22"/>
      <c r="M745" s="23">
        <v>0</v>
      </c>
      <c r="N745" s="25">
        <v>0</v>
      </c>
      <c r="O745" s="21" t="s">
        <v>93</v>
      </c>
      <c r="P745" s="46"/>
      <c r="Q745" s="24">
        <v>5</v>
      </c>
      <c r="R745" s="21" t="s">
        <v>66</v>
      </c>
      <c r="S745" s="21" t="s">
        <v>94</v>
      </c>
    </row>
    <row r="746" spans="1:19" s="21" customFormat="1" x14ac:dyDescent="0.35">
      <c r="A746" s="26">
        <v>1533098</v>
      </c>
      <c r="B746" s="53">
        <v>411579</v>
      </c>
      <c r="C746" s="26">
        <f>VLOOKUP(TotalFix[[#This Row],[Order]],'Total Fix by SS'!B:C,2,0)</f>
        <v>216</v>
      </c>
      <c r="D746" s="21" t="s">
        <v>59</v>
      </c>
      <c r="E746" s="21" t="s">
        <v>60</v>
      </c>
      <c r="F746" s="21" t="s">
        <v>61</v>
      </c>
      <c r="G746" s="21" t="s">
        <v>62</v>
      </c>
      <c r="H746" s="21" t="s">
        <v>63</v>
      </c>
      <c r="I746" s="21" t="s">
        <v>64</v>
      </c>
      <c r="J746" s="22">
        <v>43635</v>
      </c>
      <c r="K746" s="23">
        <v>0.33611111111110997</v>
      </c>
      <c r="L746" s="22">
        <v>43640</v>
      </c>
      <c r="M746" s="23">
        <v>0.37880787037037</v>
      </c>
      <c r="N746" s="25">
        <v>70.209999999999994</v>
      </c>
      <c r="O746" s="21" t="s">
        <v>66</v>
      </c>
      <c r="P746" s="46">
        <f>TotalFix[[#This Row],[Confirmed activ. 3 (ILE03)]]</f>
        <v>70.209999999999994</v>
      </c>
      <c r="Q746" s="24">
        <v>20</v>
      </c>
      <c r="R746" s="21" t="s">
        <v>66</v>
      </c>
      <c r="S746" s="21" t="s">
        <v>67</v>
      </c>
    </row>
    <row r="747" spans="1:19" s="21" customFormat="1" x14ac:dyDescent="0.35">
      <c r="A747" s="26">
        <v>1533098</v>
      </c>
      <c r="B747" s="53">
        <v>411579</v>
      </c>
      <c r="C747" s="26">
        <f>VLOOKUP(TotalFix[[#This Row],[Order]],'Total Fix by SS'!B:C,2,0)</f>
        <v>216</v>
      </c>
      <c r="D747" s="21" t="s">
        <v>59</v>
      </c>
      <c r="E747" s="21" t="s">
        <v>68</v>
      </c>
      <c r="F747" s="21" t="s">
        <v>69</v>
      </c>
      <c r="G747" s="21" t="s">
        <v>62</v>
      </c>
      <c r="H747" s="21" t="s">
        <v>70</v>
      </c>
      <c r="I747" s="21" t="s">
        <v>71</v>
      </c>
      <c r="J747" s="22">
        <v>43640</v>
      </c>
      <c r="K747" s="23">
        <v>0.40002314814814999</v>
      </c>
      <c r="L747" s="22">
        <v>43640</v>
      </c>
      <c r="M747" s="23">
        <v>0.40002314814814999</v>
      </c>
      <c r="N747" s="24">
        <v>30</v>
      </c>
      <c r="O747" s="21" t="s">
        <v>66</v>
      </c>
      <c r="P747" s="46">
        <f>TotalFix[[#This Row],[Confirmed activ. 3 (ILE03)]]</f>
        <v>30</v>
      </c>
      <c r="Q747" s="24">
        <v>30</v>
      </c>
      <c r="R747" s="21" t="s">
        <v>66</v>
      </c>
      <c r="S747" s="21" t="s">
        <v>72</v>
      </c>
    </row>
    <row r="748" spans="1:19" s="21" customFormat="1" x14ac:dyDescent="0.35">
      <c r="A748" s="26">
        <v>1533098</v>
      </c>
      <c r="B748" s="53">
        <v>411579</v>
      </c>
      <c r="C748" s="26">
        <f>VLOOKUP(TotalFix[[#This Row],[Order]],'Total Fix by SS'!B:C,2,0)</f>
        <v>216</v>
      </c>
      <c r="D748" s="21" t="s">
        <v>59</v>
      </c>
      <c r="E748" s="21" t="s">
        <v>73</v>
      </c>
      <c r="F748" s="21" t="s">
        <v>61</v>
      </c>
      <c r="G748" s="21" t="s">
        <v>62</v>
      </c>
      <c r="H748" s="21" t="s">
        <v>63</v>
      </c>
      <c r="I748" s="21" t="s">
        <v>74</v>
      </c>
      <c r="J748" s="22">
        <v>43640</v>
      </c>
      <c r="K748" s="23">
        <v>0.40401620370370001</v>
      </c>
      <c r="L748" s="22">
        <v>43640</v>
      </c>
      <c r="M748" s="23">
        <v>0.54197916666667001</v>
      </c>
      <c r="N748" s="25">
        <v>3.3109999999999999</v>
      </c>
      <c r="O748" s="21" t="s">
        <v>77</v>
      </c>
      <c r="P748" s="46">
        <f>TotalFix[[#This Row],[Confirmed activ. 3 (ILE03)]]*60</f>
        <v>198.66</v>
      </c>
      <c r="Q748" s="24">
        <v>200</v>
      </c>
      <c r="R748" s="21" t="s">
        <v>66</v>
      </c>
      <c r="S748" s="21" t="s">
        <v>67</v>
      </c>
    </row>
    <row r="749" spans="1:19" s="21" customFormat="1" x14ac:dyDescent="0.35">
      <c r="A749" s="26">
        <v>1533098</v>
      </c>
      <c r="B749" s="53">
        <v>411579</v>
      </c>
      <c r="C749" s="26">
        <f>VLOOKUP(TotalFix[[#This Row],[Order]],'Total Fix by SS'!B:C,2,0)</f>
        <v>216</v>
      </c>
      <c r="D749" s="21" t="s">
        <v>59</v>
      </c>
      <c r="E749" s="21" t="s">
        <v>75</v>
      </c>
      <c r="F749" s="21" t="s">
        <v>61</v>
      </c>
      <c r="G749" s="21" t="s">
        <v>62</v>
      </c>
      <c r="H749" s="21" t="s">
        <v>63</v>
      </c>
      <c r="I749" s="21" t="s">
        <v>76</v>
      </c>
      <c r="J749" s="22">
        <v>43640</v>
      </c>
      <c r="K749" s="23">
        <v>0.54230324074073999</v>
      </c>
      <c r="L749" s="22">
        <v>43641</v>
      </c>
      <c r="M749" s="23">
        <v>0.50696759259259006</v>
      </c>
      <c r="N749" s="25">
        <v>5.5640000000000001</v>
      </c>
      <c r="O749" s="21" t="s">
        <v>77</v>
      </c>
      <c r="P749" s="46">
        <f>TotalFix[[#This Row],[Confirmed activ. 3 (ILE03)]]*60</f>
        <v>333.84000000000003</v>
      </c>
      <c r="Q749" s="24">
        <v>500</v>
      </c>
      <c r="R749" s="21" t="s">
        <v>66</v>
      </c>
      <c r="S749" s="21" t="s">
        <v>67</v>
      </c>
    </row>
    <row r="750" spans="1:19" s="21" customFormat="1" x14ac:dyDescent="0.35">
      <c r="A750" s="26">
        <v>1533098</v>
      </c>
      <c r="B750" s="53">
        <v>411579</v>
      </c>
      <c r="C750" s="26">
        <f>VLOOKUP(TotalFix[[#This Row],[Order]],'Total Fix by SS'!B:C,2,0)</f>
        <v>216</v>
      </c>
      <c r="D750" s="21" t="s">
        <v>59</v>
      </c>
      <c r="E750" s="21" t="s">
        <v>78</v>
      </c>
      <c r="F750" s="21" t="s">
        <v>69</v>
      </c>
      <c r="G750" s="21" t="s">
        <v>62</v>
      </c>
      <c r="H750" s="21" t="s">
        <v>70</v>
      </c>
      <c r="I750" s="21" t="s">
        <v>79</v>
      </c>
      <c r="J750" s="22">
        <v>43641</v>
      </c>
      <c r="K750" s="23">
        <v>0.59556712962962999</v>
      </c>
      <c r="L750" s="22">
        <v>43641</v>
      </c>
      <c r="M750" s="23">
        <v>0.59556712962962999</v>
      </c>
      <c r="N750" s="24">
        <v>20</v>
      </c>
      <c r="O750" s="21" t="s">
        <v>66</v>
      </c>
      <c r="P750" s="46">
        <f>TotalFix[[#This Row],[Confirmed activ. 3 (ILE03)]]</f>
        <v>20</v>
      </c>
      <c r="Q750" s="24">
        <v>20</v>
      </c>
      <c r="R750" s="21" t="s">
        <v>66</v>
      </c>
      <c r="S750" s="21" t="s">
        <v>72</v>
      </c>
    </row>
    <row r="751" spans="1:19" s="21" customFormat="1" x14ac:dyDescent="0.35">
      <c r="A751" s="26">
        <v>1533098</v>
      </c>
      <c r="B751" s="53">
        <v>411579</v>
      </c>
      <c r="C751" s="26">
        <f>VLOOKUP(TotalFix[[#This Row],[Order]],'Total Fix by SS'!B:C,2,0)</f>
        <v>216</v>
      </c>
      <c r="D751" s="21" t="s">
        <v>59</v>
      </c>
      <c r="E751" s="21" t="s">
        <v>80</v>
      </c>
      <c r="F751" s="21" t="s">
        <v>69</v>
      </c>
      <c r="G751" s="21" t="s">
        <v>62</v>
      </c>
      <c r="H751" s="21" t="s">
        <v>70</v>
      </c>
      <c r="I751" s="21" t="s">
        <v>81</v>
      </c>
      <c r="J751" s="22">
        <v>43641</v>
      </c>
      <c r="K751" s="23">
        <v>0.60729166666667</v>
      </c>
      <c r="L751" s="22">
        <v>43641</v>
      </c>
      <c r="M751" s="23">
        <v>0.60729166666667</v>
      </c>
      <c r="N751" s="24">
        <v>20</v>
      </c>
      <c r="O751" s="21" t="s">
        <v>66</v>
      </c>
      <c r="P751" s="46">
        <f>TotalFix[[#This Row],[Confirmed activ. 3 (ILE03)]]</f>
        <v>20</v>
      </c>
      <c r="Q751" s="24">
        <v>20</v>
      </c>
      <c r="R751" s="21" t="s">
        <v>66</v>
      </c>
      <c r="S751" s="21" t="s">
        <v>72</v>
      </c>
    </row>
    <row r="752" spans="1:19" s="21" customFormat="1" x14ac:dyDescent="0.35">
      <c r="A752" s="26">
        <v>1533098</v>
      </c>
      <c r="B752" s="53">
        <v>411579</v>
      </c>
      <c r="C752" s="26">
        <f>VLOOKUP(TotalFix[[#This Row],[Order]],'Total Fix by SS'!B:C,2,0)</f>
        <v>216</v>
      </c>
      <c r="D752" s="21" t="s">
        <v>59</v>
      </c>
      <c r="E752" s="21" t="s">
        <v>82</v>
      </c>
      <c r="F752" s="21" t="s">
        <v>83</v>
      </c>
      <c r="G752" s="21" t="s">
        <v>62</v>
      </c>
      <c r="H752" s="21" t="s">
        <v>84</v>
      </c>
      <c r="I752" s="21" t="s">
        <v>84</v>
      </c>
      <c r="J752" s="22">
        <v>43641</v>
      </c>
      <c r="K752" s="23">
        <v>0.70916666666667005</v>
      </c>
      <c r="L752" s="22">
        <v>43642</v>
      </c>
      <c r="M752" s="23">
        <v>0.54796296296295999</v>
      </c>
      <c r="N752" s="25">
        <v>6.63</v>
      </c>
      <c r="O752" s="21" t="s">
        <v>77</v>
      </c>
      <c r="P752" s="46">
        <f>TotalFix[[#This Row],[Confirmed activ. 3 (ILE03)]]*60</f>
        <v>397.8</v>
      </c>
      <c r="Q752" s="24">
        <v>450</v>
      </c>
      <c r="R752" s="21" t="s">
        <v>66</v>
      </c>
      <c r="S752" s="21" t="s">
        <v>67</v>
      </c>
    </row>
    <row r="753" spans="1:19" s="21" customFormat="1" x14ac:dyDescent="0.35">
      <c r="A753" s="26">
        <v>1533098</v>
      </c>
      <c r="B753" s="53">
        <v>411579</v>
      </c>
      <c r="C753" s="26">
        <f>VLOOKUP(TotalFix[[#This Row],[Order]],'Total Fix by SS'!B:C,2,0)</f>
        <v>216</v>
      </c>
      <c r="D753" s="21" t="s">
        <v>59</v>
      </c>
      <c r="E753" s="21" t="s">
        <v>85</v>
      </c>
      <c r="F753" s="21" t="s">
        <v>86</v>
      </c>
      <c r="G753" s="21" t="s">
        <v>62</v>
      </c>
      <c r="H753" s="21" t="s">
        <v>87</v>
      </c>
      <c r="I753" s="21" t="s">
        <v>87</v>
      </c>
      <c r="J753" s="22">
        <v>43643</v>
      </c>
      <c r="K753" s="23">
        <v>0.38069444444444001</v>
      </c>
      <c r="L753" s="22">
        <v>43643</v>
      </c>
      <c r="M753" s="23">
        <v>0.38069444444444001</v>
      </c>
      <c r="N753" s="24">
        <v>20</v>
      </c>
      <c r="O753" s="21" t="s">
        <v>66</v>
      </c>
      <c r="P753" s="46">
        <f>TotalFix[[#This Row],[Confirmed activ. 3 (ILE03)]]</f>
        <v>20</v>
      </c>
      <c r="Q753" s="24">
        <v>20</v>
      </c>
      <c r="R753" s="21" t="s">
        <v>66</v>
      </c>
      <c r="S753" s="21" t="s">
        <v>72</v>
      </c>
    </row>
    <row r="754" spans="1:19" s="21" customFormat="1" x14ac:dyDescent="0.35">
      <c r="A754" s="26">
        <v>1533098</v>
      </c>
      <c r="B754" s="53">
        <v>411579</v>
      </c>
      <c r="C754" s="26">
        <f>VLOOKUP(TotalFix[[#This Row],[Order]],'Total Fix by SS'!B:C,2,0)</f>
        <v>216</v>
      </c>
      <c r="D754" s="21" t="s">
        <v>59</v>
      </c>
      <c r="E754" s="21" t="s">
        <v>88</v>
      </c>
      <c r="F754" s="21" t="s">
        <v>89</v>
      </c>
      <c r="G754" s="21" t="s">
        <v>90</v>
      </c>
      <c r="H754" s="21" t="s">
        <v>91</v>
      </c>
      <c r="I754" s="21" t="s">
        <v>92</v>
      </c>
      <c r="J754" s="22"/>
      <c r="K754" s="23">
        <v>0</v>
      </c>
      <c r="L754" s="22"/>
      <c r="M754" s="23">
        <v>0</v>
      </c>
      <c r="N754" s="25">
        <v>0</v>
      </c>
      <c r="O754" s="21" t="s">
        <v>93</v>
      </c>
      <c r="P754" s="46"/>
      <c r="Q754" s="24">
        <v>0</v>
      </c>
      <c r="R754" s="21" t="s">
        <v>66</v>
      </c>
      <c r="S754" s="21" t="s">
        <v>94</v>
      </c>
    </row>
    <row r="755" spans="1:19" s="21" customFormat="1" x14ac:dyDescent="0.35">
      <c r="A755" s="26">
        <v>1533098</v>
      </c>
      <c r="B755" s="53">
        <v>411579</v>
      </c>
      <c r="C755" s="26">
        <f>VLOOKUP(TotalFix[[#This Row],[Order]],'Total Fix by SS'!B:C,2,0)</f>
        <v>216</v>
      </c>
      <c r="D755" s="21" t="s">
        <v>59</v>
      </c>
      <c r="E755" s="21" t="s">
        <v>95</v>
      </c>
      <c r="F755" s="21" t="s">
        <v>61</v>
      </c>
      <c r="G755" s="21" t="s">
        <v>62</v>
      </c>
      <c r="H755" s="21" t="s">
        <v>63</v>
      </c>
      <c r="I755" s="21" t="s">
        <v>96</v>
      </c>
      <c r="J755" s="22">
        <v>43648</v>
      </c>
      <c r="K755" s="23">
        <v>0.40153935185185002</v>
      </c>
      <c r="L755" s="22">
        <v>43648</v>
      </c>
      <c r="M755" s="23">
        <v>0.43708333333332999</v>
      </c>
      <c r="N755" s="25">
        <v>25.6</v>
      </c>
      <c r="O755" s="21" t="s">
        <v>66</v>
      </c>
      <c r="P755" s="46">
        <f>TotalFix[[#This Row],[Confirmed activ. 3 (ILE03)]]</f>
        <v>25.6</v>
      </c>
      <c r="Q755" s="24">
        <v>40</v>
      </c>
      <c r="R755" s="21" t="s">
        <v>66</v>
      </c>
      <c r="S755" s="21" t="s">
        <v>67</v>
      </c>
    </row>
    <row r="756" spans="1:19" s="21" customFormat="1" x14ac:dyDescent="0.35">
      <c r="A756" s="26">
        <v>1533098</v>
      </c>
      <c r="B756" s="53">
        <v>411579</v>
      </c>
      <c r="C756" s="26">
        <f>VLOOKUP(TotalFix[[#This Row],[Order]],'Total Fix by SS'!B:C,2,0)</f>
        <v>216</v>
      </c>
      <c r="D756" s="21" t="s">
        <v>59</v>
      </c>
      <c r="E756" s="21" t="s">
        <v>97</v>
      </c>
      <c r="F756" s="21" t="s">
        <v>69</v>
      </c>
      <c r="G756" s="21" t="s">
        <v>62</v>
      </c>
      <c r="H756" s="21" t="s">
        <v>70</v>
      </c>
      <c r="I756" s="21" t="s">
        <v>98</v>
      </c>
      <c r="J756" s="22">
        <v>43649</v>
      </c>
      <c r="K756" s="23">
        <v>0.55604166666666999</v>
      </c>
      <c r="L756" s="22">
        <v>43649</v>
      </c>
      <c r="M756" s="23">
        <v>0.55604166666666999</v>
      </c>
      <c r="N756" s="24">
        <v>20</v>
      </c>
      <c r="O756" s="21" t="s">
        <v>66</v>
      </c>
      <c r="P756" s="46">
        <f>TotalFix[[#This Row],[Confirmed activ. 3 (ILE03)]]</f>
        <v>20</v>
      </c>
      <c r="Q756" s="24">
        <v>20</v>
      </c>
      <c r="R756" s="21" t="s">
        <v>66</v>
      </c>
      <c r="S756" s="21" t="s">
        <v>72</v>
      </c>
    </row>
    <row r="757" spans="1:19" s="21" customFormat="1" x14ac:dyDescent="0.35">
      <c r="A757" s="26">
        <v>1533098</v>
      </c>
      <c r="B757" s="53">
        <v>411579</v>
      </c>
      <c r="C757" s="26">
        <f>VLOOKUP(TotalFix[[#This Row],[Order]],'Total Fix by SS'!B:C,2,0)</f>
        <v>216</v>
      </c>
      <c r="D757" s="21" t="s">
        <v>59</v>
      </c>
      <c r="E757" s="21" t="s">
        <v>99</v>
      </c>
      <c r="F757" s="21" t="s">
        <v>69</v>
      </c>
      <c r="G757" s="21" t="s">
        <v>62</v>
      </c>
      <c r="H757" s="21" t="s">
        <v>70</v>
      </c>
      <c r="I757" s="21" t="s">
        <v>100</v>
      </c>
      <c r="J757" s="22">
        <v>43649</v>
      </c>
      <c r="K757" s="23">
        <v>0.55607638888888999</v>
      </c>
      <c r="L757" s="22">
        <v>43649</v>
      </c>
      <c r="M757" s="23">
        <v>0.55607638888888999</v>
      </c>
      <c r="N757" s="24">
        <v>50</v>
      </c>
      <c r="O757" s="21" t="s">
        <v>66</v>
      </c>
      <c r="P757" s="46">
        <f>TotalFix[[#This Row],[Confirmed activ. 3 (ILE03)]]</f>
        <v>50</v>
      </c>
      <c r="Q757" s="24">
        <v>50</v>
      </c>
      <c r="R757" s="21" t="s">
        <v>66</v>
      </c>
      <c r="S757" s="21" t="s">
        <v>72</v>
      </c>
    </row>
    <row r="758" spans="1:19" s="21" customFormat="1" x14ac:dyDescent="0.35">
      <c r="A758" s="26">
        <v>1533098</v>
      </c>
      <c r="B758" s="53">
        <v>411579</v>
      </c>
      <c r="C758" s="26">
        <f>VLOOKUP(TotalFix[[#This Row],[Order]],'Total Fix by SS'!B:C,2,0)</f>
        <v>216</v>
      </c>
      <c r="D758" s="21" t="s">
        <v>59</v>
      </c>
      <c r="E758" s="21" t="s">
        <v>101</v>
      </c>
      <c r="F758" s="21" t="s">
        <v>102</v>
      </c>
      <c r="G758" s="21" t="s">
        <v>62</v>
      </c>
      <c r="H758" s="21" t="s">
        <v>100</v>
      </c>
      <c r="I758" s="21" t="s">
        <v>103</v>
      </c>
      <c r="J758" s="22">
        <v>43649</v>
      </c>
      <c r="K758" s="23">
        <v>0.55609953703703996</v>
      </c>
      <c r="L758" s="22">
        <v>43649</v>
      </c>
      <c r="M758" s="23">
        <v>0.55609953703703996</v>
      </c>
      <c r="N758" s="24">
        <v>10</v>
      </c>
      <c r="O758" s="21" t="s">
        <v>66</v>
      </c>
      <c r="P758" s="46">
        <f>TotalFix[[#This Row],[Confirmed activ. 3 (ILE03)]]</f>
        <v>10</v>
      </c>
      <c r="Q758" s="24">
        <v>10</v>
      </c>
      <c r="R758" s="21" t="s">
        <v>66</v>
      </c>
      <c r="S758" s="21" t="s">
        <v>72</v>
      </c>
    </row>
    <row r="759" spans="1:19" s="21" customFormat="1" x14ac:dyDescent="0.35">
      <c r="A759" s="26">
        <v>1533098</v>
      </c>
      <c r="B759" s="53">
        <v>411579</v>
      </c>
      <c r="C759" s="26">
        <f>VLOOKUP(TotalFix[[#This Row],[Order]],'Total Fix by SS'!B:C,2,0)</f>
        <v>216</v>
      </c>
      <c r="D759" s="21" t="s">
        <v>59</v>
      </c>
      <c r="E759" s="21" t="s">
        <v>104</v>
      </c>
      <c r="F759" s="21" t="s">
        <v>102</v>
      </c>
      <c r="G759" s="21" t="s">
        <v>105</v>
      </c>
      <c r="H759" s="21" t="s">
        <v>100</v>
      </c>
      <c r="I759" s="21" t="s">
        <v>106</v>
      </c>
      <c r="J759" s="22">
        <v>43650</v>
      </c>
      <c r="K759" s="23">
        <v>0.51508101851851995</v>
      </c>
      <c r="L759" s="22">
        <v>43650</v>
      </c>
      <c r="M759" s="23">
        <v>0.51508101851851995</v>
      </c>
      <c r="N759" s="24">
        <v>10</v>
      </c>
      <c r="O759" s="21" t="s">
        <v>66</v>
      </c>
      <c r="P759" s="46">
        <f>TotalFix[[#This Row],[Confirmed activ. 3 (ILE03)]]</f>
        <v>10</v>
      </c>
      <c r="Q759" s="24">
        <v>10</v>
      </c>
      <c r="R759" s="21" t="s">
        <v>66</v>
      </c>
      <c r="S759" s="21" t="s">
        <v>72</v>
      </c>
    </row>
    <row r="760" spans="1:19" s="21" customFormat="1" x14ac:dyDescent="0.35">
      <c r="A760" s="26">
        <v>1533098</v>
      </c>
      <c r="B760" s="53">
        <v>411579</v>
      </c>
      <c r="C760" s="26">
        <f>VLOOKUP(TotalFix[[#This Row],[Order]],'Total Fix by SS'!B:C,2,0)</f>
        <v>216</v>
      </c>
      <c r="D760" s="21" t="s">
        <v>107</v>
      </c>
      <c r="E760" s="21" t="s">
        <v>60</v>
      </c>
      <c r="F760" s="21" t="s">
        <v>61</v>
      </c>
      <c r="G760" s="21" t="s">
        <v>90</v>
      </c>
      <c r="H760" s="21" t="s">
        <v>63</v>
      </c>
      <c r="I760" s="21" t="s">
        <v>108</v>
      </c>
      <c r="J760" s="22">
        <v>43643</v>
      </c>
      <c r="K760" s="23">
        <v>0.43604166666666999</v>
      </c>
      <c r="L760" s="22">
        <v>43643</v>
      </c>
      <c r="M760" s="23">
        <v>0.65483796296296004</v>
      </c>
      <c r="N760" s="25">
        <v>5.2510000000000003</v>
      </c>
      <c r="O760" s="21" t="s">
        <v>77</v>
      </c>
      <c r="P760" s="46">
        <f>TotalFix[[#This Row],[Confirmed activ. 3 (ILE03)]]*60</f>
        <v>315.06</v>
      </c>
      <c r="Q760" s="24">
        <v>1</v>
      </c>
      <c r="R760" s="21" t="s">
        <v>66</v>
      </c>
      <c r="S760" s="21" t="s">
        <v>67</v>
      </c>
    </row>
    <row r="761" spans="1:19" s="21" customFormat="1" x14ac:dyDescent="0.35">
      <c r="A761" s="26">
        <v>1533098</v>
      </c>
      <c r="B761" s="53">
        <v>411579</v>
      </c>
      <c r="C761" s="26">
        <f>VLOOKUP(TotalFix[[#This Row],[Order]],'Total Fix by SS'!B:C,2,0)</f>
        <v>216</v>
      </c>
      <c r="D761" s="21" t="s">
        <v>109</v>
      </c>
      <c r="E761" s="21" t="s">
        <v>82</v>
      </c>
      <c r="F761" s="21" t="s">
        <v>83</v>
      </c>
      <c r="G761" s="21" t="s">
        <v>90</v>
      </c>
      <c r="H761" s="21" t="s">
        <v>84</v>
      </c>
      <c r="I761" s="21" t="s">
        <v>110</v>
      </c>
      <c r="J761" s="22"/>
      <c r="K761" s="23">
        <v>0</v>
      </c>
      <c r="L761" s="22"/>
      <c r="M761" s="23">
        <v>0</v>
      </c>
      <c r="N761" s="25">
        <v>0</v>
      </c>
      <c r="O761" s="21" t="s">
        <v>93</v>
      </c>
      <c r="P761" s="46"/>
      <c r="Q761" s="24">
        <v>5</v>
      </c>
      <c r="R761" s="21" t="s">
        <v>66</v>
      </c>
      <c r="S761" s="21" t="s">
        <v>94</v>
      </c>
    </row>
    <row r="762" spans="1:19" s="21" customFormat="1" x14ac:dyDescent="0.35">
      <c r="A762" s="26">
        <v>1533099</v>
      </c>
      <c r="B762" s="53">
        <v>411579</v>
      </c>
      <c r="C762" s="26">
        <f>VLOOKUP(TotalFix[[#This Row],[Order]],'Total Fix by SS'!B:C,2,0)</f>
        <v>216</v>
      </c>
      <c r="D762" s="21" t="s">
        <v>59</v>
      </c>
      <c r="E762" s="21" t="s">
        <v>60</v>
      </c>
      <c r="F762" s="21" t="s">
        <v>61</v>
      </c>
      <c r="G762" s="21" t="s">
        <v>62</v>
      </c>
      <c r="H762" s="21" t="s">
        <v>63</v>
      </c>
      <c r="I762" s="21" t="s">
        <v>64</v>
      </c>
      <c r="J762" s="22">
        <v>43633</v>
      </c>
      <c r="K762" s="23">
        <v>0.55346064814814999</v>
      </c>
      <c r="L762" s="22">
        <v>43633</v>
      </c>
      <c r="M762" s="23">
        <v>0.55603009259258995</v>
      </c>
      <c r="N762" s="24">
        <v>56</v>
      </c>
      <c r="O762" s="21" t="s">
        <v>65</v>
      </c>
      <c r="P762" s="46">
        <f>TotalFix[[#This Row],[Confirmed activ. 3 (ILE03)]]/60</f>
        <v>0.93333333333333335</v>
      </c>
      <c r="Q762" s="24">
        <v>20</v>
      </c>
      <c r="R762" s="21" t="s">
        <v>66</v>
      </c>
      <c r="S762" s="21" t="s">
        <v>67</v>
      </c>
    </row>
    <row r="763" spans="1:19" s="21" customFormat="1" x14ac:dyDescent="0.35">
      <c r="A763" s="26">
        <v>1533099</v>
      </c>
      <c r="B763" s="53">
        <v>411579</v>
      </c>
      <c r="C763" s="26">
        <f>VLOOKUP(TotalFix[[#This Row],[Order]],'Total Fix by SS'!B:C,2,0)</f>
        <v>216</v>
      </c>
      <c r="D763" s="21" t="s">
        <v>59</v>
      </c>
      <c r="E763" s="21" t="s">
        <v>68</v>
      </c>
      <c r="F763" s="21" t="s">
        <v>69</v>
      </c>
      <c r="G763" s="21" t="s">
        <v>62</v>
      </c>
      <c r="H763" s="21" t="s">
        <v>70</v>
      </c>
      <c r="I763" s="21" t="s">
        <v>71</v>
      </c>
      <c r="J763" s="22">
        <v>43634</v>
      </c>
      <c r="K763" s="23">
        <v>0.32766203703704</v>
      </c>
      <c r="L763" s="22">
        <v>43634</v>
      </c>
      <c r="M763" s="23">
        <v>0.32766203703704</v>
      </c>
      <c r="N763" s="24">
        <v>30</v>
      </c>
      <c r="O763" s="21" t="s">
        <v>66</v>
      </c>
      <c r="P763" s="46">
        <f>TotalFix[[#This Row],[Confirmed activ. 3 (ILE03)]]</f>
        <v>30</v>
      </c>
      <c r="Q763" s="24">
        <v>30</v>
      </c>
      <c r="R763" s="21" t="s">
        <v>66</v>
      </c>
      <c r="S763" s="21" t="s">
        <v>72</v>
      </c>
    </row>
    <row r="764" spans="1:19" s="21" customFormat="1" x14ac:dyDescent="0.35">
      <c r="A764" s="26">
        <v>1533099</v>
      </c>
      <c r="B764" s="53">
        <v>411579</v>
      </c>
      <c r="C764" s="26">
        <f>VLOOKUP(TotalFix[[#This Row],[Order]],'Total Fix by SS'!B:C,2,0)</f>
        <v>216</v>
      </c>
      <c r="D764" s="21" t="s">
        <v>59</v>
      </c>
      <c r="E764" s="21" t="s">
        <v>73</v>
      </c>
      <c r="F764" s="21" t="s">
        <v>61</v>
      </c>
      <c r="G764" s="21" t="s">
        <v>62</v>
      </c>
      <c r="H764" s="21" t="s">
        <v>63</v>
      </c>
      <c r="I764" s="21" t="s">
        <v>74</v>
      </c>
      <c r="J764" s="22">
        <v>43635</v>
      </c>
      <c r="K764" s="23">
        <v>0.33390046296296</v>
      </c>
      <c r="L764" s="22">
        <v>43641</v>
      </c>
      <c r="M764" s="23">
        <v>0.47966435185185002</v>
      </c>
      <c r="N764" s="25">
        <v>25.192</v>
      </c>
      <c r="O764" s="21" t="s">
        <v>77</v>
      </c>
      <c r="P764" s="46">
        <f>TotalFix[[#This Row],[Confirmed activ. 3 (ILE03)]]*60</f>
        <v>1511.52</v>
      </c>
      <c r="Q764" s="24">
        <v>200</v>
      </c>
      <c r="R764" s="21" t="s">
        <v>66</v>
      </c>
      <c r="S764" s="21" t="s">
        <v>67</v>
      </c>
    </row>
    <row r="765" spans="1:19" s="21" customFormat="1" x14ac:dyDescent="0.35">
      <c r="A765" s="26">
        <v>1533099</v>
      </c>
      <c r="B765" s="53">
        <v>411579</v>
      </c>
      <c r="C765" s="26">
        <f>VLOOKUP(TotalFix[[#This Row],[Order]],'Total Fix by SS'!B:C,2,0)</f>
        <v>216</v>
      </c>
      <c r="D765" s="21" t="s">
        <v>59</v>
      </c>
      <c r="E765" s="21" t="s">
        <v>75</v>
      </c>
      <c r="F765" s="21" t="s">
        <v>61</v>
      </c>
      <c r="G765" s="21" t="s">
        <v>62</v>
      </c>
      <c r="H765" s="21" t="s">
        <v>63</v>
      </c>
      <c r="I765" s="21" t="s">
        <v>76</v>
      </c>
      <c r="J765" s="22">
        <v>43641</v>
      </c>
      <c r="K765" s="23">
        <v>0.50843749999999999</v>
      </c>
      <c r="L765" s="22">
        <v>43641</v>
      </c>
      <c r="M765" s="23">
        <v>0.75056712962963001</v>
      </c>
      <c r="N765" s="25">
        <v>5.8109999999999999</v>
      </c>
      <c r="O765" s="21" t="s">
        <v>77</v>
      </c>
      <c r="P765" s="46">
        <f>TotalFix[[#This Row],[Confirmed activ. 3 (ILE03)]]*60</f>
        <v>348.65999999999997</v>
      </c>
      <c r="Q765" s="24">
        <v>500</v>
      </c>
      <c r="R765" s="21" t="s">
        <v>66</v>
      </c>
      <c r="S765" s="21" t="s">
        <v>67</v>
      </c>
    </row>
    <row r="766" spans="1:19" s="21" customFormat="1" x14ac:dyDescent="0.35">
      <c r="A766" s="26">
        <v>1533099</v>
      </c>
      <c r="B766" s="53">
        <v>411579</v>
      </c>
      <c r="C766" s="26">
        <f>VLOOKUP(TotalFix[[#This Row],[Order]],'Total Fix by SS'!B:C,2,0)</f>
        <v>216</v>
      </c>
      <c r="D766" s="21" t="s">
        <v>59</v>
      </c>
      <c r="E766" s="21" t="s">
        <v>78</v>
      </c>
      <c r="F766" s="21" t="s">
        <v>69</v>
      </c>
      <c r="G766" s="21" t="s">
        <v>62</v>
      </c>
      <c r="H766" s="21" t="s">
        <v>70</v>
      </c>
      <c r="I766" s="21" t="s">
        <v>79</v>
      </c>
      <c r="J766" s="22">
        <v>43642</v>
      </c>
      <c r="K766" s="23">
        <v>0.47283564814814999</v>
      </c>
      <c r="L766" s="22">
        <v>43642</v>
      </c>
      <c r="M766" s="23">
        <v>0.47283564814814999</v>
      </c>
      <c r="N766" s="24">
        <v>20</v>
      </c>
      <c r="O766" s="21" t="s">
        <v>66</v>
      </c>
      <c r="P766" s="46">
        <f>TotalFix[[#This Row],[Confirmed activ. 3 (ILE03)]]</f>
        <v>20</v>
      </c>
      <c r="Q766" s="24">
        <v>20</v>
      </c>
      <c r="R766" s="21" t="s">
        <v>66</v>
      </c>
      <c r="S766" s="21" t="s">
        <v>72</v>
      </c>
    </row>
    <row r="767" spans="1:19" s="21" customFormat="1" x14ac:dyDescent="0.35">
      <c r="A767" s="26">
        <v>1533099</v>
      </c>
      <c r="B767" s="53">
        <v>411579</v>
      </c>
      <c r="C767" s="26">
        <f>VLOOKUP(TotalFix[[#This Row],[Order]],'Total Fix by SS'!B:C,2,0)</f>
        <v>216</v>
      </c>
      <c r="D767" s="21" t="s">
        <v>59</v>
      </c>
      <c r="E767" s="21" t="s">
        <v>80</v>
      </c>
      <c r="F767" s="21" t="s">
        <v>69</v>
      </c>
      <c r="G767" s="21" t="s">
        <v>62</v>
      </c>
      <c r="H767" s="21" t="s">
        <v>70</v>
      </c>
      <c r="I767" s="21" t="s">
        <v>81</v>
      </c>
      <c r="J767" s="22">
        <v>43642</v>
      </c>
      <c r="K767" s="23">
        <v>0.58697916666667005</v>
      </c>
      <c r="L767" s="22">
        <v>43642</v>
      </c>
      <c r="M767" s="23">
        <v>0.58697916666667005</v>
      </c>
      <c r="N767" s="24">
        <v>20</v>
      </c>
      <c r="O767" s="21" t="s">
        <v>66</v>
      </c>
      <c r="P767" s="46">
        <f>TotalFix[[#This Row],[Confirmed activ. 3 (ILE03)]]</f>
        <v>20</v>
      </c>
      <c r="Q767" s="24">
        <v>20</v>
      </c>
      <c r="R767" s="21" t="s">
        <v>66</v>
      </c>
      <c r="S767" s="21" t="s">
        <v>72</v>
      </c>
    </row>
    <row r="768" spans="1:19" s="21" customFormat="1" x14ac:dyDescent="0.35">
      <c r="A768" s="26">
        <v>1533099</v>
      </c>
      <c r="B768" s="53">
        <v>411579</v>
      </c>
      <c r="C768" s="26">
        <f>VLOOKUP(TotalFix[[#This Row],[Order]],'Total Fix by SS'!B:C,2,0)</f>
        <v>216</v>
      </c>
      <c r="D768" s="21" t="s">
        <v>59</v>
      </c>
      <c r="E768" s="21" t="s">
        <v>82</v>
      </c>
      <c r="F768" s="21" t="s">
        <v>83</v>
      </c>
      <c r="G768" s="21" t="s">
        <v>62</v>
      </c>
      <c r="H768" s="21" t="s">
        <v>84</v>
      </c>
      <c r="I768" s="21" t="s">
        <v>84</v>
      </c>
      <c r="J768" s="22">
        <v>43642</v>
      </c>
      <c r="K768" s="23">
        <v>0.59521990740741004</v>
      </c>
      <c r="L768" s="22">
        <v>43643</v>
      </c>
      <c r="M768" s="23">
        <v>0.27333333333332999</v>
      </c>
      <c r="N768" s="25">
        <v>388.86700000000002</v>
      </c>
      <c r="O768" s="21" t="s">
        <v>66</v>
      </c>
      <c r="P768" s="46">
        <f>TotalFix[[#This Row],[Confirmed activ. 3 (ILE03)]]</f>
        <v>388.86700000000002</v>
      </c>
      <c r="Q768" s="24">
        <v>450</v>
      </c>
      <c r="R768" s="21" t="s">
        <v>66</v>
      </c>
      <c r="S768" s="21" t="s">
        <v>67</v>
      </c>
    </row>
    <row r="769" spans="1:19" s="21" customFormat="1" x14ac:dyDescent="0.35">
      <c r="A769" s="26">
        <v>1533099</v>
      </c>
      <c r="B769" s="53">
        <v>411579</v>
      </c>
      <c r="C769" s="26">
        <f>VLOOKUP(TotalFix[[#This Row],[Order]],'Total Fix by SS'!B:C,2,0)</f>
        <v>216</v>
      </c>
      <c r="D769" s="21" t="s">
        <v>59</v>
      </c>
      <c r="E769" s="21" t="s">
        <v>85</v>
      </c>
      <c r="F769" s="21" t="s">
        <v>86</v>
      </c>
      <c r="G769" s="21" t="s">
        <v>62</v>
      </c>
      <c r="H769" s="21" t="s">
        <v>87</v>
      </c>
      <c r="I769" s="21" t="s">
        <v>87</v>
      </c>
      <c r="J769" s="22">
        <v>43646</v>
      </c>
      <c r="K769" s="23">
        <v>0.30724537037036997</v>
      </c>
      <c r="L769" s="22">
        <v>43646</v>
      </c>
      <c r="M769" s="23">
        <v>0.30724537037036997</v>
      </c>
      <c r="N769" s="24">
        <v>20</v>
      </c>
      <c r="O769" s="21" t="s">
        <v>66</v>
      </c>
      <c r="P769" s="46">
        <f>TotalFix[[#This Row],[Confirmed activ. 3 (ILE03)]]</f>
        <v>20</v>
      </c>
      <c r="Q769" s="24">
        <v>20</v>
      </c>
      <c r="R769" s="21" t="s">
        <v>66</v>
      </c>
      <c r="S769" s="21" t="s">
        <v>72</v>
      </c>
    </row>
    <row r="770" spans="1:19" s="21" customFormat="1" x14ac:dyDescent="0.35">
      <c r="A770" s="26">
        <v>1533099</v>
      </c>
      <c r="B770" s="53">
        <v>411579</v>
      </c>
      <c r="C770" s="26">
        <f>VLOOKUP(TotalFix[[#This Row],[Order]],'Total Fix by SS'!B:C,2,0)</f>
        <v>216</v>
      </c>
      <c r="D770" s="21" t="s">
        <v>59</v>
      </c>
      <c r="E770" s="21" t="s">
        <v>88</v>
      </c>
      <c r="F770" s="21" t="s">
        <v>89</v>
      </c>
      <c r="G770" s="21" t="s">
        <v>90</v>
      </c>
      <c r="H770" s="21" t="s">
        <v>91</v>
      </c>
      <c r="I770" s="21" t="s">
        <v>92</v>
      </c>
      <c r="J770" s="22"/>
      <c r="K770" s="23">
        <v>0</v>
      </c>
      <c r="L770" s="22"/>
      <c r="M770" s="23">
        <v>0</v>
      </c>
      <c r="N770" s="25">
        <v>0</v>
      </c>
      <c r="O770" s="21" t="s">
        <v>93</v>
      </c>
      <c r="P770" s="46"/>
      <c r="Q770" s="24">
        <v>0</v>
      </c>
      <c r="R770" s="21" t="s">
        <v>66</v>
      </c>
      <c r="S770" s="21" t="s">
        <v>94</v>
      </c>
    </row>
    <row r="771" spans="1:19" s="21" customFormat="1" x14ac:dyDescent="0.35">
      <c r="A771" s="26">
        <v>1533099</v>
      </c>
      <c r="B771" s="53">
        <v>411579</v>
      </c>
      <c r="C771" s="26">
        <f>VLOOKUP(TotalFix[[#This Row],[Order]],'Total Fix by SS'!B:C,2,0)</f>
        <v>216</v>
      </c>
      <c r="D771" s="21" t="s">
        <v>59</v>
      </c>
      <c r="E771" s="21" t="s">
        <v>95</v>
      </c>
      <c r="F771" s="21" t="s">
        <v>61</v>
      </c>
      <c r="G771" s="21" t="s">
        <v>62</v>
      </c>
      <c r="H771" s="21" t="s">
        <v>63</v>
      </c>
      <c r="I771" s="21" t="s">
        <v>96</v>
      </c>
      <c r="J771" s="22">
        <v>43648</v>
      </c>
      <c r="K771" s="23">
        <v>0.40153935185185002</v>
      </c>
      <c r="L771" s="22">
        <v>43648</v>
      </c>
      <c r="M771" s="23">
        <v>0.43708333333332999</v>
      </c>
      <c r="N771" s="25">
        <v>25.6</v>
      </c>
      <c r="O771" s="21" t="s">
        <v>66</v>
      </c>
      <c r="P771" s="46">
        <f>TotalFix[[#This Row],[Confirmed activ. 3 (ILE03)]]</f>
        <v>25.6</v>
      </c>
      <c r="Q771" s="24">
        <v>40</v>
      </c>
      <c r="R771" s="21" t="s">
        <v>66</v>
      </c>
      <c r="S771" s="21" t="s">
        <v>67</v>
      </c>
    </row>
    <row r="772" spans="1:19" s="21" customFormat="1" x14ac:dyDescent="0.35">
      <c r="A772" s="26">
        <v>1533099</v>
      </c>
      <c r="B772" s="53">
        <v>411579</v>
      </c>
      <c r="C772" s="26">
        <f>VLOOKUP(TotalFix[[#This Row],[Order]],'Total Fix by SS'!B:C,2,0)</f>
        <v>216</v>
      </c>
      <c r="D772" s="21" t="s">
        <v>59</v>
      </c>
      <c r="E772" s="21" t="s">
        <v>97</v>
      </c>
      <c r="F772" s="21" t="s">
        <v>69</v>
      </c>
      <c r="G772" s="21" t="s">
        <v>62</v>
      </c>
      <c r="H772" s="21" t="s">
        <v>70</v>
      </c>
      <c r="I772" s="21" t="s">
        <v>98</v>
      </c>
      <c r="J772" s="22">
        <v>43648</v>
      </c>
      <c r="K772" s="23">
        <v>0.65599537037037003</v>
      </c>
      <c r="L772" s="22">
        <v>43648</v>
      </c>
      <c r="M772" s="23">
        <v>0.65599537037037003</v>
      </c>
      <c r="N772" s="24">
        <v>20</v>
      </c>
      <c r="O772" s="21" t="s">
        <v>66</v>
      </c>
      <c r="P772" s="46">
        <f>TotalFix[[#This Row],[Confirmed activ. 3 (ILE03)]]</f>
        <v>20</v>
      </c>
      <c r="Q772" s="24">
        <v>20</v>
      </c>
      <c r="R772" s="21" t="s">
        <v>66</v>
      </c>
      <c r="S772" s="21" t="s">
        <v>72</v>
      </c>
    </row>
    <row r="773" spans="1:19" s="21" customFormat="1" x14ac:dyDescent="0.35">
      <c r="A773" s="26">
        <v>1533099</v>
      </c>
      <c r="B773" s="53">
        <v>411579</v>
      </c>
      <c r="C773" s="26">
        <f>VLOOKUP(TotalFix[[#This Row],[Order]],'Total Fix by SS'!B:C,2,0)</f>
        <v>216</v>
      </c>
      <c r="D773" s="21" t="s">
        <v>59</v>
      </c>
      <c r="E773" s="21" t="s">
        <v>99</v>
      </c>
      <c r="F773" s="21" t="s">
        <v>69</v>
      </c>
      <c r="G773" s="21" t="s">
        <v>62</v>
      </c>
      <c r="H773" s="21" t="s">
        <v>70</v>
      </c>
      <c r="I773" s="21" t="s">
        <v>100</v>
      </c>
      <c r="J773" s="22">
        <v>43648</v>
      </c>
      <c r="K773" s="23">
        <v>0.65605324074074001</v>
      </c>
      <c r="L773" s="22">
        <v>43648</v>
      </c>
      <c r="M773" s="23">
        <v>0.65605324074074001</v>
      </c>
      <c r="N773" s="24">
        <v>50</v>
      </c>
      <c r="O773" s="21" t="s">
        <v>66</v>
      </c>
      <c r="P773" s="46">
        <f>TotalFix[[#This Row],[Confirmed activ. 3 (ILE03)]]</f>
        <v>50</v>
      </c>
      <c r="Q773" s="24">
        <v>50</v>
      </c>
      <c r="R773" s="21" t="s">
        <v>66</v>
      </c>
      <c r="S773" s="21" t="s">
        <v>72</v>
      </c>
    </row>
    <row r="774" spans="1:19" s="21" customFormat="1" x14ac:dyDescent="0.35">
      <c r="A774" s="26">
        <v>1533099</v>
      </c>
      <c r="B774" s="53">
        <v>411579</v>
      </c>
      <c r="C774" s="26">
        <f>VLOOKUP(TotalFix[[#This Row],[Order]],'Total Fix by SS'!B:C,2,0)</f>
        <v>216</v>
      </c>
      <c r="D774" s="21" t="s">
        <v>59</v>
      </c>
      <c r="E774" s="21" t="s">
        <v>101</v>
      </c>
      <c r="F774" s="21" t="s">
        <v>102</v>
      </c>
      <c r="G774" s="21" t="s">
        <v>62</v>
      </c>
      <c r="H774" s="21" t="s">
        <v>100</v>
      </c>
      <c r="I774" s="21" t="s">
        <v>103</v>
      </c>
      <c r="J774" s="22">
        <v>43648</v>
      </c>
      <c r="K774" s="23">
        <v>0.65608796296296001</v>
      </c>
      <c r="L774" s="22">
        <v>43648</v>
      </c>
      <c r="M774" s="23">
        <v>0.65608796296296001</v>
      </c>
      <c r="N774" s="24">
        <v>10</v>
      </c>
      <c r="O774" s="21" t="s">
        <v>66</v>
      </c>
      <c r="P774" s="46">
        <f>TotalFix[[#This Row],[Confirmed activ. 3 (ILE03)]]</f>
        <v>10</v>
      </c>
      <c r="Q774" s="24">
        <v>10</v>
      </c>
      <c r="R774" s="21" t="s">
        <v>66</v>
      </c>
      <c r="S774" s="21" t="s">
        <v>72</v>
      </c>
    </row>
    <row r="775" spans="1:19" s="21" customFormat="1" x14ac:dyDescent="0.35">
      <c r="A775" s="26">
        <v>1533099</v>
      </c>
      <c r="B775" s="53">
        <v>411579</v>
      </c>
      <c r="C775" s="26">
        <f>VLOOKUP(TotalFix[[#This Row],[Order]],'Total Fix by SS'!B:C,2,0)</f>
        <v>216</v>
      </c>
      <c r="D775" s="21" t="s">
        <v>59</v>
      </c>
      <c r="E775" s="21" t="s">
        <v>104</v>
      </c>
      <c r="F775" s="21" t="s">
        <v>102</v>
      </c>
      <c r="G775" s="21" t="s">
        <v>105</v>
      </c>
      <c r="H775" s="21" t="s">
        <v>100</v>
      </c>
      <c r="I775" s="21" t="s">
        <v>106</v>
      </c>
      <c r="J775" s="22">
        <v>43653</v>
      </c>
      <c r="K775" s="23">
        <v>0.43412037037036999</v>
      </c>
      <c r="L775" s="22">
        <v>43653</v>
      </c>
      <c r="M775" s="23">
        <v>0.43412037037036999</v>
      </c>
      <c r="N775" s="24">
        <v>10</v>
      </c>
      <c r="O775" s="21" t="s">
        <v>66</v>
      </c>
      <c r="P775" s="46">
        <f>TotalFix[[#This Row],[Confirmed activ. 3 (ILE03)]]</f>
        <v>10</v>
      </c>
      <c r="Q775" s="24">
        <v>10</v>
      </c>
      <c r="R775" s="21" t="s">
        <v>66</v>
      </c>
      <c r="S775" s="21" t="s">
        <v>72</v>
      </c>
    </row>
    <row r="776" spans="1:19" s="21" customFormat="1" x14ac:dyDescent="0.35">
      <c r="A776" s="26">
        <v>1533099</v>
      </c>
      <c r="B776" s="53">
        <v>411579</v>
      </c>
      <c r="C776" s="26">
        <f>VLOOKUP(TotalFix[[#This Row],[Order]],'Total Fix by SS'!B:C,2,0)</f>
        <v>216</v>
      </c>
      <c r="D776" s="21" t="s">
        <v>107</v>
      </c>
      <c r="E776" s="21" t="s">
        <v>60</v>
      </c>
      <c r="F776" s="21" t="s">
        <v>61</v>
      </c>
      <c r="G776" s="21" t="s">
        <v>90</v>
      </c>
      <c r="H776" s="21" t="s">
        <v>63</v>
      </c>
      <c r="I776" s="21" t="s">
        <v>108</v>
      </c>
      <c r="J776" s="22">
        <v>43639</v>
      </c>
      <c r="K776" s="23">
        <v>0.32409722222221998</v>
      </c>
      <c r="L776" s="22">
        <v>43642</v>
      </c>
      <c r="M776" s="23">
        <v>0.43638888888888999</v>
      </c>
      <c r="N776" s="25">
        <v>32.985999999999997</v>
      </c>
      <c r="O776" s="21" t="s">
        <v>77</v>
      </c>
      <c r="P776" s="46">
        <f>TotalFix[[#This Row],[Confirmed activ. 3 (ILE03)]]*60</f>
        <v>1979.1599999999999</v>
      </c>
      <c r="Q776" s="24">
        <v>1</v>
      </c>
      <c r="R776" s="21" t="s">
        <v>66</v>
      </c>
      <c r="S776" s="21" t="s">
        <v>67</v>
      </c>
    </row>
    <row r="777" spans="1:19" s="21" customFormat="1" x14ac:dyDescent="0.35">
      <c r="A777" s="26">
        <v>1533099</v>
      </c>
      <c r="B777" s="53">
        <v>411579</v>
      </c>
      <c r="C777" s="26">
        <f>VLOOKUP(TotalFix[[#This Row],[Order]],'Total Fix by SS'!B:C,2,0)</f>
        <v>216</v>
      </c>
      <c r="D777" s="21" t="s">
        <v>109</v>
      </c>
      <c r="E777" s="21" t="s">
        <v>82</v>
      </c>
      <c r="F777" s="21" t="s">
        <v>83</v>
      </c>
      <c r="G777" s="21" t="s">
        <v>90</v>
      </c>
      <c r="H777" s="21" t="s">
        <v>84</v>
      </c>
      <c r="I777" s="21" t="s">
        <v>110</v>
      </c>
      <c r="J777" s="22"/>
      <c r="K777" s="23">
        <v>0</v>
      </c>
      <c r="L777" s="22"/>
      <c r="M777" s="23">
        <v>0</v>
      </c>
      <c r="N777" s="25">
        <v>0</v>
      </c>
      <c r="O777" s="21" t="s">
        <v>93</v>
      </c>
      <c r="P777" s="46"/>
      <c r="Q777" s="24">
        <v>5</v>
      </c>
      <c r="R777" s="21" t="s">
        <v>66</v>
      </c>
      <c r="S777" s="21" t="s">
        <v>94</v>
      </c>
    </row>
    <row r="778" spans="1:19" s="21" customFormat="1" x14ac:dyDescent="0.35">
      <c r="A778" s="26">
        <v>1533679</v>
      </c>
      <c r="B778" s="53">
        <v>411579</v>
      </c>
      <c r="C778" s="26">
        <f>VLOOKUP(TotalFix[[#This Row],[Order]],'Total Fix by SS'!B:C,2,0)</f>
        <v>224</v>
      </c>
      <c r="D778" s="21" t="s">
        <v>59</v>
      </c>
      <c r="E778" s="21" t="s">
        <v>60</v>
      </c>
      <c r="F778" s="21" t="s">
        <v>61</v>
      </c>
      <c r="G778" s="21" t="s">
        <v>62</v>
      </c>
      <c r="H778" s="21" t="s">
        <v>63</v>
      </c>
      <c r="I778" s="21" t="s">
        <v>64</v>
      </c>
      <c r="J778" s="22">
        <v>43635</v>
      </c>
      <c r="K778" s="23">
        <v>0.41434027777777999</v>
      </c>
      <c r="L778" s="22">
        <v>43635</v>
      </c>
      <c r="M778" s="23">
        <v>0.41787037037037</v>
      </c>
      <c r="N778" s="25">
        <v>1.2669999999999999</v>
      </c>
      <c r="O778" s="21" t="s">
        <v>66</v>
      </c>
      <c r="P778" s="46">
        <f>TotalFix[[#This Row],[Confirmed activ. 3 (ILE03)]]</f>
        <v>1.2669999999999999</v>
      </c>
      <c r="Q778" s="24">
        <v>20</v>
      </c>
      <c r="R778" s="21" t="s">
        <v>66</v>
      </c>
      <c r="S778" s="21" t="s">
        <v>67</v>
      </c>
    </row>
    <row r="779" spans="1:19" s="21" customFormat="1" x14ac:dyDescent="0.35">
      <c r="A779" s="26">
        <v>1533679</v>
      </c>
      <c r="B779" s="53">
        <v>411579</v>
      </c>
      <c r="C779" s="26">
        <f>VLOOKUP(TotalFix[[#This Row],[Order]],'Total Fix by SS'!B:C,2,0)</f>
        <v>224</v>
      </c>
      <c r="D779" s="21" t="s">
        <v>59</v>
      </c>
      <c r="E779" s="21" t="s">
        <v>68</v>
      </c>
      <c r="F779" s="21" t="s">
        <v>69</v>
      </c>
      <c r="G779" s="21" t="s">
        <v>62</v>
      </c>
      <c r="H779" s="21" t="s">
        <v>70</v>
      </c>
      <c r="I779" s="21" t="s">
        <v>71</v>
      </c>
      <c r="J779" s="22">
        <v>43635</v>
      </c>
      <c r="K779" s="23">
        <v>0.45376157407406997</v>
      </c>
      <c r="L779" s="22">
        <v>43635</v>
      </c>
      <c r="M779" s="23">
        <v>0.45376157407406997</v>
      </c>
      <c r="N779" s="24">
        <v>30</v>
      </c>
      <c r="O779" s="21" t="s">
        <v>66</v>
      </c>
      <c r="P779" s="46">
        <f>TotalFix[[#This Row],[Confirmed activ. 3 (ILE03)]]</f>
        <v>30</v>
      </c>
      <c r="Q779" s="24">
        <v>30</v>
      </c>
      <c r="R779" s="21" t="s">
        <v>66</v>
      </c>
      <c r="S779" s="21" t="s">
        <v>72</v>
      </c>
    </row>
    <row r="780" spans="1:19" s="21" customFormat="1" x14ac:dyDescent="0.35">
      <c r="A780" s="26">
        <v>1533679</v>
      </c>
      <c r="B780" s="53">
        <v>411579</v>
      </c>
      <c r="C780" s="26">
        <f>VLOOKUP(TotalFix[[#This Row],[Order]],'Total Fix by SS'!B:C,2,0)</f>
        <v>224</v>
      </c>
      <c r="D780" s="21" t="s">
        <v>59</v>
      </c>
      <c r="E780" s="21" t="s">
        <v>73</v>
      </c>
      <c r="F780" s="21" t="s">
        <v>61</v>
      </c>
      <c r="G780" s="21" t="s">
        <v>62</v>
      </c>
      <c r="H780" s="21" t="s">
        <v>63</v>
      </c>
      <c r="I780" s="21" t="s">
        <v>74</v>
      </c>
      <c r="J780" s="22">
        <v>43642</v>
      </c>
      <c r="K780" s="23">
        <v>0.31361111111111001</v>
      </c>
      <c r="L780" s="22">
        <v>43647</v>
      </c>
      <c r="M780" s="23">
        <v>0.32479166666666998</v>
      </c>
      <c r="N780" s="25">
        <v>13.85</v>
      </c>
      <c r="O780" s="21" t="s">
        <v>77</v>
      </c>
      <c r="P780" s="46">
        <f>TotalFix[[#This Row],[Confirmed activ. 3 (ILE03)]]*60</f>
        <v>831</v>
      </c>
      <c r="Q780" s="24">
        <v>200</v>
      </c>
      <c r="R780" s="21" t="s">
        <v>66</v>
      </c>
      <c r="S780" s="21" t="s">
        <v>67</v>
      </c>
    </row>
    <row r="781" spans="1:19" s="21" customFormat="1" x14ac:dyDescent="0.35">
      <c r="A781" s="26">
        <v>1533679</v>
      </c>
      <c r="B781" s="53">
        <v>411579</v>
      </c>
      <c r="C781" s="26">
        <f>VLOOKUP(TotalFix[[#This Row],[Order]],'Total Fix by SS'!B:C,2,0)</f>
        <v>224</v>
      </c>
      <c r="D781" s="21" t="s">
        <v>59</v>
      </c>
      <c r="E781" s="21" t="s">
        <v>75</v>
      </c>
      <c r="F781" s="21" t="s">
        <v>61</v>
      </c>
      <c r="G781" s="21" t="s">
        <v>62</v>
      </c>
      <c r="H781" s="21" t="s">
        <v>63</v>
      </c>
      <c r="I781" s="21" t="s">
        <v>76</v>
      </c>
      <c r="J781" s="22">
        <v>43647</v>
      </c>
      <c r="K781" s="23">
        <v>0.33214120370369998</v>
      </c>
      <c r="L781" s="22">
        <v>43648</v>
      </c>
      <c r="M781" s="23">
        <v>0.53498842592592999</v>
      </c>
      <c r="N781" s="25">
        <v>13.691000000000001</v>
      </c>
      <c r="O781" s="21" t="s">
        <v>77</v>
      </c>
      <c r="P781" s="46">
        <f>TotalFix[[#This Row],[Confirmed activ. 3 (ILE03)]]*60</f>
        <v>821.46</v>
      </c>
      <c r="Q781" s="24">
        <v>500</v>
      </c>
      <c r="R781" s="21" t="s">
        <v>66</v>
      </c>
      <c r="S781" s="21" t="s">
        <v>67</v>
      </c>
    </row>
    <row r="782" spans="1:19" s="21" customFormat="1" x14ac:dyDescent="0.35">
      <c r="A782" s="26">
        <v>1533679</v>
      </c>
      <c r="B782" s="53">
        <v>411579</v>
      </c>
      <c r="C782" s="26">
        <f>VLOOKUP(TotalFix[[#This Row],[Order]],'Total Fix by SS'!B:C,2,0)</f>
        <v>224</v>
      </c>
      <c r="D782" s="21" t="s">
        <v>59</v>
      </c>
      <c r="E782" s="21" t="s">
        <v>78</v>
      </c>
      <c r="F782" s="21" t="s">
        <v>69</v>
      </c>
      <c r="G782" s="21" t="s">
        <v>62</v>
      </c>
      <c r="H782" s="21" t="s">
        <v>70</v>
      </c>
      <c r="I782" s="21" t="s">
        <v>79</v>
      </c>
      <c r="J782" s="22">
        <v>43648</v>
      </c>
      <c r="K782" s="23">
        <v>0.58692129629629997</v>
      </c>
      <c r="L782" s="22">
        <v>43648</v>
      </c>
      <c r="M782" s="23">
        <v>0.58692129629629997</v>
      </c>
      <c r="N782" s="24">
        <v>20</v>
      </c>
      <c r="O782" s="21" t="s">
        <v>66</v>
      </c>
      <c r="P782" s="46">
        <f>TotalFix[[#This Row],[Confirmed activ. 3 (ILE03)]]</f>
        <v>20</v>
      </c>
      <c r="Q782" s="24">
        <v>20</v>
      </c>
      <c r="R782" s="21" t="s">
        <v>66</v>
      </c>
      <c r="S782" s="21" t="s">
        <v>72</v>
      </c>
    </row>
    <row r="783" spans="1:19" s="21" customFormat="1" x14ac:dyDescent="0.35">
      <c r="A783" s="26">
        <v>1533679</v>
      </c>
      <c r="B783" s="53">
        <v>411579</v>
      </c>
      <c r="C783" s="26">
        <f>VLOOKUP(TotalFix[[#This Row],[Order]],'Total Fix by SS'!B:C,2,0)</f>
        <v>224</v>
      </c>
      <c r="D783" s="21" t="s">
        <v>59</v>
      </c>
      <c r="E783" s="21" t="s">
        <v>80</v>
      </c>
      <c r="F783" s="21" t="s">
        <v>69</v>
      </c>
      <c r="G783" s="21" t="s">
        <v>62</v>
      </c>
      <c r="H783" s="21" t="s">
        <v>70</v>
      </c>
      <c r="I783" s="21" t="s">
        <v>81</v>
      </c>
      <c r="J783" s="22">
        <v>43648</v>
      </c>
      <c r="K783" s="23">
        <v>0.58700231481481002</v>
      </c>
      <c r="L783" s="22">
        <v>43648</v>
      </c>
      <c r="M783" s="23">
        <v>0.58700231481481002</v>
      </c>
      <c r="N783" s="24">
        <v>20</v>
      </c>
      <c r="O783" s="21" t="s">
        <v>66</v>
      </c>
      <c r="P783" s="46">
        <f>TotalFix[[#This Row],[Confirmed activ. 3 (ILE03)]]</f>
        <v>20</v>
      </c>
      <c r="Q783" s="24">
        <v>20</v>
      </c>
      <c r="R783" s="21" t="s">
        <v>66</v>
      </c>
      <c r="S783" s="21" t="s">
        <v>72</v>
      </c>
    </row>
    <row r="784" spans="1:19" s="21" customFormat="1" x14ac:dyDescent="0.35">
      <c r="A784" s="26">
        <v>1533679</v>
      </c>
      <c r="B784" s="53">
        <v>411579</v>
      </c>
      <c r="C784" s="26">
        <f>VLOOKUP(TotalFix[[#This Row],[Order]],'Total Fix by SS'!B:C,2,0)</f>
        <v>224</v>
      </c>
      <c r="D784" s="21" t="s">
        <v>59</v>
      </c>
      <c r="E784" s="21" t="s">
        <v>82</v>
      </c>
      <c r="F784" s="21" t="s">
        <v>83</v>
      </c>
      <c r="G784" s="21" t="s">
        <v>62</v>
      </c>
      <c r="H784" s="21" t="s">
        <v>84</v>
      </c>
      <c r="I784" s="21" t="s">
        <v>84</v>
      </c>
      <c r="J784" s="22">
        <v>43649</v>
      </c>
      <c r="K784" s="23">
        <v>0.18302083333333</v>
      </c>
      <c r="L784" s="22">
        <v>43674</v>
      </c>
      <c r="M784" s="23">
        <v>0.38706018518518998</v>
      </c>
      <c r="N784" s="25">
        <v>2.59</v>
      </c>
      <c r="O784" s="21" t="s">
        <v>77</v>
      </c>
      <c r="P784" s="46">
        <f>TotalFix[[#This Row],[Confirmed activ. 3 (ILE03)]]*60</f>
        <v>155.39999999999998</v>
      </c>
      <c r="Q784" s="24">
        <v>450</v>
      </c>
      <c r="R784" s="21" t="s">
        <v>66</v>
      </c>
      <c r="S784" s="21" t="s">
        <v>67</v>
      </c>
    </row>
    <row r="785" spans="1:19" s="21" customFormat="1" x14ac:dyDescent="0.35">
      <c r="A785" s="26">
        <v>1533679</v>
      </c>
      <c r="B785" s="53">
        <v>411579</v>
      </c>
      <c r="C785" s="26">
        <f>VLOOKUP(TotalFix[[#This Row],[Order]],'Total Fix by SS'!B:C,2,0)</f>
        <v>224</v>
      </c>
      <c r="D785" s="21" t="s">
        <v>59</v>
      </c>
      <c r="E785" s="21" t="s">
        <v>85</v>
      </c>
      <c r="F785" s="21" t="s">
        <v>86</v>
      </c>
      <c r="G785" s="21" t="s">
        <v>62</v>
      </c>
      <c r="H785" s="21" t="s">
        <v>87</v>
      </c>
      <c r="I785" s="21" t="s">
        <v>87</v>
      </c>
      <c r="J785" s="22">
        <v>43674</v>
      </c>
      <c r="K785" s="23">
        <v>0.40694444444444</v>
      </c>
      <c r="L785" s="22">
        <v>43674</v>
      </c>
      <c r="M785" s="23">
        <v>0.40694444444444</v>
      </c>
      <c r="N785" s="24">
        <v>20</v>
      </c>
      <c r="O785" s="21" t="s">
        <v>66</v>
      </c>
      <c r="P785" s="46">
        <f>TotalFix[[#This Row],[Confirmed activ. 3 (ILE03)]]</f>
        <v>20</v>
      </c>
      <c r="Q785" s="24">
        <v>20</v>
      </c>
      <c r="R785" s="21" t="s">
        <v>66</v>
      </c>
      <c r="S785" s="21" t="s">
        <v>72</v>
      </c>
    </row>
    <row r="786" spans="1:19" s="21" customFormat="1" x14ac:dyDescent="0.35">
      <c r="A786" s="26">
        <v>1533679</v>
      </c>
      <c r="B786" s="53">
        <v>411579</v>
      </c>
      <c r="C786" s="26">
        <f>VLOOKUP(TotalFix[[#This Row],[Order]],'Total Fix by SS'!B:C,2,0)</f>
        <v>224</v>
      </c>
      <c r="D786" s="21" t="s">
        <v>59</v>
      </c>
      <c r="E786" s="21" t="s">
        <v>88</v>
      </c>
      <c r="F786" s="21" t="s">
        <v>89</v>
      </c>
      <c r="G786" s="21" t="s">
        <v>90</v>
      </c>
      <c r="H786" s="21" t="s">
        <v>91</v>
      </c>
      <c r="I786" s="21" t="s">
        <v>92</v>
      </c>
      <c r="J786" s="22"/>
      <c r="K786" s="23">
        <v>0</v>
      </c>
      <c r="L786" s="22"/>
      <c r="M786" s="23">
        <v>0</v>
      </c>
      <c r="N786" s="25">
        <v>0</v>
      </c>
      <c r="O786" s="21" t="s">
        <v>93</v>
      </c>
      <c r="P786" s="46"/>
      <c r="Q786" s="24">
        <v>0</v>
      </c>
      <c r="R786" s="21" t="s">
        <v>66</v>
      </c>
      <c r="S786" s="21" t="s">
        <v>94</v>
      </c>
    </row>
    <row r="787" spans="1:19" s="21" customFormat="1" x14ac:dyDescent="0.35">
      <c r="A787" s="26">
        <v>1533679</v>
      </c>
      <c r="B787" s="53">
        <v>411579</v>
      </c>
      <c r="C787" s="26">
        <f>VLOOKUP(TotalFix[[#This Row],[Order]],'Total Fix by SS'!B:C,2,0)</f>
        <v>224</v>
      </c>
      <c r="D787" s="21" t="s">
        <v>59</v>
      </c>
      <c r="E787" s="21" t="s">
        <v>95</v>
      </c>
      <c r="F787" s="21" t="s">
        <v>61</v>
      </c>
      <c r="G787" s="21" t="s">
        <v>62</v>
      </c>
      <c r="H787" s="21" t="s">
        <v>63</v>
      </c>
      <c r="I787" s="21" t="s">
        <v>96</v>
      </c>
      <c r="J787" s="22">
        <v>43678</v>
      </c>
      <c r="K787" s="23">
        <v>0.43800925925925999</v>
      </c>
      <c r="L787" s="22">
        <v>43678</v>
      </c>
      <c r="M787" s="23">
        <v>0.66295138888889005</v>
      </c>
      <c r="N787" s="25">
        <v>46.267000000000003</v>
      </c>
      <c r="O787" s="21" t="s">
        <v>66</v>
      </c>
      <c r="P787" s="46">
        <f>TotalFix[[#This Row],[Confirmed activ. 3 (ILE03)]]</f>
        <v>46.267000000000003</v>
      </c>
      <c r="Q787" s="24">
        <v>40</v>
      </c>
      <c r="R787" s="21" t="s">
        <v>66</v>
      </c>
      <c r="S787" s="21" t="s">
        <v>67</v>
      </c>
    </row>
    <row r="788" spans="1:19" s="21" customFormat="1" x14ac:dyDescent="0.35">
      <c r="A788" s="26">
        <v>1533679</v>
      </c>
      <c r="B788" s="53">
        <v>411579</v>
      </c>
      <c r="C788" s="26">
        <f>VLOOKUP(TotalFix[[#This Row],[Order]],'Total Fix by SS'!B:C,2,0)</f>
        <v>224</v>
      </c>
      <c r="D788" s="21" t="s">
        <v>59</v>
      </c>
      <c r="E788" s="21" t="s">
        <v>97</v>
      </c>
      <c r="F788" s="21" t="s">
        <v>69</v>
      </c>
      <c r="G788" s="21" t="s">
        <v>62</v>
      </c>
      <c r="H788" s="21" t="s">
        <v>70</v>
      </c>
      <c r="I788" s="21" t="s">
        <v>98</v>
      </c>
      <c r="J788" s="22">
        <v>43684</v>
      </c>
      <c r="K788" s="23">
        <v>0.53107638888888997</v>
      </c>
      <c r="L788" s="22">
        <v>43684</v>
      </c>
      <c r="M788" s="23">
        <v>0.53107638888888997</v>
      </c>
      <c r="N788" s="24">
        <v>20</v>
      </c>
      <c r="O788" s="21" t="s">
        <v>66</v>
      </c>
      <c r="P788" s="46">
        <f>TotalFix[[#This Row],[Confirmed activ. 3 (ILE03)]]</f>
        <v>20</v>
      </c>
      <c r="Q788" s="24">
        <v>20</v>
      </c>
      <c r="R788" s="21" t="s">
        <v>66</v>
      </c>
      <c r="S788" s="21" t="s">
        <v>72</v>
      </c>
    </row>
    <row r="789" spans="1:19" s="21" customFormat="1" x14ac:dyDescent="0.35">
      <c r="A789" s="26">
        <v>1533679</v>
      </c>
      <c r="B789" s="53">
        <v>411579</v>
      </c>
      <c r="C789" s="26">
        <f>VLOOKUP(TotalFix[[#This Row],[Order]],'Total Fix by SS'!B:C,2,0)</f>
        <v>224</v>
      </c>
      <c r="D789" s="21" t="s">
        <v>59</v>
      </c>
      <c r="E789" s="21" t="s">
        <v>99</v>
      </c>
      <c r="F789" s="21" t="s">
        <v>69</v>
      </c>
      <c r="G789" s="21" t="s">
        <v>62</v>
      </c>
      <c r="H789" s="21" t="s">
        <v>70</v>
      </c>
      <c r="I789" s="21" t="s">
        <v>100</v>
      </c>
      <c r="J789" s="22">
        <v>43684</v>
      </c>
      <c r="K789" s="23">
        <v>0.53113425925926006</v>
      </c>
      <c r="L789" s="22">
        <v>43684</v>
      </c>
      <c r="M789" s="23">
        <v>0.53113425925926006</v>
      </c>
      <c r="N789" s="24">
        <v>50</v>
      </c>
      <c r="O789" s="21" t="s">
        <v>66</v>
      </c>
      <c r="P789" s="46">
        <f>TotalFix[[#This Row],[Confirmed activ. 3 (ILE03)]]</f>
        <v>50</v>
      </c>
      <c r="Q789" s="24">
        <v>50</v>
      </c>
      <c r="R789" s="21" t="s">
        <v>66</v>
      </c>
      <c r="S789" s="21" t="s">
        <v>72</v>
      </c>
    </row>
    <row r="790" spans="1:19" s="21" customFormat="1" x14ac:dyDescent="0.35">
      <c r="A790" s="26">
        <v>1533679</v>
      </c>
      <c r="B790" s="53">
        <v>411579</v>
      </c>
      <c r="C790" s="26">
        <f>VLOOKUP(TotalFix[[#This Row],[Order]],'Total Fix by SS'!B:C,2,0)</f>
        <v>224</v>
      </c>
      <c r="D790" s="21" t="s">
        <v>59</v>
      </c>
      <c r="E790" s="21" t="s">
        <v>101</v>
      </c>
      <c r="F790" s="21" t="s">
        <v>102</v>
      </c>
      <c r="G790" s="21" t="s">
        <v>62</v>
      </c>
      <c r="H790" s="21" t="s">
        <v>100</v>
      </c>
      <c r="I790" s="21" t="s">
        <v>103</v>
      </c>
      <c r="J790" s="22">
        <v>43684</v>
      </c>
      <c r="K790" s="23">
        <v>0.53119212962963003</v>
      </c>
      <c r="L790" s="22">
        <v>43684</v>
      </c>
      <c r="M790" s="23">
        <v>0.53119212962963003</v>
      </c>
      <c r="N790" s="24">
        <v>10</v>
      </c>
      <c r="O790" s="21" t="s">
        <v>66</v>
      </c>
      <c r="P790" s="46">
        <f>TotalFix[[#This Row],[Confirmed activ. 3 (ILE03)]]</f>
        <v>10</v>
      </c>
      <c r="Q790" s="24">
        <v>10</v>
      </c>
      <c r="R790" s="21" t="s">
        <v>66</v>
      </c>
      <c r="S790" s="21" t="s">
        <v>72</v>
      </c>
    </row>
    <row r="791" spans="1:19" s="21" customFormat="1" x14ac:dyDescent="0.35">
      <c r="A791" s="26">
        <v>1533679</v>
      </c>
      <c r="B791" s="53">
        <v>411579</v>
      </c>
      <c r="C791" s="26">
        <f>VLOOKUP(TotalFix[[#This Row],[Order]],'Total Fix by SS'!B:C,2,0)</f>
        <v>224</v>
      </c>
      <c r="D791" s="21" t="s">
        <v>59</v>
      </c>
      <c r="E791" s="21" t="s">
        <v>104</v>
      </c>
      <c r="F791" s="21" t="s">
        <v>102</v>
      </c>
      <c r="G791" s="21" t="s">
        <v>105</v>
      </c>
      <c r="H791" s="21" t="s">
        <v>100</v>
      </c>
      <c r="I791" s="21" t="s">
        <v>106</v>
      </c>
      <c r="J791" s="22">
        <v>43685</v>
      </c>
      <c r="K791" s="23">
        <v>0.44321759259259003</v>
      </c>
      <c r="L791" s="22">
        <v>43685</v>
      </c>
      <c r="M791" s="23">
        <v>0.44321759259259003</v>
      </c>
      <c r="N791" s="24">
        <v>10</v>
      </c>
      <c r="O791" s="21" t="s">
        <v>66</v>
      </c>
      <c r="P791" s="46">
        <f>TotalFix[[#This Row],[Confirmed activ. 3 (ILE03)]]</f>
        <v>10</v>
      </c>
      <c r="Q791" s="24">
        <v>10</v>
      </c>
      <c r="R791" s="21" t="s">
        <v>66</v>
      </c>
      <c r="S791" s="21" t="s">
        <v>72</v>
      </c>
    </row>
    <row r="792" spans="1:19" s="21" customFormat="1" x14ac:dyDescent="0.35">
      <c r="A792" s="26">
        <v>1533679</v>
      </c>
      <c r="B792" s="53">
        <v>411579</v>
      </c>
      <c r="C792" s="26">
        <f>VLOOKUP(TotalFix[[#This Row],[Order]],'Total Fix by SS'!B:C,2,0)</f>
        <v>224</v>
      </c>
      <c r="D792" s="21" t="s">
        <v>107</v>
      </c>
      <c r="E792" s="21" t="s">
        <v>60</v>
      </c>
      <c r="F792" s="21" t="s">
        <v>61</v>
      </c>
      <c r="G792" s="21" t="s">
        <v>90</v>
      </c>
      <c r="H792" s="21" t="s">
        <v>63</v>
      </c>
      <c r="I792" s="21" t="s">
        <v>108</v>
      </c>
      <c r="J792" s="22">
        <v>43674</v>
      </c>
      <c r="K792" s="23">
        <v>0.45614583333332998</v>
      </c>
      <c r="L792" s="22">
        <v>43674</v>
      </c>
      <c r="M792" s="23">
        <v>0.74141203703703995</v>
      </c>
      <c r="N792" s="25">
        <v>6.8460000000000001</v>
      </c>
      <c r="O792" s="21" t="s">
        <v>77</v>
      </c>
      <c r="P792" s="46">
        <f>TotalFix[[#This Row],[Confirmed activ. 3 (ILE03)]]*60</f>
        <v>410.76</v>
      </c>
      <c r="Q792" s="24">
        <v>1</v>
      </c>
      <c r="R792" s="21" t="s">
        <v>66</v>
      </c>
      <c r="S792" s="21" t="s">
        <v>67</v>
      </c>
    </row>
    <row r="793" spans="1:19" s="21" customFormat="1" x14ac:dyDescent="0.35">
      <c r="A793" s="26">
        <v>1533679</v>
      </c>
      <c r="B793" s="53">
        <v>411579</v>
      </c>
      <c r="C793" s="26">
        <f>VLOOKUP(TotalFix[[#This Row],[Order]],'Total Fix by SS'!B:C,2,0)</f>
        <v>224</v>
      </c>
      <c r="D793" s="21" t="s">
        <v>109</v>
      </c>
      <c r="E793" s="21" t="s">
        <v>82</v>
      </c>
      <c r="F793" s="21" t="s">
        <v>83</v>
      </c>
      <c r="G793" s="21" t="s">
        <v>90</v>
      </c>
      <c r="H793" s="21" t="s">
        <v>84</v>
      </c>
      <c r="I793" s="21" t="s">
        <v>110</v>
      </c>
      <c r="J793" s="22"/>
      <c r="K793" s="23">
        <v>0</v>
      </c>
      <c r="L793" s="22"/>
      <c r="M793" s="23">
        <v>0</v>
      </c>
      <c r="N793" s="25">
        <v>0</v>
      </c>
      <c r="O793" s="21" t="s">
        <v>93</v>
      </c>
      <c r="P793" s="46"/>
      <c r="Q793" s="24">
        <v>5</v>
      </c>
      <c r="R793" s="21" t="s">
        <v>66</v>
      </c>
      <c r="S793" s="21" t="s">
        <v>94</v>
      </c>
    </row>
    <row r="794" spans="1:19" s="21" customFormat="1" x14ac:dyDescent="0.35">
      <c r="A794" s="26">
        <v>1533700</v>
      </c>
      <c r="B794" s="53">
        <v>411579</v>
      </c>
      <c r="C794" s="26">
        <f>VLOOKUP(TotalFix[[#This Row],[Order]],'Total Fix by SS'!B:C,2,0)</f>
        <v>217</v>
      </c>
      <c r="D794" s="21" t="s">
        <v>59</v>
      </c>
      <c r="E794" s="21" t="s">
        <v>60</v>
      </c>
      <c r="F794" s="21" t="s">
        <v>61</v>
      </c>
      <c r="G794" s="21" t="s">
        <v>62</v>
      </c>
      <c r="H794" s="21" t="s">
        <v>63</v>
      </c>
      <c r="I794" s="21" t="s">
        <v>64</v>
      </c>
      <c r="J794" s="22">
        <v>43636</v>
      </c>
      <c r="K794" s="23">
        <v>0.51096064814815001</v>
      </c>
      <c r="L794" s="22">
        <v>43636</v>
      </c>
      <c r="M794" s="23">
        <v>0.51186342592593004</v>
      </c>
      <c r="N794" s="24">
        <v>39</v>
      </c>
      <c r="O794" s="21" t="s">
        <v>65</v>
      </c>
      <c r="P794" s="46">
        <f>TotalFix[[#This Row],[Confirmed activ. 3 (ILE03)]]/60</f>
        <v>0.65</v>
      </c>
      <c r="Q794" s="24">
        <v>20</v>
      </c>
      <c r="R794" s="21" t="s">
        <v>66</v>
      </c>
      <c r="S794" s="21" t="s">
        <v>67</v>
      </c>
    </row>
    <row r="795" spans="1:19" s="21" customFormat="1" x14ac:dyDescent="0.35">
      <c r="A795" s="26">
        <v>1533700</v>
      </c>
      <c r="B795" s="53">
        <v>411579</v>
      </c>
      <c r="C795" s="26">
        <f>VLOOKUP(TotalFix[[#This Row],[Order]],'Total Fix by SS'!B:C,2,0)</f>
        <v>217</v>
      </c>
      <c r="D795" s="21" t="s">
        <v>59</v>
      </c>
      <c r="E795" s="21" t="s">
        <v>68</v>
      </c>
      <c r="F795" s="21" t="s">
        <v>69</v>
      </c>
      <c r="G795" s="21" t="s">
        <v>62</v>
      </c>
      <c r="H795" s="21" t="s">
        <v>70</v>
      </c>
      <c r="I795" s="21" t="s">
        <v>71</v>
      </c>
      <c r="J795" s="22">
        <v>43641</v>
      </c>
      <c r="K795" s="23">
        <v>0.36165509259258999</v>
      </c>
      <c r="L795" s="22">
        <v>43641</v>
      </c>
      <c r="M795" s="23">
        <v>0.36165509259258999</v>
      </c>
      <c r="N795" s="24">
        <v>30</v>
      </c>
      <c r="O795" s="21" t="s">
        <v>66</v>
      </c>
      <c r="P795" s="46">
        <f>TotalFix[[#This Row],[Confirmed activ. 3 (ILE03)]]</f>
        <v>30</v>
      </c>
      <c r="Q795" s="24">
        <v>30</v>
      </c>
      <c r="R795" s="21" t="s">
        <v>66</v>
      </c>
      <c r="S795" s="21" t="s">
        <v>72</v>
      </c>
    </row>
    <row r="796" spans="1:19" s="21" customFormat="1" x14ac:dyDescent="0.35">
      <c r="A796" s="26">
        <v>1533700</v>
      </c>
      <c r="B796" s="53">
        <v>411579</v>
      </c>
      <c r="C796" s="26">
        <f>VLOOKUP(TotalFix[[#This Row],[Order]],'Total Fix by SS'!B:C,2,0)</f>
        <v>217</v>
      </c>
      <c r="D796" s="21" t="s">
        <v>59</v>
      </c>
      <c r="E796" s="21" t="s">
        <v>73</v>
      </c>
      <c r="F796" s="21" t="s">
        <v>61</v>
      </c>
      <c r="G796" s="21" t="s">
        <v>62</v>
      </c>
      <c r="H796" s="21" t="s">
        <v>63</v>
      </c>
      <c r="I796" s="21" t="s">
        <v>74</v>
      </c>
      <c r="J796" s="22">
        <v>43641</v>
      </c>
      <c r="K796" s="23">
        <v>0.36611111111111</v>
      </c>
      <c r="L796" s="22">
        <v>43641</v>
      </c>
      <c r="M796" s="23">
        <v>0.39672453703704003</v>
      </c>
      <c r="N796" s="25">
        <v>44.082999999999998</v>
      </c>
      <c r="O796" s="21" t="s">
        <v>66</v>
      </c>
      <c r="P796" s="46">
        <f>TotalFix[[#This Row],[Confirmed activ. 3 (ILE03)]]</f>
        <v>44.082999999999998</v>
      </c>
      <c r="Q796" s="24">
        <v>200</v>
      </c>
      <c r="R796" s="21" t="s">
        <v>66</v>
      </c>
      <c r="S796" s="21" t="s">
        <v>67</v>
      </c>
    </row>
    <row r="797" spans="1:19" s="21" customFormat="1" x14ac:dyDescent="0.35">
      <c r="A797" s="26">
        <v>1533700</v>
      </c>
      <c r="B797" s="53">
        <v>411579</v>
      </c>
      <c r="C797" s="26">
        <f>VLOOKUP(TotalFix[[#This Row],[Order]],'Total Fix by SS'!B:C,2,0)</f>
        <v>217</v>
      </c>
      <c r="D797" s="21" t="s">
        <v>59</v>
      </c>
      <c r="E797" s="21" t="s">
        <v>75</v>
      </c>
      <c r="F797" s="21" t="s">
        <v>61</v>
      </c>
      <c r="G797" s="21" t="s">
        <v>62</v>
      </c>
      <c r="H797" s="21" t="s">
        <v>63</v>
      </c>
      <c r="I797" s="21" t="s">
        <v>76</v>
      </c>
      <c r="J797" s="22">
        <v>43641</v>
      </c>
      <c r="K797" s="23">
        <v>0.39719907407407001</v>
      </c>
      <c r="L797" s="22">
        <v>43647</v>
      </c>
      <c r="M797" s="23">
        <v>0.50327546296296</v>
      </c>
      <c r="N797" s="25">
        <v>14.423</v>
      </c>
      <c r="O797" s="21" t="s">
        <v>77</v>
      </c>
      <c r="P797" s="46">
        <f>TotalFix[[#This Row],[Confirmed activ. 3 (ILE03)]]*60</f>
        <v>865.38</v>
      </c>
      <c r="Q797" s="24">
        <v>500</v>
      </c>
      <c r="R797" s="21" t="s">
        <v>66</v>
      </c>
      <c r="S797" s="21" t="s">
        <v>67</v>
      </c>
    </row>
    <row r="798" spans="1:19" s="21" customFormat="1" x14ac:dyDescent="0.35">
      <c r="A798" s="26">
        <v>1533700</v>
      </c>
      <c r="B798" s="53">
        <v>411579</v>
      </c>
      <c r="C798" s="26">
        <f>VLOOKUP(TotalFix[[#This Row],[Order]],'Total Fix by SS'!B:C,2,0)</f>
        <v>217</v>
      </c>
      <c r="D798" s="21" t="s">
        <v>59</v>
      </c>
      <c r="E798" s="21" t="s">
        <v>78</v>
      </c>
      <c r="F798" s="21" t="s">
        <v>69</v>
      </c>
      <c r="G798" s="21" t="s">
        <v>62</v>
      </c>
      <c r="H798" s="21" t="s">
        <v>70</v>
      </c>
      <c r="I798" s="21" t="s">
        <v>79</v>
      </c>
      <c r="J798" s="22">
        <v>43647</v>
      </c>
      <c r="K798" s="23">
        <v>0.72557870370370003</v>
      </c>
      <c r="L798" s="22">
        <v>43647</v>
      </c>
      <c r="M798" s="23">
        <v>0.72557870370370003</v>
      </c>
      <c r="N798" s="24">
        <v>20</v>
      </c>
      <c r="O798" s="21" t="s">
        <v>66</v>
      </c>
      <c r="P798" s="46">
        <f>TotalFix[[#This Row],[Confirmed activ. 3 (ILE03)]]</f>
        <v>20</v>
      </c>
      <c r="Q798" s="24">
        <v>20</v>
      </c>
      <c r="R798" s="21" t="s">
        <v>66</v>
      </c>
      <c r="S798" s="21" t="s">
        <v>72</v>
      </c>
    </row>
    <row r="799" spans="1:19" s="21" customFormat="1" x14ac:dyDescent="0.35">
      <c r="A799" s="26">
        <v>1533700</v>
      </c>
      <c r="B799" s="53">
        <v>411579</v>
      </c>
      <c r="C799" s="26">
        <f>VLOOKUP(TotalFix[[#This Row],[Order]],'Total Fix by SS'!B:C,2,0)</f>
        <v>217</v>
      </c>
      <c r="D799" s="21" t="s">
        <v>59</v>
      </c>
      <c r="E799" s="21" t="s">
        <v>80</v>
      </c>
      <c r="F799" s="21" t="s">
        <v>69</v>
      </c>
      <c r="G799" s="21" t="s">
        <v>62</v>
      </c>
      <c r="H799" s="21" t="s">
        <v>70</v>
      </c>
      <c r="I799" s="21" t="s">
        <v>81</v>
      </c>
      <c r="J799" s="22">
        <v>43647</v>
      </c>
      <c r="K799" s="23">
        <v>0.72564814814815004</v>
      </c>
      <c r="L799" s="22">
        <v>43647</v>
      </c>
      <c r="M799" s="23">
        <v>0.72564814814815004</v>
      </c>
      <c r="N799" s="24">
        <v>20</v>
      </c>
      <c r="O799" s="21" t="s">
        <v>66</v>
      </c>
      <c r="P799" s="46">
        <f>TotalFix[[#This Row],[Confirmed activ. 3 (ILE03)]]</f>
        <v>20</v>
      </c>
      <c r="Q799" s="24">
        <v>20</v>
      </c>
      <c r="R799" s="21" t="s">
        <v>66</v>
      </c>
      <c r="S799" s="21" t="s">
        <v>72</v>
      </c>
    </row>
    <row r="800" spans="1:19" s="21" customFormat="1" x14ac:dyDescent="0.35">
      <c r="A800" s="26">
        <v>1533700</v>
      </c>
      <c r="B800" s="53">
        <v>411579</v>
      </c>
      <c r="C800" s="26">
        <f>VLOOKUP(TotalFix[[#This Row],[Order]],'Total Fix by SS'!B:C,2,0)</f>
        <v>217</v>
      </c>
      <c r="D800" s="21" t="s">
        <v>59</v>
      </c>
      <c r="E800" s="21" t="s">
        <v>82</v>
      </c>
      <c r="F800" s="21" t="s">
        <v>83</v>
      </c>
      <c r="G800" s="21" t="s">
        <v>62</v>
      </c>
      <c r="H800" s="21" t="s">
        <v>84</v>
      </c>
      <c r="I800" s="21" t="s">
        <v>84</v>
      </c>
      <c r="J800" s="22">
        <v>43648</v>
      </c>
      <c r="K800" s="23">
        <v>7.6886574074069999E-2</v>
      </c>
      <c r="L800" s="22">
        <v>43648</v>
      </c>
      <c r="M800" s="23">
        <v>0.60946759259258998</v>
      </c>
      <c r="N800" s="25">
        <v>5.282</v>
      </c>
      <c r="O800" s="21" t="s">
        <v>77</v>
      </c>
      <c r="P800" s="46">
        <f>TotalFix[[#This Row],[Confirmed activ. 3 (ILE03)]]*60</f>
        <v>316.92</v>
      </c>
      <c r="Q800" s="24">
        <v>450</v>
      </c>
      <c r="R800" s="21" t="s">
        <v>66</v>
      </c>
      <c r="S800" s="21" t="s">
        <v>67</v>
      </c>
    </row>
    <row r="801" spans="1:19" s="21" customFormat="1" x14ac:dyDescent="0.35">
      <c r="A801" s="26">
        <v>1533700</v>
      </c>
      <c r="B801" s="53">
        <v>411579</v>
      </c>
      <c r="C801" s="26">
        <f>VLOOKUP(TotalFix[[#This Row],[Order]],'Total Fix by SS'!B:C,2,0)</f>
        <v>217</v>
      </c>
      <c r="D801" s="21" t="s">
        <v>59</v>
      </c>
      <c r="E801" s="21" t="s">
        <v>85</v>
      </c>
      <c r="F801" s="21" t="s">
        <v>86</v>
      </c>
      <c r="G801" s="21" t="s">
        <v>62</v>
      </c>
      <c r="H801" s="21" t="s">
        <v>87</v>
      </c>
      <c r="I801" s="21" t="s">
        <v>87</v>
      </c>
      <c r="J801" s="22">
        <v>43650</v>
      </c>
      <c r="K801" s="23">
        <v>0.29913194444444002</v>
      </c>
      <c r="L801" s="22">
        <v>43650</v>
      </c>
      <c r="M801" s="23">
        <v>0.29913194444444002</v>
      </c>
      <c r="N801" s="24">
        <v>20</v>
      </c>
      <c r="O801" s="21" t="s">
        <v>66</v>
      </c>
      <c r="P801" s="46">
        <f>TotalFix[[#This Row],[Confirmed activ. 3 (ILE03)]]</f>
        <v>20</v>
      </c>
      <c r="Q801" s="24">
        <v>20</v>
      </c>
      <c r="R801" s="21" t="s">
        <v>66</v>
      </c>
      <c r="S801" s="21" t="s">
        <v>72</v>
      </c>
    </row>
    <row r="802" spans="1:19" s="21" customFormat="1" x14ac:dyDescent="0.35">
      <c r="A802" s="26">
        <v>1533700</v>
      </c>
      <c r="B802" s="53">
        <v>411579</v>
      </c>
      <c r="C802" s="26">
        <f>VLOOKUP(TotalFix[[#This Row],[Order]],'Total Fix by SS'!B:C,2,0)</f>
        <v>217</v>
      </c>
      <c r="D802" s="21" t="s">
        <v>59</v>
      </c>
      <c r="E802" s="21" t="s">
        <v>88</v>
      </c>
      <c r="F802" s="21" t="s">
        <v>89</v>
      </c>
      <c r="G802" s="21" t="s">
        <v>90</v>
      </c>
      <c r="H802" s="21" t="s">
        <v>91</v>
      </c>
      <c r="I802" s="21" t="s">
        <v>92</v>
      </c>
      <c r="J802" s="22"/>
      <c r="K802" s="23">
        <v>0</v>
      </c>
      <c r="L802" s="22"/>
      <c r="M802" s="23">
        <v>0</v>
      </c>
      <c r="N802" s="25">
        <v>0</v>
      </c>
      <c r="O802" s="21" t="s">
        <v>93</v>
      </c>
      <c r="P802" s="46"/>
      <c r="Q802" s="24">
        <v>0</v>
      </c>
      <c r="R802" s="21" t="s">
        <v>66</v>
      </c>
      <c r="S802" s="21" t="s">
        <v>94</v>
      </c>
    </row>
    <row r="803" spans="1:19" s="21" customFormat="1" x14ac:dyDescent="0.35">
      <c r="A803" s="26">
        <v>1533700</v>
      </c>
      <c r="B803" s="53">
        <v>411579</v>
      </c>
      <c r="C803" s="26">
        <f>VLOOKUP(TotalFix[[#This Row],[Order]],'Total Fix by SS'!B:C,2,0)</f>
        <v>217</v>
      </c>
      <c r="D803" s="21" t="s">
        <v>59</v>
      </c>
      <c r="E803" s="21" t="s">
        <v>95</v>
      </c>
      <c r="F803" s="21" t="s">
        <v>61</v>
      </c>
      <c r="G803" s="21" t="s">
        <v>62</v>
      </c>
      <c r="H803" s="21" t="s">
        <v>63</v>
      </c>
      <c r="I803" s="21" t="s">
        <v>96</v>
      </c>
      <c r="J803" s="22">
        <v>43650</v>
      </c>
      <c r="K803" s="23">
        <v>0.37046296296296</v>
      </c>
      <c r="L803" s="22">
        <v>43650</v>
      </c>
      <c r="M803" s="23">
        <v>0.48973379629629998</v>
      </c>
      <c r="N803" s="25">
        <v>42.933</v>
      </c>
      <c r="O803" s="21" t="s">
        <v>66</v>
      </c>
      <c r="P803" s="46">
        <f>TotalFix[[#This Row],[Confirmed activ. 3 (ILE03)]]</f>
        <v>42.933</v>
      </c>
      <c r="Q803" s="24">
        <v>40</v>
      </c>
      <c r="R803" s="21" t="s">
        <v>66</v>
      </c>
      <c r="S803" s="21" t="s">
        <v>67</v>
      </c>
    </row>
    <row r="804" spans="1:19" s="21" customFormat="1" x14ac:dyDescent="0.35">
      <c r="A804" s="26">
        <v>1533700</v>
      </c>
      <c r="B804" s="53">
        <v>411579</v>
      </c>
      <c r="C804" s="26">
        <f>VLOOKUP(TotalFix[[#This Row],[Order]],'Total Fix by SS'!B:C,2,0)</f>
        <v>217</v>
      </c>
      <c r="D804" s="21" t="s">
        <v>59</v>
      </c>
      <c r="E804" s="21" t="s">
        <v>97</v>
      </c>
      <c r="F804" s="21" t="s">
        <v>69</v>
      </c>
      <c r="G804" s="21" t="s">
        <v>62</v>
      </c>
      <c r="H804" s="21" t="s">
        <v>70</v>
      </c>
      <c r="I804" s="21" t="s">
        <v>98</v>
      </c>
      <c r="J804" s="22">
        <v>43654</v>
      </c>
      <c r="K804" s="23">
        <v>0.41334490740740998</v>
      </c>
      <c r="L804" s="22">
        <v>43654</v>
      </c>
      <c r="M804" s="23">
        <v>0.41334490740740998</v>
      </c>
      <c r="N804" s="24">
        <v>20</v>
      </c>
      <c r="O804" s="21" t="s">
        <v>66</v>
      </c>
      <c r="P804" s="46">
        <f>TotalFix[[#This Row],[Confirmed activ. 3 (ILE03)]]</f>
        <v>20</v>
      </c>
      <c r="Q804" s="24">
        <v>20</v>
      </c>
      <c r="R804" s="21" t="s">
        <v>66</v>
      </c>
      <c r="S804" s="21" t="s">
        <v>72</v>
      </c>
    </row>
    <row r="805" spans="1:19" s="21" customFormat="1" x14ac:dyDescent="0.35">
      <c r="A805" s="26">
        <v>1533700</v>
      </c>
      <c r="B805" s="53">
        <v>411579</v>
      </c>
      <c r="C805" s="26">
        <f>VLOOKUP(TotalFix[[#This Row],[Order]],'Total Fix by SS'!B:C,2,0)</f>
        <v>217</v>
      </c>
      <c r="D805" s="21" t="s">
        <v>59</v>
      </c>
      <c r="E805" s="21" t="s">
        <v>99</v>
      </c>
      <c r="F805" s="21" t="s">
        <v>69</v>
      </c>
      <c r="G805" s="21" t="s">
        <v>62</v>
      </c>
      <c r="H805" s="21" t="s">
        <v>70</v>
      </c>
      <c r="I805" s="21" t="s">
        <v>100</v>
      </c>
      <c r="J805" s="22">
        <v>43654</v>
      </c>
      <c r="K805" s="23">
        <v>0.41349537037036999</v>
      </c>
      <c r="L805" s="22">
        <v>43654</v>
      </c>
      <c r="M805" s="23">
        <v>0.41349537037036999</v>
      </c>
      <c r="N805" s="24">
        <v>50</v>
      </c>
      <c r="O805" s="21" t="s">
        <v>66</v>
      </c>
      <c r="P805" s="46">
        <f>TotalFix[[#This Row],[Confirmed activ. 3 (ILE03)]]</f>
        <v>50</v>
      </c>
      <c r="Q805" s="24">
        <v>50</v>
      </c>
      <c r="R805" s="21" t="s">
        <v>66</v>
      </c>
      <c r="S805" s="21" t="s">
        <v>72</v>
      </c>
    </row>
    <row r="806" spans="1:19" s="21" customFormat="1" x14ac:dyDescent="0.35">
      <c r="A806" s="26">
        <v>1533700</v>
      </c>
      <c r="B806" s="53">
        <v>411579</v>
      </c>
      <c r="C806" s="26">
        <f>VLOOKUP(TotalFix[[#This Row],[Order]],'Total Fix by SS'!B:C,2,0)</f>
        <v>217</v>
      </c>
      <c r="D806" s="21" t="s">
        <v>59</v>
      </c>
      <c r="E806" s="21" t="s">
        <v>101</v>
      </c>
      <c r="F806" s="21" t="s">
        <v>102</v>
      </c>
      <c r="G806" s="21" t="s">
        <v>62</v>
      </c>
      <c r="H806" s="21" t="s">
        <v>100</v>
      </c>
      <c r="I806" s="21" t="s">
        <v>103</v>
      </c>
      <c r="J806" s="22">
        <v>43654</v>
      </c>
      <c r="K806" s="23">
        <v>0.67777777777778003</v>
      </c>
      <c r="L806" s="22">
        <v>43654</v>
      </c>
      <c r="M806" s="23">
        <v>0.67777777777778003</v>
      </c>
      <c r="N806" s="24">
        <v>10</v>
      </c>
      <c r="O806" s="21" t="s">
        <v>66</v>
      </c>
      <c r="P806" s="46">
        <f>TotalFix[[#This Row],[Confirmed activ. 3 (ILE03)]]</f>
        <v>10</v>
      </c>
      <c r="Q806" s="24">
        <v>10</v>
      </c>
      <c r="R806" s="21" t="s">
        <v>66</v>
      </c>
      <c r="S806" s="21" t="s">
        <v>72</v>
      </c>
    </row>
    <row r="807" spans="1:19" s="21" customFormat="1" x14ac:dyDescent="0.35">
      <c r="A807" s="26">
        <v>1533700</v>
      </c>
      <c r="B807" s="53">
        <v>411579</v>
      </c>
      <c r="C807" s="26">
        <f>VLOOKUP(TotalFix[[#This Row],[Order]],'Total Fix by SS'!B:C,2,0)</f>
        <v>217</v>
      </c>
      <c r="D807" s="21" t="s">
        <v>59</v>
      </c>
      <c r="E807" s="21" t="s">
        <v>104</v>
      </c>
      <c r="F807" s="21" t="s">
        <v>102</v>
      </c>
      <c r="G807" s="21" t="s">
        <v>105</v>
      </c>
      <c r="H807" s="21" t="s">
        <v>100</v>
      </c>
      <c r="I807" s="21" t="s">
        <v>106</v>
      </c>
      <c r="J807" s="22">
        <v>43655</v>
      </c>
      <c r="K807" s="23">
        <v>0.3418287037037</v>
      </c>
      <c r="L807" s="22">
        <v>43655</v>
      </c>
      <c r="M807" s="23">
        <v>0.3418287037037</v>
      </c>
      <c r="N807" s="24">
        <v>10</v>
      </c>
      <c r="O807" s="21" t="s">
        <v>66</v>
      </c>
      <c r="P807" s="46">
        <f>TotalFix[[#This Row],[Confirmed activ. 3 (ILE03)]]</f>
        <v>10</v>
      </c>
      <c r="Q807" s="24">
        <v>10</v>
      </c>
      <c r="R807" s="21" t="s">
        <v>66</v>
      </c>
      <c r="S807" s="21" t="s">
        <v>72</v>
      </c>
    </row>
    <row r="808" spans="1:19" s="21" customFormat="1" x14ac:dyDescent="0.35">
      <c r="A808" s="26">
        <v>1533700</v>
      </c>
      <c r="B808" s="53">
        <v>411579</v>
      </c>
      <c r="C808" s="26">
        <f>VLOOKUP(TotalFix[[#This Row],[Order]],'Total Fix by SS'!B:C,2,0)</f>
        <v>217</v>
      </c>
      <c r="D808" s="21" t="s">
        <v>107</v>
      </c>
      <c r="E808" s="21" t="s">
        <v>60</v>
      </c>
      <c r="F808" s="21" t="s">
        <v>61</v>
      </c>
      <c r="G808" s="21" t="s">
        <v>90</v>
      </c>
      <c r="H808" s="21" t="s">
        <v>63</v>
      </c>
      <c r="I808" s="21" t="s">
        <v>108</v>
      </c>
      <c r="J808" s="22"/>
      <c r="K808" s="23">
        <v>0</v>
      </c>
      <c r="L808" s="22"/>
      <c r="M808" s="23">
        <v>0</v>
      </c>
      <c r="N808" s="25">
        <v>0</v>
      </c>
      <c r="O808" s="21" t="s">
        <v>93</v>
      </c>
      <c r="P808" s="46"/>
      <c r="Q808" s="24">
        <v>1</v>
      </c>
      <c r="R808" s="21" t="s">
        <v>66</v>
      </c>
      <c r="S808" s="21" t="s">
        <v>94</v>
      </c>
    </row>
    <row r="809" spans="1:19" s="21" customFormat="1" x14ac:dyDescent="0.35">
      <c r="A809" s="26">
        <v>1533700</v>
      </c>
      <c r="B809" s="53">
        <v>411579</v>
      </c>
      <c r="C809" s="26">
        <f>VLOOKUP(TotalFix[[#This Row],[Order]],'Total Fix by SS'!B:C,2,0)</f>
        <v>217</v>
      </c>
      <c r="D809" s="21" t="s">
        <v>109</v>
      </c>
      <c r="E809" s="21" t="s">
        <v>82</v>
      </c>
      <c r="F809" s="21" t="s">
        <v>83</v>
      </c>
      <c r="G809" s="21" t="s">
        <v>90</v>
      </c>
      <c r="H809" s="21" t="s">
        <v>84</v>
      </c>
      <c r="I809" s="21" t="s">
        <v>110</v>
      </c>
      <c r="J809" s="22"/>
      <c r="K809" s="23">
        <v>0</v>
      </c>
      <c r="L809" s="22"/>
      <c r="M809" s="23">
        <v>0</v>
      </c>
      <c r="N809" s="25">
        <v>0</v>
      </c>
      <c r="O809" s="21" t="s">
        <v>93</v>
      </c>
      <c r="P809" s="46"/>
      <c r="Q809" s="24">
        <v>5</v>
      </c>
      <c r="R809" s="21" t="s">
        <v>66</v>
      </c>
      <c r="S809" s="21" t="s">
        <v>94</v>
      </c>
    </row>
    <row r="810" spans="1:19" s="21" customFormat="1" x14ac:dyDescent="0.35">
      <c r="A810" s="26">
        <v>1533703</v>
      </c>
      <c r="B810" s="53">
        <v>411579</v>
      </c>
      <c r="C810" s="26">
        <f>VLOOKUP(TotalFix[[#This Row],[Order]],'Total Fix by SS'!B:C,2,0)</f>
        <v>217</v>
      </c>
      <c r="D810" s="21" t="s">
        <v>59</v>
      </c>
      <c r="E810" s="21" t="s">
        <v>60</v>
      </c>
      <c r="F810" s="21" t="s">
        <v>61</v>
      </c>
      <c r="G810" s="21" t="s">
        <v>62</v>
      </c>
      <c r="H810" s="21" t="s">
        <v>63</v>
      </c>
      <c r="I810" s="21" t="s">
        <v>64</v>
      </c>
      <c r="J810" s="22">
        <v>43635</v>
      </c>
      <c r="K810" s="23">
        <v>0.41434027777777999</v>
      </c>
      <c r="L810" s="22">
        <v>43635</v>
      </c>
      <c r="M810" s="23">
        <v>0.41787037037037</v>
      </c>
      <c r="N810" s="25">
        <v>1.2669999999999999</v>
      </c>
      <c r="O810" s="21" t="s">
        <v>66</v>
      </c>
      <c r="P810" s="46">
        <f>TotalFix[[#This Row],[Confirmed activ. 3 (ILE03)]]</f>
        <v>1.2669999999999999</v>
      </c>
      <c r="Q810" s="24">
        <v>20</v>
      </c>
      <c r="R810" s="21" t="s">
        <v>66</v>
      </c>
      <c r="S810" s="21" t="s">
        <v>67</v>
      </c>
    </row>
    <row r="811" spans="1:19" s="21" customFormat="1" x14ac:dyDescent="0.35">
      <c r="A811" s="26">
        <v>1533703</v>
      </c>
      <c r="B811" s="53">
        <v>411579</v>
      </c>
      <c r="C811" s="26">
        <f>VLOOKUP(TotalFix[[#This Row],[Order]],'Total Fix by SS'!B:C,2,0)</f>
        <v>217</v>
      </c>
      <c r="D811" s="21" t="s">
        <v>59</v>
      </c>
      <c r="E811" s="21" t="s">
        <v>68</v>
      </c>
      <c r="F811" s="21" t="s">
        <v>69</v>
      </c>
      <c r="G811" s="21" t="s">
        <v>62</v>
      </c>
      <c r="H811" s="21" t="s">
        <v>70</v>
      </c>
      <c r="I811" s="21" t="s">
        <v>71</v>
      </c>
      <c r="J811" s="22">
        <v>43635</v>
      </c>
      <c r="K811" s="23">
        <v>0.45407407407407002</v>
      </c>
      <c r="L811" s="22">
        <v>43635</v>
      </c>
      <c r="M811" s="23">
        <v>0.45407407407407002</v>
      </c>
      <c r="N811" s="24">
        <v>30</v>
      </c>
      <c r="O811" s="21" t="s">
        <v>66</v>
      </c>
      <c r="P811" s="46">
        <f>TotalFix[[#This Row],[Confirmed activ. 3 (ILE03)]]</f>
        <v>30</v>
      </c>
      <c r="Q811" s="24">
        <v>30</v>
      </c>
      <c r="R811" s="21" t="s">
        <v>66</v>
      </c>
      <c r="S811" s="21" t="s">
        <v>72</v>
      </c>
    </row>
    <row r="812" spans="1:19" s="21" customFormat="1" x14ac:dyDescent="0.35">
      <c r="A812" s="26">
        <v>1533703</v>
      </c>
      <c r="B812" s="53">
        <v>411579</v>
      </c>
      <c r="C812" s="26">
        <f>VLOOKUP(TotalFix[[#This Row],[Order]],'Total Fix by SS'!B:C,2,0)</f>
        <v>217</v>
      </c>
      <c r="D812" s="21" t="s">
        <v>59</v>
      </c>
      <c r="E812" s="21" t="s">
        <v>73</v>
      </c>
      <c r="F812" s="21" t="s">
        <v>61</v>
      </c>
      <c r="G812" s="21" t="s">
        <v>62</v>
      </c>
      <c r="H812" s="21" t="s">
        <v>63</v>
      </c>
      <c r="I812" s="21" t="s">
        <v>74</v>
      </c>
      <c r="J812" s="22">
        <v>43636</v>
      </c>
      <c r="K812" s="23">
        <v>0.33305555555555999</v>
      </c>
      <c r="L812" s="22">
        <v>43643</v>
      </c>
      <c r="M812" s="23">
        <v>0.35497685185185002</v>
      </c>
      <c r="N812" s="25">
        <v>14.475</v>
      </c>
      <c r="O812" s="21" t="s">
        <v>77</v>
      </c>
      <c r="P812" s="46">
        <f>TotalFix[[#This Row],[Confirmed activ. 3 (ILE03)]]*60</f>
        <v>868.5</v>
      </c>
      <c r="Q812" s="24">
        <v>200</v>
      </c>
      <c r="R812" s="21" t="s">
        <v>66</v>
      </c>
      <c r="S812" s="21" t="s">
        <v>67</v>
      </c>
    </row>
    <row r="813" spans="1:19" s="21" customFormat="1" x14ac:dyDescent="0.35">
      <c r="A813" s="26">
        <v>1533703</v>
      </c>
      <c r="B813" s="53">
        <v>411579</v>
      </c>
      <c r="C813" s="26">
        <f>VLOOKUP(TotalFix[[#This Row],[Order]],'Total Fix by SS'!B:C,2,0)</f>
        <v>217</v>
      </c>
      <c r="D813" s="21" t="s">
        <v>59</v>
      </c>
      <c r="E813" s="21" t="s">
        <v>75</v>
      </c>
      <c r="F813" s="21" t="s">
        <v>61</v>
      </c>
      <c r="G813" s="21" t="s">
        <v>62</v>
      </c>
      <c r="H813" s="21" t="s">
        <v>63</v>
      </c>
      <c r="I813" s="21" t="s">
        <v>76</v>
      </c>
      <c r="J813" s="22">
        <v>43643</v>
      </c>
      <c r="K813" s="23">
        <v>0.35548611111111</v>
      </c>
      <c r="L813" s="22">
        <v>43643</v>
      </c>
      <c r="M813" s="23">
        <v>0.66604166666666997</v>
      </c>
      <c r="N813" s="25">
        <v>7.4530000000000003</v>
      </c>
      <c r="O813" s="21" t="s">
        <v>77</v>
      </c>
      <c r="P813" s="46">
        <f>TotalFix[[#This Row],[Confirmed activ. 3 (ILE03)]]*60</f>
        <v>447.18</v>
      </c>
      <c r="Q813" s="24">
        <v>500</v>
      </c>
      <c r="R813" s="21" t="s">
        <v>66</v>
      </c>
      <c r="S813" s="21" t="s">
        <v>67</v>
      </c>
    </row>
    <row r="814" spans="1:19" s="21" customFormat="1" x14ac:dyDescent="0.35">
      <c r="A814" s="26">
        <v>1533703</v>
      </c>
      <c r="B814" s="53">
        <v>411579</v>
      </c>
      <c r="C814" s="26">
        <f>VLOOKUP(TotalFix[[#This Row],[Order]],'Total Fix by SS'!B:C,2,0)</f>
        <v>217</v>
      </c>
      <c r="D814" s="21" t="s">
        <v>59</v>
      </c>
      <c r="E814" s="21" t="s">
        <v>78</v>
      </c>
      <c r="F814" s="21" t="s">
        <v>69</v>
      </c>
      <c r="G814" s="21" t="s">
        <v>62</v>
      </c>
      <c r="H814" s="21" t="s">
        <v>70</v>
      </c>
      <c r="I814" s="21" t="s">
        <v>79</v>
      </c>
      <c r="J814" s="22">
        <v>43646</v>
      </c>
      <c r="K814" s="23">
        <v>0.57402777777778002</v>
      </c>
      <c r="L814" s="22">
        <v>43646</v>
      </c>
      <c r="M814" s="23">
        <v>0.57402777777778002</v>
      </c>
      <c r="N814" s="24">
        <v>20</v>
      </c>
      <c r="O814" s="21" t="s">
        <v>66</v>
      </c>
      <c r="P814" s="46">
        <f>TotalFix[[#This Row],[Confirmed activ. 3 (ILE03)]]</f>
        <v>20</v>
      </c>
      <c r="Q814" s="24">
        <v>20</v>
      </c>
      <c r="R814" s="21" t="s">
        <v>66</v>
      </c>
      <c r="S814" s="21" t="s">
        <v>72</v>
      </c>
    </row>
    <row r="815" spans="1:19" s="21" customFormat="1" x14ac:dyDescent="0.35">
      <c r="A815" s="26">
        <v>1533703</v>
      </c>
      <c r="B815" s="53">
        <v>411579</v>
      </c>
      <c r="C815" s="26">
        <f>VLOOKUP(TotalFix[[#This Row],[Order]],'Total Fix by SS'!B:C,2,0)</f>
        <v>217</v>
      </c>
      <c r="D815" s="21" t="s">
        <v>59</v>
      </c>
      <c r="E815" s="21" t="s">
        <v>80</v>
      </c>
      <c r="F815" s="21" t="s">
        <v>69</v>
      </c>
      <c r="G815" s="21" t="s">
        <v>62</v>
      </c>
      <c r="H815" s="21" t="s">
        <v>70</v>
      </c>
      <c r="I815" s="21" t="s">
        <v>81</v>
      </c>
      <c r="J815" s="22">
        <v>43646</v>
      </c>
      <c r="K815" s="23">
        <v>0.57413194444444005</v>
      </c>
      <c r="L815" s="22">
        <v>43646</v>
      </c>
      <c r="M815" s="23">
        <v>0.57413194444444005</v>
      </c>
      <c r="N815" s="24">
        <v>20</v>
      </c>
      <c r="O815" s="21" t="s">
        <v>66</v>
      </c>
      <c r="P815" s="46">
        <f>TotalFix[[#This Row],[Confirmed activ. 3 (ILE03)]]</f>
        <v>20</v>
      </c>
      <c r="Q815" s="24">
        <v>20</v>
      </c>
      <c r="R815" s="21" t="s">
        <v>66</v>
      </c>
      <c r="S815" s="21" t="s">
        <v>72</v>
      </c>
    </row>
    <row r="816" spans="1:19" s="21" customFormat="1" x14ac:dyDescent="0.35">
      <c r="A816" s="26">
        <v>1533703</v>
      </c>
      <c r="B816" s="53">
        <v>411579</v>
      </c>
      <c r="C816" s="26">
        <f>VLOOKUP(TotalFix[[#This Row],[Order]],'Total Fix by SS'!B:C,2,0)</f>
        <v>217</v>
      </c>
      <c r="D816" s="21" t="s">
        <v>59</v>
      </c>
      <c r="E816" s="21" t="s">
        <v>82</v>
      </c>
      <c r="F816" s="21" t="s">
        <v>83</v>
      </c>
      <c r="G816" s="21" t="s">
        <v>62</v>
      </c>
      <c r="H816" s="21" t="s">
        <v>84</v>
      </c>
      <c r="I816" s="21" t="s">
        <v>84</v>
      </c>
      <c r="J816" s="22">
        <v>43646</v>
      </c>
      <c r="K816" s="23">
        <v>0.59670138888889002</v>
      </c>
      <c r="L816" s="22">
        <v>43647</v>
      </c>
      <c r="M816" s="23">
        <v>0.24437500000000001</v>
      </c>
      <c r="N816" s="25">
        <v>415.94</v>
      </c>
      <c r="O816" s="21" t="s">
        <v>66</v>
      </c>
      <c r="P816" s="46">
        <f>TotalFix[[#This Row],[Confirmed activ. 3 (ILE03)]]</f>
        <v>415.94</v>
      </c>
      <c r="Q816" s="24">
        <v>450</v>
      </c>
      <c r="R816" s="21" t="s">
        <v>66</v>
      </c>
      <c r="S816" s="21" t="s">
        <v>67</v>
      </c>
    </row>
    <row r="817" spans="1:19" s="21" customFormat="1" x14ac:dyDescent="0.35">
      <c r="A817" s="26">
        <v>1533703</v>
      </c>
      <c r="B817" s="53">
        <v>411579</v>
      </c>
      <c r="C817" s="26">
        <f>VLOOKUP(TotalFix[[#This Row],[Order]],'Total Fix by SS'!B:C,2,0)</f>
        <v>217</v>
      </c>
      <c r="D817" s="21" t="s">
        <v>59</v>
      </c>
      <c r="E817" s="21" t="s">
        <v>85</v>
      </c>
      <c r="F817" s="21" t="s">
        <v>86</v>
      </c>
      <c r="G817" s="21" t="s">
        <v>62</v>
      </c>
      <c r="H817" s="21" t="s">
        <v>87</v>
      </c>
      <c r="I817" s="21" t="s">
        <v>87</v>
      </c>
      <c r="J817" s="22">
        <v>43648</v>
      </c>
      <c r="K817" s="23">
        <v>0.33115740740741001</v>
      </c>
      <c r="L817" s="22">
        <v>43648</v>
      </c>
      <c r="M817" s="23">
        <v>0.33115740740741001</v>
      </c>
      <c r="N817" s="24">
        <v>20</v>
      </c>
      <c r="O817" s="21" t="s">
        <v>66</v>
      </c>
      <c r="P817" s="46">
        <f>TotalFix[[#This Row],[Confirmed activ. 3 (ILE03)]]</f>
        <v>20</v>
      </c>
      <c r="Q817" s="24">
        <v>20</v>
      </c>
      <c r="R817" s="21" t="s">
        <v>66</v>
      </c>
      <c r="S817" s="21" t="s">
        <v>72</v>
      </c>
    </row>
    <row r="818" spans="1:19" s="21" customFormat="1" x14ac:dyDescent="0.35">
      <c r="A818" s="26">
        <v>1533703</v>
      </c>
      <c r="B818" s="53">
        <v>411579</v>
      </c>
      <c r="C818" s="26">
        <f>VLOOKUP(TotalFix[[#This Row],[Order]],'Total Fix by SS'!B:C,2,0)</f>
        <v>217</v>
      </c>
      <c r="D818" s="21" t="s">
        <v>59</v>
      </c>
      <c r="E818" s="21" t="s">
        <v>95</v>
      </c>
      <c r="F818" s="21" t="s">
        <v>61</v>
      </c>
      <c r="G818" s="21" t="s">
        <v>62</v>
      </c>
      <c r="H818" s="21" t="s">
        <v>63</v>
      </c>
      <c r="I818" s="21" t="s">
        <v>96</v>
      </c>
      <c r="J818" s="22">
        <v>43648</v>
      </c>
      <c r="K818" s="23">
        <v>0.43842592592592999</v>
      </c>
      <c r="L818" s="22">
        <v>43648</v>
      </c>
      <c r="M818" s="23">
        <v>0.60556712962963</v>
      </c>
      <c r="N818" s="25">
        <v>53.667000000000002</v>
      </c>
      <c r="O818" s="21" t="s">
        <v>66</v>
      </c>
      <c r="P818" s="46">
        <f>TotalFix[[#This Row],[Confirmed activ. 3 (ILE03)]]</f>
        <v>53.667000000000002</v>
      </c>
      <c r="Q818" s="24">
        <v>40</v>
      </c>
      <c r="R818" s="21" t="s">
        <v>66</v>
      </c>
      <c r="S818" s="21" t="s">
        <v>67</v>
      </c>
    </row>
    <row r="819" spans="1:19" s="21" customFormat="1" x14ac:dyDescent="0.35">
      <c r="A819" s="26">
        <v>1533703</v>
      </c>
      <c r="B819" s="53">
        <v>411579</v>
      </c>
      <c r="C819" s="26">
        <f>VLOOKUP(TotalFix[[#This Row],[Order]],'Total Fix by SS'!B:C,2,0)</f>
        <v>217</v>
      </c>
      <c r="D819" s="21" t="s">
        <v>59</v>
      </c>
      <c r="E819" s="21" t="s">
        <v>97</v>
      </c>
      <c r="F819" s="21" t="s">
        <v>69</v>
      </c>
      <c r="G819" s="21" t="s">
        <v>62</v>
      </c>
      <c r="H819" s="21" t="s">
        <v>70</v>
      </c>
      <c r="I819" s="21" t="s">
        <v>98</v>
      </c>
      <c r="J819" s="22">
        <v>43653</v>
      </c>
      <c r="K819" s="23">
        <v>0.62775462962963002</v>
      </c>
      <c r="L819" s="22">
        <v>43653</v>
      </c>
      <c r="M819" s="23">
        <v>0.62775462962963002</v>
      </c>
      <c r="N819" s="24">
        <v>20</v>
      </c>
      <c r="O819" s="21" t="s">
        <v>66</v>
      </c>
      <c r="P819" s="46">
        <f>TotalFix[[#This Row],[Confirmed activ. 3 (ILE03)]]</f>
        <v>20</v>
      </c>
      <c r="Q819" s="24">
        <v>20</v>
      </c>
      <c r="R819" s="21" t="s">
        <v>66</v>
      </c>
      <c r="S819" s="21" t="s">
        <v>72</v>
      </c>
    </row>
    <row r="820" spans="1:19" s="21" customFormat="1" x14ac:dyDescent="0.35">
      <c r="A820" s="26">
        <v>1533703</v>
      </c>
      <c r="B820" s="53">
        <v>411579</v>
      </c>
      <c r="C820" s="26">
        <f>VLOOKUP(TotalFix[[#This Row],[Order]],'Total Fix by SS'!B:C,2,0)</f>
        <v>217</v>
      </c>
      <c r="D820" s="21" t="s">
        <v>59</v>
      </c>
      <c r="E820" s="21" t="s">
        <v>99</v>
      </c>
      <c r="F820" s="21" t="s">
        <v>69</v>
      </c>
      <c r="G820" s="21" t="s">
        <v>62</v>
      </c>
      <c r="H820" s="21" t="s">
        <v>70</v>
      </c>
      <c r="I820" s="21" t="s">
        <v>100</v>
      </c>
      <c r="J820" s="22">
        <v>43654</v>
      </c>
      <c r="K820" s="23">
        <v>0.45334490740741001</v>
      </c>
      <c r="L820" s="22">
        <v>43654</v>
      </c>
      <c r="M820" s="23">
        <v>0.45334490740741001</v>
      </c>
      <c r="N820" s="24">
        <v>50</v>
      </c>
      <c r="O820" s="21" t="s">
        <v>66</v>
      </c>
      <c r="P820" s="46">
        <f>TotalFix[[#This Row],[Confirmed activ. 3 (ILE03)]]</f>
        <v>50</v>
      </c>
      <c r="Q820" s="24">
        <v>50</v>
      </c>
      <c r="R820" s="21" t="s">
        <v>66</v>
      </c>
      <c r="S820" s="21" t="s">
        <v>72</v>
      </c>
    </row>
    <row r="821" spans="1:19" s="21" customFormat="1" x14ac:dyDescent="0.35">
      <c r="A821" s="26">
        <v>1533703</v>
      </c>
      <c r="B821" s="53">
        <v>411579</v>
      </c>
      <c r="C821" s="26">
        <f>VLOOKUP(TotalFix[[#This Row],[Order]],'Total Fix by SS'!B:C,2,0)</f>
        <v>217</v>
      </c>
      <c r="D821" s="21" t="s">
        <v>59</v>
      </c>
      <c r="E821" s="21" t="s">
        <v>104</v>
      </c>
      <c r="F821" s="21" t="s">
        <v>102</v>
      </c>
      <c r="G821" s="21" t="s">
        <v>105</v>
      </c>
      <c r="H821" s="21" t="s">
        <v>100</v>
      </c>
      <c r="I821" s="21" t="s">
        <v>106</v>
      </c>
      <c r="J821" s="22">
        <v>43655</v>
      </c>
      <c r="K821" s="23">
        <v>0.34208333333333002</v>
      </c>
      <c r="L821" s="22">
        <v>43655</v>
      </c>
      <c r="M821" s="23">
        <v>0.34208333333333002</v>
      </c>
      <c r="N821" s="24">
        <v>10</v>
      </c>
      <c r="O821" s="21" t="s">
        <v>66</v>
      </c>
      <c r="P821" s="46">
        <f>TotalFix[[#This Row],[Confirmed activ. 3 (ILE03)]]</f>
        <v>10</v>
      </c>
      <c r="Q821" s="24">
        <v>10</v>
      </c>
      <c r="R821" s="21" t="s">
        <v>66</v>
      </c>
      <c r="S821" s="21" t="s">
        <v>72</v>
      </c>
    </row>
    <row r="822" spans="1:19" s="21" customFormat="1" x14ac:dyDescent="0.35">
      <c r="A822" s="26">
        <v>1533703</v>
      </c>
      <c r="B822" s="53">
        <v>411579</v>
      </c>
      <c r="C822" s="26">
        <f>VLOOKUP(TotalFix[[#This Row],[Order]],'Total Fix by SS'!B:C,2,0)</f>
        <v>217</v>
      </c>
      <c r="D822" s="21" t="s">
        <v>107</v>
      </c>
      <c r="E822" s="21" t="s">
        <v>60</v>
      </c>
      <c r="F822" s="21" t="s">
        <v>61</v>
      </c>
      <c r="G822" s="21" t="s">
        <v>90</v>
      </c>
      <c r="H822" s="21" t="s">
        <v>63</v>
      </c>
      <c r="I822" s="21" t="s">
        <v>108</v>
      </c>
      <c r="J822" s="22">
        <v>43639</v>
      </c>
      <c r="K822" s="23">
        <v>0.41969907407406998</v>
      </c>
      <c r="L822" s="22">
        <v>43646</v>
      </c>
      <c r="M822" s="23">
        <v>0.43559027777777998</v>
      </c>
      <c r="N822" s="25">
        <v>6.3019999999999996</v>
      </c>
      <c r="O822" s="21" t="s">
        <v>77</v>
      </c>
      <c r="P822" s="46">
        <f>TotalFix[[#This Row],[Confirmed activ. 3 (ILE03)]]*60</f>
        <v>378.12</v>
      </c>
      <c r="Q822" s="24">
        <v>1</v>
      </c>
      <c r="R822" s="21" t="s">
        <v>66</v>
      </c>
      <c r="S822" s="21" t="s">
        <v>67</v>
      </c>
    </row>
    <row r="823" spans="1:19" s="21" customFormat="1" x14ac:dyDescent="0.35">
      <c r="A823" s="26">
        <v>1533703</v>
      </c>
      <c r="B823" s="53">
        <v>411579</v>
      </c>
      <c r="C823" s="26">
        <f>VLOOKUP(TotalFix[[#This Row],[Order]],'Total Fix by SS'!B:C,2,0)</f>
        <v>217</v>
      </c>
      <c r="D823" s="21" t="s">
        <v>109</v>
      </c>
      <c r="E823" s="21" t="s">
        <v>82</v>
      </c>
      <c r="F823" s="21" t="s">
        <v>83</v>
      </c>
      <c r="G823" s="21" t="s">
        <v>90</v>
      </c>
      <c r="H823" s="21" t="s">
        <v>84</v>
      </c>
      <c r="I823" s="21" t="s">
        <v>110</v>
      </c>
      <c r="J823" s="22"/>
      <c r="K823" s="23">
        <v>0</v>
      </c>
      <c r="L823" s="22"/>
      <c r="M823" s="23">
        <v>0</v>
      </c>
      <c r="N823" s="25">
        <v>0</v>
      </c>
      <c r="O823" s="21" t="s">
        <v>93</v>
      </c>
      <c r="P823" s="46"/>
      <c r="Q823" s="24">
        <v>5</v>
      </c>
      <c r="R823" s="21" t="s">
        <v>66</v>
      </c>
      <c r="S823" s="21" t="s">
        <v>94</v>
      </c>
    </row>
    <row r="824" spans="1:19" s="21" customFormat="1" x14ac:dyDescent="0.35">
      <c r="A824" s="26">
        <v>1533703</v>
      </c>
      <c r="B824" s="53">
        <v>411579</v>
      </c>
      <c r="C824" s="26">
        <f>VLOOKUP(TotalFix[[#This Row],[Order]],'Total Fix by SS'!B:C,2,0)</f>
        <v>217</v>
      </c>
      <c r="D824" s="21" t="s">
        <v>133</v>
      </c>
      <c r="E824" s="21" t="s">
        <v>82</v>
      </c>
      <c r="F824" s="21" t="s">
        <v>83</v>
      </c>
      <c r="G824" s="21" t="s">
        <v>90</v>
      </c>
      <c r="H824" s="21" t="s">
        <v>84</v>
      </c>
      <c r="I824" s="21" t="s">
        <v>134</v>
      </c>
      <c r="J824" s="22"/>
      <c r="K824" s="23">
        <v>0</v>
      </c>
      <c r="L824" s="22"/>
      <c r="M824" s="23">
        <v>0</v>
      </c>
      <c r="N824" s="25">
        <v>0</v>
      </c>
      <c r="O824" s="21" t="s">
        <v>93</v>
      </c>
      <c r="P824" s="46"/>
      <c r="Q824" s="24">
        <v>5</v>
      </c>
      <c r="R824" s="21" t="s">
        <v>66</v>
      </c>
      <c r="S824" s="21" t="s">
        <v>94</v>
      </c>
    </row>
    <row r="825" spans="1:19" s="21" customFormat="1" x14ac:dyDescent="0.35">
      <c r="A825" s="26">
        <v>1533703</v>
      </c>
      <c r="B825" s="53">
        <v>411579</v>
      </c>
      <c r="C825" s="26">
        <f>VLOOKUP(TotalFix[[#This Row],[Order]],'Total Fix by SS'!B:C,2,0)</f>
        <v>217</v>
      </c>
      <c r="D825" s="21" t="s">
        <v>135</v>
      </c>
      <c r="E825" s="21" t="s">
        <v>82</v>
      </c>
      <c r="F825" s="21" t="s">
        <v>83</v>
      </c>
      <c r="G825" s="21" t="s">
        <v>90</v>
      </c>
      <c r="H825" s="21" t="s">
        <v>84</v>
      </c>
      <c r="I825" s="21" t="s">
        <v>136</v>
      </c>
      <c r="J825" s="22"/>
      <c r="K825" s="23">
        <v>0</v>
      </c>
      <c r="L825" s="22"/>
      <c r="M825" s="23">
        <v>0</v>
      </c>
      <c r="N825" s="25">
        <v>0</v>
      </c>
      <c r="O825" s="21" t="s">
        <v>93</v>
      </c>
      <c r="P825" s="46"/>
      <c r="Q825" s="24">
        <v>5</v>
      </c>
      <c r="R825" s="21" t="s">
        <v>66</v>
      </c>
      <c r="S825" s="21" t="s">
        <v>94</v>
      </c>
    </row>
    <row r="826" spans="1:19" s="21" customFormat="1" x14ac:dyDescent="0.35">
      <c r="A826" s="26">
        <v>1533703</v>
      </c>
      <c r="B826" s="53">
        <v>411579</v>
      </c>
      <c r="C826" s="26">
        <f>VLOOKUP(TotalFix[[#This Row],[Order]],'Total Fix by SS'!B:C,2,0)</f>
        <v>217</v>
      </c>
      <c r="D826" s="21" t="s">
        <v>137</v>
      </c>
      <c r="E826" s="21" t="s">
        <v>73</v>
      </c>
      <c r="F826" s="21" t="s">
        <v>89</v>
      </c>
      <c r="G826" s="21" t="s">
        <v>90</v>
      </c>
      <c r="H826" s="21" t="s">
        <v>91</v>
      </c>
      <c r="I826" s="21" t="s">
        <v>138</v>
      </c>
      <c r="J826" s="22"/>
      <c r="K826" s="23">
        <v>0</v>
      </c>
      <c r="L826" s="22"/>
      <c r="M826" s="23">
        <v>0</v>
      </c>
      <c r="N826" s="25">
        <v>0</v>
      </c>
      <c r="O826" s="21" t="s">
        <v>93</v>
      </c>
      <c r="P826" s="46"/>
      <c r="Q826" s="24">
        <v>5</v>
      </c>
      <c r="R826" s="21" t="s">
        <v>66</v>
      </c>
      <c r="S826" s="21" t="s">
        <v>94</v>
      </c>
    </row>
    <row r="827" spans="1:19" s="21" customFormat="1" x14ac:dyDescent="0.35">
      <c r="A827" s="26">
        <v>1533704</v>
      </c>
      <c r="B827" s="53">
        <v>411579</v>
      </c>
      <c r="C827" s="26">
        <f>VLOOKUP(TotalFix[[#This Row],[Order]],'Total Fix by SS'!B:C,2,0)</f>
        <v>217</v>
      </c>
      <c r="D827" s="21" t="s">
        <v>59</v>
      </c>
      <c r="E827" s="21" t="s">
        <v>60</v>
      </c>
      <c r="F827" s="21" t="s">
        <v>61</v>
      </c>
      <c r="G827" s="21" t="s">
        <v>62</v>
      </c>
      <c r="H827" s="21" t="s">
        <v>63</v>
      </c>
      <c r="I827" s="21" t="s">
        <v>139</v>
      </c>
      <c r="J827" s="22">
        <v>43636</v>
      </c>
      <c r="K827" s="23">
        <v>0.48428240740741002</v>
      </c>
      <c r="L827" s="22">
        <v>43636</v>
      </c>
      <c r="M827" s="23">
        <v>0.49072916666666999</v>
      </c>
      <c r="N827" s="25">
        <v>2.4169999999999998</v>
      </c>
      <c r="O827" s="21" t="s">
        <v>66</v>
      </c>
      <c r="P827" s="46">
        <f>TotalFix[[#This Row],[Confirmed activ. 3 (ILE03)]]</f>
        <v>2.4169999999999998</v>
      </c>
      <c r="Q827" s="24">
        <v>20</v>
      </c>
      <c r="R827" s="21" t="s">
        <v>66</v>
      </c>
      <c r="S827" s="21" t="s">
        <v>67</v>
      </c>
    </row>
    <row r="828" spans="1:19" s="21" customFormat="1" x14ac:dyDescent="0.35">
      <c r="A828" s="26">
        <v>1533704</v>
      </c>
      <c r="B828" s="53">
        <v>411579</v>
      </c>
      <c r="C828" s="26">
        <f>VLOOKUP(TotalFix[[#This Row],[Order]],'Total Fix by SS'!B:C,2,0)</f>
        <v>217</v>
      </c>
      <c r="D828" s="21" t="s">
        <v>59</v>
      </c>
      <c r="E828" s="21" t="s">
        <v>68</v>
      </c>
      <c r="F828" s="21" t="s">
        <v>69</v>
      </c>
      <c r="G828" s="21" t="s">
        <v>62</v>
      </c>
      <c r="H828" s="21" t="s">
        <v>70</v>
      </c>
      <c r="I828" s="21" t="s">
        <v>71</v>
      </c>
      <c r="J828" s="22">
        <v>43641</v>
      </c>
      <c r="K828" s="23">
        <v>0.36193287037036997</v>
      </c>
      <c r="L828" s="22">
        <v>43641</v>
      </c>
      <c r="M828" s="23">
        <v>0.36193287037036997</v>
      </c>
      <c r="N828" s="24">
        <v>30</v>
      </c>
      <c r="O828" s="21" t="s">
        <v>66</v>
      </c>
      <c r="P828" s="46">
        <f>TotalFix[[#This Row],[Confirmed activ. 3 (ILE03)]]</f>
        <v>30</v>
      </c>
      <c r="Q828" s="24">
        <v>30</v>
      </c>
      <c r="R828" s="21" t="s">
        <v>66</v>
      </c>
      <c r="S828" s="21" t="s">
        <v>72</v>
      </c>
    </row>
    <row r="829" spans="1:19" s="21" customFormat="1" x14ac:dyDescent="0.35">
      <c r="A829" s="26">
        <v>1533704</v>
      </c>
      <c r="B829" s="53">
        <v>411579</v>
      </c>
      <c r="C829" s="26">
        <f>VLOOKUP(TotalFix[[#This Row],[Order]],'Total Fix by SS'!B:C,2,0)</f>
        <v>217</v>
      </c>
      <c r="D829" s="21" t="s">
        <v>59</v>
      </c>
      <c r="E829" s="21" t="s">
        <v>73</v>
      </c>
      <c r="F829" s="21" t="s">
        <v>61</v>
      </c>
      <c r="G829" s="21" t="s">
        <v>62</v>
      </c>
      <c r="H829" s="21" t="s">
        <v>63</v>
      </c>
      <c r="I829" s="21" t="s">
        <v>74</v>
      </c>
      <c r="J829" s="22">
        <v>43641</v>
      </c>
      <c r="K829" s="23">
        <v>0.37028935185185002</v>
      </c>
      <c r="L829" s="22">
        <v>43641</v>
      </c>
      <c r="M829" s="23">
        <v>0.51905092592593005</v>
      </c>
      <c r="N829" s="25">
        <v>171.607</v>
      </c>
      <c r="O829" s="21" t="s">
        <v>66</v>
      </c>
      <c r="P829" s="46">
        <f>TotalFix[[#This Row],[Confirmed activ. 3 (ILE03)]]</f>
        <v>171.607</v>
      </c>
      <c r="Q829" s="24">
        <v>200</v>
      </c>
      <c r="R829" s="21" t="s">
        <v>66</v>
      </c>
      <c r="S829" s="21" t="s">
        <v>67</v>
      </c>
    </row>
    <row r="830" spans="1:19" s="21" customFormat="1" x14ac:dyDescent="0.35">
      <c r="A830" s="26">
        <v>1533704</v>
      </c>
      <c r="B830" s="53">
        <v>411579</v>
      </c>
      <c r="C830" s="26">
        <f>VLOOKUP(TotalFix[[#This Row],[Order]],'Total Fix by SS'!B:C,2,0)</f>
        <v>217</v>
      </c>
      <c r="D830" s="21" t="s">
        <v>59</v>
      </c>
      <c r="E830" s="21" t="s">
        <v>75</v>
      </c>
      <c r="F830" s="21" t="s">
        <v>61</v>
      </c>
      <c r="G830" s="21" t="s">
        <v>62</v>
      </c>
      <c r="H830" s="21" t="s">
        <v>63</v>
      </c>
      <c r="I830" s="21" t="s">
        <v>76</v>
      </c>
      <c r="J830" s="22">
        <v>43641</v>
      </c>
      <c r="K830" s="23">
        <v>0.51966435185185</v>
      </c>
      <c r="L830" s="22">
        <v>43643</v>
      </c>
      <c r="M830" s="23">
        <v>0.35484953703703997</v>
      </c>
      <c r="N830" s="24">
        <v>2176</v>
      </c>
      <c r="O830" s="21" t="s">
        <v>65</v>
      </c>
      <c r="P830" s="46">
        <f>TotalFix[[#This Row],[Confirmed activ. 3 (ILE03)]]/60</f>
        <v>36.266666666666666</v>
      </c>
      <c r="Q830" s="24">
        <v>500</v>
      </c>
      <c r="R830" s="21" t="s">
        <v>66</v>
      </c>
      <c r="S830" s="21" t="s">
        <v>67</v>
      </c>
    </row>
    <row r="831" spans="1:19" s="21" customFormat="1" x14ac:dyDescent="0.35">
      <c r="A831" s="26">
        <v>1533704</v>
      </c>
      <c r="B831" s="53">
        <v>411579</v>
      </c>
      <c r="C831" s="26">
        <f>VLOOKUP(TotalFix[[#This Row],[Order]],'Total Fix by SS'!B:C,2,0)</f>
        <v>217</v>
      </c>
      <c r="D831" s="21" t="s">
        <v>59</v>
      </c>
      <c r="E831" s="21" t="s">
        <v>78</v>
      </c>
      <c r="F831" s="21" t="s">
        <v>69</v>
      </c>
      <c r="G831" s="21" t="s">
        <v>62</v>
      </c>
      <c r="H831" s="21" t="s">
        <v>70</v>
      </c>
      <c r="I831" s="21" t="s">
        <v>79</v>
      </c>
      <c r="J831" s="22">
        <v>43646</v>
      </c>
      <c r="K831" s="23">
        <v>0.73281249999999998</v>
      </c>
      <c r="L831" s="22">
        <v>43646</v>
      </c>
      <c r="M831" s="23">
        <v>0.73281249999999998</v>
      </c>
      <c r="N831" s="24">
        <v>20</v>
      </c>
      <c r="O831" s="21" t="s">
        <v>66</v>
      </c>
      <c r="P831" s="46">
        <f>TotalFix[[#This Row],[Confirmed activ. 3 (ILE03)]]</f>
        <v>20</v>
      </c>
      <c r="Q831" s="24">
        <v>20</v>
      </c>
      <c r="R831" s="21" t="s">
        <v>66</v>
      </c>
      <c r="S831" s="21" t="s">
        <v>72</v>
      </c>
    </row>
    <row r="832" spans="1:19" s="21" customFormat="1" x14ac:dyDescent="0.35">
      <c r="A832" s="26">
        <v>1533704</v>
      </c>
      <c r="B832" s="53">
        <v>411579</v>
      </c>
      <c r="C832" s="26">
        <f>VLOOKUP(TotalFix[[#This Row],[Order]],'Total Fix by SS'!B:C,2,0)</f>
        <v>217</v>
      </c>
      <c r="D832" s="21" t="s">
        <v>59</v>
      </c>
      <c r="E832" s="21" t="s">
        <v>80</v>
      </c>
      <c r="F832" s="21" t="s">
        <v>69</v>
      </c>
      <c r="G832" s="21" t="s">
        <v>62</v>
      </c>
      <c r="H832" s="21" t="s">
        <v>70</v>
      </c>
      <c r="I832" s="21" t="s">
        <v>81</v>
      </c>
      <c r="J832" s="22">
        <v>43646</v>
      </c>
      <c r="K832" s="23">
        <v>0.73289351851852003</v>
      </c>
      <c r="L832" s="22">
        <v>43646</v>
      </c>
      <c r="M832" s="23">
        <v>0.73289351851852003</v>
      </c>
      <c r="N832" s="24">
        <v>20</v>
      </c>
      <c r="O832" s="21" t="s">
        <v>66</v>
      </c>
      <c r="P832" s="46">
        <f>TotalFix[[#This Row],[Confirmed activ. 3 (ILE03)]]</f>
        <v>20</v>
      </c>
      <c r="Q832" s="24">
        <v>20</v>
      </c>
      <c r="R832" s="21" t="s">
        <v>66</v>
      </c>
      <c r="S832" s="21" t="s">
        <v>72</v>
      </c>
    </row>
    <row r="833" spans="1:19" s="21" customFormat="1" x14ac:dyDescent="0.35">
      <c r="A833" s="26">
        <v>1533704</v>
      </c>
      <c r="B833" s="53">
        <v>411579</v>
      </c>
      <c r="C833" s="26">
        <f>VLOOKUP(TotalFix[[#This Row],[Order]],'Total Fix by SS'!B:C,2,0)</f>
        <v>217</v>
      </c>
      <c r="D833" s="21" t="s">
        <v>59</v>
      </c>
      <c r="E833" s="21" t="s">
        <v>82</v>
      </c>
      <c r="F833" s="21" t="s">
        <v>83</v>
      </c>
      <c r="G833" s="21" t="s">
        <v>62</v>
      </c>
      <c r="H833" s="21" t="s">
        <v>84</v>
      </c>
      <c r="I833" s="21" t="s">
        <v>84</v>
      </c>
      <c r="J833" s="22">
        <v>43646</v>
      </c>
      <c r="K833" s="23">
        <v>0.89523148148148002</v>
      </c>
      <c r="L833" s="22">
        <v>43647</v>
      </c>
      <c r="M833" s="23">
        <v>0.52709490740741005</v>
      </c>
      <c r="N833" s="25">
        <v>156.94</v>
      </c>
      <c r="O833" s="21" t="s">
        <v>66</v>
      </c>
      <c r="P833" s="46">
        <f>TotalFix[[#This Row],[Confirmed activ. 3 (ILE03)]]</f>
        <v>156.94</v>
      </c>
      <c r="Q833" s="24">
        <v>450</v>
      </c>
      <c r="R833" s="21" t="s">
        <v>66</v>
      </c>
      <c r="S833" s="21" t="s">
        <v>67</v>
      </c>
    </row>
    <row r="834" spans="1:19" s="21" customFormat="1" x14ac:dyDescent="0.35">
      <c r="A834" s="26">
        <v>1533704</v>
      </c>
      <c r="B834" s="53">
        <v>411579</v>
      </c>
      <c r="C834" s="26">
        <f>VLOOKUP(TotalFix[[#This Row],[Order]],'Total Fix by SS'!B:C,2,0)</f>
        <v>217</v>
      </c>
      <c r="D834" s="21" t="s">
        <v>59</v>
      </c>
      <c r="E834" s="21" t="s">
        <v>85</v>
      </c>
      <c r="F834" s="21" t="s">
        <v>86</v>
      </c>
      <c r="G834" s="21" t="s">
        <v>62</v>
      </c>
      <c r="H834" s="21" t="s">
        <v>87</v>
      </c>
      <c r="I834" s="21" t="s">
        <v>87</v>
      </c>
      <c r="J834" s="22">
        <v>43648</v>
      </c>
      <c r="K834" s="23">
        <v>0.32408564814815</v>
      </c>
      <c r="L834" s="22">
        <v>43648</v>
      </c>
      <c r="M834" s="23">
        <v>0.32408564814815</v>
      </c>
      <c r="N834" s="24">
        <v>20</v>
      </c>
      <c r="O834" s="21" t="s">
        <v>66</v>
      </c>
      <c r="P834" s="46">
        <f>TotalFix[[#This Row],[Confirmed activ. 3 (ILE03)]]</f>
        <v>20</v>
      </c>
      <c r="Q834" s="24">
        <v>20</v>
      </c>
      <c r="R834" s="21" t="s">
        <v>66</v>
      </c>
      <c r="S834" s="21" t="s">
        <v>72</v>
      </c>
    </row>
    <row r="835" spans="1:19" s="21" customFormat="1" x14ac:dyDescent="0.35">
      <c r="A835" s="26">
        <v>1533704</v>
      </c>
      <c r="B835" s="53">
        <v>411579</v>
      </c>
      <c r="C835" s="26">
        <f>VLOOKUP(TotalFix[[#This Row],[Order]],'Total Fix by SS'!B:C,2,0)</f>
        <v>217</v>
      </c>
      <c r="D835" s="21" t="s">
        <v>59</v>
      </c>
      <c r="E835" s="21" t="s">
        <v>88</v>
      </c>
      <c r="F835" s="21" t="s">
        <v>89</v>
      </c>
      <c r="G835" s="21" t="s">
        <v>90</v>
      </c>
      <c r="H835" s="21" t="s">
        <v>91</v>
      </c>
      <c r="I835" s="21" t="s">
        <v>92</v>
      </c>
      <c r="J835" s="22"/>
      <c r="K835" s="23">
        <v>0</v>
      </c>
      <c r="L835" s="22"/>
      <c r="M835" s="23">
        <v>0</v>
      </c>
      <c r="N835" s="25">
        <v>0</v>
      </c>
      <c r="O835" s="21" t="s">
        <v>93</v>
      </c>
      <c r="P835" s="46"/>
      <c r="Q835" s="24">
        <v>0</v>
      </c>
      <c r="R835" s="21" t="s">
        <v>66</v>
      </c>
      <c r="S835" s="21" t="s">
        <v>94</v>
      </c>
    </row>
    <row r="836" spans="1:19" s="21" customFormat="1" x14ac:dyDescent="0.35">
      <c r="A836" s="26">
        <v>1533704</v>
      </c>
      <c r="B836" s="53">
        <v>411579</v>
      </c>
      <c r="C836" s="26">
        <f>VLOOKUP(TotalFix[[#This Row],[Order]],'Total Fix by SS'!B:C,2,0)</f>
        <v>217</v>
      </c>
      <c r="D836" s="21" t="s">
        <v>59</v>
      </c>
      <c r="E836" s="21" t="s">
        <v>95</v>
      </c>
      <c r="F836" s="21" t="s">
        <v>61</v>
      </c>
      <c r="G836" s="21" t="s">
        <v>62</v>
      </c>
      <c r="H836" s="21" t="s">
        <v>63</v>
      </c>
      <c r="I836" s="21" t="s">
        <v>96</v>
      </c>
      <c r="J836" s="22">
        <v>43648</v>
      </c>
      <c r="K836" s="23">
        <v>0.43842592592592999</v>
      </c>
      <c r="L836" s="22">
        <v>43648</v>
      </c>
      <c r="M836" s="23">
        <v>0.60556712962963</v>
      </c>
      <c r="N836" s="25">
        <v>53.667000000000002</v>
      </c>
      <c r="O836" s="21" t="s">
        <v>66</v>
      </c>
      <c r="P836" s="46">
        <f>TotalFix[[#This Row],[Confirmed activ. 3 (ILE03)]]</f>
        <v>53.667000000000002</v>
      </c>
      <c r="Q836" s="24">
        <v>40</v>
      </c>
      <c r="R836" s="21" t="s">
        <v>66</v>
      </c>
      <c r="S836" s="21" t="s">
        <v>67</v>
      </c>
    </row>
    <row r="837" spans="1:19" s="21" customFormat="1" x14ac:dyDescent="0.35">
      <c r="A837" s="26">
        <v>1533704</v>
      </c>
      <c r="B837" s="53">
        <v>411579</v>
      </c>
      <c r="C837" s="26">
        <f>VLOOKUP(TotalFix[[#This Row],[Order]],'Total Fix by SS'!B:C,2,0)</f>
        <v>217</v>
      </c>
      <c r="D837" s="21" t="s">
        <v>59</v>
      </c>
      <c r="E837" s="21" t="s">
        <v>97</v>
      </c>
      <c r="F837" s="21" t="s">
        <v>69</v>
      </c>
      <c r="G837" s="21" t="s">
        <v>62</v>
      </c>
      <c r="H837" s="21" t="s">
        <v>70</v>
      </c>
      <c r="I837" s="21" t="s">
        <v>98</v>
      </c>
      <c r="J837" s="22">
        <v>43656</v>
      </c>
      <c r="K837" s="23">
        <v>0.74314814814815</v>
      </c>
      <c r="L837" s="22">
        <v>43656</v>
      </c>
      <c r="M837" s="23">
        <v>0.74314814814815</v>
      </c>
      <c r="N837" s="24">
        <v>20</v>
      </c>
      <c r="O837" s="21" t="s">
        <v>66</v>
      </c>
      <c r="P837" s="46">
        <f>TotalFix[[#This Row],[Confirmed activ. 3 (ILE03)]]</f>
        <v>20</v>
      </c>
      <c r="Q837" s="24">
        <v>20</v>
      </c>
      <c r="R837" s="21" t="s">
        <v>66</v>
      </c>
      <c r="S837" s="21" t="s">
        <v>72</v>
      </c>
    </row>
    <row r="838" spans="1:19" s="21" customFormat="1" x14ac:dyDescent="0.35">
      <c r="A838" s="26">
        <v>1533704</v>
      </c>
      <c r="B838" s="53">
        <v>411579</v>
      </c>
      <c r="C838" s="26">
        <f>VLOOKUP(TotalFix[[#This Row],[Order]],'Total Fix by SS'!B:C,2,0)</f>
        <v>217</v>
      </c>
      <c r="D838" s="21" t="s">
        <v>59</v>
      </c>
      <c r="E838" s="21" t="s">
        <v>99</v>
      </c>
      <c r="F838" s="21" t="s">
        <v>69</v>
      </c>
      <c r="G838" s="21" t="s">
        <v>62</v>
      </c>
      <c r="H838" s="21" t="s">
        <v>70</v>
      </c>
      <c r="I838" s="21" t="s">
        <v>100</v>
      </c>
      <c r="J838" s="22">
        <v>43656</v>
      </c>
      <c r="K838" s="23">
        <v>0.74333333333332996</v>
      </c>
      <c r="L838" s="22">
        <v>43656</v>
      </c>
      <c r="M838" s="23">
        <v>0.74333333333332996</v>
      </c>
      <c r="N838" s="24">
        <v>50</v>
      </c>
      <c r="O838" s="21" t="s">
        <v>66</v>
      </c>
      <c r="P838" s="46">
        <f>TotalFix[[#This Row],[Confirmed activ. 3 (ILE03)]]</f>
        <v>50</v>
      </c>
      <c r="Q838" s="24">
        <v>50</v>
      </c>
      <c r="R838" s="21" t="s">
        <v>66</v>
      </c>
      <c r="S838" s="21" t="s">
        <v>72</v>
      </c>
    </row>
    <row r="839" spans="1:19" s="21" customFormat="1" x14ac:dyDescent="0.35">
      <c r="A839" s="26">
        <v>1533704</v>
      </c>
      <c r="B839" s="53">
        <v>411579</v>
      </c>
      <c r="C839" s="26">
        <f>VLOOKUP(TotalFix[[#This Row],[Order]],'Total Fix by SS'!B:C,2,0)</f>
        <v>217</v>
      </c>
      <c r="D839" s="21" t="s">
        <v>59</v>
      </c>
      <c r="E839" s="21" t="s">
        <v>101</v>
      </c>
      <c r="F839" s="21" t="s">
        <v>102</v>
      </c>
      <c r="G839" s="21" t="s">
        <v>62</v>
      </c>
      <c r="H839" s="21" t="s">
        <v>100</v>
      </c>
      <c r="I839" s="21" t="s">
        <v>103</v>
      </c>
      <c r="J839" s="22">
        <v>43656</v>
      </c>
      <c r="K839" s="23">
        <v>0.74344907407407002</v>
      </c>
      <c r="L839" s="22">
        <v>43656</v>
      </c>
      <c r="M839" s="23">
        <v>0.74344907407407002</v>
      </c>
      <c r="N839" s="24">
        <v>10</v>
      </c>
      <c r="O839" s="21" t="s">
        <v>66</v>
      </c>
      <c r="P839" s="46">
        <f>TotalFix[[#This Row],[Confirmed activ. 3 (ILE03)]]</f>
        <v>10</v>
      </c>
      <c r="Q839" s="24">
        <v>10</v>
      </c>
      <c r="R839" s="21" t="s">
        <v>66</v>
      </c>
      <c r="S839" s="21" t="s">
        <v>72</v>
      </c>
    </row>
    <row r="840" spans="1:19" s="21" customFormat="1" x14ac:dyDescent="0.35">
      <c r="A840" s="26">
        <v>1533704</v>
      </c>
      <c r="B840" s="53">
        <v>411579</v>
      </c>
      <c r="C840" s="26">
        <f>VLOOKUP(TotalFix[[#This Row],[Order]],'Total Fix by SS'!B:C,2,0)</f>
        <v>217</v>
      </c>
      <c r="D840" s="21" t="s">
        <v>59</v>
      </c>
      <c r="E840" s="21" t="s">
        <v>104</v>
      </c>
      <c r="F840" s="21" t="s">
        <v>102</v>
      </c>
      <c r="G840" s="21" t="s">
        <v>105</v>
      </c>
      <c r="H840" s="21" t="s">
        <v>100</v>
      </c>
      <c r="I840" s="21" t="s">
        <v>106</v>
      </c>
      <c r="J840" s="22">
        <v>43660</v>
      </c>
      <c r="K840" s="23">
        <v>0.34803240740740998</v>
      </c>
      <c r="L840" s="22">
        <v>43660</v>
      </c>
      <c r="M840" s="23">
        <v>0.34803240740740998</v>
      </c>
      <c r="N840" s="24">
        <v>10</v>
      </c>
      <c r="O840" s="21" t="s">
        <v>66</v>
      </c>
      <c r="P840" s="46">
        <f>TotalFix[[#This Row],[Confirmed activ. 3 (ILE03)]]</f>
        <v>10</v>
      </c>
      <c r="Q840" s="24">
        <v>10</v>
      </c>
      <c r="R840" s="21" t="s">
        <v>66</v>
      </c>
      <c r="S840" s="21" t="s">
        <v>72</v>
      </c>
    </row>
    <row r="841" spans="1:19" s="21" customFormat="1" x14ac:dyDescent="0.35">
      <c r="A841" s="26">
        <v>1533704</v>
      </c>
      <c r="B841" s="53">
        <v>411579</v>
      </c>
      <c r="C841" s="26">
        <f>VLOOKUP(TotalFix[[#This Row],[Order]],'Total Fix by SS'!B:C,2,0)</f>
        <v>217</v>
      </c>
      <c r="D841" s="21" t="s">
        <v>107</v>
      </c>
      <c r="E841" s="21" t="s">
        <v>60</v>
      </c>
      <c r="F841" s="21" t="s">
        <v>61</v>
      </c>
      <c r="G841" s="21" t="s">
        <v>90</v>
      </c>
      <c r="H841" s="21" t="s">
        <v>63</v>
      </c>
      <c r="I841" s="21" t="s">
        <v>108</v>
      </c>
      <c r="J841" s="22">
        <v>43643</v>
      </c>
      <c r="K841" s="23">
        <v>0.32771990740741003</v>
      </c>
      <c r="L841" s="22">
        <v>43646</v>
      </c>
      <c r="M841" s="23">
        <v>0.41959490740741001</v>
      </c>
      <c r="N841" s="25">
        <v>10.122999999999999</v>
      </c>
      <c r="O841" s="21" t="s">
        <v>77</v>
      </c>
      <c r="P841" s="46">
        <f>TotalFix[[#This Row],[Confirmed activ. 3 (ILE03)]]*60</f>
        <v>607.38</v>
      </c>
      <c r="Q841" s="24">
        <v>1</v>
      </c>
      <c r="R841" s="21" t="s">
        <v>66</v>
      </c>
      <c r="S841" s="21" t="s">
        <v>67</v>
      </c>
    </row>
    <row r="842" spans="1:19" s="21" customFormat="1" x14ac:dyDescent="0.35">
      <c r="A842" s="26">
        <v>1533704</v>
      </c>
      <c r="B842" s="53">
        <v>411579</v>
      </c>
      <c r="C842" s="26">
        <f>VLOOKUP(TotalFix[[#This Row],[Order]],'Total Fix by SS'!B:C,2,0)</f>
        <v>217</v>
      </c>
      <c r="D842" s="21" t="s">
        <v>109</v>
      </c>
      <c r="E842" s="21" t="s">
        <v>82</v>
      </c>
      <c r="F842" s="21" t="s">
        <v>83</v>
      </c>
      <c r="G842" s="21" t="s">
        <v>90</v>
      </c>
      <c r="H842" s="21" t="s">
        <v>84</v>
      </c>
      <c r="I842" s="21" t="s">
        <v>110</v>
      </c>
      <c r="J842" s="22"/>
      <c r="K842" s="23">
        <v>0</v>
      </c>
      <c r="L842" s="22"/>
      <c r="M842" s="23">
        <v>0</v>
      </c>
      <c r="N842" s="25">
        <v>0</v>
      </c>
      <c r="O842" s="21" t="s">
        <v>93</v>
      </c>
      <c r="P842" s="46"/>
      <c r="Q842" s="24">
        <v>5</v>
      </c>
      <c r="R842" s="21" t="s">
        <v>66</v>
      </c>
      <c r="S842" s="21" t="s">
        <v>94</v>
      </c>
    </row>
    <row r="843" spans="1:19" s="21" customFormat="1" x14ac:dyDescent="0.35">
      <c r="A843" s="26">
        <v>1533707</v>
      </c>
      <c r="B843" s="53">
        <v>411579</v>
      </c>
      <c r="C843" s="26">
        <f>VLOOKUP(TotalFix[[#This Row],[Order]],'Total Fix by SS'!B:C,2,0)</f>
        <v>217</v>
      </c>
      <c r="D843" s="21" t="s">
        <v>59</v>
      </c>
      <c r="E843" s="21" t="s">
        <v>60</v>
      </c>
      <c r="F843" s="21" t="s">
        <v>61</v>
      </c>
      <c r="G843" s="21" t="s">
        <v>62</v>
      </c>
      <c r="H843" s="21" t="s">
        <v>63</v>
      </c>
      <c r="I843" s="21" t="s">
        <v>64</v>
      </c>
      <c r="J843" s="22">
        <v>43635</v>
      </c>
      <c r="K843" s="23">
        <v>0.41434027777777999</v>
      </c>
      <c r="L843" s="22">
        <v>43635</v>
      </c>
      <c r="M843" s="23">
        <v>0.41787037037037</v>
      </c>
      <c r="N843" s="25">
        <v>1.2669999999999999</v>
      </c>
      <c r="O843" s="21" t="s">
        <v>66</v>
      </c>
      <c r="P843" s="46">
        <f>TotalFix[[#This Row],[Confirmed activ. 3 (ILE03)]]</f>
        <v>1.2669999999999999</v>
      </c>
      <c r="Q843" s="24">
        <v>20</v>
      </c>
      <c r="R843" s="21" t="s">
        <v>66</v>
      </c>
      <c r="S843" s="21" t="s">
        <v>67</v>
      </c>
    </row>
    <row r="844" spans="1:19" s="21" customFormat="1" x14ac:dyDescent="0.35">
      <c r="A844" s="26">
        <v>1533707</v>
      </c>
      <c r="B844" s="53">
        <v>411579</v>
      </c>
      <c r="C844" s="26">
        <f>VLOOKUP(TotalFix[[#This Row],[Order]],'Total Fix by SS'!B:C,2,0)</f>
        <v>217</v>
      </c>
      <c r="D844" s="21" t="s">
        <v>59</v>
      </c>
      <c r="E844" s="21" t="s">
        <v>68</v>
      </c>
      <c r="F844" s="21" t="s">
        <v>69</v>
      </c>
      <c r="G844" s="21" t="s">
        <v>62</v>
      </c>
      <c r="H844" s="21" t="s">
        <v>70</v>
      </c>
      <c r="I844" s="21" t="s">
        <v>71</v>
      </c>
      <c r="J844" s="22">
        <v>43635</v>
      </c>
      <c r="K844" s="23">
        <v>0.45450231481481002</v>
      </c>
      <c r="L844" s="22">
        <v>43635</v>
      </c>
      <c r="M844" s="23">
        <v>0.45450231481481002</v>
      </c>
      <c r="N844" s="24">
        <v>30</v>
      </c>
      <c r="O844" s="21" t="s">
        <v>66</v>
      </c>
      <c r="P844" s="46">
        <f>TotalFix[[#This Row],[Confirmed activ. 3 (ILE03)]]</f>
        <v>30</v>
      </c>
      <c r="Q844" s="24">
        <v>30</v>
      </c>
      <c r="R844" s="21" t="s">
        <v>66</v>
      </c>
      <c r="S844" s="21" t="s">
        <v>72</v>
      </c>
    </row>
    <row r="845" spans="1:19" s="21" customFormat="1" x14ac:dyDescent="0.35">
      <c r="A845" s="26">
        <v>1533707</v>
      </c>
      <c r="B845" s="53">
        <v>411579</v>
      </c>
      <c r="C845" s="26">
        <f>VLOOKUP(TotalFix[[#This Row],[Order]],'Total Fix by SS'!B:C,2,0)</f>
        <v>217</v>
      </c>
      <c r="D845" s="21" t="s">
        <v>59</v>
      </c>
      <c r="E845" s="21" t="s">
        <v>73</v>
      </c>
      <c r="F845" s="21" t="s">
        <v>61</v>
      </c>
      <c r="G845" s="21" t="s">
        <v>62</v>
      </c>
      <c r="H845" s="21" t="s">
        <v>63</v>
      </c>
      <c r="I845" s="21" t="s">
        <v>74</v>
      </c>
      <c r="J845" s="22">
        <v>43636</v>
      </c>
      <c r="K845" s="23">
        <v>0.32827546296296001</v>
      </c>
      <c r="L845" s="22">
        <v>43636</v>
      </c>
      <c r="M845" s="23">
        <v>0.64973379629630001</v>
      </c>
      <c r="N845" s="25">
        <v>7.7149999999999999</v>
      </c>
      <c r="O845" s="21" t="s">
        <v>77</v>
      </c>
      <c r="P845" s="46">
        <f>TotalFix[[#This Row],[Confirmed activ. 3 (ILE03)]]*60</f>
        <v>462.9</v>
      </c>
      <c r="Q845" s="24">
        <v>200</v>
      </c>
      <c r="R845" s="21" t="s">
        <v>66</v>
      </c>
      <c r="S845" s="21" t="s">
        <v>67</v>
      </c>
    </row>
    <row r="846" spans="1:19" s="21" customFormat="1" x14ac:dyDescent="0.35">
      <c r="A846" s="26">
        <v>1533707</v>
      </c>
      <c r="B846" s="53">
        <v>411579</v>
      </c>
      <c r="C846" s="26">
        <f>VLOOKUP(TotalFix[[#This Row],[Order]],'Total Fix by SS'!B:C,2,0)</f>
        <v>217</v>
      </c>
      <c r="D846" s="21" t="s">
        <v>59</v>
      </c>
      <c r="E846" s="21" t="s">
        <v>75</v>
      </c>
      <c r="F846" s="21" t="s">
        <v>61</v>
      </c>
      <c r="G846" s="21" t="s">
        <v>62</v>
      </c>
      <c r="H846" s="21" t="s">
        <v>63</v>
      </c>
      <c r="I846" s="21" t="s">
        <v>76</v>
      </c>
      <c r="J846" s="22">
        <v>43639</v>
      </c>
      <c r="K846" s="23">
        <v>0.47950231481480998</v>
      </c>
      <c r="L846" s="22">
        <v>43646</v>
      </c>
      <c r="M846" s="23">
        <v>0.73771990740741</v>
      </c>
      <c r="N846" s="25">
        <v>16.788</v>
      </c>
      <c r="O846" s="21" t="s">
        <v>77</v>
      </c>
      <c r="P846" s="46">
        <f>TotalFix[[#This Row],[Confirmed activ. 3 (ILE03)]]*60</f>
        <v>1007.28</v>
      </c>
      <c r="Q846" s="24">
        <v>500</v>
      </c>
      <c r="R846" s="21" t="s">
        <v>66</v>
      </c>
      <c r="S846" s="21" t="s">
        <v>67</v>
      </c>
    </row>
    <row r="847" spans="1:19" s="21" customFormat="1" x14ac:dyDescent="0.35">
      <c r="A847" s="26">
        <v>1533707</v>
      </c>
      <c r="B847" s="53">
        <v>411579</v>
      </c>
      <c r="C847" s="26">
        <f>VLOOKUP(TotalFix[[#This Row],[Order]],'Total Fix by SS'!B:C,2,0)</f>
        <v>217</v>
      </c>
      <c r="D847" s="21" t="s">
        <v>59</v>
      </c>
      <c r="E847" s="21" t="s">
        <v>78</v>
      </c>
      <c r="F847" s="21" t="s">
        <v>69</v>
      </c>
      <c r="G847" s="21" t="s">
        <v>62</v>
      </c>
      <c r="H847" s="21" t="s">
        <v>70</v>
      </c>
      <c r="I847" s="21" t="s">
        <v>79</v>
      </c>
      <c r="J847" s="22">
        <v>43646</v>
      </c>
      <c r="K847" s="23">
        <v>0.73793981481480997</v>
      </c>
      <c r="L847" s="22">
        <v>43646</v>
      </c>
      <c r="M847" s="23">
        <v>0.73793981481480997</v>
      </c>
      <c r="N847" s="24">
        <v>20</v>
      </c>
      <c r="O847" s="21" t="s">
        <v>66</v>
      </c>
      <c r="P847" s="46">
        <f>TotalFix[[#This Row],[Confirmed activ. 3 (ILE03)]]</f>
        <v>20</v>
      </c>
      <c r="Q847" s="24">
        <v>20</v>
      </c>
      <c r="R847" s="21" t="s">
        <v>66</v>
      </c>
      <c r="S847" s="21" t="s">
        <v>72</v>
      </c>
    </row>
    <row r="848" spans="1:19" s="21" customFormat="1" x14ac:dyDescent="0.35">
      <c r="A848" s="26">
        <v>1533707</v>
      </c>
      <c r="B848" s="53">
        <v>411579</v>
      </c>
      <c r="C848" s="26">
        <f>VLOOKUP(TotalFix[[#This Row],[Order]],'Total Fix by SS'!B:C,2,0)</f>
        <v>217</v>
      </c>
      <c r="D848" s="21" t="s">
        <v>59</v>
      </c>
      <c r="E848" s="21" t="s">
        <v>80</v>
      </c>
      <c r="F848" s="21" t="s">
        <v>69</v>
      </c>
      <c r="G848" s="21" t="s">
        <v>62</v>
      </c>
      <c r="H848" s="21" t="s">
        <v>70</v>
      </c>
      <c r="I848" s="21" t="s">
        <v>81</v>
      </c>
      <c r="J848" s="22">
        <v>43646</v>
      </c>
      <c r="K848" s="23">
        <v>0.73803240740741005</v>
      </c>
      <c r="L848" s="22">
        <v>43646</v>
      </c>
      <c r="M848" s="23">
        <v>0.73803240740741005</v>
      </c>
      <c r="N848" s="24">
        <v>20</v>
      </c>
      <c r="O848" s="21" t="s">
        <v>66</v>
      </c>
      <c r="P848" s="46">
        <f>TotalFix[[#This Row],[Confirmed activ. 3 (ILE03)]]</f>
        <v>20</v>
      </c>
      <c r="Q848" s="24">
        <v>20</v>
      </c>
      <c r="R848" s="21" t="s">
        <v>66</v>
      </c>
      <c r="S848" s="21" t="s">
        <v>72</v>
      </c>
    </row>
    <row r="849" spans="1:19" s="21" customFormat="1" x14ac:dyDescent="0.35">
      <c r="A849" s="26">
        <v>1533707</v>
      </c>
      <c r="B849" s="53">
        <v>411579</v>
      </c>
      <c r="C849" s="26">
        <f>VLOOKUP(TotalFix[[#This Row],[Order]],'Total Fix by SS'!B:C,2,0)</f>
        <v>217</v>
      </c>
      <c r="D849" s="21" t="s">
        <v>59</v>
      </c>
      <c r="E849" s="21" t="s">
        <v>82</v>
      </c>
      <c r="F849" s="21" t="s">
        <v>83</v>
      </c>
      <c r="G849" s="21" t="s">
        <v>62</v>
      </c>
      <c r="H849" s="21" t="s">
        <v>84</v>
      </c>
      <c r="I849" s="21" t="s">
        <v>84</v>
      </c>
      <c r="J849" s="22">
        <v>43646</v>
      </c>
      <c r="K849" s="23">
        <v>0.74444444444444002</v>
      </c>
      <c r="L849" s="22">
        <v>43647</v>
      </c>
      <c r="M849" s="23">
        <v>0.52709490740741005</v>
      </c>
      <c r="N849" s="25">
        <v>7.8250000000000002</v>
      </c>
      <c r="O849" s="21" t="s">
        <v>77</v>
      </c>
      <c r="P849" s="46">
        <f>TotalFix[[#This Row],[Confirmed activ. 3 (ILE03)]]*60</f>
        <v>469.5</v>
      </c>
      <c r="Q849" s="24">
        <v>450</v>
      </c>
      <c r="R849" s="21" t="s">
        <v>66</v>
      </c>
      <c r="S849" s="21" t="s">
        <v>67</v>
      </c>
    </row>
    <row r="850" spans="1:19" s="21" customFormat="1" x14ac:dyDescent="0.35">
      <c r="A850" s="26">
        <v>1533707</v>
      </c>
      <c r="B850" s="53">
        <v>411579</v>
      </c>
      <c r="C850" s="26">
        <f>VLOOKUP(TotalFix[[#This Row],[Order]],'Total Fix by SS'!B:C,2,0)</f>
        <v>217</v>
      </c>
      <c r="D850" s="21" t="s">
        <v>59</v>
      </c>
      <c r="E850" s="21" t="s">
        <v>85</v>
      </c>
      <c r="F850" s="21" t="s">
        <v>86</v>
      </c>
      <c r="G850" s="21" t="s">
        <v>62</v>
      </c>
      <c r="H850" s="21" t="s">
        <v>87</v>
      </c>
      <c r="I850" s="21" t="s">
        <v>87</v>
      </c>
      <c r="J850" s="22">
        <v>43648</v>
      </c>
      <c r="K850" s="23">
        <v>0.32243055555555999</v>
      </c>
      <c r="L850" s="22">
        <v>43648</v>
      </c>
      <c r="M850" s="23">
        <v>0.32243055555555999</v>
      </c>
      <c r="N850" s="24">
        <v>20</v>
      </c>
      <c r="O850" s="21" t="s">
        <v>66</v>
      </c>
      <c r="P850" s="46">
        <f>TotalFix[[#This Row],[Confirmed activ. 3 (ILE03)]]</f>
        <v>20</v>
      </c>
      <c r="Q850" s="24">
        <v>20</v>
      </c>
      <c r="R850" s="21" t="s">
        <v>66</v>
      </c>
      <c r="S850" s="21" t="s">
        <v>72</v>
      </c>
    </row>
    <row r="851" spans="1:19" s="21" customFormat="1" x14ac:dyDescent="0.35">
      <c r="A851" s="26">
        <v>1533707</v>
      </c>
      <c r="B851" s="53">
        <v>411579</v>
      </c>
      <c r="C851" s="26">
        <f>VLOOKUP(TotalFix[[#This Row],[Order]],'Total Fix by SS'!B:C,2,0)</f>
        <v>217</v>
      </c>
      <c r="D851" s="21" t="s">
        <v>59</v>
      </c>
      <c r="E851" s="21" t="s">
        <v>88</v>
      </c>
      <c r="F851" s="21" t="s">
        <v>89</v>
      </c>
      <c r="G851" s="21" t="s">
        <v>90</v>
      </c>
      <c r="H851" s="21" t="s">
        <v>91</v>
      </c>
      <c r="I851" s="21" t="s">
        <v>92</v>
      </c>
      <c r="J851" s="22"/>
      <c r="K851" s="23">
        <v>0</v>
      </c>
      <c r="L851" s="22"/>
      <c r="M851" s="23">
        <v>0</v>
      </c>
      <c r="N851" s="25">
        <v>0</v>
      </c>
      <c r="O851" s="21" t="s">
        <v>93</v>
      </c>
      <c r="P851" s="46"/>
      <c r="Q851" s="24">
        <v>0</v>
      </c>
      <c r="R851" s="21" t="s">
        <v>66</v>
      </c>
      <c r="S851" s="21" t="s">
        <v>94</v>
      </c>
    </row>
    <row r="852" spans="1:19" s="21" customFormat="1" x14ac:dyDescent="0.35">
      <c r="A852" s="26">
        <v>1533707</v>
      </c>
      <c r="B852" s="53">
        <v>411579</v>
      </c>
      <c r="C852" s="26">
        <f>VLOOKUP(TotalFix[[#This Row],[Order]],'Total Fix by SS'!B:C,2,0)</f>
        <v>217</v>
      </c>
      <c r="D852" s="21" t="s">
        <v>59</v>
      </c>
      <c r="E852" s="21" t="s">
        <v>95</v>
      </c>
      <c r="F852" s="21" t="s">
        <v>61</v>
      </c>
      <c r="G852" s="21" t="s">
        <v>62</v>
      </c>
      <c r="H852" s="21" t="s">
        <v>63</v>
      </c>
      <c r="I852" s="21" t="s">
        <v>96</v>
      </c>
      <c r="J852" s="22">
        <v>43650</v>
      </c>
      <c r="K852" s="23">
        <v>0.37046296296296</v>
      </c>
      <c r="L852" s="22">
        <v>43650</v>
      </c>
      <c r="M852" s="23">
        <v>0.60490740740741</v>
      </c>
      <c r="N852" s="25">
        <v>1.6359999999999999</v>
      </c>
      <c r="O852" s="21" t="s">
        <v>77</v>
      </c>
      <c r="P852" s="46">
        <f>TotalFix[[#This Row],[Confirmed activ. 3 (ILE03)]]*60</f>
        <v>98.16</v>
      </c>
      <c r="Q852" s="24">
        <v>40</v>
      </c>
      <c r="R852" s="21" t="s">
        <v>66</v>
      </c>
      <c r="S852" s="21" t="s">
        <v>67</v>
      </c>
    </row>
    <row r="853" spans="1:19" s="21" customFormat="1" x14ac:dyDescent="0.35">
      <c r="A853" s="26">
        <v>1533707</v>
      </c>
      <c r="B853" s="53">
        <v>411579</v>
      </c>
      <c r="C853" s="26">
        <f>VLOOKUP(TotalFix[[#This Row],[Order]],'Total Fix by SS'!B:C,2,0)</f>
        <v>217</v>
      </c>
      <c r="D853" s="21" t="s">
        <v>59</v>
      </c>
      <c r="E853" s="21" t="s">
        <v>97</v>
      </c>
      <c r="F853" s="21" t="s">
        <v>69</v>
      </c>
      <c r="G853" s="21" t="s">
        <v>62</v>
      </c>
      <c r="H853" s="21" t="s">
        <v>70</v>
      </c>
      <c r="I853" s="21" t="s">
        <v>98</v>
      </c>
      <c r="J853" s="22">
        <v>43654</v>
      </c>
      <c r="K853" s="23">
        <v>0.41313657407407001</v>
      </c>
      <c r="L853" s="22">
        <v>43654</v>
      </c>
      <c r="M853" s="23">
        <v>0.41313657407407001</v>
      </c>
      <c r="N853" s="24">
        <v>20</v>
      </c>
      <c r="O853" s="21" t="s">
        <v>66</v>
      </c>
      <c r="P853" s="46">
        <f>TotalFix[[#This Row],[Confirmed activ. 3 (ILE03)]]</f>
        <v>20</v>
      </c>
      <c r="Q853" s="24">
        <v>20</v>
      </c>
      <c r="R853" s="21" t="s">
        <v>66</v>
      </c>
      <c r="S853" s="21" t="s">
        <v>72</v>
      </c>
    </row>
    <row r="854" spans="1:19" s="21" customFormat="1" x14ac:dyDescent="0.35">
      <c r="A854" s="26">
        <v>1533707</v>
      </c>
      <c r="B854" s="53">
        <v>411579</v>
      </c>
      <c r="C854" s="26">
        <f>VLOOKUP(TotalFix[[#This Row],[Order]],'Total Fix by SS'!B:C,2,0)</f>
        <v>217</v>
      </c>
      <c r="D854" s="21" t="s">
        <v>59</v>
      </c>
      <c r="E854" s="21" t="s">
        <v>99</v>
      </c>
      <c r="F854" s="21" t="s">
        <v>69</v>
      </c>
      <c r="G854" s="21" t="s">
        <v>62</v>
      </c>
      <c r="H854" s="21" t="s">
        <v>70</v>
      </c>
      <c r="I854" s="21" t="s">
        <v>100</v>
      </c>
      <c r="J854" s="22">
        <v>43654</v>
      </c>
      <c r="K854" s="23">
        <v>0.41324074074074002</v>
      </c>
      <c r="L854" s="22">
        <v>43654</v>
      </c>
      <c r="M854" s="23">
        <v>0.41324074074074002</v>
      </c>
      <c r="N854" s="24">
        <v>50</v>
      </c>
      <c r="O854" s="21" t="s">
        <v>66</v>
      </c>
      <c r="P854" s="46">
        <f>TotalFix[[#This Row],[Confirmed activ. 3 (ILE03)]]</f>
        <v>50</v>
      </c>
      <c r="Q854" s="24">
        <v>50</v>
      </c>
      <c r="R854" s="21" t="s">
        <v>66</v>
      </c>
      <c r="S854" s="21" t="s">
        <v>72</v>
      </c>
    </row>
    <row r="855" spans="1:19" s="21" customFormat="1" x14ac:dyDescent="0.35">
      <c r="A855" s="26">
        <v>1533707</v>
      </c>
      <c r="B855" s="53">
        <v>411579</v>
      </c>
      <c r="C855" s="26">
        <f>VLOOKUP(TotalFix[[#This Row],[Order]],'Total Fix by SS'!B:C,2,0)</f>
        <v>217</v>
      </c>
      <c r="D855" s="21" t="s">
        <v>59</v>
      </c>
      <c r="E855" s="21" t="s">
        <v>101</v>
      </c>
      <c r="F855" s="21" t="s">
        <v>102</v>
      </c>
      <c r="G855" s="21" t="s">
        <v>62</v>
      </c>
      <c r="H855" s="21" t="s">
        <v>100</v>
      </c>
      <c r="I855" s="21" t="s">
        <v>103</v>
      </c>
      <c r="J855" s="22">
        <v>43654</v>
      </c>
      <c r="K855" s="23">
        <v>0.58820601851851995</v>
      </c>
      <c r="L855" s="22">
        <v>43654</v>
      </c>
      <c r="M855" s="23">
        <v>0.58820601851851995</v>
      </c>
      <c r="N855" s="24">
        <v>10</v>
      </c>
      <c r="O855" s="21" t="s">
        <v>66</v>
      </c>
      <c r="P855" s="46">
        <f>TotalFix[[#This Row],[Confirmed activ. 3 (ILE03)]]</f>
        <v>10</v>
      </c>
      <c r="Q855" s="24">
        <v>10</v>
      </c>
      <c r="R855" s="21" t="s">
        <v>66</v>
      </c>
      <c r="S855" s="21" t="s">
        <v>72</v>
      </c>
    </row>
    <row r="856" spans="1:19" s="21" customFormat="1" x14ac:dyDescent="0.35">
      <c r="A856" s="26">
        <v>1533707</v>
      </c>
      <c r="B856" s="53">
        <v>411579</v>
      </c>
      <c r="C856" s="26">
        <f>VLOOKUP(TotalFix[[#This Row],[Order]],'Total Fix by SS'!B:C,2,0)</f>
        <v>217</v>
      </c>
      <c r="D856" s="21" t="s">
        <v>59</v>
      </c>
      <c r="E856" s="21" t="s">
        <v>104</v>
      </c>
      <c r="F856" s="21" t="s">
        <v>102</v>
      </c>
      <c r="G856" s="21" t="s">
        <v>105</v>
      </c>
      <c r="H856" s="21" t="s">
        <v>100</v>
      </c>
      <c r="I856" s="21" t="s">
        <v>106</v>
      </c>
      <c r="J856" s="22">
        <v>43655</v>
      </c>
      <c r="K856" s="23">
        <v>0.64328703703704004</v>
      </c>
      <c r="L856" s="22">
        <v>43655</v>
      </c>
      <c r="M856" s="23">
        <v>0.64328703703704004</v>
      </c>
      <c r="N856" s="24">
        <v>10</v>
      </c>
      <c r="O856" s="21" t="s">
        <v>66</v>
      </c>
      <c r="P856" s="46">
        <f>TotalFix[[#This Row],[Confirmed activ. 3 (ILE03)]]</f>
        <v>10</v>
      </c>
      <c r="Q856" s="24">
        <v>10</v>
      </c>
      <c r="R856" s="21" t="s">
        <v>66</v>
      </c>
      <c r="S856" s="21" t="s">
        <v>72</v>
      </c>
    </row>
    <row r="857" spans="1:19" s="21" customFormat="1" x14ac:dyDescent="0.35">
      <c r="A857" s="26">
        <v>1533707</v>
      </c>
      <c r="B857" s="53">
        <v>411579</v>
      </c>
      <c r="C857" s="26">
        <f>VLOOKUP(TotalFix[[#This Row],[Order]],'Total Fix by SS'!B:C,2,0)</f>
        <v>217</v>
      </c>
      <c r="D857" s="21" t="s">
        <v>107</v>
      </c>
      <c r="E857" s="21" t="s">
        <v>60</v>
      </c>
      <c r="F857" s="21" t="s">
        <v>61</v>
      </c>
      <c r="G857" s="21" t="s">
        <v>90</v>
      </c>
      <c r="H857" s="21" t="s">
        <v>63</v>
      </c>
      <c r="I857" s="21" t="s">
        <v>108</v>
      </c>
      <c r="J857" s="22">
        <v>43640</v>
      </c>
      <c r="K857" s="23">
        <v>0.54167824074074</v>
      </c>
      <c r="L857" s="22">
        <v>43640</v>
      </c>
      <c r="M857" s="23">
        <v>0.66341435185185005</v>
      </c>
      <c r="N857" s="25">
        <v>2.9220000000000002</v>
      </c>
      <c r="O857" s="21" t="s">
        <v>77</v>
      </c>
      <c r="P857" s="46">
        <f>TotalFix[[#This Row],[Confirmed activ. 3 (ILE03)]]*60</f>
        <v>175.32000000000002</v>
      </c>
      <c r="Q857" s="24">
        <v>1</v>
      </c>
      <c r="R857" s="21" t="s">
        <v>66</v>
      </c>
      <c r="S857" s="21" t="s">
        <v>67</v>
      </c>
    </row>
    <row r="858" spans="1:19" s="21" customFormat="1" x14ac:dyDescent="0.35">
      <c r="A858" s="26">
        <v>1533707</v>
      </c>
      <c r="B858" s="53">
        <v>411579</v>
      </c>
      <c r="C858" s="26">
        <f>VLOOKUP(TotalFix[[#This Row],[Order]],'Total Fix by SS'!B:C,2,0)</f>
        <v>217</v>
      </c>
      <c r="D858" s="21" t="s">
        <v>109</v>
      </c>
      <c r="E858" s="21" t="s">
        <v>82</v>
      </c>
      <c r="F858" s="21" t="s">
        <v>83</v>
      </c>
      <c r="G858" s="21" t="s">
        <v>90</v>
      </c>
      <c r="H858" s="21" t="s">
        <v>84</v>
      </c>
      <c r="I858" s="21" t="s">
        <v>110</v>
      </c>
      <c r="J858" s="22"/>
      <c r="K858" s="23">
        <v>0</v>
      </c>
      <c r="L858" s="22"/>
      <c r="M858" s="23">
        <v>0</v>
      </c>
      <c r="N858" s="25">
        <v>0</v>
      </c>
      <c r="O858" s="21" t="s">
        <v>93</v>
      </c>
      <c r="P858" s="46"/>
      <c r="Q858" s="24">
        <v>5</v>
      </c>
      <c r="R858" s="21" t="s">
        <v>66</v>
      </c>
      <c r="S858" s="21" t="s">
        <v>94</v>
      </c>
    </row>
    <row r="859" spans="1:19" s="21" customFormat="1" x14ac:dyDescent="0.35">
      <c r="A859" s="26">
        <v>1533708</v>
      </c>
      <c r="B859" s="53">
        <v>411579</v>
      </c>
      <c r="C859" s="26">
        <f>VLOOKUP(TotalFix[[#This Row],[Order]],'Total Fix by SS'!B:C,2,0)</f>
        <v>217</v>
      </c>
      <c r="D859" s="21" t="s">
        <v>59</v>
      </c>
      <c r="E859" s="21" t="s">
        <v>60</v>
      </c>
      <c r="F859" s="21" t="s">
        <v>61</v>
      </c>
      <c r="G859" s="21" t="s">
        <v>62</v>
      </c>
      <c r="H859" s="21" t="s">
        <v>63</v>
      </c>
      <c r="I859" s="21" t="s">
        <v>64</v>
      </c>
      <c r="J859" s="22">
        <v>43636</v>
      </c>
      <c r="K859" s="23">
        <v>0.48512731481480997</v>
      </c>
      <c r="L859" s="22">
        <v>43636</v>
      </c>
      <c r="M859" s="23">
        <v>0.49072916666666999</v>
      </c>
      <c r="N859" s="25">
        <v>2.0169999999999999</v>
      </c>
      <c r="O859" s="21" t="s">
        <v>66</v>
      </c>
      <c r="P859" s="46">
        <f>TotalFix[[#This Row],[Confirmed activ. 3 (ILE03)]]</f>
        <v>2.0169999999999999</v>
      </c>
      <c r="Q859" s="24">
        <v>20</v>
      </c>
      <c r="R859" s="21" t="s">
        <v>66</v>
      </c>
      <c r="S859" s="21" t="s">
        <v>67</v>
      </c>
    </row>
    <row r="860" spans="1:19" s="21" customFormat="1" x14ac:dyDescent="0.35">
      <c r="A860" s="26">
        <v>1533708</v>
      </c>
      <c r="B860" s="53">
        <v>411579</v>
      </c>
      <c r="C860" s="26">
        <f>VLOOKUP(TotalFix[[#This Row],[Order]],'Total Fix by SS'!B:C,2,0)</f>
        <v>217</v>
      </c>
      <c r="D860" s="21" t="s">
        <v>59</v>
      </c>
      <c r="E860" s="21" t="s">
        <v>68</v>
      </c>
      <c r="F860" s="21" t="s">
        <v>69</v>
      </c>
      <c r="G860" s="21" t="s">
        <v>62</v>
      </c>
      <c r="H860" s="21" t="s">
        <v>70</v>
      </c>
      <c r="I860" s="21" t="s">
        <v>71</v>
      </c>
      <c r="J860" s="22">
        <v>43642</v>
      </c>
      <c r="K860" s="23">
        <v>0.34380787037036997</v>
      </c>
      <c r="L860" s="22">
        <v>43642</v>
      </c>
      <c r="M860" s="23">
        <v>0.34380787037036997</v>
      </c>
      <c r="N860" s="24">
        <v>30</v>
      </c>
      <c r="O860" s="21" t="s">
        <v>66</v>
      </c>
      <c r="P860" s="46">
        <f>TotalFix[[#This Row],[Confirmed activ. 3 (ILE03)]]</f>
        <v>30</v>
      </c>
      <c r="Q860" s="24">
        <v>30</v>
      </c>
      <c r="R860" s="21" t="s">
        <v>66</v>
      </c>
      <c r="S860" s="21" t="s">
        <v>72</v>
      </c>
    </row>
    <row r="861" spans="1:19" s="21" customFormat="1" x14ac:dyDescent="0.35">
      <c r="A861" s="26">
        <v>1533708</v>
      </c>
      <c r="B861" s="53">
        <v>411579</v>
      </c>
      <c r="C861" s="26">
        <f>VLOOKUP(TotalFix[[#This Row],[Order]],'Total Fix by SS'!B:C,2,0)</f>
        <v>217</v>
      </c>
      <c r="D861" s="21" t="s">
        <v>59</v>
      </c>
      <c r="E861" s="21" t="s">
        <v>73</v>
      </c>
      <c r="F861" s="21" t="s">
        <v>61</v>
      </c>
      <c r="G861" s="21" t="s">
        <v>62</v>
      </c>
      <c r="H861" s="21" t="s">
        <v>63</v>
      </c>
      <c r="I861" s="21" t="s">
        <v>74</v>
      </c>
      <c r="J861" s="22">
        <v>43642</v>
      </c>
      <c r="K861" s="23">
        <v>0.34920138888889002</v>
      </c>
      <c r="L861" s="22">
        <v>43642</v>
      </c>
      <c r="M861" s="23">
        <v>0.34937499999999999</v>
      </c>
      <c r="N861" s="24">
        <v>15</v>
      </c>
      <c r="O861" s="21" t="s">
        <v>65</v>
      </c>
      <c r="P861" s="46">
        <f>TotalFix[[#This Row],[Confirmed activ. 3 (ILE03)]]/60</f>
        <v>0.25</v>
      </c>
      <c r="Q861" s="24">
        <v>200</v>
      </c>
      <c r="R861" s="21" t="s">
        <v>66</v>
      </c>
      <c r="S861" s="21" t="s">
        <v>67</v>
      </c>
    </row>
    <row r="862" spans="1:19" s="21" customFormat="1" x14ac:dyDescent="0.35">
      <c r="A862" s="26">
        <v>1533708</v>
      </c>
      <c r="B862" s="53">
        <v>411579</v>
      </c>
      <c r="C862" s="26">
        <f>VLOOKUP(TotalFix[[#This Row],[Order]],'Total Fix by SS'!B:C,2,0)</f>
        <v>217</v>
      </c>
      <c r="D862" s="21" t="s">
        <v>59</v>
      </c>
      <c r="E862" s="21" t="s">
        <v>75</v>
      </c>
      <c r="F862" s="21" t="s">
        <v>61</v>
      </c>
      <c r="G862" s="21" t="s">
        <v>62</v>
      </c>
      <c r="H862" s="21" t="s">
        <v>63</v>
      </c>
      <c r="I862" s="21" t="s">
        <v>76</v>
      </c>
      <c r="J862" s="22">
        <v>43642</v>
      </c>
      <c r="K862" s="23">
        <v>0.34991898148147998</v>
      </c>
      <c r="L862" s="22">
        <v>43648</v>
      </c>
      <c r="M862" s="23">
        <v>0.70339120370370001</v>
      </c>
      <c r="N862" s="25">
        <v>22.719000000000001</v>
      </c>
      <c r="O862" s="21" t="s">
        <v>77</v>
      </c>
      <c r="P862" s="46">
        <f>TotalFix[[#This Row],[Confirmed activ. 3 (ILE03)]]*60</f>
        <v>1363.14</v>
      </c>
      <c r="Q862" s="24">
        <v>500</v>
      </c>
      <c r="R862" s="21" t="s">
        <v>66</v>
      </c>
      <c r="S862" s="21" t="s">
        <v>67</v>
      </c>
    </row>
    <row r="863" spans="1:19" s="21" customFormat="1" x14ac:dyDescent="0.35">
      <c r="A863" s="26">
        <v>1533708</v>
      </c>
      <c r="B863" s="53">
        <v>411579</v>
      </c>
      <c r="C863" s="26">
        <f>VLOOKUP(TotalFix[[#This Row],[Order]],'Total Fix by SS'!B:C,2,0)</f>
        <v>217</v>
      </c>
      <c r="D863" s="21" t="s">
        <v>59</v>
      </c>
      <c r="E863" s="21" t="s">
        <v>78</v>
      </c>
      <c r="F863" s="21" t="s">
        <v>69</v>
      </c>
      <c r="G863" s="21" t="s">
        <v>62</v>
      </c>
      <c r="H863" s="21" t="s">
        <v>70</v>
      </c>
      <c r="I863" s="21" t="s">
        <v>79</v>
      </c>
      <c r="J863" s="22">
        <v>43649</v>
      </c>
      <c r="K863" s="23">
        <v>0.34986111111111001</v>
      </c>
      <c r="L863" s="22">
        <v>43649</v>
      </c>
      <c r="M863" s="23">
        <v>0.34986111111111001</v>
      </c>
      <c r="N863" s="24">
        <v>20</v>
      </c>
      <c r="O863" s="21" t="s">
        <v>66</v>
      </c>
      <c r="P863" s="46">
        <f>TotalFix[[#This Row],[Confirmed activ. 3 (ILE03)]]</f>
        <v>20</v>
      </c>
      <c r="Q863" s="24">
        <v>20</v>
      </c>
      <c r="R863" s="21" t="s">
        <v>66</v>
      </c>
      <c r="S863" s="21" t="s">
        <v>72</v>
      </c>
    </row>
    <row r="864" spans="1:19" s="21" customFormat="1" x14ac:dyDescent="0.35">
      <c r="A864" s="26">
        <v>1533708</v>
      </c>
      <c r="B864" s="53">
        <v>411579</v>
      </c>
      <c r="C864" s="26">
        <f>VLOOKUP(TotalFix[[#This Row],[Order]],'Total Fix by SS'!B:C,2,0)</f>
        <v>217</v>
      </c>
      <c r="D864" s="21" t="s">
        <v>59</v>
      </c>
      <c r="E864" s="21" t="s">
        <v>80</v>
      </c>
      <c r="F864" s="21" t="s">
        <v>69</v>
      </c>
      <c r="G864" s="21" t="s">
        <v>62</v>
      </c>
      <c r="H864" s="21" t="s">
        <v>70</v>
      </c>
      <c r="I864" s="21" t="s">
        <v>81</v>
      </c>
      <c r="J864" s="22">
        <v>43649</v>
      </c>
      <c r="K864" s="23">
        <v>0.34994212962963001</v>
      </c>
      <c r="L864" s="22">
        <v>43649</v>
      </c>
      <c r="M864" s="23">
        <v>0.34994212962963001</v>
      </c>
      <c r="N864" s="24">
        <v>20</v>
      </c>
      <c r="O864" s="21" t="s">
        <v>66</v>
      </c>
      <c r="P864" s="46">
        <f>TotalFix[[#This Row],[Confirmed activ. 3 (ILE03)]]</f>
        <v>20</v>
      </c>
      <c r="Q864" s="24">
        <v>20</v>
      </c>
      <c r="R864" s="21" t="s">
        <v>66</v>
      </c>
      <c r="S864" s="21" t="s">
        <v>72</v>
      </c>
    </row>
    <row r="865" spans="1:19" s="21" customFormat="1" x14ac:dyDescent="0.35">
      <c r="A865" s="26">
        <v>1533708</v>
      </c>
      <c r="B865" s="53">
        <v>411579</v>
      </c>
      <c r="C865" s="26">
        <f>VLOOKUP(TotalFix[[#This Row],[Order]],'Total Fix by SS'!B:C,2,0)</f>
        <v>217</v>
      </c>
      <c r="D865" s="21" t="s">
        <v>59</v>
      </c>
      <c r="E865" s="21" t="s">
        <v>82</v>
      </c>
      <c r="F865" s="21" t="s">
        <v>83</v>
      </c>
      <c r="G865" s="21" t="s">
        <v>62</v>
      </c>
      <c r="H865" s="21" t="s">
        <v>84</v>
      </c>
      <c r="I865" s="21" t="s">
        <v>84</v>
      </c>
      <c r="J865" s="22">
        <v>43650</v>
      </c>
      <c r="K865" s="23">
        <v>0.21846064814815</v>
      </c>
      <c r="L865" s="22">
        <v>43650</v>
      </c>
      <c r="M865" s="23">
        <v>0.25968750000000002</v>
      </c>
      <c r="N865" s="25">
        <v>19.783000000000001</v>
      </c>
      <c r="O865" s="21" t="s">
        <v>66</v>
      </c>
      <c r="P865" s="46">
        <f>TotalFix[[#This Row],[Confirmed activ. 3 (ILE03)]]</f>
        <v>19.783000000000001</v>
      </c>
      <c r="Q865" s="24">
        <v>450</v>
      </c>
      <c r="R865" s="21" t="s">
        <v>66</v>
      </c>
      <c r="S865" s="21" t="s">
        <v>67</v>
      </c>
    </row>
    <row r="866" spans="1:19" s="21" customFormat="1" x14ac:dyDescent="0.35">
      <c r="A866" s="26">
        <v>1533708</v>
      </c>
      <c r="B866" s="53">
        <v>411579</v>
      </c>
      <c r="C866" s="26">
        <f>VLOOKUP(TotalFix[[#This Row],[Order]],'Total Fix by SS'!B:C,2,0)</f>
        <v>217</v>
      </c>
      <c r="D866" s="21" t="s">
        <v>59</v>
      </c>
      <c r="E866" s="21" t="s">
        <v>85</v>
      </c>
      <c r="F866" s="21" t="s">
        <v>86</v>
      </c>
      <c r="G866" s="21" t="s">
        <v>62</v>
      </c>
      <c r="H866" s="21" t="s">
        <v>87</v>
      </c>
      <c r="I866" s="21" t="s">
        <v>87</v>
      </c>
      <c r="J866" s="22">
        <v>43653</v>
      </c>
      <c r="K866" s="23">
        <v>0.38756944444444003</v>
      </c>
      <c r="L866" s="22">
        <v>43653</v>
      </c>
      <c r="M866" s="23">
        <v>0.38756944444444003</v>
      </c>
      <c r="N866" s="24">
        <v>20</v>
      </c>
      <c r="O866" s="21" t="s">
        <v>66</v>
      </c>
      <c r="P866" s="46">
        <f>TotalFix[[#This Row],[Confirmed activ. 3 (ILE03)]]</f>
        <v>20</v>
      </c>
      <c r="Q866" s="24">
        <v>20</v>
      </c>
      <c r="R866" s="21" t="s">
        <v>66</v>
      </c>
      <c r="S866" s="21" t="s">
        <v>72</v>
      </c>
    </row>
    <row r="867" spans="1:19" s="21" customFormat="1" x14ac:dyDescent="0.35">
      <c r="A867" s="26">
        <v>1533708</v>
      </c>
      <c r="B867" s="53">
        <v>411579</v>
      </c>
      <c r="C867" s="26">
        <f>VLOOKUP(TotalFix[[#This Row],[Order]],'Total Fix by SS'!B:C,2,0)</f>
        <v>217</v>
      </c>
      <c r="D867" s="21" t="s">
        <v>59</v>
      </c>
      <c r="E867" s="21" t="s">
        <v>88</v>
      </c>
      <c r="F867" s="21" t="s">
        <v>89</v>
      </c>
      <c r="G867" s="21" t="s">
        <v>90</v>
      </c>
      <c r="H867" s="21" t="s">
        <v>91</v>
      </c>
      <c r="I867" s="21" t="s">
        <v>92</v>
      </c>
      <c r="J867" s="22"/>
      <c r="K867" s="23">
        <v>0</v>
      </c>
      <c r="L867" s="22"/>
      <c r="M867" s="23">
        <v>0</v>
      </c>
      <c r="N867" s="25">
        <v>0</v>
      </c>
      <c r="O867" s="21" t="s">
        <v>93</v>
      </c>
      <c r="P867" s="46"/>
      <c r="Q867" s="24">
        <v>0</v>
      </c>
      <c r="R867" s="21" t="s">
        <v>66</v>
      </c>
      <c r="S867" s="21" t="s">
        <v>94</v>
      </c>
    </row>
    <row r="868" spans="1:19" s="21" customFormat="1" x14ac:dyDescent="0.35">
      <c r="A868" s="26">
        <v>1533708</v>
      </c>
      <c r="B868" s="53">
        <v>411579</v>
      </c>
      <c r="C868" s="26">
        <f>VLOOKUP(TotalFix[[#This Row],[Order]],'Total Fix by SS'!B:C,2,0)</f>
        <v>217</v>
      </c>
      <c r="D868" s="21" t="s">
        <v>59</v>
      </c>
      <c r="E868" s="21" t="s">
        <v>95</v>
      </c>
      <c r="F868" s="21" t="s">
        <v>61</v>
      </c>
      <c r="G868" s="21" t="s">
        <v>62</v>
      </c>
      <c r="H868" s="21" t="s">
        <v>63</v>
      </c>
      <c r="I868" s="21" t="s">
        <v>96</v>
      </c>
      <c r="J868" s="22">
        <v>43654</v>
      </c>
      <c r="K868" s="23">
        <v>0.53789351851851996</v>
      </c>
      <c r="L868" s="22">
        <v>43654</v>
      </c>
      <c r="M868" s="23">
        <v>0.58818287037036998</v>
      </c>
      <c r="N868" s="25">
        <v>10.35</v>
      </c>
      <c r="O868" s="21" t="s">
        <v>66</v>
      </c>
      <c r="P868" s="46">
        <f>TotalFix[[#This Row],[Confirmed activ. 3 (ILE03)]]</f>
        <v>10.35</v>
      </c>
      <c r="Q868" s="24">
        <v>40</v>
      </c>
      <c r="R868" s="21" t="s">
        <v>66</v>
      </c>
      <c r="S868" s="21" t="s">
        <v>67</v>
      </c>
    </row>
    <row r="869" spans="1:19" s="21" customFormat="1" x14ac:dyDescent="0.35">
      <c r="A869" s="26">
        <v>1533708</v>
      </c>
      <c r="B869" s="53">
        <v>411579</v>
      </c>
      <c r="C869" s="26">
        <f>VLOOKUP(TotalFix[[#This Row],[Order]],'Total Fix by SS'!B:C,2,0)</f>
        <v>217</v>
      </c>
      <c r="D869" s="21" t="s">
        <v>59</v>
      </c>
      <c r="E869" s="21" t="s">
        <v>97</v>
      </c>
      <c r="F869" s="21" t="s">
        <v>69</v>
      </c>
      <c r="G869" s="21" t="s">
        <v>62</v>
      </c>
      <c r="H869" s="21" t="s">
        <v>70</v>
      </c>
      <c r="I869" s="21" t="s">
        <v>98</v>
      </c>
      <c r="J869" s="22">
        <v>43654</v>
      </c>
      <c r="K869" s="23">
        <v>0.67718750000000005</v>
      </c>
      <c r="L869" s="22">
        <v>43654</v>
      </c>
      <c r="M869" s="23">
        <v>0.67718750000000005</v>
      </c>
      <c r="N869" s="24">
        <v>20</v>
      </c>
      <c r="O869" s="21" t="s">
        <v>66</v>
      </c>
      <c r="P869" s="46">
        <f>TotalFix[[#This Row],[Confirmed activ. 3 (ILE03)]]</f>
        <v>20</v>
      </c>
      <c r="Q869" s="24">
        <v>20</v>
      </c>
      <c r="R869" s="21" t="s">
        <v>66</v>
      </c>
      <c r="S869" s="21" t="s">
        <v>72</v>
      </c>
    </row>
    <row r="870" spans="1:19" s="21" customFormat="1" x14ac:dyDescent="0.35">
      <c r="A870" s="26">
        <v>1533708</v>
      </c>
      <c r="B870" s="53">
        <v>411579</v>
      </c>
      <c r="C870" s="26">
        <f>VLOOKUP(TotalFix[[#This Row],[Order]],'Total Fix by SS'!B:C,2,0)</f>
        <v>217</v>
      </c>
      <c r="D870" s="21" t="s">
        <v>59</v>
      </c>
      <c r="E870" s="21" t="s">
        <v>99</v>
      </c>
      <c r="F870" s="21" t="s">
        <v>69</v>
      </c>
      <c r="G870" s="21" t="s">
        <v>62</v>
      </c>
      <c r="H870" s="21" t="s">
        <v>70</v>
      </c>
      <c r="I870" s="21" t="s">
        <v>100</v>
      </c>
      <c r="J870" s="22">
        <v>43654</v>
      </c>
      <c r="K870" s="23">
        <v>0.67729166666666996</v>
      </c>
      <c r="L870" s="22">
        <v>43654</v>
      </c>
      <c r="M870" s="23">
        <v>0.67729166666666996</v>
      </c>
      <c r="N870" s="24">
        <v>50</v>
      </c>
      <c r="O870" s="21" t="s">
        <v>66</v>
      </c>
      <c r="P870" s="46">
        <f>TotalFix[[#This Row],[Confirmed activ. 3 (ILE03)]]</f>
        <v>50</v>
      </c>
      <c r="Q870" s="24">
        <v>50</v>
      </c>
      <c r="R870" s="21" t="s">
        <v>66</v>
      </c>
      <c r="S870" s="21" t="s">
        <v>72</v>
      </c>
    </row>
    <row r="871" spans="1:19" s="21" customFormat="1" x14ac:dyDescent="0.35">
      <c r="A871" s="26">
        <v>1533708</v>
      </c>
      <c r="B871" s="53">
        <v>411579</v>
      </c>
      <c r="C871" s="26">
        <f>VLOOKUP(TotalFix[[#This Row],[Order]],'Total Fix by SS'!B:C,2,0)</f>
        <v>217</v>
      </c>
      <c r="D871" s="21" t="s">
        <v>59</v>
      </c>
      <c r="E871" s="21" t="s">
        <v>101</v>
      </c>
      <c r="F871" s="21" t="s">
        <v>102</v>
      </c>
      <c r="G871" s="21" t="s">
        <v>62</v>
      </c>
      <c r="H871" s="21" t="s">
        <v>100</v>
      </c>
      <c r="I871" s="21" t="s">
        <v>103</v>
      </c>
      <c r="J871" s="22">
        <v>43654</v>
      </c>
      <c r="K871" s="23">
        <v>0.67741898148148005</v>
      </c>
      <c r="L871" s="22">
        <v>43654</v>
      </c>
      <c r="M871" s="23">
        <v>0.67741898148148005</v>
      </c>
      <c r="N871" s="24">
        <v>10</v>
      </c>
      <c r="O871" s="21" t="s">
        <v>66</v>
      </c>
      <c r="P871" s="46">
        <f>TotalFix[[#This Row],[Confirmed activ. 3 (ILE03)]]</f>
        <v>10</v>
      </c>
      <c r="Q871" s="24">
        <v>10</v>
      </c>
      <c r="R871" s="21" t="s">
        <v>66</v>
      </c>
      <c r="S871" s="21" t="s">
        <v>72</v>
      </c>
    </row>
    <row r="872" spans="1:19" s="21" customFormat="1" x14ac:dyDescent="0.35">
      <c r="A872" s="26">
        <v>1533708</v>
      </c>
      <c r="B872" s="53">
        <v>411579</v>
      </c>
      <c r="C872" s="26">
        <f>VLOOKUP(TotalFix[[#This Row],[Order]],'Total Fix by SS'!B:C,2,0)</f>
        <v>217</v>
      </c>
      <c r="D872" s="21" t="s">
        <v>59</v>
      </c>
      <c r="E872" s="21" t="s">
        <v>104</v>
      </c>
      <c r="F872" s="21" t="s">
        <v>102</v>
      </c>
      <c r="G872" s="21" t="s">
        <v>105</v>
      </c>
      <c r="H872" s="21" t="s">
        <v>100</v>
      </c>
      <c r="I872" s="21" t="s">
        <v>106</v>
      </c>
      <c r="J872" s="22">
        <v>43655</v>
      </c>
      <c r="K872" s="23">
        <v>0.34224537037037001</v>
      </c>
      <c r="L872" s="22">
        <v>43655</v>
      </c>
      <c r="M872" s="23">
        <v>0.34224537037037001</v>
      </c>
      <c r="N872" s="24">
        <v>10</v>
      </c>
      <c r="O872" s="21" t="s">
        <v>66</v>
      </c>
      <c r="P872" s="46">
        <f>TotalFix[[#This Row],[Confirmed activ. 3 (ILE03)]]</f>
        <v>10</v>
      </c>
      <c r="Q872" s="24">
        <v>10</v>
      </c>
      <c r="R872" s="21" t="s">
        <v>66</v>
      </c>
      <c r="S872" s="21" t="s">
        <v>72</v>
      </c>
    </row>
    <row r="873" spans="1:19" s="21" customFormat="1" x14ac:dyDescent="0.35">
      <c r="A873" s="26">
        <v>1533708</v>
      </c>
      <c r="B873" s="53">
        <v>411579</v>
      </c>
      <c r="C873" s="26">
        <f>VLOOKUP(TotalFix[[#This Row],[Order]],'Total Fix by SS'!B:C,2,0)</f>
        <v>217</v>
      </c>
      <c r="D873" s="21" t="s">
        <v>107</v>
      </c>
      <c r="E873" s="21" t="s">
        <v>60</v>
      </c>
      <c r="F873" s="21" t="s">
        <v>61</v>
      </c>
      <c r="G873" s="21" t="s">
        <v>90</v>
      </c>
      <c r="H873" s="21" t="s">
        <v>63</v>
      </c>
      <c r="I873" s="21" t="s">
        <v>108</v>
      </c>
      <c r="J873" s="22">
        <v>43647</v>
      </c>
      <c r="K873" s="23">
        <v>0.33166666666667</v>
      </c>
      <c r="L873" s="22">
        <v>43648</v>
      </c>
      <c r="M873" s="23">
        <v>0.74001157407407003</v>
      </c>
      <c r="N873" s="25">
        <v>19.311</v>
      </c>
      <c r="O873" s="21" t="s">
        <v>77</v>
      </c>
      <c r="P873" s="46">
        <f>TotalFix[[#This Row],[Confirmed activ. 3 (ILE03)]]*60</f>
        <v>1158.6600000000001</v>
      </c>
      <c r="Q873" s="24">
        <v>1</v>
      </c>
      <c r="R873" s="21" t="s">
        <v>66</v>
      </c>
      <c r="S873" s="21" t="s">
        <v>67</v>
      </c>
    </row>
    <row r="874" spans="1:19" s="21" customFormat="1" x14ac:dyDescent="0.35">
      <c r="A874" s="26">
        <v>1533708</v>
      </c>
      <c r="B874" s="53">
        <v>411579</v>
      </c>
      <c r="C874" s="26">
        <f>VLOOKUP(TotalFix[[#This Row],[Order]],'Total Fix by SS'!B:C,2,0)</f>
        <v>217</v>
      </c>
      <c r="D874" s="21" t="s">
        <v>109</v>
      </c>
      <c r="E874" s="21" t="s">
        <v>82</v>
      </c>
      <c r="F874" s="21" t="s">
        <v>83</v>
      </c>
      <c r="G874" s="21" t="s">
        <v>90</v>
      </c>
      <c r="H874" s="21" t="s">
        <v>84</v>
      </c>
      <c r="I874" s="21" t="s">
        <v>110</v>
      </c>
      <c r="J874" s="22"/>
      <c r="K874" s="23">
        <v>0</v>
      </c>
      <c r="L874" s="22"/>
      <c r="M874" s="23">
        <v>0</v>
      </c>
      <c r="N874" s="25">
        <v>0</v>
      </c>
      <c r="O874" s="21" t="s">
        <v>93</v>
      </c>
      <c r="P874" s="46"/>
      <c r="Q874" s="24">
        <v>5</v>
      </c>
      <c r="R874" s="21" t="s">
        <v>66</v>
      </c>
      <c r="S874" s="21" t="s">
        <v>94</v>
      </c>
    </row>
    <row r="875" spans="1:19" s="21" customFormat="1" x14ac:dyDescent="0.35">
      <c r="A875" s="26">
        <v>1534424</v>
      </c>
      <c r="B875" s="53">
        <v>411579</v>
      </c>
      <c r="C875" s="26">
        <f>VLOOKUP(TotalFix[[#This Row],[Order]],'Total Fix by SS'!B:C,2,0)</f>
        <v>217</v>
      </c>
      <c r="D875" s="21" t="s">
        <v>59</v>
      </c>
      <c r="E875" s="21" t="s">
        <v>60</v>
      </c>
      <c r="F875" s="21" t="s">
        <v>61</v>
      </c>
      <c r="G875" s="21" t="s">
        <v>62</v>
      </c>
      <c r="H875" s="21" t="s">
        <v>63</v>
      </c>
      <c r="I875" s="21" t="s">
        <v>64</v>
      </c>
      <c r="J875" s="22">
        <v>43640</v>
      </c>
      <c r="K875" s="23">
        <v>0.64513888888889004</v>
      </c>
      <c r="L875" s="22">
        <v>43640</v>
      </c>
      <c r="M875" s="23">
        <v>0.65839120370369997</v>
      </c>
      <c r="N875" s="25">
        <v>4.7670000000000003</v>
      </c>
      <c r="O875" s="21" t="s">
        <v>66</v>
      </c>
      <c r="P875" s="46">
        <f>TotalFix[[#This Row],[Confirmed activ. 3 (ILE03)]]</f>
        <v>4.7670000000000003</v>
      </c>
      <c r="Q875" s="24">
        <v>20</v>
      </c>
      <c r="R875" s="21" t="s">
        <v>66</v>
      </c>
      <c r="S875" s="21" t="s">
        <v>67</v>
      </c>
    </row>
    <row r="876" spans="1:19" s="21" customFormat="1" x14ac:dyDescent="0.35">
      <c r="A876" s="26">
        <v>1534424</v>
      </c>
      <c r="B876" s="53">
        <v>411579</v>
      </c>
      <c r="C876" s="26">
        <f>VLOOKUP(TotalFix[[#This Row],[Order]],'Total Fix by SS'!B:C,2,0)</f>
        <v>217</v>
      </c>
      <c r="D876" s="21" t="s">
        <v>59</v>
      </c>
      <c r="E876" s="21" t="s">
        <v>68</v>
      </c>
      <c r="F876" s="21" t="s">
        <v>69</v>
      </c>
      <c r="G876" s="21" t="s">
        <v>62</v>
      </c>
      <c r="H876" s="21" t="s">
        <v>70</v>
      </c>
      <c r="I876" s="21" t="s">
        <v>71</v>
      </c>
      <c r="J876" s="22">
        <v>43641</v>
      </c>
      <c r="K876" s="23">
        <v>0.43216435185184998</v>
      </c>
      <c r="L876" s="22">
        <v>43641</v>
      </c>
      <c r="M876" s="23">
        <v>0.43216435185184998</v>
      </c>
      <c r="N876" s="24">
        <v>30</v>
      </c>
      <c r="O876" s="21" t="s">
        <v>66</v>
      </c>
      <c r="P876" s="46">
        <f>TotalFix[[#This Row],[Confirmed activ. 3 (ILE03)]]</f>
        <v>30</v>
      </c>
      <c r="Q876" s="24">
        <v>30</v>
      </c>
      <c r="R876" s="21" t="s">
        <v>66</v>
      </c>
      <c r="S876" s="21" t="s">
        <v>72</v>
      </c>
    </row>
    <row r="877" spans="1:19" s="21" customFormat="1" x14ac:dyDescent="0.35">
      <c r="A877" s="26">
        <v>1534424</v>
      </c>
      <c r="B877" s="53">
        <v>411579</v>
      </c>
      <c r="C877" s="26">
        <f>VLOOKUP(TotalFix[[#This Row],[Order]],'Total Fix by SS'!B:C,2,0)</f>
        <v>217</v>
      </c>
      <c r="D877" s="21" t="s">
        <v>59</v>
      </c>
      <c r="E877" s="21" t="s">
        <v>73</v>
      </c>
      <c r="F877" s="21" t="s">
        <v>61</v>
      </c>
      <c r="G877" s="21" t="s">
        <v>62</v>
      </c>
      <c r="H877" s="21" t="s">
        <v>63</v>
      </c>
      <c r="I877" s="21" t="s">
        <v>74</v>
      </c>
      <c r="J877" s="22">
        <v>43643</v>
      </c>
      <c r="K877" s="23">
        <v>0.33887731481480998</v>
      </c>
      <c r="L877" s="22">
        <v>43648</v>
      </c>
      <c r="M877" s="23">
        <v>0.33039351851852</v>
      </c>
      <c r="N877" s="25">
        <v>13.087</v>
      </c>
      <c r="O877" s="21" t="s">
        <v>77</v>
      </c>
      <c r="P877" s="46">
        <f>TotalFix[[#This Row],[Confirmed activ. 3 (ILE03)]]*60</f>
        <v>785.22</v>
      </c>
      <c r="Q877" s="24">
        <v>200</v>
      </c>
      <c r="R877" s="21" t="s">
        <v>66</v>
      </c>
      <c r="S877" s="21" t="s">
        <v>67</v>
      </c>
    </row>
    <row r="878" spans="1:19" s="21" customFormat="1" x14ac:dyDescent="0.35">
      <c r="A878" s="26">
        <v>1534424</v>
      </c>
      <c r="B878" s="53">
        <v>411579</v>
      </c>
      <c r="C878" s="26">
        <f>VLOOKUP(TotalFix[[#This Row],[Order]],'Total Fix by SS'!B:C,2,0)</f>
        <v>217</v>
      </c>
      <c r="D878" s="21" t="s">
        <v>59</v>
      </c>
      <c r="E878" s="21" t="s">
        <v>75</v>
      </c>
      <c r="F878" s="21" t="s">
        <v>61</v>
      </c>
      <c r="G878" s="21" t="s">
        <v>62</v>
      </c>
      <c r="H878" s="21" t="s">
        <v>63</v>
      </c>
      <c r="I878" s="21" t="s">
        <v>76</v>
      </c>
      <c r="J878" s="22">
        <v>43648</v>
      </c>
      <c r="K878" s="23">
        <v>0.33071759259258998</v>
      </c>
      <c r="L878" s="22">
        <v>43653</v>
      </c>
      <c r="M878" s="23">
        <v>0.70291666666666996</v>
      </c>
      <c r="N878" s="25">
        <v>28.695</v>
      </c>
      <c r="O878" s="21" t="s">
        <v>77</v>
      </c>
      <c r="P878" s="46">
        <f>TotalFix[[#This Row],[Confirmed activ. 3 (ILE03)]]*60</f>
        <v>1721.7</v>
      </c>
      <c r="Q878" s="24">
        <v>500</v>
      </c>
      <c r="R878" s="21" t="s">
        <v>66</v>
      </c>
      <c r="S878" s="21" t="s">
        <v>67</v>
      </c>
    </row>
    <row r="879" spans="1:19" s="21" customFormat="1" x14ac:dyDescent="0.35">
      <c r="A879" s="26">
        <v>1534424</v>
      </c>
      <c r="B879" s="53">
        <v>411579</v>
      </c>
      <c r="C879" s="26">
        <f>VLOOKUP(TotalFix[[#This Row],[Order]],'Total Fix by SS'!B:C,2,0)</f>
        <v>217</v>
      </c>
      <c r="D879" s="21" t="s">
        <v>59</v>
      </c>
      <c r="E879" s="21" t="s">
        <v>78</v>
      </c>
      <c r="F879" s="21" t="s">
        <v>69</v>
      </c>
      <c r="G879" s="21" t="s">
        <v>62</v>
      </c>
      <c r="H879" s="21" t="s">
        <v>70</v>
      </c>
      <c r="I879" s="21" t="s">
        <v>79</v>
      </c>
      <c r="J879" s="22">
        <v>43654</v>
      </c>
      <c r="K879" s="23">
        <v>0.43317129629630002</v>
      </c>
      <c r="L879" s="22">
        <v>43654</v>
      </c>
      <c r="M879" s="23">
        <v>0.43317129629630002</v>
      </c>
      <c r="N879" s="24">
        <v>20</v>
      </c>
      <c r="O879" s="21" t="s">
        <v>66</v>
      </c>
      <c r="P879" s="46">
        <f>TotalFix[[#This Row],[Confirmed activ. 3 (ILE03)]]</f>
        <v>20</v>
      </c>
      <c r="Q879" s="24">
        <v>20</v>
      </c>
      <c r="R879" s="21" t="s">
        <v>66</v>
      </c>
      <c r="S879" s="21" t="s">
        <v>72</v>
      </c>
    </row>
    <row r="880" spans="1:19" s="21" customFormat="1" x14ac:dyDescent="0.35">
      <c r="A880" s="26">
        <v>1534424</v>
      </c>
      <c r="B880" s="53">
        <v>411579</v>
      </c>
      <c r="C880" s="26">
        <f>VLOOKUP(TotalFix[[#This Row],[Order]],'Total Fix by SS'!B:C,2,0)</f>
        <v>217</v>
      </c>
      <c r="D880" s="21" t="s">
        <v>59</v>
      </c>
      <c r="E880" s="21" t="s">
        <v>80</v>
      </c>
      <c r="F880" s="21" t="s">
        <v>69</v>
      </c>
      <c r="G880" s="21" t="s">
        <v>62</v>
      </c>
      <c r="H880" s="21" t="s">
        <v>70</v>
      </c>
      <c r="I880" s="21" t="s">
        <v>81</v>
      </c>
      <c r="J880" s="22">
        <v>43654</v>
      </c>
      <c r="K880" s="23">
        <v>0.43342592592592999</v>
      </c>
      <c r="L880" s="22">
        <v>43654</v>
      </c>
      <c r="M880" s="23">
        <v>0.43342592592592999</v>
      </c>
      <c r="N880" s="24">
        <v>20</v>
      </c>
      <c r="O880" s="21" t="s">
        <v>66</v>
      </c>
      <c r="P880" s="46">
        <f>TotalFix[[#This Row],[Confirmed activ. 3 (ILE03)]]</f>
        <v>20</v>
      </c>
      <c r="Q880" s="24">
        <v>20</v>
      </c>
      <c r="R880" s="21" t="s">
        <v>66</v>
      </c>
      <c r="S880" s="21" t="s">
        <v>72</v>
      </c>
    </row>
    <row r="881" spans="1:19" s="21" customFormat="1" x14ac:dyDescent="0.35">
      <c r="A881" s="26">
        <v>1534424</v>
      </c>
      <c r="B881" s="53">
        <v>411579</v>
      </c>
      <c r="C881" s="26">
        <f>VLOOKUP(TotalFix[[#This Row],[Order]],'Total Fix by SS'!B:C,2,0)</f>
        <v>217</v>
      </c>
      <c r="D881" s="21" t="s">
        <v>59</v>
      </c>
      <c r="E881" s="21" t="s">
        <v>82</v>
      </c>
      <c r="F881" s="21" t="s">
        <v>83</v>
      </c>
      <c r="G881" s="21" t="s">
        <v>62</v>
      </c>
      <c r="H881" s="21" t="s">
        <v>84</v>
      </c>
      <c r="I881" s="21" t="s">
        <v>84</v>
      </c>
      <c r="J881" s="22">
        <v>43654</v>
      </c>
      <c r="K881" s="23">
        <v>0.53381944444443996</v>
      </c>
      <c r="L881" s="22">
        <v>43654</v>
      </c>
      <c r="M881" s="23">
        <v>0.53511574074073998</v>
      </c>
      <c r="N881" s="24">
        <v>56</v>
      </c>
      <c r="O881" s="21" t="s">
        <v>65</v>
      </c>
      <c r="P881" s="46">
        <f>TotalFix[[#This Row],[Confirmed activ. 3 (ILE03)]]/60</f>
        <v>0.93333333333333335</v>
      </c>
      <c r="Q881" s="24">
        <v>450</v>
      </c>
      <c r="R881" s="21" t="s">
        <v>66</v>
      </c>
      <c r="S881" s="21" t="s">
        <v>67</v>
      </c>
    </row>
    <row r="882" spans="1:19" s="21" customFormat="1" x14ac:dyDescent="0.35">
      <c r="A882" s="26">
        <v>1534424</v>
      </c>
      <c r="B882" s="53">
        <v>411579</v>
      </c>
      <c r="C882" s="26">
        <f>VLOOKUP(TotalFix[[#This Row],[Order]],'Total Fix by SS'!B:C,2,0)</f>
        <v>217</v>
      </c>
      <c r="D882" s="21" t="s">
        <v>59</v>
      </c>
      <c r="E882" s="21" t="s">
        <v>85</v>
      </c>
      <c r="F882" s="21" t="s">
        <v>86</v>
      </c>
      <c r="G882" s="21" t="s">
        <v>62</v>
      </c>
      <c r="H882" s="21" t="s">
        <v>87</v>
      </c>
      <c r="I882" s="21" t="s">
        <v>87</v>
      </c>
      <c r="J882" s="22">
        <v>43655</v>
      </c>
      <c r="K882" s="23">
        <v>0.42537037037037001</v>
      </c>
      <c r="L882" s="22">
        <v>43655</v>
      </c>
      <c r="M882" s="23">
        <v>0.42537037037037001</v>
      </c>
      <c r="N882" s="24">
        <v>20</v>
      </c>
      <c r="O882" s="21" t="s">
        <v>66</v>
      </c>
      <c r="P882" s="46">
        <f>TotalFix[[#This Row],[Confirmed activ. 3 (ILE03)]]</f>
        <v>20</v>
      </c>
      <c r="Q882" s="24">
        <v>20</v>
      </c>
      <c r="R882" s="21" t="s">
        <v>66</v>
      </c>
      <c r="S882" s="21" t="s">
        <v>72</v>
      </c>
    </row>
    <row r="883" spans="1:19" s="21" customFormat="1" x14ac:dyDescent="0.35">
      <c r="A883" s="26">
        <v>1534424</v>
      </c>
      <c r="B883" s="53">
        <v>411579</v>
      </c>
      <c r="C883" s="26">
        <f>VLOOKUP(TotalFix[[#This Row],[Order]],'Total Fix by SS'!B:C,2,0)</f>
        <v>217</v>
      </c>
      <c r="D883" s="21" t="s">
        <v>59</v>
      </c>
      <c r="E883" s="21" t="s">
        <v>88</v>
      </c>
      <c r="F883" s="21" t="s">
        <v>89</v>
      </c>
      <c r="G883" s="21" t="s">
        <v>90</v>
      </c>
      <c r="H883" s="21" t="s">
        <v>91</v>
      </c>
      <c r="I883" s="21" t="s">
        <v>92</v>
      </c>
      <c r="J883" s="22"/>
      <c r="K883" s="23">
        <v>0</v>
      </c>
      <c r="L883" s="22"/>
      <c r="M883" s="23">
        <v>0</v>
      </c>
      <c r="N883" s="25">
        <v>0</v>
      </c>
      <c r="O883" s="21" t="s">
        <v>93</v>
      </c>
      <c r="P883" s="46"/>
      <c r="Q883" s="24">
        <v>0</v>
      </c>
      <c r="R883" s="21" t="s">
        <v>66</v>
      </c>
      <c r="S883" s="21" t="s">
        <v>94</v>
      </c>
    </row>
    <row r="884" spans="1:19" s="21" customFormat="1" x14ac:dyDescent="0.35">
      <c r="A884" s="26">
        <v>1534424</v>
      </c>
      <c r="B884" s="53">
        <v>411579</v>
      </c>
      <c r="C884" s="26">
        <f>VLOOKUP(TotalFix[[#This Row],[Order]],'Total Fix by SS'!B:C,2,0)</f>
        <v>217</v>
      </c>
      <c r="D884" s="21" t="s">
        <v>59</v>
      </c>
      <c r="E884" s="21" t="s">
        <v>95</v>
      </c>
      <c r="F884" s="21" t="s">
        <v>61</v>
      </c>
      <c r="G884" s="21" t="s">
        <v>62</v>
      </c>
      <c r="H884" s="21" t="s">
        <v>63</v>
      </c>
      <c r="I884" s="21" t="s">
        <v>96</v>
      </c>
      <c r="J884" s="22">
        <v>43655</v>
      </c>
      <c r="K884" s="23">
        <v>0.46402777777777998</v>
      </c>
      <c r="L884" s="22">
        <v>43655</v>
      </c>
      <c r="M884" s="23">
        <v>0.69553240740740996</v>
      </c>
      <c r="N884" s="25">
        <v>4.125</v>
      </c>
      <c r="O884" s="21" t="s">
        <v>77</v>
      </c>
      <c r="P884" s="46">
        <f>TotalFix[[#This Row],[Confirmed activ. 3 (ILE03)]]*60</f>
        <v>247.5</v>
      </c>
      <c r="Q884" s="24">
        <v>40</v>
      </c>
      <c r="R884" s="21" t="s">
        <v>66</v>
      </c>
      <c r="S884" s="21" t="s">
        <v>67</v>
      </c>
    </row>
    <row r="885" spans="1:19" s="21" customFormat="1" x14ac:dyDescent="0.35">
      <c r="A885" s="26">
        <v>1534424</v>
      </c>
      <c r="B885" s="53">
        <v>411579</v>
      </c>
      <c r="C885" s="26">
        <f>VLOOKUP(TotalFix[[#This Row],[Order]],'Total Fix by SS'!B:C,2,0)</f>
        <v>217</v>
      </c>
      <c r="D885" s="21" t="s">
        <v>59</v>
      </c>
      <c r="E885" s="21" t="s">
        <v>97</v>
      </c>
      <c r="F885" s="21" t="s">
        <v>69</v>
      </c>
      <c r="G885" s="21" t="s">
        <v>62</v>
      </c>
      <c r="H885" s="21" t="s">
        <v>70</v>
      </c>
      <c r="I885" s="21" t="s">
        <v>98</v>
      </c>
      <c r="J885" s="22">
        <v>43660</v>
      </c>
      <c r="K885" s="23">
        <v>0.35047453703704001</v>
      </c>
      <c r="L885" s="22">
        <v>43660</v>
      </c>
      <c r="M885" s="23">
        <v>0.35047453703704001</v>
      </c>
      <c r="N885" s="24">
        <v>20</v>
      </c>
      <c r="O885" s="21" t="s">
        <v>66</v>
      </c>
      <c r="P885" s="46">
        <f>TotalFix[[#This Row],[Confirmed activ. 3 (ILE03)]]</f>
        <v>20</v>
      </c>
      <c r="Q885" s="24">
        <v>20</v>
      </c>
      <c r="R885" s="21" t="s">
        <v>66</v>
      </c>
      <c r="S885" s="21" t="s">
        <v>72</v>
      </c>
    </row>
    <row r="886" spans="1:19" s="21" customFormat="1" x14ac:dyDescent="0.35">
      <c r="A886" s="26">
        <v>1534424</v>
      </c>
      <c r="B886" s="53">
        <v>411579</v>
      </c>
      <c r="C886" s="26">
        <f>VLOOKUP(TotalFix[[#This Row],[Order]],'Total Fix by SS'!B:C,2,0)</f>
        <v>217</v>
      </c>
      <c r="D886" s="21" t="s">
        <v>59</v>
      </c>
      <c r="E886" s="21" t="s">
        <v>99</v>
      </c>
      <c r="F886" s="21" t="s">
        <v>69</v>
      </c>
      <c r="G886" s="21" t="s">
        <v>62</v>
      </c>
      <c r="H886" s="21" t="s">
        <v>70</v>
      </c>
      <c r="I886" s="21" t="s">
        <v>100</v>
      </c>
      <c r="J886" s="22">
        <v>43660</v>
      </c>
      <c r="K886" s="23">
        <v>0.35076388888888999</v>
      </c>
      <c r="L886" s="22">
        <v>43660</v>
      </c>
      <c r="M886" s="23">
        <v>0.35076388888888999</v>
      </c>
      <c r="N886" s="24">
        <v>50</v>
      </c>
      <c r="O886" s="21" t="s">
        <v>66</v>
      </c>
      <c r="P886" s="46">
        <f>TotalFix[[#This Row],[Confirmed activ. 3 (ILE03)]]</f>
        <v>50</v>
      </c>
      <c r="Q886" s="24">
        <v>50</v>
      </c>
      <c r="R886" s="21" t="s">
        <v>66</v>
      </c>
      <c r="S886" s="21" t="s">
        <v>72</v>
      </c>
    </row>
    <row r="887" spans="1:19" s="21" customFormat="1" x14ac:dyDescent="0.35">
      <c r="A887" s="26">
        <v>1534424</v>
      </c>
      <c r="B887" s="53">
        <v>411579</v>
      </c>
      <c r="C887" s="26">
        <f>VLOOKUP(TotalFix[[#This Row],[Order]],'Total Fix by SS'!B:C,2,0)</f>
        <v>217</v>
      </c>
      <c r="D887" s="21" t="s">
        <v>59</v>
      </c>
      <c r="E887" s="21" t="s">
        <v>101</v>
      </c>
      <c r="F887" s="21" t="s">
        <v>102</v>
      </c>
      <c r="G887" s="21" t="s">
        <v>62</v>
      </c>
      <c r="H887" s="21" t="s">
        <v>100</v>
      </c>
      <c r="I887" s="21" t="s">
        <v>103</v>
      </c>
      <c r="J887" s="22">
        <v>43660</v>
      </c>
      <c r="K887" s="23">
        <v>0.35085648148148002</v>
      </c>
      <c r="L887" s="22">
        <v>43660</v>
      </c>
      <c r="M887" s="23">
        <v>0.35085648148148002</v>
      </c>
      <c r="N887" s="24">
        <v>10</v>
      </c>
      <c r="O887" s="21" t="s">
        <v>66</v>
      </c>
      <c r="P887" s="46">
        <f>TotalFix[[#This Row],[Confirmed activ. 3 (ILE03)]]</f>
        <v>10</v>
      </c>
      <c r="Q887" s="24">
        <v>10</v>
      </c>
      <c r="R887" s="21" t="s">
        <v>66</v>
      </c>
      <c r="S887" s="21" t="s">
        <v>72</v>
      </c>
    </row>
    <row r="888" spans="1:19" s="21" customFormat="1" x14ac:dyDescent="0.35">
      <c r="A888" s="26">
        <v>1534424</v>
      </c>
      <c r="B888" s="53">
        <v>411579</v>
      </c>
      <c r="C888" s="26">
        <f>VLOOKUP(TotalFix[[#This Row],[Order]],'Total Fix by SS'!B:C,2,0)</f>
        <v>217</v>
      </c>
      <c r="D888" s="21" t="s">
        <v>59</v>
      </c>
      <c r="E888" s="21" t="s">
        <v>104</v>
      </c>
      <c r="F888" s="21" t="s">
        <v>102</v>
      </c>
      <c r="G888" s="21" t="s">
        <v>105</v>
      </c>
      <c r="H888" s="21" t="s">
        <v>100</v>
      </c>
      <c r="I888" s="21" t="s">
        <v>106</v>
      </c>
      <c r="J888" s="22">
        <v>43660</v>
      </c>
      <c r="K888" s="23">
        <v>0.38591435185185002</v>
      </c>
      <c r="L888" s="22">
        <v>43660</v>
      </c>
      <c r="M888" s="23">
        <v>0.38591435185185002</v>
      </c>
      <c r="N888" s="24">
        <v>10</v>
      </c>
      <c r="O888" s="21" t="s">
        <v>66</v>
      </c>
      <c r="P888" s="46">
        <f>TotalFix[[#This Row],[Confirmed activ. 3 (ILE03)]]</f>
        <v>10</v>
      </c>
      <c r="Q888" s="24">
        <v>10</v>
      </c>
      <c r="R888" s="21" t="s">
        <v>66</v>
      </c>
      <c r="S888" s="21" t="s">
        <v>72</v>
      </c>
    </row>
    <row r="889" spans="1:19" s="21" customFormat="1" x14ac:dyDescent="0.35">
      <c r="A889" s="26">
        <v>1534424</v>
      </c>
      <c r="B889" s="53">
        <v>411579</v>
      </c>
      <c r="C889" s="26">
        <f>VLOOKUP(TotalFix[[#This Row],[Order]],'Total Fix by SS'!B:C,2,0)</f>
        <v>217</v>
      </c>
      <c r="D889" s="21" t="s">
        <v>107</v>
      </c>
      <c r="E889" s="21" t="s">
        <v>60</v>
      </c>
      <c r="F889" s="21" t="s">
        <v>61</v>
      </c>
      <c r="G889" s="21" t="s">
        <v>90</v>
      </c>
      <c r="H889" s="21" t="s">
        <v>63</v>
      </c>
      <c r="I889" s="21" t="s">
        <v>108</v>
      </c>
      <c r="J889" s="22">
        <v>43642</v>
      </c>
      <c r="K889" s="23">
        <v>0.56028935185185003</v>
      </c>
      <c r="L889" s="22">
        <v>43654</v>
      </c>
      <c r="M889" s="23">
        <v>0.39060185185184998</v>
      </c>
      <c r="N889" s="25">
        <v>23.302</v>
      </c>
      <c r="O889" s="21" t="s">
        <v>77</v>
      </c>
      <c r="P889" s="46">
        <f>TotalFix[[#This Row],[Confirmed activ. 3 (ILE03)]]*60</f>
        <v>1398.12</v>
      </c>
      <c r="Q889" s="24">
        <v>1</v>
      </c>
      <c r="R889" s="21" t="s">
        <v>66</v>
      </c>
      <c r="S889" s="21" t="s">
        <v>67</v>
      </c>
    </row>
    <row r="890" spans="1:19" s="21" customFormat="1" x14ac:dyDescent="0.35">
      <c r="A890" s="26">
        <v>1534424</v>
      </c>
      <c r="B890" s="53">
        <v>411579</v>
      </c>
      <c r="C890" s="26">
        <f>VLOOKUP(TotalFix[[#This Row],[Order]],'Total Fix by SS'!B:C,2,0)</f>
        <v>217</v>
      </c>
      <c r="D890" s="21" t="s">
        <v>109</v>
      </c>
      <c r="E890" s="21" t="s">
        <v>82</v>
      </c>
      <c r="F890" s="21" t="s">
        <v>83</v>
      </c>
      <c r="G890" s="21" t="s">
        <v>90</v>
      </c>
      <c r="H890" s="21" t="s">
        <v>84</v>
      </c>
      <c r="I890" s="21" t="s">
        <v>110</v>
      </c>
      <c r="J890" s="22"/>
      <c r="K890" s="23">
        <v>0</v>
      </c>
      <c r="L890" s="22"/>
      <c r="M890" s="23">
        <v>0</v>
      </c>
      <c r="N890" s="25">
        <v>0</v>
      </c>
      <c r="O890" s="21" t="s">
        <v>93</v>
      </c>
      <c r="P890" s="46"/>
      <c r="Q890" s="24">
        <v>5</v>
      </c>
      <c r="R890" s="21" t="s">
        <v>66</v>
      </c>
      <c r="S890" s="21" t="s">
        <v>94</v>
      </c>
    </row>
    <row r="891" spans="1:19" s="21" customFormat="1" x14ac:dyDescent="0.35">
      <c r="A891" s="26">
        <v>1534425</v>
      </c>
      <c r="B891" s="53">
        <v>411579</v>
      </c>
      <c r="C891" s="26">
        <f>VLOOKUP(TotalFix[[#This Row],[Order]],'Total Fix by SS'!B:C,2,0)</f>
        <v>218</v>
      </c>
      <c r="D891" s="21" t="s">
        <v>59</v>
      </c>
      <c r="E891" s="21" t="s">
        <v>60</v>
      </c>
      <c r="F891" s="21" t="s">
        <v>61</v>
      </c>
      <c r="G891" s="21" t="s">
        <v>62</v>
      </c>
      <c r="H891" s="21" t="s">
        <v>63</v>
      </c>
      <c r="I891" s="21" t="s">
        <v>64</v>
      </c>
      <c r="J891" s="22">
        <v>43643</v>
      </c>
      <c r="K891" s="23">
        <v>0.47651620370370001</v>
      </c>
      <c r="L891" s="22">
        <v>43643</v>
      </c>
      <c r="M891" s="23">
        <v>0.47939814814815002</v>
      </c>
      <c r="N891" s="25">
        <v>1.083</v>
      </c>
      <c r="O891" s="21" t="s">
        <v>66</v>
      </c>
      <c r="P891" s="46">
        <f>TotalFix[[#This Row],[Confirmed activ. 3 (ILE03)]]</f>
        <v>1.083</v>
      </c>
      <c r="Q891" s="24">
        <v>20</v>
      </c>
      <c r="R891" s="21" t="s">
        <v>66</v>
      </c>
      <c r="S891" s="21" t="s">
        <v>67</v>
      </c>
    </row>
    <row r="892" spans="1:19" s="21" customFormat="1" x14ac:dyDescent="0.35">
      <c r="A892" s="26">
        <v>1534425</v>
      </c>
      <c r="B892" s="53">
        <v>411579</v>
      </c>
      <c r="C892" s="26">
        <f>VLOOKUP(TotalFix[[#This Row],[Order]],'Total Fix by SS'!B:C,2,0)</f>
        <v>218</v>
      </c>
      <c r="D892" s="21" t="s">
        <v>59</v>
      </c>
      <c r="E892" s="21" t="s">
        <v>68</v>
      </c>
      <c r="F892" s="21" t="s">
        <v>69</v>
      </c>
      <c r="G892" s="21" t="s">
        <v>62</v>
      </c>
      <c r="H892" s="21" t="s">
        <v>70</v>
      </c>
      <c r="I892" s="21" t="s">
        <v>71</v>
      </c>
      <c r="J892" s="22">
        <v>43643</v>
      </c>
      <c r="K892" s="23">
        <v>0.50530092592593001</v>
      </c>
      <c r="L892" s="22">
        <v>43643</v>
      </c>
      <c r="M892" s="23">
        <v>0.50530092592593001</v>
      </c>
      <c r="N892" s="24">
        <v>30</v>
      </c>
      <c r="O892" s="21" t="s">
        <v>66</v>
      </c>
      <c r="P892" s="46">
        <f>TotalFix[[#This Row],[Confirmed activ. 3 (ILE03)]]</f>
        <v>30</v>
      </c>
      <c r="Q892" s="24">
        <v>30</v>
      </c>
      <c r="R892" s="21" t="s">
        <v>66</v>
      </c>
      <c r="S892" s="21" t="s">
        <v>72</v>
      </c>
    </row>
    <row r="893" spans="1:19" s="21" customFormat="1" x14ac:dyDescent="0.35">
      <c r="A893" s="26">
        <v>1534425</v>
      </c>
      <c r="B893" s="53">
        <v>411579</v>
      </c>
      <c r="C893" s="26">
        <f>VLOOKUP(TotalFix[[#This Row],[Order]],'Total Fix by SS'!B:C,2,0)</f>
        <v>218</v>
      </c>
      <c r="D893" s="21" t="s">
        <v>59</v>
      </c>
      <c r="E893" s="21" t="s">
        <v>73</v>
      </c>
      <c r="F893" s="21" t="s">
        <v>61</v>
      </c>
      <c r="G893" s="21" t="s">
        <v>62</v>
      </c>
      <c r="H893" s="21" t="s">
        <v>63</v>
      </c>
      <c r="I893" s="21" t="s">
        <v>74</v>
      </c>
      <c r="J893" s="22">
        <v>43653</v>
      </c>
      <c r="K893" s="23">
        <v>0.42376157407407</v>
      </c>
      <c r="L893" s="22">
        <v>43653</v>
      </c>
      <c r="M893" s="23">
        <v>0.47974537037037002</v>
      </c>
      <c r="N893" s="25">
        <v>1.3440000000000001</v>
      </c>
      <c r="O893" s="21" t="s">
        <v>77</v>
      </c>
      <c r="P893" s="46">
        <f>TotalFix[[#This Row],[Confirmed activ. 3 (ILE03)]]*60</f>
        <v>80.64</v>
      </c>
      <c r="Q893" s="24">
        <v>200</v>
      </c>
      <c r="R893" s="21" t="s">
        <v>66</v>
      </c>
      <c r="S893" s="21" t="s">
        <v>67</v>
      </c>
    </row>
    <row r="894" spans="1:19" s="21" customFormat="1" x14ac:dyDescent="0.35">
      <c r="A894" s="26">
        <v>1534425</v>
      </c>
      <c r="B894" s="53">
        <v>411579</v>
      </c>
      <c r="C894" s="26">
        <f>VLOOKUP(TotalFix[[#This Row],[Order]],'Total Fix by SS'!B:C,2,0)</f>
        <v>218</v>
      </c>
      <c r="D894" s="21" t="s">
        <v>59</v>
      </c>
      <c r="E894" s="21" t="s">
        <v>75</v>
      </c>
      <c r="F894" s="21" t="s">
        <v>61</v>
      </c>
      <c r="G894" s="21" t="s">
        <v>62</v>
      </c>
      <c r="H894" s="21" t="s">
        <v>63</v>
      </c>
      <c r="I894" s="21" t="s">
        <v>76</v>
      </c>
      <c r="J894" s="22">
        <v>43653</v>
      </c>
      <c r="K894" s="23">
        <v>0.50425925925925996</v>
      </c>
      <c r="L894" s="22">
        <v>43653</v>
      </c>
      <c r="M894" s="23">
        <v>0.74818287037037001</v>
      </c>
      <c r="N894" s="25">
        <v>5.8540000000000001</v>
      </c>
      <c r="O894" s="21" t="s">
        <v>77</v>
      </c>
      <c r="P894" s="46">
        <f>TotalFix[[#This Row],[Confirmed activ. 3 (ILE03)]]*60</f>
        <v>351.24</v>
      </c>
      <c r="Q894" s="24">
        <v>500</v>
      </c>
      <c r="R894" s="21" t="s">
        <v>66</v>
      </c>
      <c r="S894" s="21" t="s">
        <v>67</v>
      </c>
    </row>
    <row r="895" spans="1:19" s="21" customFormat="1" x14ac:dyDescent="0.35">
      <c r="A895" s="26">
        <v>1534425</v>
      </c>
      <c r="B895" s="53">
        <v>411579</v>
      </c>
      <c r="C895" s="26">
        <f>VLOOKUP(TotalFix[[#This Row],[Order]],'Total Fix by SS'!B:C,2,0)</f>
        <v>218</v>
      </c>
      <c r="D895" s="21" t="s">
        <v>59</v>
      </c>
      <c r="E895" s="21" t="s">
        <v>78</v>
      </c>
      <c r="F895" s="21" t="s">
        <v>69</v>
      </c>
      <c r="G895" s="21" t="s">
        <v>62</v>
      </c>
      <c r="H895" s="21" t="s">
        <v>70</v>
      </c>
      <c r="I895" s="21" t="s">
        <v>79</v>
      </c>
      <c r="J895" s="22">
        <v>43654</v>
      </c>
      <c r="K895" s="23">
        <v>0.53745370370370005</v>
      </c>
      <c r="L895" s="22">
        <v>43654</v>
      </c>
      <c r="M895" s="23">
        <v>0.53745370370370005</v>
      </c>
      <c r="N895" s="24">
        <v>20</v>
      </c>
      <c r="O895" s="21" t="s">
        <v>66</v>
      </c>
      <c r="P895" s="46">
        <f>TotalFix[[#This Row],[Confirmed activ. 3 (ILE03)]]</f>
        <v>20</v>
      </c>
      <c r="Q895" s="24">
        <v>20</v>
      </c>
      <c r="R895" s="21" t="s">
        <v>66</v>
      </c>
      <c r="S895" s="21" t="s">
        <v>72</v>
      </c>
    </row>
    <row r="896" spans="1:19" s="21" customFormat="1" x14ac:dyDescent="0.35">
      <c r="A896" s="26">
        <v>1534425</v>
      </c>
      <c r="B896" s="53">
        <v>411579</v>
      </c>
      <c r="C896" s="26">
        <f>VLOOKUP(TotalFix[[#This Row],[Order]],'Total Fix by SS'!B:C,2,0)</f>
        <v>218</v>
      </c>
      <c r="D896" s="21" t="s">
        <v>59</v>
      </c>
      <c r="E896" s="21" t="s">
        <v>80</v>
      </c>
      <c r="F896" s="21" t="s">
        <v>69</v>
      </c>
      <c r="G896" s="21" t="s">
        <v>62</v>
      </c>
      <c r="H896" s="21" t="s">
        <v>70</v>
      </c>
      <c r="I896" s="21" t="s">
        <v>81</v>
      </c>
      <c r="J896" s="22">
        <v>43654</v>
      </c>
      <c r="K896" s="23">
        <v>0.65701388888889001</v>
      </c>
      <c r="L896" s="22">
        <v>43654</v>
      </c>
      <c r="M896" s="23">
        <v>0.65701388888889001</v>
      </c>
      <c r="N896" s="24">
        <v>20</v>
      </c>
      <c r="O896" s="21" t="s">
        <v>66</v>
      </c>
      <c r="P896" s="46">
        <f>TotalFix[[#This Row],[Confirmed activ. 3 (ILE03)]]</f>
        <v>20</v>
      </c>
      <c r="Q896" s="24">
        <v>20</v>
      </c>
      <c r="R896" s="21" t="s">
        <v>66</v>
      </c>
      <c r="S896" s="21" t="s">
        <v>72</v>
      </c>
    </row>
    <row r="897" spans="1:19" s="21" customFormat="1" x14ac:dyDescent="0.35">
      <c r="A897" s="26">
        <v>1534425</v>
      </c>
      <c r="B897" s="53">
        <v>411579</v>
      </c>
      <c r="C897" s="26">
        <f>VLOOKUP(TotalFix[[#This Row],[Order]],'Total Fix by SS'!B:C,2,0)</f>
        <v>218</v>
      </c>
      <c r="D897" s="21" t="s">
        <v>59</v>
      </c>
      <c r="E897" s="21" t="s">
        <v>82</v>
      </c>
      <c r="F897" s="21" t="s">
        <v>83</v>
      </c>
      <c r="G897" s="21" t="s">
        <v>62</v>
      </c>
      <c r="H897" s="21" t="s">
        <v>84</v>
      </c>
      <c r="I897" s="21" t="s">
        <v>84</v>
      </c>
      <c r="J897" s="22">
        <v>43654</v>
      </c>
      <c r="K897" s="23">
        <v>0.66212962962962996</v>
      </c>
      <c r="L897" s="22">
        <v>43655</v>
      </c>
      <c r="M897" s="23">
        <v>0.74699074074074001</v>
      </c>
      <c r="N897" s="25">
        <v>3.657</v>
      </c>
      <c r="O897" s="21" t="s">
        <v>77</v>
      </c>
      <c r="P897" s="46">
        <f>TotalFix[[#This Row],[Confirmed activ. 3 (ILE03)]]*60</f>
        <v>219.42000000000002</v>
      </c>
      <c r="Q897" s="24">
        <v>450</v>
      </c>
      <c r="R897" s="21" t="s">
        <v>66</v>
      </c>
      <c r="S897" s="21" t="s">
        <v>67</v>
      </c>
    </row>
    <row r="898" spans="1:19" s="21" customFormat="1" x14ac:dyDescent="0.35">
      <c r="A898" s="26">
        <v>1534425</v>
      </c>
      <c r="B898" s="53">
        <v>411579</v>
      </c>
      <c r="C898" s="26">
        <f>VLOOKUP(TotalFix[[#This Row],[Order]],'Total Fix by SS'!B:C,2,0)</f>
        <v>218</v>
      </c>
      <c r="D898" s="21" t="s">
        <v>59</v>
      </c>
      <c r="E898" s="21" t="s">
        <v>85</v>
      </c>
      <c r="F898" s="21" t="s">
        <v>86</v>
      </c>
      <c r="G898" s="21" t="s">
        <v>62</v>
      </c>
      <c r="H898" s="21" t="s">
        <v>87</v>
      </c>
      <c r="I898" s="21" t="s">
        <v>87</v>
      </c>
      <c r="J898" s="22">
        <v>43656</v>
      </c>
      <c r="K898" s="23">
        <v>0.33737268518518998</v>
      </c>
      <c r="L898" s="22">
        <v>43656</v>
      </c>
      <c r="M898" s="23">
        <v>0.33737268518518998</v>
      </c>
      <c r="N898" s="24">
        <v>20</v>
      </c>
      <c r="O898" s="21" t="s">
        <v>66</v>
      </c>
      <c r="P898" s="46">
        <f>TotalFix[[#This Row],[Confirmed activ. 3 (ILE03)]]</f>
        <v>20</v>
      </c>
      <c r="Q898" s="24">
        <v>20</v>
      </c>
      <c r="R898" s="21" t="s">
        <v>66</v>
      </c>
      <c r="S898" s="21" t="s">
        <v>72</v>
      </c>
    </row>
    <row r="899" spans="1:19" s="21" customFormat="1" x14ac:dyDescent="0.35">
      <c r="A899" s="26">
        <v>1534425</v>
      </c>
      <c r="B899" s="53">
        <v>411579</v>
      </c>
      <c r="C899" s="26">
        <f>VLOOKUP(TotalFix[[#This Row],[Order]],'Total Fix by SS'!B:C,2,0)</f>
        <v>218</v>
      </c>
      <c r="D899" s="21" t="s">
        <v>59</v>
      </c>
      <c r="E899" s="21" t="s">
        <v>88</v>
      </c>
      <c r="F899" s="21" t="s">
        <v>89</v>
      </c>
      <c r="G899" s="21" t="s">
        <v>90</v>
      </c>
      <c r="H899" s="21" t="s">
        <v>91</v>
      </c>
      <c r="I899" s="21" t="s">
        <v>92</v>
      </c>
      <c r="J899" s="22"/>
      <c r="K899" s="23">
        <v>0</v>
      </c>
      <c r="L899" s="22"/>
      <c r="M899" s="23">
        <v>0</v>
      </c>
      <c r="N899" s="25">
        <v>0</v>
      </c>
      <c r="O899" s="21" t="s">
        <v>93</v>
      </c>
      <c r="P899" s="46"/>
      <c r="Q899" s="24">
        <v>0</v>
      </c>
      <c r="R899" s="21" t="s">
        <v>66</v>
      </c>
      <c r="S899" s="21" t="s">
        <v>94</v>
      </c>
    </row>
    <row r="900" spans="1:19" s="21" customFormat="1" x14ac:dyDescent="0.35">
      <c r="A900" s="26">
        <v>1534425</v>
      </c>
      <c r="B900" s="53">
        <v>411579</v>
      </c>
      <c r="C900" s="26">
        <f>VLOOKUP(TotalFix[[#This Row],[Order]],'Total Fix by SS'!B:C,2,0)</f>
        <v>218</v>
      </c>
      <c r="D900" s="21" t="s">
        <v>59</v>
      </c>
      <c r="E900" s="21" t="s">
        <v>95</v>
      </c>
      <c r="F900" s="21" t="s">
        <v>61</v>
      </c>
      <c r="G900" s="21" t="s">
        <v>62</v>
      </c>
      <c r="H900" s="21" t="s">
        <v>63</v>
      </c>
      <c r="I900" s="21" t="s">
        <v>96</v>
      </c>
      <c r="J900" s="22">
        <v>43656</v>
      </c>
      <c r="K900" s="23">
        <v>0.36559027777778003</v>
      </c>
      <c r="L900" s="22">
        <v>43656</v>
      </c>
      <c r="M900" s="23">
        <v>0.67670138888888998</v>
      </c>
      <c r="N900" s="25">
        <v>2.7570000000000001</v>
      </c>
      <c r="O900" s="21" t="s">
        <v>77</v>
      </c>
      <c r="P900" s="46">
        <f>TotalFix[[#This Row],[Confirmed activ. 3 (ILE03)]]*60</f>
        <v>165.42000000000002</v>
      </c>
      <c r="Q900" s="24">
        <v>40</v>
      </c>
      <c r="R900" s="21" t="s">
        <v>66</v>
      </c>
      <c r="S900" s="21" t="s">
        <v>67</v>
      </c>
    </row>
    <row r="901" spans="1:19" s="21" customFormat="1" x14ac:dyDescent="0.35">
      <c r="A901" s="26">
        <v>1534425</v>
      </c>
      <c r="B901" s="53">
        <v>411579</v>
      </c>
      <c r="C901" s="26">
        <f>VLOOKUP(TotalFix[[#This Row],[Order]],'Total Fix by SS'!B:C,2,0)</f>
        <v>218</v>
      </c>
      <c r="D901" s="21" t="s">
        <v>59</v>
      </c>
      <c r="E901" s="21" t="s">
        <v>97</v>
      </c>
      <c r="F901" s="21" t="s">
        <v>69</v>
      </c>
      <c r="G901" s="21" t="s">
        <v>62</v>
      </c>
      <c r="H901" s="21" t="s">
        <v>70</v>
      </c>
      <c r="I901" s="21" t="s">
        <v>98</v>
      </c>
      <c r="J901" s="22">
        <v>43660</v>
      </c>
      <c r="K901" s="23">
        <v>0.51462962962962999</v>
      </c>
      <c r="L901" s="22">
        <v>43660</v>
      </c>
      <c r="M901" s="23">
        <v>0.51462962962962999</v>
      </c>
      <c r="N901" s="24">
        <v>20</v>
      </c>
      <c r="O901" s="21" t="s">
        <v>66</v>
      </c>
      <c r="P901" s="46">
        <f>TotalFix[[#This Row],[Confirmed activ. 3 (ILE03)]]</f>
        <v>20</v>
      </c>
      <c r="Q901" s="24">
        <v>20</v>
      </c>
      <c r="R901" s="21" t="s">
        <v>66</v>
      </c>
      <c r="S901" s="21" t="s">
        <v>72</v>
      </c>
    </row>
    <row r="902" spans="1:19" s="21" customFormat="1" x14ac:dyDescent="0.35">
      <c r="A902" s="26">
        <v>1534425</v>
      </c>
      <c r="B902" s="53">
        <v>411579</v>
      </c>
      <c r="C902" s="26">
        <f>VLOOKUP(TotalFix[[#This Row],[Order]],'Total Fix by SS'!B:C,2,0)</f>
        <v>218</v>
      </c>
      <c r="D902" s="21" t="s">
        <v>59</v>
      </c>
      <c r="E902" s="21" t="s">
        <v>99</v>
      </c>
      <c r="F902" s="21" t="s">
        <v>69</v>
      </c>
      <c r="G902" s="21" t="s">
        <v>62</v>
      </c>
      <c r="H902" s="21" t="s">
        <v>70</v>
      </c>
      <c r="I902" s="21" t="s">
        <v>100</v>
      </c>
      <c r="J902" s="22">
        <v>43660</v>
      </c>
      <c r="K902" s="23">
        <v>0.51471064814815004</v>
      </c>
      <c r="L902" s="22">
        <v>43660</v>
      </c>
      <c r="M902" s="23">
        <v>0.51471064814815004</v>
      </c>
      <c r="N902" s="24">
        <v>50</v>
      </c>
      <c r="O902" s="21" t="s">
        <v>66</v>
      </c>
      <c r="P902" s="46">
        <f>TotalFix[[#This Row],[Confirmed activ. 3 (ILE03)]]</f>
        <v>50</v>
      </c>
      <c r="Q902" s="24">
        <v>50</v>
      </c>
      <c r="R902" s="21" t="s">
        <v>66</v>
      </c>
      <c r="S902" s="21" t="s">
        <v>72</v>
      </c>
    </row>
    <row r="903" spans="1:19" s="21" customFormat="1" x14ac:dyDescent="0.35">
      <c r="A903" s="26">
        <v>1534425</v>
      </c>
      <c r="B903" s="53">
        <v>411579</v>
      </c>
      <c r="C903" s="26">
        <f>VLOOKUP(TotalFix[[#This Row],[Order]],'Total Fix by SS'!B:C,2,0)</f>
        <v>218</v>
      </c>
      <c r="D903" s="21" t="s">
        <v>59</v>
      </c>
      <c r="E903" s="21" t="s">
        <v>101</v>
      </c>
      <c r="F903" s="21" t="s">
        <v>102</v>
      </c>
      <c r="G903" s="21" t="s">
        <v>62</v>
      </c>
      <c r="H903" s="21" t="s">
        <v>100</v>
      </c>
      <c r="I903" s="21" t="s">
        <v>103</v>
      </c>
      <c r="J903" s="22">
        <v>43660</v>
      </c>
      <c r="K903" s="23">
        <v>0.51534722222221996</v>
      </c>
      <c r="L903" s="22">
        <v>43660</v>
      </c>
      <c r="M903" s="23">
        <v>0.51534722222221996</v>
      </c>
      <c r="N903" s="24">
        <v>10</v>
      </c>
      <c r="O903" s="21" t="s">
        <v>66</v>
      </c>
      <c r="P903" s="46">
        <f>TotalFix[[#This Row],[Confirmed activ. 3 (ILE03)]]</f>
        <v>10</v>
      </c>
      <c r="Q903" s="24">
        <v>10</v>
      </c>
      <c r="R903" s="21" t="s">
        <v>66</v>
      </c>
      <c r="S903" s="21" t="s">
        <v>72</v>
      </c>
    </row>
    <row r="904" spans="1:19" s="21" customFormat="1" x14ac:dyDescent="0.35">
      <c r="A904" s="26">
        <v>1534425</v>
      </c>
      <c r="B904" s="53">
        <v>411579</v>
      </c>
      <c r="C904" s="26">
        <f>VLOOKUP(TotalFix[[#This Row],[Order]],'Total Fix by SS'!B:C,2,0)</f>
        <v>218</v>
      </c>
      <c r="D904" s="21" t="s">
        <v>59</v>
      </c>
      <c r="E904" s="21" t="s">
        <v>104</v>
      </c>
      <c r="F904" s="21" t="s">
        <v>102</v>
      </c>
      <c r="G904" s="21" t="s">
        <v>105</v>
      </c>
      <c r="H904" s="21" t="s">
        <v>100</v>
      </c>
      <c r="I904" s="21" t="s">
        <v>106</v>
      </c>
      <c r="J904" s="22">
        <v>43662</v>
      </c>
      <c r="K904" s="23">
        <v>0.38342592592593</v>
      </c>
      <c r="L904" s="22">
        <v>43662</v>
      </c>
      <c r="M904" s="23">
        <v>0.38342592592593</v>
      </c>
      <c r="N904" s="24">
        <v>10</v>
      </c>
      <c r="O904" s="21" t="s">
        <v>66</v>
      </c>
      <c r="P904" s="46">
        <f>TotalFix[[#This Row],[Confirmed activ. 3 (ILE03)]]</f>
        <v>10</v>
      </c>
      <c r="Q904" s="24">
        <v>10</v>
      </c>
      <c r="R904" s="21" t="s">
        <v>66</v>
      </c>
      <c r="S904" s="21" t="s">
        <v>72</v>
      </c>
    </row>
    <row r="905" spans="1:19" s="21" customFormat="1" x14ac:dyDescent="0.35">
      <c r="A905" s="26">
        <v>1534425</v>
      </c>
      <c r="B905" s="53">
        <v>411579</v>
      </c>
      <c r="C905" s="26">
        <f>VLOOKUP(TotalFix[[#This Row],[Order]],'Total Fix by SS'!B:C,2,0)</f>
        <v>218</v>
      </c>
      <c r="D905" s="21" t="s">
        <v>107</v>
      </c>
      <c r="E905" s="21" t="s">
        <v>60</v>
      </c>
      <c r="F905" s="21" t="s">
        <v>61</v>
      </c>
      <c r="G905" s="21" t="s">
        <v>90</v>
      </c>
      <c r="H905" s="21" t="s">
        <v>63</v>
      </c>
      <c r="I905" s="21" t="s">
        <v>108</v>
      </c>
      <c r="J905" s="22"/>
      <c r="K905" s="23">
        <v>0</v>
      </c>
      <c r="L905" s="22"/>
      <c r="M905" s="23">
        <v>0</v>
      </c>
      <c r="N905" s="25">
        <v>0</v>
      </c>
      <c r="O905" s="21" t="s">
        <v>93</v>
      </c>
      <c r="P905" s="46"/>
      <c r="Q905" s="24">
        <v>1</v>
      </c>
      <c r="R905" s="21" t="s">
        <v>66</v>
      </c>
      <c r="S905" s="21" t="s">
        <v>94</v>
      </c>
    </row>
    <row r="906" spans="1:19" s="21" customFormat="1" x14ac:dyDescent="0.35">
      <c r="A906" s="26">
        <v>1534425</v>
      </c>
      <c r="B906" s="53">
        <v>411579</v>
      </c>
      <c r="C906" s="26">
        <f>VLOOKUP(TotalFix[[#This Row],[Order]],'Total Fix by SS'!B:C,2,0)</f>
        <v>218</v>
      </c>
      <c r="D906" s="21" t="s">
        <v>109</v>
      </c>
      <c r="E906" s="21" t="s">
        <v>82</v>
      </c>
      <c r="F906" s="21" t="s">
        <v>83</v>
      </c>
      <c r="G906" s="21" t="s">
        <v>90</v>
      </c>
      <c r="H906" s="21" t="s">
        <v>84</v>
      </c>
      <c r="I906" s="21" t="s">
        <v>110</v>
      </c>
      <c r="J906" s="22"/>
      <c r="K906" s="23">
        <v>0</v>
      </c>
      <c r="L906" s="22"/>
      <c r="M906" s="23">
        <v>0</v>
      </c>
      <c r="N906" s="25">
        <v>0</v>
      </c>
      <c r="O906" s="21" t="s">
        <v>93</v>
      </c>
      <c r="P906" s="46"/>
      <c r="Q906" s="24">
        <v>5</v>
      </c>
      <c r="R906" s="21" t="s">
        <v>66</v>
      </c>
      <c r="S906" s="21" t="s">
        <v>94</v>
      </c>
    </row>
    <row r="907" spans="1:19" s="21" customFormat="1" x14ac:dyDescent="0.35">
      <c r="A907" s="26">
        <v>1534428</v>
      </c>
      <c r="B907" s="53">
        <v>411579</v>
      </c>
      <c r="C907" s="26">
        <f>VLOOKUP(TotalFix[[#This Row],[Order]],'Total Fix by SS'!B:C,2,0)</f>
        <v>219</v>
      </c>
      <c r="D907" s="21" t="s">
        <v>59</v>
      </c>
      <c r="E907" s="21" t="s">
        <v>60</v>
      </c>
      <c r="F907" s="21" t="s">
        <v>61</v>
      </c>
      <c r="G907" s="21" t="s">
        <v>62</v>
      </c>
      <c r="H907" s="21" t="s">
        <v>63</v>
      </c>
      <c r="I907" s="21" t="s">
        <v>64</v>
      </c>
      <c r="J907" s="22">
        <v>43640</v>
      </c>
      <c r="K907" s="23">
        <v>0.64513888888889004</v>
      </c>
      <c r="L907" s="22">
        <v>43640</v>
      </c>
      <c r="M907" s="23">
        <v>0.65839120370369997</v>
      </c>
      <c r="N907" s="25">
        <v>4.7670000000000003</v>
      </c>
      <c r="O907" s="21" t="s">
        <v>66</v>
      </c>
      <c r="P907" s="46">
        <f>TotalFix[[#This Row],[Confirmed activ. 3 (ILE03)]]</f>
        <v>4.7670000000000003</v>
      </c>
      <c r="Q907" s="24">
        <v>20</v>
      </c>
      <c r="R907" s="21" t="s">
        <v>66</v>
      </c>
      <c r="S907" s="21" t="s">
        <v>67</v>
      </c>
    </row>
    <row r="908" spans="1:19" s="21" customFormat="1" x14ac:dyDescent="0.35">
      <c r="A908" s="26">
        <v>1534428</v>
      </c>
      <c r="B908" s="53">
        <v>411579</v>
      </c>
      <c r="C908" s="26">
        <f>VLOOKUP(TotalFix[[#This Row],[Order]],'Total Fix by SS'!B:C,2,0)</f>
        <v>219</v>
      </c>
      <c r="D908" s="21" t="s">
        <v>59</v>
      </c>
      <c r="E908" s="21" t="s">
        <v>68</v>
      </c>
      <c r="F908" s="21" t="s">
        <v>69</v>
      </c>
      <c r="G908" s="21" t="s">
        <v>62</v>
      </c>
      <c r="H908" s="21" t="s">
        <v>70</v>
      </c>
      <c r="I908" s="21" t="s">
        <v>71</v>
      </c>
      <c r="J908" s="22">
        <v>43640</v>
      </c>
      <c r="K908" s="23">
        <v>0.72519675925925997</v>
      </c>
      <c r="L908" s="22">
        <v>43640</v>
      </c>
      <c r="M908" s="23">
        <v>0.72519675925925997</v>
      </c>
      <c r="N908" s="24">
        <v>30</v>
      </c>
      <c r="O908" s="21" t="s">
        <v>66</v>
      </c>
      <c r="P908" s="46">
        <f>TotalFix[[#This Row],[Confirmed activ. 3 (ILE03)]]</f>
        <v>30</v>
      </c>
      <c r="Q908" s="24">
        <v>30</v>
      </c>
      <c r="R908" s="21" t="s">
        <v>66</v>
      </c>
      <c r="S908" s="21" t="s">
        <v>72</v>
      </c>
    </row>
    <row r="909" spans="1:19" s="21" customFormat="1" x14ac:dyDescent="0.35">
      <c r="A909" s="26">
        <v>1534428</v>
      </c>
      <c r="B909" s="53">
        <v>411579</v>
      </c>
      <c r="C909" s="26">
        <f>VLOOKUP(TotalFix[[#This Row],[Order]],'Total Fix by SS'!B:C,2,0)</f>
        <v>219</v>
      </c>
      <c r="D909" s="21" t="s">
        <v>59</v>
      </c>
      <c r="E909" s="21" t="s">
        <v>73</v>
      </c>
      <c r="F909" s="21" t="s">
        <v>61</v>
      </c>
      <c r="G909" s="21" t="s">
        <v>62</v>
      </c>
      <c r="H909" s="21" t="s">
        <v>63</v>
      </c>
      <c r="I909" s="21" t="s">
        <v>74</v>
      </c>
      <c r="J909" s="22">
        <v>43646</v>
      </c>
      <c r="K909" s="23">
        <v>0.32393518518518999</v>
      </c>
      <c r="L909" s="22">
        <v>43646</v>
      </c>
      <c r="M909" s="23">
        <v>0.37174768518519002</v>
      </c>
      <c r="N909" s="25">
        <v>110.863</v>
      </c>
      <c r="O909" s="21" t="s">
        <v>66</v>
      </c>
      <c r="P909" s="46">
        <f>TotalFix[[#This Row],[Confirmed activ. 3 (ILE03)]]</f>
        <v>110.863</v>
      </c>
      <c r="Q909" s="24">
        <v>200</v>
      </c>
      <c r="R909" s="21" t="s">
        <v>66</v>
      </c>
      <c r="S909" s="21" t="s">
        <v>67</v>
      </c>
    </row>
    <row r="910" spans="1:19" s="21" customFormat="1" x14ac:dyDescent="0.35">
      <c r="A910" s="26">
        <v>1534428</v>
      </c>
      <c r="B910" s="53">
        <v>411579</v>
      </c>
      <c r="C910" s="26">
        <f>VLOOKUP(TotalFix[[#This Row],[Order]],'Total Fix by SS'!B:C,2,0)</f>
        <v>219</v>
      </c>
      <c r="D910" s="21" t="s">
        <v>59</v>
      </c>
      <c r="E910" s="21" t="s">
        <v>75</v>
      </c>
      <c r="F910" s="21" t="s">
        <v>61</v>
      </c>
      <c r="G910" s="21" t="s">
        <v>62</v>
      </c>
      <c r="H910" s="21" t="s">
        <v>63</v>
      </c>
      <c r="I910" s="21" t="s">
        <v>76</v>
      </c>
      <c r="J910" s="22">
        <v>43646</v>
      </c>
      <c r="K910" s="23">
        <v>0.37200231481481</v>
      </c>
      <c r="L910" s="22">
        <v>43653</v>
      </c>
      <c r="M910" s="23">
        <v>0.48561342592592999</v>
      </c>
      <c r="N910" s="25">
        <v>35.914999999999999</v>
      </c>
      <c r="O910" s="21" t="s">
        <v>77</v>
      </c>
      <c r="P910" s="46">
        <f>TotalFix[[#This Row],[Confirmed activ. 3 (ILE03)]]*60</f>
        <v>2154.9</v>
      </c>
      <c r="Q910" s="24">
        <v>500</v>
      </c>
      <c r="R910" s="21" t="s">
        <v>66</v>
      </c>
      <c r="S910" s="21" t="s">
        <v>67</v>
      </c>
    </row>
    <row r="911" spans="1:19" s="21" customFormat="1" x14ac:dyDescent="0.35">
      <c r="A911" s="26">
        <v>1534428</v>
      </c>
      <c r="B911" s="53">
        <v>411579</v>
      </c>
      <c r="C911" s="26">
        <f>VLOOKUP(TotalFix[[#This Row],[Order]],'Total Fix by SS'!B:C,2,0)</f>
        <v>219</v>
      </c>
      <c r="D911" s="21" t="s">
        <v>59</v>
      </c>
      <c r="E911" s="21" t="s">
        <v>78</v>
      </c>
      <c r="F911" s="21" t="s">
        <v>69</v>
      </c>
      <c r="G911" s="21" t="s">
        <v>62</v>
      </c>
      <c r="H911" s="21" t="s">
        <v>70</v>
      </c>
      <c r="I911" s="21" t="s">
        <v>79</v>
      </c>
      <c r="J911" s="22">
        <v>43653</v>
      </c>
      <c r="K911" s="23">
        <v>0.57465277777778001</v>
      </c>
      <c r="L911" s="22">
        <v>43653</v>
      </c>
      <c r="M911" s="23">
        <v>0.57465277777778001</v>
      </c>
      <c r="N911" s="24">
        <v>20</v>
      </c>
      <c r="O911" s="21" t="s">
        <v>66</v>
      </c>
      <c r="P911" s="46">
        <f>TotalFix[[#This Row],[Confirmed activ. 3 (ILE03)]]</f>
        <v>20</v>
      </c>
      <c r="Q911" s="24">
        <v>20</v>
      </c>
      <c r="R911" s="21" t="s">
        <v>66</v>
      </c>
      <c r="S911" s="21" t="s">
        <v>72</v>
      </c>
    </row>
    <row r="912" spans="1:19" s="21" customFormat="1" x14ac:dyDescent="0.35">
      <c r="A912" s="26">
        <v>1534428</v>
      </c>
      <c r="B912" s="53">
        <v>411579</v>
      </c>
      <c r="C912" s="26">
        <f>VLOOKUP(TotalFix[[#This Row],[Order]],'Total Fix by SS'!B:C,2,0)</f>
        <v>219</v>
      </c>
      <c r="D912" s="21" t="s">
        <v>59</v>
      </c>
      <c r="E912" s="21" t="s">
        <v>80</v>
      </c>
      <c r="F912" s="21" t="s">
        <v>69</v>
      </c>
      <c r="G912" s="21" t="s">
        <v>62</v>
      </c>
      <c r="H912" s="21" t="s">
        <v>70</v>
      </c>
      <c r="I912" s="21" t="s">
        <v>81</v>
      </c>
      <c r="J912" s="22">
        <v>43653</v>
      </c>
      <c r="K912" s="23">
        <v>0.57474537037036999</v>
      </c>
      <c r="L912" s="22">
        <v>43653</v>
      </c>
      <c r="M912" s="23">
        <v>0.57474537037036999</v>
      </c>
      <c r="N912" s="24">
        <v>20</v>
      </c>
      <c r="O912" s="21" t="s">
        <v>66</v>
      </c>
      <c r="P912" s="46">
        <f>TotalFix[[#This Row],[Confirmed activ. 3 (ILE03)]]</f>
        <v>20</v>
      </c>
      <c r="Q912" s="24">
        <v>20</v>
      </c>
      <c r="R912" s="21" t="s">
        <v>66</v>
      </c>
      <c r="S912" s="21" t="s">
        <v>72</v>
      </c>
    </row>
    <row r="913" spans="1:19" s="21" customFormat="1" x14ac:dyDescent="0.35">
      <c r="A913" s="26">
        <v>1534428</v>
      </c>
      <c r="B913" s="53">
        <v>411579</v>
      </c>
      <c r="C913" s="26">
        <f>VLOOKUP(TotalFix[[#This Row],[Order]],'Total Fix by SS'!B:C,2,0)</f>
        <v>219</v>
      </c>
      <c r="D913" s="21" t="s">
        <v>59</v>
      </c>
      <c r="E913" s="21" t="s">
        <v>82</v>
      </c>
      <c r="F913" s="21" t="s">
        <v>83</v>
      </c>
      <c r="G913" s="21" t="s">
        <v>62</v>
      </c>
      <c r="H913" s="21" t="s">
        <v>84</v>
      </c>
      <c r="I913" s="21" t="s">
        <v>84</v>
      </c>
      <c r="J913" s="22">
        <v>43653</v>
      </c>
      <c r="K913" s="23">
        <v>0.60780092592593005</v>
      </c>
      <c r="L913" s="22">
        <v>43654</v>
      </c>
      <c r="M913" s="23">
        <v>0.60596064814814998</v>
      </c>
      <c r="N913" s="25">
        <v>9.85</v>
      </c>
      <c r="O913" s="21" t="s">
        <v>77</v>
      </c>
      <c r="P913" s="46">
        <f>TotalFix[[#This Row],[Confirmed activ. 3 (ILE03)]]*60</f>
        <v>591</v>
      </c>
      <c r="Q913" s="24">
        <v>450</v>
      </c>
      <c r="R913" s="21" t="s">
        <v>66</v>
      </c>
      <c r="S913" s="21" t="s">
        <v>67</v>
      </c>
    </row>
    <row r="914" spans="1:19" s="21" customFormat="1" x14ac:dyDescent="0.35">
      <c r="A914" s="26">
        <v>1534428</v>
      </c>
      <c r="B914" s="53">
        <v>411579</v>
      </c>
      <c r="C914" s="26">
        <f>VLOOKUP(TotalFix[[#This Row],[Order]],'Total Fix by SS'!B:C,2,0)</f>
        <v>219</v>
      </c>
      <c r="D914" s="21" t="s">
        <v>59</v>
      </c>
      <c r="E914" s="21" t="s">
        <v>85</v>
      </c>
      <c r="F914" s="21" t="s">
        <v>86</v>
      </c>
      <c r="G914" s="21" t="s">
        <v>62</v>
      </c>
      <c r="H914" s="21" t="s">
        <v>87</v>
      </c>
      <c r="I914" s="21" t="s">
        <v>87</v>
      </c>
      <c r="J914" s="22">
        <v>43664</v>
      </c>
      <c r="K914" s="23">
        <v>0.58825231481481</v>
      </c>
      <c r="L914" s="22">
        <v>43664</v>
      </c>
      <c r="M914" s="23">
        <v>0.58825231481481</v>
      </c>
      <c r="N914" s="24">
        <v>20</v>
      </c>
      <c r="O914" s="21" t="s">
        <v>66</v>
      </c>
      <c r="P914" s="46">
        <f>TotalFix[[#This Row],[Confirmed activ. 3 (ILE03)]]</f>
        <v>20</v>
      </c>
      <c r="Q914" s="24">
        <v>20</v>
      </c>
      <c r="R914" s="21" t="s">
        <v>66</v>
      </c>
      <c r="S914" s="21" t="s">
        <v>72</v>
      </c>
    </row>
    <row r="915" spans="1:19" s="21" customFormat="1" x14ac:dyDescent="0.35">
      <c r="A915" s="26">
        <v>1534428</v>
      </c>
      <c r="B915" s="53">
        <v>411579</v>
      </c>
      <c r="C915" s="26">
        <f>VLOOKUP(TotalFix[[#This Row],[Order]],'Total Fix by SS'!B:C,2,0)</f>
        <v>219</v>
      </c>
      <c r="D915" s="21" t="s">
        <v>59</v>
      </c>
      <c r="E915" s="21" t="s">
        <v>95</v>
      </c>
      <c r="F915" s="21" t="s">
        <v>61</v>
      </c>
      <c r="G915" s="21" t="s">
        <v>62</v>
      </c>
      <c r="H915" s="21" t="s">
        <v>63</v>
      </c>
      <c r="I915" s="21" t="s">
        <v>96</v>
      </c>
      <c r="J915" s="22">
        <v>43664</v>
      </c>
      <c r="K915" s="23">
        <v>0.63891203703704003</v>
      </c>
      <c r="L915" s="22">
        <v>43664</v>
      </c>
      <c r="M915" s="23">
        <v>0.64997685185184995</v>
      </c>
      <c r="N915" s="25">
        <v>5.3840000000000003</v>
      </c>
      <c r="O915" s="21" t="s">
        <v>66</v>
      </c>
      <c r="P915" s="46">
        <f>TotalFix[[#This Row],[Confirmed activ. 3 (ILE03)]]</f>
        <v>5.3840000000000003</v>
      </c>
      <c r="Q915" s="24">
        <v>40</v>
      </c>
      <c r="R915" s="21" t="s">
        <v>66</v>
      </c>
      <c r="S915" s="21" t="s">
        <v>67</v>
      </c>
    </row>
    <row r="916" spans="1:19" s="21" customFormat="1" x14ac:dyDescent="0.35">
      <c r="A916" s="26">
        <v>1534428</v>
      </c>
      <c r="B916" s="53">
        <v>411579</v>
      </c>
      <c r="C916" s="26">
        <f>VLOOKUP(TotalFix[[#This Row],[Order]],'Total Fix by SS'!B:C,2,0)</f>
        <v>219</v>
      </c>
      <c r="D916" s="21" t="s">
        <v>59</v>
      </c>
      <c r="E916" s="21" t="s">
        <v>97</v>
      </c>
      <c r="F916" s="21" t="s">
        <v>69</v>
      </c>
      <c r="G916" s="21" t="s">
        <v>62</v>
      </c>
      <c r="H916" s="21" t="s">
        <v>70</v>
      </c>
      <c r="I916" s="21" t="s">
        <v>98</v>
      </c>
      <c r="J916" s="22">
        <v>43664</v>
      </c>
      <c r="K916" s="23">
        <v>0.65620370370369996</v>
      </c>
      <c r="L916" s="22">
        <v>43664</v>
      </c>
      <c r="M916" s="23">
        <v>0.65620370370369996</v>
      </c>
      <c r="N916" s="24">
        <v>20</v>
      </c>
      <c r="O916" s="21" t="s">
        <v>66</v>
      </c>
      <c r="P916" s="46">
        <f>TotalFix[[#This Row],[Confirmed activ. 3 (ILE03)]]</f>
        <v>20</v>
      </c>
      <c r="Q916" s="24">
        <v>20</v>
      </c>
      <c r="R916" s="21" t="s">
        <v>66</v>
      </c>
      <c r="S916" s="21" t="s">
        <v>72</v>
      </c>
    </row>
    <row r="917" spans="1:19" s="21" customFormat="1" x14ac:dyDescent="0.35">
      <c r="A917" s="26">
        <v>1534428</v>
      </c>
      <c r="B917" s="53">
        <v>411579</v>
      </c>
      <c r="C917" s="26">
        <f>VLOOKUP(TotalFix[[#This Row],[Order]],'Total Fix by SS'!B:C,2,0)</f>
        <v>219</v>
      </c>
      <c r="D917" s="21" t="s">
        <v>59</v>
      </c>
      <c r="E917" s="21" t="s">
        <v>99</v>
      </c>
      <c r="F917" s="21" t="s">
        <v>69</v>
      </c>
      <c r="G917" s="21" t="s">
        <v>62</v>
      </c>
      <c r="H917" s="21" t="s">
        <v>70</v>
      </c>
      <c r="I917" s="21" t="s">
        <v>100</v>
      </c>
      <c r="J917" s="22">
        <v>43667</v>
      </c>
      <c r="K917" s="23">
        <v>0.40415509259259003</v>
      </c>
      <c r="L917" s="22">
        <v>43667</v>
      </c>
      <c r="M917" s="23">
        <v>0.40415509259259003</v>
      </c>
      <c r="N917" s="24">
        <v>50</v>
      </c>
      <c r="O917" s="21" t="s">
        <v>66</v>
      </c>
      <c r="P917" s="46">
        <f>TotalFix[[#This Row],[Confirmed activ. 3 (ILE03)]]</f>
        <v>50</v>
      </c>
      <c r="Q917" s="24">
        <v>50</v>
      </c>
      <c r="R917" s="21" t="s">
        <v>66</v>
      </c>
      <c r="S917" s="21" t="s">
        <v>72</v>
      </c>
    </row>
    <row r="918" spans="1:19" s="21" customFormat="1" x14ac:dyDescent="0.35">
      <c r="A918" s="26">
        <v>1534428</v>
      </c>
      <c r="B918" s="53">
        <v>411579</v>
      </c>
      <c r="C918" s="26">
        <f>VLOOKUP(TotalFix[[#This Row],[Order]],'Total Fix by SS'!B:C,2,0)</f>
        <v>219</v>
      </c>
      <c r="D918" s="21" t="s">
        <v>59</v>
      </c>
      <c r="E918" s="21" t="s">
        <v>104</v>
      </c>
      <c r="F918" s="21" t="s">
        <v>102</v>
      </c>
      <c r="G918" s="21" t="s">
        <v>105</v>
      </c>
      <c r="H918" s="21" t="s">
        <v>100</v>
      </c>
      <c r="I918" s="21" t="s">
        <v>106</v>
      </c>
      <c r="J918" s="22">
        <v>43667</v>
      </c>
      <c r="K918" s="23">
        <v>0.41277777777778002</v>
      </c>
      <c r="L918" s="22">
        <v>43667</v>
      </c>
      <c r="M918" s="23">
        <v>0.41277777777778002</v>
      </c>
      <c r="N918" s="24">
        <v>10</v>
      </c>
      <c r="O918" s="21" t="s">
        <v>66</v>
      </c>
      <c r="P918" s="46">
        <f>TotalFix[[#This Row],[Confirmed activ. 3 (ILE03)]]</f>
        <v>10</v>
      </c>
      <c r="Q918" s="24">
        <v>10</v>
      </c>
      <c r="R918" s="21" t="s">
        <v>66</v>
      </c>
      <c r="S918" s="21" t="s">
        <v>72</v>
      </c>
    </row>
    <row r="919" spans="1:19" s="21" customFormat="1" x14ac:dyDescent="0.35">
      <c r="A919" s="26">
        <v>1534428</v>
      </c>
      <c r="B919" s="53">
        <v>411579</v>
      </c>
      <c r="C919" s="26">
        <f>VLOOKUP(TotalFix[[#This Row],[Order]],'Total Fix by SS'!B:C,2,0)</f>
        <v>219</v>
      </c>
      <c r="D919" s="21" t="s">
        <v>107</v>
      </c>
      <c r="E919" s="21" t="s">
        <v>60</v>
      </c>
      <c r="F919" s="21" t="s">
        <v>61</v>
      </c>
      <c r="G919" s="21" t="s">
        <v>90</v>
      </c>
      <c r="H919" s="21" t="s">
        <v>63</v>
      </c>
      <c r="I919" s="21" t="s">
        <v>108</v>
      </c>
      <c r="J919" s="22"/>
      <c r="K919" s="23">
        <v>0</v>
      </c>
      <c r="L919" s="22"/>
      <c r="M919" s="23">
        <v>0</v>
      </c>
      <c r="N919" s="25">
        <v>0</v>
      </c>
      <c r="O919" s="21" t="s">
        <v>93</v>
      </c>
      <c r="P919" s="46"/>
      <c r="Q919" s="24">
        <v>1</v>
      </c>
      <c r="R919" s="21" t="s">
        <v>66</v>
      </c>
      <c r="S919" s="21" t="s">
        <v>94</v>
      </c>
    </row>
    <row r="920" spans="1:19" s="21" customFormat="1" x14ac:dyDescent="0.35">
      <c r="A920" s="26">
        <v>1534428</v>
      </c>
      <c r="B920" s="53">
        <v>411579</v>
      </c>
      <c r="C920" s="26">
        <f>VLOOKUP(TotalFix[[#This Row],[Order]],'Total Fix by SS'!B:C,2,0)</f>
        <v>219</v>
      </c>
      <c r="D920" s="21" t="s">
        <v>109</v>
      </c>
      <c r="E920" s="21" t="s">
        <v>82</v>
      </c>
      <c r="F920" s="21" t="s">
        <v>83</v>
      </c>
      <c r="G920" s="21" t="s">
        <v>90</v>
      </c>
      <c r="H920" s="21" t="s">
        <v>84</v>
      </c>
      <c r="I920" s="21" t="s">
        <v>110</v>
      </c>
      <c r="J920" s="22"/>
      <c r="K920" s="23">
        <v>0</v>
      </c>
      <c r="L920" s="22"/>
      <c r="M920" s="23">
        <v>0</v>
      </c>
      <c r="N920" s="25">
        <v>0</v>
      </c>
      <c r="O920" s="21" t="s">
        <v>93</v>
      </c>
      <c r="P920" s="46"/>
      <c r="Q920" s="24">
        <v>5</v>
      </c>
      <c r="R920" s="21" t="s">
        <v>66</v>
      </c>
      <c r="S920" s="21" t="s">
        <v>94</v>
      </c>
    </row>
    <row r="921" spans="1:19" s="21" customFormat="1" x14ac:dyDescent="0.35">
      <c r="A921" s="26">
        <v>1534428</v>
      </c>
      <c r="B921" s="53">
        <v>411579</v>
      </c>
      <c r="C921" s="26">
        <f>VLOOKUP(TotalFix[[#This Row],[Order]],'Total Fix by SS'!B:C,2,0)</f>
        <v>219</v>
      </c>
      <c r="D921" s="21" t="s">
        <v>133</v>
      </c>
      <c r="E921" s="21" t="s">
        <v>82</v>
      </c>
      <c r="F921" s="21" t="s">
        <v>83</v>
      </c>
      <c r="G921" s="21" t="s">
        <v>90</v>
      </c>
      <c r="H921" s="21" t="s">
        <v>84</v>
      </c>
      <c r="I921" s="21" t="s">
        <v>134</v>
      </c>
      <c r="J921" s="22"/>
      <c r="K921" s="23">
        <v>0</v>
      </c>
      <c r="L921" s="22"/>
      <c r="M921" s="23">
        <v>0</v>
      </c>
      <c r="N921" s="25">
        <v>0</v>
      </c>
      <c r="O921" s="21" t="s">
        <v>93</v>
      </c>
      <c r="P921" s="46"/>
      <c r="Q921" s="24">
        <v>5</v>
      </c>
      <c r="R921" s="21" t="s">
        <v>66</v>
      </c>
      <c r="S921" s="21" t="s">
        <v>94</v>
      </c>
    </row>
    <row r="922" spans="1:19" s="21" customFormat="1" x14ac:dyDescent="0.35">
      <c r="A922" s="26">
        <v>1534428</v>
      </c>
      <c r="B922" s="53">
        <v>411579</v>
      </c>
      <c r="C922" s="26">
        <f>VLOOKUP(TotalFix[[#This Row],[Order]],'Total Fix by SS'!B:C,2,0)</f>
        <v>219</v>
      </c>
      <c r="D922" s="21" t="s">
        <v>135</v>
      </c>
      <c r="E922" s="21" t="s">
        <v>82</v>
      </c>
      <c r="F922" s="21" t="s">
        <v>83</v>
      </c>
      <c r="G922" s="21" t="s">
        <v>90</v>
      </c>
      <c r="H922" s="21" t="s">
        <v>84</v>
      </c>
      <c r="I922" s="21" t="s">
        <v>136</v>
      </c>
      <c r="J922" s="22"/>
      <c r="K922" s="23">
        <v>0</v>
      </c>
      <c r="L922" s="22"/>
      <c r="M922" s="23">
        <v>0</v>
      </c>
      <c r="N922" s="25">
        <v>0</v>
      </c>
      <c r="O922" s="21" t="s">
        <v>93</v>
      </c>
      <c r="P922" s="46"/>
      <c r="Q922" s="24">
        <v>5</v>
      </c>
      <c r="R922" s="21" t="s">
        <v>66</v>
      </c>
      <c r="S922" s="21" t="s">
        <v>94</v>
      </c>
    </row>
    <row r="923" spans="1:19" s="21" customFormat="1" x14ac:dyDescent="0.35">
      <c r="A923" s="26">
        <v>1534428</v>
      </c>
      <c r="B923" s="53">
        <v>411579</v>
      </c>
      <c r="C923" s="26">
        <f>VLOOKUP(TotalFix[[#This Row],[Order]],'Total Fix by SS'!B:C,2,0)</f>
        <v>219</v>
      </c>
      <c r="D923" s="21" t="s">
        <v>137</v>
      </c>
      <c r="E923" s="21" t="s">
        <v>73</v>
      </c>
      <c r="F923" s="21" t="s">
        <v>89</v>
      </c>
      <c r="G923" s="21" t="s">
        <v>90</v>
      </c>
      <c r="H923" s="21" t="s">
        <v>91</v>
      </c>
      <c r="I923" s="21" t="s">
        <v>138</v>
      </c>
      <c r="J923" s="22"/>
      <c r="K923" s="23">
        <v>0</v>
      </c>
      <c r="L923" s="22"/>
      <c r="M923" s="23">
        <v>0</v>
      </c>
      <c r="N923" s="25">
        <v>0</v>
      </c>
      <c r="O923" s="21" t="s">
        <v>93</v>
      </c>
      <c r="P923" s="46"/>
      <c r="Q923" s="24">
        <v>5</v>
      </c>
      <c r="R923" s="21" t="s">
        <v>66</v>
      </c>
      <c r="S923" s="21" t="s">
        <v>94</v>
      </c>
    </row>
    <row r="924" spans="1:19" s="21" customFormat="1" x14ac:dyDescent="0.35">
      <c r="A924" s="26">
        <v>1534429</v>
      </c>
      <c r="B924" s="53">
        <v>411579</v>
      </c>
      <c r="C924" s="26">
        <f>VLOOKUP(TotalFix[[#This Row],[Order]],'Total Fix by SS'!B:C,2,0)</f>
        <v>218</v>
      </c>
      <c r="D924" s="21" t="s">
        <v>59</v>
      </c>
      <c r="E924" s="21" t="s">
        <v>60</v>
      </c>
      <c r="F924" s="21" t="s">
        <v>61</v>
      </c>
      <c r="G924" s="21" t="s">
        <v>62</v>
      </c>
      <c r="H924" s="21" t="s">
        <v>63</v>
      </c>
      <c r="I924" s="21" t="s">
        <v>139</v>
      </c>
      <c r="J924" s="22">
        <v>43643</v>
      </c>
      <c r="K924" s="23">
        <v>0.47619212962962998</v>
      </c>
      <c r="L924" s="22">
        <v>43643</v>
      </c>
      <c r="M924" s="23">
        <v>0.47939814814815002</v>
      </c>
      <c r="N924" s="25">
        <v>1.3169999999999999</v>
      </c>
      <c r="O924" s="21" t="s">
        <v>66</v>
      </c>
      <c r="P924" s="46">
        <f>TotalFix[[#This Row],[Confirmed activ. 3 (ILE03)]]</f>
        <v>1.3169999999999999</v>
      </c>
      <c r="Q924" s="24">
        <v>20</v>
      </c>
      <c r="R924" s="21" t="s">
        <v>66</v>
      </c>
      <c r="S924" s="21" t="s">
        <v>67</v>
      </c>
    </row>
    <row r="925" spans="1:19" s="21" customFormat="1" x14ac:dyDescent="0.35">
      <c r="A925" s="26">
        <v>1534429</v>
      </c>
      <c r="B925" s="53">
        <v>411579</v>
      </c>
      <c r="C925" s="26">
        <f>VLOOKUP(TotalFix[[#This Row],[Order]],'Total Fix by SS'!B:C,2,0)</f>
        <v>218</v>
      </c>
      <c r="D925" s="21" t="s">
        <v>59</v>
      </c>
      <c r="E925" s="21" t="s">
        <v>68</v>
      </c>
      <c r="F925" s="21" t="s">
        <v>69</v>
      </c>
      <c r="G925" s="21" t="s">
        <v>62</v>
      </c>
      <c r="H925" s="21" t="s">
        <v>70</v>
      </c>
      <c r="I925" s="21" t="s">
        <v>71</v>
      </c>
      <c r="J925" s="22">
        <v>43643</v>
      </c>
      <c r="K925" s="23">
        <v>0.50565972222222</v>
      </c>
      <c r="L925" s="22">
        <v>43643</v>
      </c>
      <c r="M925" s="23">
        <v>0.50565972222222</v>
      </c>
      <c r="N925" s="24">
        <v>30</v>
      </c>
      <c r="O925" s="21" t="s">
        <v>66</v>
      </c>
      <c r="P925" s="46">
        <f>TotalFix[[#This Row],[Confirmed activ. 3 (ILE03)]]</f>
        <v>30</v>
      </c>
      <c r="Q925" s="24">
        <v>30</v>
      </c>
      <c r="R925" s="21" t="s">
        <v>66</v>
      </c>
      <c r="S925" s="21" t="s">
        <v>72</v>
      </c>
    </row>
    <row r="926" spans="1:19" s="21" customFormat="1" x14ac:dyDescent="0.35">
      <c r="A926" s="26">
        <v>1534429</v>
      </c>
      <c r="B926" s="53">
        <v>411579</v>
      </c>
      <c r="C926" s="26">
        <f>VLOOKUP(TotalFix[[#This Row],[Order]],'Total Fix by SS'!B:C,2,0)</f>
        <v>218</v>
      </c>
      <c r="D926" s="21" t="s">
        <v>59</v>
      </c>
      <c r="E926" s="21" t="s">
        <v>73</v>
      </c>
      <c r="F926" s="21" t="s">
        <v>61</v>
      </c>
      <c r="G926" s="21" t="s">
        <v>62</v>
      </c>
      <c r="H926" s="21" t="s">
        <v>63</v>
      </c>
      <c r="I926" s="21" t="s">
        <v>74</v>
      </c>
      <c r="J926" s="22">
        <v>43649</v>
      </c>
      <c r="K926" s="23">
        <v>0.38546296296296001</v>
      </c>
      <c r="L926" s="22">
        <v>43653</v>
      </c>
      <c r="M926" s="23">
        <v>0.51101851851851998</v>
      </c>
      <c r="N926" s="25">
        <v>12.532999999999999</v>
      </c>
      <c r="O926" s="21" t="s">
        <v>66</v>
      </c>
      <c r="P926" s="46">
        <f>TotalFix[[#This Row],[Confirmed activ. 3 (ILE03)]]</f>
        <v>12.532999999999999</v>
      </c>
      <c r="Q926" s="24">
        <v>200</v>
      </c>
      <c r="R926" s="21" t="s">
        <v>66</v>
      </c>
      <c r="S926" s="21" t="s">
        <v>67</v>
      </c>
    </row>
    <row r="927" spans="1:19" s="21" customFormat="1" x14ac:dyDescent="0.35">
      <c r="A927" s="26">
        <v>1534429</v>
      </c>
      <c r="B927" s="53">
        <v>411579</v>
      </c>
      <c r="C927" s="26">
        <f>VLOOKUP(TotalFix[[#This Row],[Order]],'Total Fix by SS'!B:C,2,0)</f>
        <v>218</v>
      </c>
      <c r="D927" s="21" t="s">
        <v>59</v>
      </c>
      <c r="E927" s="21" t="s">
        <v>75</v>
      </c>
      <c r="F927" s="21" t="s">
        <v>61</v>
      </c>
      <c r="G927" s="21" t="s">
        <v>62</v>
      </c>
      <c r="H927" s="21" t="s">
        <v>63</v>
      </c>
      <c r="I927" s="21" t="s">
        <v>76</v>
      </c>
      <c r="J927" s="22">
        <v>43653</v>
      </c>
      <c r="K927" s="23">
        <v>0.51126157407407002</v>
      </c>
      <c r="L927" s="22">
        <v>43653</v>
      </c>
      <c r="M927" s="23">
        <v>0.51482638888888999</v>
      </c>
      <c r="N927" s="25">
        <v>5.133</v>
      </c>
      <c r="O927" s="21" t="s">
        <v>66</v>
      </c>
      <c r="P927" s="46">
        <f>TotalFix[[#This Row],[Confirmed activ. 3 (ILE03)]]</f>
        <v>5.133</v>
      </c>
      <c r="Q927" s="24">
        <v>500</v>
      </c>
      <c r="R927" s="21" t="s">
        <v>66</v>
      </c>
      <c r="S927" s="21" t="s">
        <v>67</v>
      </c>
    </row>
    <row r="928" spans="1:19" s="21" customFormat="1" x14ac:dyDescent="0.35">
      <c r="A928" s="26">
        <v>1534429</v>
      </c>
      <c r="B928" s="53">
        <v>411579</v>
      </c>
      <c r="C928" s="26">
        <f>VLOOKUP(TotalFix[[#This Row],[Order]],'Total Fix by SS'!B:C,2,0)</f>
        <v>218</v>
      </c>
      <c r="D928" s="21" t="s">
        <v>59</v>
      </c>
      <c r="E928" s="21" t="s">
        <v>78</v>
      </c>
      <c r="F928" s="21" t="s">
        <v>69</v>
      </c>
      <c r="G928" s="21" t="s">
        <v>62</v>
      </c>
      <c r="H928" s="21" t="s">
        <v>70</v>
      </c>
      <c r="I928" s="21" t="s">
        <v>79</v>
      </c>
      <c r="J928" s="22">
        <v>43653</v>
      </c>
      <c r="K928" s="23">
        <v>0.57401620370369999</v>
      </c>
      <c r="L928" s="22">
        <v>43653</v>
      </c>
      <c r="M928" s="23">
        <v>0.57401620370369999</v>
      </c>
      <c r="N928" s="24">
        <v>20</v>
      </c>
      <c r="O928" s="21" t="s">
        <v>66</v>
      </c>
      <c r="P928" s="46">
        <f>TotalFix[[#This Row],[Confirmed activ. 3 (ILE03)]]</f>
        <v>20</v>
      </c>
      <c r="Q928" s="24">
        <v>20</v>
      </c>
      <c r="R928" s="21" t="s">
        <v>66</v>
      </c>
      <c r="S928" s="21" t="s">
        <v>72</v>
      </c>
    </row>
    <row r="929" spans="1:19" s="21" customFormat="1" x14ac:dyDescent="0.35">
      <c r="A929" s="26">
        <v>1534429</v>
      </c>
      <c r="B929" s="53">
        <v>411579</v>
      </c>
      <c r="C929" s="26">
        <f>VLOOKUP(TotalFix[[#This Row],[Order]],'Total Fix by SS'!B:C,2,0)</f>
        <v>218</v>
      </c>
      <c r="D929" s="21" t="s">
        <v>59</v>
      </c>
      <c r="E929" s="21" t="s">
        <v>80</v>
      </c>
      <c r="F929" s="21" t="s">
        <v>69</v>
      </c>
      <c r="G929" s="21" t="s">
        <v>62</v>
      </c>
      <c r="H929" s="21" t="s">
        <v>70</v>
      </c>
      <c r="I929" s="21" t="s">
        <v>81</v>
      </c>
      <c r="J929" s="22">
        <v>43653</v>
      </c>
      <c r="K929" s="23">
        <v>0.57409722222222004</v>
      </c>
      <c r="L929" s="22">
        <v>43653</v>
      </c>
      <c r="M929" s="23">
        <v>0.57409722222222004</v>
      </c>
      <c r="N929" s="24">
        <v>20</v>
      </c>
      <c r="O929" s="21" t="s">
        <v>66</v>
      </c>
      <c r="P929" s="46">
        <f>TotalFix[[#This Row],[Confirmed activ. 3 (ILE03)]]</f>
        <v>20</v>
      </c>
      <c r="Q929" s="24">
        <v>20</v>
      </c>
      <c r="R929" s="21" t="s">
        <v>66</v>
      </c>
      <c r="S929" s="21" t="s">
        <v>72</v>
      </c>
    </row>
    <row r="930" spans="1:19" s="21" customFormat="1" x14ac:dyDescent="0.35">
      <c r="A930" s="26">
        <v>1534429</v>
      </c>
      <c r="B930" s="53">
        <v>411579</v>
      </c>
      <c r="C930" s="26">
        <f>VLOOKUP(TotalFix[[#This Row],[Order]],'Total Fix by SS'!B:C,2,0)</f>
        <v>218</v>
      </c>
      <c r="D930" s="21" t="s">
        <v>59</v>
      </c>
      <c r="E930" s="21" t="s">
        <v>82</v>
      </c>
      <c r="F930" s="21" t="s">
        <v>83</v>
      </c>
      <c r="G930" s="21" t="s">
        <v>62</v>
      </c>
      <c r="H930" s="21" t="s">
        <v>84</v>
      </c>
      <c r="I930" s="21" t="s">
        <v>84</v>
      </c>
      <c r="J930" s="22">
        <v>43653</v>
      </c>
      <c r="K930" s="23">
        <v>0.59929398148148005</v>
      </c>
      <c r="L930" s="22">
        <v>43660</v>
      </c>
      <c r="M930" s="23">
        <v>0.66037037037037005</v>
      </c>
      <c r="N930" s="25">
        <v>10.18</v>
      </c>
      <c r="O930" s="21" t="s">
        <v>77</v>
      </c>
      <c r="P930" s="46">
        <f>TotalFix[[#This Row],[Confirmed activ. 3 (ILE03)]]*60</f>
        <v>610.79999999999995</v>
      </c>
      <c r="Q930" s="24">
        <v>450</v>
      </c>
      <c r="R930" s="21" t="s">
        <v>66</v>
      </c>
      <c r="S930" s="21" t="s">
        <v>67</v>
      </c>
    </row>
    <row r="931" spans="1:19" s="21" customFormat="1" x14ac:dyDescent="0.35">
      <c r="A931" s="26">
        <v>1534429</v>
      </c>
      <c r="B931" s="53">
        <v>411579</v>
      </c>
      <c r="C931" s="26">
        <f>VLOOKUP(TotalFix[[#This Row],[Order]],'Total Fix by SS'!B:C,2,0)</f>
        <v>218</v>
      </c>
      <c r="D931" s="21" t="s">
        <v>59</v>
      </c>
      <c r="E931" s="21" t="s">
        <v>85</v>
      </c>
      <c r="F931" s="21" t="s">
        <v>86</v>
      </c>
      <c r="G931" s="21" t="s">
        <v>62</v>
      </c>
      <c r="H931" s="21" t="s">
        <v>87</v>
      </c>
      <c r="I931" s="21" t="s">
        <v>87</v>
      </c>
      <c r="J931" s="22">
        <v>43660</v>
      </c>
      <c r="K931" s="23">
        <v>0.68829861111111001</v>
      </c>
      <c r="L931" s="22">
        <v>43660</v>
      </c>
      <c r="M931" s="23">
        <v>0.68829861111111001</v>
      </c>
      <c r="N931" s="24">
        <v>20</v>
      </c>
      <c r="O931" s="21" t="s">
        <v>66</v>
      </c>
      <c r="P931" s="46">
        <f>TotalFix[[#This Row],[Confirmed activ. 3 (ILE03)]]</f>
        <v>20</v>
      </c>
      <c r="Q931" s="24">
        <v>20</v>
      </c>
      <c r="R931" s="21" t="s">
        <v>66</v>
      </c>
      <c r="S931" s="21" t="s">
        <v>72</v>
      </c>
    </row>
    <row r="932" spans="1:19" s="21" customFormat="1" x14ac:dyDescent="0.35">
      <c r="A932" s="26">
        <v>1534429</v>
      </c>
      <c r="B932" s="53">
        <v>411579</v>
      </c>
      <c r="C932" s="26">
        <f>VLOOKUP(TotalFix[[#This Row],[Order]],'Total Fix by SS'!B:C,2,0)</f>
        <v>218</v>
      </c>
      <c r="D932" s="21" t="s">
        <v>59</v>
      </c>
      <c r="E932" s="21" t="s">
        <v>88</v>
      </c>
      <c r="F932" s="21" t="s">
        <v>89</v>
      </c>
      <c r="G932" s="21" t="s">
        <v>90</v>
      </c>
      <c r="H932" s="21" t="s">
        <v>91</v>
      </c>
      <c r="I932" s="21" t="s">
        <v>92</v>
      </c>
      <c r="J932" s="22"/>
      <c r="K932" s="23">
        <v>0</v>
      </c>
      <c r="L932" s="22"/>
      <c r="M932" s="23">
        <v>0</v>
      </c>
      <c r="N932" s="25">
        <v>0</v>
      </c>
      <c r="O932" s="21" t="s">
        <v>93</v>
      </c>
      <c r="P932" s="46"/>
      <c r="Q932" s="24">
        <v>0</v>
      </c>
      <c r="R932" s="21" t="s">
        <v>66</v>
      </c>
      <c r="S932" s="21" t="s">
        <v>94</v>
      </c>
    </row>
    <row r="933" spans="1:19" s="21" customFormat="1" x14ac:dyDescent="0.35">
      <c r="A933" s="26">
        <v>1534429</v>
      </c>
      <c r="B933" s="53">
        <v>411579</v>
      </c>
      <c r="C933" s="26">
        <f>VLOOKUP(TotalFix[[#This Row],[Order]],'Total Fix by SS'!B:C,2,0)</f>
        <v>218</v>
      </c>
      <c r="D933" s="21" t="s">
        <v>59</v>
      </c>
      <c r="E933" s="21" t="s">
        <v>95</v>
      </c>
      <c r="F933" s="21" t="s">
        <v>61</v>
      </c>
      <c r="G933" s="21" t="s">
        <v>62</v>
      </c>
      <c r="H933" s="21" t="s">
        <v>63</v>
      </c>
      <c r="I933" s="21" t="s">
        <v>96</v>
      </c>
      <c r="J933" s="22">
        <v>43660</v>
      </c>
      <c r="K933" s="23">
        <v>0.68842592592592999</v>
      </c>
      <c r="L933" s="22">
        <v>43660</v>
      </c>
      <c r="M933" s="23">
        <v>0.70895833333333003</v>
      </c>
      <c r="N933" s="25">
        <v>9.85</v>
      </c>
      <c r="O933" s="21" t="s">
        <v>66</v>
      </c>
      <c r="P933" s="46">
        <f>TotalFix[[#This Row],[Confirmed activ. 3 (ILE03)]]</f>
        <v>9.85</v>
      </c>
      <c r="Q933" s="24">
        <v>40</v>
      </c>
      <c r="R933" s="21" t="s">
        <v>66</v>
      </c>
      <c r="S933" s="21" t="s">
        <v>67</v>
      </c>
    </row>
    <row r="934" spans="1:19" s="21" customFormat="1" x14ac:dyDescent="0.35">
      <c r="A934" s="26">
        <v>1534429</v>
      </c>
      <c r="B934" s="53">
        <v>411579</v>
      </c>
      <c r="C934" s="26">
        <f>VLOOKUP(TotalFix[[#This Row],[Order]],'Total Fix by SS'!B:C,2,0)</f>
        <v>218</v>
      </c>
      <c r="D934" s="21" t="s">
        <v>59</v>
      </c>
      <c r="E934" s="21" t="s">
        <v>97</v>
      </c>
      <c r="F934" s="21" t="s">
        <v>69</v>
      </c>
      <c r="G934" s="21" t="s">
        <v>62</v>
      </c>
      <c r="H934" s="21" t="s">
        <v>70</v>
      </c>
      <c r="I934" s="21" t="s">
        <v>98</v>
      </c>
      <c r="J934" s="22">
        <v>43660</v>
      </c>
      <c r="K934" s="23">
        <v>0.73584490740741004</v>
      </c>
      <c r="L934" s="22">
        <v>43660</v>
      </c>
      <c r="M934" s="23">
        <v>0.73584490740741004</v>
      </c>
      <c r="N934" s="24">
        <v>20</v>
      </c>
      <c r="O934" s="21" t="s">
        <v>66</v>
      </c>
      <c r="P934" s="46">
        <f>TotalFix[[#This Row],[Confirmed activ. 3 (ILE03)]]</f>
        <v>20</v>
      </c>
      <c r="Q934" s="24">
        <v>20</v>
      </c>
      <c r="R934" s="21" t="s">
        <v>66</v>
      </c>
      <c r="S934" s="21" t="s">
        <v>72</v>
      </c>
    </row>
    <row r="935" spans="1:19" s="21" customFormat="1" x14ac:dyDescent="0.35">
      <c r="A935" s="26">
        <v>1534429</v>
      </c>
      <c r="B935" s="53">
        <v>411579</v>
      </c>
      <c r="C935" s="26">
        <f>VLOOKUP(TotalFix[[#This Row],[Order]],'Total Fix by SS'!B:C,2,0)</f>
        <v>218</v>
      </c>
      <c r="D935" s="21" t="s">
        <v>59</v>
      </c>
      <c r="E935" s="21" t="s">
        <v>99</v>
      </c>
      <c r="F935" s="21" t="s">
        <v>69</v>
      </c>
      <c r="G935" s="21" t="s">
        <v>62</v>
      </c>
      <c r="H935" s="21" t="s">
        <v>70</v>
      </c>
      <c r="I935" s="21" t="s">
        <v>100</v>
      </c>
      <c r="J935" s="22">
        <v>43660</v>
      </c>
      <c r="K935" s="23">
        <v>0.73592592592592998</v>
      </c>
      <c r="L935" s="22">
        <v>43660</v>
      </c>
      <c r="M935" s="23">
        <v>0.73592592592592998</v>
      </c>
      <c r="N935" s="24">
        <v>50</v>
      </c>
      <c r="O935" s="21" t="s">
        <v>66</v>
      </c>
      <c r="P935" s="46">
        <f>TotalFix[[#This Row],[Confirmed activ. 3 (ILE03)]]</f>
        <v>50</v>
      </c>
      <c r="Q935" s="24">
        <v>50</v>
      </c>
      <c r="R935" s="21" t="s">
        <v>66</v>
      </c>
      <c r="S935" s="21" t="s">
        <v>72</v>
      </c>
    </row>
    <row r="936" spans="1:19" s="21" customFormat="1" x14ac:dyDescent="0.35">
      <c r="A936" s="26">
        <v>1534429</v>
      </c>
      <c r="B936" s="53">
        <v>411579</v>
      </c>
      <c r="C936" s="26">
        <f>VLOOKUP(TotalFix[[#This Row],[Order]],'Total Fix by SS'!B:C,2,0)</f>
        <v>218</v>
      </c>
      <c r="D936" s="21" t="s">
        <v>59</v>
      </c>
      <c r="E936" s="21" t="s">
        <v>101</v>
      </c>
      <c r="F936" s="21" t="s">
        <v>102</v>
      </c>
      <c r="G936" s="21" t="s">
        <v>62</v>
      </c>
      <c r="H936" s="21" t="s">
        <v>100</v>
      </c>
      <c r="I936" s="21" t="s">
        <v>103</v>
      </c>
      <c r="J936" s="22">
        <v>43660</v>
      </c>
      <c r="K936" s="23">
        <v>0.73600694444444004</v>
      </c>
      <c r="L936" s="22">
        <v>43660</v>
      </c>
      <c r="M936" s="23">
        <v>0.73600694444444004</v>
      </c>
      <c r="N936" s="24">
        <v>10</v>
      </c>
      <c r="O936" s="21" t="s">
        <v>66</v>
      </c>
      <c r="P936" s="46">
        <f>TotalFix[[#This Row],[Confirmed activ. 3 (ILE03)]]</f>
        <v>10</v>
      </c>
      <c r="Q936" s="24">
        <v>10</v>
      </c>
      <c r="R936" s="21" t="s">
        <v>66</v>
      </c>
      <c r="S936" s="21" t="s">
        <v>72</v>
      </c>
    </row>
    <row r="937" spans="1:19" s="21" customFormat="1" x14ac:dyDescent="0.35">
      <c r="A937" s="26">
        <v>1534429</v>
      </c>
      <c r="B937" s="53">
        <v>411579</v>
      </c>
      <c r="C937" s="26">
        <f>VLOOKUP(TotalFix[[#This Row],[Order]],'Total Fix by SS'!B:C,2,0)</f>
        <v>218</v>
      </c>
      <c r="D937" s="21" t="s">
        <v>59</v>
      </c>
      <c r="E937" s="21" t="s">
        <v>104</v>
      </c>
      <c r="F937" s="21" t="s">
        <v>102</v>
      </c>
      <c r="G937" s="21" t="s">
        <v>105</v>
      </c>
      <c r="H937" s="21" t="s">
        <v>100</v>
      </c>
      <c r="I937" s="21" t="s">
        <v>106</v>
      </c>
      <c r="J937" s="22">
        <v>43662</v>
      </c>
      <c r="K937" s="23">
        <v>0.38387731481481002</v>
      </c>
      <c r="L937" s="22">
        <v>43662</v>
      </c>
      <c r="M937" s="23">
        <v>0.38387731481481002</v>
      </c>
      <c r="N937" s="24">
        <v>10</v>
      </c>
      <c r="O937" s="21" t="s">
        <v>66</v>
      </c>
      <c r="P937" s="46">
        <f>TotalFix[[#This Row],[Confirmed activ. 3 (ILE03)]]</f>
        <v>10</v>
      </c>
      <c r="Q937" s="24">
        <v>10</v>
      </c>
      <c r="R937" s="21" t="s">
        <v>66</v>
      </c>
      <c r="S937" s="21" t="s">
        <v>72</v>
      </c>
    </row>
    <row r="938" spans="1:19" s="21" customFormat="1" x14ac:dyDescent="0.35">
      <c r="A938" s="26">
        <v>1534429</v>
      </c>
      <c r="B938" s="53">
        <v>411579</v>
      </c>
      <c r="C938" s="26">
        <f>VLOOKUP(TotalFix[[#This Row],[Order]],'Total Fix by SS'!B:C,2,0)</f>
        <v>218</v>
      </c>
      <c r="D938" s="21" t="s">
        <v>107</v>
      </c>
      <c r="E938" s="21" t="s">
        <v>60</v>
      </c>
      <c r="F938" s="21" t="s">
        <v>61</v>
      </c>
      <c r="G938" s="21" t="s">
        <v>90</v>
      </c>
      <c r="H938" s="21" t="s">
        <v>63</v>
      </c>
      <c r="I938" s="21" t="s">
        <v>108</v>
      </c>
      <c r="J938" s="22">
        <v>43646</v>
      </c>
      <c r="K938" s="23">
        <v>0.54710648148148</v>
      </c>
      <c r="L938" s="22">
        <v>43653</v>
      </c>
      <c r="M938" s="23">
        <v>0.41306712962962999</v>
      </c>
      <c r="N938" s="25">
        <v>20.768999999999998</v>
      </c>
      <c r="O938" s="21" t="s">
        <v>77</v>
      </c>
      <c r="P938" s="46">
        <f>TotalFix[[#This Row],[Confirmed activ. 3 (ILE03)]]*60</f>
        <v>1246.1399999999999</v>
      </c>
      <c r="Q938" s="24">
        <v>1</v>
      </c>
      <c r="R938" s="21" t="s">
        <v>66</v>
      </c>
      <c r="S938" s="21" t="s">
        <v>67</v>
      </c>
    </row>
    <row r="939" spans="1:19" s="21" customFormat="1" x14ac:dyDescent="0.35">
      <c r="A939" s="26">
        <v>1534429</v>
      </c>
      <c r="B939" s="53">
        <v>411579</v>
      </c>
      <c r="C939" s="26">
        <f>VLOOKUP(TotalFix[[#This Row],[Order]],'Total Fix by SS'!B:C,2,0)</f>
        <v>218</v>
      </c>
      <c r="D939" s="21" t="s">
        <v>109</v>
      </c>
      <c r="E939" s="21" t="s">
        <v>82</v>
      </c>
      <c r="F939" s="21" t="s">
        <v>83</v>
      </c>
      <c r="G939" s="21" t="s">
        <v>90</v>
      </c>
      <c r="H939" s="21" t="s">
        <v>84</v>
      </c>
      <c r="I939" s="21" t="s">
        <v>110</v>
      </c>
      <c r="J939" s="22"/>
      <c r="K939" s="23">
        <v>0</v>
      </c>
      <c r="L939" s="22"/>
      <c r="M939" s="23">
        <v>0</v>
      </c>
      <c r="N939" s="25">
        <v>0</v>
      </c>
      <c r="O939" s="21" t="s">
        <v>93</v>
      </c>
      <c r="P939" s="46"/>
      <c r="Q939" s="24">
        <v>5</v>
      </c>
      <c r="R939" s="21" t="s">
        <v>66</v>
      </c>
      <c r="S939" s="21" t="s">
        <v>94</v>
      </c>
    </row>
    <row r="940" spans="1:19" s="21" customFormat="1" x14ac:dyDescent="0.35">
      <c r="A940" s="26">
        <v>1534432</v>
      </c>
      <c r="B940" s="53">
        <v>411579</v>
      </c>
      <c r="C940" s="26">
        <f>VLOOKUP(TotalFix[[#This Row],[Order]],'Total Fix by SS'!B:C,2,0)</f>
        <v>218</v>
      </c>
      <c r="D940" s="21" t="s">
        <v>59</v>
      </c>
      <c r="E940" s="21" t="s">
        <v>60</v>
      </c>
      <c r="F940" s="21" t="s">
        <v>61</v>
      </c>
      <c r="G940" s="21" t="s">
        <v>62</v>
      </c>
      <c r="H940" s="21" t="s">
        <v>63</v>
      </c>
      <c r="I940" s="21" t="s">
        <v>64</v>
      </c>
      <c r="J940" s="22">
        <v>43640</v>
      </c>
      <c r="K940" s="23">
        <v>0.64513888888889004</v>
      </c>
      <c r="L940" s="22">
        <v>43640</v>
      </c>
      <c r="M940" s="23">
        <v>0.65839120370369997</v>
      </c>
      <c r="N940" s="25">
        <v>4.7670000000000003</v>
      </c>
      <c r="O940" s="21" t="s">
        <v>66</v>
      </c>
      <c r="P940" s="46">
        <f>TotalFix[[#This Row],[Confirmed activ. 3 (ILE03)]]</f>
        <v>4.7670000000000003</v>
      </c>
      <c r="Q940" s="24">
        <v>20</v>
      </c>
      <c r="R940" s="21" t="s">
        <v>66</v>
      </c>
      <c r="S940" s="21" t="s">
        <v>67</v>
      </c>
    </row>
    <row r="941" spans="1:19" s="21" customFormat="1" x14ac:dyDescent="0.35">
      <c r="A941" s="26">
        <v>1534432</v>
      </c>
      <c r="B941" s="53">
        <v>411579</v>
      </c>
      <c r="C941" s="26">
        <f>VLOOKUP(TotalFix[[#This Row],[Order]],'Total Fix by SS'!B:C,2,0)</f>
        <v>218</v>
      </c>
      <c r="D941" s="21" t="s">
        <v>59</v>
      </c>
      <c r="E941" s="21" t="s">
        <v>68</v>
      </c>
      <c r="F941" s="21" t="s">
        <v>69</v>
      </c>
      <c r="G941" s="21" t="s">
        <v>62</v>
      </c>
      <c r="H941" s="21" t="s">
        <v>70</v>
      </c>
      <c r="I941" s="21" t="s">
        <v>71</v>
      </c>
      <c r="J941" s="22">
        <v>43640</v>
      </c>
      <c r="K941" s="23">
        <v>0.72476851851851998</v>
      </c>
      <c r="L941" s="22">
        <v>43640</v>
      </c>
      <c r="M941" s="23">
        <v>0.72476851851851998</v>
      </c>
      <c r="N941" s="24">
        <v>30</v>
      </c>
      <c r="O941" s="21" t="s">
        <v>66</v>
      </c>
      <c r="P941" s="46">
        <f>TotalFix[[#This Row],[Confirmed activ. 3 (ILE03)]]</f>
        <v>30</v>
      </c>
      <c r="Q941" s="24">
        <v>30</v>
      </c>
      <c r="R941" s="21" t="s">
        <v>66</v>
      </c>
      <c r="S941" s="21" t="s">
        <v>72</v>
      </c>
    </row>
    <row r="942" spans="1:19" s="21" customFormat="1" x14ac:dyDescent="0.35">
      <c r="A942" s="26">
        <v>1534432</v>
      </c>
      <c r="B942" s="53">
        <v>411579</v>
      </c>
      <c r="C942" s="26">
        <f>VLOOKUP(TotalFix[[#This Row],[Order]],'Total Fix by SS'!B:C,2,0)</f>
        <v>218</v>
      </c>
      <c r="D942" s="21" t="s">
        <v>59</v>
      </c>
      <c r="E942" s="21" t="s">
        <v>73</v>
      </c>
      <c r="F942" s="21" t="s">
        <v>61</v>
      </c>
      <c r="G942" s="21" t="s">
        <v>62</v>
      </c>
      <c r="H942" s="21" t="s">
        <v>63</v>
      </c>
      <c r="I942" s="21" t="s">
        <v>74</v>
      </c>
      <c r="J942" s="22">
        <v>43643</v>
      </c>
      <c r="K942" s="23">
        <v>0.33216435185185</v>
      </c>
      <c r="L942" s="22">
        <v>43643</v>
      </c>
      <c r="M942" s="23">
        <v>0.65030092592593003</v>
      </c>
      <c r="N942" s="25">
        <v>7.6349999999999998</v>
      </c>
      <c r="O942" s="21" t="s">
        <v>77</v>
      </c>
      <c r="P942" s="46">
        <f>TotalFix[[#This Row],[Confirmed activ. 3 (ILE03)]]*60</f>
        <v>458.09999999999997</v>
      </c>
      <c r="Q942" s="24">
        <v>200</v>
      </c>
      <c r="R942" s="21" t="s">
        <v>66</v>
      </c>
      <c r="S942" s="21" t="s">
        <v>67</v>
      </c>
    </row>
    <row r="943" spans="1:19" s="21" customFormat="1" x14ac:dyDescent="0.35">
      <c r="A943" s="26">
        <v>1534432</v>
      </c>
      <c r="B943" s="53">
        <v>411579</v>
      </c>
      <c r="C943" s="26">
        <f>VLOOKUP(TotalFix[[#This Row],[Order]],'Total Fix by SS'!B:C,2,0)</f>
        <v>218</v>
      </c>
      <c r="D943" s="21" t="s">
        <v>59</v>
      </c>
      <c r="E943" s="21" t="s">
        <v>75</v>
      </c>
      <c r="F943" s="21" t="s">
        <v>61</v>
      </c>
      <c r="G943" s="21" t="s">
        <v>62</v>
      </c>
      <c r="H943" s="21" t="s">
        <v>63</v>
      </c>
      <c r="I943" s="21" t="s">
        <v>76</v>
      </c>
      <c r="J943" s="22">
        <v>43649</v>
      </c>
      <c r="K943" s="23">
        <v>0.39082175925925999</v>
      </c>
      <c r="L943" s="22">
        <v>43654</v>
      </c>
      <c r="M943" s="23">
        <v>0.39640046296296</v>
      </c>
      <c r="N943" s="25">
        <v>9.5760000000000005</v>
      </c>
      <c r="O943" s="21" t="s">
        <v>77</v>
      </c>
      <c r="P943" s="46">
        <f>TotalFix[[#This Row],[Confirmed activ. 3 (ILE03)]]*60</f>
        <v>574.56000000000006</v>
      </c>
      <c r="Q943" s="24">
        <v>500</v>
      </c>
      <c r="R943" s="21" t="s">
        <v>66</v>
      </c>
      <c r="S943" s="21" t="s">
        <v>67</v>
      </c>
    </row>
    <row r="944" spans="1:19" s="21" customFormat="1" x14ac:dyDescent="0.35">
      <c r="A944" s="26">
        <v>1534432</v>
      </c>
      <c r="B944" s="53">
        <v>411579</v>
      </c>
      <c r="C944" s="26">
        <f>VLOOKUP(TotalFix[[#This Row],[Order]],'Total Fix by SS'!B:C,2,0)</f>
        <v>218</v>
      </c>
      <c r="D944" s="21" t="s">
        <v>59</v>
      </c>
      <c r="E944" s="21" t="s">
        <v>78</v>
      </c>
      <c r="F944" s="21" t="s">
        <v>69</v>
      </c>
      <c r="G944" s="21" t="s">
        <v>62</v>
      </c>
      <c r="H944" s="21" t="s">
        <v>70</v>
      </c>
      <c r="I944" s="21" t="s">
        <v>79</v>
      </c>
      <c r="J944" s="22">
        <v>43654</v>
      </c>
      <c r="K944" s="23">
        <v>0.42917824074074001</v>
      </c>
      <c r="L944" s="22">
        <v>43654</v>
      </c>
      <c r="M944" s="23">
        <v>0.42917824074074001</v>
      </c>
      <c r="N944" s="24">
        <v>20</v>
      </c>
      <c r="O944" s="21" t="s">
        <v>66</v>
      </c>
      <c r="P944" s="46">
        <f>TotalFix[[#This Row],[Confirmed activ. 3 (ILE03)]]</f>
        <v>20</v>
      </c>
      <c r="Q944" s="24">
        <v>20</v>
      </c>
      <c r="R944" s="21" t="s">
        <v>66</v>
      </c>
      <c r="S944" s="21" t="s">
        <v>72</v>
      </c>
    </row>
    <row r="945" spans="1:19" s="21" customFormat="1" x14ac:dyDescent="0.35">
      <c r="A945" s="26">
        <v>1534432</v>
      </c>
      <c r="B945" s="53">
        <v>411579</v>
      </c>
      <c r="C945" s="26">
        <f>VLOOKUP(TotalFix[[#This Row],[Order]],'Total Fix by SS'!B:C,2,0)</f>
        <v>218</v>
      </c>
      <c r="D945" s="21" t="s">
        <v>59</v>
      </c>
      <c r="E945" s="21" t="s">
        <v>80</v>
      </c>
      <c r="F945" s="21" t="s">
        <v>69</v>
      </c>
      <c r="G945" s="21" t="s">
        <v>62</v>
      </c>
      <c r="H945" s="21" t="s">
        <v>70</v>
      </c>
      <c r="I945" s="21" t="s">
        <v>81</v>
      </c>
      <c r="J945" s="22">
        <v>43654</v>
      </c>
      <c r="K945" s="23">
        <v>0.42923611111110999</v>
      </c>
      <c r="L945" s="22">
        <v>43654</v>
      </c>
      <c r="M945" s="23">
        <v>0.42923611111110999</v>
      </c>
      <c r="N945" s="24">
        <v>20</v>
      </c>
      <c r="O945" s="21" t="s">
        <v>66</v>
      </c>
      <c r="P945" s="46">
        <f>TotalFix[[#This Row],[Confirmed activ. 3 (ILE03)]]</f>
        <v>20</v>
      </c>
      <c r="Q945" s="24">
        <v>20</v>
      </c>
      <c r="R945" s="21" t="s">
        <v>66</v>
      </c>
      <c r="S945" s="21" t="s">
        <v>72</v>
      </c>
    </row>
    <row r="946" spans="1:19" s="21" customFormat="1" x14ac:dyDescent="0.35">
      <c r="A946" s="26">
        <v>1534432</v>
      </c>
      <c r="B946" s="53">
        <v>411579</v>
      </c>
      <c r="C946" s="26">
        <f>VLOOKUP(TotalFix[[#This Row],[Order]],'Total Fix by SS'!B:C,2,0)</f>
        <v>218</v>
      </c>
      <c r="D946" s="21" t="s">
        <v>59</v>
      </c>
      <c r="E946" s="21" t="s">
        <v>82</v>
      </c>
      <c r="F946" s="21" t="s">
        <v>83</v>
      </c>
      <c r="G946" s="21" t="s">
        <v>62</v>
      </c>
      <c r="H946" s="21" t="s">
        <v>84</v>
      </c>
      <c r="I946" s="21" t="s">
        <v>84</v>
      </c>
      <c r="J946" s="22">
        <v>43654</v>
      </c>
      <c r="K946" s="23">
        <v>0.52600694444443996</v>
      </c>
      <c r="L946" s="22">
        <v>43655</v>
      </c>
      <c r="M946" s="23">
        <v>0.14406250000000001</v>
      </c>
      <c r="N946" s="25">
        <v>8.2789999999999999</v>
      </c>
      <c r="O946" s="21" t="s">
        <v>77</v>
      </c>
      <c r="P946" s="46">
        <f>TotalFix[[#This Row],[Confirmed activ. 3 (ILE03)]]*60</f>
        <v>496.74</v>
      </c>
      <c r="Q946" s="24">
        <v>450</v>
      </c>
      <c r="R946" s="21" t="s">
        <v>66</v>
      </c>
      <c r="S946" s="21" t="s">
        <v>67</v>
      </c>
    </row>
    <row r="947" spans="1:19" s="21" customFormat="1" x14ac:dyDescent="0.35">
      <c r="A947" s="26">
        <v>1534432</v>
      </c>
      <c r="B947" s="53">
        <v>411579</v>
      </c>
      <c r="C947" s="26">
        <f>VLOOKUP(TotalFix[[#This Row],[Order]],'Total Fix by SS'!B:C,2,0)</f>
        <v>218</v>
      </c>
      <c r="D947" s="21" t="s">
        <v>59</v>
      </c>
      <c r="E947" s="21" t="s">
        <v>85</v>
      </c>
      <c r="F947" s="21" t="s">
        <v>86</v>
      </c>
      <c r="G947" s="21" t="s">
        <v>62</v>
      </c>
      <c r="H947" s="21" t="s">
        <v>87</v>
      </c>
      <c r="I947" s="21" t="s">
        <v>87</v>
      </c>
      <c r="J947" s="22">
        <v>43655</v>
      </c>
      <c r="K947" s="23">
        <v>0.42547453703704002</v>
      </c>
      <c r="L947" s="22">
        <v>43655</v>
      </c>
      <c r="M947" s="23">
        <v>0.42547453703704002</v>
      </c>
      <c r="N947" s="24">
        <v>20</v>
      </c>
      <c r="O947" s="21" t="s">
        <v>66</v>
      </c>
      <c r="P947" s="46">
        <f>TotalFix[[#This Row],[Confirmed activ. 3 (ILE03)]]</f>
        <v>20</v>
      </c>
      <c r="Q947" s="24">
        <v>20</v>
      </c>
      <c r="R947" s="21" t="s">
        <v>66</v>
      </c>
      <c r="S947" s="21" t="s">
        <v>72</v>
      </c>
    </row>
    <row r="948" spans="1:19" s="21" customFormat="1" x14ac:dyDescent="0.35">
      <c r="A948" s="26">
        <v>1534432</v>
      </c>
      <c r="B948" s="53">
        <v>411579</v>
      </c>
      <c r="C948" s="26">
        <f>VLOOKUP(TotalFix[[#This Row],[Order]],'Total Fix by SS'!B:C,2,0)</f>
        <v>218</v>
      </c>
      <c r="D948" s="21" t="s">
        <v>59</v>
      </c>
      <c r="E948" s="21" t="s">
        <v>88</v>
      </c>
      <c r="F948" s="21" t="s">
        <v>89</v>
      </c>
      <c r="G948" s="21" t="s">
        <v>90</v>
      </c>
      <c r="H948" s="21" t="s">
        <v>91</v>
      </c>
      <c r="I948" s="21" t="s">
        <v>92</v>
      </c>
      <c r="J948" s="22"/>
      <c r="K948" s="23">
        <v>0</v>
      </c>
      <c r="L948" s="22"/>
      <c r="M948" s="23">
        <v>0</v>
      </c>
      <c r="N948" s="25">
        <v>0</v>
      </c>
      <c r="O948" s="21" t="s">
        <v>93</v>
      </c>
      <c r="P948" s="46"/>
      <c r="Q948" s="24">
        <v>0</v>
      </c>
      <c r="R948" s="21" t="s">
        <v>66</v>
      </c>
      <c r="S948" s="21" t="s">
        <v>94</v>
      </c>
    </row>
    <row r="949" spans="1:19" s="21" customFormat="1" x14ac:dyDescent="0.35">
      <c r="A949" s="26">
        <v>1534432</v>
      </c>
      <c r="B949" s="53">
        <v>411579</v>
      </c>
      <c r="C949" s="26">
        <f>VLOOKUP(TotalFix[[#This Row],[Order]],'Total Fix by SS'!B:C,2,0)</f>
        <v>218</v>
      </c>
      <c r="D949" s="21" t="s">
        <v>59</v>
      </c>
      <c r="E949" s="21" t="s">
        <v>95</v>
      </c>
      <c r="F949" s="21" t="s">
        <v>61</v>
      </c>
      <c r="G949" s="21" t="s">
        <v>62</v>
      </c>
      <c r="H949" s="21" t="s">
        <v>63</v>
      </c>
      <c r="I949" s="21" t="s">
        <v>96</v>
      </c>
      <c r="J949" s="22">
        <v>43656</v>
      </c>
      <c r="K949" s="23">
        <v>0.36559027777778003</v>
      </c>
      <c r="L949" s="22">
        <v>43656</v>
      </c>
      <c r="M949" s="23">
        <v>0.58369212962963002</v>
      </c>
      <c r="N949" s="25">
        <v>1.641</v>
      </c>
      <c r="O949" s="21" t="s">
        <v>77</v>
      </c>
      <c r="P949" s="46">
        <f>TotalFix[[#This Row],[Confirmed activ. 3 (ILE03)]]*60</f>
        <v>98.460000000000008</v>
      </c>
      <c r="Q949" s="24">
        <v>40</v>
      </c>
      <c r="R949" s="21" t="s">
        <v>66</v>
      </c>
      <c r="S949" s="21" t="s">
        <v>67</v>
      </c>
    </row>
    <row r="950" spans="1:19" s="21" customFormat="1" x14ac:dyDescent="0.35">
      <c r="A950" s="26">
        <v>1534432</v>
      </c>
      <c r="B950" s="53">
        <v>411579</v>
      </c>
      <c r="C950" s="26">
        <f>VLOOKUP(TotalFix[[#This Row],[Order]],'Total Fix by SS'!B:C,2,0)</f>
        <v>218</v>
      </c>
      <c r="D950" s="21" t="s">
        <v>59</v>
      </c>
      <c r="E950" s="21" t="s">
        <v>97</v>
      </c>
      <c r="F950" s="21" t="s">
        <v>69</v>
      </c>
      <c r="G950" s="21" t="s">
        <v>62</v>
      </c>
      <c r="H950" s="21" t="s">
        <v>70</v>
      </c>
      <c r="I950" s="21" t="s">
        <v>98</v>
      </c>
      <c r="J950" s="22">
        <v>43660</v>
      </c>
      <c r="K950" s="23">
        <v>0.59438657407407003</v>
      </c>
      <c r="L950" s="22">
        <v>43660</v>
      </c>
      <c r="M950" s="23">
        <v>0.59438657407407003</v>
      </c>
      <c r="N950" s="24">
        <v>20</v>
      </c>
      <c r="O950" s="21" t="s">
        <v>66</v>
      </c>
      <c r="P950" s="46">
        <f>TotalFix[[#This Row],[Confirmed activ. 3 (ILE03)]]</f>
        <v>20</v>
      </c>
      <c r="Q950" s="24">
        <v>20</v>
      </c>
      <c r="R950" s="21" t="s">
        <v>66</v>
      </c>
      <c r="S950" s="21" t="s">
        <v>72</v>
      </c>
    </row>
    <row r="951" spans="1:19" s="21" customFormat="1" x14ac:dyDescent="0.35">
      <c r="A951" s="26">
        <v>1534432</v>
      </c>
      <c r="B951" s="53">
        <v>411579</v>
      </c>
      <c r="C951" s="26">
        <f>VLOOKUP(TotalFix[[#This Row],[Order]],'Total Fix by SS'!B:C,2,0)</f>
        <v>218</v>
      </c>
      <c r="D951" s="21" t="s">
        <v>59</v>
      </c>
      <c r="E951" s="21" t="s">
        <v>99</v>
      </c>
      <c r="F951" s="21" t="s">
        <v>69</v>
      </c>
      <c r="G951" s="21" t="s">
        <v>62</v>
      </c>
      <c r="H951" s="21" t="s">
        <v>70</v>
      </c>
      <c r="I951" s="21" t="s">
        <v>100</v>
      </c>
      <c r="J951" s="22">
        <v>43660</v>
      </c>
      <c r="K951" s="23">
        <v>0.59450231481480997</v>
      </c>
      <c r="L951" s="22">
        <v>43660</v>
      </c>
      <c r="M951" s="23">
        <v>0.59450231481480997</v>
      </c>
      <c r="N951" s="24">
        <v>50</v>
      </c>
      <c r="O951" s="21" t="s">
        <v>66</v>
      </c>
      <c r="P951" s="46">
        <f>TotalFix[[#This Row],[Confirmed activ. 3 (ILE03)]]</f>
        <v>50</v>
      </c>
      <c r="Q951" s="24">
        <v>50</v>
      </c>
      <c r="R951" s="21" t="s">
        <v>66</v>
      </c>
      <c r="S951" s="21" t="s">
        <v>72</v>
      </c>
    </row>
    <row r="952" spans="1:19" s="21" customFormat="1" x14ac:dyDescent="0.35">
      <c r="A952" s="26">
        <v>1534432</v>
      </c>
      <c r="B952" s="53">
        <v>411579</v>
      </c>
      <c r="C952" s="26">
        <f>VLOOKUP(TotalFix[[#This Row],[Order]],'Total Fix by SS'!B:C,2,0)</f>
        <v>218</v>
      </c>
      <c r="D952" s="21" t="s">
        <v>59</v>
      </c>
      <c r="E952" s="21" t="s">
        <v>101</v>
      </c>
      <c r="F952" s="21" t="s">
        <v>102</v>
      </c>
      <c r="G952" s="21" t="s">
        <v>62</v>
      </c>
      <c r="H952" s="21" t="s">
        <v>100</v>
      </c>
      <c r="I952" s="21" t="s">
        <v>103</v>
      </c>
      <c r="J952" s="22">
        <v>43660</v>
      </c>
      <c r="K952" s="23">
        <v>0.59459490740740994</v>
      </c>
      <c r="L952" s="22">
        <v>43660</v>
      </c>
      <c r="M952" s="23">
        <v>0.59459490740740994</v>
      </c>
      <c r="N952" s="24">
        <v>10</v>
      </c>
      <c r="O952" s="21" t="s">
        <v>66</v>
      </c>
      <c r="P952" s="46">
        <f>TotalFix[[#This Row],[Confirmed activ. 3 (ILE03)]]</f>
        <v>10</v>
      </c>
      <c r="Q952" s="24">
        <v>10</v>
      </c>
      <c r="R952" s="21" t="s">
        <v>66</v>
      </c>
      <c r="S952" s="21" t="s">
        <v>72</v>
      </c>
    </row>
    <row r="953" spans="1:19" s="21" customFormat="1" x14ac:dyDescent="0.35">
      <c r="A953" s="26">
        <v>1534432</v>
      </c>
      <c r="B953" s="53">
        <v>411579</v>
      </c>
      <c r="C953" s="26">
        <f>VLOOKUP(TotalFix[[#This Row],[Order]],'Total Fix by SS'!B:C,2,0)</f>
        <v>218</v>
      </c>
      <c r="D953" s="21" t="s">
        <v>59</v>
      </c>
      <c r="E953" s="21" t="s">
        <v>104</v>
      </c>
      <c r="F953" s="21" t="s">
        <v>102</v>
      </c>
      <c r="G953" s="21" t="s">
        <v>105</v>
      </c>
      <c r="H953" s="21" t="s">
        <v>100</v>
      </c>
      <c r="I953" s="21" t="s">
        <v>106</v>
      </c>
      <c r="J953" s="22">
        <v>43662</v>
      </c>
      <c r="K953" s="23">
        <v>0.38408564814814999</v>
      </c>
      <c r="L953" s="22">
        <v>43662</v>
      </c>
      <c r="M953" s="23">
        <v>0.38408564814814999</v>
      </c>
      <c r="N953" s="24">
        <v>10</v>
      </c>
      <c r="O953" s="21" t="s">
        <v>66</v>
      </c>
      <c r="P953" s="46">
        <f>TotalFix[[#This Row],[Confirmed activ. 3 (ILE03)]]</f>
        <v>10</v>
      </c>
      <c r="Q953" s="24">
        <v>10</v>
      </c>
      <c r="R953" s="21" t="s">
        <v>66</v>
      </c>
      <c r="S953" s="21" t="s">
        <v>72</v>
      </c>
    </row>
    <row r="954" spans="1:19" s="21" customFormat="1" x14ac:dyDescent="0.35">
      <c r="A954" s="26">
        <v>1534432</v>
      </c>
      <c r="B954" s="53">
        <v>411579</v>
      </c>
      <c r="C954" s="26">
        <f>VLOOKUP(TotalFix[[#This Row],[Order]],'Total Fix by SS'!B:C,2,0)</f>
        <v>218</v>
      </c>
      <c r="D954" s="21" t="s">
        <v>107</v>
      </c>
      <c r="E954" s="21" t="s">
        <v>60</v>
      </c>
      <c r="F954" s="21" t="s">
        <v>61</v>
      </c>
      <c r="G954" s="21" t="s">
        <v>90</v>
      </c>
      <c r="H954" s="21" t="s">
        <v>63</v>
      </c>
      <c r="I954" s="21" t="s">
        <v>108</v>
      </c>
      <c r="J954" s="22">
        <v>43649</v>
      </c>
      <c r="K954" s="23">
        <v>0.34697916666667</v>
      </c>
      <c r="L954" s="22">
        <v>43653</v>
      </c>
      <c r="M954" s="23">
        <v>0.7441087962963</v>
      </c>
      <c r="N954" s="25">
        <v>25.472000000000001</v>
      </c>
      <c r="O954" s="21" t="s">
        <v>77</v>
      </c>
      <c r="P954" s="46">
        <f>TotalFix[[#This Row],[Confirmed activ. 3 (ILE03)]]*60</f>
        <v>1528.3200000000002</v>
      </c>
      <c r="Q954" s="24">
        <v>1</v>
      </c>
      <c r="R954" s="21" t="s">
        <v>66</v>
      </c>
      <c r="S954" s="21" t="s">
        <v>67</v>
      </c>
    </row>
    <row r="955" spans="1:19" s="21" customFormat="1" x14ac:dyDescent="0.35">
      <c r="A955" s="26">
        <v>1534432</v>
      </c>
      <c r="B955" s="53">
        <v>411579</v>
      </c>
      <c r="C955" s="26">
        <f>VLOOKUP(TotalFix[[#This Row],[Order]],'Total Fix by SS'!B:C,2,0)</f>
        <v>218</v>
      </c>
      <c r="D955" s="21" t="s">
        <v>109</v>
      </c>
      <c r="E955" s="21" t="s">
        <v>82</v>
      </c>
      <c r="F955" s="21" t="s">
        <v>83</v>
      </c>
      <c r="G955" s="21" t="s">
        <v>90</v>
      </c>
      <c r="H955" s="21" t="s">
        <v>84</v>
      </c>
      <c r="I955" s="21" t="s">
        <v>110</v>
      </c>
      <c r="J955" s="22"/>
      <c r="K955" s="23">
        <v>0</v>
      </c>
      <c r="L955" s="22"/>
      <c r="M955" s="23">
        <v>0</v>
      </c>
      <c r="N955" s="25">
        <v>0</v>
      </c>
      <c r="O955" s="21" t="s">
        <v>93</v>
      </c>
      <c r="P955" s="46"/>
      <c r="Q955" s="24">
        <v>5</v>
      </c>
      <c r="R955" s="21" t="s">
        <v>66</v>
      </c>
      <c r="S955" s="21" t="s">
        <v>94</v>
      </c>
    </row>
    <row r="956" spans="1:19" s="21" customFormat="1" x14ac:dyDescent="0.35">
      <c r="A956" s="26">
        <v>1534433</v>
      </c>
      <c r="B956" s="53">
        <v>411579</v>
      </c>
      <c r="C956" s="26">
        <f>VLOOKUP(TotalFix[[#This Row],[Order]],'Total Fix by SS'!B:C,2,0)</f>
        <v>218</v>
      </c>
      <c r="D956" s="21" t="s">
        <v>59</v>
      </c>
      <c r="E956" s="21" t="s">
        <v>60</v>
      </c>
      <c r="F956" s="21" t="s">
        <v>61</v>
      </c>
      <c r="G956" s="21" t="s">
        <v>62</v>
      </c>
      <c r="H956" s="21" t="s">
        <v>63</v>
      </c>
      <c r="I956" s="21" t="s">
        <v>64</v>
      </c>
      <c r="J956" s="22">
        <v>43643</v>
      </c>
      <c r="K956" s="23">
        <v>0.47693287037037002</v>
      </c>
      <c r="L956" s="22">
        <v>43643</v>
      </c>
      <c r="M956" s="23">
        <v>0.47939814814815002</v>
      </c>
      <c r="N956" s="24">
        <v>53</v>
      </c>
      <c r="O956" s="21" t="s">
        <v>65</v>
      </c>
      <c r="P956" s="46">
        <f>TotalFix[[#This Row],[Confirmed activ. 3 (ILE03)]]/60</f>
        <v>0.8833333333333333</v>
      </c>
      <c r="Q956" s="24">
        <v>20</v>
      </c>
      <c r="R956" s="21" t="s">
        <v>66</v>
      </c>
      <c r="S956" s="21" t="s">
        <v>67</v>
      </c>
    </row>
    <row r="957" spans="1:19" s="21" customFormat="1" x14ac:dyDescent="0.35">
      <c r="A957" s="26">
        <v>1534433</v>
      </c>
      <c r="B957" s="53">
        <v>411579</v>
      </c>
      <c r="C957" s="26">
        <f>VLOOKUP(TotalFix[[#This Row],[Order]],'Total Fix by SS'!B:C,2,0)</f>
        <v>218</v>
      </c>
      <c r="D957" s="21" t="s">
        <v>59</v>
      </c>
      <c r="E957" s="21" t="s">
        <v>68</v>
      </c>
      <c r="F957" s="21" t="s">
        <v>69</v>
      </c>
      <c r="G957" s="21" t="s">
        <v>62</v>
      </c>
      <c r="H957" s="21" t="s">
        <v>70</v>
      </c>
      <c r="I957" s="21" t="s">
        <v>71</v>
      </c>
      <c r="J957" s="22">
        <v>43643</v>
      </c>
      <c r="K957" s="23">
        <v>0.5058912037037</v>
      </c>
      <c r="L957" s="22">
        <v>43643</v>
      </c>
      <c r="M957" s="23">
        <v>0.5058912037037</v>
      </c>
      <c r="N957" s="24">
        <v>30</v>
      </c>
      <c r="O957" s="21" t="s">
        <v>66</v>
      </c>
      <c r="P957" s="46">
        <f>TotalFix[[#This Row],[Confirmed activ. 3 (ILE03)]]</f>
        <v>30</v>
      </c>
      <c r="Q957" s="24">
        <v>30</v>
      </c>
      <c r="R957" s="21" t="s">
        <v>66</v>
      </c>
      <c r="S957" s="21" t="s">
        <v>72</v>
      </c>
    </row>
    <row r="958" spans="1:19" s="21" customFormat="1" x14ac:dyDescent="0.35">
      <c r="A958" s="26">
        <v>1534433</v>
      </c>
      <c r="B958" s="53">
        <v>411579</v>
      </c>
      <c r="C958" s="26">
        <f>VLOOKUP(TotalFix[[#This Row],[Order]],'Total Fix by SS'!B:C,2,0)</f>
        <v>218</v>
      </c>
      <c r="D958" s="21" t="s">
        <v>59</v>
      </c>
      <c r="E958" s="21" t="s">
        <v>73</v>
      </c>
      <c r="F958" s="21" t="s">
        <v>61</v>
      </c>
      <c r="G958" s="21" t="s">
        <v>62</v>
      </c>
      <c r="H958" s="21" t="s">
        <v>63</v>
      </c>
      <c r="I958" s="21" t="s">
        <v>74</v>
      </c>
      <c r="J958" s="22">
        <v>43649</v>
      </c>
      <c r="K958" s="23">
        <v>0.39052083333332999</v>
      </c>
      <c r="L958" s="22">
        <v>43649</v>
      </c>
      <c r="M958" s="23">
        <v>0.41721064814815001</v>
      </c>
      <c r="N958" s="25">
        <v>19.433</v>
      </c>
      <c r="O958" s="21" t="s">
        <v>66</v>
      </c>
      <c r="P958" s="46">
        <f>TotalFix[[#This Row],[Confirmed activ. 3 (ILE03)]]</f>
        <v>19.433</v>
      </c>
      <c r="Q958" s="24">
        <v>200</v>
      </c>
      <c r="R958" s="21" t="s">
        <v>66</v>
      </c>
      <c r="S958" s="21" t="s">
        <v>67</v>
      </c>
    </row>
    <row r="959" spans="1:19" s="21" customFormat="1" x14ac:dyDescent="0.35">
      <c r="A959" s="26">
        <v>1534433</v>
      </c>
      <c r="B959" s="53">
        <v>411579</v>
      </c>
      <c r="C959" s="26">
        <f>VLOOKUP(TotalFix[[#This Row],[Order]],'Total Fix by SS'!B:C,2,0)</f>
        <v>218</v>
      </c>
      <c r="D959" s="21" t="s">
        <v>59</v>
      </c>
      <c r="E959" s="21" t="s">
        <v>75</v>
      </c>
      <c r="F959" s="21" t="s">
        <v>61</v>
      </c>
      <c r="G959" s="21" t="s">
        <v>62</v>
      </c>
      <c r="H959" s="21" t="s">
        <v>63</v>
      </c>
      <c r="I959" s="21" t="s">
        <v>76</v>
      </c>
      <c r="J959" s="22">
        <v>43650</v>
      </c>
      <c r="K959" s="23">
        <v>0.31491898148148001</v>
      </c>
      <c r="L959" s="22">
        <v>43650</v>
      </c>
      <c r="M959" s="23">
        <v>0.65997685185184995</v>
      </c>
      <c r="N959" s="25">
        <v>8.2810000000000006</v>
      </c>
      <c r="O959" s="21" t="s">
        <v>77</v>
      </c>
      <c r="P959" s="46">
        <f>TotalFix[[#This Row],[Confirmed activ. 3 (ILE03)]]*60</f>
        <v>496.86</v>
      </c>
      <c r="Q959" s="24">
        <v>500</v>
      </c>
      <c r="R959" s="21" t="s">
        <v>66</v>
      </c>
      <c r="S959" s="21" t="s">
        <v>67</v>
      </c>
    </row>
    <row r="960" spans="1:19" s="21" customFormat="1" x14ac:dyDescent="0.35">
      <c r="A960" s="26">
        <v>1534433</v>
      </c>
      <c r="B960" s="53">
        <v>411579</v>
      </c>
      <c r="C960" s="26">
        <f>VLOOKUP(TotalFix[[#This Row],[Order]],'Total Fix by SS'!B:C,2,0)</f>
        <v>218</v>
      </c>
      <c r="D960" s="21" t="s">
        <v>59</v>
      </c>
      <c r="E960" s="21" t="s">
        <v>78</v>
      </c>
      <c r="F960" s="21" t="s">
        <v>69</v>
      </c>
      <c r="G960" s="21" t="s">
        <v>62</v>
      </c>
      <c r="H960" s="21" t="s">
        <v>70</v>
      </c>
      <c r="I960" s="21" t="s">
        <v>79</v>
      </c>
      <c r="J960" s="22">
        <v>43653</v>
      </c>
      <c r="K960" s="23">
        <v>0.45581018518519001</v>
      </c>
      <c r="L960" s="22">
        <v>43653</v>
      </c>
      <c r="M960" s="23">
        <v>0.45581018518519001</v>
      </c>
      <c r="N960" s="24">
        <v>20</v>
      </c>
      <c r="O960" s="21" t="s">
        <v>66</v>
      </c>
      <c r="P960" s="46">
        <f>TotalFix[[#This Row],[Confirmed activ. 3 (ILE03)]]</f>
        <v>20</v>
      </c>
      <c r="Q960" s="24">
        <v>20</v>
      </c>
      <c r="R960" s="21" t="s">
        <v>66</v>
      </c>
      <c r="S960" s="21" t="s">
        <v>72</v>
      </c>
    </row>
    <row r="961" spans="1:19" s="21" customFormat="1" x14ac:dyDescent="0.35">
      <c r="A961" s="26">
        <v>1534433</v>
      </c>
      <c r="B961" s="53">
        <v>411579</v>
      </c>
      <c r="C961" s="26">
        <f>VLOOKUP(TotalFix[[#This Row],[Order]],'Total Fix by SS'!B:C,2,0)</f>
        <v>218</v>
      </c>
      <c r="D961" s="21" t="s">
        <v>59</v>
      </c>
      <c r="E961" s="21" t="s">
        <v>80</v>
      </c>
      <c r="F961" s="21" t="s">
        <v>69</v>
      </c>
      <c r="G961" s="21" t="s">
        <v>62</v>
      </c>
      <c r="H961" s="21" t="s">
        <v>70</v>
      </c>
      <c r="I961" s="21" t="s">
        <v>81</v>
      </c>
      <c r="J961" s="22">
        <v>43653</v>
      </c>
      <c r="K961" s="23">
        <v>0.45587962962963002</v>
      </c>
      <c r="L961" s="22">
        <v>43653</v>
      </c>
      <c r="M961" s="23">
        <v>0.45587962962963002</v>
      </c>
      <c r="N961" s="24">
        <v>20</v>
      </c>
      <c r="O961" s="21" t="s">
        <v>66</v>
      </c>
      <c r="P961" s="46">
        <f>TotalFix[[#This Row],[Confirmed activ. 3 (ILE03)]]</f>
        <v>20</v>
      </c>
      <c r="Q961" s="24">
        <v>20</v>
      </c>
      <c r="R961" s="21" t="s">
        <v>66</v>
      </c>
      <c r="S961" s="21" t="s">
        <v>72</v>
      </c>
    </row>
    <row r="962" spans="1:19" s="21" customFormat="1" x14ac:dyDescent="0.35">
      <c r="A962" s="26">
        <v>1534433</v>
      </c>
      <c r="B962" s="53">
        <v>411579</v>
      </c>
      <c r="C962" s="26">
        <f>VLOOKUP(TotalFix[[#This Row],[Order]],'Total Fix by SS'!B:C,2,0)</f>
        <v>218</v>
      </c>
      <c r="D962" s="21" t="s">
        <v>59</v>
      </c>
      <c r="E962" s="21" t="s">
        <v>82</v>
      </c>
      <c r="F962" s="21" t="s">
        <v>83</v>
      </c>
      <c r="G962" s="21" t="s">
        <v>62</v>
      </c>
      <c r="H962" s="21" t="s">
        <v>84</v>
      </c>
      <c r="I962" s="21" t="s">
        <v>84</v>
      </c>
      <c r="J962" s="22">
        <v>43653</v>
      </c>
      <c r="K962" s="23">
        <v>0.51524305555556005</v>
      </c>
      <c r="L962" s="22">
        <v>43653</v>
      </c>
      <c r="M962" s="23">
        <v>0.87376157407406996</v>
      </c>
      <c r="N962" s="25">
        <v>11.815</v>
      </c>
      <c r="O962" s="21" t="s">
        <v>77</v>
      </c>
      <c r="P962" s="46">
        <f>TotalFix[[#This Row],[Confirmed activ. 3 (ILE03)]]*60</f>
        <v>708.9</v>
      </c>
      <c r="Q962" s="24">
        <v>450</v>
      </c>
      <c r="R962" s="21" t="s">
        <v>66</v>
      </c>
      <c r="S962" s="21" t="s">
        <v>67</v>
      </c>
    </row>
    <row r="963" spans="1:19" s="21" customFormat="1" x14ac:dyDescent="0.35">
      <c r="A963" s="26">
        <v>1534433</v>
      </c>
      <c r="B963" s="53">
        <v>411579</v>
      </c>
      <c r="C963" s="26">
        <f>VLOOKUP(TotalFix[[#This Row],[Order]],'Total Fix by SS'!B:C,2,0)</f>
        <v>218</v>
      </c>
      <c r="D963" s="21" t="s">
        <v>59</v>
      </c>
      <c r="E963" s="21" t="s">
        <v>85</v>
      </c>
      <c r="F963" s="21" t="s">
        <v>86</v>
      </c>
      <c r="G963" s="21" t="s">
        <v>62</v>
      </c>
      <c r="H963" s="21" t="s">
        <v>87</v>
      </c>
      <c r="I963" s="21" t="s">
        <v>87</v>
      </c>
      <c r="J963" s="22">
        <v>43657</v>
      </c>
      <c r="K963" s="23">
        <v>0.52747685185185</v>
      </c>
      <c r="L963" s="22">
        <v>43657</v>
      </c>
      <c r="M963" s="23">
        <v>0.52747685185185</v>
      </c>
      <c r="N963" s="24">
        <v>20</v>
      </c>
      <c r="O963" s="21" t="s">
        <v>66</v>
      </c>
      <c r="P963" s="46">
        <f>TotalFix[[#This Row],[Confirmed activ. 3 (ILE03)]]</f>
        <v>20</v>
      </c>
      <c r="Q963" s="24">
        <v>20</v>
      </c>
      <c r="R963" s="21" t="s">
        <v>66</v>
      </c>
      <c r="S963" s="21" t="s">
        <v>72</v>
      </c>
    </row>
    <row r="964" spans="1:19" s="21" customFormat="1" x14ac:dyDescent="0.35">
      <c r="A964" s="26">
        <v>1534433</v>
      </c>
      <c r="B964" s="53">
        <v>411579</v>
      </c>
      <c r="C964" s="26">
        <f>VLOOKUP(TotalFix[[#This Row],[Order]],'Total Fix by SS'!B:C,2,0)</f>
        <v>218</v>
      </c>
      <c r="D964" s="21" t="s">
        <v>59</v>
      </c>
      <c r="E964" s="21" t="s">
        <v>88</v>
      </c>
      <c r="F964" s="21" t="s">
        <v>89</v>
      </c>
      <c r="G964" s="21" t="s">
        <v>90</v>
      </c>
      <c r="H964" s="21" t="s">
        <v>91</v>
      </c>
      <c r="I964" s="21" t="s">
        <v>92</v>
      </c>
      <c r="J964" s="22"/>
      <c r="K964" s="23">
        <v>0</v>
      </c>
      <c r="L964" s="22"/>
      <c r="M964" s="23">
        <v>0</v>
      </c>
      <c r="N964" s="25">
        <v>0</v>
      </c>
      <c r="O964" s="21" t="s">
        <v>93</v>
      </c>
      <c r="P964" s="46"/>
      <c r="Q964" s="24">
        <v>0</v>
      </c>
      <c r="R964" s="21" t="s">
        <v>66</v>
      </c>
      <c r="S964" s="21" t="s">
        <v>94</v>
      </c>
    </row>
    <row r="965" spans="1:19" s="21" customFormat="1" x14ac:dyDescent="0.35">
      <c r="A965" s="26">
        <v>1534433</v>
      </c>
      <c r="B965" s="53">
        <v>411579</v>
      </c>
      <c r="C965" s="26">
        <f>VLOOKUP(TotalFix[[#This Row],[Order]],'Total Fix by SS'!B:C,2,0)</f>
        <v>218</v>
      </c>
      <c r="D965" s="21" t="s">
        <v>59</v>
      </c>
      <c r="E965" s="21" t="s">
        <v>95</v>
      </c>
      <c r="F965" s="21" t="s">
        <v>61</v>
      </c>
      <c r="G965" s="21" t="s">
        <v>62</v>
      </c>
      <c r="H965" s="21" t="s">
        <v>63</v>
      </c>
      <c r="I965" s="21" t="s">
        <v>96</v>
      </c>
      <c r="J965" s="22">
        <v>43657</v>
      </c>
      <c r="K965" s="23">
        <v>0.56975694444444003</v>
      </c>
      <c r="L965" s="22">
        <v>43657</v>
      </c>
      <c r="M965" s="23">
        <v>0.58101851851852004</v>
      </c>
      <c r="N965" s="25">
        <v>2.3170000000000002</v>
      </c>
      <c r="O965" s="21" t="s">
        <v>66</v>
      </c>
      <c r="P965" s="46">
        <f>TotalFix[[#This Row],[Confirmed activ. 3 (ILE03)]]</f>
        <v>2.3170000000000002</v>
      </c>
      <c r="Q965" s="24">
        <v>40</v>
      </c>
      <c r="R965" s="21" t="s">
        <v>66</v>
      </c>
      <c r="S965" s="21" t="s">
        <v>67</v>
      </c>
    </row>
    <row r="966" spans="1:19" s="21" customFormat="1" x14ac:dyDescent="0.35">
      <c r="A966" s="26">
        <v>1534433</v>
      </c>
      <c r="B966" s="53">
        <v>411579</v>
      </c>
      <c r="C966" s="26">
        <f>VLOOKUP(TotalFix[[#This Row],[Order]],'Total Fix by SS'!B:C,2,0)</f>
        <v>218</v>
      </c>
      <c r="D966" s="21" t="s">
        <v>59</v>
      </c>
      <c r="E966" s="21" t="s">
        <v>97</v>
      </c>
      <c r="F966" s="21" t="s">
        <v>69</v>
      </c>
      <c r="G966" s="21" t="s">
        <v>62</v>
      </c>
      <c r="H966" s="21" t="s">
        <v>70</v>
      </c>
      <c r="I966" s="21" t="s">
        <v>98</v>
      </c>
      <c r="J966" s="22">
        <v>43657</v>
      </c>
      <c r="K966" s="23">
        <v>0.57172453703703996</v>
      </c>
      <c r="L966" s="22">
        <v>43657</v>
      </c>
      <c r="M966" s="23">
        <v>0.57172453703703996</v>
      </c>
      <c r="N966" s="24">
        <v>20</v>
      </c>
      <c r="O966" s="21" t="s">
        <v>66</v>
      </c>
      <c r="P966" s="46">
        <f>TotalFix[[#This Row],[Confirmed activ. 3 (ILE03)]]</f>
        <v>20</v>
      </c>
      <c r="Q966" s="24">
        <v>20</v>
      </c>
      <c r="R966" s="21" t="s">
        <v>66</v>
      </c>
      <c r="S966" s="21" t="s">
        <v>72</v>
      </c>
    </row>
    <row r="967" spans="1:19" s="21" customFormat="1" x14ac:dyDescent="0.35">
      <c r="A967" s="26">
        <v>1534433</v>
      </c>
      <c r="B967" s="53">
        <v>411579</v>
      </c>
      <c r="C967" s="26">
        <f>VLOOKUP(TotalFix[[#This Row],[Order]],'Total Fix by SS'!B:C,2,0)</f>
        <v>218</v>
      </c>
      <c r="D967" s="21" t="s">
        <v>59</v>
      </c>
      <c r="E967" s="21" t="s">
        <v>99</v>
      </c>
      <c r="F967" s="21" t="s">
        <v>69</v>
      </c>
      <c r="G967" s="21" t="s">
        <v>62</v>
      </c>
      <c r="H967" s="21" t="s">
        <v>70</v>
      </c>
      <c r="I967" s="21" t="s">
        <v>100</v>
      </c>
      <c r="J967" s="22">
        <v>43657</v>
      </c>
      <c r="K967" s="23">
        <v>0.57175925925925997</v>
      </c>
      <c r="L967" s="22">
        <v>43657</v>
      </c>
      <c r="M967" s="23">
        <v>0.57175925925925997</v>
      </c>
      <c r="N967" s="24">
        <v>50</v>
      </c>
      <c r="O967" s="21" t="s">
        <v>66</v>
      </c>
      <c r="P967" s="46">
        <f>TotalFix[[#This Row],[Confirmed activ. 3 (ILE03)]]</f>
        <v>50</v>
      </c>
      <c r="Q967" s="24">
        <v>50</v>
      </c>
      <c r="R967" s="21" t="s">
        <v>66</v>
      </c>
      <c r="S967" s="21" t="s">
        <v>72</v>
      </c>
    </row>
    <row r="968" spans="1:19" s="21" customFormat="1" x14ac:dyDescent="0.35">
      <c r="A968" s="26">
        <v>1534433</v>
      </c>
      <c r="B968" s="53">
        <v>411579</v>
      </c>
      <c r="C968" s="26">
        <f>VLOOKUP(TotalFix[[#This Row],[Order]],'Total Fix by SS'!B:C,2,0)</f>
        <v>218</v>
      </c>
      <c r="D968" s="21" t="s">
        <v>59</v>
      </c>
      <c r="E968" s="21" t="s">
        <v>101</v>
      </c>
      <c r="F968" s="21" t="s">
        <v>102</v>
      </c>
      <c r="G968" s="21" t="s">
        <v>62</v>
      </c>
      <c r="H968" s="21" t="s">
        <v>100</v>
      </c>
      <c r="I968" s="21" t="s">
        <v>103</v>
      </c>
      <c r="J968" s="22">
        <v>43657</v>
      </c>
      <c r="K968" s="23">
        <v>0.57179398148147997</v>
      </c>
      <c r="L968" s="22">
        <v>43657</v>
      </c>
      <c r="M968" s="23">
        <v>0.57179398148147997</v>
      </c>
      <c r="N968" s="24">
        <v>10</v>
      </c>
      <c r="O968" s="21" t="s">
        <v>66</v>
      </c>
      <c r="P968" s="46">
        <f>TotalFix[[#This Row],[Confirmed activ. 3 (ILE03)]]</f>
        <v>10</v>
      </c>
      <c r="Q968" s="24">
        <v>10</v>
      </c>
      <c r="R968" s="21" t="s">
        <v>66</v>
      </c>
      <c r="S968" s="21" t="s">
        <v>72</v>
      </c>
    </row>
    <row r="969" spans="1:19" s="21" customFormat="1" x14ac:dyDescent="0.35">
      <c r="A969" s="26">
        <v>1534433</v>
      </c>
      <c r="B969" s="53">
        <v>411579</v>
      </c>
      <c r="C969" s="26">
        <f>VLOOKUP(TotalFix[[#This Row],[Order]],'Total Fix by SS'!B:C,2,0)</f>
        <v>218</v>
      </c>
      <c r="D969" s="21" t="s">
        <v>59</v>
      </c>
      <c r="E969" s="21" t="s">
        <v>104</v>
      </c>
      <c r="F969" s="21" t="s">
        <v>102</v>
      </c>
      <c r="G969" s="21" t="s">
        <v>105</v>
      </c>
      <c r="H969" s="21" t="s">
        <v>100</v>
      </c>
      <c r="I969" s="21" t="s">
        <v>106</v>
      </c>
      <c r="J969" s="22">
        <v>43662</v>
      </c>
      <c r="K969" s="23">
        <v>0.39641203703703998</v>
      </c>
      <c r="L969" s="22">
        <v>43662</v>
      </c>
      <c r="M969" s="23">
        <v>0.39641203703703998</v>
      </c>
      <c r="N969" s="24">
        <v>10</v>
      </c>
      <c r="O969" s="21" t="s">
        <v>66</v>
      </c>
      <c r="P969" s="46">
        <f>TotalFix[[#This Row],[Confirmed activ. 3 (ILE03)]]</f>
        <v>10</v>
      </c>
      <c r="Q969" s="24">
        <v>10</v>
      </c>
      <c r="R969" s="21" t="s">
        <v>66</v>
      </c>
      <c r="S969" s="21" t="s">
        <v>72</v>
      </c>
    </row>
    <row r="970" spans="1:19" s="21" customFormat="1" x14ac:dyDescent="0.35">
      <c r="A970" s="26">
        <v>1534433</v>
      </c>
      <c r="B970" s="53">
        <v>411579</v>
      </c>
      <c r="C970" s="26">
        <f>VLOOKUP(TotalFix[[#This Row],[Order]],'Total Fix by SS'!B:C,2,0)</f>
        <v>218</v>
      </c>
      <c r="D970" s="21" t="s">
        <v>107</v>
      </c>
      <c r="E970" s="21" t="s">
        <v>60</v>
      </c>
      <c r="F970" s="21" t="s">
        <v>61</v>
      </c>
      <c r="G970" s="21" t="s">
        <v>90</v>
      </c>
      <c r="H970" s="21" t="s">
        <v>63</v>
      </c>
      <c r="I970" s="21" t="s">
        <v>108</v>
      </c>
      <c r="J970" s="22">
        <v>43649</v>
      </c>
      <c r="K970" s="23">
        <v>0.33677083333333002</v>
      </c>
      <c r="L970" s="22">
        <v>43650</v>
      </c>
      <c r="M970" s="23">
        <v>0.66155092592593001</v>
      </c>
      <c r="N970" s="25">
        <v>14.583</v>
      </c>
      <c r="O970" s="21" t="s">
        <v>66</v>
      </c>
      <c r="P970" s="46">
        <f>TotalFix[[#This Row],[Confirmed activ. 3 (ILE03)]]</f>
        <v>14.583</v>
      </c>
      <c r="Q970" s="24">
        <v>1</v>
      </c>
      <c r="R970" s="21" t="s">
        <v>66</v>
      </c>
      <c r="S970" s="21" t="s">
        <v>67</v>
      </c>
    </row>
    <row r="971" spans="1:19" s="21" customFormat="1" x14ac:dyDescent="0.35">
      <c r="A971" s="26">
        <v>1534433</v>
      </c>
      <c r="B971" s="53">
        <v>411579</v>
      </c>
      <c r="C971" s="26">
        <f>VLOOKUP(TotalFix[[#This Row],[Order]],'Total Fix by SS'!B:C,2,0)</f>
        <v>218</v>
      </c>
      <c r="D971" s="21" t="s">
        <v>109</v>
      </c>
      <c r="E971" s="21" t="s">
        <v>82</v>
      </c>
      <c r="F971" s="21" t="s">
        <v>83</v>
      </c>
      <c r="G971" s="21" t="s">
        <v>90</v>
      </c>
      <c r="H971" s="21" t="s">
        <v>84</v>
      </c>
      <c r="I971" s="21" t="s">
        <v>110</v>
      </c>
      <c r="J971" s="22"/>
      <c r="K971" s="23">
        <v>0</v>
      </c>
      <c r="L971" s="22"/>
      <c r="M971" s="23">
        <v>0</v>
      </c>
      <c r="N971" s="25">
        <v>0</v>
      </c>
      <c r="O971" s="21" t="s">
        <v>93</v>
      </c>
      <c r="P971" s="46"/>
      <c r="Q971" s="24">
        <v>5</v>
      </c>
      <c r="R971" s="21" t="s">
        <v>66</v>
      </c>
      <c r="S971" s="21" t="s">
        <v>94</v>
      </c>
    </row>
    <row r="972" spans="1:19" s="21" customFormat="1" x14ac:dyDescent="0.35">
      <c r="A972" s="26">
        <v>1534627</v>
      </c>
      <c r="B972" s="53">
        <v>411580</v>
      </c>
      <c r="C972" s="26">
        <f>VLOOKUP(TotalFix[[#This Row],[Order]],'Total Fix by SS'!B:C,2,0)</f>
        <v>218</v>
      </c>
      <c r="D972" s="21" t="s">
        <v>59</v>
      </c>
      <c r="E972" s="21" t="s">
        <v>60</v>
      </c>
      <c r="F972" s="21" t="s">
        <v>61</v>
      </c>
      <c r="G972" s="21" t="s">
        <v>62</v>
      </c>
      <c r="H972" s="21" t="s">
        <v>63</v>
      </c>
      <c r="I972" s="21" t="s">
        <v>64</v>
      </c>
      <c r="J972" s="22">
        <v>43648</v>
      </c>
      <c r="K972" s="23">
        <v>0.40781250000000002</v>
      </c>
      <c r="L972" s="22">
        <v>43648</v>
      </c>
      <c r="M972" s="23">
        <v>0.40907407407406998</v>
      </c>
      <c r="N972" s="24">
        <v>55</v>
      </c>
      <c r="O972" s="21" t="s">
        <v>65</v>
      </c>
      <c r="P972" s="46">
        <f>TotalFix[[#This Row],[Confirmed activ. 3 (ILE03)]]/60</f>
        <v>0.91666666666666663</v>
      </c>
      <c r="Q972" s="24">
        <v>20</v>
      </c>
      <c r="R972" s="21" t="s">
        <v>66</v>
      </c>
      <c r="S972" s="21" t="s">
        <v>67</v>
      </c>
    </row>
    <row r="973" spans="1:19" s="21" customFormat="1" x14ac:dyDescent="0.35">
      <c r="A973" s="26">
        <v>1534627</v>
      </c>
      <c r="B973" s="53">
        <v>411580</v>
      </c>
      <c r="C973" s="26">
        <f>VLOOKUP(TotalFix[[#This Row],[Order]],'Total Fix by SS'!B:C,2,0)</f>
        <v>218</v>
      </c>
      <c r="D973" s="21" t="s">
        <v>59</v>
      </c>
      <c r="E973" s="21" t="s">
        <v>68</v>
      </c>
      <c r="F973" s="21" t="s">
        <v>69</v>
      </c>
      <c r="G973" s="21" t="s">
        <v>62</v>
      </c>
      <c r="H973" s="21" t="s">
        <v>70</v>
      </c>
      <c r="I973" s="21" t="s">
        <v>71</v>
      </c>
      <c r="J973" s="22">
        <v>43648</v>
      </c>
      <c r="K973" s="23">
        <v>0.42312499999999997</v>
      </c>
      <c r="L973" s="22">
        <v>43648</v>
      </c>
      <c r="M973" s="23">
        <v>0.42312499999999997</v>
      </c>
      <c r="N973" s="24">
        <v>30</v>
      </c>
      <c r="O973" s="21" t="s">
        <v>66</v>
      </c>
      <c r="P973" s="46">
        <f>TotalFix[[#This Row],[Confirmed activ. 3 (ILE03)]]</f>
        <v>30</v>
      </c>
      <c r="Q973" s="24">
        <v>30</v>
      </c>
      <c r="R973" s="21" t="s">
        <v>66</v>
      </c>
      <c r="S973" s="21" t="s">
        <v>72</v>
      </c>
    </row>
    <row r="974" spans="1:19" s="21" customFormat="1" x14ac:dyDescent="0.35">
      <c r="A974" s="26">
        <v>1534627</v>
      </c>
      <c r="B974" s="53">
        <v>411580</v>
      </c>
      <c r="C974" s="26">
        <f>VLOOKUP(TotalFix[[#This Row],[Order]],'Total Fix by SS'!B:C,2,0)</f>
        <v>218</v>
      </c>
      <c r="D974" s="21" t="s">
        <v>59</v>
      </c>
      <c r="E974" s="21" t="s">
        <v>73</v>
      </c>
      <c r="F974" s="21" t="s">
        <v>61</v>
      </c>
      <c r="G974" s="21" t="s">
        <v>62</v>
      </c>
      <c r="H974" s="21" t="s">
        <v>63</v>
      </c>
      <c r="I974" s="21" t="s">
        <v>74</v>
      </c>
      <c r="J974" s="22">
        <v>43648</v>
      </c>
      <c r="K974" s="23">
        <v>0.45641203703703997</v>
      </c>
      <c r="L974" s="22">
        <v>43656</v>
      </c>
      <c r="M974" s="23">
        <v>0.46334490740741002</v>
      </c>
      <c r="N974" s="25">
        <v>1.284</v>
      </c>
      <c r="O974" s="21" t="s">
        <v>77</v>
      </c>
      <c r="P974" s="46">
        <f>TotalFix[[#This Row],[Confirmed activ. 3 (ILE03)]]*60</f>
        <v>77.040000000000006</v>
      </c>
      <c r="Q974" s="24">
        <v>200</v>
      </c>
      <c r="R974" s="21" t="s">
        <v>66</v>
      </c>
      <c r="S974" s="21" t="s">
        <v>67</v>
      </c>
    </row>
    <row r="975" spans="1:19" s="21" customFormat="1" x14ac:dyDescent="0.35">
      <c r="A975" s="26">
        <v>1534627</v>
      </c>
      <c r="B975" s="53">
        <v>411580</v>
      </c>
      <c r="C975" s="26">
        <f>VLOOKUP(TotalFix[[#This Row],[Order]],'Total Fix by SS'!B:C,2,0)</f>
        <v>218</v>
      </c>
      <c r="D975" s="21" t="s">
        <v>59</v>
      </c>
      <c r="E975" s="21" t="s">
        <v>75</v>
      </c>
      <c r="F975" s="21" t="s">
        <v>61</v>
      </c>
      <c r="G975" s="21" t="s">
        <v>62</v>
      </c>
      <c r="H975" s="21" t="s">
        <v>63</v>
      </c>
      <c r="I975" s="21" t="s">
        <v>76</v>
      </c>
      <c r="J975" s="22">
        <v>43656</v>
      </c>
      <c r="K975" s="23">
        <v>0.46346064814815002</v>
      </c>
      <c r="L975" s="22">
        <v>43656</v>
      </c>
      <c r="M975" s="23">
        <v>0.46745370370369999</v>
      </c>
      <c r="N975" s="25">
        <v>5.75</v>
      </c>
      <c r="O975" s="21" t="s">
        <v>66</v>
      </c>
      <c r="P975" s="46">
        <f>TotalFix[[#This Row],[Confirmed activ. 3 (ILE03)]]</f>
        <v>5.75</v>
      </c>
      <c r="Q975" s="24">
        <v>500</v>
      </c>
      <c r="R975" s="21" t="s">
        <v>66</v>
      </c>
      <c r="S975" s="21" t="s">
        <v>67</v>
      </c>
    </row>
    <row r="976" spans="1:19" s="21" customFormat="1" x14ac:dyDescent="0.35">
      <c r="A976" s="26">
        <v>1534627</v>
      </c>
      <c r="B976" s="53">
        <v>411580</v>
      </c>
      <c r="C976" s="26">
        <f>VLOOKUP(TotalFix[[#This Row],[Order]],'Total Fix by SS'!B:C,2,0)</f>
        <v>218</v>
      </c>
      <c r="D976" s="21" t="s">
        <v>59</v>
      </c>
      <c r="E976" s="21" t="s">
        <v>78</v>
      </c>
      <c r="F976" s="21" t="s">
        <v>69</v>
      </c>
      <c r="G976" s="21" t="s">
        <v>62</v>
      </c>
      <c r="H976" s="21" t="s">
        <v>70</v>
      </c>
      <c r="I976" s="21" t="s">
        <v>79</v>
      </c>
      <c r="J976" s="22">
        <v>43656</v>
      </c>
      <c r="K976" s="23">
        <v>0.50888888888888995</v>
      </c>
      <c r="L976" s="22">
        <v>43656</v>
      </c>
      <c r="M976" s="23">
        <v>0.50888888888888995</v>
      </c>
      <c r="N976" s="24">
        <v>20</v>
      </c>
      <c r="O976" s="21" t="s">
        <v>66</v>
      </c>
      <c r="P976" s="46">
        <f>TotalFix[[#This Row],[Confirmed activ. 3 (ILE03)]]</f>
        <v>20</v>
      </c>
      <c r="Q976" s="24">
        <v>20</v>
      </c>
      <c r="R976" s="21" t="s">
        <v>66</v>
      </c>
      <c r="S976" s="21" t="s">
        <v>72</v>
      </c>
    </row>
    <row r="977" spans="1:19" s="21" customFormat="1" x14ac:dyDescent="0.35">
      <c r="A977" s="26">
        <v>1534627</v>
      </c>
      <c r="B977" s="53">
        <v>411580</v>
      </c>
      <c r="C977" s="26">
        <f>VLOOKUP(TotalFix[[#This Row],[Order]],'Total Fix by SS'!B:C,2,0)</f>
        <v>218</v>
      </c>
      <c r="D977" s="21" t="s">
        <v>59</v>
      </c>
      <c r="E977" s="21" t="s">
        <v>80</v>
      </c>
      <c r="F977" s="21" t="s">
        <v>69</v>
      </c>
      <c r="G977" s="21" t="s">
        <v>62</v>
      </c>
      <c r="H977" s="21" t="s">
        <v>70</v>
      </c>
      <c r="I977" s="21" t="s">
        <v>81</v>
      </c>
      <c r="J977" s="22">
        <v>43656</v>
      </c>
      <c r="K977" s="23">
        <v>0.50907407407407002</v>
      </c>
      <c r="L977" s="22">
        <v>43656</v>
      </c>
      <c r="M977" s="23">
        <v>0.50907407407407002</v>
      </c>
      <c r="N977" s="24">
        <v>20</v>
      </c>
      <c r="O977" s="21" t="s">
        <v>66</v>
      </c>
      <c r="P977" s="46">
        <f>TotalFix[[#This Row],[Confirmed activ. 3 (ILE03)]]</f>
        <v>20</v>
      </c>
      <c r="Q977" s="24">
        <v>20</v>
      </c>
      <c r="R977" s="21" t="s">
        <v>66</v>
      </c>
      <c r="S977" s="21" t="s">
        <v>72</v>
      </c>
    </row>
    <row r="978" spans="1:19" s="21" customFormat="1" x14ac:dyDescent="0.35">
      <c r="A978" s="26">
        <v>1534627</v>
      </c>
      <c r="B978" s="53">
        <v>411580</v>
      </c>
      <c r="C978" s="26">
        <f>VLOOKUP(TotalFix[[#This Row],[Order]],'Total Fix by SS'!B:C,2,0)</f>
        <v>218</v>
      </c>
      <c r="D978" s="21" t="s">
        <v>59</v>
      </c>
      <c r="E978" s="21" t="s">
        <v>82</v>
      </c>
      <c r="F978" s="21" t="s">
        <v>83</v>
      </c>
      <c r="G978" s="21" t="s">
        <v>62</v>
      </c>
      <c r="H978" s="21" t="s">
        <v>84</v>
      </c>
      <c r="I978" s="21" t="s">
        <v>84</v>
      </c>
      <c r="J978" s="22">
        <v>43656</v>
      </c>
      <c r="K978" s="23">
        <v>0.53526620370370004</v>
      </c>
      <c r="L978" s="22">
        <v>43657</v>
      </c>
      <c r="M978" s="23">
        <v>0.58861111111110997</v>
      </c>
      <c r="N978" s="25">
        <v>12.278</v>
      </c>
      <c r="O978" s="21" t="s">
        <v>77</v>
      </c>
      <c r="P978" s="46">
        <f>TotalFix[[#This Row],[Confirmed activ. 3 (ILE03)]]*60</f>
        <v>736.68000000000006</v>
      </c>
      <c r="Q978" s="24">
        <v>450</v>
      </c>
      <c r="R978" s="21" t="s">
        <v>66</v>
      </c>
      <c r="S978" s="21" t="s">
        <v>67</v>
      </c>
    </row>
    <row r="979" spans="1:19" s="21" customFormat="1" x14ac:dyDescent="0.35">
      <c r="A979" s="26">
        <v>1534627</v>
      </c>
      <c r="B979" s="53">
        <v>411580</v>
      </c>
      <c r="C979" s="26">
        <f>VLOOKUP(TotalFix[[#This Row],[Order]],'Total Fix by SS'!B:C,2,0)</f>
        <v>218</v>
      </c>
      <c r="D979" s="21" t="s">
        <v>59</v>
      </c>
      <c r="E979" s="21" t="s">
        <v>85</v>
      </c>
      <c r="F979" s="21" t="s">
        <v>86</v>
      </c>
      <c r="G979" s="21" t="s">
        <v>62</v>
      </c>
      <c r="H979" s="21" t="s">
        <v>87</v>
      </c>
      <c r="I979" s="21" t="s">
        <v>87</v>
      </c>
      <c r="J979" s="22">
        <v>43660</v>
      </c>
      <c r="K979" s="23">
        <v>0.34700231481480998</v>
      </c>
      <c r="L979" s="22">
        <v>43660</v>
      </c>
      <c r="M979" s="23">
        <v>0.34700231481480998</v>
      </c>
      <c r="N979" s="24">
        <v>20</v>
      </c>
      <c r="O979" s="21" t="s">
        <v>66</v>
      </c>
      <c r="P979" s="46">
        <f>TotalFix[[#This Row],[Confirmed activ. 3 (ILE03)]]</f>
        <v>20</v>
      </c>
      <c r="Q979" s="24">
        <v>20</v>
      </c>
      <c r="R979" s="21" t="s">
        <v>66</v>
      </c>
      <c r="S979" s="21" t="s">
        <v>72</v>
      </c>
    </row>
    <row r="980" spans="1:19" s="21" customFormat="1" x14ac:dyDescent="0.35">
      <c r="A980" s="26">
        <v>1534627</v>
      </c>
      <c r="B980" s="53">
        <v>411580</v>
      </c>
      <c r="C980" s="26">
        <f>VLOOKUP(TotalFix[[#This Row],[Order]],'Total Fix by SS'!B:C,2,0)</f>
        <v>218</v>
      </c>
      <c r="D980" s="21" t="s">
        <v>59</v>
      </c>
      <c r="E980" s="21" t="s">
        <v>88</v>
      </c>
      <c r="F980" s="21" t="s">
        <v>89</v>
      </c>
      <c r="G980" s="21" t="s">
        <v>90</v>
      </c>
      <c r="H980" s="21" t="s">
        <v>91</v>
      </c>
      <c r="I980" s="21" t="s">
        <v>92</v>
      </c>
      <c r="J980" s="22"/>
      <c r="K980" s="23">
        <v>0</v>
      </c>
      <c r="L980" s="22"/>
      <c r="M980" s="23">
        <v>0</v>
      </c>
      <c r="N980" s="25">
        <v>0</v>
      </c>
      <c r="O980" s="21" t="s">
        <v>93</v>
      </c>
      <c r="P980" s="46"/>
      <c r="Q980" s="24">
        <v>0</v>
      </c>
      <c r="R980" s="21" t="s">
        <v>66</v>
      </c>
      <c r="S980" s="21" t="s">
        <v>94</v>
      </c>
    </row>
    <row r="981" spans="1:19" s="21" customFormat="1" x14ac:dyDescent="0.35">
      <c r="A981" s="26">
        <v>1534627</v>
      </c>
      <c r="B981" s="53">
        <v>411580</v>
      </c>
      <c r="C981" s="26">
        <f>VLOOKUP(TotalFix[[#This Row],[Order]],'Total Fix by SS'!B:C,2,0)</f>
        <v>218</v>
      </c>
      <c r="D981" s="21" t="s">
        <v>59</v>
      </c>
      <c r="E981" s="21" t="s">
        <v>95</v>
      </c>
      <c r="F981" s="21" t="s">
        <v>61</v>
      </c>
      <c r="G981" s="21" t="s">
        <v>62</v>
      </c>
      <c r="H981" s="21" t="s">
        <v>63</v>
      </c>
      <c r="I981" s="21" t="s">
        <v>96</v>
      </c>
      <c r="J981" s="22">
        <v>43660</v>
      </c>
      <c r="K981" s="23">
        <v>0.65628472222222001</v>
      </c>
      <c r="L981" s="22">
        <v>43660</v>
      </c>
      <c r="M981" s="23">
        <v>0.70895833333333003</v>
      </c>
      <c r="N981" s="25">
        <v>30.132999999999999</v>
      </c>
      <c r="O981" s="21" t="s">
        <v>66</v>
      </c>
      <c r="P981" s="46">
        <f>TotalFix[[#This Row],[Confirmed activ. 3 (ILE03)]]</f>
        <v>30.132999999999999</v>
      </c>
      <c r="Q981" s="24">
        <v>40</v>
      </c>
      <c r="R981" s="21" t="s">
        <v>66</v>
      </c>
      <c r="S981" s="21" t="s">
        <v>67</v>
      </c>
    </row>
    <row r="982" spans="1:19" s="21" customFormat="1" x14ac:dyDescent="0.35">
      <c r="A982" s="26">
        <v>1534627</v>
      </c>
      <c r="B982" s="53">
        <v>411580</v>
      </c>
      <c r="C982" s="26">
        <f>VLOOKUP(TotalFix[[#This Row],[Order]],'Total Fix by SS'!B:C,2,0)</f>
        <v>218</v>
      </c>
      <c r="D982" s="21" t="s">
        <v>59</v>
      </c>
      <c r="E982" s="21" t="s">
        <v>97</v>
      </c>
      <c r="F982" s="21" t="s">
        <v>69</v>
      </c>
      <c r="G982" s="21" t="s">
        <v>62</v>
      </c>
      <c r="H982" s="21" t="s">
        <v>70</v>
      </c>
      <c r="I982" s="21" t="s">
        <v>98</v>
      </c>
      <c r="J982" s="22">
        <v>43660</v>
      </c>
      <c r="K982" s="23">
        <v>0.73630787037037004</v>
      </c>
      <c r="L982" s="22">
        <v>43660</v>
      </c>
      <c r="M982" s="23">
        <v>0.73630787037037004</v>
      </c>
      <c r="N982" s="24">
        <v>20</v>
      </c>
      <c r="O982" s="21" t="s">
        <v>66</v>
      </c>
      <c r="P982" s="46">
        <f>TotalFix[[#This Row],[Confirmed activ. 3 (ILE03)]]</f>
        <v>20</v>
      </c>
      <c r="Q982" s="24">
        <v>20</v>
      </c>
      <c r="R982" s="21" t="s">
        <v>66</v>
      </c>
      <c r="S982" s="21" t="s">
        <v>72</v>
      </c>
    </row>
    <row r="983" spans="1:19" s="21" customFormat="1" x14ac:dyDescent="0.35">
      <c r="A983" s="26">
        <v>1534627</v>
      </c>
      <c r="B983" s="53">
        <v>411580</v>
      </c>
      <c r="C983" s="26">
        <f>VLOOKUP(TotalFix[[#This Row],[Order]],'Total Fix by SS'!B:C,2,0)</f>
        <v>218</v>
      </c>
      <c r="D983" s="21" t="s">
        <v>59</v>
      </c>
      <c r="E983" s="21" t="s">
        <v>99</v>
      </c>
      <c r="F983" s="21" t="s">
        <v>69</v>
      </c>
      <c r="G983" s="21" t="s">
        <v>62</v>
      </c>
      <c r="H983" s="21" t="s">
        <v>70</v>
      </c>
      <c r="I983" s="21" t="s">
        <v>100</v>
      </c>
      <c r="J983" s="22">
        <v>43660</v>
      </c>
      <c r="K983" s="23">
        <v>0.73651620370369997</v>
      </c>
      <c r="L983" s="22">
        <v>43660</v>
      </c>
      <c r="M983" s="23">
        <v>0.73651620370369997</v>
      </c>
      <c r="N983" s="24">
        <v>50</v>
      </c>
      <c r="O983" s="21" t="s">
        <v>66</v>
      </c>
      <c r="P983" s="46">
        <f>TotalFix[[#This Row],[Confirmed activ. 3 (ILE03)]]</f>
        <v>50</v>
      </c>
      <c r="Q983" s="24">
        <v>50</v>
      </c>
      <c r="R983" s="21" t="s">
        <v>66</v>
      </c>
      <c r="S983" s="21" t="s">
        <v>72</v>
      </c>
    </row>
    <row r="984" spans="1:19" s="21" customFormat="1" x14ac:dyDescent="0.35">
      <c r="A984" s="26">
        <v>1534627</v>
      </c>
      <c r="B984" s="53">
        <v>411580</v>
      </c>
      <c r="C984" s="26">
        <f>VLOOKUP(TotalFix[[#This Row],[Order]],'Total Fix by SS'!B:C,2,0)</f>
        <v>218</v>
      </c>
      <c r="D984" s="21" t="s">
        <v>59</v>
      </c>
      <c r="E984" s="21" t="s">
        <v>101</v>
      </c>
      <c r="F984" s="21" t="s">
        <v>102</v>
      </c>
      <c r="G984" s="21" t="s">
        <v>62</v>
      </c>
      <c r="H984" s="21" t="s">
        <v>100</v>
      </c>
      <c r="I984" s="21" t="s">
        <v>103</v>
      </c>
      <c r="J984" s="22">
        <v>43662</v>
      </c>
      <c r="K984" s="23">
        <v>0.41407407407406999</v>
      </c>
      <c r="L984" s="22">
        <v>43662</v>
      </c>
      <c r="M984" s="23">
        <v>0.41407407407406999</v>
      </c>
      <c r="N984" s="24">
        <v>10</v>
      </c>
      <c r="O984" s="21" t="s">
        <v>66</v>
      </c>
      <c r="P984" s="46">
        <f>TotalFix[[#This Row],[Confirmed activ. 3 (ILE03)]]</f>
        <v>10</v>
      </c>
      <c r="Q984" s="24">
        <v>10</v>
      </c>
      <c r="R984" s="21" t="s">
        <v>66</v>
      </c>
      <c r="S984" s="21" t="s">
        <v>72</v>
      </c>
    </row>
    <row r="985" spans="1:19" s="21" customFormat="1" x14ac:dyDescent="0.35">
      <c r="A985" s="26">
        <v>1534627</v>
      </c>
      <c r="B985" s="53">
        <v>411580</v>
      </c>
      <c r="C985" s="26">
        <f>VLOOKUP(TotalFix[[#This Row],[Order]],'Total Fix by SS'!B:C,2,0)</f>
        <v>218</v>
      </c>
      <c r="D985" s="21" t="s">
        <v>59</v>
      </c>
      <c r="E985" s="21" t="s">
        <v>104</v>
      </c>
      <c r="F985" s="21" t="s">
        <v>102</v>
      </c>
      <c r="G985" s="21" t="s">
        <v>105</v>
      </c>
      <c r="H985" s="21" t="s">
        <v>100</v>
      </c>
      <c r="I985" s="21" t="s">
        <v>106</v>
      </c>
      <c r="J985" s="22">
        <v>43662</v>
      </c>
      <c r="K985" s="23">
        <v>0.51417824074074003</v>
      </c>
      <c r="L985" s="22">
        <v>43662</v>
      </c>
      <c r="M985" s="23">
        <v>0.51417824074074003</v>
      </c>
      <c r="N985" s="24">
        <v>10</v>
      </c>
      <c r="O985" s="21" t="s">
        <v>66</v>
      </c>
      <c r="P985" s="46">
        <f>TotalFix[[#This Row],[Confirmed activ. 3 (ILE03)]]</f>
        <v>10</v>
      </c>
      <c r="Q985" s="24">
        <v>10</v>
      </c>
      <c r="R985" s="21" t="s">
        <v>66</v>
      </c>
      <c r="S985" s="21" t="s">
        <v>72</v>
      </c>
    </row>
    <row r="986" spans="1:19" s="21" customFormat="1" x14ac:dyDescent="0.35">
      <c r="A986" s="26">
        <v>1534627</v>
      </c>
      <c r="B986" s="53">
        <v>411580</v>
      </c>
      <c r="C986" s="26">
        <f>VLOOKUP(TotalFix[[#This Row],[Order]],'Total Fix by SS'!B:C,2,0)</f>
        <v>218</v>
      </c>
      <c r="D986" s="21" t="s">
        <v>107</v>
      </c>
      <c r="E986" s="21" t="s">
        <v>60</v>
      </c>
      <c r="F986" s="21" t="s">
        <v>61</v>
      </c>
      <c r="G986" s="21" t="s">
        <v>90</v>
      </c>
      <c r="H986" s="21" t="s">
        <v>63</v>
      </c>
      <c r="I986" s="21" t="s">
        <v>108</v>
      </c>
      <c r="J986" s="22">
        <v>43655</v>
      </c>
      <c r="K986" s="23">
        <v>0.31189814814814998</v>
      </c>
      <c r="L986" s="22">
        <v>43655</v>
      </c>
      <c r="M986" s="23">
        <v>0.74320601851851997</v>
      </c>
      <c r="N986" s="25">
        <v>10.349</v>
      </c>
      <c r="O986" s="21" t="s">
        <v>77</v>
      </c>
      <c r="P986" s="46">
        <f>TotalFix[[#This Row],[Confirmed activ. 3 (ILE03)]]*60</f>
        <v>620.94000000000005</v>
      </c>
      <c r="Q986" s="24">
        <v>1</v>
      </c>
      <c r="R986" s="21" t="s">
        <v>66</v>
      </c>
      <c r="S986" s="21" t="s">
        <v>67</v>
      </c>
    </row>
    <row r="987" spans="1:19" s="21" customFormat="1" x14ac:dyDescent="0.35">
      <c r="A987" s="26">
        <v>1534627</v>
      </c>
      <c r="B987" s="53">
        <v>411580</v>
      </c>
      <c r="C987" s="26">
        <f>VLOOKUP(TotalFix[[#This Row],[Order]],'Total Fix by SS'!B:C,2,0)</f>
        <v>218</v>
      </c>
      <c r="D987" s="21" t="s">
        <v>109</v>
      </c>
      <c r="E987" s="21" t="s">
        <v>82</v>
      </c>
      <c r="F987" s="21" t="s">
        <v>83</v>
      </c>
      <c r="G987" s="21" t="s">
        <v>90</v>
      </c>
      <c r="H987" s="21" t="s">
        <v>84</v>
      </c>
      <c r="I987" s="21" t="s">
        <v>110</v>
      </c>
      <c r="J987" s="22">
        <v>43656</v>
      </c>
      <c r="K987" s="23">
        <v>0.77569444444444002</v>
      </c>
      <c r="L987" s="22">
        <v>43657</v>
      </c>
      <c r="M987" s="23">
        <v>7.0462962962959994E-2</v>
      </c>
      <c r="N987" s="25">
        <v>1.7689999999999999</v>
      </c>
      <c r="O987" s="21" t="s">
        <v>77</v>
      </c>
      <c r="P987" s="46">
        <f>TotalFix[[#This Row],[Confirmed activ. 3 (ILE03)]]*60</f>
        <v>106.14</v>
      </c>
      <c r="Q987" s="24">
        <v>5</v>
      </c>
      <c r="R987" s="21" t="s">
        <v>66</v>
      </c>
      <c r="S987" s="21" t="s">
        <v>67</v>
      </c>
    </row>
    <row r="988" spans="1:19" s="21" customFormat="1" x14ac:dyDescent="0.35">
      <c r="A988" s="26">
        <v>1534628</v>
      </c>
      <c r="B988" s="53">
        <v>411580</v>
      </c>
      <c r="C988" s="26">
        <f>VLOOKUP(TotalFix[[#This Row],[Order]],'Total Fix by SS'!B:C,2,0)</f>
        <v>219</v>
      </c>
      <c r="D988" s="21" t="s">
        <v>59</v>
      </c>
      <c r="E988" s="21" t="s">
        <v>60</v>
      </c>
      <c r="F988" s="21" t="s">
        <v>61</v>
      </c>
      <c r="G988" s="21" t="s">
        <v>62</v>
      </c>
      <c r="H988" s="21" t="s">
        <v>63</v>
      </c>
      <c r="I988" s="21" t="s">
        <v>64</v>
      </c>
      <c r="J988" s="22">
        <v>43646</v>
      </c>
      <c r="K988" s="23">
        <v>0.45555555555555999</v>
      </c>
      <c r="L988" s="22">
        <v>43646</v>
      </c>
      <c r="M988" s="23">
        <v>0.59422453703704003</v>
      </c>
      <c r="N988" s="25">
        <v>211.91300000000001</v>
      </c>
      <c r="O988" s="21" t="s">
        <v>66</v>
      </c>
      <c r="P988" s="46">
        <f>TotalFix[[#This Row],[Confirmed activ. 3 (ILE03)]]</f>
        <v>211.91300000000001</v>
      </c>
      <c r="Q988" s="24">
        <v>20</v>
      </c>
      <c r="R988" s="21" t="s">
        <v>66</v>
      </c>
      <c r="S988" s="21" t="s">
        <v>67</v>
      </c>
    </row>
    <row r="989" spans="1:19" s="21" customFormat="1" x14ac:dyDescent="0.35">
      <c r="A989" s="26">
        <v>1534628</v>
      </c>
      <c r="B989" s="53">
        <v>411580</v>
      </c>
      <c r="C989" s="26">
        <f>VLOOKUP(TotalFix[[#This Row],[Order]],'Total Fix by SS'!B:C,2,0)</f>
        <v>219</v>
      </c>
      <c r="D989" s="21" t="s">
        <v>59</v>
      </c>
      <c r="E989" s="21" t="s">
        <v>68</v>
      </c>
      <c r="F989" s="21" t="s">
        <v>69</v>
      </c>
      <c r="G989" s="21" t="s">
        <v>62</v>
      </c>
      <c r="H989" s="21" t="s">
        <v>70</v>
      </c>
      <c r="I989" s="21" t="s">
        <v>71</v>
      </c>
      <c r="J989" s="22">
        <v>43646</v>
      </c>
      <c r="K989" s="23">
        <v>0.61300925925925998</v>
      </c>
      <c r="L989" s="22">
        <v>43646</v>
      </c>
      <c r="M989" s="23">
        <v>0.61300925925925998</v>
      </c>
      <c r="N989" s="24">
        <v>30</v>
      </c>
      <c r="O989" s="21" t="s">
        <v>66</v>
      </c>
      <c r="P989" s="46">
        <f>TotalFix[[#This Row],[Confirmed activ. 3 (ILE03)]]</f>
        <v>30</v>
      </c>
      <c r="Q989" s="24">
        <v>30</v>
      </c>
      <c r="R989" s="21" t="s">
        <v>66</v>
      </c>
      <c r="S989" s="21" t="s">
        <v>72</v>
      </c>
    </row>
    <row r="990" spans="1:19" s="21" customFormat="1" x14ac:dyDescent="0.35">
      <c r="A990" s="26">
        <v>1534628</v>
      </c>
      <c r="B990" s="53">
        <v>411580</v>
      </c>
      <c r="C990" s="26">
        <f>VLOOKUP(TotalFix[[#This Row],[Order]],'Total Fix by SS'!B:C,2,0)</f>
        <v>219</v>
      </c>
      <c r="D990" s="21" t="s">
        <v>59</v>
      </c>
      <c r="E990" s="21" t="s">
        <v>73</v>
      </c>
      <c r="F990" s="21" t="s">
        <v>61</v>
      </c>
      <c r="G990" s="21" t="s">
        <v>62</v>
      </c>
      <c r="H990" s="21" t="s">
        <v>63</v>
      </c>
      <c r="I990" s="21" t="s">
        <v>74</v>
      </c>
      <c r="J990" s="22">
        <v>43647</v>
      </c>
      <c r="K990" s="23">
        <v>0.31961805555556</v>
      </c>
      <c r="L990" s="22">
        <v>43653</v>
      </c>
      <c r="M990" s="23">
        <v>0.74754629629629998</v>
      </c>
      <c r="N990" s="25">
        <v>10.618</v>
      </c>
      <c r="O990" s="21" t="s">
        <v>77</v>
      </c>
      <c r="P990" s="46">
        <f>TotalFix[[#This Row],[Confirmed activ. 3 (ILE03)]]*60</f>
        <v>637.08000000000004</v>
      </c>
      <c r="Q990" s="24">
        <v>200</v>
      </c>
      <c r="R990" s="21" t="s">
        <v>66</v>
      </c>
      <c r="S990" s="21" t="s">
        <v>67</v>
      </c>
    </row>
    <row r="991" spans="1:19" s="21" customFormat="1" x14ac:dyDescent="0.35">
      <c r="A991" s="26">
        <v>1534628</v>
      </c>
      <c r="B991" s="53">
        <v>411580</v>
      </c>
      <c r="C991" s="26">
        <f>VLOOKUP(TotalFix[[#This Row],[Order]],'Total Fix by SS'!B:C,2,0)</f>
        <v>219</v>
      </c>
      <c r="D991" s="21" t="s">
        <v>59</v>
      </c>
      <c r="E991" s="21" t="s">
        <v>75</v>
      </c>
      <c r="F991" s="21" t="s">
        <v>61</v>
      </c>
      <c r="G991" s="21" t="s">
        <v>62</v>
      </c>
      <c r="H991" s="21" t="s">
        <v>63</v>
      </c>
      <c r="I991" s="21" t="s">
        <v>76</v>
      </c>
      <c r="J991" s="22">
        <v>43654</v>
      </c>
      <c r="K991" s="23">
        <v>0.31299768518519</v>
      </c>
      <c r="L991" s="22">
        <v>43655</v>
      </c>
      <c r="M991" s="23">
        <v>0.65464120370370005</v>
      </c>
      <c r="N991" s="25">
        <v>18.823</v>
      </c>
      <c r="O991" s="21" t="s">
        <v>77</v>
      </c>
      <c r="P991" s="46">
        <f>TotalFix[[#This Row],[Confirmed activ. 3 (ILE03)]]*60</f>
        <v>1129.3800000000001</v>
      </c>
      <c r="Q991" s="24">
        <v>500</v>
      </c>
      <c r="R991" s="21" t="s">
        <v>66</v>
      </c>
      <c r="S991" s="21" t="s">
        <v>67</v>
      </c>
    </row>
    <row r="992" spans="1:19" s="21" customFormat="1" x14ac:dyDescent="0.35">
      <c r="A992" s="26">
        <v>1534628</v>
      </c>
      <c r="B992" s="53">
        <v>411580</v>
      </c>
      <c r="C992" s="26">
        <f>VLOOKUP(TotalFix[[#This Row],[Order]],'Total Fix by SS'!B:C,2,0)</f>
        <v>219</v>
      </c>
      <c r="D992" s="21" t="s">
        <v>59</v>
      </c>
      <c r="E992" s="21" t="s">
        <v>78</v>
      </c>
      <c r="F992" s="21" t="s">
        <v>69</v>
      </c>
      <c r="G992" s="21" t="s">
        <v>62</v>
      </c>
      <c r="H992" s="21" t="s">
        <v>70</v>
      </c>
      <c r="I992" s="21" t="s">
        <v>79</v>
      </c>
      <c r="J992" s="22">
        <v>43655</v>
      </c>
      <c r="K992" s="23">
        <v>0.66827546296296003</v>
      </c>
      <c r="L992" s="22">
        <v>43655</v>
      </c>
      <c r="M992" s="23">
        <v>0.66827546296296003</v>
      </c>
      <c r="N992" s="24">
        <v>20</v>
      </c>
      <c r="O992" s="21" t="s">
        <v>66</v>
      </c>
      <c r="P992" s="46">
        <f>TotalFix[[#This Row],[Confirmed activ. 3 (ILE03)]]</f>
        <v>20</v>
      </c>
      <c r="Q992" s="24">
        <v>20</v>
      </c>
      <c r="R992" s="21" t="s">
        <v>66</v>
      </c>
      <c r="S992" s="21" t="s">
        <v>72</v>
      </c>
    </row>
    <row r="993" spans="1:19" s="21" customFormat="1" x14ac:dyDescent="0.35">
      <c r="A993" s="26">
        <v>1534628</v>
      </c>
      <c r="B993" s="53">
        <v>411580</v>
      </c>
      <c r="C993" s="26">
        <f>VLOOKUP(TotalFix[[#This Row],[Order]],'Total Fix by SS'!B:C,2,0)</f>
        <v>219</v>
      </c>
      <c r="D993" s="21" t="s">
        <v>59</v>
      </c>
      <c r="E993" s="21" t="s">
        <v>80</v>
      </c>
      <c r="F993" s="21" t="s">
        <v>69</v>
      </c>
      <c r="G993" s="21" t="s">
        <v>62</v>
      </c>
      <c r="H993" s="21" t="s">
        <v>70</v>
      </c>
      <c r="I993" s="21" t="s">
        <v>81</v>
      </c>
      <c r="J993" s="22">
        <v>43655</v>
      </c>
      <c r="K993" s="23">
        <v>0.66834490740741004</v>
      </c>
      <c r="L993" s="22">
        <v>43655</v>
      </c>
      <c r="M993" s="23">
        <v>0.66834490740741004</v>
      </c>
      <c r="N993" s="24">
        <v>20</v>
      </c>
      <c r="O993" s="21" t="s">
        <v>66</v>
      </c>
      <c r="P993" s="46">
        <f>TotalFix[[#This Row],[Confirmed activ. 3 (ILE03)]]</f>
        <v>20</v>
      </c>
      <c r="Q993" s="24">
        <v>20</v>
      </c>
      <c r="R993" s="21" t="s">
        <v>66</v>
      </c>
      <c r="S993" s="21" t="s">
        <v>72</v>
      </c>
    </row>
    <row r="994" spans="1:19" s="21" customFormat="1" x14ac:dyDescent="0.35">
      <c r="A994" s="26">
        <v>1534628</v>
      </c>
      <c r="B994" s="53">
        <v>411580</v>
      </c>
      <c r="C994" s="26">
        <f>VLOOKUP(TotalFix[[#This Row],[Order]],'Total Fix by SS'!B:C,2,0)</f>
        <v>219</v>
      </c>
      <c r="D994" s="21" t="s">
        <v>59</v>
      </c>
      <c r="E994" s="21" t="s">
        <v>82</v>
      </c>
      <c r="F994" s="21" t="s">
        <v>83</v>
      </c>
      <c r="G994" s="21" t="s">
        <v>62</v>
      </c>
      <c r="H994" s="21" t="s">
        <v>84</v>
      </c>
      <c r="I994" s="21" t="s">
        <v>84</v>
      </c>
      <c r="J994" s="22">
        <v>43656</v>
      </c>
      <c r="K994" s="23">
        <v>0.11126157407407</v>
      </c>
      <c r="L994" s="22">
        <v>43656</v>
      </c>
      <c r="M994" s="23">
        <v>0.70696759259259001</v>
      </c>
      <c r="N994" s="25">
        <v>346.68</v>
      </c>
      <c r="O994" s="21" t="s">
        <v>66</v>
      </c>
      <c r="P994" s="46">
        <f>TotalFix[[#This Row],[Confirmed activ. 3 (ILE03)]]</f>
        <v>346.68</v>
      </c>
      <c r="Q994" s="24">
        <v>450</v>
      </c>
      <c r="R994" s="21" t="s">
        <v>66</v>
      </c>
      <c r="S994" s="21" t="s">
        <v>67</v>
      </c>
    </row>
    <row r="995" spans="1:19" s="21" customFormat="1" x14ac:dyDescent="0.35">
      <c r="A995" s="26">
        <v>1534628</v>
      </c>
      <c r="B995" s="53">
        <v>411580</v>
      </c>
      <c r="C995" s="26">
        <f>VLOOKUP(TotalFix[[#This Row],[Order]],'Total Fix by SS'!B:C,2,0)</f>
        <v>219</v>
      </c>
      <c r="D995" s="21" t="s">
        <v>59</v>
      </c>
      <c r="E995" s="21" t="s">
        <v>85</v>
      </c>
      <c r="F995" s="21" t="s">
        <v>86</v>
      </c>
      <c r="G995" s="21" t="s">
        <v>62</v>
      </c>
      <c r="H995" s="21" t="s">
        <v>87</v>
      </c>
      <c r="I995" s="21" t="s">
        <v>87</v>
      </c>
      <c r="J995" s="22">
        <v>43657</v>
      </c>
      <c r="K995" s="23">
        <v>0.38645833333333002</v>
      </c>
      <c r="L995" s="22">
        <v>43657</v>
      </c>
      <c r="M995" s="23">
        <v>0.38645833333333002</v>
      </c>
      <c r="N995" s="24">
        <v>20</v>
      </c>
      <c r="O995" s="21" t="s">
        <v>66</v>
      </c>
      <c r="P995" s="46">
        <f>TotalFix[[#This Row],[Confirmed activ. 3 (ILE03)]]</f>
        <v>20</v>
      </c>
      <c r="Q995" s="24">
        <v>20</v>
      </c>
      <c r="R995" s="21" t="s">
        <v>66</v>
      </c>
      <c r="S995" s="21" t="s">
        <v>72</v>
      </c>
    </row>
    <row r="996" spans="1:19" s="21" customFormat="1" x14ac:dyDescent="0.35">
      <c r="A996" s="26">
        <v>1534628</v>
      </c>
      <c r="B996" s="53">
        <v>411580</v>
      </c>
      <c r="C996" s="26">
        <f>VLOOKUP(TotalFix[[#This Row],[Order]],'Total Fix by SS'!B:C,2,0)</f>
        <v>219</v>
      </c>
      <c r="D996" s="21" t="s">
        <v>59</v>
      </c>
      <c r="E996" s="21" t="s">
        <v>88</v>
      </c>
      <c r="F996" s="21" t="s">
        <v>89</v>
      </c>
      <c r="G996" s="21" t="s">
        <v>90</v>
      </c>
      <c r="H996" s="21" t="s">
        <v>91</v>
      </c>
      <c r="I996" s="21" t="s">
        <v>92</v>
      </c>
      <c r="J996" s="22"/>
      <c r="K996" s="23">
        <v>0</v>
      </c>
      <c r="L996" s="22"/>
      <c r="M996" s="23">
        <v>0</v>
      </c>
      <c r="N996" s="25">
        <v>0</v>
      </c>
      <c r="O996" s="21" t="s">
        <v>93</v>
      </c>
      <c r="P996" s="46"/>
      <c r="Q996" s="24">
        <v>0</v>
      </c>
      <c r="R996" s="21" t="s">
        <v>66</v>
      </c>
      <c r="S996" s="21" t="s">
        <v>94</v>
      </c>
    </row>
    <row r="997" spans="1:19" s="21" customFormat="1" x14ac:dyDescent="0.35">
      <c r="A997" s="26">
        <v>1534628</v>
      </c>
      <c r="B997" s="53">
        <v>411580</v>
      </c>
      <c r="C997" s="26">
        <f>VLOOKUP(TotalFix[[#This Row],[Order]],'Total Fix by SS'!B:C,2,0)</f>
        <v>219</v>
      </c>
      <c r="D997" s="21" t="s">
        <v>59</v>
      </c>
      <c r="E997" s="21" t="s">
        <v>95</v>
      </c>
      <c r="F997" s="21" t="s">
        <v>61</v>
      </c>
      <c r="G997" s="21" t="s">
        <v>62</v>
      </c>
      <c r="H997" s="21" t="s">
        <v>63</v>
      </c>
      <c r="I997" s="21" t="s">
        <v>96</v>
      </c>
      <c r="J997" s="22">
        <v>43664</v>
      </c>
      <c r="K997" s="23">
        <v>0.64182870370370004</v>
      </c>
      <c r="L997" s="22">
        <v>43664</v>
      </c>
      <c r="M997" s="23">
        <v>0.65031249999999996</v>
      </c>
      <c r="N997" s="24">
        <v>9</v>
      </c>
      <c r="O997" s="21" t="s">
        <v>66</v>
      </c>
      <c r="P997" s="46">
        <f>TotalFix[[#This Row],[Confirmed activ. 3 (ILE03)]]</f>
        <v>9</v>
      </c>
      <c r="Q997" s="24">
        <v>40</v>
      </c>
      <c r="R997" s="21" t="s">
        <v>66</v>
      </c>
      <c r="S997" s="21" t="s">
        <v>67</v>
      </c>
    </row>
    <row r="998" spans="1:19" s="21" customFormat="1" x14ac:dyDescent="0.35">
      <c r="A998" s="26">
        <v>1534628</v>
      </c>
      <c r="B998" s="53">
        <v>411580</v>
      </c>
      <c r="C998" s="26">
        <f>VLOOKUP(TotalFix[[#This Row],[Order]],'Total Fix by SS'!B:C,2,0)</f>
        <v>219</v>
      </c>
      <c r="D998" s="21" t="s">
        <v>59</v>
      </c>
      <c r="E998" s="21" t="s">
        <v>97</v>
      </c>
      <c r="F998" s="21" t="s">
        <v>69</v>
      </c>
      <c r="G998" s="21" t="s">
        <v>62</v>
      </c>
      <c r="H998" s="21" t="s">
        <v>70</v>
      </c>
      <c r="I998" s="21" t="s">
        <v>98</v>
      </c>
      <c r="J998" s="22">
        <v>43664</v>
      </c>
      <c r="K998" s="23">
        <v>0.65503472222222003</v>
      </c>
      <c r="L998" s="22">
        <v>43664</v>
      </c>
      <c r="M998" s="23">
        <v>0.65503472222222003</v>
      </c>
      <c r="N998" s="24">
        <v>20</v>
      </c>
      <c r="O998" s="21" t="s">
        <v>66</v>
      </c>
      <c r="P998" s="46">
        <f>TotalFix[[#This Row],[Confirmed activ. 3 (ILE03)]]</f>
        <v>20</v>
      </c>
      <c r="Q998" s="24">
        <v>20</v>
      </c>
      <c r="R998" s="21" t="s">
        <v>66</v>
      </c>
      <c r="S998" s="21" t="s">
        <v>72</v>
      </c>
    </row>
    <row r="999" spans="1:19" s="21" customFormat="1" x14ac:dyDescent="0.35">
      <c r="A999" s="26">
        <v>1534628</v>
      </c>
      <c r="B999" s="53">
        <v>411580</v>
      </c>
      <c r="C999" s="26">
        <f>VLOOKUP(TotalFix[[#This Row],[Order]],'Total Fix by SS'!B:C,2,0)</f>
        <v>219</v>
      </c>
      <c r="D999" s="21" t="s">
        <v>59</v>
      </c>
      <c r="E999" s="21" t="s">
        <v>99</v>
      </c>
      <c r="F999" s="21" t="s">
        <v>69</v>
      </c>
      <c r="G999" s="21" t="s">
        <v>62</v>
      </c>
      <c r="H999" s="21" t="s">
        <v>70</v>
      </c>
      <c r="I999" s="21" t="s">
        <v>100</v>
      </c>
      <c r="J999" s="22">
        <v>43664</v>
      </c>
      <c r="K999" s="23">
        <v>0.65511574074073997</v>
      </c>
      <c r="L999" s="22">
        <v>43664</v>
      </c>
      <c r="M999" s="23">
        <v>0.65511574074073997</v>
      </c>
      <c r="N999" s="24">
        <v>50</v>
      </c>
      <c r="O999" s="21" t="s">
        <v>66</v>
      </c>
      <c r="P999" s="46">
        <f>TotalFix[[#This Row],[Confirmed activ. 3 (ILE03)]]</f>
        <v>50</v>
      </c>
      <c r="Q999" s="24">
        <v>50</v>
      </c>
      <c r="R999" s="21" t="s">
        <v>66</v>
      </c>
      <c r="S999" s="21" t="s">
        <v>72</v>
      </c>
    </row>
    <row r="1000" spans="1:19" s="21" customFormat="1" x14ac:dyDescent="0.35">
      <c r="A1000" s="26">
        <v>1534628</v>
      </c>
      <c r="B1000" s="53">
        <v>411580</v>
      </c>
      <c r="C1000" s="26">
        <f>VLOOKUP(TotalFix[[#This Row],[Order]],'Total Fix by SS'!B:C,2,0)</f>
        <v>219</v>
      </c>
      <c r="D1000" s="21" t="s">
        <v>59</v>
      </c>
      <c r="E1000" s="21" t="s">
        <v>101</v>
      </c>
      <c r="F1000" s="21" t="s">
        <v>102</v>
      </c>
      <c r="G1000" s="21" t="s">
        <v>62</v>
      </c>
      <c r="H1000" s="21" t="s">
        <v>100</v>
      </c>
      <c r="I1000" s="21" t="s">
        <v>103</v>
      </c>
      <c r="J1000" s="22">
        <v>43664</v>
      </c>
      <c r="K1000" s="23">
        <v>0.65519675925926002</v>
      </c>
      <c r="L1000" s="22">
        <v>43664</v>
      </c>
      <c r="M1000" s="23">
        <v>0.65519675925926002</v>
      </c>
      <c r="N1000" s="24">
        <v>10</v>
      </c>
      <c r="O1000" s="21" t="s">
        <v>66</v>
      </c>
      <c r="P1000" s="46">
        <f>TotalFix[[#This Row],[Confirmed activ. 3 (ILE03)]]</f>
        <v>10</v>
      </c>
      <c r="Q1000" s="24">
        <v>10</v>
      </c>
      <c r="R1000" s="21" t="s">
        <v>66</v>
      </c>
      <c r="S1000" s="21" t="s">
        <v>72</v>
      </c>
    </row>
    <row r="1001" spans="1:19" s="21" customFormat="1" x14ac:dyDescent="0.35">
      <c r="A1001" s="26">
        <v>1534628</v>
      </c>
      <c r="B1001" s="53">
        <v>411580</v>
      </c>
      <c r="C1001" s="26">
        <f>VLOOKUP(TotalFix[[#This Row],[Order]],'Total Fix by SS'!B:C,2,0)</f>
        <v>219</v>
      </c>
      <c r="D1001" s="21" t="s">
        <v>59</v>
      </c>
      <c r="E1001" s="21" t="s">
        <v>104</v>
      </c>
      <c r="F1001" s="21" t="s">
        <v>102</v>
      </c>
      <c r="G1001" s="21" t="s">
        <v>105</v>
      </c>
      <c r="H1001" s="21" t="s">
        <v>100</v>
      </c>
      <c r="I1001" s="21" t="s">
        <v>106</v>
      </c>
      <c r="J1001" s="22">
        <v>43664</v>
      </c>
      <c r="K1001" s="23">
        <v>0.65533564814815004</v>
      </c>
      <c r="L1001" s="22">
        <v>43664</v>
      </c>
      <c r="M1001" s="23">
        <v>0.65533564814815004</v>
      </c>
      <c r="N1001" s="24">
        <v>10</v>
      </c>
      <c r="O1001" s="21" t="s">
        <v>66</v>
      </c>
      <c r="P1001" s="46">
        <f>TotalFix[[#This Row],[Confirmed activ. 3 (ILE03)]]</f>
        <v>10</v>
      </c>
      <c r="Q1001" s="24">
        <v>10</v>
      </c>
      <c r="R1001" s="21" t="s">
        <v>66</v>
      </c>
      <c r="S1001" s="21" t="s">
        <v>72</v>
      </c>
    </row>
    <row r="1002" spans="1:19" s="21" customFormat="1" x14ac:dyDescent="0.35">
      <c r="A1002" s="26">
        <v>1534628</v>
      </c>
      <c r="B1002" s="53">
        <v>411580</v>
      </c>
      <c r="C1002" s="26">
        <f>VLOOKUP(TotalFix[[#This Row],[Order]],'Total Fix by SS'!B:C,2,0)</f>
        <v>219</v>
      </c>
      <c r="D1002" s="21" t="s">
        <v>107</v>
      </c>
      <c r="E1002" s="21" t="s">
        <v>60</v>
      </c>
      <c r="F1002" s="21" t="s">
        <v>61</v>
      </c>
      <c r="G1002" s="21" t="s">
        <v>90</v>
      </c>
      <c r="H1002" s="21" t="s">
        <v>63</v>
      </c>
      <c r="I1002" s="21" t="s">
        <v>108</v>
      </c>
      <c r="J1002" s="22">
        <v>43654</v>
      </c>
      <c r="K1002" s="23">
        <v>0.31362268518518999</v>
      </c>
      <c r="L1002" s="22">
        <v>43655</v>
      </c>
      <c r="M1002" s="23">
        <v>0.65483796296296004</v>
      </c>
      <c r="N1002" s="25">
        <v>10.162000000000001</v>
      </c>
      <c r="O1002" s="21" t="s">
        <v>77</v>
      </c>
      <c r="P1002" s="46">
        <f>TotalFix[[#This Row],[Confirmed activ. 3 (ILE03)]]*60</f>
        <v>609.72</v>
      </c>
      <c r="Q1002" s="24">
        <v>1</v>
      </c>
      <c r="R1002" s="21" t="s">
        <v>66</v>
      </c>
      <c r="S1002" s="21" t="s">
        <v>67</v>
      </c>
    </row>
    <row r="1003" spans="1:19" s="21" customFormat="1" x14ac:dyDescent="0.35">
      <c r="A1003" s="26">
        <v>1534628</v>
      </c>
      <c r="B1003" s="53">
        <v>411580</v>
      </c>
      <c r="C1003" s="26">
        <f>VLOOKUP(TotalFix[[#This Row],[Order]],'Total Fix by SS'!B:C,2,0)</f>
        <v>219</v>
      </c>
      <c r="D1003" s="21" t="s">
        <v>109</v>
      </c>
      <c r="E1003" s="21" t="s">
        <v>82</v>
      </c>
      <c r="F1003" s="21" t="s">
        <v>83</v>
      </c>
      <c r="G1003" s="21" t="s">
        <v>90</v>
      </c>
      <c r="H1003" s="21" t="s">
        <v>84</v>
      </c>
      <c r="I1003" s="21" t="s">
        <v>110</v>
      </c>
      <c r="J1003" s="22">
        <v>43655</v>
      </c>
      <c r="K1003" s="23">
        <v>0.76796296296295996</v>
      </c>
      <c r="L1003" s="22">
        <v>43656</v>
      </c>
      <c r="M1003" s="23">
        <v>5.3634259259259999E-2</v>
      </c>
      <c r="N1003" s="25">
        <v>2.464</v>
      </c>
      <c r="O1003" s="21" t="s">
        <v>77</v>
      </c>
      <c r="P1003" s="46">
        <f>TotalFix[[#This Row],[Confirmed activ. 3 (ILE03)]]*60</f>
        <v>147.84</v>
      </c>
      <c r="Q1003" s="24">
        <v>5</v>
      </c>
      <c r="R1003" s="21" t="s">
        <v>66</v>
      </c>
      <c r="S1003" s="21" t="s">
        <v>67</v>
      </c>
    </row>
    <row r="1004" spans="1:19" s="21" customFormat="1" x14ac:dyDescent="0.35">
      <c r="A1004" s="26">
        <v>1534629</v>
      </c>
      <c r="B1004" s="53">
        <v>411580</v>
      </c>
      <c r="C1004" s="26">
        <f>VLOOKUP(TotalFix[[#This Row],[Order]],'Total Fix by SS'!B:C,2,0)</f>
        <v>218</v>
      </c>
      <c r="D1004" s="21" t="s">
        <v>59</v>
      </c>
      <c r="E1004" s="21" t="s">
        <v>60</v>
      </c>
      <c r="F1004" s="21" t="s">
        <v>61</v>
      </c>
      <c r="G1004" s="21" t="s">
        <v>62</v>
      </c>
      <c r="H1004" s="21" t="s">
        <v>63</v>
      </c>
      <c r="I1004" s="21" t="s">
        <v>64</v>
      </c>
      <c r="J1004" s="22">
        <v>43648</v>
      </c>
      <c r="K1004" s="23">
        <v>0.34677083333332998</v>
      </c>
      <c r="L1004" s="22">
        <v>43648</v>
      </c>
      <c r="M1004" s="23">
        <v>0.37959490740740998</v>
      </c>
      <c r="N1004" s="25">
        <v>47.267000000000003</v>
      </c>
      <c r="O1004" s="21" t="s">
        <v>66</v>
      </c>
      <c r="P1004" s="46">
        <f>TotalFix[[#This Row],[Confirmed activ. 3 (ILE03)]]</f>
        <v>47.267000000000003</v>
      </c>
      <c r="Q1004" s="24">
        <v>20</v>
      </c>
      <c r="R1004" s="21" t="s">
        <v>66</v>
      </c>
      <c r="S1004" s="21" t="s">
        <v>67</v>
      </c>
    </row>
    <row r="1005" spans="1:19" s="21" customFormat="1" x14ac:dyDescent="0.35">
      <c r="A1005" s="26">
        <v>1534629</v>
      </c>
      <c r="B1005" s="53">
        <v>411580</v>
      </c>
      <c r="C1005" s="26">
        <f>VLOOKUP(TotalFix[[#This Row],[Order]],'Total Fix by SS'!B:C,2,0)</f>
        <v>218</v>
      </c>
      <c r="D1005" s="21" t="s">
        <v>59</v>
      </c>
      <c r="E1005" s="21" t="s">
        <v>68</v>
      </c>
      <c r="F1005" s="21" t="s">
        <v>69</v>
      </c>
      <c r="G1005" s="21" t="s">
        <v>62</v>
      </c>
      <c r="H1005" s="21" t="s">
        <v>70</v>
      </c>
      <c r="I1005" s="21" t="s">
        <v>71</v>
      </c>
      <c r="J1005" s="22">
        <v>43648</v>
      </c>
      <c r="K1005" s="23">
        <v>0.42324074074073997</v>
      </c>
      <c r="L1005" s="22">
        <v>43648</v>
      </c>
      <c r="M1005" s="23">
        <v>0.42324074074073997</v>
      </c>
      <c r="N1005" s="24">
        <v>30</v>
      </c>
      <c r="O1005" s="21" t="s">
        <v>66</v>
      </c>
      <c r="P1005" s="46">
        <f>TotalFix[[#This Row],[Confirmed activ. 3 (ILE03)]]</f>
        <v>30</v>
      </c>
      <c r="Q1005" s="24">
        <v>30</v>
      </c>
      <c r="R1005" s="21" t="s">
        <v>66</v>
      </c>
      <c r="S1005" s="21" t="s">
        <v>72</v>
      </c>
    </row>
    <row r="1006" spans="1:19" s="21" customFormat="1" x14ac:dyDescent="0.35">
      <c r="A1006" s="26">
        <v>1534629</v>
      </c>
      <c r="B1006" s="53">
        <v>411580</v>
      </c>
      <c r="C1006" s="26">
        <f>VLOOKUP(TotalFix[[#This Row],[Order]],'Total Fix by SS'!B:C,2,0)</f>
        <v>218</v>
      </c>
      <c r="D1006" s="21" t="s">
        <v>59</v>
      </c>
      <c r="E1006" s="21" t="s">
        <v>73</v>
      </c>
      <c r="F1006" s="21" t="s">
        <v>61</v>
      </c>
      <c r="G1006" s="21" t="s">
        <v>62</v>
      </c>
      <c r="H1006" s="21" t="s">
        <v>63</v>
      </c>
      <c r="I1006" s="21" t="s">
        <v>74</v>
      </c>
      <c r="J1006" s="22">
        <v>43648</v>
      </c>
      <c r="K1006" s="23">
        <v>0.45724537037037</v>
      </c>
      <c r="L1006" s="22">
        <v>43650</v>
      </c>
      <c r="M1006" s="23">
        <v>0.50141203703703996</v>
      </c>
      <c r="N1006" s="25">
        <v>11.708</v>
      </c>
      <c r="O1006" s="21" t="s">
        <v>77</v>
      </c>
      <c r="P1006" s="46">
        <f>TotalFix[[#This Row],[Confirmed activ. 3 (ILE03)]]*60</f>
        <v>702.48</v>
      </c>
      <c r="Q1006" s="24">
        <v>200</v>
      </c>
      <c r="R1006" s="21" t="s">
        <v>66</v>
      </c>
      <c r="S1006" s="21" t="s">
        <v>67</v>
      </c>
    </row>
    <row r="1007" spans="1:19" s="21" customFormat="1" x14ac:dyDescent="0.35">
      <c r="A1007" s="26">
        <v>1534629</v>
      </c>
      <c r="B1007" s="53">
        <v>411580</v>
      </c>
      <c r="C1007" s="26">
        <f>VLOOKUP(TotalFix[[#This Row],[Order]],'Total Fix by SS'!B:C,2,0)</f>
        <v>218</v>
      </c>
      <c r="D1007" s="21" t="s">
        <v>59</v>
      </c>
      <c r="E1007" s="21" t="s">
        <v>75</v>
      </c>
      <c r="F1007" s="21" t="s">
        <v>61</v>
      </c>
      <c r="G1007" s="21" t="s">
        <v>62</v>
      </c>
      <c r="H1007" s="21" t="s">
        <v>63</v>
      </c>
      <c r="I1007" s="21" t="s">
        <v>76</v>
      </c>
      <c r="J1007" s="22">
        <v>43650</v>
      </c>
      <c r="K1007" s="23">
        <v>0.62978009259259005</v>
      </c>
      <c r="L1007" s="22">
        <v>43656</v>
      </c>
      <c r="M1007" s="23">
        <v>0.43420138888888998</v>
      </c>
      <c r="N1007" s="25">
        <v>510.34</v>
      </c>
      <c r="O1007" s="21" t="s">
        <v>66</v>
      </c>
      <c r="P1007" s="46">
        <f>TotalFix[[#This Row],[Confirmed activ. 3 (ILE03)]]</f>
        <v>510.34</v>
      </c>
      <c r="Q1007" s="24">
        <v>500</v>
      </c>
      <c r="R1007" s="21" t="s">
        <v>66</v>
      </c>
      <c r="S1007" s="21" t="s">
        <v>67</v>
      </c>
    </row>
    <row r="1008" spans="1:19" s="21" customFormat="1" x14ac:dyDescent="0.35">
      <c r="A1008" s="26">
        <v>1534629</v>
      </c>
      <c r="B1008" s="53">
        <v>411580</v>
      </c>
      <c r="C1008" s="26">
        <f>VLOOKUP(TotalFix[[#This Row],[Order]],'Total Fix by SS'!B:C,2,0)</f>
        <v>218</v>
      </c>
      <c r="D1008" s="21" t="s">
        <v>59</v>
      </c>
      <c r="E1008" s="21" t="s">
        <v>78</v>
      </c>
      <c r="F1008" s="21" t="s">
        <v>69</v>
      </c>
      <c r="G1008" s="21" t="s">
        <v>62</v>
      </c>
      <c r="H1008" s="21" t="s">
        <v>70</v>
      </c>
      <c r="I1008" s="21" t="s">
        <v>79</v>
      </c>
      <c r="J1008" s="22">
        <v>43656</v>
      </c>
      <c r="K1008" s="23">
        <v>0.67686342592592996</v>
      </c>
      <c r="L1008" s="22">
        <v>43656</v>
      </c>
      <c r="M1008" s="23">
        <v>0.67686342592592996</v>
      </c>
      <c r="N1008" s="24">
        <v>20</v>
      </c>
      <c r="O1008" s="21" t="s">
        <v>66</v>
      </c>
      <c r="P1008" s="46">
        <f>TotalFix[[#This Row],[Confirmed activ. 3 (ILE03)]]</f>
        <v>20</v>
      </c>
      <c r="Q1008" s="24">
        <v>20</v>
      </c>
      <c r="R1008" s="21" t="s">
        <v>66</v>
      </c>
      <c r="S1008" s="21" t="s">
        <v>72</v>
      </c>
    </row>
    <row r="1009" spans="1:19" s="21" customFormat="1" x14ac:dyDescent="0.35">
      <c r="A1009" s="26">
        <v>1534629</v>
      </c>
      <c r="B1009" s="53">
        <v>411580</v>
      </c>
      <c r="C1009" s="26">
        <f>VLOOKUP(TotalFix[[#This Row],[Order]],'Total Fix by SS'!B:C,2,0)</f>
        <v>218</v>
      </c>
      <c r="D1009" s="21" t="s">
        <v>59</v>
      </c>
      <c r="E1009" s="21" t="s">
        <v>80</v>
      </c>
      <c r="F1009" s="21" t="s">
        <v>69</v>
      </c>
      <c r="G1009" s="21" t="s">
        <v>62</v>
      </c>
      <c r="H1009" s="21" t="s">
        <v>70</v>
      </c>
      <c r="I1009" s="21" t="s">
        <v>81</v>
      </c>
      <c r="J1009" s="22">
        <v>43656</v>
      </c>
      <c r="K1009" s="23">
        <v>0.67696759259258998</v>
      </c>
      <c r="L1009" s="22">
        <v>43656</v>
      </c>
      <c r="M1009" s="23">
        <v>0.67696759259258998</v>
      </c>
      <c r="N1009" s="24">
        <v>20</v>
      </c>
      <c r="O1009" s="21" t="s">
        <v>66</v>
      </c>
      <c r="P1009" s="46">
        <f>TotalFix[[#This Row],[Confirmed activ. 3 (ILE03)]]</f>
        <v>20</v>
      </c>
      <c r="Q1009" s="24">
        <v>20</v>
      </c>
      <c r="R1009" s="21" t="s">
        <v>66</v>
      </c>
      <c r="S1009" s="21" t="s">
        <v>72</v>
      </c>
    </row>
    <row r="1010" spans="1:19" s="21" customFormat="1" x14ac:dyDescent="0.35">
      <c r="A1010" s="26">
        <v>1534629</v>
      </c>
      <c r="B1010" s="53">
        <v>411580</v>
      </c>
      <c r="C1010" s="26">
        <f>VLOOKUP(TotalFix[[#This Row],[Order]],'Total Fix by SS'!B:C,2,0)</f>
        <v>218</v>
      </c>
      <c r="D1010" s="21" t="s">
        <v>59</v>
      </c>
      <c r="E1010" s="21" t="s">
        <v>82</v>
      </c>
      <c r="F1010" s="21" t="s">
        <v>83</v>
      </c>
      <c r="G1010" s="21" t="s">
        <v>62</v>
      </c>
      <c r="H1010" s="21" t="s">
        <v>84</v>
      </c>
      <c r="I1010" s="21" t="s">
        <v>84</v>
      </c>
      <c r="J1010" s="22">
        <v>43656</v>
      </c>
      <c r="K1010" s="23">
        <v>0.69490740740740997</v>
      </c>
      <c r="L1010" s="22">
        <v>43660</v>
      </c>
      <c r="M1010" s="23">
        <v>0.50259259259259004</v>
      </c>
      <c r="N1010" s="25">
        <v>9.5960000000000001</v>
      </c>
      <c r="O1010" s="21" t="s">
        <v>77</v>
      </c>
      <c r="P1010" s="46">
        <f>TotalFix[[#This Row],[Confirmed activ. 3 (ILE03)]]*60</f>
        <v>575.76</v>
      </c>
      <c r="Q1010" s="24">
        <v>450</v>
      </c>
      <c r="R1010" s="21" t="s">
        <v>66</v>
      </c>
      <c r="S1010" s="21" t="s">
        <v>67</v>
      </c>
    </row>
    <row r="1011" spans="1:19" s="21" customFormat="1" x14ac:dyDescent="0.35">
      <c r="A1011" s="26">
        <v>1534629</v>
      </c>
      <c r="B1011" s="53">
        <v>411580</v>
      </c>
      <c r="C1011" s="26">
        <f>VLOOKUP(TotalFix[[#This Row],[Order]],'Total Fix by SS'!B:C,2,0)</f>
        <v>218</v>
      </c>
      <c r="D1011" s="21" t="s">
        <v>59</v>
      </c>
      <c r="E1011" s="21" t="s">
        <v>85</v>
      </c>
      <c r="F1011" s="21" t="s">
        <v>86</v>
      </c>
      <c r="G1011" s="21" t="s">
        <v>62</v>
      </c>
      <c r="H1011" s="21" t="s">
        <v>87</v>
      </c>
      <c r="I1011" s="21" t="s">
        <v>87</v>
      </c>
      <c r="J1011" s="22">
        <v>43660</v>
      </c>
      <c r="K1011" s="23">
        <v>0.66021990740740999</v>
      </c>
      <c r="L1011" s="22">
        <v>43660</v>
      </c>
      <c r="M1011" s="23">
        <v>0.66021990740740999</v>
      </c>
      <c r="N1011" s="24">
        <v>20</v>
      </c>
      <c r="O1011" s="21" t="s">
        <v>66</v>
      </c>
      <c r="P1011" s="46">
        <f>TotalFix[[#This Row],[Confirmed activ. 3 (ILE03)]]</f>
        <v>20</v>
      </c>
      <c r="Q1011" s="24">
        <v>20</v>
      </c>
      <c r="R1011" s="21" t="s">
        <v>66</v>
      </c>
      <c r="S1011" s="21" t="s">
        <v>72</v>
      </c>
    </row>
    <row r="1012" spans="1:19" s="21" customFormat="1" x14ac:dyDescent="0.35">
      <c r="A1012" s="26">
        <v>1534629</v>
      </c>
      <c r="B1012" s="53">
        <v>411580</v>
      </c>
      <c r="C1012" s="26">
        <f>VLOOKUP(TotalFix[[#This Row],[Order]],'Total Fix by SS'!B:C,2,0)</f>
        <v>218</v>
      </c>
      <c r="D1012" s="21" t="s">
        <v>59</v>
      </c>
      <c r="E1012" s="21" t="s">
        <v>95</v>
      </c>
      <c r="F1012" s="21" t="s">
        <v>61</v>
      </c>
      <c r="G1012" s="21" t="s">
        <v>62</v>
      </c>
      <c r="H1012" s="21" t="s">
        <v>63</v>
      </c>
      <c r="I1012" s="21" t="s">
        <v>96</v>
      </c>
      <c r="J1012" s="22">
        <v>43660</v>
      </c>
      <c r="K1012" s="23">
        <v>0.66032407407407001</v>
      </c>
      <c r="L1012" s="22">
        <v>43660</v>
      </c>
      <c r="M1012" s="23">
        <v>0.66792824074073998</v>
      </c>
      <c r="N1012" s="25">
        <v>2.7330000000000001</v>
      </c>
      <c r="O1012" s="21" t="s">
        <v>66</v>
      </c>
      <c r="P1012" s="46">
        <f>TotalFix[[#This Row],[Confirmed activ. 3 (ILE03)]]</f>
        <v>2.7330000000000001</v>
      </c>
      <c r="Q1012" s="24">
        <v>40</v>
      </c>
      <c r="R1012" s="21" t="s">
        <v>66</v>
      </c>
      <c r="S1012" s="21" t="s">
        <v>67</v>
      </c>
    </row>
    <row r="1013" spans="1:19" s="21" customFormat="1" x14ac:dyDescent="0.35">
      <c r="A1013" s="26">
        <v>1534629</v>
      </c>
      <c r="B1013" s="53">
        <v>411580</v>
      </c>
      <c r="C1013" s="26">
        <f>VLOOKUP(TotalFix[[#This Row],[Order]],'Total Fix by SS'!B:C,2,0)</f>
        <v>218</v>
      </c>
      <c r="D1013" s="21" t="s">
        <v>59</v>
      </c>
      <c r="E1013" s="21" t="s">
        <v>97</v>
      </c>
      <c r="F1013" s="21" t="s">
        <v>69</v>
      </c>
      <c r="G1013" s="21" t="s">
        <v>62</v>
      </c>
      <c r="H1013" s="21" t="s">
        <v>70</v>
      </c>
      <c r="I1013" s="21" t="s">
        <v>98</v>
      </c>
      <c r="J1013" s="22">
        <v>43660</v>
      </c>
      <c r="K1013" s="23">
        <v>0.73665509259258999</v>
      </c>
      <c r="L1013" s="22">
        <v>43660</v>
      </c>
      <c r="M1013" s="23">
        <v>0.73665509259258999</v>
      </c>
      <c r="N1013" s="24">
        <v>20</v>
      </c>
      <c r="O1013" s="21" t="s">
        <v>66</v>
      </c>
      <c r="P1013" s="46">
        <f>TotalFix[[#This Row],[Confirmed activ. 3 (ILE03)]]</f>
        <v>20</v>
      </c>
      <c r="Q1013" s="24">
        <v>20</v>
      </c>
      <c r="R1013" s="21" t="s">
        <v>66</v>
      </c>
      <c r="S1013" s="21" t="s">
        <v>72</v>
      </c>
    </row>
    <row r="1014" spans="1:19" s="21" customFormat="1" x14ac:dyDescent="0.35">
      <c r="A1014" s="26">
        <v>1534629</v>
      </c>
      <c r="B1014" s="53">
        <v>411580</v>
      </c>
      <c r="C1014" s="26">
        <f>VLOOKUP(TotalFix[[#This Row],[Order]],'Total Fix by SS'!B:C,2,0)</f>
        <v>218</v>
      </c>
      <c r="D1014" s="21" t="s">
        <v>59</v>
      </c>
      <c r="E1014" s="21" t="s">
        <v>99</v>
      </c>
      <c r="F1014" s="21" t="s">
        <v>69</v>
      </c>
      <c r="G1014" s="21" t="s">
        <v>62</v>
      </c>
      <c r="H1014" s="21" t="s">
        <v>70</v>
      </c>
      <c r="I1014" s="21" t="s">
        <v>100</v>
      </c>
      <c r="J1014" s="22">
        <v>43660</v>
      </c>
      <c r="K1014" s="23">
        <v>0.73674768518518996</v>
      </c>
      <c r="L1014" s="22">
        <v>43660</v>
      </c>
      <c r="M1014" s="23">
        <v>0.73674768518518996</v>
      </c>
      <c r="N1014" s="24">
        <v>50</v>
      </c>
      <c r="O1014" s="21" t="s">
        <v>66</v>
      </c>
      <c r="P1014" s="46">
        <f>TotalFix[[#This Row],[Confirmed activ. 3 (ILE03)]]</f>
        <v>50</v>
      </c>
      <c r="Q1014" s="24">
        <v>50</v>
      </c>
      <c r="R1014" s="21" t="s">
        <v>66</v>
      </c>
      <c r="S1014" s="21" t="s">
        <v>72</v>
      </c>
    </row>
    <row r="1015" spans="1:19" s="21" customFormat="1" x14ac:dyDescent="0.35">
      <c r="A1015" s="26">
        <v>1534629</v>
      </c>
      <c r="B1015" s="53">
        <v>411580</v>
      </c>
      <c r="C1015" s="26">
        <f>VLOOKUP(TotalFix[[#This Row],[Order]],'Total Fix by SS'!B:C,2,0)</f>
        <v>218</v>
      </c>
      <c r="D1015" s="21" t="s">
        <v>59</v>
      </c>
      <c r="E1015" s="21" t="s">
        <v>104</v>
      </c>
      <c r="F1015" s="21" t="s">
        <v>102</v>
      </c>
      <c r="G1015" s="21" t="s">
        <v>105</v>
      </c>
      <c r="H1015" s="21" t="s">
        <v>100</v>
      </c>
      <c r="I1015" s="21" t="s">
        <v>106</v>
      </c>
      <c r="J1015" s="22">
        <v>43661</v>
      </c>
      <c r="K1015" s="23">
        <v>0.73182870370370001</v>
      </c>
      <c r="L1015" s="22">
        <v>43661</v>
      </c>
      <c r="M1015" s="23">
        <v>0.73182870370370001</v>
      </c>
      <c r="N1015" s="24">
        <v>10</v>
      </c>
      <c r="O1015" s="21" t="s">
        <v>66</v>
      </c>
      <c r="P1015" s="46">
        <f>TotalFix[[#This Row],[Confirmed activ. 3 (ILE03)]]</f>
        <v>10</v>
      </c>
      <c r="Q1015" s="24">
        <v>10</v>
      </c>
      <c r="R1015" s="21" t="s">
        <v>66</v>
      </c>
      <c r="S1015" s="21" t="s">
        <v>72</v>
      </c>
    </row>
    <row r="1016" spans="1:19" s="21" customFormat="1" x14ac:dyDescent="0.35">
      <c r="A1016" s="26">
        <v>1534629</v>
      </c>
      <c r="B1016" s="53">
        <v>411580</v>
      </c>
      <c r="C1016" s="26">
        <f>VLOOKUP(TotalFix[[#This Row],[Order]],'Total Fix by SS'!B:C,2,0)</f>
        <v>218</v>
      </c>
      <c r="D1016" s="21" t="s">
        <v>107</v>
      </c>
      <c r="E1016" s="21" t="s">
        <v>60</v>
      </c>
      <c r="F1016" s="21" t="s">
        <v>61</v>
      </c>
      <c r="G1016" s="21" t="s">
        <v>90</v>
      </c>
      <c r="H1016" s="21" t="s">
        <v>63</v>
      </c>
      <c r="I1016" s="21" t="s">
        <v>108</v>
      </c>
      <c r="J1016" s="22">
        <v>43649</v>
      </c>
      <c r="K1016" s="23">
        <v>0.31594907407407002</v>
      </c>
      <c r="L1016" s="22">
        <v>43656</v>
      </c>
      <c r="M1016" s="23">
        <v>0.66527777777777997</v>
      </c>
      <c r="N1016" s="25">
        <v>72.932000000000002</v>
      </c>
      <c r="O1016" s="21" t="s">
        <v>77</v>
      </c>
      <c r="P1016" s="46">
        <f>TotalFix[[#This Row],[Confirmed activ. 3 (ILE03)]]*60</f>
        <v>4375.92</v>
      </c>
      <c r="Q1016" s="24">
        <v>1</v>
      </c>
      <c r="R1016" s="21" t="s">
        <v>66</v>
      </c>
      <c r="S1016" s="21" t="s">
        <v>67</v>
      </c>
    </row>
    <row r="1017" spans="1:19" s="21" customFormat="1" x14ac:dyDescent="0.35">
      <c r="A1017" s="26">
        <v>1534629</v>
      </c>
      <c r="B1017" s="53">
        <v>411580</v>
      </c>
      <c r="C1017" s="26">
        <f>VLOOKUP(TotalFix[[#This Row],[Order]],'Total Fix by SS'!B:C,2,0)</f>
        <v>218</v>
      </c>
      <c r="D1017" s="21" t="s">
        <v>109</v>
      </c>
      <c r="E1017" s="21" t="s">
        <v>82</v>
      </c>
      <c r="F1017" s="21" t="s">
        <v>83</v>
      </c>
      <c r="G1017" s="21" t="s">
        <v>90</v>
      </c>
      <c r="H1017" s="21" t="s">
        <v>84</v>
      </c>
      <c r="I1017" s="21" t="s">
        <v>110</v>
      </c>
      <c r="J1017" s="22"/>
      <c r="K1017" s="23">
        <v>0</v>
      </c>
      <c r="L1017" s="22"/>
      <c r="M1017" s="23">
        <v>0</v>
      </c>
      <c r="N1017" s="25">
        <v>0</v>
      </c>
      <c r="O1017" s="21" t="s">
        <v>93</v>
      </c>
      <c r="P1017" s="46"/>
      <c r="Q1017" s="24">
        <v>5</v>
      </c>
      <c r="R1017" s="21" t="s">
        <v>66</v>
      </c>
      <c r="S1017" s="21" t="s">
        <v>94</v>
      </c>
    </row>
    <row r="1018" spans="1:19" s="21" customFormat="1" x14ac:dyDescent="0.35">
      <c r="A1018" s="26">
        <v>1534629</v>
      </c>
      <c r="B1018" s="53">
        <v>411580</v>
      </c>
      <c r="C1018" s="26">
        <f>VLOOKUP(TotalFix[[#This Row],[Order]],'Total Fix by SS'!B:C,2,0)</f>
        <v>218</v>
      </c>
      <c r="D1018" s="21" t="s">
        <v>133</v>
      </c>
      <c r="E1018" s="21" t="s">
        <v>82</v>
      </c>
      <c r="F1018" s="21" t="s">
        <v>83</v>
      </c>
      <c r="G1018" s="21" t="s">
        <v>90</v>
      </c>
      <c r="H1018" s="21" t="s">
        <v>84</v>
      </c>
      <c r="I1018" s="21" t="s">
        <v>134</v>
      </c>
      <c r="J1018" s="22"/>
      <c r="K1018" s="23">
        <v>0</v>
      </c>
      <c r="L1018" s="22"/>
      <c r="M1018" s="23">
        <v>0</v>
      </c>
      <c r="N1018" s="25">
        <v>0</v>
      </c>
      <c r="O1018" s="21" t="s">
        <v>93</v>
      </c>
      <c r="P1018" s="46"/>
      <c r="Q1018" s="24">
        <v>5</v>
      </c>
      <c r="R1018" s="21" t="s">
        <v>66</v>
      </c>
      <c r="S1018" s="21" t="s">
        <v>94</v>
      </c>
    </row>
    <row r="1019" spans="1:19" s="21" customFormat="1" x14ac:dyDescent="0.35">
      <c r="A1019" s="26">
        <v>1534629</v>
      </c>
      <c r="B1019" s="53">
        <v>411580</v>
      </c>
      <c r="C1019" s="26">
        <f>VLOOKUP(TotalFix[[#This Row],[Order]],'Total Fix by SS'!B:C,2,0)</f>
        <v>218</v>
      </c>
      <c r="D1019" s="21" t="s">
        <v>135</v>
      </c>
      <c r="E1019" s="21" t="s">
        <v>82</v>
      </c>
      <c r="F1019" s="21" t="s">
        <v>83</v>
      </c>
      <c r="G1019" s="21" t="s">
        <v>90</v>
      </c>
      <c r="H1019" s="21" t="s">
        <v>84</v>
      </c>
      <c r="I1019" s="21" t="s">
        <v>136</v>
      </c>
      <c r="J1019" s="22"/>
      <c r="K1019" s="23">
        <v>0</v>
      </c>
      <c r="L1019" s="22"/>
      <c r="M1019" s="23">
        <v>0</v>
      </c>
      <c r="N1019" s="25">
        <v>0</v>
      </c>
      <c r="O1019" s="21" t="s">
        <v>93</v>
      </c>
      <c r="P1019" s="46"/>
      <c r="Q1019" s="24">
        <v>5</v>
      </c>
      <c r="R1019" s="21" t="s">
        <v>66</v>
      </c>
      <c r="S1019" s="21" t="s">
        <v>94</v>
      </c>
    </row>
    <row r="1020" spans="1:19" s="21" customFormat="1" x14ac:dyDescent="0.35">
      <c r="A1020" s="26">
        <v>1534629</v>
      </c>
      <c r="B1020" s="53">
        <v>411580</v>
      </c>
      <c r="C1020" s="26">
        <f>VLOOKUP(TotalFix[[#This Row],[Order]],'Total Fix by SS'!B:C,2,0)</f>
        <v>218</v>
      </c>
      <c r="D1020" s="21" t="s">
        <v>137</v>
      </c>
      <c r="E1020" s="21" t="s">
        <v>73</v>
      </c>
      <c r="F1020" s="21" t="s">
        <v>89</v>
      </c>
      <c r="G1020" s="21" t="s">
        <v>90</v>
      </c>
      <c r="H1020" s="21" t="s">
        <v>91</v>
      </c>
      <c r="I1020" s="21" t="s">
        <v>138</v>
      </c>
      <c r="J1020" s="22"/>
      <c r="K1020" s="23">
        <v>0</v>
      </c>
      <c r="L1020" s="22"/>
      <c r="M1020" s="23">
        <v>0</v>
      </c>
      <c r="N1020" s="25">
        <v>0</v>
      </c>
      <c r="O1020" s="21" t="s">
        <v>93</v>
      </c>
      <c r="P1020" s="46"/>
      <c r="Q1020" s="24">
        <v>5</v>
      </c>
      <c r="R1020" s="21" t="s">
        <v>66</v>
      </c>
      <c r="S1020" s="21" t="s">
        <v>94</v>
      </c>
    </row>
    <row r="1021" spans="1:19" s="21" customFormat="1" x14ac:dyDescent="0.35">
      <c r="A1021" s="26">
        <v>1534630</v>
      </c>
      <c r="B1021" s="53">
        <v>411580</v>
      </c>
      <c r="C1021" s="26">
        <f>VLOOKUP(TotalFix[[#This Row],[Order]],'Total Fix by SS'!B:C,2,0)</f>
        <v>219</v>
      </c>
      <c r="D1021" s="21" t="s">
        <v>59</v>
      </c>
      <c r="E1021" s="21" t="s">
        <v>60</v>
      </c>
      <c r="F1021" s="21" t="s">
        <v>61</v>
      </c>
      <c r="G1021" s="21" t="s">
        <v>62</v>
      </c>
      <c r="H1021" s="21" t="s">
        <v>63</v>
      </c>
      <c r="I1021" s="21" t="s">
        <v>139</v>
      </c>
      <c r="J1021" s="22">
        <v>43646</v>
      </c>
      <c r="K1021" s="23">
        <v>0.47385416666667002</v>
      </c>
      <c r="L1021" s="22">
        <v>43646</v>
      </c>
      <c r="M1021" s="23">
        <v>0.49817129629630003</v>
      </c>
      <c r="N1021" s="25">
        <v>11.667</v>
      </c>
      <c r="O1021" s="21" t="s">
        <v>66</v>
      </c>
      <c r="P1021" s="46">
        <f>TotalFix[[#This Row],[Confirmed activ. 3 (ILE03)]]</f>
        <v>11.667</v>
      </c>
      <c r="Q1021" s="24">
        <v>20</v>
      </c>
      <c r="R1021" s="21" t="s">
        <v>66</v>
      </c>
      <c r="S1021" s="21" t="s">
        <v>67</v>
      </c>
    </row>
    <row r="1022" spans="1:19" s="21" customFormat="1" x14ac:dyDescent="0.35">
      <c r="A1022" s="26">
        <v>1534630</v>
      </c>
      <c r="B1022" s="53">
        <v>411580</v>
      </c>
      <c r="C1022" s="26">
        <f>VLOOKUP(TotalFix[[#This Row],[Order]],'Total Fix by SS'!B:C,2,0)</f>
        <v>219</v>
      </c>
      <c r="D1022" s="21" t="s">
        <v>59</v>
      </c>
      <c r="E1022" s="21" t="s">
        <v>68</v>
      </c>
      <c r="F1022" s="21" t="s">
        <v>69</v>
      </c>
      <c r="G1022" s="21" t="s">
        <v>62</v>
      </c>
      <c r="H1022" s="21" t="s">
        <v>70</v>
      </c>
      <c r="I1022" s="21" t="s">
        <v>71</v>
      </c>
      <c r="J1022" s="22">
        <v>43646</v>
      </c>
      <c r="K1022" s="23">
        <v>0.58259259259259</v>
      </c>
      <c r="L1022" s="22">
        <v>43646</v>
      </c>
      <c r="M1022" s="23">
        <v>0.58259259259259</v>
      </c>
      <c r="N1022" s="24">
        <v>30</v>
      </c>
      <c r="O1022" s="21" t="s">
        <v>66</v>
      </c>
      <c r="P1022" s="46">
        <f>TotalFix[[#This Row],[Confirmed activ. 3 (ILE03)]]</f>
        <v>30</v>
      </c>
      <c r="Q1022" s="24">
        <v>30</v>
      </c>
      <c r="R1022" s="21" t="s">
        <v>66</v>
      </c>
      <c r="S1022" s="21" t="s">
        <v>72</v>
      </c>
    </row>
    <row r="1023" spans="1:19" s="21" customFormat="1" x14ac:dyDescent="0.35">
      <c r="A1023" s="26">
        <v>1534630</v>
      </c>
      <c r="B1023" s="53">
        <v>411580</v>
      </c>
      <c r="C1023" s="26">
        <f>VLOOKUP(TotalFix[[#This Row],[Order]],'Total Fix by SS'!B:C,2,0)</f>
        <v>219</v>
      </c>
      <c r="D1023" s="21" t="s">
        <v>59</v>
      </c>
      <c r="E1023" s="21" t="s">
        <v>73</v>
      </c>
      <c r="F1023" s="21" t="s">
        <v>61</v>
      </c>
      <c r="G1023" s="21" t="s">
        <v>62</v>
      </c>
      <c r="H1023" s="21" t="s">
        <v>63</v>
      </c>
      <c r="I1023" s="21" t="s">
        <v>74</v>
      </c>
      <c r="J1023" s="22">
        <v>43646</v>
      </c>
      <c r="K1023" s="23">
        <v>0.59600694444444002</v>
      </c>
      <c r="L1023" s="22">
        <v>43648</v>
      </c>
      <c r="M1023" s="23">
        <v>0.34649305555555998</v>
      </c>
      <c r="N1023" s="25">
        <v>43.747</v>
      </c>
      <c r="O1023" s="21" t="s">
        <v>77</v>
      </c>
      <c r="P1023" s="46">
        <f>TotalFix[[#This Row],[Confirmed activ. 3 (ILE03)]]*60</f>
        <v>2624.82</v>
      </c>
      <c r="Q1023" s="24">
        <v>200</v>
      </c>
      <c r="R1023" s="21" t="s">
        <v>66</v>
      </c>
      <c r="S1023" s="21" t="s">
        <v>67</v>
      </c>
    </row>
    <row r="1024" spans="1:19" s="21" customFormat="1" x14ac:dyDescent="0.35">
      <c r="A1024" s="26">
        <v>1534630</v>
      </c>
      <c r="B1024" s="53">
        <v>411580</v>
      </c>
      <c r="C1024" s="26">
        <f>VLOOKUP(TotalFix[[#This Row],[Order]],'Total Fix by SS'!B:C,2,0)</f>
        <v>219</v>
      </c>
      <c r="D1024" s="21" t="s">
        <v>59</v>
      </c>
      <c r="E1024" s="21" t="s">
        <v>75</v>
      </c>
      <c r="F1024" s="21" t="s">
        <v>61</v>
      </c>
      <c r="G1024" s="21" t="s">
        <v>62</v>
      </c>
      <c r="H1024" s="21" t="s">
        <v>63</v>
      </c>
      <c r="I1024" s="21" t="s">
        <v>76</v>
      </c>
      <c r="J1024" s="22">
        <v>43653</v>
      </c>
      <c r="K1024" s="23">
        <v>0.31813657407406998</v>
      </c>
      <c r="L1024" s="22">
        <v>43657</v>
      </c>
      <c r="M1024" s="23">
        <v>0.38373842592592999</v>
      </c>
      <c r="N1024" s="25">
        <v>51.648000000000003</v>
      </c>
      <c r="O1024" s="21" t="s">
        <v>77</v>
      </c>
      <c r="P1024" s="46">
        <f>TotalFix[[#This Row],[Confirmed activ. 3 (ILE03)]]*60</f>
        <v>3098.88</v>
      </c>
      <c r="Q1024" s="24">
        <v>500</v>
      </c>
      <c r="R1024" s="21" t="s">
        <v>66</v>
      </c>
      <c r="S1024" s="21" t="s">
        <v>67</v>
      </c>
    </row>
    <row r="1025" spans="1:19" s="21" customFormat="1" x14ac:dyDescent="0.35">
      <c r="A1025" s="26">
        <v>1534630</v>
      </c>
      <c r="B1025" s="53">
        <v>411580</v>
      </c>
      <c r="C1025" s="26">
        <f>VLOOKUP(TotalFix[[#This Row],[Order]],'Total Fix by SS'!B:C,2,0)</f>
        <v>219</v>
      </c>
      <c r="D1025" s="21" t="s">
        <v>59</v>
      </c>
      <c r="E1025" s="21" t="s">
        <v>78</v>
      </c>
      <c r="F1025" s="21" t="s">
        <v>69</v>
      </c>
      <c r="G1025" s="21" t="s">
        <v>62</v>
      </c>
      <c r="H1025" s="21" t="s">
        <v>70</v>
      </c>
      <c r="I1025" s="21" t="s">
        <v>79</v>
      </c>
      <c r="J1025" s="22">
        <v>43657</v>
      </c>
      <c r="K1025" s="23">
        <v>0.40831018518519002</v>
      </c>
      <c r="L1025" s="22">
        <v>43657</v>
      </c>
      <c r="M1025" s="23">
        <v>0.40831018518519002</v>
      </c>
      <c r="N1025" s="24">
        <v>20</v>
      </c>
      <c r="O1025" s="21" t="s">
        <v>66</v>
      </c>
      <c r="P1025" s="46">
        <f>TotalFix[[#This Row],[Confirmed activ. 3 (ILE03)]]</f>
        <v>20</v>
      </c>
      <c r="Q1025" s="24">
        <v>20</v>
      </c>
      <c r="R1025" s="21" t="s">
        <v>66</v>
      </c>
      <c r="S1025" s="21" t="s">
        <v>72</v>
      </c>
    </row>
    <row r="1026" spans="1:19" s="21" customFormat="1" x14ac:dyDescent="0.35">
      <c r="A1026" s="26">
        <v>1534630</v>
      </c>
      <c r="B1026" s="53">
        <v>411580</v>
      </c>
      <c r="C1026" s="26">
        <f>VLOOKUP(TotalFix[[#This Row],[Order]],'Total Fix by SS'!B:C,2,0)</f>
        <v>219</v>
      </c>
      <c r="D1026" s="21" t="s">
        <v>59</v>
      </c>
      <c r="E1026" s="21" t="s">
        <v>80</v>
      </c>
      <c r="F1026" s="21" t="s">
        <v>69</v>
      </c>
      <c r="G1026" s="21" t="s">
        <v>62</v>
      </c>
      <c r="H1026" s="21" t="s">
        <v>70</v>
      </c>
      <c r="I1026" s="21" t="s">
        <v>81</v>
      </c>
      <c r="J1026" s="22">
        <v>43657</v>
      </c>
      <c r="K1026" s="23">
        <v>0.40840277777778</v>
      </c>
      <c r="L1026" s="22">
        <v>43657</v>
      </c>
      <c r="M1026" s="23">
        <v>0.40840277777778</v>
      </c>
      <c r="N1026" s="24">
        <v>20</v>
      </c>
      <c r="O1026" s="21" t="s">
        <v>66</v>
      </c>
      <c r="P1026" s="46">
        <f>TotalFix[[#This Row],[Confirmed activ. 3 (ILE03)]]</f>
        <v>20</v>
      </c>
      <c r="Q1026" s="24">
        <v>20</v>
      </c>
      <c r="R1026" s="21" t="s">
        <v>66</v>
      </c>
      <c r="S1026" s="21" t="s">
        <v>72</v>
      </c>
    </row>
    <row r="1027" spans="1:19" s="21" customFormat="1" x14ac:dyDescent="0.35">
      <c r="A1027" s="26">
        <v>1534630</v>
      </c>
      <c r="B1027" s="53">
        <v>411580</v>
      </c>
      <c r="C1027" s="26">
        <f>VLOOKUP(TotalFix[[#This Row],[Order]],'Total Fix by SS'!B:C,2,0)</f>
        <v>219</v>
      </c>
      <c r="D1027" s="21" t="s">
        <v>59</v>
      </c>
      <c r="E1027" s="21" t="s">
        <v>82</v>
      </c>
      <c r="F1027" s="21" t="s">
        <v>83</v>
      </c>
      <c r="G1027" s="21" t="s">
        <v>62</v>
      </c>
      <c r="H1027" s="21" t="s">
        <v>84</v>
      </c>
      <c r="I1027" s="21" t="s">
        <v>84</v>
      </c>
      <c r="J1027" s="22">
        <v>43657</v>
      </c>
      <c r="K1027" s="23">
        <v>0.63326388888888996</v>
      </c>
      <c r="L1027" s="22">
        <v>43657</v>
      </c>
      <c r="M1027" s="23">
        <v>0.78679398148148005</v>
      </c>
      <c r="N1027" s="25">
        <v>83.983000000000004</v>
      </c>
      <c r="O1027" s="21" t="s">
        <v>66</v>
      </c>
      <c r="P1027" s="46">
        <f>TotalFix[[#This Row],[Confirmed activ. 3 (ILE03)]]</f>
        <v>83.983000000000004</v>
      </c>
      <c r="Q1027" s="24">
        <v>450</v>
      </c>
      <c r="R1027" s="21" t="s">
        <v>66</v>
      </c>
      <c r="S1027" s="21" t="s">
        <v>67</v>
      </c>
    </row>
    <row r="1028" spans="1:19" s="21" customFormat="1" x14ac:dyDescent="0.35">
      <c r="A1028" s="26">
        <v>1534630</v>
      </c>
      <c r="B1028" s="53">
        <v>411580</v>
      </c>
      <c r="C1028" s="26">
        <f>VLOOKUP(TotalFix[[#This Row],[Order]],'Total Fix by SS'!B:C,2,0)</f>
        <v>219</v>
      </c>
      <c r="D1028" s="21" t="s">
        <v>59</v>
      </c>
      <c r="E1028" s="21" t="s">
        <v>85</v>
      </c>
      <c r="F1028" s="21" t="s">
        <v>86</v>
      </c>
      <c r="G1028" s="21" t="s">
        <v>62</v>
      </c>
      <c r="H1028" s="21" t="s">
        <v>87</v>
      </c>
      <c r="I1028" s="21" t="s">
        <v>87</v>
      </c>
      <c r="J1028" s="22">
        <v>43662</v>
      </c>
      <c r="K1028" s="23">
        <v>0.55519675925926004</v>
      </c>
      <c r="L1028" s="22">
        <v>43662</v>
      </c>
      <c r="M1028" s="23">
        <v>0.55519675925926004</v>
      </c>
      <c r="N1028" s="24">
        <v>20</v>
      </c>
      <c r="O1028" s="21" t="s">
        <v>66</v>
      </c>
      <c r="P1028" s="46">
        <f>TotalFix[[#This Row],[Confirmed activ. 3 (ILE03)]]</f>
        <v>20</v>
      </c>
      <c r="Q1028" s="24">
        <v>20</v>
      </c>
      <c r="R1028" s="21" t="s">
        <v>66</v>
      </c>
      <c r="S1028" s="21" t="s">
        <v>72</v>
      </c>
    </row>
    <row r="1029" spans="1:19" s="21" customFormat="1" x14ac:dyDescent="0.35">
      <c r="A1029" s="26">
        <v>1534630</v>
      </c>
      <c r="B1029" s="53">
        <v>411580</v>
      </c>
      <c r="C1029" s="26">
        <f>VLOOKUP(TotalFix[[#This Row],[Order]],'Total Fix by SS'!B:C,2,0)</f>
        <v>219</v>
      </c>
      <c r="D1029" s="21" t="s">
        <v>59</v>
      </c>
      <c r="E1029" s="21" t="s">
        <v>88</v>
      </c>
      <c r="F1029" s="21" t="s">
        <v>89</v>
      </c>
      <c r="G1029" s="21" t="s">
        <v>90</v>
      </c>
      <c r="H1029" s="21" t="s">
        <v>91</v>
      </c>
      <c r="I1029" s="21" t="s">
        <v>92</v>
      </c>
      <c r="J1029" s="22"/>
      <c r="K1029" s="23">
        <v>0</v>
      </c>
      <c r="L1029" s="22"/>
      <c r="M1029" s="23">
        <v>0</v>
      </c>
      <c r="N1029" s="25">
        <v>0</v>
      </c>
      <c r="O1029" s="21" t="s">
        <v>93</v>
      </c>
      <c r="P1029" s="46"/>
      <c r="Q1029" s="24">
        <v>0</v>
      </c>
      <c r="R1029" s="21" t="s">
        <v>66</v>
      </c>
      <c r="S1029" s="21" t="s">
        <v>94</v>
      </c>
    </row>
    <row r="1030" spans="1:19" s="21" customFormat="1" x14ac:dyDescent="0.35">
      <c r="A1030" s="26">
        <v>1534630</v>
      </c>
      <c r="B1030" s="53">
        <v>411580</v>
      </c>
      <c r="C1030" s="26">
        <f>VLOOKUP(TotalFix[[#This Row],[Order]],'Total Fix by SS'!B:C,2,0)</f>
        <v>219</v>
      </c>
      <c r="D1030" s="21" t="s">
        <v>59</v>
      </c>
      <c r="E1030" s="21" t="s">
        <v>95</v>
      </c>
      <c r="F1030" s="21" t="s">
        <v>61</v>
      </c>
      <c r="G1030" s="21" t="s">
        <v>62</v>
      </c>
      <c r="H1030" s="21" t="s">
        <v>63</v>
      </c>
      <c r="I1030" s="21" t="s">
        <v>96</v>
      </c>
      <c r="J1030" s="22">
        <v>43662</v>
      </c>
      <c r="K1030" s="23">
        <v>0.60195601851851999</v>
      </c>
      <c r="L1030" s="22">
        <v>43662</v>
      </c>
      <c r="M1030" s="23">
        <v>0.62373842592592998</v>
      </c>
      <c r="N1030" s="25">
        <v>10.45</v>
      </c>
      <c r="O1030" s="21" t="s">
        <v>66</v>
      </c>
      <c r="P1030" s="46">
        <f>TotalFix[[#This Row],[Confirmed activ. 3 (ILE03)]]</f>
        <v>10.45</v>
      </c>
      <c r="Q1030" s="24">
        <v>40</v>
      </c>
      <c r="R1030" s="21" t="s">
        <v>66</v>
      </c>
      <c r="S1030" s="21" t="s">
        <v>67</v>
      </c>
    </row>
    <row r="1031" spans="1:19" s="21" customFormat="1" x14ac:dyDescent="0.35">
      <c r="A1031" s="26">
        <v>1534630</v>
      </c>
      <c r="B1031" s="53">
        <v>411580</v>
      </c>
      <c r="C1031" s="26">
        <f>VLOOKUP(TotalFix[[#This Row],[Order]],'Total Fix by SS'!B:C,2,0)</f>
        <v>219</v>
      </c>
      <c r="D1031" s="21" t="s">
        <v>59</v>
      </c>
      <c r="E1031" s="21" t="s">
        <v>97</v>
      </c>
      <c r="F1031" s="21" t="s">
        <v>69</v>
      </c>
      <c r="G1031" s="21" t="s">
        <v>62</v>
      </c>
      <c r="H1031" s="21" t="s">
        <v>70</v>
      </c>
      <c r="I1031" s="21" t="s">
        <v>98</v>
      </c>
      <c r="J1031" s="22">
        <v>43662</v>
      </c>
      <c r="K1031" s="23">
        <v>0.61273148148148004</v>
      </c>
      <c r="L1031" s="22">
        <v>43662</v>
      </c>
      <c r="M1031" s="23">
        <v>0.61273148148148004</v>
      </c>
      <c r="N1031" s="24">
        <v>20</v>
      </c>
      <c r="O1031" s="21" t="s">
        <v>66</v>
      </c>
      <c r="P1031" s="46">
        <f>TotalFix[[#This Row],[Confirmed activ. 3 (ILE03)]]</f>
        <v>20</v>
      </c>
      <c r="Q1031" s="24">
        <v>20</v>
      </c>
      <c r="R1031" s="21" t="s">
        <v>66</v>
      </c>
      <c r="S1031" s="21" t="s">
        <v>72</v>
      </c>
    </row>
    <row r="1032" spans="1:19" s="21" customFormat="1" x14ac:dyDescent="0.35">
      <c r="A1032" s="26">
        <v>1534630</v>
      </c>
      <c r="B1032" s="53">
        <v>411580</v>
      </c>
      <c r="C1032" s="26">
        <f>VLOOKUP(TotalFix[[#This Row],[Order]],'Total Fix by SS'!B:C,2,0)</f>
        <v>219</v>
      </c>
      <c r="D1032" s="21" t="s">
        <v>59</v>
      </c>
      <c r="E1032" s="21" t="s">
        <v>99</v>
      </c>
      <c r="F1032" s="21" t="s">
        <v>69</v>
      </c>
      <c r="G1032" s="21" t="s">
        <v>62</v>
      </c>
      <c r="H1032" s="21" t="s">
        <v>70</v>
      </c>
      <c r="I1032" s="21" t="s">
        <v>100</v>
      </c>
      <c r="J1032" s="22">
        <v>43662</v>
      </c>
      <c r="K1032" s="23">
        <v>0.61289351851852003</v>
      </c>
      <c r="L1032" s="22">
        <v>43662</v>
      </c>
      <c r="M1032" s="23">
        <v>0.61289351851852003</v>
      </c>
      <c r="N1032" s="24">
        <v>50</v>
      </c>
      <c r="O1032" s="21" t="s">
        <v>66</v>
      </c>
      <c r="P1032" s="46">
        <f>TotalFix[[#This Row],[Confirmed activ. 3 (ILE03)]]</f>
        <v>50</v>
      </c>
      <c r="Q1032" s="24">
        <v>50</v>
      </c>
      <c r="R1032" s="21" t="s">
        <v>66</v>
      </c>
      <c r="S1032" s="21" t="s">
        <v>72</v>
      </c>
    </row>
    <row r="1033" spans="1:19" s="21" customFormat="1" x14ac:dyDescent="0.35">
      <c r="A1033" s="26">
        <v>1534630</v>
      </c>
      <c r="B1033" s="53">
        <v>411580</v>
      </c>
      <c r="C1033" s="26">
        <f>VLOOKUP(TotalFix[[#This Row],[Order]],'Total Fix by SS'!B:C,2,0)</f>
        <v>219</v>
      </c>
      <c r="D1033" s="21" t="s">
        <v>59</v>
      </c>
      <c r="E1033" s="21" t="s">
        <v>101</v>
      </c>
      <c r="F1033" s="21" t="s">
        <v>102</v>
      </c>
      <c r="G1033" s="21" t="s">
        <v>62</v>
      </c>
      <c r="H1033" s="21" t="s">
        <v>100</v>
      </c>
      <c r="I1033" s="21" t="s">
        <v>103</v>
      </c>
      <c r="J1033" s="22">
        <v>43662</v>
      </c>
      <c r="K1033" s="23">
        <v>0.61293981481480997</v>
      </c>
      <c r="L1033" s="22">
        <v>43662</v>
      </c>
      <c r="M1033" s="23">
        <v>0.61293981481480997</v>
      </c>
      <c r="N1033" s="24">
        <v>10</v>
      </c>
      <c r="O1033" s="21" t="s">
        <v>66</v>
      </c>
      <c r="P1033" s="46">
        <f>TotalFix[[#This Row],[Confirmed activ. 3 (ILE03)]]</f>
        <v>10</v>
      </c>
      <c r="Q1033" s="24">
        <v>10</v>
      </c>
      <c r="R1033" s="21" t="s">
        <v>66</v>
      </c>
      <c r="S1033" s="21" t="s">
        <v>72</v>
      </c>
    </row>
    <row r="1034" spans="1:19" s="21" customFormat="1" x14ac:dyDescent="0.35">
      <c r="A1034" s="26">
        <v>1534630</v>
      </c>
      <c r="B1034" s="53">
        <v>411580</v>
      </c>
      <c r="C1034" s="26">
        <f>VLOOKUP(TotalFix[[#This Row],[Order]],'Total Fix by SS'!B:C,2,0)</f>
        <v>219</v>
      </c>
      <c r="D1034" s="21" t="s">
        <v>59</v>
      </c>
      <c r="E1034" s="21" t="s">
        <v>104</v>
      </c>
      <c r="F1034" s="21" t="s">
        <v>102</v>
      </c>
      <c r="G1034" s="21" t="s">
        <v>105</v>
      </c>
      <c r="H1034" s="21" t="s">
        <v>100</v>
      </c>
      <c r="I1034" s="21" t="s">
        <v>106</v>
      </c>
      <c r="J1034" s="22">
        <v>43662</v>
      </c>
      <c r="K1034" s="23">
        <v>0.74533564814815001</v>
      </c>
      <c r="L1034" s="22">
        <v>43662</v>
      </c>
      <c r="M1034" s="23">
        <v>0.74533564814815001</v>
      </c>
      <c r="N1034" s="24">
        <v>10</v>
      </c>
      <c r="O1034" s="21" t="s">
        <v>66</v>
      </c>
      <c r="P1034" s="46">
        <f>TotalFix[[#This Row],[Confirmed activ. 3 (ILE03)]]</f>
        <v>10</v>
      </c>
      <c r="Q1034" s="24">
        <v>10</v>
      </c>
      <c r="R1034" s="21" t="s">
        <v>66</v>
      </c>
      <c r="S1034" s="21" t="s">
        <v>72</v>
      </c>
    </row>
    <row r="1035" spans="1:19" s="21" customFormat="1" x14ac:dyDescent="0.35">
      <c r="A1035" s="26">
        <v>1534630</v>
      </c>
      <c r="B1035" s="53">
        <v>411580</v>
      </c>
      <c r="C1035" s="26">
        <f>VLOOKUP(TotalFix[[#This Row],[Order]],'Total Fix by SS'!B:C,2,0)</f>
        <v>219</v>
      </c>
      <c r="D1035" s="21" t="s">
        <v>107</v>
      </c>
      <c r="E1035" s="21" t="s">
        <v>60</v>
      </c>
      <c r="F1035" s="21" t="s">
        <v>61</v>
      </c>
      <c r="G1035" s="21" t="s">
        <v>90</v>
      </c>
      <c r="H1035" s="21" t="s">
        <v>63</v>
      </c>
      <c r="I1035" s="21" t="s">
        <v>108</v>
      </c>
      <c r="J1035" s="22"/>
      <c r="K1035" s="23">
        <v>0</v>
      </c>
      <c r="L1035" s="22"/>
      <c r="M1035" s="23">
        <v>0</v>
      </c>
      <c r="N1035" s="25">
        <v>0</v>
      </c>
      <c r="O1035" s="21" t="s">
        <v>93</v>
      </c>
      <c r="P1035" s="46"/>
      <c r="Q1035" s="24">
        <v>1</v>
      </c>
      <c r="R1035" s="21" t="s">
        <v>66</v>
      </c>
      <c r="S1035" s="21" t="s">
        <v>94</v>
      </c>
    </row>
    <row r="1036" spans="1:19" s="21" customFormat="1" x14ac:dyDescent="0.35">
      <c r="A1036" s="26">
        <v>1534630</v>
      </c>
      <c r="B1036" s="53">
        <v>411580</v>
      </c>
      <c r="C1036" s="26">
        <f>VLOOKUP(TotalFix[[#This Row],[Order]],'Total Fix by SS'!B:C,2,0)</f>
        <v>219</v>
      </c>
      <c r="D1036" s="21" t="s">
        <v>109</v>
      </c>
      <c r="E1036" s="21" t="s">
        <v>82</v>
      </c>
      <c r="F1036" s="21" t="s">
        <v>83</v>
      </c>
      <c r="G1036" s="21" t="s">
        <v>90</v>
      </c>
      <c r="H1036" s="21" t="s">
        <v>84</v>
      </c>
      <c r="I1036" s="21" t="s">
        <v>110</v>
      </c>
      <c r="J1036" s="22"/>
      <c r="K1036" s="23">
        <v>0</v>
      </c>
      <c r="L1036" s="22"/>
      <c r="M1036" s="23">
        <v>0</v>
      </c>
      <c r="N1036" s="25">
        <v>0</v>
      </c>
      <c r="O1036" s="21" t="s">
        <v>93</v>
      </c>
      <c r="P1036" s="46"/>
      <c r="Q1036" s="24">
        <v>5</v>
      </c>
      <c r="R1036" s="21" t="s">
        <v>66</v>
      </c>
      <c r="S1036" s="21" t="s">
        <v>94</v>
      </c>
    </row>
    <row r="1037" spans="1:19" s="21" customFormat="1" x14ac:dyDescent="0.35">
      <c r="A1037" s="26">
        <v>1534633</v>
      </c>
      <c r="B1037" s="53">
        <v>411580</v>
      </c>
      <c r="C1037" s="26">
        <f>VLOOKUP(TotalFix[[#This Row],[Order]],'Total Fix by SS'!B:C,2,0)</f>
        <v>219</v>
      </c>
      <c r="D1037" s="21" t="s">
        <v>59</v>
      </c>
      <c r="E1037" s="21" t="s">
        <v>60</v>
      </c>
      <c r="F1037" s="21" t="s">
        <v>61</v>
      </c>
      <c r="G1037" s="21" t="s">
        <v>62</v>
      </c>
      <c r="H1037" s="21" t="s">
        <v>63</v>
      </c>
      <c r="I1037" s="21" t="s">
        <v>64</v>
      </c>
      <c r="J1037" s="22">
        <v>43648</v>
      </c>
      <c r="K1037" s="23">
        <v>0.34756944444443999</v>
      </c>
      <c r="L1037" s="22">
        <v>43648</v>
      </c>
      <c r="M1037" s="23">
        <v>0.37792824074074</v>
      </c>
      <c r="N1037" s="25">
        <v>43.716999999999999</v>
      </c>
      <c r="O1037" s="21" t="s">
        <v>66</v>
      </c>
      <c r="P1037" s="46">
        <f>TotalFix[[#This Row],[Confirmed activ. 3 (ILE03)]]</f>
        <v>43.716999999999999</v>
      </c>
      <c r="Q1037" s="24">
        <v>20</v>
      </c>
      <c r="R1037" s="21" t="s">
        <v>66</v>
      </c>
      <c r="S1037" s="21" t="s">
        <v>67</v>
      </c>
    </row>
    <row r="1038" spans="1:19" s="21" customFormat="1" x14ac:dyDescent="0.35">
      <c r="A1038" s="26">
        <v>1534633</v>
      </c>
      <c r="B1038" s="53">
        <v>411580</v>
      </c>
      <c r="C1038" s="26">
        <f>VLOOKUP(TotalFix[[#This Row],[Order]],'Total Fix by SS'!B:C,2,0)</f>
        <v>219</v>
      </c>
      <c r="D1038" s="21" t="s">
        <v>59</v>
      </c>
      <c r="E1038" s="21" t="s">
        <v>68</v>
      </c>
      <c r="F1038" s="21" t="s">
        <v>69</v>
      </c>
      <c r="G1038" s="21" t="s">
        <v>62</v>
      </c>
      <c r="H1038" s="21" t="s">
        <v>70</v>
      </c>
      <c r="I1038" s="21" t="s">
        <v>71</v>
      </c>
      <c r="J1038" s="22">
        <v>43648</v>
      </c>
      <c r="K1038" s="23">
        <v>0.42335648148147997</v>
      </c>
      <c r="L1038" s="22">
        <v>43648</v>
      </c>
      <c r="M1038" s="23">
        <v>0.42335648148147997</v>
      </c>
      <c r="N1038" s="24">
        <v>30</v>
      </c>
      <c r="O1038" s="21" t="s">
        <v>66</v>
      </c>
      <c r="P1038" s="46">
        <f>TotalFix[[#This Row],[Confirmed activ. 3 (ILE03)]]</f>
        <v>30</v>
      </c>
      <c r="Q1038" s="24">
        <v>30</v>
      </c>
      <c r="R1038" s="21" t="s">
        <v>66</v>
      </c>
      <c r="S1038" s="21" t="s">
        <v>72</v>
      </c>
    </row>
    <row r="1039" spans="1:19" s="21" customFormat="1" x14ac:dyDescent="0.35">
      <c r="A1039" s="26">
        <v>1534633</v>
      </c>
      <c r="B1039" s="53">
        <v>411580</v>
      </c>
      <c r="C1039" s="26">
        <f>VLOOKUP(TotalFix[[#This Row],[Order]],'Total Fix by SS'!B:C,2,0)</f>
        <v>219</v>
      </c>
      <c r="D1039" s="21" t="s">
        <v>59</v>
      </c>
      <c r="E1039" s="21" t="s">
        <v>73</v>
      </c>
      <c r="F1039" s="21" t="s">
        <v>61</v>
      </c>
      <c r="G1039" s="21" t="s">
        <v>62</v>
      </c>
      <c r="H1039" s="21" t="s">
        <v>63</v>
      </c>
      <c r="I1039" s="21" t="s">
        <v>74</v>
      </c>
      <c r="J1039" s="22">
        <v>43648</v>
      </c>
      <c r="K1039" s="23">
        <v>0.45724537037037</v>
      </c>
      <c r="L1039" s="22">
        <v>43654</v>
      </c>
      <c r="M1039" s="23">
        <v>0.73811342592592999</v>
      </c>
      <c r="N1039" s="25">
        <v>12.641</v>
      </c>
      <c r="O1039" s="21" t="s">
        <v>77</v>
      </c>
      <c r="P1039" s="46">
        <f>TotalFix[[#This Row],[Confirmed activ. 3 (ILE03)]]*60</f>
        <v>758.46</v>
      </c>
      <c r="Q1039" s="24">
        <v>200</v>
      </c>
      <c r="R1039" s="21" t="s">
        <v>66</v>
      </c>
      <c r="S1039" s="21" t="s">
        <v>67</v>
      </c>
    </row>
    <row r="1040" spans="1:19" s="21" customFormat="1" x14ac:dyDescent="0.35">
      <c r="A1040" s="26">
        <v>1534633</v>
      </c>
      <c r="B1040" s="53">
        <v>411580</v>
      </c>
      <c r="C1040" s="26">
        <f>VLOOKUP(TotalFix[[#This Row],[Order]],'Total Fix by SS'!B:C,2,0)</f>
        <v>219</v>
      </c>
      <c r="D1040" s="21" t="s">
        <v>59</v>
      </c>
      <c r="E1040" s="21" t="s">
        <v>75</v>
      </c>
      <c r="F1040" s="21" t="s">
        <v>61</v>
      </c>
      <c r="G1040" s="21" t="s">
        <v>62</v>
      </c>
      <c r="H1040" s="21" t="s">
        <v>63</v>
      </c>
      <c r="I1040" s="21" t="s">
        <v>76</v>
      </c>
      <c r="J1040" s="22">
        <v>43655</v>
      </c>
      <c r="K1040" s="23">
        <v>0.31108796296295999</v>
      </c>
      <c r="L1040" s="22">
        <v>43655</v>
      </c>
      <c r="M1040" s="23">
        <v>0.74133101851852001</v>
      </c>
      <c r="N1040" s="25">
        <v>10.326000000000001</v>
      </c>
      <c r="O1040" s="21" t="s">
        <v>77</v>
      </c>
      <c r="P1040" s="46">
        <f>TotalFix[[#This Row],[Confirmed activ. 3 (ILE03)]]*60</f>
        <v>619.56000000000006</v>
      </c>
      <c r="Q1040" s="24">
        <v>500</v>
      </c>
      <c r="R1040" s="21" t="s">
        <v>66</v>
      </c>
      <c r="S1040" s="21" t="s">
        <v>67</v>
      </c>
    </row>
    <row r="1041" spans="1:19" s="21" customFormat="1" x14ac:dyDescent="0.35">
      <c r="A1041" s="26">
        <v>1534633</v>
      </c>
      <c r="B1041" s="53">
        <v>411580</v>
      </c>
      <c r="C1041" s="26">
        <f>VLOOKUP(TotalFix[[#This Row],[Order]],'Total Fix by SS'!B:C,2,0)</f>
        <v>219</v>
      </c>
      <c r="D1041" s="21" t="s">
        <v>59</v>
      </c>
      <c r="E1041" s="21" t="s">
        <v>78</v>
      </c>
      <c r="F1041" s="21" t="s">
        <v>69</v>
      </c>
      <c r="G1041" s="21" t="s">
        <v>62</v>
      </c>
      <c r="H1041" s="21" t="s">
        <v>70</v>
      </c>
      <c r="I1041" s="21" t="s">
        <v>79</v>
      </c>
      <c r="J1041" s="22">
        <v>43656</v>
      </c>
      <c r="K1041" s="23">
        <v>0.67398148148147996</v>
      </c>
      <c r="L1041" s="22">
        <v>43656</v>
      </c>
      <c r="M1041" s="23">
        <v>0.67398148148147996</v>
      </c>
      <c r="N1041" s="24">
        <v>20</v>
      </c>
      <c r="O1041" s="21" t="s">
        <v>66</v>
      </c>
      <c r="P1041" s="46">
        <f>TotalFix[[#This Row],[Confirmed activ. 3 (ILE03)]]</f>
        <v>20</v>
      </c>
      <c r="Q1041" s="24">
        <v>20</v>
      </c>
      <c r="R1041" s="21" t="s">
        <v>66</v>
      </c>
      <c r="S1041" s="21" t="s">
        <v>72</v>
      </c>
    </row>
    <row r="1042" spans="1:19" s="21" customFormat="1" x14ac:dyDescent="0.35">
      <c r="A1042" s="26">
        <v>1534633</v>
      </c>
      <c r="B1042" s="53">
        <v>411580</v>
      </c>
      <c r="C1042" s="26">
        <f>VLOOKUP(TotalFix[[#This Row],[Order]],'Total Fix by SS'!B:C,2,0)</f>
        <v>219</v>
      </c>
      <c r="D1042" s="21" t="s">
        <v>59</v>
      </c>
      <c r="E1042" s="21" t="s">
        <v>80</v>
      </c>
      <c r="F1042" s="21" t="s">
        <v>69</v>
      </c>
      <c r="G1042" s="21" t="s">
        <v>62</v>
      </c>
      <c r="H1042" s="21" t="s">
        <v>70</v>
      </c>
      <c r="I1042" s="21" t="s">
        <v>81</v>
      </c>
      <c r="J1042" s="22">
        <v>43656</v>
      </c>
      <c r="K1042" s="23">
        <v>0.67408564814814997</v>
      </c>
      <c r="L1042" s="22">
        <v>43656</v>
      </c>
      <c r="M1042" s="23">
        <v>0.67408564814814997</v>
      </c>
      <c r="N1042" s="24">
        <v>20</v>
      </c>
      <c r="O1042" s="21" t="s">
        <v>66</v>
      </c>
      <c r="P1042" s="46">
        <f>TotalFix[[#This Row],[Confirmed activ. 3 (ILE03)]]</f>
        <v>20</v>
      </c>
      <c r="Q1042" s="24">
        <v>20</v>
      </c>
      <c r="R1042" s="21" t="s">
        <v>66</v>
      </c>
      <c r="S1042" s="21" t="s">
        <v>72</v>
      </c>
    </row>
    <row r="1043" spans="1:19" s="21" customFormat="1" x14ac:dyDescent="0.35">
      <c r="A1043" s="26">
        <v>1534633</v>
      </c>
      <c r="B1043" s="53">
        <v>411580</v>
      </c>
      <c r="C1043" s="26">
        <f>VLOOKUP(TotalFix[[#This Row],[Order]],'Total Fix by SS'!B:C,2,0)</f>
        <v>219</v>
      </c>
      <c r="D1043" s="21" t="s">
        <v>59</v>
      </c>
      <c r="E1043" s="21" t="s">
        <v>82</v>
      </c>
      <c r="F1043" s="21" t="s">
        <v>83</v>
      </c>
      <c r="G1043" s="21" t="s">
        <v>62</v>
      </c>
      <c r="H1043" s="21" t="s">
        <v>84</v>
      </c>
      <c r="I1043" s="21" t="s">
        <v>84</v>
      </c>
      <c r="J1043" s="22">
        <v>43656</v>
      </c>
      <c r="K1043" s="23">
        <v>0.68373842592593004</v>
      </c>
      <c r="L1043" s="22">
        <v>43657</v>
      </c>
      <c r="M1043" s="23">
        <v>0.60922453703704005</v>
      </c>
      <c r="N1043" s="25">
        <v>13.048999999999999</v>
      </c>
      <c r="O1043" s="21" t="s">
        <v>77</v>
      </c>
      <c r="P1043" s="46">
        <f>TotalFix[[#This Row],[Confirmed activ. 3 (ILE03)]]*60</f>
        <v>782.93999999999994</v>
      </c>
      <c r="Q1043" s="24">
        <v>450</v>
      </c>
      <c r="R1043" s="21" t="s">
        <v>66</v>
      </c>
      <c r="S1043" s="21" t="s">
        <v>67</v>
      </c>
    </row>
    <row r="1044" spans="1:19" s="21" customFormat="1" x14ac:dyDescent="0.35">
      <c r="A1044" s="26">
        <v>1534633</v>
      </c>
      <c r="B1044" s="53">
        <v>411580</v>
      </c>
      <c r="C1044" s="26">
        <f>VLOOKUP(TotalFix[[#This Row],[Order]],'Total Fix by SS'!B:C,2,0)</f>
        <v>219</v>
      </c>
      <c r="D1044" s="21" t="s">
        <v>59</v>
      </c>
      <c r="E1044" s="21" t="s">
        <v>85</v>
      </c>
      <c r="F1044" s="21" t="s">
        <v>86</v>
      </c>
      <c r="G1044" s="21" t="s">
        <v>62</v>
      </c>
      <c r="H1044" s="21" t="s">
        <v>87</v>
      </c>
      <c r="I1044" s="21" t="s">
        <v>87</v>
      </c>
      <c r="J1044" s="22">
        <v>43660</v>
      </c>
      <c r="K1044" s="23">
        <v>0.34734953703704002</v>
      </c>
      <c r="L1044" s="22">
        <v>43660</v>
      </c>
      <c r="M1044" s="23">
        <v>0.34734953703704002</v>
      </c>
      <c r="N1044" s="24">
        <v>20</v>
      </c>
      <c r="O1044" s="21" t="s">
        <v>66</v>
      </c>
      <c r="P1044" s="46">
        <f>TotalFix[[#This Row],[Confirmed activ. 3 (ILE03)]]</f>
        <v>20</v>
      </c>
      <c r="Q1044" s="24">
        <v>20</v>
      </c>
      <c r="R1044" s="21" t="s">
        <v>66</v>
      </c>
      <c r="S1044" s="21" t="s">
        <v>72</v>
      </c>
    </row>
    <row r="1045" spans="1:19" s="21" customFormat="1" x14ac:dyDescent="0.35">
      <c r="A1045" s="26">
        <v>1534633</v>
      </c>
      <c r="B1045" s="53">
        <v>411580</v>
      </c>
      <c r="C1045" s="26">
        <f>VLOOKUP(TotalFix[[#This Row],[Order]],'Total Fix by SS'!B:C,2,0)</f>
        <v>219</v>
      </c>
      <c r="D1045" s="21" t="s">
        <v>59</v>
      </c>
      <c r="E1045" s="21" t="s">
        <v>88</v>
      </c>
      <c r="F1045" s="21" t="s">
        <v>89</v>
      </c>
      <c r="G1045" s="21" t="s">
        <v>90</v>
      </c>
      <c r="H1045" s="21" t="s">
        <v>91</v>
      </c>
      <c r="I1045" s="21" t="s">
        <v>92</v>
      </c>
      <c r="J1045" s="22"/>
      <c r="K1045" s="23">
        <v>0</v>
      </c>
      <c r="L1045" s="22"/>
      <c r="M1045" s="23">
        <v>0</v>
      </c>
      <c r="N1045" s="25">
        <v>0</v>
      </c>
      <c r="O1045" s="21" t="s">
        <v>93</v>
      </c>
      <c r="P1045" s="46"/>
      <c r="Q1045" s="24">
        <v>0</v>
      </c>
      <c r="R1045" s="21" t="s">
        <v>66</v>
      </c>
      <c r="S1045" s="21" t="s">
        <v>94</v>
      </c>
    </row>
    <row r="1046" spans="1:19" s="21" customFormat="1" x14ac:dyDescent="0.35">
      <c r="A1046" s="26">
        <v>1534633</v>
      </c>
      <c r="B1046" s="53">
        <v>411580</v>
      </c>
      <c r="C1046" s="26">
        <f>VLOOKUP(TotalFix[[#This Row],[Order]],'Total Fix by SS'!B:C,2,0)</f>
        <v>219</v>
      </c>
      <c r="D1046" s="21" t="s">
        <v>59</v>
      </c>
      <c r="E1046" s="21" t="s">
        <v>95</v>
      </c>
      <c r="F1046" s="21" t="s">
        <v>61</v>
      </c>
      <c r="G1046" s="21" t="s">
        <v>62</v>
      </c>
      <c r="H1046" s="21" t="s">
        <v>63</v>
      </c>
      <c r="I1046" s="21" t="s">
        <v>96</v>
      </c>
      <c r="J1046" s="22">
        <v>43660</v>
      </c>
      <c r="K1046" s="23">
        <v>0.65069444444444002</v>
      </c>
      <c r="L1046" s="22">
        <v>43660</v>
      </c>
      <c r="M1046" s="23">
        <v>0.70895833333333003</v>
      </c>
      <c r="N1046" s="25">
        <v>38.183</v>
      </c>
      <c r="O1046" s="21" t="s">
        <v>66</v>
      </c>
      <c r="P1046" s="46">
        <f>TotalFix[[#This Row],[Confirmed activ. 3 (ILE03)]]</f>
        <v>38.183</v>
      </c>
      <c r="Q1046" s="24">
        <v>40</v>
      </c>
      <c r="R1046" s="21" t="s">
        <v>66</v>
      </c>
      <c r="S1046" s="21" t="s">
        <v>67</v>
      </c>
    </row>
    <row r="1047" spans="1:19" s="21" customFormat="1" x14ac:dyDescent="0.35">
      <c r="A1047" s="26">
        <v>1534633</v>
      </c>
      <c r="B1047" s="53">
        <v>411580</v>
      </c>
      <c r="C1047" s="26">
        <f>VLOOKUP(TotalFix[[#This Row],[Order]],'Total Fix by SS'!B:C,2,0)</f>
        <v>219</v>
      </c>
      <c r="D1047" s="21" t="s">
        <v>59</v>
      </c>
      <c r="E1047" s="21" t="s">
        <v>97</v>
      </c>
      <c r="F1047" s="21" t="s">
        <v>69</v>
      </c>
      <c r="G1047" s="21" t="s">
        <v>62</v>
      </c>
      <c r="H1047" s="21" t="s">
        <v>70</v>
      </c>
      <c r="I1047" s="21" t="s">
        <v>98</v>
      </c>
      <c r="J1047" s="22">
        <v>43663</v>
      </c>
      <c r="K1047" s="23">
        <v>0.66177083333332998</v>
      </c>
      <c r="L1047" s="22">
        <v>43663</v>
      </c>
      <c r="M1047" s="23">
        <v>0.66177083333332998</v>
      </c>
      <c r="N1047" s="24">
        <v>20</v>
      </c>
      <c r="O1047" s="21" t="s">
        <v>66</v>
      </c>
      <c r="P1047" s="46">
        <f>TotalFix[[#This Row],[Confirmed activ. 3 (ILE03)]]</f>
        <v>20</v>
      </c>
      <c r="Q1047" s="24">
        <v>20</v>
      </c>
      <c r="R1047" s="21" t="s">
        <v>66</v>
      </c>
      <c r="S1047" s="21" t="s">
        <v>72</v>
      </c>
    </row>
    <row r="1048" spans="1:19" s="21" customFormat="1" x14ac:dyDescent="0.35">
      <c r="A1048" s="26">
        <v>1534633</v>
      </c>
      <c r="B1048" s="53">
        <v>411580</v>
      </c>
      <c r="C1048" s="26">
        <f>VLOOKUP(TotalFix[[#This Row],[Order]],'Total Fix by SS'!B:C,2,0)</f>
        <v>219</v>
      </c>
      <c r="D1048" s="21" t="s">
        <v>59</v>
      </c>
      <c r="E1048" s="21" t="s">
        <v>99</v>
      </c>
      <c r="F1048" s="21" t="s">
        <v>69</v>
      </c>
      <c r="G1048" s="21" t="s">
        <v>62</v>
      </c>
      <c r="H1048" s="21" t="s">
        <v>70</v>
      </c>
      <c r="I1048" s="21" t="s">
        <v>100</v>
      </c>
      <c r="J1048" s="22">
        <v>43663</v>
      </c>
      <c r="K1048" s="23">
        <v>0.66187499999999999</v>
      </c>
      <c r="L1048" s="22">
        <v>43663</v>
      </c>
      <c r="M1048" s="23">
        <v>0.66187499999999999</v>
      </c>
      <c r="N1048" s="24">
        <v>50</v>
      </c>
      <c r="O1048" s="21" t="s">
        <v>66</v>
      </c>
      <c r="P1048" s="46">
        <f>TotalFix[[#This Row],[Confirmed activ. 3 (ILE03)]]</f>
        <v>50</v>
      </c>
      <c r="Q1048" s="24">
        <v>50</v>
      </c>
      <c r="R1048" s="21" t="s">
        <v>66</v>
      </c>
      <c r="S1048" s="21" t="s">
        <v>72</v>
      </c>
    </row>
    <row r="1049" spans="1:19" s="21" customFormat="1" x14ac:dyDescent="0.35">
      <c r="A1049" s="26">
        <v>1534633</v>
      </c>
      <c r="B1049" s="53">
        <v>411580</v>
      </c>
      <c r="C1049" s="26">
        <f>VLOOKUP(TotalFix[[#This Row],[Order]],'Total Fix by SS'!B:C,2,0)</f>
        <v>219</v>
      </c>
      <c r="D1049" s="21" t="s">
        <v>59</v>
      </c>
      <c r="E1049" s="21" t="s">
        <v>101</v>
      </c>
      <c r="F1049" s="21" t="s">
        <v>102</v>
      </c>
      <c r="G1049" s="21" t="s">
        <v>62</v>
      </c>
      <c r="H1049" s="21" t="s">
        <v>100</v>
      </c>
      <c r="I1049" s="21" t="s">
        <v>103</v>
      </c>
      <c r="J1049" s="22">
        <v>43663</v>
      </c>
      <c r="K1049" s="23">
        <v>0.66196759259258997</v>
      </c>
      <c r="L1049" s="22">
        <v>43663</v>
      </c>
      <c r="M1049" s="23">
        <v>0.66196759259258997</v>
      </c>
      <c r="N1049" s="24">
        <v>10</v>
      </c>
      <c r="O1049" s="21" t="s">
        <v>66</v>
      </c>
      <c r="P1049" s="46">
        <f>TotalFix[[#This Row],[Confirmed activ. 3 (ILE03)]]</f>
        <v>10</v>
      </c>
      <c r="Q1049" s="24">
        <v>10</v>
      </c>
      <c r="R1049" s="21" t="s">
        <v>66</v>
      </c>
      <c r="S1049" s="21" t="s">
        <v>72</v>
      </c>
    </row>
    <row r="1050" spans="1:19" s="21" customFormat="1" x14ac:dyDescent="0.35">
      <c r="A1050" s="26">
        <v>1534633</v>
      </c>
      <c r="B1050" s="53">
        <v>411580</v>
      </c>
      <c r="C1050" s="26">
        <f>VLOOKUP(TotalFix[[#This Row],[Order]],'Total Fix by SS'!B:C,2,0)</f>
        <v>219</v>
      </c>
      <c r="D1050" s="21" t="s">
        <v>59</v>
      </c>
      <c r="E1050" s="21" t="s">
        <v>104</v>
      </c>
      <c r="F1050" s="21" t="s">
        <v>102</v>
      </c>
      <c r="G1050" s="21" t="s">
        <v>105</v>
      </c>
      <c r="H1050" s="21" t="s">
        <v>100</v>
      </c>
      <c r="I1050" s="21" t="s">
        <v>106</v>
      </c>
      <c r="J1050" s="22">
        <v>43663</v>
      </c>
      <c r="K1050" s="23">
        <v>0.73788194444444</v>
      </c>
      <c r="L1050" s="22">
        <v>43663</v>
      </c>
      <c r="M1050" s="23">
        <v>0.73788194444444</v>
      </c>
      <c r="N1050" s="24">
        <v>10</v>
      </c>
      <c r="O1050" s="21" t="s">
        <v>66</v>
      </c>
      <c r="P1050" s="46">
        <f>TotalFix[[#This Row],[Confirmed activ. 3 (ILE03)]]</f>
        <v>10</v>
      </c>
      <c r="Q1050" s="24">
        <v>10</v>
      </c>
      <c r="R1050" s="21" t="s">
        <v>66</v>
      </c>
      <c r="S1050" s="21" t="s">
        <v>72</v>
      </c>
    </row>
    <row r="1051" spans="1:19" s="21" customFormat="1" x14ac:dyDescent="0.35">
      <c r="A1051" s="26">
        <v>1534633</v>
      </c>
      <c r="B1051" s="53">
        <v>411580</v>
      </c>
      <c r="C1051" s="26">
        <f>VLOOKUP(TotalFix[[#This Row],[Order]],'Total Fix by SS'!B:C,2,0)</f>
        <v>219</v>
      </c>
      <c r="D1051" s="21" t="s">
        <v>107</v>
      </c>
      <c r="E1051" s="21" t="s">
        <v>60</v>
      </c>
      <c r="F1051" s="21" t="s">
        <v>61</v>
      </c>
      <c r="G1051" s="21" t="s">
        <v>90</v>
      </c>
      <c r="H1051" s="21" t="s">
        <v>63</v>
      </c>
      <c r="I1051" s="21" t="s">
        <v>108</v>
      </c>
      <c r="J1051" s="22">
        <v>43656</v>
      </c>
      <c r="K1051" s="23">
        <v>0.3365162037037</v>
      </c>
      <c r="L1051" s="22">
        <v>43656</v>
      </c>
      <c r="M1051" s="23">
        <v>0.51715277777778002</v>
      </c>
      <c r="N1051" s="25">
        <v>3.121</v>
      </c>
      <c r="O1051" s="21" t="s">
        <v>77</v>
      </c>
      <c r="P1051" s="46">
        <f>TotalFix[[#This Row],[Confirmed activ. 3 (ILE03)]]*60</f>
        <v>187.26</v>
      </c>
      <c r="Q1051" s="24">
        <v>1</v>
      </c>
      <c r="R1051" s="21" t="s">
        <v>66</v>
      </c>
      <c r="S1051" s="21" t="s">
        <v>67</v>
      </c>
    </row>
    <row r="1052" spans="1:19" s="21" customFormat="1" x14ac:dyDescent="0.35">
      <c r="A1052" s="26">
        <v>1534633</v>
      </c>
      <c r="B1052" s="53">
        <v>411580</v>
      </c>
      <c r="C1052" s="26">
        <f>VLOOKUP(TotalFix[[#This Row],[Order]],'Total Fix by SS'!B:C,2,0)</f>
        <v>219</v>
      </c>
      <c r="D1052" s="21" t="s">
        <v>109</v>
      </c>
      <c r="E1052" s="21" t="s">
        <v>82</v>
      </c>
      <c r="F1052" s="21" t="s">
        <v>83</v>
      </c>
      <c r="G1052" s="21" t="s">
        <v>90</v>
      </c>
      <c r="H1052" s="21" t="s">
        <v>84</v>
      </c>
      <c r="I1052" s="21" t="s">
        <v>110</v>
      </c>
      <c r="J1052" s="22"/>
      <c r="K1052" s="23">
        <v>0</v>
      </c>
      <c r="L1052" s="22"/>
      <c r="M1052" s="23">
        <v>0</v>
      </c>
      <c r="N1052" s="25">
        <v>0</v>
      </c>
      <c r="O1052" s="21" t="s">
        <v>93</v>
      </c>
      <c r="P1052" s="46"/>
      <c r="Q1052" s="24">
        <v>5</v>
      </c>
      <c r="R1052" s="21" t="s">
        <v>66</v>
      </c>
      <c r="S1052" s="21" t="s">
        <v>94</v>
      </c>
    </row>
    <row r="1053" spans="1:19" s="21" customFormat="1" x14ac:dyDescent="0.35">
      <c r="A1053" s="26">
        <v>1534634</v>
      </c>
      <c r="B1053" s="53">
        <v>411580</v>
      </c>
      <c r="C1053" s="26">
        <f>VLOOKUP(TotalFix[[#This Row],[Order]],'Total Fix by SS'!B:C,2,0)</f>
        <v>219</v>
      </c>
      <c r="D1053" s="21" t="s">
        <v>59</v>
      </c>
      <c r="E1053" s="21" t="s">
        <v>60</v>
      </c>
      <c r="F1053" s="21" t="s">
        <v>61</v>
      </c>
      <c r="G1053" s="21" t="s">
        <v>62</v>
      </c>
      <c r="H1053" s="21" t="s">
        <v>63</v>
      </c>
      <c r="I1053" s="21" t="s">
        <v>64</v>
      </c>
      <c r="J1053" s="22">
        <v>43646</v>
      </c>
      <c r="K1053" s="23">
        <v>0.47260416666666999</v>
      </c>
      <c r="L1053" s="22">
        <v>43646</v>
      </c>
      <c r="M1053" s="23">
        <v>0.49817129629630003</v>
      </c>
      <c r="N1053" s="25">
        <v>12.9</v>
      </c>
      <c r="O1053" s="21" t="s">
        <v>66</v>
      </c>
      <c r="P1053" s="46">
        <f>TotalFix[[#This Row],[Confirmed activ. 3 (ILE03)]]</f>
        <v>12.9</v>
      </c>
      <c r="Q1053" s="24">
        <v>20</v>
      </c>
      <c r="R1053" s="21" t="s">
        <v>66</v>
      </c>
      <c r="S1053" s="21" t="s">
        <v>67</v>
      </c>
    </row>
    <row r="1054" spans="1:19" s="21" customFormat="1" x14ac:dyDescent="0.35">
      <c r="A1054" s="26">
        <v>1534634</v>
      </c>
      <c r="B1054" s="53">
        <v>411580</v>
      </c>
      <c r="C1054" s="26">
        <f>VLOOKUP(TotalFix[[#This Row],[Order]],'Total Fix by SS'!B:C,2,0)</f>
        <v>219</v>
      </c>
      <c r="D1054" s="21" t="s">
        <v>59</v>
      </c>
      <c r="E1054" s="21" t="s">
        <v>68</v>
      </c>
      <c r="F1054" s="21" t="s">
        <v>69</v>
      </c>
      <c r="G1054" s="21" t="s">
        <v>62</v>
      </c>
      <c r="H1054" s="21" t="s">
        <v>70</v>
      </c>
      <c r="I1054" s="21" t="s">
        <v>71</v>
      </c>
      <c r="J1054" s="22">
        <v>43646</v>
      </c>
      <c r="K1054" s="23">
        <v>0.58270833333333005</v>
      </c>
      <c r="L1054" s="22">
        <v>43646</v>
      </c>
      <c r="M1054" s="23">
        <v>0.58270833333333005</v>
      </c>
      <c r="N1054" s="24">
        <v>30</v>
      </c>
      <c r="O1054" s="21" t="s">
        <v>66</v>
      </c>
      <c r="P1054" s="46">
        <f>TotalFix[[#This Row],[Confirmed activ. 3 (ILE03)]]</f>
        <v>30</v>
      </c>
      <c r="Q1054" s="24">
        <v>30</v>
      </c>
      <c r="R1054" s="21" t="s">
        <v>66</v>
      </c>
      <c r="S1054" s="21" t="s">
        <v>72</v>
      </c>
    </row>
    <row r="1055" spans="1:19" s="21" customFormat="1" x14ac:dyDescent="0.35">
      <c r="A1055" s="26">
        <v>1534634</v>
      </c>
      <c r="B1055" s="53">
        <v>411580</v>
      </c>
      <c r="C1055" s="26">
        <f>VLOOKUP(TotalFix[[#This Row],[Order]],'Total Fix by SS'!B:C,2,0)</f>
        <v>219</v>
      </c>
      <c r="D1055" s="21" t="s">
        <v>59</v>
      </c>
      <c r="E1055" s="21" t="s">
        <v>73</v>
      </c>
      <c r="F1055" s="21" t="s">
        <v>61</v>
      </c>
      <c r="G1055" s="21" t="s">
        <v>62</v>
      </c>
      <c r="H1055" s="21" t="s">
        <v>63</v>
      </c>
      <c r="I1055" s="21" t="s">
        <v>74</v>
      </c>
      <c r="J1055" s="22">
        <v>43655</v>
      </c>
      <c r="K1055" s="23">
        <v>0.31777777777777999</v>
      </c>
      <c r="L1055" s="22">
        <v>43655</v>
      </c>
      <c r="M1055" s="23">
        <v>0.66597222222221997</v>
      </c>
      <c r="N1055" s="25">
        <v>8.3569999999999993</v>
      </c>
      <c r="O1055" s="21" t="s">
        <v>77</v>
      </c>
      <c r="P1055" s="46">
        <f>TotalFix[[#This Row],[Confirmed activ. 3 (ILE03)]]*60</f>
        <v>501.41999999999996</v>
      </c>
      <c r="Q1055" s="24">
        <v>200</v>
      </c>
      <c r="R1055" s="21" t="s">
        <v>66</v>
      </c>
      <c r="S1055" s="21" t="s">
        <v>67</v>
      </c>
    </row>
    <row r="1056" spans="1:19" s="21" customFormat="1" x14ac:dyDescent="0.35">
      <c r="A1056" s="26">
        <v>1534634</v>
      </c>
      <c r="B1056" s="53">
        <v>411580</v>
      </c>
      <c r="C1056" s="26">
        <f>VLOOKUP(TotalFix[[#This Row],[Order]],'Total Fix by SS'!B:C,2,0)</f>
        <v>219</v>
      </c>
      <c r="D1056" s="21" t="s">
        <v>59</v>
      </c>
      <c r="E1056" s="21" t="s">
        <v>75</v>
      </c>
      <c r="F1056" s="21" t="s">
        <v>61</v>
      </c>
      <c r="G1056" s="21" t="s">
        <v>62</v>
      </c>
      <c r="H1056" s="21" t="s">
        <v>63</v>
      </c>
      <c r="I1056" s="21" t="s">
        <v>76</v>
      </c>
      <c r="J1056" s="22">
        <v>43656</v>
      </c>
      <c r="K1056" s="23">
        <v>0.31651620370369998</v>
      </c>
      <c r="L1056" s="22">
        <v>43657</v>
      </c>
      <c r="M1056" s="23">
        <v>0.55309027777777997</v>
      </c>
      <c r="N1056" s="25">
        <v>378.32299999999998</v>
      </c>
      <c r="O1056" s="21" t="s">
        <v>66</v>
      </c>
      <c r="P1056" s="46">
        <f>TotalFix[[#This Row],[Confirmed activ. 3 (ILE03)]]</f>
        <v>378.32299999999998</v>
      </c>
      <c r="Q1056" s="24">
        <v>500</v>
      </c>
      <c r="R1056" s="21" t="s">
        <v>66</v>
      </c>
      <c r="S1056" s="21" t="s">
        <v>67</v>
      </c>
    </row>
    <row r="1057" spans="1:19" s="21" customFormat="1" x14ac:dyDescent="0.35">
      <c r="A1057" s="26">
        <v>1534634</v>
      </c>
      <c r="B1057" s="53">
        <v>411580</v>
      </c>
      <c r="C1057" s="26">
        <f>VLOOKUP(TotalFix[[#This Row],[Order]],'Total Fix by SS'!B:C,2,0)</f>
        <v>219</v>
      </c>
      <c r="D1057" s="21" t="s">
        <v>59</v>
      </c>
      <c r="E1057" s="21" t="s">
        <v>78</v>
      </c>
      <c r="F1057" s="21" t="s">
        <v>69</v>
      </c>
      <c r="G1057" s="21" t="s">
        <v>62</v>
      </c>
      <c r="H1057" s="21" t="s">
        <v>70</v>
      </c>
      <c r="I1057" s="21" t="s">
        <v>79</v>
      </c>
      <c r="J1057" s="22">
        <v>43657</v>
      </c>
      <c r="K1057" s="23">
        <v>0.56560185185184997</v>
      </c>
      <c r="L1057" s="22">
        <v>43657</v>
      </c>
      <c r="M1057" s="23">
        <v>0.56560185185184997</v>
      </c>
      <c r="N1057" s="24">
        <v>20</v>
      </c>
      <c r="O1057" s="21" t="s">
        <v>66</v>
      </c>
      <c r="P1057" s="46">
        <f>TotalFix[[#This Row],[Confirmed activ. 3 (ILE03)]]</f>
        <v>20</v>
      </c>
      <c r="Q1057" s="24">
        <v>20</v>
      </c>
      <c r="R1057" s="21" t="s">
        <v>66</v>
      </c>
      <c r="S1057" s="21" t="s">
        <v>72</v>
      </c>
    </row>
    <row r="1058" spans="1:19" s="21" customFormat="1" x14ac:dyDescent="0.35">
      <c r="A1058" s="26">
        <v>1534634</v>
      </c>
      <c r="B1058" s="53">
        <v>411580</v>
      </c>
      <c r="C1058" s="26">
        <f>VLOOKUP(TotalFix[[#This Row],[Order]],'Total Fix by SS'!B:C,2,0)</f>
        <v>219</v>
      </c>
      <c r="D1058" s="21" t="s">
        <v>59</v>
      </c>
      <c r="E1058" s="21" t="s">
        <v>80</v>
      </c>
      <c r="F1058" s="21" t="s">
        <v>69</v>
      </c>
      <c r="G1058" s="21" t="s">
        <v>62</v>
      </c>
      <c r="H1058" s="21" t="s">
        <v>70</v>
      </c>
      <c r="I1058" s="21" t="s">
        <v>81</v>
      </c>
      <c r="J1058" s="22">
        <v>43657</v>
      </c>
      <c r="K1058" s="23">
        <v>0.56568287037037002</v>
      </c>
      <c r="L1058" s="22">
        <v>43657</v>
      </c>
      <c r="M1058" s="23">
        <v>0.56568287037037002</v>
      </c>
      <c r="N1058" s="24">
        <v>20</v>
      </c>
      <c r="O1058" s="21" t="s">
        <v>66</v>
      </c>
      <c r="P1058" s="46">
        <f>TotalFix[[#This Row],[Confirmed activ. 3 (ILE03)]]</f>
        <v>20</v>
      </c>
      <c r="Q1058" s="24">
        <v>20</v>
      </c>
      <c r="R1058" s="21" t="s">
        <v>66</v>
      </c>
      <c r="S1058" s="21" t="s">
        <v>72</v>
      </c>
    </row>
    <row r="1059" spans="1:19" s="21" customFormat="1" x14ac:dyDescent="0.35">
      <c r="A1059" s="26">
        <v>1534634</v>
      </c>
      <c r="B1059" s="53">
        <v>411580</v>
      </c>
      <c r="C1059" s="26">
        <f>VLOOKUP(TotalFix[[#This Row],[Order]],'Total Fix by SS'!B:C,2,0)</f>
        <v>219</v>
      </c>
      <c r="D1059" s="21" t="s">
        <v>59</v>
      </c>
      <c r="E1059" s="21" t="s">
        <v>82</v>
      </c>
      <c r="F1059" s="21" t="s">
        <v>83</v>
      </c>
      <c r="G1059" s="21" t="s">
        <v>62</v>
      </c>
      <c r="H1059" s="21" t="s">
        <v>84</v>
      </c>
      <c r="I1059" s="21" t="s">
        <v>84</v>
      </c>
      <c r="J1059" s="22">
        <v>43657</v>
      </c>
      <c r="K1059" s="23">
        <v>0.86593750000000003</v>
      </c>
      <c r="L1059" s="22">
        <v>43661</v>
      </c>
      <c r="M1059" s="23">
        <v>0.11055555555556</v>
      </c>
      <c r="N1059" s="25">
        <v>5.18</v>
      </c>
      <c r="O1059" s="21" t="s">
        <v>77</v>
      </c>
      <c r="P1059" s="46">
        <f>TotalFix[[#This Row],[Confirmed activ. 3 (ILE03)]]*60</f>
        <v>310.79999999999995</v>
      </c>
      <c r="Q1059" s="24">
        <v>450</v>
      </c>
      <c r="R1059" s="21" t="s">
        <v>66</v>
      </c>
      <c r="S1059" s="21" t="s">
        <v>67</v>
      </c>
    </row>
    <row r="1060" spans="1:19" s="21" customFormat="1" x14ac:dyDescent="0.35">
      <c r="A1060" s="26">
        <v>1534634</v>
      </c>
      <c r="B1060" s="53">
        <v>411580</v>
      </c>
      <c r="C1060" s="26">
        <f>VLOOKUP(TotalFix[[#This Row],[Order]],'Total Fix by SS'!B:C,2,0)</f>
        <v>219</v>
      </c>
      <c r="D1060" s="21" t="s">
        <v>59</v>
      </c>
      <c r="E1060" s="21" t="s">
        <v>85</v>
      </c>
      <c r="F1060" s="21" t="s">
        <v>86</v>
      </c>
      <c r="G1060" s="21" t="s">
        <v>62</v>
      </c>
      <c r="H1060" s="21" t="s">
        <v>87</v>
      </c>
      <c r="I1060" s="21" t="s">
        <v>87</v>
      </c>
      <c r="J1060" s="22">
        <v>43662</v>
      </c>
      <c r="K1060" s="23">
        <v>0.33186342592592999</v>
      </c>
      <c r="L1060" s="22">
        <v>43662</v>
      </c>
      <c r="M1060" s="23">
        <v>0.33186342592592999</v>
      </c>
      <c r="N1060" s="24">
        <v>20</v>
      </c>
      <c r="O1060" s="21" t="s">
        <v>66</v>
      </c>
      <c r="P1060" s="46">
        <f>TotalFix[[#This Row],[Confirmed activ. 3 (ILE03)]]</f>
        <v>20</v>
      </c>
      <c r="Q1060" s="24">
        <v>20</v>
      </c>
      <c r="R1060" s="21" t="s">
        <v>66</v>
      </c>
      <c r="S1060" s="21" t="s">
        <v>72</v>
      </c>
    </row>
    <row r="1061" spans="1:19" s="21" customFormat="1" x14ac:dyDescent="0.35">
      <c r="A1061" s="26">
        <v>1534634</v>
      </c>
      <c r="B1061" s="53">
        <v>411580</v>
      </c>
      <c r="C1061" s="26">
        <f>VLOOKUP(TotalFix[[#This Row],[Order]],'Total Fix by SS'!B:C,2,0)</f>
        <v>219</v>
      </c>
      <c r="D1061" s="21" t="s">
        <v>59</v>
      </c>
      <c r="E1061" s="21" t="s">
        <v>88</v>
      </c>
      <c r="F1061" s="21" t="s">
        <v>89</v>
      </c>
      <c r="G1061" s="21" t="s">
        <v>90</v>
      </c>
      <c r="H1061" s="21" t="s">
        <v>91</v>
      </c>
      <c r="I1061" s="21" t="s">
        <v>92</v>
      </c>
      <c r="J1061" s="22"/>
      <c r="K1061" s="23">
        <v>0</v>
      </c>
      <c r="L1061" s="22"/>
      <c r="M1061" s="23">
        <v>0</v>
      </c>
      <c r="N1061" s="25">
        <v>0</v>
      </c>
      <c r="O1061" s="21" t="s">
        <v>93</v>
      </c>
      <c r="P1061" s="46"/>
      <c r="Q1061" s="24">
        <v>0</v>
      </c>
      <c r="R1061" s="21" t="s">
        <v>66</v>
      </c>
      <c r="S1061" s="21" t="s">
        <v>94</v>
      </c>
    </row>
    <row r="1062" spans="1:19" s="21" customFormat="1" x14ac:dyDescent="0.35">
      <c r="A1062" s="26">
        <v>1534634</v>
      </c>
      <c r="B1062" s="53">
        <v>411580</v>
      </c>
      <c r="C1062" s="26">
        <f>VLOOKUP(TotalFix[[#This Row],[Order]],'Total Fix by SS'!B:C,2,0)</f>
        <v>219</v>
      </c>
      <c r="D1062" s="21" t="s">
        <v>59</v>
      </c>
      <c r="E1062" s="21" t="s">
        <v>95</v>
      </c>
      <c r="F1062" s="21" t="s">
        <v>61</v>
      </c>
      <c r="G1062" s="21" t="s">
        <v>62</v>
      </c>
      <c r="H1062" s="21" t="s">
        <v>63</v>
      </c>
      <c r="I1062" s="21" t="s">
        <v>96</v>
      </c>
      <c r="J1062" s="22">
        <v>43663</v>
      </c>
      <c r="K1062" s="23">
        <v>0.73868055555556</v>
      </c>
      <c r="L1062" s="22">
        <v>43663</v>
      </c>
      <c r="M1062" s="23">
        <v>0.73979166666666996</v>
      </c>
      <c r="N1062" s="24">
        <v>48</v>
      </c>
      <c r="O1062" s="21" t="s">
        <v>65</v>
      </c>
      <c r="P1062" s="46">
        <f>TotalFix[[#This Row],[Confirmed activ. 3 (ILE03)]]/60</f>
        <v>0.8</v>
      </c>
      <c r="Q1062" s="24">
        <v>40</v>
      </c>
      <c r="R1062" s="21" t="s">
        <v>66</v>
      </c>
      <c r="S1062" s="21" t="s">
        <v>67</v>
      </c>
    </row>
    <row r="1063" spans="1:19" s="21" customFormat="1" x14ac:dyDescent="0.35">
      <c r="A1063" s="26">
        <v>1534634</v>
      </c>
      <c r="B1063" s="53">
        <v>411580</v>
      </c>
      <c r="C1063" s="26">
        <f>VLOOKUP(TotalFix[[#This Row],[Order]],'Total Fix by SS'!B:C,2,0)</f>
        <v>219</v>
      </c>
      <c r="D1063" s="21" t="s">
        <v>59</v>
      </c>
      <c r="E1063" s="21" t="s">
        <v>97</v>
      </c>
      <c r="F1063" s="21" t="s">
        <v>69</v>
      </c>
      <c r="G1063" s="21" t="s">
        <v>62</v>
      </c>
      <c r="H1063" s="21" t="s">
        <v>70</v>
      </c>
      <c r="I1063" s="21" t="s">
        <v>98</v>
      </c>
      <c r="J1063" s="22">
        <v>43663</v>
      </c>
      <c r="K1063" s="23">
        <v>0.74548611111110996</v>
      </c>
      <c r="L1063" s="22">
        <v>43663</v>
      </c>
      <c r="M1063" s="23">
        <v>0.74548611111110996</v>
      </c>
      <c r="N1063" s="24">
        <v>20</v>
      </c>
      <c r="O1063" s="21" t="s">
        <v>66</v>
      </c>
      <c r="P1063" s="46">
        <f>TotalFix[[#This Row],[Confirmed activ. 3 (ILE03)]]</f>
        <v>20</v>
      </c>
      <c r="Q1063" s="24">
        <v>20</v>
      </c>
      <c r="R1063" s="21" t="s">
        <v>66</v>
      </c>
      <c r="S1063" s="21" t="s">
        <v>72</v>
      </c>
    </row>
    <row r="1064" spans="1:19" s="21" customFormat="1" x14ac:dyDescent="0.35">
      <c r="A1064" s="26">
        <v>1534634</v>
      </c>
      <c r="B1064" s="53">
        <v>411580</v>
      </c>
      <c r="C1064" s="26">
        <f>VLOOKUP(TotalFix[[#This Row],[Order]],'Total Fix by SS'!B:C,2,0)</f>
        <v>219</v>
      </c>
      <c r="D1064" s="21" t="s">
        <v>59</v>
      </c>
      <c r="E1064" s="21" t="s">
        <v>99</v>
      </c>
      <c r="F1064" s="21" t="s">
        <v>69</v>
      </c>
      <c r="G1064" s="21" t="s">
        <v>62</v>
      </c>
      <c r="H1064" s="21" t="s">
        <v>70</v>
      </c>
      <c r="I1064" s="21" t="s">
        <v>100</v>
      </c>
      <c r="J1064" s="22">
        <v>43663</v>
      </c>
      <c r="K1064" s="23">
        <v>0.74557870370370005</v>
      </c>
      <c r="L1064" s="22">
        <v>43663</v>
      </c>
      <c r="M1064" s="23">
        <v>0.74557870370370005</v>
      </c>
      <c r="N1064" s="24">
        <v>50</v>
      </c>
      <c r="O1064" s="21" t="s">
        <v>66</v>
      </c>
      <c r="P1064" s="46">
        <f>TotalFix[[#This Row],[Confirmed activ. 3 (ILE03)]]</f>
        <v>50</v>
      </c>
      <c r="Q1064" s="24">
        <v>50</v>
      </c>
      <c r="R1064" s="21" t="s">
        <v>66</v>
      </c>
      <c r="S1064" s="21" t="s">
        <v>72</v>
      </c>
    </row>
    <row r="1065" spans="1:19" s="21" customFormat="1" x14ac:dyDescent="0.35">
      <c r="A1065" s="26">
        <v>1534634</v>
      </c>
      <c r="B1065" s="53">
        <v>411580</v>
      </c>
      <c r="C1065" s="26">
        <f>VLOOKUP(TotalFix[[#This Row],[Order]],'Total Fix by SS'!B:C,2,0)</f>
        <v>219</v>
      </c>
      <c r="D1065" s="21" t="s">
        <v>59</v>
      </c>
      <c r="E1065" s="21" t="s">
        <v>101</v>
      </c>
      <c r="F1065" s="21" t="s">
        <v>102</v>
      </c>
      <c r="G1065" s="21" t="s">
        <v>62</v>
      </c>
      <c r="H1065" s="21" t="s">
        <v>100</v>
      </c>
      <c r="I1065" s="21" t="s">
        <v>103</v>
      </c>
      <c r="J1065" s="22">
        <v>43663</v>
      </c>
      <c r="K1065" s="23">
        <v>0.74583333333333002</v>
      </c>
      <c r="L1065" s="22">
        <v>43663</v>
      </c>
      <c r="M1065" s="23">
        <v>0.74583333333333002</v>
      </c>
      <c r="N1065" s="24">
        <v>10</v>
      </c>
      <c r="O1065" s="21" t="s">
        <v>66</v>
      </c>
      <c r="P1065" s="46">
        <f>TotalFix[[#This Row],[Confirmed activ. 3 (ILE03)]]</f>
        <v>10</v>
      </c>
      <c r="Q1065" s="24">
        <v>10</v>
      </c>
      <c r="R1065" s="21" t="s">
        <v>66</v>
      </c>
      <c r="S1065" s="21" t="s">
        <v>72</v>
      </c>
    </row>
    <row r="1066" spans="1:19" s="21" customFormat="1" x14ac:dyDescent="0.35">
      <c r="A1066" s="26">
        <v>1534634</v>
      </c>
      <c r="B1066" s="53">
        <v>411580</v>
      </c>
      <c r="C1066" s="26">
        <f>VLOOKUP(TotalFix[[#This Row],[Order]],'Total Fix by SS'!B:C,2,0)</f>
        <v>219</v>
      </c>
      <c r="D1066" s="21" t="s">
        <v>59</v>
      </c>
      <c r="E1066" s="21" t="s">
        <v>104</v>
      </c>
      <c r="F1066" s="21" t="s">
        <v>102</v>
      </c>
      <c r="G1066" s="21" t="s">
        <v>105</v>
      </c>
      <c r="H1066" s="21" t="s">
        <v>100</v>
      </c>
      <c r="I1066" s="21" t="s">
        <v>106</v>
      </c>
      <c r="J1066" s="22">
        <v>43663</v>
      </c>
      <c r="K1066" s="23">
        <v>0.74594907407406996</v>
      </c>
      <c r="L1066" s="22">
        <v>43663</v>
      </c>
      <c r="M1066" s="23">
        <v>0.74594907407406996</v>
      </c>
      <c r="N1066" s="24">
        <v>10</v>
      </c>
      <c r="O1066" s="21" t="s">
        <v>66</v>
      </c>
      <c r="P1066" s="46">
        <f>TotalFix[[#This Row],[Confirmed activ. 3 (ILE03)]]</f>
        <v>10</v>
      </c>
      <c r="Q1066" s="24">
        <v>10</v>
      </c>
      <c r="R1066" s="21" t="s">
        <v>66</v>
      </c>
      <c r="S1066" s="21" t="s">
        <v>72</v>
      </c>
    </row>
    <row r="1067" spans="1:19" s="21" customFormat="1" x14ac:dyDescent="0.35">
      <c r="A1067" s="26">
        <v>1534634</v>
      </c>
      <c r="B1067" s="53">
        <v>411580</v>
      </c>
      <c r="C1067" s="26">
        <f>VLOOKUP(TotalFix[[#This Row],[Order]],'Total Fix by SS'!B:C,2,0)</f>
        <v>219</v>
      </c>
      <c r="D1067" s="21" t="s">
        <v>107</v>
      </c>
      <c r="E1067" s="21" t="s">
        <v>60</v>
      </c>
      <c r="F1067" s="21" t="s">
        <v>61</v>
      </c>
      <c r="G1067" s="21" t="s">
        <v>90</v>
      </c>
      <c r="H1067" s="21" t="s">
        <v>63</v>
      </c>
      <c r="I1067" s="21" t="s">
        <v>108</v>
      </c>
      <c r="J1067" s="22">
        <v>43656</v>
      </c>
      <c r="K1067" s="23">
        <v>0.51826388888888997</v>
      </c>
      <c r="L1067" s="22">
        <v>43657</v>
      </c>
      <c r="M1067" s="23">
        <v>0.52303240740740997</v>
      </c>
      <c r="N1067" s="25">
        <v>10.147</v>
      </c>
      <c r="O1067" s="21" t="s">
        <v>77</v>
      </c>
      <c r="P1067" s="46">
        <f>TotalFix[[#This Row],[Confirmed activ. 3 (ILE03)]]*60</f>
        <v>608.82000000000005</v>
      </c>
      <c r="Q1067" s="24">
        <v>1</v>
      </c>
      <c r="R1067" s="21" t="s">
        <v>66</v>
      </c>
      <c r="S1067" s="21" t="s">
        <v>67</v>
      </c>
    </row>
    <row r="1068" spans="1:19" s="21" customFormat="1" x14ac:dyDescent="0.35">
      <c r="A1068" s="26">
        <v>1534634</v>
      </c>
      <c r="B1068" s="53">
        <v>411580</v>
      </c>
      <c r="C1068" s="26">
        <f>VLOOKUP(TotalFix[[#This Row],[Order]],'Total Fix by SS'!B:C,2,0)</f>
        <v>219</v>
      </c>
      <c r="D1068" s="21" t="s">
        <v>109</v>
      </c>
      <c r="E1068" s="21" t="s">
        <v>82</v>
      </c>
      <c r="F1068" s="21" t="s">
        <v>83</v>
      </c>
      <c r="G1068" s="21" t="s">
        <v>90</v>
      </c>
      <c r="H1068" s="21" t="s">
        <v>84</v>
      </c>
      <c r="I1068" s="21" t="s">
        <v>110</v>
      </c>
      <c r="J1068" s="22">
        <v>43660</v>
      </c>
      <c r="K1068" s="23">
        <v>0.76010416666667002</v>
      </c>
      <c r="L1068" s="22">
        <v>43661</v>
      </c>
      <c r="M1068" s="23">
        <v>1.16087962963E-2</v>
      </c>
      <c r="N1068" s="25">
        <v>3.024</v>
      </c>
      <c r="O1068" s="21" t="s">
        <v>77</v>
      </c>
      <c r="P1068" s="46">
        <f>TotalFix[[#This Row],[Confirmed activ. 3 (ILE03)]]*60</f>
        <v>181.44</v>
      </c>
      <c r="Q1068" s="24">
        <v>5</v>
      </c>
      <c r="R1068" s="21" t="s">
        <v>66</v>
      </c>
      <c r="S1068" s="21" t="s">
        <v>67</v>
      </c>
    </row>
    <row r="1069" spans="1:19" s="21" customFormat="1" x14ac:dyDescent="0.35">
      <c r="A1069" s="26">
        <v>1534639</v>
      </c>
      <c r="B1069" s="53">
        <v>411580</v>
      </c>
      <c r="C1069" s="26">
        <f>VLOOKUP(TotalFix[[#This Row],[Order]],'Total Fix by SS'!B:C,2,0)</f>
        <v>219</v>
      </c>
      <c r="D1069" s="21" t="s">
        <v>59</v>
      </c>
      <c r="E1069" s="21" t="s">
        <v>60</v>
      </c>
      <c r="F1069" s="21" t="s">
        <v>61</v>
      </c>
      <c r="G1069" s="21" t="s">
        <v>62</v>
      </c>
      <c r="H1069" s="21" t="s">
        <v>63</v>
      </c>
      <c r="I1069" s="21" t="s">
        <v>64</v>
      </c>
      <c r="J1069" s="22">
        <v>43649</v>
      </c>
      <c r="K1069" s="23">
        <v>0.37371527777778002</v>
      </c>
      <c r="L1069" s="22">
        <v>43649</v>
      </c>
      <c r="M1069" s="23">
        <v>0.3778125</v>
      </c>
      <c r="N1069" s="25">
        <v>1.4830000000000001</v>
      </c>
      <c r="O1069" s="21" t="s">
        <v>66</v>
      </c>
      <c r="P1069" s="46">
        <f>TotalFix[[#This Row],[Confirmed activ. 3 (ILE03)]]</f>
        <v>1.4830000000000001</v>
      </c>
      <c r="Q1069" s="24">
        <v>20</v>
      </c>
      <c r="R1069" s="21" t="s">
        <v>66</v>
      </c>
      <c r="S1069" s="21" t="s">
        <v>67</v>
      </c>
    </row>
    <row r="1070" spans="1:19" s="21" customFormat="1" x14ac:dyDescent="0.35">
      <c r="A1070" s="26">
        <v>1534639</v>
      </c>
      <c r="B1070" s="53">
        <v>411580</v>
      </c>
      <c r="C1070" s="26">
        <f>VLOOKUP(TotalFix[[#This Row],[Order]],'Total Fix by SS'!B:C,2,0)</f>
        <v>219</v>
      </c>
      <c r="D1070" s="21" t="s">
        <v>59</v>
      </c>
      <c r="E1070" s="21" t="s">
        <v>68</v>
      </c>
      <c r="F1070" s="21" t="s">
        <v>69</v>
      </c>
      <c r="G1070" s="21" t="s">
        <v>62</v>
      </c>
      <c r="H1070" s="21" t="s">
        <v>70</v>
      </c>
      <c r="I1070" s="21" t="s">
        <v>71</v>
      </c>
      <c r="J1070" s="22">
        <v>43649</v>
      </c>
      <c r="K1070" s="23">
        <v>0.44753472222222002</v>
      </c>
      <c r="L1070" s="22">
        <v>43649</v>
      </c>
      <c r="M1070" s="23">
        <v>0.44753472222222002</v>
      </c>
      <c r="N1070" s="24">
        <v>30</v>
      </c>
      <c r="O1070" s="21" t="s">
        <v>66</v>
      </c>
      <c r="P1070" s="46">
        <f>TotalFix[[#This Row],[Confirmed activ. 3 (ILE03)]]</f>
        <v>30</v>
      </c>
      <c r="Q1070" s="24">
        <v>30</v>
      </c>
      <c r="R1070" s="21" t="s">
        <v>66</v>
      </c>
      <c r="S1070" s="21" t="s">
        <v>72</v>
      </c>
    </row>
    <row r="1071" spans="1:19" s="21" customFormat="1" x14ac:dyDescent="0.35">
      <c r="A1071" s="26">
        <v>1534639</v>
      </c>
      <c r="B1071" s="53">
        <v>411580</v>
      </c>
      <c r="C1071" s="26">
        <f>VLOOKUP(TotalFix[[#This Row],[Order]],'Total Fix by SS'!B:C,2,0)</f>
        <v>219</v>
      </c>
      <c r="D1071" s="21" t="s">
        <v>59</v>
      </c>
      <c r="E1071" s="21" t="s">
        <v>73</v>
      </c>
      <c r="F1071" s="21" t="s">
        <v>61</v>
      </c>
      <c r="G1071" s="21" t="s">
        <v>62</v>
      </c>
      <c r="H1071" s="21" t="s">
        <v>63</v>
      </c>
      <c r="I1071" s="21" t="s">
        <v>74</v>
      </c>
      <c r="J1071" s="22">
        <v>43655</v>
      </c>
      <c r="K1071" s="23">
        <v>0.31229166666667002</v>
      </c>
      <c r="L1071" s="22">
        <v>43656</v>
      </c>
      <c r="M1071" s="23">
        <v>0.37857638888889</v>
      </c>
      <c r="N1071" s="25">
        <v>11.971</v>
      </c>
      <c r="O1071" s="21" t="s">
        <v>77</v>
      </c>
      <c r="P1071" s="46">
        <f>TotalFix[[#This Row],[Confirmed activ. 3 (ILE03)]]*60</f>
        <v>718.26</v>
      </c>
      <c r="Q1071" s="24">
        <v>200</v>
      </c>
      <c r="R1071" s="21" t="s">
        <v>66</v>
      </c>
      <c r="S1071" s="21" t="s">
        <v>67</v>
      </c>
    </row>
    <row r="1072" spans="1:19" s="21" customFormat="1" x14ac:dyDescent="0.35">
      <c r="A1072" s="26">
        <v>1534639</v>
      </c>
      <c r="B1072" s="53">
        <v>411580</v>
      </c>
      <c r="C1072" s="26">
        <f>VLOOKUP(TotalFix[[#This Row],[Order]],'Total Fix by SS'!B:C,2,0)</f>
        <v>219</v>
      </c>
      <c r="D1072" s="21" t="s">
        <v>59</v>
      </c>
      <c r="E1072" s="21" t="s">
        <v>75</v>
      </c>
      <c r="F1072" s="21" t="s">
        <v>61</v>
      </c>
      <c r="G1072" s="21" t="s">
        <v>62</v>
      </c>
      <c r="H1072" s="21" t="s">
        <v>63</v>
      </c>
      <c r="I1072" s="21" t="s">
        <v>76</v>
      </c>
      <c r="J1072" s="22">
        <v>43656</v>
      </c>
      <c r="K1072" s="23">
        <v>0.37878472222221998</v>
      </c>
      <c r="L1072" s="22">
        <v>43656</v>
      </c>
      <c r="M1072" s="23">
        <v>0.50575231481480998</v>
      </c>
      <c r="N1072" s="25">
        <v>3.0089999999999999</v>
      </c>
      <c r="O1072" s="21" t="s">
        <v>77</v>
      </c>
      <c r="P1072" s="46">
        <f>TotalFix[[#This Row],[Confirmed activ. 3 (ILE03)]]*60</f>
        <v>180.54</v>
      </c>
      <c r="Q1072" s="24">
        <v>500</v>
      </c>
      <c r="R1072" s="21" t="s">
        <v>66</v>
      </c>
      <c r="S1072" s="21" t="s">
        <v>67</v>
      </c>
    </row>
    <row r="1073" spans="1:19" s="21" customFormat="1" x14ac:dyDescent="0.35">
      <c r="A1073" s="26">
        <v>1534639</v>
      </c>
      <c r="B1073" s="53">
        <v>411580</v>
      </c>
      <c r="C1073" s="26">
        <f>VLOOKUP(TotalFix[[#This Row],[Order]],'Total Fix by SS'!B:C,2,0)</f>
        <v>219</v>
      </c>
      <c r="D1073" s="21" t="s">
        <v>59</v>
      </c>
      <c r="E1073" s="21" t="s">
        <v>78</v>
      </c>
      <c r="F1073" s="21" t="s">
        <v>69</v>
      </c>
      <c r="G1073" s="21" t="s">
        <v>62</v>
      </c>
      <c r="H1073" s="21" t="s">
        <v>70</v>
      </c>
      <c r="I1073" s="21" t="s">
        <v>79</v>
      </c>
      <c r="J1073" s="22">
        <v>43657</v>
      </c>
      <c r="K1073" s="23">
        <v>0.39271990740740997</v>
      </c>
      <c r="L1073" s="22">
        <v>43657</v>
      </c>
      <c r="M1073" s="23">
        <v>0.39271990740740997</v>
      </c>
      <c r="N1073" s="24">
        <v>20</v>
      </c>
      <c r="O1073" s="21" t="s">
        <v>66</v>
      </c>
      <c r="P1073" s="46">
        <f>TotalFix[[#This Row],[Confirmed activ. 3 (ILE03)]]</f>
        <v>20</v>
      </c>
      <c r="Q1073" s="24">
        <v>20</v>
      </c>
      <c r="R1073" s="21" t="s">
        <v>66</v>
      </c>
      <c r="S1073" s="21" t="s">
        <v>72</v>
      </c>
    </row>
    <row r="1074" spans="1:19" s="21" customFormat="1" x14ac:dyDescent="0.35">
      <c r="A1074" s="26">
        <v>1534639</v>
      </c>
      <c r="B1074" s="53">
        <v>411580</v>
      </c>
      <c r="C1074" s="26">
        <f>VLOOKUP(TotalFix[[#This Row],[Order]],'Total Fix by SS'!B:C,2,0)</f>
        <v>219</v>
      </c>
      <c r="D1074" s="21" t="s">
        <v>59</v>
      </c>
      <c r="E1074" s="21" t="s">
        <v>80</v>
      </c>
      <c r="F1074" s="21" t="s">
        <v>69</v>
      </c>
      <c r="G1074" s="21" t="s">
        <v>62</v>
      </c>
      <c r="H1074" s="21" t="s">
        <v>70</v>
      </c>
      <c r="I1074" s="21" t="s">
        <v>81</v>
      </c>
      <c r="J1074" s="22">
        <v>43657</v>
      </c>
      <c r="K1074" s="23">
        <v>0.39281250000000001</v>
      </c>
      <c r="L1074" s="22">
        <v>43657</v>
      </c>
      <c r="M1074" s="23">
        <v>0.39281250000000001</v>
      </c>
      <c r="N1074" s="24">
        <v>20</v>
      </c>
      <c r="O1074" s="21" t="s">
        <v>66</v>
      </c>
      <c r="P1074" s="46">
        <f>TotalFix[[#This Row],[Confirmed activ. 3 (ILE03)]]</f>
        <v>20</v>
      </c>
      <c r="Q1074" s="24">
        <v>20</v>
      </c>
      <c r="R1074" s="21" t="s">
        <v>66</v>
      </c>
      <c r="S1074" s="21" t="s">
        <v>72</v>
      </c>
    </row>
    <row r="1075" spans="1:19" s="21" customFormat="1" x14ac:dyDescent="0.35">
      <c r="A1075" s="26">
        <v>1534639</v>
      </c>
      <c r="B1075" s="53">
        <v>411580</v>
      </c>
      <c r="C1075" s="26">
        <f>VLOOKUP(TotalFix[[#This Row],[Order]],'Total Fix by SS'!B:C,2,0)</f>
        <v>219</v>
      </c>
      <c r="D1075" s="21" t="s">
        <v>59</v>
      </c>
      <c r="E1075" s="21" t="s">
        <v>82</v>
      </c>
      <c r="F1075" s="21" t="s">
        <v>83</v>
      </c>
      <c r="G1075" s="21" t="s">
        <v>62</v>
      </c>
      <c r="H1075" s="21" t="s">
        <v>84</v>
      </c>
      <c r="I1075" s="21" t="s">
        <v>84</v>
      </c>
      <c r="J1075" s="22">
        <v>43657</v>
      </c>
      <c r="K1075" s="23">
        <v>0.58877314814814996</v>
      </c>
      <c r="L1075" s="22">
        <v>43660</v>
      </c>
      <c r="M1075" s="23">
        <v>0.94795138888888997</v>
      </c>
      <c r="N1075" s="25">
        <v>12.468</v>
      </c>
      <c r="O1075" s="21" t="s">
        <v>77</v>
      </c>
      <c r="P1075" s="46">
        <f>TotalFix[[#This Row],[Confirmed activ. 3 (ILE03)]]*60</f>
        <v>748.08</v>
      </c>
      <c r="Q1075" s="24">
        <v>450</v>
      </c>
      <c r="R1075" s="21" t="s">
        <v>66</v>
      </c>
      <c r="S1075" s="21" t="s">
        <v>67</v>
      </c>
    </row>
    <row r="1076" spans="1:19" s="21" customFormat="1" x14ac:dyDescent="0.35">
      <c r="A1076" s="26">
        <v>1534639</v>
      </c>
      <c r="B1076" s="53">
        <v>411580</v>
      </c>
      <c r="C1076" s="26">
        <f>VLOOKUP(TotalFix[[#This Row],[Order]],'Total Fix by SS'!B:C,2,0)</f>
        <v>219</v>
      </c>
      <c r="D1076" s="21" t="s">
        <v>59</v>
      </c>
      <c r="E1076" s="21" t="s">
        <v>85</v>
      </c>
      <c r="F1076" s="21" t="s">
        <v>86</v>
      </c>
      <c r="G1076" s="21" t="s">
        <v>62</v>
      </c>
      <c r="H1076" s="21" t="s">
        <v>87</v>
      </c>
      <c r="I1076" s="21" t="s">
        <v>87</v>
      </c>
      <c r="J1076" s="22">
        <v>43662</v>
      </c>
      <c r="K1076" s="23">
        <v>0.33252314814814998</v>
      </c>
      <c r="L1076" s="22">
        <v>43662</v>
      </c>
      <c r="M1076" s="23">
        <v>0.33252314814814998</v>
      </c>
      <c r="N1076" s="24">
        <v>20</v>
      </c>
      <c r="O1076" s="21" t="s">
        <v>66</v>
      </c>
      <c r="P1076" s="46">
        <f>TotalFix[[#This Row],[Confirmed activ. 3 (ILE03)]]</f>
        <v>20</v>
      </c>
      <c r="Q1076" s="24">
        <v>20</v>
      </c>
      <c r="R1076" s="21" t="s">
        <v>66</v>
      </c>
      <c r="S1076" s="21" t="s">
        <v>72</v>
      </c>
    </row>
    <row r="1077" spans="1:19" s="21" customFormat="1" x14ac:dyDescent="0.35">
      <c r="A1077" s="26">
        <v>1534639</v>
      </c>
      <c r="B1077" s="53">
        <v>411580</v>
      </c>
      <c r="C1077" s="26">
        <f>VLOOKUP(TotalFix[[#This Row],[Order]],'Total Fix by SS'!B:C,2,0)</f>
        <v>219</v>
      </c>
      <c r="D1077" s="21" t="s">
        <v>59</v>
      </c>
      <c r="E1077" s="21" t="s">
        <v>88</v>
      </c>
      <c r="F1077" s="21" t="s">
        <v>89</v>
      </c>
      <c r="G1077" s="21" t="s">
        <v>90</v>
      </c>
      <c r="H1077" s="21" t="s">
        <v>91</v>
      </c>
      <c r="I1077" s="21" t="s">
        <v>92</v>
      </c>
      <c r="J1077" s="22"/>
      <c r="K1077" s="23">
        <v>0</v>
      </c>
      <c r="L1077" s="22"/>
      <c r="M1077" s="23">
        <v>0</v>
      </c>
      <c r="N1077" s="25">
        <v>0</v>
      </c>
      <c r="O1077" s="21" t="s">
        <v>93</v>
      </c>
      <c r="P1077" s="46"/>
      <c r="Q1077" s="24">
        <v>0</v>
      </c>
      <c r="R1077" s="21" t="s">
        <v>66</v>
      </c>
      <c r="S1077" s="21" t="s">
        <v>94</v>
      </c>
    </row>
    <row r="1078" spans="1:19" s="21" customFormat="1" x14ac:dyDescent="0.35">
      <c r="A1078" s="26">
        <v>1534639</v>
      </c>
      <c r="B1078" s="53">
        <v>411580</v>
      </c>
      <c r="C1078" s="26">
        <f>VLOOKUP(TotalFix[[#This Row],[Order]],'Total Fix by SS'!B:C,2,0)</f>
        <v>219</v>
      </c>
      <c r="D1078" s="21" t="s">
        <v>59</v>
      </c>
      <c r="E1078" s="21" t="s">
        <v>95</v>
      </c>
      <c r="F1078" s="21" t="s">
        <v>61</v>
      </c>
      <c r="G1078" s="21" t="s">
        <v>62</v>
      </c>
      <c r="H1078" s="21" t="s">
        <v>63</v>
      </c>
      <c r="I1078" s="21" t="s">
        <v>96</v>
      </c>
      <c r="J1078" s="22">
        <v>43662</v>
      </c>
      <c r="K1078" s="23">
        <v>0.38210648148148002</v>
      </c>
      <c r="L1078" s="22">
        <v>43662</v>
      </c>
      <c r="M1078" s="23">
        <v>0.65755787037036995</v>
      </c>
      <c r="N1078" s="25">
        <v>3.1920000000000002</v>
      </c>
      <c r="O1078" s="21" t="s">
        <v>77</v>
      </c>
      <c r="P1078" s="46">
        <f>TotalFix[[#This Row],[Confirmed activ. 3 (ILE03)]]*60</f>
        <v>191.52</v>
      </c>
      <c r="Q1078" s="24">
        <v>40</v>
      </c>
      <c r="R1078" s="21" t="s">
        <v>66</v>
      </c>
      <c r="S1078" s="21" t="s">
        <v>67</v>
      </c>
    </row>
    <row r="1079" spans="1:19" s="21" customFormat="1" x14ac:dyDescent="0.35">
      <c r="A1079" s="26">
        <v>1534639</v>
      </c>
      <c r="B1079" s="53">
        <v>411580</v>
      </c>
      <c r="C1079" s="26">
        <f>VLOOKUP(TotalFix[[#This Row],[Order]],'Total Fix by SS'!B:C,2,0)</f>
        <v>219</v>
      </c>
      <c r="D1079" s="21" t="s">
        <v>59</v>
      </c>
      <c r="E1079" s="21" t="s">
        <v>97</v>
      </c>
      <c r="F1079" s="21" t="s">
        <v>69</v>
      </c>
      <c r="G1079" s="21" t="s">
        <v>62</v>
      </c>
      <c r="H1079" s="21" t="s">
        <v>70</v>
      </c>
      <c r="I1079" s="21" t="s">
        <v>98</v>
      </c>
      <c r="J1079" s="22">
        <v>43662</v>
      </c>
      <c r="K1079" s="23">
        <v>0.67436342592593002</v>
      </c>
      <c r="L1079" s="22">
        <v>43662</v>
      </c>
      <c r="M1079" s="23">
        <v>0.67436342592593002</v>
      </c>
      <c r="N1079" s="24">
        <v>20</v>
      </c>
      <c r="O1079" s="21" t="s">
        <v>66</v>
      </c>
      <c r="P1079" s="46">
        <f>TotalFix[[#This Row],[Confirmed activ. 3 (ILE03)]]</f>
        <v>20</v>
      </c>
      <c r="Q1079" s="24">
        <v>20</v>
      </c>
      <c r="R1079" s="21" t="s">
        <v>66</v>
      </c>
      <c r="S1079" s="21" t="s">
        <v>72</v>
      </c>
    </row>
    <row r="1080" spans="1:19" s="21" customFormat="1" x14ac:dyDescent="0.35">
      <c r="A1080" s="26">
        <v>1534639</v>
      </c>
      <c r="B1080" s="53">
        <v>411580</v>
      </c>
      <c r="C1080" s="26">
        <f>VLOOKUP(TotalFix[[#This Row],[Order]],'Total Fix by SS'!B:C,2,0)</f>
        <v>219</v>
      </c>
      <c r="D1080" s="21" t="s">
        <v>59</v>
      </c>
      <c r="E1080" s="21" t="s">
        <v>99</v>
      </c>
      <c r="F1080" s="21" t="s">
        <v>69</v>
      </c>
      <c r="G1080" s="21" t="s">
        <v>62</v>
      </c>
      <c r="H1080" s="21" t="s">
        <v>70</v>
      </c>
      <c r="I1080" s="21" t="s">
        <v>100</v>
      </c>
      <c r="J1080" s="22">
        <v>43662</v>
      </c>
      <c r="K1080" s="23">
        <v>0.67439814814815002</v>
      </c>
      <c r="L1080" s="22">
        <v>43662</v>
      </c>
      <c r="M1080" s="23">
        <v>0.67439814814815002</v>
      </c>
      <c r="N1080" s="24">
        <v>50</v>
      </c>
      <c r="O1080" s="21" t="s">
        <v>66</v>
      </c>
      <c r="P1080" s="46">
        <f>TotalFix[[#This Row],[Confirmed activ. 3 (ILE03)]]</f>
        <v>50</v>
      </c>
      <c r="Q1080" s="24">
        <v>50</v>
      </c>
      <c r="R1080" s="21" t="s">
        <v>66</v>
      </c>
      <c r="S1080" s="21" t="s">
        <v>72</v>
      </c>
    </row>
    <row r="1081" spans="1:19" s="21" customFormat="1" x14ac:dyDescent="0.35">
      <c r="A1081" s="26">
        <v>1534639</v>
      </c>
      <c r="B1081" s="53">
        <v>411580</v>
      </c>
      <c r="C1081" s="26">
        <f>VLOOKUP(TotalFix[[#This Row],[Order]],'Total Fix by SS'!B:C,2,0)</f>
        <v>219</v>
      </c>
      <c r="D1081" s="21" t="s">
        <v>59</v>
      </c>
      <c r="E1081" s="21" t="s">
        <v>101</v>
      </c>
      <c r="F1081" s="21" t="s">
        <v>102</v>
      </c>
      <c r="G1081" s="21" t="s">
        <v>62</v>
      </c>
      <c r="H1081" s="21" t="s">
        <v>100</v>
      </c>
      <c r="I1081" s="21" t="s">
        <v>103</v>
      </c>
      <c r="J1081" s="22">
        <v>43662</v>
      </c>
      <c r="K1081" s="23">
        <v>0.67444444444443996</v>
      </c>
      <c r="L1081" s="22">
        <v>43662</v>
      </c>
      <c r="M1081" s="23">
        <v>0.67444444444443996</v>
      </c>
      <c r="N1081" s="24">
        <v>10</v>
      </c>
      <c r="O1081" s="21" t="s">
        <v>66</v>
      </c>
      <c r="P1081" s="46">
        <f>TotalFix[[#This Row],[Confirmed activ. 3 (ILE03)]]</f>
        <v>10</v>
      </c>
      <c r="Q1081" s="24">
        <v>10</v>
      </c>
      <c r="R1081" s="21" t="s">
        <v>66</v>
      </c>
      <c r="S1081" s="21" t="s">
        <v>72</v>
      </c>
    </row>
    <row r="1082" spans="1:19" s="21" customFormat="1" x14ac:dyDescent="0.35">
      <c r="A1082" s="26">
        <v>1534639</v>
      </c>
      <c r="B1082" s="53">
        <v>411580</v>
      </c>
      <c r="C1082" s="26">
        <f>VLOOKUP(TotalFix[[#This Row],[Order]],'Total Fix by SS'!B:C,2,0)</f>
        <v>219</v>
      </c>
      <c r="D1082" s="21" t="s">
        <v>59</v>
      </c>
      <c r="E1082" s="21" t="s">
        <v>104</v>
      </c>
      <c r="F1082" s="21" t="s">
        <v>102</v>
      </c>
      <c r="G1082" s="21" t="s">
        <v>105</v>
      </c>
      <c r="H1082" s="21" t="s">
        <v>100</v>
      </c>
      <c r="I1082" s="21" t="s">
        <v>106</v>
      </c>
      <c r="J1082" s="22">
        <v>43662</v>
      </c>
      <c r="K1082" s="23">
        <v>0.74555555555555997</v>
      </c>
      <c r="L1082" s="22">
        <v>43662</v>
      </c>
      <c r="M1082" s="23">
        <v>0.74555555555555997</v>
      </c>
      <c r="N1082" s="24">
        <v>10</v>
      </c>
      <c r="O1082" s="21" t="s">
        <v>66</v>
      </c>
      <c r="P1082" s="46">
        <f>TotalFix[[#This Row],[Confirmed activ. 3 (ILE03)]]</f>
        <v>10</v>
      </c>
      <c r="Q1082" s="24">
        <v>10</v>
      </c>
      <c r="R1082" s="21" t="s">
        <v>66</v>
      </c>
      <c r="S1082" s="21" t="s">
        <v>72</v>
      </c>
    </row>
    <row r="1083" spans="1:19" s="21" customFormat="1" x14ac:dyDescent="0.35">
      <c r="A1083" s="26">
        <v>1534639</v>
      </c>
      <c r="B1083" s="53">
        <v>411580</v>
      </c>
      <c r="C1083" s="26">
        <f>VLOOKUP(TotalFix[[#This Row],[Order]],'Total Fix by SS'!B:C,2,0)</f>
        <v>219</v>
      </c>
      <c r="D1083" s="21" t="s">
        <v>107</v>
      </c>
      <c r="E1083" s="21" t="s">
        <v>60</v>
      </c>
      <c r="F1083" s="21" t="s">
        <v>61</v>
      </c>
      <c r="G1083" s="21" t="s">
        <v>90</v>
      </c>
      <c r="H1083" s="21" t="s">
        <v>63</v>
      </c>
      <c r="I1083" s="21" t="s">
        <v>108</v>
      </c>
      <c r="J1083" s="22">
        <v>43653</v>
      </c>
      <c r="K1083" s="23">
        <v>0.31504629629629999</v>
      </c>
      <c r="L1083" s="22">
        <v>43657</v>
      </c>
      <c r="M1083" s="23">
        <v>0.35950231481480999</v>
      </c>
      <c r="N1083" s="25">
        <v>20.638000000000002</v>
      </c>
      <c r="O1083" s="21" t="s">
        <v>77</v>
      </c>
      <c r="P1083" s="46">
        <f>TotalFix[[#This Row],[Confirmed activ. 3 (ILE03)]]*60</f>
        <v>1238.2800000000002</v>
      </c>
      <c r="Q1083" s="24">
        <v>1</v>
      </c>
      <c r="R1083" s="21" t="s">
        <v>66</v>
      </c>
      <c r="S1083" s="21" t="s">
        <v>67</v>
      </c>
    </row>
    <row r="1084" spans="1:19" s="21" customFormat="1" x14ac:dyDescent="0.35">
      <c r="A1084" s="26">
        <v>1534639</v>
      </c>
      <c r="B1084" s="53">
        <v>411580</v>
      </c>
      <c r="C1084" s="26">
        <f>VLOOKUP(TotalFix[[#This Row],[Order]],'Total Fix by SS'!B:C,2,0)</f>
        <v>219</v>
      </c>
      <c r="D1084" s="21" t="s">
        <v>109</v>
      </c>
      <c r="E1084" s="21" t="s">
        <v>82</v>
      </c>
      <c r="F1084" s="21" t="s">
        <v>83</v>
      </c>
      <c r="G1084" s="21" t="s">
        <v>90</v>
      </c>
      <c r="H1084" s="21" t="s">
        <v>84</v>
      </c>
      <c r="I1084" s="21" t="s">
        <v>110</v>
      </c>
      <c r="J1084" s="22">
        <v>43660</v>
      </c>
      <c r="K1084" s="23">
        <v>0.76055555555555998</v>
      </c>
      <c r="L1084" s="22">
        <v>43661</v>
      </c>
      <c r="M1084" s="23">
        <v>1.16087962963E-2</v>
      </c>
      <c r="N1084" s="25">
        <v>3.0129999999999999</v>
      </c>
      <c r="O1084" s="21" t="s">
        <v>77</v>
      </c>
      <c r="P1084" s="46">
        <f>TotalFix[[#This Row],[Confirmed activ. 3 (ILE03)]]*60</f>
        <v>180.78</v>
      </c>
      <c r="Q1084" s="24">
        <v>5</v>
      </c>
      <c r="R1084" s="21" t="s">
        <v>66</v>
      </c>
      <c r="S1084" s="21" t="s">
        <v>67</v>
      </c>
    </row>
    <row r="1085" spans="1:19" s="21" customFormat="1" x14ac:dyDescent="0.35">
      <c r="A1085" s="26">
        <v>1534840</v>
      </c>
      <c r="B1085" s="53">
        <v>411580</v>
      </c>
      <c r="C1085" s="26">
        <f>VLOOKUP(TotalFix[[#This Row],[Order]],'Total Fix by SS'!B:C,2,0)</f>
        <v>220</v>
      </c>
      <c r="D1085" s="21" t="s">
        <v>59</v>
      </c>
      <c r="E1085" s="21" t="s">
        <v>60</v>
      </c>
      <c r="F1085" s="21" t="s">
        <v>61</v>
      </c>
      <c r="G1085" s="21" t="s">
        <v>62</v>
      </c>
      <c r="H1085" s="21" t="s">
        <v>63</v>
      </c>
      <c r="I1085" s="21" t="s">
        <v>64</v>
      </c>
      <c r="J1085" s="22">
        <v>43653</v>
      </c>
      <c r="K1085" s="23">
        <v>0.51600694444443995</v>
      </c>
      <c r="L1085" s="22">
        <v>43653</v>
      </c>
      <c r="M1085" s="23">
        <v>0.51844907407407004</v>
      </c>
      <c r="N1085" s="24">
        <v>56</v>
      </c>
      <c r="O1085" s="21" t="s">
        <v>65</v>
      </c>
      <c r="P1085" s="46">
        <f>TotalFix[[#This Row],[Confirmed activ. 3 (ILE03)]]/60</f>
        <v>0.93333333333333335</v>
      </c>
      <c r="Q1085" s="24">
        <v>20</v>
      </c>
      <c r="R1085" s="21" t="s">
        <v>66</v>
      </c>
      <c r="S1085" s="21" t="s">
        <v>67</v>
      </c>
    </row>
    <row r="1086" spans="1:19" s="21" customFormat="1" x14ac:dyDescent="0.35">
      <c r="A1086" s="26">
        <v>1534840</v>
      </c>
      <c r="B1086" s="53">
        <v>411580</v>
      </c>
      <c r="C1086" s="26">
        <f>VLOOKUP(TotalFix[[#This Row],[Order]],'Total Fix by SS'!B:C,2,0)</f>
        <v>220</v>
      </c>
      <c r="D1086" s="21" t="s">
        <v>59</v>
      </c>
      <c r="E1086" s="21" t="s">
        <v>68</v>
      </c>
      <c r="F1086" s="21" t="s">
        <v>69</v>
      </c>
      <c r="G1086" s="21" t="s">
        <v>62</v>
      </c>
      <c r="H1086" s="21" t="s">
        <v>70</v>
      </c>
      <c r="I1086" s="21" t="s">
        <v>71</v>
      </c>
      <c r="J1086" s="22">
        <v>43653</v>
      </c>
      <c r="K1086" s="23">
        <v>0.57666666666666999</v>
      </c>
      <c r="L1086" s="22">
        <v>43653</v>
      </c>
      <c r="M1086" s="23">
        <v>0.57666666666666999</v>
      </c>
      <c r="N1086" s="24">
        <v>30</v>
      </c>
      <c r="O1086" s="21" t="s">
        <v>66</v>
      </c>
      <c r="P1086" s="46">
        <f>TotalFix[[#This Row],[Confirmed activ. 3 (ILE03)]]</f>
        <v>30</v>
      </c>
      <c r="Q1086" s="24">
        <v>30</v>
      </c>
      <c r="R1086" s="21" t="s">
        <v>66</v>
      </c>
      <c r="S1086" s="21" t="s">
        <v>72</v>
      </c>
    </row>
    <row r="1087" spans="1:19" s="21" customFormat="1" x14ac:dyDescent="0.35">
      <c r="A1087" s="26">
        <v>1534840</v>
      </c>
      <c r="B1087" s="53">
        <v>411580</v>
      </c>
      <c r="C1087" s="26">
        <f>VLOOKUP(TotalFix[[#This Row],[Order]],'Total Fix by SS'!B:C,2,0)</f>
        <v>220</v>
      </c>
      <c r="D1087" s="21" t="s">
        <v>59</v>
      </c>
      <c r="E1087" s="21" t="s">
        <v>73</v>
      </c>
      <c r="F1087" s="21" t="s">
        <v>61</v>
      </c>
      <c r="G1087" s="21" t="s">
        <v>62</v>
      </c>
      <c r="H1087" s="21" t="s">
        <v>63</v>
      </c>
      <c r="I1087" s="21" t="s">
        <v>74</v>
      </c>
      <c r="J1087" s="22">
        <v>43654</v>
      </c>
      <c r="K1087" s="23">
        <v>0.31940972222222003</v>
      </c>
      <c r="L1087" s="22">
        <v>43657</v>
      </c>
      <c r="M1087" s="23">
        <v>0.65622685185185003</v>
      </c>
      <c r="N1087" s="25">
        <v>13.904</v>
      </c>
      <c r="O1087" s="21" t="s">
        <v>77</v>
      </c>
      <c r="P1087" s="46">
        <f>TotalFix[[#This Row],[Confirmed activ. 3 (ILE03)]]*60</f>
        <v>834.24</v>
      </c>
      <c r="Q1087" s="24">
        <v>200</v>
      </c>
      <c r="R1087" s="21" t="s">
        <v>66</v>
      </c>
      <c r="S1087" s="21" t="s">
        <v>67</v>
      </c>
    </row>
    <row r="1088" spans="1:19" s="21" customFormat="1" x14ac:dyDescent="0.35">
      <c r="A1088" s="26">
        <v>1534840</v>
      </c>
      <c r="B1088" s="53">
        <v>411580</v>
      </c>
      <c r="C1088" s="26">
        <f>VLOOKUP(TotalFix[[#This Row],[Order]],'Total Fix by SS'!B:C,2,0)</f>
        <v>220</v>
      </c>
      <c r="D1088" s="21" t="s">
        <v>59</v>
      </c>
      <c r="E1088" s="21" t="s">
        <v>75</v>
      </c>
      <c r="F1088" s="21" t="s">
        <v>61</v>
      </c>
      <c r="G1088" s="21" t="s">
        <v>62</v>
      </c>
      <c r="H1088" s="21" t="s">
        <v>63</v>
      </c>
      <c r="I1088" s="21" t="s">
        <v>76</v>
      </c>
      <c r="J1088" s="22">
        <v>43660</v>
      </c>
      <c r="K1088" s="23">
        <v>0.31190972222222002</v>
      </c>
      <c r="L1088" s="22">
        <v>43661</v>
      </c>
      <c r="M1088" s="23">
        <v>0.57343750000000004</v>
      </c>
      <c r="N1088" s="25">
        <v>16.646000000000001</v>
      </c>
      <c r="O1088" s="21" t="s">
        <v>77</v>
      </c>
      <c r="P1088" s="46">
        <f>TotalFix[[#This Row],[Confirmed activ. 3 (ILE03)]]*60</f>
        <v>998.76</v>
      </c>
      <c r="Q1088" s="24">
        <v>500</v>
      </c>
      <c r="R1088" s="21" t="s">
        <v>66</v>
      </c>
      <c r="S1088" s="21" t="s">
        <v>67</v>
      </c>
    </row>
    <row r="1089" spans="1:19" s="21" customFormat="1" x14ac:dyDescent="0.35">
      <c r="A1089" s="26">
        <v>1534840</v>
      </c>
      <c r="B1089" s="53">
        <v>411580</v>
      </c>
      <c r="C1089" s="26">
        <f>VLOOKUP(TotalFix[[#This Row],[Order]],'Total Fix by SS'!B:C,2,0)</f>
        <v>220</v>
      </c>
      <c r="D1089" s="21" t="s">
        <v>59</v>
      </c>
      <c r="E1089" s="21" t="s">
        <v>78</v>
      </c>
      <c r="F1089" s="21" t="s">
        <v>69</v>
      </c>
      <c r="G1089" s="21" t="s">
        <v>62</v>
      </c>
      <c r="H1089" s="21" t="s">
        <v>70</v>
      </c>
      <c r="I1089" s="21" t="s">
        <v>79</v>
      </c>
      <c r="J1089" s="22">
        <v>43661</v>
      </c>
      <c r="K1089" s="23">
        <v>0.61518518518519005</v>
      </c>
      <c r="L1089" s="22">
        <v>43661</v>
      </c>
      <c r="M1089" s="23">
        <v>0.61518518518519005</v>
      </c>
      <c r="N1089" s="24">
        <v>20</v>
      </c>
      <c r="O1089" s="21" t="s">
        <v>66</v>
      </c>
      <c r="P1089" s="46">
        <f>TotalFix[[#This Row],[Confirmed activ. 3 (ILE03)]]</f>
        <v>20</v>
      </c>
      <c r="Q1089" s="24">
        <v>20</v>
      </c>
      <c r="R1089" s="21" t="s">
        <v>66</v>
      </c>
      <c r="S1089" s="21" t="s">
        <v>72</v>
      </c>
    </row>
    <row r="1090" spans="1:19" s="21" customFormat="1" x14ac:dyDescent="0.35">
      <c r="A1090" s="26">
        <v>1534840</v>
      </c>
      <c r="B1090" s="53">
        <v>411580</v>
      </c>
      <c r="C1090" s="26">
        <f>VLOOKUP(TotalFix[[#This Row],[Order]],'Total Fix by SS'!B:C,2,0)</f>
        <v>220</v>
      </c>
      <c r="D1090" s="21" t="s">
        <v>59</v>
      </c>
      <c r="E1090" s="21" t="s">
        <v>80</v>
      </c>
      <c r="F1090" s="21" t="s">
        <v>69</v>
      </c>
      <c r="G1090" s="21" t="s">
        <v>62</v>
      </c>
      <c r="H1090" s="21" t="s">
        <v>70</v>
      </c>
      <c r="I1090" s="21" t="s">
        <v>81</v>
      </c>
      <c r="J1090" s="22">
        <v>43661</v>
      </c>
      <c r="K1090" s="23">
        <v>0.61524305555556003</v>
      </c>
      <c r="L1090" s="22">
        <v>43661</v>
      </c>
      <c r="M1090" s="23">
        <v>0.61524305555556003</v>
      </c>
      <c r="N1090" s="24">
        <v>20</v>
      </c>
      <c r="O1090" s="21" t="s">
        <v>66</v>
      </c>
      <c r="P1090" s="46">
        <f>TotalFix[[#This Row],[Confirmed activ. 3 (ILE03)]]</f>
        <v>20</v>
      </c>
      <c r="Q1090" s="24">
        <v>20</v>
      </c>
      <c r="R1090" s="21" t="s">
        <v>66</v>
      </c>
      <c r="S1090" s="21" t="s">
        <v>72</v>
      </c>
    </row>
    <row r="1091" spans="1:19" s="21" customFormat="1" x14ac:dyDescent="0.35">
      <c r="A1091" s="26">
        <v>1534840</v>
      </c>
      <c r="B1091" s="53">
        <v>411580</v>
      </c>
      <c r="C1091" s="26">
        <f>VLOOKUP(TotalFix[[#This Row],[Order]],'Total Fix by SS'!B:C,2,0)</f>
        <v>220</v>
      </c>
      <c r="D1091" s="21" t="s">
        <v>59</v>
      </c>
      <c r="E1091" s="21" t="s">
        <v>82</v>
      </c>
      <c r="F1091" s="21" t="s">
        <v>83</v>
      </c>
      <c r="G1091" s="21" t="s">
        <v>62</v>
      </c>
      <c r="H1091" s="21" t="s">
        <v>84</v>
      </c>
      <c r="I1091" s="21" t="s">
        <v>84</v>
      </c>
      <c r="J1091" s="22">
        <v>43661</v>
      </c>
      <c r="K1091" s="23">
        <v>0.63697916666666998</v>
      </c>
      <c r="L1091" s="22">
        <v>43662</v>
      </c>
      <c r="M1091" s="23">
        <v>0.62694444444443997</v>
      </c>
      <c r="N1091" s="25">
        <v>9.9149999999999991</v>
      </c>
      <c r="O1091" s="21" t="s">
        <v>77</v>
      </c>
      <c r="P1091" s="46">
        <f>TotalFix[[#This Row],[Confirmed activ. 3 (ILE03)]]*60</f>
        <v>594.9</v>
      </c>
      <c r="Q1091" s="24">
        <v>450</v>
      </c>
      <c r="R1091" s="21" t="s">
        <v>66</v>
      </c>
      <c r="S1091" s="21" t="s">
        <v>67</v>
      </c>
    </row>
    <row r="1092" spans="1:19" s="21" customFormat="1" x14ac:dyDescent="0.35">
      <c r="A1092" s="26">
        <v>1534840</v>
      </c>
      <c r="B1092" s="53">
        <v>411580</v>
      </c>
      <c r="C1092" s="26">
        <f>VLOOKUP(TotalFix[[#This Row],[Order]],'Total Fix by SS'!B:C,2,0)</f>
        <v>220</v>
      </c>
      <c r="D1092" s="21" t="s">
        <v>59</v>
      </c>
      <c r="E1092" s="21" t="s">
        <v>85</v>
      </c>
      <c r="F1092" s="21" t="s">
        <v>86</v>
      </c>
      <c r="G1092" s="21" t="s">
        <v>62</v>
      </c>
      <c r="H1092" s="21" t="s">
        <v>87</v>
      </c>
      <c r="I1092" s="21" t="s">
        <v>87</v>
      </c>
      <c r="J1092" s="22">
        <v>43663</v>
      </c>
      <c r="K1092" s="23">
        <v>0.36629629629630001</v>
      </c>
      <c r="L1092" s="22">
        <v>43663</v>
      </c>
      <c r="M1092" s="23">
        <v>0.36629629629630001</v>
      </c>
      <c r="N1092" s="24">
        <v>20</v>
      </c>
      <c r="O1092" s="21" t="s">
        <v>66</v>
      </c>
      <c r="P1092" s="46">
        <f>TotalFix[[#This Row],[Confirmed activ. 3 (ILE03)]]</f>
        <v>20</v>
      </c>
      <c r="Q1092" s="24">
        <v>20</v>
      </c>
      <c r="R1092" s="21" t="s">
        <v>66</v>
      </c>
      <c r="S1092" s="21" t="s">
        <v>72</v>
      </c>
    </row>
    <row r="1093" spans="1:19" s="21" customFormat="1" x14ac:dyDescent="0.35">
      <c r="A1093" s="26">
        <v>1534840</v>
      </c>
      <c r="B1093" s="53">
        <v>411580</v>
      </c>
      <c r="C1093" s="26">
        <f>VLOOKUP(TotalFix[[#This Row],[Order]],'Total Fix by SS'!B:C,2,0)</f>
        <v>220</v>
      </c>
      <c r="D1093" s="21" t="s">
        <v>59</v>
      </c>
      <c r="E1093" s="21" t="s">
        <v>88</v>
      </c>
      <c r="F1093" s="21" t="s">
        <v>89</v>
      </c>
      <c r="G1093" s="21" t="s">
        <v>90</v>
      </c>
      <c r="H1093" s="21" t="s">
        <v>91</v>
      </c>
      <c r="I1093" s="21" t="s">
        <v>92</v>
      </c>
      <c r="J1093" s="22"/>
      <c r="K1093" s="23">
        <v>0</v>
      </c>
      <c r="L1093" s="22"/>
      <c r="M1093" s="23">
        <v>0</v>
      </c>
      <c r="N1093" s="25">
        <v>0</v>
      </c>
      <c r="O1093" s="21" t="s">
        <v>93</v>
      </c>
      <c r="P1093" s="46"/>
      <c r="Q1093" s="24">
        <v>0</v>
      </c>
      <c r="R1093" s="21" t="s">
        <v>66</v>
      </c>
      <c r="S1093" s="21" t="s">
        <v>94</v>
      </c>
    </row>
    <row r="1094" spans="1:19" s="21" customFormat="1" x14ac:dyDescent="0.35">
      <c r="A1094" s="26">
        <v>1534840</v>
      </c>
      <c r="B1094" s="53">
        <v>411580</v>
      </c>
      <c r="C1094" s="26">
        <f>VLOOKUP(TotalFix[[#This Row],[Order]],'Total Fix by SS'!B:C,2,0)</f>
        <v>220</v>
      </c>
      <c r="D1094" s="21" t="s">
        <v>59</v>
      </c>
      <c r="E1094" s="21" t="s">
        <v>95</v>
      </c>
      <c r="F1094" s="21" t="s">
        <v>61</v>
      </c>
      <c r="G1094" s="21" t="s">
        <v>62</v>
      </c>
      <c r="H1094" s="21" t="s">
        <v>63</v>
      </c>
      <c r="I1094" s="21" t="s">
        <v>96</v>
      </c>
      <c r="J1094" s="22">
        <v>43664</v>
      </c>
      <c r="K1094" s="23">
        <v>0.37010416666667001</v>
      </c>
      <c r="L1094" s="22">
        <v>43664</v>
      </c>
      <c r="M1094" s="23">
        <v>0.60540509259259001</v>
      </c>
      <c r="N1094" s="25">
        <v>48.4</v>
      </c>
      <c r="O1094" s="21" t="s">
        <v>66</v>
      </c>
      <c r="P1094" s="46">
        <f>TotalFix[[#This Row],[Confirmed activ. 3 (ILE03)]]</f>
        <v>48.4</v>
      </c>
      <c r="Q1094" s="24">
        <v>40</v>
      </c>
      <c r="R1094" s="21" t="s">
        <v>66</v>
      </c>
      <c r="S1094" s="21" t="s">
        <v>67</v>
      </c>
    </row>
    <row r="1095" spans="1:19" s="21" customFormat="1" x14ac:dyDescent="0.35">
      <c r="A1095" s="26">
        <v>1534840</v>
      </c>
      <c r="B1095" s="53">
        <v>411580</v>
      </c>
      <c r="C1095" s="26">
        <f>VLOOKUP(TotalFix[[#This Row],[Order]],'Total Fix by SS'!B:C,2,0)</f>
        <v>220</v>
      </c>
      <c r="D1095" s="21" t="s">
        <v>59</v>
      </c>
      <c r="E1095" s="21" t="s">
        <v>97</v>
      </c>
      <c r="F1095" s="21" t="s">
        <v>69</v>
      </c>
      <c r="G1095" s="21" t="s">
        <v>62</v>
      </c>
      <c r="H1095" s="21" t="s">
        <v>70</v>
      </c>
      <c r="I1095" s="21" t="s">
        <v>98</v>
      </c>
      <c r="J1095" s="22">
        <v>43668</v>
      </c>
      <c r="K1095" s="23">
        <v>0.54172453703704004</v>
      </c>
      <c r="L1095" s="22">
        <v>43668</v>
      </c>
      <c r="M1095" s="23">
        <v>0.54172453703704004</v>
      </c>
      <c r="N1095" s="24">
        <v>20</v>
      </c>
      <c r="O1095" s="21" t="s">
        <v>66</v>
      </c>
      <c r="P1095" s="46">
        <f>TotalFix[[#This Row],[Confirmed activ. 3 (ILE03)]]</f>
        <v>20</v>
      </c>
      <c r="Q1095" s="24">
        <v>20</v>
      </c>
      <c r="R1095" s="21" t="s">
        <v>66</v>
      </c>
      <c r="S1095" s="21" t="s">
        <v>72</v>
      </c>
    </row>
    <row r="1096" spans="1:19" s="21" customFormat="1" x14ac:dyDescent="0.35">
      <c r="A1096" s="26">
        <v>1534840</v>
      </c>
      <c r="B1096" s="53">
        <v>411580</v>
      </c>
      <c r="C1096" s="26">
        <f>VLOOKUP(TotalFix[[#This Row],[Order]],'Total Fix by SS'!B:C,2,0)</f>
        <v>220</v>
      </c>
      <c r="D1096" s="21" t="s">
        <v>59</v>
      </c>
      <c r="E1096" s="21" t="s">
        <v>99</v>
      </c>
      <c r="F1096" s="21" t="s">
        <v>69</v>
      </c>
      <c r="G1096" s="21" t="s">
        <v>62</v>
      </c>
      <c r="H1096" s="21" t="s">
        <v>70</v>
      </c>
      <c r="I1096" s="21" t="s">
        <v>100</v>
      </c>
      <c r="J1096" s="22">
        <v>43668</v>
      </c>
      <c r="K1096" s="23">
        <v>0.54184027777777999</v>
      </c>
      <c r="L1096" s="22">
        <v>43668</v>
      </c>
      <c r="M1096" s="23">
        <v>0.54184027777777999</v>
      </c>
      <c r="N1096" s="24">
        <v>50</v>
      </c>
      <c r="O1096" s="21" t="s">
        <v>66</v>
      </c>
      <c r="P1096" s="46">
        <f>TotalFix[[#This Row],[Confirmed activ. 3 (ILE03)]]</f>
        <v>50</v>
      </c>
      <c r="Q1096" s="24">
        <v>50</v>
      </c>
      <c r="R1096" s="21" t="s">
        <v>66</v>
      </c>
      <c r="S1096" s="21" t="s">
        <v>72</v>
      </c>
    </row>
    <row r="1097" spans="1:19" s="21" customFormat="1" x14ac:dyDescent="0.35">
      <c r="A1097" s="26">
        <v>1534840</v>
      </c>
      <c r="B1097" s="53">
        <v>411580</v>
      </c>
      <c r="C1097" s="26">
        <f>VLOOKUP(TotalFix[[#This Row],[Order]],'Total Fix by SS'!B:C,2,0)</f>
        <v>220</v>
      </c>
      <c r="D1097" s="21" t="s">
        <v>59</v>
      </c>
      <c r="E1097" s="21" t="s">
        <v>101</v>
      </c>
      <c r="F1097" s="21" t="s">
        <v>102</v>
      </c>
      <c r="G1097" s="21" t="s">
        <v>62</v>
      </c>
      <c r="H1097" s="21" t="s">
        <v>100</v>
      </c>
      <c r="I1097" s="21" t="s">
        <v>103</v>
      </c>
      <c r="J1097" s="22">
        <v>43669</v>
      </c>
      <c r="K1097" s="23">
        <v>0.42943287037036998</v>
      </c>
      <c r="L1097" s="22">
        <v>43669</v>
      </c>
      <c r="M1097" s="23">
        <v>0.42943287037036998</v>
      </c>
      <c r="N1097" s="24">
        <v>10</v>
      </c>
      <c r="O1097" s="21" t="s">
        <v>66</v>
      </c>
      <c r="P1097" s="46">
        <f>TotalFix[[#This Row],[Confirmed activ. 3 (ILE03)]]</f>
        <v>10</v>
      </c>
      <c r="Q1097" s="24">
        <v>10</v>
      </c>
      <c r="R1097" s="21" t="s">
        <v>66</v>
      </c>
      <c r="S1097" s="21" t="s">
        <v>72</v>
      </c>
    </row>
    <row r="1098" spans="1:19" s="21" customFormat="1" x14ac:dyDescent="0.35">
      <c r="A1098" s="26">
        <v>1534840</v>
      </c>
      <c r="B1098" s="53">
        <v>411580</v>
      </c>
      <c r="C1098" s="26">
        <f>VLOOKUP(TotalFix[[#This Row],[Order]],'Total Fix by SS'!B:C,2,0)</f>
        <v>220</v>
      </c>
      <c r="D1098" s="21" t="s">
        <v>59</v>
      </c>
      <c r="E1098" s="21" t="s">
        <v>104</v>
      </c>
      <c r="F1098" s="21" t="s">
        <v>102</v>
      </c>
      <c r="G1098" s="21" t="s">
        <v>105</v>
      </c>
      <c r="H1098" s="21" t="s">
        <v>100</v>
      </c>
      <c r="I1098" s="21" t="s">
        <v>106</v>
      </c>
      <c r="J1098" s="22">
        <v>43670</v>
      </c>
      <c r="K1098" s="23">
        <v>0.39659722222221999</v>
      </c>
      <c r="L1098" s="22">
        <v>43670</v>
      </c>
      <c r="M1098" s="23">
        <v>0.39659722222221999</v>
      </c>
      <c r="N1098" s="24">
        <v>10</v>
      </c>
      <c r="O1098" s="21" t="s">
        <v>66</v>
      </c>
      <c r="P1098" s="46">
        <f>TotalFix[[#This Row],[Confirmed activ. 3 (ILE03)]]</f>
        <v>10</v>
      </c>
      <c r="Q1098" s="24">
        <v>10</v>
      </c>
      <c r="R1098" s="21" t="s">
        <v>66</v>
      </c>
      <c r="S1098" s="21" t="s">
        <v>72</v>
      </c>
    </row>
    <row r="1099" spans="1:19" s="21" customFormat="1" x14ac:dyDescent="0.35">
      <c r="A1099" s="26">
        <v>1534840</v>
      </c>
      <c r="B1099" s="53">
        <v>411580</v>
      </c>
      <c r="C1099" s="26">
        <f>VLOOKUP(TotalFix[[#This Row],[Order]],'Total Fix by SS'!B:C,2,0)</f>
        <v>220</v>
      </c>
      <c r="D1099" s="21" t="s">
        <v>107</v>
      </c>
      <c r="E1099" s="21" t="s">
        <v>60</v>
      </c>
      <c r="F1099" s="21" t="s">
        <v>61</v>
      </c>
      <c r="G1099" s="21" t="s">
        <v>90</v>
      </c>
      <c r="H1099" s="21" t="s">
        <v>63</v>
      </c>
      <c r="I1099" s="21" t="s">
        <v>108</v>
      </c>
      <c r="J1099" s="22">
        <v>43667</v>
      </c>
      <c r="K1099" s="23">
        <v>0.34063657407407</v>
      </c>
      <c r="L1099" s="22">
        <v>43667</v>
      </c>
      <c r="M1099" s="23">
        <v>0.66030092592593004</v>
      </c>
      <c r="N1099" s="25">
        <v>7.6719999999999997</v>
      </c>
      <c r="O1099" s="21" t="s">
        <v>77</v>
      </c>
      <c r="P1099" s="46">
        <f>TotalFix[[#This Row],[Confirmed activ. 3 (ILE03)]]*60</f>
        <v>460.32</v>
      </c>
      <c r="Q1099" s="24">
        <v>1</v>
      </c>
      <c r="R1099" s="21" t="s">
        <v>66</v>
      </c>
      <c r="S1099" s="21" t="s">
        <v>67</v>
      </c>
    </row>
    <row r="1100" spans="1:19" s="21" customFormat="1" x14ac:dyDescent="0.35">
      <c r="A1100" s="26">
        <v>1534840</v>
      </c>
      <c r="B1100" s="53">
        <v>411580</v>
      </c>
      <c r="C1100" s="26">
        <f>VLOOKUP(TotalFix[[#This Row],[Order]],'Total Fix by SS'!B:C,2,0)</f>
        <v>220</v>
      </c>
      <c r="D1100" s="21" t="s">
        <v>109</v>
      </c>
      <c r="E1100" s="21" t="s">
        <v>82</v>
      </c>
      <c r="F1100" s="21" t="s">
        <v>83</v>
      </c>
      <c r="G1100" s="21" t="s">
        <v>90</v>
      </c>
      <c r="H1100" s="21" t="s">
        <v>84</v>
      </c>
      <c r="I1100" s="21" t="s">
        <v>110</v>
      </c>
      <c r="J1100" s="22"/>
      <c r="K1100" s="23">
        <v>0</v>
      </c>
      <c r="L1100" s="22"/>
      <c r="M1100" s="23">
        <v>0</v>
      </c>
      <c r="N1100" s="25">
        <v>0</v>
      </c>
      <c r="O1100" s="21" t="s">
        <v>93</v>
      </c>
      <c r="P1100" s="46"/>
      <c r="Q1100" s="24">
        <v>5</v>
      </c>
      <c r="R1100" s="21" t="s">
        <v>66</v>
      </c>
      <c r="S1100" s="21" t="s">
        <v>94</v>
      </c>
    </row>
    <row r="1101" spans="1:19" s="21" customFormat="1" x14ac:dyDescent="0.35">
      <c r="A1101" s="26">
        <v>1534843</v>
      </c>
      <c r="B1101" s="53">
        <v>411580</v>
      </c>
      <c r="C1101" s="26">
        <f>VLOOKUP(TotalFix[[#This Row],[Order]],'Total Fix by SS'!B:C,2,0)</f>
        <v>220</v>
      </c>
      <c r="D1101" s="21" t="s">
        <v>59</v>
      </c>
      <c r="E1101" s="21" t="s">
        <v>60</v>
      </c>
      <c r="F1101" s="21" t="s">
        <v>61</v>
      </c>
      <c r="G1101" s="21" t="s">
        <v>62</v>
      </c>
      <c r="H1101" s="21" t="s">
        <v>63</v>
      </c>
      <c r="I1101" s="21" t="s">
        <v>64</v>
      </c>
      <c r="J1101" s="22">
        <v>43649</v>
      </c>
      <c r="K1101" s="23">
        <v>0.37371527777778002</v>
      </c>
      <c r="L1101" s="22">
        <v>43649</v>
      </c>
      <c r="M1101" s="23">
        <v>0.3778125</v>
      </c>
      <c r="N1101" s="25">
        <v>1.4830000000000001</v>
      </c>
      <c r="O1101" s="21" t="s">
        <v>66</v>
      </c>
      <c r="P1101" s="46">
        <f>TotalFix[[#This Row],[Confirmed activ. 3 (ILE03)]]</f>
        <v>1.4830000000000001</v>
      </c>
      <c r="Q1101" s="24">
        <v>20</v>
      </c>
      <c r="R1101" s="21" t="s">
        <v>66</v>
      </c>
      <c r="S1101" s="21" t="s">
        <v>67</v>
      </c>
    </row>
    <row r="1102" spans="1:19" s="21" customFormat="1" x14ac:dyDescent="0.35">
      <c r="A1102" s="26">
        <v>1534843</v>
      </c>
      <c r="B1102" s="53">
        <v>411580</v>
      </c>
      <c r="C1102" s="26">
        <f>VLOOKUP(TotalFix[[#This Row],[Order]],'Total Fix by SS'!B:C,2,0)</f>
        <v>220</v>
      </c>
      <c r="D1102" s="21" t="s">
        <v>59</v>
      </c>
      <c r="E1102" s="21" t="s">
        <v>68</v>
      </c>
      <c r="F1102" s="21" t="s">
        <v>69</v>
      </c>
      <c r="G1102" s="21" t="s">
        <v>62</v>
      </c>
      <c r="H1102" s="21" t="s">
        <v>70</v>
      </c>
      <c r="I1102" s="21" t="s">
        <v>71</v>
      </c>
      <c r="J1102" s="22">
        <v>43649</v>
      </c>
      <c r="K1102" s="23">
        <v>0.44728009259259</v>
      </c>
      <c r="L1102" s="22">
        <v>43649</v>
      </c>
      <c r="M1102" s="23">
        <v>0.44728009259259</v>
      </c>
      <c r="N1102" s="24">
        <v>30</v>
      </c>
      <c r="O1102" s="21" t="s">
        <v>66</v>
      </c>
      <c r="P1102" s="46">
        <f>TotalFix[[#This Row],[Confirmed activ. 3 (ILE03)]]</f>
        <v>30</v>
      </c>
      <c r="Q1102" s="24">
        <v>30</v>
      </c>
      <c r="R1102" s="21" t="s">
        <v>66</v>
      </c>
      <c r="S1102" s="21" t="s">
        <v>72</v>
      </c>
    </row>
    <row r="1103" spans="1:19" s="21" customFormat="1" x14ac:dyDescent="0.35">
      <c r="A1103" s="26">
        <v>1534843</v>
      </c>
      <c r="B1103" s="53">
        <v>411580</v>
      </c>
      <c r="C1103" s="26">
        <f>VLOOKUP(TotalFix[[#This Row],[Order]],'Total Fix by SS'!B:C,2,0)</f>
        <v>220</v>
      </c>
      <c r="D1103" s="21" t="s">
        <v>59</v>
      </c>
      <c r="E1103" s="21" t="s">
        <v>73</v>
      </c>
      <c r="F1103" s="21" t="s">
        <v>61</v>
      </c>
      <c r="G1103" s="21" t="s">
        <v>62</v>
      </c>
      <c r="H1103" s="21" t="s">
        <v>63</v>
      </c>
      <c r="I1103" s="21" t="s">
        <v>74</v>
      </c>
      <c r="J1103" s="22">
        <v>43653</v>
      </c>
      <c r="K1103" s="23">
        <v>0.33084490740741002</v>
      </c>
      <c r="L1103" s="22">
        <v>43653</v>
      </c>
      <c r="M1103" s="23">
        <v>0.51844907407407004</v>
      </c>
      <c r="N1103" s="25">
        <v>4.4589999999999996</v>
      </c>
      <c r="O1103" s="21" t="s">
        <v>77</v>
      </c>
      <c r="P1103" s="46">
        <f>TotalFix[[#This Row],[Confirmed activ. 3 (ILE03)]]*60</f>
        <v>267.53999999999996</v>
      </c>
      <c r="Q1103" s="24">
        <v>200</v>
      </c>
      <c r="R1103" s="21" t="s">
        <v>66</v>
      </c>
      <c r="S1103" s="21" t="s">
        <v>67</v>
      </c>
    </row>
    <row r="1104" spans="1:19" s="21" customFormat="1" x14ac:dyDescent="0.35">
      <c r="A1104" s="26">
        <v>1534843</v>
      </c>
      <c r="B1104" s="53">
        <v>411580</v>
      </c>
      <c r="C1104" s="26">
        <f>VLOOKUP(TotalFix[[#This Row],[Order]],'Total Fix by SS'!B:C,2,0)</f>
        <v>220</v>
      </c>
      <c r="D1104" s="21" t="s">
        <v>59</v>
      </c>
      <c r="E1104" s="21" t="s">
        <v>75</v>
      </c>
      <c r="F1104" s="21" t="s">
        <v>61</v>
      </c>
      <c r="G1104" s="21" t="s">
        <v>62</v>
      </c>
      <c r="H1104" s="21" t="s">
        <v>63</v>
      </c>
      <c r="I1104" s="21" t="s">
        <v>76</v>
      </c>
      <c r="J1104" s="22">
        <v>43655</v>
      </c>
      <c r="K1104" s="23">
        <v>0.33059027777778</v>
      </c>
      <c r="L1104" s="22">
        <v>43661</v>
      </c>
      <c r="M1104" s="23">
        <v>0.65773148148147997</v>
      </c>
      <c r="N1104" s="25">
        <v>31.666</v>
      </c>
      <c r="O1104" s="21" t="s">
        <v>77</v>
      </c>
      <c r="P1104" s="46">
        <f>TotalFix[[#This Row],[Confirmed activ. 3 (ILE03)]]*60</f>
        <v>1899.96</v>
      </c>
      <c r="Q1104" s="24">
        <v>500</v>
      </c>
      <c r="R1104" s="21" t="s">
        <v>66</v>
      </c>
      <c r="S1104" s="21" t="s">
        <v>67</v>
      </c>
    </row>
    <row r="1105" spans="1:19" s="21" customFormat="1" x14ac:dyDescent="0.35">
      <c r="A1105" s="26">
        <v>1534843</v>
      </c>
      <c r="B1105" s="53">
        <v>411580</v>
      </c>
      <c r="C1105" s="26">
        <f>VLOOKUP(TotalFix[[#This Row],[Order]],'Total Fix by SS'!B:C,2,0)</f>
        <v>220</v>
      </c>
      <c r="D1105" s="21" t="s">
        <v>59</v>
      </c>
      <c r="E1105" s="21" t="s">
        <v>78</v>
      </c>
      <c r="F1105" s="21" t="s">
        <v>69</v>
      </c>
      <c r="G1105" s="21" t="s">
        <v>62</v>
      </c>
      <c r="H1105" s="21" t="s">
        <v>70</v>
      </c>
      <c r="I1105" s="21" t="s">
        <v>79</v>
      </c>
      <c r="J1105" s="22">
        <v>43661</v>
      </c>
      <c r="K1105" s="23">
        <v>0.67423611111111004</v>
      </c>
      <c r="L1105" s="22">
        <v>43661</v>
      </c>
      <c r="M1105" s="23">
        <v>0.67423611111111004</v>
      </c>
      <c r="N1105" s="24">
        <v>20</v>
      </c>
      <c r="O1105" s="21" t="s">
        <v>66</v>
      </c>
      <c r="P1105" s="46">
        <f>TotalFix[[#This Row],[Confirmed activ. 3 (ILE03)]]</f>
        <v>20</v>
      </c>
      <c r="Q1105" s="24">
        <v>20</v>
      </c>
      <c r="R1105" s="21" t="s">
        <v>66</v>
      </c>
      <c r="S1105" s="21" t="s">
        <v>72</v>
      </c>
    </row>
    <row r="1106" spans="1:19" s="21" customFormat="1" x14ac:dyDescent="0.35">
      <c r="A1106" s="26">
        <v>1534843</v>
      </c>
      <c r="B1106" s="53">
        <v>411580</v>
      </c>
      <c r="C1106" s="26">
        <f>VLOOKUP(TotalFix[[#This Row],[Order]],'Total Fix by SS'!B:C,2,0)</f>
        <v>220</v>
      </c>
      <c r="D1106" s="21" t="s">
        <v>59</v>
      </c>
      <c r="E1106" s="21" t="s">
        <v>80</v>
      </c>
      <c r="F1106" s="21" t="s">
        <v>69</v>
      </c>
      <c r="G1106" s="21" t="s">
        <v>62</v>
      </c>
      <c r="H1106" s="21" t="s">
        <v>70</v>
      </c>
      <c r="I1106" s="21" t="s">
        <v>81</v>
      </c>
      <c r="J1106" s="22">
        <v>43661</v>
      </c>
      <c r="K1106" s="23">
        <v>0.67430555555556004</v>
      </c>
      <c r="L1106" s="22">
        <v>43661</v>
      </c>
      <c r="M1106" s="23">
        <v>0.67430555555556004</v>
      </c>
      <c r="N1106" s="24">
        <v>20</v>
      </c>
      <c r="O1106" s="21" t="s">
        <v>66</v>
      </c>
      <c r="P1106" s="46">
        <f>TotalFix[[#This Row],[Confirmed activ. 3 (ILE03)]]</f>
        <v>20</v>
      </c>
      <c r="Q1106" s="24">
        <v>20</v>
      </c>
      <c r="R1106" s="21" t="s">
        <v>66</v>
      </c>
      <c r="S1106" s="21" t="s">
        <v>72</v>
      </c>
    </row>
    <row r="1107" spans="1:19" s="21" customFormat="1" x14ac:dyDescent="0.35">
      <c r="A1107" s="26">
        <v>1534843</v>
      </c>
      <c r="B1107" s="53">
        <v>411580</v>
      </c>
      <c r="C1107" s="26">
        <f>VLOOKUP(TotalFix[[#This Row],[Order]],'Total Fix by SS'!B:C,2,0)</f>
        <v>220</v>
      </c>
      <c r="D1107" s="21" t="s">
        <v>59</v>
      </c>
      <c r="E1107" s="21" t="s">
        <v>82</v>
      </c>
      <c r="F1107" s="21" t="s">
        <v>83</v>
      </c>
      <c r="G1107" s="21" t="s">
        <v>62</v>
      </c>
      <c r="H1107" s="21" t="s">
        <v>84</v>
      </c>
      <c r="I1107" s="21" t="s">
        <v>84</v>
      </c>
      <c r="J1107" s="22">
        <v>43661</v>
      </c>
      <c r="K1107" s="23">
        <v>0.68233796296296001</v>
      </c>
      <c r="L1107" s="22">
        <v>43662</v>
      </c>
      <c r="M1107" s="23">
        <v>0.70266203703704</v>
      </c>
      <c r="N1107" s="25">
        <v>143.53</v>
      </c>
      <c r="O1107" s="21" t="s">
        <v>66</v>
      </c>
      <c r="P1107" s="46">
        <f>TotalFix[[#This Row],[Confirmed activ. 3 (ILE03)]]</f>
        <v>143.53</v>
      </c>
      <c r="Q1107" s="24">
        <v>450</v>
      </c>
      <c r="R1107" s="21" t="s">
        <v>66</v>
      </c>
      <c r="S1107" s="21" t="s">
        <v>67</v>
      </c>
    </row>
    <row r="1108" spans="1:19" s="21" customFormat="1" x14ac:dyDescent="0.35">
      <c r="A1108" s="26">
        <v>1534843</v>
      </c>
      <c r="B1108" s="53">
        <v>411580</v>
      </c>
      <c r="C1108" s="26">
        <f>VLOOKUP(TotalFix[[#This Row],[Order]],'Total Fix by SS'!B:C,2,0)</f>
        <v>220</v>
      </c>
      <c r="D1108" s="21" t="s">
        <v>59</v>
      </c>
      <c r="E1108" s="21" t="s">
        <v>85</v>
      </c>
      <c r="F1108" s="21" t="s">
        <v>86</v>
      </c>
      <c r="G1108" s="21" t="s">
        <v>62</v>
      </c>
      <c r="H1108" s="21" t="s">
        <v>87</v>
      </c>
      <c r="I1108" s="21" t="s">
        <v>87</v>
      </c>
      <c r="J1108" s="22">
        <v>43663</v>
      </c>
      <c r="K1108" s="23">
        <v>0.36641203703704001</v>
      </c>
      <c r="L1108" s="22">
        <v>43663</v>
      </c>
      <c r="M1108" s="23">
        <v>0.36641203703704001</v>
      </c>
      <c r="N1108" s="24">
        <v>20</v>
      </c>
      <c r="O1108" s="21" t="s">
        <v>66</v>
      </c>
      <c r="P1108" s="46">
        <f>TotalFix[[#This Row],[Confirmed activ. 3 (ILE03)]]</f>
        <v>20</v>
      </c>
      <c r="Q1108" s="24">
        <v>20</v>
      </c>
      <c r="R1108" s="21" t="s">
        <v>66</v>
      </c>
      <c r="S1108" s="21" t="s">
        <v>72</v>
      </c>
    </row>
    <row r="1109" spans="1:19" s="21" customFormat="1" x14ac:dyDescent="0.35">
      <c r="A1109" s="26">
        <v>1534843</v>
      </c>
      <c r="B1109" s="53">
        <v>411580</v>
      </c>
      <c r="C1109" s="26">
        <f>VLOOKUP(TotalFix[[#This Row],[Order]],'Total Fix by SS'!B:C,2,0)</f>
        <v>220</v>
      </c>
      <c r="D1109" s="21" t="s">
        <v>59</v>
      </c>
      <c r="E1109" s="21" t="s">
        <v>95</v>
      </c>
      <c r="F1109" s="21" t="s">
        <v>61</v>
      </c>
      <c r="G1109" s="21" t="s">
        <v>62</v>
      </c>
      <c r="H1109" s="21" t="s">
        <v>63</v>
      </c>
      <c r="I1109" s="21" t="s">
        <v>96</v>
      </c>
      <c r="J1109" s="22">
        <v>43664</v>
      </c>
      <c r="K1109" s="23">
        <v>0.37010416666667001</v>
      </c>
      <c r="L1109" s="22">
        <v>43664</v>
      </c>
      <c r="M1109" s="23">
        <v>0.60540509259259001</v>
      </c>
      <c r="N1109" s="25">
        <v>48.4</v>
      </c>
      <c r="O1109" s="21" t="s">
        <v>66</v>
      </c>
      <c r="P1109" s="46">
        <f>TotalFix[[#This Row],[Confirmed activ. 3 (ILE03)]]</f>
        <v>48.4</v>
      </c>
      <c r="Q1109" s="24">
        <v>40</v>
      </c>
      <c r="R1109" s="21" t="s">
        <v>66</v>
      </c>
      <c r="S1109" s="21" t="s">
        <v>67</v>
      </c>
    </row>
    <row r="1110" spans="1:19" s="21" customFormat="1" x14ac:dyDescent="0.35">
      <c r="A1110" s="26">
        <v>1534843</v>
      </c>
      <c r="B1110" s="53">
        <v>411580</v>
      </c>
      <c r="C1110" s="26">
        <f>VLOOKUP(TotalFix[[#This Row],[Order]],'Total Fix by SS'!B:C,2,0)</f>
        <v>220</v>
      </c>
      <c r="D1110" s="21" t="s">
        <v>59</v>
      </c>
      <c r="E1110" s="21" t="s">
        <v>97</v>
      </c>
      <c r="F1110" s="21" t="s">
        <v>69</v>
      </c>
      <c r="G1110" s="21" t="s">
        <v>62</v>
      </c>
      <c r="H1110" s="21" t="s">
        <v>70</v>
      </c>
      <c r="I1110" s="21" t="s">
        <v>98</v>
      </c>
      <c r="J1110" s="22">
        <v>43668</v>
      </c>
      <c r="K1110" s="23">
        <v>0.47511574074073998</v>
      </c>
      <c r="L1110" s="22">
        <v>43668</v>
      </c>
      <c r="M1110" s="23">
        <v>0.47511574074073998</v>
      </c>
      <c r="N1110" s="24">
        <v>20</v>
      </c>
      <c r="O1110" s="21" t="s">
        <v>66</v>
      </c>
      <c r="P1110" s="46">
        <f>TotalFix[[#This Row],[Confirmed activ. 3 (ILE03)]]</f>
        <v>20</v>
      </c>
      <c r="Q1110" s="24">
        <v>20</v>
      </c>
      <c r="R1110" s="21" t="s">
        <v>66</v>
      </c>
      <c r="S1110" s="21" t="s">
        <v>72</v>
      </c>
    </row>
    <row r="1111" spans="1:19" s="21" customFormat="1" x14ac:dyDescent="0.35">
      <c r="A1111" s="26">
        <v>1534843</v>
      </c>
      <c r="B1111" s="53">
        <v>411580</v>
      </c>
      <c r="C1111" s="26">
        <f>VLOOKUP(TotalFix[[#This Row],[Order]],'Total Fix by SS'!B:C,2,0)</f>
        <v>220</v>
      </c>
      <c r="D1111" s="21" t="s">
        <v>59</v>
      </c>
      <c r="E1111" s="21" t="s">
        <v>99</v>
      </c>
      <c r="F1111" s="21" t="s">
        <v>69</v>
      </c>
      <c r="G1111" s="21" t="s">
        <v>62</v>
      </c>
      <c r="H1111" s="21" t="s">
        <v>70</v>
      </c>
      <c r="I1111" s="21" t="s">
        <v>100</v>
      </c>
      <c r="J1111" s="22">
        <v>43669</v>
      </c>
      <c r="K1111" s="23">
        <v>0.71509259259258995</v>
      </c>
      <c r="L1111" s="22">
        <v>43669</v>
      </c>
      <c r="M1111" s="23">
        <v>0.71509259259258995</v>
      </c>
      <c r="N1111" s="24">
        <v>50</v>
      </c>
      <c r="O1111" s="21" t="s">
        <v>66</v>
      </c>
      <c r="P1111" s="46">
        <f>TotalFix[[#This Row],[Confirmed activ. 3 (ILE03)]]</f>
        <v>50</v>
      </c>
      <c r="Q1111" s="24">
        <v>50</v>
      </c>
      <c r="R1111" s="21" t="s">
        <v>66</v>
      </c>
      <c r="S1111" s="21" t="s">
        <v>72</v>
      </c>
    </row>
    <row r="1112" spans="1:19" s="21" customFormat="1" x14ac:dyDescent="0.35">
      <c r="A1112" s="26">
        <v>1534843</v>
      </c>
      <c r="B1112" s="53">
        <v>411580</v>
      </c>
      <c r="C1112" s="26">
        <f>VLOOKUP(TotalFix[[#This Row],[Order]],'Total Fix by SS'!B:C,2,0)</f>
        <v>220</v>
      </c>
      <c r="D1112" s="21" t="s">
        <v>59</v>
      </c>
      <c r="E1112" s="21" t="s">
        <v>104</v>
      </c>
      <c r="F1112" s="21" t="s">
        <v>102</v>
      </c>
      <c r="G1112" s="21" t="s">
        <v>105</v>
      </c>
      <c r="H1112" s="21" t="s">
        <v>100</v>
      </c>
      <c r="I1112" s="21" t="s">
        <v>106</v>
      </c>
      <c r="J1112" s="22">
        <v>43670</v>
      </c>
      <c r="K1112" s="23">
        <v>0.66366898148148001</v>
      </c>
      <c r="L1112" s="22">
        <v>43670</v>
      </c>
      <c r="M1112" s="23">
        <v>0.66366898148148001</v>
      </c>
      <c r="N1112" s="24">
        <v>10</v>
      </c>
      <c r="O1112" s="21" t="s">
        <v>66</v>
      </c>
      <c r="P1112" s="46">
        <f>TotalFix[[#This Row],[Confirmed activ. 3 (ILE03)]]</f>
        <v>10</v>
      </c>
      <c r="Q1112" s="24">
        <v>10</v>
      </c>
      <c r="R1112" s="21" t="s">
        <v>66</v>
      </c>
      <c r="S1112" s="21" t="s">
        <v>72</v>
      </c>
    </row>
    <row r="1113" spans="1:19" s="21" customFormat="1" x14ac:dyDescent="0.35">
      <c r="A1113" s="26">
        <v>1534843</v>
      </c>
      <c r="B1113" s="53">
        <v>411580</v>
      </c>
      <c r="C1113" s="26">
        <f>VLOOKUP(TotalFix[[#This Row],[Order]],'Total Fix by SS'!B:C,2,0)</f>
        <v>220</v>
      </c>
      <c r="D1113" s="21" t="s">
        <v>107</v>
      </c>
      <c r="E1113" s="21" t="s">
        <v>60</v>
      </c>
      <c r="F1113" s="21" t="s">
        <v>61</v>
      </c>
      <c r="G1113" s="21" t="s">
        <v>90</v>
      </c>
      <c r="H1113" s="21" t="s">
        <v>63</v>
      </c>
      <c r="I1113" s="21" t="s">
        <v>108</v>
      </c>
      <c r="J1113" s="22">
        <v>43664</v>
      </c>
      <c r="K1113" s="23">
        <v>0.33594907407406999</v>
      </c>
      <c r="L1113" s="22">
        <v>43668</v>
      </c>
      <c r="M1113" s="23">
        <v>0.3719212962963</v>
      </c>
      <c r="N1113" s="25">
        <v>84.186999999999998</v>
      </c>
      <c r="O1113" s="21" t="s">
        <v>77</v>
      </c>
      <c r="P1113" s="46">
        <f>TotalFix[[#This Row],[Confirmed activ. 3 (ILE03)]]*60</f>
        <v>5051.22</v>
      </c>
      <c r="Q1113" s="24">
        <v>1</v>
      </c>
      <c r="R1113" s="21" t="s">
        <v>66</v>
      </c>
      <c r="S1113" s="21" t="s">
        <v>67</v>
      </c>
    </row>
    <row r="1114" spans="1:19" s="21" customFormat="1" x14ac:dyDescent="0.35">
      <c r="A1114" s="26">
        <v>1534843</v>
      </c>
      <c r="B1114" s="53">
        <v>411580</v>
      </c>
      <c r="C1114" s="26">
        <f>VLOOKUP(TotalFix[[#This Row],[Order]],'Total Fix by SS'!B:C,2,0)</f>
        <v>220</v>
      </c>
      <c r="D1114" s="21" t="s">
        <v>109</v>
      </c>
      <c r="E1114" s="21" t="s">
        <v>82</v>
      </c>
      <c r="F1114" s="21" t="s">
        <v>83</v>
      </c>
      <c r="G1114" s="21" t="s">
        <v>90</v>
      </c>
      <c r="H1114" s="21" t="s">
        <v>84</v>
      </c>
      <c r="I1114" s="21" t="s">
        <v>110</v>
      </c>
      <c r="J1114" s="22"/>
      <c r="K1114" s="23">
        <v>0</v>
      </c>
      <c r="L1114" s="22"/>
      <c r="M1114" s="23">
        <v>0</v>
      </c>
      <c r="N1114" s="25">
        <v>0</v>
      </c>
      <c r="O1114" s="21" t="s">
        <v>93</v>
      </c>
      <c r="P1114" s="46"/>
      <c r="Q1114" s="24">
        <v>5</v>
      </c>
      <c r="R1114" s="21" t="s">
        <v>66</v>
      </c>
      <c r="S1114" s="21" t="s">
        <v>94</v>
      </c>
    </row>
    <row r="1115" spans="1:19" s="21" customFormat="1" x14ac:dyDescent="0.35">
      <c r="A1115" s="26">
        <v>1534843</v>
      </c>
      <c r="B1115" s="53">
        <v>411580</v>
      </c>
      <c r="C1115" s="26">
        <f>VLOOKUP(TotalFix[[#This Row],[Order]],'Total Fix by SS'!B:C,2,0)</f>
        <v>220</v>
      </c>
      <c r="D1115" s="21" t="s">
        <v>133</v>
      </c>
      <c r="E1115" s="21" t="s">
        <v>82</v>
      </c>
      <c r="F1115" s="21" t="s">
        <v>83</v>
      </c>
      <c r="G1115" s="21" t="s">
        <v>90</v>
      </c>
      <c r="H1115" s="21" t="s">
        <v>84</v>
      </c>
      <c r="I1115" s="21" t="s">
        <v>134</v>
      </c>
      <c r="J1115" s="22"/>
      <c r="K1115" s="23">
        <v>0</v>
      </c>
      <c r="L1115" s="22"/>
      <c r="M1115" s="23">
        <v>0</v>
      </c>
      <c r="N1115" s="25">
        <v>0</v>
      </c>
      <c r="O1115" s="21" t="s">
        <v>93</v>
      </c>
      <c r="P1115" s="46"/>
      <c r="Q1115" s="24">
        <v>5</v>
      </c>
      <c r="R1115" s="21" t="s">
        <v>66</v>
      </c>
      <c r="S1115" s="21" t="s">
        <v>94</v>
      </c>
    </row>
    <row r="1116" spans="1:19" s="21" customFormat="1" x14ac:dyDescent="0.35">
      <c r="A1116" s="26">
        <v>1534843</v>
      </c>
      <c r="B1116" s="53">
        <v>411580</v>
      </c>
      <c r="C1116" s="26">
        <f>VLOOKUP(TotalFix[[#This Row],[Order]],'Total Fix by SS'!B:C,2,0)</f>
        <v>220</v>
      </c>
      <c r="D1116" s="21" t="s">
        <v>135</v>
      </c>
      <c r="E1116" s="21" t="s">
        <v>82</v>
      </c>
      <c r="F1116" s="21" t="s">
        <v>83</v>
      </c>
      <c r="G1116" s="21" t="s">
        <v>90</v>
      </c>
      <c r="H1116" s="21" t="s">
        <v>84</v>
      </c>
      <c r="I1116" s="21" t="s">
        <v>136</v>
      </c>
      <c r="J1116" s="22"/>
      <c r="K1116" s="23">
        <v>0</v>
      </c>
      <c r="L1116" s="22"/>
      <c r="M1116" s="23">
        <v>0</v>
      </c>
      <c r="N1116" s="25">
        <v>0</v>
      </c>
      <c r="O1116" s="21" t="s">
        <v>93</v>
      </c>
      <c r="P1116" s="46"/>
      <c r="Q1116" s="24">
        <v>5</v>
      </c>
      <c r="R1116" s="21" t="s">
        <v>66</v>
      </c>
      <c r="S1116" s="21" t="s">
        <v>94</v>
      </c>
    </row>
    <row r="1117" spans="1:19" s="21" customFormat="1" x14ac:dyDescent="0.35">
      <c r="A1117" s="26">
        <v>1534843</v>
      </c>
      <c r="B1117" s="53">
        <v>411580</v>
      </c>
      <c r="C1117" s="26">
        <f>VLOOKUP(TotalFix[[#This Row],[Order]],'Total Fix by SS'!B:C,2,0)</f>
        <v>220</v>
      </c>
      <c r="D1117" s="21" t="s">
        <v>137</v>
      </c>
      <c r="E1117" s="21" t="s">
        <v>73</v>
      </c>
      <c r="F1117" s="21" t="s">
        <v>89</v>
      </c>
      <c r="G1117" s="21" t="s">
        <v>90</v>
      </c>
      <c r="H1117" s="21" t="s">
        <v>91</v>
      </c>
      <c r="I1117" s="21" t="s">
        <v>138</v>
      </c>
      <c r="J1117" s="22"/>
      <c r="K1117" s="23">
        <v>0</v>
      </c>
      <c r="L1117" s="22"/>
      <c r="M1117" s="23">
        <v>0</v>
      </c>
      <c r="N1117" s="25">
        <v>0</v>
      </c>
      <c r="O1117" s="21" t="s">
        <v>93</v>
      </c>
      <c r="P1117" s="46"/>
      <c r="Q1117" s="24">
        <v>5</v>
      </c>
      <c r="R1117" s="21" t="s">
        <v>66</v>
      </c>
      <c r="S1117" s="21" t="s">
        <v>94</v>
      </c>
    </row>
    <row r="1118" spans="1:19" s="21" customFormat="1" x14ac:dyDescent="0.35">
      <c r="A1118" s="26">
        <v>1534844</v>
      </c>
      <c r="B1118" s="53">
        <v>411581</v>
      </c>
      <c r="C1118" s="26">
        <f>VLOOKUP(TotalFix[[#This Row],[Order]],'Total Fix by SS'!B:C,2,0)</f>
        <v>220</v>
      </c>
      <c r="D1118" s="21" t="s">
        <v>59</v>
      </c>
      <c r="E1118" s="21" t="s">
        <v>60</v>
      </c>
      <c r="F1118" s="21" t="s">
        <v>61</v>
      </c>
      <c r="G1118" s="21" t="s">
        <v>62</v>
      </c>
      <c r="H1118" s="21" t="s">
        <v>63</v>
      </c>
      <c r="I1118" s="21" t="s">
        <v>139</v>
      </c>
      <c r="J1118" s="22">
        <v>43653</v>
      </c>
      <c r="K1118" s="23">
        <v>0.51600694444443995</v>
      </c>
      <c r="L1118" s="22">
        <v>43653</v>
      </c>
      <c r="M1118" s="23">
        <v>0.51844907407407004</v>
      </c>
      <c r="N1118" s="24">
        <v>56</v>
      </c>
      <c r="O1118" s="21" t="s">
        <v>65</v>
      </c>
      <c r="P1118" s="46">
        <f>TotalFix[[#This Row],[Confirmed activ. 3 (ILE03)]]/60</f>
        <v>0.93333333333333335</v>
      </c>
      <c r="Q1118" s="24">
        <v>20</v>
      </c>
      <c r="R1118" s="21" t="s">
        <v>66</v>
      </c>
      <c r="S1118" s="21" t="s">
        <v>67</v>
      </c>
    </row>
    <row r="1119" spans="1:19" s="21" customFormat="1" x14ac:dyDescent="0.35">
      <c r="A1119" s="26">
        <v>1534844</v>
      </c>
      <c r="B1119" s="53">
        <v>411581</v>
      </c>
      <c r="C1119" s="26">
        <f>VLOOKUP(TotalFix[[#This Row],[Order]],'Total Fix by SS'!B:C,2,0)</f>
        <v>220</v>
      </c>
      <c r="D1119" s="21" t="s">
        <v>59</v>
      </c>
      <c r="E1119" s="21" t="s">
        <v>68</v>
      </c>
      <c r="F1119" s="21" t="s">
        <v>69</v>
      </c>
      <c r="G1119" s="21" t="s">
        <v>62</v>
      </c>
      <c r="H1119" s="21" t="s">
        <v>70</v>
      </c>
      <c r="I1119" s="21" t="s">
        <v>71</v>
      </c>
      <c r="J1119" s="22">
        <v>43653</v>
      </c>
      <c r="K1119" s="23">
        <v>0.57616898148147999</v>
      </c>
      <c r="L1119" s="22">
        <v>43653</v>
      </c>
      <c r="M1119" s="23">
        <v>0.57616898148147999</v>
      </c>
      <c r="N1119" s="24">
        <v>30</v>
      </c>
      <c r="O1119" s="21" t="s">
        <v>66</v>
      </c>
      <c r="P1119" s="46">
        <f>TotalFix[[#This Row],[Confirmed activ. 3 (ILE03)]]</f>
        <v>30</v>
      </c>
      <c r="Q1119" s="24">
        <v>30</v>
      </c>
      <c r="R1119" s="21" t="s">
        <v>66</v>
      </c>
      <c r="S1119" s="21" t="s">
        <v>72</v>
      </c>
    </row>
    <row r="1120" spans="1:19" s="21" customFormat="1" x14ac:dyDescent="0.35">
      <c r="A1120" s="26">
        <v>1534844</v>
      </c>
      <c r="B1120" s="53">
        <v>411581</v>
      </c>
      <c r="C1120" s="26">
        <f>VLOOKUP(TotalFix[[#This Row],[Order]],'Total Fix by SS'!B:C,2,0)</f>
        <v>220</v>
      </c>
      <c r="D1120" s="21" t="s">
        <v>59</v>
      </c>
      <c r="E1120" s="21" t="s">
        <v>73</v>
      </c>
      <c r="F1120" s="21" t="s">
        <v>61</v>
      </c>
      <c r="G1120" s="21" t="s">
        <v>62</v>
      </c>
      <c r="H1120" s="21" t="s">
        <v>63</v>
      </c>
      <c r="I1120" s="21" t="s">
        <v>74</v>
      </c>
      <c r="J1120" s="22">
        <v>43654</v>
      </c>
      <c r="K1120" s="23">
        <v>0.31940972222222003</v>
      </c>
      <c r="L1120" s="22">
        <v>43656</v>
      </c>
      <c r="M1120" s="23">
        <v>0.45605324074074</v>
      </c>
      <c r="N1120" s="25">
        <v>27.047999999999998</v>
      </c>
      <c r="O1120" s="21" t="s">
        <v>77</v>
      </c>
      <c r="P1120" s="46">
        <f>TotalFix[[#This Row],[Confirmed activ. 3 (ILE03)]]*60</f>
        <v>1622.8799999999999</v>
      </c>
      <c r="Q1120" s="24">
        <v>200</v>
      </c>
      <c r="R1120" s="21" t="s">
        <v>66</v>
      </c>
      <c r="S1120" s="21" t="s">
        <v>67</v>
      </c>
    </row>
    <row r="1121" spans="1:19" s="21" customFormat="1" x14ac:dyDescent="0.35">
      <c r="A1121" s="26">
        <v>1534844</v>
      </c>
      <c r="B1121" s="53">
        <v>411581</v>
      </c>
      <c r="C1121" s="26">
        <f>VLOOKUP(TotalFix[[#This Row],[Order]],'Total Fix by SS'!B:C,2,0)</f>
        <v>220</v>
      </c>
      <c r="D1121" s="21" t="s">
        <v>59</v>
      </c>
      <c r="E1121" s="21" t="s">
        <v>75</v>
      </c>
      <c r="F1121" s="21" t="s">
        <v>61</v>
      </c>
      <c r="G1121" s="21" t="s">
        <v>62</v>
      </c>
      <c r="H1121" s="21" t="s">
        <v>63</v>
      </c>
      <c r="I1121" s="21" t="s">
        <v>76</v>
      </c>
      <c r="J1121" s="22">
        <v>43656</v>
      </c>
      <c r="K1121" s="23">
        <v>0.45643518518519</v>
      </c>
      <c r="L1121" s="22">
        <v>43660</v>
      </c>
      <c r="M1121" s="23">
        <v>0.75065972222221999</v>
      </c>
      <c r="N1121" s="25">
        <v>22.155999999999999</v>
      </c>
      <c r="O1121" s="21" t="s">
        <v>77</v>
      </c>
      <c r="P1121" s="46">
        <f>TotalFix[[#This Row],[Confirmed activ. 3 (ILE03)]]*60</f>
        <v>1329.36</v>
      </c>
      <c r="Q1121" s="24">
        <v>500</v>
      </c>
      <c r="R1121" s="21" t="s">
        <v>66</v>
      </c>
      <c r="S1121" s="21" t="s">
        <v>67</v>
      </c>
    </row>
    <row r="1122" spans="1:19" s="21" customFormat="1" x14ac:dyDescent="0.35">
      <c r="A1122" s="26">
        <v>1534844</v>
      </c>
      <c r="B1122" s="53">
        <v>411581</v>
      </c>
      <c r="C1122" s="26">
        <f>VLOOKUP(TotalFix[[#This Row],[Order]],'Total Fix by SS'!B:C,2,0)</f>
        <v>220</v>
      </c>
      <c r="D1122" s="21" t="s">
        <v>59</v>
      </c>
      <c r="E1122" s="21" t="s">
        <v>78</v>
      </c>
      <c r="F1122" s="21" t="s">
        <v>69</v>
      </c>
      <c r="G1122" s="21" t="s">
        <v>62</v>
      </c>
      <c r="H1122" s="21" t="s">
        <v>70</v>
      </c>
      <c r="I1122" s="21" t="s">
        <v>79</v>
      </c>
      <c r="J1122" s="22">
        <v>43661</v>
      </c>
      <c r="K1122" s="23">
        <v>0.42780092592593</v>
      </c>
      <c r="L1122" s="22">
        <v>43661</v>
      </c>
      <c r="M1122" s="23">
        <v>0.42780092592593</v>
      </c>
      <c r="N1122" s="24">
        <v>20</v>
      </c>
      <c r="O1122" s="21" t="s">
        <v>66</v>
      </c>
      <c r="P1122" s="46">
        <f>TotalFix[[#This Row],[Confirmed activ. 3 (ILE03)]]</f>
        <v>20</v>
      </c>
      <c r="Q1122" s="24">
        <v>20</v>
      </c>
      <c r="R1122" s="21" t="s">
        <v>66</v>
      </c>
      <c r="S1122" s="21" t="s">
        <v>72</v>
      </c>
    </row>
    <row r="1123" spans="1:19" s="21" customFormat="1" x14ac:dyDescent="0.35">
      <c r="A1123" s="26">
        <v>1534844</v>
      </c>
      <c r="B1123" s="53">
        <v>411581</v>
      </c>
      <c r="C1123" s="26">
        <f>VLOOKUP(TotalFix[[#This Row],[Order]],'Total Fix by SS'!B:C,2,0)</f>
        <v>220</v>
      </c>
      <c r="D1123" s="21" t="s">
        <v>59</v>
      </c>
      <c r="E1123" s="21" t="s">
        <v>80</v>
      </c>
      <c r="F1123" s="21" t="s">
        <v>69</v>
      </c>
      <c r="G1123" s="21" t="s">
        <v>62</v>
      </c>
      <c r="H1123" s="21" t="s">
        <v>70</v>
      </c>
      <c r="I1123" s="21" t="s">
        <v>81</v>
      </c>
      <c r="J1123" s="22">
        <v>43661</v>
      </c>
      <c r="K1123" s="23">
        <v>0.45839120370370001</v>
      </c>
      <c r="L1123" s="22">
        <v>43661</v>
      </c>
      <c r="M1123" s="23">
        <v>0.45839120370370001</v>
      </c>
      <c r="N1123" s="24">
        <v>20</v>
      </c>
      <c r="O1123" s="21" t="s">
        <v>66</v>
      </c>
      <c r="P1123" s="46">
        <f>TotalFix[[#This Row],[Confirmed activ. 3 (ILE03)]]</f>
        <v>20</v>
      </c>
      <c r="Q1123" s="24">
        <v>20</v>
      </c>
      <c r="R1123" s="21" t="s">
        <v>66</v>
      </c>
      <c r="S1123" s="21" t="s">
        <v>72</v>
      </c>
    </row>
    <row r="1124" spans="1:19" s="21" customFormat="1" x14ac:dyDescent="0.35">
      <c r="A1124" s="26">
        <v>1534844</v>
      </c>
      <c r="B1124" s="53">
        <v>411581</v>
      </c>
      <c r="C1124" s="26">
        <f>VLOOKUP(TotalFix[[#This Row],[Order]],'Total Fix by SS'!B:C,2,0)</f>
        <v>220</v>
      </c>
      <c r="D1124" s="21" t="s">
        <v>59</v>
      </c>
      <c r="E1124" s="21" t="s">
        <v>82</v>
      </c>
      <c r="F1124" s="21" t="s">
        <v>83</v>
      </c>
      <c r="G1124" s="21" t="s">
        <v>62</v>
      </c>
      <c r="H1124" s="21" t="s">
        <v>84</v>
      </c>
      <c r="I1124" s="21" t="s">
        <v>84</v>
      </c>
      <c r="J1124" s="22">
        <v>43661</v>
      </c>
      <c r="K1124" s="23">
        <v>0.58512731481480995</v>
      </c>
      <c r="L1124" s="22">
        <v>43661</v>
      </c>
      <c r="M1124" s="23">
        <v>0.91041666666666998</v>
      </c>
      <c r="N1124" s="25">
        <v>4.9269999999999996</v>
      </c>
      <c r="O1124" s="21" t="s">
        <v>77</v>
      </c>
      <c r="P1124" s="46">
        <f>TotalFix[[#This Row],[Confirmed activ. 3 (ILE03)]]*60</f>
        <v>295.62</v>
      </c>
      <c r="Q1124" s="24">
        <v>450</v>
      </c>
      <c r="R1124" s="21" t="s">
        <v>66</v>
      </c>
      <c r="S1124" s="21" t="s">
        <v>67</v>
      </c>
    </row>
    <row r="1125" spans="1:19" s="21" customFormat="1" x14ac:dyDescent="0.35">
      <c r="A1125" s="26">
        <v>1534844</v>
      </c>
      <c r="B1125" s="53">
        <v>411581</v>
      </c>
      <c r="C1125" s="26">
        <f>VLOOKUP(TotalFix[[#This Row],[Order]],'Total Fix by SS'!B:C,2,0)</f>
        <v>220</v>
      </c>
      <c r="D1125" s="21" t="s">
        <v>59</v>
      </c>
      <c r="E1125" s="21" t="s">
        <v>85</v>
      </c>
      <c r="F1125" s="21" t="s">
        <v>86</v>
      </c>
      <c r="G1125" s="21" t="s">
        <v>62</v>
      </c>
      <c r="H1125" s="21" t="s">
        <v>87</v>
      </c>
      <c r="I1125" s="21" t="s">
        <v>87</v>
      </c>
      <c r="J1125" s="22">
        <v>43662</v>
      </c>
      <c r="K1125" s="23">
        <v>0.33115740740741001</v>
      </c>
      <c r="L1125" s="22">
        <v>43662</v>
      </c>
      <c r="M1125" s="23">
        <v>0.33115740740741001</v>
      </c>
      <c r="N1125" s="24">
        <v>20</v>
      </c>
      <c r="O1125" s="21" t="s">
        <v>66</v>
      </c>
      <c r="P1125" s="46">
        <f>TotalFix[[#This Row],[Confirmed activ. 3 (ILE03)]]</f>
        <v>20</v>
      </c>
      <c r="Q1125" s="24">
        <v>20</v>
      </c>
      <c r="R1125" s="21" t="s">
        <v>66</v>
      </c>
      <c r="S1125" s="21" t="s">
        <v>72</v>
      </c>
    </row>
    <row r="1126" spans="1:19" s="21" customFormat="1" x14ac:dyDescent="0.35">
      <c r="A1126" s="26">
        <v>1534844</v>
      </c>
      <c r="B1126" s="53">
        <v>411581</v>
      </c>
      <c r="C1126" s="26">
        <f>VLOOKUP(TotalFix[[#This Row],[Order]],'Total Fix by SS'!B:C,2,0)</f>
        <v>220</v>
      </c>
      <c r="D1126" s="21" t="s">
        <v>59</v>
      </c>
      <c r="E1126" s="21" t="s">
        <v>88</v>
      </c>
      <c r="F1126" s="21" t="s">
        <v>89</v>
      </c>
      <c r="G1126" s="21" t="s">
        <v>90</v>
      </c>
      <c r="H1126" s="21" t="s">
        <v>91</v>
      </c>
      <c r="I1126" s="21" t="s">
        <v>92</v>
      </c>
      <c r="J1126" s="22"/>
      <c r="K1126" s="23">
        <v>0</v>
      </c>
      <c r="L1126" s="22"/>
      <c r="M1126" s="23">
        <v>0</v>
      </c>
      <c r="N1126" s="25">
        <v>0</v>
      </c>
      <c r="O1126" s="21" t="s">
        <v>93</v>
      </c>
      <c r="P1126" s="46"/>
      <c r="Q1126" s="24">
        <v>0</v>
      </c>
      <c r="R1126" s="21" t="s">
        <v>66</v>
      </c>
      <c r="S1126" s="21" t="s">
        <v>94</v>
      </c>
    </row>
    <row r="1127" spans="1:19" s="21" customFormat="1" x14ac:dyDescent="0.35">
      <c r="A1127" s="26">
        <v>1534844</v>
      </c>
      <c r="B1127" s="53">
        <v>411581</v>
      </c>
      <c r="C1127" s="26">
        <f>VLOOKUP(TotalFix[[#This Row],[Order]],'Total Fix by SS'!B:C,2,0)</f>
        <v>220</v>
      </c>
      <c r="D1127" s="21" t="s">
        <v>59</v>
      </c>
      <c r="E1127" s="21" t="s">
        <v>95</v>
      </c>
      <c r="F1127" s="21" t="s">
        <v>61</v>
      </c>
      <c r="G1127" s="21" t="s">
        <v>62</v>
      </c>
      <c r="H1127" s="21" t="s">
        <v>63</v>
      </c>
      <c r="I1127" s="21" t="s">
        <v>96</v>
      </c>
      <c r="J1127" s="22">
        <v>43664</v>
      </c>
      <c r="K1127" s="23">
        <v>0.37010416666667001</v>
      </c>
      <c r="L1127" s="22">
        <v>43664</v>
      </c>
      <c r="M1127" s="23">
        <v>0.60540509259259001</v>
      </c>
      <c r="N1127" s="25">
        <v>48.4</v>
      </c>
      <c r="O1127" s="21" t="s">
        <v>66</v>
      </c>
      <c r="P1127" s="46">
        <f>TotalFix[[#This Row],[Confirmed activ. 3 (ILE03)]]</f>
        <v>48.4</v>
      </c>
      <c r="Q1127" s="24">
        <v>40</v>
      </c>
      <c r="R1127" s="21" t="s">
        <v>66</v>
      </c>
      <c r="S1127" s="21" t="s">
        <v>67</v>
      </c>
    </row>
    <row r="1128" spans="1:19" s="21" customFormat="1" x14ac:dyDescent="0.35">
      <c r="A1128" s="26">
        <v>1534844</v>
      </c>
      <c r="B1128" s="53">
        <v>411581</v>
      </c>
      <c r="C1128" s="26">
        <f>VLOOKUP(TotalFix[[#This Row],[Order]],'Total Fix by SS'!B:C,2,0)</f>
        <v>220</v>
      </c>
      <c r="D1128" s="21" t="s">
        <v>59</v>
      </c>
      <c r="E1128" s="21" t="s">
        <v>97</v>
      </c>
      <c r="F1128" s="21" t="s">
        <v>69</v>
      </c>
      <c r="G1128" s="21" t="s">
        <v>62</v>
      </c>
      <c r="H1128" s="21" t="s">
        <v>70</v>
      </c>
      <c r="I1128" s="21" t="s">
        <v>98</v>
      </c>
      <c r="J1128" s="22">
        <v>43668</v>
      </c>
      <c r="K1128" s="23">
        <v>0.36023148148147999</v>
      </c>
      <c r="L1128" s="22">
        <v>43668</v>
      </c>
      <c r="M1128" s="23">
        <v>0.36023148148147999</v>
      </c>
      <c r="N1128" s="24">
        <v>20</v>
      </c>
      <c r="O1128" s="21" t="s">
        <v>66</v>
      </c>
      <c r="P1128" s="46">
        <f>TotalFix[[#This Row],[Confirmed activ. 3 (ILE03)]]</f>
        <v>20</v>
      </c>
      <c r="Q1128" s="24">
        <v>20</v>
      </c>
      <c r="R1128" s="21" t="s">
        <v>66</v>
      </c>
      <c r="S1128" s="21" t="s">
        <v>72</v>
      </c>
    </row>
    <row r="1129" spans="1:19" s="21" customFormat="1" x14ac:dyDescent="0.35">
      <c r="A1129" s="26">
        <v>1534844</v>
      </c>
      <c r="B1129" s="53">
        <v>411581</v>
      </c>
      <c r="C1129" s="26">
        <f>VLOOKUP(TotalFix[[#This Row],[Order]],'Total Fix by SS'!B:C,2,0)</f>
        <v>220</v>
      </c>
      <c r="D1129" s="21" t="s">
        <v>59</v>
      </c>
      <c r="E1129" s="21" t="s">
        <v>99</v>
      </c>
      <c r="F1129" s="21" t="s">
        <v>69</v>
      </c>
      <c r="G1129" s="21" t="s">
        <v>62</v>
      </c>
      <c r="H1129" s="21" t="s">
        <v>70</v>
      </c>
      <c r="I1129" s="21" t="s">
        <v>100</v>
      </c>
      <c r="J1129" s="22">
        <v>43668</v>
      </c>
      <c r="K1129" s="23">
        <v>0.36032407407407002</v>
      </c>
      <c r="L1129" s="22">
        <v>43668</v>
      </c>
      <c r="M1129" s="23">
        <v>0.36032407407407002</v>
      </c>
      <c r="N1129" s="24">
        <v>50</v>
      </c>
      <c r="O1129" s="21" t="s">
        <v>66</v>
      </c>
      <c r="P1129" s="46">
        <f>TotalFix[[#This Row],[Confirmed activ. 3 (ILE03)]]</f>
        <v>50</v>
      </c>
      <c r="Q1129" s="24">
        <v>50</v>
      </c>
      <c r="R1129" s="21" t="s">
        <v>66</v>
      </c>
      <c r="S1129" s="21" t="s">
        <v>72</v>
      </c>
    </row>
    <row r="1130" spans="1:19" s="21" customFormat="1" x14ac:dyDescent="0.35">
      <c r="A1130" s="26">
        <v>1534844</v>
      </c>
      <c r="B1130" s="53">
        <v>411581</v>
      </c>
      <c r="C1130" s="26">
        <f>VLOOKUP(TotalFix[[#This Row],[Order]],'Total Fix by SS'!B:C,2,0)</f>
        <v>220</v>
      </c>
      <c r="D1130" s="21" t="s">
        <v>59</v>
      </c>
      <c r="E1130" s="21" t="s">
        <v>101</v>
      </c>
      <c r="F1130" s="21" t="s">
        <v>102</v>
      </c>
      <c r="G1130" s="21" t="s">
        <v>62</v>
      </c>
      <c r="H1130" s="21" t="s">
        <v>100</v>
      </c>
      <c r="I1130" s="21" t="s">
        <v>103</v>
      </c>
      <c r="J1130" s="22">
        <v>43669</v>
      </c>
      <c r="K1130" s="23">
        <v>0.60184027777778004</v>
      </c>
      <c r="L1130" s="22">
        <v>43669</v>
      </c>
      <c r="M1130" s="23">
        <v>0.60184027777778004</v>
      </c>
      <c r="N1130" s="24">
        <v>10</v>
      </c>
      <c r="O1130" s="21" t="s">
        <v>66</v>
      </c>
      <c r="P1130" s="46">
        <f>TotalFix[[#This Row],[Confirmed activ. 3 (ILE03)]]</f>
        <v>10</v>
      </c>
      <c r="Q1130" s="24">
        <v>10</v>
      </c>
      <c r="R1130" s="21" t="s">
        <v>66</v>
      </c>
      <c r="S1130" s="21" t="s">
        <v>72</v>
      </c>
    </row>
    <row r="1131" spans="1:19" s="21" customFormat="1" x14ac:dyDescent="0.35">
      <c r="A1131" s="26">
        <v>1534844</v>
      </c>
      <c r="B1131" s="53">
        <v>411581</v>
      </c>
      <c r="C1131" s="26">
        <f>VLOOKUP(TotalFix[[#This Row],[Order]],'Total Fix by SS'!B:C,2,0)</f>
        <v>220</v>
      </c>
      <c r="D1131" s="21" t="s">
        <v>59</v>
      </c>
      <c r="E1131" s="21" t="s">
        <v>104</v>
      </c>
      <c r="F1131" s="21" t="s">
        <v>102</v>
      </c>
      <c r="G1131" s="21" t="s">
        <v>105</v>
      </c>
      <c r="H1131" s="21" t="s">
        <v>100</v>
      </c>
      <c r="I1131" s="21" t="s">
        <v>106</v>
      </c>
      <c r="J1131" s="22">
        <v>43670</v>
      </c>
      <c r="K1131" s="23">
        <v>0.39690972222221998</v>
      </c>
      <c r="L1131" s="22">
        <v>43670</v>
      </c>
      <c r="M1131" s="23">
        <v>0.39690972222221998</v>
      </c>
      <c r="N1131" s="24">
        <v>10</v>
      </c>
      <c r="O1131" s="21" t="s">
        <v>66</v>
      </c>
      <c r="P1131" s="46">
        <f>TotalFix[[#This Row],[Confirmed activ. 3 (ILE03)]]</f>
        <v>10</v>
      </c>
      <c r="Q1131" s="24">
        <v>10</v>
      </c>
      <c r="R1131" s="21" t="s">
        <v>66</v>
      </c>
      <c r="S1131" s="21" t="s">
        <v>67</v>
      </c>
    </row>
    <row r="1132" spans="1:19" s="21" customFormat="1" x14ac:dyDescent="0.35">
      <c r="A1132" s="26">
        <v>1534844</v>
      </c>
      <c r="B1132" s="53">
        <v>411581</v>
      </c>
      <c r="C1132" s="26">
        <f>VLOOKUP(TotalFix[[#This Row],[Order]],'Total Fix by SS'!B:C,2,0)</f>
        <v>220</v>
      </c>
      <c r="D1132" s="21" t="s">
        <v>107</v>
      </c>
      <c r="E1132" s="21" t="s">
        <v>60</v>
      </c>
      <c r="F1132" s="21" t="s">
        <v>61</v>
      </c>
      <c r="G1132" s="21" t="s">
        <v>90</v>
      </c>
      <c r="H1132" s="21" t="s">
        <v>63</v>
      </c>
      <c r="I1132" s="21" t="s">
        <v>108</v>
      </c>
      <c r="J1132" s="22">
        <v>43654</v>
      </c>
      <c r="K1132" s="23">
        <v>0.31726851851852</v>
      </c>
      <c r="L1132" s="22">
        <v>43654</v>
      </c>
      <c r="M1132" s="23">
        <v>0.62254629629629998</v>
      </c>
      <c r="N1132" s="25">
        <v>14.634</v>
      </c>
      <c r="O1132" s="21" t="s">
        <v>77</v>
      </c>
      <c r="P1132" s="46">
        <f>TotalFix[[#This Row],[Confirmed activ. 3 (ILE03)]]*60</f>
        <v>878.04</v>
      </c>
      <c r="Q1132" s="24">
        <v>1</v>
      </c>
      <c r="R1132" s="21" t="s">
        <v>66</v>
      </c>
      <c r="S1132" s="21" t="s">
        <v>67</v>
      </c>
    </row>
    <row r="1133" spans="1:19" s="21" customFormat="1" x14ac:dyDescent="0.35">
      <c r="A1133" s="26">
        <v>1534844</v>
      </c>
      <c r="B1133" s="53">
        <v>411581</v>
      </c>
      <c r="C1133" s="26">
        <f>VLOOKUP(TotalFix[[#This Row],[Order]],'Total Fix by SS'!B:C,2,0)</f>
        <v>220</v>
      </c>
      <c r="D1133" s="21" t="s">
        <v>109</v>
      </c>
      <c r="E1133" s="21" t="s">
        <v>82</v>
      </c>
      <c r="F1133" s="21" t="s">
        <v>83</v>
      </c>
      <c r="G1133" s="21" t="s">
        <v>90</v>
      </c>
      <c r="H1133" s="21" t="s">
        <v>84</v>
      </c>
      <c r="I1133" s="21" t="s">
        <v>110</v>
      </c>
      <c r="J1133" s="22"/>
      <c r="K1133" s="23">
        <v>0</v>
      </c>
      <c r="L1133" s="22"/>
      <c r="M1133" s="23">
        <v>0</v>
      </c>
      <c r="N1133" s="25">
        <v>0</v>
      </c>
      <c r="O1133" s="21" t="s">
        <v>93</v>
      </c>
      <c r="P1133" s="46"/>
      <c r="Q1133" s="24">
        <v>5</v>
      </c>
      <c r="R1133" s="21" t="s">
        <v>66</v>
      </c>
      <c r="S1133" s="21" t="s">
        <v>94</v>
      </c>
    </row>
    <row r="1134" spans="1:19" s="21" customFormat="1" x14ac:dyDescent="0.35">
      <c r="A1134" s="26">
        <v>1534847</v>
      </c>
      <c r="B1134" s="53">
        <v>411581</v>
      </c>
      <c r="C1134" s="26">
        <f>VLOOKUP(TotalFix[[#This Row],[Order]],'Total Fix by SS'!B:C,2,0)</f>
        <v>220</v>
      </c>
      <c r="D1134" s="21" t="s">
        <v>59</v>
      </c>
      <c r="E1134" s="21" t="s">
        <v>60</v>
      </c>
      <c r="F1134" s="21" t="s">
        <v>61</v>
      </c>
      <c r="G1134" s="21" t="s">
        <v>62</v>
      </c>
      <c r="H1134" s="21" t="s">
        <v>63</v>
      </c>
      <c r="I1134" s="21" t="s">
        <v>64</v>
      </c>
      <c r="J1134" s="22">
        <v>43649</v>
      </c>
      <c r="K1134" s="23">
        <v>0.37371527777778002</v>
      </c>
      <c r="L1134" s="22">
        <v>43649</v>
      </c>
      <c r="M1134" s="23">
        <v>0.3778125</v>
      </c>
      <c r="N1134" s="25">
        <v>1.4830000000000001</v>
      </c>
      <c r="O1134" s="21" t="s">
        <v>66</v>
      </c>
      <c r="P1134" s="46">
        <f>TotalFix[[#This Row],[Confirmed activ. 3 (ILE03)]]</f>
        <v>1.4830000000000001</v>
      </c>
      <c r="Q1134" s="24">
        <v>20</v>
      </c>
      <c r="R1134" s="21" t="s">
        <v>66</v>
      </c>
      <c r="S1134" s="21" t="s">
        <v>67</v>
      </c>
    </row>
    <row r="1135" spans="1:19" s="21" customFormat="1" x14ac:dyDescent="0.35">
      <c r="A1135" s="26">
        <v>1534847</v>
      </c>
      <c r="B1135" s="53">
        <v>411581</v>
      </c>
      <c r="C1135" s="26">
        <f>VLOOKUP(TotalFix[[#This Row],[Order]],'Total Fix by SS'!B:C,2,0)</f>
        <v>220</v>
      </c>
      <c r="D1135" s="21" t="s">
        <v>59</v>
      </c>
      <c r="E1135" s="21" t="s">
        <v>68</v>
      </c>
      <c r="F1135" s="21" t="s">
        <v>69</v>
      </c>
      <c r="G1135" s="21" t="s">
        <v>62</v>
      </c>
      <c r="H1135" s="21" t="s">
        <v>70</v>
      </c>
      <c r="I1135" s="21" t="s">
        <v>71</v>
      </c>
      <c r="J1135" s="22">
        <v>43649</v>
      </c>
      <c r="K1135" s="23">
        <v>0.55891203703703995</v>
      </c>
      <c r="L1135" s="22">
        <v>43649</v>
      </c>
      <c r="M1135" s="23">
        <v>0.55891203703703995</v>
      </c>
      <c r="N1135" s="24">
        <v>30</v>
      </c>
      <c r="O1135" s="21" t="s">
        <v>66</v>
      </c>
      <c r="P1135" s="46">
        <f>TotalFix[[#This Row],[Confirmed activ. 3 (ILE03)]]</f>
        <v>30</v>
      </c>
      <c r="Q1135" s="24">
        <v>30</v>
      </c>
      <c r="R1135" s="21" t="s">
        <v>66</v>
      </c>
      <c r="S1135" s="21" t="s">
        <v>72</v>
      </c>
    </row>
    <row r="1136" spans="1:19" s="21" customFormat="1" x14ac:dyDescent="0.35">
      <c r="A1136" s="26">
        <v>1534847</v>
      </c>
      <c r="B1136" s="53">
        <v>411581</v>
      </c>
      <c r="C1136" s="26">
        <f>VLOOKUP(TotalFix[[#This Row],[Order]],'Total Fix by SS'!B:C,2,0)</f>
        <v>220</v>
      </c>
      <c r="D1136" s="21" t="s">
        <v>59</v>
      </c>
      <c r="E1136" s="21" t="s">
        <v>73</v>
      </c>
      <c r="F1136" s="21" t="s">
        <v>61</v>
      </c>
      <c r="G1136" s="21" t="s">
        <v>62</v>
      </c>
      <c r="H1136" s="21" t="s">
        <v>63</v>
      </c>
      <c r="I1136" s="21" t="s">
        <v>74</v>
      </c>
      <c r="J1136" s="22">
        <v>43650</v>
      </c>
      <c r="K1136" s="23">
        <v>0.31995370370370002</v>
      </c>
      <c r="L1136" s="22">
        <v>43661</v>
      </c>
      <c r="M1136" s="23">
        <v>0.7050462962963</v>
      </c>
      <c r="N1136" s="25">
        <v>114.654</v>
      </c>
      <c r="O1136" s="21" t="s">
        <v>77</v>
      </c>
      <c r="P1136" s="46">
        <f>TotalFix[[#This Row],[Confirmed activ. 3 (ILE03)]]*60</f>
        <v>6879.24</v>
      </c>
      <c r="Q1136" s="24">
        <v>200</v>
      </c>
      <c r="R1136" s="21" t="s">
        <v>66</v>
      </c>
      <c r="S1136" s="21" t="s">
        <v>67</v>
      </c>
    </row>
    <row r="1137" spans="1:19" s="21" customFormat="1" x14ac:dyDescent="0.35">
      <c r="A1137" s="26">
        <v>1534847</v>
      </c>
      <c r="B1137" s="53">
        <v>411581</v>
      </c>
      <c r="C1137" s="26">
        <f>VLOOKUP(TotalFix[[#This Row],[Order]],'Total Fix by SS'!B:C,2,0)</f>
        <v>220</v>
      </c>
      <c r="D1137" s="21" t="s">
        <v>59</v>
      </c>
      <c r="E1137" s="21" t="s">
        <v>75</v>
      </c>
      <c r="F1137" s="21" t="s">
        <v>61</v>
      </c>
      <c r="G1137" s="21" t="s">
        <v>62</v>
      </c>
      <c r="H1137" s="21" t="s">
        <v>63</v>
      </c>
      <c r="I1137" s="21" t="s">
        <v>76</v>
      </c>
      <c r="J1137" s="22">
        <v>43661</v>
      </c>
      <c r="K1137" s="23">
        <v>0.70684027777778002</v>
      </c>
      <c r="L1137" s="22">
        <v>43661</v>
      </c>
      <c r="M1137" s="23">
        <v>0.71140046296296</v>
      </c>
      <c r="N1137" s="25">
        <v>6.5670000000000002</v>
      </c>
      <c r="O1137" s="21" t="s">
        <v>66</v>
      </c>
      <c r="P1137" s="46">
        <f>TotalFix[[#This Row],[Confirmed activ. 3 (ILE03)]]</f>
        <v>6.5670000000000002</v>
      </c>
      <c r="Q1137" s="24">
        <v>500</v>
      </c>
      <c r="R1137" s="21" t="s">
        <v>66</v>
      </c>
      <c r="S1137" s="21" t="s">
        <v>67</v>
      </c>
    </row>
    <row r="1138" spans="1:19" s="21" customFormat="1" x14ac:dyDescent="0.35">
      <c r="A1138" s="26">
        <v>1534847</v>
      </c>
      <c r="B1138" s="53">
        <v>411581</v>
      </c>
      <c r="C1138" s="26">
        <f>VLOOKUP(TotalFix[[#This Row],[Order]],'Total Fix by SS'!B:C,2,0)</f>
        <v>220</v>
      </c>
      <c r="D1138" s="21" t="s">
        <v>59</v>
      </c>
      <c r="E1138" s="21" t="s">
        <v>78</v>
      </c>
      <c r="F1138" s="21" t="s">
        <v>69</v>
      </c>
      <c r="G1138" s="21" t="s">
        <v>62</v>
      </c>
      <c r="H1138" s="21" t="s">
        <v>70</v>
      </c>
      <c r="I1138" s="21" t="s">
        <v>79</v>
      </c>
      <c r="J1138" s="22">
        <v>43661</v>
      </c>
      <c r="K1138" s="23">
        <v>0.73839120370370004</v>
      </c>
      <c r="L1138" s="22">
        <v>43661</v>
      </c>
      <c r="M1138" s="23">
        <v>0.73839120370370004</v>
      </c>
      <c r="N1138" s="24">
        <v>20</v>
      </c>
      <c r="O1138" s="21" t="s">
        <v>66</v>
      </c>
      <c r="P1138" s="46">
        <f>TotalFix[[#This Row],[Confirmed activ. 3 (ILE03)]]</f>
        <v>20</v>
      </c>
      <c r="Q1138" s="24">
        <v>20</v>
      </c>
      <c r="R1138" s="21" t="s">
        <v>66</v>
      </c>
      <c r="S1138" s="21" t="s">
        <v>72</v>
      </c>
    </row>
    <row r="1139" spans="1:19" s="21" customFormat="1" x14ac:dyDescent="0.35">
      <c r="A1139" s="26">
        <v>1534847</v>
      </c>
      <c r="B1139" s="53">
        <v>411581</v>
      </c>
      <c r="C1139" s="26">
        <f>VLOOKUP(TotalFix[[#This Row],[Order]],'Total Fix by SS'!B:C,2,0)</f>
        <v>220</v>
      </c>
      <c r="D1139" s="21" t="s">
        <v>59</v>
      </c>
      <c r="E1139" s="21" t="s">
        <v>80</v>
      </c>
      <c r="F1139" s="21" t="s">
        <v>69</v>
      </c>
      <c r="G1139" s="21" t="s">
        <v>62</v>
      </c>
      <c r="H1139" s="21" t="s">
        <v>70</v>
      </c>
      <c r="I1139" s="21" t="s">
        <v>81</v>
      </c>
      <c r="J1139" s="22">
        <v>43662</v>
      </c>
      <c r="K1139" s="23">
        <v>0.41049768518518998</v>
      </c>
      <c r="L1139" s="22">
        <v>43662</v>
      </c>
      <c r="M1139" s="23">
        <v>0.41049768518518998</v>
      </c>
      <c r="N1139" s="24">
        <v>20</v>
      </c>
      <c r="O1139" s="21" t="s">
        <v>66</v>
      </c>
      <c r="P1139" s="46">
        <f>TotalFix[[#This Row],[Confirmed activ. 3 (ILE03)]]</f>
        <v>20</v>
      </c>
      <c r="Q1139" s="24">
        <v>20</v>
      </c>
      <c r="R1139" s="21" t="s">
        <v>66</v>
      </c>
      <c r="S1139" s="21" t="s">
        <v>72</v>
      </c>
    </row>
    <row r="1140" spans="1:19" s="21" customFormat="1" x14ac:dyDescent="0.35">
      <c r="A1140" s="26">
        <v>1534847</v>
      </c>
      <c r="B1140" s="53">
        <v>411581</v>
      </c>
      <c r="C1140" s="26">
        <f>VLOOKUP(TotalFix[[#This Row],[Order]],'Total Fix by SS'!B:C,2,0)</f>
        <v>220</v>
      </c>
      <c r="D1140" s="21" t="s">
        <v>59</v>
      </c>
      <c r="E1140" s="21" t="s">
        <v>82</v>
      </c>
      <c r="F1140" s="21" t="s">
        <v>83</v>
      </c>
      <c r="G1140" s="21" t="s">
        <v>62</v>
      </c>
      <c r="H1140" s="21" t="s">
        <v>84</v>
      </c>
      <c r="I1140" s="21" t="s">
        <v>84</v>
      </c>
      <c r="J1140" s="22">
        <v>43662</v>
      </c>
      <c r="K1140" s="23">
        <v>0.51822916666666996</v>
      </c>
      <c r="L1140" s="22">
        <v>43663</v>
      </c>
      <c r="M1140" s="23">
        <v>0.16974537037036999</v>
      </c>
      <c r="N1140" s="25">
        <v>7.5129999999999999</v>
      </c>
      <c r="O1140" s="21" t="s">
        <v>77</v>
      </c>
      <c r="P1140" s="46">
        <f>TotalFix[[#This Row],[Confirmed activ. 3 (ILE03)]]*60</f>
        <v>450.78</v>
      </c>
      <c r="Q1140" s="24">
        <v>450</v>
      </c>
      <c r="R1140" s="21" t="s">
        <v>66</v>
      </c>
      <c r="S1140" s="21" t="s">
        <v>67</v>
      </c>
    </row>
    <row r="1141" spans="1:19" s="21" customFormat="1" x14ac:dyDescent="0.35">
      <c r="A1141" s="26">
        <v>1534847</v>
      </c>
      <c r="B1141" s="53">
        <v>411581</v>
      </c>
      <c r="C1141" s="26">
        <f>VLOOKUP(TotalFix[[#This Row],[Order]],'Total Fix by SS'!B:C,2,0)</f>
        <v>220</v>
      </c>
      <c r="D1141" s="21" t="s">
        <v>59</v>
      </c>
      <c r="E1141" s="21" t="s">
        <v>85</v>
      </c>
      <c r="F1141" s="21" t="s">
        <v>86</v>
      </c>
      <c r="G1141" s="21" t="s">
        <v>62</v>
      </c>
      <c r="H1141" s="21" t="s">
        <v>87</v>
      </c>
      <c r="I1141" s="21" t="s">
        <v>87</v>
      </c>
      <c r="J1141" s="22">
        <v>43663</v>
      </c>
      <c r="K1141" s="23">
        <v>0.36657407407407</v>
      </c>
      <c r="L1141" s="22">
        <v>43663</v>
      </c>
      <c r="M1141" s="23">
        <v>0.36657407407407</v>
      </c>
      <c r="N1141" s="24">
        <v>20</v>
      </c>
      <c r="O1141" s="21" t="s">
        <v>66</v>
      </c>
      <c r="P1141" s="46">
        <f>TotalFix[[#This Row],[Confirmed activ. 3 (ILE03)]]</f>
        <v>20</v>
      </c>
      <c r="Q1141" s="24">
        <v>20</v>
      </c>
      <c r="R1141" s="21" t="s">
        <v>66</v>
      </c>
      <c r="S1141" s="21" t="s">
        <v>72</v>
      </c>
    </row>
    <row r="1142" spans="1:19" s="21" customFormat="1" x14ac:dyDescent="0.35">
      <c r="A1142" s="26">
        <v>1534847</v>
      </c>
      <c r="B1142" s="53">
        <v>411581</v>
      </c>
      <c r="C1142" s="26">
        <f>VLOOKUP(TotalFix[[#This Row],[Order]],'Total Fix by SS'!B:C,2,0)</f>
        <v>220</v>
      </c>
      <c r="D1142" s="21" t="s">
        <v>59</v>
      </c>
      <c r="E1142" s="21" t="s">
        <v>88</v>
      </c>
      <c r="F1142" s="21" t="s">
        <v>89</v>
      </c>
      <c r="G1142" s="21" t="s">
        <v>90</v>
      </c>
      <c r="H1142" s="21" t="s">
        <v>91</v>
      </c>
      <c r="I1142" s="21" t="s">
        <v>92</v>
      </c>
      <c r="J1142" s="22"/>
      <c r="K1142" s="23">
        <v>0</v>
      </c>
      <c r="L1142" s="22"/>
      <c r="M1142" s="23">
        <v>0</v>
      </c>
      <c r="N1142" s="25">
        <v>0</v>
      </c>
      <c r="O1142" s="21" t="s">
        <v>93</v>
      </c>
      <c r="P1142" s="46"/>
      <c r="Q1142" s="24">
        <v>0</v>
      </c>
      <c r="R1142" s="21" t="s">
        <v>66</v>
      </c>
      <c r="S1142" s="21" t="s">
        <v>94</v>
      </c>
    </row>
    <row r="1143" spans="1:19" s="21" customFormat="1" x14ac:dyDescent="0.35">
      <c r="A1143" s="26">
        <v>1534847</v>
      </c>
      <c r="B1143" s="53">
        <v>411581</v>
      </c>
      <c r="C1143" s="26">
        <f>VLOOKUP(TotalFix[[#This Row],[Order]],'Total Fix by SS'!B:C,2,0)</f>
        <v>220</v>
      </c>
      <c r="D1143" s="21" t="s">
        <v>59</v>
      </c>
      <c r="E1143" s="21" t="s">
        <v>95</v>
      </c>
      <c r="F1143" s="21" t="s">
        <v>61</v>
      </c>
      <c r="G1143" s="21" t="s">
        <v>62</v>
      </c>
      <c r="H1143" s="21" t="s">
        <v>63</v>
      </c>
      <c r="I1143" s="21" t="s">
        <v>96</v>
      </c>
      <c r="J1143" s="22">
        <v>43664</v>
      </c>
      <c r="K1143" s="23">
        <v>0.37010416666667001</v>
      </c>
      <c r="L1143" s="22">
        <v>43664</v>
      </c>
      <c r="M1143" s="23">
        <v>0.60540509259259001</v>
      </c>
      <c r="N1143" s="25">
        <v>48.4</v>
      </c>
      <c r="O1143" s="21" t="s">
        <v>66</v>
      </c>
      <c r="P1143" s="46">
        <f>TotalFix[[#This Row],[Confirmed activ. 3 (ILE03)]]</f>
        <v>48.4</v>
      </c>
      <c r="Q1143" s="24">
        <v>40</v>
      </c>
      <c r="R1143" s="21" t="s">
        <v>66</v>
      </c>
      <c r="S1143" s="21" t="s">
        <v>67</v>
      </c>
    </row>
    <row r="1144" spans="1:19" s="21" customFormat="1" x14ac:dyDescent="0.35">
      <c r="A1144" s="26">
        <v>1534847</v>
      </c>
      <c r="B1144" s="53">
        <v>411581</v>
      </c>
      <c r="C1144" s="26">
        <f>VLOOKUP(TotalFix[[#This Row],[Order]],'Total Fix by SS'!B:C,2,0)</f>
        <v>220</v>
      </c>
      <c r="D1144" s="21" t="s">
        <v>59</v>
      </c>
      <c r="E1144" s="21" t="s">
        <v>97</v>
      </c>
      <c r="F1144" s="21" t="s">
        <v>69</v>
      </c>
      <c r="G1144" s="21" t="s">
        <v>62</v>
      </c>
      <c r="H1144" s="21" t="s">
        <v>70</v>
      </c>
      <c r="I1144" s="21" t="s">
        <v>98</v>
      </c>
      <c r="J1144" s="22">
        <v>43669</v>
      </c>
      <c r="K1144" s="23">
        <v>0.71521990740741004</v>
      </c>
      <c r="L1144" s="22">
        <v>43669</v>
      </c>
      <c r="M1144" s="23">
        <v>0.71521990740741004</v>
      </c>
      <c r="N1144" s="24">
        <v>20</v>
      </c>
      <c r="O1144" s="21" t="s">
        <v>66</v>
      </c>
      <c r="P1144" s="46">
        <f>TotalFix[[#This Row],[Confirmed activ. 3 (ILE03)]]</f>
        <v>20</v>
      </c>
      <c r="Q1144" s="24">
        <v>20</v>
      </c>
      <c r="R1144" s="21" t="s">
        <v>66</v>
      </c>
      <c r="S1144" s="21" t="s">
        <v>72</v>
      </c>
    </row>
    <row r="1145" spans="1:19" s="21" customFormat="1" x14ac:dyDescent="0.35">
      <c r="A1145" s="26">
        <v>1534847</v>
      </c>
      <c r="B1145" s="53">
        <v>411581</v>
      </c>
      <c r="C1145" s="26">
        <f>VLOOKUP(TotalFix[[#This Row],[Order]],'Total Fix by SS'!B:C,2,0)</f>
        <v>220</v>
      </c>
      <c r="D1145" s="21" t="s">
        <v>59</v>
      </c>
      <c r="E1145" s="21" t="s">
        <v>99</v>
      </c>
      <c r="F1145" s="21" t="s">
        <v>69</v>
      </c>
      <c r="G1145" s="21" t="s">
        <v>62</v>
      </c>
      <c r="H1145" s="21" t="s">
        <v>70</v>
      </c>
      <c r="I1145" s="21" t="s">
        <v>100</v>
      </c>
      <c r="J1145" s="22">
        <v>43669</v>
      </c>
      <c r="K1145" s="23">
        <v>0.71531250000000002</v>
      </c>
      <c r="L1145" s="22">
        <v>43669</v>
      </c>
      <c r="M1145" s="23">
        <v>0.71531250000000002</v>
      </c>
      <c r="N1145" s="24">
        <v>50</v>
      </c>
      <c r="O1145" s="21" t="s">
        <v>66</v>
      </c>
      <c r="P1145" s="46">
        <f>TotalFix[[#This Row],[Confirmed activ. 3 (ILE03)]]</f>
        <v>50</v>
      </c>
      <c r="Q1145" s="24">
        <v>50</v>
      </c>
      <c r="R1145" s="21" t="s">
        <v>66</v>
      </c>
      <c r="S1145" s="21" t="s">
        <v>72</v>
      </c>
    </row>
    <row r="1146" spans="1:19" s="21" customFormat="1" x14ac:dyDescent="0.35">
      <c r="A1146" s="26">
        <v>1534847</v>
      </c>
      <c r="B1146" s="53">
        <v>411581</v>
      </c>
      <c r="C1146" s="26">
        <f>VLOOKUP(TotalFix[[#This Row],[Order]],'Total Fix by SS'!B:C,2,0)</f>
        <v>220</v>
      </c>
      <c r="D1146" s="21" t="s">
        <v>59</v>
      </c>
      <c r="E1146" s="21" t="s">
        <v>101</v>
      </c>
      <c r="F1146" s="21" t="s">
        <v>102</v>
      </c>
      <c r="G1146" s="21" t="s">
        <v>62</v>
      </c>
      <c r="H1146" s="21" t="s">
        <v>100</v>
      </c>
      <c r="I1146" s="21" t="s">
        <v>103</v>
      </c>
      <c r="J1146" s="22">
        <v>43669</v>
      </c>
      <c r="K1146" s="23">
        <v>0.71540509259259</v>
      </c>
      <c r="L1146" s="22">
        <v>43669</v>
      </c>
      <c r="M1146" s="23">
        <v>0.71540509259259</v>
      </c>
      <c r="N1146" s="24">
        <v>10</v>
      </c>
      <c r="O1146" s="21" t="s">
        <v>66</v>
      </c>
      <c r="P1146" s="46">
        <f>TotalFix[[#This Row],[Confirmed activ. 3 (ILE03)]]</f>
        <v>10</v>
      </c>
      <c r="Q1146" s="24">
        <v>10</v>
      </c>
      <c r="R1146" s="21" t="s">
        <v>66</v>
      </c>
      <c r="S1146" s="21" t="s">
        <v>72</v>
      </c>
    </row>
    <row r="1147" spans="1:19" s="21" customFormat="1" x14ac:dyDescent="0.35">
      <c r="A1147" s="26">
        <v>1534847</v>
      </c>
      <c r="B1147" s="53">
        <v>411581</v>
      </c>
      <c r="C1147" s="26">
        <f>VLOOKUP(TotalFix[[#This Row],[Order]],'Total Fix by SS'!B:C,2,0)</f>
        <v>220</v>
      </c>
      <c r="D1147" s="21" t="s">
        <v>59</v>
      </c>
      <c r="E1147" s="21" t="s">
        <v>104</v>
      </c>
      <c r="F1147" s="21" t="s">
        <v>102</v>
      </c>
      <c r="G1147" s="21" t="s">
        <v>105</v>
      </c>
      <c r="H1147" s="21" t="s">
        <v>100</v>
      </c>
      <c r="I1147" s="21" t="s">
        <v>106</v>
      </c>
      <c r="J1147" s="22">
        <v>43670</v>
      </c>
      <c r="K1147" s="23">
        <v>0.39712962962963</v>
      </c>
      <c r="L1147" s="22">
        <v>43670</v>
      </c>
      <c r="M1147" s="23">
        <v>0.39712962962963</v>
      </c>
      <c r="N1147" s="24">
        <v>10</v>
      </c>
      <c r="O1147" s="21" t="s">
        <v>66</v>
      </c>
      <c r="P1147" s="46">
        <f>TotalFix[[#This Row],[Confirmed activ. 3 (ILE03)]]</f>
        <v>10</v>
      </c>
      <c r="Q1147" s="24">
        <v>10</v>
      </c>
      <c r="R1147" s="21" t="s">
        <v>66</v>
      </c>
      <c r="S1147" s="21" t="s">
        <v>72</v>
      </c>
    </row>
    <row r="1148" spans="1:19" s="21" customFormat="1" x14ac:dyDescent="0.35">
      <c r="A1148" s="26">
        <v>1534847</v>
      </c>
      <c r="B1148" s="53">
        <v>411581</v>
      </c>
      <c r="C1148" s="26">
        <f>VLOOKUP(TotalFix[[#This Row],[Order]],'Total Fix by SS'!B:C,2,0)</f>
        <v>220</v>
      </c>
      <c r="D1148" s="21" t="s">
        <v>107</v>
      </c>
      <c r="E1148" s="21" t="s">
        <v>60</v>
      </c>
      <c r="F1148" s="21" t="s">
        <v>61</v>
      </c>
      <c r="G1148" s="21" t="s">
        <v>90</v>
      </c>
      <c r="H1148" s="21" t="s">
        <v>63</v>
      </c>
      <c r="I1148" s="21" t="s">
        <v>108</v>
      </c>
      <c r="J1148" s="22">
        <v>43650</v>
      </c>
      <c r="K1148" s="23">
        <v>0.32655092592592999</v>
      </c>
      <c r="L1148" s="22">
        <v>43650</v>
      </c>
      <c r="M1148" s="23">
        <v>0.62445601851851995</v>
      </c>
      <c r="N1148" s="25">
        <v>7.15</v>
      </c>
      <c r="O1148" s="21" t="s">
        <v>77</v>
      </c>
      <c r="P1148" s="46">
        <f>TotalFix[[#This Row],[Confirmed activ. 3 (ILE03)]]*60</f>
        <v>429</v>
      </c>
      <c r="Q1148" s="24">
        <v>1</v>
      </c>
      <c r="R1148" s="21" t="s">
        <v>66</v>
      </c>
      <c r="S1148" s="21" t="s">
        <v>67</v>
      </c>
    </row>
    <row r="1149" spans="1:19" s="21" customFormat="1" x14ac:dyDescent="0.35">
      <c r="A1149" s="26">
        <v>1534847</v>
      </c>
      <c r="B1149" s="53">
        <v>411581</v>
      </c>
      <c r="C1149" s="26">
        <f>VLOOKUP(TotalFix[[#This Row],[Order]],'Total Fix by SS'!B:C,2,0)</f>
        <v>220</v>
      </c>
      <c r="D1149" s="21" t="s">
        <v>109</v>
      </c>
      <c r="E1149" s="21" t="s">
        <v>82</v>
      </c>
      <c r="F1149" s="21" t="s">
        <v>83</v>
      </c>
      <c r="G1149" s="21" t="s">
        <v>90</v>
      </c>
      <c r="H1149" s="21" t="s">
        <v>84</v>
      </c>
      <c r="I1149" s="21" t="s">
        <v>110</v>
      </c>
      <c r="J1149" s="22"/>
      <c r="K1149" s="23">
        <v>0</v>
      </c>
      <c r="L1149" s="22"/>
      <c r="M1149" s="23">
        <v>0</v>
      </c>
      <c r="N1149" s="25">
        <v>0</v>
      </c>
      <c r="O1149" s="21" t="s">
        <v>93</v>
      </c>
      <c r="P1149" s="46"/>
      <c r="Q1149" s="24">
        <v>5</v>
      </c>
      <c r="R1149" s="21" t="s">
        <v>66</v>
      </c>
      <c r="S1149" s="21" t="s">
        <v>94</v>
      </c>
    </row>
    <row r="1150" spans="1:19" s="21" customFormat="1" x14ac:dyDescent="0.35">
      <c r="A1150" s="26">
        <v>1534848</v>
      </c>
      <c r="B1150" s="53">
        <v>411581</v>
      </c>
      <c r="C1150" s="26">
        <f>VLOOKUP(TotalFix[[#This Row],[Order]],'Total Fix by SS'!B:C,2,0)</f>
        <v>220</v>
      </c>
      <c r="D1150" s="21" t="s">
        <v>59</v>
      </c>
      <c r="E1150" s="21" t="s">
        <v>60</v>
      </c>
      <c r="F1150" s="21" t="s">
        <v>61</v>
      </c>
      <c r="G1150" s="21" t="s">
        <v>62</v>
      </c>
      <c r="H1150" s="21" t="s">
        <v>63</v>
      </c>
      <c r="I1150" s="21" t="s">
        <v>64</v>
      </c>
      <c r="J1150" s="22">
        <v>43653</v>
      </c>
      <c r="K1150" s="23">
        <v>0.51641203703703997</v>
      </c>
      <c r="L1150" s="22">
        <v>43653</v>
      </c>
      <c r="M1150" s="23">
        <v>0.51844907407407004</v>
      </c>
      <c r="N1150" s="24">
        <v>44</v>
      </c>
      <c r="O1150" s="21" t="s">
        <v>65</v>
      </c>
      <c r="P1150" s="46">
        <f>TotalFix[[#This Row],[Confirmed activ. 3 (ILE03)]]/60</f>
        <v>0.73333333333333328</v>
      </c>
      <c r="Q1150" s="24">
        <v>20</v>
      </c>
      <c r="R1150" s="21" t="s">
        <v>66</v>
      </c>
      <c r="S1150" s="21" t="s">
        <v>67</v>
      </c>
    </row>
    <row r="1151" spans="1:19" s="21" customFormat="1" x14ac:dyDescent="0.35">
      <c r="A1151" s="26">
        <v>1534848</v>
      </c>
      <c r="B1151" s="53">
        <v>411581</v>
      </c>
      <c r="C1151" s="26">
        <f>VLOOKUP(TotalFix[[#This Row],[Order]],'Total Fix by SS'!B:C,2,0)</f>
        <v>220</v>
      </c>
      <c r="D1151" s="21" t="s">
        <v>59</v>
      </c>
      <c r="E1151" s="21" t="s">
        <v>68</v>
      </c>
      <c r="F1151" s="21" t="s">
        <v>69</v>
      </c>
      <c r="G1151" s="21" t="s">
        <v>62</v>
      </c>
      <c r="H1151" s="21" t="s">
        <v>70</v>
      </c>
      <c r="I1151" s="21" t="s">
        <v>71</v>
      </c>
      <c r="J1151" s="22">
        <v>43653</v>
      </c>
      <c r="K1151" s="23">
        <v>0.57643518518518999</v>
      </c>
      <c r="L1151" s="22">
        <v>43653</v>
      </c>
      <c r="M1151" s="23">
        <v>0.57643518518518999</v>
      </c>
      <c r="N1151" s="24">
        <v>30</v>
      </c>
      <c r="O1151" s="21" t="s">
        <v>66</v>
      </c>
      <c r="P1151" s="46">
        <f>TotalFix[[#This Row],[Confirmed activ. 3 (ILE03)]]</f>
        <v>30</v>
      </c>
      <c r="Q1151" s="24">
        <v>30</v>
      </c>
      <c r="R1151" s="21" t="s">
        <v>66</v>
      </c>
      <c r="S1151" s="21" t="s">
        <v>72</v>
      </c>
    </row>
    <row r="1152" spans="1:19" s="21" customFormat="1" x14ac:dyDescent="0.35">
      <c r="A1152" s="26">
        <v>1534848</v>
      </c>
      <c r="B1152" s="53">
        <v>411581</v>
      </c>
      <c r="C1152" s="26">
        <f>VLOOKUP(TotalFix[[#This Row],[Order]],'Total Fix by SS'!B:C,2,0)</f>
        <v>220</v>
      </c>
      <c r="D1152" s="21" t="s">
        <v>59</v>
      </c>
      <c r="E1152" s="21" t="s">
        <v>73</v>
      </c>
      <c r="F1152" s="21" t="s">
        <v>61</v>
      </c>
      <c r="G1152" s="21" t="s">
        <v>62</v>
      </c>
      <c r="H1152" s="21" t="s">
        <v>63</v>
      </c>
      <c r="I1152" s="21" t="s">
        <v>74</v>
      </c>
      <c r="J1152" s="22">
        <v>43654</v>
      </c>
      <c r="K1152" s="23">
        <v>0.31971064814814998</v>
      </c>
      <c r="L1152" s="22">
        <v>43654</v>
      </c>
      <c r="M1152" s="23">
        <v>0.51513888888889003</v>
      </c>
      <c r="N1152" s="25">
        <v>4.6900000000000004</v>
      </c>
      <c r="O1152" s="21" t="s">
        <v>77</v>
      </c>
      <c r="P1152" s="46">
        <f>TotalFix[[#This Row],[Confirmed activ. 3 (ILE03)]]*60</f>
        <v>281.40000000000003</v>
      </c>
      <c r="Q1152" s="24">
        <v>200</v>
      </c>
      <c r="R1152" s="21" t="s">
        <v>66</v>
      </c>
      <c r="S1152" s="21" t="s">
        <v>67</v>
      </c>
    </row>
    <row r="1153" spans="1:19" s="21" customFormat="1" x14ac:dyDescent="0.35">
      <c r="A1153" s="26">
        <v>1534848</v>
      </c>
      <c r="B1153" s="53">
        <v>411581</v>
      </c>
      <c r="C1153" s="26">
        <f>VLOOKUP(TotalFix[[#This Row],[Order]],'Total Fix by SS'!B:C,2,0)</f>
        <v>220</v>
      </c>
      <c r="D1153" s="21" t="s">
        <v>59</v>
      </c>
      <c r="E1153" s="21" t="s">
        <v>75</v>
      </c>
      <c r="F1153" s="21" t="s">
        <v>61</v>
      </c>
      <c r="G1153" s="21" t="s">
        <v>62</v>
      </c>
      <c r="H1153" s="21" t="s">
        <v>63</v>
      </c>
      <c r="I1153" s="21" t="s">
        <v>76</v>
      </c>
      <c r="J1153" s="22">
        <v>43657</v>
      </c>
      <c r="K1153" s="23">
        <v>0.38877314814815001</v>
      </c>
      <c r="L1153" s="22">
        <v>43661</v>
      </c>
      <c r="M1153" s="23">
        <v>0.42930555555555999</v>
      </c>
      <c r="N1153" s="25">
        <v>19.867000000000001</v>
      </c>
      <c r="O1153" s="21" t="s">
        <v>77</v>
      </c>
      <c r="P1153" s="46">
        <f>TotalFix[[#This Row],[Confirmed activ. 3 (ILE03)]]*60</f>
        <v>1192.02</v>
      </c>
      <c r="Q1153" s="24">
        <v>500</v>
      </c>
      <c r="R1153" s="21" t="s">
        <v>66</v>
      </c>
      <c r="S1153" s="21" t="s">
        <v>67</v>
      </c>
    </row>
    <row r="1154" spans="1:19" s="21" customFormat="1" x14ac:dyDescent="0.35">
      <c r="A1154" s="26">
        <v>1534848</v>
      </c>
      <c r="B1154" s="53">
        <v>411581</v>
      </c>
      <c r="C1154" s="26">
        <f>VLOOKUP(TotalFix[[#This Row],[Order]],'Total Fix by SS'!B:C,2,0)</f>
        <v>220</v>
      </c>
      <c r="D1154" s="21" t="s">
        <v>59</v>
      </c>
      <c r="E1154" s="21" t="s">
        <v>78</v>
      </c>
      <c r="F1154" s="21" t="s">
        <v>69</v>
      </c>
      <c r="G1154" s="21" t="s">
        <v>62</v>
      </c>
      <c r="H1154" s="21" t="s">
        <v>70</v>
      </c>
      <c r="I1154" s="21" t="s">
        <v>79</v>
      </c>
      <c r="J1154" s="22">
        <v>43661</v>
      </c>
      <c r="K1154" s="23">
        <v>0.45877314814815001</v>
      </c>
      <c r="L1154" s="22">
        <v>43661</v>
      </c>
      <c r="M1154" s="23">
        <v>0.45877314814815001</v>
      </c>
      <c r="N1154" s="24">
        <v>20</v>
      </c>
      <c r="O1154" s="21" t="s">
        <v>66</v>
      </c>
      <c r="P1154" s="46">
        <f>TotalFix[[#This Row],[Confirmed activ. 3 (ILE03)]]</f>
        <v>20</v>
      </c>
      <c r="Q1154" s="24">
        <v>20</v>
      </c>
      <c r="R1154" s="21" t="s">
        <v>66</v>
      </c>
      <c r="S1154" s="21" t="s">
        <v>72</v>
      </c>
    </row>
    <row r="1155" spans="1:19" s="21" customFormat="1" x14ac:dyDescent="0.35">
      <c r="A1155" s="26">
        <v>1534848</v>
      </c>
      <c r="B1155" s="53">
        <v>411581</v>
      </c>
      <c r="C1155" s="26">
        <f>VLOOKUP(TotalFix[[#This Row],[Order]],'Total Fix by SS'!B:C,2,0)</f>
        <v>220</v>
      </c>
      <c r="D1155" s="21" t="s">
        <v>59</v>
      </c>
      <c r="E1155" s="21" t="s">
        <v>80</v>
      </c>
      <c r="F1155" s="21" t="s">
        <v>69</v>
      </c>
      <c r="G1155" s="21" t="s">
        <v>62</v>
      </c>
      <c r="H1155" s="21" t="s">
        <v>70</v>
      </c>
      <c r="I1155" s="21" t="s">
        <v>81</v>
      </c>
      <c r="J1155" s="22">
        <v>43661</v>
      </c>
      <c r="K1155" s="23">
        <v>0.50476851851852</v>
      </c>
      <c r="L1155" s="22">
        <v>43661</v>
      </c>
      <c r="M1155" s="23">
        <v>0.50476851851852</v>
      </c>
      <c r="N1155" s="24">
        <v>20</v>
      </c>
      <c r="O1155" s="21" t="s">
        <v>66</v>
      </c>
      <c r="P1155" s="46">
        <f>TotalFix[[#This Row],[Confirmed activ. 3 (ILE03)]]</f>
        <v>20</v>
      </c>
      <c r="Q1155" s="24">
        <v>20</v>
      </c>
      <c r="R1155" s="21" t="s">
        <v>66</v>
      </c>
      <c r="S1155" s="21" t="s">
        <v>72</v>
      </c>
    </row>
    <row r="1156" spans="1:19" s="21" customFormat="1" x14ac:dyDescent="0.35">
      <c r="A1156" s="26">
        <v>1534848</v>
      </c>
      <c r="B1156" s="53">
        <v>411581</v>
      </c>
      <c r="C1156" s="26">
        <f>VLOOKUP(TotalFix[[#This Row],[Order]],'Total Fix by SS'!B:C,2,0)</f>
        <v>220</v>
      </c>
      <c r="D1156" s="21" t="s">
        <v>59</v>
      </c>
      <c r="E1156" s="21" t="s">
        <v>82</v>
      </c>
      <c r="F1156" s="21" t="s">
        <v>83</v>
      </c>
      <c r="G1156" s="21" t="s">
        <v>62</v>
      </c>
      <c r="H1156" s="21" t="s">
        <v>84</v>
      </c>
      <c r="I1156" s="21" t="s">
        <v>84</v>
      </c>
      <c r="J1156" s="22">
        <v>43661</v>
      </c>
      <c r="K1156" s="23">
        <v>0.75310185185184997</v>
      </c>
      <c r="L1156" s="22">
        <v>43661</v>
      </c>
      <c r="M1156" s="23">
        <v>0.83107638888889002</v>
      </c>
      <c r="N1156" s="25">
        <v>1.871</v>
      </c>
      <c r="O1156" s="21" t="s">
        <v>77</v>
      </c>
      <c r="P1156" s="46">
        <f>TotalFix[[#This Row],[Confirmed activ. 3 (ILE03)]]*60</f>
        <v>112.26</v>
      </c>
      <c r="Q1156" s="24">
        <v>450</v>
      </c>
      <c r="R1156" s="21" t="s">
        <v>66</v>
      </c>
      <c r="S1156" s="21" t="s">
        <v>67</v>
      </c>
    </row>
    <row r="1157" spans="1:19" s="21" customFormat="1" x14ac:dyDescent="0.35">
      <c r="A1157" s="26">
        <v>1534848</v>
      </c>
      <c r="B1157" s="53">
        <v>411581</v>
      </c>
      <c r="C1157" s="26">
        <f>VLOOKUP(TotalFix[[#This Row],[Order]],'Total Fix by SS'!B:C,2,0)</f>
        <v>220</v>
      </c>
      <c r="D1157" s="21" t="s">
        <v>59</v>
      </c>
      <c r="E1157" s="21" t="s">
        <v>85</v>
      </c>
      <c r="F1157" s="21" t="s">
        <v>86</v>
      </c>
      <c r="G1157" s="21" t="s">
        <v>62</v>
      </c>
      <c r="H1157" s="21" t="s">
        <v>87</v>
      </c>
      <c r="I1157" s="21" t="s">
        <v>87</v>
      </c>
      <c r="J1157" s="22">
        <v>43662</v>
      </c>
      <c r="K1157" s="23">
        <v>0.33013888888888998</v>
      </c>
      <c r="L1157" s="22">
        <v>43662</v>
      </c>
      <c r="M1157" s="23">
        <v>0.33013888888888998</v>
      </c>
      <c r="N1157" s="24">
        <v>20</v>
      </c>
      <c r="O1157" s="21" t="s">
        <v>66</v>
      </c>
      <c r="P1157" s="46">
        <f>TotalFix[[#This Row],[Confirmed activ. 3 (ILE03)]]</f>
        <v>20</v>
      </c>
      <c r="Q1157" s="24">
        <v>20</v>
      </c>
      <c r="R1157" s="21" t="s">
        <v>66</v>
      </c>
      <c r="S1157" s="21" t="s">
        <v>72</v>
      </c>
    </row>
    <row r="1158" spans="1:19" s="21" customFormat="1" x14ac:dyDescent="0.35">
      <c r="A1158" s="26">
        <v>1534848</v>
      </c>
      <c r="B1158" s="53">
        <v>411581</v>
      </c>
      <c r="C1158" s="26">
        <f>VLOOKUP(TotalFix[[#This Row],[Order]],'Total Fix by SS'!B:C,2,0)</f>
        <v>220</v>
      </c>
      <c r="D1158" s="21" t="s">
        <v>59</v>
      </c>
      <c r="E1158" s="21" t="s">
        <v>88</v>
      </c>
      <c r="F1158" s="21" t="s">
        <v>89</v>
      </c>
      <c r="G1158" s="21" t="s">
        <v>90</v>
      </c>
      <c r="H1158" s="21" t="s">
        <v>91</v>
      </c>
      <c r="I1158" s="21" t="s">
        <v>92</v>
      </c>
      <c r="J1158" s="22"/>
      <c r="K1158" s="23">
        <v>0</v>
      </c>
      <c r="L1158" s="22"/>
      <c r="M1158" s="23">
        <v>0</v>
      </c>
      <c r="N1158" s="25">
        <v>0</v>
      </c>
      <c r="O1158" s="21" t="s">
        <v>93</v>
      </c>
      <c r="P1158" s="46"/>
      <c r="Q1158" s="24">
        <v>0</v>
      </c>
      <c r="R1158" s="21" t="s">
        <v>66</v>
      </c>
      <c r="S1158" s="21" t="s">
        <v>94</v>
      </c>
    </row>
    <row r="1159" spans="1:19" s="21" customFormat="1" x14ac:dyDescent="0.35">
      <c r="A1159" s="26">
        <v>1534848</v>
      </c>
      <c r="B1159" s="53">
        <v>411581</v>
      </c>
      <c r="C1159" s="26">
        <f>VLOOKUP(TotalFix[[#This Row],[Order]],'Total Fix by SS'!B:C,2,0)</f>
        <v>220</v>
      </c>
      <c r="D1159" s="21" t="s">
        <v>59</v>
      </c>
      <c r="E1159" s="21" t="s">
        <v>95</v>
      </c>
      <c r="F1159" s="21" t="s">
        <v>61</v>
      </c>
      <c r="G1159" s="21" t="s">
        <v>62</v>
      </c>
      <c r="H1159" s="21" t="s">
        <v>63</v>
      </c>
      <c r="I1159" s="21" t="s">
        <v>96</v>
      </c>
      <c r="J1159" s="22">
        <v>43662</v>
      </c>
      <c r="K1159" s="23">
        <v>0.38210648148148002</v>
      </c>
      <c r="L1159" s="22">
        <v>43662</v>
      </c>
      <c r="M1159" s="23">
        <v>0.71490740740740999</v>
      </c>
      <c r="N1159" s="25">
        <v>4.5679999999999996</v>
      </c>
      <c r="O1159" s="21" t="s">
        <v>77</v>
      </c>
      <c r="P1159" s="46">
        <f>TotalFix[[#This Row],[Confirmed activ. 3 (ILE03)]]*60</f>
        <v>274.08</v>
      </c>
      <c r="Q1159" s="24">
        <v>40</v>
      </c>
      <c r="R1159" s="21" t="s">
        <v>66</v>
      </c>
      <c r="S1159" s="21" t="s">
        <v>67</v>
      </c>
    </row>
    <row r="1160" spans="1:19" s="21" customFormat="1" x14ac:dyDescent="0.35">
      <c r="A1160" s="26">
        <v>1534848</v>
      </c>
      <c r="B1160" s="53">
        <v>411581</v>
      </c>
      <c r="C1160" s="26">
        <f>VLOOKUP(TotalFix[[#This Row],[Order]],'Total Fix by SS'!B:C,2,0)</f>
        <v>220</v>
      </c>
      <c r="D1160" s="21" t="s">
        <v>59</v>
      </c>
      <c r="E1160" s="21" t="s">
        <v>97</v>
      </c>
      <c r="F1160" s="21" t="s">
        <v>69</v>
      </c>
      <c r="G1160" s="21" t="s">
        <v>62</v>
      </c>
      <c r="H1160" s="21" t="s">
        <v>70</v>
      </c>
      <c r="I1160" s="21" t="s">
        <v>98</v>
      </c>
      <c r="J1160" s="22">
        <v>43669</v>
      </c>
      <c r="K1160" s="23">
        <v>0.46484953703704002</v>
      </c>
      <c r="L1160" s="22">
        <v>43669</v>
      </c>
      <c r="M1160" s="23">
        <v>0.46484953703704002</v>
      </c>
      <c r="N1160" s="24">
        <v>20</v>
      </c>
      <c r="O1160" s="21" t="s">
        <v>66</v>
      </c>
      <c r="P1160" s="46">
        <f>TotalFix[[#This Row],[Confirmed activ. 3 (ILE03)]]</f>
        <v>20</v>
      </c>
      <c r="Q1160" s="24">
        <v>20</v>
      </c>
      <c r="R1160" s="21" t="s">
        <v>66</v>
      </c>
      <c r="S1160" s="21" t="s">
        <v>72</v>
      </c>
    </row>
    <row r="1161" spans="1:19" s="21" customFormat="1" x14ac:dyDescent="0.35">
      <c r="A1161" s="26">
        <v>1534848</v>
      </c>
      <c r="B1161" s="53">
        <v>411581</v>
      </c>
      <c r="C1161" s="26">
        <f>VLOOKUP(TotalFix[[#This Row],[Order]],'Total Fix by SS'!B:C,2,0)</f>
        <v>220</v>
      </c>
      <c r="D1161" s="21" t="s">
        <v>59</v>
      </c>
      <c r="E1161" s="21" t="s">
        <v>99</v>
      </c>
      <c r="F1161" s="21" t="s">
        <v>69</v>
      </c>
      <c r="G1161" s="21" t="s">
        <v>62</v>
      </c>
      <c r="H1161" s="21" t="s">
        <v>70</v>
      </c>
      <c r="I1161" s="21" t="s">
        <v>100</v>
      </c>
      <c r="J1161" s="22">
        <v>43669</v>
      </c>
      <c r="K1161" s="23">
        <v>0.46493055555556001</v>
      </c>
      <c r="L1161" s="22">
        <v>43669</v>
      </c>
      <c r="M1161" s="23">
        <v>0.46493055555556001</v>
      </c>
      <c r="N1161" s="24">
        <v>50</v>
      </c>
      <c r="O1161" s="21" t="s">
        <v>66</v>
      </c>
      <c r="P1161" s="46">
        <f>TotalFix[[#This Row],[Confirmed activ. 3 (ILE03)]]</f>
        <v>50</v>
      </c>
      <c r="Q1161" s="24">
        <v>50</v>
      </c>
      <c r="R1161" s="21" t="s">
        <v>66</v>
      </c>
      <c r="S1161" s="21" t="s">
        <v>72</v>
      </c>
    </row>
    <row r="1162" spans="1:19" s="21" customFormat="1" x14ac:dyDescent="0.35">
      <c r="A1162" s="26">
        <v>1534848</v>
      </c>
      <c r="B1162" s="53">
        <v>411581</v>
      </c>
      <c r="C1162" s="26">
        <f>VLOOKUP(TotalFix[[#This Row],[Order]],'Total Fix by SS'!B:C,2,0)</f>
        <v>220</v>
      </c>
      <c r="D1162" s="21" t="s">
        <v>59</v>
      </c>
      <c r="E1162" s="21" t="s">
        <v>101</v>
      </c>
      <c r="F1162" s="21" t="s">
        <v>102</v>
      </c>
      <c r="G1162" s="21" t="s">
        <v>62</v>
      </c>
      <c r="H1162" s="21" t="s">
        <v>100</v>
      </c>
      <c r="I1162" s="21" t="s">
        <v>103</v>
      </c>
      <c r="J1162" s="22">
        <v>43670</v>
      </c>
      <c r="K1162" s="23">
        <v>0.65880787037037003</v>
      </c>
      <c r="L1162" s="22">
        <v>43670</v>
      </c>
      <c r="M1162" s="23">
        <v>0.65880787037037003</v>
      </c>
      <c r="N1162" s="24">
        <v>10</v>
      </c>
      <c r="O1162" s="21" t="s">
        <v>66</v>
      </c>
      <c r="P1162" s="46">
        <f>TotalFix[[#This Row],[Confirmed activ. 3 (ILE03)]]</f>
        <v>10</v>
      </c>
      <c r="Q1162" s="24">
        <v>10</v>
      </c>
      <c r="R1162" s="21" t="s">
        <v>66</v>
      </c>
      <c r="S1162" s="21" t="s">
        <v>72</v>
      </c>
    </row>
    <row r="1163" spans="1:19" s="21" customFormat="1" x14ac:dyDescent="0.35">
      <c r="A1163" s="26">
        <v>1534848</v>
      </c>
      <c r="B1163" s="53">
        <v>411581</v>
      </c>
      <c r="C1163" s="26">
        <f>VLOOKUP(TotalFix[[#This Row],[Order]],'Total Fix by SS'!B:C,2,0)</f>
        <v>220</v>
      </c>
      <c r="D1163" s="21" t="s">
        <v>59</v>
      </c>
      <c r="E1163" s="21" t="s">
        <v>104</v>
      </c>
      <c r="F1163" s="21" t="s">
        <v>102</v>
      </c>
      <c r="G1163" s="21" t="s">
        <v>105</v>
      </c>
      <c r="H1163" s="21" t="s">
        <v>100</v>
      </c>
      <c r="I1163" s="21" t="s">
        <v>106</v>
      </c>
      <c r="J1163" s="22">
        <v>43670</v>
      </c>
      <c r="K1163" s="23">
        <v>0.66270833333333001</v>
      </c>
      <c r="L1163" s="22">
        <v>43670</v>
      </c>
      <c r="M1163" s="23">
        <v>0.66270833333333001</v>
      </c>
      <c r="N1163" s="24">
        <v>10</v>
      </c>
      <c r="O1163" s="21" t="s">
        <v>66</v>
      </c>
      <c r="P1163" s="46">
        <f>TotalFix[[#This Row],[Confirmed activ. 3 (ILE03)]]</f>
        <v>10</v>
      </c>
      <c r="Q1163" s="24">
        <v>10</v>
      </c>
      <c r="R1163" s="21" t="s">
        <v>66</v>
      </c>
      <c r="S1163" s="21" t="s">
        <v>72</v>
      </c>
    </row>
    <row r="1164" spans="1:19" s="21" customFormat="1" x14ac:dyDescent="0.35">
      <c r="A1164" s="26">
        <v>1534848</v>
      </c>
      <c r="B1164" s="53">
        <v>411581</v>
      </c>
      <c r="C1164" s="26">
        <f>VLOOKUP(TotalFix[[#This Row],[Order]],'Total Fix by SS'!B:C,2,0)</f>
        <v>220</v>
      </c>
      <c r="D1164" s="21" t="s">
        <v>107</v>
      </c>
      <c r="E1164" s="21" t="s">
        <v>60</v>
      </c>
      <c r="F1164" s="21" t="s">
        <v>61</v>
      </c>
      <c r="G1164" s="21" t="s">
        <v>90</v>
      </c>
      <c r="H1164" s="21" t="s">
        <v>63</v>
      </c>
      <c r="I1164" s="21" t="s">
        <v>108</v>
      </c>
      <c r="J1164" s="22">
        <v>43661</v>
      </c>
      <c r="K1164" s="23">
        <v>0.32157407407407002</v>
      </c>
      <c r="L1164" s="22">
        <v>43663</v>
      </c>
      <c r="M1164" s="23">
        <v>0.75063657407407003</v>
      </c>
      <c r="N1164" s="25">
        <v>26.195</v>
      </c>
      <c r="O1164" s="21" t="s">
        <v>77</v>
      </c>
      <c r="P1164" s="46">
        <f>TotalFix[[#This Row],[Confirmed activ. 3 (ILE03)]]*60</f>
        <v>1571.7</v>
      </c>
      <c r="Q1164" s="24">
        <v>1</v>
      </c>
      <c r="R1164" s="21" t="s">
        <v>66</v>
      </c>
      <c r="S1164" s="21" t="s">
        <v>67</v>
      </c>
    </row>
    <row r="1165" spans="1:19" s="21" customFormat="1" x14ac:dyDescent="0.35">
      <c r="A1165" s="26">
        <v>1534848</v>
      </c>
      <c r="B1165" s="53">
        <v>411581</v>
      </c>
      <c r="C1165" s="26">
        <f>VLOOKUP(TotalFix[[#This Row],[Order]],'Total Fix by SS'!B:C,2,0)</f>
        <v>220</v>
      </c>
      <c r="D1165" s="21" t="s">
        <v>109</v>
      </c>
      <c r="E1165" s="21" t="s">
        <v>82</v>
      </c>
      <c r="F1165" s="21" t="s">
        <v>83</v>
      </c>
      <c r="G1165" s="21" t="s">
        <v>90</v>
      </c>
      <c r="H1165" s="21" t="s">
        <v>84</v>
      </c>
      <c r="I1165" s="21" t="s">
        <v>110</v>
      </c>
      <c r="J1165" s="22"/>
      <c r="K1165" s="23">
        <v>0</v>
      </c>
      <c r="L1165" s="22"/>
      <c r="M1165" s="23">
        <v>0</v>
      </c>
      <c r="N1165" s="25">
        <v>0</v>
      </c>
      <c r="O1165" s="21" t="s">
        <v>93</v>
      </c>
      <c r="P1165" s="46"/>
      <c r="Q1165" s="24">
        <v>5</v>
      </c>
      <c r="R1165" s="21" t="s">
        <v>66</v>
      </c>
      <c r="S1165" s="21" t="s">
        <v>94</v>
      </c>
    </row>
    <row r="1166" spans="1:19" s="21" customFormat="1" x14ac:dyDescent="0.35">
      <c r="A1166" s="26">
        <v>1537701</v>
      </c>
      <c r="B1166" s="53">
        <v>411581</v>
      </c>
      <c r="C1166" s="26">
        <f>VLOOKUP(TotalFix[[#This Row],[Order]],'Total Fix by SS'!B:C,2,0)</f>
        <v>220</v>
      </c>
      <c r="D1166" s="21" t="s">
        <v>59</v>
      </c>
      <c r="E1166" s="21" t="s">
        <v>60</v>
      </c>
      <c r="F1166" s="21" t="s">
        <v>61</v>
      </c>
      <c r="G1166" s="21" t="s">
        <v>62</v>
      </c>
      <c r="H1166" s="21" t="s">
        <v>63</v>
      </c>
      <c r="I1166" s="21" t="s">
        <v>64</v>
      </c>
      <c r="J1166" s="22">
        <v>43654</v>
      </c>
      <c r="K1166" s="23">
        <v>0.51534722222221996</v>
      </c>
      <c r="L1166" s="22">
        <v>43654</v>
      </c>
      <c r="M1166" s="23">
        <v>0.51584490740740996</v>
      </c>
      <c r="N1166" s="24">
        <v>28</v>
      </c>
      <c r="O1166" s="21" t="s">
        <v>65</v>
      </c>
      <c r="P1166" s="46">
        <f>TotalFix[[#This Row],[Confirmed activ. 3 (ILE03)]]/60</f>
        <v>0.46666666666666667</v>
      </c>
      <c r="Q1166" s="24">
        <v>20</v>
      </c>
      <c r="R1166" s="21" t="s">
        <v>66</v>
      </c>
      <c r="S1166" s="21" t="s">
        <v>67</v>
      </c>
    </row>
    <row r="1167" spans="1:19" s="21" customFormat="1" x14ac:dyDescent="0.35">
      <c r="A1167" s="26">
        <v>1537701</v>
      </c>
      <c r="B1167" s="53">
        <v>411581</v>
      </c>
      <c r="C1167" s="26">
        <f>VLOOKUP(TotalFix[[#This Row],[Order]],'Total Fix by SS'!B:C,2,0)</f>
        <v>220</v>
      </c>
      <c r="D1167" s="21" t="s">
        <v>59</v>
      </c>
      <c r="E1167" s="21" t="s">
        <v>68</v>
      </c>
      <c r="F1167" s="21" t="s">
        <v>69</v>
      </c>
      <c r="G1167" s="21" t="s">
        <v>62</v>
      </c>
      <c r="H1167" s="21" t="s">
        <v>70</v>
      </c>
      <c r="I1167" s="21" t="s">
        <v>71</v>
      </c>
      <c r="J1167" s="22">
        <v>43654</v>
      </c>
      <c r="K1167" s="23">
        <v>0.55695601851851995</v>
      </c>
      <c r="L1167" s="22">
        <v>43654</v>
      </c>
      <c r="M1167" s="23">
        <v>0.55695601851851995</v>
      </c>
      <c r="N1167" s="24">
        <v>30</v>
      </c>
      <c r="O1167" s="21" t="s">
        <v>66</v>
      </c>
      <c r="P1167" s="46">
        <f>TotalFix[[#This Row],[Confirmed activ. 3 (ILE03)]]</f>
        <v>30</v>
      </c>
      <c r="Q1167" s="24">
        <v>30</v>
      </c>
      <c r="R1167" s="21" t="s">
        <v>66</v>
      </c>
      <c r="S1167" s="21" t="s">
        <v>72</v>
      </c>
    </row>
    <row r="1168" spans="1:19" s="21" customFormat="1" x14ac:dyDescent="0.35">
      <c r="A1168" s="26">
        <v>1537701</v>
      </c>
      <c r="B1168" s="53">
        <v>411581</v>
      </c>
      <c r="C1168" s="26">
        <f>VLOOKUP(TotalFix[[#This Row],[Order]],'Total Fix by SS'!B:C,2,0)</f>
        <v>220</v>
      </c>
      <c r="D1168" s="21" t="s">
        <v>59</v>
      </c>
      <c r="E1168" s="21" t="s">
        <v>73</v>
      </c>
      <c r="F1168" s="21" t="s">
        <v>61</v>
      </c>
      <c r="G1168" s="21" t="s">
        <v>62</v>
      </c>
      <c r="H1168" s="21" t="s">
        <v>63</v>
      </c>
      <c r="I1168" s="21" t="s">
        <v>74</v>
      </c>
      <c r="J1168" s="22">
        <v>43657</v>
      </c>
      <c r="K1168" s="23">
        <v>0.54018518518518999</v>
      </c>
      <c r="L1168" s="22">
        <v>43662</v>
      </c>
      <c r="M1168" s="23">
        <v>0.55348379629629996</v>
      </c>
      <c r="N1168" s="25">
        <v>10.161</v>
      </c>
      <c r="O1168" s="21" t="s">
        <v>77</v>
      </c>
      <c r="P1168" s="46">
        <f>TotalFix[[#This Row],[Confirmed activ. 3 (ILE03)]]*60</f>
        <v>609.66</v>
      </c>
      <c r="Q1168" s="24">
        <v>200</v>
      </c>
      <c r="R1168" s="21" t="s">
        <v>66</v>
      </c>
      <c r="S1168" s="21" t="s">
        <v>67</v>
      </c>
    </row>
    <row r="1169" spans="1:19" s="21" customFormat="1" x14ac:dyDescent="0.35">
      <c r="A1169" s="26">
        <v>1537701</v>
      </c>
      <c r="B1169" s="53">
        <v>411581</v>
      </c>
      <c r="C1169" s="26">
        <f>VLOOKUP(TotalFix[[#This Row],[Order]],'Total Fix by SS'!B:C,2,0)</f>
        <v>220</v>
      </c>
      <c r="D1169" s="21" t="s">
        <v>59</v>
      </c>
      <c r="E1169" s="21" t="s">
        <v>75</v>
      </c>
      <c r="F1169" s="21" t="s">
        <v>61</v>
      </c>
      <c r="G1169" s="21" t="s">
        <v>62</v>
      </c>
      <c r="H1169" s="21" t="s">
        <v>63</v>
      </c>
      <c r="I1169" s="21" t="s">
        <v>76</v>
      </c>
      <c r="J1169" s="22">
        <v>43662</v>
      </c>
      <c r="K1169" s="23">
        <v>0.55357638888889005</v>
      </c>
      <c r="L1169" s="22">
        <v>43662</v>
      </c>
      <c r="M1169" s="23">
        <v>0.56792824074074</v>
      </c>
      <c r="N1169" s="25">
        <v>20.667000000000002</v>
      </c>
      <c r="O1169" s="21" t="s">
        <v>66</v>
      </c>
      <c r="P1169" s="46">
        <f>TotalFix[[#This Row],[Confirmed activ. 3 (ILE03)]]</f>
        <v>20.667000000000002</v>
      </c>
      <c r="Q1169" s="24">
        <v>500</v>
      </c>
      <c r="R1169" s="21" t="s">
        <v>66</v>
      </c>
      <c r="S1169" s="21" t="s">
        <v>67</v>
      </c>
    </row>
    <row r="1170" spans="1:19" s="21" customFormat="1" x14ac:dyDescent="0.35">
      <c r="A1170" s="26">
        <v>1537701</v>
      </c>
      <c r="B1170" s="53">
        <v>411581</v>
      </c>
      <c r="C1170" s="26">
        <f>VLOOKUP(TotalFix[[#This Row],[Order]],'Total Fix by SS'!B:C,2,0)</f>
        <v>220</v>
      </c>
      <c r="D1170" s="21" t="s">
        <v>59</v>
      </c>
      <c r="E1170" s="21" t="s">
        <v>78</v>
      </c>
      <c r="F1170" s="21" t="s">
        <v>69</v>
      </c>
      <c r="G1170" s="21" t="s">
        <v>62</v>
      </c>
      <c r="H1170" s="21" t="s">
        <v>70</v>
      </c>
      <c r="I1170" s="21" t="s">
        <v>79</v>
      </c>
      <c r="J1170" s="22">
        <v>43662</v>
      </c>
      <c r="K1170" s="23">
        <v>0.60817129629629996</v>
      </c>
      <c r="L1170" s="22">
        <v>43662</v>
      </c>
      <c r="M1170" s="23">
        <v>0.60817129629629996</v>
      </c>
      <c r="N1170" s="24">
        <v>20</v>
      </c>
      <c r="O1170" s="21" t="s">
        <v>66</v>
      </c>
      <c r="P1170" s="46">
        <f>TotalFix[[#This Row],[Confirmed activ. 3 (ILE03)]]</f>
        <v>20</v>
      </c>
      <c r="Q1170" s="24">
        <v>20</v>
      </c>
      <c r="R1170" s="21" t="s">
        <v>66</v>
      </c>
      <c r="S1170" s="21" t="s">
        <v>72</v>
      </c>
    </row>
    <row r="1171" spans="1:19" s="21" customFormat="1" x14ac:dyDescent="0.35">
      <c r="A1171" s="26">
        <v>1537701</v>
      </c>
      <c r="B1171" s="53">
        <v>411581</v>
      </c>
      <c r="C1171" s="26">
        <f>VLOOKUP(TotalFix[[#This Row],[Order]],'Total Fix by SS'!B:C,2,0)</f>
        <v>220</v>
      </c>
      <c r="D1171" s="21" t="s">
        <v>59</v>
      </c>
      <c r="E1171" s="21" t="s">
        <v>80</v>
      </c>
      <c r="F1171" s="21" t="s">
        <v>69</v>
      </c>
      <c r="G1171" s="21" t="s">
        <v>62</v>
      </c>
      <c r="H1171" s="21" t="s">
        <v>70</v>
      </c>
      <c r="I1171" s="21" t="s">
        <v>81</v>
      </c>
      <c r="J1171" s="22">
        <v>43662</v>
      </c>
      <c r="K1171" s="23">
        <v>0.60827546296295998</v>
      </c>
      <c r="L1171" s="22">
        <v>43662</v>
      </c>
      <c r="M1171" s="23">
        <v>0.60827546296295998</v>
      </c>
      <c r="N1171" s="24">
        <v>20</v>
      </c>
      <c r="O1171" s="21" t="s">
        <v>66</v>
      </c>
      <c r="P1171" s="46">
        <f>TotalFix[[#This Row],[Confirmed activ. 3 (ILE03)]]</f>
        <v>20</v>
      </c>
      <c r="Q1171" s="24">
        <v>20</v>
      </c>
      <c r="R1171" s="21" t="s">
        <v>66</v>
      </c>
      <c r="S1171" s="21" t="s">
        <v>72</v>
      </c>
    </row>
    <row r="1172" spans="1:19" s="21" customFormat="1" x14ac:dyDescent="0.35">
      <c r="A1172" s="26">
        <v>1537701</v>
      </c>
      <c r="B1172" s="53">
        <v>411581</v>
      </c>
      <c r="C1172" s="26">
        <f>VLOOKUP(TotalFix[[#This Row],[Order]],'Total Fix by SS'!B:C,2,0)</f>
        <v>220</v>
      </c>
      <c r="D1172" s="21" t="s">
        <v>59</v>
      </c>
      <c r="E1172" s="21" t="s">
        <v>82</v>
      </c>
      <c r="F1172" s="21" t="s">
        <v>83</v>
      </c>
      <c r="G1172" s="21" t="s">
        <v>62</v>
      </c>
      <c r="H1172" s="21" t="s">
        <v>84</v>
      </c>
      <c r="I1172" s="21" t="s">
        <v>84</v>
      </c>
      <c r="J1172" s="22">
        <v>43662</v>
      </c>
      <c r="K1172" s="23">
        <v>0.62715277777778</v>
      </c>
      <c r="L1172" s="22">
        <v>43663</v>
      </c>
      <c r="M1172" s="23">
        <v>0.67258101851852004</v>
      </c>
      <c r="N1172" s="25">
        <v>12.667999999999999</v>
      </c>
      <c r="O1172" s="21" t="s">
        <v>77</v>
      </c>
      <c r="P1172" s="46">
        <f>TotalFix[[#This Row],[Confirmed activ. 3 (ILE03)]]*60</f>
        <v>760.07999999999993</v>
      </c>
      <c r="Q1172" s="24">
        <v>450</v>
      </c>
      <c r="R1172" s="21" t="s">
        <v>66</v>
      </c>
      <c r="S1172" s="21" t="s">
        <v>67</v>
      </c>
    </row>
    <row r="1173" spans="1:19" s="21" customFormat="1" x14ac:dyDescent="0.35">
      <c r="A1173" s="26">
        <v>1537701</v>
      </c>
      <c r="B1173" s="53">
        <v>411581</v>
      </c>
      <c r="C1173" s="26">
        <f>VLOOKUP(TotalFix[[#This Row],[Order]],'Total Fix by SS'!B:C,2,0)</f>
        <v>220</v>
      </c>
      <c r="D1173" s="21" t="s">
        <v>59</v>
      </c>
      <c r="E1173" s="21" t="s">
        <v>85</v>
      </c>
      <c r="F1173" s="21" t="s">
        <v>86</v>
      </c>
      <c r="G1173" s="21" t="s">
        <v>62</v>
      </c>
      <c r="H1173" s="21" t="s">
        <v>87</v>
      </c>
      <c r="I1173" s="21" t="s">
        <v>87</v>
      </c>
      <c r="J1173" s="22">
        <v>43664</v>
      </c>
      <c r="K1173" s="23">
        <v>0.35969907407406998</v>
      </c>
      <c r="L1173" s="22">
        <v>43664</v>
      </c>
      <c r="M1173" s="23">
        <v>0.35969907407406998</v>
      </c>
      <c r="N1173" s="24">
        <v>20</v>
      </c>
      <c r="O1173" s="21" t="s">
        <v>66</v>
      </c>
      <c r="P1173" s="46">
        <f>TotalFix[[#This Row],[Confirmed activ. 3 (ILE03)]]</f>
        <v>20</v>
      </c>
      <c r="Q1173" s="24">
        <v>20</v>
      </c>
      <c r="R1173" s="21" t="s">
        <v>66</v>
      </c>
      <c r="S1173" s="21" t="s">
        <v>72</v>
      </c>
    </row>
    <row r="1174" spans="1:19" s="21" customFormat="1" x14ac:dyDescent="0.35">
      <c r="A1174" s="26">
        <v>1537701</v>
      </c>
      <c r="B1174" s="53">
        <v>411581</v>
      </c>
      <c r="C1174" s="26">
        <f>VLOOKUP(TotalFix[[#This Row],[Order]],'Total Fix by SS'!B:C,2,0)</f>
        <v>220</v>
      </c>
      <c r="D1174" s="21" t="s">
        <v>59</v>
      </c>
      <c r="E1174" s="21" t="s">
        <v>88</v>
      </c>
      <c r="F1174" s="21" t="s">
        <v>89</v>
      </c>
      <c r="G1174" s="21" t="s">
        <v>90</v>
      </c>
      <c r="H1174" s="21" t="s">
        <v>91</v>
      </c>
      <c r="I1174" s="21" t="s">
        <v>92</v>
      </c>
      <c r="J1174" s="22"/>
      <c r="K1174" s="23">
        <v>0</v>
      </c>
      <c r="L1174" s="22"/>
      <c r="M1174" s="23">
        <v>0</v>
      </c>
      <c r="N1174" s="25">
        <v>0</v>
      </c>
      <c r="O1174" s="21" t="s">
        <v>93</v>
      </c>
      <c r="P1174" s="46"/>
      <c r="Q1174" s="24">
        <v>0</v>
      </c>
      <c r="R1174" s="21" t="s">
        <v>66</v>
      </c>
      <c r="S1174" s="21" t="s">
        <v>94</v>
      </c>
    </row>
    <row r="1175" spans="1:19" s="21" customFormat="1" x14ac:dyDescent="0.35">
      <c r="A1175" s="26">
        <v>1537701</v>
      </c>
      <c r="B1175" s="53">
        <v>411581</v>
      </c>
      <c r="C1175" s="26">
        <f>VLOOKUP(TotalFix[[#This Row],[Order]],'Total Fix by SS'!B:C,2,0)</f>
        <v>220</v>
      </c>
      <c r="D1175" s="21" t="s">
        <v>59</v>
      </c>
      <c r="E1175" s="21" t="s">
        <v>95</v>
      </c>
      <c r="F1175" s="21" t="s">
        <v>61</v>
      </c>
      <c r="G1175" s="21" t="s">
        <v>62</v>
      </c>
      <c r="H1175" s="21" t="s">
        <v>63</v>
      </c>
      <c r="I1175" s="21" t="s">
        <v>96</v>
      </c>
      <c r="J1175" s="22">
        <v>43664</v>
      </c>
      <c r="K1175" s="23">
        <v>0.37010416666667001</v>
      </c>
      <c r="L1175" s="22">
        <v>43664</v>
      </c>
      <c r="M1175" s="23">
        <v>0.60540509259259001</v>
      </c>
      <c r="N1175" s="25">
        <v>48.4</v>
      </c>
      <c r="O1175" s="21" t="s">
        <v>66</v>
      </c>
      <c r="P1175" s="46">
        <f>TotalFix[[#This Row],[Confirmed activ. 3 (ILE03)]]</f>
        <v>48.4</v>
      </c>
      <c r="Q1175" s="24">
        <v>40</v>
      </c>
      <c r="R1175" s="21" t="s">
        <v>66</v>
      </c>
      <c r="S1175" s="21" t="s">
        <v>67</v>
      </c>
    </row>
    <row r="1176" spans="1:19" s="21" customFormat="1" x14ac:dyDescent="0.35">
      <c r="A1176" s="26">
        <v>1537701</v>
      </c>
      <c r="B1176" s="53">
        <v>411581</v>
      </c>
      <c r="C1176" s="26">
        <f>VLOOKUP(TotalFix[[#This Row],[Order]],'Total Fix by SS'!B:C,2,0)</f>
        <v>220</v>
      </c>
      <c r="D1176" s="21" t="s">
        <v>59</v>
      </c>
      <c r="E1176" s="21" t="s">
        <v>97</v>
      </c>
      <c r="F1176" s="21" t="s">
        <v>69</v>
      </c>
      <c r="G1176" s="21" t="s">
        <v>62</v>
      </c>
      <c r="H1176" s="21" t="s">
        <v>70</v>
      </c>
      <c r="I1176" s="21" t="s">
        <v>98</v>
      </c>
      <c r="J1176" s="22">
        <v>43669</v>
      </c>
      <c r="K1176" s="23">
        <v>0.71559027777777995</v>
      </c>
      <c r="L1176" s="22">
        <v>43669</v>
      </c>
      <c r="M1176" s="23">
        <v>0.71559027777777995</v>
      </c>
      <c r="N1176" s="24">
        <v>20</v>
      </c>
      <c r="O1176" s="21" t="s">
        <v>66</v>
      </c>
      <c r="P1176" s="46">
        <f>TotalFix[[#This Row],[Confirmed activ. 3 (ILE03)]]</f>
        <v>20</v>
      </c>
      <c r="Q1176" s="24">
        <v>20</v>
      </c>
      <c r="R1176" s="21" t="s">
        <v>66</v>
      </c>
      <c r="S1176" s="21" t="s">
        <v>72</v>
      </c>
    </row>
    <row r="1177" spans="1:19" s="21" customFormat="1" x14ac:dyDescent="0.35">
      <c r="A1177" s="26">
        <v>1537701</v>
      </c>
      <c r="B1177" s="53">
        <v>411581</v>
      </c>
      <c r="C1177" s="26">
        <f>VLOOKUP(TotalFix[[#This Row],[Order]],'Total Fix by SS'!B:C,2,0)</f>
        <v>220</v>
      </c>
      <c r="D1177" s="21" t="s">
        <v>59</v>
      </c>
      <c r="E1177" s="21" t="s">
        <v>99</v>
      </c>
      <c r="F1177" s="21" t="s">
        <v>69</v>
      </c>
      <c r="G1177" s="21" t="s">
        <v>62</v>
      </c>
      <c r="H1177" s="21" t="s">
        <v>70</v>
      </c>
      <c r="I1177" s="21" t="s">
        <v>100</v>
      </c>
      <c r="J1177" s="22">
        <v>43669</v>
      </c>
      <c r="K1177" s="23">
        <v>0.71569444444443997</v>
      </c>
      <c r="L1177" s="22">
        <v>43669</v>
      </c>
      <c r="M1177" s="23">
        <v>0.71569444444443997</v>
      </c>
      <c r="N1177" s="24">
        <v>50</v>
      </c>
      <c r="O1177" s="21" t="s">
        <v>66</v>
      </c>
      <c r="P1177" s="46">
        <f>TotalFix[[#This Row],[Confirmed activ. 3 (ILE03)]]</f>
        <v>50</v>
      </c>
      <c r="Q1177" s="24">
        <v>50</v>
      </c>
      <c r="R1177" s="21" t="s">
        <v>66</v>
      </c>
      <c r="S1177" s="21" t="s">
        <v>72</v>
      </c>
    </row>
    <row r="1178" spans="1:19" s="21" customFormat="1" x14ac:dyDescent="0.35">
      <c r="A1178" s="26">
        <v>1537701</v>
      </c>
      <c r="B1178" s="53">
        <v>411581</v>
      </c>
      <c r="C1178" s="26">
        <f>VLOOKUP(TotalFix[[#This Row],[Order]],'Total Fix by SS'!B:C,2,0)</f>
        <v>220</v>
      </c>
      <c r="D1178" s="21" t="s">
        <v>59</v>
      </c>
      <c r="E1178" s="21" t="s">
        <v>101</v>
      </c>
      <c r="F1178" s="21" t="s">
        <v>102</v>
      </c>
      <c r="G1178" s="21" t="s">
        <v>62</v>
      </c>
      <c r="H1178" s="21" t="s">
        <v>100</v>
      </c>
      <c r="I1178" s="21" t="s">
        <v>103</v>
      </c>
      <c r="J1178" s="22">
        <v>43669</v>
      </c>
      <c r="K1178" s="23">
        <v>0.71577546296296002</v>
      </c>
      <c r="L1178" s="22">
        <v>43669</v>
      </c>
      <c r="M1178" s="23">
        <v>0.71577546296296002</v>
      </c>
      <c r="N1178" s="24">
        <v>10</v>
      </c>
      <c r="O1178" s="21" t="s">
        <v>66</v>
      </c>
      <c r="P1178" s="46">
        <f>TotalFix[[#This Row],[Confirmed activ. 3 (ILE03)]]</f>
        <v>10</v>
      </c>
      <c r="Q1178" s="24">
        <v>10</v>
      </c>
      <c r="R1178" s="21" t="s">
        <v>66</v>
      </c>
      <c r="S1178" s="21" t="s">
        <v>72</v>
      </c>
    </row>
    <row r="1179" spans="1:19" s="21" customFormat="1" x14ac:dyDescent="0.35">
      <c r="A1179" s="26">
        <v>1537701</v>
      </c>
      <c r="B1179" s="53">
        <v>411581</v>
      </c>
      <c r="C1179" s="26">
        <f>VLOOKUP(TotalFix[[#This Row],[Order]],'Total Fix by SS'!B:C,2,0)</f>
        <v>220</v>
      </c>
      <c r="D1179" s="21" t="s">
        <v>59</v>
      </c>
      <c r="E1179" s="21" t="s">
        <v>104</v>
      </c>
      <c r="F1179" s="21" t="s">
        <v>102</v>
      </c>
      <c r="G1179" s="21" t="s">
        <v>105</v>
      </c>
      <c r="H1179" s="21" t="s">
        <v>100</v>
      </c>
      <c r="I1179" s="21" t="s">
        <v>106</v>
      </c>
      <c r="J1179" s="22">
        <v>43670</v>
      </c>
      <c r="K1179" s="23">
        <v>0.66318287037037005</v>
      </c>
      <c r="L1179" s="22">
        <v>43670</v>
      </c>
      <c r="M1179" s="23">
        <v>0.66318287037037005</v>
      </c>
      <c r="N1179" s="24">
        <v>10</v>
      </c>
      <c r="O1179" s="21" t="s">
        <v>66</v>
      </c>
      <c r="P1179" s="46">
        <f>TotalFix[[#This Row],[Confirmed activ. 3 (ILE03)]]</f>
        <v>10</v>
      </c>
      <c r="Q1179" s="24">
        <v>10</v>
      </c>
      <c r="R1179" s="21" t="s">
        <v>66</v>
      </c>
      <c r="S1179" s="21" t="s">
        <v>72</v>
      </c>
    </row>
    <row r="1180" spans="1:19" s="21" customFormat="1" x14ac:dyDescent="0.35">
      <c r="A1180" s="26">
        <v>1537701</v>
      </c>
      <c r="B1180" s="53">
        <v>411581</v>
      </c>
      <c r="C1180" s="26">
        <f>VLOOKUP(TotalFix[[#This Row],[Order]],'Total Fix by SS'!B:C,2,0)</f>
        <v>220</v>
      </c>
      <c r="D1180" s="21" t="s">
        <v>107</v>
      </c>
      <c r="E1180" s="21" t="s">
        <v>60</v>
      </c>
      <c r="F1180" s="21" t="s">
        <v>61</v>
      </c>
      <c r="G1180" s="21" t="s">
        <v>90</v>
      </c>
      <c r="H1180" s="21" t="s">
        <v>63</v>
      </c>
      <c r="I1180" s="21" t="s">
        <v>108</v>
      </c>
      <c r="J1180" s="22">
        <v>43657</v>
      </c>
      <c r="K1180" s="23">
        <v>0.52368055555556003</v>
      </c>
      <c r="L1180" s="22">
        <v>43662</v>
      </c>
      <c r="M1180" s="23">
        <v>0.42762731481480998</v>
      </c>
      <c r="N1180" s="25">
        <v>31.568000000000001</v>
      </c>
      <c r="O1180" s="21" t="s">
        <v>77</v>
      </c>
      <c r="P1180" s="46">
        <f>TotalFix[[#This Row],[Confirmed activ. 3 (ILE03)]]*60</f>
        <v>1894.0800000000002</v>
      </c>
      <c r="Q1180" s="24">
        <v>1</v>
      </c>
      <c r="R1180" s="21" t="s">
        <v>66</v>
      </c>
      <c r="S1180" s="21" t="s">
        <v>67</v>
      </c>
    </row>
    <row r="1181" spans="1:19" s="21" customFormat="1" x14ac:dyDescent="0.35">
      <c r="A1181" s="26">
        <v>1537701</v>
      </c>
      <c r="B1181" s="53">
        <v>411581</v>
      </c>
      <c r="C1181" s="26">
        <f>VLOOKUP(TotalFix[[#This Row],[Order]],'Total Fix by SS'!B:C,2,0)</f>
        <v>220</v>
      </c>
      <c r="D1181" s="21" t="s">
        <v>109</v>
      </c>
      <c r="E1181" s="21" t="s">
        <v>82</v>
      </c>
      <c r="F1181" s="21" t="s">
        <v>83</v>
      </c>
      <c r="G1181" s="21" t="s">
        <v>90</v>
      </c>
      <c r="H1181" s="21" t="s">
        <v>84</v>
      </c>
      <c r="I1181" s="21" t="s">
        <v>110</v>
      </c>
      <c r="J1181" s="22">
        <v>43662</v>
      </c>
      <c r="K1181" s="23">
        <v>0.75293981481480998</v>
      </c>
      <c r="L1181" s="22">
        <v>43662</v>
      </c>
      <c r="M1181" s="23">
        <v>0.98196759259259003</v>
      </c>
      <c r="N1181" s="25">
        <v>5.4969999999999999</v>
      </c>
      <c r="O1181" s="21" t="s">
        <v>77</v>
      </c>
      <c r="P1181" s="46">
        <f>TotalFix[[#This Row],[Confirmed activ. 3 (ILE03)]]*60</f>
        <v>329.82</v>
      </c>
      <c r="Q1181" s="24">
        <v>5</v>
      </c>
      <c r="R1181" s="21" t="s">
        <v>66</v>
      </c>
      <c r="S1181" s="21" t="s">
        <v>67</v>
      </c>
    </row>
    <row r="1182" spans="1:19" s="21" customFormat="1" x14ac:dyDescent="0.35">
      <c r="A1182" s="26">
        <v>1537702</v>
      </c>
      <c r="B1182" s="53">
        <v>411581</v>
      </c>
      <c r="C1182" s="26">
        <f>VLOOKUP(TotalFix[[#This Row],[Order]],'Total Fix by SS'!B:C,2,0)</f>
        <v>221</v>
      </c>
      <c r="D1182" s="21" t="s">
        <v>59</v>
      </c>
      <c r="E1182" s="21" t="s">
        <v>60</v>
      </c>
      <c r="F1182" s="21" t="s">
        <v>61</v>
      </c>
      <c r="G1182" s="21" t="s">
        <v>62</v>
      </c>
      <c r="H1182" s="21" t="s">
        <v>63</v>
      </c>
      <c r="I1182" s="21" t="s">
        <v>64</v>
      </c>
      <c r="J1182" s="22">
        <v>43655</v>
      </c>
      <c r="K1182" s="23">
        <v>0.57003472222221996</v>
      </c>
      <c r="L1182" s="22">
        <v>43655</v>
      </c>
      <c r="M1182" s="23">
        <v>0.57374999999999998</v>
      </c>
      <c r="N1182" s="25">
        <v>1.95</v>
      </c>
      <c r="O1182" s="21" t="s">
        <v>66</v>
      </c>
      <c r="P1182" s="46">
        <f>TotalFix[[#This Row],[Confirmed activ. 3 (ILE03)]]</f>
        <v>1.95</v>
      </c>
      <c r="Q1182" s="24">
        <v>20</v>
      </c>
      <c r="R1182" s="21" t="s">
        <v>66</v>
      </c>
      <c r="S1182" s="21" t="s">
        <v>67</v>
      </c>
    </row>
    <row r="1183" spans="1:19" s="21" customFormat="1" x14ac:dyDescent="0.35">
      <c r="A1183" s="26">
        <v>1537702</v>
      </c>
      <c r="B1183" s="53">
        <v>411581</v>
      </c>
      <c r="C1183" s="26">
        <f>VLOOKUP(TotalFix[[#This Row],[Order]],'Total Fix by SS'!B:C,2,0)</f>
        <v>221</v>
      </c>
      <c r="D1183" s="21" t="s">
        <v>59</v>
      </c>
      <c r="E1183" s="21" t="s">
        <v>68</v>
      </c>
      <c r="F1183" s="21" t="s">
        <v>69</v>
      </c>
      <c r="G1183" s="21" t="s">
        <v>62</v>
      </c>
      <c r="H1183" s="21" t="s">
        <v>70</v>
      </c>
      <c r="I1183" s="21" t="s">
        <v>71</v>
      </c>
      <c r="J1183" s="22">
        <v>43656</v>
      </c>
      <c r="K1183" s="23">
        <v>0.34717592592593</v>
      </c>
      <c r="L1183" s="22">
        <v>43656</v>
      </c>
      <c r="M1183" s="23">
        <v>0.34717592592593</v>
      </c>
      <c r="N1183" s="24">
        <v>30</v>
      </c>
      <c r="O1183" s="21" t="s">
        <v>66</v>
      </c>
      <c r="P1183" s="46">
        <f>TotalFix[[#This Row],[Confirmed activ. 3 (ILE03)]]</f>
        <v>30</v>
      </c>
      <c r="Q1183" s="24">
        <v>30</v>
      </c>
      <c r="R1183" s="21" t="s">
        <v>66</v>
      </c>
      <c r="S1183" s="21" t="s">
        <v>72</v>
      </c>
    </row>
    <row r="1184" spans="1:19" s="21" customFormat="1" x14ac:dyDescent="0.35">
      <c r="A1184" s="26">
        <v>1537702</v>
      </c>
      <c r="B1184" s="53">
        <v>411581</v>
      </c>
      <c r="C1184" s="26">
        <f>VLOOKUP(TotalFix[[#This Row],[Order]],'Total Fix by SS'!B:C,2,0)</f>
        <v>221</v>
      </c>
      <c r="D1184" s="21" t="s">
        <v>59</v>
      </c>
      <c r="E1184" s="21" t="s">
        <v>73</v>
      </c>
      <c r="F1184" s="21" t="s">
        <v>61</v>
      </c>
      <c r="G1184" s="21" t="s">
        <v>62</v>
      </c>
      <c r="H1184" s="21" t="s">
        <v>63</v>
      </c>
      <c r="I1184" s="21" t="s">
        <v>74</v>
      </c>
      <c r="J1184" s="22">
        <v>43656</v>
      </c>
      <c r="K1184" s="23">
        <v>0.44320601851851998</v>
      </c>
      <c r="L1184" s="22">
        <v>43656</v>
      </c>
      <c r="M1184" s="23">
        <v>0.45159722222221998</v>
      </c>
      <c r="N1184" s="25">
        <v>12.083</v>
      </c>
      <c r="O1184" s="21" t="s">
        <v>66</v>
      </c>
      <c r="P1184" s="46">
        <f>TotalFix[[#This Row],[Confirmed activ. 3 (ILE03)]]</f>
        <v>12.083</v>
      </c>
      <c r="Q1184" s="24">
        <v>200</v>
      </c>
      <c r="R1184" s="21" t="s">
        <v>66</v>
      </c>
      <c r="S1184" s="21" t="s">
        <v>67</v>
      </c>
    </row>
    <row r="1185" spans="1:19" s="21" customFormat="1" x14ac:dyDescent="0.35">
      <c r="A1185" s="26">
        <v>1537702</v>
      </c>
      <c r="B1185" s="53">
        <v>411581</v>
      </c>
      <c r="C1185" s="26">
        <f>VLOOKUP(TotalFix[[#This Row],[Order]],'Total Fix by SS'!B:C,2,0)</f>
        <v>221</v>
      </c>
      <c r="D1185" s="21" t="s">
        <v>59</v>
      </c>
      <c r="E1185" s="21" t="s">
        <v>75</v>
      </c>
      <c r="F1185" s="21" t="s">
        <v>61</v>
      </c>
      <c r="G1185" s="21" t="s">
        <v>62</v>
      </c>
      <c r="H1185" s="21" t="s">
        <v>63</v>
      </c>
      <c r="I1185" s="21" t="s">
        <v>76</v>
      </c>
      <c r="J1185" s="22">
        <v>43660</v>
      </c>
      <c r="K1185" s="23">
        <v>0.32641203703704003</v>
      </c>
      <c r="L1185" s="22">
        <v>43664</v>
      </c>
      <c r="M1185" s="23">
        <v>0.53289351851851996</v>
      </c>
      <c r="N1185" s="25">
        <v>25.228000000000002</v>
      </c>
      <c r="O1185" s="21" t="s">
        <v>77</v>
      </c>
      <c r="P1185" s="46">
        <f>TotalFix[[#This Row],[Confirmed activ. 3 (ILE03)]]*60</f>
        <v>1513.68</v>
      </c>
      <c r="Q1185" s="24">
        <v>500</v>
      </c>
      <c r="R1185" s="21" t="s">
        <v>66</v>
      </c>
      <c r="S1185" s="21" t="s">
        <v>67</v>
      </c>
    </row>
    <row r="1186" spans="1:19" s="21" customFormat="1" x14ac:dyDescent="0.35">
      <c r="A1186" s="26">
        <v>1537702</v>
      </c>
      <c r="B1186" s="53">
        <v>411581</v>
      </c>
      <c r="C1186" s="26">
        <f>VLOOKUP(TotalFix[[#This Row],[Order]],'Total Fix by SS'!B:C,2,0)</f>
        <v>221</v>
      </c>
      <c r="D1186" s="21" t="s">
        <v>59</v>
      </c>
      <c r="E1186" s="21" t="s">
        <v>78</v>
      </c>
      <c r="F1186" s="21" t="s">
        <v>69</v>
      </c>
      <c r="G1186" s="21" t="s">
        <v>62</v>
      </c>
      <c r="H1186" s="21" t="s">
        <v>70</v>
      </c>
      <c r="I1186" s="21" t="s">
        <v>79</v>
      </c>
      <c r="J1186" s="22">
        <v>43664</v>
      </c>
      <c r="K1186" s="23">
        <v>0.58131944444443995</v>
      </c>
      <c r="L1186" s="22">
        <v>43664</v>
      </c>
      <c r="M1186" s="23">
        <v>0.58131944444443995</v>
      </c>
      <c r="N1186" s="24">
        <v>20</v>
      </c>
      <c r="O1186" s="21" t="s">
        <v>66</v>
      </c>
      <c r="P1186" s="46">
        <f>TotalFix[[#This Row],[Confirmed activ. 3 (ILE03)]]</f>
        <v>20</v>
      </c>
      <c r="Q1186" s="24">
        <v>20</v>
      </c>
      <c r="R1186" s="21" t="s">
        <v>66</v>
      </c>
      <c r="S1186" s="21" t="s">
        <v>72</v>
      </c>
    </row>
    <row r="1187" spans="1:19" s="21" customFormat="1" x14ac:dyDescent="0.35">
      <c r="A1187" s="26">
        <v>1537702</v>
      </c>
      <c r="B1187" s="53">
        <v>411581</v>
      </c>
      <c r="C1187" s="26">
        <f>VLOOKUP(TotalFix[[#This Row],[Order]],'Total Fix by SS'!B:C,2,0)</f>
        <v>221</v>
      </c>
      <c r="D1187" s="21" t="s">
        <v>59</v>
      </c>
      <c r="E1187" s="21" t="s">
        <v>80</v>
      </c>
      <c r="F1187" s="21" t="s">
        <v>69</v>
      </c>
      <c r="G1187" s="21" t="s">
        <v>62</v>
      </c>
      <c r="H1187" s="21" t="s">
        <v>70</v>
      </c>
      <c r="I1187" s="21" t="s">
        <v>81</v>
      </c>
      <c r="J1187" s="22">
        <v>43664</v>
      </c>
      <c r="K1187" s="23">
        <v>0.58141203703704003</v>
      </c>
      <c r="L1187" s="22">
        <v>43664</v>
      </c>
      <c r="M1187" s="23">
        <v>0.58141203703704003</v>
      </c>
      <c r="N1187" s="24">
        <v>20</v>
      </c>
      <c r="O1187" s="21" t="s">
        <v>66</v>
      </c>
      <c r="P1187" s="46">
        <f>TotalFix[[#This Row],[Confirmed activ. 3 (ILE03)]]</f>
        <v>20</v>
      </c>
      <c r="Q1187" s="24">
        <v>20</v>
      </c>
      <c r="R1187" s="21" t="s">
        <v>66</v>
      </c>
      <c r="S1187" s="21" t="s">
        <v>72</v>
      </c>
    </row>
    <row r="1188" spans="1:19" s="21" customFormat="1" x14ac:dyDescent="0.35">
      <c r="A1188" s="26">
        <v>1537702</v>
      </c>
      <c r="B1188" s="53">
        <v>411581</v>
      </c>
      <c r="C1188" s="26">
        <f>VLOOKUP(TotalFix[[#This Row],[Order]],'Total Fix by SS'!B:C,2,0)</f>
        <v>221</v>
      </c>
      <c r="D1188" s="21" t="s">
        <v>59</v>
      </c>
      <c r="E1188" s="21" t="s">
        <v>82</v>
      </c>
      <c r="F1188" s="21" t="s">
        <v>83</v>
      </c>
      <c r="G1188" s="21" t="s">
        <v>62</v>
      </c>
      <c r="H1188" s="21" t="s">
        <v>84</v>
      </c>
      <c r="I1188" s="21" t="s">
        <v>84</v>
      </c>
      <c r="J1188" s="22">
        <v>43664</v>
      </c>
      <c r="K1188" s="23">
        <v>0.62907407407407001</v>
      </c>
      <c r="L1188" s="22">
        <v>43667</v>
      </c>
      <c r="M1188" s="23">
        <v>0.74201388888888997</v>
      </c>
      <c r="N1188" s="25">
        <v>9.9390000000000001</v>
      </c>
      <c r="O1188" s="21" t="s">
        <v>77</v>
      </c>
      <c r="P1188" s="46">
        <f>TotalFix[[#This Row],[Confirmed activ. 3 (ILE03)]]*60</f>
        <v>596.34</v>
      </c>
      <c r="Q1188" s="24">
        <v>450</v>
      </c>
      <c r="R1188" s="21" t="s">
        <v>66</v>
      </c>
      <c r="S1188" s="21" t="s">
        <v>67</v>
      </c>
    </row>
    <row r="1189" spans="1:19" s="21" customFormat="1" x14ac:dyDescent="0.35">
      <c r="A1189" s="26">
        <v>1537702</v>
      </c>
      <c r="B1189" s="53">
        <v>411581</v>
      </c>
      <c r="C1189" s="26">
        <f>VLOOKUP(TotalFix[[#This Row],[Order]],'Total Fix by SS'!B:C,2,0)</f>
        <v>221</v>
      </c>
      <c r="D1189" s="21" t="s">
        <v>59</v>
      </c>
      <c r="E1189" s="21" t="s">
        <v>85</v>
      </c>
      <c r="F1189" s="21" t="s">
        <v>86</v>
      </c>
      <c r="G1189" s="21" t="s">
        <v>62</v>
      </c>
      <c r="H1189" s="21" t="s">
        <v>87</v>
      </c>
      <c r="I1189" s="21" t="s">
        <v>87</v>
      </c>
      <c r="J1189" s="22">
        <v>43668</v>
      </c>
      <c r="K1189" s="23">
        <v>0.40275462962962999</v>
      </c>
      <c r="L1189" s="22">
        <v>43668</v>
      </c>
      <c r="M1189" s="23">
        <v>0.40275462962962999</v>
      </c>
      <c r="N1189" s="24">
        <v>20</v>
      </c>
      <c r="O1189" s="21" t="s">
        <v>66</v>
      </c>
      <c r="P1189" s="46">
        <f>TotalFix[[#This Row],[Confirmed activ. 3 (ILE03)]]</f>
        <v>20</v>
      </c>
      <c r="Q1189" s="24">
        <v>20</v>
      </c>
      <c r="R1189" s="21" t="s">
        <v>66</v>
      </c>
      <c r="S1189" s="21" t="s">
        <v>72</v>
      </c>
    </row>
    <row r="1190" spans="1:19" s="21" customFormat="1" x14ac:dyDescent="0.35">
      <c r="A1190" s="26">
        <v>1537702</v>
      </c>
      <c r="B1190" s="53">
        <v>411581</v>
      </c>
      <c r="C1190" s="26">
        <f>VLOOKUP(TotalFix[[#This Row],[Order]],'Total Fix by SS'!B:C,2,0)</f>
        <v>221</v>
      </c>
      <c r="D1190" s="21" t="s">
        <v>59</v>
      </c>
      <c r="E1190" s="21" t="s">
        <v>88</v>
      </c>
      <c r="F1190" s="21" t="s">
        <v>89</v>
      </c>
      <c r="G1190" s="21" t="s">
        <v>90</v>
      </c>
      <c r="H1190" s="21" t="s">
        <v>91</v>
      </c>
      <c r="I1190" s="21" t="s">
        <v>92</v>
      </c>
      <c r="J1190" s="22"/>
      <c r="K1190" s="23">
        <v>0</v>
      </c>
      <c r="L1190" s="22"/>
      <c r="M1190" s="23">
        <v>0</v>
      </c>
      <c r="N1190" s="25">
        <v>0</v>
      </c>
      <c r="O1190" s="21" t="s">
        <v>93</v>
      </c>
      <c r="P1190" s="46"/>
      <c r="Q1190" s="24">
        <v>0</v>
      </c>
      <c r="R1190" s="21" t="s">
        <v>66</v>
      </c>
      <c r="S1190" s="21" t="s">
        <v>94</v>
      </c>
    </row>
    <row r="1191" spans="1:19" s="21" customFormat="1" x14ac:dyDescent="0.35">
      <c r="A1191" s="26">
        <v>1537702</v>
      </c>
      <c r="B1191" s="53">
        <v>411581</v>
      </c>
      <c r="C1191" s="26">
        <f>VLOOKUP(TotalFix[[#This Row],[Order]],'Total Fix by SS'!B:C,2,0)</f>
        <v>221</v>
      </c>
      <c r="D1191" s="21" t="s">
        <v>59</v>
      </c>
      <c r="E1191" s="21" t="s">
        <v>95</v>
      </c>
      <c r="F1191" s="21" t="s">
        <v>61</v>
      </c>
      <c r="G1191" s="21" t="s">
        <v>62</v>
      </c>
      <c r="H1191" s="21" t="s">
        <v>63</v>
      </c>
      <c r="I1191" s="21" t="s">
        <v>96</v>
      </c>
      <c r="J1191" s="22">
        <v>43668</v>
      </c>
      <c r="K1191" s="23">
        <v>0.41809027777778002</v>
      </c>
      <c r="L1191" s="22">
        <v>43668</v>
      </c>
      <c r="M1191" s="23">
        <v>0.68577546296295999</v>
      </c>
      <c r="N1191" s="25">
        <v>1.3859999999999999</v>
      </c>
      <c r="O1191" s="21" t="s">
        <v>77</v>
      </c>
      <c r="P1191" s="46">
        <f>TotalFix[[#This Row],[Confirmed activ. 3 (ILE03)]]*60</f>
        <v>83.16</v>
      </c>
      <c r="Q1191" s="24">
        <v>40</v>
      </c>
      <c r="R1191" s="21" t="s">
        <v>66</v>
      </c>
      <c r="S1191" s="21" t="s">
        <v>67</v>
      </c>
    </row>
    <row r="1192" spans="1:19" s="21" customFormat="1" x14ac:dyDescent="0.35">
      <c r="A1192" s="26">
        <v>1537702</v>
      </c>
      <c r="B1192" s="53">
        <v>411581</v>
      </c>
      <c r="C1192" s="26">
        <f>VLOOKUP(TotalFix[[#This Row],[Order]],'Total Fix by SS'!B:C,2,0)</f>
        <v>221</v>
      </c>
      <c r="D1192" s="21" t="s">
        <v>59</v>
      </c>
      <c r="E1192" s="21" t="s">
        <v>97</v>
      </c>
      <c r="F1192" s="21" t="s">
        <v>69</v>
      </c>
      <c r="G1192" s="21" t="s">
        <v>62</v>
      </c>
      <c r="H1192" s="21" t="s">
        <v>70</v>
      </c>
      <c r="I1192" s="21" t="s">
        <v>98</v>
      </c>
      <c r="J1192" s="22">
        <v>43670</v>
      </c>
      <c r="K1192" s="23">
        <v>0.72383101851852005</v>
      </c>
      <c r="L1192" s="22">
        <v>43670</v>
      </c>
      <c r="M1192" s="23">
        <v>0.72383101851852005</v>
      </c>
      <c r="N1192" s="24">
        <v>20</v>
      </c>
      <c r="O1192" s="21" t="s">
        <v>66</v>
      </c>
      <c r="P1192" s="46">
        <f>TotalFix[[#This Row],[Confirmed activ. 3 (ILE03)]]</f>
        <v>20</v>
      </c>
      <c r="Q1192" s="24">
        <v>20</v>
      </c>
      <c r="R1192" s="21" t="s">
        <v>66</v>
      </c>
      <c r="S1192" s="21" t="s">
        <v>72</v>
      </c>
    </row>
    <row r="1193" spans="1:19" s="21" customFormat="1" x14ac:dyDescent="0.35">
      <c r="A1193" s="26">
        <v>1537702</v>
      </c>
      <c r="B1193" s="53">
        <v>411581</v>
      </c>
      <c r="C1193" s="26">
        <f>VLOOKUP(TotalFix[[#This Row],[Order]],'Total Fix by SS'!B:C,2,0)</f>
        <v>221</v>
      </c>
      <c r="D1193" s="21" t="s">
        <v>59</v>
      </c>
      <c r="E1193" s="21" t="s">
        <v>99</v>
      </c>
      <c r="F1193" s="21" t="s">
        <v>69</v>
      </c>
      <c r="G1193" s="21" t="s">
        <v>62</v>
      </c>
      <c r="H1193" s="21" t="s">
        <v>70</v>
      </c>
      <c r="I1193" s="21" t="s">
        <v>100</v>
      </c>
      <c r="J1193" s="22">
        <v>43670</v>
      </c>
      <c r="K1193" s="23">
        <v>0.72392361111111003</v>
      </c>
      <c r="L1193" s="22">
        <v>43670</v>
      </c>
      <c r="M1193" s="23">
        <v>0.72392361111111003</v>
      </c>
      <c r="N1193" s="24">
        <v>50</v>
      </c>
      <c r="O1193" s="21" t="s">
        <v>66</v>
      </c>
      <c r="P1193" s="46">
        <f>TotalFix[[#This Row],[Confirmed activ. 3 (ILE03)]]</f>
        <v>50</v>
      </c>
      <c r="Q1193" s="24">
        <v>50</v>
      </c>
      <c r="R1193" s="21" t="s">
        <v>66</v>
      </c>
      <c r="S1193" s="21" t="s">
        <v>72</v>
      </c>
    </row>
    <row r="1194" spans="1:19" s="21" customFormat="1" x14ac:dyDescent="0.35">
      <c r="A1194" s="26">
        <v>1537702</v>
      </c>
      <c r="B1194" s="53">
        <v>411581</v>
      </c>
      <c r="C1194" s="26">
        <f>VLOOKUP(TotalFix[[#This Row],[Order]],'Total Fix by SS'!B:C,2,0)</f>
        <v>221</v>
      </c>
      <c r="D1194" s="21" t="s">
        <v>59</v>
      </c>
      <c r="E1194" s="21" t="s">
        <v>101</v>
      </c>
      <c r="F1194" s="21" t="s">
        <v>102</v>
      </c>
      <c r="G1194" s="21" t="s">
        <v>62</v>
      </c>
      <c r="H1194" s="21" t="s">
        <v>100</v>
      </c>
      <c r="I1194" s="21" t="s">
        <v>103</v>
      </c>
      <c r="J1194" s="22">
        <v>43670</v>
      </c>
      <c r="K1194" s="23">
        <v>0.72400462962962997</v>
      </c>
      <c r="L1194" s="22">
        <v>43670</v>
      </c>
      <c r="M1194" s="23">
        <v>0.72400462962962997</v>
      </c>
      <c r="N1194" s="24">
        <v>10</v>
      </c>
      <c r="O1194" s="21" t="s">
        <v>66</v>
      </c>
      <c r="P1194" s="46">
        <f>TotalFix[[#This Row],[Confirmed activ. 3 (ILE03)]]</f>
        <v>10</v>
      </c>
      <c r="Q1194" s="24">
        <v>10</v>
      </c>
      <c r="R1194" s="21" t="s">
        <v>66</v>
      </c>
      <c r="S1194" s="21" t="s">
        <v>72</v>
      </c>
    </row>
    <row r="1195" spans="1:19" s="21" customFormat="1" x14ac:dyDescent="0.35">
      <c r="A1195" s="26">
        <v>1537702</v>
      </c>
      <c r="B1195" s="53">
        <v>411581</v>
      </c>
      <c r="C1195" s="26">
        <f>VLOOKUP(TotalFix[[#This Row],[Order]],'Total Fix by SS'!B:C,2,0)</f>
        <v>221</v>
      </c>
      <c r="D1195" s="21" t="s">
        <v>59</v>
      </c>
      <c r="E1195" s="21" t="s">
        <v>104</v>
      </c>
      <c r="F1195" s="21" t="s">
        <v>102</v>
      </c>
      <c r="G1195" s="21" t="s">
        <v>105</v>
      </c>
      <c r="H1195" s="21" t="s">
        <v>100</v>
      </c>
      <c r="I1195" s="21" t="s">
        <v>106</v>
      </c>
      <c r="J1195" s="22">
        <v>43671</v>
      </c>
      <c r="K1195" s="23">
        <v>0.38116898148147998</v>
      </c>
      <c r="L1195" s="22">
        <v>43671</v>
      </c>
      <c r="M1195" s="23">
        <v>0.38116898148147998</v>
      </c>
      <c r="N1195" s="24">
        <v>10</v>
      </c>
      <c r="O1195" s="21" t="s">
        <v>66</v>
      </c>
      <c r="P1195" s="46">
        <f>TotalFix[[#This Row],[Confirmed activ. 3 (ILE03)]]</f>
        <v>10</v>
      </c>
      <c r="Q1195" s="24">
        <v>10</v>
      </c>
      <c r="R1195" s="21" t="s">
        <v>66</v>
      </c>
      <c r="S1195" s="21" t="s">
        <v>72</v>
      </c>
    </row>
    <row r="1196" spans="1:19" s="21" customFormat="1" x14ac:dyDescent="0.35">
      <c r="A1196" s="26">
        <v>1537702</v>
      </c>
      <c r="B1196" s="53">
        <v>411581</v>
      </c>
      <c r="C1196" s="26">
        <f>VLOOKUP(TotalFix[[#This Row],[Order]],'Total Fix by SS'!B:C,2,0)</f>
        <v>221</v>
      </c>
      <c r="D1196" s="21" t="s">
        <v>107</v>
      </c>
      <c r="E1196" s="21" t="s">
        <v>60</v>
      </c>
      <c r="F1196" s="21" t="s">
        <v>61</v>
      </c>
      <c r="G1196" s="21" t="s">
        <v>90</v>
      </c>
      <c r="H1196" s="21" t="s">
        <v>63</v>
      </c>
      <c r="I1196" s="21" t="s">
        <v>108</v>
      </c>
      <c r="J1196" s="22">
        <v>43662</v>
      </c>
      <c r="K1196" s="23">
        <v>0.33853009259258998</v>
      </c>
      <c r="L1196" s="22">
        <v>43664</v>
      </c>
      <c r="M1196" s="23">
        <v>0.56226851851852</v>
      </c>
      <c r="N1196" s="25">
        <v>9.673</v>
      </c>
      <c r="O1196" s="21" t="s">
        <v>77</v>
      </c>
      <c r="P1196" s="46">
        <f>TotalFix[[#This Row],[Confirmed activ. 3 (ILE03)]]*60</f>
        <v>580.38</v>
      </c>
      <c r="Q1196" s="24">
        <v>1</v>
      </c>
      <c r="R1196" s="21" t="s">
        <v>66</v>
      </c>
      <c r="S1196" s="21" t="s">
        <v>67</v>
      </c>
    </row>
    <row r="1197" spans="1:19" s="21" customFormat="1" x14ac:dyDescent="0.35">
      <c r="A1197" s="26">
        <v>1537702</v>
      </c>
      <c r="B1197" s="53">
        <v>411581</v>
      </c>
      <c r="C1197" s="26">
        <f>VLOOKUP(TotalFix[[#This Row],[Order]],'Total Fix by SS'!B:C,2,0)</f>
        <v>221</v>
      </c>
      <c r="D1197" s="21" t="s">
        <v>109</v>
      </c>
      <c r="E1197" s="21" t="s">
        <v>82</v>
      </c>
      <c r="F1197" s="21" t="s">
        <v>83</v>
      </c>
      <c r="G1197" s="21" t="s">
        <v>90</v>
      </c>
      <c r="H1197" s="21" t="s">
        <v>84</v>
      </c>
      <c r="I1197" s="21" t="s">
        <v>110</v>
      </c>
      <c r="J1197" s="22">
        <v>43664</v>
      </c>
      <c r="K1197" s="23">
        <v>0.85697916666666996</v>
      </c>
      <c r="L1197" s="22">
        <v>43664</v>
      </c>
      <c r="M1197" s="23">
        <v>0.96859953703704005</v>
      </c>
      <c r="N1197" s="25">
        <v>1.339</v>
      </c>
      <c r="O1197" s="21" t="s">
        <v>77</v>
      </c>
      <c r="P1197" s="46">
        <f>TotalFix[[#This Row],[Confirmed activ. 3 (ILE03)]]*60</f>
        <v>80.34</v>
      </c>
      <c r="Q1197" s="24">
        <v>5</v>
      </c>
      <c r="R1197" s="21" t="s">
        <v>66</v>
      </c>
      <c r="S1197" s="21" t="s">
        <v>67</v>
      </c>
    </row>
    <row r="1198" spans="1:19" s="21" customFormat="1" x14ac:dyDescent="0.35">
      <c r="A1198" s="26">
        <v>1537705</v>
      </c>
      <c r="B1198" s="53">
        <v>411581</v>
      </c>
      <c r="C1198" s="26">
        <f>VLOOKUP(TotalFix[[#This Row],[Order]],'Total Fix by SS'!B:C,2,0)</f>
        <v>221</v>
      </c>
      <c r="D1198" s="21" t="s">
        <v>59</v>
      </c>
      <c r="E1198" s="21" t="s">
        <v>60</v>
      </c>
      <c r="F1198" s="21" t="s">
        <v>61</v>
      </c>
      <c r="G1198" s="21" t="s">
        <v>62</v>
      </c>
      <c r="H1198" s="21" t="s">
        <v>63</v>
      </c>
      <c r="I1198" s="21" t="s">
        <v>64</v>
      </c>
      <c r="J1198" s="22">
        <v>43654</v>
      </c>
      <c r="K1198" s="23">
        <v>0.51554398148147995</v>
      </c>
      <c r="L1198" s="22">
        <v>43654</v>
      </c>
      <c r="M1198" s="23">
        <v>0.51782407407407005</v>
      </c>
      <c r="N1198" s="25">
        <v>1.633</v>
      </c>
      <c r="O1198" s="21" t="s">
        <v>66</v>
      </c>
      <c r="P1198" s="46">
        <f>TotalFix[[#This Row],[Confirmed activ. 3 (ILE03)]]</f>
        <v>1.633</v>
      </c>
      <c r="Q1198" s="24">
        <v>20</v>
      </c>
      <c r="R1198" s="21" t="s">
        <v>66</v>
      </c>
      <c r="S1198" s="21" t="s">
        <v>67</v>
      </c>
    </row>
    <row r="1199" spans="1:19" s="21" customFormat="1" x14ac:dyDescent="0.35">
      <c r="A1199" s="26">
        <v>1537705</v>
      </c>
      <c r="B1199" s="53">
        <v>411581</v>
      </c>
      <c r="C1199" s="26">
        <f>VLOOKUP(TotalFix[[#This Row],[Order]],'Total Fix by SS'!B:C,2,0)</f>
        <v>221</v>
      </c>
      <c r="D1199" s="21" t="s">
        <v>59</v>
      </c>
      <c r="E1199" s="21" t="s">
        <v>68</v>
      </c>
      <c r="F1199" s="21" t="s">
        <v>69</v>
      </c>
      <c r="G1199" s="21" t="s">
        <v>62</v>
      </c>
      <c r="H1199" s="21" t="s">
        <v>70</v>
      </c>
      <c r="I1199" s="21" t="s">
        <v>71</v>
      </c>
      <c r="J1199" s="22">
        <v>43654</v>
      </c>
      <c r="K1199" s="23">
        <v>0.55743055555555998</v>
      </c>
      <c r="L1199" s="22">
        <v>43654</v>
      </c>
      <c r="M1199" s="23">
        <v>0.55743055555555998</v>
      </c>
      <c r="N1199" s="24">
        <v>30</v>
      </c>
      <c r="O1199" s="21" t="s">
        <v>66</v>
      </c>
      <c r="P1199" s="46">
        <f>TotalFix[[#This Row],[Confirmed activ. 3 (ILE03)]]</f>
        <v>30</v>
      </c>
      <c r="Q1199" s="24">
        <v>30</v>
      </c>
      <c r="R1199" s="21" t="s">
        <v>66</v>
      </c>
      <c r="S1199" s="21" t="s">
        <v>72</v>
      </c>
    </row>
    <row r="1200" spans="1:19" s="21" customFormat="1" x14ac:dyDescent="0.35">
      <c r="A1200" s="26">
        <v>1537705</v>
      </c>
      <c r="B1200" s="53">
        <v>411581</v>
      </c>
      <c r="C1200" s="26">
        <f>VLOOKUP(TotalFix[[#This Row],[Order]],'Total Fix by SS'!B:C,2,0)</f>
        <v>221</v>
      </c>
      <c r="D1200" s="21" t="s">
        <v>59</v>
      </c>
      <c r="E1200" s="21" t="s">
        <v>73</v>
      </c>
      <c r="F1200" s="21" t="s">
        <v>61</v>
      </c>
      <c r="G1200" s="21" t="s">
        <v>62</v>
      </c>
      <c r="H1200" s="21" t="s">
        <v>63</v>
      </c>
      <c r="I1200" s="21" t="s">
        <v>74</v>
      </c>
      <c r="J1200" s="22">
        <v>43655</v>
      </c>
      <c r="K1200" s="23">
        <v>0.32289351851852</v>
      </c>
      <c r="L1200" s="22">
        <v>43657</v>
      </c>
      <c r="M1200" s="23">
        <v>0.38850694444444001</v>
      </c>
      <c r="N1200" s="25">
        <v>5.9349999999999996</v>
      </c>
      <c r="O1200" s="21" t="s">
        <v>77</v>
      </c>
      <c r="P1200" s="46">
        <f>TotalFix[[#This Row],[Confirmed activ. 3 (ILE03)]]*60</f>
        <v>356.09999999999997</v>
      </c>
      <c r="Q1200" s="24">
        <v>200</v>
      </c>
      <c r="R1200" s="21" t="s">
        <v>66</v>
      </c>
      <c r="S1200" s="21" t="s">
        <v>67</v>
      </c>
    </row>
    <row r="1201" spans="1:19" s="21" customFormat="1" x14ac:dyDescent="0.35">
      <c r="A1201" s="26">
        <v>1537705</v>
      </c>
      <c r="B1201" s="53">
        <v>411581</v>
      </c>
      <c r="C1201" s="26">
        <f>VLOOKUP(TotalFix[[#This Row],[Order]],'Total Fix by SS'!B:C,2,0)</f>
        <v>221</v>
      </c>
      <c r="D1201" s="21" t="s">
        <v>59</v>
      </c>
      <c r="E1201" s="21" t="s">
        <v>75</v>
      </c>
      <c r="F1201" s="21" t="s">
        <v>61</v>
      </c>
      <c r="G1201" s="21" t="s">
        <v>62</v>
      </c>
      <c r="H1201" s="21" t="s">
        <v>63</v>
      </c>
      <c r="I1201" s="21" t="s">
        <v>76</v>
      </c>
      <c r="J1201" s="22">
        <v>43660</v>
      </c>
      <c r="K1201" s="23">
        <v>0.32945601851852002</v>
      </c>
      <c r="L1201" s="22">
        <v>43663</v>
      </c>
      <c r="M1201" s="23">
        <v>0.46407407407406998</v>
      </c>
      <c r="N1201" s="25">
        <v>24.614999999999998</v>
      </c>
      <c r="O1201" s="21" t="s">
        <v>77</v>
      </c>
      <c r="P1201" s="46">
        <f>TotalFix[[#This Row],[Confirmed activ. 3 (ILE03)]]*60</f>
        <v>1476.8999999999999</v>
      </c>
      <c r="Q1201" s="24">
        <v>500</v>
      </c>
      <c r="R1201" s="21" t="s">
        <v>66</v>
      </c>
      <c r="S1201" s="21" t="s">
        <v>67</v>
      </c>
    </row>
    <row r="1202" spans="1:19" s="21" customFormat="1" x14ac:dyDescent="0.35">
      <c r="A1202" s="26">
        <v>1537705</v>
      </c>
      <c r="B1202" s="53">
        <v>411581</v>
      </c>
      <c r="C1202" s="26">
        <f>VLOOKUP(TotalFix[[#This Row],[Order]],'Total Fix by SS'!B:C,2,0)</f>
        <v>221</v>
      </c>
      <c r="D1202" s="21" t="s">
        <v>59</v>
      </c>
      <c r="E1202" s="21" t="s">
        <v>78</v>
      </c>
      <c r="F1202" s="21" t="s">
        <v>69</v>
      </c>
      <c r="G1202" s="21" t="s">
        <v>62</v>
      </c>
      <c r="H1202" s="21" t="s">
        <v>70</v>
      </c>
      <c r="I1202" s="21" t="s">
        <v>79</v>
      </c>
      <c r="J1202" s="22">
        <v>43663</v>
      </c>
      <c r="K1202" s="23">
        <v>0.47083333333333</v>
      </c>
      <c r="L1202" s="22">
        <v>43663</v>
      </c>
      <c r="M1202" s="23">
        <v>0.47083333333333</v>
      </c>
      <c r="N1202" s="24">
        <v>20</v>
      </c>
      <c r="O1202" s="21" t="s">
        <v>66</v>
      </c>
      <c r="P1202" s="46">
        <f>TotalFix[[#This Row],[Confirmed activ. 3 (ILE03)]]</f>
        <v>20</v>
      </c>
      <c r="Q1202" s="24">
        <v>20</v>
      </c>
      <c r="R1202" s="21" t="s">
        <v>66</v>
      </c>
      <c r="S1202" s="21" t="s">
        <v>72</v>
      </c>
    </row>
    <row r="1203" spans="1:19" s="21" customFormat="1" x14ac:dyDescent="0.35">
      <c r="A1203" s="26">
        <v>1537705</v>
      </c>
      <c r="B1203" s="53">
        <v>411581</v>
      </c>
      <c r="C1203" s="26">
        <f>VLOOKUP(TotalFix[[#This Row],[Order]],'Total Fix by SS'!B:C,2,0)</f>
        <v>221</v>
      </c>
      <c r="D1203" s="21" t="s">
        <v>59</v>
      </c>
      <c r="E1203" s="21" t="s">
        <v>80</v>
      </c>
      <c r="F1203" s="21" t="s">
        <v>69</v>
      </c>
      <c r="G1203" s="21" t="s">
        <v>62</v>
      </c>
      <c r="H1203" s="21" t="s">
        <v>70</v>
      </c>
      <c r="I1203" s="21" t="s">
        <v>81</v>
      </c>
      <c r="J1203" s="22">
        <v>43663</v>
      </c>
      <c r="K1203" s="23">
        <v>0.47091435185184999</v>
      </c>
      <c r="L1203" s="22">
        <v>43663</v>
      </c>
      <c r="M1203" s="23">
        <v>0.47091435185184999</v>
      </c>
      <c r="N1203" s="24">
        <v>20</v>
      </c>
      <c r="O1203" s="21" t="s">
        <v>66</v>
      </c>
      <c r="P1203" s="46">
        <f>TotalFix[[#This Row],[Confirmed activ. 3 (ILE03)]]</f>
        <v>20</v>
      </c>
      <c r="Q1203" s="24">
        <v>20</v>
      </c>
      <c r="R1203" s="21" t="s">
        <v>66</v>
      </c>
      <c r="S1203" s="21" t="s">
        <v>72</v>
      </c>
    </row>
    <row r="1204" spans="1:19" s="21" customFormat="1" x14ac:dyDescent="0.35">
      <c r="A1204" s="26">
        <v>1537705</v>
      </c>
      <c r="B1204" s="53">
        <v>411581</v>
      </c>
      <c r="C1204" s="26">
        <f>VLOOKUP(TotalFix[[#This Row],[Order]],'Total Fix by SS'!B:C,2,0)</f>
        <v>221</v>
      </c>
      <c r="D1204" s="21" t="s">
        <v>59</v>
      </c>
      <c r="E1204" s="21" t="s">
        <v>82</v>
      </c>
      <c r="F1204" s="21" t="s">
        <v>83</v>
      </c>
      <c r="G1204" s="21" t="s">
        <v>62</v>
      </c>
      <c r="H1204" s="21" t="s">
        <v>84</v>
      </c>
      <c r="I1204" s="21" t="s">
        <v>84</v>
      </c>
      <c r="J1204" s="22">
        <v>43663</v>
      </c>
      <c r="K1204" s="23">
        <v>0.56625000000000003</v>
      </c>
      <c r="L1204" s="22">
        <v>43664</v>
      </c>
      <c r="M1204" s="23">
        <v>0.15376157407407001</v>
      </c>
      <c r="N1204" s="25">
        <v>6.8390000000000004</v>
      </c>
      <c r="O1204" s="21" t="s">
        <v>77</v>
      </c>
      <c r="P1204" s="46">
        <f>TotalFix[[#This Row],[Confirmed activ. 3 (ILE03)]]*60</f>
        <v>410.34000000000003</v>
      </c>
      <c r="Q1204" s="24">
        <v>450</v>
      </c>
      <c r="R1204" s="21" t="s">
        <v>66</v>
      </c>
      <c r="S1204" s="21" t="s">
        <v>67</v>
      </c>
    </row>
    <row r="1205" spans="1:19" s="21" customFormat="1" x14ac:dyDescent="0.35">
      <c r="A1205" s="26">
        <v>1537705</v>
      </c>
      <c r="B1205" s="53">
        <v>411581</v>
      </c>
      <c r="C1205" s="26">
        <f>VLOOKUP(TotalFix[[#This Row],[Order]],'Total Fix by SS'!B:C,2,0)</f>
        <v>221</v>
      </c>
      <c r="D1205" s="21" t="s">
        <v>59</v>
      </c>
      <c r="E1205" s="21" t="s">
        <v>85</v>
      </c>
      <c r="F1205" s="21" t="s">
        <v>86</v>
      </c>
      <c r="G1205" s="21" t="s">
        <v>62</v>
      </c>
      <c r="H1205" s="21" t="s">
        <v>87</v>
      </c>
      <c r="I1205" s="21" t="s">
        <v>87</v>
      </c>
      <c r="J1205" s="22">
        <v>43667</v>
      </c>
      <c r="K1205" s="23">
        <v>0.36473379629629998</v>
      </c>
      <c r="L1205" s="22">
        <v>43667</v>
      </c>
      <c r="M1205" s="23">
        <v>0.36473379629629998</v>
      </c>
      <c r="N1205" s="24">
        <v>20</v>
      </c>
      <c r="O1205" s="21" t="s">
        <v>66</v>
      </c>
      <c r="P1205" s="46">
        <f>TotalFix[[#This Row],[Confirmed activ. 3 (ILE03)]]</f>
        <v>20</v>
      </c>
      <c r="Q1205" s="24">
        <v>20</v>
      </c>
      <c r="R1205" s="21" t="s">
        <v>66</v>
      </c>
      <c r="S1205" s="21" t="s">
        <v>72</v>
      </c>
    </row>
    <row r="1206" spans="1:19" s="21" customFormat="1" x14ac:dyDescent="0.35">
      <c r="A1206" s="26">
        <v>1537705</v>
      </c>
      <c r="B1206" s="53">
        <v>411581</v>
      </c>
      <c r="C1206" s="26">
        <f>VLOOKUP(TotalFix[[#This Row],[Order]],'Total Fix by SS'!B:C,2,0)</f>
        <v>221</v>
      </c>
      <c r="D1206" s="21" t="s">
        <v>59</v>
      </c>
      <c r="E1206" s="21" t="s">
        <v>95</v>
      </c>
      <c r="F1206" s="21" t="s">
        <v>61</v>
      </c>
      <c r="G1206" s="21" t="s">
        <v>62</v>
      </c>
      <c r="H1206" s="21" t="s">
        <v>63</v>
      </c>
      <c r="I1206" s="21" t="s">
        <v>96</v>
      </c>
      <c r="J1206" s="22">
        <v>43668</v>
      </c>
      <c r="K1206" s="23">
        <v>0.41809027777778002</v>
      </c>
      <c r="L1206" s="22">
        <v>43668</v>
      </c>
      <c r="M1206" s="23">
        <v>0.68577546296295999</v>
      </c>
      <c r="N1206" s="25">
        <v>1.3859999999999999</v>
      </c>
      <c r="O1206" s="21" t="s">
        <v>77</v>
      </c>
      <c r="P1206" s="46">
        <f>TotalFix[[#This Row],[Confirmed activ. 3 (ILE03)]]*60</f>
        <v>83.16</v>
      </c>
      <c r="Q1206" s="24">
        <v>40</v>
      </c>
      <c r="R1206" s="21" t="s">
        <v>66</v>
      </c>
      <c r="S1206" s="21" t="s">
        <v>67</v>
      </c>
    </row>
    <row r="1207" spans="1:19" s="21" customFormat="1" x14ac:dyDescent="0.35">
      <c r="A1207" s="26">
        <v>1537705</v>
      </c>
      <c r="B1207" s="53">
        <v>411581</v>
      </c>
      <c r="C1207" s="26">
        <f>VLOOKUP(TotalFix[[#This Row],[Order]],'Total Fix by SS'!B:C,2,0)</f>
        <v>221</v>
      </c>
      <c r="D1207" s="21" t="s">
        <v>59</v>
      </c>
      <c r="E1207" s="21" t="s">
        <v>97</v>
      </c>
      <c r="F1207" s="21" t="s">
        <v>69</v>
      </c>
      <c r="G1207" s="21" t="s">
        <v>62</v>
      </c>
      <c r="H1207" s="21" t="s">
        <v>70</v>
      </c>
      <c r="I1207" s="21" t="s">
        <v>98</v>
      </c>
      <c r="J1207" s="22">
        <v>43670</v>
      </c>
      <c r="K1207" s="23">
        <v>0.72412037037037003</v>
      </c>
      <c r="L1207" s="22">
        <v>43670</v>
      </c>
      <c r="M1207" s="23">
        <v>0.72412037037037003</v>
      </c>
      <c r="N1207" s="24">
        <v>20</v>
      </c>
      <c r="O1207" s="21" t="s">
        <v>66</v>
      </c>
      <c r="P1207" s="46">
        <f>TotalFix[[#This Row],[Confirmed activ. 3 (ILE03)]]</f>
        <v>20</v>
      </c>
      <c r="Q1207" s="24">
        <v>20</v>
      </c>
      <c r="R1207" s="21" t="s">
        <v>66</v>
      </c>
      <c r="S1207" s="21" t="s">
        <v>72</v>
      </c>
    </row>
    <row r="1208" spans="1:19" s="21" customFormat="1" x14ac:dyDescent="0.35">
      <c r="A1208" s="26">
        <v>1537705</v>
      </c>
      <c r="B1208" s="53">
        <v>411581</v>
      </c>
      <c r="C1208" s="26">
        <f>VLOOKUP(TotalFix[[#This Row],[Order]],'Total Fix by SS'!B:C,2,0)</f>
        <v>221</v>
      </c>
      <c r="D1208" s="21" t="s">
        <v>59</v>
      </c>
      <c r="E1208" s="21" t="s">
        <v>99</v>
      </c>
      <c r="F1208" s="21" t="s">
        <v>69</v>
      </c>
      <c r="G1208" s="21" t="s">
        <v>62</v>
      </c>
      <c r="H1208" s="21" t="s">
        <v>70</v>
      </c>
      <c r="I1208" s="21" t="s">
        <v>100</v>
      </c>
      <c r="J1208" s="22">
        <v>43670</v>
      </c>
      <c r="K1208" s="23">
        <v>0.72421296296296001</v>
      </c>
      <c r="L1208" s="22">
        <v>43670</v>
      </c>
      <c r="M1208" s="23">
        <v>0.72421296296296001</v>
      </c>
      <c r="N1208" s="24">
        <v>50</v>
      </c>
      <c r="O1208" s="21" t="s">
        <v>66</v>
      </c>
      <c r="P1208" s="46">
        <f>TotalFix[[#This Row],[Confirmed activ. 3 (ILE03)]]</f>
        <v>50</v>
      </c>
      <c r="Q1208" s="24">
        <v>50</v>
      </c>
      <c r="R1208" s="21" t="s">
        <v>66</v>
      </c>
      <c r="S1208" s="21" t="s">
        <v>72</v>
      </c>
    </row>
    <row r="1209" spans="1:19" s="21" customFormat="1" x14ac:dyDescent="0.35">
      <c r="A1209" s="26">
        <v>1537705</v>
      </c>
      <c r="B1209" s="53">
        <v>411581</v>
      </c>
      <c r="C1209" s="26">
        <f>VLOOKUP(TotalFix[[#This Row],[Order]],'Total Fix by SS'!B:C,2,0)</f>
        <v>221</v>
      </c>
      <c r="D1209" s="21" t="s">
        <v>59</v>
      </c>
      <c r="E1209" s="21" t="s">
        <v>104</v>
      </c>
      <c r="F1209" s="21" t="s">
        <v>102</v>
      </c>
      <c r="G1209" s="21" t="s">
        <v>105</v>
      </c>
      <c r="H1209" s="21" t="s">
        <v>100</v>
      </c>
      <c r="I1209" s="21" t="s">
        <v>106</v>
      </c>
      <c r="J1209" s="22">
        <v>43674</v>
      </c>
      <c r="K1209" s="23">
        <v>0.38016203703703999</v>
      </c>
      <c r="L1209" s="22">
        <v>43674</v>
      </c>
      <c r="M1209" s="23">
        <v>0.38016203703703999</v>
      </c>
      <c r="N1209" s="24">
        <v>10</v>
      </c>
      <c r="O1209" s="21" t="s">
        <v>66</v>
      </c>
      <c r="P1209" s="46">
        <f>TotalFix[[#This Row],[Confirmed activ. 3 (ILE03)]]</f>
        <v>10</v>
      </c>
      <c r="Q1209" s="24">
        <v>10</v>
      </c>
      <c r="R1209" s="21" t="s">
        <v>66</v>
      </c>
      <c r="S1209" s="21" t="s">
        <v>72</v>
      </c>
    </row>
    <row r="1210" spans="1:19" s="21" customFormat="1" x14ac:dyDescent="0.35">
      <c r="A1210" s="26">
        <v>1537705</v>
      </c>
      <c r="B1210" s="53">
        <v>411581</v>
      </c>
      <c r="C1210" s="26">
        <f>VLOOKUP(TotalFix[[#This Row],[Order]],'Total Fix by SS'!B:C,2,0)</f>
        <v>221</v>
      </c>
      <c r="D1210" s="21" t="s">
        <v>107</v>
      </c>
      <c r="E1210" s="21" t="s">
        <v>60</v>
      </c>
      <c r="F1210" s="21" t="s">
        <v>61</v>
      </c>
      <c r="G1210" s="21" t="s">
        <v>90</v>
      </c>
      <c r="H1210" s="21" t="s">
        <v>63</v>
      </c>
      <c r="I1210" s="21" t="s">
        <v>108</v>
      </c>
      <c r="J1210" s="22">
        <v>43656</v>
      </c>
      <c r="K1210" s="23">
        <v>0.31640046296295998</v>
      </c>
      <c r="L1210" s="22">
        <v>43656</v>
      </c>
      <c r="M1210" s="23">
        <v>0.74619212962963</v>
      </c>
      <c r="N1210" s="25">
        <v>10.315</v>
      </c>
      <c r="O1210" s="21" t="s">
        <v>77</v>
      </c>
      <c r="P1210" s="46">
        <f>TotalFix[[#This Row],[Confirmed activ. 3 (ILE03)]]*60</f>
        <v>618.9</v>
      </c>
      <c r="Q1210" s="24">
        <v>1</v>
      </c>
      <c r="R1210" s="21" t="s">
        <v>66</v>
      </c>
      <c r="S1210" s="21" t="s">
        <v>67</v>
      </c>
    </row>
    <row r="1211" spans="1:19" s="21" customFormat="1" x14ac:dyDescent="0.35">
      <c r="A1211" s="26">
        <v>1537705</v>
      </c>
      <c r="B1211" s="53">
        <v>411581</v>
      </c>
      <c r="C1211" s="26">
        <f>VLOOKUP(TotalFix[[#This Row],[Order]],'Total Fix by SS'!B:C,2,0)</f>
        <v>221</v>
      </c>
      <c r="D1211" s="21" t="s">
        <v>109</v>
      </c>
      <c r="E1211" s="21" t="s">
        <v>82</v>
      </c>
      <c r="F1211" s="21" t="s">
        <v>83</v>
      </c>
      <c r="G1211" s="21" t="s">
        <v>90</v>
      </c>
      <c r="H1211" s="21" t="s">
        <v>84</v>
      </c>
      <c r="I1211" s="21" t="s">
        <v>110</v>
      </c>
      <c r="J1211" s="22"/>
      <c r="K1211" s="23">
        <v>0</v>
      </c>
      <c r="L1211" s="22"/>
      <c r="M1211" s="23">
        <v>0</v>
      </c>
      <c r="N1211" s="25">
        <v>0</v>
      </c>
      <c r="O1211" s="21" t="s">
        <v>93</v>
      </c>
      <c r="P1211" s="46"/>
      <c r="Q1211" s="24">
        <v>5</v>
      </c>
      <c r="R1211" s="21" t="s">
        <v>66</v>
      </c>
      <c r="S1211" s="21" t="s">
        <v>94</v>
      </c>
    </row>
    <row r="1212" spans="1:19" s="21" customFormat="1" x14ac:dyDescent="0.35">
      <c r="A1212" s="26">
        <v>1537705</v>
      </c>
      <c r="B1212" s="53">
        <v>411581</v>
      </c>
      <c r="C1212" s="26">
        <f>VLOOKUP(TotalFix[[#This Row],[Order]],'Total Fix by SS'!B:C,2,0)</f>
        <v>221</v>
      </c>
      <c r="D1212" s="21" t="s">
        <v>133</v>
      </c>
      <c r="E1212" s="21" t="s">
        <v>82</v>
      </c>
      <c r="F1212" s="21" t="s">
        <v>83</v>
      </c>
      <c r="G1212" s="21" t="s">
        <v>90</v>
      </c>
      <c r="H1212" s="21" t="s">
        <v>84</v>
      </c>
      <c r="I1212" s="21" t="s">
        <v>134</v>
      </c>
      <c r="J1212" s="22"/>
      <c r="K1212" s="23">
        <v>0</v>
      </c>
      <c r="L1212" s="22"/>
      <c r="M1212" s="23">
        <v>0</v>
      </c>
      <c r="N1212" s="25">
        <v>0</v>
      </c>
      <c r="O1212" s="21" t="s">
        <v>93</v>
      </c>
      <c r="P1212" s="46"/>
      <c r="Q1212" s="24">
        <v>5</v>
      </c>
      <c r="R1212" s="21" t="s">
        <v>66</v>
      </c>
      <c r="S1212" s="21" t="s">
        <v>94</v>
      </c>
    </row>
    <row r="1213" spans="1:19" s="21" customFormat="1" x14ac:dyDescent="0.35">
      <c r="A1213" s="26">
        <v>1537705</v>
      </c>
      <c r="B1213" s="53">
        <v>411581</v>
      </c>
      <c r="C1213" s="26">
        <f>VLOOKUP(TotalFix[[#This Row],[Order]],'Total Fix by SS'!B:C,2,0)</f>
        <v>221</v>
      </c>
      <c r="D1213" s="21" t="s">
        <v>135</v>
      </c>
      <c r="E1213" s="21" t="s">
        <v>82</v>
      </c>
      <c r="F1213" s="21" t="s">
        <v>83</v>
      </c>
      <c r="G1213" s="21" t="s">
        <v>90</v>
      </c>
      <c r="H1213" s="21" t="s">
        <v>84</v>
      </c>
      <c r="I1213" s="21" t="s">
        <v>136</v>
      </c>
      <c r="J1213" s="22"/>
      <c r="K1213" s="23">
        <v>0</v>
      </c>
      <c r="L1213" s="22"/>
      <c r="M1213" s="23">
        <v>0</v>
      </c>
      <c r="N1213" s="25">
        <v>0</v>
      </c>
      <c r="O1213" s="21" t="s">
        <v>93</v>
      </c>
      <c r="P1213" s="46"/>
      <c r="Q1213" s="24">
        <v>5</v>
      </c>
      <c r="R1213" s="21" t="s">
        <v>66</v>
      </c>
      <c r="S1213" s="21" t="s">
        <v>94</v>
      </c>
    </row>
    <row r="1214" spans="1:19" s="21" customFormat="1" x14ac:dyDescent="0.35">
      <c r="A1214" s="26">
        <v>1537705</v>
      </c>
      <c r="B1214" s="53">
        <v>411581</v>
      </c>
      <c r="C1214" s="26">
        <f>VLOOKUP(TotalFix[[#This Row],[Order]],'Total Fix by SS'!B:C,2,0)</f>
        <v>221</v>
      </c>
      <c r="D1214" s="21" t="s">
        <v>137</v>
      </c>
      <c r="E1214" s="21" t="s">
        <v>73</v>
      </c>
      <c r="F1214" s="21" t="s">
        <v>89</v>
      </c>
      <c r="G1214" s="21" t="s">
        <v>90</v>
      </c>
      <c r="H1214" s="21" t="s">
        <v>91</v>
      </c>
      <c r="I1214" s="21" t="s">
        <v>138</v>
      </c>
      <c r="J1214" s="22"/>
      <c r="K1214" s="23">
        <v>0</v>
      </c>
      <c r="L1214" s="22"/>
      <c r="M1214" s="23">
        <v>0</v>
      </c>
      <c r="N1214" s="25">
        <v>0</v>
      </c>
      <c r="O1214" s="21" t="s">
        <v>93</v>
      </c>
      <c r="P1214" s="46"/>
      <c r="Q1214" s="24">
        <v>5</v>
      </c>
      <c r="R1214" s="21" t="s">
        <v>66</v>
      </c>
      <c r="S1214" s="21" t="s">
        <v>94</v>
      </c>
    </row>
    <row r="1215" spans="1:19" s="21" customFormat="1" x14ac:dyDescent="0.35">
      <c r="A1215" s="26">
        <v>1537706</v>
      </c>
      <c r="B1215" s="53">
        <v>411581</v>
      </c>
      <c r="C1215" s="26">
        <f>VLOOKUP(TotalFix[[#This Row],[Order]],'Total Fix by SS'!B:C,2,0)</f>
        <v>221</v>
      </c>
      <c r="D1215" s="21" t="s">
        <v>59</v>
      </c>
      <c r="E1215" s="21" t="s">
        <v>60</v>
      </c>
      <c r="F1215" s="21" t="s">
        <v>61</v>
      </c>
      <c r="G1215" s="21" t="s">
        <v>62</v>
      </c>
      <c r="H1215" s="21" t="s">
        <v>63</v>
      </c>
      <c r="I1215" s="21" t="s">
        <v>139</v>
      </c>
      <c r="J1215" s="22">
        <v>43656</v>
      </c>
      <c r="K1215" s="23">
        <v>0.47685185185184997</v>
      </c>
      <c r="L1215" s="22">
        <v>43656</v>
      </c>
      <c r="M1215" s="23">
        <v>0.49422453703704</v>
      </c>
      <c r="N1215" s="25">
        <v>25.016999999999999</v>
      </c>
      <c r="O1215" s="21" t="s">
        <v>66</v>
      </c>
      <c r="P1215" s="46">
        <f>TotalFix[[#This Row],[Confirmed activ. 3 (ILE03)]]</f>
        <v>25.016999999999999</v>
      </c>
      <c r="Q1215" s="24">
        <v>20</v>
      </c>
      <c r="R1215" s="21" t="s">
        <v>66</v>
      </c>
      <c r="S1215" s="21" t="s">
        <v>67</v>
      </c>
    </row>
    <row r="1216" spans="1:19" s="21" customFormat="1" x14ac:dyDescent="0.35">
      <c r="A1216" s="26">
        <v>1537706</v>
      </c>
      <c r="B1216" s="53">
        <v>411581</v>
      </c>
      <c r="C1216" s="26">
        <f>VLOOKUP(TotalFix[[#This Row],[Order]],'Total Fix by SS'!B:C,2,0)</f>
        <v>221</v>
      </c>
      <c r="D1216" s="21" t="s">
        <v>59</v>
      </c>
      <c r="E1216" s="21" t="s">
        <v>68</v>
      </c>
      <c r="F1216" s="21" t="s">
        <v>69</v>
      </c>
      <c r="G1216" s="21" t="s">
        <v>62</v>
      </c>
      <c r="H1216" s="21" t="s">
        <v>70</v>
      </c>
      <c r="I1216" s="21" t="s">
        <v>71</v>
      </c>
      <c r="J1216" s="22">
        <v>43656</v>
      </c>
      <c r="K1216" s="23">
        <v>0.50749999999999995</v>
      </c>
      <c r="L1216" s="22">
        <v>43656</v>
      </c>
      <c r="M1216" s="23">
        <v>0.50749999999999995</v>
      </c>
      <c r="N1216" s="24">
        <v>30</v>
      </c>
      <c r="O1216" s="21" t="s">
        <v>66</v>
      </c>
      <c r="P1216" s="46">
        <f>TotalFix[[#This Row],[Confirmed activ. 3 (ILE03)]]</f>
        <v>30</v>
      </c>
      <c r="Q1216" s="24">
        <v>30</v>
      </c>
      <c r="R1216" s="21" t="s">
        <v>66</v>
      </c>
      <c r="S1216" s="21" t="s">
        <v>72</v>
      </c>
    </row>
    <row r="1217" spans="1:19" s="21" customFormat="1" x14ac:dyDescent="0.35">
      <c r="A1217" s="26">
        <v>1537706</v>
      </c>
      <c r="B1217" s="53">
        <v>411581</v>
      </c>
      <c r="C1217" s="26">
        <f>VLOOKUP(TotalFix[[#This Row],[Order]],'Total Fix by SS'!B:C,2,0)</f>
        <v>221</v>
      </c>
      <c r="D1217" s="21" t="s">
        <v>59</v>
      </c>
      <c r="E1217" s="21" t="s">
        <v>73</v>
      </c>
      <c r="F1217" s="21" t="s">
        <v>61</v>
      </c>
      <c r="G1217" s="21" t="s">
        <v>62</v>
      </c>
      <c r="H1217" s="21" t="s">
        <v>63</v>
      </c>
      <c r="I1217" s="21" t="s">
        <v>74</v>
      </c>
      <c r="J1217" s="22">
        <v>43656</v>
      </c>
      <c r="K1217" s="23">
        <v>0.51621527777777998</v>
      </c>
      <c r="L1217" s="22">
        <v>43657</v>
      </c>
      <c r="M1217" s="23">
        <v>0.66314814814815004</v>
      </c>
      <c r="N1217" s="25">
        <v>12.226000000000001</v>
      </c>
      <c r="O1217" s="21" t="s">
        <v>77</v>
      </c>
      <c r="P1217" s="46">
        <f>TotalFix[[#This Row],[Confirmed activ. 3 (ILE03)]]*60</f>
        <v>733.56000000000006</v>
      </c>
      <c r="Q1217" s="24">
        <v>200</v>
      </c>
      <c r="R1217" s="21" t="s">
        <v>66</v>
      </c>
      <c r="S1217" s="21" t="s">
        <v>67</v>
      </c>
    </row>
    <row r="1218" spans="1:19" s="21" customFormat="1" x14ac:dyDescent="0.35">
      <c r="A1218" s="26">
        <v>1537706</v>
      </c>
      <c r="B1218" s="53">
        <v>411581</v>
      </c>
      <c r="C1218" s="26">
        <f>VLOOKUP(TotalFix[[#This Row],[Order]],'Total Fix by SS'!B:C,2,0)</f>
        <v>221</v>
      </c>
      <c r="D1218" s="21" t="s">
        <v>59</v>
      </c>
      <c r="E1218" s="21" t="s">
        <v>75</v>
      </c>
      <c r="F1218" s="21" t="s">
        <v>61</v>
      </c>
      <c r="G1218" s="21" t="s">
        <v>62</v>
      </c>
      <c r="H1218" s="21" t="s">
        <v>63</v>
      </c>
      <c r="I1218" s="21" t="s">
        <v>76</v>
      </c>
      <c r="J1218" s="22">
        <v>43660</v>
      </c>
      <c r="K1218" s="23">
        <v>0.32790509259258999</v>
      </c>
      <c r="L1218" s="22">
        <v>43664</v>
      </c>
      <c r="M1218" s="23">
        <v>0.55708333333333004</v>
      </c>
      <c r="N1218" s="25">
        <v>35.893000000000001</v>
      </c>
      <c r="O1218" s="21" t="s">
        <v>77</v>
      </c>
      <c r="P1218" s="46">
        <f>TotalFix[[#This Row],[Confirmed activ. 3 (ILE03)]]*60</f>
        <v>2153.58</v>
      </c>
      <c r="Q1218" s="24">
        <v>500</v>
      </c>
      <c r="R1218" s="21" t="s">
        <v>66</v>
      </c>
      <c r="S1218" s="21" t="s">
        <v>67</v>
      </c>
    </row>
    <row r="1219" spans="1:19" s="21" customFormat="1" x14ac:dyDescent="0.35">
      <c r="A1219" s="26">
        <v>1537706</v>
      </c>
      <c r="B1219" s="53">
        <v>411581</v>
      </c>
      <c r="C1219" s="26">
        <f>VLOOKUP(TotalFix[[#This Row],[Order]],'Total Fix by SS'!B:C,2,0)</f>
        <v>221</v>
      </c>
      <c r="D1219" s="21" t="s">
        <v>59</v>
      </c>
      <c r="E1219" s="21" t="s">
        <v>78</v>
      </c>
      <c r="F1219" s="21" t="s">
        <v>69</v>
      </c>
      <c r="G1219" s="21" t="s">
        <v>62</v>
      </c>
      <c r="H1219" s="21" t="s">
        <v>70</v>
      </c>
      <c r="I1219" s="21" t="s">
        <v>79</v>
      </c>
      <c r="J1219" s="22">
        <v>43664</v>
      </c>
      <c r="K1219" s="23">
        <v>0.58178240740741005</v>
      </c>
      <c r="L1219" s="22">
        <v>43664</v>
      </c>
      <c r="M1219" s="23">
        <v>0.58178240740741005</v>
      </c>
      <c r="N1219" s="24">
        <v>20</v>
      </c>
      <c r="O1219" s="21" t="s">
        <v>66</v>
      </c>
      <c r="P1219" s="46">
        <f>TotalFix[[#This Row],[Confirmed activ. 3 (ILE03)]]</f>
        <v>20</v>
      </c>
      <c r="Q1219" s="24">
        <v>20</v>
      </c>
      <c r="R1219" s="21" t="s">
        <v>66</v>
      </c>
      <c r="S1219" s="21" t="s">
        <v>72</v>
      </c>
    </row>
    <row r="1220" spans="1:19" s="21" customFormat="1" x14ac:dyDescent="0.35">
      <c r="A1220" s="26">
        <v>1537706</v>
      </c>
      <c r="B1220" s="53">
        <v>411581</v>
      </c>
      <c r="C1220" s="26">
        <f>VLOOKUP(TotalFix[[#This Row],[Order]],'Total Fix by SS'!B:C,2,0)</f>
        <v>221</v>
      </c>
      <c r="D1220" s="21" t="s">
        <v>59</v>
      </c>
      <c r="E1220" s="21" t="s">
        <v>80</v>
      </c>
      <c r="F1220" s="21" t="s">
        <v>69</v>
      </c>
      <c r="G1220" s="21" t="s">
        <v>62</v>
      </c>
      <c r="H1220" s="21" t="s">
        <v>70</v>
      </c>
      <c r="I1220" s="21" t="s">
        <v>81</v>
      </c>
      <c r="J1220" s="22">
        <v>43664</v>
      </c>
      <c r="K1220" s="23">
        <v>0.58341435185184998</v>
      </c>
      <c r="L1220" s="22">
        <v>43664</v>
      </c>
      <c r="M1220" s="23">
        <v>0.58341435185184998</v>
      </c>
      <c r="N1220" s="24">
        <v>20</v>
      </c>
      <c r="O1220" s="21" t="s">
        <v>66</v>
      </c>
      <c r="P1220" s="46">
        <f>TotalFix[[#This Row],[Confirmed activ. 3 (ILE03)]]</f>
        <v>20</v>
      </c>
      <c r="Q1220" s="24">
        <v>20</v>
      </c>
      <c r="R1220" s="21" t="s">
        <v>66</v>
      </c>
      <c r="S1220" s="21" t="s">
        <v>72</v>
      </c>
    </row>
    <row r="1221" spans="1:19" s="21" customFormat="1" x14ac:dyDescent="0.35">
      <c r="A1221" s="26">
        <v>1537706</v>
      </c>
      <c r="B1221" s="53">
        <v>411581</v>
      </c>
      <c r="C1221" s="26">
        <f>VLOOKUP(TotalFix[[#This Row],[Order]],'Total Fix by SS'!B:C,2,0)</f>
        <v>221</v>
      </c>
      <c r="D1221" s="21" t="s">
        <v>59</v>
      </c>
      <c r="E1221" s="21" t="s">
        <v>82</v>
      </c>
      <c r="F1221" s="21" t="s">
        <v>83</v>
      </c>
      <c r="G1221" s="21" t="s">
        <v>62</v>
      </c>
      <c r="H1221" s="21" t="s">
        <v>84</v>
      </c>
      <c r="I1221" s="21" t="s">
        <v>84</v>
      </c>
      <c r="J1221" s="22">
        <v>43664</v>
      </c>
      <c r="K1221" s="23">
        <v>0.92958333333332999</v>
      </c>
      <c r="L1221" s="22">
        <v>43667</v>
      </c>
      <c r="M1221" s="23">
        <v>0.74737268518518996</v>
      </c>
      <c r="N1221" s="25">
        <v>118.03</v>
      </c>
      <c r="O1221" s="21" t="s">
        <v>66</v>
      </c>
      <c r="P1221" s="46">
        <f>TotalFix[[#This Row],[Confirmed activ. 3 (ILE03)]]</f>
        <v>118.03</v>
      </c>
      <c r="Q1221" s="24">
        <v>450</v>
      </c>
      <c r="R1221" s="21" t="s">
        <v>66</v>
      </c>
      <c r="S1221" s="21" t="s">
        <v>67</v>
      </c>
    </row>
    <row r="1222" spans="1:19" s="21" customFormat="1" x14ac:dyDescent="0.35">
      <c r="A1222" s="26">
        <v>1537706</v>
      </c>
      <c r="B1222" s="53">
        <v>411581</v>
      </c>
      <c r="C1222" s="26">
        <f>VLOOKUP(TotalFix[[#This Row],[Order]],'Total Fix by SS'!B:C,2,0)</f>
        <v>221</v>
      </c>
      <c r="D1222" s="21" t="s">
        <v>59</v>
      </c>
      <c r="E1222" s="21" t="s">
        <v>85</v>
      </c>
      <c r="F1222" s="21" t="s">
        <v>86</v>
      </c>
      <c r="G1222" s="21" t="s">
        <v>62</v>
      </c>
      <c r="H1222" s="21" t="s">
        <v>87</v>
      </c>
      <c r="I1222" s="21" t="s">
        <v>87</v>
      </c>
      <c r="J1222" s="22">
        <v>43670</v>
      </c>
      <c r="K1222" s="23">
        <v>0.36782407407406997</v>
      </c>
      <c r="L1222" s="22">
        <v>43670</v>
      </c>
      <c r="M1222" s="23">
        <v>0.36782407407406997</v>
      </c>
      <c r="N1222" s="24">
        <v>20</v>
      </c>
      <c r="O1222" s="21" t="s">
        <v>66</v>
      </c>
      <c r="P1222" s="46">
        <f>TotalFix[[#This Row],[Confirmed activ. 3 (ILE03)]]</f>
        <v>20</v>
      </c>
      <c r="Q1222" s="24">
        <v>20</v>
      </c>
      <c r="R1222" s="21" t="s">
        <v>66</v>
      </c>
      <c r="S1222" s="21" t="s">
        <v>72</v>
      </c>
    </row>
    <row r="1223" spans="1:19" s="21" customFormat="1" x14ac:dyDescent="0.35">
      <c r="A1223" s="26">
        <v>1537706</v>
      </c>
      <c r="B1223" s="53">
        <v>411581</v>
      </c>
      <c r="C1223" s="26">
        <f>VLOOKUP(TotalFix[[#This Row],[Order]],'Total Fix by SS'!B:C,2,0)</f>
        <v>221</v>
      </c>
      <c r="D1223" s="21" t="s">
        <v>59</v>
      </c>
      <c r="E1223" s="21" t="s">
        <v>88</v>
      </c>
      <c r="F1223" s="21" t="s">
        <v>89</v>
      </c>
      <c r="G1223" s="21" t="s">
        <v>90</v>
      </c>
      <c r="H1223" s="21" t="s">
        <v>91</v>
      </c>
      <c r="I1223" s="21" t="s">
        <v>92</v>
      </c>
      <c r="J1223" s="22"/>
      <c r="K1223" s="23">
        <v>0</v>
      </c>
      <c r="L1223" s="22"/>
      <c r="M1223" s="23">
        <v>0</v>
      </c>
      <c r="N1223" s="25">
        <v>0</v>
      </c>
      <c r="O1223" s="21" t="s">
        <v>93</v>
      </c>
      <c r="P1223" s="46"/>
      <c r="Q1223" s="24">
        <v>0</v>
      </c>
      <c r="R1223" s="21" t="s">
        <v>66</v>
      </c>
      <c r="S1223" s="21" t="s">
        <v>94</v>
      </c>
    </row>
    <row r="1224" spans="1:19" s="21" customFormat="1" x14ac:dyDescent="0.35">
      <c r="A1224" s="26">
        <v>1537706</v>
      </c>
      <c r="B1224" s="53">
        <v>411581</v>
      </c>
      <c r="C1224" s="26">
        <f>VLOOKUP(TotalFix[[#This Row],[Order]],'Total Fix by SS'!B:C,2,0)</f>
        <v>221</v>
      </c>
      <c r="D1224" s="21" t="s">
        <v>59</v>
      </c>
      <c r="E1224" s="21" t="s">
        <v>95</v>
      </c>
      <c r="F1224" s="21" t="s">
        <v>61</v>
      </c>
      <c r="G1224" s="21" t="s">
        <v>62</v>
      </c>
      <c r="H1224" s="21" t="s">
        <v>63</v>
      </c>
      <c r="I1224" s="21" t="s">
        <v>96</v>
      </c>
      <c r="J1224" s="22">
        <v>43670</v>
      </c>
      <c r="K1224" s="23">
        <v>0.37900462962963</v>
      </c>
      <c r="L1224" s="22">
        <v>43670</v>
      </c>
      <c r="M1224" s="23">
        <v>0.44209490740740998</v>
      </c>
      <c r="N1224" s="25">
        <v>12.983000000000001</v>
      </c>
      <c r="O1224" s="21" t="s">
        <v>66</v>
      </c>
      <c r="P1224" s="46">
        <f>TotalFix[[#This Row],[Confirmed activ. 3 (ILE03)]]</f>
        <v>12.983000000000001</v>
      </c>
      <c r="Q1224" s="24">
        <v>40</v>
      </c>
      <c r="R1224" s="21" t="s">
        <v>66</v>
      </c>
      <c r="S1224" s="21" t="s">
        <v>67</v>
      </c>
    </row>
    <row r="1225" spans="1:19" s="21" customFormat="1" x14ac:dyDescent="0.35">
      <c r="A1225" s="26">
        <v>1537706</v>
      </c>
      <c r="B1225" s="53">
        <v>411581</v>
      </c>
      <c r="C1225" s="26">
        <f>VLOOKUP(TotalFix[[#This Row],[Order]],'Total Fix by SS'!B:C,2,0)</f>
        <v>221</v>
      </c>
      <c r="D1225" s="21" t="s">
        <v>59</v>
      </c>
      <c r="E1225" s="21" t="s">
        <v>97</v>
      </c>
      <c r="F1225" s="21" t="s">
        <v>69</v>
      </c>
      <c r="G1225" s="21" t="s">
        <v>62</v>
      </c>
      <c r="H1225" s="21" t="s">
        <v>70</v>
      </c>
      <c r="I1225" s="21" t="s">
        <v>98</v>
      </c>
      <c r="J1225" s="22">
        <v>43670</v>
      </c>
      <c r="K1225" s="23">
        <v>0.61515046296296005</v>
      </c>
      <c r="L1225" s="22">
        <v>43670</v>
      </c>
      <c r="M1225" s="23">
        <v>0.61515046296296005</v>
      </c>
      <c r="N1225" s="24">
        <v>20</v>
      </c>
      <c r="O1225" s="21" t="s">
        <v>66</v>
      </c>
      <c r="P1225" s="46">
        <f>TotalFix[[#This Row],[Confirmed activ. 3 (ILE03)]]</f>
        <v>20</v>
      </c>
      <c r="Q1225" s="24">
        <v>20</v>
      </c>
      <c r="R1225" s="21" t="s">
        <v>66</v>
      </c>
      <c r="S1225" s="21" t="s">
        <v>72</v>
      </c>
    </row>
    <row r="1226" spans="1:19" s="21" customFormat="1" x14ac:dyDescent="0.35">
      <c r="A1226" s="26">
        <v>1537706</v>
      </c>
      <c r="B1226" s="53">
        <v>411581</v>
      </c>
      <c r="C1226" s="26">
        <f>VLOOKUP(TotalFix[[#This Row],[Order]],'Total Fix by SS'!B:C,2,0)</f>
        <v>221</v>
      </c>
      <c r="D1226" s="21" t="s">
        <v>59</v>
      </c>
      <c r="E1226" s="21" t="s">
        <v>99</v>
      </c>
      <c r="F1226" s="21" t="s">
        <v>69</v>
      </c>
      <c r="G1226" s="21" t="s">
        <v>62</v>
      </c>
      <c r="H1226" s="21" t="s">
        <v>70</v>
      </c>
      <c r="I1226" s="21" t="s">
        <v>100</v>
      </c>
      <c r="J1226" s="22">
        <v>43670</v>
      </c>
      <c r="K1226" s="23">
        <v>0.61524305555556003</v>
      </c>
      <c r="L1226" s="22">
        <v>43670</v>
      </c>
      <c r="M1226" s="23">
        <v>0.61524305555556003</v>
      </c>
      <c r="N1226" s="24">
        <v>50</v>
      </c>
      <c r="O1226" s="21" t="s">
        <v>66</v>
      </c>
      <c r="P1226" s="46">
        <f>TotalFix[[#This Row],[Confirmed activ. 3 (ILE03)]]</f>
        <v>50</v>
      </c>
      <c r="Q1226" s="24">
        <v>50</v>
      </c>
      <c r="R1226" s="21" t="s">
        <v>66</v>
      </c>
      <c r="S1226" s="21" t="s">
        <v>72</v>
      </c>
    </row>
    <row r="1227" spans="1:19" s="21" customFormat="1" x14ac:dyDescent="0.35">
      <c r="A1227" s="26">
        <v>1537706</v>
      </c>
      <c r="B1227" s="53">
        <v>411581</v>
      </c>
      <c r="C1227" s="26">
        <f>VLOOKUP(TotalFix[[#This Row],[Order]],'Total Fix by SS'!B:C,2,0)</f>
        <v>221</v>
      </c>
      <c r="D1227" s="21" t="s">
        <v>59</v>
      </c>
      <c r="E1227" s="21" t="s">
        <v>101</v>
      </c>
      <c r="F1227" s="21" t="s">
        <v>102</v>
      </c>
      <c r="G1227" s="21" t="s">
        <v>62</v>
      </c>
      <c r="H1227" s="21" t="s">
        <v>100</v>
      </c>
      <c r="I1227" s="21" t="s">
        <v>103</v>
      </c>
      <c r="J1227" s="22">
        <v>43670</v>
      </c>
      <c r="K1227" s="23">
        <v>0.61533564814815001</v>
      </c>
      <c r="L1227" s="22">
        <v>43670</v>
      </c>
      <c r="M1227" s="23">
        <v>0.61533564814815001</v>
      </c>
      <c r="N1227" s="24">
        <v>10</v>
      </c>
      <c r="O1227" s="21" t="s">
        <v>66</v>
      </c>
      <c r="P1227" s="46">
        <f>TotalFix[[#This Row],[Confirmed activ. 3 (ILE03)]]</f>
        <v>10</v>
      </c>
      <c r="Q1227" s="24">
        <v>10</v>
      </c>
      <c r="R1227" s="21" t="s">
        <v>66</v>
      </c>
      <c r="S1227" s="21" t="s">
        <v>72</v>
      </c>
    </row>
    <row r="1228" spans="1:19" s="21" customFormat="1" x14ac:dyDescent="0.35">
      <c r="A1228" s="26">
        <v>1537706</v>
      </c>
      <c r="B1228" s="53">
        <v>411581</v>
      </c>
      <c r="C1228" s="26">
        <f>VLOOKUP(TotalFix[[#This Row],[Order]],'Total Fix by SS'!B:C,2,0)</f>
        <v>221</v>
      </c>
      <c r="D1228" s="21" t="s">
        <v>59</v>
      </c>
      <c r="E1228" s="21" t="s">
        <v>104</v>
      </c>
      <c r="F1228" s="21" t="s">
        <v>102</v>
      </c>
      <c r="G1228" s="21" t="s">
        <v>105</v>
      </c>
      <c r="H1228" s="21" t="s">
        <v>100</v>
      </c>
      <c r="I1228" s="21" t="s">
        <v>106</v>
      </c>
      <c r="J1228" s="22">
        <v>43671</v>
      </c>
      <c r="K1228" s="23">
        <v>0.38134259259259001</v>
      </c>
      <c r="L1228" s="22">
        <v>43671</v>
      </c>
      <c r="M1228" s="23">
        <v>0.38134259259259001</v>
      </c>
      <c r="N1228" s="24">
        <v>10</v>
      </c>
      <c r="O1228" s="21" t="s">
        <v>66</v>
      </c>
      <c r="P1228" s="46">
        <f>TotalFix[[#This Row],[Confirmed activ. 3 (ILE03)]]</f>
        <v>10</v>
      </c>
      <c r="Q1228" s="24">
        <v>10</v>
      </c>
      <c r="R1228" s="21" t="s">
        <v>66</v>
      </c>
      <c r="S1228" s="21" t="s">
        <v>72</v>
      </c>
    </row>
    <row r="1229" spans="1:19" s="21" customFormat="1" x14ac:dyDescent="0.35">
      <c r="A1229" s="26">
        <v>1537706</v>
      </c>
      <c r="B1229" s="53">
        <v>411581</v>
      </c>
      <c r="C1229" s="26">
        <f>VLOOKUP(TotalFix[[#This Row],[Order]],'Total Fix by SS'!B:C,2,0)</f>
        <v>221</v>
      </c>
      <c r="D1229" s="21" t="s">
        <v>107</v>
      </c>
      <c r="E1229" s="21" t="s">
        <v>60</v>
      </c>
      <c r="F1229" s="21" t="s">
        <v>61</v>
      </c>
      <c r="G1229" s="21" t="s">
        <v>90</v>
      </c>
      <c r="H1229" s="21" t="s">
        <v>63</v>
      </c>
      <c r="I1229" s="21" t="s">
        <v>108</v>
      </c>
      <c r="J1229" s="22">
        <v>43657</v>
      </c>
      <c r="K1229" s="23">
        <v>0.39881944444444001</v>
      </c>
      <c r="L1229" s="22">
        <v>43662</v>
      </c>
      <c r="M1229" s="23">
        <v>0.74078703703703996</v>
      </c>
      <c r="N1229" s="25">
        <v>22.478999999999999</v>
      </c>
      <c r="O1229" s="21" t="s">
        <v>77</v>
      </c>
      <c r="P1229" s="46">
        <f>TotalFix[[#This Row],[Confirmed activ. 3 (ILE03)]]*60</f>
        <v>1348.74</v>
      </c>
      <c r="Q1229" s="24">
        <v>1</v>
      </c>
      <c r="R1229" s="21" t="s">
        <v>66</v>
      </c>
      <c r="S1229" s="21" t="s">
        <v>67</v>
      </c>
    </row>
    <row r="1230" spans="1:19" s="21" customFormat="1" x14ac:dyDescent="0.35">
      <c r="A1230" s="26">
        <v>1537706</v>
      </c>
      <c r="B1230" s="53">
        <v>411581</v>
      </c>
      <c r="C1230" s="26">
        <f>VLOOKUP(TotalFix[[#This Row],[Order]],'Total Fix by SS'!B:C,2,0)</f>
        <v>221</v>
      </c>
      <c r="D1230" s="21" t="s">
        <v>109</v>
      </c>
      <c r="E1230" s="21" t="s">
        <v>82</v>
      </c>
      <c r="F1230" s="21" t="s">
        <v>83</v>
      </c>
      <c r="G1230" s="21" t="s">
        <v>90</v>
      </c>
      <c r="H1230" s="21" t="s">
        <v>84</v>
      </c>
      <c r="I1230" s="21" t="s">
        <v>110</v>
      </c>
      <c r="J1230" s="22"/>
      <c r="K1230" s="23">
        <v>0</v>
      </c>
      <c r="L1230" s="22"/>
      <c r="M1230" s="23">
        <v>0</v>
      </c>
      <c r="N1230" s="25">
        <v>0</v>
      </c>
      <c r="O1230" s="21" t="s">
        <v>93</v>
      </c>
      <c r="P1230" s="46"/>
      <c r="Q1230" s="24">
        <v>5</v>
      </c>
      <c r="R1230" s="21" t="s">
        <v>66</v>
      </c>
      <c r="S1230" s="21" t="s">
        <v>94</v>
      </c>
    </row>
    <row r="1231" spans="1:19" s="21" customFormat="1" x14ac:dyDescent="0.35">
      <c r="A1231" s="26">
        <v>1537709</v>
      </c>
      <c r="B1231" s="53">
        <v>411581</v>
      </c>
      <c r="C1231" s="26">
        <f>VLOOKUP(TotalFix[[#This Row],[Order]],'Total Fix by SS'!B:C,2,0)</f>
        <v>221</v>
      </c>
      <c r="D1231" s="21" t="s">
        <v>59</v>
      </c>
      <c r="E1231" s="21" t="s">
        <v>60</v>
      </c>
      <c r="F1231" s="21" t="s">
        <v>61</v>
      </c>
      <c r="G1231" s="21" t="s">
        <v>62</v>
      </c>
      <c r="H1231" s="21" t="s">
        <v>63</v>
      </c>
      <c r="I1231" s="21" t="s">
        <v>64</v>
      </c>
      <c r="J1231" s="22">
        <v>43655</v>
      </c>
      <c r="K1231" s="23">
        <v>0.57067129629629998</v>
      </c>
      <c r="L1231" s="22">
        <v>43655</v>
      </c>
      <c r="M1231" s="23">
        <v>0.57374999999999998</v>
      </c>
      <c r="N1231" s="25">
        <v>1.4830000000000001</v>
      </c>
      <c r="O1231" s="21" t="s">
        <v>66</v>
      </c>
      <c r="P1231" s="46">
        <f>TotalFix[[#This Row],[Confirmed activ. 3 (ILE03)]]</f>
        <v>1.4830000000000001</v>
      </c>
      <c r="Q1231" s="24">
        <v>20</v>
      </c>
      <c r="R1231" s="21" t="s">
        <v>66</v>
      </c>
      <c r="S1231" s="21" t="s">
        <v>67</v>
      </c>
    </row>
    <row r="1232" spans="1:19" s="21" customFormat="1" x14ac:dyDescent="0.35">
      <c r="A1232" s="26">
        <v>1537709</v>
      </c>
      <c r="B1232" s="53">
        <v>411581</v>
      </c>
      <c r="C1232" s="26">
        <f>VLOOKUP(TotalFix[[#This Row],[Order]],'Total Fix by SS'!B:C,2,0)</f>
        <v>221</v>
      </c>
      <c r="D1232" s="21" t="s">
        <v>59</v>
      </c>
      <c r="E1232" s="21" t="s">
        <v>68</v>
      </c>
      <c r="F1232" s="21" t="s">
        <v>69</v>
      </c>
      <c r="G1232" s="21" t="s">
        <v>62</v>
      </c>
      <c r="H1232" s="21" t="s">
        <v>70</v>
      </c>
      <c r="I1232" s="21" t="s">
        <v>71</v>
      </c>
      <c r="J1232" s="22">
        <v>43655</v>
      </c>
      <c r="K1232" s="23">
        <v>0.60379629629630005</v>
      </c>
      <c r="L1232" s="22">
        <v>43655</v>
      </c>
      <c r="M1232" s="23">
        <v>0.60379629629630005</v>
      </c>
      <c r="N1232" s="24">
        <v>30</v>
      </c>
      <c r="O1232" s="21" t="s">
        <v>66</v>
      </c>
      <c r="P1232" s="46">
        <f>TotalFix[[#This Row],[Confirmed activ. 3 (ILE03)]]</f>
        <v>30</v>
      </c>
      <c r="Q1232" s="24">
        <v>30</v>
      </c>
      <c r="R1232" s="21" t="s">
        <v>66</v>
      </c>
      <c r="S1232" s="21" t="s">
        <v>72</v>
      </c>
    </row>
    <row r="1233" spans="1:19" s="21" customFormat="1" x14ac:dyDescent="0.35">
      <c r="A1233" s="26">
        <v>1537709</v>
      </c>
      <c r="B1233" s="53">
        <v>411581</v>
      </c>
      <c r="C1233" s="26">
        <f>VLOOKUP(TotalFix[[#This Row],[Order]],'Total Fix by SS'!B:C,2,0)</f>
        <v>221</v>
      </c>
      <c r="D1233" s="21" t="s">
        <v>59</v>
      </c>
      <c r="E1233" s="21" t="s">
        <v>73</v>
      </c>
      <c r="F1233" s="21" t="s">
        <v>61</v>
      </c>
      <c r="G1233" s="21" t="s">
        <v>62</v>
      </c>
      <c r="H1233" s="21" t="s">
        <v>63</v>
      </c>
      <c r="I1233" s="21" t="s">
        <v>74</v>
      </c>
      <c r="J1233" s="22">
        <v>43656</v>
      </c>
      <c r="K1233" s="23">
        <v>0.44483796296296002</v>
      </c>
      <c r="L1233" s="22">
        <v>43656</v>
      </c>
      <c r="M1233" s="23">
        <v>0.45145833333333002</v>
      </c>
      <c r="N1233" s="25">
        <v>9.5329999999999995</v>
      </c>
      <c r="O1233" s="21" t="s">
        <v>66</v>
      </c>
      <c r="P1233" s="46">
        <f>TotalFix[[#This Row],[Confirmed activ. 3 (ILE03)]]</f>
        <v>9.5329999999999995</v>
      </c>
      <c r="Q1233" s="24">
        <v>200</v>
      </c>
      <c r="R1233" s="21" t="s">
        <v>66</v>
      </c>
      <c r="S1233" s="21" t="s">
        <v>67</v>
      </c>
    </row>
    <row r="1234" spans="1:19" s="21" customFormat="1" x14ac:dyDescent="0.35">
      <c r="A1234" s="26">
        <v>1537709</v>
      </c>
      <c r="B1234" s="53">
        <v>411581</v>
      </c>
      <c r="C1234" s="26">
        <f>VLOOKUP(TotalFix[[#This Row],[Order]],'Total Fix by SS'!B:C,2,0)</f>
        <v>221</v>
      </c>
      <c r="D1234" s="21" t="s">
        <v>59</v>
      </c>
      <c r="E1234" s="21" t="s">
        <v>75</v>
      </c>
      <c r="F1234" s="21" t="s">
        <v>61</v>
      </c>
      <c r="G1234" s="21" t="s">
        <v>62</v>
      </c>
      <c r="H1234" s="21" t="s">
        <v>63</v>
      </c>
      <c r="I1234" s="21" t="s">
        <v>76</v>
      </c>
      <c r="J1234" s="22">
        <v>43661</v>
      </c>
      <c r="K1234" s="23">
        <v>0.67060185185184995</v>
      </c>
      <c r="L1234" s="22">
        <v>43663</v>
      </c>
      <c r="M1234" s="23">
        <v>0.46579861111110998</v>
      </c>
      <c r="N1234" s="25">
        <v>15.523999999999999</v>
      </c>
      <c r="O1234" s="21" t="s">
        <v>77</v>
      </c>
      <c r="P1234" s="46">
        <f>TotalFix[[#This Row],[Confirmed activ. 3 (ILE03)]]*60</f>
        <v>931.43999999999994</v>
      </c>
      <c r="Q1234" s="24">
        <v>500</v>
      </c>
      <c r="R1234" s="21" t="s">
        <v>66</v>
      </c>
      <c r="S1234" s="21" t="s">
        <v>67</v>
      </c>
    </row>
    <row r="1235" spans="1:19" s="21" customFormat="1" x14ac:dyDescent="0.35">
      <c r="A1235" s="26">
        <v>1537709</v>
      </c>
      <c r="B1235" s="53">
        <v>411581</v>
      </c>
      <c r="C1235" s="26">
        <f>VLOOKUP(TotalFix[[#This Row],[Order]],'Total Fix by SS'!B:C,2,0)</f>
        <v>221</v>
      </c>
      <c r="D1235" s="21" t="s">
        <v>59</v>
      </c>
      <c r="E1235" s="21" t="s">
        <v>78</v>
      </c>
      <c r="F1235" s="21" t="s">
        <v>69</v>
      </c>
      <c r="G1235" s="21" t="s">
        <v>62</v>
      </c>
      <c r="H1235" s="21" t="s">
        <v>70</v>
      </c>
      <c r="I1235" s="21" t="s">
        <v>79</v>
      </c>
      <c r="J1235" s="22">
        <v>43663</v>
      </c>
      <c r="K1235" s="23">
        <v>0.61261574074073999</v>
      </c>
      <c r="L1235" s="22">
        <v>43663</v>
      </c>
      <c r="M1235" s="23">
        <v>0.61261574074073999</v>
      </c>
      <c r="N1235" s="24">
        <v>20</v>
      </c>
      <c r="O1235" s="21" t="s">
        <v>66</v>
      </c>
      <c r="P1235" s="46">
        <f>TotalFix[[#This Row],[Confirmed activ. 3 (ILE03)]]</f>
        <v>20</v>
      </c>
      <c r="Q1235" s="24">
        <v>20</v>
      </c>
      <c r="R1235" s="21" t="s">
        <v>66</v>
      </c>
      <c r="S1235" s="21" t="s">
        <v>72</v>
      </c>
    </row>
    <row r="1236" spans="1:19" s="21" customFormat="1" x14ac:dyDescent="0.35">
      <c r="A1236" s="26">
        <v>1537709</v>
      </c>
      <c r="B1236" s="53">
        <v>411581</v>
      </c>
      <c r="C1236" s="26">
        <f>VLOOKUP(TotalFix[[#This Row],[Order]],'Total Fix by SS'!B:C,2,0)</f>
        <v>221</v>
      </c>
      <c r="D1236" s="21" t="s">
        <v>59</v>
      </c>
      <c r="E1236" s="21" t="s">
        <v>80</v>
      </c>
      <c r="F1236" s="21" t="s">
        <v>69</v>
      </c>
      <c r="G1236" s="21" t="s">
        <v>62</v>
      </c>
      <c r="H1236" s="21" t="s">
        <v>70</v>
      </c>
      <c r="I1236" s="21" t="s">
        <v>81</v>
      </c>
      <c r="J1236" s="22">
        <v>43663</v>
      </c>
      <c r="K1236" s="23">
        <v>0.66295138888889005</v>
      </c>
      <c r="L1236" s="22">
        <v>43663</v>
      </c>
      <c r="M1236" s="23">
        <v>0.66295138888889005</v>
      </c>
      <c r="N1236" s="24">
        <v>20</v>
      </c>
      <c r="O1236" s="21" t="s">
        <v>66</v>
      </c>
      <c r="P1236" s="46">
        <f>TotalFix[[#This Row],[Confirmed activ. 3 (ILE03)]]</f>
        <v>20</v>
      </c>
      <c r="Q1236" s="24">
        <v>20</v>
      </c>
      <c r="R1236" s="21" t="s">
        <v>66</v>
      </c>
      <c r="S1236" s="21" t="s">
        <v>72</v>
      </c>
    </row>
    <row r="1237" spans="1:19" s="21" customFormat="1" x14ac:dyDescent="0.35">
      <c r="A1237" s="26">
        <v>1537709</v>
      </c>
      <c r="B1237" s="53">
        <v>411581</v>
      </c>
      <c r="C1237" s="26">
        <f>VLOOKUP(TotalFix[[#This Row],[Order]],'Total Fix by SS'!B:C,2,0)</f>
        <v>221</v>
      </c>
      <c r="D1237" s="21" t="s">
        <v>59</v>
      </c>
      <c r="E1237" s="21" t="s">
        <v>82</v>
      </c>
      <c r="F1237" s="21" t="s">
        <v>83</v>
      </c>
      <c r="G1237" s="21" t="s">
        <v>62</v>
      </c>
      <c r="H1237" s="21" t="s">
        <v>84</v>
      </c>
      <c r="I1237" s="21" t="s">
        <v>84</v>
      </c>
      <c r="J1237" s="22">
        <v>43663</v>
      </c>
      <c r="K1237" s="23">
        <v>0.98706018518519001</v>
      </c>
      <c r="L1237" s="22">
        <v>43664</v>
      </c>
      <c r="M1237" s="23">
        <v>0.62593750000000004</v>
      </c>
      <c r="N1237" s="25">
        <v>9.1999999999999993</v>
      </c>
      <c r="O1237" s="21" t="s">
        <v>77</v>
      </c>
      <c r="P1237" s="46">
        <f>TotalFix[[#This Row],[Confirmed activ. 3 (ILE03)]]*60</f>
        <v>552</v>
      </c>
      <c r="Q1237" s="24">
        <v>450</v>
      </c>
      <c r="R1237" s="21" t="s">
        <v>66</v>
      </c>
      <c r="S1237" s="21" t="s">
        <v>67</v>
      </c>
    </row>
    <row r="1238" spans="1:19" s="21" customFormat="1" x14ac:dyDescent="0.35">
      <c r="A1238" s="26">
        <v>1537709</v>
      </c>
      <c r="B1238" s="53">
        <v>411581</v>
      </c>
      <c r="C1238" s="26">
        <f>VLOOKUP(TotalFix[[#This Row],[Order]],'Total Fix by SS'!B:C,2,0)</f>
        <v>221</v>
      </c>
      <c r="D1238" s="21" t="s">
        <v>59</v>
      </c>
      <c r="E1238" s="21" t="s">
        <v>85</v>
      </c>
      <c r="F1238" s="21" t="s">
        <v>86</v>
      </c>
      <c r="G1238" s="21" t="s">
        <v>62</v>
      </c>
      <c r="H1238" s="21" t="s">
        <v>87</v>
      </c>
      <c r="I1238" s="21" t="s">
        <v>87</v>
      </c>
      <c r="J1238" s="22">
        <v>43667</v>
      </c>
      <c r="K1238" s="23">
        <v>0.36497685185185003</v>
      </c>
      <c r="L1238" s="22">
        <v>43667</v>
      </c>
      <c r="M1238" s="23">
        <v>0.36497685185185003</v>
      </c>
      <c r="N1238" s="24">
        <v>20</v>
      </c>
      <c r="O1238" s="21" t="s">
        <v>66</v>
      </c>
      <c r="P1238" s="46">
        <f>TotalFix[[#This Row],[Confirmed activ. 3 (ILE03)]]</f>
        <v>20</v>
      </c>
      <c r="Q1238" s="24">
        <v>20</v>
      </c>
      <c r="R1238" s="21" t="s">
        <v>66</v>
      </c>
      <c r="S1238" s="21" t="s">
        <v>72</v>
      </c>
    </row>
    <row r="1239" spans="1:19" s="21" customFormat="1" x14ac:dyDescent="0.35">
      <c r="A1239" s="26">
        <v>1537709</v>
      </c>
      <c r="B1239" s="53">
        <v>411581</v>
      </c>
      <c r="C1239" s="26">
        <f>VLOOKUP(TotalFix[[#This Row],[Order]],'Total Fix by SS'!B:C,2,0)</f>
        <v>221</v>
      </c>
      <c r="D1239" s="21" t="s">
        <v>59</v>
      </c>
      <c r="E1239" s="21" t="s">
        <v>88</v>
      </c>
      <c r="F1239" s="21" t="s">
        <v>89</v>
      </c>
      <c r="G1239" s="21" t="s">
        <v>90</v>
      </c>
      <c r="H1239" s="21" t="s">
        <v>91</v>
      </c>
      <c r="I1239" s="21" t="s">
        <v>92</v>
      </c>
      <c r="J1239" s="22"/>
      <c r="K1239" s="23">
        <v>0</v>
      </c>
      <c r="L1239" s="22"/>
      <c r="M1239" s="23">
        <v>0</v>
      </c>
      <c r="N1239" s="25">
        <v>0</v>
      </c>
      <c r="O1239" s="21" t="s">
        <v>93</v>
      </c>
      <c r="P1239" s="46"/>
      <c r="Q1239" s="24">
        <v>0</v>
      </c>
      <c r="R1239" s="21" t="s">
        <v>66</v>
      </c>
      <c r="S1239" s="21" t="s">
        <v>94</v>
      </c>
    </row>
    <row r="1240" spans="1:19" s="21" customFormat="1" x14ac:dyDescent="0.35">
      <c r="A1240" s="26">
        <v>1537709</v>
      </c>
      <c r="B1240" s="53">
        <v>411581</v>
      </c>
      <c r="C1240" s="26">
        <f>VLOOKUP(TotalFix[[#This Row],[Order]],'Total Fix by SS'!B:C,2,0)</f>
        <v>221</v>
      </c>
      <c r="D1240" s="21" t="s">
        <v>59</v>
      </c>
      <c r="E1240" s="21" t="s">
        <v>95</v>
      </c>
      <c r="F1240" s="21" t="s">
        <v>61</v>
      </c>
      <c r="G1240" s="21" t="s">
        <v>62</v>
      </c>
      <c r="H1240" s="21" t="s">
        <v>63</v>
      </c>
      <c r="I1240" s="21" t="s">
        <v>96</v>
      </c>
      <c r="J1240" s="22">
        <v>43668</v>
      </c>
      <c r="K1240" s="23">
        <v>0.41809027777778002</v>
      </c>
      <c r="L1240" s="22">
        <v>43668</v>
      </c>
      <c r="M1240" s="23">
        <v>0.68577546296295999</v>
      </c>
      <c r="N1240" s="25">
        <v>1.3859999999999999</v>
      </c>
      <c r="O1240" s="21" t="s">
        <v>77</v>
      </c>
      <c r="P1240" s="46">
        <f>TotalFix[[#This Row],[Confirmed activ. 3 (ILE03)]]*60</f>
        <v>83.16</v>
      </c>
      <c r="Q1240" s="24">
        <v>40</v>
      </c>
      <c r="R1240" s="21" t="s">
        <v>66</v>
      </c>
      <c r="S1240" s="21" t="s">
        <v>67</v>
      </c>
    </row>
    <row r="1241" spans="1:19" s="21" customFormat="1" x14ac:dyDescent="0.35">
      <c r="A1241" s="26">
        <v>1537709</v>
      </c>
      <c r="B1241" s="53">
        <v>411581</v>
      </c>
      <c r="C1241" s="26">
        <f>VLOOKUP(TotalFix[[#This Row],[Order]],'Total Fix by SS'!B:C,2,0)</f>
        <v>221</v>
      </c>
      <c r="D1241" s="21" t="s">
        <v>59</v>
      </c>
      <c r="E1241" s="21" t="s">
        <v>97</v>
      </c>
      <c r="F1241" s="21" t="s">
        <v>69</v>
      </c>
      <c r="G1241" s="21" t="s">
        <v>62</v>
      </c>
      <c r="H1241" s="21" t="s">
        <v>70</v>
      </c>
      <c r="I1241" s="21" t="s">
        <v>98</v>
      </c>
      <c r="J1241" s="22">
        <v>43670</v>
      </c>
      <c r="K1241" s="23">
        <v>0.65457175925926003</v>
      </c>
      <c r="L1241" s="22">
        <v>43670</v>
      </c>
      <c r="M1241" s="23">
        <v>0.65457175925926003</v>
      </c>
      <c r="N1241" s="24">
        <v>20</v>
      </c>
      <c r="O1241" s="21" t="s">
        <v>66</v>
      </c>
      <c r="P1241" s="46">
        <f>TotalFix[[#This Row],[Confirmed activ. 3 (ILE03)]]</f>
        <v>20</v>
      </c>
      <c r="Q1241" s="24">
        <v>20</v>
      </c>
      <c r="R1241" s="21" t="s">
        <v>66</v>
      </c>
      <c r="S1241" s="21" t="s">
        <v>72</v>
      </c>
    </row>
    <row r="1242" spans="1:19" s="21" customFormat="1" x14ac:dyDescent="0.35">
      <c r="A1242" s="26">
        <v>1537709</v>
      </c>
      <c r="B1242" s="53">
        <v>411581</v>
      </c>
      <c r="C1242" s="26">
        <f>VLOOKUP(TotalFix[[#This Row],[Order]],'Total Fix by SS'!B:C,2,0)</f>
        <v>221</v>
      </c>
      <c r="D1242" s="21" t="s">
        <v>59</v>
      </c>
      <c r="E1242" s="21" t="s">
        <v>99</v>
      </c>
      <c r="F1242" s="21" t="s">
        <v>69</v>
      </c>
      <c r="G1242" s="21" t="s">
        <v>62</v>
      </c>
      <c r="H1242" s="21" t="s">
        <v>70</v>
      </c>
      <c r="I1242" s="21" t="s">
        <v>100</v>
      </c>
      <c r="J1242" s="22">
        <v>43670</v>
      </c>
      <c r="K1242" s="23">
        <v>0.65465277777777997</v>
      </c>
      <c r="L1242" s="22">
        <v>43670</v>
      </c>
      <c r="M1242" s="23">
        <v>0.65465277777777997</v>
      </c>
      <c r="N1242" s="24">
        <v>50</v>
      </c>
      <c r="O1242" s="21" t="s">
        <v>66</v>
      </c>
      <c r="P1242" s="46">
        <f>TotalFix[[#This Row],[Confirmed activ. 3 (ILE03)]]</f>
        <v>50</v>
      </c>
      <c r="Q1242" s="24">
        <v>50</v>
      </c>
      <c r="R1242" s="21" t="s">
        <v>66</v>
      </c>
      <c r="S1242" s="21" t="s">
        <v>72</v>
      </c>
    </row>
    <row r="1243" spans="1:19" s="21" customFormat="1" x14ac:dyDescent="0.35">
      <c r="A1243" s="26">
        <v>1537709</v>
      </c>
      <c r="B1243" s="53">
        <v>411581</v>
      </c>
      <c r="C1243" s="26">
        <f>VLOOKUP(TotalFix[[#This Row],[Order]],'Total Fix by SS'!B:C,2,0)</f>
        <v>221</v>
      </c>
      <c r="D1243" s="21" t="s">
        <v>59</v>
      </c>
      <c r="E1243" s="21" t="s">
        <v>101</v>
      </c>
      <c r="F1243" s="21" t="s">
        <v>102</v>
      </c>
      <c r="G1243" s="21" t="s">
        <v>62</v>
      </c>
      <c r="H1243" s="21" t="s">
        <v>100</v>
      </c>
      <c r="I1243" s="21" t="s">
        <v>103</v>
      </c>
      <c r="J1243" s="22">
        <v>43670</v>
      </c>
      <c r="K1243" s="23">
        <v>0.65473379629630002</v>
      </c>
      <c r="L1243" s="22">
        <v>43670</v>
      </c>
      <c r="M1243" s="23">
        <v>0.65473379629630002</v>
      </c>
      <c r="N1243" s="24">
        <v>10</v>
      </c>
      <c r="O1243" s="21" t="s">
        <v>66</v>
      </c>
      <c r="P1243" s="46">
        <f>TotalFix[[#This Row],[Confirmed activ. 3 (ILE03)]]</f>
        <v>10</v>
      </c>
      <c r="Q1243" s="24">
        <v>10</v>
      </c>
      <c r="R1243" s="21" t="s">
        <v>66</v>
      </c>
      <c r="S1243" s="21" t="s">
        <v>72</v>
      </c>
    </row>
    <row r="1244" spans="1:19" s="21" customFormat="1" x14ac:dyDescent="0.35">
      <c r="A1244" s="26">
        <v>1537709</v>
      </c>
      <c r="B1244" s="53">
        <v>411581</v>
      </c>
      <c r="C1244" s="26">
        <f>VLOOKUP(TotalFix[[#This Row],[Order]],'Total Fix by SS'!B:C,2,0)</f>
        <v>221</v>
      </c>
      <c r="D1244" s="21" t="s">
        <v>59</v>
      </c>
      <c r="E1244" s="21" t="s">
        <v>104</v>
      </c>
      <c r="F1244" s="21" t="s">
        <v>102</v>
      </c>
      <c r="G1244" s="21" t="s">
        <v>105</v>
      </c>
      <c r="H1244" s="21" t="s">
        <v>100</v>
      </c>
      <c r="I1244" s="21" t="s">
        <v>106</v>
      </c>
      <c r="J1244" s="22">
        <v>43671</v>
      </c>
      <c r="K1244" s="23">
        <v>0.38149305555556001</v>
      </c>
      <c r="L1244" s="22">
        <v>43671</v>
      </c>
      <c r="M1244" s="23">
        <v>0.38149305555556001</v>
      </c>
      <c r="N1244" s="24">
        <v>10</v>
      </c>
      <c r="O1244" s="21" t="s">
        <v>66</v>
      </c>
      <c r="P1244" s="46">
        <f>TotalFix[[#This Row],[Confirmed activ. 3 (ILE03)]]</f>
        <v>10</v>
      </c>
      <c r="Q1244" s="24">
        <v>10</v>
      </c>
      <c r="R1244" s="21" t="s">
        <v>66</v>
      </c>
      <c r="S1244" s="21" t="s">
        <v>72</v>
      </c>
    </row>
    <row r="1245" spans="1:19" s="21" customFormat="1" x14ac:dyDescent="0.35">
      <c r="A1245" s="26">
        <v>1537709</v>
      </c>
      <c r="B1245" s="53">
        <v>411581</v>
      </c>
      <c r="C1245" s="26">
        <f>VLOOKUP(TotalFix[[#This Row],[Order]],'Total Fix by SS'!B:C,2,0)</f>
        <v>221</v>
      </c>
      <c r="D1245" s="21" t="s">
        <v>107</v>
      </c>
      <c r="E1245" s="21" t="s">
        <v>60</v>
      </c>
      <c r="F1245" s="21" t="s">
        <v>61</v>
      </c>
      <c r="G1245" s="21" t="s">
        <v>90</v>
      </c>
      <c r="H1245" s="21" t="s">
        <v>63</v>
      </c>
      <c r="I1245" s="21" t="s">
        <v>108</v>
      </c>
      <c r="J1245" s="22">
        <v>43669</v>
      </c>
      <c r="K1245" s="23">
        <v>0.33711805555556001</v>
      </c>
      <c r="L1245" s="22">
        <v>43670</v>
      </c>
      <c r="M1245" s="23">
        <v>0.65497685185184995</v>
      </c>
      <c r="N1245" s="25">
        <v>9.6050000000000004</v>
      </c>
      <c r="O1245" s="21" t="s">
        <v>77</v>
      </c>
      <c r="P1245" s="46">
        <f>TotalFix[[#This Row],[Confirmed activ. 3 (ILE03)]]*60</f>
        <v>576.30000000000007</v>
      </c>
      <c r="Q1245" s="24">
        <v>1</v>
      </c>
      <c r="R1245" s="21" t="s">
        <v>66</v>
      </c>
      <c r="S1245" s="21" t="s">
        <v>67</v>
      </c>
    </row>
    <row r="1246" spans="1:19" s="21" customFormat="1" x14ac:dyDescent="0.35">
      <c r="A1246" s="26">
        <v>1537709</v>
      </c>
      <c r="B1246" s="53">
        <v>411581</v>
      </c>
      <c r="C1246" s="26">
        <f>VLOOKUP(TotalFix[[#This Row],[Order]],'Total Fix by SS'!B:C,2,0)</f>
        <v>221</v>
      </c>
      <c r="D1246" s="21" t="s">
        <v>109</v>
      </c>
      <c r="E1246" s="21" t="s">
        <v>82</v>
      </c>
      <c r="F1246" s="21" t="s">
        <v>83</v>
      </c>
      <c r="G1246" s="21" t="s">
        <v>90</v>
      </c>
      <c r="H1246" s="21" t="s">
        <v>84</v>
      </c>
      <c r="I1246" s="21" t="s">
        <v>110</v>
      </c>
      <c r="J1246" s="22">
        <v>43663</v>
      </c>
      <c r="K1246" s="23">
        <v>0.75736111111111004</v>
      </c>
      <c r="L1246" s="22">
        <v>43664</v>
      </c>
      <c r="M1246" s="23">
        <v>0.12401620370370001</v>
      </c>
      <c r="N1246" s="25">
        <v>2.9329999999999998</v>
      </c>
      <c r="O1246" s="21" t="s">
        <v>77</v>
      </c>
      <c r="P1246" s="46">
        <f>TotalFix[[#This Row],[Confirmed activ. 3 (ILE03)]]*60</f>
        <v>175.98</v>
      </c>
      <c r="Q1246" s="24">
        <v>5</v>
      </c>
      <c r="R1246" s="21" t="s">
        <v>66</v>
      </c>
      <c r="S1246" s="21" t="s">
        <v>67</v>
      </c>
    </row>
    <row r="1247" spans="1:19" s="21" customFormat="1" x14ac:dyDescent="0.35">
      <c r="A1247" s="26">
        <v>1537710</v>
      </c>
      <c r="B1247" s="53">
        <v>411581</v>
      </c>
      <c r="C1247" s="26">
        <f>VLOOKUP(TotalFix[[#This Row],[Order]],'Total Fix by SS'!B:C,2,0)</f>
        <v>221</v>
      </c>
      <c r="D1247" s="21" t="s">
        <v>59</v>
      </c>
      <c r="E1247" s="21" t="s">
        <v>60</v>
      </c>
      <c r="F1247" s="21" t="s">
        <v>61</v>
      </c>
      <c r="G1247" s="21" t="s">
        <v>62</v>
      </c>
      <c r="H1247" s="21" t="s">
        <v>63</v>
      </c>
      <c r="I1247" s="21" t="s">
        <v>64</v>
      </c>
      <c r="J1247" s="22">
        <v>43654</v>
      </c>
      <c r="K1247" s="23">
        <v>0.51570601851852005</v>
      </c>
      <c r="L1247" s="22">
        <v>43654</v>
      </c>
      <c r="M1247" s="23">
        <v>0.51778935185185004</v>
      </c>
      <c r="N1247" s="25">
        <v>1.4670000000000001</v>
      </c>
      <c r="O1247" s="21" t="s">
        <v>66</v>
      </c>
      <c r="P1247" s="46">
        <f>TotalFix[[#This Row],[Confirmed activ. 3 (ILE03)]]</f>
        <v>1.4670000000000001</v>
      </c>
      <c r="Q1247" s="24">
        <v>20</v>
      </c>
      <c r="R1247" s="21" t="s">
        <v>66</v>
      </c>
      <c r="S1247" s="21" t="s">
        <v>67</v>
      </c>
    </row>
    <row r="1248" spans="1:19" s="21" customFormat="1" x14ac:dyDescent="0.35">
      <c r="A1248" s="26">
        <v>1537710</v>
      </c>
      <c r="B1248" s="53">
        <v>411581</v>
      </c>
      <c r="C1248" s="26">
        <f>VLOOKUP(TotalFix[[#This Row],[Order]],'Total Fix by SS'!B:C,2,0)</f>
        <v>221</v>
      </c>
      <c r="D1248" s="21" t="s">
        <v>59</v>
      </c>
      <c r="E1248" s="21" t="s">
        <v>68</v>
      </c>
      <c r="F1248" s="21" t="s">
        <v>69</v>
      </c>
      <c r="G1248" s="21" t="s">
        <v>62</v>
      </c>
      <c r="H1248" s="21" t="s">
        <v>70</v>
      </c>
      <c r="I1248" s="21" t="s">
        <v>71</v>
      </c>
      <c r="J1248" s="22">
        <v>43654</v>
      </c>
      <c r="K1248" s="23">
        <v>0.55721064814815002</v>
      </c>
      <c r="L1248" s="22">
        <v>43654</v>
      </c>
      <c r="M1248" s="23">
        <v>0.55721064814815002</v>
      </c>
      <c r="N1248" s="24">
        <v>30</v>
      </c>
      <c r="O1248" s="21" t="s">
        <v>66</v>
      </c>
      <c r="P1248" s="46">
        <f>TotalFix[[#This Row],[Confirmed activ. 3 (ILE03)]]</f>
        <v>30</v>
      </c>
      <c r="Q1248" s="24">
        <v>30</v>
      </c>
      <c r="R1248" s="21" t="s">
        <v>66</v>
      </c>
      <c r="S1248" s="21" t="s">
        <v>72</v>
      </c>
    </row>
    <row r="1249" spans="1:19" s="21" customFormat="1" x14ac:dyDescent="0.35">
      <c r="A1249" s="26">
        <v>1537710</v>
      </c>
      <c r="B1249" s="53">
        <v>411581</v>
      </c>
      <c r="C1249" s="26">
        <f>VLOOKUP(TotalFix[[#This Row],[Order]],'Total Fix by SS'!B:C,2,0)</f>
        <v>221</v>
      </c>
      <c r="D1249" s="21" t="s">
        <v>59</v>
      </c>
      <c r="E1249" s="21" t="s">
        <v>73</v>
      </c>
      <c r="F1249" s="21" t="s">
        <v>61</v>
      </c>
      <c r="G1249" s="21" t="s">
        <v>62</v>
      </c>
      <c r="H1249" s="21" t="s">
        <v>63</v>
      </c>
      <c r="I1249" s="21" t="s">
        <v>74</v>
      </c>
      <c r="J1249" s="22">
        <v>43660</v>
      </c>
      <c r="K1249" s="23">
        <v>0.34468749999999998</v>
      </c>
      <c r="L1249" s="22">
        <v>43660</v>
      </c>
      <c r="M1249" s="23">
        <v>0.42552083333333002</v>
      </c>
      <c r="N1249" s="25">
        <v>1.94</v>
      </c>
      <c r="O1249" s="21" t="s">
        <v>77</v>
      </c>
      <c r="P1249" s="46">
        <f>TotalFix[[#This Row],[Confirmed activ. 3 (ILE03)]]*60</f>
        <v>116.39999999999999</v>
      </c>
      <c r="Q1249" s="24">
        <v>200</v>
      </c>
      <c r="R1249" s="21" t="s">
        <v>66</v>
      </c>
      <c r="S1249" s="21" t="s">
        <v>67</v>
      </c>
    </row>
    <row r="1250" spans="1:19" s="21" customFormat="1" x14ac:dyDescent="0.35">
      <c r="A1250" s="26">
        <v>1537710</v>
      </c>
      <c r="B1250" s="53">
        <v>411581</v>
      </c>
      <c r="C1250" s="26">
        <f>VLOOKUP(TotalFix[[#This Row],[Order]],'Total Fix by SS'!B:C,2,0)</f>
        <v>221</v>
      </c>
      <c r="D1250" s="21" t="s">
        <v>59</v>
      </c>
      <c r="E1250" s="21" t="s">
        <v>75</v>
      </c>
      <c r="F1250" s="21" t="s">
        <v>61</v>
      </c>
      <c r="G1250" s="21" t="s">
        <v>62</v>
      </c>
      <c r="H1250" s="21" t="s">
        <v>63</v>
      </c>
      <c r="I1250" s="21" t="s">
        <v>76</v>
      </c>
      <c r="J1250" s="22">
        <v>43660</v>
      </c>
      <c r="K1250" s="23">
        <v>0.42576388888889</v>
      </c>
      <c r="L1250" s="22">
        <v>43663</v>
      </c>
      <c r="M1250" s="23">
        <v>0.74357638888888999</v>
      </c>
      <c r="N1250" s="25">
        <v>16.236999999999998</v>
      </c>
      <c r="O1250" s="21" t="s">
        <v>77</v>
      </c>
      <c r="P1250" s="46">
        <f>TotalFix[[#This Row],[Confirmed activ. 3 (ILE03)]]*60</f>
        <v>974.21999999999991</v>
      </c>
      <c r="Q1250" s="24">
        <v>500</v>
      </c>
      <c r="R1250" s="21" t="s">
        <v>66</v>
      </c>
      <c r="S1250" s="21" t="s">
        <v>67</v>
      </c>
    </row>
    <row r="1251" spans="1:19" s="21" customFormat="1" x14ac:dyDescent="0.35">
      <c r="A1251" s="26">
        <v>1537710</v>
      </c>
      <c r="B1251" s="53">
        <v>411581</v>
      </c>
      <c r="C1251" s="26">
        <f>VLOOKUP(TotalFix[[#This Row],[Order]],'Total Fix by SS'!B:C,2,0)</f>
        <v>221</v>
      </c>
      <c r="D1251" s="21" t="s">
        <v>59</v>
      </c>
      <c r="E1251" s="21" t="s">
        <v>78</v>
      </c>
      <c r="F1251" s="21" t="s">
        <v>69</v>
      </c>
      <c r="G1251" s="21" t="s">
        <v>62</v>
      </c>
      <c r="H1251" s="21" t="s">
        <v>70</v>
      </c>
      <c r="I1251" s="21" t="s">
        <v>79</v>
      </c>
      <c r="J1251" s="22">
        <v>43664</v>
      </c>
      <c r="K1251" s="23">
        <v>0.41026620370369998</v>
      </c>
      <c r="L1251" s="22">
        <v>43664</v>
      </c>
      <c r="M1251" s="23">
        <v>0.41026620370369998</v>
      </c>
      <c r="N1251" s="24">
        <v>20</v>
      </c>
      <c r="O1251" s="21" t="s">
        <v>66</v>
      </c>
      <c r="P1251" s="46">
        <f>TotalFix[[#This Row],[Confirmed activ. 3 (ILE03)]]</f>
        <v>20</v>
      </c>
      <c r="Q1251" s="24">
        <v>20</v>
      </c>
      <c r="R1251" s="21" t="s">
        <v>66</v>
      </c>
      <c r="S1251" s="21" t="s">
        <v>72</v>
      </c>
    </row>
    <row r="1252" spans="1:19" s="21" customFormat="1" x14ac:dyDescent="0.35">
      <c r="A1252" s="26">
        <v>1537710</v>
      </c>
      <c r="B1252" s="53">
        <v>411581</v>
      </c>
      <c r="C1252" s="26">
        <f>VLOOKUP(TotalFix[[#This Row],[Order]],'Total Fix by SS'!B:C,2,0)</f>
        <v>221</v>
      </c>
      <c r="D1252" s="21" t="s">
        <v>59</v>
      </c>
      <c r="E1252" s="21" t="s">
        <v>80</v>
      </c>
      <c r="F1252" s="21" t="s">
        <v>69</v>
      </c>
      <c r="G1252" s="21" t="s">
        <v>62</v>
      </c>
      <c r="H1252" s="21" t="s">
        <v>70</v>
      </c>
      <c r="I1252" s="21" t="s">
        <v>81</v>
      </c>
      <c r="J1252" s="22">
        <v>43664</v>
      </c>
      <c r="K1252" s="23">
        <v>0.43195601851852</v>
      </c>
      <c r="L1252" s="22">
        <v>43664</v>
      </c>
      <c r="M1252" s="23">
        <v>0.43195601851852</v>
      </c>
      <c r="N1252" s="24">
        <v>20</v>
      </c>
      <c r="O1252" s="21" t="s">
        <v>66</v>
      </c>
      <c r="P1252" s="46">
        <f>TotalFix[[#This Row],[Confirmed activ. 3 (ILE03)]]</f>
        <v>20</v>
      </c>
      <c r="Q1252" s="24">
        <v>20</v>
      </c>
      <c r="R1252" s="21" t="s">
        <v>66</v>
      </c>
      <c r="S1252" s="21" t="s">
        <v>72</v>
      </c>
    </row>
    <row r="1253" spans="1:19" s="21" customFormat="1" x14ac:dyDescent="0.35">
      <c r="A1253" s="26">
        <v>1537710</v>
      </c>
      <c r="B1253" s="53">
        <v>411581</v>
      </c>
      <c r="C1253" s="26">
        <f>VLOOKUP(TotalFix[[#This Row],[Order]],'Total Fix by SS'!B:C,2,0)</f>
        <v>221</v>
      </c>
      <c r="D1253" s="21" t="s">
        <v>59</v>
      </c>
      <c r="E1253" s="21" t="s">
        <v>82</v>
      </c>
      <c r="F1253" s="21" t="s">
        <v>83</v>
      </c>
      <c r="G1253" s="21" t="s">
        <v>62</v>
      </c>
      <c r="H1253" s="21" t="s">
        <v>84</v>
      </c>
      <c r="I1253" s="21" t="s">
        <v>84</v>
      </c>
      <c r="J1253" s="22">
        <v>43664</v>
      </c>
      <c r="K1253" s="23">
        <v>0.44319444444444001</v>
      </c>
      <c r="L1253" s="22">
        <v>43664</v>
      </c>
      <c r="M1253" s="23">
        <v>0.95218749999999996</v>
      </c>
      <c r="N1253" s="25">
        <v>6.7539999999999996</v>
      </c>
      <c r="O1253" s="21" t="s">
        <v>77</v>
      </c>
      <c r="P1253" s="46">
        <f>TotalFix[[#This Row],[Confirmed activ. 3 (ILE03)]]*60</f>
        <v>405.23999999999995</v>
      </c>
      <c r="Q1253" s="24">
        <v>450</v>
      </c>
      <c r="R1253" s="21" t="s">
        <v>66</v>
      </c>
      <c r="S1253" s="21" t="s">
        <v>67</v>
      </c>
    </row>
    <row r="1254" spans="1:19" s="21" customFormat="1" x14ac:dyDescent="0.35">
      <c r="A1254" s="26">
        <v>1537710</v>
      </c>
      <c r="B1254" s="53">
        <v>411581</v>
      </c>
      <c r="C1254" s="26">
        <f>VLOOKUP(TotalFix[[#This Row],[Order]],'Total Fix by SS'!B:C,2,0)</f>
        <v>221</v>
      </c>
      <c r="D1254" s="21" t="s">
        <v>59</v>
      </c>
      <c r="E1254" s="21" t="s">
        <v>85</v>
      </c>
      <c r="F1254" s="21" t="s">
        <v>86</v>
      </c>
      <c r="G1254" s="21" t="s">
        <v>62</v>
      </c>
      <c r="H1254" s="21" t="s">
        <v>87</v>
      </c>
      <c r="I1254" s="21" t="s">
        <v>87</v>
      </c>
      <c r="J1254" s="22">
        <v>43668</v>
      </c>
      <c r="K1254" s="23">
        <v>0.51503472222222002</v>
      </c>
      <c r="L1254" s="22">
        <v>43668</v>
      </c>
      <c r="M1254" s="23">
        <v>0.51503472222222002</v>
      </c>
      <c r="N1254" s="24">
        <v>20</v>
      </c>
      <c r="O1254" s="21" t="s">
        <v>66</v>
      </c>
      <c r="P1254" s="46">
        <f>TotalFix[[#This Row],[Confirmed activ. 3 (ILE03)]]</f>
        <v>20</v>
      </c>
      <c r="Q1254" s="24">
        <v>20</v>
      </c>
      <c r="R1254" s="21" t="s">
        <v>66</v>
      </c>
      <c r="S1254" s="21" t="s">
        <v>72</v>
      </c>
    </row>
    <row r="1255" spans="1:19" s="21" customFormat="1" x14ac:dyDescent="0.35">
      <c r="A1255" s="26">
        <v>1537710</v>
      </c>
      <c r="B1255" s="53">
        <v>411581</v>
      </c>
      <c r="C1255" s="26">
        <f>VLOOKUP(TotalFix[[#This Row],[Order]],'Total Fix by SS'!B:C,2,0)</f>
        <v>221</v>
      </c>
      <c r="D1255" s="21" t="s">
        <v>59</v>
      </c>
      <c r="E1255" s="21" t="s">
        <v>88</v>
      </c>
      <c r="F1255" s="21" t="s">
        <v>89</v>
      </c>
      <c r="G1255" s="21" t="s">
        <v>90</v>
      </c>
      <c r="H1255" s="21" t="s">
        <v>91</v>
      </c>
      <c r="I1255" s="21" t="s">
        <v>92</v>
      </c>
      <c r="J1255" s="22"/>
      <c r="K1255" s="23">
        <v>0</v>
      </c>
      <c r="L1255" s="22"/>
      <c r="M1255" s="23">
        <v>0</v>
      </c>
      <c r="N1255" s="25">
        <v>0</v>
      </c>
      <c r="O1255" s="21" t="s">
        <v>93</v>
      </c>
      <c r="P1255" s="46"/>
      <c r="Q1255" s="24">
        <v>0</v>
      </c>
      <c r="R1255" s="21" t="s">
        <v>66</v>
      </c>
      <c r="S1255" s="21" t="s">
        <v>94</v>
      </c>
    </row>
    <row r="1256" spans="1:19" s="21" customFormat="1" x14ac:dyDescent="0.35">
      <c r="A1256" s="26">
        <v>1537710</v>
      </c>
      <c r="B1256" s="53">
        <v>411581</v>
      </c>
      <c r="C1256" s="26">
        <f>VLOOKUP(TotalFix[[#This Row],[Order]],'Total Fix by SS'!B:C,2,0)</f>
        <v>221</v>
      </c>
      <c r="D1256" s="21" t="s">
        <v>59</v>
      </c>
      <c r="E1256" s="21" t="s">
        <v>95</v>
      </c>
      <c r="F1256" s="21" t="s">
        <v>61</v>
      </c>
      <c r="G1256" s="21" t="s">
        <v>62</v>
      </c>
      <c r="H1256" s="21" t="s">
        <v>63</v>
      </c>
      <c r="I1256" s="21" t="s">
        <v>96</v>
      </c>
      <c r="J1256" s="22">
        <v>43670</v>
      </c>
      <c r="K1256" s="23">
        <v>0.37900462962963</v>
      </c>
      <c r="L1256" s="22">
        <v>43670</v>
      </c>
      <c r="M1256" s="23">
        <v>0.44209490740740998</v>
      </c>
      <c r="N1256" s="25">
        <v>12.983000000000001</v>
      </c>
      <c r="O1256" s="21" t="s">
        <v>66</v>
      </c>
      <c r="P1256" s="46">
        <f>TotalFix[[#This Row],[Confirmed activ. 3 (ILE03)]]</f>
        <v>12.983000000000001</v>
      </c>
      <c r="Q1256" s="24">
        <v>40</v>
      </c>
      <c r="R1256" s="21" t="s">
        <v>66</v>
      </c>
      <c r="S1256" s="21" t="s">
        <v>67</v>
      </c>
    </row>
    <row r="1257" spans="1:19" s="21" customFormat="1" x14ac:dyDescent="0.35">
      <c r="A1257" s="26">
        <v>1537710</v>
      </c>
      <c r="B1257" s="53">
        <v>411581</v>
      </c>
      <c r="C1257" s="26">
        <f>VLOOKUP(TotalFix[[#This Row],[Order]],'Total Fix by SS'!B:C,2,0)</f>
        <v>221</v>
      </c>
      <c r="D1257" s="21" t="s">
        <v>59</v>
      </c>
      <c r="E1257" s="21" t="s">
        <v>97</v>
      </c>
      <c r="F1257" s="21" t="s">
        <v>69</v>
      </c>
      <c r="G1257" s="21" t="s">
        <v>62</v>
      </c>
      <c r="H1257" s="21" t="s">
        <v>70</v>
      </c>
      <c r="I1257" s="21" t="s">
        <v>98</v>
      </c>
      <c r="J1257" s="22">
        <v>43670</v>
      </c>
      <c r="K1257" s="23">
        <v>0.72440972222222</v>
      </c>
      <c r="L1257" s="22">
        <v>43670</v>
      </c>
      <c r="M1257" s="23">
        <v>0.72440972222222</v>
      </c>
      <c r="N1257" s="24">
        <v>20</v>
      </c>
      <c r="O1257" s="21" t="s">
        <v>66</v>
      </c>
      <c r="P1257" s="46">
        <f>TotalFix[[#This Row],[Confirmed activ. 3 (ILE03)]]</f>
        <v>20</v>
      </c>
      <c r="Q1257" s="24">
        <v>20</v>
      </c>
      <c r="R1257" s="21" t="s">
        <v>66</v>
      </c>
      <c r="S1257" s="21" t="s">
        <v>72</v>
      </c>
    </row>
    <row r="1258" spans="1:19" s="21" customFormat="1" x14ac:dyDescent="0.35">
      <c r="A1258" s="26">
        <v>1537710</v>
      </c>
      <c r="B1258" s="53">
        <v>411581</v>
      </c>
      <c r="C1258" s="26">
        <f>VLOOKUP(TotalFix[[#This Row],[Order]],'Total Fix by SS'!B:C,2,0)</f>
        <v>221</v>
      </c>
      <c r="D1258" s="21" t="s">
        <v>59</v>
      </c>
      <c r="E1258" s="21" t="s">
        <v>99</v>
      </c>
      <c r="F1258" s="21" t="s">
        <v>69</v>
      </c>
      <c r="G1258" s="21" t="s">
        <v>62</v>
      </c>
      <c r="H1258" s="21" t="s">
        <v>70</v>
      </c>
      <c r="I1258" s="21" t="s">
        <v>100</v>
      </c>
      <c r="J1258" s="22">
        <v>43670</v>
      </c>
      <c r="K1258" s="23">
        <v>0.72450231481480998</v>
      </c>
      <c r="L1258" s="22">
        <v>43670</v>
      </c>
      <c r="M1258" s="23">
        <v>0.72450231481480998</v>
      </c>
      <c r="N1258" s="24">
        <v>50</v>
      </c>
      <c r="O1258" s="21" t="s">
        <v>66</v>
      </c>
      <c r="P1258" s="46">
        <f>TotalFix[[#This Row],[Confirmed activ. 3 (ILE03)]]</f>
        <v>50</v>
      </c>
      <c r="Q1258" s="24">
        <v>50</v>
      </c>
      <c r="R1258" s="21" t="s">
        <v>66</v>
      </c>
      <c r="S1258" s="21" t="s">
        <v>72</v>
      </c>
    </row>
    <row r="1259" spans="1:19" s="21" customFormat="1" x14ac:dyDescent="0.35">
      <c r="A1259" s="26">
        <v>1537710</v>
      </c>
      <c r="B1259" s="53">
        <v>411581</v>
      </c>
      <c r="C1259" s="26">
        <f>VLOOKUP(TotalFix[[#This Row],[Order]],'Total Fix by SS'!B:C,2,0)</f>
        <v>221</v>
      </c>
      <c r="D1259" s="21" t="s">
        <v>59</v>
      </c>
      <c r="E1259" s="21" t="s">
        <v>101</v>
      </c>
      <c r="F1259" s="21" t="s">
        <v>102</v>
      </c>
      <c r="G1259" s="21" t="s">
        <v>62</v>
      </c>
      <c r="H1259" s="21" t="s">
        <v>100</v>
      </c>
      <c r="I1259" s="21" t="s">
        <v>103</v>
      </c>
      <c r="J1259" s="22">
        <v>43670</v>
      </c>
      <c r="K1259" s="23">
        <v>0.72459490740740995</v>
      </c>
      <c r="L1259" s="22">
        <v>43670</v>
      </c>
      <c r="M1259" s="23">
        <v>0.72459490740740995</v>
      </c>
      <c r="N1259" s="24">
        <v>10</v>
      </c>
      <c r="O1259" s="21" t="s">
        <v>66</v>
      </c>
      <c r="P1259" s="46">
        <f>TotalFix[[#This Row],[Confirmed activ. 3 (ILE03)]]</f>
        <v>10</v>
      </c>
      <c r="Q1259" s="24">
        <v>10</v>
      </c>
      <c r="R1259" s="21" t="s">
        <v>66</v>
      </c>
      <c r="S1259" s="21" t="s">
        <v>72</v>
      </c>
    </row>
    <row r="1260" spans="1:19" s="21" customFormat="1" x14ac:dyDescent="0.35">
      <c r="A1260" s="26">
        <v>1537710</v>
      </c>
      <c r="B1260" s="53">
        <v>411581</v>
      </c>
      <c r="C1260" s="26">
        <f>VLOOKUP(TotalFix[[#This Row],[Order]],'Total Fix by SS'!B:C,2,0)</f>
        <v>221</v>
      </c>
      <c r="D1260" s="21" t="s">
        <v>59</v>
      </c>
      <c r="E1260" s="21" t="s">
        <v>104</v>
      </c>
      <c r="F1260" s="21" t="s">
        <v>102</v>
      </c>
      <c r="G1260" s="21" t="s">
        <v>105</v>
      </c>
      <c r="H1260" s="21" t="s">
        <v>100</v>
      </c>
      <c r="I1260" s="21" t="s">
        <v>106</v>
      </c>
      <c r="J1260" s="22">
        <v>43674</v>
      </c>
      <c r="K1260" s="23">
        <v>0.31980324074074001</v>
      </c>
      <c r="L1260" s="22">
        <v>43674</v>
      </c>
      <c r="M1260" s="23">
        <v>0.31980324074074001</v>
      </c>
      <c r="N1260" s="24">
        <v>10</v>
      </c>
      <c r="O1260" s="21" t="s">
        <v>66</v>
      </c>
      <c r="P1260" s="46">
        <f>TotalFix[[#This Row],[Confirmed activ. 3 (ILE03)]]</f>
        <v>10</v>
      </c>
      <c r="Q1260" s="24">
        <v>10</v>
      </c>
      <c r="R1260" s="21" t="s">
        <v>66</v>
      </c>
      <c r="S1260" s="21" t="s">
        <v>72</v>
      </c>
    </row>
    <row r="1261" spans="1:19" s="21" customFormat="1" x14ac:dyDescent="0.35">
      <c r="A1261" s="26">
        <v>1537710</v>
      </c>
      <c r="B1261" s="53">
        <v>411581</v>
      </c>
      <c r="C1261" s="26">
        <f>VLOOKUP(TotalFix[[#This Row],[Order]],'Total Fix by SS'!B:C,2,0)</f>
        <v>221</v>
      </c>
      <c r="D1261" s="21" t="s">
        <v>107</v>
      </c>
      <c r="E1261" s="21" t="s">
        <v>60</v>
      </c>
      <c r="F1261" s="21" t="s">
        <v>61</v>
      </c>
      <c r="G1261" s="21" t="s">
        <v>90</v>
      </c>
      <c r="H1261" s="21" t="s">
        <v>63</v>
      </c>
      <c r="I1261" s="21" t="s">
        <v>108</v>
      </c>
      <c r="J1261" s="22">
        <v>43655</v>
      </c>
      <c r="K1261" s="23">
        <v>0.31491898148148001</v>
      </c>
      <c r="L1261" s="22">
        <v>43655</v>
      </c>
      <c r="M1261" s="23">
        <v>0.66258101851852003</v>
      </c>
      <c r="N1261" s="25">
        <v>15.733000000000001</v>
      </c>
      <c r="O1261" s="21" t="s">
        <v>77</v>
      </c>
      <c r="P1261" s="46">
        <f>TotalFix[[#This Row],[Confirmed activ. 3 (ILE03)]]*60</f>
        <v>943.98</v>
      </c>
      <c r="Q1261" s="24">
        <v>1</v>
      </c>
      <c r="R1261" s="21" t="s">
        <v>66</v>
      </c>
      <c r="S1261" s="21" t="s">
        <v>67</v>
      </c>
    </row>
    <row r="1262" spans="1:19" s="21" customFormat="1" x14ac:dyDescent="0.35">
      <c r="A1262" s="26">
        <v>1537710</v>
      </c>
      <c r="B1262" s="53">
        <v>411581</v>
      </c>
      <c r="C1262" s="26">
        <f>VLOOKUP(TotalFix[[#This Row],[Order]],'Total Fix by SS'!B:C,2,0)</f>
        <v>221</v>
      </c>
      <c r="D1262" s="21" t="s">
        <v>109</v>
      </c>
      <c r="E1262" s="21" t="s">
        <v>82</v>
      </c>
      <c r="F1262" s="21" t="s">
        <v>83</v>
      </c>
      <c r="G1262" s="21" t="s">
        <v>90</v>
      </c>
      <c r="H1262" s="21" t="s">
        <v>84</v>
      </c>
      <c r="I1262" s="21" t="s">
        <v>110</v>
      </c>
      <c r="J1262" s="22">
        <v>43664</v>
      </c>
      <c r="K1262" s="23">
        <v>0.62760416666666996</v>
      </c>
      <c r="L1262" s="22">
        <v>43664</v>
      </c>
      <c r="M1262" s="23">
        <v>0.82399305555556002</v>
      </c>
      <c r="N1262" s="25">
        <v>2.3570000000000002</v>
      </c>
      <c r="O1262" s="21" t="s">
        <v>77</v>
      </c>
      <c r="P1262" s="46">
        <f>TotalFix[[#This Row],[Confirmed activ. 3 (ILE03)]]*60</f>
        <v>141.42000000000002</v>
      </c>
      <c r="Q1262" s="24">
        <v>5</v>
      </c>
      <c r="R1262" s="21" t="s">
        <v>66</v>
      </c>
      <c r="S1262" s="21" t="s">
        <v>67</v>
      </c>
    </row>
    <row r="1263" spans="1:19" s="21" customFormat="1" x14ac:dyDescent="0.35">
      <c r="A1263" s="26">
        <v>1537713</v>
      </c>
      <c r="B1263" s="53">
        <v>411581</v>
      </c>
      <c r="C1263" s="26">
        <f>VLOOKUP(TotalFix[[#This Row],[Order]],'Total Fix by SS'!B:C,2,0)</f>
        <v>221</v>
      </c>
      <c r="D1263" s="21" t="s">
        <v>59</v>
      </c>
      <c r="E1263" s="21" t="s">
        <v>60</v>
      </c>
      <c r="F1263" s="21" t="s">
        <v>61</v>
      </c>
      <c r="G1263" s="21" t="s">
        <v>62</v>
      </c>
      <c r="H1263" s="21" t="s">
        <v>63</v>
      </c>
      <c r="I1263" s="21" t="s">
        <v>64</v>
      </c>
      <c r="J1263" s="22">
        <v>43656</v>
      </c>
      <c r="K1263" s="23">
        <v>0.48841435185185</v>
      </c>
      <c r="L1263" s="22">
        <v>43656</v>
      </c>
      <c r="M1263" s="23">
        <v>0.49435185185184999</v>
      </c>
      <c r="N1263" s="25">
        <v>8.5500000000000007</v>
      </c>
      <c r="O1263" s="21" t="s">
        <v>66</v>
      </c>
      <c r="P1263" s="46">
        <f>TotalFix[[#This Row],[Confirmed activ. 3 (ILE03)]]</f>
        <v>8.5500000000000007</v>
      </c>
      <c r="Q1263" s="24">
        <v>20</v>
      </c>
      <c r="R1263" s="21" t="s">
        <v>66</v>
      </c>
      <c r="S1263" s="21" t="s">
        <v>67</v>
      </c>
    </row>
    <row r="1264" spans="1:19" s="21" customFormat="1" x14ac:dyDescent="0.35">
      <c r="A1264" s="26">
        <v>1537713</v>
      </c>
      <c r="B1264" s="53">
        <v>411581</v>
      </c>
      <c r="C1264" s="26">
        <f>VLOOKUP(TotalFix[[#This Row],[Order]],'Total Fix by SS'!B:C,2,0)</f>
        <v>221</v>
      </c>
      <c r="D1264" s="21" t="s">
        <v>59</v>
      </c>
      <c r="E1264" s="21" t="s">
        <v>68</v>
      </c>
      <c r="F1264" s="21" t="s">
        <v>69</v>
      </c>
      <c r="G1264" s="21" t="s">
        <v>62</v>
      </c>
      <c r="H1264" s="21" t="s">
        <v>70</v>
      </c>
      <c r="I1264" s="21" t="s">
        <v>71</v>
      </c>
      <c r="J1264" s="22">
        <v>43656</v>
      </c>
      <c r="K1264" s="23">
        <v>0.50785879629630004</v>
      </c>
      <c r="L1264" s="22">
        <v>43656</v>
      </c>
      <c r="M1264" s="23">
        <v>0.50785879629630004</v>
      </c>
      <c r="N1264" s="24">
        <v>30</v>
      </c>
      <c r="O1264" s="21" t="s">
        <v>66</v>
      </c>
      <c r="P1264" s="46">
        <f>TotalFix[[#This Row],[Confirmed activ. 3 (ILE03)]]</f>
        <v>30</v>
      </c>
      <c r="Q1264" s="24">
        <v>30</v>
      </c>
      <c r="R1264" s="21" t="s">
        <v>66</v>
      </c>
      <c r="S1264" s="21" t="s">
        <v>72</v>
      </c>
    </row>
    <row r="1265" spans="1:19" s="21" customFormat="1" x14ac:dyDescent="0.35">
      <c r="A1265" s="26">
        <v>1537713</v>
      </c>
      <c r="B1265" s="53">
        <v>411581</v>
      </c>
      <c r="C1265" s="26">
        <f>VLOOKUP(TotalFix[[#This Row],[Order]],'Total Fix by SS'!B:C,2,0)</f>
        <v>221</v>
      </c>
      <c r="D1265" s="21" t="s">
        <v>59</v>
      </c>
      <c r="E1265" s="21" t="s">
        <v>73</v>
      </c>
      <c r="F1265" s="21" t="s">
        <v>61</v>
      </c>
      <c r="G1265" s="21" t="s">
        <v>62</v>
      </c>
      <c r="H1265" s="21" t="s">
        <v>63</v>
      </c>
      <c r="I1265" s="21" t="s">
        <v>74</v>
      </c>
      <c r="J1265" s="22">
        <v>43656</v>
      </c>
      <c r="K1265" s="23">
        <v>0.51621527777777998</v>
      </c>
      <c r="L1265" s="22">
        <v>43662</v>
      </c>
      <c r="M1265" s="23">
        <v>0.74431712962963004</v>
      </c>
      <c r="N1265" s="25">
        <v>5.6589999999999998</v>
      </c>
      <c r="O1265" s="21" t="s">
        <v>77</v>
      </c>
      <c r="P1265" s="46">
        <f>TotalFix[[#This Row],[Confirmed activ. 3 (ILE03)]]*60</f>
        <v>339.53999999999996</v>
      </c>
      <c r="Q1265" s="24">
        <v>200</v>
      </c>
      <c r="R1265" s="21" t="s">
        <v>66</v>
      </c>
      <c r="S1265" s="21" t="s">
        <v>67</v>
      </c>
    </row>
    <row r="1266" spans="1:19" s="21" customFormat="1" x14ac:dyDescent="0.35">
      <c r="A1266" s="26">
        <v>1537713</v>
      </c>
      <c r="B1266" s="53">
        <v>411581</v>
      </c>
      <c r="C1266" s="26">
        <f>VLOOKUP(TotalFix[[#This Row],[Order]],'Total Fix by SS'!B:C,2,0)</f>
        <v>221</v>
      </c>
      <c r="D1266" s="21" t="s">
        <v>59</v>
      </c>
      <c r="E1266" s="21" t="s">
        <v>75</v>
      </c>
      <c r="F1266" s="21" t="s">
        <v>61</v>
      </c>
      <c r="G1266" s="21" t="s">
        <v>62</v>
      </c>
      <c r="H1266" s="21" t="s">
        <v>63</v>
      </c>
      <c r="I1266" s="21" t="s">
        <v>76</v>
      </c>
      <c r="J1266" s="22">
        <v>43663</v>
      </c>
      <c r="K1266" s="23">
        <v>0.31240740740741002</v>
      </c>
      <c r="L1266" s="22">
        <v>43663</v>
      </c>
      <c r="M1266" s="23">
        <v>0.46656249999999999</v>
      </c>
      <c r="N1266" s="25">
        <v>3.7</v>
      </c>
      <c r="O1266" s="21" t="s">
        <v>77</v>
      </c>
      <c r="P1266" s="46">
        <f>TotalFix[[#This Row],[Confirmed activ. 3 (ILE03)]]*60</f>
        <v>222</v>
      </c>
      <c r="Q1266" s="24">
        <v>500</v>
      </c>
      <c r="R1266" s="21" t="s">
        <v>66</v>
      </c>
      <c r="S1266" s="21" t="s">
        <v>67</v>
      </c>
    </row>
    <row r="1267" spans="1:19" s="21" customFormat="1" x14ac:dyDescent="0.35">
      <c r="A1267" s="26">
        <v>1537713</v>
      </c>
      <c r="B1267" s="53">
        <v>411581</v>
      </c>
      <c r="C1267" s="26">
        <f>VLOOKUP(TotalFix[[#This Row],[Order]],'Total Fix by SS'!B:C,2,0)</f>
        <v>221</v>
      </c>
      <c r="D1267" s="21" t="s">
        <v>59</v>
      </c>
      <c r="E1267" s="21" t="s">
        <v>78</v>
      </c>
      <c r="F1267" s="21" t="s">
        <v>69</v>
      </c>
      <c r="G1267" s="21" t="s">
        <v>62</v>
      </c>
      <c r="H1267" s="21" t="s">
        <v>70</v>
      </c>
      <c r="I1267" s="21" t="s">
        <v>79</v>
      </c>
      <c r="J1267" s="22">
        <v>43663</v>
      </c>
      <c r="K1267" s="23">
        <v>0.66552083333333001</v>
      </c>
      <c r="L1267" s="22">
        <v>43663</v>
      </c>
      <c r="M1267" s="23">
        <v>0.66552083333333001</v>
      </c>
      <c r="N1267" s="24">
        <v>20</v>
      </c>
      <c r="O1267" s="21" t="s">
        <v>66</v>
      </c>
      <c r="P1267" s="46">
        <f>TotalFix[[#This Row],[Confirmed activ. 3 (ILE03)]]</f>
        <v>20</v>
      </c>
      <c r="Q1267" s="24">
        <v>20</v>
      </c>
      <c r="R1267" s="21" t="s">
        <v>66</v>
      </c>
      <c r="S1267" s="21" t="s">
        <v>72</v>
      </c>
    </row>
    <row r="1268" spans="1:19" s="21" customFormat="1" x14ac:dyDescent="0.35">
      <c r="A1268" s="26">
        <v>1537713</v>
      </c>
      <c r="B1268" s="53">
        <v>411581</v>
      </c>
      <c r="C1268" s="26">
        <f>VLOOKUP(TotalFix[[#This Row],[Order]],'Total Fix by SS'!B:C,2,0)</f>
        <v>221</v>
      </c>
      <c r="D1268" s="21" t="s">
        <v>59</v>
      </c>
      <c r="E1268" s="21" t="s">
        <v>80</v>
      </c>
      <c r="F1268" s="21" t="s">
        <v>69</v>
      </c>
      <c r="G1268" s="21" t="s">
        <v>62</v>
      </c>
      <c r="H1268" s="21" t="s">
        <v>70</v>
      </c>
      <c r="I1268" s="21" t="s">
        <v>81</v>
      </c>
      <c r="J1268" s="22">
        <v>43663</v>
      </c>
      <c r="K1268" s="23">
        <v>0.66559027777778002</v>
      </c>
      <c r="L1268" s="22">
        <v>43663</v>
      </c>
      <c r="M1268" s="23">
        <v>0.66559027777778002</v>
      </c>
      <c r="N1268" s="24">
        <v>20</v>
      </c>
      <c r="O1268" s="21" t="s">
        <v>66</v>
      </c>
      <c r="P1268" s="46">
        <f>TotalFix[[#This Row],[Confirmed activ. 3 (ILE03)]]</f>
        <v>20</v>
      </c>
      <c r="Q1268" s="24">
        <v>20</v>
      </c>
      <c r="R1268" s="21" t="s">
        <v>66</v>
      </c>
      <c r="S1268" s="21" t="s">
        <v>72</v>
      </c>
    </row>
    <row r="1269" spans="1:19" s="21" customFormat="1" x14ac:dyDescent="0.35">
      <c r="A1269" s="26">
        <v>1537713</v>
      </c>
      <c r="B1269" s="53">
        <v>411581</v>
      </c>
      <c r="C1269" s="26">
        <f>VLOOKUP(TotalFix[[#This Row],[Order]],'Total Fix by SS'!B:C,2,0)</f>
        <v>221</v>
      </c>
      <c r="D1269" s="21" t="s">
        <v>59</v>
      </c>
      <c r="E1269" s="21" t="s">
        <v>82</v>
      </c>
      <c r="F1269" s="21" t="s">
        <v>83</v>
      </c>
      <c r="G1269" s="21" t="s">
        <v>62</v>
      </c>
      <c r="H1269" s="21" t="s">
        <v>84</v>
      </c>
      <c r="I1269" s="21" t="s">
        <v>84</v>
      </c>
      <c r="J1269" s="22">
        <v>43663</v>
      </c>
      <c r="K1269" s="23">
        <v>0.98706018518519001</v>
      </c>
      <c r="L1269" s="22">
        <v>43664</v>
      </c>
      <c r="M1269" s="23">
        <v>0.65475694444443999</v>
      </c>
      <c r="N1269" s="25">
        <v>16.544</v>
      </c>
      <c r="O1269" s="21" t="s">
        <v>77</v>
      </c>
      <c r="P1269" s="46">
        <f>TotalFix[[#This Row],[Confirmed activ. 3 (ILE03)]]*60</f>
        <v>992.64</v>
      </c>
      <c r="Q1269" s="24">
        <v>450</v>
      </c>
      <c r="R1269" s="21" t="s">
        <v>66</v>
      </c>
      <c r="S1269" s="21" t="s">
        <v>67</v>
      </c>
    </row>
    <row r="1270" spans="1:19" s="21" customFormat="1" x14ac:dyDescent="0.35">
      <c r="A1270" s="26">
        <v>1537713</v>
      </c>
      <c r="B1270" s="53">
        <v>411581</v>
      </c>
      <c r="C1270" s="26">
        <f>VLOOKUP(TotalFix[[#This Row],[Order]],'Total Fix by SS'!B:C,2,0)</f>
        <v>221</v>
      </c>
      <c r="D1270" s="21" t="s">
        <v>59</v>
      </c>
      <c r="E1270" s="21" t="s">
        <v>85</v>
      </c>
      <c r="F1270" s="21" t="s">
        <v>86</v>
      </c>
      <c r="G1270" s="21" t="s">
        <v>62</v>
      </c>
      <c r="H1270" s="21" t="s">
        <v>87</v>
      </c>
      <c r="I1270" s="21" t="s">
        <v>87</v>
      </c>
      <c r="J1270" s="22">
        <v>43667</v>
      </c>
      <c r="K1270" s="23">
        <v>0.36510416666667</v>
      </c>
      <c r="L1270" s="22">
        <v>43667</v>
      </c>
      <c r="M1270" s="23">
        <v>0.36510416666667</v>
      </c>
      <c r="N1270" s="24">
        <v>20</v>
      </c>
      <c r="O1270" s="21" t="s">
        <v>66</v>
      </c>
      <c r="P1270" s="46">
        <f>TotalFix[[#This Row],[Confirmed activ. 3 (ILE03)]]</f>
        <v>20</v>
      </c>
      <c r="Q1270" s="24">
        <v>20</v>
      </c>
      <c r="R1270" s="21" t="s">
        <v>66</v>
      </c>
      <c r="S1270" s="21" t="s">
        <v>72</v>
      </c>
    </row>
    <row r="1271" spans="1:19" s="21" customFormat="1" x14ac:dyDescent="0.35">
      <c r="A1271" s="26">
        <v>1537713</v>
      </c>
      <c r="B1271" s="53">
        <v>411581</v>
      </c>
      <c r="C1271" s="26">
        <f>VLOOKUP(TotalFix[[#This Row],[Order]],'Total Fix by SS'!B:C,2,0)</f>
        <v>221</v>
      </c>
      <c r="D1271" s="21" t="s">
        <v>59</v>
      </c>
      <c r="E1271" s="21" t="s">
        <v>88</v>
      </c>
      <c r="F1271" s="21" t="s">
        <v>89</v>
      </c>
      <c r="G1271" s="21" t="s">
        <v>90</v>
      </c>
      <c r="H1271" s="21" t="s">
        <v>91</v>
      </c>
      <c r="I1271" s="21" t="s">
        <v>92</v>
      </c>
      <c r="J1271" s="22"/>
      <c r="K1271" s="23">
        <v>0</v>
      </c>
      <c r="L1271" s="22"/>
      <c r="M1271" s="23">
        <v>0</v>
      </c>
      <c r="N1271" s="25">
        <v>0</v>
      </c>
      <c r="O1271" s="21" t="s">
        <v>93</v>
      </c>
      <c r="P1271" s="46"/>
      <c r="Q1271" s="24">
        <v>0</v>
      </c>
      <c r="R1271" s="21" t="s">
        <v>66</v>
      </c>
      <c r="S1271" s="21" t="s">
        <v>94</v>
      </c>
    </row>
    <row r="1272" spans="1:19" s="21" customFormat="1" x14ac:dyDescent="0.35">
      <c r="A1272" s="26">
        <v>1537713</v>
      </c>
      <c r="B1272" s="53">
        <v>411581</v>
      </c>
      <c r="C1272" s="26">
        <f>VLOOKUP(TotalFix[[#This Row],[Order]],'Total Fix by SS'!B:C,2,0)</f>
        <v>221</v>
      </c>
      <c r="D1272" s="21" t="s">
        <v>59</v>
      </c>
      <c r="E1272" s="21" t="s">
        <v>95</v>
      </c>
      <c r="F1272" s="21" t="s">
        <v>61</v>
      </c>
      <c r="G1272" s="21" t="s">
        <v>62</v>
      </c>
      <c r="H1272" s="21" t="s">
        <v>63</v>
      </c>
      <c r="I1272" s="21" t="s">
        <v>96</v>
      </c>
      <c r="J1272" s="22">
        <v>43669</v>
      </c>
      <c r="K1272" s="23">
        <v>0.38793981481480999</v>
      </c>
      <c r="L1272" s="22">
        <v>43669</v>
      </c>
      <c r="M1272" s="23">
        <v>0.69336805555556003</v>
      </c>
      <c r="N1272" s="25">
        <v>2.4430000000000001</v>
      </c>
      <c r="O1272" s="21" t="s">
        <v>77</v>
      </c>
      <c r="P1272" s="46">
        <f>TotalFix[[#This Row],[Confirmed activ. 3 (ILE03)]]*60</f>
        <v>146.58000000000001</v>
      </c>
      <c r="Q1272" s="24">
        <v>40</v>
      </c>
      <c r="R1272" s="21" t="s">
        <v>66</v>
      </c>
      <c r="S1272" s="21" t="s">
        <v>67</v>
      </c>
    </row>
    <row r="1273" spans="1:19" s="21" customFormat="1" x14ac:dyDescent="0.35">
      <c r="A1273" s="26">
        <v>1537713</v>
      </c>
      <c r="B1273" s="53">
        <v>411581</v>
      </c>
      <c r="C1273" s="26">
        <f>VLOOKUP(TotalFix[[#This Row],[Order]],'Total Fix by SS'!B:C,2,0)</f>
        <v>221</v>
      </c>
      <c r="D1273" s="21" t="s">
        <v>59</v>
      </c>
      <c r="E1273" s="21" t="s">
        <v>97</v>
      </c>
      <c r="F1273" s="21" t="s">
        <v>69</v>
      </c>
      <c r="G1273" s="21" t="s">
        <v>62</v>
      </c>
      <c r="H1273" s="21" t="s">
        <v>70</v>
      </c>
      <c r="I1273" s="21" t="s">
        <v>98</v>
      </c>
      <c r="J1273" s="22">
        <v>43670</v>
      </c>
      <c r="K1273" s="23">
        <v>0.61460648148148</v>
      </c>
      <c r="L1273" s="22">
        <v>43670</v>
      </c>
      <c r="M1273" s="23">
        <v>0.61460648148148</v>
      </c>
      <c r="N1273" s="24">
        <v>20</v>
      </c>
      <c r="O1273" s="21" t="s">
        <v>66</v>
      </c>
      <c r="P1273" s="46">
        <f>TotalFix[[#This Row],[Confirmed activ. 3 (ILE03)]]</f>
        <v>20</v>
      </c>
      <c r="Q1273" s="24">
        <v>20</v>
      </c>
      <c r="R1273" s="21" t="s">
        <v>66</v>
      </c>
      <c r="S1273" s="21" t="s">
        <v>72</v>
      </c>
    </row>
    <row r="1274" spans="1:19" s="21" customFormat="1" x14ac:dyDescent="0.35">
      <c r="A1274" s="26">
        <v>1537713</v>
      </c>
      <c r="B1274" s="53">
        <v>411581</v>
      </c>
      <c r="C1274" s="26">
        <f>VLOOKUP(TotalFix[[#This Row],[Order]],'Total Fix by SS'!B:C,2,0)</f>
        <v>221</v>
      </c>
      <c r="D1274" s="21" t="s">
        <v>59</v>
      </c>
      <c r="E1274" s="21" t="s">
        <v>99</v>
      </c>
      <c r="F1274" s="21" t="s">
        <v>69</v>
      </c>
      <c r="G1274" s="21" t="s">
        <v>62</v>
      </c>
      <c r="H1274" s="21" t="s">
        <v>70</v>
      </c>
      <c r="I1274" s="21" t="s">
        <v>100</v>
      </c>
      <c r="J1274" s="22">
        <v>43670</v>
      </c>
      <c r="K1274" s="23">
        <v>0.61468750000000005</v>
      </c>
      <c r="L1274" s="22">
        <v>43670</v>
      </c>
      <c r="M1274" s="23">
        <v>0.61468750000000005</v>
      </c>
      <c r="N1274" s="24">
        <v>50</v>
      </c>
      <c r="O1274" s="21" t="s">
        <v>66</v>
      </c>
      <c r="P1274" s="46">
        <f>TotalFix[[#This Row],[Confirmed activ. 3 (ILE03)]]</f>
        <v>50</v>
      </c>
      <c r="Q1274" s="24">
        <v>50</v>
      </c>
      <c r="R1274" s="21" t="s">
        <v>66</v>
      </c>
      <c r="S1274" s="21" t="s">
        <v>72</v>
      </c>
    </row>
    <row r="1275" spans="1:19" s="21" customFormat="1" x14ac:dyDescent="0.35">
      <c r="A1275" s="26">
        <v>1537713</v>
      </c>
      <c r="B1275" s="53">
        <v>411581</v>
      </c>
      <c r="C1275" s="26">
        <f>VLOOKUP(TotalFix[[#This Row],[Order]],'Total Fix by SS'!B:C,2,0)</f>
        <v>221</v>
      </c>
      <c r="D1275" s="21" t="s">
        <v>59</v>
      </c>
      <c r="E1275" s="21" t="s">
        <v>101</v>
      </c>
      <c r="F1275" s="21" t="s">
        <v>102</v>
      </c>
      <c r="G1275" s="21" t="s">
        <v>62</v>
      </c>
      <c r="H1275" s="21" t="s">
        <v>100</v>
      </c>
      <c r="I1275" s="21" t="s">
        <v>103</v>
      </c>
      <c r="J1275" s="22">
        <v>43670</v>
      </c>
      <c r="K1275" s="23">
        <v>0.61479166666666996</v>
      </c>
      <c r="L1275" s="22">
        <v>43670</v>
      </c>
      <c r="M1275" s="23">
        <v>0.61479166666666996</v>
      </c>
      <c r="N1275" s="24">
        <v>10</v>
      </c>
      <c r="O1275" s="21" t="s">
        <v>66</v>
      </c>
      <c r="P1275" s="46">
        <f>TotalFix[[#This Row],[Confirmed activ. 3 (ILE03)]]</f>
        <v>10</v>
      </c>
      <c r="Q1275" s="24">
        <v>10</v>
      </c>
      <c r="R1275" s="21" t="s">
        <v>66</v>
      </c>
      <c r="S1275" s="21" t="s">
        <v>72</v>
      </c>
    </row>
    <row r="1276" spans="1:19" s="21" customFormat="1" x14ac:dyDescent="0.35">
      <c r="A1276" s="26">
        <v>1537713</v>
      </c>
      <c r="B1276" s="53">
        <v>411581</v>
      </c>
      <c r="C1276" s="26">
        <f>VLOOKUP(TotalFix[[#This Row],[Order]],'Total Fix by SS'!B:C,2,0)</f>
        <v>221</v>
      </c>
      <c r="D1276" s="21" t="s">
        <v>59</v>
      </c>
      <c r="E1276" s="21" t="s">
        <v>104</v>
      </c>
      <c r="F1276" s="21" t="s">
        <v>102</v>
      </c>
      <c r="G1276" s="21" t="s">
        <v>105</v>
      </c>
      <c r="H1276" s="21" t="s">
        <v>100</v>
      </c>
      <c r="I1276" s="21" t="s">
        <v>106</v>
      </c>
      <c r="J1276" s="22">
        <v>43671</v>
      </c>
      <c r="K1276" s="23">
        <v>0.31681712962962999</v>
      </c>
      <c r="L1276" s="22">
        <v>43671</v>
      </c>
      <c r="M1276" s="23">
        <v>0.31681712962962999</v>
      </c>
      <c r="N1276" s="24">
        <v>10</v>
      </c>
      <c r="O1276" s="21" t="s">
        <v>66</v>
      </c>
      <c r="P1276" s="46">
        <f>TotalFix[[#This Row],[Confirmed activ. 3 (ILE03)]]</f>
        <v>10</v>
      </c>
      <c r="Q1276" s="24">
        <v>10</v>
      </c>
      <c r="R1276" s="21" t="s">
        <v>66</v>
      </c>
      <c r="S1276" s="21" t="s">
        <v>72</v>
      </c>
    </row>
    <row r="1277" spans="1:19" s="21" customFormat="1" x14ac:dyDescent="0.35">
      <c r="A1277" s="26">
        <v>1537713</v>
      </c>
      <c r="B1277" s="53">
        <v>411581</v>
      </c>
      <c r="C1277" s="26">
        <f>VLOOKUP(TotalFix[[#This Row],[Order]],'Total Fix by SS'!B:C,2,0)</f>
        <v>221</v>
      </c>
      <c r="D1277" s="21" t="s">
        <v>107</v>
      </c>
      <c r="E1277" s="21" t="s">
        <v>60</v>
      </c>
      <c r="F1277" s="21" t="s">
        <v>61</v>
      </c>
      <c r="G1277" s="21" t="s">
        <v>90</v>
      </c>
      <c r="H1277" s="21" t="s">
        <v>63</v>
      </c>
      <c r="I1277" s="21" t="s">
        <v>108</v>
      </c>
      <c r="J1277" s="22">
        <v>43660</v>
      </c>
      <c r="K1277" s="23">
        <v>0.32857638888889001</v>
      </c>
      <c r="L1277" s="22">
        <v>43663</v>
      </c>
      <c r="M1277" s="23">
        <v>0.61624999999999996</v>
      </c>
      <c r="N1277" s="25">
        <v>48.103999999999999</v>
      </c>
      <c r="O1277" s="21" t="s">
        <v>77</v>
      </c>
      <c r="P1277" s="46">
        <f>TotalFix[[#This Row],[Confirmed activ. 3 (ILE03)]]*60</f>
        <v>2886.24</v>
      </c>
      <c r="Q1277" s="24">
        <v>1</v>
      </c>
      <c r="R1277" s="21" t="s">
        <v>66</v>
      </c>
      <c r="S1277" s="21" t="s">
        <v>67</v>
      </c>
    </row>
    <row r="1278" spans="1:19" s="21" customFormat="1" x14ac:dyDescent="0.35">
      <c r="A1278" s="26">
        <v>1537713</v>
      </c>
      <c r="B1278" s="53">
        <v>411581</v>
      </c>
      <c r="C1278" s="26">
        <f>VLOOKUP(TotalFix[[#This Row],[Order]],'Total Fix by SS'!B:C,2,0)</f>
        <v>221</v>
      </c>
      <c r="D1278" s="21" t="s">
        <v>109</v>
      </c>
      <c r="E1278" s="21" t="s">
        <v>82</v>
      </c>
      <c r="F1278" s="21" t="s">
        <v>83</v>
      </c>
      <c r="G1278" s="21" t="s">
        <v>90</v>
      </c>
      <c r="H1278" s="21" t="s">
        <v>84</v>
      </c>
      <c r="I1278" s="21" t="s">
        <v>110</v>
      </c>
      <c r="J1278" s="22">
        <v>43663</v>
      </c>
      <c r="K1278" s="23">
        <v>0.75736111111111004</v>
      </c>
      <c r="L1278" s="22">
        <v>43664</v>
      </c>
      <c r="M1278" s="23">
        <v>0.12401620370370001</v>
      </c>
      <c r="N1278" s="25">
        <v>2.9329999999999998</v>
      </c>
      <c r="O1278" s="21" t="s">
        <v>77</v>
      </c>
      <c r="P1278" s="46">
        <f>TotalFix[[#This Row],[Confirmed activ. 3 (ILE03)]]*60</f>
        <v>175.98</v>
      </c>
      <c r="Q1278" s="24">
        <v>5</v>
      </c>
      <c r="R1278" s="21" t="s">
        <v>66</v>
      </c>
      <c r="S1278" s="21" t="s">
        <v>67</v>
      </c>
    </row>
    <row r="1279" spans="1:19" s="21" customFormat="1" x14ac:dyDescent="0.35">
      <c r="A1279" s="26">
        <v>1537714</v>
      </c>
      <c r="B1279" s="53">
        <v>411581</v>
      </c>
      <c r="C1279" s="26">
        <f>VLOOKUP(TotalFix[[#This Row],[Order]],'Total Fix by SS'!B:C,2,0)</f>
        <v>222</v>
      </c>
      <c r="D1279" s="21" t="s">
        <v>59</v>
      </c>
      <c r="E1279" s="21" t="s">
        <v>60</v>
      </c>
      <c r="F1279" s="21" t="s">
        <v>61</v>
      </c>
      <c r="G1279" s="21" t="s">
        <v>62</v>
      </c>
      <c r="H1279" s="21" t="s">
        <v>63</v>
      </c>
      <c r="I1279" s="21" t="s">
        <v>64</v>
      </c>
      <c r="J1279" s="22">
        <v>43661</v>
      </c>
      <c r="K1279" s="23">
        <v>0.34559027777778001</v>
      </c>
      <c r="L1279" s="22">
        <v>43661</v>
      </c>
      <c r="M1279" s="23">
        <v>0.50550925925926005</v>
      </c>
      <c r="N1279" s="25">
        <v>3.8380000000000001</v>
      </c>
      <c r="O1279" s="21" t="s">
        <v>77</v>
      </c>
      <c r="P1279" s="46">
        <f>TotalFix[[#This Row],[Confirmed activ. 3 (ILE03)]]*60</f>
        <v>230.28</v>
      </c>
      <c r="Q1279" s="24">
        <v>20</v>
      </c>
      <c r="R1279" s="21" t="s">
        <v>66</v>
      </c>
      <c r="S1279" s="21" t="s">
        <v>67</v>
      </c>
    </row>
    <row r="1280" spans="1:19" s="21" customFormat="1" x14ac:dyDescent="0.35">
      <c r="A1280" s="26">
        <v>1537714</v>
      </c>
      <c r="B1280" s="53">
        <v>411581</v>
      </c>
      <c r="C1280" s="26">
        <f>VLOOKUP(TotalFix[[#This Row],[Order]],'Total Fix by SS'!B:C,2,0)</f>
        <v>222</v>
      </c>
      <c r="D1280" s="21" t="s">
        <v>59</v>
      </c>
      <c r="E1280" s="21" t="s">
        <v>68</v>
      </c>
      <c r="F1280" s="21" t="s">
        <v>69</v>
      </c>
      <c r="G1280" s="21" t="s">
        <v>62</v>
      </c>
      <c r="H1280" s="21" t="s">
        <v>70</v>
      </c>
      <c r="I1280" s="21" t="s">
        <v>71</v>
      </c>
      <c r="J1280" s="22">
        <v>43662</v>
      </c>
      <c r="K1280" s="23">
        <v>0.37540509259258997</v>
      </c>
      <c r="L1280" s="22">
        <v>43662</v>
      </c>
      <c r="M1280" s="23">
        <v>0.37540509259258997</v>
      </c>
      <c r="N1280" s="24">
        <v>30</v>
      </c>
      <c r="O1280" s="21" t="s">
        <v>66</v>
      </c>
      <c r="P1280" s="46">
        <f>TotalFix[[#This Row],[Confirmed activ. 3 (ILE03)]]</f>
        <v>30</v>
      </c>
      <c r="Q1280" s="24">
        <v>30</v>
      </c>
      <c r="R1280" s="21" t="s">
        <v>66</v>
      </c>
      <c r="S1280" s="21" t="s">
        <v>72</v>
      </c>
    </row>
    <row r="1281" spans="1:19" s="21" customFormat="1" x14ac:dyDescent="0.35">
      <c r="A1281" s="26">
        <v>1537714</v>
      </c>
      <c r="B1281" s="53">
        <v>411581</v>
      </c>
      <c r="C1281" s="26">
        <f>VLOOKUP(TotalFix[[#This Row],[Order]],'Total Fix by SS'!B:C,2,0)</f>
        <v>222</v>
      </c>
      <c r="D1281" s="21" t="s">
        <v>59</v>
      </c>
      <c r="E1281" s="21" t="s">
        <v>73</v>
      </c>
      <c r="F1281" s="21" t="s">
        <v>61</v>
      </c>
      <c r="G1281" s="21" t="s">
        <v>62</v>
      </c>
      <c r="H1281" s="21" t="s">
        <v>63</v>
      </c>
      <c r="I1281" s="21" t="s">
        <v>74</v>
      </c>
      <c r="J1281" s="22">
        <v>43662</v>
      </c>
      <c r="K1281" s="23">
        <v>0.39002314814814998</v>
      </c>
      <c r="L1281" s="22">
        <v>43662</v>
      </c>
      <c r="M1281" s="23">
        <v>0.51335648148148005</v>
      </c>
      <c r="N1281" s="25">
        <v>2.96</v>
      </c>
      <c r="O1281" s="21" t="s">
        <v>77</v>
      </c>
      <c r="P1281" s="46">
        <f>TotalFix[[#This Row],[Confirmed activ. 3 (ILE03)]]*60</f>
        <v>177.6</v>
      </c>
      <c r="Q1281" s="24">
        <v>200</v>
      </c>
      <c r="R1281" s="21" t="s">
        <v>66</v>
      </c>
      <c r="S1281" s="21" t="s">
        <v>67</v>
      </c>
    </row>
    <row r="1282" spans="1:19" s="21" customFormat="1" x14ac:dyDescent="0.35">
      <c r="A1282" s="26">
        <v>1537714</v>
      </c>
      <c r="B1282" s="53">
        <v>411581</v>
      </c>
      <c r="C1282" s="26">
        <f>VLOOKUP(TotalFix[[#This Row],[Order]],'Total Fix by SS'!B:C,2,0)</f>
        <v>222</v>
      </c>
      <c r="D1282" s="21" t="s">
        <v>59</v>
      </c>
      <c r="E1282" s="21" t="s">
        <v>75</v>
      </c>
      <c r="F1282" s="21" t="s">
        <v>61</v>
      </c>
      <c r="G1282" s="21" t="s">
        <v>62</v>
      </c>
      <c r="H1282" s="21" t="s">
        <v>63</v>
      </c>
      <c r="I1282" s="21" t="s">
        <v>76</v>
      </c>
      <c r="J1282" s="22">
        <v>43663</v>
      </c>
      <c r="K1282" s="23">
        <v>0.53209490740740994</v>
      </c>
      <c r="L1282" s="22">
        <v>43667</v>
      </c>
      <c r="M1282" s="23">
        <v>0.57370370370370005</v>
      </c>
      <c r="N1282" s="25">
        <v>19.760999999999999</v>
      </c>
      <c r="O1282" s="21" t="s">
        <v>77</v>
      </c>
      <c r="P1282" s="46">
        <f>TotalFix[[#This Row],[Confirmed activ. 3 (ILE03)]]*60</f>
        <v>1185.6599999999999</v>
      </c>
      <c r="Q1282" s="24">
        <v>500</v>
      </c>
      <c r="R1282" s="21" t="s">
        <v>66</v>
      </c>
      <c r="S1282" s="21" t="s">
        <v>67</v>
      </c>
    </row>
    <row r="1283" spans="1:19" s="21" customFormat="1" x14ac:dyDescent="0.35">
      <c r="A1283" s="26">
        <v>1537714</v>
      </c>
      <c r="B1283" s="53">
        <v>411581</v>
      </c>
      <c r="C1283" s="26">
        <f>VLOOKUP(TotalFix[[#This Row],[Order]],'Total Fix by SS'!B:C,2,0)</f>
        <v>222</v>
      </c>
      <c r="D1283" s="21" t="s">
        <v>59</v>
      </c>
      <c r="E1283" s="21" t="s">
        <v>78</v>
      </c>
      <c r="F1283" s="21" t="s">
        <v>69</v>
      </c>
      <c r="G1283" s="21" t="s">
        <v>62</v>
      </c>
      <c r="H1283" s="21" t="s">
        <v>70</v>
      </c>
      <c r="I1283" s="21" t="s">
        <v>79</v>
      </c>
      <c r="J1283" s="22">
        <v>43667</v>
      </c>
      <c r="K1283" s="23">
        <v>0.64881944444443995</v>
      </c>
      <c r="L1283" s="22">
        <v>43667</v>
      </c>
      <c r="M1283" s="23">
        <v>0.64881944444443995</v>
      </c>
      <c r="N1283" s="24">
        <v>20</v>
      </c>
      <c r="O1283" s="21" t="s">
        <v>66</v>
      </c>
      <c r="P1283" s="46">
        <f>TotalFix[[#This Row],[Confirmed activ. 3 (ILE03)]]</f>
        <v>20</v>
      </c>
      <c r="Q1283" s="24">
        <v>20</v>
      </c>
      <c r="R1283" s="21" t="s">
        <v>66</v>
      </c>
      <c r="S1283" s="21" t="s">
        <v>72</v>
      </c>
    </row>
    <row r="1284" spans="1:19" s="21" customFormat="1" x14ac:dyDescent="0.35">
      <c r="A1284" s="26">
        <v>1537714</v>
      </c>
      <c r="B1284" s="53">
        <v>411581</v>
      </c>
      <c r="C1284" s="26">
        <f>VLOOKUP(TotalFix[[#This Row],[Order]],'Total Fix by SS'!B:C,2,0)</f>
        <v>222</v>
      </c>
      <c r="D1284" s="21" t="s">
        <v>59</v>
      </c>
      <c r="E1284" s="21" t="s">
        <v>80</v>
      </c>
      <c r="F1284" s="21" t="s">
        <v>69</v>
      </c>
      <c r="G1284" s="21" t="s">
        <v>62</v>
      </c>
      <c r="H1284" s="21" t="s">
        <v>70</v>
      </c>
      <c r="I1284" s="21" t="s">
        <v>81</v>
      </c>
      <c r="J1284" s="22">
        <v>43667</v>
      </c>
      <c r="K1284" s="23">
        <v>0.64887731481481004</v>
      </c>
      <c r="L1284" s="22">
        <v>43667</v>
      </c>
      <c r="M1284" s="23">
        <v>0.64887731481481004</v>
      </c>
      <c r="N1284" s="24">
        <v>20</v>
      </c>
      <c r="O1284" s="21" t="s">
        <v>66</v>
      </c>
      <c r="P1284" s="46">
        <f>TotalFix[[#This Row],[Confirmed activ. 3 (ILE03)]]</f>
        <v>20</v>
      </c>
      <c r="Q1284" s="24">
        <v>20</v>
      </c>
      <c r="R1284" s="21" t="s">
        <v>66</v>
      </c>
      <c r="S1284" s="21" t="s">
        <v>72</v>
      </c>
    </row>
    <row r="1285" spans="1:19" s="21" customFormat="1" x14ac:dyDescent="0.35">
      <c r="A1285" s="26">
        <v>1537714</v>
      </c>
      <c r="B1285" s="53">
        <v>411581</v>
      </c>
      <c r="C1285" s="26">
        <f>VLOOKUP(TotalFix[[#This Row],[Order]],'Total Fix by SS'!B:C,2,0)</f>
        <v>222</v>
      </c>
      <c r="D1285" s="21" t="s">
        <v>59</v>
      </c>
      <c r="E1285" s="21" t="s">
        <v>82</v>
      </c>
      <c r="F1285" s="21" t="s">
        <v>83</v>
      </c>
      <c r="G1285" s="21" t="s">
        <v>62</v>
      </c>
      <c r="H1285" s="21" t="s">
        <v>84</v>
      </c>
      <c r="I1285" s="21" t="s">
        <v>84</v>
      </c>
      <c r="J1285" s="22">
        <v>43667</v>
      </c>
      <c r="K1285" s="23">
        <v>0.66462962962963001</v>
      </c>
      <c r="L1285" s="22">
        <v>43668</v>
      </c>
      <c r="M1285" s="23">
        <v>0.65314814814815003</v>
      </c>
      <c r="N1285" s="25">
        <v>783.48299999999995</v>
      </c>
      <c r="O1285" s="21" t="s">
        <v>66</v>
      </c>
      <c r="P1285" s="46">
        <f>TotalFix[[#This Row],[Confirmed activ. 3 (ILE03)]]</f>
        <v>783.48299999999995</v>
      </c>
      <c r="Q1285" s="24">
        <v>450</v>
      </c>
      <c r="R1285" s="21" t="s">
        <v>66</v>
      </c>
      <c r="S1285" s="21" t="s">
        <v>67</v>
      </c>
    </row>
    <row r="1286" spans="1:19" s="21" customFormat="1" x14ac:dyDescent="0.35">
      <c r="A1286" s="26">
        <v>1537714</v>
      </c>
      <c r="B1286" s="53">
        <v>411581</v>
      </c>
      <c r="C1286" s="26">
        <f>VLOOKUP(TotalFix[[#This Row],[Order]],'Total Fix by SS'!B:C,2,0)</f>
        <v>222</v>
      </c>
      <c r="D1286" s="21" t="s">
        <v>59</v>
      </c>
      <c r="E1286" s="21" t="s">
        <v>85</v>
      </c>
      <c r="F1286" s="21" t="s">
        <v>86</v>
      </c>
      <c r="G1286" s="21" t="s">
        <v>62</v>
      </c>
      <c r="H1286" s="21" t="s">
        <v>87</v>
      </c>
      <c r="I1286" s="21" t="s">
        <v>87</v>
      </c>
      <c r="J1286" s="22">
        <v>43669</v>
      </c>
      <c r="K1286" s="23">
        <v>0.36295138888889</v>
      </c>
      <c r="L1286" s="22">
        <v>43669</v>
      </c>
      <c r="M1286" s="23">
        <v>0.36295138888889</v>
      </c>
      <c r="N1286" s="24">
        <v>20</v>
      </c>
      <c r="O1286" s="21" t="s">
        <v>66</v>
      </c>
      <c r="P1286" s="46">
        <f>TotalFix[[#This Row],[Confirmed activ. 3 (ILE03)]]</f>
        <v>20</v>
      </c>
      <c r="Q1286" s="24">
        <v>20</v>
      </c>
      <c r="R1286" s="21" t="s">
        <v>66</v>
      </c>
      <c r="S1286" s="21" t="s">
        <v>72</v>
      </c>
    </row>
    <row r="1287" spans="1:19" s="21" customFormat="1" x14ac:dyDescent="0.35">
      <c r="A1287" s="26">
        <v>1537714</v>
      </c>
      <c r="B1287" s="53">
        <v>411581</v>
      </c>
      <c r="C1287" s="26">
        <f>VLOOKUP(TotalFix[[#This Row],[Order]],'Total Fix by SS'!B:C,2,0)</f>
        <v>222</v>
      </c>
      <c r="D1287" s="21" t="s">
        <v>59</v>
      </c>
      <c r="E1287" s="21" t="s">
        <v>88</v>
      </c>
      <c r="F1287" s="21" t="s">
        <v>89</v>
      </c>
      <c r="G1287" s="21" t="s">
        <v>90</v>
      </c>
      <c r="H1287" s="21" t="s">
        <v>91</v>
      </c>
      <c r="I1287" s="21" t="s">
        <v>92</v>
      </c>
      <c r="J1287" s="22"/>
      <c r="K1287" s="23">
        <v>0</v>
      </c>
      <c r="L1287" s="22"/>
      <c r="M1287" s="23">
        <v>0</v>
      </c>
      <c r="N1287" s="25">
        <v>0</v>
      </c>
      <c r="O1287" s="21" t="s">
        <v>93</v>
      </c>
      <c r="P1287" s="46"/>
      <c r="Q1287" s="24">
        <v>0</v>
      </c>
      <c r="R1287" s="21" t="s">
        <v>66</v>
      </c>
      <c r="S1287" s="21" t="s">
        <v>94</v>
      </c>
    </row>
    <row r="1288" spans="1:19" s="21" customFormat="1" x14ac:dyDescent="0.35">
      <c r="A1288" s="26">
        <v>1537714</v>
      </c>
      <c r="B1288" s="53">
        <v>411581</v>
      </c>
      <c r="C1288" s="26">
        <f>VLOOKUP(TotalFix[[#This Row],[Order]],'Total Fix by SS'!B:C,2,0)</f>
        <v>222</v>
      </c>
      <c r="D1288" s="21" t="s">
        <v>59</v>
      </c>
      <c r="E1288" s="21" t="s">
        <v>95</v>
      </c>
      <c r="F1288" s="21" t="s">
        <v>61</v>
      </c>
      <c r="G1288" s="21" t="s">
        <v>62</v>
      </c>
      <c r="H1288" s="21" t="s">
        <v>63</v>
      </c>
      <c r="I1288" s="21" t="s">
        <v>96</v>
      </c>
      <c r="J1288" s="22">
        <v>43675</v>
      </c>
      <c r="K1288" s="23">
        <v>0.57158564814815005</v>
      </c>
      <c r="L1288" s="22">
        <v>43675</v>
      </c>
      <c r="M1288" s="23">
        <v>0.66800925925926002</v>
      </c>
      <c r="N1288" s="25">
        <v>19.617000000000001</v>
      </c>
      <c r="O1288" s="21" t="s">
        <v>66</v>
      </c>
      <c r="P1288" s="46">
        <f>TotalFix[[#This Row],[Confirmed activ. 3 (ILE03)]]</f>
        <v>19.617000000000001</v>
      </c>
      <c r="Q1288" s="24">
        <v>40</v>
      </c>
      <c r="R1288" s="21" t="s">
        <v>66</v>
      </c>
      <c r="S1288" s="21" t="s">
        <v>67</v>
      </c>
    </row>
    <row r="1289" spans="1:19" s="21" customFormat="1" x14ac:dyDescent="0.35">
      <c r="A1289" s="26">
        <v>1537714</v>
      </c>
      <c r="B1289" s="53">
        <v>411581</v>
      </c>
      <c r="C1289" s="26">
        <f>VLOOKUP(TotalFix[[#This Row],[Order]],'Total Fix by SS'!B:C,2,0)</f>
        <v>222</v>
      </c>
      <c r="D1289" s="21" t="s">
        <v>59</v>
      </c>
      <c r="E1289" s="21" t="s">
        <v>97</v>
      </c>
      <c r="F1289" s="21" t="s">
        <v>69</v>
      </c>
      <c r="G1289" s="21" t="s">
        <v>62</v>
      </c>
      <c r="H1289" s="21" t="s">
        <v>70</v>
      </c>
      <c r="I1289" s="21" t="s">
        <v>98</v>
      </c>
      <c r="J1289" s="22">
        <v>43676</v>
      </c>
      <c r="K1289" s="23">
        <v>0.74276620370369995</v>
      </c>
      <c r="L1289" s="22">
        <v>43676</v>
      </c>
      <c r="M1289" s="23">
        <v>0.74276620370369995</v>
      </c>
      <c r="N1289" s="24">
        <v>20</v>
      </c>
      <c r="O1289" s="21" t="s">
        <v>66</v>
      </c>
      <c r="P1289" s="46">
        <f>TotalFix[[#This Row],[Confirmed activ. 3 (ILE03)]]</f>
        <v>20</v>
      </c>
      <c r="Q1289" s="24">
        <v>20</v>
      </c>
      <c r="R1289" s="21" t="s">
        <v>66</v>
      </c>
      <c r="S1289" s="21" t="s">
        <v>72</v>
      </c>
    </row>
    <row r="1290" spans="1:19" s="21" customFormat="1" x14ac:dyDescent="0.35">
      <c r="A1290" s="26">
        <v>1537714</v>
      </c>
      <c r="B1290" s="53">
        <v>411581</v>
      </c>
      <c r="C1290" s="26">
        <f>VLOOKUP(TotalFix[[#This Row],[Order]],'Total Fix by SS'!B:C,2,0)</f>
        <v>222</v>
      </c>
      <c r="D1290" s="21" t="s">
        <v>59</v>
      </c>
      <c r="E1290" s="21" t="s">
        <v>99</v>
      </c>
      <c r="F1290" s="21" t="s">
        <v>69</v>
      </c>
      <c r="G1290" s="21" t="s">
        <v>62</v>
      </c>
      <c r="H1290" s="21" t="s">
        <v>70</v>
      </c>
      <c r="I1290" s="21" t="s">
        <v>100</v>
      </c>
      <c r="J1290" s="22">
        <v>43676</v>
      </c>
      <c r="K1290" s="23">
        <v>0.74285879629630003</v>
      </c>
      <c r="L1290" s="22">
        <v>43676</v>
      </c>
      <c r="M1290" s="23">
        <v>0.74285879629630003</v>
      </c>
      <c r="N1290" s="24">
        <v>50</v>
      </c>
      <c r="O1290" s="21" t="s">
        <v>66</v>
      </c>
      <c r="P1290" s="46">
        <f>TotalFix[[#This Row],[Confirmed activ. 3 (ILE03)]]</f>
        <v>50</v>
      </c>
      <c r="Q1290" s="24">
        <v>50</v>
      </c>
      <c r="R1290" s="21" t="s">
        <v>66</v>
      </c>
      <c r="S1290" s="21" t="s">
        <v>72</v>
      </c>
    </row>
    <row r="1291" spans="1:19" s="21" customFormat="1" x14ac:dyDescent="0.35">
      <c r="A1291" s="26">
        <v>1537714</v>
      </c>
      <c r="B1291" s="53">
        <v>411581</v>
      </c>
      <c r="C1291" s="26">
        <f>VLOOKUP(TotalFix[[#This Row],[Order]],'Total Fix by SS'!B:C,2,0)</f>
        <v>222</v>
      </c>
      <c r="D1291" s="21" t="s">
        <v>59</v>
      </c>
      <c r="E1291" s="21" t="s">
        <v>101</v>
      </c>
      <c r="F1291" s="21" t="s">
        <v>102</v>
      </c>
      <c r="G1291" s="21" t="s">
        <v>62</v>
      </c>
      <c r="H1291" s="21" t="s">
        <v>100</v>
      </c>
      <c r="I1291" s="21" t="s">
        <v>103</v>
      </c>
      <c r="J1291" s="22">
        <v>43678</v>
      </c>
      <c r="K1291" s="23">
        <v>0.40913194444444001</v>
      </c>
      <c r="L1291" s="22">
        <v>43678</v>
      </c>
      <c r="M1291" s="23">
        <v>0.40913194444444001</v>
      </c>
      <c r="N1291" s="24">
        <v>10</v>
      </c>
      <c r="O1291" s="21" t="s">
        <v>66</v>
      </c>
      <c r="P1291" s="46">
        <f>TotalFix[[#This Row],[Confirmed activ. 3 (ILE03)]]</f>
        <v>10</v>
      </c>
      <c r="Q1291" s="24">
        <v>10</v>
      </c>
      <c r="R1291" s="21" t="s">
        <v>66</v>
      </c>
      <c r="S1291" s="21" t="s">
        <v>72</v>
      </c>
    </row>
    <row r="1292" spans="1:19" s="21" customFormat="1" x14ac:dyDescent="0.35">
      <c r="A1292" s="26">
        <v>1537714</v>
      </c>
      <c r="B1292" s="53">
        <v>411581</v>
      </c>
      <c r="C1292" s="26">
        <f>VLOOKUP(TotalFix[[#This Row],[Order]],'Total Fix by SS'!B:C,2,0)</f>
        <v>222</v>
      </c>
      <c r="D1292" s="21" t="s">
        <v>59</v>
      </c>
      <c r="E1292" s="21" t="s">
        <v>104</v>
      </c>
      <c r="F1292" s="21" t="s">
        <v>102</v>
      </c>
      <c r="G1292" s="21" t="s">
        <v>105</v>
      </c>
      <c r="H1292" s="21" t="s">
        <v>100</v>
      </c>
      <c r="I1292" s="21" t="s">
        <v>106</v>
      </c>
      <c r="J1292" s="22">
        <v>43678</v>
      </c>
      <c r="K1292" s="23">
        <v>0.41121527777778</v>
      </c>
      <c r="L1292" s="22">
        <v>43678</v>
      </c>
      <c r="M1292" s="23">
        <v>0.41121527777778</v>
      </c>
      <c r="N1292" s="24">
        <v>10</v>
      </c>
      <c r="O1292" s="21" t="s">
        <v>66</v>
      </c>
      <c r="P1292" s="46">
        <f>TotalFix[[#This Row],[Confirmed activ. 3 (ILE03)]]</f>
        <v>10</v>
      </c>
      <c r="Q1292" s="24">
        <v>10</v>
      </c>
      <c r="R1292" s="21" t="s">
        <v>66</v>
      </c>
      <c r="S1292" s="21" t="s">
        <v>72</v>
      </c>
    </row>
    <row r="1293" spans="1:19" s="21" customFormat="1" x14ac:dyDescent="0.35">
      <c r="A1293" s="26">
        <v>1537714</v>
      </c>
      <c r="B1293" s="53">
        <v>411581</v>
      </c>
      <c r="C1293" s="26">
        <f>VLOOKUP(TotalFix[[#This Row],[Order]],'Total Fix by SS'!B:C,2,0)</f>
        <v>222</v>
      </c>
      <c r="D1293" s="21" t="s">
        <v>107</v>
      </c>
      <c r="E1293" s="21" t="s">
        <v>60</v>
      </c>
      <c r="F1293" s="21" t="s">
        <v>61</v>
      </c>
      <c r="G1293" s="21" t="s">
        <v>90</v>
      </c>
      <c r="H1293" s="21" t="s">
        <v>63</v>
      </c>
      <c r="I1293" s="21" t="s">
        <v>108</v>
      </c>
      <c r="J1293" s="22">
        <v>43671</v>
      </c>
      <c r="K1293" s="23">
        <v>0.56318287037036996</v>
      </c>
      <c r="L1293" s="22">
        <v>43671</v>
      </c>
      <c r="M1293" s="23">
        <v>0.65027777777777995</v>
      </c>
      <c r="N1293" s="25">
        <v>2.09</v>
      </c>
      <c r="O1293" s="21" t="s">
        <v>77</v>
      </c>
      <c r="P1293" s="46">
        <f>TotalFix[[#This Row],[Confirmed activ. 3 (ILE03)]]*60</f>
        <v>125.39999999999999</v>
      </c>
      <c r="Q1293" s="24">
        <v>1</v>
      </c>
      <c r="R1293" s="21" t="s">
        <v>66</v>
      </c>
      <c r="S1293" s="21" t="s">
        <v>67</v>
      </c>
    </row>
    <row r="1294" spans="1:19" s="21" customFormat="1" x14ac:dyDescent="0.35">
      <c r="A1294" s="26">
        <v>1537714</v>
      </c>
      <c r="B1294" s="53">
        <v>411581</v>
      </c>
      <c r="C1294" s="26">
        <f>VLOOKUP(TotalFix[[#This Row],[Order]],'Total Fix by SS'!B:C,2,0)</f>
        <v>222</v>
      </c>
      <c r="D1294" s="21" t="s">
        <v>109</v>
      </c>
      <c r="E1294" s="21" t="s">
        <v>82</v>
      </c>
      <c r="F1294" s="21" t="s">
        <v>83</v>
      </c>
      <c r="G1294" s="21" t="s">
        <v>90</v>
      </c>
      <c r="H1294" s="21" t="s">
        <v>84</v>
      </c>
      <c r="I1294" s="21" t="s">
        <v>110</v>
      </c>
      <c r="J1294" s="22">
        <v>43668</v>
      </c>
      <c r="K1294" s="23">
        <v>4.6076388888889999E-2</v>
      </c>
      <c r="L1294" s="22">
        <v>43668</v>
      </c>
      <c r="M1294" s="23">
        <v>0.18116898148148</v>
      </c>
      <c r="N1294" s="25">
        <v>3.242</v>
      </c>
      <c r="O1294" s="21" t="s">
        <v>77</v>
      </c>
      <c r="P1294" s="46">
        <f>TotalFix[[#This Row],[Confirmed activ. 3 (ILE03)]]*60</f>
        <v>194.52</v>
      </c>
      <c r="Q1294" s="24">
        <v>5</v>
      </c>
      <c r="R1294" s="21" t="s">
        <v>66</v>
      </c>
      <c r="S1294" s="21" t="s">
        <v>67</v>
      </c>
    </row>
    <row r="1295" spans="1:19" s="21" customFormat="1" x14ac:dyDescent="0.35">
      <c r="A1295" s="26">
        <v>1537715</v>
      </c>
      <c r="B1295" s="53">
        <v>411581</v>
      </c>
      <c r="C1295" s="26">
        <f>VLOOKUP(TotalFix[[#This Row],[Order]],'Total Fix by SS'!B:C,2,0)</f>
        <v>224</v>
      </c>
      <c r="D1295" s="21" t="s">
        <v>59</v>
      </c>
      <c r="E1295" s="21" t="s">
        <v>60</v>
      </c>
      <c r="F1295" s="21" t="s">
        <v>61</v>
      </c>
      <c r="G1295" s="21" t="s">
        <v>62</v>
      </c>
      <c r="H1295" s="21" t="s">
        <v>63</v>
      </c>
      <c r="I1295" s="21" t="s">
        <v>64</v>
      </c>
      <c r="J1295" s="22">
        <v>43657</v>
      </c>
      <c r="K1295" s="23">
        <v>0.47807870370369998</v>
      </c>
      <c r="L1295" s="22">
        <v>43657</v>
      </c>
      <c r="M1295" s="23">
        <v>0.47873842592593002</v>
      </c>
      <c r="N1295" s="24">
        <v>57</v>
      </c>
      <c r="O1295" s="21" t="s">
        <v>65</v>
      </c>
      <c r="P1295" s="46">
        <f>TotalFix[[#This Row],[Confirmed activ. 3 (ILE03)]]/60</f>
        <v>0.95</v>
      </c>
      <c r="Q1295" s="24">
        <v>20</v>
      </c>
      <c r="R1295" s="21" t="s">
        <v>66</v>
      </c>
      <c r="S1295" s="21" t="s">
        <v>67</v>
      </c>
    </row>
    <row r="1296" spans="1:19" s="21" customFormat="1" x14ac:dyDescent="0.35">
      <c r="A1296" s="26">
        <v>1537715</v>
      </c>
      <c r="B1296" s="53">
        <v>411581</v>
      </c>
      <c r="C1296" s="26">
        <f>VLOOKUP(TotalFix[[#This Row],[Order]],'Total Fix by SS'!B:C,2,0)</f>
        <v>224</v>
      </c>
      <c r="D1296" s="21" t="s">
        <v>59</v>
      </c>
      <c r="E1296" s="21" t="s">
        <v>68</v>
      </c>
      <c r="F1296" s="21" t="s">
        <v>69</v>
      </c>
      <c r="G1296" s="21" t="s">
        <v>62</v>
      </c>
      <c r="H1296" s="21" t="s">
        <v>70</v>
      </c>
      <c r="I1296" s="21" t="s">
        <v>71</v>
      </c>
      <c r="J1296" s="22">
        <v>43657</v>
      </c>
      <c r="K1296" s="23">
        <v>0.5097337962963</v>
      </c>
      <c r="L1296" s="22">
        <v>43657</v>
      </c>
      <c r="M1296" s="23">
        <v>0.5097337962963</v>
      </c>
      <c r="N1296" s="24">
        <v>30</v>
      </c>
      <c r="O1296" s="21" t="s">
        <v>66</v>
      </c>
      <c r="P1296" s="46">
        <f>TotalFix[[#This Row],[Confirmed activ. 3 (ILE03)]]</f>
        <v>30</v>
      </c>
      <c r="Q1296" s="24">
        <v>30</v>
      </c>
      <c r="R1296" s="21" t="s">
        <v>66</v>
      </c>
      <c r="S1296" s="21" t="s">
        <v>72</v>
      </c>
    </row>
    <row r="1297" spans="1:19" s="21" customFormat="1" x14ac:dyDescent="0.35">
      <c r="A1297" s="26">
        <v>1537715</v>
      </c>
      <c r="B1297" s="53">
        <v>411581</v>
      </c>
      <c r="C1297" s="26">
        <f>VLOOKUP(TotalFix[[#This Row],[Order]],'Total Fix by SS'!B:C,2,0)</f>
        <v>224</v>
      </c>
      <c r="D1297" s="21" t="s">
        <v>59</v>
      </c>
      <c r="E1297" s="21" t="s">
        <v>73</v>
      </c>
      <c r="F1297" s="21" t="s">
        <v>61</v>
      </c>
      <c r="G1297" s="21" t="s">
        <v>62</v>
      </c>
      <c r="H1297" s="21" t="s">
        <v>63</v>
      </c>
      <c r="I1297" s="21" t="s">
        <v>74</v>
      </c>
      <c r="J1297" s="22">
        <v>43660</v>
      </c>
      <c r="K1297" s="23">
        <v>0.31412037037036999</v>
      </c>
      <c r="L1297" s="22">
        <v>43661</v>
      </c>
      <c r="M1297" s="23">
        <v>0.66230324074073998</v>
      </c>
      <c r="N1297" s="25">
        <v>499.64699999999999</v>
      </c>
      <c r="O1297" s="21" t="s">
        <v>66</v>
      </c>
      <c r="P1297" s="46">
        <f>TotalFix[[#This Row],[Confirmed activ. 3 (ILE03)]]</f>
        <v>499.64699999999999</v>
      </c>
      <c r="Q1297" s="24">
        <v>200</v>
      </c>
      <c r="R1297" s="21" t="s">
        <v>66</v>
      </c>
      <c r="S1297" s="21" t="s">
        <v>67</v>
      </c>
    </row>
    <row r="1298" spans="1:19" s="21" customFormat="1" x14ac:dyDescent="0.35">
      <c r="A1298" s="26">
        <v>1537715</v>
      </c>
      <c r="B1298" s="53">
        <v>411581</v>
      </c>
      <c r="C1298" s="26">
        <f>VLOOKUP(TotalFix[[#This Row],[Order]],'Total Fix by SS'!B:C,2,0)</f>
        <v>224</v>
      </c>
      <c r="D1298" s="21" t="s">
        <v>59</v>
      </c>
      <c r="E1298" s="21" t="s">
        <v>75</v>
      </c>
      <c r="F1298" s="21" t="s">
        <v>61</v>
      </c>
      <c r="G1298" s="21" t="s">
        <v>62</v>
      </c>
      <c r="H1298" s="21" t="s">
        <v>63</v>
      </c>
      <c r="I1298" s="21" t="s">
        <v>76</v>
      </c>
      <c r="J1298" s="22">
        <v>43662</v>
      </c>
      <c r="K1298" s="23">
        <v>0.32732638888888999</v>
      </c>
      <c r="L1298" s="22">
        <v>43675</v>
      </c>
      <c r="M1298" s="23">
        <v>0.39353009259258998</v>
      </c>
      <c r="N1298" s="25">
        <v>372.83699999999999</v>
      </c>
      <c r="O1298" s="21" t="s">
        <v>66</v>
      </c>
      <c r="P1298" s="46">
        <f>TotalFix[[#This Row],[Confirmed activ. 3 (ILE03)]]</f>
        <v>372.83699999999999</v>
      </c>
      <c r="Q1298" s="24">
        <v>500</v>
      </c>
      <c r="R1298" s="21" t="s">
        <v>66</v>
      </c>
      <c r="S1298" s="21" t="s">
        <v>67</v>
      </c>
    </row>
    <row r="1299" spans="1:19" s="21" customFormat="1" x14ac:dyDescent="0.35">
      <c r="A1299" s="26">
        <v>1537715</v>
      </c>
      <c r="B1299" s="53">
        <v>411581</v>
      </c>
      <c r="C1299" s="26">
        <f>VLOOKUP(TotalFix[[#This Row],[Order]],'Total Fix by SS'!B:C,2,0)</f>
        <v>224</v>
      </c>
      <c r="D1299" s="21" t="s">
        <v>59</v>
      </c>
      <c r="E1299" s="21" t="s">
        <v>78</v>
      </c>
      <c r="F1299" s="21" t="s">
        <v>69</v>
      </c>
      <c r="G1299" s="21" t="s">
        <v>62</v>
      </c>
      <c r="H1299" s="21" t="s">
        <v>70</v>
      </c>
      <c r="I1299" s="21" t="s">
        <v>79</v>
      </c>
      <c r="J1299" s="22">
        <v>43675</v>
      </c>
      <c r="K1299" s="23">
        <v>0.64648148148147999</v>
      </c>
      <c r="L1299" s="22">
        <v>43675</v>
      </c>
      <c r="M1299" s="23">
        <v>0.64648148148147999</v>
      </c>
      <c r="N1299" s="24">
        <v>20</v>
      </c>
      <c r="O1299" s="21" t="s">
        <v>66</v>
      </c>
      <c r="P1299" s="46">
        <f>TotalFix[[#This Row],[Confirmed activ. 3 (ILE03)]]</f>
        <v>20</v>
      </c>
      <c r="Q1299" s="24">
        <v>20</v>
      </c>
      <c r="R1299" s="21" t="s">
        <v>66</v>
      </c>
      <c r="S1299" s="21" t="s">
        <v>72</v>
      </c>
    </row>
    <row r="1300" spans="1:19" s="21" customFormat="1" x14ac:dyDescent="0.35">
      <c r="A1300" s="26">
        <v>1537715</v>
      </c>
      <c r="B1300" s="53">
        <v>411581</v>
      </c>
      <c r="C1300" s="26">
        <f>VLOOKUP(TotalFix[[#This Row],[Order]],'Total Fix by SS'!B:C,2,0)</f>
        <v>224</v>
      </c>
      <c r="D1300" s="21" t="s">
        <v>59</v>
      </c>
      <c r="E1300" s="21" t="s">
        <v>80</v>
      </c>
      <c r="F1300" s="21" t="s">
        <v>69</v>
      </c>
      <c r="G1300" s="21" t="s">
        <v>62</v>
      </c>
      <c r="H1300" s="21" t="s">
        <v>70</v>
      </c>
      <c r="I1300" s="21" t="s">
        <v>81</v>
      </c>
      <c r="J1300" s="22">
        <v>43675</v>
      </c>
      <c r="K1300" s="23">
        <v>0.6465162037037</v>
      </c>
      <c r="L1300" s="22">
        <v>43675</v>
      </c>
      <c r="M1300" s="23">
        <v>0.6465162037037</v>
      </c>
      <c r="N1300" s="24">
        <v>20</v>
      </c>
      <c r="O1300" s="21" t="s">
        <v>66</v>
      </c>
      <c r="P1300" s="46">
        <f>TotalFix[[#This Row],[Confirmed activ. 3 (ILE03)]]</f>
        <v>20</v>
      </c>
      <c r="Q1300" s="24">
        <v>20</v>
      </c>
      <c r="R1300" s="21" t="s">
        <v>66</v>
      </c>
      <c r="S1300" s="21" t="s">
        <v>72</v>
      </c>
    </row>
    <row r="1301" spans="1:19" s="21" customFormat="1" x14ac:dyDescent="0.35">
      <c r="A1301" s="26">
        <v>1537715</v>
      </c>
      <c r="B1301" s="53">
        <v>411581</v>
      </c>
      <c r="C1301" s="26">
        <f>VLOOKUP(TotalFix[[#This Row],[Order]],'Total Fix by SS'!B:C,2,0)</f>
        <v>224</v>
      </c>
      <c r="D1301" s="21" t="s">
        <v>59</v>
      </c>
      <c r="E1301" s="21" t="s">
        <v>82</v>
      </c>
      <c r="F1301" s="21" t="s">
        <v>83</v>
      </c>
      <c r="G1301" s="21" t="s">
        <v>62</v>
      </c>
      <c r="H1301" s="21" t="s">
        <v>84</v>
      </c>
      <c r="I1301" s="21" t="s">
        <v>84</v>
      </c>
      <c r="J1301" s="22">
        <v>43675</v>
      </c>
      <c r="K1301" s="23">
        <v>0.69299768518519</v>
      </c>
      <c r="L1301" s="22">
        <v>43676</v>
      </c>
      <c r="M1301" s="23">
        <v>0.70501157407407</v>
      </c>
      <c r="N1301" s="25">
        <v>7.4379999999999997</v>
      </c>
      <c r="O1301" s="21" t="s">
        <v>77</v>
      </c>
      <c r="P1301" s="46">
        <f>TotalFix[[#This Row],[Confirmed activ. 3 (ILE03)]]*60</f>
        <v>446.28</v>
      </c>
      <c r="Q1301" s="24">
        <v>450</v>
      </c>
      <c r="R1301" s="21" t="s">
        <v>66</v>
      </c>
      <c r="S1301" s="21" t="s">
        <v>67</v>
      </c>
    </row>
    <row r="1302" spans="1:19" s="21" customFormat="1" x14ac:dyDescent="0.35">
      <c r="A1302" s="26">
        <v>1537715</v>
      </c>
      <c r="B1302" s="53">
        <v>411581</v>
      </c>
      <c r="C1302" s="26">
        <f>VLOOKUP(TotalFix[[#This Row],[Order]],'Total Fix by SS'!B:C,2,0)</f>
        <v>224</v>
      </c>
      <c r="D1302" s="21" t="s">
        <v>59</v>
      </c>
      <c r="E1302" s="21" t="s">
        <v>85</v>
      </c>
      <c r="F1302" s="21" t="s">
        <v>86</v>
      </c>
      <c r="G1302" s="21" t="s">
        <v>62</v>
      </c>
      <c r="H1302" s="21" t="s">
        <v>87</v>
      </c>
      <c r="I1302" s="21" t="s">
        <v>87</v>
      </c>
      <c r="J1302" s="22">
        <v>43677</v>
      </c>
      <c r="K1302" s="23">
        <v>0.31884259259259001</v>
      </c>
      <c r="L1302" s="22">
        <v>43677</v>
      </c>
      <c r="M1302" s="23">
        <v>0.31884259259259001</v>
      </c>
      <c r="N1302" s="24">
        <v>20</v>
      </c>
      <c r="O1302" s="21" t="s">
        <v>66</v>
      </c>
      <c r="P1302" s="46">
        <f>TotalFix[[#This Row],[Confirmed activ. 3 (ILE03)]]</f>
        <v>20</v>
      </c>
      <c r="Q1302" s="24">
        <v>20</v>
      </c>
      <c r="R1302" s="21" t="s">
        <v>66</v>
      </c>
      <c r="S1302" s="21" t="s">
        <v>72</v>
      </c>
    </row>
    <row r="1303" spans="1:19" s="21" customFormat="1" x14ac:dyDescent="0.35">
      <c r="A1303" s="26">
        <v>1537715</v>
      </c>
      <c r="B1303" s="53">
        <v>411581</v>
      </c>
      <c r="C1303" s="26">
        <f>VLOOKUP(TotalFix[[#This Row],[Order]],'Total Fix by SS'!B:C,2,0)</f>
        <v>224</v>
      </c>
      <c r="D1303" s="21" t="s">
        <v>59</v>
      </c>
      <c r="E1303" s="21" t="s">
        <v>95</v>
      </c>
      <c r="F1303" s="21" t="s">
        <v>61</v>
      </c>
      <c r="G1303" s="21" t="s">
        <v>62</v>
      </c>
      <c r="H1303" s="21" t="s">
        <v>63</v>
      </c>
      <c r="I1303" s="21" t="s">
        <v>96</v>
      </c>
      <c r="J1303" s="22">
        <v>43678</v>
      </c>
      <c r="K1303" s="23">
        <v>0.43800925925925999</v>
      </c>
      <c r="L1303" s="22">
        <v>43678</v>
      </c>
      <c r="M1303" s="23">
        <v>0.66295138888889005</v>
      </c>
      <c r="N1303" s="25">
        <v>46.267000000000003</v>
      </c>
      <c r="O1303" s="21" t="s">
        <v>66</v>
      </c>
      <c r="P1303" s="46">
        <f>TotalFix[[#This Row],[Confirmed activ. 3 (ILE03)]]</f>
        <v>46.267000000000003</v>
      </c>
      <c r="Q1303" s="24">
        <v>40</v>
      </c>
      <c r="R1303" s="21" t="s">
        <v>66</v>
      </c>
      <c r="S1303" s="21" t="s">
        <v>67</v>
      </c>
    </row>
    <row r="1304" spans="1:19" s="21" customFormat="1" x14ac:dyDescent="0.35">
      <c r="A1304" s="26">
        <v>1537715</v>
      </c>
      <c r="B1304" s="53">
        <v>411581</v>
      </c>
      <c r="C1304" s="26">
        <f>VLOOKUP(TotalFix[[#This Row],[Order]],'Total Fix by SS'!B:C,2,0)</f>
        <v>224</v>
      </c>
      <c r="D1304" s="21" t="s">
        <v>59</v>
      </c>
      <c r="E1304" s="21" t="s">
        <v>97</v>
      </c>
      <c r="F1304" s="21" t="s">
        <v>69</v>
      </c>
      <c r="G1304" s="21" t="s">
        <v>62</v>
      </c>
      <c r="H1304" s="21" t="s">
        <v>70</v>
      </c>
      <c r="I1304" s="21" t="s">
        <v>98</v>
      </c>
      <c r="J1304" s="22">
        <v>43682</v>
      </c>
      <c r="K1304" s="23">
        <v>0.36380787037036999</v>
      </c>
      <c r="L1304" s="22">
        <v>43682</v>
      </c>
      <c r="M1304" s="23">
        <v>0.36380787037036999</v>
      </c>
      <c r="N1304" s="24">
        <v>20</v>
      </c>
      <c r="O1304" s="21" t="s">
        <v>66</v>
      </c>
      <c r="P1304" s="46">
        <f>TotalFix[[#This Row],[Confirmed activ. 3 (ILE03)]]</f>
        <v>20</v>
      </c>
      <c r="Q1304" s="24">
        <v>20</v>
      </c>
      <c r="R1304" s="21" t="s">
        <v>66</v>
      </c>
      <c r="S1304" s="21" t="s">
        <v>72</v>
      </c>
    </row>
    <row r="1305" spans="1:19" s="21" customFormat="1" x14ac:dyDescent="0.35">
      <c r="A1305" s="26">
        <v>1537715</v>
      </c>
      <c r="B1305" s="53">
        <v>411581</v>
      </c>
      <c r="C1305" s="26">
        <f>VLOOKUP(TotalFix[[#This Row],[Order]],'Total Fix by SS'!B:C,2,0)</f>
        <v>224</v>
      </c>
      <c r="D1305" s="21" t="s">
        <v>59</v>
      </c>
      <c r="E1305" s="21" t="s">
        <v>99</v>
      </c>
      <c r="F1305" s="21" t="s">
        <v>69</v>
      </c>
      <c r="G1305" s="21" t="s">
        <v>62</v>
      </c>
      <c r="H1305" s="21" t="s">
        <v>70</v>
      </c>
      <c r="I1305" s="21" t="s">
        <v>100</v>
      </c>
      <c r="J1305" s="22">
        <v>43683</v>
      </c>
      <c r="K1305" s="23">
        <v>0.70093749999999999</v>
      </c>
      <c r="L1305" s="22">
        <v>43683</v>
      </c>
      <c r="M1305" s="23">
        <v>0.70093749999999999</v>
      </c>
      <c r="N1305" s="24">
        <v>50</v>
      </c>
      <c r="O1305" s="21" t="s">
        <v>66</v>
      </c>
      <c r="P1305" s="46">
        <f>TotalFix[[#This Row],[Confirmed activ. 3 (ILE03)]]</f>
        <v>50</v>
      </c>
      <c r="Q1305" s="24">
        <v>50</v>
      </c>
      <c r="R1305" s="21" t="s">
        <v>66</v>
      </c>
      <c r="S1305" s="21" t="s">
        <v>72</v>
      </c>
    </row>
    <row r="1306" spans="1:19" s="21" customFormat="1" x14ac:dyDescent="0.35">
      <c r="A1306" s="26">
        <v>1537715</v>
      </c>
      <c r="B1306" s="53">
        <v>411581</v>
      </c>
      <c r="C1306" s="26">
        <f>VLOOKUP(TotalFix[[#This Row],[Order]],'Total Fix by SS'!B:C,2,0)</f>
        <v>224</v>
      </c>
      <c r="D1306" s="21" t="s">
        <v>59</v>
      </c>
      <c r="E1306" s="21" t="s">
        <v>104</v>
      </c>
      <c r="F1306" s="21" t="s">
        <v>102</v>
      </c>
      <c r="G1306" s="21" t="s">
        <v>105</v>
      </c>
      <c r="H1306" s="21" t="s">
        <v>100</v>
      </c>
      <c r="I1306" s="21" t="s">
        <v>106</v>
      </c>
      <c r="J1306" s="22">
        <v>43683</v>
      </c>
      <c r="K1306" s="23">
        <v>0.69986111111111005</v>
      </c>
      <c r="L1306" s="22">
        <v>43683</v>
      </c>
      <c r="M1306" s="23">
        <v>0.69986111111111005</v>
      </c>
      <c r="N1306" s="24">
        <v>10</v>
      </c>
      <c r="O1306" s="21" t="s">
        <v>66</v>
      </c>
      <c r="P1306" s="46">
        <f>TotalFix[[#This Row],[Confirmed activ. 3 (ILE03)]]</f>
        <v>10</v>
      </c>
      <c r="Q1306" s="24">
        <v>10</v>
      </c>
      <c r="R1306" s="21" t="s">
        <v>66</v>
      </c>
      <c r="S1306" s="21" t="s">
        <v>72</v>
      </c>
    </row>
    <row r="1307" spans="1:19" s="21" customFormat="1" x14ac:dyDescent="0.35">
      <c r="A1307" s="26">
        <v>1537715</v>
      </c>
      <c r="B1307" s="53">
        <v>411581</v>
      </c>
      <c r="C1307" s="26">
        <f>VLOOKUP(TotalFix[[#This Row],[Order]],'Total Fix by SS'!B:C,2,0)</f>
        <v>224</v>
      </c>
      <c r="D1307" s="21" t="s">
        <v>107</v>
      </c>
      <c r="E1307" s="21" t="s">
        <v>60</v>
      </c>
      <c r="F1307" s="21" t="s">
        <v>61</v>
      </c>
      <c r="G1307" s="21" t="s">
        <v>90</v>
      </c>
      <c r="H1307" s="21" t="s">
        <v>63</v>
      </c>
      <c r="I1307" s="21" t="s">
        <v>108</v>
      </c>
      <c r="J1307" s="22">
        <v>43663</v>
      </c>
      <c r="K1307" s="23">
        <v>0.31949074074074002</v>
      </c>
      <c r="L1307" s="22">
        <v>43663</v>
      </c>
      <c r="M1307" s="23">
        <v>0.74297453703703997</v>
      </c>
      <c r="N1307" s="25">
        <v>10.164</v>
      </c>
      <c r="O1307" s="21" t="s">
        <v>77</v>
      </c>
      <c r="P1307" s="46">
        <f>TotalFix[[#This Row],[Confirmed activ. 3 (ILE03)]]*60</f>
        <v>609.84</v>
      </c>
      <c r="Q1307" s="24">
        <v>1</v>
      </c>
      <c r="R1307" s="21" t="s">
        <v>66</v>
      </c>
      <c r="S1307" s="21" t="s">
        <v>67</v>
      </c>
    </row>
    <row r="1308" spans="1:19" s="21" customFormat="1" x14ac:dyDescent="0.35">
      <c r="A1308" s="26">
        <v>1537715</v>
      </c>
      <c r="B1308" s="53">
        <v>411581</v>
      </c>
      <c r="C1308" s="26">
        <f>VLOOKUP(TotalFix[[#This Row],[Order]],'Total Fix by SS'!B:C,2,0)</f>
        <v>224</v>
      </c>
      <c r="D1308" s="21" t="s">
        <v>109</v>
      </c>
      <c r="E1308" s="21" t="s">
        <v>82</v>
      </c>
      <c r="F1308" s="21" t="s">
        <v>83</v>
      </c>
      <c r="G1308" s="21" t="s">
        <v>90</v>
      </c>
      <c r="H1308" s="21" t="s">
        <v>84</v>
      </c>
      <c r="I1308" s="21" t="s">
        <v>110</v>
      </c>
      <c r="J1308" s="22"/>
      <c r="K1308" s="23">
        <v>0</v>
      </c>
      <c r="L1308" s="22"/>
      <c r="M1308" s="23">
        <v>0</v>
      </c>
      <c r="N1308" s="25">
        <v>0</v>
      </c>
      <c r="O1308" s="21" t="s">
        <v>93</v>
      </c>
      <c r="P1308" s="46"/>
      <c r="Q1308" s="24">
        <v>5</v>
      </c>
      <c r="R1308" s="21" t="s">
        <v>66</v>
      </c>
      <c r="S1308" s="21" t="s">
        <v>94</v>
      </c>
    </row>
    <row r="1309" spans="1:19" s="21" customFormat="1" x14ac:dyDescent="0.35">
      <c r="A1309" s="26">
        <v>1537715</v>
      </c>
      <c r="B1309" s="53">
        <v>411581</v>
      </c>
      <c r="C1309" s="26">
        <f>VLOOKUP(TotalFix[[#This Row],[Order]],'Total Fix by SS'!B:C,2,0)</f>
        <v>224</v>
      </c>
      <c r="D1309" s="21" t="s">
        <v>133</v>
      </c>
      <c r="E1309" s="21" t="s">
        <v>82</v>
      </c>
      <c r="F1309" s="21" t="s">
        <v>83</v>
      </c>
      <c r="G1309" s="21" t="s">
        <v>90</v>
      </c>
      <c r="H1309" s="21" t="s">
        <v>84</v>
      </c>
      <c r="I1309" s="21" t="s">
        <v>134</v>
      </c>
      <c r="J1309" s="22"/>
      <c r="K1309" s="23">
        <v>0</v>
      </c>
      <c r="L1309" s="22"/>
      <c r="M1309" s="23">
        <v>0</v>
      </c>
      <c r="N1309" s="25">
        <v>0</v>
      </c>
      <c r="O1309" s="21" t="s">
        <v>93</v>
      </c>
      <c r="P1309" s="46"/>
      <c r="Q1309" s="24">
        <v>5</v>
      </c>
      <c r="R1309" s="21" t="s">
        <v>66</v>
      </c>
      <c r="S1309" s="21" t="s">
        <v>94</v>
      </c>
    </row>
    <row r="1310" spans="1:19" s="21" customFormat="1" x14ac:dyDescent="0.35">
      <c r="A1310" s="26">
        <v>1537715</v>
      </c>
      <c r="B1310" s="53">
        <v>411581</v>
      </c>
      <c r="C1310" s="26">
        <f>VLOOKUP(TotalFix[[#This Row],[Order]],'Total Fix by SS'!B:C,2,0)</f>
        <v>224</v>
      </c>
      <c r="D1310" s="21" t="s">
        <v>135</v>
      </c>
      <c r="E1310" s="21" t="s">
        <v>82</v>
      </c>
      <c r="F1310" s="21" t="s">
        <v>83</v>
      </c>
      <c r="G1310" s="21" t="s">
        <v>90</v>
      </c>
      <c r="H1310" s="21" t="s">
        <v>84</v>
      </c>
      <c r="I1310" s="21" t="s">
        <v>136</v>
      </c>
      <c r="J1310" s="22"/>
      <c r="K1310" s="23">
        <v>0</v>
      </c>
      <c r="L1310" s="22"/>
      <c r="M1310" s="23">
        <v>0</v>
      </c>
      <c r="N1310" s="25">
        <v>0</v>
      </c>
      <c r="O1310" s="21" t="s">
        <v>93</v>
      </c>
      <c r="P1310" s="46"/>
      <c r="Q1310" s="24">
        <v>5</v>
      </c>
      <c r="R1310" s="21" t="s">
        <v>66</v>
      </c>
      <c r="S1310" s="21" t="s">
        <v>94</v>
      </c>
    </row>
    <row r="1311" spans="1:19" s="21" customFormat="1" x14ac:dyDescent="0.35">
      <c r="A1311" s="26">
        <v>1537715</v>
      </c>
      <c r="B1311" s="53">
        <v>411581</v>
      </c>
      <c r="C1311" s="26">
        <f>VLOOKUP(TotalFix[[#This Row],[Order]],'Total Fix by SS'!B:C,2,0)</f>
        <v>224</v>
      </c>
      <c r="D1311" s="21" t="s">
        <v>137</v>
      </c>
      <c r="E1311" s="21" t="s">
        <v>73</v>
      </c>
      <c r="F1311" s="21" t="s">
        <v>89</v>
      </c>
      <c r="G1311" s="21" t="s">
        <v>90</v>
      </c>
      <c r="H1311" s="21" t="s">
        <v>91</v>
      </c>
      <c r="I1311" s="21" t="s">
        <v>138</v>
      </c>
      <c r="J1311" s="22"/>
      <c r="K1311" s="23">
        <v>0</v>
      </c>
      <c r="L1311" s="22"/>
      <c r="M1311" s="23">
        <v>0</v>
      </c>
      <c r="N1311" s="25">
        <v>0</v>
      </c>
      <c r="O1311" s="21" t="s">
        <v>93</v>
      </c>
      <c r="P1311" s="46"/>
      <c r="Q1311" s="24">
        <v>5</v>
      </c>
      <c r="R1311" s="21" t="s">
        <v>66</v>
      </c>
      <c r="S1311" s="21" t="s">
        <v>94</v>
      </c>
    </row>
    <row r="1312" spans="1:19" s="21" customFormat="1" x14ac:dyDescent="0.35">
      <c r="A1312" s="26">
        <v>1537716</v>
      </c>
      <c r="B1312" s="53">
        <v>411581</v>
      </c>
      <c r="C1312" s="26">
        <f>VLOOKUP(TotalFix[[#This Row],[Order]],'Total Fix by SS'!B:C,2,0)</f>
        <v>222</v>
      </c>
      <c r="D1312" s="21" t="s">
        <v>59</v>
      </c>
      <c r="E1312" s="21" t="s">
        <v>60</v>
      </c>
      <c r="F1312" s="21" t="s">
        <v>61</v>
      </c>
      <c r="G1312" s="21" t="s">
        <v>62</v>
      </c>
      <c r="H1312" s="21" t="s">
        <v>63</v>
      </c>
      <c r="I1312" s="21" t="s">
        <v>139</v>
      </c>
      <c r="J1312" s="22">
        <v>43661</v>
      </c>
      <c r="K1312" s="23">
        <v>0.34506944444443999</v>
      </c>
      <c r="L1312" s="22">
        <v>43661</v>
      </c>
      <c r="M1312" s="23">
        <v>0.50865740740740994</v>
      </c>
      <c r="N1312" s="25">
        <v>139.34700000000001</v>
      </c>
      <c r="O1312" s="21" t="s">
        <v>66</v>
      </c>
      <c r="P1312" s="46">
        <f>TotalFix[[#This Row],[Confirmed activ. 3 (ILE03)]]</f>
        <v>139.34700000000001</v>
      </c>
      <c r="Q1312" s="24">
        <v>20</v>
      </c>
      <c r="R1312" s="21" t="s">
        <v>66</v>
      </c>
      <c r="S1312" s="21" t="s">
        <v>67</v>
      </c>
    </row>
    <row r="1313" spans="1:19" s="21" customFormat="1" x14ac:dyDescent="0.35">
      <c r="A1313" s="26">
        <v>1537716</v>
      </c>
      <c r="B1313" s="53">
        <v>411581</v>
      </c>
      <c r="C1313" s="26">
        <f>VLOOKUP(TotalFix[[#This Row],[Order]],'Total Fix by SS'!B:C,2,0)</f>
        <v>222</v>
      </c>
      <c r="D1313" s="21" t="s">
        <v>59</v>
      </c>
      <c r="E1313" s="21" t="s">
        <v>68</v>
      </c>
      <c r="F1313" s="21" t="s">
        <v>69</v>
      </c>
      <c r="G1313" s="21" t="s">
        <v>62</v>
      </c>
      <c r="H1313" s="21" t="s">
        <v>70</v>
      </c>
      <c r="I1313" s="21" t="s">
        <v>71</v>
      </c>
      <c r="J1313" s="22">
        <v>43662</v>
      </c>
      <c r="K1313" s="23">
        <v>0.37490740740741002</v>
      </c>
      <c r="L1313" s="22">
        <v>43662</v>
      </c>
      <c r="M1313" s="23">
        <v>0.37490740740741002</v>
      </c>
      <c r="N1313" s="24">
        <v>30</v>
      </c>
      <c r="O1313" s="21" t="s">
        <v>66</v>
      </c>
      <c r="P1313" s="46">
        <f>TotalFix[[#This Row],[Confirmed activ. 3 (ILE03)]]</f>
        <v>30</v>
      </c>
      <c r="Q1313" s="24">
        <v>30</v>
      </c>
      <c r="R1313" s="21" t="s">
        <v>66</v>
      </c>
      <c r="S1313" s="21" t="s">
        <v>72</v>
      </c>
    </row>
    <row r="1314" spans="1:19" s="21" customFormat="1" x14ac:dyDescent="0.35">
      <c r="A1314" s="26">
        <v>1537716</v>
      </c>
      <c r="B1314" s="53">
        <v>411581</v>
      </c>
      <c r="C1314" s="26">
        <f>VLOOKUP(TotalFix[[#This Row],[Order]],'Total Fix by SS'!B:C,2,0)</f>
        <v>222</v>
      </c>
      <c r="D1314" s="21" t="s">
        <v>59</v>
      </c>
      <c r="E1314" s="21" t="s">
        <v>73</v>
      </c>
      <c r="F1314" s="21" t="s">
        <v>61</v>
      </c>
      <c r="G1314" s="21" t="s">
        <v>62</v>
      </c>
      <c r="H1314" s="21" t="s">
        <v>63</v>
      </c>
      <c r="I1314" s="21" t="s">
        <v>74</v>
      </c>
      <c r="J1314" s="22">
        <v>43663</v>
      </c>
      <c r="K1314" s="23">
        <v>0.32844907407406998</v>
      </c>
      <c r="L1314" s="22">
        <v>43663</v>
      </c>
      <c r="M1314" s="23">
        <v>0.51677083333332996</v>
      </c>
      <c r="N1314" s="25">
        <v>1.88</v>
      </c>
      <c r="O1314" s="21" t="s">
        <v>77</v>
      </c>
      <c r="P1314" s="46">
        <f>TotalFix[[#This Row],[Confirmed activ. 3 (ILE03)]]*60</f>
        <v>112.8</v>
      </c>
      <c r="Q1314" s="24">
        <v>200</v>
      </c>
      <c r="R1314" s="21" t="s">
        <v>66</v>
      </c>
      <c r="S1314" s="21" t="s">
        <v>67</v>
      </c>
    </row>
    <row r="1315" spans="1:19" s="21" customFormat="1" x14ac:dyDescent="0.35">
      <c r="A1315" s="26">
        <v>1537716</v>
      </c>
      <c r="B1315" s="53">
        <v>411581</v>
      </c>
      <c r="C1315" s="26">
        <f>VLOOKUP(TotalFix[[#This Row],[Order]],'Total Fix by SS'!B:C,2,0)</f>
        <v>222</v>
      </c>
      <c r="D1315" s="21" t="s">
        <v>59</v>
      </c>
      <c r="E1315" s="21" t="s">
        <v>75</v>
      </c>
      <c r="F1315" s="21" t="s">
        <v>61</v>
      </c>
      <c r="G1315" s="21" t="s">
        <v>62</v>
      </c>
      <c r="H1315" s="21" t="s">
        <v>63</v>
      </c>
      <c r="I1315" s="21" t="s">
        <v>76</v>
      </c>
      <c r="J1315" s="22">
        <v>43664</v>
      </c>
      <c r="K1315" s="23">
        <v>0.35853009259259</v>
      </c>
      <c r="L1315" s="22">
        <v>43668</v>
      </c>
      <c r="M1315" s="23">
        <v>0.74236111111111003</v>
      </c>
      <c r="N1315" s="25">
        <v>31.289000000000001</v>
      </c>
      <c r="O1315" s="21" t="s">
        <v>77</v>
      </c>
      <c r="P1315" s="46">
        <f>TotalFix[[#This Row],[Confirmed activ. 3 (ILE03)]]*60</f>
        <v>1877.3400000000001</v>
      </c>
      <c r="Q1315" s="24">
        <v>500</v>
      </c>
      <c r="R1315" s="21" t="s">
        <v>66</v>
      </c>
      <c r="S1315" s="21" t="s">
        <v>67</v>
      </c>
    </row>
    <row r="1316" spans="1:19" s="21" customFormat="1" x14ac:dyDescent="0.35">
      <c r="A1316" s="26">
        <v>1537716</v>
      </c>
      <c r="B1316" s="53">
        <v>411581</v>
      </c>
      <c r="C1316" s="26">
        <f>VLOOKUP(TotalFix[[#This Row],[Order]],'Total Fix by SS'!B:C,2,0)</f>
        <v>222</v>
      </c>
      <c r="D1316" s="21" t="s">
        <v>59</v>
      </c>
      <c r="E1316" s="21" t="s">
        <v>78</v>
      </c>
      <c r="F1316" s="21" t="s">
        <v>69</v>
      </c>
      <c r="G1316" s="21" t="s">
        <v>62</v>
      </c>
      <c r="H1316" s="21" t="s">
        <v>70</v>
      </c>
      <c r="I1316" s="21" t="s">
        <v>79</v>
      </c>
      <c r="J1316" s="22">
        <v>43669</v>
      </c>
      <c r="K1316" s="23">
        <v>0.41667824074074</v>
      </c>
      <c r="L1316" s="22">
        <v>43669</v>
      </c>
      <c r="M1316" s="23">
        <v>0.41667824074074</v>
      </c>
      <c r="N1316" s="24">
        <v>20</v>
      </c>
      <c r="O1316" s="21" t="s">
        <v>66</v>
      </c>
      <c r="P1316" s="46">
        <f>TotalFix[[#This Row],[Confirmed activ. 3 (ILE03)]]</f>
        <v>20</v>
      </c>
      <c r="Q1316" s="24">
        <v>20</v>
      </c>
      <c r="R1316" s="21" t="s">
        <v>66</v>
      </c>
      <c r="S1316" s="21" t="s">
        <v>72</v>
      </c>
    </row>
    <row r="1317" spans="1:19" s="21" customFormat="1" x14ac:dyDescent="0.35">
      <c r="A1317" s="26">
        <v>1537716</v>
      </c>
      <c r="B1317" s="53">
        <v>411581</v>
      </c>
      <c r="C1317" s="26">
        <f>VLOOKUP(TotalFix[[#This Row],[Order]],'Total Fix by SS'!B:C,2,0)</f>
        <v>222</v>
      </c>
      <c r="D1317" s="21" t="s">
        <v>59</v>
      </c>
      <c r="E1317" s="21" t="s">
        <v>80</v>
      </c>
      <c r="F1317" s="21" t="s">
        <v>69</v>
      </c>
      <c r="G1317" s="21" t="s">
        <v>62</v>
      </c>
      <c r="H1317" s="21" t="s">
        <v>70</v>
      </c>
      <c r="I1317" s="21" t="s">
        <v>81</v>
      </c>
      <c r="J1317" s="22">
        <v>43669</v>
      </c>
      <c r="K1317" s="23">
        <v>0.42633101851852001</v>
      </c>
      <c r="L1317" s="22">
        <v>43669</v>
      </c>
      <c r="M1317" s="23">
        <v>0.42633101851852001</v>
      </c>
      <c r="N1317" s="24">
        <v>20</v>
      </c>
      <c r="O1317" s="21" t="s">
        <v>66</v>
      </c>
      <c r="P1317" s="46">
        <f>TotalFix[[#This Row],[Confirmed activ. 3 (ILE03)]]</f>
        <v>20</v>
      </c>
      <c r="Q1317" s="24">
        <v>20</v>
      </c>
      <c r="R1317" s="21" t="s">
        <v>66</v>
      </c>
      <c r="S1317" s="21" t="s">
        <v>72</v>
      </c>
    </row>
    <row r="1318" spans="1:19" s="21" customFormat="1" x14ac:dyDescent="0.35">
      <c r="A1318" s="26">
        <v>1537716</v>
      </c>
      <c r="B1318" s="53">
        <v>411581</v>
      </c>
      <c r="C1318" s="26">
        <f>VLOOKUP(TotalFix[[#This Row],[Order]],'Total Fix by SS'!B:C,2,0)</f>
        <v>222</v>
      </c>
      <c r="D1318" s="21" t="s">
        <v>59</v>
      </c>
      <c r="E1318" s="21" t="s">
        <v>82</v>
      </c>
      <c r="F1318" s="21" t="s">
        <v>83</v>
      </c>
      <c r="G1318" s="21" t="s">
        <v>62</v>
      </c>
      <c r="H1318" s="21" t="s">
        <v>84</v>
      </c>
      <c r="I1318" s="21" t="s">
        <v>84</v>
      </c>
      <c r="J1318" s="22">
        <v>43669</v>
      </c>
      <c r="K1318" s="23">
        <v>0.43019675925925999</v>
      </c>
      <c r="L1318" s="22">
        <v>43670</v>
      </c>
      <c r="M1318" s="23">
        <v>0.15631944444443999</v>
      </c>
      <c r="N1318" s="25">
        <v>11.462999999999999</v>
      </c>
      <c r="O1318" s="21" t="s">
        <v>77</v>
      </c>
      <c r="P1318" s="46">
        <f>TotalFix[[#This Row],[Confirmed activ. 3 (ILE03)]]*60</f>
        <v>687.78</v>
      </c>
      <c r="Q1318" s="24">
        <v>450</v>
      </c>
      <c r="R1318" s="21" t="s">
        <v>66</v>
      </c>
      <c r="S1318" s="21" t="s">
        <v>67</v>
      </c>
    </row>
    <row r="1319" spans="1:19" s="21" customFormat="1" x14ac:dyDescent="0.35">
      <c r="A1319" s="26">
        <v>1537716</v>
      </c>
      <c r="B1319" s="53">
        <v>411581</v>
      </c>
      <c r="C1319" s="26">
        <f>VLOOKUP(TotalFix[[#This Row],[Order]],'Total Fix by SS'!B:C,2,0)</f>
        <v>222</v>
      </c>
      <c r="D1319" s="21" t="s">
        <v>59</v>
      </c>
      <c r="E1319" s="21" t="s">
        <v>85</v>
      </c>
      <c r="F1319" s="21" t="s">
        <v>86</v>
      </c>
      <c r="G1319" s="21" t="s">
        <v>62</v>
      </c>
      <c r="H1319" s="21" t="s">
        <v>87</v>
      </c>
      <c r="I1319" s="21" t="s">
        <v>87</v>
      </c>
      <c r="J1319" s="22">
        <v>43670</v>
      </c>
      <c r="K1319" s="23">
        <v>0.43978009259258999</v>
      </c>
      <c r="L1319" s="22">
        <v>43670</v>
      </c>
      <c r="M1319" s="23">
        <v>0.43978009259258999</v>
      </c>
      <c r="N1319" s="24">
        <v>20</v>
      </c>
      <c r="O1319" s="21" t="s">
        <v>66</v>
      </c>
      <c r="P1319" s="46">
        <f>TotalFix[[#This Row],[Confirmed activ. 3 (ILE03)]]</f>
        <v>20</v>
      </c>
      <c r="Q1319" s="24">
        <v>20</v>
      </c>
      <c r="R1319" s="21" t="s">
        <v>66</v>
      </c>
      <c r="S1319" s="21" t="s">
        <v>72</v>
      </c>
    </row>
    <row r="1320" spans="1:19" s="21" customFormat="1" x14ac:dyDescent="0.35">
      <c r="A1320" s="26">
        <v>1537716</v>
      </c>
      <c r="B1320" s="53">
        <v>411581</v>
      </c>
      <c r="C1320" s="26">
        <f>VLOOKUP(TotalFix[[#This Row],[Order]],'Total Fix by SS'!B:C,2,0)</f>
        <v>222</v>
      </c>
      <c r="D1320" s="21" t="s">
        <v>59</v>
      </c>
      <c r="E1320" s="21" t="s">
        <v>88</v>
      </c>
      <c r="F1320" s="21" t="s">
        <v>89</v>
      </c>
      <c r="G1320" s="21" t="s">
        <v>90</v>
      </c>
      <c r="H1320" s="21" t="s">
        <v>91</v>
      </c>
      <c r="I1320" s="21" t="s">
        <v>92</v>
      </c>
      <c r="J1320" s="22"/>
      <c r="K1320" s="23">
        <v>0</v>
      </c>
      <c r="L1320" s="22"/>
      <c r="M1320" s="23">
        <v>0</v>
      </c>
      <c r="N1320" s="25">
        <v>0</v>
      </c>
      <c r="O1320" s="21" t="s">
        <v>93</v>
      </c>
      <c r="P1320" s="46"/>
      <c r="Q1320" s="24">
        <v>0</v>
      </c>
      <c r="R1320" s="21" t="s">
        <v>66</v>
      </c>
      <c r="S1320" s="21" t="s">
        <v>94</v>
      </c>
    </row>
    <row r="1321" spans="1:19" s="21" customFormat="1" x14ac:dyDescent="0.35">
      <c r="A1321" s="26">
        <v>1537716</v>
      </c>
      <c r="B1321" s="53">
        <v>411581</v>
      </c>
      <c r="C1321" s="26">
        <f>VLOOKUP(TotalFix[[#This Row],[Order]],'Total Fix by SS'!B:C,2,0)</f>
        <v>222</v>
      </c>
      <c r="D1321" s="21" t="s">
        <v>59</v>
      </c>
      <c r="E1321" s="21" t="s">
        <v>95</v>
      </c>
      <c r="F1321" s="21" t="s">
        <v>61</v>
      </c>
      <c r="G1321" s="21" t="s">
        <v>62</v>
      </c>
      <c r="H1321" s="21" t="s">
        <v>63</v>
      </c>
      <c r="I1321" s="21" t="s">
        <v>96</v>
      </c>
      <c r="J1321" s="22">
        <v>43675</v>
      </c>
      <c r="K1321" s="23">
        <v>0.57158564814815005</v>
      </c>
      <c r="L1321" s="22">
        <v>43675</v>
      </c>
      <c r="M1321" s="23">
        <v>0.66800925925926002</v>
      </c>
      <c r="N1321" s="25">
        <v>19.617000000000001</v>
      </c>
      <c r="O1321" s="21" t="s">
        <v>66</v>
      </c>
      <c r="P1321" s="46">
        <f>TotalFix[[#This Row],[Confirmed activ. 3 (ILE03)]]</f>
        <v>19.617000000000001</v>
      </c>
      <c r="Q1321" s="24">
        <v>40</v>
      </c>
      <c r="R1321" s="21" t="s">
        <v>66</v>
      </c>
      <c r="S1321" s="21" t="s">
        <v>67</v>
      </c>
    </row>
    <row r="1322" spans="1:19" s="21" customFormat="1" x14ac:dyDescent="0.35">
      <c r="A1322" s="26">
        <v>1537716</v>
      </c>
      <c r="B1322" s="53">
        <v>411581</v>
      </c>
      <c r="C1322" s="26">
        <f>VLOOKUP(TotalFix[[#This Row],[Order]],'Total Fix by SS'!B:C,2,0)</f>
        <v>222</v>
      </c>
      <c r="D1322" s="21" t="s">
        <v>59</v>
      </c>
      <c r="E1322" s="21" t="s">
        <v>97</v>
      </c>
      <c r="F1322" s="21" t="s">
        <v>69</v>
      </c>
      <c r="G1322" s="21" t="s">
        <v>62</v>
      </c>
      <c r="H1322" s="21" t="s">
        <v>70</v>
      </c>
      <c r="I1322" s="21" t="s">
        <v>98</v>
      </c>
      <c r="J1322" s="22">
        <v>43676</v>
      </c>
      <c r="K1322" s="23">
        <v>0.58086805555555998</v>
      </c>
      <c r="L1322" s="22">
        <v>43676</v>
      </c>
      <c r="M1322" s="23">
        <v>0.58086805555555998</v>
      </c>
      <c r="N1322" s="24">
        <v>20</v>
      </c>
      <c r="O1322" s="21" t="s">
        <v>66</v>
      </c>
      <c r="P1322" s="46">
        <f>TotalFix[[#This Row],[Confirmed activ. 3 (ILE03)]]</f>
        <v>20</v>
      </c>
      <c r="Q1322" s="24">
        <v>20</v>
      </c>
      <c r="R1322" s="21" t="s">
        <v>66</v>
      </c>
      <c r="S1322" s="21" t="s">
        <v>72</v>
      </c>
    </row>
    <row r="1323" spans="1:19" s="21" customFormat="1" x14ac:dyDescent="0.35">
      <c r="A1323" s="26">
        <v>1537716</v>
      </c>
      <c r="B1323" s="53">
        <v>411581</v>
      </c>
      <c r="C1323" s="26">
        <f>VLOOKUP(TotalFix[[#This Row],[Order]],'Total Fix by SS'!B:C,2,0)</f>
        <v>222</v>
      </c>
      <c r="D1323" s="21" t="s">
        <v>59</v>
      </c>
      <c r="E1323" s="21" t="s">
        <v>99</v>
      </c>
      <c r="F1323" s="21" t="s">
        <v>69</v>
      </c>
      <c r="G1323" s="21" t="s">
        <v>62</v>
      </c>
      <c r="H1323" s="21" t="s">
        <v>70</v>
      </c>
      <c r="I1323" s="21" t="s">
        <v>100</v>
      </c>
      <c r="J1323" s="22">
        <v>43676</v>
      </c>
      <c r="K1323" s="23">
        <v>0.58114583333333003</v>
      </c>
      <c r="L1323" s="22">
        <v>43676</v>
      </c>
      <c r="M1323" s="23">
        <v>0.58114583333333003</v>
      </c>
      <c r="N1323" s="24">
        <v>50</v>
      </c>
      <c r="O1323" s="21" t="s">
        <v>66</v>
      </c>
      <c r="P1323" s="46">
        <f>TotalFix[[#This Row],[Confirmed activ. 3 (ILE03)]]</f>
        <v>50</v>
      </c>
      <c r="Q1323" s="24">
        <v>50</v>
      </c>
      <c r="R1323" s="21" t="s">
        <v>66</v>
      </c>
      <c r="S1323" s="21" t="s">
        <v>72</v>
      </c>
    </row>
    <row r="1324" spans="1:19" s="21" customFormat="1" x14ac:dyDescent="0.35">
      <c r="A1324" s="26">
        <v>1537716</v>
      </c>
      <c r="B1324" s="53">
        <v>411581</v>
      </c>
      <c r="C1324" s="26">
        <f>VLOOKUP(TotalFix[[#This Row],[Order]],'Total Fix by SS'!B:C,2,0)</f>
        <v>222</v>
      </c>
      <c r="D1324" s="21" t="s">
        <v>59</v>
      </c>
      <c r="E1324" s="21" t="s">
        <v>101</v>
      </c>
      <c r="F1324" s="21" t="s">
        <v>102</v>
      </c>
      <c r="G1324" s="21" t="s">
        <v>62</v>
      </c>
      <c r="H1324" s="21" t="s">
        <v>100</v>
      </c>
      <c r="I1324" s="21" t="s">
        <v>103</v>
      </c>
      <c r="J1324" s="22">
        <v>43676</v>
      </c>
      <c r="K1324" s="23">
        <v>0.58125000000000004</v>
      </c>
      <c r="L1324" s="22">
        <v>43676</v>
      </c>
      <c r="M1324" s="23">
        <v>0.58125000000000004</v>
      </c>
      <c r="N1324" s="24">
        <v>10</v>
      </c>
      <c r="O1324" s="21" t="s">
        <v>66</v>
      </c>
      <c r="P1324" s="46">
        <f>TotalFix[[#This Row],[Confirmed activ. 3 (ILE03)]]</f>
        <v>10</v>
      </c>
      <c r="Q1324" s="24">
        <v>10</v>
      </c>
      <c r="R1324" s="21" t="s">
        <v>66</v>
      </c>
      <c r="S1324" s="21" t="s">
        <v>72</v>
      </c>
    </row>
    <row r="1325" spans="1:19" s="21" customFormat="1" x14ac:dyDescent="0.35">
      <c r="A1325" s="26">
        <v>1537716</v>
      </c>
      <c r="B1325" s="53">
        <v>411581</v>
      </c>
      <c r="C1325" s="26">
        <f>VLOOKUP(TotalFix[[#This Row],[Order]],'Total Fix by SS'!B:C,2,0)</f>
        <v>222</v>
      </c>
      <c r="D1325" s="21" t="s">
        <v>59</v>
      </c>
      <c r="E1325" s="21" t="s">
        <v>104</v>
      </c>
      <c r="F1325" s="21" t="s">
        <v>102</v>
      </c>
      <c r="G1325" s="21" t="s">
        <v>105</v>
      </c>
      <c r="H1325" s="21" t="s">
        <v>100</v>
      </c>
      <c r="I1325" s="21" t="s">
        <v>106</v>
      </c>
      <c r="J1325" s="22">
        <v>43677</v>
      </c>
      <c r="K1325" s="23">
        <v>0.72586805555556</v>
      </c>
      <c r="L1325" s="22">
        <v>43677</v>
      </c>
      <c r="M1325" s="23">
        <v>0.72586805555556</v>
      </c>
      <c r="N1325" s="24">
        <v>10</v>
      </c>
      <c r="O1325" s="21" t="s">
        <v>66</v>
      </c>
      <c r="P1325" s="46">
        <f>TotalFix[[#This Row],[Confirmed activ. 3 (ILE03)]]</f>
        <v>10</v>
      </c>
      <c r="Q1325" s="24">
        <v>10</v>
      </c>
      <c r="R1325" s="21" t="s">
        <v>66</v>
      </c>
      <c r="S1325" s="21" t="s">
        <v>72</v>
      </c>
    </row>
    <row r="1326" spans="1:19" s="21" customFormat="1" x14ac:dyDescent="0.35">
      <c r="A1326" s="26">
        <v>1537716</v>
      </c>
      <c r="B1326" s="53">
        <v>411581</v>
      </c>
      <c r="C1326" s="26">
        <f>VLOOKUP(TotalFix[[#This Row],[Order]],'Total Fix by SS'!B:C,2,0)</f>
        <v>222</v>
      </c>
      <c r="D1326" s="21" t="s">
        <v>107</v>
      </c>
      <c r="E1326" s="21" t="s">
        <v>60</v>
      </c>
      <c r="F1326" s="21" t="s">
        <v>61</v>
      </c>
      <c r="G1326" s="21" t="s">
        <v>90</v>
      </c>
      <c r="H1326" s="21" t="s">
        <v>63</v>
      </c>
      <c r="I1326" s="21" t="s">
        <v>108</v>
      </c>
      <c r="J1326" s="22">
        <v>43662</v>
      </c>
      <c r="K1326" s="23">
        <v>0.32549768518519001</v>
      </c>
      <c r="L1326" s="22">
        <v>43669</v>
      </c>
      <c r="M1326" s="23">
        <v>0.39252314814814998</v>
      </c>
      <c r="N1326" s="25">
        <v>18.289000000000001</v>
      </c>
      <c r="O1326" s="21" t="s">
        <v>77</v>
      </c>
      <c r="P1326" s="46">
        <f>TotalFix[[#This Row],[Confirmed activ. 3 (ILE03)]]*60</f>
        <v>1097.3400000000001</v>
      </c>
      <c r="Q1326" s="24">
        <v>1</v>
      </c>
      <c r="R1326" s="21" t="s">
        <v>66</v>
      </c>
      <c r="S1326" s="21" t="s">
        <v>67</v>
      </c>
    </row>
    <row r="1327" spans="1:19" s="21" customFormat="1" x14ac:dyDescent="0.35">
      <c r="A1327" s="26">
        <v>1537716</v>
      </c>
      <c r="B1327" s="53">
        <v>411581</v>
      </c>
      <c r="C1327" s="26">
        <f>VLOOKUP(TotalFix[[#This Row],[Order]],'Total Fix by SS'!B:C,2,0)</f>
        <v>222</v>
      </c>
      <c r="D1327" s="21" t="s">
        <v>109</v>
      </c>
      <c r="E1327" s="21" t="s">
        <v>82</v>
      </c>
      <c r="F1327" s="21" t="s">
        <v>83</v>
      </c>
      <c r="G1327" s="21" t="s">
        <v>90</v>
      </c>
      <c r="H1327" s="21" t="s">
        <v>84</v>
      </c>
      <c r="I1327" s="21" t="s">
        <v>110</v>
      </c>
      <c r="J1327" s="22">
        <v>43669</v>
      </c>
      <c r="K1327" s="23">
        <v>0.75459490740740998</v>
      </c>
      <c r="L1327" s="22">
        <v>43669</v>
      </c>
      <c r="M1327" s="23">
        <v>0.99079861111111001</v>
      </c>
      <c r="N1327" s="25">
        <v>2.8340000000000001</v>
      </c>
      <c r="O1327" s="21" t="s">
        <v>77</v>
      </c>
      <c r="P1327" s="46">
        <f>TotalFix[[#This Row],[Confirmed activ. 3 (ILE03)]]*60</f>
        <v>170.04</v>
      </c>
      <c r="Q1327" s="24">
        <v>5</v>
      </c>
      <c r="R1327" s="21" t="s">
        <v>66</v>
      </c>
      <c r="S1327" s="21" t="s">
        <v>67</v>
      </c>
    </row>
    <row r="1328" spans="1:19" s="21" customFormat="1" x14ac:dyDescent="0.35">
      <c r="A1328" s="26">
        <v>1537717</v>
      </c>
      <c r="B1328" s="53">
        <v>411581</v>
      </c>
      <c r="C1328" s="26">
        <f>VLOOKUP(TotalFix[[#This Row],[Order]],'Total Fix by SS'!B:C,2,0)</f>
        <v>222</v>
      </c>
      <c r="D1328" s="21" t="s">
        <v>59</v>
      </c>
      <c r="E1328" s="21" t="s">
        <v>60</v>
      </c>
      <c r="F1328" s="21" t="s">
        <v>61</v>
      </c>
      <c r="G1328" s="21" t="s">
        <v>62</v>
      </c>
      <c r="H1328" s="21" t="s">
        <v>63</v>
      </c>
      <c r="I1328" s="21" t="s">
        <v>64</v>
      </c>
      <c r="J1328" s="22">
        <v>43657</v>
      </c>
      <c r="K1328" s="23">
        <v>0.41050925925926002</v>
      </c>
      <c r="L1328" s="22">
        <v>43657</v>
      </c>
      <c r="M1328" s="23">
        <v>0.41342592592593003</v>
      </c>
      <c r="N1328" s="25">
        <v>2.1</v>
      </c>
      <c r="O1328" s="21" t="s">
        <v>66</v>
      </c>
      <c r="P1328" s="46">
        <f>TotalFix[[#This Row],[Confirmed activ. 3 (ILE03)]]</f>
        <v>2.1</v>
      </c>
      <c r="Q1328" s="24">
        <v>20</v>
      </c>
      <c r="R1328" s="21" t="s">
        <v>66</v>
      </c>
      <c r="S1328" s="21" t="s">
        <v>67</v>
      </c>
    </row>
    <row r="1329" spans="1:19" s="21" customFormat="1" x14ac:dyDescent="0.35">
      <c r="A1329" s="26">
        <v>1537717</v>
      </c>
      <c r="B1329" s="53">
        <v>411581</v>
      </c>
      <c r="C1329" s="26">
        <f>VLOOKUP(TotalFix[[#This Row],[Order]],'Total Fix by SS'!B:C,2,0)</f>
        <v>222</v>
      </c>
      <c r="D1329" s="21" t="s">
        <v>59</v>
      </c>
      <c r="E1329" s="21" t="s">
        <v>68</v>
      </c>
      <c r="F1329" s="21" t="s">
        <v>69</v>
      </c>
      <c r="G1329" s="21" t="s">
        <v>62</v>
      </c>
      <c r="H1329" s="21" t="s">
        <v>70</v>
      </c>
      <c r="I1329" s="21" t="s">
        <v>71</v>
      </c>
      <c r="J1329" s="22">
        <v>43657</v>
      </c>
      <c r="K1329" s="23">
        <v>0.41815972222221998</v>
      </c>
      <c r="L1329" s="22">
        <v>43657</v>
      </c>
      <c r="M1329" s="23">
        <v>0.41815972222221998</v>
      </c>
      <c r="N1329" s="24">
        <v>30</v>
      </c>
      <c r="O1329" s="21" t="s">
        <v>66</v>
      </c>
      <c r="P1329" s="46">
        <f>TotalFix[[#This Row],[Confirmed activ. 3 (ILE03)]]</f>
        <v>30</v>
      </c>
      <c r="Q1329" s="24">
        <v>30</v>
      </c>
      <c r="R1329" s="21" t="s">
        <v>66</v>
      </c>
      <c r="S1329" s="21" t="s">
        <v>72</v>
      </c>
    </row>
    <row r="1330" spans="1:19" s="21" customFormat="1" x14ac:dyDescent="0.35">
      <c r="A1330" s="26">
        <v>1537717</v>
      </c>
      <c r="B1330" s="53">
        <v>411581</v>
      </c>
      <c r="C1330" s="26">
        <f>VLOOKUP(TotalFix[[#This Row],[Order]],'Total Fix by SS'!B:C,2,0)</f>
        <v>222</v>
      </c>
      <c r="D1330" s="21" t="s">
        <v>59</v>
      </c>
      <c r="E1330" s="21" t="s">
        <v>73</v>
      </c>
      <c r="F1330" s="21" t="s">
        <v>61</v>
      </c>
      <c r="G1330" s="21" t="s">
        <v>62</v>
      </c>
      <c r="H1330" s="21" t="s">
        <v>63</v>
      </c>
      <c r="I1330" s="21" t="s">
        <v>74</v>
      </c>
      <c r="J1330" s="22">
        <v>43662</v>
      </c>
      <c r="K1330" s="23">
        <v>0.39123842592593</v>
      </c>
      <c r="L1330" s="22">
        <v>43662</v>
      </c>
      <c r="M1330" s="23">
        <v>0.39136574074073999</v>
      </c>
      <c r="N1330" s="24">
        <v>6</v>
      </c>
      <c r="O1330" s="21" t="s">
        <v>65</v>
      </c>
      <c r="P1330" s="46">
        <f>TotalFix[[#This Row],[Confirmed activ. 3 (ILE03)]]/60</f>
        <v>0.1</v>
      </c>
      <c r="Q1330" s="24">
        <v>200</v>
      </c>
      <c r="R1330" s="21" t="s">
        <v>66</v>
      </c>
      <c r="S1330" s="21" t="s">
        <v>67</v>
      </c>
    </row>
    <row r="1331" spans="1:19" s="21" customFormat="1" x14ac:dyDescent="0.35">
      <c r="A1331" s="26">
        <v>1537717</v>
      </c>
      <c r="B1331" s="53">
        <v>411581</v>
      </c>
      <c r="C1331" s="26">
        <f>VLOOKUP(TotalFix[[#This Row],[Order]],'Total Fix by SS'!B:C,2,0)</f>
        <v>222</v>
      </c>
      <c r="D1331" s="21" t="s">
        <v>59</v>
      </c>
      <c r="E1331" s="21" t="s">
        <v>75</v>
      </c>
      <c r="F1331" s="21" t="s">
        <v>61</v>
      </c>
      <c r="G1331" s="21" t="s">
        <v>62</v>
      </c>
      <c r="H1331" s="21" t="s">
        <v>63</v>
      </c>
      <c r="I1331" s="21" t="s">
        <v>76</v>
      </c>
      <c r="J1331" s="22">
        <v>43662</v>
      </c>
      <c r="K1331" s="23">
        <v>0.39156249999999998</v>
      </c>
      <c r="L1331" s="22">
        <v>43663</v>
      </c>
      <c r="M1331" s="23">
        <v>0.74628472222221998</v>
      </c>
      <c r="N1331" s="25">
        <v>10.895</v>
      </c>
      <c r="O1331" s="21" t="s">
        <v>77</v>
      </c>
      <c r="P1331" s="46">
        <f>TotalFix[[#This Row],[Confirmed activ. 3 (ILE03)]]*60</f>
        <v>653.69999999999993</v>
      </c>
      <c r="Q1331" s="24">
        <v>500</v>
      </c>
      <c r="R1331" s="21" t="s">
        <v>66</v>
      </c>
      <c r="S1331" s="21" t="s">
        <v>67</v>
      </c>
    </row>
    <row r="1332" spans="1:19" s="21" customFormat="1" x14ac:dyDescent="0.35">
      <c r="A1332" s="26">
        <v>1537717</v>
      </c>
      <c r="B1332" s="53">
        <v>411581</v>
      </c>
      <c r="C1332" s="26">
        <f>VLOOKUP(TotalFix[[#This Row],[Order]],'Total Fix by SS'!B:C,2,0)</f>
        <v>222</v>
      </c>
      <c r="D1332" s="21" t="s">
        <v>59</v>
      </c>
      <c r="E1332" s="21" t="s">
        <v>78</v>
      </c>
      <c r="F1332" s="21" t="s">
        <v>69</v>
      </c>
      <c r="G1332" s="21" t="s">
        <v>62</v>
      </c>
      <c r="H1332" s="21" t="s">
        <v>70</v>
      </c>
      <c r="I1332" s="21" t="s">
        <v>79</v>
      </c>
      <c r="J1332" s="22">
        <v>43669</v>
      </c>
      <c r="K1332" s="23">
        <v>0.67651620370370003</v>
      </c>
      <c r="L1332" s="22">
        <v>43669</v>
      </c>
      <c r="M1332" s="23">
        <v>0.67651620370370003</v>
      </c>
      <c r="N1332" s="24">
        <v>20</v>
      </c>
      <c r="O1332" s="21" t="s">
        <v>66</v>
      </c>
      <c r="P1332" s="46">
        <f>TotalFix[[#This Row],[Confirmed activ. 3 (ILE03)]]</f>
        <v>20</v>
      </c>
      <c r="Q1332" s="24">
        <v>20</v>
      </c>
      <c r="R1332" s="21" t="s">
        <v>66</v>
      </c>
      <c r="S1332" s="21" t="s">
        <v>72</v>
      </c>
    </row>
    <row r="1333" spans="1:19" s="21" customFormat="1" x14ac:dyDescent="0.35">
      <c r="A1333" s="26">
        <v>1537717</v>
      </c>
      <c r="B1333" s="53">
        <v>411581</v>
      </c>
      <c r="C1333" s="26">
        <f>VLOOKUP(TotalFix[[#This Row],[Order]],'Total Fix by SS'!B:C,2,0)</f>
        <v>222</v>
      </c>
      <c r="D1333" s="21" t="s">
        <v>59</v>
      </c>
      <c r="E1333" s="21" t="s">
        <v>80</v>
      </c>
      <c r="F1333" s="21" t="s">
        <v>69</v>
      </c>
      <c r="G1333" s="21" t="s">
        <v>62</v>
      </c>
      <c r="H1333" s="21" t="s">
        <v>70</v>
      </c>
      <c r="I1333" s="21" t="s">
        <v>81</v>
      </c>
      <c r="J1333" s="22">
        <v>43669</v>
      </c>
      <c r="K1333" s="23">
        <v>0.67666666666666997</v>
      </c>
      <c r="L1333" s="22">
        <v>43669</v>
      </c>
      <c r="M1333" s="23">
        <v>0.67666666666666997</v>
      </c>
      <c r="N1333" s="24">
        <v>20</v>
      </c>
      <c r="O1333" s="21" t="s">
        <v>66</v>
      </c>
      <c r="P1333" s="46">
        <f>TotalFix[[#This Row],[Confirmed activ. 3 (ILE03)]]</f>
        <v>20</v>
      </c>
      <c r="Q1333" s="24">
        <v>20</v>
      </c>
      <c r="R1333" s="21" t="s">
        <v>66</v>
      </c>
      <c r="S1333" s="21" t="s">
        <v>72</v>
      </c>
    </row>
    <row r="1334" spans="1:19" s="21" customFormat="1" x14ac:dyDescent="0.35">
      <c r="A1334" s="26">
        <v>1537717</v>
      </c>
      <c r="B1334" s="53">
        <v>411581</v>
      </c>
      <c r="C1334" s="26">
        <f>VLOOKUP(TotalFix[[#This Row],[Order]],'Total Fix by SS'!B:C,2,0)</f>
        <v>222</v>
      </c>
      <c r="D1334" s="21" t="s">
        <v>59</v>
      </c>
      <c r="E1334" s="21" t="s">
        <v>82</v>
      </c>
      <c r="F1334" s="21" t="s">
        <v>83</v>
      </c>
      <c r="G1334" s="21" t="s">
        <v>62</v>
      </c>
      <c r="H1334" s="21" t="s">
        <v>84</v>
      </c>
      <c r="I1334" s="21" t="s">
        <v>84</v>
      </c>
      <c r="J1334" s="22">
        <v>43670</v>
      </c>
      <c r="K1334" s="23">
        <v>5.1203703703699997E-2</v>
      </c>
      <c r="L1334" s="22">
        <v>43670</v>
      </c>
      <c r="M1334" s="23">
        <v>0.60927083333332999</v>
      </c>
      <c r="N1334" s="25">
        <v>8.891</v>
      </c>
      <c r="O1334" s="21" t="s">
        <v>77</v>
      </c>
      <c r="P1334" s="46">
        <f>TotalFix[[#This Row],[Confirmed activ. 3 (ILE03)]]*60</f>
        <v>533.46</v>
      </c>
      <c r="Q1334" s="24">
        <v>450</v>
      </c>
      <c r="R1334" s="21" t="s">
        <v>66</v>
      </c>
      <c r="S1334" s="21" t="s">
        <v>67</v>
      </c>
    </row>
    <row r="1335" spans="1:19" s="21" customFormat="1" x14ac:dyDescent="0.35">
      <c r="A1335" s="26">
        <v>1537717</v>
      </c>
      <c r="B1335" s="53">
        <v>411581</v>
      </c>
      <c r="C1335" s="26">
        <f>VLOOKUP(TotalFix[[#This Row],[Order]],'Total Fix by SS'!B:C,2,0)</f>
        <v>222</v>
      </c>
      <c r="D1335" s="21" t="s">
        <v>59</v>
      </c>
      <c r="E1335" s="21" t="s">
        <v>85</v>
      </c>
      <c r="F1335" s="21" t="s">
        <v>86</v>
      </c>
      <c r="G1335" s="21" t="s">
        <v>62</v>
      </c>
      <c r="H1335" s="21" t="s">
        <v>87</v>
      </c>
      <c r="I1335" s="21" t="s">
        <v>87</v>
      </c>
      <c r="J1335" s="22">
        <v>43671</v>
      </c>
      <c r="K1335" s="23">
        <v>0.34822916666666998</v>
      </c>
      <c r="L1335" s="22">
        <v>43671</v>
      </c>
      <c r="M1335" s="23">
        <v>0.34822916666666998</v>
      </c>
      <c r="N1335" s="24">
        <v>20</v>
      </c>
      <c r="O1335" s="21" t="s">
        <v>66</v>
      </c>
      <c r="P1335" s="46">
        <f>TotalFix[[#This Row],[Confirmed activ. 3 (ILE03)]]</f>
        <v>20</v>
      </c>
      <c r="Q1335" s="24">
        <v>20</v>
      </c>
      <c r="R1335" s="21" t="s">
        <v>66</v>
      </c>
      <c r="S1335" s="21" t="s">
        <v>72</v>
      </c>
    </row>
    <row r="1336" spans="1:19" s="21" customFormat="1" x14ac:dyDescent="0.35">
      <c r="A1336" s="26">
        <v>1537717</v>
      </c>
      <c r="B1336" s="53">
        <v>411581</v>
      </c>
      <c r="C1336" s="26">
        <f>VLOOKUP(TotalFix[[#This Row],[Order]],'Total Fix by SS'!B:C,2,0)</f>
        <v>222</v>
      </c>
      <c r="D1336" s="21" t="s">
        <v>59</v>
      </c>
      <c r="E1336" s="21" t="s">
        <v>88</v>
      </c>
      <c r="F1336" s="21" t="s">
        <v>89</v>
      </c>
      <c r="G1336" s="21" t="s">
        <v>90</v>
      </c>
      <c r="H1336" s="21" t="s">
        <v>91</v>
      </c>
      <c r="I1336" s="21" t="s">
        <v>92</v>
      </c>
      <c r="J1336" s="22"/>
      <c r="K1336" s="23">
        <v>0</v>
      </c>
      <c r="L1336" s="22"/>
      <c r="M1336" s="23">
        <v>0</v>
      </c>
      <c r="N1336" s="25">
        <v>0</v>
      </c>
      <c r="O1336" s="21" t="s">
        <v>93</v>
      </c>
      <c r="P1336" s="46"/>
      <c r="Q1336" s="24">
        <v>0</v>
      </c>
      <c r="R1336" s="21" t="s">
        <v>66</v>
      </c>
      <c r="S1336" s="21" t="s">
        <v>94</v>
      </c>
    </row>
    <row r="1337" spans="1:19" s="21" customFormat="1" x14ac:dyDescent="0.35">
      <c r="A1337" s="26">
        <v>1537717</v>
      </c>
      <c r="B1337" s="53">
        <v>411581</v>
      </c>
      <c r="C1337" s="26">
        <f>VLOOKUP(TotalFix[[#This Row],[Order]],'Total Fix by SS'!B:C,2,0)</f>
        <v>222</v>
      </c>
      <c r="D1337" s="21" t="s">
        <v>59</v>
      </c>
      <c r="E1337" s="21" t="s">
        <v>95</v>
      </c>
      <c r="F1337" s="21" t="s">
        <v>61</v>
      </c>
      <c r="G1337" s="21" t="s">
        <v>62</v>
      </c>
      <c r="H1337" s="21" t="s">
        <v>63</v>
      </c>
      <c r="I1337" s="21" t="s">
        <v>96</v>
      </c>
      <c r="J1337" s="22">
        <v>43675</v>
      </c>
      <c r="K1337" s="23">
        <v>0.57158564814815005</v>
      </c>
      <c r="L1337" s="22">
        <v>43675</v>
      </c>
      <c r="M1337" s="23">
        <v>0.66800925925926002</v>
      </c>
      <c r="N1337" s="25">
        <v>19.617000000000001</v>
      </c>
      <c r="O1337" s="21" t="s">
        <v>66</v>
      </c>
      <c r="P1337" s="46">
        <f>TotalFix[[#This Row],[Confirmed activ. 3 (ILE03)]]</f>
        <v>19.617000000000001</v>
      </c>
      <c r="Q1337" s="24">
        <v>40</v>
      </c>
      <c r="R1337" s="21" t="s">
        <v>66</v>
      </c>
      <c r="S1337" s="21" t="s">
        <v>67</v>
      </c>
    </row>
    <row r="1338" spans="1:19" s="21" customFormat="1" x14ac:dyDescent="0.35">
      <c r="A1338" s="26">
        <v>1537717</v>
      </c>
      <c r="B1338" s="53">
        <v>411581</v>
      </c>
      <c r="C1338" s="26">
        <f>VLOOKUP(TotalFix[[#This Row],[Order]],'Total Fix by SS'!B:C,2,0)</f>
        <v>222</v>
      </c>
      <c r="D1338" s="21" t="s">
        <v>59</v>
      </c>
      <c r="E1338" s="21" t="s">
        <v>97</v>
      </c>
      <c r="F1338" s="21" t="s">
        <v>69</v>
      </c>
      <c r="G1338" s="21" t="s">
        <v>62</v>
      </c>
      <c r="H1338" s="21" t="s">
        <v>70</v>
      </c>
      <c r="I1338" s="21" t="s">
        <v>98</v>
      </c>
      <c r="J1338" s="22">
        <v>43676</v>
      </c>
      <c r="K1338" s="23">
        <v>0.74302083333333002</v>
      </c>
      <c r="L1338" s="22">
        <v>43676</v>
      </c>
      <c r="M1338" s="23">
        <v>0.74302083333333002</v>
      </c>
      <c r="N1338" s="24">
        <v>20</v>
      </c>
      <c r="O1338" s="21" t="s">
        <v>66</v>
      </c>
      <c r="P1338" s="46">
        <f>TotalFix[[#This Row],[Confirmed activ. 3 (ILE03)]]</f>
        <v>20</v>
      </c>
      <c r="Q1338" s="24">
        <v>20</v>
      </c>
      <c r="R1338" s="21" t="s">
        <v>66</v>
      </c>
      <c r="S1338" s="21" t="s">
        <v>72</v>
      </c>
    </row>
    <row r="1339" spans="1:19" s="21" customFormat="1" x14ac:dyDescent="0.35">
      <c r="A1339" s="26">
        <v>1537717</v>
      </c>
      <c r="B1339" s="53">
        <v>411581</v>
      </c>
      <c r="C1339" s="26">
        <f>VLOOKUP(TotalFix[[#This Row],[Order]],'Total Fix by SS'!B:C,2,0)</f>
        <v>222</v>
      </c>
      <c r="D1339" s="21" t="s">
        <v>59</v>
      </c>
      <c r="E1339" s="21" t="s">
        <v>99</v>
      </c>
      <c r="F1339" s="21" t="s">
        <v>69</v>
      </c>
      <c r="G1339" s="21" t="s">
        <v>62</v>
      </c>
      <c r="H1339" s="21" t="s">
        <v>70</v>
      </c>
      <c r="I1339" s="21" t="s">
        <v>100</v>
      </c>
      <c r="J1339" s="22">
        <v>43676</v>
      </c>
      <c r="K1339" s="23">
        <v>0.74310185185184996</v>
      </c>
      <c r="L1339" s="22">
        <v>43676</v>
      </c>
      <c r="M1339" s="23">
        <v>0.74310185185184996</v>
      </c>
      <c r="N1339" s="24">
        <v>50</v>
      </c>
      <c r="O1339" s="21" t="s">
        <v>66</v>
      </c>
      <c r="P1339" s="46">
        <f>TotalFix[[#This Row],[Confirmed activ. 3 (ILE03)]]</f>
        <v>50</v>
      </c>
      <c r="Q1339" s="24">
        <v>50</v>
      </c>
      <c r="R1339" s="21" t="s">
        <v>66</v>
      </c>
      <c r="S1339" s="21" t="s">
        <v>72</v>
      </c>
    </row>
    <row r="1340" spans="1:19" s="21" customFormat="1" x14ac:dyDescent="0.35">
      <c r="A1340" s="26">
        <v>1537717</v>
      </c>
      <c r="B1340" s="53">
        <v>411581</v>
      </c>
      <c r="C1340" s="26">
        <f>VLOOKUP(TotalFix[[#This Row],[Order]],'Total Fix by SS'!B:C,2,0)</f>
        <v>222</v>
      </c>
      <c r="D1340" s="21" t="s">
        <v>59</v>
      </c>
      <c r="E1340" s="21" t="s">
        <v>101</v>
      </c>
      <c r="F1340" s="21" t="s">
        <v>102</v>
      </c>
      <c r="G1340" s="21" t="s">
        <v>62</v>
      </c>
      <c r="H1340" s="21" t="s">
        <v>100</v>
      </c>
      <c r="I1340" s="21" t="s">
        <v>103</v>
      </c>
      <c r="J1340" s="22">
        <v>43678</v>
      </c>
      <c r="K1340" s="23">
        <v>0.40923611111111002</v>
      </c>
      <c r="L1340" s="22">
        <v>43678</v>
      </c>
      <c r="M1340" s="23">
        <v>0.40923611111111002</v>
      </c>
      <c r="N1340" s="24">
        <v>10</v>
      </c>
      <c r="O1340" s="21" t="s">
        <v>66</v>
      </c>
      <c r="P1340" s="46">
        <f>TotalFix[[#This Row],[Confirmed activ. 3 (ILE03)]]</f>
        <v>10</v>
      </c>
      <c r="Q1340" s="24">
        <v>10</v>
      </c>
      <c r="R1340" s="21" t="s">
        <v>66</v>
      </c>
      <c r="S1340" s="21" t="s">
        <v>72</v>
      </c>
    </row>
    <row r="1341" spans="1:19" s="21" customFormat="1" x14ac:dyDescent="0.35">
      <c r="A1341" s="26">
        <v>1537717</v>
      </c>
      <c r="B1341" s="53">
        <v>411581</v>
      </c>
      <c r="C1341" s="26">
        <f>VLOOKUP(TotalFix[[#This Row],[Order]],'Total Fix by SS'!B:C,2,0)</f>
        <v>222</v>
      </c>
      <c r="D1341" s="21" t="s">
        <v>59</v>
      </c>
      <c r="E1341" s="21" t="s">
        <v>104</v>
      </c>
      <c r="F1341" s="21" t="s">
        <v>102</v>
      </c>
      <c r="G1341" s="21" t="s">
        <v>105</v>
      </c>
      <c r="H1341" s="21" t="s">
        <v>100</v>
      </c>
      <c r="I1341" s="21" t="s">
        <v>106</v>
      </c>
      <c r="J1341" s="22">
        <v>43678</v>
      </c>
      <c r="K1341" s="23">
        <v>0.41162037037037003</v>
      </c>
      <c r="L1341" s="22">
        <v>43678</v>
      </c>
      <c r="M1341" s="23">
        <v>0.41162037037037003</v>
      </c>
      <c r="N1341" s="24">
        <v>10</v>
      </c>
      <c r="O1341" s="21" t="s">
        <v>66</v>
      </c>
      <c r="P1341" s="46">
        <f>TotalFix[[#This Row],[Confirmed activ. 3 (ILE03)]]</f>
        <v>10</v>
      </c>
      <c r="Q1341" s="24">
        <v>10</v>
      </c>
      <c r="R1341" s="21" t="s">
        <v>66</v>
      </c>
      <c r="S1341" s="21" t="s">
        <v>72</v>
      </c>
    </row>
    <row r="1342" spans="1:19" s="21" customFormat="1" x14ac:dyDescent="0.35">
      <c r="A1342" s="26">
        <v>1537717</v>
      </c>
      <c r="B1342" s="53">
        <v>411581</v>
      </c>
      <c r="C1342" s="26">
        <f>VLOOKUP(TotalFix[[#This Row],[Order]],'Total Fix by SS'!B:C,2,0)</f>
        <v>222</v>
      </c>
      <c r="D1342" s="21" t="s">
        <v>107</v>
      </c>
      <c r="E1342" s="21" t="s">
        <v>60</v>
      </c>
      <c r="F1342" s="21" t="s">
        <v>61</v>
      </c>
      <c r="G1342" s="21" t="s">
        <v>90</v>
      </c>
      <c r="H1342" s="21" t="s">
        <v>63</v>
      </c>
      <c r="I1342" s="21" t="s">
        <v>108</v>
      </c>
      <c r="J1342" s="22">
        <v>43660</v>
      </c>
      <c r="K1342" s="23">
        <v>0.40283564814814998</v>
      </c>
      <c r="L1342" s="22">
        <v>43669</v>
      </c>
      <c r="M1342" s="23">
        <v>0.60666666666667002</v>
      </c>
      <c r="N1342" s="25">
        <v>64.465000000000003</v>
      </c>
      <c r="O1342" s="21" t="s">
        <v>77</v>
      </c>
      <c r="P1342" s="46">
        <f>TotalFix[[#This Row],[Confirmed activ. 3 (ILE03)]]*60</f>
        <v>3867.9</v>
      </c>
      <c r="Q1342" s="24">
        <v>1</v>
      </c>
      <c r="R1342" s="21" t="s">
        <v>66</v>
      </c>
      <c r="S1342" s="21" t="s">
        <v>67</v>
      </c>
    </row>
    <row r="1343" spans="1:19" s="21" customFormat="1" x14ac:dyDescent="0.35">
      <c r="A1343" s="26">
        <v>1537717</v>
      </c>
      <c r="B1343" s="53">
        <v>411581</v>
      </c>
      <c r="C1343" s="26">
        <f>VLOOKUP(TotalFix[[#This Row],[Order]],'Total Fix by SS'!B:C,2,0)</f>
        <v>222</v>
      </c>
      <c r="D1343" s="21" t="s">
        <v>109</v>
      </c>
      <c r="E1343" s="21" t="s">
        <v>82</v>
      </c>
      <c r="F1343" s="21" t="s">
        <v>83</v>
      </c>
      <c r="G1343" s="21" t="s">
        <v>90</v>
      </c>
      <c r="H1343" s="21" t="s">
        <v>84</v>
      </c>
      <c r="I1343" s="21" t="s">
        <v>110</v>
      </c>
      <c r="J1343" s="22">
        <v>43669</v>
      </c>
      <c r="K1343" s="23">
        <v>0.99223379629630004</v>
      </c>
      <c r="L1343" s="22">
        <v>43670</v>
      </c>
      <c r="M1343" s="23">
        <v>0.17810185185185001</v>
      </c>
      <c r="N1343" s="25">
        <v>1.4870000000000001</v>
      </c>
      <c r="O1343" s="21" t="s">
        <v>77</v>
      </c>
      <c r="P1343" s="46">
        <f>TotalFix[[#This Row],[Confirmed activ. 3 (ILE03)]]*60</f>
        <v>89.22</v>
      </c>
      <c r="Q1343" s="24">
        <v>5</v>
      </c>
      <c r="R1343" s="21" t="s">
        <v>66</v>
      </c>
      <c r="S1343" s="21" t="s">
        <v>67</v>
      </c>
    </row>
    <row r="1344" spans="1:19" s="21" customFormat="1" x14ac:dyDescent="0.35">
      <c r="A1344" s="26">
        <v>1537718</v>
      </c>
      <c r="B1344" s="53">
        <v>411581</v>
      </c>
      <c r="C1344" s="26">
        <f>VLOOKUP(TotalFix[[#This Row],[Order]],'Total Fix by SS'!B:C,2,0)</f>
        <v>222</v>
      </c>
      <c r="D1344" s="21" t="s">
        <v>59</v>
      </c>
      <c r="E1344" s="21" t="s">
        <v>60</v>
      </c>
      <c r="F1344" s="21" t="s">
        <v>61</v>
      </c>
      <c r="G1344" s="21" t="s">
        <v>62</v>
      </c>
      <c r="H1344" s="21" t="s">
        <v>63</v>
      </c>
      <c r="I1344" s="21" t="s">
        <v>64</v>
      </c>
      <c r="J1344" s="22">
        <v>43661</v>
      </c>
      <c r="K1344" s="23">
        <v>0.34506944444443999</v>
      </c>
      <c r="L1344" s="22">
        <v>43661</v>
      </c>
      <c r="M1344" s="23">
        <v>0.50865740740740994</v>
      </c>
      <c r="N1344" s="25">
        <v>1.9630000000000001</v>
      </c>
      <c r="O1344" s="21" t="s">
        <v>77</v>
      </c>
      <c r="P1344" s="46">
        <f>TotalFix[[#This Row],[Confirmed activ. 3 (ILE03)]]*60</f>
        <v>117.78</v>
      </c>
      <c r="Q1344" s="24">
        <v>20</v>
      </c>
      <c r="R1344" s="21" t="s">
        <v>66</v>
      </c>
      <c r="S1344" s="21" t="s">
        <v>67</v>
      </c>
    </row>
    <row r="1345" spans="1:19" s="21" customFormat="1" x14ac:dyDescent="0.35">
      <c r="A1345" s="26">
        <v>1537718</v>
      </c>
      <c r="B1345" s="53">
        <v>411581</v>
      </c>
      <c r="C1345" s="26">
        <f>VLOOKUP(TotalFix[[#This Row],[Order]],'Total Fix by SS'!B:C,2,0)</f>
        <v>222</v>
      </c>
      <c r="D1345" s="21" t="s">
        <v>59</v>
      </c>
      <c r="E1345" s="21" t="s">
        <v>68</v>
      </c>
      <c r="F1345" s="21" t="s">
        <v>69</v>
      </c>
      <c r="G1345" s="21" t="s">
        <v>62</v>
      </c>
      <c r="H1345" s="21" t="s">
        <v>70</v>
      </c>
      <c r="I1345" s="21" t="s">
        <v>71</v>
      </c>
      <c r="J1345" s="22">
        <v>43662</v>
      </c>
      <c r="K1345" s="23">
        <v>0.37513888888889002</v>
      </c>
      <c r="L1345" s="22">
        <v>43662</v>
      </c>
      <c r="M1345" s="23">
        <v>0.37513888888889002</v>
      </c>
      <c r="N1345" s="24">
        <v>30</v>
      </c>
      <c r="O1345" s="21" t="s">
        <v>66</v>
      </c>
      <c r="P1345" s="46">
        <f>TotalFix[[#This Row],[Confirmed activ. 3 (ILE03)]]</f>
        <v>30</v>
      </c>
      <c r="Q1345" s="24">
        <v>30</v>
      </c>
      <c r="R1345" s="21" t="s">
        <v>66</v>
      </c>
      <c r="S1345" s="21" t="s">
        <v>72</v>
      </c>
    </row>
    <row r="1346" spans="1:19" s="21" customFormat="1" x14ac:dyDescent="0.35">
      <c r="A1346" s="26">
        <v>1537718</v>
      </c>
      <c r="B1346" s="53">
        <v>411581</v>
      </c>
      <c r="C1346" s="26">
        <f>VLOOKUP(TotalFix[[#This Row],[Order]],'Total Fix by SS'!B:C,2,0)</f>
        <v>222</v>
      </c>
      <c r="D1346" s="21" t="s">
        <v>59</v>
      </c>
      <c r="E1346" s="21" t="s">
        <v>73</v>
      </c>
      <c r="F1346" s="21" t="s">
        <v>61</v>
      </c>
      <c r="G1346" s="21" t="s">
        <v>62</v>
      </c>
      <c r="H1346" s="21" t="s">
        <v>63</v>
      </c>
      <c r="I1346" s="21" t="s">
        <v>74</v>
      </c>
      <c r="J1346" s="22">
        <v>43663</v>
      </c>
      <c r="K1346" s="23">
        <v>0.32402777777778002</v>
      </c>
      <c r="L1346" s="22">
        <v>43663</v>
      </c>
      <c r="M1346" s="23">
        <v>0.51655092592592999</v>
      </c>
      <c r="N1346" s="25">
        <v>2.6669999999999998</v>
      </c>
      <c r="O1346" s="21" t="s">
        <v>77</v>
      </c>
      <c r="P1346" s="46">
        <f>TotalFix[[#This Row],[Confirmed activ. 3 (ILE03)]]*60</f>
        <v>160.01999999999998</v>
      </c>
      <c r="Q1346" s="24">
        <v>200</v>
      </c>
      <c r="R1346" s="21" t="s">
        <v>66</v>
      </c>
      <c r="S1346" s="21" t="s">
        <v>67</v>
      </c>
    </row>
    <row r="1347" spans="1:19" s="21" customFormat="1" x14ac:dyDescent="0.35">
      <c r="A1347" s="26">
        <v>1537718</v>
      </c>
      <c r="B1347" s="53">
        <v>411581</v>
      </c>
      <c r="C1347" s="26">
        <f>VLOOKUP(TotalFix[[#This Row],[Order]],'Total Fix by SS'!B:C,2,0)</f>
        <v>222</v>
      </c>
      <c r="D1347" s="21" t="s">
        <v>59</v>
      </c>
      <c r="E1347" s="21" t="s">
        <v>75</v>
      </c>
      <c r="F1347" s="21" t="s">
        <v>61</v>
      </c>
      <c r="G1347" s="21" t="s">
        <v>62</v>
      </c>
      <c r="H1347" s="21" t="s">
        <v>63</v>
      </c>
      <c r="I1347" s="21" t="s">
        <v>76</v>
      </c>
      <c r="J1347" s="22">
        <v>43664</v>
      </c>
      <c r="K1347" s="23">
        <v>0.53760416666666999</v>
      </c>
      <c r="L1347" s="22">
        <v>43668</v>
      </c>
      <c r="M1347" s="23">
        <v>0.65362268518518996</v>
      </c>
      <c r="N1347" s="25">
        <v>29.135000000000002</v>
      </c>
      <c r="O1347" s="21" t="s">
        <v>77</v>
      </c>
      <c r="P1347" s="46">
        <f>TotalFix[[#This Row],[Confirmed activ. 3 (ILE03)]]*60</f>
        <v>1748.1000000000001</v>
      </c>
      <c r="Q1347" s="24">
        <v>500</v>
      </c>
      <c r="R1347" s="21" t="s">
        <v>66</v>
      </c>
      <c r="S1347" s="21" t="s">
        <v>67</v>
      </c>
    </row>
    <row r="1348" spans="1:19" s="21" customFormat="1" x14ac:dyDescent="0.35">
      <c r="A1348" s="26">
        <v>1537718</v>
      </c>
      <c r="B1348" s="53">
        <v>411581</v>
      </c>
      <c r="C1348" s="26">
        <f>VLOOKUP(TotalFix[[#This Row],[Order]],'Total Fix by SS'!B:C,2,0)</f>
        <v>222</v>
      </c>
      <c r="D1348" s="21" t="s">
        <v>59</v>
      </c>
      <c r="E1348" s="21" t="s">
        <v>78</v>
      </c>
      <c r="F1348" s="21" t="s">
        <v>69</v>
      </c>
      <c r="G1348" s="21" t="s">
        <v>62</v>
      </c>
      <c r="H1348" s="21" t="s">
        <v>70</v>
      </c>
      <c r="I1348" s="21" t="s">
        <v>79</v>
      </c>
      <c r="J1348" s="22">
        <v>43668</v>
      </c>
      <c r="K1348" s="23">
        <v>0.69868055555555997</v>
      </c>
      <c r="L1348" s="22">
        <v>43668</v>
      </c>
      <c r="M1348" s="23">
        <v>0.69868055555555997</v>
      </c>
      <c r="N1348" s="24">
        <v>20</v>
      </c>
      <c r="O1348" s="21" t="s">
        <v>66</v>
      </c>
      <c r="P1348" s="46">
        <f>TotalFix[[#This Row],[Confirmed activ. 3 (ILE03)]]</f>
        <v>20</v>
      </c>
      <c r="Q1348" s="24">
        <v>20</v>
      </c>
      <c r="R1348" s="21" t="s">
        <v>66</v>
      </c>
      <c r="S1348" s="21" t="s">
        <v>72</v>
      </c>
    </row>
    <row r="1349" spans="1:19" s="21" customFormat="1" x14ac:dyDescent="0.35">
      <c r="A1349" s="26">
        <v>1537718</v>
      </c>
      <c r="B1349" s="53">
        <v>411581</v>
      </c>
      <c r="C1349" s="26">
        <f>VLOOKUP(TotalFix[[#This Row],[Order]],'Total Fix by SS'!B:C,2,0)</f>
        <v>222</v>
      </c>
      <c r="D1349" s="21" t="s">
        <v>59</v>
      </c>
      <c r="E1349" s="21" t="s">
        <v>80</v>
      </c>
      <c r="F1349" s="21" t="s">
        <v>69</v>
      </c>
      <c r="G1349" s="21" t="s">
        <v>62</v>
      </c>
      <c r="H1349" s="21" t="s">
        <v>70</v>
      </c>
      <c r="I1349" s="21" t="s">
        <v>81</v>
      </c>
      <c r="J1349" s="22">
        <v>43668</v>
      </c>
      <c r="K1349" s="23">
        <v>0.69877314814814995</v>
      </c>
      <c r="L1349" s="22">
        <v>43668</v>
      </c>
      <c r="M1349" s="23">
        <v>0.69877314814814995</v>
      </c>
      <c r="N1349" s="24">
        <v>20</v>
      </c>
      <c r="O1349" s="21" t="s">
        <v>66</v>
      </c>
      <c r="P1349" s="46">
        <f>TotalFix[[#This Row],[Confirmed activ. 3 (ILE03)]]</f>
        <v>20</v>
      </c>
      <c r="Q1349" s="24">
        <v>20</v>
      </c>
      <c r="R1349" s="21" t="s">
        <v>66</v>
      </c>
      <c r="S1349" s="21" t="s">
        <v>72</v>
      </c>
    </row>
    <row r="1350" spans="1:19" s="21" customFormat="1" x14ac:dyDescent="0.35">
      <c r="A1350" s="26">
        <v>1537718</v>
      </c>
      <c r="B1350" s="53">
        <v>411581</v>
      </c>
      <c r="C1350" s="26">
        <f>VLOOKUP(TotalFix[[#This Row],[Order]],'Total Fix by SS'!B:C,2,0)</f>
        <v>222</v>
      </c>
      <c r="D1350" s="21" t="s">
        <v>59</v>
      </c>
      <c r="E1350" s="21" t="s">
        <v>82</v>
      </c>
      <c r="F1350" s="21" t="s">
        <v>83</v>
      </c>
      <c r="G1350" s="21" t="s">
        <v>62</v>
      </c>
      <c r="H1350" s="21" t="s">
        <v>84</v>
      </c>
      <c r="I1350" s="21" t="s">
        <v>84</v>
      </c>
      <c r="J1350" s="22">
        <v>43668</v>
      </c>
      <c r="K1350" s="23">
        <v>0.69892361111111001</v>
      </c>
      <c r="L1350" s="22">
        <v>43669</v>
      </c>
      <c r="M1350" s="23">
        <v>0.53957175925926004</v>
      </c>
      <c r="N1350" s="24">
        <v>32068</v>
      </c>
      <c r="O1350" s="21" t="s">
        <v>65</v>
      </c>
      <c r="P1350" s="46">
        <f>TotalFix[[#This Row],[Confirmed activ. 3 (ILE03)]]/60</f>
        <v>534.4666666666667</v>
      </c>
      <c r="Q1350" s="24">
        <v>450</v>
      </c>
      <c r="R1350" s="21" t="s">
        <v>66</v>
      </c>
      <c r="S1350" s="21" t="s">
        <v>67</v>
      </c>
    </row>
    <row r="1351" spans="1:19" s="21" customFormat="1" x14ac:dyDescent="0.35">
      <c r="A1351" s="26">
        <v>1537718</v>
      </c>
      <c r="B1351" s="53">
        <v>411581</v>
      </c>
      <c r="C1351" s="26">
        <f>VLOOKUP(TotalFix[[#This Row],[Order]],'Total Fix by SS'!B:C,2,0)</f>
        <v>222</v>
      </c>
      <c r="D1351" s="21" t="s">
        <v>59</v>
      </c>
      <c r="E1351" s="21" t="s">
        <v>85</v>
      </c>
      <c r="F1351" s="21" t="s">
        <v>86</v>
      </c>
      <c r="G1351" s="21" t="s">
        <v>62</v>
      </c>
      <c r="H1351" s="21" t="s">
        <v>87</v>
      </c>
      <c r="I1351" s="21" t="s">
        <v>87</v>
      </c>
      <c r="J1351" s="22">
        <v>43670</v>
      </c>
      <c r="K1351" s="23">
        <v>0.43825231481480997</v>
      </c>
      <c r="L1351" s="22">
        <v>43670</v>
      </c>
      <c r="M1351" s="23">
        <v>0.43825231481480997</v>
      </c>
      <c r="N1351" s="24">
        <v>20</v>
      </c>
      <c r="O1351" s="21" t="s">
        <v>66</v>
      </c>
      <c r="P1351" s="46">
        <f>TotalFix[[#This Row],[Confirmed activ. 3 (ILE03)]]</f>
        <v>20</v>
      </c>
      <c r="Q1351" s="24">
        <v>20</v>
      </c>
      <c r="R1351" s="21" t="s">
        <v>66</v>
      </c>
      <c r="S1351" s="21" t="s">
        <v>72</v>
      </c>
    </row>
    <row r="1352" spans="1:19" s="21" customFormat="1" x14ac:dyDescent="0.35">
      <c r="A1352" s="26">
        <v>1537718</v>
      </c>
      <c r="B1352" s="53">
        <v>411581</v>
      </c>
      <c r="C1352" s="26">
        <f>VLOOKUP(TotalFix[[#This Row],[Order]],'Total Fix by SS'!B:C,2,0)</f>
        <v>222</v>
      </c>
      <c r="D1352" s="21" t="s">
        <v>59</v>
      </c>
      <c r="E1352" s="21" t="s">
        <v>88</v>
      </c>
      <c r="F1352" s="21" t="s">
        <v>89</v>
      </c>
      <c r="G1352" s="21" t="s">
        <v>90</v>
      </c>
      <c r="H1352" s="21" t="s">
        <v>91</v>
      </c>
      <c r="I1352" s="21" t="s">
        <v>92</v>
      </c>
      <c r="J1352" s="22"/>
      <c r="K1352" s="23">
        <v>0</v>
      </c>
      <c r="L1352" s="22"/>
      <c r="M1352" s="23">
        <v>0</v>
      </c>
      <c r="N1352" s="25">
        <v>0</v>
      </c>
      <c r="O1352" s="21" t="s">
        <v>93</v>
      </c>
      <c r="P1352" s="46"/>
      <c r="Q1352" s="24">
        <v>0</v>
      </c>
      <c r="R1352" s="21" t="s">
        <v>66</v>
      </c>
      <c r="S1352" s="21" t="s">
        <v>94</v>
      </c>
    </row>
    <row r="1353" spans="1:19" s="21" customFormat="1" x14ac:dyDescent="0.35">
      <c r="A1353" s="26">
        <v>1537718</v>
      </c>
      <c r="B1353" s="53">
        <v>411581</v>
      </c>
      <c r="C1353" s="26">
        <f>VLOOKUP(TotalFix[[#This Row],[Order]],'Total Fix by SS'!B:C,2,0)</f>
        <v>222</v>
      </c>
      <c r="D1353" s="21" t="s">
        <v>59</v>
      </c>
      <c r="E1353" s="21" t="s">
        <v>95</v>
      </c>
      <c r="F1353" s="21" t="s">
        <v>61</v>
      </c>
      <c r="G1353" s="21" t="s">
        <v>62</v>
      </c>
      <c r="H1353" s="21" t="s">
        <v>63</v>
      </c>
      <c r="I1353" s="21" t="s">
        <v>96</v>
      </c>
      <c r="J1353" s="22">
        <v>43675</v>
      </c>
      <c r="K1353" s="23">
        <v>0.57158564814815005</v>
      </c>
      <c r="L1353" s="22">
        <v>43675</v>
      </c>
      <c r="M1353" s="23">
        <v>0.66800925925926002</v>
      </c>
      <c r="N1353" s="25">
        <v>19.617000000000001</v>
      </c>
      <c r="O1353" s="21" t="s">
        <v>66</v>
      </c>
      <c r="P1353" s="46">
        <f>TotalFix[[#This Row],[Confirmed activ. 3 (ILE03)]]</f>
        <v>19.617000000000001</v>
      </c>
      <c r="Q1353" s="24">
        <v>40</v>
      </c>
      <c r="R1353" s="21" t="s">
        <v>66</v>
      </c>
      <c r="S1353" s="21" t="s">
        <v>67</v>
      </c>
    </row>
    <row r="1354" spans="1:19" s="21" customFormat="1" x14ac:dyDescent="0.35">
      <c r="A1354" s="26">
        <v>1537718</v>
      </c>
      <c r="B1354" s="53">
        <v>411581</v>
      </c>
      <c r="C1354" s="26">
        <f>VLOOKUP(TotalFix[[#This Row],[Order]],'Total Fix by SS'!B:C,2,0)</f>
        <v>222</v>
      </c>
      <c r="D1354" s="21" t="s">
        <v>59</v>
      </c>
      <c r="E1354" s="21" t="s">
        <v>97</v>
      </c>
      <c r="F1354" s="21" t="s">
        <v>69</v>
      </c>
      <c r="G1354" s="21" t="s">
        <v>62</v>
      </c>
      <c r="H1354" s="21" t="s">
        <v>70</v>
      </c>
      <c r="I1354" s="21" t="s">
        <v>98</v>
      </c>
      <c r="J1354" s="22">
        <v>43676</v>
      </c>
      <c r="K1354" s="23">
        <v>0.74321759259259002</v>
      </c>
      <c r="L1354" s="22">
        <v>43676</v>
      </c>
      <c r="M1354" s="23">
        <v>0.74321759259259002</v>
      </c>
      <c r="N1354" s="24">
        <v>20</v>
      </c>
      <c r="O1354" s="21" t="s">
        <v>66</v>
      </c>
      <c r="P1354" s="46">
        <f>TotalFix[[#This Row],[Confirmed activ. 3 (ILE03)]]</f>
        <v>20</v>
      </c>
      <c r="Q1354" s="24">
        <v>20</v>
      </c>
      <c r="R1354" s="21" t="s">
        <v>66</v>
      </c>
      <c r="S1354" s="21" t="s">
        <v>72</v>
      </c>
    </row>
    <row r="1355" spans="1:19" s="21" customFormat="1" x14ac:dyDescent="0.35">
      <c r="A1355" s="26">
        <v>1537718</v>
      </c>
      <c r="B1355" s="53">
        <v>411581</v>
      </c>
      <c r="C1355" s="26">
        <f>VLOOKUP(TotalFix[[#This Row],[Order]],'Total Fix by SS'!B:C,2,0)</f>
        <v>222</v>
      </c>
      <c r="D1355" s="21" t="s">
        <v>59</v>
      </c>
      <c r="E1355" s="21" t="s">
        <v>99</v>
      </c>
      <c r="F1355" s="21" t="s">
        <v>69</v>
      </c>
      <c r="G1355" s="21" t="s">
        <v>62</v>
      </c>
      <c r="H1355" s="21" t="s">
        <v>70</v>
      </c>
      <c r="I1355" s="21" t="s">
        <v>100</v>
      </c>
      <c r="J1355" s="22">
        <v>43676</v>
      </c>
      <c r="K1355" s="23">
        <v>0.74331018518518999</v>
      </c>
      <c r="L1355" s="22">
        <v>43676</v>
      </c>
      <c r="M1355" s="23">
        <v>0.74331018518518999</v>
      </c>
      <c r="N1355" s="24">
        <v>50</v>
      </c>
      <c r="O1355" s="21" t="s">
        <v>66</v>
      </c>
      <c r="P1355" s="46">
        <f>TotalFix[[#This Row],[Confirmed activ. 3 (ILE03)]]</f>
        <v>50</v>
      </c>
      <c r="Q1355" s="24">
        <v>50</v>
      </c>
      <c r="R1355" s="21" t="s">
        <v>66</v>
      </c>
      <c r="S1355" s="21" t="s">
        <v>72</v>
      </c>
    </row>
    <row r="1356" spans="1:19" s="21" customFormat="1" x14ac:dyDescent="0.35">
      <c r="A1356" s="26">
        <v>1537718</v>
      </c>
      <c r="B1356" s="53">
        <v>411581</v>
      </c>
      <c r="C1356" s="26">
        <f>VLOOKUP(TotalFix[[#This Row],[Order]],'Total Fix by SS'!B:C,2,0)</f>
        <v>222</v>
      </c>
      <c r="D1356" s="21" t="s">
        <v>59</v>
      </c>
      <c r="E1356" s="21" t="s">
        <v>101</v>
      </c>
      <c r="F1356" s="21" t="s">
        <v>102</v>
      </c>
      <c r="G1356" s="21" t="s">
        <v>62</v>
      </c>
      <c r="H1356" s="21" t="s">
        <v>100</v>
      </c>
      <c r="I1356" s="21" t="s">
        <v>103</v>
      </c>
      <c r="J1356" s="22">
        <v>43678</v>
      </c>
      <c r="K1356" s="23">
        <v>0.40936342592593</v>
      </c>
      <c r="L1356" s="22">
        <v>43678</v>
      </c>
      <c r="M1356" s="23">
        <v>0.40936342592593</v>
      </c>
      <c r="N1356" s="24">
        <v>10</v>
      </c>
      <c r="O1356" s="21" t="s">
        <v>66</v>
      </c>
      <c r="P1356" s="46">
        <f>TotalFix[[#This Row],[Confirmed activ. 3 (ILE03)]]</f>
        <v>10</v>
      </c>
      <c r="Q1356" s="24">
        <v>10</v>
      </c>
      <c r="R1356" s="21" t="s">
        <v>66</v>
      </c>
      <c r="S1356" s="21" t="s">
        <v>72</v>
      </c>
    </row>
    <row r="1357" spans="1:19" s="21" customFormat="1" x14ac:dyDescent="0.35">
      <c r="A1357" s="26">
        <v>1537718</v>
      </c>
      <c r="B1357" s="53">
        <v>411581</v>
      </c>
      <c r="C1357" s="26">
        <f>VLOOKUP(TotalFix[[#This Row],[Order]],'Total Fix by SS'!B:C,2,0)</f>
        <v>222</v>
      </c>
      <c r="D1357" s="21" t="s">
        <v>59</v>
      </c>
      <c r="E1357" s="21" t="s">
        <v>104</v>
      </c>
      <c r="F1357" s="21" t="s">
        <v>102</v>
      </c>
      <c r="G1357" s="21" t="s">
        <v>105</v>
      </c>
      <c r="H1357" s="21" t="s">
        <v>100</v>
      </c>
      <c r="I1357" s="21" t="s">
        <v>106</v>
      </c>
      <c r="J1357" s="22">
        <v>43678</v>
      </c>
      <c r="K1357" s="23">
        <v>0.41181712962963002</v>
      </c>
      <c r="L1357" s="22">
        <v>43678</v>
      </c>
      <c r="M1357" s="23">
        <v>0.41181712962963002</v>
      </c>
      <c r="N1357" s="24">
        <v>10</v>
      </c>
      <c r="O1357" s="21" t="s">
        <v>66</v>
      </c>
      <c r="P1357" s="46">
        <f>TotalFix[[#This Row],[Confirmed activ. 3 (ILE03)]]</f>
        <v>10</v>
      </c>
      <c r="Q1357" s="24">
        <v>10</v>
      </c>
      <c r="R1357" s="21" t="s">
        <v>66</v>
      </c>
      <c r="S1357" s="21" t="s">
        <v>72</v>
      </c>
    </row>
    <row r="1358" spans="1:19" s="21" customFormat="1" x14ac:dyDescent="0.35">
      <c r="A1358" s="26">
        <v>1537718</v>
      </c>
      <c r="B1358" s="53">
        <v>411581</v>
      </c>
      <c r="C1358" s="26">
        <f>VLOOKUP(TotalFix[[#This Row],[Order]],'Total Fix by SS'!B:C,2,0)</f>
        <v>222</v>
      </c>
      <c r="D1358" s="21" t="s">
        <v>107</v>
      </c>
      <c r="E1358" s="21" t="s">
        <v>60</v>
      </c>
      <c r="F1358" s="21" t="s">
        <v>61</v>
      </c>
      <c r="G1358" s="21" t="s">
        <v>90</v>
      </c>
      <c r="H1358" s="21" t="s">
        <v>63</v>
      </c>
      <c r="I1358" s="21" t="s">
        <v>108</v>
      </c>
      <c r="J1358" s="22">
        <v>43668</v>
      </c>
      <c r="K1358" s="23">
        <v>0.31454861111110999</v>
      </c>
      <c r="L1358" s="22">
        <v>43668</v>
      </c>
      <c r="M1358" s="23">
        <v>0.69478009259258999</v>
      </c>
      <c r="N1358" s="25">
        <v>2.3340000000000001</v>
      </c>
      <c r="O1358" s="21" t="s">
        <v>77</v>
      </c>
      <c r="P1358" s="46">
        <f>TotalFix[[#This Row],[Confirmed activ. 3 (ILE03)]]*60</f>
        <v>140.04</v>
      </c>
      <c r="Q1358" s="24">
        <v>1</v>
      </c>
      <c r="R1358" s="21" t="s">
        <v>66</v>
      </c>
      <c r="S1358" s="21" t="s">
        <v>67</v>
      </c>
    </row>
    <row r="1359" spans="1:19" s="21" customFormat="1" x14ac:dyDescent="0.35">
      <c r="A1359" s="26">
        <v>1537718</v>
      </c>
      <c r="B1359" s="53">
        <v>411581</v>
      </c>
      <c r="C1359" s="26">
        <f>VLOOKUP(TotalFix[[#This Row],[Order]],'Total Fix by SS'!B:C,2,0)</f>
        <v>222</v>
      </c>
      <c r="D1359" s="21" t="s">
        <v>109</v>
      </c>
      <c r="E1359" s="21" t="s">
        <v>82</v>
      </c>
      <c r="F1359" s="21" t="s">
        <v>83</v>
      </c>
      <c r="G1359" s="21" t="s">
        <v>90</v>
      </c>
      <c r="H1359" s="21" t="s">
        <v>84</v>
      </c>
      <c r="I1359" s="21" t="s">
        <v>110</v>
      </c>
      <c r="J1359" s="22">
        <v>43668</v>
      </c>
      <c r="K1359" s="23">
        <v>0.76505787037036999</v>
      </c>
      <c r="L1359" s="22">
        <v>43668</v>
      </c>
      <c r="M1359" s="23">
        <v>0.99821759259259002</v>
      </c>
      <c r="N1359" s="25">
        <v>2.798</v>
      </c>
      <c r="O1359" s="21" t="s">
        <v>77</v>
      </c>
      <c r="P1359" s="46">
        <f>TotalFix[[#This Row],[Confirmed activ. 3 (ILE03)]]*60</f>
        <v>167.88</v>
      </c>
      <c r="Q1359" s="24">
        <v>5</v>
      </c>
      <c r="R1359" s="21" t="s">
        <v>66</v>
      </c>
      <c r="S1359" s="21" t="s">
        <v>67</v>
      </c>
    </row>
    <row r="1360" spans="1:19" s="21" customFormat="1" x14ac:dyDescent="0.35">
      <c r="A1360" s="26">
        <v>1538316</v>
      </c>
      <c r="B1360" s="53">
        <v>411581</v>
      </c>
      <c r="C1360" s="26">
        <f>VLOOKUP(TotalFix[[#This Row],[Order]],'Total Fix by SS'!B:C,2,0)</f>
        <v>222</v>
      </c>
      <c r="D1360" s="21" t="s">
        <v>59</v>
      </c>
      <c r="E1360" s="21" t="s">
        <v>60</v>
      </c>
      <c r="F1360" s="21" t="s">
        <v>61</v>
      </c>
      <c r="G1360" s="21" t="s">
        <v>62</v>
      </c>
      <c r="H1360" s="21" t="s">
        <v>63</v>
      </c>
      <c r="I1360" s="21" t="s">
        <v>64</v>
      </c>
      <c r="J1360" s="22">
        <v>43657</v>
      </c>
      <c r="K1360" s="23">
        <v>0.43722222222222001</v>
      </c>
      <c r="L1360" s="22">
        <v>43657</v>
      </c>
      <c r="M1360" s="23">
        <v>0.47753472222221999</v>
      </c>
      <c r="N1360" s="25">
        <v>29.033000000000001</v>
      </c>
      <c r="O1360" s="21" t="s">
        <v>66</v>
      </c>
      <c r="P1360" s="46">
        <f>TotalFix[[#This Row],[Confirmed activ. 3 (ILE03)]]</f>
        <v>29.033000000000001</v>
      </c>
      <c r="Q1360" s="24">
        <v>20</v>
      </c>
      <c r="R1360" s="21" t="s">
        <v>66</v>
      </c>
      <c r="S1360" s="21" t="s">
        <v>67</v>
      </c>
    </row>
    <row r="1361" spans="1:19" s="21" customFormat="1" x14ac:dyDescent="0.35">
      <c r="A1361" s="26">
        <v>1538316</v>
      </c>
      <c r="B1361" s="53">
        <v>411581</v>
      </c>
      <c r="C1361" s="26">
        <f>VLOOKUP(TotalFix[[#This Row],[Order]],'Total Fix by SS'!B:C,2,0)</f>
        <v>222</v>
      </c>
      <c r="D1361" s="21" t="s">
        <v>59</v>
      </c>
      <c r="E1361" s="21" t="s">
        <v>68</v>
      </c>
      <c r="F1361" s="21" t="s">
        <v>69</v>
      </c>
      <c r="G1361" s="21" t="s">
        <v>62</v>
      </c>
      <c r="H1361" s="21" t="s">
        <v>70</v>
      </c>
      <c r="I1361" s="21" t="s">
        <v>71</v>
      </c>
      <c r="J1361" s="22">
        <v>43657</v>
      </c>
      <c r="K1361" s="23">
        <v>0.51019675925926</v>
      </c>
      <c r="L1361" s="22">
        <v>43657</v>
      </c>
      <c r="M1361" s="23">
        <v>0.51019675925926</v>
      </c>
      <c r="N1361" s="24">
        <v>30</v>
      </c>
      <c r="O1361" s="21" t="s">
        <v>66</v>
      </c>
      <c r="P1361" s="46">
        <f>TotalFix[[#This Row],[Confirmed activ. 3 (ILE03)]]</f>
        <v>30</v>
      </c>
      <c r="Q1361" s="24">
        <v>30</v>
      </c>
      <c r="R1361" s="21" t="s">
        <v>66</v>
      </c>
      <c r="S1361" s="21" t="s">
        <v>72</v>
      </c>
    </row>
    <row r="1362" spans="1:19" s="21" customFormat="1" x14ac:dyDescent="0.35">
      <c r="A1362" s="26">
        <v>1538316</v>
      </c>
      <c r="B1362" s="53">
        <v>411581</v>
      </c>
      <c r="C1362" s="26">
        <f>VLOOKUP(TotalFix[[#This Row],[Order]],'Total Fix by SS'!B:C,2,0)</f>
        <v>222</v>
      </c>
      <c r="D1362" s="21" t="s">
        <v>59</v>
      </c>
      <c r="E1362" s="21" t="s">
        <v>73</v>
      </c>
      <c r="F1362" s="21" t="s">
        <v>61</v>
      </c>
      <c r="G1362" s="21" t="s">
        <v>62</v>
      </c>
      <c r="H1362" s="21" t="s">
        <v>63</v>
      </c>
      <c r="I1362" s="21" t="s">
        <v>74</v>
      </c>
      <c r="J1362" s="22">
        <v>43660</v>
      </c>
      <c r="K1362" s="23">
        <v>0.33880787037037002</v>
      </c>
      <c r="L1362" s="22">
        <v>43660</v>
      </c>
      <c r="M1362" s="23">
        <v>0.67153935185184999</v>
      </c>
      <c r="N1362" s="25">
        <v>480.29300000000001</v>
      </c>
      <c r="O1362" s="21" t="s">
        <v>66</v>
      </c>
      <c r="P1362" s="46">
        <f>TotalFix[[#This Row],[Confirmed activ. 3 (ILE03)]]</f>
        <v>480.29300000000001</v>
      </c>
      <c r="Q1362" s="24">
        <v>200</v>
      </c>
      <c r="R1362" s="21" t="s">
        <v>66</v>
      </c>
      <c r="S1362" s="21" t="s">
        <v>67</v>
      </c>
    </row>
    <row r="1363" spans="1:19" s="21" customFormat="1" x14ac:dyDescent="0.35">
      <c r="A1363" s="26">
        <v>1538316</v>
      </c>
      <c r="B1363" s="53">
        <v>411581</v>
      </c>
      <c r="C1363" s="26">
        <f>VLOOKUP(TotalFix[[#This Row],[Order]],'Total Fix by SS'!B:C,2,0)</f>
        <v>222</v>
      </c>
      <c r="D1363" s="21" t="s">
        <v>59</v>
      </c>
      <c r="E1363" s="21" t="s">
        <v>75</v>
      </c>
      <c r="F1363" s="21" t="s">
        <v>61</v>
      </c>
      <c r="G1363" s="21" t="s">
        <v>62</v>
      </c>
      <c r="H1363" s="21" t="s">
        <v>63</v>
      </c>
      <c r="I1363" s="21" t="s">
        <v>76</v>
      </c>
      <c r="J1363" s="22">
        <v>43662</v>
      </c>
      <c r="K1363" s="23">
        <v>0.32841435185184997</v>
      </c>
      <c r="L1363" s="22">
        <v>43668</v>
      </c>
      <c r="M1363" s="23">
        <v>0.52982638888889</v>
      </c>
      <c r="N1363" s="25">
        <v>24.968</v>
      </c>
      <c r="O1363" s="21" t="s">
        <v>77</v>
      </c>
      <c r="P1363" s="46">
        <f>TotalFix[[#This Row],[Confirmed activ. 3 (ILE03)]]*60</f>
        <v>1498.08</v>
      </c>
      <c r="Q1363" s="24">
        <v>500</v>
      </c>
      <c r="R1363" s="21" t="s">
        <v>66</v>
      </c>
      <c r="S1363" s="21" t="s">
        <v>67</v>
      </c>
    </row>
    <row r="1364" spans="1:19" s="21" customFormat="1" x14ac:dyDescent="0.35">
      <c r="A1364" s="26">
        <v>1538316</v>
      </c>
      <c r="B1364" s="53">
        <v>411581</v>
      </c>
      <c r="C1364" s="26">
        <f>VLOOKUP(TotalFix[[#This Row],[Order]],'Total Fix by SS'!B:C,2,0)</f>
        <v>222</v>
      </c>
      <c r="D1364" s="21" t="s">
        <v>59</v>
      </c>
      <c r="E1364" s="21" t="s">
        <v>78</v>
      </c>
      <c r="F1364" s="21" t="s">
        <v>69</v>
      </c>
      <c r="G1364" s="21" t="s">
        <v>62</v>
      </c>
      <c r="H1364" s="21" t="s">
        <v>70</v>
      </c>
      <c r="I1364" s="21" t="s">
        <v>79</v>
      </c>
      <c r="J1364" s="22">
        <v>43668</v>
      </c>
      <c r="K1364" s="23">
        <v>0.69265046296295996</v>
      </c>
      <c r="L1364" s="22">
        <v>43668</v>
      </c>
      <c r="M1364" s="23">
        <v>0.69265046296295996</v>
      </c>
      <c r="N1364" s="24">
        <v>20</v>
      </c>
      <c r="O1364" s="21" t="s">
        <v>66</v>
      </c>
      <c r="P1364" s="46">
        <f>TotalFix[[#This Row],[Confirmed activ. 3 (ILE03)]]</f>
        <v>20</v>
      </c>
      <c r="Q1364" s="24">
        <v>20</v>
      </c>
      <c r="R1364" s="21" t="s">
        <v>66</v>
      </c>
      <c r="S1364" s="21" t="s">
        <v>72</v>
      </c>
    </row>
    <row r="1365" spans="1:19" s="21" customFormat="1" x14ac:dyDescent="0.35">
      <c r="A1365" s="26">
        <v>1538316</v>
      </c>
      <c r="B1365" s="53">
        <v>411581</v>
      </c>
      <c r="C1365" s="26">
        <f>VLOOKUP(TotalFix[[#This Row],[Order]],'Total Fix by SS'!B:C,2,0)</f>
        <v>222</v>
      </c>
      <c r="D1365" s="21" t="s">
        <v>59</v>
      </c>
      <c r="E1365" s="21" t="s">
        <v>80</v>
      </c>
      <c r="F1365" s="21" t="s">
        <v>69</v>
      </c>
      <c r="G1365" s="21" t="s">
        <v>62</v>
      </c>
      <c r="H1365" s="21" t="s">
        <v>70</v>
      </c>
      <c r="I1365" s="21" t="s">
        <v>81</v>
      </c>
      <c r="J1365" s="22">
        <v>43668</v>
      </c>
      <c r="K1365" s="23">
        <v>0.69271990740740996</v>
      </c>
      <c r="L1365" s="22">
        <v>43668</v>
      </c>
      <c r="M1365" s="23">
        <v>0.69271990740740996</v>
      </c>
      <c r="N1365" s="24">
        <v>20</v>
      </c>
      <c r="O1365" s="21" t="s">
        <v>66</v>
      </c>
      <c r="P1365" s="46">
        <f>TotalFix[[#This Row],[Confirmed activ. 3 (ILE03)]]</f>
        <v>20</v>
      </c>
      <c r="Q1365" s="24">
        <v>20</v>
      </c>
      <c r="R1365" s="21" t="s">
        <v>66</v>
      </c>
      <c r="S1365" s="21" t="s">
        <v>72</v>
      </c>
    </row>
    <row r="1366" spans="1:19" s="21" customFormat="1" x14ac:dyDescent="0.35">
      <c r="A1366" s="26">
        <v>1538316</v>
      </c>
      <c r="B1366" s="53">
        <v>411581</v>
      </c>
      <c r="C1366" s="26">
        <f>VLOOKUP(TotalFix[[#This Row],[Order]],'Total Fix by SS'!B:C,2,0)</f>
        <v>222</v>
      </c>
      <c r="D1366" s="21" t="s">
        <v>59</v>
      </c>
      <c r="E1366" s="21" t="s">
        <v>82</v>
      </c>
      <c r="F1366" s="21" t="s">
        <v>83</v>
      </c>
      <c r="G1366" s="21" t="s">
        <v>62</v>
      </c>
      <c r="H1366" s="21" t="s">
        <v>84</v>
      </c>
      <c r="I1366" s="21" t="s">
        <v>84</v>
      </c>
      <c r="J1366" s="22">
        <v>43669</v>
      </c>
      <c r="K1366" s="23">
        <v>9.4907407406999997E-4</v>
      </c>
      <c r="L1366" s="22">
        <v>43669</v>
      </c>
      <c r="M1366" s="23">
        <v>0.74790509259258997</v>
      </c>
      <c r="N1366" s="25">
        <v>8.5340000000000007</v>
      </c>
      <c r="O1366" s="21" t="s">
        <v>77</v>
      </c>
      <c r="P1366" s="46">
        <f>TotalFix[[#This Row],[Confirmed activ. 3 (ILE03)]]*60</f>
        <v>512.04000000000008</v>
      </c>
      <c r="Q1366" s="24">
        <v>450</v>
      </c>
      <c r="R1366" s="21" t="s">
        <v>66</v>
      </c>
      <c r="S1366" s="21" t="s">
        <v>67</v>
      </c>
    </row>
    <row r="1367" spans="1:19" s="21" customFormat="1" x14ac:dyDescent="0.35">
      <c r="A1367" s="26">
        <v>1538316</v>
      </c>
      <c r="B1367" s="53">
        <v>411581</v>
      </c>
      <c r="C1367" s="26">
        <f>VLOOKUP(TotalFix[[#This Row],[Order]],'Total Fix by SS'!B:C,2,0)</f>
        <v>222</v>
      </c>
      <c r="D1367" s="21" t="s">
        <v>59</v>
      </c>
      <c r="E1367" s="21" t="s">
        <v>85</v>
      </c>
      <c r="F1367" s="21" t="s">
        <v>86</v>
      </c>
      <c r="G1367" s="21" t="s">
        <v>62</v>
      </c>
      <c r="H1367" s="21" t="s">
        <v>87</v>
      </c>
      <c r="I1367" s="21" t="s">
        <v>87</v>
      </c>
      <c r="J1367" s="22">
        <v>43670</v>
      </c>
      <c r="K1367" s="23">
        <v>0.43894675925926002</v>
      </c>
      <c r="L1367" s="22">
        <v>43670</v>
      </c>
      <c r="M1367" s="23">
        <v>0.43894675925926002</v>
      </c>
      <c r="N1367" s="24">
        <v>20</v>
      </c>
      <c r="O1367" s="21" t="s">
        <v>66</v>
      </c>
      <c r="P1367" s="46">
        <f>TotalFix[[#This Row],[Confirmed activ. 3 (ILE03)]]</f>
        <v>20</v>
      </c>
      <c r="Q1367" s="24">
        <v>20</v>
      </c>
      <c r="R1367" s="21" t="s">
        <v>66</v>
      </c>
      <c r="S1367" s="21" t="s">
        <v>72</v>
      </c>
    </row>
    <row r="1368" spans="1:19" s="21" customFormat="1" x14ac:dyDescent="0.35">
      <c r="A1368" s="26">
        <v>1538316</v>
      </c>
      <c r="B1368" s="53">
        <v>411581</v>
      </c>
      <c r="C1368" s="26">
        <f>VLOOKUP(TotalFix[[#This Row],[Order]],'Total Fix by SS'!B:C,2,0)</f>
        <v>222</v>
      </c>
      <c r="D1368" s="21" t="s">
        <v>59</v>
      </c>
      <c r="E1368" s="21" t="s">
        <v>88</v>
      </c>
      <c r="F1368" s="21" t="s">
        <v>89</v>
      </c>
      <c r="G1368" s="21" t="s">
        <v>90</v>
      </c>
      <c r="H1368" s="21" t="s">
        <v>91</v>
      </c>
      <c r="I1368" s="21" t="s">
        <v>92</v>
      </c>
      <c r="J1368" s="22"/>
      <c r="K1368" s="23">
        <v>0</v>
      </c>
      <c r="L1368" s="22"/>
      <c r="M1368" s="23">
        <v>0</v>
      </c>
      <c r="N1368" s="25">
        <v>0</v>
      </c>
      <c r="O1368" s="21" t="s">
        <v>93</v>
      </c>
      <c r="P1368" s="46"/>
      <c r="Q1368" s="24">
        <v>0</v>
      </c>
      <c r="R1368" s="21" t="s">
        <v>66</v>
      </c>
      <c r="S1368" s="21" t="s">
        <v>94</v>
      </c>
    </row>
    <row r="1369" spans="1:19" s="21" customFormat="1" x14ac:dyDescent="0.35">
      <c r="A1369" s="26">
        <v>1538316</v>
      </c>
      <c r="B1369" s="53">
        <v>411581</v>
      </c>
      <c r="C1369" s="26">
        <f>VLOOKUP(TotalFix[[#This Row],[Order]],'Total Fix by SS'!B:C,2,0)</f>
        <v>222</v>
      </c>
      <c r="D1369" s="21" t="s">
        <v>59</v>
      </c>
      <c r="E1369" s="21" t="s">
        <v>95</v>
      </c>
      <c r="F1369" s="21" t="s">
        <v>61</v>
      </c>
      <c r="G1369" s="21" t="s">
        <v>62</v>
      </c>
      <c r="H1369" s="21" t="s">
        <v>63</v>
      </c>
      <c r="I1369" s="21" t="s">
        <v>96</v>
      </c>
      <c r="J1369" s="22">
        <v>43675</v>
      </c>
      <c r="K1369" s="23">
        <v>0.57158564814815005</v>
      </c>
      <c r="L1369" s="22">
        <v>43675</v>
      </c>
      <c r="M1369" s="23">
        <v>0.66800925925926002</v>
      </c>
      <c r="N1369" s="25">
        <v>19.617000000000001</v>
      </c>
      <c r="O1369" s="21" t="s">
        <v>66</v>
      </c>
      <c r="P1369" s="46">
        <f>TotalFix[[#This Row],[Confirmed activ. 3 (ILE03)]]</f>
        <v>19.617000000000001</v>
      </c>
      <c r="Q1369" s="24">
        <v>40</v>
      </c>
      <c r="R1369" s="21" t="s">
        <v>66</v>
      </c>
      <c r="S1369" s="21" t="s">
        <v>67</v>
      </c>
    </row>
    <row r="1370" spans="1:19" s="21" customFormat="1" x14ac:dyDescent="0.35">
      <c r="A1370" s="26">
        <v>1538316</v>
      </c>
      <c r="B1370" s="53">
        <v>411581</v>
      </c>
      <c r="C1370" s="26">
        <f>VLOOKUP(TotalFix[[#This Row],[Order]],'Total Fix by SS'!B:C,2,0)</f>
        <v>222</v>
      </c>
      <c r="D1370" s="21" t="s">
        <v>59</v>
      </c>
      <c r="E1370" s="21" t="s">
        <v>97</v>
      </c>
      <c r="F1370" s="21" t="s">
        <v>69</v>
      </c>
      <c r="G1370" s="21" t="s">
        <v>62</v>
      </c>
      <c r="H1370" s="21" t="s">
        <v>70</v>
      </c>
      <c r="I1370" s="21" t="s">
        <v>98</v>
      </c>
      <c r="J1370" s="22">
        <v>43676</v>
      </c>
      <c r="K1370" s="23">
        <v>0.74341435185185001</v>
      </c>
      <c r="L1370" s="22">
        <v>43676</v>
      </c>
      <c r="M1370" s="23">
        <v>0.74341435185185001</v>
      </c>
      <c r="N1370" s="24">
        <v>20</v>
      </c>
      <c r="O1370" s="21" t="s">
        <v>66</v>
      </c>
      <c r="P1370" s="46">
        <f>TotalFix[[#This Row],[Confirmed activ. 3 (ILE03)]]</f>
        <v>20</v>
      </c>
      <c r="Q1370" s="24">
        <v>20</v>
      </c>
      <c r="R1370" s="21" t="s">
        <v>66</v>
      </c>
      <c r="S1370" s="21" t="s">
        <v>72</v>
      </c>
    </row>
    <row r="1371" spans="1:19" s="21" customFormat="1" x14ac:dyDescent="0.35">
      <c r="A1371" s="26">
        <v>1538316</v>
      </c>
      <c r="B1371" s="53">
        <v>411581</v>
      </c>
      <c r="C1371" s="26">
        <f>VLOOKUP(TotalFix[[#This Row],[Order]],'Total Fix by SS'!B:C,2,0)</f>
        <v>222</v>
      </c>
      <c r="D1371" s="21" t="s">
        <v>59</v>
      </c>
      <c r="E1371" s="21" t="s">
        <v>99</v>
      </c>
      <c r="F1371" s="21" t="s">
        <v>69</v>
      </c>
      <c r="G1371" s="21" t="s">
        <v>62</v>
      </c>
      <c r="H1371" s="21" t="s">
        <v>70</v>
      </c>
      <c r="I1371" s="21" t="s">
        <v>100</v>
      </c>
      <c r="J1371" s="22">
        <v>43676</v>
      </c>
      <c r="K1371" s="23">
        <v>0.74351851851852002</v>
      </c>
      <c r="L1371" s="22">
        <v>43676</v>
      </c>
      <c r="M1371" s="23">
        <v>0.74351851851852002</v>
      </c>
      <c r="N1371" s="24">
        <v>50</v>
      </c>
      <c r="O1371" s="21" t="s">
        <v>66</v>
      </c>
      <c r="P1371" s="46">
        <f>TotalFix[[#This Row],[Confirmed activ. 3 (ILE03)]]</f>
        <v>50</v>
      </c>
      <c r="Q1371" s="24">
        <v>50</v>
      </c>
      <c r="R1371" s="21" t="s">
        <v>66</v>
      </c>
      <c r="S1371" s="21" t="s">
        <v>72</v>
      </c>
    </row>
    <row r="1372" spans="1:19" s="21" customFormat="1" x14ac:dyDescent="0.35">
      <c r="A1372" s="26">
        <v>1538316</v>
      </c>
      <c r="B1372" s="53">
        <v>411581</v>
      </c>
      <c r="C1372" s="26">
        <f>VLOOKUP(TotalFix[[#This Row],[Order]],'Total Fix by SS'!B:C,2,0)</f>
        <v>222</v>
      </c>
      <c r="D1372" s="21" t="s">
        <v>59</v>
      </c>
      <c r="E1372" s="21" t="s">
        <v>101</v>
      </c>
      <c r="F1372" s="21" t="s">
        <v>102</v>
      </c>
      <c r="G1372" s="21" t="s">
        <v>62</v>
      </c>
      <c r="H1372" s="21" t="s">
        <v>100</v>
      </c>
      <c r="I1372" s="21" t="s">
        <v>103</v>
      </c>
      <c r="J1372" s="22">
        <v>43678</v>
      </c>
      <c r="K1372" s="23">
        <v>0.40946759259259002</v>
      </c>
      <c r="L1372" s="22">
        <v>43678</v>
      </c>
      <c r="M1372" s="23">
        <v>0.40946759259259002</v>
      </c>
      <c r="N1372" s="24">
        <v>10</v>
      </c>
      <c r="O1372" s="21" t="s">
        <v>66</v>
      </c>
      <c r="P1372" s="46">
        <f>TotalFix[[#This Row],[Confirmed activ. 3 (ILE03)]]</f>
        <v>10</v>
      </c>
      <c r="Q1372" s="24">
        <v>10</v>
      </c>
      <c r="R1372" s="21" t="s">
        <v>66</v>
      </c>
      <c r="S1372" s="21" t="s">
        <v>72</v>
      </c>
    </row>
    <row r="1373" spans="1:19" s="21" customFormat="1" x14ac:dyDescent="0.35">
      <c r="A1373" s="26">
        <v>1538316</v>
      </c>
      <c r="B1373" s="53">
        <v>411581</v>
      </c>
      <c r="C1373" s="26">
        <f>VLOOKUP(TotalFix[[#This Row],[Order]],'Total Fix by SS'!B:C,2,0)</f>
        <v>222</v>
      </c>
      <c r="D1373" s="21" t="s">
        <v>59</v>
      </c>
      <c r="E1373" s="21" t="s">
        <v>104</v>
      </c>
      <c r="F1373" s="21" t="s">
        <v>102</v>
      </c>
      <c r="G1373" s="21" t="s">
        <v>105</v>
      </c>
      <c r="H1373" s="21" t="s">
        <v>100</v>
      </c>
      <c r="I1373" s="21" t="s">
        <v>106</v>
      </c>
      <c r="J1373" s="22">
        <v>43678</v>
      </c>
      <c r="K1373" s="23">
        <v>0.41223379629630003</v>
      </c>
      <c r="L1373" s="22">
        <v>43678</v>
      </c>
      <c r="M1373" s="23">
        <v>0.41223379629630003</v>
      </c>
      <c r="N1373" s="24">
        <v>10</v>
      </c>
      <c r="O1373" s="21" t="s">
        <v>66</v>
      </c>
      <c r="P1373" s="46">
        <f>TotalFix[[#This Row],[Confirmed activ. 3 (ILE03)]]</f>
        <v>10</v>
      </c>
      <c r="Q1373" s="24">
        <v>10</v>
      </c>
      <c r="R1373" s="21" t="s">
        <v>66</v>
      </c>
      <c r="S1373" s="21" t="s">
        <v>72</v>
      </c>
    </row>
    <row r="1374" spans="1:19" s="21" customFormat="1" x14ac:dyDescent="0.35">
      <c r="A1374" s="26">
        <v>1538316</v>
      </c>
      <c r="B1374" s="53">
        <v>411581</v>
      </c>
      <c r="C1374" s="26">
        <f>VLOOKUP(TotalFix[[#This Row],[Order]],'Total Fix by SS'!B:C,2,0)</f>
        <v>222</v>
      </c>
      <c r="D1374" s="21" t="s">
        <v>107</v>
      </c>
      <c r="E1374" s="21" t="s">
        <v>60</v>
      </c>
      <c r="F1374" s="21" t="s">
        <v>61</v>
      </c>
      <c r="G1374" s="21" t="s">
        <v>90</v>
      </c>
      <c r="H1374" s="21" t="s">
        <v>63</v>
      </c>
      <c r="I1374" s="21" t="s">
        <v>108</v>
      </c>
      <c r="J1374" s="22">
        <v>43661</v>
      </c>
      <c r="K1374" s="23">
        <v>0.50763888888888997</v>
      </c>
      <c r="L1374" s="22">
        <v>43668</v>
      </c>
      <c r="M1374" s="23">
        <v>0.41947916666667001</v>
      </c>
      <c r="N1374" s="25">
        <v>14.021000000000001</v>
      </c>
      <c r="O1374" s="21" t="s">
        <v>77</v>
      </c>
      <c r="P1374" s="46">
        <f>TotalFix[[#This Row],[Confirmed activ. 3 (ILE03)]]*60</f>
        <v>841.26</v>
      </c>
      <c r="Q1374" s="24">
        <v>1</v>
      </c>
      <c r="R1374" s="21" t="s">
        <v>66</v>
      </c>
      <c r="S1374" s="21" t="s">
        <v>67</v>
      </c>
    </row>
    <row r="1375" spans="1:19" s="21" customFormat="1" x14ac:dyDescent="0.35">
      <c r="A1375" s="26">
        <v>1538316</v>
      </c>
      <c r="B1375" s="53">
        <v>411581</v>
      </c>
      <c r="C1375" s="26">
        <f>VLOOKUP(TotalFix[[#This Row],[Order]],'Total Fix by SS'!B:C,2,0)</f>
        <v>222</v>
      </c>
      <c r="D1375" s="21" t="s">
        <v>109</v>
      </c>
      <c r="E1375" s="21" t="s">
        <v>82</v>
      </c>
      <c r="F1375" s="21" t="s">
        <v>83</v>
      </c>
      <c r="G1375" s="21" t="s">
        <v>90</v>
      </c>
      <c r="H1375" s="21" t="s">
        <v>84</v>
      </c>
      <c r="I1375" s="21" t="s">
        <v>110</v>
      </c>
      <c r="J1375" s="22">
        <v>43668</v>
      </c>
      <c r="K1375" s="23">
        <v>0.76505787037036999</v>
      </c>
      <c r="L1375" s="22">
        <v>43668</v>
      </c>
      <c r="M1375" s="23">
        <v>0.99821759259259002</v>
      </c>
      <c r="N1375" s="25">
        <v>2.798</v>
      </c>
      <c r="O1375" s="21" t="s">
        <v>77</v>
      </c>
      <c r="P1375" s="46">
        <f>TotalFix[[#This Row],[Confirmed activ. 3 (ILE03)]]*60</f>
        <v>167.88</v>
      </c>
      <c r="Q1375" s="24">
        <v>5</v>
      </c>
      <c r="R1375" s="21" t="s">
        <v>66</v>
      </c>
      <c r="S1375" s="21" t="s">
        <v>67</v>
      </c>
    </row>
    <row r="1376" spans="1:19" s="21" customFormat="1" x14ac:dyDescent="0.35">
      <c r="A1376" s="26">
        <v>1538678</v>
      </c>
      <c r="B1376" s="53">
        <v>411581</v>
      </c>
      <c r="C1376" s="26">
        <f>VLOOKUP(TotalFix[[#This Row],[Order]],'Total Fix by SS'!B:C,2,0)</f>
        <v>223</v>
      </c>
      <c r="D1376" s="21" t="s">
        <v>59</v>
      </c>
      <c r="E1376" s="21" t="s">
        <v>60</v>
      </c>
      <c r="F1376" s="21" t="s">
        <v>61</v>
      </c>
      <c r="G1376" s="21" t="s">
        <v>62</v>
      </c>
      <c r="H1376" s="21" t="s">
        <v>63</v>
      </c>
      <c r="I1376" s="21" t="s">
        <v>64</v>
      </c>
      <c r="J1376" s="22">
        <v>43663</v>
      </c>
      <c r="K1376" s="23">
        <v>0.35165509259258998</v>
      </c>
      <c r="L1376" s="22">
        <v>43663</v>
      </c>
      <c r="M1376" s="23">
        <v>0.51677083333332996</v>
      </c>
      <c r="N1376" s="25">
        <v>1.323</v>
      </c>
      <c r="O1376" s="21" t="s">
        <v>77</v>
      </c>
      <c r="P1376" s="46">
        <f>TotalFix[[#This Row],[Confirmed activ. 3 (ILE03)]]*60</f>
        <v>79.38</v>
      </c>
      <c r="Q1376" s="24">
        <v>20</v>
      </c>
      <c r="R1376" s="21" t="s">
        <v>66</v>
      </c>
      <c r="S1376" s="21" t="s">
        <v>67</v>
      </c>
    </row>
    <row r="1377" spans="1:19" s="21" customFormat="1" x14ac:dyDescent="0.35">
      <c r="A1377" s="26">
        <v>1538678</v>
      </c>
      <c r="B1377" s="53">
        <v>411581</v>
      </c>
      <c r="C1377" s="26">
        <f>VLOOKUP(TotalFix[[#This Row],[Order]],'Total Fix by SS'!B:C,2,0)</f>
        <v>223</v>
      </c>
      <c r="D1377" s="21" t="s">
        <v>59</v>
      </c>
      <c r="E1377" s="21" t="s">
        <v>68</v>
      </c>
      <c r="F1377" s="21" t="s">
        <v>69</v>
      </c>
      <c r="G1377" s="21" t="s">
        <v>62</v>
      </c>
      <c r="H1377" s="21" t="s">
        <v>70</v>
      </c>
      <c r="I1377" s="21" t="s">
        <v>71</v>
      </c>
      <c r="J1377" s="22">
        <v>43663</v>
      </c>
      <c r="K1377" s="23">
        <v>0.57248842592592997</v>
      </c>
      <c r="L1377" s="22">
        <v>43663</v>
      </c>
      <c r="M1377" s="23">
        <v>0.57248842592592997</v>
      </c>
      <c r="N1377" s="24">
        <v>30</v>
      </c>
      <c r="O1377" s="21" t="s">
        <v>66</v>
      </c>
      <c r="P1377" s="46">
        <f>TotalFix[[#This Row],[Confirmed activ. 3 (ILE03)]]</f>
        <v>30</v>
      </c>
      <c r="Q1377" s="24">
        <v>30</v>
      </c>
      <c r="R1377" s="21" t="s">
        <v>66</v>
      </c>
      <c r="S1377" s="21" t="s">
        <v>72</v>
      </c>
    </row>
    <row r="1378" spans="1:19" s="21" customFormat="1" x14ac:dyDescent="0.35">
      <c r="A1378" s="26">
        <v>1538678</v>
      </c>
      <c r="B1378" s="53">
        <v>411581</v>
      </c>
      <c r="C1378" s="26">
        <f>VLOOKUP(TotalFix[[#This Row],[Order]],'Total Fix by SS'!B:C,2,0)</f>
        <v>223</v>
      </c>
      <c r="D1378" s="21" t="s">
        <v>59</v>
      </c>
      <c r="E1378" s="21" t="s">
        <v>73</v>
      </c>
      <c r="F1378" s="21" t="s">
        <v>61</v>
      </c>
      <c r="G1378" s="21" t="s">
        <v>62</v>
      </c>
      <c r="H1378" s="21" t="s">
        <v>63</v>
      </c>
      <c r="I1378" s="21" t="s">
        <v>74</v>
      </c>
      <c r="J1378" s="22">
        <v>43669</v>
      </c>
      <c r="K1378" s="23">
        <v>0.32774305555555999</v>
      </c>
      <c r="L1378" s="22">
        <v>43669</v>
      </c>
      <c r="M1378" s="23">
        <v>0.74611111111110995</v>
      </c>
      <c r="N1378" s="25">
        <v>19.748000000000001</v>
      </c>
      <c r="O1378" s="21" t="s">
        <v>77</v>
      </c>
      <c r="P1378" s="46">
        <f>TotalFix[[#This Row],[Confirmed activ. 3 (ILE03)]]*60</f>
        <v>1184.8800000000001</v>
      </c>
      <c r="Q1378" s="24">
        <v>200</v>
      </c>
      <c r="R1378" s="21" t="s">
        <v>66</v>
      </c>
      <c r="S1378" s="21" t="s">
        <v>67</v>
      </c>
    </row>
    <row r="1379" spans="1:19" s="21" customFormat="1" x14ac:dyDescent="0.35">
      <c r="A1379" s="26">
        <v>1538678</v>
      </c>
      <c r="B1379" s="53">
        <v>411581</v>
      </c>
      <c r="C1379" s="26">
        <f>VLOOKUP(TotalFix[[#This Row],[Order]],'Total Fix by SS'!B:C,2,0)</f>
        <v>223</v>
      </c>
      <c r="D1379" s="21" t="s">
        <v>59</v>
      </c>
      <c r="E1379" s="21" t="s">
        <v>75</v>
      </c>
      <c r="F1379" s="21" t="s">
        <v>61</v>
      </c>
      <c r="G1379" s="21" t="s">
        <v>62</v>
      </c>
      <c r="H1379" s="21" t="s">
        <v>63</v>
      </c>
      <c r="I1379" s="21" t="s">
        <v>76</v>
      </c>
      <c r="J1379" s="22">
        <v>43670</v>
      </c>
      <c r="K1379" s="23">
        <v>0.31351851851851997</v>
      </c>
      <c r="L1379" s="22">
        <v>43670</v>
      </c>
      <c r="M1379" s="23">
        <v>0.74076388888889</v>
      </c>
      <c r="N1379" s="25">
        <v>10.254</v>
      </c>
      <c r="O1379" s="21" t="s">
        <v>77</v>
      </c>
      <c r="P1379" s="46">
        <f>TotalFix[[#This Row],[Confirmed activ. 3 (ILE03)]]*60</f>
        <v>615.24</v>
      </c>
      <c r="Q1379" s="24">
        <v>500</v>
      </c>
      <c r="R1379" s="21" t="s">
        <v>66</v>
      </c>
      <c r="S1379" s="21" t="s">
        <v>67</v>
      </c>
    </row>
    <row r="1380" spans="1:19" s="21" customFormat="1" x14ac:dyDescent="0.35">
      <c r="A1380" s="26">
        <v>1538678</v>
      </c>
      <c r="B1380" s="53">
        <v>411581</v>
      </c>
      <c r="C1380" s="26">
        <f>VLOOKUP(TotalFix[[#This Row],[Order]],'Total Fix by SS'!B:C,2,0)</f>
        <v>223</v>
      </c>
      <c r="D1380" s="21" t="s">
        <v>59</v>
      </c>
      <c r="E1380" s="21" t="s">
        <v>78</v>
      </c>
      <c r="F1380" s="21" t="s">
        <v>69</v>
      </c>
      <c r="G1380" s="21" t="s">
        <v>62</v>
      </c>
      <c r="H1380" s="21" t="s">
        <v>70</v>
      </c>
      <c r="I1380" s="21" t="s">
        <v>79</v>
      </c>
      <c r="J1380" s="22">
        <v>43671</v>
      </c>
      <c r="K1380" s="23">
        <v>0.63457175925926002</v>
      </c>
      <c r="L1380" s="22">
        <v>43671</v>
      </c>
      <c r="M1380" s="23">
        <v>0.63457175925926002</v>
      </c>
      <c r="N1380" s="24">
        <v>20</v>
      </c>
      <c r="O1380" s="21" t="s">
        <v>66</v>
      </c>
      <c r="P1380" s="46">
        <f>TotalFix[[#This Row],[Confirmed activ. 3 (ILE03)]]</f>
        <v>20</v>
      </c>
      <c r="Q1380" s="24">
        <v>20</v>
      </c>
      <c r="R1380" s="21" t="s">
        <v>66</v>
      </c>
      <c r="S1380" s="21" t="s">
        <v>72</v>
      </c>
    </row>
    <row r="1381" spans="1:19" s="21" customFormat="1" x14ac:dyDescent="0.35">
      <c r="A1381" s="26">
        <v>1538678</v>
      </c>
      <c r="B1381" s="53">
        <v>411581</v>
      </c>
      <c r="C1381" s="26">
        <f>VLOOKUP(TotalFix[[#This Row],[Order]],'Total Fix by SS'!B:C,2,0)</f>
        <v>223</v>
      </c>
      <c r="D1381" s="21" t="s">
        <v>59</v>
      </c>
      <c r="E1381" s="21" t="s">
        <v>80</v>
      </c>
      <c r="F1381" s="21" t="s">
        <v>69</v>
      </c>
      <c r="G1381" s="21" t="s">
        <v>62</v>
      </c>
      <c r="H1381" s="21" t="s">
        <v>70</v>
      </c>
      <c r="I1381" s="21" t="s">
        <v>81</v>
      </c>
      <c r="J1381" s="22">
        <v>43671</v>
      </c>
      <c r="K1381" s="23">
        <v>0.63465277777777995</v>
      </c>
      <c r="L1381" s="22">
        <v>43671</v>
      </c>
      <c r="M1381" s="23">
        <v>0.63465277777777995</v>
      </c>
      <c r="N1381" s="24">
        <v>20</v>
      </c>
      <c r="O1381" s="21" t="s">
        <v>66</v>
      </c>
      <c r="P1381" s="46">
        <f>TotalFix[[#This Row],[Confirmed activ. 3 (ILE03)]]</f>
        <v>20</v>
      </c>
      <c r="Q1381" s="24">
        <v>20</v>
      </c>
      <c r="R1381" s="21" t="s">
        <v>66</v>
      </c>
      <c r="S1381" s="21" t="s">
        <v>72</v>
      </c>
    </row>
    <row r="1382" spans="1:19" s="21" customFormat="1" x14ac:dyDescent="0.35">
      <c r="A1382" s="26">
        <v>1538678</v>
      </c>
      <c r="B1382" s="53">
        <v>411581</v>
      </c>
      <c r="C1382" s="26">
        <f>VLOOKUP(TotalFix[[#This Row],[Order]],'Total Fix by SS'!B:C,2,0)</f>
        <v>223</v>
      </c>
      <c r="D1382" s="21" t="s">
        <v>59</v>
      </c>
      <c r="E1382" s="21" t="s">
        <v>82</v>
      </c>
      <c r="F1382" s="21" t="s">
        <v>83</v>
      </c>
      <c r="G1382" s="21" t="s">
        <v>62</v>
      </c>
      <c r="H1382" s="21" t="s">
        <v>84</v>
      </c>
      <c r="I1382" s="21" t="s">
        <v>84</v>
      </c>
      <c r="J1382" s="22">
        <v>43671</v>
      </c>
      <c r="K1382" s="23">
        <v>0.64733796296295998</v>
      </c>
      <c r="L1382" s="22">
        <v>43671</v>
      </c>
      <c r="M1382" s="23">
        <v>0.95510416666666997</v>
      </c>
      <c r="N1382" s="25">
        <v>7.3860000000000001</v>
      </c>
      <c r="O1382" s="21" t="s">
        <v>77</v>
      </c>
      <c r="P1382" s="46">
        <f>TotalFix[[#This Row],[Confirmed activ. 3 (ILE03)]]*60</f>
        <v>443.16</v>
      </c>
      <c r="Q1382" s="24">
        <v>450</v>
      </c>
      <c r="R1382" s="21" t="s">
        <v>66</v>
      </c>
      <c r="S1382" s="21" t="s">
        <v>67</v>
      </c>
    </row>
    <row r="1383" spans="1:19" s="21" customFormat="1" x14ac:dyDescent="0.35">
      <c r="A1383" s="26">
        <v>1538678</v>
      </c>
      <c r="B1383" s="53">
        <v>411581</v>
      </c>
      <c r="C1383" s="26">
        <f>VLOOKUP(TotalFix[[#This Row],[Order]],'Total Fix by SS'!B:C,2,0)</f>
        <v>223</v>
      </c>
      <c r="D1383" s="21" t="s">
        <v>59</v>
      </c>
      <c r="E1383" s="21" t="s">
        <v>85</v>
      </c>
      <c r="F1383" s="21" t="s">
        <v>86</v>
      </c>
      <c r="G1383" s="21" t="s">
        <v>62</v>
      </c>
      <c r="H1383" s="21" t="s">
        <v>87</v>
      </c>
      <c r="I1383" s="21" t="s">
        <v>87</v>
      </c>
      <c r="J1383" s="22">
        <v>43675</v>
      </c>
      <c r="K1383" s="23">
        <v>0.34283564814814999</v>
      </c>
      <c r="L1383" s="22">
        <v>43675</v>
      </c>
      <c r="M1383" s="23">
        <v>0.34283564814814999</v>
      </c>
      <c r="N1383" s="24">
        <v>20</v>
      </c>
      <c r="O1383" s="21" t="s">
        <v>66</v>
      </c>
      <c r="P1383" s="46">
        <f>TotalFix[[#This Row],[Confirmed activ. 3 (ILE03)]]</f>
        <v>20</v>
      </c>
      <c r="Q1383" s="24">
        <v>20</v>
      </c>
      <c r="R1383" s="21" t="s">
        <v>66</v>
      </c>
      <c r="S1383" s="21" t="s">
        <v>72</v>
      </c>
    </row>
    <row r="1384" spans="1:19" s="21" customFormat="1" x14ac:dyDescent="0.35">
      <c r="A1384" s="26">
        <v>1538678</v>
      </c>
      <c r="B1384" s="53">
        <v>411581</v>
      </c>
      <c r="C1384" s="26">
        <f>VLOOKUP(TotalFix[[#This Row],[Order]],'Total Fix by SS'!B:C,2,0)</f>
        <v>223</v>
      </c>
      <c r="D1384" s="21" t="s">
        <v>59</v>
      </c>
      <c r="E1384" s="21" t="s">
        <v>88</v>
      </c>
      <c r="F1384" s="21" t="s">
        <v>89</v>
      </c>
      <c r="G1384" s="21" t="s">
        <v>90</v>
      </c>
      <c r="H1384" s="21" t="s">
        <v>91</v>
      </c>
      <c r="I1384" s="21" t="s">
        <v>92</v>
      </c>
      <c r="J1384" s="22"/>
      <c r="K1384" s="23">
        <v>0</v>
      </c>
      <c r="L1384" s="22"/>
      <c r="M1384" s="23">
        <v>0</v>
      </c>
      <c r="N1384" s="25">
        <v>0</v>
      </c>
      <c r="O1384" s="21" t="s">
        <v>93</v>
      </c>
      <c r="P1384" s="46"/>
      <c r="Q1384" s="24">
        <v>0</v>
      </c>
      <c r="R1384" s="21" t="s">
        <v>66</v>
      </c>
      <c r="S1384" s="21" t="s">
        <v>94</v>
      </c>
    </row>
    <row r="1385" spans="1:19" s="21" customFormat="1" x14ac:dyDescent="0.35">
      <c r="A1385" s="26">
        <v>1538678</v>
      </c>
      <c r="B1385" s="53">
        <v>411581</v>
      </c>
      <c r="C1385" s="26">
        <f>VLOOKUP(TotalFix[[#This Row],[Order]],'Total Fix by SS'!B:C,2,0)</f>
        <v>223</v>
      </c>
      <c r="D1385" s="21" t="s">
        <v>59</v>
      </c>
      <c r="E1385" s="21" t="s">
        <v>95</v>
      </c>
      <c r="F1385" s="21" t="s">
        <v>61</v>
      </c>
      <c r="G1385" s="21" t="s">
        <v>62</v>
      </c>
      <c r="H1385" s="21" t="s">
        <v>63</v>
      </c>
      <c r="I1385" s="21" t="s">
        <v>96</v>
      </c>
      <c r="J1385" s="22">
        <v>43677</v>
      </c>
      <c r="K1385" s="23">
        <v>0.44658564814814999</v>
      </c>
      <c r="L1385" s="22">
        <v>43677</v>
      </c>
      <c r="M1385" s="23">
        <v>0.52905092592592995</v>
      </c>
      <c r="N1385" s="25">
        <v>20.716999999999999</v>
      </c>
      <c r="O1385" s="21" t="s">
        <v>66</v>
      </c>
      <c r="P1385" s="46">
        <f>TotalFix[[#This Row],[Confirmed activ. 3 (ILE03)]]</f>
        <v>20.716999999999999</v>
      </c>
      <c r="Q1385" s="24">
        <v>40</v>
      </c>
      <c r="R1385" s="21" t="s">
        <v>66</v>
      </c>
      <c r="S1385" s="21" t="s">
        <v>67</v>
      </c>
    </row>
    <row r="1386" spans="1:19" s="21" customFormat="1" x14ac:dyDescent="0.35">
      <c r="A1386" s="26">
        <v>1538678</v>
      </c>
      <c r="B1386" s="53">
        <v>411581</v>
      </c>
      <c r="C1386" s="26">
        <f>VLOOKUP(TotalFix[[#This Row],[Order]],'Total Fix by SS'!B:C,2,0)</f>
        <v>223</v>
      </c>
      <c r="D1386" s="21" t="s">
        <v>59</v>
      </c>
      <c r="E1386" s="21" t="s">
        <v>97</v>
      </c>
      <c r="F1386" s="21" t="s">
        <v>69</v>
      </c>
      <c r="G1386" s="21" t="s">
        <v>62</v>
      </c>
      <c r="H1386" s="21" t="s">
        <v>70</v>
      </c>
      <c r="I1386" s="21" t="s">
        <v>98</v>
      </c>
      <c r="J1386" s="22">
        <v>43678</v>
      </c>
      <c r="K1386" s="23">
        <v>0.60035879629629996</v>
      </c>
      <c r="L1386" s="22">
        <v>43678</v>
      </c>
      <c r="M1386" s="23">
        <v>0.60035879629629996</v>
      </c>
      <c r="N1386" s="24">
        <v>20</v>
      </c>
      <c r="O1386" s="21" t="s">
        <v>66</v>
      </c>
      <c r="P1386" s="46">
        <f>TotalFix[[#This Row],[Confirmed activ. 3 (ILE03)]]</f>
        <v>20</v>
      </c>
      <c r="Q1386" s="24">
        <v>20</v>
      </c>
      <c r="R1386" s="21" t="s">
        <v>66</v>
      </c>
      <c r="S1386" s="21" t="s">
        <v>72</v>
      </c>
    </row>
    <row r="1387" spans="1:19" s="21" customFormat="1" x14ac:dyDescent="0.35">
      <c r="A1387" s="26">
        <v>1538678</v>
      </c>
      <c r="B1387" s="53">
        <v>411581</v>
      </c>
      <c r="C1387" s="26">
        <f>VLOOKUP(TotalFix[[#This Row],[Order]],'Total Fix by SS'!B:C,2,0)</f>
        <v>223</v>
      </c>
      <c r="D1387" s="21" t="s">
        <v>59</v>
      </c>
      <c r="E1387" s="21" t="s">
        <v>99</v>
      </c>
      <c r="F1387" s="21" t="s">
        <v>69</v>
      </c>
      <c r="G1387" s="21" t="s">
        <v>62</v>
      </c>
      <c r="H1387" s="21" t="s">
        <v>70</v>
      </c>
      <c r="I1387" s="21" t="s">
        <v>100</v>
      </c>
      <c r="J1387" s="22">
        <v>43678</v>
      </c>
      <c r="K1387" s="23">
        <v>0.60049768518518998</v>
      </c>
      <c r="L1387" s="22">
        <v>43678</v>
      </c>
      <c r="M1387" s="23">
        <v>0.60049768518518998</v>
      </c>
      <c r="N1387" s="24">
        <v>50</v>
      </c>
      <c r="O1387" s="21" t="s">
        <v>66</v>
      </c>
      <c r="P1387" s="46">
        <f>TotalFix[[#This Row],[Confirmed activ. 3 (ILE03)]]</f>
        <v>50</v>
      </c>
      <c r="Q1387" s="24">
        <v>50</v>
      </c>
      <c r="R1387" s="21" t="s">
        <v>66</v>
      </c>
      <c r="S1387" s="21" t="s">
        <v>72</v>
      </c>
    </row>
    <row r="1388" spans="1:19" s="21" customFormat="1" x14ac:dyDescent="0.35">
      <c r="A1388" s="26">
        <v>1538678</v>
      </c>
      <c r="B1388" s="53">
        <v>411581</v>
      </c>
      <c r="C1388" s="26">
        <f>VLOOKUP(TotalFix[[#This Row],[Order]],'Total Fix by SS'!B:C,2,0)</f>
        <v>223</v>
      </c>
      <c r="D1388" s="21" t="s">
        <v>59</v>
      </c>
      <c r="E1388" s="21" t="s">
        <v>101</v>
      </c>
      <c r="F1388" s="21" t="s">
        <v>102</v>
      </c>
      <c r="G1388" s="21" t="s">
        <v>62</v>
      </c>
      <c r="H1388" s="21" t="s">
        <v>100</v>
      </c>
      <c r="I1388" s="21" t="s">
        <v>103</v>
      </c>
      <c r="J1388" s="22">
        <v>43678</v>
      </c>
      <c r="K1388" s="23">
        <v>0.60057870370370003</v>
      </c>
      <c r="L1388" s="22">
        <v>43678</v>
      </c>
      <c r="M1388" s="23">
        <v>0.60057870370370003</v>
      </c>
      <c r="N1388" s="24">
        <v>10</v>
      </c>
      <c r="O1388" s="21" t="s">
        <v>66</v>
      </c>
      <c r="P1388" s="46">
        <f>TotalFix[[#This Row],[Confirmed activ. 3 (ILE03)]]</f>
        <v>10</v>
      </c>
      <c r="Q1388" s="24">
        <v>10</v>
      </c>
      <c r="R1388" s="21" t="s">
        <v>66</v>
      </c>
      <c r="S1388" s="21" t="s">
        <v>72</v>
      </c>
    </row>
    <row r="1389" spans="1:19" s="21" customFormat="1" x14ac:dyDescent="0.35">
      <c r="A1389" s="26">
        <v>1538678</v>
      </c>
      <c r="B1389" s="53">
        <v>411581</v>
      </c>
      <c r="C1389" s="26">
        <f>VLOOKUP(TotalFix[[#This Row],[Order]],'Total Fix by SS'!B:C,2,0)</f>
        <v>223</v>
      </c>
      <c r="D1389" s="21" t="s">
        <v>59</v>
      </c>
      <c r="E1389" s="21" t="s">
        <v>104</v>
      </c>
      <c r="F1389" s="21" t="s">
        <v>102</v>
      </c>
      <c r="G1389" s="21" t="s">
        <v>105</v>
      </c>
      <c r="H1389" s="21" t="s">
        <v>100</v>
      </c>
      <c r="I1389" s="21" t="s">
        <v>106</v>
      </c>
      <c r="J1389" s="22">
        <v>43678</v>
      </c>
      <c r="K1389" s="23">
        <v>0.64195601851852002</v>
      </c>
      <c r="L1389" s="22">
        <v>43678</v>
      </c>
      <c r="M1389" s="23">
        <v>0.64195601851852002</v>
      </c>
      <c r="N1389" s="24">
        <v>10</v>
      </c>
      <c r="O1389" s="21" t="s">
        <v>66</v>
      </c>
      <c r="P1389" s="46">
        <f>TotalFix[[#This Row],[Confirmed activ. 3 (ILE03)]]</f>
        <v>10</v>
      </c>
      <c r="Q1389" s="24">
        <v>10</v>
      </c>
      <c r="R1389" s="21" t="s">
        <v>66</v>
      </c>
      <c r="S1389" s="21" t="s">
        <v>72</v>
      </c>
    </row>
    <row r="1390" spans="1:19" s="21" customFormat="1" x14ac:dyDescent="0.35">
      <c r="A1390" s="26">
        <v>1538678</v>
      </c>
      <c r="B1390" s="53">
        <v>411581</v>
      </c>
      <c r="C1390" s="26">
        <f>VLOOKUP(TotalFix[[#This Row],[Order]],'Total Fix by SS'!B:C,2,0)</f>
        <v>223</v>
      </c>
      <c r="D1390" s="21" t="s">
        <v>107</v>
      </c>
      <c r="E1390" s="21" t="s">
        <v>60</v>
      </c>
      <c r="F1390" s="21" t="s">
        <v>61</v>
      </c>
      <c r="G1390" s="21" t="s">
        <v>90</v>
      </c>
      <c r="H1390" s="21" t="s">
        <v>63</v>
      </c>
      <c r="I1390" s="21" t="s">
        <v>108</v>
      </c>
      <c r="J1390" s="22"/>
      <c r="K1390" s="23">
        <v>0</v>
      </c>
      <c r="L1390" s="22"/>
      <c r="M1390" s="23">
        <v>0</v>
      </c>
      <c r="N1390" s="25">
        <v>0</v>
      </c>
      <c r="O1390" s="21" t="s">
        <v>93</v>
      </c>
      <c r="P1390" s="46"/>
      <c r="Q1390" s="24">
        <v>1</v>
      </c>
      <c r="R1390" s="21" t="s">
        <v>66</v>
      </c>
      <c r="S1390" s="21" t="s">
        <v>94</v>
      </c>
    </row>
    <row r="1391" spans="1:19" s="21" customFormat="1" x14ac:dyDescent="0.35">
      <c r="A1391" s="26">
        <v>1538678</v>
      </c>
      <c r="B1391" s="53">
        <v>411581</v>
      </c>
      <c r="C1391" s="26">
        <f>VLOOKUP(TotalFix[[#This Row],[Order]],'Total Fix by SS'!B:C,2,0)</f>
        <v>223</v>
      </c>
      <c r="D1391" s="21" t="s">
        <v>109</v>
      </c>
      <c r="E1391" s="21" t="s">
        <v>82</v>
      </c>
      <c r="F1391" s="21" t="s">
        <v>83</v>
      </c>
      <c r="G1391" s="21" t="s">
        <v>90</v>
      </c>
      <c r="H1391" s="21" t="s">
        <v>84</v>
      </c>
      <c r="I1391" s="21" t="s">
        <v>110</v>
      </c>
      <c r="J1391" s="22"/>
      <c r="K1391" s="23">
        <v>0</v>
      </c>
      <c r="L1391" s="22"/>
      <c r="M1391" s="23">
        <v>0</v>
      </c>
      <c r="N1391" s="25">
        <v>0</v>
      </c>
      <c r="O1391" s="21" t="s">
        <v>93</v>
      </c>
      <c r="P1391" s="46"/>
      <c r="Q1391" s="24">
        <v>5</v>
      </c>
      <c r="R1391" s="21" t="s">
        <v>66</v>
      </c>
      <c r="S1391" s="21" t="s">
        <v>94</v>
      </c>
    </row>
    <row r="1392" spans="1:19" s="21" customFormat="1" x14ac:dyDescent="0.35">
      <c r="A1392" s="26">
        <v>1538679</v>
      </c>
      <c r="B1392" s="53">
        <v>411581</v>
      </c>
      <c r="C1392" s="26">
        <f>VLOOKUP(TotalFix[[#This Row],[Order]],'Total Fix by SS'!B:C,2,0)</f>
        <v>223</v>
      </c>
      <c r="D1392" s="21" t="s">
        <v>59</v>
      </c>
      <c r="E1392" s="21" t="s">
        <v>60</v>
      </c>
      <c r="F1392" s="21" t="s">
        <v>61</v>
      </c>
      <c r="G1392" s="21" t="s">
        <v>62</v>
      </c>
      <c r="H1392" s="21" t="s">
        <v>63</v>
      </c>
      <c r="I1392" s="21" t="s">
        <v>64</v>
      </c>
      <c r="J1392" s="22">
        <v>43664</v>
      </c>
      <c r="K1392" s="23">
        <v>0.52189814814815005</v>
      </c>
      <c r="L1392" s="22">
        <v>43664</v>
      </c>
      <c r="M1392" s="23">
        <v>0.54471064814814996</v>
      </c>
      <c r="N1392" s="25">
        <v>11.4</v>
      </c>
      <c r="O1392" s="21" t="s">
        <v>66</v>
      </c>
      <c r="P1392" s="46">
        <f>TotalFix[[#This Row],[Confirmed activ. 3 (ILE03)]]</f>
        <v>11.4</v>
      </c>
      <c r="Q1392" s="24">
        <v>20</v>
      </c>
      <c r="R1392" s="21" t="s">
        <v>66</v>
      </c>
      <c r="S1392" s="21" t="s">
        <v>67</v>
      </c>
    </row>
    <row r="1393" spans="1:19" s="21" customFormat="1" x14ac:dyDescent="0.35">
      <c r="A1393" s="26">
        <v>1538679</v>
      </c>
      <c r="B1393" s="53">
        <v>411581</v>
      </c>
      <c r="C1393" s="26">
        <f>VLOOKUP(TotalFix[[#This Row],[Order]],'Total Fix by SS'!B:C,2,0)</f>
        <v>223</v>
      </c>
      <c r="D1393" s="21" t="s">
        <v>59</v>
      </c>
      <c r="E1393" s="21" t="s">
        <v>68</v>
      </c>
      <c r="F1393" s="21" t="s">
        <v>69</v>
      </c>
      <c r="G1393" s="21" t="s">
        <v>62</v>
      </c>
      <c r="H1393" s="21" t="s">
        <v>70</v>
      </c>
      <c r="I1393" s="21" t="s">
        <v>71</v>
      </c>
      <c r="J1393" s="22">
        <v>43664</v>
      </c>
      <c r="K1393" s="23">
        <v>0.56011574074074</v>
      </c>
      <c r="L1393" s="22">
        <v>43664</v>
      </c>
      <c r="M1393" s="23">
        <v>0.56011574074074</v>
      </c>
      <c r="N1393" s="24">
        <v>30</v>
      </c>
      <c r="O1393" s="21" t="s">
        <v>66</v>
      </c>
      <c r="P1393" s="46">
        <f>TotalFix[[#This Row],[Confirmed activ. 3 (ILE03)]]</f>
        <v>30</v>
      </c>
      <c r="Q1393" s="24">
        <v>30</v>
      </c>
      <c r="R1393" s="21" t="s">
        <v>66</v>
      </c>
      <c r="S1393" s="21" t="s">
        <v>72</v>
      </c>
    </row>
    <row r="1394" spans="1:19" s="21" customFormat="1" x14ac:dyDescent="0.35">
      <c r="A1394" s="26">
        <v>1538679</v>
      </c>
      <c r="B1394" s="53">
        <v>411581</v>
      </c>
      <c r="C1394" s="26">
        <f>VLOOKUP(TotalFix[[#This Row],[Order]],'Total Fix by SS'!B:C,2,0)</f>
        <v>223</v>
      </c>
      <c r="D1394" s="21" t="s">
        <v>59</v>
      </c>
      <c r="E1394" s="21" t="s">
        <v>73</v>
      </c>
      <c r="F1394" s="21" t="s">
        <v>61</v>
      </c>
      <c r="G1394" s="21" t="s">
        <v>62</v>
      </c>
      <c r="H1394" s="21" t="s">
        <v>63</v>
      </c>
      <c r="I1394" s="21" t="s">
        <v>74</v>
      </c>
      <c r="J1394" s="22">
        <v>43667</v>
      </c>
      <c r="K1394" s="23">
        <v>0.32133101851851997</v>
      </c>
      <c r="L1394" s="22">
        <v>43667</v>
      </c>
      <c r="M1394" s="23">
        <v>0.66290509259259001</v>
      </c>
      <c r="N1394" s="25">
        <v>8.1980000000000004</v>
      </c>
      <c r="O1394" s="21" t="s">
        <v>77</v>
      </c>
      <c r="P1394" s="46">
        <f>TotalFix[[#This Row],[Confirmed activ. 3 (ILE03)]]*60</f>
        <v>491.88</v>
      </c>
      <c r="Q1394" s="24">
        <v>200</v>
      </c>
      <c r="R1394" s="21" t="s">
        <v>66</v>
      </c>
      <c r="S1394" s="21" t="s">
        <v>67</v>
      </c>
    </row>
    <row r="1395" spans="1:19" s="21" customFormat="1" x14ac:dyDescent="0.35">
      <c r="A1395" s="26">
        <v>1538679</v>
      </c>
      <c r="B1395" s="53">
        <v>411581</v>
      </c>
      <c r="C1395" s="26">
        <f>VLOOKUP(TotalFix[[#This Row],[Order]],'Total Fix by SS'!B:C,2,0)</f>
        <v>223</v>
      </c>
      <c r="D1395" s="21" t="s">
        <v>59</v>
      </c>
      <c r="E1395" s="21" t="s">
        <v>75</v>
      </c>
      <c r="F1395" s="21" t="s">
        <v>61</v>
      </c>
      <c r="G1395" s="21" t="s">
        <v>62</v>
      </c>
      <c r="H1395" s="21" t="s">
        <v>63</v>
      </c>
      <c r="I1395" s="21" t="s">
        <v>76</v>
      </c>
      <c r="J1395" s="22">
        <v>43670</v>
      </c>
      <c r="K1395" s="23">
        <v>0.32365740740741</v>
      </c>
      <c r="L1395" s="22">
        <v>43671</v>
      </c>
      <c r="M1395" s="23">
        <v>0.62806712962962996</v>
      </c>
      <c r="N1395" s="25">
        <v>13.4</v>
      </c>
      <c r="O1395" s="21" t="s">
        <v>77</v>
      </c>
      <c r="P1395" s="46">
        <f>TotalFix[[#This Row],[Confirmed activ. 3 (ILE03)]]*60</f>
        <v>804</v>
      </c>
      <c r="Q1395" s="24">
        <v>500</v>
      </c>
      <c r="R1395" s="21" t="s">
        <v>66</v>
      </c>
      <c r="S1395" s="21" t="s">
        <v>67</v>
      </c>
    </row>
    <row r="1396" spans="1:19" s="21" customFormat="1" x14ac:dyDescent="0.35">
      <c r="A1396" s="26">
        <v>1538679</v>
      </c>
      <c r="B1396" s="53">
        <v>411581</v>
      </c>
      <c r="C1396" s="26">
        <f>VLOOKUP(TotalFix[[#This Row],[Order]],'Total Fix by SS'!B:C,2,0)</f>
        <v>223</v>
      </c>
      <c r="D1396" s="21" t="s">
        <v>59</v>
      </c>
      <c r="E1396" s="21" t="s">
        <v>78</v>
      </c>
      <c r="F1396" s="21" t="s">
        <v>69</v>
      </c>
      <c r="G1396" s="21" t="s">
        <v>62</v>
      </c>
      <c r="H1396" s="21" t="s">
        <v>70</v>
      </c>
      <c r="I1396" s="21" t="s">
        <v>79</v>
      </c>
      <c r="J1396" s="22">
        <v>43671</v>
      </c>
      <c r="K1396" s="23">
        <v>0.65902777777777999</v>
      </c>
      <c r="L1396" s="22">
        <v>43671</v>
      </c>
      <c r="M1396" s="23">
        <v>0.65902777777777999</v>
      </c>
      <c r="N1396" s="24">
        <v>20</v>
      </c>
      <c r="O1396" s="21" t="s">
        <v>66</v>
      </c>
      <c r="P1396" s="46">
        <f>TotalFix[[#This Row],[Confirmed activ. 3 (ILE03)]]</f>
        <v>20</v>
      </c>
      <c r="Q1396" s="24">
        <v>20</v>
      </c>
      <c r="R1396" s="21" t="s">
        <v>66</v>
      </c>
      <c r="S1396" s="21" t="s">
        <v>72</v>
      </c>
    </row>
    <row r="1397" spans="1:19" s="21" customFormat="1" x14ac:dyDescent="0.35">
      <c r="A1397" s="26">
        <v>1538679</v>
      </c>
      <c r="B1397" s="53">
        <v>411581</v>
      </c>
      <c r="C1397" s="26">
        <f>VLOOKUP(TotalFix[[#This Row],[Order]],'Total Fix by SS'!B:C,2,0)</f>
        <v>223</v>
      </c>
      <c r="D1397" s="21" t="s">
        <v>59</v>
      </c>
      <c r="E1397" s="21" t="s">
        <v>80</v>
      </c>
      <c r="F1397" s="21" t="s">
        <v>69</v>
      </c>
      <c r="G1397" s="21" t="s">
        <v>62</v>
      </c>
      <c r="H1397" s="21" t="s">
        <v>70</v>
      </c>
      <c r="I1397" s="21" t="s">
        <v>81</v>
      </c>
      <c r="J1397" s="22">
        <v>43671</v>
      </c>
      <c r="K1397" s="23">
        <v>0.65910879629630004</v>
      </c>
      <c r="L1397" s="22">
        <v>43671</v>
      </c>
      <c r="M1397" s="23">
        <v>0.65910879629630004</v>
      </c>
      <c r="N1397" s="24">
        <v>20</v>
      </c>
      <c r="O1397" s="21" t="s">
        <v>66</v>
      </c>
      <c r="P1397" s="46">
        <f>TotalFix[[#This Row],[Confirmed activ. 3 (ILE03)]]</f>
        <v>20</v>
      </c>
      <c r="Q1397" s="24">
        <v>20</v>
      </c>
      <c r="R1397" s="21" t="s">
        <v>66</v>
      </c>
      <c r="S1397" s="21" t="s">
        <v>72</v>
      </c>
    </row>
    <row r="1398" spans="1:19" s="21" customFormat="1" x14ac:dyDescent="0.35">
      <c r="A1398" s="26">
        <v>1538679</v>
      </c>
      <c r="B1398" s="53">
        <v>411581</v>
      </c>
      <c r="C1398" s="26">
        <f>VLOOKUP(TotalFix[[#This Row],[Order]],'Total Fix by SS'!B:C,2,0)</f>
        <v>223</v>
      </c>
      <c r="D1398" s="21" t="s">
        <v>59</v>
      </c>
      <c r="E1398" s="21" t="s">
        <v>82</v>
      </c>
      <c r="F1398" s="21" t="s">
        <v>83</v>
      </c>
      <c r="G1398" s="21" t="s">
        <v>62</v>
      </c>
      <c r="H1398" s="21" t="s">
        <v>84</v>
      </c>
      <c r="I1398" s="21" t="s">
        <v>84</v>
      </c>
      <c r="J1398" s="22">
        <v>43671</v>
      </c>
      <c r="K1398" s="23">
        <v>0.95467592592592998</v>
      </c>
      <c r="L1398" s="22">
        <v>43674</v>
      </c>
      <c r="M1398" s="23">
        <v>0.55268518518519005</v>
      </c>
      <c r="N1398" s="25">
        <v>230.74700000000001</v>
      </c>
      <c r="O1398" s="21" t="s">
        <v>66</v>
      </c>
      <c r="P1398" s="46">
        <f>TotalFix[[#This Row],[Confirmed activ. 3 (ILE03)]]</f>
        <v>230.74700000000001</v>
      </c>
      <c r="Q1398" s="24">
        <v>450</v>
      </c>
      <c r="R1398" s="21" t="s">
        <v>66</v>
      </c>
      <c r="S1398" s="21" t="s">
        <v>67</v>
      </c>
    </row>
    <row r="1399" spans="1:19" s="21" customFormat="1" x14ac:dyDescent="0.35">
      <c r="A1399" s="26">
        <v>1538679</v>
      </c>
      <c r="B1399" s="53">
        <v>411581</v>
      </c>
      <c r="C1399" s="26">
        <f>VLOOKUP(TotalFix[[#This Row],[Order]],'Total Fix by SS'!B:C,2,0)</f>
        <v>223</v>
      </c>
      <c r="D1399" s="21" t="s">
        <v>59</v>
      </c>
      <c r="E1399" s="21" t="s">
        <v>85</v>
      </c>
      <c r="F1399" s="21" t="s">
        <v>86</v>
      </c>
      <c r="G1399" s="21" t="s">
        <v>62</v>
      </c>
      <c r="H1399" s="21" t="s">
        <v>87</v>
      </c>
      <c r="I1399" s="21" t="s">
        <v>87</v>
      </c>
      <c r="J1399" s="22">
        <v>43675</v>
      </c>
      <c r="K1399" s="23">
        <v>0.34296296296296003</v>
      </c>
      <c r="L1399" s="22">
        <v>43675</v>
      </c>
      <c r="M1399" s="23">
        <v>0.34296296296296003</v>
      </c>
      <c r="N1399" s="24">
        <v>20</v>
      </c>
      <c r="O1399" s="21" t="s">
        <v>66</v>
      </c>
      <c r="P1399" s="46">
        <f>TotalFix[[#This Row],[Confirmed activ. 3 (ILE03)]]</f>
        <v>20</v>
      </c>
      <c r="Q1399" s="24">
        <v>20</v>
      </c>
      <c r="R1399" s="21" t="s">
        <v>66</v>
      </c>
      <c r="S1399" s="21" t="s">
        <v>72</v>
      </c>
    </row>
    <row r="1400" spans="1:19" s="21" customFormat="1" x14ac:dyDescent="0.35">
      <c r="A1400" s="26">
        <v>1538679</v>
      </c>
      <c r="B1400" s="53">
        <v>411581</v>
      </c>
      <c r="C1400" s="26">
        <f>VLOOKUP(TotalFix[[#This Row],[Order]],'Total Fix by SS'!B:C,2,0)</f>
        <v>223</v>
      </c>
      <c r="D1400" s="21" t="s">
        <v>59</v>
      </c>
      <c r="E1400" s="21" t="s">
        <v>88</v>
      </c>
      <c r="F1400" s="21" t="s">
        <v>89</v>
      </c>
      <c r="G1400" s="21" t="s">
        <v>90</v>
      </c>
      <c r="H1400" s="21" t="s">
        <v>91</v>
      </c>
      <c r="I1400" s="21" t="s">
        <v>92</v>
      </c>
      <c r="J1400" s="22"/>
      <c r="K1400" s="23">
        <v>0</v>
      </c>
      <c r="L1400" s="22"/>
      <c r="M1400" s="23">
        <v>0</v>
      </c>
      <c r="N1400" s="25">
        <v>0</v>
      </c>
      <c r="O1400" s="21" t="s">
        <v>93</v>
      </c>
      <c r="P1400" s="46"/>
      <c r="Q1400" s="24">
        <v>0</v>
      </c>
      <c r="R1400" s="21" t="s">
        <v>66</v>
      </c>
      <c r="S1400" s="21" t="s">
        <v>94</v>
      </c>
    </row>
    <row r="1401" spans="1:19" s="21" customFormat="1" x14ac:dyDescent="0.35">
      <c r="A1401" s="26">
        <v>1538679</v>
      </c>
      <c r="B1401" s="53">
        <v>411581</v>
      </c>
      <c r="C1401" s="26">
        <f>VLOOKUP(TotalFix[[#This Row],[Order]],'Total Fix by SS'!B:C,2,0)</f>
        <v>223</v>
      </c>
      <c r="D1401" s="21" t="s">
        <v>59</v>
      </c>
      <c r="E1401" s="21" t="s">
        <v>95</v>
      </c>
      <c r="F1401" s="21" t="s">
        <v>61</v>
      </c>
      <c r="G1401" s="21" t="s">
        <v>62</v>
      </c>
      <c r="H1401" s="21" t="s">
        <v>63</v>
      </c>
      <c r="I1401" s="21" t="s">
        <v>96</v>
      </c>
      <c r="J1401" s="22">
        <v>43677</v>
      </c>
      <c r="K1401" s="23">
        <v>0.44817129629629998</v>
      </c>
      <c r="L1401" s="22">
        <v>43677</v>
      </c>
      <c r="M1401" s="23">
        <v>0.52905092592592995</v>
      </c>
      <c r="N1401" s="25">
        <v>19.417000000000002</v>
      </c>
      <c r="O1401" s="21" t="s">
        <v>66</v>
      </c>
      <c r="P1401" s="46">
        <f>TotalFix[[#This Row],[Confirmed activ. 3 (ILE03)]]</f>
        <v>19.417000000000002</v>
      </c>
      <c r="Q1401" s="24">
        <v>40</v>
      </c>
      <c r="R1401" s="21" t="s">
        <v>66</v>
      </c>
      <c r="S1401" s="21" t="s">
        <v>67</v>
      </c>
    </row>
    <row r="1402" spans="1:19" s="21" customFormat="1" x14ac:dyDescent="0.35">
      <c r="A1402" s="26">
        <v>1538679</v>
      </c>
      <c r="B1402" s="53">
        <v>411581</v>
      </c>
      <c r="C1402" s="26">
        <f>VLOOKUP(TotalFix[[#This Row],[Order]],'Total Fix by SS'!B:C,2,0)</f>
        <v>223</v>
      </c>
      <c r="D1402" s="21" t="s">
        <v>59</v>
      </c>
      <c r="E1402" s="21" t="s">
        <v>97</v>
      </c>
      <c r="F1402" s="21" t="s">
        <v>69</v>
      </c>
      <c r="G1402" s="21" t="s">
        <v>62</v>
      </c>
      <c r="H1402" s="21" t="s">
        <v>70</v>
      </c>
      <c r="I1402" s="21" t="s">
        <v>98</v>
      </c>
      <c r="J1402" s="22">
        <v>43678</v>
      </c>
      <c r="K1402" s="23">
        <v>0.60068287037037005</v>
      </c>
      <c r="L1402" s="22">
        <v>43678</v>
      </c>
      <c r="M1402" s="23">
        <v>0.60068287037037005</v>
      </c>
      <c r="N1402" s="24">
        <v>20</v>
      </c>
      <c r="O1402" s="21" t="s">
        <v>66</v>
      </c>
      <c r="P1402" s="46">
        <f>TotalFix[[#This Row],[Confirmed activ. 3 (ILE03)]]</f>
        <v>20</v>
      </c>
      <c r="Q1402" s="24">
        <v>20</v>
      </c>
      <c r="R1402" s="21" t="s">
        <v>66</v>
      </c>
      <c r="S1402" s="21" t="s">
        <v>72</v>
      </c>
    </row>
    <row r="1403" spans="1:19" s="21" customFormat="1" x14ac:dyDescent="0.35">
      <c r="A1403" s="26">
        <v>1538679</v>
      </c>
      <c r="B1403" s="53">
        <v>411581</v>
      </c>
      <c r="C1403" s="26">
        <f>VLOOKUP(TotalFix[[#This Row],[Order]],'Total Fix by SS'!B:C,2,0)</f>
        <v>223</v>
      </c>
      <c r="D1403" s="21" t="s">
        <v>59</v>
      </c>
      <c r="E1403" s="21" t="s">
        <v>99</v>
      </c>
      <c r="F1403" s="21" t="s">
        <v>69</v>
      </c>
      <c r="G1403" s="21" t="s">
        <v>62</v>
      </c>
      <c r="H1403" s="21" t="s">
        <v>70</v>
      </c>
      <c r="I1403" s="21" t="s">
        <v>100</v>
      </c>
      <c r="J1403" s="22">
        <v>43678</v>
      </c>
      <c r="K1403" s="23">
        <v>0.60077546296296003</v>
      </c>
      <c r="L1403" s="22">
        <v>43678</v>
      </c>
      <c r="M1403" s="23">
        <v>0.60077546296296003</v>
      </c>
      <c r="N1403" s="24">
        <v>50</v>
      </c>
      <c r="O1403" s="21" t="s">
        <v>66</v>
      </c>
      <c r="P1403" s="46">
        <f>TotalFix[[#This Row],[Confirmed activ. 3 (ILE03)]]</f>
        <v>50</v>
      </c>
      <c r="Q1403" s="24">
        <v>50</v>
      </c>
      <c r="R1403" s="21" t="s">
        <v>66</v>
      </c>
      <c r="S1403" s="21" t="s">
        <v>72</v>
      </c>
    </row>
    <row r="1404" spans="1:19" s="21" customFormat="1" x14ac:dyDescent="0.35">
      <c r="A1404" s="26">
        <v>1538679</v>
      </c>
      <c r="B1404" s="53">
        <v>411581</v>
      </c>
      <c r="C1404" s="26">
        <f>VLOOKUP(TotalFix[[#This Row],[Order]],'Total Fix by SS'!B:C,2,0)</f>
        <v>223</v>
      </c>
      <c r="D1404" s="21" t="s">
        <v>59</v>
      </c>
      <c r="E1404" s="21" t="s">
        <v>101</v>
      </c>
      <c r="F1404" s="21" t="s">
        <v>102</v>
      </c>
      <c r="G1404" s="21" t="s">
        <v>62</v>
      </c>
      <c r="H1404" s="21" t="s">
        <v>100</v>
      </c>
      <c r="I1404" s="21" t="s">
        <v>103</v>
      </c>
      <c r="J1404" s="22">
        <v>43678</v>
      </c>
      <c r="K1404" s="23">
        <v>0.60091435185185005</v>
      </c>
      <c r="L1404" s="22">
        <v>43678</v>
      </c>
      <c r="M1404" s="23">
        <v>0.60091435185185005</v>
      </c>
      <c r="N1404" s="24">
        <v>10</v>
      </c>
      <c r="O1404" s="21" t="s">
        <v>66</v>
      </c>
      <c r="P1404" s="46">
        <f>TotalFix[[#This Row],[Confirmed activ. 3 (ILE03)]]</f>
        <v>10</v>
      </c>
      <c r="Q1404" s="24">
        <v>10</v>
      </c>
      <c r="R1404" s="21" t="s">
        <v>66</v>
      </c>
      <c r="S1404" s="21" t="s">
        <v>72</v>
      </c>
    </row>
    <row r="1405" spans="1:19" s="21" customFormat="1" x14ac:dyDescent="0.35">
      <c r="A1405" s="26">
        <v>1538679</v>
      </c>
      <c r="B1405" s="53">
        <v>411581</v>
      </c>
      <c r="C1405" s="26">
        <f>VLOOKUP(TotalFix[[#This Row],[Order]],'Total Fix by SS'!B:C,2,0)</f>
        <v>223</v>
      </c>
      <c r="D1405" s="21" t="s">
        <v>59</v>
      </c>
      <c r="E1405" s="21" t="s">
        <v>104</v>
      </c>
      <c r="F1405" s="21" t="s">
        <v>102</v>
      </c>
      <c r="G1405" s="21" t="s">
        <v>105</v>
      </c>
      <c r="H1405" s="21" t="s">
        <v>100</v>
      </c>
      <c r="I1405" s="21" t="s">
        <v>106</v>
      </c>
      <c r="J1405" s="22">
        <v>43678</v>
      </c>
      <c r="K1405" s="23">
        <v>0.62707175925925995</v>
      </c>
      <c r="L1405" s="22">
        <v>43678</v>
      </c>
      <c r="M1405" s="23">
        <v>0.62707175925925995</v>
      </c>
      <c r="N1405" s="24">
        <v>10</v>
      </c>
      <c r="O1405" s="21" t="s">
        <v>66</v>
      </c>
      <c r="P1405" s="46">
        <f>TotalFix[[#This Row],[Confirmed activ. 3 (ILE03)]]</f>
        <v>10</v>
      </c>
      <c r="Q1405" s="24">
        <v>10</v>
      </c>
      <c r="R1405" s="21" t="s">
        <v>66</v>
      </c>
      <c r="S1405" s="21" t="s">
        <v>72</v>
      </c>
    </row>
    <row r="1406" spans="1:19" s="21" customFormat="1" x14ac:dyDescent="0.35">
      <c r="A1406" s="26">
        <v>1538679</v>
      </c>
      <c r="B1406" s="53">
        <v>411581</v>
      </c>
      <c r="C1406" s="26">
        <f>VLOOKUP(TotalFix[[#This Row],[Order]],'Total Fix by SS'!B:C,2,0)</f>
        <v>223</v>
      </c>
      <c r="D1406" s="21" t="s">
        <v>107</v>
      </c>
      <c r="E1406" s="21" t="s">
        <v>60</v>
      </c>
      <c r="F1406" s="21" t="s">
        <v>61</v>
      </c>
      <c r="G1406" s="21" t="s">
        <v>90</v>
      </c>
      <c r="H1406" s="21" t="s">
        <v>63</v>
      </c>
      <c r="I1406" s="21" t="s">
        <v>108</v>
      </c>
      <c r="J1406" s="22">
        <v>43671</v>
      </c>
      <c r="K1406" s="23">
        <v>0.31799768518519</v>
      </c>
      <c r="L1406" s="22">
        <v>43671</v>
      </c>
      <c r="M1406" s="23">
        <v>0.62076388888889</v>
      </c>
      <c r="N1406" s="25">
        <v>7.266</v>
      </c>
      <c r="O1406" s="21" t="s">
        <v>77</v>
      </c>
      <c r="P1406" s="46">
        <f>TotalFix[[#This Row],[Confirmed activ. 3 (ILE03)]]*60</f>
        <v>435.96</v>
      </c>
      <c r="Q1406" s="24">
        <v>1</v>
      </c>
      <c r="R1406" s="21" t="s">
        <v>66</v>
      </c>
      <c r="S1406" s="21" t="s">
        <v>67</v>
      </c>
    </row>
    <row r="1407" spans="1:19" s="21" customFormat="1" x14ac:dyDescent="0.35">
      <c r="A1407" s="26">
        <v>1538679</v>
      </c>
      <c r="B1407" s="53">
        <v>411581</v>
      </c>
      <c r="C1407" s="26">
        <f>VLOOKUP(TotalFix[[#This Row],[Order]],'Total Fix by SS'!B:C,2,0)</f>
        <v>223</v>
      </c>
      <c r="D1407" s="21" t="s">
        <v>109</v>
      </c>
      <c r="E1407" s="21" t="s">
        <v>82</v>
      </c>
      <c r="F1407" s="21" t="s">
        <v>83</v>
      </c>
      <c r="G1407" s="21" t="s">
        <v>90</v>
      </c>
      <c r="H1407" s="21" t="s">
        <v>84</v>
      </c>
      <c r="I1407" s="21" t="s">
        <v>110</v>
      </c>
      <c r="J1407" s="22"/>
      <c r="K1407" s="23">
        <v>0</v>
      </c>
      <c r="L1407" s="22"/>
      <c r="M1407" s="23">
        <v>0</v>
      </c>
      <c r="N1407" s="25">
        <v>0</v>
      </c>
      <c r="O1407" s="21" t="s">
        <v>93</v>
      </c>
      <c r="P1407" s="46"/>
      <c r="Q1407" s="24">
        <v>5</v>
      </c>
      <c r="R1407" s="21" t="s">
        <v>66</v>
      </c>
      <c r="S1407" s="21" t="s">
        <v>94</v>
      </c>
    </row>
    <row r="1408" spans="1:19" s="21" customFormat="1" x14ac:dyDescent="0.35">
      <c r="A1408" s="26">
        <v>1538720</v>
      </c>
      <c r="B1408" s="53">
        <v>411581</v>
      </c>
      <c r="C1408" s="26">
        <f>VLOOKUP(TotalFix[[#This Row],[Order]],'Total Fix by SS'!B:C,2,0)</f>
        <v>222</v>
      </c>
      <c r="D1408" s="21" t="s">
        <v>59</v>
      </c>
      <c r="E1408" s="21" t="s">
        <v>60</v>
      </c>
      <c r="F1408" s="21" t="s">
        <v>61</v>
      </c>
      <c r="G1408" s="21" t="s">
        <v>62</v>
      </c>
      <c r="H1408" s="21" t="s">
        <v>63</v>
      </c>
      <c r="I1408" s="21" t="s">
        <v>64</v>
      </c>
      <c r="J1408" s="22">
        <v>43663</v>
      </c>
      <c r="K1408" s="23">
        <v>0.35206018518519</v>
      </c>
      <c r="L1408" s="22">
        <v>43663</v>
      </c>
      <c r="M1408" s="23">
        <v>0.51677083333332996</v>
      </c>
      <c r="N1408" s="25">
        <v>1.3180000000000001</v>
      </c>
      <c r="O1408" s="21" t="s">
        <v>77</v>
      </c>
      <c r="P1408" s="46">
        <f>TotalFix[[#This Row],[Confirmed activ. 3 (ILE03)]]*60</f>
        <v>79.08</v>
      </c>
      <c r="Q1408" s="24">
        <v>20</v>
      </c>
      <c r="R1408" s="21" t="s">
        <v>66</v>
      </c>
      <c r="S1408" s="21" t="s">
        <v>67</v>
      </c>
    </row>
    <row r="1409" spans="1:19" s="21" customFormat="1" x14ac:dyDescent="0.35">
      <c r="A1409" s="26">
        <v>1538720</v>
      </c>
      <c r="B1409" s="53">
        <v>411581</v>
      </c>
      <c r="C1409" s="26">
        <f>VLOOKUP(TotalFix[[#This Row],[Order]],'Total Fix by SS'!B:C,2,0)</f>
        <v>222</v>
      </c>
      <c r="D1409" s="21" t="s">
        <v>59</v>
      </c>
      <c r="E1409" s="21" t="s">
        <v>68</v>
      </c>
      <c r="F1409" s="21" t="s">
        <v>69</v>
      </c>
      <c r="G1409" s="21" t="s">
        <v>62</v>
      </c>
      <c r="H1409" s="21" t="s">
        <v>70</v>
      </c>
      <c r="I1409" s="21" t="s">
        <v>71</v>
      </c>
      <c r="J1409" s="22">
        <v>43663</v>
      </c>
      <c r="K1409" s="23">
        <v>0.57263888888889003</v>
      </c>
      <c r="L1409" s="22">
        <v>43663</v>
      </c>
      <c r="M1409" s="23">
        <v>0.57263888888889003</v>
      </c>
      <c r="N1409" s="24">
        <v>30</v>
      </c>
      <c r="O1409" s="21" t="s">
        <v>66</v>
      </c>
      <c r="P1409" s="46">
        <f>TotalFix[[#This Row],[Confirmed activ. 3 (ILE03)]]</f>
        <v>30</v>
      </c>
      <c r="Q1409" s="24">
        <v>30</v>
      </c>
      <c r="R1409" s="21" t="s">
        <v>66</v>
      </c>
      <c r="S1409" s="21" t="s">
        <v>72</v>
      </c>
    </row>
    <row r="1410" spans="1:19" s="21" customFormat="1" x14ac:dyDescent="0.35">
      <c r="A1410" s="26">
        <v>1538720</v>
      </c>
      <c r="B1410" s="53">
        <v>411581</v>
      </c>
      <c r="C1410" s="26">
        <f>VLOOKUP(TotalFix[[#This Row],[Order]],'Total Fix by SS'!B:C,2,0)</f>
        <v>222</v>
      </c>
      <c r="D1410" s="21" t="s">
        <v>59</v>
      </c>
      <c r="E1410" s="21" t="s">
        <v>73</v>
      </c>
      <c r="F1410" s="21" t="s">
        <v>61</v>
      </c>
      <c r="G1410" s="21" t="s">
        <v>62</v>
      </c>
      <c r="H1410" s="21" t="s">
        <v>63</v>
      </c>
      <c r="I1410" s="21" t="s">
        <v>74</v>
      </c>
      <c r="J1410" s="22">
        <v>43664</v>
      </c>
      <c r="K1410" s="23">
        <v>0.32186342592592998</v>
      </c>
      <c r="L1410" s="22">
        <v>43664</v>
      </c>
      <c r="M1410" s="23">
        <v>0.66001157407406996</v>
      </c>
      <c r="N1410" s="25">
        <v>7.0659999999999998</v>
      </c>
      <c r="O1410" s="21" t="s">
        <v>77</v>
      </c>
      <c r="P1410" s="46">
        <f>TotalFix[[#This Row],[Confirmed activ. 3 (ILE03)]]*60</f>
        <v>423.96</v>
      </c>
      <c r="Q1410" s="24">
        <v>200</v>
      </c>
      <c r="R1410" s="21" t="s">
        <v>66</v>
      </c>
      <c r="S1410" s="21" t="s">
        <v>67</v>
      </c>
    </row>
    <row r="1411" spans="1:19" s="21" customFormat="1" x14ac:dyDescent="0.35">
      <c r="A1411" s="26">
        <v>1538720</v>
      </c>
      <c r="B1411" s="53">
        <v>411581</v>
      </c>
      <c r="C1411" s="26">
        <f>VLOOKUP(TotalFix[[#This Row],[Order]],'Total Fix by SS'!B:C,2,0)</f>
        <v>222</v>
      </c>
      <c r="D1411" s="21" t="s">
        <v>59</v>
      </c>
      <c r="E1411" s="21" t="s">
        <v>75</v>
      </c>
      <c r="F1411" s="21" t="s">
        <v>61</v>
      </c>
      <c r="G1411" s="21" t="s">
        <v>62</v>
      </c>
      <c r="H1411" s="21" t="s">
        <v>63</v>
      </c>
      <c r="I1411" s="21" t="s">
        <v>76</v>
      </c>
      <c r="J1411" s="22">
        <v>43667</v>
      </c>
      <c r="K1411" s="23">
        <v>0.44694444444443998</v>
      </c>
      <c r="L1411" s="22">
        <v>43668</v>
      </c>
      <c r="M1411" s="23">
        <v>0.74391203703704001</v>
      </c>
      <c r="N1411" s="25">
        <v>17.38</v>
      </c>
      <c r="O1411" s="21" t="s">
        <v>77</v>
      </c>
      <c r="P1411" s="46">
        <f>TotalFix[[#This Row],[Confirmed activ. 3 (ILE03)]]*60</f>
        <v>1042.8</v>
      </c>
      <c r="Q1411" s="24">
        <v>500</v>
      </c>
      <c r="R1411" s="21" t="s">
        <v>66</v>
      </c>
      <c r="S1411" s="21" t="s">
        <v>67</v>
      </c>
    </row>
    <row r="1412" spans="1:19" s="21" customFormat="1" x14ac:dyDescent="0.35">
      <c r="A1412" s="26">
        <v>1538720</v>
      </c>
      <c r="B1412" s="53">
        <v>411581</v>
      </c>
      <c r="C1412" s="26">
        <f>VLOOKUP(TotalFix[[#This Row],[Order]],'Total Fix by SS'!B:C,2,0)</f>
        <v>222</v>
      </c>
      <c r="D1412" s="21" t="s">
        <v>59</v>
      </c>
      <c r="E1412" s="21" t="s">
        <v>78</v>
      </c>
      <c r="F1412" s="21" t="s">
        <v>69</v>
      </c>
      <c r="G1412" s="21" t="s">
        <v>62</v>
      </c>
      <c r="H1412" s="21" t="s">
        <v>70</v>
      </c>
      <c r="I1412" s="21" t="s">
        <v>79</v>
      </c>
      <c r="J1412" s="22">
        <v>43669</v>
      </c>
      <c r="K1412" s="23">
        <v>0.53842592592592997</v>
      </c>
      <c r="L1412" s="22">
        <v>43669</v>
      </c>
      <c r="M1412" s="23">
        <v>0.53842592592592997</v>
      </c>
      <c r="N1412" s="24">
        <v>20</v>
      </c>
      <c r="O1412" s="21" t="s">
        <v>66</v>
      </c>
      <c r="P1412" s="46">
        <f>TotalFix[[#This Row],[Confirmed activ. 3 (ILE03)]]</f>
        <v>20</v>
      </c>
      <c r="Q1412" s="24">
        <v>20</v>
      </c>
      <c r="R1412" s="21" t="s">
        <v>66</v>
      </c>
      <c r="S1412" s="21" t="s">
        <v>72</v>
      </c>
    </row>
    <row r="1413" spans="1:19" s="21" customFormat="1" x14ac:dyDescent="0.35">
      <c r="A1413" s="26">
        <v>1538720</v>
      </c>
      <c r="B1413" s="53">
        <v>411581</v>
      </c>
      <c r="C1413" s="26">
        <f>VLOOKUP(TotalFix[[#This Row],[Order]],'Total Fix by SS'!B:C,2,0)</f>
        <v>222</v>
      </c>
      <c r="D1413" s="21" t="s">
        <v>59</v>
      </c>
      <c r="E1413" s="21" t="s">
        <v>80</v>
      </c>
      <c r="F1413" s="21" t="s">
        <v>69</v>
      </c>
      <c r="G1413" s="21" t="s">
        <v>62</v>
      </c>
      <c r="H1413" s="21" t="s">
        <v>70</v>
      </c>
      <c r="I1413" s="21" t="s">
        <v>81</v>
      </c>
      <c r="J1413" s="22">
        <v>43669</v>
      </c>
      <c r="K1413" s="23">
        <v>0.53851851851851995</v>
      </c>
      <c r="L1413" s="22">
        <v>43669</v>
      </c>
      <c r="M1413" s="23">
        <v>0.53851851851851995</v>
      </c>
      <c r="N1413" s="24">
        <v>20</v>
      </c>
      <c r="O1413" s="21" t="s">
        <v>66</v>
      </c>
      <c r="P1413" s="46">
        <f>TotalFix[[#This Row],[Confirmed activ. 3 (ILE03)]]</f>
        <v>20</v>
      </c>
      <c r="Q1413" s="24">
        <v>20</v>
      </c>
      <c r="R1413" s="21" t="s">
        <v>66</v>
      </c>
      <c r="S1413" s="21" t="s">
        <v>72</v>
      </c>
    </row>
    <row r="1414" spans="1:19" s="21" customFormat="1" x14ac:dyDescent="0.35">
      <c r="A1414" s="26">
        <v>1538720</v>
      </c>
      <c r="B1414" s="53">
        <v>411581</v>
      </c>
      <c r="C1414" s="26">
        <f>VLOOKUP(TotalFix[[#This Row],[Order]],'Total Fix by SS'!B:C,2,0)</f>
        <v>222</v>
      </c>
      <c r="D1414" s="21" t="s">
        <v>59</v>
      </c>
      <c r="E1414" s="21" t="s">
        <v>82</v>
      </c>
      <c r="F1414" s="21" t="s">
        <v>83</v>
      </c>
      <c r="G1414" s="21" t="s">
        <v>62</v>
      </c>
      <c r="H1414" s="21" t="s">
        <v>84</v>
      </c>
      <c r="I1414" s="21" t="s">
        <v>84</v>
      </c>
      <c r="J1414" s="22">
        <v>43669</v>
      </c>
      <c r="K1414" s="23">
        <v>0.53976851851852004</v>
      </c>
      <c r="L1414" s="22">
        <v>43669</v>
      </c>
      <c r="M1414" s="23">
        <v>0.98778935185185002</v>
      </c>
      <c r="N1414" s="25">
        <v>10.39</v>
      </c>
      <c r="O1414" s="21" t="s">
        <v>77</v>
      </c>
      <c r="P1414" s="46">
        <f>TotalFix[[#This Row],[Confirmed activ. 3 (ILE03)]]*60</f>
        <v>623.40000000000009</v>
      </c>
      <c r="Q1414" s="24">
        <v>450</v>
      </c>
      <c r="R1414" s="21" t="s">
        <v>66</v>
      </c>
      <c r="S1414" s="21" t="s">
        <v>67</v>
      </c>
    </row>
    <row r="1415" spans="1:19" s="21" customFormat="1" x14ac:dyDescent="0.35">
      <c r="A1415" s="26">
        <v>1538720</v>
      </c>
      <c r="B1415" s="53">
        <v>411581</v>
      </c>
      <c r="C1415" s="26">
        <f>VLOOKUP(TotalFix[[#This Row],[Order]],'Total Fix by SS'!B:C,2,0)</f>
        <v>222</v>
      </c>
      <c r="D1415" s="21" t="s">
        <v>59</v>
      </c>
      <c r="E1415" s="21" t="s">
        <v>85</v>
      </c>
      <c r="F1415" s="21" t="s">
        <v>86</v>
      </c>
      <c r="G1415" s="21" t="s">
        <v>62</v>
      </c>
      <c r="H1415" s="21" t="s">
        <v>87</v>
      </c>
      <c r="I1415" s="21" t="s">
        <v>87</v>
      </c>
      <c r="J1415" s="22">
        <v>43670</v>
      </c>
      <c r="K1415" s="23">
        <v>0.44091435185185002</v>
      </c>
      <c r="L1415" s="22">
        <v>43670</v>
      </c>
      <c r="M1415" s="23">
        <v>0.44091435185185002</v>
      </c>
      <c r="N1415" s="24">
        <v>20</v>
      </c>
      <c r="O1415" s="21" t="s">
        <v>66</v>
      </c>
      <c r="P1415" s="46">
        <f>TotalFix[[#This Row],[Confirmed activ. 3 (ILE03)]]</f>
        <v>20</v>
      </c>
      <c r="Q1415" s="24">
        <v>20</v>
      </c>
      <c r="R1415" s="21" t="s">
        <v>66</v>
      </c>
      <c r="S1415" s="21" t="s">
        <v>72</v>
      </c>
    </row>
    <row r="1416" spans="1:19" s="21" customFormat="1" x14ac:dyDescent="0.35">
      <c r="A1416" s="26">
        <v>1538720</v>
      </c>
      <c r="B1416" s="53">
        <v>411581</v>
      </c>
      <c r="C1416" s="26">
        <f>VLOOKUP(TotalFix[[#This Row],[Order]],'Total Fix by SS'!B:C,2,0)</f>
        <v>222</v>
      </c>
      <c r="D1416" s="21" t="s">
        <v>59</v>
      </c>
      <c r="E1416" s="21" t="s">
        <v>95</v>
      </c>
      <c r="F1416" s="21" t="s">
        <v>61</v>
      </c>
      <c r="G1416" s="21" t="s">
        <v>62</v>
      </c>
      <c r="H1416" s="21" t="s">
        <v>63</v>
      </c>
      <c r="I1416" s="21" t="s">
        <v>96</v>
      </c>
      <c r="J1416" s="22">
        <v>43676</v>
      </c>
      <c r="K1416" s="23">
        <v>0.48490740740741001</v>
      </c>
      <c r="L1416" s="22">
        <v>43676</v>
      </c>
      <c r="M1416" s="23">
        <v>0.62340277777777997</v>
      </c>
      <c r="N1416" s="24">
        <v>45</v>
      </c>
      <c r="O1416" s="21" t="s">
        <v>66</v>
      </c>
      <c r="P1416" s="46">
        <f>TotalFix[[#This Row],[Confirmed activ. 3 (ILE03)]]</f>
        <v>45</v>
      </c>
      <c r="Q1416" s="24">
        <v>40</v>
      </c>
      <c r="R1416" s="21" t="s">
        <v>66</v>
      </c>
      <c r="S1416" s="21" t="s">
        <v>67</v>
      </c>
    </row>
    <row r="1417" spans="1:19" s="21" customFormat="1" x14ac:dyDescent="0.35">
      <c r="A1417" s="26">
        <v>1538720</v>
      </c>
      <c r="B1417" s="53">
        <v>411581</v>
      </c>
      <c r="C1417" s="26">
        <f>VLOOKUP(TotalFix[[#This Row],[Order]],'Total Fix by SS'!B:C,2,0)</f>
        <v>222</v>
      </c>
      <c r="D1417" s="21" t="s">
        <v>59</v>
      </c>
      <c r="E1417" s="21" t="s">
        <v>97</v>
      </c>
      <c r="F1417" s="21" t="s">
        <v>69</v>
      </c>
      <c r="G1417" s="21" t="s">
        <v>62</v>
      </c>
      <c r="H1417" s="21" t="s">
        <v>70</v>
      </c>
      <c r="I1417" s="21" t="s">
        <v>98</v>
      </c>
      <c r="J1417" s="22">
        <v>43678</v>
      </c>
      <c r="K1417" s="23">
        <v>0.40958333333333002</v>
      </c>
      <c r="L1417" s="22">
        <v>43678</v>
      </c>
      <c r="M1417" s="23">
        <v>0.40958333333333002</v>
      </c>
      <c r="N1417" s="24">
        <v>20</v>
      </c>
      <c r="O1417" s="21" t="s">
        <v>66</v>
      </c>
      <c r="P1417" s="46">
        <f>TotalFix[[#This Row],[Confirmed activ. 3 (ILE03)]]</f>
        <v>20</v>
      </c>
      <c r="Q1417" s="24">
        <v>20</v>
      </c>
      <c r="R1417" s="21" t="s">
        <v>66</v>
      </c>
      <c r="S1417" s="21" t="s">
        <v>72</v>
      </c>
    </row>
    <row r="1418" spans="1:19" s="21" customFormat="1" x14ac:dyDescent="0.35">
      <c r="A1418" s="26">
        <v>1538720</v>
      </c>
      <c r="B1418" s="53">
        <v>411581</v>
      </c>
      <c r="C1418" s="26">
        <f>VLOOKUP(TotalFix[[#This Row],[Order]],'Total Fix by SS'!B:C,2,0)</f>
        <v>222</v>
      </c>
      <c r="D1418" s="21" t="s">
        <v>59</v>
      </c>
      <c r="E1418" s="21" t="s">
        <v>99</v>
      </c>
      <c r="F1418" s="21" t="s">
        <v>69</v>
      </c>
      <c r="G1418" s="21" t="s">
        <v>62</v>
      </c>
      <c r="H1418" s="21" t="s">
        <v>70</v>
      </c>
      <c r="I1418" s="21" t="s">
        <v>100</v>
      </c>
      <c r="J1418" s="22">
        <v>43678</v>
      </c>
      <c r="K1418" s="23">
        <v>0.40968749999999998</v>
      </c>
      <c r="L1418" s="22">
        <v>43678</v>
      </c>
      <c r="M1418" s="23">
        <v>0.40968749999999998</v>
      </c>
      <c r="N1418" s="24">
        <v>50</v>
      </c>
      <c r="O1418" s="21" t="s">
        <v>66</v>
      </c>
      <c r="P1418" s="46">
        <f>TotalFix[[#This Row],[Confirmed activ. 3 (ILE03)]]</f>
        <v>50</v>
      </c>
      <c r="Q1418" s="24">
        <v>50</v>
      </c>
      <c r="R1418" s="21" t="s">
        <v>66</v>
      </c>
      <c r="S1418" s="21" t="s">
        <v>72</v>
      </c>
    </row>
    <row r="1419" spans="1:19" s="21" customFormat="1" x14ac:dyDescent="0.35">
      <c r="A1419" s="26">
        <v>1538720</v>
      </c>
      <c r="B1419" s="53">
        <v>411581</v>
      </c>
      <c r="C1419" s="26">
        <f>VLOOKUP(TotalFix[[#This Row],[Order]],'Total Fix by SS'!B:C,2,0)</f>
        <v>222</v>
      </c>
      <c r="D1419" s="21" t="s">
        <v>59</v>
      </c>
      <c r="E1419" s="21" t="s">
        <v>104</v>
      </c>
      <c r="F1419" s="21" t="s">
        <v>102</v>
      </c>
      <c r="G1419" s="21" t="s">
        <v>105</v>
      </c>
      <c r="H1419" s="21" t="s">
        <v>100</v>
      </c>
      <c r="I1419" s="21" t="s">
        <v>106</v>
      </c>
      <c r="J1419" s="22">
        <v>43678</v>
      </c>
      <c r="K1419" s="23">
        <v>0.41252314814815</v>
      </c>
      <c r="L1419" s="22">
        <v>43678</v>
      </c>
      <c r="M1419" s="23">
        <v>0.41252314814815</v>
      </c>
      <c r="N1419" s="24">
        <v>10</v>
      </c>
      <c r="O1419" s="21" t="s">
        <v>66</v>
      </c>
      <c r="P1419" s="46">
        <f>TotalFix[[#This Row],[Confirmed activ. 3 (ILE03)]]</f>
        <v>10</v>
      </c>
      <c r="Q1419" s="24">
        <v>10</v>
      </c>
      <c r="R1419" s="21" t="s">
        <v>66</v>
      </c>
      <c r="S1419" s="21" t="s">
        <v>72</v>
      </c>
    </row>
    <row r="1420" spans="1:19" s="21" customFormat="1" x14ac:dyDescent="0.35">
      <c r="A1420" s="26">
        <v>1538720</v>
      </c>
      <c r="B1420" s="53">
        <v>411581</v>
      </c>
      <c r="C1420" s="26">
        <f>VLOOKUP(TotalFix[[#This Row],[Order]],'Total Fix by SS'!B:C,2,0)</f>
        <v>222</v>
      </c>
      <c r="D1420" s="21" t="s">
        <v>107</v>
      </c>
      <c r="E1420" s="21" t="s">
        <v>60</v>
      </c>
      <c r="F1420" s="21" t="s">
        <v>61</v>
      </c>
      <c r="G1420" s="21" t="s">
        <v>90</v>
      </c>
      <c r="H1420" s="21" t="s">
        <v>63</v>
      </c>
      <c r="I1420" s="21" t="s">
        <v>108</v>
      </c>
      <c r="J1420" s="22">
        <v>43671</v>
      </c>
      <c r="K1420" s="23">
        <v>0.57105324074074004</v>
      </c>
      <c r="L1420" s="22">
        <v>43671</v>
      </c>
      <c r="M1420" s="23">
        <v>0.66496527777778003</v>
      </c>
      <c r="N1420" s="25">
        <v>2.254</v>
      </c>
      <c r="O1420" s="21" t="s">
        <v>77</v>
      </c>
      <c r="P1420" s="46">
        <f>TotalFix[[#This Row],[Confirmed activ. 3 (ILE03)]]*60</f>
        <v>135.24</v>
      </c>
      <c r="Q1420" s="24">
        <v>1</v>
      </c>
      <c r="R1420" s="21" t="s">
        <v>66</v>
      </c>
      <c r="S1420" s="21" t="s">
        <v>67</v>
      </c>
    </row>
    <row r="1421" spans="1:19" s="21" customFormat="1" x14ac:dyDescent="0.35">
      <c r="A1421" s="26">
        <v>1538720</v>
      </c>
      <c r="B1421" s="53">
        <v>411581</v>
      </c>
      <c r="C1421" s="26">
        <f>VLOOKUP(TotalFix[[#This Row],[Order]],'Total Fix by SS'!B:C,2,0)</f>
        <v>222</v>
      </c>
      <c r="D1421" s="21" t="s">
        <v>109</v>
      </c>
      <c r="E1421" s="21" t="s">
        <v>82</v>
      </c>
      <c r="F1421" s="21" t="s">
        <v>83</v>
      </c>
      <c r="G1421" s="21" t="s">
        <v>90</v>
      </c>
      <c r="H1421" s="21" t="s">
        <v>84</v>
      </c>
      <c r="I1421" s="21" t="s">
        <v>110</v>
      </c>
      <c r="J1421" s="22">
        <v>43669</v>
      </c>
      <c r="K1421" s="23">
        <v>0.75459490740740998</v>
      </c>
      <c r="L1421" s="22">
        <v>43669</v>
      </c>
      <c r="M1421" s="23">
        <v>0.99079861111111001</v>
      </c>
      <c r="N1421" s="25">
        <v>2.8340000000000001</v>
      </c>
      <c r="O1421" s="21" t="s">
        <v>77</v>
      </c>
      <c r="P1421" s="46">
        <f>TotalFix[[#This Row],[Confirmed activ. 3 (ILE03)]]*60</f>
        <v>170.04</v>
      </c>
      <c r="Q1421" s="24">
        <v>5</v>
      </c>
      <c r="R1421" s="21" t="s">
        <v>66</v>
      </c>
      <c r="S1421" s="21" t="s">
        <v>67</v>
      </c>
    </row>
    <row r="1422" spans="1:19" s="21" customFormat="1" x14ac:dyDescent="0.35">
      <c r="A1422" s="26">
        <v>1538720</v>
      </c>
      <c r="B1422" s="53">
        <v>411581</v>
      </c>
      <c r="C1422" s="26">
        <f>VLOOKUP(TotalFix[[#This Row],[Order]],'Total Fix by SS'!B:C,2,0)</f>
        <v>222</v>
      </c>
      <c r="D1422" s="21" t="s">
        <v>133</v>
      </c>
      <c r="E1422" s="21" t="s">
        <v>82</v>
      </c>
      <c r="F1422" s="21" t="s">
        <v>83</v>
      </c>
      <c r="G1422" s="21" t="s">
        <v>90</v>
      </c>
      <c r="H1422" s="21" t="s">
        <v>84</v>
      </c>
      <c r="I1422" s="21" t="s">
        <v>134</v>
      </c>
      <c r="J1422" s="22"/>
      <c r="K1422" s="23">
        <v>0</v>
      </c>
      <c r="L1422" s="22"/>
      <c r="M1422" s="23">
        <v>0</v>
      </c>
      <c r="N1422" s="25">
        <v>0</v>
      </c>
      <c r="O1422" s="21" t="s">
        <v>93</v>
      </c>
      <c r="P1422" s="46"/>
      <c r="Q1422" s="24">
        <v>5</v>
      </c>
      <c r="R1422" s="21" t="s">
        <v>66</v>
      </c>
      <c r="S1422" s="21" t="s">
        <v>94</v>
      </c>
    </row>
    <row r="1423" spans="1:19" s="21" customFormat="1" x14ac:dyDescent="0.35">
      <c r="A1423" s="26">
        <v>1538720</v>
      </c>
      <c r="B1423" s="53">
        <v>411581</v>
      </c>
      <c r="C1423" s="26">
        <f>VLOOKUP(TotalFix[[#This Row],[Order]],'Total Fix by SS'!B:C,2,0)</f>
        <v>222</v>
      </c>
      <c r="D1423" s="21" t="s">
        <v>135</v>
      </c>
      <c r="E1423" s="21" t="s">
        <v>82</v>
      </c>
      <c r="F1423" s="21" t="s">
        <v>83</v>
      </c>
      <c r="G1423" s="21" t="s">
        <v>90</v>
      </c>
      <c r="H1423" s="21" t="s">
        <v>84</v>
      </c>
      <c r="I1423" s="21" t="s">
        <v>136</v>
      </c>
      <c r="J1423" s="22"/>
      <c r="K1423" s="23">
        <v>0</v>
      </c>
      <c r="L1423" s="22"/>
      <c r="M1423" s="23">
        <v>0</v>
      </c>
      <c r="N1423" s="25">
        <v>0</v>
      </c>
      <c r="O1423" s="21" t="s">
        <v>93</v>
      </c>
      <c r="P1423" s="46"/>
      <c r="Q1423" s="24">
        <v>5</v>
      </c>
      <c r="R1423" s="21" t="s">
        <v>66</v>
      </c>
      <c r="S1423" s="21" t="s">
        <v>94</v>
      </c>
    </row>
    <row r="1424" spans="1:19" s="21" customFormat="1" x14ac:dyDescent="0.35">
      <c r="A1424" s="26">
        <v>1538720</v>
      </c>
      <c r="B1424" s="53">
        <v>411581</v>
      </c>
      <c r="C1424" s="26">
        <f>VLOOKUP(TotalFix[[#This Row],[Order]],'Total Fix by SS'!B:C,2,0)</f>
        <v>222</v>
      </c>
      <c r="D1424" s="21" t="s">
        <v>137</v>
      </c>
      <c r="E1424" s="21" t="s">
        <v>73</v>
      </c>
      <c r="F1424" s="21" t="s">
        <v>89</v>
      </c>
      <c r="G1424" s="21" t="s">
        <v>90</v>
      </c>
      <c r="H1424" s="21" t="s">
        <v>91</v>
      </c>
      <c r="I1424" s="21" t="s">
        <v>138</v>
      </c>
      <c r="J1424" s="22"/>
      <c r="K1424" s="23">
        <v>0</v>
      </c>
      <c r="L1424" s="22"/>
      <c r="M1424" s="23">
        <v>0</v>
      </c>
      <c r="N1424" s="25">
        <v>0</v>
      </c>
      <c r="O1424" s="21" t="s">
        <v>93</v>
      </c>
      <c r="P1424" s="46"/>
      <c r="Q1424" s="24">
        <v>5</v>
      </c>
      <c r="R1424" s="21" t="s">
        <v>66</v>
      </c>
      <c r="S1424" s="21" t="s">
        <v>94</v>
      </c>
    </row>
    <row r="1425" spans="1:19" s="21" customFormat="1" x14ac:dyDescent="0.35">
      <c r="A1425" s="26">
        <v>1538721</v>
      </c>
      <c r="B1425" s="53">
        <v>411581</v>
      </c>
      <c r="C1425" s="26">
        <f>VLOOKUP(TotalFix[[#This Row],[Order]],'Total Fix by SS'!B:C,2,0)</f>
        <v>223</v>
      </c>
      <c r="D1425" s="21" t="s">
        <v>59</v>
      </c>
      <c r="E1425" s="21" t="s">
        <v>60</v>
      </c>
      <c r="F1425" s="21" t="s">
        <v>61</v>
      </c>
      <c r="G1425" s="21" t="s">
        <v>62</v>
      </c>
      <c r="H1425" s="21" t="s">
        <v>63</v>
      </c>
      <c r="I1425" s="21" t="s">
        <v>139</v>
      </c>
      <c r="J1425" s="22">
        <v>43664</v>
      </c>
      <c r="K1425" s="23">
        <v>0.52236111111111005</v>
      </c>
      <c r="L1425" s="22">
        <v>43664</v>
      </c>
      <c r="M1425" s="23">
        <v>0.54471064814814996</v>
      </c>
      <c r="N1425" s="24">
        <v>651</v>
      </c>
      <c r="O1425" s="21" t="s">
        <v>65</v>
      </c>
      <c r="P1425" s="46">
        <f>TotalFix[[#This Row],[Confirmed activ. 3 (ILE03)]]/60</f>
        <v>10.85</v>
      </c>
      <c r="Q1425" s="24">
        <v>20</v>
      </c>
      <c r="R1425" s="21" t="s">
        <v>66</v>
      </c>
      <c r="S1425" s="21" t="s">
        <v>67</v>
      </c>
    </row>
    <row r="1426" spans="1:19" s="21" customFormat="1" x14ac:dyDescent="0.35">
      <c r="A1426" s="26">
        <v>1538721</v>
      </c>
      <c r="B1426" s="53">
        <v>411581</v>
      </c>
      <c r="C1426" s="26">
        <f>VLOOKUP(TotalFix[[#This Row],[Order]],'Total Fix by SS'!B:C,2,0)</f>
        <v>223</v>
      </c>
      <c r="D1426" s="21" t="s">
        <v>59</v>
      </c>
      <c r="E1426" s="21" t="s">
        <v>68</v>
      </c>
      <c r="F1426" s="21" t="s">
        <v>69</v>
      </c>
      <c r="G1426" s="21" t="s">
        <v>62</v>
      </c>
      <c r="H1426" s="21" t="s">
        <v>70</v>
      </c>
      <c r="I1426" s="21" t="s">
        <v>71</v>
      </c>
      <c r="J1426" s="22">
        <v>43664</v>
      </c>
      <c r="K1426" s="23">
        <v>0.56047453703703998</v>
      </c>
      <c r="L1426" s="22">
        <v>43664</v>
      </c>
      <c r="M1426" s="23">
        <v>0.56047453703703998</v>
      </c>
      <c r="N1426" s="24">
        <v>30</v>
      </c>
      <c r="O1426" s="21" t="s">
        <v>66</v>
      </c>
      <c r="P1426" s="46">
        <f>TotalFix[[#This Row],[Confirmed activ. 3 (ILE03)]]</f>
        <v>30</v>
      </c>
      <c r="Q1426" s="24">
        <v>30</v>
      </c>
      <c r="R1426" s="21" t="s">
        <v>66</v>
      </c>
      <c r="S1426" s="21" t="s">
        <v>72</v>
      </c>
    </row>
    <row r="1427" spans="1:19" s="21" customFormat="1" x14ac:dyDescent="0.35">
      <c r="A1427" s="26">
        <v>1538721</v>
      </c>
      <c r="B1427" s="53">
        <v>411581</v>
      </c>
      <c r="C1427" s="26">
        <f>VLOOKUP(TotalFix[[#This Row],[Order]],'Total Fix by SS'!B:C,2,0)</f>
        <v>223</v>
      </c>
      <c r="D1427" s="21" t="s">
        <v>59</v>
      </c>
      <c r="E1427" s="21" t="s">
        <v>73</v>
      </c>
      <c r="F1427" s="21" t="s">
        <v>61</v>
      </c>
      <c r="G1427" s="21" t="s">
        <v>62</v>
      </c>
      <c r="H1427" s="21" t="s">
        <v>63</v>
      </c>
      <c r="I1427" s="21" t="s">
        <v>74</v>
      </c>
      <c r="J1427" s="22">
        <v>43667</v>
      </c>
      <c r="K1427" s="23">
        <v>0.32937499999999997</v>
      </c>
      <c r="L1427" s="22">
        <v>43667</v>
      </c>
      <c r="M1427" s="23">
        <v>0.66126157407407005</v>
      </c>
      <c r="N1427" s="25">
        <v>6.0270000000000001</v>
      </c>
      <c r="O1427" s="21" t="s">
        <v>77</v>
      </c>
      <c r="P1427" s="46">
        <f>TotalFix[[#This Row],[Confirmed activ. 3 (ILE03)]]*60</f>
        <v>361.62</v>
      </c>
      <c r="Q1427" s="24">
        <v>200</v>
      </c>
      <c r="R1427" s="21" t="s">
        <v>66</v>
      </c>
      <c r="S1427" s="21" t="s">
        <v>67</v>
      </c>
    </row>
    <row r="1428" spans="1:19" s="21" customFormat="1" x14ac:dyDescent="0.35">
      <c r="A1428" s="26">
        <v>1538721</v>
      </c>
      <c r="B1428" s="53">
        <v>411581</v>
      </c>
      <c r="C1428" s="26">
        <f>VLOOKUP(TotalFix[[#This Row],[Order]],'Total Fix by SS'!B:C,2,0)</f>
        <v>223</v>
      </c>
      <c r="D1428" s="21" t="s">
        <v>59</v>
      </c>
      <c r="E1428" s="21" t="s">
        <v>75</v>
      </c>
      <c r="F1428" s="21" t="s">
        <v>61</v>
      </c>
      <c r="G1428" s="21" t="s">
        <v>62</v>
      </c>
      <c r="H1428" s="21" t="s">
        <v>63</v>
      </c>
      <c r="I1428" s="21" t="s">
        <v>76</v>
      </c>
      <c r="J1428" s="22">
        <v>43668</v>
      </c>
      <c r="K1428" s="23">
        <v>0.32703703703704001</v>
      </c>
      <c r="L1428" s="22">
        <v>43670</v>
      </c>
      <c r="M1428" s="23">
        <v>0.73680555555556004</v>
      </c>
      <c r="N1428" s="25">
        <v>29.719000000000001</v>
      </c>
      <c r="O1428" s="21" t="s">
        <v>77</v>
      </c>
      <c r="P1428" s="46">
        <f>TotalFix[[#This Row],[Confirmed activ. 3 (ILE03)]]*60</f>
        <v>1783.14</v>
      </c>
      <c r="Q1428" s="24">
        <v>500</v>
      </c>
      <c r="R1428" s="21" t="s">
        <v>66</v>
      </c>
      <c r="S1428" s="21" t="s">
        <v>67</v>
      </c>
    </row>
    <row r="1429" spans="1:19" s="21" customFormat="1" x14ac:dyDescent="0.35">
      <c r="A1429" s="26">
        <v>1538721</v>
      </c>
      <c r="B1429" s="53">
        <v>411581</v>
      </c>
      <c r="C1429" s="26">
        <f>VLOOKUP(TotalFix[[#This Row],[Order]],'Total Fix by SS'!B:C,2,0)</f>
        <v>223</v>
      </c>
      <c r="D1429" s="21" t="s">
        <v>59</v>
      </c>
      <c r="E1429" s="21" t="s">
        <v>78</v>
      </c>
      <c r="F1429" s="21" t="s">
        <v>69</v>
      </c>
      <c r="G1429" s="21" t="s">
        <v>62</v>
      </c>
      <c r="H1429" s="21" t="s">
        <v>70</v>
      </c>
      <c r="I1429" s="21" t="s">
        <v>79</v>
      </c>
      <c r="J1429" s="22">
        <v>43671</v>
      </c>
      <c r="K1429" s="23">
        <v>0.59783564814815005</v>
      </c>
      <c r="L1429" s="22">
        <v>43671</v>
      </c>
      <c r="M1429" s="23">
        <v>0.59783564814815005</v>
      </c>
      <c r="N1429" s="24">
        <v>20</v>
      </c>
      <c r="O1429" s="21" t="s">
        <v>66</v>
      </c>
      <c r="P1429" s="46">
        <f>TotalFix[[#This Row],[Confirmed activ. 3 (ILE03)]]</f>
        <v>20</v>
      </c>
      <c r="Q1429" s="24">
        <v>20</v>
      </c>
      <c r="R1429" s="21" t="s">
        <v>66</v>
      </c>
      <c r="S1429" s="21" t="s">
        <v>72</v>
      </c>
    </row>
    <row r="1430" spans="1:19" s="21" customFormat="1" x14ac:dyDescent="0.35">
      <c r="A1430" s="26">
        <v>1538721</v>
      </c>
      <c r="B1430" s="53">
        <v>411581</v>
      </c>
      <c r="C1430" s="26">
        <f>VLOOKUP(TotalFix[[#This Row],[Order]],'Total Fix by SS'!B:C,2,0)</f>
        <v>223</v>
      </c>
      <c r="D1430" s="21" t="s">
        <v>59</v>
      </c>
      <c r="E1430" s="21" t="s">
        <v>80</v>
      </c>
      <c r="F1430" s="21" t="s">
        <v>69</v>
      </c>
      <c r="G1430" s="21" t="s">
        <v>62</v>
      </c>
      <c r="H1430" s="21" t="s">
        <v>70</v>
      </c>
      <c r="I1430" s="21" t="s">
        <v>81</v>
      </c>
      <c r="J1430" s="22">
        <v>43671</v>
      </c>
      <c r="K1430" s="23">
        <v>0.60567129629630001</v>
      </c>
      <c r="L1430" s="22">
        <v>43671</v>
      </c>
      <c r="M1430" s="23">
        <v>0.60567129629630001</v>
      </c>
      <c r="N1430" s="24">
        <v>20</v>
      </c>
      <c r="O1430" s="21" t="s">
        <v>66</v>
      </c>
      <c r="P1430" s="46">
        <f>TotalFix[[#This Row],[Confirmed activ. 3 (ILE03)]]</f>
        <v>20</v>
      </c>
      <c r="Q1430" s="24">
        <v>20</v>
      </c>
      <c r="R1430" s="21" t="s">
        <v>66</v>
      </c>
      <c r="S1430" s="21" t="s">
        <v>72</v>
      </c>
    </row>
    <row r="1431" spans="1:19" s="21" customFormat="1" x14ac:dyDescent="0.35">
      <c r="A1431" s="26">
        <v>1538721</v>
      </c>
      <c r="B1431" s="53">
        <v>411581</v>
      </c>
      <c r="C1431" s="26">
        <f>VLOOKUP(TotalFix[[#This Row],[Order]],'Total Fix by SS'!B:C,2,0)</f>
        <v>223</v>
      </c>
      <c r="D1431" s="21" t="s">
        <v>59</v>
      </c>
      <c r="E1431" s="21" t="s">
        <v>82</v>
      </c>
      <c r="F1431" s="21" t="s">
        <v>83</v>
      </c>
      <c r="G1431" s="21" t="s">
        <v>62</v>
      </c>
      <c r="H1431" s="21" t="s">
        <v>84</v>
      </c>
      <c r="I1431" s="21" t="s">
        <v>84</v>
      </c>
      <c r="J1431" s="22">
        <v>43671</v>
      </c>
      <c r="K1431" s="23">
        <v>0.60924768518519001</v>
      </c>
      <c r="L1431" s="22">
        <v>43674</v>
      </c>
      <c r="M1431" s="23">
        <v>0.55268518518519005</v>
      </c>
      <c r="N1431" s="25">
        <v>222.06700000000001</v>
      </c>
      <c r="O1431" s="21" t="s">
        <v>66</v>
      </c>
      <c r="P1431" s="46">
        <f>TotalFix[[#This Row],[Confirmed activ. 3 (ILE03)]]</f>
        <v>222.06700000000001</v>
      </c>
      <c r="Q1431" s="24">
        <v>450</v>
      </c>
      <c r="R1431" s="21" t="s">
        <v>66</v>
      </c>
      <c r="S1431" s="21" t="s">
        <v>67</v>
      </c>
    </row>
    <row r="1432" spans="1:19" s="21" customFormat="1" x14ac:dyDescent="0.35">
      <c r="A1432" s="26">
        <v>1538721</v>
      </c>
      <c r="B1432" s="53">
        <v>411581</v>
      </c>
      <c r="C1432" s="26">
        <f>VLOOKUP(TotalFix[[#This Row],[Order]],'Total Fix by SS'!B:C,2,0)</f>
        <v>223</v>
      </c>
      <c r="D1432" s="21" t="s">
        <v>59</v>
      </c>
      <c r="E1432" s="21" t="s">
        <v>85</v>
      </c>
      <c r="F1432" s="21" t="s">
        <v>86</v>
      </c>
      <c r="G1432" s="21" t="s">
        <v>62</v>
      </c>
      <c r="H1432" s="21" t="s">
        <v>87</v>
      </c>
      <c r="I1432" s="21" t="s">
        <v>87</v>
      </c>
      <c r="J1432" s="22">
        <v>43675</v>
      </c>
      <c r="K1432" s="23">
        <v>0.34307870370370003</v>
      </c>
      <c r="L1432" s="22">
        <v>43675</v>
      </c>
      <c r="M1432" s="23">
        <v>0.34307870370370003</v>
      </c>
      <c r="N1432" s="24">
        <v>20</v>
      </c>
      <c r="O1432" s="21" t="s">
        <v>66</v>
      </c>
      <c r="P1432" s="46">
        <f>TotalFix[[#This Row],[Confirmed activ. 3 (ILE03)]]</f>
        <v>20</v>
      </c>
      <c r="Q1432" s="24">
        <v>20</v>
      </c>
      <c r="R1432" s="21" t="s">
        <v>66</v>
      </c>
      <c r="S1432" s="21" t="s">
        <v>72</v>
      </c>
    </row>
    <row r="1433" spans="1:19" s="21" customFormat="1" x14ac:dyDescent="0.35">
      <c r="A1433" s="26">
        <v>1538721</v>
      </c>
      <c r="B1433" s="53">
        <v>411581</v>
      </c>
      <c r="C1433" s="26">
        <f>VLOOKUP(TotalFix[[#This Row],[Order]],'Total Fix by SS'!B:C,2,0)</f>
        <v>223</v>
      </c>
      <c r="D1433" s="21" t="s">
        <v>59</v>
      </c>
      <c r="E1433" s="21" t="s">
        <v>88</v>
      </c>
      <c r="F1433" s="21" t="s">
        <v>89</v>
      </c>
      <c r="G1433" s="21" t="s">
        <v>90</v>
      </c>
      <c r="H1433" s="21" t="s">
        <v>91</v>
      </c>
      <c r="I1433" s="21" t="s">
        <v>92</v>
      </c>
      <c r="J1433" s="22"/>
      <c r="K1433" s="23">
        <v>0</v>
      </c>
      <c r="L1433" s="22"/>
      <c r="M1433" s="23">
        <v>0</v>
      </c>
      <c r="N1433" s="25">
        <v>0</v>
      </c>
      <c r="O1433" s="21" t="s">
        <v>93</v>
      </c>
      <c r="P1433" s="46"/>
      <c r="Q1433" s="24">
        <v>0</v>
      </c>
      <c r="R1433" s="21" t="s">
        <v>66</v>
      </c>
      <c r="S1433" s="21" t="s">
        <v>94</v>
      </c>
    </row>
    <row r="1434" spans="1:19" s="21" customFormat="1" x14ac:dyDescent="0.35">
      <c r="A1434" s="26">
        <v>1538721</v>
      </c>
      <c r="B1434" s="53">
        <v>411581</v>
      </c>
      <c r="C1434" s="26">
        <f>VLOOKUP(TotalFix[[#This Row],[Order]],'Total Fix by SS'!B:C,2,0)</f>
        <v>223</v>
      </c>
      <c r="D1434" s="21" t="s">
        <v>59</v>
      </c>
      <c r="E1434" s="21" t="s">
        <v>95</v>
      </c>
      <c r="F1434" s="21" t="s">
        <v>61</v>
      </c>
      <c r="G1434" s="21" t="s">
        <v>62</v>
      </c>
      <c r="H1434" s="21" t="s">
        <v>63</v>
      </c>
      <c r="I1434" s="21" t="s">
        <v>96</v>
      </c>
      <c r="J1434" s="22">
        <v>43677</v>
      </c>
      <c r="K1434" s="23">
        <v>0.44724537037036999</v>
      </c>
      <c r="L1434" s="22">
        <v>43677</v>
      </c>
      <c r="M1434" s="23">
        <v>0.52905092592592995</v>
      </c>
      <c r="N1434" s="25">
        <v>19.766999999999999</v>
      </c>
      <c r="O1434" s="21" t="s">
        <v>66</v>
      </c>
      <c r="P1434" s="46">
        <f>TotalFix[[#This Row],[Confirmed activ. 3 (ILE03)]]</f>
        <v>19.766999999999999</v>
      </c>
      <c r="Q1434" s="24">
        <v>40</v>
      </c>
      <c r="R1434" s="21" t="s">
        <v>66</v>
      </c>
      <c r="S1434" s="21" t="s">
        <v>67</v>
      </c>
    </row>
    <row r="1435" spans="1:19" s="21" customFormat="1" x14ac:dyDescent="0.35">
      <c r="A1435" s="26">
        <v>1538721</v>
      </c>
      <c r="B1435" s="53">
        <v>411581</v>
      </c>
      <c r="C1435" s="26">
        <f>VLOOKUP(TotalFix[[#This Row],[Order]],'Total Fix by SS'!B:C,2,0)</f>
        <v>223</v>
      </c>
      <c r="D1435" s="21" t="s">
        <v>59</v>
      </c>
      <c r="E1435" s="21" t="s">
        <v>97</v>
      </c>
      <c r="F1435" s="21" t="s">
        <v>69</v>
      </c>
      <c r="G1435" s="21" t="s">
        <v>62</v>
      </c>
      <c r="H1435" s="21" t="s">
        <v>70</v>
      </c>
      <c r="I1435" s="21" t="s">
        <v>98</v>
      </c>
      <c r="J1435" s="22">
        <v>43678</v>
      </c>
      <c r="K1435" s="23">
        <v>0.40655092592593001</v>
      </c>
      <c r="L1435" s="22">
        <v>43678</v>
      </c>
      <c r="M1435" s="23">
        <v>0.40655092592593001</v>
      </c>
      <c r="N1435" s="24">
        <v>20</v>
      </c>
      <c r="O1435" s="21" t="s">
        <v>66</v>
      </c>
      <c r="P1435" s="46">
        <f>TotalFix[[#This Row],[Confirmed activ. 3 (ILE03)]]</f>
        <v>20</v>
      </c>
      <c r="Q1435" s="24">
        <v>20</v>
      </c>
      <c r="R1435" s="21" t="s">
        <v>66</v>
      </c>
      <c r="S1435" s="21" t="s">
        <v>72</v>
      </c>
    </row>
    <row r="1436" spans="1:19" s="21" customFormat="1" x14ac:dyDescent="0.35">
      <c r="A1436" s="26">
        <v>1538721</v>
      </c>
      <c r="B1436" s="53">
        <v>411581</v>
      </c>
      <c r="C1436" s="26">
        <f>VLOOKUP(TotalFix[[#This Row],[Order]],'Total Fix by SS'!B:C,2,0)</f>
        <v>223</v>
      </c>
      <c r="D1436" s="21" t="s">
        <v>59</v>
      </c>
      <c r="E1436" s="21" t="s">
        <v>99</v>
      </c>
      <c r="F1436" s="21" t="s">
        <v>69</v>
      </c>
      <c r="G1436" s="21" t="s">
        <v>62</v>
      </c>
      <c r="H1436" s="21" t="s">
        <v>70</v>
      </c>
      <c r="I1436" s="21" t="s">
        <v>100</v>
      </c>
      <c r="J1436" s="22">
        <v>43678</v>
      </c>
      <c r="K1436" s="23">
        <v>0.40663194444444001</v>
      </c>
      <c r="L1436" s="22">
        <v>43678</v>
      </c>
      <c r="M1436" s="23">
        <v>0.40663194444444001</v>
      </c>
      <c r="N1436" s="24">
        <v>50</v>
      </c>
      <c r="O1436" s="21" t="s">
        <v>66</v>
      </c>
      <c r="P1436" s="46">
        <f>TotalFix[[#This Row],[Confirmed activ. 3 (ILE03)]]</f>
        <v>50</v>
      </c>
      <c r="Q1436" s="24">
        <v>50</v>
      </c>
      <c r="R1436" s="21" t="s">
        <v>66</v>
      </c>
      <c r="S1436" s="21" t="s">
        <v>72</v>
      </c>
    </row>
    <row r="1437" spans="1:19" s="21" customFormat="1" x14ac:dyDescent="0.35">
      <c r="A1437" s="26">
        <v>1538721</v>
      </c>
      <c r="B1437" s="53">
        <v>411581</v>
      </c>
      <c r="C1437" s="26">
        <f>VLOOKUP(TotalFix[[#This Row],[Order]],'Total Fix by SS'!B:C,2,0)</f>
        <v>223</v>
      </c>
      <c r="D1437" s="21" t="s">
        <v>59</v>
      </c>
      <c r="E1437" s="21" t="s">
        <v>101</v>
      </c>
      <c r="F1437" s="21" t="s">
        <v>102</v>
      </c>
      <c r="G1437" s="21" t="s">
        <v>62</v>
      </c>
      <c r="H1437" s="21" t="s">
        <v>100</v>
      </c>
      <c r="I1437" s="21" t="s">
        <v>103</v>
      </c>
      <c r="J1437" s="22">
        <v>43678</v>
      </c>
      <c r="K1437" s="23">
        <v>0.40672453703703998</v>
      </c>
      <c r="L1437" s="22">
        <v>43678</v>
      </c>
      <c r="M1437" s="23">
        <v>0.40672453703703998</v>
      </c>
      <c r="N1437" s="24">
        <v>10</v>
      </c>
      <c r="O1437" s="21" t="s">
        <v>66</v>
      </c>
      <c r="P1437" s="46">
        <f>TotalFix[[#This Row],[Confirmed activ. 3 (ILE03)]]</f>
        <v>10</v>
      </c>
      <c r="Q1437" s="24">
        <v>10</v>
      </c>
      <c r="R1437" s="21" t="s">
        <v>66</v>
      </c>
      <c r="S1437" s="21" t="s">
        <v>72</v>
      </c>
    </row>
    <row r="1438" spans="1:19" s="21" customFormat="1" x14ac:dyDescent="0.35">
      <c r="A1438" s="26">
        <v>1538721</v>
      </c>
      <c r="B1438" s="53">
        <v>411581</v>
      </c>
      <c r="C1438" s="26">
        <f>VLOOKUP(TotalFix[[#This Row],[Order]],'Total Fix by SS'!B:C,2,0)</f>
        <v>223</v>
      </c>
      <c r="D1438" s="21" t="s">
        <v>59</v>
      </c>
      <c r="E1438" s="21" t="s">
        <v>104</v>
      </c>
      <c r="F1438" s="21" t="s">
        <v>102</v>
      </c>
      <c r="G1438" s="21" t="s">
        <v>105</v>
      </c>
      <c r="H1438" s="21" t="s">
        <v>100</v>
      </c>
      <c r="I1438" s="21" t="s">
        <v>106</v>
      </c>
      <c r="J1438" s="22">
        <v>43678</v>
      </c>
      <c r="K1438" s="23">
        <v>0.64145833333333002</v>
      </c>
      <c r="L1438" s="22">
        <v>43678</v>
      </c>
      <c r="M1438" s="23">
        <v>0.64145833333333002</v>
      </c>
      <c r="N1438" s="24">
        <v>10</v>
      </c>
      <c r="O1438" s="21" t="s">
        <v>66</v>
      </c>
      <c r="P1438" s="46">
        <f>TotalFix[[#This Row],[Confirmed activ. 3 (ILE03)]]</f>
        <v>10</v>
      </c>
      <c r="Q1438" s="24">
        <v>10</v>
      </c>
      <c r="R1438" s="21" t="s">
        <v>66</v>
      </c>
      <c r="S1438" s="21" t="s">
        <v>72</v>
      </c>
    </row>
    <row r="1439" spans="1:19" s="21" customFormat="1" x14ac:dyDescent="0.35">
      <c r="A1439" s="26">
        <v>1538721</v>
      </c>
      <c r="B1439" s="53">
        <v>411581</v>
      </c>
      <c r="C1439" s="26">
        <f>VLOOKUP(TotalFix[[#This Row],[Order]],'Total Fix by SS'!B:C,2,0)</f>
        <v>223</v>
      </c>
      <c r="D1439" s="21" t="s">
        <v>107</v>
      </c>
      <c r="E1439" s="21" t="s">
        <v>60</v>
      </c>
      <c r="F1439" s="21" t="s">
        <v>61</v>
      </c>
      <c r="G1439" s="21" t="s">
        <v>90</v>
      </c>
      <c r="H1439" s="21" t="s">
        <v>63</v>
      </c>
      <c r="I1439" s="21" t="s">
        <v>108</v>
      </c>
      <c r="J1439" s="22">
        <v>43669</v>
      </c>
      <c r="K1439" s="23">
        <v>0.31908564814814999</v>
      </c>
      <c r="L1439" s="22">
        <v>43670</v>
      </c>
      <c r="M1439" s="23">
        <v>0.74725694444444002</v>
      </c>
      <c r="N1439" s="25">
        <v>17.056000000000001</v>
      </c>
      <c r="O1439" s="21" t="s">
        <v>77</v>
      </c>
      <c r="P1439" s="46">
        <f>TotalFix[[#This Row],[Confirmed activ. 3 (ILE03)]]*60</f>
        <v>1023.36</v>
      </c>
      <c r="Q1439" s="24">
        <v>1</v>
      </c>
      <c r="R1439" s="21" t="s">
        <v>66</v>
      </c>
      <c r="S1439" s="21" t="s">
        <v>67</v>
      </c>
    </row>
    <row r="1440" spans="1:19" s="21" customFormat="1" x14ac:dyDescent="0.35">
      <c r="A1440" s="26">
        <v>1538721</v>
      </c>
      <c r="B1440" s="53">
        <v>411581</v>
      </c>
      <c r="C1440" s="26">
        <f>VLOOKUP(TotalFix[[#This Row],[Order]],'Total Fix by SS'!B:C,2,0)</f>
        <v>223</v>
      </c>
      <c r="D1440" s="21" t="s">
        <v>109</v>
      </c>
      <c r="E1440" s="21" t="s">
        <v>82</v>
      </c>
      <c r="F1440" s="21" t="s">
        <v>83</v>
      </c>
      <c r="G1440" s="21" t="s">
        <v>90</v>
      </c>
      <c r="H1440" s="21" t="s">
        <v>84</v>
      </c>
      <c r="I1440" s="21" t="s">
        <v>110</v>
      </c>
      <c r="J1440" s="22">
        <v>43671</v>
      </c>
      <c r="K1440" s="23">
        <v>0.65068287037036998</v>
      </c>
      <c r="L1440" s="22">
        <v>43671</v>
      </c>
      <c r="M1440" s="23">
        <v>0.94369212962963001</v>
      </c>
      <c r="N1440" s="25">
        <v>3.516</v>
      </c>
      <c r="O1440" s="21" t="s">
        <v>77</v>
      </c>
      <c r="P1440" s="46">
        <f>TotalFix[[#This Row],[Confirmed activ. 3 (ILE03)]]*60</f>
        <v>210.96</v>
      </c>
      <c r="Q1440" s="24">
        <v>5</v>
      </c>
      <c r="R1440" s="21" t="s">
        <v>66</v>
      </c>
      <c r="S1440" s="21" t="s">
        <v>67</v>
      </c>
    </row>
    <row r="1441" spans="1:19" s="21" customFormat="1" x14ac:dyDescent="0.35">
      <c r="A1441" s="26">
        <v>1538722</v>
      </c>
      <c r="B1441" s="53">
        <v>411581</v>
      </c>
      <c r="C1441" s="26">
        <f>VLOOKUP(TotalFix[[#This Row],[Order]],'Total Fix by SS'!B:C,2,0)</f>
        <v>223</v>
      </c>
      <c r="D1441" s="21" t="s">
        <v>59</v>
      </c>
      <c r="E1441" s="21" t="s">
        <v>60</v>
      </c>
      <c r="F1441" s="21" t="s">
        <v>61</v>
      </c>
      <c r="G1441" s="21" t="s">
        <v>62</v>
      </c>
      <c r="H1441" s="21" t="s">
        <v>63</v>
      </c>
      <c r="I1441" s="21" t="s">
        <v>64</v>
      </c>
      <c r="J1441" s="22">
        <v>43663</v>
      </c>
      <c r="K1441" s="23">
        <v>0.35373842592593002</v>
      </c>
      <c r="L1441" s="22">
        <v>43663</v>
      </c>
      <c r="M1441" s="23">
        <v>0.51655092592592999</v>
      </c>
      <c r="N1441" s="25">
        <v>1.954</v>
      </c>
      <c r="O1441" s="21" t="s">
        <v>77</v>
      </c>
      <c r="P1441" s="46">
        <f>TotalFix[[#This Row],[Confirmed activ. 3 (ILE03)]]*60</f>
        <v>117.24</v>
      </c>
      <c r="Q1441" s="24">
        <v>20</v>
      </c>
      <c r="R1441" s="21" t="s">
        <v>66</v>
      </c>
      <c r="S1441" s="21" t="s">
        <v>67</v>
      </c>
    </row>
    <row r="1442" spans="1:19" s="21" customFormat="1" x14ac:dyDescent="0.35">
      <c r="A1442" s="26">
        <v>1538722</v>
      </c>
      <c r="B1442" s="53">
        <v>411581</v>
      </c>
      <c r="C1442" s="26">
        <f>VLOOKUP(TotalFix[[#This Row],[Order]],'Total Fix by SS'!B:C,2,0)</f>
        <v>223</v>
      </c>
      <c r="D1442" s="21" t="s">
        <v>59</v>
      </c>
      <c r="E1442" s="21" t="s">
        <v>68</v>
      </c>
      <c r="F1442" s="21" t="s">
        <v>69</v>
      </c>
      <c r="G1442" s="21" t="s">
        <v>62</v>
      </c>
      <c r="H1442" s="21" t="s">
        <v>70</v>
      </c>
      <c r="I1442" s="21" t="s">
        <v>71</v>
      </c>
      <c r="J1442" s="22">
        <v>43663</v>
      </c>
      <c r="K1442" s="23">
        <v>0.57282407407406999</v>
      </c>
      <c r="L1442" s="22">
        <v>43663</v>
      </c>
      <c r="M1442" s="23">
        <v>0.57282407407406999</v>
      </c>
      <c r="N1442" s="24">
        <v>30</v>
      </c>
      <c r="O1442" s="21" t="s">
        <v>66</v>
      </c>
      <c r="P1442" s="46">
        <f>TotalFix[[#This Row],[Confirmed activ. 3 (ILE03)]]</f>
        <v>30</v>
      </c>
      <c r="Q1442" s="24">
        <v>30</v>
      </c>
      <c r="R1442" s="21" t="s">
        <v>66</v>
      </c>
      <c r="S1442" s="21" t="s">
        <v>72</v>
      </c>
    </row>
    <row r="1443" spans="1:19" s="21" customFormat="1" x14ac:dyDescent="0.35">
      <c r="A1443" s="26">
        <v>1538722</v>
      </c>
      <c r="B1443" s="53">
        <v>411581</v>
      </c>
      <c r="C1443" s="26">
        <f>VLOOKUP(TotalFix[[#This Row],[Order]],'Total Fix by SS'!B:C,2,0)</f>
        <v>223</v>
      </c>
      <c r="D1443" s="21" t="s">
        <v>59</v>
      </c>
      <c r="E1443" s="21" t="s">
        <v>73</v>
      </c>
      <c r="F1443" s="21" t="s">
        <v>61</v>
      </c>
      <c r="G1443" s="21" t="s">
        <v>62</v>
      </c>
      <c r="H1443" s="21" t="s">
        <v>63</v>
      </c>
      <c r="I1443" s="21" t="s">
        <v>74</v>
      </c>
      <c r="J1443" s="22">
        <v>43664</v>
      </c>
      <c r="K1443" s="23">
        <v>0.31650462962963</v>
      </c>
      <c r="L1443" s="22">
        <v>43664</v>
      </c>
      <c r="M1443" s="23">
        <v>0.50324074074073999</v>
      </c>
      <c r="N1443" s="25">
        <v>4.4820000000000002</v>
      </c>
      <c r="O1443" s="21" t="s">
        <v>77</v>
      </c>
      <c r="P1443" s="46">
        <f>TotalFix[[#This Row],[Confirmed activ. 3 (ILE03)]]*60</f>
        <v>268.92</v>
      </c>
      <c r="Q1443" s="24">
        <v>200</v>
      </c>
      <c r="R1443" s="21" t="s">
        <v>66</v>
      </c>
      <c r="S1443" s="21" t="s">
        <v>67</v>
      </c>
    </row>
    <row r="1444" spans="1:19" s="21" customFormat="1" x14ac:dyDescent="0.35">
      <c r="A1444" s="26">
        <v>1538722</v>
      </c>
      <c r="B1444" s="53">
        <v>411581</v>
      </c>
      <c r="C1444" s="26">
        <f>VLOOKUP(TotalFix[[#This Row],[Order]],'Total Fix by SS'!B:C,2,0)</f>
        <v>223</v>
      </c>
      <c r="D1444" s="21" t="s">
        <v>59</v>
      </c>
      <c r="E1444" s="21" t="s">
        <v>75</v>
      </c>
      <c r="F1444" s="21" t="s">
        <v>61</v>
      </c>
      <c r="G1444" s="21" t="s">
        <v>62</v>
      </c>
      <c r="H1444" s="21" t="s">
        <v>63</v>
      </c>
      <c r="I1444" s="21" t="s">
        <v>76</v>
      </c>
      <c r="J1444" s="22">
        <v>43670</v>
      </c>
      <c r="K1444" s="23">
        <v>0.47057870370369997</v>
      </c>
      <c r="L1444" s="22">
        <v>43670</v>
      </c>
      <c r="M1444" s="23">
        <v>0.47192129629629997</v>
      </c>
      <c r="N1444" s="24">
        <v>58</v>
      </c>
      <c r="O1444" s="21" t="s">
        <v>65</v>
      </c>
      <c r="P1444" s="46">
        <f>TotalFix[[#This Row],[Confirmed activ. 3 (ILE03)]]/60</f>
        <v>0.96666666666666667</v>
      </c>
      <c r="Q1444" s="24">
        <v>500</v>
      </c>
      <c r="R1444" s="21" t="s">
        <v>66</v>
      </c>
      <c r="S1444" s="21" t="s">
        <v>67</v>
      </c>
    </row>
    <row r="1445" spans="1:19" s="21" customFormat="1" x14ac:dyDescent="0.35">
      <c r="A1445" s="26">
        <v>1538722</v>
      </c>
      <c r="B1445" s="53">
        <v>411581</v>
      </c>
      <c r="C1445" s="26">
        <f>VLOOKUP(TotalFix[[#This Row],[Order]],'Total Fix by SS'!B:C,2,0)</f>
        <v>223</v>
      </c>
      <c r="D1445" s="21" t="s">
        <v>59</v>
      </c>
      <c r="E1445" s="21" t="s">
        <v>78</v>
      </c>
      <c r="F1445" s="21" t="s">
        <v>69</v>
      </c>
      <c r="G1445" s="21" t="s">
        <v>62</v>
      </c>
      <c r="H1445" s="21" t="s">
        <v>70</v>
      </c>
      <c r="I1445" s="21" t="s">
        <v>79</v>
      </c>
      <c r="J1445" s="22">
        <v>43670</v>
      </c>
      <c r="K1445" s="23">
        <v>0.53167824074073999</v>
      </c>
      <c r="L1445" s="22">
        <v>43670</v>
      </c>
      <c r="M1445" s="23">
        <v>0.53167824074073999</v>
      </c>
      <c r="N1445" s="24">
        <v>20</v>
      </c>
      <c r="O1445" s="21" t="s">
        <v>66</v>
      </c>
      <c r="P1445" s="46">
        <f>TotalFix[[#This Row],[Confirmed activ. 3 (ILE03)]]</f>
        <v>20</v>
      </c>
      <c r="Q1445" s="24">
        <v>20</v>
      </c>
      <c r="R1445" s="21" t="s">
        <v>66</v>
      </c>
      <c r="S1445" s="21" t="s">
        <v>72</v>
      </c>
    </row>
    <row r="1446" spans="1:19" s="21" customFormat="1" x14ac:dyDescent="0.35">
      <c r="A1446" s="26">
        <v>1538722</v>
      </c>
      <c r="B1446" s="53">
        <v>411581</v>
      </c>
      <c r="C1446" s="26">
        <f>VLOOKUP(TotalFix[[#This Row],[Order]],'Total Fix by SS'!B:C,2,0)</f>
        <v>223</v>
      </c>
      <c r="D1446" s="21" t="s">
        <v>59</v>
      </c>
      <c r="E1446" s="21" t="s">
        <v>80</v>
      </c>
      <c r="F1446" s="21" t="s">
        <v>69</v>
      </c>
      <c r="G1446" s="21" t="s">
        <v>62</v>
      </c>
      <c r="H1446" s="21" t="s">
        <v>70</v>
      </c>
      <c r="I1446" s="21" t="s">
        <v>81</v>
      </c>
      <c r="J1446" s="22">
        <v>43670</v>
      </c>
      <c r="K1446" s="23">
        <v>0.58883101851852004</v>
      </c>
      <c r="L1446" s="22">
        <v>43670</v>
      </c>
      <c r="M1446" s="23">
        <v>0.58883101851852004</v>
      </c>
      <c r="N1446" s="24">
        <v>20</v>
      </c>
      <c r="O1446" s="21" t="s">
        <v>66</v>
      </c>
      <c r="P1446" s="46">
        <f>TotalFix[[#This Row],[Confirmed activ. 3 (ILE03)]]</f>
        <v>20</v>
      </c>
      <c r="Q1446" s="24">
        <v>20</v>
      </c>
      <c r="R1446" s="21" t="s">
        <v>66</v>
      </c>
      <c r="S1446" s="21" t="s">
        <v>72</v>
      </c>
    </row>
    <row r="1447" spans="1:19" s="21" customFormat="1" x14ac:dyDescent="0.35">
      <c r="A1447" s="26">
        <v>1538722</v>
      </c>
      <c r="B1447" s="53">
        <v>411581</v>
      </c>
      <c r="C1447" s="26">
        <f>VLOOKUP(TotalFix[[#This Row],[Order]],'Total Fix by SS'!B:C,2,0)</f>
        <v>223</v>
      </c>
      <c r="D1447" s="21" t="s">
        <v>59</v>
      </c>
      <c r="E1447" s="21" t="s">
        <v>82</v>
      </c>
      <c r="F1447" s="21" t="s">
        <v>83</v>
      </c>
      <c r="G1447" s="21" t="s">
        <v>62</v>
      </c>
      <c r="H1447" s="21" t="s">
        <v>84</v>
      </c>
      <c r="I1447" s="21" t="s">
        <v>84</v>
      </c>
      <c r="J1447" s="22">
        <v>43670</v>
      </c>
      <c r="K1447" s="23">
        <v>0.64480324074074002</v>
      </c>
      <c r="L1447" s="22">
        <v>43671</v>
      </c>
      <c r="M1447" s="23">
        <v>0.61990740740741002</v>
      </c>
      <c r="N1447" s="25">
        <v>582.63699999999994</v>
      </c>
      <c r="O1447" s="21" t="s">
        <v>66</v>
      </c>
      <c r="P1447" s="46">
        <f>TotalFix[[#This Row],[Confirmed activ. 3 (ILE03)]]</f>
        <v>582.63699999999994</v>
      </c>
      <c r="Q1447" s="24">
        <v>450</v>
      </c>
      <c r="R1447" s="21" t="s">
        <v>66</v>
      </c>
      <c r="S1447" s="21" t="s">
        <v>67</v>
      </c>
    </row>
    <row r="1448" spans="1:19" s="21" customFormat="1" x14ac:dyDescent="0.35">
      <c r="A1448" s="26">
        <v>1538722</v>
      </c>
      <c r="B1448" s="53">
        <v>411581</v>
      </c>
      <c r="C1448" s="26">
        <f>VLOOKUP(TotalFix[[#This Row],[Order]],'Total Fix by SS'!B:C,2,0)</f>
        <v>223</v>
      </c>
      <c r="D1448" s="21" t="s">
        <v>59</v>
      </c>
      <c r="E1448" s="21" t="s">
        <v>85</v>
      </c>
      <c r="F1448" s="21" t="s">
        <v>86</v>
      </c>
      <c r="G1448" s="21" t="s">
        <v>62</v>
      </c>
      <c r="H1448" s="21" t="s">
        <v>87</v>
      </c>
      <c r="I1448" s="21" t="s">
        <v>87</v>
      </c>
      <c r="J1448" s="22">
        <v>43674</v>
      </c>
      <c r="K1448" s="23">
        <v>0.34809027777778001</v>
      </c>
      <c r="L1448" s="22">
        <v>43674</v>
      </c>
      <c r="M1448" s="23">
        <v>0.34809027777778001</v>
      </c>
      <c r="N1448" s="24">
        <v>20</v>
      </c>
      <c r="O1448" s="21" t="s">
        <v>66</v>
      </c>
      <c r="P1448" s="46">
        <f>TotalFix[[#This Row],[Confirmed activ. 3 (ILE03)]]</f>
        <v>20</v>
      </c>
      <c r="Q1448" s="24">
        <v>20</v>
      </c>
      <c r="R1448" s="21" t="s">
        <v>66</v>
      </c>
      <c r="S1448" s="21" t="s">
        <v>72</v>
      </c>
    </row>
    <row r="1449" spans="1:19" s="21" customFormat="1" x14ac:dyDescent="0.35">
      <c r="A1449" s="26">
        <v>1538722</v>
      </c>
      <c r="B1449" s="53">
        <v>411581</v>
      </c>
      <c r="C1449" s="26">
        <f>VLOOKUP(TotalFix[[#This Row],[Order]],'Total Fix by SS'!B:C,2,0)</f>
        <v>223</v>
      </c>
      <c r="D1449" s="21" t="s">
        <v>59</v>
      </c>
      <c r="E1449" s="21" t="s">
        <v>88</v>
      </c>
      <c r="F1449" s="21" t="s">
        <v>89</v>
      </c>
      <c r="G1449" s="21" t="s">
        <v>90</v>
      </c>
      <c r="H1449" s="21" t="s">
        <v>91</v>
      </c>
      <c r="I1449" s="21" t="s">
        <v>92</v>
      </c>
      <c r="J1449" s="22"/>
      <c r="K1449" s="23">
        <v>0</v>
      </c>
      <c r="L1449" s="22"/>
      <c r="M1449" s="23">
        <v>0</v>
      </c>
      <c r="N1449" s="25">
        <v>0</v>
      </c>
      <c r="O1449" s="21" t="s">
        <v>93</v>
      </c>
      <c r="P1449" s="46"/>
      <c r="Q1449" s="24">
        <v>0</v>
      </c>
      <c r="R1449" s="21" t="s">
        <v>66</v>
      </c>
      <c r="S1449" s="21" t="s">
        <v>94</v>
      </c>
    </row>
    <row r="1450" spans="1:19" s="21" customFormat="1" x14ac:dyDescent="0.35">
      <c r="A1450" s="26">
        <v>1538722</v>
      </c>
      <c r="B1450" s="53">
        <v>411581</v>
      </c>
      <c r="C1450" s="26">
        <f>VLOOKUP(TotalFix[[#This Row],[Order]],'Total Fix by SS'!B:C,2,0)</f>
        <v>223</v>
      </c>
      <c r="D1450" s="21" t="s">
        <v>59</v>
      </c>
      <c r="E1450" s="21" t="s">
        <v>95</v>
      </c>
      <c r="F1450" s="21" t="s">
        <v>61</v>
      </c>
      <c r="G1450" s="21" t="s">
        <v>62</v>
      </c>
      <c r="H1450" s="21" t="s">
        <v>63</v>
      </c>
      <c r="I1450" s="21" t="s">
        <v>96</v>
      </c>
      <c r="J1450" s="22">
        <v>43677</v>
      </c>
      <c r="K1450" s="23">
        <v>0.44724537037036999</v>
      </c>
      <c r="L1450" s="22">
        <v>43677</v>
      </c>
      <c r="M1450" s="23">
        <v>0.52905092592592995</v>
      </c>
      <c r="N1450" s="25">
        <v>19.766999999999999</v>
      </c>
      <c r="O1450" s="21" t="s">
        <v>66</v>
      </c>
      <c r="P1450" s="46">
        <f>TotalFix[[#This Row],[Confirmed activ. 3 (ILE03)]]</f>
        <v>19.766999999999999</v>
      </c>
      <c r="Q1450" s="24">
        <v>40</v>
      </c>
      <c r="R1450" s="21" t="s">
        <v>66</v>
      </c>
      <c r="S1450" s="21" t="s">
        <v>67</v>
      </c>
    </row>
    <row r="1451" spans="1:19" s="21" customFormat="1" x14ac:dyDescent="0.35">
      <c r="A1451" s="26">
        <v>1538722</v>
      </c>
      <c r="B1451" s="53">
        <v>411581</v>
      </c>
      <c r="C1451" s="26">
        <f>VLOOKUP(TotalFix[[#This Row],[Order]],'Total Fix by SS'!B:C,2,0)</f>
        <v>223</v>
      </c>
      <c r="D1451" s="21" t="s">
        <v>59</v>
      </c>
      <c r="E1451" s="21" t="s">
        <v>97</v>
      </c>
      <c r="F1451" s="21" t="s">
        <v>69</v>
      </c>
      <c r="G1451" s="21" t="s">
        <v>62</v>
      </c>
      <c r="H1451" s="21" t="s">
        <v>70</v>
      </c>
      <c r="I1451" s="21" t="s">
        <v>98</v>
      </c>
      <c r="J1451" s="22">
        <v>43678</v>
      </c>
      <c r="K1451" s="23">
        <v>0.60109953703704</v>
      </c>
      <c r="L1451" s="22">
        <v>43678</v>
      </c>
      <c r="M1451" s="23">
        <v>0.60109953703704</v>
      </c>
      <c r="N1451" s="24">
        <v>20</v>
      </c>
      <c r="O1451" s="21" t="s">
        <v>66</v>
      </c>
      <c r="P1451" s="46">
        <f>TotalFix[[#This Row],[Confirmed activ. 3 (ILE03)]]</f>
        <v>20</v>
      </c>
      <c r="Q1451" s="24">
        <v>20</v>
      </c>
      <c r="R1451" s="21" t="s">
        <v>66</v>
      </c>
      <c r="S1451" s="21" t="s">
        <v>72</v>
      </c>
    </row>
    <row r="1452" spans="1:19" s="21" customFormat="1" x14ac:dyDescent="0.35">
      <c r="A1452" s="26">
        <v>1538722</v>
      </c>
      <c r="B1452" s="53">
        <v>411581</v>
      </c>
      <c r="C1452" s="26">
        <f>VLOOKUP(TotalFix[[#This Row],[Order]],'Total Fix by SS'!B:C,2,0)</f>
        <v>223</v>
      </c>
      <c r="D1452" s="21" t="s">
        <v>59</v>
      </c>
      <c r="E1452" s="21" t="s">
        <v>99</v>
      </c>
      <c r="F1452" s="21" t="s">
        <v>69</v>
      </c>
      <c r="G1452" s="21" t="s">
        <v>62</v>
      </c>
      <c r="H1452" s="21" t="s">
        <v>70</v>
      </c>
      <c r="I1452" s="21" t="s">
        <v>100</v>
      </c>
      <c r="J1452" s="22">
        <v>43678</v>
      </c>
      <c r="K1452" s="23">
        <v>0.60121527777778005</v>
      </c>
      <c r="L1452" s="22">
        <v>43678</v>
      </c>
      <c r="M1452" s="23">
        <v>0.60121527777778005</v>
      </c>
      <c r="N1452" s="24">
        <v>50</v>
      </c>
      <c r="O1452" s="21" t="s">
        <v>66</v>
      </c>
      <c r="P1452" s="46">
        <f>TotalFix[[#This Row],[Confirmed activ. 3 (ILE03)]]</f>
        <v>50</v>
      </c>
      <c r="Q1452" s="24">
        <v>50</v>
      </c>
      <c r="R1452" s="21" t="s">
        <v>66</v>
      </c>
      <c r="S1452" s="21" t="s">
        <v>72</v>
      </c>
    </row>
    <row r="1453" spans="1:19" s="21" customFormat="1" x14ac:dyDescent="0.35">
      <c r="A1453" s="26">
        <v>1538722</v>
      </c>
      <c r="B1453" s="53">
        <v>411581</v>
      </c>
      <c r="C1453" s="26">
        <f>VLOOKUP(TotalFix[[#This Row],[Order]],'Total Fix by SS'!B:C,2,0)</f>
        <v>223</v>
      </c>
      <c r="D1453" s="21" t="s">
        <v>59</v>
      </c>
      <c r="E1453" s="21" t="s">
        <v>101</v>
      </c>
      <c r="F1453" s="21" t="s">
        <v>102</v>
      </c>
      <c r="G1453" s="21" t="s">
        <v>62</v>
      </c>
      <c r="H1453" s="21" t="s">
        <v>100</v>
      </c>
      <c r="I1453" s="21" t="s">
        <v>103</v>
      </c>
      <c r="J1453" s="22">
        <v>43678</v>
      </c>
      <c r="K1453" s="23">
        <v>0.60137731481481005</v>
      </c>
      <c r="L1453" s="22">
        <v>43678</v>
      </c>
      <c r="M1453" s="23">
        <v>0.60137731481481005</v>
      </c>
      <c r="N1453" s="24">
        <v>10</v>
      </c>
      <c r="O1453" s="21" t="s">
        <v>66</v>
      </c>
      <c r="P1453" s="46">
        <f>TotalFix[[#This Row],[Confirmed activ. 3 (ILE03)]]</f>
        <v>10</v>
      </c>
      <c r="Q1453" s="24">
        <v>10</v>
      </c>
      <c r="R1453" s="21" t="s">
        <v>66</v>
      </c>
      <c r="S1453" s="21" t="s">
        <v>72</v>
      </c>
    </row>
    <row r="1454" spans="1:19" s="21" customFormat="1" x14ac:dyDescent="0.35">
      <c r="A1454" s="26">
        <v>1538722</v>
      </c>
      <c r="B1454" s="53">
        <v>411581</v>
      </c>
      <c r="C1454" s="26">
        <f>VLOOKUP(TotalFix[[#This Row],[Order]],'Total Fix by SS'!B:C,2,0)</f>
        <v>223</v>
      </c>
      <c r="D1454" s="21" t="s">
        <v>59</v>
      </c>
      <c r="E1454" s="21" t="s">
        <v>104</v>
      </c>
      <c r="F1454" s="21" t="s">
        <v>102</v>
      </c>
      <c r="G1454" s="21" t="s">
        <v>105</v>
      </c>
      <c r="H1454" s="21" t="s">
        <v>100</v>
      </c>
      <c r="I1454" s="21" t="s">
        <v>106</v>
      </c>
      <c r="J1454" s="22">
        <v>43678</v>
      </c>
      <c r="K1454" s="23">
        <v>0.64083333333333004</v>
      </c>
      <c r="L1454" s="22">
        <v>43678</v>
      </c>
      <c r="M1454" s="23">
        <v>0.64083333333333004</v>
      </c>
      <c r="N1454" s="24">
        <v>10</v>
      </c>
      <c r="O1454" s="21" t="s">
        <v>66</v>
      </c>
      <c r="P1454" s="46">
        <f>TotalFix[[#This Row],[Confirmed activ. 3 (ILE03)]]</f>
        <v>10</v>
      </c>
      <c r="Q1454" s="24">
        <v>10</v>
      </c>
      <c r="R1454" s="21" t="s">
        <v>66</v>
      </c>
      <c r="S1454" s="21" t="s">
        <v>72</v>
      </c>
    </row>
    <row r="1455" spans="1:19" s="21" customFormat="1" x14ac:dyDescent="0.35">
      <c r="A1455" s="26">
        <v>1538722</v>
      </c>
      <c r="B1455" s="53">
        <v>411581</v>
      </c>
      <c r="C1455" s="26">
        <f>VLOOKUP(TotalFix[[#This Row],[Order]],'Total Fix by SS'!B:C,2,0)</f>
        <v>223</v>
      </c>
      <c r="D1455" s="21" t="s">
        <v>107</v>
      </c>
      <c r="E1455" s="21" t="s">
        <v>60</v>
      </c>
      <c r="F1455" s="21" t="s">
        <v>61</v>
      </c>
      <c r="G1455" s="21" t="s">
        <v>90</v>
      </c>
      <c r="H1455" s="21" t="s">
        <v>63</v>
      </c>
      <c r="I1455" s="21" t="s">
        <v>108</v>
      </c>
      <c r="J1455" s="22">
        <v>43667</v>
      </c>
      <c r="K1455" s="23">
        <v>0.44163194444443998</v>
      </c>
      <c r="L1455" s="22">
        <v>43670</v>
      </c>
      <c r="M1455" s="23">
        <v>0.47799768518518998</v>
      </c>
      <c r="N1455" s="25">
        <v>10.154</v>
      </c>
      <c r="O1455" s="21" t="s">
        <v>77</v>
      </c>
      <c r="P1455" s="46">
        <f>TotalFix[[#This Row],[Confirmed activ. 3 (ILE03)]]*60</f>
        <v>609.24</v>
      </c>
      <c r="Q1455" s="24">
        <v>1</v>
      </c>
      <c r="R1455" s="21" t="s">
        <v>66</v>
      </c>
      <c r="S1455" s="21" t="s">
        <v>67</v>
      </c>
    </row>
    <row r="1456" spans="1:19" s="21" customFormat="1" x14ac:dyDescent="0.35">
      <c r="A1456" s="26">
        <v>1538722</v>
      </c>
      <c r="B1456" s="53">
        <v>411581</v>
      </c>
      <c r="C1456" s="26">
        <f>VLOOKUP(TotalFix[[#This Row],[Order]],'Total Fix by SS'!B:C,2,0)</f>
        <v>223</v>
      </c>
      <c r="D1456" s="21" t="s">
        <v>109</v>
      </c>
      <c r="E1456" s="21" t="s">
        <v>82</v>
      </c>
      <c r="F1456" s="21" t="s">
        <v>83</v>
      </c>
      <c r="G1456" s="21" t="s">
        <v>90</v>
      </c>
      <c r="H1456" s="21" t="s">
        <v>84</v>
      </c>
      <c r="I1456" s="21" t="s">
        <v>110</v>
      </c>
      <c r="J1456" s="22">
        <v>43670</v>
      </c>
      <c r="K1456" s="23">
        <v>0.75299768518518995</v>
      </c>
      <c r="L1456" s="22">
        <v>43670</v>
      </c>
      <c r="M1456" s="23">
        <v>0.98364583333333</v>
      </c>
      <c r="N1456" s="25">
        <v>2.7679999999999998</v>
      </c>
      <c r="O1456" s="21" t="s">
        <v>77</v>
      </c>
      <c r="P1456" s="46">
        <f>TotalFix[[#This Row],[Confirmed activ. 3 (ILE03)]]*60</f>
        <v>166.07999999999998</v>
      </c>
      <c r="Q1456" s="24">
        <v>5</v>
      </c>
      <c r="R1456" s="21" t="s">
        <v>66</v>
      </c>
      <c r="S1456" s="21" t="s">
        <v>67</v>
      </c>
    </row>
    <row r="1457" spans="1:19" s="21" customFormat="1" x14ac:dyDescent="0.35">
      <c r="A1457" s="26">
        <v>1538723</v>
      </c>
      <c r="B1457" s="53">
        <v>411581</v>
      </c>
      <c r="C1457" s="26">
        <f>VLOOKUP(TotalFix[[#This Row],[Order]],'Total Fix by SS'!B:C,2,0)</f>
        <v>223</v>
      </c>
      <c r="D1457" s="21" t="s">
        <v>59</v>
      </c>
      <c r="E1457" s="21" t="s">
        <v>60</v>
      </c>
      <c r="F1457" s="21" t="s">
        <v>61</v>
      </c>
      <c r="G1457" s="21" t="s">
        <v>62</v>
      </c>
      <c r="H1457" s="21" t="s">
        <v>63</v>
      </c>
      <c r="I1457" s="21" t="s">
        <v>64</v>
      </c>
      <c r="J1457" s="22">
        <v>43664</v>
      </c>
      <c r="K1457" s="23">
        <v>0.52236111111111005</v>
      </c>
      <c r="L1457" s="22">
        <v>43664</v>
      </c>
      <c r="M1457" s="23">
        <v>0.54471064814814996</v>
      </c>
      <c r="N1457" s="24">
        <v>648</v>
      </c>
      <c r="O1457" s="21" t="s">
        <v>65</v>
      </c>
      <c r="P1457" s="46">
        <f>TotalFix[[#This Row],[Confirmed activ. 3 (ILE03)]]/60</f>
        <v>10.8</v>
      </c>
      <c r="Q1457" s="24">
        <v>20</v>
      </c>
      <c r="R1457" s="21" t="s">
        <v>66</v>
      </c>
      <c r="S1457" s="21" t="s">
        <v>67</v>
      </c>
    </row>
    <row r="1458" spans="1:19" s="21" customFormat="1" x14ac:dyDescent="0.35">
      <c r="A1458" s="26">
        <v>1538723</v>
      </c>
      <c r="B1458" s="53">
        <v>411581</v>
      </c>
      <c r="C1458" s="26">
        <f>VLOOKUP(TotalFix[[#This Row],[Order]],'Total Fix by SS'!B:C,2,0)</f>
        <v>223</v>
      </c>
      <c r="D1458" s="21" t="s">
        <v>59</v>
      </c>
      <c r="E1458" s="21" t="s">
        <v>68</v>
      </c>
      <c r="F1458" s="21" t="s">
        <v>69</v>
      </c>
      <c r="G1458" s="21" t="s">
        <v>62</v>
      </c>
      <c r="H1458" s="21" t="s">
        <v>70</v>
      </c>
      <c r="I1458" s="21" t="s">
        <v>71</v>
      </c>
      <c r="J1458" s="22">
        <v>43664</v>
      </c>
      <c r="K1458" s="23">
        <v>0.58277777777777995</v>
      </c>
      <c r="L1458" s="22">
        <v>43664</v>
      </c>
      <c r="M1458" s="23">
        <v>0.58277777777777995</v>
      </c>
      <c r="N1458" s="24">
        <v>30</v>
      </c>
      <c r="O1458" s="21" t="s">
        <v>66</v>
      </c>
      <c r="P1458" s="46">
        <f>TotalFix[[#This Row],[Confirmed activ. 3 (ILE03)]]</f>
        <v>30</v>
      </c>
      <c r="Q1458" s="24">
        <v>30</v>
      </c>
      <c r="R1458" s="21" t="s">
        <v>66</v>
      </c>
      <c r="S1458" s="21" t="s">
        <v>72</v>
      </c>
    </row>
    <row r="1459" spans="1:19" s="21" customFormat="1" x14ac:dyDescent="0.35">
      <c r="A1459" s="26">
        <v>1538723</v>
      </c>
      <c r="B1459" s="53">
        <v>411581</v>
      </c>
      <c r="C1459" s="26">
        <f>VLOOKUP(TotalFix[[#This Row],[Order]],'Total Fix by SS'!B:C,2,0)</f>
        <v>223</v>
      </c>
      <c r="D1459" s="21" t="s">
        <v>59</v>
      </c>
      <c r="E1459" s="21" t="s">
        <v>73</v>
      </c>
      <c r="F1459" s="21" t="s">
        <v>61</v>
      </c>
      <c r="G1459" s="21" t="s">
        <v>62</v>
      </c>
      <c r="H1459" s="21" t="s">
        <v>63</v>
      </c>
      <c r="I1459" s="21" t="s">
        <v>74</v>
      </c>
      <c r="J1459" s="22">
        <v>43667</v>
      </c>
      <c r="K1459" s="23">
        <v>0.32092592592593</v>
      </c>
      <c r="L1459" s="22">
        <v>43670</v>
      </c>
      <c r="M1459" s="23">
        <v>0.47192129629629997</v>
      </c>
      <c r="N1459" s="25">
        <v>43.915999999999997</v>
      </c>
      <c r="O1459" s="21" t="s">
        <v>77</v>
      </c>
      <c r="P1459" s="46">
        <f>TotalFix[[#This Row],[Confirmed activ. 3 (ILE03)]]*60</f>
        <v>2634.96</v>
      </c>
      <c r="Q1459" s="24">
        <v>200</v>
      </c>
      <c r="R1459" s="21" t="s">
        <v>66</v>
      </c>
      <c r="S1459" s="21" t="s">
        <v>67</v>
      </c>
    </row>
    <row r="1460" spans="1:19" s="21" customFormat="1" x14ac:dyDescent="0.35">
      <c r="A1460" s="26">
        <v>1538723</v>
      </c>
      <c r="B1460" s="53">
        <v>411581</v>
      </c>
      <c r="C1460" s="26">
        <f>VLOOKUP(TotalFix[[#This Row],[Order]],'Total Fix by SS'!B:C,2,0)</f>
        <v>223</v>
      </c>
      <c r="D1460" s="21" t="s">
        <v>59</v>
      </c>
      <c r="E1460" s="21" t="s">
        <v>75</v>
      </c>
      <c r="F1460" s="21" t="s">
        <v>61</v>
      </c>
      <c r="G1460" s="21" t="s">
        <v>62</v>
      </c>
      <c r="H1460" s="21" t="s">
        <v>63</v>
      </c>
      <c r="I1460" s="21" t="s">
        <v>76</v>
      </c>
      <c r="J1460" s="22">
        <v>43670</v>
      </c>
      <c r="K1460" s="23">
        <v>0.47553240740740998</v>
      </c>
      <c r="L1460" s="22">
        <v>43670</v>
      </c>
      <c r="M1460" s="23">
        <v>0.71364583333332998</v>
      </c>
      <c r="N1460" s="25">
        <v>5.7149999999999999</v>
      </c>
      <c r="O1460" s="21" t="s">
        <v>77</v>
      </c>
      <c r="P1460" s="46">
        <f>TotalFix[[#This Row],[Confirmed activ. 3 (ILE03)]]*60</f>
        <v>342.9</v>
      </c>
      <c r="Q1460" s="24">
        <v>500</v>
      </c>
      <c r="R1460" s="21" t="s">
        <v>66</v>
      </c>
      <c r="S1460" s="21" t="s">
        <v>67</v>
      </c>
    </row>
    <row r="1461" spans="1:19" s="21" customFormat="1" x14ac:dyDescent="0.35">
      <c r="A1461" s="26">
        <v>1538723</v>
      </c>
      <c r="B1461" s="53">
        <v>411581</v>
      </c>
      <c r="C1461" s="26">
        <f>VLOOKUP(TotalFix[[#This Row],[Order]],'Total Fix by SS'!B:C,2,0)</f>
        <v>223</v>
      </c>
      <c r="D1461" s="21" t="s">
        <v>59</v>
      </c>
      <c r="E1461" s="21" t="s">
        <v>78</v>
      </c>
      <c r="F1461" s="21" t="s">
        <v>69</v>
      </c>
      <c r="G1461" s="21" t="s">
        <v>62</v>
      </c>
      <c r="H1461" s="21" t="s">
        <v>70</v>
      </c>
      <c r="I1461" s="21" t="s">
        <v>79</v>
      </c>
      <c r="J1461" s="22">
        <v>43671</v>
      </c>
      <c r="K1461" s="23">
        <v>0.59819444444444003</v>
      </c>
      <c r="L1461" s="22">
        <v>43671</v>
      </c>
      <c r="M1461" s="23">
        <v>0.59819444444444003</v>
      </c>
      <c r="N1461" s="24">
        <v>20</v>
      </c>
      <c r="O1461" s="21" t="s">
        <v>66</v>
      </c>
      <c r="P1461" s="46">
        <f>TotalFix[[#This Row],[Confirmed activ. 3 (ILE03)]]</f>
        <v>20</v>
      </c>
      <c r="Q1461" s="24">
        <v>20</v>
      </c>
      <c r="R1461" s="21" t="s">
        <v>66</v>
      </c>
      <c r="S1461" s="21" t="s">
        <v>72</v>
      </c>
    </row>
    <row r="1462" spans="1:19" s="21" customFormat="1" x14ac:dyDescent="0.35">
      <c r="A1462" s="26">
        <v>1538723</v>
      </c>
      <c r="B1462" s="53">
        <v>411581</v>
      </c>
      <c r="C1462" s="26">
        <f>VLOOKUP(TotalFix[[#This Row],[Order]],'Total Fix by SS'!B:C,2,0)</f>
        <v>223</v>
      </c>
      <c r="D1462" s="21" t="s">
        <v>59</v>
      </c>
      <c r="E1462" s="21" t="s">
        <v>80</v>
      </c>
      <c r="F1462" s="21" t="s">
        <v>69</v>
      </c>
      <c r="G1462" s="21" t="s">
        <v>62</v>
      </c>
      <c r="H1462" s="21" t="s">
        <v>70</v>
      </c>
      <c r="I1462" s="21" t="s">
        <v>81</v>
      </c>
      <c r="J1462" s="22">
        <v>43671</v>
      </c>
      <c r="K1462" s="23">
        <v>0.60836805555555995</v>
      </c>
      <c r="L1462" s="22">
        <v>43671</v>
      </c>
      <c r="M1462" s="23">
        <v>0.60836805555555995</v>
      </c>
      <c r="N1462" s="24">
        <v>20</v>
      </c>
      <c r="O1462" s="21" t="s">
        <v>66</v>
      </c>
      <c r="P1462" s="46">
        <f>TotalFix[[#This Row],[Confirmed activ. 3 (ILE03)]]</f>
        <v>20</v>
      </c>
      <c r="Q1462" s="24">
        <v>20</v>
      </c>
      <c r="R1462" s="21" t="s">
        <v>66</v>
      </c>
      <c r="S1462" s="21" t="s">
        <v>72</v>
      </c>
    </row>
    <row r="1463" spans="1:19" s="21" customFormat="1" x14ac:dyDescent="0.35">
      <c r="A1463" s="26">
        <v>1538723</v>
      </c>
      <c r="B1463" s="53">
        <v>411581</v>
      </c>
      <c r="C1463" s="26">
        <f>VLOOKUP(TotalFix[[#This Row],[Order]],'Total Fix by SS'!B:C,2,0)</f>
        <v>223</v>
      </c>
      <c r="D1463" s="21" t="s">
        <v>59</v>
      </c>
      <c r="E1463" s="21" t="s">
        <v>82</v>
      </c>
      <c r="F1463" s="21" t="s">
        <v>83</v>
      </c>
      <c r="G1463" s="21" t="s">
        <v>62</v>
      </c>
      <c r="H1463" s="21" t="s">
        <v>84</v>
      </c>
      <c r="I1463" s="21" t="s">
        <v>84</v>
      </c>
      <c r="J1463" s="22">
        <v>43671</v>
      </c>
      <c r="K1463" s="23">
        <v>0.90315972222221996</v>
      </c>
      <c r="L1463" s="22">
        <v>43674</v>
      </c>
      <c r="M1463" s="23">
        <v>0.55268518518519005</v>
      </c>
      <c r="N1463" s="25">
        <v>247.69</v>
      </c>
      <c r="O1463" s="21" t="s">
        <v>66</v>
      </c>
      <c r="P1463" s="46">
        <f>TotalFix[[#This Row],[Confirmed activ. 3 (ILE03)]]</f>
        <v>247.69</v>
      </c>
      <c r="Q1463" s="24">
        <v>450</v>
      </c>
      <c r="R1463" s="21" t="s">
        <v>66</v>
      </c>
      <c r="S1463" s="21" t="s">
        <v>67</v>
      </c>
    </row>
    <row r="1464" spans="1:19" s="21" customFormat="1" x14ac:dyDescent="0.35">
      <c r="A1464" s="26">
        <v>1538723</v>
      </c>
      <c r="B1464" s="53">
        <v>411581</v>
      </c>
      <c r="C1464" s="26">
        <f>VLOOKUP(TotalFix[[#This Row],[Order]],'Total Fix by SS'!B:C,2,0)</f>
        <v>223</v>
      </c>
      <c r="D1464" s="21" t="s">
        <v>59</v>
      </c>
      <c r="E1464" s="21" t="s">
        <v>85</v>
      </c>
      <c r="F1464" s="21" t="s">
        <v>86</v>
      </c>
      <c r="G1464" s="21" t="s">
        <v>62</v>
      </c>
      <c r="H1464" s="21" t="s">
        <v>87</v>
      </c>
      <c r="I1464" s="21" t="s">
        <v>87</v>
      </c>
      <c r="J1464" s="22">
        <v>43675</v>
      </c>
      <c r="K1464" s="23">
        <v>0.34318287037036999</v>
      </c>
      <c r="L1464" s="22">
        <v>43675</v>
      </c>
      <c r="M1464" s="23">
        <v>0.34318287037036999</v>
      </c>
      <c r="N1464" s="24">
        <v>20</v>
      </c>
      <c r="O1464" s="21" t="s">
        <v>66</v>
      </c>
      <c r="P1464" s="46">
        <f>TotalFix[[#This Row],[Confirmed activ. 3 (ILE03)]]</f>
        <v>20</v>
      </c>
      <c r="Q1464" s="24">
        <v>20</v>
      </c>
      <c r="R1464" s="21" t="s">
        <v>66</v>
      </c>
      <c r="S1464" s="21" t="s">
        <v>72</v>
      </c>
    </row>
    <row r="1465" spans="1:19" s="21" customFormat="1" x14ac:dyDescent="0.35">
      <c r="A1465" s="26">
        <v>1538723</v>
      </c>
      <c r="B1465" s="53">
        <v>411581</v>
      </c>
      <c r="C1465" s="26">
        <f>VLOOKUP(TotalFix[[#This Row],[Order]],'Total Fix by SS'!B:C,2,0)</f>
        <v>223</v>
      </c>
      <c r="D1465" s="21" t="s">
        <v>59</v>
      </c>
      <c r="E1465" s="21" t="s">
        <v>88</v>
      </c>
      <c r="F1465" s="21" t="s">
        <v>89</v>
      </c>
      <c r="G1465" s="21" t="s">
        <v>90</v>
      </c>
      <c r="H1465" s="21" t="s">
        <v>91</v>
      </c>
      <c r="I1465" s="21" t="s">
        <v>92</v>
      </c>
      <c r="J1465" s="22"/>
      <c r="K1465" s="23">
        <v>0</v>
      </c>
      <c r="L1465" s="22"/>
      <c r="M1465" s="23">
        <v>0</v>
      </c>
      <c r="N1465" s="25">
        <v>0</v>
      </c>
      <c r="O1465" s="21" t="s">
        <v>93</v>
      </c>
      <c r="P1465" s="46"/>
      <c r="Q1465" s="24">
        <v>0</v>
      </c>
      <c r="R1465" s="21" t="s">
        <v>66</v>
      </c>
      <c r="S1465" s="21" t="s">
        <v>94</v>
      </c>
    </row>
    <row r="1466" spans="1:19" s="21" customFormat="1" x14ac:dyDescent="0.35">
      <c r="A1466" s="26">
        <v>1538723</v>
      </c>
      <c r="B1466" s="53">
        <v>411581</v>
      </c>
      <c r="C1466" s="26">
        <f>VLOOKUP(TotalFix[[#This Row],[Order]],'Total Fix by SS'!B:C,2,0)</f>
        <v>223</v>
      </c>
      <c r="D1466" s="21" t="s">
        <v>59</v>
      </c>
      <c r="E1466" s="21" t="s">
        <v>95</v>
      </c>
      <c r="F1466" s="21" t="s">
        <v>61</v>
      </c>
      <c r="G1466" s="21" t="s">
        <v>62</v>
      </c>
      <c r="H1466" s="21" t="s">
        <v>63</v>
      </c>
      <c r="I1466" s="21" t="s">
        <v>96</v>
      </c>
      <c r="J1466" s="22">
        <v>43677</v>
      </c>
      <c r="K1466" s="23">
        <v>0.44759259259258999</v>
      </c>
      <c r="L1466" s="22">
        <v>43677</v>
      </c>
      <c r="M1466" s="23">
        <v>0.52905092592592995</v>
      </c>
      <c r="N1466" s="25">
        <v>19.600000000000001</v>
      </c>
      <c r="O1466" s="21" t="s">
        <v>66</v>
      </c>
      <c r="P1466" s="46">
        <f>TotalFix[[#This Row],[Confirmed activ. 3 (ILE03)]]</f>
        <v>19.600000000000001</v>
      </c>
      <c r="Q1466" s="24">
        <v>40</v>
      </c>
      <c r="R1466" s="21" t="s">
        <v>66</v>
      </c>
      <c r="S1466" s="21" t="s">
        <v>67</v>
      </c>
    </row>
    <row r="1467" spans="1:19" s="21" customFormat="1" x14ac:dyDescent="0.35">
      <c r="A1467" s="26">
        <v>1538723</v>
      </c>
      <c r="B1467" s="53">
        <v>411581</v>
      </c>
      <c r="C1467" s="26">
        <f>VLOOKUP(TotalFix[[#This Row],[Order]],'Total Fix by SS'!B:C,2,0)</f>
        <v>223</v>
      </c>
      <c r="D1467" s="21" t="s">
        <v>59</v>
      </c>
      <c r="E1467" s="21" t="s">
        <v>97</v>
      </c>
      <c r="F1467" s="21" t="s">
        <v>69</v>
      </c>
      <c r="G1467" s="21" t="s">
        <v>62</v>
      </c>
      <c r="H1467" s="21" t="s">
        <v>70</v>
      </c>
      <c r="I1467" s="21" t="s">
        <v>98</v>
      </c>
      <c r="J1467" s="22">
        <v>43678</v>
      </c>
      <c r="K1467" s="23">
        <v>0.60158564814814997</v>
      </c>
      <c r="L1467" s="22">
        <v>43678</v>
      </c>
      <c r="M1467" s="23">
        <v>0.60158564814814997</v>
      </c>
      <c r="N1467" s="24">
        <v>20</v>
      </c>
      <c r="O1467" s="21" t="s">
        <v>66</v>
      </c>
      <c r="P1467" s="46">
        <f>TotalFix[[#This Row],[Confirmed activ. 3 (ILE03)]]</f>
        <v>20</v>
      </c>
      <c r="Q1467" s="24">
        <v>20</v>
      </c>
      <c r="R1467" s="21" t="s">
        <v>66</v>
      </c>
      <c r="S1467" s="21" t="s">
        <v>72</v>
      </c>
    </row>
    <row r="1468" spans="1:19" s="21" customFormat="1" x14ac:dyDescent="0.35">
      <c r="A1468" s="26">
        <v>1538723</v>
      </c>
      <c r="B1468" s="53">
        <v>411581</v>
      </c>
      <c r="C1468" s="26">
        <f>VLOOKUP(TotalFix[[#This Row],[Order]],'Total Fix by SS'!B:C,2,0)</f>
        <v>223</v>
      </c>
      <c r="D1468" s="21" t="s">
        <v>59</v>
      </c>
      <c r="E1468" s="21" t="s">
        <v>99</v>
      </c>
      <c r="F1468" s="21" t="s">
        <v>69</v>
      </c>
      <c r="G1468" s="21" t="s">
        <v>62</v>
      </c>
      <c r="H1468" s="21" t="s">
        <v>70</v>
      </c>
      <c r="I1468" s="21" t="s">
        <v>100</v>
      </c>
      <c r="J1468" s="22">
        <v>43678</v>
      </c>
      <c r="K1468" s="23">
        <v>0.60171296296295995</v>
      </c>
      <c r="L1468" s="22">
        <v>43678</v>
      </c>
      <c r="M1468" s="23">
        <v>0.60171296296295995</v>
      </c>
      <c r="N1468" s="24">
        <v>50</v>
      </c>
      <c r="O1468" s="21" t="s">
        <v>66</v>
      </c>
      <c r="P1468" s="46">
        <f>TotalFix[[#This Row],[Confirmed activ. 3 (ILE03)]]</f>
        <v>50</v>
      </c>
      <c r="Q1468" s="24">
        <v>50</v>
      </c>
      <c r="R1468" s="21" t="s">
        <v>66</v>
      </c>
      <c r="S1468" s="21" t="s">
        <v>72</v>
      </c>
    </row>
    <row r="1469" spans="1:19" s="21" customFormat="1" x14ac:dyDescent="0.35">
      <c r="A1469" s="26">
        <v>1538723</v>
      </c>
      <c r="B1469" s="53">
        <v>411581</v>
      </c>
      <c r="C1469" s="26">
        <f>VLOOKUP(TotalFix[[#This Row],[Order]],'Total Fix by SS'!B:C,2,0)</f>
        <v>223</v>
      </c>
      <c r="D1469" s="21" t="s">
        <v>59</v>
      </c>
      <c r="E1469" s="21" t="s">
        <v>101</v>
      </c>
      <c r="F1469" s="21" t="s">
        <v>102</v>
      </c>
      <c r="G1469" s="21" t="s">
        <v>62</v>
      </c>
      <c r="H1469" s="21" t="s">
        <v>100</v>
      </c>
      <c r="I1469" s="21" t="s">
        <v>103</v>
      </c>
      <c r="J1469" s="22">
        <v>43678</v>
      </c>
      <c r="K1469" s="23">
        <v>0.60193287037037002</v>
      </c>
      <c r="L1469" s="22">
        <v>43678</v>
      </c>
      <c r="M1469" s="23">
        <v>0.60193287037037002</v>
      </c>
      <c r="N1469" s="24">
        <v>10</v>
      </c>
      <c r="O1469" s="21" t="s">
        <v>66</v>
      </c>
      <c r="P1469" s="46">
        <f>TotalFix[[#This Row],[Confirmed activ. 3 (ILE03)]]</f>
        <v>10</v>
      </c>
      <c r="Q1469" s="24">
        <v>10</v>
      </c>
      <c r="R1469" s="21" t="s">
        <v>66</v>
      </c>
      <c r="S1469" s="21" t="s">
        <v>72</v>
      </c>
    </row>
    <row r="1470" spans="1:19" s="21" customFormat="1" x14ac:dyDescent="0.35">
      <c r="A1470" s="26">
        <v>1538723</v>
      </c>
      <c r="B1470" s="53">
        <v>411581</v>
      </c>
      <c r="C1470" s="26">
        <f>VLOOKUP(TotalFix[[#This Row],[Order]],'Total Fix by SS'!B:C,2,0)</f>
        <v>223</v>
      </c>
      <c r="D1470" s="21" t="s">
        <v>59</v>
      </c>
      <c r="E1470" s="21" t="s">
        <v>104</v>
      </c>
      <c r="F1470" s="21" t="s">
        <v>102</v>
      </c>
      <c r="G1470" s="21" t="s">
        <v>105</v>
      </c>
      <c r="H1470" s="21" t="s">
        <v>100</v>
      </c>
      <c r="I1470" s="21" t="s">
        <v>106</v>
      </c>
      <c r="J1470" s="22">
        <v>43678</v>
      </c>
      <c r="K1470" s="23">
        <v>0.62736111111111004</v>
      </c>
      <c r="L1470" s="22">
        <v>43678</v>
      </c>
      <c r="M1470" s="23">
        <v>0.62736111111111004</v>
      </c>
      <c r="N1470" s="24">
        <v>10</v>
      </c>
      <c r="O1470" s="21" t="s">
        <v>66</v>
      </c>
      <c r="P1470" s="46">
        <f>TotalFix[[#This Row],[Confirmed activ. 3 (ILE03)]]</f>
        <v>10</v>
      </c>
      <c r="Q1470" s="24">
        <v>10</v>
      </c>
      <c r="R1470" s="21" t="s">
        <v>66</v>
      </c>
      <c r="S1470" s="21" t="s">
        <v>72</v>
      </c>
    </row>
    <row r="1471" spans="1:19" s="21" customFormat="1" x14ac:dyDescent="0.35">
      <c r="A1471" s="26">
        <v>1538723</v>
      </c>
      <c r="B1471" s="53">
        <v>411581</v>
      </c>
      <c r="C1471" s="26">
        <f>VLOOKUP(TotalFix[[#This Row],[Order]],'Total Fix by SS'!B:C,2,0)</f>
        <v>223</v>
      </c>
      <c r="D1471" s="21" t="s">
        <v>107</v>
      </c>
      <c r="E1471" s="21" t="s">
        <v>60</v>
      </c>
      <c r="F1471" s="21" t="s">
        <v>61</v>
      </c>
      <c r="G1471" s="21" t="s">
        <v>90</v>
      </c>
      <c r="H1471" s="21" t="s">
        <v>63</v>
      </c>
      <c r="I1471" s="21" t="s">
        <v>108</v>
      </c>
      <c r="J1471" s="22">
        <v>43670</v>
      </c>
      <c r="K1471" s="23">
        <v>0.31555555555555997</v>
      </c>
      <c r="L1471" s="22">
        <v>43671</v>
      </c>
      <c r="M1471" s="23">
        <v>0.53496527777778002</v>
      </c>
      <c r="N1471" s="25">
        <v>19.507999999999999</v>
      </c>
      <c r="O1471" s="21" t="s">
        <v>77</v>
      </c>
      <c r="P1471" s="46">
        <f>TotalFix[[#This Row],[Confirmed activ. 3 (ILE03)]]*60</f>
        <v>1170.48</v>
      </c>
      <c r="Q1471" s="24">
        <v>1</v>
      </c>
      <c r="R1471" s="21" t="s">
        <v>66</v>
      </c>
      <c r="S1471" s="21" t="s">
        <v>67</v>
      </c>
    </row>
    <row r="1472" spans="1:19" s="21" customFormat="1" x14ac:dyDescent="0.35">
      <c r="A1472" s="26">
        <v>1538723</v>
      </c>
      <c r="B1472" s="53">
        <v>411581</v>
      </c>
      <c r="C1472" s="26">
        <f>VLOOKUP(TotalFix[[#This Row],[Order]],'Total Fix by SS'!B:C,2,0)</f>
        <v>223</v>
      </c>
      <c r="D1472" s="21" t="s">
        <v>109</v>
      </c>
      <c r="E1472" s="21" t="s">
        <v>82</v>
      </c>
      <c r="F1472" s="21" t="s">
        <v>83</v>
      </c>
      <c r="G1472" s="21" t="s">
        <v>90</v>
      </c>
      <c r="H1472" s="21" t="s">
        <v>84</v>
      </c>
      <c r="I1472" s="21" t="s">
        <v>110</v>
      </c>
      <c r="J1472" s="22">
        <v>43671</v>
      </c>
      <c r="K1472" s="23">
        <v>0.65068287037036998</v>
      </c>
      <c r="L1472" s="22">
        <v>43671</v>
      </c>
      <c r="M1472" s="23">
        <v>0.94369212962963001</v>
      </c>
      <c r="N1472" s="25">
        <v>3.516</v>
      </c>
      <c r="O1472" s="21" t="s">
        <v>77</v>
      </c>
      <c r="P1472" s="46">
        <f>TotalFix[[#This Row],[Confirmed activ. 3 (ILE03)]]*60</f>
        <v>210.96</v>
      </c>
      <c r="Q1472" s="24">
        <v>5</v>
      </c>
      <c r="R1472" s="21" t="s">
        <v>66</v>
      </c>
      <c r="S1472" s="21" t="s">
        <v>67</v>
      </c>
    </row>
    <row r="1473" spans="1:19" s="21" customFormat="1" x14ac:dyDescent="0.35">
      <c r="A1473" s="26">
        <v>1538724</v>
      </c>
      <c r="B1473" s="53">
        <v>411581</v>
      </c>
      <c r="C1473" s="26">
        <f>VLOOKUP(TotalFix[[#This Row],[Order]],'Total Fix by SS'!B:C,2,0)</f>
        <v>225</v>
      </c>
      <c r="D1473" s="21" t="s">
        <v>59</v>
      </c>
      <c r="E1473" s="21" t="s">
        <v>60</v>
      </c>
      <c r="F1473" s="21" t="s">
        <v>61</v>
      </c>
      <c r="G1473" s="21" t="s">
        <v>62</v>
      </c>
      <c r="H1473" s="21" t="s">
        <v>63</v>
      </c>
      <c r="I1473" s="21" t="s">
        <v>64</v>
      </c>
      <c r="J1473" s="22">
        <v>43668</v>
      </c>
      <c r="K1473" s="23">
        <v>0.47204861111111002</v>
      </c>
      <c r="L1473" s="22">
        <v>43668</v>
      </c>
      <c r="M1473" s="23">
        <v>0.49413194444443997</v>
      </c>
      <c r="N1473" s="25">
        <v>7.95</v>
      </c>
      <c r="O1473" s="21" t="s">
        <v>66</v>
      </c>
      <c r="P1473" s="46">
        <f>TotalFix[[#This Row],[Confirmed activ. 3 (ILE03)]]</f>
        <v>7.95</v>
      </c>
      <c r="Q1473" s="24">
        <v>20</v>
      </c>
      <c r="R1473" s="21" t="s">
        <v>66</v>
      </c>
      <c r="S1473" s="21" t="s">
        <v>67</v>
      </c>
    </row>
    <row r="1474" spans="1:19" s="21" customFormat="1" x14ac:dyDescent="0.35">
      <c r="A1474" s="26">
        <v>1538724</v>
      </c>
      <c r="B1474" s="53">
        <v>411581</v>
      </c>
      <c r="C1474" s="26">
        <f>VLOOKUP(TotalFix[[#This Row],[Order]],'Total Fix by SS'!B:C,2,0)</f>
        <v>225</v>
      </c>
      <c r="D1474" s="21" t="s">
        <v>59</v>
      </c>
      <c r="E1474" s="21" t="s">
        <v>68</v>
      </c>
      <c r="F1474" s="21" t="s">
        <v>69</v>
      </c>
      <c r="G1474" s="21" t="s">
        <v>62</v>
      </c>
      <c r="H1474" s="21" t="s">
        <v>70</v>
      </c>
      <c r="I1474" s="21" t="s">
        <v>71</v>
      </c>
      <c r="J1474" s="22">
        <v>43668</v>
      </c>
      <c r="K1474" s="23">
        <v>0.54175925925926005</v>
      </c>
      <c r="L1474" s="22">
        <v>43668</v>
      </c>
      <c r="M1474" s="23">
        <v>0.54175925925926005</v>
      </c>
      <c r="N1474" s="24">
        <v>30</v>
      </c>
      <c r="O1474" s="21" t="s">
        <v>66</v>
      </c>
      <c r="P1474" s="46">
        <f>TotalFix[[#This Row],[Confirmed activ. 3 (ILE03)]]</f>
        <v>30</v>
      </c>
      <c r="Q1474" s="24">
        <v>30</v>
      </c>
      <c r="R1474" s="21" t="s">
        <v>66</v>
      </c>
      <c r="S1474" s="21" t="s">
        <v>72</v>
      </c>
    </row>
    <row r="1475" spans="1:19" s="21" customFormat="1" x14ac:dyDescent="0.35">
      <c r="A1475" s="26">
        <v>1538724</v>
      </c>
      <c r="B1475" s="53">
        <v>411581</v>
      </c>
      <c r="C1475" s="26">
        <f>VLOOKUP(TotalFix[[#This Row],[Order]],'Total Fix by SS'!B:C,2,0)</f>
        <v>225</v>
      </c>
      <c r="D1475" s="21" t="s">
        <v>59</v>
      </c>
      <c r="E1475" s="21" t="s">
        <v>73</v>
      </c>
      <c r="F1475" s="21" t="s">
        <v>61</v>
      </c>
      <c r="G1475" s="21" t="s">
        <v>62</v>
      </c>
      <c r="H1475" s="21" t="s">
        <v>63</v>
      </c>
      <c r="I1475" s="21" t="s">
        <v>74</v>
      </c>
      <c r="J1475" s="22">
        <v>43669</v>
      </c>
      <c r="K1475" s="23">
        <v>0.32346064814815001</v>
      </c>
      <c r="L1475" s="22">
        <v>43669</v>
      </c>
      <c r="M1475" s="23">
        <v>0.51271990740741002</v>
      </c>
      <c r="N1475" s="25">
        <v>4.5419999999999998</v>
      </c>
      <c r="O1475" s="21" t="s">
        <v>77</v>
      </c>
      <c r="P1475" s="46">
        <f>TotalFix[[#This Row],[Confirmed activ. 3 (ILE03)]]*60</f>
        <v>272.52</v>
      </c>
      <c r="Q1475" s="24">
        <v>200</v>
      </c>
      <c r="R1475" s="21" t="s">
        <v>66</v>
      </c>
      <c r="S1475" s="21" t="s">
        <v>67</v>
      </c>
    </row>
    <row r="1476" spans="1:19" s="21" customFormat="1" x14ac:dyDescent="0.35">
      <c r="A1476" s="26">
        <v>1538724</v>
      </c>
      <c r="B1476" s="53">
        <v>411581</v>
      </c>
      <c r="C1476" s="26">
        <f>VLOOKUP(TotalFix[[#This Row],[Order]],'Total Fix by SS'!B:C,2,0)</f>
        <v>225</v>
      </c>
      <c r="D1476" s="21" t="s">
        <v>59</v>
      </c>
      <c r="E1476" s="21" t="s">
        <v>75</v>
      </c>
      <c r="F1476" s="21" t="s">
        <v>61</v>
      </c>
      <c r="G1476" s="21" t="s">
        <v>62</v>
      </c>
      <c r="H1476" s="21" t="s">
        <v>63</v>
      </c>
      <c r="I1476" s="21" t="s">
        <v>76</v>
      </c>
      <c r="J1476" s="22">
        <v>43676</v>
      </c>
      <c r="K1476" s="23">
        <v>0.31003472222222</v>
      </c>
      <c r="L1476" s="22">
        <v>43677</v>
      </c>
      <c r="M1476" s="23">
        <v>0.74312500000000004</v>
      </c>
      <c r="N1476" s="25">
        <v>10.893000000000001</v>
      </c>
      <c r="O1476" s="21" t="s">
        <v>77</v>
      </c>
      <c r="P1476" s="46">
        <f>TotalFix[[#This Row],[Confirmed activ. 3 (ILE03)]]*60</f>
        <v>653.58000000000004</v>
      </c>
      <c r="Q1476" s="24">
        <v>500</v>
      </c>
      <c r="R1476" s="21" t="s">
        <v>66</v>
      </c>
      <c r="S1476" s="21" t="s">
        <v>67</v>
      </c>
    </row>
    <row r="1477" spans="1:19" s="21" customFormat="1" x14ac:dyDescent="0.35">
      <c r="A1477" s="26">
        <v>1538724</v>
      </c>
      <c r="B1477" s="53">
        <v>411581</v>
      </c>
      <c r="C1477" s="26">
        <f>VLOOKUP(TotalFix[[#This Row],[Order]],'Total Fix by SS'!B:C,2,0)</f>
        <v>225</v>
      </c>
      <c r="D1477" s="21" t="s">
        <v>59</v>
      </c>
      <c r="E1477" s="21" t="s">
        <v>78</v>
      </c>
      <c r="F1477" s="21" t="s">
        <v>69</v>
      </c>
      <c r="G1477" s="21" t="s">
        <v>62</v>
      </c>
      <c r="H1477" s="21" t="s">
        <v>70</v>
      </c>
      <c r="I1477" s="21" t="s">
        <v>79</v>
      </c>
      <c r="J1477" s="22">
        <v>43678</v>
      </c>
      <c r="K1477" s="23">
        <v>0.50239583333333004</v>
      </c>
      <c r="L1477" s="22">
        <v>43678</v>
      </c>
      <c r="M1477" s="23">
        <v>0.50239583333333004</v>
      </c>
      <c r="N1477" s="24">
        <v>20</v>
      </c>
      <c r="O1477" s="21" t="s">
        <v>66</v>
      </c>
      <c r="P1477" s="46">
        <f>TotalFix[[#This Row],[Confirmed activ. 3 (ILE03)]]</f>
        <v>20</v>
      </c>
      <c r="Q1477" s="24">
        <v>20</v>
      </c>
      <c r="R1477" s="21" t="s">
        <v>66</v>
      </c>
      <c r="S1477" s="21" t="s">
        <v>72</v>
      </c>
    </row>
    <row r="1478" spans="1:19" s="21" customFormat="1" x14ac:dyDescent="0.35">
      <c r="A1478" s="26">
        <v>1538724</v>
      </c>
      <c r="B1478" s="53">
        <v>411581</v>
      </c>
      <c r="C1478" s="26">
        <f>VLOOKUP(TotalFix[[#This Row],[Order]],'Total Fix by SS'!B:C,2,0)</f>
        <v>225</v>
      </c>
      <c r="D1478" s="21" t="s">
        <v>59</v>
      </c>
      <c r="E1478" s="21" t="s">
        <v>80</v>
      </c>
      <c r="F1478" s="21" t="s">
        <v>69</v>
      </c>
      <c r="G1478" s="21" t="s">
        <v>62</v>
      </c>
      <c r="H1478" s="21" t="s">
        <v>70</v>
      </c>
      <c r="I1478" s="21" t="s">
        <v>81</v>
      </c>
      <c r="J1478" s="22">
        <v>43678</v>
      </c>
      <c r="K1478" s="23">
        <v>0.50271990740741002</v>
      </c>
      <c r="L1478" s="22">
        <v>43678</v>
      </c>
      <c r="M1478" s="23">
        <v>0.50271990740741002</v>
      </c>
      <c r="N1478" s="24">
        <v>20</v>
      </c>
      <c r="O1478" s="21" t="s">
        <v>66</v>
      </c>
      <c r="P1478" s="46">
        <f>TotalFix[[#This Row],[Confirmed activ. 3 (ILE03)]]</f>
        <v>20</v>
      </c>
      <c r="Q1478" s="24">
        <v>20</v>
      </c>
      <c r="R1478" s="21" t="s">
        <v>66</v>
      </c>
      <c r="S1478" s="21" t="s">
        <v>72</v>
      </c>
    </row>
    <row r="1479" spans="1:19" s="21" customFormat="1" x14ac:dyDescent="0.35">
      <c r="A1479" s="26">
        <v>1538724</v>
      </c>
      <c r="B1479" s="53">
        <v>411581</v>
      </c>
      <c r="C1479" s="26">
        <f>VLOOKUP(TotalFix[[#This Row],[Order]],'Total Fix by SS'!B:C,2,0)</f>
        <v>225</v>
      </c>
      <c r="D1479" s="21" t="s">
        <v>59</v>
      </c>
      <c r="E1479" s="21" t="s">
        <v>82</v>
      </c>
      <c r="F1479" s="21" t="s">
        <v>83</v>
      </c>
      <c r="G1479" s="21" t="s">
        <v>62</v>
      </c>
      <c r="H1479" s="21" t="s">
        <v>84</v>
      </c>
      <c r="I1479" s="21" t="s">
        <v>84</v>
      </c>
      <c r="J1479" s="22">
        <v>43678</v>
      </c>
      <c r="K1479" s="23">
        <v>0.56121527777778002</v>
      </c>
      <c r="L1479" s="22">
        <v>43678</v>
      </c>
      <c r="M1479" s="23">
        <v>0.96901620370370001</v>
      </c>
      <c r="N1479" s="25">
        <v>3.7869999999999999</v>
      </c>
      <c r="O1479" s="21" t="s">
        <v>77</v>
      </c>
      <c r="P1479" s="46">
        <f>TotalFix[[#This Row],[Confirmed activ. 3 (ILE03)]]*60</f>
        <v>227.22</v>
      </c>
      <c r="Q1479" s="24">
        <v>450</v>
      </c>
      <c r="R1479" s="21" t="s">
        <v>66</v>
      </c>
      <c r="S1479" s="21" t="s">
        <v>67</v>
      </c>
    </row>
    <row r="1480" spans="1:19" s="21" customFormat="1" x14ac:dyDescent="0.35">
      <c r="A1480" s="26">
        <v>1538724</v>
      </c>
      <c r="B1480" s="53">
        <v>411581</v>
      </c>
      <c r="C1480" s="26">
        <f>VLOOKUP(TotalFix[[#This Row],[Order]],'Total Fix by SS'!B:C,2,0)</f>
        <v>225</v>
      </c>
      <c r="D1480" s="21" t="s">
        <v>59</v>
      </c>
      <c r="E1480" s="21" t="s">
        <v>85</v>
      </c>
      <c r="F1480" s="21" t="s">
        <v>86</v>
      </c>
      <c r="G1480" s="21" t="s">
        <v>62</v>
      </c>
      <c r="H1480" s="21" t="s">
        <v>87</v>
      </c>
      <c r="I1480" s="21" t="s">
        <v>87</v>
      </c>
      <c r="J1480" s="22">
        <v>43681</v>
      </c>
      <c r="K1480" s="23">
        <v>0.36390046296296003</v>
      </c>
      <c r="L1480" s="22">
        <v>43681</v>
      </c>
      <c r="M1480" s="23">
        <v>0.36390046296296003</v>
      </c>
      <c r="N1480" s="24">
        <v>20</v>
      </c>
      <c r="O1480" s="21" t="s">
        <v>66</v>
      </c>
      <c r="P1480" s="46">
        <f>TotalFix[[#This Row],[Confirmed activ. 3 (ILE03)]]</f>
        <v>20</v>
      </c>
      <c r="Q1480" s="24">
        <v>20</v>
      </c>
      <c r="R1480" s="21" t="s">
        <v>66</v>
      </c>
      <c r="S1480" s="21" t="s">
        <v>72</v>
      </c>
    </row>
    <row r="1481" spans="1:19" s="21" customFormat="1" x14ac:dyDescent="0.35">
      <c r="A1481" s="26">
        <v>1538724</v>
      </c>
      <c r="B1481" s="53">
        <v>411581</v>
      </c>
      <c r="C1481" s="26">
        <f>VLOOKUP(TotalFix[[#This Row],[Order]],'Total Fix by SS'!B:C,2,0)</f>
        <v>225</v>
      </c>
      <c r="D1481" s="21" t="s">
        <v>59</v>
      </c>
      <c r="E1481" s="21" t="s">
        <v>88</v>
      </c>
      <c r="F1481" s="21" t="s">
        <v>89</v>
      </c>
      <c r="G1481" s="21" t="s">
        <v>90</v>
      </c>
      <c r="H1481" s="21" t="s">
        <v>91</v>
      </c>
      <c r="I1481" s="21" t="s">
        <v>92</v>
      </c>
      <c r="J1481" s="22"/>
      <c r="K1481" s="23">
        <v>0</v>
      </c>
      <c r="L1481" s="22"/>
      <c r="M1481" s="23">
        <v>0</v>
      </c>
      <c r="N1481" s="25">
        <v>0</v>
      </c>
      <c r="O1481" s="21" t="s">
        <v>93</v>
      </c>
      <c r="P1481" s="46"/>
      <c r="Q1481" s="24">
        <v>0</v>
      </c>
      <c r="R1481" s="21" t="s">
        <v>66</v>
      </c>
      <c r="S1481" s="21" t="s">
        <v>94</v>
      </c>
    </row>
    <row r="1482" spans="1:19" s="21" customFormat="1" x14ac:dyDescent="0.35">
      <c r="A1482" s="26">
        <v>1538724</v>
      </c>
      <c r="B1482" s="53">
        <v>411581</v>
      </c>
      <c r="C1482" s="26">
        <f>VLOOKUP(TotalFix[[#This Row],[Order]],'Total Fix by SS'!B:C,2,0)</f>
        <v>225</v>
      </c>
      <c r="D1482" s="21" t="s">
        <v>59</v>
      </c>
      <c r="E1482" s="21" t="s">
        <v>95</v>
      </c>
      <c r="F1482" s="21" t="s">
        <v>61</v>
      </c>
      <c r="G1482" s="21" t="s">
        <v>62</v>
      </c>
      <c r="H1482" s="21" t="s">
        <v>63</v>
      </c>
      <c r="I1482" s="21" t="s">
        <v>96</v>
      </c>
      <c r="J1482" s="22">
        <v>43683</v>
      </c>
      <c r="K1482" s="23">
        <v>0.70822916666667002</v>
      </c>
      <c r="L1482" s="22">
        <v>43683</v>
      </c>
      <c r="M1482" s="23">
        <v>0.73216435185185003</v>
      </c>
      <c r="N1482" s="25">
        <v>7.117</v>
      </c>
      <c r="O1482" s="21" t="s">
        <v>66</v>
      </c>
      <c r="P1482" s="46">
        <f>TotalFix[[#This Row],[Confirmed activ. 3 (ILE03)]]</f>
        <v>7.117</v>
      </c>
      <c r="Q1482" s="24">
        <v>40</v>
      </c>
      <c r="R1482" s="21" t="s">
        <v>66</v>
      </c>
      <c r="S1482" s="21" t="s">
        <v>67</v>
      </c>
    </row>
    <row r="1483" spans="1:19" s="21" customFormat="1" x14ac:dyDescent="0.35">
      <c r="A1483" s="26">
        <v>1538724</v>
      </c>
      <c r="B1483" s="53">
        <v>411581</v>
      </c>
      <c r="C1483" s="26">
        <f>VLOOKUP(TotalFix[[#This Row],[Order]],'Total Fix by SS'!B:C,2,0)</f>
        <v>225</v>
      </c>
      <c r="D1483" s="21" t="s">
        <v>59</v>
      </c>
      <c r="E1483" s="21" t="s">
        <v>97</v>
      </c>
      <c r="F1483" s="21" t="s">
        <v>69</v>
      </c>
      <c r="G1483" s="21" t="s">
        <v>62</v>
      </c>
      <c r="H1483" s="21" t="s">
        <v>70</v>
      </c>
      <c r="I1483" s="21" t="s">
        <v>98</v>
      </c>
      <c r="J1483" s="22">
        <v>43683</v>
      </c>
      <c r="K1483" s="23">
        <v>0.74246527777778004</v>
      </c>
      <c r="L1483" s="22">
        <v>43683</v>
      </c>
      <c r="M1483" s="23">
        <v>0.74246527777778004</v>
      </c>
      <c r="N1483" s="24">
        <v>20</v>
      </c>
      <c r="O1483" s="21" t="s">
        <v>66</v>
      </c>
      <c r="P1483" s="46">
        <f>TotalFix[[#This Row],[Confirmed activ. 3 (ILE03)]]</f>
        <v>20</v>
      </c>
      <c r="Q1483" s="24">
        <v>20</v>
      </c>
      <c r="R1483" s="21" t="s">
        <v>66</v>
      </c>
      <c r="S1483" s="21" t="s">
        <v>72</v>
      </c>
    </row>
    <row r="1484" spans="1:19" s="21" customFormat="1" x14ac:dyDescent="0.35">
      <c r="A1484" s="26">
        <v>1538724</v>
      </c>
      <c r="B1484" s="53">
        <v>411581</v>
      </c>
      <c r="C1484" s="26">
        <f>VLOOKUP(TotalFix[[#This Row],[Order]],'Total Fix by SS'!B:C,2,0)</f>
        <v>225</v>
      </c>
      <c r="D1484" s="21" t="s">
        <v>59</v>
      </c>
      <c r="E1484" s="21" t="s">
        <v>99</v>
      </c>
      <c r="F1484" s="21" t="s">
        <v>69</v>
      </c>
      <c r="G1484" s="21" t="s">
        <v>62</v>
      </c>
      <c r="H1484" s="21" t="s">
        <v>70</v>
      </c>
      <c r="I1484" s="21" t="s">
        <v>100</v>
      </c>
      <c r="J1484" s="22">
        <v>43683</v>
      </c>
      <c r="K1484" s="23">
        <v>0.74253472222221995</v>
      </c>
      <c r="L1484" s="22">
        <v>43683</v>
      </c>
      <c r="M1484" s="23">
        <v>0.74253472222221995</v>
      </c>
      <c r="N1484" s="24">
        <v>50</v>
      </c>
      <c r="O1484" s="21" t="s">
        <v>66</v>
      </c>
      <c r="P1484" s="46">
        <f>TotalFix[[#This Row],[Confirmed activ. 3 (ILE03)]]</f>
        <v>50</v>
      </c>
      <c r="Q1484" s="24">
        <v>50</v>
      </c>
      <c r="R1484" s="21" t="s">
        <v>66</v>
      </c>
      <c r="S1484" s="21" t="s">
        <v>72</v>
      </c>
    </row>
    <row r="1485" spans="1:19" s="21" customFormat="1" x14ac:dyDescent="0.35">
      <c r="A1485" s="26">
        <v>1538724</v>
      </c>
      <c r="B1485" s="53">
        <v>411581</v>
      </c>
      <c r="C1485" s="26">
        <f>VLOOKUP(TotalFix[[#This Row],[Order]],'Total Fix by SS'!B:C,2,0)</f>
        <v>225</v>
      </c>
      <c r="D1485" s="21" t="s">
        <v>59</v>
      </c>
      <c r="E1485" s="21" t="s">
        <v>101</v>
      </c>
      <c r="F1485" s="21" t="s">
        <v>102</v>
      </c>
      <c r="G1485" s="21" t="s">
        <v>62</v>
      </c>
      <c r="H1485" s="21" t="s">
        <v>100</v>
      </c>
      <c r="I1485" s="21" t="s">
        <v>103</v>
      </c>
      <c r="J1485" s="22">
        <v>43683</v>
      </c>
      <c r="K1485" s="23">
        <v>0.74260416666666995</v>
      </c>
      <c r="L1485" s="22">
        <v>43683</v>
      </c>
      <c r="M1485" s="23">
        <v>0.74260416666666995</v>
      </c>
      <c r="N1485" s="24">
        <v>10</v>
      </c>
      <c r="O1485" s="21" t="s">
        <v>66</v>
      </c>
      <c r="P1485" s="46">
        <f>TotalFix[[#This Row],[Confirmed activ. 3 (ILE03)]]</f>
        <v>10</v>
      </c>
      <c r="Q1485" s="24">
        <v>10</v>
      </c>
      <c r="R1485" s="21" t="s">
        <v>66</v>
      </c>
      <c r="S1485" s="21" t="s">
        <v>72</v>
      </c>
    </row>
    <row r="1486" spans="1:19" s="21" customFormat="1" x14ac:dyDescent="0.35">
      <c r="A1486" s="26">
        <v>1538724</v>
      </c>
      <c r="B1486" s="53">
        <v>411581</v>
      </c>
      <c r="C1486" s="26">
        <f>VLOOKUP(TotalFix[[#This Row],[Order]],'Total Fix by SS'!B:C,2,0)</f>
        <v>225</v>
      </c>
      <c r="D1486" s="21" t="s">
        <v>59</v>
      </c>
      <c r="E1486" s="21" t="s">
        <v>104</v>
      </c>
      <c r="F1486" s="21" t="s">
        <v>102</v>
      </c>
      <c r="G1486" s="21" t="s">
        <v>105</v>
      </c>
      <c r="H1486" s="21" t="s">
        <v>100</v>
      </c>
      <c r="I1486" s="21" t="s">
        <v>106</v>
      </c>
      <c r="J1486" s="22">
        <v>43683</v>
      </c>
      <c r="K1486" s="23">
        <v>0.70228009259259006</v>
      </c>
      <c r="L1486" s="22">
        <v>43683</v>
      </c>
      <c r="M1486" s="23">
        <v>0.70228009259259006</v>
      </c>
      <c r="N1486" s="24">
        <v>10</v>
      </c>
      <c r="O1486" s="21" t="s">
        <v>66</v>
      </c>
      <c r="P1486" s="46">
        <f>TotalFix[[#This Row],[Confirmed activ. 3 (ILE03)]]</f>
        <v>10</v>
      </c>
      <c r="Q1486" s="24">
        <v>10</v>
      </c>
      <c r="R1486" s="21" t="s">
        <v>66</v>
      </c>
      <c r="S1486" s="21" t="s">
        <v>72</v>
      </c>
    </row>
    <row r="1487" spans="1:19" s="21" customFormat="1" x14ac:dyDescent="0.35">
      <c r="A1487" s="26">
        <v>1538724</v>
      </c>
      <c r="B1487" s="53">
        <v>411581</v>
      </c>
      <c r="C1487" s="26">
        <f>VLOOKUP(TotalFix[[#This Row],[Order]],'Total Fix by SS'!B:C,2,0)</f>
        <v>225</v>
      </c>
      <c r="D1487" s="21" t="s">
        <v>107</v>
      </c>
      <c r="E1487" s="21" t="s">
        <v>60</v>
      </c>
      <c r="F1487" s="21" t="s">
        <v>61</v>
      </c>
      <c r="G1487" s="21" t="s">
        <v>90</v>
      </c>
      <c r="H1487" s="21" t="s">
        <v>63</v>
      </c>
      <c r="I1487" s="21" t="s">
        <v>108</v>
      </c>
      <c r="J1487" s="22"/>
      <c r="K1487" s="23">
        <v>0</v>
      </c>
      <c r="L1487" s="22"/>
      <c r="M1487" s="23">
        <v>0</v>
      </c>
      <c r="N1487" s="25">
        <v>0</v>
      </c>
      <c r="O1487" s="21" t="s">
        <v>93</v>
      </c>
      <c r="P1487" s="46"/>
      <c r="Q1487" s="24">
        <v>1</v>
      </c>
      <c r="R1487" s="21" t="s">
        <v>66</v>
      </c>
      <c r="S1487" s="21" t="s">
        <v>94</v>
      </c>
    </row>
    <row r="1488" spans="1:19" s="21" customFormat="1" x14ac:dyDescent="0.35">
      <c r="A1488" s="26">
        <v>1538724</v>
      </c>
      <c r="B1488" s="53">
        <v>411581</v>
      </c>
      <c r="C1488" s="26">
        <f>VLOOKUP(TotalFix[[#This Row],[Order]],'Total Fix by SS'!B:C,2,0)</f>
        <v>225</v>
      </c>
      <c r="D1488" s="21" t="s">
        <v>109</v>
      </c>
      <c r="E1488" s="21" t="s">
        <v>82</v>
      </c>
      <c r="F1488" s="21" t="s">
        <v>83</v>
      </c>
      <c r="G1488" s="21" t="s">
        <v>90</v>
      </c>
      <c r="H1488" s="21" t="s">
        <v>84</v>
      </c>
      <c r="I1488" s="21" t="s">
        <v>110</v>
      </c>
      <c r="J1488" s="22"/>
      <c r="K1488" s="23">
        <v>0</v>
      </c>
      <c r="L1488" s="22"/>
      <c r="M1488" s="23">
        <v>0</v>
      </c>
      <c r="N1488" s="25">
        <v>0</v>
      </c>
      <c r="O1488" s="21" t="s">
        <v>93</v>
      </c>
      <c r="P1488" s="46"/>
      <c r="Q1488" s="24">
        <v>5</v>
      </c>
      <c r="R1488" s="21" t="s">
        <v>66</v>
      </c>
      <c r="S1488" s="21" t="s">
        <v>94</v>
      </c>
    </row>
    <row r="1489" spans="1:19" s="21" customFormat="1" x14ac:dyDescent="0.35">
      <c r="A1489" s="26">
        <v>1538725</v>
      </c>
      <c r="B1489" s="53">
        <v>411581</v>
      </c>
      <c r="C1489" s="26">
        <f>VLOOKUP(TotalFix[[#This Row],[Order]],'Total Fix by SS'!B:C,2,0)</f>
        <v>224</v>
      </c>
      <c r="D1489" s="21" t="s">
        <v>59</v>
      </c>
      <c r="E1489" s="21" t="s">
        <v>60</v>
      </c>
      <c r="F1489" s="21" t="s">
        <v>61</v>
      </c>
      <c r="G1489" s="21" t="s">
        <v>62</v>
      </c>
      <c r="H1489" s="21" t="s">
        <v>63</v>
      </c>
      <c r="I1489" s="21" t="s">
        <v>64</v>
      </c>
      <c r="J1489" s="22">
        <v>43667</v>
      </c>
      <c r="K1489" s="23">
        <v>0.48127314814814998</v>
      </c>
      <c r="L1489" s="22">
        <v>43667</v>
      </c>
      <c r="M1489" s="23">
        <v>0.58895833333333003</v>
      </c>
      <c r="N1489" s="25">
        <v>38.767000000000003</v>
      </c>
      <c r="O1489" s="21" t="s">
        <v>66</v>
      </c>
      <c r="P1489" s="46">
        <f>TotalFix[[#This Row],[Confirmed activ. 3 (ILE03)]]</f>
        <v>38.767000000000003</v>
      </c>
      <c r="Q1489" s="24">
        <v>20</v>
      </c>
      <c r="R1489" s="21" t="s">
        <v>66</v>
      </c>
      <c r="S1489" s="21" t="s">
        <v>67</v>
      </c>
    </row>
    <row r="1490" spans="1:19" s="21" customFormat="1" x14ac:dyDescent="0.35">
      <c r="A1490" s="26">
        <v>1538725</v>
      </c>
      <c r="B1490" s="53">
        <v>411581</v>
      </c>
      <c r="C1490" s="26">
        <f>VLOOKUP(TotalFix[[#This Row],[Order]],'Total Fix by SS'!B:C,2,0)</f>
        <v>224</v>
      </c>
      <c r="D1490" s="21" t="s">
        <v>59</v>
      </c>
      <c r="E1490" s="21" t="s">
        <v>68</v>
      </c>
      <c r="F1490" s="21" t="s">
        <v>69</v>
      </c>
      <c r="G1490" s="21" t="s">
        <v>62</v>
      </c>
      <c r="H1490" s="21" t="s">
        <v>70</v>
      </c>
      <c r="I1490" s="21" t="s">
        <v>71</v>
      </c>
      <c r="J1490" s="22">
        <v>43668</v>
      </c>
      <c r="K1490" s="23">
        <v>0.32270833333332999</v>
      </c>
      <c r="L1490" s="22">
        <v>43668</v>
      </c>
      <c r="M1490" s="23">
        <v>0.32270833333332999</v>
      </c>
      <c r="N1490" s="24">
        <v>30</v>
      </c>
      <c r="O1490" s="21" t="s">
        <v>66</v>
      </c>
      <c r="P1490" s="46">
        <f>TotalFix[[#This Row],[Confirmed activ. 3 (ILE03)]]</f>
        <v>30</v>
      </c>
      <c r="Q1490" s="24">
        <v>30</v>
      </c>
      <c r="R1490" s="21" t="s">
        <v>66</v>
      </c>
      <c r="S1490" s="21" t="s">
        <v>72</v>
      </c>
    </row>
    <row r="1491" spans="1:19" s="21" customFormat="1" x14ac:dyDescent="0.35">
      <c r="A1491" s="26">
        <v>1538725</v>
      </c>
      <c r="B1491" s="53">
        <v>411581</v>
      </c>
      <c r="C1491" s="26">
        <f>VLOOKUP(TotalFix[[#This Row],[Order]],'Total Fix by SS'!B:C,2,0)</f>
        <v>224</v>
      </c>
      <c r="D1491" s="21" t="s">
        <v>59</v>
      </c>
      <c r="E1491" s="21" t="s">
        <v>73</v>
      </c>
      <c r="F1491" s="21" t="s">
        <v>61</v>
      </c>
      <c r="G1491" s="21" t="s">
        <v>62</v>
      </c>
      <c r="H1491" s="21" t="s">
        <v>63</v>
      </c>
      <c r="I1491" s="21" t="s">
        <v>74</v>
      </c>
      <c r="J1491" s="22">
        <v>43668</v>
      </c>
      <c r="K1491" s="23">
        <v>0.32958333333333001</v>
      </c>
      <c r="L1491" s="22">
        <v>43668</v>
      </c>
      <c r="M1491" s="23">
        <v>0.50429398148147997</v>
      </c>
      <c r="N1491" s="25">
        <v>4.1929999999999996</v>
      </c>
      <c r="O1491" s="21" t="s">
        <v>77</v>
      </c>
      <c r="P1491" s="46">
        <f>TotalFix[[#This Row],[Confirmed activ. 3 (ILE03)]]*60</f>
        <v>251.57999999999998</v>
      </c>
      <c r="Q1491" s="24">
        <v>200</v>
      </c>
      <c r="R1491" s="21" t="s">
        <v>66</v>
      </c>
      <c r="S1491" s="21" t="s">
        <v>67</v>
      </c>
    </row>
    <row r="1492" spans="1:19" s="21" customFormat="1" x14ac:dyDescent="0.35">
      <c r="A1492" s="26">
        <v>1538725</v>
      </c>
      <c r="B1492" s="53">
        <v>411581</v>
      </c>
      <c r="C1492" s="26">
        <f>VLOOKUP(TotalFix[[#This Row],[Order]],'Total Fix by SS'!B:C,2,0)</f>
        <v>224</v>
      </c>
      <c r="D1492" s="21" t="s">
        <v>59</v>
      </c>
      <c r="E1492" s="21" t="s">
        <v>75</v>
      </c>
      <c r="F1492" s="21" t="s">
        <v>61</v>
      </c>
      <c r="G1492" s="21" t="s">
        <v>62</v>
      </c>
      <c r="H1492" s="21" t="s">
        <v>63</v>
      </c>
      <c r="I1492" s="21" t="s">
        <v>76</v>
      </c>
      <c r="J1492" s="22">
        <v>43671</v>
      </c>
      <c r="K1492" s="23">
        <v>0.33384259259259003</v>
      </c>
      <c r="L1492" s="22">
        <v>43674</v>
      </c>
      <c r="M1492" s="23">
        <v>0.74603009259259001</v>
      </c>
      <c r="N1492" s="25">
        <v>18.311</v>
      </c>
      <c r="O1492" s="21" t="s">
        <v>77</v>
      </c>
      <c r="P1492" s="46">
        <f>TotalFix[[#This Row],[Confirmed activ. 3 (ILE03)]]*60</f>
        <v>1098.6600000000001</v>
      </c>
      <c r="Q1492" s="24">
        <v>500</v>
      </c>
      <c r="R1492" s="21" t="s">
        <v>66</v>
      </c>
      <c r="S1492" s="21" t="s">
        <v>67</v>
      </c>
    </row>
    <row r="1493" spans="1:19" s="21" customFormat="1" x14ac:dyDescent="0.35">
      <c r="A1493" s="26">
        <v>1538725</v>
      </c>
      <c r="B1493" s="53">
        <v>411581</v>
      </c>
      <c r="C1493" s="26">
        <f>VLOOKUP(TotalFix[[#This Row],[Order]],'Total Fix by SS'!B:C,2,0)</f>
        <v>224</v>
      </c>
      <c r="D1493" s="21" t="s">
        <v>59</v>
      </c>
      <c r="E1493" s="21" t="s">
        <v>78</v>
      </c>
      <c r="F1493" s="21" t="s">
        <v>69</v>
      </c>
      <c r="G1493" s="21" t="s">
        <v>62</v>
      </c>
      <c r="H1493" s="21" t="s">
        <v>70</v>
      </c>
      <c r="I1493" s="21" t="s">
        <v>79</v>
      </c>
      <c r="J1493" s="22">
        <v>43675</v>
      </c>
      <c r="K1493" s="23">
        <v>0.66343750000000001</v>
      </c>
      <c r="L1493" s="22">
        <v>43675</v>
      </c>
      <c r="M1493" s="23">
        <v>0.66343750000000001</v>
      </c>
      <c r="N1493" s="24">
        <v>20</v>
      </c>
      <c r="O1493" s="21" t="s">
        <v>66</v>
      </c>
      <c r="P1493" s="46">
        <f>TotalFix[[#This Row],[Confirmed activ. 3 (ILE03)]]</f>
        <v>20</v>
      </c>
      <c r="Q1493" s="24">
        <v>20</v>
      </c>
      <c r="R1493" s="21" t="s">
        <v>66</v>
      </c>
      <c r="S1493" s="21" t="s">
        <v>72</v>
      </c>
    </row>
    <row r="1494" spans="1:19" s="21" customFormat="1" x14ac:dyDescent="0.35">
      <c r="A1494" s="26">
        <v>1538725</v>
      </c>
      <c r="B1494" s="53">
        <v>411581</v>
      </c>
      <c r="C1494" s="26">
        <f>VLOOKUP(TotalFix[[#This Row],[Order]],'Total Fix by SS'!B:C,2,0)</f>
        <v>224</v>
      </c>
      <c r="D1494" s="21" t="s">
        <v>59</v>
      </c>
      <c r="E1494" s="21" t="s">
        <v>80</v>
      </c>
      <c r="F1494" s="21" t="s">
        <v>69</v>
      </c>
      <c r="G1494" s="21" t="s">
        <v>62</v>
      </c>
      <c r="H1494" s="21" t="s">
        <v>70</v>
      </c>
      <c r="I1494" s="21" t="s">
        <v>81</v>
      </c>
      <c r="J1494" s="22">
        <v>43675</v>
      </c>
      <c r="K1494" s="23">
        <v>0.66348379629630005</v>
      </c>
      <c r="L1494" s="22">
        <v>43675</v>
      </c>
      <c r="M1494" s="23">
        <v>0.66348379629630005</v>
      </c>
      <c r="N1494" s="24">
        <v>20</v>
      </c>
      <c r="O1494" s="21" t="s">
        <v>66</v>
      </c>
      <c r="P1494" s="46">
        <f>TotalFix[[#This Row],[Confirmed activ. 3 (ILE03)]]</f>
        <v>20</v>
      </c>
      <c r="Q1494" s="24">
        <v>20</v>
      </c>
      <c r="R1494" s="21" t="s">
        <v>66</v>
      </c>
      <c r="S1494" s="21" t="s">
        <v>72</v>
      </c>
    </row>
    <row r="1495" spans="1:19" s="21" customFormat="1" x14ac:dyDescent="0.35">
      <c r="A1495" s="26">
        <v>1538725</v>
      </c>
      <c r="B1495" s="53">
        <v>411581</v>
      </c>
      <c r="C1495" s="26">
        <f>VLOOKUP(TotalFix[[#This Row],[Order]],'Total Fix by SS'!B:C,2,0)</f>
        <v>224</v>
      </c>
      <c r="D1495" s="21" t="s">
        <v>59</v>
      </c>
      <c r="E1495" s="21" t="s">
        <v>82</v>
      </c>
      <c r="F1495" s="21" t="s">
        <v>83</v>
      </c>
      <c r="G1495" s="21" t="s">
        <v>62</v>
      </c>
      <c r="H1495" s="21" t="s">
        <v>84</v>
      </c>
      <c r="I1495" s="21" t="s">
        <v>84</v>
      </c>
      <c r="J1495" s="22">
        <v>43675</v>
      </c>
      <c r="K1495" s="23">
        <v>0.71143518518519</v>
      </c>
      <c r="L1495" s="22">
        <v>43676</v>
      </c>
      <c r="M1495" s="23">
        <v>0.73863425925925996</v>
      </c>
      <c r="N1495" s="25">
        <v>724.38</v>
      </c>
      <c r="O1495" s="21" t="s">
        <v>66</v>
      </c>
      <c r="P1495" s="46">
        <f>TotalFix[[#This Row],[Confirmed activ. 3 (ILE03)]]</f>
        <v>724.38</v>
      </c>
      <c r="Q1495" s="24">
        <v>450</v>
      </c>
      <c r="R1495" s="21" t="s">
        <v>66</v>
      </c>
      <c r="S1495" s="21" t="s">
        <v>67</v>
      </c>
    </row>
    <row r="1496" spans="1:19" s="21" customFormat="1" x14ac:dyDescent="0.35">
      <c r="A1496" s="26">
        <v>1538725</v>
      </c>
      <c r="B1496" s="53">
        <v>411581</v>
      </c>
      <c r="C1496" s="26">
        <f>VLOOKUP(TotalFix[[#This Row],[Order]],'Total Fix by SS'!B:C,2,0)</f>
        <v>224</v>
      </c>
      <c r="D1496" s="21" t="s">
        <v>59</v>
      </c>
      <c r="E1496" s="21" t="s">
        <v>85</v>
      </c>
      <c r="F1496" s="21" t="s">
        <v>86</v>
      </c>
      <c r="G1496" s="21" t="s">
        <v>62</v>
      </c>
      <c r="H1496" s="21" t="s">
        <v>87</v>
      </c>
      <c r="I1496" s="21" t="s">
        <v>87</v>
      </c>
      <c r="J1496" s="22">
        <v>43677</v>
      </c>
      <c r="K1496" s="23">
        <v>0.31900462962963</v>
      </c>
      <c r="L1496" s="22">
        <v>43677</v>
      </c>
      <c r="M1496" s="23">
        <v>0.31900462962963</v>
      </c>
      <c r="N1496" s="24">
        <v>20</v>
      </c>
      <c r="O1496" s="21" t="s">
        <v>66</v>
      </c>
      <c r="P1496" s="46">
        <f>TotalFix[[#This Row],[Confirmed activ. 3 (ILE03)]]</f>
        <v>20</v>
      </c>
      <c r="Q1496" s="24">
        <v>20</v>
      </c>
      <c r="R1496" s="21" t="s">
        <v>66</v>
      </c>
      <c r="S1496" s="21" t="s">
        <v>72</v>
      </c>
    </row>
    <row r="1497" spans="1:19" s="21" customFormat="1" x14ac:dyDescent="0.35">
      <c r="A1497" s="26">
        <v>1538725</v>
      </c>
      <c r="B1497" s="53">
        <v>411581</v>
      </c>
      <c r="C1497" s="26">
        <f>VLOOKUP(TotalFix[[#This Row],[Order]],'Total Fix by SS'!B:C,2,0)</f>
        <v>224</v>
      </c>
      <c r="D1497" s="21" t="s">
        <v>59</v>
      </c>
      <c r="E1497" s="21" t="s">
        <v>88</v>
      </c>
      <c r="F1497" s="21" t="s">
        <v>89</v>
      </c>
      <c r="G1497" s="21" t="s">
        <v>90</v>
      </c>
      <c r="H1497" s="21" t="s">
        <v>91</v>
      </c>
      <c r="I1497" s="21" t="s">
        <v>92</v>
      </c>
      <c r="J1497" s="22"/>
      <c r="K1497" s="23">
        <v>0</v>
      </c>
      <c r="L1497" s="22"/>
      <c r="M1497" s="23">
        <v>0</v>
      </c>
      <c r="N1497" s="25">
        <v>0</v>
      </c>
      <c r="O1497" s="21" t="s">
        <v>93</v>
      </c>
      <c r="P1497" s="46"/>
      <c r="Q1497" s="24">
        <v>0</v>
      </c>
      <c r="R1497" s="21" t="s">
        <v>66</v>
      </c>
      <c r="S1497" s="21" t="s">
        <v>94</v>
      </c>
    </row>
    <row r="1498" spans="1:19" s="21" customFormat="1" x14ac:dyDescent="0.35">
      <c r="A1498" s="26">
        <v>1538725</v>
      </c>
      <c r="B1498" s="53">
        <v>411581</v>
      </c>
      <c r="C1498" s="26">
        <f>VLOOKUP(TotalFix[[#This Row],[Order]],'Total Fix by SS'!B:C,2,0)</f>
        <v>224</v>
      </c>
      <c r="D1498" s="21" t="s">
        <v>59</v>
      </c>
      <c r="E1498" s="21" t="s">
        <v>95</v>
      </c>
      <c r="F1498" s="21" t="s">
        <v>61</v>
      </c>
      <c r="G1498" s="21" t="s">
        <v>62</v>
      </c>
      <c r="H1498" s="21" t="s">
        <v>63</v>
      </c>
      <c r="I1498" s="21" t="s">
        <v>96</v>
      </c>
      <c r="J1498" s="22">
        <v>43678</v>
      </c>
      <c r="K1498" s="23">
        <v>0.43800925925925999</v>
      </c>
      <c r="L1498" s="22">
        <v>43678</v>
      </c>
      <c r="M1498" s="23">
        <v>0.66295138888889005</v>
      </c>
      <c r="N1498" s="25">
        <v>46.267000000000003</v>
      </c>
      <c r="O1498" s="21" t="s">
        <v>66</v>
      </c>
      <c r="P1498" s="46">
        <f>TotalFix[[#This Row],[Confirmed activ. 3 (ILE03)]]</f>
        <v>46.267000000000003</v>
      </c>
      <c r="Q1498" s="24">
        <v>40</v>
      </c>
      <c r="R1498" s="21" t="s">
        <v>66</v>
      </c>
      <c r="S1498" s="21" t="s">
        <v>67</v>
      </c>
    </row>
    <row r="1499" spans="1:19" s="21" customFormat="1" x14ac:dyDescent="0.35">
      <c r="A1499" s="26">
        <v>1538725</v>
      </c>
      <c r="B1499" s="53">
        <v>411581</v>
      </c>
      <c r="C1499" s="26">
        <f>VLOOKUP(TotalFix[[#This Row],[Order]],'Total Fix by SS'!B:C,2,0)</f>
        <v>224</v>
      </c>
      <c r="D1499" s="21" t="s">
        <v>59</v>
      </c>
      <c r="E1499" s="21" t="s">
        <v>97</v>
      </c>
      <c r="F1499" s="21" t="s">
        <v>69</v>
      </c>
      <c r="G1499" s="21" t="s">
        <v>62</v>
      </c>
      <c r="H1499" s="21" t="s">
        <v>70</v>
      </c>
      <c r="I1499" s="21" t="s">
        <v>98</v>
      </c>
      <c r="J1499" s="22">
        <v>43681</v>
      </c>
      <c r="K1499" s="23">
        <v>0.60609953703704</v>
      </c>
      <c r="L1499" s="22">
        <v>43681</v>
      </c>
      <c r="M1499" s="23">
        <v>0.60609953703704</v>
      </c>
      <c r="N1499" s="24">
        <v>20</v>
      </c>
      <c r="O1499" s="21" t="s">
        <v>66</v>
      </c>
      <c r="P1499" s="46">
        <f>TotalFix[[#This Row],[Confirmed activ. 3 (ILE03)]]</f>
        <v>20</v>
      </c>
      <c r="Q1499" s="24">
        <v>20</v>
      </c>
      <c r="R1499" s="21" t="s">
        <v>66</v>
      </c>
      <c r="S1499" s="21" t="s">
        <v>72</v>
      </c>
    </row>
    <row r="1500" spans="1:19" s="21" customFormat="1" x14ac:dyDescent="0.35">
      <c r="A1500" s="26">
        <v>1538725</v>
      </c>
      <c r="B1500" s="53">
        <v>411581</v>
      </c>
      <c r="C1500" s="26">
        <f>VLOOKUP(TotalFix[[#This Row],[Order]],'Total Fix by SS'!B:C,2,0)</f>
        <v>224</v>
      </c>
      <c r="D1500" s="21" t="s">
        <v>59</v>
      </c>
      <c r="E1500" s="21" t="s">
        <v>99</v>
      </c>
      <c r="F1500" s="21" t="s">
        <v>69</v>
      </c>
      <c r="G1500" s="21" t="s">
        <v>62</v>
      </c>
      <c r="H1500" s="21" t="s">
        <v>70</v>
      </c>
      <c r="I1500" s="21" t="s">
        <v>100</v>
      </c>
      <c r="J1500" s="22">
        <v>43682</v>
      </c>
      <c r="K1500" s="23">
        <v>0.73472222222221995</v>
      </c>
      <c r="L1500" s="22">
        <v>43682</v>
      </c>
      <c r="M1500" s="23">
        <v>0.73472222222221995</v>
      </c>
      <c r="N1500" s="24">
        <v>50</v>
      </c>
      <c r="O1500" s="21" t="s">
        <v>66</v>
      </c>
      <c r="P1500" s="46">
        <f>TotalFix[[#This Row],[Confirmed activ. 3 (ILE03)]]</f>
        <v>50</v>
      </c>
      <c r="Q1500" s="24">
        <v>50</v>
      </c>
      <c r="R1500" s="21" t="s">
        <v>66</v>
      </c>
      <c r="S1500" s="21" t="s">
        <v>72</v>
      </c>
    </row>
    <row r="1501" spans="1:19" s="21" customFormat="1" x14ac:dyDescent="0.35">
      <c r="A1501" s="26">
        <v>1538725</v>
      </c>
      <c r="B1501" s="53">
        <v>411581</v>
      </c>
      <c r="C1501" s="26">
        <f>VLOOKUP(TotalFix[[#This Row],[Order]],'Total Fix by SS'!B:C,2,0)</f>
        <v>224</v>
      </c>
      <c r="D1501" s="21" t="s">
        <v>59</v>
      </c>
      <c r="E1501" s="21" t="s">
        <v>101</v>
      </c>
      <c r="F1501" s="21" t="s">
        <v>102</v>
      </c>
      <c r="G1501" s="21" t="s">
        <v>62</v>
      </c>
      <c r="H1501" s="21" t="s">
        <v>100</v>
      </c>
      <c r="I1501" s="21" t="s">
        <v>103</v>
      </c>
      <c r="J1501" s="22">
        <v>43682</v>
      </c>
      <c r="K1501" s="23">
        <v>0.73482638888888996</v>
      </c>
      <c r="L1501" s="22">
        <v>43682</v>
      </c>
      <c r="M1501" s="23">
        <v>0.73482638888888996</v>
      </c>
      <c r="N1501" s="24">
        <v>10</v>
      </c>
      <c r="O1501" s="21" t="s">
        <v>66</v>
      </c>
      <c r="P1501" s="46">
        <f>TotalFix[[#This Row],[Confirmed activ. 3 (ILE03)]]</f>
        <v>10</v>
      </c>
      <c r="Q1501" s="24">
        <v>10</v>
      </c>
      <c r="R1501" s="21" t="s">
        <v>66</v>
      </c>
      <c r="S1501" s="21" t="s">
        <v>72</v>
      </c>
    </row>
    <row r="1502" spans="1:19" s="21" customFormat="1" x14ac:dyDescent="0.35">
      <c r="A1502" s="26">
        <v>1538725</v>
      </c>
      <c r="B1502" s="53">
        <v>411581</v>
      </c>
      <c r="C1502" s="26">
        <f>VLOOKUP(TotalFix[[#This Row],[Order]],'Total Fix by SS'!B:C,2,0)</f>
        <v>224</v>
      </c>
      <c r="D1502" s="21" t="s">
        <v>59</v>
      </c>
      <c r="E1502" s="21" t="s">
        <v>104</v>
      </c>
      <c r="F1502" s="21" t="s">
        <v>102</v>
      </c>
      <c r="G1502" s="21" t="s">
        <v>105</v>
      </c>
      <c r="H1502" s="21" t="s">
        <v>100</v>
      </c>
      <c r="I1502" s="21" t="s">
        <v>106</v>
      </c>
      <c r="J1502" s="22">
        <v>43683</v>
      </c>
      <c r="K1502" s="23">
        <v>0.41771990740741</v>
      </c>
      <c r="L1502" s="22">
        <v>43683</v>
      </c>
      <c r="M1502" s="23">
        <v>0.41771990740741</v>
      </c>
      <c r="N1502" s="24">
        <v>10</v>
      </c>
      <c r="O1502" s="21" t="s">
        <v>66</v>
      </c>
      <c r="P1502" s="46">
        <f>TotalFix[[#This Row],[Confirmed activ. 3 (ILE03)]]</f>
        <v>10</v>
      </c>
      <c r="Q1502" s="24">
        <v>10</v>
      </c>
      <c r="R1502" s="21" t="s">
        <v>66</v>
      </c>
      <c r="S1502" s="21" t="s">
        <v>72</v>
      </c>
    </row>
    <row r="1503" spans="1:19" s="21" customFormat="1" x14ac:dyDescent="0.35">
      <c r="A1503" s="26">
        <v>1538725</v>
      </c>
      <c r="B1503" s="53">
        <v>411581</v>
      </c>
      <c r="C1503" s="26">
        <f>VLOOKUP(TotalFix[[#This Row],[Order]],'Total Fix by SS'!B:C,2,0)</f>
        <v>224</v>
      </c>
      <c r="D1503" s="21" t="s">
        <v>107</v>
      </c>
      <c r="E1503" s="21" t="s">
        <v>60</v>
      </c>
      <c r="F1503" s="21" t="s">
        <v>61</v>
      </c>
      <c r="G1503" s="21" t="s">
        <v>90</v>
      </c>
      <c r="H1503" s="21" t="s">
        <v>63</v>
      </c>
      <c r="I1503" s="21" t="s">
        <v>108</v>
      </c>
      <c r="J1503" s="22"/>
      <c r="K1503" s="23">
        <v>0</v>
      </c>
      <c r="L1503" s="22"/>
      <c r="M1503" s="23">
        <v>0</v>
      </c>
      <c r="N1503" s="25">
        <v>0</v>
      </c>
      <c r="O1503" s="21" t="s">
        <v>93</v>
      </c>
      <c r="P1503" s="46"/>
      <c r="Q1503" s="24">
        <v>1</v>
      </c>
      <c r="R1503" s="21" t="s">
        <v>66</v>
      </c>
      <c r="S1503" s="21" t="s">
        <v>94</v>
      </c>
    </row>
    <row r="1504" spans="1:19" s="21" customFormat="1" x14ac:dyDescent="0.35">
      <c r="A1504" s="26">
        <v>1538725</v>
      </c>
      <c r="B1504" s="53">
        <v>411581</v>
      </c>
      <c r="C1504" s="26">
        <f>VLOOKUP(TotalFix[[#This Row],[Order]],'Total Fix by SS'!B:C,2,0)</f>
        <v>224</v>
      </c>
      <c r="D1504" s="21" t="s">
        <v>109</v>
      </c>
      <c r="E1504" s="21" t="s">
        <v>82</v>
      </c>
      <c r="F1504" s="21" t="s">
        <v>83</v>
      </c>
      <c r="G1504" s="21" t="s">
        <v>90</v>
      </c>
      <c r="H1504" s="21" t="s">
        <v>84</v>
      </c>
      <c r="I1504" s="21" t="s">
        <v>110</v>
      </c>
      <c r="J1504" s="22">
        <v>43676</v>
      </c>
      <c r="K1504" s="23">
        <v>0.37390046296295998</v>
      </c>
      <c r="L1504" s="22">
        <v>43676</v>
      </c>
      <c r="M1504" s="23">
        <v>0.68900462962963005</v>
      </c>
      <c r="N1504" s="25">
        <v>3.7810000000000001</v>
      </c>
      <c r="O1504" s="21" t="s">
        <v>77</v>
      </c>
      <c r="P1504" s="46">
        <f>TotalFix[[#This Row],[Confirmed activ. 3 (ILE03)]]*60</f>
        <v>226.86</v>
      </c>
      <c r="Q1504" s="24">
        <v>5</v>
      </c>
      <c r="R1504" s="21" t="s">
        <v>66</v>
      </c>
      <c r="S1504" s="21" t="s">
        <v>67</v>
      </c>
    </row>
    <row r="1505" spans="1:19" s="21" customFormat="1" x14ac:dyDescent="0.35">
      <c r="A1505" s="26">
        <v>1538726</v>
      </c>
      <c r="B1505" s="53">
        <v>411581</v>
      </c>
      <c r="C1505" s="26">
        <f>VLOOKUP(TotalFix[[#This Row],[Order]],'Total Fix by SS'!B:C,2,0)</f>
        <v>223</v>
      </c>
      <c r="D1505" s="21" t="s">
        <v>59</v>
      </c>
      <c r="E1505" s="21" t="s">
        <v>60</v>
      </c>
      <c r="F1505" s="21" t="s">
        <v>61</v>
      </c>
      <c r="G1505" s="21" t="s">
        <v>62</v>
      </c>
      <c r="H1505" s="21" t="s">
        <v>63</v>
      </c>
      <c r="I1505" s="21" t="s">
        <v>64</v>
      </c>
      <c r="J1505" s="22">
        <v>43668</v>
      </c>
      <c r="K1505" s="23">
        <v>0.47204861111111002</v>
      </c>
      <c r="L1505" s="22">
        <v>43668</v>
      </c>
      <c r="M1505" s="23">
        <v>0.49413194444443997</v>
      </c>
      <c r="N1505" s="25">
        <v>7.95</v>
      </c>
      <c r="O1505" s="21" t="s">
        <v>66</v>
      </c>
      <c r="P1505" s="46">
        <f>TotalFix[[#This Row],[Confirmed activ. 3 (ILE03)]]</f>
        <v>7.95</v>
      </c>
      <c r="Q1505" s="24">
        <v>20</v>
      </c>
      <c r="R1505" s="21" t="s">
        <v>66</v>
      </c>
      <c r="S1505" s="21" t="s">
        <v>67</v>
      </c>
    </row>
    <row r="1506" spans="1:19" s="21" customFormat="1" x14ac:dyDescent="0.35">
      <c r="A1506" s="26">
        <v>1538726</v>
      </c>
      <c r="B1506" s="53">
        <v>411581</v>
      </c>
      <c r="C1506" s="26">
        <f>VLOOKUP(TotalFix[[#This Row],[Order]],'Total Fix by SS'!B:C,2,0)</f>
        <v>223</v>
      </c>
      <c r="D1506" s="21" t="s">
        <v>59</v>
      </c>
      <c r="E1506" s="21" t="s">
        <v>68</v>
      </c>
      <c r="F1506" s="21" t="s">
        <v>69</v>
      </c>
      <c r="G1506" s="21" t="s">
        <v>62</v>
      </c>
      <c r="H1506" s="21" t="s">
        <v>70</v>
      </c>
      <c r="I1506" s="21" t="s">
        <v>71</v>
      </c>
      <c r="J1506" s="22">
        <v>43668</v>
      </c>
      <c r="K1506" s="23">
        <v>0.54149305555556004</v>
      </c>
      <c r="L1506" s="22">
        <v>43668</v>
      </c>
      <c r="M1506" s="23">
        <v>0.54149305555556004</v>
      </c>
      <c r="N1506" s="24">
        <v>30</v>
      </c>
      <c r="O1506" s="21" t="s">
        <v>66</v>
      </c>
      <c r="P1506" s="46">
        <f>TotalFix[[#This Row],[Confirmed activ. 3 (ILE03)]]</f>
        <v>30</v>
      </c>
      <c r="Q1506" s="24">
        <v>30</v>
      </c>
      <c r="R1506" s="21" t="s">
        <v>66</v>
      </c>
      <c r="S1506" s="21" t="s">
        <v>72</v>
      </c>
    </row>
    <row r="1507" spans="1:19" s="21" customFormat="1" x14ac:dyDescent="0.35">
      <c r="A1507" s="26">
        <v>1538726</v>
      </c>
      <c r="B1507" s="53">
        <v>411581</v>
      </c>
      <c r="C1507" s="26">
        <f>VLOOKUP(TotalFix[[#This Row],[Order]],'Total Fix by SS'!B:C,2,0)</f>
        <v>223</v>
      </c>
      <c r="D1507" s="21" t="s">
        <v>59</v>
      </c>
      <c r="E1507" s="21" t="s">
        <v>73</v>
      </c>
      <c r="F1507" s="21" t="s">
        <v>61</v>
      </c>
      <c r="G1507" s="21" t="s">
        <v>62</v>
      </c>
      <c r="H1507" s="21" t="s">
        <v>63</v>
      </c>
      <c r="I1507" s="21" t="s">
        <v>74</v>
      </c>
      <c r="J1507" s="22">
        <v>43669</v>
      </c>
      <c r="K1507" s="23">
        <v>0.32931712962963</v>
      </c>
      <c r="L1507" s="22">
        <v>43669</v>
      </c>
      <c r="M1507" s="23">
        <v>0.65983796296296005</v>
      </c>
      <c r="N1507" s="25">
        <v>7.9279999999999999</v>
      </c>
      <c r="O1507" s="21" t="s">
        <v>77</v>
      </c>
      <c r="P1507" s="46">
        <f>TotalFix[[#This Row],[Confirmed activ. 3 (ILE03)]]*60</f>
        <v>475.68</v>
      </c>
      <c r="Q1507" s="24">
        <v>200</v>
      </c>
      <c r="R1507" s="21" t="s">
        <v>66</v>
      </c>
      <c r="S1507" s="21" t="s">
        <v>67</v>
      </c>
    </row>
    <row r="1508" spans="1:19" s="21" customFormat="1" x14ac:dyDescent="0.35">
      <c r="A1508" s="26">
        <v>1538726</v>
      </c>
      <c r="B1508" s="53">
        <v>411581</v>
      </c>
      <c r="C1508" s="26">
        <f>VLOOKUP(TotalFix[[#This Row],[Order]],'Total Fix by SS'!B:C,2,0)</f>
        <v>223</v>
      </c>
      <c r="D1508" s="21" t="s">
        <v>59</v>
      </c>
      <c r="E1508" s="21" t="s">
        <v>75</v>
      </c>
      <c r="F1508" s="21" t="s">
        <v>61</v>
      </c>
      <c r="G1508" s="21" t="s">
        <v>62</v>
      </c>
      <c r="H1508" s="21" t="s">
        <v>63</v>
      </c>
      <c r="I1508" s="21" t="s">
        <v>76</v>
      </c>
      <c r="J1508" s="22">
        <v>43670</v>
      </c>
      <c r="K1508" s="23">
        <v>0.32548611111110998</v>
      </c>
      <c r="L1508" s="22">
        <v>43670</v>
      </c>
      <c r="M1508" s="23">
        <v>0.66280092592592998</v>
      </c>
      <c r="N1508" s="25">
        <v>8.0960000000000001</v>
      </c>
      <c r="O1508" s="21" t="s">
        <v>77</v>
      </c>
      <c r="P1508" s="46">
        <f>TotalFix[[#This Row],[Confirmed activ. 3 (ILE03)]]*60</f>
        <v>485.76</v>
      </c>
      <c r="Q1508" s="24">
        <v>500</v>
      </c>
      <c r="R1508" s="21" t="s">
        <v>66</v>
      </c>
      <c r="S1508" s="21" t="s">
        <v>67</v>
      </c>
    </row>
    <row r="1509" spans="1:19" s="21" customFormat="1" x14ac:dyDescent="0.35">
      <c r="A1509" s="26">
        <v>1538726</v>
      </c>
      <c r="B1509" s="53">
        <v>411581</v>
      </c>
      <c r="C1509" s="26">
        <f>VLOOKUP(TotalFix[[#This Row],[Order]],'Total Fix by SS'!B:C,2,0)</f>
        <v>223</v>
      </c>
      <c r="D1509" s="21" t="s">
        <v>59</v>
      </c>
      <c r="E1509" s="21" t="s">
        <v>78</v>
      </c>
      <c r="F1509" s="21" t="s">
        <v>69</v>
      </c>
      <c r="G1509" s="21" t="s">
        <v>62</v>
      </c>
      <c r="H1509" s="21" t="s">
        <v>70</v>
      </c>
      <c r="I1509" s="21" t="s">
        <v>79</v>
      </c>
      <c r="J1509" s="22">
        <v>43670</v>
      </c>
      <c r="K1509" s="23">
        <v>0.69527777777777999</v>
      </c>
      <c r="L1509" s="22">
        <v>43670</v>
      </c>
      <c r="M1509" s="23">
        <v>0.69527777777777999</v>
      </c>
      <c r="N1509" s="24">
        <v>20</v>
      </c>
      <c r="O1509" s="21" t="s">
        <v>66</v>
      </c>
      <c r="P1509" s="46">
        <f>TotalFix[[#This Row],[Confirmed activ. 3 (ILE03)]]</f>
        <v>20</v>
      </c>
      <c r="Q1509" s="24">
        <v>20</v>
      </c>
      <c r="R1509" s="21" t="s">
        <v>66</v>
      </c>
      <c r="S1509" s="21" t="s">
        <v>72</v>
      </c>
    </row>
    <row r="1510" spans="1:19" s="21" customFormat="1" x14ac:dyDescent="0.35">
      <c r="A1510" s="26">
        <v>1538726</v>
      </c>
      <c r="B1510" s="53">
        <v>411581</v>
      </c>
      <c r="C1510" s="26">
        <f>VLOOKUP(TotalFix[[#This Row],[Order]],'Total Fix by SS'!B:C,2,0)</f>
        <v>223</v>
      </c>
      <c r="D1510" s="21" t="s">
        <v>59</v>
      </c>
      <c r="E1510" s="21" t="s">
        <v>80</v>
      </c>
      <c r="F1510" s="21" t="s">
        <v>69</v>
      </c>
      <c r="G1510" s="21" t="s">
        <v>62</v>
      </c>
      <c r="H1510" s="21" t="s">
        <v>70</v>
      </c>
      <c r="I1510" s="21" t="s">
        <v>81</v>
      </c>
      <c r="J1510" s="22">
        <v>43670</v>
      </c>
      <c r="K1510" s="23">
        <v>0.69534722222222001</v>
      </c>
      <c r="L1510" s="22">
        <v>43670</v>
      </c>
      <c r="M1510" s="23">
        <v>0.69534722222222001</v>
      </c>
      <c r="N1510" s="24">
        <v>20</v>
      </c>
      <c r="O1510" s="21" t="s">
        <v>66</v>
      </c>
      <c r="P1510" s="46">
        <f>TotalFix[[#This Row],[Confirmed activ. 3 (ILE03)]]</f>
        <v>20</v>
      </c>
      <c r="Q1510" s="24">
        <v>20</v>
      </c>
      <c r="R1510" s="21" t="s">
        <v>66</v>
      </c>
      <c r="S1510" s="21" t="s">
        <v>72</v>
      </c>
    </row>
    <row r="1511" spans="1:19" s="21" customFormat="1" x14ac:dyDescent="0.35">
      <c r="A1511" s="26">
        <v>1538726</v>
      </c>
      <c r="B1511" s="53">
        <v>411581</v>
      </c>
      <c r="C1511" s="26">
        <f>VLOOKUP(TotalFix[[#This Row],[Order]],'Total Fix by SS'!B:C,2,0)</f>
        <v>223</v>
      </c>
      <c r="D1511" s="21" t="s">
        <v>59</v>
      </c>
      <c r="E1511" s="21" t="s">
        <v>82</v>
      </c>
      <c r="F1511" s="21" t="s">
        <v>83</v>
      </c>
      <c r="G1511" s="21" t="s">
        <v>62</v>
      </c>
      <c r="H1511" s="21" t="s">
        <v>84</v>
      </c>
      <c r="I1511" s="21" t="s">
        <v>84</v>
      </c>
      <c r="J1511" s="22">
        <v>43670</v>
      </c>
      <c r="K1511" s="23">
        <v>0.71520833333333</v>
      </c>
      <c r="L1511" s="22">
        <v>43671</v>
      </c>
      <c r="M1511" s="23">
        <v>0.52059027777778</v>
      </c>
      <c r="N1511" s="25">
        <v>513.45699999999999</v>
      </c>
      <c r="O1511" s="21" t="s">
        <v>66</v>
      </c>
      <c r="P1511" s="46">
        <f>TotalFix[[#This Row],[Confirmed activ. 3 (ILE03)]]</f>
        <v>513.45699999999999</v>
      </c>
      <c r="Q1511" s="24">
        <v>450</v>
      </c>
      <c r="R1511" s="21" t="s">
        <v>66</v>
      </c>
      <c r="S1511" s="21" t="s">
        <v>67</v>
      </c>
    </row>
    <row r="1512" spans="1:19" s="21" customFormat="1" x14ac:dyDescent="0.35">
      <c r="A1512" s="26">
        <v>1538726</v>
      </c>
      <c r="B1512" s="53">
        <v>411581</v>
      </c>
      <c r="C1512" s="26">
        <f>VLOOKUP(TotalFix[[#This Row],[Order]],'Total Fix by SS'!B:C,2,0)</f>
        <v>223</v>
      </c>
      <c r="D1512" s="21" t="s">
        <v>59</v>
      </c>
      <c r="E1512" s="21" t="s">
        <v>85</v>
      </c>
      <c r="F1512" s="21" t="s">
        <v>86</v>
      </c>
      <c r="G1512" s="21" t="s">
        <v>62</v>
      </c>
      <c r="H1512" s="21" t="s">
        <v>87</v>
      </c>
      <c r="I1512" s="21" t="s">
        <v>87</v>
      </c>
      <c r="J1512" s="22">
        <v>43674</v>
      </c>
      <c r="K1512" s="23">
        <v>0.35182870370370001</v>
      </c>
      <c r="L1512" s="22">
        <v>43674</v>
      </c>
      <c r="M1512" s="23">
        <v>0.35182870370370001</v>
      </c>
      <c r="N1512" s="24">
        <v>20</v>
      </c>
      <c r="O1512" s="21" t="s">
        <v>66</v>
      </c>
      <c r="P1512" s="46">
        <f>TotalFix[[#This Row],[Confirmed activ. 3 (ILE03)]]</f>
        <v>20</v>
      </c>
      <c r="Q1512" s="24">
        <v>20</v>
      </c>
      <c r="R1512" s="21" t="s">
        <v>66</v>
      </c>
      <c r="S1512" s="21" t="s">
        <v>72</v>
      </c>
    </row>
    <row r="1513" spans="1:19" s="21" customFormat="1" x14ac:dyDescent="0.35">
      <c r="A1513" s="26">
        <v>1538726</v>
      </c>
      <c r="B1513" s="53">
        <v>411581</v>
      </c>
      <c r="C1513" s="26">
        <f>VLOOKUP(TotalFix[[#This Row],[Order]],'Total Fix by SS'!B:C,2,0)</f>
        <v>223</v>
      </c>
      <c r="D1513" s="21" t="s">
        <v>59</v>
      </c>
      <c r="E1513" s="21" t="s">
        <v>95</v>
      </c>
      <c r="F1513" s="21" t="s">
        <v>61</v>
      </c>
      <c r="G1513" s="21" t="s">
        <v>62</v>
      </c>
      <c r="H1513" s="21" t="s">
        <v>63</v>
      </c>
      <c r="I1513" s="21" t="s">
        <v>96</v>
      </c>
      <c r="J1513" s="22">
        <v>43677</v>
      </c>
      <c r="K1513" s="23">
        <v>0.44787037037036997</v>
      </c>
      <c r="L1513" s="22">
        <v>43677</v>
      </c>
      <c r="M1513" s="23">
        <v>0.52905092592592995</v>
      </c>
      <c r="N1513" s="25">
        <v>19.5</v>
      </c>
      <c r="O1513" s="21" t="s">
        <v>66</v>
      </c>
      <c r="P1513" s="46">
        <f>TotalFix[[#This Row],[Confirmed activ. 3 (ILE03)]]</f>
        <v>19.5</v>
      </c>
      <c r="Q1513" s="24">
        <v>40</v>
      </c>
      <c r="R1513" s="21" t="s">
        <v>66</v>
      </c>
      <c r="S1513" s="21" t="s">
        <v>67</v>
      </c>
    </row>
    <row r="1514" spans="1:19" s="21" customFormat="1" x14ac:dyDescent="0.35">
      <c r="A1514" s="26">
        <v>1538726</v>
      </c>
      <c r="B1514" s="53">
        <v>411581</v>
      </c>
      <c r="C1514" s="26">
        <f>VLOOKUP(TotalFix[[#This Row],[Order]],'Total Fix by SS'!B:C,2,0)</f>
        <v>223</v>
      </c>
      <c r="D1514" s="21" t="s">
        <v>59</v>
      </c>
      <c r="E1514" s="21" t="s">
        <v>97</v>
      </c>
      <c r="F1514" s="21" t="s">
        <v>69</v>
      </c>
      <c r="G1514" s="21" t="s">
        <v>62</v>
      </c>
      <c r="H1514" s="21" t="s">
        <v>70</v>
      </c>
      <c r="I1514" s="21" t="s">
        <v>98</v>
      </c>
      <c r="J1514" s="22">
        <v>43678</v>
      </c>
      <c r="K1514" s="23">
        <v>0.60207175925926004</v>
      </c>
      <c r="L1514" s="22">
        <v>43678</v>
      </c>
      <c r="M1514" s="23">
        <v>0.60207175925926004</v>
      </c>
      <c r="N1514" s="24">
        <v>20</v>
      </c>
      <c r="O1514" s="21" t="s">
        <v>66</v>
      </c>
      <c r="P1514" s="46">
        <f>TotalFix[[#This Row],[Confirmed activ. 3 (ILE03)]]</f>
        <v>20</v>
      </c>
      <c r="Q1514" s="24">
        <v>20</v>
      </c>
      <c r="R1514" s="21" t="s">
        <v>66</v>
      </c>
      <c r="S1514" s="21" t="s">
        <v>72</v>
      </c>
    </row>
    <row r="1515" spans="1:19" s="21" customFormat="1" x14ac:dyDescent="0.35">
      <c r="A1515" s="26">
        <v>1538726</v>
      </c>
      <c r="B1515" s="53">
        <v>411581</v>
      </c>
      <c r="C1515" s="26">
        <f>VLOOKUP(TotalFix[[#This Row],[Order]],'Total Fix by SS'!B:C,2,0)</f>
        <v>223</v>
      </c>
      <c r="D1515" s="21" t="s">
        <v>59</v>
      </c>
      <c r="E1515" s="21" t="s">
        <v>99</v>
      </c>
      <c r="F1515" s="21" t="s">
        <v>69</v>
      </c>
      <c r="G1515" s="21" t="s">
        <v>62</v>
      </c>
      <c r="H1515" s="21" t="s">
        <v>70</v>
      </c>
      <c r="I1515" s="21" t="s">
        <v>100</v>
      </c>
      <c r="J1515" s="22">
        <v>43678</v>
      </c>
      <c r="K1515" s="23">
        <v>0.60216435185185002</v>
      </c>
      <c r="L1515" s="22">
        <v>43678</v>
      </c>
      <c r="M1515" s="23">
        <v>0.60216435185185002</v>
      </c>
      <c r="N1515" s="24">
        <v>50</v>
      </c>
      <c r="O1515" s="21" t="s">
        <v>66</v>
      </c>
      <c r="P1515" s="46">
        <f>TotalFix[[#This Row],[Confirmed activ. 3 (ILE03)]]</f>
        <v>50</v>
      </c>
      <c r="Q1515" s="24">
        <v>50</v>
      </c>
      <c r="R1515" s="21" t="s">
        <v>66</v>
      </c>
      <c r="S1515" s="21" t="s">
        <v>72</v>
      </c>
    </row>
    <row r="1516" spans="1:19" s="21" customFormat="1" x14ac:dyDescent="0.35">
      <c r="A1516" s="26">
        <v>1538726</v>
      </c>
      <c r="B1516" s="53">
        <v>411581</v>
      </c>
      <c r="C1516" s="26">
        <f>VLOOKUP(TotalFix[[#This Row],[Order]],'Total Fix by SS'!B:C,2,0)</f>
        <v>223</v>
      </c>
      <c r="D1516" s="21" t="s">
        <v>59</v>
      </c>
      <c r="E1516" s="21" t="s">
        <v>104</v>
      </c>
      <c r="F1516" s="21" t="s">
        <v>102</v>
      </c>
      <c r="G1516" s="21" t="s">
        <v>105</v>
      </c>
      <c r="H1516" s="21" t="s">
        <v>100</v>
      </c>
      <c r="I1516" s="21" t="s">
        <v>106</v>
      </c>
      <c r="J1516" s="22">
        <v>43678</v>
      </c>
      <c r="K1516" s="23">
        <v>0.62763888888888997</v>
      </c>
      <c r="L1516" s="22">
        <v>43678</v>
      </c>
      <c r="M1516" s="23">
        <v>0.62763888888888997</v>
      </c>
      <c r="N1516" s="24">
        <v>10</v>
      </c>
      <c r="O1516" s="21" t="s">
        <v>66</v>
      </c>
      <c r="P1516" s="46">
        <f>TotalFix[[#This Row],[Confirmed activ. 3 (ILE03)]]</f>
        <v>10</v>
      </c>
      <c r="Q1516" s="24">
        <v>10</v>
      </c>
      <c r="R1516" s="21" t="s">
        <v>66</v>
      </c>
      <c r="S1516" s="21" t="s">
        <v>72</v>
      </c>
    </row>
    <row r="1517" spans="1:19" s="21" customFormat="1" x14ac:dyDescent="0.35">
      <c r="A1517" s="26">
        <v>1538726</v>
      </c>
      <c r="B1517" s="53">
        <v>411581</v>
      </c>
      <c r="C1517" s="26">
        <f>VLOOKUP(TotalFix[[#This Row],[Order]],'Total Fix by SS'!B:C,2,0)</f>
        <v>223</v>
      </c>
      <c r="D1517" s="21" t="s">
        <v>107</v>
      </c>
      <c r="E1517" s="21" t="s">
        <v>60</v>
      </c>
      <c r="F1517" s="21" t="s">
        <v>61</v>
      </c>
      <c r="G1517" s="21" t="s">
        <v>90</v>
      </c>
      <c r="H1517" s="21" t="s">
        <v>63</v>
      </c>
      <c r="I1517" s="21" t="s">
        <v>108</v>
      </c>
      <c r="J1517" s="22">
        <v>43669</v>
      </c>
      <c r="K1517" s="23">
        <v>0.32108796296295999</v>
      </c>
      <c r="L1517" s="22">
        <v>43669</v>
      </c>
      <c r="M1517" s="23">
        <v>0.63266203703704005</v>
      </c>
      <c r="N1517" s="25">
        <v>14.467000000000001</v>
      </c>
      <c r="O1517" s="21" t="s">
        <v>77</v>
      </c>
      <c r="P1517" s="46">
        <f>TotalFix[[#This Row],[Confirmed activ. 3 (ILE03)]]*60</f>
        <v>868.02</v>
      </c>
      <c r="Q1517" s="24">
        <v>1</v>
      </c>
      <c r="R1517" s="21" t="s">
        <v>66</v>
      </c>
      <c r="S1517" s="21" t="s">
        <v>67</v>
      </c>
    </row>
    <row r="1518" spans="1:19" s="21" customFormat="1" x14ac:dyDescent="0.35">
      <c r="A1518" s="26">
        <v>1538726</v>
      </c>
      <c r="B1518" s="53">
        <v>411581</v>
      </c>
      <c r="C1518" s="26">
        <f>VLOOKUP(TotalFix[[#This Row],[Order]],'Total Fix by SS'!B:C,2,0)</f>
        <v>223</v>
      </c>
      <c r="D1518" s="21" t="s">
        <v>109</v>
      </c>
      <c r="E1518" s="21" t="s">
        <v>82</v>
      </c>
      <c r="F1518" s="21" t="s">
        <v>83</v>
      </c>
      <c r="G1518" s="21" t="s">
        <v>90</v>
      </c>
      <c r="H1518" s="21" t="s">
        <v>84</v>
      </c>
      <c r="I1518" s="21" t="s">
        <v>110</v>
      </c>
      <c r="J1518" s="22">
        <v>43670</v>
      </c>
      <c r="K1518" s="23">
        <v>0.75299768518518995</v>
      </c>
      <c r="L1518" s="22">
        <v>43670</v>
      </c>
      <c r="M1518" s="23">
        <v>0.98364583333333</v>
      </c>
      <c r="N1518" s="25">
        <v>2.7679999999999998</v>
      </c>
      <c r="O1518" s="21" t="s">
        <v>77</v>
      </c>
      <c r="P1518" s="46">
        <f>TotalFix[[#This Row],[Confirmed activ. 3 (ILE03)]]*60</f>
        <v>166.07999999999998</v>
      </c>
      <c r="Q1518" s="24">
        <v>5</v>
      </c>
      <c r="R1518" s="21" t="s">
        <v>66</v>
      </c>
      <c r="S1518" s="21" t="s">
        <v>67</v>
      </c>
    </row>
    <row r="1519" spans="1:19" s="21" customFormat="1" x14ac:dyDescent="0.35">
      <c r="A1519" s="26">
        <v>1538726</v>
      </c>
      <c r="B1519" s="53">
        <v>411581</v>
      </c>
      <c r="C1519" s="26">
        <f>VLOOKUP(TotalFix[[#This Row],[Order]],'Total Fix by SS'!B:C,2,0)</f>
        <v>223</v>
      </c>
      <c r="D1519" s="21" t="s">
        <v>133</v>
      </c>
      <c r="E1519" s="21" t="s">
        <v>82</v>
      </c>
      <c r="F1519" s="21" t="s">
        <v>83</v>
      </c>
      <c r="G1519" s="21" t="s">
        <v>90</v>
      </c>
      <c r="H1519" s="21" t="s">
        <v>84</v>
      </c>
      <c r="I1519" s="21" t="s">
        <v>134</v>
      </c>
      <c r="J1519" s="22"/>
      <c r="K1519" s="23">
        <v>0</v>
      </c>
      <c r="L1519" s="22"/>
      <c r="M1519" s="23">
        <v>0</v>
      </c>
      <c r="N1519" s="25">
        <v>0</v>
      </c>
      <c r="O1519" s="21" t="s">
        <v>93</v>
      </c>
      <c r="P1519" s="46"/>
      <c r="Q1519" s="24">
        <v>5</v>
      </c>
      <c r="R1519" s="21" t="s">
        <v>66</v>
      </c>
      <c r="S1519" s="21" t="s">
        <v>94</v>
      </c>
    </row>
    <row r="1520" spans="1:19" s="21" customFormat="1" x14ac:dyDescent="0.35">
      <c r="A1520" s="26">
        <v>1538726</v>
      </c>
      <c r="B1520" s="53">
        <v>411581</v>
      </c>
      <c r="C1520" s="26">
        <f>VLOOKUP(TotalFix[[#This Row],[Order]],'Total Fix by SS'!B:C,2,0)</f>
        <v>223</v>
      </c>
      <c r="D1520" s="21" t="s">
        <v>135</v>
      </c>
      <c r="E1520" s="21" t="s">
        <v>82</v>
      </c>
      <c r="F1520" s="21" t="s">
        <v>83</v>
      </c>
      <c r="G1520" s="21" t="s">
        <v>90</v>
      </c>
      <c r="H1520" s="21" t="s">
        <v>84</v>
      </c>
      <c r="I1520" s="21" t="s">
        <v>136</v>
      </c>
      <c r="J1520" s="22"/>
      <c r="K1520" s="23">
        <v>0</v>
      </c>
      <c r="L1520" s="22"/>
      <c r="M1520" s="23">
        <v>0</v>
      </c>
      <c r="N1520" s="25">
        <v>0</v>
      </c>
      <c r="O1520" s="21" t="s">
        <v>93</v>
      </c>
      <c r="P1520" s="46"/>
      <c r="Q1520" s="24">
        <v>5</v>
      </c>
      <c r="R1520" s="21" t="s">
        <v>66</v>
      </c>
      <c r="S1520" s="21" t="s">
        <v>94</v>
      </c>
    </row>
    <row r="1521" spans="1:19" s="21" customFormat="1" x14ac:dyDescent="0.35">
      <c r="A1521" s="26">
        <v>1538726</v>
      </c>
      <c r="B1521" s="53">
        <v>411581</v>
      </c>
      <c r="C1521" s="26">
        <f>VLOOKUP(TotalFix[[#This Row],[Order]],'Total Fix by SS'!B:C,2,0)</f>
        <v>223</v>
      </c>
      <c r="D1521" s="21" t="s">
        <v>137</v>
      </c>
      <c r="E1521" s="21" t="s">
        <v>73</v>
      </c>
      <c r="F1521" s="21" t="s">
        <v>89</v>
      </c>
      <c r="G1521" s="21" t="s">
        <v>90</v>
      </c>
      <c r="H1521" s="21" t="s">
        <v>91</v>
      </c>
      <c r="I1521" s="21" t="s">
        <v>138</v>
      </c>
      <c r="J1521" s="22"/>
      <c r="K1521" s="23">
        <v>0</v>
      </c>
      <c r="L1521" s="22"/>
      <c r="M1521" s="23">
        <v>0</v>
      </c>
      <c r="N1521" s="25">
        <v>0</v>
      </c>
      <c r="O1521" s="21" t="s">
        <v>93</v>
      </c>
      <c r="P1521" s="46"/>
      <c r="Q1521" s="24">
        <v>5</v>
      </c>
      <c r="R1521" s="21" t="s">
        <v>66</v>
      </c>
      <c r="S1521" s="21" t="s">
        <v>94</v>
      </c>
    </row>
    <row r="1522" spans="1:19" s="21" customFormat="1" x14ac:dyDescent="0.35">
      <c r="A1522" s="26">
        <v>1538727</v>
      </c>
      <c r="B1522" s="53">
        <v>411581</v>
      </c>
      <c r="C1522" s="26">
        <f>VLOOKUP(TotalFix[[#This Row],[Order]],'Total Fix by SS'!B:C,2,0)</f>
        <v>224</v>
      </c>
      <c r="D1522" s="21" t="s">
        <v>59</v>
      </c>
      <c r="E1522" s="21" t="s">
        <v>60</v>
      </c>
      <c r="F1522" s="21" t="s">
        <v>61</v>
      </c>
      <c r="G1522" s="21" t="s">
        <v>62</v>
      </c>
      <c r="H1522" s="21" t="s">
        <v>63</v>
      </c>
      <c r="I1522" s="21" t="s">
        <v>139</v>
      </c>
      <c r="J1522" s="22">
        <v>43667</v>
      </c>
      <c r="K1522" s="23">
        <v>0.48127314814814998</v>
      </c>
      <c r="L1522" s="22">
        <v>43667</v>
      </c>
      <c r="M1522" s="23">
        <v>0.58895833333333003</v>
      </c>
      <c r="N1522" s="25">
        <v>38.767000000000003</v>
      </c>
      <c r="O1522" s="21" t="s">
        <v>66</v>
      </c>
      <c r="P1522" s="46">
        <f>TotalFix[[#This Row],[Confirmed activ. 3 (ILE03)]]</f>
        <v>38.767000000000003</v>
      </c>
      <c r="Q1522" s="24">
        <v>20</v>
      </c>
      <c r="R1522" s="21" t="s">
        <v>66</v>
      </c>
      <c r="S1522" s="21" t="s">
        <v>67</v>
      </c>
    </row>
    <row r="1523" spans="1:19" s="21" customFormat="1" x14ac:dyDescent="0.35">
      <c r="A1523" s="26">
        <v>1538727</v>
      </c>
      <c r="B1523" s="53">
        <v>411581</v>
      </c>
      <c r="C1523" s="26">
        <f>VLOOKUP(TotalFix[[#This Row],[Order]],'Total Fix by SS'!B:C,2,0)</f>
        <v>224</v>
      </c>
      <c r="D1523" s="21" t="s">
        <v>59</v>
      </c>
      <c r="E1523" s="21" t="s">
        <v>68</v>
      </c>
      <c r="F1523" s="21" t="s">
        <v>69</v>
      </c>
      <c r="G1523" s="21" t="s">
        <v>62</v>
      </c>
      <c r="H1523" s="21" t="s">
        <v>70</v>
      </c>
      <c r="I1523" s="21" t="s">
        <v>71</v>
      </c>
      <c r="J1523" s="22">
        <v>43668</v>
      </c>
      <c r="K1523" s="23">
        <v>0.32302083333332998</v>
      </c>
      <c r="L1523" s="22">
        <v>43668</v>
      </c>
      <c r="M1523" s="23">
        <v>0.32302083333332998</v>
      </c>
      <c r="N1523" s="24">
        <v>30</v>
      </c>
      <c r="O1523" s="21" t="s">
        <v>66</v>
      </c>
      <c r="P1523" s="46">
        <f>TotalFix[[#This Row],[Confirmed activ. 3 (ILE03)]]</f>
        <v>30</v>
      </c>
      <c r="Q1523" s="24">
        <v>30</v>
      </c>
      <c r="R1523" s="21" t="s">
        <v>66</v>
      </c>
      <c r="S1523" s="21" t="s">
        <v>72</v>
      </c>
    </row>
    <row r="1524" spans="1:19" s="21" customFormat="1" x14ac:dyDescent="0.35">
      <c r="A1524" s="26">
        <v>1538727</v>
      </c>
      <c r="B1524" s="53">
        <v>411581</v>
      </c>
      <c r="C1524" s="26">
        <f>VLOOKUP(TotalFix[[#This Row],[Order]],'Total Fix by SS'!B:C,2,0)</f>
        <v>224</v>
      </c>
      <c r="D1524" s="21" t="s">
        <v>59</v>
      </c>
      <c r="E1524" s="21" t="s">
        <v>73</v>
      </c>
      <c r="F1524" s="21" t="s">
        <v>61</v>
      </c>
      <c r="G1524" s="21" t="s">
        <v>62</v>
      </c>
      <c r="H1524" s="21" t="s">
        <v>63</v>
      </c>
      <c r="I1524" s="21" t="s">
        <v>74</v>
      </c>
      <c r="J1524" s="22">
        <v>43668</v>
      </c>
      <c r="K1524" s="23">
        <v>0.32763888888888998</v>
      </c>
      <c r="L1524" s="22">
        <v>43668</v>
      </c>
      <c r="M1524" s="23">
        <v>0.66508101851851997</v>
      </c>
      <c r="N1524" s="25">
        <v>7.7009999999999996</v>
      </c>
      <c r="O1524" s="21" t="s">
        <v>77</v>
      </c>
      <c r="P1524" s="46">
        <f>TotalFix[[#This Row],[Confirmed activ. 3 (ILE03)]]*60</f>
        <v>462.06</v>
      </c>
      <c r="Q1524" s="24">
        <v>200</v>
      </c>
      <c r="R1524" s="21" t="s">
        <v>66</v>
      </c>
      <c r="S1524" s="21" t="s">
        <v>67</v>
      </c>
    </row>
    <row r="1525" spans="1:19" s="21" customFormat="1" x14ac:dyDescent="0.35">
      <c r="A1525" s="26">
        <v>1538727</v>
      </c>
      <c r="B1525" s="53">
        <v>411581</v>
      </c>
      <c r="C1525" s="26">
        <f>VLOOKUP(TotalFix[[#This Row],[Order]],'Total Fix by SS'!B:C,2,0)</f>
        <v>224</v>
      </c>
      <c r="D1525" s="21" t="s">
        <v>59</v>
      </c>
      <c r="E1525" s="21" t="s">
        <v>75</v>
      </c>
      <c r="F1525" s="21" t="s">
        <v>61</v>
      </c>
      <c r="G1525" s="21" t="s">
        <v>62</v>
      </c>
      <c r="H1525" s="21" t="s">
        <v>63</v>
      </c>
      <c r="I1525" s="21" t="s">
        <v>76</v>
      </c>
      <c r="J1525" s="22">
        <v>43674</v>
      </c>
      <c r="K1525" s="23">
        <v>0.32712962962962999</v>
      </c>
      <c r="L1525" s="22">
        <v>43675</v>
      </c>
      <c r="M1525" s="23">
        <v>0.65788194444444004</v>
      </c>
      <c r="N1525" s="25">
        <v>18.425999999999998</v>
      </c>
      <c r="O1525" s="21" t="s">
        <v>77</v>
      </c>
      <c r="P1525" s="46">
        <f>TotalFix[[#This Row],[Confirmed activ. 3 (ILE03)]]*60</f>
        <v>1105.56</v>
      </c>
      <c r="Q1525" s="24">
        <v>500</v>
      </c>
      <c r="R1525" s="21" t="s">
        <v>66</v>
      </c>
      <c r="S1525" s="21" t="s">
        <v>67</v>
      </c>
    </row>
    <row r="1526" spans="1:19" s="21" customFormat="1" x14ac:dyDescent="0.35">
      <c r="A1526" s="26">
        <v>1538727</v>
      </c>
      <c r="B1526" s="53">
        <v>411581</v>
      </c>
      <c r="C1526" s="26">
        <f>VLOOKUP(TotalFix[[#This Row],[Order]],'Total Fix by SS'!B:C,2,0)</f>
        <v>224</v>
      </c>
      <c r="D1526" s="21" t="s">
        <v>59</v>
      </c>
      <c r="E1526" s="21" t="s">
        <v>78</v>
      </c>
      <c r="F1526" s="21" t="s">
        <v>69</v>
      </c>
      <c r="G1526" s="21" t="s">
        <v>62</v>
      </c>
      <c r="H1526" s="21" t="s">
        <v>70</v>
      </c>
      <c r="I1526" s="21" t="s">
        <v>79</v>
      </c>
      <c r="J1526" s="22">
        <v>43677</v>
      </c>
      <c r="K1526" s="23">
        <v>0.34767361111111</v>
      </c>
      <c r="L1526" s="22">
        <v>43677</v>
      </c>
      <c r="M1526" s="23">
        <v>0.34767361111111</v>
      </c>
      <c r="N1526" s="24">
        <v>20</v>
      </c>
      <c r="O1526" s="21" t="s">
        <v>66</v>
      </c>
      <c r="P1526" s="46">
        <f>TotalFix[[#This Row],[Confirmed activ. 3 (ILE03)]]</f>
        <v>20</v>
      </c>
      <c r="Q1526" s="24">
        <v>20</v>
      </c>
      <c r="R1526" s="21" t="s">
        <v>66</v>
      </c>
      <c r="S1526" s="21" t="s">
        <v>72</v>
      </c>
    </row>
    <row r="1527" spans="1:19" s="21" customFormat="1" x14ac:dyDescent="0.35">
      <c r="A1527" s="26">
        <v>1538727</v>
      </c>
      <c r="B1527" s="53">
        <v>411581</v>
      </c>
      <c r="C1527" s="26">
        <f>VLOOKUP(TotalFix[[#This Row],[Order]],'Total Fix by SS'!B:C,2,0)</f>
        <v>224</v>
      </c>
      <c r="D1527" s="21" t="s">
        <v>59</v>
      </c>
      <c r="E1527" s="21" t="s">
        <v>80</v>
      </c>
      <c r="F1527" s="21" t="s">
        <v>69</v>
      </c>
      <c r="G1527" s="21" t="s">
        <v>62</v>
      </c>
      <c r="H1527" s="21" t="s">
        <v>70</v>
      </c>
      <c r="I1527" s="21" t="s">
        <v>81</v>
      </c>
      <c r="J1527" s="22">
        <v>43677</v>
      </c>
      <c r="K1527" s="23">
        <v>0.34771990740740999</v>
      </c>
      <c r="L1527" s="22">
        <v>43677</v>
      </c>
      <c r="M1527" s="23">
        <v>0.34771990740740999</v>
      </c>
      <c r="N1527" s="24">
        <v>20</v>
      </c>
      <c r="O1527" s="21" t="s">
        <v>66</v>
      </c>
      <c r="P1527" s="46">
        <f>TotalFix[[#This Row],[Confirmed activ. 3 (ILE03)]]</f>
        <v>20</v>
      </c>
      <c r="Q1527" s="24">
        <v>20</v>
      </c>
      <c r="R1527" s="21" t="s">
        <v>66</v>
      </c>
      <c r="S1527" s="21" t="s">
        <v>72</v>
      </c>
    </row>
    <row r="1528" spans="1:19" s="21" customFormat="1" x14ac:dyDescent="0.35">
      <c r="A1528" s="26">
        <v>1538727</v>
      </c>
      <c r="B1528" s="53">
        <v>411581</v>
      </c>
      <c r="C1528" s="26">
        <f>VLOOKUP(TotalFix[[#This Row],[Order]],'Total Fix by SS'!B:C,2,0)</f>
        <v>224</v>
      </c>
      <c r="D1528" s="21" t="s">
        <v>59</v>
      </c>
      <c r="E1528" s="21" t="s">
        <v>82</v>
      </c>
      <c r="F1528" s="21" t="s">
        <v>83</v>
      </c>
      <c r="G1528" s="21" t="s">
        <v>62</v>
      </c>
      <c r="H1528" s="21" t="s">
        <v>84</v>
      </c>
      <c r="I1528" s="21" t="s">
        <v>84</v>
      </c>
      <c r="J1528" s="22">
        <v>43677</v>
      </c>
      <c r="K1528" s="23">
        <v>0.40302083333333</v>
      </c>
      <c r="L1528" s="22">
        <v>43678</v>
      </c>
      <c r="M1528" s="23">
        <v>0.1221875</v>
      </c>
      <c r="N1528" s="25">
        <v>14.584</v>
      </c>
      <c r="O1528" s="21" t="s">
        <v>77</v>
      </c>
      <c r="P1528" s="46">
        <f>TotalFix[[#This Row],[Confirmed activ. 3 (ILE03)]]*60</f>
        <v>875.04</v>
      </c>
      <c r="Q1528" s="24">
        <v>450</v>
      </c>
      <c r="R1528" s="21" t="s">
        <v>66</v>
      </c>
      <c r="S1528" s="21" t="s">
        <v>67</v>
      </c>
    </row>
    <row r="1529" spans="1:19" s="21" customFormat="1" x14ac:dyDescent="0.35">
      <c r="A1529" s="26">
        <v>1538727</v>
      </c>
      <c r="B1529" s="53">
        <v>411581</v>
      </c>
      <c r="C1529" s="26">
        <f>VLOOKUP(TotalFix[[#This Row],[Order]],'Total Fix by SS'!B:C,2,0)</f>
        <v>224</v>
      </c>
      <c r="D1529" s="21" t="s">
        <v>59</v>
      </c>
      <c r="E1529" s="21" t="s">
        <v>85</v>
      </c>
      <c r="F1529" s="21" t="s">
        <v>86</v>
      </c>
      <c r="G1529" s="21" t="s">
        <v>62</v>
      </c>
      <c r="H1529" s="21" t="s">
        <v>87</v>
      </c>
      <c r="I1529" s="21" t="s">
        <v>87</v>
      </c>
      <c r="J1529" s="22">
        <v>43678</v>
      </c>
      <c r="K1529" s="23">
        <v>0.29296296296295998</v>
      </c>
      <c r="L1529" s="22">
        <v>43678</v>
      </c>
      <c r="M1529" s="23">
        <v>0.29296296296295998</v>
      </c>
      <c r="N1529" s="24">
        <v>20</v>
      </c>
      <c r="O1529" s="21" t="s">
        <v>66</v>
      </c>
      <c r="P1529" s="46">
        <f>TotalFix[[#This Row],[Confirmed activ. 3 (ILE03)]]</f>
        <v>20</v>
      </c>
      <c r="Q1529" s="24">
        <v>20</v>
      </c>
      <c r="R1529" s="21" t="s">
        <v>66</v>
      </c>
      <c r="S1529" s="21" t="s">
        <v>72</v>
      </c>
    </row>
    <row r="1530" spans="1:19" s="21" customFormat="1" x14ac:dyDescent="0.35">
      <c r="A1530" s="26">
        <v>1538727</v>
      </c>
      <c r="B1530" s="53">
        <v>411581</v>
      </c>
      <c r="C1530" s="26">
        <f>VLOOKUP(TotalFix[[#This Row],[Order]],'Total Fix by SS'!B:C,2,0)</f>
        <v>224</v>
      </c>
      <c r="D1530" s="21" t="s">
        <v>59</v>
      </c>
      <c r="E1530" s="21" t="s">
        <v>88</v>
      </c>
      <c r="F1530" s="21" t="s">
        <v>89</v>
      </c>
      <c r="G1530" s="21" t="s">
        <v>90</v>
      </c>
      <c r="H1530" s="21" t="s">
        <v>91</v>
      </c>
      <c r="I1530" s="21" t="s">
        <v>92</v>
      </c>
      <c r="J1530" s="22"/>
      <c r="K1530" s="23">
        <v>0</v>
      </c>
      <c r="L1530" s="22"/>
      <c r="M1530" s="23">
        <v>0</v>
      </c>
      <c r="N1530" s="25">
        <v>0</v>
      </c>
      <c r="O1530" s="21" t="s">
        <v>93</v>
      </c>
      <c r="P1530" s="46"/>
      <c r="Q1530" s="24">
        <v>0</v>
      </c>
      <c r="R1530" s="21" t="s">
        <v>66</v>
      </c>
      <c r="S1530" s="21" t="s">
        <v>94</v>
      </c>
    </row>
    <row r="1531" spans="1:19" s="21" customFormat="1" x14ac:dyDescent="0.35">
      <c r="A1531" s="26">
        <v>1538727</v>
      </c>
      <c r="B1531" s="53">
        <v>411581</v>
      </c>
      <c r="C1531" s="26">
        <f>VLOOKUP(TotalFix[[#This Row],[Order]],'Total Fix by SS'!B:C,2,0)</f>
        <v>224</v>
      </c>
      <c r="D1531" s="21" t="s">
        <v>59</v>
      </c>
      <c r="E1531" s="21" t="s">
        <v>95</v>
      </c>
      <c r="F1531" s="21" t="s">
        <v>61</v>
      </c>
      <c r="G1531" s="21" t="s">
        <v>62</v>
      </c>
      <c r="H1531" s="21" t="s">
        <v>63</v>
      </c>
      <c r="I1531" s="21" t="s">
        <v>96</v>
      </c>
      <c r="J1531" s="22">
        <v>43678</v>
      </c>
      <c r="K1531" s="23">
        <v>0.43800925925925999</v>
      </c>
      <c r="L1531" s="22">
        <v>43678</v>
      </c>
      <c r="M1531" s="23">
        <v>0.66295138888889005</v>
      </c>
      <c r="N1531" s="25">
        <v>46.267000000000003</v>
      </c>
      <c r="O1531" s="21" t="s">
        <v>66</v>
      </c>
      <c r="P1531" s="46">
        <f>TotalFix[[#This Row],[Confirmed activ. 3 (ILE03)]]</f>
        <v>46.267000000000003</v>
      </c>
      <c r="Q1531" s="24">
        <v>40</v>
      </c>
      <c r="R1531" s="21" t="s">
        <v>66</v>
      </c>
      <c r="S1531" s="21" t="s">
        <v>67</v>
      </c>
    </row>
    <row r="1532" spans="1:19" s="21" customFormat="1" x14ac:dyDescent="0.35">
      <c r="A1532" s="26">
        <v>1538727</v>
      </c>
      <c r="B1532" s="53">
        <v>411581</v>
      </c>
      <c r="C1532" s="26">
        <f>VLOOKUP(TotalFix[[#This Row],[Order]],'Total Fix by SS'!B:C,2,0)</f>
        <v>224</v>
      </c>
      <c r="D1532" s="21" t="s">
        <v>59</v>
      </c>
      <c r="E1532" s="21" t="s">
        <v>97</v>
      </c>
      <c r="F1532" s="21" t="s">
        <v>69</v>
      </c>
      <c r="G1532" s="21" t="s">
        <v>62</v>
      </c>
      <c r="H1532" s="21" t="s">
        <v>70</v>
      </c>
      <c r="I1532" s="21" t="s">
        <v>98</v>
      </c>
      <c r="J1532" s="22">
        <v>43683</v>
      </c>
      <c r="K1532" s="23">
        <v>0.70149305555555996</v>
      </c>
      <c r="L1532" s="22">
        <v>43683</v>
      </c>
      <c r="M1532" s="23">
        <v>0.70149305555555996</v>
      </c>
      <c r="N1532" s="24">
        <v>20</v>
      </c>
      <c r="O1532" s="21" t="s">
        <v>66</v>
      </c>
      <c r="P1532" s="46">
        <f>TotalFix[[#This Row],[Confirmed activ. 3 (ILE03)]]</f>
        <v>20</v>
      </c>
      <c r="Q1532" s="24">
        <v>20</v>
      </c>
      <c r="R1532" s="21" t="s">
        <v>66</v>
      </c>
      <c r="S1532" s="21" t="s">
        <v>72</v>
      </c>
    </row>
    <row r="1533" spans="1:19" s="21" customFormat="1" x14ac:dyDescent="0.35">
      <c r="A1533" s="26">
        <v>1538727</v>
      </c>
      <c r="B1533" s="53">
        <v>411581</v>
      </c>
      <c r="C1533" s="26">
        <f>VLOOKUP(TotalFix[[#This Row],[Order]],'Total Fix by SS'!B:C,2,0)</f>
        <v>224</v>
      </c>
      <c r="D1533" s="21" t="s">
        <v>59</v>
      </c>
      <c r="E1533" s="21" t="s">
        <v>99</v>
      </c>
      <c r="F1533" s="21" t="s">
        <v>69</v>
      </c>
      <c r="G1533" s="21" t="s">
        <v>62</v>
      </c>
      <c r="H1533" s="21" t="s">
        <v>70</v>
      </c>
      <c r="I1533" s="21" t="s">
        <v>100</v>
      </c>
      <c r="J1533" s="22">
        <v>43683</v>
      </c>
      <c r="K1533" s="23">
        <v>0.70159722222221998</v>
      </c>
      <c r="L1533" s="22">
        <v>43683</v>
      </c>
      <c r="M1533" s="23">
        <v>0.70159722222221998</v>
      </c>
      <c r="N1533" s="24">
        <v>50</v>
      </c>
      <c r="O1533" s="21" t="s">
        <v>66</v>
      </c>
      <c r="P1533" s="46">
        <f>TotalFix[[#This Row],[Confirmed activ. 3 (ILE03)]]</f>
        <v>50</v>
      </c>
      <c r="Q1533" s="24">
        <v>50</v>
      </c>
      <c r="R1533" s="21" t="s">
        <v>66</v>
      </c>
      <c r="S1533" s="21" t="s">
        <v>72</v>
      </c>
    </row>
    <row r="1534" spans="1:19" s="21" customFormat="1" x14ac:dyDescent="0.35">
      <c r="A1534" s="26">
        <v>1538727</v>
      </c>
      <c r="B1534" s="53">
        <v>411581</v>
      </c>
      <c r="C1534" s="26">
        <f>VLOOKUP(TotalFix[[#This Row],[Order]],'Total Fix by SS'!B:C,2,0)</f>
        <v>224</v>
      </c>
      <c r="D1534" s="21" t="s">
        <v>59</v>
      </c>
      <c r="E1534" s="21" t="s">
        <v>101</v>
      </c>
      <c r="F1534" s="21" t="s">
        <v>102</v>
      </c>
      <c r="G1534" s="21" t="s">
        <v>62</v>
      </c>
      <c r="H1534" s="21" t="s">
        <v>100</v>
      </c>
      <c r="I1534" s="21" t="s">
        <v>103</v>
      </c>
      <c r="J1534" s="22">
        <v>43683</v>
      </c>
      <c r="K1534" s="23">
        <v>0.70166666666666999</v>
      </c>
      <c r="L1534" s="22">
        <v>43683</v>
      </c>
      <c r="M1534" s="23">
        <v>0.70166666666666999</v>
      </c>
      <c r="N1534" s="24">
        <v>10</v>
      </c>
      <c r="O1534" s="21" t="s">
        <v>66</v>
      </c>
      <c r="P1534" s="46">
        <f>TotalFix[[#This Row],[Confirmed activ. 3 (ILE03)]]</f>
        <v>10</v>
      </c>
      <c r="Q1534" s="24">
        <v>10</v>
      </c>
      <c r="R1534" s="21" t="s">
        <v>66</v>
      </c>
      <c r="S1534" s="21" t="s">
        <v>72</v>
      </c>
    </row>
    <row r="1535" spans="1:19" s="21" customFormat="1" x14ac:dyDescent="0.35">
      <c r="A1535" s="26">
        <v>1538727</v>
      </c>
      <c r="B1535" s="53">
        <v>411581</v>
      </c>
      <c r="C1535" s="26">
        <f>VLOOKUP(TotalFix[[#This Row],[Order]],'Total Fix by SS'!B:C,2,0)</f>
        <v>224</v>
      </c>
      <c r="D1535" s="21" t="s">
        <v>59</v>
      </c>
      <c r="E1535" s="21" t="s">
        <v>104</v>
      </c>
      <c r="F1535" s="21" t="s">
        <v>102</v>
      </c>
      <c r="G1535" s="21" t="s">
        <v>105</v>
      </c>
      <c r="H1535" s="21" t="s">
        <v>100</v>
      </c>
      <c r="I1535" s="21" t="s">
        <v>106</v>
      </c>
      <c r="J1535" s="22">
        <v>43683</v>
      </c>
      <c r="K1535" s="23">
        <v>0.70068287037037003</v>
      </c>
      <c r="L1535" s="22">
        <v>43683</v>
      </c>
      <c r="M1535" s="23">
        <v>0.70068287037037003</v>
      </c>
      <c r="N1535" s="24">
        <v>10</v>
      </c>
      <c r="O1535" s="21" t="s">
        <v>66</v>
      </c>
      <c r="P1535" s="46">
        <f>TotalFix[[#This Row],[Confirmed activ. 3 (ILE03)]]</f>
        <v>10</v>
      </c>
      <c r="Q1535" s="24">
        <v>10</v>
      </c>
      <c r="R1535" s="21" t="s">
        <v>66</v>
      </c>
      <c r="S1535" s="21" t="s">
        <v>72</v>
      </c>
    </row>
    <row r="1536" spans="1:19" s="21" customFormat="1" x14ac:dyDescent="0.35">
      <c r="A1536" s="26">
        <v>1538727</v>
      </c>
      <c r="B1536" s="53">
        <v>411581</v>
      </c>
      <c r="C1536" s="26">
        <f>VLOOKUP(TotalFix[[#This Row],[Order]],'Total Fix by SS'!B:C,2,0)</f>
        <v>224</v>
      </c>
      <c r="D1536" s="21" t="s">
        <v>107</v>
      </c>
      <c r="E1536" s="21" t="s">
        <v>60</v>
      </c>
      <c r="F1536" s="21" t="s">
        <v>61</v>
      </c>
      <c r="G1536" s="21" t="s">
        <v>90</v>
      </c>
      <c r="H1536" s="21" t="s">
        <v>63</v>
      </c>
      <c r="I1536" s="21" t="s">
        <v>108</v>
      </c>
      <c r="J1536" s="22">
        <v>43675</v>
      </c>
      <c r="K1536" s="23">
        <v>0.32034722222222001</v>
      </c>
      <c r="L1536" s="22">
        <v>43675</v>
      </c>
      <c r="M1536" s="23">
        <v>0.62245370370370001</v>
      </c>
      <c r="N1536" s="25">
        <v>7.2510000000000003</v>
      </c>
      <c r="O1536" s="21" t="s">
        <v>77</v>
      </c>
      <c r="P1536" s="46">
        <f>TotalFix[[#This Row],[Confirmed activ. 3 (ILE03)]]*60</f>
        <v>435.06</v>
      </c>
      <c r="Q1536" s="24">
        <v>1</v>
      </c>
      <c r="R1536" s="21" t="s">
        <v>66</v>
      </c>
      <c r="S1536" s="21" t="s">
        <v>67</v>
      </c>
    </row>
    <row r="1537" spans="1:19" s="21" customFormat="1" x14ac:dyDescent="0.35">
      <c r="A1537" s="26">
        <v>1538727</v>
      </c>
      <c r="B1537" s="53">
        <v>411581</v>
      </c>
      <c r="C1537" s="26">
        <f>VLOOKUP(TotalFix[[#This Row],[Order]],'Total Fix by SS'!B:C,2,0)</f>
        <v>224</v>
      </c>
      <c r="D1537" s="21" t="s">
        <v>109</v>
      </c>
      <c r="E1537" s="21" t="s">
        <v>82</v>
      </c>
      <c r="F1537" s="21" t="s">
        <v>83</v>
      </c>
      <c r="G1537" s="21" t="s">
        <v>90</v>
      </c>
      <c r="H1537" s="21" t="s">
        <v>84</v>
      </c>
      <c r="I1537" s="21" t="s">
        <v>110</v>
      </c>
      <c r="J1537" s="22">
        <v>43677</v>
      </c>
      <c r="K1537" s="23">
        <v>0.45052083333332998</v>
      </c>
      <c r="L1537" s="22">
        <v>43677</v>
      </c>
      <c r="M1537" s="23">
        <v>0.73436342592592996</v>
      </c>
      <c r="N1537" s="25">
        <v>4.4790000000000001</v>
      </c>
      <c r="O1537" s="21" t="s">
        <v>77</v>
      </c>
      <c r="P1537" s="46">
        <f>TotalFix[[#This Row],[Confirmed activ. 3 (ILE03)]]*60</f>
        <v>268.74</v>
      </c>
      <c r="Q1537" s="24">
        <v>5</v>
      </c>
      <c r="R1537" s="21" t="s">
        <v>66</v>
      </c>
      <c r="S1537" s="21" t="s">
        <v>67</v>
      </c>
    </row>
    <row r="1538" spans="1:19" s="21" customFormat="1" x14ac:dyDescent="0.35">
      <c r="A1538" s="26">
        <v>1538728</v>
      </c>
      <c r="B1538" s="53">
        <v>411581</v>
      </c>
      <c r="C1538" s="26">
        <f>VLOOKUP(TotalFix[[#This Row],[Order]],'Total Fix by SS'!B:C,2,0)</f>
        <v>224</v>
      </c>
      <c r="D1538" s="21" t="s">
        <v>59</v>
      </c>
      <c r="E1538" s="21" t="s">
        <v>60</v>
      </c>
      <c r="F1538" s="21" t="s">
        <v>61</v>
      </c>
      <c r="G1538" s="21" t="s">
        <v>62</v>
      </c>
      <c r="H1538" s="21" t="s">
        <v>63</v>
      </c>
      <c r="I1538" s="21" t="s">
        <v>64</v>
      </c>
      <c r="J1538" s="22">
        <v>43668</v>
      </c>
      <c r="K1538" s="23">
        <v>0.47204861111111002</v>
      </c>
      <c r="L1538" s="22">
        <v>43668</v>
      </c>
      <c r="M1538" s="23">
        <v>0.49413194444443997</v>
      </c>
      <c r="N1538" s="25">
        <v>7.95</v>
      </c>
      <c r="O1538" s="21" t="s">
        <v>66</v>
      </c>
      <c r="P1538" s="46">
        <f>TotalFix[[#This Row],[Confirmed activ. 3 (ILE03)]]</f>
        <v>7.95</v>
      </c>
      <c r="Q1538" s="24">
        <v>20</v>
      </c>
      <c r="R1538" s="21" t="s">
        <v>66</v>
      </c>
      <c r="S1538" s="21" t="s">
        <v>67</v>
      </c>
    </row>
    <row r="1539" spans="1:19" s="21" customFormat="1" x14ac:dyDescent="0.35">
      <c r="A1539" s="26">
        <v>1538728</v>
      </c>
      <c r="B1539" s="53">
        <v>411581</v>
      </c>
      <c r="C1539" s="26">
        <f>VLOOKUP(TotalFix[[#This Row],[Order]],'Total Fix by SS'!B:C,2,0)</f>
        <v>224</v>
      </c>
      <c r="D1539" s="21" t="s">
        <v>59</v>
      </c>
      <c r="E1539" s="21" t="s">
        <v>68</v>
      </c>
      <c r="F1539" s="21" t="s">
        <v>69</v>
      </c>
      <c r="G1539" s="21" t="s">
        <v>62</v>
      </c>
      <c r="H1539" s="21" t="s">
        <v>70</v>
      </c>
      <c r="I1539" s="21" t="s">
        <v>71</v>
      </c>
      <c r="J1539" s="22">
        <v>43668</v>
      </c>
      <c r="K1539" s="23">
        <v>0.54122685185185004</v>
      </c>
      <c r="L1539" s="22">
        <v>43668</v>
      </c>
      <c r="M1539" s="23">
        <v>0.54122685185185004</v>
      </c>
      <c r="N1539" s="24">
        <v>30</v>
      </c>
      <c r="O1539" s="21" t="s">
        <v>66</v>
      </c>
      <c r="P1539" s="46">
        <f>TotalFix[[#This Row],[Confirmed activ. 3 (ILE03)]]</f>
        <v>30</v>
      </c>
      <c r="Q1539" s="24">
        <v>30</v>
      </c>
      <c r="R1539" s="21" t="s">
        <v>66</v>
      </c>
      <c r="S1539" s="21" t="s">
        <v>72</v>
      </c>
    </row>
    <row r="1540" spans="1:19" s="21" customFormat="1" x14ac:dyDescent="0.35">
      <c r="A1540" s="26">
        <v>1538728</v>
      </c>
      <c r="B1540" s="53">
        <v>411581</v>
      </c>
      <c r="C1540" s="26">
        <f>VLOOKUP(TotalFix[[#This Row],[Order]],'Total Fix by SS'!B:C,2,0)</f>
        <v>224</v>
      </c>
      <c r="D1540" s="21" t="s">
        <v>59</v>
      </c>
      <c r="E1540" s="21" t="s">
        <v>73</v>
      </c>
      <c r="F1540" s="21" t="s">
        <v>61</v>
      </c>
      <c r="G1540" s="21" t="s">
        <v>62</v>
      </c>
      <c r="H1540" s="21" t="s">
        <v>63</v>
      </c>
      <c r="I1540" s="21" t="s">
        <v>74</v>
      </c>
      <c r="J1540" s="22">
        <v>43675</v>
      </c>
      <c r="K1540" s="23">
        <v>0.53420138888889002</v>
      </c>
      <c r="L1540" s="22">
        <v>43675</v>
      </c>
      <c r="M1540" s="23">
        <v>0.66850694444444003</v>
      </c>
      <c r="N1540" s="24">
        <v>12434</v>
      </c>
      <c r="O1540" s="21" t="s">
        <v>65</v>
      </c>
      <c r="P1540" s="46">
        <f>TotalFix[[#This Row],[Confirmed activ. 3 (ILE03)]]/60</f>
        <v>207.23333333333332</v>
      </c>
      <c r="Q1540" s="24">
        <v>200</v>
      </c>
      <c r="R1540" s="21" t="s">
        <v>66</v>
      </c>
      <c r="S1540" s="21" t="s">
        <v>67</v>
      </c>
    </row>
    <row r="1541" spans="1:19" s="21" customFormat="1" x14ac:dyDescent="0.35">
      <c r="A1541" s="26">
        <v>1538728</v>
      </c>
      <c r="B1541" s="53">
        <v>411581</v>
      </c>
      <c r="C1541" s="26">
        <f>VLOOKUP(TotalFix[[#This Row],[Order]],'Total Fix by SS'!B:C,2,0)</f>
        <v>224</v>
      </c>
      <c r="D1541" s="21" t="s">
        <v>59</v>
      </c>
      <c r="E1541" s="21" t="s">
        <v>75</v>
      </c>
      <c r="F1541" s="21" t="s">
        <v>61</v>
      </c>
      <c r="G1541" s="21" t="s">
        <v>62</v>
      </c>
      <c r="H1541" s="21" t="s">
        <v>63</v>
      </c>
      <c r="I1541" s="21" t="s">
        <v>76</v>
      </c>
      <c r="J1541" s="22">
        <v>43675</v>
      </c>
      <c r="K1541" s="23">
        <v>0.66864583333333005</v>
      </c>
      <c r="L1541" s="22">
        <v>43675</v>
      </c>
      <c r="M1541" s="23">
        <v>0.70358796296296</v>
      </c>
      <c r="N1541" s="25">
        <v>50.317</v>
      </c>
      <c r="O1541" s="21" t="s">
        <v>66</v>
      </c>
      <c r="P1541" s="46">
        <f>TotalFix[[#This Row],[Confirmed activ. 3 (ILE03)]]</f>
        <v>50.317</v>
      </c>
      <c r="Q1541" s="24">
        <v>500</v>
      </c>
      <c r="R1541" s="21" t="s">
        <v>66</v>
      </c>
      <c r="S1541" s="21" t="s">
        <v>67</v>
      </c>
    </row>
    <row r="1542" spans="1:19" s="21" customFormat="1" x14ac:dyDescent="0.35">
      <c r="A1542" s="26">
        <v>1538728</v>
      </c>
      <c r="B1542" s="53">
        <v>411581</v>
      </c>
      <c r="C1542" s="26">
        <f>VLOOKUP(TotalFix[[#This Row],[Order]],'Total Fix by SS'!B:C,2,0)</f>
        <v>224</v>
      </c>
      <c r="D1542" s="21" t="s">
        <v>59</v>
      </c>
      <c r="E1542" s="21" t="s">
        <v>78</v>
      </c>
      <c r="F1542" s="21" t="s">
        <v>69</v>
      </c>
      <c r="G1542" s="21" t="s">
        <v>62</v>
      </c>
      <c r="H1542" s="21" t="s">
        <v>70</v>
      </c>
      <c r="I1542" s="21" t="s">
        <v>79</v>
      </c>
      <c r="J1542" s="22">
        <v>43675</v>
      </c>
      <c r="K1542" s="23">
        <v>0.67153935185184999</v>
      </c>
      <c r="L1542" s="22">
        <v>43675</v>
      </c>
      <c r="M1542" s="23">
        <v>0.67153935185184999</v>
      </c>
      <c r="N1542" s="24">
        <v>20</v>
      </c>
      <c r="O1542" s="21" t="s">
        <v>66</v>
      </c>
      <c r="P1542" s="46">
        <f>TotalFix[[#This Row],[Confirmed activ. 3 (ILE03)]]</f>
        <v>20</v>
      </c>
      <c r="Q1542" s="24">
        <v>20</v>
      </c>
      <c r="R1542" s="21" t="s">
        <v>66</v>
      </c>
      <c r="S1542" s="21" t="s">
        <v>72</v>
      </c>
    </row>
    <row r="1543" spans="1:19" s="21" customFormat="1" x14ac:dyDescent="0.35">
      <c r="A1543" s="26">
        <v>1538728</v>
      </c>
      <c r="B1543" s="53">
        <v>411581</v>
      </c>
      <c r="C1543" s="26">
        <f>VLOOKUP(TotalFix[[#This Row],[Order]],'Total Fix by SS'!B:C,2,0)</f>
        <v>224</v>
      </c>
      <c r="D1543" s="21" t="s">
        <v>59</v>
      </c>
      <c r="E1543" s="21" t="s">
        <v>80</v>
      </c>
      <c r="F1543" s="21" t="s">
        <v>69</v>
      </c>
      <c r="G1543" s="21" t="s">
        <v>62</v>
      </c>
      <c r="H1543" s="21" t="s">
        <v>70</v>
      </c>
      <c r="I1543" s="21" t="s">
        <v>81</v>
      </c>
      <c r="J1543" s="22">
        <v>43675</v>
      </c>
      <c r="K1543" s="23">
        <v>0.67157407407406999</v>
      </c>
      <c r="L1543" s="22">
        <v>43675</v>
      </c>
      <c r="M1543" s="23">
        <v>0.67157407407406999</v>
      </c>
      <c r="N1543" s="24">
        <v>20</v>
      </c>
      <c r="O1543" s="21" t="s">
        <v>66</v>
      </c>
      <c r="P1543" s="46">
        <f>TotalFix[[#This Row],[Confirmed activ. 3 (ILE03)]]</f>
        <v>20</v>
      </c>
      <c r="Q1543" s="24">
        <v>20</v>
      </c>
      <c r="R1543" s="21" t="s">
        <v>66</v>
      </c>
      <c r="S1543" s="21" t="s">
        <v>72</v>
      </c>
    </row>
    <row r="1544" spans="1:19" s="21" customFormat="1" x14ac:dyDescent="0.35">
      <c r="A1544" s="26">
        <v>1538728</v>
      </c>
      <c r="B1544" s="53">
        <v>411581</v>
      </c>
      <c r="C1544" s="26">
        <f>VLOOKUP(TotalFix[[#This Row],[Order]],'Total Fix by SS'!B:C,2,0)</f>
        <v>224</v>
      </c>
      <c r="D1544" s="21" t="s">
        <v>59</v>
      </c>
      <c r="E1544" s="21" t="s">
        <v>82</v>
      </c>
      <c r="F1544" s="21" t="s">
        <v>83</v>
      </c>
      <c r="G1544" s="21" t="s">
        <v>62</v>
      </c>
      <c r="H1544" s="21" t="s">
        <v>84</v>
      </c>
      <c r="I1544" s="21" t="s">
        <v>84</v>
      </c>
      <c r="J1544" s="22">
        <v>43675</v>
      </c>
      <c r="K1544" s="23">
        <v>0.90692129629630003</v>
      </c>
      <c r="L1544" s="22">
        <v>43676</v>
      </c>
      <c r="M1544" s="23">
        <v>0.60633101851852</v>
      </c>
      <c r="N1544" s="25">
        <v>5.665</v>
      </c>
      <c r="O1544" s="21" t="s">
        <v>77</v>
      </c>
      <c r="P1544" s="46">
        <f>TotalFix[[#This Row],[Confirmed activ. 3 (ILE03)]]*60</f>
        <v>339.9</v>
      </c>
      <c r="Q1544" s="24">
        <v>450</v>
      </c>
      <c r="R1544" s="21" t="s">
        <v>66</v>
      </c>
      <c r="S1544" s="21" t="s">
        <v>67</v>
      </c>
    </row>
    <row r="1545" spans="1:19" s="21" customFormat="1" x14ac:dyDescent="0.35">
      <c r="A1545" s="26">
        <v>1538728</v>
      </c>
      <c r="B1545" s="53">
        <v>411581</v>
      </c>
      <c r="C1545" s="26">
        <f>VLOOKUP(TotalFix[[#This Row],[Order]],'Total Fix by SS'!B:C,2,0)</f>
        <v>224</v>
      </c>
      <c r="D1545" s="21" t="s">
        <v>59</v>
      </c>
      <c r="E1545" s="21" t="s">
        <v>85</v>
      </c>
      <c r="F1545" s="21" t="s">
        <v>86</v>
      </c>
      <c r="G1545" s="21" t="s">
        <v>62</v>
      </c>
      <c r="H1545" s="21" t="s">
        <v>87</v>
      </c>
      <c r="I1545" s="21" t="s">
        <v>87</v>
      </c>
      <c r="J1545" s="22">
        <v>43677</v>
      </c>
      <c r="K1545" s="23">
        <v>0.31916666666666998</v>
      </c>
      <c r="L1545" s="22">
        <v>43677</v>
      </c>
      <c r="M1545" s="23">
        <v>0.31916666666666998</v>
      </c>
      <c r="N1545" s="24">
        <v>20</v>
      </c>
      <c r="O1545" s="21" t="s">
        <v>66</v>
      </c>
      <c r="P1545" s="46">
        <f>TotalFix[[#This Row],[Confirmed activ. 3 (ILE03)]]</f>
        <v>20</v>
      </c>
      <c r="Q1545" s="24">
        <v>20</v>
      </c>
      <c r="R1545" s="21" t="s">
        <v>66</v>
      </c>
      <c r="S1545" s="21" t="s">
        <v>72</v>
      </c>
    </row>
    <row r="1546" spans="1:19" s="21" customFormat="1" x14ac:dyDescent="0.35">
      <c r="A1546" s="26">
        <v>1538728</v>
      </c>
      <c r="B1546" s="53">
        <v>411581</v>
      </c>
      <c r="C1546" s="26">
        <f>VLOOKUP(TotalFix[[#This Row],[Order]],'Total Fix by SS'!B:C,2,0)</f>
        <v>224</v>
      </c>
      <c r="D1546" s="21" t="s">
        <v>59</v>
      </c>
      <c r="E1546" s="21" t="s">
        <v>88</v>
      </c>
      <c r="F1546" s="21" t="s">
        <v>89</v>
      </c>
      <c r="G1546" s="21" t="s">
        <v>90</v>
      </c>
      <c r="H1546" s="21" t="s">
        <v>91</v>
      </c>
      <c r="I1546" s="21" t="s">
        <v>92</v>
      </c>
      <c r="J1546" s="22"/>
      <c r="K1546" s="23">
        <v>0</v>
      </c>
      <c r="L1546" s="22"/>
      <c r="M1546" s="23">
        <v>0</v>
      </c>
      <c r="N1546" s="25">
        <v>0</v>
      </c>
      <c r="O1546" s="21" t="s">
        <v>93</v>
      </c>
      <c r="P1546" s="46"/>
      <c r="Q1546" s="24">
        <v>0</v>
      </c>
      <c r="R1546" s="21" t="s">
        <v>66</v>
      </c>
      <c r="S1546" s="21" t="s">
        <v>94</v>
      </c>
    </row>
    <row r="1547" spans="1:19" s="21" customFormat="1" x14ac:dyDescent="0.35">
      <c r="A1547" s="26">
        <v>1538728</v>
      </c>
      <c r="B1547" s="53">
        <v>411581</v>
      </c>
      <c r="C1547" s="26">
        <f>VLOOKUP(TotalFix[[#This Row],[Order]],'Total Fix by SS'!B:C,2,0)</f>
        <v>224</v>
      </c>
      <c r="D1547" s="21" t="s">
        <v>59</v>
      </c>
      <c r="E1547" s="21" t="s">
        <v>95</v>
      </c>
      <c r="F1547" s="21" t="s">
        <v>61</v>
      </c>
      <c r="G1547" s="21" t="s">
        <v>62</v>
      </c>
      <c r="H1547" s="21" t="s">
        <v>63</v>
      </c>
      <c r="I1547" s="21" t="s">
        <v>96</v>
      </c>
      <c r="J1547" s="22">
        <v>43678</v>
      </c>
      <c r="K1547" s="23">
        <v>0.43800925925925999</v>
      </c>
      <c r="L1547" s="22">
        <v>43678</v>
      </c>
      <c r="M1547" s="23">
        <v>0.66295138888889005</v>
      </c>
      <c r="N1547" s="25">
        <v>46.267000000000003</v>
      </c>
      <c r="O1547" s="21" t="s">
        <v>66</v>
      </c>
      <c r="P1547" s="46">
        <f>TotalFix[[#This Row],[Confirmed activ. 3 (ILE03)]]</f>
        <v>46.267000000000003</v>
      </c>
      <c r="Q1547" s="24">
        <v>40</v>
      </c>
      <c r="R1547" s="21" t="s">
        <v>66</v>
      </c>
      <c r="S1547" s="21" t="s">
        <v>67</v>
      </c>
    </row>
    <row r="1548" spans="1:19" s="21" customFormat="1" x14ac:dyDescent="0.35">
      <c r="A1548" s="26">
        <v>1538728</v>
      </c>
      <c r="B1548" s="53">
        <v>411581</v>
      </c>
      <c r="C1548" s="26">
        <f>VLOOKUP(TotalFix[[#This Row],[Order]],'Total Fix by SS'!B:C,2,0)</f>
        <v>224</v>
      </c>
      <c r="D1548" s="21" t="s">
        <v>59</v>
      </c>
      <c r="E1548" s="21" t="s">
        <v>97</v>
      </c>
      <c r="F1548" s="21" t="s">
        <v>69</v>
      </c>
      <c r="G1548" s="21" t="s">
        <v>62</v>
      </c>
      <c r="H1548" s="21" t="s">
        <v>70</v>
      </c>
      <c r="I1548" s="21" t="s">
        <v>98</v>
      </c>
      <c r="J1548" s="22">
        <v>43681</v>
      </c>
      <c r="K1548" s="23">
        <v>0.60641203703704005</v>
      </c>
      <c r="L1548" s="22">
        <v>43681</v>
      </c>
      <c r="M1548" s="23">
        <v>0.60641203703704005</v>
      </c>
      <c r="N1548" s="24">
        <v>20</v>
      </c>
      <c r="O1548" s="21" t="s">
        <v>66</v>
      </c>
      <c r="P1548" s="46">
        <f>TotalFix[[#This Row],[Confirmed activ. 3 (ILE03)]]</f>
        <v>20</v>
      </c>
      <c r="Q1548" s="24">
        <v>20</v>
      </c>
      <c r="R1548" s="21" t="s">
        <v>66</v>
      </c>
      <c r="S1548" s="21" t="s">
        <v>72</v>
      </c>
    </row>
    <row r="1549" spans="1:19" s="21" customFormat="1" x14ac:dyDescent="0.35">
      <c r="A1549" s="26">
        <v>1538728</v>
      </c>
      <c r="B1549" s="53">
        <v>411581</v>
      </c>
      <c r="C1549" s="26">
        <f>VLOOKUP(TotalFix[[#This Row],[Order]],'Total Fix by SS'!B:C,2,0)</f>
        <v>224</v>
      </c>
      <c r="D1549" s="21" t="s">
        <v>59</v>
      </c>
      <c r="E1549" s="21" t="s">
        <v>99</v>
      </c>
      <c r="F1549" s="21" t="s">
        <v>69</v>
      </c>
      <c r="G1549" s="21" t="s">
        <v>62</v>
      </c>
      <c r="H1549" s="21" t="s">
        <v>70</v>
      </c>
      <c r="I1549" s="21" t="s">
        <v>100</v>
      </c>
      <c r="J1549" s="22">
        <v>43682</v>
      </c>
      <c r="K1549" s="23">
        <v>0.60773148148148004</v>
      </c>
      <c r="L1549" s="22">
        <v>43682</v>
      </c>
      <c r="M1549" s="23">
        <v>0.60773148148148004</v>
      </c>
      <c r="N1549" s="24">
        <v>50</v>
      </c>
      <c r="O1549" s="21" t="s">
        <v>66</v>
      </c>
      <c r="P1549" s="46">
        <f>TotalFix[[#This Row],[Confirmed activ. 3 (ILE03)]]</f>
        <v>50</v>
      </c>
      <c r="Q1549" s="24">
        <v>50</v>
      </c>
      <c r="R1549" s="21" t="s">
        <v>66</v>
      </c>
      <c r="S1549" s="21" t="s">
        <v>72</v>
      </c>
    </row>
    <row r="1550" spans="1:19" s="21" customFormat="1" x14ac:dyDescent="0.35">
      <c r="A1550" s="26">
        <v>1538728</v>
      </c>
      <c r="B1550" s="53">
        <v>411581</v>
      </c>
      <c r="C1550" s="26">
        <f>VLOOKUP(TotalFix[[#This Row],[Order]],'Total Fix by SS'!B:C,2,0)</f>
        <v>224</v>
      </c>
      <c r="D1550" s="21" t="s">
        <v>59</v>
      </c>
      <c r="E1550" s="21" t="s">
        <v>101</v>
      </c>
      <c r="F1550" s="21" t="s">
        <v>102</v>
      </c>
      <c r="G1550" s="21" t="s">
        <v>62</v>
      </c>
      <c r="H1550" s="21" t="s">
        <v>100</v>
      </c>
      <c r="I1550" s="21" t="s">
        <v>103</v>
      </c>
      <c r="J1550" s="22">
        <v>43682</v>
      </c>
      <c r="K1550" s="23">
        <v>0.60780092592593005</v>
      </c>
      <c r="L1550" s="22">
        <v>43682</v>
      </c>
      <c r="M1550" s="23">
        <v>0.60780092592593005</v>
      </c>
      <c r="N1550" s="24">
        <v>10</v>
      </c>
      <c r="O1550" s="21" t="s">
        <v>66</v>
      </c>
      <c r="P1550" s="46">
        <f>TotalFix[[#This Row],[Confirmed activ. 3 (ILE03)]]</f>
        <v>10</v>
      </c>
      <c r="Q1550" s="24">
        <v>10</v>
      </c>
      <c r="R1550" s="21" t="s">
        <v>66</v>
      </c>
      <c r="S1550" s="21" t="s">
        <v>72</v>
      </c>
    </row>
    <row r="1551" spans="1:19" s="21" customFormat="1" x14ac:dyDescent="0.35">
      <c r="A1551" s="26">
        <v>1538728</v>
      </c>
      <c r="B1551" s="53">
        <v>411581</v>
      </c>
      <c r="C1551" s="26">
        <f>VLOOKUP(TotalFix[[#This Row],[Order]],'Total Fix by SS'!B:C,2,0)</f>
        <v>224</v>
      </c>
      <c r="D1551" s="21" t="s">
        <v>59</v>
      </c>
      <c r="E1551" s="21" t="s">
        <v>104</v>
      </c>
      <c r="F1551" s="21" t="s">
        <v>102</v>
      </c>
      <c r="G1551" s="21" t="s">
        <v>105</v>
      </c>
      <c r="H1551" s="21" t="s">
        <v>100</v>
      </c>
      <c r="I1551" s="21" t="s">
        <v>106</v>
      </c>
      <c r="J1551" s="22">
        <v>43682</v>
      </c>
      <c r="K1551" s="23">
        <v>0.68527777777777998</v>
      </c>
      <c r="L1551" s="22">
        <v>43682</v>
      </c>
      <c r="M1551" s="23">
        <v>0.68527777777777998</v>
      </c>
      <c r="N1551" s="24">
        <v>10</v>
      </c>
      <c r="O1551" s="21" t="s">
        <v>66</v>
      </c>
      <c r="P1551" s="46">
        <f>TotalFix[[#This Row],[Confirmed activ. 3 (ILE03)]]</f>
        <v>10</v>
      </c>
      <c r="Q1551" s="24">
        <v>10</v>
      </c>
      <c r="R1551" s="21" t="s">
        <v>66</v>
      </c>
      <c r="S1551" s="21" t="s">
        <v>72</v>
      </c>
    </row>
    <row r="1552" spans="1:19" s="21" customFormat="1" x14ac:dyDescent="0.35">
      <c r="A1552" s="26">
        <v>1538728</v>
      </c>
      <c r="B1552" s="53">
        <v>411581</v>
      </c>
      <c r="C1552" s="26">
        <f>VLOOKUP(TotalFix[[#This Row],[Order]],'Total Fix by SS'!B:C,2,0)</f>
        <v>224</v>
      </c>
      <c r="D1552" s="21" t="s">
        <v>107</v>
      </c>
      <c r="E1552" s="21" t="s">
        <v>60</v>
      </c>
      <c r="F1552" s="21" t="s">
        <v>61</v>
      </c>
      <c r="G1552" s="21" t="s">
        <v>90</v>
      </c>
      <c r="H1552" s="21" t="s">
        <v>63</v>
      </c>
      <c r="I1552" s="21" t="s">
        <v>108</v>
      </c>
      <c r="J1552" s="22">
        <v>43671</v>
      </c>
      <c r="K1552" s="23">
        <v>0.50679398148148003</v>
      </c>
      <c r="L1552" s="22">
        <v>43675</v>
      </c>
      <c r="M1552" s="23">
        <v>0.64887731481481004</v>
      </c>
      <c r="N1552" s="25">
        <v>28.879000000000001</v>
      </c>
      <c r="O1552" s="21" t="s">
        <v>77</v>
      </c>
      <c r="P1552" s="46">
        <f>TotalFix[[#This Row],[Confirmed activ. 3 (ILE03)]]*60</f>
        <v>1732.74</v>
      </c>
      <c r="Q1552" s="24">
        <v>1</v>
      </c>
      <c r="R1552" s="21" t="s">
        <v>66</v>
      </c>
      <c r="S1552" s="21" t="s">
        <v>67</v>
      </c>
    </row>
    <row r="1553" spans="1:19" s="21" customFormat="1" x14ac:dyDescent="0.35">
      <c r="A1553" s="26">
        <v>1538728</v>
      </c>
      <c r="B1553" s="53">
        <v>411581</v>
      </c>
      <c r="C1553" s="26">
        <f>VLOOKUP(TotalFix[[#This Row],[Order]],'Total Fix by SS'!B:C,2,0)</f>
        <v>224</v>
      </c>
      <c r="D1553" s="21" t="s">
        <v>109</v>
      </c>
      <c r="E1553" s="21" t="s">
        <v>82</v>
      </c>
      <c r="F1553" s="21" t="s">
        <v>83</v>
      </c>
      <c r="G1553" s="21" t="s">
        <v>90</v>
      </c>
      <c r="H1553" s="21" t="s">
        <v>84</v>
      </c>
      <c r="I1553" s="21" t="s">
        <v>110</v>
      </c>
      <c r="J1553" s="22">
        <v>43676</v>
      </c>
      <c r="K1553" s="23">
        <v>0.37356481481481002</v>
      </c>
      <c r="L1553" s="22">
        <v>43676</v>
      </c>
      <c r="M1553" s="23">
        <v>0.68900462962963005</v>
      </c>
      <c r="N1553" s="25">
        <v>3.7890000000000001</v>
      </c>
      <c r="O1553" s="21" t="s">
        <v>77</v>
      </c>
      <c r="P1553" s="46">
        <f>TotalFix[[#This Row],[Confirmed activ. 3 (ILE03)]]*60</f>
        <v>227.34</v>
      </c>
      <c r="Q1553" s="24">
        <v>5</v>
      </c>
      <c r="R1553" s="21" t="s">
        <v>66</v>
      </c>
      <c r="S1553" s="21" t="s">
        <v>67</v>
      </c>
    </row>
    <row r="1554" spans="1:19" s="21" customFormat="1" x14ac:dyDescent="0.35">
      <c r="A1554" s="26">
        <v>1538729</v>
      </c>
      <c r="B1554" s="53">
        <v>411581</v>
      </c>
      <c r="C1554" s="26">
        <f>VLOOKUP(TotalFix[[#This Row],[Order]],'Total Fix by SS'!B:C,2,0)</f>
        <v>224</v>
      </c>
      <c r="D1554" s="21" t="s">
        <v>59</v>
      </c>
      <c r="E1554" s="21" t="s">
        <v>60</v>
      </c>
      <c r="F1554" s="21" t="s">
        <v>61</v>
      </c>
      <c r="G1554" s="21" t="s">
        <v>62</v>
      </c>
      <c r="H1554" s="21" t="s">
        <v>63</v>
      </c>
      <c r="I1554" s="21" t="s">
        <v>64</v>
      </c>
      <c r="J1554" s="22">
        <v>43667</v>
      </c>
      <c r="K1554" s="23">
        <v>0.48127314814814998</v>
      </c>
      <c r="L1554" s="22">
        <v>43667</v>
      </c>
      <c r="M1554" s="23">
        <v>0.58895833333333003</v>
      </c>
      <c r="N1554" s="25">
        <v>38.767000000000003</v>
      </c>
      <c r="O1554" s="21" t="s">
        <v>66</v>
      </c>
      <c r="P1554" s="46">
        <f>TotalFix[[#This Row],[Confirmed activ. 3 (ILE03)]]</f>
        <v>38.767000000000003</v>
      </c>
      <c r="Q1554" s="24">
        <v>20</v>
      </c>
      <c r="R1554" s="21" t="s">
        <v>66</v>
      </c>
      <c r="S1554" s="21" t="s">
        <v>67</v>
      </c>
    </row>
    <row r="1555" spans="1:19" s="21" customFormat="1" x14ac:dyDescent="0.35">
      <c r="A1555" s="26">
        <v>1538729</v>
      </c>
      <c r="B1555" s="53">
        <v>411581</v>
      </c>
      <c r="C1555" s="26">
        <f>VLOOKUP(TotalFix[[#This Row],[Order]],'Total Fix by SS'!B:C,2,0)</f>
        <v>224</v>
      </c>
      <c r="D1555" s="21" t="s">
        <v>59</v>
      </c>
      <c r="E1555" s="21" t="s">
        <v>68</v>
      </c>
      <c r="F1555" s="21" t="s">
        <v>69</v>
      </c>
      <c r="G1555" s="21" t="s">
        <v>62</v>
      </c>
      <c r="H1555" s="21" t="s">
        <v>70</v>
      </c>
      <c r="I1555" s="21" t="s">
        <v>71</v>
      </c>
      <c r="J1555" s="22">
        <v>43668</v>
      </c>
      <c r="K1555" s="23">
        <v>0.32236111111110999</v>
      </c>
      <c r="L1555" s="22">
        <v>43668</v>
      </c>
      <c r="M1555" s="23">
        <v>0.32236111111110999</v>
      </c>
      <c r="N1555" s="24">
        <v>30</v>
      </c>
      <c r="O1555" s="21" t="s">
        <v>66</v>
      </c>
      <c r="P1555" s="46">
        <f>TotalFix[[#This Row],[Confirmed activ. 3 (ILE03)]]</f>
        <v>30</v>
      </c>
      <c r="Q1555" s="24">
        <v>30</v>
      </c>
      <c r="R1555" s="21" t="s">
        <v>66</v>
      </c>
      <c r="S1555" s="21" t="s">
        <v>72</v>
      </c>
    </row>
    <row r="1556" spans="1:19" s="21" customFormat="1" x14ac:dyDescent="0.35">
      <c r="A1556" s="26">
        <v>1538729</v>
      </c>
      <c r="B1556" s="53">
        <v>411581</v>
      </c>
      <c r="C1556" s="26">
        <f>VLOOKUP(TotalFix[[#This Row],[Order]],'Total Fix by SS'!B:C,2,0)</f>
        <v>224</v>
      </c>
      <c r="D1556" s="21" t="s">
        <v>59</v>
      </c>
      <c r="E1556" s="21" t="s">
        <v>73</v>
      </c>
      <c r="F1556" s="21" t="s">
        <v>61</v>
      </c>
      <c r="G1556" s="21" t="s">
        <v>62</v>
      </c>
      <c r="H1556" s="21" t="s">
        <v>63</v>
      </c>
      <c r="I1556" s="21" t="s">
        <v>74</v>
      </c>
      <c r="J1556" s="22">
        <v>43669</v>
      </c>
      <c r="K1556" s="23">
        <v>0.32564814814815002</v>
      </c>
      <c r="L1556" s="22">
        <v>43671</v>
      </c>
      <c r="M1556" s="23">
        <v>0.66097222222221996</v>
      </c>
      <c r="N1556" s="25">
        <v>20.654</v>
      </c>
      <c r="O1556" s="21" t="s">
        <v>77</v>
      </c>
      <c r="P1556" s="46">
        <f>TotalFix[[#This Row],[Confirmed activ. 3 (ILE03)]]*60</f>
        <v>1239.24</v>
      </c>
      <c r="Q1556" s="24">
        <v>200</v>
      </c>
      <c r="R1556" s="21" t="s">
        <v>66</v>
      </c>
      <c r="S1556" s="21" t="s">
        <v>67</v>
      </c>
    </row>
    <row r="1557" spans="1:19" s="21" customFormat="1" x14ac:dyDescent="0.35">
      <c r="A1557" s="26">
        <v>1538729</v>
      </c>
      <c r="B1557" s="53">
        <v>411581</v>
      </c>
      <c r="C1557" s="26">
        <f>VLOOKUP(TotalFix[[#This Row],[Order]],'Total Fix by SS'!B:C,2,0)</f>
        <v>224</v>
      </c>
      <c r="D1557" s="21" t="s">
        <v>59</v>
      </c>
      <c r="E1557" s="21" t="s">
        <v>75</v>
      </c>
      <c r="F1557" s="21" t="s">
        <v>61</v>
      </c>
      <c r="G1557" s="21" t="s">
        <v>62</v>
      </c>
      <c r="H1557" s="21" t="s">
        <v>63</v>
      </c>
      <c r="I1557" s="21" t="s">
        <v>76</v>
      </c>
      <c r="J1557" s="22">
        <v>43674</v>
      </c>
      <c r="K1557" s="23">
        <v>0.30986111111110998</v>
      </c>
      <c r="L1557" s="22">
        <v>43674</v>
      </c>
      <c r="M1557" s="23">
        <v>0.74461805555556004</v>
      </c>
      <c r="N1557" s="25">
        <v>10.433999999999999</v>
      </c>
      <c r="O1557" s="21" t="s">
        <v>77</v>
      </c>
      <c r="P1557" s="46">
        <f>TotalFix[[#This Row],[Confirmed activ. 3 (ILE03)]]*60</f>
        <v>626.04</v>
      </c>
      <c r="Q1557" s="24">
        <v>500</v>
      </c>
      <c r="R1557" s="21" t="s">
        <v>66</v>
      </c>
      <c r="S1557" s="21" t="s">
        <v>67</v>
      </c>
    </row>
    <row r="1558" spans="1:19" s="21" customFormat="1" x14ac:dyDescent="0.35">
      <c r="A1558" s="26">
        <v>1538729</v>
      </c>
      <c r="B1558" s="53">
        <v>411581</v>
      </c>
      <c r="C1558" s="26">
        <f>VLOOKUP(TotalFix[[#This Row],[Order]],'Total Fix by SS'!B:C,2,0)</f>
        <v>224</v>
      </c>
      <c r="D1558" s="21" t="s">
        <v>59</v>
      </c>
      <c r="E1558" s="21" t="s">
        <v>78</v>
      </c>
      <c r="F1558" s="21" t="s">
        <v>69</v>
      </c>
      <c r="G1558" s="21" t="s">
        <v>62</v>
      </c>
      <c r="H1558" s="21" t="s">
        <v>70</v>
      </c>
      <c r="I1558" s="21" t="s">
        <v>79</v>
      </c>
      <c r="J1558" s="22">
        <v>43675</v>
      </c>
      <c r="K1558" s="23">
        <v>0.61552083333332996</v>
      </c>
      <c r="L1558" s="22">
        <v>43675</v>
      </c>
      <c r="M1558" s="23">
        <v>0.61552083333332996</v>
      </c>
      <c r="N1558" s="24">
        <v>20</v>
      </c>
      <c r="O1558" s="21" t="s">
        <v>66</v>
      </c>
      <c r="P1558" s="46">
        <f>TotalFix[[#This Row],[Confirmed activ. 3 (ILE03)]]</f>
        <v>20</v>
      </c>
      <c r="Q1558" s="24">
        <v>20</v>
      </c>
      <c r="R1558" s="21" t="s">
        <v>66</v>
      </c>
      <c r="S1558" s="21" t="s">
        <v>72</v>
      </c>
    </row>
    <row r="1559" spans="1:19" s="21" customFormat="1" x14ac:dyDescent="0.35">
      <c r="A1559" s="26">
        <v>1538729</v>
      </c>
      <c r="B1559" s="53">
        <v>411581</v>
      </c>
      <c r="C1559" s="26">
        <f>VLOOKUP(TotalFix[[#This Row],[Order]],'Total Fix by SS'!B:C,2,0)</f>
        <v>224</v>
      </c>
      <c r="D1559" s="21" t="s">
        <v>59</v>
      </c>
      <c r="E1559" s="21" t="s">
        <v>80</v>
      </c>
      <c r="F1559" s="21" t="s">
        <v>69</v>
      </c>
      <c r="G1559" s="21" t="s">
        <v>62</v>
      </c>
      <c r="H1559" s="21" t="s">
        <v>70</v>
      </c>
      <c r="I1559" s="21" t="s">
        <v>81</v>
      </c>
      <c r="J1559" s="22">
        <v>43675</v>
      </c>
      <c r="K1559" s="23">
        <v>0.61555555555555996</v>
      </c>
      <c r="L1559" s="22">
        <v>43675</v>
      </c>
      <c r="M1559" s="23">
        <v>0.61555555555555996</v>
      </c>
      <c r="N1559" s="24">
        <v>20</v>
      </c>
      <c r="O1559" s="21" t="s">
        <v>66</v>
      </c>
      <c r="P1559" s="46">
        <f>TotalFix[[#This Row],[Confirmed activ. 3 (ILE03)]]</f>
        <v>20</v>
      </c>
      <c r="Q1559" s="24">
        <v>20</v>
      </c>
      <c r="R1559" s="21" t="s">
        <v>66</v>
      </c>
      <c r="S1559" s="21" t="s">
        <v>72</v>
      </c>
    </row>
    <row r="1560" spans="1:19" s="21" customFormat="1" x14ac:dyDescent="0.35">
      <c r="A1560" s="26">
        <v>1538729</v>
      </c>
      <c r="B1560" s="53">
        <v>411581</v>
      </c>
      <c r="C1560" s="26">
        <f>VLOOKUP(TotalFix[[#This Row],[Order]],'Total Fix by SS'!B:C,2,0)</f>
        <v>224</v>
      </c>
      <c r="D1560" s="21" t="s">
        <v>59</v>
      </c>
      <c r="E1560" s="21" t="s">
        <v>82</v>
      </c>
      <c r="F1560" s="21" t="s">
        <v>83</v>
      </c>
      <c r="G1560" s="21" t="s">
        <v>62</v>
      </c>
      <c r="H1560" s="21" t="s">
        <v>84</v>
      </c>
      <c r="I1560" s="21" t="s">
        <v>84</v>
      </c>
      <c r="J1560" s="22">
        <v>43675</v>
      </c>
      <c r="K1560" s="23">
        <v>0.68601851851852003</v>
      </c>
      <c r="L1560" s="22">
        <v>43676</v>
      </c>
      <c r="M1560" s="23">
        <v>0.55199074074073995</v>
      </c>
      <c r="N1560" s="25">
        <v>5.2210000000000001</v>
      </c>
      <c r="O1560" s="21" t="s">
        <v>77</v>
      </c>
      <c r="P1560" s="46">
        <f>TotalFix[[#This Row],[Confirmed activ. 3 (ILE03)]]*60</f>
        <v>313.26</v>
      </c>
      <c r="Q1560" s="24">
        <v>450</v>
      </c>
      <c r="R1560" s="21" t="s">
        <v>66</v>
      </c>
      <c r="S1560" s="21" t="s">
        <v>67</v>
      </c>
    </row>
    <row r="1561" spans="1:19" s="21" customFormat="1" x14ac:dyDescent="0.35">
      <c r="A1561" s="26">
        <v>1538729</v>
      </c>
      <c r="B1561" s="53">
        <v>411581</v>
      </c>
      <c r="C1561" s="26">
        <f>VLOOKUP(TotalFix[[#This Row],[Order]],'Total Fix by SS'!B:C,2,0)</f>
        <v>224</v>
      </c>
      <c r="D1561" s="21" t="s">
        <v>59</v>
      </c>
      <c r="E1561" s="21" t="s">
        <v>85</v>
      </c>
      <c r="F1561" s="21" t="s">
        <v>86</v>
      </c>
      <c r="G1561" s="21" t="s">
        <v>62</v>
      </c>
      <c r="H1561" s="21" t="s">
        <v>87</v>
      </c>
      <c r="I1561" s="21" t="s">
        <v>87</v>
      </c>
      <c r="J1561" s="22">
        <v>43677</v>
      </c>
      <c r="K1561" s="23">
        <v>0.31931712962962999</v>
      </c>
      <c r="L1561" s="22">
        <v>43677</v>
      </c>
      <c r="M1561" s="23">
        <v>0.31931712962962999</v>
      </c>
      <c r="N1561" s="24">
        <v>20</v>
      </c>
      <c r="O1561" s="21" t="s">
        <v>66</v>
      </c>
      <c r="P1561" s="46">
        <f>TotalFix[[#This Row],[Confirmed activ. 3 (ILE03)]]</f>
        <v>20</v>
      </c>
      <c r="Q1561" s="24">
        <v>20</v>
      </c>
      <c r="R1561" s="21" t="s">
        <v>66</v>
      </c>
      <c r="S1561" s="21" t="s">
        <v>72</v>
      </c>
    </row>
    <row r="1562" spans="1:19" s="21" customFormat="1" x14ac:dyDescent="0.35">
      <c r="A1562" s="26">
        <v>1538729</v>
      </c>
      <c r="B1562" s="53">
        <v>411581</v>
      </c>
      <c r="C1562" s="26">
        <f>VLOOKUP(TotalFix[[#This Row],[Order]],'Total Fix by SS'!B:C,2,0)</f>
        <v>224</v>
      </c>
      <c r="D1562" s="21" t="s">
        <v>59</v>
      </c>
      <c r="E1562" s="21" t="s">
        <v>88</v>
      </c>
      <c r="F1562" s="21" t="s">
        <v>89</v>
      </c>
      <c r="G1562" s="21" t="s">
        <v>90</v>
      </c>
      <c r="H1562" s="21" t="s">
        <v>91</v>
      </c>
      <c r="I1562" s="21" t="s">
        <v>92</v>
      </c>
      <c r="J1562" s="22"/>
      <c r="K1562" s="23">
        <v>0</v>
      </c>
      <c r="L1562" s="22"/>
      <c r="M1562" s="23">
        <v>0</v>
      </c>
      <c r="N1562" s="25">
        <v>0</v>
      </c>
      <c r="O1562" s="21" t="s">
        <v>93</v>
      </c>
      <c r="P1562" s="46"/>
      <c r="Q1562" s="24">
        <v>0</v>
      </c>
      <c r="R1562" s="21" t="s">
        <v>66</v>
      </c>
      <c r="S1562" s="21" t="s">
        <v>94</v>
      </c>
    </row>
    <row r="1563" spans="1:19" s="21" customFormat="1" x14ac:dyDescent="0.35">
      <c r="A1563" s="26">
        <v>1538729</v>
      </c>
      <c r="B1563" s="53">
        <v>411581</v>
      </c>
      <c r="C1563" s="26">
        <f>VLOOKUP(TotalFix[[#This Row],[Order]],'Total Fix by SS'!B:C,2,0)</f>
        <v>224</v>
      </c>
      <c r="D1563" s="21" t="s">
        <v>59</v>
      </c>
      <c r="E1563" s="21" t="s">
        <v>95</v>
      </c>
      <c r="F1563" s="21" t="s">
        <v>61</v>
      </c>
      <c r="G1563" s="21" t="s">
        <v>62</v>
      </c>
      <c r="H1563" s="21" t="s">
        <v>63</v>
      </c>
      <c r="I1563" s="21" t="s">
        <v>96</v>
      </c>
      <c r="J1563" s="22">
        <v>43678</v>
      </c>
      <c r="K1563" s="23">
        <v>0.43800925925925999</v>
      </c>
      <c r="L1563" s="22">
        <v>43678</v>
      </c>
      <c r="M1563" s="23">
        <v>0.66295138888889005</v>
      </c>
      <c r="N1563" s="25">
        <v>46.267000000000003</v>
      </c>
      <c r="O1563" s="21" t="s">
        <v>66</v>
      </c>
      <c r="P1563" s="46">
        <f>TotalFix[[#This Row],[Confirmed activ. 3 (ILE03)]]</f>
        <v>46.267000000000003</v>
      </c>
      <c r="Q1563" s="24">
        <v>40</v>
      </c>
      <c r="R1563" s="21" t="s">
        <v>66</v>
      </c>
      <c r="S1563" s="21" t="s">
        <v>67</v>
      </c>
    </row>
    <row r="1564" spans="1:19" s="21" customFormat="1" x14ac:dyDescent="0.35">
      <c r="A1564" s="26">
        <v>1538729</v>
      </c>
      <c r="B1564" s="53">
        <v>411581</v>
      </c>
      <c r="C1564" s="26">
        <f>VLOOKUP(TotalFix[[#This Row],[Order]],'Total Fix by SS'!B:C,2,0)</f>
        <v>224</v>
      </c>
      <c r="D1564" s="21" t="s">
        <v>59</v>
      </c>
      <c r="E1564" s="21" t="s">
        <v>97</v>
      </c>
      <c r="F1564" s="21" t="s">
        <v>69</v>
      </c>
      <c r="G1564" s="21" t="s">
        <v>62</v>
      </c>
      <c r="H1564" s="21" t="s">
        <v>70</v>
      </c>
      <c r="I1564" s="21" t="s">
        <v>98</v>
      </c>
      <c r="J1564" s="22">
        <v>43681</v>
      </c>
      <c r="K1564" s="23">
        <v>0.60662037037036998</v>
      </c>
      <c r="L1564" s="22">
        <v>43681</v>
      </c>
      <c r="M1564" s="23">
        <v>0.60662037037036998</v>
      </c>
      <c r="N1564" s="24">
        <v>20</v>
      </c>
      <c r="O1564" s="21" t="s">
        <v>66</v>
      </c>
      <c r="P1564" s="46">
        <f>TotalFix[[#This Row],[Confirmed activ. 3 (ILE03)]]</f>
        <v>20</v>
      </c>
      <c r="Q1564" s="24">
        <v>20</v>
      </c>
      <c r="R1564" s="21" t="s">
        <v>66</v>
      </c>
      <c r="S1564" s="21" t="s">
        <v>72</v>
      </c>
    </row>
    <row r="1565" spans="1:19" s="21" customFormat="1" x14ac:dyDescent="0.35">
      <c r="A1565" s="26">
        <v>1538729</v>
      </c>
      <c r="B1565" s="53">
        <v>411581</v>
      </c>
      <c r="C1565" s="26">
        <f>VLOOKUP(TotalFix[[#This Row],[Order]],'Total Fix by SS'!B:C,2,0)</f>
        <v>224</v>
      </c>
      <c r="D1565" s="21" t="s">
        <v>59</v>
      </c>
      <c r="E1565" s="21" t="s">
        <v>99</v>
      </c>
      <c r="F1565" s="21" t="s">
        <v>69</v>
      </c>
      <c r="G1565" s="21" t="s">
        <v>62</v>
      </c>
      <c r="H1565" s="21" t="s">
        <v>70</v>
      </c>
      <c r="I1565" s="21" t="s">
        <v>100</v>
      </c>
      <c r="J1565" s="22">
        <v>43682</v>
      </c>
      <c r="K1565" s="23">
        <v>0.46166666666667</v>
      </c>
      <c r="L1565" s="22">
        <v>43682</v>
      </c>
      <c r="M1565" s="23">
        <v>0.46166666666667</v>
      </c>
      <c r="N1565" s="24">
        <v>50</v>
      </c>
      <c r="O1565" s="21" t="s">
        <v>66</v>
      </c>
      <c r="P1565" s="46">
        <f>TotalFix[[#This Row],[Confirmed activ. 3 (ILE03)]]</f>
        <v>50</v>
      </c>
      <c r="Q1565" s="24">
        <v>50</v>
      </c>
      <c r="R1565" s="21" t="s">
        <v>66</v>
      </c>
      <c r="S1565" s="21" t="s">
        <v>72</v>
      </c>
    </row>
    <row r="1566" spans="1:19" s="21" customFormat="1" x14ac:dyDescent="0.35">
      <c r="A1566" s="26">
        <v>1538729</v>
      </c>
      <c r="B1566" s="53">
        <v>411581</v>
      </c>
      <c r="C1566" s="26">
        <f>VLOOKUP(TotalFix[[#This Row],[Order]],'Total Fix by SS'!B:C,2,0)</f>
        <v>224</v>
      </c>
      <c r="D1566" s="21" t="s">
        <v>59</v>
      </c>
      <c r="E1566" s="21" t="s">
        <v>101</v>
      </c>
      <c r="F1566" s="21" t="s">
        <v>102</v>
      </c>
      <c r="G1566" s="21" t="s">
        <v>62</v>
      </c>
      <c r="H1566" s="21" t="s">
        <v>100</v>
      </c>
      <c r="I1566" s="21" t="s">
        <v>103</v>
      </c>
      <c r="J1566" s="22">
        <v>43682</v>
      </c>
      <c r="K1566" s="23">
        <v>0.46172453703703997</v>
      </c>
      <c r="L1566" s="22">
        <v>43682</v>
      </c>
      <c r="M1566" s="23">
        <v>0.46172453703703997</v>
      </c>
      <c r="N1566" s="24">
        <v>10</v>
      </c>
      <c r="O1566" s="21" t="s">
        <v>66</v>
      </c>
      <c r="P1566" s="46">
        <f>TotalFix[[#This Row],[Confirmed activ. 3 (ILE03)]]</f>
        <v>10</v>
      </c>
      <c r="Q1566" s="24">
        <v>10</v>
      </c>
      <c r="R1566" s="21" t="s">
        <v>66</v>
      </c>
      <c r="S1566" s="21" t="s">
        <v>72</v>
      </c>
    </row>
    <row r="1567" spans="1:19" s="21" customFormat="1" x14ac:dyDescent="0.35">
      <c r="A1567" s="26">
        <v>1538729</v>
      </c>
      <c r="B1567" s="53">
        <v>411581</v>
      </c>
      <c r="C1567" s="26">
        <f>VLOOKUP(TotalFix[[#This Row],[Order]],'Total Fix by SS'!B:C,2,0)</f>
        <v>224</v>
      </c>
      <c r="D1567" s="21" t="s">
        <v>59</v>
      </c>
      <c r="E1567" s="21" t="s">
        <v>104</v>
      </c>
      <c r="F1567" s="21" t="s">
        <v>102</v>
      </c>
      <c r="G1567" s="21" t="s">
        <v>105</v>
      </c>
      <c r="H1567" s="21" t="s">
        <v>100</v>
      </c>
      <c r="I1567" s="21" t="s">
        <v>106</v>
      </c>
      <c r="J1567" s="22">
        <v>43682</v>
      </c>
      <c r="K1567" s="23">
        <v>0.68554398148147999</v>
      </c>
      <c r="L1567" s="22">
        <v>43682</v>
      </c>
      <c r="M1567" s="23">
        <v>0.68554398148147999</v>
      </c>
      <c r="N1567" s="24">
        <v>10</v>
      </c>
      <c r="O1567" s="21" t="s">
        <v>66</v>
      </c>
      <c r="P1567" s="46">
        <f>TotalFix[[#This Row],[Confirmed activ. 3 (ILE03)]]</f>
        <v>10</v>
      </c>
      <c r="Q1567" s="24">
        <v>10</v>
      </c>
      <c r="R1567" s="21" t="s">
        <v>66</v>
      </c>
      <c r="S1567" s="21" t="s">
        <v>72</v>
      </c>
    </row>
    <row r="1568" spans="1:19" s="21" customFormat="1" x14ac:dyDescent="0.35">
      <c r="A1568" s="26">
        <v>1538729</v>
      </c>
      <c r="B1568" s="53">
        <v>411581</v>
      </c>
      <c r="C1568" s="26">
        <f>VLOOKUP(TotalFix[[#This Row],[Order]],'Total Fix by SS'!B:C,2,0)</f>
        <v>224</v>
      </c>
      <c r="D1568" s="21" t="s">
        <v>107</v>
      </c>
      <c r="E1568" s="21" t="s">
        <v>60</v>
      </c>
      <c r="F1568" s="21" t="s">
        <v>61</v>
      </c>
      <c r="G1568" s="21" t="s">
        <v>90</v>
      </c>
      <c r="H1568" s="21" t="s">
        <v>63</v>
      </c>
      <c r="I1568" s="21" t="s">
        <v>108</v>
      </c>
      <c r="J1568" s="22">
        <v>43668</v>
      </c>
      <c r="K1568" s="23">
        <v>0.31501157407406999</v>
      </c>
      <c r="L1568" s="22">
        <v>43671</v>
      </c>
      <c r="M1568" s="23">
        <v>0.64490740740741004</v>
      </c>
      <c r="N1568" s="25">
        <v>16.079999999999998</v>
      </c>
      <c r="O1568" s="21" t="s">
        <v>77</v>
      </c>
      <c r="P1568" s="46">
        <f>TotalFix[[#This Row],[Confirmed activ. 3 (ILE03)]]*60</f>
        <v>964.8</v>
      </c>
      <c r="Q1568" s="24">
        <v>1</v>
      </c>
      <c r="R1568" s="21" t="s">
        <v>66</v>
      </c>
      <c r="S1568" s="21" t="s">
        <v>67</v>
      </c>
    </row>
    <row r="1569" spans="1:19" s="21" customFormat="1" x14ac:dyDescent="0.35">
      <c r="A1569" s="26">
        <v>1538729</v>
      </c>
      <c r="B1569" s="53">
        <v>411581</v>
      </c>
      <c r="C1569" s="26">
        <f>VLOOKUP(TotalFix[[#This Row],[Order]],'Total Fix by SS'!B:C,2,0)</f>
        <v>224</v>
      </c>
      <c r="D1569" s="21" t="s">
        <v>109</v>
      </c>
      <c r="E1569" s="21" t="s">
        <v>82</v>
      </c>
      <c r="F1569" s="21" t="s">
        <v>83</v>
      </c>
      <c r="G1569" s="21" t="s">
        <v>90</v>
      </c>
      <c r="H1569" s="21" t="s">
        <v>84</v>
      </c>
      <c r="I1569" s="21" t="s">
        <v>110</v>
      </c>
      <c r="J1569" s="22"/>
      <c r="K1569" s="23">
        <v>0</v>
      </c>
      <c r="L1569" s="22"/>
      <c r="M1569" s="23">
        <v>0</v>
      </c>
      <c r="N1569" s="25">
        <v>0</v>
      </c>
      <c r="O1569" s="21" t="s">
        <v>93</v>
      </c>
      <c r="P1569" s="46"/>
      <c r="Q1569" s="24">
        <v>5</v>
      </c>
      <c r="R1569" s="21" t="s">
        <v>66</v>
      </c>
      <c r="S1569" s="21" t="s">
        <v>94</v>
      </c>
    </row>
    <row r="1570" spans="1:19" s="21" customFormat="1" x14ac:dyDescent="0.35">
      <c r="A1570" s="26">
        <v>1540813</v>
      </c>
      <c r="B1570" s="53">
        <v>411581</v>
      </c>
      <c r="C1570" s="26">
        <f>VLOOKUP(TotalFix[[#This Row],[Order]],'Total Fix by SS'!B:C,2,0)</f>
        <v>225</v>
      </c>
      <c r="D1570" s="21" t="s">
        <v>59</v>
      </c>
      <c r="E1570" s="21" t="s">
        <v>60</v>
      </c>
      <c r="F1570" s="21" t="s">
        <v>61</v>
      </c>
      <c r="G1570" s="21" t="s">
        <v>62</v>
      </c>
      <c r="H1570" s="21" t="s">
        <v>63</v>
      </c>
      <c r="I1570" s="21" t="s">
        <v>64</v>
      </c>
      <c r="J1570" s="22">
        <v>43669</v>
      </c>
      <c r="K1570" s="23">
        <v>0.50038194444443995</v>
      </c>
      <c r="L1570" s="22">
        <v>43669</v>
      </c>
      <c r="M1570" s="23">
        <v>0.50074074074074004</v>
      </c>
      <c r="N1570" s="24">
        <v>16</v>
      </c>
      <c r="O1570" s="21" t="s">
        <v>65</v>
      </c>
      <c r="P1570" s="46">
        <f>TotalFix[[#This Row],[Confirmed activ. 3 (ILE03)]]/60</f>
        <v>0.26666666666666666</v>
      </c>
      <c r="Q1570" s="24">
        <v>20</v>
      </c>
      <c r="R1570" s="21" t="s">
        <v>66</v>
      </c>
      <c r="S1570" s="21" t="s">
        <v>67</v>
      </c>
    </row>
    <row r="1571" spans="1:19" s="21" customFormat="1" x14ac:dyDescent="0.35">
      <c r="A1571" s="26">
        <v>1540813</v>
      </c>
      <c r="B1571" s="53">
        <v>411581</v>
      </c>
      <c r="C1571" s="26">
        <f>VLOOKUP(TotalFix[[#This Row],[Order]],'Total Fix by SS'!B:C,2,0)</f>
        <v>225</v>
      </c>
      <c r="D1571" s="21" t="s">
        <v>59</v>
      </c>
      <c r="E1571" s="21" t="s">
        <v>68</v>
      </c>
      <c r="F1571" s="21" t="s">
        <v>69</v>
      </c>
      <c r="G1571" s="21" t="s">
        <v>62</v>
      </c>
      <c r="H1571" s="21" t="s">
        <v>70</v>
      </c>
      <c r="I1571" s="21" t="s">
        <v>71</v>
      </c>
      <c r="J1571" s="22">
        <v>43669</v>
      </c>
      <c r="K1571" s="23">
        <v>0.52376157407406998</v>
      </c>
      <c r="L1571" s="22">
        <v>43669</v>
      </c>
      <c r="M1571" s="23">
        <v>0.52376157407406998</v>
      </c>
      <c r="N1571" s="24">
        <v>30</v>
      </c>
      <c r="O1571" s="21" t="s">
        <v>66</v>
      </c>
      <c r="P1571" s="46">
        <f>TotalFix[[#This Row],[Confirmed activ. 3 (ILE03)]]</f>
        <v>30</v>
      </c>
      <c r="Q1571" s="24">
        <v>30</v>
      </c>
      <c r="R1571" s="21" t="s">
        <v>66</v>
      </c>
      <c r="S1571" s="21" t="s">
        <v>72</v>
      </c>
    </row>
    <row r="1572" spans="1:19" s="21" customFormat="1" x14ac:dyDescent="0.35">
      <c r="A1572" s="26">
        <v>1540813</v>
      </c>
      <c r="B1572" s="53">
        <v>411581</v>
      </c>
      <c r="C1572" s="26">
        <f>VLOOKUP(TotalFix[[#This Row],[Order]],'Total Fix by SS'!B:C,2,0)</f>
        <v>225</v>
      </c>
      <c r="D1572" s="21" t="s">
        <v>59</v>
      </c>
      <c r="E1572" s="21" t="s">
        <v>73</v>
      </c>
      <c r="F1572" s="21" t="s">
        <v>61</v>
      </c>
      <c r="G1572" s="21" t="s">
        <v>62</v>
      </c>
      <c r="H1572" s="21" t="s">
        <v>63</v>
      </c>
      <c r="I1572" s="21" t="s">
        <v>74</v>
      </c>
      <c r="J1572" s="22">
        <v>43670</v>
      </c>
      <c r="K1572" s="23">
        <v>0.32090277777777998</v>
      </c>
      <c r="L1572" s="22">
        <v>43670</v>
      </c>
      <c r="M1572" s="23">
        <v>0.66261574074074003</v>
      </c>
      <c r="N1572" s="25">
        <v>11.656000000000001</v>
      </c>
      <c r="O1572" s="21" t="s">
        <v>77</v>
      </c>
      <c r="P1572" s="46">
        <f>TotalFix[[#This Row],[Confirmed activ. 3 (ILE03)]]*60</f>
        <v>699.36</v>
      </c>
      <c r="Q1572" s="24">
        <v>200</v>
      </c>
      <c r="R1572" s="21" t="s">
        <v>66</v>
      </c>
      <c r="S1572" s="21" t="s">
        <v>67</v>
      </c>
    </row>
    <row r="1573" spans="1:19" s="21" customFormat="1" x14ac:dyDescent="0.35">
      <c r="A1573" s="26">
        <v>1540813</v>
      </c>
      <c r="B1573" s="53">
        <v>411581</v>
      </c>
      <c r="C1573" s="26">
        <f>VLOOKUP(TotalFix[[#This Row],[Order]],'Total Fix by SS'!B:C,2,0)</f>
        <v>225</v>
      </c>
      <c r="D1573" s="21" t="s">
        <v>59</v>
      </c>
      <c r="E1573" s="21" t="s">
        <v>75</v>
      </c>
      <c r="F1573" s="21" t="s">
        <v>61</v>
      </c>
      <c r="G1573" s="21" t="s">
        <v>62</v>
      </c>
      <c r="H1573" s="21" t="s">
        <v>63</v>
      </c>
      <c r="I1573" s="21" t="s">
        <v>76</v>
      </c>
      <c r="J1573" s="22">
        <v>43671</v>
      </c>
      <c r="K1573" s="23">
        <v>0.35401620370370002</v>
      </c>
      <c r="L1573" s="22">
        <v>43678</v>
      </c>
      <c r="M1573" s="23">
        <v>0.47888888888888997</v>
      </c>
      <c r="N1573" s="25">
        <v>25.558</v>
      </c>
      <c r="O1573" s="21" t="s">
        <v>77</v>
      </c>
      <c r="P1573" s="46">
        <f>TotalFix[[#This Row],[Confirmed activ. 3 (ILE03)]]*60</f>
        <v>1533.48</v>
      </c>
      <c r="Q1573" s="24">
        <v>500</v>
      </c>
      <c r="R1573" s="21" t="s">
        <v>66</v>
      </c>
      <c r="S1573" s="21" t="s">
        <v>67</v>
      </c>
    </row>
    <row r="1574" spans="1:19" s="21" customFormat="1" x14ac:dyDescent="0.35">
      <c r="A1574" s="26">
        <v>1540813</v>
      </c>
      <c r="B1574" s="53">
        <v>411581</v>
      </c>
      <c r="C1574" s="26">
        <f>VLOOKUP(TotalFix[[#This Row],[Order]],'Total Fix by SS'!B:C,2,0)</f>
        <v>225</v>
      </c>
      <c r="D1574" s="21" t="s">
        <v>59</v>
      </c>
      <c r="E1574" s="21" t="s">
        <v>78</v>
      </c>
      <c r="F1574" s="21" t="s">
        <v>69</v>
      </c>
      <c r="G1574" s="21" t="s">
        <v>62</v>
      </c>
      <c r="H1574" s="21" t="s">
        <v>70</v>
      </c>
      <c r="I1574" s="21" t="s">
        <v>79</v>
      </c>
      <c r="J1574" s="22">
        <v>43678</v>
      </c>
      <c r="K1574" s="23">
        <v>0.61787037037036996</v>
      </c>
      <c r="L1574" s="22">
        <v>43678</v>
      </c>
      <c r="M1574" s="23">
        <v>0.61787037037036996</v>
      </c>
      <c r="N1574" s="24">
        <v>20</v>
      </c>
      <c r="O1574" s="21" t="s">
        <v>66</v>
      </c>
      <c r="P1574" s="46">
        <f>TotalFix[[#This Row],[Confirmed activ. 3 (ILE03)]]</f>
        <v>20</v>
      </c>
      <c r="Q1574" s="24">
        <v>20</v>
      </c>
      <c r="R1574" s="21" t="s">
        <v>66</v>
      </c>
      <c r="S1574" s="21" t="s">
        <v>72</v>
      </c>
    </row>
    <row r="1575" spans="1:19" s="21" customFormat="1" x14ac:dyDescent="0.35">
      <c r="A1575" s="26">
        <v>1540813</v>
      </c>
      <c r="B1575" s="53">
        <v>411581</v>
      </c>
      <c r="C1575" s="26">
        <f>VLOOKUP(TotalFix[[#This Row],[Order]],'Total Fix by SS'!B:C,2,0)</f>
        <v>225</v>
      </c>
      <c r="D1575" s="21" t="s">
        <v>59</v>
      </c>
      <c r="E1575" s="21" t="s">
        <v>80</v>
      </c>
      <c r="F1575" s="21" t="s">
        <v>69</v>
      </c>
      <c r="G1575" s="21" t="s">
        <v>62</v>
      </c>
      <c r="H1575" s="21" t="s">
        <v>70</v>
      </c>
      <c r="I1575" s="21" t="s">
        <v>81</v>
      </c>
      <c r="J1575" s="22">
        <v>43678</v>
      </c>
      <c r="K1575" s="23">
        <v>0.61824074074073998</v>
      </c>
      <c r="L1575" s="22">
        <v>43678</v>
      </c>
      <c r="M1575" s="23">
        <v>0.61824074074073998</v>
      </c>
      <c r="N1575" s="24">
        <v>20</v>
      </c>
      <c r="O1575" s="21" t="s">
        <v>66</v>
      </c>
      <c r="P1575" s="46">
        <f>TotalFix[[#This Row],[Confirmed activ. 3 (ILE03)]]</f>
        <v>20</v>
      </c>
      <c r="Q1575" s="24">
        <v>20</v>
      </c>
      <c r="R1575" s="21" t="s">
        <v>66</v>
      </c>
      <c r="S1575" s="21" t="s">
        <v>72</v>
      </c>
    </row>
    <row r="1576" spans="1:19" s="21" customFormat="1" x14ac:dyDescent="0.35">
      <c r="A1576" s="26">
        <v>1540813</v>
      </c>
      <c r="B1576" s="53">
        <v>411581</v>
      </c>
      <c r="C1576" s="26">
        <f>VLOOKUP(TotalFix[[#This Row],[Order]],'Total Fix by SS'!B:C,2,0)</f>
        <v>225</v>
      </c>
      <c r="D1576" s="21" t="s">
        <v>59</v>
      </c>
      <c r="E1576" s="21" t="s">
        <v>82</v>
      </c>
      <c r="F1576" s="21" t="s">
        <v>83</v>
      </c>
      <c r="G1576" s="21" t="s">
        <v>62</v>
      </c>
      <c r="H1576" s="21" t="s">
        <v>84</v>
      </c>
      <c r="I1576" s="21" t="s">
        <v>84</v>
      </c>
      <c r="J1576" s="22">
        <v>43678</v>
      </c>
      <c r="K1576" s="23">
        <v>0.63938657407406996</v>
      </c>
      <c r="L1576" s="22">
        <v>43681</v>
      </c>
      <c r="M1576" s="23">
        <v>0.49974537037036998</v>
      </c>
      <c r="N1576" s="25">
        <v>6.3639999999999999</v>
      </c>
      <c r="O1576" s="21" t="s">
        <v>77</v>
      </c>
      <c r="P1576" s="46">
        <f>TotalFix[[#This Row],[Confirmed activ. 3 (ILE03)]]*60</f>
        <v>381.84</v>
      </c>
      <c r="Q1576" s="24">
        <v>450</v>
      </c>
      <c r="R1576" s="21" t="s">
        <v>66</v>
      </c>
      <c r="S1576" s="21" t="s">
        <v>67</v>
      </c>
    </row>
    <row r="1577" spans="1:19" s="21" customFormat="1" x14ac:dyDescent="0.35">
      <c r="A1577" s="26">
        <v>1540813</v>
      </c>
      <c r="B1577" s="53">
        <v>411581</v>
      </c>
      <c r="C1577" s="26">
        <f>VLOOKUP(TotalFix[[#This Row],[Order]],'Total Fix by SS'!B:C,2,0)</f>
        <v>225</v>
      </c>
      <c r="D1577" s="21" t="s">
        <v>59</v>
      </c>
      <c r="E1577" s="21" t="s">
        <v>85</v>
      </c>
      <c r="F1577" s="21" t="s">
        <v>86</v>
      </c>
      <c r="G1577" s="21" t="s">
        <v>62</v>
      </c>
      <c r="H1577" s="21" t="s">
        <v>87</v>
      </c>
      <c r="I1577" s="21" t="s">
        <v>87</v>
      </c>
      <c r="J1577" s="22">
        <v>43685</v>
      </c>
      <c r="K1577" s="23">
        <v>0.38767361111110998</v>
      </c>
      <c r="L1577" s="22">
        <v>43685</v>
      </c>
      <c r="M1577" s="23">
        <v>0.38767361111110998</v>
      </c>
      <c r="N1577" s="24">
        <v>20</v>
      </c>
      <c r="O1577" s="21" t="s">
        <v>66</v>
      </c>
      <c r="P1577" s="46">
        <f>TotalFix[[#This Row],[Confirmed activ. 3 (ILE03)]]</f>
        <v>20</v>
      </c>
      <c r="Q1577" s="24">
        <v>20</v>
      </c>
      <c r="R1577" s="21" t="s">
        <v>66</v>
      </c>
      <c r="S1577" s="21" t="s">
        <v>72</v>
      </c>
    </row>
    <row r="1578" spans="1:19" s="21" customFormat="1" x14ac:dyDescent="0.35">
      <c r="A1578" s="26">
        <v>1540813</v>
      </c>
      <c r="B1578" s="53">
        <v>411581</v>
      </c>
      <c r="C1578" s="26">
        <f>VLOOKUP(TotalFix[[#This Row],[Order]],'Total Fix by SS'!B:C,2,0)</f>
        <v>225</v>
      </c>
      <c r="D1578" s="21" t="s">
        <v>59</v>
      </c>
      <c r="E1578" s="21" t="s">
        <v>95</v>
      </c>
      <c r="F1578" s="21" t="s">
        <v>61</v>
      </c>
      <c r="G1578" s="21" t="s">
        <v>62</v>
      </c>
      <c r="H1578" s="21" t="s">
        <v>63</v>
      </c>
      <c r="I1578" s="21" t="s">
        <v>96</v>
      </c>
      <c r="J1578" s="22">
        <v>43685</v>
      </c>
      <c r="K1578" s="23">
        <v>0.39920138888889001</v>
      </c>
      <c r="L1578" s="22">
        <v>43685</v>
      </c>
      <c r="M1578" s="23">
        <v>0.47618055555555999</v>
      </c>
      <c r="N1578" s="25">
        <v>1.87</v>
      </c>
      <c r="O1578" s="21" t="s">
        <v>77</v>
      </c>
      <c r="P1578" s="46">
        <f>TotalFix[[#This Row],[Confirmed activ. 3 (ILE03)]]*60</f>
        <v>112.2</v>
      </c>
      <c r="Q1578" s="24">
        <v>40</v>
      </c>
      <c r="R1578" s="21" t="s">
        <v>66</v>
      </c>
      <c r="S1578" s="21" t="s">
        <v>67</v>
      </c>
    </row>
    <row r="1579" spans="1:19" s="21" customFormat="1" x14ac:dyDescent="0.35">
      <c r="A1579" s="26">
        <v>1540813</v>
      </c>
      <c r="B1579" s="53">
        <v>411581</v>
      </c>
      <c r="C1579" s="26">
        <f>VLOOKUP(TotalFix[[#This Row],[Order]],'Total Fix by SS'!B:C,2,0)</f>
        <v>225</v>
      </c>
      <c r="D1579" s="21" t="s">
        <v>59</v>
      </c>
      <c r="E1579" s="21" t="s">
        <v>97</v>
      </c>
      <c r="F1579" s="21" t="s">
        <v>69</v>
      </c>
      <c r="G1579" s="21" t="s">
        <v>62</v>
      </c>
      <c r="H1579" s="21" t="s">
        <v>70</v>
      </c>
      <c r="I1579" s="21" t="s">
        <v>98</v>
      </c>
      <c r="J1579" s="22">
        <v>43685</v>
      </c>
      <c r="K1579" s="23">
        <v>0.44704861111110999</v>
      </c>
      <c r="L1579" s="22">
        <v>43685</v>
      </c>
      <c r="M1579" s="23">
        <v>0.44704861111110999</v>
      </c>
      <c r="N1579" s="24">
        <v>20</v>
      </c>
      <c r="O1579" s="21" t="s">
        <v>66</v>
      </c>
      <c r="P1579" s="46">
        <f>TotalFix[[#This Row],[Confirmed activ. 3 (ILE03)]]</f>
        <v>20</v>
      </c>
      <c r="Q1579" s="24">
        <v>20</v>
      </c>
      <c r="R1579" s="21" t="s">
        <v>66</v>
      </c>
      <c r="S1579" s="21" t="s">
        <v>72</v>
      </c>
    </row>
    <row r="1580" spans="1:19" s="21" customFormat="1" x14ac:dyDescent="0.35">
      <c r="A1580" s="26">
        <v>1540813</v>
      </c>
      <c r="B1580" s="53">
        <v>411581</v>
      </c>
      <c r="C1580" s="26">
        <f>VLOOKUP(TotalFix[[#This Row],[Order]],'Total Fix by SS'!B:C,2,0)</f>
        <v>225</v>
      </c>
      <c r="D1580" s="21" t="s">
        <v>59</v>
      </c>
      <c r="E1580" s="21" t="s">
        <v>99</v>
      </c>
      <c r="F1580" s="21" t="s">
        <v>69</v>
      </c>
      <c r="G1580" s="21" t="s">
        <v>62</v>
      </c>
      <c r="H1580" s="21" t="s">
        <v>70</v>
      </c>
      <c r="I1580" s="21" t="s">
        <v>100</v>
      </c>
      <c r="J1580" s="22">
        <v>43685</v>
      </c>
      <c r="K1580" s="23">
        <v>0.44717592592592997</v>
      </c>
      <c r="L1580" s="22">
        <v>43685</v>
      </c>
      <c r="M1580" s="23">
        <v>0.44717592592592997</v>
      </c>
      <c r="N1580" s="24">
        <v>50</v>
      </c>
      <c r="O1580" s="21" t="s">
        <v>66</v>
      </c>
      <c r="P1580" s="46">
        <f>TotalFix[[#This Row],[Confirmed activ. 3 (ILE03)]]</f>
        <v>50</v>
      </c>
      <c r="Q1580" s="24">
        <v>50</v>
      </c>
      <c r="R1580" s="21" t="s">
        <v>66</v>
      </c>
      <c r="S1580" s="21" t="s">
        <v>72</v>
      </c>
    </row>
    <row r="1581" spans="1:19" s="21" customFormat="1" x14ac:dyDescent="0.35">
      <c r="A1581" s="26">
        <v>1540813</v>
      </c>
      <c r="B1581" s="53">
        <v>411581</v>
      </c>
      <c r="C1581" s="26">
        <f>VLOOKUP(TotalFix[[#This Row],[Order]],'Total Fix by SS'!B:C,2,0)</f>
        <v>225</v>
      </c>
      <c r="D1581" s="21" t="s">
        <v>59</v>
      </c>
      <c r="E1581" s="21" t="s">
        <v>104</v>
      </c>
      <c r="F1581" s="21" t="s">
        <v>102</v>
      </c>
      <c r="G1581" s="21" t="s">
        <v>105</v>
      </c>
      <c r="H1581" s="21" t="s">
        <v>100</v>
      </c>
      <c r="I1581" s="21" t="s">
        <v>106</v>
      </c>
      <c r="J1581" s="22">
        <v>43690</v>
      </c>
      <c r="K1581" s="23">
        <v>0.50895833333332996</v>
      </c>
      <c r="L1581" s="22">
        <v>43690</v>
      </c>
      <c r="M1581" s="23">
        <v>0.50895833333332996</v>
      </c>
      <c r="N1581" s="24">
        <v>10</v>
      </c>
      <c r="O1581" s="21" t="s">
        <v>66</v>
      </c>
      <c r="P1581" s="46">
        <f>TotalFix[[#This Row],[Confirmed activ. 3 (ILE03)]]</f>
        <v>10</v>
      </c>
      <c r="Q1581" s="24">
        <v>10</v>
      </c>
      <c r="R1581" s="21" t="s">
        <v>66</v>
      </c>
      <c r="S1581" s="21" t="s">
        <v>72</v>
      </c>
    </row>
    <row r="1582" spans="1:19" s="21" customFormat="1" x14ac:dyDescent="0.35">
      <c r="A1582" s="26">
        <v>1540813</v>
      </c>
      <c r="B1582" s="53">
        <v>411581</v>
      </c>
      <c r="C1582" s="26">
        <f>VLOOKUP(TotalFix[[#This Row],[Order]],'Total Fix by SS'!B:C,2,0)</f>
        <v>225</v>
      </c>
      <c r="D1582" s="21" t="s">
        <v>107</v>
      </c>
      <c r="E1582" s="21" t="s">
        <v>60</v>
      </c>
      <c r="F1582" s="21" t="s">
        <v>61</v>
      </c>
      <c r="G1582" s="21" t="s">
        <v>90</v>
      </c>
      <c r="H1582" s="21" t="s">
        <v>63</v>
      </c>
      <c r="I1582" s="21" t="s">
        <v>108</v>
      </c>
      <c r="J1582" s="22">
        <v>43671</v>
      </c>
      <c r="K1582" s="23">
        <v>0.32087962962963001</v>
      </c>
      <c r="L1582" s="22">
        <v>43676</v>
      </c>
      <c r="M1582" s="23">
        <v>0.74825231481481003</v>
      </c>
      <c r="N1582" s="25">
        <v>30.803999999999998</v>
      </c>
      <c r="O1582" s="21" t="s">
        <v>77</v>
      </c>
      <c r="P1582" s="46">
        <f>TotalFix[[#This Row],[Confirmed activ. 3 (ILE03)]]*60</f>
        <v>1848.24</v>
      </c>
      <c r="Q1582" s="24">
        <v>1</v>
      </c>
      <c r="R1582" s="21" t="s">
        <v>66</v>
      </c>
      <c r="S1582" s="21" t="s">
        <v>67</v>
      </c>
    </row>
    <row r="1583" spans="1:19" s="21" customFormat="1" x14ac:dyDescent="0.35">
      <c r="A1583" s="26">
        <v>1540813</v>
      </c>
      <c r="B1583" s="53">
        <v>411581</v>
      </c>
      <c r="C1583" s="26">
        <f>VLOOKUP(TotalFix[[#This Row],[Order]],'Total Fix by SS'!B:C,2,0)</f>
        <v>225</v>
      </c>
      <c r="D1583" s="21" t="s">
        <v>109</v>
      </c>
      <c r="E1583" s="21" t="s">
        <v>82</v>
      </c>
      <c r="F1583" s="21" t="s">
        <v>83</v>
      </c>
      <c r="G1583" s="21" t="s">
        <v>90</v>
      </c>
      <c r="H1583" s="21" t="s">
        <v>84</v>
      </c>
      <c r="I1583" s="21" t="s">
        <v>110</v>
      </c>
      <c r="J1583" s="22"/>
      <c r="K1583" s="23">
        <v>0</v>
      </c>
      <c r="L1583" s="22"/>
      <c r="M1583" s="23">
        <v>0</v>
      </c>
      <c r="N1583" s="25">
        <v>0</v>
      </c>
      <c r="O1583" s="21" t="s">
        <v>93</v>
      </c>
      <c r="P1583" s="46"/>
      <c r="Q1583" s="24">
        <v>5</v>
      </c>
      <c r="R1583" s="21" t="s">
        <v>66</v>
      </c>
      <c r="S1583" s="21" t="s">
        <v>94</v>
      </c>
    </row>
    <row r="1584" spans="1:19" s="21" customFormat="1" x14ac:dyDescent="0.35">
      <c r="A1584" s="26">
        <v>1540813</v>
      </c>
      <c r="B1584" s="53">
        <v>411581</v>
      </c>
      <c r="C1584" s="26">
        <f>VLOOKUP(TotalFix[[#This Row],[Order]],'Total Fix by SS'!B:C,2,0)</f>
        <v>225</v>
      </c>
      <c r="D1584" s="21" t="s">
        <v>133</v>
      </c>
      <c r="E1584" s="21" t="s">
        <v>82</v>
      </c>
      <c r="F1584" s="21" t="s">
        <v>83</v>
      </c>
      <c r="G1584" s="21" t="s">
        <v>90</v>
      </c>
      <c r="H1584" s="21" t="s">
        <v>84</v>
      </c>
      <c r="I1584" s="21" t="s">
        <v>134</v>
      </c>
      <c r="J1584" s="22"/>
      <c r="K1584" s="23">
        <v>0</v>
      </c>
      <c r="L1584" s="22"/>
      <c r="M1584" s="23">
        <v>0</v>
      </c>
      <c r="N1584" s="25">
        <v>0</v>
      </c>
      <c r="O1584" s="21" t="s">
        <v>93</v>
      </c>
      <c r="P1584" s="46"/>
      <c r="Q1584" s="24">
        <v>5</v>
      </c>
      <c r="R1584" s="21" t="s">
        <v>66</v>
      </c>
      <c r="S1584" s="21" t="s">
        <v>94</v>
      </c>
    </row>
    <row r="1585" spans="1:19" s="21" customFormat="1" x14ac:dyDescent="0.35">
      <c r="A1585" s="26">
        <v>1540813</v>
      </c>
      <c r="B1585" s="53">
        <v>411581</v>
      </c>
      <c r="C1585" s="26">
        <f>VLOOKUP(TotalFix[[#This Row],[Order]],'Total Fix by SS'!B:C,2,0)</f>
        <v>225</v>
      </c>
      <c r="D1585" s="21" t="s">
        <v>135</v>
      </c>
      <c r="E1585" s="21" t="s">
        <v>82</v>
      </c>
      <c r="F1585" s="21" t="s">
        <v>83</v>
      </c>
      <c r="G1585" s="21" t="s">
        <v>90</v>
      </c>
      <c r="H1585" s="21" t="s">
        <v>84</v>
      </c>
      <c r="I1585" s="21" t="s">
        <v>136</v>
      </c>
      <c r="J1585" s="22"/>
      <c r="K1585" s="23">
        <v>0</v>
      </c>
      <c r="L1585" s="22"/>
      <c r="M1585" s="23">
        <v>0</v>
      </c>
      <c r="N1585" s="25">
        <v>0</v>
      </c>
      <c r="O1585" s="21" t="s">
        <v>93</v>
      </c>
      <c r="P1585" s="46"/>
      <c r="Q1585" s="24">
        <v>5</v>
      </c>
      <c r="R1585" s="21" t="s">
        <v>66</v>
      </c>
      <c r="S1585" s="21" t="s">
        <v>94</v>
      </c>
    </row>
    <row r="1586" spans="1:19" s="21" customFormat="1" x14ac:dyDescent="0.35">
      <c r="A1586" s="26">
        <v>1540813</v>
      </c>
      <c r="B1586" s="53">
        <v>411581</v>
      </c>
      <c r="C1586" s="26">
        <f>VLOOKUP(TotalFix[[#This Row],[Order]],'Total Fix by SS'!B:C,2,0)</f>
        <v>225</v>
      </c>
      <c r="D1586" s="21" t="s">
        <v>137</v>
      </c>
      <c r="E1586" s="21" t="s">
        <v>73</v>
      </c>
      <c r="F1586" s="21" t="s">
        <v>89</v>
      </c>
      <c r="G1586" s="21" t="s">
        <v>90</v>
      </c>
      <c r="H1586" s="21" t="s">
        <v>91</v>
      </c>
      <c r="I1586" s="21" t="s">
        <v>138</v>
      </c>
      <c r="J1586" s="22"/>
      <c r="K1586" s="23">
        <v>0</v>
      </c>
      <c r="L1586" s="22"/>
      <c r="M1586" s="23">
        <v>0</v>
      </c>
      <c r="N1586" s="25">
        <v>0</v>
      </c>
      <c r="O1586" s="21" t="s">
        <v>93</v>
      </c>
      <c r="P1586" s="46"/>
      <c r="Q1586" s="24">
        <v>5</v>
      </c>
      <c r="R1586" s="21" t="s">
        <v>66</v>
      </c>
      <c r="S1586" s="21" t="s">
        <v>94</v>
      </c>
    </row>
    <row r="1587" spans="1:19" s="21" customFormat="1" x14ac:dyDescent="0.35">
      <c r="A1587" s="26">
        <v>1541379</v>
      </c>
      <c r="B1587" s="53">
        <v>411581</v>
      </c>
      <c r="C1587" s="26">
        <f>VLOOKUP(TotalFix[[#This Row],[Order]],'Total Fix by SS'!B:C,2,0)</f>
        <v>227</v>
      </c>
      <c r="D1587" s="21" t="s">
        <v>59</v>
      </c>
      <c r="E1587" s="21" t="s">
        <v>60</v>
      </c>
      <c r="F1587" s="21" t="s">
        <v>61</v>
      </c>
      <c r="G1587" s="21" t="s">
        <v>62</v>
      </c>
      <c r="H1587" s="21" t="s">
        <v>63</v>
      </c>
      <c r="I1587" s="21" t="s">
        <v>64</v>
      </c>
      <c r="J1587" s="22">
        <v>43676</v>
      </c>
      <c r="K1587" s="23">
        <v>0.34048611111110999</v>
      </c>
      <c r="L1587" s="22">
        <v>43676</v>
      </c>
      <c r="M1587" s="23">
        <v>0.34996527777778003</v>
      </c>
      <c r="N1587" s="25">
        <v>4.55</v>
      </c>
      <c r="O1587" s="21" t="s">
        <v>66</v>
      </c>
      <c r="P1587" s="46">
        <f>TotalFix[[#This Row],[Confirmed activ. 3 (ILE03)]]</f>
        <v>4.55</v>
      </c>
      <c r="Q1587" s="24">
        <v>20</v>
      </c>
      <c r="R1587" s="21" t="s">
        <v>66</v>
      </c>
      <c r="S1587" s="21" t="s">
        <v>67</v>
      </c>
    </row>
    <row r="1588" spans="1:19" s="21" customFormat="1" x14ac:dyDescent="0.35">
      <c r="A1588" s="26">
        <v>1541379</v>
      </c>
      <c r="B1588" s="53">
        <v>411581</v>
      </c>
      <c r="C1588" s="26">
        <f>VLOOKUP(TotalFix[[#This Row],[Order]],'Total Fix by SS'!B:C,2,0)</f>
        <v>227</v>
      </c>
      <c r="D1588" s="21" t="s">
        <v>59</v>
      </c>
      <c r="E1588" s="21" t="s">
        <v>68</v>
      </c>
      <c r="F1588" s="21" t="s">
        <v>69</v>
      </c>
      <c r="G1588" s="21" t="s">
        <v>62</v>
      </c>
      <c r="H1588" s="21" t="s">
        <v>70</v>
      </c>
      <c r="I1588" s="21" t="s">
        <v>71</v>
      </c>
      <c r="J1588" s="22">
        <v>43676</v>
      </c>
      <c r="K1588" s="23">
        <v>0.50493055555555999</v>
      </c>
      <c r="L1588" s="22">
        <v>43676</v>
      </c>
      <c r="M1588" s="23">
        <v>0.50493055555555999</v>
      </c>
      <c r="N1588" s="24">
        <v>30</v>
      </c>
      <c r="O1588" s="21" t="s">
        <v>66</v>
      </c>
      <c r="P1588" s="46">
        <f>TotalFix[[#This Row],[Confirmed activ. 3 (ILE03)]]</f>
        <v>30</v>
      </c>
      <c r="Q1588" s="24">
        <v>30</v>
      </c>
      <c r="R1588" s="21" t="s">
        <v>66</v>
      </c>
      <c r="S1588" s="21" t="s">
        <v>72</v>
      </c>
    </row>
    <row r="1589" spans="1:19" s="21" customFormat="1" x14ac:dyDescent="0.35">
      <c r="A1589" s="26">
        <v>1541379</v>
      </c>
      <c r="B1589" s="53">
        <v>411581</v>
      </c>
      <c r="C1589" s="26">
        <f>VLOOKUP(TotalFix[[#This Row],[Order]],'Total Fix by SS'!B:C,2,0)</f>
        <v>227</v>
      </c>
      <c r="D1589" s="21" t="s">
        <v>59</v>
      </c>
      <c r="E1589" s="21" t="s">
        <v>73</v>
      </c>
      <c r="F1589" s="21" t="s">
        <v>61</v>
      </c>
      <c r="G1589" s="21" t="s">
        <v>62</v>
      </c>
      <c r="H1589" s="21" t="s">
        <v>63</v>
      </c>
      <c r="I1589" s="21" t="s">
        <v>74</v>
      </c>
      <c r="J1589" s="22">
        <v>43677</v>
      </c>
      <c r="K1589" s="23">
        <v>0.32711805555556001</v>
      </c>
      <c r="L1589" s="22">
        <v>43677</v>
      </c>
      <c r="M1589" s="23">
        <v>0.50159722222222003</v>
      </c>
      <c r="N1589" s="25">
        <v>4.1879999999999997</v>
      </c>
      <c r="O1589" s="21" t="s">
        <v>77</v>
      </c>
      <c r="P1589" s="46">
        <f>TotalFix[[#This Row],[Confirmed activ. 3 (ILE03)]]*60</f>
        <v>251.27999999999997</v>
      </c>
      <c r="Q1589" s="24">
        <v>200</v>
      </c>
      <c r="R1589" s="21" t="s">
        <v>66</v>
      </c>
      <c r="S1589" s="21" t="s">
        <v>67</v>
      </c>
    </row>
    <row r="1590" spans="1:19" s="21" customFormat="1" x14ac:dyDescent="0.35">
      <c r="A1590" s="26">
        <v>1541379</v>
      </c>
      <c r="B1590" s="53">
        <v>411581</v>
      </c>
      <c r="C1590" s="26">
        <f>VLOOKUP(TotalFix[[#This Row],[Order]],'Total Fix by SS'!B:C,2,0)</f>
        <v>227</v>
      </c>
      <c r="D1590" s="21" t="s">
        <v>59</v>
      </c>
      <c r="E1590" s="21" t="s">
        <v>75</v>
      </c>
      <c r="F1590" s="21" t="s">
        <v>61</v>
      </c>
      <c r="G1590" s="21" t="s">
        <v>62</v>
      </c>
      <c r="H1590" s="21" t="s">
        <v>63</v>
      </c>
      <c r="I1590" s="21" t="s">
        <v>76</v>
      </c>
      <c r="J1590" s="22">
        <v>43684</v>
      </c>
      <c r="K1590" s="23">
        <v>0.53480324074074004</v>
      </c>
      <c r="L1590" s="22">
        <v>43685</v>
      </c>
      <c r="M1590" s="23">
        <v>0.47315972222222002</v>
      </c>
      <c r="N1590" s="25">
        <v>6.5289999999999999</v>
      </c>
      <c r="O1590" s="21" t="s">
        <v>77</v>
      </c>
      <c r="P1590" s="46">
        <f>TotalFix[[#This Row],[Confirmed activ. 3 (ILE03)]]*60</f>
        <v>391.74</v>
      </c>
      <c r="Q1590" s="24">
        <v>500</v>
      </c>
      <c r="R1590" s="21" t="s">
        <v>66</v>
      </c>
      <c r="S1590" s="21" t="s">
        <v>67</v>
      </c>
    </row>
    <row r="1591" spans="1:19" s="21" customFormat="1" x14ac:dyDescent="0.35">
      <c r="A1591" s="26">
        <v>1541379</v>
      </c>
      <c r="B1591" s="53">
        <v>411581</v>
      </c>
      <c r="C1591" s="26">
        <f>VLOOKUP(TotalFix[[#This Row],[Order]],'Total Fix by SS'!B:C,2,0)</f>
        <v>227</v>
      </c>
      <c r="D1591" s="21" t="s">
        <v>59</v>
      </c>
      <c r="E1591" s="21" t="s">
        <v>78</v>
      </c>
      <c r="F1591" s="21" t="s">
        <v>69</v>
      </c>
      <c r="G1591" s="21" t="s">
        <v>62</v>
      </c>
      <c r="H1591" s="21" t="s">
        <v>70</v>
      </c>
      <c r="I1591" s="21" t="s">
        <v>79</v>
      </c>
      <c r="J1591" s="22">
        <v>43685</v>
      </c>
      <c r="K1591" s="23">
        <v>0.65479166666666999</v>
      </c>
      <c r="L1591" s="22">
        <v>43685</v>
      </c>
      <c r="M1591" s="23">
        <v>0.65479166666666999</v>
      </c>
      <c r="N1591" s="24">
        <v>20</v>
      </c>
      <c r="O1591" s="21" t="s">
        <v>66</v>
      </c>
      <c r="P1591" s="46">
        <f>TotalFix[[#This Row],[Confirmed activ. 3 (ILE03)]]</f>
        <v>20</v>
      </c>
      <c r="Q1591" s="24">
        <v>20</v>
      </c>
      <c r="R1591" s="21" t="s">
        <v>66</v>
      </c>
      <c r="S1591" s="21" t="s">
        <v>72</v>
      </c>
    </row>
    <row r="1592" spans="1:19" s="21" customFormat="1" x14ac:dyDescent="0.35">
      <c r="A1592" s="26">
        <v>1541379</v>
      </c>
      <c r="B1592" s="53">
        <v>411581</v>
      </c>
      <c r="C1592" s="26">
        <f>VLOOKUP(TotalFix[[#This Row],[Order]],'Total Fix by SS'!B:C,2,0)</f>
        <v>227</v>
      </c>
      <c r="D1592" s="21" t="s">
        <v>59</v>
      </c>
      <c r="E1592" s="21" t="s">
        <v>80</v>
      </c>
      <c r="F1592" s="21" t="s">
        <v>69</v>
      </c>
      <c r="G1592" s="21" t="s">
        <v>62</v>
      </c>
      <c r="H1592" s="21" t="s">
        <v>70</v>
      </c>
      <c r="I1592" s="21" t="s">
        <v>81</v>
      </c>
      <c r="J1592" s="22">
        <v>43685</v>
      </c>
      <c r="K1592" s="23">
        <v>0.65503472222222003</v>
      </c>
      <c r="L1592" s="22">
        <v>43685</v>
      </c>
      <c r="M1592" s="23">
        <v>0.65503472222222003</v>
      </c>
      <c r="N1592" s="24">
        <v>20</v>
      </c>
      <c r="O1592" s="21" t="s">
        <v>66</v>
      </c>
      <c r="P1592" s="46">
        <f>TotalFix[[#This Row],[Confirmed activ. 3 (ILE03)]]</f>
        <v>20</v>
      </c>
      <c r="Q1592" s="24">
        <v>20</v>
      </c>
      <c r="R1592" s="21" t="s">
        <v>66</v>
      </c>
      <c r="S1592" s="21" t="s">
        <v>72</v>
      </c>
    </row>
    <row r="1593" spans="1:19" s="21" customFormat="1" x14ac:dyDescent="0.35">
      <c r="A1593" s="26">
        <v>1541379</v>
      </c>
      <c r="B1593" s="53">
        <v>411581</v>
      </c>
      <c r="C1593" s="26">
        <f>VLOOKUP(TotalFix[[#This Row],[Order]],'Total Fix by SS'!B:C,2,0)</f>
        <v>227</v>
      </c>
      <c r="D1593" s="21" t="s">
        <v>59</v>
      </c>
      <c r="E1593" s="21" t="s">
        <v>82</v>
      </c>
      <c r="F1593" s="21" t="s">
        <v>83</v>
      </c>
      <c r="G1593" s="21" t="s">
        <v>62</v>
      </c>
      <c r="H1593" s="21" t="s">
        <v>84</v>
      </c>
      <c r="I1593" s="21" t="s">
        <v>84</v>
      </c>
      <c r="J1593" s="22">
        <v>43685</v>
      </c>
      <c r="K1593" s="23">
        <v>0.72311342592592998</v>
      </c>
      <c r="L1593" s="22">
        <v>43691</v>
      </c>
      <c r="M1593" s="23">
        <v>0.61704861111110998</v>
      </c>
      <c r="N1593" s="25">
        <v>8.4779999999999998</v>
      </c>
      <c r="O1593" s="21" t="s">
        <v>77</v>
      </c>
      <c r="P1593" s="46">
        <f>TotalFix[[#This Row],[Confirmed activ. 3 (ILE03)]]*60</f>
        <v>508.68</v>
      </c>
      <c r="Q1593" s="24">
        <v>450</v>
      </c>
      <c r="R1593" s="21" t="s">
        <v>66</v>
      </c>
      <c r="S1593" s="21" t="s">
        <v>67</v>
      </c>
    </row>
    <row r="1594" spans="1:19" s="21" customFormat="1" x14ac:dyDescent="0.35">
      <c r="A1594" s="26">
        <v>1541379</v>
      </c>
      <c r="B1594" s="53">
        <v>411581</v>
      </c>
      <c r="C1594" s="26">
        <f>VLOOKUP(TotalFix[[#This Row],[Order]],'Total Fix by SS'!B:C,2,0)</f>
        <v>227</v>
      </c>
      <c r="D1594" s="21" t="s">
        <v>59</v>
      </c>
      <c r="E1594" s="21" t="s">
        <v>85</v>
      </c>
      <c r="F1594" s="21" t="s">
        <v>86</v>
      </c>
      <c r="G1594" s="21" t="s">
        <v>62</v>
      </c>
      <c r="H1594" s="21" t="s">
        <v>87</v>
      </c>
      <c r="I1594" s="21" t="s">
        <v>87</v>
      </c>
      <c r="J1594" s="22">
        <v>43692</v>
      </c>
      <c r="K1594" s="23">
        <v>0.33663194444444</v>
      </c>
      <c r="L1594" s="22">
        <v>43692</v>
      </c>
      <c r="M1594" s="23">
        <v>0.33663194444444</v>
      </c>
      <c r="N1594" s="24">
        <v>20</v>
      </c>
      <c r="O1594" s="21" t="s">
        <v>66</v>
      </c>
      <c r="P1594" s="46">
        <f>TotalFix[[#This Row],[Confirmed activ. 3 (ILE03)]]</f>
        <v>20</v>
      </c>
      <c r="Q1594" s="24">
        <v>20</v>
      </c>
      <c r="R1594" s="21" t="s">
        <v>66</v>
      </c>
      <c r="S1594" s="21" t="s">
        <v>72</v>
      </c>
    </row>
    <row r="1595" spans="1:19" s="21" customFormat="1" x14ac:dyDescent="0.35">
      <c r="A1595" s="26">
        <v>1541379</v>
      </c>
      <c r="B1595" s="53">
        <v>411581</v>
      </c>
      <c r="C1595" s="26">
        <f>VLOOKUP(TotalFix[[#This Row],[Order]],'Total Fix by SS'!B:C,2,0)</f>
        <v>227</v>
      </c>
      <c r="D1595" s="21" t="s">
        <v>59</v>
      </c>
      <c r="E1595" s="21" t="s">
        <v>88</v>
      </c>
      <c r="F1595" s="21" t="s">
        <v>89</v>
      </c>
      <c r="G1595" s="21" t="s">
        <v>90</v>
      </c>
      <c r="H1595" s="21" t="s">
        <v>91</v>
      </c>
      <c r="I1595" s="21" t="s">
        <v>92</v>
      </c>
      <c r="J1595" s="22"/>
      <c r="K1595" s="23">
        <v>0</v>
      </c>
      <c r="L1595" s="22"/>
      <c r="M1595" s="23">
        <v>0</v>
      </c>
      <c r="N1595" s="25">
        <v>0</v>
      </c>
      <c r="O1595" s="21" t="s">
        <v>93</v>
      </c>
      <c r="P1595" s="46"/>
      <c r="Q1595" s="24">
        <v>0</v>
      </c>
      <c r="R1595" s="21" t="s">
        <v>66</v>
      </c>
      <c r="S1595" s="21" t="s">
        <v>94</v>
      </c>
    </row>
    <row r="1596" spans="1:19" s="21" customFormat="1" x14ac:dyDescent="0.35">
      <c r="A1596" s="26">
        <v>1541379</v>
      </c>
      <c r="B1596" s="53">
        <v>411581</v>
      </c>
      <c r="C1596" s="26">
        <f>VLOOKUP(TotalFix[[#This Row],[Order]],'Total Fix by SS'!B:C,2,0)</f>
        <v>227</v>
      </c>
      <c r="D1596" s="21" t="s">
        <v>59</v>
      </c>
      <c r="E1596" s="21" t="s">
        <v>95</v>
      </c>
      <c r="F1596" s="21" t="s">
        <v>61</v>
      </c>
      <c r="G1596" s="21" t="s">
        <v>62</v>
      </c>
      <c r="H1596" s="21" t="s">
        <v>63</v>
      </c>
      <c r="I1596" s="21" t="s">
        <v>96</v>
      </c>
      <c r="J1596" s="22">
        <v>43695</v>
      </c>
      <c r="K1596" s="23">
        <v>0.52649305555556003</v>
      </c>
      <c r="L1596" s="22">
        <v>43695</v>
      </c>
      <c r="M1596" s="23">
        <v>0.55923611111111005</v>
      </c>
      <c r="N1596" s="25">
        <v>47.15</v>
      </c>
      <c r="O1596" s="21" t="s">
        <v>66</v>
      </c>
      <c r="P1596" s="46">
        <f>TotalFix[[#This Row],[Confirmed activ. 3 (ILE03)]]</f>
        <v>47.15</v>
      </c>
      <c r="Q1596" s="24">
        <v>40</v>
      </c>
      <c r="R1596" s="21" t="s">
        <v>66</v>
      </c>
      <c r="S1596" s="21" t="s">
        <v>67</v>
      </c>
    </row>
    <row r="1597" spans="1:19" s="21" customFormat="1" x14ac:dyDescent="0.35">
      <c r="A1597" s="26">
        <v>1541379</v>
      </c>
      <c r="B1597" s="53">
        <v>411581</v>
      </c>
      <c r="C1597" s="26">
        <f>VLOOKUP(TotalFix[[#This Row],[Order]],'Total Fix by SS'!B:C,2,0)</f>
        <v>227</v>
      </c>
      <c r="D1597" s="21" t="s">
        <v>59</v>
      </c>
      <c r="E1597" s="21" t="s">
        <v>97</v>
      </c>
      <c r="F1597" s="21" t="s">
        <v>69</v>
      </c>
      <c r="G1597" s="21" t="s">
        <v>62</v>
      </c>
      <c r="H1597" s="21" t="s">
        <v>70</v>
      </c>
      <c r="I1597" s="21" t="s">
        <v>98</v>
      </c>
      <c r="J1597" s="22">
        <v>43697</v>
      </c>
      <c r="K1597" s="23">
        <v>0.68306712962963001</v>
      </c>
      <c r="L1597" s="22">
        <v>43697</v>
      </c>
      <c r="M1597" s="23">
        <v>0.68306712962963001</v>
      </c>
      <c r="N1597" s="24">
        <v>20</v>
      </c>
      <c r="O1597" s="21" t="s">
        <v>66</v>
      </c>
      <c r="P1597" s="46">
        <f>TotalFix[[#This Row],[Confirmed activ. 3 (ILE03)]]</f>
        <v>20</v>
      </c>
      <c r="Q1597" s="24">
        <v>20</v>
      </c>
      <c r="R1597" s="21" t="s">
        <v>66</v>
      </c>
      <c r="S1597" s="21" t="s">
        <v>72</v>
      </c>
    </row>
    <row r="1598" spans="1:19" s="21" customFormat="1" x14ac:dyDescent="0.35">
      <c r="A1598" s="26">
        <v>1541379</v>
      </c>
      <c r="B1598" s="53">
        <v>411581</v>
      </c>
      <c r="C1598" s="26">
        <f>VLOOKUP(TotalFix[[#This Row],[Order]],'Total Fix by SS'!B:C,2,0)</f>
        <v>227</v>
      </c>
      <c r="D1598" s="21" t="s">
        <v>59</v>
      </c>
      <c r="E1598" s="21" t="s">
        <v>99</v>
      </c>
      <c r="F1598" s="21" t="s">
        <v>69</v>
      </c>
      <c r="G1598" s="21" t="s">
        <v>62</v>
      </c>
      <c r="H1598" s="21" t="s">
        <v>70</v>
      </c>
      <c r="I1598" s="21" t="s">
        <v>100</v>
      </c>
      <c r="J1598" s="22">
        <v>43697</v>
      </c>
      <c r="K1598" s="23">
        <v>0.68319444444444</v>
      </c>
      <c r="L1598" s="22">
        <v>43697</v>
      </c>
      <c r="M1598" s="23">
        <v>0.68319444444444</v>
      </c>
      <c r="N1598" s="24">
        <v>50</v>
      </c>
      <c r="O1598" s="21" t="s">
        <v>66</v>
      </c>
      <c r="P1598" s="46">
        <f>TotalFix[[#This Row],[Confirmed activ. 3 (ILE03)]]</f>
        <v>50</v>
      </c>
      <c r="Q1598" s="24">
        <v>50</v>
      </c>
      <c r="R1598" s="21" t="s">
        <v>66</v>
      </c>
      <c r="S1598" s="21" t="s">
        <v>72</v>
      </c>
    </row>
    <row r="1599" spans="1:19" s="21" customFormat="1" x14ac:dyDescent="0.35">
      <c r="A1599" s="26">
        <v>1541379</v>
      </c>
      <c r="B1599" s="53">
        <v>411581</v>
      </c>
      <c r="C1599" s="26">
        <f>VLOOKUP(TotalFix[[#This Row],[Order]],'Total Fix by SS'!B:C,2,0)</f>
        <v>227</v>
      </c>
      <c r="D1599" s="21" t="s">
        <v>59</v>
      </c>
      <c r="E1599" s="21" t="s">
        <v>101</v>
      </c>
      <c r="F1599" s="21" t="s">
        <v>102</v>
      </c>
      <c r="G1599" s="21" t="s">
        <v>62</v>
      </c>
      <c r="H1599" s="21" t="s">
        <v>100</v>
      </c>
      <c r="I1599" s="21" t="s">
        <v>103</v>
      </c>
      <c r="J1599" s="22">
        <v>43697</v>
      </c>
      <c r="K1599" s="23">
        <v>0.73642361111110999</v>
      </c>
      <c r="L1599" s="22">
        <v>43697</v>
      </c>
      <c r="M1599" s="23">
        <v>0.73642361111110999</v>
      </c>
      <c r="N1599" s="24">
        <v>10</v>
      </c>
      <c r="O1599" s="21" t="s">
        <v>66</v>
      </c>
      <c r="P1599" s="46">
        <f>TotalFix[[#This Row],[Confirmed activ. 3 (ILE03)]]</f>
        <v>10</v>
      </c>
      <c r="Q1599" s="24">
        <v>10</v>
      </c>
      <c r="R1599" s="21" t="s">
        <v>66</v>
      </c>
      <c r="S1599" s="21" t="s">
        <v>72</v>
      </c>
    </row>
    <row r="1600" spans="1:19" s="21" customFormat="1" x14ac:dyDescent="0.35">
      <c r="A1600" s="26">
        <v>1541379</v>
      </c>
      <c r="B1600" s="53">
        <v>411581</v>
      </c>
      <c r="C1600" s="26">
        <f>VLOOKUP(TotalFix[[#This Row],[Order]],'Total Fix by SS'!B:C,2,0)</f>
        <v>227</v>
      </c>
      <c r="D1600" s="21" t="s">
        <v>59</v>
      </c>
      <c r="E1600" s="21" t="s">
        <v>104</v>
      </c>
      <c r="F1600" s="21" t="s">
        <v>102</v>
      </c>
      <c r="G1600" s="21" t="s">
        <v>105</v>
      </c>
      <c r="H1600" s="21" t="s">
        <v>100</v>
      </c>
      <c r="I1600" s="21" t="s">
        <v>106</v>
      </c>
      <c r="J1600" s="22">
        <v>43697</v>
      </c>
      <c r="K1600" s="23">
        <v>0.74148148148147996</v>
      </c>
      <c r="L1600" s="22">
        <v>43697</v>
      </c>
      <c r="M1600" s="23">
        <v>0.74148148148147996</v>
      </c>
      <c r="N1600" s="24">
        <v>10</v>
      </c>
      <c r="O1600" s="21" t="s">
        <v>66</v>
      </c>
      <c r="P1600" s="46">
        <f>TotalFix[[#This Row],[Confirmed activ. 3 (ILE03)]]</f>
        <v>10</v>
      </c>
      <c r="Q1600" s="24">
        <v>10</v>
      </c>
      <c r="R1600" s="21" t="s">
        <v>66</v>
      </c>
      <c r="S1600" s="21" t="s">
        <v>72</v>
      </c>
    </row>
    <row r="1601" spans="1:19" s="21" customFormat="1" x14ac:dyDescent="0.35">
      <c r="A1601" s="26">
        <v>1541379</v>
      </c>
      <c r="B1601" s="53">
        <v>411581</v>
      </c>
      <c r="C1601" s="26">
        <f>VLOOKUP(TotalFix[[#This Row],[Order]],'Total Fix by SS'!B:C,2,0)</f>
        <v>227</v>
      </c>
      <c r="D1601" s="21" t="s">
        <v>107</v>
      </c>
      <c r="E1601" s="21" t="s">
        <v>60</v>
      </c>
      <c r="F1601" s="21" t="s">
        <v>61</v>
      </c>
      <c r="G1601" s="21" t="s">
        <v>90</v>
      </c>
      <c r="H1601" s="21" t="s">
        <v>63</v>
      </c>
      <c r="I1601" s="21" t="s">
        <v>108</v>
      </c>
      <c r="J1601" s="22">
        <v>43683</v>
      </c>
      <c r="K1601" s="23">
        <v>0.33775462962962999</v>
      </c>
      <c r="L1601" s="22">
        <v>43685</v>
      </c>
      <c r="M1601" s="23">
        <v>0.62840277777777998</v>
      </c>
      <c r="N1601" s="25">
        <v>25.867000000000001</v>
      </c>
      <c r="O1601" s="21" t="s">
        <v>77</v>
      </c>
      <c r="P1601" s="46">
        <f>TotalFix[[#This Row],[Confirmed activ. 3 (ILE03)]]*60</f>
        <v>1552.02</v>
      </c>
      <c r="Q1601" s="24">
        <v>1</v>
      </c>
      <c r="R1601" s="21" t="s">
        <v>66</v>
      </c>
      <c r="S1601" s="21" t="s">
        <v>67</v>
      </c>
    </row>
    <row r="1602" spans="1:19" s="21" customFormat="1" x14ac:dyDescent="0.35">
      <c r="A1602" s="26">
        <v>1541379</v>
      </c>
      <c r="B1602" s="53">
        <v>411581</v>
      </c>
      <c r="C1602" s="26">
        <f>VLOOKUP(TotalFix[[#This Row],[Order]],'Total Fix by SS'!B:C,2,0)</f>
        <v>227</v>
      </c>
      <c r="D1602" s="21" t="s">
        <v>109</v>
      </c>
      <c r="E1602" s="21" t="s">
        <v>82</v>
      </c>
      <c r="F1602" s="21" t="s">
        <v>83</v>
      </c>
      <c r="G1602" s="21" t="s">
        <v>90</v>
      </c>
      <c r="H1602" s="21" t="s">
        <v>84</v>
      </c>
      <c r="I1602" s="21" t="s">
        <v>110</v>
      </c>
      <c r="J1602" s="22"/>
      <c r="K1602" s="23">
        <v>0</v>
      </c>
      <c r="L1602" s="22"/>
      <c r="M1602" s="23">
        <v>0</v>
      </c>
      <c r="N1602" s="25">
        <v>0</v>
      </c>
      <c r="O1602" s="21" t="s">
        <v>93</v>
      </c>
      <c r="P1602" s="46"/>
      <c r="Q1602" s="24">
        <v>5</v>
      </c>
      <c r="R1602" s="21" t="s">
        <v>66</v>
      </c>
      <c r="S1602" s="21" t="s">
        <v>94</v>
      </c>
    </row>
    <row r="1603" spans="1:19" s="21" customFormat="1" x14ac:dyDescent="0.35">
      <c r="A1603" s="26">
        <v>1541466</v>
      </c>
      <c r="B1603" s="53">
        <v>411581</v>
      </c>
      <c r="C1603" s="26">
        <f>VLOOKUP(TotalFix[[#This Row],[Order]],'Total Fix by SS'!B:C,2,0)</f>
        <v>226</v>
      </c>
      <c r="D1603" s="21" t="s">
        <v>59</v>
      </c>
      <c r="E1603" s="21" t="s">
        <v>60</v>
      </c>
      <c r="F1603" s="21" t="s">
        <v>61</v>
      </c>
      <c r="G1603" s="21" t="s">
        <v>62</v>
      </c>
      <c r="H1603" s="21" t="s">
        <v>63</v>
      </c>
      <c r="I1603" s="21" t="s">
        <v>64</v>
      </c>
      <c r="J1603" s="22">
        <v>43670</v>
      </c>
      <c r="K1603" s="23">
        <v>0.37064814814815</v>
      </c>
      <c r="L1603" s="22">
        <v>43670</v>
      </c>
      <c r="M1603" s="23">
        <v>0.43085648148147998</v>
      </c>
      <c r="N1603" s="25">
        <v>21.683</v>
      </c>
      <c r="O1603" s="21" t="s">
        <v>66</v>
      </c>
      <c r="P1603" s="46">
        <f>TotalFix[[#This Row],[Confirmed activ. 3 (ILE03)]]</f>
        <v>21.683</v>
      </c>
      <c r="Q1603" s="24">
        <v>20</v>
      </c>
      <c r="R1603" s="21" t="s">
        <v>66</v>
      </c>
      <c r="S1603" s="21" t="s">
        <v>67</v>
      </c>
    </row>
    <row r="1604" spans="1:19" s="21" customFormat="1" x14ac:dyDescent="0.35">
      <c r="A1604" s="26">
        <v>1541466</v>
      </c>
      <c r="B1604" s="53">
        <v>411581</v>
      </c>
      <c r="C1604" s="26">
        <f>VLOOKUP(TotalFix[[#This Row],[Order]],'Total Fix by SS'!B:C,2,0)</f>
        <v>226</v>
      </c>
      <c r="D1604" s="21" t="s">
        <v>59</v>
      </c>
      <c r="E1604" s="21" t="s">
        <v>68</v>
      </c>
      <c r="F1604" s="21" t="s">
        <v>69</v>
      </c>
      <c r="G1604" s="21" t="s">
        <v>62</v>
      </c>
      <c r="H1604" s="21" t="s">
        <v>70</v>
      </c>
      <c r="I1604" s="21" t="s">
        <v>71</v>
      </c>
      <c r="J1604" s="22">
        <v>43670</v>
      </c>
      <c r="K1604" s="23">
        <v>0.50071759259258997</v>
      </c>
      <c r="L1604" s="22">
        <v>43670</v>
      </c>
      <c r="M1604" s="23">
        <v>0.50071759259258997</v>
      </c>
      <c r="N1604" s="24">
        <v>30</v>
      </c>
      <c r="O1604" s="21" t="s">
        <v>66</v>
      </c>
      <c r="P1604" s="46">
        <f>TotalFix[[#This Row],[Confirmed activ. 3 (ILE03)]]</f>
        <v>30</v>
      </c>
      <c r="Q1604" s="24">
        <v>30</v>
      </c>
      <c r="R1604" s="21" t="s">
        <v>66</v>
      </c>
      <c r="S1604" s="21" t="s">
        <v>72</v>
      </c>
    </row>
    <row r="1605" spans="1:19" s="21" customFormat="1" x14ac:dyDescent="0.35">
      <c r="A1605" s="26">
        <v>1541466</v>
      </c>
      <c r="B1605" s="53">
        <v>411581</v>
      </c>
      <c r="C1605" s="26">
        <f>VLOOKUP(TotalFix[[#This Row],[Order]],'Total Fix by SS'!B:C,2,0)</f>
        <v>226</v>
      </c>
      <c r="D1605" s="21" t="s">
        <v>59</v>
      </c>
      <c r="E1605" s="21" t="s">
        <v>73</v>
      </c>
      <c r="F1605" s="21" t="s">
        <v>61</v>
      </c>
      <c r="G1605" s="21" t="s">
        <v>62</v>
      </c>
      <c r="H1605" s="21" t="s">
        <v>63</v>
      </c>
      <c r="I1605" s="21" t="s">
        <v>74</v>
      </c>
      <c r="J1605" s="22">
        <v>43671</v>
      </c>
      <c r="K1605" s="23">
        <v>0.45642361111111002</v>
      </c>
      <c r="L1605" s="22">
        <v>43671</v>
      </c>
      <c r="M1605" s="23">
        <v>0.60023148148147998</v>
      </c>
      <c r="N1605" s="25">
        <v>3.4510000000000001</v>
      </c>
      <c r="O1605" s="21" t="s">
        <v>77</v>
      </c>
      <c r="P1605" s="46">
        <f>TotalFix[[#This Row],[Confirmed activ. 3 (ILE03)]]*60</f>
        <v>207.06</v>
      </c>
      <c r="Q1605" s="24">
        <v>200</v>
      </c>
      <c r="R1605" s="21" t="s">
        <v>66</v>
      </c>
      <c r="S1605" s="21" t="s">
        <v>67</v>
      </c>
    </row>
    <row r="1606" spans="1:19" s="21" customFormat="1" x14ac:dyDescent="0.35">
      <c r="A1606" s="26">
        <v>1541466</v>
      </c>
      <c r="B1606" s="53">
        <v>411581</v>
      </c>
      <c r="C1606" s="26">
        <f>VLOOKUP(TotalFix[[#This Row],[Order]],'Total Fix by SS'!B:C,2,0)</f>
        <v>226</v>
      </c>
      <c r="D1606" s="21" t="s">
        <v>59</v>
      </c>
      <c r="E1606" s="21" t="s">
        <v>75</v>
      </c>
      <c r="F1606" s="21" t="s">
        <v>61</v>
      </c>
      <c r="G1606" s="21" t="s">
        <v>62</v>
      </c>
      <c r="H1606" s="21" t="s">
        <v>63</v>
      </c>
      <c r="I1606" s="21" t="s">
        <v>76</v>
      </c>
      <c r="J1606" s="22">
        <v>43678</v>
      </c>
      <c r="K1606" s="23">
        <v>0.54378472222221996</v>
      </c>
      <c r="L1606" s="22">
        <v>43682</v>
      </c>
      <c r="M1606" s="23">
        <v>0.74461805555556004</v>
      </c>
      <c r="N1606" s="25">
        <v>22.484000000000002</v>
      </c>
      <c r="O1606" s="21" t="s">
        <v>77</v>
      </c>
      <c r="P1606" s="46">
        <f>TotalFix[[#This Row],[Confirmed activ. 3 (ILE03)]]*60</f>
        <v>1349.0400000000002</v>
      </c>
      <c r="Q1606" s="24">
        <v>500</v>
      </c>
      <c r="R1606" s="21" t="s">
        <v>66</v>
      </c>
      <c r="S1606" s="21" t="s">
        <v>67</v>
      </c>
    </row>
    <row r="1607" spans="1:19" s="21" customFormat="1" x14ac:dyDescent="0.35">
      <c r="A1607" s="26">
        <v>1541466</v>
      </c>
      <c r="B1607" s="53">
        <v>411581</v>
      </c>
      <c r="C1607" s="26">
        <f>VLOOKUP(TotalFix[[#This Row],[Order]],'Total Fix by SS'!B:C,2,0)</f>
        <v>226</v>
      </c>
      <c r="D1607" s="21" t="s">
        <v>59</v>
      </c>
      <c r="E1607" s="21" t="s">
        <v>78</v>
      </c>
      <c r="F1607" s="21" t="s">
        <v>69</v>
      </c>
      <c r="G1607" s="21" t="s">
        <v>62</v>
      </c>
      <c r="H1607" s="21" t="s">
        <v>70</v>
      </c>
      <c r="I1607" s="21" t="s">
        <v>79</v>
      </c>
      <c r="J1607" s="22">
        <v>43683</v>
      </c>
      <c r="K1607" s="23">
        <v>0.60456018518518995</v>
      </c>
      <c r="L1607" s="22">
        <v>43683</v>
      </c>
      <c r="M1607" s="23">
        <v>0.60456018518518995</v>
      </c>
      <c r="N1607" s="24">
        <v>20</v>
      </c>
      <c r="O1607" s="21" t="s">
        <v>66</v>
      </c>
      <c r="P1607" s="46">
        <f>TotalFix[[#This Row],[Confirmed activ. 3 (ILE03)]]</f>
        <v>20</v>
      </c>
      <c r="Q1607" s="24">
        <v>20</v>
      </c>
      <c r="R1607" s="21" t="s">
        <v>66</v>
      </c>
      <c r="S1607" s="21" t="s">
        <v>72</v>
      </c>
    </row>
    <row r="1608" spans="1:19" s="21" customFormat="1" x14ac:dyDescent="0.35">
      <c r="A1608" s="26">
        <v>1541466</v>
      </c>
      <c r="B1608" s="53">
        <v>411581</v>
      </c>
      <c r="C1608" s="26">
        <f>VLOOKUP(TotalFix[[#This Row],[Order]],'Total Fix by SS'!B:C,2,0)</f>
        <v>226</v>
      </c>
      <c r="D1608" s="21" t="s">
        <v>59</v>
      </c>
      <c r="E1608" s="21" t="s">
        <v>80</v>
      </c>
      <c r="F1608" s="21" t="s">
        <v>69</v>
      </c>
      <c r="G1608" s="21" t="s">
        <v>62</v>
      </c>
      <c r="H1608" s="21" t="s">
        <v>70</v>
      </c>
      <c r="I1608" s="21" t="s">
        <v>81</v>
      </c>
      <c r="J1608" s="22">
        <v>43683</v>
      </c>
      <c r="K1608" s="23">
        <v>0.60513888888889</v>
      </c>
      <c r="L1608" s="22">
        <v>43683</v>
      </c>
      <c r="M1608" s="23">
        <v>0.60513888888889</v>
      </c>
      <c r="N1608" s="24">
        <v>20</v>
      </c>
      <c r="O1608" s="21" t="s">
        <v>66</v>
      </c>
      <c r="P1608" s="46">
        <f>TotalFix[[#This Row],[Confirmed activ. 3 (ILE03)]]</f>
        <v>20</v>
      </c>
      <c r="Q1608" s="24">
        <v>20</v>
      </c>
      <c r="R1608" s="21" t="s">
        <v>66</v>
      </c>
      <c r="S1608" s="21" t="s">
        <v>72</v>
      </c>
    </row>
    <row r="1609" spans="1:19" s="21" customFormat="1" x14ac:dyDescent="0.35">
      <c r="A1609" s="26">
        <v>1541466</v>
      </c>
      <c r="B1609" s="53">
        <v>411581</v>
      </c>
      <c r="C1609" s="26">
        <f>VLOOKUP(TotalFix[[#This Row],[Order]],'Total Fix by SS'!B:C,2,0)</f>
        <v>226</v>
      </c>
      <c r="D1609" s="21" t="s">
        <v>59</v>
      </c>
      <c r="E1609" s="21" t="s">
        <v>82</v>
      </c>
      <c r="F1609" s="21" t="s">
        <v>83</v>
      </c>
      <c r="G1609" s="21" t="s">
        <v>62</v>
      </c>
      <c r="H1609" s="21" t="s">
        <v>84</v>
      </c>
      <c r="I1609" s="21" t="s">
        <v>84</v>
      </c>
      <c r="J1609" s="22">
        <v>43683</v>
      </c>
      <c r="K1609" s="23">
        <v>0.6465162037037</v>
      </c>
      <c r="L1609" s="22">
        <v>43684</v>
      </c>
      <c r="M1609" s="23">
        <v>0.54868055555555995</v>
      </c>
      <c r="N1609" s="25">
        <v>11.198</v>
      </c>
      <c r="O1609" s="21" t="s">
        <v>77</v>
      </c>
      <c r="P1609" s="46">
        <f>TotalFix[[#This Row],[Confirmed activ. 3 (ILE03)]]*60</f>
        <v>671.88</v>
      </c>
      <c r="Q1609" s="24">
        <v>450</v>
      </c>
      <c r="R1609" s="21" t="s">
        <v>66</v>
      </c>
      <c r="S1609" s="21" t="s">
        <v>67</v>
      </c>
    </row>
    <row r="1610" spans="1:19" s="21" customFormat="1" x14ac:dyDescent="0.35">
      <c r="A1610" s="26">
        <v>1541466</v>
      </c>
      <c r="B1610" s="53">
        <v>411581</v>
      </c>
      <c r="C1610" s="26">
        <f>VLOOKUP(TotalFix[[#This Row],[Order]],'Total Fix by SS'!B:C,2,0)</f>
        <v>226</v>
      </c>
      <c r="D1610" s="21" t="s">
        <v>59</v>
      </c>
      <c r="E1610" s="21" t="s">
        <v>85</v>
      </c>
      <c r="F1610" s="21" t="s">
        <v>86</v>
      </c>
      <c r="G1610" s="21" t="s">
        <v>62</v>
      </c>
      <c r="H1610" s="21" t="s">
        <v>87</v>
      </c>
      <c r="I1610" s="21" t="s">
        <v>87</v>
      </c>
      <c r="J1610" s="22">
        <v>43685</v>
      </c>
      <c r="K1610" s="23">
        <v>0.34304398148148002</v>
      </c>
      <c r="L1610" s="22">
        <v>43685</v>
      </c>
      <c r="M1610" s="23">
        <v>0.34304398148148002</v>
      </c>
      <c r="N1610" s="24">
        <v>20</v>
      </c>
      <c r="O1610" s="21" t="s">
        <v>66</v>
      </c>
      <c r="P1610" s="46">
        <f>TotalFix[[#This Row],[Confirmed activ. 3 (ILE03)]]</f>
        <v>20</v>
      </c>
      <c r="Q1610" s="24">
        <v>20</v>
      </c>
      <c r="R1610" s="21" t="s">
        <v>66</v>
      </c>
      <c r="S1610" s="21" t="s">
        <v>72</v>
      </c>
    </row>
    <row r="1611" spans="1:19" s="21" customFormat="1" x14ac:dyDescent="0.35">
      <c r="A1611" s="26">
        <v>1541466</v>
      </c>
      <c r="B1611" s="53">
        <v>411581</v>
      </c>
      <c r="C1611" s="26">
        <f>VLOOKUP(TotalFix[[#This Row],[Order]],'Total Fix by SS'!B:C,2,0)</f>
        <v>226</v>
      </c>
      <c r="D1611" s="21" t="s">
        <v>59</v>
      </c>
      <c r="E1611" s="21" t="s">
        <v>88</v>
      </c>
      <c r="F1611" s="21" t="s">
        <v>89</v>
      </c>
      <c r="G1611" s="21" t="s">
        <v>90</v>
      </c>
      <c r="H1611" s="21" t="s">
        <v>91</v>
      </c>
      <c r="I1611" s="21" t="s">
        <v>92</v>
      </c>
      <c r="J1611" s="22"/>
      <c r="K1611" s="23">
        <v>0</v>
      </c>
      <c r="L1611" s="22"/>
      <c r="M1611" s="23">
        <v>0</v>
      </c>
      <c r="N1611" s="25">
        <v>0</v>
      </c>
      <c r="O1611" s="21" t="s">
        <v>93</v>
      </c>
      <c r="P1611" s="46"/>
      <c r="Q1611" s="24">
        <v>0</v>
      </c>
      <c r="R1611" s="21" t="s">
        <v>66</v>
      </c>
      <c r="S1611" s="21" t="s">
        <v>94</v>
      </c>
    </row>
    <row r="1612" spans="1:19" s="21" customFormat="1" x14ac:dyDescent="0.35">
      <c r="A1612" s="26">
        <v>1541466</v>
      </c>
      <c r="B1612" s="53">
        <v>411581</v>
      </c>
      <c r="C1612" s="26">
        <f>VLOOKUP(TotalFix[[#This Row],[Order]],'Total Fix by SS'!B:C,2,0)</f>
        <v>226</v>
      </c>
      <c r="D1612" s="21" t="s">
        <v>59</v>
      </c>
      <c r="E1612" s="21" t="s">
        <v>95</v>
      </c>
      <c r="F1612" s="21" t="s">
        <v>61</v>
      </c>
      <c r="G1612" s="21" t="s">
        <v>62</v>
      </c>
      <c r="H1612" s="21" t="s">
        <v>63</v>
      </c>
      <c r="I1612" s="21" t="s">
        <v>96</v>
      </c>
      <c r="J1612" s="22">
        <v>43691</v>
      </c>
      <c r="K1612" s="23">
        <v>0.33571759259258999</v>
      </c>
      <c r="L1612" s="22">
        <v>43692</v>
      </c>
      <c r="M1612" s="23">
        <v>0.37643518518518998</v>
      </c>
      <c r="N1612" s="25">
        <v>3.3719999999999999</v>
      </c>
      <c r="O1612" s="21" t="s">
        <v>77</v>
      </c>
      <c r="P1612" s="46">
        <f>TotalFix[[#This Row],[Confirmed activ. 3 (ILE03)]]*60</f>
        <v>202.32</v>
      </c>
      <c r="Q1612" s="24">
        <v>40</v>
      </c>
      <c r="R1612" s="21" t="s">
        <v>66</v>
      </c>
      <c r="S1612" s="21" t="s">
        <v>67</v>
      </c>
    </row>
    <row r="1613" spans="1:19" s="21" customFormat="1" x14ac:dyDescent="0.35">
      <c r="A1613" s="26">
        <v>1541466</v>
      </c>
      <c r="B1613" s="53">
        <v>411581</v>
      </c>
      <c r="C1613" s="26">
        <f>VLOOKUP(TotalFix[[#This Row],[Order]],'Total Fix by SS'!B:C,2,0)</f>
        <v>226</v>
      </c>
      <c r="D1613" s="21" t="s">
        <v>59</v>
      </c>
      <c r="E1613" s="21" t="s">
        <v>97</v>
      </c>
      <c r="F1613" s="21" t="s">
        <v>69</v>
      </c>
      <c r="G1613" s="21" t="s">
        <v>62</v>
      </c>
      <c r="H1613" s="21" t="s">
        <v>70</v>
      </c>
      <c r="I1613" s="21" t="s">
        <v>98</v>
      </c>
      <c r="J1613" s="22">
        <v>43692</v>
      </c>
      <c r="K1613" s="23">
        <v>0.65760416666666999</v>
      </c>
      <c r="L1613" s="22">
        <v>43692</v>
      </c>
      <c r="M1613" s="23">
        <v>0.65760416666666999</v>
      </c>
      <c r="N1613" s="24">
        <v>20</v>
      </c>
      <c r="O1613" s="21" t="s">
        <v>66</v>
      </c>
      <c r="P1613" s="46">
        <f>TotalFix[[#This Row],[Confirmed activ. 3 (ILE03)]]</f>
        <v>20</v>
      </c>
      <c r="Q1613" s="24">
        <v>20</v>
      </c>
      <c r="R1613" s="21" t="s">
        <v>66</v>
      </c>
      <c r="S1613" s="21" t="s">
        <v>72</v>
      </c>
    </row>
    <row r="1614" spans="1:19" s="21" customFormat="1" x14ac:dyDescent="0.35">
      <c r="A1614" s="26">
        <v>1541466</v>
      </c>
      <c r="B1614" s="53">
        <v>411581</v>
      </c>
      <c r="C1614" s="26">
        <f>VLOOKUP(TotalFix[[#This Row],[Order]],'Total Fix by SS'!B:C,2,0)</f>
        <v>226</v>
      </c>
      <c r="D1614" s="21" t="s">
        <v>59</v>
      </c>
      <c r="E1614" s="21" t="s">
        <v>99</v>
      </c>
      <c r="F1614" s="21" t="s">
        <v>69</v>
      </c>
      <c r="G1614" s="21" t="s">
        <v>62</v>
      </c>
      <c r="H1614" s="21" t="s">
        <v>70</v>
      </c>
      <c r="I1614" s="21" t="s">
        <v>100</v>
      </c>
      <c r="J1614" s="22">
        <v>43692</v>
      </c>
      <c r="K1614" s="23">
        <v>0.65767361111111</v>
      </c>
      <c r="L1614" s="22">
        <v>43692</v>
      </c>
      <c r="M1614" s="23">
        <v>0.65767361111111</v>
      </c>
      <c r="N1614" s="24">
        <v>50</v>
      </c>
      <c r="O1614" s="21" t="s">
        <v>66</v>
      </c>
      <c r="P1614" s="46">
        <f>TotalFix[[#This Row],[Confirmed activ. 3 (ILE03)]]</f>
        <v>50</v>
      </c>
      <c r="Q1614" s="24">
        <v>50</v>
      </c>
      <c r="R1614" s="21" t="s">
        <v>66</v>
      </c>
      <c r="S1614" s="21" t="s">
        <v>72</v>
      </c>
    </row>
    <row r="1615" spans="1:19" s="21" customFormat="1" x14ac:dyDescent="0.35">
      <c r="A1615" s="26">
        <v>1541466</v>
      </c>
      <c r="B1615" s="53">
        <v>411581</v>
      </c>
      <c r="C1615" s="26">
        <f>VLOOKUP(TotalFix[[#This Row],[Order]],'Total Fix by SS'!B:C,2,0)</f>
        <v>226</v>
      </c>
      <c r="D1615" s="21" t="s">
        <v>59</v>
      </c>
      <c r="E1615" s="21" t="s">
        <v>101</v>
      </c>
      <c r="F1615" s="21" t="s">
        <v>102</v>
      </c>
      <c r="G1615" s="21" t="s">
        <v>62</v>
      </c>
      <c r="H1615" s="21" t="s">
        <v>100</v>
      </c>
      <c r="I1615" s="21" t="s">
        <v>103</v>
      </c>
      <c r="J1615" s="22">
        <v>43692</v>
      </c>
      <c r="K1615" s="23">
        <v>0.65773148148147997</v>
      </c>
      <c r="L1615" s="22">
        <v>43692</v>
      </c>
      <c r="M1615" s="23">
        <v>0.65773148148147997</v>
      </c>
      <c r="N1615" s="24">
        <v>10</v>
      </c>
      <c r="O1615" s="21" t="s">
        <v>66</v>
      </c>
      <c r="P1615" s="46">
        <f>TotalFix[[#This Row],[Confirmed activ. 3 (ILE03)]]</f>
        <v>10</v>
      </c>
      <c r="Q1615" s="24">
        <v>10</v>
      </c>
      <c r="R1615" s="21" t="s">
        <v>66</v>
      </c>
      <c r="S1615" s="21" t="s">
        <v>72</v>
      </c>
    </row>
    <row r="1616" spans="1:19" s="21" customFormat="1" x14ac:dyDescent="0.35">
      <c r="A1616" s="26">
        <v>1541466</v>
      </c>
      <c r="B1616" s="53">
        <v>411581</v>
      </c>
      <c r="C1616" s="26">
        <f>VLOOKUP(TotalFix[[#This Row],[Order]],'Total Fix by SS'!B:C,2,0)</f>
        <v>226</v>
      </c>
      <c r="D1616" s="21" t="s">
        <v>59</v>
      </c>
      <c r="E1616" s="21" t="s">
        <v>104</v>
      </c>
      <c r="F1616" s="21" t="s">
        <v>102</v>
      </c>
      <c r="G1616" s="21" t="s">
        <v>105</v>
      </c>
      <c r="H1616" s="21" t="s">
        <v>100</v>
      </c>
      <c r="I1616" s="21" t="s">
        <v>106</v>
      </c>
      <c r="J1616" s="22">
        <v>43695</v>
      </c>
      <c r="K1616" s="23">
        <v>0.43359953703704002</v>
      </c>
      <c r="L1616" s="22">
        <v>43695</v>
      </c>
      <c r="M1616" s="23">
        <v>0.43359953703704002</v>
      </c>
      <c r="N1616" s="24">
        <v>10</v>
      </c>
      <c r="O1616" s="21" t="s">
        <v>66</v>
      </c>
      <c r="P1616" s="46">
        <f>TotalFix[[#This Row],[Confirmed activ. 3 (ILE03)]]</f>
        <v>10</v>
      </c>
      <c r="Q1616" s="24">
        <v>10</v>
      </c>
      <c r="R1616" s="21" t="s">
        <v>66</v>
      </c>
      <c r="S1616" s="21" t="s">
        <v>72</v>
      </c>
    </row>
    <row r="1617" spans="1:19" s="21" customFormat="1" x14ac:dyDescent="0.35">
      <c r="A1617" s="26">
        <v>1541466</v>
      </c>
      <c r="B1617" s="53">
        <v>411581</v>
      </c>
      <c r="C1617" s="26">
        <f>VLOOKUP(TotalFix[[#This Row],[Order]],'Total Fix by SS'!B:C,2,0)</f>
        <v>226</v>
      </c>
      <c r="D1617" s="21" t="s">
        <v>107</v>
      </c>
      <c r="E1617" s="21" t="s">
        <v>60</v>
      </c>
      <c r="F1617" s="21" t="s">
        <v>61</v>
      </c>
      <c r="G1617" s="21" t="s">
        <v>90</v>
      </c>
      <c r="H1617" s="21" t="s">
        <v>63</v>
      </c>
      <c r="I1617" s="21" t="s">
        <v>108</v>
      </c>
      <c r="J1617" s="22">
        <v>43681</v>
      </c>
      <c r="K1617" s="23">
        <v>0.33035879629629999</v>
      </c>
      <c r="L1617" s="22">
        <v>43683</v>
      </c>
      <c r="M1617" s="23">
        <v>0.59532407407406995</v>
      </c>
      <c r="N1617" s="25">
        <v>19.234999999999999</v>
      </c>
      <c r="O1617" s="21" t="s">
        <v>77</v>
      </c>
      <c r="P1617" s="46">
        <f>TotalFix[[#This Row],[Confirmed activ. 3 (ILE03)]]*60</f>
        <v>1154.0999999999999</v>
      </c>
      <c r="Q1617" s="24">
        <v>1</v>
      </c>
      <c r="R1617" s="21" t="s">
        <v>66</v>
      </c>
      <c r="S1617" s="21" t="s">
        <v>67</v>
      </c>
    </row>
    <row r="1618" spans="1:19" s="21" customFormat="1" x14ac:dyDescent="0.35">
      <c r="A1618" s="26">
        <v>1541466</v>
      </c>
      <c r="B1618" s="53">
        <v>411581</v>
      </c>
      <c r="C1618" s="26">
        <f>VLOOKUP(TotalFix[[#This Row],[Order]],'Total Fix by SS'!B:C,2,0)</f>
        <v>226</v>
      </c>
      <c r="D1618" s="21" t="s">
        <v>109</v>
      </c>
      <c r="E1618" s="21" t="s">
        <v>82</v>
      </c>
      <c r="F1618" s="21" t="s">
        <v>83</v>
      </c>
      <c r="G1618" s="21" t="s">
        <v>90</v>
      </c>
      <c r="H1618" s="21" t="s">
        <v>84</v>
      </c>
      <c r="I1618" s="21" t="s">
        <v>110</v>
      </c>
      <c r="J1618" s="22">
        <v>43684</v>
      </c>
      <c r="K1618" s="23">
        <v>0.33215277777778002</v>
      </c>
      <c r="L1618" s="22">
        <v>43684</v>
      </c>
      <c r="M1618" s="23">
        <v>0.45623842592593</v>
      </c>
      <c r="N1618" s="25">
        <v>2.9780000000000002</v>
      </c>
      <c r="O1618" s="21" t="s">
        <v>77</v>
      </c>
      <c r="P1618" s="46">
        <f>TotalFix[[#This Row],[Confirmed activ. 3 (ILE03)]]*60</f>
        <v>178.68</v>
      </c>
      <c r="Q1618" s="24">
        <v>5</v>
      </c>
      <c r="R1618" s="21" t="s">
        <v>66</v>
      </c>
      <c r="S1618" s="21" t="s">
        <v>67</v>
      </c>
    </row>
    <row r="1619" spans="1:19" s="21" customFormat="1" x14ac:dyDescent="0.35">
      <c r="A1619" s="26">
        <v>1541467</v>
      </c>
      <c r="B1619" s="53">
        <v>411581</v>
      </c>
      <c r="C1619" s="26">
        <f>VLOOKUP(TotalFix[[#This Row],[Order]],'Total Fix by SS'!B:C,2,0)</f>
        <v>225</v>
      </c>
      <c r="D1619" s="21" t="s">
        <v>59</v>
      </c>
      <c r="E1619" s="21" t="s">
        <v>60</v>
      </c>
      <c r="F1619" s="21" t="s">
        <v>61</v>
      </c>
      <c r="G1619" s="21" t="s">
        <v>62</v>
      </c>
      <c r="H1619" s="21" t="s">
        <v>63</v>
      </c>
      <c r="I1619" s="21" t="s">
        <v>64</v>
      </c>
      <c r="J1619" s="22">
        <v>43671</v>
      </c>
      <c r="K1619" s="23">
        <v>0.51866898148148</v>
      </c>
      <c r="L1619" s="22">
        <v>43671</v>
      </c>
      <c r="M1619" s="23">
        <v>0.54594907407407001</v>
      </c>
      <c r="N1619" s="25">
        <v>13.1</v>
      </c>
      <c r="O1619" s="21" t="s">
        <v>66</v>
      </c>
      <c r="P1619" s="46">
        <f>TotalFix[[#This Row],[Confirmed activ. 3 (ILE03)]]</f>
        <v>13.1</v>
      </c>
      <c r="Q1619" s="24">
        <v>20</v>
      </c>
      <c r="R1619" s="21" t="s">
        <v>66</v>
      </c>
      <c r="S1619" s="21" t="s">
        <v>67</v>
      </c>
    </row>
    <row r="1620" spans="1:19" s="21" customFormat="1" x14ac:dyDescent="0.35">
      <c r="A1620" s="26">
        <v>1541467</v>
      </c>
      <c r="B1620" s="53">
        <v>411581</v>
      </c>
      <c r="C1620" s="26">
        <f>VLOOKUP(TotalFix[[#This Row],[Order]],'Total Fix by SS'!B:C,2,0)</f>
        <v>225</v>
      </c>
      <c r="D1620" s="21" t="s">
        <v>59</v>
      </c>
      <c r="E1620" s="21" t="s">
        <v>68</v>
      </c>
      <c r="F1620" s="21" t="s">
        <v>69</v>
      </c>
      <c r="G1620" s="21" t="s">
        <v>62</v>
      </c>
      <c r="H1620" s="21" t="s">
        <v>70</v>
      </c>
      <c r="I1620" s="21" t="s">
        <v>71</v>
      </c>
      <c r="J1620" s="22">
        <v>43671</v>
      </c>
      <c r="K1620" s="23">
        <v>0.58359953703704004</v>
      </c>
      <c r="L1620" s="22">
        <v>43671</v>
      </c>
      <c r="M1620" s="23">
        <v>0.58359953703704004</v>
      </c>
      <c r="N1620" s="24">
        <v>30</v>
      </c>
      <c r="O1620" s="21" t="s">
        <v>66</v>
      </c>
      <c r="P1620" s="46">
        <f>TotalFix[[#This Row],[Confirmed activ. 3 (ILE03)]]</f>
        <v>30</v>
      </c>
      <c r="Q1620" s="24">
        <v>30</v>
      </c>
      <c r="R1620" s="21" t="s">
        <v>66</v>
      </c>
      <c r="S1620" s="21" t="s">
        <v>72</v>
      </c>
    </row>
    <row r="1621" spans="1:19" s="21" customFormat="1" x14ac:dyDescent="0.35">
      <c r="A1621" s="26">
        <v>1541467</v>
      </c>
      <c r="B1621" s="53">
        <v>411581</v>
      </c>
      <c r="C1621" s="26">
        <f>VLOOKUP(TotalFix[[#This Row],[Order]],'Total Fix by SS'!B:C,2,0)</f>
        <v>225</v>
      </c>
      <c r="D1621" s="21" t="s">
        <v>59</v>
      </c>
      <c r="E1621" s="21" t="s">
        <v>73</v>
      </c>
      <c r="F1621" s="21" t="s">
        <v>61</v>
      </c>
      <c r="G1621" s="21" t="s">
        <v>62</v>
      </c>
      <c r="H1621" s="21" t="s">
        <v>63</v>
      </c>
      <c r="I1621" s="21" t="s">
        <v>74</v>
      </c>
      <c r="J1621" s="22">
        <v>43671</v>
      </c>
      <c r="K1621" s="23">
        <v>0.62006944444444001</v>
      </c>
      <c r="L1621" s="22">
        <v>43676</v>
      </c>
      <c r="M1621" s="23">
        <v>0.66871527777777995</v>
      </c>
      <c r="N1621" s="25">
        <v>521.76700000000005</v>
      </c>
      <c r="O1621" s="21" t="s">
        <v>66</v>
      </c>
      <c r="P1621" s="46">
        <f>TotalFix[[#This Row],[Confirmed activ. 3 (ILE03)]]</f>
        <v>521.76700000000005</v>
      </c>
      <c r="Q1621" s="24">
        <v>200</v>
      </c>
      <c r="R1621" s="21" t="s">
        <v>66</v>
      </c>
      <c r="S1621" s="21" t="s">
        <v>67</v>
      </c>
    </row>
    <row r="1622" spans="1:19" s="21" customFormat="1" x14ac:dyDescent="0.35">
      <c r="A1622" s="26">
        <v>1541467</v>
      </c>
      <c r="B1622" s="53">
        <v>411581</v>
      </c>
      <c r="C1622" s="26">
        <f>VLOOKUP(TotalFix[[#This Row],[Order]],'Total Fix by SS'!B:C,2,0)</f>
        <v>225</v>
      </c>
      <c r="D1622" s="21" t="s">
        <v>59</v>
      </c>
      <c r="E1622" s="21" t="s">
        <v>75</v>
      </c>
      <c r="F1622" s="21" t="s">
        <v>61</v>
      </c>
      <c r="G1622" s="21" t="s">
        <v>62</v>
      </c>
      <c r="H1622" s="21" t="s">
        <v>63</v>
      </c>
      <c r="I1622" s="21" t="s">
        <v>76</v>
      </c>
      <c r="J1622" s="22">
        <v>43676</v>
      </c>
      <c r="K1622" s="23">
        <v>0.66903935185185004</v>
      </c>
      <c r="L1622" s="22">
        <v>43678</v>
      </c>
      <c r="M1622" s="23">
        <v>0.61268518518519</v>
      </c>
      <c r="N1622" s="25">
        <v>18.408000000000001</v>
      </c>
      <c r="O1622" s="21" t="s">
        <v>77</v>
      </c>
      <c r="P1622" s="46">
        <f>TotalFix[[#This Row],[Confirmed activ. 3 (ILE03)]]*60</f>
        <v>1104.48</v>
      </c>
      <c r="Q1622" s="24">
        <v>500</v>
      </c>
      <c r="R1622" s="21" t="s">
        <v>66</v>
      </c>
      <c r="S1622" s="21" t="s">
        <v>67</v>
      </c>
    </row>
    <row r="1623" spans="1:19" s="21" customFormat="1" x14ac:dyDescent="0.35">
      <c r="A1623" s="26">
        <v>1541467</v>
      </c>
      <c r="B1623" s="53">
        <v>411581</v>
      </c>
      <c r="C1623" s="26">
        <f>VLOOKUP(TotalFix[[#This Row],[Order]],'Total Fix by SS'!B:C,2,0)</f>
        <v>225</v>
      </c>
      <c r="D1623" s="21" t="s">
        <v>59</v>
      </c>
      <c r="E1623" s="21" t="s">
        <v>78</v>
      </c>
      <c r="F1623" s="21" t="s">
        <v>69</v>
      </c>
      <c r="G1623" s="21" t="s">
        <v>62</v>
      </c>
      <c r="H1623" s="21" t="s">
        <v>70</v>
      </c>
      <c r="I1623" s="21" t="s">
        <v>79</v>
      </c>
      <c r="J1623" s="22">
        <v>43678</v>
      </c>
      <c r="K1623" s="23">
        <v>0.60716435185185003</v>
      </c>
      <c r="L1623" s="22">
        <v>43678</v>
      </c>
      <c r="M1623" s="23">
        <v>0.60716435185185003</v>
      </c>
      <c r="N1623" s="24">
        <v>20</v>
      </c>
      <c r="O1623" s="21" t="s">
        <v>66</v>
      </c>
      <c r="P1623" s="46">
        <f>TotalFix[[#This Row],[Confirmed activ. 3 (ILE03)]]</f>
        <v>20</v>
      </c>
      <c r="Q1623" s="24">
        <v>20</v>
      </c>
      <c r="R1623" s="21" t="s">
        <v>66</v>
      </c>
      <c r="S1623" s="21" t="s">
        <v>72</v>
      </c>
    </row>
    <row r="1624" spans="1:19" s="21" customFormat="1" x14ac:dyDescent="0.35">
      <c r="A1624" s="26">
        <v>1541467</v>
      </c>
      <c r="B1624" s="53">
        <v>411581</v>
      </c>
      <c r="C1624" s="26">
        <f>VLOOKUP(TotalFix[[#This Row],[Order]],'Total Fix by SS'!B:C,2,0)</f>
        <v>225</v>
      </c>
      <c r="D1624" s="21" t="s">
        <v>59</v>
      </c>
      <c r="E1624" s="21" t="s">
        <v>80</v>
      </c>
      <c r="F1624" s="21" t="s">
        <v>69</v>
      </c>
      <c r="G1624" s="21" t="s">
        <v>62</v>
      </c>
      <c r="H1624" s="21" t="s">
        <v>70</v>
      </c>
      <c r="I1624" s="21" t="s">
        <v>81</v>
      </c>
      <c r="J1624" s="22">
        <v>43678</v>
      </c>
      <c r="K1624" s="23">
        <v>0.60719907407407003</v>
      </c>
      <c r="L1624" s="22">
        <v>43678</v>
      </c>
      <c r="M1624" s="23">
        <v>0.60719907407407003</v>
      </c>
      <c r="N1624" s="24">
        <v>20</v>
      </c>
      <c r="O1624" s="21" t="s">
        <v>66</v>
      </c>
      <c r="P1624" s="46">
        <f>TotalFix[[#This Row],[Confirmed activ. 3 (ILE03)]]</f>
        <v>20</v>
      </c>
      <c r="Q1624" s="24">
        <v>20</v>
      </c>
      <c r="R1624" s="21" t="s">
        <v>66</v>
      </c>
      <c r="S1624" s="21" t="s">
        <v>72</v>
      </c>
    </row>
    <row r="1625" spans="1:19" s="21" customFormat="1" x14ac:dyDescent="0.35">
      <c r="A1625" s="26">
        <v>1541467</v>
      </c>
      <c r="B1625" s="53">
        <v>411581</v>
      </c>
      <c r="C1625" s="26">
        <f>VLOOKUP(TotalFix[[#This Row],[Order]],'Total Fix by SS'!B:C,2,0)</f>
        <v>225</v>
      </c>
      <c r="D1625" s="21" t="s">
        <v>59</v>
      </c>
      <c r="E1625" s="21" t="s">
        <v>82</v>
      </c>
      <c r="F1625" s="21" t="s">
        <v>83</v>
      </c>
      <c r="G1625" s="21" t="s">
        <v>62</v>
      </c>
      <c r="H1625" s="21" t="s">
        <v>84</v>
      </c>
      <c r="I1625" s="21" t="s">
        <v>84</v>
      </c>
      <c r="J1625" s="22">
        <v>43678</v>
      </c>
      <c r="K1625" s="23">
        <v>0.72189814814815001</v>
      </c>
      <c r="L1625" s="22">
        <v>43681</v>
      </c>
      <c r="M1625" s="23">
        <v>0.53916666666667001</v>
      </c>
      <c r="N1625" s="25">
        <v>7.1079999999999997</v>
      </c>
      <c r="O1625" s="21" t="s">
        <v>77</v>
      </c>
      <c r="P1625" s="46">
        <f>TotalFix[[#This Row],[Confirmed activ. 3 (ILE03)]]*60</f>
        <v>426.47999999999996</v>
      </c>
      <c r="Q1625" s="24">
        <v>450</v>
      </c>
      <c r="R1625" s="21" t="s">
        <v>66</v>
      </c>
      <c r="S1625" s="21" t="s">
        <v>67</v>
      </c>
    </row>
    <row r="1626" spans="1:19" s="21" customFormat="1" x14ac:dyDescent="0.35">
      <c r="A1626" s="26">
        <v>1541467</v>
      </c>
      <c r="B1626" s="53">
        <v>411581</v>
      </c>
      <c r="C1626" s="26">
        <f>VLOOKUP(TotalFix[[#This Row],[Order]],'Total Fix by SS'!B:C,2,0)</f>
        <v>225</v>
      </c>
      <c r="D1626" s="21" t="s">
        <v>59</v>
      </c>
      <c r="E1626" s="21" t="s">
        <v>85</v>
      </c>
      <c r="F1626" s="21" t="s">
        <v>86</v>
      </c>
      <c r="G1626" s="21" t="s">
        <v>62</v>
      </c>
      <c r="H1626" s="21" t="s">
        <v>87</v>
      </c>
      <c r="I1626" s="21" t="s">
        <v>87</v>
      </c>
      <c r="J1626" s="22">
        <v>43684</v>
      </c>
      <c r="K1626" s="23">
        <v>0.57640046296295999</v>
      </c>
      <c r="L1626" s="22">
        <v>43684</v>
      </c>
      <c r="M1626" s="23">
        <v>0.57640046296295999</v>
      </c>
      <c r="N1626" s="24">
        <v>20</v>
      </c>
      <c r="O1626" s="21" t="s">
        <v>66</v>
      </c>
      <c r="P1626" s="46">
        <f>TotalFix[[#This Row],[Confirmed activ. 3 (ILE03)]]</f>
        <v>20</v>
      </c>
      <c r="Q1626" s="24">
        <v>20</v>
      </c>
      <c r="R1626" s="21" t="s">
        <v>66</v>
      </c>
      <c r="S1626" s="21" t="s">
        <v>72</v>
      </c>
    </row>
    <row r="1627" spans="1:19" s="21" customFormat="1" x14ac:dyDescent="0.35">
      <c r="A1627" s="26">
        <v>1541467</v>
      </c>
      <c r="B1627" s="53">
        <v>411581</v>
      </c>
      <c r="C1627" s="26">
        <f>VLOOKUP(TotalFix[[#This Row],[Order]],'Total Fix by SS'!B:C,2,0)</f>
        <v>225</v>
      </c>
      <c r="D1627" s="21" t="s">
        <v>59</v>
      </c>
      <c r="E1627" s="21" t="s">
        <v>88</v>
      </c>
      <c r="F1627" s="21" t="s">
        <v>89</v>
      </c>
      <c r="G1627" s="21" t="s">
        <v>90</v>
      </c>
      <c r="H1627" s="21" t="s">
        <v>91</v>
      </c>
      <c r="I1627" s="21" t="s">
        <v>92</v>
      </c>
      <c r="J1627" s="22"/>
      <c r="K1627" s="23">
        <v>0</v>
      </c>
      <c r="L1627" s="22"/>
      <c r="M1627" s="23">
        <v>0</v>
      </c>
      <c r="N1627" s="25">
        <v>0</v>
      </c>
      <c r="O1627" s="21" t="s">
        <v>93</v>
      </c>
      <c r="P1627" s="46"/>
      <c r="Q1627" s="24">
        <v>0</v>
      </c>
      <c r="R1627" s="21" t="s">
        <v>66</v>
      </c>
      <c r="S1627" s="21" t="s">
        <v>94</v>
      </c>
    </row>
    <row r="1628" spans="1:19" s="21" customFormat="1" x14ac:dyDescent="0.35">
      <c r="A1628" s="26">
        <v>1541467</v>
      </c>
      <c r="B1628" s="53">
        <v>411581</v>
      </c>
      <c r="C1628" s="26">
        <f>VLOOKUP(TotalFix[[#This Row],[Order]],'Total Fix by SS'!B:C,2,0)</f>
        <v>225</v>
      </c>
      <c r="D1628" s="21" t="s">
        <v>59</v>
      </c>
      <c r="E1628" s="21" t="s">
        <v>95</v>
      </c>
      <c r="F1628" s="21" t="s">
        <v>61</v>
      </c>
      <c r="G1628" s="21" t="s">
        <v>62</v>
      </c>
      <c r="H1628" s="21" t="s">
        <v>63</v>
      </c>
      <c r="I1628" s="21" t="s">
        <v>96</v>
      </c>
      <c r="J1628" s="22">
        <v>43684</v>
      </c>
      <c r="K1628" s="23">
        <v>0.73478009259259003</v>
      </c>
      <c r="L1628" s="22">
        <v>43684</v>
      </c>
      <c r="M1628" s="23">
        <v>0.74614583333332996</v>
      </c>
      <c r="N1628" s="25">
        <v>5.45</v>
      </c>
      <c r="O1628" s="21" t="s">
        <v>66</v>
      </c>
      <c r="P1628" s="46">
        <f>TotalFix[[#This Row],[Confirmed activ. 3 (ILE03)]]</f>
        <v>5.45</v>
      </c>
      <c r="Q1628" s="24">
        <v>40</v>
      </c>
      <c r="R1628" s="21" t="s">
        <v>66</v>
      </c>
      <c r="S1628" s="21" t="s">
        <v>67</v>
      </c>
    </row>
    <row r="1629" spans="1:19" s="21" customFormat="1" x14ac:dyDescent="0.35">
      <c r="A1629" s="26">
        <v>1541467</v>
      </c>
      <c r="B1629" s="53">
        <v>411581</v>
      </c>
      <c r="C1629" s="26">
        <f>VLOOKUP(TotalFix[[#This Row],[Order]],'Total Fix by SS'!B:C,2,0)</f>
        <v>225</v>
      </c>
      <c r="D1629" s="21" t="s">
        <v>59</v>
      </c>
      <c r="E1629" s="21" t="s">
        <v>97</v>
      </c>
      <c r="F1629" s="21" t="s">
        <v>69</v>
      </c>
      <c r="G1629" s="21" t="s">
        <v>62</v>
      </c>
      <c r="H1629" s="21" t="s">
        <v>70</v>
      </c>
      <c r="I1629" s="21" t="s">
        <v>98</v>
      </c>
      <c r="J1629" s="22">
        <v>43685</v>
      </c>
      <c r="K1629" s="23">
        <v>0.38719907407407</v>
      </c>
      <c r="L1629" s="22">
        <v>43685</v>
      </c>
      <c r="M1629" s="23">
        <v>0.38719907407407</v>
      </c>
      <c r="N1629" s="24">
        <v>20</v>
      </c>
      <c r="O1629" s="21" t="s">
        <v>66</v>
      </c>
      <c r="P1629" s="46">
        <f>TotalFix[[#This Row],[Confirmed activ. 3 (ILE03)]]</f>
        <v>20</v>
      </c>
      <c r="Q1629" s="24">
        <v>20</v>
      </c>
      <c r="R1629" s="21" t="s">
        <v>66</v>
      </c>
      <c r="S1629" s="21" t="s">
        <v>72</v>
      </c>
    </row>
    <row r="1630" spans="1:19" s="21" customFormat="1" x14ac:dyDescent="0.35">
      <c r="A1630" s="26">
        <v>1541467</v>
      </c>
      <c r="B1630" s="53">
        <v>411581</v>
      </c>
      <c r="C1630" s="26">
        <f>VLOOKUP(TotalFix[[#This Row],[Order]],'Total Fix by SS'!B:C,2,0)</f>
        <v>225</v>
      </c>
      <c r="D1630" s="21" t="s">
        <v>59</v>
      </c>
      <c r="E1630" s="21" t="s">
        <v>99</v>
      </c>
      <c r="F1630" s="21" t="s">
        <v>69</v>
      </c>
      <c r="G1630" s="21" t="s">
        <v>62</v>
      </c>
      <c r="H1630" s="21" t="s">
        <v>70</v>
      </c>
      <c r="I1630" s="21" t="s">
        <v>100</v>
      </c>
      <c r="J1630" s="22">
        <v>43685</v>
      </c>
      <c r="K1630" s="23">
        <v>0.38728009259259</v>
      </c>
      <c r="L1630" s="22">
        <v>43685</v>
      </c>
      <c r="M1630" s="23">
        <v>0.38728009259259</v>
      </c>
      <c r="N1630" s="24">
        <v>50</v>
      </c>
      <c r="O1630" s="21" t="s">
        <v>66</v>
      </c>
      <c r="P1630" s="46">
        <f>TotalFix[[#This Row],[Confirmed activ. 3 (ILE03)]]</f>
        <v>50</v>
      </c>
      <c r="Q1630" s="24">
        <v>50</v>
      </c>
      <c r="R1630" s="21" t="s">
        <v>66</v>
      </c>
      <c r="S1630" s="21" t="s">
        <v>72</v>
      </c>
    </row>
    <row r="1631" spans="1:19" s="21" customFormat="1" x14ac:dyDescent="0.35">
      <c r="A1631" s="26">
        <v>1541467</v>
      </c>
      <c r="B1631" s="53">
        <v>411581</v>
      </c>
      <c r="C1631" s="26">
        <f>VLOOKUP(TotalFix[[#This Row],[Order]],'Total Fix by SS'!B:C,2,0)</f>
        <v>225</v>
      </c>
      <c r="D1631" s="21" t="s">
        <v>59</v>
      </c>
      <c r="E1631" s="21" t="s">
        <v>101</v>
      </c>
      <c r="F1631" s="21" t="s">
        <v>102</v>
      </c>
      <c r="G1631" s="21" t="s">
        <v>62</v>
      </c>
      <c r="H1631" s="21" t="s">
        <v>100</v>
      </c>
      <c r="I1631" s="21" t="s">
        <v>103</v>
      </c>
      <c r="J1631" s="22">
        <v>43685</v>
      </c>
      <c r="K1631" s="23">
        <v>0.38732638888888998</v>
      </c>
      <c r="L1631" s="22">
        <v>43685</v>
      </c>
      <c r="M1631" s="23">
        <v>0.38732638888888998</v>
      </c>
      <c r="N1631" s="24">
        <v>10</v>
      </c>
      <c r="O1631" s="21" t="s">
        <v>66</v>
      </c>
      <c r="P1631" s="46">
        <f>TotalFix[[#This Row],[Confirmed activ. 3 (ILE03)]]</f>
        <v>10</v>
      </c>
      <c r="Q1631" s="24">
        <v>10</v>
      </c>
      <c r="R1631" s="21" t="s">
        <v>66</v>
      </c>
      <c r="S1631" s="21" t="s">
        <v>72</v>
      </c>
    </row>
    <row r="1632" spans="1:19" s="21" customFormat="1" x14ac:dyDescent="0.35">
      <c r="A1632" s="26">
        <v>1541467</v>
      </c>
      <c r="B1632" s="53">
        <v>411581</v>
      </c>
      <c r="C1632" s="26">
        <f>VLOOKUP(TotalFix[[#This Row],[Order]],'Total Fix by SS'!B:C,2,0)</f>
        <v>225</v>
      </c>
      <c r="D1632" s="21" t="s">
        <v>59</v>
      </c>
      <c r="E1632" s="21" t="s">
        <v>104</v>
      </c>
      <c r="F1632" s="21" t="s">
        <v>102</v>
      </c>
      <c r="G1632" s="21" t="s">
        <v>105</v>
      </c>
      <c r="H1632" s="21" t="s">
        <v>100</v>
      </c>
      <c r="I1632" s="21" t="s">
        <v>106</v>
      </c>
      <c r="J1632" s="22">
        <v>43690</v>
      </c>
      <c r="K1632" s="23">
        <v>0.50913194444443999</v>
      </c>
      <c r="L1632" s="22">
        <v>43690</v>
      </c>
      <c r="M1632" s="23">
        <v>0.50913194444443999</v>
      </c>
      <c r="N1632" s="24">
        <v>10</v>
      </c>
      <c r="O1632" s="21" t="s">
        <v>66</v>
      </c>
      <c r="P1632" s="46">
        <f>TotalFix[[#This Row],[Confirmed activ. 3 (ILE03)]]</f>
        <v>10</v>
      </c>
      <c r="Q1632" s="24">
        <v>10</v>
      </c>
      <c r="R1632" s="21" t="s">
        <v>66</v>
      </c>
      <c r="S1632" s="21" t="s">
        <v>72</v>
      </c>
    </row>
    <row r="1633" spans="1:19" s="21" customFormat="1" x14ac:dyDescent="0.35">
      <c r="A1633" s="26">
        <v>1541467</v>
      </c>
      <c r="B1633" s="53">
        <v>411581</v>
      </c>
      <c r="C1633" s="26">
        <f>VLOOKUP(TotalFix[[#This Row],[Order]],'Total Fix by SS'!B:C,2,0)</f>
        <v>225</v>
      </c>
      <c r="D1633" s="21" t="s">
        <v>107</v>
      </c>
      <c r="E1633" s="21" t="s">
        <v>60</v>
      </c>
      <c r="F1633" s="21" t="s">
        <v>61</v>
      </c>
      <c r="G1633" s="21" t="s">
        <v>90</v>
      </c>
      <c r="H1633" s="21" t="s">
        <v>63</v>
      </c>
      <c r="I1633" s="21" t="s">
        <v>108</v>
      </c>
      <c r="J1633" s="22">
        <v>43683</v>
      </c>
      <c r="K1633" s="23">
        <v>0.31907407407407001</v>
      </c>
      <c r="L1633" s="22">
        <v>43683</v>
      </c>
      <c r="M1633" s="23">
        <v>0.66344907407407006</v>
      </c>
      <c r="N1633" s="25">
        <v>10.387</v>
      </c>
      <c r="O1633" s="21" t="s">
        <v>77</v>
      </c>
      <c r="P1633" s="46">
        <f>TotalFix[[#This Row],[Confirmed activ. 3 (ILE03)]]*60</f>
        <v>623.22</v>
      </c>
      <c r="Q1633" s="24">
        <v>1</v>
      </c>
      <c r="R1633" s="21" t="s">
        <v>66</v>
      </c>
      <c r="S1633" s="21" t="s">
        <v>67</v>
      </c>
    </row>
    <row r="1634" spans="1:19" s="21" customFormat="1" x14ac:dyDescent="0.35">
      <c r="A1634" s="26">
        <v>1541467</v>
      </c>
      <c r="B1634" s="53">
        <v>411581</v>
      </c>
      <c r="C1634" s="26">
        <f>VLOOKUP(TotalFix[[#This Row],[Order]],'Total Fix by SS'!B:C,2,0)</f>
        <v>225</v>
      </c>
      <c r="D1634" s="21" t="s">
        <v>109</v>
      </c>
      <c r="E1634" s="21" t="s">
        <v>82</v>
      </c>
      <c r="F1634" s="21" t="s">
        <v>83</v>
      </c>
      <c r="G1634" s="21" t="s">
        <v>90</v>
      </c>
      <c r="H1634" s="21" t="s">
        <v>84</v>
      </c>
      <c r="I1634" s="21" t="s">
        <v>110</v>
      </c>
      <c r="J1634" s="22">
        <v>43681</v>
      </c>
      <c r="K1634" s="23">
        <v>0.32111111111111001</v>
      </c>
      <c r="L1634" s="22">
        <v>43681</v>
      </c>
      <c r="M1634" s="23">
        <v>0.45927083333333002</v>
      </c>
      <c r="N1634" s="25">
        <v>3.3159999999999998</v>
      </c>
      <c r="O1634" s="21" t="s">
        <v>77</v>
      </c>
      <c r="P1634" s="46">
        <f>TotalFix[[#This Row],[Confirmed activ. 3 (ILE03)]]*60</f>
        <v>198.95999999999998</v>
      </c>
      <c r="Q1634" s="24">
        <v>5</v>
      </c>
      <c r="R1634" s="21" t="s">
        <v>66</v>
      </c>
      <c r="S1634" s="21" t="s">
        <v>67</v>
      </c>
    </row>
    <row r="1635" spans="1:19" s="21" customFormat="1" x14ac:dyDescent="0.35">
      <c r="A1635" s="26">
        <v>1541468</v>
      </c>
      <c r="B1635" s="53">
        <v>411581</v>
      </c>
      <c r="C1635" s="26">
        <f>VLOOKUP(TotalFix[[#This Row],[Order]],'Total Fix by SS'!B:C,2,0)</f>
        <v>226</v>
      </c>
      <c r="D1635" s="21" t="s">
        <v>59</v>
      </c>
      <c r="E1635" s="21" t="s">
        <v>60</v>
      </c>
      <c r="F1635" s="21" t="s">
        <v>61</v>
      </c>
      <c r="G1635" s="21" t="s">
        <v>62</v>
      </c>
      <c r="H1635" s="21" t="s">
        <v>63</v>
      </c>
      <c r="I1635" s="21" t="s">
        <v>64</v>
      </c>
      <c r="J1635" s="22">
        <v>43670</v>
      </c>
      <c r="K1635" s="23">
        <v>0.37064814814815</v>
      </c>
      <c r="L1635" s="22">
        <v>43670</v>
      </c>
      <c r="M1635" s="23">
        <v>0.43085648148147998</v>
      </c>
      <c r="N1635" s="25">
        <v>21.683</v>
      </c>
      <c r="O1635" s="21" t="s">
        <v>66</v>
      </c>
      <c r="P1635" s="46">
        <f>TotalFix[[#This Row],[Confirmed activ. 3 (ILE03)]]</f>
        <v>21.683</v>
      </c>
      <c r="Q1635" s="24">
        <v>20</v>
      </c>
      <c r="R1635" s="21" t="s">
        <v>66</v>
      </c>
      <c r="S1635" s="21" t="s">
        <v>67</v>
      </c>
    </row>
    <row r="1636" spans="1:19" s="21" customFormat="1" x14ac:dyDescent="0.35">
      <c r="A1636" s="26">
        <v>1541468</v>
      </c>
      <c r="B1636" s="53">
        <v>411581</v>
      </c>
      <c r="C1636" s="26">
        <f>VLOOKUP(TotalFix[[#This Row],[Order]],'Total Fix by SS'!B:C,2,0)</f>
        <v>226</v>
      </c>
      <c r="D1636" s="21" t="s">
        <v>59</v>
      </c>
      <c r="E1636" s="21" t="s">
        <v>68</v>
      </c>
      <c r="F1636" s="21" t="s">
        <v>69</v>
      </c>
      <c r="G1636" s="21" t="s">
        <v>62</v>
      </c>
      <c r="H1636" s="21" t="s">
        <v>70</v>
      </c>
      <c r="I1636" s="21" t="s">
        <v>71</v>
      </c>
      <c r="J1636" s="22">
        <v>43670</v>
      </c>
      <c r="K1636" s="23">
        <v>0.50105324074073998</v>
      </c>
      <c r="L1636" s="22">
        <v>43670</v>
      </c>
      <c r="M1636" s="23">
        <v>0.50105324074073998</v>
      </c>
      <c r="N1636" s="24">
        <v>30</v>
      </c>
      <c r="O1636" s="21" t="s">
        <v>66</v>
      </c>
      <c r="P1636" s="46">
        <f>TotalFix[[#This Row],[Confirmed activ. 3 (ILE03)]]</f>
        <v>30</v>
      </c>
      <c r="Q1636" s="24">
        <v>30</v>
      </c>
      <c r="R1636" s="21" t="s">
        <v>66</v>
      </c>
      <c r="S1636" s="21" t="s">
        <v>72</v>
      </c>
    </row>
    <row r="1637" spans="1:19" s="21" customFormat="1" x14ac:dyDescent="0.35">
      <c r="A1637" s="26">
        <v>1541468</v>
      </c>
      <c r="B1637" s="53">
        <v>411581</v>
      </c>
      <c r="C1637" s="26">
        <f>VLOOKUP(TotalFix[[#This Row],[Order]],'Total Fix by SS'!B:C,2,0)</f>
        <v>226</v>
      </c>
      <c r="D1637" s="21" t="s">
        <v>59</v>
      </c>
      <c r="E1637" s="21" t="s">
        <v>73</v>
      </c>
      <c r="F1637" s="21" t="s">
        <v>61</v>
      </c>
      <c r="G1637" s="21" t="s">
        <v>62</v>
      </c>
      <c r="H1637" s="21" t="s">
        <v>63</v>
      </c>
      <c r="I1637" s="21" t="s">
        <v>74</v>
      </c>
      <c r="J1637" s="22">
        <v>43671</v>
      </c>
      <c r="K1637" s="23">
        <v>0.32383101851851998</v>
      </c>
      <c r="L1637" s="22">
        <v>43671</v>
      </c>
      <c r="M1637" s="23">
        <v>0.45642361111111002</v>
      </c>
      <c r="N1637" s="25">
        <v>3.1819999999999999</v>
      </c>
      <c r="O1637" s="21" t="s">
        <v>77</v>
      </c>
      <c r="P1637" s="46">
        <f>TotalFix[[#This Row],[Confirmed activ. 3 (ILE03)]]*60</f>
        <v>190.92</v>
      </c>
      <c r="Q1637" s="24">
        <v>200</v>
      </c>
      <c r="R1637" s="21" t="s">
        <v>66</v>
      </c>
      <c r="S1637" s="21" t="s">
        <v>67</v>
      </c>
    </row>
    <row r="1638" spans="1:19" s="21" customFormat="1" x14ac:dyDescent="0.35">
      <c r="A1638" s="26">
        <v>1541468</v>
      </c>
      <c r="B1638" s="53">
        <v>411581</v>
      </c>
      <c r="C1638" s="26">
        <f>VLOOKUP(TotalFix[[#This Row],[Order]],'Total Fix by SS'!B:C,2,0)</f>
        <v>226</v>
      </c>
      <c r="D1638" s="21" t="s">
        <v>59</v>
      </c>
      <c r="E1638" s="21" t="s">
        <v>75</v>
      </c>
      <c r="F1638" s="21" t="s">
        <v>61</v>
      </c>
      <c r="G1638" s="21" t="s">
        <v>62</v>
      </c>
      <c r="H1638" s="21" t="s">
        <v>63</v>
      </c>
      <c r="I1638" s="21" t="s">
        <v>76</v>
      </c>
      <c r="J1638" s="22">
        <v>43675</v>
      </c>
      <c r="K1638" s="23">
        <v>0.31565972222222</v>
      </c>
      <c r="L1638" s="22">
        <v>43682</v>
      </c>
      <c r="M1638" s="23">
        <v>0.74598379629629996</v>
      </c>
      <c r="N1638" s="25">
        <v>1925.7159999999999</v>
      </c>
      <c r="O1638" s="21" t="s">
        <v>66</v>
      </c>
      <c r="P1638" s="46">
        <f>TotalFix[[#This Row],[Confirmed activ. 3 (ILE03)]]</f>
        <v>1925.7159999999999</v>
      </c>
      <c r="Q1638" s="24">
        <v>500</v>
      </c>
      <c r="R1638" s="21" t="s">
        <v>66</v>
      </c>
      <c r="S1638" s="21" t="s">
        <v>67</v>
      </c>
    </row>
    <row r="1639" spans="1:19" s="21" customFormat="1" x14ac:dyDescent="0.35">
      <c r="A1639" s="26">
        <v>1541468</v>
      </c>
      <c r="B1639" s="53">
        <v>411581</v>
      </c>
      <c r="C1639" s="26">
        <f>VLOOKUP(TotalFix[[#This Row],[Order]],'Total Fix by SS'!B:C,2,0)</f>
        <v>226</v>
      </c>
      <c r="D1639" s="21" t="s">
        <v>59</v>
      </c>
      <c r="E1639" s="21" t="s">
        <v>78</v>
      </c>
      <c r="F1639" s="21" t="s">
        <v>69</v>
      </c>
      <c r="G1639" s="21" t="s">
        <v>62</v>
      </c>
      <c r="H1639" s="21" t="s">
        <v>70</v>
      </c>
      <c r="I1639" s="21" t="s">
        <v>79</v>
      </c>
      <c r="J1639" s="22">
        <v>43683</v>
      </c>
      <c r="K1639" s="23">
        <v>0.40321759259258999</v>
      </c>
      <c r="L1639" s="22">
        <v>43683</v>
      </c>
      <c r="M1639" s="23">
        <v>0.40321759259258999</v>
      </c>
      <c r="N1639" s="24">
        <v>20</v>
      </c>
      <c r="O1639" s="21" t="s">
        <v>66</v>
      </c>
      <c r="P1639" s="46">
        <f>TotalFix[[#This Row],[Confirmed activ. 3 (ILE03)]]</f>
        <v>20</v>
      </c>
      <c r="Q1639" s="24">
        <v>20</v>
      </c>
      <c r="R1639" s="21" t="s">
        <v>66</v>
      </c>
      <c r="S1639" s="21" t="s">
        <v>72</v>
      </c>
    </row>
    <row r="1640" spans="1:19" s="21" customFormat="1" x14ac:dyDescent="0.35">
      <c r="A1640" s="26">
        <v>1541468</v>
      </c>
      <c r="B1640" s="53">
        <v>411581</v>
      </c>
      <c r="C1640" s="26">
        <f>VLOOKUP(TotalFix[[#This Row],[Order]],'Total Fix by SS'!B:C,2,0)</f>
        <v>226</v>
      </c>
      <c r="D1640" s="21" t="s">
        <v>59</v>
      </c>
      <c r="E1640" s="21" t="s">
        <v>80</v>
      </c>
      <c r="F1640" s="21" t="s">
        <v>69</v>
      </c>
      <c r="G1640" s="21" t="s">
        <v>62</v>
      </c>
      <c r="H1640" s="21" t="s">
        <v>70</v>
      </c>
      <c r="I1640" s="21" t="s">
        <v>81</v>
      </c>
      <c r="J1640" s="22">
        <v>43683</v>
      </c>
      <c r="K1640" s="23">
        <v>0.40386574074074</v>
      </c>
      <c r="L1640" s="22">
        <v>43683</v>
      </c>
      <c r="M1640" s="23">
        <v>0.40386574074074</v>
      </c>
      <c r="N1640" s="24">
        <v>20</v>
      </c>
      <c r="O1640" s="21" t="s">
        <v>66</v>
      </c>
      <c r="P1640" s="46">
        <f>TotalFix[[#This Row],[Confirmed activ. 3 (ILE03)]]</f>
        <v>20</v>
      </c>
      <c r="Q1640" s="24">
        <v>20</v>
      </c>
      <c r="R1640" s="21" t="s">
        <v>66</v>
      </c>
      <c r="S1640" s="21" t="s">
        <v>72</v>
      </c>
    </row>
    <row r="1641" spans="1:19" s="21" customFormat="1" x14ac:dyDescent="0.35">
      <c r="A1641" s="26">
        <v>1541468</v>
      </c>
      <c r="B1641" s="53">
        <v>411581</v>
      </c>
      <c r="C1641" s="26">
        <f>VLOOKUP(TotalFix[[#This Row],[Order]],'Total Fix by SS'!B:C,2,0)</f>
        <v>226</v>
      </c>
      <c r="D1641" s="21" t="s">
        <v>59</v>
      </c>
      <c r="E1641" s="21" t="s">
        <v>82</v>
      </c>
      <c r="F1641" s="21" t="s">
        <v>83</v>
      </c>
      <c r="G1641" s="21" t="s">
        <v>62</v>
      </c>
      <c r="H1641" s="21" t="s">
        <v>84</v>
      </c>
      <c r="I1641" s="21" t="s">
        <v>84</v>
      </c>
      <c r="J1641" s="22">
        <v>43683</v>
      </c>
      <c r="K1641" s="23">
        <v>0.48314814814814999</v>
      </c>
      <c r="L1641" s="22">
        <v>43683</v>
      </c>
      <c r="M1641" s="23">
        <v>0.91155092592593001</v>
      </c>
      <c r="N1641" s="25">
        <v>5.4880000000000004</v>
      </c>
      <c r="O1641" s="21" t="s">
        <v>77</v>
      </c>
      <c r="P1641" s="46">
        <f>TotalFix[[#This Row],[Confirmed activ. 3 (ILE03)]]*60</f>
        <v>329.28000000000003</v>
      </c>
      <c r="Q1641" s="24">
        <v>450</v>
      </c>
      <c r="R1641" s="21" t="s">
        <v>66</v>
      </c>
      <c r="S1641" s="21" t="s">
        <v>67</v>
      </c>
    </row>
    <row r="1642" spans="1:19" s="21" customFormat="1" x14ac:dyDescent="0.35">
      <c r="A1642" s="26">
        <v>1541468</v>
      </c>
      <c r="B1642" s="53">
        <v>411581</v>
      </c>
      <c r="C1642" s="26">
        <f>VLOOKUP(TotalFix[[#This Row],[Order]],'Total Fix by SS'!B:C,2,0)</f>
        <v>226</v>
      </c>
      <c r="D1642" s="21" t="s">
        <v>59</v>
      </c>
      <c r="E1642" s="21" t="s">
        <v>85</v>
      </c>
      <c r="F1642" s="21" t="s">
        <v>86</v>
      </c>
      <c r="G1642" s="21" t="s">
        <v>62</v>
      </c>
      <c r="H1642" s="21" t="s">
        <v>87</v>
      </c>
      <c r="I1642" s="21" t="s">
        <v>87</v>
      </c>
      <c r="J1642" s="22">
        <v>43684</v>
      </c>
      <c r="K1642" s="23">
        <v>0.33253472222222002</v>
      </c>
      <c r="L1642" s="22">
        <v>43684</v>
      </c>
      <c r="M1642" s="23">
        <v>0.33253472222222002</v>
      </c>
      <c r="N1642" s="24">
        <v>20</v>
      </c>
      <c r="O1642" s="21" t="s">
        <v>66</v>
      </c>
      <c r="P1642" s="46">
        <f>TotalFix[[#This Row],[Confirmed activ. 3 (ILE03)]]</f>
        <v>20</v>
      </c>
      <c r="Q1642" s="24">
        <v>20</v>
      </c>
      <c r="R1642" s="21" t="s">
        <v>66</v>
      </c>
      <c r="S1642" s="21" t="s">
        <v>72</v>
      </c>
    </row>
    <row r="1643" spans="1:19" s="21" customFormat="1" x14ac:dyDescent="0.35">
      <c r="A1643" s="26">
        <v>1541468</v>
      </c>
      <c r="B1643" s="53">
        <v>411581</v>
      </c>
      <c r="C1643" s="26">
        <f>VLOOKUP(TotalFix[[#This Row],[Order]],'Total Fix by SS'!B:C,2,0)</f>
        <v>226</v>
      </c>
      <c r="D1643" s="21" t="s">
        <v>59</v>
      </c>
      <c r="E1643" s="21" t="s">
        <v>95</v>
      </c>
      <c r="F1643" s="21" t="s">
        <v>61</v>
      </c>
      <c r="G1643" s="21" t="s">
        <v>62</v>
      </c>
      <c r="H1643" s="21" t="s">
        <v>63</v>
      </c>
      <c r="I1643" s="21" t="s">
        <v>96</v>
      </c>
      <c r="J1643" s="22">
        <v>43691</v>
      </c>
      <c r="K1643" s="23">
        <v>0.39787037037036999</v>
      </c>
      <c r="L1643" s="22">
        <v>43691</v>
      </c>
      <c r="M1643" s="23">
        <v>0.62582175925925998</v>
      </c>
      <c r="N1643" s="25">
        <v>54.966999999999999</v>
      </c>
      <c r="O1643" s="21" t="s">
        <v>66</v>
      </c>
      <c r="P1643" s="46">
        <f>TotalFix[[#This Row],[Confirmed activ. 3 (ILE03)]]</f>
        <v>54.966999999999999</v>
      </c>
      <c r="Q1643" s="24">
        <v>40</v>
      </c>
      <c r="R1643" s="21" t="s">
        <v>66</v>
      </c>
      <c r="S1643" s="21" t="s">
        <v>67</v>
      </c>
    </row>
    <row r="1644" spans="1:19" s="21" customFormat="1" x14ac:dyDescent="0.35">
      <c r="A1644" s="26">
        <v>1541468</v>
      </c>
      <c r="B1644" s="53">
        <v>411581</v>
      </c>
      <c r="C1644" s="26">
        <f>VLOOKUP(TotalFix[[#This Row],[Order]],'Total Fix by SS'!B:C,2,0)</f>
        <v>226</v>
      </c>
      <c r="D1644" s="21" t="s">
        <v>59</v>
      </c>
      <c r="E1644" s="21" t="s">
        <v>97</v>
      </c>
      <c r="F1644" s="21" t="s">
        <v>69</v>
      </c>
      <c r="G1644" s="21" t="s">
        <v>62</v>
      </c>
      <c r="H1644" s="21" t="s">
        <v>70</v>
      </c>
      <c r="I1644" s="21" t="s">
        <v>98</v>
      </c>
      <c r="J1644" s="22">
        <v>43692</v>
      </c>
      <c r="K1644" s="23">
        <v>0.31268518518519001</v>
      </c>
      <c r="L1644" s="22">
        <v>43692</v>
      </c>
      <c r="M1644" s="23">
        <v>0.31268518518519001</v>
      </c>
      <c r="N1644" s="24">
        <v>20</v>
      </c>
      <c r="O1644" s="21" t="s">
        <v>66</v>
      </c>
      <c r="P1644" s="46">
        <f>TotalFix[[#This Row],[Confirmed activ. 3 (ILE03)]]</f>
        <v>20</v>
      </c>
      <c r="Q1644" s="24">
        <v>20</v>
      </c>
      <c r="R1644" s="21" t="s">
        <v>66</v>
      </c>
      <c r="S1644" s="21" t="s">
        <v>72</v>
      </c>
    </row>
    <row r="1645" spans="1:19" s="21" customFormat="1" x14ac:dyDescent="0.35">
      <c r="A1645" s="26">
        <v>1541468</v>
      </c>
      <c r="B1645" s="53">
        <v>411581</v>
      </c>
      <c r="C1645" s="26">
        <f>VLOOKUP(TotalFix[[#This Row],[Order]],'Total Fix by SS'!B:C,2,0)</f>
        <v>226</v>
      </c>
      <c r="D1645" s="21" t="s">
        <v>59</v>
      </c>
      <c r="E1645" s="21" t="s">
        <v>99</v>
      </c>
      <c r="F1645" s="21" t="s">
        <v>69</v>
      </c>
      <c r="G1645" s="21" t="s">
        <v>62</v>
      </c>
      <c r="H1645" s="21" t="s">
        <v>70</v>
      </c>
      <c r="I1645" s="21" t="s">
        <v>100</v>
      </c>
      <c r="J1645" s="22">
        <v>43692</v>
      </c>
      <c r="K1645" s="23">
        <v>0.31273148148148</v>
      </c>
      <c r="L1645" s="22">
        <v>43692</v>
      </c>
      <c r="M1645" s="23">
        <v>0.31273148148148</v>
      </c>
      <c r="N1645" s="24">
        <v>50</v>
      </c>
      <c r="O1645" s="21" t="s">
        <v>66</v>
      </c>
      <c r="P1645" s="46">
        <f>TotalFix[[#This Row],[Confirmed activ. 3 (ILE03)]]</f>
        <v>50</v>
      </c>
      <c r="Q1645" s="24">
        <v>50</v>
      </c>
      <c r="R1645" s="21" t="s">
        <v>66</v>
      </c>
      <c r="S1645" s="21" t="s">
        <v>72</v>
      </c>
    </row>
    <row r="1646" spans="1:19" s="21" customFormat="1" x14ac:dyDescent="0.35">
      <c r="A1646" s="26">
        <v>1541468</v>
      </c>
      <c r="B1646" s="53">
        <v>411581</v>
      </c>
      <c r="C1646" s="26">
        <f>VLOOKUP(TotalFix[[#This Row],[Order]],'Total Fix by SS'!B:C,2,0)</f>
        <v>226</v>
      </c>
      <c r="D1646" s="21" t="s">
        <v>59</v>
      </c>
      <c r="E1646" s="21" t="s">
        <v>104</v>
      </c>
      <c r="F1646" s="21" t="s">
        <v>102</v>
      </c>
      <c r="G1646" s="21" t="s">
        <v>105</v>
      </c>
      <c r="H1646" s="21" t="s">
        <v>100</v>
      </c>
      <c r="I1646" s="21" t="s">
        <v>106</v>
      </c>
      <c r="J1646" s="22">
        <v>43695</v>
      </c>
      <c r="K1646" s="23">
        <v>0.39107638888889001</v>
      </c>
      <c r="L1646" s="22">
        <v>43695</v>
      </c>
      <c r="M1646" s="23">
        <v>0.39107638888889001</v>
      </c>
      <c r="N1646" s="24">
        <v>10</v>
      </c>
      <c r="O1646" s="21" t="s">
        <v>66</v>
      </c>
      <c r="P1646" s="46">
        <f>TotalFix[[#This Row],[Confirmed activ. 3 (ILE03)]]</f>
        <v>10</v>
      </c>
      <c r="Q1646" s="24">
        <v>10</v>
      </c>
      <c r="R1646" s="21" t="s">
        <v>66</v>
      </c>
      <c r="S1646" s="21" t="s">
        <v>72</v>
      </c>
    </row>
    <row r="1647" spans="1:19" s="21" customFormat="1" x14ac:dyDescent="0.35">
      <c r="A1647" s="26">
        <v>1541468</v>
      </c>
      <c r="B1647" s="53">
        <v>411581</v>
      </c>
      <c r="C1647" s="26">
        <f>VLOOKUP(TotalFix[[#This Row],[Order]],'Total Fix by SS'!B:C,2,0)</f>
        <v>226</v>
      </c>
      <c r="D1647" s="21" t="s">
        <v>107</v>
      </c>
      <c r="E1647" s="21" t="s">
        <v>60</v>
      </c>
      <c r="F1647" s="21" t="s">
        <v>61</v>
      </c>
      <c r="G1647" s="21" t="s">
        <v>90</v>
      </c>
      <c r="H1647" s="21" t="s">
        <v>63</v>
      </c>
      <c r="I1647" s="21" t="s">
        <v>108</v>
      </c>
      <c r="J1647" s="22"/>
      <c r="K1647" s="23">
        <v>0</v>
      </c>
      <c r="L1647" s="22"/>
      <c r="M1647" s="23">
        <v>0</v>
      </c>
      <c r="N1647" s="25">
        <v>0</v>
      </c>
      <c r="O1647" s="21" t="s">
        <v>93</v>
      </c>
      <c r="P1647" s="46"/>
      <c r="Q1647" s="24">
        <v>1</v>
      </c>
      <c r="R1647" s="21" t="s">
        <v>66</v>
      </c>
      <c r="S1647" s="21" t="s">
        <v>94</v>
      </c>
    </row>
    <row r="1648" spans="1:19" s="21" customFormat="1" x14ac:dyDescent="0.35">
      <c r="A1648" s="26">
        <v>1541468</v>
      </c>
      <c r="B1648" s="53">
        <v>411581</v>
      </c>
      <c r="C1648" s="26">
        <f>VLOOKUP(TotalFix[[#This Row],[Order]],'Total Fix by SS'!B:C,2,0)</f>
        <v>226</v>
      </c>
      <c r="D1648" s="21" t="s">
        <v>109</v>
      </c>
      <c r="E1648" s="21" t="s">
        <v>82</v>
      </c>
      <c r="F1648" s="21" t="s">
        <v>83</v>
      </c>
      <c r="G1648" s="21" t="s">
        <v>90</v>
      </c>
      <c r="H1648" s="21" t="s">
        <v>84</v>
      </c>
      <c r="I1648" s="21" t="s">
        <v>110</v>
      </c>
      <c r="J1648" s="22"/>
      <c r="K1648" s="23">
        <v>0</v>
      </c>
      <c r="L1648" s="22"/>
      <c r="M1648" s="23">
        <v>0</v>
      </c>
      <c r="N1648" s="25">
        <v>0</v>
      </c>
      <c r="O1648" s="21" t="s">
        <v>93</v>
      </c>
      <c r="P1648" s="46"/>
      <c r="Q1648" s="24">
        <v>5</v>
      </c>
      <c r="R1648" s="21" t="s">
        <v>66</v>
      </c>
      <c r="S1648" s="21" t="s">
        <v>94</v>
      </c>
    </row>
    <row r="1649" spans="1:19" s="21" customFormat="1" x14ac:dyDescent="0.35">
      <c r="A1649" s="26">
        <v>1541468</v>
      </c>
      <c r="B1649" s="53">
        <v>411581</v>
      </c>
      <c r="C1649" s="26">
        <f>VLOOKUP(TotalFix[[#This Row],[Order]],'Total Fix by SS'!B:C,2,0)</f>
        <v>226</v>
      </c>
      <c r="D1649" s="21" t="s">
        <v>133</v>
      </c>
      <c r="E1649" s="21" t="s">
        <v>82</v>
      </c>
      <c r="F1649" s="21" t="s">
        <v>83</v>
      </c>
      <c r="G1649" s="21" t="s">
        <v>90</v>
      </c>
      <c r="H1649" s="21" t="s">
        <v>84</v>
      </c>
      <c r="I1649" s="21" t="s">
        <v>134</v>
      </c>
      <c r="J1649" s="22"/>
      <c r="K1649" s="23">
        <v>0</v>
      </c>
      <c r="L1649" s="22"/>
      <c r="M1649" s="23">
        <v>0</v>
      </c>
      <c r="N1649" s="25">
        <v>0</v>
      </c>
      <c r="O1649" s="21" t="s">
        <v>93</v>
      </c>
      <c r="P1649" s="46"/>
      <c r="Q1649" s="24">
        <v>5</v>
      </c>
      <c r="R1649" s="21" t="s">
        <v>66</v>
      </c>
      <c r="S1649" s="21" t="s">
        <v>94</v>
      </c>
    </row>
    <row r="1650" spans="1:19" s="21" customFormat="1" x14ac:dyDescent="0.35">
      <c r="A1650" s="26">
        <v>1541468</v>
      </c>
      <c r="B1650" s="53">
        <v>411581</v>
      </c>
      <c r="C1650" s="26">
        <f>VLOOKUP(TotalFix[[#This Row],[Order]],'Total Fix by SS'!B:C,2,0)</f>
        <v>226</v>
      </c>
      <c r="D1650" s="21" t="s">
        <v>135</v>
      </c>
      <c r="E1650" s="21" t="s">
        <v>82</v>
      </c>
      <c r="F1650" s="21" t="s">
        <v>83</v>
      </c>
      <c r="G1650" s="21" t="s">
        <v>90</v>
      </c>
      <c r="H1650" s="21" t="s">
        <v>84</v>
      </c>
      <c r="I1650" s="21" t="s">
        <v>136</v>
      </c>
      <c r="J1650" s="22"/>
      <c r="K1650" s="23">
        <v>0</v>
      </c>
      <c r="L1650" s="22"/>
      <c r="M1650" s="23">
        <v>0</v>
      </c>
      <c r="N1650" s="25">
        <v>0</v>
      </c>
      <c r="O1650" s="21" t="s">
        <v>93</v>
      </c>
      <c r="P1650" s="46"/>
      <c r="Q1650" s="24">
        <v>5</v>
      </c>
      <c r="R1650" s="21" t="s">
        <v>66</v>
      </c>
      <c r="S1650" s="21" t="s">
        <v>94</v>
      </c>
    </row>
    <row r="1651" spans="1:19" s="21" customFormat="1" x14ac:dyDescent="0.35">
      <c r="A1651" s="26">
        <v>1541468</v>
      </c>
      <c r="B1651" s="53">
        <v>411581</v>
      </c>
      <c r="C1651" s="26">
        <f>VLOOKUP(TotalFix[[#This Row],[Order]],'Total Fix by SS'!B:C,2,0)</f>
        <v>226</v>
      </c>
      <c r="D1651" s="21" t="s">
        <v>137</v>
      </c>
      <c r="E1651" s="21" t="s">
        <v>73</v>
      </c>
      <c r="F1651" s="21" t="s">
        <v>89</v>
      </c>
      <c r="G1651" s="21" t="s">
        <v>90</v>
      </c>
      <c r="H1651" s="21" t="s">
        <v>91</v>
      </c>
      <c r="I1651" s="21" t="s">
        <v>138</v>
      </c>
      <c r="J1651" s="22"/>
      <c r="K1651" s="23">
        <v>0</v>
      </c>
      <c r="L1651" s="22"/>
      <c r="M1651" s="23">
        <v>0</v>
      </c>
      <c r="N1651" s="25">
        <v>0</v>
      </c>
      <c r="O1651" s="21" t="s">
        <v>93</v>
      </c>
      <c r="P1651" s="46"/>
      <c r="Q1651" s="24">
        <v>5</v>
      </c>
      <c r="R1651" s="21" t="s">
        <v>66</v>
      </c>
      <c r="S1651" s="21" t="s">
        <v>94</v>
      </c>
    </row>
    <row r="1652" spans="1:19" s="21" customFormat="1" x14ac:dyDescent="0.35">
      <c r="A1652" s="26">
        <v>1541469</v>
      </c>
      <c r="B1652" s="53">
        <v>411581</v>
      </c>
      <c r="C1652" s="26">
        <f>VLOOKUP(TotalFix[[#This Row],[Order]],'Total Fix by SS'!B:C,2,0)</f>
        <v>225</v>
      </c>
      <c r="D1652" s="21" t="s">
        <v>59</v>
      </c>
      <c r="E1652" s="21" t="s">
        <v>60</v>
      </c>
      <c r="F1652" s="21" t="s">
        <v>61</v>
      </c>
      <c r="G1652" s="21" t="s">
        <v>62</v>
      </c>
      <c r="H1652" s="21" t="s">
        <v>63</v>
      </c>
      <c r="I1652" s="21" t="s">
        <v>139</v>
      </c>
      <c r="J1652" s="22">
        <v>43671</v>
      </c>
      <c r="K1652" s="23">
        <v>0.51866898148148</v>
      </c>
      <c r="L1652" s="22">
        <v>43671</v>
      </c>
      <c r="M1652" s="23">
        <v>0.54594907407407001</v>
      </c>
      <c r="N1652" s="25">
        <v>13.1</v>
      </c>
      <c r="O1652" s="21" t="s">
        <v>66</v>
      </c>
      <c r="P1652" s="46">
        <f>TotalFix[[#This Row],[Confirmed activ. 3 (ILE03)]]</f>
        <v>13.1</v>
      </c>
      <c r="Q1652" s="24">
        <v>20</v>
      </c>
      <c r="R1652" s="21" t="s">
        <v>66</v>
      </c>
      <c r="S1652" s="21" t="s">
        <v>67</v>
      </c>
    </row>
    <row r="1653" spans="1:19" s="21" customFormat="1" x14ac:dyDescent="0.35">
      <c r="A1653" s="26">
        <v>1541469</v>
      </c>
      <c r="B1653" s="53">
        <v>411581</v>
      </c>
      <c r="C1653" s="26">
        <f>VLOOKUP(TotalFix[[#This Row],[Order]],'Total Fix by SS'!B:C,2,0)</f>
        <v>225</v>
      </c>
      <c r="D1653" s="21" t="s">
        <v>59</v>
      </c>
      <c r="E1653" s="21" t="s">
        <v>68</v>
      </c>
      <c r="F1653" s="21" t="s">
        <v>69</v>
      </c>
      <c r="G1653" s="21" t="s">
        <v>62</v>
      </c>
      <c r="H1653" s="21" t="s">
        <v>70</v>
      </c>
      <c r="I1653" s="21" t="s">
        <v>71</v>
      </c>
      <c r="J1653" s="22">
        <v>43671</v>
      </c>
      <c r="K1653" s="23">
        <v>0.55204861111111003</v>
      </c>
      <c r="L1653" s="22">
        <v>43671</v>
      </c>
      <c r="M1653" s="23">
        <v>0.55204861111111003</v>
      </c>
      <c r="N1653" s="24">
        <v>30</v>
      </c>
      <c r="O1653" s="21" t="s">
        <v>66</v>
      </c>
      <c r="P1653" s="46">
        <f>TotalFix[[#This Row],[Confirmed activ. 3 (ILE03)]]</f>
        <v>30</v>
      </c>
      <c r="Q1653" s="24">
        <v>30</v>
      </c>
      <c r="R1653" s="21" t="s">
        <v>66</v>
      </c>
      <c r="S1653" s="21" t="s">
        <v>72</v>
      </c>
    </row>
    <row r="1654" spans="1:19" s="21" customFormat="1" x14ac:dyDescent="0.35">
      <c r="A1654" s="26">
        <v>1541469</v>
      </c>
      <c r="B1654" s="53">
        <v>411581</v>
      </c>
      <c r="C1654" s="26">
        <f>VLOOKUP(TotalFix[[#This Row],[Order]],'Total Fix by SS'!B:C,2,0)</f>
        <v>225</v>
      </c>
      <c r="D1654" s="21" t="s">
        <v>59</v>
      </c>
      <c r="E1654" s="21" t="s">
        <v>73</v>
      </c>
      <c r="F1654" s="21" t="s">
        <v>61</v>
      </c>
      <c r="G1654" s="21" t="s">
        <v>62</v>
      </c>
      <c r="H1654" s="21" t="s">
        <v>63</v>
      </c>
      <c r="I1654" s="21" t="s">
        <v>74</v>
      </c>
      <c r="J1654" s="22">
        <v>43671</v>
      </c>
      <c r="K1654" s="23">
        <v>0.61961805555556004</v>
      </c>
      <c r="L1654" s="22">
        <v>43674</v>
      </c>
      <c r="M1654" s="23">
        <v>0.46383101851851999</v>
      </c>
      <c r="N1654" s="25">
        <v>224.99700000000001</v>
      </c>
      <c r="O1654" s="21" t="s">
        <v>66</v>
      </c>
      <c r="P1654" s="46">
        <f>TotalFix[[#This Row],[Confirmed activ. 3 (ILE03)]]</f>
        <v>224.99700000000001</v>
      </c>
      <c r="Q1654" s="24">
        <v>200</v>
      </c>
      <c r="R1654" s="21" t="s">
        <v>66</v>
      </c>
      <c r="S1654" s="21" t="s">
        <v>67</v>
      </c>
    </row>
    <row r="1655" spans="1:19" s="21" customFormat="1" x14ac:dyDescent="0.35">
      <c r="A1655" s="26">
        <v>1541469</v>
      </c>
      <c r="B1655" s="53">
        <v>411581</v>
      </c>
      <c r="C1655" s="26">
        <f>VLOOKUP(TotalFix[[#This Row],[Order]],'Total Fix by SS'!B:C,2,0)</f>
        <v>225</v>
      </c>
      <c r="D1655" s="21" t="s">
        <v>59</v>
      </c>
      <c r="E1655" s="21" t="s">
        <v>75</v>
      </c>
      <c r="F1655" s="21" t="s">
        <v>61</v>
      </c>
      <c r="G1655" s="21" t="s">
        <v>62</v>
      </c>
      <c r="H1655" s="21" t="s">
        <v>63</v>
      </c>
      <c r="I1655" s="21" t="s">
        <v>76</v>
      </c>
      <c r="J1655" s="22">
        <v>43675</v>
      </c>
      <c r="K1655" s="23">
        <v>0.32709490740740998</v>
      </c>
      <c r="L1655" s="22">
        <v>43678</v>
      </c>
      <c r="M1655" s="23">
        <v>0.58450231481480996</v>
      </c>
      <c r="N1655" s="25">
        <v>16.846</v>
      </c>
      <c r="O1655" s="21" t="s">
        <v>77</v>
      </c>
      <c r="P1655" s="46">
        <f>TotalFix[[#This Row],[Confirmed activ. 3 (ILE03)]]*60</f>
        <v>1010.76</v>
      </c>
      <c r="Q1655" s="24">
        <v>500</v>
      </c>
      <c r="R1655" s="21" t="s">
        <v>66</v>
      </c>
      <c r="S1655" s="21" t="s">
        <v>67</v>
      </c>
    </row>
    <row r="1656" spans="1:19" s="21" customFormat="1" x14ac:dyDescent="0.35">
      <c r="A1656" s="26">
        <v>1541469</v>
      </c>
      <c r="B1656" s="53">
        <v>411581</v>
      </c>
      <c r="C1656" s="26">
        <f>VLOOKUP(TotalFix[[#This Row],[Order]],'Total Fix by SS'!B:C,2,0)</f>
        <v>225</v>
      </c>
      <c r="D1656" s="21" t="s">
        <v>59</v>
      </c>
      <c r="E1656" s="21" t="s">
        <v>78</v>
      </c>
      <c r="F1656" s="21" t="s">
        <v>69</v>
      </c>
      <c r="G1656" s="21" t="s">
        <v>62</v>
      </c>
      <c r="H1656" s="21" t="s">
        <v>70</v>
      </c>
      <c r="I1656" s="21" t="s">
        <v>79</v>
      </c>
      <c r="J1656" s="22">
        <v>43678</v>
      </c>
      <c r="K1656" s="23">
        <v>0.55026620370370005</v>
      </c>
      <c r="L1656" s="22">
        <v>43678</v>
      </c>
      <c r="M1656" s="23">
        <v>0.55026620370370005</v>
      </c>
      <c r="N1656" s="24">
        <v>20</v>
      </c>
      <c r="O1656" s="21" t="s">
        <v>66</v>
      </c>
      <c r="P1656" s="46">
        <f>TotalFix[[#This Row],[Confirmed activ. 3 (ILE03)]]</f>
        <v>20</v>
      </c>
      <c r="Q1656" s="24">
        <v>20</v>
      </c>
      <c r="R1656" s="21" t="s">
        <v>66</v>
      </c>
      <c r="S1656" s="21" t="s">
        <v>72</v>
      </c>
    </row>
    <row r="1657" spans="1:19" s="21" customFormat="1" x14ac:dyDescent="0.35">
      <c r="A1657" s="26">
        <v>1541469</v>
      </c>
      <c r="B1657" s="53">
        <v>411581</v>
      </c>
      <c r="C1657" s="26">
        <f>VLOOKUP(TotalFix[[#This Row],[Order]],'Total Fix by SS'!B:C,2,0)</f>
        <v>225</v>
      </c>
      <c r="D1657" s="21" t="s">
        <v>59</v>
      </c>
      <c r="E1657" s="21" t="s">
        <v>80</v>
      </c>
      <c r="F1657" s="21" t="s">
        <v>69</v>
      </c>
      <c r="G1657" s="21" t="s">
        <v>62</v>
      </c>
      <c r="H1657" s="21" t="s">
        <v>70</v>
      </c>
      <c r="I1657" s="21" t="s">
        <v>81</v>
      </c>
      <c r="J1657" s="22">
        <v>43678</v>
      </c>
      <c r="K1657" s="23">
        <v>0.55031249999999998</v>
      </c>
      <c r="L1657" s="22">
        <v>43678</v>
      </c>
      <c r="M1657" s="23">
        <v>0.55031249999999998</v>
      </c>
      <c r="N1657" s="24">
        <v>20</v>
      </c>
      <c r="O1657" s="21" t="s">
        <v>66</v>
      </c>
      <c r="P1657" s="46">
        <f>TotalFix[[#This Row],[Confirmed activ. 3 (ILE03)]]</f>
        <v>20</v>
      </c>
      <c r="Q1657" s="24">
        <v>20</v>
      </c>
      <c r="R1657" s="21" t="s">
        <v>66</v>
      </c>
      <c r="S1657" s="21" t="s">
        <v>72</v>
      </c>
    </row>
    <row r="1658" spans="1:19" s="21" customFormat="1" x14ac:dyDescent="0.35">
      <c r="A1658" s="26">
        <v>1541469</v>
      </c>
      <c r="B1658" s="53">
        <v>411581</v>
      </c>
      <c r="C1658" s="26">
        <f>VLOOKUP(TotalFix[[#This Row],[Order]],'Total Fix by SS'!B:C,2,0)</f>
        <v>225</v>
      </c>
      <c r="D1658" s="21" t="s">
        <v>59</v>
      </c>
      <c r="E1658" s="21" t="s">
        <v>82</v>
      </c>
      <c r="F1658" s="21" t="s">
        <v>83</v>
      </c>
      <c r="G1658" s="21" t="s">
        <v>62</v>
      </c>
      <c r="H1658" s="21" t="s">
        <v>84</v>
      </c>
      <c r="I1658" s="21" t="s">
        <v>84</v>
      </c>
      <c r="J1658" s="22">
        <v>43678</v>
      </c>
      <c r="K1658" s="23">
        <v>0.69636574074073998</v>
      </c>
      <c r="L1658" s="22">
        <v>43681</v>
      </c>
      <c r="M1658" s="23">
        <v>0.49974537037036998</v>
      </c>
      <c r="N1658" s="25">
        <v>7.3730000000000002</v>
      </c>
      <c r="O1658" s="21" t="s">
        <v>77</v>
      </c>
      <c r="P1658" s="46">
        <f>TotalFix[[#This Row],[Confirmed activ. 3 (ILE03)]]*60</f>
        <v>442.38</v>
      </c>
      <c r="Q1658" s="24">
        <v>450</v>
      </c>
      <c r="R1658" s="21" t="s">
        <v>66</v>
      </c>
      <c r="S1658" s="21" t="s">
        <v>67</v>
      </c>
    </row>
    <row r="1659" spans="1:19" s="21" customFormat="1" x14ac:dyDescent="0.35">
      <c r="A1659" s="26">
        <v>1541469</v>
      </c>
      <c r="B1659" s="53">
        <v>411581</v>
      </c>
      <c r="C1659" s="26">
        <f>VLOOKUP(TotalFix[[#This Row],[Order]],'Total Fix by SS'!B:C,2,0)</f>
        <v>225</v>
      </c>
      <c r="D1659" s="21" t="s">
        <v>59</v>
      </c>
      <c r="E1659" s="21" t="s">
        <v>85</v>
      </c>
      <c r="F1659" s="21" t="s">
        <v>86</v>
      </c>
      <c r="G1659" s="21" t="s">
        <v>62</v>
      </c>
      <c r="H1659" s="21" t="s">
        <v>87</v>
      </c>
      <c r="I1659" s="21" t="s">
        <v>87</v>
      </c>
      <c r="J1659" s="22">
        <v>43683</v>
      </c>
      <c r="K1659" s="23">
        <v>0.70385416666667</v>
      </c>
      <c r="L1659" s="22">
        <v>43683</v>
      </c>
      <c r="M1659" s="23">
        <v>0.70385416666667</v>
      </c>
      <c r="N1659" s="24">
        <v>20</v>
      </c>
      <c r="O1659" s="21" t="s">
        <v>66</v>
      </c>
      <c r="P1659" s="46">
        <f>TotalFix[[#This Row],[Confirmed activ. 3 (ILE03)]]</f>
        <v>20</v>
      </c>
      <c r="Q1659" s="24">
        <v>20</v>
      </c>
      <c r="R1659" s="21" t="s">
        <v>66</v>
      </c>
      <c r="S1659" s="21" t="s">
        <v>72</v>
      </c>
    </row>
    <row r="1660" spans="1:19" s="21" customFormat="1" x14ac:dyDescent="0.35">
      <c r="A1660" s="26">
        <v>1541469</v>
      </c>
      <c r="B1660" s="53">
        <v>411581</v>
      </c>
      <c r="C1660" s="26">
        <f>VLOOKUP(TotalFix[[#This Row],[Order]],'Total Fix by SS'!B:C,2,0)</f>
        <v>225</v>
      </c>
      <c r="D1660" s="21" t="s">
        <v>59</v>
      </c>
      <c r="E1660" s="21" t="s">
        <v>88</v>
      </c>
      <c r="F1660" s="21" t="s">
        <v>89</v>
      </c>
      <c r="G1660" s="21" t="s">
        <v>90</v>
      </c>
      <c r="H1660" s="21" t="s">
        <v>91</v>
      </c>
      <c r="I1660" s="21" t="s">
        <v>92</v>
      </c>
      <c r="J1660" s="22"/>
      <c r="K1660" s="23">
        <v>0</v>
      </c>
      <c r="L1660" s="22"/>
      <c r="M1660" s="23">
        <v>0</v>
      </c>
      <c r="N1660" s="25">
        <v>0</v>
      </c>
      <c r="O1660" s="21" t="s">
        <v>93</v>
      </c>
      <c r="P1660" s="46"/>
      <c r="Q1660" s="24">
        <v>0</v>
      </c>
      <c r="R1660" s="21" t="s">
        <v>66</v>
      </c>
      <c r="S1660" s="21" t="s">
        <v>94</v>
      </c>
    </row>
    <row r="1661" spans="1:19" s="21" customFormat="1" x14ac:dyDescent="0.35">
      <c r="A1661" s="26">
        <v>1541469</v>
      </c>
      <c r="B1661" s="53">
        <v>411581</v>
      </c>
      <c r="C1661" s="26">
        <f>VLOOKUP(TotalFix[[#This Row],[Order]],'Total Fix by SS'!B:C,2,0)</f>
        <v>225</v>
      </c>
      <c r="D1661" s="21" t="s">
        <v>59</v>
      </c>
      <c r="E1661" s="21" t="s">
        <v>95</v>
      </c>
      <c r="F1661" s="21" t="s">
        <v>61</v>
      </c>
      <c r="G1661" s="21" t="s">
        <v>62</v>
      </c>
      <c r="H1661" s="21" t="s">
        <v>63</v>
      </c>
      <c r="I1661" s="21" t="s">
        <v>96</v>
      </c>
      <c r="J1661" s="22">
        <v>43683</v>
      </c>
      <c r="K1661" s="23">
        <v>0.70910879629629997</v>
      </c>
      <c r="L1661" s="22">
        <v>43683</v>
      </c>
      <c r="M1661" s="23">
        <v>0.73225694444444001</v>
      </c>
      <c r="N1661" s="25">
        <v>6.6829999999999998</v>
      </c>
      <c r="O1661" s="21" t="s">
        <v>66</v>
      </c>
      <c r="P1661" s="46">
        <f>TotalFix[[#This Row],[Confirmed activ. 3 (ILE03)]]</f>
        <v>6.6829999999999998</v>
      </c>
      <c r="Q1661" s="24">
        <v>40</v>
      </c>
      <c r="R1661" s="21" t="s">
        <v>66</v>
      </c>
      <c r="S1661" s="21" t="s">
        <v>67</v>
      </c>
    </row>
    <row r="1662" spans="1:19" s="21" customFormat="1" x14ac:dyDescent="0.35">
      <c r="A1662" s="26">
        <v>1541469</v>
      </c>
      <c r="B1662" s="53">
        <v>411581</v>
      </c>
      <c r="C1662" s="26">
        <f>VLOOKUP(TotalFix[[#This Row],[Order]],'Total Fix by SS'!B:C,2,0)</f>
        <v>225</v>
      </c>
      <c r="D1662" s="21" t="s">
        <v>59</v>
      </c>
      <c r="E1662" s="21" t="s">
        <v>97</v>
      </c>
      <c r="F1662" s="21" t="s">
        <v>69</v>
      </c>
      <c r="G1662" s="21" t="s">
        <v>62</v>
      </c>
      <c r="H1662" s="21" t="s">
        <v>70</v>
      </c>
      <c r="I1662" s="21" t="s">
        <v>98</v>
      </c>
      <c r="J1662" s="22">
        <v>43683</v>
      </c>
      <c r="K1662" s="23">
        <v>0.74355324074074003</v>
      </c>
      <c r="L1662" s="22">
        <v>43683</v>
      </c>
      <c r="M1662" s="23">
        <v>0.74355324074074003</v>
      </c>
      <c r="N1662" s="24">
        <v>20</v>
      </c>
      <c r="O1662" s="21" t="s">
        <v>66</v>
      </c>
      <c r="P1662" s="46">
        <f>TotalFix[[#This Row],[Confirmed activ. 3 (ILE03)]]</f>
        <v>20</v>
      </c>
      <c r="Q1662" s="24">
        <v>20</v>
      </c>
      <c r="R1662" s="21" t="s">
        <v>66</v>
      </c>
      <c r="S1662" s="21" t="s">
        <v>72</v>
      </c>
    </row>
    <row r="1663" spans="1:19" s="21" customFormat="1" x14ac:dyDescent="0.35">
      <c r="A1663" s="26">
        <v>1541469</v>
      </c>
      <c r="B1663" s="53">
        <v>411581</v>
      </c>
      <c r="C1663" s="26">
        <f>VLOOKUP(TotalFix[[#This Row],[Order]],'Total Fix by SS'!B:C,2,0)</f>
        <v>225</v>
      </c>
      <c r="D1663" s="21" t="s">
        <v>59</v>
      </c>
      <c r="E1663" s="21" t="s">
        <v>99</v>
      </c>
      <c r="F1663" s="21" t="s">
        <v>69</v>
      </c>
      <c r="G1663" s="21" t="s">
        <v>62</v>
      </c>
      <c r="H1663" s="21" t="s">
        <v>70</v>
      </c>
      <c r="I1663" s="21" t="s">
        <v>100</v>
      </c>
      <c r="J1663" s="22">
        <v>43683</v>
      </c>
      <c r="K1663" s="23">
        <v>0.74361111111111</v>
      </c>
      <c r="L1663" s="22">
        <v>43683</v>
      </c>
      <c r="M1663" s="23">
        <v>0.74361111111111</v>
      </c>
      <c r="N1663" s="24">
        <v>50</v>
      </c>
      <c r="O1663" s="21" t="s">
        <v>66</v>
      </c>
      <c r="P1663" s="46">
        <f>TotalFix[[#This Row],[Confirmed activ. 3 (ILE03)]]</f>
        <v>50</v>
      </c>
      <c r="Q1663" s="24">
        <v>50</v>
      </c>
      <c r="R1663" s="21" t="s">
        <v>66</v>
      </c>
      <c r="S1663" s="21" t="s">
        <v>72</v>
      </c>
    </row>
    <row r="1664" spans="1:19" s="21" customFormat="1" x14ac:dyDescent="0.35">
      <c r="A1664" s="26">
        <v>1541469</v>
      </c>
      <c r="B1664" s="53">
        <v>411581</v>
      </c>
      <c r="C1664" s="26">
        <f>VLOOKUP(TotalFix[[#This Row],[Order]],'Total Fix by SS'!B:C,2,0)</f>
        <v>225</v>
      </c>
      <c r="D1664" s="21" t="s">
        <v>59</v>
      </c>
      <c r="E1664" s="21" t="s">
        <v>101</v>
      </c>
      <c r="F1664" s="21" t="s">
        <v>102</v>
      </c>
      <c r="G1664" s="21" t="s">
        <v>62</v>
      </c>
      <c r="H1664" s="21" t="s">
        <v>100</v>
      </c>
      <c r="I1664" s="21" t="s">
        <v>103</v>
      </c>
      <c r="J1664" s="22">
        <v>43683</v>
      </c>
      <c r="K1664" s="23">
        <v>0.74368055555556001</v>
      </c>
      <c r="L1664" s="22">
        <v>43683</v>
      </c>
      <c r="M1664" s="23">
        <v>0.74368055555556001</v>
      </c>
      <c r="N1664" s="24">
        <v>10</v>
      </c>
      <c r="O1664" s="21" t="s">
        <v>66</v>
      </c>
      <c r="P1664" s="46">
        <f>TotalFix[[#This Row],[Confirmed activ. 3 (ILE03)]]</f>
        <v>10</v>
      </c>
      <c r="Q1664" s="24">
        <v>10</v>
      </c>
      <c r="R1664" s="21" t="s">
        <v>66</v>
      </c>
      <c r="S1664" s="21" t="s">
        <v>72</v>
      </c>
    </row>
    <row r="1665" spans="1:19" s="21" customFormat="1" x14ac:dyDescent="0.35">
      <c r="A1665" s="26">
        <v>1541469</v>
      </c>
      <c r="B1665" s="53">
        <v>411581</v>
      </c>
      <c r="C1665" s="26">
        <f>VLOOKUP(TotalFix[[#This Row],[Order]],'Total Fix by SS'!B:C,2,0)</f>
        <v>225</v>
      </c>
      <c r="D1665" s="21" t="s">
        <v>59</v>
      </c>
      <c r="E1665" s="21" t="s">
        <v>104</v>
      </c>
      <c r="F1665" s="21" t="s">
        <v>102</v>
      </c>
      <c r="G1665" s="21" t="s">
        <v>105</v>
      </c>
      <c r="H1665" s="21" t="s">
        <v>100</v>
      </c>
      <c r="I1665" s="21" t="s">
        <v>106</v>
      </c>
      <c r="J1665" s="22">
        <v>43683</v>
      </c>
      <c r="K1665" s="23">
        <v>0.70276620370370002</v>
      </c>
      <c r="L1665" s="22">
        <v>43683</v>
      </c>
      <c r="M1665" s="23">
        <v>0.70276620370370002</v>
      </c>
      <c r="N1665" s="24">
        <v>10</v>
      </c>
      <c r="O1665" s="21" t="s">
        <v>66</v>
      </c>
      <c r="P1665" s="46">
        <f>TotalFix[[#This Row],[Confirmed activ. 3 (ILE03)]]</f>
        <v>10</v>
      </c>
      <c r="Q1665" s="24">
        <v>10</v>
      </c>
      <c r="R1665" s="21" t="s">
        <v>66</v>
      </c>
      <c r="S1665" s="21" t="s">
        <v>72</v>
      </c>
    </row>
    <row r="1666" spans="1:19" s="21" customFormat="1" x14ac:dyDescent="0.35">
      <c r="A1666" s="26">
        <v>1541469</v>
      </c>
      <c r="B1666" s="53">
        <v>411581</v>
      </c>
      <c r="C1666" s="26">
        <f>VLOOKUP(TotalFix[[#This Row],[Order]],'Total Fix by SS'!B:C,2,0)</f>
        <v>225</v>
      </c>
      <c r="D1666" s="21" t="s">
        <v>107</v>
      </c>
      <c r="E1666" s="21" t="s">
        <v>60</v>
      </c>
      <c r="F1666" s="21" t="s">
        <v>61</v>
      </c>
      <c r="G1666" s="21" t="s">
        <v>90</v>
      </c>
      <c r="H1666" s="21" t="s">
        <v>63</v>
      </c>
      <c r="I1666" s="21" t="s">
        <v>108</v>
      </c>
      <c r="J1666" s="22">
        <v>43682</v>
      </c>
      <c r="K1666" s="23">
        <v>0.32087962962963001</v>
      </c>
      <c r="L1666" s="22">
        <v>43682</v>
      </c>
      <c r="M1666" s="23">
        <v>0.74688657407407</v>
      </c>
      <c r="N1666" s="25">
        <v>23.126999999999999</v>
      </c>
      <c r="O1666" s="21" t="s">
        <v>77</v>
      </c>
      <c r="P1666" s="46">
        <f>TotalFix[[#This Row],[Confirmed activ. 3 (ILE03)]]*60</f>
        <v>1387.62</v>
      </c>
      <c r="Q1666" s="24">
        <v>1</v>
      </c>
      <c r="R1666" s="21" t="s">
        <v>66</v>
      </c>
      <c r="S1666" s="21" t="s">
        <v>67</v>
      </c>
    </row>
    <row r="1667" spans="1:19" s="21" customFormat="1" x14ac:dyDescent="0.35">
      <c r="A1667" s="26">
        <v>1541469</v>
      </c>
      <c r="B1667" s="53">
        <v>411581</v>
      </c>
      <c r="C1667" s="26">
        <f>VLOOKUP(TotalFix[[#This Row],[Order]],'Total Fix by SS'!B:C,2,0)</f>
        <v>225</v>
      </c>
      <c r="D1667" s="21" t="s">
        <v>109</v>
      </c>
      <c r="E1667" s="21" t="s">
        <v>82</v>
      </c>
      <c r="F1667" s="21" t="s">
        <v>83</v>
      </c>
      <c r="G1667" s="21" t="s">
        <v>90</v>
      </c>
      <c r="H1667" s="21" t="s">
        <v>84</v>
      </c>
      <c r="I1667" s="21" t="s">
        <v>110</v>
      </c>
      <c r="J1667" s="22"/>
      <c r="K1667" s="23">
        <v>0</v>
      </c>
      <c r="L1667" s="22"/>
      <c r="M1667" s="23">
        <v>0</v>
      </c>
      <c r="N1667" s="25">
        <v>0</v>
      </c>
      <c r="O1667" s="21" t="s">
        <v>93</v>
      </c>
      <c r="P1667" s="46"/>
      <c r="Q1667" s="24">
        <v>5</v>
      </c>
      <c r="R1667" s="21" t="s">
        <v>66</v>
      </c>
      <c r="S1667" s="21" t="s">
        <v>94</v>
      </c>
    </row>
    <row r="1668" spans="1:19" s="21" customFormat="1" x14ac:dyDescent="0.35">
      <c r="A1668" s="26">
        <v>1541470</v>
      </c>
      <c r="B1668" s="53">
        <v>411581</v>
      </c>
      <c r="C1668" s="26">
        <f>VLOOKUP(TotalFix[[#This Row],[Order]],'Total Fix by SS'!B:C,2,0)</f>
        <v>225</v>
      </c>
      <c r="D1668" s="21" t="s">
        <v>59</v>
      </c>
      <c r="E1668" s="21" t="s">
        <v>60</v>
      </c>
      <c r="F1668" s="21" t="s">
        <v>61</v>
      </c>
      <c r="G1668" s="21" t="s">
        <v>62</v>
      </c>
      <c r="H1668" s="21" t="s">
        <v>63</v>
      </c>
      <c r="I1668" s="21" t="s">
        <v>64</v>
      </c>
      <c r="J1668" s="22">
        <v>43670</v>
      </c>
      <c r="K1668" s="23">
        <v>0.37064814814815</v>
      </c>
      <c r="L1668" s="22">
        <v>43670</v>
      </c>
      <c r="M1668" s="23">
        <v>0.43085648148147998</v>
      </c>
      <c r="N1668" s="25">
        <v>21.683</v>
      </c>
      <c r="O1668" s="21" t="s">
        <v>66</v>
      </c>
      <c r="P1668" s="46">
        <f>TotalFix[[#This Row],[Confirmed activ. 3 (ILE03)]]</f>
        <v>21.683</v>
      </c>
      <c r="Q1668" s="24">
        <v>20</v>
      </c>
      <c r="R1668" s="21" t="s">
        <v>66</v>
      </c>
      <c r="S1668" s="21" t="s">
        <v>67</v>
      </c>
    </row>
    <row r="1669" spans="1:19" s="21" customFormat="1" x14ac:dyDescent="0.35">
      <c r="A1669" s="26">
        <v>1541470</v>
      </c>
      <c r="B1669" s="53">
        <v>411581</v>
      </c>
      <c r="C1669" s="26">
        <f>VLOOKUP(TotalFix[[#This Row],[Order]],'Total Fix by SS'!B:C,2,0)</f>
        <v>225</v>
      </c>
      <c r="D1669" s="21" t="s">
        <v>59</v>
      </c>
      <c r="E1669" s="21" t="s">
        <v>68</v>
      </c>
      <c r="F1669" s="21" t="s">
        <v>69</v>
      </c>
      <c r="G1669" s="21" t="s">
        <v>62</v>
      </c>
      <c r="H1669" s="21" t="s">
        <v>70</v>
      </c>
      <c r="I1669" s="21" t="s">
        <v>71</v>
      </c>
      <c r="J1669" s="22">
        <v>43670</v>
      </c>
      <c r="K1669" s="23">
        <v>0.50130787037036995</v>
      </c>
      <c r="L1669" s="22">
        <v>43670</v>
      </c>
      <c r="M1669" s="23">
        <v>0.50130787037036995</v>
      </c>
      <c r="N1669" s="24">
        <v>30</v>
      </c>
      <c r="O1669" s="21" t="s">
        <v>66</v>
      </c>
      <c r="P1669" s="46">
        <f>TotalFix[[#This Row],[Confirmed activ. 3 (ILE03)]]</f>
        <v>30</v>
      </c>
      <c r="Q1669" s="24">
        <v>30</v>
      </c>
      <c r="R1669" s="21" t="s">
        <v>66</v>
      </c>
      <c r="S1669" s="21" t="s">
        <v>72</v>
      </c>
    </row>
    <row r="1670" spans="1:19" s="21" customFormat="1" x14ac:dyDescent="0.35">
      <c r="A1670" s="26">
        <v>1541470</v>
      </c>
      <c r="B1670" s="53">
        <v>411581</v>
      </c>
      <c r="C1670" s="26">
        <f>VLOOKUP(TotalFix[[#This Row],[Order]],'Total Fix by SS'!B:C,2,0)</f>
        <v>225</v>
      </c>
      <c r="D1670" s="21" t="s">
        <v>59</v>
      </c>
      <c r="E1670" s="21" t="s">
        <v>73</v>
      </c>
      <c r="F1670" s="21" t="s">
        <v>61</v>
      </c>
      <c r="G1670" s="21" t="s">
        <v>62</v>
      </c>
      <c r="H1670" s="21" t="s">
        <v>63</v>
      </c>
      <c r="I1670" s="21" t="s">
        <v>74</v>
      </c>
      <c r="J1670" s="22">
        <v>43671</v>
      </c>
      <c r="K1670" s="23">
        <v>0.31857638888889001</v>
      </c>
      <c r="L1670" s="22">
        <v>43671</v>
      </c>
      <c r="M1670" s="23">
        <v>0.45721064814814999</v>
      </c>
      <c r="N1670" s="25">
        <v>3.327</v>
      </c>
      <c r="O1670" s="21" t="s">
        <v>77</v>
      </c>
      <c r="P1670" s="46">
        <f>TotalFix[[#This Row],[Confirmed activ. 3 (ILE03)]]*60</f>
        <v>199.62</v>
      </c>
      <c r="Q1670" s="24">
        <v>200</v>
      </c>
      <c r="R1670" s="21" t="s">
        <v>66</v>
      </c>
      <c r="S1670" s="21" t="s">
        <v>67</v>
      </c>
    </row>
    <row r="1671" spans="1:19" s="21" customFormat="1" x14ac:dyDescent="0.35">
      <c r="A1671" s="26">
        <v>1541470</v>
      </c>
      <c r="B1671" s="53">
        <v>411581</v>
      </c>
      <c r="C1671" s="26">
        <f>VLOOKUP(TotalFix[[#This Row],[Order]],'Total Fix by SS'!B:C,2,0)</f>
        <v>225</v>
      </c>
      <c r="D1671" s="21" t="s">
        <v>59</v>
      </c>
      <c r="E1671" s="21" t="s">
        <v>75</v>
      </c>
      <c r="F1671" s="21" t="s">
        <v>61</v>
      </c>
      <c r="G1671" s="21" t="s">
        <v>62</v>
      </c>
      <c r="H1671" s="21" t="s">
        <v>63</v>
      </c>
      <c r="I1671" s="21" t="s">
        <v>76</v>
      </c>
      <c r="J1671" s="22">
        <v>43678</v>
      </c>
      <c r="K1671" s="23">
        <v>0.31349537037037001</v>
      </c>
      <c r="L1671" s="22">
        <v>43678</v>
      </c>
      <c r="M1671" s="23">
        <v>0.43351851851852002</v>
      </c>
      <c r="N1671" s="25">
        <v>2.8809999999999998</v>
      </c>
      <c r="O1671" s="21" t="s">
        <v>77</v>
      </c>
      <c r="P1671" s="46">
        <f>TotalFix[[#This Row],[Confirmed activ. 3 (ILE03)]]*60</f>
        <v>172.85999999999999</v>
      </c>
      <c r="Q1671" s="24">
        <v>500</v>
      </c>
      <c r="R1671" s="21" t="s">
        <v>66</v>
      </c>
      <c r="S1671" s="21" t="s">
        <v>67</v>
      </c>
    </row>
    <row r="1672" spans="1:19" s="21" customFormat="1" x14ac:dyDescent="0.35">
      <c r="A1672" s="26">
        <v>1541470</v>
      </c>
      <c r="B1672" s="53">
        <v>411581</v>
      </c>
      <c r="C1672" s="26">
        <f>VLOOKUP(TotalFix[[#This Row],[Order]],'Total Fix by SS'!B:C,2,0)</f>
        <v>225</v>
      </c>
      <c r="D1672" s="21" t="s">
        <v>59</v>
      </c>
      <c r="E1672" s="21" t="s">
        <v>78</v>
      </c>
      <c r="F1672" s="21" t="s">
        <v>69</v>
      </c>
      <c r="G1672" s="21" t="s">
        <v>62</v>
      </c>
      <c r="H1672" s="21" t="s">
        <v>70</v>
      </c>
      <c r="I1672" s="21" t="s">
        <v>79</v>
      </c>
      <c r="J1672" s="22">
        <v>43678</v>
      </c>
      <c r="K1672" s="23">
        <v>0.57863425925926004</v>
      </c>
      <c r="L1672" s="22">
        <v>43678</v>
      </c>
      <c r="M1672" s="23">
        <v>0.57863425925926004</v>
      </c>
      <c r="N1672" s="24">
        <v>20</v>
      </c>
      <c r="O1672" s="21" t="s">
        <v>66</v>
      </c>
      <c r="P1672" s="46">
        <f>TotalFix[[#This Row],[Confirmed activ. 3 (ILE03)]]</f>
        <v>20</v>
      </c>
      <c r="Q1672" s="24">
        <v>20</v>
      </c>
      <c r="R1672" s="21" t="s">
        <v>66</v>
      </c>
      <c r="S1672" s="21" t="s">
        <v>72</v>
      </c>
    </row>
    <row r="1673" spans="1:19" s="21" customFormat="1" x14ac:dyDescent="0.35">
      <c r="A1673" s="26">
        <v>1541470</v>
      </c>
      <c r="B1673" s="53">
        <v>411581</v>
      </c>
      <c r="C1673" s="26">
        <f>VLOOKUP(TotalFix[[#This Row],[Order]],'Total Fix by SS'!B:C,2,0)</f>
        <v>225</v>
      </c>
      <c r="D1673" s="21" t="s">
        <v>59</v>
      </c>
      <c r="E1673" s="21" t="s">
        <v>80</v>
      </c>
      <c r="F1673" s="21" t="s">
        <v>69</v>
      </c>
      <c r="G1673" s="21" t="s">
        <v>62</v>
      </c>
      <c r="H1673" s="21" t="s">
        <v>70</v>
      </c>
      <c r="I1673" s="21" t="s">
        <v>81</v>
      </c>
      <c r="J1673" s="22">
        <v>43678</v>
      </c>
      <c r="K1673" s="23">
        <v>0.57929398148148004</v>
      </c>
      <c r="L1673" s="22">
        <v>43678</v>
      </c>
      <c r="M1673" s="23">
        <v>0.57929398148148004</v>
      </c>
      <c r="N1673" s="24">
        <v>20</v>
      </c>
      <c r="O1673" s="21" t="s">
        <v>66</v>
      </c>
      <c r="P1673" s="46">
        <f>TotalFix[[#This Row],[Confirmed activ. 3 (ILE03)]]</f>
        <v>20</v>
      </c>
      <c r="Q1673" s="24">
        <v>20</v>
      </c>
      <c r="R1673" s="21" t="s">
        <v>66</v>
      </c>
      <c r="S1673" s="21" t="s">
        <v>72</v>
      </c>
    </row>
    <row r="1674" spans="1:19" s="21" customFormat="1" x14ac:dyDescent="0.35">
      <c r="A1674" s="26">
        <v>1541470</v>
      </c>
      <c r="B1674" s="53">
        <v>411581</v>
      </c>
      <c r="C1674" s="26">
        <f>VLOOKUP(TotalFix[[#This Row],[Order]],'Total Fix by SS'!B:C,2,0)</f>
        <v>225</v>
      </c>
      <c r="D1674" s="21" t="s">
        <v>59</v>
      </c>
      <c r="E1674" s="21" t="s">
        <v>82</v>
      </c>
      <c r="F1674" s="21" t="s">
        <v>83</v>
      </c>
      <c r="G1674" s="21" t="s">
        <v>62</v>
      </c>
      <c r="H1674" s="21" t="s">
        <v>84</v>
      </c>
      <c r="I1674" s="21" t="s">
        <v>84</v>
      </c>
      <c r="J1674" s="22">
        <v>43678</v>
      </c>
      <c r="K1674" s="23">
        <v>0.75584490740740995</v>
      </c>
      <c r="L1674" s="22">
        <v>43681</v>
      </c>
      <c r="M1674" s="23">
        <v>0.49974537037036998</v>
      </c>
      <c r="N1674" s="25">
        <v>6.8120000000000003</v>
      </c>
      <c r="O1674" s="21" t="s">
        <v>77</v>
      </c>
      <c r="P1674" s="46">
        <f>TotalFix[[#This Row],[Confirmed activ. 3 (ILE03)]]*60</f>
        <v>408.72</v>
      </c>
      <c r="Q1674" s="24">
        <v>450</v>
      </c>
      <c r="R1674" s="21" t="s">
        <v>66</v>
      </c>
      <c r="S1674" s="21" t="s">
        <v>67</v>
      </c>
    </row>
    <row r="1675" spans="1:19" s="21" customFormat="1" x14ac:dyDescent="0.35">
      <c r="A1675" s="26">
        <v>1541470</v>
      </c>
      <c r="B1675" s="53">
        <v>411581</v>
      </c>
      <c r="C1675" s="26">
        <f>VLOOKUP(TotalFix[[#This Row],[Order]],'Total Fix by SS'!B:C,2,0)</f>
        <v>225</v>
      </c>
      <c r="D1675" s="21" t="s">
        <v>59</v>
      </c>
      <c r="E1675" s="21" t="s">
        <v>85</v>
      </c>
      <c r="F1675" s="21" t="s">
        <v>86</v>
      </c>
      <c r="G1675" s="21" t="s">
        <v>62</v>
      </c>
      <c r="H1675" s="21" t="s">
        <v>87</v>
      </c>
      <c r="I1675" s="21" t="s">
        <v>87</v>
      </c>
      <c r="J1675" s="22">
        <v>43682</v>
      </c>
      <c r="K1675" s="23">
        <v>0.33814814814814997</v>
      </c>
      <c r="L1675" s="22">
        <v>43682</v>
      </c>
      <c r="M1675" s="23">
        <v>0.33814814814814997</v>
      </c>
      <c r="N1675" s="24">
        <v>20</v>
      </c>
      <c r="O1675" s="21" t="s">
        <v>66</v>
      </c>
      <c r="P1675" s="46">
        <f>TotalFix[[#This Row],[Confirmed activ. 3 (ILE03)]]</f>
        <v>20</v>
      </c>
      <c r="Q1675" s="24">
        <v>20</v>
      </c>
      <c r="R1675" s="21" t="s">
        <v>66</v>
      </c>
      <c r="S1675" s="21" t="s">
        <v>72</v>
      </c>
    </row>
    <row r="1676" spans="1:19" s="21" customFormat="1" x14ac:dyDescent="0.35">
      <c r="A1676" s="26">
        <v>1541470</v>
      </c>
      <c r="B1676" s="53">
        <v>411581</v>
      </c>
      <c r="C1676" s="26">
        <f>VLOOKUP(TotalFix[[#This Row],[Order]],'Total Fix by SS'!B:C,2,0)</f>
        <v>225</v>
      </c>
      <c r="D1676" s="21" t="s">
        <v>59</v>
      </c>
      <c r="E1676" s="21" t="s">
        <v>88</v>
      </c>
      <c r="F1676" s="21" t="s">
        <v>89</v>
      </c>
      <c r="G1676" s="21" t="s">
        <v>90</v>
      </c>
      <c r="H1676" s="21" t="s">
        <v>91</v>
      </c>
      <c r="I1676" s="21" t="s">
        <v>92</v>
      </c>
      <c r="J1676" s="22"/>
      <c r="K1676" s="23">
        <v>0</v>
      </c>
      <c r="L1676" s="22"/>
      <c r="M1676" s="23">
        <v>0</v>
      </c>
      <c r="N1676" s="25">
        <v>0</v>
      </c>
      <c r="O1676" s="21" t="s">
        <v>93</v>
      </c>
      <c r="P1676" s="46"/>
      <c r="Q1676" s="24">
        <v>0</v>
      </c>
      <c r="R1676" s="21" t="s">
        <v>66</v>
      </c>
      <c r="S1676" s="21" t="s">
        <v>94</v>
      </c>
    </row>
    <row r="1677" spans="1:19" s="21" customFormat="1" x14ac:dyDescent="0.35">
      <c r="A1677" s="26">
        <v>1541470</v>
      </c>
      <c r="B1677" s="53">
        <v>411581</v>
      </c>
      <c r="C1677" s="26">
        <f>VLOOKUP(TotalFix[[#This Row],[Order]],'Total Fix by SS'!B:C,2,0)</f>
        <v>225</v>
      </c>
      <c r="D1677" s="21" t="s">
        <v>59</v>
      </c>
      <c r="E1677" s="21" t="s">
        <v>95</v>
      </c>
      <c r="F1677" s="21" t="s">
        <v>61</v>
      </c>
      <c r="G1677" s="21" t="s">
        <v>62</v>
      </c>
      <c r="H1677" s="21" t="s">
        <v>63</v>
      </c>
      <c r="I1677" s="21" t="s">
        <v>96</v>
      </c>
      <c r="J1677" s="22">
        <v>43685</v>
      </c>
      <c r="K1677" s="23">
        <v>0.53229166666667005</v>
      </c>
      <c r="L1677" s="22">
        <v>43685</v>
      </c>
      <c r="M1677" s="23">
        <v>0.55412037037036999</v>
      </c>
      <c r="N1677" s="25">
        <v>15.717000000000001</v>
      </c>
      <c r="O1677" s="21" t="s">
        <v>66</v>
      </c>
      <c r="P1677" s="46">
        <f>TotalFix[[#This Row],[Confirmed activ. 3 (ILE03)]]</f>
        <v>15.717000000000001</v>
      </c>
      <c r="Q1677" s="24">
        <v>40</v>
      </c>
      <c r="R1677" s="21" t="s">
        <v>66</v>
      </c>
      <c r="S1677" s="21" t="s">
        <v>67</v>
      </c>
    </row>
    <row r="1678" spans="1:19" s="21" customFormat="1" x14ac:dyDescent="0.35">
      <c r="A1678" s="26">
        <v>1541470</v>
      </c>
      <c r="B1678" s="53">
        <v>411581</v>
      </c>
      <c r="C1678" s="26">
        <f>VLOOKUP(TotalFix[[#This Row],[Order]],'Total Fix by SS'!B:C,2,0)</f>
        <v>225</v>
      </c>
      <c r="D1678" s="21" t="s">
        <v>59</v>
      </c>
      <c r="E1678" s="21" t="s">
        <v>97</v>
      </c>
      <c r="F1678" s="21" t="s">
        <v>69</v>
      </c>
      <c r="G1678" s="21" t="s">
        <v>62</v>
      </c>
      <c r="H1678" s="21" t="s">
        <v>70</v>
      </c>
      <c r="I1678" s="21" t="s">
        <v>98</v>
      </c>
      <c r="J1678" s="22">
        <v>43685</v>
      </c>
      <c r="K1678" s="23">
        <v>0.63144675925925997</v>
      </c>
      <c r="L1678" s="22">
        <v>43685</v>
      </c>
      <c r="M1678" s="23">
        <v>0.63144675925925997</v>
      </c>
      <c r="N1678" s="24">
        <v>20</v>
      </c>
      <c r="O1678" s="21" t="s">
        <v>66</v>
      </c>
      <c r="P1678" s="46">
        <f>TotalFix[[#This Row],[Confirmed activ. 3 (ILE03)]]</f>
        <v>20</v>
      </c>
      <c r="Q1678" s="24">
        <v>20</v>
      </c>
      <c r="R1678" s="21" t="s">
        <v>66</v>
      </c>
      <c r="S1678" s="21" t="s">
        <v>72</v>
      </c>
    </row>
    <row r="1679" spans="1:19" s="21" customFormat="1" x14ac:dyDescent="0.35">
      <c r="A1679" s="26">
        <v>1541470</v>
      </c>
      <c r="B1679" s="53">
        <v>411581</v>
      </c>
      <c r="C1679" s="26">
        <f>VLOOKUP(TotalFix[[#This Row],[Order]],'Total Fix by SS'!B:C,2,0)</f>
        <v>225</v>
      </c>
      <c r="D1679" s="21" t="s">
        <v>59</v>
      </c>
      <c r="E1679" s="21" t="s">
        <v>99</v>
      </c>
      <c r="F1679" s="21" t="s">
        <v>69</v>
      </c>
      <c r="G1679" s="21" t="s">
        <v>62</v>
      </c>
      <c r="H1679" s="21" t="s">
        <v>70</v>
      </c>
      <c r="I1679" s="21" t="s">
        <v>100</v>
      </c>
      <c r="J1679" s="22">
        <v>43685</v>
      </c>
      <c r="K1679" s="23">
        <v>0.63151620370369999</v>
      </c>
      <c r="L1679" s="22">
        <v>43685</v>
      </c>
      <c r="M1679" s="23">
        <v>0.63151620370369999</v>
      </c>
      <c r="N1679" s="24">
        <v>50</v>
      </c>
      <c r="O1679" s="21" t="s">
        <v>66</v>
      </c>
      <c r="P1679" s="46">
        <f>TotalFix[[#This Row],[Confirmed activ. 3 (ILE03)]]</f>
        <v>50</v>
      </c>
      <c r="Q1679" s="24">
        <v>50</v>
      </c>
      <c r="R1679" s="21" t="s">
        <v>66</v>
      </c>
      <c r="S1679" s="21" t="s">
        <v>72</v>
      </c>
    </row>
    <row r="1680" spans="1:19" s="21" customFormat="1" x14ac:dyDescent="0.35">
      <c r="A1680" s="26">
        <v>1541470</v>
      </c>
      <c r="B1680" s="53">
        <v>411581</v>
      </c>
      <c r="C1680" s="26">
        <f>VLOOKUP(TotalFix[[#This Row],[Order]],'Total Fix by SS'!B:C,2,0)</f>
        <v>225</v>
      </c>
      <c r="D1680" s="21" t="s">
        <v>59</v>
      </c>
      <c r="E1680" s="21" t="s">
        <v>101</v>
      </c>
      <c r="F1680" s="21" t="s">
        <v>102</v>
      </c>
      <c r="G1680" s="21" t="s">
        <v>62</v>
      </c>
      <c r="H1680" s="21" t="s">
        <v>100</v>
      </c>
      <c r="I1680" s="21" t="s">
        <v>103</v>
      </c>
      <c r="J1680" s="22">
        <v>43685</v>
      </c>
      <c r="K1680" s="23">
        <v>0.63160879629629996</v>
      </c>
      <c r="L1680" s="22">
        <v>43685</v>
      </c>
      <c r="M1680" s="23">
        <v>0.63160879629629996</v>
      </c>
      <c r="N1680" s="24">
        <v>10</v>
      </c>
      <c r="O1680" s="21" t="s">
        <v>66</v>
      </c>
      <c r="P1680" s="46">
        <f>TotalFix[[#This Row],[Confirmed activ. 3 (ILE03)]]</f>
        <v>10</v>
      </c>
      <c r="Q1680" s="24">
        <v>10</v>
      </c>
      <c r="R1680" s="21" t="s">
        <v>66</v>
      </c>
      <c r="S1680" s="21" t="s">
        <v>72</v>
      </c>
    </row>
    <row r="1681" spans="1:19" s="21" customFormat="1" x14ac:dyDescent="0.35">
      <c r="A1681" s="26">
        <v>1541470</v>
      </c>
      <c r="B1681" s="53">
        <v>411581</v>
      </c>
      <c r="C1681" s="26">
        <f>VLOOKUP(TotalFix[[#This Row],[Order]],'Total Fix by SS'!B:C,2,0)</f>
        <v>225</v>
      </c>
      <c r="D1681" s="21" t="s">
        <v>59</v>
      </c>
      <c r="E1681" s="21" t="s">
        <v>104</v>
      </c>
      <c r="F1681" s="21" t="s">
        <v>102</v>
      </c>
      <c r="G1681" s="21" t="s">
        <v>105</v>
      </c>
      <c r="H1681" s="21" t="s">
        <v>100</v>
      </c>
      <c r="I1681" s="21" t="s">
        <v>106</v>
      </c>
      <c r="J1681" s="22">
        <v>43685</v>
      </c>
      <c r="K1681" s="23">
        <v>0.65379629629629998</v>
      </c>
      <c r="L1681" s="22">
        <v>43685</v>
      </c>
      <c r="M1681" s="23">
        <v>0.65379629629629998</v>
      </c>
      <c r="N1681" s="24">
        <v>10</v>
      </c>
      <c r="O1681" s="21" t="s">
        <v>66</v>
      </c>
      <c r="P1681" s="46">
        <f>TotalFix[[#This Row],[Confirmed activ. 3 (ILE03)]]</f>
        <v>10</v>
      </c>
      <c r="Q1681" s="24">
        <v>10</v>
      </c>
      <c r="R1681" s="21" t="s">
        <v>66</v>
      </c>
      <c r="S1681" s="21" t="s">
        <v>72</v>
      </c>
    </row>
    <row r="1682" spans="1:19" s="21" customFormat="1" x14ac:dyDescent="0.35">
      <c r="A1682" s="26">
        <v>1541470</v>
      </c>
      <c r="B1682" s="53">
        <v>411581</v>
      </c>
      <c r="C1682" s="26">
        <f>VLOOKUP(TotalFix[[#This Row],[Order]],'Total Fix by SS'!B:C,2,0)</f>
        <v>225</v>
      </c>
      <c r="D1682" s="21" t="s">
        <v>107</v>
      </c>
      <c r="E1682" s="21" t="s">
        <v>60</v>
      </c>
      <c r="F1682" s="21" t="s">
        <v>61</v>
      </c>
      <c r="G1682" s="21" t="s">
        <v>90</v>
      </c>
      <c r="H1682" s="21" t="s">
        <v>63</v>
      </c>
      <c r="I1682" s="21" t="s">
        <v>108</v>
      </c>
      <c r="J1682" s="22">
        <v>43671</v>
      </c>
      <c r="K1682" s="23">
        <v>0.32121527777777997</v>
      </c>
      <c r="L1682" s="22">
        <v>43678</v>
      </c>
      <c r="M1682" s="23">
        <v>0.57351851851851998</v>
      </c>
      <c r="N1682" s="25">
        <v>71.796000000000006</v>
      </c>
      <c r="O1682" s="21" t="s">
        <v>77</v>
      </c>
      <c r="P1682" s="46">
        <f>TotalFix[[#This Row],[Confirmed activ. 3 (ILE03)]]*60</f>
        <v>4307.76</v>
      </c>
      <c r="Q1682" s="24">
        <v>1</v>
      </c>
      <c r="R1682" s="21" t="s">
        <v>66</v>
      </c>
      <c r="S1682" s="21" t="s">
        <v>67</v>
      </c>
    </row>
    <row r="1683" spans="1:19" s="21" customFormat="1" x14ac:dyDescent="0.35">
      <c r="A1683" s="26">
        <v>1541470</v>
      </c>
      <c r="B1683" s="53">
        <v>411581</v>
      </c>
      <c r="C1683" s="26">
        <f>VLOOKUP(TotalFix[[#This Row],[Order]],'Total Fix by SS'!B:C,2,0)</f>
        <v>225</v>
      </c>
      <c r="D1683" s="21" t="s">
        <v>109</v>
      </c>
      <c r="E1683" s="21" t="s">
        <v>82</v>
      </c>
      <c r="F1683" s="21" t="s">
        <v>83</v>
      </c>
      <c r="G1683" s="21" t="s">
        <v>90</v>
      </c>
      <c r="H1683" s="21" t="s">
        <v>84</v>
      </c>
      <c r="I1683" s="21" t="s">
        <v>110</v>
      </c>
      <c r="J1683" s="22"/>
      <c r="K1683" s="23">
        <v>0</v>
      </c>
      <c r="L1683" s="22"/>
      <c r="M1683" s="23">
        <v>0</v>
      </c>
      <c r="N1683" s="25">
        <v>0</v>
      </c>
      <c r="O1683" s="21" t="s">
        <v>93</v>
      </c>
      <c r="P1683" s="46"/>
      <c r="Q1683" s="24">
        <v>5</v>
      </c>
      <c r="R1683" s="21" t="s">
        <v>66</v>
      </c>
      <c r="S1683" s="21" t="s">
        <v>94</v>
      </c>
    </row>
    <row r="1684" spans="1:19" s="21" customFormat="1" x14ac:dyDescent="0.35">
      <c r="A1684" s="26">
        <v>1541471</v>
      </c>
      <c r="B1684" s="53">
        <v>411581</v>
      </c>
      <c r="C1684" s="26">
        <f>VLOOKUP(TotalFix[[#This Row],[Order]],'Total Fix by SS'!B:C,2,0)</f>
        <v>225</v>
      </c>
      <c r="D1684" s="21" t="s">
        <v>59</v>
      </c>
      <c r="E1684" s="21" t="s">
        <v>60</v>
      </c>
      <c r="F1684" s="21" t="s">
        <v>61</v>
      </c>
      <c r="G1684" s="21" t="s">
        <v>62</v>
      </c>
      <c r="H1684" s="21" t="s">
        <v>63</v>
      </c>
      <c r="I1684" s="21" t="s">
        <v>64</v>
      </c>
      <c r="J1684" s="22">
        <v>43671</v>
      </c>
      <c r="K1684" s="23">
        <v>0.51866898148148</v>
      </c>
      <c r="L1684" s="22">
        <v>43671</v>
      </c>
      <c r="M1684" s="23">
        <v>0.54594907407407001</v>
      </c>
      <c r="N1684" s="25">
        <v>13.1</v>
      </c>
      <c r="O1684" s="21" t="s">
        <v>66</v>
      </c>
      <c r="P1684" s="46">
        <f>TotalFix[[#This Row],[Confirmed activ. 3 (ILE03)]]</f>
        <v>13.1</v>
      </c>
      <c r="Q1684" s="24">
        <v>20</v>
      </c>
      <c r="R1684" s="21" t="s">
        <v>66</v>
      </c>
      <c r="S1684" s="21" t="s">
        <v>67</v>
      </c>
    </row>
    <row r="1685" spans="1:19" s="21" customFormat="1" x14ac:dyDescent="0.35">
      <c r="A1685" s="26">
        <v>1541471</v>
      </c>
      <c r="B1685" s="53">
        <v>411581</v>
      </c>
      <c r="C1685" s="26">
        <f>VLOOKUP(TotalFix[[#This Row],[Order]],'Total Fix by SS'!B:C,2,0)</f>
        <v>225</v>
      </c>
      <c r="D1685" s="21" t="s">
        <v>59</v>
      </c>
      <c r="E1685" s="21" t="s">
        <v>68</v>
      </c>
      <c r="F1685" s="21" t="s">
        <v>69</v>
      </c>
      <c r="G1685" s="21" t="s">
        <v>62</v>
      </c>
      <c r="H1685" s="21" t="s">
        <v>70</v>
      </c>
      <c r="I1685" s="21" t="s">
        <v>71</v>
      </c>
      <c r="J1685" s="22">
        <v>43671</v>
      </c>
      <c r="K1685" s="23">
        <v>0.55234953703704004</v>
      </c>
      <c r="L1685" s="22">
        <v>43671</v>
      </c>
      <c r="M1685" s="23">
        <v>0.55234953703704004</v>
      </c>
      <c r="N1685" s="24">
        <v>30</v>
      </c>
      <c r="O1685" s="21" t="s">
        <v>66</v>
      </c>
      <c r="P1685" s="46">
        <f>TotalFix[[#This Row],[Confirmed activ. 3 (ILE03)]]</f>
        <v>30</v>
      </c>
      <c r="Q1685" s="24">
        <v>30</v>
      </c>
      <c r="R1685" s="21" t="s">
        <v>66</v>
      </c>
      <c r="S1685" s="21" t="s">
        <v>72</v>
      </c>
    </row>
    <row r="1686" spans="1:19" s="21" customFormat="1" x14ac:dyDescent="0.35">
      <c r="A1686" s="26">
        <v>1541471</v>
      </c>
      <c r="B1686" s="53">
        <v>411581</v>
      </c>
      <c r="C1686" s="26">
        <f>VLOOKUP(TotalFix[[#This Row],[Order]],'Total Fix by SS'!B:C,2,0)</f>
        <v>225</v>
      </c>
      <c r="D1686" s="21" t="s">
        <v>59</v>
      </c>
      <c r="E1686" s="21" t="s">
        <v>73</v>
      </c>
      <c r="F1686" s="21" t="s">
        <v>61</v>
      </c>
      <c r="G1686" s="21" t="s">
        <v>62</v>
      </c>
      <c r="H1686" s="21" t="s">
        <v>63</v>
      </c>
      <c r="I1686" s="21" t="s">
        <v>74</v>
      </c>
      <c r="J1686" s="22">
        <v>43671</v>
      </c>
      <c r="K1686" s="23">
        <v>0.62062499999999998</v>
      </c>
      <c r="L1686" s="22">
        <v>43674</v>
      </c>
      <c r="M1686" s="23">
        <v>0.64120370370369995</v>
      </c>
      <c r="N1686" s="25">
        <v>714.02700000000004</v>
      </c>
      <c r="O1686" s="21" t="s">
        <v>66</v>
      </c>
      <c r="P1686" s="46">
        <f>TotalFix[[#This Row],[Confirmed activ. 3 (ILE03)]]</f>
        <v>714.02700000000004</v>
      </c>
      <c r="Q1686" s="24">
        <v>200</v>
      </c>
      <c r="R1686" s="21" t="s">
        <v>66</v>
      </c>
      <c r="S1686" s="21" t="s">
        <v>67</v>
      </c>
    </row>
    <row r="1687" spans="1:19" s="21" customFormat="1" x14ac:dyDescent="0.35">
      <c r="A1687" s="26">
        <v>1541471</v>
      </c>
      <c r="B1687" s="53">
        <v>411581</v>
      </c>
      <c r="C1687" s="26">
        <f>VLOOKUP(TotalFix[[#This Row],[Order]],'Total Fix by SS'!B:C,2,0)</f>
        <v>225</v>
      </c>
      <c r="D1687" s="21" t="s">
        <v>59</v>
      </c>
      <c r="E1687" s="21" t="s">
        <v>75</v>
      </c>
      <c r="F1687" s="21" t="s">
        <v>61</v>
      </c>
      <c r="G1687" s="21" t="s">
        <v>62</v>
      </c>
      <c r="H1687" s="21" t="s">
        <v>63</v>
      </c>
      <c r="I1687" s="21" t="s">
        <v>76</v>
      </c>
      <c r="J1687" s="22">
        <v>43675</v>
      </c>
      <c r="K1687" s="23">
        <v>0.30913194444443998</v>
      </c>
      <c r="L1687" s="22">
        <v>43676</v>
      </c>
      <c r="M1687" s="23">
        <v>0.74083333333333001</v>
      </c>
      <c r="N1687" s="25">
        <v>20.472999999999999</v>
      </c>
      <c r="O1687" s="21" t="s">
        <v>77</v>
      </c>
      <c r="P1687" s="46">
        <f>TotalFix[[#This Row],[Confirmed activ. 3 (ILE03)]]*60</f>
        <v>1228.3799999999999</v>
      </c>
      <c r="Q1687" s="24">
        <v>500</v>
      </c>
      <c r="R1687" s="21" t="s">
        <v>66</v>
      </c>
      <c r="S1687" s="21" t="s">
        <v>67</v>
      </c>
    </row>
    <row r="1688" spans="1:19" s="21" customFormat="1" x14ac:dyDescent="0.35">
      <c r="A1688" s="26">
        <v>1541471</v>
      </c>
      <c r="B1688" s="53">
        <v>411581</v>
      </c>
      <c r="C1688" s="26">
        <f>VLOOKUP(TotalFix[[#This Row],[Order]],'Total Fix by SS'!B:C,2,0)</f>
        <v>225</v>
      </c>
      <c r="D1688" s="21" t="s">
        <v>59</v>
      </c>
      <c r="E1688" s="21" t="s">
        <v>78</v>
      </c>
      <c r="F1688" s="21" t="s">
        <v>69</v>
      </c>
      <c r="G1688" s="21" t="s">
        <v>62</v>
      </c>
      <c r="H1688" s="21" t="s">
        <v>70</v>
      </c>
      <c r="I1688" s="21" t="s">
        <v>79</v>
      </c>
      <c r="J1688" s="22">
        <v>43678</v>
      </c>
      <c r="K1688" s="23">
        <v>0.32015046296296001</v>
      </c>
      <c r="L1688" s="22">
        <v>43678</v>
      </c>
      <c r="M1688" s="23">
        <v>0.32015046296296001</v>
      </c>
      <c r="N1688" s="24">
        <v>20</v>
      </c>
      <c r="O1688" s="21" t="s">
        <v>66</v>
      </c>
      <c r="P1688" s="46">
        <f>TotalFix[[#This Row],[Confirmed activ. 3 (ILE03)]]</f>
        <v>20</v>
      </c>
      <c r="Q1688" s="24">
        <v>20</v>
      </c>
      <c r="R1688" s="21" t="s">
        <v>66</v>
      </c>
      <c r="S1688" s="21" t="s">
        <v>72</v>
      </c>
    </row>
    <row r="1689" spans="1:19" s="21" customFormat="1" x14ac:dyDescent="0.35">
      <c r="A1689" s="26">
        <v>1541471</v>
      </c>
      <c r="B1689" s="53">
        <v>411581</v>
      </c>
      <c r="C1689" s="26">
        <f>VLOOKUP(TotalFix[[#This Row],[Order]],'Total Fix by SS'!B:C,2,0)</f>
        <v>225</v>
      </c>
      <c r="D1689" s="21" t="s">
        <v>59</v>
      </c>
      <c r="E1689" s="21" t="s">
        <v>80</v>
      </c>
      <c r="F1689" s="21" t="s">
        <v>69</v>
      </c>
      <c r="G1689" s="21" t="s">
        <v>62</v>
      </c>
      <c r="H1689" s="21" t="s">
        <v>70</v>
      </c>
      <c r="I1689" s="21" t="s">
        <v>81</v>
      </c>
      <c r="J1689" s="22">
        <v>43678</v>
      </c>
      <c r="K1689" s="23">
        <v>0.32018518518519001</v>
      </c>
      <c r="L1689" s="22">
        <v>43678</v>
      </c>
      <c r="M1689" s="23">
        <v>0.32018518518519001</v>
      </c>
      <c r="N1689" s="24">
        <v>20</v>
      </c>
      <c r="O1689" s="21" t="s">
        <v>66</v>
      </c>
      <c r="P1689" s="46">
        <f>TotalFix[[#This Row],[Confirmed activ. 3 (ILE03)]]</f>
        <v>20</v>
      </c>
      <c r="Q1689" s="24">
        <v>20</v>
      </c>
      <c r="R1689" s="21" t="s">
        <v>66</v>
      </c>
      <c r="S1689" s="21" t="s">
        <v>72</v>
      </c>
    </row>
    <row r="1690" spans="1:19" s="21" customFormat="1" x14ac:dyDescent="0.35">
      <c r="A1690" s="26">
        <v>1541471</v>
      </c>
      <c r="B1690" s="53">
        <v>411581</v>
      </c>
      <c r="C1690" s="26">
        <f>VLOOKUP(TotalFix[[#This Row],[Order]],'Total Fix by SS'!B:C,2,0)</f>
        <v>225</v>
      </c>
      <c r="D1690" s="21" t="s">
        <v>59</v>
      </c>
      <c r="E1690" s="21" t="s">
        <v>82</v>
      </c>
      <c r="F1690" s="21" t="s">
        <v>83</v>
      </c>
      <c r="G1690" s="21" t="s">
        <v>62</v>
      </c>
      <c r="H1690" s="21" t="s">
        <v>84</v>
      </c>
      <c r="I1690" s="21" t="s">
        <v>84</v>
      </c>
      <c r="J1690" s="22">
        <v>43678</v>
      </c>
      <c r="K1690" s="23">
        <v>0.41655092592593002</v>
      </c>
      <c r="L1690" s="22">
        <v>43678</v>
      </c>
      <c r="M1690" s="23">
        <v>0.96901620370370001</v>
      </c>
      <c r="N1690" s="25">
        <v>7.7789999999999999</v>
      </c>
      <c r="O1690" s="21" t="s">
        <v>77</v>
      </c>
      <c r="P1690" s="46">
        <f>TotalFix[[#This Row],[Confirmed activ. 3 (ILE03)]]*60</f>
        <v>466.74</v>
      </c>
      <c r="Q1690" s="24">
        <v>450</v>
      </c>
      <c r="R1690" s="21" t="s">
        <v>66</v>
      </c>
      <c r="S1690" s="21" t="s">
        <v>67</v>
      </c>
    </row>
    <row r="1691" spans="1:19" s="21" customFormat="1" x14ac:dyDescent="0.35">
      <c r="A1691" s="26">
        <v>1541471</v>
      </c>
      <c r="B1691" s="53">
        <v>411581</v>
      </c>
      <c r="C1691" s="26">
        <f>VLOOKUP(TotalFix[[#This Row],[Order]],'Total Fix by SS'!B:C,2,0)</f>
        <v>225</v>
      </c>
      <c r="D1691" s="21" t="s">
        <v>59</v>
      </c>
      <c r="E1691" s="21" t="s">
        <v>85</v>
      </c>
      <c r="F1691" s="21" t="s">
        <v>86</v>
      </c>
      <c r="G1691" s="21" t="s">
        <v>62</v>
      </c>
      <c r="H1691" s="21" t="s">
        <v>87</v>
      </c>
      <c r="I1691" s="21" t="s">
        <v>87</v>
      </c>
      <c r="J1691" s="22">
        <v>43681</v>
      </c>
      <c r="K1691" s="23">
        <v>0.38396990740740999</v>
      </c>
      <c r="L1691" s="22">
        <v>43681</v>
      </c>
      <c r="M1691" s="23">
        <v>0.38396990740740999</v>
      </c>
      <c r="N1691" s="24">
        <v>20</v>
      </c>
      <c r="O1691" s="21" t="s">
        <v>66</v>
      </c>
      <c r="P1691" s="46">
        <f>TotalFix[[#This Row],[Confirmed activ. 3 (ILE03)]]</f>
        <v>20</v>
      </c>
      <c r="Q1691" s="24">
        <v>20</v>
      </c>
      <c r="R1691" s="21" t="s">
        <v>66</v>
      </c>
      <c r="S1691" s="21" t="s">
        <v>72</v>
      </c>
    </row>
    <row r="1692" spans="1:19" s="21" customFormat="1" x14ac:dyDescent="0.35">
      <c r="A1692" s="26">
        <v>1541471</v>
      </c>
      <c r="B1692" s="53">
        <v>411581</v>
      </c>
      <c r="C1692" s="26">
        <f>VLOOKUP(TotalFix[[#This Row],[Order]],'Total Fix by SS'!B:C,2,0)</f>
        <v>225</v>
      </c>
      <c r="D1692" s="21" t="s">
        <v>59</v>
      </c>
      <c r="E1692" s="21" t="s">
        <v>88</v>
      </c>
      <c r="F1692" s="21" t="s">
        <v>89</v>
      </c>
      <c r="G1692" s="21" t="s">
        <v>90</v>
      </c>
      <c r="H1692" s="21" t="s">
        <v>91</v>
      </c>
      <c r="I1692" s="21" t="s">
        <v>92</v>
      </c>
      <c r="J1692" s="22"/>
      <c r="K1692" s="23">
        <v>0</v>
      </c>
      <c r="L1692" s="22"/>
      <c r="M1692" s="23">
        <v>0</v>
      </c>
      <c r="N1692" s="25">
        <v>0</v>
      </c>
      <c r="O1692" s="21" t="s">
        <v>93</v>
      </c>
      <c r="P1692" s="46"/>
      <c r="Q1692" s="24">
        <v>0</v>
      </c>
      <c r="R1692" s="21" t="s">
        <v>66</v>
      </c>
      <c r="S1692" s="21" t="s">
        <v>94</v>
      </c>
    </row>
    <row r="1693" spans="1:19" s="21" customFormat="1" x14ac:dyDescent="0.35">
      <c r="A1693" s="26">
        <v>1541471</v>
      </c>
      <c r="B1693" s="53">
        <v>411581</v>
      </c>
      <c r="C1693" s="26">
        <f>VLOOKUP(TotalFix[[#This Row],[Order]],'Total Fix by SS'!B:C,2,0)</f>
        <v>225</v>
      </c>
      <c r="D1693" s="21" t="s">
        <v>59</v>
      </c>
      <c r="E1693" s="21" t="s">
        <v>95</v>
      </c>
      <c r="F1693" s="21" t="s">
        <v>61</v>
      </c>
      <c r="G1693" s="21" t="s">
        <v>62</v>
      </c>
      <c r="H1693" s="21" t="s">
        <v>63</v>
      </c>
      <c r="I1693" s="21" t="s">
        <v>96</v>
      </c>
      <c r="J1693" s="22">
        <v>43684</v>
      </c>
      <c r="K1693" s="23">
        <v>0.39278935185184999</v>
      </c>
      <c r="L1693" s="22">
        <v>43684</v>
      </c>
      <c r="M1693" s="23">
        <v>0.49912037037036999</v>
      </c>
      <c r="N1693" s="25">
        <v>36.017000000000003</v>
      </c>
      <c r="O1693" s="21" t="s">
        <v>66</v>
      </c>
      <c r="P1693" s="46">
        <f>TotalFix[[#This Row],[Confirmed activ. 3 (ILE03)]]</f>
        <v>36.017000000000003</v>
      </c>
      <c r="Q1693" s="24">
        <v>40</v>
      </c>
      <c r="R1693" s="21" t="s">
        <v>66</v>
      </c>
      <c r="S1693" s="21" t="s">
        <v>67</v>
      </c>
    </row>
    <row r="1694" spans="1:19" s="21" customFormat="1" x14ac:dyDescent="0.35">
      <c r="A1694" s="26">
        <v>1541471</v>
      </c>
      <c r="B1694" s="53">
        <v>411581</v>
      </c>
      <c r="C1694" s="26">
        <f>VLOOKUP(TotalFix[[#This Row],[Order]],'Total Fix by SS'!B:C,2,0)</f>
        <v>225</v>
      </c>
      <c r="D1694" s="21" t="s">
        <v>59</v>
      </c>
      <c r="E1694" s="21" t="s">
        <v>97</v>
      </c>
      <c r="F1694" s="21" t="s">
        <v>69</v>
      </c>
      <c r="G1694" s="21" t="s">
        <v>62</v>
      </c>
      <c r="H1694" s="21" t="s">
        <v>70</v>
      </c>
      <c r="I1694" s="21" t="s">
        <v>98</v>
      </c>
      <c r="J1694" s="22">
        <v>43684</v>
      </c>
      <c r="K1694" s="23">
        <v>0.69748842592592997</v>
      </c>
      <c r="L1694" s="22">
        <v>43684</v>
      </c>
      <c r="M1694" s="23">
        <v>0.69748842592592997</v>
      </c>
      <c r="N1694" s="24">
        <v>20</v>
      </c>
      <c r="O1694" s="21" t="s">
        <v>66</v>
      </c>
      <c r="P1694" s="46">
        <f>TotalFix[[#This Row],[Confirmed activ. 3 (ILE03)]]</f>
        <v>20</v>
      </c>
      <c r="Q1694" s="24">
        <v>20</v>
      </c>
      <c r="R1694" s="21" t="s">
        <v>66</v>
      </c>
      <c r="S1694" s="21" t="s">
        <v>72</v>
      </c>
    </row>
    <row r="1695" spans="1:19" s="21" customFormat="1" x14ac:dyDescent="0.35">
      <c r="A1695" s="26">
        <v>1541471</v>
      </c>
      <c r="B1695" s="53">
        <v>411581</v>
      </c>
      <c r="C1695" s="26">
        <f>VLOOKUP(TotalFix[[#This Row],[Order]],'Total Fix by SS'!B:C,2,0)</f>
        <v>225</v>
      </c>
      <c r="D1695" s="21" t="s">
        <v>59</v>
      </c>
      <c r="E1695" s="21" t="s">
        <v>99</v>
      </c>
      <c r="F1695" s="21" t="s">
        <v>69</v>
      </c>
      <c r="G1695" s="21" t="s">
        <v>62</v>
      </c>
      <c r="H1695" s="21" t="s">
        <v>70</v>
      </c>
      <c r="I1695" s="21" t="s">
        <v>100</v>
      </c>
      <c r="J1695" s="22">
        <v>43684</v>
      </c>
      <c r="K1695" s="23">
        <v>0.69755787037036998</v>
      </c>
      <c r="L1695" s="22">
        <v>43684</v>
      </c>
      <c r="M1695" s="23">
        <v>0.69755787037036998</v>
      </c>
      <c r="N1695" s="24">
        <v>50</v>
      </c>
      <c r="O1695" s="21" t="s">
        <v>66</v>
      </c>
      <c r="P1695" s="46">
        <f>TotalFix[[#This Row],[Confirmed activ. 3 (ILE03)]]</f>
        <v>50</v>
      </c>
      <c r="Q1695" s="24">
        <v>50</v>
      </c>
      <c r="R1695" s="21" t="s">
        <v>66</v>
      </c>
      <c r="S1695" s="21" t="s">
        <v>72</v>
      </c>
    </row>
    <row r="1696" spans="1:19" s="21" customFormat="1" x14ac:dyDescent="0.35">
      <c r="A1696" s="26">
        <v>1541471</v>
      </c>
      <c r="B1696" s="53">
        <v>411581</v>
      </c>
      <c r="C1696" s="26">
        <f>VLOOKUP(TotalFix[[#This Row],[Order]],'Total Fix by SS'!B:C,2,0)</f>
        <v>225</v>
      </c>
      <c r="D1696" s="21" t="s">
        <v>59</v>
      </c>
      <c r="E1696" s="21" t="s">
        <v>101</v>
      </c>
      <c r="F1696" s="21" t="s">
        <v>102</v>
      </c>
      <c r="G1696" s="21" t="s">
        <v>62</v>
      </c>
      <c r="H1696" s="21" t="s">
        <v>100</v>
      </c>
      <c r="I1696" s="21" t="s">
        <v>103</v>
      </c>
      <c r="J1696" s="22">
        <v>43684</v>
      </c>
      <c r="K1696" s="23">
        <v>0.69763888888889003</v>
      </c>
      <c r="L1696" s="22">
        <v>43684</v>
      </c>
      <c r="M1696" s="23">
        <v>0.69763888888889003</v>
      </c>
      <c r="N1696" s="24">
        <v>10</v>
      </c>
      <c r="O1696" s="21" t="s">
        <v>66</v>
      </c>
      <c r="P1696" s="46">
        <f>TotalFix[[#This Row],[Confirmed activ. 3 (ILE03)]]</f>
        <v>10</v>
      </c>
      <c r="Q1696" s="24">
        <v>10</v>
      </c>
      <c r="R1696" s="21" t="s">
        <v>66</v>
      </c>
      <c r="S1696" s="21" t="s">
        <v>72</v>
      </c>
    </row>
    <row r="1697" spans="1:19" s="21" customFormat="1" x14ac:dyDescent="0.35">
      <c r="A1697" s="26">
        <v>1541471</v>
      </c>
      <c r="B1697" s="53">
        <v>411581</v>
      </c>
      <c r="C1697" s="26">
        <f>VLOOKUP(TotalFix[[#This Row],[Order]],'Total Fix by SS'!B:C,2,0)</f>
        <v>225</v>
      </c>
      <c r="D1697" s="21" t="s">
        <v>59</v>
      </c>
      <c r="E1697" s="21" t="s">
        <v>104</v>
      </c>
      <c r="F1697" s="21" t="s">
        <v>102</v>
      </c>
      <c r="G1697" s="21" t="s">
        <v>105</v>
      </c>
      <c r="H1697" s="21" t="s">
        <v>100</v>
      </c>
      <c r="I1697" s="21" t="s">
        <v>106</v>
      </c>
      <c r="J1697" s="22">
        <v>43684</v>
      </c>
      <c r="K1697" s="23">
        <v>0.73851851851852002</v>
      </c>
      <c r="L1697" s="22">
        <v>43684</v>
      </c>
      <c r="M1697" s="23">
        <v>0.73851851851852002</v>
      </c>
      <c r="N1697" s="24">
        <v>10</v>
      </c>
      <c r="O1697" s="21" t="s">
        <v>66</v>
      </c>
      <c r="P1697" s="46">
        <f>TotalFix[[#This Row],[Confirmed activ. 3 (ILE03)]]</f>
        <v>10</v>
      </c>
      <c r="Q1697" s="24">
        <v>10</v>
      </c>
      <c r="R1697" s="21" t="s">
        <v>66</v>
      </c>
      <c r="S1697" s="21" t="s">
        <v>72</v>
      </c>
    </row>
    <row r="1698" spans="1:19" s="21" customFormat="1" x14ac:dyDescent="0.35">
      <c r="A1698" s="26">
        <v>1541471</v>
      </c>
      <c r="B1698" s="53">
        <v>411581</v>
      </c>
      <c r="C1698" s="26">
        <f>VLOOKUP(TotalFix[[#This Row],[Order]],'Total Fix by SS'!B:C,2,0)</f>
        <v>225</v>
      </c>
      <c r="D1698" s="21" t="s">
        <v>107</v>
      </c>
      <c r="E1698" s="21" t="s">
        <v>60</v>
      </c>
      <c r="F1698" s="21" t="s">
        <v>61</v>
      </c>
      <c r="G1698" s="21" t="s">
        <v>90</v>
      </c>
      <c r="H1698" s="21" t="s">
        <v>63</v>
      </c>
      <c r="I1698" s="21" t="s">
        <v>108</v>
      </c>
      <c r="J1698" s="22">
        <v>43681</v>
      </c>
      <c r="K1698" s="23">
        <v>0.45874999999999999</v>
      </c>
      <c r="L1698" s="22">
        <v>43681</v>
      </c>
      <c r="M1698" s="23">
        <v>0.62324074074073998</v>
      </c>
      <c r="N1698" s="25">
        <v>3.948</v>
      </c>
      <c r="O1698" s="21" t="s">
        <v>77</v>
      </c>
      <c r="P1698" s="46">
        <f>TotalFix[[#This Row],[Confirmed activ. 3 (ILE03)]]*60</f>
        <v>236.88</v>
      </c>
      <c r="Q1698" s="24">
        <v>1</v>
      </c>
      <c r="R1698" s="21" t="s">
        <v>66</v>
      </c>
      <c r="S1698" s="21" t="s">
        <v>67</v>
      </c>
    </row>
    <row r="1699" spans="1:19" s="21" customFormat="1" x14ac:dyDescent="0.35">
      <c r="A1699" s="26">
        <v>1541471</v>
      </c>
      <c r="B1699" s="53">
        <v>411581</v>
      </c>
      <c r="C1699" s="26">
        <f>VLOOKUP(TotalFix[[#This Row],[Order]],'Total Fix by SS'!B:C,2,0)</f>
        <v>225</v>
      </c>
      <c r="D1699" s="21" t="s">
        <v>109</v>
      </c>
      <c r="E1699" s="21" t="s">
        <v>82</v>
      </c>
      <c r="F1699" s="21" t="s">
        <v>83</v>
      </c>
      <c r="G1699" s="21" t="s">
        <v>90</v>
      </c>
      <c r="H1699" s="21" t="s">
        <v>84</v>
      </c>
      <c r="I1699" s="21" t="s">
        <v>110</v>
      </c>
      <c r="J1699" s="22"/>
      <c r="K1699" s="23">
        <v>0</v>
      </c>
      <c r="L1699" s="22"/>
      <c r="M1699" s="23">
        <v>0</v>
      </c>
      <c r="N1699" s="25">
        <v>0</v>
      </c>
      <c r="O1699" s="21" t="s">
        <v>93</v>
      </c>
      <c r="P1699" s="46"/>
      <c r="Q1699" s="24">
        <v>5</v>
      </c>
      <c r="R1699" s="21" t="s">
        <v>66</v>
      </c>
      <c r="S1699" s="21" t="s">
        <v>94</v>
      </c>
    </row>
    <row r="1700" spans="1:19" s="21" customFormat="1" x14ac:dyDescent="0.35">
      <c r="A1700" s="26">
        <v>1541840</v>
      </c>
      <c r="B1700" s="53">
        <v>411581</v>
      </c>
      <c r="C1700" s="26">
        <f>VLOOKUP(TotalFix[[#This Row],[Order]],'Total Fix by SS'!B:C,2,0)</f>
        <v>226</v>
      </c>
      <c r="D1700" s="21" t="s">
        <v>59</v>
      </c>
      <c r="E1700" s="21" t="s">
        <v>60</v>
      </c>
      <c r="F1700" s="21" t="s">
        <v>61</v>
      </c>
      <c r="G1700" s="21" t="s">
        <v>62</v>
      </c>
      <c r="H1700" s="21" t="s">
        <v>63</v>
      </c>
      <c r="I1700" s="21" t="s">
        <v>64</v>
      </c>
      <c r="J1700" s="22">
        <v>43674</v>
      </c>
      <c r="K1700" s="23">
        <v>0.43528935185185003</v>
      </c>
      <c r="L1700" s="22">
        <v>43674</v>
      </c>
      <c r="M1700" s="23">
        <v>0.4369212962963</v>
      </c>
      <c r="N1700" s="24">
        <v>47</v>
      </c>
      <c r="O1700" s="21" t="s">
        <v>65</v>
      </c>
      <c r="P1700" s="46">
        <f>TotalFix[[#This Row],[Confirmed activ. 3 (ILE03)]]/60</f>
        <v>0.78333333333333333</v>
      </c>
      <c r="Q1700" s="24">
        <v>20</v>
      </c>
      <c r="R1700" s="21" t="s">
        <v>66</v>
      </c>
      <c r="S1700" s="21" t="s">
        <v>67</v>
      </c>
    </row>
    <row r="1701" spans="1:19" s="21" customFormat="1" x14ac:dyDescent="0.35">
      <c r="A1701" s="26">
        <v>1541840</v>
      </c>
      <c r="B1701" s="53">
        <v>411581</v>
      </c>
      <c r="C1701" s="26">
        <f>VLOOKUP(TotalFix[[#This Row],[Order]],'Total Fix by SS'!B:C,2,0)</f>
        <v>226</v>
      </c>
      <c r="D1701" s="21" t="s">
        <v>59</v>
      </c>
      <c r="E1701" s="21" t="s">
        <v>68</v>
      </c>
      <c r="F1701" s="21" t="s">
        <v>69</v>
      </c>
      <c r="G1701" s="21" t="s">
        <v>62</v>
      </c>
      <c r="H1701" s="21" t="s">
        <v>70</v>
      </c>
      <c r="I1701" s="21" t="s">
        <v>71</v>
      </c>
      <c r="J1701" s="22">
        <v>43674</v>
      </c>
      <c r="K1701" s="23">
        <v>0.45819444444444002</v>
      </c>
      <c r="L1701" s="22">
        <v>43674</v>
      </c>
      <c r="M1701" s="23">
        <v>0.45819444444444002</v>
      </c>
      <c r="N1701" s="24">
        <v>30</v>
      </c>
      <c r="O1701" s="21" t="s">
        <v>66</v>
      </c>
      <c r="P1701" s="46">
        <f>TotalFix[[#This Row],[Confirmed activ. 3 (ILE03)]]</f>
        <v>30</v>
      </c>
      <c r="Q1701" s="24">
        <v>30</v>
      </c>
      <c r="R1701" s="21" t="s">
        <v>66</v>
      </c>
      <c r="S1701" s="21" t="s">
        <v>72</v>
      </c>
    </row>
    <row r="1702" spans="1:19" s="21" customFormat="1" x14ac:dyDescent="0.35">
      <c r="A1702" s="26">
        <v>1541840</v>
      </c>
      <c r="B1702" s="53">
        <v>411581</v>
      </c>
      <c r="C1702" s="26">
        <f>VLOOKUP(TotalFix[[#This Row],[Order]],'Total Fix by SS'!B:C,2,0)</f>
        <v>226</v>
      </c>
      <c r="D1702" s="21" t="s">
        <v>59</v>
      </c>
      <c r="E1702" s="21" t="s">
        <v>73</v>
      </c>
      <c r="F1702" s="21" t="s">
        <v>61</v>
      </c>
      <c r="G1702" s="21" t="s">
        <v>62</v>
      </c>
      <c r="H1702" s="21" t="s">
        <v>63</v>
      </c>
      <c r="I1702" s="21" t="s">
        <v>74</v>
      </c>
      <c r="J1702" s="22">
        <v>43674</v>
      </c>
      <c r="K1702" s="23">
        <v>0.46425925925925998</v>
      </c>
      <c r="L1702" s="22">
        <v>43677</v>
      </c>
      <c r="M1702" s="23">
        <v>0.74785879629630003</v>
      </c>
      <c r="N1702" s="25">
        <v>412.48</v>
      </c>
      <c r="O1702" s="21" t="s">
        <v>66</v>
      </c>
      <c r="P1702" s="46">
        <f>TotalFix[[#This Row],[Confirmed activ. 3 (ILE03)]]</f>
        <v>412.48</v>
      </c>
      <c r="Q1702" s="24">
        <v>200</v>
      </c>
      <c r="R1702" s="21" t="s">
        <v>66</v>
      </c>
      <c r="S1702" s="21" t="s">
        <v>67</v>
      </c>
    </row>
    <row r="1703" spans="1:19" s="21" customFormat="1" x14ac:dyDescent="0.35">
      <c r="A1703" s="26">
        <v>1541840</v>
      </c>
      <c r="B1703" s="53">
        <v>411581</v>
      </c>
      <c r="C1703" s="26">
        <f>VLOOKUP(TotalFix[[#This Row],[Order]],'Total Fix by SS'!B:C,2,0)</f>
        <v>226</v>
      </c>
      <c r="D1703" s="21" t="s">
        <v>59</v>
      </c>
      <c r="E1703" s="21" t="s">
        <v>75</v>
      </c>
      <c r="F1703" s="21" t="s">
        <v>61</v>
      </c>
      <c r="G1703" s="21" t="s">
        <v>62</v>
      </c>
      <c r="H1703" s="21" t="s">
        <v>63</v>
      </c>
      <c r="I1703" s="21" t="s">
        <v>76</v>
      </c>
      <c r="J1703" s="22">
        <v>43678</v>
      </c>
      <c r="K1703" s="23">
        <v>0.31503472222222001</v>
      </c>
      <c r="L1703" s="22">
        <v>43682</v>
      </c>
      <c r="M1703" s="23">
        <v>0.46434027777777998</v>
      </c>
      <c r="N1703" s="25">
        <v>24.108000000000001</v>
      </c>
      <c r="O1703" s="21" t="s">
        <v>77</v>
      </c>
      <c r="P1703" s="46">
        <f>TotalFix[[#This Row],[Confirmed activ. 3 (ILE03)]]*60</f>
        <v>1446.48</v>
      </c>
      <c r="Q1703" s="24">
        <v>500</v>
      </c>
      <c r="R1703" s="21" t="s">
        <v>66</v>
      </c>
      <c r="S1703" s="21" t="s">
        <v>67</v>
      </c>
    </row>
    <row r="1704" spans="1:19" s="21" customFormat="1" x14ac:dyDescent="0.35">
      <c r="A1704" s="26">
        <v>1541840</v>
      </c>
      <c r="B1704" s="53">
        <v>411581</v>
      </c>
      <c r="C1704" s="26">
        <f>VLOOKUP(TotalFix[[#This Row],[Order]],'Total Fix by SS'!B:C,2,0)</f>
        <v>226</v>
      </c>
      <c r="D1704" s="21" t="s">
        <v>59</v>
      </c>
      <c r="E1704" s="21" t="s">
        <v>78</v>
      </c>
      <c r="F1704" s="21" t="s">
        <v>69</v>
      </c>
      <c r="G1704" s="21" t="s">
        <v>62</v>
      </c>
      <c r="H1704" s="21" t="s">
        <v>70</v>
      </c>
      <c r="I1704" s="21" t="s">
        <v>79</v>
      </c>
      <c r="J1704" s="22">
        <v>43682</v>
      </c>
      <c r="K1704" s="23">
        <v>0.59432870370369995</v>
      </c>
      <c r="L1704" s="22">
        <v>43682</v>
      </c>
      <c r="M1704" s="23">
        <v>0.59432870370369995</v>
      </c>
      <c r="N1704" s="24">
        <v>20</v>
      </c>
      <c r="O1704" s="21" t="s">
        <v>66</v>
      </c>
      <c r="P1704" s="46">
        <f>TotalFix[[#This Row],[Confirmed activ. 3 (ILE03)]]</f>
        <v>20</v>
      </c>
      <c r="Q1704" s="24">
        <v>20</v>
      </c>
      <c r="R1704" s="21" t="s">
        <v>66</v>
      </c>
      <c r="S1704" s="21" t="s">
        <v>72</v>
      </c>
    </row>
    <row r="1705" spans="1:19" s="21" customFormat="1" x14ac:dyDescent="0.35">
      <c r="A1705" s="26">
        <v>1541840</v>
      </c>
      <c r="B1705" s="53">
        <v>411581</v>
      </c>
      <c r="C1705" s="26">
        <f>VLOOKUP(TotalFix[[#This Row],[Order]],'Total Fix by SS'!B:C,2,0)</f>
        <v>226</v>
      </c>
      <c r="D1705" s="21" t="s">
        <v>59</v>
      </c>
      <c r="E1705" s="21" t="s">
        <v>80</v>
      </c>
      <c r="F1705" s="21" t="s">
        <v>69</v>
      </c>
      <c r="G1705" s="21" t="s">
        <v>62</v>
      </c>
      <c r="H1705" s="21" t="s">
        <v>70</v>
      </c>
      <c r="I1705" s="21" t="s">
        <v>81</v>
      </c>
      <c r="J1705" s="22">
        <v>43682</v>
      </c>
      <c r="K1705" s="23">
        <v>0.59578703703703995</v>
      </c>
      <c r="L1705" s="22">
        <v>43682</v>
      </c>
      <c r="M1705" s="23">
        <v>0.59578703703703995</v>
      </c>
      <c r="N1705" s="24">
        <v>20</v>
      </c>
      <c r="O1705" s="21" t="s">
        <v>66</v>
      </c>
      <c r="P1705" s="46">
        <f>TotalFix[[#This Row],[Confirmed activ. 3 (ILE03)]]</f>
        <v>20</v>
      </c>
      <c r="Q1705" s="24">
        <v>20</v>
      </c>
      <c r="R1705" s="21" t="s">
        <v>66</v>
      </c>
      <c r="S1705" s="21" t="s">
        <v>72</v>
      </c>
    </row>
    <row r="1706" spans="1:19" s="21" customFormat="1" x14ac:dyDescent="0.35">
      <c r="A1706" s="26">
        <v>1541840</v>
      </c>
      <c r="B1706" s="53">
        <v>411581</v>
      </c>
      <c r="C1706" s="26">
        <f>VLOOKUP(TotalFix[[#This Row],[Order]],'Total Fix by SS'!B:C,2,0)</f>
        <v>226</v>
      </c>
      <c r="D1706" s="21" t="s">
        <v>59</v>
      </c>
      <c r="E1706" s="21" t="s">
        <v>82</v>
      </c>
      <c r="F1706" s="21" t="s">
        <v>83</v>
      </c>
      <c r="G1706" s="21" t="s">
        <v>62</v>
      </c>
      <c r="H1706" s="21" t="s">
        <v>84</v>
      </c>
      <c r="I1706" s="21" t="s">
        <v>84</v>
      </c>
      <c r="J1706" s="22">
        <v>43682</v>
      </c>
      <c r="K1706" s="23">
        <v>0.94315972222222</v>
      </c>
      <c r="L1706" s="22">
        <v>43683</v>
      </c>
      <c r="M1706" s="23">
        <v>0.56859953703704003</v>
      </c>
      <c r="N1706" s="25">
        <v>6.0419999999999998</v>
      </c>
      <c r="O1706" s="21" t="s">
        <v>77</v>
      </c>
      <c r="P1706" s="46">
        <f>TotalFix[[#This Row],[Confirmed activ. 3 (ILE03)]]*60</f>
        <v>362.52</v>
      </c>
      <c r="Q1706" s="24">
        <v>450</v>
      </c>
      <c r="R1706" s="21" t="s">
        <v>66</v>
      </c>
      <c r="S1706" s="21" t="s">
        <v>67</v>
      </c>
    </row>
    <row r="1707" spans="1:19" s="21" customFormat="1" x14ac:dyDescent="0.35">
      <c r="A1707" s="26">
        <v>1541840</v>
      </c>
      <c r="B1707" s="53">
        <v>411581</v>
      </c>
      <c r="C1707" s="26">
        <f>VLOOKUP(TotalFix[[#This Row],[Order]],'Total Fix by SS'!B:C,2,0)</f>
        <v>226</v>
      </c>
      <c r="D1707" s="21" t="s">
        <v>59</v>
      </c>
      <c r="E1707" s="21" t="s">
        <v>85</v>
      </c>
      <c r="F1707" s="21" t="s">
        <v>86</v>
      </c>
      <c r="G1707" s="21" t="s">
        <v>62</v>
      </c>
      <c r="H1707" s="21" t="s">
        <v>87</v>
      </c>
      <c r="I1707" s="21" t="s">
        <v>87</v>
      </c>
      <c r="J1707" s="22">
        <v>43684</v>
      </c>
      <c r="K1707" s="23">
        <v>0.33496527777778001</v>
      </c>
      <c r="L1707" s="22">
        <v>43684</v>
      </c>
      <c r="M1707" s="23">
        <v>0.33496527777778001</v>
      </c>
      <c r="N1707" s="24">
        <v>20</v>
      </c>
      <c r="O1707" s="21" t="s">
        <v>66</v>
      </c>
      <c r="P1707" s="46">
        <f>TotalFix[[#This Row],[Confirmed activ. 3 (ILE03)]]</f>
        <v>20</v>
      </c>
      <c r="Q1707" s="24">
        <v>20</v>
      </c>
      <c r="R1707" s="21" t="s">
        <v>66</v>
      </c>
      <c r="S1707" s="21" t="s">
        <v>72</v>
      </c>
    </row>
    <row r="1708" spans="1:19" s="21" customFormat="1" x14ac:dyDescent="0.35">
      <c r="A1708" s="26">
        <v>1541840</v>
      </c>
      <c r="B1708" s="53">
        <v>411581</v>
      </c>
      <c r="C1708" s="26">
        <f>VLOOKUP(TotalFix[[#This Row],[Order]],'Total Fix by SS'!B:C,2,0)</f>
        <v>226</v>
      </c>
      <c r="D1708" s="21" t="s">
        <v>59</v>
      </c>
      <c r="E1708" s="21" t="s">
        <v>88</v>
      </c>
      <c r="F1708" s="21" t="s">
        <v>89</v>
      </c>
      <c r="G1708" s="21" t="s">
        <v>90</v>
      </c>
      <c r="H1708" s="21" t="s">
        <v>91</v>
      </c>
      <c r="I1708" s="21" t="s">
        <v>92</v>
      </c>
      <c r="J1708" s="22"/>
      <c r="K1708" s="23">
        <v>0</v>
      </c>
      <c r="L1708" s="22"/>
      <c r="M1708" s="23">
        <v>0</v>
      </c>
      <c r="N1708" s="25">
        <v>0</v>
      </c>
      <c r="O1708" s="21" t="s">
        <v>93</v>
      </c>
      <c r="P1708" s="46"/>
      <c r="Q1708" s="24">
        <v>0</v>
      </c>
      <c r="R1708" s="21" t="s">
        <v>66</v>
      </c>
      <c r="S1708" s="21" t="s">
        <v>94</v>
      </c>
    </row>
    <row r="1709" spans="1:19" s="21" customFormat="1" x14ac:dyDescent="0.35">
      <c r="A1709" s="26">
        <v>1541840</v>
      </c>
      <c r="B1709" s="53">
        <v>411581</v>
      </c>
      <c r="C1709" s="26">
        <f>VLOOKUP(TotalFix[[#This Row],[Order]],'Total Fix by SS'!B:C,2,0)</f>
        <v>226</v>
      </c>
      <c r="D1709" s="21" t="s">
        <v>59</v>
      </c>
      <c r="E1709" s="21" t="s">
        <v>95</v>
      </c>
      <c r="F1709" s="21" t="s">
        <v>61</v>
      </c>
      <c r="G1709" s="21" t="s">
        <v>62</v>
      </c>
      <c r="H1709" s="21" t="s">
        <v>63</v>
      </c>
      <c r="I1709" s="21" t="s">
        <v>96</v>
      </c>
      <c r="J1709" s="22">
        <v>43691</v>
      </c>
      <c r="K1709" s="23">
        <v>0.39815972222222001</v>
      </c>
      <c r="L1709" s="22">
        <v>43691</v>
      </c>
      <c r="M1709" s="23">
        <v>0.62582175925925998</v>
      </c>
      <c r="N1709" s="25">
        <v>54.75</v>
      </c>
      <c r="O1709" s="21" t="s">
        <v>66</v>
      </c>
      <c r="P1709" s="46">
        <f>TotalFix[[#This Row],[Confirmed activ. 3 (ILE03)]]</f>
        <v>54.75</v>
      </c>
      <c r="Q1709" s="24">
        <v>40</v>
      </c>
      <c r="R1709" s="21" t="s">
        <v>66</v>
      </c>
      <c r="S1709" s="21" t="s">
        <v>67</v>
      </c>
    </row>
    <row r="1710" spans="1:19" s="21" customFormat="1" x14ac:dyDescent="0.35">
      <c r="A1710" s="26">
        <v>1541840</v>
      </c>
      <c r="B1710" s="53">
        <v>411581</v>
      </c>
      <c r="C1710" s="26">
        <f>VLOOKUP(TotalFix[[#This Row],[Order]],'Total Fix by SS'!B:C,2,0)</f>
        <v>226</v>
      </c>
      <c r="D1710" s="21" t="s">
        <v>59</v>
      </c>
      <c r="E1710" s="21" t="s">
        <v>97</v>
      </c>
      <c r="F1710" s="21" t="s">
        <v>69</v>
      </c>
      <c r="G1710" s="21" t="s">
        <v>62</v>
      </c>
      <c r="H1710" s="21" t="s">
        <v>70</v>
      </c>
      <c r="I1710" s="21" t="s">
        <v>98</v>
      </c>
      <c r="J1710" s="22">
        <v>43692</v>
      </c>
      <c r="K1710" s="23">
        <v>0.31340277777777997</v>
      </c>
      <c r="L1710" s="22">
        <v>43692</v>
      </c>
      <c r="M1710" s="23">
        <v>0.31340277777777997</v>
      </c>
      <c r="N1710" s="24">
        <v>20</v>
      </c>
      <c r="O1710" s="21" t="s">
        <v>66</v>
      </c>
      <c r="P1710" s="46">
        <f>TotalFix[[#This Row],[Confirmed activ. 3 (ILE03)]]</f>
        <v>20</v>
      </c>
      <c r="Q1710" s="24">
        <v>20</v>
      </c>
      <c r="R1710" s="21" t="s">
        <v>66</v>
      </c>
      <c r="S1710" s="21" t="s">
        <v>72</v>
      </c>
    </row>
    <row r="1711" spans="1:19" s="21" customFormat="1" x14ac:dyDescent="0.35">
      <c r="A1711" s="26">
        <v>1541840</v>
      </c>
      <c r="B1711" s="53">
        <v>411581</v>
      </c>
      <c r="C1711" s="26">
        <f>VLOOKUP(TotalFix[[#This Row],[Order]],'Total Fix by SS'!B:C,2,0)</f>
        <v>226</v>
      </c>
      <c r="D1711" s="21" t="s">
        <v>59</v>
      </c>
      <c r="E1711" s="21" t="s">
        <v>99</v>
      </c>
      <c r="F1711" s="21" t="s">
        <v>69</v>
      </c>
      <c r="G1711" s="21" t="s">
        <v>62</v>
      </c>
      <c r="H1711" s="21" t="s">
        <v>70</v>
      </c>
      <c r="I1711" s="21" t="s">
        <v>100</v>
      </c>
      <c r="J1711" s="22">
        <v>43692</v>
      </c>
      <c r="K1711" s="23">
        <v>0.31346064814815</v>
      </c>
      <c r="L1711" s="22">
        <v>43692</v>
      </c>
      <c r="M1711" s="23">
        <v>0.31346064814815</v>
      </c>
      <c r="N1711" s="24">
        <v>50</v>
      </c>
      <c r="O1711" s="21" t="s">
        <v>66</v>
      </c>
      <c r="P1711" s="46">
        <f>TotalFix[[#This Row],[Confirmed activ. 3 (ILE03)]]</f>
        <v>50</v>
      </c>
      <c r="Q1711" s="24">
        <v>50</v>
      </c>
      <c r="R1711" s="21" t="s">
        <v>66</v>
      </c>
      <c r="S1711" s="21" t="s">
        <v>72</v>
      </c>
    </row>
    <row r="1712" spans="1:19" s="21" customFormat="1" x14ac:dyDescent="0.35">
      <c r="A1712" s="26">
        <v>1541840</v>
      </c>
      <c r="B1712" s="53">
        <v>411581</v>
      </c>
      <c r="C1712" s="26">
        <f>VLOOKUP(TotalFix[[#This Row],[Order]],'Total Fix by SS'!B:C,2,0)</f>
        <v>226</v>
      </c>
      <c r="D1712" s="21" t="s">
        <v>59</v>
      </c>
      <c r="E1712" s="21" t="s">
        <v>101</v>
      </c>
      <c r="F1712" s="21" t="s">
        <v>102</v>
      </c>
      <c r="G1712" s="21" t="s">
        <v>62</v>
      </c>
      <c r="H1712" s="21" t="s">
        <v>100</v>
      </c>
      <c r="I1712" s="21" t="s">
        <v>103</v>
      </c>
      <c r="J1712" s="22">
        <v>43692</v>
      </c>
      <c r="K1712" s="23">
        <v>0.31484953703703999</v>
      </c>
      <c r="L1712" s="22">
        <v>43692</v>
      </c>
      <c r="M1712" s="23">
        <v>0.31484953703703999</v>
      </c>
      <c r="N1712" s="24">
        <v>10</v>
      </c>
      <c r="O1712" s="21" t="s">
        <v>66</v>
      </c>
      <c r="P1712" s="46">
        <f>TotalFix[[#This Row],[Confirmed activ. 3 (ILE03)]]</f>
        <v>10</v>
      </c>
      <c r="Q1712" s="24">
        <v>10</v>
      </c>
      <c r="R1712" s="21" t="s">
        <v>66</v>
      </c>
      <c r="S1712" s="21" t="s">
        <v>72</v>
      </c>
    </row>
    <row r="1713" spans="1:19" s="21" customFormat="1" x14ac:dyDescent="0.35">
      <c r="A1713" s="26">
        <v>1541840</v>
      </c>
      <c r="B1713" s="53">
        <v>411581</v>
      </c>
      <c r="C1713" s="26">
        <f>VLOOKUP(TotalFix[[#This Row],[Order]],'Total Fix by SS'!B:C,2,0)</f>
        <v>226</v>
      </c>
      <c r="D1713" s="21" t="s">
        <v>59</v>
      </c>
      <c r="E1713" s="21" t="s">
        <v>104</v>
      </c>
      <c r="F1713" s="21" t="s">
        <v>102</v>
      </c>
      <c r="G1713" s="21" t="s">
        <v>105</v>
      </c>
      <c r="H1713" s="21" t="s">
        <v>100</v>
      </c>
      <c r="I1713" s="21" t="s">
        <v>106</v>
      </c>
      <c r="J1713" s="22">
        <v>43692</v>
      </c>
      <c r="K1713" s="23">
        <v>0.32021990740741002</v>
      </c>
      <c r="L1713" s="22">
        <v>43692</v>
      </c>
      <c r="M1713" s="23">
        <v>0.32021990740741002</v>
      </c>
      <c r="N1713" s="24">
        <v>10</v>
      </c>
      <c r="O1713" s="21" t="s">
        <v>66</v>
      </c>
      <c r="P1713" s="46">
        <f>TotalFix[[#This Row],[Confirmed activ. 3 (ILE03)]]</f>
        <v>10</v>
      </c>
      <c r="Q1713" s="24">
        <v>10</v>
      </c>
      <c r="R1713" s="21" t="s">
        <v>66</v>
      </c>
      <c r="S1713" s="21" t="s">
        <v>72</v>
      </c>
    </row>
    <row r="1714" spans="1:19" s="21" customFormat="1" x14ac:dyDescent="0.35">
      <c r="A1714" s="26">
        <v>1541840</v>
      </c>
      <c r="B1714" s="53">
        <v>411581</v>
      </c>
      <c r="C1714" s="26">
        <f>VLOOKUP(TotalFix[[#This Row],[Order]],'Total Fix by SS'!B:C,2,0)</f>
        <v>226</v>
      </c>
      <c r="D1714" s="21" t="s">
        <v>107</v>
      </c>
      <c r="E1714" s="21" t="s">
        <v>60</v>
      </c>
      <c r="F1714" s="21" t="s">
        <v>61</v>
      </c>
      <c r="G1714" s="21" t="s">
        <v>90</v>
      </c>
      <c r="H1714" s="21" t="s">
        <v>63</v>
      </c>
      <c r="I1714" s="21" t="s">
        <v>108</v>
      </c>
      <c r="J1714" s="22"/>
      <c r="K1714" s="23">
        <v>0</v>
      </c>
      <c r="L1714" s="22"/>
      <c r="M1714" s="23">
        <v>0</v>
      </c>
      <c r="N1714" s="25">
        <v>0</v>
      </c>
      <c r="O1714" s="21" t="s">
        <v>93</v>
      </c>
      <c r="P1714" s="46"/>
      <c r="Q1714" s="24">
        <v>1</v>
      </c>
      <c r="R1714" s="21" t="s">
        <v>66</v>
      </c>
      <c r="S1714" s="21" t="s">
        <v>94</v>
      </c>
    </row>
    <row r="1715" spans="1:19" s="21" customFormat="1" x14ac:dyDescent="0.35">
      <c r="A1715" s="26">
        <v>1541840</v>
      </c>
      <c r="B1715" s="53">
        <v>411581</v>
      </c>
      <c r="C1715" s="26">
        <f>VLOOKUP(TotalFix[[#This Row],[Order]],'Total Fix by SS'!B:C,2,0)</f>
        <v>226</v>
      </c>
      <c r="D1715" s="21" t="s">
        <v>109</v>
      </c>
      <c r="E1715" s="21" t="s">
        <v>82</v>
      </c>
      <c r="F1715" s="21" t="s">
        <v>83</v>
      </c>
      <c r="G1715" s="21" t="s">
        <v>90</v>
      </c>
      <c r="H1715" s="21" t="s">
        <v>84</v>
      </c>
      <c r="I1715" s="21" t="s">
        <v>110</v>
      </c>
      <c r="J1715" s="22"/>
      <c r="K1715" s="23">
        <v>0</v>
      </c>
      <c r="L1715" s="22"/>
      <c r="M1715" s="23">
        <v>0</v>
      </c>
      <c r="N1715" s="25">
        <v>0</v>
      </c>
      <c r="O1715" s="21" t="s">
        <v>93</v>
      </c>
      <c r="P1715" s="46"/>
      <c r="Q1715" s="24">
        <v>5</v>
      </c>
      <c r="R1715" s="21" t="s">
        <v>66</v>
      </c>
      <c r="S1715" s="21" t="s">
        <v>94</v>
      </c>
    </row>
    <row r="1716" spans="1:19" s="21" customFormat="1" x14ac:dyDescent="0.35">
      <c r="A1716" s="26">
        <v>1541841</v>
      </c>
      <c r="B1716" s="53">
        <v>411581</v>
      </c>
      <c r="C1716" s="26">
        <f>VLOOKUP(TotalFix[[#This Row],[Order]],'Total Fix by SS'!B:C,2,0)</f>
        <v>227</v>
      </c>
      <c r="D1716" s="21" t="s">
        <v>59</v>
      </c>
      <c r="E1716" s="21" t="s">
        <v>60</v>
      </c>
      <c r="F1716" s="21" t="s">
        <v>61</v>
      </c>
      <c r="G1716" s="21" t="s">
        <v>62</v>
      </c>
      <c r="H1716" s="21" t="s">
        <v>63</v>
      </c>
      <c r="I1716" s="21" t="s">
        <v>64</v>
      </c>
      <c r="J1716" s="22">
        <v>43676</v>
      </c>
      <c r="K1716" s="23">
        <v>0.34048611111110999</v>
      </c>
      <c r="L1716" s="22">
        <v>43676</v>
      </c>
      <c r="M1716" s="23">
        <v>0.34996527777778003</v>
      </c>
      <c r="N1716" s="25">
        <v>4.55</v>
      </c>
      <c r="O1716" s="21" t="s">
        <v>66</v>
      </c>
      <c r="P1716" s="46">
        <f>TotalFix[[#This Row],[Confirmed activ. 3 (ILE03)]]</f>
        <v>4.55</v>
      </c>
      <c r="Q1716" s="24">
        <v>20</v>
      </c>
      <c r="R1716" s="21" t="s">
        <v>66</v>
      </c>
      <c r="S1716" s="21" t="s">
        <v>67</v>
      </c>
    </row>
    <row r="1717" spans="1:19" s="21" customFormat="1" x14ac:dyDescent="0.35">
      <c r="A1717" s="26">
        <v>1541841</v>
      </c>
      <c r="B1717" s="53">
        <v>411581</v>
      </c>
      <c r="C1717" s="26">
        <f>VLOOKUP(TotalFix[[#This Row],[Order]],'Total Fix by SS'!B:C,2,0)</f>
        <v>227</v>
      </c>
      <c r="D1717" s="21" t="s">
        <v>59</v>
      </c>
      <c r="E1717" s="21" t="s">
        <v>68</v>
      </c>
      <c r="F1717" s="21" t="s">
        <v>69</v>
      </c>
      <c r="G1717" s="21" t="s">
        <v>62</v>
      </c>
      <c r="H1717" s="21" t="s">
        <v>70</v>
      </c>
      <c r="I1717" s="21" t="s">
        <v>71</v>
      </c>
      <c r="J1717" s="22">
        <v>43676</v>
      </c>
      <c r="K1717" s="23">
        <v>0.50521990740740996</v>
      </c>
      <c r="L1717" s="22">
        <v>43676</v>
      </c>
      <c r="M1717" s="23">
        <v>0.50521990740740996</v>
      </c>
      <c r="N1717" s="24">
        <v>30</v>
      </c>
      <c r="O1717" s="21" t="s">
        <v>66</v>
      </c>
      <c r="P1717" s="46">
        <f>TotalFix[[#This Row],[Confirmed activ. 3 (ILE03)]]</f>
        <v>30</v>
      </c>
      <c r="Q1717" s="24">
        <v>30</v>
      </c>
      <c r="R1717" s="21" t="s">
        <v>66</v>
      </c>
      <c r="S1717" s="21" t="s">
        <v>72</v>
      </c>
    </row>
    <row r="1718" spans="1:19" s="21" customFormat="1" x14ac:dyDescent="0.35">
      <c r="A1718" s="26">
        <v>1541841</v>
      </c>
      <c r="B1718" s="53">
        <v>411581</v>
      </c>
      <c r="C1718" s="26">
        <f>VLOOKUP(TotalFix[[#This Row],[Order]],'Total Fix by SS'!B:C,2,0)</f>
        <v>227</v>
      </c>
      <c r="D1718" s="21" t="s">
        <v>59</v>
      </c>
      <c r="E1718" s="21" t="s">
        <v>73</v>
      </c>
      <c r="F1718" s="21" t="s">
        <v>61</v>
      </c>
      <c r="G1718" s="21" t="s">
        <v>62</v>
      </c>
      <c r="H1718" s="21" t="s">
        <v>63</v>
      </c>
      <c r="I1718" s="21" t="s">
        <v>74</v>
      </c>
      <c r="J1718" s="22">
        <v>43676</v>
      </c>
      <c r="K1718" s="23">
        <v>0.53543981481480996</v>
      </c>
      <c r="L1718" s="22">
        <v>43682</v>
      </c>
      <c r="M1718" s="23">
        <v>0.39572916666667002</v>
      </c>
      <c r="N1718" s="25">
        <v>17.899000000000001</v>
      </c>
      <c r="O1718" s="21" t="s">
        <v>77</v>
      </c>
      <c r="P1718" s="46">
        <f>TotalFix[[#This Row],[Confirmed activ. 3 (ILE03)]]*60</f>
        <v>1073.94</v>
      </c>
      <c r="Q1718" s="24">
        <v>200</v>
      </c>
      <c r="R1718" s="21" t="s">
        <v>66</v>
      </c>
      <c r="S1718" s="21" t="s">
        <v>67</v>
      </c>
    </row>
    <row r="1719" spans="1:19" s="21" customFormat="1" x14ac:dyDescent="0.35">
      <c r="A1719" s="26">
        <v>1541841</v>
      </c>
      <c r="B1719" s="53">
        <v>411581</v>
      </c>
      <c r="C1719" s="26">
        <f>VLOOKUP(TotalFix[[#This Row],[Order]],'Total Fix by SS'!B:C,2,0)</f>
        <v>227</v>
      </c>
      <c r="D1719" s="21" t="s">
        <v>59</v>
      </c>
      <c r="E1719" s="21" t="s">
        <v>75</v>
      </c>
      <c r="F1719" s="21" t="s">
        <v>61</v>
      </c>
      <c r="G1719" s="21" t="s">
        <v>62</v>
      </c>
      <c r="H1719" s="21" t="s">
        <v>63</v>
      </c>
      <c r="I1719" s="21" t="s">
        <v>76</v>
      </c>
      <c r="J1719" s="22">
        <v>43682</v>
      </c>
      <c r="K1719" s="23">
        <v>0.39606481481480998</v>
      </c>
      <c r="L1719" s="22">
        <v>43685</v>
      </c>
      <c r="M1719" s="23">
        <v>0.60416666666666996</v>
      </c>
      <c r="N1719" s="25">
        <v>28.780999999999999</v>
      </c>
      <c r="O1719" s="21" t="s">
        <v>77</v>
      </c>
      <c r="P1719" s="46">
        <f>TotalFix[[#This Row],[Confirmed activ. 3 (ILE03)]]*60</f>
        <v>1726.86</v>
      </c>
      <c r="Q1719" s="24">
        <v>500</v>
      </c>
      <c r="R1719" s="21" t="s">
        <v>66</v>
      </c>
      <c r="S1719" s="21" t="s">
        <v>67</v>
      </c>
    </row>
    <row r="1720" spans="1:19" s="21" customFormat="1" x14ac:dyDescent="0.35">
      <c r="A1720" s="26">
        <v>1541841</v>
      </c>
      <c r="B1720" s="53">
        <v>411581</v>
      </c>
      <c r="C1720" s="26">
        <f>VLOOKUP(TotalFix[[#This Row],[Order]],'Total Fix by SS'!B:C,2,0)</f>
        <v>227</v>
      </c>
      <c r="D1720" s="21" t="s">
        <v>59</v>
      </c>
      <c r="E1720" s="21" t="s">
        <v>78</v>
      </c>
      <c r="F1720" s="21" t="s">
        <v>69</v>
      </c>
      <c r="G1720" s="21" t="s">
        <v>62</v>
      </c>
      <c r="H1720" s="21" t="s">
        <v>70</v>
      </c>
      <c r="I1720" s="21" t="s">
        <v>79</v>
      </c>
      <c r="J1720" s="22">
        <v>43685</v>
      </c>
      <c r="K1720" s="23">
        <v>0.60796296296296004</v>
      </c>
      <c r="L1720" s="22">
        <v>43685</v>
      </c>
      <c r="M1720" s="23">
        <v>0.60796296296296004</v>
      </c>
      <c r="N1720" s="24">
        <v>20</v>
      </c>
      <c r="O1720" s="21" t="s">
        <v>66</v>
      </c>
      <c r="P1720" s="46">
        <f>TotalFix[[#This Row],[Confirmed activ. 3 (ILE03)]]</f>
        <v>20</v>
      </c>
      <c r="Q1720" s="24">
        <v>20</v>
      </c>
      <c r="R1720" s="21" t="s">
        <v>66</v>
      </c>
      <c r="S1720" s="21" t="s">
        <v>72</v>
      </c>
    </row>
    <row r="1721" spans="1:19" s="21" customFormat="1" x14ac:dyDescent="0.35">
      <c r="A1721" s="26">
        <v>1541841</v>
      </c>
      <c r="B1721" s="53">
        <v>411581</v>
      </c>
      <c r="C1721" s="26">
        <f>VLOOKUP(TotalFix[[#This Row],[Order]],'Total Fix by SS'!B:C,2,0)</f>
        <v>227</v>
      </c>
      <c r="D1721" s="21" t="s">
        <v>59</v>
      </c>
      <c r="E1721" s="21" t="s">
        <v>80</v>
      </c>
      <c r="F1721" s="21" t="s">
        <v>69</v>
      </c>
      <c r="G1721" s="21" t="s">
        <v>62</v>
      </c>
      <c r="H1721" s="21" t="s">
        <v>70</v>
      </c>
      <c r="I1721" s="21" t="s">
        <v>81</v>
      </c>
      <c r="J1721" s="22">
        <v>43685</v>
      </c>
      <c r="K1721" s="23">
        <v>0.60829861111111005</v>
      </c>
      <c r="L1721" s="22">
        <v>43685</v>
      </c>
      <c r="M1721" s="23">
        <v>0.60829861111111005</v>
      </c>
      <c r="N1721" s="24">
        <v>20</v>
      </c>
      <c r="O1721" s="21" t="s">
        <v>66</v>
      </c>
      <c r="P1721" s="46">
        <f>TotalFix[[#This Row],[Confirmed activ. 3 (ILE03)]]</f>
        <v>20</v>
      </c>
      <c r="Q1721" s="24">
        <v>20</v>
      </c>
      <c r="R1721" s="21" t="s">
        <v>66</v>
      </c>
      <c r="S1721" s="21" t="s">
        <v>72</v>
      </c>
    </row>
    <row r="1722" spans="1:19" s="21" customFormat="1" x14ac:dyDescent="0.35">
      <c r="A1722" s="26">
        <v>1541841</v>
      </c>
      <c r="B1722" s="53">
        <v>411581</v>
      </c>
      <c r="C1722" s="26">
        <f>VLOOKUP(TotalFix[[#This Row],[Order]],'Total Fix by SS'!B:C,2,0)</f>
        <v>227</v>
      </c>
      <c r="D1722" s="21" t="s">
        <v>59</v>
      </c>
      <c r="E1722" s="21" t="s">
        <v>82</v>
      </c>
      <c r="F1722" s="21" t="s">
        <v>83</v>
      </c>
      <c r="G1722" s="21" t="s">
        <v>62</v>
      </c>
      <c r="H1722" s="21" t="s">
        <v>84</v>
      </c>
      <c r="I1722" s="21" t="s">
        <v>84</v>
      </c>
      <c r="J1722" s="22">
        <v>43685</v>
      </c>
      <c r="K1722" s="23">
        <v>0.61616898148148003</v>
      </c>
      <c r="L1722" s="22">
        <v>43691</v>
      </c>
      <c r="M1722" s="23">
        <v>0.45854166666667001</v>
      </c>
      <c r="N1722" s="25">
        <v>501.24</v>
      </c>
      <c r="O1722" s="21" t="s">
        <v>66</v>
      </c>
      <c r="P1722" s="46">
        <f>TotalFix[[#This Row],[Confirmed activ. 3 (ILE03)]]</f>
        <v>501.24</v>
      </c>
      <c r="Q1722" s="24">
        <v>450</v>
      </c>
      <c r="R1722" s="21" t="s">
        <v>66</v>
      </c>
      <c r="S1722" s="21" t="s">
        <v>67</v>
      </c>
    </row>
    <row r="1723" spans="1:19" s="21" customFormat="1" x14ac:dyDescent="0.35">
      <c r="A1723" s="26">
        <v>1541841</v>
      </c>
      <c r="B1723" s="53">
        <v>411581</v>
      </c>
      <c r="C1723" s="26">
        <f>VLOOKUP(TotalFix[[#This Row],[Order]],'Total Fix by SS'!B:C,2,0)</f>
        <v>227</v>
      </c>
      <c r="D1723" s="21" t="s">
        <v>59</v>
      </c>
      <c r="E1723" s="21" t="s">
        <v>85</v>
      </c>
      <c r="F1723" s="21" t="s">
        <v>86</v>
      </c>
      <c r="G1723" s="21" t="s">
        <v>62</v>
      </c>
      <c r="H1723" s="21" t="s">
        <v>87</v>
      </c>
      <c r="I1723" s="21" t="s">
        <v>87</v>
      </c>
      <c r="J1723" s="22">
        <v>43692</v>
      </c>
      <c r="K1723" s="23">
        <v>0.33736111111111</v>
      </c>
      <c r="L1723" s="22">
        <v>43692</v>
      </c>
      <c r="M1723" s="23">
        <v>0.33736111111111</v>
      </c>
      <c r="N1723" s="24">
        <v>20</v>
      </c>
      <c r="O1723" s="21" t="s">
        <v>66</v>
      </c>
      <c r="P1723" s="46">
        <f>TotalFix[[#This Row],[Confirmed activ. 3 (ILE03)]]</f>
        <v>20</v>
      </c>
      <c r="Q1723" s="24">
        <v>20</v>
      </c>
      <c r="R1723" s="21" t="s">
        <v>66</v>
      </c>
      <c r="S1723" s="21" t="s">
        <v>72</v>
      </c>
    </row>
    <row r="1724" spans="1:19" s="21" customFormat="1" x14ac:dyDescent="0.35">
      <c r="A1724" s="26">
        <v>1541841</v>
      </c>
      <c r="B1724" s="53">
        <v>411581</v>
      </c>
      <c r="C1724" s="26">
        <f>VLOOKUP(TotalFix[[#This Row],[Order]],'Total Fix by SS'!B:C,2,0)</f>
        <v>227</v>
      </c>
      <c r="D1724" s="21" t="s">
        <v>59</v>
      </c>
      <c r="E1724" s="21" t="s">
        <v>95</v>
      </c>
      <c r="F1724" s="21" t="s">
        <v>61</v>
      </c>
      <c r="G1724" s="21" t="s">
        <v>62</v>
      </c>
      <c r="H1724" s="21" t="s">
        <v>63</v>
      </c>
      <c r="I1724" s="21" t="s">
        <v>96</v>
      </c>
      <c r="J1724" s="22">
        <v>43695</v>
      </c>
      <c r="K1724" s="23">
        <v>0.44554398148148</v>
      </c>
      <c r="L1724" s="22">
        <v>43695</v>
      </c>
      <c r="M1724" s="23">
        <v>0.52495370370369998</v>
      </c>
      <c r="N1724" s="25">
        <v>57.183</v>
      </c>
      <c r="O1724" s="21" t="s">
        <v>66</v>
      </c>
      <c r="P1724" s="46">
        <f>TotalFix[[#This Row],[Confirmed activ. 3 (ILE03)]]</f>
        <v>57.183</v>
      </c>
      <c r="Q1724" s="24">
        <v>40</v>
      </c>
      <c r="R1724" s="21" t="s">
        <v>66</v>
      </c>
      <c r="S1724" s="21" t="s">
        <v>67</v>
      </c>
    </row>
    <row r="1725" spans="1:19" s="21" customFormat="1" x14ac:dyDescent="0.35">
      <c r="A1725" s="26">
        <v>1541841</v>
      </c>
      <c r="B1725" s="53">
        <v>411581</v>
      </c>
      <c r="C1725" s="26">
        <f>VLOOKUP(TotalFix[[#This Row],[Order]],'Total Fix by SS'!B:C,2,0)</f>
        <v>227</v>
      </c>
      <c r="D1725" s="21" t="s">
        <v>59</v>
      </c>
      <c r="E1725" s="21" t="s">
        <v>97</v>
      </c>
      <c r="F1725" s="21" t="s">
        <v>69</v>
      </c>
      <c r="G1725" s="21" t="s">
        <v>62</v>
      </c>
      <c r="H1725" s="21" t="s">
        <v>70</v>
      </c>
      <c r="I1725" s="21" t="s">
        <v>98</v>
      </c>
      <c r="J1725" s="22">
        <v>43696</v>
      </c>
      <c r="K1725" s="23">
        <v>0.70864583333332998</v>
      </c>
      <c r="L1725" s="22">
        <v>43696</v>
      </c>
      <c r="M1725" s="23">
        <v>0.70864583333332998</v>
      </c>
      <c r="N1725" s="24">
        <v>20</v>
      </c>
      <c r="O1725" s="21" t="s">
        <v>66</v>
      </c>
      <c r="P1725" s="46">
        <f>TotalFix[[#This Row],[Confirmed activ. 3 (ILE03)]]</f>
        <v>20</v>
      </c>
      <c r="Q1725" s="24">
        <v>20</v>
      </c>
      <c r="R1725" s="21" t="s">
        <v>66</v>
      </c>
      <c r="S1725" s="21" t="s">
        <v>72</v>
      </c>
    </row>
    <row r="1726" spans="1:19" s="21" customFormat="1" x14ac:dyDescent="0.35">
      <c r="A1726" s="26">
        <v>1541841</v>
      </c>
      <c r="B1726" s="53">
        <v>411581</v>
      </c>
      <c r="C1726" s="26">
        <f>VLOOKUP(TotalFix[[#This Row],[Order]],'Total Fix by SS'!B:C,2,0)</f>
        <v>227</v>
      </c>
      <c r="D1726" s="21" t="s">
        <v>59</v>
      </c>
      <c r="E1726" s="21" t="s">
        <v>99</v>
      </c>
      <c r="F1726" s="21" t="s">
        <v>69</v>
      </c>
      <c r="G1726" s="21" t="s">
        <v>62</v>
      </c>
      <c r="H1726" s="21" t="s">
        <v>70</v>
      </c>
      <c r="I1726" s="21" t="s">
        <v>100</v>
      </c>
      <c r="J1726" s="22">
        <v>43696</v>
      </c>
      <c r="K1726" s="23">
        <v>0.70871527777777998</v>
      </c>
      <c r="L1726" s="22">
        <v>43696</v>
      </c>
      <c r="M1726" s="23">
        <v>0.70871527777777998</v>
      </c>
      <c r="N1726" s="24">
        <v>50</v>
      </c>
      <c r="O1726" s="21" t="s">
        <v>66</v>
      </c>
      <c r="P1726" s="46">
        <f>TotalFix[[#This Row],[Confirmed activ. 3 (ILE03)]]</f>
        <v>50</v>
      </c>
      <c r="Q1726" s="24">
        <v>50</v>
      </c>
      <c r="R1726" s="21" t="s">
        <v>66</v>
      </c>
      <c r="S1726" s="21" t="s">
        <v>72</v>
      </c>
    </row>
    <row r="1727" spans="1:19" s="21" customFormat="1" x14ac:dyDescent="0.35">
      <c r="A1727" s="26">
        <v>1541841</v>
      </c>
      <c r="B1727" s="53">
        <v>411581</v>
      </c>
      <c r="C1727" s="26">
        <f>VLOOKUP(TotalFix[[#This Row],[Order]],'Total Fix by SS'!B:C,2,0)</f>
        <v>227</v>
      </c>
      <c r="D1727" s="21" t="s">
        <v>59</v>
      </c>
      <c r="E1727" s="21" t="s">
        <v>104</v>
      </c>
      <c r="F1727" s="21" t="s">
        <v>102</v>
      </c>
      <c r="G1727" s="21" t="s">
        <v>105</v>
      </c>
      <c r="H1727" s="21" t="s">
        <v>100</v>
      </c>
      <c r="I1727" s="21" t="s">
        <v>106</v>
      </c>
      <c r="J1727" s="22">
        <v>43697</v>
      </c>
      <c r="K1727" s="23">
        <v>0.74171296296295997</v>
      </c>
      <c r="L1727" s="22">
        <v>43697</v>
      </c>
      <c r="M1727" s="23">
        <v>0.74171296296295997</v>
      </c>
      <c r="N1727" s="24">
        <v>10</v>
      </c>
      <c r="O1727" s="21" t="s">
        <v>66</v>
      </c>
      <c r="P1727" s="46">
        <f>TotalFix[[#This Row],[Confirmed activ. 3 (ILE03)]]</f>
        <v>10</v>
      </c>
      <c r="Q1727" s="24">
        <v>10</v>
      </c>
      <c r="R1727" s="21" t="s">
        <v>66</v>
      </c>
      <c r="S1727" s="21" t="s">
        <v>72</v>
      </c>
    </row>
    <row r="1728" spans="1:19" s="21" customFormat="1" x14ac:dyDescent="0.35">
      <c r="A1728" s="26">
        <v>1541841</v>
      </c>
      <c r="B1728" s="53">
        <v>411581</v>
      </c>
      <c r="C1728" s="26">
        <f>VLOOKUP(TotalFix[[#This Row],[Order]],'Total Fix by SS'!B:C,2,0)</f>
        <v>227</v>
      </c>
      <c r="D1728" s="21" t="s">
        <v>107</v>
      </c>
      <c r="E1728" s="21" t="s">
        <v>60</v>
      </c>
      <c r="F1728" s="21" t="s">
        <v>61</v>
      </c>
      <c r="G1728" s="21" t="s">
        <v>90</v>
      </c>
      <c r="H1728" s="21" t="s">
        <v>63</v>
      </c>
      <c r="I1728" s="21" t="s">
        <v>108</v>
      </c>
      <c r="J1728" s="22"/>
      <c r="K1728" s="23">
        <v>0</v>
      </c>
      <c r="L1728" s="22"/>
      <c r="M1728" s="23">
        <v>0</v>
      </c>
      <c r="N1728" s="25">
        <v>0</v>
      </c>
      <c r="O1728" s="21" t="s">
        <v>93</v>
      </c>
      <c r="P1728" s="46"/>
      <c r="Q1728" s="24">
        <v>1</v>
      </c>
      <c r="R1728" s="21" t="s">
        <v>66</v>
      </c>
      <c r="S1728" s="21" t="s">
        <v>94</v>
      </c>
    </row>
    <row r="1729" spans="1:19" s="21" customFormat="1" x14ac:dyDescent="0.35">
      <c r="A1729" s="26">
        <v>1541841</v>
      </c>
      <c r="B1729" s="53">
        <v>411581</v>
      </c>
      <c r="C1729" s="26">
        <f>VLOOKUP(TotalFix[[#This Row],[Order]],'Total Fix by SS'!B:C,2,0)</f>
        <v>227</v>
      </c>
      <c r="D1729" s="21" t="s">
        <v>109</v>
      </c>
      <c r="E1729" s="21" t="s">
        <v>82</v>
      </c>
      <c r="F1729" s="21" t="s">
        <v>83</v>
      </c>
      <c r="G1729" s="21" t="s">
        <v>90</v>
      </c>
      <c r="H1729" s="21" t="s">
        <v>84</v>
      </c>
      <c r="I1729" s="21" t="s">
        <v>110</v>
      </c>
      <c r="J1729" s="22"/>
      <c r="K1729" s="23">
        <v>0</v>
      </c>
      <c r="L1729" s="22"/>
      <c r="M1729" s="23">
        <v>0</v>
      </c>
      <c r="N1729" s="25">
        <v>0</v>
      </c>
      <c r="O1729" s="21" t="s">
        <v>93</v>
      </c>
      <c r="P1729" s="46"/>
      <c r="Q1729" s="24">
        <v>5</v>
      </c>
      <c r="R1729" s="21" t="s">
        <v>66</v>
      </c>
      <c r="S1729" s="21" t="s">
        <v>94</v>
      </c>
    </row>
    <row r="1730" spans="1:19" s="21" customFormat="1" x14ac:dyDescent="0.35">
      <c r="A1730" s="26">
        <v>1541841</v>
      </c>
      <c r="B1730" s="53">
        <v>411581</v>
      </c>
      <c r="C1730" s="26">
        <f>VLOOKUP(TotalFix[[#This Row],[Order]],'Total Fix by SS'!B:C,2,0)</f>
        <v>227</v>
      </c>
      <c r="D1730" s="21" t="s">
        <v>133</v>
      </c>
      <c r="E1730" s="21" t="s">
        <v>82</v>
      </c>
      <c r="F1730" s="21" t="s">
        <v>83</v>
      </c>
      <c r="G1730" s="21" t="s">
        <v>90</v>
      </c>
      <c r="H1730" s="21" t="s">
        <v>84</v>
      </c>
      <c r="I1730" s="21" t="s">
        <v>134</v>
      </c>
      <c r="J1730" s="22"/>
      <c r="K1730" s="23">
        <v>0</v>
      </c>
      <c r="L1730" s="22"/>
      <c r="M1730" s="23">
        <v>0</v>
      </c>
      <c r="N1730" s="25">
        <v>0</v>
      </c>
      <c r="O1730" s="21" t="s">
        <v>93</v>
      </c>
      <c r="P1730" s="46"/>
      <c r="Q1730" s="24">
        <v>5</v>
      </c>
      <c r="R1730" s="21" t="s">
        <v>66</v>
      </c>
      <c r="S1730" s="21" t="s">
        <v>94</v>
      </c>
    </row>
    <row r="1731" spans="1:19" s="21" customFormat="1" x14ac:dyDescent="0.35">
      <c r="A1731" s="26">
        <v>1541841</v>
      </c>
      <c r="B1731" s="53">
        <v>411581</v>
      </c>
      <c r="C1731" s="26">
        <f>VLOOKUP(TotalFix[[#This Row],[Order]],'Total Fix by SS'!B:C,2,0)</f>
        <v>227</v>
      </c>
      <c r="D1731" s="21" t="s">
        <v>135</v>
      </c>
      <c r="E1731" s="21" t="s">
        <v>82</v>
      </c>
      <c r="F1731" s="21" t="s">
        <v>83</v>
      </c>
      <c r="G1731" s="21" t="s">
        <v>90</v>
      </c>
      <c r="H1731" s="21" t="s">
        <v>84</v>
      </c>
      <c r="I1731" s="21" t="s">
        <v>136</v>
      </c>
      <c r="J1731" s="22"/>
      <c r="K1731" s="23">
        <v>0</v>
      </c>
      <c r="L1731" s="22"/>
      <c r="M1731" s="23">
        <v>0</v>
      </c>
      <c r="N1731" s="25">
        <v>0</v>
      </c>
      <c r="O1731" s="21" t="s">
        <v>93</v>
      </c>
      <c r="P1731" s="46"/>
      <c r="Q1731" s="24">
        <v>5</v>
      </c>
      <c r="R1731" s="21" t="s">
        <v>66</v>
      </c>
      <c r="S1731" s="21" t="s">
        <v>94</v>
      </c>
    </row>
    <row r="1732" spans="1:19" s="21" customFormat="1" x14ac:dyDescent="0.35">
      <c r="A1732" s="26">
        <v>1541841</v>
      </c>
      <c r="B1732" s="53">
        <v>411581</v>
      </c>
      <c r="C1732" s="26">
        <f>VLOOKUP(TotalFix[[#This Row],[Order]],'Total Fix by SS'!B:C,2,0)</f>
        <v>227</v>
      </c>
      <c r="D1732" s="21" t="s">
        <v>137</v>
      </c>
      <c r="E1732" s="21" t="s">
        <v>73</v>
      </c>
      <c r="F1732" s="21" t="s">
        <v>89</v>
      </c>
      <c r="G1732" s="21" t="s">
        <v>90</v>
      </c>
      <c r="H1732" s="21" t="s">
        <v>91</v>
      </c>
      <c r="I1732" s="21" t="s">
        <v>138</v>
      </c>
      <c r="J1732" s="22"/>
      <c r="K1732" s="23">
        <v>0</v>
      </c>
      <c r="L1732" s="22"/>
      <c r="M1732" s="23">
        <v>0</v>
      </c>
      <c r="N1732" s="25">
        <v>0</v>
      </c>
      <c r="O1732" s="21" t="s">
        <v>93</v>
      </c>
      <c r="P1732" s="46"/>
      <c r="Q1732" s="24">
        <v>5</v>
      </c>
      <c r="R1732" s="21" t="s">
        <v>66</v>
      </c>
      <c r="S1732" s="21" t="s">
        <v>94</v>
      </c>
    </row>
    <row r="1733" spans="1:19" s="21" customFormat="1" x14ac:dyDescent="0.35">
      <c r="A1733" s="26">
        <v>1541842</v>
      </c>
      <c r="B1733" s="53">
        <v>411581</v>
      </c>
      <c r="C1733" s="26">
        <f>VLOOKUP(TotalFix[[#This Row],[Order]],'Total Fix by SS'!B:C,2,0)</f>
        <v>227</v>
      </c>
      <c r="D1733" s="21" t="s">
        <v>59</v>
      </c>
      <c r="E1733" s="21" t="s">
        <v>60</v>
      </c>
      <c r="F1733" s="21" t="s">
        <v>61</v>
      </c>
      <c r="G1733" s="21" t="s">
        <v>62</v>
      </c>
      <c r="H1733" s="21" t="s">
        <v>63</v>
      </c>
      <c r="I1733" s="21" t="s">
        <v>139</v>
      </c>
      <c r="J1733" s="22">
        <v>43677</v>
      </c>
      <c r="K1733" s="23">
        <v>0.34837962962962998</v>
      </c>
      <c r="L1733" s="22">
        <v>43677</v>
      </c>
      <c r="M1733" s="23">
        <v>0.35991898148147999</v>
      </c>
      <c r="N1733" s="25">
        <v>5.5330000000000004</v>
      </c>
      <c r="O1733" s="21" t="s">
        <v>66</v>
      </c>
      <c r="P1733" s="46">
        <f>TotalFix[[#This Row],[Confirmed activ. 3 (ILE03)]]</f>
        <v>5.5330000000000004</v>
      </c>
      <c r="Q1733" s="24">
        <v>20</v>
      </c>
      <c r="R1733" s="21" t="s">
        <v>66</v>
      </c>
      <c r="S1733" s="21" t="s">
        <v>67</v>
      </c>
    </row>
    <row r="1734" spans="1:19" s="21" customFormat="1" x14ac:dyDescent="0.35">
      <c r="A1734" s="26">
        <v>1541842</v>
      </c>
      <c r="B1734" s="53">
        <v>411581</v>
      </c>
      <c r="C1734" s="26">
        <f>VLOOKUP(TotalFix[[#This Row],[Order]],'Total Fix by SS'!B:C,2,0)</f>
        <v>227</v>
      </c>
      <c r="D1734" s="21" t="s">
        <v>59</v>
      </c>
      <c r="E1734" s="21" t="s">
        <v>68</v>
      </c>
      <c r="F1734" s="21" t="s">
        <v>69</v>
      </c>
      <c r="G1734" s="21" t="s">
        <v>62</v>
      </c>
      <c r="H1734" s="21" t="s">
        <v>70</v>
      </c>
      <c r="I1734" s="21" t="s">
        <v>71</v>
      </c>
      <c r="J1734" s="22">
        <v>43677</v>
      </c>
      <c r="K1734" s="23">
        <v>0.43070601851851997</v>
      </c>
      <c r="L1734" s="22">
        <v>43677</v>
      </c>
      <c r="M1734" s="23">
        <v>0.43070601851851997</v>
      </c>
      <c r="N1734" s="24">
        <v>30</v>
      </c>
      <c r="O1734" s="21" t="s">
        <v>66</v>
      </c>
      <c r="P1734" s="46">
        <f>TotalFix[[#This Row],[Confirmed activ. 3 (ILE03)]]</f>
        <v>30</v>
      </c>
      <c r="Q1734" s="24">
        <v>30</v>
      </c>
      <c r="R1734" s="21" t="s">
        <v>66</v>
      </c>
      <c r="S1734" s="21" t="s">
        <v>72</v>
      </c>
    </row>
    <row r="1735" spans="1:19" s="21" customFormat="1" x14ac:dyDescent="0.35">
      <c r="A1735" s="26">
        <v>1541842</v>
      </c>
      <c r="B1735" s="53">
        <v>411581</v>
      </c>
      <c r="C1735" s="26">
        <f>VLOOKUP(TotalFix[[#This Row],[Order]],'Total Fix by SS'!B:C,2,0)</f>
        <v>227</v>
      </c>
      <c r="D1735" s="21" t="s">
        <v>59</v>
      </c>
      <c r="E1735" s="21" t="s">
        <v>73</v>
      </c>
      <c r="F1735" s="21" t="s">
        <v>61</v>
      </c>
      <c r="G1735" s="21" t="s">
        <v>62</v>
      </c>
      <c r="H1735" s="21" t="s">
        <v>63</v>
      </c>
      <c r="I1735" s="21" t="s">
        <v>74</v>
      </c>
      <c r="J1735" s="22">
        <v>43677</v>
      </c>
      <c r="K1735" s="23">
        <v>0.43763888888889002</v>
      </c>
      <c r="L1735" s="22">
        <v>43677</v>
      </c>
      <c r="M1735" s="23">
        <v>0.70604166666667001</v>
      </c>
      <c r="N1735" s="25">
        <v>341.06299999999999</v>
      </c>
      <c r="O1735" s="21" t="s">
        <v>66</v>
      </c>
      <c r="P1735" s="46">
        <f>TotalFix[[#This Row],[Confirmed activ. 3 (ILE03)]]</f>
        <v>341.06299999999999</v>
      </c>
      <c r="Q1735" s="24">
        <v>200</v>
      </c>
      <c r="R1735" s="21" t="s">
        <v>66</v>
      </c>
      <c r="S1735" s="21" t="s">
        <v>67</v>
      </c>
    </row>
    <row r="1736" spans="1:19" s="21" customFormat="1" x14ac:dyDescent="0.35">
      <c r="A1736" s="26">
        <v>1541842</v>
      </c>
      <c r="B1736" s="53">
        <v>411581</v>
      </c>
      <c r="C1736" s="26">
        <f>VLOOKUP(TotalFix[[#This Row],[Order]],'Total Fix by SS'!B:C,2,0)</f>
        <v>227</v>
      </c>
      <c r="D1736" s="21" t="s">
        <v>59</v>
      </c>
      <c r="E1736" s="21" t="s">
        <v>75</v>
      </c>
      <c r="F1736" s="21" t="s">
        <v>61</v>
      </c>
      <c r="G1736" s="21" t="s">
        <v>62</v>
      </c>
      <c r="H1736" s="21" t="s">
        <v>63</v>
      </c>
      <c r="I1736" s="21" t="s">
        <v>76</v>
      </c>
      <c r="J1736" s="22">
        <v>43678</v>
      </c>
      <c r="K1736" s="23">
        <v>0.32150462962963</v>
      </c>
      <c r="L1736" s="22">
        <v>43685</v>
      </c>
      <c r="M1736" s="23">
        <v>0.39527777777778</v>
      </c>
      <c r="N1736" s="25">
        <v>29.42</v>
      </c>
      <c r="O1736" s="21" t="s">
        <v>77</v>
      </c>
      <c r="P1736" s="46">
        <f>TotalFix[[#This Row],[Confirmed activ. 3 (ILE03)]]*60</f>
        <v>1765.2</v>
      </c>
      <c r="Q1736" s="24">
        <v>500</v>
      </c>
      <c r="R1736" s="21" t="s">
        <v>66</v>
      </c>
      <c r="S1736" s="21" t="s">
        <v>67</v>
      </c>
    </row>
    <row r="1737" spans="1:19" s="21" customFormat="1" x14ac:dyDescent="0.35">
      <c r="A1737" s="26">
        <v>1541842</v>
      </c>
      <c r="B1737" s="53">
        <v>411581</v>
      </c>
      <c r="C1737" s="26">
        <f>VLOOKUP(TotalFix[[#This Row],[Order]],'Total Fix by SS'!B:C,2,0)</f>
        <v>227</v>
      </c>
      <c r="D1737" s="21" t="s">
        <v>59</v>
      </c>
      <c r="E1737" s="21" t="s">
        <v>78</v>
      </c>
      <c r="F1737" s="21" t="s">
        <v>69</v>
      </c>
      <c r="G1737" s="21" t="s">
        <v>62</v>
      </c>
      <c r="H1737" s="21" t="s">
        <v>70</v>
      </c>
      <c r="I1737" s="21" t="s">
        <v>79</v>
      </c>
      <c r="J1737" s="22">
        <v>43685</v>
      </c>
      <c r="K1737" s="23">
        <v>0.46886574074074</v>
      </c>
      <c r="L1737" s="22">
        <v>43685</v>
      </c>
      <c r="M1737" s="23">
        <v>0.46886574074074</v>
      </c>
      <c r="N1737" s="24">
        <v>20</v>
      </c>
      <c r="O1737" s="21" t="s">
        <v>66</v>
      </c>
      <c r="P1737" s="46">
        <f>TotalFix[[#This Row],[Confirmed activ. 3 (ILE03)]]</f>
        <v>20</v>
      </c>
      <c r="Q1737" s="24">
        <v>20</v>
      </c>
      <c r="R1737" s="21" t="s">
        <v>66</v>
      </c>
      <c r="S1737" s="21" t="s">
        <v>72</v>
      </c>
    </row>
    <row r="1738" spans="1:19" s="21" customFormat="1" x14ac:dyDescent="0.35">
      <c r="A1738" s="26">
        <v>1541842</v>
      </c>
      <c r="B1738" s="53">
        <v>411581</v>
      </c>
      <c r="C1738" s="26">
        <f>VLOOKUP(TotalFix[[#This Row],[Order]],'Total Fix by SS'!B:C,2,0)</f>
        <v>227</v>
      </c>
      <c r="D1738" s="21" t="s">
        <v>59</v>
      </c>
      <c r="E1738" s="21" t="s">
        <v>80</v>
      </c>
      <c r="F1738" s="21" t="s">
        <v>69</v>
      </c>
      <c r="G1738" s="21" t="s">
        <v>62</v>
      </c>
      <c r="H1738" s="21" t="s">
        <v>70</v>
      </c>
      <c r="I1738" s="21" t="s">
        <v>81</v>
      </c>
      <c r="J1738" s="22">
        <v>43685</v>
      </c>
      <c r="K1738" s="23">
        <v>0.46936342592593</v>
      </c>
      <c r="L1738" s="22">
        <v>43685</v>
      </c>
      <c r="M1738" s="23">
        <v>0.46936342592593</v>
      </c>
      <c r="N1738" s="24">
        <v>20</v>
      </c>
      <c r="O1738" s="21" t="s">
        <v>66</v>
      </c>
      <c r="P1738" s="46">
        <f>TotalFix[[#This Row],[Confirmed activ. 3 (ILE03)]]</f>
        <v>20</v>
      </c>
      <c r="Q1738" s="24">
        <v>20</v>
      </c>
      <c r="R1738" s="21" t="s">
        <v>66</v>
      </c>
      <c r="S1738" s="21" t="s">
        <v>72</v>
      </c>
    </row>
    <row r="1739" spans="1:19" s="21" customFormat="1" x14ac:dyDescent="0.35">
      <c r="A1739" s="26">
        <v>1541842</v>
      </c>
      <c r="B1739" s="53">
        <v>411581</v>
      </c>
      <c r="C1739" s="26">
        <f>VLOOKUP(TotalFix[[#This Row],[Order]],'Total Fix by SS'!B:C,2,0)</f>
        <v>227</v>
      </c>
      <c r="D1739" s="21" t="s">
        <v>59</v>
      </c>
      <c r="E1739" s="21" t="s">
        <v>82</v>
      </c>
      <c r="F1739" s="21" t="s">
        <v>83</v>
      </c>
      <c r="G1739" s="21" t="s">
        <v>62</v>
      </c>
      <c r="H1739" s="21" t="s">
        <v>84</v>
      </c>
      <c r="I1739" s="21" t="s">
        <v>84</v>
      </c>
      <c r="J1739" s="22">
        <v>43685</v>
      </c>
      <c r="K1739" s="23">
        <v>0.48217592592593</v>
      </c>
      <c r="L1739" s="22">
        <v>43685</v>
      </c>
      <c r="M1739" s="23">
        <v>0.84618055555556004</v>
      </c>
      <c r="N1739" s="25">
        <v>7.1360000000000001</v>
      </c>
      <c r="O1739" s="21" t="s">
        <v>77</v>
      </c>
      <c r="P1739" s="46">
        <f>TotalFix[[#This Row],[Confirmed activ. 3 (ILE03)]]*60</f>
        <v>428.16</v>
      </c>
      <c r="Q1739" s="24">
        <v>450</v>
      </c>
      <c r="R1739" s="21" t="s">
        <v>66</v>
      </c>
      <c r="S1739" s="21" t="s">
        <v>67</v>
      </c>
    </row>
    <row r="1740" spans="1:19" s="21" customFormat="1" x14ac:dyDescent="0.35">
      <c r="A1740" s="26">
        <v>1541842</v>
      </c>
      <c r="B1740" s="53">
        <v>411581</v>
      </c>
      <c r="C1740" s="26">
        <f>VLOOKUP(TotalFix[[#This Row],[Order]],'Total Fix by SS'!B:C,2,0)</f>
        <v>227</v>
      </c>
      <c r="D1740" s="21" t="s">
        <v>59</v>
      </c>
      <c r="E1740" s="21" t="s">
        <v>85</v>
      </c>
      <c r="F1740" s="21" t="s">
        <v>86</v>
      </c>
      <c r="G1740" s="21" t="s">
        <v>62</v>
      </c>
      <c r="H1740" s="21" t="s">
        <v>87</v>
      </c>
      <c r="I1740" s="21" t="s">
        <v>87</v>
      </c>
      <c r="J1740" s="22">
        <v>43691</v>
      </c>
      <c r="K1740" s="23">
        <v>0.34763888888889</v>
      </c>
      <c r="L1740" s="22">
        <v>43691</v>
      </c>
      <c r="M1740" s="23">
        <v>0.34763888888889</v>
      </c>
      <c r="N1740" s="24">
        <v>20</v>
      </c>
      <c r="O1740" s="21" t="s">
        <v>66</v>
      </c>
      <c r="P1740" s="46">
        <f>TotalFix[[#This Row],[Confirmed activ. 3 (ILE03)]]</f>
        <v>20</v>
      </c>
      <c r="Q1740" s="24">
        <v>20</v>
      </c>
      <c r="R1740" s="21" t="s">
        <v>66</v>
      </c>
      <c r="S1740" s="21" t="s">
        <v>72</v>
      </c>
    </row>
    <row r="1741" spans="1:19" s="21" customFormat="1" x14ac:dyDescent="0.35">
      <c r="A1741" s="26">
        <v>1541842</v>
      </c>
      <c r="B1741" s="53">
        <v>411581</v>
      </c>
      <c r="C1741" s="26">
        <f>VLOOKUP(TotalFix[[#This Row],[Order]],'Total Fix by SS'!B:C,2,0)</f>
        <v>227</v>
      </c>
      <c r="D1741" s="21" t="s">
        <v>59</v>
      </c>
      <c r="E1741" s="21" t="s">
        <v>88</v>
      </c>
      <c r="F1741" s="21" t="s">
        <v>89</v>
      </c>
      <c r="G1741" s="21" t="s">
        <v>90</v>
      </c>
      <c r="H1741" s="21" t="s">
        <v>91</v>
      </c>
      <c r="I1741" s="21" t="s">
        <v>92</v>
      </c>
      <c r="J1741" s="22"/>
      <c r="K1741" s="23">
        <v>0</v>
      </c>
      <c r="L1741" s="22"/>
      <c r="M1741" s="23">
        <v>0</v>
      </c>
      <c r="N1741" s="25">
        <v>0</v>
      </c>
      <c r="O1741" s="21" t="s">
        <v>93</v>
      </c>
      <c r="P1741" s="46"/>
      <c r="Q1741" s="24">
        <v>0</v>
      </c>
      <c r="R1741" s="21" t="s">
        <v>66</v>
      </c>
      <c r="S1741" s="21" t="s">
        <v>94</v>
      </c>
    </row>
    <row r="1742" spans="1:19" s="21" customFormat="1" x14ac:dyDescent="0.35">
      <c r="A1742" s="26">
        <v>1541842</v>
      </c>
      <c r="B1742" s="53">
        <v>411581</v>
      </c>
      <c r="C1742" s="26">
        <f>VLOOKUP(TotalFix[[#This Row],[Order]],'Total Fix by SS'!B:C,2,0)</f>
        <v>227</v>
      </c>
      <c r="D1742" s="21" t="s">
        <v>59</v>
      </c>
      <c r="E1742" s="21" t="s">
        <v>95</v>
      </c>
      <c r="F1742" s="21" t="s">
        <v>61</v>
      </c>
      <c r="G1742" s="21" t="s">
        <v>62</v>
      </c>
      <c r="H1742" s="21" t="s">
        <v>63</v>
      </c>
      <c r="I1742" s="21" t="s">
        <v>96</v>
      </c>
      <c r="J1742" s="22">
        <v>43695</v>
      </c>
      <c r="K1742" s="23">
        <v>0.44493055555555999</v>
      </c>
      <c r="L1742" s="22">
        <v>43695</v>
      </c>
      <c r="M1742" s="23">
        <v>0.52495370370369998</v>
      </c>
      <c r="N1742" s="25">
        <v>58.067</v>
      </c>
      <c r="O1742" s="21" t="s">
        <v>66</v>
      </c>
      <c r="P1742" s="46">
        <f>TotalFix[[#This Row],[Confirmed activ. 3 (ILE03)]]</f>
        <v>58.067</v>
      </c>
      <c r="Q1742" s="24">
        <v>40</v>
      </c>
      <c r="R1742" s="21" t="s">
        <v>66</v>
      </c>
      <c r="S1742" s="21" t="s">
        <v>67</v>
      </c>
    </row>
    <row r="1743" spans="1:19" s="21" customFormat="1" x14ac:dyDescent="0.35">
      <c r="A1743" s="26">
        <v>1541842</v>
      </c>
      <c r="B1743" s="53">
        <v>411581</v>
      </c>
      <c r="C1743" s="26">
        <f>VLOOKUP(TotalFix[[#This Row],[Order]],'Total Fix by SS'!B:C,2,0)</f>
        <v>227</v>
      </c>
      <c r="D1743" s="21" t="s">
        <v>59</v>
      </c>
      <c r="E1743" s="21" t="s">
        <v>97</v>
      </c>
      <c r="F1743" s="21" t="s">
        <v>69</v>
      </c>
      <c r="G1743" s="21" t="s">
        <v>62</v>
      </c>
      <c r="H1743" s="21" t="s">
        <v>70</v>
      </c>
      <c r="I1743" s="21" t="s">
        <v>98</v>
      </c>
      <c r="J1743" s="22">
        <v>43696</v>
      </c>
      <c r="K1743" s="23">
        <v>0.70924768518518999</v>
      </c>
      <c r="L1743" s="22">
        <v>43696</v>
      </c>
      <c r="M1743" s="23">
        <v>0.70924768518518999</v>
      </c>
      <c r="N1743" s="24">
        <v>20</v>
      </c>
      <c r="O1743" s="21" t="s">
        <v>66</v>
      </c>
      <c r="P1743" s="46">
        <f>TotalFix[[#This Row],[Confirmed activ. 3 (ILE03)]]</f>
        <v>20</v>
      </c>
      <c r="Q1743" s="24">
        <v>20</v>
      </c>
      <c r="R1743" s="21" t="s">
        <v>66</v>
      </c>
      <c r="S1743" s="21" t="s">
        <v>72</v>
      </c>
    </row>
    <row r="1744" spans="1:19" s="21" customFormat="1" x14ac:dyDescent="0.35">
      <c r="A1744" s="26">
        <v>1541842</v>
      </c>
      <c r="B1744" s="53">
        <v>411581</v>
      </c>
      <c r="C1744" s="26">
        <f>VLOOKUP(TotalFix[[#This Row],[Order]],'Total Fix by SS'!B:C,2,0)</f>
        <v>227</v>
      </c>
      <c r="D1744" s="21" t="s">
        <v>59</v>
      </c>
      <c r="E1744" s="21" t="s">
        <v>99</v>
      </c>
      <c r="F1744" s="21" t="s">
        <v>69</v>
      </c>
      <c r="G1744" s="21" t="s">
        <v>62</v>
      </c>
      <c r="H1744" s="21" t="s">
        <v>70</v>
      </c>
      <c r="I1744" s="21" t="s">
        <v>100</v>
      </c>
      <c r="J1744" s="22">
        <v>43696</v>
      </c>
      <c r="K1744" s="23">
        <v>0.70931712962963001</v>
      </c>
      <c r="L1744" s="22">
        <v>43696</v>
      </c>
      <c r="M1744" s="23">
        <v>0.70931712962963001</v>
      </c>
      <c r="N1744" s="24">
        <v>50</v>
      </c>
      <c r="O1744" s="21" t="s">
        <v>66</v>
      </c>
      <c r="P1744" s="46">
        <f>TotalFix[[#This Row],[Confirmed activ. 3 (ILE03)]]</f>
        <v>50</v>
      </c>
      <c r="Q1744" s="24">
        <v>50</v>
      </c>
      <c r="R1744" s="21" t="s">
        <v>66</v>
      </c>
      <c r="S1744" s="21" t="s">
        <v>72</v>
      </c>
    </row>
    <row r="1745" spans="1:19" s="21" customFormat="1" x14ac:dyDescent="0.35">
      <c r="A1745" s="26">
        <v>1541842</v>
      </c>
      <c r="B1745" s="53">
        <v>411581</v>
      </c>
      <c r="C1745" s="26">
        <f>VLOOKUP(TotalFix[[#This Row],[Order]],'Total Fix by SS'!B:C,2,0)</f>
        <v>227</v>
      </c>
      <c r="D1745" s="21" t="s">
        <v>59</v>
      </c>
      <c r="E1745" s="21" t="s">
        <v>101</v>
      </c>
      <c r="F1745" s="21" t="s">
        <v>102</v>
      </c>
      <c r="G1745" s="21" t="s">
        <v>62</v>
      </c>
      <c r="H1745" s="21" t="s">
        <v>100</v>
      </c>
      <c r="I1745" s="21" t="s">
        <v>103</v>
      </c>
      <c r="J1745" s="22">
        <v>43696</v>
      </c>
      <c r="K1745" s="23">
        <v>0.70938657407407002</v>
      </c>
      <c r="L1745" s="22">
        <v>43696</v>
      </c>
      <c r="M1745" s="23">
        <v>0.70938657407407002</v>
      </c>
      <c r="N1745" s="24">
        <v>10</v>
      </c>
      <c r="O1745" s="21" t="s">
        <v>66</v>
      </c>
      <c r="P1745" s="46">
        <f>TotalFix[[#This Row],[Confirmed activ. 3 (ILE03)]]</f>
        <v>10</v>
      </c>
      <c r="Q1745" s="24">
        <v>10</v>
      </c>
      <c r="R1745" s="21" t="s">
        <v>66</v>
      </c>
      <c r="S1745" s="21" t="s">
        <v>72</v>
      </c>
    </row>
    <row r="1746" spans="1:19" s="21" customFormat="1" x14ac:dyDescent="0.35">
      <c r="A1746" s="26">
        <v>1541842</v>
      </c>
      <c r="B1746" s="53">
        <v>411581</v>
      </c>
      <c r="C1746" s="26">
        <f>VLOOKUP(TotalFix[[#This Row],[Order]],'Total Fix by SS'!B:C,2,0)</f>
        <v>227</v>
      </c>
      <c r="D1746" s="21" t="s">
        <v>59</v>
      </c>
      <c r="E1746" s="21" t="s">
        <v>104</v>
      </c>
      <c r="F1746" s="21" t="s">
        <v>102</v>
      </c>
      <c r="G1746" s="21" t="s">
        <v>105</v>
      </c>
      <c r="H1746" s="21" t="s">
        <v>100</v>
      </c>
      <c r="I1746" s="21" t="s">
        <v>106</v>
      </c>
      <c r="J1746" s="22">
        <v>43697</v>
      </c>
      <c r="K1746" s="23">
        <v>0.74201388888888997</v>
      </c>
      <c r="L1746" s="22">
        <v>43697</v>
      </c>
      <c r="M1746" s="23">
        <v>0.74201388888888997</v>
      </c>
      <c r="N1746" s="24">
        <v>10</v>
      </c>
      <c r="O1746" s="21" t="s">
        <v>66</v>
      </c>
      <c r="P1746" s="46">
        <f>TotalFix[[#This Row],[Confirmed activ. 3 (ILE03)]]</f>
        <v>10</v>
      </c>
      <c r="Q1746" s="24">
        <v>10</v>
      </c>
      <c r="R1746" s="21" t="s">
        <v>66</v>
      </c>
      <c r="S1746" s="21" t="s">
        <v>72</v>
      </c>
    </row>
    <row r="1747" spans="1:19" s="21" customFormat="1" x14ac:dyDescent="0.35">
      <c r="A1747" s="26">
        <v>1541842</v>
      </c>
      <c r="B1747" s="53">
        <v>411581</v>
      </c>
      <c r="C1747" s="26">
        <f>VLOOKUP(TotalFix[[#This Row],[Order]],'Total Fix by SS'!B:C,2,0)</f>
        <v>227</v>
      </c>
      <c r="D1747" s="21" t="s">
        <v>107</v>
      </c>
      <c r="E1747" s="21" t="s">
        <v>60</v>
      </c>
      <c r="F1747" s="21" t="s">
        <v>61</v>
      </c>
      <c r="G1747" s="21" t="s">
        <v>90</v>
      </c>
      <c r="H1747" s="21" t="s">
        <v>63</v>
      </c>
      <c r="I1747" s="21" t="s">
        <v>108</v>
      </c>
      <c r="J1747" s="22">
        <v>43678</v>
      </c>
      <c r="K1747" s="23">
        <v>0.57693287037037</v>
      </c>
      <c r="L1747" s="22">
        <v>43685</v>
      </c>
      <c r="M1747" s="23">
        <v>0.46201388888889</v>
      </c>
      <c r="N1747" s="25">
        <v>2.105</v>
      </c>
      <c r="O1747" s="21" t="s">
        <v>77</v>
      </c>
      <c r="P1747" s="46">
        <f>TotalFix[[#This Row],[Confirmed activ. 3 (ILE03)]]*60</f>
        <v>126.3</v>
      </c>
      <c r="Q1747" s="24">
        <v>1</v>
      </c>
      <c r="R1747" s="21" t="s">
        <v>66</v>
      </c>
      <c r="S1747" s="21" t="s">
        <v>67</v>
      </c>
    </row>
    <row r="1748" spans="1:19" s="21" customFormat="1" x14ac:dyDescent="0.35">
      <c r="A1748" s="26">
        <v>1541842</v>
      </c>
      <c r="B1748" s="53">
        <v>411581</v>
      </c>
      <c r="C1748" s="26">
        <f>VLOOKUP(TotalFix[[#This Row],[Order]],'Total Fix by SS'!B:C,2,0)</f>
        <v>227</v>
      </c>
      <c r="D1748" s="21" t="s">
        <v>109</v>
      </c>
      <c r="E1748" s="21" t="s">
        <v>82</v>
      </c>
      <c r="F1748" s="21" t="s">
        <v>83</v>
      </c>
      <c r="G1748" s="21" t="s">
        <v>90</v>
      </c>
      <c r="H1748" s="21" t="s">
        <v>84</v>
      </c>
      <c r="I1748" s="21" t="s">
        <v>110</v>
      </c>
      <c r="J1748" s="22"/>
      <c r="K1748" s="23">
        <v>0</v>
      </c>
      <c r="L1748" s="22"/>
      <c r="M1748" s="23">
        <v>0</v>
      </c>
      <c r="N1748" s="25">
        <v>0</v>
      </c>
      <c r="O1748" s="21" t="s">
        <v>93</v>
      </c>
      <c r="P1748" s="46"/>
      <c r="Q1748" s="24">
        <v>5</v>
      </c>
      <c r="R1748" s="21" t="s">
        <v>66</v>
      </c>
      <c r="S1748" s="21" t="s">
        <v>94</v>
      </c>
    </row>
    <row r="1749" spans="1:19" s="21" customFormat="1" x14ac:dyDescent="0.35">
      <c r="A1749" s="26">
        <v>1541843</v>
      </c>
      <c r="B1749" s="53">
        <v>411581</v>
      </c>
      <c r="C1749" s="26">
        <f>VLOOKUP(TotalFix[[#This Row],[Order]],'Total Fix by SS'!B:C,2,0)</f>
        <v>227</v>
      </c>
      <c r="D1749" s="21" t="s">
        <v>59</v>
      </c>
      <c r="E1749" s="21" t="s">
        <v>60</v>
      </c>
      <c r="F1749" s="21" t="s">
        <v>61</v>
      </c>
      <c r="G1749" s="21" t="s">
        <v>62</v>
      </c>
      <c r="H1749" s="21" t="s">
        <v>63</v>
      </c>
      <c r="I1749" s="21" t="s">
        <v>64</v>
      </c>
      <c r="J1749" s="22">
        <v>43676</v>
      </c>
      <c r="K1749" s="23">
        <v>0.34048611111110999</v>
      </c>
      <c r="L1749" s="22">
        <v>43676</v>
      </c>
      <c r="M1749" s="23">
        <v>0.34996527777778003</v>
      </c>
      <c r="N1749" s="25">
        <v>4.55</v>
      </c>
      <c r="O1749" s="21" t="s">
        <v>66</v>
      </c>
      <c r="P1749" s="46">
        <f>TotalFix[[#This Row],[Confirmed activ. 3 (ILE03)]]</f>
        <v>4.55</v>
      </c>
      <c r="Q1749" s="24">
        <v>20</v>
      </c>
      <c r="R1749" s="21" t="s">
        <v>66</v>
      </c>
      <c r="S1749" s="21" t="s">
        <v>67</v>
      </c>
    </row>
    <row r="1750" spans="1:19" s="21" customFormat="1" x14ac:dyDescent="0.35">
      <c r="A1750" s="26">
        <v>1541843</v>
      </c>
      <c r="B1750" s="53">
        <v>411581</v>
      </c>
      <c r="C1750" s="26">
        <f>VLOOKUP(TotalFix[[#This Row],[Order]],'Total Fix by SS'!B:C,2,0)</f>
        <v>227</v>
      </c>
      <c r="D1750" s="21" t="s">
        <v>59</v>
      </c>
      <c r="E1750" s="21" t="s">
        <v>68</v>
      </c>
      <c r="F1750" s="21" t="s">
        <v>69</v>
      </c>
      <c r="G1750" s="21" t="s">
        <v>62</v>
      </c>
      <c r="H1750" s="21" t="s">
        <v>70</v>
      </c>
      <c r="I1750" s="21" t="s">
        <v>71</v>
      </c>
      <c r="J1750" s="22">
        <v>43676</v>
      </c>
      <c r="K1750" s="23">
        <v>0.50644675925925997</v>
      </c>
      <c r="L1750" s="22">
        <v>43676</v>
      </c>
      <c r="M1750" s="23">
        <v>0.50644675925925997</v>
      </c>
      <c r="N1750" s="24">
        <v>30</v>
      </c>
      <c r="O1750" s="21" t="s">
        <v>66</v>
      </c>
      <c r="P1750" s="46">
        <f>TotalFix[[#This Row],[Confirmed activ. 3 (ILE03)]]</f>
        <v>30</v>
      </c>
      <c r="Q1750" s="24">
        <v>30</v>
      </c>
      <c r="R1750" s="21" t="s">
        <v>66</v>
      </c>
      <c r="S1750" s="21" t="s">
        <v>72</v>
      </c>
    </row>
    <row r="1751" spans="1:19" s="21" customFormat="1" x14ac:dyDescent="0.35">
      <c r="A1751" s="26">
        <v>1541843</v>
      </c>
      <c r="B1751" s="53">
        <v>411581</v>
      </c>
      <c r="C1751" s="26">
        <f>VLOOKUP(TotalFix[[#This Row],[Order]],'Total Fix by SS'!B:C,2,0)</f>
        <v>227</v>
      </c>
      <c r="D1751" s="21" t="s">
        <v>59</v>
      </c>
      <c r="E1751" s="21" t="s">
        <v>73</v>
      </c>
      <c r="F1751" s="21" t="s">
        <v>61</v>
      </c>
      <c r="G1751" s="21" t="s">
        <v>62</v>
      </c>
      <c r="H1751" s="21" t="s">
        <v>63</v>
      </c>
      <c r="I1751" s="21" t="s">
        <v>74</v>
      </c>
      <c r="J1751" s="22">
        <v>43677</v>
      </c>
      <c r="K1751" s="23">
        <v>0.32658564814815</v>
      </c>
      <c r="L1751" s="22">
        <v>43677</v>
      </c>
      <c r="M1751" s="23">
        <v>0.43719907407406999</v>
      </c>
      <c r="N1751" s="25">
        <v>2.6549999999999998</v>
      </c>
      <c r="O1751" s="21" t="s">
        <v>77</v>
      </c>
      <c r="P1751" s="46">
        <f>TotalFix[[#This Row],[Confirmed activ. 3 (ILE03)]]*60</f>
        <v>159.29999999999998</v>
      </c>
      <c r="Q1751" s="24">
        <v>200</v>
      </c>
      <c r="R1751" s="21" t="s">
        <v>66</v>
      </c>
      <c r="S1751" s="21" t="s">
        <v>67</v>
      </c>
    </row>
    <row r="1752" spans="1:19" s="21" customFormat="1" x14ac:dyDescent="0.35">
      <c r="A1752" s="26">
        <v>1541843</v>
      </c>
      <c r="B1752" s="53">
        <v>411581</v>
      </c>
      <c r="C1752" s="26">
        <f>VLOOKUP(TotalFix[[#This Row],[Order]],'Total Fix by SS'!B:C,2,0)</f>
        <v>227</v>
      </c>
      <c r="D1752" s="21" t="s">
        <v>59</v>
      </c>
      <c r="E1752" s="21" t="s">
        <v>75</v>
      </c>
      <c r="F1752" s="21" t="s">
        <v>61</v>
      </c>
      <c r="G1752" s="21" t="s">
        <v>62</v>
      </c>
      <c r="H1752" s="21" t="s">
        <v>63</v>
      </c>
      <c r="I1752" s="21" t="s">
        <v>76</v>
      </c>
      <c r="J1752" s="22">
        <v>43683</v>
      </c>
      <c r="K1752" s="23">
        <v>0.31230324074074001</v>
      </c>
      <c r="L1752" s="22">
        <v>43684</v>
      </c>
      <c r="M1752" s="23">
        <v>0.72740740740740994</v>
      </c>
      <c r="N1752" s="25">
        <v>19.286000000000001</v>
      </c>
      <c r="O1752" s="21" t="s">
        <v>77</v>
      </c>
      <c r="P1752" s="46">
        <f>TotalFix[[#This Row],[Confirmed activ. 3 (ILE03)]]*60</f>
        <v>1157.1600000000001</v>
      </c>
      <c r="Q1752" s="24">
        <v>500</v>
      </c>
      <c r="R1752" s="21" t="s">
        <v>66</v>
      </c>
      <c r="S1752" s="21" t="s">
        <v>67</v>
      </c>
    </row>
    <row r="1753" spans="1:19" s="21" customFormat="1" x14ac:dyDescent="0.35">
      <c r="A1753" s="26">
        <v>1541843</v>
      </c>
      <c r="B1753" s="53">
        <v>411581</v>
      </c>
      <c r="C1753" s="26">
        <f>VLOOKUP(TotalFix[[#This Row],[Order]],'Total Fix by SS'!B:C,2,0)</f>
        <v>227</v>
      </c>
      <c r="D1753" s="21" t="s">
        <v>59</v>
      </c>
      <c r="E1753" s="21" t="s">
        <v>78</v>
      </c>
      <c r="F1753" s="21" t="s">
        <v>69</v>
      </c>
      <c r="G1753" s="21" t="s">
        <v>62</v>
      </c>
      <c r="H1753" s="21" t="s">
        <v>70</v>
      </c>
      <c r="I1753" s="21" t="s">
        <v>79</v>
      </c>
      <c r="J1753" s="22">
        <v>43684</v>
      </c>
      <c r="K1753" s="23">
        <v>0.73505787037036996</v>
      </c>
      <c r="L1753" s="22">
        <v>43684</v>
      </c>
      <c r="M1753" s="23">
        <v>0.73505787037036996</v>
      </c>
      <c r="N1753" s="24">
        <v>20</v>
      </c>
      <c r="O1753" s="21" t="s">
        <v>66</v>
      </c>
      <c r="P1753" s="46">
        <f>TotalFix[[#This Row],[Confirmed activ. 3 (ILE03)]]</f>
        <v>20</v>
      </c>
      <c r="Q1753" s="24">
        <v>20</v>
      </c>
      <c r="R1753" s="21" t="s">
        <v>66</v>
      </c>
      <c r="S1753" s="21" t="s">
        <v>72</v>
      </c>
    </row>
    <row r="1754" spans="1:19" s="21" customFormat="1" x14ac:dyDescent="0.35">
      <c r="A1754" s="26">
        <v>1541843</v>
      </c>
      <c r="B1754" s="53">
        <v>411581</v>
      </c>
      <c r="C1754" s="26">
        <f>VLOOKUP(TotalFix[[#This Row],[Order]],'Total Fix by SS'!B:C,2,0)</f>
        <v>227</v>
      </c>
      <c r="D1754" s="21" t="s">
        <v>59</v>
      </c>
      <c r="E1754" s="21" t="s">
        <v>80</v>
      </c>
      <c r="F1754" s="21" t="s">
        <v>69</v>
      </c>
      <c r="G1754" s="21" t="s">
        <v>62</v>
      </c>
      <c r="H1754" s="21" t="s">
        <v>70</v>
      </c>
      <c r="I1754" s="21" t="s">
        <v>81</v>
      </c>
      <c r="J1754" s="22">
        <v>43684</v>
      </c>
      <c r="K1754" s="23">
        <v>0.73542824074073998</v>
      </c>
      <c r="L1754" s="22">
        <v>43684</v>
      </c>
      <c r="M1754" s="23">
        <v>0.73542824074073998</v>
      </c>
      <c r="N1754" s="24">
        <v>20</v>
      </c>
      <c r="O1754" s="21" t="s">
        <v>66</v>
      </c>
      <c r="P1754" s="46">
        <f>TotalFix[[#This Row],[Confirmed activ. 3 (ILE03)]]</f>
        <v>20</v>
      </c>
      <c r="Q1754" s="24">
        <v>20</v>
      </c>
      <c r="R1754" s="21" t="s">
        <v>66</v>
      </c>
      <c r="S1754" s="21" t="s">
        <v>72</v>
      </c>
    </row>
    <row r="1755" spans="1:19" s="21" customFormat="1" x14ac:dyDescent="0.35">
      <c r="A1755" s="26">
        <v>1541843</v>
      </c>
      <c r="B1755" s="53">
        <v>411581</v>
      </c>
      <c r="C1755" s="26">
        <f>VLOOKUP(TotalFix[[#This Row],[Order]],'Total Fix by SS'!B:C,2,0)</f>
        <v>227</v>
      </c>
      <c r="D1755" s="21" t="s">
        <v>59</v>
      </c>
      <c r="E1755" s="21" t="s">
        <v>82</v>
      </c>
      <c r="F1755" s="21" t="s">
        <v>83</v>
      </c>
      <c r="G1755" s="21" t="s">
        <v>62</v>
      </c>
      <c r="H1755" s="21" t="s">
        <v>84</v>
      </c>
      <c r="I1755" s="21" t="s">
        <v>84</v>
      </c>
      <c r="J1755" s="22">
        <v>43684</v>
      </c>
      <c r="K1755" s="23">
        <v>0.99509259259258998</v>
      </c>
      <c r="L1755" s="22">
        <v>43685</v>
      </c>
      <c r="M1755" s="23">
        <v>0.39584490740741002</v>
      </c>
      <c r="N1755" s="25">
        <v>5.1550000000000002</v>
      </c>
      <c r="O1755" s="21" t="s">
        <v>77</v>
      </c>
      <c r="P1755" s="46">
        <f>TotalFix[[#This Row],[Confirmed activ. 3 (ILE03)]]*60</f>
        <v>309.3</v>
      </c>
      <c r="Q1755" s="24">
        <v>450</v>
      </c>
      <c r="R1755" s="21" t="s">
        <v>66</v>
      </c>
      <c r="S1755" s="21" t="s">
        <v>67</v>
      </c>
    </row>
    <row r="1756" spans="1:19" s="21" customFormat="1" x14ac:dyDescent="0.35">
      <c r="A1756" s="26">
        <v>1541843</v>
      </c>
      <c r="B1756" s="53">
        <v>411581</v>
      </c>
      <c r="C1756" s="26">
        <f>VLOOKUP(TotalFix[[#This Row],[Order]],'Total Fix by SS'!B:C,2,0)</f>
        <v>227</v>
      </c>
      <c r="D1756" s="21" t="s">
        <v>59</v>
      </c>
      <c r="E1756" s="21" t="s">
        <v>85</v>
      </c>
      <c r="F1756" s="21" t="s">
        <v>86</v>
      </c>
      <c r="G1756" s="21" t="s">
        <v>62</v>
      </c>
      <c r="H1756" s="21" t="s">
        <v>87</v>
      </c>
      <c r="I1756" s="21" t="s">
        <v>87</v>
      </c>
      <c r="J1756" s="22">
        <v>43691</v>
      </c>
      <c r="K1756" s="23">
        <v>0.34859953703704</v>
      </c>
      <c r="L1756" s="22">
        <v>43691</v>
      </c>
      <c r="M1756" s="23">
        <v>0.34859953703704</v>
      </c>
      <c r="N1756" s="24">
        <v>20</v>
      </c>
      <c r="O1756" s="21" t="s">
        <v>66</v>
      </c>
      <c r="P1756" s="46">
        <f>TotalFix[[#This Row],[Confirmed activ. 3 (ILE03)]]</f>
        <v>20</v>
      </c>
      <c r="Q1756" s="24">
        <v>20</v>
      </c>
      <c r="R1756" s="21" t="s">
        <v>66</v>
      </c>
      <c r="S1756" s="21" t="s">
        <v>72</v>
      </c>
    </row>
    <row r="1757" spans="1:19" s="21" customFormat="1" x14ac:dyDescent="0.35">
      <c r="A1757" s="26">
        <v>1541843</v>
      </c>
      <c r="B1757" s="53">
        <v>411581</v>
      </c>
      <c r="C1757" s="26">
        <f>VLOOKUP(TotalFix[[#This Row],[Order]],'Total Fix by SS'!B:C,2,0)</f>
        <v>227</v>
      </c>
      <c r="D1757" s="21" t="s">
        <v>59</v>
      </c>
      <c r="E1757" s="21" t="s">
        <v>88</v>
      </c>
      <c r="F1757" s="21" t="s">
        <v>89</v>
      </c>
      <c r="G1757" s="21" t="s">
        <v>90</v>
      </c>
      <c r="H1757" s="21" t="s">
        <v>91</v>
      </c>
      <c r="I1757" s="21" t="s">
        <v>92</v>
      </c>
      <c r="J1757" s="22"/>
      <c r="K1757" s="23">
        <v>0</v>
      </c>
      <c r="L1757" s="22"/>
      <c r="M1757" s="23">
        <v>0</v>
      </c>
      <c r="N1757" s="25">
        <v>0</v>
      </c>
      <c r="O1757" s="21" t="s">
        <v>93</v>
      </c>
      <c r="P1757" s="46"/>
      <c r="Q1757" s="24">
        <v>0</v>
      </c>
      <c r="R1757" s="21" t="s">
        <v>66</v>
      </c>
      <c r="S1757" s="21" t="s">
        <v>94</v>
      </c>
    </row>
    <row r="1758" spans="1:19" s="21" customFormat="1" x14ac:dyDescent="0.35">
      <c r="A1758" s="26">
        <v>1541843</v>
      </c>
      <c r="B1758" s="53">
        <v>411581</v>
      </c>
      <c r="C1758" s="26">
        <f>VLOOKUP(TotalFix[[#This Row],[Order]],'Total Fix by SS'!B:C,2,0)</f>
        <v>227</v>
      </c>
      <c r="D1758" s="21" t="s">
        <v>59</v>
      </c>
      <c r="E1758" s="21" t="s">
        <v>95</v>
      </c>
      <c r="F1758" s="21" t="s">
        <v>61</v>
      </c>
      <c r="G1758" s="21" t="s">
        <v>62</v>
      </c>
      <c r="H1758" s="21" t="s">
        <v>63</v>
      </c>
      <c r="I1758" s="21" t="s">
        <v>96</v>
      </c>
      <c r="J1758" s="22">
        <v>43692</v>
      </c>
      <c r="K1758" s="23">
        <v>0.35206018518519</v>
      </c>
      <c r="L1758" s="22">
        <v>43692</v>
      </c>
      <c r="M1758" s="23">
        <v>0.64743055555555995</v>
      </c>
      <c r="N1758" s="25">
        <v>6.7960000000000003</v>
      </c>
      <c r="O1758" s="21" t="s">
        <v>77</v>
      </c>
      <c r="P1758" s="46">
        <f>TotalFix[[#This Row],[Confirmed activ. 3 (ILE03)]]*60</f>
        <v>407.76</v>
      </c>
      <c r="Q1758" s="24">
        <v>40</v>
      </c>
      <c r="R1758" s="21" t="s">
        <v>66</v>
      </c>
      <c r="S1758" s="21" t="s">
        <v>67</v>
      </c>
    </row>
    <row r="1759" spans="1:19" s="21" customFormat="1" x14ac:dyDescent="0.35">
      <c r="A1759" s="26">
        <v>1541843</v>
      </c>
      <c r="B1759" s="53">
        <v>411581</v>
      </c>
      <c r="C1759" s="26">
        <f>VLOOKUP(TotalFix[[#This Row],[Order]],'Total Fix by SS'!B:C,2,0)</f>
        <v>227</v>
      </c>
      <c r="D1759" s="21" t="s">
        <v>59</v>
      </c>
      <c r="E1759" s="21" t="s">
        <v>97</v>
      </c>
      <c r="F1759" s="21" t="s">
        <v>69</v>
      </c>
      <c r="G1759" s="21" t="s">
        <v>62</v>
      </c>
      <c r="H1759" s="21" t="s">
        <v>70</v>
      </c>
      <c r="I1759" s="21" t="s">
        <v>98</v>
      </c>
      <c r="J1759" s="22">
        <v>43695</v>
      </c>
      <c r="K1759" s="23">
        <v>0.58766203703704001</v>
      </c>
      <c r="L1759" s="22">
        <v>43695</v>
      </c>
      <c r="M1759" s="23">
        <v>0.58766203703704001</v>
      </c>
      <c r="N1759" s="24">
        <v>20</v>
      </c>
      <c r="O1759" s="21" t="s">
        <v>66</v>
      </c>
      <c r="P1759" s="46">
        <f>TotalFix[[#This Row],[Confirmed activ. 3 (ILE03)]]</f>
        <v>20</v>
      </c>
      <c r="Q1759" s="24">
        <v>20</v>
      </c>
      <c r="R1759" s="21" t="s">
        <v>66</v>
      </c>
      <c r="S1759" s="21" t="s">
        <v>72</v>
      </c>
    </row>
    <row r="1760" spans="1:19" s="21" customFormat="1" x14ac:dyDescent="0.35">
      <c r="A1760" s="26">
        <v>1541843</v>
      </c>
      <c r="B1760" s="53">
        <v>411581</v>
      </c>
      <c r="C1760" s="26">
        <f>VLOOKUP(TotalFix[[#This Row],[Order]],'Total Fix by SS'!B:C,2,0)</f>
        <v>227</v>
      </c>
      <c r="D1760" s="21" t="s">
        <v>59</v>
      </c>
      <c r="E1760" s="21" t="s">
        <v>99</v>
      </c>
      <c r="F1760" s="21" t="s">
        <v>69</v>
      </c>
      <c r="G1760" s="21" t="s">
        <v>62</v>
      </c>
      <c r="H1760" s="21" t="s">
        <v>70</v>
      </c>
      <c r="I1760" s="21" t="s">
        <v>100</v>
      </c>
      <c r="J1760" s="22">
        <v>43695</v>
      </c>
      <c r="K1760" s="23">
        <v>0.58774305555555995</v>
      </c>
      <c r="L1760" s="22">
        <v>43695</v>
      </c>
      <c r="M1760" s="23">
        <v>0.58774305555555995</v>
      </c>
      <c r="N1760" s="24">
        <v>50</v>
      </c>
      <c r="O1760" s="21" t="s">
        <v>66</v>
      </c>
      <c r="P1760" s="46">
        <f>TotalFix[[#This Row],[Confirmed activ. 3 (ILE03)]]</f>
        <v>50</v>
      </c>
      <c r="Q1760" s="24">
        <v>50</v>
      </c>
      <c r="R1760" s="21" t="s">
        <v>66</v>
      </c>
      <c r="S1760" s="21" t="s">
        <v>72</v>
      </c>
    </row>
    <row r="1761" spans="1:19" s="21" customFormat="1" x14ac:dyDescent="0.35">
      <c r="A1761" s="26">
        <v>1541843</v>
      </c>
      <c r="B1761" s="53">
        <v>411581</v>
      </c>
      <c r="C1761" s="26">
        <f>VLOOKUP(TotalFix[[#This Row],[Order]],'Total Fix by SS'!B:C,2,0)</f>
        <v>227</v>
      </c>
      <c r="D1761" s="21" t="s">
        <v>59</v>
      </c>
      <c r="E1761" s="21" t="s">
        <v>101</v>
      </c>
      <c r="F1761" s="21" t="s">
        <v>102</v>
      </c>
      <c r="G1761" s="21" t="s">
        <v>62</v>
      </c>
      <c r="H1761" s="21" t="s">
        <v>100</v>
      </c>
      <c r="I1761" s="21" t="s">
        <v>103</v>
      </c>
      <c r="J1761" s="22">
        <v>43695</v>
      </c>
      <c r="K1761" s="23">
        <v>0.58780092592593003</v>
      </c>
      <c r="L1761" s="22">
        <v>43695</v>
      </c>
      <c r="M1761" s="23">
        <v>0.58780092592593003</v>
      </c>
      <c r="N1761" s="24">
        <v>10</v>
      </c>
      <c r="O1761" s="21" t="s">
        <v>66</v>
      </c>
      <c r="P1761" s="46">
        <f>TotalFix[[#This Row],[Confirmed activ. 3 (ILE03)]]</f>
        <v>10</v>
      </c>
      <c r="Q1761" s="24">
        <v>10</v>
      </c>
      <c r="R1761" s="21" t="s">
        <v>66</v>
      </c>
      <c r="S1761" s="21" t="s">
        <v>72</v>
      </c>
    </row>
    <row r="1762" spans="1:19" s="21" customFormat="1" x14ac:dyDescent="0.35">
      <c r="A1762" s="26">
        <v>1541843</v>
      </c>
      <c r="B1762" s="53">
        <v>411581</v>
      </c>
      <c r="C1762" s="26">
        <f>VLOOKUP(TotalFix[[#This Row],[Order]],'Total Fix by SS'!B:C,2,0)</f>
        <v>227</v>
      </c>
      <c r="D1762" s="21" t="s">
        <v>59</v>
      </c>
      <c r="E1762" s="21" t="s">
        <v>104</v>
      </c>
      <c r="F1762" s="21" t="s">
        <v>102</v>
      </c>
      <c r="G1762" s="21" t="s">
        <v>105</v>
      </c>
      <c r="H1762" s="21" t="s">
        <v>100</v>
      </c>
      <c r="I1762" s="21" t="s">
        <v>106</v>
      </c>
      <c r="J1762" s="22">
        <v>43695</v>
      </c>
      <c r="K1762" s="23">
        <v>0.71525462962963005</v>
      </c>
      <c r="L1762" s="22">
        <v>43695</v>
      </c>
      <c r="M1762" s="23">
        <v>0.71525462962963005</v>
      </c>
      <c r="N1762" s="24">
        <v>10</v>
      </c>
      <c r="O1762" s="21" t="s">
        <v>66</v>
      </c>
      <c r="P1762" s="46">
        <f>TotalFix[[#This Row],[Confirmed activ. 3 (ILE03)]]</f>
        <v>10</v>
      </c>
      <c r="Q1762" s="24">
        <v>10</v>
      </c>
      <c r="R1762" s="21" t="s">
        <v>66</v>
      </c>
      <c r="S1762" s="21" t="s">
        <v>72</v>
      </c>
    </row>
    <row r="1763" spans="1:19" s="21" customFormat="1" x14ac:dyDescent="0.35">
      <c r="A1763" s="26">
        <v>1541843</v>
      </c>
      <c r="B1763" s="53">
        <v>411581</v>
      </c>
      <c r="C1763" s="26">
        <f>VLOOKUP(TotalFix[[#This Row],[Order]],'Total Fix by SS'!B:C,2,0)</f>
        <v>227</v>
      </c>
      <c r="D1763" s="21" t="s">
        <v>107</v>
      </c>
      <c r="E1763" s="21" t="s">
        <v>60</v>
      </c>
      <c r="F1763" s="21" t="s">
        <v>61</v>
      </c>
      <c r="G1763" s="21" t="s">
        <v>90</v>
      </c>
      <c r="H1763" s="21" t="s">
        <v>63</v>
      </c>
      <c r="I1763" s="21" t="s">
        <v>108</v>
      </c>
      <c r="J1763" s="22">
        <v>43683</v>
      </c>
      <c r="K1763" s="23">
        <v>0.3144212962963</v>
      </c>
      <c r="L1763" s="22">
        <v>43684</v>
      </c>
      <c r="M1763" s="23">
        <v>0.72947916666667001</v>
      </c>
      <c r="N1763" s="25">
        <v>18.393000000000001</v>
      </c>
      <c r="O1763" s="21" t="s">
        <v>77</v>
      </c>
      <c r="P1763" s="46">
        <f>TotalFix[[#This Row],[Confirmed activ. 3 (ILE03)]]*60</f>
        <v>1103.58</v>
      </c>
      <c r="Q1763" s="24">
        <v>1</v>
      </c>
      <c r="R1763" s="21" t="s">
        <v>66</v>
      </c>
      <c r="S1763" s="21" t="s">
        <v>67</v>
      </c>
    </row>
    <row r="1764" spans="1:19" s="21" customFormat="1" x14ac:dyDescent="0.35">
      <c r="A1764" s="26">
        <v>1541843</v>
      </c>
      <c r="B1764" s="53">
        <v>411581</v>
      </c>
      <c r="C1764" s="26">
        <f>VLOOKUP(TotalFix[[#This Row],[Order]],'Total Fix by SS'!B:C,2,0)</f>
        <v>227</v>
      </c>
      <c r="D1764" s="21" t="s">
        <v>109</v>
      </c>
      <c r="E1764" s="21" t="s">
        <v>82</v>
      </c>
      <c r="F1764" s="21" t="s">
        <v>83</v>
      </c>
      <c r="G1764" s="21" t="s">
        <v>90</v>
      </c>
      <c r="H1764" s="21" t="s">
        <v>84</v>
      </c>
      <c r="I1764" s="21" t="s">
        <v>110</v>
      </c>
      <c r="J1764" s="22">
        <v>43685</v>
      </c>
      <c r="K1764" s="23">
        <v>0.48144675925926</v>
      </c>
      <c r="L1764" s="22">
        <v>43685</v>
      </c>
      <c r="M1764" s="23">
        <v>0.63675925925926002</v>
      </c>
      <c r="N1764" s="25">
        <v>3.7280000000000002</v>
      </c>
      <c r="O1764" s="21" t="s">
        <v>77</v>
      </c>
      <c r="P1764" s="46">
        <f>TotalFix[[#This Row],[Confirmed activ. 3 (ILE03)]]*60</f>
        <v>223.68</v>
      </c>
      <c r="Q1764" s="24">
        <v>5</v>
      </c>
      <c r="R1764" s="21" t="s">
        <v>66</v>
      </c>
      <c r="S1764" s="21" t="s">
        <v>67</v>
      </c>
    </row>
    <row r="1765" spans="1:19" s="21" customFormat="1" x14ac:dyDescent="0.35">
      <c r="A1765" s="26">
        <v>1541844</v>
      </c>
      <c r="B1765" s="53">
        <v>411581</v>
      </c>
      <c r="C1765" s="26">
        <f>VLOOKUP(TotalFix[[#This Row],[Order]],'Total Fix by SS'!B:C,2,0)</f>
        <v>226</v>
      </c>
      <c r="D1765" s="21" t="s">
        <v>59</v>
      </c>
      <c r="E1765" s="21" t="s">
        <v>60</v>
      </c>
      <c r="F1765" s="21" t="s">
        <v>61</v>
      </c>
      <c r="G1765" s="21" t="s">
        <v>62</v>
      </c>
      <c r="H1765" s="21" t="s">
        <v>63</v>
      </c>
      <c r="I1765" s="21" t="s">
        <v>64</v>
      </c>
      <c r="J1765" s="22">
        <v>43674</v>
      </c>
      <c r="K1765" s="23">
        <v>0.43528935185185003</v>
      </c>
      <c r="L1765" s="22">
        <v>43674</v>
      </c>
      <c r="M1765" s="23">
        <v>0.4369212962963</v>
      </c>
      <c r="N1765" s="24">
        <v>47</v>
      </c>
      <c r="O1765" s="21" t="s">
        <v>65</v>
      </c>
      <c r="P1765" s="46">
        <f>TotalFix[[#This Row],[Confirmed activ. 3 (ILE03)]]/60</f>
        <v>0.78333333333333333</v>
      </c>
      <c r="Q1765" s="24">
        <v>20</v>
      </c>
      <c r="R1765" s="21" t="s">
        <v>66</v>
      </c>
      <c r="S1765" s="21" t="s">
        <v>67</v>
      </c>
    </row>
    <row r="1766" spans="1:19" s="21" customFormat="1" x14ac:dyDescent="0.35">
      <c r="A1766" s="26">
        <v>1541844</v>
      </c>
      <c r="B1766" s="53">
        <v>411581</v>
      </c>
      <c r="C1766" s="26">
        <f>VLOOKUP(TotalFix[[#This Row],[Order]],'Total Fix by SS'!B:C,2,0)</f>
        <v>226</v>
      </c>
      <c r="D1766" s="21" t="s">
        <v>59</v>
      </c>
      <c r="E1766" s="21" t="s">
        <v>68</v>
      </c>
      <c r="F1766" s="21" t="s">
        <v>69</v>
      </c>
      <c r="G1766" s="21" t="s">
        <v>62</v>
      </c>
      <c r="H1766" s="21" t="s">
        <v>70</v>
      </c>
      <c r="I1766" s="21" t="s">
        <v>71</v>
      </c>
      <c r="J1766" s="22">
        <v>43674</v>
      </c>
      <c r="K1766" s="23">
        <v>0.44311342592593</v>
      </c>
      <c r="L1766" s="22">
        <v>43674</v>
      </c>
      <c r="M1766" s="23">
        <v>0.44311342592593</v>
      </c>
      <c r="N1766" s="24">
        <v>30</v>
      </c>
      <c r="O1766" s="21" t="s">
        <v>66</v>
      </c>
      <c r="P1766" s="46">
        <f>TotalFix[[#This Row],[Confirmed activ. 3 (ILE03)]]</f>
        <v>30</v>
      </c>
      <c r="Q1766" s="24">
        <v>30</v>
      </c>
      <c r="R1766" s="21" t="s">
        <v>66</v>
      </c>
      <c r="S1766" s="21" t="s">
        <v>72</v>
      </c>
    </row>
    <row r="1767" spans="1:19" s="21" customFormat="1" x14ac:dyDescent="0.35">
      <c r="A1767" s="26">
        <v>1541844</v>
      </c>
      <c r="B1767" s="53">
        <v>411581</v>
      </c>
      <c r="C1767" s="26">
        <f>VLOOKUP(TotalFix[[#This Row],[Order]],'Total Fix by SS'!B:C,2,0)</f>
        <v>226</v>
      </c>
      <c r="D1767" s="21" t="s">
        <v>59</v>
      </c>
      <c r="E1767" s="21" t="s">
        <v>73</v>
      </c>
      <c r="F1767" s="21" t="s">
        <v>61</v>
      </c>
      <c r="G1767" s="21" t="s">
        <v>62</v>
      </c>
      <c r="H1767" s="21" t="s">
        <v>63</v>
      </c>
      <c r="I1767" s="21" t="s">
        <v>74</v>
      </c>
      <c r="J1767" s="22">
        <v>43684</v>
      </c>
      <c r="K1767" s="23">
        <v>0.31444444444443997</v>
      </c>
      <c r="L1767" s="22">
        <v>43684</v>
      </c>
      <c r="M1767" s="23">
        <v>0.35790509259259001</v>
      </c>
      <c r="N1767" s="25">
        <v>20.867000000000001</v>
      </c>
      <c r="O1767" s="21" t="s">
        <v>66</v>
      </c>
      <c r="P1767" s="46">
        <f>TotalFix[[#This Row],[Confirmed activ. 3 (ILE03)]]</f>
        <v>20.867000000000001</v>
      </c>
      <c r="Q1767" s="24">
        <v>200</v>
      </c>
      <c r="R1767" s="21" t="s">
        <v>66</v>
      </c>
      <c r="S1767" s="21" t="s">
        <v>67</v>
      </c>
    </row>
    <row r="1768" spans="1:19" s="21" customFormat="1" x14ac:dyDescent="0.35">
      <c r="A1768" s="26">
        <v>1541844</v>
      </c>
      <c r="B1768" s="53">
        <v>411581</v>
      </c>
      <c r="C1768" s="26">
        <f>VLOOKUP(TotalFix[[#This Row],[Order]],'Total Fix by SS'!B:C,2,0)</f>
        <v>226</v>
      </c>
      <c r="D1768" s="21" t="s">
        <v>59</v>
      </c>
      <c r="E1768" s="21" t="s">
        <v>75</v>
      </c>
      <c r="F1768" s="21" t="s">
        <v>61</v>
      </c>
      <c r="G1768" s="21" t="s">
        <v>62</v>
      </c>
      <c r="H1768" s="21" t="s">
        <v>63</v>
      </c>
      <c r="I1768" s="21" t="s">
        <v>76</v>
      </c>
      <c r="J1768" s="22">
        <v>43684</v>
      </c>
      <c r="K1768" s="23">
        <v>0.35833333333333001</v>
      </c>
      <c r="L1768" s="22">
        <v>43684</v>
      </c>
      <c r="M1768" s="23">
        <v>0.38510416666667002</v>
      </c>
      <c r="N1768" s="25">
        <v>12.766999999999999</v>
      </c>
      <c r="O1768" s="21" t="s">
        <v>66</v>
      </c>
      <c r="P1768" s="46">
        <f>TotalFix[[#This Row],[Confirmed activ. 3 (ILE03)]]</f>
        <v>12.766999999999999</v>
      </c>
      <c r="Q1768" s="24">
        <v>500</v>
      </c>
      <c r="R1768" s="21" t="s">
        <v>66</v>
      </c>
      <c r="S1768" s="21" t="s">
        <v>67</v>
      </c>
    </row>
    <row r="1769" spans="1:19" s="21" customFormat="1" x14ac:dyDescent="0.35">
      <c r="A1769" s="26">
        <v>1541844</v>
      </c>
      <c r="B1769" s="53">
        <v>411581</v>
      </c>
      <c r="C1769" s="26">
        <f>VLOOKUP(TotalFix[[#This Row],[Order]],'Total Fix by SS'!B:C,2,0)</f>
        <v>226</v>
      </c>
      <c r="D1769" s="21" t="s">
        <v>59</v>
      </c>
      <c r="E1769" s="21" t="s">
        <v>78</v>
      </c>
      <c r="F1769" s="21" t="s">
        <v>69</v>
      </c>
      <c r="G1769" s="21" t="s">
        <v>62</v>
      </c>
      <c r="H1769" s="21" t="s">
        <v>70</v>
      </c>
      <c r="I1769" s="21" t="s">
        <v>79</v>
      </c>
      <c r="J1769" s="22">
        <v>43684</v>
      </c>
      <c r="K1769" s="23">
        <v>0.65687499999999999</v>
      </c>
      <c r="L1769" s="22">
        <v>43684</v>
      </c>
      <c r="M1769" s="23">
        <v>0.65687499999999999</v>
      </c>
      <c r="N1769" s="24">
        <v>20</v>
      </c>
      <c r="O1769" s="21" t="s">
        <v>66</v>
      </c>
      <c r="P1769" s="46">
        <f>TotalFix[[#This Row],[Confirmed activ. 3 (ILE03)]]</f>
        <v>20</v>
      </c>
      <c r="Q1769" s="24">
        <v>20</v>
      </c>
      <c r="R1769" s="21" t="s">
        <v>66</v>
      </c>
      <c r="S1769" s="21" t="s">
        <v>72</v>
      </c>
    </row>
    <row r="1770" spans="1:19" s="21" customFormat="1" x14ac:dyDescent="0.35">
      <c r="A1770" s="26">
        <v>1541844</v>
      </c>
      <c r="B1770" s="53">
        <v>411581</v>
      </c>
      <c r="C1770" s="26">
        <f>VLOOKUP(TotalFix[[#This Row],[Order]],'Total Fix by SS'!B:C,2,0)</f>
        <v>226</v>
      </c>
      <c r="D1770" s="21" t="s">
        <v>59</v>
      </c>
      <c r="E1770" s="21" t="s">
        <v>80</v>
      </c>
      <c r="F1770" s="21" t="s">
        <v>69</v>
      </c>
      <c r="G1770" s="21" t="s">
        <v>62</v>
      </c>
      <c r="H1770" s="21" t="s">
        <v>70</v>
      </c>
      <c r="I1770" s="21" t="s">
        <v>81</v>
      </c>
      <c r="J1770" s="22">
        <v>43684</v>
      </c>
      <c r="K1770" s="23">
        <v>0.65832175925925995</v>
      </c>
      <c r="L1770" s="22">
        <v>43684</v>
      </c>
      <c r="M1770" s="23">
        <v>0.65832175925925995</v>
      </c>
      <c r="N1770" s="24">
        <v>20</v>
      </c>
      <c r="O1770" s="21" t="s">
        <v>66</v>
      </c>
      <c r="P1770" s="46">
        <f>TotalFix[[#This Row],[Confirmed activ. 3 (ILE03)]]</f>
        <v>20</v>
      </c>
      <c r="Q1770" s="24">
        <v>20</v>
      </c>
      <c r="R1770" s="21" t="s">
        <v>66</v>
      </c>
      <c r="S1770" s="21" t="s">
        <v>72</v>
      </c>
    </row>
    <row r="1771" spans="1:19" s="21" customFormat="1" x14ac:dyDescent="0.35">
      <c r="A1771" s="26">
        <v>1541844</v>
      </c>
      <c r="B1771" s="53">
        <v>411581</v>
      </c>
      <c r="C1771" s="26">
        <f>VLOOKUP(TotalFix[[#This Row],[Order]],'Total Fix by SS'!B:C,2,0)</f>
        <v>226</v>
      </c>
      <c r="D1771" s="21" t="s">
        <v>59</v>
      </c>
      <c r="E1771" s="21" t="s">
        <v>82</v>
      </c>
      <c r="F1771" s="21" t="s">
        <v>83</v>
      </c>
      <c r="G1771" s="21" t="s">
        <v>62</v>
      </c>
      <c r="H1771" s="21" t="s">
        <v>84</v>
      </c>
      <c r="I1771" s="21" t="s">
        <v>84</v>
      </c>
      <c r="J1771" s="22">
        <v>43684</v>
      </c>
      <c r="K1771" s="23">
        <v>0.68620370370369999</v>
      </c>
      <c r="L1771" s="22">
        <v>43685</v>
      </c>
      <c r="M1771" s="23">
        <v>0.55719907407406999</v>
      </c>
      <c r="N1771" s="25">
        <v>8.8789999999999996</v>
      </c>
      <c r="O1771" s="21" t="s">
        <v>77</v>
      </c>
      <c r="P1771" s="46">
        <f>TotalFix[[#This Row],[Confirmed activ. 3 (ILE03)]]*60</f>
        <v>532.74</v>
      </c>
      <c r="Q1771" s="24">
        <v>450</v>
      </c>
      <c r="R1771" s="21" t="s">
        <v>66</v>
      </c>
      <c r="S1771" s="21" t="s">
        <v>67</v>
      </c>
    </row>
    <row r="1772" spans="1:19" s="21" customFormat="1" x14ac:dyDescent="0.35">
      <c r="A1772" s="26">
        <v>1541844</v>
      </c>
      <c r="B1772" s="53">
        <v>411581</v>
      </c>
      <c r="C1772" s="26">
        <f>VLOOKUP(TotalFix[[#This Row],[Order]],'Total Fix by SS'!B:C,2,0)</f>
        <v>226</v>
      </c>
      <c r="D1772" s="21" t="s">
        <v>59</v>
      </c>
      <c r="E1772" s="21" t="s">
        <v>85</v>
      </c>
      <c r="F1772" s="21" t="s">
        <v>86</v>
      </c>
      <c r="G1772" s="21" t="s">
        <v>62</v>
      </c>
      <c r="H1772" s="21" t="s">
        <v>87</v>
      </c>
      <c r="I1772" s="21" t="s">
        <v>87</v>
      </c>
      <c r="J1772" s="22">
        <v>43691</v>
      </c>
      <c r="K1772" s="23">
        <v>0.34982638888889001</v>
      </c>
      <c r="L1772" s="22">
        <v>43691</v>
      </c>
      <c r="M1772" s="23">
        <v>0.34982638888889001</v>
      </c>
      <c r="N1772" s="24">
        <v>20</v>
      </c>
      <c r="O1772" s="21" t="s">
        <v>66</v>
      </c>
      <c r="P1772" s="46">
        <f>TotalFix[[#This Row],[Confirmed activ. 3 (ILE03)]]</f>
        <v>20</v>
      </c>
      <c r="Q1772" s="24">
        <v>20</v>
      </c>
      <c r="R1772" s="21" t="s">
        <v>66</v>
      </c>
      <c r="S1772" s="21" t="s">
        <v>72</v>
      </c>
    </row>
    <row r="1773" spans="1:19" s="21" customFormat="1" x14ac:dyDescent="0.35">
      <c r="A1773" s="26">
        <v>1541844</v>
      </c>
      <c r="B1773" s="53">
        <v>411581</v>
      </c>
      <c r="C1773" s="26">
        <f>VLOOKUP(TotalFix[[#This Row],[Order]],'Total Fix by SS'!B:C,2,0)</f>
        <v>226</v>
      </c>
      <c r="D1773" s="21" t="s">
        <v>59</v>
      </c>
      <c r="E1773" s="21" t="s">
        <v>88</v>
      </c>
      <c r="F1773" s="21" t="s">
        <v>89</v>
      </c>
      <c r="G1773" s="21" t="s">
        <v>90</v>
      </c>
      <c r="H1773" s="21" t="s">
        <v>91</v>
      </c>
      <c r="I1773" s="21" t="s">
        <v>92</v>
      </c>
      <c r="J1773" s="22"/>
      <c r="K1773" s="23">
        <v>0</v>
      </c>
      <c r="L1773" s="22"/>
      <c r="M1773" s="23">
        <v>0</v>
      </c>
      <c r="N1773" s="25">
        <v>0</v>
      </c>
      <c r="O1773" s="21" t="s">
        <v>93</v>
      </c>
      <c r="P1773" s="46"/>
      <c r="Q1773" s="24">
        <v>0</v>
      </c>
      <c r="R1773" s="21" t="s">
        <v>66</v>
      </c>
      <c r="S1773" s="21" t="s">
        <v>94</v>
      </c>
    </row>
    <row r="1774" spans="1:19" s="21" customFormat="1" x14ac:dyDescent="0.35">
      <c r="A1774" s="26">
        <v>1541844</v>
      </c>
      <c r="B1774" s="53">
        <v>411581</v>
      </c>
      <c r="C1774" s="26">
        <f>VLOOKUP(TotalFix[[#This Row],[Order]],'Total Fix by SS'!B:C,2,0)</f>
        <v>226</v>
      </c>
      <c r="D1774" s="21" t="s">
        <v>59</v>
      </c>
      <c r="E1774" s="21" t="s">
        <v>95</v>
      </c>
      <c r="F1774" s="21" t="s">
        <v>61</v>
      </c>
      <c r="G1774" s="21" t="s">
        <v>62</v>
      </c>
      <c r="H1774" s="21" t="s">
        <v>63</v>
      </c>
      <c r="I1774" s="21" t="s">
        <v>96</v>
      </c>
      <c r="J1774" s="22">
        <v>43691</v>
      </c>
      <c r="K1774" s="23">
        <v>0.39840277777777999</v>
      </c>
      <c r="L1774" s="22">
        <v>43691</v>
      </c>
      <c r="M1774" s="23">
        <v>0.66923611111111003</v>
      </c>
      <c r="N1774" s="25">
        <v>1.0880000000000001</v>
      </c>
      <c r="O1774" s="21" t="s">
        <v>77</v>
      </c>
      <c r="P1774" s="46">
        <f>TotalFix[[#This Row],[Confirmed activ. 3 (ILE03)]]*60</f>
        <v>65.28</v>
      </c>
      <c r="Q1774" s="24">
        <v>40</v>
      </c>
      <c r="R1774" s="21" t="s">
        <v>66</v>
      </c>
      <c r="S1774" s="21" t="s">
        <v>67</v>
      </c>
    </row>
    <row r="1775" spans="1:19" s="21" customFormat="1" x14ac:dyDescent="0.35">
      <c r="A1775" s="26">
        <v>1541844</v>
      </c>
      <c r="B1775" s="53">
        <v>411581</v>
      </c>
      <c r="C1775" s="26">
        <f>VLOOKUP(TotalFix[[#This Row],[Order]],'Total Fix by SS'!B:C,2,0)</f>
        <v>226</v>
      </c>
      <c r="D1775" s="21" t="s">
        <v>59</v>
      </c>
      <c r="E1775" s="21" t="s">
        <v>97</v>
      </c>
      <c r="F1775" s="21" t="s">
        <v>69</v>
      </c>
      <c r="G1775" s="21" t="s">
        <v>62</v>
      </c>
      <c r="H1775" s="21" t="s">
        <v>70</v>
      </c>
      <c r="I1775" s="21" t="s">
        <v>98</v>
      </c>
      <c r="J1775" s="22">
        <v>43696</v>
      </c>
      <c r="K1775" s="23">
        <v>0.70959490740741005</v>
      </c>
      <c r="L1775" s="22">
        <v>43696</v>
      </c>
      <c r="M1775" s="23">
        <v>0.70959490740741005</v>
      </c>
      <c r="N1775" s="24">
        <v>20</v>
      </c>
      <c r="O1775" s="21" t="s">
        <v>66</v>
      </c>
      <c r="P1775" s="46">
        <f>TotalFix[[#This Row],[Confirmed activ. 3 (ILE03)]]</f>
        <v>20</v>
      </c>
      <c r="Q1775" s="24">
        <v>20</v>
      </c>
      <c r="R1775" s="21" t="s">
        <v>66</v>
      </c>
      <c r="S1775" s="21" t="s">
        <v>72</v>
      </c>
    </row>
    <row r="1776" spans="1:19" s="21" customFormat="1" x14ac:dyDescent="0.35">
      <c r="A1776" s="26">
        <v>1541844</v>
      </c>
      <c r="B1776" s="53">
        <v>411581</v>
      </c>
      <c r="C1776" s="26">
        <f>VLOOKUP(TotalFix[[#This Row],[Order]],'Total Fix by SS'!B:C,2,0)</f>
        <v>226</v>
      </c>
      <c r="D1776" s="21" t="s">
        <v>59</v>
      </c>
      <c r="E1776" s="21" t="s">
        <v>99</v>
      </c>
      <c r="F1776" s="21" t="s">
        <v>69</v>
      </c>
      <c r="G1776" s="21" t="s">
        <v>62</v>
      </c>
      <c r="H1776" s="21" t="s">
        <v>70</v>
      </c>
      <c r="I1776" s="21" t="s">
        <v>100</v>
      </c>
      <c r="J1776" s="22">
        <v>43696</v>
      </c>
      <c r="K1776" s="23">
        <v>0.70967592592592998</v>
      </c>
      <c r="L1776" s="22">
        <v>43696</v>
      </c>
      <c r="M1776" s="23">
        <v>0.70967592592592998</v>
      </c>
      <c r="N1776" s="24">
        <v>50</v>
      </c>
      <c r="O1776" s="21" t="s">
        <v>66</v>
      </c>
      <c r="P1776" s="46">
        <f>TotalFix[[#This Row],[Confirmed activ. 3 (ILE03)]]</f>
        <v>50</v>
      </c>
      <c r="Q1776" s="24">
        <v>50</v>
      </c>
      <c r="R1776" s="21" t="s">
        <v>66</v>
      </c>
      <c r="S1776" s="21" t="s">
        <v>72</v>
      </c>
    </row>
    <row r="1777" spans="1:19" s="21" customFormat="1" x14ac:dyDescent="0.35">
      <c r="A1777" s="26">
        <v>1541844</v>
      </c>
      <c r="B1777" s="53">
        <v>411581</v>
      </c>
      <c r="C1777" s="26">
        <f>VLOOKUP(TotalFix[[#This Row],[Order]],'Total Fix by SS'!B:C,2,0)</f>
        <v>226</v>
      </c>
      <c r="D1777" s="21" t="s">
        <v>59</v>
      </c>
      <c r="E1777" s="21" t="s">
        <v>101</v>
      </c>
      <c r="F1777" s="21" t="s">
        <v>102</v>
      </c>
      <c r="G1777" s="21" t="s">
        <v>62</v>
      </c>
      <c r="H1777" s="21" t="s">
        <v>100</v>
      </c>
      <c r="I1777" s="21" t="s">
        <v>103</v>
      </c>
      <c r="J1777" s="22">
        <v>43696</v>
      </c>
      <c r="K1777" s="23">
        <v>0.70973379629629996</v>
      </c>
      <c r="L1777" s="22">
        <v>43696</v>
      </c>
      <c r="M1777" s="23">
        <v>0.70973379629629996</v>
      </c>
      <c r="N1777" s="24">
        <v>10</v>
      </c>
      <c r="O1777" s="21" t="s">
        <v>66</v>
      </c>
      <c r="P1777" s="46">
        <f>TotalFix[[#This Row],[Confirmed activ. 3 (ILE03)]]</f>
        <v>10</v>
      </c>
      <c r="Q1777" s="24">
        <v>10</v>
      </c>
      <c r="R1777" s="21" t="s">
        <v>66</v>
      </c>
      <c r="S1777" s="21" t="s">
        <v>72</v>
      </c>
    </row>
    <row r="1778" spans="1:19" s="21" customFormat="1" x14ac:dyDescent="0.35">
      <c r="A1778" s="26">
        <v>1541844</v>
      </c>
      <c r="B1778" s="53">
        <v>411581</v>
      </c>
      <c r="C1778" s="26">
        <f>VLOOKUP(TotalFix[[#This Row],[Order]],'Total Fix by SS'!B:C,2,0)</f>
        <v>226</v>
      </c>
      <c r="D1778" s="21" t="s">
        <v>59</v>
      </c>
      <c r="E1778" s="21" t="s">
        <v>104</v>
      </c>
      <c r="F1778" s="21" t="s">
        <v>102</v>
      </c>
      <c r="G1778" s="21" t="s">
        <v>105</v>
      </c>
      <c r="H1778" s="21" t="s">
        <v>100</v>
      </c>
      <c r="I1778" s="21" t="s">
        <v>106</v>
      </c>
      <c r="J1778" s="22">
        <v>43697</v>
      </c>
      <c r="K1778" s="23">
        <v>0.74240740740740996</v>
      </c>
      <c r="L1778" s="22">
        <v>43697</v>
      </c>
      <c r="M1778" s="23">
        <v>0.74240740740740996</v>
      </c>
      <c r="N1778" s="24">
        <v>10</v>
      </c>
      <c r="O1778" s="21" t="s">
        <v>66</v>
      </c>
      <c r="P1778" s="46">
        <f>TotalFix[[#This Row],[Confirmed activ. 3 (ILE03)]]</f>
        <v>10</v>
      </c>
      <c r="Q1778" s="24">
        <v>10</v>
      </c>
      <c r="R1778" s="21" t="s">
        <v>66</v>
      </c>
      <c r="S1778" s="21" t="s">
        <v>72</v>
      </c>
    </row>
    <row r="1779" spans="1:19" s="21" customFormat="1" x14ac:dyDescent="0.35">
      <c r="A1779" s="26">
        <v>1541844</v>
      </c>
      <c r="B1779" s="53">
        <v>411581</v>
      </c>
      <c r="C1779" s="26">
        <f>VLOOKUP(TotalFix[[#This Row],[Order]],'Total Fix by SS'!B:C,2,0)</f>
        <v>226</v>
      </c>
      <c r="D1779" s="21" t="s">
        <v>107</v>
      </c>
      <c r="E1779" s="21" t="s">
        <v>60</v>
      </c>
      <c r="F1779" s="21" t="s">
        <v>61</v>
      </c>
      <c r="G1779" s="21" t="s">
        <v>90</v>
      </c>
      <c r="H1779" s="21" t="s">
        <v>63</v>
      </c>
      <c r="I1779" s="21" t="s">
        <v>108</v>
      </c>
      <c r="J1779" s="22">
        <v>43681</v>
      </c>
      <c r="K1779" s="23">
        <v>0.32998842592592997</v>
      </c>
      <c r="L1779" s="22">
        <v>43684</v>
      </c>
      <c r="M1779" s="23">
        <v>0.65243055555555995</v>
      </c>
      <c r="N1779" s="25">
        <v>36.244</v>
      </c>
      <c r="O1779" s="21" t="s">
        <v>77</v>
      </c>
      <c r="P1779" s="46">
        <f>TotalFix[[#This Row],[Confirmed activ. 3 (ILE03)]]*60</f>
        <v>2174.64</v>
      </c>
      <c r="Q1779" s="24">
        <v>1</v>
      </c>
      <c r="R1779" s="21" t="s">
        <v>66</v>
      </c>
      <c r="S1779" s="21" t="s">
        <v>67</v>
      </c>
    </row>
    <row r="1780" spans="1:19" s="21" customFormat="1" x14ac:dyDescent="0.35">
      <c r="A1780" s="26">
        <v>1541844</v>
      </c>
      <c r="B1780" s="53">
        <v>411581</v>
      </c>
      <c r="C1780" s="26">
        <f>VLOOKUP(TotalFix[[#This Row],[Order]],'Total Fix by SS'!B:C,2,0)</f>
        <v>226</v>
      </c>
      <c r="D1780" s="21" t="s">
        <v>109</v>
      </c>
      <c r="E1780" s="21" t="s">
        <v>82</v>
      </c>
      <c r="F1780" s="21" t="s">
        <v>83</v>
      </c>
      <c r="G1780" s="21" t="s">
        <v>90</v>
      </c>
      <c r="H1780" s="21" t="s">
        <v>84</v>
      </c>
      <c r="I1780" s="21" t="s">
        <v>110</v>
      </c>
      <c r="J1780" s="22">
        <v>43685</v>
      </c>
      <c r="K1780" s="23">
        <v>0.31358796296295999</v>
      </c>
      <c r="L1780" s="22">
        <v>43685</v>
      </c>
      <c r="M1780" s="23">
        <v>0.4559375</v>
      </c>
      <c r="N1780" s="25">
        <v>3.4159999999999999</v>
      </c>
      <c r="O1780" s="21" t="s">
        <v>77</v>
      </c>
      <c r="P1780" s="46">
        <f>TotalFix[[#This Row],[Confirmed activ. 3 (ILE03)]]*60</f>
        <v>204.96</v>
      </c>
      <c r="Q1780" s="24">
        <v>5</v>
      </c>
      <c r="R1780" s="21" t="s">
        <v>66</v>
      </c>
      <c r="S1780" s="21" t="s">
        <v>67</v>
      </c>
    </row>
    <row r="1781" spans="1:19" s="21" customFormat="1" x14ac:dyDescent="0.35">
      <c r="A1781" s="26">
        <v>1541846</v>
      </c>
      <c r="B1781" s="53">
        <v>411581</v>
      </c>
      <c r="C1781" s="26">
        <f>VLOOKUP(TotalFix[[#This Row],[Order]],'Total Fix by SS'!B:C,2,0)</f>
        <v>227</v>
      </c>
      <c r="D1781" s="21" t="s">
        <v>59</v>
      </c>
      <c r="E1781" s="21" t="s">
        <v>60</v>
      </c>
      <c r="F1781" s="21" t="s">
        <v>61</v>
      </c>
      <c r="G1781" s="21" t="s">
        <v>62</v>
      </c>
      <c r="H1781" s="21" t="s">
        <v>63</v>
      </c>
      <c r="I1781" s="21" t="s">
        <v>64</v>
      </c>
      <c r="J1781" s="22">
        <v>43677</v>
      </c>
      <c r="K1781" s="23">
        <v>0.34837962962962998</v>
      </c>
      <c r="L1781" s="22">
        <v>43677</v>
      </c>
      <c r="M1781" s="23">
        <v>0.35991898148147999</v>
      </c>
      <c r="N1781" s="25">
        <v>5.5330000000000004</v>
      </c>
      <c r="O1781" s="21" t="s">
        <v>66</v>
      </c>
      <c r="P1781" s="46">
        <f>TotalFix[[#This Row],[Confirmed activ. 3 (ILE03)]]</f>
        <v>5.5330000000000004</v>
      </c>
      <c r="Q1781" s="24">
        <v>20</v>
      </c>
      <c r="R1781" s="21" t="s">
        <v>66</v>
      </c>
      <c r="S1781" s="21" t="s">
        <v>67</v>
      </c>
    </row>
    <row r="1782" spans="1:19" s="21" customFormat="1" x14ac:dyDescent="0.35">
      <c r="A1782" s="26">
        <v>1541846</v>
      </c>
      <c r="B1782" s="53">
        <v>411581</v>
      </c>
      <c r="C1782" s="26">
        <f>VLOOKUP(TotalFix[[#This Row],[Order]],'Total Fix by SS'!B:C,2,0)</f>
        <v>227</v>
      </c>
      <c r="D1782" s="21" t="s">
        <v>59</v>
      </c>
      <c r="E1782" s="21" t="s">
        <v>68</v>
      </c>
      <c r="F1782" s="21" t="s">
        <v>69</v>
      </c>
      <c r="G1782" s="21" t="s">
        <v>62</v>
      </c>
      <c r="H1782" s="21" t="s">
        <v>70</v>
      </c>
      <c r="I1782" s="21" t="s">
        <v>71</v>
      </c>
      <c r="J1782" s="22">
        <v>43677</v>
      </c>
      <c r="K1782" s="23">
        <v>0.46100694444444001</v>
      </c>
      <c r="L1782" s="22">
        <v>43677</v>
      </c>
      <c r="M1782" s="23">
        <v>0.46100694444444001</v>
      </c>
      <c r="N1782" s="24">
        <v>30</v>
      </c>
      <c r="O1782" s="21" t="s">
        <v>66</v>
      </c>
      <c r="P1782" s="46">
        <f>TotalFix[[#This Row],[Confirmed activ. 3 (ILE03)]]</f>
        <v>30</v>
      </c>
      <c r="Q1782" s="24">
        <v>30</v>
      </c>
      <c r="R1782" s="21" t="s">
        <v>66</v>
      </c>
      <c r="S1782" s="21" t="s">
        <v>72</v>
      </c>
    </row>
    <row r="1783" spans="1:19" s="21" customFormat="1" x14ac:dyDescent="0.35">
      <c r="A1783" s="26">
        <v>1541846</v>
      </c>
      <c r="B1783" s="53">
        <v>411581</v>
      </c>
      <c r="C1783" s="26">
        <f>VLOOKUP(TotalFix[[#This Row],[Order]],'Total Fix by SS'!B:C,2,0)</f>
        <v>227</v>
      </c>
      <c r="D1783" s="21" t="s">
        <v>59</v>
      </c>
      <c r="E1783" s="21" t="s">
        <v>73</v>
      </c>
      <c r="F1783" s="21" t="s">
        <v>61</v>
      </c>
      <c r="G1783" s="21" t="s">
        <v>62</v>
      </c>
      <c r="H1783" s="21" t="s">
        <v>63</v>
      </c>
      <c r="I1783" s="21" t="s">
        <v>74</v>
      </c>
      <c r="J1783" s="22">
        <v>43681</v>
      </c>
      <c r="K1783" s="23">
        <v>0.34523148148147997</v>
      </c>
      <c r="L1783" s="22">
        <v>43682</v>
      </c>
      <c r="M1783" s="23">
        <v>0.51392361111110996</v>
      </c>
      <c r="N1783" s="25">
        <v>10.933</v>
      </c>
      <c r="O1783" s="21" t="s">
        <v>77</v>
      </c>
      <c r="P1783" s="46">
        <f>TotalFix[[#This Row],[Confirmed activ. 3 (ILE03)]]*60</f>
        <v>655.98</v>
      </c>
      <c r="Q1783" s="24">
        <v>200</v>
      </c>
      <c r="R1783" s="21" t="s">
        <v>66</v>
      </c>
      <c r="S1783" s="21" t="s">
        <v>67</v>
      </c>
    </row>
    <row r="1784" spans="1:19" s="21" customFormat="1" x14ac:dyDescent="0.35">
      <c r="A1784" s="26">
        <v>1541846</v>
      </c>
      <c r="B1784" s="53">
        <v>411581</v>
      </c>
      <c r="C1784" s="26">
        <f>VLOOKUP(TotalFix[[#This Row],[Order]],'Total Fix by SS'!B:C,2,0)</f>
        <v>227</v>
      </c>
      <c r="D1784" s="21" t="s">
        <v>59</v>
      </c>
      <c r="E1784" s="21" t="s">
        <v>75</v>
      </c>
      <c r="F1784" s="21" t="s">
        <v>61</v>
      </c>
      <c r="G1784" s="21" t="s">
        <v>62</v>
      </c>
      <c r="H1784" s="21" t="s">
        <v>63</v>
      </c>
      <c r="I1784" s="21" t="s">
        <v>76</v>
      </c>
      <c r="J1784" s="22">
        <v>43682</v>
      </c>
      <c r="K1784" s="23">
        <v>0.55857638888889005</v>
      </c>
      <c r="L1784" s="22">
        <v>43685</v>
      </c>
      <c r="M1784" s="23">
        <v>0.48483796296296</v>
      </c>
      <c r="N1784" s="25">
        <v>26.248999999999999</v>
      </c>
      <c r="O1784" s="21" t="s">
        <v>77</v>
      </c>
      <c r="P1784" s="46">
        <f>TotalFix[[#This Row],[Confirmed activ. 3 (ILE03)]]*60</f>
        <v>1574.9399999999998</v>
      </c>
      <c r="Q1784" s="24">
        <v>500</v>
      </c>
      <c r="R1784" s="21" t="s">
        <v>66</v>
      </c>
      <c r="S1784" s="21" t="s">
        <v>67</v>
      </c>
    </row>
    <row r="1785" spans="1:19" s="21" customFormat="1" x14ac:dyDescent="0.35">
      <c r="A1785" s="26">
        <v>1541846</v>
      </c>
      <c r="B1785" s="53">
        <v>411581</v>
      </c>
      <c r="C1785" s="26">
        <f>VLOOKUP(TotalFix[[#This Row],[Order]],'Total Fix by SS'!B:C,2,0)</f>
        <v>227</v>
      </c>
      <c r="D1785" s="21" t="s">
        <v>59</v>
      </c>
      <c r="E1785" s="21" t="s">
        <v>78</v>
      </c>
      <c r="F1785" s="21" t="s">
        <v>69</v>
      </c>
      <c r="G1785" s="21" t="s">
        <v>62</v>
      </c>
      <c r="H1785" s="21" t="s">
        <v>70</v>
      </c>
      <c r="I1785" s="21" t="s">
        <v>79</v>
      </c>
      <c r="J1785" s="22">
        <v>43685</v>
      </c>
      <c r="K1785" s="23">
        <v>0.62861111111111001</v>
      </c>
      <c r="L1785" s="22">
        <v>43685</v>
      </c>
      <c r="M1785" s="23">
        <v>0.62861111111111001</v>
      </c>
      <c r="N1785" s="24">
        <v>20</v>
      </c>
      <c r="O1785" s="21" t="s">
        <v>66</v>
      </c>
      <c r="P1785" s="46">
        <f>TotalFix[[#This Row],[Confirmed activ. 3 (ILE03)]]</f>
        <v>20</v>
      </c>
      <c r="Q1785" s="24">
        <v>20</v>
      </c>
      <c r="R1785" s="21" t="s">
        <v>66</v>
      </c>
      <c r="S1785" s="21" t="s">
        <v>72</v>
      </c>
    </row>
    <row r="1786" spans="1:19" s="21" customFormat="1" x14ac:dyDescent="0.35">
      <c r="A1786" s="26">
        <v>1541846</v>
      </c>
      <c r="B1786" s="53">
        <v>411581</v>
      </c>
      <c r="C1786" s="26">
        <f>VLOOKUP(TotalFix[[#This Row],[Order]],'Total Fix by SS'!B:C,2,0)</f>
        <v>227</v>
      </c>
      <c r="D1786" s="21" t="s">
        <v>59</v>
      </c>
      <c r="E1786" s="21" t="s">
        <v>80</v>
      </c>
      <c r="F1786" s="21" t="s">
        <v>69</v>
      </c>
      <c r="G1786" s="21" t="s">
        <v>62</v>
      </c>
      <c r="H1786" s="21" t="s">
        <v>70</v>
      </c>
      <c r="I1786" s="21" t="s">
        <v>81</v>
      </c>
      <c r="J1786" s="22">
        <v>43685</v>
      </c>
      <c r="K1786" s="23">
        <v>0.62901620370370004</v>
      </c>
      <c r="L1786" s="22">
        <v>43685</v>
      </c>
      <c r="M1786" s="23">
        <v>0.62901620370370004</v>
      </c>
      <c r="N1786" s="24">
        <v>20</v>
      </c>
      <c r="O1786" s="21" t="s">
        <v>66</v>
      </c>
      <c r="P1786" s="46">
        <f>TotalFix[[#This Row],[Confirmed activ. 3 (ILE03)]]</f>
        <v>20</v>
      </c>
      <c r="Q1786" s="24">
        <v>20</v>
      </c>
      <c r="R1786" s="21" t="s">
        <v>66</v>
      </c>
      <c r="S1786" s="21" t="s">
        <v>72</v>
      </c>
    </row>
    <row r="1787" spans="1:19" s="21" customFormat="1" x14ac:dyDescent="0.35">
      <c r="A1787" s="26">
        <v>1541846</v>
      </c>
      <c r="B1787" s="53">
        <v>411581</v>
      </c>
      <c r="C1787" s="26">
        <f>VLOOKUP(TotalFix[[#This Row],[Order]],'Total Fix by SS'!B:C,2,0)</f>
        <v>227</v>
      </c>
      <c r="D1787" s="21" t="s">
        <v>59</v>
      </c>
      <c r="E1787" s="21" t="s">
        <v>82</v>
      </c>
      <c r="F1787" s="21" t="s">
        <v>83</v>
      </c>
      <c r="G1787" s="21" t="s">
        <v>62</v>
      </c>
      <c r="H1787" s="21" t="s">
        <v>84</v>
      </c>
      <c r="I1787" s="21" t="s">
        <v>84</v>
      </c>
      <c r="J1787" s="22">
        <v>43685</v>
      </c>
      <c r="K1787" s="23">
        <v>0.63604166666666995</v>
      </c>
      <c r="L1787" s="22">
        <v>43691</v>
      </c>
      <c r="M1787" s="23">
        <v>0.52583333333333004</v>
      </c>
      <c r="N1787" s="25">
        <v>7.774</v>
      </c>
      <c r="O1787" s="21" t="s">
        <v>77</v>
      </c>
      <c r="P1787" s="46">
        <f>TotalFix[[#This Row],[Confirmed activ. 3 (ILE03)]]*60</f>
        <v>466.44</v>
      </c>
      <c r="Q1787" s="24">
        <v>450</v>
      </c>
      <c r="R1787" s="21" t="s">
        <v>66</v>
      </c>
      <c r="S1787" s="21" t="s">
        <v>67</v>
      </c>
    </row>
    <row r="1788" spans="1:19" s="21" customFormat="1" x14ac:dyDescent="0.35">
      <c r="A1788" s="26">
        <v>1541846</v>
      </c>
      <c r="B1788" s="53">
        <v>411581</v>
      </c>
      <c r="C1788" s="26">
        <f>VLOOKUP(TotalFix[[#This Row],[Order]],'Total Fix by SS'!B:C,2,0)</f>
        <v>227</v>
      </c>
      <c r="D1788" s="21" t="s">
        <v>59</v>
      </c>
      <c r="E1788" s="21" t="s">
        <v>85</v>
      </c>
      <c r="F1788" s="21" t="s">
        <v>86</v>
      </c>
      <c r="G1788" s="21" t="s">
        <v>62</v>
      </c>
      <c r="H1788" s="21" t="s">
        <v>87</v>
      </c>
      <c r="I1788" s="21" t="s">
        <v>87</v>
      </c>
      <c r="J1788" s="22">
        <v>43692</v>
      </c>
      <c r="K1788" s="23">
        <v>0.34114583333332998</v>
      </c>
      <c r="L1788" s="22">
        <v>43692</v>
      </c>
      <c r="M1788" s="23">
        <v>0.34114583333332998</v>
      </c>
      <c r="N1788" s="24">
        <v>20</v>
      </c>
      <c r="O1788" s="21" t="s">
        <v>66</v>
      </c>
      <c r="P1788" s="46">
        <f>TotalFix[[#This Row],[Confirmed activ. 3 (ILE03)]]</f>
        <v>20</v>
      </c>
      <c r="Q1788" s="24">
        <v>20</v>
      </c>
      <c r="R1788" s="21" t="s">
        <v>66</v>
      </c>
      <c r="S1788" s="21" t="s">
        <v>72</v>
      </c>
    </row>
    <row r="1789" spans="1:19" s="21" customFormat="1" x14ac:dyDescent="0.35">
      <c r="A1789" s="26">
        <v>1541846</v>
      </c>
      <c r="B1789" s="53">
        <v>411581</v>
      </c>
      <c r="C1789" s="26">
        <f>VLOOKUP(TotalFix[[#This Row],[Order]],'Total Fix by SS'!B:C,2,0)</f>
        <v>227</v>
      </c>
      <c r="D1789" s="21" t="s">
        <v>59</v>
      </c>
      <c r="E1789" s="21" t="s">
        <v>88</v>
      </c>
      <c r="F1789" s="21" t="s">
        <v>89</v>
      </c>
      <c r="G1789" s="21" t="s">
        <v>90</v>
      </c>
      <c r="H1789" s="21" t="s">
        <v>91</v>
      </c>
      <c r="I1789" s="21" t="s">
        <v>92</v>
      </c>
      <c r="J1789" s="22"/>
      <c r="K1789" s="23">
        <v>0</v>
      </c>
      <c r="L1789" s="22"/>
      <c r="M1789" s="23">
        <v>0</v>
      </c>
      <c r="N1789" s="25">
        <v>0</v>
      </c>
      <c r="O1789" s="21" t="s">
        <v>93</v>
      </c>
      <c r="P1789" s="46"/>
      <c r="Q1789" s="24">
        <v>0</v>
      </c>
      <c r="R1789" s="21" t="s">
        <v>66</v>
      </c>
      <c r="S1789" s="21" t="s">
        <v>94</v>
      </c>
    </row>
    <row r="1790" spans="1:19" s="21" customFormat="1" x14ac:dyDescent="0.35">
      <c r="A1790" s="26">
        <v>1541846</v>
      </c>
      <c r="B1790" s="53">
        <v>411581</v>
      </c>
      <c r="C1790" s="26">
        <f>VLOOKUP(TotalFix[[#This Row],[Order]],'Total Fix by SS'!B:C,2,0)</f>
        <v>227</v>
      </c>
      <c r="D1790" s="21" t="s">
        <v>59</v>
      </c>
      <c r="E1790" s="21" t="s">
        <v>95</v>
      </c>
      <c r="F1790" s="21" t="s">
        <v>61</v>
      </c>
      <c r="G1790" s="21" t="s">
        <v>62</v>
      </c>
      <c r="H1790" s="21" t="s">
        <v>63</v>
      </c>
      <c r="I1790" s="21" t="s">
        <v>96</v>
      </c>
      <c r="J1790" s="22">
        <v>43695</v>
      </c>
      <c r="K1790" s="23">
        <v>0.35245370370369999</v>
      </c>
      <c r="L1790" s="22">
        <v>43695</v>
      </c>
      <c r="M1790" s="23">
        <v>0.44462962962962999</v>
      </c>
      <c r="N1790" s="25">
        <v>2.2120000000000002</v>
      </c>
      <c r="O1790" s="21" t="s">
        <v>77</v>
      </c>
      <c r="P1790" s="46">
        <f>TotalFix[[#This Row],[Confirmed activ. 3 (ILE03)]]*60</f>
        <v>132.72</v>
      </c>
      <c r="Q1790" s="24">
        <v>40</v>
      </c>
      <c r="R1790" s="21" t="s">
        <v>66</v>
      </c>
      <c r="S1790" s="21" t="s">
        <v>67</v>
      </c>
    </row>
    <row r="1791" spans="1:19" s="21" customFormat="1" x14ac:dyDescent="0.35">
      <c r="A1791" s="26">
        <v>1541846</v>
      </c>
      <c r="B1791" s="53">
        <v>411581</v>
      </c>
      <c r="C1791" s="26">
        <f>VLOOKUP(TotalFix[[#This Row],[Order]],'Total Fix by SS'!B:C,2,0)</f>
        <v>227</v>
      </c>
      <c r="D1791" s="21" t="s">
        <v>59</v>
      </c>
      <c r="E1791" s="21" t="s">
        <v>97</v>
      </c>
      <c r="F1791" s="21" t="s">
        <v>69</v>
      </c>
      <c r="G1791" s="21" t="s">
        <v>62</v>
      </c>
      <c r="H1791" s="21" t="s">
        <v>70</v>
      </c>
      <c r="I1791" s="21" t="s">
        <v>98</v>
      </c>
      <c r="J1791" s="22">
        <v>43696</v>
      </c>
      <c r="K1791" s="23">
        <v>0.71</v>
      </c>
      <c r="L1791" s="22">
        <v>43696</v>
      </c>
      <c r="M1791" s="23">
        <v>0.71</v>
      </c>
      <c r="N1791" s="24">
        <v>20</v>
      </c>
      <c r="O1791" s="21" t="s">
        <v>66</v>
      </c>
      <c r="P1791" s="46">
        <f>TotalFix[[#This Row],[Confirmed activ. 3 (ILE03)]]</f>
        <v>20</v>
      </c>
      <c r="Q1791" s="24">
        <v>20</v>
      </c>
      <c r="R1791" s="21" t="s">
        <v>66</v>
      </c>
      <c r="S1791" s="21" t="s">
        <v>72</v>
      </c>
    </row>
    <row r="1792" spans="1:19" s="21" customFormat="1" x14ac:dyDescent="0.35">
      <c r="A1792" s="26">
        <v>1541846</v>
      </c>
      <c r="B1792" s="53">
        <v>411581</v>
      </c>
      <c r="C1792" s="26">
        <f>VLOOKUP(TotalFix[[#This Row],[Order]],'Total Fix by SS'!B:C,2,0)</f>
        <v>227</v>
      </c>
      <c r="D1792" s="21" t="s">
        <v>59</v>
      </c>
      <c r="E1792" s="21" t="s">
        <v>99</v>
      </c>
      <c r="F1792" s="21" t="s">
        <v>69</v>
      </c>
      <c r="G1792" s="21" t="s">
        <v>62</v>
      </c>
      <c r="H1792" s="21" t="s">
        <v>70</v>
      </c>
      <c r="I1792" s="21" t="s">
        <v>100</v>
      </c>
      <c r="J1792" s="22">
        <v>43696</v>
      </c>
      <c r="K1792" s="23">
        <v>0.71005787037037005</v>
      </c>
      <c r="L1792" s="22">
        <v>43696</v>
      </c>
      <c r="M1792" s="23">
        <v>0.71005787037037005</v>
      </c>
      <c r="N1792" s="24">
        <v>50</v>
      </c>
      <c r="O1792" s="21" t="s">
        <v>66</v>
      </c>
      <c r="P1792" s="46">
        <f>TotalFix[[#This Row],[Confirmed activ. 3 (ILE03)]]</f>
        <v>50</v>
      </c>
      <c r="Q1792" s="24">
        <v>50</v>
      </c>
      <c r="R1792" s="21" t="s">
        <v>66</v>
      </c>
      <c r="S1792" s="21" t="s">
        <v>72</v>
      </c>
    </row>
    <row r="1793" spans="1:19" s="21" customFormat="1" x14ac:dyDescent="0.35">
      <c r="A1793" s="26">
        <v>1541846</v>
      </c>
      <c r="B1793" s="53">
        <v>411581</v>
      </c>
      <c r="C1793" s="26">
        <f>VLOOKUP(TotalFix[[#This Row],[Order]],'Total Fix by SS'!B:C,2,0)</f>
        <v>227</v>
      </c>
      <c r="D1793" s="21" t="s">
        <v>59</v>
      </c>
      <c r="E1793" s="21" t="s">
        <v>101</v>
      </c>
      <c r="F1793" s="21" t="s">
        <v>102</v>
      </c>
      <c r="G1793" s="21" t="s">
        <v>62</v>
      </c>
      <c r="H1793" s="21" t="s">
        <v>100</v>
      </c>
      <c r="I1793" s="21" t="s">
        <v>103</v>
      </c>
      <c r="J1793" s="22">
        <v>43696</v>
      </c>
      <c r="K1793" s="23">
        <v>0.71010416666666998</v>
      </c>
      <c r="L1793" s="22">
        <v>43696</v>
      </c>
      <c r="M1793" s="23">
        <v>0.71010416666666998</v>
      </c>
      <c r="N1793" s="24">
        <v>10</v>
      </c>
      <c r="O1793" s="21" t="s">
        <v>66</v>
      </c>
      <c r="P1793" s="46">
        <f>TotalFix[[#This Row],[Confirmed activ. 3 (ILE03)]]</f>
        <v>10</v>
      </c>
      <c r="Q1793" s="24">
        <v>10</v>
      </c>
      <c r="R1793" s="21" t="s">
        <v>66</v>
      </c>
      <c r="S1793" s="21" t="s">
        <v>72</v>
      </c>
    </row>
    <row r="1794" spans="1:19" s="21" customFormat="1" x14ac:dyDescent="0.35">
      <c r="A1794" s="26">
        <v>1541846</v>
      </c>
      <c r="B1794" s="53">
        <v>411581</v>
      </c>
      <c r="C1794" s="26">
        <f>VLOOKUP(TotalFix[[#This Row],[Order]],'Total Fix by SS'!B:C,2,0)</f>
        <v>227</v>
      </c>
      <c r="D1794" s="21" t="s">
        <v>59</v>
      </c>
      <c r="E1794" s="21" t="s">
        <v>104</v>
      </c>
      <c r="F1794" s="21" t="s">
        <v>102</v>
      </c>
      <c r="G1794" s="21" t="s">
        <v>105</v>
      </c>
      <c r="H1794" s="21" t="s">
        <v>100</v>
      </c>
      <c r="I1794" s="21" t="s">
        <v>106</v>
      </c>
      <c r="J1794" s="22">
        <v>43696</v>
      </c>
      <c r="K1794" s="23">
        <v>0.73920138888888998</v>
      </c>
      <c r="L1794" s="22">
        <v>43696</v>
      </c>
      <c r="M1794" s="23">
        <v>0.73920138888888998</v>
      </c>
      <c r="N1794" s="24">
        <v>10</v>
      </c>
      <c r="O1794" s="21" t="s">
        <v>66</v>
      </c>
      <c r="P1794" s="46">
        <f>TotalFix[[#This Row],[Confirmed activ. 3 (ILE03)]]</f>
        <v>10</v>
      </c>
      <c r="Q1794" s="24">
        <v>10</v>
      </c>
      <c r="R1794" s="21" t="s">
        <v>66</v>
      </c>
      <c r="S1794" s="21" t="s">
        <v>72</v>
      </c>
    </row>
    <row r="1795" spans="1:19" s="21" customFormat="1" x14ac:dyDescent="0.35">
      <c r="A1795" s="26">
        <v>1541846</v>
      </c>
      <c r="B1795" s="53">
        <v>411581</v>
      </c>
      <c r="C1795" s="26">
        <f>VLOOKUP(TotalFix[[#This Row],[Order]],'Total Fix by SS'!B:C,2,0)</f>
        <v>227</v>
      </c>
      <c r="D1795" s="21" t="s">
        <v>107</v>
      </c>
      <c r="E1795" s="21" t="s">
        <v>60</v>
      </c>
      <c r="F1795" s="21" t="s">
        <v>61</v>
      </c>
      <c r="G1795" s="21" t="s">
        <v>90</v>
      </c>
      <c r="H1795" s="21" t="s">
        <v>63</v>
      </c>
      <c r="I1795" s="21" t="s">
        <v>108</v>
      </c>
      <c r="J1795" s="22">
        <v>43683</v>
      </c>
      <c r="K1795" s="23">
        <v>0.31746527777778</v>
      </c>
      <c r="L1795" s="22">
        <v>43684</v>
      </c>
      <c r="M1795" s="23">
        <v>0.40179398148147999</v>
      </c>
      <c r="N1795" s="25">
        <v>10.004</v>
      </c>
      <c r="O1795" s="21" t="s">
        <v>77</v>
      </c>
      <c r="P1795" s="46">
        <f>TotalFix[[#This Row],[Confirmed activ. 3 (ILE03)]]*60</f>
        <v>600.24</v>
      </c>
      <c r="Q1795" s="24">
        <v>1</v>
      </c>
      <c r="R1795" s="21" t="s">
        <v>66</v>
      </c>
      <c r="S1795" s="21" t="s">
        <v>67</v>
      </c>
    </row>
    <row r="1796" spans="1:19" s="21" customFormat="1" x14ac:dyDescent="0.35">
      <c r="A1796" s="26">
        <v>1541846</v>
      </c>
      <c r="B1796" s="53">
        <v>411581</v>
      </c>
      <c r="C1796" s="26">
        <f>VLOOKUP(TotalFix[[#This Row],[Order]],'Total Fix by SS'!B:C,2,0)</f>
        <v>227</v>
      </c>
      <c r="D1796" s="21" t="s">
        <v>109</v>
      </c>
      <c r="E1796" s="21" t="s">
        <v>82</v>
      </c>
      <c r="F1796" s="21" t="s">
        <v>83</v>
      </c>
      <c r="G1796" s="21" t="s">
        <v>90</v>
      </c>
      <c r="H1796" s="21" t="s">
        <v>84</v>
      </c>
      <c r="I1796" s="21" t="s">
        <v>110</v>
      </c>
      <c r="J1796" s="22"/>
      <c r="K1796" s="23">
        <v>0</v>
      </c>
      <c r="L1796" s="22"/>
      <c r="M1796" s="23">
        <v>0</v>
      </c>
      <c r="N1796" s="25">
        <v>0</v>
      </c>
      <c r="O1796" s="21" t="s">
        <v>93</v>
      </c>
      <c r="P1796" s="46"/>
      <c r="Q1796" s="24">
        <v>5</v>
      </c>
      <c r="R1796" s="21" t="s">
        <v>66</v>
      </c>
      <c r="S1796" s="21" t="s">
        <v>94</v>
      </c>
    </row>
    <row r="1797" spans="1:19" s="21" customFormat="1" x14ac:dyDescent="0.35">
      <c r="A1797" s="26">
        <v>1541848</v>
      </c>
      <c r="B1797" s="53">
        <v>411581</v>
      </c>
      <c r="C1797" s="26">
        <f>VLOOKUP(TotalFix[[#This Row],[Order]],'Total Fix by SS'!B:C,2,0)</f>
        <v>226</v>
      </c>
      <c r="D1797" s="21" t="s">
        <v>59</v>
      </c>
      <c r="E1797" s="21" t="s">
        <v>60</v>
      </c>
      <c r="F1797" s="21" t="s">
        <v>61</v>
      </c>
      <c r="G1797" s="21" t="s">
        <v>62</v>
      </c>
      <c r="H1797" s="21" t="s">
        <v>63</v>
      </c>
      <c r="I1797" s="21" t="s">
        <v>139</v>
      </c>
      <c r="J1797" s="22">
        <v>43674</v>
      </c>
      <c r="K1797" s="23">
        <v>0.43528935185185003</v>
      </c>
      <c r="L1797" s="22">
        <v>43674</v>
      </c>
      <c r="M1797" s="23">
        <v>0.4369212962963</v>
      </c>
      <c r="N1797" s="24">
        <v>47</v>
      </c>
      <c r="O1797" s="21" t="s">
        <v>65</v>
      </c>
      <c r="P1797" s="46">
        <f>TotalFix[[#This Row],[Confirmed activ. 3 (ILE03)]]/60</f>
        <v>0.78333333333333333</v>
      </c>
      <c r="Q1797" s="24">
        <v>20</v>
      </c>
      <c r="R1797" s="21" t="s">
        <v>66</v>
      </c>
      <c r="S1797" s="21" t="s">
        <v>67</v>
      </c>
    </row>
    <row r="1798" spans="1:19" s="21" customFormat="1" x14ac:dyDescent="0.35">
      <c r="A1798" s="26">
        <v>1541848</v>
      </c>
      <c r="B1798" s="53">
        <v>411581</v>
      </c>
      <c r="C1798" s="26">
        <f>VLOOKUP(TotalFix[[#This Row],[Order]],'Total Fix by SS'!B:C,2,0)</f>
        <v>226</v>
      </c>
      <c r="D1798" s="21" t="s">
        <v>59</v>
      </c>
      <c r="E1798" s="21" t="s">
        <v>68</v>
      </c>
      <c r="F1798" s="21" t="s">
        <v>69</v>
      </c>
      <c r="G1798" s="21" t="s">
        <v>62</v>
      </c>
      <c r="H1798" s="21" t="s">
        <v>70</v>
      </c>
      <c r="I1798" s="21" t="s">
        <v>71</v>
      </c>
      <c r="J1798" s="22">
        <v>43674</v>
      </c>
      <c r="K1798" s="23">
        <v>0.4425</v>
      </c>
      <c r="L1798" s="22">
        <v>43674</v>
      </c>
      <c r="M1798" s="23">
        <v>0.4425</v>
      </c>
      <c r="N1798" s="24">
        <v>30</v>
      </c>
      <c r="O1798" s="21" t="s">
        <v>66</v>
      </c>
      <c r="P1798" s="46">
        <f>TotalFix[[#This Row],[Confirmed activ. 3 (ILE03)]]</f>
        <v>30</v>
      </c>
      <c r="Q1798" s="24">
        <v>30</v>
      </c>
      <c r="R1798" s="21" t="s">
        <v>66</v>
      </c>
      <c r="S1798" s="21" t="s">
        <v>72</v>
      </c>
    </row>
    <row r="1799" spans="1:19" s="21" customFormat="1" x14ac:dyDescent="0.35">
      <c r="A1799" s="26">
        <v>1541848</v>
      </c>
      <c r="B1799" s="53">
        <v>411581</v>
      </c>
      <c r="C1799" s="26">
        <f>VLOOKUP(TotalFix[[#This Row],[Order]],'Total Fix by SS'!B:C,2,0)</f>
        <v>226</v>
      </c>
      <c r="D1799" s="21" t="s">
        <v>59</v>
      </c>
      <c r="E1799" s="21" t="s">
        <v>73</v>
      </c>
      <c r="F1799" s="21" t="s">
        <v>61</v>
      </c>
      <c r="G1799" s="21" t="s">
        <v>62</v>
      </c>
      <c r="H1799" s="21" t="s">
        <v>63</v>
      </c>
      <c r="I1799" s="21" t="s">
        <v>74</v>
      </c>
      <c r="J1799" s="22">
        <v>43675</v>
      </c>
      <c r="K1799" s="23">
        <v>0.31261574074074</v>
      </c>
      <c r="L1799" s="22">
        <v>43681</v>
      </c>
      <c r="M1799" s="23">
        <v>0.49590277777778002</v>
      </c>
      <c r="N1799" s="25">
        <v>20.597999999999999</v>
      </c>
      <c r="O1799" s="21" t="s">
        <v>77</v>
      </c>
      <c r="P1799" s="46">
        <f>TotalFix[[#This Row],[Confirmed activ. 3 (ILE03)]]*60</f>
        <v>1235.8799999999999</v>
      </c>
      <c r="Q1799" s="24">
        <v>200</v>
      </c>
      <c r="R1799" s="21" t="s">
        <v>66</v>
      </c>
      <c r="S1799" s="21" t="s">
        <v>67</v>
      </c>
    </row>
    <row r="1800" spans="1:19" s="21" customFormat="1" x14ac:dyDescent="0.35">
      <c r="A1800" s="26">
        <v>1541848</v>
      </c>
      <c r="B1800" s="53">
        <v>411581</v>
      </c>
      <c r="C1800" s="26">
        <f>VLOOKUP(TotalFix[[#This Row],[Order]],'Total Fix by SS'!B:C,2,0)</f>
        <v>226</v>
      </c>
      <c r="D1800" s="21" t="s">
        <v>59</v>
      </c>
      <c r="E1800" s="21" t="s">
        <v>75</v>
      </c>
      <c r="F1800" s="21" t="s">
        <v>61</v>
      </c>
      <c r="G1800" s="21" t="s">
        <v>62</v>
      </c>
      <c r="H1800" s="21" t="s">
        <v>63</v>
      </c>
      <c r="I1800" s="21" t="s">
        <v>76</v>
      </c>
      <c r="J1800" s="22">
        <v>43681</v>
      </c>
      <c r="K1800" s="23">
        <v>0.49612268518518998</v>
      </c>
      <c r="L1800" s="22">
        <v>43684</v>
      </c>
      <c r="M1800" s="23">
        <v>0.38510416666667002</v>
      </c>
      <c r="N1800" s="25">
        <v>7.2060000000000004</v>
      </c>
      <c r="O1800" s="21" t="s">
        <v>77</v>
      </c>
      <c r="P1800" s="46">
        <f>TotalFix[[#This Row],[Confirmed activ. 3 (ILE03)]]*60</f>
        <v>432.36</v>
      </c>
      <c r="Q1800" s="24">
        <v>500</v>
      </c>
      <c r="R1800" s="21" t="s">
        <v>66</v>
      </c>
      <c r="S1800" s="21" t="s">
        <v>67</v>
      </c>
    </row>
    <row r="1801" spans="1:19" s="21" customFormat="1" x14ac:dyDescent="0.35">
      <c r="A1801" s="26">
        <v>1541848</v>
      </c>
      <c r="B1801" s="53">
        <v>411581</v>
      </c>
      <c r="C1801" s="26">
        <f>VLOOKUP(TotalFix[[#This Row],[Order]],'Total Fix by SS'!B:C,2,0)</f>
        <v>226</v>
      </c>
      <c r="D1801" s="21" t="s">
        <v>59</v>
      </c>
      <c r="E1801" s="21" t="s">
        <v>78</v>
      </c>
      <c r="F1801" s="21" t="s">
        <v>69</v>
      </c>
      <c r="G1801" s="21" t="s">
        <v>62</v>
      </c>
      <c r="H1801" s="21" t="s">
        <v>70</v>
      </c>
      <c r="I1801" s="21" t="s">
        <v>79</v>
      </c>
      <c r="J1801" s="22">
        <v>43684</v>
      </c>
      <c r="K1801" s="23">
        <v>0.64706018518519004</v>
      </c>
      <c r="L1801" s="22">
        <v>43684</v>
      </c>
      <c r="M1801" s="23">
        <v>0.64706018518519004</v>
      </c>
      <c r="N1801" s="24">
        <v>20</v>
      </c>
      <c r="O1801" s="21" t="s">
        <v>66</v>
      </c>
      <c r="P1801" s="46">
        <f>TotalFix[[#This Row],[Confirmed activ. 3 (ILE03)]]</f>
        <v>20</v>
      </c>
      <c r="Q1801" s="24">
        <v>20</v>
      </c>
      <c r="R1801" s="21" t="s">
        <v>66</v>
      </c>
      <c r="S1801" s="21" t="s">
        <v>72</v>
      </c>
    </row>
    <row r="1802" spans="1:19" s="21" customFormat="1" x14ac:dyDescent="0.35">
      <c r="A1802" s="26">
        <v>1541848</v>
      </c>
      <c r="B1802" s="53">
        <v>411581</v>
      </c>
      <c r="C1802" s="26">
        <f>VLOOKUP(TotalFix[[#This Row],[Order]],'Total Fix by SS'!B:C,2,0)</f>
        <v>226</v>
      </c>
      <c r="D1802" s="21" t="s">
        <v>59</v>
      </c>
      <c r="E1802" s="21" t="s">
        <v>80</v>
      </c>
      <c r="F1802" s="21" t="s">
        <v>69</v>
      </c>
      <c r="G1802" s="21" t="s">
        <v>62</v>
      </c>
      <c r="H1802" s="21" t="s">
        <v>70</v>
      </c>
      <c r="I1802" s="21" t="s">
        <v>81</v>
      </c>
      <c r="J1802" s="22">
        <v>43684</v>
      </c>
      <c r="K1802" s="23">
        <v>0.64800925925926001</v>
      </c>
      <c r="L1802" s="22">
        <v>43684</v>
      </c>
      <c r="M1802" s="23">
        <v>0.64800925925926001</v>
      </c>
      <c r="N1802" s="24">
        <v>20</v>
      </c>
      <c r="O1802" s="21" t="s">
        <v>66</v>
      </c>
      <c r="P1802" s="46">
        <f>TotalFix[[#This Row],[Confirmed activ. 3 (ILE03)]]</f>
        <v>20</v>
      </c>
      <c r="Q1802" s="24">
        <v>20</v>
      </c>
      <c r="R1802" s="21" t="s">
        <v>66</v>
      </c>
      <c r="S1802" s="21" t="s">
        <v>72</v>
      </c>
    </row>
    <row r="1803" spans="1:19" s="21" customFormat="1" x14ac:dyDescent="0.35">
      <c r="A1803" s="26">
        <v>1541848</v>
      </c>
      <c r="B1803" s="53">
        <v>411581</v>
      </c>
      <c r="C1803" s="26">
        <f>VLOOKUP(TotalFix[[#This Row],[Order]],'Total Fix by SS'!B:C,2,0)</f>
        <v>226</v>
      </c>
      <c r="D1803" s="21" t="s">
        <v>59</v>
      </c>
      <c r="E1803" s="21" t="s">
        <v>82</v>
      </c>
      <c r="F1803" s="21" t="s">
        <v>83</v>
      </c>
      <c r="G1803" s="21" t="s">
        <v>62</v>
      </c>
      <c r="H1803" s="21" t="s">
        <v>84</v>
      </c>
      <c r="I1803" s="21" t="s">
        <v>84</v>
      </c>
      <c r="J1803" s="22">
        <v>43684</v>
      </c>
      <c r="K1803" s="23">
        <v>0.65565972222222002</v>
      </c>
      <c r="L1803" s="22">
        <v>43685</v>
      </c>
      <c r="M1803" s="23">
        <v>0.66384259259259004</v>
      </c>
      <c r="N1803" s="25">
        <v>10.63</v>
      </c>
      <c r="O1803" s="21" t="s">
        <v>77</v>
      </c>
      <c r="P1803" s="46">
        <f>TotalFix[[#This Row],[Confirmed activ. 3 (ILE03)]]*60</f>
        <v>637.80000000000007</v>
      </c>
      <c r="Q1803" s="24">
        <v>450</v>
      </c>
      <c r="R1803" s="21" t="s">
        <v>66</v>
      </c>
      <c r="S1803" s="21" t="s">
        <v>67</v>
      </c>
    </row>
    <row r="1804" spans="1:19" s="21" customFormat="1" x14ac:dyDescent="0.35">
      <c r="A1804" s="26">
        <v>1541848</v>
      </c>
      <c r="B1804" s="53">
        <v>411581</v>
      </c>
      <c r="C1804" s="26">
        <f>VLOOKUP(TotalFix[[#This Row],[Order]],'Total Fix by SS'!B:C,2,0)</f>
        <v>226</v>
      </c>
      <c r="D1804" s="21" t="s">
        <v>59</v>
      </c>
      <c r="E1804" s="21" t="s">
        <v>85</v>
      </c>
      <c r="F1804" s="21" t="s">
        <v>86</v>
      </c>
      <c r="G1804" s="21" t="s">
        <v>62</v>
      </c>
      <c r="H1804" s="21" t="s">
        <v>87</v>
      </c>
      <c r="I1804" s="21" t="s">
        <v>87</v>
      </c>
      <c r="J1804" s="22">
        <v>43691</v>
      </c>
      <c r="K1804" s="23">
        <v>0.35159722222222001</v>
      </c>
      <c r="L1804" s="22">
        <v>43691</v>
      </c>
      <c r="M1804" s="23">
        <v>0.35159722222222001</v>
      </c>
      <c r="N1804" s="24">
        <v>20</v>
      </c>
      <c r="O1804" s="21" t="s">
        <v>66</v>
      </c>
      <c r="P1804" s="46">
        <f>TotalFix[[#This Row],[Confirmed activ. 3 (ILE03)]]</f>
        <v>20</v>
      </c>
      <c r="Q1804" s="24">
        <v>20</v>
      </c>
      <c r="R1804" s="21" t="s">
        <v>66</v>
      </c>
      <c r="S1804" s="21" t="s">
        <v>72</v>
      </c>
    </row>
    <row r="1805" spans="1:19" s="21" customFormat="1" x14ac:dyDescent="0.35">
      <c r="A1805" s="26">
        <v>1541848</v>
      </c>
      <c r="B1805" s="53">
        <v>411581</v>
      </c>
      <c r="C1805" s="26">
        <f>VLOOKUP(TotalFix[[#This Row],[Order]],'Total Fix by SS'!B:C,2,0)</f>
        <v>226</v>
      </c>
      <c r="D1805" s="21" t="s">
        <v>59</v>
      </c>
      <c r="E1805" s="21" t="s">
        <v>88</v>
      </c>
      <c r="F1805" s="21" t="s">
        <v>89</v>
      </c>
      <c r="G1805" s="21" t="s">
        <v>90</v>
      </c>
      <c r="H1805" s="21" t="s">
        <v>91</v>
      </c>
      <c r="I1805" s="21" t="s">
        <v>92</v>
      </c>
      <c r="J1805" s="22"/>
      <c r="K1805" s="23">
        <v>0</v>
      </c>
      <c r="L1805" s="22"/>
      <c r="M1805" s="23">
        <v>0</v>
      </c>
      <c r="N1805" s="25">
        <v>0</v>
      </c>
      <c r="O1805" s="21" t="s">
        <v>93</v>
      </c>
      <c r="P1805" s="46"/>
      <c r="Q1805" s="24">
        <v>0</v>
      </c>
      <c r="R1805" s="21" t="s">
        <v>66</v>
      </c>
      <c r="S1805" s="21" t="s">
        <v>94</v>
      </c>
    </row>
    <row r="1806" spans="1:19" s="21" customFormat="1" x14ac:dyDescent="0.35">
      <c r="A1806" s="26">
        <v>1541848</v>
      </c>
      <c r="B1806" s="53">
        <v>411581</v>
      </c>
      <c r="C1806" s="26">
        <f>VLOOKUP(TotalFix[[#This Row],[Order]],'Total Fix by SS'!B:C,2,0)</f>
        <v>226</v>
      </c>
      <c r="D1806" s="21" t="s">
        <v>59</v>
      </c>
      <c r="E1806" s="21" t="s">
        <v>95</v>
      </c>
      <c r="F1806" s="21" t="s">
        <v>61</v>
      </c>
      <c r="G1806" s="21" t="s">
        <v>62</v>
      </c>
      <c r="H1806" s="21" t="s">
        <v>63</v>
      </c>
      <c r="I1806" s="21" t="s">
        <v>96</v>
      </c>
      <c r="J1806" s="22">
        <v>43691</v>
      </c>
      <c r="K1806" s="23">
        <v>0.39865740740741001</v>
      </c>
      <c r="L1806" s="22">
        <v>43691</v>
      </c>
      <c r="M1806" s="23">
        <v>0.66923611111111003</v>
      </c>
      <c r="N1806" s="25">
        <v>1.0860000000000001</v>
      </c>
      <c r="O1806" s="21" t="s">
        <v>77</v>
      </c>
      <c r="P1806" s="46">
        <f>TotalFix[[#This Row],[Confirmed activ. 3 (ILE03)]]*60</f>
        <v>65.160000000000011</v>
      </c>
      <c r="Q1806" s="24">
        <v>40</v>
      </c>
      <c r="R1806" s="21" t="s">
        <v>66</v>
      </c>
      <c r="S1806" s="21" t="s">
        <v>67</v>
      </c>
    </row>
    <row r="1807" spans="1:19" s="21" customFormat="1" x14ac:dyDescent="0.35">
      <c r="A1807" s="26">
        <v>1541848</v>
      </c>
      <c r="B1807" s="53">
        <v>411581</v>
      </c>
      <c r="C1807" s="26">
        <f>VLOOKUP(TotalFix[[#This Row],[Order]],'Total Fix by SS'!B:C,2,0)</f>
        <v>226</v>
      </c>
      <c r="D1807" s="21" t="s">
        <v>59</v>
      </c>
      <c r="E1807" s="21" t="s">
        <v>97</v>
      </c>
      <c r="F1807" s="21" t="s">
        <v>69</v>
      </c>
      <c r="G1807" s="21" t="s">
        <v>62</v>
      </c>
      <c r="H1807" s="21" t="s">
        <v>70</v>
      </c>
      <c r="I1807" s="21" t="s">
        <v>98</v>
      </c>
      <c r="J1807" s="22">
        <v>43695</v>
      </c>
      <c r="K1807" s="23">
        <v>0.50981481481480995</v>
      </c>
      <c r="L1807" s="22">
        <v>43695</v>
      </c>
      <c r="M1807" s="23">
        <v>0.50981481481480995</v>
      </c>
      <c r="N1807" s="24">
        <v>20</v>
      </c>
      <c r="O1807" s="21" t="s">
        <v>66</v>
      </c>
      <c r="P1807" s="46">
        <f>TotalFix[[#This Row],[Confirmed activ. 3 (ILE03)]]</f>
        <v>20</v>
      </c>
      <c r="Q1807" s="24">
        <v>20</v>
      </c>
      <c r="R1807" s="21" t="s">
        <v>66</v>
      </c>
      <c r="S1807" s="21" t="s">
        <v>72</v>
      </c>
    </row>
    <row r="1808" spans="1:19" s="21" customFormat="1" x14ac:dyDescent="0.35">
      <c r="A1808" s="26">
        <v>1541848</v>
      </c>
      <c r="B1808" s="53">
        <v>411581</v>
      </c>
      <c r="C1808" s="26">
        <f>VLOOKUP(TotalFix[[#This Row],[Order]],'Total Fix by SS'!B:C,2,0)</f>
        <v>226</v>
      </c>
      <c r="D1808" s="21" t="s">
        <v>59</v>
      </c>
      <c r="E1808" s="21" t="s">
        <v>99</v>
      </c>
      <c r="F1808" s="21" t="s">
        <v>69</v>
      </c>
      <c r="G1808" s="21" t="s">
        <v>62</v>
      </c>
      <c r="H1808" s="21" t="s">
        <v>70</v>
      </c>
      <c r="I1808" s="21" t="s">
        <v>100</v>
      </c>
      <c r="J1808" s="22">
        <v>43695</v>
      </c>
      <c r="K1808" s="23">
        <v>0.50988425925925995</v>
      </c>
      <c r="L1808" s="22">
        <v>43695</v>
      </c>
      <c r="M1808" s="23">
        <v>0.50988425925925995</v>
      </c>
      <c r="N1808" s="24">
        <v>50</v>
      </c>
      <c r="O1808" s="21" t="s">
        <v>66</v>
      </c>
      <c r="P1808" s="46">
        <f>TotalFix[[#This Row],[Confirmed activ. 3 (ILE03)]]</f>
        <v>50</v>
      </c>
      <c r="Q1808" s="24">
        <v>50</v>
      </c>
      <c r="R1808" s="21" t="s">
        <v>66</v>
      </c>
      <c r="S1808" s="21" t="s">
        <v>72</v>
      </c>
    </row>
    <row r="1809" spans="1:19" s="21" customFormat="1" x14ac:dyDescent="0.35">
      <c r="A1809" s="26">
        <v>1541848</v>
      </c>
      <c r="B1809" s="53">
        <v>411581</v>
      </c>
      <c r="C1809" s="26">
        <f>VLOOKUP(TotalFix[[#This Row],[Order]],'Total Fix by SS'!B:C,2,0)</f>
        <v>226</v>
      </c>
      <c r="D1809" s="21" t="s">
        <v>59</v>
      </c>
      <c r="E1809" s="21" t="s">
        <v>101</v>
      </c>
      <c r="F1809" s="21" t="s">
        <v>102</v>
      </c>
      <c r="G1809" s="21" t="s">
        <v>62</v>
      </c>
      <c r="H1809" s="21" t="s">
        <v>100</v>
      </c>
      <c r="I1809" s="21" t="s">
        <v>103</v>
      </c>
      <c r="J1809" s="22">
        <v>43695</v>
      </c>
      <c r="K1809" s="23">
        <v>0.50995370370369997</v>
      </c>
      <c r="L1809" s="22">
        <v>43695</v>
      </c>
      <c r="M1809" s="23">
        <v>0.50995370370369997</v>
      </c>
      <c r="N1809" s="24">
        <v>10</v>
      </c>
      <c r="O1809" s="21" t="s">
        <v>66</v>
      </c>
      <c r="P1809" s="46">
        <f>TotalFix[[#This Row],[Confirmed activ. 3 (ILE03)]]</f>
        <v>10</v>
      </c>
      <c r="Q1809" s="24">
        <v>10</v>
      </c>
      <c r="R1809" s="21" t="s">
        <v>66</v>
      </c>
      <c r="S1809" s="21" t="s">
        <v>72</v>
      </c>
    </row>
    <row r="1810" spans="1:19" s="21" customFormat="1" x14ac:dyDescent="0.35">
      <c r="A1810" s="26">
        <v>1541848</v>
      </c>
      <c r="B1810" s="53">
        <v>411581</v>
      </c>
      <c r="C1810" s="26">
        <f>VLOOKUP(TotalFix[[#This Row],[Order]],'Total Fix by SS'!B:C,2,0)</f>
        <v>226</v>
      </c>
      <c r="D1810" s="21" t="s">
        <v>59</v>
      </c>
      <c r="E1810" s="21" t="s">
        <v>104</v>
      </c>
      <c r="F1810" s="21" t="s">
        <v>102</v>
      </c>
      <c r="G1810" s="21" t="s">
        <v>105</v>
      </c>
      <c r="H1810" s="21" t="s">
        <v>100</v>
      </c>
      <c r="I1810" s="21" t="s">
        <v>106</v>
      </c>
      <c r="J1810" s="22">
        <v>43695</v>
      </c>
      <c r="K1810" s="23">
        <v>0.71543981481481</v>
      </c>
      <c r="L1810" s="22">
        <v>43695</v>
      </c>
      <c r="M1810" s="23">
        <v>0.71543981481481</v>
      </c>
      <c r="N1810" s="24">
        <v>10</v>
      </c>
      <c r="O1810" s="21" t="s">
        <v>66</v>
      </c>
      <c r="P1810" s="46">
        <f>TotalFix[[#This Row],[Confirmed activ. 3 (ILE03)]]</f>
        <v>10</v>
      </c>
      <c r="Q1810" s="24">
        <v>10</v>
      </c>
      <c r="R1810" s="21" t="s">
        <v>66</v>
      </c>
      <c r="S1810" s="21" t="s">
        <v>72</v>
      </c>
    </row>
    <row r="1811" spans="1:19" s="21" customFormat="1" x14ac:dyDescent="0.35">
      <c r="A1811" s="26">
        <v>1541848</v>
      </c>
      <c r="B1811" s="53">
        <v>411581</v>
      </c>
      <c r="C1811" s="26">
        <f>VLOOKUP(TotalFix[[#This Row],[Order]],'Total Fix by SS'!B:C,2,0)</f>
        <v>226</v>
      </c>
      <c r="D1811" s="21" t="s">
        <v>107</v>
      </c>
      <c r="E1811" s="21" t="s">
        <v>60</v>
      </c>
      <c r="F1811" s="21" t="s">
        <v>61</v>
      </c>
      <c r="G1811" s="21" t="s">
        <v>90</v>
      </c>
      <c r="H1811" s="21" t="s">
        <v>63</v>
      </c>
      <c r="I1811" s="21" t="s">
        <v>108</v>
      </c>
      <c r="J1811" s="22">
        <v>43675</v>
      </c>
      <c r="K1811" s="23">
        <v>0.32111111111111001</v>
      </c>
      <c r="L1811" s="22">
        <v>43684</v>
      </c>
      <c r="M1811" s="23">
        <v>0.57353009259259002</v>
      </c>
      <c r="N1811" s="25">
        <v>37.549999999999997</v>
      </c>
      <c r="O1811" s="21" t="s">
        <v>77</v>
      </c>
      <c r="P1811" s="46">
        <f>TotalFix[[#This Row],[Confirmed activ. 3 (ILE03)]]*60</f>
        <v>2253</v>
      </c>
      <c r="Q1811" s="24">
        <v>1</v>
      </c>
      <c r="R1811" s="21" t="s">
        <v>66</v>
      </c>
      <c r="S1811" s="21" t="s">
        <v>67</v>
      </c>
    </row>
    <row r="1812" spans="1:19" s="21" customFormat="1" x14ac:dyDescent="0.35">
      <c r="A1812" s="26">
        <v>1541848</v>
      </c>
      <c r="B1812" s="53">
        <v>411581</v>
      </c>
      <c r="C1812" s="26">
        <f>VLOOKUP(TotalFix[[#This Row],[Order]],'Total Fix by SS'!B:C,2,0)</f>
        <v>226</v>
      </c>
      <c r="D1812" s="21" t="s">
        <v>109</v>
      </c>
      <c r="E1812" s="21" t="s">
        <v>82</v>
      </c>
      <c r="F1812" s="21" t="s">
        <v>83</v>
      </c>
      <c r="G1812" s="21" t="s">
        <v>90</v>
      </c>
      <c r="H1812" s="21" t="s">
        <v>84</v>
      </c>
      <c r="I1812" s="21" t="s">
        <v>110</v>
      </c>
      <c r="J1812" s="22"/>
      <c r="K1812" s="23">
        <v>0</v>
      </c>
      <c r="L1812" s="22"/>
      <c r="M1812" s="23">
        <v>0</v>
      </c>
      <c r="N1812" s="25">
        <v>0</v>
      </c>
      <c r="O1812" s="21" t="s">
        <v>93</v>
      </c>
      <c r="P1812" s="46"/>
      <c r="Q1812" s="24">
        <v>5</v>
      </c>
      <c r="R1812" s="21" t="s">
        <v>66</v>
      </c>
      <c r="S1812" s="21" t="s">
        <v>94</v>
      </c>
    </row>
    <row r="1813" spans="1:19" s="21" customFormat="1" x14ac:dyDescent="0.35">
      <c r="A1813" s="26">
        <v>1541849</v>
      </c>
      <c r="B1813" s="53">
        <v>411581</v>
      </c>
      <c r="C1813" s="26">
        <f>VLOOKUP(TotalFix[[#This Row],[Order]],'Total Fix by SS'!B:C,2,0)</f>
        <v>226</v>
      </c>
      <c r="D1813" s="21" t="s">
        <v>59</v>
      </c>
      <c r="E1813" s="21" t="s">
        <v>60</v>
      </c>
      <c r="F1813" s="21" t="s">
        <v>61</v>
      </c>
      <c r="G1813" s="21" t="s">
        <v>62</v>
      </c>
      <c r="H1813" s="21" t="s">
        <v>63</v>
      </c>
      <c r="I1813" s="21" t="s">
        <v>64</v>
      </c>
      <c r="J1813" s="22">
        <v>43675</v>
      </c>
      <c r="K1813" s="23">
        <v>0.42635416666666998</v>
      </c>
      <c r="L1813" s="22">
        <v>43675</v>
      </c>
      <c r="M1813" s="23">
        <v>0.4603587962963</v>
      </c>
      <c r="N1813" s="24">
        <v>2955</v>
      </c>
      <c r="O1813" s="21" t="s">
        <v>65</v>
      </c>
      <c r="P1813" s="46">
        <f>TotalFix[[#This Row],[Confirmed activ. 3 (ILE03)]]/60</f>
        <v>49.25</v>
      </c>
      <c r="Q1813" s="24">
        <v>20</v>
      </c>
      <c r="R1813" s="21" t="s">
        <v>66</v>
      </c>
      <c r="S1813" s="21" t="s">
        <v>67</v>
      </c>
    </row>
    <row r="1814" spans="1:19" s="21" customFormat="1" x14ac:dyDescent="0.35">
      <c r="A1814" s="26">
        <v>1541849</v>
      </c>
      <c r="B1814" s="53">
        <v>411581</v>
      </c>
      <c r="C1814" s="26">
        <f>VLOOKUP(TotalFix[[#This Row],[Order]],'Total Fix by SS'!B:C,2,0)</f>
        <v>226</v>
      </c>
      <c r="D1814" s="21" t="s">
        <v>59</v>
      </c>
      <c r="E1814" s="21" t="s">
        <v>68</v>
      </c>
      <c r="F1814" s="21" t="s">
        <v>69</v>
      </c>
      <c r="G1814" s="21" t="s">
        <v>62</v>
      </c>
      <c r="H1814" s="21" t="s">
        <v>70</v>
      </c>
      <c r="I1814" s="21" t="s">
        <v>71</v>
      </c>
      <c r="J1814" s="22">
        <v>43675</v>
      </c>
      <c r="K1814" s="23">
        <v>0.47586805555556</v>
      </c>
      <c r="L1814" s="22">
        <v>43675</v>
      </c>
      <c r="M1814" s="23">
        <v>0.47586805555556</v>
      </c>
      <c r="N1814" s="24">
        <v>30</v>
      </c>
      <c r="O1814" s="21" t="s">
        <v>66</v>
      </c>
      <c r="P1814" s="46">
        <f>TotalFix[[#This Row],[Confirmed activ. 3 (ILE03)]]</f>
        <v>30</v>
      </c>
      <c r="Q1814" s="24">
        <v>30</v>
      </c>
      <c r="R1814" s="21" t="s">
        <v>66</v>
      </c>
      <c r="S1814" s="21" t="s">
        <v>72</v>
      </c>
    </row>
    <row r="1815" spans="1:19" s="21" customFormat="1" x14ac:dyDescent="0.35">
      <c r="A1815" s="26">
        <v>1541849</v>
      </c>
      <c r="B1815" s="53">
        <v>411581</v>
      </c>
      <c r="C1815" s="26">
        <f>VLOOKUP(TotalFix[[#This Row],[Order]],'Total Fix by SS'!B:C,2,0)</f>
        <v>226</v>
      </c>
      <c r="D1815" s="21" t="s">
        <v>59</v>
      </c>
      <c r="E1815" s="21" t="s">
        <v>73</v>
      </c>
      <c r="F1815" s="21" t="s">
        <v>61</v>
      </c>
      <c r="G1815" s="21" t="s">
        <v>62</v>
      </c>
      <c r="H1815" s="21" t="s">
        <v>63</v>
      </c>
      <c r="I1815" s="21" t="s">
        <v>74</v>
      </c>
      <c r="J1815" s="22">
        <v>43684</v>
      </c>
      <c r="K1815" s="23">
        <v>0.31444444444443997</v>
      </c>
      <c r="L1815" s="22">
        <v>43684</v>
      </c>
      <c r="M1815" s="23">
        <v>0.35790509259259001</v>
      </c>
      <c r="N1815" s="25">
        <v>20.867000000000001</v>
      </c>
      <c r="O1815" s="21" t="s">
        <v>66</v>
      </c>
      <c r="P1815" s="46">
        <f>TotalFix[[#This Row],[Confirmed activ. 3 (ILE03)]]</f>
        <v>20.867000000000001</v>
      </c>
      <c r="Q1815" s="24">
        <v>200</v>
      </c>
      <c r="R1815" s="21" t="s">
        <v>66</v>
      </c>
      <c r="S1815" s="21" t="s">
        <v>67</v>
      </c>
    </row>
    <row r="1816" spans="1:19" s="21" customFormat="1" x14ac:dyDescent="0.35">
      <c r="A1816" s="26">
        <v>1541849</v>
      </c>
      <c r="B1816" s="53">
        <v>411581</v>
      </c>
      <c r="C1816" s="26">
        <f>VLOOKUP(TotalFix[[#This Row],[Order]],'Total Fix by SS'!B:C,2,0)</f>
        <v>226</v>
      </c>
      <c r="D1816" s="21" t="s">
        <v>59</v>
      </c>
      <c r="E1816" s="21" t="s">
        <v>75</v>
      </c>
      <c r="F1816" s="21" t="s">
        <v>61</v>
      </c>
      <c r="G1816" s="21" t="s">
        <v>62</v>
      </c>
      <c r="H1816" s="21" t="s">
        <v>63</v>
      </c>
      <c r="I1816" s="21" t="s">
        <v>76</v>
      </c>
      <c r="J1816" s="22">
        <v>43684</v>
      </c>
      <c r="K1816" s="23">
        <v>0.35833333333333001</v>
      </c>
      <c r="L1816" s="22">
        <v>43684</v>
      </c>
      <c r="M1816" s="23">
        <v>0.38510416666667002</v>
      </c>
      <c r="N1816" s="25">
        <v>12.766999999999999</v>
      </c>
      <c r="O1816" s="21" t="s">
        <v>66</v>
      </c>
      <c r="P1816" s="46">
        <f>TotalFix[[#This Row],[Confirmed activ. 3 (ILE03)]]</f>
        <v>12.766999999999999</v>
      </c>
      <c r="Q1816" s="24">
        <v>500</v>
      </c>
      <c r="R1816" s="21" t="s">
        <v>66</v>
      </c>
      <c r="S1816" s="21" t="s">
        <v>67</v>
      </c>
    </row>
    <row r="1817" spans="1:19" s="21" customFormat="1" x14ac:dyDescent="0.35">
      <c r="A1817" s="26">
        <v>1541849</v>
      </c>
      <c r="B1817" s="53">
        <v>411581</v>
      </c>
      <c r="C1817" s="26">
        <f>VLOOKUP(TotalFix[[#This Row],[Order]],'Total Fix by SS'!B:C,2,0)</f>
        <v>226</v>
      </c>
      <c r="D1817" s="21" t="s">
        <v>59</v>
      </c>
      <c r="E1817" s="21" t="s">
        <v>78</v>
      </c>
      <c r="F1817" s="21" t="s">
        <v>69</v>
      </c>
      <c r="G1817" s="21" t="s">
        <v>62</v>
      </c>
      <c r="H1817" s="21" t="s">
        <v>70</v>
      </c>
      <c r="I1817" s="21" t="s">
        <v>79</v>
      </c>
      <c r="J1817" s="22">
        <v>43684</v>
      </c>
      <c r="K1817" s="23">
        <v>0.72841435185184999</v>
      </c>
      <c r="L1817" s="22">
        <v>43684</v>
      </c>
      <c r="M1817" s="23">
        <v>0.72841435185184999</v>
      </c>
      <c r="N1817" s="24">
        <v>20</v>
      </c>
      <c r="O1817" s="21" t="s">
        <v>66</v>
      </c>
      <c r="P1817" s="46">
        <f>TotalFix[[#This Row],[Confirmed activ. 3 (ILE03)]]</f>
        <v>20</v>
      </c>
      <c r="Q1817" s="24">
        <v>20</v>
      </c>
      <c r="R1817" s="21" t="s">
        <v>66</v>
      </c>
      <c r="S1817" s="21" t="s">
        <v>72</v>
      </c>
    </row>
    <row r="1818" spans="1:19" s="21" customFormat="1" x14ac:dyDescent="0.35">
      <c r="A1818" s="26">
        <v>1541849</v>
      </c>
      <c r="B1818" s="53">
        <v>411581</v>
      </c>
      <c r="C1818" s="26">
        <f>VLOOKUP(TotalFix[[#This Row],[Order]],'Total Fix by SS'!B:C,2,0)</f>
        <v>226</v>
      </c>
      <c r="D1818" s="21" t="s">
        <v>59</v>
      </c>
      <c r="E1818" s="21" t="s">
        <v>80</v>
      </c>
      <c r="F1818" s="21" t="s">
        <v>69</v>
      </c>
      <c r="G1818" s="21" t="s">
        <v>62</v>
      </c>
      <c r="H1818" s="21" t="s">
        <v>70</v>
      </c>
      <c r="I1818" s="21" t="s">
        <v>81</v>
      </c>
      <c r="J1818" s="22">
        <v>43684</v>
      </c>
      <c r="K1818" s="23">
        <v>0.72859953703703995</v>
      </c>
      <c r="L1818" s="22">
        <v>43684</v>
      </c>
      <c r="M1818" s="23">
        <v>0.72859953703703995</v>
      </c>
      <c r="N1818" s="24">
        <v>20</v>
      </c>
      <c r="O1818" s="21" t="s">
        <v>66</v>
      </c>
      <c r="P1818" s="46">
        <f>TotalFix[[#This Row],[Confirmed activ. 3 (ILE03)]]</f>
        <v>20</v>
      </c>
      <c r="Q1818" s="24">
        <v>20</v>
      </c>
      <c r="R1818" s="21" t="s">
        <v>66</v>
      </c>
      <c r="S1818" s="21" t="s">
        <v>72</v>
      </c>
    </row>
    <row r="1819" spans="1:19" s="21" customFormat="1" x14ac:dyDescent="0.35">
      <c r="A1819" s="26">
        <v>1541849</v>
      </c>
      <c r="B1819" s="53">
        <v>411581</v>
      </c>
      <c r="C1819" s="26">
        <f>VLOOKUP(TotalFix[[#This Row],[Order]],'Total Fix by SS'!B:C,2,0)</f>
        <v>226</v>
      </c>
      <c r="D1819" s="21" t="s">
        <v>59</v>
      </c>
      <c r="E1819" s="21" t="s">
        <v>82</v>
      </c>
      <c r="F1819" s="21" t="s">
        <v>83</v>
      </c>
      <c r="G1819" s="21" t="s">
        <v>62</v>
      </c>
      <c r="H1819" s="21" t="s">
        <v>84</v>
      </c>
      <c r="I1819" s="21" t="s">
        <v>84</v>
      </c>
      <c r="J1819" s="22">
        <v>43684</v>
      </c>
      <c r="K1819" s="23">
        <v>0.76001157407407005</v>
      </c>
      <c r="L1819" s="22">
        <v>43685</v>
      </c>
      <c r="M1819" s="23">
        <v>0.49618055555556001</v>
      </c>
      <c r="N1819" s="25">
        <v>5.4530000000000003</v>
      </c>
      <c r="O1819" s="21" t="s">
        <v>77</v>
      </c>
      <c r="P1819" s="46">
        <f>TotalFix[[#This Row],[Confirmed activ. 3 (ILE03)]]*60</f>
        <v>327.18</v>
      </c>
      <c r="Q1819" s="24">
        <v>450</v>
      </c>
      <c r="R1819" s="21" t="s">
        <v>66</v>
      </c>
      <c r="S1819" s="21" t="s">
        <v>67</v>
      </c>
    </row>
    <row r="1820" spans="1:19" s="21" customFormat="1" x14ac:dyDescent="0.35">
      <c r="A1820" s="26">
        <v>1541849</v>
      </c>
      <c r="B1820" s="53">
        <v>411581</v>
      </c>
      <c r="C1820" s="26">
        <f>VLOOKUP(TotalFix[[#This Row],[Order]],'Total Fix by SS'!B:C,2,0)</f>
        <v>226</v>
      </c>
      <c r="D1820" s="21" t="s">
        <v>59</v>
      </c>
      <c r="E1820" s="21" t="s">
        <v>85</v>
      </c>
      <c r="F1820" s="21" t="s">
        <v>86</v>
      </c>
      <c r="G1820" s="21" t="s">
        <v>62</v>
      </c>
      <c r="H1820" s="21" t="s">
        <v>87</v>
      </c>
      <c r="I1820" s="21" t="s">
        <v>87</v>
      </c>
      <c r="J1820" s="22">
        <v>43691</v>
      </c>
      <c r="K1820" s="23">
        <v>0.35091435185184999</v>
      </c>
      <c r="L1820" s="22">
        <v>43691</v>
      </c>
      <c r="M1820" s="23">
        <v>0.35091435185184999</v>
      </c>
      <c r="N1820" s="24">
        <v>20</v>
      </c>
      <c r="O1820" s="21" t="s">
        <v>66</v>
      </c>
      <c r="P1820" s="46">
        <f>TotalFix[[#This Row],[Confirmed activ. 3 (ILE03)]]</f>
        <v>20</v>
      </c>
      <c r="Q1820" s="24">
        <v>20</v>
      </c>
      <c r="R1820" s="21" t="s">
        <v>66</v>
      </c>
      <c r="S1820" s="21" t="s">
        <v>72</v>
      </c>
    </row>
    <row r="1821" spans="1:19" s="21" customFormat="1" x14ac:dyDescent="0.35">
      <c r="A1821" s="26">
        <v>1541849</v>
      </c>
      <c r="B1821" s="53">
        <v>411581</v>
      </c>
      <c r="C1821" s="26">
        <f>VLOOKUP(TotalFix[[#This Row],[Order]],'Total Fix by SS'!B:C,2,0)</f>
        <v>226</v>
      </c>
      <c r="D1821" s="21" t="s">
        <v>59</v>
      </c>
      <c r="E1821" s="21" t="s">
        <v>88</v>
      </c>
      <c r="F1821" s="21" t="s">
        <v>89</v>
      </c>
      <c r="G1821" s="21" t="s">
        <v>90</v>
      </c>
      <c r="H1821" s="21" t="s">
        <v>91</v>
      </c>
      <c r="I1821" s="21" t="s">
        <v>92</v>
      </c>
      <c r="J1821" s="22"/>
      <c r="K1821" s="23">
        <v>0</v>
      </c>
      <c r="L1821" s="22"/>
      <c r="M1821" s="23">
        <v>0</v>
      </c>
      <c r="N1821" s="25">
        <v>0</v>
      </c>
      <c r="O1821" s="21" t="s">
        <v>93</v>
      </c>
      <c r="P1821" s="46"/>
      <c r="Q1821" s="24">
        <v>0</v>
      </c>
      <c r="R1821" s="21" t="s">
        <v>66</v>
      </c>
      <c r="S1821" s="21" t="s">
        <v>94</v>
      </c>
    </row>
    <row r="1822" spans="1:19" s="21" customFormat="1" x14ac:dyDescent="0.35">
      <c r="A1822" s="26">
        <v>1541849</v>
      </c>
      <c r="B1822" s="53">
        <v>411581</v>
      </c>
      <c r="C1822" s="26">
        <f>VLOOKUP(TotalFix[[#This Row],[Order]],'Total Fix by SS'!B:C,2,0)</f>
        <v>226</v>
      </c>
      <c r="D1822" s="21" t="s">
        <v>59</v>
      </c>
      <c r="E1822" s="21" t="s">
        <v>95</v>
      </c>
      <c r="F1822" s="21" t="s">
        <v>61</v>
      </c>
      <c r="G1822" s="21" t="s">
        <v>62</v>
      </c>
      <c r="H1822" s="21" t="s">
        <v>63</v>
      </c>
      <c r="I1822" s="21" t="s">
        <v>96</v>
      </c>
      <c r="J1822" s="22">
        <v>43691</v>
      </c>
      <c r="K1822" s="23">
        <v>0.39892361111111002</v>
      </c>
      <c r="L1822" s="22">
        <v>43691</v>
      </c>
      <c r="M1822" s="23">
        <v>0.66923611111111003</v>
      </c>
      <c r="N1822" s="25">
        <v>1.085</v>
      </c>
      <c r="O1822" s="21" t="s">
        <v>77</v>
      </c>
      <c r="P1822" s="46">
        <f>TotalFix[[#This Row],[Confirmed activ. 3 (ILE03)]]*60</f>
        <v>65.099999999999994</v>
      </c>
      <c r="Q1822" s="24">
        <v>40</v>
      </c>
      <c r="R1822" s="21" t="s">
        <v>66</v>
      </c>
      <c r="S1822" s="21" t="s">
        <v>67</v>
      </c>
    </row>
    <row r="1823" spans="1:19" s="21" customFormat="1" x14ac:dyDescent="0.35">
      <c r="A1823" s="26">
        <v>1541849</v>
      </c>
      <c r="B1823" s="53">
        <v>411581</v>
      </c>
      <c r="C1823" s="26">
        <f>VLOOKUP(TotalFix[[#This Row],[Order]],'Total Fix by SS'!B:C,2,0)</f>
        <v>226</v>
      </c>
      <c r="D1823" s="21" t="s">
        <v>59</v>
      </c>
      <c r="E1823" s="21" t="s">
        <v>97</v>
      </c>
      <c r="F1823" s="21" t="s">
        <v>69</v>
      </c>
      <c r="G1823" s="21" t="s">
        <v>62</v>
      </c>
      <c r="H1823" s="21" t="s">
        <v>70</v>
      </c>
      <c r="I1823" s="21" t="s">
        <v>98</v>
      </c>
      <c r="J1823" s="22">
        <v>43692</v>
      </c>
      <c r="K1823" s="23">
        <v>0.31296296296296</v>
      </c>
      <c r="L1823" s="22">
        <v>43692</v>
      </c>
      <c r="M1823" s="23">
        <v>0.31296296296296</v>
      </c>
      <c r="N1823" s="24">
        <v>20</v>
      </c>
      <c r="O1823" s="21" t="s">
        <v>66</v>
      </c>
      <c r="P1823" s="46">
        <f>TotalFix[[#This Row],[Confirmed activ. 3 (ILE03)]]</f>
        <v>20</v>
      </c>
      <c r="Q1823" s="24">
        <v>20</v>
      </c>
      <c r="R1823" s="21" t="s">
        <v>66</v>
      </c>
      <c r="S1823" s="21" t="s">
        <v>72</v>
      </c>
    </row>
    <row r="1824" spans="1:19" s="21" customFormat="1" x14ac:dyDescent="0.35">
      <c r="A1824" s="26">
        <v>1541849</v>
      </c>
      <c r="B1824" s="53">
        <v>411581</v>
      </c>
      <c r="C1824" s="26">
        <f>VLOOKUP(TotalFix[[#This Row],[Order]],'Total Fix by SS'!B:C,2,0)</f>
        <v>226</v>
      </c>
      <c r="D1824" s="21" t="s">
        <v>59</v>
      </c>
      <c r="E1824" s="21" t="s">
        <v>99</v>
      </c>
      <c r="F1824" s="21" t="s">
        <v>69</v>
      </c>
      <c r="G1824" s="21" t="s">
        <v>62</v>
      </c>
      <c r="H1824" s="21" t="s">
        <v>70</v>
      </c>
      <c r="I1824" s="21" t="s">
        <v>100</v>
      </c>
      <c r="J1824" s="22">
        <v>43692</v>
      </c>
      <c r="K1824" s="23">
        <v>0.31302083333332997</v>
      </c>
      <c r="L1824" s="22">
        <v>43692</v>
      </c>
      <c r="M1824" s="23">
        <v>0.31302083333332997</v>
      </c>
      <c r="N1824" s="24">
        <v>50</v>
      </c>
      <c r="O1824" s="21" t="s">
        <v>66</v>
      </c>
      <c r="P1824" s="46">
        <f>TotalFix[[#This Row],[Confirmed activ. 3 (ILE03)]]</f>
        <v>50</v>
      </c>
      <c r="Q1824" s="24">
        <v>50</v>
      </c>
      <c r="R1824" s="21" t="s">
        <v>66</v>
      </c>
      <c r="S1824" s="21" t="s">
        <v>72</v>
      </c>
    </row>
    <row r="1825" spans="1:19" s="21" customFormat="1" x14ac:dyDescent="0.35">
      <c r="A1825" s="26">
        <v>1541849</v>
      </c>
      <c r="B1825" s="53">
        <v>411581</v>
      </c>
      <c r="C1825" s="26">
        <f>VLOOKUP(TotalFix[[#This Row],[Order]],'Total Fix by SS'!B:C,2,0)</f>
        <v>226</v>
      </c>
      <c r="D1825" s="21" t="s">
        <v>59</v>
      </c>
      <c r="E1825" s="21" t="s">
        <v>101</v>
      </c>
      <c r="F1825" s="21" t="s">
        <v>102</v>
      </c>
      <c r="G1825" s="21" t="s">
        <v>62</v>
      </c>
      <c r="H1825" s="21" t="s">
        <v>100</v>
      </c>
      <c r="I1825" s="21" t="s">
        <v>103</v>
      </c>
      <c r="J1825" s="22">
        <v>43702</v>
      </c>
      <c r="K1825" s="23">
        <v>0.45516203703704</v>
      </c>
      <c r="L1825" s="22">
        <v>43702</v>
      </c>
      <c r="M1825" s="23">
        <v>0.45516203703704</v>
      </c>
      <c r="N1825" s="24">
        <v>10</v>
      </c>
      <c r="O1825" s="21" t="s">
        <v>66</v>
      </c>
      <c r="P1825" s="46">
        <f>TotalFix[[#This Row],[Confirmed activ. 3 (ILE03)]]</f>
        <v>10</v>
      </c>
      <c r="Q1825" s="24">
        <v>10</v>
      </c>
      <c r="R1825" s="21" t="s">
        <v>66</v>
      </c>
      <c r="S1825" s="21" t="s">
        <v>72</v>
      </c>
    </row>
    <row r="1826" spans="1:19" s="21" customFormat="1" x14ac:dyDescent="0.35">
      <c r="A1826" s="26">
        <v>1541849</v>
      </c>
      <c r="B1826" s="53">
        <v>411581</v>
      </c>
      <c r="C1826" s="26">
        <f>VLOOKUP(TotalFix[[#This Row],[Order]],'Total Fix by SS'!B:C,2,0)</f>
        <v>226</v>
      </c>
      <c r="D1826" s="21" t="s">
        <v>59</v>
      </c>
      <c r="E1826" s="21" t="s">
        <v>104</v>
      </c>
      <c r="F1826" s="21" t="s">
        <v>102</v>
      </c>
      <c r="G1826" s="21" t="s">
        <v>105</v>
      </c>
      <c r="H1826" s="21" t="s">
        <v>100</v>
      </c>
      <c r="I1826" s="21" t="s">
        <v>106</v>
      </c>
      <c r="J1826" s="22">
        <v>43702</v>
      </c>
      <c r="K1826" s="23">
        <v>0.45723379629630001</v>
      </c>
      <c r="L1826" s="22">
        <v>43702</v>
      </c>
      <c r="M1826" s="23">
        <v>0.45723379629630001</v>
      </c>
      <c r="N1826" s="24">
        <v>10</v>
      </c>
      <c r="O1826" s="21" t="s">
        <v>66</v>
      </c>
      <c r="P1826" s="46">
        <f>TotalFix[[#This Row],[Confirmed activ. 3 (ILE03)]]</f>
        <v>10</v>
      </c>
      <c r="Q1826" s="24">
        <v>10</v>
      </c>
      <c r="R1826" s="21" t="s">
        <v>66</v>
      </c>
      <c r="S1826" s="21" t="s">
        <v>72</v>
      </c>
    </row>
    <row r="1827" spans="1:19" s="21" customFormat="1" x14ac:dyDescent="0.35">
      <c r="A1827" s="26">
        <v>1541849</v>
      </c>
      <c r="B1827" s="53">
        <v>411581</v>
      </c>
      <c r="C1827" s="26">
        <f>VLOOKUP(TotalFix[[#This Row],[Order]],'Total Fix by SS'!B:C,2,0)</f>
        <v>226</v>
      </c>
      <c r="D1827" s="21" t="s">
        <v>107</v>
      </c>
      <c r="E1827" s="21" t="s">
        <v>60</v>
      </c>
      <c r="F1827" s="21" t="s">
        <v>61</v>
      </c>
      <c r="G1827" s="21" t="s">
        <v>90</v>
      </c>
      <c r="H1827" s="21" t="s">
        <v>63</v>
      </c>
      <c r="I1827" s="21" t="s">
        <v>108</v>
      </c>
      <c r="J1827" s="22">
        <v>43676</v>
      </c>
      <c r="K1827" s="23">
        <v>0.32030092592593001</v>
      </c>
      <c r="L1827" s="22">
        <v>43676</v>
      </c>
      <c r="M1827" s="23">
        <v>0.62041666666666995</v>
      </c>
      <c r="N1827" s="25">
        <v>7.1970000000000001</v>
      </c>
      <c r="O1827" s="21" t="s">
        <v>77</v>
      </c>
      <c r="P1827" s="46">
        <f>TotalFix[[#This Row],[Confirmed activ. 3 (ILE03)]]*60</f>
        <v>431.82</v>
      </c>
      <c r="Q1827" s="24">
        <v>1</v>
      </c>
      <c r="R1827" s="21" t="s">
        <v>66</v>
      </c>
      <c r="S1827" s="21" t="s">
        <v>67</v>
      </c>
    </row>
    <row r="1828" spans="1:19" s="21" customFormat="1" x14ac:dyDescent="0.35">
      <c r="A1828" s="26">
        <v>1541849</v>
      </c>
      <c r="B1828" s="53">
        <v>411581</v>
      </c>
      <c r="C1828" s="26">
        <f>VLOOKUP(TotalFix[[#This Row],[Order]],'Total Fix by SS'!B:C,2,0)</f>
        <v>226</v>
      </c>
      <c r="D1828" s="21" t="s">
        <v>109</v>
      </c>
      <c r="E1828" s="21" t="s">
        <v>82</v>
      </c>
      <c r="F1828" s="21" t="s">
        <v>83</v>
      </c>
      <c r="G1828" s="21" t="s">
        <v>90</v>
      </c>
      <c r="H1828" s="21" t="s">
        <v>84</v>
      </c>
      <c r="I1828" s="21" t="s">
        <v>110</v>
      </c>
      <c r="J1828" s="22"/>
      <c r="K1828" s="23">
        <v>0</v>
      </c>
      <c r="L1828" s="22"/>
      <c r="M1828" s="23">
        <v>0</v>
      </c>
      <c r="N1828" s="25">
        <v>0</v>
      </c>
      <c r="O1828" s="21" t="s">
        <v>93</v>
      </c>
      <c r="P1828" s="46"/>
      <c r="Q1828" s="24">
        <v>5</v>
      </c>
      <c r="R1828" s="21" t="s">
        <v>66</v>
      </c>
      <c r="S1828" s="21" t="s">
        <v>94</v>
      </c>
    </row>
    <row r="1829" spans="1:19" s="21" customFormat="1" x14ac:dyDescent="0.35">
      <c r="A1829" s="26">
        <v>1541850</v>
      </c>
      <c r="B1829" s="53">
        <v>411582</v>
      </c>
      <c r="C1829" s="26">
        <f>VLOOKUP(TotalFix[[#This Row],[Order]],'Total Fix by SS'!B:C,2,0)</f>
        <v>227</v>
      </c>
      <c r="D1829" s="21" t="s">
        <v>59</v>
      </c>
      <c r="E1829" s="21" t="s">
        <v>60</v>
      </c>
      <c r="F1829" s="21" t="s">
        <v>61</v>
      </c>
      <c r="G1829" s="21" t="s">
        <v>62</v>
      </c>
      <c r="H1829" s="21" t="s">
        <v>63</v>
      </c>
      <c r="I1829" s="21" t="s">
        <v>64</v>
      </c>
      <c r="J1829" s="22">
        <v>43677</v>
      </c>
      <c r="K1829" s="23">
        <v>0.34837962962962998</v>
      </c>
      <c r="L1829" s="22">
        <v>43677</v>
      </c>
      <c r="M1829" s="23">
        <v>0.35991898148147999</v>
      </c>
      <c r="N1829" s="25">
        <v>5.5330000000000004</v>
      </c>
      <c r="O1829" s="21" t="s">
        <v>66</v>
      </c>
      <c r="P1829" s="46">
        <f>TotalFix[[#This Row],[Confirmed activ. 3 (ILE03)]]</f>
        <v>5.5330000000000004</v>
      </c>
      <c r="Q1829" s="24">
        <v>20</v>
      </c>
      <c r="R1829" s="21" t="s">
        <v>66</v>
      </c>
      <c r="S1829" s="21" t="s">
        <v>67</v>
      </c>
    </row>
    <row r="1830" spans="1:19" s="21" customFormat="1" x14ac:dyDescent="0.35">
      <c r="A1830" s="26">
        <v>1541850</v>
      </c>
      <c r="B1830" s="53">
        <v>411582</v>
      </c>
      <c r="C1830" s="26">
        <f>VLOOKUP(TotalFix[[#This Row],[Order]],'Total Fix by SS'!B:C,2,0)</f>
        <v>227</v>
      </c>
      <c r="D1830" s="21" t="s">
        <v>59</v>
      </c>
      <c r="E1830" s="21" t="s">
        <v>68</v>
      </c>
      <c r="F1830" s="21" t="s">
        <v>69</v>
      </c>
      <c r="G1830" s="21" t="s">
        <v>62</v>
      </c>
      <c r="H1830" s="21" t="s">
        <v>70</v>
      </c>
      <c r="I1830" s="21" t="s">
        <v>71</v>
      </c>
      <c r="J1830" s="22">
        <v>43677</v>
      </c>
      <c r="K1830" s="23">
        <v>0.43105324074073997</v>
      </c>
      <c r="L1830" s="22">
        <v>43677</v>
      </c>
      <c r="M1830" s="23">
        <v>0.43105324074073997</v>
      </c>
      <c r="N1830" s="24">
        <v>30</v>
      </c>
      <c r="O1830" s="21" t="s">
        <v>66</v>
      </c>
      <c r="P1830" s="46">
        <f>TotalFix[[#This Row],[Confirmed activ. 3 (ILE03)]]</f>
        <v>30</v>
      </c>
      <c r="Q1830" s="24">
        <v>30</v>
      </c>
      <c r="R1830" s="21" t="s">
        <v>66</v>
      </c>
      <c r="S1830" s="21" t="s">
        <v>72</v>
      </c>
    </row>
    <row r="1831" spans="1:19" s="21" customFormat="1" x14ac:dyDescent="0.35">
      <c r="A1831" s="26">
        <v>1541850</v>
      </c>
      <c r="B1831" s="53">
        <v>411582</v>
      </c>
      <c r="C1831" s="26">
        <f>VLOOKUP(TotalFix[[#This Row],[Order]],'Total Fix by SS'!B:C,2,0)</f>
        <v>227</v>
      </c>
      <c r="D1831" s="21" t="s">
        <v>59</v>
      </c>
      <c r="E1831" s="21" t="s">
        <v>73</v>
      </c>
      <c r="F1831" s="21" t="s">
        <v>61</v>
      </c>
      <c r="G1831" s="21" t="s">
        <v>62</v>
      </c>
      <c r="H1831" s="21" t="s">
        <v>63</v>
      </c>
      <c r="I1831" s="21" t="s">
        <v>74</v>
      </c>
      <c r="J1831" s="22">
        <v>43677</v>
      </c>
      <c r="K1831" s="23">
        <v>0.43763888888889002</v>
      </c>
      <c r="L1831" s="22">
        <v>43678</v>
      </c>
      <c r="M1831" s="23">
        <v>0.51295138888889003</v>
      </c>
      <c r="N1831" s="25">
        <v>321.26299999999998</v>
      </c>
      <c r="O1831" s="21" t="s">
        <v>66</v>
      </c>
      <c r="P1831" s="46">
        <f>TotalFix[[#This Row],[Confirmed activ. 3 (ILE03)]]</f>
        <v>321.26299999999998</v>
      </c>
      <c r="Q1831" s="24">
        <v>200</v>
      </c>
      <c r="R1831" s="21" t="s">
        <v>66</v>
      </c>
      <c r="S1831" s="21" t="s">
        <v>67</v>
      </c>
    </row>
    <row r="1832" spans="1:19" s="21" customFormat="1" x14ac:dyDescent="0.35">
      <c r="A1832" s="26">
        <v>1541850</v>
      </c>
      <c r="B1832" s="53">
        <v>411582</v>
      </c>
      <c r="C1832" s="26">
        <f>VLOOKUP(TotalFix[[#This Row],[Order]],'Total Fix by SS'!B:C,2,0)</f>
        <v>227</v>
      </c>
      <c r="D1832" s="21" t="s">
        <v>59</v>
      </c>
      <c r="E1832" s="21" t="s">
        <v>75</v>
      </c>
      <c r="F1832" s="21" t="s">
        <v>61</v>
      </c>
      <c r="G1832" s="21" t="s">
        <v>62</v>
      </c>
      <c r="H1832" s="21" t="s">
        <v>63</v>
      </c>
      <c r="I1832" s="21" t="s">
        <v>76</v>
      </c>
      <c r="J1832" s="22">
        <v>43681</v>
      </c>
      <c r="K1832" s="23">
        <v>0.32106481481480997</v>
      </c>
      <c r="L1832" s="22">
        <v>43685</v>
      </c>
      <c r="M1832" s="23">
        <v>0.59490740740740999</v>
      </c>
      <c r="N1832" s="25">
        <v>1831.597</v>
      </c>
      <c r="O1832" s="21" t="s">
        <v>66</v>
      </c>
      <c r="P1832" s="46">
        <f>TotalFix[[#This Row],[Confirmed activ. 3 (ILE03)]]</f>
        <v>1831.597</v>
      </c>
      <c r="Q1832" s="24">
        <v>500</v>
      </c>
      <c r="R1832" s="21" t="s">
        <v>66</v>
      </c>
      <c r="S1832" s="21" t="s">
        <v>67</v>
      </c>
    </row>
    <row r="1833" spans="1:19" s="21" customFormat="1" x14ac:dyDescent="0.35">
      <c r="A1833" s="26">
        <v>1541850</v>
      </c>
      <c r="B1833" s="53">
        <v>411582</v>
      </c>
      <c r="C1833" s="26">
        <f>VLOOKUP(TotalFix[[#This Row],[Order]],'Total Fix by SS'!B:C,2,0)</f>
        <v>227</v>
      </c>
      <c r="D1833" s="21" t="s">
        <v>59</v>
      </c>
      <c r="E1833" s="21" t="s">
        <v>78</v>
      </c>
      <c r="F1833" s="21" t="s">
        <v>69</v>
      </c>
      <c r="G1833" s="21" t="s">
        <v>62</v>
      </c>
      <c r="H1833" s="21" t="s">
        <v>70</v>
      </c>
      <c r="I1833" s="21" t="s">
        <v>79</v>
      </c>
      <c r="J1833" s="22">
        <v>43685</v>
      </c>
      <c r="K1833" s="23">
        <v>0.63406249999999997</v>
      </c>
      <c r="L1833" s="22">
        <v>43685</v>
      </c>
      <c r="M1833" s="23">
        <v>0.63406249999999997</v>
      </c>
      <c r="N1833" s="24">
        <v>20</v>
      </c>
      <c r="O1833" s="21" t="s">
        <v>66</v>
      </c>
      <c r="P1833" s="46">
        <f>TotalFix[[#This Row],[Confirmed activ. 3 (ILE03)]]</f>
        <v>20</v>
      </c>
      <c r="Q1833" s="24">
        <v>20</v>
      </c>
      <c r="R1833" s="21" t="s">
        <v>66</v>
      </c>
      <c r="S1833" s="21" t="s">
        <v>72</v>
      </c>
    </row>
    <row r="1834" spans="1:19" s="21" customFormat="1" x14ac:dyDescent="0.35">
      <c r="A1834" s="26">
        <v>1541850</v>
      </c>
      <c r="B1834" s="53">
        <v>411582</v>
      </c>
      <c r="C1834" s="26">
        <f>VLOOKUP(TotalFix[[#This Row],[Order]],'Total Fix by SS'!B:C,2,0)</f>
        <v>227</v>
      </c>
      <c r="D1834" s="21" t="s">
        <v>59</v>
      </c>
      <c r="E1834" s="21" t="s">
        <v>80</v>
      </c>
      <c r="F1834" s="21" t="s">
        <v>69</v>
      </c>
      <c r="G1834" s="21" t="s">
        <v>62</v>
      </c>
      <c r="H1834" s="21" t="s">
        <v>70</v>
      </c>
      <c r="I1834" s="21" t="s">
        <v>81</v>
      </c>
      <c r="J1834" s="22">
        <v>43685</v>
      </c>
      <c r="K1834" s="23">
        <v>0.63432870370369998</v>
      </c>
      <c r="L1834" s="22">
        <v>43685</v>
      </c>
      <c r="M1834" s="23">
        <v>0.63432870370369998</v>
      </c>
      <c r="N1834" s="24">
        <v>20</v>
      </c>
      <c r="O1834" s="21" t="s">
        <v>66</v>
      </c>
      <c r="P1834" s="46">
        <f>TotalFix[[#This Row],[Confirmed activ. 3 (ILE03)]]</f>
        <v>20</v>
      </c>
      <c r="Q1834" s="24">
        <v>20</v>
      </c>
      <c r="R1834" s="21" t="s">
        <v>66</v>
      </c>
      <c r="S1834" s="21" t="s">
        <v>72</v>
      </c>
    </row>
    <row r="1835" spans="1:19" s="21" customFormat="1" x14ac:dyDescent="0.35">
      <c r="A1835" s="26">
        <v>1541850</v>
      </c>
      <c r="B1835" s="53">
        <v>411582</v>
      </c>
      <c r="C1835" s="26">
        <f>VLOOKUP(TotalFix[[#This Row],[Order]],'Total Fix by SS'!B:C,2,0)</f>
        <v>227</v>
      </c>
      <c r="D1835" s="21" t="s">
        <v>59</v>
      </c>
      <c r="E1835" s="21" t="s">
        <v>82</v>
      </c>
      <c r="F1835" s="21" t="s">
        <v>83</v>
      </c>
      <c r="G1835" s="21" t="s">
        <v>62</v>
      </c>
      <c r="H1835" s="21" t="s">
        <v>84</v>
      </c>
      <c r="I1835" s="21" t="s">
        <v>84</v>
      </c>
      <c r="J1835" s="22">
        <v>43685</v>
      </c>
      <c r="K1835" s="23">
        <v>0.64145833333333002</v>
      </c>
      <c r="L1835" s="22">
        <v>43691</v>
      </c>
      <c r="M1835" s="23">
        <v>0.61900462962962999</v>
      </c>
      <c r="N1835" s="25">
        <v>9.9280000000000008</v>
      </c>
      <c r="O1835" s="21" t="s">
        <v>77</v>
      </c>
      <c r="P1835" s="46">
        <f>TotalFix[[#This Row],[Confirmed activ. 3 (ILE03)]]*60</f>
        <v>595.68000000000006</v>
      </c>
      <c r="Q1835" s="24">
        <v>450</v>
      </c>
      <c r="R1835" s="21" t="s">
        <v>66</v>
      </c>
      <c r="S1835" s="21" t="s">
        <v>67</v>
      </c>
    </row>
    <row r="1836" spans="1:19" s="21" customFormat="1" x14ac:dyDescent="0.35">
      <c r="A1836" s="26">
        <v>1541850</v>
      </c>
      <c r="B1836" s="53">
        <v>411582</v>
      </c>
      <c r="C1836" s="26">
        <f>VLOOKUP(TotalFix[[#This Row],[Order]],'Total Fix by SS'!B:C,2,0)</f>
        <v>227</v>
      </c>
      <c r="D1836" s="21" t="s">
        <v>59</v>
      </c>
      <c r="E1836" s="21" t="s">
        <v>85</v>
      </c>
      <c r="F1836" s="21" t="s">
        <v>86</v>
      </c>
      <c r="G1836" s="21" t="s">
        <v>62</v>
      </c>
      <c r="H1836" s="21" t="s">
        <v>87</v>
      </c>
      <c r="I1836" s="21" t="s">
        <v>87</v>
      </c>
      <c r="J1836" s="22">
        <v>43692</v>
      </c>
      <c r="K1836" s="23">
        <v>0.33943287037037001</v>
      </c>
      <c r="L1836" s="22">
        <v>43692</v>
      </c>
      <c r="M1836" s="23">
        <v>0.33943287037037001</v>
      </c>
      <c r="N1836" s="24">
        <v>20</v>
      </c>
      <c r="O1836" s="21" t="s">
        <v>66</v>
      </c>
      <c r="P1836" s="46">
        <f>TotalFix[[#This Row],[Confirmed activ. 3 (ILE03)]]</f>
        <v>20</v>
      </c>
      <c r="Q1836" s="24">
        <v>20</v>
      </c>
      <c r="R1836" s="21" t="s">
        <v>66</v>
      </c>
      <c r="S1836" s="21" t="s">
        <v>72</v>
      </c>
    </row>
    <row r="1837" spans="1:19" s="21" customFormat="1" x14ac:dyDescent="0.35">
      <c r="A1837" s="26">
        <v>1541850</v>
      </c>
      <c r="B1837" s="53">
        <v>411582</v>
      </c>
      <c r="C1837" s="26">
        <f>VLOOKUP(TotalFix[[#This Row],[Order]],'Total Fix by SS'!B:C,2,0)</f>
        <v>227</v>
      </c>
      <c r="D1837" s="21" t="s">
        <v>59</v>
      </c>
      <c r="E1837" s="21" t="s">
        <v>88</v>
      </c>
      <c r="F1837" s="21" t="s">
        <v>89</v>
      </c>
      <c r="G1837" s="21" t="s">
        <v>90</v>
      </c>
      <c r="H1837" s="21" t="s">
        <v>91</v>
      </c>
      <c r="I1837" s="21" t="s">
        <v>92</v>
      </c>
      <c r="J1837" s="22">
        <v>43698</v>
      </c>
      <c r="K1837" s="23">
        <v>0.61511574074074005</v>
      </c>
      <c r="L1837" s="22">
        <v>43698</v>
      </c>
      <c r="M1837" s="23">
        <v>0.61531250000000004</v>
      </c>
      <c r="N1837" s="24">
        <v>17</v>
      </c>
      <c r="O1837" s="21" t="s">
        <v>65</v>
      </c>
      <c r="P1837" s="46">
        <f>TotalFix[[#This Row],[Confirmed activ. 3 (ILE03)]]/60</f>
        <v>0.28333333333333333</v>
      </c>
      <c r="Q1837" s="24">
        <v>0</v>
      </c>
      <c r="R1837" s="21" t="s">
        <v>66</v>
      </c>
      <c r="S1837" s="21" t="s">
        <v>67</v>
      </c>
    </row>
    <row r="1838" spans="1:19" s="21" customFormat="1" x14ac:dyDescent="0.35">
      <c r="A1838" s="26">
        <v>1541850</v>
      </c>
      <c r="B1838" s="53">
        <v>411582</v>
      </c>
      <c r="C1838" s="26">
        <f>VLOOKUP(TotalFix[[#This Row],[Order]],'Total Fix by SS'!B:C,2,0)</f>
        <v>227</v>
      </c>
      <c r="D1838" s="21" t="s">
        <v>59</v>
      </c>
      <c r="E1838" s="21" t="s">
        <v>95</v>
      </c>
      <c r="F1838" s="21" t="s">
        <v>61</v>
      </c>
      <c r="G1838" s="21" t="s">
        <v>62</v>
      </c>
      <c r="H1838" s="21" t="s">
        <v>63</v>
      </c>
      <c r="I1838" s="21" t="s">
        <v>96</v>
      </c>
      <c r="J1838" s="22">
        <v>43698</v>
      </c>
      <c r="K1838" s="23">
        <v>0.34630787037036997</v>
      </c>
      <c r="L1838" s="22">
        <v>43698</v>
      </c>
      <c r="M1838" s="23">
        <v>0.37018518518519</v>
      </c>
      <c r="N1838" s="25">
        <v>17.2</v>
      </c>
      <c r="O1838" s="21" t="s">
        <v>66</v>
      </c>
      <c r="P1838" s="46">
        <f>TotalFix[[#This Row],[Confirmed activ. 3 (ILE03)]]</f>
        <v>17.2</v>
      </c>
      <c r="Q1838" s="24">
        <v>40</v>
      </c>
      <c r="R1838" s="21" t="s">
        <v>66</v>
      </c>
      <c r="S1838" s="21" t="s">
        <v>67</v>
      </c>
    </row>
    <row r="1839" spans="1:19" s="21" customFormat="1" x14ac:dyDescent="0.35">
      <c r="A1839" s="26">
        <v>1541850</v>
      </c>
      <c r="B1839" s="53">
        <v>411582</v>
      </c>
      <c r="C1839" s="26">
        <f>VLOOKUP(TotalFix[[#This Row],[Order]],'Total Fix by SS'!B:C,2,0)</f>
        <v>227</v>
      </c>
      <c r="D1839" s="21" t="s">
        <v>59</v>
      </c>
      <c r="E1839" s="21" t="s">
        <v>97</v>
      </c>
      <c r="F1839" s="21" t="s">
        <v>69</v>
      </c>
      <c r="G1839" s="21" t="s">
        <v>62</v>
      </c>
      <c r="H1839" s="21" t="s">
        <v>70</v>
      </c>
      <c r="I1839" s="21" t="s">
        <v>98</v>
      </c>
      <c r="J1839" s="22">
        <v>43698</v>
      </c>
      <c r="K1839" s="23">
        <v>0.39244212962962999</v>
      </c>
      <c r="L1839" s="22">
        <v>43698</v>
      </c>
      <c r="M1839" s="23">
        <v>0.39244212962962999</v>
      </c>
      <c r="N1839" s="24">
        <v>20</v>
      </c>
      <c r="O1839" s="21" t="s">
        <v>66</v>
      </c>
      <c r="P1839" s="46">
        <f>TotalFix[[#This Row],[Confirmed activ. 3 (ILE03)]]</f>
        <v>20</v>
      </c>
      <c r="Q1839" s="24">
        <v>20</v>
      </c>
      <c r="R1839" s="21" t="s">
        <v>66</v>
      </c>
      <c r="S1839" s="21" t="s">
        <v>72</v>
      </c>
    </row>
    <row r="1840" spans="1:19" s="21" customFormat="1" x14ac:dyDescent="0.35">
      <c r="A1840" s="26">
        <v>1541850</v>
      </c>
      <c r="B1840" s="53">
        <v>411582</v>
      </c>
      <c r="C1840" s="26">
        <f>VLOOKUP(TotalFix[[#This Row],[Order]],'Total Fix by SS'!B:C,2,0)</f>
        <v>227</v>
      </c>
      <c r="D1840" s="21" t="s">
        <v>59</v>
      </c>
      <c r="E1840" s="21" t="s">
        <v>99</v>
      </c>
      <c r="F1840" s="21" t="s">
        <v>69</v>
      </c>
      <c r="G1840" s="21" t="s">
        <v>62</v>
      </c>
      <c r="H1840" s="21" t="s">
        <v>70</v>
      </c>
      <c r="I1840" s="21" t="s">
        <v>100</v>
      </c>
      <c r="J1840" s="22">
        <v>43698</v>
      </c>
      <c r="K1840" s="23">
        <v>0.39250000000000002</v>
      </c>
      <c r="L1840" s="22">
        <v>43698</v>
      </c>
      <c r="M1840" s="23">
        <v>0.39250000000000002</v>
      </c>
      <c r="N1840" s="24">
        <v>50</v>
      </c>
      <c r="O1840" s="21" t="s">
        <v>66</v>
      </c>
      <c r="P1840" s="46">
        <f>TotalFix[[#This Row],[Confirmed activ. 3 (ILE03)]]</f>
        <v>50</v>
      </c>
      <c r="Q1840" s="24">
        <v>50</v>
      </c>
      <c r="R1840" s="21" t="s">
        <v>66</v>
      </c>
      <c r="S1840" s="21" t="s">
        <v>72</v>
      </c>
    </row>
    <row r="1841" spans="1:19" s="21" customFormat="1" x14ac:dyDescent="0.35">
      <c r="A1841" s="26">
        <v>1541850</v>
      </c>
      <c r="B1841" s="53">
        <v>411582</v>
      </c>
      <c r="C1841" s="26">
        <f>VLOOKUP(TotalFix[[#This Row],[Order]],'Total Fix by SS'!B:C,2,0)</f>
        <v>227</v>
      </c>
      <c r="D1841" s="21" t="s">
        <v>59</v>
      </c>
      <c r="E1841" s="21" t="s">
        <v>101</v>
      </c>
      <c r="F1841" s="21" t="s">
        <v>102</v>
      </c>
      <c r="G1841" s="21" t="s">
        <v>62</v>
      </c>
      <c r="H1841" s="21" t="s">
        <v>100</v>
      </c>
      <c r="I1841" s="21" t="s">
        <v>103</v>
      </c>
      <c r="J1841" s="22">
        <v>43698</v>
      </c>
      <c r="K1841" s="23">
        <v>0.39255787037036999</v>
      </c>
      <c r="L1841" s="22">
        <v>43698</v>
      </c>
      <c r="M1841" s="23">
        <v>0.39255787037036999</v>
      </c>
      <c r="N1841" s="24">
        <v>10</v>
      </c>
      <c r="O1841" s="21" t="s">
        <v>66</v>
      </c>
      <c r="P1841" s="46">
        <f>TotalFix[[#This Row],[Confirmed activ. 3 (ILE03)]]</f>
        <v>10</v>
      </c>
      <c r="Q1841" s="24">
        <v>10</v>
      </c>
      <c r="R1841" s="21" t="s">
        <v>66</v>
      </c>
      <c r="S1841" s="21" t="s">
        <v>72</v>
      </c>
    </row>
    <row r="1842" spans="1:19" s="21" customFormat="1" x14ac:dyDescent="0.35">
      <c r="A1842" s="26">
        <v>1541850</v>
      </c>
      <c r="B1842" s="53">
        <v>411582</v>
      </c>
      <c r="C1842" s="26">
        <f>VLOOKUP(TotalFix[[#This Row],[Order]],'Total Fix by SS'!B:C,2,0)</f>
        <v>227</v>
      </c>
      <c r="D1842" s="21" t="s">
        <v>59</v>
      </c>
      <c r="E1842" s="21" t="s">
        <v>104</v>
      </c>
      <c r="F1842" s="21" t="s">
        <v>102</v>
      </c>
      <c r="G1842" s="21" t="s">
        <v>105</v>
      </c>
      <c r="H1842" s="21" t="s">
        <v>100</v>
      </c>
      <c r="I1842" s="21" t="s">
        <v>106</v>
      </c>
      <c r="J1842" s="22">
        <v>43702</v>
      </c>
      <c r="K1842" s="23">
        <v>0.43908564814814999</v>
      </c>
      <c r="L1842" s="22">
        <v>43702</v>
      </c>
      <c r="M1842" s="23">
        <v>0.43908564814814999</v>
      </c>
      <c r="N1842" s="24">
        <v>10</v>
      </c>
      <c r="O1842" s="21" t="s">
        <v>66</v>
      </c>
      <c r="P1842" s="46">
        <f>TotalFix[[#This Row],[Confirmed activ. 3 (ILE03)]]</f>
        <v>10</v>
      </c>
      <c r="Q1842" s="24">
        <v>10</v>
      </c>
      <c r="R1842" s="21" t="s">
        <v>66</v>
      </c>
      <c r="S1842" s="21" t="s">
        <v>72</v>
      </c>
    </row>
    <row r="1843" spans="1:19" s="21" customFormat="1" x14ac:dyDescent="0.35">
      <c r="A1843" s="26">
        <v>1541850</v>
      </c>
      <c r="B1843" s="53">
        <v>411582</v>
      </c>
      <c r="C1843" s="26">
        <f>VLOOKUP(TotalFix[[#This Row],[Order]],'Total Fix by SS'!B:C,2,0)</f>
        <v>227</v>
      </c>
      <c r="D1843" s="21" t="s">
        <v>107</v>
      </c>
      <c r="E1843" s="21" t="s">
        <v>60</v>
      </c>
      <c r="F1843" s="21" t="s">
        <v>61</v>
      </c>
      <c r="G1843" s="21" t="s">
        <v>90</v>
      </c>
      <c r="H1843" s="21" t="s">
        <v>63</v>
      </c>
      <c r="I1843" s="21" t="s">
        <v>108</v>
      </c>
      <c r="J1843" s="22">
        <v>43678</v>
      </c>
      <c r="K1843" s="23">
        <v>0.57612268518519005</v>
      </c>
      <c r="L1843" s="22">
        <v>43678</v>
      </c>
      <c r="M1843" s="23">
        <v>0.66248842592593005</v>
      </c>
      <c r="N1843" s="25">
        <v>2.073</v>
      </c>
      <c r="O1843" s="21" t="s">
        <v>77</v>
      </c>
      <c r="P1843" s="46">
        <f>TotalFix[[#This Row],[Confirmed activ. 3 (ILE03)]]*60</f>
        <v>124.38</v>
      </c>
      <c r="Q1843" s="24">
        <v>1</v>
      </c>
      <c r="R1843" s="21" t="s">
        <v>66</v>
      </c>
      <c r="S1843" s="21" t="s">
        <v>67</v>
      </c>
    </row>
    <row r="1844" spans="1:19" s="21" customFormat="1" x14ac:dyDescent="0.35">
      <c r="A1844" s="26">
        <v>1541850</v>
      </c>
      <c r="B1844" s="53">
        <v>411582</v>
      </c>
      <c r="C1844" s="26">
        <f>VLOOKUP(TotalFix[[#This Row],[Order]],'Total Fix by SS'!B:C,2,0)</f>
        <v>227</v>
      </c>
      <c r="D1844" s="21" t="s">
        <v>109</v>
      </c>
      <c r="E1844" s="21" t="s">
        <v>82</v>
      </c>
      <c r="F1844" s="21" t="s">
        <v>83</v>
      </c>
      <c r="G1844" s="21" t="s">
        <v>90</v>
      </c>
      <c r="H1844" s="21" t="s">
        <v>84</v>
      </c>
      <c r="I1844" s="21" t="s">
        <v>110</v>
      </c>
      <c r="J1844" s="22"/>
      <c r="K1844" s="23">
        <v>0</v>
      </c>
      <c r="L1844" s="22"/>
      <c r="M1844" s="23">
        <v>0</v>
      </c>
      <c r="N1844" s="25">
        <v>0</v>
      </c>
      <c r="O1844" s="21" t="s">
        <v>93</v>
      </c>
      <c r="P1844" s="46"/>
      <c r="Q1844" s="24">
        <v>5</v>
      </c>
      <c r="R1844" s="21" t="s">
        <v>66</v>
      </c>
      <c r="S1844" s="21" t="s">
        <v>94</v>
      </c>
    </row>
    <row r="1845" spans="1:19" s="21" customFormat="1" x14ac:dyDescent="0.35">
      <c r="A1845" s="26">
        <v>1543138</v>
      </c>
      <c r="B1845" s="53">
        <v>411582</v>
      </c>
      <c r="C1845" s="26">
        <f>VLOOKUP(TotalFix[[#This Row],[Order]],'Total Fix by SS'!B:C,2,0)</f>
        <v>229</v>
      </c>
      <c r="D1845" s="21" t="s">
        <v>59</v>
      </c>
      <c r="E1845" s="21" t="s">
        <v>60</v>
      </c>
      <c r="F1845" s="21" t="s">
        <v>61</v>
      </c>
      <c r="G1845" s="21" t="s">
        <v>62</v>
      </c>
      <c r="H1845" s="21" t="s">
        <v>63</v>
      </c>
      <c r="I1845" s="21" t="s">
        <v>64</v>
      </c>
      <c r="J1845" s="22">
        <v>43684</v>
      </c>
      <c r="K1845" s="23">
        <v>0.35452546296296</v>
      </c>
      <c r="L1845" s="22">
        <v>43684</v>
      </c>
      <c r="M1845" s="23">
        <v>0.36197916666667002</v>
      </c>
      <c r="N1845" s="25">
        <v>5.367</v>
      </c>
      <c r="O1845" s="21" t="s">
        <v>66</v>
      </c>
      <c r="P1845" s="46">
        <f>TotalFix[[#This Row],[Confirmed activ. 3 (ILE03)]]</f>
        <v>5.367</v>
      </c>
      <c r="Q1845" s="24">
        <v>20</v>
      </c>
      <c r="R1845" s="21" t="s">
        <v>66</v>
      </c>
      <c r="S1845" s="21" t="s">
        <v>67</v>
      </c>
    </row>
    <row r="1846" spans="1:19" s="21" customFormat="1" x14ac:dyDescent="0.35">
      <c r="A1846" s="26">
        <v>1543138</v>
      </c>
      <c r="B1846" s="53">
        <v>411582</v>
      </c>
      <c r="C1846" s="26">
        <f>VLOOKUP(TotalFix[[#This Row],[Order]],'Total Fix by SS'!B:C,2,0)</f>
        <v>229</v>
      </c>
      <c r="D1846" s="21" t="s">
        <v>59</v>
      </c>
      <c r="E1846" s="21" t="s">
        <v>68</v>
      </c>
      <c r="F1846" s="21" t="s">
        <v>69</v>
      </c>
      <c r="G1846" s="21" t="s">
        <v>62</v>
      </c>
      <c r="H1846" s="21" t="s">
        <v>70</v>
      </c>
      <c r="I1846" s="21" t="s">
        <v>71</v>
      </c>
      <c r="J1846" s="22">
        <v>43684</v>
      </c>
      <c r="K1846" s="23">
        <v>0.40850694444444002</v>
      </c>
      <c r="L1846" s="22">
        <v>43684</v>
      </c>
      <c r="M1846" s="23">
        <v>0.40850694444444002</v>
      </c>
      <c r="N1846" s="24">
        <v>30</v>
      </c>
      <c r="O1846" s="21" t="s">
        <v>66</v>
      </c>
      <c r="P1846" s="46">
        <f>TotalFix[[#This Row],[Confirmed activ. 3 (ILE03)]]</f>
        <v>30</v>
      </c>
      <c r="Q1846" s="24">
        <v>30</v>
      </c>
      <c r="R1846" s="21" t="s">
        <v>66</v>
      </c>
      <c r="S1846" s="21" t="s">
        <v>72</v>
      </c>
    </row>
    <row r="1847" spans="1:19" s="21" customFormat="1" x14ac:dyDescent="0.35">
      <c r="A1847" s="26">
        <v>1543138</v>
      </c>
      <c r="B1847" s="53">
        <v>411582</v>
      </c>
      <c r="C1847" s="26">
        <f>VLOOKUP(TotalFix[[#This Row],[Order]],'Total Fix by SS'!B:C,2,0)</f>
        <v>229</v>
      </c>
      <c r="D1847" s="21" t="s">
        <v>59</v>
      </c>
      <c r="E1847" s="21" t="s">
        <v>73</v>
      </c>
      <c r="F1847" s="21" t="s">
        <v>61</v>
      </c>
      <c r="G1847" s="21" t="s">
        <v>62</v>
      </c>
      <c r="H1847" s="21" t="s">
        <v>63</v>
      </c>
      <c r="I1847" s="21" t="s">
        <v>74</v>
      </c>
      <c r="J1847" s="22">
        <v>43684</v>
      </c>
      <c r="K1847" s="23">
        <v>0.42881944444443998</v>
      </c>
      <c r="L1847" s="22">
        <v>43692</v>
      </c>
      <c r="M1847" s="23">
        <v>0.66040509259258995</v>
      </c>
      <c r="N1847" s="25">
        <v>11.013999999999999</v>
      </c>
      <c r="O1847" s="21" t="s">
        <v>77</v>
      </c>
      <c r="P1847" s="46">
        <f>TotalFix[[#This Row],[Confirmed activ. 3 (ILE03)]]*60</f>
        <v>660.83999999999992</v>
      </c>
      <c r="Q1847" s="24">
        <v>200</v>
      </c>
      <c r="R1847" s="21" t="s">
        <v>66</v>
      </c>
      <c r="S1847" s="21" t="s">
        <v>67</v>
      </c>
    </row>
    <row r="1848" spans="1:19" s="21" customFormat="1" x14ac:dyDescent="0.35">
      <c r="A1848" s="26">
        <v>1543138</v>
      </c>
      <c r="B1848" s="53">
        <v>411582</v>
      </c>
      <c r="C1848" s="26">
        <f>VLOOKUP(TotalFix[[#This Row],[Order]],'Total Fix by SS'!B:C,2,0)</f>
        <v>229</v>
      </c>
      <c r="D1848" s="21" t="s">
        <v>59</v>
      </c>
      <c r="E1848" s="21" t="s">
        <v>75</v>
      </c>
      <c r="F1848" s="21" t="s">
        <v>61</v>
      </c>
      <c r="G1848" s="21" t="s">
        <v>62</v>
      </c>
      <c r="H1848" s="21" t="s">
        <v>63</v>
      </c>
      <c r="I1848" s="21" t="s">
        <v>76</v>
      </c>
      <c r="J1848" s="22">
        <v>43695</v>
      </c>
      <c r="K1848" s="23">
        <v>0.31429398148148002</v>
      </c>
      <c r="L1848" s="22">
        <v>43697</v>
      </c>
      <c r="M1848" s="23">
        <v>0.59342592592593002</v>
      </c>
      <c r="N1848" s="25">
        <v>930.52300000000002</v>
      </c>
      <c r="O1848" s="21" t="s">
        <v>66</v>
      </c>
      <c r="P1848" s="46">
        <f>TotalFix[[#This Row],[Confirmed activ. 3 (ILE03)]]</f>
        <v>930.52300000000002</v>
      </c>
      <c r="Q1848" s="24">
        <v>500</v>
      </c>
      <c r="R1848" s="21" t="s">
        <v>66</v>
      </c>
      <c r="S1848" s="21" t="s">
        <v>67</v>
      </c>
    </row>
    <row r="1849" spans="1:19" s="21" customFormat="1" x14ac:dyDescent="0.35">
      <c r="A1849" s="26">
        <v>1543138</v>
      </c>
      <c r="B1849" s="53">
        <v>411582</v>
      </c>
      <c r="C1849" s="26">
        <f>VLOOKUP(TotalFix[[#This Row],[Order]],'Total Fix by SS'!B:C,2,0)</f>
        <v>229</v>
      </c>
      <c r="D1849" s="21" t="s">
        <v>59</v>
      </c>
      <c r="E1849" s="21" t="s">
        <v>78</v>
      </c>
      <c r="F1849" s="21" t="s">
        <v>69</v>
      </c>
      <c r="G1849" s="21" t="s">
        <v>62</v>
      </c>
      <c r="H1849" s="21" t="s">
        <v>70</v>
      </c>
      <c r="I1849" s="21" t="s">
        <v>79</v>
      </c>
      <c r="J1849" s="22">
        <v>43698</v>
      </c>
      <c r="K1849" s="23">
        <v>0.60057870370370003</v>
      </c>
      <c r="L1849" s="22">
        <v>43698</v>
      </c>
      <c r="M1849" s="23">
        <v>0.60057870370370003</v>
      </c>
      <c r="N1849" s="24">
        <v>20</v>
      </c>
      <c r="O1849" s="21" t="s">
        <v>66</v>
      </c>
      <c r="P1849" s="46">
        <f>TotalFix[[#This Row],[Confirmed activ. 3 (ILE03)]]</f>
        <v>20</v>
      </c>
      <c r="Q1849" s="24">
        <v>20</v>
      </c>
      <c r="R1849" s="21" t="s">
        <v>66</v>
      </c>
      <c r="S1849" s="21" t="s">
        <v>72</v>
      </c>
    </row>
    <row r="1850" spans="1:19" s="21" customFormat="1" x14ac:dyDescent="0.35">
      <c r="A1850" s="26">
        <v>1543138</v>
      </c>
      <c r="B1850" s="53">
        <v>411582</v>
      </c>
      <c r="C1850" s="26">
        <f>VLOOKUP(TotalFix[[#This Row],[Order]],'Total Fix by SS'!B:C,2,0)</f>
        <v>229</v>
      </c>
      <c r="D1850" s="21" t="s">
        <v>59</v>
      </c>
      <c r="E1850" s="21" t="s">
        <v>80</v>
      </c>
      <c r="F1850" s="21" t="s">
        <v>69</v>
      </c>
      <c r="G1850" s="21" t="s">
        <v>62</v>
      </c>
      <c r="H1850" s="21" t="s">
        <v>70</v>
      </c>
      <c r="I1850" s="21" t="s">
        <v>81</v>
      </c>
      <c r="J1850" s="22">
        <v>43698</v>
      </c>
      <c r="K1850" s="23">
        <v>0.60100694444444003</v>
      </c>
      <c r="L1850" s="22">
        <v>43698</v>
      </c>
      <c r="M1850" s="23">
        <v>0.60100694444444003</v>
      </c>
      <c r="N1850" s="24">
        <v>20</v>
      </c>
      <c r="O1850" s="21" t="s">
        <v>66</v>
      </c>
      <c r="P1850" s="46">
        <f>TotalFix[[#This Row],[Confirmed activ. 3 (ILE03)]]</f>
        <v>20</v>
      </c>
      <c r="Q1850" s="24">
        <v>20</v>
      </c>
      <c r="R1850" s="21" t="s">
        <v>66</v>
      </c>
      <c r="S1850" s="21" t="s">
        <v>72</v>
      </c>
    </row>
    <row r="1851" spans="1:19" s="21" customFormat="1" x14ac:dyDescent="0.35">
      <c r="A1851" s="26">
        <v>1543138</v>
      </c>
      <c r="B1851" s="53">
        <v>411582</v>
      </c>
      <c r="C1851" s="26">
        <f>VLOOKUP(TotalFix[[#This Row],[Order]],'Total Fix by SS'!B:C,2,0)</f>
        <v>229</v>
      </c>
      <c r="D1851" s="21" t="s">
        <v>59</v>
      </c>
      <c r="E1851" s="21" t="s">
        <v>82</v>
      </c>
      <c r="F1851" s="21" t="s">
        <v>83</v>
      </c>
      <c r="G1851" s="21" t="s">
        <v>62</v>
      </c>
      <c r="H1851" s="21" t="s">
        <v>84</v>
      </c>
      <c r="I1851" s="21" t="s">
        <v>84</v>
      </c>
      <c r="J1851" s="22">
        <v>43698</v>
      </c>
      <c r="K1851" s="23">
        <v>0.68364583333332996</v>
      </c>
      <c r="L1851" s="22">
        <v>43699</v>
      </c>
      <c r="M1851" s="23">
        <v>0.62142361111111</v>
      </c>
      <c r="N1851" s="25">
        <v>5.8730000000000002</v>
      </c>
      <c r="O1851" s="21" t="s">
        <v>77</v>
      </c>
      <c r="P1851" s="46">
        <f>TotalFix[[#This Row],[Confirmed activ. 3 (ILE03)]]*60</f>
        <v>352.38</v>
      </c>
      <c r="Q1851" s="24">
        <v>450</v>
      </c>
      <c r="R1851" s="21" t="s">
        <v>66</v>
      </c>
      <c r="S1851" s="21" t="s">
        <v>67</v>
      </c>
    </row>
    <row r="1852" spans="1:19" s="21" customFormat="1" x14ac:dyDescent="0.35">
      <c r="A1852" s="26">
        <v>1543138</v>
      </c>
      <c r="B1852" s="53">
        <v>411582</v>
      </c>
      <c r="C1852" s="26">
        <f>VLOOKUP(TotalFix[[#This Row],[Order]],'Total Fix by SS'!B:C,2,0)</f>
        <v>229</v>
      </c>
      <c r="D1852" s="21" t="s">
        <v>59</v>
      </c>
      <c r="E1852" s="21" t="s">
        <v>85</v>
      </c>
      <c r="F1852" s="21" t="s">
        <v>86</v>
      </c>
      <c r="G1852" s="21" t="s">
        <v>62</v>
      </c>
      <c r="H1852" s="21" t="s">
        <v>87</v>
      </c>
      <c r="I1852" s="21" t="s">
        <v>87</v>
      </c>
      <c r="J1852" s="22">
        <v>43702</v>
      </c>
      <c r="K1852" s="23">
        <v>0.33784722222222002</v>
      </c>
      <c r="L1852" s="22">
        <v>43702</v>
      </c>
      <c r="M1852" s="23">
        <v>0.33784722222222002</v>
      </c>
      <c r="N1852" s="24">
        <v>20</v>
      </c>
      <c r="O1852" s="21" t="s">
        <v>66</v>
      </c>
      <c r="P1852" s="46">
        <f>TotalFix[[#This Row],[Confirmed activ. 3 (ILE03)]]</f>
        <v>20</v>
      </c>
      <c r="Q1852" s="24">
        <v>20</v>
      </c>
      <c r="R1852" s="21" t="s">
        <v>66</v>
      </c>
      <c r="S1852" s="21" t="s">
        <v>72</v>
      </c>
    </row>
    <row r="1853" spans="1:19" s="21" customFormat="1" x14ac:dyDescent="0.35">
      <c r="A1853" s="26">
        <v>1543138</v>
      </c>
      <c r="B1853" s="53">
        <v>411582</v>
      </c>
      <c r="C1853" s="26">
        <f>VLOOKUP(TotalFix[[#This Row],[Order]],'Total Fix by SS'!B:C,2,0)</f>
        <v>229</v>
      </c>
      <c r="D1853" s="21" t="s">
        <v>59</v>
      </c>
      <c r="E1853" s="21" t="s">
        <v>88</v>
      </c>
      <c r="F1853" s="21" t="s">
        <v>89</v>
      </c>
      <c r="G1853" s="21" t="s">
        <v>90</v>
      </c>
      <c r="H1853" s="21" t="s">
        <v>91</v>
      </c>
      <c r="I1853" s="21" t="s">
        <v>92</v>
      </c>
      <c r="J1853" s="22"/>
      <c r="K1853" s="23">
        <v>0</v>
      </c>
      <c r="L1853" s="22"/>
      <c r="M1853" s="23">
        <v>0</v>
      </c>
      <c r="N1853" s="25">
        <v>0</v>
      </c>
      <c r="O1853" s="21" t="s">
        <v>93</v>
      </c>
      <c r="P1853" s="46"/>
      <c r="Q1853" s="24">
        <v>0</v>
      </c>
      <c r="R1853" s="21" t="s">
        <v>66</v>
      </c>
      <c r="S1853" s="21" t="s">
        <v>94</v>
      </c>
    </row>
    <row r="1854" spans="1:19" s="21" customFormat="1" x14ac:dyDescent="0.35">
      <c r="A1854" s="26">
        <v>1543138</v>
      </c>
      <c r="B1854" s="53">
        <v>411582</v>
      </c>
      <c r="C1854" s="26">
        <f>VLOOKUP(TotalFix[[#This Row],[Order]],'Total Fix by SS'!B:C,2,0)</f>
        <v>229</v>
      </c>
      <c r="D1854" s="21" t="s">
        <v>59</v>
      </c>
      <c r="E1854" s="21" t="s">
        <v>95</v>
      </c>
      <c r="F1854" s="21" t="s">
        <v>61</v>
      </c>
      <c r="G1854" s="21" t="s">
        <v>62</v>
      </c>
      <c r="H1854" s="21" t="s">
        <v>63</v>
      </c>
      <c r="I1854" s="21" t="s">
        <v>96</v>
      </c>
      <c r="J1854" s="22">
        <v>43702</v>
      </c>
      <c r="K1854" s="23">
        <v>0.42600694444443998</v>
      </c>
      <c r="L1854" s="22">
        <v>43702</v>
      </c>
      <c r="M1854" s="23">
        <v>0.44942129629630001</v>
      </c>
      <c r="N1854" s="25">
        <v>33.716999999999999</v>
      </c>
      <c r="O1854" s="21" t="s">
        <v>66</v>
      </c>
      <c r="P1854" s="46">
        <f>TotalFix[[#This Row],[Confirmed activ. 3 (ILE03)]]</f>
        <v>33.716999999999999</v>
      </c>
      <c r="Q1854" s="24">
        <v>40</v>
      </c>
      <c r="R1854" s="21" t="s">
        <v>66</v>
      </c>
      <c r="S1854" s="21" t="s">
        <v>67</v>
      </c>
    </row>
    <row r="1855" spans="1:19" s="21" customFormat="1" x14ac:dyDescent="0.35">
      <c r="A1855" s="26">
        <v>1543138</v>
      </c>
      <c r="B1855" s="53">
        <v>411582</v>
      </c>
      <c r="C1855" s="26">
        <f>VLOOKUP(TotalFix[[#This Row],[Order]],'Total Fix by SS'!B:C,2,0)</f>
        <v>229</v>
      </c>
      <c r="D1855" s="21" t="s">
        <v>59</v>
      </c>
      <c r="E1855" s="21" t="s">
        <v>97</v>
      </c>
      <c r="F1855" s="21" t="s">
        <v>69</v>
      </c>
      <c r="G1855" s="21" t="s">
        <v>62</v>
      </c>
      <c r="H1855" s="21" t="s">
        <v>70</v>
      </c>
      <c r="I1855" s="21" t="s">
        <v>98</v>
      </c>
      <c r="J1855" s="22">
        <v>43705</v>
      </c>
      <c r="K1855" s="23">
        <v>0.47534722222221998</v>
      </c>
      <c r="L1855" s="22">
        <v>43705</v>
      </c>
      <c r="M1855" s="23">
        <v>0.47534722222221998</v>
      </c>
      <c r="N1855" s="24">
        <v>20</v>
      </c>
      <c r="O1855" s="21" t="s">
        <v>66</v>
      </c>
      <c r="P1855" s="46">
        <f>TotalFix[[#This Row],[Confirmed activ. 3 (ILE03)]]</f>
        <v>20</v>
      </c>
      <c r="Q1855" s="24">
        <v>20</v>
      </c>
      <c r="R1855" s="21" t="s">
        <v>66</v>
      </c>
      <c r="S1855" s="21" t="s">
        <v>72</v>
      </c>
    </row>
    <row r="1856" spans="1:19" s="21" customFormat="1" x14ac:dyDescent="0.35">
      <c r="A1856" s="26">
        <v>1543138</v>
      </c>
      <c r="B1856" s="53">
        <v>411582</v>
      </c>
      <c r="C1856" s="26">
        <f>VLOOKUP(TotalFix[[#This Row],[Order]],'Total Fix by SS'!B:C,2,0)</f>
        <v>229</v>
      </c>
      <c r="D1856" s="21" t="s">
        <v>59</v>
      </c>
      <c r="E1856" s="21" t="s">
        <v>99</v>
      </c>
      <c r="F1856" s="21" t="s">
        <v>69</v>
      </c>
      <c r="G1856" s="21" t="s">
        <v>62</v>
      </c>
      <c r="H1856" s="21" t="s">
        <v>70</v>
      </c>
      <c r="I1856" s="21" t="s">
        <v>100</v>
      </c>
      <c r="J1856" s="22">
        <v>43705</v>
      </c>
      <c r="K1856" s="23">
        <v>0.47549768518518998</v>
      </c>
      <c r="L1856" s="22">
        <v>43705</v>
      </c>
      <c r="M1856" s="23">
        <v>0.47549768518518998</v>
      </c>
      <c r="N1856" s="24">
        <v>50</v>
      </c>
      <c r="O1856" s="21" t="s">
        <v>66</v>
      </c>
      <c r="P1856" s="46">
        <f>TotalFix[[#This Row],[Confirmed activ. 3 (ILE03)]]</f>
        <v>50</v>
      </c>
      <c r="Q1856" s="24">
        <v>50</v>
      </c>
      <c r="R1856" s="21" t="s">
        <v>66</v>
      </c>
      <c r="S1856" s="21" t="s">
        <v>72</v>
      </c>
    </row>
    <row r="1857" spans="1:19" s="21" customFormat="1" x14ac:dyDescent="0.35">
      <c r="A1857" s="26">
        <v>1543138</v>
      </c>
      <c r="B1857" s="53">
        <v>411582</v>
      </c>
      <c r="C1857" s="26">
        <f>VLOOKUP(TotalFix[[#This Row],[Order]],'Total Fix by SS'!B:C,2,0)</f>
        <v>229</v>
      </c>
      <c r="D1857" s="21" t="s">
        <v>59</v>
      </c>
      <c r="E1857" s="21" t="s">
        <v>101</v>
      </c>
      <c r="F1857" s="21" t="s">
        <v>102</v>
      </c>
      <c r="G1857" s="21" t="s">
        <v>62</v>
      </c>
      <c r="H1857" s="21" t="s">
        <v>100</v>
      </c>
      <c r="I1857" s="21" t="s">
        <v>103</v>
      </c>
      <c r="J1857" s="22">
        <v>43709</v>
      </c>
      <c r="K1857" s="23">
        <v>0.35922453703703999</v>
      </c>
      <c r="L1857" s="22">
        <v>43709</v>
      </c>
      <c r="M1857" s="23">
        <v>0.35922453703703999</v>
      </c>
      <c r="N1857" s="24">
        <v>10</v>
      </c>
      <c r="O1857" s="21" t="s">
        <v>66</v>
      </c>
      <c r="P1857" s="46">
        <f>TotalFix[[#This Row],[Confirmed activ. 3 (ILE03)]]</f>
        <v>10</v>
      </c>
      <c r="Q1857" s="24">
        <v>10</v>
      </c>
      <c r="R1857" s="21" t="s">
        <v>66</v>
      </c>
      <c r="S1857" s="21" t="s">
        <v>72</v>
      </c>
    </row>
    <row r="1858" spans="1:19" s="21" customFormat="1" x14ac:dyDescent="0.35">
      <c r="A1858" s="26">
        <v>1543138</v>
      </c>
      <c r="B1858" s="53">
        <v>411582</v>
      </c>
      <c r="C1858" s="26">
        <f>VLOOKUP(TotalFix[[#This Row],[Order]],'Total Fix by SS'!B:C,2,0)</f>
        <v>229</v>
      </c>
      <c r="D1858" s="21" t="s">
        <v>59</v>
      </c>
      <c r="E1858" s="21" t="s">
        <v>104</v>
      </c>
      <c r="F1858" s="21" t="s">
        <v>102</v>
      </c>
      <c r="G1858" s="21" t="s">
        <v>105</v>
      </c>
      <c r="H1858" s="21" t="s">
        <v>100</v>
      </c>
      <c r="I1858" s="21" t="s">
        <v>106</v>
      </c>
      <c r="J1858" s="22">
        <v>43709</v>
      </c>
      <c r="K1858" s="23">
        <v>0.36054398148147998</v>
      </c>
      <c r="L1858" s="22">
        <v>43709</v>
      </c>
      <c r="M1858" s="23">
        <v>0.36054398148147998</v>
      </c>
      <c r="N1858" s="24">
        <v>10</v>
      </c>
      <c r="O1858" s="21" t="s">
        <v>66</v>
      </c>
      <c r="P1858" s="46">
        <f>TotalFix[[#This Row],[Confirmed activ. 3 (ILE03)]]</f>
        <v>10</v>
      </c>
      <c r="Q1858" s="24">
        <v>10</v>
      </c>
      <c r="R1858" s="21" t="s">
        <v>66</v>
      </c>
      <c r="S1858" s="21" t="s">
        <v>72</v>
      </c>
    </row>
    <row r="1859" spans="1:19" s="21" customFormat="1" x14ac:dyDescent="0.35">
      <c r="A1859" s="26">
        <v>1543138</v>
      </c>
      <c r="B1859" s="53">
        <v>411582</v>
      </c>
      <c r="C1859" s="26">
        <f>VLOOKUP(TotalFix[[#This Row],[Order]],'Total Fix by SS'!B:C,2,0)</f>
        <v>229</v>
      </c>
      <c r="D1859" s="21" t="s">
        <v>107</v>
      </c>
      <c r="E1859" s="21" t="s">
        <v>60</v>
      </c>
      <c r="F1859" s="21" t="s">
        <v>61</v>
      </c>
      <c r="G1859" s="21" t="s">
        <v>90</v>
      </c>
      <c r="H1859" s="21" t="s">
        <v>63</v>
      </c>
      <c r="I1859" s="21" t="s">
        <v>108</v>
      </c>
      <c r="J1859" s="22">
        <v>43696</v>
      </c>
      <c r="K1859" s="23">
        <v>0.31233796296296001</v>
      </c>
      <c r="L1859" s="22">
        <v>43698</v>
      </c>
      <c r="M1859" s="23">
        <v>0.57256944444444002</v>
      </c>
      <c r="N1859" s="25">
        <v>3.9630000000000001</v>
      </c>
      <c r="O1859" s="21" t="s">
        <v>77</v>
      </c>
      <c r="P1859" s="46">
        <f>TotalFix[[#This Row],[Confirmed activ. 3 (ILE03)]]*60</f>
        <v>237.78</v>
      </c>
      <c r="Q1859" s="24">
        <v>1</v>
      </c>
      <c r="R1859" s="21" t="s">
        <v>66</v>
      </c>
      <c r="S1859" s="21" t="s">
        <v>67</v>
      </c>
    </row>
    <row r="1860" spans="1:19" s="21" customFormat="1" x14ac:dyDescent="0.35">
      <c r="A1860" s="26">
        <v>1543138</v>
      </c>
      <c r="B1860" s="53">
        <v>411582</v>
      </c>
      <c r="C1860" s="26">
        <f>VLOOKUP(TotalFix[[#This Row],[Order]],'Total Fix by SS'!B:C,2,0)</f>
        <v>229</v>
      </c>
      <c r="D1860" s="21" t="s">
        <v>109</v>
      </c>
      <c r="E1860" s="21" t="s">
        <v>82</v>
      </c>
      <c r="F1860" s="21" t="s">
        <v>83</v>
      </c>
      <c r="G1860" s="21" t="s">
        <v>90</v>
      </c>
      <c r="H1860" s="21" t="s">
        <v>84</v>
      </c>
      <c r="I1860" s="21" t="s">
        <v>110</v>
      </c>
      <c r="J1860" s="22"/>
      <c r="K1860" s="23">
        <v>0</v>
      </c>
      <c r="L1860" s="22"/>
      <c r="M1860" s="23">
        <v>0</v>
      </c>
      <c r="N1860" s="25">
        <v>0</v>
      </c>
      <c r="O1860" s="21" t="s">
        <v>93</v>
      </c>
      <c r="P1860" s="46"/>
      <c r="Q1860" s="24">
        <v>5</v>
      </c>
      <c r="R1860" s="21" t="s">
        <v>66</v>
      </c>
      <c r="S1860" s="21" t="s">
        <v>94</v>
      </c>
    </row>
    <row r="1861" spans="1:19" s="21" customFormat="1" x14ac:dyDescent="0.35">
      <c r="A1861" s="26">
        <v>1543139</v>
      </c>
      <c r="B1861" s="53">
        <v>411582</v>
      </c>
      <c r="C1861" s="26">
        <f>VLOOKUP(TotalFix[[#This Row],[Order]],'Total Fix by SS'!B:C,2,0)</f>
        <v>230</v>
      </c>
      <c r="D1861" s="21" t="s">
        <v>59</v>
      </c>
      <c r="E1861" s="21" t="s">
        <v>60</v>
      </c>
      <c r="F1861" s="21" t="s">
        <v>61</v>
      </c>
      <c r="G1861" s="21" t="s">
        <v>62</v>
      </c>
      <c r="H1861" s="21" t="s">
        <v>63</v>
      </c>
      <c r="I1861" s="21" t="s">
        <v>64</v>
      </c>
      <c r="J1861" s="22">
        <v>43695</v>
      </c>
      <c r="K1861" s="23">
        <v>0.47658564814815002</v>
      </c>
      <c r="L1861" s="22">
        <v>43695</v>
      </c>
      <c r="M1861" s="23">
        <v>0.49090277777778002</v>
      </c>
      <c r="N1861" s="25">
        <v>20.617000000000001</v>
      </c>
      <c r="O1861" s="21" t="s">
        <v>66</v>
      </c>
      <c r="P1861" s="46">
        <f>TotalFix[[#This Row],[Confirmed activ. 3 (ILE03)]]</f>
        <v>20.617000000000001</v>
      </c>
      <c r="Q1861" s="24">
        <v>20</v>
      </c>
      <c r="R1861" s="21" t="s">
        <v>66</v>
      </c>
      <c r="S1861" s="21" t="s">
        <v>67</v>
      </c>
    </row>
    <row r="1862" spans="1:19" s="21" customFormat="1" x14ac:dyDescent="0.35">
      <c r="A1862" s="26">
        <v>1543139</v>
      </c>
      <c r="B1862" s="53">
        <v>411582</v>
      </c>
      <c r="C1862" s="26">
        <f>VLOOKUP(TotalFix[[#This Row],[Order]],'Total Fix by SS'!B:C,2,0)</f>
        <v>230</v>
      </c>
      <c r="D1862" s="21" t="s">
        <v>59</v>
      </c>
      <c r="E1862" s="21" t="s">
        <v>68</v>
      </c>
      <c r="F1862" s="21" t="s">
        <v>69</v>
      </c>
      <c r="G1862" s="21" t="s">
        <v>62</v>
      </c>
      <c r="H1862" s="21" t="s">
        <v>70</v>
      </c>
      <c r="I1862" s="21" t="s">
        <v>71</v>
      </c>
      <c r="J1862" s="22">
        <v>43695</v>
      </c>
      <c r="K1862" s="23">
        <v>0.55998842592593001</v>
      </c>
      <c r="L1862" s="22">
        <v>43695</v>
      </c>
      <c r="M1862" s="23">
        <v>0.55998842592593001</v>
      </c>
      <c r="N1862" s="24">
        <v>30</v>
      </c>
      <c r="O1862" s="21" t="s">
        <v>66</v>
      </c>
      <c r="P1862" s="46">
        <f>TotalFix[[#This Row],[Confirmed activ. 3 (ILE03)]]</f>
        <v>30</v>
      </c>
      <c r="Q1862" s="24">
        <v>30</v>
      </c>
      <c r="R1862" s="21" t="s">
        <v>66</v>
      </c>
      <c r="S1862" s="21" t="s">
        <v>72</v>
      </c>
    </row>
    <row r="1863" spans="1:19" s="21" customFormat="1" x14ac:dyDescent="0.35">
      <c r="A1863" s="26">
        <v>1543139</v>
      </c>
      <c r="B1863" s="53">
        <v>411582</v>
      </c>
      <c r="C1863" s="26">
        <f>VLOOKUP(TotalFix[[#This Row],[Order]],'Total Fix by SS'!B:C,2,0)</f>
        <v>230</v>
      </c>
      <c r="D1863" s="21" t="s">
        <v>59</v>
      </c>
      <c r="E1863" s="21" t="s">
        <v>73</v>
      </c>
      <c r="F1863" s="21" t="s">
        <v>61</v>
      </c>
      <c r="G1863" s="21" t="s">
        <v>62</v>
      </c>
      <c r="H1863" s="21" t="s">
        <v>63</v>
      </c>
      <c r="I1863" s="21" t="s">
        <v>74</v>
      </c>
      <c r="J1863" s="22">
        <v>43695</v>
      </c>
      <c r="K1863" s="23">
        <v>0.61927083333333</v>
      </c>
      <c r="L1863" s="22">
        <v>43702</v>
      </c>
      <c r="M1863" s="23">
        <v>0.33493055555556001</v>
      </c>
      <c r="N1863" s="25">
        <v>5.2709999999999999</v>
      </c>
      <c r="O1863" s="21" t="s">
        <v>77</v>
      </c>
      <c r="P1863" s="46">
        <f>TotalFix[[#This Row],[Confirmed activ. 3 (ILE03)]]*60</f>
        <v>316.26</v>
      </c>
      <c r="Q1863" s="24">
        <v>200</v>
      </c>
      <c r="R1863" s="21" t="s">
        <v>66</v>
      </c>
      <c r="S1863" s="21" t="s">
        <v>67</v>
      </c>
    </row>
    <row r="1864" spans="1:19" s="21" customFormat="1" x14ac:dyDescent="0.35">
      <c r="A1864" s="26">
        <v>1543139</v>
      </c>
      <c r="B1864" s="53">
        <v>411582</v>
      </c>
      <c r="C1864" s="26">
        <f>VLOOKUP(TotalFix[[#This Row],[Order]],'Total Fix by SS'!B:C,2,0)</f>
        <v>230</v>
      </c>
      <c r="D1864" s="21" t="s">
        <v>59</v>
      </c>
      <c r="E1864" s="21" t="s">
        <v>75</v>
      </c>
      <c r="F1864" s="21" t="s">
        <v>61</v>
      </c>
      <c r="G1864" s="21" t="s">
        <v>62</v>
      </c>
      <c r="H1864" s="21" t="s">
        <v>63</v>
      </c>
      <c r="I1864" s="21" t="s">
        <v>76</v>
      </c>
      <c r="J1864" s="22">
        <v>43702</v>
      </c>
      <c r="K1864" s="23">
        <v>0.33519675925926001</v>
      </c>
      <c r="L1864" s="22">
        <v>43704</v>
      </c>
      <c r="M1864" s="23">
        <v>0.50384259259259001</v>
      </c>
      <c r="N1864" s="25">
        <v>15.882</v>
      </c>
      <c r="O1864" s="21" t="s">
        <v>77</v>
      </c>
      <c r="P1864" s="46">
        <f>TotalFix[[#This Row],[Confirmed activ. 3 (ILE03)]]*60</f>
        <v>952.92</v>
      </c>
      <c r="Q1864" s="24">
        <v>500</v>
      </c>
      <c r="R1864" s="21" t="s">
        <v>66</v>
      </c>
      <c r="S1864" s="21" t="s">
        <v>67</v>
      </c>
    </row>
    <row r="1865" spans="1:19" s="21" customFormat="1" x14ac:dyDescent="0.35">
      <c r="A1865" s="26">
        <v>1543139</v>
      </c>
      <c r="B1865" s="53">
        <v>411582</v>
      </c>
      <c r="C1865" s="26">
        <f>VLOOKUP(TotalFix[[#This Row],[Order]],'Total Fix by SS'!B:C,2,0)</f>
        <v>230</v>
      </c>
      <c r="D1865" s="21" t="s">
        <v>59</v>
      </c>
      <c r="E1865" s="21" t="s">
        <v>78</v>
      </c>
      <c r="F1865" s="21" t="s">
        <v>69</v>
      </c>
      <c r="G1865" s="21" t="s">
        <v>62</v>
      </c>
      <c r="H1865" s="21" t="s">
        <v>70</v>
      </c>
      <c r="I1865" s="21" t="s">
        <v>79</v>
      </c>
      <c r="J1865" s="22">
        <v>43704</v>
      </c>
      <c r="K1865" s="23">
        <v>0.51135416666667</v>
      </c>
      <c r="L1865" s="22">
        <v>43704</v>
      </c>
      <c r="M1865" s="23">
        <v>0.51135416666667</v>
      </c>
      <c r="N1865" s="24">
        <v>20</v>
      </c>
      <c r="O1865" s="21" t="s">
        <v>66</v>
      </c>
      <c r="P1865" s="46">
        <f>TotalFix[[#This Row],[Confirmed activ. 3 (ILE03)]]</f>
        <v>20</v>
      </c>
      <c r="Q1865" s="24">
        <v>20</v>
      </c>
      <c r="R1865" s="21" t="s">
        <v>66</v>
      </c>
      <c r="S1865" s="21" t="s">
        <v>72</v>
      </c>
    </row>
    <row r="1866" spans="1:19" s="21" customFormat="1" x14ac:dyDescent="0.35">
      <c r="A1866" s="26">
        <v>1543139</v>
      </c>
      <c r="B1866" s="53">
        <v>411582</v>
      </c>
      <c r="C1866" s="26">
        <f>VLOOKUP(TotalFix[[#This Row],[Order]],'Total Fix by SS'!B:C,2,0)</f>
        <v>230</v>
      </c>
      <c r="D1866" s="21" t="s">
        <v>59</v>
      </c>
      <c r="E1866" s="21" t="s">
        <v>80</v>
      </c>
      <c r="F1866" s="21" t="s">
        <v>69</v>
      </c>
      <c r="G1866" s="21" t="s">
        <v>62</v>
      </c>
      <c r="H1866" s="21" t="s">
        <v>70</v>
      </c>
      <c r="I1866" s="21" t="s">
        <v>81</v>
      </c>
      <c r="J1866" s="22">
        <v>43704</v>
      </c>
      <c r="K1866" s="23">
        <v>0.51153935185184995</v>
      </c>
      <c r="L1866" s="22">
        <v>43704</v>
      </c>
      <c r="M1866" s="23">
        <v>0.51153935185184995</v>
      </c>
      <c r="N1866" s="24">
        <v>20</v>
      </c>
      <c r="O1866" s="21" t="s">
        <v>66</v>
      </c>
      <c r="P1866" s="46">
        <f>TotalFix[[#This Row],[Confirmed activ. 3 (ILE03)]]</f>
        <v>20</v>
      </c>
      <c r="Q1866" s="24">
        <v>20</v>
      </c>
      <c r="R1866" s="21" t="s">
        <v>66</v>
      </c>
      <c r="S1866" s="21" t="s">
        <v>72</v>
      </c>
    </row>
    <row r="1867" spans="1:19" s="21" customFormat="1" x14ac:dyDescent="0.35">
      <c r="A1867" s="26">
        <v>1543139</v>
      </c>
      <c r="B1867" s="53">
        <v>411582</v>
      </c>
      <c r="C1867" s="26">
        <f>VLOOKUP(TotalFix[[#This Row],[Order]],'Total Fix by SS'!B:C,2,0)</f>
        <v>230</v>
      </c>
      <c r="D1867" s="21" t="s">
        <v>59</v>
      </c>
      <c r="E1867" s="21" t="s">
        <v>82</v>
      </c>
      <c r="F1867" s="21" t="s">
        <v>83</v>
      </c>
      <c r="G1867" s="21" t="s">
        <v>62</v>
      </c>
      <c r="H1867" s="21" t="s">
        <v>84</v>
      </c>
      <c r="I1867" s="21" t="s">
        <v>84</v>
      </c>
      <c r="J1867" s="22">
        <v>43704</v>
      </c>
      <c r="K1867" s="23">
        <v>0.60924768518519001</v>
      </c>
      <c r="L1867" s="22">
        <v>43705</v>
      </c>
      <c r="M1867" s="23">
        <v>0.14381944444444</v>
      </c>
      <c r="N1867" s="25">
        <v>7.0990000000000002</v>
      </c>
      <c r="O1867" s="21" t="s">
        <v>77</v>
      </c>
      <c r="P1867" s="46">
        <f>TotalFix[[#This Row],[Confirmed activ. 3 (ILE03)]]*60</f>
        <v>425.94</v>
      </c>
      <c r="Q1867" s="24">
        <v>450</v>
      </c>
      <c r="R1867" s="21" t="s">
        <v>66</v>
      </c>
      <c r="S1867" s="21" t="s">
        <v>67</v>
      </c>
    </row>
    <row r="1868" spans="1:19" s="21" customFormat="1" x14ac:dyDescent="0.35">
      <c r="A1868" s="26">
        <v>1543139</v>
      </c>
      <c r="B1868" s="53">
        <v>411582</v>
      </c>
      <c r="C1868" s="26">
        <f>VLOOKUP(TotalFix[[#This Row],[Order]],'Total Fix by SS'!B:C,2,0)</f>
        <v>230</v>
      </c>
      <c r="D1868" s="21" t="s">
        <v>59</v>
      </c>
      <c r="E1868" s="21" t="s">
        <v>85</v>
      </c>
      <c r="F1868" s="21" t="s">
        <v>86</v>
      </c>
      <c r="G1868" s="21" t="s">
        <v>62</v>
      </c>
      <c r="H1868" s="21" t="s">
        <v>87</v>
      </c>
      <c r="I1868" s="21" t="s">
        <v>87</v>
      </c>
      <c r="J1868" s="22">
        <v>43705</v>
      </c>
      <c r="K1868" s="23">
        <v>0.43097222222221998</v>
      </c>
      <c r="L1868" s="22">
        <v>43705</v>
      </c>
      <c r="M1868" s="23">
        <v>0.43097222222221998</v>
      </c>
      <c r="N1868" s="24">
        <v>20</v>
      </c>
      <c r="O1868" s="21" t="s">
        <v>66</v>
      </c>
      <c r="P1868" s="46">
        <f>TotalFix[[#This Row],[Confirmed activ. 3 (ILE03)]]</f>
        <v>20</v>
      </c>
      <c r="Q1868" s="24">
        <v>20</v>
      </c>
      <c r="R1868" s="21" t="s">
        <v>66</v>
      </c>
      <c r="S1868" s="21" t="s">
        <v>72</v>
      </c>
    </row>
    <row r="1869" spans="1:19" s="21" customFormat="1" x14ac:dyDescent="0.35">
      <c r="A1869" s="26">
        <v>1543139</v>
      </c>
      <c r="B1869" s="53">
        <v>411582</v>
      </c>
      <c r="C1869" s="26">
        <f>VLOOKUP(TotalFix[[#This Row],[Order]],'Total Fix by SS'!B:C,2,0)</f>
        <v>230</v>
      </c>
      <c r="D1869" s="21" t="s">
        <v>59</v>
      </c>
      <c r="E1869" s="21" t="s">
        <v>88</v>
      </c>
      <c r="F1869" s="21" t="s">
        <v>89</v>
      </c>
      <c r="G1869" s="21" t="s">
        <v>90</v>
      </c>
      <c r="H1869" s="21" t="s">
        <v>91</v>
      </c>
      <c r="I1869" s="21" t="s">
        <v>92</v>
      </c>
      <c r="J1869" s="22"/>
      <c r="K1869" s="23">
        <v>0</v>
      </c>
      <c r="L1869" s="22"/>
      <c r="M1869" s="23">
        <v>0</v>
      </c>
      <c r="N1869" s="25">
        <v>0</v>
      </c>
      <c r="O1869" s="21" t="s">
        <v>93</v>
      </c>
      <c r="P1869" s="46"/>
      <c r="Q1869" s="24">
        <v>0</v>
      </c>
      <c r="R1869" s="21" t="s">
        <v>66</v>
      </c>
      <c r="S1869" s="21" t="s">
        <v>94</v>
      </c>
    </row>
    <row r="1870" spans="1:19" s="21" customFormat="1" x14ac:dyDescent="0.35">
      <c r="A1870" s="26">
        <v>1543139</v>
      </c>
      <c r="B1870" s="53">
        <v>411582</v>
      </c>
      <c r="C1870" s="26">
        <f>VLOOKUP(TotalFix[[#This Row],[Order]],'Total Fix by SS'!B:C,2,0)</f>
        <v>230</v>
      </c>
      <c r="D1870" s="21" t="s">
        <v>59</v>
      </c>
      <c r="E1870" s="21" t="s">
        <v>95</v>
      </c>
      <c r="F1870" s="21" t="s">
        <v>61</v>
      </c>
      <c r="G1870" s="21" t="s">
        <v>62</v>
      </c>
      <c r="H1870" s="21" t="s">
        <v>63</v>
      </c>
      <c r="I1870" s="21" t="s">
        <v>96</v>
      </c>
      <c r="J1870" s="22">
        <v>43709</v>
      </c>
      <c r="K1870" s="23">
        <v>0.43469907407406999</v>
      </c>
      <c r="L1870" s="22">
        <v>43709</v>
      </c>
      <c r="M1870" s="23">
        <v>0.48203703703703998</v>
      </c>
      <c r="N1870" s="25">
        <v>54.1</v>
      </c>
      <c r="O1870" s="21" t="s">
        <v>66</v>
      </c>
      <c r="P1870" s="46">
        <f>TotalFix[[#This Row],[Confirmed activ. 3 (ILE03)]]</f>
        <v>54.1</v>
      </c>
      <c r="Q1870" s="24">
        <v>40</v>
      </c>
      <c r="R1870" s="21" t="s">
        <v>66</v>
      </c>
      <c r="S1870" s="21" t="s">
        <v>67</v>
      </c>
    </row>
    <row r="1871" spans="1:19" s="21" customFormat="1" x14ac:dyDescent="0.35">
      <c r="A1871" s="26">
        <v>1543139</v>
      </c>
      <c r="B1871" s="53">
        <v>411582</v>
      </c>
      <c r="C1871" s="26">
        <f>VLOOKUP(TotalFix[[#This Row],[Order]],'Total Fix by SS'!B:C,2,0)</f>
        <v>230</v>
      </c>
      <c r="D1871" s="21" t="s">
        <v>59</v>
      </c>
      <c r="E1871" s="21" t="s">
        <v>97</v>
      </c>
      <c r="F1871" s="21" t="s">
        <v>69</v>
      </c>
      <c r="G1871" s="21" t="s">
        <v>62</v>
      </c>
      <c r="H1871" s="21" t="s">
        <v>70</v>
      </c>
      <c r="I1871" s="21" t="s">
        <v>98</v>
      </c>
      <c r="J1871" s="22">
        <v>43710</v>
      </c>
      <c r="K1871" s="23">
        <v>0.66436342592593001</v>
      </c>
      <c r="L1871" s="22">
        <v>43710</v>
      </c>
      <c r="M1871" s="23">
        <v>0.66436342592593001</v>
      </c>
      <c r="N1871" s="24">
        <v>20</v>
      </c>
      <c r="O1871" s="21" t="s">
        <v>66</v>
      </c>
      <c r="P1871" s="46">
        <f>TotalFix[[#This Row],[Confirmed activ. 3 (ILE03)]]</f>
        <v>20</v>
      </c>
      <c r="Q1871" s="24">
        <v>20</v>
      </c>
      <c r="R1871" s="21" t="s">
        <v>66</v>
      </c>
      <c r="S1871" s="21" t="s">
        <v>72</v>
      </c>
    </row>
    <row r="1872" spans="1:19" s="21" customFormat="1" x14ac:dyDescent="0.35">
      <c r="A1872" s="26">
        <v>1543139</v>
      </c>
      <c r="B1872" s="53">
        <v>411582</v>
      </c>
      <c r="C1872" s="26">
        <f>VLOOKUP(TotalFix[[#This Row],[Order]],'Total Fix by SS'!B:C,2,0)</f>
        <v>230</v>
      </c>
      <c r="D1872" s="21" t="s">
        <v>59</v>
      </c>
      <c r="E1872" s="21" t="s">
        <v>99</v>
      </c>
      <c r="F1872" s="21" t="s">
        <v>69</v>
      </c>
      <c r="G1872" s="21" t="s">
        <v>62</v>
      </c>
      <c r="H1872" s="21" t="s">
        <v>70</v>
      </c>
      <c r="I1872" s="21" t="s">
        <v>100</v>
      </c>
      <c r="J1872" s="22">
        <v>43710</v>
      </c>
      <c r="K1872" s="23">
        <v>0.66443287037037002</v>
      </c>
      <c r="L1872" s="22">
        <v>43710</v>
      </c>
      <c r="M1872" s="23">
        <v>0.66443287037037002</v>
      </c>
      <c r="N1872" s="24">
        <v>50</v>
      </c>
      <c r="O1872" s="21" t="s">
        <v>66</v>
      </c>
      <c r="P1872" s="46">
        <f>TotalFix[[#This Row],[Confirmed activ. 3 (ILE03)]]</f>
        <v>50</v>
      </c>
      <c r="Q1872" s="24">
        <v>50</v>
      </c>
      <c r="R1872" s="21" t="s">
        <v>66</v>
      </c>
      <c r="S1872" s="21" t="s">
        <v>72</v>
      </c>
    </row>
    <row r="1873" spans="1:19" s="21" customFormat="1" x14ac:dyDescent="0.35">
      <c r="A1873" s="26">
        <v>1543139</v>
      </c>
      <c r="B1873" s="53">
        <v>411582</v>
      </c>
      <c r="C1873" s="26">
        <f>VLOOKUP(TotalFix[[#This Row],[Order]],'Total Fix by SS'!B:C,2,0)</f>
        <v>230</v>
      </c>
      <c r="D1873" s="21" t="s">
        <v>59</v>
      </c>
      <c r="E1873" s="21" t="s">
        <v>101</v>
      </c>
      <c r="F1873" s="21" t="s">
        <v>102</v>
      </c>
      <c r="G1873" s="21" t="s">
        <v>62</v>
      </c>
      <c r="H1873" s="21" t="s">
        <v>100</v>
      </c>
      <c r="I1873" s="21" t="s">
        <v>103</v>
      </c>
      <c r="J1873" s="22">
        <v>43710</v>
      </c>
      <c r="K1873" s="23">
        <v>0.66450231481481004</v>
      </c>
      <c r="L1873" s="22">
        <v>43710</v>
      </c>
      <c r="M1873" s="23">
        <v>0.66450231481481004</v>
      </c>
      <c r="N1873" s="24">
        <v>10</v>
      </c>
      <c r="O1873" s="21" t="s">
        <v>66</v>
      </c>
      <c r="P1873" s="46">
        <f>TotalFix[[#This Row],[Confirmed activ. 3 (ILE03)]]</f>
        <v>10</v>
      </c>
      <c r="Q1873" s="24">
        <v>10</v>
      </c>
      <c r="R1873" s="21" t="s">
        <v>66</v>
      </c>
      <c r="S1873" s="21" t="s">
        <v>72</v>
      </c>
    </row>
    <row r="1874" spans="1:19" s="21" customFormat="1" x14ac:dyDescent="0.35">
      <c r="A1874" s="26">
        <v>1543139</v>
      </c>
      <c r="B1874" s="53">
        <v>411582</v>
      </c>
      <c r="C1874" s="26">
        <f>VLOOKUP(TotalFix[[#This Row],[Order]],'Total Fix by SS'!B:C,2,0)</f>
        <v>230</v>
      </c>
      <c r="D1874" s="21" t="s">
        <v>59</v>
      </c>
      <c r="E1874" s="21" t="s">
        <v>104</v>
      </c>
      <c r="F1874" s="21" t="s">
        <v>102</v>
      </c>
      <c r="G1874" s="21" t="s">
        <v>105</v>
      </c>
      <c r="H1874" s="21" t="s">
        <v>100</v>
      </c>
      <c r="I1874" s="21" t="s">
        <v>106</v>
      </c>
      <c r="J1874" s="22">
        <v>43711</v>
      </c>
      <c r="K1874" s="23">
        <v>0.39501157407407</v>
      </c>
      <c r="L1874" s="22">
        <v>43711</v>
      </c>
      <c r="M1874" s="23">
        <v>0.39501157407407</v>
      </c>
      <c r="N1874" s="24">
        <v>10</v>
      </c>
      <c r="O1874" s="21" t="s">
        <v>66</v>
      </c>
      <c r="P1874" s="46">
        <f>TotalFix[[#This Row],[Confirmed activ. 3 (ILE03)]]</f>
        <v>10</v>
      </c>
      <c r="Q1874" s="24">
        <v>10</v>
      </c>
      <c r="R1874" s="21" t="s">
        <v>66</v>
      </c>
      <c r="S1874" s="21" t="s">
        <v>72</v>
      </c>
    </row>
    <row r="1875" spans="1:19" s="21" customFormat="1" x14ac:dyDescent="0.35">
      <c r="A1875" s="26">
        <v>1543139</v>
      </c>
      <c r="B1875" s="53">
        <v>411582</v>
      </c>
      <c r="C1875" s="26">
        <f>VLOOKUP(TotalFix[[#This Row],[Order]],'Total Fix by SS'!B:C,2,0)</f>
        <v>230</v>
      </c>
      <c r="D1875" s="21" t="s">
        <v>107</v>
      </c>
      <c r="E1875" s="21" t="s">
        <v>60</v>
      </c>
      <c r="F1875" s="21" t="s">
        <v>61</v>
      </c>
      <c r="G1875" s="21" t="s">
        <v>90</v>
      </c>
      <c r="H1875" s="21" t="s">
        <v>63</v>
      </c>
      <c r="I1875" s="21" t="s">
        <v>108</v>
      </c>
      <c r="J1875" s="22">
        <v>43696</v>
      </c>
      <c r="K1875" s="23">
        <v>0.33444444444443999</v>
      </c>
      <c r="L1875" s="22">
        <v>43696</v>
      </c>
      <c r="M1875" s="23">
        <v>0.60140046296296001</v>
      </c>
      <c r="N1875" s="25">
        <v>6.407</v>
      </c>
      <c r="O1875" s="21" t="s">
        <v>77</v>
      </c>
      <c r="P1875" s="46">
        <f>TotalFix[[#This Row],[Confirmed activ. 3 (ILE03)]]*60</f>
        <v>384.42</v>
      </c>
      <c r="Q1875" s="24">
        <v>1</v>
      </c>
      <c r="R1875" s="21" t="s">
        <v>66</v>
      </c>
      <c r="S1875" s="21" t="s">
        <v>67</v>
      </c>
    </row>
    <row r="1876" spans="1:19" s="21" customFormat="1" x14ac:dyDescent="0.35">
      <c r="A1876" s="26">
        <v>1543139</v>
      </c>
      <c r="B1876" s="53">
        <v>411582</v>
      </c>
      <c r="C1876" s="26">
        <f>VLOOKUP(TotalFix[[#This Row],[Order]],'Total Fix by SS'!B:C,2,0)</f>
        <v>230</v>
      </c>
      <c r="D1876" s="21" t="s">
        <v>109</v>
      </c>
      <c r="E1876" s="21" t="s">
        <v>82</v>
      </c>
      <c r="F1876" s="21" t="s">
        <v>83</v>
      </c>
      <c r="G1876" s="21" t="s">
        <v>90</v>
      </c>
      <c r="H1876" s="21" t="s">
        <v>84</v>
      </c>
      <c r="I1876" s="21" t="s">
        <v>110</v>
      </c>
      <c r="J1876" s="22"/>
      <c r="K1876" s="23">
        <v>0</v>
      </c>
      <c r="L1876" s="22"/>
      <c r="M1876" s="23">
        <v>0</v>
      </c>
      <c r="N1876" s="25">
        <v>0</v>
      </c>
      <c r="O1876" s="21" t="s">
        <v>93</v>
      </c>
      <c r="P1876" s="46"/>
      <c r="Q1876" s="24">
        <v>5</v>
      </c>
      <c r="R1876" s="21" t="s">
        <v>66</v>
      </c>
      <c r="S1876" s="21" t="s">
        <v>94</v>
      </c>
    </row>
    <row r="1877" spans="1:19" s="21" customFormat="1" x14ac:dyDescent="0.35">
      <c r="A1877" s="26">
        <v>1543140</v>
      </c>
      <c r="B1877" s="53">
        <v>411582</v>
      </c>
      <c r="C1877" s="26">
        <f>VLOOKUP(TotalFix[[#This Row],[Order]],'Total Fix by SS'!B:C,2,0)</f>
        <v>229</v>
      </c>
      <c r="D1877" s="21" t="s">
        <v>59</v>
      </c>
      <c r="E1877" s="21" t="s">
        <v>60</v>
      </c>
      <c r="F1877" s="21" t="s">
        <v>61</v>
      </c>
      <c r="G1877" s="21" t="s">
        <v>62</v>
      </c>
      <c r="H1877" s="21" t="s">
        <v>63</v>
      </c>
      <c r="I1877" s="21" t="s">
        <v>64</v>
      </c>
      <c r="J1877" s="22">
        <v>43684</v>
      </c>
      <c r="K1877" s="23">
        <v>0.35574074074074002</v>
      </c>
      <c r="L1877" s="22">
        <v>43684</v>
      </c>
      <c r="M1877" s="23">
        <v>0.36217592592593001</v>
      </c>
      <c r="N1877" s="25">
        <v>4.633</v>
      </c>
      <c r="O1877" s="21" t="s">
        <v>66</v>
      </c>
      <c r="P1877" s="46">
        <f>TotalFix[[#This Row],[Confirmed activ. 3 (ILE03)]]</f>
        <v>4.633</v>
      </c>
      <c r="Q1877" s="24">
        <v>20</v>
      </c>
      <c r="R1877" s="21" t="s">
        <v>66</v>
      </c>
      <c r="S1877" s="21" t="s">
        <v>67</v>
      </c>
    </row>
    <row r="1878" spans="1:19" s="21" customFormat="1" x14ac:dyDescent="0.35">
      <c r="A1878" s="26">
        <v>1543140</v>
      </c>
      <c r="B1878" s="53">
        <v>411582</v>
      </c>
      <c r="C1878" s="26">
        <f>VLOOKUP(TotalFix[[#This Row],[Order]],'Total Fix by SS'!B:C,2,0)</f>
        <v>229</v>
      </c>
      <c r="D1878" s="21" t="s">
        <v>59</v>
      </c>
      <c r="E1878" s="21" t="s">
        <v>68</v>
      </c>
      <c r="F1878" s="21" t="s">
        <v>69</v>
      </c>
      <c r="G1878" s="21" t="s">
        <v>62</v>
      </c>
      <c r="H1878" s="21" t="s">
        <v>70</v>
      </c>
      <c r="I1878" s="21" t="s">
        <v>71</v>
      </c>
      <c r="J1878" s="22">
        <v>43684</v>
      </c>
      <c r="K1878" s="23">
        <v>0.40865740740741002</v>
      </c>
      <c r="L1878" s="22">
        <v>43684</v>
      </c>
      <c r="M1878" s="23">
        <v>0.40865740740741002</v>
      </c>
      <c r="N1878" s="24">
        <v>30</v>
      </c>
      <c r="O1878" s="21" t="s">
        <v>66</v>
      </c>
      <c r="P1878" s="46">
        <f>TotalFix[[#This Row],[Confirmed activ. 3 (ILE03)]]</f>
        <v>30</v>
      </c>
      <c r="Q1878" s="24">
        <v>30</v>
      </c>
      <c r="R1878" s="21" t="s">
        <v>66</v>
      </c>
      <c r="S1878" s="21" t="s">
        <v>72</v>
      </c>
    </row>
    <row r="1879" spans="1:19" s="21" customFormat="1" x14ac:dyDescent="0.35">
      <c r="A1879" s="26">
        <v>1543140</v>
      </c>
      <c r="B1879" s="53">
        <v>411582</v>
      </c>
      <c r="C1879" s="26">
        <f>VLOOKUP(TotalFix[[#This Row],[Order]],'Total Fix by SS'!B:C,2,0)</f>
        <v>229</v>
      </c>
      <c r="D1879" s="21" t="s">
        <v>59</v>
      </c>
      <c r="E1879" s="21" t="s">
        <v>73</v>
      </c>
      <c r="F1879" s="21" t="s">
        <v>61</v>
      </c>
      <c r="G1879" s="21" t="s">
        <v>62</v>
      </c>
      <c r="H1879" s="21" t="s">
        <v>63</v>
      </c>
      <c r="I1879" s="21" t="s">
        <v>74</v>
      </c>
      <c r="J1879" s="22">
        <v>43684</v>
      </c>
      <c r="K1879" s="23">
        <v>0.42834490740740999</v>
      </c>
      <c r="L1879" s="22">
        <v>43684</v>
      </c>
      <c r="M1879" s="23">
        <v>0.51887731481481003</v>
      </c>
      <c r="N1879" s="25">
        <v>1.0920000000000001</v>
      </c>
      <c r="O1879" s="21" t="s">
        <v>77</v>
      </c>
      <c r="P1879" s="46">
        <f>TotalFix[[#This Row],[Confirmed activ. 3 (ILE03)]]*60</f>
        <v>65.52000000000001</v>
      </c>
      <c r="Q1879" s="24">
        <v>200</v>
      </c>
      <c r="R1879" s="21" t="s">
        <v>66</v>
      </c>
      <c r="S1879" s="21" t="s">
        <v>67</v>
      </c>
    </row>
    <row r="1880" spans="1:19" s="21" customFormat="1" x14ac:dyDescent="0.35">
      <c r="A1880" s="26">
        <v>1543140</v>
      </c>
      <c r="B1880" s="53">
        <v>411582</v>
      </c>
      <c r="C1880" s="26">
        <f>VLOOKUP(TotalFix[[#This Row],[Order]],'Total Fix by SS'!B:C,2,0)</f>
        <v>229</v>
      </c>
      <c r="D1880" s="21" t="s">
        <v>59</v>
      </c>
      <c r="E1880" s="21" t="s">
        <v>75</v>
      </c>
      <c r="F1880" s="21" t="s">
        <v>61</v>
      </c>
      <c r="G1880" s="21" t="s">
        <v>62</v>
      </c>
      <c r="H1880" s="21" t="s">
        <v>63</v>
      </c>
      <c r="I1880" s="21" t="s">
        <v>76</v>
      </c>
      <c r="J1880" s="22">
        <v>43684</v>
      </c>
      <c r="K1880" s="23">
        <v>0.54370370370370003</v>
      </c>
      <c r="L1880" s="22">
        <v>43697</v>
      </c>
      <c r="M1880" s="23">
        <v>0.46910879629629998</v>
      </c>
      <c r="N1880" s="25">
        <v>16.562999999999999</v>
      </c>
      <c r="O1880" s="21" t="s">
        <v>77</v>
      </c>
      <c r="P1880" s="46">
        <f>TotalFix[[#This Row],[Confirmed activ. 3 (ILE03)]]*60</f>
        <v>993.78</v>
      </c>
      <c r="Q1880" s="24">
        <v>500</v>
      </c>
      <c r="R1880" s="21" t="s">
        <v>66</v>
      </c>
      <c r="S1880" s="21" t="s">
        <v>67</v>
      </c>
    </row>
    <row r="1881" spans="1:19" s="21" customFormat="1" x14ac:dyDescent="0.35">
      <c r="A1881" s="26">
        <v>1543140</v>
      </c>
      <c r="B1881" s="53">
        <v>411582</v>
      </c>
      <c r="C1881" s="26">
        <f>VLOOKUP(TotalFix[[#This Row],[Order]],'Total Fix by SS'!B:C,2,0)</f>
        <v>229</v>
      </c>
      <c r="D1881" s="21" t="s">
        <v>59</v>
      </c>
      <c r="E1881" s="21" t="s">
        <v>78</v>
      </c>
      <c r="F1881" s="21" t="s">
        <v>69</v>
      </c>
      <c r="G1881" s="21" t="s">
        <v>62</v>
      </c>
      <c r="H1881" s="21" t="s">
        <v>70</v>
      </c>
      <c r="I1881" s="21" t="s">
        <v>79</v>
      </c>
      <c r="J1881" s="22">
        <v>43697</v>
      </c>
      <c r="K1881" s="23">
        <v>0.51480324074074002</v>
      </c>
      <c r="L1881" s="22">
        <v>43697</v>
      </c>
      <c r="M1881" s="23">
        <v>0.51480324074074002</v>
      </c>
      <c r="N1881" s="24">
        <v>20</v>
      </c>
      <c r="O1881" s="21" t="s">
        <v>66</v>
      </c>
      <c r="P1881" s="46">
        <f>TotalFix[[#This Row],[Confirmed activ. 3 (ILE03)]]</f>
        <v>20</v>
      </c>
      <c r="Q1881" s="24">
        <v>20</v>
      </c>
      <c r="R1881" s="21" t="s">
        <v>66</v>
      </c>
      <c r="S1881" s="21" t="s">
        <v>72</v>
      </c>
    </row>
    <row r="1882" spans="1:19" s="21" customFormat="1" x14ac:dyDescent="0.35">
      <c r="A1882" s="26">
        <v>1543140</v>
      </c>
      <c r="B1882" s="53">
        <v>411582</v>
      </c>
      <c r="C1882" s="26">
        <f>VLOOKUP(TotalFix[[#This Row],[Order]],'Total Fix by SS'!B:C,2,0)</f>
        <v>229</v>
      </c>
      <c r="D1882" s="21" t="s">
        <v>59</v>
      </c>
      <c r="E1882" s="21" t="s">
        <v>80</v>
      </c>
      <c r="F1882" s="21" t="s">
        <v>69</v>
      </c>
      <c r="G1882" s="21" t="s">
        <v>62</v>
      </c>
      <c r="H1882" s="21" t="s">
        <v>70</v>
      </c>
      <c r="I1882" s="21" t="s">
        <v>81</v>
      </c>
      <c r="J1882" s="22">
        <v>43697</v>
      </c>
      <c r="K1882" s="23">
        <v>0.51510416666667003</v>
      </c>
      <c r="L1882" s="22">
        <v>43697</v>
      </c>
      <c r="M1882" s="23">
        <v>0.51510416666667003</v>
      </c>
      <c r="N1882" s="24">
        <v>20</v>
      </c>
      <c r="O1882" s="21" t="s">
        <v>66</v>
      </c>
      <c r="P1882" s="46">
        <f>TotalFix[[#This Row],[Confirmed activ. 3 (ILE03)]]</f>
        <v>20</v>
      </c>
      <c r="Q1882" s="24">
        <v>20</v>
      </c>
      <c r="R1882" s="21" t="s">
        <v>66</v>
      </c>
      <c r="S1882" s="21" t="s">
        <v>72</v>
      </c>
    </row>
    <row r="1883" spans="1:19" s="21" customFormat="1" x14ac:dyDescent="0.35">
      <c r="A1883" s="26">
        <v>1543140</v>
      </c>
      <c r="B1883" s="53">
        <v>411582</v>
      </c>
      <c r="C1883" s="26">
        <f>VLOOKUP(TotalFix[[#This Row],[Order]],'Total Fix by SS'!B:C,2,0)</f>
        <v>229</v>
      </c>
      <c r="D1883" s="21" t="s">
        <v>59</v>
      </c>
      <c r="E1883" s="21" t="s">
        <v>82</v>
      </c>
      <c r="F1883" s="21" t="s">
        <v>83</v>
      </c>
      <c r="G1883" s="21" t="s">
        <v>62</v>
      </c>
      <c r="H1883" s="21" t="s">
        <v>84</v>
      </c>
      <c r="I1883" s="21" t="s">
        <v>84</v>
      </c>
      <c r="J1883" s="22">
        <v>43697</v>
      </c>
      <c r="K1883" s="23">
        <v>0.98899305555556005</v>
      </c>
      <c r="L1883" s="22">
        <v>43698</v>
      </c>
      <c r="M1883" s="23">
        <v>0.1212037037037</v>
      </c>
      <c r="N1883" s="25">
        <v>3.173</v>
      </c>
      <c r="O1883" s="21" t="s">
        <v>77</v>
      </c>
      <c r="P1883" s="46">
        <f>TotalFix[[#This Row],[Confirmed activ. 3 (ILE03)]]*60</f>
        <v>190.38</v>
      </c>
      <c r="Q1883" s="24">
        <v>450</v>
      </c>
      <c r="R1883" s="21" t="s">
        <v>66</v>
      </c>
      <c r="S1883" s="21" t="s">
        <v>67</v>
      </c>
    </row>
    <row r="1884" spans="1:19" s="21" customFormat="1" x14ac:dyDescent="0.35">
      <c r="A1884" s="26">
        <v>1543140</v>
      </c>
      <c r="B1884" s="53">
        <v>411582</v>
      </c>
      <c r="C1884" s="26">
        <f>VLOOKUP(TotalFix[[#This Row],[Order]],'Total Fix by SS'!B:C,2,0)</f>
        <v>229</v>
      </c>
      <c r="D1884" s="21" t="s">
        <v>59</v>
      </c>
      <c r="E1884" s="21" t="s">
        <v>85</v>
      </c>
      <c r="F1884" s="21" t="s">
        <v>86</v>
      </c>
      <c r="G1884" s="21" t="s">
        <v>62</v>
      </c>
      <c r="H1884" s="21" t="s">
        <v>87</v>
      </c>
      <c r="I1884" s="21" t="s">
        <v>87</v>
      </c>
      <c r="J1884" s="22">
        <v>43698</v>
      </c>
      <c r="K1884" s="23">
        <v>0.34928240740741001</v>
      </c>
      <c r="L1884" s="22">
        <v>43698</v>
      </c>
      <c r="M1884" s="23">
        <v>0.34928240740741001</v>
      </c>
      <c r="N1884" s="24">
        <v>20</v>
      </c>
      <c r="O1884" s="21" t="s">
        <v>66</v>
      </c>
      <c r="P1884" s="46">
        <f>TotalFix[[#This Row],[Confirmed activ. 3 (ILE03)]]</f>
        <v>20</v>
      </c>
      <c r="Q1884" s="24">
        <v>20</v>
      </c>
      <c r="R1884" s="21" t="s">
        <v>66</v>
      </c>
      <c r="S1884" s="21" t="s">
        <v>72</v>
      </c>
    </row>
    <row r="1885" spans="1:19" s="21" customFormat="1" x14ac:dyDescent="0.35">
      <c r="A1885" s="26">
        <v>1543140</v>
      </c>
      <c r="B1885" s="53">
        <v>411582</v>
      </c>
      <c r="C1885" s="26">
        <f>VLOOKUP(TotalFix[[#This Row],[Order]],'Total Fix by SS'!B:C,2,0)</f>
        <v>229</v>
      </c>
      <c r="D1885" s="21" t="s">
        <v>59</v>
      </c>
      <c r="E1885" s="21" t="s">
        <v>95</v>
      </c>
      <c r="F1885" s="21" t="s">
        <v>61</v>
      </c>
      <c r="G1885" s="21" t="s">
        <v>62</v>
      </c>
      <c r="H1885" s="21" t="s">
        <v>63</v>
      </c>
      <c r="I1885" s="21" t="s">
        <v>96</v>
      </c>
      <c r="J1885" s="22">
        <v>43705</v>
      </c>
      <c r="K1885" s="23">
        <v>0.47371527777778</v>
      </c>
      <c r="L1885" s="22">
        <v>43705</v>
      </c>
      <c r="M1885" s="23">
        <v>0.47554398148148003</v>
      </c>
      <c r="N1885" s="25">
        <v>1.3169999999999999</v>
      </c>
      <c r="O1885" s="21" t="s">
        <v>66</v>
      </c>
      <c r="P1885" s="46">
        <f>TotalFix[[#This Row],[Confirmed activ. 3 (ILE03)]]</f>
        <v>1.3169999999999999</v>
      </c>
      <c r="Q1885" s="24">
        <v>40</v>
      </c>
      <c r="R1885" s="21" t="s">
        <v>66</v>
      </c>
      <c r="S1885" s="21" t="s">
        <v>67</v>
      </c>
    </row>
    <row r="1886" spans="1:19" s="21" customFormat="1" x14ac:dyDescent="0.35">
      <c r="A1886" s="26">
        <v>1543140</v>
      </c>
      <c r="B1886" s="53">
        <v>411582</v>
      </c>
      <c r="C1886" s="26">
        <f>VLOOKUP(TotalFix[[#This Row],[Order]],'Total Fix by SS'!B:C,2,0)</f>
        <v>229</v>
      </c>
      <c r="D1886" s="21" t="s">
        <v>59</v>
      </c>
      <c r="E1886" s="21" t="s">
        <v>97</v>
      </c>
      <c r="F1886" s="21" t="s">
        <v>69</v>
      </c>
      <c r="G1886" s="21" t="s">
        <v>62</v>
      </c>
      <c r="H1886" s="21" t="s">
        <v>70</v>
      </c>
      <c r="I1886" s="21" t="s">
        <v>98</v>
      </c>
      <c r="J1886" s="22">
        <v>43705</v>
      </c>
      <c r="K1886" s="23">
        <v>0.57850694444443995</v>
      </c>
      <c r="L1886" s="22">
        <v>43705</v>
      </c>
      <c r="M1886" s="23">
        <v>0.57850694444443995</v>
      </c>
      <c r="N1886" s="24">
        <v>20</v>
      </c>
      <c r="O1886" s="21" t="s">
        <v>66</v>
      </c>
      <c r="P1886" s="46">
        <f>TotalFix[[#This Row],[Confirmed activ. 3 (ILE03)]]</f>
        <v>20</v>
      </c>
      <c r="Q1886" s="24">
        <v>20</v>
      </c>
      <c r="R1886" s="21" t="s">
        <v>66</v>
      </c>
      <c r="S1886" s="21" t="s">
        <v>72</v>
      </c>
    </row>
    <row r="1887" spans="1:19" s="21" customFormat="1" x14ac:dyDescent="0.35">
      <c r="A1887" s="26">
        <v>1543140</v>
      </c>
      <c r="B1887" s="53">
        <v>411582</v>
      </c>
      <c r="C1887" s="26">
        <f>VLOOKUP(TotalFix[[#This Row],[Order]],'Total Fix by SS'!B:C,2,0)</f>
        <v>229</v>
      </c>
      <c r="D1887" s="21" t="s">
        <v>59</v>
      </c>
      <c r="E1887" s="21" t="s">
        <v>99</v>
      </c>
      <c r="F1887" s="21" t="s">
        <v>69</v>
      </c>
      <c r="G1887" s="21" t="s">
        <v>62</v>
      </c>
      <c r="H1887" s="21" t="s">
        <v>70</v>
      </c>
      <c r="I1887" s="21" t="s">
        <v>100</v>
      </c>
      <c r="J1887" s="22">
        <v>43705</v>
      </c>
      <c r="K1887" s="23">
        <v>0.57858796296296</v>
      </c>
      <c r="L1887" s="22">
        <v>43705</v>
      </c>
      <c r="M1887" s="23">
        <v>0.57858796296296</v>
      </c>
      <c r="N1887" s="24">
        <v>50</v>
      </c>
      <c r="O1887" s="21" t="s">
        <v>66</v>
      </c>
      <c r="P1887" s="46">
        <f>TotalFix[[#This Row],[Confirmed activ. 3 (ILE03)]]</f>
        <v>50</v>
      </c>
      <c r="Q1887" s="24">
        <v>50</v>
      </c>
      <c r="R1887" s="21" t="s">
        <v>66</v>
      </c>
      <c r="S1887" s="21" t="s">
        <v>72</v>
      </c>
    </row>
    <row r="1888" spans="1:19" s="21" customFormat="1" x14ac:dyDescent="0.35">
      <c r="A1888" s="26">
        <v>1543140</v>
      </c>
      <c r="B1888" s="53">
        <v>411582</v>
      </c>
      <c r="C1888" s="26">
        <f>VLOOKUP(TotalFix[[#This Row],[Order]],'Total Fix by SS'!B:C,2,0)</f>
        <v>229</v>
      </c>
      <c r="D1888" s="21" t="s">
        <v>59</v>
      </c>
      <c r="E1888" s="21" t="s">
        <v>104</v>
      </c>
      <c r="F1888" s="21" t="s">
        <v>102</v>
      </c>
      <c r="G1888" s="21" t="s">
        <v>105</v>
      </c>
      <c r="H1888" s="21" t="s">
        <v>100</v>
      </c>
      <c r="I1888" s="21" t="s">
        <v>106</v>
      </c>
      <c r="J1888" s="22">
        <v>43706</v>
      </c>
      <c r="K1888" s="23">
        <v>0.52938657407406997</v>
      </c>
      <c r="L1888" s="22">
        <v>43706</v>
      </c>
      <c r="M1888" s="23">
        <v>0.52938657407406997</v>
      </c>
      <c r="N1888" s="24">
        <v>10</v>
      </c>
      <c r="O1888" s="21" t="s">
        <v>66</v>
      </c>
      <c r="P1888" s="46">
        <f>TotalFix[[#This Row],[Confirmed activ. 3 (ILE03)]]</f>
        <v>10</v>
      </c>
      <c r="Q1888" s="24">
        <v>10</v>
      </c>
      <c r="R1888" s="21" t="s">
        <v>66</v>
      </c>
      <c r="S1888" s="21" t="s">
        <v>72</v>
      </c>
    </row>
    <row r="1889" spans="1:19" s="21" customFormat="1" x14ac:dyDescent="0.35">
      <c r="A1889" s="26">
        <v>1543140</v>
      </c>
      <c r="B1889" s="53">
        <v>411582</v>
      </c>
      <c r="C1889" s="26">
        <f>VLOOKUP(TotalFix[[#This Row],[Order]],'Total Fix by SS'!B:C,2,0)</f>
        <v>229</v>
      </c>
      <c r="D1889" s="21" t="s">
        <v>107</v>
      </c>
      <c r="E1889" s="21" t="s">
        <v>60</v>
      </c>
      <c r="F1889" s="21" t="s">
        <v>61</v>
      </c>
      <c r="G1889" s="21" t="s">
        <v>90</v>
      </c>
      <c r="H1889" s="21" t="s">
        <v>63</v>
      </c>
      <c r="I1889" s="21" t="s">
        <v>108</v>
      </c>
      <c r="J1889" s="22">
        <v>43685</v>
      </c>
      <c r="K1889" s="23">
        <v>0.31983796296296002</v>
      </c>
      <c r="L1889" s="22">
        <v>43685</v>
      </c>
      <c r="M1889" s="23">
        <v>0.54671296296296001</v>
      </c>
      <c r="N1889" s="25">
        <v>5.4450000000000003</v>
      </c>
      <c r="O1889" s="21" t="s">
        <v>77</v>
      </c>
      <c r="P1889" s="46">
        <f>TotalFix[[#This Row],[Confirmed activ. 3 (ILE03)]]*60</f>
        <v>326.70000000000005</v>
      </c>
      <c r="Q1889" s="24">
        <v>1</v>
      </c>
      <c r="R1889" s="21" t="s">
        <v>66</v>
      </c>
      <c r="S1889" s="21" t="s">
        <v>67</v>
      </c>
    </row>
    <row r="1890" spans="1:19" s="21" customFormat="1" x14ac:dyDescent="0.35">
      <c r="A1890" s="26">
        <v>1543140</v>
      </c>
      <c r="B1890" s="53">
        <v>411582</v>
      </c>
      <c r="C1890" s="26">
        <f>VLOOKUP(TotalFix[[#This Row],[Order]],'Total Fix by SS'!B:C,2,0)</f>
        <v>229</v>
      </c>
      <c r="D1890" s="21" t="s">
        <v>109</v>
      </c>
      <c r="E1890" s="21" t="s">
        <v>82</v>
      </c>
      <c r="F1890" s="21" t="s">
        <v>83</v>
      </c>
      <c r="G1890" s="21" t="s">
        <v>90</v>
      </c>
      <c r="H1890" s="21" t="s">
        <v>84</v>
      </c>
      <c r="I1890" s="21" t="s">
        <v>110</v>
      </c>
      <c r="J1890" s="22"/>
      <c r="K1890" s="23">
        <v>0</v>
      </c>
      <c r="L1890" s="22"/>
      <c r="M1890" s="23">
        <v>0</v>
      </c>
      <c r="N1890" s="25">
        <v>0</v>
      </c>
      <c r="O1890" s="21" t="s">
        <v>93</v>
      </c>
      <c r="P1890" s="46"/>
      <c r="Q1890" s="24">
        <v>5</v>
      </c>
      <c r="R1890" s="21" t="s">
        <v>66</v>
      </c>
      <c r="S1890" s="21" t="s">
        <v>94</v>
      </c>
    </row>
    <row r="1891" spans="1:19" s="21" customFormat="1" x14ac:dyDescent="0.35">
      <c r="A1891" s="26">
        <v>1543140</v>
      </c>
      <c r="B1891" s="53">
        <v>411582</v>
      </c>
      <c r="C1891" s="26">
        <f>VLOOKUP(TotalFix[[#This Row],[Order]],'Total Fix by SS'!B:C,2,0)</f>
        <v>229</v>
      </c>
      <c r="D1891" s="21" t="s">
        <v>133</v>
      </c>
      <c r="E1891" s="21" t="s">
        <v>82</v>
      </c>
      <c r="F1891" s="21" t="s">
        <v>83</v>
      </c>
      <c r="G1891" s="21" t="s">
        <v>90</v>
      </c>
      <c r="H1891" s="21" t="s">
        <v>84</v>
      </c>
      <c r="I1891" s="21" t="s">
        <v>134</v>
      </c>
      <c r="J1891" s="22"/>
      <c r="K1891" s="23">
        <v>0</v>
      </c>
      <c r="L1891" s="22"/>
      <c r="M1891" s="23">
        <v>0</v>
      </c>
      <c r="N1891" s="25">
        <v>0</v>
      </c>
      <c r="O1891" s="21" t="s">
        <v>93</v>
      </c>
      <c r="P1891" s="46"/>
      <c r="Q1891" s="24">
        <v>5</v>
      </c>
      <c r="R1891" s="21" t="s">
        <v>66</v>
      </c>
      <c r="S1891" s="21" t="s">
        <v>94</v>
      </c>
    </row>
    <row r="1892" spans="1:19" s="21" customFormat="1" x14ac:dyDescent="0.35">
      <c r="A1892" s="26">
        <v>1543140</v>
      </c>
      <c r="B1892" s="53">
        <v>411582</v>
      </c>
      <c r="C1892" s="26">
        <f>VLOOKUP(TotalFix[[#This Row],[Order]],'Total Fix by SS'!B:C,2,0)</f>
        <v>229</v>
      </c>
      <c r="D1892" s="21" t="s">
        <v>135</v>
      </c>
      <c r="E1892" s="21" t="s">
        <v>82</v>
      </c>
      <c r="F1892" s="21" t="s">
        <v>83</v>
      </c>
      <c r="G1892" s="21" t="s">
        <v>90</v>
      </c>
      <c r="H1892" s="21" t="s">
        <v>84</v>
      </c>
      <c r="I1892" s="21" t="s">
        <v>136</v>
      </c>
      <c r="J1892" s="22"/>
      <c r="K1892" s="23">
        <v>0</v>
      </c>
      <c r="L1892" s="22"/>
      <c r="M1892" s="23">
        <v>0</v>
      </c>
      <c r="N1892" s="25">
        <v>0</v>
      </c>
      <c r="O1892" s="21" t="s">
        <v>93</v>
      </c>
      <c r="P1892" s="46"/>
      <c r="Q1892" s="24">
        <v>5</v>
      </c>
      <c r="R1892" s="21" t="s">
        <v>66</v>
      </c>
      <c r="S1892" s="21" t="s">
        <v>94</v>
      </c>
    </row>
    <row r="1893" spans="1:19" s="21" customFormat="1" x14ac:dyDescent="0.35">
      <c r="A1893" s="26">
        <v>1543140</v>
      </c>
      <c r="B1893" s="53">
        <v>411582</v>
      </c>
      <c r="C1893" s="26">
        <f>VLOOKUP(TotalFix[[#This Row],[Order]],'Total Fix by SS'!B:C,2,0)</f>
        <v>229</v>
      </c>
      <c r="D1893" s="21" t="s">
        <v>137</v>
      </c>
      <c r="E1893" s="21" t="s">
        <v>73</v>
      </c>
      <c r="F1893" s="21" t="s">
        <v>89</v>
      </c>
      <c r="G1893" s="21" t="s">
        <v>90</v>
      </c>
      <c r="H1893" s="21" t="s">
        <v>91</v>
      </c>
      <c r="I1893" s="21" t="s">
        <v>138</v>
      </c>
      <c r="J1893" s="22">
        <v>43698</v>
      </c>
      <c r="K1893" s="23">
        <v>0.55326388888889</v>
      </c>
      <c r="L1893" s="22">
        <v>43705</v>
      </c>
      <c r="M1893" s="23">
        <v>0.47254629629630002</v>
      </c>
      <c r="N1893" s="25">
        <v>2.7549999999999999</v>
      </c>
      <c r="O1893" s="21" t="s">
        <v>77</v>
      </c>
      <c r="P1893" s="46">
        <f>TotalFix[[#This Row],[Confirmed activ. 3 (ILE03)]]*60</f>
        <v>165.29999999999998</v>
      </c>
      <c r="Q1893" s="24">
        <v>5</v>
      </c>
      <c r="R1893" s="21" t="s">
        <v>66</v>
      </c>
      <c r="S1893" s="21" t="s">
        <v>67</v>
      </c>
    </row>
    <row r="1894" spans="1:19" s="21" customFormat="1" x14ac:dyDescent="0.35">
      <c r="A1894" s="26">
        <v>1543141</v>
      </c>
      <c r="B1894" s="53">
        <v>411582</v>
      </c>
      <c r="C1894" s="26">
        <f>VLOOKUP(TotalFix[[#This Row],[Order]],'Total Fix by SS'!B:C,2,0)</f>
        <v>230</v>
      </c>
      <c r="D1894" s="21" t="s">
        <v>59</v>
      </c>
      <c r="E1894" s="21" t="s">
        <v>60</v>
      </c>
      <c r="F1894" s="21" t="s">
        <v>61</v>
      </c>
      <c r="G1894" s="21" t="s">
        <v>62</v>
      </c>
      <c r="H1894" s="21" t="s">
        <v>63</v>
      </c>
      <c r="I1894" s="21" t="s">
        <v>139</v>
      </c>
      <c r="J1894" s="22">
        <v>43695</v>
      </c>
      <c r="K1894" s="23">
        <v>0.47506944444443999</v>
      </c>
      <c r="L1894" s="22">
        <v>43695</v>
      </c>
      <c r="M1894" s="23">
        <v>0.49050925925925998</v>
      </c>
      <c r="N1894" s="25">
        <v>11.117000000000001</v>
      </c>
      <c r="O1894" s="21" t="s">
        <v>66</v>
      </c>
      <c r="P1894" s="46">
        <f>TotalFix[[#This Row],[Confirmed activ. 3 (ILE03)]]</f>
        <v>11.117000000000001</v>
      </c>
      <c r="Q1894" s="24">
        <v>20</v>
      </c>
      <c r="R1894" s="21" t="s">
        <v>66</v>
      </c>
      <c r="S1894" s="21" t="s">
        <v>67</v>
      </c>
    </row>
    <row r="1895" spans="1:19" s="21" customFormat="1" x14ac:dyDescent="0.35">
      <c r="A1895" s="26">
        <v>1543141</v>
      </c>
      <c r="B1895" s="53">
        <v>411582</v>
      </c>
      <c r="C1895" s="26">
        <f>VLOOKUP(TotalFix[[#This Row],[Order]],'Total Fix by SS'!B:C,2,0)</f>
        <v>230</v>
      </c>
      <c r="D1895" s="21" t="s">
        <v>59</v>
      </c>
      <c r="E1895" s="21" t="s">
        <v>68</v>
      </c>
      <c r="F1895" s="21" t="s">
        <v>69</v>
      </c>
      <c r="G1895" s="21" t="s">
        <v>62</v>
      </c>
      <c r="H1895" s="21" t="s">
        <v>70</v>
      </c>
      <c r="I1895" s="21" t="s">
        <v>71</v>
      </c>
      <c r="J1895" s="22">
        <v>43695</v>
      </c>
      <c r="K1895" s="23">
        <v>0.56024305555555998</v>
      </c>
      <c r="L1895" s="22">
        <v>43695</v>
      </c>
      <c r="M1895" s="23">
        <v>0.56024305555555998</v>
      </c>
      <c r="N1895" s="24">
        <v>30</v>
      </c>
      <c r="O1895" s="21" t="s">
        <v>66</v>
      </c>
      <c r="P1895" s="46">
        <f>TotalFix[[#This Row],[Confirmed activ. 3 (ILE03)]]</f>
        <v>30</v>
      </c>
      <c r="Q1895" s="24">
        <v>30</v>
      </c>
      <c r="R1895" s="21" t="s">
        <v>66</v>
      </c>
      <c r="S1895" s="21" t="s">
        <v>72</v>
      </c>
    </row>
    <row r="1896" spans="1:19" s="21" customFormat="1" x14ac:dyDescent="0.35">
      <c r="A1896" s="26">
        <v>1543141</v>
      </c>
      <c r="B1896" s="53">
        <v>411582</v>
      </c>
      <c r="C1896" s="26">
        <f>VLOOKUP(TotalFix[[#This Row],[Order]],'Total Fix by SS'!B:C,2,0)</f>
        <v>230</v>
      </c>
      <c r="D1896" s="21" t="s">
        <v>59</v>
      </c>
      <c r="E1896" s="21" t="s">
        <v>73</v>
      </c>
      <c r="F1896" s="21" t="s">
        <v>61</v>
      </c>
      <c r="G1896" s="21" t="s">
        <v>62</v>
      </c>
      <c r="H1896" s="21" t="s">
        <v>63</v>
      </c>
      <c r="I1896" s="21" t="s">
        <v>74</v>
      </c>
      <c r="J1896" s="22">
        <v>43695</v>
      </c>
      <c r="K1896" s="23">
        <v>0.56320601851852004</v>
      </c>
      <c r="L1896" s="22">
        <v>43696</v>
      </c>
      <c r="M1896" s="23">
        <v>0.42915509259258999</v>
      </c>
      <c r="N1896" s="25">
        <v>4.9240000000000004</v>
      </c>
      <c r="O1896" s="21" t="s">
        <v>77</v>
      </c>
      <c r="P1896" s="46">
        <f>TotalFix[[#This Row],[Confirmed activ. 3 (ILE03)]]*60</f>
        <v>295.44</v>
      </c>
      <c r="Q1896" s="24">
        <v>200</v>
      </c>
      <c r="R1896" s="21" t="s">
        <v>66</v>
      </c>
      <c r="S1896" s="21" t="s">
        <v>67</v>
      </c>
    </row>
    <row r="1897" spans="1:19" s="21" customFormat="1" x14ac:dyDescent="0.35">
      <c r="A1897" s="26">
        <v>1543141</v>
      </c>
      <c r="B1897" s="53">
        <v>411582</v>
      </c>
      <c r="C1897" s="26">
        <f>VLOOKUP(TotalFix[[#This Row],[Order]],'Total Fix by SS'!B:C,2,0)</f>
        <v>230</v>
      </c>
      <c r="D1897" s="21" t="s">
        <v>59</v>
      </c>
      <c r="E1897" s="21" t="s">
        <v>75</v>
      </c>
      <c r="F1897" s="21" t="s">
        <v>61</v>
      </c>
      <c r="G1897" s="21" t="s">
        <v>62</v>
      </c>
      <c r="H1897" s="21" t="s">
        <v>63</v>
      </c>
      <c r="I1897" s="21" t="s">
        <v>76</v>
      </c>
      <c r="J1897" s="22">
        <v>43697</v>
      </c>
      <c r="K1897" s="23">
        <v>0.31976851851852001</v>
      </c>
      <c r="L1897" s="22">
        <v>43699</v>
      </c>
      <c r="M1897" s="23">
        <v>0.65973379629630002</v>
      </c>
      <c r="N1897" s="25">
        <v>30.425999999999998</v>
      </c>
      <c r="O1897" s="21" t="s">
        <v>77</v>
      </c>
      <c r="P1897" s="46">
        <f>TotalFix[[#This Row],[Confirmed activ. 3 (ILE03)]]*60</f>
        <v>1825.56</v>
      </c>
      <c r="Q1897" s="24">
        <v>500</v>
      </c>
      <c r="R1897" s="21" t="s">
        <v>66</v>
      </c>
      <c r="S1897" s="21" t="s">
        <v>67</v>
      </c>
    </row>
    <row r="1898" spans="1:19" s="21" customFormat="1" x14ac:dyDescent="0.35">
      <c r="A1898" s="26">
        <v>1543141</v>
      </c>
      <c r="B1898" s="53">
        <v>411582</v>
      </c>
      <c r="C1898" s="26">
        <f>VLOOKUP(TotalFix[[#This Row],[Order]],'Total Fix by SS'!B:C,2,0)</f>
        <v>230</v>
      </c>
      <c r="D1898" s="21" t="s">
        <v>59</v>
      </c>
      <c r="E1898" s="21" t="s">
        <v>78</v>
      </c>
      <c r="F1898" s="21" t="s">
        <v>69</v>
      </c>
      <c r="G1898" s="21" t="s">
        <v>62</v>
      </c>
      <c r="H1898" s="21" t="s">
        <v>70</v>
      </c>
      <c r="I1898" s="21" t="s">
        <v>79</v>
      </c>
      <c r="J1898" s="22">
        <v>43702</v>
      </c>
      <c r="K1898" s="23">
        <v>0.74196759259259004</v>
      </c>
      <c r="L1898" s="22">
        <v>43702</v>
      </c>
      <c r="M1898" s="23">
        <v>0.74196759259259004</v>
      </c>
      <c r="N1898" s="24">
        <v>20</v>
      </c>
      <c r="O1898" s="21" t="s">
        <v>66</v>
      </c>
      <c r="P1898" s="46">
        <f>TotalFix[[#This Row],[Confirmed activ. 3 (ILE03)]]</f>
        <v>20</v>
      </c>
      <c r="Q1898" s="24">
        <v>20</v>
      </c>
      <c r="R1898" s="21" t="s">
        <v>66</v>
      </c>
      <c r="S1898" s="21" t="s">
        <v>72</v>
      </c>
    </row>
    <row r="1899" spans="1:19" s="21" customFormat="1" x14ac:dyDescent="0.35">
      <c r="A1899" s="26">
        <v>1543141</v>
      </c>
      <c r="B1899" s="53">
        <v>411582</v>
      </c>
      <c r="C1899" s="26">
        <f>VLOOKUP(TotalFix[[#This Row],[Order]],'Total Fix by SS'!B:C,2,0)</f>
        <v>230</v>
      </c>
      <c r="D1899" s="21" t="s">
        <v>59</v>
      </c>
      <c r="E1899" s="21" t="s">
        <v>80</v>
      </c>
      <c r="F1899" s="21" t="s">
        <v>69</v>
      </c>
      <c r="G1899" s="21" t="s">
        <v>62</v>
      </c>
      <c r="H1899" s="21" t="s">
        <v>70</v>
      </c>
      <c r="I1899" s="21" t="s">
        <v>81</v>
      </c>
      <c r="J1899" s="22">
        <v>43702</v>
      </c>
      <c r="K1899" s="23">
        <v>0.74215277777777999</v>
      </c>
      <c r="L1899" s="22">
        <v>43702</v>
      </c>
      <c r="M1899" s="23">
        <v>0.74215277777777999</v>
      </c>
      <c r="N1899" s="24">
        <v>20</v>
      </c>
      <c r="O1899" s="21" t="s">
        <v>66</v>
      </c>
      <c r="P1899" s="46">
        <f>TotalFix[[#This Row],[Confirmed activ. 3 (ILE03)]]</f>
        <v>20</v>
      </c>
      <c r="Q1899" s="24">
        <v>20</v>
      </c>
      <c r="R1899" s="21" t="s">
        <v>66</v>
      </c>
      <c r="S1899" s="21" t="s">
        <v>72</v>
      </c>
    </row>
    <row r="1900" spans="1:19" s="21" customFormat="1" x14ac:dyDescent="0.35">
      <c r="A1900" s="26">
        <v>1543141</v>
      </c>
      <c r="B1900" s="53">
        <v>411582</v>
      </c>
      <c r="C1900" s="26">
        <f>VLOOKUP(TotalFix[[#This Row],[Order]],'Total Fix by SS'!B:C,2,0)</f>
        <v>230</v>
      </c>
      <c r="D1900" s="21" t="s">
        <v>59</v>
      </c>
      <c r="E1900" s="21" t="s">
        <v>82</v>
      </c>
      <c r="F1900" s="21" t="s">
        <v>83</v>
      </c>
      <c r="G1900" s="21" t="s">
        <v>62</v>
      </c>
      <c r="H1900" s="21" t="s">
        <v>84</v>
      </c>
      <c r="I1900" s="21" t="s">
        <v>84</v>
      </c>
      <c r="J1900" s="22">
        <v>43703</v>
      </c>
      <c r="K1900" s="23">
        <v>0.94040509259258998</v>
      </c>
      <c r="L1900" s="22">
        <v>43704</v>
      </c>
      <c r="M1900" s="23">
        <v>6.3969907407410001E-2</v>
      </c>
      <c r="N1900" s="25">
        <v>2.9660000000000002</v>
      </c>
      <c r="O1900" s="21" t="s">
        <v>77</v>
      </c>
      <c r="P1900" s="46">
        <f>TotalFix[[#This Row],[Confirmed activ. 3 (ILE03)]]*60</f>
        <v>177.96</v>
      </c>
      <c r="Q1900" s="24">
        <v>450</v>
      </c>
      <c r="R1900" s="21" t="s">
        <v>66</v>
      </c>
      <c r="S1900" s="21" t="s">
        <v>67</v>
      </c>
    </row>
    <row r="1901" spans="1:19" s="21" customFormat="1" x14ac:dyDescent="0.35">
      <c r="A1901" s="26">
        <v>1543141</v>
      </c>
      <c r="B1901" s="53">
        <v>411582</v>
      </c>
      <c r="C1901" s="26">
        <f>VLOOKUP(TotalFix[[#This Row],[Order]],'Total Fix by SS'!B:C,2,0)</f>
        <v>230</v>
      </c>
      <c r="D1901" s="21" t="s">
        <v>59</v>
      </c>
      <c r="E1901" s="21" t="s">
        <v>85</v>
      </c>
      <c r="F1901" s="21" t="s">
        <v>86</v>
      </c>
      <c r="G1901" s="21" t="s">
        <v>62</v>
      </c>
      <c r="H1901" s="21" t="s">
        <v>87</v>
      </c>
      <c r="I1901" s="21" t="s">
        <v>87</v>
      </c>
      <c r="J1901" s="22">
        <v>43705</v>
      </c>
      <c r="K1901" s="23">
        <v>0.43178240740740997</v>
      </c>
      <c r="L1901" s="22">
        <v>43705</v>
      </c>
      <c r="M1901" s="23">
        <v>0.43178240740740997</v>
      </c>
      <c r="N1901" s="24">
        <v>20</v>
      </c>
      <c r="O1901" s="21" t="s">
        <v>66</v>
      </c>
      <c r="P1901" s="46">
        <f>TotalFix[[#This Row],[Confirmed activ. 3 (ILE03)]]</f>
        <v>20</v>
      </c>
      <c r="Q1901" s="24">
        <v>20</v>
      </c>
      <c r="R1901" s="21" t="s">
        <v>66</v>
      </c>
      <c r="S1901" s="21" t="s">
        <v>72</v>
      </c>
    </row>
    <row r="1902" spans="1:19" s="21" customFormat="1" x14ac:dyDescent="0.35">
      <c r="A1902" s="26">
        <v>1543141</v>
      </c>
      <c r="B1902" s="53">
        <v>411582</v>
      </c>
      <c r="C1902" s="26">
        <f>VLOOKUP(TotalFix[[#This Row],[Order]],'Total Fix by SS'!B:C,2,0)</f>
        <v>230</v>
      </c>
      <c r="D1902" s="21" t="s">
        <v>59</v>
      </c>
      <c r="E1902" s="21" t="s">
        <v>88</v>
      </c>
      <c r="F1902" s="21" t="s">
        <v>89</v>
      </c>
      <c r="G1902" s="21" t="s">
        <v>90</v>
      </c>
      <c r="H1902" s="21" t="s">
        <v>91</v>
      </c>
      <c r="I1902" s="21" t="s">
        <v>92</v>
      </c>
      <c r="J1902" s="22"/>
      <c r="K1902" s="23">
        <v>0</v>
      </c>
      <c r="L1902" s="22"/>
      <c r="M1902" s="23">
        <v>0</v>
      </c>
      <c r="N1902" s="25">
        <v>0</v>
      </c>
      <c r="O1902" s="21" t="s">
        <v>93</v>
      </c>
      <c r="P1902" s="46"/>
      <c r="Q1902" s="24">
        <v>0</v>
      </c>
      <c r="R1902" s="21" t="s">
        <v>66</v>
      </c>
      <c r="S1902" s="21" t="s">
        <v>94</v>
      </c>
    </row>
    <row r="1903" spans="1:19" s="21" customFormat="1" x14ac:dyDescent="0.35">
      <c r="A1903" s="26">
        <v>1543141</v>
      </c>
      <c r="B1903" s="53">
        <v>411582</v>
      </c>
      <c r="C1903" s="26">
        <f>VLOOKUP(TotalFix[[#This Row],[Order]],'Total Fix by SS'!B:C,2,0)</f>
        <v>230</v>
      </c>
      <c r="D1903" s="21" t="s">
        <v>59</v>
      </c>
      <c r="E1903" s="21" t="s">
        <v>95</v>
      </c>
      <c r="F1903" s="21" t="s">
        <v>61</v>
      </c>
      <c r="G1903" s="21" t="s">
        <v>62</v>
      </c>
      <c r="H1903" s="21" t="s">
        <v>63</v>
      </c>
      <c r="I1903" s="21" t="s">
        <v>96</v>
      </c>
      <c r="J1903" s="22">
        <v>43706</v>
      </c>
      <c r="K1903" s="23">
        <v>0.43401620370369998</v>
      </c>
      <c r="L1903" s="22">
        <v>43706</v>
      </c>
      <c r="M1903" s="23">
        <v>0.47468749999999998</v>
      </c>
      <c r="N1903" s="25">
        <v>39.433</v>
      </c>
      <c r="O1903" s="21" t="s">
        <v>66</v>
      </c>
      <c r="P1903" s="46">
        <f>TotalFix[[#This Row],[Confirmed activ. 3 (ILE03)]]</f>
        <v>39.433</v>
      </c>
      <c r="Q1903" s="24">
        <v>40</v>
      </c>
      <c r="R1903" s="21" t="s">
        <v>66</v>
      </c>
      <c r="S1903" s="21" t="s">
        <v>67</v>
      </c>
    </row>
    <row r="1904" spans="1:19" s="21" customFormat="1" x14ac:dyDescent="0.35">
      <c r="A1904" s="26">
        <v>1543141</v>
      </c>
      <c r="B1904" s="53">
        <v>411582</v>
      </c>
      <c r="C1904" s="26">
        <f>VLOOKUP(TotalFix[[#This Row],[Order]],'Total Fix by SS'!B:C,2,0)</f>
        <v>230</v>
      </c>
      <c r="D1904" s="21" t="s">
        <v>59</v>
      </c>
      <c r="E1904" s="21" t="s">
        <v>97</v>
      </c>
      <c r="F1904" s="21" t="s">
        <v>69</v>
      </c>
      <c r="G1904" s="21" t="s">
        <v>62</v>
      </c>
      <c r="H1904" s="21" t="s">
        <v>70</v>
      </c>
      <c r="I1904" s="21" t="s">
        <v>98</v>
      </c>
      <c r="J1904" s="22">
        <v>43709</v>
      </c>
      <c r="K1904" s="23">
        <v>0.58274305555556005</v>
      </c>
      <c r="L1904" s="22">
        <v>43709</v>
      </c>
      <c r="M1904" s="23">
        <v>0.58274305555556005</v>
      </c>
      <c r="N1904" s="24">
        <v>20</v>
      </c>
      <c r="O1904" s="21" t="s">
        <v>66</v>
      </c>
      <c r="P1904" s="46">
        <f>TotalFix[[#This Row],[Confirmed activ. 3 (ILE03)]]</f>
        <v>20</v>
      </c>
      <c r="Q1904" s="24">
        <v>20</v>
      </c>
      <c r="R1904" s="21" t="s">
        <v>66</v>
      </c>
      <c r="S1904" s="21" t="s">
        <v>72</v>
      </c>
    </row>
    <row r="1905" spans="1:19" s="21" customFormat="1" x14ac:dyDescent="0.35">
      <c r="A1905" s="26">
        <v>1543141</v>
      </c>
      <c r="B1905" s="53">
        <v>411582</v>
      </c>
      <c r="C1905" s="26">
        <f>VLOOKUP(TotalFix[[#This Row],[Order]],'Total Fix by SS'!B:C,2,0)</f>
        <v>230</v>
      </c>
      <c r="D1905" s="21" t="s">
        <v>59</v>
      </c>
      <c r="E1905" s="21" t="s">
        <v>99</v>
      </c>
      <c r="F1905" s="21" t="s">
        <v>69</v>
      </c>
      <c r="G1905" s="21" t="s">
        <v>62</v>
      </c>
      <c r="H1905" s="21" t="s">
        <v>70</v>
      </c>
      <c r="I1905" s="21" t="s">
        <v>100</v>
      </c>
      <c r="J1905" s="22">
        <v>43709</v>
      </c>
      <c r="K1905" s="23">
        <v>0.58284722222221996</v>
      </c>
      <c r="L1905" s="22">
        <v>43709</v>
      </c>
      <c r="M1905" s="23">
        <v>0.58284722222221996</v>
      </c>
      <c r="N1905" s="24">
        <v>50</v>
      </c>
      <c r="O1905" s="21" t="s">
        <v>66</v>
      </c>
      <c r="P1905" s="46">
        <f>TotalFix[[#This Row],[Confirmed activ. 3 (ILE03)]]</f>
        <v>50</v>
      </c>
      <c r="Q1905" s="24">
        <v>50</v>
      </c>
      <c r="R1905" s="21" t="s">
        <v>66</v>
      </c>
      <c r="S1905" s="21" t="s">
        <v>72</v>
      </c>
    </row>
    <row r="1906" spans="1:19" s="21" customFormat="1" x14ac:dyDescent="0.35">
      <c r="A1906" s="26">
        <v>1543141</v>
      </c>
      <c r="B1906" s="53">
        <v>411582</v>
      </c>
      <c r="C1906" s="26">
        <f>VLOOKUP(TotalFix[[#This Row],[Order]],'Total Fix by SS'!B:C,2,0)</f>
        <v>230</v>
      </c>
      <c r="D1906" s="21" t="s">
        <v>59</v>
      </c>
      <c r="E1906" s="21" t="s">
        <v>101</v>
      </c>
      <c r="F1906" s="21" t="s">
        <v>102</v>
      </c>
      <c r="G1906" s="21" t="s">
        <v>62</v>
      </c>
      <c r="H1906" s="21" t="s">
        <v>100</v>
      </c>
      <c r="I1906" s="21" t="s">
        <v>103</v>
      </c>
      <c r="J1906" s="22">
        <v>43709</v>
      </c>
      <c r="K1906" s="23">
        <v>0.58293981481481005</v>
      </c>
      <c r="L1906" s="22">
        <v>43709</v>
      </c>
      <c r="M1906" s="23">
        <v>0.58293981481481005</v>
      </c>
      <c r="N1906" s="24">
        <v>10</v>
      </c>
      <c r="O1906" s="21" t="s">
        <v>66</v>
      </c>
      <c r="P1906" s="46">
        <f>TotalFix[[#This Row],[Confirmed activ. 3 (ILE03)]]</f>
        <v>10</v>
      </c>
      <c r="Q1906" s="24">
        <v>10</v>
      </c>
      <c r="R1906" s="21" t="s">
        <v>66</v>
      </c>
      <c r="S1906" s="21" t="s">
        <v>72</v>
      </c>
    </row>
    <row r="1907" spans="1:19" s="21" customFormat="1" x14ac:dyDescent="0.35">
      <c r="A1907" s="26">
        <v>1543141</v>
      </c>
      <c r="B1907" s="53">
        <v>411582</v>
      </c>
      <c r="C1907" s="26">
        <f>VLOOKUP(TotalFix[[#This Row],[Order]],'Total Fix by SS'!B:C,2,0)</f>
        <v>230</v>
      </c>
      <c r="D1907" s="21" t="s">
        <v>59</v>
      </c>
      <c r="E1907" s="21" t="s">
        <v>104</v>
      </c>
      <c r="F1907" s="21" t="s">
        <v>102</v>
      </c>
      <c r="G1907" s="21" t="s">
        <v>105</v>
      </c>
      <c r="H1907" s="21" t="s">
        <v>100</v>
      </c>
      <c r="I1907" s="21" t="s">
        <v>106</v>
      </c>
      <c r="J1907" s="22">
        <v>43711</v>
      </c>
      <c r="K1907" s="23">
        <v>0.39516203703704</v>
      </c>
      <c r="L1907" s="22">
        <v>43711</v>
      </c>
      <c r="M1907" s="23">
        <v>0.39516203703704</v>
      </c>
      <c r="N1907" s="24">
        <v>10</v>
      </c>
      <c r="O1907" s="21" t="s">
        <v>66</v>
      </c>
      <c r="P1907" s="46">
        <f>TotalFix[[#This Row],[Confirmed activ. 3 (ILE03)]]</f>
        <v>10</v>
      </c>
      <c r="Q1907" s="24">
        <v>10</v>
      </c>
      <c r="R1907" s="21" t="s">
        <v>66</v>
      </c>
      <c r="S1907" s="21" t="s">
        <v>72</v>
      </c>
    </row>
    <row r="1908" spans="1:19" s="21" customFormat="1" x14ac:dyDescent="0.35">
      <c r="A1908" s="26">
        <v>1543141</v>
      </c>
      <c r="B1908" s="53">
        <v>411582</v>
      </c>
      <c r="C1908" s="26">
        <f>VLOOKUP(TotalFix[[#This Row],[Order]],'Total Fix by SS'!B:C,2,0)</f>
        <v>230</v>
      </c>
      <c r="D1908" s="21" t="s">
        <v>107</v>
      </c>
      <c r="E1908" s="21" t="s">
        <v>60</v>
      </c>
      <c r="F1908" s="21" t="s">
        <v>61</v>
      </c>
      <c r="G1908" s="21" t="s">
        <v>90</v>
      </c>
      <c r="H1908" s="21" t="s">
        <v>63</v>
      </c>
      <c r="I1908" s="21" t="s">
        <v>108</v>
      </c>
      <c r="J1908" s="22">
        <v>43706</v>
      </c>
      <c r="K1908" s="23">
        <v>0.44225694444444003</v>
      </c>
      <c r="L1908" s="22">
        <v>43709</v>
      </c>
      <c r="M1908" s="23">
        <v>0.74804398148147999</v>
      </c>
      <c r="N1908" s="25">
        <v>9.7539999999999996</v>
      </c>
      <c r="O1908" s="21" t="s">
        <v>77</v>
      </c>
      <c r="P1908" s="46">
        <f>TotalFix[[#This Row],[Confirmed activ. 3 (ILE03)]]*60</f>
        <v>585.24</v>
      </c>
      <c r="Q1908" s="24">
        <v>1</v>
      </c>
      <c r="R1908" s="21" t="s">
        <v>66</v>
      </c>
      <c r="S1908" s="21" t="s">
        <v>67</v>
      </c>
    </row>
    <row r="1909" spans="1:19" s="21" customFormat="1" x14ac:dyDescent="0.35">
      <c r="A1909" s="26">
        <v>1543141</v>
      </c>
      <c r="B1909" s="53">
        <v>411582</v>
      </c>
      <c r="C1909" s="26">
        <f>VLOOKUP(TotalFix[[#This Row],[Order]],'Total Fix by SS'!B:C,2,0)</f>
        <v>230</v>
      </c>
      <c r="D1909" s="21" t="s">
        <v>109</v>
      </c>
      <c r="E1909" s="21" t="s">
        <v>82</v>
      </c>
      <c r="F1909" s="21" t="s">
        <v>83</v>
      </c>
      <c r="G1909" s="21" t="s">
        <v>90</v>
      </c>
      <c r="H1909" s="21" t="s">
        <v>84</v>
      </c>
      <c r="I1909" s="21" t="s">
        <v>110</v>
      </c>
      <c r="J1909" s="22"/>
      <c r="K1909" s="23">
        <v>0</v>
      </c>
      <c r="L1909" s="22"/>
      <c r="M1909" s="23">
        <v>0</v>
      </c>
      <c r="N1909" s="25">
        <v>0</v>
      </c>
      <c r="O1909" s="21" t="s">
        <v>93</v>
      </c>
      <c r="P1909" s="46"/>
      <c r="Q1909" s="24">
        <v>5</v>
      </c>
      <c r="R1909" s="21" t="s">
        <v>66</v>
      </c>
      <c r="S1909" s="21" t="s">
        <v>94</v>
      </c>
    </row>
    <row r="1910" spans="1:19" s="21" customFormat="1" x14ac:dyDescent="0.35">
      <c r="A1910" s="26">
        <v>1543142</v>
      </c>
      <c r="B1910" s="53">
        <v>411582</v>
      </c>
      <c r="C1910" s="26">
        <f>VLOOKUP(TotalFix[[#This Row],[Order]],'Total Fix by SS'!B:C,2,0)</f>
        <v>230</v>
      </c>
      <c r="D1910" s="21" t="s">
        <v>59</v>
      </c>
      <c r="E1910" s="21" t="s">
        <v>60</v>
      </c>
      <c r="F1910" s="21" t="s">
        <v>61</v>
      </c>
      <c r="G1910" s="21" t="s">
        <v>62</v>
      </c>
      <c r="H1910" s="21" t="s">
        <v>63</v>
      </c>
      <c r="I1910" s="21" t="s">
        <v>64</v>
      </c>
      <c r="J1910" s="22">
        <v>43692</v>
      </c>
      <c r="K1910" s="23">
        <v>0.36465277777777999</v>
      </c>
      <c r="L1910" s="22">
        <v>43692</v>
      </c>
      <c r="M1910" s="23">
        <v>0.39681712962963001</v>
      </c>
      <c r="N1910" s="25">
        <v>23.332999999999998</v>
      </c>
      <c r="O1910" s="21" t="s">
        <v>66</v>
      </c>
      <c r="P1910" s="46">
        <f>TotalFix[[#This Row],[Confirmed activ. 3 (ILE03)]]</f>
        <v>23.332999999999998</v>
      </c>
      <c r="Q1910" s="24">
        <v>20</v>
      </c>
      <c r="R1910" s="21" t="s">
        <v>66</v>
      </c>
      <c r="S1910" s="21" t="s">
        <v>67</v>
      </c>
    </row>
    <row r="1911" spans="1:19" s="21" customFormat="1" x14ac:dyDescent="0.35">
      <c r="A1911" s="26">
        <v>1543142</v>
      </c>
      <c r="B1911" s="53">
        <v>411582</v>
      </c>
      <c r="C1911" s="26">
        <f>VLOOKUP(TotalFix[[#This Row],[Order]],'Total Fix by SS'!B:C,2,0)</f>
        <v>230</v>
      </c>
      <c r="D1911" s="21" t="s">
        <v>59</v>
      </c>
      <c r="E1911" s="21" t="s">
        <v>68</v>
      </c>
      <c r="F1911" s="21" t="s">
        <v>69</v>
      </c>
      <c r="G1911" s="21" t="s">
        <v>62</v>
      </c>
      <c r="H1911" s="21" t="s">
        <v>70</v>
      </c>
      <c r="I1911" s="21" t="s">
        <v>71</v>
      </c>
      <c r="J1911" s="22">
        <v>43692</v>
      </c>
      <c r="K1911" s="23">
        <v>0.41862268518519002</v>
      </c>
      <c r="L1911" s="22">
        <v>43692</v>
      </c>
      <c r="M1911" s="23">
        <v>0.41862268518519002</v>
      </c>
      <c r="N1911" s="24">
        <v>30</v>
      </c>
      <c r="O1911" s="21" t="s">
        <v>66</v>
      </c>
      <c r="P1911" s="46">
        <f>TotalFix[[#This Row],[Confirmed activ. 3 (ILE03)]]</f>
        <v>30</v>
      </c>
      <c r="Q1911" s="24">
        <v>30</v>
      </c>
      <c r="R1911" s="21" t="s">
        <v>66</v>
      </c>
      <c r="S1911" s="21" t="s">
        <v>72</v>
      </c>
    </row>
    <row r="1912" spans="1:19" s="21" customFormat="1" x14ac:dyDescent="0.35">
      <c r="A1912" s="26">
        <v>1543142</v>
      </c>
      <c r="B1912" s="53">
        <v>411582</v>
      </c>
      <c r="C1912" s="26">
        <f>VLOOKUP(TotalFix[[#This Row],[Order]],'Total Fix by SS'!B:C,2,0)</f>
        <v>230</v>
      </c>
      <c r="D1912" s="21" t="s">
        <v>59</v>
      </c>
      <c r="E1912" s="21" t="s">
        <v>73</v>
      </c>
      <c r="F1912" s="21" t="s">
        <v>61</v>
      </c>
      <c r="G1912" s="21" t="s">
        <v>62</v>
      </c>
      <c r="H1912" s="21" t="s">
        <v>63</v>
      </c>
      <c r="I1912" s="21" t="s">
        <v>74</v>
      </c>
      <c r="J1912" s="22">
        <v>43692</v>
      </c>
      <c r="K1912" s="23">
        <v>0.42619212962962999</v>
      </c>
      <c r="L1912" s="22">
        <v>43695</v>
      </c>
      <c r="M1912" s="23">
        <v>0.47362268518519002</v>
      </c>
      <c r="N1912" s="25">
        <v>5.2430000000000003</v>
      </c>
      <c r="O1912" s="21" t="s">
        <v>77</v>
      </c>
      <c r="P1912" s="46">
        <f>TotalFix[[#This Row],[Confirmed activ. 3 (ILE03)]]*60</f>
        <v>314.58000000000004</v>
      </c>
      <c r="Q1912" s="24">
        <v>200</v>
      </c>
      <c r="R1912" s="21" t="s">
        <v>66</v>
      </c>
      <c r="S1912" s="21" t="s">
        <v>67</v>
      </c>
    </row>
    <row r="1913" spans="1:19" s="21" customFormat="1" x14ac:dyDescent="0.35">
      <c r="A1913" s="26">
        <v>1543142</v>
      </c>
      <c r="B1913" s="53">
        <v>411582</v>
      </c>
      <c r="C1913" s="26">
        <f>VLOOKUP(TotalFix[[#This Row],[Order]],'Total Fix by SS'!B:C,2,0)</f>
        <v>230</v>
      </c>
      <c r="D1913" s="21" t="s">
        <v>59</v>
      </c>
      <c r="E1913" s="21" t="s">
        <v>75</v>
      </c>
      <c r="F1913" s="21" t="s">
        <v>61</v>
      </c>
      <c r="G1913" s="21" t="s">
        <v>62</v>
      </c>
      <c r="H1913" s="21" t="s">
        <v>63</v>
      </c>
      <c r="I1913" s="21" t="s">
        <v>76</v>
      </c>
      <c r="J1913" s="22">
        <v>43697</v>
      </c>
      <c r="K1913" s="23">
        <v>0.31905092592592998</v>
      </c>
      <c r="L1913" s="22">
        <v>43704</v>
      </c>
      <c r="M1913" s="23">
        <v>0.40425925925925998</v>
      </c>
      <c r="N1913" s="25">
        <v>22.614999999999998</v>
      </c>
      <c r="O1913" s="21" t="s">
        <v>77</v>
      </c>
      <c r="P1913" s="46">
        <f>TotalFix[[#This Row],[Confirmed activ. 3 (ILE03)]]*60</f>
        <v>1356.8999999999999</v>
      </c>
      <c r="Q1913" s="24">
        <v>500</v>
      </c>
      <c r="R1913" s="21" t="s">
        <v>66</v>
      </c>
      <c r="S1913" s="21" t="s">
        <v>67</v>
      </c>
    </row>
    <row r="1914" spans="1:19" s="21" customFormat="1" x14ac:dyDescent="0.35">
      <c r="A1914" s="26">
        <v>1543142</v>
      </c>
      <c r="B1914" s="53">
        <v>411582</v>
      </c>
      <c r="C1914" s="26">
        <f>VLOOKUP(TotalFix[[#This Row],[Order]],'Total Fix by SS'!B:C,2,0)</f>
        <v>230</v>
      </c>
      <c r="D1914" s="21" t="s">
        <v>59</v>
      </c>
      <c r="E1914" s="21" t="s">
        <v>78</v>
      </c>
      <c r="F1914" s="21" t="s">
        <v>69</v>
      </c>
      <c r="G1914" s="21" t="s">
        <v>62</v>
      </c>
      <c r="H1914" s="21" t="s">
        <v>70</v>
      </c>
      <c r="I1914" s="21" t="s">
        <v>79</v>
      </c>
      <c r="J1914" s="22">
        <v>43704</v>
      </c>
      <c r="K1914" s="23">
        <v>0.70731481481480996</v>
      </c>
      <c r="L1914" s="22">
        <v>43704</v>
      </c>
      <c r="M1914" s="23">
        <v>0.70731481481480996</v>
      </c>
      <c r="N1914" s="24">
        <v>20</v>
      </c>
      <c r="O1914" s="21" t="s">
        <v>66</v>
      </c>
      <c r="P1914" s="46">
        <f>TotalFix[[#This Row],[Confirmed activ. 3 (ILE03)]]</f>
        <v>20</v>
      </c>
      <c r="Q1914" s="24">
        <v>20</v>
      </c>
      <c r="R1914" s="21" t="s">
        <v>66</v>
      </c>
      <c r="S1914" s="21" t="s">
        <v>72</v>
      </c>
    </row>
    <row r="1915" spans="1:19" s="21" customFormat="1" x14ac:dyDescent="0.35">
      <c r="A1915" s="26">
        <v>1543142</v>
      </c>
      <c r="B1915" s="53">
        <v>411582</v>
      </c>
      <c r="C1915" s="26">
        <f>VLOOKUP(TotalFix[[#This Row],[Order]],'Total Fix by SS'!B:C,2,0)</f>
        <v>230</v>
      </c>
      <c r="D1915" s="21" t="s">
        <v>59</v>
      </c>
      <c r="E1915" s="21" t="s">
        <v>80</v>
      </c>
      <c r="F1915" s="21" t="s">
        <v>69</v>
      </c>
      <c r="G1915" s="21" t="s">
        <v>62</v>
      </c>
      <c r="H1915" s="21" t="s">
        <v>70</v>
      </c>
      <c r="I1915" s="21" t="s">
        <v>81</v>
      </c>
      <c r="J1915" s="22">
        <v>43704</v>
      </c>
      <c r="K1915" s="23">
        <v>0.70739583333333</v>
      </c>
      <c r="L1915" s="22">
        <v>43704</v>
      </c>
      <c r="M1915" s="23">
        <v>0.70739583333333</v>
      </c>
      <c r="N1915" s="24">
        <v>20</v>
      </c>
      <c r="O1915" s="21" t="s">
        <v>66</v>
      </c>
      <c r="P1915" s="46">
        <f>TotalFix[[#This Row],[Confirmed activ. 3 (ILE03)]]</f>
        <v>20</v>
      </c>
      <c r="Q1915" s="24">
        <v>20</v>
      </c>
      <c r="R1915" s="21" t="s">
        <v>66</v>
      </c>
      <c r="S1915" s="21" t="s">
        <v>72</v>
      </c>
    </row>
    <row r="1916" spans="1:19" s="21" customFormat="1" x14ac:dyDescent="0.35">
      <c r="A1916" s="26">
        <v>1543142</v>
      </c>
      <c r="B1916" s="53">
        <v>411582</v>
      </c>
      <c r="C1916" s="26">
        <f>VLOOKUP(TotalFix[[#This Row],[Order]],'Total Fix by SS'!B:C,2,0)</f>
        <v>230</v>
      </c>
      <c r="D1916" s="21" t="s">
        <v>59</v>
      </c>
      <c r="E1916" s="21" t="s">
        <v>82</v>
      </c>
      <c r="F1916" s="21" t="s">
        <v>83</v>
      </c>
      <c r="G1916" s="21" t="s">
        <v>62</v>
      </c>
      <c r="H1916" s="21" t="s">
        <v>84</v>
      </c>
      <c r="I1916" s="21" t="s">
        <v>84</v>
      </c>
      <c r="J1916" s="22">
        <v>43704</v>
      </c>
      <c r="K1916" s="23">
        <v>0.71876157407407004</v>
      </c>
      <c r="L1916" s="22">
        <v>43705</v>
      </c>
      <c r="M1916" s="23">
        <v>0.45865740740741001</v>
      </c>
      <c r="N1916" s="25">
        <v>345.00700000000001</v>
      </c>
      <c r="O1916" s="21" t="s">
        <v>66</v>
      </c>
      <c r="P1916" s="46">
        <f>TotalFix[[#This Row],[Confirmed activ. 3 (ILE03)]]</f>
        <v>345.00700000000001</v>
      </c>
      <c r="Q1916" s="24">
        <v>450</v>
      </c>
      <c r="R1916" s="21" t="s">
        <v>66</v>
      </c>
      <c r="S1916" s="21" t="s">
        <v>67</v>
      </c>
    </row>
    <row r="1917" spans="1:19" s="21" customFormat="1" x14ac:dyDescent="0.35">
      <c r="A1917" s="26">
        <v>1543142</v>
      </c>
      <c r="B1917" s="53">
        <v>411582</v>
      </c>
      <c r="C1917" s="26">
        <f>VLOOKUP(TotalFix[[#This Row],[Order]],'Total Fix by SS'!B:C,2,0)</f>
        <v>230</v>
      </c>
      <c r="D1917" s="21" t="s">
        <v>59</v>
      </c>
      <c r="E1917" s="21" t="s">
        <v>85</v>
      </c>
      <c r="F1917" s="21" t="s">
        <v>86</v>
      </c>
      <c r="G1917" s="21" t="s">
        <v>62</v>
      </c>
      <c r="H1917" s="21" t="s">
        <v>87</v>
      </c>
      <c r="I1917" s="21" t="s">
        <v>87</v>
      </c>
      <c r="J1917" s="22">
        <v>43706</v>
      </c>
      <c r="K1917" s="23">
        <v>0.41288194444443999</v>
      </c>
      <c r="L1917" s="22">
        <v>43706</v>
      </c>
      <c r="M1917" s="23">
        <v>0.41288194444443999</v>
      </c>
      <c r="N1917" s="24">
        <v>20</v>
      </c>
      <c r="O1917" s="21" t="s">
        <v>66</v>
      </c>
      <c r="P1917" s="46">
        <f>TotalFix[[#This Row],[Confirmed activ. 3 (ILE03)]]</f>
        <v>20</v>
      </c>
      <c r="Q1917" s="24">
        <v>20</v>
      </c>
      <c r="R1917" s="21" t="s">
        <v>66</v>
      </c>
      <c r="S1917" s="21" t="s">
        <v>72</v>
      </c>
    </row>
    <row r="1918" spans="1:19" s="21" customFormat="1" x14ac:dyDescent="0.35">
      <c r="A1918" s="26">
        <v>1543142</v>
      </c>
      <c r="B1918" s="53">
        <v>411582</v>
      </c>
      <c r="C1918" s="26">
        <f>VLOOKUP(TotalFix[[#This Row],[Order]],'Total Fix by SS'!B:C,2,0)</f>
        <v>230</v>
      </c>
      <c r="D1918" s="21" t="s">
        <v>59</v>
      </c>
      <c r="E1918" s="21" t="s">
        <v>88</v>
      </c>
      <c r="F1918" s="21" t="s">
        <v>89</v>
      </c>
      <c r="G1918" s="21" t="s">
        <v>90</v>
      </c>
      <c r="H1918" s="21" t="s">
        <v>91</v>
      </c>
      <c r="I1918" s="21" t="s">
        <v>92</v>
      </c>
      <c r="J1918" s="22"/>
      <c r="K1918" s="23">
        <v>0</v>
      </c>
      <c r="L1918" s="22"/>
      <c r="M1918" s="23">
        <v>0</v>
      </c>
      <c r="N1918" s="25">
        <v>0</v>
      </c>
      <c r="O1918" s="21" t="s">
        <v>93</v>
      </c>
      <c r="P1918" s="46"/>
      <c r="Q1918" s="24">
        <v>0</v>
      </c>
      <c r="R1918" s="21" t="s">
        <v>66</v>
      </c>
      <c r="S1918" s="21" t="s">
        <v>94</v>
      </c>
    </row>
    <row r="1919" spans="1:19" s="21" customFormat="1" x14ac:dyDescent="0.35">
      <c r="A1919" s="26">
        <v>1543142</v>
      </c>
      <c r="B1919" s="53">
        <v>411582</v>
      </c>
      <c r="C1919" s="26">
        <f>VLOOKUP(TotalFix[[#This Row],[Order]],'Total Fix by SS'!B:C,2,0)</f>
        <v>230</v>
      </c>
      <c r="D1919" s="21" t="s">
        <v>59</v>
      </c>
      <c r="E1919" s="21" t="s">
        <v>95</v>
      </c>
      <c r="F1919" s="21" t="s">
        <v>61</v>
      </c>
      <c r="G1919" s="21" t="s">
        <v>62</v>
      </c>
      <c r="H1919" s="21" t="s">
        <v>63</v>
      </c>
      <c r="I1919" s="21" t="s">
        <v>96</v>
      </c>
      <c r="J1919" s="22">
        <v>43709</v>
      </c>
      <c r="K1919" s="23">
        <v>0.56356481481481002</v>
      </c>
      <c r="L1919" s="22">
        <v>43709</v>
      </c>
      <c r="M1919" s="23">
        <v>0.58135416666666995</v>
      </c>
      <c r="N1919" s="25">
        <v>9.15</v>
      </c>
      <c r="O1919" s="21" t="s">
        <v>66</v>
      </c>
      <c r="P1919" s="46">
        <f>TotalFix[[#This Row],[Confirmed activ. 3 (ILE03)]]</f>
        <v>9.15</v>
      </c>
      <c r="Q1919" s="24">
        <v>40</v>
      </c>
      <c r="R1919" s="21" t="s">
        <v>66</v>
      </c>
      <c r="S1919" s="21" t="s">
        <v>67</v>
      </c>
    </row>
    <row r="1920" spans="1:19" s="21" customFormat="1" x14ac:dyDescent="0.35">
      <c r="A1920" s="26">
        <v>1543142</v>
      </c>
      <c r="B1920" s="53">
        <v>411582</v>
      </c>
      <c r="C1920" s="26">
        <f>VLOOKUP(TotalFix[[#This Row],[Order]],'Total Fix by SS'!B:C,2,0)</f>
        <v>230</v>
      </c>
      <c r="D1920" s="21" t="s">
        <v>59</v>
      </c>
      <c r="E1920" s="21" t="s">
        <v>97</v>
      </c>
      <c r="F1920" s="21" t="s">
        <v>69</v>
      </c>
      <c r="G1920" s="21" t="s">
        <v>62</v>
      </c>
      <c r="H1920" s="21" t="s">
        <v>70</v>
      </c>
      <c r="I1920" s="21" t="s">
        <v>98</v>
      </c>
      <c r="J1920" s="22">
        <v>43710</v>
      </c>
      <c r="K1920" s="23">
        <v>0.66475694444444</v>
      </c>
      <c r="L1920" s="22">
        <v>43710</v>
      </c>
      <c r="M1920" s="23">
        <v>0.66475694444444</v>
      </c>
      <c r="N1920" s="24">
        <v>20</v>
      </c>
      <c r="O1920" s="21" t="s">
        <v>66</v>
      </c>
      <c r="P1920" s="46">
        <f>TotalFix[[#This Row],[Confirmed activ. 3 (ILE03)]]</f>
        <v>20</v>
      </c>
      <c r="Q1920" s="24">
        <v>20</v>
      </c>
      <c r="R1920" s="21" t="s">
        <v>66</v>
      </c>
      <c r="S1920" s="21" t="s">
        <v>72</v>
      </c>
    </row>
    <row r="1921" spans="1:19" s="21" customFormat="1" x14ac:dyDescent="0.35">
      <c r="A1921" s="26">
        <v>1543142</v>
      </c>
      <c r="B1921" s="53">
        <v>411582</v>
      </c>
      <c r="C1921" s="26">
        <f>VLOOKUP(TotalFix[[#This Row],[Order]],'Total Fix by SS'!B:C,2,0)</f>
        <v>230</v>
      </c>
      <c r="D1921" s="21" t="s">
        <v>59</v>
      </c>
      <c r="E1921" s="21" t="s">
        <v>99</v>
      </c>
      <c r="F1921" s="21" t="s">
        <v>69</v>
      </c>
      <c r="G1921" s="21" t="s">
        <v>62</v>
      </c>
      <c r="H1921" s="21" t="s">
        <v>70</v>
      </c>
      <c r="I1921" s="21" t="s">
        <v>100</v>
      </c>
      <c r="J1921" s="22">
        <v>43710</v>
      </c>
      <c r="K1921" s="23">
        <v>0.66482638888889001</v>
      </c>
      <c r="L1921" s="22">
        <v>43710</v>
      </c>
      <c r="M1921" s="23">
        <v>0.66482638888889001</v>
      </c>
      <c r="N1921" s="24">
        <v>50</v>
      </c>
      <c r="O1921" s="21" t="s">
        <v>66</v>
      </c>
      <c r="P1921" s="46">
        <f>TotalFix[[#This Row],[Confirmed activ. 3 (ILE03)]]</f>
        <v>50</v>
      </c>
      <c r="Q1921" s="24">
        <v>50</v>
      </c>
      <c r="R1921" s="21" t="s">
        <v>66</v>
      </c>
      <c r="S1921" s="21" t="s">
        <v>72</v>
      </c>
    </row>
    <row r="1922" spans="1:19" s="21" customFormat="1" x14ac:dyDescent="0.35">
      <c r="A1922" s="26">
        <v>1543142</v>
      </c>
      <c r="B1922" s="53">
        <v>411582</v>
      </c>
      <c r="C1922" s="26">
        <f>VLOOKUP(TotalFix[[#This Row],[Order]],'Total Fix by SS'!B:C,2,0)</f>
        <v>230</v>
      </c>
      <c r="D1922" s="21" t="s">
        <v>59</v>
      </c>
      <c r="E1922" s="21" t="s">
        <v>101</v>
      </c>
      <c r="F1922" s="21" t="s">
        <v>102</v>
      </c>
      <c r="G1922" s="21" t="s">
        <v>62</v>
      </c>
      <c r="H1922" s="21" t="s">
        <v>100</v>
      </c>
      <c r="I1922" s="21" t="s">
        <v>103</v>
      </c>
      <c r="J1922" s="22">
        <v>43710</v>
      </c>
      <c r="K1922" s="23">
        <v>0.66491898148147999</v>
      </c>
      <c r="L1922" s="22">
        <v>43710</v>
      </c>
      <c r="M1922" s="23">
        <v>0.66491898148147999</v>
      </c>
      <c r="N1922" s="24">
        <v>10</v>
      </c>
      <c r="O1922" s="21" t="s">
        <v>66</v>
      </c>
      <c r="P1922" s="46">
        <f>TotalFix[[#This Row],[Confirmed activ. 3 (ILE03)]]</f>
        <v>10</v>
      </c>
      <c r="Q1922" s="24">
        <v>10</v>
      </c>
      <c r="R1922" s="21" t="s">
        <v>66</v>
      </c>
      <c r="S1922" s="21" t="s">
        <v>72</v>
      </c>
    </row>
    <row r="1923" spans="1:19" s="21" customFormat="1" x14ac:dyDescent="0.35">
      <c r="A1923" s="26">
        <v>1543142</v>
      </c>
      <c r="B1923" s="53">
        <v>411582</v>
      </c>
      <c r="C1923" s="26">
        <f>VLOOKUP(TotalFix[[#This Row],[Order]],'Total Fix by SS'!B:C,2,0)</f>
        <v>230</v>
      </c>
      <c r="D1923" s="21" t="s">
        <v>59</v>
      </c>
      <c r="E1923" s="21" t="s">
        <v>104</v>
      </c>
      <c r="F1923" s="21" t="s">
        <v>102</v>
      </c>
      <c r="G1923" s="21" t="s">
        <v>105</v>
      </c>
      <c r="H1923" s="21" t="s">
        <v>100</v>
      </c>
      <c r="I1923" s="21" t="s">
        <v>106</v>
      </c>
      <c r="J1923" s="22">
        <v>43710</v>
      </c>
      <c r="K1923" s="23">
        <v>0.74738425925926</v>
      </c>
      <c r="L1923" s="22">
        <v>43710</v>
      </c>
      <c r="M1923" s="23">
        <v>0.74738425925926</v>
      </c>
      <c r="N1923" s="24">
        <v>10</v>
      </c>
      <c r="O1923" s="21" t="s">
        <v>66</v>
      </c>
      <c r="P1923" s="46">
        <f>TotalFix[[#This Row],[Confirmed activ. 3 (ILE03)]]</f>
        <v>10</v>
      </c>
      <c r="Q1923" s="24">
        <v>10</v>
      </c>
      <c r="R1923" s="21" t="s">
        <v>66</v>
      </c>
      <c r="S1923" s="21" t="s">
        <v>72</v>
      </c>
    </row>
    <row r="1924" spans="1:19" s="21" customFormat="1" x14ac:dyDescent="0.35">
      <c r="A1924" s="26">
        <v>1543142</v>
      </c>
      <c r="B1924" s="53">
        <v>411582</v>
      </c>
      <c r="C1924" s="26">
        <f>VLOOKUP(TotalFix[[#This Row],[Order]],'Total Fix by SS'!B:C,2,0)</f>
        <v>230</v>
      </c>
      <c r="D1924" s="21" t="s">
        <v>107</v>
      </c>
      <c r="E1924" s="21" t="s">
        <v>60</v>
      </c>
      <c r="F1924" s="21" t="s">
        <v>61</v>
      </c>
      <c r="G1924" s="21" t="s">
        <v>90</v>
      </c>
      <c r="H1924" s="21" t="s">
        <v>63</v>
      </c>
      <c r="I1924" s="21" t="s">
        <v>108</v>
      </c>
      <c r="J1924" s="22">
        <v>43702</v>
      </c>
      <c r="K1924" s="23">
        <v>0.50674768518518998</v>
      </c>
      <c r="L1924" s="22">
        <v>43704</v>
      </c>
      <c r="M1924" s="23">
        <v>0.40466435185185001</v>
      </c>
      <c r="N1924" s="25">
        <v>17.503</v>
      </c>
      <c r="O1924" s="21" t="s">
        <v>77</v>
      </c>
      <c r="P1924" s="46">
        <f>TotalFix[[#This Row],[Confirmed activ. 3 (ILE03)]]*60</f>
        <v>1050.18</v>
      </c>
      <c r="Q1924" s="24">
        <v>1</v>
      </c>
      <c r="R1924" s="21" t="s">
        <v>66</v>
      </c>
      <c r="S1924" s="21" t="s">
        <v>67</v>
      </c>
    </row>
    <row r="1925" spans="1:19" s="21" customFormat="1" x14ac:dyDescent="0.35">
      <c r="A1925" s="26">
        <v>1543142</v>
      </c>
      <c r="B1925" s="53">
        <v>411582</v>
      </c>
      <c r="C1925" s="26">
        <f>VLOOKUP(TotalFix[[#This Row],[Order]],'Total Fix by SS'!B:C,2,0)</f>
        <v>230</v>
      </c>
      <c r="D1925" s="21" t="s">
        <v>109</v>
      </c>
      <c r="E1925" s="21" t="s">
        <v>82</v>
      </c>
      <c r="F1925" s="21" t="s">
        <v>83</v>
      </c>
      <c r="G1925" s="21" t="s">
        <v>90</v>
      </c>
      <c r="H1925" s="21" t="s">
        <v>84</v>
      </c>
      <c r="I1925" s="21" t="s">
        <v>110</v>
      </c>
      <c r="J1925" s="22"/>
      <c r="K1925" s="23">
        <v>0</v>
      </c>
      <c r="L1925" s="22"/>
      <c r="M1925" s="23">
        <v>0</v>
      </c>
      <c r="N1925" s="25">
        <v>0</v>
      </c>
      <c r="O1925" s="21" t="s">
        <v>93</v>
      </c>
      <c r="P1925" s="46"/>
      <c r="Q1925" s="24">
        <v>5</v>
      </c>
      <c r="R1925" s="21" t="s">
        <v>66</v>
      </c>
      <c r="S1925" s="21" t="s">
        <v>94</v>
      </c>
    </row>
    <row r="1926" spans="1:19" s="21" customFormat="1" x14ac:dyDescent="0.35">
      <c r="A1926" s="26">
        <v>1543143</v>
      </c>
      <c r="B1926" s="53">
        <v>411582</v>
      </c>
      <c r="C1926" s="26">
        <f>VLOOKUP(TotalFix[[#This Row],[Order]],'Total Fix by SS'!B:C,2,0)</f>
        <v>230</v>
      </c>
      <c r="D1926" s="21" t="s">
        <v>59</v>
      </c>
      <c r="E1926" s="21" t="s">
        <v>60</v>
      </c>
      <c r="F1926" s="21" t="s">
        <v>61</v>
      </c>
      <c r="G1926" s="21" t="s">
        <v>62</v>
      </c>
      <c r="H1926" s="21" t="s">
        <v>63</v>
      </c>
      <c r="I1926" s="21" t="s">
        <v>64</v>
      </c>
      <c r="J1926" s="22">
        <v>43695</v>
      </c>
      <c r="K1926" s="23">
        <v>0.47409722222222</v>
      </c>
      <c r="L1926" s="22">
        <v>43695</v>
      </c>
      <c r="M1926" s="23">
        <v>0.49050925925925998</v>
      </c>
      <c r="N1926" s="25">
        <v>12.516999999999999</v>
      </c>
      <c r="O1926" s="21" t="s">
        <v>66</v>
      </c>
      <c r="P1926" s="46">
        <f>TotalFix[[#This Row],[Confirmed activ. 3 (ILE03)]]</f>
        <v>12.516999999999999</v>
      </c>
      <c r="Q1926" s="24">
        <v>20</v>
      </c>
      <c r="R1926" s="21" t="s">
        <v>66</v>
      </c>
      <c r="S1926" s="21" t="s">
        <v>67</v>
      </c>
    </row>
    <row r="1927" spans="1:19" s="21" customFormat="1" x14ac:dyDescent="0.35">
      <c r="A1927" s="26">
        <v>1543143</v>
      </c>
      <c r="B1927" s="53">
        <v>411582</v>
      </c>
      <c r="C1927" s="26">
        <f>VLOOKUP(TotalFix[[#This Row],[Order]],'Total Fix by SS'!B:C,2,0)</f>
        <v>230</v>
      </c>
      <c r="D1927" s="21" t="s">
        <v>59</v>
      </c>
      <c r="E1927" s="21" t="s">
        <v>68</v>
      </c>
      <c r="F1927" s="21" t="s">
        <v>69</v>
      </c>
      <c r="G1927" s="21" t="s">
        <v>62</v>
      </c>
      <c r="H1927" s="21" t="s">
        <v>70</v>
      </c>
      <c r="I1927" s="21" t="s">
        <v>71</v>
      </c>
      <c r="J1927" s="22">
        <v>43695</v>
      </c>
      <c r="K1927" s="23">
        <v>0.55971064814814997</v>
      </c>
      <c r="L1927" s="22">
        <v>43695</v>
      </c>
      <c r="M1927" s="23">
        <v>0.55971064814814997</v>
      </c>
      <c r="N1927" s="24">
        <v>30</v>
      </c>
      <c r="O1927" s="21" t="s">
        <v>66</v>
      </c>
      <c r="P1927" s="46">
        <f>TotalFix[[#This Row],[Confirmed activ. 3 (ILE03)]]</f>
        <v>30</v>
      </c>
      <c r="Q1927" s="24">
        <v>30</v>
      </c>
      <c r="R1927" s="21" t="s">
        <v>66</v>
      </c>
      <c r="S1927" s="21" t="s">
        <v>72</v>
      </c>
    </row>
    <row r="1928" spans="1:19" s="21" customFormat="1" x14ac:dyDescent="0.35">
      <c r="A1928" s="26">
        <v>1543143</v>
      </c>
      <c r="B1928" s="53">
        <v>411582</v>
      </c>
      <c r="C1928" s="26">
        <f>VLOOKUP(TotalFix[[#This Row],[Order]],'Total Fix by SS'!B:C,2,0)</f>
        <v>230</v>
      </c>
      <c r="D1928" s="21" t="s">
        <v>59</v>
      </c>
      <c r="E1928" s="21" t="s">
        <v>73</v>
      </c>
      <c r="F1928" s="21" t="s">
        <v>61</v>
      </c>
      <c r="G1928" s="21" t="s">
        <v>62</v>
      </c>
      <c r="H1928" s="21" t="s">
        <v>63</v>
      </c>
      <c r="I1928" s="21" t="s">
        <v>74</v>
      </c>
      <c r="J1928" s="22">
        <v>43695</v>
      </c>
      <c r="K1928" s="23">
        <v>0.56143518518518998</v>
      </c>
      <c r="L1928" s="22">
        <v>43696</v>
      </c>
      <c r="M1928" s="23">
        <v>0.42761574074073999</v>
      </c>
      <c r="N1928" s="25">
        <v>5.1539999999999999</v>
      </c>
      <c r="O1928" s="21" t="s">
        <v>77</v>
      </c>
      <c r="P1928" s="46">
        <f>TotalFix[[#This Row],[Confirmed activ. 3 (ILE03)]]*60</f>
        <v>309.24</v>
      </c>
      <c r="Q1928" s="24">
        <v>200</v>
      </c>
      <c r="R1928" s="21" t="s">
        <v>66</v>
      </c>
      <c r="S1928" s="21" t="s">
        <v>67</v>
      </c>
    </row>
    <row r="1929" spans="1:19" s="21" customFormat="1" x14ac:dyDescent="0.35">
      <c r="A1929" s="26">
        <v>1543143</v>
      </c>
      <c r="B1929" s="53">
        <v>411582</v>
      </c>
      <c r="C1929" s="26">
        <f>VLOOKUP(TotalFix[[#This Row],[Order]],'Total Fix by SS'!B:C,2,0)</f>
        <v>230</v>
      </c>
      <c r="D1929" s="21" t="s">
        <v>59</v>
      </c>
      <c r="E1929" s="21" t="s">
        <v>75</v>
      </c>
      <c r="F1929" s="21" t="s">
        <v>61</v>
      </c>
      <c r="G1929" s="21" t="s">
        <v>62</v>
      </c>
      <c r="H1929" s="21" t="s">
        <v>63</v>
      </c>
      <c r="I1929" s="21" t="s">
        <v>76</v>
      </c>
      <c r="J1929" s="22">
        <v>43697</v>
      </c>
      <c r="K1929" s="23">
        <v>0.32175925925926002</v>
      </c>
      <c r="L1929" s="22">
        <v>43699</v>
      </c>
      <c r="M1929" s="23">
        <v>0.66408564814814997</v>
      </c>
      <c r="N1929" s="25">
        <v>1512.2470000000001</v>
      </c>
      <c r="O1929" s="21" t="s">
        <v>66</v>
      </c>
      <c r="P1929" s="46">
        <f>TotalFix[[#This Row],[Confirmed activ. 3 (ILE03)]]</f>
        <v>1512.2470000000001</v>
      </c>
      <c r="Q1929" s="24">
        <v>500</v>
      </c>
      <c r="R1929" s="21" t="s">
        <v>66</v>
      </c>
      <c r="S1929" s="21" t="s">
        <v>67</v>
      </c>
    </row>
    <row r="1930" spans="1:19" s="21" customFormat="1" x14ac:dyDescent="0.35">
      <c r="A1930" s="26">
        <v>1543143</v>
      </c>
      <c r="B1930" s="53">
        <v>411582</v>
      </c>
      <c r="C1930" s="26">
        <f>VLOOKUP(TotalFix[[#This Row],[Order]],'Total Fix by SS'!B:C,2,0)</f>
        <v>230</v>
      </c>
      <c r="D1930" s="21" t="s">
        <v>59</v>
      </c>
      <c r="E1930" s="21" t="s">
        <v>78</v>
      </c>
      <c r="F1930" s="21" t="s">
        <v>69</v>
      </c>
      <c r="G1930" s="21" t="s">
        <v>62</v>
      </c>
      <c r="H1930" s="21" t="s">
        <v>70</v>
      </c>
      <c r="I1930" s="21" t="s">
        <v>79</v>
      </c>
      <c r="J1930" s="22">
        <v>43702</v>
      </c>
      <c r="K1930" s="23">
        <v>0.55715277777778005</v>
      </c>
      <c r="L1930" s="22">
        <v>43702</v>
      </c>
      <c r="M1930" s="23">
        <v>0.55715277777778005</v>
      </c>
      <c r="N1930" s="24">
        <v>20</v>
      </c>
      <c r="O1930" s="21" t="s">
        <v>66</v>
      </c>
      <c r="P1930" s="46">
        <f>TotalFix[[#This Row],[Confirmed activ. 3 (ILE03)]]</f>
        <v>20</v>
      </c>
      <c r="Q1930" s="24">
        <v>20</v>
      </c>
      <c r="R1930" s="21" t="s">
        <v>66</v>
      </c>
      <c r="S1930" s="21" t="s">
        <v>72</v>
      </c>
    </row>
    <row r="1931" spans="1:19" s="21" customFormat="1" x14ac:dyDescent="0.35">
      <c r="A1931" s="26">
        <v>1543143</v>
      </c>
      <c r="B1931" s="53">
        <v>411582</v>
      </c>
      <c r="C1931" s="26">
        <f>VLOOKUP(TotalFix[[#This Row],[Order]],'Total Fix by SS'!B:C,2,0)</f>
        <v>230</v>
      </c>
      <c r="D1931" s="21" t="s">
        <v>59</v>
      </c>
      <c r="E1931" s="21" t="s">
        <v>80</v>
      </c>
      <c r="F1931" s="21" t="s">
        <v>69</v>
      </c>
      <c r="G1931" s="21" t="s">
        <v>62</v>
      </c>
      <c r="H1931" s="21" t="s">
        <v>70</v>
      </c>
      <c r="I1931" s="21" t="s">
        <v>81</v>
      </c>
      <c r="J1931" s="22">
        <v>43702</v>
      </c>
      <c r="K1931" s="23">
        <v>0.55743055555555998</v>
      </c>
      <c r="L1931" s="22">
        <v>43702</v>
      </c>
      <c r="M1931" s="23">
        <v>0.55743055555555998</v>
      </c>
      <c r="N1931" s="24">
        <v>20</v>
      </c>
      <c r="O1931" s="21" t="s">
        <v>66</v>
      </c>
      <c r="P1931" s="46">
        <f>TotalFix[[#This Row],[Confirmed activ. 3 (ILE03)]]</f>
        <v>20</v>
      </c>
      <c r="Q1931" s="24">
        <v>20</v>
      </c>
      <c r="R1931" s="21" t="s">
        <v>66</v>
      </c>
      <c r="S1931" s="21" t="s">
        <v>72</v>
      </c>
    </row>
    <row r="1932" spans="1:19" s="21" customFormat="1" x14ac:dyDescent="0.35">
      <c r="A1932" s="26">
        <v>1543143</v>
      </c>
      <c r="B1932" s="53">
        <v>411582</v>
      </c>
      <c r="C1932" s="26">
        <f>VLOOKUP(TotalFix[[#This Row],[Order]],'Total Fix by SS'!B:C,2,0)</f>
        <v>230</v>
      </c>
      <c r="D1932" s="21" t="s">
        <v>59</v>
      </c>
      <c r="E1932" s="21" t="s">
        <v>82</v>
      </c>
      <c r="F1932" s="21" t="s">
        <v>83</v>
      </c>
      <c r="G1932" s="21" t="s">
        <v>62</v>
      </c>
      <c r="H1932" s="21" t="s">
        <v>84</v>
      </c>
      <c r="I1932" s="21" t="s">
        <v>84</v>
      </c>
      <c r="J1932" s="22">
        <v>43703</v>
      </c>
      <c r="K1932" s="23">
        <v>5.7094907407410002E-2</v>
      </c>
      <c r="L1932" s="22">
        <v>43703</v>
      </c>
      <c r="M1932" s="23">
        <v>0.74663194444444003</v>
      </c>
      <c r="N1932" s="25">
        <v>2.7919999999999998</v>
      </c>
      <c r="O1932" s="21" t="s">
        <v>77</v>
      </c>
      <c r="P1932" s="46">
        <f>TotalFix[[#This Row],[Confirmed activ. 3 (ILE03)]]*60</f>
        <v>167.51999999999998</v>
      </c>
      <c r="Q1932" s="24">
        <v>450</v>
      </c>
      <c r="R1932" s="21" t="s">
        <v>66</v>
      </c>
      <c r="S1932" s="21" t="s">
        <v>67</v>
      </c>
    </row>
    <row r="1933" spans="1:19" s="21" customFormat="1" x14ac:dyDescent="0.35">
      <c r="A1933" s="26">
        <v>1543143</v>
      </c>
      <c r="B1933" s="53">
        <v>411582</v>
      </c>
      <c r="C1933" s="26">
        <f>VLOOKUP(TotalFix[[#This Row],[Order]],'Total Fix by SS'!B:C,2,0)</f>
        <v>230</v>
      </c>
      <c r="D1933" s="21" t="s">
        <v>59</v>
      </c>
      <c r="E1933" s="21" t="s">
        <v>85</v>
      </c>
      <c r="F1933" s="21" t="s">
        <v>86</v>
      </c>
      <c r="G1933" s="21" t="s">
        <v>62</v>
      </c>
      <c r="H1933" s="21" t="s">
        <v>87</v>
      </c>
      <c r="I1933" s="21" t="s">
        <v>87</v>
      </c>
      <c r="J1933" s="22">
        <v>43704</v>
      </c>
      <c r="K1933" s="23">
        <v>0.34312500000000001</v>
      </c>
      <c r="L1933" s="22">
        <v>43704</v>
      </c>
      <c r="M1933" s="23">
        <v>0.34312500000000001</v>
      </c>
      <c r="N1933" s="24">
        <v>20</v>
      </c>
      <c r="O1933" s="21" t="s">
        <v>66</v>
      </c>
      <c r="P1933" s="46">
        <f>TotalFix[[#This Row],[Confirmed activ. 3 (ILE03)]]</f>
        <v>20</v>
      </c>
      <c r="Q1933" s="24">
        <v>20</v>
      </c>
      <c r="R1933" s="21" t="s">
        <v>66</v>
      </c>
      <c r="S1933" s="21" t="s">
        <v>72</v>
      </c>
    </row>
    <row r="1934" spans="1:19" s="21" customFormat="1" x14ac:dyDescent="0.35">
      <c r="A1934" s="26">
        <v>1543143</v>
      </c>
      <c r="B1934" s="53">
        <v>411582</v>
      </c>
      <c r="C1934" s="26">
        <f>VLOOKUP(TotalFix[[#This Row],[Order]],'Total Fix by SS'!B:C,2,0)</f>
        <v>230</v>
      </c>
      <c r="D1934" s="21" t="s">
        <v>59</v>
      </c>
      <c r="E1934" s="21" t="s">
        <v>88</v>
      </c>
      <c r="F1934" s="21" t="s">
        <v>89</v>
      </c>
      <c r="G1934" s="21" t="s">
        <v>90</v>
      </c>
      <c r="H1934" s="21" t="s">
        <v>91</v>
      </c>
      <c r="I1934" s="21" t="s">
        <v>92</v>
      </c>
      <c r="J1934" s="22"/>
      <c r="K1934" s="23">
        <v>0</v>
      </c>
      <c r="L1934" s="22"/>
      <c r="M1934" s="23">
        <v>0</v>
      </c>
      <c r="N1934" s="25">
        <v>0</v>
      </c>
      <c r="O1934" s="21" t="s">
        <v>93</v>
      </c>
      <c r="P1934" s="46"/>
      <c r="Q1934" s="24">
        <v>0</v>
      </c>
      <c r="R1934" s="21" t="s">
        <v>66</v>
      </c>
      <c r="S1934" s="21" t="s">
        <v>94</v>
      </c>
    </row>
    <row r="1935" spans="1:19" s="21" customFormat="1" x14ac:dyDescent="0.35">
      <c r="A1935" s="26">
        <v>1543143</v>
      </c>
      <c r="B1935" s="53">
        <v>411582</v>
      </c>
      <c r="C1935" s="26">
        <f>VLOOKUP(TotalFix[[#This Row],[Order]],'Total Fix by SS'!B:C,2,0)</f>
        <v>230</v>
      </c>
      <c r="D1935" s="21" t="s">
        <v>59</v>
      </c>
      <c r="E1935" s="21" t="s">
        <v>95</v>
      </c>
      <c r="F1935" s="21" t="s">
        <v>61</v>
      </c>
      <c r="G1935" s="21" t="s">
        <v>62</v>
      </c>
      <c r="H1935" s="21" t="s">
        <v>63</v>
      </c>
      <c r="I1935" s="21" t="s">
        <v>96</v>
      </c>
      <c r="J1935" s="22">
        <v>43709</v>
      </c>
      <c r="K1935" s="23">
        <v>0.56605324074074004</v>
      </c>
      <c r="L1935" s="22">
        <v>43709</v>
      </c>
      <c r="M1935" s="23">
        <v>0.58135416666666995</v>
      </c>
      <c r="N1935" s="25">
        <v>7.35</v>
      </c>
      <c r="O1935" s="21" t="s">
        <v>66</v>
      </c>
      <c r="P1935" s="46">
        <f>TotalFix[[#This Row],[Confirmed activ. 3 (ILE03)]]</f>
        <v>7.35</v>
      </c>
      <c r="Q1935" s="24">
        <v>40</v>
      </c>
      <c r="R1935" s="21" t="s">
        <v>66</v>
      </c>
      <c r="S1935" s="21" t="s">
        <v>67</v>
      </c>
    </row>
    <row r="1936" spans="1:19" s="21" customFormat="1" x14ac:dyDescent="0.35">
      <c r="A1936" s="26">
        <v>1543143</v>
      </c>
      <c r="B1936" s="53">
        <v>411582</v>
      </c>
      <c r="C1936" s="26">
        <f>VLOOKUP(TotalFix[[#This Row],[Order]],'Total Fix by SS'!B:C,2,0)</f>
        <v>230</v>
      </c>
      <c r="D1936" s="21" t="s">
        <v>59</v>
      </c>
      <c r="E1936" s="21" t="s">
        <v>97</v>
      </c>
      <c r="F1936" s="21" t="s">
        <v>69</v>
      </c>
      <c r="G1936" s="21" t="s">
        <v>62</v>
      </c>
      <c r="H1936" s="21" t="s">
        <v>70</v>
      </c>
      <c r="I1936" s="21" t="s">
        <v>98</v>
      </c>
      <c r="J1936" s="22">
        <v>43710</v>
      </c>
      <c r="K1936" s="23">
        <v>0.66510416666667005</v>
      </c>
      <c r="L1936" s="22">
        <v>43710</v>
      </c>
      <c r="M1936" s="23">
        <v>0.66510416666667005</v>
      </c>
      <c r="N1936" s="24">
        <v>20</v>
      </c>
      <c r="O1936" s="21" t="s">
        <v>66</v>
      </c>
      <c r="P1936" s="46">
        <f>TotalFix[[#This Row],[Confirmed activ. 3 (ILE03)]]</f>
        <v>20</v>
      </c>
      <c r="Q1936" s="24">
        <v>20</v>
      </c>
      <c r="R1936" s="21" t="s">
        <v>66</v>
      </c>
      <c r="S1936" s="21" t="s">
        <v>72</v>
      </c>
    </row>
    <row r="1937" spans="1:19" s="21" customFormat="1" x14ac:dyDescent="0.35">
      <c r="A1937" s="26">
        <v>1543143</v>
      </c>
      <c r="B1937" s="53">
        <v>411582</v>
      </c>
      <c r="C1937" s="26">
        <f>VLOOKUP(TotalFix[[#This Row],[Order]],'Total Fix by SS'!B:C,2,0)</f>
        <v>230</v>
      </c>
      <c r="D1937" s="21" t="s">
        <v>59</v>
      </c>
      <c r="E1937" s="21" t="s">
        <v>99</v>
      </c>
      <c r="F1937" s="21" t="s">
        <v>69</v>
      </c>
      <c r="G1937" s="21" t="s">
        <v>62</v>
      </c>
      <c r="H1937" s="21" t="s">
        <v>70</v>
      </c>
      <c r="I1937" s="21" t="s">
        <v>100</v>
      </c>
      <c r="J1937" s="22">
        <v>43710</v>
      </c>
      <c r="K1937" s="23">
        <v>0.66516203703704002</v>
      </c>
      <c r="L1937" s="22">
        <v>43710</v>
      </c>
      <c r="M1937" s="23">
        <v>0.66516203703704002</v>
      </c>
      <c r="N1937" s="24">
        <v>50</v>
      </c>
      <c r="O1937" s="21" t="s">
        <v>66</v>
      </c>
      <c r="P1937" s="46">
        <f>TotalFix[[#This Row],[Confirmed activ. 3 (ILE03)]]</f>
        <v>50</v>
      </c>
      <c r="Q1937" s="24">
        <v>50</v>
      </c>
      <c r="R1937" s="21" t="s">
        <v>66</v>
      </c>
      <c r="S1937" s="21" t="s">
        <v>72</v>
      </c>
    </row>
    <row r="1938" spans="1:19" s="21" customFormat="1" x14ac:dyDescent="0.35">
      <c r="A1938" s="26">
        <v>1543143</v>
      </c>
      <c r="B1938" s="53">
        <v>411582</v>
      </c>
      <c r="C1938" s="26">
        <f>VLOOKUP(TotalFix[[#This Row],[Order]],'Total Fix by SS'!B:C,2,0)</f>
        <v>230</v>
      </c>
      <c r="D1938" s="21" t="s">
        <v>59</v>
      </c>
      <c r="E1938" s="21" t="s">
        <v>101</v>
      </c>
      <c r="F1938" s="21" t="s">
        <v>102</v>
      </c>
      <c r="G1938" s="21" t="s">
        <v>62</v>
      </c>
      <c r="H1938" s="21" t="s">
        <v>100</v>
      </c>
      <c r="I1938" s="21" t="s">
        <v>103</v>
      </c>
      <c r="J1938" s="22">
        <v>43710</v>
      </c>
      <c r="K1938" s="23">
        <v>0.66521990740740999</v>
      </c>
      <c r="L1938" s="22">
        <v>43710</v>
      </c>
      <c r="M1938" s="23">
        <v>0.66521990740740999</v>
      </c>
      <c r="N1938" s="24">
        <v>10</v>
      </c>
      <c r="O1938" s="21" t="s">
        <v>66</v>
      </c>
      <c r="P1938" s="46">
        <f>TotalFix[[#This Row],[Confirmed activ. 3 (ILE03)]]</f>
        <v>10</v>
      </c>
      <c r="Q1938" s="24">
        <v>10</v>
      </c>
      <c r="R1938" s="21" t="s">
        <v>66</v>
      </c>
      <c r="S1938" s="21" t="s">
        <v>72</v>
      </c>
    </row>
    <row r="1939" spans="1:19" s="21" customFormat="1" x14ac:dyDescent="0.35">
      <c r="A1939" s="26">
        <v>1543143</v>
      </c>
      <c r="B1939" s="53">
        <v>411582</v>
      </c>
      <c r="C1939" s="26">
        <f>VLOOKUP(TotalFix[[#This Row],[Order]],'Total Fix by SS'!B:C,2,0)</f>
        <v>230</v>
      </c>
      <c r="D1939" s="21" t="s">
        <v>59</v>
      </c>
      <c r="E1939" s="21" t="s">
        <v>104</v>
      </c>
      <c r="F1939" s="21" t="s">
        <v>102</v>
      </c>
      <c r="G1939" s="21" t="s">
        <v>105</v>
      </c>
      <c r="H1939" s="21" t="s">
        <v>100</v>
      </c>
      <c r="I1939" s="21" t="s">
        <v>106</v>
      </c>
      <c r="J1939" s="22">
        <v>43710</v>
      </c>
      <c r="K1939" s="23">
        <v>0.74755787037037003</v>
      </c>
      <c r="L1939" s="22">
        <v>43710</v>
      </c>
      <c r="M1939" s="23">
        <v>0.74755787037037003</v>
      </c>
      <c r="N1939" s="24">
        <v>10</v>
      </c>
      <c r="O1939" s="21" t="s">
        <v>66</v>
      </c>
      <c r="P1939" s="46">
        <f>TotalFix[[#This Row],[Confirmed activ. 3 (ILE03)]]</f>
        <v>10</v>
      </c>
      <c r="Q1939" s="24">
        <v>10</v>
      </c>
      <c r="R1939" s="21" t="s">
        <v>66</v>
      </c>
      <c r="S1939" s="21" t="s">
        <v>72</v>
      </c>
    </row>
    <row r="1940" spans="1:19" s="21" customFormat="1" x14ac:dyDescent="0.35">
      <c r="A1940" s="26">
        <v>1543143</v>
      </c>
      <c r="B1940" s="53">
        <v>411582</v>
      </c>
      <c r="C1940" s="26">
        <f>VLOOKUP(TotalFix[[#This Row],[Order]],'Total Fix by SS'!B:C,2,0)</f>
        <v>230</v>
      </c>
      <c r="D1940" s="21" t="s">
        <v>107</v>
      </c>
      <c r="E1940" s="21" t="s">
        <v>60</v>
      </c>
      <c r="F1940" s="21" t="s">
        <v>61</v>
      </c>
      <c r="G1940" s="21" t="s">
        <v>90</v>
      </c>
      <c r="H1940" s="21" t="s">
        <v>63</v>
      </c>
      <c r="I1940" s="21" t="s">
        <v>108</v>
      </c>
      <c r="J1940" s="22">
        <v>43697</v>
      </c>
      <c r="K1940" s="23">
        <v>0.39883101851851999</v>
      </c>
      <c r="L1940" s="22">
        <v>43702</v>
      </c>
      <c r="M1940" s="23">
        <v>0.54284722222222004</v>
      </c>
      <c r="N1940" s="25">
        <v>24.936</v>
      </c>
      <c r="O1940" s="21" t="s">
        <v>77</v>
      </c>
      <c r="P1940" s="46">
        <f>TotalFix[[#This Row],[Confirmed activ. 3 (ILE03)]]*60</f>
        <v>1496.16</v>
      </c>
      <c r="Q1940" s="24">
        <v>1</v>
      </c>
      <c r="R1940" s="21" t="s">
        <v>66</v>
      </c>
      <c r="S1940" s="21" t="s">
        <v>67</v>
      </c>
    </row>
    <row r="1941" spans="1:19" s="21" customFormat="1" x14ac:dyDescent="0.35">
      <c r="A1941" s="26">
        <v>1543143</v>
      </c>
      <c r="B1941" s="53">
        <v>411582</v>
      </c>
      <c r="C1941" s="26">
        <f>VLOOKUP(TotalFix[[#This Row],[Order]],'Total Fix by SS'!B:C,2,0)</f>
        <v>230</v>
      </c>
      <c r="D1941" s="21" t="s">
        <v>109</v>
      </c>
      <c r="E1941" s="21" t="s">
        <v>82</v>
      </c>
      <c r="F1941" s="21" t="s">
        <v>83</v>
      </c>
      <c r="G1941" s="21" t="s">
        <v>90</v>
      </c>
      <c r="H1941" s="21" t="s">
        <v>84</v>
      </c>
      <c r="I1941" s="21" t="s">
        <v>110</v>
      </c>
      <c r="J1941" s="22">
        <v>43703</v>
      </c>
      <c r="K1941" s="23">
        <v>0.48151620370370002</v>
      </c>
      <c r="L1941" s="22">
        <v>43703</v>
      </c>
      <c r="M1941" s="23">
        <v>0.74168981481481</v>
      </c>
      <c r="N1941" s="25">
        <v>6.2439999999999998</v>
      </c>
      <c r="O1941" s="21" t="s">
        <v>77</v>
      </c>
      <c r="P1941" s="46">
        <f>TotalFix[[#This Row],[Confirmed activ. 3 (ILE03)]]*60</f>
        <v>374.64</v>
      </c>
      <c r="Q1941" s="24">
        <v>5</v>
      </c>
      <c r="R1941" s="21" t="s">
        <v>66</v>
      </c>
      <c r="S1941" s="21" t="s">
        <v>67</v>
      </c>
    </row>
    <row r="1942" spans="1:19" s="21" customFormat="1" x14ac:dyDescent="0.35">
      <c r="A1942" s="26">
        <v>1543146</v>
      </c>
      <c r="B1942" s="53">
        <v>411582</v>
      </c>
      <c r="C1942" s="26">
        <f>VLOOKUP(TotalFix[[#This Row],[Order]],'Total Fix by SS'!B:C,2,0)</f>
        <v>230</v>
      </c>
      <c r="D1942" s="21" t="s">
        <v>59</v>
      </c>
      <c r="E1942" s="21" t="s">
        <v>60</v>
      </c>
      <c r="F1942" s="21" t="s">
        <v>61</v>
      </c>
      <c r="G1942" s="21" t="s">
        <v>62</v>
      </c>
      <c r="H1942" s="21" t="s">
        <v>63</v>
      </c>
      <c r="I1942" s="21" t="s">
        <v>64</v>
      </c>
      <c r="J1942" s="22">
        <v>43692</v>
      </c>
      <c r="K1942" s="23">
        <v>0.36515046296296</v>
      </c>
      <c r="L1942" s="22">
        <v>43692</v>
      </c>
      <c r="M1942" s="23">
        <v>0.39696759259259001</v>
      </c>
      <c r="N1942" s="25">
        <v>45.817</v>
      </c>
      <c r="O1942" s="21" t="s">
        <v>66</v>
      </c>
      <c r="P1942" s="46">
        <f>TotalFix[[#This Row],[Confirmed activ. 3 (ILE03)]]</f>
        <v>45.817</v>
      </c>
      <c r="Q1942" s="24">
        <v>20</v>
      </c>
      <c r="R1942" s="21" t="s">
        <v>66</v>
      </c>
      <c r="S1942" s="21" t="s">
        <v>67</v>
      </c>
    </row>
    <row r="1943" spans="1:19" s="21" customFormat="1" x14ac:dyDescent="0.35">
      <c r="A1943" s="26">
        <v>1543146</v>
      </c>
      <c r="B1943" s="53">
        <v>411582</v>
      </c>
      <c r="C1943" s="26">
        <f>VLOOKUP(TotalFix[[#This Row],[Order]],'Total Fix by SS'!B:C,2,0)</f>
        <v>230</v>
      </c>
      <c r="D1943" s="21" t="s">
        <v>59</v>
      </c>
      <c r="E1943" s="21" t="s">
        <v>68</v>
      </c>
      <c r="F1943" s="21" t="s">
        <v>69</v>
      </c>
      <c r="G1943" s="21" t="s">
        <v>62</v>
      </c>
      <c r="H1943" s="21" t="s">
        <v>70</v>
      </c>
      <c r="I1943" s="21" t="s">
        <v>71</v>
      </c>
      <c r="J1943" s="22">
        <v>43692</v>
      </c>
      <c r="K1943" s="23">
        <v>0.41900462962962998</v>
      </c>
      <c r="L1943" s="22">
        <v>43692</v>
      </c>
      <c r="M1943" s="23">
        <v>0.41900462962962998</v>
      </c>
      <c r="N1943" s="24">
        <v>30</v>
      </c>
      <c r="O1943" s="21" t="s">
        <v>66</v>
      </c>
      <c r="P1943" s="46">
        <f>TotalFix[[#This Row],[Confirmed activ. 3 (ILE03)]]</f>
        <v>30</v>
      </c>
      <c r="Q1943" s="24">
        <v>30</v>
      </c>
      <c r="R1943" s="21" t="s">
        <v>66</v>
      </c>
      <c r="S1943" s="21" t="s">
        <v>72</v>
      </c>
    </row>
    <row r="1944" spans="1:19" s="21" customFormat="1" x14ac:dyDescent="0.35">
      <c r="A1944" s="26">
        <v>1543146</v>
      </c>
      <c r="B1944" s="53">
        <v>411582</v>
      </c>
      <c r="C1944" s="26">
        <f>VLOOKUP(TotalFix[[#This Row],[Order]],'Total Fix by SS'!B:C,2,0)</f>
        <v>230</v>
      </c>
      <c r="D1944" s="21" t="s">
        <v>59</v>
      </c>
      <c r="E1944" s="21" t="s">
        <v>73</v>
      </c>
      <c r="F1944" s="21" t="s">
        <v>61</v>
      </c>
      <c r="G1944" s="21" t="s">
        <v>62</v>
      </c>
      <c r="H1944" s="21" t="s">
        <v>63</v>
      </c>
      <c r="I1944" s="21" t="s">
        <v>74</v>
      </c>
      <c r="J1944" s="22">
        <v>43692</v>
      </c>
      <c r="K1944" s="23">
        <v>0.42524305555556002</v>
      </c>
      <c r="L1944" s="22">
        <v>43695</v>
      </c>
      <c r="M1944" s="23">
        <v>0.48954861111110998</v>
      </c>
      <c r="N1944" s="25">
        <v>407.947</v>
      </c>
      <c r="O1944" s="21" t="s">
        <v>66</v>
      </c>
      <c r="P1944" s="46">
        <f>TotalFix[[#This Row],[Confirmed activ. 3 (ILE03)]]</f>
        <v>407.947</v>
      </c>
      <c r="Q1944" s="24">
        <v>200</v>
      </c>
      <c r="R1944" s="21" t="s">
        <v>66</v>
      </c>
      <c r="S1944" s="21" t="s">
        <v>67</v>
      </c>
    </row>
    <row r="1945" spans="1:19" s="21" customFormat="1" x14ac:dyDescent="0.35">
      <c r="A1945" s="26">
        <v>1543146</v>
      </c>
      <c r="B1945" s="53">
        <v>411582</v>
      </c>
      <c r="C1945" s="26">
        <f>VLOOKUP(TotalFix[[#This Row],[Order]],'Total Fix by SS'!B:C,2,0)</f>
        <v>230</v>
      </c>
      <c r="D1945" s="21" t="s">
        <v>59</v>
      </c>
      <c r="E1945" s="21" t="s">
        <v>75</v>
      </c>
      <c r="F1945" s="21" t="s">
        <v>61</v>
      </c>
      <c r="G1945" s="21" t="s">
        <v>62</v>
      </c>
      <c r="H1945" s="21" t="s">
        <v>63</v>
      </c>
      <c r="I1945" s="21" t="s">
        <v>76</v>
      </c>
      <c r="J1945" s="22">
        <v>43697</v>
      </c>
      <c r="K1945" s="23">
        <v>0.56164351851852001</v>
      </c>
      <c r="L1945" s="22">
        <v>43703</v>
      </c>
      <c r="M1945" s="23">
        <v>0.74820601851851998</v>
      </c>
      <c r="N1945" s="25">
        <v>12.467000000000001</v>
      </c>
      <c r="O1945" s="21" t="s">
        <v>77</v>
      </c>
      <c r="P1945" s="46">
        <f>TotalFix[[#This Row],[Confirmed activ. 3 (ILE03)]]*60</f>
        <v>748.02</v>
      </c>
      <c r="Q1945" s="24">
        <v>500</v>
      </c>
      <c r="R1945" s="21" t="s">
        <v>66</v>
      </c>
      <c r="S1945" s="21" t="s">
        <v>67</v>
      </c>
    </row>
    <row r="1946" spans="1:19" s="21" customFormat="1" x14ac:dyDescent="0.35">
      <c r="A1946" s="26">
        <v>1543146</v>
      </c>
      <c r="B1946" s="53">
        <v>411582</v>
      </c>
      <c r="C1946" s="26">
        <f>VLOOKUP(TotalFix[[#This Row],[Order]],'Total Fix by SS'!B:C,2,0)</f>
        <v>230</v>
      </c>
      <c r="D1946" s="21" t="s">
        <v>59</v>
      </c>
      <c r="E1946" s="21" t="s">
        <v>78</v>
      </c>
      <c r="F1946" s="21" t="s">
        <v>69</v>
      </c>
      <c r="G1946" s="21" t="s">
        <v>62</v>
      </c>
      <c r="H1946" s="21" t="s">
        <v>70</v>
      </c>
      <c r="I1946" s="21" t="s">
        <v>79</v>
      </c>
      <c r="J1946" s="22">
        <v>43704</v>
      </c>
      <c r="K1946" s="23">
        <v>0.45377314814815001</v>
      </c>
      <c r="L1946" s="22">
        <v>43704</v>
      </c>
      <c r="M1946" s="23">
        <v>0.45377314814815001</v>
      </c>
      <c r="N1946" s="24">
        <v>20</v>
      </c>
      <c r="O1946" s="21" t="s">
        <v>66</v>
      </c>
      <c r="P1946" s="46">
        <f>TotalFix[[#This Row],[Confirmed activ. 3 (ILE03)]]</f>
        <v>20</v>
      </c>
      <c r="Q1946" s="24">
        <v>20</v>
      </c>
      <c r="R1946" s="21" t="s">
        <v>66</v>
      </c>
      <c r="S1946" s="21" t="s">
        <v>72</v>
      </c>
    </row>
    <row r="1947" spans="1:19" s="21" customFormat="1" x14ac:dyDescent="0.35">
      <c r="A1947" s="26">
        <v>1543146</v>
      </c>
      <c r="B1947" s="53">
        <v>411582</v>
      </c>
      <c r="C1947" s="26">
        <f>VLOOKUP(TotalFix[[#This Row],[Order]],'Total Fix by SS'!B:C,2,0)</f>
        <v>230</v>
      </c>
      <c r="D1947" s="21" t="s">
        <v>59</v>
      </c>
      <c r="E1947" s="21" t="s">
        <v>80</v>
      </c>
      <c r="F1947" s="21" t="s">
        <v>69</v>
      </c>
      <c r="G1947" s="21" t="s">
        <v>62</v>
      </c>
      <c r="H1947" s="21" t="s">
        <v>70</v>
      </c>
      <c r="I1947" s="21" t="s">
        <v>81</v>
      </c>
      <c r="J1947" s="22">
        <v>43704</v>
      </c>
      <c r="K1947" s="23">
        <v>0.45400462962963001</v>
      </c>
      <c r="L1947" s="22">
        <v>43704</v>
      </c>
      <c r="M1947" s="23">
        <v>0.45400462962963001</v>
      </c>
      <c r="N1947" s="24">
        <v>20</v>
      </c>
      <c r="O1947" s="21" t="s">
        <v>66</v>
      </c>
      <c r="P1947" s="46">
        <f>TotalFix[[#This Row],[Confirmed activ. 3 (ILE03)]]</f>
        <v>20</v>
      </c>
      <c r="Q1947" s="24">
        <v>20</v>
      </c>
      <c r="R1947" s="21" t="s">
        <v>66</v>
      </c>
      <c r="S1947" s="21" t="s">
        <v>72</v>
      </c>
    </row>
    <row r="1948" spans="1:19" s="21" customFormat="1" x14ac:dyDescent="0.35">
      <c r="A1948" s="26">
        <v>1543146</v>
      </c>
      <c r="B1948" s="53">
        <v>411582</v>
      </c>
      <c r="C1948" s="26">
        <f>VLOOKUP(TotalFix[[#This Row],[Order]],'Total Fix by SS'!B:C,2,0)</f>
        <v>230</v>
      </c>
      <c r="D1948" s="21" t="s">
        <v>59</v>
      </c>
      <c r="E1948" s="21" t="s">
        <v>82</v>
      </c>
      <c r="F1948" s="21" t="s">
        <v>83</v>
      </c>
      <c r="G1948" s="21" t="s">
        <v>62</v>
      </c>
      <c r="H1948" s="21" t="s">
        <v>84</v>
      </c>
      <c r="I1948" s="21" t="s">
        <v>84</v>
      </c>
      <c r="J1948" s="22">
        <v>43704</v>
      </c>
      <c r="K1948" s="23">
        <v>0.50082175925925998</v>
      </c>
      <c r="L1948" s="22">
        <v>43704</v>
      </c>
      <c r="M1948" s="23">
        <v>0.91075231481481</v>
      </c>
      <c r="N1948" s="25">
        <v>6.9989999999999997</v>
      </c>
      <c r="O1948" s="21" t="s">
        <v>77</v>
      </c>
      <c r="P1948" s="46">
        <f>TotalFix[[#This Row],[Confirmed activ. 3 (ILE03)]]*60</f>
        <v>419.94</v>
      </c>
      <c r="Q1948" s="24">
        <v>450</v>
      </c>
      <c r="R1948" s="21" t="s">
        <v>66</v>
      </c>
      <c r="S1948" s="21" t="s">
        <v>67</v>
      </c>
    </row>
    <row r="1949" spans="1:19" s="21" customFormat="1" x14ac:dyDescent="0.35">
      <c r="A1949" s="26">
        <v>1543146</v>
      </c>
      <c r="B1949" s="53">
        <v>411582</v>
      </c>
      <c r="C1949" s="26">
        <f>VLOOKUP(TotalFix[[#This Row],[Order]],'Total Fix by SS'!B:C,2,0)</f>
        <v>230</v>
      </c>
      <c r="D1949" s="21" t="s">
        <v>59</v>
      </c>
      <c r="E1949" s="21" t="s">
        <v>85</v>
      </c>
      <c r="F1949" s="21" t="s">
        <v>86</v>
      </c>
      <c r="G1949" s="21" t="s">
        <v>62</v>
      </c>
      <c r="H1949" s="21" t="s">
        <v>87</v>
      </c>
      <c r="I1949" s="21" t="s">
        <v>87</v>
      </c>
      <c r="J1949" s="22">
        <v>43705</v>
      </c>
      <c r="K1949" s="23">
        <v>0.43069444444443999</v>
      </c>
      <c r="L1949" s="22">
        <v>43705</v>
      </c>
      <c r="M1949" s="23">
        <v>0.43069444444443999</v>
      </c>
      <c r="N1949" s="24">
        <v>20</v>
      </c>
      <c r="O1949" s="21" t="s">
        <v>66</v>
      </c>
      <c r="P1949" s="46">
        <f>TotalFix[[#This Row],[Confirmed activ. 3 (ILE03)]]</f>
        <v>20</v>
      </c>
      <c r="Q1949" s="24">
        <v>20</v>
      </c>
      <c r="R1949" s="21" t="s">
        <v>66</v>
      </c>
      <c r="S1949" s="21" t="s">
        <v>72</v>
      </c>
    </row>
    <row r="1950" spans="1:19" s="21" customFormat="1" x14ac:dyDescent="0.35">
      <c r="A1950" s="26">
        <v>1543146</v>
      </c>
      <c r="B1950" s="53">
        <v>411582</v>
      </c>
      <c r="C1950" s="26">
        <f>VLOOKUP(TotalFix[[#This Row],[Order]],'Total Fix by SS'!B:C,2,0)</f>
        <v>230</v>
      </c>
      <c r="D1950" s="21" t="s">
        <v>59</v>
      </c>
      <c r="E1950" s="21" t="s">
        <v>88</v>
      </c>
      <c r="F1950" s="21" t="s">
        <v>89</v>
      </c>
      <c r="G1950" s="21" t="s">
        <v>90</v>
      </c>
      <c r="H1950" s="21" t="s">
        <v>91</v>
      </c>
      <c r="I1950" s="21" t="s">
        <v>92</v>
      </c>
      <c r="J1950" s="22"/>
      <c r="K1950" s="23">
        <v>0</v>
      </c>
      <c r="L1950" s="22"/>
      <c r="M1950" s="23">
        <v>0</v>
      </c>
      <c r="N1950" s="25">
        <v>0</v>
      </c>
      <c r="O1950" s="21" t="s">
        <v>93</v>
      </c>
      <c r="P1950" s="46"/>
      <c r="Q1950" s="24">
        <v>0</v>
      </c>
      <c r="R1950" s="21" t="s">
        <v>66</v>
      </c>
      <c r="S1950" s="21" t="s">
        <v>94</v>
      </c>
    </row>
    <row r="1951" spans="1:19" s="21" customFormat="1" x14ac:dyDescent="0.35">
      <c r="A1951" s="26">
        <v>1543146</v>
      </c>
      <c r="B1951" s="53">
        <v>411582</v>
      </c>
      <c r="C1951" s="26">
        <f>VLOOKUP(TotalFix[[#This Row],[Order]],'Total Fix by SS'!B:C,2,0)</f>
        <v>230</v>
      </c>
      <c r="D1951" s="21" t="s">
        <v>59</v>
      </c>
      <c r="E1951" s="21" t="s">
        <v>95</v>
      </c>
      <c r="F1951" s="21" t="s">
        <v>61</v>
      </c>
      <c r="G1951" s="21" t="s">
        <v>62</v>
      </c>
      <c r="H1951" s="21" t="s">
        <v>63</v>
      </c>
      <c r="I1951" s="21" t="s">
        <v>96</v>
      </c>
      <c r="J1951" s="22">
        <v>43706</v>
      </c>
      <c r="K1951" s="23">
        <v>0.47504629629630002</v>
      </c>
      <c r="L1951" s="22">
        <v>43706</v>
      </c>
      <c r="M1951" s="23">
        <v>0.52751157407407001</v>
      </c>
      <c r="N1951" s="25">
        <v>1.2589999999999999</v>
      </c>
      <c r="O1951" s="21" t="s">
        <v>77</v>
      </c>
      <c r="P1951" s="46">
        <f>TotalFix[[#This Row],[Confirmed activ. 3 (ILE03)]]*60</f>
        <v>75.539999999999992</v>
      </c>
      <c r="Q1951" s="24">
        <v>40</v>
      </c>
      <c r="R1951" s="21" t="s">
        <v>66</v>
      </c>
      <c r="S1951" s="21" t="s">
        <v>67</v>
      </c>
    </row>
    <row r="1952" spans="1:19" s="21" customFormat="1" x14ac:dyDescent="0.35">
      <c r="A1952" s="26">
        <v>1543146</v>
      </c>
      <c r="B1952" s="53">
        <v>411582</v>
      </c>
      <c r="C1952" s="26">
        <f>VLOOKUP(TotalFix[[#This Row],[Order]],'Total Fix by SS'!B:C,2,0)</f>
        <v>230</v>
      </c>
      <c r="D1952" s="21" t="s">
        <v>59</v>
      </c>
      <c r="E1952" s="21" t="s">
        <v>97</v>
      </c>
      <c r="F1952" s="21" t="s">
        <v>69</v>
      </c>
      <c r="G1952" s="21" t="s">
        <v>62</v>
      </c>
      <c r="H1952" s="21" t="s">
        <v>70</v>
      </c>
      <c r="I1952" s="21" t="s">
        <v>98</v>
      </c>
      <c r="J1952" s="22">
        <v>43709</v>
      </c>
      <c r="K1952" s="23">
        <v>0.58318287037036998</v>
      </c>
      <c r="L1952" s="22">
        <v>43709</v>
      </c>
      <c r="M1952" s="23">
        <v>0.58318287037036998</v>
      </c>
      <c r="N1952" s="24">
        <v>20</v>
      </c>
      <c r="O1952" s="21" t="s">
        <v>66</v>
      </c>
      <c r="P1952" s="46">
        <f>TotalFix[[#This Row],[Confirmed activ. 3 (ILE03)]]</f>
        <v>20</v>
      </c>
      <c r="Q1952" s="24">
        <v>20</v>
      </c>
      <c r="R1952" s="21" t="s">
        <v>66</v>
      </c>
      <c r="S1952" s="21" t="s">
        <v>72</v>
      </c>
    </row>
    <row r="1953" spans="1:19" s="21" customFormat="1" x14ac:dyDescent="0.35">
      <c r="A1953" s="26">
        <v>1543146</v>
      </c>
      <c r="B1953" s="53">
        <v>411582</v>
      </c>
      <c r="C1953" s="26">
        <f>VLOOKUP(TotalFix[[#This Row],[Order]],'Total Fix by SS'!B:C,2,0)</f>
        <v>230</v>
      </c>
      <c r="D1953" s="21" t="s">
        <v>59</v>
      </c>
      <c r="E1953" s="21" t="s">
        <v>99</v>
      </c>
      <c r="F1953" s="21" t="s">
        <v>69</v>
      </c>
      <c r="G1953" s="21" t="s">
        <v>62</v>
      </c>
      <c r="H1953" s="21" t="s">
        <v>70</v>
      </c>
      <c r="I1953" s="21" t="s">
        <v>100</v>
      </c>
      <c r="J1953" s="22">
        <v>43709</v>
      </c>
      <c r="K1953" s="23">
        <v>0.58326388888889003</v>
      </c>
      <c r="L1953" s="22">
        <v>43709</v>
      </c>
      <c r="M1953" s="23">
        <v>0.58326388888889003</v>
      </c>
      <c r="N1953" s="24">
        <v>50</v>
      </c>
      <c r="O1953" s="21" t="s">
        <v>66</v>
      </c>
      <c r="P1953" s="46">
        <f>TotalFix[[#This Row],[Confirmed activ. 3 (ILE03)]]</f>
        <v>50</v>
      </c>
      <c r="Q1953" s="24">
        <v>50</v>
      </c>
      <c r="R1953" s="21" t="s">
        <v>66</v>
      </c>
      <c r="S1953" s="21" t="s">
        <v>72</v>
      </c>
    </row>
    <row r="1954" spans="1:19" s="21" customFormat="1" x14ac:dyDescent="0.35">
      <c r="A1954" s="26">
        <v>1543146</v>
      </c>
      <c r="B1954" s="53">
        <v>411582</v>
      </c>
      <c r="C1954" s="26">
        <f>VLOOKUP(TotalFix[[#This Row],[Order]],'Total Fix by SS'!B:C,2,0)</f>
        <v>230</v>
      </c>
      <c r="D1954" s="21" t="s">
        <v>59</v>
      </c>
      <c r="E1954" s="21" t="s">
        <v>101</v>
      </c>
      <c r="F1954" s="21" t="s">
        <v>102</v>
      </c>
      <c r="G1954" s="21" t="s">
        <v>62</v>
      </c>
      <c r="H1954" s="21" t="s">
        <v>100</v>
      </c>
      <c r="I1954" s="21" t="s">
        <v>103</v>
      </c>
      <c r="J1954" s="22">
        <v>43709</v>
      </c>
      <c r="K1954" s="23">
        <v>0.58334490740740996</v>
      </c>
      <c r="L1954" s="22">
        <v>43709</v>
      </c>
      <c r="M1954" s="23">
        <v>0.58334490740740996</v>
      </c>
      <c r="N1954" s="24">
        <v>10</v>
      </c>
      <c r="O1954" s="21" t="s">
        <v>66</v>
      </c>
      <c r="P1954" s="46">
        <f>TotalFix[[#This Row],[Confirmed activ. 3 (ILE03)]]</f>
        <v>10</v>
      </c>
      <c r="Q1954" s="24">
        <v>10</v>
      </c>
      <c r="R1954" s="21" t="s">
        <v>66</v>
      </c>
      <c r="S1954" s="21" t="s">
        <v>72</v>
      </c>
    </row>
    <row r="1955" spans="1:19" s="21" customFormat="1" x14ac:dyDescent="0.35">
      <c r="A1955" s="26">
        <v>1543146</v>
      </c>
      <c r="B1955" s="53">
        <v>411582</v>
      </c>
      <c r="C1955" s="26">
        <f>VLOOKUP(TotalFix[[#This Row],[Order]],'Total Fix by SS'!B:C,2,0)</f>
        <v>230</v>
      </c>
      <c r="D1955" s="21" t="s">
        <v>59</v>
      </c>
      <c r="E1955" s="21" t="s">
        <v>104</v>
      </c>
      <c r="F1955" s="21" t="s">
        <v>102</v>
      </c>
      <c r="G1955" s="21" t="s">
        <v>105</v>
      </c>
      <c r="H1955" s="21" t="s">
        <v>100</v>
      </c>
      <c r="I1955" s="21" t="s">
        <v>106</v>
      </c>
      <c r="J1955" s="22">
        <v>43709</v>
      </c>
      <c r="K1955" s="23">
        <v>0.73473379629629998</v>
      </c>
      <c r="L1955" s="22">
        <v>43709</v>
      </c>
      <c r="M1955" s="23">
        <v>0.73473379629629998</v>
      </c>
      <c r="N1955" s="24">
        <v>10</v>
      </c>
      <c r="O1955" s="21" t="s">
        <v>66</v>
      </c>
      <c r="P1955" s="46">
        <f>TotalFix[[#This Row],[Confirmed activ. 3 (ILE03)]]</f>
        <v>10</v>
      </c>
      <c r="Q1955" s="24">
        <v>10</v>
      </c>
      <c r="R1955" s="21" t="s">
        <v>66</v>
      </c>
      <c r="S1955" s="21" t="s">
        <v>72</v>
      </c>
    </row>
    <row r="1956" spans="1:19" s="21" customFormat="1" x14ac:dyDescent="0.35">
      <c r="A1956" s="26">
        <v>1543146</v>
      </c>
      <c r="B1956" s="53">
        <v>411582</v>
      </c>
      <c r="C1956" s="26">
        <f>VLOOKUP(TotalFix[[#This Row],[Order]],'Total Fix by SS'!B:C,2,0)</f>
        <v>230</v>
      </c>
      <c r="D1956" s="21" t="s">
        <v>107</v>
      </c>
      <c r="E1956" s="21" t="s">
        <v>60</v>
      </c>
      <c r="F1956" s="21" t="s">
        <v>61</v>
      </c>
      <c r="G1956" s="21" t="s">
        <v>90</v>
      </c>
      <c r="H1956" s="21" t="s">
        <v>63</v>
      </c>
      <c r="I1956" s="21" t="s">
        <v>108</v>
      </c>
      <c r="J1956" s="22">
        <v>43702</v>
      </c>
      <c r="K1956" s="23">
        <v>0.50436342592592998</v>
      </c>
      <c r="L1956" s="22">
        <v>43703</v>
      </c>
      <c r="M1956" s="23">
        <v>0.74870370370369999</v>
      </c>
      <c r="N1956" s="25">
        <v>889.90700000000004</v>
      </c>
      <c r="O1956" s="21" t="s">
        <v>66</v>
      </c>
      <c r="P1956" s="46">
        <f>TotalFix[[#This Row],[Confirmed activ. 3 (ILE03)]]</f>
        <v>889.90700000000004</v>
      </c>
      <c r="Q1956" s="24">
        <v>1</v>
      </c>
      <c r="R1956" s="21" t="s">
        <v>66</v>
      </c>
      <c r="S1956" s="21" t="s">
        <v>67</v>
      </c>
    </row>
    <row r="1957" spans="1:19" s="21" customFormat="1" x14ac:dyDescent="0.35">
      <c r="A1957" s="26">
        <v>1543146</v>
      </c>
      <c r="B1957" s="53">
        <v>411582</v>
      </c>
      <c r="C1957" s="26">
        <f>VLOOKUP(TotalFix[[#This Row],[Order]],'Total Fix by SS'!B:C,2,0)</f>
        <v>230</v>
      </c>
      <c r="D1957" s="21" t="s">
        <v>109</v>
      </c>
      <c r="E1957" s="21" t="s">
        <v>82</v>
      </c>
      <c r="F1957" s="21" t="s">
        <v>83</v>
      </c>
      <c r="G1957" s="21" t="s">
        <v>90</v>
      </c>
      <c r="H1957" s="21" t="s">
        <v>84</v>
      </c>
      <c r="I1957" s="21" t="s">
        <v>110</v>
      </c>
      <c r="J1957" s="22"/>
      <c r="K1957" s="23">
        <v>0</v>
      </c>
      <c r="L1957" s="22"/>
      <c r="M1957" s="23">
        <v>0</v>
      </c>
      <c r="N1957" s="25">
        <v>0</v>
      </c>
      <c r="O1957" s="21" t="s">
        <v>93</v>
      </c>
      <c r="P1957" s="46"/>
      <c r="Q1957" s="24">
        <v>5</v>
      </c>
      <c r="R1957" s="21" t="s">
        <v>66</v>
      </c>
      <c r="S1957" s="21" t="s">
        <v>94</v>
      </c>
    </row>
    <row r="1958" spans="1:19" s="21" customFormat="1" x14ac:dyDescent="0.35">
      <c r="A1958" s="26">
        <v>1543147</v>
      </c>
      <c r="B1958" s="53">
        <v>411582</v>
      </c>
      <c r="C1958" s="26">
        <f>VLOOKUP(TotalFix[[#This Row],[Order]],'Total Fix by SS'!B:C,2,0)</f>
        <v>229</v>
      </c>
      <c r="D1958" s="21" t="s">
        <v>59</v>
      </c>
      <c r="E1958" s="21" t="s">
        <v>60</v>
      </c>
      <c r="F1958" s="21" t="s">
        <v>61</v>
      </c>
      <c r="G1958" s="21" t="s">
        <v>62</v>
      </c>
      <c r="H1958" s="21" t="s">
        <v>63</v>
      </c>
      <c r="I1958" s="21" t="s">
        <v>64</v>
      </c>
      <c r="J1958" s="22">
        <v>43685</v>
      </c>
      <c r="K1958" s="23">
        <v>0.42634259259259</v>
      </c>
      <c r="L1958" s="22">
        <v>43685</v>
      </c>
      <c r="M1958" s="23">
        <v>0.44518518518519001</v>
      </c>
      <c r="N1958" s="25">
        <v>13.632999999999999</v>
      </c>
      <c r="O1958" s="21" t="s">
        <v>66</v>
      </c>
      <c r="P1958" s="46">
        <f>TotalFix[[#This Row],[Confirmed activ. 3 (ILE03)]]</f>
        <v>13.632999999999999</v>
      </c>
      <c r="Q1958" s="24">
        <v>20</v>
      </c>
      <c r="R1958" s="21" t="s">
        <v>66</v>
      </c>
      <c r="S1958" s="21" t="s">
        <v>67</v>
      </c>
    </row>
    <row r="1959" spans="1:19" s="21" customFormat="1" x14ac:dyDescent="0.35">
      <c r="A1959" s="26">
        <v>1543147</v>
      </c>
      <c r="B1959" s="53">
        <v>411582</v>
      </c>
      <c r="C1959" s="26">
        <f>VLOOKUP(TotalFix[[#This Row],[Order]],'Total Fix by SS'!B:C,2,0)</f>
        <v>229</v>
      </c>
      <c r="D1959" s="21" t="s">
        <v>59</v>
      </c>
      <c r="E1959" s="21" t="s">
        <v>68</v>
      </c>
      <c r="F1959" s="21" t="s">
        <v>69</v>
      </c>
      <c r="G1959" s="21" t="s">
        <v>62</v>
      </c>
      <c r="H1959" s="21" t="s">
        <v>70</v>
      </c>
      <c r="I1959" s="21" t="s">
        <v>71</v>
      </c>
      <c r="J1959" s="22">
        <v>43685</v>
      </c>
      <c r="K1959" s="23">
        <v>0.49699074074074001</v>
      </c>
      <c r="L1959" s="22">
        <v>43685</v>
      </c>
      <c r="M1959" s="23">
        <v>0.49699074074074001</v>
      </c>
      <c r="N1959" s="24">
        <v>30</v>
      </c>
      <c r="O1959" s="21" t="s">
        <v>66</v>
      </c>
      <c r="P1959" s="46">
        <f>TotalFix[[#This Row],[Confirmed activ. 3 (ILE03)]]</f>
        <v>30</v>
      </c>
      <c r="Q1959" s="24">
        <v>30</v>
      </c>
      <c r="R1959" s="21" t="s">
        <v>66</v>
      </c>
      <c r="S1959" s="21" t="s">
        <v>72</v>
      </c>
    </row>
    <row r="1960" spans="1:19" s="21" customFormat="1" x14ac:dyDescent="0.35">
      <c r="A1960" s="26">
        <v>1543147</v>
      </c>
      <c r="B1960" s="53">
        <v>411582</v>
      </c>
      <c r="C1960" s="26">
        <f>VLOOKUP(TotalFix[[#This Row],[Order]],'Total Fix by SS'!B:C,2,0)</f>
        <v>229</v>
      </c>
      <c r="D1960" s="21" t="s">
        <v>59</v>
      </c>
      <c r="E1960" s="21" t="s">
        <v>73</v>
      </c>
      <c r="F1960" s="21" t="s">
        <v>61</v>
      </c>
      <c r="G1960" s="21" t="s">
        <v>62</v>
      </c>
      <c r="H1960" s="21" t="s">
        <v>63</v>
      </c>
      <c r="I1960" s="21" t="s">
        <v>74</v>
      </c>
      <c r="J1960" s="22">
        <v>43685</v>
      </c>
      <c r="K1960" s="23">
        <v>0.50749999999999995</v>
      </c>
      <c r="L1960" s="22">
        <v>43691</v>
      </c>
      <c r="M1960" s="23">
        <v>0.41702546296296</v>
      </c>
      <c r="N1960" s="25">
        <v>65.417000000000002</v>
      </c>
      <c r="O1960" s="21" t="s">
        <v>66</v>
      </c>
      <c r="P1960" s="46">
        <f>TotalFix[[#This Row],[Confirmed activ. 3 (ILE03)]]</f>
        <v>65.417000000000002</v>
      </c>
      <c r="Q1960" s="24">
        <v>200</v>
      </c>
      <c r="R1960" s="21" t="s">
        <v>66</v>
      </c>
      <c r="S1960" s="21" t="s">
        <v>67</v>
      </c>
    </row>
    <row r="1961" spans="1:19" s="21" customFormat="1" x14ac:dyDescent="0.35">
      <c r="A1961" s="26">
        <v>1543147</v>
      </c>
      <c r="B1961" s="53">
        <v>411582</v>
      </c>
      <c r="C1961" s="26">
        <f>VLOOKUP(TotalFix[[#This Row],[Order]],'Total Fix by SS'!B:C,2,0)</f>
        <v>229</v>
      </c>
      <c r="D1961" s="21" t="s">
        <v>59</v>
      </c>
      <c r="E1961" s="21" t="s">
        <v>75</v>
      </c>
      <c r="F1961" s="21" t="s">
        <v>61</v>
      </c>
      <c r="G1961" s="21" t="s">
        <v>62</v>
      </c>
      <c r="H1961" s="21" t="s">
        <v>63</v>
      </c>
      <c r="I1961" s="21" t="s">
        <v>76</v>
      </c>
      <c r="J1961" s="22">
        <v>43695</v>
      </c>
      <c r="K1961" s="23">
        <v>0.65142361111111002</v>
      </c>
      <c r="L1961" s="22">
        <v>43698</v>
      </c>
      <c r="M1961" s="23">
        <v>0.47358796296296002</v>
      </c>
      <c r="N1961" s="25">
        <v>25.952999999999999</v>
      </c>
      <c r="O1961" s="21" t="s">
        <v>77</v>
      </c>
      <c r="P1961" s="46">
        <f>TotalFix[[#This Row],[Confirmed activ. 3 (ILE03)]]*60</f>
        <v>1557.18</v>
      </c>
      <c r="Q1961" s="24">
        <v>500</v>
      </c>
      <c r="R1961" s="21" t="s">
        <v>66</v>
      </c>
      <c r="S1961" s="21" t="s">
        <v>67</v>
      </c>
    </row>
    <row r="1962" spans="1:19" s="21" customFormat="1" x14ac:dyDescent="0.35">
      <c r="A1962" s="26">
        <v>1543147</v>
      </c>
      <c r="B1962" s="53">
        <v>411582</v>
      </c>
      <c r="C1962" s="26">
        <f>VLOOKUP(TotalFix[[#This Row],[Order]],'Total Fix by SS'!B:C,2,0)</f>
        <v>229</v>
      </c>
      <c r="D1962" s="21" t="s">
        <v>59</v>
      </c>
      <c r="E1962" s="21" t="s">
        <v>78</v>
      </c>
      <c r="F1962" s="21" t="s">
        <v>69</v>
      </c>
      <c r="G1962" s="21" t="s">
        <v>62</v>
      </c>
      <c r="H1962" s="21" t="s">
        <v>70</v>
      </c>
      <c r="I1962" s="21" t="s">
        <v>79</v>
      </c>
      <c r="J1962" s="22">
        <v>43698</v>
      </c>
      <c r="K1962" s="23">
        <v>0.49927083333333</v>
      </c>
      <c r="L1962" s="22">
        <v>43698</v>
      </c>
      <c r="M1962" s="23">
        <v>0.49927083333333</v>
      </c>
      <c r="N1962" s="24">
        <v>20</v>
      </c>
      <c r="O1962" s="21" t="s">
        <v>66</v>
      </c>
      <c r="P1962" s="46">
        <f>TotalFix[[#This Row],[Confirmed activ. 3 (ILE03)]]</f>
        <v>20</v>
      </c>
      <c r="Q1962" s="24">
        <v>20</v>
      </c>
      <c r="R1962" s="21" t="s">
        <v>66</v>
      </c>
      <c r="S1962" s="21" t="s">
        <v>72</v>
      </c>
    </row>
    <row r="1963" spans="1:19" s="21" customFormat="1" x14ac:dyDescent="0.35">
      <c r="A1963" s="26">
        <v>1543147</v>
      </c>
      <c r="B1963" s="53">
        <v>411582</v>
      </c>
      <c r="C1963" s="26">
        <f>VLOOKUP(TotalFix[[#This Row],[Order]],'Total Fix by SS'!B:C,2,0)</f>
        <v>229</v>
      </c>
      <c r="D1963" s="21" t="s">
        <v>59</v>
      </c>
      <c r="E1963" s="21" t="s">
        <v>80</v>
      </c>
      <c r="F1963" s="21" t="s">
        <v>69</v>
      </c>
      <c r="G1963" s="21" t="s">
        <v>62</v>
      </c>
      <c r="H1963" s="21" t="s">
        <v>70</v>
      </c>
      <c r="I1963" s="21" t="s">
        <v>81</v>
      </c>
      <c r="J1963" s="22">
        <v>43698</v>
      </c>
      <c r="K1963" s="23">
        <v>0.49950231481481</v>
      </c>
      <c r="L1963" s="22">
        <v>43698</v>
      </c>
      <c r="M1963" s="23">
        <v>0.49950231481481</v>
      </c>
      <c r="N1963" s="24">
        <v>20</v>
      </c>
      <c r="O1963" s="21" t="s">
        <v>66</v>
      </c>
      <c r="P1963" s="46">
        <f>TotalFix[[#This Row],[Confirmed activ. 3 (ILE03)]]</f>
        <v>20</v>
      </c>
      <c r="Q1963" s="24">
        <v>20</v>
      </c>
      <c r="R1963" s="21" t="s">
        <v>66</v>
      </c>
      <c r="S1963" s="21" t="s">
        <v>72</v>
      </c>
    </row>
    <row r="1964" spans="1:19" s="21" customFormat="1" x14ac:dyDescent="0.35">
      <c r="A1964" s="26">
        <v>1543147</v>
      </c>
      <c r="B1964" s="53">
        <v>411582</v>
      </c>
      <c r="C1964" s="26">
        <f>VLOOKUP(TotalFix[[#This Row],[Order]],'Total Fix by SS'!B:C,2,0)</f>
        <v>229</v>
      </c>
      <c r="D1964" s="21" t="s">
        <v>59</v>
      </c>
      <c r="E1964" s="21" t="s">
        <v>82</v>
      </c>
      <c r="F1964" s="21" t="s">
        <v>83</v>
      </c>
      <c r="G1964" s="21" t="s">
        <v>62</v>
      </c>
      <c r="H1964" s="21" t="s">
        <v>84</v>
      </c>
      <c r="I1964" s="21" t="s">
        <v>84</v>
      </c>
      <c r="J1964" s="22">
        <v>43698</v>
      </c>
      <c r="K1964" s="23">
        <v>0.61712962962963003</v>
      </c>
      <c r="L1964" s="22">
        <v>43699</v>
      </c>
      <c r="M1964" s="23">
        <v>0.10878472222222001</v>
      </c>
      <c r="N1964" s="25">
        <v>3.2949999999999999</v>
      </c>
      <c r="O1964" s="21" t="s">
        <v>77</v>
      </c>
      <c r="P1964" s="46">
        <f>TotalFix[[#This Row],[Confirmed activ. 3 (ILE03)]]*60</f>
        <v>197.7</v>
      </c>
      <c r="Q1964" s="24">
        <v>450</v>
      </c>
      <c r="R1964" s="21" t="s">
        <v>66</v>
      </c>
      <c r="S1964" s="21" t="s">
        <v>67</v>
      </c>
    </row>
    <row r="1965" spans="1:19" s="21" customFormat="1" x14ac:dyDescent="0.35">
      <c r="A1965" s="26">
        <v>1543147</v>
      </c>
      <c r="B1965" s="53">
        <v>411582</v>
      </c>
      <c r="C1965" s="26">
        <f>VLOOKUP(TotalFix[[#This Row],[Order]],'Total Fix by SS'!B:C,2,0)</f>
        <v>229</v>
      </c>
      <c r="D1965" s="21" t="s">
        <v>59</v>
      </c>
      <c r="E1965" s="21" t="s">
        <v>85</v>
      </c>
      <c r="F1965" s="21" t="s">
        <v>86</v>
      </c>
      <c r="G1965" s="21" t="s">
        <v>62</v>
      </c>
      <c r="H1965" s="21" t="s">
        <v>87</v>
      </c>
      <c r="I1965" s="21" t="s">
        <v>87</v>
      </c>
      <c r="J1965" s="22">
        <v>43702</v>
      </c>
      <c r="K1965" s="23">
        <v>0.34657407407406998</v>
      </c>
      <c r="L1965" s="22">
        <v>43702</v>
      </c>
      <c r="M1965" s="23">
        <v>0.34657407407406998</v>
      </c>
      <c r="N1965" s="24">
        <v>20</v>
      </c>
      <c r="O1965" s="21" t="s">
        <v>66</v>
      </c>
      <c r="P1965" s="46">
        <f>TotalFix[[#This Row],[Confirmed activ. 3 (ILE03)]]</f>
        <v>20</v>
      </c>
      <c r="Q1965" s="24">
        <v>20</v>
      </c>
      <c r="R1965" s="21" t="s">
        <v>66</v>
      </c>
      <c r="S1965" s="21" t="s">
        <v>72</v>
      </c>
    </row>
    <row r="1966" spans="1:19" s="21" customFormat="1" x14ac:dyDescent="0.35">
      <c r="A1966" s="26">
        <v>1543147</v>
      </c>
      <c r="B1966" s="53">
        <v>411582</v>
      </c>
      <c r="C1966" s="26">
        <f>VLOOKUP(TotalFix[[#This Row],[Order]],'Total Fix by SS'!B:C,2,0)</f>
        <v>229</v>
      </c>
      <c r="D1966" s="21" t="s">
        <v>59</v>
      </c>
      <c r="E1966" s="21" t="s">
        <v>88</v>
      </c>
      <c r="F1966" s="21" t="s">
        <v>89</v>
      </c>
      <c r="G1966" s="21" t="s">
        <v>90</v>
      </c>
      <c r="H1966" s="21" t="s">
        <v>91</v>
      </c>
      <c r="I1966" s="21" t="s">
        <v>92</v>
      </c>
      <c r="J1966" s="22"/>
      <c r="K1966" s="23">
        <v>0</v>
      </c>
      <c r="L1966" s="22"/>
      <c r="M1966" s="23">
        <v>0</v>
      </c>
      <c r="N1966" s="25">
        <v>0</v>
      </c>
      <c r="O1966" s="21" t="s">
        <v>93</v>
      </c>
      <c r="P1966" s="46"/>
      <c r="Q1966" s="24">
        <v>0</v>
      </c>
      <c r="R1966" s="21" t="s">
        <v>66</v>
      </c>
      <c r="S1966" s="21" t="s">
        <v>94</v>
      </c>
    </row>
    <row r="1967" spans="1:19" s="21" customFormat="1" x14ac:dyDescent="0.35">
      <c r="A1967" s="26">
        <v>1543147</v>
      </c>
      <c r="B1967" s="53">
        <v>411582</v>
      </c>
      <c r="C1967" s="26">
        <f>VLOOKUP(TotalFix[[#This Row],[Order]],'Total Fix by SS'!B:C,2,0)</f>
        <v>229</v>
      </c>
      <c r="D1967" s="21" t="s">
        <v>59</v>
      </c>
      <c r="E1967" s="21" t="s">
        <v>95</v>
      </c>
      <c r="F1967" s="21" t="s">
        <v>61</v>
      </c>
      <c r="G1967" s="21" t="s">
        <v>62</v>
      </c>
      <c r="H1967" s="21" t="s">
        <v>63</v>
      </c>
      <c r="I1967" s="21" t="s">
        <v>96</v>
      </c>
      <c r="J1967" s="22">
        <v>43703</v>
      </c>
      <c r="K1967" s="23">
        <v>0.45662037037037001</v>
      </c>
      <c r="L1967" s="22">
        <v>43703</v>
      </c>
      <c r="M1967" s="23">
        <v>0.54973379629630004</v>
      </c>
      <c r="N1967" s="25">
        <v>2.2349999999999999</v>
      </c>
      <c r="O1967" s="21" t="s">
        <v>77</v>
      </c>
      <c r="P1967" s="46">
        <f>TotalFix[[#This Row],[Confirmed activ. 3 (ILE03)]]*60</f>
        <v>134.1</v>
      </c>
      <c r="Q1967" s="24">
        <v>40</v>
      </c>
      <c r="R1967" s="21" t="s">
        <v>66</v>
      </c>
      <c r="S1967" s="21" t="s">
        <v>67</v>
      </c>
    </row>
    <row r="1968" spans="1:19" s="21" customFormat="1" x14ac:dyDescent="0.35">
      <c r="A1968" s="26">
        <v>1543147</v>
      </c>
      <c r="B1968" s="53">
        <v>411582</v>
      </c>
      <c r="C1968" s="26">
        <f>VLOOKUP(TotalFix[[#This Row],[Order]],'Total Fix by SS'!B:C,2,0)</f>
        <v>229</v>
      </c>
      <c r="D1968" s="21" t="s">
        <v>59</v>
      </c>
      <c r="E1968" s="21" t="s">
        <v>97</v>
      </c>
      <c r="F1968" s="21" t="s">
        <v>69</v>
      </c>
      <c r="G1968" s="21" t="s">
        <v>62</v>
      </c>
      <c r="H1968" s="21" t="s">
        <v>70</v>
      </c>
      <c r="I1968" s="21" t="s">
        <v>98</v>
      </c>
      <c r="J1968" s="22">
        <v>43705</v>
      </c>
      <c r="K1968" s="23">
        <v>0.47579861111110999</v>
      </c>
      <c r="L1968" s="22">
        <v>43705</v>
      </c>
      <c r="M1968" s="23">
        <v>0.47579861111110999</v>
      </c>
      <c r="N1968" s="24">
        <v>20</v>
      </c>
      <c r="O1968" s="21" t="s">
        <v>66</v>
      </c>
      <c r="P1968" s="46">
        <f>TotalFix[[#This Row],[Confirmed activ. 3 (ILE03)]]</f>
        <v>20</v>
      </c>
      <c r="Q1968" s="24">
        <v>20</v>
      </c>
      <c r="R1968" s="21" t="s">
        <v>66</v>
      </c>
      <c r="S1968" s="21" t="s">
        <v>72</v>
      </c>
    </row>
    <row r="1969" spans="1:19" s="21" customFormat="1" x14ac:dyDescent="0.35">
      <c r="A1969" s="26">
        <v>1543147</v>
      </c>
      <c r="B1969" s="53">
        <v>411582</v>
      </c>
      <c r="C1969" s="26">
        <f>VLOOKUP(TotalFix[[#This Row],[Order]],'Total Fix by SS'!B:C,2,0)</f>
        <v>229</v>
      </c>
      <c r="D1969" s="21" t="s">
        <v>59</v>
      </c>
      <c r="E1969" s="21" t="s">
        <v>99</v>
      </c>
      <c r="F1969" s="21" t="s">
        <v>69</v>
      </c>
      <c r="G1969" s="21" t="s">
        <v>62</v>
      </c>
      <c r="H1969" s="21" t="s">
        <v>70</v>
      </c>
      <c r="I1969" s="21" t="s">
        <v>100</v>
      </c>
      <c r="J1969" s="22">
        <v>43705</v>
      </c>
      <c r="K1969" s="23">
        <v>0.47586805555556</v>
      </c>
      <c r="L1969" s="22">
        <v>43705</v>
      </c>
      <c r="M1969" s="23">
        <v>0.47586805555556</v>
      </c>
      <c r="N1969" s="24">
        <v>50</v>
      </c>
      <c r="O1969" s="21" t="s">
        <v>66</v>
      </c>
      <c r="P1969" s="46">
        <f>TotalFix[[#This Row],[Confirmed activ. 3 (ILE03)]]</f>
        <v>50</v>
      </c>
      <c r="Q1969" s="24">
        <v>50</v>
      </c>
      <c r="R1969" s="21" t="s">
        <v>66</v>
      </c>
      <c r="S1969" s="21" t="s">
        <v>72</v>
      </c>
    </row>
    <row r="1970" spans="1:19" s="21" customFormat="1" x14ac:dyDescent="0.35">
      <c r="A1970" s="26">
        <v>1543147</v>
      </c>
      <c r="B1970" s="53">
        <v>411582</v>
      </c>
      <c r="C1970" s="26">
        <f>VLOOKUP(TotalFix[[#This Row],[Order]],'Total Fix by SS'!B:C,2,0)</f>
        <v>229</v>
      </c>
      <c r="D1970" s="21" t="s">
        <v>59</v>
      </c>
      <c r="E1970" s="21" t="s">
        <v>101</v>
      </c>
      <c r="F1970" s="21" t="s">
        <v>102</v>
      </c>
      <c r="G1970" s="21" t="s">
        <v>62</v>
      </c>
      <c r="H1970" s="21" t="s">
        <v>100</v>
      </c>
      <c r="I1970" s="21" t="s">
        <v>103</v>
      </c>
      <c r="J1970" s="22">
        <v>43709</v>
      </c>
      <c r="K1970" s="23">
        <v>0.61361111111111</v>
      </c>
      <c r="L1970" s="22">
        <v>43709</v>
      </c>
      <c r="M1970" s="23">
        <v>0.61361111111111</v>
      </c>
      <c r="N1970" s="24">
        <v>10</v>
      </c>
      <c r="O1970" s="21" t="s">
        <v>66</v>
      </c>
      <c r="P1970" s="46">
        <f>TotalFix[[#This Row],[Confirmed activ. 3 (ILE03)]]</f>
        <v>10</v>
      </c>
      <c r="Q1970" s="24">
        <v>10</v>
      </c>
      <c r="R1970" s="21" t="s">
        <v>66</v>
      </c>
      <c r="S1970" s="21" t="s">
        <v>72</v>
      </c>
    </row>
    <row r="1971" spans="1:19" s="21" customFormat="1" x14ac:dyDescent="0.35">
      <c r="A1971" s="26">
        <v>1543147</v>
      </c>
      <c r="B1971" s="53">
        <v>411582</v>
      </c>
      <c r="C1971" s="26">
        <f>VLOOKUP(TotalFix[[#This Row],[Order]],'Total Fix by SS'!B:C,2,0)</f>
        <v>229</v>
      </c>
      <c r="D1971" s="21" t="s">
        <v>59</v>
      </c>
      <c r="E1971" s="21" t="s">
        <v>104</v>
      </c>
      <c r="F1971" s="21" t="s">
        <v>102</v>
      </c>
      <c r="G1971" s="21" t="s">
        <v>105</v>
      </c>
      <c r="H1971" s="21" t="s">
        <v>100</v>
      </c>
      <c r="I1971" s="21" t="s">
        <v>106</v>
      </c>
      <c r="J1971" s="22">
        <v>43709</v>
      </c>
      <c r="K1971" s="23">
        <v>0.61440972222222001</v>
      </c>
      <c r="L1971" s="22">
        <v>43709</v>
      </c>
      <c r="M1971" s="23">
        <v>0.61440972222222001</v>
      </c>
      <c r="N1971" s="24">
        <v>10</v>
      </c>
      <c r="O1971" s="21" t="s">
        <v>66</v>
      </c>
      <c r="P1971" s="46">
        <f>TotalFix[[#This Row],[Confirmed activ. 3 (ILE03)]]</f>
        <v>10</v>
      </c>
      <c r="Q1971" s="24">
        <v>10</v>
      </c>
      <c r="R1971" s="21" t="s">
        <v>66</v>
      </c>
      <c r="S1971" s="21" t="s">
        <v>72</v>
      </c>
    </row>
    <row r="1972" spans="1:19" s="21" customFormat="1" x14ac:dyDescent="0.35">
      <c r="A1972" s="26">
        <v>1543147</v>
      </c>
      <c r="B1972" s="53">
        <v>411582</v>
      </c>
      <c r="C1972" s="26">
        <f>VLOOKUP(TotalFix[[#This Row],[Order]],'Total Fix by SS'!B:C,2,0)</f>
        <v>229</v>
      </c>
      <c r="D1972" s="21" t="s">
        <v>107</v>
      </c>
      <c r="E1972" s="21" t="s">
        <v>60</v>
      </c>
      <c r="F1972" s="21" t="s">
        <v>61</v>
      </c>
      <c r="G1972" s="21" t="s">
        <v>90</v>
      </c>
      <c r="H1972" s="21" t="s">
        <v>63</v>
      </c>
      <c r="I1972" s="21" t="s">
        <v>108</v>
      </c>
      <c r="J1972" s="22">
        <v>43696</v>
      </c>
      <c r="K1972" s="23">
        <v>0.50667824074073997</v>
      </c>
      <c r="L1972" s="22">
        <v>43696</v>
      </c>
      <c r="M1972" s="23">
        <v>0.74331018518518999</v>
      </c>
      <c r="N1972" s="25">
        <v>5.6790000000000003</v>
      </c>
      <c r="O1972" s="21" t="s">
        <v>77</v>
      </c>
      <c r="P1972" s="46">
        <f>TotalFix[[#This Row],[Confirmed activ. 3 (ILE03)]]*60</f>
        <v>340.74</v>
      </c>
      <c r="Q1972" s="24">
        <v>1</v>
      </c>
      <c r="R1972" s="21" t="s">
        <v>66</v>
      </c>
      <c r="S1972" s="21" t="s">
        <v>67</v>
      </c>
    </row>
    <row r="1973" spans="1:19" s="21" customFormat="1" x14ac:dyDescent="0.35">
      <c r="A1973" s="26">
        <v>1543147</v>
      </c>
      <c r="B1973" s="53">
        <v>411582</v>
      </c>
      <c r="C1973" s="26">
        <f>VLOOKUP(TotalFix[[#This Row],[Order]],'Total Fix by SS'!B:C,2,0)</f>
        <v>229</v>
      </c>
      <c r="D1973" s="21" t="s">
        <v>109</v>
      </c>
      <c r="E1973" s="21" t="s">
        <v>82</v>
      </c>
      <c r="F1973" s="21" t="s">
        <v>83</v>
      </c>
      <c r="G1973" s="21" t="s">
        <v>90</v>
      </c>
      <c r="H1973" s="21" t="s">
        <v>84</v>
      </c>
      <c r="I1973" s="21" t="s">
        <v>110</v>
      </c>
      <c r="J1973" s="22"/>
      <c r="K1973" s="23">
        <v>0</v>
      </c>
      <c r="L1973" s="22"/>
      <c r="M1973" s="23">
        <v>0</v>
      </c>
      <c r="N1973" s="25">
        <v>0</v>
      </c>
      <c r="O1973" s="21" t="s">
        <v>93</v>
      </c>
      <c r="P1973" s="46"/>
      <c r="Q1973" s="24">
        <v>5</v>
      </c>
      <c r="R1973" s="21" t="s">
        <v>66</v>
      </c>
      <c r="S1973" s="21" t="s">
        <v>94</v>
      </c>
    </row>
    <row r="1974" spans="1:19" s="21" customFormat="1" x14ac:dyDescent="0.35">
      <c r="A1974" s="26">
        <v>1543148</v>
      </c>
      <c r="B1974" s="53">
        <v>411582</v>
      </c>
      <c r="C1974" s="26">
        <f>VLOOKUP(TotalFix[[#This Row],[Order]],'Total Fix by SS'!B:C,2,0)</f>
        <v>230</v>
      </c>
      <c r="D1974" s="21" t="s">
        <v>59</v>
      </c>
      <c r="E1974" s="21" t="s">
        <v>60</v>
      </c>
      <c r="F1974" s="21" t="s">
        <v>61</v>
      </c>
      <c r="G1974" s="21" t="s">
        <v>62</v>
      </c>
      <c r="H1974" s="21" t="s">
        <v>63</v>
      </c>
      <c r="I1974" s="21" t="s">
        <v>64</v>
      </c>
      <c r="J1974" s="22">
        <v>43692</v>
      </c>
      <c r="K1974" s="23">
        <v>0.36488425925925999</v>
      </c>
      <c r="L1974" s="22">
        <v>43692</v>
      </c>
      <c r="M1974" s="23">
        <v>0.39681712962963001</v>
      </c>
      <c r="N1974" s="24">
        <v>23</v>
      </c>
      <c r="O1974" s="21" t="s">
        <v>66</v>
      </c>
      <c r="P1974" s="46">
        <f>TotalFix[[#This Row],[Confirmed activ. 3 (ILE03)]]</f>
        <v>23</v>
      </c>
      <c r="Q1974" s="24">
        <v>20</v>
      </c>
      <c r="R1974" s="21" t="s">
        <v>66</v>
      </c>
      <c r="S1974" s="21" t="s">
        <v>67</v>
      </c>
    </row>
    <row r="1975" spans="1:19" s="21" customFormat="1" x14ac:dyDescent="0.35">
      <c r="A1975" s="26">
        <v>1543148</v>
      </c>
      <c r="B1975" s="53">
        <v>411582</v>
      </c>
      <c r="C1975" s="26">
        <f>VLOOKUP(TotalFix[[#This Row],[Order]],'Total Fix by SS'!B:C,2,0)</f>
        <v>230</v>
      </c>
      <c r="D1975" s="21" t="s">
        <v>59</v>
      </c>
      <c r="E1975" s="21" t="s">
        <v>68</v>
      </c>
      <c r="F1975" s="21" t="s">
        <v>69</v>
      </c>
      <c r="G1975" s="21" t="s">
        <v>62</v>
      </c>
      <c r="H1975" s="21" t="s">
        <v>70</v>
      </c>
      <c r="I1975" s="21" t="s">
        <v>71</v>
      </c>
      <c r="J1975" s="22">
        <v>43692</v>
      </c>
      <c r="K1975" s="23">
        <v>0.41881944444444003</v>
      </c>
      <c r="L1975" s="22">
        <v>43692</v>
      </c>
      <c r="M1975" s="23">
        <v>0.41881944444444003</v>
      </c>
      <c r="N1975" s="24">
        <v>30</v>
      </c>
      <c r="O1975" s="21" t="s">
        <v>66</v>
      </c>
      <c r="P1975" s="46">
        <f>TotalFix[[#This Row],[Confirmed activ. 3 (ILE03)]]</f>
        <v>30</v>
      </c>
      <c r="Q1975" s="24">
        <v>30</v>
      </c>
      <c r="R1975" s="21" t="s">
        <v>66</v>
      </c>
      <c r="S1975" s="21" t="s">
        <v>72</v>
      </c>
    </row>
    <row r="1976" spans="1:19" s="21" customFormat="1" x14ac:dyDescent="0.35">
      <c r="A1976" s="26">
        <v>1543148</v>
      </c>
      <c r="B1976" s="53">
        <v>411582</v>
      </c>
      <c r="C1976" s="26">
        <f>VLOOKUP(TotalFix[[#This Row],[Order]],'Total Fix by SS'!B:C,2,0)</f>
        <v>230</v>
      </c>
      <c r="D1976" s="21" t="s">
        <v>59</v>
      </c>
      <c r="E1976" s="21" t="s">
        <v>73</v>
      </c>
      <c r="F1976" s="21" t="s">
        <v>61</v>
      </c>
      <c r="G1976" s="21" t="s">
        <v>62</v>
      </c>
      <c r="H1976" s="21" t="s">
        <v>63</v>
      </c>
      <c r="I1976" s="21" t="s">
        <v>74</v>
      </c>
      <c r="J1976" s="22">
        <v>43692</v>
      </c>
      <c r="K1976" s="23">
        <v>0.42565972222221998</v>
      </c>
      <c r="L1976" s="22">
        <v>43695</v>
      </c>
      <c r="M1976" s="23">
        <v>0.47623842592593002</v>
      </c>
      <c r="N1976" s="25">
        <v>268.327</v>
      </c>
      <c r="O1976" s="21" t="s">
        <v>66</v>
      </c>
      <c r="P1976" s="46">
        <f>TotalFix[[#This Row],[Confirmed activ. 3 (ILE03)]]</f>
        <v>268.327</v>
      </c>
      <c r="Q1976" s="24">
        <v>200</v>
      </c>
      <c r="R1976" s="21" t="s">
        <v>66</v>
      </c>
      <c r="S1976" s="21" t="s">
        <v>67</v>
      </c>
    </row>
    <row r="1977" spans="1:19" s="21" customFormat="1" x14ac:dyDescent="0.35">
      <c r="A1977" s="26">
        <v>1543148</v>
      </c>
      <c r="B1977" s="53">
        <v>411582</v>
      </c>
      <c r="C1977" s="26">
        <f>VLOOKUP(TotalFix[[#This Row],[Order]],'Total Fix by SS'!B:C,2,0)</f>
        <v>230</v>
      </c>
      <c r="D1977" s="21" t="s">
        <v>59</v>
      </c>
      <c r="E1977" s="21" t="s">
        <v>75</v>
      </c>
      <c r="F1977" s="21" t="s">
        <v>61</v>
      </c>
      <c r="G1977" s="21" t="s">
        <v>62</v>
      </c>
      <c r="H1977" s="21" t="s">
        <v>63</v>
      </c>
      <c r="I1977" s="21" t="s">
        <v>76</v>
      </c>
      <c r="J1977" s="22">
        <v>43696</v>
      </c>
      <c r="K1977" s="23">
        <v>0.32075231481480998</v>
      </c>
      <c r="L1977" s="22">
        <v>43699</v>
      </c>
      <c r="M1977" s="23">
        <v>0.66436342592593001</v>
      </c>
      <c r="N1977" s="25">
        <v>30.103999999999999</v>
      </c>
      <c r="O1977" s="21" t="s">
        <v>77</v>
      </c>
      <c r="P1977" s="46">
        <f>TotalFix[[#This Row],[Confirmed activ. 3 (ILE03)]]*60</f>
        <v>1806.24</v>
      </c>
      <c r="Q1977" s="24">
        <v>500</v>
      </c>
      <c r="R1977" s="21" t="s">
        <v>66</v>
      </c>
      <c r="S1977" s="21" t="s">
        <v>67</v>
      </c>
    </row>
    <row r="1978" spans="1:19" s="21" customFormat="1" x14ac:dyDescent="0.35">
      <c r="A1978" s="26">
        <v>1543148</v>
      </c>
      <c r="B1978" s="53">
        <v>411582</v>
      </c>
      <c r="C1978" s="26">
        <f>VLOOKUP(TotalFix[[#This Row],[Order]],'Total Fix by SS'!B:C,2,0)</f>
        <v>230</v>
      </c>
      <c r="D1978" s="21" t="s">
        <v>59</v>
      </c>
      <c r="E1978" s="21" t="s">
        <v>78</v>
      </c>
      <c r="F1978" s="21" t="s">
        <v>69</v>
      </c>
      <c r="G1978" s="21" t="s">
        <v>62</v>
      </c>
      <c r="H1978" s="21" t="s">
        <v>70</v>
      </c>
      <c r="I1978" s="21" t="s">
        <v>79</v>
      </c>
      <c r="J1978" s="22">
        <v>43702</v>
      </c>
      <c r="K1978" s="23">
        <v>0.55780092592593</v>
      </c>
      <c r="L1978" s="22">
        <v>43702</v>
      </c>
      <c r="M1978" s="23">
        <v>0.55780092592593</v>
      </c>
      <c r="N1978" s="24">
        <v>20</v>
      </c>
      <c r="O1978" s="21" t="s">
        <v>66</v>
      </c>
      <c r="P1978" s="46">
        <f>TotalFix[[#This Row],[Confirmed activ. 3 (ILE03)]]</f>
        <v>20</v>
      </c>
      <c r="Q1978" s="24">
        <v>20</v>
      </c>
      <c r="R1978" s="21" t="s">
        <v>66</v>
      </c>
      <c r="S1978" s="21" t="s">
        <v>72</v>
      </c>
    </row>
    <row r="1979" spans="1:19" s="21" customFormat="1" x14ac:dyDescent="0.35">
      <c r="A1979" s="26">
        <v>1543148</v>
      </c>
      <c r="B1979" s="53">
        <v>411582</v>
      </c>
      <c r="C1979" s="26">
        <f>VLOOKUP(TotalFix[[#This Row],[Order]],'Total Fix by SS'!B:C,2,0)</f>
        <v>230</v>
      </c>
      <c r="D1979" s="21" t="s">
        <v>59</v>
      </c>
      <c r="E1979" s="21" t="s">
        <v>80</v>
      </c>
      <c r="F1979" s="21" t="s">
        <v>69</v>
      </c>
      <c r="G1979" s="21" t="s">
        <v>62</v>
      </c>
      <c r="H1979" s="21" t="s">
        <v>70</v>
      </c>
      <c r="I1979" s="21" t="s">
        <v>81</v>
      </c>
      <c r="J1979" s="22">
        <v>43702</v>
      </c>
      <c r="K1979" s="23">
        <v>0.55807870370370005</v>
      </c>
      <c r="L1979" s="22">
        <v>43702</v>
      </c>
      <c r="M1979" s="23">
        <v>0.55807870370370005</v>
      </c>
      <c r="N1979" s="24">
        <v>20</v>
      </c>
      <c r="O1979" s="21" t="s">
        <v>66</v>
      </c>
      <c r="P1979" s="46">
        <f>TotalFix[[#This Row],[Confirmed activ. 3 (ILE03)]]</f>
        <v>20</v>
      </c>
      <c r="Q1979" s="24">
        <v>20</v>
      </c>
      <c r="R1979" s="21" t="s">
        <v>66</v>
      </c>
      <c r="S1979" s="21" t="s">
        <v>72</v>
      </c>
    </row>
    <row r="1980" spans="1:19" s="21" customFormat="1" x14ac:dyDescent="0.35">
      <c r="A1980" s="26">
        <v>1543148</v>
      </c>
      <c r="B1980" s="53">
        <v>411582</v>
      </c>
      <c r="C1980" s="26">
        <f>VLOOKUP(TotalFix[[#This Row],[Order]],'Total Fix by SS'!B:C,2,0)</f>
        <v>230</v>
      </c>
      <c r="D1980" s="21" t="s">
        <v>59</v>
      </c>
      <c r="E1980" s="21" t="s">
        <v>82</v>
      </c>
      <c r="F1980" s="21" t="s">
        <v>83</v>
      </c>
      <c r="G1980" s="21" t="s">
        <v>62</v>
      </c>
      <c r="H1980" s="21" t="s">
        <v>84</v>
      </c>
      <c r="I1980" s="21" t="s">
        <v>84</v>
      </c>
      <c r="J1980" s="22">
        <v>43703</v>
      </c>
      <c r="K1980" s="23">
        <v>4.1851851851850003E-2</v>
      </c>
      <c r="L1980" s="22">
        <v>43703</v>
      </c>
      <c r="M1980" s="23">
        <v>0.67644675925926001</v>
      </c>
      <c r="N1980" s="25">
        <v>3.2130000000000001</v>
      </c>
      <c r="O1980" s="21" t="s">
        <v>77</v>
      </c>
      <c r="P1980" s="46">
        <f>TotalFix[[#This Row],[Confirmed activ. 3 (ILE03)]]*60</f>
        <v>192.78</v>
      </c>
      <c r="Q1980" s="24">
        <v>450</v>
      </c>
      <c r="R1980" s="21" t="s">
        <v>66</v>
      </c>
      <c r="S1980" s="21" t="s">
        <v>67</v>
      </c>
    </row>
    <row r="1981" spans="1:19" s="21" customFormat="1" x14ac:dyDescent="0.35">
      <c r="A1981" s="26">
        <v>1543148</v>
      </c>
      <c r="B1981" s="53">
        <v>411582</v>
      </c>
      <c r="C1981" s="26">
        <f>VLOOKUP(TotalFix[[#This Row],[Order]],'Total Fix by SS'!B:C,2,0)</f>
        <v>230</v>
      </c>
      <c r="D1981" s="21" t="s">
        <v>59</v>
      </c>
      <c r="E1981" s="21" t="s">
        <v>85</v>
      </c>
      <c r="F1981" s="21" t="s">
        <v>86</v>
      </c>
      <c r="G1981" s="21" t="s">
        <v>62</v>
      </c>
      <c r="H1981" s="21" t="s">
        <v>87</v>
      </c>
      <c r="I1981" s="21" t="s">
        <v>87</v>
      </c>
      <c r="J1981" s="22">
        <v>43704</v>
      </c>
      <c r="K1981" s="23">
        <v>0.34245370370369999</v>
      </c>
      <c r="L1981" s="22">
        <v>43704</v>
      </c>
      <c r="M1981" s="23">
        <v>0.34245370370369999</v>
      </c>
      <c r="N1981" s="24">
        <v>20</v>
      </c>
      <c r="O1981" s="21" t="s">
        <v>66</v>
      </c>
      <c r="P1981" s="46">
        <f>TotalFix[[#This Row],[Confirmed activ. 3 (ILE03)]]</f>
        <v>20</v>
      </c>
      <c r="Q1981" s="24">
        <v>20</v>
      </c>
      <c r="R1981" s="21" t="s">
        <v>66</v>
      </c>
      <c r="S1981" s="21" t="s">
        <v>72</v>
      </c>
    </row>
    <row r="1982" spans="1:19" s="21" customFormat="1" x14ac:dyDescent="0.35">
      <c r="A1982" s="26">
        <v>1543148</v>
      </c>
      <c r="B1982" s="53">
        <v>411582</v>
      </c>
      <c r="C1982" s="26">
        <f>VLOOKUP(TotalFix[[#This Row],[Order]],'Total Fix by SS'!B:C,2,0)</f>
        <v>230</v>
      </c>
      <c r="D1982" s="21" t="s">
        <v>59</v>
      </c>
      <c r="E1982" s="21" t="s">
        <v>95</v>
      </c>
      <c r="F1982" s="21" t="s">
        <v>61</v>
      </c>
      <c r="G1982" s="21" t="s">
        <v>62</v>
      </c>
      <c r="H1982" s="21" t="s">
        <v>63</v>
      </c>
      <c r="I1982" s="21" t="s">
        <v>96</v>
      </c>
      <c r="J1982" s="22">
        <v>43705</v>
      </c>
      <c r="K1982" s="23">
        <v>0.41844907407407</v>
      </c>
      <c r="L1982" s="22">
        <v>43705</v>
      </c>
      <c r="M1982" s="23">
        <v>0.51509259259258999</v>
      </c>
      <c r="N1982" s="25">
        <v>2.2269999999999999</v>
      </c>
      <c r="O1982" s="21" t="s">
        <v>77</v>
      </c>
      <c r="P1982" s="46">
        <f>TotalFix[[#This Row],[Confirmed activ. 3 (ILE03)]]*60</f>
        <v>133.62</v>
      </c>
      <c r="Q1982" s="24">
        <v>40</v>
      </c>
      <c r="R1982" s="21" t="s">
        <v>66</v>
      </c>
      <c r="S1982" s="21" t="s">
        <v>67</v>
      </c>
    </row>
    <row r="1983" spans="1:19" s="21" customFormat="1" x14ac:dyDescent="0.35">
      <c r="A1983" s="26">
        <v>1543148</v>
      </c>
      <c r="B1983" s="53">
        <v>411582</v>
      </c>
      <c r="C1983" s="26">
        <f>VLOOKUP(TotalFix[[#This Row],[Order]],'Total Fix by SS'!B:C,2,0)</f>
        <v>230</v>
      </c>
      <c r="D1983" s="21" t="s">
        <v>59</v>
      </c>
      <c r="E1983" s="21" t="s">
        <v>97</v>
      </c>
      <c r="F1983" s="21" t="s">
        <v>69</v>
      </c>
      <c r="G1983" s="21" t="s">
        <v>62</v>
      </c>
      <c r="H1983" s="21" t="s">
        <v>70</v>
      </c>
      <c r="I1983" s="21" t="s">
        <v>98</v>
      </c>
      <c r="J1983" s="22">
        <v>43709</v>
      </c>
      <c r="K1983" s="23">
        <v>0.58357638888888996</v>
      </c>
      <c r="L1983" s="22">
        <v>43709</v>
      </c>
      <c r="M1983" s="23">
        <v>0.58357638888888996</v>
      </c>
      <c r="N1983" s="24">
        <v>20</v>
      </c>
      <c r="O1983" s="21" t="s">
        <v>66</v>
      </c>
      <c r="P1983" s="46">
        <f>TotalFix[[#This Row],[Confirmed activ. 3 (ILE03)]]</f>
        <v>20</v>
      </c>
      <c r="Q1983" s="24">
        <v>20</v>
      </c>
      <c r="R1983" s="21" t="s">
        <v>66</v>
      </c>
      <c r="S1983" s="21" t="s">
        <v>72</v>
      </c>
    </row>
    <row r="1984" spans="1:19" s="21" customFormat="1" x14ac:dyDescent="0.35">
      <c r="A1984" s="26">
        <v>1543148</v>
      </c>
      <c r="B1984" s="53">
        <v>411582</v>
      </c>
      <c r="C1984" s="26">
        <f>VLOOKUP(TotalFix[[#This Row],[Order]],'Total Fix by SS'!B:C,2,0)</f>
        <v>230</v>
      </c>
      <c r="D1984" s="21" t="s">
        <v>59</v>
      </c>
      <c r="E1984" s="21" t="s">
        <v>99</v>
      </c>
      <c r="F1984" s="21" t="s">
        <v>69</v>
      </c>
      <c r="G1984" s="21" t="s">
        <v>62</v>
      </c>
      <c r="H1984" s="21" t="s">
        <v>70</v>
      </c>
      <c r="I1984" s="21" t="s">
        <v>100</v>
      </c>
      <c r="J1984" s="22">
        <v>43709</v>
      </c>
      <c r="K1984" s="23">
        <v>0.58365740740741001</v>
      </c>
      <c r="L1984" s="22">
        <v>43709</v>
      </c>
      <c r="M1984" s="23">
        <v>0.58365740740741001</v>
      </c>
      <c r="N1984" s="24">
        <v>50</v>
      </c>
      <c r="O1984" s="21" t="s">
        <v>66</v>
      </c>
      <c r="P1984" s="46">
        <f>TotalFix[[#This Row],[Confirmed activ. 3 (ILE03)]]</f>
        <v>50</v>
      </c>
      <c r="Q1984" s="24">
        <v>50</v>
      </c>
      <c r="R1984" s="21" t="s">
        <v>66</v>
      </c>
      <c r="S1984" s="21" t="s">
        <v>72</v>
      </c>
    </row>
    <row r="1985" spans="1:19" s="21" customFormat="1" x14ac:dyDescent="0.35">
      <c r="A1985" s="26">
        <v>1543148</v>
      </c>
      <c r="B1985" s="53">
        <v>411582</v>
      </c>
      <c r="C1985" s="26">
        <f>VLOOKUP(TotalFix[[#This Row],[Order]],'Total Fix by SS'!B:C,2,0)</f>
        <v>230</v>
      </c>
      <c r="D1985" s="21" t="s">
        <v>59</v>
      </c>
      <c r="E1985" s="21" t="s">
        <v>104</v>
      </c>
      <c r="F1985" s="21" t="s">
        <v>102</v>
      </c>
      <c r="G1985" s="21" t="s">
        <v>105</v>
      </c>
      <c r="H1985" s="21" t="s">
        <v>100</v>
      </c>
      <c r="I1985" s="21" t="s">
        <v>106</v>
      </c>
      <c r="J1985" s="22">
        <v>43711</v>
      </c>
      <c r="K1985" s="23">
        <v>0.39530092592593002</v>
      </c>
      <c r="L1985" s="22">
        <v>43711</v>
      </c>
      <c r="M1985" s="23">
        <v>0.39530092592593002</v>
      </c>
      <c r="N1985" s="24">
        <v>10</v>
      </c>
      <c r="O1985" s="21" t="s">
        <v>66</v>
      </c>
      <c r="P1985" s="46">
        <f>TotalFix[[#This Row],[Confirmed activ. 3 (ILE03)]]</f>
        <v>10</v>
      </c>
      <c r="Q1985" s="24">
        <v>10</v>
      </c>
      <c r="R1985" s="21" t="s">
        <v>66</v>
      </c>
      <c r="S1985" s="21" t="s">
        <v>72</v>
      </c>
    </row>
    <row r="1986" spans="1:19" s="21" customFormat="1" x14ac:dyDescent="0.35">
      <c r="A1986" s="26">
        <v>1543148</v>
      </c>
      <c r="B1986" s="53">
        <v>411582</v>
      </c>
      <c r="C1986" s="26">
        <f>VLOOKUP(TotalFix[[#This Row],[Order]],'Total Fix by SS'!B:C,2,0)</f>
        <v>230</v>
      </c>
      <c r="D1986" s="21" t="s">
        <v>107</v>
      </c>
      <c r="E1986" s="21" t="s">
        <v>60</v>
      </c>
      <c r="F1986" s="21" t="s">
        <v>61</v>
      </c>
      <c r="G1986" s="21" t="s">
        <v>90</v>
      </c>
      <c r="H1986" s="21" t="s">
        <v>63</v>
      </c>
      <c r="I1986" s="21" t="s">
        <v>108</v>
      </c>
      <c r="J1986" s="22">
        <v>43695</v>
      </c>
      <c r="K1986" s="23">
        <v>0.57413194444444005</v>
      </c>
      <c r="L1986" s="22">
        <v>43702</v>
      </c>
      <c r="M1986" s="23">
        <v>0.53388888888888997</v>
      </c>
      <c r="N1986" s="25">
        <v>10.394</v>
      </c>
      <c r="O1986" s="21" t="s">
        <v>77</v>
      </c>
      <c r="P1986" s="46">
        <f>TotalFix[[#This Row],[Confirmed activ. 3 (ILE03)]]*60</f>
        <v>623.64</v>
      </c>
      <c r="Q1986" s="24">
        <v>1</v>
      </c>
      <c r="R1986" s="21" t="s">
        <v>66</v>
      </c>
      <c r="S1986" s="21" t="s">
        <v>67</v>
      </c>
    </row>
    <row r="1987" spans="1:19" s="21" customFormat="1" x14ac:dyDescent="0.35">
      <c r="A1987" s="26">
        <v>1543148</v>
      </c>
      <c r="B1987" s="53">
        <v>411582</v>
      </c>
      <c r="C1987" s="26">
        <f>VLOOKUP(TotalFix[[#This Row],[Order]],'Total Fix by SS'!B:C,2,0)</f>
        <v>230</v>
      </c>
      <c r="D1987" s="21" t="s">
        <v>109</v>
      </c>
      <c r="E1987" s="21" t="s">
        <v>82</v>
      </c>
      <c r="F1987" s="21" t="s">
        <v>83</v>
      </c>
      <c r="G1987" s="21" t="s">
        <v>90</v>
      </c>
      <c r="H1987" s="21" t="s">
        <v>84</v>
      </c>
      <c r="I1987" s="21" t="s">
        <v>110</v>
      </c>
      <c r="J1987" s="22"/>
      <c r="K1987" s="23">
        <v>0</v>
      </c>
      <c r="L1987" s="22"/>
      <c r="M1987" s="23">
        <v>0</v>
      </c>
      <c r="N1987" s="25">
        <v>0</v>
      </c>
      <c r="O1987" s="21" t="s">
        <v>93</v>
      </c>
      <c r="P1987" s="46"/>
      <c r="Q1987" s="24">
        <v>5</v>
      </c>
      <c r="R1987" s="21" t="s">
        <v>66</v>
      </c>
      <c r="S1987" s="21" t="s">
        <v>94</v>
      </c>
    </row>
    <row r="1988" spans="1:19" s="21" customFormat="1" x14ac:dyDescent="0.35">
      <c r="A1988" s="26">
        <v>1543148</v>
      </c>
      <c r="B1988" s="53">
        <v>411582</v>
      </c>
      <c r="C1988" s="26">
        <f>VLOOKUP(TotalFix[[#This Row],[Order]],'Total Fix by SS'!B:C,2,0)</f>
        <v>230</v>
      </c>
      <c r="D1988" s="21" t="s">
        <v>133</v>
      </c>
      <c r="E1988" s="21" t="s">
        <v>82</v>
      </c>
      <c r="F1988" s="21" t="s">
        <v>83</v>
      </c>
      <c r="G1988" s="21" t="s">
        <v>90</v>
      </c>
      <c r="H1988" s="21" t="s">
        <v>84</v>
      </c>
      <c r="I1988" s="21" t="s">
        <v>134</v>
      </c>
      <c r="J1988" s="22"/>
      <c r="K1988" s="23">
        <v>0</v>
      </c>
      <c r="L1988" s="22"/>
      <c r="M1988" s="23">
        <v>0</v>
      </c>
      <c r="N1988" s="25">
        <v>0</v>
      </c>
      <c r="O1988" s="21" t="s">
        <v>93</v>
      </c>
      <c r="P1988" s="46"/>
      <c r="Q1988" s="24">
        <v>5</v>
      </c>
      <c r="R1988" s="21" t="s">
        <v>66</v>
      </c>
      <c r="S1988" s="21" t="s">
        <v>94</v>
      </c>
    </row>
    <row r="1989" spans="1:19" s="21" customFormat="1" x14ac:dyDescent="0.35">
      <c r="A1989" s="26">
        <v>1543148</v>
      </c>
      <c r="B1989" s="53">
        <v>411582</v>
      </c>
      <c r="C1989" s="26">
        <f>VLOOKUP(TotalFix[[#This Row],[Order]],'Total Fix by SS'!B:C,2,0)</f>
        <v>230</v>
      </c>
      <c r="D1989" s="21" t="s">
        <v>135</v>
      </c>
      <c r="E1989" s="21" t="s">
        <v>82</v>
      </c>
      <c r="F1989" s="21" t="s">
        <v>83</v>
      </c>
      <c r="G1989" s="21" t="s">
        <v>90</v>
      </c>
      <c r="H1989" s="21" t="s">
        <v>84</v>
      </c>
      <c r="I1989" s="21" t="s">
        <v>136</v>
      </c>
      <c r="J1989" s="22"/>
      <c r="K1989" s="23">
        <v>0</v>
      </c>
      <c r="L1989" s="22"/>
      <c r="M1989" s="23">
        <v>0</v>
      </c>
      <c r="N1989" s="25">
        <v>0</v>
      </c>
      <c r="O1989" s="21" t="s">
        <v>93</v>
      </c>
      <c r="P1989" s="46"/>
      <c r="Q1989" s="24">
        <v>5</v>
      </c>
      <c r="R1989" s="21" t="s">
        <v>66</v>
      </c>
      <c r="S1989" s="21" t="s">
        <v>94</v>
      </c>
    </row>
    <row r="1990" spans="1:19" s="21" customFormat="1" x14ac:dyDescent="0.35">
      <c r="A1990" s="26">
        <v>1543148</v>
      </c>
      <c r="B1990" s="53">
        <v>411582</v>
      </c>
      <c r="C1990" s="26">
        <f>VLOOKUP(TotalFix[[#This Row],[Order]],'Total Fix by SS'!B:C,2,0)</f>
        <v>230</v>
      </c>
      <c r="D1990" s="21" t="s">
        <v>137</v>
      </c>
      <c r="E1990" s="21" t="s">
        <v>73</v>
      </c>
      <c r="F1990" s="21" t="s">
        <v>89</v>
      </c>
      <c r="G1990" s="21" t="s">
        <v>90</v>
      </c>
      <c r="H1990" s="21" t="s">
        <v>91</v>
      </c>
      <c r="I1990" s="21" t="s">
        <v>138</v>
      </c>
      <c r="J1990" s="22"/>
      <c r="K1990" s="23">
        <v>0</v>
      </c>
      <c r="L1990" s="22"/>
      <c r="M1990" s="23">
        <v>0</v>
      </c>
      <c r="N1990" s="25">
        <v>0</v>
      </c>
      <c r="O1990" s="21" t="s">
        <v>93</v>
      </c>
      <c r="P1990" s="46"/>
      <c r="Q1990" s="24">
        <v>5</v>
      </c>
      <c r="R1990" s="21" t="s">
        <v>66</v>
      </c>
      <c r="S1990" s="21" t="s">
        <v>94</v>
      </c>
    </row>
    <row r="1991" spans="1:19" s="21" customFormat="1" x14ac:dyDescent="0.35">
      <c r="A1991" s="26">
        <v>1543149</v>
      </c>
      <c r="B1991" s="53">
        <v>411582</v>
      </c>
      <c r="C1991" s="26">
        <f>VLOOKUP(TotalFix[[#This Row],[Order]],'Total Fix by SS'!B:C,2,0)</f>
        <v>229</v>
      </c>
      <c r="D1991" s="21" t="s">
        <v>59</v>
      </c>
      <c r="E1991" s="21" t="s">
        <v>60</v>
      </c>
      <c r="F1991" s="21" t="s">
        <v>61</v>
      </c>
      <c r="G1991" s="21" t="s">
        <v>62</v>
      </c>
      <c r="H1991" s="21" t="s">
        <v>63</v>
      </c>
      <c r="I1991" s="21" t="s">
        <v>139</v>
      </c>
      <c r="J1991" s="22">
        <v>43685</v>
      </c>
      <c r="K1991" s="23">
        <v>0.42746527777777998</v>
      </c>
      <c r="L1991" s="22">
        <v>43685</v>
      </c>
      <c r="M1991" s="23">
        <v>0.44634259259259002</v>
      </c>
      <c r="N1991" s="25">
        <v>13.6</v>
      </c>
      <c r="O1991" s="21" t="s">
        <v>66</v>
      </c>
      <c r="P1991" s="46">
        <f>TotalFix[[#This Row],[Confirmed activ. 3 (ILE03)]]</f>
        <v>13.6</v>
      </c>
      <c r="Q1991" s="24">
        <v>20</v>
      </c>
      <c r="R1991" s="21" t="s">
        <v>66</v>
      </c>
      <c r="S1991" s="21" t="s">
        <v>67</v>
      </c>
    </row>
    <row r="1992" spans="1:19" s="21" customFormat="1" x14ac:dyDescent="0.35">
      <c r="A1992" s="26">
        <v>1543149</v>
      </c>
      <c r="B1992" s="53">
        <v>411582</v>
      </c>
      <c r="C1992" s="26">
        <f>VLOOKUP(TotalFix[[#This Row],[Order]],'Total Fix by SS'!B:C,2,0)</f>
        <v>229</v>
      </c>
      <c r="D1992" s="21" t="s">
        <v>59</v>
      </c>
      <c r="E1992" s="21" t="s">
        <v>68</v>
      </c>
      <c r="F1992" s="21" t="s">
        <v>69</v>
      </c>
      <c r="G1992" s="21" t="s">
        <v>62</v>
      </c>
      <c r="H1992" s="21" t="s">
        <v>70</v>
      </c>
      <c r="I1992" s="21" t="s">
        <v>71</v>
      </c>
      <c r="J1992" s="22">
        <v>43685</v>
      </c>
      <c r="K1992" s="23">
        <v>0.49800925925925998</v>
      </c>
      <c r="L1992" s="22">
        <v>43685</v>
      </c>
      <c r="M1992" s="23">
        <v>0.49800925925925998</v>
      </c>
      <c r="N1992" s="24">
        <v>30</v>
      </c>
      <c r="O1992" s="21" t="s">
        <v>66</v>
      </c>
      <c r="P1992" s="46">
        <f>TotalFix[[#This Row],[Confirmed activ. 3 (ILE03)]]</f>
        <v>30</v>
      </c>
      <c r="Q1992" s="24">
        <v>30</v>
      </c>
      <c r="R1992" s="21" t="s">
        <v>66</v>
      </c>
      <c r="S1992" s="21" t="s">
        <v>72</v>
      </c>
    </row>
    <row r="1993" spans="1:19" s="21" customFormat="1" x14ac:dyDescent="0.35">
      <c r="A1993" s="26">
        <v>1543149</v>
      </c>
      <c r="B1993" s="53">
        <v>411582</v>
      </c>
      <c r="C1993" s="26">
        <f>VLOOKUP(TotalFix[[#This Row],[Order]],'Total Fix by SS'!B:C,2,0)</f>
        <v>229</v>
      </c>
      <c r="D1993" s="21" t="s">
        <v>59</v>
      </c>
      <c r="E1993" s="21" t="s">
        <v>73</v>
      </c>
      <c r="F1993" s="21" t="s">
        <v>61</v>
      </c>
      <c r="G1993" s="21" t="s">
        <v>62</v>
      </c>
      <c r="H1993" s="21" t="s">
        <v>63</v>
      </c>
      <c r="I1993" s="21" t="s">
        <v>74</v>
      </c>
      <c r="J1993" s="22">
        <v>43685</v>
      </c>
      <c r="K1993" s="23">
        <v>0.50230324074073995</v>
      </c>
      <c r="L1993" s="22">
        <v>43691</v>
      </c>
      <c r="M1993" s="23">
        <v>0.46710648148147998</v>
      </c>
      <c r="N1993" s="25">
        <v>42.716999999999999</v>
      </c>
      <c r="O1993" s="21" t="s">
        <v>66</v>
      </c>
      <c r="P1993" s="46">
        <f>TotalFix[[#This Row],[Confirmed activ. 3 (ILE03)]]</f>
        <v>42.716999999999999</v>
      </c>
      <c r="Q1993" s="24">
        <v>200</v>
      </c>
      <c r="R1993" s="21" t="s">
        <v>66</v>
      </c>
      <c r="S1993" s="21" t="s">
        <v>67</v>
      </c>
    </row>
    <row r="1994" spans="1:19" s="21" customFormat="1" x14ac:dyDescent="0.35">
      <c r="A1994" s="26">
        <v>1543149</v>
      </c>
      <c r="B1994" s="53">
        <v>411582</v>
      </c>
      <c r="C1994" s="26">
        <f>VLOOKUP(TotalFix[[#This Row],[Order]],'Total Fix by SS'!B:C,2,0)</f>
        <v>229</v>
      </c>
      <c r="D1994" s="21" t="s">
        <v>59</v>
      </c>
      <c r="E1994" s="21" t="s">
        <v>75</v>
      </c>
      <c r="F1994" s="21" t="s">
        <v>61</v>
      </c>
      <c r="G1994" s="21" t="s">
        <v>62</v>
      </c>
      <c r="H1994" s="21" t="s">
        <v>63</v>
      </c>
      <c r="I1994" s="21" t="s">
        <v>76</v>
      </c>
      <c r="J1994" s="22">
        <v>43692</v>
      </c>
      <c r="K1994" s="23">
        <v>0.53592592592593002</v>
      </c>
      <c r="L1994" s="22">
        <v>43697</v>
      </c>
      <c r="M1994" s="23">
        <v>0.38921296296295999</v>
      </c>
      <c r="N1994" s="25">
        <v>24.72</v>
      </c>
      <c r="O1994" s="21" t="s">
        <v>77</v>
      </c>
      <c r="P1994" s="46">
        <f>TotalFix[[#This Row],[Confirmed activ. 3 (ILE03)]]*60</f>
        <v>1483.1999999999998</v>
      </c>
      <c r="Q1994" s="24">
        <v>500</v>
      </c>
      <c r="R1994" s="21" t="s">
        <v>66</v>
      </c>
      <c r="S1994" s="21" t="s">
        <v>67</v>
      </c>
    </row>
    <row r="1995" spans="1:19" s="21" customFormat="1" x14ac:dyDescent="0.35">
      <c r="A1995" s="26">
        <v>1543149</v>
      </c>
      <c r="B1995" s="53">
        <v>411582</v>
      </c>
      <c r="C1995" s="26">
        <f>VLOOKUP(TotalFix[[#This Row],[Order]],'Total Fix by SS'!B:C,2,0)</f>
        <v>229</v>
      </c>
      <c r="D1995" s="21" t="s">
        <v>59</v>
      </c>
      <c r="E1995" s="21" t="s">
        <v>78</v>
      </c>
      <c r="F1995" s="21" t="s">
        <v>69</v>
      </c>
      <c r="G1995" s="21" t="s">
        <v>62</v>
      </c>
      <c r="H1995" s="21" t="s">
        <v>70</v>
      </c>
      <c r="I1995" s="21" t="s">
        <v>79</v>
      </c>
      <c r="J1995" s="22">
        <v>43697</v>
      </c>
      <c r="K1995" s="23">
        <v>0.63027777777778005</v>
      </c>
      <c r="L1995" s="22">
        <v>43697</v>
      </c>
      <c r="M1995" s="23">
        <v>0.63027777777778005</v>
      </c>
      <c r="N1995" s="24">
        <v>20</v>
      </c>
      <c r="O1995" s="21" t="s">
        <v>66</v>
      </c>
      <c r="P1995" s="46">
        <f>TotalFix[[#This Row],[Confirmed activ. 3 (ILE03)]]</f>
        <v>20</v>
      </c>
      <c r="Q1995" s="24">
        <v>20</v>
      </c>
      <c r="R1995" s="21" t="s">
        <v>66</v>
      </c>
      <c r="S1995" s="21" t="s">
        <v>72</v>
      </c>
    </row>
    <row r="1996" spans="1:19" s="21" customFormat="1" x14ac:dyDescent="0.35">
      <c r="A1996" s="26">
        <v>1543149</v>
      </c>
      <c r="B1996" s="53">
        <v>411582</v>
      </c>
      <c r="C1996" s="26">
        <f>VLOOKUP(TotalFix[[#This Row],[Order]],'Total Fix by SS'!B:C,2,0)</f>
        <v>229</v>
      </c>
      <c r="D1996" s="21" t="s">
        <v>59</v>
      </c>
      <c r="E1996" s="21" t="s">
        <v>80</v>
      </c>
      <c r="F1996" s="21" t="s">
        <v>69</v>
      </c>
      <c r="G1996" s="21" t="s">
        <v>62</v>
      </c>
      <c r="H1996" s="21" t="s">
        <v>70</v>
      </c>
      <c r="I1996" s="21" t="s">
        <v>81</v>
      </c>
      <c r="J1996" s="22">
        <v>43697</v>
      </c>
      <c r="K1996" s="23">
        <v>0.63042824074074</v>
      </c>
      <c r="L1996" s="22">
        <v>43697</v>
      </c>
      <c r="M1996" s="23">
        <v>0.63042824074074</v>
      </c>
      <c r="N1996" s="24">
        <v>20</v>
      </c>
      <c r="O1996" s="21" t="s">
        <v>66</v>
      </c>
      <c r="P1996" s="46">
        <f>TotalFix[[#This Row],[Confirmed activ. 3 (ILE03)]]</f>
        <v>20</v>
      </c>
      <c r="Q1996" s="24">
        <v>20</v>
      </c>
      <c r="R1996" s="21" t="s">
        <v>66</v>
      </c>
      <c r="S1996" s="21" t="s">
        <v>72</v>
      </c>
    </row>
    <row r="1997" spans="1:19" s="21" customFormat="1" x14ac:dyDescent="0.35">
      <c r="A1997" s="26">
        <v>1543149</v>
      </c>
      <c r="B1997" s="53">
        <v>411582</v>
      </c>
      <c r="C1997" s="26">
        <f>VLOOKUP(TotalFix[[#This Row],[Order]],'Total Fix by SS'!B:C,2,0)</f>
        <v>229</v>
      </c>
      <c r="D1997" s="21" t="s">
        <v>59</v>
      </c>
      <c r="E1997" s="21" t="s">
        <v>82</v>
      </c>
      <c r="F1997" s="21" t="s">
        <v>83</v>
      </c>
      <c r="G1997" s="21" t="s">
        <v>62</v>
      </c>
      <c r="H1997" s="21" t="s">
        <v>84</v>
      </c>
      <c r="I1997" s="21" t="s">
        <v>84</v>
      </c>
      <c r="J1997" s="22">
        <v>43697</v>
      </c>
      <c r="K1997" s="23">
        <v>0.65349537037036998</v>
      </c>
      <c r="L1997" s="22">
        <v>43698</v>
      </c>
      <c r="M1997" s="23">
        <v>0.54292824074073998</v>
      </c>
      <c r="N1997" s="25">
        <v>9.5399999999999991</v>
      </c>
      <c r="O1997" s="21" t="s">
        <v>77</v>
      </c>
      <c r="P1997" s="46">
        <f>TotalFix[[#This Row],[Confirmed activ. 3 (ILE03)]]*60</f>
        <v>572.4</v>
      </c>
      <c r="Q1997" s="24">
        <v>450</v>
      </c>
      <c r="R1997" s="21" t="s">
        <v>66</v>
      </c>
      <c r="S1997" s="21" t="s">
        <v>67</v>
      </c>
    </row>
    <row r="1998" spans="1:19" s="21" customFormat="1" x14ac:dyDescent="0.35">
      <c r="A1998" s="26">
        <v>1543149</v>
      </c>
      <c r="B1998" s="53">
        <v>411582</v>
      </c>
      <c r="C1998" s="26">
        <f>VLOOKUP(TotalFix[[#This Row],[Order]],'Total Fix by SS'!B:C,2,0)</f>
        <v>229</v>
      </c>
      <c r="D1998" s="21" t="s">
        <v>59</v>
      </c>
      <c r="E1998" s="21" t="s">
        <v>85</v>
      </c>
      <c r="F1998" s="21" t="s">
        <v>86</v>
      </c>
      <c r="G1998" s="21" t="s">
        <v>62</v>
      </c>
      <c r="H1998" s="21" t="s">
        <v>87</v>
      </c>
      <c r="I1998" s="21" t="s">
        <v>87</v>
      </c>
      <c r="J1998" s="22">
        <v>43699</v>
      </c>
      <c r="K1998" s="23">
        <v>0.33796296296296002</v>
      </c>
      <c r="L1998" s="22">
        <v>43699</v>
      </c>
      <c r="M1998" s="23">
        <v>0.33796296296296002</v>
      </c>
      <c r="N1998" s="24">
        <v>20</v>
      </c>
      <c r="O1998" s="21" t="s">
        <v>66</v>
      </c>
      <c r="P1998" s="46">
        <f>TotalFix[[#This Row],[Confirmed activ. 3 (ILE03)]]</f>
        <v>20</v>
      </c>
      <c r="Q1998" s="24">
        <v>20</v>
      </c>
      <c r="R1998" s="21" t="s">
        <v>66</v>
      </c>
      <c r="S1998" s="21" t="s">
        <v>72</v>
      </c>
    </row>
    <row r="1999" spans="1:19" s="21" customFormat="1" x14ac:dyDescent="0.35">
      <c r="A1999" s="26">
        <v>1543149</v>
      </c>
      <c r="B1999" s="53">
        <v>411582</v>
      </c>
      <c r="C1999" s="26">
        <f>VLOOKUP(TotalFix[[#This Row],[Order]],'Total Fix by SS'!B:C,2,0)</f>
        <v>229</v>
      </c>
      <c r="D1999" s="21" t="s">
        <v>59</v>
      </c>
      <c r="E1999" s="21" t="s">
        <v>88</v>
      </c>
      <c r="F1999" s="21" t="s">
        <v>89</v>
      </c>
      <c r="G1999" s="21" t="s">
        <v>90</v>
      </c>
      <c r="H1999" s="21" t="s">
        <v>91</v>
      </c>
      <c r="I1999" s="21" t="s">
        <v>92</v>
      </c>
      <c r="J1999" s="22"/>
      <c r="K1999" s="23">
        <v>0</v>
      </c>
      <c r="L1999" s="22"/>
      <c r="M1999" s="23">
        <v>0</v>
      </c>
      <c r="N1999" s="25">
        <v>0</v>
      </c>
      <c r="O1999" s="21" t="s">
        <v>93</v>
      </c>
      <c r="P1999" s="46"/>
      <c r="Q1999" s="24">
        <v>0</v>
      </c>
      <c r="R1999" s="21" t="s">
        <v>66</v>
      </c>
      <c r="S1999" s="21" t="s">
        <v>94</v>
      </c>
    </row>
    <row r="2000" spans="1:19" s="21" customFormat="1" x14ac:dyDescent="0.35">
      <c r="A2000" s="26">
        <v>1543149</v>
      </c>
      <c r="B2000" s="53">
        <v>411582</v>
      </c>
      <c r="C2000" s="26">
        <f>VLOOKUP(TotalFix[[#This Row],[Order]],'Total Fix by SS'!B:C,2,0)</f>
        <v>229</v>
      </c>
      <c r="D2000" s="21" t="s">
        <v>59</v>
      </c>
      <c r="E2000" s="21" t="s">
        <v>95</v>
      </c>
      <c r="F2000" s="21" t="s">
        <v>61</v>
      </c>
      <c r="G2000" s="21" t="s">
        <v>62</v>
      </c>
      <c r="H2000" s="21" t="s">
        <v>63</v>
      </c>
      <c r="I2000" s="21" t="s">
        <v>96</v>
      </c>
      <c r="J2000" s="22">
        <v>43703</v>
      </c>
      <c r="K2000" s="23">
        <v>0.43076388888889</v>
      </c>
      <c r="L2000" s="22">
        <v>43703</v>
      </c>
      <c r="M2000" s="23">
        <v>0.45644675925925998</v>
      </c>
      <c r="N2000" s="25">
        <v>36.982999999999997</v>
      </c>
      <c r="O2000" s="21" t="s">
        <v>66</v>
      </c>
      <c r="P2000" s="46">
        <f>TotalFix[[#This Row],[Confirmed activ. 3 (ILE03)]]</f>
        <v>36.982999999999997</v>
      </c>
      <c r="Q2000" s="24">
        <v>40</v>
      </c>
      <c r="R2000" s="21" t="s">
        <v>66</v>
      </c>
      <c r="S2000" s="21" t="s">
        <v>67</v>
      </c>
    </row>
    <row r="2001" spans="1:19" s="21" customFormat="1" x14ac:dyDescent="0.35">
      <c r="A2001" s="26">
        <v>1543149</v>
      </c>
      <c r="B2001" s="53">
        <v>411582</v>
      </c>
      <c r="C2001" s="26">
        <f>VLOOKUP(TotalFix[[#This Row],[Order]],'Total Fix by SS'!B:C,2,0)</f>
        <v>229</v>
      </c>
      <c r="D2001" s="21" t="s">
        <v>59</v>
      </c>
      <c r="E2001" s="21" t="s">
        <v>97</v>
      </c>
      <c r="F2001" s="21" t="s">
        <v>69</v>
      </c>
      <c r="G2001" s="21" t="s">
        <v>62</v>
      </c>
      <c r="H2001" s="21" t="s">
        <v>70</v>
      </c>
      <c r="I2001" s="21" t="s">
        <v>98</v>
      </c>
      <c r="J2001" s="22">
        <v>43705</v>
      </c>
      <c r="K2001" s="23">
        <v>0.47612268518519002</v>
      </c>
      <c r="L2001" s="22">
        <v>43705</v>
      </c>
      <c r="M2001" s="23">
        <v>0.47612268518519002</v>
      </c>
      <c r="N2001" s="24">
        <v>20</v>
      </c>
      <c r="O2001" s="21" t="s">
        <v>66</v>
      </c>
      <c r="P2001" s="46">
        <f>TotalFix[[#This Row],[Confirmed activ. 3 (ILE03)]]</f>
        <v>20</v>
      </c>
      <c r="Q2001" s="24">
        <v>20</v>
      </c>
      <c r="R2001" s="21" t="s">
        <v>66</v>
      </c>
      <c r="S2001" s="21" t="s">
        <v>72</v>
      </c>
    </row>
    <row r="2002" spans="1:19" s="21" customFormat="1" x14ac:dyDescent="0.35">
      <c r="A2002" s="26">
        <v>1543149</v>
      </c>
      <c r="B2002" s="53">
        <v>411582</v>
      </c>
      <c r="C2002" s="26">
        <f>VLOOKUP(TotalFix[[#This Row],[Order]],'Total Fix by SS'!B:C,2,0)</f>
        <v>229</v>
      </c>
      <c r="D2002" s="21" t="s">
        <v>59</v>
      </c>
      <c r="E2002" s="21" t="s">
        <v>99</v>
      </c>
      <c r="F2002" s="21" t="s">
        <v>69</v>
      </c>
      <c r="G2002" s="21" t="s">
        <v>62</v>
      </c>
      <c r="H2002" s="21" t="s">
        <v>70</v>
      </c>
      <c r="I2002" s="21" t="s">
        <v>100</v>
      </c>
      <c r="J2002" s="22">
        <v>43705</v>
      </c>
      <c r="K2002" s="23">
        <v>0.47621527777778</v>
      </c>
      <c r="L2002" s="22">
        <v>43705</v>
      </c>
      <c r="M2002" s="23">
        <v>0.47621527777778</v>
      </c>
      <c r="N2002" s="24">
        <v>50</v>
      </c>
      <c r="O2002" s="21" t="s">
        <v>66</v>
      </c>
      <c r="P2002" s="46">
        <f>TotalFix[[#This Row],[Confirmed activ. 3 (ILE03)]]</f>
        <v>50</v>
      </c>
      <c r="Q2002" s="24">
        <v>50</v>
      </c>
      <c r="R2002" s="21" t="s">
        <v>66</v>
      </c>
      <c r="S2002" s="21" t="s">
        <v>72</v>
      </c>
    </row>
    <row r="2003" spans="1:19" s="21" customFormat="1" x14ac:dyDescent="0.35">
      <c r="A2003" s="26">
        <v>1543149</v>
      </c>
      <c r="B2003" s="53">
        <v>411582</v>
      </c>
      <c r="C2003" s="26">
        <f>VLOOKUP(TotalFix[[#This Row],[Order]],'Total Fix by SS'!B:C,2,0)</f>
        <v>229</v>
      </c>
      <c r="D2003" s="21" t="s">
        <v>59</v>
      </c>
      <c r="E2003" s="21" t="s">
        <v>101</v>
      </c>
      <c r="F2003" s="21" t="s">
        <v>102</v>
      </c>
      <c r="G2003" s="21" t="s">
        <v>62</v>
      </c>
      <c r="H2003" s="21" t="s">
        <v>100</v>
      </c>
      <c r="I2003" s="21" t="s">
        <v>103</v>
      </c>
      <c r="J2003" s="22">
        <v>43705</v>
      </c>
      <c r="K2003" s="23">
        <v>0.73356481481480995</v>
      </c>
      <c r="L2003" s="22">
        <v>43705</v>
      </c>
      <c r="M2003" s="23">
        <v>0.73356481481480995</v>
      </c>
      <c r="N2003" s="24">
        <v>10</v>
      </c>
      <c r="O2003" s="21" t="s">
        <v>66</v>
      </c>
      <c r="P2003" s="46">
        <f>TotalFix[[#This Row],[Confirmed activ. 3 (ILE03)]]</f>
        <v>10</v>
      </c>
      <c r="Q2003" s="24">
        <v>10</v>
      </c>
      <c r="R2003" s="21" t="s">
        <v>66</v>
      </c>
      <c r="S2003" s="21" t="s">
        <v>72</v>
      </c>
    </row>
    <row r="2004" spans="1:19" s="21" customFormat="1" x14ac:dyDescent="0.35">
      <c r="A2004" s="26">
        <v>1543149</v>
      </c>
      <c r="B2004" s="53">
        <v>411582</v>
      </c>
      <c r="C2004" s="26">
        <f>VLOOKUP(TotalFix[[#This Row],[Order]],'Total Fix by SS'!B:C,2,0)</f>
        <v>229</v>
      </c>
      <c r="D2004" s="21" t="s">
        <v>59</v>
      </c>
      <c r="E2004" s="21" t="s">
        <v>104</v>
      </c>
      <c r="F2004" s="21" t="s">
        <v>102</v>
      </c>
      <c r="G2004" s="21" t="s">
        <v>105</v>
      </c>
      <c r="H2004" s="21" t="s">
        <v>100</v>
      </c>
      <c r="I2004" s="21" t="s">
        <v>106</v>
      </c>
      <c r="J2004" s="22">
        <v>43706</v>
      </c>
      <c r="K2004" s="23">
        <v>0.52957175925926003</v>
      </c>
      <c r="L2004" s="22">
        <v>43706</v>
      </c>
      <c r="M2004" s="23">
        <v>0.52957175925926003</v>
      </c>
      <c r="N2004" s="24">
        <v>10</v>
      </c>
      <c r="O2004" s="21" t="s">
        <v>66</v>
      </c>
      <c r="P2004" s="46">
        <f>TotalFix[[#This Row],[Confirmed activ. 3 (ILE03)]]</f>
        <v>10</v>
      </c>
      <c r="Q2004" s="24">
        <v>10</v>
      </c>
      <c r="R2004" s="21" t="s">
        <v>66</v>
      </c>
      <c r="S2004" s="21" t="s">
        <v>72</v>
      </c>
    </row>
    <row r="2005" spans="1:19" s="21" customFormat="1" x14ac:dyDescent="0.35">
      <c r="A2005" s="26">
        <v>1543149</v>
      </c>
      <c r="B2005" s="53">
        <v>411582</v>
      </c>
      <c r="C2005" s="26">
        <f>VLOOKUP(TotalFix[[#This Row],[Order]],'Total Fix by SS'!B:C,2,0)</f>
        <v>229</v>
      </c>
      <c r="D2005" s="21" t="s">
        <v>107</v>
      </c>
      <c r="E2005" s="21" t="s">
        <v>60</v>
      </c>
      <c r="F2005" s="21" t="s">
        <v>61</v>
      </c>
      <c r="G2005" s="21" t="s">
        <v>90</v>
      </c>
      <c r="H2005" s="21" t="s">
        <v>63</v>
      </c>
      <c r="I2005" s="21" t="s">
        <v>108</v>
      </c>
      <c r="J2005" s="22">
        <v>43703</v>
      </c>
      <c r="K2005" s="23">
        <v>0.35075231481481001</v>
      </c>
      <c r="L2005" s="22">
        <v>43705</v>
      </c>
      <c r="M2005" s="23">
        <v>0.47461805555556003</v>
      </c>
      <c r="N2005" s="25">
        <v>7.5670000000000002</v>
      </c>
      <c r="O2005" s="21" t="s">
        <v>77</v>
      </c>
      <c r="P2005" s="46">
        <f>TotalFix[[#This Row],[Confirmed activ. 3 (ILE03)]]*60</f>
        <v>454.02</v>
      </c>
      <c r="Q2005" s="24">
        <v>1</v>
      </c>
      <c r="R2005" s="21" t="s">
        <v>66</v>
      </c>
      <c r="S2005" s="21" t="s">
        <v>67</v>
      </c>
    </row>
    <row r="2006" spans="1:19" s="21" customFormat="1" x14ac:dyDescent="0.35">
      <c r="A2006" s="26">
        <v>1543149</v>
      </c>
      <c r="B2006" s="53">
        <v>411582</v>
      </c>
      <c r="C2006" s="26">
        <f>VLOOKUP(TotalFix[[#This Row],[Order]],'Total Fix by SS'!B:C,2,0)</f>
        <v>229</v>
      </c>
      <c r="D2006" s="21" t="s">
        <v>109</v>
      </c>
      <c r="E2006" s="21" t="s">
        <v>82</v>
      </c>
      <c r="F2006" s="21" t="s">
        <v>83</v>
      </c>
      <c r="G2006" s="21" t="s">
        <v>90</v>
      </c>
      <c r="H2006" s="21" t="s">
        <v>84</v>
      </c>
      <c r="I2006" s="21" t="s">
        <v>110</v>
      </c>
      <c r="J2006" s="22">
        <v>43697</v>
      </c>
      <c r="K2006" s="23">
        <v>0.98726851851852004</v>
      </c>
      <c r="L2006" s="22">
        <v>43698</v>
      </c>
      <c r="M2006" s="23">
        <v>0.17759259259259</v>
      </c>
      <c r="N2006" s="25">
        <v>4.5679999999999996</v>
      </c>
      <c r="O2006" s="21" t="s">
        <v>77</v>
      </c>
      <c r="P2006" s="46">
        <f>TotalFix[[#This Row],[Confirmed activ. 3 (ILE03)]]*60</f>
        <v>274.08</v>
      </c>
      <c r="Q2006" s="24">
        <v>5</v>
      </c>
      <c r="R2006" s="21" t="s">
        <v>66</v>
      </c>
      <c r="S2006" s="21" t="s">
        <v>67</v>
      </c>
    </row>
    <row r="2007" spans="1:19" s="21" customFormat="1" x14ac:dyDescent="0.35">
      <c r="A2007" s="26">
        <v>1543150</v>
      </c>
      <c r="B2007" s="53">
        <v>411582</v>
      </c>
      <c r="C2007" s="26">
        <f>VLOOKUP(TotalFix[[#This Row],[Order]],'Total Fix by SS'!B:C,2,0)</f>
        <v>229</v>
      </c>
      <c r="D2007" s="21" t="s">
        <v>59</v>
      </c>
      <c r="E2007" s="21" t="s">
        <v>60</v>
      </c>
      <c r="F2007" s="21" t="s">
        <v>61</v>
      </c>
      <c r="G2007" s="21" t="s">
        <v>62</v>
      </c>
      <c r="H2007" s="21" t="s">
        <v>63</v>
      </c>
      <c r="I2007" s="21" t="s">
        <v>64</v>
      </c>
      <c r="J2007" s="22">
        <v>43684</v>
      </c>
      <c r="K2007" s="23">
        <v>0.35574074074074002</v>
      </c>
      <c r="L2007" s="22">
        <v>43684</v>
      </c>
      <c r="M2007" s="23">
        <v>0.36217592592593001</v>
      </c>
      <c r="N2007" s="25">
        <v>4.633</v>
      </c>
      <c r="O2007" s="21" t="s">
        <v>66</v>
      </c>
      <c r="P2007" s="46">
        <f>TotalFix[[#This Row],[Confirmed activ. 3 (ILE03)]]</f>
        <v>4.633</v>
      </c>
      <c r="Q2007" s="24">
        <v>20</v>
      </c>
      <c r="R2007" s="21" t="s">
        <v>66</v>
      </c>
      <c r="S2007" s="21" t="s">
        <v>67</v>
      </c>
    </row>
    <row r="2008" spans="1:19" s="21" customFormat="1" x14ac:dyDescent="0.35">
      <c r="A2008" s="26">
        <v>1543150</v>
      </c>
      <c r="B2008" s="53">
        <v>411582</v>
      </c>
      <c r="C2008" s="26">
        <f>VLOOKUP(TotalFix[[#This Row],[Order]],'Total Fix by SS'!B:C,2,0)</f>
        <v>229</v>
      </c>
      <c r="D2008" s="21" t="s">
        <v>59</v>
      </c>
      <c r="E2008" s="21" t="s">
        <v>68</v>
      </c>
      <c r="F2008" s="21" t="s">
        <v>69</v>
      </c>
      <c r="G2008" s="21" t="s">
        <v>62</v>
      </c>
      <c r="H2008" s="21" t="s">
        <v>70</v>
      </c>
      <c r="I2008" s="21" t="s">
        <v>71</v>
      </c>
      <c r="J2008" s="22">
        <v>43684</v>
      </c>
      <c r="K2008" s="23">
        <v>0.40835648148148002</v>
      </c>
      <c r="L2008" s="22">
        <v>43684</v>
      </c>
      <c r="M2008" s="23">
        <v>0.40835648148148002</v>
      </c>
      <c r="N2008" s="24">
        <v>30</v>
      </c>
      <c r="O2008" s="21" t="s">
        <v>66</v>
      </c>
      <c r="P2008" s="46">
        <f>TotalFix[[#This Row],[Confirmed activ. 3 (ILE03)]]</f>
        <v>30</v>
      </c>
      <c r="Q2008" s="24">
        <v>30</v>
      </c>
      <c r="R2008" s="21" t="s">
        <v>66</v>
      </c>
      <c r="S2008" s="21" t="s">
        <v>72</v>
      </c>
    </row>
    <row r="2009" spans="1:19" s="21" customFormat="1" x14ac:dyDescent="0.35">
      <c r="A2009" s="26">
        <v>1543150</v>
      </c>
      <c r="B2009" s="53">
        <v>411582</v>
      </c>
      <c r="C2009" s="26">
        <f>VLOOKUP(TotalFix[[#This Row],[Order]],'Total Fix by SS'!B:C,2,0)</f>
        <v>229</v>
      </c>
      <c r="D2009" s="21" t="s">
        <v>59</v>
      </c>
      <c r="E2009" s="21" t="s">
        <v>73</v>
      </c>
      <c r="F2009" s="21" t="s">
        <v>61</v>
      </c>
      <c r="G2009" s="21" t="s">
        <v>62</v>
      </c>
      <c r="H2009" s="21" t="s">
        <v>63</v>
      </c>
      <c r="I2009" s="21" t="s">
        <v>74</v>
      </c>
      <c r="J2009" s="22">
        <v>43684</v>
      </c>
      <c r="K2009" s="23">
        <v>0.43329861111111001</v>
      </c>
      <c r="L2009" s="22">
        <v>43684</v>
      </c>
      <c r="M2009" s="23">
        <v>0.50964120370370003</v>
      </c>
      <c r="N2009" s="25">
        <v>1.8320000000000001</v>
      </c>
      <c r="O2009" s="21" t="s">
        <v>77</v>
      </c>
      <c r="P2009" s="46">
        <f>TotalFix[[#This Row],[Confirmed activ. 3 (ILE03)]]*60</f>
        <v>109.92</v>
      </c>
      <c r="Q2009" s="24">
        <v>200</v>
      </c>
      <c r="R2009" s="21" t="s">
        <v>66</v>
      </c>
      <c r="S2009" s="21" t="s">
        <v>67</v>
      </c>
    </row>
    <row r="2010" spans="1:19" s="21" customFormat="1" x14ac:dyDescent="0.35">
      <c r="A2010" s="26">
        <v>1543150</v>
      </c>
      <c r="B2010" s="53">
        <v>411582</v>
      </c>
      <c r="C2010" s="26">
        <f>VLOOKUP(TotalFix[[#This Row],[Order]],'Total Fix by SS'!B:C,2,0)</f>
        <v>229</v>
      </c>
      <c r="D2010" s="21" t="s">
        <v>59</v>
      </c>
      <c r="E2010" s="21" t="s">
        <v>75</v>
      </c>
      <c r="F2010" s="21" t="s">
        <v>61</v>
      </c>
      <c r="G2010" s="21" t="s">
        <v>62</v>
      </c>
      <c r="H2010" s="21" t="s">
        <v>63</v>
      </c>
      <c r="I2010" s="21" t="s">
        <v>76</v>
      </c>
      <c r="J2010" s="22">
        <v>43685</v>
      </c>
      <c r="K2010" s="23">
        <v>0.32148148148147998</v>
      </c>
      <c r="L2010" s="22">
        <v>43695</v>
      </c>
      <c r="M2010" s="23">
        <v>0.66931712962962997</v>
      </c>
      <c r="N2010" s="25">
        <v>15.114000000000001</v>
      </c>
      <c r="O2010" s="21" t="s">
        <v>77</v>
      </c>
      <c r="P2010" s="46">
        <f>TotalFix[[#This Row],[Confirmed activ. 3 (ILE03)]]*60</f>
        <v>906.84</v>
      </c>
      <c r="Q2010" s="24">
        <v>500</v>
      </c>
      <c r="R2010" s="21" t="s">
        <v>66</v>
      </c>
      <c r="S2010" s="21" t="s">
        <v>67</v>
      </c>
    </row>
    <row r="2011" spans="1:19" s="21" customFormat="1" x14ac:dyDescent="0.35">
      <c r="A2011" s="26">
        <v>1543150</v>
      </c>
      <c r="B2011" s="53">
        <v>411582</v>
      </c>
      <c r="C2011" s="26">
        <f>VLOOKUP(TotalFix[[#This Row],[Order]],'Total Fix by SS'!B:C,2,0)</f>
        <v>229</v>
      </c>
      <c r="D2011" s="21" t="s">
        <v>59</v>
      </c>
      <c r="E2011" s="21" t="s">
        <v>78</v>
      </c>
      <c r="F2011" s="21" t="s">
        <v>69</v>
      </c>
      <c r="G2011" s="21" t="s">
        <v>62</v>
      </c>
      <c r="H2011" s="21" t="s">
        <v>70</v>
      </c>
      <c r="I2011" s="21" t="s">
        <v>79</v>
      </c>
      <c r="J2011" s="22">
        <v>43699</v>
      </c>
      <c r="K2011" s="23">
        <v>0.45187500000000003</v>
      </c>
      <c r="L2011" s="22">
        <v>43699</v>
      </c>
      <c r="M2011" s="23">
        <v>0.45187500000000003</v>
      </c>
      <c r="N2011" s="24">
        <v>20</v>
      </c>
      <c r="O2011" s="21" t="s">
        <v>66</v>
      </c>
      <c r="P2011" s="46">
        <f>TotalFix[[#This Row],[Confirmed activ. 3 (ILE03)]]</f>
        <v>20</v>
      </c>
      <c r="Q2011" s="24">
        <v>20</v>
      </c>
      <c r="R2011" s="21" t="s">
        <v>66</v>
      </c>
      <c r="S2011" s="21" t="s">
        <v>72</v>
      </c>
    </row>
    <row r="2012" spans="1:19" s="21" customFormat="1" x14ac:dyDescent="0.35">
      <c r="A2012" s="26">
        <v>1543150</v>
      </c>
      <c r="B2012" s="53">
        <v>411582</v>
      </c>
      <c r="C2012" s="26">
        <f>VLOOKUP(TotalFix[[#This Row],[Order]],'Total Fix by SS'!B:C,2,0)</f>
        <v>229</v>
      </c>
      <c r="D2012" s="21" t="s">
        <v>59</v>
      </c>
      <c r="E2012" s="21" t="s">
        <v>80</v>
      </c>
      <c r="F2012" s="21" t="s">
        <v>69</v>
      </c>
      <c r="G2012" s="21" t="s">
        <v>62</v>
      </c>
      <c r="H2012" s="21" t="s">
        <v>70</v>
      </c>
      <c r="I2012" s="21" t="s">
        <v>81</v>
      </c>
      <c r="J2012" s="22">
        <v>43699</v>
      </c>
      <c r="K2012" s="23">
        <v>0.45243055555556</v>
      </c>
      <c r="L2012" s="22">
        <v>43699</v>
      </c>
      <c r="M2012" s="23">
        <v>0.45243055555556</v>
      </c>
      <c r="N2012" s="24">
        <v>20</v>
      </c>
      <c r="O2012" s="21" t="s">
        <v>66</v>
      </c>
      <c r="P2012" s="46">
        <f>TotalFix[[#This Row],[Confirmed activ. 3 (ILE03)]]</f>
        <v>20</v>
      </c>
      <c r="Q2012" s="24">
        <v>20</v>
      </c>
      <c r="R2012" s="21" t="s">
        <v>66</v>
      </c>
      <c r="S2012" s="21" t="s">
        <v>72</v>
      </c>
    </row>
    <row r="2013" spans="1:19" s="21" customFormat="1" x14ac:dyDescent="0.35">
      <c r="A2013" s="26">
        <v>1543150</v>
      </c>
      <c r="B2013" s="53">
        <v>411582</v>
      </c>
      <c r="C2013" s="26">
        <f>VLOOKUP(TotalFix[[#This Row],[Order]],'Total Fix by SS'!B:C,2,0)</f>
        <v>229</v>
      </c>
      <c r="D2013" s="21" t="s">
        <v>59</v>
      </c>
      <c r="E2013" s="21" t="s">
        <v>82</v>
      </c>
      <c r="F2013" s="21" t="s">
        <v>83</v>
      </c>
      <c r="G2013" s="21" t="s">
        <v>62</v>
      </c>
      <c r="H2013" s="21" t="s">
        <v>84</v>
      </c>
      <c r="I2013" s="21" t="s">
        <v>84</v>
      </c>
      <c r="J2013" s="22">
        <v>43699</v>
      </c>
      <c r="K2013" s="23">
        <v>0.53368055555556004</v>
      </c>
      <c r="L2013" s="22">
        <v>43699</v>
      </c>
      <c r="M2013" s="23">
        <v>0.96907407407406998</v>
      </c>
      <c r="N2013" s="25">
        <v>5.2</v>
      </c>
      <c r="O2013" s="21" t="s">
        <v>77</v>
      </c>
      <c r="P2013" s="46">
        <f>TotalFix[[#This Row],[Confirmed activ. 3 (ILE03)]]*60</f>
        <v>312</v>
      </c>
      <c r="Q2013" s="24">
        <v>450</v>
      </c>
      <c r="R2013" s="21" t="s">
        <v>66</v>
      </c>
      <c r="S2013" s="21" t="s">
        <v>67</v>
      </c>
    </row>
    <row r="2014" spans="1:19" s="21" customFormat="1" x14ac:dyDescent="0.35">
      <c r="A2014" s="26">
        <v>1543150</v>
      </c>
      <c r="B2014" s="53">
        <v>411582</v>
      </c>
      <c r="C2014" s="26">
        <f>VLOOKUP(TotalFix[[#This Row],[Order]],'Total Fix by SS'!B:C,2,0)</f>
        <v>229</v>
      </c>
      <c r="D2014" s="21" t="s">
        <v>59</v>
      </c>
      <c r="E2014" s="21" t="s">
        <v>85</v>
      </c>
      <c r="F2014" s="21" t="s">
        <v>86</v>
      </c>
      <c r="G2014" s="21" t="s">
        <v>62</v>
      </c>
      <c r="H2014" s="21" t="s">
        <v>87</v>
      </c>
      <c r="I2014" s="21" t="s">
        <v>87</v>
      </c>
      <c r="J2014" s="22">
        <v>43703</v>
      </c>
      <c r="K2014" s="23">
        <v>0.34252314814814999</v>
      </c>
      <c r="L2014" s="22">
        <v>43703</v>
      </c>
      <c r="M2014" s="23">
        <v>0.34252314814814999</v>
      </c>
      <c r="N2014" s="24">
        <v>20</v>
      </c>
      <c r="O2014" s="21" t="s">
        <v>66</v>
      </c>
      <c r="P2014" s="46">
        <f>TotalFix[[#This Row],[Confirmed activ. 3 (ILE03)]]</f>
        <v>20</v>
      </c>
      <c r="Q2014" s="24">
        <v>20</v>
      </c>
      <c r="R2014" s="21" t="s">
        <v>66</v>
      </c>
      <c r="S2014" s="21" t="s">
        <v>72</v>
      </c>
    </row>
    <row r="2015" spans="1:19" s="21" customFormat="1" x14ac:dyDescent="0.35">
      <c r="A2015" s="26">
        <v>1543150</v>
      </c>
      <c r="B2015" s="53">
        <v>411582</v>
      </c>
      <c r="C2015" s="26">
        <f>VLOOKUP(TotalFix[[#This Row],[Order]],'Total Fix by SS'!B:C,2,0)</f>
        <v>229</v>
      </c>
      <c r="D2015" s="21" t="s">
        <v>59</v>
      </c>
      <c r="E2015" s="21" t="s">
        <v>88</v>
      </c>
      <c r="F2015" s="21" t="s">
        <v>89</v>
      </c>
      <c r="G2015" s="21" t="s">
        <v>90</v>
      </c>
      <c r="H2015" s="21" t="s">
        <v>91</v>
      </c>
      <c r="I2015" s="21" t="s">
        <v>92</v>
      </c>
      <c r="J2015" s="22"/>
      <c r="K2015" s="23">
        <v>0</v>
      </c>
      <c r="L2015" s="22"/>
      <c r="M2015" s="23">
        <v>0</v>
      </c>
      <c r="N2015" s="25">
        <v>0</v>
      </c>
      <c r="O2015" s="21" t="s">
        <v>93</v>
      </c>
      <c r="P2015" s="46"/>
      <c r="Q2015" s="24">
        <v>0</v>
      </c>
      <c r="R2015" s="21" t="s">
        <v>66</v>
      </c>
      <c r="S2015" s="21" t="s">
        <v>94</v>
      </c>
    </row>
    <row r="2016" spans="1:19" s="21" customFormat="1" x14ac:dyDescent="0.35">
      <c r="A2016" s="26">
        <v>1543150</v>
      </c>
      <c r="B2016" s="53">
        <v>411582</v>
      </c>
      <c r="C2016" s="26">
        <f>VLOOKUP(TotalFix[[#This Row],[Order]],'Total Fix by SS'!B:C,2,0)</f>
        <v>229</v>
      </c>
      <c r="D2016" s="21" t="s">
        <v>59</v>
      </c>
      <c r="E2016" s="21" t="s">
        <v>95</v>
      </c>
      <c r="F2016" s="21" t="s">
        <v>61</v>
      </c>
      <c r="G2016" s="21" t="s">
        <v>62</v>
      </c>
      <c r="H2016" s="21" t="s">
        <v>63</v>
      </c>
      <c r="I2016" s="21" t="s">
        <v>96</v>
      </c>
      <c r="J2016" s="22">
        <v>43703</v>
      </c>
      <c r="K2016" s="23">
        <v>0.60936342592592996</v>
      </c>
      <c r="L2016" s="22">
        <v>43703</v>
      </c>
      <c r="M2016" s="23">
        <v>0.63928240740741005</v>
      </c>
      <c r="N2016" s="25">
        <v>43.082999999999998</v>
      </c>
      <c r="O2016" s="21" t="s">
        <v>66</v>
      </c>
      <c r="P2016" s="46">
        <f>TotalFix[[#This Row],[Confirmed activ. 3 (ILE03)]]</f>
        <v>43.082999999999998</v>
      </c>
      <c r="Q2016" s="24">
        <v>40</v>
      </c>
      <c r="R2016" s="21" t="s">
        <v>66</v>
      </c>
      <c r="S2016" s="21" t="s">
        <v>67</v>
      </c>
    </row>
    <row r="2017" spans="1:19" s="21" customFormat="1" x14ac:dyDescent="0.35">
      <c r="A2017" s="26">
        <v>1543150</v>
      </c>
      <c r="B2017" s="53">
        <v>411582</v>
      </c>
      <c r="C2017" s="26">
        <f>VLOOKUP(TotalFix[[#This Row],[Order]],'Total Fix by SS'!B:C,2,0)</f>
        <v>229</v>
      </c>
      <c r="D2017" s="21" t="s">
        <v>59</v>
      </c>
      <c r="E2017" s="21" t="s">
        <v>97</v>
      </c>
      <c r="F2017" s="21" t="s">
        <v>69</v>
      </c>
      <c r="G2017" s="21" t="s">
        <v>62</v>
      </c>
      <c r="H2017" s="21" t="s">
        <v>70</v>
      </c>
      <c r="I2017" s="21" t="s">
        <v>98</v>
      </c>
      <c r="J2017" s="22">
        <v>43705</v>
      </c>
      <c r="K2017" s="23">
        <v>0.47707175925925999</v>
      </c>
      <c r="L2017" s="22">
        <v>43705</v>
      </c>
      <c r="M2017" s="23">
        <v>0.47707175925925999</v>
      </c>
      <c r="N2017" s="24">
        <v>20</v>
      </c>
      <c r="O2017" s="21" t="s">
        <v>66</v>
      </c>
      <c r="P2017" s="46">
        <f>TotalFix[[#This Row],[Confirmed activ. 3 (ILE03)]]</f>
        <v>20</v>
      </c>
      <c r="Q2017" s="24">
        <v>20</v>
      </c>
      <c r="R2017" s="21" t="s">
        <v>66</v>
      </c>
      <c r="S2017" s="21" t="s">
        <v>72</v>
      </c>
    </row>
    <row r="2018" spans="1:19" s="21" customFormat="1" x14ac:dyDescent="0.35">
      <c r="A2018" s="26">
        <v>1543150</v>
      </c>
      <c r="B2018" s="53">
        <v>411582</v>
      </c>
      <c r="C2018" s="26">
        <f>VLOOKUP(TotalFix[[#This Row],[Order]],'Total Fix by SS'!B:C,2,0)</f>
        <v>229</v>
      </c>
      <c r="D2018" s="21" t="s">
        <v>59</v>
      </c>
      <c r="E2018" s="21" t="s">
        <v>99</v>
      </c>
      <c r="F2018" s="21" t="s">
        <v>69</v>
      </c>
      <c r="G2018" s="21" t="s">
        <v>62</v>
      </c>
      <c r="H2018" s="21" t="s">
        <v>70</v>
      </c>
      <c r="I2018" s="21" t="s">
        <v>100</v>
      </c>
      <c r="J2018" s="22">
        <v>43705</v>
      </c>
      <c r="K2018" s="23">
        <v>0.47718749999999999</v>
      </c>
      <c r="L2018" s="22">
        <v>43705</v>
      </c>
      <c r="M2018" s="23">
        <v>0.47718749999999999</v>
      </c>
      <c r="N2018" s="24">
        <v>50</v>
      </c>
      <c r="O2018" s="21" t="s">
        <v>66</v>
      </c>
      <c r="P2018" s="46">
        <f>TotalFix[[#This Row],[Confirmed activ. 3 (ILE03)]]</f>
        <v>50</v>
      </c>
      <c r="Q2018" s="24">
        <v>50</v>
      </c>
      <c r="R2018" s="21" t="s">
        <v>66</v>
      </c>
      <c r="S2018" s="21" t="s">
        <v>72</v>
      </c>
    </row>
    <row r="2019" spans="1:19" s="21" customFormat="1" x14ac:dyDescent="0.35">
      <c r="A2019" s="26">
        <v>1543150</v>
      </c>
      <c r="B2019" s="53">
        <v>411582</v>
      </c>
      <c r="C2019" s="26">
        <f>VLOOKUP(TotalFix[[#This Row],[Order]],'Total Fix by SS'!B:C,2,0)</f>
        <v>229</v>
      </c>
      <c r="D2019" s="21" t="s">
        <v>59</v>
      </c>
      <c r="E2019" s="21" t="s">
        <v>101</v>
      </c>
      <c r="F2019" s="21" t="s">
        <v>102</v>
      </c>
      <c r="G2019" s="21" t="s">
        <v>62</v>
      </c>
      <c r="H2019" s="21" t="s">
        <v>100</v>
      </c>
      <c r="I2019" s="21" t="s">
        <v>103</v>
      </c>
      <c r="J2019" s="22">
        <v>43705</v>
      </c>
      <c r="K2019" s="23">
        <v>0.73399305555556005</v>
      </c>
      <c r="L2019" s="22">
        <v>43705</v>
      </c>
      <c r="M2019" s="23">
        <v>0.73399305555556005</v>
      </c>
      <c r="N2019" s="24">
        <v>10</v>
      </c>
      <c r="O2019" s="21" t="s">
        <v>66</v>
      </c>
      <c r="P2019" s="46">
        <f>TotalFix[[#This Row],[Confirmed activ. 3 (ILE03)]]</f>
        <v>10</v>
      </c>
      <c r="Q2019" s="24">
        <v>10</v>
      </c>
      <c r="R2019" s="21" t="s">
        <v>66</v>
      </c>
      <c r="S2019" s="21" t="s">
        <v>72</v>
      </c>
    </row>
    <row r="2020" spans="1:19" s="21" customFormat="1" x14ac:dyDescent="0.35">
      <c r="A2020" s="26">
        <v>1543150</v>
      </c>
      <c r="B2020" s="53">
        <v>411582</v>
      </c>
      <c r="C2020" s="26">
        <f>VLOOKUP(TotalFix[[#This Row],[Order]],'Total Fix by SS'!B:C,2,0)</f>
        <v>229</v>
      </c>
      <c r="D2020" s="21" t="s">
        <v>59</v>
      </c>
      <c r="E2020" s="21" t="s">
        <v>104</v>
      </c>
      <c r="F2020" s="21" t="s">
        <v>102</v>
      </c>
      <c r="G2020" s="21" t="s">
        <v>105</v>
      </c>
      <c r="H2020" s="21" t="s">
        <v>100</v>
      </c>
      <c r="I2020" s="21" t="s">
        <v>106</v>
      </c>
      <c r="J2020" s="22">
        <v>43705</v>
      </c>
      <c r="K2020" s="23">
        <v>0.73961805555556004</v>
      </c>
      <c r="L2020" s="22">
        <v>43705</v>
      </c>
      <c r="M2020" s="23">
        <v>0.73961805555556004</v>
      </c>
      <c r="N2020" s="24">
        <v>10</v>
      </c>
      <c r="O2020" s="21" t="s">
        <v>66</v>
      </c>
      <c r="P2020" s="46">
        <f>TotalFix[[#This Row],[Confirmed activ. 3 (ILE03)]]</f>
        <v>10</v>
      </c>
      <c r="Q2020" s="24">
        <v>10</v>
      </c>
      <c r="R2020" s="21" t="s">
        <v>66</v>
      </c>
      <c r="S2020" s="21" t="s">
        <v>72</v>
      </c>
    </row>
    <row r="2021" spans="1:19" s="21" customFormat="1" x14ac:dyDescent="0.35">
      <c r="A2021" s="26">
        <v>1543150</v>
      </c>
      <c r="B2021" s="53">
        <v>411582</v>
      </c>
      <c r="C2021" s="26">
        <f>VLOOKUP(TotalFix[[#This Row],[Order]],'Total Fix by SS'!B:C,2,0)</f>
        <v>229</v>
      </c>
      <c r="D2021" s="21" t="s">
        <v>107</v>
      </c>
      <c r="E2021" s="21" t="s">
        <v>60</v>
      </c>
      <c r="F2021" s="21" t="s">
        <v>61</v>
      </c>
      <c r="G2021" s="21" t="s">
        <v>90</v>
      </c>
      <c r="H2021" s="21" t="s">
        <v>63</v>
      </c>
      <c r="I2021" s="21" t="s">
        <v>108</v>
      </c>
      <c r="J2021" s="22">
        <v>43695</v>
      </c>
      <c r="K2021" s="23">
        <v>0.33292824074074001</v>
      </c>
      <c r="L2021" s="22">
        <v>43698</v>
      </c>
      <c r="M2021" s="23">
        <v>0.75002314814814997</v>
      </c>
      <c r="N2021" s="25">
        <v>22.925999999999998</v>
      </c>
      <c r="O2021" s="21" t="s">
        <v>77</v>
      </c>
      <c r="P2021" s="46">
        <f>TotalFix[[#This Row],[Confirmed activ. 3 (ILE03)]]*60</f>
        <v>1375.56</v>
      </c>
      <c r="Q2021" s="24">
        <v>1</v>
      </c>
      <c r="R2021" s="21" t="s">
        <v>66</v>
      </c>
      <c r="S2021" s="21" t="s">
        <v>67</v>
      </c>
    </row>
    <row r="2022" spans="1:19" s="21" customFormat="1" x14ac:dyDescent="0.35">
      <c r="A2022" s="26">
        <v>1543150</v>
      </c>
      <c r="B2022" s="53">
        <v>411582</v>
      </c>
      <c r="C2022" s="26">
        <f>VLOOKUP(TotalFix[[#This Row],[Order]],'Total Fix by SS'!B:C,2,0)</f>
        <v>229</v>
      </c>
      <c r="D2022" s="21" t="s">
        <v>109</v>
      </c>
      <c r="E2022" s="21" t="s">
        <v>82</v>
      </c>
      <c r="F2022" s="21" t="s">
        <v>83</v>
      </c>
      <c r="G2022" s="21" t="s">
        <v>90</v>
      </c>
      <c r="H2022" s="21" t="s">
        <v>84</v>
      </c>
      <c r="I2022" s="21" t="s">
        <v>110</v>
      </c>
      <c r="J2022" s="22"/>
      <c r="K2022" s="23">
        <v>0</v>
      </c>
      <c r="L2022" s="22"/>
      <c r="M2022" s="23">
        <v>0</v>
      </c>
      <c r="N2022" s="25">
        <v>0</v>
      </c>
      <c r="O2022" s="21" t="s">
        <v>93</v>
      </c>
      <c r="P2022" s="46"/>
      <c r="Q2022" s="24">
        <v>5</v>
      </c>
      <c r="R2022" s="21" t="s">
        <v>66</v>
      </c>
      <c r="S2022" s="21" t="s">
        <v>94</v>
      </c>
    </row>
    <row r="2023" spans="1:19" s="21" customFormat="1" x14ac:dyDescent="0.35">
      <c r="A2023" s="26">
        <v>1543151</v>
      </c>
      <c r="B2023" s="53">
        <v>411582</v>
      </c>
      <c r="C2023" s="26">
        <f>VLOOKUP(TotalFix[[#This Row],[Order]],'Total Fix by SS'!B:C,2,0)</f>
        <v>229</v>
      </c>
      <c r="D2023" s="21" t="s">
        <v>59</v>
      </c>
      <c r="E2023" s="21" t="s">
        <v>60</v>
      </c>
      <c r="F2023" s="21" t="s">
        <v>61</v>
      </c>
      <c r="G2023" s="21" t="s">
        <v>62</v>
      </c>
      <c r="H2023" s="21" t="s">
        <v>63</v>
      </c>
      <c r="I2023" s="21" t="s">
        <v>64</v>
      </c>
      <c r="J2023" s="22">
        <v>43685</v>
      </c>
      <c r="K2023" s="23">
        <v>0.42792824074073998</v>
      </c>
      <c r="L2023" s="22">
        <v>43685</v>
      </c>
      <c r="M2023" s="23">
        <v>0.44570601851851999</v>
      </c>
      <c r="N2023" s="25">
        <v>12.8</v>
      </c>
      <c r="O2023" s="21" t="s">
        <v>66</v>
      </c>
      <c r="P2023" s="46">
        <f>TotalFix[[#This Row],[Confirmed activ. 3 (ILE03)]]</f>
        <v>12.8</v>
      </c>
      <c r="Q2023" s="24">
        <v>20</v>
      </c>
      <c r="R2023" s="21" t="s">
        <v>66</v>
      </c>
      <c r="S2023" s="21" t="s">
        <v>67</v>
      </c>
    </row>
    <row r="2024" spans="1:19" s="21" customFormat="1" x14ac:dyDescent="0.35">
      <c r="A2024" s="26">
        <v>1543151</v>
      </c>
      <c r="B2024" s="53">
        <v>411582</v>
      </c>
      <c r="C2024" s="26">
        <f>VLOOKUP(TotalFix[[#This Row],[Order]],'Total Fix by SS'!B:C,2,0)</f>
        <v>229</v>
      </c>
      <c r="D2024" s="21" t="s">
        <v>59</v>
      </c>
      <c r="E2024" s="21" t="s">
        <v>68</v>
      </c>
      <c r="F2024" s="21" t="s">
        <v>69</v>
      </c>
      <c r="G2024" s="21" t="s">
        <v>62</v>
      </c>
      <c r="H2024" s="21" t="s">
        <v>70</v>
      </c>
      <c r="I2024" s="21" t="s">
        <v>71</v>
      </c>
      <c r="J2024" s="22">
        <v>43685</v>
      </c>
      <c r="K2024" s="23">
        <v>0.49862268518518998</v>
      </c>
      <c r="L2024" s="22">
        <v>43685</v>
      </c>
      <c r="M2024" s="23">
        <v>0.49862268518518998</v>
      </c>
      <c r="N2024" s="24">
        <v>30</v>
      </c>
      <c r="O2024" s="21" t="s">
        <v>66</v>
      </c>
      <c r="P2024" s="46">
        <f>TotalFix[[#This Row],[Confirmed activ. 3 (ILE03)]]</f>
        <v>30</v>
      </c>
      <c r="Q2024" s="24">
        <v>30</v>
      </c>
      <c r="R2024" s="21" t="s">
        <v>66</v>
      </c>
      <c r="S2024" s="21" t="s">
        <v>72</v>
      </c>
    </row>
    <row r="2025" spans="1:19" s="21" customFormat="1" x14ac:dyDescent="0.35">
      <c r="A2025" s="26">
        <v>1543151</v>
      </c>
      <c r="B2025" s="53">
        <v>411582</v>
      </c>
      <c r="C2025" s="26">
        <f>VLOOKUP(TotalFix[[#This Row],[Order]],'Total Fix by SS'!B:C,2,0)</f>
        <v>229</v>
      </c>
      <c r="D2025" s="21" t="s">
        <v>59</v>
      </c>
      <c r="E2025" s="21" t="s">
        <v>73</v>
      </c>
      <c r="F2025" s="21" t="s">
        <v>61</v>
      </c>
      <c r="G2025" s="21" t="s">
        <v>62</v>
      </c>
      <c r="H2025" s="21" t="s">
        <v>63</v>
      </c>
      <c r="I2025" s="21" t="s">
        <v>74</v>
      </c>
      <c r="J2025" s="22">
        <v>43685</v>
      </c>
      <c r="K2025" s="23">
        <v>0.50388888888889005</v>
      </c>
      <c r="L2025" s="22">
        <v>43691</v>
      </c>
      <c r="M2025" s="23">
        <v>0.46710648148147998</v>
      </c>
      <c r="N2025" s="25">
        <v>196.79</v>
      </c>
      <c r="O2025" s="21" t="s">
        <v>66</v>
      </c>
      <c r="P2025" s="46">
        <f>TotalFix[[#This Row],[Confirmed activ. 3 (ILE03)]]</f>
        <v>196.79</v>
      </c>
      <c r="Q2025" s="24">
        <v>200</v>
      </c>
      <c r="R2025" s="21" t="s">
        <v>66</v>
      </c>
      <c r="S2025" s="21" t="s">
        <v>67</v>
      </c>
    </row>
    <row r="2026" spans="1:19" s="21" customFormat="1" x14ac:dyDescent="0.35">
      <c r="A2026" s="26">
        <v>1543151</v>
      </c>
      <c r="B2026" s="53">
        <v>411582</v>
      </c>
      <c r="C2026" s="26">
        <f>VLOOKUP(TotalFix[[#This Row],[Order]],'Total Fix by SS'!B:C,2,0)</f>
        <v>229</v>
      </c>
      <c r="D2026" s="21" t="s">
        <v>59</v>
      </c>
      <c r="E2026" s="21" t="s">
        <v>75</v>
      </c>
      <c r="F2026" s="21" t="s">
        <v>61</v>
      </c>
      <c r="G2026" s="21" t="s">
        <v>62</v>
      </c>
      <c r="H2026" s="21" t="s">
        <v>63</v>
      </c>
      <c r="I2026" s="21" t="s">
        <v>76</v>
      </c>
      <c r="J2026" s="22">
        <v>43696</v>
      </c>
      <c r="K2026" s="23">
        <v>0.32333333333332998</v>
      </c>
      <c r="L2026" s="22">
        <v>43697</v>
      </c>
      <c r="M2026" s="23">
        <v>0.65306712962962998</v>
      </c>
      <c r="N2026" s="25">
        <v>5.8390000000000004</v>
      </c>
      <c r="O2026" s="21" t="s">
        <v>77</v>
      </c>
      <c r="P2026" s="46">
        <f>TotalFix[[#This Row],[Confirmed activ. 3 (ILE03)]]*60</f>
        <v>350.34000000000003</v>
      </c>
      <c r="Q2026" s="24">
        <v>500</v>
      </c>
      <c r="R2026" s="21" t="s">
        <v>66</v>
      </c>
      <c r="S2026" s="21" t="s">
        <v>67</v>
      </c>
    </row>
    <row r="2027" spans="1:19" s="21" customFormat="1" x14ac:dyDescent="0.35">
      <c r="A2027" s="26">
        <v>1543151</v>
      </c>
      <c r="B2027" s="53">
        <v>411582</v>
      </c>
      <c r="C2027" s="26">
        <f>VLOOKUP(TotalFix[[#This Row],[Order]],'Total Fix by SS'!B:C,2,0)</f>
        <v>229</v>
      </c>
      <c r="D2027" s="21" t="s">
        <v>59</v>
      </c>
      <c r="E2027" s="21" t="s">
        <v>78</v>
      </c>
      <c r="F2027" s="21" t="s">
        <v>69</v>
      </c>
      <c r="G2027" s="21" t="s">
        <v>62</v>
      </c>
      <c r="H2027" s="21" t="s">
        <v>70</v>
      </c>
      <c r="I2027" s="21" t="s">
        <v>79</v>
      </c>
      <c r="J2027" s="22">
        <v>43697</v>
      </c>
      <c r="K2027" s="23">
        <v>0.65890046296296001</v>
      </c>
      <c r="L2027" s="22">
        <v>43697</v>
      </c>
      <c r="M2027" s="23">
        <v>0.65890046296296001</v>
      </c>
      <c r="N2027" s="24">
        <v>20</v>
      </c>
      <c r="O2027" s="21" t="s">
        <v>66</v>
      </c>
      <c r="P2027" s="46">
        <f>TotalFix[[#This Row],[Confirmed activ. 3 (ILE03)]]</f>
        <v>20</v>
      </c>
      <c r="Q2027" s="24">
        <v>20</v>
      </c>
      <c r="R2027" s="21" t="s">
        <v>66</v>
      </c>
      <c r="S2027" s="21" t="s">
        <v>72</v>
      </c>
    </row>
    <row r="2028" spans="1:19" s="21" customFormat="1" x14ac:dyDescent="0.35">
      <c r="A2028" s="26">
        <v>1543151</v>
      </c>
      <c r="B2028" s="53">
        <v>411582</v>
      </c>
      <c r="C2028" s="26">
        <f>VLOOKUP(TotalFix[[#This Row],[Order]],'Total Fix by SS'!B:C,2,0)</f>
        <v>229</v>
      </c>
      <c r="D2028" s="21" t="s">
        <v>59</v>
      </c>
      <c r="E2028" s="21" t="s">
        <v>80</v>
      </c>
      <c r="F2028" s="21" t="s">
        <v>69</v>
      </c>
      <c r="G2028" s="21" t="s">
        <v>62</v>
      </c>
      <c r="H2028" s="21" t="s">
        <v>70</v>
      </c>
      <c r="I2028" s="21" t="s">
        <v>81</v>
      </c>
      <c r="J2028" s="22">
        <v>43697</v>
      </c>
      <c r="K2028" s="23">
        <v>0.65910879629630004</v>
      </c>
      <c r="L2028" s="22">
        <v>43697</v>
      </c>
      <c r="M2028" s="23">
        <v>0.65910879629630004</v>
      </c>
      <c r="N2028" s="24">
        <v>20</v>
      </c>
      <c r="O2028" s="21" t="s">
        <v>66</v>
      </c>
      <c r="P2028" s="46">
        <f>TotalFix[[#This Row],[Confirmed activ. 3 (ILE03)]]</f>
        <v>20</v>
      </c>
      <c r="Q2028" s="24">
        <v>20</v>
      </c>
      <c r="R2028" s="21" t="s">
        <v>66</v>
      </c>
      <c r="S2028" s="21" t="s">
        <v>72</v>
      </c>
    </row>
    <row r="2029" spans="1:19" s="21" customFormat="1" x14ac:dyDescent="0.35">
      <c r="A2029" s="26">
        <v>1543151</v>
      </c>
      <c r="B2029" s="53">
        <v>411582</v>
      </c>
      <c r="C2029" s="26">
        <f>VLOOKUP(TotalFix[[#This Row],[Order]],'Total Fix by SS'!B:C,2,0)</f>
        <v>229</v>
      </c>
      <c r="D2029" s="21" t="s">
        <v>59</v>
      </c>
      <c r="E2029" s="21" t="s">
        <v>82</v>
      </c>
      <c r="F2029" s="21" t="s">
        <v>83</v>
      </c>
      <c r="G2029" s="21" t="s">
        <v>62</v>
      </c>
      <c r="H2029" s="21" t="s">
        <v>84</v>
      </c>
      <c r="I2029" s="21" t="s">
        <v>84</v>
      </c>
      <c r="J2029" s="22">
        <v>43697</v>
      </c>
      <c r="K2029" s="23">
        <v>0.91230324074073998</v>
      </c>
      <c r="L2029" s="22">
        <v>43698</v>
      </c>
      <c r="M2029" s="23">
        <v>0.50083333333333002</v>
      </c>
      <c r="N2029" s="25">
        <v>7.3819999999999997</v>
      </c>
      <c r="O2029" s="21" t="s">
        <v>77</v>
      </c>
      <c r="P2029" s="46">
        <f>TotalFix[[#This Row],[Confirmed activ. 3 (ILE03)]]*60</f>
        <v>442.91999999999996</v>
      </c>
      <c r="Q2029" s="24">
        <v>450</v>
      </c>
      <c r="R2029" s="21" t="s">
        <v>66</v>
      </c>
      <c r="S2029" s="21" t="s">
        <v>67</v>
      </c>
    </row>
    <row r="2030" spans="1:19" s="21" customFormat="1" x14ac:dyDescent="0.35">
      <c r="A2030" s="26">
        <v>1543151</v>
      </c>
      <c r="B2030" s="53">
        <v>411582</v>
      </c>
      <c r="C2030" s="26">
        <f>VLOOKUP(TotalFix[[#This Row],[Order]],'Total Fix by SS'!B:C,2,0)</f>
        <v>229</v>
      </c>
      <c r="D2030" s="21" t="s">
        <v>59</v>
      </c>
      <c r="E2030" s="21" t="s">
        <v>85</v>
      </c>
      <c r="F2030" s="21" t="s">
        <v>86</v>
      </c>
      <c r="G2030" s="21" t="s">
        <v>62</v>
      </c>
      <c r="H2030" s="21" t="s">
        <v>87</v>
      </c>
      <c r="I2030" s="21" t="s">
        <v>87</v>
      </c>
      <c r="J2030" s="22">
        <v>43699</v>
      </c>
      <c r="K2030" s="23">
        <v>0.33707175925925997</v>
      </c>
      <c r="L2030" s="22">
        <v>43699</v>
      </c>
      <c r="M2030" s="23">
        <v>0.33707175925925997</v>
      </c>
      <c r="N2030" s="24">
        <v>20</v>
      </c>
      <c r="O2030" s="21" t="s">
        <v>66</v>
      </c>
      <c r="P2030" s="46">
        <f>TotalFix[[#This Row],[Confirmed activ. 3 (ILE03)]]</f>
        <v>20</v>
      </c>
      <c r="Q2030" s="24">
        <v>20</v>
      </c>
      <c r="R2030" s="21" t="s">
        <v>66</v>
      </c>
      <c r="S2030" s="21" t="s">
        <v>72</v>
      </c>
    </row>
    <row r="2031" spans="1:19" s="21" customFormat="1" x14ac:dyDescent="0.35">
      <c r="A2031" s="26">
        <v>1543151</v>
      </c>
      <c r="B2031" s="53">
        <v>411582</v>
      </c>
      <c r="C2031" s="26">
        <f>VLOOKUP(TotalFix[[#This Row],[Order]],'Total Fix by SS'!B:C,2,0)</f>
        <v>229</v>
      </c>
      <c r="D2031" s="21" t="s">
        <v>59</v>
      </c>
      <c r="E2031" s="21" t="s">
        <v>88</v>
      </c>
      <c r="F2031" s="21" t="s">
        <v>89</v>
      </c>
      <c r="G2031" s="21" t="s">
        <v>90</v>
      </c>
      <c r="H2031" s="21" t="s">
        <v>91</v>
      </c>
      <c r="I2031" s="21" t="s">
        <v>92</v>
      </c>
      <c r="J2031" s="22"/>
      <c r="K2031" s="23">
        <v>0</v>
      </c>
      <c r="L2031" s="22"/>
      <c r="M2031" s="23">
        <v>0</v>
      </c>
      <c r="N2031" s="25">
        <v>0</v>
      </c>
      <c r="O2031" s="21" t="s">
        <v>93</v>
      </c>
      <c r="P2031" s="46"/>
      <c r="Q2031" s="24">
        <v>0</v>
      </c>
      <c r="R2031" s="21" t="s">
        <v>66</v>
      </c>
      <c r="S2031" s="21" t="s">
        <v>94</v>
      </c>
    </row>
    <row r="2032" spans="1:19" s="21" customFormat="1" x14ac:dyDescent="0.35">
      <c r="A2032" s="26">
        <v>1543151</v>
      </c>
      <c r="B2032" s="53">
        <v>411582</v>
      </c>
      <c r="C2032" s="26">
        <f>VLOOKUP(TotalFix[[#This Row],[Order]],'Total Fix by SS'!B:C,2,0)</f>
        <v>229</v>
      </c>
      <c r="D2032" s="21" t="s">
        <v>59</v>
      </c>
      <c r="E2032" s="21" t="s">
        <v>95</v>
      </c>
      <c r="F2032" s="21" t="s">
        <v>61</v>
      </c>
      <c r="G2032" s="21" t="s">
        <v>62</v>
      </c>
      <c r="H2032" s="21" t="s">
        <v>63</v>
      </c>
      <c r="I2032" s="21" t="s">
        <v>96</v>
      </c>
      <c r="J2032" s="22">
        <v>43705</v>
      </c>
      <c r="K2032" s="23">
        <v>0.47108796296296002</v>
      </c>
      <c r="L2032" s="22">
        <v>43705</v>
      </c>
      <c r="M2032" s="23">
        <v>0.47299768518518998</v>
      </c>
      <c r="N2032" s="25">
        <v>1.383</v>
      </c>
      <c r="O2032" s="21" t="s">
        <v>66</v>
      </c>
      <c r="P2032" s="46">
        <f>TotalFix[[#This Row],[Confirmed activ. 3 (ILE03)]]</f>
        <v>1.383</v>
      </c>
      <c r="Q2032" s="24">
        <v>40</v>
      </c>
      <c r="R2032" s="21" t="s">
        <v>66</v>
      </c>
      <c r="S2032" s="21" t="s">
        <v>67</v>
      </c>
    </row>
    <row r="2033" spans="1:19" s="21" customFormat="1" x14ac:dyDescent="0.35">
      <c r="A2033" s="26">
        <v>1543151</v>
      </c>
      <c r="B2033" s="53">
        <v>411582</v>
      </c>
      <c r="C2033" s="26">
        <f>VLOOKUP(TotalFix[[#This Row],[Order]],'Total Fix by SS'!B:C,2,0)</f>
        <v>229</v>
      </c>
      <c r="D2033" s="21" t="s">
        <v>59</v>
      </c>
      <c r="E2033" s="21" t="s">
        <v>97</v>
      </c>
      <c r="F2033" s="21" t="s">
        <v>69</v>
      </c>
      <c r="G2033" s="21" t="s">
        <v>62</v>
      </c>
      <c r="H2033" s="21" t="s">
        <v>70</v>
      </c>
      <c r="I2033" s="21" t="s">
        <v>98</v>
      </c>
      <c r="J2033" s="22">
        <v>43705</v>
      </c>
      <c r="K2033" s="23">
        <v>0.47745370370369999</v>
      </c>
      <c r="L2033" s="22">
        <v>43705</v>
      </c>
      <c r="M2033" s="23">
        <v>0.47745370370369999</v>
      </c>
      <c r="N2033" s="24">
        <v>20</v>
      </c>
      <c r="O2033" s="21" t="s">
        <v>66</v>
      </c>
      <c r="P2033" s="46">
        <f>TotalFix[[#This Row],[Confirmed activ. 3 (ILE03)]]</f>
        <v>20</v>
      </c>
      <c r="Q2033" s="24">
        <v>20</v>
      </c>
      <c r="R2033" s="21" t="s">
        <v>66</v>
      </c>
      <c r="S2033" s="21" t="s">
        <v>72</v>
      </c>
    </row>
    <row r="2034" spans="1:19" s="21" customFormat="1" x14ac:dyDescent="0.35">
      <c r="A2034" s="26">
        <v>1543151</v>
      </c>
      <c r="B2034" s="53">
        <v>411582</v>
      </c>
      <c r="C2034" s="26">
        <f>VLOOKUP(TotalFix[[#This Row],[Order]],'Total Fix by SS'!B:C,2,0)</f>
        <v>229</v>
      </c>
      <c r="D2034" s="21" t="s">
        <v>59</v>
      </c>
      <c r="E2034" s="21" t="s">
        <v>99</v>
      </c>
      <c r="F2034" s="21" t="s">
        <v>69</v>
      </c>
      <c r="G2034" s="21" t="s">
        <v>62</v>
      </c>
      <c r="H2034" s="21" t="s">
        <v>70</v>
      </c>
      <c r="I2034" s="21" t="s">
        <v>100</v>
      </c>
      <c r="J2034" s="22">
        <v>43705</v>
      </c>
      <c r="K2034" s="23">
        <v>0.47753472222221999</v>
      </c>
      <c r="L2034" s="22">
        <v>43705</v>
      </c>
      <c r="M2034" s="23">
        <v>0.47753472222221999</v>
      </c>
      <c r="N2034" s="24">
        <v>50</v>
      </c>
      <c r="O2034" s="21" t="s">
        <v>66</v>
      </c>
      <c r="P2034" s="46">
        <f>TotalFix[[#This Row],[Confirmed activ. 3 (ILE03)]]</f>
        <v>50</v>
      </c>
      <c r="Q2034" s="24">
        <v>50</v>
      </c>
      <c r="R2034" s="21" t="s">
        <v>66</v>
      </c>
      <c r="S2034" s="21" t="s">
        <v>72</v>
      </c>
    </row>
    <row r="2035" spans="1:19" s="21" customFormat="1" x14ac:dyDescent="0.35">
      <c r="A2035" s="26">
        <v>1543151</v>
      </c>
      <c r="B2035" s="53">
        <v>411582</v>
      </c>
      <c r="C2035" s="26">
        <f>VLOOKUP(TotalFix[[#This Row],[Order]],'Total Fix by SS'!B:C,2,0)</f>
        <v>229</v>
      </c>
      <c r="D2035" s="21" t="s">
        <v>59</v>
      </c>
      <c r="E2035" s="21" t="s">
        <v>101</v>
      </c>
      <c r="F2035" s="21" t="s">
        <v>102</v>
      </c>
      <c r="G2035" s="21" t="s">
        <v>62</v>
      </c>
      <c r="H2035" s="21" t="s">
        <v>100</v>
      </c>
      <c r="I2035" s="21" t="s">
        <v>103</v>
      </c>
      <c r="J2035" s="22">
        <v>43705</v>
      </c>
      <c r="K2035" s="23">
        <v>0.73424768518519001</v>
      </c>
      <c r="L2035" s="22">
        <v>43705</v>
      </c>
      <c r="M2035" s="23">
        <v>0.73424768518519001</v>
      </c>
      <c r="N2035" s="24">
        <v>10</v>
      </c>
      <c r="O2035" s="21" t="s">
        <v>66</v>
      </c>
      <c r="P2035" s="46">
        <f>TotalFix[[#This Row],[Confirmed activ. 3 (ILE03)]]</f>
        <v>10</v>
      </c>
      <c r="Q2035" s="24">
        <v>10</v>
      </c>
      <c r="R2035" s="21" t="s">
        <v>66</v>
      </c>
      <c r="S2035" s="21" t="s">
        <v>72</v>
      </c>
    </row>
    <row r="2036" spans="1:19" s="21" customFormat="1" x14ac:dyDescent="0.35">
      <c r="A2036" s="26">
        <v>1543151</v>
      </c>
      <c r="B2036" s="53">
        <v>411582</v>
      </c>
      <c r="C2036" s="26">
        <f>VLOOKUP(TotalFix[[#This Row],[Order]],'Total Fix by SS'!B:C,2,0)</f>
        <v>229</v>
      </c>
      <c r="D2036" s="21" t="s">
        <v>59</v>
      </c>
      <c r="E2036" s="21" t="s">
        <v>104</v>
      </c>
      <c r="F2036" s="21" t="s">
        <v>102</v>
      </c>
      <c r="G2036" s="21" t="s">
        <v>105</v>
      </c>
      <c r="H2036" s="21" t="s">
        <v>100</v>
      </c>
      <c r="I2036" s="21" t="s">
        <v>106</v>
      </c>
      <c r="J2036" s="22">
        <v>43705</v>
      </c>
      <c r="K2036" s="23">
        <v>0.73976851851851999</v>
      </c>
      <c r="L2036" s="22">
        <v>43705</v>
      </c>
      <c r="M2036" s="23">
        <v>0.73976851851851999</v>
      </c>
      <c r="N2036" s="24">
        <v>10</v>
      </c>
      <c r="O2036" s="21" t="s">
        <v>66</v>
      </c>
      <c r="P2036" s="46">
        <f>TotalFix[[#This Row],[Confirmed activ. 3 (ILE03)]]</f>
        <v>10</v>
      </c>
      <c r="Q2036" s="24">
        <v>10</v>
      </c>
      <c r="R2036" s="21" t="s">
        <v>66</v>
      </c>
      <c r="S2036" s="21" t="s">
        <v>72</v>
      </c>
    </row>
    <row r="2037" spans="1:19" s="21" customFormat="1" x14ac:dyDescent="0.35">
      <c r="A2037" s="26">
        <v>1543151</v>
      </c>
      <c r="B2037" s="53">
        <v>411582</v>
      </c>
      <c r="C2037" s="26">
        <f>VLOOKUP(TotalFix[[#This Row],[Order]],'Total Fix by SS'!B:C,2,0)</f>
        <v>229</v>
      </c>
      <c r="D2037" s="21" t="s">
        <v>107</v>
      </c>
      <c r="E2037" s="21" t="s">
        <v>60</v>
      </c>
      <c r="F2037" s="21" t="s">
        <v>61</v>
      </c>
      <c r="G2037" s="21" t="s">
        <v>90</v>
      </c>
      <c r="H2037" s="21" t="s">
        <v>63</v>
      </c>
      <c r="I2037" s="21" t="s">
        <v>108</v>
      </c>
      <c r="J2037" s="22">
        <v>43692</v>
      </c>
      <c r="K2037" s="23">
        <v>0.32746527777778001</v>
      </c>
      <c r="L2037" s="22">
        <v>43697</v>
      </c>
      <c r="M2037" s="23">
        <v>0.39829861111110998</v>
      </c>
      <c r="N2037" s="25">
        <v>22.327999999999999</v>
      </c>
      <c r="O2037" s="21" t="s">
        <v>77</v>
      </c>
      <c r="P2037" s="46">
        <f>TotalFix[[#This Row],[Confirmed activ. 3 (ILE03)]]*60</f>
        <v>1339.68</v>
      </c>
      <c r="Q2037" s="24">
        <v>1</v>
      </c>
      <c r="R2037" s="21" t="s">
        <v>66</v>
      </c>
      <c r="S2037" s="21" t="s">
        <v>67</v>
      </c>
    </row>
    <row r="2038" spans="1:19" s="21" customFormat="1" x14ac:dyDescent="0.35">
      <c r="A2038" s="26">
        <v>1543151</v>
      </c>
      <c r="B2038" s="53">
        <v>411582</v>
      </c>
      <c r="C2038" s="26">
        <f>VLOOKUP(TotalFix[[#This Row],[Order]],'Total Fix by SS'!B:C,2,0)</f>
        <v>229</v>
      </c>
      <c r="D2038" s="21" t="s">
        <v>109</v>
      </c>
      <c r="E2038" s="21" t="s">
        <v>82</v>
      </c>
      <c r="F2038" s="21" t="s">
        <v>83</v>
      </c>
      <c r="G2038" s="21" t="s">
        <v>90</v>
      </c>
      <c r="H2038" s="21" t="s">
        <v>84</v>
      </c>
      <c r="I2038" s="21" t="s">
        <v>110</v>
      </c>
      <c r="J2038" s="22">
        <v>43697</v>
      </c>
      <c r="K2038" s="23">
        <v>0.75214120370369997</v>
      </c>
      <c r="L2038" s="22">
        <v>43697</v>
      </c>
      <c r="M2038" s="23">
        <v>0.95290509259259004</v>
      </c>
      <c r="N2038" s="25">
        <v>4.8179999999999996</v>
      </c>
      <c r="O2038" s="21" t="s">
        <v>77</v>
      </c>
      <c r="P2038" s="46">
        <f>TotalFix[[#This Row],[Confirmed activ. 3 (ILE03)]]*60</f>
        <v>289.08</v>
      </c>
      <c r="Q2038" s="24">
        <v>5</v>
      </c>
      <c r="R2038" s="21" t="s">
        <v>66</v>
      </c>
      <c r="S2038" s="21" t="s">
        <v>67</v>
      </c>
    </row>
    <row r="2039" spans="1:19" s="21" customFormat="1" x14ac:dyDescent="0.35">
      <c r="A2039" s="26">
        <v>1543164</v>
      </c>
      <c r="B2039" s="53">
        <v>411582</v>
      </c>
      <c r="C2039" s="26">
        <f>VLOOKUP(TotalFix[[#This Row],[Order]],'Total Fix by SS'!B:C,2,0)</f>
        <v>231</v>
      </c>
      <c r="D2039" s="21" t="s">
        <v>59</v>
      </c>
      <c r="E2039" s="21" t="s">
        <v>60</v>
      </c>
      <c r="F2039" s="21" t="s">
        <v>61</v>
      </c>
      <c r="G2039" s="21" t="s">
        <v>62</v>
      </c>
      <c r="H2039" s="21" t="s">
        <v>63</v>
      </c>
      <c r="I2039" s="21" t="s">
        <v>64</v>
      </c>
      <c r="J2039" s="22">
        <v>43696</v>
      </c>
      <c r="K2039" s="23">
        <v>0.36101851851852002</v>
      </c>
      <c r="L2039" s="22">
        <v>43696</v>
      </c>
      <c r="M2039" s="23">
        <v>0.37783564814815002</v>
      </c>
      <c r="N2039" s="25">
        <v>4.0330000000000004</v>
      </c>
      <c r="O2039" s="21" t="s">
        <v>66</v>
      </c>
      <c r="P2039" s="46">
        <f>TotalFix[[#This Row],[Confirmed activ. 3 (ILE03)]]</f>
        <v>4.0330000000000004</v>
      </c>
      <c r="Q2039" s="24">
        <v>20</v>
      </c>
      <c r="R2039" s="21" t="s">
        <v>66</v>
      </c>
      <c r="S2039" s="21" t="s">
        <v>67</v>
      </c>
    </row>
    <row r="2040" spans="1:19" s="21" customFormat="1" x14ac:dyDescent="0.35">
      <c r="A2040" s="26">
        <v>1543164</v>
      </c>
      <c r="B2040" s="53">
        <v>411582</v>
      </c>
      <c r="C2040" s="26">
        <f>VLOOKUP(TotalFix[[#This Row],[Order]],'Total Fix by SS'!B:C,2,0)</f>
        <v>231</v>
      </c>
      <c r="D2040" s="21" t="s">
        <v>59</v>
      </c>
      <c r="E2040" s="21" t="s">
        <v>68</v>
      </c>
      <c r="F2040" s="21" t="s">
        <v>69</v>
      </c>
      <c r="G2040" s="21" t="s">
        <v>62</v>
      </c>
      <c r="H2040" s="21" t="s">
        <v>70</v>
      </c>
      <c r="I2040" s="21" t="s">
        <v>71</v>
      </c>
      <c r="J2040" s="22">
        <v>43696</v>
      </c>
      <c r="K2040" s="23">
        <v>0.43223379629629999</v>
      </c>
      <c r="L2040" s="22">
        <v>43696</v>
      </c>
      <c r="M2040" s="23">
        <v>0.43223379629629999</v>
      </c>
      <c r="N2040" s="24">
        <v>30</v>
      </c>
      <c r="O2040" s="21" t="s">
        <v>66</v>
      </c>
      <c r="P2040" s="46">
        <f>TotalFix[[#This Row],[Confirmed activ. 3 (ILE03)]]</f>
        <v>30</v>
      </c>
      <c r="Q2040" s="24">
        <v>30</v>
      </c>
      <c r="R2040" s="21" t="s">
        <v>66</v>
      </c>
      <c r="S2040" s="21" t="s">
        <v>72</v>
      </c>
    </row>
    <row r="2041" spans="1:19" s="21" customFormat="1" x14ac:dyDescent="0.35">
      <c r="A2041" s="26">
        <v>1543164</v>
      </c>
      <c r="B2041" s="53">
        <v>411582</v>
      </c>
      <c r="C2041" s="26">
        <f>VLOOKUP(TotalFix[[#This Row],[Order]],'Total Fix by SS'!B:C,2,0)</f>
        <v>231</v>
      </c>
      <c r="D2041" s="21" t="s">
        <v>59</v>
      </c>
      <c r="E2041" s="21" t="s">
        <v>73</v>
      </c>
      <c r="F2041" s="21" t="s">
        <v>61</v>
      </c>
      <c r="G2041" s="21" t="s">
        <v>62</v>
      </c>
      <c r="H2041" s="21" t="s">
        <v>63</v>
      </c>
      <c r="I2041" s="21" t="s">
        <v>74</v>
      </c>
      <c r="J2041" s="22">
        <v>43696</v>
      </c>
      <c r="K2041" s="23">
        <v>0.45907407407407003</v>
      </c>
      <c r="L2041" s="22">
        <v>43697</v>
      </c>
      <c r="M2041" s="23">
        <v>0.48519675925925998</v>
      </c>
      <c r="N2041" s="25">
        <v>120.657</v>
      </c>
      <c r="O2041" s="21" t="s">
        <v>66</v>
      </c>
      <c r="P2041" s="46">
        <f>TotalFix[[#This Row],[Confirmed activ. 3 (ILE03)]]</f>
        <v>120.657</v>
      </c>
      <c r="Q2041" s="24">
        <v>200</v>
      </c>
      <c r="R2041" s="21" t="s">
        <v>66</v>
      </c>
      <c r="S2041" s="21" t="s">
        <v>67</v>
      </c>
    </row>
    <row r="2042" spans="1:19" s="21" customFormat="1" x14ac:dyDescent="0.35">
      <c r="A2042" s="26">
        <v>1543164</v>
      </c>
      <c r="B2042" s="53">
        <v>411582</v>
      </c>
      <c r="C2042" s="26">
        <f>VLOOKUP(TotalFix[[#This Row],[Order]],'Total Fix by SS'!B:C,2,0)</f>
        <v>231</v>
      </c>
      <c r="D2042" s="21" t="s">
        <v>59</v>
      </c>
      <c r="E2042" s="21" t="s">
        <v>75</v>
      </c>
      <c r="F2042" s="21" t="s">
        <v>61</v>
      </c>
      <c r="G2042" s="21" t="s">
        <v>62</v>
      </c>
      <c r="H2042" s="21" t="s">
        <v>63</v>
      </c>
      <c r="I2042" s="21" t="s">
        <v>76</v>
      </c>
      <c r="J2042" s="22">
        <v>43698</v>
      </c>
      <c r="K2042" s="23">
        <v>0.32078703703703998</v>
      </c>
      <c r="L2042" s="22">
        <v>43705</v>
      </c>
      <c r="M2042" s="23">
        <v>0.74449074074073995</v>
      </c>
      <c r="N2042" s="25">
        <v>21.094999999999999</v>
      </c>
      <c r="O2042" s="21" t="s">
        <v>77</v>
      </c>
      <c r="P2042" s="46">
        <f>TotalFix[[#This Row],[Confirmed activ. 3 (ILE03)]]*60</f>
        <v>1265.6999999999998</v>
      </c>
      <c r="Q2042" s="24">
        <v>500</v>
      </c>
      <c r="R2042" s="21" t="s">
        <v>66</v>
      </c>
      <c r="S2042" s="21" t="s">
        <v>67</v>
      </c>
    </row>
    <row r="2043" spans="1:19" s="21" customFormat="1" x14ac:dyDescent="0.35">
      <c r="A2043" s="26">
        <v>1543164</v>
      </c>
      <c r="B2043" s="53">
        <v>411582</v>
      </c>
      <c r="C2043" s="26">
        <f>VLOOKUP(TotalFix[[#This Row],[Order]],'Total Fix by SS'!B:C,2,0)</f>
        <v>231</v>
      </c>
      <c r="D2043" s="21" t="s">
        <v>59</v>
      </c>
      <c r="E2043" s="21" t="s">
        <v>78</v>
      </c>
      <c r="F2043" s="21" t="s">
        <v>69</v>
      </c>
      <c r="G2043" s="21" t="s">
        <v>62</v>
      </c>
      <c r="H2043" s="21" t="s">
        <v>70</v>
      </c>
      <c r="I2043" s="21" t="s">
        <v>79</v>
      </c>
      <c r="J2043" s="22">
        <v>43706</v>
      </c>
      <c r="K2043" s="23">
        <v>0.63792824074073995</v>
      </c>
      <c r="L2043" s="22">
        <v>43706</v>
      </c>
      <c r="M2043" s="23">
        <v>0.63792824074073995</v>
      </c>
      <c r="N2043" s="24">
        <v>20</v>
      </c>
      <c r="O2043" s="21" t="s">
        <v>66</v>
      </c>
      <c r="P2043" s="46">
        <f>TotalFix[[#This Row],[Confirmed activ. 3 (ILE03)]]</f>
        <v>20</v>
      </c>
      <c r="Q2043" s="24">
        <v>20</v>
      </c>
      <c r="R2043" s="21" t="s">
        <v>66</v>
      </c>
      <c r="S2043" s="21" t="s">
        <v>72</v>
      </c>
    </row>
    <row r="2044" spans="1:19" s="21" customFormat="1" x14ac:dyDescent="0.35">
      <c r="A2044" s="26">
        <v>1543164</v>
      </c>
      <c r="B2044" s="53">
        <v>411582</v>
      </c>
      <c r="C2044" s="26">
        <f>VLOOKUP(TotalFix[[#This Row],[Order]],'Total Fix by SS'!B:C,2,0)</f>
        <v>231</v>
      </c>
      <c r="D2044" s="21" t="s">
        <v>59</v>
      </c>
      <c r="E2044" s="21" t="s">
        <v>80</v>
      </c>
      <c r="F2044" s="21" t="s">
        <v>69</v>
      </c>
      <c r="G2044" s="21" t="s">
        <v>62</v>
      </c>
      <c r="H2044" s="21" t="s">
        <v>70</v>
      </c>
      <c r="I2044" s="21" t="s">
        <v>81</v>
      </c>
      <c r="J2044" s="22">
        <v>43706</v>
      </c>
      <c r="K2044" s="23">
        <v>0.63825231481481004</v>
      </c>
      <c r="L2044" s="22">
        <v>43706</v>
      </c>
      <c r="M2044" s="23">
        <v>0.63825231481481004</v>
      </c>
      <c r="N2044" s="24">
        <v>20</v>
      </c>
      <c r="O2044" s="21" t="s">
        <v>66</v>
      </c>
      <c r="P2044" s="46">
        <f>TotalFix[[#This Row],[Confirmed activ. 3 (ILE03)]]</f>
        <v>20</v>
      </c>
      <c r="Q2044" s="24">
        <v>20</v>
      </c>
      <c r="R2044" s="21" t="s">
        <v>66</v>
      </c>
      <c r="S2044" s="21" t="s">
        <v>72</v>
      </c>
    </row>
    <row r="2045" spans="1:19" s="21" customFormat="1" x14ac:dyDescent="0.35">
      <c r="A2045" s="26">
        <v>1543164</v>
      </c>
      <c r="B2045" s="53">
        <v>411582</v>
      </c>
      <c r="C2045" s="26">
        <f>VLOOKUP(TotalFix[[#This Row],[Order]],'Total Fix by SS'!B:C,2,0)</f>
        <v>231</v>
      </c>
      <c r="D2045" s="21" t="s">
        <v>59</v>
      </c>
      <c r="E2045" s="21" t="s">
        <v>82</v>
      </c>
      <c r="F2045" s="21" t="s">
        <v>83</v>
      </c>
      <c r="G2045" s="21" t="s">
        <v>62</v>
      </c>
      <c r="H2045" s="21" t="s">
        <v>84</v>
      </c>
      <c r="I2045" s="21" t="s">
        <v>84</v>
      </c>
      <c r="J2045" s="22">
        <v>43706</v>
      </c>
      <c r="K2045" s="23">
        <v>0.91221064814815001</v>
      </c>
      <c r="L2045" s="22">
        <v>43709</v>
      </c>
      <c r="M2045" s="23">
        <v>0.59398148148148</v>
      </c>
      <c r="N2045" s="25">
        <v>5.4829999999999997</v>
      </c>
      <c r="O2045" s="21" t="s">
        <v>77</v>
      </c>
      <c r="P2045" s="46">
        <f>TotalFix[[#This Row],[Confirmed activ. 3 (ILE03)]]*60</f>
        <v>328.97999999999996</v>
      </c>
      <c r="Q2045" s="24">
        <v>450</v>
      </c>
      <c r="R2045" s="21" t="s">
        <v>66</v>
      </c>
      <c r="S2045" s="21" t="s">
        <v>67</v>
      </c>
    </row>
    <row r="2046" spans="1:19" s="21" customFormat="1" x14ac:dyDescent="0.35">
      <c r="A2046" s="26">
        <v>1543164</v>
      </c>
      <c r="B2046" s="53">
        <v>411582</v>
      </c>
      <c r="C2046" s="26">
        <f>VLOOKUP(TotalFix[[#This Row],[Order]],'Total Fix by SS'!B:C,2,0)</f>
        <v>231</v>
      </c>
      <c r="D2046" s="21" t="s">
        <v>59</v>
      </c>
      <c r="E2046" s="21" t="s">
        <v>85</v>
      </c>
      <c r="F2046" s="21" t="s">
        <v>86</v>
      </c>
      <c r="G2046" s="21" t="s">
        <v>62</v>
      </c>
      <c r="H2046" s="21" t="s">
        <v>87</v>
      </c>
      <c r="I2046" s="21" t="s">
        <v>87</v>
      </c>
      <c r="J2046" s="22">
        <v>43710</v>
      </c>
      <c r="K2046" s="23">
        <v>0.39202546296295998</v>
      </c>
      <c r="L2046" s="22">
        <v>43710</v>
      </c>
      <c r="M2046" s="23">
        <v>0.39202546296295998</v>
      </c>
      <c r="N2046" s="24">
        <v>20</v>
      </c>
      <c r="O2046" s="21" t="s">
        <v>66</v>
      </c>
      <c r="P2046" s="46">
        <f>TotalFix[[#This Row],[Confirmed activ. 3 (ILE03)]]</f>
        <v>20</v>
      </c>
      <c r="Q2046" s="24">
        <v>20</v>
      </c>
      <c r="R2046" s="21" t="s">
        <v>66</v>
      </c>
      <c r="S2046" s="21" t="s">
        <v>72</v>
      </c>
    </row>
    <row r="2047" spans="1:19" s="21" customFormat="1" x14ac:dyDescent="0.35">
      <c r="A2047" s="26">
        <v>1543164</v>
      </c>
      <c r="B2047" s="53">
        <v>411582</v>
      </c>
      <c r="C2047" s="26">
        <f>VLOOKUP(TotalFix[[#This Row],[Order]],'Total Fix by SS'!B:C,2,0)</f>
        <v>231</v>
      </c>
      <c r="D2047" s="21" t="s">
        <v>59</v>
      </c>
      <c r="E2047" s="21" t="s">
        <v>88</v>
      </c>
      <c r="F2047" s="21" t="s">
        <v>89</v>
      </c>
      <c r="G2047" s="21" t="s">
        <v>90</v>
      </c>
      <c r="H2047" s="21" t="s">
        <v>91</v>
      </c>
      <c r="I2047" s="21" t="s">
        <v>92</v>
      </c>
      <c r="J2047" s="22"/>
      <c r="K2047" s="23">
        <v>0</v>
      </c>
      <c r="L2047" s="22"/>
      <c r="M2047" s="23">
        <v>0</v>
      </c>
      <c r="N2047" s="25">
        <v>0</v>
      </c>
      <c r="O2047" s="21" t="s">
        <v>93</v>
      </c>
      <c r="P2047" s="46"/>
      <c r="Q2047" s="24">
        <v>0</v>
      </c>
      <c r="R2047" s="21" t="s">
        <v>66</v>
      </c>
      <c r="S2047" s="21" t="s">
        <v>94</v>
      </c>
    </row>
    <row r="2048" spans="1:19" s="21" customFormat="1" x14ac:dyDescent="0.35">
      <c r="A2048" s="26">
        <v>1543164</v>
      </c>
      <c r="B2048" s="53">
        <v>411582</v>
      </c>
      <c r="C2048" s="26">
        <f>VLOOKUP(TotalFix[[#This Row],[Order]],'Total Fix by SS'!B:C,2,0)</f>
        <v>231</v>
      </c>
      <c r="D2048" s="21" t="s">
        <v>59</v>
      </c>
      <c r="E2048" s="21" t="s">
        <v>95</v>
      </c>
      <c r="F2048" s="21" t="s">
        <v>61</v>
      </c>
      <c r="G2048" s="21" t="s">
        <v>62</v>
      </c>
      <c r="H2048" s="21" t="s">
        <v>63</v>
      </c>
      <c r="I2048" s="21" t="s">
        <v>96</v>
      </c>
      <c r="J2048" s="22">
        <v>43711</v>
      </c>
      <c r="K2048" s="23">
        <v>0.33</v>
      </c>
      <c r="L2048" s="22">
        <v>43711</v>
      </c>
      <c r="M2048" s="23">
        <v>0.34225694444443999</v>
      </c>
      <c r="N2048" s="25">
        <v>17.649999999999999</v>
      </c>
      <c r="O2048" s="21" t="s">
        <v>66</v>
      </c>
      <c r="P2048" s="46">
        <f>TotalFix[[#This Row],[Confirmed activ. 3 (ILE03)]]</f>
        <v>17.649999999999999</v>
      </c>
      <c r="Q2048" s="24">
        <v>40</v>
      </c>
      <c r="R2048" s="21" t="s">
        <v>66</v>
      </c>
      <c r="S2048" s="21" t="s">
        <v>67</v>
      </c>
    </row>
    <row r="2049" spans="1:19" s="21" customFormat="1" x14ac:dyDescent="0.35">
      <c r="A2049" s="26">
        <v>1543164</v>
      </c>
      <c r="B2049" s="53">
        <v>411582</v>
      </c>
      <c r="C2049" s="26">
        <f>VLOOKUP(TotalFix[[#This Row],[Order]],'Total Fix by SS'!B:C,2,0)</f>
        <v>231</v>
      </c>
      <c r="D2049" s="21" t="s">
        <v>59</v>
      </c>
      <c r="E2049" s="21" t="s">
        <v>97</v>
      </c>
      <c r="F2049" s="21" t="s">
        <v>69</v>
      </c>
      <c r="G2049" s="21" t="s">
        <v>62</v>
      </c>
      <c r="H2049" s="21" t="s">
        <v>70</v>
      </c>
      <c r="I2049" s="21" t="s">
        <v>98</v>
      </c>
      <c r="J2049" s="22">
        <v>43713</v>
      </c>
      <c r="K2049" s="23">
        <v>0.54068287037036999</v>
      </c>
      <c r="L2049" s="22">
        <v>43713</v>
      </c>
      <c r="M2049" s="23">
        <v>0.54068287037036999</v>
      </c>
      <c r="N2049" s="24">
        <v>20</v>
      </c>
      <c r="O2049" s="21" t="s">
        <v>66</v>
      </c>
      <c r="P2049" s="46">
        <f>TotalFix[[#This Row],[Confirmed activ. 3 (ILE03)]]</f>
        <v>20</v>
      </c>
      <c r="Q2049" s="24">
        <v>20</v>
      </c>
      <c r="R2049" s="21" t="s">
        <v>66</v>
      </c>
      <c r="S2049" s="21" t="s">
        <v>72</v>
      </c>
    </row>
    <row r="2050" spans="1:19" s="21" customFormat="1" x14ac:dyDescent="0.35">
      <c r="A2050" s="26">
        <v>1543164</v>
      </c>
      <c r="B2050" s="53">
        <v>411582</v>
      </c>
      <c r="C2050" s="26">
        <f>VLOOKUP(TotalFix[[#This Row],[Order]],'Total Fix by SS'!B:C,2,0)</f>
        <v>231</v>
      </c>
      <c r="D2050" s="21" t="s">
        <v>59</v>
      </c>
      <c r="E2050" s="21" t="s">
        <v>99</v>
      </c>
      <c r="F2050" s="21" t="s">
        <v>69</v>
      </c>
      <c r="G2050" s="21" t="s">
        <v>62</v>
      </c>
      <c r="H2050" s="21" t="s">
        <v>70</v>
      </c>
      <c r="I2050" s="21" t="s">
        <v>100</v>
      </c>
      <c r="J2050" s="22">
        <v>43713</v>
      </c>
      <c r="K2050" s="23">
        <v>0.54075231481481001</v>
      </c>
      <c r="L2050" s="22">
        <v>43713</v>
      </c>
      <c r="M2050" s="23">
        <v>0.54075231481481001</v>
      </c>
      <c r="N2050" s="24">
        <v>50</v>
      </c>
      <c r="O2050" s="21" t="s">
        <v>66</v>
      </c>
      <c r="P2050" s="46">
        <f>TotalFix[[#This Row],[Confirmed activ. 3 (ILE03)]]</f>
        <v>50</v>
      </c>
      <c r="Q2050" s="24">
        <v>50</v>
      </c>
      <c r="R2050" s="21" t="s">
        <v>66</v>
      </c>
      <c r="S2050" s="21" t="s">
        <v>72</v>
      </c>
    </row>
    <row r="2051" spans="1:19" s="21" customFormat="1" x14ac:dyDescent="0.35">
      <c r="A2051" s="26">
        <v>1543164</v>
      </c>
      <c r="B2051" s="53">
        <v>411582</v>
      </c>
      <c r="C2051" s="26">
        <f>VLOOKUP(TotalFix[[#This Row],[Order]],'Total Fix by SS'!B:C,2,0)</f>
        <v>231</v>
      </c>
      <c r="D2051" s="21" t="s">
        <v>59</v>
      </c>
      <c r="E2051" s="21" t="s">
        <v>101</v>
      </c>
      <c r="F2051" s="21" t="s">
        <v>102</v>
      </c>
      <c r="G2051" s="21" t="s">
        <v>62</v>
      </c>
      <c r="H2051" s="21" t="s">
        <v>100</v>
      </c>
      <c r="I2051" s="21" t="s">
        <v>103</v>
      </c>
      <c r="J2051" s="22">
        <v>43713</v>
      </c>
      <c r="K2051" s="23">
        <v>0.54082175925926002</v>
      </c>
      <c r="L2051" s="22">
        <v>43713</v>
      </c>
      <c r="M2051" s="23">
        <v>0.54082175925926002</v>
      </c>
      <c r="N2051" s="24">
        <v>10</v>
      </c>
      <c r="O2051" s="21" t="s">
        <v>66</v>
      </c>
      <c r="P2051" s="46">
        <f>TotalFix[[#This Row],[Confirmed activ. 3 (ILE03)]]</f>
        <v>10</v>
      </c>
      <c r="Q2051" s="24">
        <v>10</v>
      </c>
      <c r="R2051" s="21" t="s">
        <v>66</v>
      </c>
      <c r="S2051" s="21" t="s">
        <v>72</v>
      </c>
    </row>
    <row r="2052" spans="1:19" s="21" customFormat="1" x14ac:dyDescent="0.35">
      <c r="A2052" s="26">
        <v>1543164</v>
      </c>
      <c r="B2052" s="53">
        <v>411582</v>
      </c>
      <c r="C2052" s="26">
        <f>VLOOKUP(TotalFix[[#This Row],[Order]],'Total Fix by SS'!B:C,2,0)</f>
        <v>231</v>
      </c>
      <c r="D2052" s="21" t="s">
        <v>59</v>
      </c>
      <c r="E2052" s="21" t="s">
        <v>104</v>
      </c>
      <c r="F2052" s="21" t="s">
        <v>102</v>
      </c>
      <c r="G2052" s="21" t="s">
        <v>105</v>
      </c>
      <c r="H2052" s="21" t="s">
        <v>100</v>
      </c>
      <c r="I2052" s="21" t="s">
        <v>106</v>
      </c>
      <c r="J2052" s="22">
        <v>43716</v>
      </c>
      <c r="K2052" s="23">
        <v>0.39237268518518997</v>
      </c>
      <c r="L2052" s="22">
        <v>43716</v>
      </c>
      <c r="M2052" s="23">
        <v>0.39237268518518997</v>
      </c>
      <c r="N2052" s="24">
        <v>10</v>
      </c>
      <c r="O2052" s="21" t="s">
        <v>66</v>
      </c>
      <c r="P2052" s="46">
        <f>TotalFix[[#This Row],[Confirmed activ. 3 (ILE03)]]</f>
        <v>10</v>
      </c>
      <c r="Q2052" s="24">
        <v>10</v>
      </c>
      <c r="R2052" s="21" t="s">
        <v>66</v>
      </c>
      <c r="S2052" s="21" t="s">
        <v>72</v>
      </c>
    </row>
    <row r="2053" spans="1:19" s="21" customFormat="1" x14ac:dyDescent="0.35">
      <c r="A2053" s="26">
        <v>1543164</v>
      </c>
      <c r="B2053" s="53">
        <v>411582</v>
      </c>
      <c r="C2053" s="26">
        <f>VLOOKUP(TotalFix[[#This Row],[Order]],'Total Fix by SS'!B:C,2,0)</f>
        <v>231</v>
      </c>
      <c r="D2053" s="21" t="s">
        <v>107</v>
      </c>
      <c r="E2053" s="21" t="s">
        <v>60</v>
      </c>
      <c r="F2053" s="21" t="s">
        <v>61</v>
      </c>
      <c r="G2053" s="21" t="s">
        <v>90</v>
      </c>
      <c r="H2053" s="21" t="s">
        <v>63</v>
      </c>
      <c r="I2053" s="21" t="s">
        <v>108</v>
      </c>
      <c r="J2053" s="22">
        <v>43704</v>
      </c>
      <c r="K2053" s="23">
        <v>0.40130787037037002</v>
      </c>
      <c r="L2053" s="22">
        <v>43704</v>
      </c>
      <c r="M2053" s="23">
        <v>0.66194444444444001</v>
      </c>
      <c r="N2053" s="25">
        <v>8.0380000000000003</v>
      </c>
      <c r="O2053" s="21" t="s">
        <v>77</v>
      </c>
      <c r="P2053" s="46">
        <f>TotalFix[[#This Row],[Confirmed activ. 3 (ILE03)]]*60</f>
        <v>482.28000000000003</v>
      </c>
      <c r="Q2053" s="24">
        <v>1</v>
      </c>
      <c r="R2053" s="21" t="s">
        <v>66</v>
      </c>
      <c r="S2053" s="21" t="s">
        <v>67</v>
      </c>
    </row>
    <row r="2054" spans="1:19" s="21" customFormat="1" x14ac:dyDescent="0.35">
      <c r="A2054" s="26">
        <v>1543164</v>
      </c>
      <c r="B2054" s="53">
        <v>411582</v>
      </c>
      <c r="C2054" s="26">
        <f>VLOOKUP(TotalFix[[#This Row],[Order]],'Total Fix by SS'!B:C,2,0)</f>
        <v>231</v>
      </c>
      <c r="D2054" s="21" t="s">
        <v>109</v>
      </c>
      <c r="E2054" s="21" t="s">
        <v>82</v>
      </c>
      <c r="F2054" s="21" t="s">
        <v>83</v>
      </c>
      <c r="G2054" s="21" t="s">
        <v>90</v>
      </c>
      <c r="H2054" s="21" t="s">
        <v>84</v>
      </c>
      <c r="I2054" s="21" t="s">
        <v>110</v>
      </c>
      <c r="J2054" s="22">
        <v>43709</v>
      </c>
      <c r="K2054" s="23">
        <v>0.31934027777778001</v>
      </c>
      <c r="L2054" s="22">
        <v>43709</v>
      </c>
      <c r="M2054" s="23">
        <v>0.45606481481480998</v>
      </c>
      <c r="N2054" s="25">
        <v>3.2810000000000001</v>
      </c>
      <c r="O2054" s="21" t="s">
        <v>77</v>
      </c>
      <c r="P2054" s="46">
        <f>TotalFix[[#This Row],[Confirmed activ. 3 (ILE03)]]*60</f>
        <v>196.86</v>
      </c>
      <c r="Q2054" s="24">
        <v>5</v>
      </c>
      <c r="R2054" s="21" t="s">
        <v>66</v>
      </c>
      <c r="S2054" s="21" t="s">
        <v>67</v>
      </c>
    </row>
    <row r="2055" spans="1:19" s="21" customFormat="1" x14ac:dyDescent="0.35">
      <c r="A2055" s="26">
        <v>1543165</v>
      </c>
      <c r="B2055" s="53">
        <v>411582</v>
      </c>
      <c r="C2055" s="26">
        <f>VLOOKUP(TotalFix[[#This Row],[Order]],'Total Fix by SS'!B:C,2,0)</f>
        <v>231</v>
      </c>
      <c r="D2055" s="21" t="s">
        <v>59</v>
      </c>
      <c r="E2055" s="21" t="s">
        <v>60</v>
      </c>
      <c r="F2055" s="21" t="s">
        <v>61</v>
      </c>
      <c r="G2055" s="21" t="s">
        <v>62</v>
      </c>
      <c r="H2055" s="21" t="s">
        <v>63</v>
      </c>
      <c r="I2055" s="21" t="s">
        <v>64</v>
      </c>
      <c r="J2055" s="22">
        <v>43698</v>
      </c>
      <c r="K2055" s="23">
        <v>0.37020833333332998</v>
      </c>
      <c r="L2055" s="22">
        <v>43698</v>
      </c>
      <c r="M2055" s="23">
        <v>0.38846064814815001</v>
      </c>
      <c r="N2055" s="25">
        <v>13.15</v>
      </c>
      <c r="O2055" s="21" t="s">
        <v>66</v>
      </c>
      <c r="P2055" s="46">
        <f>TotalFix[[#This Row],[Confirmed activ. 3 (ILE03)]]</f>
        <v>13.15</v>
      </c>
      <c r="Q2055" s="24">
        <v>20</v>
      </c>
      <c r="R2055" s="21" t="s">
        <v>66</v>
      </c>
      <c r="S2055" s="21" t="s">
        <v>67</v>
      </c>
    </row>
    <row r="2056" spans="1:19" s="21" customFormat="1" x14ac:dyDescent="0.35">
      <c r="A2056" s="26">
        <v>1543165</v>
      </c>
      <c r="B2056" s="53">
        <v>411582</v>
      </c>
      <c r="C2056" s="26">
        <f>VLOOKUP(TotalFix[[#This Row],[Order]],'Total Fix by SS'!B:C,2,0)</f>
        <v>231</v>
      </c>
      <c r="D2056" s="21" t="s">
        <v>59</v>
      </c>
      <c r="E2056" s="21" t="s">
        <v>68</v>
      </c>
      <c r="F2056" s="21" t="s">
        <v>69</v>
      </c>
      <c r="G2056" s="21" t="s">
        <v>62</v>
      </c>
      <c r="H2056" s="21" t="s">
        <v>70</v>
      </c>
      <c r="I2056" s="21" t="s">
        <v>71</v>
      </c>
      <c r="J2056" s="22">
        <v>43698</v>
      </c>
      <c r="K2056" s="23">
        <v>0.44265046296296001</v>
      </c>
      <c r="L2056" s="22">
        <v>43698</v>
      </c>
      <c r="M2056" s="23">
        <v>0.44265046296296001</v>
      </c>
      <c r="N2056" s="24">
        <v>30</v>
      </c>
      <c r="O2056" s="21" t="s">
        <v>66</v>
      </c>
      <c r="P2056" s="46">
        <f>TotalFix[[#This Row],[Confirmed activ. 3 (ILE03)]]</f>
        <v>30</v>
      </c>
      <c r="Q2056" s="24">
        <v>30</v>
      </c>
      <c r="R2056" s="21" t="s">
        <v>66</v>
      </c>
      <c r="S2056" s="21" t="s">
        <v>72</v>
      </c>
    </row>
    <row r="2057" spans="1:19" s="21" customFormat="1" x14ac:dyDescent="0.35">
      <c r="A2057" s="26">
        <v>1543165</v>
      </c>
      <c r="B2057" s="53">
        <v>411582</v>
      </c>
      <c r="C2057" s="26">
        <f>VLOOKUP(TotalFix[[#This Row],[Order]],'Total Fix by SS'!B:C,2,0)</f>
        <v>231</v>
      </c>
      <c r="D2057" s="21" t="s">
        <v>59</v>
      </c>
      <c r="E2057" s="21" t="s">
        <v>73</v>
      </c>
      <c r="F2057" s="21" t="s">
        <v>61</v>
      </c>
      <c r="G2057" s="21" t="s">
        <v>62</v>
      </c>
      <c r="H2057" s="21" t="s">
        <v>63</v>
      </c>
      <c r="I2057" s="21" t="s">
        <v>74</v>
      </c>
      <c r="J2057" s="22">
        <v>43698</v>
      </c>
      <c r="K2057" s="23">
        <v>0.46157407407406997</v>
      </c>
      <c r="L2057" s="22">
        <v>43699</v>
      </c>
      <c r="M2057" s="23">
        <v>0.43177083333333</v>
      </c>
      <c r="N2057" s="25">
        <v>210.12</v>
      </c>
      <c r="O2057" s="21" t="s">
        <v>66</v>
      </c>
      <c r="P2057" s="46">
        <f>TotalFix[[#This Row],[Confirmed activ. 3 (ILE03)]]</f>
        <v>210.12</v>
      </c>
      <c r="Q2057" s="24">
        <v>200</v>
      </c>
      <c r="R2057" s="21" t="s">
        <v>66</v>
      </c>
      <c r="S2057" s="21" t="s">
        <v>67</v>
      </c>
    </row>
    <row r="2058" spans="1:19" s="21" customFormat="1" x14ac:dyDescent="0.35">
      <c r="A2058" s="26">
        <v>1543165</v>
      </c>
      <c r="B2058" s="53">
        <v>411582</v>
      </c>
      <c r="C2058" s="26">
        <f>VLOOKUP(TotalFix[[#This Row],[Order]],'Total Fix by SS'!B:C,2,0)</f>
        <v>231</v>
      </c>
      <c r="D2058" s="21" t="s">
        <v>59</v>
      </c>
      <c r="E2058" s="21" t="s">
        <v>75</v>
      </c>
      <c r="F2058" s="21" t="s">
        <v>61</v>
      </c>
      <c r="G2058" s="21" t="s">
        <v>62</v>
      </c>
      <c r="H2058" s="21" t="s">
        <v>63</v>
      </c>
      <c r="I2058" s="21" t="s">
        <v>76</v>
      </c>
      <c r="J2058" s="22">
        <v>43703</v>
      </c>
      <c r="K2058" s="23">
        <v>0.31578703703703997</v>
      </c>
      <c r="L2058" s="22">
        <v>43704</v>
      </c>
      <c r="M2058" s="23">
        <v>0.74145833333333</v>
      </c>
      <c r="N2058" s="25">
        <v>19.582000000000001</v>
      </c>
      <c r="O2058" s="21" t="s">
        <v>77</v>
      </c>
      <c r="P2058" s="46">
        <f>TotalFix[[#This Row],[Confirmed activ. 3 (ILE03)]]*60</f>
        <v>1174.92</v>
      </c>
      <c r="Q2058" s="24">
        <v>500</v>
      </c>
      <c r="R2058" s="21" t="s">
        <v>66</v>
      </c>
      <c r="S2058" s="21" t="s">
        <v>67</v>
      </c>
    </row>
    <row r="2059" spans="1:19" s="21" customFormat="1" x14ac:dyDescent="0.35">
      <c r="A2059" s="26">
        <v>1543165</v>
      </c>
      <c r="B2059" s="53">
        <v>411582</v>
      </c>
      <c r="C2059" s="26">
        <f>VLOOKUP(TotalFix[[#This Row],[Order]],'Total Fix by SS'!B:C,2,0)</f>
        <v>231</v>
      </c>
      <c r="D2059" s="21" t="s">
        <v>59</v>
      </c>
      <c r="E2059" s="21" t="s">
        <v>78</v>
      </c>
      <c r="F2059" s="21" t="s">
        <v>69</v>
      </c>
      <c r="G2059" s="21" t="s">
        <v>62</v>
      </c>
      <c r="H2059" s="21" t="s">
        <v>70</v>
      </c>
      <c r="I2059" s="21" t="s">
        <v>79</v>
      </c>
      <c r="J2059" s="22">
        <v>43705</v>
      </c>
      <c r="K2059" s="23">
        <v>0.60666666666667002</v>
      </c>
      <c r="L2059" s="22">
        <v>43705</v>
      </c>
      <c r="M2059" s="23">
        <v>0.60666666666667002</v>
      </c>
      <c r="N2059" s="24">
        <v>20</v>
      </c>
      <c r="O2059" s="21" t="s">
        <v>66</v>
      </c>
      <c r="P2059" s="46">
        <f>TotalFix[[#This Row],[Confirmed activ. 3 (ILE03)]]</f>
        <v>20</v>
      </c>
      <c r="Q2059" s="24">
        <v>20</v>
      </c>
      <c r="R2059" s="21" t="s">
        <v>66</v>
      </c>
      <c r="S2059" s="21" t="s">
        <v>72</v>
      </c>
    </row>
    <row r="2060" spans="1:19" s="21" customFormat="1" x14ac:dyDescent="0.35">
      <c r="A2060" s="26">
        <v>1543165</v>
      </c>
      <c r="B2060" s="53">
        <v>411582</v>
      </c>
      <c r="C2060" s="26">
        <f>VLOOKUP(TotalFix[[#This Row],[Order]],'Total Fix by SS'!B:C,2,0)</f>
        <v>231</v>
      </c>
      <c r="D2060" s="21" t="s">
        <v>59</v>
      </c>
      <c r="E2060" s="21" t="s">
        <v>80</v>
      </c>
      <c r="F2060" s="21" t="s">
        <v>69</v>
      </c>
      <c r="G2060" s="21" t="s">
        <v>62</v>
      </c>
      <c r="H2060" s="21" t="s">
        <v>70</v>
      </c>
      <c r="I2060" s="21" t="s">
        <v>81</v>
      </c>
      <c r="J2060" s="22">
        <v>43705</v>
      </c>
      <c r="K2060" s="23">
        <v>0.60696759259259003</v>
      </c>
      <c r="L2060" s="22">
        <v>43705</v>
      </c>
      <c r="M2060" s="23">
        <v>0.60696759259259003</v>
      </c>
      <c r="N2060" s="24">
        <v>20</v>
      </c>
      <c r="O2060" s="21" t="s">
        <v>66</v>
      </c>
      <c r="P2060" s="46">
        <f>TotalFix[[#This Row],[Confirmed activ. 3 (ILE03)]]</f>
        <v>20</v>
      </c>
      <c r="Q2060" s="24">
        <v>20</v>
      </c>
      <c r="R2060" s="21" t="s">
        <v>66</v>
      </c>
      <c r="S2060" s="21" t="s">
        <v>72</v>
      </c>
    </row>
    <row r="2061" spans="1:19" s="21" customFormat="1" x14ac:dyDescent="0.35">
      <c r="A2061" s="26">
        <v>1543165</v>
      </c>
      <c r="B2061" s="53">
        <v>411582</v>
      </c>
      <c r="C2061" s="26">
        <f>VLOOKUP(TotalFix[[#This Row],[Order]],'Total Fix by SS'!B:C,2,0)</f>
        <v>231</v>
      </c>
      <c r="D2061" s="21" t="s">
        <v>59</v>
      </c>
      <c r="E2061" s="21" t="s">
        <v>82</v>
      </c>
      <c r="F2061" s="21" t="s">
        <v>83</v>
      </c>
      <c r="G2061" s="21" t="s">
        <v>62</v>
      </c>
      <c r="H2061" s="21" t="s">
        <v>84</v>
      </c>
      <c r="I2061" s="21" t="s">
        <v>84</v>
      </c>
      <c r="J2061" s="22">
        <v>43705</v>
      </c>
      <c r="K2061" s="23">
        <v>0.63733796296295997</v>
      </c>
      <c r="L2061" s="22">
        <v>43706</v>
      </c>
      <c r="M2061" s="23">
        <v>0.61339120370370004</v>
      </c>
      <c r="N2061" s="25">
        <v>8.4930000000000003</v>
      </c>
      <c r="O2061" s="21" t="s">
        <v>77</v>
      </c>
      <c r="P2061" s="46">
        <f>TotalFix[[#This Row],[Confirmed activ. 3 (ILE03)]]*60</f>
        <v>509.58000000000004</v>
      </c>
      <c r="Q2061" s="24">
        <v>450</v>
      </c>
      <c r="R2061" s="21" t="s">
        <v>66</v>
      </c>
      <c r="S2061" s="21" t="s">
        <v>67</v>
      </c>
    </row>
    <row r="2062" spans="1:19" s="21" customFormat="1" x14ac:dyDescent="0.35">
      <c r="A2062" s="26">
        <v>1543165</v>
      </c>
      <c r="B2062" s="53">
        <v>411582</v>
      </c>
      <c r="C2062" s="26">
        <f>VLOOKUP(TotalFix[[#This Row],[Order]],'Total Fix by SS'!B:C,2,0)</f>
        <v>231</v>
      </c>
      <c r="D2062" s="21" t="s">
        <v>59</v>
      </c>
      <c r="E2062" s="21" t="s">
        <v>85</v>
      </c>
      <c r="F2062" s="21" t="s">
        <v>86</v>
      </c>
      <c r="G2062" s="21" t="s">
        <v>62</v>
      </c>
      <c r="H2062" s="21" t="s">
        <v>87</v>
      </c>
      <c r="I2062" s="21" t="s">
        <v>87</v>
      </c>
      <c r="J2062" s="22">
        <v>43709</v>
      </c>
      <c r="K2062" s="23">
        <v>0.36450231481480999</v>
      </c>
      <c r="L2062" s="22">
        <v>43709</v>
      </c>
      <c r="M2062" s="23">
        <v>0.36450231481480999</v>
      </c>
      <c r="N2062" s="24">
        <v>20</v>
      </c>
      <c r="O2062" s="21" t="s">
        <v>66</v>
      </c>
      <c r="P2062" s="46">
        <f>TotalFix[[#This Row],[Confirmed activ. 3 (ILE03)]]</f>
        <v>20</v>
      </c>
      <c r="Q2062" s="24">
        <v>20</v>
      </c>
      <c r="R2062" s="21" t="s">
        <v>66</v>
      </c>
      <c r="S2062" s="21" t="s">
        <v>72</v>
      </c>
    </row>
    <row r="2063" spans="1:19" s="21" customFormat="1" x14ac:dyDescent="0.35">
      <c r="A2063" s="26">
        <v>1543165</v>
      </c>
      <c r="B2063" s="53">
        <v>411582</v>
      </c>
      <c r="C2063" s="26">
        <f>VLOOKUP(TotalFix[[#This Row],[Order]],'Total Fix by SS'!B:C,2,0)</f>
        <v>231</v>
      </c>
      <c r="D2063" s="21" t="s">
        <v>59</v>
      </c>
      <c r="E2063" s="21" t="s">
        <v>88</v>
      </c>
      <c r="F2063" s="21" t="s">
        <v>89</v>
      </c>
      <c r="G2063" s="21" t="s">
        <v>90</v>
      </c>
      <c r="H2063" s="21" t="s">
        <v>91</v>
      </c>
      <c r="I2063" s="21" t="s">
        <v>92</v>
      </c>
      <c r="J2063" s="22"/>
      <c r="K2063" s="23">
        <v>0</v>
      </c>
      <c r="L2063" s="22"/>
      <c r="M2063" s="23">
        <v>0</v>
      </c>
      <c r="N2063" s="25">
        <v>0</v>
      </c>
      <c r="O2063" s="21" t="s">
        <v>93</v>
      </c>
      <c r="P2063" s="46"/>
      <c r="Q2063" s="24">
        <v>0</v>
      </c>
      <c r="R2063" s="21" t="s">
        <v>66</v>
      </c>
      <c r="S2063" s="21" t="s">
        <v>94</v>
      </c>
    </row>
    <row r="2064" spans="1:19" s="21" customFormat="1" x14ac:dyDescent="0.35">
      <c r="A2064" s="26">
        <v>1543165</v>
      </c>
      <c r="B2064" s="53">
        <v>411582</v>
      </c>
      <c r="C2064" s="26">
        <f>VLOOKUP(TotalFix[[#This Row],[Order]],'Total Fix by SS'!B:C,2,0)</f>
        <v>231</v>
      </c>
      <c r="D2064" s="21" t="s">
        <v>59</v>
      </c>
      <c r="E2064" s="21" t="s">
        <v>95</v>
      </c>
      <c r="F2064" s="21" t="s">
        <v>61</v>
      </c>
      <c r="G2064" s="21" t="s">
        <v>62</v>
      </c>
      <c r="H2064" s="21" t="s">
        <v>63</v>
      </c>
      <c r="I2064" s="21" t="s">
        <v>96</v>
      </c>
      <c r="J2064" s="22">
        <v>43709</v>
      </c>
      <c r="K2064" s="23">
        <v>0.48319444444443999</v>
      </c>
      <c r="L2064" s="22">
        <v>43709</v>
      </c>
      <c r="M2064" s="23">
        <v>0.49314814814815</v>
      </c>
      <c r="N2064" s="25">
        <v>14.333</v>
      </c>
      <c r="O2064" s="21" t="s">
        <v>66</v>
      </c>
      <c r="P2064" s="46">
        <f>TotalFix[[#This Row],[Confirmed activ. 3 (ILE03)]]</f>
        <v>14.333</v>
      </c>
      <c r="Q2064" s="24">
        <v>40</v>
      </c>
      <c r="R2064" s="21" t="s">
        <v>66</v>
      </c>
      <c r="S2064" s="21" t="s">
        <v>67</v>
      </c>
    </row>
    <row r="2065" spans="1:19" s="21" customFormat="1" x14ac:dyDescent="0.35">
      <c r="A2065" s="26">
        <v>1543165</v>
      </c>
      <c r="B2065" s="53">
        <v>411582</v>
      </c>
      <c r="C2065" s="26">
        <f>VLOOKUP(TotalFix[[#This Row],[Order]],'Total Fix by SS'!B:C,2,0)</f>
        <v>231</v>
      </c>
      <c r="D2065" s="21" t="s">
        <v>59</v>
      </c>
      <c r="E2065" s="21" t="s">
        <v>97</v>
      </c>
      <c r="F2065" s="21" t="s">
        <v>69</v>
      </c>
      <c r="G2065" s="21" t="s">
        <v>62</v>
      </c>
      <c r="H2065" s="21" t="s">
        <v>70</v>
      </c>
      <c r="I2065" s="21" t="s">
        <v>98</v>
      </c>
      <c r="J2065" s="22">
        <v>43712</v>
      </c>
      <c r="K2065" s="23">
        <v>0.57690972222222003</v>
      </c>
      <c r="L2065" s="22">
        <v>43712</v>
      </c>
      <c r="M2065" s="23">
        <v>0.57690972222222003</v>
      </c>
      <c r="N2065" s="24">
        <v>20</v>
      </c>
      <c r="O2065" s="21" t="s">
        <v>66</v>
      </c>
      <c r="P2065" s="46">
        <f>TotalFix[[#This Row],[Confirmed activ. 3 (ILE03)]]</f>
        <v>20</v>
      </c>
      <c r="Q2065" s="24">
        <v>20</v>
      </c>
      <c r="R2065" s="21" t="s">
        <v>66</v>
      </c>
      <c r="S2065" s="21" t="s">
        <v>72</v>
      </c>
    </row>
    <row r="2066" spans="1:19" s="21" customFormat="1" x14ac:dyDescent="0.35">
      <c r="A2066" s="26">
        <v>1543165</v>
      </c>
      <c r="B2066" s="53">
        <v>411582</v>
      </c>
      <c r="C2066" s="26">
        <f>VLOOKUP(TotalFix[[#This Row],[Order]],'Total Fix by SS'!B:C,2,0)</f>
        <v>231</v>
      </c>
      <c r="D2066" s="21" t="s">
        <v>59</v>
      </c>
      <c r="E2066" s="21" t="s">
        <v>99</v>
      </c>
      <c r="F2066" s="21" t="s">
        <v>69</v>
      </c>
      <c r="G2066" s="21" t="s">
        <v>62</v>
      </c>
      <c r="H2066" s="21" t="s">
        <v>70</v>
      </c>
      <c r="I2066" s="21" t="s">
        <v>100</v>
      </c>
      <c r="J2066" s="22">
        <v>43712</v>
      </c>
      <c r="K2066" s="23">
        <v>0.57696759259259001</v>
      </c>
      <c r="L2066" s="22">
        <v>43712</v>
      </c>
      <c r="M2066" s="23">
        <v>0.57696759259259001</v>
      </c>
      <c r="N2066" s="24">
        <v>50</v>
      </c>
      <c r="O2066" s="21" t="s">
        <v>66</v>
      </c>
      <c r="P2066" s="46">
        <f>TotalFix[[#This Row],[Confirmed activ. 3 (ILE03)]]</f>
        <v>50</v>
      </c>
      <c r="Q2066" s="24">
        <v>50</v>
      </c>
      <c r="R2066" s="21" t="s">
        <v>66</v>
      </c>
      <c r="S2066" s="21" t="s">
        <v>72</v>
      </c>
    </row>
    <row r="2067" spans="1:19" s="21" customFormat="1" x14ac:dyDescent="0.35">
      <c r="A2067" s="26">
        <v>1543165</v>
      </c>
      <c r="B2067" s="53">
        <v>411582</v>
      </c>
      <c r="C2067" s="26">
        <f>VLOOKUP(TotalFix[[#This Row],[Order]],'Total Fix by SS'!B:C,2,0)</f>
        <v>231</v>
      </c>
      <c r="D2067" s="21" t="s">
        <v>59</v>
      </c>
      <c r="E2067" s="21" t="s">
        <v>101</v>
      </c>
      <c r="F2067" s="21" t="s">
        <v>102</v>
      </c>
      <c r="G2067" s="21" t="s">
        <v>62</v>
      </c>
      <c r="H2067" s="21" t="s">
        <v>100</v>
      </c>
      <c r="I2067" s="21" t="s">
        <v>103</v>
      </c>
      <c r="J2067" s="22">
        <v>43712</v>
      </c>
      <c r="K2067" s="23">
        <v>0.57704861111111005</v>
      </c>
      <c r="L2067" s="22">
        <v>43712</v>
      </c>
      <c r="M2067" s="23">
        <v>0.57704861111111005</v>
      </c>
      <c r="N2067" s="24">
        <v>10</v>
      </c>
      <c r="O2067" s="21" t="s">
        <v>66</v>
      </c>
      <c r="P2067" s="46">
        <f>TotalFix[[#This Row],[Confirmed activ. 3 (ILE03)]]</f>
        <v>10</v>
      </c>
      <c r="Q2067" s="24">
        <v>10</v>
      </c>
      <c r="R2067" s="21" t="s">
        <v>66</v>
      </c>
      <c r="S2067" s="21" t="s">
        <v>72</v>
      </c>
    </row>
    <row r="2068" spans="1:19" s="21" customFormat="1" x14ac:dyDescent="0.35">
      <c r="A2068" s="26">
        <v>1543165</v>
      </c>
      <c r="B2068" s="53">
        <v>411582</v>
      </c>
      <c r="C2068" s="26">
        <f>VLOOKUP(TotalFix[[#This Row],[Order]],'Total Fix by SS'!B:C,2,0)</f>
        <v>231</v>
      </c>
      <c r="D2068" s="21" t="s">
        <v>59</v>
      </c>
      <c r="E2068" s="21" t="s">
        <v>104</v>
      </c>
      <c r="F2068" s="21" t="s">
        <v>102</v>
      </c>
      <c r="G2068" s="21" t="s">
        <v>105</v>
      </c>
      <c r="H2068" s="21" t="s">
        <v>100</v>
      </c>
      <c r="I2068" s="21" t="s">
        <v>106</v>
      </c>
      <c r="J2068" s="22">
        <v>43712</v>
      </c>
      <c r="K2068" s="23">
        <v>0.72837962962962999</v>
      </c>
      <c r="L2068" s="22">
        <v>43712</v>
      </c>
      <c r="M2068" s="23">
        <v>0.72837962962962999</v>
      </c>
      <c r="N2068" s="24">
        <v>10</v>
      </c>
      <c r="O2068" s="21" t="s">
        <v>66</v>
      </c>
      <c r="P2068" s="46">
        <f>TotalFix[[#This Row],[Confirmed activ. 3 (ILE03)]]</f>
        <v>10</v>
      </c>
      <c r="Q2068" s="24">
        <v>10</v>
      </c>
      <c r="R2068" s="21" t="s">
        <v>66</v>
      </c>
      <c r="S2068" s="21" t="s">
        <v>72</v>
      </c>
    </row>
    <row r="2069" spans="1:19" s="21" customFormat="1" x14ac:dyDescent="0.35">
      <c r="A2069" s="26">
        <v>1543165</v>
      </c>
      <c r="B2069" s="53">
        <v>411582</v>
      </c>
      <c r="C2069" s="26">
        <f>VLOOKUP(TotalFix[[#This Row],[Order]],'Total Fix by SS'!B:C,2,0)</f>
        <v>231</v>
      </c>
      <c r="D2069" s="21" t="s">
        <v>107</v>
      </c>
      <c r="E2069" s="21" t="s">
        <v>60</v>
      </c>
      <c r="F2069" s="21" t="s">
        <v>61</v>
      </c>
      <c r="G2069" s="21" t="s">
        <v>90</v>
      </c>
      <c r="H2069" s="21" t="s">
        <v>63</v>
      </c>
      <c r="I2069" s="21" t="s">
        <v>108</v>
      </c>
      <c r="J2069" s="22">
        <v>43709</v>
      </c>
      <c r="K2069" s="23">
        <v>0.54855324074073997</v>
      </c>
      <c r="L2069" s="22">
        <v>43709</v>
      </c>
      <c r="M2069" s="23">
        <v>0.65915509259258998</v>
      </c>
      <c r="N2069" s="25">
        <v>2.6539999999999999</v>
      </c>
      <c r="O2069" s="21" t="s">
        <v>77</v>
      </c>
      <c r="P2069" s="46">
        <f>TotalFix[[#This Row],[Confirmed activ. 3 (ILE03)]]*60</f>
        <v>159.24</v>
      </c>
      <c r="Q2069" s="24">
        <v>1</v>
      </c>
      <c r="R2069" s="21" t="s">
        <v>66</v>
      </c>
      <c r="S2069" s="21" t="s">
        <v>67</v>
      </c>
    </row>
    <row r="2070" spans="1:19" s="21" customFormat="1" x14ac:dyDescent="0.35">
      <c r="A2070" s="26">
        <v>1543165</v>
      </c>
      <c r="B2070" s="53">
        <v>411582</v>
      </c>
      <c r="C2070" s="26">
        <f>VLOOKUP(TotalFix[[#This Row],[Order]],'Total Fix by SS'!B:C,2,0)</f>
        <v>231</v>
      </c>
      <c r="D2070" s="21" t="s">
        <v>109</v>
      </c>
      <c r="E2070" s="21" t="s">
        <v>82</v>
      </c>
      <c r="F2070" s="21" t="s">
        <v>83</v>
      </c>
      <c r="G2070" s="21" t="s">
        <v>90</v>
      </c>
      <c r="H2070" s="21" t="s">
        <v>84</v>
      </c>
      <c r="I2070" s="21" t="s">
        <v>110</v>
      </c>
      <c r="J2070" s="22">
        <v>43706</v>
      </c>
      <c r="K2070" s="23">
        <v>0.39307870370370002</v>
      </c>
      <c r="L2070" s="22">
        <v>43706</v>
      </c>
      <c r="M2070" s="23">
        <v>0.45712962962963</v>
      </c>
      <c r="N2070" s="25">
        <v>1.5369999999999999</v>
      </c>
      <c r="O2070" s="21" t="s">
        <v>77</v>
      </c>
      <c r="P2070" s="46">
        <f>TotalFix[[#This Row],[Confirmed activ. 3 (ILE03)]]*60</f>
        <v>92.22</v>
      </c>
      <c r="Q2070" s="24">
        <v>5</v>
      </c>
      <c r="R2070" s="21" t="s">
        <v>66</v>
      </c>
      <c r="S2070" s="21" t="s">
        <v>67</v>
      </c>
    </row>
    <row r="2071" spans="1:19" s="21" customFormat="1" x14ac:dyDescent="0.35">
      <c r="A2071" s="26">
        <v>1543166</v>
      </c>
      <c r="B2071" s="53">
        <v>411582</v>
      </c>
      <c r="C2071" s="26">
        <f>VLOOKUP(TotalFix[[#This Row],[Order]],'Total Fix by SS'!B:C,2,0)</f>
        <v>231</v>
      </c>
      <c r="D2071" s="21" t="s">
        <v>59</v>
      </c>
      <c r="E2071" s="21" t="s">
        <v>60</v>
      </c>
      <c r="F2071" s="21" t="s">
        <v>61</v>
      </c>
      <c r="G2071" s="21" t="s">
        <v>62</v>
      </c>
      <c r="H2071" s="21" t="s">
        <v>63</v>
      </c>
      <c r="I2071" s="21" t="s">
        <v>64</v>
      </c>
      <c r="J2071" s="22">
        <v>43696</v>
      </c>
      <c r="K2071" s="23">
        <v>0.36101851851852002</v>
      </c>
      <c r="L2071" s="22">
        <v>43696</v>
      </c>
      <c r="M2071" s="23">
        <v>0.37783564814815002</v>
      </c>
      <c r="N2071" s="25">
        <v>4.0330000000000004</v>
      </c>
      <c r="O2071" s="21" t="s">
        <v>66</v>
      </c>
      <c r="P2071" s="46">
        <f>TotalFix[[#This Row],[Confirmed activ. 3 (ILE03)]]</f>
        <v>4.0330000000000004</v>
      </c>
      <c r="Q2071" s="24">
        <v>20</v>
      </c>
      <c r="R2071" s="21" t="s">
        <v>66</v>
      </c>
      <c r="S2071" s="21" t="s">
        <v>67</v>
      </c>
    </row>
    <row r="2072" spans="1:19" s="21" customFormat="1" x14ac:dyDescent="0.35">
      <c r="A2072" s="26">
        <v>1543166</v>
      </c>
      <c r="B2072" s="53">
        <v>411582</v>
      </c>
      <c r="C2072" s="26">
        <f>VLOOKUP(TotalFix[[#This Row],[Order]],'Total Fix by SS'!B:C,2,0)</f>
        <v>231</v>
      </c>
      <c r="D2072" s="21" t="s">
        <v>59</v>
      </c>
      <c r="E2072" s="21" t="s">
        <v>68</v>
      </c>
      <c r="F2072" s="21" t="s">
        <v>69</v>
      </c>
      <c r="G2072" s="21" t="s">
        <v>62</v>
      </c>
      <c r="H2072" s="21" t="s">
        <v>70</v>
      </c>
      <c r="I2072" s="21" t="s">
        <v>71</v>
      </c>
      <c r="J2072" s="22">
        <v>43696</v>
      </c>
      <c r="K2072" s="23">
        <v>0.43253472222222</v>
      </c>
      <c r="L2072" s="22">
        <v>43696</v>
      </c>
      <c r="M2072" s="23">
        <v>0.43253472222222</v>
      </c>
      <c r="N2072" s="24">
        <v>30</v>
      </c>
      <c r="O2072" s="21" t="s">
        <v>66</v>
      </c>
      <c r="P2072" s="46">
        <f>TotalFix[[#This Row],[Confirmed activ. 3 (ILE03)]]</f>
        <v>30</v>
      </c>
      <c r="Q2072" s="24">
        <v>30</v>
      </c>
      <c r="R2072" s="21" t="s">
        <v>66</v>
      </c>
      <c r="S2072" s="21" t="s">
        <v>72</v>
      </c>
    </row>
    <row r="2073" spans="1:19" s="21" customFormat="1" x14ac:dyDescent="0.35">
      <c r="A2073" s="26">
        <v>1543166</v>
      </c>
      <c r="B2073" s="53">
        <v>411582</v>
      </c>
      <c r="C2073" s="26">
        <f>VLOOKUP(TotalFix[[#This Row],[Order]],'Total Fix by SS'!B:C,2,0)</f>
        <v>231</v>
      </c>
      <c r="D2073" s="21" t="s">
        <v>59</v>
      </c>
      <c r="E2073" s="21" t="s">
        <v>73</v>
      </c>
      <c r="F2073" s="21" t="s">
        <v>61</v>
      </c>
      <c r="G2073" s="21" t="s">
        <v>62</v>
      </c>
      <c r="H2073" s="21" t="s">
        <v>63</v>
      </c>
      <c r="I2073" s="21" t="s">
        <v>74</v>
      </c>
      <c r="J2073" s="22">
        <v>43696</v>
      </c>
      <c r="K2073" s="23">
        <v>0.45854166666667001</v>
      </c>
      <c r="L2073" s="22">
        <v>43697</v>
      </c>
      <c r="M2073" s="23">
        <v>0.48519675925925998</v>
      </c>
      <c r="N2073" s="25">
        <v>121.423</v>
      </c>
      <c r="O2073" s="21" t="s">
        <v>66</v>
      </c>
      <c r="P2073" s="46">
        <f>TotalFix[[#This Row],[Confirmed activ. 3 (ILE03)]]</f>
        <v>121.423</v>
      </c>
      <c r="Q2073" s="24">
        <v>200</v>
      </c>
      <c r="R2073" s="21" t="s">
        <v>66</v>
      </c>
      <c r="S2073" s="21" t="s">
        <v>67</v>
      </c>
    </row>
    <row r="2074" spans="1:19" s="21" customFormat="1" x14ac:dyDescent="0.35">
      <c r="A2074" s="26">
        <v>1543166</v>
      </c>
      <c r="B2074" s="53">
        <v>411582</v>
      </c>
      <c r="C2074" s="26">
        <f>VLOOKUP(TotalFix[[#This Row],[Order]],'Total Fix by SS'!B:C,2,0)</f>
        <v>231</v>
      </c>
      <c r="D2074" s="21" t="s">
        <v>59</v>
      </c>
      <c r="E2074" s="21" t="s">
        <v>75</v>
      </c>
      <c r="F2074" s="21" t="s">
        <v>61</v>
      </c>
      <c r="G2074" s="21" t="s">
        <v>62</v>
      </c>
      <c r="H2074" s="21" t="s">
        <v>63</v>
      </c>
      <c r="I2074" s="21" t="s">
        <v>76</v>
      </c>
      <c r="J2074" s="22">
        <v>43704</v>
      </c>
      <c r="K2074" s="23">
        <v>0.47837962962962999</v>
      </c>
      <c r="L2074" s="22">
        <v>43704</v>
      </c>
      <c r="M2074" s="23">
        <v>0.51988425925925996</v>
      </c>
      <c r="N2074" s="25">
        <v>26.617000000000001</v>
      </c>
      <c r="O2074" s="21" t="s">
        <v>66</v>
      </c>
      <c r="P2074" s="46">
        <f>TotalFix[[#This Row],[Confirmed activ. 3 (ILE03)]]</f>
        <v>26.617000000000001</v>
      </c>
      <c r="Q2074" s="24">
        <v>500</v>
      </c>
      <c r="R2074" s="21" t="s">
        <v>66</v>
      </c>
      <c r="S2074" s="21" t="s">
        <v>67</v>
      </c>
    </row>
    <row r="2075" spans="1:19" s="21" customFormat="1" x14ac:dyDescent="0.35">
      <c r="A2075" s="26">
        <v>1543166</v>
      </c>
      <c r="B2075" s="53">
        <v>411582</v>
      </c>
      <c r="C2075" s="26">
        <f>VLOOKUP(TotalFix[[#This Row],[Order]],'Total Fix by SS'!B:C,2,0)</f>
        <v>231</v>
      </c>
      <c r="D2075" s="21" t="s">
        <v>59</v>
      </c>
      <c r="E2075" s="21" t="s">
        <v>78</v>
      </c>
      <c r="F2075" s="21" t="s">
        <v>69</v>
      </c>
      <c r="G2075" s="21" t="s">
        <v>62</v>
      </c>
      <c r="H2075" s="21" t="s">
        <v>70</v>
      </c>
      <c r="I2075" s="21" t="s">
        <v>79</v>
      </c>
      <c r="J2075" s="22">
        <v>43704</v>
      </c>
      <c r="K2075" s="23">
        <v>0.55954861111110998</v>
      </c>
      <c r="L2075" s="22">
        <v>43704</v>
      </c>
      <c r="M2075" s="23">
        <v>0.55954861111110998</v>
      </c>
      <c r="N2075" s="24">
        <v>20</v>
      </c>
      <c r="O2075" s="21" t="s">
        <v>66</v>
      </c>
      <c r="P2075" s="46">
        <f>TotalFix[[#This Row],[Confirmed activ. 3 (ILE03)]]</f>
        <v>20</v>
      </c>
      <c r="Q2075" s="24">
        <v>20</v>
      </c>
      <c r="R2075" s="21" t="s">
        <v>66</v>
      </c>
      <c r="S2075" s="21" t="s">
        <v>72</v>
      </c>
    </row>
    <row r="2076" spans="1:19" s="21" customFormat="1" x14ac:dyDescent="0.35">
      <c r="A2076" s="26">
        <v>1543166</v>
      </c>
      <c r="B2076" s="53">
        <v>411582</v>
      </c>
      <c r="C2076" s="26">
        <f>VLOOKUP(TotalFix[[#This Row],[Order]],'Total Fix by SS'!B:C,2,0)</f>
        <v>231</v>
      </c>
      <c r="D2076" s="21" t="s">
        <v>59</v>
      </c>
      <c r="E2076" s="21" t="s">
        <v>80</v>
      </c>
      <c r="F2076" s="21" t="s">
        <v>69</v>
      </c>
      <c r="G2076" s="21" t="s">
        <v>62</v>
      </c>
      <c r="H2076" s="21" t="s">
        <v>70</v>
      </c>
      <c r="I2076" s="21" t="s">
        <v>81</v>
      </c>
      <c r="J2076" s="22">
        <v>43704</v>
      </c>
      <c r="K2076" s="23">
        <v>0.55984953703703999</v>
      </c>
      <c r="L2076" s="22">
        <v>43704</v>
      </c>
      <c r="M2076" s="23">
        <v>0.55984953703703999</v>
      </c>
      <c r="N2076" s="24">
        <v>20</v>
      </c>
      <c r="O2076" s="21" t="s">
        <v>66</v>
      </c>
      <c r="P2076" s="46">
        <f>TotalFix[[#This Row],[Confirmed activ. 3 (ILE03)]]</f>
        <v>20</v>
      </c>
      <c r="Q2076" s="24">
        <v>20</v>
      </c>
      <c r="R2076" s="21" t="s">
        <v>66</v>
      </c>
      <c r="S2076" s="21" t="s">
        <v>72</v>
      </c>
    </row>
    <row r="2077" spans="1:19" s="21" customFormat="1" x14ac:dyDescent="0.35">
      <c r="A2077" s="26">
        <v>1543166</v>
      </c>
      <c r="B2077" s="53">
        <v>411582</v>
      </c>
      <c r="C2077" s="26">
        <f>VLOOKUP(TotalFix[[#This Row],[Order]],'Total Fix by SS'!B:C,2,0)</f>
        <v>231</v>
      </c>
      <c r="D2077" s="21" t="s">
        <v>59</v>
      </c>
      <c r="E2077" s="21" t="s">
        <v>82</v>
      </c>
      <c r="F2077" s="21" t="s">
        <v>83</v>
      </c>
      <c r="G2077" s="21" t="s">
        <v>62</v>
      </c>
      <c r="H2077" s="21" t="s">
        <v>84</v>
      </c>
      <c r="I2077" s="21" t="s">
        <v>84</v>
      </c>
      <c r="J2077" s="22">
        <v>43704</v>
      </c>
      <c r="K2077" s="23">
        <v>0.59028935185185005</v>
      </c>
      <c r="L2077" s="22">
        <v>43705</v>
      </c>
      <c r="M2077" s="23">
        <v>0.14754629629630001</v>
      </c>
      <c r="N2077" s="25">
        <v>6.2140000000000004</v>
      </c>
      <c r="O2077" s="21" t="s">
        <v>77</v>
      </c>
      <c r="P2077" s="46">
        <f>TotalFix[[#This Row],[Confirmed activ. 3 (ILE03)]]*60</f>
        <v>372.84000000000003</v>
      </c>
      <c r="Q2077" s="24">
        <v>450</v>
      </c>
      <c r="R2077" s="21" t="s">
        <v>66</v>
      </c>
      <c r="S2077" s="21" t="s">
        <v>67</v>
      </c>
    </row>
    <row r="2078" spans="1:19" s="21" customFormat="1" x14ac:dyDescent="0.35">
      <c r="A2078" s="26">
        <v>1543166</v>
      </c>
      <c r="B2078" s="53">
        <v>411582</v>
      </c>
      <c r="C2078" s="26">
        <f>VLOOKUP(TotalFix[[#This Row],[Order]],'Total Fix by SS'!B:C,2,0)</f>
        <v>231</v>
      </c>
      <c r="D2078" s="21" t="s">
        <v>59</v>
      </c>
      <c r="E2078" s="21" t="s">
        <v>85</v>
      </c>
      <c r="F2078" s="21" t="s">
        <v>86</v>
      </c>
      <c r="G2078" s="21" t="s">
        <v>62</v>
      </c>
      <c r="H2078" s="21" t="s">
        <v>87</v>
      </c>
      <c r="I2078" s="21" t="s">
        <v>87</v>
      </c>
      <c r="J2078" s="22">
        <v>43705</v>
      </c>
      <c r="K2078" s="23">
        <v>0.42981481481480999</v>
      </c>
      <c r="L2078" s="22">
        <v>43705</v>
      </c>
      <c r="M2078" s="23">
        <v>0.42981481481480999</v>
      </c>
      <c r="N2078" s="24">
        <v>20</v>
      </c>
      <c r="O2078" s="21" t="s">
        <v>66</v>
      </c>
      <c r="P2078" s="46">
        <f>TotalFix[[#This Row],[Confirmed activ. 3 (ILE03)]]</f>
        <v>20</v>
      </c>
      <c r="Q2078" s="24">
        <v>20</v>
      </c>
      <c r="R2078" s="21" t="s">
        <v>66</v>
      </c>
      <c r="S2078" s="21" t="s">
        <v>72</v>
      </c>
    </row>
    <row r="2079" spans="1:19" s="21" customFormat="1" x14ac:dyDescent="0.35">
      <c r="A2079" s="26">
        <v>1543166</v>
      </c>
      <c r="B2079" s="53">
        <v>411582</v>
      </c>
      <c r="C2079" s="26">
        <f>VLOOKUP(TotalFix[[#This Row],[Order]],'Total Fix by SS'!B:C,2,0)</f>
        <v>231</v>
      </c>
      <c r="D2079" s="21" t="s">
        <v>59</v>
      </c>
      <c r="E2079" s="21" t="s">
        <v>95</v>
      </c>
      <c r="F2079" s="21" t="s">
        <v>61</v>
      </c>
      <c r="G2079" s="21" t="s">
        <v>62</v>
      </c>
      <c r="H2079" s="21" t="s">
        <v>63</v>
      </c>
      <c r="I2079" s="21" t="s">
        <v>96</v>
      </c>
      <c r="J2079" s="22">
        <v>43713</v>
      </c>
      <c r="K2079" s="23">
        <v>0.40208333333333002</v>
      </c>
      <c r="L2079" s="22">
        <v>43713</v>
      </c>
      <c r="M2079" s="23">
        <v>0.44210648148148002</v>
      </c>
      <c r="N2079" s="25">
        <v>56.6</v>
      </c>
      <c r="O2079" s="21" t="s">
        <v>66</v>
      </c>
      <c r="P2079" s="46">
        <f>TotalFix[[#This Row],[Confirmed activ. 3 (ILE03)]]</f>
        <v>56.6</v>
      </c>
      <c r="Q2079" s="24">
        <v>40</v>
      </c>
      <c r="R2079" s="21" t="s">
        <v>66</v>
      </c>
      <c r="S2079" s="21" t="s">
        <v>67</v>
      </c>
    </row>
    <row r="2080" spans="1:19" s="21" customFormat="1" x14ac:dyDescent="0.35">
      <c r="A2080" s="26">
        <v>1543166</v>
      </c>
      <c r="B2080" s="53">
        <v>411582</v>
      </c>
      <c r="C2080" s="26">
        <f>VLOOKUP(TotalFix[[#This Row],[Order]],'Total Fix by SS'!B:C,2,0)</f>
        <v>231</v>
      </c>
      <c r="D2080" s="21" t="s">
        <v>59</v>
      </c>
      <c r="E2080" s="21" t="s">
        <v>97</v>
      </c>
      <c r="F2080" s="21" t="s">
        <v>69</v>
      </c>
      <c r="G2080" s="21" t="s">
        <v>62</v>
      </c>
      <c r="H2080" s="21" t="s">
        <v>70</v>
      </c>
      <c r="I2080" s="21" t="s">
        <v>98</v>
      </c>
      <c r="J2080" s="22">
        <v>43716</v>
      </c>
      <c r="K2080" s="23">
        <v>0.45701388888889</v>
      </c>
      <c r="L2080" s="22">
        <v>43716</v>
      </c>
      <c r="M2080" s="23">
        <v>0.45701388888889</v>
      </c>
      <c r="N2080" s="24">
        <v>20</v>
      </c>
      <c r="O2080" s="21" t="s">
        <v>66</v>
      </c>
      <c r="P2080" s="46">
        <f>TotalFix[[#This Row],[Confirmed activ. 3 (ILE03)]]</f>
        <v>20</v>
      </c>
      <c r="Q2080" s="24">
        <v>20</v>
      </c>
      <c r="R2080" s="21" t="s">
        <v>66</v>
      </c>
      <c r="S2080" s="21" t="s">
        <v>72</v>
      </c>
    </row>
    <row r="2081" spans="1:19" s="21" customFormat="1" x14ac:dyDescent="0.35">
      <c r="A2081" s="26">
        <v>1543166</v>
      </c>
      <c r="B2081" s="53">
        <v>411582</v>
      </c>
      <c r="C2081" s="26">
        <f>VLOOKUP(TotalFix[[#This Row],[Order]],'Total Fix by SS'!B:C,2,0)</f>
        <v>231</v>
      </c>
      <c r="D2081" s="21" t="s">
        <v>59</v>
      </c>
      <c r="E2081" s="21" t="s">
        <v>99</v>
      </c>
      <c r="F2081" s="21" t="s">
        <v>69</v>
      </c>
      <c r="G2081" s="21" t="s">
        <v>62</v>
      </c>
      <c r="H2081" s="21" t="s">
        <v>70</v>
      </c>
      <c r="I2081" s="21" t="s">
        <v>100</v>
      </c>
      <c r="J2081" s="22">
        <v>43716</v>
      </c>
      <c r="K2081" s="23">
        <v>0.45708333333333001</v>
      </c>
      <c r="L2081" s="22">
        <v>43716</v>
      </c>
      <c r="M2081" s="23">
        <v>0.45708333333333001</v>
      </c>
      <c r="N2081" s="24">
        <v>50</v>
      </c>
      <c r="O2081" s="21" t="s">
        <v>66</v>
      </c>
      <c r="P2081" s="46">
        <f>TotalFix[[#This Row],[Confirmed activ. 3 (ILE03)]]</f>
        <v>50</v>
      </c>
      <c r="Q2081" s="24">
        <v>50</v>
      </c>
      <c r="R2081" s="21" t="s">
        <v>66</v>
      </c>
      <c r="S2081" s="21" t="s">
        <v>72</v>
      </c>
    </row>
    <row r="2082" spans="1:19" s="21" customFormat="1" x14ac:dyDescent="0.35">
      <c r="A2082" s="26">
        <v>1543166</v>
      </c>
      <c r="B2082" s="53">
        <v>411582</v>
      </c>
      <c r="C2082" s="26">
        <f>VLOOKUP(TotalFix[[#This Row],[Order]],'Total Fix by SS'!B:C,2,0)</f>
        <v>231</v>
      </c>
      <c r="D2082" s="21" t="s">
        <v>59</v>
      </c>
      <c r="E2082" s="21" t="s">
        <v>104</v>
      </c>
      <c r="F2082" s="21" t="s">
        <v>102</v>
      </c>
      <c r="G2082" s="21" t="s">
        <v>105</v>
      </c>
      <c r="H2082" s="21" t="s">
        <v>100</v>
      </c>
      <c r="I2082" s="21" t="s">
        <v>106</v>
      </c>
      <c r="J2082" s="22">
        <v>43716</v>
      </c>
      <c r="K2082" s="23">
        <v>0.52061342592592996</v>
      </c>
      <c r="L2082" s="22">
        <v>43716</v>
      </c>
      <c r="M2082" s="23">
        <v>0.52061342592592996</v>
      </c>
      <c r="N2082" s="24">
        <v>10</v>
      </c>
      <c r="O2082" s="21" t="s">
        <v>66</v>
      </c>
      <c r="P2082" s="46">
        <f>TotalFix[[#This Row],[Confirmed activ. 3 (ILE03)]]</f>
        <v>10</v>
      </c>
      <c r="Q2082" s="24">
        <v>10</v>
      </c>
      <c r="R2082" s="21" t="s">
        <v>66</v>
      </c>
      <c r="S2082" s="21" t="s">
        <v>72</v>
      </c>
    </row>
    <row r="2083" spans="1:19" s="21" customFormat="1" x14ac:dyDescent="0.35">
      <c r="A2083" s="26">
        <v>1543166</v>
      </c>
      <c r="B2083" s="53">
        <v>411582</v>
      </c>
      <c r="C2083" s="26">
        <f>VLOOKUP(TotalFix[[#This Row],[Order]],'Total Fix by SS'!B:C,2,0)</f>
        <v>231</v>
      </c>
      <c r="D2083" s="21" t="s">
        <v>107</v>
      </c>
      <c r="E2083" s="21" t="s">
        <v>60</v>
      </c>
      <c r="F2083" s="21" t="s">
        <v>61</v>
      </c>
      <c r="G2083" s="21" t="s">
        <v>90</v>
      </c>
      <c r="H2083" s="21" t="s">
        <v>63</v>
      </c>
      <c r="I2083" s="21" t="s">
        <v>108</v>
      </c>
      <c r="J2083" s="22">
        <v>43702</v>
      </c>
      <c r="K2083" s="23">
        <v>0.33172453703704002</v>
      </c>
      <c r="L2083" s="22">
        <v>43704</v>
      </c>
      <c r="M2083" s="23">
        <v>0.42618055555556</v>
      </c>
      <c r="N2083" s="25">
        <v>21.538</v>
      </c>
      <c r="O2083" s="21" t="s">
        <v>77</v>
      </c>
      <c r="P2083" s="46">
        <f>TotalFix[[#This Row],[Confirmed activ. 3 (ILE03)]]*60</f>
        <v>1292.28</v>
      </c>
      <c r="Q2083" s="24">
        <v>1</v>
      </c>
      <c r="R2083" s="21" t="s">
        <v>66</v>
      </c>
      <c r="S2083" s="21" t="s">
        <v>67</v>
      </c>
    </row>
    <row r="2084" spans="1:19" s="21" customFormat="1" x14ac:dyDescent="0.35">
      <c r="A2084" s="26">
        <v>1543166</v>
      </c>
      <c r="B2084" s="53">
        <v>411582</v>
      </c>
      <c r="C2084" s="26">
        <f>VLOOKUP(TotalFix[[#This Row],[Order]],'Total Fix by SS'!B:C,2,0)</f>
        <v>231</v>
      </c>
      <c r="D2084" s="21" t="s">
        <v>109</v>
      </c>
      <c r="E2084" s="21" t="s">
        <v>82</v>
      </c>
      <c r="F2084" s="21" t="s">
        <v>83</v>
      </c>
      <c r="G2084" s="21" t="s">
        <v>90</v>
      </c>
      <c r="H2084" s="21" t="s">
        <v>84</v>
      </c>
      <c r="I2084" s="21" t="s">
        <v>110</v>
      </c>
      <c r="J2084" s="22"/>
      <c r="K2084" s="23">
        <v>0</v>
      </c>
      <c r="L2084" s="22"/>
      <c r="M2084" s="23">
        <v>0</v>
      </c>
      <c r="N2084" s="25">
        <v>0</v>
      </c>
      <c r="O2084" s="21" t="s">
        <v>93</v>
      </c>
      <c r="P2084" s="46"/>
      <c r="Q2084" s="24">
        <v>5</v>
      </c>
      <c r="R2084" s="21" t="s">
        <v>66</v>
      </c>
      <c r="S2084" s="21" t="s">
        <v>94</v>
      </c>
    </row>
    <row r="2085" spans="1:19" s="21" customFormat="1" x14ac:dyDescent="0.35">
      <c r="A2085" s="26">
        <v>1543166</v>
      </c>
      <c r="B2085" s="53">
        <v>411582</v>
      </c>
      <c r="C2085" s="26">
        <f>VLOOKUP(TotalFix[[#This Row],[Order]],'Total Fix by SS'!B:C,2,0)</f>
        <v>231</v>
      </c>
      <c r="D2085" s="21" t="s">
        <v>133</v>
      </c>
      <c r="E2085" s="21" t="s">
        <v>82</v>
      </c>
      <c r="F2085" s="21" t="s">
        <v>83</v>
      </c>
      <c r="G2085" s="21" t="s">
        <v>90</v>
      </c>
      <c r="H2085" s="21" t="s">
        <v>84</v>
      </c>
      <c r="I2085" s="21" t="s">
        <v>134</v>
      </c>
      <c r="J2085" s="22"/>
      <c r="K2085" s="23">
        <v>0</v>
      </c>
      <c r="L2085" s="22"/>
      <c r="M2085" s="23">
        <v>0</v>
      </c>
      <c r="N2085" s="25">
        <v>0</v>
      </c>
      <c r="O2085" s="21" t="s">
        <v>93</v>
      </c>
      <c r="P2085" s="46"/>
      <c r="Q2085" s="24">
        <v>5</v>
      </c>
      <c r="R2085" s="21" t="s">
        <v>66</v>
      </c>
      <c r="S2085" s="21" t="s">
        <v>94</v>
      </c>
    </row>
    <row r="2086" spans="1:19" s="21" customFormat="1" x14ac:dyDescent="0.35">
      <c r="A2086" s="26">
        <v>1543166</v>
      </c>
      <c r="B2086" s="53">
        <v>411582</v>
      </c>
      <c r="C2086" s="26">
        <f>VLOOKUP(TotalFix[[#This Row],[Order]],'Total Fix by SS'!B:C,2,0)</f>
        <v>231</v>
      </c>
      <c r="D2086" s="21" t="s">
        <v>135</v>
      </c>
      <c r="E2086" s="21" t="s">
        <v>82</v>
      </c>
      <c r="F2086" s="21" t="s">
        <v>83</v>
      </c>
      <c r="G2086" s="21" t="s">
        <v>90</v>
      </c>
      <c r="H2086" s="21" t="s">
        <v>84</v>
      </c>
      <c r="I2086" s="21" t="s">
        <v>136</v>
      </c>
      <c r="J2086" s="22"/>
      <c r="K2086" s="23">
        <v>0</v>
      </c>
      <c r="L2086" s="22"/>
      <c r="M2086" s="23">
        <v>0</v>
      </c>
      <c r="N2086" s="25">
        <v>0</v>
      </c>
      <c r="O2086" s="21" t="s">
        <v>93</v>
      </c>
      <c r="P2086" s="46"/>
      <c r="Q2086" s="24">
        <v>5</v>
      </c>
      <c r="R2086" s="21" t="s">
        <v>66</v>
      </c>
      <c r="S2086" s="21" t="s">
        <v>94</v>
      </c>
    </row>
    <row r="2087" spans="1:19" s="21" customFormat="1" x14ac:dyDescent="0.35">
      <c r="A2087" s="26">
        <v>1543166</v>
      </c>
      <c r="B2087" s="53">
        <v>411582</v>
      </c>
      <c r="C2087" s="26">
        <f>VLOOKUP(TotalFix[[#This Row],[Order]],'Total Fix by SS'!B:C,2,0)</f>
        <v>231</v>
      </c>
      <c r="D2087" s="21" t="s">
        <v>137</v>
      </c>
      <c r="E2087" s="21" t="s">
        <v>73</v>
      </c>
      <c r="F2087" s="21" t="s">
        <v>89</v>
      </c>
      <c r="G2087" s="21" t="s">
        <v>90</v>
      </c>
      <c r="H2087" s="21" t="s">
        <v>91</v>
      </c>
      <c r="I2087" s="21" t="s">
        <v>138</v>
      </c>
      <c r="J2087" s="22"/>
      <c r="K2087" s="23">
        <v>0</v>
      </c>
      <c r="L2087" s="22"/>
      <c r="M2087" s="23">
        <v>0</v>
      </c>
      <c r="N2087" s="25">
        <v>0</v>
      </c>
      <c r="O2087" s="21" t="s">
        <v>93</v>
      </c>
      <c r="P2087" s="46"/>
      <c r="Q2087" s="24">
        <v>5</v>
      </c>
      <c r="R2087" s="21" t="s">
        <v>66</v>
      </c>
      <c r="S2087" s="21" t="s">
        <v>94</v>
      </c>
    </row>
    <row r="2088" spans="1:19" s="21" customFormat="1" x14ac:dyDescent="0.35">
      <c r="A2088" s="26">
        <v>1543167</v>
      </c>
      <c r="B2088" s="53">
        <v>411582</v>
      </c>
      <c r="C2088" s="26">
        <f>VLOOKUP(TotalFix[[#This Row],[Order]],'Total Fix by SS'!B:C,2,0)</f>
        <v>231</v>
      </c>
      <c r="D2088" s="21" t="s">
        <v>59</v>
      </c>
      <c r="E2088" s="21" t="s">
        <v>60</v>
      </c>
      <c r="F2088" s="21" t="s">
        <v>61</v>
      </c>
      <c r="G2088" s="21" t="s">
        <v>62</v>
      </c>
      <c r="H2088" s="21" t="s">
        <v>63</v>
      </c>
      <c r="I2088" s="21" t="s">
        <v>139</v>
      </c>
      <c r="J2088" s="22">
        <v>43698</v>
      </c>
      <c r="K2088" s="23">
        <v>0.36969907407406999</v>
      </c>
      <c r="L2088" s="22">
        <v>43698</v>
      </c>
      <c r="M2088" s="23">
        <v>0.38846064814815001</v>
      </c>
      <c r="N2088" s="25">
        <v>13.882999999999999</v>
      </c>
      <c r="O2088" s="21" t="s">
        <v>66</v>
      </c>
      <c r="P2088" s="46">
        <f>TotalFix[[#This Row],[Confirmed activ. 3 (ILE03)]]</f>
        <v>13.882999999999999</v>
      </c>
      <c r="Q2088" s="24">
        <v>20</v>
      </c>
      <c r="R2088" s="21" t="s">
        <v>66</v>
      </c>
      <c r="S2088" s="21" t="s">
        <v>67</v>
      </c>
    </row>
    <row r="2089" spans="1:19" s="21" customFormat="1" x14ac:dyDescent="0.35">
      <c r="A2089" s="26">
        <v>1543167</v>
      </c>
      <c r="B2089" s="53">
        <v>411582</v>
      </c>
      <c r="C2089" s="26">
        <f>VLOOKUP(TotalFix[[#This Row],[Order]],'Total Fix by SS'!B:C,2,0)</f>
        <v>231</v>
      </c>
      <c r="D2089" s="21" t="s">
        <v>59</v>
      </c>
      <c r="E2089" s="21" t="s">
        <v>68</v>
      </c>
      <c r="F2089" s="21" t="s">
        <v>69</v>
      </c>
      <c r="G2089" s="21" t="s">
        <v>62</v>
      </c>
      <c r="H2089" s="21" t="s">
        <v>70</v>
      </c>
      <c r="I2089" s="21" t="s">
        <v>71</v>
      </c>
      <c r="J2089" s="22">
        <v>43698</v>
      </c>
      <c r="K2089" s="23">
        <v>0.43004629629629998</v>
      </c>
      <c r="L2089" s="22">
        <v>43698</v>
      </c>
      <c r="M2089" s="23">
        <v>0.43004629629629998</v>
      </c>
      <c r="N2089" s="24">
        <v>30</v>
      </c>
      <c r="O2089" s="21" t="s">
        <v>66</v>
      </c>
      <c r="P2089" s="46">
        <f>TotalFix[[#This Row],[Confirmed activ. 3 (ILE03)]]</f>
        <v>30</v>
      </c>
      <c r="Q2089" s="24">
        <v>30</v>
      </c>
      <c r="R2089" s="21" t="s">
        <v>66</v>
      </c>
      <c r="S2089" s="21" t="s">
        <v>72</v>
      </c>
    </row>
    <row r="2090" spans="1:19" s="21" customFormat="1" x14ac:dyDescent="0.35">
      <c r="A2090" s="26">
        <v>1543167</v>
      </c>
      <c r="B2090" s="53">
        <v>411582</v>
      </c>
      <c r="C2090" s="26">
        <f>VLOOKUP(TotalFix[[#This Row],[Order]],'Total Fix by SS'!B:C,2,0)</f>
        <v>231</v>
      </c>
      <c r="D2090" s="21" t="s">
        <v>59</v>
      </c>
      <c r="E2090" s="21" t="s">
        <v>73</v>
      </c>
      <c r="F2090" s="21" t="s">
        <v>61</v>
      </c>
      <c r="G2090" s="21" t="s">
        <v>62</v>
      </c>
      <c r="H2090" s="21" t="s">
        <v>63</v>
      </c>
      <c r="I2090" s="21" t="s">
        <v>74</v>
      </c>
      <c r="J2090" s="22">
        <v>43698</v>
      </c>
      <c r="K2090" s="23">
        <v>0.44767361111110998</v>
      </c>
      <c r="L2090" s="22">
        <v>43699</v>
      </c>
      <c r="M2090" s="23">
        <v>0.43113425925926002</v>
      </c>
      <c r="N2090" s="25">
        <v>4.5250000000000004</v>
      </c>
      <c r="O2090" s="21" t="s">
        <v>77</v>
      </c>
      <c r="P2090" s="46">
        <f>TotalFix[[#This Row],[Confirmed activ. 3 (ILE03)]]*60</f>
        <v>271.5</v>
      </c>
      <c r="Q2090" s="24">
        <v>200</v>
      </c>
      <c r="R2090" s="21" t="s">
        <v>66</v>
      </c>
      <c r="S2090" s="21" t="s">
        <v>67</v>
      </c>
    </row>
    <row r="2091" spans="1:19" s="21" customFormat="1" x14ac:dyDescent="0.35">
      <c r="A2091" s="26">
        <v>1543167</v>
      </c>
      <c r="B2091" s="53">
        <v>411582</v>
      </c>
      <c r="C2091" s="26">
        <f>VLOOKUP(TotalFix[[#This Row],[Order]],'Total Fix by SS'!B:C,2,0)</f>
        <v>231</v>
      </c>
      <c r="D2091" s="21" t="s">
        <v>59</v>
      </c>
      <c r="E2091" s="21" t="s">
        <v>75</v>
      </c>
      <c r="F2091" s="21" t="s">
        <v>61</v>
      </c>
      <c r="G2091" s="21" t="s">
        <v>62</v>
      </c>
      <c r="H2091" s="21" t="s">
        <v>63</v>
      </c>
      <c r="I2091" s="21" t="s">
        <v>76</v>
      </c>
      <c r="J2091" s="22">
        <v>43702</v>
      </c>
      <c r="K2091" s="23">
        <v>0.32248842592593002</v>
      </c>
      <c r="L2091" s="22">
        <v>43704</v>
      </c>
      <c r="M2091" s="23">
        <v>0.57461805555556</v>
      </c>
      <c r="N2091" s="25">
        <v>1536.49</v>
      </c>
      <c r="O2091" s="21" t="s">
        <v>66</v>
      </c>
      <c r="P2091" s="46">
        <f>TotalFix[[#This Row],[Confirmed activ. 3 (ILE03)]]</f>
        <v>1536.49</v>
      </c>
      <c r="Q2091" s="24">
        <v>500</v>
      </c>
      <c r="R2091" s="21" t="s">
        <v>66</v>
      </c>
      <c r="S2091" s="21" t="s">
        <v>67</v>
      </c>
    </row>
    <row r="2092" spans="1:19" s="21" customFormat="1" x14ac:dyDescent="0.35">
      <c r="A2092" s="26">
        <v>1543167</v>
      </c>
      <c r="B2092" s="53">
        <v>411582</v>
      </c>
      <c r="C2092" s="26">
        <f>VLOOKUP(TotalFix[[#This Row],[Order]],'Total Fix by SS'!B:C,2,0)</f>
        <v>231</v>
      </c>
      <c r="D2092" s="21" t="s">
        <v>59</v>
      </c>
      <c r="E2092" s="21" t="s">
        <v>78</v>
      </c>
      <c r="F2092" s="21" t="s">
        <v>69</v>
      </c>
      <c r="G2092" s="21" t="s">
        <v>62</v>
      </c>
      <c r="H2092" s="21" t="s">
        <v>70</v>
      </c>
      <c r="I2092" s="21" t="s">
        <v>79</v>
      </c>
      <c r="J2092" s="22">
        <v>43704</v>
      </c>
      <c r="K2092" s="23">
        <v>0.62009259259258998</v>
      </c>
      <c r="L2092" s="22">
        <v>43704</v>
      </c>
      <c r="M2092" s="23">
        <v>0.62009259259258998</v>
      </c>
      <c r="N2092" s="24">
        <v>20</v>
      </c>
      <c r="O2092" s="21" t="s">
        <v>66</v>
      </c>
      <c r="P2092" s="46">
        <f>TotalFix[[#This Row],[Confirmed activ. 3 (ILE03)]]</f>
        <v>20</v>
      </c>
      <c r="Q2092" s="24">
        <v>20</v>
      </c>
      <c r="R2092" s="21" t="s">
        <v>66</v>
      </c>
      <c r="S2092" s="21" t="s">
        <v>72</v>
      </c>
    </row>
    <row r="2093" spans="1:19" s="21" customFormat="1" x14ac:dyDescent="0.35">
      <c r="A2093" s="26">
        <v>1543167</v>
      </c>
      <c r="B2093" s="53">
        <v>411582</v>
      </c>
      <c r="C2093" s="26">
        <f>VLOOKUP(TotalFix[[#This Row],[Order]],'Total Fix by SS'!B:C,2,0)</f>
        <v>231</v>
      </c>
      <c r="D2093" s="21" t="s">
        <v>59</v>
      </c>
      <c r="E2093" s="21" t="s">
        <v>80</v>
      </c>
      <c r="F2093" s="21" t="s">
        <v>69</v>
      </c>
      <c r="G2093" s="21" t="s">
        <v>62</v>
      </c>
      <c r="H2093" s="21" t="s">
        <v>70</v>
      </c>
      <c r="I2093" s="21" t="s">
        <v>81</v>
      </c>
      <c r="J2093" s="22">
        <v>43704</v>
      </c>
      <c r="K2093" s="23">
        <v>0.62040509259259002</v>
      </c>
      <c r="L2093" s="22">
        <v>43704</v>
      </c>
      <c r="M2093" s="23">
        <v>0.62040509259259002</v>
      </c>
      <c r="N2093" s="24">
        <v>20</v>
      </c>
      <c r="O2093" s="21" t="s">
        <v>66</v>
      </c>
      <c r="P2093" s="46">
        <f>TotalFix[[#This Row],[Confirmed activ. 3 (ILE03)]]</f>
        <v>20</v>
      </c>
      <c r="Q2093" s="24">
        <v>20</v>
      </c>
      <c r="R2093" s="21" t="s">
        <v>66</v>
      </c>
      <c r="S2093" s="21" t="s">
        <v>72</v>
      </c>
    </row>
    <row r="2094" spans="1:19" s="21" customFormat="1" x14ac:dyDescent="0.35">
      <c r="A2094" s="26">
        <v>1543167</v>
      </c>
      <c r="B2094" s="53">
        <v>411582</v>
      </c>
      <c r="C2094" s="26">
        <f>VLOOKUP(TotalFix[[#This Row],[Order]],'Total Fix by SS'!B:C,2,0)</f>
        <v>231</v>
      </c>
      <c r="D2094" s="21" t="s">
        <v>59</v>
      </c>
      <c r="E2094" s="21" t="s">
        <v>82</v>
      </c>
      <c r="F2094" s="21" t="s">
        <v>83</v>
      </c>
      <c r="G2094" s="21" t="s">
        <v>62</v>
      </c>
      <c r="H2094" s="21" t="s">
        <v>84</v>
      </c>
      <c r="I2094" s="21" t="s">
        <v>84</v>
      </c>
      <c r="J2094" s="22">
        <v>43704</v>
      </c>
      <c r="K2094" s="23">
        <v>0.65236111111110995</v>
      </c>
      <c r="L2094" s="22">
        <v>43705</v>
      </c>
      <c r="M2094" s="23">
        <v>0.74725694444444002</v>
      </c>
      <c r="N2094" s="25">
        <v>7.4669999999999996</v>
      </c>
      <c r="O2094" s="21" t="s">
        <v>77</v>
      </c>
      <c r="P2094" s="46">
        <f>TotalFix[[#This Row],[Confirmed activ. 3 (ILE03)]]*60</f>
        <v>448.02</v>
      </c>
      <c r="Q2094" s="24">
        <v>450</v>
      </c>
      <c r="R2094" s="21" t="s">
        <v>66</v>
      </c>
      <c r="S2094" s="21" t="s">
        <v>67</v>
      </c>
    </row>
    <row r="2095" spans="1:19" s="21" customFormat="1" x14ac:dyDescent="0.35">
      <c r="A2095" s="26">
        <v>1543167</v>
      </c>
      <c r="B2095" s="53">
        <v>411582</v>
      </c>
      <c r="C2095" s="26">
        <f>VLOOKUP(TotalFix[[#This Row],[Order]],'Total Fix by SS'!B:C,2,0)</f>
        <v>231</v>
      </c>
      <c r="D2095" s="21" t="s">
        <v>59</v>
      </c>
      <c r="E2095" s="21" t="s">
        <v>85</v>
      </c>
      <c r="F2095" s="21" t="s">
        <v>86</v>
      </c>
      <c r="G2095" s="21" t="s">
        <v>62</v>
      </c>
      <c r="H2095" s="21" t="s">
        <v>87</v>
      </c>
      <c r="I2095" s="21" t="s">
        <v>87</v>
      </c>
      <c r="J2095" s="22">
        <v>43706</v>
      </c>
      <c r="K2095" s="23">
        <v>0.41260416666666999</v>
      </c>
      <c r="L2095" s="22">
        <v>43706</v>
      </c>
      <c r="M2095" s="23">
        <v>0.41260416666666999</v>
      </c>
      <c r="N2095" s="24">
        <v>20</v>
      </c>
      <c r="O2095" s="21" t="s">
        <v>66</v>
      </c>
      <c r="P2095" s="46">
        <f>TotalFix[[#This Row],[Confirmed activ. 3 (ILE03)]]</f>
        <v>20</v>
      </c>
      <c r="Q2095" s="24">
        <v>20</v>
      </c>
      <c r="R2095" s="21" t="s">
        <v>66</v>
      </c>
      <c r="S2095" s="21" t="s">
        <v>72</v>
      </c>
    </row>
    <row r="2096" spans="1:19" s="21" customFormat="1" x14ac:dyDescent="0.35">
      <c r="A2096" s="26">
        <v>1543167</v>
      </c>
      <c r="B2096" s="53">
        <v>411582</v>
      </c>
      <c r="C2096" s="26">
        <f>VLOOKUP(TotalFix[[#This Row],[Order]],'Total Fix by SS'!B:C,2,0)</f>
        <v>231</v>
      </c>
      <c r="D2096" s="21" t="s">
        <v>59</v>
      </c>
      <c r="E2096" s="21" t="s">
        <v>88</v>
      </c>
      <c r="F2096" s="21" t="s">
        <v>89</v>
      </c>
      <c r="G2096" s="21" t="s">
        <v>90</v>
      </c>
      <c r="H2096" s="21" t="s">
        <v>91</v>
      </c>
      <c r="I2096" s="21" t="s">
        <v>92</v>
      </c>
      <c r="J2096" s="22"/>
      <c r="K2096" s="23">
        <v>0</v>
      </c>
      <c r="L2096" s="22"/>
      <c r="M2096" s="23">
        <v>0</v>
      </c>
      <c r="N2096" s="25">
        <v>0</v>
      </c>
      <c r="O2096" s="21" t="s">
        <v>93</v>
      </c>
      <c r="P2096" s="46"/>
      <c r="Q2096" s="24">
        <v>0</v>
      </c>
      <c r="R2096" s="21" t="s">
        <v>66</v>
      </c>
      <c r="S2096" s="21" t="s">
        <v>94</v>
      </c>
    </row>
    <row r="2097" spans="1:19" s="21" customFormat="1" x14ac:dyDescent="0.35">
      <c r="A2097" s="26">
        <v>1543167</v>
      </c>
      <c r="B2097" s="53">
        <v>411582</v>
      </c>
      <c r="C2097" s="26">
        <f>VLOOKUP(TotalFix[[#This Row],[Order]],'Total Fix by SS'!B:C,2,0)</f>
        <v>231</v>
      </c>
      <c r="D2097" s="21" t="s">
        <v>59</v>
      </c>
      <c r="E2097" s="21" t="s">
        <v>95</v>
      </c>
      <c r="F2097" s="21" t="s">
        <v>61</v>
      </c>
      <c r="G2097" s="21" t="s">
        <v>62</v>
      </c>
      <c r="H2097" s="21" t="s">
        <v>63</v>
      </c>
      <c r="I2097" s="21" t="s">
        <v>96</v>
      </c>
      <c r="J2097" s="22">
        <v>43709</v>
      </c>
      <c r="K2097" s="23">
        <v>0.40778935185185</v>
      </c>
      <c r="L2097" s="22">
        <v>43709</v>
      </c>
      <c r="M2097" s="23">
        <v>0.43431712962962998</v>
      </c>
      <c r="N2097" s="25">
        <v>38.200000000000003</v>
      </c>
      <c r="O2097" s="21" t="s">
        <v>66</v>
      </c>
      <c r="P2097" s="46">
        <f>TotalFix[[#This Row],[Confirmed activ. 3 (ILE03)]]</f>
        <v>38.200000000000003</v>
      </c>
      <c r="Q2097" s="24">
        <v>40</v>
      </c>
      <c r="R2097" s="21" t="s">
        <v>66</v>
      </c>
      <c r="S2097" s="21" t="s">
        <v>67</v>
      </c>
    </row>
    <row r="2098" spans="1:19" s="21" customFormat="1" x14ac:dyDescent="0.35">
      <c r="A2098" s="26">
        <v>1543167</v>
      </c>
      <c r="B2098" s="53">
        <v>411582</v>
      </c>
      <c r="C2098" s="26">
        <f>VLOOKUP(TotalFix[[#This Row],[Order]],'Total Fix by SS'!B:C,2,0)</f>
        <v>231</v>
      </c>
      <c r="D2098" s="21" t="s">
        <v>59</v>
      </c>
      <c r="E2098" s="21" t="s">
        <v>97</v>
      </c>
      <c r="F2098" s="21" t="s">
        <v>69</v>
      </c>
      <c r="G2098" s="21" t="s">
        <v>62</v>
      </c>
      <c r="H2098" s="21" t="s">
        <v>70</v>
      </c>
      <c r="I2098" s="21" t="s">
        <v>98</v>
      </c>
      <c r="J2098" s="22">
        <v>43713</v>
      </c>
      <c r="K2098" s="23">
        <v>0.54138888888889003</v>
      </c>
      <c r="L2098" s="22">
        <v>43713</v>
      </c>
      <c r="M2098" s="23">
        <v>0.54138888888889003</v>
      </c>
      <c r="N2098" s="24">
        <v>20</v>
      </c>
      <c r="O2098" s="21" t="s">
        <v>66</v>
      </c>
      <c r="P2098" s="46">
        <f>TotalFix[[#This Row],[Confirmed activ. 3 (ILE03)]]</f>
        <v>20</v>
      </c>
      <c r="Q2098" s="24">
        <v>20</v>
      </c>
      <c r="R2098" s="21" t="s">
        <v>66</v>
      </c>
      <c r="S2098" s="21" t="s">
        <v>72</v>
      </c>
    </row>
    <row r="2099" spans="1:19" s="21" customFormat="1" x14ac:dyDescent="0.35">
      <c r="A2099" s="26">
        <v>1543167</v>
      </c>
      <c r="B2099" s="53">
        <v>411582</v>
      </c>
      <c r="C2099" s="26">
        <f>VLOOKUP(TotalFix[[#This Row],[Order]],'Total Fix by SS'!B:C,2,0)</f>
        <v>231</v>
      </c>
      <c r="D2099" s="21" t="s">
        <v>59</v>
      </c>
      <c r="E2099" s="21" t="s">
        <v>99</v>
      </c>
      <c r="F2099" s="21" t="s">
        <v>69</v>
      </c>
      <c r="G2099" s="21" t="s">
        <v>62</v>
      </c>
      <c r="H2099" s="21" t="s">
        <v>70</v>
      </c>
      <c r="I2099" s="21" t="s">
        <v>100</v>
      </c>
      <c r="J2099" s="22">
        <v>43713</v>
      </c>
      <c r="K2099" s="23">
        <v>0.54148148148148001</v>
      </c>
      <c r="L2099" s="22">
        <v>43713</v>
      </c>
      <c r="M2099" s="23">
        <v>0.54148148148148001</v>
      </c>
      <c r="N2099" s="24">
        <v>50</v>
      </c>
      <c r="O2099" s="21" t="s">
        <v>66</v>
      </c>
      <c r="P2099" s="46">
        <f>TotalFix[[#This Row],[Confirmed activ. 3 (ILE03)]]</f>
        <v>50</v>
      </c>
      <c r="Q2099" s="24">
        <v>50</v>
      </c>
      <c r="R2099" s="21" t="s">
        <v>66</v>
      </c>
      <c r="S2099" s="21" t="s">
        <v>72</v>
      </c>
    </row>
    <row r="2100" spans="1:19" s="21" customFormat="1" x14ac:dyDescent="0.35">
      <c r="A2100" s="26">
        <v>1543167</v>
      </c>
      <c r="B2100" s="53">
        <v>411582</v>
      </c>
      <c r="C2100" s="26">
        <f>VLOOKUP(TotalFix[[#This Row],[Order]],'Total Fix by SS'!B:C,2,0)</f>
        <v>231</v>
      </c>
      <c r="D2100" s="21" t="s">
        <v>59</v>
      </c>
      <c r="E2100" s="21" t="s">
        <v>101</v>
      </c>
      <c r="F2100" s="21" t="s">
        <v>102</v>
      </c>
      <c r="G2100" s="21" t="s">
        <v>62</v>
      </c>
      <c r="H2100" s="21" t="s">
        <v>100</v>
      </c>
      <c r="I2100" s="21" t="s">
        <v>103</v>
      </c>
      <c r="J2100" s="22">
        <v>43713</v>
      </c>
      <c r="K2100" s="23">
        <v>0.54155092592593002</v>
      </c>
      <c r="L2100" s="22">
        <v>43713</v>
      </c>
      <c r="M2100" s="23">
        <v>0.54155092592593002</v>
      </c>
      <c r="N2100" s="24">
        <v>10</v>
      </c>
      <c r="O2100" s="21" t="s">
        <v>66</v>
      </c>
      <c r="P2100" s="46">
        <f>TotalFix[[#This Row],[Confirmed activ. 3 (ILE03)]]</f>
        <v>10</v>
      </c>
      <c r="Q2100" s="24">
        <v>10</v>
      </c>
      <c r="R2100" s="21" t="s">
        <v>66</v>
      </c>
      <c r="S2100" s="21" t="s">
        <v>72</v>
      </c>
    </row>
    <row r="2101" spans="1:19" s="21" customFormat="1" x14ac:dyDescent="0.35">
      <c r="A2101" s="26">
        <v>1543167</v>
      </c>
      <c r="B2101" s="53">
        <v>411582</v>
      </c>
      <c r="C2101" s="26">
        <f>VLOOKUP(TotalFix[[#This Row],[Order]],'Total Fix by SS'!B:C,2,0)</f>
        <v>231</v>
      </c>
      <c r="D2101" s="21" t="s">
        <v>59</v>
      </c>
      <c r="E2101" s="21" t="s">
        <v>104</v>
      </c>
      <c r="F2101" s="21" t="s">
        <v>102</v>
      </c>
      <c r="G2101" s="21" t="s">
        <v>105</v>
      </c>
      <c r="H2101" s="21" t="s">
        <v>100</v>
      </c>
      <c r="I2101" s="21" t="s">
        <v>106</v>
      </c>
      <c r="J2101" s="22">
        <v>43716</v>
      </c>
      <c r="K2101" s="23">
        <v>0.39251157407407</v>
      </c>
      <c r="L2101" s="22">
        <v>43716</v>
      </c>
      <c r="M2101" s="23">
        <v>0.39251157407407</v>
      </c>
      <c r="N2101" s="24">
        <v>10</v>
      </c>
      <c r="O2101" s="21" t="s">
        <v>66</v>
      </c>
      <c r="P2101" s="46">
        <f>TotalFix[[#This Row],[Confirmed activ. 3 (ILE03)]]</f>
        <v>10</v>
      </c>
      <c r="Q2101" s="24">
        <v>10</v>
      </c>
      <c r="R2101" s="21" t="s">
        <v>66</v>
      </c>
      <c r="S2101" s="21" t="s">
        <v>72</v>
      </c>
    </row>
    <row r="2102" spans="1:19" s="21" customFormat="1" x14ac:dyDescent="0.35">
      <c r="A2102" s="26">
        <v>1543167</v>
      </c>
      <c r="B2102" s="53">
        <v>411582</v>
      </c>
      <c r="C2102" s="26">
        <f>VLOOKUP(TotalFix[[#This Row],[Order]],'Total Fix by SS'!B:C,2,0)</f>
        <v>231</v>
      </c>
      <c r="D2102" s="21" t="s">
        <v>107</v>
      </c>
      <c r="E2102" s="21" t="s">
        <v>60</v>
      </c>
      <c r="F2102" s="21" t="s">
        <v>61</v>
      </c>
      <c r="G2102" s="21" t="s">
        <v>90</v>
      </c>
      <c r="H2102" s="21" t="s">
        <v>63</v>
      </c>
      <c r="I2102" s="21" t="s">
        <v>108</v>
      </c>
      <c r="J2102" s="22">
        <v>43702</v>
      </c>
      <c r="K2102" s="23">
        <v>0.32040509259258998</v>
      </c>
      <c r="L2102" s="22">
        <v>43704</v>
      </c>
      <c r="M2102" s="23">
        <v>0.51972222222221998</v>
      </c>
      <c r="N2102" s="25">
        <v>250.51599999999999</v>
      </c>
      <c r="O2102" s="21" t="s">
        <v>66</v>
      </c>
      <c r="P2102" s="46">
        <f>TotalFix[[#This Row],[Confirmed activ. 3 (ILE03)]]</f>
        <v>250.51599999999999</v>
      </c>
      <c r="Q2102" s="24">
        <v>1</v>
      </c>
      <c r="R2102" s="21" t="s">
        <v>66</v>
      </c>
      <c r="S2102" s="21" t="s">
        <v>67</v>
      </c>
    </row>
    <row r="2103" spans="1:19" s="21" customFormat="1" x14ac:dyDescent="0.35">
      <c r="A2103" s="26">
        <v>1543167</v>
      </c>
      <c r="B2103" s="53">
        <v>411582</v>
      </c>
      <c r="C2103" s="26">
        <f>VLOOKUP(TotalFix[[#This Row],[Order]],'Total Fix by SS'!B:C,2,0)</f>
        <v>231</v>
      </c>
      <c r="D2103" s="21" t="s">
        <v>109</v>
      </c>
      <c r="E2103" s="21" t="s">
        <v>82</v>
      </c>
      <c r="F2103" s="21" t="s">
        <v>83</v>
      </c>
      <c r="G2103" s="21" t="s">
        <v>90</v>
      </c>
      <c r="H2103" s="21" t="s">
        <v>84</v>
      </c>
      <c r="I2103" s="21" t="s">
        <v>110</v>
      </c>
      <c r="J2103" s="22">
        <v>43705</v>
      </c>
      <c r="K2103" s="23">
        <v>0.48084490740740998</v>
      </c>
      <c r="L2103" s="22">
        <v>43705</v>
      </c>
      <c r="M2103" s="23">
        <v>0.73560185185185001</v>
      </c>
      <c r="N2103" s="25">
        <v>6.1139999999999999</v>
      </c>
      <c r="O2103" s="21" t="s">
        <v>77</v>
      </c>
      <c r="P2103" s="46">
        <f>TotalFix[[#This Row],[Confirmed activ. 3 (ILE03)]]*60</f>
        <v>366.84</v>
      </c>
      <c r="Q2103" s="24">
        <v>5</v>
      </c>
      <c r="R2103" s="21" t="s">
        <v>66</v>
      </c>
      <c r="S2103" s="21" t="s">
        <v>67</v>
      </c>
    </row>
    <row r="2104" spans="1:19" s="21" customFormat="1" x14ac:dyDescent="0.35">
      <c r="A2104" s="26">
        <v>1543168</v>
      </c>
      <c r="B2104" s="53">
        <v>411582</v>
      </c>
      <c r="C2104" s="26">
        <f>VLOOKUP(TotalFix[[#This Row],[Order]],'Total Fix by SS'!B:C,2,0)</f>
        <v>231</v>
      </c>
      <c r="D2104" s="21" t="s">
        <v>59</v>
      </c>
      <c r="E2104" s="21" t="s">
        <v>60</v>
      </c>
      <c r="F2104" s="21" t="s">
        <v>61</v>
      </c>
      <c r="G2104" s="21" t="s">
        <v>62</v>
      </c>
      <c r="H2104" s="21" t="s">
        <v>63</v>
      </c>
      <c r="I2104" s="21" t="s">
        <v>64</v>
      </c>
      <c r="J2104" s="22">
        <v>43696</v>
      </c>
      <c r="K2104" s="23">
        <v>0.36101851851852002</v>
      </c>
      <c r="L2104" s="22">
        <v>43696</v>
      </c>
      <c r="M2104" s="23">
        <v>0.37783564814815002</v>
      </c>
      <c r="N2104" s="25">
        <v>4.0330000000000004</v>
      </c>
      <c r="O2104" s="21" t="s">
        <v>66</v>
      </c>
      <c r="P2104" s="46">
        <f>TotalFix[[#This Row],[Confirmed activ. 3 (ILE03)]]</f>
        <v>4.0330000000000004</v>
      </c>
      <c r="Q2104" s="24">
        <v>20</v>
      </c>
      <c r="R2104" s="21" t="s">
        <v>66</v>
      </c>
      <c r="S2104" s="21" t="s">
        <v>67</v>
      </c>
    </row>
    <row r="2105" spans="1:19" s="21" customFormat="1" x14ac:dyDescent="0.35">
      <c r="A2105" s="26">
        <v>1543168</v>
      </c>
      <c r="B2105" s="53">
        <v>411582</v>
      </c>
      <c r="C2105" s="26">
        <f>VLOOKUP(TotalFix[[#This Row],[Order]],'Total Fix by SS'!B:C,2,0)</f>
        <v>231</v>
      </c>
      <c r="D2105" s="21" t="s">
        <v>59</v>
      </c>
      <c r="E2105" s="21" t="s">
        <v>68</v>
      </c>
      <c r="F2105" s="21" t="s">
        <v>69</v>
      </c>
      <c r="G2105" s="21" t="s">
        <v>62</v>
      </c>
      <c r="H2105" s="21" t="s">
        <v>70</v>
      </c>
      <c r="I2105" s="21" t="s">
        <v>71</v>
      </c>
      <c r="J2105" s="22">
        <v>43696</v>
      </c>
      <c r="K2105" s="23">
        <v>0.43282407407406998</v>
      </c>
      <c r="L2105" s="22">
        <v>43696</v>
      </c>
      <c r="M2105" s="23">
        <v>0.43282407407406998</v>
      </c>
      <c r="N2105" s="24">
        <v>30</v>
      </c>
      <c r="O2105" s="21" t="s">
        <v>66</v>
      </c>
      <c r="P2105" s="46">
        <f>TotalFix[[#This Row],[Confirmed activ. 3 (ILE03)]]</f>
        <v>30</v>
      </c>
      <c r="Q2105" s="24">
        <v>30</v>
      </c>
      <c r="R2105" s="21" t="s">
        <v>66</v>
      </c>
      <c r="S2105" s="21" t="s">
        <v>72</v>
      </c>
    </row>
    <row r="2106" spans="1:19" s="21" customFormat="1" x14ac:dyDescent="0.35">
      <c r="A2106" s="26">
        <v>1543168</v>
      </c>
      <c r="B2106" s="53">
        <v>411582</v>
      </c>
      <c r="C2106" s="26">
        <f>VLOOKUP(TotalFix[[#This Row],[Order]],'Total Fix by SS'!B:C,2,0)</f>
        <v>231</v>
      </c>
      <c r="D2106" s="21" t="s">
        <v>59</v>
      </c>
      <c r="E2106" s="21" t="s">
        <v>73</v>
      </c>
      <c r="F2106" s="21" t="s">
        <v>61</v>
      </c>
      <c r="G2106" s="21" t="s">
        <v>62</v>
      </c>
      <c r="H2106" s="21" t="s">
        <v>63</v>
      </c>
      <c r="I2106" s="21" t="s">
        <v>74</v>
      </c>
      <c r="J2106" s="22">
        <v>43696</v>
      </c>
      <c r="K2106" s="23">
        <v>0.45807870370370002</v>
      </c>
      <c r="L2106" s="22">
        <v>43697</v>
      </c>
      <c r="M2106" s="23">
        <v>0.48519675925925998</v>
      </c>
      <c r="N2106" s="25">
        <v>2.6339999999999999</v>
      </c>
      <c r="O2106" s="21" t="s">
        <v>77</v>
      </c>
      <c r="P2106" s="46">
        <f>TotalFix[[#This Row],[Confirmed activ. 3 (ILE03)]]*60</f>
        <v>158.04</v>
      </c>
      <c r="Q2106" s="24">
        <v>200</v>
      </c>
      <c r="R2106" s="21" t="s">
        <v>66</v>
      </c>
      <c r="S2106" s="21" t="s">
        <v>67</v>
      </c>
    </row>
    <row r="2107" spans="1:19" s="21" customFormat="1" x14ac:dyDescent="0.35">
      <c r="A2107" s="26">
        <v>1543168</v>
      </c>
      <c r="B2107" s="53">
        <v>411582</v>
      </c>
      <c r="C2107" s="26">
        <f>VLOOKUP(TotalFix[[#This Row],[Order]],'Total Fix by SS'!B:C,2,0)</f>
        <v>231</v>
      </c>
      <c r="D2107" s="21" t="s">
        <v>59</v>
      </c>
      <c r="E2107" s="21" t="s">
        <v>75</v>
      </c>
      <c r="F2107" s="21" t="s">
        <v>61</v>
      </c>
      <c r="G2107" s="21" t="s">
        <v>62</v>
      </c>
      <c r="H2107" s="21" t="s">
        <v>63</v>
      </c>
      <c r="I2107" s="21" t="s">
        <v>76</v>
      </c>
      <c r="J2107" s="22">
        <v>43698</v>
      </c>
      <c r="K2107" s="23">
        <v>0.33622685185184997</v>
      </c>
      <c r="L2107" s="22">
        <v>43705</v>
      </c>
      <c r="M2107" s="23">
        <v>0.68071759259259002</v>
      </c>
      <c r="N2107" s="25">
        <v>1644.71</v>
      </c>
      <c r="O2107" s="21" t="s">
        <v>66</v>
      </c>
      <c r="P2107" s="46">
        <f>TotalFix[[#This Row],[Confirmed activ. 3 (ILE03)]]</f>
        <v>1644.71</v>
      </c>
      <c r="Q2107" s="24">
        <v>500</v>
      </c>
      <c r="R2107" s="21" t="s">
        <v>66</v>
      </c>
      <c r="S2107" s="21" t="s">
        <v>67</v>
      </c>
    </row>
    <row r="2108" spans="1:19" s="21" customFormat="1" x14ac:dyDescent="0.35">
      <c r="A2108" s="26">
        <v>1543168</v>
      </c>
      <c r="B2108" s="53">
        <v>411582</v>
      </c>
      <c r="C2108" s="26">
        <f>VLOOKUP(TotalFix[[#This Row],[Order]],'Total Fix by SS'!B:C,2,0)</f>
        <v>231</v>
      </c>
      <c r="D2108" s="21" t="s">
        <v>59</v>
      </c>
      <c r="E2108" s="21" t="s">
        <v>78</v>
      </c>
      <c r="F2108" s="21" t="s">
        <v>69</v>
      </c>
      <c r="G2108" s="21" t="s">
        <v>62</v>
      </c>
      <c r="H2108" s="21" t="s">
        <v>70</v>
      </c>
      <c r="I2108" s="21" t="s">
        <v>79</v>
      </c>
      <c r="J2108" s="22">
        <v>43706</v>
      </c>
      <c r="K2108" s="23">
        <v>0.65041666666666997</v>
      </c>
      <c r="L2108" s="22">
        <v>43706</v>
      </c>
      <c r="M2108" s="23">
        <v>0.65041666666666997</v>
      </c>
      <c r="N2108" s="24">
        <v>20</v>
      </c>
      <c r="O2108" s="21" t="s">
        <v>66</v>
      </c>
      <c r="P2108" s="46">
        <f>TotalFix[[#This Row],[Confirmed activ. 3 (ILE03)]]</f>
        <v>20</v>
      </c>
      <c r="Q2108" s="24">
        <v>20</v>
      </c>
      <c r="R2108" s="21" t="s">
        <v>66</v>
      </c>
      <c r="S2108" s="21" t="s">
        <v>72</v>
      </c>
    </row>
    <row r="2109" spans="1:19" s="21" customFormat="1" x14ac:dyDescent="0.35">
      <c r="A2109" s="26">
        <v>1543168</v>
      </c>
      <c r="B2109" s="53">
        <v>411582</v>
      </c>
      <c r="C2109" s="26">
        <f>VLOOKUP(TotalFix[[#This Row],[Order]],'Total Fix by SS'!B:C,2,0)</f>
        <v>231</v>
      </c>
      <c r="D2109" s="21" t="s">
        <v>59</v>
      </c>
      <c r="E2109" s="21" t="s">
        <v>80</v>
      </c>
      <c r="F2109" s="21" t="s">
        <v>69</v>
      </c>
      <c r="G2109" s="21" t="s">
        <v>62</v>
      </c>
      <c r="H2109" s="21" t="s">
        <v>70</v>
      </c>
      <c r="I2109" s="21" t="s">
        <v>81</v>
      </c>
      <c r="J2109" s="22">
        <v>43706</v>
      </c>
      <c r="K2109" s="23">
        <v>0.65069444444444002</v>
      </c>
      <c r="L2109" s="22">
        <v>43706</v>
      </c>
      <c r="M2109" s="23">
        <v>0.65069444444444002</v>
      </c>
      <c r="N2109" s="24">
        <v>20</v>
      </c>
      <c r="O2109" s="21" t="s">
        <v>66</v>
      </c>
      <c r="P2109" s="46">
        <f>TotalFix[[#This Row],[Confirmed activ. 3 (ILE03)]]</f>
        <v>20</v>
      </c>
      <c r="Q2109" s="24">
        <v>20</v>
      </c>
      <c r="R2109" s="21" t="s">
        <v>66</v>
      </c>
      <c r="S2109" s="21" t="s">
        <v>72</v>
      </c>
    </row>
    <row r="2110" spans="1:19" s="21" customFormat="1" x14ac:dyDescent="0.35">
      <c r="A2110" s="26">
        <v>1543168</v>
      </c>
      <c r="B2110" s="53">
        <v>411582</v>
      </c>
      <c r="C2110" s="26">
        <f>VLOOKUP(TotalFix[[#This Row],[Order]],'Total Fix by SS'!B:C,2,0)</f>
        <v>231</v>
      </c>
      <c r="D2110" s="21" t="s">
        <v>59</v>
      </c>
      <c r="E2110" s="21" t="s">
        <v>82</v>
      </c>
      <c r="F2110" s="21" t="s">
        <v>83</v>
      </c>
      <c r="G2110" s="21" t="s">
        <v>62</v>
      </c>
      <c r="H2110" s="21" t="s">
        <v>84</v>
      </c>
      <c r="I2110" s="21" t="s">
        <v>84</v>
      </c>
      <c r="J2110" s="22">
        <v>43706</v>
      </c>
      <c r="K2110" s="23">
        <v>0.72267361111110995</v>
      </c>
      <c r="L2110" s="22">
        <v>43709</v>
      </c>
      <c r="M2110" s="23">
        <v>0.74554398148148004</v>
      </c>
      <c r="N2110" s="25">
        <v>4.9000000000000004</v>
      </c>
      <c r="O2110" s="21" t="s">
        <v>77</v>
      </c>
      <c r="P2110" s="46">
        <f>TotalFix[[#This Row],[Confirmed activ. 3 (ILE03)]]*60</f>
        <v>294</v>
      </c>
      <c r="Q2110" s="24">
        <v>450</v>
      </c>
      <c r="R2110" s="21" t="s">
        <v>66</v>
      </c>
      <c r="S2110" s="21" t="s">
        <v>67</v>
      </c>
    </row>
    <row r="2111" spans="1:19" s="21" customFormat="1" x14ac:dyDescent="0.35">
      <c r="A2111" s="26">
        <v>1543168</v>
      </c>
      <c r="B2111" s="53">
        <v>411582</v>
      </c>
      <c r="C2111" s="26">
        <f>VLOOKUP(TotalFix[[#This Row],[Order]],'Total Fix by SS'!B:C,2,0)</f>
        <v>231</v>
      </c>
      <c r="D2111" s="21" t="s">
        <v>59</v>
      </c>
      <c r="E2111" s="21" t="s">
        <v>85</v>
      </c>
      <c r="F2111" s="21" t="s">
        <v>86</v>
      </c>
      <c r="G2111" s="21" t="s">
        <v>62</v>
      </c>
      <c r="H2111" s="21" t="s">
        <v>87</v>
      </c>
      <c r="I2111" s="21" t="s">
        <v>87</v>
      </c>
      <c r="J2111" s="22">
        <v>43710</v>
      </c>
      <c r="K2111" s="23">
        <v>0.39171296296295999</v>
      </c>
      <c r="L2111" s="22">
        <v>43710</v>
      </c>
      <c r="M2111" s="23">
        <v>0.39171296296295999</v>
      </c>
      <c r="N2111" s="24">
        <v>20</v>
      </c>
      <c r="O2111" s="21" t="s">
        <v>66</v>
      </c>
      <c r="P2111" s="46">
        <f>TotalFix[[#This Row],[Confirmed activ. 3 (ILE03)]]</f>
        <v>20</v>
      </c>
      <c r="Q2111" s="24">
        <v>20</v>
      </c>
      <c r="R2111" s="21" t="s">
        <v>66</v>
      </c>
      <c r="S2111" s="21" t="s">
        <v>72</v>
      </c>
    </row>
    <row r="2112" spans="1:19" s="21" customFormat="1" x14ac:dyDescent="0.35">
      <c r="A2112" s="26">
        <v>1543168</v>
      </c>
      <c r="B2112" s="53">
        <v>411582</v>
      </c>
      <c r="C2112" s="26">
        <f>VLOOKUP(TotalFix[[#This Row],[Order]],'Total Fix by SS'!B:C,2,0)</f>
        <v>231</v>
      </c>
      <c r="D2112" s="21" t="s">
        <v>59</v>
      </c>
      <c r="E2112" s="21" t="s">
        <v>88</v>
      </c>
      <c r="F2112" s="21" t="s">
        <v>89</v>
      </c>
      <c r="G2112" s="21" t="s">
        <v>90</v>
      </c>
      <c r="H2112" s="21" t="s">
        <v>91</v>
      </c>
      <c r="I2112" s="21" t="s">
        <v>92</v>
      </c>
      <c r="J2112" s="22"/>
      <c r="K2112" s="23">
        <v>0</v>
      </c>
      <c r="L2112" s="22"/>
      <c r="M2112" s="23">
        <v>0</v>
      </c>
      <c r="N2112" s="25">
        <v>0</v>
      </c>
      <c r="O2112" s="21" t="s">
        <v>93</v>
      </c>
      <c r="P2112" s="46"/>
      <c r="Q2112" s="24">
        <v>0</v>
      </c>
      <c r="R2112" s="21" t="s">
        <v>66</v>
      </c>
      <c r="S2112" s="21" t="s">
        <v>94</v>
      </c>
    </row>
    <row r="2113" spans="1:19" s="21" customFormat="1" x14ac:dyDescent="0.35">
      <c r="A2113" s="26">
        <v>1543168</v>
      </c>
      <c r="B2113" s="53">
        <v>411582</v>
      </c>
      <c r="C2113" s="26">
        <f>VLOOKUP(TotalFix[[#This Row],[Order]],'Total Fix by SS'!B:C,2,0)</f>
        <v>231</v>
      </c>
      <c r="D2113" s="21" t="s">
        <v>59</v>
      </c>
      <c r="E2113" s="21" t="s">
        <v>95</v>
      </c>
      <c r="F2113" s="21" t="s">
        <v>61</v>
      </c>
      <c r="G2113" s="21" t="s">
        <v>62</v>
      </c>
      <c r="H2113" s="21" t="s">
        <v>63</v>
      </c>
      <c r="I2113" s="21" t="s">
        <v>96</v>
      </c>
      <c r="J2113" s="22">
        <v>43711</v>
      </c>
      <c r="K2113" s="23">
        <v>0.34265046296295998</v>
      </c>
      <c r="L2113" s="22">
        <v>43711</v>
      </c>
      <c r="M2113" s="23">
        <v>0.35192129629629998</v>
      </c>
      <c r="N2113" s="25">
        <v>13.35</v>
      </c>
      <c r="O2113" s="21" t="s">
        <v>66</v>
      </c>
      <c r="P2113" s="46">
        <f>TotalFix[[#This Row],[Confirmed activ. 3 (ILE03)]]</f>
        <v>13.35</v>
      </c>
      <c r="Q2113" s="24">
        <v>40</v>
      </c>
      <c r="R2113" s="21" t="s">
        <v>66</v>
      </c>
      <c r="S2113" s="21" t="s">
        <v>67</v>
      </c>
    </row>
    <row r="2114" spans="1:19" s="21" customFormat="1" x14ac:dyDescent="0.35">
      <c r="A2114" s="26">
        <v>1543168</v>
      </c>
      <c r="B2114" s="53">
        <v>411582</v>
      </c>
      <c r="C2114" s="26">
        <f>VLOOKUP(TotalFix[[#This Row],[Order]],'Total Fix by SS'!B:C,2,0)</f>
        <v>231</v>
      </c>
      <c r="D2114" s="21" t="s">
        <v>59</v>
      </c>
      <c r="E2114" s="21" t="s">
        <v>97</v>
      </c>
      <c r="F2114" s="21" t="s">
        <v>69</v>
      </c>
      <c r="G2114" s="21" t="s">
        <v>62</v>
      </c>
      <c r="H2114" s="21" t="s">
        <v>70</v>
      </c>
      <c r="I2114" s="21" t="s">
        <v>98</v>
      </c>
      <c r="J2114" s="22">
        <v>43712</v>
      </c>
      <c r="K2114" s="23">
        <v>0.57726851851852001</v>
      </c>
      <c r="L2114" s="22">
        <v>43712</v>
      </c>
      <c r="M2114" s="23">
        <v>0.57726851851852001</v>
      </c>
      <c r="N2114" s="24">
        <v>20</v>
      </c>
      <c r="O2114" s="21" t="s">
        <v>66</v>
      </c>
      <c r="P2114" s="46">
        <f>TotalFix[[#This Row],[Confirmed activ. 3 (ILE03)]]</f>
        <v>20</v>
      </c>
      <c r="Q2114" s="24">
        <v>20</v>
      </c>
      <c r="R2114" s="21" t="s">
        <v>66</v>
      </c>
      <c r="S2114" s="21" t="s">
        <v>72</v>
      </c>
    </row>
    <row r="2115" spans="1:19" s="21" customFormat="1" x14ac:dyDescent="0.35">
      <c r="A2115" s="26">
        <v>1543168</v>
      </c>
      <c r="B2115" s="53">
        <v>411582</v>
      </c>
      <c r="C2115" s="26">
        <f>VLOOKUP(TotalFix[[#This Row],[Order]],'Total Fix by SS'!B:C,2,0)</f>
        <v>231</v>
      </c>
      <c r="D2115" s="21" t="s">
        <v>59</v>
      </c>
      <c r="E2115" s="21" t="s">
        <v>99</v>
      </c>
      <c r="F2115" s="21" t="s">
        <v>69</v>
      </c>
      <c r="G2115" s="21" t="s">
        <v>62</v>
      </c>
      <c r="H2115" s="21" t="s">
        <v>70</v>
      </c>
      <c r="I2115" s="21" t="s">
        <v>100</v>
      </c>
      <c r="J2115" s="22">
        <v>43712</v>
      </c>
      <c r="K2115" s="23">
        <v>0.57733796296296003</v>
      </c>
      <c r="L2115" s="22">
        <v>43712</v>
      </c>
      <c r="M2115" s="23">
        <v>0.57733796296296003</v>
      </c>
      <c r="N2115" s="24">
        <v>50</v>
      </c>
      <c r="O2115" s="21" t="s">
        <v>66</v>
      </c>
      <c r="P2115" s="46">
        <f>TotalFix[[#This Row],[Confirmed activ. 3 (ILE03)]]</f>
        <v>50</v>
      </c>
      <c r="Q2115" s="24">
        <v>50</v>
      </c>
      <c r="R2115" s="21" t="s">
        <v>66</v>
      </c>
      <c r="S2115" s="21" t="s">
        <v>72</v>
      </c>
    </row>
    <row r="2116" spans="1:19" s="21" customFormat="1" x14ac:dyDescent="0.35">
      <c r="A2116" s="26">
        <v>1543168</v>
      </c>
      <c r="B2116" s="53">
        <v>411582</v>
      </c>
      <c r="C2116" s="26">
        <f>VLOOKUP(TotalFix[[#This Row],[Order]],'Total Fix by SS'!B:C,2,0)</f>
        <v>231</v>
      </c>
      <c r="D2116" s="21" t="s">
        <v>59</v>
      </c>
      <c r="E2116" s="21" t="s">
        <v>101</v>
      </c>
      <c r="F2116" s="21" t="s">
        <v>102</v>
      </c>
      <c r="G2116" s="21" t="s">
        <v>62</v>
      </c>
      <c r="H2116" s="21" t="s">
        <v>100</v>
      </c>
      <c r="I2116" s="21" t="s">
        <v>103</v>
      </c>
      <c r="J2116" s="22">
        <v>43712</v>
      </c>
      <c r="K2116" s="23">
        <v>0.57740740740741003</v>
      </c>
      <c r="L2116" s="22">
        <v>43712</v>
      </c>
      <c r="M2116" s="23">
        <v>0.57740740740741003</v>
      </c>
      <c r="N2116" s="24">
        <v>10</v>
      </c>
      <c r="O2116" s="21" t="s">
        <v>66</v>
      </c>
      <c r="P2116" s="46">
        <f>TotalFix[[#This Row],[Confirmed activ. 3 (ILE03)]]</f>
        <v>10</v>
      </c>
      <c r="Q2116" s="24">
        <v>10</v>
      </c>
      <c r="R2116" s="21" t="s">
        <v>66</v>
      </c>
      <c r="S2116" s="21" t="s">
        <v>72</v>
      </c>
    </row>
    <row r="2117" spans="1:19" s="21" customFormat="1" x14ac:dyDescent="0.35">
      <c r="A2117" s="26">
        <v>1543168</v>
      </c>
      <c r="B2117" s="53">
        <v>411582</v>
      </c>
      <c r="C2117" s="26">
        <f>VLOOKUP(TotalFix[[#This Row],[Order]],'Total Fix by SS'!B:C,2,0)</f>
        <v>231</v>
      </c>
      <c r="D2117" s="21" t="s">
        <v>59</v>
      </c>
      <c r="E2117" s="21" t="s">
        <v>104</v>
      </c>
      <c r="F2117" s="21" t="s">
        <v>102</v>
      </c>
      <c r="G2117" s="21" t="s">
        <v>105</v>
      </c>
      <c r="H2117" s="21" t="s">
        <v>100</v>
      </c>
      <c r="I2117" s="21" t="s">
        <v>106</v>
      </c>
      <c r="J2117" s="22">
        <v>43712</v>
      </c>
      <c r="K2117" s="23">
        <v>0.73560185185185001</v>
      </c>
      <c r="L2117" s="22">
        <v>43712</v>
      </c>
      <c r="M2117" s="23">
        <v>0.73560185185185001</v>
      </c>
      <c r="N2117" s="24">
        <v>10</v>
      </c>
      <c r="O2117" s="21" t="s">
        <v>66</v>
      </c>
      <c r="P2117" s="46">
        <f>TotalFix[[#This Row],[Confirmed activ. 3 (ILE03)]]</f>
        <v>10</v>
      </c>
      <c r="Q2117" s="24">
        <v>10</v>
      </c>
      <c r="R2117" s="21" t="s">
        <v>66</v>
      </c>
      <c r="S2117" s="21" t="s">
        <v>72</v>
      </c>
    </row>
    <row r="2118" spans="1:19" s="21" customFormat="1" x14ac:dyDescent="0.35">
      <c r="A2118" s="26">
        <v>1543168</v>
      </c>
      <c r="B2118" s="53">
        <v>411582</v>
      </c>
      <c r="C2118" s="26">
        <f>VLOOKUP(TotalFix[[#This Row],[Order]],'Total Fix by SS'!B:C,2,0)</f>
        <v>231</v>
      </c>
      <c r="D2118" s="21" t="s">
        <v>107</v>
      </c>
      <c r="E2118" s="21" t="s">
        <v>60</v>
      </c>
      <c r="F2118" s="21" t="s">
        <v>61</v>
      </c>
      <c r="G2118" s="21" t="s">
        <v>90</v>
      </c>
      <c r="H2118" s="21" t="s">
        <v>63</v>
      </c>
      <c r="I2118" s="21" t="s">
        <v>108</v>
      </c>
      <c r="J2118" s="22">
        <v>43698</v>
      </c>
      <c r="K2118" s="23">
        <v>0.34686342592593</v>
      </c>
      <c r="L2118" s="22">
        <v>43698</v>
      </c>
      <c r="M2118" s="23">
        <v>0.62313657407406997</v>
      </c>
      <c r="N2118" s="25">
        <v>6.6310000000000002</v>
      </c>
      <c r="O2118" s="21" t="s">
        <v>77</v>
      </c>
      <c r="P2118" s="46">
        <f>TotalFix[[#This Row],[Confirmed activ. 3 (ILE03)]]*60</f>
        <v>397.86</v>
      </c>
      <c r="Q2118" s="24">
        <v>1</v>
      </c>
      <c r="R2118" s="21" t="s">
        <v>66</v>
      </c>
      <c r="S2118" s="21" t="s">
        <v>67</v>
      </c>
    </row>
    <row r="2119" spans="1:19" s="21" customFormat="1" x14ac:dyDescent="0.35">
      <c r="A2119" s="26">
        <v>1543168</v>
      </c>
      <c r="B2119" s="53">
        <v>411582</v>
      </c>
      <c r="C2119" s="26">
        <f>VLOOKUP(TotalFix[[#This Row],[Order]],'Total Fix by SS'!B:C,2,0)</f>
        <v>231</v>
      </c>
      <c r="D2119" s="21" t="s">
        <v>109</v>
      </c>
      <c r="E2119" s="21" t="s">
        <v>82</v>
      </c>
      <c r="F2119" s="21" t="s">
        <v>83</v>
      </c>
      <c r="G2119" s="21" t="s">
        <v>90</v>
      </c>
      <c r="H2119" s="21" t="s">
        <v>84</v>
      </c>
      <c r="I2119" s="21" t="s">
        <v>110</v>
      </c>
      <c r="J2119" s="22">
        <v>43709</v>
      </c>
      <c r="K2119" s="23">
        <v>0.48434027777777999</v>
      </c>
      <c r="L2119" s="22">
        <v>43709</v>
      </c>
      <c r="M2119" s="23">
        <v>0.74512731481480998</v>
      </c>
      <c r="N2119" s="25">
        <v>6.2590000000000003</v>
      </c>
      <c r="O2119" s="21" t="s">
        <v>77</v>
      </c>
      <c r="P2119" s="46">
        <f>TotalFix[[#This Row],[Confirmed activ. 3 (ILE03)]]*60</f>
        <v>375.54</v>
      </c>
      <c r="Q2119" s="24">
        <v>5</v>
      </c>
      <c r="R2119" s="21" t="s">
        <v>66</v>
      </c>
      <c r="S2119" s="21" t="s">
        <v>67</v>
      </c>
    </row>
    <row r="2120" spans="1:19" s="21" customFormat="1" x14ac:dyDescent="0.35">
      <c r="A2120" s="26">
        <v>1543169</v>
      </c>
      <c r="B2120" s="53">
        <v>411582</v>
      </c>
      <c r="C2120" s="26">
        <f>VLOOKUP(TotalFix[[#This Row],[Order]],'Total Fix by SS'!B:C,2,0)</f>
        <v>231</v>
      </c>
      <c r="D2120" s="21" t="s">
        <v>59</v>
      </c>
      <c r="E2120" s="21" t="s">
        <v>60</v>
      </c>
      <c r="F2120" s="21" t="s">
        <v>61</v>
      </c>
      <c r="G2120" s="21" t="s">
        <v>62</v>
      </c>
      <c r="H2120" s="21" t="s">
        <v>63</v>
      </c>
      <c r="I2120" s="21" t="s">
        <v>64</v>
      </c>
      <c r="J2120" s="22">
        <v>43698</v>
      </c>
      <c r="K2120" s="23">
        <v>0.37129629629630001</v>
      </c>
      <c r="L2120" s="22">
        <v>43698</v>
      </c>
      <c r="M2120" s="23">
        <v>0.388125</v>
      </c>
      <c r="N2120" s="25">
        <v>24.233000000000001</v>
      </c>
      <c r="O2120" s="21" t="s">
        <v>66</v>
      </c>
      <c r="P2120" s="46">
        <f>TotalFix[[#This Row],[Confirmed activ. 3 (ILE03)]]</f>
        <v>24.233000000000001</v>
      </c>
      <c r="Q2120" s="24">
        <v>20</v>
      </c>
      <c r="R2120" s="21" t="s">
        <v>66</v>
      </c>
      <c r="S2120" s="21" t="s">
        <v>67</v>
      </c>
    </row>
    <row r="2121" spans="1:19" s="21" customFormat="1" x14ac:dyDescent="0.35">
      <c r="A2121" s="26">
        <v>1543169</v>
      </c>
      <c r="B2121" s="53">
        <v>411582</v>
      </c>
      <c r="C2121" s="26">
        <f>VLOOKUP(TotalFix[[#This Row],[Order]],'Total Fix by SS'!B:C,2,0)</f>
        <v>231</v>
      </c>
      <c r="D2121" s="21" t="s">
        <v>59</v>
      </c>
      <c r="E2121" s="21" t="s">
        <v>68</v>
      </c>
      <c r="F2121" s="21" t="s">
        <v>69</v>
      </c>
      <c r="G2121" s="21" t="s">
        <v>62</v>
      </c>
      <c r="H2121" s="21" t="s">
        <v>70</v>
      </c>
      <c r="I2121" s="21" t="s">
        <v>71</v>
      </c>
      <c r="J2121" s="22">
        <v>43698</v>
      </c>
      <c r="K2121" s="23">
        <v>0.43098379629630001</v>
      </c>
      <c r="L2121" s="22">
        <v>43698</v>
      </c>
      <c r="M2121" s="23">
        <v>0.43098379629630001</v>
      </c>
      <c r="N2121" s="24">
        <v>30</v>
      </c>
      <c r="O2121" s="21" t="s">
        <v>66</v>
      </c>
      <c r="P2121" s="46">
        <f>TotalFix[[#This Row],[Confirmed activ. 3 (ILE03)]]</f>
        <v>30</v>
      </c>
      <c r="Q2121" s="24">
        <v>30</v>
      </c>
      <c r="R2121" s="21" t="s">
        <v>66</v>
      </c>
      <c r="S2121" s="21" t="s">
        <v>72</v>
      </c>
    </row>
    <row r="2122" spans="1:19" s="21" customFormat="1" x14ac:dyDescent="0.35">
      <c r="A2122" s="26">
        <v>1543169</v>
      </c>
      <c r="B2122" s="53">
        <v>411582</v>
      </c>
      <c r="C2122" s="26">
        <f>VLOOKUP(TotalFix[[#This Row],[Order]],'Total Fix by SS'!B:C,2,0)</f>
        <v>231</v>
      </c>
      <c r="D2122" s="21" t="s">
        <v>59</v>
      </c>
      <c r="E2122" s="21" t="s">
        <v>73</v>
      </c>
      <c r="F2122" s="21" t="s">
        <v>61</v>
      </c>
      <c r="G2122" s="21" t="s">
        <v>62</v>
      </c>
      <c r="H2122" s="21" t="s">
        <v>63</v>
      </c>
      <c r="I2122" s="21" t="s">
        <v>74</v>
      </c>
      <c r="J2122" s="22">
        <v>43698</v>
      </c>
      <c r="K2122" s="23">
        <v>0.44728009259259</v>
      </c>
      <c r="L2122" s="22">
        <v>43699</v>
      </c>
      <c r="M2122" s="23">
        <v>0.43231481481480999</v>
      </c>
      <c r="N2122" s="25">
        <v>4.2489999999999997</v>
      </c>
      <c r="O2122" s="21" t="s">
        <v>77</v>
      </c>
      <c r="P2122" s="46">
        <f>TotalFix[[#This Row],[Confirmed activ. 3 (ILE03)]]*60</f>
        <v>254.93999999999997</v>
      </c>
      <c r="Q2122" s="24">
        <v>200</v>
      </c>
      <c r="R2122" s="21" t="s">
        <v>66</v>
      </c>
      <c r="S2122" s="21" t="s">
        <v>67</v>
      </c>
    </row>
    <row r="2123" spans="1:19" s="21" customFormat="1" x14ac:dyDescent="0.35">
      <c r="A2123" s="26">
        <v>1543169</v>
      </c>
      <c r="B2123" s="53">
        <v>411582</v>
      </c>
      <c r="C2123" s="26">
        <f>VLOOKUP(TotalFix[[#This Row],[Order]],'Total Fix by SS'!B:C,2,0)</f>
        <v>231</v>
      </c>
      <c r="D2123" s="21" t="s">
        <v>59</v>
      </c>
      <c r="E2123" s="21" t="s">
        <v>75</v>
      </c>
      <c r="F2123" s="21" t="s">
        <v>61</v>
      </c>
      <c r="G2123" s="21" t="s">
        <v>62</v>
      </c>
      <c r="H2123" s="21" t="s">
        <v>63</v>
      </c>
      <c r="I2123" s="21" t="s">
        <v>76</v>
      </c>
      <c r="J2123" s="22">
        <v>43702</v>
      </c>
      <c r="K2123" s="23">
        <v>0.32337962962963002</v>
      </c>
      <c r="L2123" s="22">
        <v>43704</v>
      </c>
      <c r="M2123" s="23">
        <v>0.73884259259259</v>
      </c>
      <c r="N2123" s="25">
        <v>21.574000000000002</v>
      </c>
      <c r="O2123" s="21" t="s">
        <v>77</v>
      </c>
      <c r="P2123" s="46">
        <f>TotalFix[[#This Row],[Confirmed activ. 3 (ILE03)]]*60</f>
        <v>1294.44</v>
      </c>
      <c r="Q2123" s="24">
        <v>500</v>
      </c>
      <c r="R2123" s="21" t="s">
        <v>66</v>
      </c>
      <c r="S2123" s="21" t="s">
        <v>67</v>
      </c>
    </row>
    <row r="2124" spans="1:19" s="21" customFormat="1" x14ac:dyDescent="0.35">
      <c r="A2124" s="26">
        <v>1543169</v>
      </c>
      <c r="B2124" s="53">
        <v>411582</v>
      </c>
      <c r="C2124" s="26">
        <f>VLOOKUP(TotalFix[[#This Row],[Order]],'Total Fix by SS'!B:C,2,0)</f>
        <v>231</v>
      </c>
      <c r="D2124" s="21" t="s">
        <v>59</v>
      </c>
      <c r="E2124" s="21" t="s">
        <v>78</v>
      </c>
      <c r="F2124" s="21" t="s">
        <v>69</v>
      </c>
      <c r="G2124" s="21" t="s">
        <v>62</v>
      </c>
      <c r="H2124" s="21" t="s">
        <v>70</v>
      </c>
      <c r="I2124" s="21" t="s">
        <v>79</v>
      </c>
      <c r="J2124" s="22">
        <v>43705</v>
      </c>
      <c r="K2124" s="23">
        <v>0.60196759259259003</v>
      </c>
      <c r="L2124" s="22">
        <v>43705</v>
      </c>
      <c r="M2124" s="23">
        <v>0.60196759259259003</v>
      </c>
      <c r="N2124" s="24">
        <v>20</v>
      </c>
      <c r="O2124" s="21" t="s">
        <v>66</v>
      </c>
      <c r="P2124" s="46">
        <f>TotalFix[[#This Row],[Confirmed activ. 3 (ILE03)]]</f>
        <v>20</v>
      </c>
      <c r="Q2124" s="24">
        <v>20</v>
      </c>
      <c r="R2124" s="21" t="s">
        <v>66</v>
      </c>
      <c r="S2124" s="21" t="s">
        <v>72</v>
      </c>
    </row>
    <row r="2125" spans="1:19" s="21" customFormat="1" x14ac:dyDescent="0.35">
      <c r="A2125" s="26">
        <v>1543169</v>
      </c>
      <c r="B2125" s="53">
        <v>411582</v>
      </c>
      <c r="C2125" s="26">
        <f>VLOOKUP(TotalFix[[#This Row],[Order]],'Total Fix by SS'!B:C,2,0)</f>
        <v>231</v>
      </c>
      <c r="D2125" s="21" t="s">
        <v>59</v>
      </c>
      <c r="E2125" s="21" t="s">
        <v>80</v>
      </c>
      <c r="F2125" s="21" t="s">
        <v>69</v>
      </c>
      <c r="G2125" s="21" t="s">
        <v>62</v>
      </c>
      <c r="H2125" s="21" t="s">
        <v>70</v>
      </c>
      <c r="I2125" s="21" t="s">
        <v>81</v>
      </c>
      <c r="J2125" s="22">
        <v>43705</v>
      </c>
      <c r="K2125" s="23">
        <v>0.60246527777778003</v>
      </c>
      <c r="L2125" s="22">
        <v>43705</v>
      </c>
      <c r="M2125" s="23">
        <v>0.60246527777778003</v>
      </c>
      <c r="N2125" s="24">
        <v>20</v>
      </c>
      <c r="O2125" s="21" t="s">
        <v>66</v>
      </c>
      <c r="P2125" s="46">
        <f>TotalFix[[#This Row],[Confirmed activ. 3 (ILE03)]]</f>
        <v>20</v>
      </c>
      <c r="Q2125" s="24">
        <v>20</v>
      </c>
      <c r="R2125" s="21" t="s">
        <v>66</v>
      </c>
      <c r="S2125" s="21" t="s">
        <v>72</v>
      </c>
    </row>
    <row r="2126" spans="1:19" s="21" customFormat="1" x14ac:dyDescent="0.35">
      <c r="A2126" s="26">
        <v>1543169</v>
      </c>
      <c r="B2126" s="53">
        <v>411582</v>
      </c>
      <c r="C2126" s="26">
        <f>VLOOKUP(TotalFix[[#This Row],[Order]],'Total Fix by SS'!B:C,2,0)</f>
        <v>231</v>
      </c>
      <c r="D2126" s="21" t="s">
        <v>59</v>
      </c>
      <c r="E2126" s="21" t="s">
        <v>82</v>
      </c>
      <c r="F2126" s="21" t="s">
        <v>83</v>
      </c>
      <c r="G2126" s="21" t="s">
        <v>62</v>
      </c>
      <c r="H2126" s="21" t="s">
        <v>84</v>
      </c>
      <c r="I2126" s="21" t="s">
        <v>84</v>
      </c>
      <c r="J2126" s="22">
        <v>43705</v>
      </c>
      <c r="K2126" s="23">
        <v>0.62063657407407002</v>
      </c>
      <c r="L2126" s="22">
        <v>43706</v>
      </c>
      <c r="M2126" s="23">
        <v>0.66260416666666999</v>
      </c>
      <c r="N2126" s="25">
        <v>7.218</v>
      </c>
      <c r="O2126" s="21" t="s">
        <v>77</v>
      </c>
      <c r="P2126" s="46">
        <f>TotalFix[[#This Row],[Confirmed activ. 3 (ILE03)]]*60</f>
        <v>433.08</v>
      </c>
      <c r="Q2126" s="24">
        <v>450</v>
      </c>
      <c r="R2126" s="21" t="s">
        <v>66</v>
      </c>
      <c r="S2126" s="21" t="s">
        <v>67</v>
      </c>
    </row>
    <row r="2127" spans="1:19" s="21" customFormat="1" x14ac:dyDescent="0.35">
      <c r="A2127" s="26">
        <v>1543169</v>
      </c>
      <c r="B2127" s="53">
        <v>411582</v>
      </c>
      <c r="C2127" s="26">
        <f>VLOOKUP(TotalFix[[#This Row],[Order]],'Total Fix by SS'!B:C,2,0)</f>
        <v>231</v>
      </c>
      <c r="D2127" s="21" t="s">
        <v>59</v>
      </c>
      <c r="E2127" s="21" t="s">
        <v>85</v>
      </c>
      <c r="F2127" s="21" t="s">
        <v>86</v>
      </c>
      <c r="G2127" s="21" t="s">
        <v>62</v>
      </c>
      <c r="H2127" s="21" t="s">
        <v>87</v>
      </c>
      <c r="I2127" s="21" t="s">
        <v>87</v>
      </c>
      <c r="J2127" s="22">
        <v>43709</v>
      </c>
      <c r="K2127" s="23">
        <v>0.36678240740741003</v>
      </c>
      <c r="L2127" s="22">
        <v>43709</v>
      </c>
      <c r="M2127" s="23">
        <v>0.36678240740741003</v>
      </c>
      <c r="N2127" s="24">
        <v>20</v>
      </c>
      <c r="O2127" s="21" t="s">
        <v>66</v>
      </c>
      <c r="P2127" s="46">
        <f>TotalFix[[#This Row],[Confirmed activ. 3 (ILE03)]]</f>
        <v>20</v>
      </c>
      <c r="Q2127" s="24">
        <v>20</v>
      </c>
      <c r="R2127" s="21" t="s">
        <v>66</v>
      </c>
      <c r="S2127" s="21" t="s">
        <v>72</v>
      </c>
    </row>
    <row r="2128" spans="1:19" s="21" customFormat="1" x14ac:dyDescent="0.35">
      <c r="A2128" s="26">
        <v>1543169</v>
      </c>
      <c r="B2128" s="53">
        <v>411582</v>
      </c>
      <c r="C2128" s="26">
        <f>VLOOKUP(TotalFix[[#This Row],[Order]],'Total Fix by SS'!B:C,2,0)</f>
        <v>231</v>
      </c>
      <c r="D2128" s="21" t="s">
        <v>59</v>
      </c>
      <c r="E2128" s="21" t="s">
        <v>88</v>
      </c>
      <c r="F2128" s="21" t="s">
        <v>89</v>
      </c>
      <c r="G2128" s="21" t="s">
        <v>90</v>
      </c>
      <c r="H2128" s="21" t="s">
        <v>91</v>
      </c>
      <c r="I2128" s="21" t="s">
        <v>92</v>
      </c>
      <c r="J2128" s="22"/>
      <c r="K2128" s="23">
        <v>0</v>
      </c>
      <c r="L2128" s="22"/>
      <c r="M2128" s="23">
        <v>0</v>
      </c>
      <c r="N2128" s="25">
        <v>0</v>
      </c>
      <c r="O2128" s="21" t="s">
        <v>93</v>
      </c>
      <c r="P2128" s="46"/>
      <c r="Q2128" s="24">
        <v>0</v>
      </c>
      <c r="R2128" s="21" t="s">
        <v>66</v>
      </c>
      <c r="S2128" s="21" t="s">
        <v>94</v>
      </c>
    </row>
    <row r="2129" spans="1:19" s="21" customFormat="1" x14ac:dyDescent="0.35">
      <c r="A2129" s="26">
        <v>1543169</v>
      </c>
      <c r="B2129" s="53">
        <v>411582</v>
      </c>
      <c r="C2129" s="26">
        <f>VLOOKUP(TotalFix[[#This Row],[Order]],'Total Fix by SS'!B:C,2,0)</f>
        <v>231</v>
      </c>
      <c r="D2129" s="21" t="s">
        <v>59</v>
      </c>
      <c r="E2129" s="21" t="s">
        <v>95</v>
      </c>
      <c r="F2129" s="21" t="s">
        <v>61</v>
      </c>
      <c r="G2129" s="21" t="s">
        <v>62</v>
      </c>
      <c r="H2129" s="21" t="s">
        <v>63</v>
      </c>
      <c r="I2129" s="21" t="s">
        <v>96</v>
      </c>
      <c r="J2129" s="22">
        <v>43711</v>
      </c>
      <c r="K2129" s="23">
        <v>0.35192129629629998</v>
      </c>
      <c r="L2129" s="22">
        <v>43711</v>
      </c>
      <c r="M2129" s="23">
        <v>0.39497685185185</v>
      </c>
      <c r="N2129" s="25">
        <v>1.0329999999999999</v>
      </c>
      <c r="O2129" s="21" t="s">
        <v>77</v>
      </c>
      <c r="P2129" s="46">
        <f>TotalFix[[#This Row],[Confirmed activ. 3 (ILE03)]]*60</f>
        <v>61.98</v>
      </c>
      <c r="Q2129" s="24">
        <v>40</v>
      </c>
      <c r="R2129" s="21" t="s">
        <v>66</v>
      </c>
      <c r="S2129" s="21" t="s">
        <v>67</v>
      </c>
    </row>
    <row r="2130" spans="1:19" s="21" customFormat="1" x14ac:dyDescent="0.35">
      <c r="A2130" s="26">
        <v>1543169</v>
      </c>
      <c r="B2130" s="53">
        <v>411582</v>
      </c>
      <c r="C2130" s="26">
        <f>VLOOKUP(TotalFix[[#This Row],[Order]],'Total Fix by SS'!B:C,2,0)</f>
        <v>231</v>
      </c>
      <c r="D2130" s="21" t="s">
        <v>59</v>
      </c>
      <c r="E2130" s="21" t="s">
        <v>97</v>
      </c>
      <c r="F2130" s="21" t="s">
        <v>69</v>
      </c>
      <c r="G2130" s="21" t="s">
        <v>62</v>
      </c>
      <c r="H2130" s="21" t="s">
        <v>70</v>
      </c>
      <c r="I2130" s="21" t="s">
        <v>98</v>
      </c>
      <c r="J2130" s="22">
        <v>43712</v>
      </c>
      <c r="K2130" s="23">
        <v>0.72383101851852005</v>
      </c>
      <c r="L2130" s="22">
        <v>43712</v>
      </c>
      <c r="M2130" s="23">
        <v>0.72383101851852005</v>
      </c>
      <c r="N2130" s="24">
        <v>20</v>
      </c>
      <c r="O2130" s="21" t="s">
        <v>66</v>
      </c>
      <c r="P2130" s="46">
        <f>TotalFix[[#This Row],[Confirmed activ. 3 (ILE03)]]</f>
        <v>20</v>
      </c>
      <c r="Q2130" s="24">
        <v>20</v>
      </c>
      <c r="R2130" s="21" t="s">
        <v>66</v>
      </c>
      <c r="S2130" s="21" t="s">
        <v>72</v>
      </c>
    </row>
    <row r="2131" spans="1:19" s="21" customFormat="1" x14ac:dyDescent="0.35">
      <c r="A2131" s="26">
        <v>1543169</v>
      </c>
      <c r="B2131" s="53">
        <v>411582</v>
      </c>
      <c r="C2131" s="26">
        <f>VLOOKUP(TotalFix[[#This Row],[Order]],'Total Fix by SS'!B:C,2,0)</f>
        <v>231</v>
      </c>
      <c r="D2131" s="21" t="s">
        <v>59</v>
      </c>
      <c r="E2131" s="21" t="s">
        <v>99</v>
      </c>
      <c r="F2131" s="21" t="s">
        <v>69</v>
      </c>
      <c r="G2131" s="21" t="s">
        <v>62</v>
      </c>
      <c r="H2131" s="21" t="s">
        <v>70</v>
      </c>
      <c r="I2131" s="21" t="s">
        <v>100</v>
      </c>
      <c r="J2131" s="22">
        <v>43712</v>
      </c>
      <c r="K2131" s="23">
        <v>0.72393518518518996</v>
      </c>
      <c r="L2131" s="22">
        <v>43712</v>
      </c>
      <c r="M2131" s="23">
        <v>0.72393518518518996</v>
      </c>
      <c r="N2131" s="24">
        <v>50</v>
      </c>
      <c r="O2131" s="21" t="s">
        <v>66</v>
      </c>
      <c r="P2131" s="46">
        <f>TotalFix[[#This Row],[Confirmed activ. 3 (ILE03)]]</f>
        <v>50</v>
      </c>
      <c r="Q2131" s="24">
        <v>50</v>
      </c>
      <c r="R2131" s="21" t="s">
        <v>66</v>
      </c>
      <c r="S2131" s="21" t="s">
        <v>72</v>
      </c>
    </row>
    <row r="2132" spans="1:19" s="21" customFormat="1" x14ac:dyDescent="0.35">
      <c r="A2132" s="26">
        <v>1543169</v>
      </c>
      <c r="B2132" s="53">
        <v>411582</v>
      </c>
      <c r="C2132" s="26">
        <f>VLOOKUP(TotalFix[[#This Row],[Order]],'Total Fix by SS'!B:C,2,0)</f>
        <v>231</v>
      </c>
      <c r="D2132" s="21" t="s">
        <v>59</v>
      </c>
      <c r="E2132" s="21" t="s">
        <v>101</v>
      </c>
      <c r="F2132" s="21" t="s">
        <v>102</v>
      </c>
      <c r="G2132" s="21" t="s">
        <v>62</v>
      </c>
      <c r="H2132" s="21" t="s">
        <v>100</v>
      </c>
      <c r="I2132" s="21" t="s">
        <v>103</v>
      </c>
      <c r="J2132" s="22">
        <v>43712</v>
      </c>
      <c r="K2132" s="23">
        <v>0.72400462962962997</v>
      </c>
      <c r="L2132" s="22">
        <v>43712</v>
      </c>
      <c r="M2132" s="23">
        <v>0.72400462962962997</v>
      </c>
      <c r="N2132" s="24">
        <v>10</v>
      </c>
      <c r="O2132" s="21" t="s">
        <v>66</v>
      </c>
      <c r="P2132" s="46">
        <f>TotalFix[[#This Row],[Confirmed activ. 3 (ILE03)]]</f>
        <v>10</v>
      </c>
      <c r="Q2132" s="24">
        <v>10</v>
      </c>
      <c r="R2132" s="21" t="s">
        <v>66</v>
      </c>
      <c r="S2132" s="21" t="s">
        <v>72</v>
      </c>
    </row>
    <row r="2133" spans="1:19" s="21" customFormat="1" x14ac:dyDescent="0.35">
      <c r="A2133" s="26">
        <v>1543169</v>
      </c>
      <c r="B2133" s="53">
        <v>411582</v>
      </c>
      <c r="C2133" s="26">
        <f>VLOOKUP(TotalFix[[#This Row],[Order]],'Total Fix by SS'!B:C,2,0)</f>
        <v>231</v>
      </c>
      <c r="D2133" s="21" t="s">
        <v>59</v>
      </c>
      <c r="E2133" s="21" t="s">
        <v>104</v>
      </c>
      <c r="F2133" s="21" t="s">
        <v>102</v>
      </c>
      <c r="G2133" s="21" t="s">
        <v>105</v>
      </c>
      <c r="H2133" s="21" t="s">
        <v>100</v>
      </c>
      <c r="I2133" s="21" t="s">
        <v>106</v>
      </c>
      <c r="J2133" s="22">
        <v>43713</v>
      </c>
      <c r="K2133" s="23">
        <v>0.35771990740741</v>
      </c>
      <c r="L2133" s="22">
        <v>43713</v>
      </c>
      <c r="M2133" s="23">
        <v>0.35771990740741</v>
      </c>
      <c r="N2133" s="24">
        <v>10</v>
      </c>
      <c r="O2133" s="21" t="s">
        <v>66</v>
      </c>
      <c r="P2133" s="46">
        <f>TotalFix[[#This Row],[Confirmed activ. 3 (ILE03)]]</f>
        <v>10</v>
      </c>
      <c r="Q2133" s="24">
        <v>10</v>
      </c>
      <c r="R2133" s="21" t="s">
        <v>66</v>
      </c>
      <c r="S2133" s="21" t="s">
        <v>72</v>
      </c>
    </row>
    <row r="2134" spans="1:19" s="21" customFormat="1" x14ac:dyDescent="0.35">
      <c r="A2134" s="26">
        <v>1543169</v>
      </c>
      <c r="B2134" s="53">
        <v>411582</v>
      </c>
      <c r="C2134" s="26">
        <f>VLOOKUP(TotalFix[[#This Row],[Order]],'Total Fix by SS'!B:C,2,0)</f>
        <v>231</v>
      </c>
      <c r="D2134" s="21" t="s">
        <v>107</v>
      </c>
      <c r="E2134" s="21" t="s">
        <v>60</v>
      </c>
      <c r="F2134" s="21" t="s">
        <v>61</v>
      </c>
      <c r="G2134" s="21" t="s">
        <v>90</v>
      </c>
      <c r="H2134" s="21" t="s">
        <v>63</v>
      </c>
      <c r="I2134" s="21" t="s">
        <v>108</v>
      </c>
      <c r="J2134" s="22"/>
      <c r="K2134" s="23">
        <v>0</v>
      </c>
      <c r="L2134" s="22"/>
      <c r="M2134" s="23">
        <v>0</v>
      </c>
      <c r="N2134" s="25">
        <v>0</v>
      </c>
      <c r="O2134" s="21" t="s">
        <v>93</v>
      </c>
      <c r="P2134" s="46"/>
      <c r="Q2134" s="24">
        <v>1</v>
      </c>
      <c r="R2134" s="21" t="s">
        <v>66</v>
      </c>
      <c r="S2134" s="21" t="s">
        <v>94</v>
      </c>
    </row>
    <row r="2135" spans="1:19" s="21" customFormat="1" x14ac:dyDescent="0.35">
      <c r="A2135" s="26">
        <v>1543169</v>
      </c>
      <c r="B2135" s="53">
        <v>411582</v>
      </c>
      <c r="C2135" s="26">
        <f>VLOOKUP(TotalFix[[#This Row],[Order]],'Total Fix by SS'!B:C,2,0)</f>
        <v>231</v>
      </c>
      <c r="D2135" s="21" t="s">
        <v>109</v>
      </c>
      <c r="E2135" s="21" t="s">
        <v>82</v>
      </c>
      <c r="F2135" s="21" t="s">
        <v>83</v>
      </c>
      <c r="G2135" s="21" t="s">
        <v>90</v>
      </c>
      <c r="H2135" s="21" t="s">
        <v>84</v>
      </c>
      <c r="I2135" s="21" t="s">
        <v>110</v>
      </c>
      <c r="J2135" s="22"/>
      <c r="K2135" s="23">
        <v>0</v>
      </c>
      <c r="L2135" s="22"/>
      <c r="M2135" s="23">
        <v>0</v>
      </c>
      <c r="N2135" s="25">
        <v>0</v>
      </c>
      <c r="O2135" s="21" t="s">
        <v>93</v>
      </c>
      <c r="P2135" s="46"/>
      <c r="Q2135" s="24">
        <v>5</v>
      </c>
      <c r="R2135" s="21" t="s">
        <v>66</v>
      </c>
      <c r="S2135" s="21" t="s">
        <v>94</v>
      </c>
    </row>
    <row r="2136" spans="1:19" s="21" customFormat="1" x14ac:dyDescent="0.35">
      <c r="A2136" s="26">
        <v>1546525</v>
      </c>
      <c r="B2136" s="53">
        <v>411582</v>
      </c>
      <c r="C2136" s="26">
        <f>VLOOKUP(TotalFix[[#This Row],[Order]],'Total Fix by SS'!B:C,2,0)</f>
        <v>232</v>
      </c>
      <c r="D2136" s="21" t="s">
        <v>59</v>
      </c>
      <c r="E2136" s="21" t="s">
        <v>60</v>
      </c>
      <c r="F2136" s="21" t="s">
        <v>61</v>
      </c>
      <c r="G2136" s="21" t="s">
        <v>62</v>
      </c>
      <c r="H2136" s="21" t="s">
        <v>63</v>
      </c>
      <c r="I2136" s="21" t="s">
        <v>64</v>
      </c>
      <c r="J2136" s="22">
        <v>43699</v>
      </c>
      <c r="K2136" s="23">
        <v>0.43251157407406998</v>
      </c>
      <c r="L2136" s="22">
        <v>43699</v>
      </c>
      <c r="M2136" s="23">
        <v>0.43561342592593</v>
      </c>
      <c r="N2136" s="25">
        <v>4.4669999999999996</v>
      </c>
      <c r="O2136" s="21" t="s">
        <v>66</v>
      </c>
      <c r="P2136" s="46">
        <f>TotalFix[[#This Row],[Confirmed activ. 3 (ILE03)]]</f>
        <v>4.4669999999999996</v>
      </c>
      <c r="Q2136" s="24">
        <v>20</v>
      </c>
      <c r="R2136" s="21" t="s">
        <v>66</v>
      </c>
      <c r="S2136" s="21" t="s">
        <v>67</v>
      </c>
    </row>
    <row r="2137" spans="1:19" s="21" customFormat="1" x14ac:dyDescent="0.35">
      <c r="A2137" s="26">
        <v>1546525</v>
      </c>
      <c r="B2137" s="53">
        <v>411582</v>
      </c>
      <c r="C2137" s="26">
        <f>VLOOKUP(TotalFix[[#This Row],[Order]],'Total Fix by SS'!B:C,2,0)</f>
        <v>232</v>
      </c>
      <c r="D2137" s="21" t="s">
        <v>59</v>
      </c>
      <c r="E2137" s="21" t="s">
        <v>68</v>
      </c>
      <c r="F2137" s="21" t="s">
        <v>69</v>
      </c>
      <c r="G2137" s="21" t="s">
        <v>62</v>
      </c>
      <c r="H2137" s="21" t="s">
        <v>70</v>
      </c>
      <c r="I2137" s="21" t="s">
        <v>71</v>
      </c>
      <c r="J2137" s="22">
        <v>43699</v>
      </c>
      <c r="K2137" s="23">
        <v>0.43935185185184999</v>
      </c>
      <c r="L2137" s="22">
        <v>43699</v>
      </c>
      <c r="M2137" s="23">
        <v>0.43935185185184999</v>
      </c>
      <c r="N2137" s="24">
        <v>30</v>
      </c>
      <c r="O2137" s="21" t="s">
        <v>66</v>
      </c>
      <c r="P2137" s="46">
        <f>TotalFix[[#This Row],[Confirmed activ. 3 (ILE03)]]</f>
        <v>30</v>
      </c>
      <c r="Q2137" s="24">
        <v>30</v>
      </c>
      <c r="R2137" s="21" t="s">
        <v>66</v>
      </c>
      <c r="S2137" s="21" t="s">
        <v>72</v>
      </c>
    </row>
    <row r="2138" spans="1:19" s="21" customFormat="1" x14ac:dyDescent="0.35">
      <c r="A2138" s="26">
        <v>1546525</v>
      </c>
      <c r="B2138" s="53">
        <v>411582</v>
      </c>
      <c r="C2138" s="26">
        <f>VLOOKUP(TotalFix[[#This Row],[Order]],'Total Fix by SS'!B:C,2,0)</f>
        <v>232</v>
      </c>
      <c r="D2138" s="21" t="s">
        <v>59</v>
      </c>
      <c r="E2138" s="21" t="s">
        <v>73</v>
      </c>
      <c r="F2138" s="21" t="s">
        <v>61</v>
      </c>
      <c r="G2138" s="21" t="s">
        <v>62</v>
      </c>
      <c r="H2138" s="21" t="s">
        <v>63</v>
      </c>
      <c r="I2138" s="21" t="s">
        <v>74</v>
      </c>
      <c r="J2138" s="22">
        <v>43699</v>
      </c>
      <c r="K2138" s="23">
        <v>0.47916666666667002</v>
      </c>
      <c r="L2138" s="22">
        <v>43699</v>
      </c>
      <c r="M2138" s="23">
        <v>0.51282407407407005</v>
      </c>
      <c r="N2138" s="25">
        <v>48.466999999999999</v>
      </c>
      <c r="O2138" s="21" t="s">
        <v>66</v>
      </c>
      <c r="P2138" s="46">
        <f>TotalFix[[#This Row],[Confirmed activ. 3 (ILE03)]]</f>
        <v>48.466999999999999</v>
      </c>
      <c r="Q2138" s="24">
        <v>200</v>
      </c>
      <c r="R2138" s="21" t="s">
        <v>66</v>
      </c>
      <c r="S2138" s="21" t="s">
        <v>67</v>
      </c>
    </row>
    <row r="2139" spans="1:19" s="21" customFormat="1" x14ac:dyDescent="0.35">
      <c r="A2139" s="26">
        <v>1546525</v>
      </c>
      <c r="B2139" s="53">
        <v>411582</v>
      </c>
      <c r="C2139" s="26">
        <f>VLOOKUP(TotalFix[[#This Row],[Order]],'Total Fix by SS'!B:C,2,0)</f>
        <v>232</v>
      </c>
      <c r="D2139" s="21" t="s">
        <v>59</v>
      </c>
      <c r="E2139" s="21" t="s">
        <v>75</v>
      </c>
      <c r="F2139" s="21" t="s">
        <v>61</v>
      </c>
      <c r="G2139" s="21" t="s">
        <v>62</v>
      </c>
      <c r="H2139" s="21" t="s">
        <v>63</v>
      </c>
      <c r="I2139" s="21" t="s">
        <v>76</v>
      </c>
      <c r="J2139" s="22">
        <v>43702</v>
      </c>
      <c r="K2139" s="23">
        <v>0.32298611111110997</v>
      </c>
      <c r="L2139" s="22">
        <v>43709</v>
      </c>
      <c r="M2139" s="23">
        <v>0.57995370370370003</v>
      </c>
      <c r="N2139" s="25">
        <v>5.72</v>
      </c>
      <c r="O2139" s="21" t="s">
        <v>77</v>
      </c>
      <c r="P2139" s="46">
        <f>TotalFix[[#This Row],[Confirmed activ. 3 (ILE03)]]*60</f>
        <v>343.2</v>
      </c>
      <c r="Q2139" s="24">
        <v>500</v>
      </c>
      <c r="R2139" s="21" t="s">
        <v>66</v>
      </c>
      <c r="S2139" s="21" t="s">
        <v>67</v>
      </c>
    </row>
    <row r="2140" spans="1:19" s="21" customFormat="1" x14ac:dyDescent="0.35">
      <c r="A2140" s="26">
        <v>1546525</v>
      </c>
      <c r="B2140" s="53">
        <v>411582</v>
      </c>
      <c r="C2140" s="26">
        <f>VLOOKUP(TotalFix[[#This Row],[Order]],'Total Fix by SS'!B:C,2,0)</f>
        <v>232</v>
      </c>
      <c r="D2140" s="21" t="s">
        <v>59</v>
      </c>
      <c r="E2140" s="21" t="s">
        <v>78</v>
      </c>
      <c r="F2140" s="21" t="s">
        <v>69</v>
      </c>
      <c r="G2140" s="21" t="s">
        <v>62</v>
      </c>
      <c r="H2140" s="21" t="s">
        <v>70</v>
      </c>
      <c r="I2140" s="21" t="s">
        <v>79</v>
      </c>
      <c r="J2140" s="22">
        <v>43709</v>
      </c>
      <c r="K2140" s="23">
        <v>0.67134259259258999</v>
      </c>
      <c r="L2140" s="22">
        <v>43709</v>
      </c>
      <c r="M2140" s="23">
        <v>0.67134259259258999</v>
      </c>
      <c r="N2140" s="24">
        <v>20</v>
      </c>
      <c r="O2140" s="21" t="s">
        <v>66</v>
      </c>
      <c r="P2140" s="46">
        <f>TotalFix[[#This Row],[Confirmed activ. 3 (ILE03)]]</f>
        <v>20</v>
      </c>
      <c r="Q2140" s="24">
        <v>20</v>
      </c>
      <c r="R2140" s="21" t="s">
        <v>66</v>
      </c>
      <c r="S2140" s="21" t="s">
        <v>72</v>
      </c>
    </row>
    <row r="2141" spans="1:19" s="21" customFormat="1" x14ac:dyDescent="0.35">
      <c r="A2141" s="26">
        <v>1546525</v>
      </c>
      <c r="B2141" s="53">
        <v>411582</v>
      </c>
      <c r="C2141" s="26">
        <f>VLOOKUP(TotalFix[[#This Row],[Order]],'Total Fix by SS'!B:C,2,0)</f>
        <v>232</v>
      </c>
      <c r="D2141" s="21" t="s">
        <v>59</v>
      </c>
      <c r="E2141" s="21" t="s">
        <v>80</v>
      </c>
      <c r="F2141" s="21" t="s">
        <v>69</v>
      </c>
      <c r="G2141" s="21" t="s">
        <v>62</v>
      </c>
      <c r="H2141" s="21" t="s">
        <v>70</v>
      </c>
      <c r="I2141" s="21" t="s">
        <v>81</v>
      </c>
      <c r="J2141" s="22">
        <v>43709</v>
      </c>
      <c r="K2141" s="23">
        <v>0.67143518518518996</v>
      </c>
      <c r="L2141" s="22">
        <v>43709</v>
      </c>
      <c r="M2141" s="23">
        <v>0.67143518518518996</v>
      </c>
      <c r="N2141" s="24">
        <v>20</v>
      </c>
      <c r="O2141" s="21" t="s">
        <v>66</v>
      </c>
      <c r="P2141" s="46">
        <f>TotalFix[[#This Row],[Confirmed activ. 3 (ILE03)]]</f>
        <v>20</v>
      </c>
      <c r="Q2141" s="24">
        <v>20</v>
      </c>
      <c r="R2141" s="21" t="s">
        <v>66</v>
      </c>
      <c r="S2141" s="21" t="s">
        <v>72</v>
      </c>
    </row>
    <row r="2142" spans="1:19" s="21" customFormat="1" x14ac:dyDescent="0.35">
      <c r="A2142" s="26">
        <v>1546525</v>
      </c>
      <c r="B2142" s="53">
        <v>411582</v>
      </c>
      <c r="C2142" s="26">
        <f>VLOOKUP(TotalFix[[#This Row],[Order]],'Total Fix by SS'!B:C,2,0)</f>
        <v>232</v>
      </c>
      <c r="D2142" s="21" t="s">
        <v>59</v>
      </c>
      <c r="E2142" s="21" t="s">
        <v>82</v>
      </c>
      <c r="F2142" s="21" t="s">
        <v>83</v>
      </c>
      <c r="G2142" s="21" t="s">
        <v>62</v>
      </c>
      <c r="H2142" s="21" t="s">
        <v>84</v>
      </c>
      <c r="I2142" s="21" t="s">
        <v>84</v>
      </c>
      <c r="J2142" s="22">
        <v>43710</v>
      </c>
      <c r="K2142" s="23">
        <v>8.7453703703699995E-2</v>
      </c>
      <c r="L2142" s="22">
        <v>43710</v>
      </c>
      <c r="M2142" s="23">
        <v>0.74822916666667005</v>
      </c>
      <c r="N2142" s="25">
        <v>3.669</v>
      </c>
      <c r="O2142" s="21" t="s">
        <v>77</v>
      </c>
      <c r="P2142" s="46">
        <f>TotalFix[[#This Row],[Confirmed activ. 3 (ILE03)]]*60</f>
        <v>220.14000000000001</v>
      </c>
      <c r="Q2142" s="24">
        <v>450</v>
      </c>
      <c r="R2142" s="21" t="s">
        <v>66</v>
      </c>
      <c r="S2142" s="21" t="s">
        <v>67</v>
      </c>
    </row>
    <row r="2143" spans="1:19" s="21" customFormat="1" x14ac:dyDescent="0.35">
      <c r="A2143" s="26">
        <v>1546525</v>
      </c>
      <c r="B2143" s="53">
        <v>411582</v>
      </c>
      <c r="C2143" s="26">
        <f>VLOOKUP(TotalFix[[#This Row],[Order]],'Total Fix by SS'!B:C,2,0)</f>
        <v>232</v>
      </c>
      <c r="D2143" s="21" t="s">
        <v>59</v>
      </c>
      <c r="E2143" s="21" t="s">
        <v>85</v>
      </c>
      <c r="F2143" s="21" t="s">
        <v>86</v>
      </c>
      <c r="G2143" s="21" t="s">
        <v>62</v>
      </c>
      <c r="H2143" s="21" t="s">
        <v>87</v>
      </c>
      <c r="I2143" s="21" t="s">
        <v>87</v>
      </c>
      <c r="J2143" s="22">
        <v>43711</v>
      </c>
      <c r="K2143" s="23">
        <v>0.40339120370370002</v>
      </c>
      <c r="L2143" s="22">
        <v>43711</v>
      </c>
      <c r="M2143" s="23">
        <v>0.40339120370370002</v>
      </c>
      <c r="N2143" s="24">
        <v>20</v>
      </c>
      <c r="O2143" s="21" t="s">
        <v>66</v>
      </c>
      <c r="P2143" s="46">
        <f>TotalFix[[#This Row],[Confirmed activ. 3 (ILE03)]]</f>
        <v>20</v>
      </c>
      <c r="Q2143" s="24">
        <v>20</v>
      </c>
      <c r="R2143" s="21" t="s">
        <v>66</v>
      </c>
      <c r="S2143" s="21" t="s">
        <v>72</v>
      </c>
    </row>
    <row r="2144" spans="1:19" s="21" customFormat="1" x14ac:dyDescent="0.35">
      <c r="A2144" s="26">
        <v>1546525</v>
      </c>
      <c r="B2144" s="53">
        <v>411582</v>
      </c>
      <c r="C2144" s="26">
        <f>VLOOKUP(TotalFix[[#This Row],[Order]],'Total Fix by SS'!B:C,2,0)</f>
        <v>232</v>
      </c>
      <c r="D2144" s="21" t="s">
        <v>59</v>
      </c>
      <c r="E2144" s="21" t="s">
        <v>88</v>
      </c>
      <c r="F2144" s="21" t="s">
        <v>89</v>
      </c>
      <c r="G2144" s="21" t="s">
        <v>90</v>
      </c>
      <c r="H2144" s="21" t="s">
        <v>91</v>
      </c>
      <c r="I2144" s="21" t="s">
        <v>92</v>
      </c>
      <c r="J2144" s="22"/>
      <c r="K2144" s="23">
        <v>0</v>
      </c>
      <c r="L2144" s="22"/>
      <c r="M2144" s="23">
        <v>0</v>
      </c>
      <c r="N2144" s="25">
        <v>0</v>
      </c>
      <c r="O2144" s="21" t="s">
        <v>93</v>
      </c>
      <c r="P2144" s="46"/>
      <c r="Q2144" s="24">
        <v>0</v>
      </c>
      <c r="R2144" s="21" t="s">
        <v>66</v>
      </c>
      <c r="S2144" s="21" t="s">
        <v>94</v>
      </c>
    </row>
    <row r="2145" spans="1:19" s="21" customFormat="1" x14ac:dyDescent="0.35">
      <c r="A2145" s="26">
        <v>1546525</v>
      </c>
      <c r="B2145" s="53">
        <v>411582</v>
      </c>
      <c r="C2145" s="26">
        <f>VLOOKUP(TotalFix[[#This Row],[Order]],'Total Fix by SS'!B:C,2,0)</f>
        <v>232</v>
      </c>
      <c r="D2145" s="21" t="s">
        <v>59</v>
      </c>
      <c r="E2145" s="21" t="s">
        <v>95</v>
      </c>
      <c r="F2145" s="21" t="s">
        <v>61</v>
      </c>
      <c r="G2145" s="21" t="s">
        <v>62</v>
      </c>
      <c r="H2145" s="21" t="s">
        <v>63</v>
      </c>
      <c r="I2145" s="21" t="s">
        <v>96</v>
      </c>
      <c r="J2145" s="22">
        <v>43716</v>
      </c>
      <c r="K2145" s="23">
        <v>0.53562500000000002</v>
      </c>
      <c r="L2145" s="22">
        <v>43716</v>
      </c>
      <c r="M2145" s="23">
        <v>0.60589120370369998</v>
      </c>
      <c r="N2145" s="25">
        <v>33.9</v>
      </c>
      <c r="O2145" s="21" t="s">
        <v>66</v>
      </c>
      <c r="P2145" s="46">
        <f>TotalFix[[#This Row],[Confirmed activ. 3 (ILE03)]]</f>
        <v>33.9</v>
      </c>
      <c r="Q2145" s="24">
        <v>40</v>
      </c>
      <c r="R2145" s="21" t="s">
        <v>66</v>
      </c>
      <c r="S2145" s="21" t="s">
        <v>67</v>
      </c>
    </row>
    <row r="2146" spans="1:19" s="21" customFormat="1" x14ac:dyDescent="0.35">
      <c r="A2146" s="26">
        <v>1546525</v>
      </c>
      <c r="B2146" s="53">
        <v>411582</v>
      </c>
      <c r="C2146" s="26">
        <f>VLOOKUP(TotalFix[[#This Row],[Order]],'Total Fix by SS'!B:C,2,0)</f>
        <v>232</v>
      </c>
      <c r="D2146" s="21" t="s">
        <v>59</v>
      </c>
      <c r="E2146" s="21" t="s">
        <v>97</v>
      </c>
      <c r="F2146" s="21" t="s">
        <v>69</v>
      </c>
      <c r="G2146" s="21" t="s">
        <v>62</v>
      </c>
      <c r="H2146" s="21" t="s">
        <v>70</v>
      </c>
      <c r="I2146" s="21" t="s">
        <v>98</v>
      </c>
      <c r="J2146" s="22">
        <v>43718</v>
      </c>
      <c r="K2146" s="23">
        <v>0.48672453703703999</v>
      </c>
      <c r="L2146" s="22">
        <v>43718</v>
      </c>
      <c r="M2146" s="23">
        <v>0.48672453703703999</v>
      </c>
      <c r="N2146" s="24">
        <v>20</v>
      </c>
      <c r="O2146" s="21" t="s">
        <v>66</v>
      </c>
      <c r="P2146" s="46">
        <f>TotalFix[[#This Row],[Confirmed activ. 3 (ILE03)]]</f>
        <v>20</v>
      </c>
      <c r="Q2146" s="24">
        <v>20</v>
      </c>
      <c r="R2146" s="21" t="s">
        <v>66</v>
      </c>
      <c r="S2146" s="21" t="s">
        <v>72</v>
      </c>
    </row>
    <row r="2147" spans="1:19" s="21" customFormat="1" x14ac:dyDescent="0.35">
      <c r="A2147" s="26">
        <v>1546525</v>
      </c>
      <c r="B2147" s="53">
        <v>411582</v>
      </c>
      <c r="C2147" s="26">
        <f>VLOOKUP(TotalFix[[#This Row],[Order]],'Total Fix by SS'!B:C,2,0)</f>
        <v>232</v>
      </c>
      <c r="D2147" s="21" t="s">
        <v>59</v>
      </c>
      <c r="E2147" s="21" t="s">
        <v>99</v>
      </c>
      <c r="F2147" s="21" t="s">
        <v>69</v>
      </c>
      <c r="G2147" s="21" t="s">
        <v>62</v>
      </c>
      <c r="H2147" s="21" t="s">
        <v>70</v>
      </c>
      <c r="I2147" s="21" t="s">
        <v>100</v>
      </c>
      <c r="J2147" s="22">
        <v>43718</v>
      </c>
      <c r="K2147" s="23">
        <v>0.48675925925926</v>
      </c>
      <c r="L2147" s="22">
        <v>43718</v>
      </c>
      <c r="M2147" s="23">
        <v>0.48675925925926</v>
      </c>
      <c r="N2147" s="24">
        <v>50</v>
      </c>
      <c r="O2147" s="21" t="s">
        <v>66</v>
      </c>
      <c r="P2147" s="46">
        <f>TotalFix[[#This Row],[Confirmed activ. 3 (ILE03)]]</f>
        <v>50</v>
      </c>
      <c r="Q2147" s="24">
        <v>50</v>
      </c>
      <c r="R2147" s="21" t="s">
        <v>66</v>
      </c>
      <c r="S2147" s="21" t="s">
        <v>72</v>
      </c>
    </row>
    <row r="2148" spans="1:19" s="21" customFormat="1" x14ac:dyDescent="0.35">
      <c r="A2148" s="26">
        <v>1546525</v>
      </c>
      <c r="B2148" s="53">
        <v>411582</v>
      </c>
      <c r="C2148" s="26">
        <f>VLOOKUP(TotalFix[[#This Row],[Order]],'Total Fix by SS'!B:C,2,0)</f>
        <v>232</v>
      </c>
      <c r="D2148" s="21" t="s">
        <v>59</v>
      </c>
      <c r="E2148" s="21" t="s">
        <v>101</v>
      </c>
      <c r="F2148" s="21" t="s">
        <v>102</v>
      </c>
      <c r="G2148" s="21" t="s">
        <v>62</v>
      </c>
      <c r="H2148" s="21" t="s">
        <v>100</v>
      </c>
      <c r="I2148" s="21" t="s">
        <v>103</v>
      </c>
      <c r="J2148" s="22">
        <v>43718</v>
      </c>
      <c r="K2148" s="23">
        <v>0.48679398148148001</v>
      </c>
      <c r="L2148" s="22">
        <v>43718</v>
      </c>
      <c r="M2148" s="23">
        <v>0.48679398148148001</v>
      </c>
      <c r="N2148" s="24">
        <v>10</v>
      </c>
      <c r="O2148" s="21" t="s">
        <v>66</v>
      </c>
      <c r="P2148" s="46">
        <f>TotalFix[[#This Row],[Confirmed activ. 3 (ILE03)]]</f>
        <v>10</v>
      </c>
      <c r="Q2148" s="24">
        <v>10</v>
      </c>
      <c r="R2148" s="21" t="s">
        <v>66</v>
      </c>
      <c r="S2148" s="21" t="s">
        <v>72</v>
      </c>
    </row>
    <row r="2149" spans="1:19" s="21" customFormat="1" x14ac:dyDescent="0.35">
      <c r="A2149" s="26">
        <v>1546525</v>
      </c>
      <c r="B2149" s="53">
        <v>411582</v>
      </c>
      <c r="C2149" s="26">
        <f>VLOOKUP(TotalFix[[#This Row],[Order]],'Total Fix by SS'!B:C,2,0)</f>
        <v>232</v>
      </c>
      <c r="D2149" s="21" t="s">
        <v>59</v>
      </c>
      <c r="E2149" s="21" t="s">
        <v>104</v>
      </c>
      <c r="F2149" s="21" t="s">
        <v>102</v>
      </c>
      <c r="G2149" s="21" t="s">
        <v>105</v>
      </c>
      <c r="H2149" s="21" t="s">
        <v>100</v>
      </c>
      <c r="I2149" s="21" t="s">
        <v>106</v>
      </c>
      <c r="J2149" s="22">
        <v>43719</v>
      </c>
      <c r="K2149" s="23">
        <v>0.43388888888888999</v>
      </c>
      <c r="L2149" s="22">
        <v>43719</v>
      </c>
      <c r="M2149" s="23">
        <v>0.43388888888888999</v>
      </c>
      <c r="N2149" s="24">
        <v>10</v>
      </c>
      <c r="O2149" s="21" t="s">
        <v>66</v>
      </c>
      <c r="P2149" s="46">
        <f>TotalFix[[#This Row],[Confirmed activ. 3 (ILE03)]]</f>
        <v>10</v>
      </c>
      <c r="Q2149" s="24">
        <v>10</v>
      </c>
      <c r="R2149" s="21" t="s">
        <v>66</v>
      </c>
      <c r="S2149" s="21" t="s">
        <v>72</v>
      </c>
    </row>
    <row r="2150" spans="1:19" s="21" customFormat="1" x14ac:dyDescent="0.35">
      <c r="A2150" s="26">
        <v>1546525</v>
      </c>
      <c r="B2150" s="53">
        <v>411582</v>
      </c>
      <c r="C2150" s="26">
        <f>VLOOKUP(TotalFix[[#This Row],[Order]],'Total Fix by SS'!B:C,2,0)</f>
        <v>232</v>
      </c>
      <c r="D2150" s="21" t="s">
        <v>107</v>
      </c>
      <c r="E2150" s="21" t="s">
        <v>60</v>
      </c>
      <c r="F2150" s="21" t="s">
        <v>61</v>
      </c>
      <c r="G2150" s="21" t="s">
        <v>90</v>
      </c>
      <c r="H2150" s="21" t="s">
        <v>63</v>
      </c>
      <c r="I2150" s="21" t="s">
        <v>108</v>
      </c>
      <c r="J2150" s="22">
        <v>43704</v>
      </c>
      <c r="K2150" s="23">
        <v>0.40484953703704002</v>
      </c>
      <c r="L2150" s="22">
        <v>43709</v>
      </c>
      <c r="M2150" s="23">
        <v>0.58145833333332997</v>
      </c>
      <c r="N2150" s="25">
        <v>27.097000000000001</v>
      </c>
      <c r="O2150" s="21" t="s">
        <v>77</v>
      </c>
      <c r="P2150" s="46">
        <f>TotalFix[[#This Row],[Confirmed activ. 3 (ILE03)]]*60</f>
        <v>1625.8200000000002</v>
      </c>
      <c r="Q2150" s="24">
        <v>1</v>
      </c>
      <c r="R2150" s="21" t="s">
        <v>66</v>
      </c>
      <c r="S2150" s="21" t="s">
        <v>67</v>
      </c>
    </row>
    <row r="2151" spans="1:19" s="21" customFormat="1" x14ac:dyDescent="0.35">
      <c r="A2151" s="26">
        <v>1546525</v>
      </c>
      <c r="B2151" s="53">
        <v>411582</v>
      </c>
      <c r="C2151" s="26">
        <f>VLOOKUP(TotalFix[[#This Row],[Order]],'Total Fix by SS'!B:C,2,0)</f>
        <v>232</v>
      </c>
      <c r="D2151" s="21" t="s">
        <v>109</v>
      </c>
      <c r="E2151" s="21" t="s">
        <v>82</v>
      </c>
      <c r="F2151" s="21" t="s">
        <v>83</v>
      </c>
      <c r="G2151" s="21" t="s">
        <v>90</v>
      </c>
      <c r="H2151" s="21" t="s">
        <v>84</v>
      </c>
      <c r="I2151" s="21" t="s">
        <v>110</v>
      </c>
      <c r="J2151" s="22">
        <v>43710</v>
      </c>
      <c r="K2151" s="23">
        <v>0.48241898148147999</v>
      </c>
      <c r="L2151" s="22">
        <v>43710</v>
      </c>
      <c r="M2151" s="23">
        <v>0.74427083333333</v>
      </c>
      <c r="N2151" s="25">
        <v>6.2839999999999998</v>
      </c>
      <c r="O2151" s="21" t="s">
        <v>77</v>
      </c>
      <c r="P2151" s="46">
        <f>TotalFix[[#This Row],[Confirmed activ. 3 (ILE03)]]*60</f>
        <v>377.03999999999996</v>
      </c>
      <c r="Q2151" s="24">
        <v>5</v>
      </c>
      <c r="R2151" s="21" t="s">
        <v>66</v>
      </c>
      <c r="S2151" s="21" t="s">
        <v>67</v>
      </c>
    </row>
    <row r="2152" spans="1:19" s="21" customFormat="1" x14ac:dyDescent="0.35">
      <c r="A2152" s="26">
        <v>1546526</v>
      </c>
      <c r="B2152" s="53">
        <v>411582</v>
      </c>
      <c r="C2152" s="26">
        <f>VLOOKUP(TotalFix[[#This Row],[Order]],'Total Fix by SS'!B:C,2,0)</f>
        <v>232</v>
      </c>
      <c r="D2152" s="21" t="s">
        <v>59</v>
      </c>
      <c r="E2152" s="21" t="s">
        <v>60</v>
      </c>
      <c r="F2152" s="21" t="s">
        <v>61</v>
      </c>
      <c r="G2152" s="21" t="s">
        <v>62</v>
      </c>
      <c r="H2152" s="21" t="s">
        <v>63</v>
      </c>
      <c r="I2152" s="21" t="s">
        <v>64</v>
      </c>
      <c r="J2152" s="22">
        <v>43702</v>
      </c>
      <c r="K2152" s="23">
        <v>0.41160879629629998</v>
      </c>
      <c r="L2152" s="22">
        <v>43702</v>
      </c>
      <c r="M2152" s="23">
        <v>0.42446759259258998</v>
      </c>
      <c r="N2152" s="25">
        <v>18.516999999999999</v>
      </c>
      <c r="O2152" s="21" t="s">
        <v>66</v>
      </c>
      <c r="P2152" s="46">
        <f>TotalFix[[#This Row],[Confirmed activ. 3 (ILE03)]]</f>
        <v>18.516999999999999</v>
      </c>
      <c r="Q2152" s="24">
        <v>20</v>
      </c>
      <c r="R2152" s="21" t="s">
        <v>66</v>
      </c>
      <c r="S2152" s="21" t="s">
        <v>67</v>
      </c>
    </row>
    <row r="2153" spans="1:19" s="21" customFormat="1" x14ac:dyDescent="0.35">
      <c r="A2153" s="26">
        <v>1546526</v>
      </c>
      <c r="B2153" s="53">
        <v>411582</v>
      </c>
      <c r="C2153" s="26">
        <f>VLOOKUP(TotalFix[[#This Row],[Order]],'Total Fix by SS'!B:C,2,0)</f>
        <v>232</v>
      </c>
      <c r="D2153" s="21" t="s">
        <v>59</v>
      </c>
      <c r="E2153" s="21" t="s">
        <v>68</v>
      </c>
      <c r="F2153" s="21" t="s">
        <v>69</v>
      </c>
      <c r="G2153" s="21" t="s">
        <v>62</v>
      </c>
      <c r="H2153" s="21" t="s">
        <v>70</v>
      </c>
      <c r="I2153" s="21" t="s">
        <v>71</v>
      </c>
      <c r="J2153" s="22">
        <v>43702</v>
      </c>
      <c r="K2153" s="23">
        <v>0.46993055555556001</v>
      </c>
      <c r="L2153" s="22">
        <v>43702</v>
      </c>
      <c r="M2153" s="23">
        <v>0.46993055555556001</v>
      </c>
      <c r="N2153" s="24">
        <v>30</v>
      </c>
      <c r="O2153" s="21" t="s">
        <v>66</v>
      </c>
      <c r="P2153" s="46">
        <f>TotalFix[[#This Row],[Confirmed activ. 3 (ILE03)]]</f>
        <v>30</v>
      </c>
      <c r="Q2153" s="24">
        <v>30</v>
      </c>
      <c r="R2153" s="21" t="s">
        <v>66</v>
      </c>
      <c r="S2153" s="21" t="s">
        <v>72</v>
      </c>
    </row>
    <row r="2154" spans="1:19" s="21" customFormat="1" x14ac:dyDescent="0.35">
      <c r="A2154" s="26">
        <v>1546526</v>
      </c>
      <c r="B2154" s="53">
        <v>411582</v>
      </c>
      <c r="C2154" s="26">
        <f>VLOOKUP(TotalFix[[#This Row],[Order]],'Total Fix by SS'!B:C,2,0)</f>
        <v>232</v>
      </c>
      <c r="D2154" s="21" t="s">
        <v>59</v>
      </c>
      <c r="E2154" s="21" t="s">
        <v>73</v>
      </c>
      <c r="F2154" s="21" t="s">
        <v>61</v>
      </c>
      <c r="G2154" s="21" t="s">
        <v>62</v>
      </c>
      <c r="H2154" s="21" t="s">
        <v>63</v>
      </c>
      <c r="I2154" s="21" t="s">
        <v>74</v>
      </c>
      <c r="J2154" s="22">
        <v>43702</v>
      </c>
      <c r="K2154" s="23">
        <v>0.47118055555555999</v>
      </c>
      <c r="L2154" s="22">
        <v>43703</v>
      </c>
      <c r="M2154" s="23">
        <v>0.50013888888889002</v>
      </c>
      <c r="N2154" s="25">
        <v>7.8949999999999996</v>
      </c>
      <c r="O2154" s="21" t="s">
        <v>77</v>
      </c>
      <c r="P2154" s="46">
        <f>TotalFix[[#This Row],[Confirmed activ. 3 (ILE03)]]*60</f>
        <v>473.7</v>
      </c>
      <c r="Q2154" s="24">
        <v>200</v>
      </c>
      <c r="R2154" s="21" t="s">
        <v>66</v>
      </c>
      <c r="S2154" s="21" t="s">
        <v>67</v>
      </c>
    </row>
    <row r="2155" spans="1:19" s="21" customFormat="1" x14ac:dyDescent="0.35">
      <c r="A2155" s="26">
        <v>1546526</v>
      </c>
      <c r="B2155" s="53">
        <v>411582</v>
      </c>
      <c r="C2155" s="26">
        <f>VLOOKUP(TotalFix[[#This Row],[Order]],'Total Fix by SS'!B:C,2,0)</f>
        <v>232</v>
      </c>
      <c r="D2155" s="21" t="s">
        <v>59</v>
      </c>
      <c r="E2155" s="21" t="s">
        <v>75</v>
      </c>
      <c r="F2155" s="21" t="s">
        <v>61</v>
      </c>
      <c r="G2155" s="21" t="s">
        <v>62</v>
      </c>
      <c r="H2155" s="21" t="s">
        <v>63</v>
      </c>
      <c r="I2155" s="21" t="s">
        <v>76</v>
      </c>
      <c r="J2155" s="22">
        <v>43705</v>
      </c>
      <c r="K2155" s="23">
        <v>0.31407407407407001</v>
      </c>
      <c r="L2155" s="22">
        <v>43710</v>
      </c>
      <c r="M2155" s="23">
        <v>0.51454861111111005</v>
      </c>
      <c r="N2155" s="25">
        <v>26.937999999999999</v>
      </c>
      <c r="O2155" s="21" t="s">
        <v>77</v>
      </c>
      <c r="P2155" s="46">
        <f>TotalFix[[#This Row],[Confirmed activ. 3 (ILE03)]]*60</f>
        <v>1616.28</v>
      </c>
      <c r="Q2155" s="24">
        <v>500</v>
      </c>
      <c r="R2155" s="21" t="s">
        <v>66</v>
      </c>
      <c r="S2155" s="21" t="s">
        <v>67</v>
      </c>
    </row>
    <row r="2156" spans="1:19" s="21" customFormat="1" x14ac:dyDescent="0.35">
      <c r="A2156" s="26">
        <v>1546526</v>
      </c>
      <c r="B2156" s="53">
        <v>411582</v>
      </c>
      <c r="C2156" s="26">
        <f>VLOOKUP(TotalFix[[#This Row],[Order]],'Total Fix by SS'!B:C,2,0)</f>
        <v>232</v>
      </c>
      <c r="D2156" s="21" t="s">
        <v>59</v>
      </c>
      <c r="E2156" s="21" t="s">
        <v>78</v>
      </c>
      <c r="F2156" s="21" t="s">
        <v>69</v>
      </c>
      <c r="G2156" s="21" t="s">
        <v>62</v>
      </c>
      <c r="H2156" s="21" t="s">
        <v>70</v>
      </c>
      <c r="I2156" s="21" t="s">
        <v>79</v>
      </c>
      <c r="J2156" s="22">
        <v>43710</v>
      </c>
      <c r="K2156" s="23">
        <v>0.64283564814814997</v>
      </c>
      <c r="L2156" s="22">
        <v>43710</v>
      </c>
      <c r="M2156" s="23">
        <v>0.64283564814814997</v>
      </c>
      <c r="N2156" s="24">
        <v>20</v>
      </c>
      <c r="O2156" s="21" t="s">
        <v>66</v>
      </c>
      <c r="P2156" s="46">
        <f>TotalFix[[#This Row],[Confirmed activ. 3 (ILE03)]]</f>
        <v>20</v>
      </c>
      <c r="Q2156" s="24">
        <v>20</v>
      </c>
      <c r="R2156" s="21" t="s">
        <v>66</v>
      </c>
      <c r="S2156" s="21" t="s">
        <v>72</v>
      </c>
    </row>
    <row r="2157" spans="1:19" s="21" customFormat="1" x14ac:dyDescent="0.35">
      <c r="A2157" s="26">
        <v>1546526</v>
      </c>
      <c r="B2157" s="53">
        <v>411582</v>
      </c>
      <c r="C2157" s="26">
        <f>VLOOKUP(TotalFix[[#This Row],[Order]],'Total Fix by SS'!B:C,2,0)</f>
        <v>232</v>
      </c>
      <c r="D2157" s="21" t="s">
        <v>59</v>
      </c>
      <c r="E2157" s="21" t="s">
        <v>80</v>
      </c>
      <c r="F2157" s="21" t="s">
        <v>69</v>
      </c>
      <c r="G2157" s="21" t="s">
        <v>62</v>
      </c>
      <c r="H2157" s="21" t="s">
        <v>70</v>
      </c>
      <c r="I2157" s="21" t="s">
        <v>81</v>
      </c>
      <c r="J2157" s="22">
        <v>43710</v>
      </c>
      <c r="K2157" s="23">
        <v>0.64298611111111004</v>
      </c>
      <c r="L2157" s="22">
        <v>43710</v>
      </c>
      <c r="M2157" s="23">
        <v>0.64298611111111004</v>
      </c>
      <c r="N2157" s="24">
        <v>20</v>
      </c>
      <c r="O2157" s="21" t="s">
        <v>66</v>
      </c>
      <c r="P2157" s="46">
        <f>TotalFix[[#This Row],[Confirmed activ. 3 (ILE03)]]</f>
        <v>20</v>
      </c>
      <c r="Q2157" s="24">
        <v>20</v>
      </c>
      <c r="R2157" s="21" t="s">
        <v>66</v>
      </c>
      <c r="S2157" s="21" t="s">
        <v>72</v>
      </c>
    </row>
    <row r="2158" spans="1:19" s="21" customFormat="1" x14ac:dyDescent="0.35">
      <c r="A2158" s="26">
        <v>1546526</v>
      </c>
      <c r="B2158" s="53">
        <v>411582</v>
      </c>
      <c r="C2158" s="26">
        <f>VLOOKUP(TotalFix[[#This Row],[Order]],'Total Fix by SS'!B:C,2,0)</f>
        <v>232</v>
      </c>
      <c r="D2158" s="21" t="s">
        <v>59</v>
      </c>
      <c r="E2158" s="21" t="s">
        <v>82</v>
      </c>
      <c r="F2158" s="21" t="s">
        <v>83</v>
      </c>
      <c r="G2158" s="21" t="s">
        <v>62</v>
      </c>
      <c r="H2158" s="21" t="s">
        <v>84</v>
      </c>
      <c r="I2158" s="21" t="s">
        <v>84</v>
      </c>
      <c r="J2158" s="22">
        <v>43710</v>
      </c>
      <c r="K2158" s="23">
        <v>0.98901620370370003</v>
      </c>
      <c r="L2158" s="22">
        <v>43711</v>
      </c>
      <c r="M2158" s="23">
        <v>0.74561342592593005</v>
      </c>
      <c r="N2158" s="25">
        <v>3.1469999999999998</v>
      </c>
      <c r="O2158" s="21" t="s">
        <v>77</v>
      </c>
      <c r="P2158" s="46">
        <f>TotalFix[[#This Row],[Confirmed activ. 3 (ILE03)]]*60</f>
        <v>188.82</v>
      </c>
      <c r="Q2158" s="24">
        <v>450</v>
      </c>
      <c r="R2158" s="21" t="s">
        <v>66</v>
      </c>
      <c r="S2158" s="21" t="s">
        <v>67</v>
      </c>
    </row>
    <row r="2159" spans="1:19" s="21" customFormat="1" x14ac:dyDescent="0.35">
      <c r="A2159" s="26">
        <v>1546526</v>
      </c>
      <c r="B2159" s="53">
        <v>411582</v>
      </c>
      <c r="C2159" s="26">
        <f>VLOOKUP(TotalFix[[#This Row],[Order]],'Total Fix by SS'!B:C,2,0)</f>
        <v>232</v>
      </c>
      <c r="D2159" s="21" t="s">
        <v>59</v>
      </c>
      <c r="E2159" s="21" t="s">
        <v>85</v>
      </c>
      <c r="F2159" s="21" t="s">
        <v>86</v>
      </c>
      <c r="G2159" s="21" t="s">
        <v>62</v>
      </c>
      <c r="H2159" s="21" t="s">
        <v>87</v>
      </c>
      <c r="I2159" s="21" t="s">
        <v>87</v>
      </c>
      <c r="J2159" s="22">
        <v>43712</v>
      </c>
      <c r="K2159" s="23">
        <v>0.35695601851851999</v>
      </c>
      <c r="L2159" s="22">
        <v>43712</v>
      </c>
      <c r="M2159" s="23">
        <v>0.35695601851851999</v>
      </c>
      <c r="N2159" s="24">
        <v>20</v>
      </c>
      <c r="O2159" s="21" t="s">
        <v>66</v>
      </c>
      <c r="P2159" s="46">
        <f>TotalFix[[#This Row],[Confirmed activ. 3 (ILE03)]]</f>
        <v>20</v>
      </c>
      <c r="Q2159" s="24">
        <v>20</v>
      </c>
      <c r="R2159" s="21" t="s">
        <v>66</v>
      </c>
      <c r="S2159" s="21" t="s">
        <v>72</v>
      </c>
    </row>
    <row r="2160" spans="1:19" s="21" customFormat="1" x14ac:dyDescent="0.35">
      <c r="A2160" s="26">
        <v>1546526</v>
      </c>
      <c r="B2160" s="53">
        <v>411582</v>
      </c>
      <c r="C2160" s="26">
        <f>VLOOKUP(TotalFix[[#This Row],[Order]],'Total Fix by SS'!B:C,2,0)</f>
        <v>232</v>
      </c>
      <c r="D2160" s="21" t="s">
        <v>59</v>
      </c>
      <c r="E2160" s="21" t="s">
        <v>88</v>
      </c>
      <c r="F2160" s="21" t="s">
        <v>89</v>
      </c>
      <c r="G2160" s="21" t="s">
        <v>90</v>
      </c>
      <c r="H2160" s="21" t="s">
        <v>91</v>
      </c>
      <c r="I2160" s="21" t="s">
        <v>92</v>
      </c>
      <c r="J2160" s="22"/>
      <c r="K2160" s="23">
        <v>0</v>
      </c>
      <c r="L2160" s="22"/>
      <c r="M2160" s="23">
        <v>0</v>
      </c>
      <c r="N2160" s="25">
        <v>0</v>
      </c>
      <c r="O2160" s="21" t="s">
        <v>93</v>
      </c>
      <c r="P2160" s="46"/>
      <c r="Q2160" s="24">
        <v>0</v>
      </c>
      <c r="R2160" s="21" t="s">
        <v>66</v>
      </c>
      <c r="S2160" s="21" t="s">
        <v>94</v>
      </c>
    </row>
    <row r="2161" spans="1:19" s="21" customFormat="1" x14ac:dyDescent="0.35">
      <c r="A2161" s="26">
        <v>1546526</v>
      </c>
      <c r="B2161" s="53">
        <v>411582</v>
      </c>
      <c r="C2161" s="26">
        <f>VLOOKUP(TotalFix[[#This Row],[Order]],'Total Fix by SS'!B:C,2,0)</f>
        <v>232</v>
      </c>
      <c r="D2161" s="21" t="s">
        <v>59</v>
      </c>
      <c r="E2161" s="21" t="s">
        <v>95</v>
      </c>
      <c r="F2161" s="21" t="s">
        <v>61</v>
      </c>
      <c r="G2161" s="21" t="s">
        <v>62</v>
      </c>
      <c r="H2161" s="21" t="s">
        <v>63</v>
      </c>
      <c r="I2161" s="21" t="s">
        <v>96</v>
      </c>
      <c r="J2161" s="22">
        <v>43712</v>
      </c>
      <c r="K2161" s="23">
        <v>0.42890046296296003</v>
      </c>
      <c r="L2161" s="22">
        <v>43712</v>
      </c>
      <c r="M2161" s="23">
        <v>0.47983796296296</v>
      </c>
      <c r="N2161" s="25">
        <v>1.2230000000000001</v>
      </c>
      <c r="O2161" s="21" t="s">
        <v>77</v>
      </c>
      <c r="P2161" s="46">
        <f>TotalFix[[#This Row],[Confirmed activ. 3 (ILE03)]]*60</f>
        <v>73.38000000000001</v>
      </c>
      <c r="Q2161" s="24">
        <v>40</v>
      </c>
      <c r="R2161" s="21" t="s">
        <v>66</v>
      </c>
      <c r="S2161" s="21" t="s">
        <v>67</v>
      </c>
    </row>
    <row r="2162" spans="1:19" s="21" customFormat="1" x14ac:dyDescent="0.35">
      <c r="A2162" s="26">
        <v>1546526</v>
      </c>
      <c r="B2162" s="53">
        <v>411582</v>
      </c>
      <c r="C2162" s="26">
        <f>VLOOKUP(TotalFix[[#This Row],[Order]],'Total Fix by SS'!B:C,2,0)</f>
        <v>232</v>
      </c>
      <c r="D2162" s="21" t="s">
        <v>59</v>
      </c>
      <c r="E2162" s="21" t="s">
        <v>97</v>
      </c>
      <c r="F2162" s="21" t="s">
        <v>69</v>
      </c>
      <c r="G2162" s="21" t="s">
        <v>62</v>
      </c>
      <c r="H2162" s="21" t="s">
        <v>70</v>
      </c>
      <c r="I2162" s="21" t="s">
        <v>98</v>
      </c>
      <c r="J2162" s="22">
        <v>43717</v>
      </c>
      <c r="K2162" s="23">
        <v>0.69880787037036995</v>
      </c>
      <c r="L2162" s="22">
        <v>43717</v>
      </c>
      <c r="M2162" s="23">
        <v>0.69880787037036995</v>
      </c>
      <c r="N2162" s="24">
        <v>20</v>
      </c>
      <c r="O2162" s="21" t="s">
        <v>66</v>
      </c>
      <c r="P2162" s="46">
        <f>TotalFix[[#This Row],[Confirmed activ. 3 (ILE03)]]</f>
        <v>20</v>
      </c>
      <c r="Q2162" s="24">
        <v>20</v>
      </c>
      <c r="R2162" s="21" t="s">
        <v>66</v>
      </c>
      <c r="S2162" s="21" t="s">
        <v>72</v>
      </c>
    </row>
    <row r="2163" spans="1:19" s="21" customFormat="1" x14ac:dyDescent="0.35">
      <c r="A2163" s="26">
        <v>1546526</v>
      </c>
      <c r="B2163" s="53">
        <v>411582</v>
      </c>
      <c r="C2163" s="26">
        <f>VLOOKUP(TotalFix[[#This Row],[Order]],'Total Fix by SS'!B:C,2,0)</f>
        <v>232</v>
      </c>
      <c r="D2163" s="21" t="s">
        <v>59</v>
      </c>
      <c r="E2163" s="21" t="s">
        <v>99</v>
      </c>
      <c r="F2163" s="21" t="s">
        <v>69</v>
      </c>
      <c r="G2163" s="21" t="s">
        <v>62</v>
      </c>
      <c r="H2163" s="21" t="s">
        <v>70</v>
      </c>
      <c r="I2163" s="21" t="s">
        <v>100</v>
      </c>
      <c r="J2163" s="22">
        <v>43717</v>
      </c>
      <c r="K2163" s="23">
        <v>0.69884259259258996</v>
      </c>
      <c r="L2163" s="22">
        <v>43717</v>
      </c>
      <c r="M2163" s="23">
        <v>0.69884259259258996</v>
      </c>
      <c r="N2163" s="24">
        <v>50</v>
      </c>
      <c r="O2163" s="21" t="s">
        <v>66</v>
      </c>
      <c r="P2163" s="46">
        <f>TotalFix[[#This Row],[Confirmed activ. 3 (ILE03)]]</f>
        <v>50</v>
      </c>
      <c r="Q2163" s="24">
        <v>50</v>
      </c>
      <c r="R2163" s="21" t="s">
        <v>66</v>
      </c>
      <c r="S2163" s="21" t="s">
        <v>72</v>
      </c>
    </row>
    <row r="2164" spans="1:19" s="21" customFormat="1" x14ac:dyDescent="0.35">
      <c r="A2164" s="26">
        <v>1546526</v>
      </c>
      <c r="B2164" s="53">
        <v>411582</v>
      </c>
      <c r="C2164" s="26">
        <f>VLOOKUP(TotalFix[[#This Row],[Order]],'Total Fix by SS'!B:C,2,0)</f>
        <v>232</v>
      </c>
      <c r="D2164" s="21" t="s">
        <v>59</v>
      </c>
      <c r="E2164" s="21" t="s">
        <v>101</v>
      </c>
      <c r="F2164" s="21" t="s">
        <v>102</v>
      </c>
      <c r="G2164" s="21" t="s">
        <v>62</v>
      </c>
      <c r="H2164" s="21" t="s">
        <v>100</v>
      </c>
      <c r="I2164" s="21" t="s">
        <v>103</v>
      </c>
      <c r="J2164" s="22">
        <v>43717</v>
      </c>
      <c r="K2164" s="23">
        <v>0.69887731481480997</v>
      </c>
      <c r="L2164" s="22">
        <v>43717</v>
      </c>
      <c r="M2164" s="23">
        <v>0.69887731481480997</v>
      </c>
      <c r="N2164" s="24">
        <v>10</v>
      </c>
      <c r="O2164" s="21" t="s">
        <v>66</v>
      </c>
      <c r="P2164" s="46">
        <f>TotalFix[[#This Row],[Confirmed activ. 3 (ILE03)]]</f>
        <v>10</v>
      </c>
      <c r="Q2164" s="24">
        <v>10</v>
      </c>
      <c r="R2164" s="21" t="s">
        <v>66</v>
      </c>
      <c r="S2164" s="21" t="s">
        <v>72</v>
      </c>
    </row>
    <row r="2165" spans="1:19" s="21" customFormat="1" x14ac:dyDescent="0.35">
      <c r="A2165" s="26">
        <v>1546526</v>
      </c>
      <c r="B2165" s="53">
        <v>411582</v>
      </c>
      <c r="C2165" s="26">
        <f>VLOOKUP(TotalFix[[#This Row],[Order]],'Total Fix by SS'!B:C,2,0)</f>
        <v>232</v>
      </c>
      <c r="D2165" s="21" t="s">
        <v>59</v>
      </c>
      <c r="E2165" s="21" t="s">
        <v>104</v>
      </c>
      <c r="F2165" s="21" t="s">
        <v>102</v>
      </c>
      <c r="G2165" s="21" t="s">
        <v>105</v>
      </c>
      <c r="H2165" s="21" t="s">
        <v>100</v>
      </c>
      <c r="I2165" s="21" t="s">
        <v>106</v>
      </c>
      <c r="J2165" s="22">
        <v>43718</v>
      </c>
      <c r="K2165" s="23">
        <v>0.34465277777777997</v>
      </c>
      <c r="L2165" s="22">
        <v>43718</v>
      </c>
      <c r="M2165" s="23">
        <v>0.34465277777777997</v>
      </c>
      <c r="N2165" s="24">
        <v>10</v>
      </c>
      <c r="O2165" s="21" t="s">
        <v>66</v>
      </c>
      <c r="P2165" s="46">
        <f>TotalFix[[#This Row],[Confirmed activ. 3 (ILE03)]]</f>
        <v>10</v>
      </c>
      <c r="Q2165" s="24">
        <v>10</v>
      </c>
      <c r="R2165" s="21" t="s">
        <v>66</v>
      </c>
      <c r="S2165" s="21" t="s">
        <v>72</v>
      </c>
    </row>
    <row r="2166" spans="1:19" s="21" customFormat="1" x14ac:dyDescent="0.35">
      <c r="A2166" s="26">
        <v>1546526</v>
      </c>
      <c r="B2166" s="53">
        <v>411582</v>
      </c>
      <c r="C2166" s="26">
        <f>VLOOKUP(TotalFix[[#This Row],[Order]],'Total Fix by SS'!B:C,2,0)</f>
        <v>232</v>
      </c>
      <c r="D2166" s="21" t="s">
        <v>107</v>
      </c>
      <c r="E2166" s="21" t="s">
        <v>60</v>
      </c>
      <c r="F2166" s="21" t="s">
        <v>61</v>
      </c>
      <c r="G2166" s="21" t="s">
        <v>90</v>
      </c>
      <c r="H2166" s="21" t="s">
        <v>63</v>
      </c>
      <c r="I2166" s="21" t="s">
        <v>108</v>
      </c>
      <c r="J2166" s="22">
        <v>43704</v>
      </c>
      <c r="K2166" s="23">
        <v>0.50269675925926005</v>
      </c>
      <c r="L2166" s="22">
        <v>43705</v>
      </c>
      <c r="M2166" s="23">
        <v>0.74414351851852001</v>
      </c>
      <c r="N2166" s="25">
        <v>21.655999999999999</v>
      </c>
      <c r="O2166" s="21" t="s">
        <v>77</v>
      </c>
      <c r="P2166" s="46">
        <f>TotalFix[[#This Row],[Confirmed activ. 3 (ILE03)]]*60</f>
        <v>1299.3599999999999</v>
      </c>
      <c r="Q2166" s="24">
        <v>1</v>
      </c>
      <c r="R2166" s="21" t="s">
        <v>66</v>
      </c>
      <c r="S2166" s="21" t="s">
        <v>67</v>
      </c>
    </row>
    <row r="2167" spans="1:19" s="21" customFormat="1" x14ac:dyDescent="0.35">
      <c r="A2167" s="26">
        <v>1546526</v>
      </c>
      <c r="B2167" s="53">
        <v>411582</v>
      </c>
      <c r="C2167" s="26">
        <f>VLOOKUP(TotalFix[[#This Row],[Order]],'Total Fix by SS'!B:C,2,0)</f>
        <v>232</v>
      </c>
      <c r="D2167" s="21" t="s">
        <v>109</v>
      </c>
      <c r="E2167" s="21" t="s">
        <v>82</v>
      </c>
      <c r="F2167" s="21" t="s">
        <v>83</v>
      </c>
      <c r="G2167" s="21" t="s">
        <v>90</v>
      </c>
      <c r="H2167" s="21" t="s">
        <v>84</v>
      </c>
      <c r="I2167" s="21" t="s">
        <v>110</v>
      </c>
      <c r="J2167" s="22"/>
      <c r="K2167" s="23">
        <v>0</v>
      </c>
      <c r="L2167" s="22"/>
      <c r="M2167" s="23">
        <v>0</v>
      </c>
      <c r="N2167" s="25">
        <v>0</v>
      </c>
      <c r="O2167" s="21" t="s">
        <v>93</v>
      </c>
      <c r="P2167" s="46"/>
      <c r="Q2167" s="24">
        <v>5</v>
      </c>
      <c r="R2167" s="21" t="s">
        <v>66</v>
      </c>
      <c r="S2167" s="21" t="s">
        <v>94</v>
      </c>
    </row>
    <row r="2168" spans="1:19" s="21" customFormat="1" x14ac:dyDescent="0.35">
      <c r="A2168" s="26">
        <v>1546527</v>
      </c>
      <c r="B2168" s="53">
        <v>411582</v>
      </c>
      <c r="C2168" s="26">
        <f>VLOOKUP(TotalFix[[#This Row],[Order]],'Total Fix by SS'!B:C,2,0)</f>
        <v>232</v>
      </c>
      <c r="D2168" s="21" t="s">
        <v>59</v>
      </c>
      <c r="E2168" s="21" t="s">
        <v>60</v>
      </c>
      <c r="F2168" s="21" t="s">
        <v>61</v>
      </c>
      <c r="G2168" s="21" t="s">
        <v>62</v>
      </c>
      <c r="H2168" s="21" t="s">
        <v>63</v>
      </c>
      <c r="I2168" s="21" t="s">
        <v>64</v>
      </c>
      <c r="J2168" s="22">
        <v>43699</v>
      </c>
      <c r="K2168" s="23">
        <v>0.43196759259258999</v>
      </c>
      <c r="L2168" s="22">
        <v>43699</v>
      </c>
      <c r="M2168" s="23">
        <v>0.43667824074074002</v>
      </c>
      <c r="N2168" s="25">
        <v>6.7830000000000004</v>
      </c>
      <c r="O2168" s="21" t="s">
        <v>66</v>
      </c>
      <c r="P2168" s="46">
        <f>TotalFix[[#This Row],[Confirmed activ. 3 (ILE03)]]</f>
        <v>6.7830000000000004</v>
      </c>
      <c r="Q2168" s="24">
        <v>20</v>
      </c>
      <c r="R2168" s="21" t="s">
        <v>66</v>
      </c>
      <c r="S2168" s="21" t="s">
        <v>67</v>
      </c>
    </row>
    <row r="2169" spans="1:19" s="21" customFormat="1" x14ac:dyDescent="0.35">
      <c r="A2169" s="26">
        <v>1546527</v>
      </c>
      <c r="B2169" s="53">
        <v>411582</v>
      </c>
      <c r="C2169" s="26">
        <f>VLOOKUP(TotalFix[[#This Row],[Order]],'Total Fix by SS'!B:C,2,0)</f>
        <v>232</v>
      </c>
      <c r="D2169" s="21" t="s">
        <v>59</v>
      </c>
      <c r="E2169" s="21" t="s">
        <v>68</v>
      </c>
      <c r="F2169" s="21" t="s">
        <v>69</v>
      </c>
      <c r="G2169" s="21" t="s">
        <v>62</v>
      </c>
      <c r="H2169" s="21" t="s">
        <v>70</v>
      </c>
      <c r="I2169" s="21" t="s">
        <v>71</v>
      </c>
      <c r="J2169" s="22">
        <v>43699</v>
      </c>
      <c r="K2169" s="23">
        <v>0.43956018518519002</v>
      </c>
      <c r="L2169" s="22">
        <v>43699</v>
      </c>
      <c r="M2169" s="23">
        <v>0.43956018518519002</v>
      </c>
      <c r="N2169" s="24">
        <v>30</v>
      </c>
      <c r="O2169" s="21" t="s">
        <v>66</v>
      </c>
      <c r="P2169" s="46">
        <f>TotalFix[[#This Row],[Confirmed activ. 3 (ILE03)]]</f>
        <v>30</v>
      </c>
      <c r="Q2169" s="24">
        <v>30</v>
      </c>
      <c r="R2169" s="21" t="s">
        <v>66</v>
      </c>
      <c r="S2169" s="21" t="s">
        <v>72</v>
      </c>
    </row>
    <row r="2170" spans="1:19" s="21" customFormat="1" x14ac:dyDescent="0.35">
      <c r="A2170" s="26">
        <v>1546527</v>
      </c>
      <c r="B2170" s="53">
        <v>411582</v>
      </c>
      <c r="C2170" s="26">
        <f>VLOOKUP(TotalFix[[#This Row],[Order]],'Total Fix by SS'!B:C,2,0)</f>
        <v>232</v>
      </c>
      <c r="D2170" s="21" t="s">
        <v>59</v>
      </c>
      <c r="E2170" s="21" t="s">
        <v>73</v>
      </c>
      <c r="F2170" s="21" t="s">
        <v>61</v>
      </c>
      <c r="G2170" s="21" t="s">
        <v>62</v>
      </c>
      <c r="H2170" s="21" t="s">
        <v>63</v>
      </c>
      <c r="I2170" s="21" t="s">
        <v>74</v>
      </c>
      <c r="J2170" s="22">
        <v>43699</v>
      </c>
      <c r="K2170" s="23">
        <v>0.47802083333333001</v>
      </c>
      <c r="L2170" s="22">
        <v>43702</v>
      </c>
      <c r="M2170" s="23">
        <v>0.40084490740741002</v>
      </c>
      <c r="N2170" s="25">
        <v>253.82</v>
      </c>
      <c r="O2170" s="21" t="s">
        <v>66</v>
      </c>
      <c r="P2170" s="46">
        <f>TotalFix[[#This Row],[Confirmed activ. 3 (ILE03)]]</f>
        <v>253.82</v>
      </c>
      <c r="Q2170" s="24">
        <v>200</v>
      </c>
      <c r="R2170" s="21" t="s">
        <v>66</v>
      </c>
      <c r="S2170" s="21" t="s">
        <v>67</v>
      </c>
    </row>
    <row r="2171" spans="1:19" s="21" customFormat="1" x14ac:dyDescent="0.35">
      <c r="A2171" s="26">
        <v>1546527</v>
      </c>
      <c r="B2171" s="53">
        <v>411582</v>
      </c>
      <c r="C2171" s="26">
        <f>VLOOKUP(TotalFix[[#This Row],[Order]],'Total Fix by SS'!B:C,2,0)</f>
        <v>232</v>
      </c>
      <c r="D2171" s="21" t="s">
        <v>59</v>
      </c>
      <c r="E2171" s="21" t="s">
        <v>75</v>
      </c>
      <c r="F2171" s="21" t="s">
        <v>61</v>
      </c>
      <c r="G2171" s="21" t="s">
        <v>62</v>
      </c>
      <c r="H2171" s="21" t="s">
        <v>63</v>
      </c>
      <c r="I2171" s="21" t="s">
        <v>76</v>
      </c>
      <c r="J2171" s="22">
        <v>43705</v>
      </c>
      <c r="K2171" s="23">
        <v>0.31628472222221998</v>
      </c>
      <c r="L2171" s="22">
        <v>43709</v>
      </c>
      <c r="M2171" s="23">
        <v>0.47885416666667002</v>
      </c>
      <c r="N2171" s="25">
        <v>20.015000000000001</v>
      </c>
      <c r="O2171" s="21" t="s">
        <v>77</v>
      </c>
      <c r="P2171" s="46">
        <f>TotalFix[[#This Row],[Confirmed activ. 3 (ILE03)]]*60</f>
        <v>1200.9000000000001</v>
      </c>
      <c r="Q2171" s="24">
        <v>500</v>
      </c>
      <c r="R2171" s="21" t="s">
        <v>66</v>
      </c>
      <c r="S2171" s="21" t="s">
        <v>67</v>
      </c>
    </row>
    <row r="2172" spans="1:19" s="21" customFormat="1" x14ac:dyDescent="0.35">
      <c r="A2172" s="26">
        <v>1546527</v>
      </c>
      <c r="B2172" s="53">
        <v>411582</v>
      </c>
      <c r="C2172" s="26">
        <f>VLOOKUP(TotalFix[[#This Row],[Order]],'Total Fix by SS'!B:C,2,0)</f>
        <v>232</v>
      </c>
      <c r="D2172" s="21" t="s">
        <v>59</v>
      </c>
      <c r="E2172" s="21" t="s">
        <v>78</v>
      </c>
      <c r="F2172" s="21" t="s">
        <v>69</v>
      </c>
      <c r="G2172" s="21" t="s">
        <v>62</v>
      </c>
      <c r="H2172" s="21" t="s">
        <v>70</v>
      </c>
      <c r="I2172" s="21" t="s">
        <v>79</v>
      </c>
      <c r="J2172" s="22">
        <v>43709</v>
      </c>
      <c r="K2172" s="23">
        <v>0.67157407407406999</v>
      </c>
      <c r="L2172" s="22">
        <v>43709</v>
      </c>
      <c r="M2172" s="23">
        <v>0.67157407407406999</v>
      </c>
      <c r="N2172" s="24">
        <v>20</v>
      </c>
      <c r="O2172" s="21" t="s">
        <v>66</v>
      </c>
      <c r="P2172" s="46">
        <f>TotalFix[[#This Row],[Confirmed activ. 3 (ILE03)]]</f>
        <v>20</v>
      </c>
      <c r="Q2172" s="24">
        <v>20</v>
      </c>
      <c r="R2172" s="21" t="s">
        <v>66</v>
      </c>
      <c r="S2172" s="21" t="s">
        <v>72</v>
      </c>
    </row>
    <row r="2173" spans="1:19" s="21" customFormat="1" x14ac:dyDescent="0.35">
      <c r="A2173" s="26">
        <v>1546527</v>
      </c>
      <c r="B2173" s="53">
        <v>411582</v>
      </c>
      <c r="C2173" s="26">
        <f>VLOOKUP(TotalFix[[#This Row],[Order]],'Total Fix by SS'!B:C,2,0)</f>
        <v>232</v>
      </c>
      <c r="D2173" s="21" t="s">
        <v>59</v>
      </c>
      <c r="E2173" s="21" t="s">
        <v>80</v>
      </c>
      <c r="F2173" s="21" t="s">
        <v>69</v>
      </c>
      <c r="G2173" s="21" t="s">
        <v>62</v>
      </c>
      <c r="H2173" s="21" t="s">
        <v>70</v>
      </c>
      <c r="I2173" s="21" t="s">
        <v>81</v>
      </c>
      <c r="J2173" s="22">
        <v>43709</v>
      </c>
      <c r="K2173" s="23">
        <v>0.67167824074074001</v>
      </c>
      <c r="L2173" s="22">
        <v>43709</v>
      </c>
      <c r="M2173" s="23">
        <v>0.67167824074074001</v>
      </c>
      <c r="N2173" s="24">
        <v>20</v>
      </c>
      <c r="O2173" s="21" t="s">
        <v>66</v>
      </c>
      <c r="P2173" s="46">
        <f>TotalFix[[#This Row],[Confirmed activ. 3 (ILE03)]]</f>
        <v>20</v>
      </c>
      <c r="Q2173" s="24">
        <v>20</v>
      </c>
      <c r="R2173" s="21" t="s">
        <v>66</v>
      </c>
      <c r="S2173" s="21" t="s">
        <v>72</v>
      </c>
    </row>
    <row r="2174" spans="1:19" s="21" customFormat="1" x14ac:dyDescent="0.35">
      <c r="A2174" s="26">
        <v>1546527</v>
      </c>
      <c r="B2174" s="53">
        <v>411582</v>
      </c>
      <c r="C2174" s="26">
        <f>VLOOKUP(TotalFix[[#This Row],[Order]],'Total Fix by SS'!B:C,2,0)</f>
        <v>232</v>
      </c>
      <c r="D2174" s="21" t="s">
        <v>59</v>
      </c>
      <c r="E2174" s="21" t="s">
        <v>82</v>
      </c>
      <c r="F2174" s="21" t="s">
        <v>83</v>
      </c>
      <c r="G2174" s="21" t="s">
        <v>62</v>
      </c>
      <c r="H2174" s="21" t="s">
        <v>84</v>
      </c>
      <c r="I2174" s="21" t="s">
        <v>84</v>
      </c>
      <c r="J2174" s="22">
        <v>43709</v>
      </c>
      <c r="K2174" s="23">
        <v>0.70261574074073996</v>
      </c>
      <c r="L2174" s="22">
        <v>43710</v>
      </c>
      <c r="M2174" s="23">
        <v>0.68592592592593005</v>
      </c>
      <c r="N2174" s="25">
        <v>330.33</v>
      </c>
      <c r="O2174" s="21" t="s">
        <v>66</v>
      </c>
      <c r="P2174" s="46">
        <f>TotalFix[[#This Row],[Confirmed activ. 3 (ILE03)]]</f>
        <v>330.33</v>
      </c>
      <c r="Q2174" s="24">
        <v>450</v>
      </c>
      <c r="R2174" s="21" t="s">
        <v>66</v>
      </c>
      <c r="S2174" s="21" t="s">
        <v>67</v>
      </c>
    </row>
    <row r="2175" spans="1:19" s="21" customFormat="1" x14ac:dyDescent="0.35">
      <c r="A2175" s="26">
        <v>1546527</v>
      </c>
      <c r="B2175" s="53">
        <v>411582</v>
      </c>
      <c r="C2175" s="26">
        <f>VLOOKUP(TotalFix[[#This Row],[Order]],'Total Fix by SS'!B:C,2,0)</f>
        <v>232</v>
      </c>
      <c r="D2175" s="21" t="s">
        <v>59</v>
      </c>
      <c r="E2175" s="21" t="s">
        <v>85</v>
      </c>
      <c r="F2175" s="21" t="s">
        <v>86</v>
      </c>
      <c r="G2175" s="21" t="s">
        <v>62</v>
      </c>
      <c r="H2175" s="21" t="s">
        <v>87</v>
      </c>
      <c r="I2175" s="21" t="s">
        <v>87</v>
      </c>
      <c r="J2175" s="22">
        <v>43711</v>
      </c>
      <c r="K2175" s="23">
        <v>0.40364583333332998</v>
      </c>
      <c r="L2175" s="22">
        <v>43711</v>
      </c>
      <c r="M2175" s="23">
        <v>0.40364583333332998</v>
      </c>
      <c r="N2175" s="24">
        <v>20</v>
      </c>
      <c r="O2175" s="21" t="s">
        <v>66</v>
      </c>
      <c r="P2175" s="46">
        <f>TotalFix[[#This Row],[Confirmed activ. 3 (ILE03)]]</f>
        <v>20</v>
      </c>
      <c r="Q2175" s="24">
        <v>20</v>
      </c>
      <c r="R2175" s="21" t="s">
        <v>66</v>
      </c>
      <c r="S2175" s="21" t="s">
        <v>72</v>
      </c>
    </row>
    <row r="2176" spans="1:19" s="21" customFormat="1" x14ac:dyDescent="0.35">
      <c r="A2176" s="26">
        <v>1546527</v>
      </c>
      <c r="B2176" s="53">
        <v>411582</v>
      </c>
      <c r="C2176" s="26">
        <f>VLOOKUP(TotalFix[[#This Row],[Order]],'Total Fix by SS'!B:C,2,0)</f>
        <v>232</v>
      </c>
      <c r="D2176" s="21" t="s">
        <v>59</v>
      </c>
      <c r="E2176" s="21" t="s">
        <v>88</v>
      </c>
      <c r="F2176" s="21" t="s">
        <v>89</v>
      </c>
      <c r="G2176" s="21" t="s">
        <v>90</v>
      </c>
      <c r="H2176" s="21" t="s">
        <v>91</v>
      </c>
      <c r="I2176" s="21" t="s">
        <v>92</v>
      </c>
      <c r="J2176" s="22"/>
      <c r="K2176" s="23">
        <v>0</v>
      </c>
      <c r="L2176" s="22"/>
      <c r="M2176" s="23">
        <v>0</v>
      </c>
      <c r="N2176" s="25">
        <v>0</v>
      </c>
      <c r="O2176" s="21" t="s">
        <v>93</v>
      </c>
      <c r="P2176" s="46"/>
      <c r="Q2176" s="24">
        <v>0</v>
      </c>
      <c r="R2176" s="21" t="s">
        <v>66</v>
      </c>
      <c r="S2176" s="21" t="s">
        <v>94</v>
      </c>
    </row>
    <row r="2177" spans="1:19" s="21" customFormat="1" x14ac:dyDescent="0.35">
      <c r="A2177" s="26">
        <v>1546527</v>
      </c>
      <c r="B2177" s="53">
        <v>411582</v>
      </c>
      <c r="C2177" s="26">
        <f>VLOOKUP(TotalFix[[#This Row],[Order]],'Total Fix by SS'!B:C,2,0)</f>
        <v>232</v>
      </c>
      <c r="D2177" s="21" t="s">
        <v>59</v>
      </c>
      <c r="E2177" s="21" t="s">
        <v>95</v>
      </c>
      <c r="F2177" s="21" t="s">
        <v>61</v>
      </c>
      <c r="G2177" s="21" t="s">
        <v>62</v>
      </c>
      <c r="H2177" s="21" t="s">
        <v>63</v>
      </c>
      <c r="I2177" s="21" t="s">
        <v>96</v>
      </c>
      <c r="J2177" s="22">
        <v>43713</v>
      </c>
      <c r="K2177" s="23">
        <v>0.51347222222222</v>
      </c>
      <c r="L2177" s="22">
        <v>43713</v>
      </c>
      <c r="M2177" s="23">
        <v>0.52537037037037004</v>
      </c>
      <c r="N2177" s="25">
        <v>17.132999999999999</v>
      </c>
      <c r="O2177" s="21" t="s">
        <v>66</v>
      </c>
      <c r="P2177" s="46">
        <f>TotalFix[[#This Row],[Confirmed activ. 3 (ILE03)]]</f>
        <v>17.132999999999999</v>
      </c>
      <c r="Q2177" s="24">
        <v>40</v>
      </c>
      <c r="R2177" s="21" t="s">
        <v>66</v>
      </c>
      <c r="S2177" s="21" t="s">
        <v>67</v>
      </c>
    </row>
    <row r="2178" spans="1:19" s="21" customFormat="1" x14ac:dyDescent="0.35">
      <c r="A2178" s="26">
        <v>1546527</v>
      </c>
      <c r="B2178" s="53">
        <v>411582</v>
      </c>
      <c r="C2178" s="26">
        <f>VLOOKUP(TotalFix[[#This Row],[Order]],'Total Fix by SS'!B:C,2,0)</f>
        <v>232</v>
      </c>
      <c r="D2178" s="21" t="s">
        <v>59</v>
      </c>
      <c r="E2178" s="21" t="s">
        <v>97</v>
      </c>
      <c r="F2178" s="21" t="s">
        <v>69</v>
      </c>
      <c r="G2178" s="21" t="s">
        <v>62</v>
      </c>
      <c r="H2178" s="21" t="s">
        <v>70</v>
      </c>
      <c r="I2178" s="21" t="s">
        <v>98</v>
      </c>
      <c r="J2178" s="22">
        <v>43717</v>
      </c>
      <c r="K2178" s="23">
        <v>0.42931712962962998</v>
      </c>
      <c r="L2178" s="22">
        <v>43717</v>
      </c>
      <c r="M2178" s="23">
        <v>0.42931712962962998</v>
      </c>
      <c r="N2178" s="24">
        <v>20</v>
      </c>
      <c r="O2178" s="21" t="s">
        <v>66</v>
      </c>
      <c r="P2178" s="46">
        <f>TotalFix[[#This Row],[Confirmed activ. 3 (ILE03)]]</f>
        <v>20</v>
      </c>
      <c r="Q2178" s="24">
        <v>20</v>
      </c>
      <c r="R2178" s="21" t="s">
        <v>66</v>
      </c>
      <c r="S2178" s="21" t="s">
        <v>72</v>
      </c>
    </row>
    <row r="2179" spans="1:19" s="21" customFormat="1" x14ac:dyDescent="0.35">
      <c r="A2179" s="26">
        <v>1546527</v>
      </c>
      <c r="B2179" s="53">
        <v>411582</v>
      </c>
      <c r="C2179" s="26">
        <f>VLOOKUP(TotalFix[[#This Row],[Order]],'Total Fix by SS'!B:C,2,0)</f>
        <v>232</v>
      </c>
      <c r="D2179" s="21" t="s">
        <v>59</v>
      </c>
      <c r="E2179" s="21" t="s">
        <v>99</v>
      </c>
      <c r="F2179" s="21" t="s">
        <v>69</v>
      </c>
      <c r="G2179" s="21" t="s">
        <v>62</v>
      </c>
      <c r="H2179" s="21" t="s">
        <v>70</v>
      </c>
      <c r="I2179" s="21" t="s">
        <v>100</v>
      </c>
      <c r="J2179" s="22">
        <v>43717</v>
      </c>
      <c r="K2179" s="23">
        <v>0.42936342592593002</v>
      </c>
      <c r="L2179" s="22">
        <v>43717</v>
      </c>
      <c r="M2179" s="23">
        <v>0.42936342592593002</v>
      </c>
      <c r="N2179" s="24">
        <v>50</v>
      </c>
      <c r="O2179" s="21" t="s">
        <v>66</v>
      </c>
      <c r="P2179" s="46">
        <f>TotalFix[[#This Row],[Confirmed activ. 3 (ILE03)]]</f>
        <v>50</v>
      </c>
      <c r="Q2179" s="24">
        <v>50</v>
      </c>
      <c r="R2179" s="21" t="s">
        <v>66</v>
      </c>
      <c r="S2179" s="21" t="s">
        <v>72</v>
      </c>
    </row>
    <row r="2180" spans="1:19" s="21" customFormat="1" x14ac:dyDescent="0.35">
      <c r="A2180" s="26">
        <v>1546527</v>
      </c>
      <c r="B2180" s="53">
        <v>411582</v>
      </c>
      <c r="C2180" s="26">
        <f>VLOOKUP(TotalFix[[#This Row],[Order]],'Total Fix by SS'!B:C,2,0)</f>
        <v>232</v>
      </c>
      <c r="D2180" s="21" t="s">
        <v>59</v>
      </c>
      <c r="E2180" s="21" t="s">
        <v>101</v>
      </c>
      <c r="F2180" s="21" t="s">
        <v>102</v>
      </c>
      <c r="G2180" s="21" t="s">
        <v>62</v>
      </c>
      <c r="H2180" s="21" t="s">
        <v>100</v>
      </c>
      <c r="I2180" s="21" t="s">
        <v>103</v>
      </c>
      <c r="J2180" s="22">
        <v>43717</v>
      </c>
      <c r="K2180" s="23">
        <v>0.42939814814815003</v>
      </c>
      <c r="L2180" s="22">
        <v>43717</v>
      </c>
      <c r="M2180" s="23">
        <v>0.42939814814815003</v>
      </c>
      <c r="N2180" s="24">
        <v>10</v>
      </c>
      <c r="O2180" s="21" t="s">
        <v>66</v>
      </c>
      <c r="P2180" s="46">
        <f>TotalFix[[#This Row],[Confirmed activ. 3 (ILE03)]]</f>
        <v>10</v>
      </c>
      <c r="Q2180" s="24">
        <v>10</v>
      </c>
      <c r="R2180" s="21" t="s">
        <v>66</v>
      </c>
      <c r="S2180" s="21" t="s">
        <v>72</v>
      </c>
    </row>
    <row r="2181" spans="1:19" s="21" customFormat="1" x14ac:dyDescent="0.35">
      <c r="A2181" s="26">
        <v>1546527</v>
      </c>
      <c r="B2181" s="53">
        <v>411582</v>
      </c>
      <c r="C2181" s="26">
        <f>VLOOKUP(TotalFix[[#This Row],[Order]],'Total Fix by SS'!B:C,2,0)</f>
        <v>232</v>
      </c>
      <c r="D2181" s="21" t="s">
        <v>59</v>
      </c>
      <c r="E2181" s="21" t="s">
        <v>104</v>
      </c>
      <c r="F2181" s="21" t="s">
        <v>102</v>
      </c>
      <c r="G2181" s="21" t="s">
        <v>105</v>
      </c>
      <c r="H2181" s="21" t="s">
        <v>100</v>
      </c>
      <c r="I2181" s="21" t="s">
        <v>106</v>
      </c>
      <c r="J2181" s="22">
        <v>43718</v>
      </c>
      <c r="K2181" s="23">
        <v>0.38694444444443998</v>
      </c>
      <c r="L2181" s="22">
        <v>43718</v>
      </c>
      <c r="M2181" s="23">
        <v>0.38694444444443998</v>
      </c>
      <c r="N2181" s="24">
        <v>10</v>
      </c>
      <c r="O2181" s="21" t="s">
        <v>66</v>
      </c>
      <c r="P2181" s="46">
        <f>TotalFix[[#This Row],[Confirmed activ. 3 (ILE03)]]</f>
        <v>10</v>
      </c>
      <c r="Q2181" s="24">
        <v>10</v>
      </c>
      <c r="R2181" s="21" t="s">
        <v>66</v>
      </c>
      <c r="S2181" s="21" t="s">
        <v>72</v>
      </c>
    </row>
    <row r="2182" spans="1:19" s="21" customFormat="1" x14ac:dyDescent="0.35">
      <c r="A2182" s="26">
        <v>1546527</v>
      </c>
      <c r="B2182" s="53">
        <v>411582</v>
      </c>
      <c r="C2182" s="26">
        <f>VLOOKUP(TotalFix[[#This Row],[Order]],'Total Fix by SS'!B:C,2,0)</f>
        <v>232</v>
      </c>
      <c r="D2182" s="21" t="s">
        <v>107</v>
      </c>
      <c r="E2182" s="21" t="s">
        <v>60</v>
      </c>
      <c r="F2182" s="21" t="s">
        <v>61</v>
      </c>
      <c r="G2182" s="21" t="s">
        <v>90</v>
      </c>
      <c r="H2182" s="21" t="s">
        <v>63</v>
      </c>
      <c r="I2182" s="21" t="s">
        <v>108</v>
      </c>
      <c r="J2182" s="22">
        <v>43713</v>
      </c>
      <c r="K2182" s="23">
        <v>0.36060185185185001</v>
      </c>
      <c r="L2182" s="22">
        <v>43713</v>
      </c>
      <c r="M2182" s="23">
        <v>0.52005787037036999</v>
      </c>
      <c r="N2182" s="25">
        <v>3.827</v>
      </c>
      <c r="O2182" s="21" t="s">
        <v>77</v>
      </c>
      <c r="P2182" s="46">
        <f>TotalFix[[#This Row],[Confirmed activ. 3 (ILE03)]]*60</f>
        <v>229.62</v>
      </c>
      <c r="Q2182" s="24">
        <v>1</v>
      </c>
      <c r="R2182" s="21" t="s">
        <v>66</v>
      </c>
      <c r="S2182" s="21" t="s">
        <v>67</v>
      </c>
    </row>
    <row r="2183" spans="1:19" s="21" customFormat="1" x14ac:dyDescent="0.35">
      <c r="A2183" s="26">
        <v>1546527</v>
      </c>
      <c r="B2183" s="53">
        <v>411582</v>
      </c>
      <c r="C2183" s="26">
        <f>VLOOKUP(TotalFix[[#This Row],[Order]],'Total Fix by SS'!B:C,2,0)</f>
        <v>232</v>
      </c>
      <c r="D2183" s="21" t="s">
        <v>109</v>
      </c>
      <c r="E2183" s="21" t="s">
        <v>82</v>
      </c>
      <c r="F2183" s="21" t="s">
        <v>83</v>
      </c>
      <c r="G2183" s="21" t="s">
        <v>90</v>
      </c>
      <c r="H2183" s="21" t="s">
        <v>84</v>
      </c>
      <c r="I2183" s="21" t="s">
        <v>110</v>
      </c>
      <c r="J2183" s="22"/>
      <c r="K2183" s="23">
        <v>0</v>
      </c>
      <c r="L2183" s="22"/>
      <c r="M2183" s="23">
        <v>0</v>
      </c>
      <c r="N2183" s="25">
        <v>0</v>
      </c>
      <c r="O2183" s="21" t="s">
        <v>93</v>
      </c>
      <c r="P2183" s="46"/>
      <c r="Q2183" s="24">
        <v>5</v>
      </c>
      <c r="R2183" s="21" t="s">
        <v>66</v>
      </c>
      <c r="S2183" s="21" t="s">
        <v>94</v>
      </c>
    </row>
    <row r="2184" spans="1:19" s="21" customFormat="1" x14ac:dyDescent="0.35">
      <c r="A2184" s="26">
        <v>1546528</v>
      </c>
      <c r="B2184" s="53">
        <v>411582</v>
      </c>
      <c r="C2184" s="26">
        <f>VLOOKUP(TotalFix[[#This Row],[Order]],'Total Fix by SS'!B:C,2,0)</f>
        <v>232</v>
      </c>
      <c r="D2184" s="21" t="s">
        <v>59</v>
      </c>
      <c r="E2184" s="21" t="s">
        <v>60</v>
      </c>
      <c r="F2184" s="21" t="s">
        <v>61</v>
      </c>
      <c r="G2184" s="21" t="s">
        <v>62</v>
      </c>
      <c r="H2184" s="21" t="s">
        <v>63</v>
      </c>
      <c r="I2184" s="21" t="s">
        <v>64</v>
      </c>
      <c r="J2184" s="22">
        <v>43702</v>
      </c>
      <c r="K2184" s="23">
        <v>0.40112268518519001</v>
      </c>
      <c r="L2184" s="22">
        <v>43702</v>
      </c>
      <c r="M2184" s="23">
        <v>0.41805555555556001</v>
      </c>
      <c r="N2184" s="25">
        <v>24.382999999999999</v>
      </c>
      <c r="O2184" s="21" t="s">
        <v>66</v>
      </c>
      <c r="P2184" s="46">
        <f>TotalFix[[#This Row],[Confirmed activ. 3 (ILE03)]]</f>
        <v>24.382999999999999</v>
      </c>
      <c r="Q2184" s="24">
        <v>20</v>
      </c>
      <c r="R2184" s="21" t="s">
        <v>66</v>
      </c>
      <c r="S2184" s="21" t="s">
        <v>67</v>
      </c>
    </row>
    <row r="2185" spans="1:19" s="21" customFormat="1" x14ac:dyDescent="0.35">
      <c r="A2185" s="26">
        <v>1546528</v>
      </c>
      <c r="B2185" s="53">
        <v>411582</v>
      </c>
      <c r="C2185" s="26">
        <f>VLOOKUP(TotalFix[[#This Row],[Order]],'Total Fix by SS'!B:C,2,0)</f>
        <v>232</v>
      </c>
      <c r="D2185" s="21" t="s">
        <v>59</v>
      </c>
      <c r="E2185" s="21" t="s">
        <v>68</v>
      </c>
      <c r="F2185" s="21" t="s">
        <v>69</v>
      </c>
      <c r="G2185" s="21" t="s">
        <v>62</v>
      </c>
      <c r="H2185" s="21" t="s">
        <v>70</v>
      </c>
      <c r="I2185" s="21" t="s">
        <v>71</v>
      </c>
      <c r="J2185" s="22">
        <v>43702</v>
      </c>
      <c r="K2185" s="23">
        <v>0.43861111111111001</v>
      </c>
      <c r="L2185" s="22">
        <v>43702</v>
      </c>
      <c r="M2185" s="23">
        <v>0.43861111111111001</v>
      </c>
      <c r="N2185" s="24">
        <v>30</v>
      </c>
      <c r="O2185" s="21" t="s">
        <v>66</v>
      </c>
      <c r="P2185" s="46">
        <f>TotalFix[[#This Row],[Confirmed activ. 3 (ILE03)]]</f>
        <v>30</v>
      </c>
      <c r="Q2185" s="24">
        <v>30</v>
      </c>
      <c r="R2185" s="21" t="s">
        <v>66</v>
      </c>
      <c r="S2185" s="21" t="s">
        <v>72</v>
      </c>
    </row>
    <row r="2186" spans="1:19" s="21" customFormat="1" x14ac:dyDescent="0.35">
      <c r="A2186" s="26">
        <v>1546528</v>
      </c>
      <c r="B2186" s="53">
        <v>411582</v>
      </c>
      <c r="C2186" s="26">
        <f>VLOOKUP(TotalFix[[#This Row],[Order]],'Total Fix by SS'!B:C,2,0)</f>
        <v>232</v>
      </c>
      <c r="D2186" s="21" t="s">
        <v>59</v>
      </c>
      <c r="E2186" s="21" t="s">
        <v>73</v>
      </c>
      <c r="F2186" s="21" t="s">
        <v>61</v>
      </c>
      <c r="G2186" s="21" t="s">
        <v>62</v>
      </c>
      <c r="H2186" s="21" t="s">
        <v>63</v>
      </c>
      <c r="I2186" s="21" t="s">
        <v>74</v>
      </c>
      <c r="J2186" s="22">
        <v>43702</v>
      </c>
      <c r="K2186" s="23">
        <v>0.47144675925926</v>
      </c>
      <c r="L2186" s="22">
        <v>43703</v>
      </c>
      <c r="M2186" s="23">
        <v>0.37865740740741</v>
      </c>
      <c r="N2186" s="25">
        <v>143.94300000000001</v>
      </c>
      <c r="O2186" s="21" t="s">
        <v>66</v>
      </c>
      <c r="P2186" s="46">
        <f>TotalFix[[#This Row],[Confirmed activ. 3 (ILE03)]]</f>
        <v>143.94300000000001</v>
      </c>
      <c r="Q2186" s="24">
        <v>200</v>
      </c>
      <c r="R2186" s="21" t="s">
        <v>66</v>
      </c>
      <c r="S2186" s="21" t="s">
        <v>67</v>
      </c>
    </row>
    <row r="2187" spans="1:19" s="21" customFormat="1" x14ac:dyDescent="0.35">
      <c r="A2187" s="26">
        <v>1546528</v>
      </c>
      <c r="B2187" s="53">
        <v>411582</v>
      </c>
      <c r="C2187" s="26">
        <f>VLOOKUP(TotalFix[[#This Row],[Order]],'Total Fix by SS'!B:C,2,0)</f>
        <v>232</v>
      </c>
      <c r="D2187" s="21" t="s">
        <v>59</v>
      </c>
      <c r="E2187" s="21" t="s">
        <v>75</v>
      </c>
      <c r="F2187" s="21" t="s">
        <v>61</v>
      </c>
      <c r="G2187" s="21" t="s">
        <v>62</v>
      </c>
      <c r="H2187" s="21" t="s">
        <v>63</v>
      </c>
      <c r="I2187" s="21" t="s">
        <v>76</v>
      </c>
      <c r="J2187" s="22">
        <v>43704</v>
      </c>
      <c r="K2187" s="23">
        <v>0.32156249999999997</v>
      </c>
      <c r="L2187" s="22">
        <v>43709</v>
      </c>
      <c r="M2187" s="23">
        <v>0.49474537037036997</v>
      </c>
      <c r="N2187" s="25">
        <v>4.9870000000000001</v>
      </c>
      <c r="O2187" s="21" t="s">
        <v>77</v>
      </c>
      <c r="P2187" s="46">
        <f>TotalFix[[#This Row],[Confirmed activ. 3 (ILE03)]]*60</f>
        <v>299.22000000000003</v>
      </c>
      <c r="Q2187" s="24">
        <v>500</v>
      </c>
      <c r="R2187" s="21" t="s">
        <v>66</v>
      </c>
      <c r="S2187" s="21" t="s">
        <v>67</v>
      </c>
    </row>
    <row r="2188" spans="1:19" s="21" customFormat="1" x14ac:dyDescent="0.35">
      <c r="A2188" s="26">
        <v>1546528</v>
      </c>
      <c r="B2188" s="53">
        <v>411582</v>
      </c>
      <c r="C2188" s="26">
        <f>VLOOKUP(TotalFix[[#This Row],[Order]],'Total Fix by SS'!B:C,2,0)</f>
        <v>232</v>
      </c>
      <c r="D2188" s="21" t="s">
        <v>59</v>
      </c>
      <c r="E2188" s="21" t="s">
        <v>78</v>
      </c>
      <c r="F2188" s="21" t="s">
        <v>69</v>
      </c>
      <c r="G2188" s="21" t="s">
        <v>62</v>
      </c>
      <c r="H2188" s="21" t="s">
        <v>70</v>
      </c>
      <c r="I2188" s="21" t="s">
        <v>79</v>
      </c>
      <c r="J2188" s="22">
        <v>43709</v>
      </c>
      <c r="K2188" s="23">
        <v>0.50608796296295999</v>
      </c>
      <c r="L2188" s="22">
        <v>43709</v>
      </c>
      <c r="M2188" s="23">
        <v>0.50608796296295999</v>
      </c>
      <c r="N2188" s="24">
        <v>20</v>
      </c>
      <c r="O2188" s="21" t="s">
        <v>66</v>
      </c>
      <c r="P2188" s="46">
        <f>TotalFix[[#This Row],[Confirmed activ. 3 (ILE03)]]</f>
        <v>20</v>
      </c>
      <c r="Q2188" s="24">
        <v>20</v>
      </c>
      <c r="R2188" s="21" t="s">
        <v>66</v>
      </c>
      <c r="S2188" s="21" t="s">
        <v>72</v>
      </c>
    </row>
    <row r="2189" spans="1:19" s="21" customFormat="1" x14ac:dyDescent="0.35">
      <c r="A2189" s="26">
        <v>1546528</v>
      </c>
      <c r="B2189" s="53">
        <v>411582</v>
      </c>
      <c r="C2189" s="26">
        <f>VLOOKUP(TotalFix[[#This Row],[Order]],'Total Fix by SS'!B:C,2,0)</f>
        <v>232</v>
      </c>
      <c r="D2189" s="21" t="s">
        <v>59</v>
      </c>
      <c r="E2189" s="21" t="s">
        <v>80</v>
      </c>
      <c r="F2189" s="21" t="s">
        <v>69</v>
      </c>
      <c r="G2189" s="21" t="s">
        <v>62</v>
      </c>
      <c r="H2189" s="21" t="s">
        <v>70</v>
      </c>
      <c r="I2189" s="21" t="s">
        <v>81</v>
      </c>
      <c r="J2189" s="22">
        <v>43709</v>
      </c>
      <c r="K2189" s="23">
        <v>0.50640046296296004</v>
      </c>
      <c r="L2189" s="22">
        <v>43709</v>
      </c>
      <c r="M2189" s="23">
        <v>0.50640046296296004</v>
      </c>
      <c r="N2189" s="24">
        <v>20</v>
      </c>
      <c r="O2189" s="21" t="s">
        <v>66</v>
      </c>
      <c r="P2189" s="46">
        <f>TotalFix[[#This Row],[Confirmed activ. 3 (ILE03)]]</f>
        <v>20</v>
      </c>
      <c r="Q2189" s="24">
        <v>20</v>
      </c>
      <c r="R2189" s="21" t="s">
        <v>66</v>
      </c>
      <c r="S2189" s="21" t="s">
        <v>72</v>
      </c>
    </row>
    <row r="2190" spans="1:19" s="21" customFormat="1" x14ac:dyDescent="0.35">
      <c r="A2190" s="26">
        <v>1546528</v>
      </c>
      <c r="B2190" s="53">
        <v>411582</v>
      </c>
      <c r="C2190" s="26">
        <f>VLOOKUP(TotalFix[[#This Row],[Order]],'Total Fix by SS'!B:C,2,0)</f>
        <v>232</v>
      </c>
      <c r="D2190" s="21" t="s">
        <v>59</v>
      </c>
      <c r="E2190" s="21" t="s">
        <v>82</v>
      </c>
      <c r="F2190" s="21" t="s">
        <v>83</v>
      </c>
      <c r="G2190" s="21" t="s">
        <v>62</v>
      </c>
      <c r="H2190" s="21" t="s">
        <v>84</v>
      </c>
      <c r="I2190" s="21" t="s">
        <v>84</v>
      </c>
      <c r="J2190" s="22">
        <v>43710</v>
      </c>
      <c r="K2190" s="23">
        <v>0.42883101851852001</v>
      </c>
      <c r="L2190" s="22">
        <v>43711</v>
      </c>
      <c r="M2190" s="23">
        <v>0.18377314814814999</v>
      </c>
      <c r="N2190" s="25">
        <v>147.99700000000001</v>
      </c>
      <c r="O2190" s="21" t="s">
        <v>66</v>
      </c>
      <c r="P2190" s="46">
        <f>TotalFix[[#This Row],[Confirmed activ. 3 (ILE03)]]</f>
        <v>147.99700000000001</v>
      </c>
      <c r="Q2190" s="24">
        <v>450</v>
      </c>
      <c r="R2190" s="21" t="s">
        <v>66</v>
      </c>
      <c r="S2190" s="21" t="s">
        <v>67</v>
      </c>
    </row>
    <row r="2191" spans="1:19" s="21" customFormat="1" x14ac:dyDescent="0.35">
      <c r="A2191" s="26">
        <v>1546528</v>
      </c>
      <c r="B2191" s="53">
        <v>411582</v>
      </c>
      <c r="C2191" s="26">
        <f>VLOOKUP(TotalFix[[#This Row],[Order]],'Total Fix by SS'!B:C,2,0)</f>
        <v>232</v>
      </c>
      <c r="D2191" s="21" t="s">
        <v>59</v>
      </c>
      <c r="E2191" s="21" t="s">
        <v>85</v>
      </c>
      <c r="F2191" s="21" t="s">
        <v>86</v>
      </c>
      <c r="G2191" s="21" t="s">
        <v>62</v>
      </c>
      <c r="H2191" s="21" t="s">
        <v>87</v>
      </c>
      <c r="I2191" s="21" t="s">
        <v>87</v>
      </c>
      <c r="J2191" s="22">
        <v>43711</v>
      </c>
      <c r="K2191" s="23">
        <v>0.58334490740740996</v>
      </c>
      <c r="L2191" s="22">
        <v>43711</v>
      </c>
      <c r="M2191" s="23">
        <v>0.58334490740740996</v>
      </c>
      <c r="N2191" s="24">
        <v>20</v>
      </c>
      <c r="O2191" s="21" t="s">
        <v>66</v>
      </c>
      <c r="P2191" s="46">
        <f>TotalFix[[#This Row],[Confirmed activ. 3 (ILE03)]]</f>
        <v>20</v>
      </c>
      <c r="Q2191" s="24">
        <v>20</v>
      </c>
      <c r="R2191" s="21" t="s">
        <v>66</v>
      </c>
      <c r="S2191" s="21" t="s">
        <v>72</v>
      </c>
    </row>
    <row r="2192" spans="1:19" s="21" customFormat="1" x14ac:dyDescent="0.35">
      <c r="A2192" s="26">
        <v>1546528</v>
      </c>
      <c r="B2192" s="53">
        <v>411582</v>
      </c>
      <c r="C2192" s="26">
        <f>VLOOKUP(TotalFix[[#This Row],[Order]],'Total Fix by SS'!B:C,2,0)</f>
        <v>232</v>
      </c>
      <c r="D2192" s="21" t="s">
        <v>59</v>
      </c>
      <c r="E2192" s="21" t="s">
        <v>95</v>
      </c>
      <c r="F2192" s="21" t="s">
        <v>61</v>
      </c>
      <c r="G2192" s="21" t="s">
        <v>62</v>
      </c>
      <c r="H2192" s="21" t="s">
        <v>63</v>
      </c>
      <c r="I2192" s="21" t="s">
        <v>96</v>
      </c>
      <c r="J2192" s="22">
        <v>43716</v>
      </c>
      <c r="K2192" s="23">
        <v>0.53630787037036998</v>
      </c>
      <c r="L2192" s="22">
        <v>43716</v>
      </c>
      <c r="M2192" s="23">
        <v>0.60589120370369998</v>
      </c>
      <c r="N2192" s="25">
        <v>33.4</v>
      </c>
      <c r="O2192" s="21" t="s">
        <v>66</v>
      </c>
      <c r="P2192" s="46">
        <f>TotalFix[[#This Row],[Confirmed activ. 3 (ILE03)]]</f>
        <v>33.4</v>
      </c>
      <c r="Q2192" s="24">
        <v>40</v>
      </c>
      <c r="R2192" s="21" t="s">
        <v>66</v>
      </c>
      <c r="S2192" s="21" t="s">
        <v>67</v>
      </c>
    </row>
    <row r="2193" spans="1:19" s="21" customFormat="1" x14ac:dyDescent="0.35">
      <c r="A2193" s="26">
        <v>1546528</v>
      </c>
      <c r="B2193" s="53">
        <v>411582</v>
      </c>
      <c r="C2193" s="26">
        <f>VLOOKUP(TotalFix[[#This Row],[Order]],'Total Fix by SS'!B:C,2,0)</f>
        <v>232</v>
      </c>
      <c r="D2193" s="21" t="s">
        <v>59</v>
      </c>
      <c r="E2193" s="21" t="s">
        <v>97</v>
      </c>
      <c r="F2193" s="21" t="s">
        <v>69</v>
      </c>
      <c r="G2193" s="21" t="s">
        <v>62</v>
      </c>
      <c r="H2193" s="21" t="s">
        <v>70</v>
      </c>
      <c r="I2193" s="21" t="s">
        <v>98</v>
      </c>
      <c r="J2193" s="22">
        <v>43717</v>
      </c>
      <c r="K2193" s="23">
        <v>0.69908564814815</v>
      </c>
      <c r="L2193" s="22">
        <v>43717</v>
      </c>
      <c r="M2193" s="23">
        <v>0.69908564814815</v>
      </c>
      <c r="N2193" s="24">
        <v>20</v>
      </c>
      <c r="O2193" s="21" t="s">
        <v>66</v>
      </c>
      <c r="P2193" s="46">
        <f>TotalFix[[#This Row],[Confirmed activ. 3 (ILE03)]]</f>
        <v>20</v>
      </c>
      <c r="Q2193" s="24">
        <v>20</v>
      </c>
      <c r="R2193" s="21" t="s">
        <v>66</v>
      </c>
      <c r="S2193" s="21" t="s">
        <v>72</v>
      </c>
    </row>
    <row r="2194" spans="1:19" s="21" customFormat="1" x14ac:dyDescent="0.35">
      <c r="A2194" s="26">
        <v>1546528</v>
      </c>
      <c r="B2194" s="53">
        <v>411582</v>
      </c>
      <c r="C2194" s="26">
        <f>VLOOKUP(TotalFix[[#This Row],[Order]],'Total Fix by SS'!B:C,2,0)</f>
        <v>232</v>
      </c>
      <c r="D2194" s="21" t="s">
        <v>59</v>
      </c>
      <c r="E2194" s="21" t="s">
        <v>99</v>
      </c>
      <c r="F2194" s="21" t="s">
        <v>69</v>
      </c>
      <c r="G2194" s="21" t="s">
        <v>62</v>
      </c>
      <c r="H2194" s="21" t="s">
        <v>70</v>
      </c>
      <c r="I2194" s="21" t="s">
        <v>100</v>
      </c>
      <c r="J2194" s="22">
        <v>43717</v>
      </c>
      <c r="K2194" s="23">
        <v>0.69912037037037</v>
      </c>
      <c r="L2194" s="22">
        <v>43717</v>
      </c>
      <c r="M2194" s="23">
        <v>0.69912037037037</v>
      </c>
      <c r="N2194" s="24">
        <v>50</v>
      </c>
      <c r="O2194" s="21" t="s">
        <v>66</v>
      </c>
      <c r="P2194" s="46">
        <f>TotalFix[[#This Row],[Confirmed activ. 3 (ILE03)]]</f>
        <v>50</v>
      </c>
      <c r="Q2194" s="24">
        <v>50</v>
      </c>
      <c r="R2194" s="21" t="s">
        <v>66</v>
      </c>
      <c r="S2194" s="21" t="s">
        <v>72</v>
      </c>
    </row>
    <row r="2195" spans="1:19" s="21" customFormat="1" x14ac:dyDescent="0.35">
      <c r="A2195" s="26">
        <v>1546528</v>
      </c>
      <c r="B2195" s="53">
        <v>411582</v>
      </c>
      <c r="C2195" s="26">
        <f>VLOOKUP(TotalFix[[#This Row],[Order]],'Total Fix by SS'!B:C,2,0)</f>
        <v>232</v>
      </c>
      <c r="D2195" s="21" t="s">
        <v>59</v>
      </c>
      <c r="E2195" s="21" t="s">
        <v>104</v>
      </c>
      <c r="F2195" s="21" t="s">
        <v>102</v>
      </c>
      <c r="G2195" s="21" t="s">
        <v>105</v>
      </c>
      <c r="H2195" s="21" t="s">
        <v>100</v>
      </c>
      <c r="I2195" s="21" t="s">
        <v>106</v>
      </c>
      <c r="J2195" s="22">
        <v>43718</v>
      </c>
      <c r="K2195" s="23">
        <v>0.38711805555556</v>
      </c>
      <c r="L2195" s="22">
        <v>43718</v>
      </c>
      <c r="M2195" s="23">
        <v>0.38711805555556</v>
      </c>
      <c r="N2195" s="24">
        <v>10</v>
      </c>
      <c r="O2195" s="21" t="s">
        <v>66</v>
      </c>
      <c r="P2195" s="46">
        <f>TotalFix[[#This Row],[Confirmed activ. 3 (ILE03)]]</f>
        <v>10</v>
      </c>
      <c r="Q2195" s="24">
        <v>10</v>
      </c>
      <c r="R2195" s="21" t="s">
        <v>66</v>
      </c>
      <c r="S2195" s="21" t="s">
        <v>72</v>
      </c>
    </row>
    <row r="2196" spans="1:19" s="21" customFormat="1" x14ac:dyDescent="0.35">
      <c r="A2196" s="26">
        <v>1546528</v>
      </c>
      <c r="B2196" s="53">
        <v>411582</v>
      </c>
      <c r="C2196" s="26">
        <f>VLOOKUP(TotalFix[[#This Row],[Order]],'Total Fix by SS'!B:C,2,0)</f>
        <v>232</v>
      </c>
      <c r="D2196" s="21" t="s">
        <v>107</v>
      </c>
      <c r="E2196" s="21" t="s">
        <v>60</v>
      </c>
      <c r="F2196" s="21" t="s">
        <v>61</v>
      </c>
      <c r="G2196" s="21" t="s">
        <v>90</v>
      </c>
      <c r="H2196" s="21" t="s">
        <v>63</v>
      </c>
      <c r="I2196" s="21" t="s">
        <v>108</v>
      </c>
      <c r="J2196" s="22">
        <v>43704</v>
      </c>
      <c r="K2196" s="23">
        <v>0.44168981481481001</v>
      </c>
      <c r="L2196" s="22">
        <v>43706</v>
      </c>
      <c r="M2196" s="23">
        <v>0.65709490740740994</v>
      </c>
      <c r="N2196" s="25">
        <v>1346.433</v>
      </c>
      <c r="O2196" s="21" t="s">
        <v>66</v>
      </c>
      <c r="P2196" s="46">
        <f>TotalFix[[#This Row],[Confirmed activ. 3 (ILE03)]]</f>
        <v>1346.433</v>
      </c>
      <c r="Q2196" s="24">
        <v>1</v>
      </c>
      <c r="R2196" s="21" t="s">
        <v>66</v>
      </c>
      <c r="S2196" s="21" t="s">
        <v>67</v>
      </c>
    </row>
    <row r="2197" spans="1:19" s="21" customFormat="1" x14ac:dyDescent="0.35">
      <c r="A2197" s="26">
        <v>1546528</v>
      </c>
      <c r="B2197" s="53">
        <v>411582</v>
      </c>
      <c r="C2197" s="26">
        <f>VLOOKUP(TotalFix[[#This Row],[Order]],'Total Fix by SS'!B:C,2,0)</f>
        <v>232</v>
      </c>
      <c r="D2197" s="21" t="s">
        <v>109</v>
      </c>
      <c r="E2197" s="21" t="s">
        <v>82</v>
      </c>
      <c r="F2197" s="21" t="s">
        <v>83</v>
      </c>
      <c r="G2197" s="21" t="s">
        <v>90</v>
      </c>
      <c r="H2197" s="21" t="s">
        <v>84</v>
      </c>
      <c r="I2197" s="21" t="s">
        <v>110</v>
      </c>
      <c r="J2197" s="22"/>
      <c r="K2197" s="23">
        <v>0</v>
      </c>
      <c r="L2197" s="22"/>
      <c r="M2197" s="23">
        <v>0</v>
      </c>
      <c r="N2197" s="25">
        <v>0</v>
      </c>
      <c r="O2197" s="21" t="s">
        <v>93</v>
      </c>
      <c r="P2197" s="46"/>
      <c r="Q2197" s="24">
        <v>5</v>
      </c>
      <c r="R2197" s="21" t="s">
        <v>66</v>
      </c>
      <c r="S2197" s="21" t="s">
        <v>94</v>
      </c>
    </row>
    <row r="2198" spans="1:19" s="21" customFormat="1" x14ac:dyDescent="0.35">
      <c r="A2198" s="26">
        <v>1546528</v>
      </c>
      <c r="B2198" s="53">
        <v>411582</v>
      </c>
      <c r="C2198" s="26">
        <f>VLOOKUP(TotalFix[[#This Row],[Order]],'Total Fix by SS'!B:C,2,0)</f>
        <v>232</v>
      </c>
      <c r="D2198" s="21" t="s">
        <v>133</v>
      </c>
      <c r="E2198" s="21" t="s">
        <v>82</v>
      </c>
      <c r="F2198" s="21" t="s">
        <v>83</v>
      </c>
      <c r="G2198" s="21" t="s">
        <v>90</v>
      </c>
      <c r="H2198" s="21" t="s">
        <v>84</v>
      </c>
      <c r="I2198" s="21" t="s">
        <v>134</v>
      </c>
      <c r="J2198" s="22"/>
      <c r="K2198" s="23">
        <v>0</v>
      </c>
      <c r="L2198" s="22"/>
      <c r="M2198" s="23">
        <v>0</v>
      </c>
      <c r="N2198" s="25">
        <v>0</v>
      </c>
      <c r="O2198" s="21" t="s">
        <v>93</v>
      </c>
      <c r="P2198" s="46"/>
      <c r="Q2198" s="24">
        <v>5</v>
      </c>
      <c r="R2198" s="21" t="s">
        <v>66</v>
      </c>
      <c r="S2198" s="21" t="s">
        <v>94</v>
      </c>
    </row>
    <row r="2199" spans="1:19" s="21" customFormat="1" x14ac:dyDescent="0.35">
      <c r="A2199" s="26">
        <v>1546528</v>
      </c>
      <c r="B2199" s="53">
        <v>411582</v>
      </c>
      <c r="C2199" s="26">
        <f>VLOOKUP(TotalFix[[#This Row],[Order]],'Total Fix by SS'!B:C,2,0)</f>
        <v>232</v>
      </c>
      <c r="D2199" s="21" t="s">
        <v>135</v>
      </c>
      <c r="E2199" s="21" t="s">
        <v>82</v>
      </c>
      <c r="F2199" s="21" t="s">
        <v>83</v>
      </c>
      <c r="G2199" s="21" t="s">
        <v>90</v>
      </c>
      <c r="H2199" s="21" t="s">
        <v>84</v>
      </c>
      <c r="I2199" s="21" t="s">
        <v>136</v>
      </c>
      <c r="J2199" s="22"/>
      <c r="K2199" s="23">
        <v>0</v>
      </c>
      <c r="L2199" s="22"/>
      <c r="M2199" s="23">
        <v>0</v>
      </c>
      <c r="N2199" s="25">
        <v>0</v>
      </c>
      <c r="O2199" s="21" t="s">
        <v>93</v>
      </c>
      <c r="P2199" s="46"/>
      <c r="Q2199" s="24">
        <v>5</v>
      </c>
      <c r="R2199" s="21" t="s">
        <v>66</v>
      </c>
      <c r="S2199" s="21" t="s">
        <v>94</v>
      </c>
    </row>
    <row r="2200" spans="1:19" s="21" customFormat="1" x14ac:dyDescent="0.35">
      <c r="A2200" s="26">
        <v>1546528</v>
      </c>
      <c r="B2200" s="53">
        <v>411582</v>
      </c>
      <c r="C2200" s="26">
        <f>VLOOKUP(TotalFix[[#This Row],[Order]],'Total Fix by SS'!B:C,2,0)</f>
        <v>232</v>
      </c>
      <c r="D2200" s="21" t="s">
        <v>137</v>
      </c>
      <c r="E2200" s="21" t="s">
        <v>73</v>
      </c>
      <c r="F2200" s="21" t="s">
        <v>89</v>
      </c>
      <c r="G2200" s="21" t="s">
        <v>90</v>
      </c>
      <c r="H2200" s="21" t="s">
        <v>91</v>
      </c>
      <c r="I2200" s="21" t="s">
        <v>138</v>
      </c>
      <c r="J2200" s="22"/>
      <c r="K2200" s="23">
        <v>0</v>
      </c>
      <c r="L2200" s="22"/>
      <c r="M2200" s="23">
        <v>0</v>
      </c>
      <c r="N2200" s="25">
        <v>0</v>
      </c>
      <c r="O2200" s="21" t="s">
        <v>93</v>
      </c>
      <c r="P2200" s="46"/>
      <c r="Q2200" s="24">
        <v>5</v>
      </c>
      <c r="R2200" s="21" t="s">
        <v>66</v>
      </c>
      <c r="S2200" s="21" t="s">
        <v>94</v>
      </c>
    </row>
    <row r="2201" spans="1:19" s="21" customFormat="1" x14ac:dyDescent="0.35">
      <c r="A2201" s="26">
        <v>1546529</v>
      </c>
      <c r="B2201" s="53">
        <v>411582</v>
      </c>
      <c r="C2201" s="26">
        <f>VLOOKUP(TotalFix[[#This Row],[Order]],'Total Fix by SS'!B:C,2,0)</f>
        <v>232</v>
      </c>
      <c r="D2201" s="21" t="s">
        <v>59</v>
      </c>
      <c r="E2201" s="21" t="s">
        <v>60</v>
      </c>
      <c r="F2201" s="21" t="s">
        <v>61</v>
      </c>
      <c r="G2201" s="21" t="s">
        <v>62</v>
      </c>
      <c r="H2201" s="21" t="s">
        <v>63</v>
      </c>
      <c r="I2201" s="21" t="s">
        <v>139</v>
      </c>
      <c r="J2201" s="22">
        <v>43699</v>
      </c>
      <c r="K2201" s="23">
        <v>0.43134259259259</v>
      </c>
      <c r="L2201" s="22">
        <v>43699</v>
      </c>
      <c r="M2201" s="23">
        <v>0.43613425925926003</v>
      </c>
      <c r="N2201" s="25">
        <v>6.9</v>
      </c>
      <c r="O2201" s="21" t="s">
        <v>66</v>
      </c>
      <c r="P2201" s="46">
        <f>TotalFix[[#This Row],[Confirmed activ. 3 (ILE03)]]</f>
        <v>6.9</v>
      </c>
      <c r="Q2201" s="24">
        <v>20</v>
      </c>
      <c r="R2201" s="21" t="s">
        <v>66</v>
      </c>
      <c r="S2201" s="21" t="s">
        <v>67</v>
      </c>
    </row>
    <row r="2202" spans="1:19" s="21" customFormat="1" x14ac:dyDescent="0.35">
      <c r="A2202" s="26">
        <v>1546529</v>
      </c>
      <c r="B2202" s="53">
        <v>411582</v>
      </c>
      <c r="C2202" s="26">
        <f>VLOOKUP(TotalFix[[#This Row],[Order]],'Total Fix by SS'!B:C,2,0)</f>
        <v>232</v>
      </c>
      <c r="D2202" s="21" t="s">
        <v>59</v>
      </c>
      <c r="E2202" s="21" t="s">
        <v>68</v>
      </c>
      <c r="F2202" s="21" t="s">
        <v>69</v>
      </c>
      <c r="G2202" s="21" t="s">
        <v>62</v>
      </c>
      <c r="H2202" s="21" t="s">
        <v>70</v>
      </c>
      <c r="I2202" s="21" t="s">
        <v>71</v>
      </c>
      <c r="J2202" s="22">
        <v>43699</v>
      </c>
      <c r="K2202" s="23">
        <v>0.43973379629629999</v>
      </c>
      <c r="L2202" s="22">
        <v>43699</v>
      </c>
      <c r="M2202" s="23">
        <v>0.43973379629629999</v>
      </c>
      <c r="N2202" s="24">
        <v>30</v>
      </c>
      <c r="O2202" s="21" t="s">
        <v>66</v>
      </c>
      <c r="P2202" s="46">
        <f>TotalFix[[#This Row],[Confirmed activ. 3 (ILE03)]]</f>
        <v>30</v>
      </c>
      <c r="Q2202" s="24">
        <v>30</v>
      </c>
      <c r="R2202" s="21" t="s">
        <v>66</v>
      </c>
      <c r="S2202" s="21" t="s">
        <v>72</v>
      </c>
    </row>
    <row r="2203" spans="1:19" s="21" customFormat="1" x14ac:dyDescent="0.35">
      <c r="A2203" s="26">
        <v>1546529</v>
      </c>
      <c r="B2203" s="53">
        <v>411582</v>
      </c>
      <c r="C2203" s="26">
        <f>VLOOKUP(TotalFix[[#This Row],[Order]],'Total Fix by SS'!B:C,2,0)</f>
        <v>232</v>
      </c>
      <c r="D2203" s="21" t="s">
        <v>59</v>
      </c>
      <c r="E2203" s="21" t="s">
        <v>73</v>
      </c>
      <c r="F2203" s="21" t="s">
        <v>61</v>
      </c>
      <c r="G2203" s="21" t="s">
        <v>62</v>
      </c>
      <c r="H2203" s="21" t="s">
        <v>63</v>
      </c>
      <c r="I2203" s="21" t="s">
        <v>74</v>
      </c>
      <c r="J2203" s="22">
        <v>43699</v>
      </c>
      <c r="K2203" s="23">
        <v>0.47476851851851998</v>
      </c>
      <c r="L2203" s="22">
        <v>43702</v>
      </c>
      <c r="M2203" s="23">
        <v>0.41141203703703999</v>
      </c>
      <c r="N2203" s="25">
        <v>3.8809999999999998</v>
      </c>
      <c r="O2203" s="21" t="s">
        <v>77</v>
      </c>
      <c r="P2203" s="46">
        <f>TotalFix[[#This Row],[Confirmed activ. 3 (ILE03)]]*60</f>
        <v>232.85999999999999</v>
      </c>
      <c r="Q2203" s="24">
        <v>200</v>
      </c>
      <c r="R2203" s="21" t="s">
        <v>66</v>
      </c>
      <c r="S2203" s="21" t="s">
        <v>67</v>
      </c>
    </row>
    <row r="2204" spans="1:19" s="21" customFormat="1" x14ac:dyDescent="0.35">
      <c r="A2204" s="26">
        <v>1546529</v>
      </c>
      <c r="B2204" s="53">
        <v>411582</v>
      </c>
      <c r="C2204" s="26">
        <f>VLOOKUP(TotalFix[[#This Row],[Order]],'Total Fix by SS'!B:C,2,0)</f>
        <v>232</v>
      </c>
      <c r="D2204" s="21" t="s">
        <v>59</v>
      </c>
      <c r="E2204" s="21" t="s">
        <v>75</v>
      </c>
      <c r="F2204" s="21" t="s">
        <v>61</v>
      </c>
      <c r="G2204" s="21" t="s">
        <v>62</v>
      </c>
      <c r="H2204" s="21" t="s">
        <v>63</v>
      </c>
      <c r="I2204" s="21" t="s">
        <v>76</v>
      </c>
      <c r="J2204" s="22">
        <v>43703</v>
      </c>
      <c r="K2204" s="23">
        <v>0.31524305555555998</v>
      </c>
      <c r="L2204" s="22">
        <v>43705</v>
      </c>
      <c r="M2204" s="23">
        <v>0.67740740740741001</v>
      </c>
      <c r="N2204" s="25">
        <v>18.847000000000001</v>
      </c>
      <c r="O2204" s="21" t="s">
        <v>77</v>
      </c>
      <c r="P2204" s="46">
        <f>TotalFix[[#This Row],[Confirmed activ. 3 (ILE03)]]*60</f>
        <v>1130.8200000000002</v>
      </c>
      <c r="Q2204" s="24">
        <v>500</v>
      </c>
      <c r="R2204" s="21" t="s">
        <v>66</v>
      </c>
      <c r="S2204" s="21" t="s">
        <v>67</v>
      </c>
    </row>
    <row r="2205" spans="1:19" s="21" customFormat="1" x14ac:dyDescent="0.35">
      <c r="A2205" s="26">
        <v>1546529</v>
      </c>
      <c r="B2205" s="53">
        <v>411582</v>
      </c>
      <c r="C2205" s="26">
        <f>VLOOKUP(TotalFix[[#This Row],[Order]],'Total Fix by SS'!B:C,2,0)</f>
        <v>232</v>
      </c>
      <c r="D2205" s="21" t="s">
        <v>59</v>
      </c>
      <c r="E2205" s="21" t="s">
        <v>78</v>
      </c>
      <c r="F2205" s="21" t="s">
        <v>69</v>
      </c>
      <c r="G2205" s="21" t="s">
        <v>62</v>
      </c>
      <c r="H2205" s="21" t="s">
        <v>70</v>
      </c>
      <c r="I2205" s="21" t="s">
        <v>79</v>
      </c>
      <c r="J2205" s="22">
        <v>43706</v>
      </c>
      <c r="K2205" s="23">
        <v>0.65214120370369999</v>
      </c>
      <c r="L2205" s="22">
        <v>43706</v>
      </c>
      <c r="M2205" s="23">
        <v>0.65214120370369999</v>
      </c>
      <c r="N2205" s="24">
        <v>20</v>
      </c>
      <c r="O2205" s="21" t="s">
        <v>66</v>
      </c>
      <c r="P2205" s="46">
        <f>TotalFix[[#This Row],[Confirmed activ. 3 (ILE03)]]</f>
        <v>20</v>
      </c>
      <c r="Q2205" s="24">
        <v>20</v>
      </c>
      <c r="R2205" s="21" t="s">
        <v>66</v>
      </c>
      <c r="S2205" s="21" t="s">
        <v>72</v>
      </c>
    </row>
    <row r="2206" spans="1:19" s="21" customFormat="1" x14ac:dyDescent="0.35">
      <c r="A2206" s="26">
        <v>1546529</v>
      </c>
      <c r="B2206" s="53">
        <v>411582</v>
      </c>
      <c r="C2206" s="26">
        <f>VLOOKUP(TotalFix[[#This Row],[Order]],'Total Fix by SS'!B:C,2,0)</f>
        <v>232</v>
      </c>
      <c r="D2206" s="21" t="s">
        <v>59</v>
      </c>
      <c r="E2206" s="21" t="s">
        <v>80</v>
      </c>
      <c r="F2206" s="21" t="s">
        <v>69</v>
      </c>
      <c r="G2206" s="21" t="s">
        <v>62</v>
      </c>
      <c r="H2206" s="21" t="s">
        <v>70</v>
      </c>
      <c r="I2206" s="21" t="s">
        <v>81</v>
      </c>
      <c r="J2206" s="22">
        <v>43706</v>
      </c>
      <c r="K2206" s="23">
        <v>0.65239583333332996</v>
      </c>
      <c r="L2206" s="22">
        <v>43706</v>
      </c>
      <c r="M2206" s="23">
        <v>0.65239583333332996</v>
      </c>
      <c r="N2206" s="24">
        <v>20</v>
      </c>
      <c r="O2206" s="21" t="s">
        <v>66</v>
      </c>
      <c r="P2206" s="46">
        <f>TotalFix[[#This Row],[Confirmed activ. 3 (ILE03)]]</f>
        <v>20</v>
      </c>
      <c r="Q2206" s="24">
        <v>20</v>
      </c>
      <c r="R2206" s="21" t="s">
        <v>66</v>
      </c>
      <c r="S2206" s="21" t="s">
        <v>72</v>
      </c>
    </row>
    <row r="2207" spans="1:19" s="21" customFormat="1" x14ac:dyDescent="0.35">
      <c r="A2207" s="26">
        <v>1546529</v>
      </c>
      <c r="B2207" s="53">
        <v>411582</v>
      </c>
      <c r="C2207" s="26">
        <f>VLOOKUP(TotalFix[[#This Row],[Order]],'Total Fix by SS'!B:C,2,0)</f>
        <v>232</v>
      </c>
      <c r="D2207" s="21" t="s">
        <v>59</v>
      </c>
      <c r="E2207" s="21" t="s">
        <v>82</v>
      </c>
      <c r="F2207" s="21" t="s">
        <v>83</v>
      </c>
      <c r="G2207" s="21" t="s">
        <v>62</v>
      </c>
      <c r="H2207" s="21" t="s">
        <v>84</v>
      </c>
      <c r="I2207" s="21" t="s">
        <v>84</v>
      </c>
      <c r="J2207" s="22">
        <v>43706</v>
      </c>
      <c r="K2207" s="23">
        <v>0.67200231481480999</v>
      </c>
      <c r="L2207" s="22">
        <v>43709</v>
      </c>
      <c r="M2207" s="23">
        <v>0.70331018518518995</v>
      </c>
      <c r="N2207" s="25">
        <v>8.5850000000000009</v>
      </c>
      <c r="O2207" s="21" t="s">
        <v>77</v>
      </c>
      <c r="P2207" s="46">
        <f>TotalFix[[#This Row],[Confirmed activ. 3 (ILE03)]]*60</f>
        <v>515.1</v>
      </c>
      <c r="Q2207" s="24">
        <v>450</v>
      </c>
      <c r="R2207" s="21" t="s">
        <v>66</v>
      </c>
      <c r="S2207" s="21" t="s">
        <v>67</v>
      </c>
    </row>
    <row r="2208" spans="1:19" s="21" customFormat="1" x14ac:dyDescent="0.35">
      <c r="A2208" s="26">
        <v>1546529</v>
      </c>
      <c r="B2208" s="53">
        <v>411582</v>
      </c>
      <c r="C2208" s="26">
        <f>VLOOKUP(TotalFix[[#This Row],[Order]],'Total Fix by SS'!B:C,2,0)</f>
        <v>232</v>
      </c>
      <c r="D2208" s="21" t="s">
        <v>59</v>
      </c>
      <c r="E2208" s="21" t="s">
        <v>85</v>
      </c>
      <c r="F2208" s="21" t="s">
        <v>86</v>
      </c>
      <c r="G2208" s="21" t="s">
        <v>62</v>
      </c>
      <c r="H2208" s="21" t="s">
        <v>87</v>
      </c>
      <c r="I2208" s="21" t="s">
        <v>87</v>
      </c>
      <c r="J2208" s="22">
        <v>43710</v>
      </c>
      <c r="K2208" s="23">
        <v>0.39230324074074002</v>
      </c>
      <c r="L2208" s="22">
        <v>43710</v>
      </c>
      <c r="M2208" s="23">
        <v>0.39230324074074002</v>
      </c>
      <c r="N2208" s="24">
        <v>20</v>
      </c>
      <c r="O2208" s="21" t="s">
        <v>66</v>
      </c>
      <c r="P2208" s="46">
        <f>TotalFix[[#This Row],[Confirmed activ. 3 (ILE03)]]</f>
        <v>20</v>
      </c>
      <c r="Q2208" s="24">
        <v>20</v>
      </c>
      <c r="R2208" s="21" t="s">
        <v>66</v>
      </c>
      <c r="S2208" s="21" t="s">
        <v>72</v>
      </c>
    </row>
    <row r="2209" spans="1:19" s="21" customFormat="1" x14ac:dyDescent="0.35">
      <c r="A2209" s="26">
        <v>1546529</v>
      </c>
      <c r="B2209" s="53">
        <v>411582</v>
      </c>
      <c r="C2209" s="26">
        <f>VLOOKUP(TotalFix[[#This Row],[Order]],'Total Fix by SS'!B:C,2,0)</f>
        <v>232</v>
      </c>
      <c r="D2209" s="21" t="s">
        <v>59</v>
      </c>
      <c r="E2209" s="21" t="s">
        <v>88</v>
      </c>
      <c r="F2209" s="21" t="s">
        <v>89</v>
      </c>
      <c r="G2209" s="21" t="s">
        <v>90</v>
      </c>
      <c r="H2209" s="21" t="s">
        <v>91</v>
      </c>
      <c r="I2209" s="21" t="s">
        <v>92</v>
      </c>
      <c r="J2209" s="22"/>
      <c r="K2209" s="23">
        <v>0</v>
      </c>
      <c r="L2209" s="22"/>
      <c r="M2209" s="23">
        <v>0</v>
      </c>
      <c r="N2209" s="25">
        <v>0</v>
      </c>
      <c r="O2209" s="21" t="s">
        <v>93</v>
      </c>
      <c r="P2209" s="46"/>
      <c r="Q2209" s="24">
        <v>0</v>
      </c>
      <c r="R2209" s="21" t="s">
        <v>66</v>
      </c>
      <c r="S2209" s="21" t="s">
        <v>94</v>
      </c>
    </row>
    <row r="2210" spans="1:19" s="21" customFormat="1" x14ac:dyDescent="0.35">
      <c r="A2210" s="26">
        <v>1546529</v>
      </c>
      <c r="B2210" s="53">
        <v>411582</v>
      </c>
      <c r="C2210" s="26">
        <f>VLOOKUP(TotalFix[[#This Row],[Order]],'Total Fix by SS'!B:C,2,0)</f>
        <v>232</v>
      </c>
      <c r="D2210" s="21" t="s">
        <v>59</v>
      </c>
      <c r="E2210" s="21" t="s">
        <v>95</v>
      </c>
      <c r="F2210" s="21" t="s">
        <v>61</v>
      </c>
      <c r="G2210" s="21" t="s">
        <v>62</v>
      </c>
      <c r="H2210" s="21" t="s">
        <v>63</v>
      </c>
      <c r="I2210" s="21" t="s">
        <v>96</v>
      </c>
      <c r="J2210" s="22">
        <v>43716</v>
      </c>
      <c r="K2210" s="23">
        <v>0.60655092592592996</v>
      </c>
      <c r="L2210" s="22">
        <v>43716</v>
      </c>
      <c r="M2210" s="23">
        <v>0.67987268518518995</v>
      </c>
      <c r="N2210" s="25">
        <v>1.76</v>
      </c>
      <c r="O2210" s="21" t="s">
        <v>77</v>
      </c>
      <c r="P2210" s="46">
        <f>TotalFix[[#This Row],[Confirmed activ. 3 (ILE03)]]*60</f>
        <v>105.6</v>
      </c>
      <c r="Q2210" s="24">
        <v>40</v>
      </c>
      <c r="R2210" s="21" t="s">
        <v>66</v>
      </c>
      <c r="S2210" s="21" t="s">
        <v>67</v>
      </c>
    </row>
    <row r="2211" spans="1:19" s="21" customFormat="1" x14ac:dyDescent="0.35">
      <c r="A2211" s="26">
        <v>1546529</v>
      </c>
      <c r="B2211" s="53">
        <v>411582</v>
      </c>
      <c r="C2211" s="26">
        <f>VLOOKUP(TotalFix[[#This Row],[Order]],'Total Fix by SS'!B:C,2,0)</f>
        <v>232</v>
      </c>
      <c r="D2211" s="21" t="s">
        <v>59</v>
      </c>
      <c r="E2211" s="21" t="s">
        <v>97</v>
      </c>
      <c r="F2211" s="21" t="s">
        <v>69</v>
      </c>
      <c r="G2211" s="21" t="s">
        <v>62</v>
      </c>
      <c r="H2211" s="21" t="s">
        <v>70</v>
      </c>
      <c r="I2211" s="21" t="s">
        <v>98</v>
      </c>
      <c r="J2211" s="22">
        <v>43717</v>
      </c>
      <c r="K2211" s="23">
        <v>0.69929398148148003</v>
      </c>
      <c r="L2211" s="22">
        <v>43717</v>
      </c>
      <c r="M2211" s="23">
        <v>0.69929398148148003</v>
      </c>
      <c r="N2211" s="24">
        <v>20</v>
      </c>
      <c r="O2211" s="21" t="s">
        <v>66</v>
      </c>
      <c r="P2211" s="46">
        <f>TotalFix[[#This Row],[Confirmed activ. 3 (ILE03)]]</f>
        <v>20</v>
      </c>
      <c r="Q2211" s="24">
        <v>20</v>
      </c>
      <c r="R2211" s="21" t="s">
        <v>66</v>
      </c>
      <c r="S2211" s="21" t="s">
        <v>72</v>
      </c>
    </row>
    <row r="2212" spans="1:19" s="21" customFormat="1" x14ac:dyDescent="0.35">
      <c r="A2212" s="26">
        <v>1546529</v>
      </c>
      <c r="B2212" s="53">
        <v>411582</v>
      </c>
      <c r="C2212" s="26">
        <f>VLOOKUP(TotalFix[[#This Row],[Order]],'Total Fix by SS'!B:C,2,0)</f>
        <v>232</v>
      </c>
      <c r="D2212" s="21" t="s">
        <v>59</v>
      </c>
      <c r="E2212" s="21" t="s">
        <v>99</v>
      </c>
      <c r="F2212" s="21" t="s">
        <v>69</v>
      </c>
      <c r="G2212" s="21" t="s">
        <v>62</v>
      </c>
      <c r="H2212" s="21" t="s">
        <v>70</v>
      </c>
      <c r="I2212" s="21" t="s">
        <v>100</v>
      </c>
      <c r="J2212" s="22">
        <v>43717</v>
      </c>
      <c r="K2212" s="23">
        <v>0.69932870370370004</v>
      </c>
      <c r="L2212" s="22">
        <v>43717</v>
      </c>
      <c r="M2212" s="23">
        <v>0.69932870370370004</v>
      </c>
      <c r="N2212" s="24">
        <v>50</v>
      </c>
      <c r="O2212" s="21" t="s">
        <v>66</v>
      </c>
      <c r="P2212" s="46">
        <f>TotalFix[[#This Row],[Confirmed activ. 3 (ILE03)]]</f>
        <v>50</v>
      </c>
      <c r="Q2212" s="24">
        <v>50</v>
      </c>
      <c r="R2212" s="21" t="s">
        <v>66</v>
      </c>
      <c r="S2212" s="21" t="s">
        <v>72</v>
      </c>
    </row>
    <row r="2213" spans="1:19" s="21" customFormat="1" x14ac:dyDescent="0.35">
      <c r="A2213" s="26">
        <v>1546529</v>
      </c>
      <c r="B2213" s="53">
        <v>411582</v>
      </c>
      <c r="C2213" s="26">
        <f>VLOOKUP(TotalFix[[#This Row],[Order]],'Total Fix by SS'!B:C,2,0)</f>
        <v>232</v>
      </c>
      <c r="D2213" s="21" t="s">
        <v>59</v>
      </c>
      <c r="E2213" s="21" t="s">
        <v>101</v>
      </c>
      <c r="F2213" s="21" t="s">
        <v>102</v>
      </c>
      <c r="G2213" s="21" t="s">
        <v>62</v>
      </c>
      <c r="H2213" s="21" t="s">
        <v>100</v>
      </c>
      <c r="I2213" s="21" t="s">
        <v>103</v>
      </c>
      <c r="J2213" s="22">
        <v>43717</v>
      </c>
      <c r="K2213" s="23">
        <v>0.69936342592593004</v>
      </c>
      <c r="L2213" s="22">
        <v>43717</v>
      </c>
      <c r="M2213" s="23">
        <v>0.69936342592593004</v>
      </c>
      <c r="N2213" s="24">
        <v>10</v>
      </c>
      <c r="O2213" s="21" t="s">
        <v>66</v>
      </c>
      <c r="P2213" s="46">
        <f>TotalFix[[#This Row],[Confirmed activ. 3 (ILE03)]]</f>
        <v>10</v>
      </c>
      <c r="Q2213" s="24">
        <v>10</v>
      </c>
      <c r="R2213" s="21" t="s">
        <v>66</v>
      </c>
      <c r="S2213" s="21" t="s">
        <v>72</v>
      </c>
    </row>
    <row r="2214" spans="1:19" s="21" customFormat="1" x14ac:dyDescent="0.35">
      <c r="A2214" s="26">
        <v>1546529</v>
      </c>
      <c r="B2214" s="53">
        <v>411582</v>
      </c>
      <c r="C2214" s="26">
        <f>VLOOKUP(TotalFix[[#This Row],[Order]],'Total Fix by SS'!B:C,2,0)</f>
        <v>232</v>
      </c>
      <c r="D2214" s="21" t="s">
        <v>59</v>
      </c>
      <c r="E2214" s="21" t="s">
        <v>104</v>
      </c>
      <c r="F2214" s="21" t="s">
        <v>102</v>
      </c>
      <c r="G2214" s="21" t="s">
        <v>105</v>
      </c>
      <c r="H2214" s="21" t="s">
        <v>100</v>
      </c>
      <c r="I2214" s="21" t="s">
        <v>106</v>
      </c>
      <c r="J2214" s="22">
        <v>43719</v>
      </c>
      <c r="K2214" s="23">
        <v>0.32246527777778</v>
      </c>
      <c r="L2214" s="22">
        <v>43719</v>
      </c>
      <c r="M2214" s="23">
        <v>0.32246527777778</v>
      </c>
      <c r="N2214" s="24">
        <v>10</v>
      </c>
      <c r="O2214" s="21" t="s">
        <v>66</v>
      </c>
      <c r="P2214" s="46">
        <f>TotalFix[[#This Row],[Confirmed activ. 3 (ILE03)]]</f>
        <v>10</v>
      </c>
      <c r="Q2214" s="24">
        <v>10</v>
      </c>
      <c r="R2214" s="21" t="s">
        <v>66</v>
      </c>
      <c r="S2214" s="21" t="s">
        <v>72</v>
      </c>
    </row>
    <row r="2215" spans="1:19" s="21" customFormat="1" x14ac:dyDescent="0.35">
      <c r="A2215" s="26">
        <v>1546529</v>
      </c>
      <c r="B2215" s="53">
        <v>411582</v>
      </c>
      <c r="C2215" s="26">
        <f>VLOOKUP(TotalFix[[#This Row],[Order]],'Total Fix by SS'!B:C,2,0)</f>
        <v>232</v>
      </c>
      <c r="D2215" s="21" t="s">
        <v>107</v>
      </c>
      <c r="E2215" s="21" t="s">
        <v>60</v>
      </c>
      <c r="F2215" s="21" t="s">
        <v>61</v>
      </c>
      <c r="G2215" s="21" t="s">
        <v>90</v>
      </c>
      <c r="H2215" s="21" t="s">
        <v>63</v>
      </c>
      <c r="I2215" s="21" t="s">
        <v>108</v>
      </c>
      <c r="J2215" s="22"/>
      <c r="K2215" s="23">
        <v>0</v>
      </c>
      <c r="L2215" s="22"/>
      <c r="M2215" s="23">
        <v>0</v>
      </c>
      <c r="N2215" s="25">
        <v>0</v>
      </c>
      <c r="O2215" s="21" t="s">
        <v>93</v>
      </c>
      <c r="P2215" s="46"/>
      <c r="Q2215" s="24">
        <v>1</v>
      </c>
      <c r="R2215" s="21" t="s">
        <v>66</v>
      </c>
      <c r="S2215" s="21" t="s">
        <v>94</v>
      </c>
    </row>
    <row r="2216" spans="1:19" s="21" customFormat="1" x14ac:dyDescent="0.35">
      <c r="A2216" s="26">
        <v>1546529</v>
      </c>
      <c r="B2216" s="53">
        <v>411582</v>
      </c>
      <c r="C2216" s="26">
        <f>VLOOKUP(TotalFix[[#This Row],[Order]],'Total Fix by SS'!B:C,2,0)</f>
        <v>232</v>
      </c>
      <c r="D2216" s="21" t="s">
        <v>109</v>
      </c>
      <c r="E2216" s="21" t="s">
        <v>82</v>
      </c>
      <c r="F2216" s="21" t="s">
        <v>83</v>
      </c>
      <c r="G2216" s="21" t="s">
        <v>90</v>
      </c>
      <c r="H2216" s="21" t="s">
        <v>84</v>
      </c>
      <c r="I2216" s="21" t="s">
        <v>110</v>
      </c>
      <c r="J2216" s="22"/>
      <c r="K2216" s="23">
        <v>0</v>
      </c>
      <c r="L2216" s="22"/>
      <c r="M2216" s="23">
        <v>0</v>
      </c>
      <c r="N2216" s="25">
        <v>0</v>
      </c>
      <c r="O2216" s="21" t="s">
        <v>93</v>
      </c>
      <c r="P2216" s="46"/>
      <c r="Q2216" s="24">
        <v>5</v>
      </c>
      <c r="R2216" s="21" t="s">
        <v>66</v>
      </c>
      <c r="S2216" s="21" t="s">
        <v>94</v>
      </c>
    </row>
    <row r="2217" spans="1:19" s="21" customFormat="1" x14ac:dyDescent="0.35">
      <c r="A2217" s="26">
        <v>1546530</v>
      </c>
      <c r="B2217" s="53">
        <v>411582</v>
      </c>
      <c r="C2217" s="26">
        <f>VLOOKUP(TotalFix[[#This Row],[Order]],'Total Fix by SS'!B:C,2,0)</f>
        <v>232</v>
      </c>
      <c r="D2217" s="21" t="s">
        <v>59</v>
      </c>
      <c r="E2217" s="21" t="s">
        <v>60</v>
      </c>
      <c r="F2217" s="21" t="s">
        <v>61</v>
      </c>
      <c r="G2217" s="21" t="s">
        <v>62</v>
      </c>
      <c r="H2217" s="21" t="s">
        <v>63</v>
      </c>
      <c r="I2217" s="21" t="s">
        <v>64</v>
      </c>
      <c r="J2217" s="22">
        <v>43702</v>
      </c>
      <c r="K2217" s="23">
        <v>0.41862268518519002</v>
      </c>
      <c r="L2217" s="22">
        <v>43702</v>
      </c>
      <c r="M2217" s="23">
        <v>0.43207175925926</v>
      </c>
      <c r="N2217" s="25">
        <v>19.367000000000001</v>
      </c>
      <c r="O2217" s="21" t="s">
        <v>66</v>
      </c>
      <c r="P2217" s="46">
        <f>TotalFix[[#This Row],[Confirmed activ. 3 (ILE03)]]</f>
        <v>19.367000000000001</v>
      </c>
      <c r="Q2217" s="24">
        <v>20</v>
      </c>
      <c r="R2217" s="21" t="s">
        <v>66</v>
      </c>
      <c r="S2217" s="21" t="s">
        <v>67</v>
      </c>
    </row>
    <row r="2218" spans="1:19" s="21" customFormat="1" x14ac:dyDescent="0.35">
      <c r="A2218" s="26">
        <v>1546530</v>
      </c>
      <c r="B2218" s="53">
        <v>411582</v>
      </c>
      <c r="C2218" s="26">
        <f>VLOOKUP(TotalFix[[#This Row],[Order]],'Total Fix by SS'!B:C,2,0)</f>
        <v>232</v>
      </c>
      <c r="D2218" s="21" t="s">
        <v>59</v>
      </c>
      <c r="E2218" s="21" t="s">
        <v>68</v>
      </c>
      <c r="F2218" s="21" t="s">
        <v>69</v>
      </c>
      <c r="G2218" s="21" t="s">
        <v>62</v>
      </c>
      <c r="H2218" s="21" t="s">
        <v>70</v>
      </c>
      <c r="I2218" s="21" t="s">
        <v>71</v>
      </c>
      <c r="J2218" s="22">
        <v>43702</v>
      </c>
      <c r="K2218" s="23">
        <v>0.43921296296295997</v>
      </c>
      <c r="L2218" s="22">
        <v>43702</v>
      </c>
      <c r="M2218" s="23">
        <v>0.43921296296295997</v>
      </c>
      <c r="N2218" s="24">
        <v>30</v>
      </c>
      <c r="O2218" s="21" t="s">
        <v>66</v>
      </c>
      <c r="P2218" s="46">
        <f>TotalFix[[#This Row],[Confirmed activ. 3 (ILE03)]]</f>
        <v>30</v>
      </c>
      <c r="Q2218" s="24">
        <v>30</v>
      </c>
      <c r="R2218" s="21" t="s">
        <v>66</v>
      </c>
      <c r="S2218" s="21" t="s">
        <v>72</v>
      </c>
    </row>
    <row r="2219" spans="1:19" s="21" customFormat="1" x14ac:dyDescent="0.35">
      <c r="A2219" s="26">
        <v>1546530</v>
      </c>
      <c r="B2219" s="53">
        <v>411582</v>
      </c>
      <c r="C2219" s="26">
        <f>VLOOKUP(TotalFix[[#This Row],[Order]],'Total Fix by SS'!B:C,2,0)</f>
        <v>232</v>
      </c>
      <c r="D2219" s="21" t="s">
        <v>59</v>
      </c>
      <c r="E2219" s="21" t="s">
        <v>73</v>
      </c>
      <c r="F2219" s="21" t="s">
        <v>61</v>
      </c>
      <c r="G2219" s="21" t="s">
        <v>62</v>
      </c>
      <c r="H2219" s="21" t="s">
        <v>63</v>
      </c>
      <c r="I2219" s="21" t="s">
        <v>74</v>
      </c>
      <c r="J2219" s="22">
        <v>43702</v>
      </c>
      <c r="K2219" s="23">
        <v>0.47211805555556002</v>
      </c>
      <c r="L2219" s="22">
        <v>43703</v>
      </c>
      <c r="M2219" s="23">
        <v>0.51285879629630005</v>
      </c>
      <c r="N2219" s="25">
        <v>244.24</v>
      </c>
      <c r="O2219" s="21" t="s">
        <v>66</v>
      </c>
      <c r="P2219" s="46">
        <f>TotalFix[[#This Row],[Confirmed activ. 3 (ILE03)]]</f>
        <v>244.24</v>
      </c>
      <c r="Q2219" s="24">
        <v>200</v>
      </c>
      <c r="R2219" s="21" t="s">
        <v>66</v>
      </c>
      <c r="S2219" s="21" t="s">
        <v>67</v>
      </c>
    </row>
    <row r="2220" spans="1:19" s="21" customFormat="1" x14ac:dyDescent="0.35">
      <c r="A2220" s="26">
        <v>1546530</v>
      </c>
      <c r="B2220" s="53">
        <v>411582</v>
      </c>
      <c r="C2220" s="26">
        <f>VLOOKUP(TotalFix[[#This Row],[Order]],'Total Fix by SS'!B:C,2,0)</f>
        <v>232</v>
      </c>
      <c r="D2220" s="21" t="s">
        <v>59</v>
      </c>
      <c r="E2220" s="21" t="s">
        <v>75</v>
      </c>
      <c r="F2220" s="21" t="s">
        <v>61</v>
      </c>
      <c r="G2220" s="21" t="s">
        <v>62</v>
      </c>
      <c r="H2220" s="21" t="s">
        <v>63</v>
      </c>
      <c r="I2220" s="21" t="s">
        <v>76</v>
      </c>
      <c r="J2220" s="22">
        <v>43705</v>
      </c>
      <c r="K2220" s="23">
        <v>0.31599537037037001</v>
      </c>
      <c r="L2220" s="22">
        <v>43709</v>
      </c>
      <c r="M2220" s="23">
        <v>0.65070601851851995</v>
      </c>
      <c r="N2220" s="25">
        <v>23.553000000000001</v>
      </c>
      <c r="O2220" s="21" t="s">
        <v>77</v>
      </c>
      <c r="P2220" s="46">
        <f>TotalFix[[#This Row],[Confirmed activ. 3 (ILE03)]]*60</f>
        <v>1413.18</v>
      </c>
      <c r="Q2220" s="24">
        <v>500</v>
      </c>
      <c r="R2220" s="21" t="s">
        <v>66</v>
      </c>
      <c r="S2220" s="21" t="s">
        <v>67</v>
      </c>
    </row>
    <row r="2221" spans="1:19" s="21" customFormat="1" x14ac:dyDescent="0.35">
      <c r="A2221" s="26">
        <v>1546530</v>
      </c>
      <c r="B2221" s="53">
        <v>411582</v>
      </c>
      <c r="C2221" s="26">
        <f>VLOOKUP(TotalFix[[#This Row],[Order]],'Total Fix by SS'!B:C,2,0)</f>
        <v>232</v>
      </c>
      <c r="D2221" s="21" t="s">
        <v>59</v>
      </c>
      <c r="E2221" s="21" t="s">
        <v>78</v>
      </c>
      <c r="F2221" s="21" t="s">
        <v>69</v>
      </c>
      <c r="G2221" s="21" t="s">
        <v>62</v>
      </c>
      <c r="H2221" s="21" t="s">
        <v>70</v>
      </c>
      <c r="I2221" s="21" t="s">
        <v>79</v>
      </c>
      <c r="J2221" s="22">
        <v>43709</v>
      </c>
      <c r="K2221" s="23">
        <v>0.71473379629629996</v>
      </c>
      <c r="L2221" s="22">
        <v>43709</v>
      </c>
      <c r="M2221" s="23">
        <v>0.71473379629629996</v>
      </c>
      <c r="N2221" s="24">
        <v>20</v>
      </c>
      <c r="O2221" s="21" t="s">
        <v>66</v>
      </c>
      <c r="P2221" s="46">
        <f>TotalFix[[#This Row],[Confirmed activ. 3 (ILE03)]]</f>
        <v>20</v>
      </c>
      <c r="Q2221" s="24">
        <v>20</v>
      </c>
      <c r="R2221" s="21" t="s">
        <v>66</v>
      </c>
      <c r="S2221" s="21" t="s">
        <v>72</v>
      </c>
    </row>
    <row r="2222" spans="1:19" s="21" customFormat="1" x14ac:dyDescent="0.35">
      <c r="A2222" s="26">
        <v>1546530</v>
      </c>
      <c r="B2222" s="53">
        <v>411582</v>
      </c>
      <c r="C2222" s="26">
        <f>VLOOKUP(TotalFix[[#This Row],[Order]],'Total Fix by SS'!B:C,2,0)</f>
        <v>232</v>
      </c>
      <c r="D2222" s="21" t="s">
        <v>59</v>
      </c>
      <c r="E2222" s="21" t="s">
        <v>80</v>
      </c>
      <c r="F2222" s="21" t="s">
        <v>69</v>
      </c>
      <c r="G2222" s="21" t="s">
        <v>62</v>
      </c>
      <c r="H2222" s="21" t="s">
        <v>70</v>
      </c>
      <c r="I2222" s="21" t="s">
        <v>81</v>
      </c>
      <c r="J2222" s="22">
        <v>43709</v>
      </c>
      <c r="K2222" s="23">
        <v>0.71483796296295998</v>
      </c>
      <c r="L2222" s="22">
        <v>43709</v>
      </c>
      <c r="M2222" s="23">
        <v>0.71483796296295998</v>
      </c>
      <c r="N2222" s="24">
        <v>20</v>
      </c>
      <c r="O2222" s="21" t="s">
        <v>66</v>
      </c>
      <c r="P2222" s="46">
        <f>TotalFix[[#This Row],[Confirmed activ. 3 (ILE03)]]</f>
        <v>20</v>
      </c>
      <c r="Q2222" s="24">
        <v>20</v>
      </c>
      <c r="R2222" s="21" t="s">
        <v>66</v>
      </c>
      <c r="S2222" s="21" t="s">
        <v>72</v>
      </c>
    </row>
    <row r="2223" spans="1:19" s="21" customFormat="1" x14ac:dyDescent="0.35">
      <c r="A2223" s="26">
        <v>1546530</v>
      </c>
      <c r="B2223" s="53">
        <v>411582</v>
      </c>
      <c r="C2223" s="26">
        <f>VLOOKUP(TotalFix[[#This Row],[Order]],'Total Fix by SS'!B:C,2,0)</f>
        <v>232</v>
      </c>
      <c r="D2223" s="21" t="s">
        <v>59</v>
      </c>
      <c r="E2223" s="21" t="s">
        <v>82</v>
      </c>
      <c r="F2223" s="21" t="s">
        <v>83</v>
      </c>
      <c r="G2223" s="21" t="s">
        <v>62</v>
      </c>
      <c r="H2223" s="21" t="s">
        <v>84</v>
      </c>
      <c r="I2223" s="21" t="s">
        <v>84</v>
      </c>
      <c r="J2223" s="22">
        <v>43709</v>
      </c>
      <c r="K2223" s="23">
        <v>0.75430555555556</v>
      </c>
      <c r="L2223" s="22">
        <v>43710</v>
      </c>
      <c r="M2223" s="23">
        <v>0.59287037037037005</v>
      </c>
      <c r="N2223" s="25">
        <v>6.4029999999999996</v>
      </c>
      <c r="O2223" s="21" t="s">
        <v>77</v>
      </c>
      <c r="P2223" s="46">
        <f>TotalFix[[#This Row],[Confirmed activ. 3 (ILE03)]]*60</f>
        <v>384.17999999999995</v>
      </c>
      <c r="Q2223" s="24">
        <v>450</v>
      </c>
      <c r="R2223" s="21" t="s">
        <v>66</v>
      </c>
      <c r="S2223" s="21" t="s">
        <v>67</v>
      </c>
    </row>
    <row r="2224" spans="1:19" s="21" customFormat="1" x14ac:dyDescent="0.35">
      <c r="A2224" s="26">
        <v>1546530</v>
      </c>
      <c r="B2224" s="53">
        <v>411582</v>
      </c>
      <c r="C2224" s="26">
        <f>VLOOKUP(TotalFix[[#This Row],[Order]],'Total Fix by SS'!B:C,2,0)</f>
        <v>232</v>
      </c>
      <c r="D2224" s="21" t="s">
        <v>59</v>
      </c>
      <c r="E2224" s="21" t="s">
        <v>85</v>
      </c>
      <c r="F2224" s="21" t="s">
        <v>86</v>
      </c>
      <c r="G2224" s="21" t="s">
        <v>62</v>
      </c>
      <c r="H2224" s="21" t="s">
        <v>87</v>
      </c>
      <c r="I2224" s="21" t="s">
        <v>87</v>
      </c>
      <c r="J2224" s="22">
        <v>43711</v>
      </c>
      <c r="K2224" s="23">
        <v>0.40393518518519</v>
      </c>
      <c r="L2224" s="22">
        <v>43711</v>
      </c>
      <c r="M2224" s="23">
        <v>0.40393518518519</v>
      </c>
      <c r="N2224" s="24">
        <v>20</v>
      </c>
      <c r="O2224" s="21" t="s">
        <v>66</v>
      </c>
      <c r="P2224" s="46">
        <f>TotalFix[[#This Row],[Confirmed activ. 3 (ILE03)]]</f>
        <v>20</v>
      </c>
      <c r="Q2224" s="24">
        <v>20</v>
      </c>
      <c r="R2224" s="21" t="s">
        <v>66</v>
      </c>
      <c r="S2224" s="21" t="s">
        <v>72</v>
      </c>
    </row>
    <row r="2225" spans="1:19" s="21" customFormat="1" x14ac:dyDescent="0.35">
      <c r="A2225" s="26">
        <v>1546530</v>
      </c>
      <c r="B2225" s="53">
        <v>411582</v>
      </c>
      <c r="C2225" s="26">
        <f>VLOOKUP(TotalFix[[#This Row],[Order]],'Total Fix by SS'!B:C,2,0)</f>
        <v>232</v>
      </c>
      <c r="D2225" s="21" t="s">
        <v>59</v>
      </c>
      <c r="E2225" s="21" t="s">
        <v>88</v>
      </c>
      <c r="F2225" s="21" t="s">
        <v>89</v>
      </c>
      <c r="G2225" s="21" t="s">
        <v>90</v>
      </c>
      <c r="H2225" s="21" t="s">
        <v>91</v>
      </c>
      <c r="I2225" s="21" t="s">
        <v>92</v>
      </c>
      <c r="J2225" s="22"/>
      <c r="K2225" s="23">
        <v>0</v>
      </c>
      <c r="L2225" s="22"/>
      <c r="M2225" s="23">
        <v>0</v>
      </c>
      <c r="N2225" s="25">
        <v>0</v>
      </c>
      <c r="O2225" s="21" t="s">
        <v>93</v>
      </c>
      <c r="P2225" s="46"/>
      <c r="Q2225" s="24">
        <v>0</v>
      </c>
      <c r="R2225" s="21" t="s">
        <v>66</v>
      </c>
      <c r="S2225" s="21" t="s">
        <v>94</v>
      </c>
    </row>
    <row r="2226" spans="1:19" s="21" customFormat="1" x14ac:dyDescent="0.35">
      <c r="A2226" s="26">
        <v>1546530</v>
      </c>
      <c r="B2226" s="53">
        <v>411582</v>
      </c>
      <c r="C2226" s="26">
        <f>VLOOKUP(TotalFix[[#This Row],[Order]],'Total Fix by SS'!B:C,2,0)</f>
        <v>232</v>
      </c>
      <c r="D2226" s="21" t="s">
        <v>59</v>
      </c>
      <c r="E2226" s="21" t="s">
        <v>95</v>
      </c>
      <c r="F2226" s="21" t="s">
        <v>61</v>
      </c>
      <c r="G2226" s="21" t="s">
        <v>62</v>
      </c>
      <c r="H2226" s="21" t="s">
        <v>63</v>
      </c>
      <c r="I2226" s="21" t="s">
        <v>96</v>
      </c>
      <c r="J2226" s="22">
        <v>43713</v>
      </c>
      <c r="K2226" s="23">
        <v>0.44305555555555998</v>
      </c>
      <c r="L2226" s="22">
        <v>43713</v>
      </c>
      <c r="M2226" s="23">
        <v>0.48303240740740999</v>
      </c>
      <c r="N2226" s="25">
        <v>56.133000000000003</v>
      </c>
      <c r="O2226" s="21" t="s">
        <v>66</v>
      </c>
      <c r="P2226" s="46">
        <f>TotalFix[[#This Row],[Confirmed activ. 3 (ILE03)]]</f>
        <v>56.133000000000003</v>
      </c>
      <c r="Q2226" s="24">
        <v>40</v>
      </c>
      <c r="R2226" s="21" t="s">
        <v>66</v>
      </c>
      <c r="S2226" s="21" t="s">
        <v>67</v>
      </c>
    </row>
    <row r="2227" spans="1:19" s="21" customFormat="1" x14ac:dyDescent="0.35">
      <c r="A2227" s="26">
        <v>1546530</v>
      </c>
      <c r="B2227" s="53">
        <v>411582</v>
      </c>
      <c r="C2227" s="26">
        <f>VLOOKUP(TotalFix[[#This Row],[Order]],'Total Fix by SS'!B:C,2,0)</f>
        <v>232</v>
      </c>
      <c r="D2227" s="21" t="s">
        <v>59</v>
      </c>
      <c r="E2227" s="21" t="s">
        <v>97</v>
      </c>
      <c r="F2227" s="21" t="s">
        <v>69</v>
      </c>
      <c r="G2227" s="21" t="s">
        <v>62</v>
      </c>
      <c r="H2227" s="21" t="s">
        <v>70</v>
      </c>
      <c r="I2227" s="21" t="s">
        <v>98</v>
      </c>
      <c r="J2227" s="22">
        <v>43718</v>
      </c>
      <c r="K2227" s="23">
        <v>0.43811342592593</v>
      </c>
      <c r="L2227" s="22">
        <v>43718</v>
      </c>
      <c r="M2227" s="23">
        <v>0.43811342592593</v>
      </c>
      <c r="N2227" s="24">
        <v>20</v>
      </c>
      <c r="O2227" s="21" t="s">
        <v>66</v>
      </c>
      <c r="P2227" s="46">
        <f>TotalFix[[#This Row],[Confirmed activ. 3 (ILE03)]]</f>
        <v>20</v>
      </c>
      <c r="Q2227" s="24">
        <v>20</v>
      </c>
      <c r="R2227" s="21" t="s">
        <v>66</v>
      </c>
      <c r="S2227" s="21" t="s">
        <v>72</v>
      </c>
    </row>
    <row r="2228" spans="1:19" s="21" customFormat="1" x14ac:dyDescent="0.35">
      <c r="A2228" s="26">
        <v>1546530</v>
      </c>
      <c r="B2228" s="53">
        <v>411582</v>
      </c>
      <c r="C2228" s="26">
        <f>VLOOKUP(TotalFix[[#This Row],[Order]],'Total Fix by SS'!B:C,2,0)</f>
        <v>232</v>
      </c>
      <c r="D2228" s="21" t="s">
        <v>59</v>
      </c>
      <c r="E2228" s="21" t="s">
        <v>99</v>
      </c>
      <c r="F2228" s="21" t="s">
        <v>69</v>
      </c>
      <c r="G2228" s="21" t="s">
        <v>62</v>
      </c>
      <c r="H2228" s="21" t="s">
        <v>70</v>
      </c>
      <c r="I2228" s="21" t="s">
        <v>100</v>
      </c>
      <c r="J2228" s="22">
        <v>43718</v>
      </c>
      <c r="K2228" s="23">
        <v>0.43815972222221999</v>
      </c>
      <c r="L2228" s="22">
        <v>43718</v>
      </c>
      <c r="M2228" s="23">
        <v>0.43815972222221999</v>
      </c>
      <c r="N2228" s="24">
        <v>50</v>
      </c>
      <c r="O2228" s="21" t="s">
        <v>66</v>
      </c>
      <c r="P2228" s="46">
        <f>TotalFix[[#This Row],[Confirmed activ. 3 (ILE03)]]</f>
        <v>50</v>
      </c>
      <c r="Q2228" s="24">
        <v>50</v>
      </c>
      <c r="R2228" s="21" t="s">
        <v>66</v>
      </c>
      <c r="S2228" s="21" t="s">
        <v>72</v>
      </c>
    </row>
    <row r="2229" spans="1:19" s="21" customFormat="1" x14ac:dyDescent="0.35">
      <c r="A2229" s="26">
        <v>1546530</v>
      </c>
      <c r="B2229" s="53">
        <v>411582</v>
      </c>
      <c r="C2229" s="26">
        <f>VLOOKUP(TotalFix[[#This Row],[Order]],'Total Fix by SS'!B:C,2,0)</f>
        <v>232</v>
      </c>
      <c r="D2229" s="21" t="s">
        <v>59</v>
      </c>
      <c r="E2229" s="21" t="s">
        <v>101</v>
      </c>
      <c r="F2229" s="21" t="s">
        <v>102</v>
      </c>
      <c r="G2229" s="21" t="s">
        <v>62</v>
      </c>
      <c r="H2229" s="21" t="s">
        <v>100</v>
      </c>
      <c r="I2229" s="21" t="s">
        <v>103</v>
      </c>
      <c r="J2229" s="22">
        <v>43718</v>
      </c>
      <c r="K2229" s="23">
        <v>0.43819444444444</v>
      </c>
      <c r="L2229" s="22">
        <v>43718</v>
      </c>
      <c r="M2229" s="23">
        <v>0.43819444444444</v>
      </c>
      <c r="N2229" s="24">
        <v>10</v>
      </c>
      <c r="O2229" s="21" t="s">
        <v>66</v>
      </c>
      <c r="P2229" s="46">
        <f>TotalFix[[#This Row],[Confirmed activ. 3 (ILE03)]]</f>
        <v>10</v>
      </c>
      <c r="Q2229" s="24">
        <v>10</v>
      </c>
      <c r="R2229" s="21" t="s">
        <v>66</v>
      </c>
      <c r="S2229" s="21" t="s">
        <v>72</v>
      </c>
    </row>
    <row r="2230" spans="1:19" s="21" customFormat="1" x14ac:dyDescent="0.35">
      <c r="A2230" s="26">
        <v>1546530</v>
      </c>
      <c r="B2230" s="53">
        <v>411582</v>
      </c>
      <c r="C2230" s="26">
        <f>VLOOKUP(TotalFix[[#This Row],[Order]],'Total Fix by SS'!B:C,2,0)</f>
        <v>232</v>
      </c>
      <c r="D2230" s="21" t="s">
        <v>59</v>
      </c>
      <c r="E2230" s="21" t="s">
        <v>104</v>
      </c>
      <c r="F2230" s="21" t="s">
        <v>102</v>
      </c>
      <c r="G2230" s="21" t="s">
        <v>105</v>
      </c>
      <c r="H2230" s="21" t="s">
        <v>100</v>
      </c>
      <c r="I2230" s="21" t="s">
        <v>106</v>
      </c>
      <c r="J2230" s="22">
        <v>43719</v>
      </c>
      <c r="K2230" s="23">
        <v>0.63033564814815002</v>
      </c>
      <c r="L2230" s="22">
        <v>43719</v>
      </c>
      <c r="M2230" s="23">
        <v>0.63033564814815002</v>
      </c>
      <c r="N2230" s="24">
        <v>10</v>
      </c>
      <c r="O2230" s="21" t="s">
        <v>66</v>
      </c>
      <c r="P2230" s="46">
        <f>TotalFix[[#This Row],[Confirmed activ. 3 (ILE03)]]</f>
        <v>10</v>
      </c>
      <c r="Q2230" s="24">
        <v>10</v>
      </c>
      <c r="R2230" s="21" t="s">
        <v>66</v>
      </c>
      <c r="S2230" s="21" t="s">
        <v>72</v>
      </c>
    </row>
    <row r="2231" spans="1:19" s="21" customFormat="1" x14ac:dyDescent="0.35">
      <c r="A2231" s="26">
        <v>1546530</v>
      </c>
      <c r="B2231" s="53">
        <v>411582</v>
      </c>
      <c r="C2231" s="26">
        <f>VLOOKUP(TotalFix[[#This Row],[Order]],'Total Fix by SS'!B:C,2,0)</f>
        <v>232</v>
      </c>
      <c r="D2231" s="21" t="s">
        <v>107</v>
      </c>
      <c r="E2231" s="21" t="s">
        <v>60</v>
      </c>
      <c r="F2231" s="21" t="s">
        <v>61</v>
      </c>
      <c r="G2231" s="21" t="s">
        <v>90</v>
      </c>
      <c r="H2231" s="21" t="s">
        <v>63</v>
      </c>
      <c r="I2231" s="21" t="s">
        <v>108</v>
      </c>
      <c r="J2231" s="22">
        <v>43704</v>
      </c>
      <c r="K2231" s="23">
        <v>0.42640046296296003</v>
      </c>
      <c r="L2231" s="22">
        <v>43709</v>
      </c>
      <c r="M2231" s="23">
        <v>0.68380787037037005</v>
      </c>
      <c r="N2231" s="25">
        <v>28.15</v>
      </c>
      <c r="O2231" s="21" t="s">
        <v>66</v>
      </c>
      <c r="P2231" s="46">
        <f>TotalFix[[#This Row],[Confirmed activ. 3 (ILE03)]]</f>
        <v>28.15</v>
      </c>
      <c r="Q2231" s="24">
        <v>1</v>
      </c>
      <c r="R2231" s="21" t="s">
        <v>66</v>
      </c>
      <c r="S2231" s="21" t="s">
        <v>67</v>
      </c>
    </row>
    <row r="2232" spans="1:19" s="21" customFormat="1" x14ac:dyDescent="0.35">
      <c r="A2232" s="26">
        <v>1546530</v>
      </c>
      <c r="B2232" s="53">
        <v>411582</v>
      </c>
      <c r="C2232" s="26">
        <f>VLOOKUP(TotalFix[[#This Row],[Order]],'Total Fix by SS'!B:C,2,0)</f>
        <v>232</v>
      </c>
      <c r="D2232" s="21" t="s">
        <v>109</v>
      </c>
      <c r="E2232" s="21" t="s">
        <v>82</v>
      </c>
      <c r="F2232" s="21" t="s">
        <v>83</v>
      </c>
      <c r="G2232" s="21" t="s">
        <v>90</v>
      </c>
      <c r="H2232" s="21" t="s">
        <v>84</v>
      </c>
      <c r="I2232" s="21" t="s">
        <v>110</v>
      </c>
      <c r="J2232" s="22"/>
      <c r="K2232" s="23">
        <v>0</v>
      </c>
      <c r="L2232" s="22"/>
      <c r="M2232" s="23">
        <v>0</v>
      </c>
      <c r="N2232" s="25">
        <v>0</v>
      </c>
      <c r="O2232" s="21" t="s">
        <v>93</v>
      </c>
      <c r="P2232" s="46"/>
      <c r="Q2232" s="24">
        <v>5</v>
      </c>
      <c r="R2232" s="21" t="s">
        <v>66</v>
      </c>
      <c r="S2232" s="21" t="s">
        <v>94</v>
      </c>
    </row>
    <row r="2233" spans="1:19" s="21" customFormat="1" x14ac:dyDescent="0.35">
      <c r="A2233" s="26">
        <v>1546531</v>
      </c>
      <c r="B2233" s="53">
        <v>411582</v>
      </c>
      <c r="C2233" s="26">
        <f>VLOOKUP(TotalFix[[#This Row],[Order]],'Total Fix by SS'!B:C,2,0)</f>
        <v>233</v>
      </c>
      <c r="D2233" s="21" t="s">
        <v>59</v>
      </c>
      <c r="E2233" s="21" t="s">
        <v>60</v>
      </c>
      <c r="F2233" s="21" t="s">
        <v>61</v>
      </c>
      <c r="G2233" s="21" t="s">
        <v>62</v>
      </c>
      <c r="H2233" s="21" t="s">
        <v>63</v>
      </c>
      <c r="I2233" s="21" t="s">
        <v>64</v>
      </c>
      <c r="J2233" s="22">
        <v>43705</v>
      </c>
      <c r="K2233" s="23">
        <v>0.42244212962963001</v>
      </c>
      <c r="L2233" s="22">
        <v>43705</v>
      </c>
      <c r="M2233" s="23">
        <v>0.44940972222221998</v>
      </c>
      <c r="N2233" s="25">
        <v>26.067</v>
      </c>
      <c r="O2233" s="21" t="s">
        <v>66</v>
      </c>
      <c r="P2233" s="46">
        <f>TotalFix[[#This Row],[Confirmed activ. 3 (ILE03)]]</f>
        <v>26.067</v>
      </c>
      <c r="Q2233" s="24">
        <v>20</v>
      </c>
      <c r="R2233" s="21" t="s">
        <v>66</v>
      </c>
      <c r="S2233" s="21" t="s">
        <v>67</v>
      </c>
    </row>
    <row r="2234" spans="1:19" s="21" customFormat="1" x14ac:dyDescent="0.35">
      <c r="A2234" s="26">
        <v>1546531</v>
      </c>
      <c r="B2234" s="53">
        <v>411582</v>
      </c>
      <c r="C2234" s="26">
        <f>VLOOKUP(TotalFix[[#This Row],[Order]],'Total Fix by SS'!B:C,2,0)</f>
        <v>233</v>
      </c>
      <c r="D2234" s="21" t="s">
        <v>59</v>
      </c>
      <c r="E2234" s="21" t="s">
        <v>68</v>
      </c>
      <c r="F2234" s="21" t="s">
        <v>69</v>
      </c>
      <c r="G2234" s="21" t="s">
        <v>62</v>
      </c>
      <c r="H2234" s="21" t="s">
        <v>70</v>
      </c>
      <c r="I2234" s="21" t="s">
        <v>71</v>
      </c>
      <c r="J2234" s="22">
        <v>43705</v>
      </c>
      <c r="K2234" s="23">
        <v>0.46443287037037001</v>
      </c>
      <c r="L2234" s="22">
        <v>43705</v>
      </c>
      <c r="M2234" s="23">
        <v>0.46443287037037001</v>
      </c>
      <c r="N2234" s="24">
        <v>30</v>
      </c>
      <c r="O2234" s="21" t="s">
        <v>66</v>
      </c>
      <c r="P2234" s="46">
        <f>TotalFix[[#This Row],[Confirmed activ. 3 (ILE03)]]</f>
        <v>30</v>
      </c>
      <c r="Q2234" s="24">
        <v>30</v>
      </c>
      <c r="R2234" s="21" t="s">
        <v>66</v>
      </c>
      <c r="S2234" s="21" t="s">
        <v>72</v>
      </c>
    </row>
    <row r="2235" spans="1:19" s="21" customFormat="1" x14ac:dyDescent="0.35">
      <c r="A2235" s="26">
        <v>1546531</v>
      </c>
      <c r="B2235" s="53">
        <v>411582</v>
      </c>
      <c r="C2235" s="26">
        <f>VLOOKUP(TotalFix[[#This Row],[Order]],'Total Fix by SS'!B:C,2,0)</f>
        <v>233</v>
      </c>
      <c r="D2235" s="21" t="s">
        <v>59</v>
      </c>
      <c r="E2235" s="21" t="s">
        <v>73</v>
      </c>
      <c r="F2235" s="21" t="s">
        <v>61</v>
      </c>
      <c r="G2235" s="21" t="s">
        <v>62</v>
      </c>
      <c r="H2235" s="21" t="s">
        <v>63</v>
      </c>
      <c r="I2235" s="21" t="s">
        <v>74</v>
      </c>
      <c r="J2235" s="22">
        <v>43705</v>
      </c>
      <c r="K2235" s="23">
        <v>0.46721064814815</v>
      </c>
      <c r="L2235" s="22">
        <v>43706</v>
      </c>
      <c r="M2235" s="23">
        <v>0.66534722222221998</v>
      </c>
      <c r="N2235" s="25">
        <v>202.42699999999999</v>
      </c>
      <c r="O2235" s="21" t="s">
        <v>66</v>
      </c>
      <c r="P2235" s="46">
        <f>TotalFix[[#This Row],[Confirmed activ. 3 (ILE03)]]</f>
        <v>202.42699999999999</v>
      </c>
      <c r="Q2235" s="24">
        <v>200</v>
      </c>
      <c r="R2235" s="21" t="s">
        <v>66</v>
      </c>
      <c r="S2235" s="21" t="s">
        <v>67</v>
      </c>
    </row>
    <row r="2236" spans="1:19" s="21" customFormat="1" x14ac:dyDescent="0.35">
      <c r="A2236" s="26">
        <v>1546531</v>
      </c>
      <c r="B2236" s="53">
        <v>411582</v>
      </c>
      <c r="C2236" s="26">
        <f>VLOOKUP(TotalFix[[#This Row],[Order]],'Total Fix by SS'!B:C,2,0)</f>
        <v>233</v>
      </c>
      <c r="D2236" s="21" t="s">
        <v>59</v>
      </c>
      <c r="E2236" s="21" t="s">
        <v>75</v>
      </c>
      <c r="F2236" s="21" t="s">
        <v>61</v>
      </c>
      <c r="G2236" s="21" t="s">
        <v>62</v>
      </c>
      <c r="H2236" s="21" t="s">
        <v>63</v>
      </c>
      <c r="I2236" s="21" t="s">
        <v>76</v>
      </c>
      <c r="J2236" s="22">
        <v>43709</v>
      </c>
      <c r="K2236" s="23">
        <v>0.37383101851852002</v>
      </c>
      <c r="L2236" s="22">
        <v>43713</v>
      </c>
      <c r="M2236" s="23">
        <v>0.46656249999999999</v>
      </c>
      <c r="N2236" s="25">
        <v>24.728000000000002</v>
      </c>
      <c r="O2236" s="21" t="s">
        <v>77</v>
      </c>
      <c r="P2236" s="46">
        <f>TotalFix[[#This Row],[Confirmed activ. 3 (ILE03)]]*60</f>
        <v>1483.68</v>
      </c>
      <c r="Q2236" s="24">
        <v>500</v>
      </c>
      <c r="R2236" s="21" t="s">
        <v>66</v>
      </c>
      <c r="S2236" s="21" t="s">
        <v>67</v>
      </c>
    </row>
    <row r="2237" spans="1:19" s="21" customFormat="1" x14ac:dyDescent="0.35">
      <c r="A2237" s="26">
        <v>1546531</v>
      </c>
      <c r="B2237" s="53">
        <v>411582</v>
      </c>
      <c r="C2237" s="26">
        <f>VLOOKUP(TotalFix[[#This Row],[Order]],'Total Fix by SS'!B:C,2,0)</f>
        <v>233</v>
      </c>
      <c r="D2237" s="21" t="s">
        <v>59</v>
      </c>
      <c r="E2237" s="21" t="s">
        <v>78</v>
      </c>
      <c r="F2237" s="21" t="s">
        <v>69</v>
      </c>
      <c r="G2237" s="21" t="s">
        <v>62</v>
      </c>
      <c r="H2237" s="21" t="s">
        <v>70</v>
      </c>
      <c r="I2237" s="21" t="s">
        <v>79</v>
      </c>
      <c r="J2237" s="22">
        <v>43713</v>
      </c>
      <c r="K2237" s="23">
        <v>0.60425925925926005</v>
      </c>
      <c r="L2237" s="22">
        <v>43713</v>
      </c>
      <c r="M2237" s="23">
        <v>0.60425925925926005</v>
      </c>
      <c r="N2237" s="24">
        <v>20</v>
      </c>
      <c r="O2237" s="21" t="s">
        <v>66</v>
      </c>
      <c r="P2237" s="46">
        <f>TotalFix[[#This Row],[Confirmed activ. 3 (ILE03)]]</f>
        <v>20</v>
      </c>
      <c r="Q2237" s="24">
        <v>20</v>
      </c>
      <c r="R2237" s="21" t="s">
        <v>66</v>
      </c>
      <c r="S2237" s="21" t="s">
        <v>72</v>
      </c>
    </row>
    <row r="2238" spans="1:19" s="21" customFormat="1" x14ac:dyDescent="0.35">
      <c r="A2238" s="26">
        <v>1546531</v>
      </c>
      <c r="B2238" s="53">
        <v>411582</v>
      </c>
      <c r="C2238" s="26">
        <f>VLOOKUP(TotalFix[[#This Row],[Order]],'Total Fix by SS'!B:C,2,0)</f>
        <v>233</v>
      </c>
      <c r="D2238" s="21" t="s">
        <v>59</v>
      </c>
      <c r="E2238" s="21" t="s">
        <v>80</v>
      </c>
      <c r="F2238" s="21" t="s">
        <v>69</v>
      </c>
      <c r="G2238" s="21" t="s">
        <v>62</v>
      </c>
      <c r="H2238" s="21" t="s">
        <v>70</v>
      </c>
      <c r="I2238" s="21" t="s">
        <v>81</v>
      </c>
      <c r="J2238" s="22">
        <v>43713</v>
      </c>
      <c r="K2238" s="23">
        <v>0.60487268518519</v>
      </c>
      <c r="L2238" s="22">
        <v>43713</v>
      </c>
      <c r="M2238" s="23">
        <v>0.60487268518519</v>
      </c>
      <c r="N2238" s="24">
        <v>20</v>
      </c>
      <c r="O2238" s="21" t="s">
        <v>66</v>
      </c>
      <c r="P2238" s="46">
        <f>TotalFix[[#This Row],[Confirmed activ. 3 (ILE03)]]</f>
        <v>20</v>
      </c>
      <c r="Q2238" s="24">
        <v>20</v>
      </c>
      <c r="R2238" s="21" t="s">
        <v>66</v>
      </c>
      <c r="S2238" s="21" t="s">
        <v>72</v>
      </c>
    </row>
    <row r="2239" spans="1:19" s="21" customFormat="1" x14ac:dyDescent="0.35">
      <c r="A2239" s="26">
        <v>1546531</v>
      </c>
      <c r="B2239" s="53">
        <v>411582</v>
      </c>
      <c r="C2239" s="26">
        <f>VLOOKUP(TotalFix[[#This Row],[Order]],'Total Fix by SS'!B:C,2,0)</f>
        <v>233</v>
      </c>
      <c r="D2239" s="21" t="s">
        <v>59</v>
      </c>
      <c r="E2239" s="21" t="s">
        <v>82</v>
      </c>
      <c r="F2239" s="21" t="s">
        <v>83</v>
      </c>
      <c r="G2239" s="21" t="s">
        <v>62</v>
      </c>
      <c r="H2239" s="21" t="s">
        <v>84</v>
      </c>
      <c r="I2239" s="21" t="s">
        <v>84</v>
      </c>
      <c r="J2239" s="22">
        <v>43713</v>
      </c>
      <c r="K2239" s="23">
        <v>0.86181712962962997</v>
      </c>
      <c r="L2239" s="22">
        <v>43716</v>
      </c>
      <c r="M2239" s="23">
        <v>0.73079861111111</v>
      </c>
      <c r="N2239" s="25">
        <v>4.63</v>
      </c>
      <c r="O2239" s="21" t="s">
        <v>77</v>
      </c>
      <c r="P2239" s="46">
        <f>TotalFix[[#This Row],[Confirmed activ. 3 (ILE03)]]*60</f>
        <v>277.8</v>
      </c>
      <c r="Q2239" s="24">
        <v>450</v>
      </c>
      <c r="R2239" s="21" t="s">
        <v>66</v>
      </c>
      <c r="S2239" s="21" t="s">
        <v>67</v>
      </c>
    </row>
    <row r="2240" spans="1:19" s="21" customFormat="1" x14ac:dyDescent="0.35">
      <c r="A2240" s="26">
        <v>1546531</v>
      </c>
      <c r="B2240" s="53">
        <v>411582</v>
      </c>
      <c r="C2240" s="26">
        <f>VLOOKUP(TotalFix[[#This Row],[Order]],'Total Fix by SS'!B:C,2,0)</f>
        <v>233</v>
      </c>
      <c r="D2240" s="21" t="s">
        <v>59</v>
      </c>
      <c r="E2240" s="21" t="s">
        <v>85</v>
      </c>
      <c r="F2240" s="21" t="s">
        <v>86</v>
      </c>
      <c r="G2240" s="21" t="s">
        <v>62</v>
      </c>
      <c r="H2240" s="21" t="s">
        <v>87</v>
      </c>
      <c r="I2240" s="21" t="s">
        <v>87</v>
      </c>
      <c r="J2240" s="22">
        <v>43717</v>
      </c>
      <c r="K2240" s="23">
        <v>0.38925925925926003</v>
      </c>
      <c r="L2240" s="22">
        <v>43717</v>
      </c>
      <c r="M2240" s="23">
        <v>0.38925925925926003</v>
      </c>
      <c r="N2240" s="24">
        <v>20</v>
      </c>
      <c r="O2240" s="21" t="s">
        <v>66</v>
      </c>
      <c r="P2240" s="46">
        <f>TotalFix[[#This Row],[Confirmed activ. 3 (ILE03)]]</f>
        <v>20</v>
      </c>
      <c r="Q2240" s="24">
        <v>20</v>
      </c>
      <c r="R2240" s="21" t="s">
        <v>66</v>
      </c>
      <c r="S2240" s="21" t="s">
        <v>72</v>
      </c>
    </row>
    <row r="2241" spans="1:19" s="21" customFormat="1" x14ac:dyDescent="0.35">
      <c r="A2241" s="26">
        <v>1546531</v>
      </c>
      <c r="B2241" s="53">
        <v>411582</v>
      </c>
      <c r="C2241" s="26">
        <f>VLOOKUP(TotalFix[[#This Row],[Order]],'Total Fix by SS'!B:C,2,0)</f>
        <v>233</v>
      </c>
      <c r="D2241" s="21" t="s">
        <v>59</v>
      </c>
      <c r="E2241" s="21" t="s">
        <v>88</v>
      </c>
      <c r="F2241" s="21" t="s">
        <v>89</v>
      </c>
      <c r="G2241" s="21" t="s">
        <v>90</v>
      </c>
      <c r="H2241" s="21" t="s">
        <v>91</v>
      </c>
      <c r="I2241" s="21" t="s">
        <v>92</v>
      </c>
      <c r="J2241" s="22"/>
      <c r="K2241" s="23">
        <v>0</v>
      </c>
      <c r="L2241" s="22"/>
      <c r="M2241" s="23">
        <v>0</v>
      </c>
      <c r="N2241" s="25">
        <v>0</v>
      </c>
      <c r="O2241" s="21" t="s">
        <v>93</v>
      </c>
      <c r="P2241" s="46"/>
      <c r="Q2241" s="24">
        <v>0</v>
      </c>
      <c r="R2241" s="21" t="s">
        <v>66</v>
      </c>
      <c r="S2241" s="21" t="s">
        <v>94</v>
      </c>
    </row>
    <row r="2242" spans="1:19" s="21" customFormat="1" x14ac:dyDescent="0.35">
      <c r="A2242" s="26">
        <v>1546531</v>
      </c>
      <c r="B2242" s="53">
        <v>411582</v>
      </c>
      <c r="C2242" s="26">
        <f>VLOOKUP(TotalFix[[#This Row],[Order]],'Total Fix by SS'!B:C,2,0)</f>
        <v>233</v>
      </c>
      <c r="D2242" s="21" t="s">
        <v>59</v>
      </c>
      <c r="E2242" s="21" t="s">
        <v>95</v>
      </c>
      <c r="F2242" s="21" t="s">
        <v>61</v>
      </c>
      <c r="G2242" s="21" t="s">
        <v>62</v>
      </c>
      <c r="H2242" s="21" t="s">
        <v>63</v>
      </c>
      <c r="I2242" s="21" t="s">
        <v>96</v>
      </c>
      <c r="J2242" s="22">
        <v>43718</v>
      </c>
      <c r="K2242" s="23">
        <v>0.52137731481480998</v>
      </c>
      <c r="L2242" s="22">
        <v>43718</v>
      </c>
      <c r="M2242" s="23">
        <v>0.56924768518518998</v>
      </c>
      <c r="N2242" s="25">
        <v>24.1</v>
      </c>
      <c r="O2242" s="21" t="s">
        <v>66</v>
      </c>
      <c r="P2242" s="46">
        <f>TotalFix[[#This Row],[Confirmed activ. 3 (ILE03)]]</f>
        <v>24.1</v>
      </c>
      <c r="Q2242" s="24">
        <v>40</v>
      </c>
      <c r="R2242" s="21" t="s">
        <v>66</v>
      </c>
      <c r="S2242" s="21" t="s">
        <v>67</v>
      </c>
    </row>
    <row r="2243" spans="1:19" s="21" customFormat="1" x14ac:dyDescent="0.35">
      <c r="A2243" s="26">
        <v>1546531</v>
      </c>
      <c r="B2243" s="53">
        <v>411582</v>
      </c>
      <c r="C2243" s="26">
        <f>VLOOKUP(TotalFix[[#This Row],[Order]],'Total Fix by SS'!B:C,2,0)</f>
        <v>233</v>
      </c>
      <c r="D2243" s="21" t="s">
        <v>59</v>
      </c>
      <c r="E2243" s="21" t="s">
        <v>97</v>
      </c>
      <c r="F2243" s="21" t="s">
        <v>69</v>
      </c>
      <c r="G2243" s="21" t="s">
        <v>62</v>
      </c>
      <c r="H2243" s="21" t="s">
        <v>70</v>
      </c>
      <c r="I2243" s="21" t="s">
        <v>98</v>
      </c>
      <c r="J2243" s="22">
        <v>43719</v>
      </c>
      <c r="K2243" s="23">
        <v>0.49193287037036998</v>
      </c>
      <c r="L2243" s="22">
        <v>43719</v>
      </c>
      <c r="M2243" s="23">
        <v>0.49193287037036998</v>
      </c>
      <c r="N2243" s="24">
        <v>20</v>
      </c>
      <c r="O2243" s="21" t="s">
        <v>66</v>
      </c>
      <c r="P2243" s="46">
        <f>TotalFix[[#This Row],[Confirmed activ. 3 (ILE03)]]</f>
        <v>20</v>
      </c>
      <c r="Q2243" s="24">
        <v>20</v>
      </c>
      <c r="R2243" s="21" t="s">
        <v>66</v>
      </c>
      <c r="S2243" s="21" t="s">
        <v>72</v>
      </c>
    </row>
    <row r="2244" spans="1:19" s="21" customFormat="1" x14ac:dyDescent="0.35">
      <c r="A2244" s="26">
        <v>1546531</v>
      </c>
      <c r="B2244" s="53">
        <v>411582</v>
      </c>
      <c r="C2244" s="26">
        <f>VLOOKUP(TotalFix[[#This Row],[Order]],'Total Fix by SS'!B:C,2,0)</f>
        <v>233</v>
      </c>
      <c r="D2244" s="21" t="s">
        <v>59</v>
      </c>
      <c r="E2244" s="21" t="s">
        <v>99</v>
      </c>
      <c r="F2244" s="21" t="s">
        <v>69</v>
      </c>
      <c r="G2244" s="21" t="s">
        <v>62</v>
      </c>
      <c r="H2244" s="21" t="s">
        <v>70</v>
      </c>
      <c r="I2244" s="21" t="s">
        <v>100</v>
      </c>
      <c r="J2244" s="22">
        <v>43719</v>
      </c>
      <c r="K2244" s="23">
        <v>0.49197916666667002</v>
      </c>
      <c r="L2244" s="22">
        <v>43719</v>
      </c>
      <c r="M2244" s="23">
        <v>0.49197916666667002</v>
      </c>
      <c r="N2244" s="24">
        <v>50</v>
      </c>
      <c r="O2244" s="21" t="s">
        <v>66</v>
      </c>
      <c r="P2244" s="46">
        <f>TotalFix[[#This Row],[Confirmed activ. 3 (ILE03)]]</f>
        <v>50</v>
      </c>
      <c r="Q2244" s="24">
        <v>50</v>
      </c>
      <c r="R2244" s="21" t="s">
        <v>66</v>
      </c>
      <c r="S2244" s="21" t="s">
        <v>72</v>
      </c>
    </row>
    <row r="2245" spans="1:19" s="21" customFormat="1" x14ac:dyDescent="0.35">
      <c r="A2245" s="26">
        <v>1546531</v>
      </c>
      <c r="B2245" s="53">
        <v>411582</v>
      </c>
      <c r="C2245" s="26">
        <f>VLOOKUP(TotalFix[[#This Row],[Order]],'Total Fix by SS'!B:C,2,0)</f>
        <v>233</v>
      </c>
      <c r="D2245" s="21" t="s">
        <v>59</v>
      </c>
      <c r="E2245" s="21" t="s">
        <v>101</v>
      </c>
      <c r="F2245" s="21" t="s">
        <v>102</v>
      </c>
      <c r="G2245" s="21" t="s">
        <v>62</v>
      </c>
      <c r="H2245" s="21" t="s">
        <v>100</v>
      </c>
      <c r="I2245" s="21" t="s">
        <v>103</v>
      </c>
      <c r="J2245" s="22">
        <v>43719</v>
      </c>
      <c r="K2245" s="23">
        <v>0.49203703703703999</v>
      </c>
      <c r="L2245" s="22">
        <v>43719</v>
      </c>
      <c r="M2245" s="23">
        <v>0.49203703703703999</v>
      </c>
      <c r="N2245" s="24">
        <v>10</v>
      </c>
      <c r="O2245" s="21" t="s">
        <v>66</v>
      </c>
      <c r="P2245" s="46">
        <f>TotalFix[[#This Row],[Confirmed activ. 3 (ILE03)]]</f>
        <v>10</v>
      </c>
      <c r="Q2245" s="24">
        <v>10</v>
      </c>
      <c r="R2245" s="21" t="s">
        <v>66</v>
      </c>
      <c r="S2245" s="21" t="s">
        <v>72</v>
      </c>
    </row>
    <row r="2246" spans="1:19" s="21" customFormat="1" x14ac:dyDescent="0.35">
      <c r="A2246" s="26">
        <v>1546531</v>
      </c>
      <c r="B2246" s="53">
        <v>411582</v>
      </c>
      <c r="C2246" s="26">
        <f>VLOOKUP(TotalFix[[#This Row],[Order]],'Total Fix by SS'!B:C,2,0)</f>
        <v>233</v>
      </c>
      <c r="D2246" s="21" t="s">
        <v>59</v>
      </c>
      <c r="E2246" s="21" t="s">
        <v>104</v>
      </c>
      <c r="F2246" s="21" t="s">
        <v>102</v>
      </c>
      <c r="G2246" s="21" t="s">
        <v>105</v>
      </c>
      <c r="H2246" s="21" t="s">
        <v>100</v>
      </c>
      <c r="I2246" s="21" t="s">
        <v>106</v>
      </c>
      <c r="J2246" s="22">
        <v>43719</v>
      </c>
      <c r="K2246" s="23">
        <v>0.69840277777778004</v>
      </c>
      <c r="L2246" s="22">
        <v>43719</v>
      </c>
      <c r="M2246" s="23">
        <v>0.69840277777778004</v>
      </c>
      <c r="N2246" s="24">
        <v>10</v>
      </c>
      <c r="O2246" s="21" t="s">
        <v>66</v>
      </c>
      <c r="P2246" s="46">
        <f>TotalFix[[#This Row],[Confirmed activ. 3 (ILE03)]]</f>
        <v>10</v>
      </c>
      <c r="Q2246" s="24">
        <v>10</v>
      </c>
      <c r="R2246" s="21" t="s">
        <v>66</v>
      </c>
      <c r="S2246" s="21" t="s">
        <v>72</v>
      </c>
    </row>
    <row r="2247" spans="1:19" s="21" customFormat="1" x14ac:dyDescent="0.35">
      <c r="A2247" s="26">
        <v>1546531</v>
      </c>
      <c r="B2247" s="53">
        <v>411582</v>
      </c>
      <c r="C2247" s="26">
        <f>VLOOKUP(TotalFix[[#This Row],[Order]],'Total Fix by SS'!B:C,2,0)</f>
        <v>233</v>
      </c>
      <c r="D2247" s="21" t="s">
        <v>107</v>
      </c>
      <c r="E2247" s="21" t="s">
        <v>60</v>
      </c>
      <c r="F2247" s="21" t="s">
        <v>61</v>
      </c>
      <c r="G2247" s="21" t="s">
        <v>90</v>
      </c>
      <c r="H2247" s="21" t="s">
        <v>63</v>
      </c>
      <c r="I2247" s="21" t="s">
        <v>108</v>
      </c>
      <c r="J2247" s="22">
        <v>43706</v>
      </c>
      <c r="K2247" s="23">
        <v>0.37626157407407002</v>
      </c>
      <c r="L2247" s="22">
        <v>43706</v>
      </c>
      <c r="M2247" s="23">
        <v>0.65320601851852</v>
      </c>
      <c r="N2247" s="25">
        <v>8.7159999999999993</v>
      </c>
      <c r="O2247" s="21" t="s">
        <v>77</v>
      </c>
      <c r="P2247" s="46">
        <f>TotalFix[[#This Row],[Confirmed activ. 3 (ILE03)]]*60</f>
        <v>522.95999999999992</v>
      </c>
      <c r="Q2247" s="24">
        <v>1</v>
      </c>
      <c r="R2247" s="21" t="s">
        <v>66</v>
      </c>
      <c r="S2247" s="21" t="s">
        <v>67</v>
      </c>
    </row>
    <row r="2248" spans="1:19" s="21" customFormat="1" x14ac:dyDescent="0.35">
      <c r="A2248" s="26">
        <v>1546531</v>
      </c>
      <c r="B2248" s="53">
        <v>411582</v>
      </c>
      <c r="C2248" s="26">
        <f>VLOOKUP(TotalFix[[#This Row],[Order]],'Total Fix by SS'!B:C,2,0)</f>
        <v>233</v>
      </c>
      <c r="D2248" s="21" t="s">
        <v>109</v>
      </c>
      <c r="E2248" s="21" t="s">
        <v>82</v>
      </c>
      <c r="F2248" s="21" t="s">
        <v>83</v>
      </c>
      <c r="G2248" s="21" t="s">
        <v>90</v>
      </c>
      <c r="H2248" s="21" t="s">
        <v>84</v>
      </c>
      <c r="I2248" s="21" t="s">
        <v>110</v>
      </c>
      <c r="J2248" s="22"/>
      <c r="K2248" s="23">
        <v>0</v>
      </c>
      <c r="L2248" s="22"/>
      <c r="M2248" s="23">
        <v>0</v>
      </c>
      <c r="N2248" s="25">
        <v>0</v>
      </c>
      <c r="O2248" s="21" t="s">
        <v>93</v>
      </c>
      <c r="P2248" s="46"/>
      <c r="Q2248" s="24">
        <v>5</v>
      </c>
      <c r="R2248" s="21" t="s">
        <v>66</v>
      </c>
      <c r="S2248" s="21" t="s">
        <v>94</v>
      </c>
    </row>
    <row r="2249" spans="1:19" s="21" customFormat="1" x14ac:dyDescent="0.35">
      <c r="A2249" s="26">
        <v>1546532</v>
      </c>
      <c r="B2249" s="53">
        <v>411582</v>
      </c>
      <c r="C2249" s="26">
        <f>VLOOKUP(TotalFix[[#This Row],[Order]],'Total Fix by SS'!B:C,2,0)</f>
        <v>233</v>
      </c>
      <c r="D2249" s="21" t="s">
        <v>59</v>
      </c>
      <c r="E2249" s="21" t="s">
        <v>60</v>
      </c>
      <c r="F2249" s="21" t="s">
        <v>61</v>
      </c>
      <c r="G2249" s="21" t="s">
        <v>62</v>
      </c>
      <c r="H2249" s="21" t="s">
        <v>63</v>
      </c>
      <c r="I2249" s="21" t="s">
        <v>64</v>
      </c>
      <c r="J2249" s="22">
        <v>43704</v>
      </c>
      <c r="K2249" s="23">
        <v>0.36962962962962997</v>
      </c>
      <c r="L2249" s="22">
        <v>43704</v>
      </c>
      <c r="M2249" s="23">
        <v>0.38312499999999999</v>
      </c>
      <c r="N2249" s="25">
        <v>19.433</v>
      </c>
      <c r="O2249" s="21" t="s">
        <v>66</v>
      </c>
      <c r="P2249" s="46">
        <f>TotalFix[[#This Row],[Confirmed activ. 3 (ILE03)]]</f>
        <v>19.433</v>
      </c>
      <c r="Q2249" s="24">
        <v>20</v>
      </c>
      <c r="R2249" s="21" t="s">
        <v>66</v>
      </c>
      <c r="S2249" s="21" t="s">
        <v>67</v>
      </c>
    </row>
    <row r="2250" spans="1:19" s="21" customFormat="1" x14ac:dyDescent="0.35">
      <c r="A2250" s="26">
        <v>1546532</v>
      </c>
      <c r="B2250" s="53">
        <v>411582</v>
      </c>
      <c r="C2250" s="26">
        <f>VLOOKUP(TotalFix[[#This Row],[Order]],'Total Fix by SS'!B:C,2,0)</f>
        <v>233</v>
      </c>
      <c r="D2250" s="21" t="s">
        <v>59</v>
      </c>
      <c r="E2250" s="21" t="s">
        <v>68</v>
      </c>
      <c r="F2250" s="21" t="s">
        <v>69</v>
      </c>
      <c r="G2250" s="21" t="s">
        <v>62</v>
      </c>
      <c r="H2250" s="21" t="s">
        <v>70</v>
      </c>
      <c r="I2250" s="21" t="s">
        <v>71</v>
      </c>
      <c r="J2250" s="22">
        <v>43704</v>
      </c>
      <c r="K2250" s="23">
        <v>0.46702546296295999</v>
      </c>
      <c r="L2250" s="22">
        <v>43704</v>
      </c>
      <c r="M2250" s="23">
        <v>0.46702546296295999</v>
      </c>
      <c r="N2250" s="24">
        <v>30</v>
      </c>
      <c r="O2250" s="21" t="s">
        <v>66</v>
      </c>
      <c r="P2250" s="46">
        <f>TotalFix[[#This Row],[Confirmed activ. 3 (ILE03)]]</f>
        <v>30</v>
      </c>
      <c r="Q2250" s="24">
        <v>30</v>
      </c>
      <c r="R2250" s="21" t="s">
        <v>66</v>
      </c>
      <c r="S2250" s="21" t="s">
        <v>72</v>
      </c>
    </row>
    <row r="2251" spans="1:19" s="21" customFormat="1" x14ac:dyDescent="0.35">
      <c r="A2251" s="26">
        <v>1546532</v>
      </c>
      <c r="B2251" s="53">
        <v>411582</v>
      </c>
      <c r="C2251" s="26">
        <f>VLOOKUP(TotalFix[[#This Row],[Order]],'Total Fix by SS'!B:C,2,0)</f>
        <v>233</v>
      </c>
      <c r="D2251" s="21" t="s">
        <v>59</v>
      </c>
      <c r="E2251" s="21" t="s">
        <v>73</v>
      </c>
      <c r="F2251" s="21" t="s">
        <v>61</v>
      </c>
      <c r="G2251" s="21" t="s">
        <v>62</v>
      </c>
      <c r="H2251" s="21" t="s">
        <v>63</v>
      </c>
      <c r="I2251" s="21" t="s">
        <v>74</v>
      </c>
      <c r="J2251" s="22">
        <v>43704</v>
      </c>
      <c r="K2251" s="23">
        <v>0.50509259259258998</v>
      </c>
      <c r="L2251" s="22">
        <v>43706</v>
      </c>
      <c r="M2251" s="23">
        <v>0.41778935185185001</v>
      </c>
      <c r="N2251" s="24">
        <v>30</v>
      </c>
      <c r="O2251" s="21" t="s">
        <v>66</v>
      </c>
      <c r="P2251" s="46">
        <f>TotalFix[[#This Row],[Confirmed activ. 3 (ILE03)]]</f>
        <v>30</v>
      </c>
      <c r="Q2251" s="24">
        <v>200</v>
      </c>
      <c r="R2251" s="21" t="s">
        <v>66</v>
      </c>
      <c r="S2251" s="21" t="s">
        <v>67</v>
      </c>
    </row>
    <row r="2252" spans="1:19" s="21" customFormat="1" x14ac:dyDescent="0.35">
      <c r="A2252" s="26">
        <v>1546532</v>
      </c>
      <c r="B2252" s="53">
        <v>411582</v>
      </c>
      <c r="C2252" s="26">
        <f>VLOOKUP(TotalFix[[#This Row],[Order]],'Total Fix by SS'!B:C,2,0)</f>
        <v>233</v>
      </c>
      <c r="D2252" s="21" t="s">
        <v>59</v>
      </c>
      <c r="E2252" s="21" t="s">
        <v>75</v>
      </c>
      <c r="F2252" s="21" t="s">
        <v>61</v>
      </c>
      <c r="G2252" s="21" t="s">
        <v>62</v>
      </c>
      <c r="H2252" s="21" t="s">
        <v>63</v>
      </c>
      <c r="I2252" s="21" t="s">
        <v>76</v>
      </c>
      <c r="J2252" s="22">
        <v>43706</v>
      </c>
      <c r="K2252" s="23">
        <v>0.41796296296295998</v>
      </c>
      <c r="L2252" s="22">
        <v>43712</v>
      </c>
      <c r="M2252" s="23">
        <v>0.59563657407407</v>
      </c>
      <c r="N2252" s="25">
        <v>10.619</v>
      </c>
      <c r="O2252" s="21" t="s">
        <v>77</v>
      </c>
      <c r="P2252" s="46">
        <f>TotalFix[[#This Row],[Confirmed activ. 3 (ILE03)]]*60</f>
        <v>637.14</v>
      </c>
      <c r="Q2252" s="24">
        <v>500</v>
      </c>
      <c r="R2252" s="21" t="s">
        <v>66</v>
      </c>
      <c r="S2252" s="21" t="s">
        <v>67</v>
      </c>
    </row>
    <row r="2253" spans="1:19" s="21" customFormat="1" x14ac:dyDescent="0.35">
      <c r="A2253" s="26">
        <v>1546532</v>
      </c>
      <c r="B2253" s="53">
        <v>411582</v>
      </c>
      <c r="C2253" s="26">
        <f>VLOOKUP(TotalFix[[#This Row],[Order]],'Total Fix by SS'!B:C,2,0)</f>
        <v>233</v>
      </c>
      <c r="D2253" s="21" t="s">
        <v>59</v>
      </c>
      <c r="E2253" s="21" t="s">
        <v>78</v>
      </c>
      <c r="F2253" s="21" t="s">
        <v>69</v>
      </c>
      <c r="G2253" s="21" t="s">
        <v>62</v>
      </c>
      <c r="H2253" s="21" t="s">
        <v>70</v>
      </c>
      <c r="I2253" s="21" t="s">
        <v>79</v>
      </c>
      <c r="J2253" s="22">
        <v>43713</v>
      </c>
      <c r="K2253" s="23">
        <v>0.62785879629630004</v>
      </c>
      <c r="L2253" s="22">
        <v>43713</v>
      </c>
      <c r="M2253" s="23">
        <v>0.62785879629630004</v>
      </c>
      <c r="N2253" s="24">
        <v>20</v>
      </c>
      <c r="O2253" s="21" t="s">
        <v>66</v>
      </c>
      <c r="P2253" s="46">
        <f>TotalFix[[#This Row],[Confirmed activ. 3 (ILE03)]]</f>
        <v>20</v>
      </c>
      <c r="Q2253" s="24">
        <v>20</v>
      </c>
      <c r="R2253" s="21" t="s">
        <v>66</v>
      </c>
      <c r="S2253" s="21" t="s">
        <v>72</v>
      </c>
    </row>
    <row r="2254" spans="1:19" s="21" customFormat="1" x14ac:dyDescent="0.35">
      <c r="A2254" s="26">
        <v>1546532</v>
      </c>
      <c r="B2254" s="53">
        <v>411582</v>
      </c>
      <c r="C2254" s="26">
        <f>VLOOKUP(TotalFix[[#This Row],[Order]],'Total Fix by SS'!B:C,2,0)</f>
        <v>233</v>
      </c>
      <c r="D2254" s="21" t="s">
        <v>59</v>
      </c>
      <c r="E2254" s="21" t="s">
        <v>80</v>
      </c>
      <c r="F2254" s="21" t="s">
        <v>69</v>
      </c>
      <c r="G2254" s="21" t="s">
        <v>62</v>
      </c>
      <c r="H2254" s="21" t="s">
        <v>70</v>
      </c>
      <c r="I2254" s="21" t="s">
        <v>81</v>
      </c>
      <c r="J2254" s="22">
        <v>43713</v>
      </c>
      <c r="K2254" s="23">
        <v>0.62810185185184997</v>
      </c>
      <c r="L2254" s="22">
        <v>43713</v>
      </c>
      <c r="M2254" s="23">
        <v>0.62810185185184997</v>
      </c>
      <c r="N2254" s="24">
        <v>20</v>
      </c>
      <c r="O2254" s="21" t="s">
        <v>66</v>
      </c>
      <c r="P2254" s="46">
        <f>TotalFix[[#This Row],[Confirmed activ. 3 (ILE03)]]</f>
        <v>20</v>
      </c>
      <c r="Q2254" s="24">
        <v>20</v>
      </c>
      <c r="R2254" s="21" t="s">
        <v>66</v>
      </c>
      <c r="S2254" s="21" t="s">
        <v>72</v>
      </c>
    </row>
    <row r="2255" spans="1:19" s="21" customFormat="1" x14ac:dyDescent="0.35">
      <c r="A2255" s="26">
        <v>1546532</v>
      </c>
      <c r="B2255" s="53">
        <v>411582</v>
      </c>
      <c r="C2255" s="26">
        <f>VLOOKUP(TotalFix[[#This Row],[Order]],'Total Fix by SS'!B:C,2,0)</f>
        <v>233</v>
      </c>
      <c r="D2255" s="21" t="s">
        <v>59</v>
      </c>
      <c r="E2255" s="21" t="s">
        <v>82</v>
      </c>
      <c r="F2255" s="21" t="s">
        <v>83</v>
      </c>
      <c r="G2255" s="21" t="s">
        <v>62</v>
      </c>
      <c r="H2255" s="21" t="s">
        <v>84</v>
      </c>
      <c r="I2255" s="21" t="s">
        <v>84</v>
      </c>
      <c r="J2255" s="22">
        <v>43713</v>
      </c>
      <c r="K2255" s="23">
        <v>0.91314814814815004</v>
      </c>
      <c r="L2255" s="22">
        <v>43716</v>
      </c>
      <c r="M2255" s="23">
        <v>0.73650462962963004</v>
      </c>
      <c r="N2255" s="25">
        <v>3.3929999999999998</v>
      </c>
      <c r="O2255" s="21" t="s">
        <v>77</v>
      </c>
      <c r="P2255" s="46">
        <f>TotalFix[[#This Row],[Confirmed activ. 3 (ILE03)]]*60</f>
        <v>203.57999999999998</v>
      </c>
      <c r="Q2255" s="24">
        <v>450</v>
      </c>
      <c r="R2255" s="21" t="s">
        <v>66</v>
      </c>
      <c r="S2255" s="21" t="s">
        <v>67</v>
      </c>
    </row>
    <row r="2256" spans="1:19" s="21" customFormat="1" x14ac:dyDescent="0.35">
      <c r="A2256" s="26">
        <v>1546532</v>
      </c>
      <c r="B2256" s="53">
        <v>411582</v>
      </c>
      <c r="C2256" s="26">
        <f>VLOOKUP(TotalFix[[#This Row],[Order]],'Total Fix by SS'!B:C,2,0)</f>
        <v>233</v>
      </c>
      <c r="D2256" s="21" t="s">
        <v>59</v>
      </c>
      <c r="E2256" s="21" t="s">
        <v>85</v>
      </c>
      <c r="F2256" s="21" t="s">
        <v>86</v>
      </c>
      <c r="G2256" s="21" t="s">
        <v>62</v>
      </c>
      <c r="H2256" s="21" t="s">
        <v>87</v>
      </c>
      <c r="I2256" s="21" t="s">
        <v>87</v>
      </c>
      <c r="J2256" s="22">
        <v>43717</v>
      </c>
      <c r="K2256" s="23">
        <v>0.38945601851852002</v>
      </c>
      <c r="L2256" s="22">
        <v>43717</v>
      </c>
      <c r="M2256" s="23">
        <v>0.38945601851852002</v>
      </c>
      <c r="N2256" s="24">
        <v>20</v>
      </c>
      <c r="O2256" s="21" t="s">
        <v>66</v>
      </c>
      <c r="P2256" s="46">
        <f>TotalFix[[#This Row],[Confirmed activ. 3 (ILE03)]]</f>
        <v>20</v>
      </c>
      <c r="Q2256" s="24">
        <v>20</v>
      </c>
      <c r="R2256" s="21" t="s">
        <v>66</v>
      </c>
      <c r="S2256" s="21" t="s">
        <v>72</v>
      </c>
    </row>
    <row r="2257" spans="1:19" s="21" customFormat="1" x14ac:dyDescent="0.35">
      <c r="A2257" s="26">
        <v>1546532</v>
      </c>
      <c r="B2257" s="53">
        <v>411582</v>
      </c>
      <c r="C2257" s="26">
        <f>VLOOKUP(TotalFix[[#This Row],[Order]],'Total Fix by SS'!B:C,2,0)</f>
        <v>233</v>
      </c>
      <c r="D2257" s="21" t="s">
        <v>59</v>
      </c>
      <c r="E2257" s="21" t="s">
        <v>88</v>
      </c>
      <c r="F2257" s="21" t="s">
        <v>89</v>
      </c>
      <c r="G2257" s="21" t="s">
        <v>90</v>
      </c>
      <c r="H2257" s="21" t="s">
        <v>91</v>
      </c>
      <c r="I2257" s="21" t="s">
        <v>92</v>
      </c>
      <c r="J2257" s="22"/>
      <c r="K2257" s="23">
        <v>0</v>
      </c>
      <c r="L2257" s="22"/>
      <c r="M2257" s="23">
        <v>0</v>
      </c>
      <c r="N2257" s="25">
        <v>0</v>
      </c>
      <c r="O2257" s="21" t="s">
        <v>93</v>
      </c>
      <c r="P2257" s="46"/>
      <c r="Q2257" s="24">
        <v>0</v>
      </c>
      <c r="R2257" s="21" t="s">
        <v>66</v>
      </c>
      <c r="S2257" s="21" t="s">
        <v>94</v>
      </c>
    </row>
    <row r="2258" spans="1:19" s="21" customFormat="1" x14ac:dyDescent="0.35">
      <c r="A2258" s="26">
        <v>1546532</v>
      </c>
      <c r="B2258" s="53">
        <v>411582</v>
      </c>
      <c r="C2258" s="26">
        <f>VLOOKUP(TotalFix[[#This Row],[Order]],'Total Fix by SS'!B:C,2,0)</f>
        <v>233</v>
      </c>
      <c r="D2258" s="21" t="s">
        <v>59</v>
      </c>
      <c r="E2258" s="21" t="s">
        <v>95</v>
      </c>
      <c r="F2258" s="21" t="s">
        <v>61</v>
      </c>
      <c r="G2258" s="21" t="s">
        <v>62</v>
      </c>
      <c r="H2258" s="21" t="s">
        <v>63</v>
      </c>
      <c r="I2258" s="21" t="s">
        <v>96</v>
      </c>
      <c r="J2258" s="22">
        <v>43719</v>
      </c>
      <c r="K2258" s="23">
        <v>0.59292824074074002</v>
      </c>
      <c r="L2258" s="22">
        <v>43719</v>
      </c>
      <c r="M2258" s="23">
        <v>0.63799768518518996</v>
      </c>
      <c r="N2258" s="25">
        <v>16.283000000000001</v>
      </c>
      <c r="O2258" s="21" t="s">
        <v>66</v>
      </c>
      <c r="P2258" s="46">
        <f>TotalFix[[#This Row],[Confirmed activ. 3 (ILE03)]]</f>
        <v>16.283000000000001</v>
      </c>
      <c r="Q2258" s="24">
        <v>40</v>
      </c>
      <c r="R2258" s="21" t="s">
        <v>66</v>
      </c>
      <c r="S2258" s="21" t="s">
        <v>67</v>
      </c>
    </row>
    <row r="2259" spans="1:19" s="21" customFormat="1" x14ac:dyDescent="0.35">
      <c r="A2259" s="26">
        <v>1546532</v>
      </c>
      <c r="B2259" s="53">
        <v>411582</v>
      </c>
      <c r="C2259" s="26">
        <f>VLOOKUP(TotalFix[[#This Row],[Order]],'Total Fix by SS'!B:C,2,0)</f>
        <v>233</v>
      </c>
      <c r="D2259" s="21" t="s">
        <v>59</v>
      </c>
      <c r="E2259" s="21" t="s">
        <v>97</v>
      </c>
      <c r="F2259" s="21" t="s">
        <v>69</v>
      </c>
      <c r="G2259" s="21" t="s">
        <v>62</v>
      </c>
      <c r="H2259" s="21" t="s">
        <v>70</v>
      </c>
      <c r="I2259" s="21" t="s">
        <v>98</v>
      </c>
      <c r="J2259" s="22">
        <v>43720</v>
      </c>
      <c r="K2259" s="23">
        <v>0.45230324074074002</v>
      </c>
      <c r="L2259" s="22">
        <v>43720</v>
      </c>
      <c r="M2259" s="23">
        <v>0.45230324074074002</v>
      </c>
      <c r="N2259" s="24">
        <v>20</v>
      </c>
      <c r="O2259" s="21" t="s">
        <v>66</v>
      </c>
      <c r="P2259" s="46">
        <f>TotalFix[[#This Row],[Confirmed activ. 3 (ILE03)]]</f>
        <v>20</v>
      </c>
      <c r="Q2259" s="24">
        <v>20</v>
      </c>
      <c r="R2259" s="21" t="s">
        <v>66</v>
      </c>
      <c r="S2259" s="21" t="s">
        <v>72</v>
      </c>
    </row>
    <row r="2260" spans="1:19" s="21" customFormat="1" x14ac:dyDescent="0.35">
      <c r="A2260" s="26">
        <v>1546532</v>
      </c>
      <c r="B2260" s="53">
        <v>411582</v>
      </c>
      <c r="C2260" s="26">
        <f>VLOOKUP(TotalFix[[#This Row],[Order]],'Total Fix by SS'!B:C,2,0)</f>
        <v>233</v>
      </c>
      <c r="D2260" s="21" t="s">
        <v>59</v>
      </c>
      <c r="E2260" s="21" t="s">
        <v>99</v>
      </c>
      <c r="F2260" s="21" t="s">
        <v>69</v>
      </c>
      <c r="G2260" s="21" t="s">
        <v>62</v>
      </c>
      <c r="H2260" s="21" t="s">
        <v>70</v>
      </c>
      <c r="I2260" s="21" t="s">
        <v>100</v>
      </c>
      <c r="J2260" s="22">
        <v>43720</v>
      </c>
      <c r="K2260" s="23">
        <v>0.45233796296296003</v>
      </c>
      <c r="L2260" s="22">
        <v>43720</v>
      </c>
      <c r="M2260" s="23">
        <v>0.45233796296296003</v>
      </c>
      <c r="N2260" s="24">
        <v>50</v>
      </c>
      <c r="O2260" s="21" t="s">
        <v>66</v>
      </c>
      <c r="P2260" s="46">
        <f>TotalFix[[#This Row],[Confirmed activ. 3 (ILE03)]]</f>
        <v>50</v>
      </c>
      <c r="Q2260" s="24">
        <v>50</v>
      </c>
      <c r="R2260" s="21" t="s">
        <v>66</v>
      </c>
      <c r="S2260" s="21" t="s">
        <v>72</v>
      </c>
    </row>
    <row r="2261" spans="1:19" s="21" customFormat="1" x14ac:dyDescent="0.35">
      <c r="A2261" s="26">
        <v>1546532</v>
      </c>
      <c r="B2261" s="53">
        <v>411582</v>
      </c>
      <c r="C2261" s="26">
        <f>VLOOKUP(TotalFix[[#This Row],[Order]],'Total Fix by SS'!B:C,2,0)</f>
        <v>233</v>
      </c>
      <c r="D2261" s="21" t="s">
        <v>59</v>
      </c>
      <c r="E2261" s="21" t="s">
        <v>101</v>
      </c>
      <c r="F2261" s="21" t="s">
        <v>102</v>
      </c>
      <c r="G2261" s="21" t="s">
        <v>62</v>
      </c>
      <c r="H2261" s="21" t="s">
        <v>100</v>
      </c>
      <c r="I2261" s="21" t="s">
        <v>103</v>
      </c>
      <c r="J2261" s="22">
        <v>43720</v>
      </c>
      <c r="K2261" s="23">
        <v>0.45237268518519003</v>
      </c>
      <c r="L2261" s="22">
        <v>43720</v>
      </c>
      <c r="M2261" s="23">
        <v>0.45237268518519003</v>
      </c>
      <c r="N2261" s="24">
        <v>10</v>
      </c>
      <c r="O2261" s="21" t="s">
        <v>66</v>
      </c>
      <c r="P2261" s="46">
        <f>TotalFix[[#This Row],[Confirmed activ. 3 (ILE03)]]</f>
        <v>10</v>
      </c>
      <c r="Q2261" s="24">
        <v>10</v>
      </c>
      <c r="R2261" s="21" t="s">
        <v>66</v>
      </c>
      <c r="S2261" s="21" t="s">
        <v>72</v>
      </c>
    </row>
    <row r="2262" spans="1:19" s="21" customFormat="1" x14ac:dyDescent="0.35">
      <c r="A2262" s="26">
        <v>1546532</v>
      </c>
      <c r="B2262" s="53">
        <v>411582</v>
      </c>
      <c r="C2262" s="26">
        <f>VLOOKUP(TotalFix[[#This Row],[Order]],'Total Fix by SS'!B:C,2,0)</f>
        <v>233</v>
      </c>
      <c r="D2262" s="21" t="s">
        <v>59</v>
      </c>
      <c r="E2262" s="21" t="s">
        <v>104</v>
      </c>
      <c r="F2262" s="21" t="s">
        <v>102</v>
      </c>
      <c r="G2262" s="21" t="s">
        <v>105</v>
      </c>
      <c r="H2262" s="21" t="s">
        <v>100</v>
      </c>
      <c r="I2262" s="21" t="s">
        <v>106</v>
      </c>
      <c r="J2262" s="22">
        <v>43720</v>
      </c>
      <c r="K2262" s="23">
        <v>0.51841435185185003</v>
      </c>
      <c r="L2262" s="22">
        <v>43720</v>
      </c>
      <c r="M2262" s="23">
        <v>0.51841435185185003</v>
      </c>
      <c r="N2262" s="24">
        <v>10</v>
      </c>
      <c r="O2262" s="21" t="s">
        <v>66</v>
      </c>
      <c r="P2262" s="46">
        <f>TotalFix[[#This Row],[Confirmed activ. 3 (ILE03)]]</f>
        <v>10</v>
      </c>
      <c r="Q2262" s="24">
        <v>10</v>
      </c>
      <c r="R2262" s="21" t="s">
        <v>66</v>
      </c>
      <c r="S2262" s="21" t="s">
        <v>72</v>
      </c>
    </row>
    <row r="2263" spans="1:19" s="21" customFormat="1" x14ac:dyDescent="0.35">
      <c r="A2263" s="26">
        <v>1546532</v>
      </c>
      <c r="B2263" s="53">
        <v>411582</v>
      </c>
      <c r="C2263" s="26">
        <f>VLOOKUP(TotalFix[[#This Row],[Order]],'Total Fix by SS'!B:C,2,0)</f>
        <v>233</v>
      </c>
      <c r="D2263" s="21" t="s">
        <v>107</v>
      </c>
      <c r="E2263" s="21" t="s">
        <v>60</v>
      </c>
      <c r="F2263" s="21" t="s">
        <v>61</v>
      </c>
      <c r="G2263" s="21" t="s">
        <v>90</v>
      </c>
      <c r="H2263" s="21" t="s">
        <v>63</v>
      </c>
      <c r="I2263" s="21" t="s">
        <v>108</v>
      </c>
      <c r="J2263" s="22">
        <v>43709</v>
      </c>
      <c r="K2263" s="23">
        <v>0.58160879629630002</v>
      </c>
      <c r="L2263" s="22">
        <v>43712</v>
      </c>
      <c r="M2263" s="23">
        <v>0.74394675925926002</v>
      </c>
      <c r="N2263" s="25">
        <v>33.146000000000001</v>
      </c>
      <c r="O2263" s="21" t="s">
        <v>77</v>
      </c>
      <c r="P2263" s="46">
        <f>TotalFix[[#This Row],[Confirmed activ. 3 (ILE03)]]*60</f>
        <v>1988.76</v>
      </c>
      <c r="Q2263" s="24">
        <v>1</v>
      </c>
      <c r="R2263" s="21" t="s">
        <v>66</v>
      </c>
      <c r="S2263" s="21" t="s">
        <v>67</v>
      </c>
    </row>
    <row r="2264" spans="1:19" s="21" customFormat="1" x14ac:dyDescent="0.35">
      <c r="A2264" s="26">
        <v>1546532</v>
      </c>
      <c r="B2264" s="53">
        <v>411582</v>
      </c>
      <c r="C2264" s="26">
        <f>VLOOKUP(TotalFix[[#This Row],[Order]],'Total Fix by SS'!B:C,2,0)</f>
        <v>233</v>
      </c>
      <c r="D2264" s="21" t="s">
        <v>109</v>
      </c>
      <c r="E2264" s="21" t="s">
        <v>82</v>
      </c>
      <c r="F2264" s="21" t="s">
        <v>83</v>
      </c>
      <c r="G2264" s="21" t="s">
        <v>90</v>
      </c>
      <c r="H2264" s="21" t="s">
        <v>84</v>
      </c>
      <c r="I2264" s="21" t="s">
        <v>110</v>
      </c>
      <c r="J2264" s="22"/>
      <c r="K2264" s="23">
        <v>0</v>
      </c>
      <c r="L2264" s="22"/>
      <c r="M2264" s="23">
        <v>0</v>
      </c>
      <c r="N2264" s="25">
        <v>0</v>
      </c>
      <c r="O2264" s="21" t="s">
        <v>93</v>
      </c>
      <c r="P2264" s="46"/>
      <c r="Q2264" s="24">
        <v>5</v>
      </c>
      <c r="R2264" s="21" t="s">
        <v>66</v>
      </c>
      <c r="S2264" s="21" t="s">
        <v>94</v>
      </c>
    </row>
    <row r="2265" spans="1:19" s="21" customFormat="1" x14ac:dyDescent="0.35">
      <c r="A2265" s="26">
        <v>1546533</v>
      </c>
      <c r="B2265" s="53">
        <v>411582</v>
      </c>
      <c r="C2265" s="26">
        <f>VLOOKUP(TotalFix[[#This Row],[Order]],'Total Fix by SS'!B:C,2,0)</f>
        <v>233</v>
      </c>
      <c r="D2265" s="21" t="s">
        <v>59</v>
      </c>
      <c r="E2265" s="21" t="s">
        <v>60</v>
      </c>
      <c r="F2265" s="21" t="s">
        <v>61</v>
      </c>
      <c r="G2265" s="21" t="s">
        <v>62</v>
      </c>
      <c r="H2265" s="21" t="s">
        <v>63</v>
      </c>
      <c r="I2265" s="21" t="s">
        <v>64</v>
      </c>
      <c r="J2265" s="22">
        <v>43705</v>
      </c>
      <c r="K2265" s="23">
        <v>0.43167824074074002</v>
      </c>
      <c r="L2265" s="22">
        <v>43705</v>
      </c>
      <c r="M2265" s="23">
        <v>0.44940972222221998</v>
      </c>
      <c r="N2265" s="25">
        <v>12.766999999999999</v>
      </c>
      <c r="O2265" s="21" t="s">
        <v>66</v>
      </c>
      <c r="P2265" s="46">
        <f>TotalFix[[#This Row],[Confirmed activ. 3 (ILE03)]]</f>
        <v>12.766999999999999</v>
      </c>
      <c r="Q2265" s="24">
        <v>20</v>
      </c>
      <c r="R2265" s="21" t="s">
        <v>66</v>
      </c>
      <c r="S2265" s="21" t="s">
        <v>67</v>
      </c>
    </row>
    <row r="2266" spans="1:19" s="21" customFormat="1" x14ac:dyDescent="0.35">
      <c r="A2266" s="26">
        <v>1546533</v>
      </c>
      <c r="B2266" s="53">
        <v>411582</v>
      </c>
      <c r="C2266" s="26">
        <f>VLOOKUP(TotalFix[[#This Row],[Order]],'Total Fix by SS'!B:C,2,0)</f>
        <v>233</v>
      </c>
      <c r="D2266" s="21" t="s">
        <v>59</v>
      </c>
      <c r="E2266" s="21" t="s">
        <v>68</v>
      </c>
      <c r="F2266" s="21" t="s">
        <v>69</v>
      </c>
      <c r="G2266" s="21" t="s">
        <v>62</v>
      </c>
      <c r="H2266" s="21" t="s">
        <v>70</v>
      </c>
      <c r="I2266" s="21" t="s">
        <v>71</v>
      </c>
      <c r="J2266" s="22">
        <v>43705</v>
      </c>
      <c r="K2266" s="23">
        <v>0.46500000000000002</v>
      </c>
      <c r="L2266" s="22">
        <v>43705</v>
      </c>
      <c r="M2266" s="23">
        <v>0.46500000000000002</v>
      </c>
      <c r="N2266" s="24">
        <v>30</v>
      </c>
      <c r="O2266" s="21" t="s">
        <v>66</v>
      </c>
      <c r="P2266" s="46">
        <f>TotalFix[[#This Row],[Confirmed activ. 3 (ILE03)]]</f>
        <v>30</v>
      </c>
      <c r="Q2266" s="24">
        <v>30</v>
      </c>
      <c r="R2266" s="21" t="s">
        <v>66</v>
      </c>
      <c r="S2266" s="21" t="s">
        <v>72</v>
      </c>
    </row>
    <row r="2267" spans="1:19" s="21" customFormat="1" x14ac:dyDescent="0.35">
      <c r="A2267" s="26">
        <v>1546533</v>
      </c>
      <c r="B2267" s="53">
        <v>411582</v>
      </c>
      <c r="C2267" s="26">
        <f>VLOOKUP(TotalFix[[#This Row],[Order]],'Total Fix by SS'!B:C,2,0)</f>
        <v>233</v>
      </c>
      <c r="D2267" s="21" t="s">
        <v>59</v>
      </c>
      <c r="E2267" s="21" t="s">
        <v>73</v>
      </c>
      <c r="F2267" s="21" t="s">
        <v>61</v>
      </c>
      <c r="G2267" s="21" t="s">
        <v>62</v>
      </c>
      <c r="H2267" s="21" t="s">
        <v>63</v>
      </c>
      <c r="I2267" s="21" t="s">
        <v>74</v>
      </c>
      <c r="J2267" s="22">
        <v>43705</v>
      </c>
      <c r="K2267" s="23">
        <v>0.46680555555556003</v>
      </c>
      <c r="L2267" s="22">
        <v>43706</v>
      </c>
      <c r="M2267" s="23">
        <v>0.49180555555555999</v>
      </c>
      <c r="N2267" s="25">
        <v>3.2130000000000001</v>
      </c>
      <c r="O2267" s="21" t="s">
        <v>77</v>
      </c>
      <c r="P2267" s="46">
        <f>TotalFix[[#This Row],[Confirmed activ. 3 (ILE03)]]*60</f>
        <v>192.78</v>
      </c>
      <c r="Q2267" s="24">
        <v>200</v>
      </c>
      <c r="R2267" s="21" t="s">
        <v>66</v>
      </c>
      <c r="S2267" s="21" t="s">
        <v>67</v>
      </c>
    </row>
    <row r="2268" spans="1:19" s="21" customFormat="1" x14ac:dyDescent="0.35">
      <c r="A2268" s="26">
        <v>1546533</v>
      </c>
      <c r="B2268" s="53">
        <v>411582</v>
      </c>
      <c r="C2268" s="26">
        <f>VLOOKUP(TotalFix[[#This Row],[Order]],'Total Fix by SS'!B:C,2,0)</f>
        <v>233</v>
      </c>
      <c r="D2268" s="21" t="s">
        <v>59</v>
      </c>
      <c r="E2268" s="21" t="s">
        <v>75</v>
      </c>
      <c r="F2268" s="21" t="s">
        <v>61</v>
      </c>
      <c r="G2268" s="21" t="s">
        <v>62</v>
      </c>
      <c r="H2268" s="21" t="s">
        <v>63</v>
      </c>
      <c r="I2268" s="21" t="s">
        <v>76</v>
      </c>
      <c r="J2268" s="22">
        <v>43709</v>
      </c>
      <c r="K2268" s="23">
        <v>0.32464120370369998</v>
      </c>
      <c r="L2268" s="22">
        <v>43712</v>
      </c>
      <c r="M2268" s="23">
        <v>0.47733796296295999</v>
      </c>
      <c r="N2268" s="25">
        <v>23.803000000000001</v>
      </c>
      <c r="O2268" s="21" t="s">
        <v>77</v>
      </c>
      <c r="P2268" s="46">
        <f>TotalFix[[#This Row],[Confirmed activ. 3 (ILE03)]]*60</f>
        <v>1428.18</v>
      </c>
      <c r="Q2268" s="24">
        <v>500</v>
      </c>
      <c r="R2268" s="21" t="s">
        <v>66</v>
      </c>
      <c r="S2268" s="21" t="s">
        <v>67</v>
      </c>
    </row>
    <row r="2269" spans="1:19" s="21" customFormat="1" x14ac:dyDescent="0.35">
      <c r="A2269" s="26">
        <v>1546533</v>
      </c>
      <c r="B2269" s="53">
        <v>411582</v>
      </c>
      <c r="C2269" s="26">
        <f>VLOOKUP(TotalFix[[#This Row],[Order]],'Total Fix by SS'!B:C,2,0)</f>
        <v>233</v>
      </c>
      <c r="D2269" s="21" t="s">
        <v>59</v>
      </c>
      <c r="E2269" s="21" t="s">
        <v>78</v>
      </c>
      <c r="F2269" s="21" t="s">
        <v>69</v>
      </c>
      <c r="G2269" s="21" t="s">
        <v>62</v>
      </c>
      <c r="H2269" s="21" t="s">
        <v>70</v>
      </c>
      <c r="I2269" s="21" t="s">
        <v>79</v>
      </c>
      <c r="J2269" s="22">
        <v>43712</v>
      </c>
      <c r="K2269" s="23">
        <v>0.55874999999999997</v>
      </c>
      <c r="L2269" s="22">
        <v>43712</v>
      </c>
      <c r="M2269" s="23">
        <v>0.55874999999999997</v>
      </c>
      <c r="N2269" s="24">
        <v>20</v>
      </c>
      <c r="O2269" s="21" t="s">
        <v>66</v>
      </c>
      <c r="P2269" s="46">
        <f>TotalFix[[#This Row],[Confirmed activ. 3 (ILE03)]]</f>
        <v>20</v>
      </c>
      <c r="Q2269" s="24">
        <v>20</v>
      </c>
      <c r="R2269" s="21" t="s">
        <v>66</v>
      </c>
      <c r="S2269" s="21" t="s">
        <v>72</v>
      </c>
    </row>
    <row r="2270" spans="1:19" s="21" customFormat="1" x14ac:dyDescent="0.35">
      <c r="A2270" s="26">
        <v>1546533</v>
      </c>
      <c r="B2270" s="53">
        <v>411582</v>
      </c>
      <c r="C2270" s="26">
        <f>VLOOKUP(TotalFix[[#This Row],[Order]],'Total Fix by SS'!B:C,2,0)</f>
        <v>233</v>
      </c>
      <c r="D2270" s="21" t="s">
        <v>59</v>
      </c>
      <c r="E2270" s="21" t="s">
        <v>80</v>
      </c>
      <c r="F2270" s="21" t="s">
        <v>69</v>
      </c>
      <c r="G2270" s="21" t="s">
        <v>62</v>
      </c>
      <c r="H2270" s="21" t="s">
        <v>70</v>
      </c>
      <c r="I2270" s="21" t="s">
        <v>81</v>
      </c>
      <c r="J2270" s="22">
        <v>43712</v>
      </c>
      <c r="K2270" s="23">
        <v>0.55886574074074002</v>
      </c>
      <c r="L2270" s="22">
        <v>43712</v>
      </c>
      <c r="M2270" s="23">
        <v>0.55886574074074002</v>
      </c>
      <c r="N2270" s="24">
        <v>20</v>
      </c>
      <c r="O2270" s="21" t="s">
        <v>66</v>
      </c>
      <c r="P2270" s="46">
        <f>TotalFix[[#This Row],[Confirmed activ. 3 (ILE03)]]</f>
        <v>20</v>
      </c>
      <c r="Q2270" s="24">
        <v>20</v>
      </c>
      <c r="R2270" s="21" t="s">
        <v>66</v>
      </c>
      <c r="S2270" s="21" t="s">
        <v>72</v>
      </c>
    </row>
    <row r="2271" spans="1:19" s="21" customFormat="1" x14ac:dyDescent="0.35">
      <c r="A2271" s="26">
        <v>1546533</v>
      </c>
      <c r="B2271" s="53">
        <v>411582</v>
      </c>
      <c r="C2271" s="26">
        <f>VLOOKUP(TotalFix[[#This Row],[Order]],'Total Fix by SS'!B:C,2,0)</f>
        <v>233</v>
      </c>
      <c r="D2271" s="21" t="s">
        <v>59</v>
      </c>
      <c r="E2271" s="21" t="s">
        <v>82</v>
      </c>
      <c r="F2271" s="21" t="s">
        <v>83</v>
      </c>
      <c r="G2271" s="21" t="s">
        <v>62</v>
      </c>
      <c r="H2271" s="21" t="s">
        <v>84</v>
      </c>
      <c r="I2271" s="21" t="s">
        <v>84</v>
      </c>
      <c r="J2271" s="22">
        <v>43712</v>
      </c>
      <c r="K2271" s="23">
        <v>0.67711805555556004</v>
      </c>
      <c r="L2271" s="22">
        <v>43713</v>
      </c>
      <c r="M2271" s="23">
        <v>0.53086805555556005</v>
      </c>
      <c r="N2271" s="25">
        <v>9.7439999999999998</v>
      </c>
      <c r="O2271" s="21" t="s">
        <v>77</v>
      </c>
      <c r="P2271" s="46">
        <f>TotalFix[[#This Row],[Confirmed activ. 3 (ILE03)]]*60</f>
        <v>584.64</v>
      </c>
      <c r="Q2271" s="24">
        <v>450</v>
      </c>
      <c r="R2271" s="21" t="s">
        <v>66</v>
      </c>
      <c r="S2271" s="21" t="s">
        <v>67</v>
      </c>
    </row>
    <row r="2272" spans="1:19" s="21" customFormat="1" x14ac:dyDescent="0.35">
      <c r="A2272" s="26">
        <v>1546533</v>
      </c>
      <c r="B2272" s="53">
        <v>411582</v>
      </c>
      <c r="C2272" s="26">
        <f>VLOOKUP(TotalFix[[#This Row],[Order]],'Total Fix by SS'!B:C,2,0)</f>
        <v>233</v>
      </c>
      <c r="D2272" s="21" t="s">
        <v>59</v>
      </c>
      <c r="E2272" s="21" t="s">
        <v>85</v>
      </c>
      <c r="F2272" s="21" t="s">
        <v>86</v>
      </c>
      <c r="G2272" s="21" t="s">
        <v>62</v>
      </c>
      <c r="H2272" s="21" t="s">
        <v>87</v>
      </c>
      <c r="I2272" s="21" t="s">
        <v>87</v>
      </c>
      <c r="J2272" s="22">
        <v>43716</v>
      </c>
      <c r="K2272" s="23">
        <v>0.34795138888888999</v>
      </c>
      <c r="L2272" s="22">
        <v>43716</v>
      </c>
      <c r="M2272" s="23">
        <v>0.34795138888888999</v>
      </c>
      <c r="N2272" s="24">
        <v>20</v>
      </c>
      <c r="O2272" s="21" t="s">
        <v>66</v>
      </c>
      <c r="P2272" s="46">
        <f>TotalFix[[#This Row],[Confirmed activ. 3 (ILE03)]]</f>
        <v>20</v>
      </c>
      <c r="Q2272" s="24">
        <v>20</v>
      </c>
      <c r="R2272" s="21" t="s">
        <v>66</v>
      </c>
      <c r="S2272" s="21" t="s">
        <v>72</v>
      </c>
    </row>
    <row r="2273" spans="1:19" s="21" customFormat="1" x14ac:dyDescent="0.35">
      <c r="A2273" s="26">
        <v>1546533</v>
      </c>
      <c r="B2273" s="53">
        <v>411582</v>
      </c>
      <c r="C2273" s="26">
        <f>VLOOKUP(TotalFix[[#This Row],[Order]],'Total Fix by SS'!B:C,2,0)</f>
        <v>233</v>
      </c>
      <c r="D2273" s="21" t="s">
        <v>59</v>
      </c>
      <c r="E2273" s="21" t="s">
        <v>88</v>
      </c>
      <c r="F2273" s="21" t="s">
        <v>89</v>
      </c>
      <c r="G2273" s="21" t="s">
        <v>90</v>
      </c>
      <c r="H2273" s="21" t="s">
        <v>91</v>
      </c>
      <c r="I2273" s="21" t="s">
        <v>92</v>
      </c>
      <c r="J2273" s="22"/>
      <c r="K2273" s="23">
        <v>0</v>
      </c>
      <c r="L2273" s="22"/>
      <c r="M2273" s="23">
        <v>0</v>
      </c>
      <c r="N2273" s="25">
        <v>0</v>
      </c>
      <c r="O2273" s="21" t="s">
        <v>93</v>
      </c>
      <c r="P2273" s="46"/>
      <c r="Q2273" s="24">
        <v>0</v>
      </c>
      <c r="R2273" s="21" t="s">
        <v>66</v>
      </c>
      <c r="S2273" s="21" t="s">
        <v>94</v>
      </c>
    </row>
    <row r="2274" spans="1:19" s="21" customFormat="1" x14ac:dyDescent="0.35">
      <c r="A2274" s="26">
        <v>1546533</v>
      </c>
      <c r="B2274" s="53">
        <v>411582</v>
      </c>
      <c r="C2274" s="26">
        <f>VLOOKUP(TotalFix[[#This Row],[Order]],'Total Fix by SS'!B:C,2,0)</f>
        <v>233</v>
      </c>
      <c r="D2274" s="21" t="s">
        <v>59</v>
      </c>
      <c r="E2274" s="21" t="s">
        <v>95</v>
      </c>
      <c r="F2274" s="21" t="s">
        <v>61</v>
      </c>
      <c r="G2274" s="21" t="s">
        <v>62</v>
      </c>
      <c r="H2274" s="21" t="s">
        <v>63</v>
      </c>
      <c r="I2274" s="21" t="s">
        <v>96</v>
      </c>
      <c r="J2274" s="22">
        <v>43719</v>
      </c>
      <c r="K2274" s="23">
        <v>0.59320601851851995</v>
      </c>
      <c r="L2274" s="22">
        <v>43719</v>
      </c>
      <c r="M2274" s="23">
        <v>0.63799768518518996</v>
      </c>
      <c r="N2274" s="25">
        <v>16.149999999999999</v>
      </c>
      <c r="O2274" s="21" t="s">
        <v>66</v>
      </c>
      <c r="P2274" s="46">
        <f>TotalFix[[#This Row],[Confirmed activ. 3 (ILE03)]]</f>
        <v>16.149999999999999</v>
      </c>
      <c r="Q2274" s="24">
        <v>40</v>
      </c>
      <c r="R2274" s="21" t="s">
        <v>66</v>
      </c>
      <c r="S2274" s="21" t="s">
        <v>67</v>
      </c>
    </row>
    <row r="2275" spans="1:19" s="21" customFormat="1" x14ac:dyDescent="0.35">
      <c r="A2275" s="26">
        <v>1546533</v>
      </c>
      <c r="B2275" s="53">
        <v>411582</v>
      </c>
      <c r="C2275" s="26">
        <f>VLOOKUP(TotalFix[[#This Row],[Order]],'Total Fix by SS'!B:C,2,0)</f>
        <v>233</v>
      </c>
      <c r="D2275" s="21" t="s">
        <v>59</v>
      </c>
      <c r="E2275" s="21" t="s">
        <v>97</v>
      </c>
      <c r="F2275" s="21" t="s">
        <v>69</v>
      </c>
      <c r="G2275" s="21" t="s">
        <v>62</v>
      </c>
      <c r="H2275" s="21" t="s">
        <v>70</v>
      </c>
      <c r="I2275" s="21" t="s">
        <v>98</v>
      </c>
      <c r="J2275" s="22">
        <v>43720</v>
      </c>
      <c r="K2275" s="23">
        <v>0.56650462962963</v>
      </c>
      <c r="L2275" s="22">
        <v>43720</v>
      </c>
      <c r="M2275" s="23">
        <v>0.56650462962963</v>
      </c>
      <c r="N2275" s="24">
        <v>20</v>
      </c>
      <c r="O2275" s="21" t="s">
        <v>66</v>
      </c>
      <c r="P2275" s="46">
        <f>TotalFix[[#This Row],[Confirmed activ. 3 (ILE03)]]</f>
        <v>20</v>
      </c>
      <c r="Q2275" s="24">
        <v>20</v>
      </c>
      <c r="R2275" s="21" t="s">
        <v>66</v>
      </c>
      <c r="S2275" s="21" t="s">
        <v>72</v>
      </c>
    </row>
    <row r="2276" spans="1:19" s="21" customFormat="1" x14ac:dyDescent="0.35">
      <c r="A2276" s="26">
        <v>1546533</v>
      </c>
      <c r="B2276" s="53">
        <v>411582</v>
      </c>
      <c r="C2276" s="26">
        <f>VLOOKUP(TotalFix[[#This Row],[Order]],'Total Fix by SS'!B:C,2,0)</f>
        <v>233</v>
      </c>
      <c r="D2276" s="21" t="s">
        <v>59</v>
      </c>
      <c r="E2276" s="21" t="s">
        <v>99</v>
      </c>
      <c r="F2276" s="21" t="s">
        <v>69</v>
      </c>
      <c r="G2276" s="21" t="s">
        <v>62</v>
      </c>
      <c r="H2276" s="21" t="s">
        <v>70</v>
      </c>
      <c r="I2276" s="21" t="s">
        <v>100</v>
      </c>
      <c r="J2276" s="22">
        <v>43720</v>
      </c>
      <c r="K2276" s="23">
        <v>0.56653935185185</v>
      </c>
      <c r="L2276" s="22">
        <v>43720</v>
      </c>
      <c r="M2276" s="23">
        <v>0.56653935185185</v>
      </c>
      <c r="N2276" s="24">
        <v>50</v>
      </c>
      <c r="O2276" s="21" t="s">
        <v>66</v>
      </c>
      <c r="P2276" s="46">
        <f>TotalFix[[#This Row],[Confirmed activ. 3 (ILE03)]]</f>
        <v>50</v>
      </c>
      <c r="Q2276" s="24">
        <v>50</v>
      </c>
      <c r="R2276" s="21" t="s">
        <v>66</v>
      </c>
      <c r="S2276" s="21" t="s">
        <v>72</v>
      </c>
    </row>
    <row r="2277" spans="1:19" s="21" customFormat="1" x14ac:dyDescent="0.35">
      <c r="A2277" s="26">
        <v>1546533</v>
      </c>
      <c r="B2277" s="53">
        <v>411582</v>
      </c>
      <c r="C2277" s="26">
        <f>VLOOKUP(TotalFix[[#This Row],[Order]],'Total Fix by SS'!B:C,2,0)</f>
        <v>233</v>
      </c>
      <c r="D2277" s="21" t="s">
        <v>59</v>
      </c>
      <c r="E2277" s="21" t="s">
        <v>101</v>
      </c>
      <c r="F2277" s="21" t="s">
        <v>102</v>
      </c>
      <c r="G2277" s="21" t="s">
        <v>62</v>
      </c>
      <c r="H2277" s="21" t="s">
        <v>100</v>
      </c>
      <c r="I2277" s="21" t="s">
        <v>103</v>
      </c>
      <c r="J2277" s="22">
        <v>43720</v>
      </c>
      <c r="K2277" s="23">
        <v>0.56659722222221998</v>
      </c>
      <c r="L2277" s="22">
        <v>43720</v>
      </c>
      <c r="M2277" s="23">
        <v>0.56659722222221998</v>
      </c>
      <c r="N2277" s="24">
        <v>10</v>
      </c>
      <c r="O2277" s="21" t="s">
        <v>66</v>
      </c>
      <c r="P2277" s="46">
        <f>TotalFix[[#This Row],[Confirmed activ. 3 (ILE03)]]</f>
        <v>10</v>
      </c>
      <c r="Q2277" s="24">
        <v>10</v>
      </c>
      <c r="R2277" s="21" t="s">
        <v>66</v>
      </c>
      <c r="S2277" s="21" t="s">
        <v>72</v>
      </c>
    </row>
    <row r="2278" spans="1:19" s="21" customFormat="1" x14ac:dyDescent="0.35">
      <c r="A2278" s="26">
        <v>1546533</v>
      </c>
      <c r="B2278" s="53">
        <v>411582</v>
      </c>
      <c r="C2278" s="26">
        <f>VLOOKUP(TotalFix[[#This Row],[Order]],'Total Fix by SS'!B:C,2,0)</f>
        <v>233</v>
      </c>
      <c r="D2278" s="21" t="s">
        <v>59</v>
      </c>
      <c r="E2278" s="21" t="s">
        <v>104</v>
      </c>
      <c r="F2278" s="21" t="s">
        <v>102</v>
      </c>
      <c r="G2278" s="21" t="s">
        <v>105</v>
      </c>
      <c r="H2278" s="21" t="s">
        <v>100</v>
      </c>
      <c r="I2278" s="21" t="s">
        <v>106</v>
      </c>
      <c r="J2278" s="22">
        <v>43723</v>
      </c>
      <c r="K2278" s="23">
        <v>0.34539351851852002</v>
      </c>
      <c r="L2278" s="22">
        <v>43723</v>
      </c>
      <c r="M2278" s="23">
        <v>0.34539351851852002</v>
      </c>
      <c r="N2278" s="24">
        <v>10</v>
      </c>
      <c r="O2278" s="21" t="s">
        <v>66</v>
      </c>
      <c r="P2278" s="46">
        <f>TotalFix[[#This Row],[Confirmed activ. 3 (ILE03)]]</f>
        <v>10</v>
      </c>
      <c r="Q2278" s="24">
        <v>10</v>
      </c>
      <c r="R2278" s="21" t="s">
        <v>66</v>
      </c>
      <c r="S2278" s="21" t="s">
        <v>72</v>
      </c>
    </row>
    <row r="2279" spans="1:19" s="21" customFormat="1" x14ac:dyDescent="0.35">
      <c r="A2279" s="26">
        <v>1546533</v>
      </c>
      <c r="B2279" s="53">
        <v>411582</v>
      </c>
      <c r="C2279" s="26">
        <f>VLOOKUP(TotalFix[[#This Row],[Order]],'Total Fix by SS'!B:C,2,0)</f>
        <v>233</v>
      </c>
      <c r="D2279" s="21" t="s">
        <v>107</v>
      </c>
      <c r="E2279" s="21" t="s">
        <v>60</v>
      </c>
      <c r="F2279" s="21" t="s">
        <v>61</v>
      </c>
      <c r="G2279" s="21" t="s">
        <v>90</v>
      </c>
      <c r="H2279" s="21" t="s">
        <v>63</v>
      </c>
      <c r="I2279" s="21" t="s">
        <v>108</v>
      </c>
      <c r="J2279" s="22">
        <v>43706</v>
      </c>
      <c r="K2279" s="23">
        <v>0.50131944444443999</v>
      </c>
      <c r="L2279" s="22">
        <v>43712</v>
      </c>
      <c r="M2279" s="23">
        <v>0.54663194444443997</v>
      </c>
      <c r="N2279" s="25">
        <v>12.117000000000001</v>
      </c>
      <c r="O2279" s="21" t="s">
        <v>77</v>
      </c>
      <c r="P2279" s="46">
        <f>TotalFix[[#This Row],[Confirmed activ. 3 (ILE03)]]*60</f>
        <v>727.0200000000001</v>
      </c>
      <c r="Q2279" s="24">
        <v>1</v>
      </c>
      <c r="R2279" s="21" t="s">
        <v>66</v>
      </c>
      <c r="S2279" s="21" t="s">
        <v>67</v>
      </c>
    </row>
    <row r="2280" spans="1:19" s="21" customFormat="1" x14ac:dyDescent="0.35">
      <c r="A2280" s="26">
        <v>1546533</v>
      </c>
      <c r="B2280" s="53">
        <v>411582</v>
      </c>
      <c r="C2280" s="26">
        <f>VLOOKUP(TotalFix[[#This Row],[Order]],'Total Fix by SS'!B:C,2,0)</f>
        <v>233</v>
      </c>
      <c r="D2280" s="21" t="s">
        <v>109</v>
      </c>
      <c r="E2280" s="21" t="s">
        <v>82</v>
      </c>
      <c r="F2280" s="21" t="s">
        <v>83</v>
      </c>
      <c r="G2280" s="21" t="s">
        <v>90</v>
      </c>
      <c r="H2280" s="21" t="s">
        <v>84</v>
      </c>
      <c r="I2280" s="21" t="s">
        <v>110</v>
      </c>
      <c r="J2280" s="22">
        <v>43713</v>
      </c>
      <c r="K2280" s="23">
        <v>0.48219907407406998</v>
      </c>
      <c r="L2280" s="22">
        <v>43713</v>
      </c>
      <c r="M2280" s="23">
        <v>0.55284722222222005</v>
      </c>
      <c r="N2280" s="25">
        <v>1.696</v>
      </c>
      <c r="O2280" s="21" t="s">
        <v>77</v>
      </c>
      <c r="P2280" s="46">
        <f>TotalFix[[#This Row],[Confirmed activ. 3 (ILE03)]]*60</f>
        <v>101.75999999999999</v>
      </c>
      <c r="Q2280" s="24">
        <v>5</v>
      </c>
      <c r="R2280" s="21" t="s">
        <v>66</v>
      </c>
      <c r="S2280" s="21" t="s">
        <v>67</v>
      </c>
    </row>
    <row r="2281" spans="1:19" s="21" customFormat="1" x14ac:dyDescent="0.35">
      <c r="A2281" s="26">
        <v>1546534</v>
      </c>
      <c r="B2281" s="53">
        <v>411582</v>
      </c>
      <c r="C2281" s="26">
        <f>VLOOKUP(TotalFix[[#This Row],[Order]],'Total Fix by SS'!B:C,2,0)</f>
        <v>233</v>
      </c>
      <c r="D2281" s="21" t="s">
        <v>59</v>
      </c>
      <c r="E2281" s="21" t="s">
        <v>60</v>
      </c>
      <c r="F2281" s="21" t="s">
        <v>61</v>
      </c>
      <c r="G2281" s="21" t="s">
        <v>62</v>
      </c>
      <c r="H2281" s="21" t="s">
        <v>63</v>
      </c>
      <c r="I2281" s="21" t="s">
        <v>64</v>
      </c>
      <c r="J2281" s="22">
        <v>43704</v>
      </c>
      <c r="K2281" s="23">
        <v>0.37663194444443998</v>
      </c>
      <c r="L2281" s="22">
        <v>43704</v>
      </c>
      <c r="M2281" s="23">
        <v>0.39192129629630001</v>
      </c>
      <c r="N2281" s="25">
        <v>11.016999999999999</v>
      </c>
      <c r="O2281" s="21" t="s">
        <v>66</v>
      </c>
      <c r="P2281" s="46">
        <f>TotalFix[[#This Row],[Confirmed activ. 3 (ILE03)]]</f>
        <v>11.016999999999999</v>
      </c>
      <c r="Q2281" s="24">
        <v>20</v>
      </c>
      <c r="R2281" s="21" t="s">
        <v>66</v>
      </c>
      <c r="S2281" s="21" t="s">
        <v>67</v>
      </c>
    </row>
    <row r="2282" spans="1:19" s="21" customFormat="1" x14ac:dyDescent="0.35">
      <c r="A2282" s="26">
        <v>1546534</v>
      </c>
      <c r="B2282" s="53">
        <v>411582</v>
      </c>
      <c r="C2282" s="26">
        <f>VLOOKUP(TotalFix[[#This Row],[Order]],'Total Fix by SS'!B:C,2,0)</f>
        <v>233</v>
      </c>
      <c r="D2282" s="21" t="s">
        <v>59</v>
      </c>
      <c r="E2282" s="21" t="s">
        <v>68</v>
      </c>
      <c r="F2282" s="21" t="s">
        <v>69</v>
      </c>
      <c r="G2282" s="21" t="s">
        <v>62</v>
      </c>
      <c r="H2282" s="21" t="s">
        <v>70</v>
      </c>
      <c r="I2282" s="21" t="s">
        <v>71</v>
      </c>
      <c r="J2282" s="22">
        <v>43704</v>
      </c>
      <c r="K2282" s="23">
        <v>0.41921296296296001</v>
      </c>
      <c r="L2282" s="22">
        <v>43704</v>
      </c>
      <c r="M2282" s="23">
        <v>0.41921296296296001</v>
      </c>
      <c r="N2282" s="24">
        <v>30</v>
      </c>
      <c r="O2282" s="21" t="s">
        <v>66</v>
      </c>
      <c r="P2282" s="46">
        <f>TotalFix[[#This Row],[Confirmed activ. 3 (ILE03)]]</f>
        <v>30</v>
      </c>
      <c r="Q2282" s="24">
        <v>30</v>
      </c>
      <c r="R2282" s="21" t="s">
        <v>66</v>
      </c>
      <c r="S2282" s="21" t="s">
        <v>72</v>
      </c>
    </row>
    <row r="2283" spans="1:19" s="21" customFormat="1" x14ac:dyDescent="0.35">
      <c r="A2283" s="26">
        <v>1546534</v>
      </c>
      <c r="B2283" s="53">
        <v>411582</v>
      </c>
      <c r="C2283" s="26">
        <f>VLOOKUP(TotalFix[[#This Row],[Order]],'Total Fix by SS'!B:C,2,0)</f>
        <v>233</v>
      </c>
      <c r="D2283" s="21" t="s">
        <v>59</v>
      </c>
      <c r="E2283" s="21" t="s">
        <v>73</v>
      </c>
      <c r="F2283" s="21" t="s">
        <v>61</v>
      </c>
      <c r="G2283" s="21" t="s">
        <v>62</v>
      </c>
      <c r="H2283" s="21" t="s">
        <v>63</v>
      </c>
      <c r="I2283" s="21" t="s">
        <v>74</v>
      </c>
      <c r="J2283" s="22">
        <v>43704</v>
      </c>
      <c r="K2283" s="23">
        <v>0.43583333333333002</v>
      </c>
      <c r="L2283" s="22">
        <v>43705</v>
      </c>
      <c r="M2283" s="23">
        <v>0.42125000000000001</v>
      </c>
      <c r="N2283" s="25">
        <v>5.9359999999999999</v>
      </c>
      <c r="O2283" s="21" t="s">
        <v>77</v>
      </c>
      <c r="P2283" s="46">
        <f>TotalFix[[#This Row],[Confirmed activ. 3 (ILE03)]]*60</f>
        <v>356.15999999999997</v>
      </c>
      <c r="Q2283" s="24">
        <v>200</v>
      </c>
      <c r="R2283" s="21" t="s">
        <v>66</v>
      </c>
      <c r="S2283" s="21" t="s">
        <v>67</v>
      </c>
    </row>
    <row r="2284" spans="1:19" s="21" customFormat="1" x14ac:dyDescent="0.35">
      <c r="A2284" s="26">
        <v>1546534</v>
      </c>
      <c r="B2284" s="53">
        <v>411582</v>
      </c>
      <c r="C2284" s="26">
        <f>VLOOKUP(TotalFix[[#This Row],[Order]],'Total Fix by SS'!B:C,2,0)</f>
        <v>233</v>
      </c>
      <c r="D2284" s="21" t="s">
        <v>59</v>
      </c>
      <c r="E2284" s="21" t="s">
        <v>75</v>
      </c>
      <c r="F2284" s="21" t="s">
        <v>61</v>
      </c>
      <c r="G2284" s="21" t="s">
        <v>62</v>
      </c>
      <c r="H2284" s="21" t="s">
        <v>63</v>
      </c>
      <c r="I2284" s="21" t="s">
        <v>76</v>
      </c>
      <c r="J2284" s="22">
        <v>43706</v>
      </c>
      <c r="K2284" s="23">
        <v>0.61496527777777998</v>
      </c>
      <c r="L2284" s="22">
        <v>43711</v>
      </c>
      <c r="M2284" s="23">
        <v>0.51295138888889003</v>
      </c>
      <c r="N2284" s="25">
        <v>3.5710000000000002</v>
      </c>
      <c r="O2284" s="21" t="s">
        <v>77</v>
      </c>
      <c r="P2284" s="46">
        <f>TotalFix[[#This Row],[Confirmed activ. 3 (ILE03)]]*60</f>
        <v>214.26000000000002</v>
      </c>
      <c r="Q2284" s="24">
        <v>500</v>
      </c>
      <c r="R2284" s="21" t="s">
        <v>66</v>
      </c>
      <c r="S2284" s="21" t="s">
        <v>67</v>
      </c>
    </row>
    <row r="2285" spans="1:19" s="21" customFormat="1" x14ac:dyDescent="0.35">
      <c r="A2285" s="26">
        <v>1546534</v>
      </c>
      <c r="B2285" s="53">
        <v>411582</v>
      </c>
      <c r="C2285" s="26">
        <f>VLOOKUP(TotalFix[[#This Row],[Order]],'Total Fix by SS'!B:C,2,0)</f>
        <v>233</v>
      </c>
      <c r="D2285" s="21" t="s">
        <v>59</v>
      </c>
      <c r="E2285" s="21" t="s">
        <v>78</v>
      </c>
      <c r="F2285" s="21" t="s">
        <v>69</v>
      </c>
      <c r="G2285" s="21" t="s">
        <v>62</v>
      </c>
      <c r="H2285" s="21" t="s">
        <v>70</v>
      </c>
      <c r="I2285" s="21" t="s">
        <v>79</v>
      </c>
      <c r="J2285" s="22">
        <v>43711</v>
      </c>
      <c r="K2285" s="23">
        <v>0.51832175925926005</v>
      </c>
      <c r="L2285" s="22">
        <v>43711</v>
      </c>
      <c r="M2285" s="23">
        <v>0.51832175925926005</v>
      </c>
      <c r="N2285" s="24">
        <v>20</v>
      </c>
      <c r="O2285" s="21" t="s">
        <v>66</v>
      </c>
      <c r="P2285" s="46">
        <f>TotalFix[[#This Row],[Confirmed activ. 3 (ILE03)]]</f>
        <v>20</v>
      </c>
      <c r="Q2285" s="24">
        <v>20</v>
      </c>
      <c r="R2285" s="21" t="s">
        <v>66</v>
      </c>
      <c r="S2285" s="21" t="s">
        <v>72</v>
      </c>
    </row>
    <row r="2286" spans="1:19" s="21" customFormat="1" x14ac:dyDescent="0.35">
      <c r="A2286" s="26">
        <v>1546534</v>
      </c>
      <c r="B2286" s="53">
        <v>411582</v>
      </c>
      <c r="C2286" s="26">
        <f>VLOOKUP(TotalFix[[#This Row],[Order]],'Total Fix by SS'!B:C,2,0)</f>
        <v>233</v>
      </c>
      <c r="D2286" s="21" t="s">
        <v>59</v>
      </c>
      <c r="E2286" s="21" t="s">
        <v>80</v>
      </c>
      <c r="F2286" s="21" t="s">
        <v>69</v>
      </c>
      <c r="G2286" s="21" t="s">
        <v>62</v>
      </c>
      <c r="H2286" s="21" t="s">
        <v>70</v>
      </c>
      <c r="I2286" s="21" t="s">
        <v>81</v>
      </c>
      <c r="J2286" s="22">
        <v>43711</v>
      </c>
      <c r="K2286" s="23">
        <v>0.51872685185184997</v>
      </c>
      <c r="L2286" s="22">
        <v>43711</v>
      </c>
      <c r="M2286" s="23">
        <v>0.51872685185184997</v>
      </c>
      <c r="N2286" s="24">
        <v>20</v>
      </c>
      <c r="O2286" s="21" t="s">
        <v>66</v>
      </c>
      <c r="P2286" s="46">
        <f>TotalFix[[#This Row],[Confirmed activ. 3 (ILE03)]]</f>
        <v>20</v>
      </c>
      <c r="Q2286" s="24">
        <v>20</v>
      </c>
      <c r="R2286" s="21" t="s">
        <v>66</v>
      </c>
      <c r="S2286" s="21" t="s">
        <v>72</v>
      </c>
    </row>
    <row r="2287" spans="1:19" s="21" customFormat="1" x14ac:dyDescent="0.35">
      <c r="A2287" s="26">
        <v>1546534</v>
      </c>
      <c r="B2287" s="53">
        <v>411582</v>
      </c>
      <c r="C2287" s="26">
        <f>VLOOKUP(TotalFix[[#This Row],[Order]],'Total Fix by SS'!B:C,2,0)</f>
        <v>233</v>
      </c>
      <c r="D2287" s="21" t="s">
        <v>59</v>
      </c>
      <c r="E2287" s="21" t="s">
        <v>82</v>
      </c>
      <c r="F2287" s="21" t="s">
        <v>83</v>
      </c>
      <c r="G2287" s="21" t="s">
        <v>62</v>
      </c>
      <c r="H2287" s="21" t="s">
        <v>84</v>
      </c>
      <c r="I2287" s="21" t="s">
        <v>84</v>
      </c>
      <c r="J2287" s="22">
        <v>43711</v>
      </c>
      <c r="K2287" s="23">
        <v>0.52721064814815</v>
      </c>
      <c r="L2287" s="22">
        <v>43712</v>
      </c>
      <c r="M2287" s="23">
        <v>6.7476851851849998E-2</v>
      </c>
      <c r="N2287" s="24">
        <v>23260</v>
      </c>
      <c r="O2287" s="21" t="s">
        <v>65</v>
      </c>
      <c r="P2287" s="46">
        <f>TotalFix[[#This Row],[Confirmed activ. 3 (ILE03)]]/60</f>
        <v>387.66666666666669</v>
      </c>
      <c r="Q2287" s="24">
        <v>450</v>
      </c>
      <c r="R2287" s="21" t="s">
        <v>66</v>
      </c>
      <c r="S2287" s="21" t="s">
        <v>67</v>
      </c>
    </row>
    <row r="2288" spans="1:19" s="21" customFormat="1" x14ac:dyDescent="0.35">
      <c r="A2288" s="26">
        <v>1546534</v>
      </c>
      <c r="B2288" s="53">
        <v>411582</v>
      </c>
      <c r="C2288" s="26">
        <f>VLOOKUP(TotalFix[[#This Row],[Order]],'Total Fix by SS'!B:C,2,0)</f>
        <v>233</v>
      </c>
      <c r="D2288" s="21" t="s">
        <v>59</v>
      </c>
      <c r="E2288" s="21" t="s">
        <v>85</v>
      </c>
      <c r="F2288" s="21" t="s">
        <v>86</v>
      </c>
      <c r="G2288" s="21" t="s">
        <v>62</v>
      </c>
      <c r="H2288" s="21" t="s">
        <v>87</v>
      </c>
      <c r="I2288" s="21" t="s">
        <v>87</v>
      </c>
      <c r="J2288" s="22">
        <v>43712</v>
      </c>
      <c r="K2288" s="23">
        <v>0.56236111111110998</v>
      </c>
      <c r="L2288" s="22">
        <v>43712</v>
      </c>
      <c r="M2288" s="23">
        <v>0.56236111111110998</v>
      </c>
      <c r="N2288" s="24">
        <v>20</v>
      </c>
      <c r="O2288" s="21" t="s">
        <v>66</v>
      </c>
      <c r="P2288" s="46">
        <f>TotalFix[[#This Row],[Confirmed activ. 3 (ILE03)]]</f>
        <v>20</v>
      </c>
      <c r="Q2288" s="24">
        <v>20</v>
      </c>
      <c r="R2288" s="21" t="s">
        <v>66</v>
      </c>
      <c r="S2288" s="21" t="s">
        <v>72</v>
      </c>
    </row>
    <row r="2289" spans="1:19" s="21" customFormat="1" x14ac:dyDescent="0.35">
      <c r="A2289" s="26">
        <v>1546534</v>
      </c>
      <c r="B2289" s="53">
        <v>411582</v>
      </c>
      <c r="C2289" s="26">
        <f>VLOOKUP(TotalFix[[#This Row],[Order]],'Total Fix by SS'!B:C,2,0)</f>
        <v>233</v>
      </c>
      <c r="D2289" s="21" t="s">
        <v>59</v>
      </c>
      <c r="E2289" s="21" t="s">
        <v>95</v>
      </c>
      <c r="F2289" s="21" t="s">
        <v>61</v>
      </c>
      <c r="G2289" s="21" t="s">
        <v>62</v>
      </c>
      <c r="H2289" s="21" t="s">
        <v>63</v>
      </c>
      <c r="I2289" s="21" t="s">
        <v>96</v>
      </c>
      <c r="J2289" s="22">
        <v>43719</v>
      </c>
      <c r="K2289" s="23">
        <v>0.71393518518518995</v>
      </c>
      <c r="L2289" s="22">
        <v>43719</v>
      </c>
      <c r="M2289" s="23">
        <v>0.73782407407407002</v>
      </c>
      <c r="N2289" s="25">
        <v>34.4</v>
      </c>
      <c r="O2289" s="21" t="s">
        <v>66</v>
      </c>
      <c r="P2289" s="46">
        <f>TotalFix[[#This Row],[Confirmed activ. 3 (ILE03)]]</f>
        <v>34.4</v>
      </c>
      <c r="Q2289" s="24">
        <v>40</v>
      </c>
      <c r="R2289" s="21" t="s">
        <v>66</v>
      </c>
      <c r="S2289" s="21" t="s">
        <v>67</v>
      </c>
    </row>
    <row r="2290" spans="1:19" s="21" customFormat="1" x14ac:dyDescent="0.35">
      <c r="A2290" s="26">
        <v>1546534</v>
      </c>
      <c r="B2290" s="53">
        <v>411582</v>
      </c>
      <c r="C2290" s="26">
        <f>VLOOKUP(TotalFix[[#This Row],[Order]],'Total Fix by SS'!B:C,2,0)</f>
        <v>233</v>
      </c>
      <c r="D2290" s="21" t="s">
        <v>59</v>
      </c>
      <c r="E2290" s="21" t="s">
        <v>97</v>
      </c>
      <c r="F2290" s="21" t="s">
        <v>69</v>
      </c>
      <c r="G2290" s="21" t="s">
        <v>62</v>
      </c>
      <c r="H2290" s="21" t="s">
        <v>70</v>
      </c>
      <c r="I2290" s="21" t="s">
        <v>98</v>
      </c>
      <c r="J2290" s="22">
        <v>43719</v>
      </c>
      <c r="K2290" s="23">
        <v>0.70561342592593002</v>
      </c>
      <c r="L2290" s="22">
        <v>43719</v>
      </c>
      <c r="M2290" s="23">
        <v>0.70561342592593002</v>
      </c>
      <c r="N2290" s="24">
        <v>20</v>
      </c>
      <c r="O2290" s="21" t="s">
        <v>66</v>
      </c>
      <c r="P2290" s="46">
        <f>TotalFix[[#This Row],[Confirmed activ. 3 (ILE03)]]</f>
        <v>20</v>
      </c>
      <c r="Q2290" s="24">
        <v>20</v>
      </c>
      <c r="R2290" s="21" t="s">
        <v>66</v>
      </c>
      <c r="S2290" s="21" t="s">
        <v>72</v>
      </c>
    </row>
    <row r="2291" spans="1:19" s="21" customFormat="1" x14ac:dyDescent="0.35">
      <c r="A2291" s="26">
        <v>1546534</v>
      </c>
      <c r="B2291" s="53">
        <v>411582</v>
      </c>
      <c r="C2291" s="26">
        <f>VLOOKUP(TotalFix[[#This Row],[Order]],'Total Fix by SS'!B:C,2,0)</f>
        <v>233</v>
      </c>
      <c r="D2291" s="21" t="s">
        <v>59</v>
      </c>
      <c r="E2291" s="21" t="s">
        <v>99</v>
      </c>
      <c r="F2291" s="21" t="s">
        <v>69</v>
      </c>
      <c r="G2291" s="21" t="s">
        <v>62</v>
      </c>
      <c r="H2291" s="21" t="s">
        <v>70</v>
      </c>
      <c r="I2291" s="21" t="s">
        <v>100</v>
      </c>
      <c r="J2291" s="22">
        <v>43719</v>
      </c>
      <c r="K2291" s="23">
        <v>0.70564814814815002</v>
      </c>
      <c r="L2291" s="22">
        <v>43719</v>
      </c>
      <c r="M2291" s="23">
        <v>0.70564814814815002</v>
      </c>
      <c r="N2291" s="24">
        <v>50</v>
      </c>
      <c r="O2291" s="21" t="s">
        <v>66</v>
      </c>
      <c r="P2291" s="46">
        <f>TotalFix[[#This Row],[Confirmed activ. 3 (ILE03)]]</f>
        <v>50</v>
      </c>
      <c r="Q2291" s="24">
        <v>50</v>
      </c>
      <c r="R2291" s="21" t="s">
        <v>66</v>
      </c>
      <c r="S2291" s="21" t="s">
        <v>72</v>
      </c>
    </row>
    <row r="2292" spans="1:19" s="21" customFormat="1" x14ac:dyDescent="0.35">
      <c r="A2292" s="26">
        <v>1546534</v>
      </c>
      <c r="B2292" s="53">
        <v>411582</v>
      </c>
      <c r="C2292" s="26">
        <f>VLOOKUP(TotalFix[[#This Row],[Order]],'Total Fix by SS'!B:C,2,0)</f>
        <v>233</v>
      </c>
      <c r="D2292" s="21" t="s">
        <v>59</v>
      </c>
      <c r="E2292" s="21" t="s">
        <v>104</v>
      </c>
      <c r="F2292" s="21" t="s">
        <v>102</v>
      </c>
      <c r="G2292" s="21" t="s">
        <v>105</v>
      </c>
      <c r="H2292" s="21" t="s">
        <v>100</v>
      </c>
      <c r="I2292" s="21" t="s">
        <v>106</v>
      </c>
      <c r="J2292" s="22">
        <v>43720</v>
      </c>
      <c r="K2292" s="23">
        <v>0.35472222222222</v>
      </c>
      <c r="L2292" s="22">
        <v>43720</v>
      </c>
      <c r="M2292" s="23">
        <v>0.35472222222222</v>
      </c>
      <c r="N2292" s="24">
        <v>10</v>
      </c>
      <c r="O2292" s="21" t="s">
        <v>66</v>
      </c>
      <c r="P2292" s="46">
        <f>TotalFix[[#This Row],[Confirmed activ. 3 (ILE03)]]</f>
        <v>10</v>
      </c>
      <c r="Q2292" s="24">
        <v>10</v>
      </c>
      <c r="R2292" s="21" t="s">
        <v>66</v>
      </c>
      <c r="S2292" s="21" t="s">
        <v>72</v>
      </c>
    </row>
    <row r="2293" spans="1:19" s="21" customFormat="1" x14ac:dyDescent="0.35">
      <c r="A2293" s="26">
        <v>1546534</v>
      </c>
      <c r="B2293" s="53">
        <v>411582</v>
      </c>
      <c r="C2293" s="26">
        <f>VLOOKUP(TotalFix[[#This Row],[Order]],'Total Fix by SS'!B:C,2,0)</f>
        <v>233</v>
      </c>
      <c r="D2293" s="21" t="s">
        <v>107</v>
      </c>
      <c r="E2293" s="21" t="s">
        <v>60</v>
      </c>
      <c r="F2293" s="21" t="s">
        <v>61</v>
      </c>
      <c r="G2293" s="21" t="s">
        <v>90</v>
      </c>
      <c r="H2293" s="21" t="s">
        <v>63</v>
      </c>
      <c r="I2293" s="21" t="s">
        <v>108</v>
      </c>
      <c r="J2293" s="22">
        <v>43705</v>
      </c>
      <c r="K2293" s="23">
        <v>0.32519675925926</v>
      </c>
      <c r="L2293" s="22">
        <v>43705</v>
      </c>
      <c r="M2293" s="23">
        <v>0.66019675925926002</v>
      </c>
      <c r="N2293" s="25">
        <v>8.0399999999999991</v>
      </c>
      <c r="O2293" s="21" t="s">
        <v>77</v>
      </c>
      <c r="P2293" s="46">
        <f>TotalFix[[#This Row],[Confirmed activ. 3 (ILE03)]]*60</f>
        <v>482.4</v>
      </c>
      <c r="Q2293" s="24">
        <v>1</v>
      </c>
      <c r="R2293" s="21" t="s">
        <v>66</v>
      </c>
      <c r="S2293" s="21" t="s">
        <v>67</v>
      </c>
    </row>
    <row r="2294" spans="1:19" s="21" customFormat="1" x14ac:dyDescent="0.35">
      <c r="A2294" s="26">
        <v>1546534</v>
      </c>
      <c r="B2294" s="53">
        <v>411582</v>
      </c>
      <c r="C2294" s="26">
        <f>VLOOKUP(TotalFix[[#This Row],[Order]],'Total Fix by SS'!B:C,2,0)</f>
        <v>233</v>
      </c>
      <c r="D2294" s="21" t="s">
        <v>109</v>
      </c>
      <c r="E2294" s="21" t="s">
        <v>82</v>
      </c>
      <c r="F2294" s="21" t="s">
        <v>83</v>
      </c>
      <c r="G2294" s="21" t="s">
        <v>90</v>
      </c>
      <c r="H2294" s="21" t="s">
        <v>84</v>
      </c>
      <c r="I2294" s="21" t="s">
        <v>110</v>
      </c>
      <c r="J2294" s="22"/>
      <c r="K2294" s="23">
        <v>0</v>
      </c>
      <c r="L2294" s="22"/>
      <c r="M2294" s="23">
        <v>0</v>
      </c>
      <c r="N2294" s="25">
        <v>0</v>
      </c>
      <c r="O2294" s="21" t="s">
        <v>93</v>
      </c>
      <c r="P2294" s="46"/>
      <c r="Q2294" s="24">
        <v>5</v>
      </c>
      <c r="R2294" s="21" t="s">
        <v>66</v>
      </c>
      <c r="S2294" s="21" t="s">
        <v>94</v>
      </c>
    </row>
    <row r="2295" spans="1:19" s="21" customFormat="1" x14ac:dyDescent="0.35">
      <c r="A2295" s="26">
        <v>1546534</v>
      </c>
      <c r="B2295" s="53">
        <v>411582</v>
      </c>
      <c r="C2295" s="26">
        <f>VLOOKUP(TotalFix[[#This Row],[Order]],'Total Fix by SS'!B:C,2,0)</f>
        <v>233</v>
      </c>
      <c r="D2295" s="21" t="s">
        <v>133</v>
      </c>
      <c r="E2295" s="21" t="s">
        <v>82</v>
      </c>
      <c r="F2295" s="21" t="s">
        <v>83</v>
      </c>
      <c r="G2295" s="21" t="s">
        <v>90</v>
      </c>
      <c r="H2295" s="21" t="s">
        <v>84</v>
      </c>
      <c r="I2295" s="21" t="s">
        <v>134</v>
      </c>
      <c r="J2295" s="22"/>
      <c r="K2295" s="23">
        <v>0</v>
      </c>
      <c r="L2295" s="22"/>
      <c r="M2295" s="23">
        <v>0</v>
      </c>
      <c r="N2295" s="25">
        <v>0</v>
      </c>
      <c r="O2295" s="21" t="s">
        <v>93</v>
      </c>
      <c r="P2295" s="46"/>
      <c r="Q2295" s="24">
        <v>5</v>
      </c>
      <c r="R2295" s="21" t="s">
        <v>66</v>
      </c>
      <c r="S2295" s="21" t="s">
        <v>94</v>
      </c>
    </row>
    <row r="2296" spans="1:19" s="21" customFormat="1" x14ac:dyDescent="0.35">
      <c r="A2296" s="26">
        <v>1546534</v>
      </c>
      <c r="B2296" s="53">
        <v>411582</v>
      </c>
      <c r="C2296" s="26">
        <f>VLOOKUP(TotalFix[[#This Row],[Order]],'Total Fix by SS'!B:C,2,0)</f>
        <v>233</v>
      </c>
      <c r="D2296" s="21" t="s">
        <v>135</v>
      </c>
      <c r="E2296" s="21" t="s">
        <v>82</v>
      </c>
      <c r="F2296" s="21" t="s">
        <v>83</v>
      </c>
      <c r="G2296" s="21" t="s">
        <v>90</v>
      </c>
      <c r="H2296" s="21" t="s">
        <v>84</v>
      </c>
      <c r="I2296" s="21" t="s">
        <v>136</v>
      </c>
      <c r="J2296" s="22"/>
      <c r="K2296" s="23">
        <v>0</v>
      </c>
      <c r="L2296" s="22"/>
      <c r="M2296" s="23">
        <v>0</v>
      </c>
      <c r="N2296" s="25">
        <v>0</v>
      </c>
      <c r="O2296" s="21" t="s">
        <v>93</v>
      </c>
      <c r="P2296" s="46"/>
      <c r="Q2296" s="24">
        <v>5</v>
      </c>
      <c r="R2296" s="21" t="s">
        <v>66</v>
      </c>
      <c r="S2296" s="21" t="s">
        <v>94</v>
      </c>
    </row>
    <row r="2297" spans="1:19" s="21" customFormat="1" x14ac:dyDescent="0.35">
      <c r="A2297" s="26">
        <v>1546534</v>
      </c>
      <c r="B2297" s="53">
        <v>411582</v>
      </c>
      <c r="C2297" s="26">
        <f>VLOOKUP(TotalFix[[#This Row],[Order]],'Total Fix by SS'!B:C,2,0)</f>
        <v>233</v>
      </c>
      <c r="D2297" s="21" t="s">
        <v>137</v>
      </c>
      <c r="E2297" s="21" t="s">
        <v>73</v>
      </c>
      <c r="F2297" s="21" t="s">
        <v>89</v>
      </c>
      <c r="G2297" s="21" t="s">
        <v>90</v>
      </c>
      <c r="H2297" s="21" t="s">
        <v>91</v>
      </c>
      <c r="I2297" s="21" t="s">
        <v>138</v>
      </c>
      <c r="J2297" s="22"/>
      <c r="K2297" s="23">
        <v>0</v>
      </c>
      <c r="L2297" s="22"/>
      <c r="M2297" s="23">
        <v>0</v>
      </c>
      <c r="N2297" s="25">
        <v>0</v>
      </c>
      <c r="O2297" s="21" t="s">
        <v>93</v>
      </c>
      <c r="P2297" s="46"/>
      <c r="Q2297" s="24">
        <v>5</v>
      </c>
      <c r="R2297" s="21" t="s">
        <v>66</v>
      </c>
      <c r="S2297" s="21" t="s">
        <v>94</v>
      </c>
    </row>
    <row r="2298" spans="1:19" s="21" customFormat="1" x14ac:dyDescent="0.35">
      <c r="A2298" s="26">
        <v>1546535</v>
      </c>
      <c r="B2298" s="53">
        <v>411582</v>
      </c>
      <c r="C2298" s="26">
        <f>VLOOKUP(TotalFix[[#This Row],[Order]],'Total Fix by SS'!B:C,2,0)</f>
        <v>233</v>
      </c>
      <c r="D2298" s="21" t="s">
        <v>59</v>
      </c>
      <c r="E2298" s="21" t="s">
        <v>60</v>
      </c>
      <c r="F2298" s="21" t="s">
        <v>61</v>
      </c>
      <c r="G2298" s="21" t="s">
        <v>62</v>
      </c>
      <c r="H2298" s="21" t="s">
        <v>63</v>
      </c>
      <c r="I2298" s="21" t="s">
        <v>139</v>
      </c>
      <c r="J2298" s="22">
        <v>43705</v>
      </c>
      <c r="K2298" s="23">
        <v>0.42331018518518998</v>
      </c>
      <c r="L2298" s="22">
        <v>43705</v>
      </c>
      <c r="M2298" s="23">
        <v>0.44976851851852001</v>
      </c>
      <c r="N2298" s="25">
        <v>38.1</v>
      </c>
      <c r="O2298" s="21" t="s">
        <v>66</v>
      </c>
      <c r="P2298" s="46">
        <f>TotalFix[[#This Row],[Confirmed activ. 3 (ILE03)]]</f>
        <v>38.1</v>
      </c>
      <c r="Q2298" s="24">
        <v>20</v>
      </c>
      <c r="R2298" s="21" t="s">
        <v>66</v>
      </c>
      <c r="S2298" s="21" t="s">
        <v>67</v>
      </c>
    </row>
    <row r="2299" spans="1:19" s="21" customFormat="1" x14ac:dyDescent="0.35">
      <c r="A2299" s="26">
        <v>1546535</v>
      </c>
      <c r="B2299" s="53">
        <v>411582</v>
      </c>
      <c r="C2299" s="26">
        <f>VLOOKUP(TotalFix[[#This Row],[Order]],'Total Fix by SS'!B:C,2,0)</f>
        <v>233</v>
      </c>
      <c r="D2299" s="21" t="s">
        <v>59</v>
      </c>
      <c r="E2299" s="21" t="s">
        <v>68</v>
      </c>
      <c r="F2299" s="21" t="s">
        <v>69</v>
      </c>
      <c r="G2299" s="21" t="s">
        <v>62</v>
      </c>
      <c r="H2299" s="21" t="s">
        <v>70</v>
      </c>
      <c r="I2299" s="21" t="s">
        <v>71</v>
      </c>
      <c r="J2299" s="22">
        <v>43705</v>
      </c>
      <c r="K2299" s="23">
        <v>0.59535879629629995</v>
      </c>
      <c r="L2299" s="22">
        <v>43705</v>
      </c>
      <c r="M2299" s="23">
        <v>0.59535879629629995</v>
      </c>
      <c r="N2299" s="24">
        <v>30</v>
      </c>
      <c r="O2299" s="21" t="s">
        <v>66</v>
      </c>
      <c r="P2299" s="46">
        <f>TotalFix[[#This Row],[Confirmed activ. 3 (ILE03)]]</f>
        <v>30</v>
      </c>
      <c r="Q2299" s="24">
        <v>30</v>
      </c>
      <c r="R2299" s="21" t="s">
        <v>66</v>
      </c>
      <c r="S2299" s="21" t="s">
        <v>72</v>
      </c>
    </row>
    <row r="2300" spans="1:19" s="21" customFormat="1" x14ac:dyDescent="0.35">
      <c r="A2300" s="26">
        <v>1546535</v>
      </c>
      <c r="B2300" s="53">
        <v>411582</v>
      </c>
      <c r="C2300" s="26">
        <f>VLOOKUP(TotalFix[[#This Row],[Order]],'Total Fix by SS'!B:C,2,0)</f>
        <v>233</v>
      </c>
      <c r="D2300" s="21" t="s">
        <v>59</v>
      </c>
      <c r="E2300" s="21" t="s">
        <v>73</v>
      </c>
      <c r="F2300" s="21" t="s">
        <v>61</v>
      </c>
      <c r="G2300" s="21" t="s">
        <v>62</v>
      </c>
      <c r="H2300" s="21" t="s">
        <v>63</v>
      </c>
      <c r="I2300" s="21" t="s">
        <v>74</v>
      </c>
      <c r="J2300" s="22">
        <v>43712</v>
      </c>
      <c r="K2300" s="23">
        <v>0.33519675925926001</v>
      </c>
      <c r="L2300" s="22">
        <v>43712</v>
      </c>
      <c r="M2300" s="23">
        <v>0.35766203703704003</v>
      </c>
      <c r="N2300" s="25">
        <v>32.35</v>
      </c>
      <c r="O2300" s="21" t="s">
        <v>66</v>
      </c>
      <c r="P2300" s="46">
        <f>TotalFix[[#This Row],[Confirmed activ. 3 (ILE03)]]</f>
        <v>32.35</v>
      </c>
      <c r="Q2300" s="24">
        <v>200</v>
      </c>
      <c r="R2300" s="21" t="s">
        <v>66</v>
      </c>
      <c r="S2300" s="21" t="s">
        <v>67</v>
      </c>
    </row>
    <row r="2301" spans="1:19" s="21" customFormat="1" x14ac:dyDescent="0.35">
      <c r="A2301" s="26">
        <v>1546535</v>
      </c>
      <c r="B2301" s="53">
        <v>411582</v>
      </c>
      <c r="C2301" s="26">
        <f>VLOOKUP(TotalFix[[#This Row],[Order]],'Total Fix by SS'!B:C,2,0)</f>
        <v>233</v>
      </c>
      <c r="D2301" s="21" t="s">
        <v>59</v>
      </c>
      <c r="E2301" s="21" t="s">
        <v>75</v>
      </c>
      <c r="F2301" s="21" t="s">
        <v>61</v>
      </c>
      <c r="G2301" s="21" t="s">
        <v>62</v>
      </c>
      <c r="H2301" s="21" t="s">
        <v>63</v>
      </c>
      <c r="I2301" s="21" t="s">
        <v>76</v>
      </c>
      <c r="J2301" s="22">
        <v>43712</v>
      </c>
      <c r="K2301" s="23">
        <v>0.35809027777778002</v>
      </c>
      <c r="L2301" s="22">
        <v>43712</v>
      </c>
      <c r="M2301" s="23">
        <v>0.42184027777777999</v>
      </c>
      <c r="N2301" s="25">
        <v>86.882999999999996</v>
      </c>
      <c r="O2301" s="21" t="s">
        <v>66</v>
      </c>
      <c r="P2301" s="46">
        <f>TotalFix[[#This Row],[Confirmed activ. 3 (ILE03)]]</f>
        <v>86.882999999999996</v>
      </c>
      <c r="Q2301" s="24">
        <v>500</v>
      </c>
      <c r="R2301" s="21" t="s">
        <v>66</v>
      </c>
      <c r="S2301" s="21" t="s">
        <v>67</v>
      </c>
    </row>
    <row r="2302" spans="1:19" s="21" customFormat="1" x14ac:dyDescent="0.35">
      <c r="A2302" s="26">
        <v>1546535</v>
      </c>
      <c r="B2302" s="53">
        <v>411582</v>
      </c>
      <c r="C2302" s="26">
        <f>VLOOKUP(TotalFix[[#This Row],[Order]],'Total Fix by SS'!B:C,2,0)</f>
        <v>233</v>
      </c>
      <c r="D2302" s="21" t="s">
        <v>59</v>
      </c>
      <c r="E2302" s="21" t="s">
        <v>78</v>
      </c>
      <c r="F2302" s="21" t="s">
        <v>69</v>
      </c>
      <c r="G2302" s="21" t="s">
        <v>62</v>
      </c>
      <c r="H2302" s="21" t="s">
        <v>70</v>
      </c>
      <c r="I2302" s="21" t="s">
        <v>79</v>
      </c>
      <c r="J2302" s="22">
        <v>43712</v>
      </c>
      <c r="K2302" s="23">
        <v>0.46241898148147997</v>
      </c>
      <c r="L2302" s="22">
        <v>43712</v>
      </c>
      <c r="M2302" s="23">
        <v>0.46241898148147997</v>
      </c>
      <c r="N2302" s="24">
        <v>20</v>
      </c>
      <c r="O2302" s="21" t="s">
        <v>66</v>
      </c>
      <c r="P2302" s="46">
        <f>TotalFix[[#This Row],[Confirmed activ. 3 (ILE03)]]</f>
        <v>20</v>
      </c>
      <c r="Q2302" s="24">
        <v>20</v>
      </c>
      <c r="R2302" s="21" t="s">
        <v>66</v>
      </c>
      <c r="S2302" s="21" t="s">
        <v>72</v>
      </c>
    </row>
    <row r="2303" spans="1:19" s="21" customFormat="1" x14ac:dyDescent="0.35">
      <c r="A2303" s="26">
        <v>1546535</v>
      </c>
      <c r="B2303" s="53">
        <v>411582</v>
      </c>
      <c r="C2303" s="26">
        <f>VLOOKUP(TotalFix[[#This Row],[Order]],'Total Fix by SS'!B:C,2,0)</f>
        <v>233</v>
      </c>
      <c r="D2303" s="21" t="s">
        <v>59</v>
      </c>
      <c r="E2303" s="21" t="s">
        <v>80</v>
      </c>
      <c r="F2303" s="21" t="s">
        <v>69</v>
      </c>
      <c r="G2303" s="21" t="s">
        <v>62</v>
      </c>
      <c r="H2303" s="21" t="s">
        <v>70</v>
      </c>
      <c r="I2303" s="21" t="s">
        <v>81</v>
      </c>
      <c r="J2303" s="22">
        <v>43712</v>
      </c>
      <c r="K2303" s="23">
        <v>0.46253472222221997</v>
      </c>
      <c r="L2303" s="22">
        <v>43712</v>
      </c>
      <c r="M2303" s="23">
        <v>0.46253472222221997</v>
      </c>
      <c r="N2303" s="24">
        <v>20</v>
      </c>
      <c r="O2303" s="21" t="s">
        <v>66</v>
      </c>
      <c r="P2303" s="46">
        <f>TotalFix[[#This Row],[Confirmed activ. 3 (ILE03)]]</f>
        <v>20</v>
      </c>
      <c r="Q2303" s="24">
        <v>20</v>
      </c>
      <c r="R2303" s="21" t="s">
        <v>66</v>
      </c>
      <c r="S2303" s="21" t="s">
        <v>72</v>
      </c>
    </row>
    <row r="2304" spans="1:19" s="21" customFormat="1" x14ac:dyDescent="0.35">
      <c r="A2304" s="26">
        <v>1546535</v>
      </c>
      <c r="B2304" s="53">
        <v>411582</v>
      </c>
      <c r="C2304" s="26">
        <f>VLOOKUP(TotalFix[[#This Row],[Order]],'Total Fix by SS'!B:C,2,0)</f>
        <v>233</v>
      </c>
      <c r="D2304" s="21" t="s">
        <v>59</v>
      </c>
      <c r="E2304" s="21" t="s">
        <v>82</v>
      </c>
      <c r="F2304" s="21" t="s">
        <v>83</v>
      </c>
      <c r="G2304" s="21" t="s">
        <v>62</v>
      </c>
      <c r="H2304" s="21" t="s">
        <v>84</v>
      </c>
      <c r="I2304" s="21" t="s">
        <v>84</v>
      </c>
      <c r="J2304" s="22">
        <v>43712</v>
      </c>
      <c r="K2304" s="23">
        <v>0.58612268518518995</v>
      </c>
      <c r="L2304" s="22">
        <v>43713</v>
      </c>
      <c r="M2304" s="23">
        <v>0.17796296296295999</v>
      </c>
      <c r="N2304" s="25">
        <v>8.5410000000000004</v>
      </c>
      <c r="O2304" s="21" t="s">
        <v>77</v>
      </c>
      <c r="P2304" s="46">
        <f>TotalFix[[#This Row],[Confirmed activ. 3 (ILE03)]]*60</f>
        <v>512.46</v>
      </c>
      <c r="Q2304" s="24">
        <v>450</v>
      </c>
      <c r="R2304" s="21" t="s">
        <v>66</v>
      </c>
      <c r="S2304" s="21" t="s">
        <v>67</v>
      </c>
    </row>
    <row r="2305" spans="1:19" s="21" customFormat="1" x14ac:dyDescent="0.35">
      <c r="A2305" s="26">
        <v>1546535</v>
      </c>
      <c r="B2305" s="53">
        <v>411582</v>
      </c>
      <c r="C2305" s="26">
        <f>VLOOKUP(TotalFix[[#This Row],[Order]],'Total Fix by SS'!B:C,2,0)</f>
        <v>233</v>
      </c>
      <c r="D2305" s="21" t="s">
        <v>59</v>
      </c>
      <c r="E2305" s="21" t="s">
        <v>85</v>
      </c>
      <c r="F2305" s="21" t="s">
        <v>86</v>
      </c>
      <c r="G2305" s="21" t="s">
        <v>62</v>
      </c>
      <c r="H2305" s="21" t="s">
        <v>87</v>
      </c>
      <c r="I2305" s="21" t="s">
        <v>87</v>
      </c>
      <c r="J2305" s="22">
        <v>43713</v>
      </c>
      <c r="K2305" s="23">
        <v>0.34820601851852001</v>
      </c>
      <c r="L2305" s="22">
        <v>43713</v>
      </c>
      <c r="M2305" s="23">
        <v>0.34820601851852001</v>
      </c>
      <c r="N2305" s="24">
        <v>20</v>
      </c>
      <c r="O2305" s="21" t="s">
        <v>66</v>
      </c>
      <c r="P2305" s="46">
        <f>TotalFix[[#This Row],[Confirmed activ. 3 (ILE03)]]</f>
        <v>20</v>
      </c>
      <c r="Q2305" s="24">
        <v>20</v>
      </c>
      <c r="R2305" s="21" t="s">
        <v>66</v>
      </c>
      <c r="S2305" s="21" t="s">
        <v>72</v>
      </c>
    </row>
    <row r="2306" spans="1:19" s="21" customFormat="1" x14ac:dyDescent="0.35">
      <c r="A2306" s="26">
        <v>1546535</v>
      </c>
      <c r="B2306" s="53">
        <v>411582</v>
      </c>
      <c r="C2306" s="26">
        <f>VLOOKUP(TotalFix[[#This Row],[Order]],'Total Fix by SS'!B:C,2,0)</f>
        <v>233</v>
      </c>
      <c r="D2306" s="21" t="s">
        <v>59</v>
      </c>
      <c r="E2306" s="21" t="s">
        <v>88</v>
      </c>
      <c r="F2306" s="21" t="s">
        <v>89</v>
      </c>
      <c r="G2306" s="21" t="s">
        <v>90</v>
      </c>
      <c r="H2306" s="21" t="s">
        <v>91</v>
      </c>
      <c r="I2306" s="21" t="s">
        <v>92</v>
      </c>
      <c r="J2306" s="22"/>
      <c r="K2306" s="23">
        <v>0</v>
      </c>
      <c r="L2306" s="22"/>
      <c r="M2306" s="23">
        <v>0</v>
      </c>
      <c r="N2306" s="25">
        <v>0</v>
      </c>
      <c r="O2306" s="21" t="s">
        <v>93</v>
      </c>
      <c r="P2306" s="46"/>
      <c r="Q2306" s="24">
        <v>0</v>
      </c>
      <c r="R2306" s="21" t="s">
        <v>66</v>
      </c>
      <c r="S2306" s="21" t="s">
        <v>94</v>
      </c>
    </row>
    <row r="2307" spans="1:19" s="21" customFormat="1" x14ac:dyDescent="0.35">
      <c r="A2307" s="26">
        <v>1546535</v>
      </c>
      <c r="B2307" s="53">
        <v>411582</v>
      </c>
      <c r="C2307" s="26">
        <f>VLOOKUP(TotalFix[[#This Row],[Order]],'Total Fix by SS'!B:C,2,0)</f>
        <v>233</v>
      </c>
      <c r="D2307" s="21" t="s">
        <v>59</v>
      </c>
      <c r="E2307" s="21" t="s">
        <v>95</v>
      </c>
      <c r="F2307" s="21" t="s">
        <v>61</v>
      </c>
      <c r="G2307" s="21" t="s">
        <v>62</v>
      </c>
      <c r="H2307" s="21" t="s">
        <v>63</v>
      </c>
      <c r="I2307" s="21" t="s">
        <v>96</v>
      </c>
      <c r="J2307" s="22">
        <v>43719</v>
      </c>
      <c r="K2307" s="23">
        <v>0.63856481481480998</v>
      </c>
      <c r="L2307" s="22">
        <v>43719</v>
      </c>
      <c r="M2307" s="23">
        <v>0.64907407407407003</v>
      </c>
      <c r="N2307" s="25">
        <v>15.132999999999999</v>
      </c>
      <c r="O2307" s="21" t="s">
        <v>66</v>
      </c>
      <c r="P2307" s="46">
        <f>TotalFix[[#This Row],[Confirmed activ. 3 (ILE03)]]</f>
        <v>15.132999999999999</v>
      </c>
      <c r="Q2307" s="24">
        <v>40</v>
      </c>
      <c r="R2307" s="21" t="s">
        <v>66</v>
      </c>
      <c r="S2307" s="21" t="s">
        <v>67</v>
      </c>
    </row>
    <row r="2308" spans="1:19" s="21" customFormat="1" x14ac:dyDescent="0.35">
      <c r="A2308" s="26">
        <v>1546535</v>
      </c>
      <c r="B2308" s="53">
        <v>411582</v>
      </c>
      <c r="C2308" s="26">
        <f>VLOOKUP(TotalFix[[#This Row],[Order]],'Total Fix by SS'!B:C,2,0)</f>
        <v>233</v>
      </c>
      <c r="D2308" s="21" t="s">
        <v>59</v>
      </c>
      <c r="E2308" s="21" t="s">
        <v>97</v>
      </c>
      <c r="F2308" s="21" t="s">
        <v>69</v>
      </c>
      <c r="G2308" s="21" t="s">
        <v>62</v>
      </c>
      <c r="H2308" s="21" t="s">
        <v>70</v>
      </c>
      <c r="I2308" s="21" t="s">
        <v>98</v>
      </c>
      <c r="J2308" s="22">
        <v>43719</v>
      </c>
      <c r="K2308" s="23">
        <v>0.69609953703703997</v>
      </c>
      <c r="L2308" s="22">
        <v>43719</v>
      </c>
      <c r="M2308" s="23">
        <v>0.69609953703703997</v>
      </c>
      <c r="N2308" s="24">
        <v>20</v>
      </c>
      <c r="O2308" s="21" t="s">
        <v>66</v>
      </c>
      <c r="P2308" s="46">
        <f>TotalFix[[#This Row],[Confirmed activ. 3 (ILE03)]]</f>
        <v>20</v>
      </c>
      <c r="Q2308" s="24">
        <v>20</v>
      </c>
      <c r="R2308" s="21" t="s">
        <v>66</v>
      </c>
      <c r="S2308" s="21" t="s">
        <v>72</v>
      </c>
    </row>
    <row r="2309" spans="1:19" s="21" customFormat="1" x14ac:dyDescent="0.35">
      <c r="A2309" s="26">
        <v>1546535</v>
      </c>
      <c r="B2309" s="53">
        <v>411582</v>
      </c>
      <c r="C2309" s="26">
        <f>VLOOKUP(TotalFix[[#This Row],[Order]],'Total Fix by SS'!B:C,2,0)</f>
        <v>233</v>
      </c>
      <c r="D2309" s="21" t="s">
        <v>59</v>
      </c>
      <c r="E2309" s="21" t="s">
        <v>99</v>
      </c>
      <c r="F2309" s="21" t="s">
        <v>69</v>
      </c>
      <c r="G2309" s="21" t="s">
        <v>62</v>
      </c>
      <c r="H2309" s="21" t="s">
        <v>70</v>
      </c>
      <c r="I2309" s="21" t="s">
        <v>100</v>
      </c>
      <c r="J2309" s="22">
        <v>43719</v>
      </c>
      <c r="K2309" s="23">
        <v>0.69613425925925998</v>
      </c>
      <c r="L2309" s="22">
        <v>43719</v>
      </c>
      <c r="M2309" s="23">
        <v>0.69613425925925998</v>
      </c>
      <c r="N2309" s="24">
        <v>50</v>
      </c>
      <c r="O2309" s="21" t="s">
        <v>66</v>
      </c>
      <c r="P2309" s="46">
        <f>TotalFix[[#This Row],[Confirmed activ. 3 (ILE03)]]</f>
        <v>50</v>
      </c>
      <c r="Q2309" s="24">
        <v>50</v>
      </c>
      <c r="R2309" s="21" t="s">
        <v>66</v>
      </c>
      <c r="S2309" s="21" t="s">
        <v>72</v>
      </c>
    </row>
    <row r="2310" spans="1:19" s="21" customFormat="1" x14ac:dyDescent="0.35">
      <c r="A2310" s="26">
        <v>1546535</v>
      </c>
      <c r="B2310" s="53">
        <v>411582</v>
      </c>
      <c r="C2310" s="26">
        <f>VLOOKUP(TotalFix[[#This Row],[Order]],'Total Fix by SS'!B:C,2,0)</f>
        <v>233</v>
      </c>
      <c r="D2310" s="21" t="s">
        <v>59</v>
      </c>
      <c r="E2310" s="21" t="s">
        <v>101</v>
      </c>
      <c r="F2310" s="21" t="s">
        <v>102</v>
      </c>
      <c r="G2310" s="21" t="s">
        <v>62</v>
      </c>
      <c r="H2310" s="21" t="s">
        <v>100</v>
      </c>
      <c r="I2310" s="21" t="s">
        <v>103</v>
      </c>
      <c r="J2310" s="22">
        <v>43719</v>
      </c>
      <c r="K2310" s="23">
        <v>0.69616898148147999</v>
      </c>
      <c r="L2310" s="22">
        <v>43719</v>
      </c>
      <c r="M2310" s="23">
        <v>0.69616898148147999</v>
      </c>
      <c r="N2310" s="24">
        <v>10</v>
      </c>
      <c r="O2310" s="21" t="s">
        <v>66</v>
      </c>
      <c r="P2310" s="46">
        <f>TotalFix[[#This Row],[Confirmed activ. 3 (ILE03)]]</f>
        <v>10</v>
      </c>
      <c r="Q2310" s="24">
        <v>10</v>
      </c>
      <c r="R2310" s="21" t="s">
        <v>66</v>
      </c>
      <c r="S2310" s="21" t="s">
        <v>72</v>
      </c>
    </row>
    <row r="2311" spans="1:19" s="21" customFormat="1" x14ac:dyDescent="0.35">
      <c r="A2311" s="26">
        <v>1546535</v>
      </c>
      <c r="B2311" s="53">
        <v>411582</v>
      </c>
      <c r="C2311" s="26">
        <f>VLOOKUP(TotalFix[[#This Row],[Order]],'Total Fix by SS'!B:C,2,0)</f>
        <v>233</v>
      </c>
      <c r="D2311" s="21" t="s">
        <v>59</v>
      </c>
      <c r="E2311" s="21" t="s">
        <v>104</v>
      </c>
      <c r="F2311" s="21" t="s">
        <v>102</v>
      </c>
      <c r="G2311" s="21" t="s">
        <v>105</v>
      </c>
      <c r="H2311" s="21" t="s">
        <v>100</v>
      </c>
      <c r="I2311" s="21" t="s">
        <v>106</v>
      </c>
      <c r="J2311" s="22">
        <v>43719</v>
      </c>
      <c r="K2311" s="23">
        <v>0.69771990740740997</v>
      </c>
      <c r="L2311" s="22">
        <v>43719</v>
      </c>
      <c r="M2311" s="23">
        <v>0.69771990740740997</v>
      </c>
      <c r="N2311" s="24">
        <v>10</v>
      </c>
      <c r="O2311" s="21" t="s">
        <v>66</v>
      </c>
      <c r="P2311" s="46">
        <f>TotalFix[[#This Row],[Confirmed activ. 3 (ILE03)]]</f>
        <v>10</v>
      </c>
      <c r="Q2311" s="24">
        <v>10</v>
      </c>
      <c r="R2311" s="21" t="s">
        <v>66</v>
      </c>
      <c r="S2311" s="21" t="s">
        <v>72</v>
      </c>
    </row>
    <row r="2312" spans="1:19" s="21" customFormat="1" x14ac:dyDescent="0.35">
      <c r="A2312" s="26">
        <v>1546535</v>
      </c>
      <c r="B2312" s="53">
        <v>411582</v>
      </c>
      <c r="C2312" s="26">
        <f>VLOOKUP(TotalFix[[#This Row],[Order]],'Total Fix by SS'!B:C,2,0)</f>
        <v>233</v>
      </c>
      <c r="D2312" s="21" t="s">
        <v>107</v>
      </c>
      <c r="E2312" s="21" t="s">
        <v>60</v>
      </c>
      <c r="F2312" s="21" t="s">
        <v>61</v>
      </c>
      <c r="G2312" s="21" t="s">
        <v>90</v>
      </c>
      <c r="H2312" s="21" t="s">
        <v>63</v>
      </c>
      <c r="I2312" s="21" t="s">
        <v>108</v>
      </c>
      <c r="J2312" s="22">
        <v>43709</v>
      </c>
      <c r="K2312" s="23">
        <v>0.31078703703704003</v>
      </c>
      <c r="L2312" s="22">
        <v>43711</v>
      </c>
      <c r="M2312" s="23">
        <v>0.60078703703703995</v>
      </c>
      <c r="N2312" s="25">
        <v>29.184000000000001</v>
      </c>
      <c r="O2312" s="21" t="s">
        <v>77</v>
      </c>
      <c r="P2312" s="46">
        <f>TotalFix[[#This Row],[Confirmed activ. 3 (ILE03)]]*60</f>
        <v>1751.04</v>
      </c>
      <c r="Q2312" s="24">
        <v>1</v>
      </c>
      <c r="R2312" s="21" t="s">
        <v>66</v>
      </c>
      <c r="S2312" s="21" t="s">
        <v>67</v>
      </c>
    </row>
    <row r="2313" spans="1:19" s="21" customFormat="1" x14ac:dyDescent="0.35">
      <c r="A2313" s="26">
        <v>1546535</v>
      </c>
      <c r="B2313" s="53">
        <v>411582</v>
      </c>
      <c r="C2313" s="26">
        <f>VLOOKUP(TotalFix[[#This Row],[Order]],'Total Fix by SS'!B:C,2,0)</f>
        <v>233</v>
      </c>
      <c r="D2313" s="21" t="s">
        <v>109</v>
      </c>
      <c r="E2313" s="21" t="s">
        <v>82</v>
      </c>
      <c r="F2313" s="21" t="s">
        <v>83</v>
      </c>
      <c r="G2313" s="21" t="s">
        <v>90</v>
      </c>
      <c r="H2313" s="21" t="s">
        <v>84</v>
      </c>
      <c r="I2313" s="21" t="s">
        <v>110</v>
      </c>
      <c r="J2313" s="22"/>
      <c r="K2313" s="23">
        <v>0</v>
      </c>
      <c r="L2313" s="22"/>
      <c r="M2313" s="23">
        <v>0</v>
      </c>
      <c r="N2313" s="25">
        <v>0</v>
      </c>
      <c r="O2313" s="21" t="s">
        <v>93</v>
      </c>
      <c r="P2313" s="46"/>
      <c r="Q2313" s="24">
        <v>5</v>
      </c>
      <c r="R2313" s="21" t="s">
        <v>66</v>
      </c>
      <c r="S2313" s="21" t="s">
        <v>94</v>
      </c>
    </row>
    <row r="2314" spans="1:19" s="21" customFormat="1" x14ac:dyDescent="0.35">
      <c r="A2314" s="26">
        <v>1546536</v>
      </c>
      <c r="B2314" s="53">
        <v>411582</v>
      </c>
      <c r="C2314" s="26">
        <f>VLOOKUP(TotalFix[[#This Row],[Order]],'Total Fix by SS'!B:C,2,0)</f>
        <v>233</v>
      </c>
      <c r="D2314" s="21" t="s">
        <v>59</v>
      </c>
      <c r="E2314" s="21" t="s">
        <v>60</v>
      </c>
      <c r="F2314" s="21" t="s">
        <v>61</v>
      </c>
      <c r="G2314" s="21" t="s">
        <v>62</v>
      </c>
      <c r="H2314" s="21" t="s">
        <v>63</v>
      </c>
      <c r="I2314" s="21" t="s">
        <v>64</v>
      </c>
      <c r="J2314" s="22">
        <v>43704</v>
      </c>
      <c r="K2314" s="23">
        <v>0.34203703703704003</v>
      </c>
      <c r="L2314" s="22">
        <v>43704</v>
      </c>
      <c r="M2314" s="23">
        <v>0.36238425925925999</v>
      </c>
      <c r="N2314" s="25">
        <v>29.3</v>
      </c>
      <c r="O2314" s="21" t="s">
        <v>66</v>
      </c>
      <c r="P2314" s="46">
        <f>TotalFix[[#This Row],[Confirmed activ. 3 (ILE03)]]</f>
        <v>29.3</v>
      </c>
      <c r="Q2314" s="24">
        <v>20</v>
      </c>
      <c r="R2314" s="21" t="s">
        <v>66</v>
      </c>
      <c r="S2314" s="21" t="s">
        <v>67</v>
      </c>
    </row>
    <row r="2315" spans="1:19" s="21" customFormat="1" x14ac:dyDescent="0.35">
      <c r="A2315" s="26">
        <v>1546536</v>
      </c>
      <c r="B2315" s="53">
        <v>411582</v>
      </c>
      <c r="C2315" s="26">
        <f>VLOOKUP(TotalFix[[#This Row],[Order]],'Total Fix by SS'!B:C,2,0)</f>
        <v>233</v>
      </c>
      <c r="D2315" s="21" t="s">
        <v>59</v>
      </c>
      <c r="E2315" s="21" t="s">
        <v>68</v>
      </c>
      <c r="F2315" s="21" t="s">
        <v>69</v>
      </c>
      <c r="G2315" s="21" t="s">
        <v>62</v>
      </c>
      <c r="H2315" s="21" t="s">
        <v>70</v>
      </c>
      <c r="I2315" s="21" t="s">
        <v>71</v>
      </c>
      <c r="J2315" s="22">
        <v>43704</v>
      </c>
      <c r="K2315" s="23">
        <v>0.37223379629629999</v>
      </c>
      <c r="L2315" s="22">
        <v>43704</v>
      </c>
      <c r="M2315" s="23">
        <v>0.37223379629629999</v>
      </c>
      <c r="N2315" s="24">
        <v>30</v>
      </c>
      <c r="O2315" s="21" t="s">
        <v>66</v>
      </c>
      <c r="P2315" s="46">
        <f>TotalFix[[#This Row],[Confirmed activ. 3 (ILE03)]]</f>
        <v>30</v>
      </c>
      <c r="Q2315" s="24">
        <v>30</v>
      </c>
      <c r="R2315" s="21" t="s">
        <v>66</v>
      </c>
      <c r="S2315" s="21" t="s">
        <v>72</v>
      </c>
    </row>
    <row r="2316" spans="1:19" s="21" customFormat="1" x14ac:dyDescent="0.35">
      <c r="A2316" s="26">
        <v>1546536</v>
      </c>
      <c r="B2316" s="53">
        <v>411582</v>
      </c>
      <c r="C2316" s="26">
        <f>VLOOKUP(TotalFix[[#This Row],[Order]],'Total Fix by SS'!B:C,2,0)</f>
        <v>233</v>
      </c>
      <c r="D2316" s="21" t="s">
        <v>59</v>
      </c>
      <c r="E2316" s="21" t="s">
        <v>73</v>
      </c>
      <c r="F2316" s="21" t="s">
        <v>61</v>
      </c>
      <c r="G2316" s="21" t="s">
        <v>62</v>
      </c>
      <c r="H2316" s="21" t="s">
        <v>63</v>
      </c>
      <c r="I2316" s="21" t="s">
        <v>74</v>
      </c>
      <c r="J2316" s="22">
        <v>43704</v>
      </c>
      <c r="K2316" s="23">
        <v>0.41866898148148002</v>
      </c>
      <c r="L2316" s="22">
        <v>43705</v>
      </c>
      <c r="M2316" s="23">
        <v>0.42311342592592999</v>
      </c>
      <c r="N2316" s="25">
        <v>4.9720000000000004</v>
      </c>
      <c r="O2316" s="21" t="s">
        <v>77</v>
      </c>
      <c r="P2316" s="46">
        <f>TotalFix[[#This Row],[Confirmed activ. 3 (ILE03)]]*60</f>
        <v>298.32000000000005</v>
      </c>
      <c r="Q2316" s="24">
        <v>200</v>
      </c>
      <c r="R2316" s="21" t="s">
        <v>66</v>
      </c>
      <c r="S2316" s="21" t="s">
        <v>67</v>
      </c>
    </row>
    <row r="2317" spans="1:19" s="21" customFormat="1" x14ac:dyDescent="0.35">
      <c r="A2317" s="26">
        <v>1546536</v>
      </c>
      <c r="B2317" s="53">
        <v>411582</v>
      </c>
      <c r="C2317" s="26">
        <f>VLOOKUP(TotalFix[[#This Row],[Order]],'Total Fix by SS'!B:C,2,0)</f>
        <v>233</v>
      </c>
      <c r="D2317" s="21" t="s">
        <v>59</v>
      </c>
      <c r="E2317" s="21" t="s">
        <v>75</v>
      </c>
      <c r="F2317" s="21" t="s">
        <v>61</v>
      </c>
      <c r="G2317" s="21" t="s">
        <v>62</v>
      </c>
      <c r="H2317" s="21" t="s">
        <v>63</v>
      </c>
      <c r="I2317" s="21" t="s">
        <v>76</v>
      </c>
      <c r="J2317" s="22">
        <v>43706</v>
      </c>
      <c r="K2317" s="23">
        <v>0.41219907407407003</v>
      </c>
      <c r="L2317" s="22">
        <v>43711</v>
      </c>
      <c r="M2317" s="23">
        <v>0.43694444444444003</v>
      </c>
      <c r="N2317" s="25">
        <v>20.34</v>
      </c>
      <c r="O2317" s="21" t="s">
        <v>77</v>
      </c>
      <c r="P2317" s="46">
        <f>TotalFix[[#This Row],[Confirmed activ. 3 (ILE03)]]*60</f>
        <v>1220.4000000000001</v>
      </c>
      <c r="Q2317" s="24">
        <v>500</v>
      </c>
      <c r="R2317" s="21" t="s">
        <v>66</v>
      </c>
      <c r="S2317" s="21" t="s">
        <v>67</v>
      </c>
    </row>
    <row r="2318" spans="1:19" s="21" customFormat="1" x14ac:dyDescent="0.35">
      <c r="A2318" s="26">
        <v>1546536</v>
      </c>
      <c r="B2318" s="53">
        <v>411582</v>
      </c>
      <c r="C2318" s="26">
        <f>VLOOKUP(TotalFix[[#This Row],[Order]],'Total Fix by SS'!B:C,2,0)</f>
        <v>233</v>
      </c>
      <c r="D2318" s="21" t="s">
        <v>59</v>
      </c>
      <c r="E2318" s="21" t="s">
        <v>78</v>
      </c>
      <c r="F2318" s="21" t="s">
        <v>69</v>
      </c>
      <c r="G2318" s="21" t="s">
        <v>62</v>
      </c>
      <c r="H2318" s="21" t="s">
        <v>70</v>
      </c>
      <c r="I2318" s="21" t="s">
        <v>79</v>
      </c>
      <c r="J2318" s="22">
        <v>43711</v>
      </c>
      <c r="K2318" s="23">
        <v>0.51715277777778002</v>
      </c>
      <c r="L2318" s="22">
        <v>43711</v>
      </c>
      <c r="M2318" s="23">
        <v>0.51715277777778002</v>
      </c>
      <c r="N2318" s="24">
        <v>20</v>
      </c>
      <c r="O2318" s="21" t="s">
        <v>66</v>
      </c>
      <c r="P2318" s="46">
        <f>TotalFix[[#This Row],[Confirmed activ. 3 (ILE03)]]</f>
        <v>20</v>
      </c>
      <c r="Q2318" s="24">
        <v>20</v>
      </c>
      <c r="R2318" s="21" t="s">
        <v>66</v>
      </c>
      <c r="S2318" s="21" t="s">
        <v>72</v>
      </c>
    </row>
    <row r="2319" spans="1:19" s="21" customFormat="1" x14ac:dyDescent="0.35">
      <c r="A2319" s="26">
        <v>1546536</v>
      </c>
      <c r="B2319" s="53">
        <v>411582</v>
      </c>
      <c r="C2319" s="26">
        <f>VLOOKUP(TotalFix[[#This Row],[Order]],'Total Fix by SS'!B:C,2,0)</f>
        <v>233</v>
      </c>
      <c r="D2319" s="21" t="s">
        <v>59</v>
      </c>
      <c r="E2319" s="21" t="s">
        <v>80</v>
      </c>
      <c r="F2319" s="21" t="s">
        <v>69</v>
      </c>
      <c r="G2319" s="21" t="s">
        <v>62</v>
      </c>
      <c r="H2319" s="21" t="s">
        <v>70</v>
      </c>
      <c r="I2319" s="21" t="s">
        <v>81</v>
      </c>
      <c r="J2319" s="22">
        <v>43711</v>
      </c>
      <c r="K2319" s="23">
        <v>0.51738425925926002</v>
      </c>
      <c r="L2319" s="22">
        <v>43711</v>
      </c>
      <c r="M2319" s="23">
        <v>0.51738425925926002</v>
      </c>
      <c r="N2319" s="24">
        <v>20</v>
      </c>
      <c r="O2319" s="21" t="s">
        <v>66</v>
      </c>
      <c r="P2319" s="46">
        <f>TotalFix[[#This Row],[Confirmed activ. 3 (ILE03)]]</f>
        <v>20</v>
      </c>
      <c r="Q2319" s="24">
        <v>20</v>
      </c>
      <c r="R2319" s="21" t="s">
        <v>66</v>
      </c>
      <c r="S2319" s="21" t="s">
        <v>72</v>
      </c>
    </row>
    <row r="2320" spans="1:19" s="21" customFormat="1" x14ac:dyDescent="0.35">
      <c r="A2320" s="26">
        <v>1546536</v>
      </c>
      <c r="B2320" s="53">
        <v>411582</v>
      </c>
      <c r="C2320" s="26">
        <f>VLOOKUP(TotalFix[[#This Row],[Order]],'Total Fix by SS'!B:C,2,0)</f>
        <v>233</v>
      </c>
      <c r="D2320" s="21" t="s">
        <v>59</v>
      </c>
      <c r="E2320" s="21" t="s">
        <v>82</v>
      </c>
      <c r="F2320" s="21" t="s">
        <v>83</v>
      </c>
      <c r="G2320" s="21" t="s">
        <v>62</v>
      </c>
      <c r="H2320" s="21" t="s">
        <v>84</v>
      </c>
      <c r="I2320" s="21" t="s">
        <v>84</v>
      </c>
      <c r="J2320" s="22">
        <v>43711</v>
      </c>
      <c r="K2320" s="23">
        <v>0.53291666666667004</v>
      </c>
      <c r="L2320" s="22">
        <v>43712</v>
      </c>
      <c r="M2320" s="23">
        <v>0.17225694444444001</v>
      </c>
      <c r="N2320" s="25">
        <v>7.1159999999999997</v>
      </c>
      <c r="O2320" s="21" t="s">
        <v>77</v>
      </c>
      <c r="P2320" s="46">
        <f>TotalFix[[#This Row],[Confirmed activ. 3 (ILE03)]]*60</f>
        <v>426.96</v>
      </c>
      <c r="Q2320" s="24">
        <v>450</v>
      </c>
      <c r="R2320" s="21" t="s">
        <v>66</v>
      </c>
      <c r="S2320" s="21" t="s">
        <v>67</v>
      </c>
    </row>
    <row r="2321" spans="1:19" s="21" customFormat="1" x14ac:dyDescent="0.35">
      <c r="A2321" s="26">
        <v>1546536</v>
      </c>
      <c r="B2321" s="53">
        <v>411582</v>
      </c>
      <c r="C2321" s="26">
        <f>VLOOKUP(TotalFix[[#This Row],[Order]],'Total Fix by SS'!B:C,2,0)</f>
        <v>233</v>
      </c>
      <c r="D2321" s="21" t="s">
        <v>59</v>
      </c>
      <c r="E2321" s="21" t="s">
        <v>85</v>
      </c>
      <c r="F2321" s="21" t="s">
        <v>86</v>
      </c>
      <c r="G2321" s="21" t="s">
        <v>62</v>
      </c>
      <c r="H2321" s="21" t="s">
        <v>87</v>
      </c>
      <c r="I2321" s="21" t="s">
        <v>87</v>
      </c>
      <c r="J2321" s="22">
        <v>43712</v>
      </c>
      <c r="K2321" s="23">
        <v>0.56126157407406996</v>
      </c>
      <c r="L2321" s="22">
        <v>43712</v>
      </c>
      <c r="M2321" s="23">
        <v>0.56126157407406996</v>
      </c>
      <c r="N2321" s="24">
        <v>20</v>
      </c>
      <c r="O2321" s="21" t="s">
        <v>66</v>
      </c>
      <c r="P2321" s="46">
        <f>TotalFix[[#This Row],[Confirmed activ. 3 (ILE03)]]</f>
        <v>20</v>
      </c>
      <c r="Q2321" s="24">
        <v>20</v>
      </c>
      <c r="R2321" s="21" t="s">
        <v>66</v>
      </c>
      <c r="S2321" s="21" t="s">
        <v>72</v>
      </c>
    </row>
    <row r="2322" spans="1:19" s="21" customFormat="1" x14ac:dyDescent="0.35">
      <c r="A2322" s="26">
        <v>1546536</v>
      </c>
      <c r="B2322" s="53">
        <v>411582</v>
      </c>
      <c r="C2322" s="26">
        <f>VLOOKUP(TotalFix[[#This Row],[Order]],'Total Fix by SS'!B:C,2,0)</f>
        <v>233</v>
      </c>
      <c r="D2322" s="21" t="s">
        <v>59</v>
      </c>
      <c r="E2322" s="21" t="s">
        <v>88</v>
      </c>
      <c r="F2322" s="21" t="s">
        <v>89</v>
      </c>
      <c r="G2322" s="21" t="s">
        <v>90</v>
      </c>
      <c r="H2322" s="21" t="s">
        <v>91</v>
      </c>
      <c r="I2322" s="21" t="s">
        <v>92</v>
      </c>
      <c r="J2322" s="22"/>
      <c r="K2322" s="23">
        <v>0</v>
      </c>
      <c r="L2322" s="22"/>
      <c r="M2322" s="23">
        <v>0</v>
      </c>
      <c r="N2322" s="25">
        <v>0</v>
      </c>
      <c r="O2322" s="21" t="s">
        <v>93</v>
      </c>
      <c r="P2322" s="46"/>
      <c r="Q2322" s="24">
        <v>0</v>
      </c>
      <c r="R2322" s="21" t="s">
        <v>66</v>
      </c>
      <c r="S2322" s="21" t="s">
        <v>94</v>
      </c>
    </row>
    <row r="2323" spans="1:19" s="21" customFormat="1" x14ac:dyDescent="0.35">
      <c r="A2323" s="26">
        <v>1546536</v>
      </c>
      <c r="B2323" s="53">
        <v>411582</v>
      </c>
      <c r="C2323" s="26">
        <f>VLOOKUP(TotalFix[[#This Row],[Order]],'Total Fix by SS'!B:C,2,0)</f>
        <v>233</v>
      </c>
      <c r="D2323" s="21" t="s">
        <v>59</v>
      </c>
      <c r="E2323" s="21" t="s">
        <v>95</v>
      </c>
      <c r="F2323" s="21" t="s">
        <v>61</v>
      </c>
      <c r="G2323" s="21" t="s">
        <v>62</v>
      </c>
      <c r="H2323" s="21" t="s">
        <v>63</v>
      </c>
      <c r="I2323" s="21" t="s">
        <v>96</v>
      </c>
      <c r="J2323" s="22">
        <v>43719</v>
      </c>
      <c r="K2323" s="23">
        <v>0.59015046296296003</v>
      </c>
      <c r="L2323" s="22">
        <v>43719</v>
      </c>
      <c r="M2323" s="23">
        <v>0.63799768518518996</v>
      </c>
      <c r="N2323" s="25">
        <v>18.483000000000001</v>
      </c>
      <c r="O2323" s="21" t="s">
        <v>66</v>
      </c>
      <c r="P2323" s="46">
        <f>TotalFix[[#This Row],[Confirmed activ. 3 (ILE03)]]</f>
        <v>18.483000000000001</v>
      </c>
      <c r="Q2323" s="24">
        <v>40</v>
      </c>
      <c r="R2323" s="21" t="s">
        <v>66</v>
      </c>
      <c r="S2323" s="21" t="s">
        <v>67</v>
      </c>
    </row>
    <row r="2324" spans="1:19" s="21" customFormat="1" x14ac:dyDescent="0.35">
      <c r="A2324" s="26">
        <v>1546536</v>
      </c>
      <c r="B2324" s="53">
        <v>411582</v>
      </c>
      <c r="C2324" s="26">
        <f>VLOOKUP(TotalFix[[#This Row],[Order]],'Total Fix by SS'!B:C,2,0)</f>
        <v>233</v>
      </c>
      <c r="D2324" s="21" t="s">
        <v>59</v>
      </c>
      <c r="E2324" s="21" t="s">
        <v>97</v>
      </c>
      <c r="F2324" s="21" t="s">
        <v>69</v>
      </c>
      <c r="G2324" s="21" t="s">
        <v>62</v>
      </c>
      <c r="H2324" s="21" t="s">
        <v>70</v>
      </c>
      <c r="I2324" s="21" t="s">
        <v>98</v>
      </c>
      <c r="J2324" s="22">
        <v>43719</v>
      </c>
      <c r="K2324" s="23">
        <v>0.62734953703703999</v>
      </c>
      <c r="L2324" s="22">
        <v>43719</v>
      </c>
      <c r="M2324" s="23">
        <v>0.62734953703703999</v>
      </c>
      <c r="N2324" s="24">
        <v>20</v>
      </c>
      <c r="O2324" s="21" t="s">
        <v>66</v>
      </c>
      <c r="P2324" s="46">
        <f>TotalFix[[#This Row],[Confirmed activ. 3 (ILE03)]]</f>
        <v>20</v>
      </c>
      <c r="Q2324" s="24">
        <v>20</v>
      </c>
      <c r="R2324" s="21" t="s">
        <v>66</v>
      </c>
      <c r="S2324" s="21" t="s">
        <v>72</v>
      </c>
    </row>
    <row r="2325" spans="1:19" s="21" customFormat="1" x14ac:dyDescent="0.35">
      <c r="A2325" s="26">
        <v>1546536</v>
      </c>
      <c r="B2325" s="53">
        <v>411582</v>
      </c>
      <c r="C2325" s="26">
        <f>VLOOKUP(TotalFix[[#This Row],[Order]],'Total Fix by SS'!B:C,2,0)</f>
        <v>233</v>
      </c>
      <c r="D2325" s="21" t="s">
        <v>59</v>
      </c>
      <c r="E2325" s="21" t="s">
        <v>99</v>
      </c>
      <c r="F2325" s="21" t="s">
        <v>69</v>
      </c>
      <c r="G2325" s="21" t="s">
        <v>62</v>
      </c>
      <c r="H2325" s="21" t="s">
        <v>70</v>
      </c>
      <c r="I2325" s="21" t="s">
        <v>100</v>
      </c>
      <c r="J2325" s="22">
        <v>43719</v>
      </c>
      <c r="K2325" s="23">
        <v>0.62743055555556004</v>
      </c>
      <c r="L2325" s="22">
        <v>43719</v>
      </c>
      <c r="M2325" s="23">
        <v>0.62743055555556004</v>
      </c>
      <c r="N2325" s="24">
        <v>50</v>
      </c>
      <c r="O2325" s="21" t="s">
        <v>66</v>
      </c>
      <c r="P2325" s="46">
        <f>TotalFix[[#This Row],[Confirmed activ. 3 (ILE03)]]</f>
        <v>50</v>
      </c>
      <c r="Q2325" s="24">
        <v>50</v>
      </c>
      <c r="R2325" s="21" t="s">
        <v>66</v>
      </c>
      <c r="S2325" s="21" t="s">
        <v>72</v>
      </c>
    </row>
    <row r="2326" spans="1:19" s="21" customFormat="1" x14ac:dyDescent="0.35">
      <c r="A2326" s="26">
        <v>1546536</v>
      </c>
      <c r="B2326" s="53">
        <v>411582</v>
      </c>
      <c r="C2326" s="26">
        <f>VLOOKUP(TotalFix[[#This Row],[Order]],'Total Fix by SS'!B:C,2,0)</f>
        <v>233</v>
      </c>
      <c r="D2326" s="21" t="s">
        <v>59</v>
      </c>
      <c r="E2326" s="21" t="s">
        <v>101</v>
      </c>
      <c r="F2326" s="21" t="s">
        <v>102</v>
      </c>
      <c r="G2326" s="21" t="s">
        <v>62</v>
      </c>
      <c r="H2326" s="21" t="s">
        <v>100</v>
      </c>
      <c r="I2326" s="21" t="s">
        <v>103</v>
      </c>
      <c r="J2326" s="22">
        <v>43719</v>
      </c>
      <c r="K2326" s="23">
        <v>0.62746527777778005</v>
      </c>
      <c r="L2326" s="22">
        <v>43719</v>
      </c>
      <c r="M2326" s="23">
        <v>0.62746527777778005</v>
      </c>
      <c r="N2326" s="24">
        <v>10</v>
      </c>
      <c r="O2326" s="21" t="s">
        <v>66</v>
      </c>
      <c r="P2326" s="46">
        <f>TotalFix[[#This Row],[Confirmed activ. 3 (ILE03)]]</f>
        <v>10</v>
      </c>
      <c r="Q2326" s="24">
        <v>10</v>
      </c>
      <c r="R2326" s="21" t="s">
        <v>66</v>
      </c>
      <c r="S2326" s="21" t="s">
        <v>72</v>
      </c>
    </row>
    <row r="2327" spans="1:19" s="21" customFormat="1" x14ac:dyDescent="0.35">
      <c r="A2327" s="26">
        <v>1546536</v>
      </c>
      <c r="B2327" s="53">
        <v>411582</v>
      </c>
      <c r="C2327" s="26">
        <f>VLOOKUP(TotalFix[[#This Row],[Order]],'Total Fix by SS'!B:C,2,0)</f>
        <v>233</v>
      </c>
      <c r="D2327" s="21" t="s">
        <v>59</v>
      </c>
      <c r="E2327" s="21" t="s">
        <v>104</v>
      </c>
      <c r="F2327" s="21" t="s">
        <v>102</v>
      </c>
      <c r="G2327" s="21" t="s">
        <v>105</v>
      </c>
      <c r="H2327" s="21" t="s">
        <v>100</v>
      </c>
      <c r="I2327" s="21" t="s">
        <v>106</v>
      </c>
      <c r="J2327" s="22">
        <v>43720</v>
      </c>
      <c r="K2327" s="23">
        <v>0.35486111111111002</v>
      </c>
      <c r="L2327" s="22">
        <v>43720</v>
      </c>
      <c r="M2327" s="23">
        <v>0.35486111111111002</v>
      </c>
      <c r="N2327" s="24">
        <v>10</v>
      </c>
      <c r="O2327" s="21" t="s">
        <v>66</v>
      </c>
      <c r="P2327" s="46">
        <f>TotalFix[[#This Row],[Confirmed activ. 3 (ILE03)]]</f>
        <v>10</v>
      </c>
      <c r="Q2327" s="24">
        <v>10</v>
      </c>
      <c r="R2327" s="21" t="s">
        <v>66</v>
      </c>
      <c r="S2327" s="21" t="s">
        <v>72</v>
      </c>
    </row>
    <row r="2328" spans="1:19" s="21" customFormat="1" x14ac:dyDescent="0.35">
      <c r="A2328" s="26">
        <v>1546536</v>
      </c>
      <c r="B2328" s="53">
        <v>411582</v>
      </c>
      <c r="C2328" s="26">
        <f>VLOOKUP(TotalFix[[#This Row],[Order]],'Total Fix by SS'!B:C,2,0)</f>
        <v>233</v>
      </c>
      <c r="D2328" s="21" t="s">
        <v>107</v>
      </c>
      <c r="E2328" s="21" t="s">
        <v>60</v>
      </c>
      <c r="F2328" s="21" t="s">
        <v>61</v>
      </c>
      <c r="G2328" s="21" t="s">
        <v>90</v>
      </c>
      <c r="H2328" s="21" t="s">
        <v>63</v>
      </c>
      <c r="I2328" s="21" t="s">
        <v>108</v>
      </c>
      <c r="J2328" s="22">
        <v>43709</v>
      </c>
      <c r="K2328" s="23">
        <v>0.50202546296296002</v>
      </c>
      <c r="L2328" s="22">
        <v>43710</v>
      </c>
      <c r="M2328" s="23">
        <v>0.74285879629630003</v>
      </c>
      <c r="N2328" s="25">
        <v>13.37</v>
      </c>
      <c r="O2328" s="21" t="s">
        <v>77</v>
      </c>
      <c r="P2328" s="46">
        <f>TotalFix[[#This Row],[Confirmed activ. 3 (ILE03)]]*60</f>
        <v>802.19999999999993</v>
      </c>
      <c r="Q2328" s="24">
        <v>1</v>
      </c>
      <c r="R2328" s="21" t="s">
        <v>66</v>
      </c>
      <c r="S2328" s="21" t="s">
        <v>67</v>
      </c>
    </row>
    <row r="2329" spans="1:19" s="21" customFormat="1" x14ac:dyDescent="0.35">
      <c r="A2329" s="26">
        <v>1546536</v>
      </c>
      <c r="B2329" s="53">
        <v>411582</v>
      </c>
      <c r="C2329" s="26">
        <f>VLOOKUP(TotalFix[[#This Row],[Order]],'Total Fix by SS'!B:C,2,0)</f>
        <v>233</v>
      </c>
      <c r="D2329" s="21" t="s">
        <v>109</v>
      </c>
      <c r="E2329" s="21" t="s">
        <v>82</v>
      </c>
      <c r="F2329" s="21" t="s">
        <v>83</v>
      </c>
      <c r="G2329" s="21" t="s">
        <v>90</v>
      </c>
      <c r="H2329" s="21" t="s">
        <v>84</v>
      </c>
      <c r="I2329" s="21" t="s">
        <v>110</v>
      </c>
      <c r="J2329" s="22"/>
      <c r="K2329" s="23">
        <v>0</v>
      </c>
      <c r="L2329" s="22"/>
      <c r="M2329" s="23">
        <v>0</v>
      </c>
      <c r="N2329" s="25">
        <v>0</v>
      </c>
      <c r="O2329" s="21" t="s">
        <v>93</v>
      </c>
      <c r="P2329" s="46"/>
      <c r="Q2329" s="24">
        <v>5</v>
      </c>
      <c r="R2329" s="21" t="s">
        <v>66</v>
      </c>
      <c r="S2329" s="21" t="s">
        <v>94</v>
      </c>
    </row>
    <row r="2330" spans="1:19" s="21" customFormat="1" x14ac:dyDescent="0.35">
      <c r="A2330" s="26">
        <v>1548110</v>
      </c>
      <c r="B2330" s="53">
        <v>411582</v>
      </c>
      <c r="C2330" s="26">
        <f>VLOOKUP(TotalFix[[#This Row],[Order]],'Total Fix by SS'!B:C,2,0)</f>
        <v>234</v>
      </c>
      <c r="D2330" s="21" t="s">
        <v>59</v>
      </c>
      <c r="E2330" s="21" t="s">
        <v>60</v>
      </c>
      <c r="F2330" s="21" t="s">
        <v>61</v>
      </c>
      <c r="G2330" s="21" t="s">
        <v>62</v>
      </c>
      <c r="H2330" s="21" t="s">
        <v>63</v>
      </c>
      <c r="I2330" s="21" t="s">
        <v>64</v>
      </c>
      <c r="J2330" s="22">
        <v>43710</v>
      </c>
      <c r="K2330" s="23">
        <v>0.45334490740741001</v>
      </c>
      <c r="L2330" s="22">
        <v>43710</v>
      </c>
      <c r="M2330" s="23">
        <v>0.46739583333333001</v>
      </c>
      <c r="N2330" s="25">
        <v>20.233000000000001</v>
      </c>
      <c r="O2330" s="21" t="s">
        <v>66</v>
      </c>
      <c r="P2330" s="46">
        <f>TotalFix[[#This Row],[Confirmed activ. 3 (ILE03)]]</f>
        <v>20.233000000000001</v>
      </c>
      <c r="Q2330" s="24">
        <v>20</v>
      </c>
      <c r="R2330" s="21" t="s">
        <v>66</v>
      </c>
      <c r="S2330" s="21" t="s">
        <v>67</v>
      </c>
    </row>
    <row r="2331" spans="1:19" s="21" customFormat="1" x14ac:dyDescent="0.35">
      <c r="A2331" s="26">
        <v>1548110</v>
      </c>
      <c r="B2331" s="53">
        <v>411582</v>
      </c>
      <c r="C2331" s="26">
        <f>VLOOKUP(TotalFix[[#This Row],[Order]],'Total Fix by SS'!B:C,2,0)</f>
        <v>234</v>
      </c>
      <c r="D2331" s="21" t="s">
        <v>59</v>
      </c>
      <c r="E2331" s="21" t="s">
        <v>68</v>
      </c>
      <c r="F2331" s="21" t="s">
        <v>69</v>
      </c>
      <c r="G2331" s="21" t="s">
        <v>62</v>
      </c>
      <c r="H2331" s="21" t="s">
        <v>70</v>
      </c>
      <c r="I2331" s="21" t="s">
        <v>71</v>
      </c>
      <c r="J2331" s="22">
        <v>43710</v>
      </c>
      <c r="K2331" s="23">
        <v>0.49820601851851998</v>
      </c>
      <c r="L2331" s="22">
        <v>43710</v>
      </c>
      <c r="M2331" s="23">
        <v>0.49820601851851998</v>
      </c>
      <c r="N2331" s="24">
        <v>30</v>
      </c>
      <c r="O2331" s="21" t="s">
        <v>66</v>
      </c>
      <c r="P2331" s="46">
        <f>TotalFix[[#This Row],[Confirmed activ. 3 (ILE03)]]</f>
        <v>30</v>
      </c>
      <c r="Q2331" s="24">
        <v>30</v>
      </c>
      <c r="R2331" s="21" t="s">
        <v>66</v>
      </c>
      <c r="S2331" s="21" t="s">
        <v>72</v>
      </c>
    </row>
    <row r="2332" spans="1:19" s="21" customFormat="1" x14ac:dyDescent="0.35">
      <c r="A2332" s="26">
        <v>1548110</v>
      </c>
      <c r="B2332" s="53">
        <v>411582</v>
      </c>
      <c r="C2332" s="26">
        <f>VLOOKUP(TotalFix[[#This Row],[Order]],'Total Fix by SS'!B:C,2,0)</f>
        <v>234</v>
      </c>
      <c r="D2332" s="21" t="s">
        <v>59</v>
      </c>
      <c r="E2332" s="21" t="s">
        <v>73</v>
      </c>
      <c r="F2332" s="21" t="s">
        <v>61</v>
      </c>
      <c r="G2332" s="21" t="s">
        <v>62</v>
      </c>
      <c r="H2332" s="21" t="s">
        <v>63</v>
      </c>
      <c r="I2332" s="21" t="s">
        <v>74</v>
      </c>
      <c r="J2332" s="22">
        <v>43710</v>
      </c>
      <c r="K2332" s="23">
        <v>0.50111111111110995</v>
      </c>
      <c r="L2332" s="22">
        <v>43711</v>
      </c>
      <c r="M2332" s="23">
        <v>0.46972222222221999</v>
      </c>
      <c r="N2332" s="25">
        <v>222.90700000000001</v>
      </c>
      <c r="O2332" s="21" t="s">
        <v>66</v>
      </c>
      <c r="P2332" s="46">
        <f>TotalFix[[#This Row],[Confirmed activ. 3 (ILE03)]]</f>
        <v>222.90700000000001</v>
      </c>
      <c r="Q2332" s="24">
        <v>200</v>
      </c>
      <c r="R2332" s="21" t="s">
        <v>66</v>
      </c>
      <c r="S2332" s="21" t="s">
        <v>67</v>
      </c>
    </row>
    <row r="2333" spans="1:19" s="21" customFormat="1" x14ac:dyDescent="0.35">
      <c r="A2333" s="26">
        <v>1548110</v>
      </c>
      <c r="B2333" s="53">
        <v>411582</v>
      </c>
      <c r="C2333" s="26">
        <f>VLOOKUP(TotalFix[[#This Row],[Order]],'Total Fix by SS'!B:C,2,0)</f>
        <v>234</v>
      </c>
      <c r="D2333" s="21" t="s">
        <v>59</v>
      </c>
      <c r="E2333" s="21" t="s">
        <v>75</v>
      </c>
      <c r="F2333" s="21" t="s">
        <v>61</v>
      </c>
      <c r="G2333" s="21" t="s">
        <v>62</v>
      </c>
      <c r="H2333" s="21" t="s">
        <v>63</v>
      </c>
      <c r="I2333" s="21" t="s">
        <v>76</v>
      </c>
      <c r="J2333" s="22">
        <v>43711</v>
      </c>
      <c r="K2333" s="23">
        <v>0.57040509259258998</v>
      </c>
      <c r="L2333" s="22">
        <v>43713</v>
      </c>
      <c r="M2333" s="23">
        <v>0.65815972222221997</v>
      </c>
      <c r="N2333" s="25">
        <v>3.089</v>
      </c>
      <c r="O2333" s="21" t="s">
        <v>77</v>
      </c>
      <c r="P2333" s="46">
        <f>TotalFix[[#This Row],[Confirmed activ. 3 (ILE03)]]*60</f>
        <v>185.34</v>
      </c>
      <c r="Q2333" s="24">
        <v>500</v>
      </c>
      <c r="R2333" s="21" t="s">
        <v>66</v>
      </c>
      <c r="S2333" s="21" t="s">
        <v>67</v>
      </c>
    </row>
    <row r="2334" spans="1:19" s="21" customFormat="1" x14ac:dyDescent="0.35">
      <c r="A2334" s="26">
        <v>1548110</v>
      </c>
      <c r="B2334" s="53">
        <v>411582</v>
      </c>
      <c r="C2334" s="26">
        <f>VLOOKUP(TotalFix[[#This Row],[Order]],'Total Fix by SS'!B:C,2,0)</f>
        <v>234</v>
      </c>
      <c r="D2334" s="21" t="s">
        <v>59</v>
      </c>
      <c r="E2334" s="21" t="s">
        <v>78</v>
      </c>
      <c r="F2334" s="21" t="s">
        <v>69</v>
      </c>
      <c r="G2334" s="21" t="s">
        <v>62</v>
      </c>
      <c r="H2334" s="21" t="s">
        <v>70</v>
      </c>
      <c r="I2334" s="21" t="s">
        <v>79</v>
      </c>
      <c r="J2334" s="22">
        <v>43716</v>
      </c>
      <c r="K2334" s="23">
        <v>0.52520833333332995</v>
      </c>
      <c r="L2334" s="22">
        <v>43716</v>
      </c>
      <c r="M2334" s="23">
        <v>0.52520833333332995</v>
      </c>
      <c r="N2334" s="24">
        <v>20</v>
      </c>
      <c r="O2334" s="21" t="s">
        <v>66</v>
      </c>
      <c r="P2334" s="46">
        <f>TotalFix[[#This Row],[Confirmed activ. 3 (ILE03)]]</f>
        <v>20</v>
      </c>
      <c r="Q2334" s="24">
        <v>20</v>
      </c>
      <c r="R2334" s="21" t="s">
        <v>66</v>
      </c>
      <c r="S2334" s="21" t="s">
        <v>72</v>
      </c>
    </row>
    <row r="2335" spans="1:19" s="21" customFormat="1" x14ac:dyDescent="0.35">
      <c r="A2335" s="26">
        <v>1548110</v>
      </c>
      <c r="B2335" s="53">
        <v>411582</v>
      </c>
      <c r="C2335" s="26">
        <f>VLOOKUP(TotalFix[[#This Row],[Order]],'Total Fix by SS'!B:C,2,0)</f>
        <v>234</v>
      </c>
      <c r="D2335" s="21" t="s">
        <v>59</v>
      </c>
      <c r="E2335" s="21" t="s">
        <v>80</v>
      </c>
      <c r="F2335" s="21" t="s">
        <v>69</v>
      </c>
      <c r="G2335" s="21" t="s">
        <v>62</v>
      </c>
      <c r="H2335" s="21" t="s">
        <v>70</v>
      </c>
      <c r="I2335" s="21" t="s">
        <v>81</v>
      </c>
      <c r="J2335" s="22">
        <v>43716</v>
      </c>
      <c r="K2335" s="23">
        <v>0.52528935185184999</v>
      </c>
      <c r="L2335" s="22">
        <v>43716</v>
      </c>
      <c r="M2335" s="23">
        <v>0.52528935185184999</v>
      </c>
      <c r="N2335" s="24">
        <v>20</v>
      </c>
      <c r="O2335" s="21" t="s">
        <v>66</v>
      </c>
      <c r="P2335" s="46">
        <f>TotalFix[[#This Row],[Confirmed activ. 3 (ILE03)]]</f>
        <v>20</v>
      </c>
      <c r="Q2335" s="24">
        <v>20</v>
      </c>
      <c r="R2335" s="21" t="s">
        <v>66</v>
      </c>
      <c r="S2335" s="21" t="s">
        <v>72</v>
      </c>
    </row>
    <row r="2336" spans="1:19" s="21" customFormat="1" x14ac:dyDescent="0.35">
      <c r="A2336" s="26">
        <v>1548110</v>
      </c>
      <c r="B2336" s="53">
        <v>411582</v>
      </c>
      <c r="C2336" s="26">
        <f>VLOOKUP(TotalFix[[#This Row],[Order]],'Total Fix by SS'!B:C,2,0)</f>
        <v>234</v>
      </c>
      <c r="D2336" s="21" t="s">
        <v>59</v>
      </c>
      <c r="E2336" s="21" t="s">
        <v>82</v>
      </c>
      <c r="F2336" s="21" t="s">
        <v>83</v>
      </c>
      <c r="G2336" s="21" t="s">
        <v>62</v>
      </c>
      <c r="H2336" s="21" t="s">
        <v>84</v>
      </c>
      <c r="I2336" s="21" t="s">
        <v>84</v>
      </c>
      <c r="J2336" s="22">
        <v>43716</v>
      </c>
      <c r="K2336" s="23">
        <v>0.56991898148148001</v>
      </c>
      <c r="L2336" s="22">
        <v>43717</v>
      </c>
      <c r="M2336" s="23">
        <v>0.18069444444443999</v>
      </c>
      <c r="N2336" s="25">
        <v>2.9649999999999999</v>
      </c>
      <c r="O2336" s="21" t="s">
        <v>77</v>
      </c>
      <c r="P2336" s="46">
        <f>TotalFix[[#This Row],[Confirmed activ. 3 (ILE03)]]*60</f>
        <v>177.89999999999998</v>
      </c>
      <c r="Q2336" s="24">
        <v>450</v>
      </c>
      <c r="R2336" s="21" t="s">
        <v>66</v>
      </c>
      <c r="S2336" s="21" t="s">
        <v>67</v>
      </c>
    </row>
    <row r="2337" spans="1:19" s="21" customFormat="1" x14ac:dyDescent="0.35">
      <c r="A2337" s="26">
        <v>1548110</v>
      </c>
      <c r="B2337" s="53">
        <v>411582</v>
      </c>
      <c r="C2337" s="26">
        <f>VLOOKUP(TotalFix[[#This Row],[Order]],'Total Fix by SS'!B:C,2,0)</f>
        <v>234</v>
      </c>
      <c r="D2337" s="21" t="s">
        <v>59</v>
      </c>
      <c r="E2337" s="21" t="s">
        <v>85</v>
      </c>
      <c r="F2337" s="21" t="s">
        <v>86</v>
      </c>
      <c r="G2337" s="21" t="s">
        <v>62</v>
      </c>
      <c r="H2337" s="21" t="s">
        <v>87</v>
      </c>
      <c r="I2337" s="21" t="s">
        <v>87</v>
      </c>
      <c r="J2337" s="22">
        <v>43717</v>
      </c>
      <c r="K2337" s="23">
        <v>0.59767361111110995</v>
      </c>
      <c r="L2337" s="22">
        <v>43717</v>
      </c>
      <c r="M2337" s="23">
        <v>0.59767361111110995</v>
      </c>
      <c r="N2337" s="24">
        <v>20</v>
      </c>
      <c r="O2337" s="21" t="s">
        <v>66</v>
      </c>
      <c r="P2337" s="46">
        <f>TotalFix[[#This Row],[Confirmed activ. 3 (ILE03)]]</f>
        <v>20</v>
      </c>
      <c r="Q2337" s="24">
        <v>20</v>
      </c>
      <c r="R2337" s="21" t="s">
        <v>66</v>
      </c>
      <c r="S2337" s="21" t="s">
        <v>72</v>
      </c>
    </row>
    <row r="2338" spans="1:19" s="21" customFormat="1" x14ac:dyDescent="0.35">
      <c r="A2338" s="26">
        <v>1548110</v>
      </c>
      <c r="B2338" s="53">
        <v>411582</v>
      </c>
      <c r="C2338" s="26">
        <f>VLOOKUP(TotalFix[[#This Row],[Order]],'Total Fix by SS'!B:C,2,0)</f>
        <v>234</v>
      </c>
      <c r="D2338" s="21" t="s">
        <v>59</v>
      </c>
      <c r="E2338" s="21" t="s">
        <v>88</v>
      </c>
      <c r="F2338" s="21" t="s">
        <v>89</v>
      </c>
      <c r="G2338" s="21" t="s">
        <v>90</v>
      </c>
      <c r="H2338" s="21" t="s">
        <v>91</v>
      </c>
      <c r="I2338" s="21" t="s">
        <v>92</v>
      </c>
      <c r="J2338" s="22"/>
      <c r="K2338" s="23">
        <v>0</v>
      </c>
      <c r="L2338" s="22"/>
      <c r="M2338" s="23">
        <v>0</v>
      </c>
      <c r="N2338" s="25">
        <v>0</v>
      </c>
      <c r="O2338" s="21" t="s">
        <v>93</v>
      </c>
      <c r="P2338" s="46"/>
      <c r="Q2338" s="24">
        <v>0</v>
      </c>
      <c r="R2338" s="21" t="s">
        <v>66</v>
      </c>
      <c r="S2338" s="21" t="s">
        <v>94</v>
      </c>
    </row>
    <row r="2339" spans="1:19" s="21" customFormat="1" x14ac:dyDescent="0.35">
      <c r="A2339" s="26">
        <v>1548110</v>
      </c>
      <c r="B2339" s="53">
        <v>411582</v>
      </c>
      <c r="C2339" s="26">
        <f>VLOOKUP(TotalFix[[#This Row],[Order]],'Total Fix by SS'!B:C,2,0)</f>
        <v>234</v>
      </c>
      <c r="D2339" s="21" t="s">
        <v>59</v>
      </c>
      <c r="E2339" s="21" t="s">
        <v>95</v>
      </c>
      <c r="F2339" s="21" t="s">
        <v>61</v>
      </c>
      <c r="G2339" s="21" t="s">
        <v>62</v>
      </c>
      <c r="H2339" s="21" t="s">
        <v>63</v>
      </c>
      <c r="I2339" s="21" t="s">
        <v>96</v>
      </c>
      <c r="J2339" s="22">
        <v>43723</v>
      </c>
      <c r="K2339" s="23">
        <v>0.41704861111111002</v>
      </c>
      <c r="L2339" s="22">
        <v>43723</v>
      </c>
      <c r="M2339" s="23">
        <v>0.42576388888889</v>
      </c>
      <c r="N2339" s="25">
        <v>3.117</v>
      </c>
      <c r="O2339" s="21" t="s">
        <v>66</v>
      </c>
      <c r="P2339" s="46">
        <f>TotalFix[[#This Row],[Confirmed activ. 3 (ILE03)]]</f>
        <v>3.117</v>
      </c>
      <c r="Q2339" s="24">
        <v>40</v>
      </c>
      <c r="R2339" s="21" t="s">
        <v>66</v>
      </c>
      <c r="S2339" s="21" t="s">
        <v>67</v>
      </c>
    </row>
    <row r="2340" spans="1:19" s="21" customFormat="1" x14ac:dyDescent="0.35">
      <c r="A2340" s="26">
        <v>1548110</v>
      </c>
      <c r="B2340" s="53">
        <v>411582</v>
      </c>
      <c r="C2340" s="26">
        <f>VLOOKUP(TotalFix[[#This Row],[Order]],'Total Fix by SS'!B:C,2,0)</f>
        <v>234</v>
      </c>
      <c r="D2340" s="21" t="s">
        <v>59</v>
      </c>
      <c r="E2340" s="21" t="s">
        <v>97</v>
      </c>
      <c r="F2340" s="21" t="s">
        <v>69</v>
      </c>
      <c r="G2340" s="21" t="s">
        <v>62</v>
      </c>
      <c r="H2340" s="21" t="s">
        <v>70</v>
      </c>
      <c r="I2340" s="21" t="s">
        <v>98</v>
      </c>
      <c r="J2340" s="22">
        <v>43724</v>
      </c>
      <c r="K2340" s="23">
        <v>0.58127314814815001</v>
      </c>
      <c r="L2340" s="22">
        <v>43724</v>
      </c>
      <c r="M2340" s="23">
        <v>0.58127314814815001</v>
      </c>
      <c r="N2340" s="24">
        <v>20</v>
      </c>
      <c r="O2340" s="21" t="s">
        <v>66</v>
      </c>
      <c r="P2340" s="46">
        <f>TotalFix[[#This Row],[Confirmed activ. 3 (ILE03)]]</f>
        <v>20</v>
      </c>
      <c r="Q2340" s="24">
        <v>20</v>
      </c>
      <c r="R2340" s="21" t="s">
        <v>66</v>
      </c>
      <c r="S2340" s="21" t="s">
        <v>72</v>
      </c>
    </row>
    <row r="2341" spans="1:19" s="21" customFormat="1" x14ac:dyDescent="0.35">
      <c r="A2341" s="26">
        <v>1548110</v>
      </c>
      <c r="B2341" s="53">
        <v>411582</v>
      </c>
      <c r="C2341" s="26">
        <f>VLOOKUP(TotalFix[[#This Row],[Order]],'Total Fix by SS'!B:C,2,0)</f>
        <v>234</v>
      </c>
      <c r="D2341" s="21" t="s">
        <v>59</v>
      </c>
      <c r="E2341" s="21" t="s">
        <v>99</v>
      </c>
      <c r="F2341" s="21" t="s">
        <v>69</v>
      </c>
      <c r="G2341" s="21" t="s">
        <v>62</v>
      </c>
      <c r="H2341" s="21" t="s">
        <v>70</v>
      </c>
      <c r="I2341" s="21" t="s">
        <v>100</v>
      </c>
      <c r="J2341" s="22">
        <v>43724</v>
      </c>
      <c r="K2341" s="23">
        <v>0.58133101851851998</v>
      </c>
      <c r="L2341" s="22">
        <v>43724</v>
      </c>
      <c r="M2341" s="23">
        <v>0.58133101851851998</v>
      </c>
      <c r="N2341" s="24">
        <v>50</v>
      </c>
      <c r="O2341" s="21" t="s">
        <v>66</v>
      </c>
      <c r="P2341" s="46">
        <f>TotalFix[[#This Row],[Confirmed activ. 3 (ILE03)]]</f>
        <v>50</v>
      </c>
      <c r="Q2341" s="24">
        <v>50</v>
      </c>
      <c r="R2341" s="21" t="s">
        <v>66</v>
      </c>
      <c r="S2341" s="21" t="s">
        <v>72</v>
      </c>
    </row>
    <row r="2342" spans="1:19" s="21" customFormat="1" x14ac:dyDescent="0.35">
      <c r="A2342" s="26">
        <v>1548110</v>
      </c>
      <c r="B2342" s="53">
        <v>411582</v>
      </c>
      <c r="C2342" s="26">
        <f>VLOOKUP(TotalFix[[#This Row],[Order]],'Total Fix by SS'!B:C,2,0)</f>
        <v>234</v>
      </c>
      <c r="D2342" s="21" t="s">
        <v>59</v>
      </c>
      <c r="E2342" s="21" t="s">
        <v>101</v>
      </c>
      <c r="F2342" s="21" t="s">
        <v>102</v>
      </c>
      <c r="G2342" s="21" t="s">
        <v>62</v>
      </c>
      <c r="H2342" s="21" t="s">
        <v>100</v>
      </c>
      <c r="I2342" s="21" t="s">
        <v>103</v>
      </c>
      <c r="J2342" s="22">
        <v>43724</v>
      </c>
      <c r="K2342" s="23">
        <v>0.58136574074073999</v>
      </c>
      <c r="L2342" s="22">
        <v>43724</v>
      </c>
      <c r="M2342" s="23">
        <v>0.58136574074073999</v>
      </c>
      <c r="N2342" s="24">
        <v>10</v>
      </c>
      <c r="O2342" s="21" t="s">
        <v>66</v>
      </c>
      <c r="P2342" s="46">
        <f>TotalFix[[#This Row],[Confirmed activ. 3 (ILE03)]]</f>
        <v>10</v>
      </c>
      <c r="Q2342" s="24">
        <v>10</v>
      </c>
      <c r="R2342" s="21" t="s">
        <v>66</v>
      </c>
      <c r="S2342" s="21" t="s">
        <v>72</v>
      </c>
    </row>
    <row r="2343" spans="1:19" s="21" customFormat="1" x14ac:dyDescent="0.35">
      <c r="A2343" s="26">
        <v>1548110</v>
      </c>
      <c r="B2343" s="53">
        <v>411582</v>
      </c>
      <c r="C2343" s="26">
        <f>VLOOKUP(TotalFix[[#This Row],[Order]],'Total Fix by SS'!B:C,2,0)</f>
        <v>234</v>
      </c>
      <c r="D2343" s="21" t="s">
        <v>59</v>
      </c>
      <c r="E2343" s="21" t="s">
        <v>104</v>
      </c>
      <c r="F2343" s="21" t="s">
        <v>102</v>
      </c>
      <c r="G2343" s="21" t="s">
        <v>105</v>
      </c>
      <c r="H2343" s="21" t="s">
        <v>100</v>
      </c>
      <c r="I2343" s="21" t="s">
        <v>106</v>
      </c>
      <c r="J2343" s="22">
        <v>43725</v>
      </c>
      <c r="K2343" s="23">
        <v>0.31628472222221998</v>
      </c>
      <c r="L2343" s="22">
        <v>43725</v>
      </c>
      <c r="M2343" s="23">
        <v>0.31628472222221998</v>
      </c>
      <c r="N2343" s="24">
        <v>10</v>
      </c>
      <c r="O2343" s="21" t="s">
        <v>66</v>
      </c>
      <c r="P2343" s="46">
        <f>TotalFix[[#This Row],[Confirmed activ. 3 (ILE03)]]</f>
        <v>10</v>
      </c>
      <c r="Q2343" s="24">
        <v>10</v>
      </c>
      <c r="R2343" s="21" t="s">
        <v>66</v>
      </c>
      <c r="S2343" s="21" t="s">
        <v>72</v>
      </c>
    </row>
    <row r="2344" spans="1:19" s="21" customFormat="1" x14ac:dyDescent="0.35">
      <c r="A2344" s="26">
        <v>1548110</v>
      </c>
      <c r="B2344" s="53">
        <v>411582</v>
      </c>
      <c r="C2344" s="26">
        <f>VLOOKUP(TotalFix[[#This Row],[Order]],'Total Fix by SS'!B:C,2,0)</f>
        <v>234</v>
      </c>
      <c r="D2344" s="21" t="s">
        <v>107</v>
      </c>
      <c r="E2344" s="21" t="s">
        <v>60</v>
      </c>
      <c r="F2344" s="21" t="s">
        <v>61</v>
      </c>
      <c r="G2344" s="21" t="s">
        <v>90</v>
      </c>
      <c r="H2344" s="21" t="s">
        <v>63</v>
      </c>
      <c r="I2344" s="21" t="s">
        <v>108</v>
      </c>
      <c r="J2344" s="22">
        <v>43711</v>
      </c>
      <c r="K2344" s="23">
        <v>0.45515046296296002</v>
      </c>
      <c r="L2344" s="22">
        <v>43713</v>
      </c>
      <c r="M2344" s="23">
        <v>0.66135416666667002</v>
      </c>
      <c r="N2344" s="25">
        <v>1435.403</v>
      </c>
      <c r="O2344" s="21" t="s">
        <v>66</v>
      </c>
      <c r="P2344" s="46">
        <f>TotalFix[[#This Row],[Confirmed activ. 3 (ILE03)]]</f>
        <v>1435.403</v>
      </c>
      <c r="Q2344" s="24">
        <v>1</v>
      </c>
      <c r="R2344" s="21" t="s">
        <v>66</v>
      </c>
      <c r="S2344" s="21" t="s">
        <v>67</v>
      </c>
    </row>
    <row r="2345" spans="1:19" s="21" customFormat="1" x14ac:dyDescent="0.35">
      <c r="A2345" s="26">
        <v>1548110</v>
      </c>
      <c r="B2345" s="53">
        <v>411582</v>
      </c>
      <c r="C2345" s="26">
        <f>VLOOKUP(TotalFix[[#This Row],[Order]],'Total Fix by SS'!B:C,2,0)</f>
        <v>234</v>
      </c>
      <c r="D2345" s="21" t="s">
        <v>109</v>
      </c>
      <c r="E2345" s="21" t="s">
        <v>82</v>
      </c>
      <c r="F2345" s="21" t="s">
        <v>83</v>
      </c>
      <c r="G2345" s="21" t="s">
        <v>90</v>
      </c>
      <c r="H2345" s="21" t="s">
        <v>84</v>
      </c>
      <c r="I2345" s="21" t="s">
        <v>110</v>
      </c>
      <c r="J2345" s="22"/>
      <c r="K2345" s="23">
        <v>0</v>
      </c>
      <c r="L2345" s="22"/>
      <c r="M2345" s="23">
        <v>0</v>
      </c>
      <c r="N2345" s="25">
        <v>0</v>
      </c>
      <c r="O2345" s="21" t="s">
        <v>93</v>
      </c>
      <c r="P2345" s="46"/>
      <c r="Q2345" s="24">
        <v>5</v>
      </c>
      <c r="R2345" s="21" t="s">
        <v>66</v>
      </c>
      <c r="S2345" s="21" t="s">
        <v>94</v>
      </c>
    </row>
    <row r="2346" spans="1:19" s="21" customFormat="1" x14ac:dyDescent="0.35">
      <c r="A2346" s="26">
        <v>1548111</v>
      </c>
      <c r="B2346" s="53">
        <v>411582</v>
      </c>
      <c r="C2346" s="26">
        <f>VLOOKUP(TotalFix[[#This Row],[Order]],'Total Fix by SS'!B:C,2,0)</f>
        <v>234</v>
      </c>
      <c r="D2346" s="21" t="s">
        <v>59</v>
      </c>
      <c r="E2346" s="21" t="s">
        <v>60</v>
      </c>
      <c r="F2346" s="21" t="s">
        <v>61</v>
      </c>
      <c r="G2346" s="21" t="s">
        <v>62</v>
      </c>
      <c r="H2346" s="21" t="s">
        <v>63</v>
      </c>
      <c r="I2346" s="21" t="s">
        <v>64</v>
      </c>
      <c r="J2346" s="22">
        <v>43709</v>
      </c>
      <c r="K2346" s="23">
        <v>0.42105324074074002</v>
      </c>
      <c r="L2346" s="22">
        <v>43709</v>
      </c>
      <c r="M2346" s="23">
        <v>0.43423611111110999</v>
      </c>
      <c r="N2346" s="25">
        <v>9.85</v>
      </c>
      <c r="O2346" s="21" t="s">
        <v>66</v>
      </c>
      <c r="P2346" s="46">
        <f>TotalFix[[#This Row],[Confirmed activ. 3 (ILE03)]]</f>
        <v>9.85</v>
      </c>
      <c r="Q2346" s="24">
        <v>20</v>
      </c>
      <c r="R2346" s="21" t="s">
        <v>66</v>
      </c>
      <c r="S2346" s="21" t="s">
        <v>67</v>
      </c>
    </row>
    <row r="2347" spans="1:19" s="21" customFormat="1" x14ac:dyDescent="0.35">
      <c r="A2347" s="26">
        <v>1548111</v>
      </c>
      <c r="B2347" s="53">
        <v>411582</v>
      </c>
      <c r="C2347" s="26">
        <f>VLOOKUP(TotalFix[[#This Row],[Order]],'Total Fix by SS'!B:C,2,0)</f>
        <v>234</v>
      </c>
      <c r="D2347" s="21" t="s">
        <v>59</v>
      </c>
      <c r="E2347" s="21" t="s">
        <v>68</v>
      </c>
      <c r="F2347" s="21" t="s">
        <v>69</v>
      </c>
      <c r="G2347" s="21" t="s">
        <v>62</v>
      </c>
      <c r="H2347" s="21" t="s">
        <v>70</v>
      </c>
      <c r="I2347" s="21" t="s">
        <v>71</v>
      </c>
      <c r="J2347" s="22">
        <v>43709</v>
      </c>
      <c r="K2347" s="23">
        <v>0.44560185185184997</v>
      </c>
      <c r="L2347" s="22">
        <v>43709</v>
      </c>
      <c r="M2347" s="23">
        <v>0.44560185185184997</v>
      </c>
      <c r="N2347" s="24">
        <v>30</v>
      </c>
      <c r="O2347" s="21" t="s">
        <v>66</v>
      </c>
      <c r="P2347" s="46">
        <f>TotalFix[[#This Row],[Confirmed activ. 3 (ILE03)]]</f>
        <v>30</v>
      </c>
      <c r="Q2347" s="24">
        <v>30</v>
      </c>
      <c r="R2347" s="21" t="s">
        <v>66</v>
      </c>
      <c r="S2347" s="21" t="s">
        <v>72</v>
      </c>
    </row>
    <row r="2348" spans="1:19" s="21" customFormat="1" x14ac:dyDescent="0.35">
      <c r="A2348" s="26">
        <v>1548111</v>
      </c>
      <c r="B2348" s="53">
        <v>411582</v>
      </c>
      <c r="C2348" s="26">
        <f>VLOOKUP(TotalFix[[#This Row],[Order]],'Total Fix by SS'!B:C,2,0)</f>
        <v>234</v>
      </c>
      <c r="D2348" s="21" t="s">
        <v>59</v>
      </c>
      <c r="E2348" s="21" t="s">
        <v>73</v>
      </c>
      <c r="F2348" s="21" t="s">
        <v>61</v>
      </c>
      <c r="G2348" s="21" t="s">
        <v>62</v>
      </c>
      <c r="H2348" s="21" t="s">
        <v>63</v>
      </c>
      <c r="I2348" s="21" t="s">
        <v>74</v>
      </c>
      <c r="J2348" s="22">
        <v>43709</v>
      </c>
      <c r="K2348" s="23">
        <v>0.44854166666667</v>
      </c>
      <c r="L2348" s="22">
        <v>43710</v>
      </c>
      <c r="M2348" s="23">
        <v>0.51858796296295995</v>
      </c>
      <c r="N2348" s="25">
        <v>5.7910000000000004</v>
      </c>
      <c r="O2348" s="21" t="s">
        <v>77</v>
      </c>
      <c r="P2348" s="46">
        <f>TotalFix[[#This Row],[Confirmed activ. 3 (ILE03)]]*60</f>
        <v>347.46000000000004</v>
      </c>
      <c r="Q2348" s="24">
        <v>200</v>
      </c>
      <c r="R2348" s="21" t="s">
        <v>66</v>
      </c>
      <c r="S2348" s="21" t="s">
        <v>67</v>
      </c>
    </row>
    <row r="2349" spans="1:19" s="21" customFormat="1" x14ac:dyDescent="0.35">
      <c r="A2349" s="26">
        <v>1548111</v>
      </c>
      <c r="B2349" s="53">
        <v>411582</v>
      </c>
      <c r="C2349" s="26">
        <f>VLOOKUP(TotalFix[[#This Row],[Order]],'Total Fix by SS'!B:C,2,0)</f>
        <v>234</v>
      </c>
      <c r="D2349" s="21" t="s">
        <v>59</v>
      </c>
      <c r="E2349" s="21" t="s">
        <v>75</v>
      </c>
      <c r="F2349" s="21" t="s">
        <v>61</v>
      </c>
      <c r="G2349" s="21" t="s">
        <v>62</v>
      </c>
      <c r="H2349" s="21" t="s">
        <v>63</v>
      </c>
      <c r="I2349" s="21" t="s">
        <v>76</v>
      </c>
      <c r="J2349" s="22">
        <v>43711</v>
      </c>
      <c r="K2349" s="23">
        <v>0.32466435185185</v>
      </c>
      <c r="L2349" s="22">
        <v>43712</v>
      </c>
      <c r="M2349" s="23">
        <v>0.74689814814815003</v>
      </c>
      <c r="N2349" s="25">
        <v>18.765000000000001</v>
      </c>
      <c r="O2349" s="21" t="s">
        <v>77</v>
      </c>
      <c r="P2349" s="46">
        <f>TotalFix[[#This Row],[Confirmed activ. 3 (ILE03)]]*60</f>
        <v>1125.9000000000001</v>
      </c>
      <c r="Q2349" s="24">
        <v>500</v>
      </c>
      <c r="R2349" s="21" t="s">
        <v>66</v>
      </c>
      <c r="S2349" s="21" t="s">
        <v>67</v>
      </c>
    </row>
    <row r="2350" spans="1:19" s="21" customFormat="1" x14ac:dyDescent="0.35">
      <c r="A2350" s="26">
        <v>1548111</v>
      </c>
      <c r="B2350" s="53">
        <v>411582</v>
      </c>
      <c r="C2350" s="26">
        <f>VLOOKUP(TotalFix[[#This Row],[Order]],'Total Fix by SS'!B:C,2,0)</f>
        <v>234</v>
      </c>
      <c r="D2350" s="21" t="s">
        <v>59</v>
      </c>
      <c r="E2350" s="21" t="s">
        <v>78</v>
      </c>
      <c r="F2350" s="21" t="s">
        <v>69</v>
      </c>
      <c r="G2350" s="21" t="s">
        <v>62</v>
      </c>
      <c r="H2350" s="21" t="s">
        <v>70</v>
      </c>
      <c r="I2350" s="21" t="s">
        <v>79</v>
      </c>
      <c r="J2350" s="22">
        <v>43716</v>
      </c>
      <c r="K2350" s="23">
        <v>0.39730324074074003</v>
      </c>
      <c r="L2350" s="22">
        <v>43716</v>
      </c>
      <c r="M2350" s="23">
        <v>0.39730324074074003</v>
      </c>
      <c r="N2350" s="24">
        <v>20</v>
      </c>
      <c r="O2350" s="21" t="s">
        <v>66</v>
      </c>
      <c r="P2350" s="46">
        <f>TotalFix[[#This Row],[Confirmed activ. 3 (ILE03)]]</f>
        <v>20</v>
      </c>
      <c r="Q2350" s="24">
        <v>20</v>
      </c>
      <c r="R2350" s="21" t="s">
        <v>66</v>
      </c>
      <c r="S2350" s="21" t="s">
        <v>72</v>
      </c>
    </row>
    <row r="2351" spans="1:19" s="21" customFormat="1" x14ac:dyDescent="0.35">
      <c r="A2351" s="26">
        <v>1548111</v>
      </c>
      <c r="B2351" s="53">
        <v>411582</v>
      </c>
      <c r="C2351" s="26">
        <f>VLOOKUP(TotalFix[[#This Row],[Order]],'Total Fix by SS'!B:C,2,0)</f>
        <v>234</v>
      </c>
      <c r="D2351" s="21" t="s">
        <v>59</v>
      </c>
      <c r="E2351" s="21" t="s">
        <v>80</v>
      </c>
      <c r="F2351" s="21" t="s">
        <v>69</v>
      </c>
      <c r="G2351" s="21" t="s">
        <v>62</v>
      </c>
      <c r="H2351" s="21" t="s">
        <v>70</v>
      </c>
      <c r="I2351" s="21" t="s">
        <v>81</v>
      </c>
      <c r="J2351" s="22">
        <v>43716</v>
      </c>
      <c r="K2351" s="23">
        <v>0.39738425925926002</v>
      </c>
      <c r="L2351" s="22">
        <v>43716</v>
      </c>
      <c r="M2351" s="23">
        <v>0.39738425925926002</v>
      </c>
      <c r="N2351" s="24">
        <v>20</v>
      </c>
      <c r="O2351" s="21" t="s">
        <v>66</v>
      </c>
      <c r="P2351" s="46">
        <f>TotalFix[[#This Row],[Confirmed activ. 3 (ILE03)]]</f>
        <v>20</v>
      </c>
      <c r="Q2351" s="24">
        <v>20</v>
      </c>
      <c r="R2351" s="21" t="s">
        <v>66</v>
      </c>
      <c r="S2351" s="21" t="s">
        <v>72</v>
      </c>
    </row>
    <row r="2352" spans="1:19" s="21" customFormat="1" x14ac:dyDescent="0.35">
      <c r="A2352" s="26">
        <v>1548111</v>
      </c>
      <c r="B2352" s="53">
        <v>411582</v>
      </c>
      <c r="C2352" s="26">
        <f>VLOOKUP(TotalFix[[#This Row],[Order]],'Total Fix by SS'!B:C,2,0)</f>
        <v>234</v>
      </c>
      <c r="D2352" s="21" t="s">
        <v>59</v>
      </c>
      <c r="E2352" s="21" t="s">
        <v>82</v>
      </c>
      <c r="F2352" s="21" t="s">
        <v>83</v>
      </c>
      <c r="G2352" s="21" t="s">
        <v>62</v>
      </c>
      <c r="H2352" s="21" t="s">
        <v>84</v>
      </c>
      <c r="I2352" s="21" t="s">
        <v>84</v>
      </c>
      <c r="J2352" s="22">
        <v>43716</v>
      </c>
      <c r="K2352" s="23">
        <v>0.53128472222222001</v>
      </c>
      <c r="L2352" s="22">
        <v>43716</v>
      </c>
      <c r="M2352" s="23">
        <v>0.93567129629629997</v>
      </c>
      <c r="N2352" s="25">
        <v>5.3789999999999996</v>
      </c>
      <c r="O2352" s="21" t="s">
        <v>77</v>
      </c>
      <c r="P2352" s="46">
        <f>TotalFix[[#This Row],[Confirmed activ. 3 (ILE03)]]*60</f>
        <v>322.73999999999995</v>
      </c>
      <c r="Q2352" s="24">
        <v>450</v>
      </c>
      <c r="R2352" s="21" t="s">
        <v>66</v>
      </c>
      <c r="S2352" s="21" t="s">
        <v>67</v>
      </c>
    </row>
    <row r="2353" spans="1:19" s="21" customFormat="1" x14ac:dyDescent="0.35">
      <c r="A2353" s="26">
        <v>1548111</v>
      </c>
      <c r="B2353" s="53">
        <v>411582</v>
      </c>
      <c r="C2353" s="26">
        <f>VLOOKUP(TotalFix[[#This Row],[Order]],'Total Fix by SS'!B:C,2,0)</f>
        <v>234</v>
      </c>
      <c r="D2353" s="21" t="s">
        <v>59</v>
      </c>
      <c r="E2353" s="21" t="s">
        <v>85</v>
      </c>
      <c r="F2353" s="21" t="s">
        <v>86</v>
      </c>
      <c r="G2353" s="21" t="s">
        <v>62</v>
      </c>
      <c r="H2353" s="21" t="s">
        <v>87</v>
      </c>
      <c r="I2353" s="21" t="s">
        <v>87</v>
      </c>
      <c r="J2353" s="22">
        <v>43717</v>
      </c>
      <c r="K2353" s="23">
        <v>0.59790509259258995</v>
      </c>
      <c r="L2353" s="22">
        <v>43717</v>
      </c>
      <c r="M2353" s="23">
        <v>0.59790509259258995</v>
      </c>
      <c r="N2353" s="24">
        <v>20</v>
      </c>
      <c r="O2353" s="21" t="s">
        <v>66</v>
      </c>
      <c r="P2353" s="46">
        <f>TotalFix[[#This Row],[Confirmed activ. 3 (ILE03)]]</f>
        <v>20</v>
      </c>
      <c r="Q2353" s="24">
        <v>20</v>
      </c>
      <c r="R2353" s="21" t="s">
        <v>66</v>
      </c>
      <c r="S2353" s="21" t="s">
        <v>72</v>
      </c>
    </row>
    <row r="2354" spans="1:19" s="21" customFormat="1" x14ac:dyDescent="0.35">
      <c r="A2354" s="26">
        <v>1548111</v>
      </c>
      <c r="B2354" s="53">
        <v>411582</v>
      </c>
      <c r="C2354" s="26">
        <f>VLOOKUP(TotalFix[[#This Row],[Order]],'Total Fix by SS'!B:C,2,0)</f>
        <v>234</v>
      </c>
      <c r="D2354" s="21" t="s">
        <v>59</v>
      </c>
      <c r="E2354" s="21" t="s">
        <v>88</v>
      </c>
      <c r="F2354" s="21" t="s">
        <v>89</v>
      </c>
      <c r="G2354" s="21" t="s">
        <v>90</v>
      </c>
      <c r="H2354" s="21" t="s">
        <v>91</v>
      </c>
      <c r="I2354" s="21" t="s">
        <v>92</v>
      </c>
      <c r="J2354" s="22"/>
      <c r="K2354" s="23">
        <v>0</v>
      </c>
      <c r="L2354" s="22"/>
      <c r="M2354" s="23">
        <v>0</v>
      </c>
      <c r="N2354" s="25">
        <v>0</v>
      </c>
      <c r="O2354" s="21" t="s">
        <v>93</v>
      </c>
      <c r="P2354" s="46"/>
      <c r="Q2354" s="24">
        <v>0</v>
      </c>
      <c r="R2354" s="21" t="s">
        <v>66</v>
      </c>
      <c r="S2354" s="21" t="s">
        <v>94</v>
      </c>
    </row>
    <row r="2355" spans="1:19" s="21" customFormat="1" x14ac:dyDescent="0.35">
      <c r="A2355" s="26">
        <v>1548111</v>
      </c>
      <c r="B2355" s="53">
        <v>411582</v>
      </c>
      <c r="C2355" s="26">
        <f>VLOOKUP(TotalFix[[#This Row],[Order]],'Total Fix by SS'!B:C,2,0)</f>
        <v>234</v>
      </c>
      <c r="D2355" s="21" t="s">
        <v>59</v>
      </c>
      <c r="E2355" s="21" t="s">
        <v>95</v>
      </c>
      <c r="F2355" s="21" t="s">
        <v>61</v>
      </c>
      <c r="G2355" s="21" t="s">
        <v>62</v>
      </c>
      <c r="H2355" s="21" t="s">
        <v>63</v>
      </c>
      <c r="I2355" s="21" t="s">
        <v>96</v>
      </c>
      <c r="J2355" s="22">
        <v>43723</v>
      </c>
      <c r="K2355" s="23">
        <v>0.41844907407407</v>
      </c>
      <c r="L2355" s="22">
        <v>43723</v>
      </c>
      <c r="M2355" s="23">
        <v>0.43285879629629997</v>
      </c>
      <c r="N2355" s="25">
        <v>5.5</v>
      </c>
      <c r="O2355" s="21" t="s">
        <v>66</v>
      </c>
      <c r="P2355" s="46">
        <f>TotalFix[[#This Row],[Confirmed activ. 3 (ILE03)]]</f>
        <v>5.5</v>
      </c>
      <c r="Q2355" s="24">
        <v>40</v>
      </c>
      <c r="R2355" s="21" t="s">
        <v>66</v>
      </c>
      <c r="S2355" s="21" t="s">
        <v>67</v>
      </c>
    </row>
    <row r="2356" spans="1:19" s="21" customFormat="1" x14ac:dyDescent="0.35">
      <c r="A2356" s="26">
        <v>1548111</v>
      </c>
      <c r="B2356" s="53">
        <v>411582</v>
      </c>
      <c r="C2356" s="26">
        <f>VLOOKUP(TotalFix[[#This Row],[Order]],'Total Fix by SS'!B:C,2,0)</f>
        <v>234</v>
      </c>
      <c r="D2356" s="21" t="s">
        <v>59</v>
      </c>
      <c r="E2356" s="21" t="s">
        <v>97</v>
      </c>
      <c r="F2356" s="21" t="s">
        <v>69</v>
      </c>
      <c r="G2356" s="21" t="s">
        <v>62</v>
      </c>
      <c r="H2356" s="21" t="s">
        <v>70</v>
      </c>
      <c r="I2356" s="21" t="s">
        <v>98</v>
      </c>
      <c r="J2356" s="22">
        <v>43724</v>
      </c>
      <c r="K2356" s="23">
        <v>0.42451388888889002</v>
      </c>
      <c r="L2356" s="22">
        <v>43724</v>
      </c>
      <c r="M2356" s="23">
        <v>0.42451388888889002</v>
      </c>
      <c r="N2356" s="24">
        <v>20</v>
      </c>
      <c r="O2356" s="21" t="s">
        <v>66</v>
      </c>
      <c r="P2356" s="46">
        <f>TotalFix[[#This Row],[Confirmed activ. 3 (ILE03)]]</f>
        <v>20</v>
      </c>
      <c r="Q2356" s="24">
        <v>20</v>
      </c>
      <c r="R2356" s="21" t="s">
        <v>66</v>
      </c>
      <c r="S2356" s="21" t="s">
        <v>72</v>
      </c>
    </row>
    <row r="2357" spans="1:19" s="21" customFormat="1" x14ac:dyDescent="0.35">
      <c r="A2357" s="26">
        <v>1548111</v>
      </c>
      <c r="B2357" s="53">
        <v>411582</v>
      </c>
      <c r="C2357" s="26">
        <f>VLOOKUP(TotalFix[[#This Row],[Order]],'Total Fix by SS'!B:C,2,0)</f>
        <v>234</v>
      </c>
      <c r="D2357" s="21" t="s">
        <v>59</v>
      </c>
      <c r="E2357" s="21" t="s">
        <v>99</v>
      </c>
      <c r="F2357" s="21" t="s">
        <v>69</v>
      </c>
      <c r="G2357" s="21" t="s">
        <v>62</v>
      </c>
      <c r="H2357" s="21" t="s">
        <v>70</v>
      </c>
      <c r="I2357" s="21" t="s">
        <v>100</v>
      </c>
      <c r="J2357" s="22">
        <v>43724</v>
      </c>
      <c r="K2357" s="23">
        <v>0.42476851851851999</v>
      </c>
      <c r="L2357" s="22">
        <v>43724</v>
      </c>
      <c r="M2357" s="23">
        <v>0.42476851851851999</v>
      </c>
      <c r="N2357" s="24">
        <v>50</v>
      </c>
      <c r="O2357" s="21" t="s">
        <v>66</v>
      </c>
      <c r="P2357" s="46">
        <f>TotalFix[[#This Row],[Confirmed activ. 3 (ILE03)]]</f>
        <v>50</v>
      </c>
      <c r="Q2357" s="24">
        <v>50</v>
      </c>
      <c r="R2357" s="21" t="s">
        <v>66</v>
      </c>
      <c r="S2357" s="21" t="s">
        <v>72</v>
      </c>
    </row>
    <row r="2358" spans="1:19" s="21" customFormat="1" x14ac:dyDescent="0.35">
      <c r="A2358" s="26">
        <v>1548111</v>
      </c>
      <c r="B2358" s="53">
        <v>411582</v>
      </c>
      <c r="C2358" s="26">
        <f>VLOOKUP(TotalFix[[#This Row],[Order]],'Total Fix by SS'!B:C,2,0)</f>
        <v>234</v>
      </c>
      <c r="D2358" s="21" t="s">
        <v>59</v>
      </c>
      <c r="E2358" s="21" t="s">
        <v>101</v>
      </c>
      <c r="F2358" s="21" t="s">
        <v>102</v>
      </c>
      <c r="G2358" s="21" t="s">
        <v>62</v>
      </c>
      <c r="H2358" s="21" t="s">
        <v>100</v>
      </c>
      <c r="I2358" s="21" t="s">
        <v>103</v>
      </c>
      <c r="J2358" s="22">
        <v>43724</v>
      </c>
      <c r="K2358" s="23">
        <v>0.42480324074074</v>
      </c>
      <c r="L2358" s="22">
        <v>43724</v>
      </c>
      <c r="M2358" s="23">
        <v>0.42480324074074</v>
      </c>
      <c r="N2358" s="24">
        <v>10</v>
      </c>
      <c r="O2358" s="21" t="s">
        <v>66</v>
      </c>
      <c r="P2358" s="46">
        <f>TotalFix[[#This Row],[Confirmed activ. 3 (ILE03)]]</f>
        <v>10</v>
      </c>
      <c r="Q2358" s="24">
        <v>10</v>
      </c>
      <c r="R2358" s="21" t="s">
        <v>66</v>
      </c>
      <c r="S2358" s="21" t="s">
        <v>72</v>
      </c>
    </row>
    <row r="2359" spans="1:19" s="21" customFormat="1" x14ac:dyDescent="0.35">
      <c r="A2359" s="26">
        <v>1548111</v>
      </c>
      <c r="B2359" s="53">
        <v>411582</v>
      </c>
      <c r="C2359" s="26">
        <f>VLOOKUP(TotalFix[[#This Row],[Order]],'Total Fix by SS'!B:C,2,0)</f>
        <v>234</v>
      </c>
      <c r="D2359" s="21" t="s">
        <v>59</v>
      </c>
      <c r="E2359" s="21" t="s">
        <v>104</v>
      </c>
      <c r="F2359" s="21" t="s">
        <v>102</v>
      </c>
      <c r="G2359" s="21" t="s">
        <v>105</v>
      </c>
      <c r="H2359" s="21" t="s">
        <v>100</v>
      </c>
      <c r="I2359" s="21" t="s">
        <v>106</v>
      </c>
      <c r="J2359" s="22">
        <v>43725</v>
      </c>
      <c r="K2359" s="23">
        <v>0.31644675925926002</v>
      </c>
      <c r="L2359" s="22">
        <v>43725</v>
      </c>
      <c r="M2359" s="23">
        <v>0.31644675925926002</v>
      </c>
      <c r="N2359" s="24">
        <v>10</v>
      </c>
      <c r="O2359" s="21" t="s">
        <v>66</v>
      </c>
      <c r="P2359" s="46">
        <f>TotalFix[[#This Row],[Confirmed activ. 3 (ILE03)]]</f>
        <v>10</v>
      </c>
      <c r="Q2359" s="24">
        <v>10</v>
      </c>
      <c r="R2359" s="21" t="s">
        <v>66</v>
      </c>
      <c r="S2359" s="21" t="s">
        <v>72</v>
      </c>
    </row>
    <row r="2360" spans="1:19" s="21" customFormat="1" x14ac:dyDescent="0.35">
      <c r="A2360" s="26">
        <v>1548111</v>
      </c>
      <c r="B2360" s="53">
        <v>411582</v>
      </c>
      <c r="C2360" s="26">
        <f>VLOOKUP(TotalFix[[#This Row],[Order]],'Total Fix by SS'!B:C,2,0)</f>
        <v>234</v>
      </c>
      <c r="D2360" s="21" t="s">
        <v>107</v>
      </c>
      <c r="E2360" s="21" t="s">
        <v>60</v>
      </c>
      <c r="F2360" s="21" t="s">
        <v>61</v>
      </c>
      <c r="G2360" s="21" t="s">
        <v>90</v>
      </c>
      <c r="H2360" s="21" t="s">
        <v>63</v>
      </c>
      <c r="I2360" s="21" t="s">
        <v>108</v>
      </c>
      <c r="J2360" s="22"/>
      <c r="K2360" s="23">
        <v>0</v>
      </c>
      <c r="L2360" s="22"/>
      <c r="M2360" s="23">
        <v>0</v>
      </c>
      <c r="N2360" s="25">
        <v>0</v>
      </c>
      <c r="O2360" s="21" t="s">
        <v>93</v>
      </c>
      <c r="P2360" s="46"/>
      <c r="Q2360" s="24">
        <v>1</v>
      </c>
      <c r="R2360" s="21" t="s">
        <v>66</v>
      </c>
      <c r="S2360" s="21" t="s">
        <v>94</v>
      </c>
    </row>
    <row r="2361" spans="1:19" s="21" customFormat="1" x14ac:dyDescent="0.35">
      <c r="A2361" s="26">
        <v>1548111</v>
      </c>
      <c r="B2361" s="53">
        <v>411582</v>
      </c>
      <c r="C2361" s="26">
        <f>VLOOKUP(TotalFix[[#This Row],[Order]],'Total Fix by SS'!B:C,2,0)</f>
        <v>234</v>
      </c>
      <c r="D2361" s="21" t="s">
        <v>109</v>
      </c>
      <c r="E2361" s="21" t="s">
        <v>82</v>
      </c>
      <c r="F2361" s="21" t="s">
        <v>83</v>
      </c>
      <c r="G2361" s="21" t="s">
        <v>90</v>
      </c>
      <c r="H2361" s="21" t="s">
        <v>84</v>
      </c>
      <c r="I2361" s="21" t="s">
        <v>110</v>
      </c>
      <c r="J2361" s="22"/>
      <c r="K2361" s="23">
        <v>0</v>
      </c>
      <c r="L2361" s="22"/>
      <c r="M2361" s="23">
        <v>0</v>
      </c>
      <c r="N2361" s="25">
        <v>0</v>
      </c>
      <c r="O2361" s="21" t="s">
        <v>93</v>
      </c>
      <c r="P2361" s="46"/>
      <c r="Q2361" s="24">
        <v>5</v>
      </c>
      <c r="R2361" s="21" t="s">
        <v>66</v>
      </c>
      <c r="S2361" s="21" t="s">
        <v>94</v>
      </c>
    </row>
    <row r="2362" spans="1:19" s="21" customFormat="1" x14ac:dyDescent="0.35">
      <c r="A2362" s="26">
        <v>1548112</v>
      </c>
      <c r="B2362" s="53">
        <v>411582</v>
      </c>
      <c r="C2362" s="26">
        <f>VLOOKUP(TotalFix[[#This Row],[Order]],'Total Fix by SS'!B:C,2,0)</f>
        <v>234</v>
      </c>
      <c r="D2362" s="21" t="s">
        <v>59</v>
      </c>
      <c r="E2362" s="21" t="s">
        <v>60</v>
      </c>
      <c r="F2362" s="21" t="s">
        <v>61</v>
      </c>
      <c r="G2362" s="21" t="s">
        <v>62</v>
      </c>
      <c r="H2362" s="21" t="s">
        <v>63</v>
      </c>
      <c r="I2362" s="21" t="s">
        <v>64</v>
      </c>
      <c r="J2362" s="22">
        <v>43710</v>
      </c>
      <c r="K2362" s="23">
        <v>0.46811342592593003</v>
      </c>
      <c r="L2362" s="22">
        <v>43710</v>
      </c>
      <c r="M2362" s="23">
        <v>0.48158564814815003</v>
      </c>
      <c r="N2362" s="25">
        <v>19.399999999999999</v>
      </c>
      <c r="O2362" s="21" t="s">
        <v>66</v>
      </c>
      <c r="P2362" s="46">
        <f>TotalFix[[#This Row],[Confirmed activ. 3 (ILE03)]]</f>
        <v>19.399999999999999</v>
      </c>
      <c r="Q2362" s="24">
        <v>20</v>
      </c>
      <c r="R2362" s="21" t="s">
        <v>66</v>
      </c>
      <c r="S2362" s="21" t="s">
        <v>67</v>
      </c>
    </row>
    <row r="2363" spans="1:19" s="21" customFormat="1" x14ac:dyDescent="0.35">
      <c r="A2363" s="26">
        <v>1548112</v>
      </c>
      <c r="B2363" s="53">
        <v>411582</v>
      </c>
      <c r="C2363" s="26">
        <f>VLOOKUP(TotalFix[[#This Row],[Order]],'Total Fix by SS'!B:C,2,0)</f>
        <v>234</v>
      </c>
      <c r="D2363" s="21" t="s">
        <v>59</v>
      </c>
      <c r="E2363" s="21" t="s">
        <v>68</v>
      </c>
      <c r="F2363" s="21" t="s">
        <v>69</v>
      </c>
      <c r="G2363" s="21" t="s">
        <v>62</v>
      </c>
      <c r="H2363" s="21" t="s">
        <v>70</v>
      </c>
      <c r="I2363" s="21" t="s">
        <v>71</v>
      </c>
      <c r="J2363" s="22">
        <v>43710</v>
      </c>
      <c r="K2363" s="23">
        <v>0.55664351851852001</v>
      </c>
      <c r="L2363" s="22">
        <v>43710</v>
      </c>
      <c r="M2363" s="23">
        <v>0.55664351851852001</v>
      </c>
      <c r="N2363" s="24">
        <v>30</v>
      </c>
      <c r="O2363" s="21" t="s">
        <v>66</v>
      </c>
      <c r="P2363" s="46">
        <f>TotalFix[[#This Row],[Confirmed activ. 3 (ILE03)]]</f>
        <v>30</v>
      </c>
      <c r="Q2363" s="24">
        <v>30</v>
      </c>
      <c r="R2363" s="21" t="s">
        <v>66</v>
      </c>
      <c r="S2363" s="21" t="s">
        <v>72</v>
      </c>
    </row>
    <row r="2364" spans="1:19" s="21" customFormat="1" x14ac:dyDescent="0.35">
      <c r="A2364" s="26">
        <v>1548112</v>
      </c>
      <c r="B2364" s="53">
        <v>411582</v>
      </c>
      <c r="C2364" s="26">
        <f>VLOOKUP(TotalFix[[#This Row],[Order]],'Total Fix by SS'!B:C,2,0)</f>
        <v>234</v>
      </c>
      <c r="D2364" s="21" t="s">
        <v>59</v>
      </c>
      <c r="E2364" s="21" t="s">
        <v>73</v>
      </c>
      <c r="F2364" s="21" t="s">
        <v>61</v>
      </c>
      <c r="G2364" s="21" t="s">
        <v>62</v>
      </c>
      <c r="H2364" s="21" t="s">
        <v>63</v>
      </c>
      <c r="I2364" s="21" t="s">
        <v>74</v>
      </c>
      <c r="J2364" s="22">
        <v>43710</v>
      </c>
      <c r="K2364" s="23">
        <v>0.56048611111111002</v>
      </c>
      <c r="L2364" s="22">
        <v>43711</v>
      </c>
      <c r="M2364" s="23">
        <v>0.52914351851852004</v>
      </c>
      <c r="N2364" s="25">
        <v>5.157</v>
      </c>
      <c r="O2364" s="21" t="s">
        <v>77</v>
      </c>
      <c r="P2364" s="46">
        <f>TotalFix[[#This Row],[Confirmed activ. 3 (ILE03)]]*60</f>
        <v>309.42</v>
      </c>
      <c r="Q2364" s="24">
        <v>200</v>
      </c>
      <c r="R2364" s="21" t="s">
        <v>66</v>
      </c>
      <c r="S2364" s="21" t="s">
        <v>67</v>
      </c>
    </row>
    <row r="2365" spans="1:19" s="21" customFormat="1" x14ac:dyDescent="0.35">
      <c r="A2365" s="26">
        <v>1548112</v>
      </c>
      <c r="B2365" s="53">
        <v>411582</v>
      </c>
      <c r="C2365" s="26">
        <f>VLOOKUP(TotalFix[[#This Row],[Order]],'Total Fix by SS'!B:C,2,0)</f>
        <v>234</v>
      </c>
      <c r="D2365" s="21" t="s">
        <v>59</v>
      </c>
      <c r="E2365" s="21" t="s">
        <v>75</v>
      </c>
      <c r="F2365" s="21" t="s">
        <v>61</v>
      </c>
      <c r="G2365" s="21" t="s">
        <v>62</v>
      </c>
      <c r="H2365" s="21" t="s">
        <v>63</v>
      </c>
      <c r="I2365" s="21" t="s">
        <v>76</v>
      </c>
      <c r="J2365" s="22">
        <v>43711</v>
      </c>
      <c r="K2365" s="23">
        <v>0.52940972222222005</v>
      </c>
      <c r="L2365" s="22">
        <v>43713</v>
      </c>
      <c r="M2365" s="23">
        <v>0.45324074074074</v>
      </c>
      <c r="N2365" s="25">
        <v>18.254999999999999</v>
      </c>
      <c r="O2365" s="21" t="s">
        <v>77</v>
      </c>
      <c r="P2365" s="46">
        <f>TotalFix[[#This Row],[Confirmed activ. 3 (ILE03)]]*60</f>
        <v>1095.3</v>
      </c>
      <c r="Q2365" s="24">
        <v>500</v>
      </c>
      <c r="R2365" s="21" t="s">
        <v>66</v>
      </c>
      <c r="S2365" s="21" t="s">
        <v>67</v>
      </c>
    </row>
    <row r="2366" spans="1:19" s="21" customFormat="1" x14ac:dyDescent="0.35">
      <c r="A2366" s="26">
        <v>1548112</v>
      </c>
      <c r="B2366" s="53">
        <v>411582</v>
      </c>
      <c r="C2366" s="26">
        <f>VLOOKUP(TotalFix[[#This Row],[Order]],'Total Fix by SS'!B:C,2,0)</f>
        <v>234</v>
      </c>
      <c r="D2366" s="21" t="s">
        <v>59</v>
      </c>
      <c r="E2366" s="21" t="s">
        <v>78</v>
      </c>
      <c r="F2366" s="21" t="s">
        <v>69</v>
      </c>
      <c r="G2366" s="21" t="s">
        <v>62</v>
      </c>
      <c r="H2366" s="21" t="s">
        <v>70</v>
      </c>
      <c r="I2366" s="21" t="s">
        <v>79</v>
      </c>
      <c r="J2366" s="22">
        <v>43716</v>
      </c>
      <c r="K2366" s="23">
        <v>0.41929398148148</v>
      </c>
      <c r="L2366" s="22">
        <v>43716</v>
      </c>
      <c r="M2366" s="23">
        <v>0.41929398148148</v>
      </c>
      <c r="N2366" s="24">
        <v>20</v>
      </c>
      <c r="O2366" s="21" t="s">
        <v>66</v>
      </c>
      <c r="P2366" s="46">
        <f>TotalFix[[#This Row],[Confirmed activ. 3 (ILE03)]]</f>
        <v>20</v>
      </c>
      <c r="Q2366" s="24">
        <v>20</v>
      </c>
      <c r="R2366" s="21" t="s">
        <v>66</v>
      </c>
      <c r="S2366" s="21" t="s">
        <v>72</v>
      </c>
    </row>
    <row r="2367" spans="1:19" s="21" customFormat="1" x14ac:dyDescent="0.35">
      <c r="A2367" s="26">
        <v>1548112</v>
      </c>
      <c r="B2367" s="53">
        <v>411582</v>
      </c>
      <c r="C2367" s="26">
        <f>VLOOKUP(TotalFix[[#This Row],[Order]],'Total Fix by SS'!B:C,2,0)</f>
        <v>234</v>
      </c>
      <c r="D2367" s="21" t="s">
        <v>59</v>
      </c>
      <c r="E2367" s="21" t="s">
        <v>80</v>
      </c>
      <c r="F2367" s="21" t="s">
        <v>69</v>
      </c>
      <c r="G2367" s="21" t="s">
        <v>62</v>
      </c>
      <c r="H2367" s="21" t="s">
        <v>70</v>
      </c>
      <c r="I2367" s="21" t="s">
        <v>81</v>
      </c>
      <c r="J2367" s="22">
        <v>43716</v>
      </c>
      <c r="K2367" s="23">
        <v>0.41938657407406998</v>
      </c>
      <c r="L2367" s="22">
        <v>43716</v>
      </c>
      <c r="M2367" s="23">
        <v>0.41938657407406998</v>
      </c>
      <c r="N2367" s="24">
        <v>20</v>
      </c>
      <c r="O2367" s="21" t="s">
        <v>66</v>
      </c>
      <c r="P2367" s="46">
        <f>TotalFix[[#This Row],[Confirmed activ. 3 (ILE03)]]</f>
        <v>20</v>
      </c>
      <c r="Q2367" s="24">
        <v>20</v>
      </c>
      <c r="R2367" s="21" t="s">
        <v>66</v>
      </c>
      <c r="S2367" s="21" t="s">
        <v>72</v>
      </c>
    </row>
    <row r="2368" spans="1:19" s="21" customFormat="1" x14ac:dyDescent="0.35">
      <c r="A2368" s="26">
        <v>1548112</v>
      </c>
      <c r="B2368" s="53">
        <v>411582</v>
      </c>
      <c r="C2368" s="26">
        <f>VLOOKUP(TotalFix[[#This Row],[Order]],'Total Fix by SS'!B:C,2,0)</f>
        <v>234</v>
      </c>
      <c r="D2368" s="21" t="s">
        <v>59</v>
      </c>
      <c r="E2368" s="21" t="s">
        <v>82</v>
      </c>
      <c r="F2368" s="21" t="s">
        <v>83</v>
      </c>
      <c r="G2368" s="21" t="s">
        <v>62</v>
      </c>
      <c r="H2368" s="21" t="s">
        <v>84</v>
      </c>
      <c r="I2368" s="21" t="s">
        <v>84</v>
      </c>
      <c r="J2368" s="22">
        <v>43716</v>
      </c>
      <c r="K2368" s="23">
        <v>0.48256944444444</v>
      </c>
      <c r="L2368" s="22">
        <v>43717</v>
      </c>
      <c r="M2368" s="23">
        <v>0.10618055555556</v>
      </c>
      <c r="N2368" s="25">
        <v>7.8319999999999999</v>
      </c>
      <c r="O2368" s="21" t="s">
        <v>77</v>
      </c>
      <c r="P2368" s="46">
        <f>TotalFix[[#This Row],[Confirmed activ. 3 (ILE03)]]*60</f>
        <v>469.92</v>
      </c>
      <c r="Q2368" s="24">
        <v>450</v>
      </c>
      <c r="R2368" s="21" t="s">
        <v>66</v>
      </c>
      <c r="S2368" s="21" t="s">
        <v>67</v>
      </c>
    </row>
    <row r="2369" spans="1:19" s="21" customFormat="1" x14ac:dyDescent="0.35">
      <c r="A2369" s="26">
        <v>1548112</v>
      </c>
      <c r="B2369" s="53">
        <v>411582</v>
      </c>
      <c r="C2369" s="26">
        <f>VLOOKUP(TotalFix[[#This Row],[Order]],'Total Fix by SS'!B:C,2,0)</f>
        <v>234</v>
      </c>
      <c r="D2369" s="21" t="s">
        <v>59</v>
      </c>
      <c r="E2369" s="21" t="s">
        <v>85</v>
      </c>
      <c r="F2369" s="21" t="s">
        <v>86</v>
      </c>
      <c r="G2369" s="21" t="s">
        <v>62</v>
      </c>
      <c r="H2369" s="21" t="s">
        <v>87</v>
      </c>
      <c r="I2369" s="21" t="s">
        <v>87</v>
      </c>
      <c r="J2369" s="22">
        <v>43717</v>
      </c>
      <c r="K2369" s="23">
        <v>0.59811342592592998</v>
      </c>
      <c r="L2369" s="22">
        <v>43717</v>
      </c>
      <c r="M2369" s="23">
        <v>0.59811342592592998</v>
      </c>
      <c r="N2369" s="24">
        <v>20</v>
      </c>
      <c r="O2369" s="21" t="s">
        <v>66</v>
      </c>
      <c r="P2369" s="46">
        <f>TotalFix[[#This Row],[Confirmed activ. 3 (ILE03)]]</f>
        <v>20</v>
      </c>
      <c r="Q2369" s="24">
        <v>20</v>
      </c>
      <c r="R2369" s="21" t="s">
        <v>66</v>
      </c>
      <c r="S2369" s="21" t="s">
        <v>72</v>
      </c>
    </row>
    <row r="2370" spans="1:19" s="21" customFormat="1" x14ac:dyDescent="0.35">
      <c r="A2370" s="26">
        <v>1548112</v>
      </c>
      <c r="B2370" s="53">
        <v>411582</v>
      </c>
      <c r="C2370" s="26">
        <f>VLOOKUP(TotalFix[[#This Row],[Order]],'Total Fix by SS'!B:C,2,0)</f>
        <v>234</v>
      </c>
      <c r="D2370" s="21" t="s">
        <v>59</v>
      </c>
      <c r="E2370" s="21" t="s">
        <v>88</v>
      </c>
      <c r="F2370" s="21" t="s">
        <v>89</v>
      </c>
      <c r="G2370" s="21" t="s">
        <v>90</v>
      </c>
      <c r="H2370" s="21" t="s">
        <v>91</v>
      </c>
      <c r="I2370" s="21" t="s">
        <v>92</v>
      </c>
      <c r="J2370" s="22"/>
      <c r="K2370" s="23">
        <v>0</v>
      </c>
      <c r="L2370" s="22"/>
      <c r="M2370" s="23">
        <v>0</v>
      </c>
      <c r="N2370" s="25">
        <v>0</v>
      </c>
      <c r="O2370" s="21" t="s">
        <v>93</v>
      </c>
      <c r="P2370" s="46"/>
      <c r="Q2370" s="24">
        <v>0</v>
      </c>
      <c r="R2370" s="21" t="s">
        <v>66</v>
      </c>
      <c r="S2370" s="21" t="s">
        <v>94</v>
      </c>
    </row>
    <row r="2371" spans="1:19" s="21" customFormat="1" x14ac:dyDescent="0.35">
      <c r="A2371" s="26">
        <v>1548112</v>
      </c>
      <c r="B2371" s="53">
        <v>411582</v>
      </c>
      <c r="C2371" s="26">
        <f>VLOOKUP(TotalFix[[#This Row],[Order]],'Total Fix by SS'!B:C,2,0)</f>
        <v>234</v>
      </c>
      <c r="D2371" s="21" t="s">
        <v>59</v>
      </c>
      <c r="E2371" s="21" t="s">
        <v>95</v>
      </c>
      <c r="F2371" s="21" t="s">
        <v>61</v>
      </c>
      <c r="G2371" s="21" t="s">
        <v>62</v>
      </c>
      <c r="H2371" s="21" t="s">
        <v>63</v>
      </c>
      <c r="I2371" s="21" t="s">
        <v>96</v>
      </c>
      <c r="J2371" s="22">
        <v>43723</v>
      </c>
      <c r="K2371" s="23">
        <v>0.41844907407407</v>
      </c>
      <c r="L2371" s="22">
        <v>43723</v>
      </c>
      <c r="M2371" s="23">
        <v>0.43285879629629997</v>
      </c>
      <c r="N2371" s="25">
        <v>5.5</v>
      </c>
      <c r="O2371" s="21" t="s">
        <v>66</v>
      </c>
      <c r="P2371" s="46">
        <f>TotalFix[[#This Row],[Confirmed activ. 3 (ILE03)]]</f>
        <v>5.5</v>
      </c>
      <c r="Q2371" s="24">
        <v>40</v>
      </c>
      <c r="R2371" s="21" t="s">
        <v>66</v>
      </c>
      <c r="S2371" s="21" t="s">
        <v>67</v>
      </c>
    </row>
    <row r="2372" spans="1:19" s="21" customFormat="1" x14ac:dyDescent="0.35">
      <c r="A2372" s="26">
        <v>1548112</v>
      </c>
      <c r="B2372" s="53">
        <v>411582</v>
      </c>
      <c r="C2372" s="26">
        <f>VLOOKUP(TotalFix[[#This Row],[Order]],'Total Fix by SS'!B:C,2,0)</f>
        <v>234</v>
      </c>
      <c r="D2372" s="21" t="s">
        <v>59</v>
      </c>
      <c r="E2372" s="21" t="s">
        <v>97</v>
      </c>
      <c r="F2372" s="21" t="s">
        <v>69</v>
      </c>
      <c r="G2372" s="21" t="s">
        <v>62</v>
      </c>
      <c r="H2372" s="21" t="s">
        <v>70</v>
      </c>
      <c r="I2372" s="21" t="s">
        <v>98</v>
      </c>
      <c r="J2372" s="22">
        <v>43724</v>
      </c>
      <c r="K2372" s="23">
        <v>0.58157407407407002</v>
      </c>
      <c r="L2372" s="22">
        <v>43724</v>
      </c>
      <c r="M2372" s="23">
        <v>0.58157407407407002</v>
      </c>
      <c r="N2372" s="24">
        <v>20</v>
      </c>
      <c r="O2372" s="21" t="s">
        <v>66</v>
      </c>
      <c r="P2372" s="46">
        <f>TotalFix[[#This Row],[Confirmed activ. 3 (ILE03)]]</f>
        <v>20</v>
      </c>
      <c r="Q2372" s="24">
        <v>20</v>
      </c>
      <c r="R2372" s="21" t="s">
        <v>66</v>
      </c>
      <c r="S2372" s="21" t="s">
        <v>72</v>
      </c>
    </row>
    <row r="2373" spans="1:19" s="21" customFormat="1" x14ac:dyDescent="0.35">
      <c r="A2373" s="26">
        <v>1548112</v>
      </c>
      <c r="B2373" s="53">
        <v>411582</v>
      </c>
      <c r="C2373" s="26">
        <f>VLOOKUP(TotalFix[[#This Row],[Order]],'Total Fix by SS'!B:C,2,0)</f>
        <v>234</v>
      </c>
      <c r="D2373" s="21" t="s">
        <v>59</v>
      </c>
      <c r="E2373" s="21" t="s">
        <v>99</v>
      </c>
      <c r="F2373" s="21" t="s">
        <v>69</v>
      </c>
      <c r="G2373" s="21" t="s">
        <v>62</v>
      </c>
      <c r="H2373" s="21" t="s">
        <v>70</v>
      </c>
      <c r="I2373" s="21" t="s">
        <v>100</v>
      </c>
      <c r="J2373" s="22">
        <v>43724</v>
      </c>
      <c r="K2373" s="23">
        <v>0.58167824074074004</v>
      </c>
      <c r="L2373" s="22">
        <v>43724</v>
      </c>
      <c r="M2373" s="23">
        <v>0.58167824074074004</v>
      </c>
      <c r="N2373" s="24">
        <v>50</v>
      </c>
      <c r="O2373" s="21" t="s">
        <v>66</v>
      </c>
      <c r="P2373" s="46">
        <f>TotalFix[[#This Row],[Confirmed activ. 3 (ILE03)]]</f>
        <v>50</v>
      </c>
      <c r="Q2373" s="24">
        <v>50</v>
      </c>
      <c r="R2373" s="21" t="s">
        <v>66</v>
      </c>
      <c r="S2373" s="21" t="s">
        <v>72</v>
      </c>
    </row>
    <row r="2374" spans="1:19" s="21" customFormat="1" x14ac:dyDescent="0.35">
      <c r="A2374" s="26">
        <v>1548112</v>
      </c>
      <c r="B2374" s="53">
        <v>411582</v>
      </c>
      <c r="C2374" s="26">
        <f>VLOOKUP(TotalFix[[#This Row],[Order]],'Total Fix by SS'!B:C,2,0)</f>
        <v>234</v>
      </c>
      <c r="D2374" s="21" t="s">
        <v>59</v>
      </c>
      <c r="E2374" s="21" t="s">
        <v>101</v>
      </c>
      <c r="F2374" s="21" t="s">
        <v>102</v>
      </c>
      <c r="G2374" s="21" t="s">
        <v>62</v>
      </c>
      <c r="H2374" s="21" t="s">
        <v>100</v>
      </c>
      <c r="I2374" s="21" t="s">
        <v>103</v>
      </c>
      <c r="J2374" s="22">
        <v>43724</v>
      </c>
      <c r="K2374" s="23">
        <v>0.58171296296296005</v>
      </c>
      <c r="L2374" s="22">
        <v>43724</v>
      </c>
      <c r="M2374" s="23">
        <v>0.58171296296296005</v>
      </c>
      <c r="N2374" s="24">
        <v>10</v>
      </c>
      <c r="O2374" s="21" t="s">
        <v>66</v>
      </c>
      <c r="P2374" s="46">
        <f>TotalFix[[#This Row],[Confirmed activ. 3 (ILE03)]]</f>
        <v>10</v>
      </c>
      <c r="Q2374" s="24">
        <v>10</v>
      </c>
      <c r="R2374" s="21" t="s">
        <v>66</v>
      </c>
      <c r="S2374" s="21" t="s">
        <v>72</v>
      </c>
    </row>
    <row r="2375" spans="1:19" s="21" customFormat="1" x14ac:dyDescent="0.35">
      <c r="A2375" s="26">
        <v>1548112</v>
      </c>
      <c r="B2375" s="53">
        <v>411582</v>
      </c>
      <c r="C2375" s="26">
        <f>VLOOKUP(TotalFix[[#This Row],[Order]],'Total Fix by SS'!B:C,2,0)</f>
        <v>234</v>
      </c>
      <c r="D2375" s="21" t="s">
        <v>59</v>
      </c>
      <c r="E2375" s="21" t="s">
        <v>104</v>
      </c>
      <c r="F2375" s="21" t="s">
        <v>102</v>
      </c>
      <c r="G2375" s="21" t="s">
        <v>105</v>
      </c>
      <c r="H2375" s="21" t="s">
        <v>100</v>
      </c>
      <c r="I2375" s="21" t="s">
        <v>106</v>
      </c>
      <c r="J2375" s="22">
        <v>43725</v>
      </c>
      <c r="K2375" s="23">
        <v>0.31660879629630001</v>
      </c>
      <c r="L2375" s="22">
        <v>43725</v>
      </c>
      <c r="M2375" s="23">
        <v>0.31660879629630001</v>
      </c>
      <c r="N2375" s="24">
        <v>10</v>
      </c>
      <c r="O2375" s="21" t="s">
        <v>66</v>
      </c>
      <c r="P2375" s="46">
        <f>TotalFix[[#This Row],[Confirmed activ. 3 (ILE03)]]</f>
        <v>10</v>
      </c>
      <c r="Q2375" s="24">
        <v>10</v>
      </c>
      <c r="R2375" s="21" t="s">
        <v>66</v>
      </c>
      <c r="S2375" s="21" t="s">
        <v>72</v>
      </c>
    </row>
    <row r="2376" spans="1:19" s="21" customFormat="1" x14ac:dyDescent="0.35">
      <c r="A2376" s="26">
        <v>1548112</v>
      </c>
      <c r="B2376" s="53">
        <v>411582</v>
      </c>
      <c r="C2376" s="26">
        <f>VLOOKUP(TotalFix[[#This Row],[Order]],'Total Fix by SS'!B:C,2,0)</f>
        <v>234</v>
      </c>
      <c r="D2376" s="21" t="s">
        <v>107</v>
      </c>
      <c r="E2376" s="21" t="s">
        <v>60</v>
      </c>
      <c r="F2376" s="21" t="s">
        <v>61</v>
      </c>
      <c r="G2376" s="21" t="s">
        <v>90</v>
      </c>
      <c r="H2376" s="21" t="s">
        <v>63</v>
      </c>
      <c r="I2376" s="21" t="s">
        <v>108</v>
      </c>
      <c r="J2376" s="22"/>
      <c r="K2376" s="23">
        <v>0</v>
      </c>
      <c r="L2376" s="22"/>
      <c r="M2376" s="23">
        <v>0</v>
      </c>
      <c r="N2376" s="25">
        <v>0</v>
      </c>
      <c r="O2376" s="21" t="s">
        <v>93</v>
      </c>
      <c r="P2376" s="46"/>
      <c r="Q2376" s="24">
        <v>1</v>
      </c>
      <c r="R2376" s="21" t="s">
        <v>66</v>
      </c>
      <c r="S2376" s="21" t="s">
        <v>94</v>
      </c>
    </row>
    <row r="2377" spans="1:19" s="21" customFormat="1" x14ac:dyDescent="0.35">
      <c r="A2377" s="26">
        <v>1548112</v>
      </c>
      <c r="B2377" s="53">
        <v>411582</v>
      </c>
      <c r="C2377" s="26">
        <f>VLOOKUP(TotalFix[[#This Row],[Order]],'Total Fix by SS'!B:C,2,0)</f>
        <v>234</v>
      </c>
      <c r="D2377" s="21" t="s">
        <v>109</v>
      </c>
      <c r="E2377" s="21" t="s">
        <v>82</v>
      </c>
      <c r="F2377" s="21" t="s">
        <v>83</v>
      </c>
      <c r="G2377" s="21" t="s">
        <v>90</v>
      </c>
      <c r="H2377" s="21" t="s">
        <v>84</v>
      </c>
      <c r="I2377" s="21" t="s">
        <v>110</v>
      </c>
      <c r="J2377" s="22"/>
      <c r="K2377" s="23">
        <v>0</v>
      </c>
      <c r="L2377" s="22"/>
      <c r="M2377" s="23">
        <v>0</v>
      </c>
      <c r="N2377" s="25">
        <v>0</v>
      </c>
      <c r="O2377" s="21" t="s">
        <v>93</v>
      </c>
      <c r="P2377" s="46"/>
      <c r="Q2377" s="24">
        <v>5</v>
      </c>
      <c r="R2377" s="21" t="s">
        <v>66</v>
      </c>
      <c r="S2377" s="21" t="s">
        <v>94</v>
      </c>
    </row>
    <row r="2378" spans="1:19" s="21" customFormat="1" x14ac:dyDescent="0.35">
      <c r="A2378" s="26">
        <v>1548113</v>
      </c>
      <c r="B2378" s="53">
        <v>411582</v>
      </c>
      <c r="C2378" s="26">
        <f>VLOOKUP(TotalFix[[#This Row],[Order]],'Total Fix by SS'!B:C,2,0)</f>
        <v>234</v>
      </c>
      <c r="D2378" s="21" t="s">
        <v>59</v>
      </c>
      <c r="E2378" s="21" t="s">
        <v>60</v>
      </c>
      <c r="F2378" s="21" t="s">
        <v>61</v>
      </c>
      <c r="G2378" s="21" t="s">
        <v>62</v>
      </c>
      <c r="H2378" s="21" t="s">
        <v>63</v>
      </c>
      <c r="I2378" s="21" t="s">
        <v>64</v>
      </c>
      <c r="J2378" s="22">
        <v>43709</v>
      </c>
      <c r="K2378" s="23">
        <v>0.42195601851851999</v>
      </c>
      <c r="L2378" s="22">
        <v>43709</v>
      </c>
      <c r="M2378" s="23">
        <v>0.43384259259259</v>
      </c>
      <c r="N2378" s="25">
        <v>17.117000000000001</v>
      </c>
      <c r="O2378" s="21" t="s">
        <v>66</v>
      </c>
      <c r="P2378" s="46">
        <f>TotalFix[[#This Row],[Confirmed activ. 3 (ILE03)]]</f>
        <v>17.117000000000001</v>
      </c>
      <c r="Q2378" s="24">
        <v>20</v>
      </c>
      <c r="R2378" s="21" t="s">
        <v>66</v>
      </c>
      <c r="S2378" s="21" t="s">
        <v>67</v>
      </c>
    </row>
    <row r="2379" spans="1:19" s="21" customFormat="1" x14ac:dyDescent="0.35">
      <c r="A2379" s="26">
        <v>1548113</v>
      </c>
      <c r="B2379" s="53">
        <v>411582</v>
      </c>
      <c r="C2379" s="26">
        <f>VLOOKUP(TotalFix[[#This Row],[Order]],'Total Fix by SS'!B:C,2,0)</f>
        <v>234</v>
      </c>
      <c r="D2379" s="21" t="s">
        <v>59</v>
      </c>
      <c r="E2379" s="21" t="s">
        <v>68</v>
      </c>
      <c r="F2379" s="21" t="s">
        <v>69</v>
      </c>
      <c r="G2379" s="21" t="s">
        <v>62</v>
      </c>
      <c r="H2379" s="21" t="s">
        <v>70</v>
      </c>
      <c r="I2379" s="21" t="s">
        <v>71</v>
      </c>
      <c r="J2379" s="22">
        <v>43709</v>
      </c>
      <c r="K2379" s="23">
        <v>0.44622685185185001</v>
      </c>
      <c r="L2379" s="22">
        <v>43709</v>
      </c>
      <c r="M2379" s="23">
        <v>0.44622685185185001</v>
      </c>
      <c r="N2379" s="24">
        <v>30</v>
      </c>
      <c r="O2379" s="21" t="s">
        <v>66</v>
      </c>
      <c r="P2379" s="46">
        <f>TotalFix[[#This Row],[Confirmed activ. 3 (ILE03)]]</f>
        <v>30</v>
      </c>
      <c r="Q2379" s="24">
        <v>30</v>
      </c>
      <c r="R2379" s="21" t="s">
        <v>66</v>
      </c>
      <c r="S2379" s="21" t="s">
        <v>72</v>
      </c>
    </row>
    <row r="2380" spans="1:19" s="21" customFormat="1" x14ac:dyDescent="0.35">
      <c r="A2380" s="26">
        <v>1548113</v>
      </c>
      <c r="B2380" s="53">
        <v>411582</v>
      </c>
      <c r="C2380" s="26">
        <f>VLOOKUP(TotalFix[[#This Row],[Order]],'Total Fix by SS'!B:C,2,0)</f>
        <v>234</v>
      </c>
      <c r="D2380" s="21" t="s">
        <v>59</v>
      </c>
      <c r="E2380" s="21" t="s">
        <v>73</v>
      </c>
      <c r="F2380" s="21" t="s">
        <v>61</v>
      </c>
      <c r="G2380" s="21" t="s">
        <v>62</v>
      </c>
      <c r="H2380" s="21" t="s">
        <v>63</v>
      </c>
      <c r="I2380" s="21" t="s">
        <v>74</v>
      </c>
      <c r="J2380" s="22">
        <v>43709</v>
      </c>
      <c r="K2380" s="23">
        <v>0.44854166666667</v>
      </c>
      <c r="L2380" s="22">
        <v>43710</v>
      </c>
      <c r="M2380" s="23">
        <v>0.45692129629630002</v>
      </c>
      <c r="N2380" s="25">
        <v>7.4020000000000001</v>
      </c>
      <c r="O2380" s="21" t="s">
        <v>77</v>
      </c>
      <c r="P2380" s="46">
        <f>TotalFix[[#This Row],[Confirmed activ. 3 (ILE03)]]*60</f>
        <v>444.12</v>
      </c>
      <c r="Q2380" s="24">
        <v>200</v>
      </c>
      <c r="R2380" s="21" t="s">
        <v>66</v>
      </c>
      <c r="S2380" s="21" t="s">
        <v>67</v>
      </c>
    </row>
    <row r="2381" spans="1:19" s="21" customFormat="1" x14ac:dyDescent="0.35">
      <c r="A2381" s="26">
        <v>1548113</v>
      </c>
      <c r="B2381" s="53">
        <v>411582</v>
      </c>
      <c r="C2381" s="26">
        <f>VLOOKUP(TotalFix[[#This Row],[Order]],'Total Fix by SS'!B:C,2,0)</f>
        <v>234</v>
      </c>
      <c r="D2381" s="21" t="s">
        <v>59</v>
      </c>
      <c r="E2381" s="21" t="s">
        <v>75</v>
      </c>
      <c r="F2381" s="21" t="s">
        <v>61</v>
      </c>
      <c r="G2381" s="21" t="s">
        <v>62</v>
      </c>
      <c r="H2381" s="21" t="s">
        <v>63</v>
      </c>
      <c r="I2381" s="21" t="s">
        <v>76</v>
      </c>
      <c r="J2381" s="22">
        <v>43711</v>
      </c>
      <c r="K2381" s="23">
        <v>0.31349537037037001</v>
      </c>
      <c r="L2381" s="22">
        <v>43712</v>
      </c>
      <c r="M2381" s="23">
        <v>0.57782407407406999</v>
      </c>
      <c r="N2381" s="25">
        <v>15.519</v>
      </c>
      <c r="O2381" s="21" t="s">
        <v>77</v>
      </c>
      <c r="P2381" s="46">
        <f>TotalFix[[#This Row],[Confirmed activ. 3 (ILE03)]]*60</f>
        <v>931.14</v>
      </c>
      <c r="Q2381" s="24">
        <v>500</v>
      </c>
      <c r="R2381" s="21" t="s">
        <v>66</v>
      </c>
      <c r="S2381" s="21" t="s">
        <v>67</v>
      </c>
    </row>
    <row r="2382" spans="1:19" s="21" customFormat="1" x14ac:dyDescent="0.35">
      <c r="A2382" s="26">
        <v>1548113</v>
      </c>
      <c r="B2382" s="53">
        <v>411582</v>
      </c>
      <c r="C2382" s="26">
        <f>VLOOKUP(TotalFix[[#This Row],[Order]],'Total Fix by SS'!B:C,2,0)</f>
        <v>234</v>
      </c>
      <c r="D2382" s="21" t="s">
        <v>59</v>
      </c>
      <c r="E2382" s="21" t="s">
        <v>78</v>
      </c>
      <c r="F2382" s="21" t="s">
        <v>69</v>
      </c>
      <c r="G2382" s="21" t="s">
        <v>62</v>
      </c>
      <c r="H2382" s="21" t="s">
        <v>70</v>
      </c>
      <c r="I2382" s="21" t="s">
        <v>79</v>
      </c>
      <c r="J2382" s="22">
        <v>43716</v>
      </c>
      <c r="K2382" s="23">
        <v>0.33550925925926001</v>
      </c>
      <c r="L2382" s="22">
        <v>43716</v>
      </c>
      <c r="M2382" s="23">
        <v>0.33550925925926001</v>
      </c>
      <c r="N2382" s="24">
        <v>20</v>
      </c>
      <c r="O2382" s="21" t="s">
        <v>66</v>
      </c>
      <c r="P2382" s="46">
        <f>TotalFix[[#This Row],[Confirmed activ. 3 (ILE03)]]</f>
        <v>20</v>
      </c>
      <c r="Q2382" s="24">
        <v>20</v>
      </c>
      <c r="R2382" s="21" t="s">
        <v>66</v>
      </c>
      <c r="S2382" s="21" t="s">
        <v>72</v>
      </c>
    </row>
    <row r="2383" spans="1:19" s="21" customFormat="1" x14ac:dyDescent="0.35">
      <c r="A2383" s="26">
        <v>1548113</v>
      </c>
      <c r="B2383" s="53">
        <v>411582</v>
      </c>
      <c r="C2383" s="26">
        <f>VLOOKUP(TotalFix[[#This Row],[Order]],'Total Fix by SS'!B:C,2,0)</f>
        <v>234</v>
      </c>
      <c r="D2383" s="21" t="s">
        <v>59</v>
      </c>
      <c r="E2383" s="21" t="s">
        <v>80</v>
      </c>
      <c r="F2383" s="21" t="s">
        <v>69</v>
      </c>
      <c r="G2383" s="21" t="s">
        <v>62</v>
      </c>
      <c r="H2383" s="21" t="s">
        <v>70</v>
      </c>
      <c r="I2383" s="21" t="s">
        <v>81</v>
      </c>
      <c r="J2383" s="22">
        <v>43716</v>
      </c>
      <c r="K2383" s="23">
        <v>0.33563657407406999</v>
      </c>
      <c r="L2383" s="22">
        <v>43716</v>
      </c>
      <c r="M2383" s="23">
        <v>0.33563657407406999</v>
      </c>
      <c r="N2383" s="24">
        <v>20</v>
      </c>
      <c r="O2383" s="21" t="s">
        <v>66</v>
      </c>
      <c r="P2383" s="46">
        <f>TotalFix[[#This Row],[Confirmed activ. 3 (ILE03)]]</f>
        <v>20</v>
      </c>
      <c r="Q2383" s="24">
        <v>20</v>
      </c>
      <c r="R2383" s="21" t="s">
        <v>66</v>
      </c>
      <c r="S2383" s="21" t="s">
        <v>72</v>
      </c>
    </row>
    <row r="2384" spans="1:19" s="21" customFormat="1" x14ac:dyDescent="0.35">
      <c r="A2384" s="26">
        <v>1548113</v>
      </c>
      <c r="B2384" s="53">
        <v>411582</v>
      </c>
      <c r="C2384" s="26">
        <f>VLOOKUP(TotalFix[[#This Row],[Order]],'Total Fix by SS'!B:C,2,0)</f>
        <v>234</v>
      </c>
      <c r="D2384" s="21" t="s">
        <v>59</v>
      </c>
      <c r="E2384" s="21" t="s">
        <v>82</v>
      </c>
      <c r="F2384" s="21" t="s">
        <v>83</v>
      </c>
      <c r="G2384" s="21" t="s">
        <v>62</v>
      </c>
      <c r="H2384" s="21" t="s">
        <v>84</v>
      </c>
      <c r="I2384" s="21" t="s">
        <v>84</v>
      </c>
      <c r="J2384" s="22">
        <v>43716</v>
      </c>
      <c r="K2384" s="23">
        <v>0.60841435185185</v>
      </c>
      <c r="L2384" s="22">
        <v>43717</v>
      </c>
      <c r="M2384" s="23">
        <v>0.74527777777778004</v>
      </c>
      <c r="N2384" s="25">
        <v>9.6329999999999991</v>
      </c>
      <c r="O2384" s="21" t="s">
        <v>77</v>
      </c>
      <c r="P2384" s="46">
        <f>TotalFix[[#This Row],[Confirmed activ. 3 (ILE03)]]*60</f>
        <v>577.9799999999999</v>
      </c>
      <c r="Q2384" s="24">
        <v>450</v>
      </c>
      <c r="R2384" s="21" t="s">
        <v>66</v>
      </c>
      <c r="S2384" s="21" t="s">
        <v>67</v>
      </c>
    </row>
    <row r="2385" spans="1:19" s="21" customFormat="1" x14ac:dyDescent="0.35">
      <c r="A2385" s="26">
        <v>1548113</v>
      </c>
      <c r="B2385" s="53">
        <v>411582</v>
      </c>
      <c r="C2385" s="26">
        <f>VLOOKUP(TotalFix[[#This Row],[Order]],'Total Fix by SS'!B:C,2,0)</f>
        <v>234</v>
      </c>
      <c r="D2385" s="21" t="s">
        <v>59</v>
      </c>
      <c r="E2385" s="21" t="s">
        <v>85</v>
      </c>
      <c r="F2385" s="21" t="s">
        <v>86</v>
      </c>
      <c r="G2385" s="21" t="s">
        <v>62</v>
      </c>
      <c r="H2385" s="21" t="s">
        <v>87</v>
      </c>
      <c r="I2385" s="21" t="s">
        <v>87</v>
      </c>
      <c r="J2385" s="22">
        <v>43718</v>
      </c>
      <c r="K2385" s="23">
        <v>0.40785879629630001</v>
      </c>
      <c r="L2385" s="22">
        <v>43718</v>
      </c>
      <c r="M2385" s="23">
        <v>0.40785879629630001</v>
      </c>
      <c r="N2385" s="24">
        <v>20</v>
      </c>
      <c r="O2385" s="21" t="s">
        <v>66</v>
      </c>
      <c r="P2385" s="46">
        <f>TotalFix[[#This Row],[Confirmed activ. 3 (ILE03)]]</f>
        <v>20</v>
      </c>
      <c r="Q2385" s="24">
        <v>20</v>
      </c>
      <c r="R2385" s="21" t="s">
        <v>66</v>
      </c>
      <c r="S2385" s="21" t="s">
        <v>72</v>
      </c>
    </row>
    <row r="2386" spans="1:19" s="21" customFormat="1" x14ac:dyDescent="0.35">
      <c r="A2386" s="26">
        <v>1548113</v>
      </c>
      <c r="B2386" s="53">
        <v>411582</v>
      </c>
      <c r="C2386" s="26">
        <f>VLOOKUP(TotalFix[[#This Row],[Order]],'Total Fix by SS'!B:C,2,0)</f>
        <v>234</v>
      </c>
      <c r="D2386" s="21" t="s">
        <v>59</v>
      </c>
      <c r="E2386" s="21" t="s">
        <v>95</v>
      </c>
      <c r="F2386" s="21" t="s">
        <v>61</v>
      </c>
      <c r="G2386" s="21" t="s">
        <v>62</v>
      </c>
      <c r="H2386" s="21" t="s">
        <v>63</v>
      </c>
      <c r="I2386" s="21" t="s">
        <v>96</v>
      </c>
      <c r="J2386" s="22">
        <v>43723</v>
      </c>
      <c r="K2386" s="23">
        <v>0.41844907407407</v>
      </c>
      <c r="L2386" s="22">
        <v>43723</v>
      </c>
      <c r="M2386" s="23">
        <v>0.43285879629629997</v>
      </c>
      <c r="N2386" s="25">
        <v>5.5</v>
      </c>
      <c r="O2386" s="21" t="s">
        <v>66</v>
      </c>
      <c r="P2386" s="46">
        <f>TotalFix[[#This Row],[Confirmed activ. 3 (ILE03)]]</f>
        <v>5.5</v>
      </c>
      <c r="Q2386" s="24">
        <v>40</v>
      </c>
      <c r="R2386" s="21" t="s">
        <v>66</v>
      </c>
      <c r="S2386" s="21" t="s">
        <v>67</v>
      </c>
    </row>
    <row r="2387" spans="1:19" s="21" customFormat="1" x14ac:dyDescent="0.35">
      <c r="A2387" s="26">
        <v>1548113</v>
      </c>
      <c r="B2387" s="53">
        <v>411582</v>
      </c>
      <c r="C2387" s="26">
        <f>VLOOKUP(TotalFix[[#This Row],[Order]],'Total Fix by SS'!B:C,2,0)</f>
        <v>234</v>
      </c>
      <c r="D2387" s="21" t="s">
        <v>59</v>
      </c>
      <c r="E2387" s="21" t="s">
        <v>97</v>
      </c>
      <c r="F2387" s="21" t="s">
        <v>69</v>
      </c>
      <c r="G2387" s="21" t="s">
        <v>62</v>
      </c>
      <c r="H2387" s="21" t="s">
        <v>70</v>
      </c>
      <c r="I2387" s="21" t="s">
        <v>98</v>
      </c>
      <c r="J2387" s="22">
        <v>43724</v>
      </c>
      <c r="K2387" s="23">
        <v>0.53325231481480995</v>
      </c>
      <c r="L2387" s="22">
        <v>43724</v>
      </c>
      <c r="M2387" s="23">
        <v>0.53325231481480995</v>
      </c>
      <c r="N2387" s="24">
        <v>20</v>
      </c>
      <c r="O2387" s="21" t="s">
        <v>66</v>
      </c>
      <c r="P2387" s="46">
        <f>TotalFix[[#This Row],[Confirmed activ. 3 (ILE03)]]</f>
        <v>20</v>
      </c>
      <c r="Q2387" s="24">
        <v>20</v>
      </c>
      <c r="R2387" s="21" t="s">
        <v>66</v>
      </c>
      <c r="S2387" s="21" t="s">
        <v>72</v>
      </c>
    </row>
    <row r="2388" spans="1:19" s="21" customFormat="1" x14ac:dyDescent="0.35">
      <c r="A2388" s="26">
        <v>1548113</v>
      </c>
      <c r="B2388" s="53">
        <v>411582</v>
      </c>
      <c r="C2388" s="26">
        <f>VLOOKUP(TotalFix[[#This Row],[Order]],'Total Fix by SS'!B:C,2,0)</f>
        <v>234</v>
      </c>
      <c r="D2388" s="21" t="s">
        <v>59</v>
      </c>
      <c r="E2388" s="21" t="s">
        <v>99</v>
      </c>
      <c r="F2388" s="21" t="s">
        <v>69</v>
      </c>
      <c r="G2388" s="21" t="s">
        <v>62</v>
      </c>
      <c r="H2388" s="21" t="s">
        <v>70</v>
      </c>
      <c r="I2388" s="21" t="s">
        <v>100</v>
      </c>
      <c r="J2388" s="22">
        <v>43724</v>
      </c>
      <c r="K2388" s="23">
        <v>0.53329861111110999</v>
      </c>
      <c r="L2388" s="22">
        <v>43724</v>
      </c>
      <c r="M2388" s="23">
        <v>0.53329861111110999</v>
      </c>
      <c r="N2388" s="24">
        <v>50</v>
      </c>
      <c r="O2388" s="21" t="s">
        <v>66</v>
      </c>
      <c r="P2388" s="46">
        <f>TotalFix[[#This Row],[Confirmed activ. 3 (ILE03)]]</f>
        <v>50</v>
      </c>
      <c r="Q2388" s="24">
        <v>50</v>
      </c>
      <c r="R2388" s="21" t="s">
        <v>66</v>
      </c>
      <c r="S2388" s="21" t="s">
        <v>72</v>
      </c>
    </row>
    <row r="2389" spans="1:19" s="21" customFormat="1" x14ac:dyDescent="0.35">
      <c r="A2389" s="26">
        <v>1548113</v>
      </c>
      <c r="B2389" s="53">
        <v>411582</v>
      </c>
      <c r="C2389" s="26">
        <f>VLOOKUP(TotalFix[[#This Row],[Order]],'Total Fix by SS'!B:C,2,0)</f>
        <v>234</v>
      </c>
      <c r="D2389" s="21" t="s">
        <v>59</v>
      </c>
      <c r="E2389" s="21" t="s">
        <v>104</v>
      </c>
      <c r="F2389" s="21" t="s">
        <v>102</v>
      </c>
      <c r="G2389" s="21" t="s">
        <v>105</v>
      </c>
      <c r="H2389" s="21" t="s">
        <v>100</v>
      </c>
      <c r="I2389" s="21" t="s">
        <v>106</v>
      </c>
      <c r="J2389" s="22">
        <v>43725</v>
      </c>
      <c r="K2389" s="23">
        <v>0.31678240740740998</v>
      </c>
      <c r="L2389" s="22">
        <v>43725</v>
      </c>
      <c r="M2389" s="23">
        <v>0.31678240740740998</v>
      </c>
      <c r="N2389" s="24">
        <v>10</v>
      </c>
      <c r="O2389" s="21" t="s">
        <v>66</v>
      </c>
      <c r="P2389" s="46">
        <f>TotalFix[[#This Row],[Confirmed activ. 3 (ILE03)]]</f>
        <v>10</v>
      </c>
      <c r="Q2389" s="24">
        <v>10</v>
      </c>
      <c r="R2389" s="21" t="s">
        <v>66</v>
      </c>
      <c r="S2389" s="21" t="s">
        <v>72</v>
      </c>
    </row>
    <row r="2390" spans="1:19" s="21" customFormat="1" x14ac:dyDescent="0.35">
      <c r="A2390" s="26">
        <v>1548113</v>
      </c>
      <c r="B2390" s="53">
        <v>411582</v>
      </c>
      <c r="C2390" s="26">
        <f>VLOOKUP(TotalFix[[#This Row],[Order]],'Total Fix by SS'!B:C,2,0)</f>
        <v>234</v>
      </c>
      <c r="D2390" s="21" t="s">
        <v>107</v>
      </c>
      <c r="E2390" s="21" t="s">
        <v>60</v>
      </c>
      <c r="F2390" s="21" t="s">
        <v>61</v>
      </c>
      <c r="G2390" s="21" t="s">
        <v>90</v>
      </c>
      <c r="H2390" s="21" t="s">
        <v>63</v>
      </c>
      <c r="I2390" s="21" t="s">
        <v>108</v>
      </c>
      <c r="J2390" s="22"/>
      <c r="K2390" s="23">
        <v>0</v>
      </c>
      <c r="L2390" s="22"/>
      <c r="M2390" s="23">
        <v>0</v>
      </c>
      <c r="N2390" s="25">
        <v>0</v>
      </c>
      <c r="O2390" s="21" t="s">
        <v>93</v>
      </c>
      <c r="P2390" s="46"/>
      <c r="Q2390" s="24">
        <v>1</v>
      </c>
      <c r="R2390" s="21" t="s">
        <v>66</v>
      </c>
      <c r="S2390" s="21" t="s">
        <v>94</v>
      </c>
    </row>
    <row r="2391" spans="1:19" s="21" customFormat="1" x14ac:dyDescent="0.35">
      <c r="A2391" s="26">
        <v>1548113</v>
      </c>
      <c r="B2391" s="53">
        <v>411582</v>
      </c>
      <c r="C2391" s="26">
        <f>VLOOKUP(TotalFix[[#This Row],[Order]],'Total Fix by SS'!B:C,2,0)</f>
        <v>234</v>
      </c>
      <c r="D2391" s="21" t="s">
        <v>109</v>
      </c>
      <c r="E2391" s="21" t="s">
        <v>82</v>
      </c>
      <c r="F2391" s="21" t="s">
        <v>83</v>
      </c>
      <c r="G2391" s="21" t="s">
        <v>90</v>
      </c>
      <c r="H2391" s="21" t="s">
        <v>84</v>
      </c>
      <c r="I2391" s="21" t="s">
        <v>110</v>
      </c>
      <c r="J2391" s="22">
        <v>43716</v>
      </c>
      <c r="K2391" s="23">
        <v>0.76208333333333</v>
      </c>
      <c r="L2391" s="22">
        <v>43716</v>
      </c>
      <c r="M2391" s="23">
        <v>0.91378472222221996</v>
      </c>
      <c r="N2391" s="25">
        <v>2.46</v>
      </c>
      <c r="O2391" s="21" t="s">
        <v>77</v>
      </c>
      <c r="P2391" s="46">
        <f>TotalFix[[#This Row],[Confirmed activ. 3 (ILE03)]]*60</f>
        <v>147.6</v>
      </c>
      <c r="Q2391" s="24">
        <v>5</v>
      </c>
      <c r="R2391" s="21" t="s">
        <v>66</v>
      </c>
      <c r="S2391" s="21" t="s">
        <v>67</v>
      </c>
    </row>
    <row r="2392" spans="1:19" s="21" customFormat="1" x14ac:dyDescent="0.35">
      <c r="A2392" s="26">
        <v>1548114</v>
      </c>
      <c r="B2392" s="53">
        <v>411582</v>
      </c>
      <c r="C2392" s="26">
        <f>VLOOKUP(TotalFix[[#This Row],[Order]],'Total Fix by SS'!B:C,2,0)</f>
        <v>234</v>
      </c>
      <c r="D2392" s="21" t="s">
        <v>59</v>
      </c>
      <c r="E2392" s="21" t="s">
        <v>60</v>
      </c>
      <c r="F2392" s="21" t="s">
        <v>61</v>
      </c>
      <c r="G2392" s="21" t="s">
        <v>62</v>
      </c>
      <c r="H2392" s="21" t="s">
        <v>63</v>
      </c>
      <c r="I2392" s="21" t="s">
        <v>139</v>
      </c>
      <c r="J2392" s="22">
        <v>43710</v>
      </c>
      <c r="K2392" s="23">
        <v>0.48065972222221998</v>
      </c>
      <c r="L2392" s="22">
        <v>43710</v>
      </c>
      <c r="M2392" s="23">
        <v>0.49753472222222</v>
      </c>
      <c r="N2392" s="25">
        <v>24.3</v>
      </c>
      <c r="O2392" s="21" t="s">
        <v>66</v>
      </c>
      <c r="P2392" s="46">
        <f>TotalFix[[#This Row],[Confirmed activ. 3 (ILE03)]]</f>
        <v>24.3</v>
      </c>
      <c r="Q2392" s="24">
        <v>20</v>
      </c>
      <c r="R2392" s="21" t="s">
        <v>66</v>
      </c>
      <c r="S2392" s="21" t="s">
        <v>67</v>
      </c>
    </row>
    <row r="2393" spans="1:19" s="21" customFormat="1" x14ac:dyDescent="0.35">
      <c r="A2393" s="26">
        <v>1548114</v>
      </c>
      <c r="B2393" s="53">
        <v>411582</v>
      </c>
      <c r="C2393" s="26">
        <f>VLOOKUP(TotalFix[[#This Row],[Order]],'Total Fix by SS'!B:C,2,0)</f>
        <v>234</v>
      </c>
      <c r="D2393" s="21" t="s">
        <v>59</v>
      </c>
      <c r="E2393" s="21" t="s">
        <v>68</v>
      </c>
      <c r="F2393" s="21" t="s">
        <v>69</v>
      </c>
      <c r="G2393" s="21" t="s">
        <v>62</v>
      </c>
      <c r="H2393" s="21" t="s">
        <v>70</v>
      </c>
      <c r="I2393" s="21" t="s">
        <v>71</v>
      </c>
      <c r="J2393" s="22">
        <v>43710</v>
      </c>
      <c r="K2393" s="23">
        <v>0.56165509259259006</v>
      </c>
      <c r="L2393" s="22">
        <v>43710</v>
      </c>
      <c r="M2393" s="23">
        <v>0.56165509259259006</v>
      </c>
      <c r="N2393" s="24">
        <v>30</v>
      </c>
      <c r="O2393" s="21" t="s">
        <v>66</v>
      </c>
      <c r="P2393" s="46">
        <f>TotalFix[[#This Row],[Confirmed activ. 3 (ILE03)]]</f>
        <v>30</v>
      </c>
      <c r="Q2393" s="24">
        <v>30</v>
      </c>
      <c r="R2393" s="21" t="s">
        <v>66</v>
      </c>
      <c r="S2393" s="21" t="s">
        <v>72</v>
      </c>
    </row>
    <row r="2394" spans="1:19" s="21" customFormat="1" x14ac:dyDescent="0.35">
      <c r="A2394" s="26">
        <v>1548114</v>
      </c>
      <c r="B2394" s="53">
        <v>411582</v>
      </c>
      <c r="C2394" s="26">
        <f>VLOOKUP(TotalFix[[#This Row],[Order]],'Total Fix by SS'!B:C,2,0)</f>
        <v>234</v>
      </c>
      <c r="D2394" s="21" t="s">
        <v>59</v>
      </c>
      <c r="E2394" s="21" t="s">
        <v>73</v>
      </c>
      <c r="F2394" s="21" t="s">
        <v>61</v>
      </c>
      <c r="G2394" s="21" t="s">
        <v>62</v>
      </c>
      <c r="H2394" s="21" t="s">
        <v>63</v>
      </c>
      <c r="I2394" s="21" t="s">
        <v>74</v>
      </c>
      <c r="J2394" s="22">
        <v>43711</v>
      </c>
      <c r="K2394" s="23">
        <v>0.32222222222222002</v>
      </c>
      <c r="L2394" s="22">
        <v>43711</v>
      </c>
      <c r="M2394" s="23">
        <v>0.46952546296295999</v>
      </c>
      <c r="N2394" s="25">
        <v>5.524</v>
      </c>
      <c r="O2394" s="21" t="s">
        <v>77</v>
      </c>
      <c r="P2394" s="46">
        <f>TotalFix[[#This Row],[Confirmed activ. 3 (ILE03)]]*60</f>
        <v>331.44</v>
      </c>
      <c r="Q2394" s="24">
        <v>200</v>
      </c>
      <c r="R2394" s="21" t="s">
        <v>66</v>
      </c>
      <c r="S2394" s="21" t="s">
        <v>67</v>
      </c>
    </row>
    <row r="2395" spans="1:19" s="21" customFormat="1" x14ac:dyDescent="0.35">
      <c r="A2395" s="26">
        <v>1548114</v>
      </c>
      <c r="B2395" s="53">
        <v>411582</v>
      </c>
      <c r="C2395" s="26">
        <f>VLOOKUP(TotalFix[[#This Row],[Order]],'Total Fix by SS'!B:C,2,0)</f>
        <v>234</v>
      </c>
      <c r="D2395" s="21" t="s">
        <v>59</v>
      </c>
      <c r="E2395" s="21" t="s">
        <v>75</v>
      </c>
      <c r="F2395" s="21" t="s">
        <v>61</v>
      </c>
      <c r="G2395" s="21" t="s">
        <v>62</v>
      </c>
      <c r="H2395" s="21" t="s">
        <v>63</v>
      </c>
      <c r="I2395" s="21" t="s">
        <v>76</v>
      </c>
      <c r="J2395" s="22">
        <v>43712</v>
      </c>
      <c r="K2395" s="23">
        <v>0.32451388888888999</v>
      </c>
      <c r="L2395" s="22">
        <v>43717</v>
      </c>
      <c r="M2395" s="23">
        <v>0.41984953703703998</v>
      </c>
      <c r="N2395" s="25">
        <v>30.443000000000001</v>
      </c>
      <c r="O2395" s="21" t="s">
        <v>77</v>
      </c>
      <c r="P2395" s="46">
        <f>TotalFix[[#This Row],[Confirmed activ. 3 (ILE03)]]*60</f>
        <v>1826.5800000000002</v>
      </c>
      <c r="Q2395" s="24">
        <v>500</v>
      </c>
      <c r="R2395" s="21" t="s">
        <v>66</v>
      </c>
      <c r="S2395" s="21" t="s">
        <v>67</v>
      </c>
    </row>
    <row r="2396" spans="1:19" s="21" customFormat="1" x14ac:dyDescent="0.35">
      <c r="A2396" s="26">
        <v>1548114</v>
      </c>
      <c r="B2396" s="53">
        <v>411582</v>
      </c>
      <c r="C2396" s="26">
        <f>VLOOKUP(TotalFix[[#This Row],[Order]],'Total Fix by SS'!B:C,2,0)</f>
        <v>234</v>
      </c>
      <c r="D2396" s="21" t="s">
        <v>59</v>
      </c>
      <c r="E2396" s="21" t="s">
        <v>78</v>
      </c>
      <c r="F2396" s="21" t="s">
        <v>69</v>
      </c>
      <c r="G2396" s="21" t="s">
        <v>62</v>
      </c>
      <c r="H2396" s="21" t="s">
        <v>70</v>
      </c>
      <c r="I2396" s="21" t="s">
        <v>79</v>
      </c>
      <c r="J2396" s="22">
        <v>43717</v>
      </c>
      <c r="K2396" s="23">
        <v>0.53109953703704005</v>
      </c>
      <c r="L2396" s="22">
        <v>43717</v>
      </c>
      <c r="M2396" s="23">
        <v>0.53109953703704005</v>
      </c>
      <c r="N2396" s="24">
        <v>20</v>
      </c>
      <c r="O2396" s="21" t="s">
        <v>66</v>
      </c>
      <c r="P2396" s="46">
        <f>TotalFix[[#This Row],[Confirmed activ. 3 (ILE03)]]</f>
        <v>20</v>
      </c>
      <c r="Q2396" s="24">
        <v>20</v>
      </c>
      <c r="R2396" s="21" t="s">
        <v>66</v>
      </c>
      <c r="S2396" s="21" t="s">
        <v>72</v>
      </c>
    </row>
    <row r="2397" spans="1:19" s="21" customFormat="1" x14ac:dyDescent="0.35">
      <c r="A2397" s="26">
        <v>1548114</v>
      </c>
      <c r="B2397" s="53">
        <v>411582</v>
      </c>
      <c r="C2397" s="26">
        <f>VLOOKUP(TotalFix[[#This Row],[Order]],'Total Fix by SS'!B:C,2,0)</f>
        <v>234</v>
      </c>
      <c r="D2397" s="21" t="s">
        <v>59</v>
      </c>
      <c r="E2397" s="21" t="s">
        <v>80</v>
      </c>
      <c r="F2397" s="21" t="s">
        <v>69</v>
      </c>
      <c r="G2397" s="21" t="s">
        <v>62</v>
      </c>
      <c r="H2397" s="21" t="s">
        <v>70</v>
      </c>
      <c r="I2397" s="21" t="s">
        <v>81</v>
      </c>
      <c r="J2397" s="22">
        <v>43717</v>
      </c>
      <c r="K2397" s="23">
        <v>0.53118055555555999</v>
      </c>
      <c r="L2397" s="22">
        <v>43717</v>
      </c>
      <c r="M2397" s="23">
        <v>0.53118055555555999</v>
      </c>
      <c r="N2397" s="24">
        <v>20</v>
      </c>
      <c r="O2397" s="21" t="s">
        <v>66</v>
      </c>
      <c r="P2397" s="46">
        <f>TotalFix[[#This Row],[Confirmed activ. 3 (ILE03)]]</f>
        <v>20</v>
      </c>
      <c r="Q2397" s="24">
        <v>20</v>
      </c>
      <c r="R2397" s="21" t="s">
        <v>66</v>
      </c>
      <c r="S2397" s="21" t="s">
        <v>72</v>
      </c>
    </row>
    <row r="2398" spans="1:19" s="21" customFormat="1" x14ac:dyDescent="0.35">
      <c r="A2398" s="26">
        <v>1548114</v>
      </c>
      <c r="B2398" s="53">
        <v>411582</v>
      </c>
      <c r="C2398" s="26">
        <f>VLOOKUP(TotalFix[[#This Row],[Order]],'Total Fix by SS'!B:C,2,0)</f>
        <v>234</v>
      </c>
      <c r="D2398" s="21" t="s">
        <v>59</v>
      </c>
      <c r="E2398" s="21" t="s">
        <v>82</v>
      </c>
      <c r="F2398" s="21" t="s">
        <v>83</v>
      </c>
      <c r="G2398" s="21" t="s">
        <v>62</v>
      </c>
      <c r="H2398" s="21" t="s">
        <v>84</v>
      </c>
      <c r="I2398" s="21" t="s">
        <v>84</v>
      </c>
      <c r="J2398" s="22">
        <v>43717</v>
      </c>
      <c r="K2398" s="23">
        <v>0.58025462962963004</v>
      </c>
      <c r="L2398" s="22">
        <v>43718</v>
      </c>
      <c r="M2398" s="23">
        <v>0.73857638888888999</v>
      </c>
      <c r="N2398" s="25">
        <v>6.5789999999999997</v>
      </c>
      <c r="O2398" s="21" t="s">
        <v>77</v>
      </c>
      <c r="P2398" s="46">
        <f>TotalFix[[#This Row],[Confirmed activ. 3 (ILE03)]]*60</f>
        <v>394.74</v>
      </c>
      <c r="Q2398" s="24">
        <v>450</v>
      </c>
      <c r="R2398" s="21" t="s">
        <v>66</v>
      </c>
      <c r="S2398" s="21" t="s">
        <v>67</v>
      </c>
    </row>
    <row r="2399" spans="1:19" s="21" customFormat="1" x14ac:dyDescent="0.35">
      <c r="A2399" s="26">
        <v>1548114</v>
      </c>
      <c r="B2399" s="53">
        <v>411582</v>
      </c>
      <c r="C2399" s="26">
        <f>VLOOKUP(TotalFix[[#This Row],[Order]],'Total Fix by SS'!B:C,2,0)</f>
        <v>234</v>
      </c>
      <c r="D2399" s="21" t="s">
        <v>59</v>
      </c>
      <c r="E2399" s="21" t="s">
        <v>85</v>
      </c>
      <c r="F2399" s="21" t="s">
        <v>86</v>
      </c>
      <c r="G2399" s="21" t="s">
        <v>62</v>
      </c>
      <c r="H2399" s="21" t="s">
        <v>87</v>
      </c>
      <c r="I2399" s="21" t="s">
        <v>87</v>
      </c>
      <c r="J2399" s="22">
        <v>43719</v>
      </c>
      <c r="K2399" s="23">
        <v>0.34084490740741002</v>
      </c>
      <c r="L2399" s="22">
        <v>43719</v>
      </c>
      <c r="M2399" s="23">
        <v>0.34084490740741002</v>
      </c>
      <c r="N2399" s="24">
        <v>20</v>
      </c>
      <c r="O2399" s="21" t="s">
        <v>66</v>
      </c>
      <c r="P2399" s="46">
        <f>TotalFix[[#This Row],[Confirmed activ. 3 (ILE03)]]</f>
        <v>20</v>
      </c>
      <c r="Q2399" s="24">
        <v>20</v>
      </c>
      <c r="R2399" s="21" t="s">
        <v>66</v>
      </c>
      <c r="S2399" s="21" t="s">
        <v>72</v>
      </c>
    </row>
    <row r="2400" spans="1:19" s="21" customFormat="1" x14ac:dyDescent="0.35">
      <c r="A2400" s="26">
        <v>1548114</v>
      </c>
      <c r="B2400" s="53">
        <v>411582</v>
      </c>
      <c r="C2400" s="26">
        <f>VLOOKUP(TotalFix[[#This Row],[Order]],'Total Fix by SS'!B:C,2,0)</f>
        <v>234</v>
      </c>
      <c r="D2400" s="21" t="s">
        <v>59</v>
      </c>
      <c r="E2400" s="21" t="s">
        <v>88</v>
      </c>
      <c r="F2400" s="21" t="s">
        <v>89</v>
      </c>
      <c r="G2400" s="21" t="s">
        <v>90</v>
      </c>
      <c r="H2400" s="21" t="s">
        <v>91</v>
      </c>
      <c r="I2400" s="21" t="s">
        <v>92</v>
      </c>
      <c r="J2400" s="22"/>
      <c r="K2400" s="23">
        <v>0</v>
      </c>
      <c r="L2400" s="22"/>
      <c r="M2400" s="23">
        <v>0</v>
      </c>
      <c r="N2400" s="25">
        <v>0</v>
      </c>
      <c r="O2400" s="21" t="s">
        <v>93</v>
      </c>
      <c r="P2400" s="46"/>
      <c r="Q2400" s="24">
        <v>0</v>
      </c>
      <c r="R2400" s="21" t="s">
        <v>66</v>
      </c>
      <c r="S2400" s="21" t="s">
        <v>94</v>
      </c>
    </row>
    <row r="2401" spans="1:19" s="21" customFormat="1" x14ac:dyDescent="0.35">
      <c r="A2401" s="26">
        <v>1548114</v>
      </c>
      <c r="B2401" s="53">
        <v>411582</v>
      </c>
      <c r="C2401" s="26">
        <f>VLOOKUP(TotalFix[[#This Row],[Order]],'Total Fix by SS'!B:C,2,0)</f>
        <v>234</v>
      </c>
      <c r="D2401" s="21" t="s">
        <v>59</v>
      </c>
      <c r="E2401" s="21" t="s">
        <v>95</v>
      </c>
      <c r="F2401" s="21" t="s">
        <v>61</v>
      </c>
      <c r="G2401" s="21" t="s">
        <v>62</v>
      </c>
      <c r="H2401" s="21" t="s">
        <v>63</v>
      </c>
      <c r="I2401" s="21" t="s">
        <v>96</v>
      </c>
      <c r="J2401" s="22">
        <v>43723</v>
      </c>
      <c r="K2401" s="23">
        <v>0.41704861111111002</v>
      </c>
      <c r="L2401" s="22">
        <v>43723</v>
      </c>
      <c r="M2401" s="23">
        <v>0.42576388888889</v>
      </c>
      <c r="N2401" s="25">
        <v>3.117</v>
      </c>
      <c r="O2401" s="21" t="s">
        <v>66</v>
      </c>
      <c r="P2401" s="46">
        <f>TotalFix[[#This Row],[Confirmed activ. 3 (ILE03)]]</f>
        <v>3.117</v>
      </c>
      <c r="Q2401" s="24">
        <v>40</v>
      </c>
      <c r="R2401" s="21" t="s">
        <v>66</v>
      </c>
      <c r="S2401" s="21" t="s">
        <v>67</v>
      </c>
    </row>
    <row r="2402" spans="1:19" s="21" customFormat="1" x14ac:dyDescent="0.35">
      <c r="A2402" s="26">
        <v>1548114</v>
      </c>
      <c r="B2402" s="53">
        <v>411582</v>
      </c>
      <c r="C2402" s="26">
        <f>VLOOKUP(TotalFix[[#This Row],[Order]],'Total Fix by SS'!B:C,2,0)</f>
        <v>234</v>
      </c>
      <c r="D2402" s="21" t="s">
        <v>59</v>
      </c>
      <c r="E2402" s="21" t="s">
        <v>97</v>
      </c>
      <c r="F2402" s="21" t="s">
        <v>69</v>
      </c>
      <c r="G2402" s="21" t="s">
        <v>62</v>
      </c>
      <c r="H2402" s="21" t="s">
        <v>70</v>
      </c>
      <c r="I2402" s="21" t="s">
        <v>98</v>
      </c>
      <c r="J2402" s="22">
        <v>43724</v>
      </c>
      <c r="K2402" s="23">
        <v>0.40504629629630001</v>
      </c>
      <c r="L2402" s="22">
        <v>43724</v>
      </c>
      <c r="M2402" s="23">
        <v>0.40504629629630001</v>
      </c>
      <c r="N2402" s="24">
        <v>20</v>
      </c>
      <c r="O2402" s="21" t="s">
        <v>66</v>
      </c>
      <c r="P2402" s="46">
        <f>TotalFix[[#This Row],[Confirmed activ. 3 (ILE03)]]</f>
        <v>20</v>
      </c>
      <c r="Q2402" s="24">
        <v>20</v>
      </c>
      <c r="R2402" s="21" t="s">
        <v>66</v>
      </c>
      <c r="S2402" s="21" t="s">
        <v>72</v>
      </c>
    </row>
    <row r="2403" spans="1:19" s="21" customFormat="1" x14ac:dyDescent="0.35">
      <c r="A2403" s="26">
        <v>1548114</v>
      </c>
      <c r="B2403" s="53">
        <v>411582</v>
      </c>
      <c r="C2403" s="26">
        <f>VLOOKUP(TotalFix[[#This Row],[Order]],'Total Fix by SS'!B:C,2,0)</f>
        <v>234</v>
      </c>
      <c r="D2403" s="21" t="s">
        <v>59</v>
      </c>
      <c r="E2403" s="21" t="s">
        <v>99</v>
      </c>
      <c r="F2403" s="21" t="s">
        <v>69</v>
      </c>
      <c r="G2403" s="21" t="s">
        <v>62</v>
      </c>
      <c r="H2403" s="21" t="s">
        <v>70</v>
      </c>
      <c r="I2403" s="21" t="s">
        <v>100</v>
      </c>
      <c r="J2403" s="22">
        <v>43724</v>
      </c>
      <c r="K2403" s="23">
        <v>0.40508101851852002</v>
      </c>
      <c r="L2403" s="22">
        <v>43724</v>
      </c>
      <c r="M2403" s="23">
        <v>0.40508101851852002</v>
      </c>
      <c r="N2403" s="24">
        <v>50</v>
      </c>
      <c r="O2403" s="21" t="s">
        <v>66</v>
      </c>
      <c r="P2403" s="46">
        <f>TotalFix[[#This Row],[Confirmed activ. 3 (ILE03)]]</f>
        <v>50</v>
      </c>
      <c r="Q2403" s="24">
        <v>50</v>
      </c>
      <c r="R2403" s="21" t="s">
        <v>66</v>
      </c>
      <c r="S2403" s="21" t="s">
        <v>72</v>
      </c>
    </row>
    <row r="2404" spans="1:19" s="21" customFormat="1" x14ac:dyDescent="0.35">
      <c r="A2404" s="26">
        <v>1548114</v>
      </c>
      <c r="B2404" s="53">
        <v>411582</v>
      </c>
      <c r="C2404" s="26">
        <f>VLOOKUP(TotalFix[[#This Row],[Order]],'Total Fix by SS'!B:C,2,0)</f>
        <v>234</v>
      </c>
      <c r="D2404" s="21" t="s">
        <v>59</v>
      </c>
      <c r="E2404" s="21" t="s">
        <v>101</v>
      </c>
      <c r="F2404" s="21" t="s">
        <v>102</v>
      </c>
      <c r="G2404" s="21" t="s">
        <v>62</v>
      </c>
      <c r="H2404" s="21" t="s">
        <v>100</v>
      </c>
      <c r="I2404" s="21" t="s">
        <v>103</v>
      </c>
      <c r="J2404" s="22">
        <v>43724</v>
      </c>
      <c r="K2404" s="23">
        <v>0.40512731481481001</v>
      </c>
      <c r="L2404" s="22">
        <v>43724</v>
      </c>
      <c r="M2404" s="23">
        <v>0.40512731481481001</v>
      </c>
      <c r="N2404" s="24">
        <v>10</v>
      </c>
      <c r="O2404" s="21" t="s">
        <v>66</v>
      </c>
      <c r="P2404" s="46">
        <f>TotalFix[[#This Row],[Confirmed activ. 3 (ILE03)]]</f>
        <v>10</v>
      </c>
      <c r="Q2404" s="24">
        <v>10</v>
      </c>
      <c r="R2404" s="21" t="s">
        <v>66</v>
      </c>
      <c r="S2404" s="21" t="s">
        <v>72</v>
      </c>
    </row>
    <row r="2405" spans="1:19" s="21" customFormat="1" x14ac:dyDescent="0.35">
      <c r="A2405" s="26">
        <v>1548114</v>
      </c>
      <c r="B2405" s="53">
        <v>411582</v>
      </c>
      <c r="C2405" s="26">
        <f>VLOOKUP(TotalFix[[#This Row],[Order]],'Total Fix by SS'!B:C,2,0)</f>
        <v>234</v>
      </c>
      <c r="D2405" s="21" t="s">
        <v>59</v>
      </c>
      <c r="E2405" s="21" t="s">
        <v>104</v>
      </c>
      <c r="F2405" s="21" t="s">
        <v>102</v>
      </c>
      <c r="G2405" s="21" t="s">
        <v>105</v>
      </c>
      <c r="H2405" s="21" t="s">
        <v>100</v>
      </c>
      <c r="I2405" s="21" t="s">
        <v>106</v>
      </c>
      <c r="J2405" s="22">
        <v>43725</v>
      </c>
      <c r="K2405" s="23">
        <v>0.32981481481481001</v>
      </c>
      <c r="L2405" s="22">
        <v>43725</v>
      </c>
      <c r="M2405" s="23">
        <v>0.32981481481481001</v>
      </c>
      <c r="N2405" s="24">
        <v>10</v>
      </c>
      <c r="O2405" s="21" t="s">
        <v>66</v>
      </c>
      <c r="P2405" s="46">
        <f>TotalFix[[#This Row],[Confirmed activ. 3 (ILE03)]]</f>
        <v>10</v>
      </c>
      <c r="Q2405" s="24">
        <v>10</v>
      </c>
      <c r="R2405" s="21" t="s">
        <v>66</v>
      </c>
      <c r="S2405" s="21" t="s">
        <v>72</v>
      </c>
    </row>
    <row r="2406" spans="1:19" s="21" customFormat="1" x14ac:dyDescent="0.35">
      <c r="A2406" s="26">
        <v>1548114</v>
      </c>
      <c r="B2406" s="53">
        <v>411582</v>
      </c>
      <c r="C2406" s="26">
        <f>VLOOKUP(TotalFix[[#This Row],[Order]],'Total Fix by SS'!B:C,2,0)</f>
        <v>234</v>
      </c>
      <c r="D2406" s="21" t="s">
        <v>107</v>
      </c>
      <c r="E2406" s="21" t="s">
        <v>60</v>
      </c>
      <c r="F2406" s="21" t="s">
        <v>61</v>
      </c>
      <c r="G2406" s="21" t="s">
        <v>90</v>
      </c>
      <c r="H2406" s="21" t="s">
        <v>63</v>
      </c>
      <c r="I2406" s="21" t="s">
        <v>108</v>
      </c>
      <c r="J2406" s="22">
        <v>43711</v>
      </c>
      <c r="K2406" s="23">
        <v>0.31135416666666998</v>
      </c>
      <c r="L2406" s="22">
        <v>43717</v>
      </c>
      <c r="M2406" s="23">
        <v>0.44438657407407001</v>
      </c>
      <c r="N2406" s="25">
        <v>14.28</v>
      </c>
      <c r="O2406" s="21" t="s">
        <v>77</v>
      </c>
      <c r="P2406" s="46">
        <f>TotalFix[[#This Row],[Confirmed activ. 3 (ILE03)]]*60</f>
        <v>856.8</v>
      </c>
      <c r="Q2406" s="24">
        <v>1</v>
      </c>
      <c r="R2406" s="21" t="s">
        <v>66</v>
      </c>
      <c r="S2406" s="21" t="s">
        <v>67</v>
      </c>
    </row>
    <row r="2407" spans="1:19" s="21" customFormat="1" x14ac:dyDescent="0.35">
      <c r="A2407" s="26">
        <v>1548114</v>
      </c>
      <c r="B2407" s="53">
        <v>411582</v>
      </c>
      <c r="C2407" s="26">
        <f>VLOOKUP(TotalFix[[#This Row],[Order]],'Total Fix by SS'!B:C,2,0)</f>
        <v>234</v>
      </c>
      <c r="D2407" s="21" t="s">
        <v>109</v>
      </c>
      <c r="E2407" s="21" t="s">
        <v>82</v>
      </c>
      <c r="F2407" s="21" t="s">
        <v>83</v>
      </c>
      <c r="G2407" s="21" t="s">
        <v>90</v>
      </c>
      <c r="H2407" s="21" t="s">
        <v>84</v>
      </c>
      <c r="I2407" s="21" t="s">
        <v>110</v>
      </c>
      <c r="J2407" s="22"/>
      <c r="K2407" s="23">
        <v>0</v>
      </c>
      <c r="L2407" s="22"/>
      <c r="M2407" s="23">
        <v>0</v>
      </c>
      <c r="N2407" s="25">
        <v>0</v>
      </c>
      <c r="O2407" s="21" t="s">
        <v>93</v>
      </c>
      <c r="P2407" s="46"/>
      <c r="Q2407" s="24">
        <v>5</v>
      </c>
      <c r="R2407" s="21" t="s">
        <v>66</v>
      </c>
      <c r="S2407" s="21" t="s">
        <v>94</v>
      </c>
    </row>
    <row r="2408" spans="1:19" s="21" customFormat="1" x14ac:dyDescent="0.35">
      <c r="A2408" s="26">
        <v>1548115</v>
      </c>
      <c r="B2408" s="53">
        <v>411582</v>
      </c>
      <c r="C2408" s="26">
        <f>VLOOKUP(TotalFix[[#This Row],[Order]],'Total Fix by SS'!B:C,2,0)</f>
        <v>234</v>
      </c>
      <c r="D2408" s="21" t="s">
        <v>59</v>
      </c>
      <c r="E2408" s="21" t="s">
        <v>60</v>
      </c>
      <c r="F2408" s="21" t="s">
        <v>61</v>
      </c>
      <c r="G2408" s="21" t="s">
        <v>62</v>
      </c>
      <c r="H2408" s="21" t="s">
        <v>63</v>
      </c>
      <c r="I2408" s="21" t="s">
        <v>64</v>
      </c>
      <c r="J2408" s="22">
        <v>43709</v>
      </c>
      <c r="K2408" s="23">
        <v>0.42155092592593002</v>
      </c>
      <c r="L2408" s="22">
        <v>43709</v>
      </c>
      <c r="M2408" s="23">
        <v>0.43423611111110999</v>
      </c>
      <c r="N2408" s="25">
        <v>9.1329999999999991</v>
      </c>
      <c r="O2408" s="21" t="s">
        <v>66</v>
      </c>
      <c r="P2408" s="46">
        <f>TotalFix[[#This Row],[Confirmed activ. 3 (ILE03)]]</f>
        <v>9.1329999999999991</v>
      </c>
      <c r="Q2408" s="24">
        <v>20</v>
      </c>
      <c r="R2408" s="21" t="s">
        <v>66</v>
      </c>
      <c r="S2408" s="21" t="s">
        <v>67</v>
      </c>
    </row>
    <row r="2409" spans="1:19" s="21" customFormat="1" x14ac:dyDescent="0.35">
      <c r="A2409" s="26">
        <v>1548115</v>
      </c>
      <c r="B2409" s="53">
        <v>411582</v>
      </c>
      <c r="C2409" s="26">
        <f>VLOOKUP(TotalFix[[#This Row],[Order]],'Total Fix by SS'!B:C,2,0)</f>
        <v>234</v>
      </c>
      <c r="D2409" s="21" t="s">
        <v>59</v>
      </c>
      <c r="E2409" s="21" t="s">
        <v>68</v>
      </c>
      <c r="F2409" s="21" t="s">
        <v>69</v>
      </c>
      <c r="G2409" s="21" t="s">
        <v>62</v>
      </c>
      <c r="H2409" s="21" t="s">
        <v>70</v>
      </c>
      <c r="I2409" s="21" t="s">
        <v>71</v>
      </c>
      <c r="J2409" s="22">
        <v>43709</v>
      </c>
      <c r="K2409" s="23">
        <v>0.44584490740741001</v>
      </c>
      <c r="L2409" s="22">
        <v>43709</v>
      </c>
      <c r="M2409" s="23">
        <v>0.44584490740741001</v>
      </c>
      <c r="N2409" s="24">
        <v>30</v>
      </c>
      <c r="O2409" s="21" t="s">
        <v>66</v>
      </c>
      <c r="P2409" s="46">
        <f>TotalFix[[#This Row],[Confirmed activ. 3 (ILE03)]]</f>
        <v>30</v>
      </c>
      <c r="Q2409" s="24">
        <v>30</v>
      </c>
      <c r="R2409" s="21" t="s">
        <v>66</v>
      </c>
      <c r="S2409" s="21" t="s">
        <v>72</v>
      </c>
    </row>
    <row r="2410" spans="1:19" s="21" customFormat="1" x14ac:dyDescent="0.35">
      <c r="A2410" s="26">
        <v>1548115</v>
      </c>
      <c r="B2410" s="53">
        <v>411582</v>
      </c>
      <c r="C2410" s="26">
        <f>VLOOKUP(TotalFix[[#This Row],[Order]],'Total Fix by SS'!B:C,2,0)</f>
        <v>234</v>
      </c>
      <c r="D2410" s="21" t="s">
        <v>59</v>
      </c>
      <c r="E2410" s="21" t="s">
        <v>73</v>
      </c>
      <c r="F2410" s="21" t="s">
        <v>61</v>
      </c>
      <c r="G2410" s="21" t="s">
        <v>62</v>
      </c>
      <c r="H2410" s="21" t="s">
        <v>63</v>
      </c>
      <c r="I2410" s="21" t="s">
        <v>74</v>
      </c>
      <c r="J2410" s="22">
        <v>43709</v>
      </c>
      <c r="K2410" s="23">
        <v>0.44929398148147998</v>
      </c>
      <c r="L2410" s="22">
        <v>43710</v>
      </c>
      <c r="M2410" s="23">
        <v>0.51054398148147995</v>
      </c>
      <c r="N2410" s="25">
        <v>4.3550000000000004</v>
      </c>
      <c r="O2410" s="21" t="s">
        <v>77</v>
      </c>
      <c r="P2410" s="46">
        <f>TotalFix[[#This Row],[Confirmed activ. 3 (ILE03)]]*60</f>
        <v>261.3</v>
      </c>
      <c r="Q2410" s="24">
        <v>200</v>
      </c>
      <c r="R2410" s="21" t="s">
        <v>66</v>
      </c>
      <c r="S2410" s="21" t="s">
        <v>67</v>
      </c>
    </row>
    <row r="2411" spans="1:19" s="21" customFormat="1" x14ac:dyDescent="0.35">
      <c r="A2411" s="26">
        <v>1548115</v>
      </c>
      <c r="B2411" s="53">
        <v>411582</v>
      </c>
      <c r="C2411" s="26">
        <f>VLOOKUP(TotalFix[[#This Row],[Order]],'Total Fix by SS'!B:C,2,0)</f>
        <v>234</v>
      </c>
      <c r="D2411" s="21" t="s">
        <v>59</v>
      </c>
      <c r="E2411" s="21" t="s">
        <v>75</v>
      </c>
      <c r="F2411" s="21" t="s">
        <v>61</v>
      </c>
      <c r="G2411" s="21" t="s">
        <v>62</v>
      </c>
      <c r="H2411" s="21" t="s">
        <v>63</v>
      </c>
      <c r="I2411" s="21" t="s">
        <v>76</v>
      </c>
      <c r="J2411" s="22">
        <v>43711</v>
      </c>
      <c r="K2411" s="23">
        <v>0.31275462962963002</v>
      </c>
      <c r="L2411" s="22">
        <v>43712</v>
      </c>
      <c r="M2411" s="23">
        <v>0.74430555555555999</v>
      </c>
      <c r="N2411" s="25">
        <v>19.66</v>
      </c>
      <c r="O2411" s="21" t="s">
        <v>77</v>
      </c>
      <c r="P2411" s="46">
        <f>TotalFix[[#This Row],[Confirmed activ. 3 (ILE03)]]*60</f>
        <v>1179.5999999999999</v>
      </c>
      <c r="Q2411" s="24">
        <v>500</v>
      </c>
      <c r="R2411" s="21" t="s">
        <v>66</v>
      </c>
      <c r="S2411" s="21" t="s">
        <v>67</v>
      </c>
    </row>
    <row r="2412" spans="1:19" s="21" customFormat="1" x14ac:dyDescent="0.35">
      <c r="A2412" s="26">
        <v>1548115</v>
      </c>
      <c r="B2412" s="53">
        <v>411582</v>
      </c>
      <c r="C2412" s="26">
        <f>VLOOKUP(TotalFix[[#This Row],[Order]],'Total Fix by SS'!B:C,2,0)</f>
        <v>234</v>
      </c>
      <c r="D2412" s="21" t="s">
        <v>59</v>
      </c>
      <c r="E2412" s="21" t="s">
        <v>78</v>
      </c>
      <c r="F2412" s="21" t="s">
        <v>69</v>
      </c>
      <c r="G2412" s="21" t="s">
        <v>62</v>
      </c>
      <c r="H2412" s="21" t="s">
        <v>70</v>
      </c>
      <c r="I2412" s="21" t="s">
        <v>79</v>
      </c>
      <c r="J2412" s="22">
        <v>43716</v>
      </c>
      <c r="K2412" s="23">
        <v>0.44775462962962997</v>
      </c>
      <c r="L2412" s="22">
        <v>43716</v>
      </c>
      <c r="M2412" s="23">
        <v>0.44775462962962997</v>
      </c>
      <c r="N2412" s="24">
        <v>20</v>
      </c>
      <c r="O2412" s="21" t="s">
        <v>66</v>
      </c>
      <c r="P2412" s="46">
        <f>TotalFix[[#This Row],[Confirmed activ. 3 (ILE03)]]</f>
        <v>20</v>
      </c>
      <c r="Q2412" s="24">
        <v>20</v>
      </c>
      <c r="R2412" s="21" t="s">
        <v>66</v>
      </c>
      <c r="S2412" s="21" t="s">
        <v>72</v>
      </c>
    </row>
    <row r="2413" spans="1:19" s="21" customFormat="1" x14ac:dyDescent="0.35">
      <c r="A2413" s="26">
        <v>1548115</v>
      </c>
      <c r="B2413" s="53">
        <v>411582</v>
      </c>
      <c r="C2413" s="26">
        <f>VLOOKUP(TotalFix[[#This Row],[Order]],'Total Fix by SS'!B:C,2,0)</f>
        <v>234</v>
      </c>
      <c r="D2413" s="21" t="s">
        <v>59</v>
      </c>
      <c r="E2413" s="21" t="s">
        <v>80</v>
      </c>
      <c r="F2413" s="21" t="s">
        <v>69</v>
      </c>
      <c r="G2413" s="21" t="s">
        <v>62</v>
      </c>
      <c r="H2413" s="21" t="s">
        <v>70</v>
      </c>
      <c r="I2413" s="21" t="s">
        <v>81</v>
      </c>
      <c r="J2413" s="22">
        <v>43716</v>
      </c>
      <c r="K2413" s="23">
        <v>0.44783564814815002</v>
      </c>
      <c r="L2413" s="22">
        <v>43716</v>
      </c>
      <c r="M2413" s="23">
        <v>0.44783564814815002</v>
      </c>
      <c r="N2413" s="24">
        <v>20</v>
      </c>
      <c r="O2413" s="21" t="s">
        <v>66</v>
      </c>
      <c r="P2413" s="46">
        <f>TotalFix[[#This Row],[Confirmed activ. 3 (ILE03)]]</f>
        <v>20</v>
      </c>
      <c r="Q2413" s="24">
        <v>20</v>
      </c>
      <c r="R2413" s="21" t="s">
        <v>66</v>
      </c>
      <c r="S2413" s="21" t="s">
        <v>72</v>
      </c>
    </row>
    <row r="2414" spans="1:19" s="21" customFormat="1" x14ac:dyDescent="0.35">
      <c r="A2414" s="26">
        <v>1548115</v>
      </c>
      <c r="B2414" s="53">
        <v>411582</v>
      </c>
      <c r="C2414" s="26">
        <f>VLOOKUP(TotalFix[[#This Row],[Order]],'Total Fix by SS'!B:C,2,0)</f>
        <v>234</v>
      </c>
      <c r="D2414" s="21" t="s">
        <v>59</v>
      </c>
      <c r="E2414" s="21" t="s">
        <v>82</v>
      </c>
      <c r="F2414" s="21" t="s">
        <v>83</v>
      </c>
      <c r="G2414" s="21" t="s">
        <v>62</v>
      </c>
      <c r="H2414" s="21" t="s">
        <v>84</v>
      </c>
      <c r="I2414" s="21" t="s">
        <v>84</v>
      </c>
      <c r="J2414" s="22">
        <v>43716</v>
      </c>
      <c r="K2414" s="23">
        <v>0.66774305555556002</v>
      </c>
      <c r="L2414" s="22">
        <v>43717</v>
      </c>
      <c r="M2414" s="23">
        <v>3.2569444444440002E-2</v>
      </c>
      <c r="N2414" s="25">
        <v>3.3159999999999998</v>
      </c>
      <c r="O2414" s="21" t="s">
        <v>77</v>
      </c>
      <c r="P2414" s="46">
        <f>TotalFix[[#This Row],[Confirmed activ. 3 (ILE03)]]*60</f>
        <v>198.95999999999998</v>
      </c>
      <c r="Q2414" s="24">
        <v>450</v>
      </c>
      <c r="R2414" s="21" t="s">
        <v>66</v>
      </c>
      <c r="S2414" s="21" t="s">
        <v>67</v>
      </c>
    </row>
    <row r="2415" spans="1:19" s="21" customFormat="1" x14ac:dyDescent="0.35">
      <c r="A2415" s="26">
        <v>1548115</v>
      </c>
      <c r="B2415" s="53">
        <v>411582</v>
      </c>
      <c r="C2415" s="26">
        <f>VLOOKUP(TotalFix[[#This Row],[Order]],'Total Fix by SS'!B:C,2,0)</f>
        <v>234</v>
      </c>
      <c r="D2415" s="21" t="s">
        <v>59</v>
      </c>
      <c r="E2415" s="21" t="s">
        <v>85</v>
      </c>
      <c r="F2415" s="21" t="s">
        <v>86</v>
      </c>
      <c r="G2415" s="21" t="s">
        <v>62</v>
      </c>
      <c r="H2415" s="21" t="s">
        <v>87</v>
      </c>
      <c r="I2415" s="21" t="s">
        <v>87</v>
      </c>
      <c r="J2415" s="22">
        <v>43717</v>
      </c>
      <c r="K2415" s="23">
        <v>0.59833333333333005</v>
      </c>
      <c r="L2415" s="22">
        <v>43717</v>
      </c>
      <c r="M2415" s="23">
        <v>0.59833333333333005</v>
      </c>
      <c r="N2415" s="24">
        <v>20</v>
      </c>
      <c r="O2415" s="21" t="s">
        <v>66</v>
      </c>
      <c r="P2415" s="46">
        <f>TotalFix[[#This Row],[Confirmed activ. 3 (ILE03)]]</f>
        <v>20</v>
      </c>
      <c r="Q2415" s="24">
        <v>20</v>
      </c>
      <c r="R2415" s="21" t="s">
        <v>66</v>
      </c>
      <c r="S2415" s="21" t="s">
        <v>72</v>
      </c>
    </row>
    <row r="2416" spans="1:19" s="21" customFormat="1" x14ac:dyDescent="0.35">
      <c r="A2416" s="26">
        <v>1548115</v>
      </c>
      <c r="B2416" s="53">
        <v>411582</v>
      </c>
      <c r="C2416" s="26">
        <f>VLOOKUP(TotalFix[[#This Row],[Order]],'Total Fix by SS'!B:C,2,0)</f>
        <v>234</v>
      </c>
      <c r="D2416" s="21" t="s">
        <v>59</v>
      </c>
      <c r="E2416" s="21" t="s">
        <v>88</v>
      </c>
      <c r="F2416" s="21" t="s">
        <v>89</v>
      </c>
      <c r="G2416" s="21" t="s">
        <v>90</v>
      </c>
      <c r="H2416" s="21" t="s">
        <v>91</v>
      </c>
      <c r="I2416" s="21" t="s">
        <v>92</v>
      </c>
      <c r="J2416" s="22"/>
      <c r="K2416" s="23">
        <v>0</v>
      </c>
      <c r="L2416" s="22"/>
      <c r="M2416" s="23">
        <v>0</v>
      </c>
      <c r="N2416" s="25">
        <v>0</v>
      </c>
      <c r="O2416" s="21" t="s">
        <v>93</v>
      </c>
      <c r="P2416" s="46"/>
      <c r="Q2416" s="24">
        <v>0</v>
      </c>
      <c r="R2416" s="21" t="s">
        <v>66</v>
      </c>
      <c r="S2416" s="21" t="s">
        <v>94</v>
      </c>
    </row>
    <row r="2417" spans="1:19" s="21" customFormat="1" x14ac:dyDescent="0.35">
      <c r="A2417" s="26">
        <v>1548115</v>
      </c>
      <c r="B2417" s="53">
        <v>411582</v>
      </c>
      <c r="C2417" s="26">
        <f>VLOOKUP(TotalFix[[#This Row],[Order]],'Total Fix by SS'!B:C,2,0)</f>
        <v>234</v>
      </c>
      <c r="D2417" s="21" t="s">
        <v>59</v>
      </c>
      <c r="E2417" s="21" t="s">
        <v>95</v>
      </c>
      <c r="F2417" s="21" t="s">
        <v>61</v>
      </c>
      <c r="G2417" s="21" t="s">
        <v>62</v>
      </c>
      <c r="H2417" s="21" t="s">
        <v>63</v>
      </c>
      <c r="I2417" s="21" t="s">
        <v>96</v>
      </c>
      <c r="J2417" s="22">
        <v>43724</v>
      </c>
      <c r="K2417" s="23">
        <v>0.38565972222222</v>
      </c>
      <c r="L2417" s="22">
        <v>43724</v>
      </c>
      <c r="M2417" s="23">
        <v>0.44790509259258998</v>
      </c>
      <c r="N2417" s="25">
        <v>13.467000000000001</v>
      </c>
      <c r="O2417" s="21" t="s">
        <v>66</v>
      </c>
      <c r="P2417" s="46">
        <f>TotalFix[[#This Row],[Confirmed activ. 3 (ILE03)]]</f>
        <v>13.467000000000001</v>
      </c>
      <c r="Q2417" s="24">
        <v>40</v>
      </c>
      <c r="R2417" s="21" t="s">
        <v>66</v>
      </c>
      <c r="S2417" s="21" t="s">
        <v>67</v>
      </c>
    </row>
    <row r="2418" spans="1:19" s="21" customFormat="1" x14ac:dyDescent="0.35">
      <c r="A2418" s="26">
        <v>1548115</v>
      </c>
      <c r="B2418" s="53">
        <v>411582</v>
      </c>
      <c r="C2418" s="26">
        <f>VLOOKUP(TotalFix[[#This Row],[Order]],'Total Fix by SS'!B:C,2,0)</f>
        <v>234</v>
      </c>
      <c r="D2418" s="21" t="s">
        <v>59</v>
      </c>
      <c r="E2418" s="21" t="s">
        <v>97</v>
      </c>
      <c r="F2418" s="21" t="s">
        <v>69</v>
      </c>
      <c r="G2418" s="21" t="s">
        <v>62</v>
      </c>
      <c r="H2418" s="21" t="s">
        <v>70</v>
      </c>
      <c r="I2418" s="21" t="s">
        <v>98</v>
      </c>
      <c r="J2418" s="22">
        <v>43724</v>
      </c>
      <c r="K2418" s="23">
        <v>0.42125000000000001</v>
      </c>
      <c r="L2418" s="22">
        <v>43724</v>
      </c>
      <c r="M2418" s="23">
        <v>0.42125000000000001</v>
      </c>
      <c r="N2418" s="24">
        <v>20</v>
      </c>
      <c r="O2418" s="21" t="s">
        <v>66</v>
      </c>
      <c r="P2418" s="46">
        <f>TotalFix[[#This Row],[Confirmed activ. 3 (ILE03)]]</f>
        <v>20</v>
      </c>
      <c r="Q2418" s="24">
        <v>20</v>
      </c>
      <c r="R2418" s="21" t="s">
        <v>66</v>
      </c>
      <c r="S2418" s="21" t="s">
        <v>72</v>
      </c>
    </row>
    <row r="2419" spans="1:19" s="21" customFormat="1" x14ac:dyDescent="0.35">
      <c r="A2419" s="26">
        <v>1548115</v>
      </c>
      <c r="B2419" s="53">
        <v>411582</v>
      </c>
      <c r="C2419" s="26">
        <f>VLOOKUP(TotalFix[[#This Row],[Order]],'Total Fix by SS'!B:C,2,0)</f>
        <v>234</v>
      </c>
      <c r="D2419" s="21" t="s">
        <v>59</v>
      </c>
      <c r="E2419" s="21" t="s">
        <v>99</v>
      </c>
      <c r="F2419" s="21" t="s">
        <v>69</v>
      </c>
      <c r="G2419" s="21" t="s">
        <v>62</v>
      </c>
      <c r="H2419" s="21" t="s">
        <v>70</v>
      </c>
      <c r="I2419" s="21" t="s">
        <v>100</v>
      </c>
      <c r="J2419" s="22">
        <v>43724</v>
      </c>
      <c r="K2419" s="23">
        <v>0.42128472222222002</v>
      </c>
      <c r="L2419" s="22">
        <v>43724</v>
      </c>
      <c r="M2419" s="23">
        <v>0.42128472222222002</v>
      </c>
      <c r="N2419" s="24">
        <v>50</v>
      </c>
      <c r="O2419" s="21" t="s">
        <v>66</v>
      </c>
      <c r="P2419" s="46">
        <f>TotalFix[[#This Row],[Confirmed activ. 3 (ILE03)]]</f>
        <v>50</v>
      </c>
      <c r="Q2419" s="24">
        <v>50</v>
      </c>
      <c r="R2419" s="21" t="s">
        <v>66</v>
      </c>
      <c r="S2419" s="21" t="s">
        <v>72</v>
      </c>
    </row>
    <row r="2420" spans="1:19" s="21" customFormat="1" x14ac:dyDescent="0.35">
      <c r="A2420" s="26">
        <v>1548115</v>
      </c>
      <c r="B2420" s="53">
        <v>411582</v>
      </c>
      <c r="C2420" s="26">
        <f>VLOOKUP(TotalFix[[#This Row],[Order]],'Total Fix by SS'!B:C,2,0)</f>
        <v>234</v>
      </c>
      <c r="D2420" s="21" t="s">
        <v>59</v>
      </c>
      <c r="E2420" s="21" t="s">
        <v>101</v>
      </c>
      <c r="F2420" s="21" t="s">
        <v>102</v>
      </c>
      <c r="G2420" s="21" t="s">
        <v>62</v>
      </c>
      <c r="H2420" s="21" t="s">
        <v>100</v>
      </c>
      <c r="I2420" s="21" t="s">
        <v>103</v>
      </c>
      <c r="J2420" s="22">
        <v>43724</v>
      </c>
      <c r="K2420" s="23">
        <v>0.42131944444444003</v>
      </c>
      <c r="L2420" s="22">
        <v>43724</v>
      </c>
      <c r="M2420" s="23">
        <v>0.42131944444444003</v>
      </c>
      <c r="N2420" s="24">
        <v>10</v>
      </c>
      <c r="O2420" s="21" t="s">
        <v>66</v>
      </c>
      <c r="P2420" s="46">
        <f>TotalFix[[#This Row],[Confirmed activ. 3 (ILE03)]]</f>
        <v>10</v>
      </c>
      <c r="Q2420" s="24">
        <v>10</v>
      </c>
      <c r="R2420" s="21" t="s">
        <v>66</v>
      </c>
      <c r="S2420" s="21" t="s">
        <v>72</v>
      </c>
    </row>
    <row r="2421" spans="1:19" s="21" customFormat="1" x14ac:dyDescent="0.35">
      <c r="A2421" s="26">
        <v>1548115</v>
      </c>
      <c r="B2421" s="53">
        <v>411582</v>
      </c>
      <c r="C2421" s="26">
        <f>VLOOKUP(TotalFix[[#This Row],[Order]],'Total Fix by SS'!B:C,2,0)</f>
        <v>234</v>
      </c>
      <c r="D2421" s="21" t="s">
        <v>59</v>
      </c>
      <c r="E2421" s="21" t="s">
        <v>104</v>
      </c>
      <c r="F2421" s="21" t="s">
        <v>102</v>
      </c>
      <c r="G2421" s="21" t="s">
        <v>105</v>
      </c>
      <c r="H2421" s="21" t="s">
        <v>100</v>
      </c>
      <c r="I2421" s="21" t="s">
        <v>106</v>
      </c>
      <c r="J2421" s="22">
        <v>43725</v>
      </c>
      <c r="K2421" s="23">
        <v>0.32996527777778001</v>
      </c>
      <c r="L2421" s="22">
        <v>43725</v>
      </c>
      <c r="M2421" s="23">
        <v>0.32996527777778001</v>
      </c>
      <c r="N2421" s="24">
        <v>10</v>
      </c>
      <c r="O2421" s="21" t="s">
        <v>66</v>
      </c>
      <c r="P2421" s="46">
        <f>TotalFix[[#This Row],[Confirmed activ. 3 (ILE03)]]</f>
        <v>10</v>
      </c>
      <c r="Q2421" s="24">
        <v>10</v>
      </c>
      <c r="R2421" s="21" t="s">
        <v>66</v>
      </c>
      <c r="S2421" s="21" t="s">
        <v>72</v>
      </c>
    </row>
    <row r="2422" spans="1:19" s="21" customFormat="1" x14ac:dyDescent="0.35">
      <c r="A2422" s="26">
        <v>1548115</v>
      </c>
      <c r="B2422" s="53">
        <v>411582</v>
      </c>
      <c r="C2422" s="26">
        <f>VLOOKUP(TotalFix[[#This Row],[Order]],'Total Fix by SS'!B:C,2,0)</f>
        <v>234</v>
      </c>
      <c r="D2422" s="21" t="s">
        <v>107</v>
      </c>
      <c r="E2422" s="21" t="s">
        <v>60</v>
      </c>
      <c r="F2422" s="21" t="s">
        <v>61</v>
      </c>
      <c r="G2422" s="21" t="s">
        <v>90</v>
      </c>
      <c r="H2422" s="21" t="s">
        <v>63</v>
      </c>
      <c r="I2422" s="21" t="s">
        <v>108</v>
      </c>
      <c r="J2422" s="22"/>
      <c r="K2422" s="23">
        <v>0</v>
      </c>
      <c r="L2422" s="22"/>
      <c r="M2422" s="23">
        <v>0</v>
      </c>
      <c r="N2422" s="25">
        <v>0</v>
      </c>
      <c r="O2422" s="21" t="s">
        <v>93</v>
      </c>
      <c r="P2422" s="46"/>
      <c r="Q2422" s="24">
        <v>1</v>
      </c>
      <c r="R2422" s="21" t="s">
        <v>66</v>
      </c>
      <c r="S2422" s="21" t="s">
        <v>94</v>
      </c>
    </row>
    <row r="2423" spans="1:19" s="21" customFormat="1" x14ac:dyDescent="0.35">
      <c r="A2423" s="26">
        <v>1548115</v>
      </c>
      <c r="B2423" s="53">
        <v>411582</v>
      </c>
      <c r="C2423" s="26">
        <f>VLOOKUP(TotalFix[[#This Row],[Order]],'Total Fix by SS'!B:C,2,0)</f>
        <v>234</v>
      </c>
      <c r="D2423" s="21" t="s">
        <v>109</v>
      </c>
      <c r="E2423" s="21" t="s">
        <v>82</v>
      </c>
      <c r="F2423" s="21" t="s">
        <v>83</v>
      </c>
      <c r="G2423" s="21" t="s">
        <v>90</v>
      </c>
      <c r="H2423" s="21" t="s">
        <v>84</v>
      </c>
      <c r="I2423" s="21" t="s">
        <v>110</v>
      </c>
      <c r="J2423" s="22"/>
      <c r="K2423" s="23">
        <v>0</v>
      </c>
      <c r="L2423" s="22"/>
      <c r="M2423" s="23">
        <v>0</v>
      </c>
      <c r="N2423" s="25">
        <v>0</v>
      </c>
      <c r="O2423" s="21" t="s">
        <v>93</v>
      </c>
      <c r="P2423" s="46"/>
      <c r="Q2423" s="24">
        <v>5</v>
      </c>
      <c r="R2423" s="21" t="s">
        <v>66</v>
      </c>
      <c r="S2423" s="21" t="s">
        <v>94</v>
      </c>
    </row>
    <row r="2424" spans="1:19" s="21" customFormat="1" x14ac:dyDescent="0.35">
      <c r="A2424" s="26">
        <v>1548182</v>
      </c>
      <c r="B2424" s="53">
        <v>411582</v>
      </c>
      <c r="C2424" s="26">
        <f>VLOOKUP(TotalFix[[#This Row],[Order]],'Total Fix by SS'!B:C,2,0)</f>
        <v>235</v>
      </c>
      <c r="D2424" s="21" t="s">
        <v>59</v>
      </c>
      <c r="E2424" s="21" t="s">
        <v>60</v>
      </c>
      <c r="F2424" s="21" t="s">
        <v>61</v>
      </c>
      <c r="G2424" s="21" t="s">
        <v>62</v>
      </c>
      <c r="H2424" s="21" t="s">
        <v>63</v>
      </c>
      <c r="I2424" s="21" t="s">
        <v>64</v>
      </c>
      <c r="J2424" s="22">
        <v>43712</v>
      </c>
      <c r="K2424" s="23">
        <v>0.41289351851852002</v>
      </c>
      <c r="L2424" s="22">
        <v>43712</v>
      </c>
      <c r="M2424" s="23">
        <v>0.43287037037037002</v>
      </c>
      <c r="N2424" s="25">
        <v>28.766999999999999</v>
      </c>
      <c r="O2424" s="21" t="s">
        <v>66</v>
      </c>
      <c r="P2424" s="46">
        <f>TotalFix[[#This Row],[Confirmed activ. 3 (ILE03)]]</f>
        <v>28.766999999999999</v>
      </c>
      <c r="Q2424" s="24">
        <v>20</v>
      </c>
      <c r="R2424" s="21" t="s">
        <v>66</v>
      </c>
      <c r="S2424" s="21" t="s">
        <v>67</v>
      </c>
    </row>
    <row r="2425" spans="1:19" s="21" customFormat="1" x14ac:dyDescent="0.35">
      <c r="A2425" s="26">
        <v>1548182</v>
      </c>
      <c r="B2425" s="53">
        <v>411582</v>
      </c>
      <c r="C2425" s="26">
        <f>VLOOKUP(TotalFix[[#This Row],[Order]],'Total Fix by SS'!B:C,2,0)</f>
        <v>235</v>
      </c>
      <c r="D2425" s="21" t="s">
        <v>59</v>
      </c>
      <c r="E2425" s="21" t="s">
        <v>68</v>
      </c>
      <c r="F2425" s="21" t="s">
        <v>69</v>
      </c>
      <c r="G2425" s="21" t="s">
        <v>62</v>
      </c>
      <c r="H2425" s="21" t="s">
        <v>70</v>
      </c>
      <c r="I2425" s="21" t="s">
        <v>71</v>
      </c>
      <c r="J2425" s="22">
        <v>43712</v>
      </c>
      <c r="K2425" s="23">
        <v>0.45674768518518999</v>
      </c>
      <c r="L2425" s="22">
        <v>43712</v>
      </c>
      <c r="M2425" s="23">
        <v>0.45674768518518999</v>
      </c>
      <c r="N2425" s="24">
        <v>30</v>
      </c>
      <c r="O2425" s="21" t="s">
        <v>66</v>
      </c>
      <c r="P2425" s="46">
        <f>TotalFix[[#This Row],[Confirmed activ. 3 (ILE03)]]</f>
        <v>30</v>
      </c>
      <c r="Q2425" s="24">
        <v>30</v>
      </c>
      <c r="R2425" s="21" t="s">
        <v>66</v>
      </c>
      <c r="S2425" s="21" t="s">
        <v>72</v>
      </c>
    </row>
    <row r="2426" spans="1:19" s="21" customFormat="1" x14ac:dyDescent="0.35">
      <c r="A2426" s="26">
        <v>1548182</v>
      </c>
      <c r="B2426" s="53">
        <v>411582</v>
      </c>
      <c r="C2426" s="26">
        <f>VLOOKUP(TotalFix[[#This Row],[Order]],'Total Fix by SS'!B:C,2,0)</f>
        <v>235</v>
      </c>
      <c r="D2426" s="21" t="s">
        <v>59</v>
      </c>
      <c r="E2426" s="21" t="s">
        <v>73</v>
      </c>
      <c r="F2426" s="21" t="s">
        <v>61</v>
      </c>
      <c r="G2426" s="21" t="s">
        <v>62</v>
      </c>
      <c r="H2426" s="21" t="s">
        <v>63</v>
      </c>
      <c r="I2426" s="21" t="s">
        <v>74</v>
      </c>
      <c r="J2426" s="22">
        <v>43712</v>
      </c>
      <c r="K2426" s="23">
        <v>0.45729166666666998</v>
      </c>
      <c r="L2426" s="22">
        <v>43713</v>
      </c>
      <c r="M2426" s="23">
        <v>0.46355324074074</v>
      </c>
      <c r="N2426" s="25">
        <v>4.9749999999999996</v>
      </c>
      <c r="O2426" s="21" t="s">
        <v>77</v>
      </c>
      <c r="P2426" s="46">
        <f>TotalFix[[#This Row],[Confirmed activ. 3 (ILE03)]]*60</f>
        <v>298.5</v>
      </c>
      <c r="Q2426" s="24">
        <v>200</v>
      </c>
      <c r="R2426" s="21" t="s">
        <v>66</v>
      </c>
      <c r="S2426" s="21" t="s">
        <v>67</v>
      </c>
    </row>
    <row r="2427" spans="1:19" s="21" customFormat="1" x14ac:dyDescent="0.35">
      <c r="A2427" s="26">
        <v>1548182</v>
      </c>
      <c r="B2427" s="53">
        <v>411582</v>
      </c>
      <c r="C2427" s="26">
        <f>VLOOKUP(TotalFix[[#This Row],[Order]],'Total Fix by SS'!B:C,2,0)</f>
        <v>235</v>
      </c>
      <c r="D2427" s="21" t="s">
        <v>59</v>
      </c>
      <c r="E2427" s="21" t="s">
        <v>75</v>
      </c>
      <c r="F2427" s="21" t="s">
        <v>61</v>
      </c>
      <c r="G2427" s="21" t="s">
        <v>62</v>
      </c>
      <c r="H2427" s="21" t="s">
        <v>63</v>
      </c>
      <c r="I2427" s="21" t="s">
        <v>76</v>
      </c>
      <c r="J2427" s="22">
        <v>43713</v>
      </c>
      <c r="K2427" s="23">
        <v>0.46446759259259002</v>
      </c>
      <c r="L2427" s="22">
        <v>43718</v>
      </c>
      <c r="M2427" s="23">
        <v>0.60659722222222001</v>
      </c>
      <c r="N2427" s="25">
        <v>4.8609999999999998</v>
      </c>
      <c r="O2427" s="21" t="s">
        <v>77</v>
      </c>
      <c r="P2427" s="46">
        <f>TotalFix[[#This Row],[Confirmed activ. 3 (ILE03)]]*60</f>
        <v>291.65999999999997</v>
      </c>
      <c r="Q2427" s="24">
        <v>500</v>
      </c>
      <c r="R2427" s="21" t="s">
        <v>66</v>
      </c>
      <c r="S2427" s="21" t="s">
        <v>67</v>
      </c>
    </row>
    <row r="2428" spans="1:19" s="21" customFormat="1" x14ac:dyDescent="0.35">
      <c r="A2428" s="26">
        <v>1548182</v>
      </c>
      <c r="B2428" s="53">
        <v>411582</v>
      </c>
      <c r="C2428" s="26">
        <f>VLOOKUP(TotalFix[[#This Row],[Order]],'Total Fix by SS'!B:C,2,0)</f>
        <v>235</v>
      </c>
      <c r="D2428" s="21" t="s">
        <v>59</v>
      </c>
      <c r="E2428" s="21" t="s">
        <v>78</v>
      </c>
      <c r="F2428" s="21" t="s">
        <v>69</v>
      </c>
      <c r="G2428" s="21" t="s">
        <v>62</v>
      </c>
      <c r="H2428" s="21" t="s">
        <v>70</v>
      </c>
      <c r="I2428" s="21" t="s">
        <v>79</v>
      </c>
      <c r="J2428" s="22">
        <v>43718</v>
      </c>
      <c r="K2428" s="23">
        <v>0.64725694444444004</v>
      </c>
      <c r="L2428" s="22">
        <v>43718</v>
      </c>
      <c r="M2428" s="23">
        <v>0.64725694444444004</v>
      </c>
      <c r="N2428" s="24">
        <v>20</v>
      </c>
      <c r="O2428" s="21" t="s">
        <v>66</v>
      </c>
      <c r="P2428" s="46">
        <f>TotalFix[[#This Row],[Confirmed activ. 3 (ILE03)]]</f>
        <v>20</v>
      </c>
      <c r="Q2428" s="24">
        <v>20</v>
      </c>
      <c r="R2428" s="21" t="s">
        <v>66</v>
      </c>
      <c r="S2428" s="21" t="s">
        <v>72</v>
      </c>
    </row>
    <row r="2429" spans="1:19" s="21" customFormat="1" x14ac:dyDescent="0.35">
      <c r="A2429" s="26">
        <v>1548182</v>
      </c>
      <c r="B2429" s="53">
        <v>411582</v>
      </c>
      <c r="C2429" s="26">
        <f>VLOOKUP(TotalFix[[#This Row],[Order]],'Total Fix by SS'!B:C,2,0)</f>
        <v>235</v>
      </c>
      <c r="D2429" s="21" t="s">
        <v>59</v>
      </c>
      <c r="E2429" s="21" t="s">
        <v>80</v>
      </c>
      <c r="F2429" s="21" t="s">
        <v>69</v>
      </c>
      <c r="G2429" s="21" t="s">
        <v>62</v>
      </c>
      <c r="H2429" s="21" t="s">
        <v>70</v>
      </c>
      <c r="I2429" s="21" t="s">
        <v>81</v>
      </c>
      <c r="J2429" s="22">
        <v>43718</v>
      </c>
      <c r="K2429" s="23">
        <v>0.64738425925926002</v>
      </c>
      <c r="L2429" s="22">
        <v>43718</v>
      </c>
      <c r="M2429" s="23">
        <v>0.64738425925926002</v>
      </c>
      <c r="N2429" s="24">
        <v>20</v>
      </c>
      <c r="O2429" s="21" t="s">
        <v>66</v>
      </c>
      <c r="P2429" s="46">
        <f>TotalFix[[#This Row],[Confirmed activ. 3 (ILE03)]]</f>
        <v>20</v>
      </c>
      <c r="Q2429" s="24">
        <v>20</v>
      </c>
      <c r="R2429" s="21" t="s">
        <v>66</v>
      </c>
      <c r="S2429" s="21" t="s">
        <v>72</v>
      </c>
    </row>
    <row r="2430" spans="1:19" s="21" customFormat="1" x14ac:dyDescent="0.35">
      <c r="A2430" s="26">
        <v>1548182</v>
      </c>
      <c r="B2430" s="53">
        <v>411582</v>
      </c>
      <c r="C2430" s="26">
        <f>VLOOKUP(TotalFix[[#This Row],[Order]],'Total Fix by SS'!B:C,2,0)</f>
        <v>235</v>
      </c>
      <c r="D2430" s="21" t="s">
        <v>59</v>
      </c>
      <c r="E2430" s="21" t="s">
        <v>82</v>
      </c>
      <c r="F2430" s="21" t="s">
        <v>83</v>
      </c>
      <c r="G2430" s="21" t="s">
        <v>62</v>
      </c>
      <c r="H2430" s="21" t="s">
        <v>84</v>
      </c>
      <c r="I2430" s="21" t="s">
        <v>84</v>
      </c>
      <c r="J2430" s="22">
        <v>43718</v>
      </c>
      <c r="K2430" s="23">
        <v>0.66476851851852004</v>
      </c>
      <c r="L2430" s="22">
        <v>43719</v>
      </c>
      <c r="M2430" s="23">
        <v>0.53246527777777997</v>
      </c>
      <c r="N2430" s="25">
        <v>517.80399999999997</v>
      </c>
      <c r="O2430" s="21" t="s">
        <v>66</v>
      </c>
      <c r="P2430" s="46">
        <f>TotalFix[[#This Row],[Confirmed activ. 3 (ILE03)]]</f>
        <v>517.80399999999997</v>
      </c>
      <c r="Q2430" s="24">
        <v>450</v>
      </c>
      <c r="R2430" s="21" t="s">
        <v>66</v>
      </c>
      <c r="S2430" s="21" t="s">
        <v>67</v>
      </c>
    </row>
    <row r="2431" spans="1:19" s="21" customFormat="1" x14ac:dyDescent="0.35">
      <c r="A2431" s="26">
        <v>1548182</v>
      </c>
      <c r="B2431" s="53">
        <v>411582</v>
      </c>
      <c r="C2431" s="26">
        <f>VLOOKUP(TotalFix[[#This Row],[Order]],'Total Fix by SS'!B:C,2,0)</f>
        <v>235</v>
      </c>
      <c r="D2431" s="21" t="s">
        <v>59</v>
      </c>
      <c r="E2431" s="21" t="s">
        <v>85</v>
      </c>
      <c r="F2431" s="21" t="s">
        <v>86</v>
      </c>
      <c r="G2431" s="21" t="s">
        <v>62</v>
      </c>
      <c r="H2431" s="21" t="s">
        <v>87</v>
      </c>
      <c r="I2431" s="21" t="s">
        <v>87</v>
      </c>
      <c r="J2431" s="22">
        <v>43720</v>
      </c>
      <c r="K2431" s="23">
        <v>0.35204861111111002</v>
      </c>
      <c r="L2431" s="22">
        <v>43720</v>
      </c>
      <c r="M2431" s="23">
        <v>0.35204861111111002</v>
      </c>
      <c r="N2431" s="24">
        <v>20</v>
      </c>
      <c r="O2431" s="21" t="s">
        <v>66</v>
      </c>
      <c r="P2431" s="46">
        <f>TotalFix[[#This Row],[Confirmed activ. 3 (ILE03)]]</f>
        <v>20</v>
      </c>
      <c r="Q2431" s="24">
        <v>20</v>
      </c>
      <c r="R2431" s="21" t="s">
        <v>66</v>
      </c>
      <c r="S2431" s="21" t="s">
        <v>72</v>
      </c>
    </row>
    <row r="2432" spans="1:19" s="21" customFormat="1" x14ac:dyDescent="0.35">
      <c r="A2432" s="26">
        <v>1548182</v>
      </c>
      <c r="B2432" s="53">
        <v>411582</v>
      </c>
      <c r="C2432" s="26">
        <f>VLOOKUP(TotalFix[[#This Row],[Order]],'Total Fix by SS'!B:C,2,0)</f>
        <v>235</v>
      </c>
      <c r="D2432" s="21" t="s">
        <v>59</v>
      </c>
      <c r="E2432" s="21" t="s">
        <v>88</v>
      </c>
      <c r="F2432" s="21" t="s">
        <v>89</v>
      </c>
      <c r="G2432" s="21" t="s">
        <v>90</v>
      </c>
      <c r="H2432" s="21" t="s">
        <v>91</v>
      </c>
      <c r="I2432" s="21" t="s">
        <v>92</v>
      </c>
      <c r="J2432" s="22"/>
      <c r="K2432" s="23">
        <v>0</v>
      </c>
      <c r="L2432" s="22"/>
      <c r="M2432" s="23">
        <v>0</v>
      </c>
      <c r="N2432" s="25">
        <v>0</v>
      </c>
      <c r="O2432" s="21" t="s">
        <v>93</v>
      </c>
      <c r="P2432" s="46"/>
      <c r="Q2432" s="24">
        <v>0</v>
      </c>
      <c r="R2432" s="21" t="s">
        <v>66</v>
      </c>
      <c r="S2432" s="21" t="s">
        <v>94</v>
      </c>
    </row>
    <row r="2433" spans="1:19" s="21" customFormat="1" x14ac:dyDescent="0.35">
      <c r="A2433" s="26">
        <v>1548182</v>
      </c>
      <c r="B2433" s="53">
        <v>411582</v>
      </c>
      <c r="C2433" s="26">
        <f>VLOOKUP(TotalFix[[#This Row],[Order]],'Total Fix by SS'!B:C,2,0)</f>
        <v>235</v>
      </c>
      <c r="D2433" s="21" t="s">
        <v>59</v>
      </c>
      <c r="E2433" s="21" t="s">
        <v>95</v>
      </c>
      <c r="F2433" s="21" t="s">
        <v>61</v>
      </c>
      <c r="G2433" s="21" t="s">
        <v>62</v>
      </c>
      <c r="H2433" s="21" t="s">
        <v>63</v>
      </c>
      <c r="I2433" s="21" t="s">
        <v>96</v>
      </c>
      <c r="J2433" s="22">
        <v>43725</v>
      </c>
      <c r="K2433" s="23">
        <v>0.52885416666666996</v>
      </c>
      <c r="L2433" s="22">
        <v>43725</v>
      </c>
      <c r="M2433" s="23">
        <v>0.57276620370370002</v>
      </c>
      <c r="N2433" s="25">
        <v>21.5</v>
      </c>
      <c r="O2433" s="21" t="s">
        <v>66</v>
      </c>
      <c r="P2433" s="46">
        <f>TotalFix[[#This Row],[Confirmed activ. 3 (ILE03)]]</f>
        <v>21.5</v>
      </c>
      <c r="Q2433" s="24">
        <v>40</v>
      </c>
      <c r="R2433" s="21" t="s">
        <v>66</v>
      </c>
      <c r="S2433" s="21" t="s">
        <v>67</v>
      </c>
    </row>
    <row r="2434" spans="1:19" s="21" customFormat="1" x14ac:dyDescent="0.35">
      <c r="A2434" s="26">
        <v>1548182</v>
      </c>
      <c r="B2434" s="53">
        <v>411582</v>
      </c>
      <c r="C2434" s="26">
        <f>VLOOKUP(TotalFix[[#This Row],[Order]],'Total Fix by SS'!B:C,2,0)</f>
        <v>235</v>
      </c>
      <c r="D2434" s="21" t="s">
        <v>59</v>
      </c>
      <c r="E2434" s="21" t="s">
        <v>97</v>
      </c>
      <c r="F2434" s="21" t="s">
        <v>69</v>
      </c>
      <c r="G2434" s="21" t="s">
        <v>62</v>
      </c>
      <c r="H2434" s="21" t="s">
        <v>70</v>
      </c>
      <c r="I2434" s="21" t="s">
        <v>98</v>
      </c>
      <c r="J2434" s="22">
        <v>43725</v>
      </c>
      <c r="K2434" s="23">
        <v>0.64798611111111004</v>
      </c>
      <c r="L2434" s="22">
        <v>43725</v>
      </c>
      <c r="M2434" s="23">
        <v>0.64798611111111004</v>
      </c>
      <c r="N2434" s="24">
        <v>20</v>
      </c>
      <c r="O2434" s="21" t="s">
        <v>66</v>
      </c>
      <c r="P2434" s="46">
        <f>TotalFix[[#This Row],[Confirmed activ. 3 (ILE03)]]</f>
        <v>20</v>
      </c>
      <c r="Q2434" s="24">
        <v>20</v>
      </c>
      <c r="R2434" s="21" t="s">
        <v>66</v>
      </c>
      <c r="S2434" s="21" t="s">
        <v>72</v>
      </c>
    </row>
    <row r="2435" spans="1:19" s="21" customFormat="1" x14ac:dyDescent="0.35">
      <c r="A2435" s="26">
        <v>1548182</v>
      </c>
      <c r="B2435" s="53">
        <v>411582</v>
      </c>
      <c r="C2435" s="26">
        <f>VLOOKUP(TotalFix[[#This Row],[Order]],'Total Fix by SS'!B:C,2,0)</f>
        <v>235</v>
      </c>
      <c r="D2435" s="21" t="s">
        <v>59</v>
      </c>
      <c r="E2435" s="21" t="s">
        <v>99</v>
      </c>
      <c r="F2435" s="21" t="s">
        <v>69</v>
      </c>
      <c r="G2435" s="21" t="s">
        <v>62</v>
      </c>
      <c r="H2435" s="21" t="s">
        <v>70</v>
      </c>
      <c r="I2435" s="21" t="s">
        <v>100</v>
      </c>
      <c r="J2435" s="22">
        <v>43725</v>
      </c>
      <c r="K2435" s="23">
        <v>0.64802083333333005</v>
      </c>
      <c r="L2435" s="22">
        <v>43725</v>
      </c>
      <c r="M2435" s="23">
        <v>0.64802083333333005</v>
      </c>
      <c r="N2435" s="24">
        <v>50</v>
      </c>
      <c r="O2435" s="21" t="s">
        <v>66</v>
      </c>
      <c r="P2435" s="46">
        <f>TotalFix[[#This Row],[Confirmed activ. 3 (ILE03)]]</f>
        <v>50</v>
      </c>
      <c r="Q2435" s="24">
        <v>50</v>
      </c>
      <c r="R2435" s="21" t="s">
        <v>66</v>
      </c>
      <c r="S2435" s="21" t="s">
        <v>72</v>
      </c>
    </row>
    <row r="2436" spans="1:19" s="21" customFormat="1" x14ac:dyDescent="0.35">
      <c r="A2436" s="26">
        <v>1548182</v>
      </c>
      <c r="B2436" s="53">
        <v>411582</v>
      </c>
      <c r="C2436" s="26">
        <f>VLOOKUP(TotalFix[[#This Row],[Order]],'Total Fix by SS'!B:C,2,0)</f>
        <v>235</v>
      </c>
      <c r="D2436" s="21" t="s">
        <v>59</v>
      </c>
      <c r="E2436" s="21" t="s">
        <v>101</v>
      </c>
      <c r="F2436" s="21" t="s">
        <v>102</v>
      </c>
      <c r="G2436" s="21" t="s">
        <v>62</v>
      </c>
      <c r="H2436" s="21" t="s">
        <v>100</v>
      </c>
      <c r="I2436" s="21" t="s">
        <v>103</v>
      </c>
      <c r="J2436" s="22">
        <v>43725</v>
      </c>
      <c r="K2436" s="23">
        <v>0.64805555555556005</v>
      </c>
      <c r="L2436" s="22">
        <v>43725</v>
      </c>
      <c r="M2436" s="23">
        <v>0.64805555555556005</v>
      </c>
      <c r="N2436" s="24">
        <v>10</v>
      </c>
      <c r="O2436" s="21" t="s">
        <v>66</v>
      </c>
      <c r="P2436" s="46">
        <f>TotalFix[[#This Row],[Confirmed activ. 3 (ILE03)]]</f>
        <v>10</v>
      </c>
      <c r="Q2436" s="24">
        <v>10</v>
      </c>
      <c r="R2436" s="21" t="s">
        <v>66</v>
      </c>
      <c r="S2436" s="21" t="s">
        <v>72</v>
      </c>
    </row>
    <row r="2437" spans="1:19" s="21" customFormat="1" x14ac:dyDescent="0.35">
      <c r="A2437" s="26">
        <v>1548182</v>
      </c>
      <c r="B2437" s="53">
        <v>411582</v>
      </c>
      <c r="C2437" s="26">
        <f>VLOOKUP(TotalFix[[#This Row],[Order]],'Total Fix by SS'!B:C,2,0)</f>
        <v>235</v>
      </c>
      <c r="D2437" s="21" t="s">
        <v>59</v>
      </c>
      <c r="E2437" s="21" t="s">
        <v>104</v>
      </c>
      <c r="F2437" s="21" t="s">
        <v>102</v>
      </c>
      <c r="G2437" s="21" t="s">
        <v>105</v>
      </c>
      <c r="H2437" s="21" t="s">
        <v>100</v>
      </c>
      <c r="I2437" s="21" t="s">
        <v>106</v>
      </c>
      <c r="J2437" s="22">
        <v>43726</v>
      </c>
      <c r="K2437" s="23">
        <v>0.33908564814815001</v>
      </c>
      <c r="L2437" s="22">
        <v>43726</v>
      </c>
      <c r="M2437" s="23">
        <v>0.33908564814815001</v>
      </c>
      <c r="N2437" s="24">
        <v>10</v>
      </c>
      <c r="O2437" s="21" t="s">
        <v>66</v>
      </c>
      <c r="P2437" s="46">
        <f>TotalFix[[#This Row],[Confirmed activ. 3 (ILE03)]]</f>
        <v>10</v>
      </c>
      <c r="Q2437" s="24">
        <v>10</v>
      </c>
      <c r="R2437" s="21" t="s">
        <v>66</v>
      </c>
      <c r="S2437" s="21" t="s">
        <v>72</v>
      </c>
    </row>
    <row r="2438" spans="1:19" s="21" customFormat="1" x14ac:dyDescent="0.35">
      <c r="A2438" s="26">
        <v>1548182</v>
      </c>
      <c r="B2438" s="53">
        <v>411582</v>
      </c>
      <c r="C2438" s="26">
        <f>VLOOKUP(TotalFix[[#This Row],[Order]],'Total Fix by SS'!B:C,2,0)</f>
        <v>235</v>
      </c>
      <c r="D2438" s="21" t="s">
        <v>107</v>
      </c>
      <c r="E2438" s="21" t="s">
        <v>60</v>
      </c>
      <c r="F2438" s="21" t="s">
        <v>61</v>
      </c>
      <c r="G2438" s="21" t="s">
        <v>90</v>
      </c>
      <c r="H2438" s="21" t="s">
        <v>63</v>
      </c>
      <c r="I2438" s="21" t="s">
        <v>108</v>
      </c>
      <c r="J2438" s="22">
        <v>43713</v>
      </c>
      <c r="K2438" s="23">
        <v>0.33253472222222002</v>
      </c>
      <c r="L2438" s="22">
        <v>43718</v>
      </c>
      <c r="M2438" s="23">
        <v>0.59250000000000003</v>
      </c>
      <c r="N2438" s="25">
        <v>1821.91</v>
      </c>
      <c r="O2438" s="21" t="s">
        <v>66</v>
      </c>
      <c r="P2438" s="46">
        <f>TotalFix[[#This Row],[Confirmed activ. 3 (ILE03)]]</f>
        <v>1821.91</v>
      </c>
      <c r="Q2438" s="24">
        <v>1</v>
      </c>
      <c r="R2438" s="21" t="s">
        <v>66</v>
      </c>
      <c r="S2438" s="21" t="s">
        <v>67</v>
      </c>
    </row>
    <row r="2439" spans="1:19" s="21" customFormat="1" x14ac:dyDescent="0.35">
      <c r="A2439" s="26">
        <v>1548182</v>
      </c>
      <c r="B2439" s="53">
        <v>411582</v>
      </c>
      <c r="C2439" s="26">
        <f>VLOOKUP(TotalFix[[#This Row],[Order]],'Total Fix by SS'!B:C,2,0)</f>
        <v>235</v>
      </c>
      <c r="D2439" s="21" t="s">
        <v>109</v>
      </c>
      <c r="E2439" s="21" t="s">
        <v>82</v>
      </c>
      <c r="F2439" s="21" t="s">
        <v>83</v>
      </c>
      <c r="G2439" s="21" t="s">
        <v>90</v>
      </c>
      <c r="H2439" s="21" t="s">
        <v>84</v>
      </c>
      <c r="I2439" s="21" t="s">
        <v>110</v>
      </c>
      <c r="J2439" s="22"/>
      <c r="K2439" s="23">
        <v>0</v>
      </c>
      <c r="L2439" s="22"/>
      <c r="M2439" s="23">
        <v>0</v>
      </c>
      <c r="N2439" s="25">
        <v>0</v>
      </c>
      <c r="O2439" s="21" t="s">
        <v>93</v>
      </c>
      <c r="P2439" s="46"/>
      <c r="Q2439" s="24">
        <v>5</v>
      </c>
      <c r="R2439" s="21" t="s">
        <v>66</v>
      </c>
      <c r="S2439" s="21" t="s">
        <v>94</v>
      </c>
    </row>
    <row r="2440" spans="1:19" s="21" customFormat="1" x14ac:dyDescent="0.35">
      <c r="A2440" s="26">
        <v>1548183</v>
      </c>
      <c r="B2440" s="53">
        <v>411582</v>
      </c>
      <c r="C2440" s="26">
        <f>VLOOKUP(TotalFix[[#This Row],[Order]],'Total Fix by SS'!B:C,2,0)</f>
        <v>235</v>
      </c>
      <c r="D2440" s="21" t="s">
        <v>59</v>
      </c>
      <c r="E2440" s="21" t="s">
        <v>60</v>
      </c>
      <c r="F2440" s="21" t="s">
        <v>61</v>
      </c>
      <c r="G2440" s="21" t="s">
        <v>62</v>
      </c>
      <c r="H2440" s="21" t="s">
        <v>63</v>
      </c>
      <c r="I2440" s="21" t="s">
        <v>64</v>
      </c>
      <c r="J2440" s="22">
        <v>43713</v>
      </c>
      <c r="K2440" s="23">
        <v>0.46792824074074002</v>
      </c>
      <c r="L2440" s="22">
        <v>43713</v>
      </c>
      <c r="M2440" s="23">
        <v>0.48736111111111002</v>
      </c>
      <c r="N2440" s="25">
        <v>27.983000000000001</v>
      </c>
      <c r="O2440" s="21" t="s">
        <v>66</v>
      </c>
      <c r="P2440" s="46">
        <f>TotalFix[[#This Row],[Confirmed activ. 3 (ILE03)]]</f>
        <v>27.983000000000001</v>
      </c>
      <c r="Q2440" s="24">
        <v>20</v>
      </c>
      <c r="R2440" s="21" t="s">
        <v>66</v>
      </c>
      <c r="S2440" s="21" t="s">
        <v>67</v>
      </c>
    </row>
    <row r="2441" spans="1:19" s="21" customFormat="1" x14ac:dyDescent="0.35">
      <c r="A2441" s="26">
        <v>1548183</v>
      </c>
      <c r="B2441" s="53">
        <v>411582</v>
      </c>
      <c r="C2441" s="26">
        <f>VLOOKUP(TotalFix[[#This Row],[Order]],'Total Fix by SS'!B:C,2,0)</f>
        <v>235</v>
      </c>
      <c r="D2441" s="21" t="s">
        <v>59</v>
      </c>
      <c r="E2441" s="21" t="s">
        <v>68</v>
      </c>
      <c r="F2441" s="21" t="s">
        <v>69</v>
      </c>
      <c r="G2441" s="21" t="s">
        <v>62</v>
      </c>
      <c r="H2441" s="21" t="s">
        <v>70</v>
      </c>
      <c r="I2441" s="21" t="s">
        <v>71</v>
      </c>
      <c r="J2441" s="22">
        <v>43713</v>
      </c>
      <c r="K2441" s="23">
        <v>0.56020833333332998</v>
      </c>
      <c r="L2441" s="22">
        <v>43713</v>
      </c>
      <c r="M2441" s="23">
        <v>0.56020833333332998</v>
      </c>
      <c r="N2441" s="24">
        <v>30</v>
      </c>
      <c r="O2441" s="21" t="s">
        <v>66</v>
      </c>
      <c r="P2441" s="46">
        <f>TotalFix[[#This Row],[Confirmed activ. 3 (ILE03)]]</f>
        <v>30</v>
      </c>
      <c r="Q2441" s="24">
        <v>30</v>
      </c>
      <c r="R2441" s="21" t="s">
        <v>66</v>
      </c>
      <c r="S2441" s="21" t="s">
        <v>72</v>
      </c>
    </row>
    <row r="2442" spans="1:19" s="21" customFormat="1" x14ac:dyDescent="0.35">
      <c r="A2442" s="26">
        <v>1548183</v>
      </c>
      <c r="B2442" s="53">
        <v>411582</v>
      </c>
      <c r="C2442" s="26">
        <f>VLOOKUP(TotalFix[[#This Row],[Order]],'Total Fix by SS'!B:C,2,0)</f>
        <v>235</v>
      </c>
      <c r="D2442" s="21" t="s">
        <v>59</v>
      </c>
      <c r="E2442" s="21" t="s">
        <v>73</v>
      </c>
      <c r="F2442" s="21" t="s">
        <v>61</v>
      </c>
      <c r="G2442" s="21" t="s">
        <v>62</v>
      </c>
      <c r="H2442" s="21" t="s">
        <v>63</v>
      </c>
      <c r="I2442" s="21" t="s">
        <v>74</v>
      </c>
      <c r="J2442" s="22">
        <v>43713</v>
      </c>
      <c r="K2442" s="23">
        <v>0.56047453703703998</v>
      </c>
      <c r="L2442" s="22">
        <v>43716</v>
      </c>
      <c r="M2442" s="23">
        <v>0.4891087962963</v>
      </c>
      <c r="N2442" s="25">
        <v>6.5119999999999996</v>
      </c>
      <c r="O2442" s="21" t="s">
        <v>77</v>
      </c>
      <c r="P2442" s="46">
        <f>TotalFix[[#This Row],[Confirmed activ. 3 (ILE03)]]*60</f>
        <v>390.71999999999997</v>
      </c>
      <c r="Q2442" s="24">
        <v>200</v>
      </c>
      <c r="R2442" s="21" t="s">
        <v>66</v>
      </c>
      <c r="S2442" s="21" t="s">
        <v>67</v>
      </c>
    </row>
    <row r="2443" spans="1:19" s="21" customFormat="1" x14ac:dyDescent="0.35">
      <c r="A2443" s="26">
        <v>1548183</v>
      </c>
      <c r="B2443" s="53">
        <v>411582</v>
      </c>
      <c r="C2443" s="26">
        <f>VLOOKUP(TotalFix[[#This Row],[Order]],'Total Fix by SS'!B:C,2,0)</f>
        <v>235</v>
      </c>
      <c r="D2443" s="21" t="s">
        <v>59</v>
      </c>
      <c r="E2443" s="21" t="s">
        <v>75</v>
      </c>
      <c r="F2443" s="21" t="s">
        <v>61</v>
      </c>
      <c r="G2443" s="21" t="s">
        <v>62</v>
      </c>
      <c r="H2443" s="21" t="s">
        <v>63</v>
      </c>
      <c r="I2443" s="21" t="s">
        <v>76</v>
      </c>
      <c r="J2443" s="22">
        <v>43716</v>
      </c>
      <c r="K2443" s="23">
        <v>0.70125000000000004</v>
      </c>
      <c r="L2443" s="22">
        <v>43718</v>
      </c>
      <c r="M2443" s="23">
        <v>0.74598379629629996</v>
      </c>
      <c r="N2443" s="25">
        <v>18.859000000000002</v>
      </c>
      <c r="O2443" s="21" t="s">
        <v>77</v>
      </c>
      <c r="P2443" s="46">
        <f>TotalFix[[#This Row],[Confirmed activ. 3 (ILE03)]]*60</f>
        <v>1131.5400000000002</v>
      </c>
      <c r="Q2443" s="24">
        <v>500</v>
      </c>
      <c r="R2443" s="21" t="s">
        <v>66</v>
      </c>
      <c r="S2443" s="21" t="s">
        <v>67</v>
      </c>
    </row>
    <row r="2444" spans="1:19" s="21" customFormat="1" x14ac:dyDescent="0.35">
      <c r="A2444" s="26">
        <v>1548183</v>
      </c>
      <c r="B2444" s="53">
        <v>411582</v>
      </c>
      <c r="C2444" s="26">
        <f>VLOOKUP(TotalFix[[#This Row],[Order]],'Total Fix by SS'!B:C,2,0)</f>
        <v>235</v>
      </c>
      <c r="D2444" s="21" t="s">
        <v>59</v>
      </c>
      <c r="E2444" s="21" t="s">
        <v>78</v>
      </c>
      <c r="F2444" s="21" t="s">
        <v>69</v>
      </c>
      <c r="G2444" s="21" t="s">
        <v>62</v>
      </c>
      <c r="H2444" s="21" t="s">
        <v>70</v>
      </c>
      <c r="I2444" s="21" t="s">
        <v>79</v>
      </c>
      <c r="J2444" s="22">
        <v>43719</v>
      </c>
      <c r="K2444" s="23">
        <v>0.55839120370369999</v>
      </c>
      <c r="L2444" s="22">
        <v>43719</v>
      </c>
      <c r="M2444" s="23">
        <v>0.55839120370369999</v>
      </c>
      <c r="N2444" s="24">
        <v>20</v>
      </c>
      <c r="O2444" s="21" t="s">
        <v>66</v>
      </c>
      <c r="P2444" s="46">
        <f>TotalFix[[#This Row],[Confirmed activ. 3 (ILE03)]]</f>
        <v>20</v>
      </c>
      <c r="Q2444" s="24">
        <v>20</v>
      </c>
      <c r="R2444" s="21" t="s">
        <v>66</v>
      </c>
      <c r="S2444" s="21" t="s">
        <v>72</v>
      </c>
    </row>
    <row r="2445" spans="1:19" s="21" customFormat="1" x14ac:dyDescent="0.35">
      <c r="A2445" s="26">
        <v>1548183</v>
      </c>
      <c r="B2445" s="53">
        <v>411582</v>
      </c>
      <c r="C2445" s="26">
        <f>VLOOKUP(TotalFix[[#This Row],[Order]],'Total Fix by SS'!B:C,2,0)</f>
        <v>235</v>
      </c>
      <c r="D2445" s="21" t="s">
        <v>59</v>
      </c>
      <c r="E2445" s="21" t="s">
        <v>80</v>
      </c>
      <c r="F2445" s="21" t="s">
        <v>69</v>
      </c>
      <c r="G2445" s="21" t="s">
        <v>62</v>
      </c>
      <c r="H2445" s="21" t="s">
        <v>70</v>
      </c>
      <c r="I2445" s="21" t="s">
        <v>81</v>
      </c>
      <c r="J2445" s="22">
        <v>43719</v>
      </c>
      <c r="K2445" s="23">
        <v>0.55857638888889005</v>
      </c>
      <c r="L2445" s="22">
        <v>43719</v>
      </c>
      <c r="M2445" s="23">
        <v>0.55857638888889005</v>
      </c>
      <c r="N2445" s="24">
        <v>20</v>
      </c>
      <c r="O2445" s="21" t="s">
        <v>66</v>
      </c>
      <c r="P2445" s="46">
        <f>TotalFix[[#This Row],[Confirmed activ. 3 (ILE03)]]</f>
        <v>20</v>
      </c>
      <c r="Q2445" s="24">
        <v>20</v>
      </c>
      <c r="R2445" s="21" t="s">
        <v>66</v>
      </c>
      <c r="S2445" s="21" t="s">
        <v>72</v>
      </c>
    </row>
    <row r="2446" spans="1:19" s="21" customFormat="1" x14ac:dyDescent="0.35">
      <c r="A2446" s="26">
        <v>1548183</v>
      </c>
      <c r="B2446" s="53">
        <v>411582</v>
      </c>
      <c r="C2446" s="26">
        <f>VLOOKUP(TotalFix[[#This Row],[Order]],'Total Fix by SS'!B:C,2,0)</f>
        <v>235</v>
      </c>
      <c r="D2446" s="21" t="s">
        <v>59</v>
      </c>
      <c r="E2446" s="21" t="s">
        <v>82</v>
      </c>
      <c r="F2446" s="21" t="s">
        <v>83</v>
      </c>
      <c r="G2446" s="21" t="s">
        <v>62</v>
      </c>
      <c r="H2446" s="21" t="s">
        <v>84</v>
      </c>
      <c r="I2446" s="21" t="s">
        <v>84</v>
      </c>
      <c r="J2446" s="22">
        <v>43719</v>
      </c>
      <c r="K2446" s="23">
        <v>0.61136574074074002</v>
      </c>
      <c r="L2446" s="22">
        <v>43720</v>
      </c>
      <c r="M2446" s="23">
        <v>0.66383101851852</v>
      </c>
      <c r="N2446" s="25">
        <v>518.30999999999995</v>
      </c>
      <c r="O2446" s="21" t="s">
        <v>66</v>
      </c>
      <c r="P2446" s="46">
        <f>TotalFix[[#This Row],[Confirmed activ. 3 (ILE03)]]</f>
        <v>518.30999999999995</v>
      </c>
      <c r="Q2446" s="24">
        <v>450</v>
      </c>
      <c r="R2446" s="21" t="s">
        <v>66</v>
      </c>
      <c r="S2446" s="21" t="s">
        <v>67</v>
      </c>
    </row>
    <row r="2447" spans="1:19" s="21" customFormat="1" x14ac:dyDescent="0.35">
      <c r="A2447" s="26">
        <v>1548183</v>
      </c>
      <c r="B2447" s="53">
        <v>411582</v>
      </c>
      <c r="C2447" s="26">
        <f>VLOOKUP(TotalFix[[#This Row],[Order]],'Total Fix by SS'!B:C,2,0)</f>
        <v>235</v>
      </c>
      <c r="D2447" s="21" t="s">
        <v>59</v>
      </c>
      <c r="E2447" s="21" t="s">
        <v>85</v>
      </c>
      <c r="F2447" s="21" t="s">
        <v>86</v>
      </c>
      <c r="G2447" s="21" t="s">
        <v>62</v>
      </c>
      <c r="H2447" s="21" t="s">
        <v>87</v>
      </c>
      <c r="I2447" s="21" t="s">
        <v>87</v>
      </c>
      <c r="J2447" s="22">
        <v>43723</v>
      </c>
      <c r="K2447" s="23">
        <v>0.35562500000000002</v>
      </c>
      <c r="L2447" s="22">
        <v>43723</v>
      </c>
      <c r="M2447" s="23">
        <v>0.35562500000000002</v>
      </c>
      <c r="N2447" s="24">
        <v>20</v>
      </c>
      <c r="O2447" s="21" t="s">
        <v>66</v>
      </c>
      <c r="P2447" s="46">
        <f>TotalFix[[#This Row],[Confirmed activ. 3 (ILE03)]]</f>
        <v>20</v>
      </c>
      <c r="Q2447" s="24">
        <v>20</v>
      </c>
      <c r="R2447" s="21" t="s">
        <v>66</v>
      </c>
      <c r="S2447" s="21" t="s">
        <v>72</v>
      </c>
    </row>
    <row r="2448" spans="1:19" s="21" customFormat="1" x14ac:dyDescent="0.35">
      <c r="A2448" s="26">
        <v>1548183</v>
      </c>
      <c r="B2448" s="53">
        <v>411582</v>
      </c>
      <c r="C2448" s="26">
        <f>VLOOKUP(TotalFix[[#This Row],[Order]],'Total Fix by SS'!B:C,2,0)</f>
        <v>235</v>
      </c>
      <c r="D2448" s="21" t="s">
        <v>59</v>
      </c>
      <c r="E2448" s="21" t="s">
        <v>88</v>
      </c>
      <c r="F2448" s="21" t="s">
        <v>89</v>
      </c>
      <c r="G2448" s="21" t="s">
        <v>90</v>
      </c>
      <c r="H2448" s="21" t="s">
        <v>91</v>
      </c>
      <c r="I2448" s="21" t="s">
        <v>92</v>
      </c>
      <c r="J2448" s="22"/>
      <c r="K2448" s="23">
        <v>0</v>
      </c>
      <c r="L2448" s="22"/>
      <c r="M2448" s="23">
        <v>0</v>
      </c>
      <c r="N2448" s="25">
        <v>0</v>
      </c>
      <c r="O2448" s="21" t="s">
        <v>93</v>
      </c>
      <c r="P2448" s="46"/>
      <c r="Q2448" s="24">
        <v>0</v>
      </c>
      <c r="R2448" s="21" t="s">
        <v>66</v>
      </c>
      <c r="S2448" s="21" t="s">
        <v>94</v>
      </c>
    </row>
    <row r="2449" spans="1:19" s="21" customFormat="1" x14ac:dyDescent="0.35">
      <c r="A2449" s="26">
        <v>1548183</v>
      </c>
      <c r="B2449" s="53">
        <v>411582</v>
      </c>
      <c r="C2449" s="26">
        <f>VLOOKUP(TotalFix[[#This Row],[Order]],'Total Fix by SS'!B:C,2,0)</f>
        <v>235</v>
      </c>
      <c r="D2449" s="21" t="s">
        <v>59</v>
      </c>
      <c r="E2449" s="21" t="s">
        <v>95</v>
      </c>
      <c r="F2449" s="21" t="s">
        <v>61</v>
      </c>
      <c r="G2449" s="21" t="s">
        <v>62</v>
      </c>
      <c r="H2449" s="21" t="s">
        <v>63</v>
      </c>
      <c r="I2449" s="21" t="s">
        <v>96</v>
      </c>
      <c r="J2449" s="22">
        <v>43723</v>
      </c>
      <c r="K2449" s="23">
        <v>0.43828703703703997</v>
      </c>
      <c r="L2449" s="22">
        <v>43723</v>
      </c>
      <c r="M2449" s="23">
        <v>0.59694444444443995</v>
      </c>
      <c r="N2449" s="25">
        <v>99.033000000000001</v>
      </c>
      <c r="O2449" s="21" t="s">
        <v>66</v>
      </c>
      <c r="P2449" s="46">
        <f>TotalFix[[#This Row],[Confirmed activ. 3 (ILE03)]]</f>
        <v>99.033000000000001</v>
      </c>
      <c r="Q2449" s="24">
        <v>40</v>
      </c>
      <c r="R2449" s="21" t="s">
        <v>66</v>
      </c>
      <c r="S2449" s="21" t="s">
        <v>67</v>
      </c>
    </row>
    <row r="2450" spans="1:19" s="21" customFormat="1" x14ac:dyDescent="0.35">
      <c r="A2450" s="26">
        <v>1548183</v>
      </c>
      <c r="B2450" s="53">
        <v>411582</v>
      </c>
      <c r="C2450" s="26">
        <f>VLOOKUP(TotalFix[[#This Row],[Order]],'Total Fix by SS'!B:C,2,0)</f>
        <v>235</v>
      </c>
      <c r="D2450" s="21" t="s">
        <v>59</v>
      </c>
      <c r="E2450" s="21" t="s">
        <v>97</v>
      </c>
      <c r="F2450" s="21" t="s">
        <v>69</v>
      </c>
      <c r="G2450" s="21" t="s">
        <v>62</v>
      </c>
      <c r="H2450" s="21" t="s">
        <v>70</v>
      </c>
      <c r="I2450" s="21" t="s">
        <v>98</v>
      </c>
      <c r="J2450" s="22">
        <v>43725</v>
      </c>
      <c r="K2450" s="23">
        <v>0.64822916666666996</v>
      </c>
      <c r="L2450" s="22">
        <v>43725</v>
      </c>
      <c r="M2450" s="23">
        <v>0.64822916666666996</v>
      </c>
      <c r="N2450" s="24">
        <v>20</v>
      </c>
      <c r="O2450" s="21" t="s">
        <v>66</v>
      </c>
      <c r="P2450" s="46">
        <f>TotalFix[[#This Row],[Confirmed activ. 3 (ILE03)]]</f>
        <v>20</v>
      </c>
      <c r="Q2450" s="24">
        <v>20</v>
      </c>
      <c r="R2450" s="21" t="s">
        <v>66</v>
      </c>
      <c r="S2450" s="21" t="s">
        <v>72</v>
      </c>
    </row>
    <row r="2451" spans="1:19" s="21" customFormat="1" x14ac:dyDescent="0.35">
      <c r="A2451" s="26">
        <v>1548183</v>
      </c>
      <c r="B2451" s="53">
        <v>411582</v>
      </c>
      <c r="C2451" s="26">
        <f>VLOOKUP(TotalFix[[#This Row],[Order]],'Total Fix by SS'!B:C,2,0)</f>
        <v>235</v>
      </c>
      <c r="D2451" s="21" t="s">
        <v>59</v>
      </c>
      <c r="E2451" s="21" t="s">
        <v>99</v>
      </c>
      <c r="F2451" s="21" t="s">
        <v>69</v>
      </c>
      <c r="G2451" s="21" t="s">
        <v>62</v>
      </c>
      <c r="H2451" s="21" t="s">
        <v>70</v>
      </c>
      <c r="I2451" s="21" t="s">
        <v>100</v>
      </c>
      <c r="J2451" s="22">
        <v>43725</v>
      </c>
      <c r="K2451" s="23">
        <v>0.64826388888888997</v>
      </c>
      <c r="L2451" s="22">
        <v>43725</v>
      </c>
      <c r="M2451" s="23">
        <v>0.64826388888888997</v>
      </c>
      <c r="N2451" s="24">
        <v>50</v>
      </c>
      <c r="O2451" s="21" t="s">
        <v>66</v>
      </c>
      <c r="P2451" s="46">
        <f>TotalFix[[#This Row],[Confirmed activ. 3 (ILE03)]]</f>
        <v>50</v>
      </c>
      <c r="Q2451" s="24">
        <v>50</v>
      </c>
      <c r="R2451" s="21" t="s">
        <v>66</v>
      </c>
      <c r="S2451" s="21" t="s">
        <v>72</v>
      </c>
    </row>
    <row r="2452" spans="1:19" s="21" customFormat="1" x14ac:dyDescent="0.35">
      <c r="A2452" s="26">
        <v>1548183</v>
      </c>
      <c r="B2452" s="53">
        <v>411582</v>
      </c>
      <c r="C2452" s="26">
        <f>VLOOKUP(TotalFix[[#This Row],[Order]],'Total Fix by SS'!B:C,2,0)</f>
        <v>235</v>
      </c>
      <c r="D2452" s="21" t="s">
        <v>59</v>
      </c>
      <c r="E2452" s="21" t="s">
        <v>101</v>
      </c>
      <c r="F2452" s="21" t="s">
        <v>102</v>
      </c>
      <c r="G2452" s="21" t="s">
        <v>62</v>
      </c>
      <c r="H2452" s="21" t="s">
        <v>100</v>
      </c>
      <c r="I2452" s="21" t="s">
        <v>103</v>
      </c>
      <c r="J2452" s="22">
        <v>43725</v>
      </c>
      <c r="K2452" s="23">
        <v>0.64829861111110998</v>
      </c>
      <c r="L2452" s="22">
        <v>43725</v>
      </c>
      <c r="M2452" s="23">
        <v>0.64829861111110998</v>
      </c>
      <c r="N2452" s="24">
        <v>10</v>
      </c>
      <c r="O2452" s="21" t="s">
        <v>66</v>
      </c>
      <c r="P2452" s="46">
        <f>TotalFix[[#This Row],[Confirmed activ. 3 (ILE03)]]</f>
        <v>10</v>
      </c>
      <c r="Q2452" s="24">
        <v>10</v>
      </c>
      <c r="R2452" s="21" t="s">
        <v>66</v>
      </c>
      <c r="S2452" s="21" t="s">
        <v>72</v>
      </c>
    </row>
    <row r="2453" spans="1:19" s="21" customFormat="1" x14ac:dyDescent="0.35">
      <c r="A2453" s="26">
        <v>1548183</v>
      </c>
      <c r="B2453" s="53">
        <v>411582</v>
      </c>
      <c r="C2453" s="26">
        <f>VLOOKUP(TotalFix[[#This Row],[Order]],'Total Fix by SS'!B:C,2,0)</f>
        <v>235</v>
      </c>
      <c r="D2453" s="21" t="s">
        <v>59</v>
      </c>
      <c r="E2453" s="21" t="s">
        <v>104</v>
      </c>
      <c r="F2453" s="21" t="s">
        <v>102</v>
      </c>
      <c r="G2453" s="21" t="s">
        <v>105</v>
      </c>
      <c r="H2453" s="21" t="s">
        <v>100</v>
      </c>
      <c r="I2453" s="21" t="s">
        <v>106</v>
      </c>
      <c r="J2453" s="22">
        <v>43726</v>
      </c>
      <c r="K2453" s="23">
        <v>0.33506944444443998</v>
      </c>
      <c r="L2453" s="22">
        <v>43726</v>
      </c>
      <c r="M2453" s="23">
        <v>0.33506944444443998</v>
      </c>
      <c r="N2453" s="24">
        <v>10</v>
      </c>
      <c r="O2453" s="21" t="s">
        <v>66</v>
      </c>
      <c r="P2453" s="46">
        <f>TotalFix[[#This Row],[Confirmed activ. 3 (ILE03)]]</f>
        <v>10</v>
      </c>
      <c r="Q2453" s="24">
        <v>10</v>
      </c>
      <c r="R2453" s="21" t="s">
        <v>66</v>
      </c>
      <c r="S2453" s="21" t="s">
        <v>72</v>
      </c>
    </row>
    <row r="2454" spans="1:19" s="21" customFormat="1" x14ac:dyDescent="0.35">
      <c r="A2454" s="26">
        <v>1548183</v>
      </c>
      <c r="B2454" s="53">
        <v>411582</v>
      </c>
      <c r="C2454" s="26">
        <f>VLOOKUP(TotalFix[[#This Row],[Order]],'Total Fix by SS'!B:C,2,0)</f>
        <v>235</v>
      </c>
      <c r="D2454" s="21" t="s">
        <v>107</v>
      </c>
      <c r="E2454" s="21" t="s">
        <v>60</v>
      </c>
      <c r="F2454" s="21" t="s">
        <v>61</v>
      </c>
      <c r="G2454" s="21" t="s">
        <v>90</v>
      </c>
      <c r="H2454" s="21" t="s">
        <v>63</v>
      </c>
      <c r="I2454" s="21" t="s">
        <v>108</v>
      </c>
      <c r="J2454" s="22">
        <v>43713</v>
      </c>
      <c r="K2454" s="23">
        <v>0.55425925925926001</v>
      </c>
      <c r="L2454" s="22">
        <v>43716</v>
      </c>
      <c r="M2454" s="23">
        <v>0.65886574074074</v>
      </c>
      <c r="N2454" s="25">
        <v>18.361000000000001</v>
      </c>
      <c r="O2454" s="21" t="s">
        <v>77</v>
      </c>
      <c r="P2454" s="46">
        <f>TotalFix[[#This Row],[Confirmed activ. 3 (ILE03)]]*60</f>
        <v>1101.6600000000001</v>
      </c>
      <c r="Q2454" s="24">
        <v>1</v>
      </c>
      <c r="R2454" s="21" t="s">
        <v>66</v>
      </c>
      <c r="S2454" s="21" t="s">
        <v>67</v>
      </c>
    </row>
    <row r="2455" spans="1:19" s="21" customFormat="1" x14ac:dyDescent="0.35">
      <c r="A2455" s="26">
        <v>1548183</v>
      </c>
      <c r="B2455" s="53">
        <v>411582</v>
      </c>
      <c r="C2455" s="26">
        <f>VLOOKUP(TotalFix[[#This Row],[Order]],'Total Fix by SS'!B:C,2,0)</f>
        <v>235</v>
      </c>
      <c r="D2455" s="21" t="s">
        <v>109</v>
      </c>
      <c r="E2455" s="21" t="s">
        <v>82</v>
      </c>
      <c r="F2455" s="21" t="s">
        <v>83</v>
      </c>
      <c r="G2455" s="21" t="s">
        <v>90</v>
      </c>
      <c r="H2455" s="21" t="s">
        <v>84</v>
      </c>
      <c r="I2455" s="21" t="s">
        <v>110</v>
      </c>
      <c r="J2455" s="22"/>
      <c r="K2455" s="23">
        <v>0</v>
      </c>
      <c r="L2455" s="22"/>
      <c r="M2455" s="23">
        <v>0</v>
      </c>
      <c r="N2455" s="25">
        <v>0</v>
      </c>
      <c r="O2455" s="21" t="s">
        <v>93</v>
      </c>
      <c r="P2455" s="46"/>
      <c r="Q2455" s="24">
        <v>5</v>
      </c>
      <c r="R2455" s="21" t="s">
        <v>66</v>
      </c>
      <c r="S2455" s="21" t="s">
        <v>94</v>
      </c>
    </row>
    <row r="2456" spans="1:19" s="21" customFormat="1" x14ac:dyDescent="0.35">
      <c r="A2456" s="26">
        <v>1548184</v>
      </c>
      <c r="B2456" s="53">
        <v>411582</v>
      </c>
      <c r="C2456" s="26">
        <f>VLOOKUP(TotalFix[[#This Row],[Order]],'Total Fix by SS'!B:C,2,0)</f>
        <v>235</v>
      </c>
      <c r="D2456" s="21" t="s">
        <v>59</v>
      </c>
      <c r="E2456" s="21" t="s">
        <v>60</v>
      </c>
      <c r="F2456" s="21" t="s">
        <v>61</v>
      </c>
      <c r="G2456" s="21" t="s">
        <v>62</v>
      </c>
      <c r="H2456" s="21" t="s">
        <v>63</v>
      </c>
      <c r="I2456" s="21" t="s">
        <v>64</v>
      </c>
      <c r="J2456" s="22">
        <v>43712</v>
      </c>
      <c r="K2456" s="23">
        <v>0.39280092592593002</v>
      </c>
      <c r="L2456" s="22">
        <v>43712</v>
      </c>
      <c r="M2456" s="23">
        <v>0.41024305555556001</v>
      </c>
      <c r="N2456" s="25">
        <v>25.117000000000001</v>
      </c>
      <c r="O2456" s="21" t="s">
        <v>66</v>
      </c>
      <c r="P2456" s="46">
        <f>TotalFix[[#This Row],[Confirmed activ. 3 (ILE03)]]</f>
        <v>25.117000000000001</v>
      </c>
      <c r="Q2456" s="24">
        <v>20</v>
      </c>
      <c r="R2456" s="21" t="s">
        <v>66</v>
      </c>
      <c r="S2456" s="21" t="s">
        <v>67</v>
      </c>
    </row>
    <row r="2457" spans="1:19" s="21" customFormat="1" x14ac:dyDescent="0.35">
      <c r="A2457" s="26">
        <v>1548184</v>
      </c>
      <c r="B2457" s="53">
        <v>411582</v>
      </c>
      <c r="C2457" s="26">
        <f>VLOOKUP(TotalFix[[#This Row],[Order]],'Total Fix by SS'!B:C,2,0)</f>
        <v>235</v>
      </c>
      <c r="D2457" s="21" t="s">
        <v>59</v>
      </c>
      <c r="E2457" s="21" t="s">
        <v>68</v>
      </c>
      <c r="F2457" s="21" t="s">
        <v>69</v>
      </c>
      <c r="G2457" s="21" t="s">
        <v>62</v>
      </c>
      <c r="H2457" s="21" t="s">
        <v>70</v>
      </c>
      <c r="I2457" s="21" t="s">
        <v>71</v>
      </c>
      <c r="J2457" s="22">
        <v>43712</v>
      </c>
      <c r="K2457" s="23">
        <v>0.43143518518518997</v>
      </c>
      <c r="L2457" s="22">
        <v>43712</v>
      </c>
      <c r="M2457" s="23">
        <v>0.43143518518518997</v>
      </c>
      <c r="N2457" s="24">
        <v>30</v>
      </c>
      <c r="O2457" s="21" t="s">
        <v>66</v>
      </c>
      <c r="P2457" s="46">
        <f>TotalFix[[#This Row],[Confirmed activ. 3 (ILE03)]]</f>
        <v>30</v>
      </c>
      <c r="Q2457" s="24">
        <v>30</v>
      </c>
      <c r="R2457" s="21" t="s">
        <v>66</v>
      </c>
      <c r="S2457" s="21" t="s">
        <v>72</v>
      </c>
    </row>
    <row r="2458" spans="1:19" s="21" customFormat="1" x14ac:dyDescent="0.35">
      <c r="A2458" s="26">
        <v>1548184</v>
      </c>
      <c r="B2458" s="53">
        <v>411582</v>
      </c>
      <c r="C2458" s="26">
        <f>VLOOKUP(TotalFix[[#This Row],[Order]],'Total Fix by SS'!B:C,2,0)</f>
        <v>235</v>
      </c>
      <c r="D2458" s="21" t="s">
        <v>59</v>
      </c>
      <c r="E2458" s="21" t="s">
        <v>73</v>
      </c>
      <c r="F2458" s="21" t="s">
        <v>61</v>
      </c>
      <c r="G2458" s="21" t="s">
        <v>62</v>
      </c>
      <c r="H2458" s="21" t="s">
        <v>63</v>
      </c>
      <c r="I2458" s="21" t="s">
        <v>74</v>
      </c>
      <c r="J2458" s="22">
        <v>43712</v>
      </c>
      <c r="K2458" s="23">
        <v>0.44246527777778</v>
      </c>
      <c r="L2458" s="22">
        <v>43713</v>
      </c>
      <c r="M2458" s="23">
        <v>0.40379629629629998</v>
      </c>
      <c r="N2458" s="25">
        <v>6.5049999999999999</v>
      </c>
      <c r="O2458" s="21" t="s">
        <v>77</v>
      </c>
      <c r="P2458" s="46">
        <f>TotalFix[[#This Row],[Confirmed activ. 3 (ILE03)]]*60</f>
        <v>390.3</v>
      </c>
      <c r="Q2458" s="24">
        <v>200</v>
      </c>
      <c r="R2458" s="21" t="s">
        <v>66</v>
      </c>
      <c r="S2458" s="21" t="s">
        <v>67</v>
      </c>
    </row>
    <row r="2459" spans="1:19" s="21" customFormat="1" x14ac:dyDescent="0.35">
      <c r="A2459" s="26">
        <v>1548184</v>
      </c>
      <c r="B2459" s="53">
        <v>411582</v>
      </c>
      <c r="C2459" s="26">
        <f>VLOOKUP(TotalFix[[#This Row],[Order]],'Total Fix by SS'!B:C,2,0)</f>
        <v>235</v>
      </c>
      <c r="D2459" s="21" t="s">
        <v>59</v>
      </c>
      <c r="E2459" s="21" t="s">
        <v>75</v>
      </c>
      <c r="F2459" s="21" t="s">
        <v>61</v>
      </c>
      <c r="G2459" s="21" t="s">
        <v>62</v>
      </c>
      <c r="H2459" s="21" t="s">
        <v>63</v>
      </c>
      <c r="I2459" s="21" t="s">
        <v>76</v>
      </c>
      <c r="J2459" s="22">
        <v>43713</v>
      </c>
      <c r="K2459" s="23">
        <v>0.40653935185184997</v>
      </c>
      <c r="L2459" s="22">
        <v>43716</v>
      </c>
      <c r="M2459" s="23">
        <v>0.74182870370370002</v>
      </c>
      <c r="N2459" s="25">
        <v>15.923999999999999</v>
      </c>
      <c r="O2459" s="21" t="s">
        <v>77</v>
      </c>
      <c r="P2459" s="46">
        <f>TotalFix[[#This Row],[Confirmed activ. 3 (ILE03)]]*60</f>
        <v>955.43999999999994</v>
      </c>
      <c r="Q2459" s="24">
        <v>500</v>
      </c>
      <c r="R2459" s="21" t="s">
        <v>66</v>
      </c>
      <c r="S2459" s="21" t="s">
        <v>67</v>
      </c>
    </row>
    <row r="2460" spans="1:19" s="21" customFormat="1" x14ac:dyDescent="0.35">
      <c r="A2460" s="26">
        <v>1548184</v>
      </c>
      <c r="B2460" s="53">
        <v>411582</v>
      </c>
      <c r="C2460" s="26">
        <f>VLOOKUP(TotalFix[[#This Row],[Order]],'Total Fix by SS'!B:C,2,0)</f>
        <v>235</v>
      </c>
      <c r="D2460" s="21" t="s">
        <v>59</v>
      </c>
      <c r="E2460" s="21" t="s">
        <v>78</v>
      </c>
      <c r="F2460" s="21" t="s">
        <v>69</v>
      </c>
      <c r="G2460" s="21" t="s">
        <v>62</v>
      </c>
      <c r="H2460" s="21" t="s">
        <v>70</v>
      </c>
      <c r="I2460" s="21" t="s">
        <v>79</v>
      </c>
      <c r="J2460" s="22">
        <v>43717</v>
      </c>
      <c r="K2460" s="23">
        <v>0.44200231481481</v>
      </c>
      <c r="L2460" s="22">
        <v>43717</v>
      </c>
      <c r="M2460" s="23">
        <v>0.44200231481481</v>
      </c>
      <c r="N2460" s="24">
        <v>20</v>
      </c>
      <c r="O2460" s="21" t="s">
        <v>66</v>
      </c>
      <c r="P2460" s="46">
        <f>TotalFix[[#This Row],[Confirmed activ. 3 (ILE03)]]</f>
        <v>20</v>
      </c>
      <c r="Q2460" s="24">
        <v>20</v>
      </c>
      <c r="R2460" s="21" t="s">
        <v>66</v>
      </c>
      <c r="S2460" s="21" t="s">
        <v>72</v>
      </c>
    </row>
    <row r="2461" spans="1:19" s="21" customFormat="1" x14ac:dyDescent="0.35">
      <c r="A2461" s="26">
        <v>1548184</v>
      </c>
      <c r="B2461" s="53">
        <v>411582</v>
      </c>
      <c r="C2461" s="26">
        <f>VLOOKUP(TotalFix[[#This Row],[Order]],'Total Fix by SS'!B:C,2,0)</f>
        <v>235</v>
      </c>
      <c r="D2461" s="21" t="s">
        <v>59</v>
      </c>
      <c r="E2461" s="21" t="s">
        <v>80</v>
      </c>
      <c r="F2461" s="21" t="s">
        <v>69</v>
      </c>
      <c r="G2461" s="21" t="s">
        <v>62</v>
      </c>
      <c r="H2461" s="21" t="s">
        <v>70</v>
      </c>
      <c r="I2461" s="21" t="s">
        <v>81</v>
      </c>
      <c r="J2461" s="22">
        <v>43717</v>
      </c>
      <c r="K2461" s="23">
        <v>0.44209490740740998</v>
      </c>
      <c r="L2461" s="22">
        <v>43717</v>
      </c>
      <c r="M2461" s="23">
        <v>0.44209490740740998</v>
      </c>
      <c r="N2461" s="24">
        <v>20</v>
      </c>
      <c r="O2461" s="21" t="s">
        <v>66</v>
      </c>
      <c r="P2461" s="46">
        <f>TotalFix[[#This Row],[Confirmed activ. 3 (ILE03)]]</f>
        <v>20</v>
      </c>
      <c r="Q2461" s="24">
        <v>20</v>
      </c>
      <c r="R2461" s="21" t="s">
        <v>66</v>
      </c>
      <c r="S2461" s="21" t="s">
        <v>72</v>
      </c>
    </row>
    <row r="2462" spans="1:19" s="21" customFormat="1" x14ac:dyDescent="0.35">
      <c r="A2462" s="26">
        <v>1548184</v>
      </c>
      <c r="B2462" s="53">
        <v>411582</v>
      </c>
      <c r="C2462" s="26">
        <f>VLOOKUP(TotalFix[[#This Row],[Order]],'Total Fix by SS'!B:C,2,0)</f>
        <v>235</v>
      </c>
      <c r="D2462" s="21" t="s">
        <v>59</v>
      </c>
      <c r="E2462" s="21" t="s">
        <v>82</v>
      </c>
      <c r="F2462" s="21" t="s">
        <v>83</v>
      </c>
      <c r="G2462" s="21" t="s">
        <v>62</v>
      </c>
      <c r="H2462" s="21" t="s">
        <v>84</v>
      </c>
      <c r="I2462" s="21" t="s">
        <v>84</v>
      </c>
      <c r="J2462" s="22">
        <v>43717</v>
      </c>
      <c r="K2462" s="23">
        <v>0.48300925925926003</v>
      </c>
      <c r="L2462" s="22">
        <v>43717</v>
      </c>
      <c r="M2462" s="23">
        <v>0.90708333333333002</v>
      </c>
      <c r="N2462" s="25">
        <v>7.1660000000000004</v>
      </c>
      <c r="O2462" s="21" t="s">
        <v>77</v>
      </c>
      <c r="P2462" s="46">
        <f>TotalFix[[#This Row],[Confirmed activ. 3 (ILE03)]]*60</f>
        <v>429.96000000000004</v>
      </c>
      <c r="Q2462" s="24">
        <v>450</v>
      </c>
      <c r="R2462" s="21" t="s">
        <v>66</v>
      </c>
      <c r="S2462" s="21" t="s">
        <v>67</v>
      </c>
    </row>
    <row r="2463" spans="1:19" s="21" customFormat="1" x14ac:dyDescent="0.35">
      <c r="A2463" s="26">
        <v>1548184</v>
      </c>
      <c r="B2463" s="53">
        <v>411582</v>
      </c>
      <c r="C2463" s="26">
        <f>VLOOKUP(TotalFix[[#This Row],[Order]],'Total Fix by SS'!B:C,2,0)</f>
        <v>235</v>
      </c>
      <c r="D2463" s="21" t="s">
        <v>59</v>
      </c>
      <c r="E2463" s="21" t="s">
        <v>85</v>
      </c>
      <c r="F2463" s="21" t="s">
        <v>86</v>
      </c>
      <c r="G2463" s="21" t="s">
        <v>62</v>
      </c>
      <c r="H2463" s="21" t="s">
        <v>87</v>
      </c>
      <c r="I2463" s="21" t="s">
        <v>87</v>
      </c>
      <c r="J2463" s="22">
        <v>43718</v>
      </c>
      <c r="K2463" s="23">
        <v>0.40912037037037002</v>
      </c>
      <c r="L2463" s="22">
        <v>43718</v>
      </c>
      <c r="M2463" s="23">
        <v>0.40912037037037002</v>
      </c>
      <c r="N2463" s="24">
        <v>20</v>
      </c>
      <c r="O2463" s="21" t="s">
        <v>66</v>
      </c>
      <c r="P2463" s="46">
        <f>TotalFix[[#This Row],[Confirmed activ. 3 (ILE03)]]</f>
        <v>20</v>
      </c>
      <c r="Q2463" s="24">
        <v>20</v>
      </c>
      <c r="R2463" s="21" t="s">
        <v>66</v>
      </c>
      <c r="S2463" s="21" t="s">
        <v>72</v>
      </c>
    </row>
    <row r="2464" spans="1:19" s="21" customFormat="1" x14ac:dyDescent="0.35">
      <c r="A2464" s="26">
        <v>1548184</v>
      </c>
      <c r="B2464" s="53">
        <v>411582</v>
      </c>
      <c r="C2464" s="26">
        <f>VLOOKUP(TotalFix[[#This Row],[Order]],'Total Fix by SS'!B:C,2,0)</f>
        <v>235</v>
      </c>
      <c r="D2464" s="21" t="s">
        <v>59</v>
      </c>
      <c r="E2464" s="21" t="s">
        <v>95</v>
      </c>
      <c r="F2464" s="21" t="s">
        <v>61</v>
      </c>
      <c r="G2464" s="21" t="s">
        <v>62</v>
      </c>
      <c r="H2464" s="21" t="s">
        <v>63</v>
      </c>
      <c r="I2464" s="21" t="s">
        <v>96</v>
      </c>
      <c r="J2464" s="22">
        <v>43725</v>
      </c>
      <c r="K2464" s="23">
        <v>0.52921296296296005</v>
      </c>
      <c r="L2464" s="22">
        <v>43725</v>
      </c>
      <c r="M2464" s="23">
        <v>0.58534722222222002</v>
      </c>
      <c r="N2464" s="25">
        <v>30.05</v>
      </c>
      <c r="O2464" s="21" t="s">
        <v>66</v>
      </c>
      <c r="P2464" s="46">
        <f>TotalFix[[#This Row],[Confirmed activ. 3 (ILE03)]]</f>
        <v>30.05</v>
      </c>
      <c r="Q2464" s="24">
        <v>40</v>
      </c>
      <c r="R2464" s="21" t="s">
        <v>66</v>
      </c>
      <c r="S2464" s="21" t="s">
        <v>67</v>
      </c>
    </row>
    <row r="2465" spans="1:19" s="21" customFormat="1" x14ac:dyDescent="0.35">
      <c r="A2465" s="26">
        <v>1548184</v>
      </c>
      <c r="B2465" s="53">
        <v>411582</v>
      </c>
      <c r="C2465" s="26">
        <f>VLOOKUP(TotalFix[[#This Row],[Order]],'Total Fix by SS'!B:C,2,0)</f>
        <v>235</v>
      </c>
      <c r="D2465" s="21" t="s">
        <v>59</v>
      </c>
      <c r="E2465" s="21" t="s">
        <v>97</v>
      </c>
      <c r="F2465" s="21" t="s">
        <v>69</v>
      </c>
      <c r="G2465" s="21" t="s">
        <v>62</v>
      </c>
      <c r="H2465" s="21" t="s">
        <v>70</v>
      </c>
      <c r="I2465" s="21" t="s">
        <v>98</v>
      </c>
      <c r="J2465" s="22">
        <v>43725</v>
      </c>
      <c r="K2465" s="23">
        <v>0.64856481481480999</v>
      </c>
      <c r="L2465" s="22">
        <v>43725</v>
      </c>
      <c r="M2465" s="23">
        <v>0.64856481481480999</v>
      </c>
      <c r="N2465" s="24">
        <v>20</v>
      </c>
      <c r="O2465" s="21" t="s">
        <v>66</v>
      </c>
      <c r="P2465" s="46">
        <f>TotalFix[[#This Row],[Confirmed activ. 3 (ILE03)]]</f>
        <v>20</v>
      </c>
      <c r="Q2465" s="24">
        <v>20</v>
      </c>
      <c r="R2465" s="21" t="s">
        <v>66</v>
      </c>
      <c r="S2465" s="21" t="s">
        <v>72</v>
      </c>
    </row>
    <row r="2466" spans="1:19" s="21" customFormat="1" x14ac:dyDescent="0.35">
      <c r="A2466" s="26">
        <v>1548184</v>
      </c>
      <c r="B2466" s="53">
        <v>411582</v>
      </c>
      <c r="C2466" s="26">
        <f>VLOOKUP(TotalFix[[#This Row],[Order]],'Total Fix by SS'!B:C,2,0)</f>
        <v>235</v>
      </c>
      <c r="D2466" s="21" t="s">
        <v>59</v>
      </c>
      <c r="E2466" s="21" t="s">
        <v>99</v>
      </c>
      <c r="F2466" s="21" t="s">
        <v>69</v>
      </c>
      <c r="G2466" s="21" t="s">
        <v>62</v>
      </c>
      <c r="H2466" s="21" t="s">
        <v>70</v>
      </c>
      <c r="I2466" s="21" t="s">
        <v>100</v>
      </c>
      <c r="J2466" s="22">
        <v>43725</v>
      </c>
      <c r="K2466" s="23">
        <v>0.64859953703703999</v>
      </c>
      <c r="L2466" s="22">
        <v>43725</v>
      </c>
      <c r="M2466" s="23">
        <v>0.64859953703703999</v>
      </c>
      <c r="N2466" s="24">
        <v>50</v>
      </c>
      <c r="O2466" s="21" t="s">
        <v>66</v>
      </c>
      <c r="P2466" s="46">
        <f>TotalFix[[#This Row],[Confirmed activ. 3 (ILE03)]]</f>
        <v>50</v>
      </c>
      <c r="Q2466" s="24">
        <v>50</v>
      </c>
      <c r="R2466" s="21" t="s">
        <v>66</v>
      </c>
      <c r="S2466" s="21" t="s">
        <v>72</v>
      </c>
    </row>
    <row r="2467" spans="1:19" s="21" customFormat="1" x14ac:dyDescent="0.35">
      <c r="A2467" s="26">
        <v>1548184</v>
      </c>
      <c r="B2467" s="53">
        <v>411582</v>
      </c>
      <c r="C2467" s="26">
        <f>VLOOKUP(TotalFix[[#This Row],[Order]],'Total Fix by SS'!B:C,2,0)</f>
        <v>235</v>
      </c>
      <c r="D2467" s="21" t="s">
        <v>59</v>
      </c>
      <c r="E2467" s="21" t="s">
        <v>104</v>
      </c>
      <c r="F2467" s="21" t="s">
        <v>102</v>
      </c>
      <c r="G2467" s="21" t="s">
        <v>105</v>
      </c>
      <c r="H2467" s="21" t="s">
        <v>100</v>
      </c>
      <c r="I2467" s="21" t="s">
        <v>106</v>
      </c>
      <c r="J2467" s="22">
        <v>43726</v>
      </c>
      <c r="K2467" s="23">
        <v>0.33553240740741003</v>
      </c>
      <c r="L2467" s="22">
        <v>43726</v>
      </c>
      <c r="M2467" s="23">
        <v>0.33553240740741003</v>
      </c>
      <c r="N2467" s="24">
        <v>10</v>
      </c>
      <c r="O2467" s="21" t="s">
        <v>66</v>
      </c>
      <c r="P2467" s="46">
        <f>TotalFix[[#This Row],[Confirmed activ. 3 (ILE03)]]</f>
        <v>10</v>
      </c>
      <c r="Q2467" s="24">
        <v>10</v>
      </c>
      <c r="R2467" s="21" t="s">
        <v>66</v>
      </c>
      <c r="S2467" s="21" t="s">
        <v>72</v>
      </c>
    </row>
    <row r="2468" spans="1:19" s="21" customFormat="1" x14ac:dyDescent="0.35">
      <c r="A2468" s="26">
        <v>1548184</v>
      </c>
      <c r="B2468" s="53">
        <v>411582</v>
      </c>
      <c r="C2468" s="26">
        <f>VLOOKUP(TotalFix[[#This Row],[Order]],'Total Fix by SS'!B:C,2,0)</f>
        <v>235</v>
      </c>
      <c r="D2468" s="21" t="s">
        <v>107</v>
      </c>
      <c r="E2468" s="21" t="s">
        <v>60</v>
      </c>
      <c r="F2468" s="21" t="s">
        <v>61</v>
      </c>
      <c r="G2468" s="21" t="s">
        <v>90</v>
      </c>
      <c r="H2468" s="21" t="s">
        <v>63</v>
      </c>
      <c r="I2468" s="21" t="s">
        <v>108</v>
      </c>
      <c r="J2468" s="22">
        <v>43713</v>
      </c>
      <c r="K2468" s="23">
        <v>0.32827546296296001</v>
      </c>
      <c r="L2468" s="22">
        <v>43713</v>
      </c>
      <c r="M2468" s="23">
        <v>0.39956018518518999</v>
      </c>
      <c r="N2468" s="25">
        <v>1.7110000000000001</v>
      </c>
      <c r="O2468" s="21" t="s">
        <v>77</v>
      </c>
      <c r="P2468" s="46">
        <f>TotalFix[[#This Row],[Confirmed activ. 3 (ILE03)]]*60</f>
        <v>102.66000000000001</v>
      </c>
      <c r="Q2468" s="24">
        <v>1</v>
      </c>
      <c r="R2468" s="21" t="s">
        <v>66</v>
      </c>
      <c r="S2468" s="21" t="s">
        <v>67</v>
      </c>
    </row>
    <row r="2469" spans="1:19" s="21" customFormat="1" x14ac:dyDescent="0.35">
      <c r="A2469" s="26">
        <v>1548184</v>
      </c>
      <c r="B2469" s="53">
        <v>411582</v>
      </c>
      <c r="C2469" s="26">
        <f>VLOOKUP(TotalFix[[#This Row],[Order]],'Total Fix by SS'!B:C,2,0)</f>
        <v>235</v>
      </c>
      <c r="D2469" s="21" t="s">
        <v>109</v>
      </c>
      <c r="E2469" s="21" t="s">
        <v>82</v>
      </c>
      <c r="F2469" s="21" t="s">
        <v>83</v>
      </c>
      <c r="G2469" s="21" t="s">
        <v>90</v>
      </c>
      <c r="H2469" s="21" t="s">
        <v>84</v>
      </c>
      <c r="I2469" s="21" t="s">
        <v>110</v>
      </c>
      <c r="J2469" s="22"/>
      <c r="K2469" s="23">
        <v>0</v>
      </c>
      <c r="L2469" s="22"/>
      <c r="M2469" s="23">
        <v>0</v>
      </c>
      <c r="N2469" s="25">
        <v>0</v>
      </c>
      <c r="O2469" s="21" t="s">
        <v>93</v>
      </c>
      <c r="P2469" s="46"/>
      <c r="Q2469" s="24">
        <v>5</v>
      </c>
      <c r="R2469" s="21" t="s">
        <v>66</v>
      </c>
      <c r="S2469" s="21" t="s">
        <v>94</v>
      </c>
    </row>
    <row r="2470" spans="1:19" s="21" customFormat="1" x14ac:dyDescent="0.35">
      <c r="A2470" s="26">
        <v>1548185</v>
      </c>
      <c r="B2470" s="53">
        <v>411582</v>
      </c>
      <c r="C2470" s="26">
        <f>VLOOKUP(TotalFix[[#This Row],[Order]],'Total Fix by SS'!B:C,2,0)</f>
        <v>235</v>
      </c>
      <c r="D2470" s="21" t="s">
        <v>59</v>
      </c>
      <c r="E2470" s="21" t="s">
        <v>60</v>
      </c>
      <c r="F2470" s="21" t="s">
        <v>61</v>
      </c>
      <c r="G2470" s="21" t="s">
        <v>62</v>
      </c>
      <c r="H2470" s="21" t="s">
        <v>63</v>
      </c>
      <c r="I2470" s="21" t="s">
        <v>139</v>
      </c>
      <c r="J2470" s="22">
        <v>43713</v>
      </c>
      <c r="K2470" s="23">
        <v>0.46576388888888998</v>
      </c>
      <c r="L2470" s="22">
        <v>43713</v>
      </c>
      <c r="M2470" s="23">
        <v>0.48768518518519</v>
      </c>
      <c r="N2470" s="25">
        <v>31.567</v>
      </c>
      <c r="O2470" s="21" t="s">
        <v>66</v>
      </c>
      <c r="P2470" s="46">
        <f>TotalFix[[#This Row],[Confirmed activ. 3 (ILE03)]]</f>
        <v>31.567</v>
      </c>
      <c r="Q2470" s="24">
        <v>20</v>
      </c>
      <c r="R2470" s="21" t="s">
        <v>66</v>
      </c>
      <c r="S2470" s="21" t="s">
        <v>67</v>
      </c>
    </row>
    <row r="2471" spans="1:19" s="21" customFormat="1" x14ac:dyDescent="0.35">
      <c r="A2471" s="26">
        <v>1548185</v>
      </c>
      <c r="B2471" s="53">
        <v>411582</v>
      </c>
      <c r="C2471" s="26">
        <f>VLOOKUP(TotalFix[[#This Row],[Order]],'Total Fix by SS'!B:C,2,0)</f>
        <v>235</v>
      </c>
      <c r="D2471" s="21" t="s">
        <v>59</v>
      </c>
      <c r="E2471" s="21" t="s">
        <v>68</v>
      </c>
      <c r="F2471" s="21" t="s">
        <v>69</v>
      </c>
      <c r="G2471" s="21" t="s">
        <v>62</v>
      </c>
      <c r="H2471" s="21" t="s">
        <v>70</v>
      </c>
      <c r="I2471" s="21" t="s">
        <v>71</v>
      </c>
      <c r="J2471" s="22">
        <v>43716</v>
      </c>
      <c r="K2471" s="23">
        <v>0.34380787037036997</v>
      </c>
      <c r="L2471" s="22">
        <v>43716</v>
      </c>
      <c r="M2471" s="23">
        <v>0.34380787037036997</v>
      </c>
      <c r="N2471" s="24">
        <v>30</v>
      </c>
      <c r="O2471" s="21" t="s">
        <v>66</v>
      </c>
      <c r="P2471" s="46">
        <f>TotalFix[[#This Row],[Confirmed activ. 3 (ILE03)]]</f>
        <v>30</v>
      </c>
      <c r="Q2471" s="24">
        <v>30</v>
      </c>
      <c r="R2471" s="21" t="s">
        <v>66</v>
      </c>
      <c r="S2471" s="21" t="s">
        <v>72</v>
      </c>
    </row>
    <row r="2472" spans="1:19" s="21" customFormat="1" x14ac:dyDescent="0.35">
      <c r="A2472" s="26">
        <v>1548185</v>
      </c>
      <c r="B2472" s="53">
        <v>411582</v>
      </c>
      <c r="C2472" s="26">
        <f>VLOOKUP(TotalFix[[#This Row],[Order]],'Total Fix by SS'!B:C,2,0)</f>
        <v>235</v>
      </c>
      <c r="D2472" s="21" t="s">
        <v>59</v>
      </c>
      <c r="E2472" s="21" t="s">
        <v>73</v>
      </c>
      <c r="F2472" s="21" t="s">
        <v>61</v>
      </c>
      <c r="G2472" s="21" t="s">
        <v>62</v>
      </c>
      <c r="H2472" s="21" t="s">
        <v>63</v>
      </c>
      <c r="I2472" s="21" t="s">
        <v>74</v>
      </c>
      <c r="J2472" s="22">
        <v>43716</v>
      </c>
      <c r="K2472" s="23">
        <v>0.34667824074074</v>
      </c>
      <c r="L2472" s="22">
        <v>43716</v>
      </c>
      <c r="M2472" s="23">
        <v>0.62085648148147998</v>
      </c>
      <c r="N2472" s="25">
        <v>6.6369999999999996</v>
      </c>
      <c r="O2472" s="21" t="s">
        <v>77</v>
      </c>
      <c r="P2472" s="46">
        <f>TotalFix[[#This Row],[Confirmed activ. 3 (ILE03)]]*60</f>
        <v>398.21999999999997</v>
      </c>
      <c r="Q2472" s="24">
        <v>200</v>
      </c>
      <c r="R2472" s="21" t="s">
        <v>66</v>
      </c>
      <c r="S2472" s="21" t="s">
        <v>67</v>
      </c>
    </row>
    <row r="2473" spans="1:19" s="21" customFormat="1" x14ac:dyDescent="0.35">
      <c r="A2473" s="26">
        <v>1548185</v>
      </c>
      <c r="B2473" s="53">
        <v>411582</v>
      </c>
      <c r="C2473" s="26">
        <f>VLOOKUP(TotalFix[[#This Row],[Order]],'Total Fix by SS'!B:C,2,0)</f>
        <v>235</v>
      </c>
      <c r="D2473" s="21" t="s">
        <v>59</v>
      </c>
      <c r="E2473" s="21" t="s">
        <v>75</v>
      </c>
      <c r="F2473" s="21" t="s">
        <v>61</v>
      </c>
      <c r="G2473" s="21" t="s">
        <v>62</v>
      </c>
      <c r="H2473" s="21" t="s">
        <v>63</v>
      </c>
      <c r="I2473" s="21" t="s">
        <v>76</v>
      </c>
      <c r="J2473" s="22">
        <v>43717</v>
      </c>
      <c r="K2473" s="23">
        <v>0.32572916666667001</v>
      </c>
      <c r="L2473" s="22">
        <v>43718</v>
      </c>
      <c r="M2473" s="23">
        <v>0.41744212962963001</v>
      </c>
      <c r="N2473" s="25">
        <v>6.0780000000000003</v>
      </c>
      <c r="O2473" s="21" t="s">
        <v>77</v>
      </c>
      <c r="P2473" s="46">
        <f>TotalFix[[#This Row],[Confirmed activ. 3 (ILE03)]]*60</f>
        <v>364.68</v>
      </c>
      <c r="Q2473" s="24">
        <v>500</v>
      </c>
      <c r="R2473" s="21" t="s">
        <v>66</v>
      </c>
      <c r="S2473" s="21" t="s">
        <v>67</v>
      </c>
    </row>
    <row r="2474" spans="1:19" s="21" customFormat="1" x14ac:dyDescent="0.35">
      <c r="A2474" s="26">
        <v>1548185</v>
      </c>
      <c r="B2474" s="53">
        <v>411582</v>
      </c>
      <c r="C2474" s="26">
        <f>VLOOKUP(TotalFix[[#This Row],[Order]],'Total Fix by SS'!B:C,2,0)</f>
        <v>235</v>
      </c>
      <c r="D2474" s="21" t="s">
        <v>59</v>
      </c>
      <c r="E2474" s="21" t="s">
        <v>78</v>
      </c>
      <c r="F2474" s="21" t="s">
        <v>69</v>
      </c>
      <c r="G2474" s="21" t="s">
        <v>62</v>
      </c>
      <c r="H2474" s="21" t="s">
        <v>70</v>
      </c>
      <c r="I2474" s="21" t="s">
        <v>79</v>
      </c>
      <c r="J2474" s="22">
        <v>43718</v>
      </c>
      <c r="K2474" s="23">
        <v>0.42322916666666999</v>
      </c>
      <c r="L2474" s="22">
        <v>43718</v>
      </c>
      <c r="M2474" s="23">
        <v>0.42322916666666999</v>
      </c>
      <c r="N2474" s="24">
        <v>20</v>
      </c>
      <c r="O2474" s="21" t="s">
        <v>66</v>
      </c>
      <c r="P2474" s="46">
        <f>TotalFix[[#This Row],[Confirmed activ. 3 (ILE03)]]</f>
        <v>20</v>
      </c>
      <c r="Q2474" s="24">
        <v>20</v>
      </c>
      <c r="R2474" s="21" t="s">
        <v>66</v>
      </c>
      <c r="S2474" s="21" t="s">
        <v>72</v>
      </c>
    </row>
    <row r="2475" spans="1:19" s="21" customFormat="1" x14ac:dyDescent="0.35">
      <c r="A2475" s="26">
        <v>1548185</v>
      </c>
      <c r="B2475" s="53">
        <v>411582</v>
      </c>
      <c r="C2475" s="26">
        <f>VLOOKUP(TotalFix[[#This Row],[Order]],'Total Fix by SS'!B:C,2,0)</f>
        <v>235</v>
      </c>
      <c r="D2475" s="21" t="s">
        <v>59</v>
      </c>
      <c r="E2475" s="21" t="s">
        <v>80</v>
      </c>
      <c r="F2475" s="21" t="s">
        <v>69</v>
      </c>
      <c r="G2475" s="21" t="s">
        <v>62</v>
      </c>
      <c r="H2475" s="21" t="s">
        <v>70</v>
      </c>
      <c r="I2475" s="21" t="s">
        <v>81</v>
      </c>
      <c r="J2475" s="22">
        <v>43718</v>
      </c>
      <c r="K2475" s="23">
        <v>0.42331018518518998</v>
      </c>
      <c r="L2475" s="22">
        <v>43718</v>
      </c>
      <c r="M2475" s="23">
        <v>0.42331018518518998</v>
      </c>
      <c r="N2475" s="24">
        <v>20</v>
      </c>
      <c r="O2475" s="21" t="s">
        <v>66</v>
      </c>
      <c r="P2475" s="46">
        <f>TotalFix[[#This Row],[Confirmed activ. 3 (ILE03)]]</f>
        <v>20</v>
      </c>
      <c r="Q2475" s="24">
        <v>20</v>
      </c>
      <c r="R2475" s="21" t="s">
        <v>66</v>
      </c>
      <c r="S2475" s="21" t="s">
        <v>72</v>
      </c>
    </row>
    <row r="2476" spans="1:19" s="21" customFormat="1" x14ac:dyDescent="0.35">
      <c r="A2476" s="26">
        <v>1548185</v>
      </c>
      <c r="B2476" s="53">
        <v>411582</v>
      </c>
      <c r="C2476" s="26">
        <f>VLOOKUP(TotalFix[[#This Row],[Order]],'Total Fix by SS'!B:C,2,0)</f>
        <v>235</v>
      </c>
      <c r="D2476" s="21" t="s">
        <v>59</v>
      </c>
      <c r="E2476" s="21" t="s">
        <v>82</v>
      </c>
      <c r="F2476" s="21" t="s">
        <v>83</v>
      </c>
      <c r="G2476" s="21" t="s">
        <v>62</v>
      </c>
      <c r="H2476" s="21" t="s">
        <v>84</v>
      </c>
      <c r="I2476" s="21" t="s">
        <v>84</v>
      </c>
      <c r="J2476" s="22">
        <v>43718</v>
      </c>
      <c r="K2476" s="23">
        <v>0.43473379629629999</v>
      </c>
      <c r="L2476" s="22">
        <v>43718</v>
      </c>
      <c r="M2476" s="23">
        <v>0.91253472222221998</v>
      </c>
      <c r="N2476" s="25">
        <v>479.75700000000001</v>
      </c>
      <c r="O2476" s="21" t="s">
        <v>66</v>
      </c>
      <c r="P2476" s="46">
        <f>TotalFix[[#This Row],[Confirmed activ. 3 (ILE03)]]</f>
        <v>479.75700000000001</v>
      </c>
      <c r="Q2476" s="24">
        <v>450</v>
      </c>
      <c r="R2476" s="21" t="s">
        <v>66</v>
      </c>
      <c r="S2476" s="21" t="s">
        <v>67</v>
      </c>
    </row>
    <row r="2477" spans="1:19" s="21" customFormat="1" x14ac:dyDescent="0.35">
      <c r="A2477" s="26">
        <v>1548185</v>
      </c>
      <c r="B2477" s="53">
        <v>411582</v>
      </c>
      <c r="C2477" s="26">
        <f>VLOOKUP(TotalFix[[#This Row],[Order]],'Total Fix by SS'!B:C,2,0)</f>
        <v>235</v>
      </c>
      <c r="D2477" s="21" t="s">
        <v>59</v>
      </c>
      <c r="E2477" s="21" t="s">
        <v>85</v>
      </c>
      <c r="F2477" s="21" t="s">
        <v>86</v>
      </c>
      <c r="G2477" s="21" t="s">
        <v>62</v>
      </c>
      <c r="H2477" s="21" t="s">
        <v>87</v>
      </c>
      <c r="I2477" s="21" t="s">
        <v>87</v>
      </c>
      <c r="J2477" s="22">
        <v>43719</v>
      </c>
      <c r="K2477" s="23">
        <v>0.34125</v>
      </c>
      <c r="L2477" s="22">
        <v>43719</v>
      </c>
      <c r="M2477" s="23">
        <v>0.34125</v>
      </c>
      <c r="N2477" s="24">
        <v>20</v>
      </c>
      <c r="O2477" s="21" t="s">
        <v>66</v>
      </c>
      <c r="P2477" s="46">
        <f>TotalFix[[#This Row],[Confirmed activ. 3 (ILE03)]]</f>
        <v>20</v>
      </c>
      <c r="Q2477" s="24">
        <v>20</v>
      </c>
      <c r="R2477" s="21" t="s">
        <v>66</v>
      </c>
      <c r="S2477" s="21" t="s">
        <v>72</v>
      </c>
    </row>
    <row r="2478" spans="1:19" s="21" customFormat="1" x14ac:dyDescent="0.35">
      <c r="A2478" s="26">
        <v>1548185</v>
      </c>
      <c r="B2478" s="53">
        <v>411582</v>
      </c>
      <c r="C2478" s="26">
        <f>VLOOKUP(TotalFix[[#This Row],[Order]],'Total Fix by SS'!B:C,2,0)</f>
        <v>235</v>
      </c>
      <c r="D2478" s="21" t="s">
        <v>59</v>
      </c>
      <c r="E2478" s="21" t="s">
        <v>88</v>
      </c>
      <c r="F2478" s="21" t="s">
        <v>89</v>
      </c>
      <c r="G2478" s="21" t="s">
        <v>90</v>
      </c>
      <c r="H2478" s="21" t="s">
        <v>91</v>
      </c>
      <c r="I2478" s="21" t="s">
        <v>92</v>
      </c>
      <c r="J2478" s="22"/>
      <c r="K2478" s="23">
        <v>0</v>
      </c>
      <c r="L2478" s="22"/>
      <c r="M2478" s="23">
        <v>0</v>
      </c>
      <c r="N2478" s="25">
        <v>0</v>
      </c>
      <c r="O2478" s="21" t="s">
        <v>93</v>
      </c>
      <c r="P2478" s="46"/>
      <c r="Q2478" s="24">
        <v>0</v>
      </c>
      <c r="R2478" s="21" t="s">
        <v>66</v>
      </c>
      <c r="S2478" s="21" t="s">
        <v>94</v>
      </c>
    </row>
    <row r="2479" spans="1:19" s="21" customFormat="1" x14ac:dyDescent="0.35">
      <c r="A2479" s="26">
        <v>1548185</v>
      </c>
      <c r="B2479" s="53">
        <v>411582</v>
      </c>
      <c r="C2479" s="26">
        <f>VLOOKUP(TotalFix[[#This Row],[Order]],'Total Fix by SS'!B:C,2,0)</f>
        <v>235</v>
      </c>
      <c r="D2479" s="21" t="s">
        <v>59</v>
      </c>
      <c r="E2479" s="21" t="s">
        <v>95</v>
      </c>
      <c r="F2479" s="21" t="s">
        <v>61</v>
      </c>
      <c r="G2479" s="21" t="s">
        <v>62</v>
      </c>
      <c r="H2479" s="21" t="s">
        <v>63</v>
      </c>
      <c r="I2479" s="21" t="s">
        <v>96</v>
      </c>
      <c r="J2479" s="22">
        <v>43725</v>
      </c>
      <c r="K2479" s="23">
        <v>0.52952546296295999</v>
      </c>
      <c r="L2479" s="22">
        <v>43725</v>
      </c>
      <c r="M2479" s="23">
        <v>0.61880787037036999</v>
      </c>
      <c r="N2479" s="25">
        <v>1.3</v>
      </c>
      <c r="O2479" s="21" t="s">
        <v>77</v>
      </c>
      <c r="P2479" s="46">
        <f>TotalFix[[#This Row],[Confirmed activ. 3 (ILE03)]]*60</f>
        <v>78</v>
      </c>
      <c r="Q2479" s="24">
        <v>40</v>
      </c>
      <c r="R2479" s="21" t="s">
        <v>66</v>
      </c>
      <c r="S2479" s="21" t="s">
        <v>67</v>
      </c>
    </row>
    <row r="2480" spans="1:19" s="21" customFormat="1" x14ac:dyDescent="0.35">
      <c r="A2480" s="26">
        <v>1548185</v>
      </c>
      <c r="B2480" s="53">
        <v>411582</v>
      </c>
      <c r="C2480" s="26">
        <f>VLOOKUP(TotalFix[[#This Row],[Order]],'Total Fix by SS'!B:C,2,0)</f>
        <v>235</v>
      </c>
      <c r="D2480" s="21" t="s">
        <v>59</v>
      </c>
      <c r="E2480" s="21" t="s">
        <v>97</v>
      </c>
      <c r="F2480" s="21" t="s">
        <v>69</v>
      </c>
      <c r="G2480" s="21" t="s">
        <v>62</v>
      </c>
      <c r="H2480" s="21" t="s">
        <v>70</v>
      </c>
      <c r="I2480" s="21" t="s">
        <v>98</v>
      </c>
      <c r="J2480" s="22">
        <v>43725</v>
      </c>
      <c r="K2480" s="23">
        <v>0.64881944444443995</v>
      </c>
      <c r="L2480" s="22">
        <v>43725</v>
      </c>
      <c r="M2480" s="23">
        <v>0.64881944444443995</v>
      </c>
      <c r="N2480" s="24">
        <v>20</v>
      </c>
      <c r="O2480" s="21" t="s">
        <v>66</v>
      </c>
      <c r="P2480" s="46">
        <f>TotalFix[[#This Row],[Confirmed activ. 3 (ILE03)]]</f>
        <v>20</v>
      </c>
      <c r="Q2480" s="24">
        <v>20</v>
      </c>
      <c r="R2480" s="21" t="s">
        <v>66</v>
      </c>
      <c r="S2480" s="21" t="s">
        <v>72</v>
      </c>
    </row>
    <row r="2481" spans="1:19" s="21" customFormat="1" x14ac:dyDescent="0.35">
      <c r="A2481" s="26">
        <v>1548185</v>
      </c>
      <c r="B2481" s="53">
        <v>411582</v>
      </c>
      <c r="C2481" s="26">
        <f>VLOOKUP(TotalFix[[#This Row],[Order]],'Total Fix by SS'!B:C,2,0)</f>
        <v>235</v>
      </c>
      <c r="D2481" s="21" t="s">
        <v>59</v>
      </c>
      <c r="E2481" s="21" t="s">
        <v>99</v>
      </c>
      <c r="F2481" s="21" t="s">
        <v>69</v>
      </c>
      <c r="G2481" s="21" t="s">
        <v>62</v>
      </c>
      <c r="H2481" s="21" t="s">
        <v>70</v>
      </c>
      <c r="I2481" s="21" t="s">
        <v>100</v>
      </c>
      <c r="J2481" s="22">
        <v>43725</v>
      </c>
      <c r="K2481" s="23">
        <v>0.64885416666666995</v>
      </c>
      <c r="L2481" s="22">
        <v>43725</v>
      </c>
      <c r="M2481" s="23">
        <v>0.64885416666666995</v>
      </c>
      <c r="N2481" s="24">
        <v>50</v>
      </c>
      <c r="O2481" s="21" t="s">
        <v>66</v>
      </c>
      <c r="P2481" s="46">
        <f>TotalFix[[#This Row],[Confirmed activ. 3 (ILE03)]]</f>
        <v>50</v>
      </c>
      <c r="Q2481" s="24">
        <v>50</v>
      </c>
      <c r="R2481" s="21" t="s">
        <v>66</v>
      </c>
      <c r="S2481" s="21" t="s">
        <v>72</v>
      </c>
    </row>
    <row r="2482" spans="1:19" s="21" customFormat="1" x14ac:dyDescent="0.35">
      <c r="A2482" s="26">
        <v>1548185</v>
      </c>
      <c r="B2482" s="53">
        <v>411582</v>
      </c>
      <c r="C2482" s="26">
        <f>VLOOKUP(TotalFix[[#This Row],[Order]],'Total Fix by SS'!B:C,2,0)</f>
        <v>235</v>
      </c>
      <c r="D2482" s="21" t="s">
        <v>59</v>
      </c>
      <c r="E2482" s="21" t="s">
        <v>101</v>
      </c>
      <c r="F2482" s="21" t="s">
        <v>102</v>
      </c>
      <c r="G2482" s="21" t="s">
        <v>62</v>
      </c>
      <c r="H2482" s="21" t="s">
        <v>100</v>
      </c>
      <c r="I2482" s="21" t="s">
        <v>103</v>
      </c>
      <c r="J2482" s="22">
        <v>43725</v>
      </c>
      <c r="K2482" s="23">
        <v>0.64888888888888996</v>
      </c>
      <c r="L2482" s="22">
        <v>43725</v>
      </c>
      <c r="M2482" s="23">
        <v>0.64888888888888996</v>
      </c>
      <c r="N2482" s="24">
        <v>10</v>
      </c>
      <c r="O2482" s="21" t="s">
        <v>66</v>
      </c>
      <c r="P2482" s="46">
        <f>TotalFix[[#This Row],[Confirmed activ. 3 (ILE03)]]</f>
        <v>10</v>
      </c>
      <c r="Q2482" s="24">
        <v>10</v>
      </c>
      <c r="R2482" s="21" t="s">
        <v>66</v>
      </c>
      <c r="S2482" s="21" t="s">
        <v>72</v>
      </c>
    </row>
    <row r="2483" spans="1:19" s="21" customFormat="1" x14ac:dyDescent="0.35">
      <c r="A2483" s="26">
        <v>1548185</v>
      </c>
      <c r="B2483" s="53">
        <v>411582</v>
      </c>
      <c r="C2483" s="26">
        <f>VLOOKUP(TotalFix[[#This Row],[Order]],'Total Fix by SS'!B:C,2,0)</f>
        <v>235</v>
      </c>
      <c r="D2483" s="21" t="s">
        <v>59</v>
      </c>
      <c r="E2483" s="21" t="s">
        <v>104</v>
      </c>
      <c r="F2483" s="21" t="s">
        <v>102</v>
      </c>
      <c r="G2483" s="21" t="s">
        <v>105</v>
      </c>
      <c r="H2483" s="21" t="s">
        <v>100</v>
      </c>
      <c r="I2483" s="21" t="s">
        <v>106</v>
      </c>
      <c r="J2483" s="22">
        <v>43726</v>
      </c>
      <c r="K2483" s="23">
        <v>0.33531250000000001</v>
      </c>
      <c r="L2483" s="22">
        <v>43726</v>
      </c>
      <c r="M2483" s="23">
        <v>0.33531250000000001</v>
      </c>
      <c r="N2483" s="24">
        <v>10</v>
      </c>
      <c r="O2483" s="21" t="s">
        <v>66</v>
      </c>
      <c r="P2483" s="46">
        <f>TotalFix[[#This Row],[Confirmed activ. 3 (ILE03)]]</f>
        <v>10</v>
      </c>
      <c r="Q2483" s="24">
        <v>10</v>
      </c>
      <c r="R2483" s="21" t="s">
        <v>66</v>
      </c>
      <c r="S2483" s="21" t="s">
        <v>72</v>
      </c>
    </row>
    <row r="2484" spans="1:19" s="21" customFormat="1" x14ac:dyDescent="0.35">
      <c r="A2484" s="26">
        <v>1548185</v>
      </c>
      <c r="B2484" s="53">
        <v>411582</v>
      </c>
      <c r="C2484" s="26">
        <f>VLOOKUP(TotalFix[[#This Row],[Order]],'Total Fix by SS'!B:C,2,0)</f>
        <v>235</v>
      </c>
      <c r="D2484" s="21" t="s">
        <v>107</v>
      </c>
      <c r="E2484" s="21" t="s">
        <v>60</v>
      </c>
      <c r="F2484" s="21" t="s">
        <v>61</v>
      </c>
      <c r="G2484" s="21" t="s">
        <v>90</v>
      </c>
      <c r="H2484" s="21" t="s">
        <v>63</v>
      </c>
      <c r="I2484" s="21" t="s">
        <v>108</v>
      </c>
      <c r="J2484" s="22">
        <v>43716</v>
      </c>
      <c r="K2484" s="23">
        <v>0.31518518518519001</v>
      </c>
      <c r="L2484" s="22">
        <v>43717</v>
      </c>
      <c r="M2484" s="23">
        <v>0.74457175925926</v>
      </c>
      <c r="N2484" s="25">
        <v>19.468</v>
      </c>
      <c r="O2484" s="21" t="s">
        <v>77</v>
      </c>
      <c r="P2484" s="46">
        <f>TotalFix[[#This Row],[Confirmed activ. 3 (ILE03)]]*60</f>
        <v>1168.08</v>
      </c>
      <c r="Q2484" s="24">
        <v>1</v>
      </c>
      <c r="R2484" s="21" t="s">
        <v>66</v>
      </c>
      <c r="S2484" s="21" t="s">
        <v>67</v>
      </c>
    </row>
    <row r="2485" spans="1:19" s="21" customFormat="1" x14ac:dyDescent="0.35">
      <c r="A2485" s="26">
        <v>1548185</v>
      </c>
      <c r="B2485" s="53">
        <v>411582</v>
      </c>
      <c r="C2485" s="26">
        <f>VLOOKUP(TotalFix[[#This Row],[Order]],'Total Fix by SS'!B:C,2,0)</f>
        <v>235</v>
      </c>
      <c r="D2485" s="21" t="s">
        <v>109</v>
      </c>
      <c r="E2485" s="21" t="s">
        <v>82</v>
      </c>
      <c r="F2485" s="21" t="s">
        <v>83</v>
      </c>
      <c r="G2485" s="21" t="s">
        <v>90</v>
      </c>
      <c r="H2485" s="21" t="s">
        <v>84</v>
      </c>
      <c r="I2485" s="21" t="s">
        <v>110</v>
      </c>
      <c r="J2485" s="22"/>
      <c r="K2485" s="23">
        <v>0</v>
      </c>
      <c r="L2485" s="22"/>
      <c r="M2485" s="23">
        <v>0</v>
      </c>
      <c r="N2485" s="25">
        <v>0</v>
      </c>
      <c r="O2485" s="21" t="s">
        <v>93</v>
      </c>
      <c r="P2485" s="46"/>
      <c r="Q2485" s="24">
        <v>5</v>
      </c>
      <c r="R2485" s="21" t="s">
        <v>66</v>
      </c>
      <c r="S2485" s="21" t="s">
        <v>94</v>
      </c>
    </row>
    <row r="2486" spans="1:19" s="21" customFormat="1" x14ac:dyDescent="0.35">
      <c r="A2486" s="26">
        <v>1548186</v>
      </c>
      <c r="B2486" s="53">
        <v>411582</v>
      </c>
      <c r="C2486" s="26">
        <f>VLOOKUP(TotalFix[[#This Row],[Order]],'Total Fix by SS'!B:C,2,0)</f>
        <v>235</v>
      </c>
      <c r="D2486" s="21" t="s">
        <v>59</v>
      </c>
      <c r="E2486" s="21" t="s">
        <v>60</v>
      </c>
      <c r="F2486" s="21" t="s">
        <v>61</v>
      </c>
      <c r="G2486" s="21" t="s">
        <v>62</v>
      </c>
      <c r="H2486" s="21" t="s">
        <v>63</v>
      </c>
      <c r="I2486" s="21" t="s">
        <v>64</v>
      </c>
      <c r="J2486" s="22">
        <v>43712</v>
      </c>
      <c r="K2486" s="23">
        <v>0.39181712962963</v>
      </c>
      <c r="L2486" s="22">
        <v>43712</v>
      </c>
      <c r="M2486" s="23">
        <v>0.40973379629630002</v>
      </c>
      <c r="N2486" s="25">
        <v>25.8</v>
      </c>
      <c r="O2486" s="21" t="s">
        <v>66</v>
      </c>
      <c r="P2486" s="46">
        <f>TotalFix[[#This Row],[Confirmed activ. 3 (ILE03)]]</f>
        <v>25.8</v>
      </c>
      <c r="Q2486" s="24">
        <v>20</v>
      </c>
      <c r="R2486" s="21" t="s">
        <v>66</v>
      </c>
      <c r="S2486" s="21" t="s">
        <v>67</v>
      </c>
    </row>
    <row r="2487" spans="1:19" s="21" customFormat="1" x14ac:dyDescent="0.35">
      <c r="A2487" s="26">
        <v>1548186</v>
      </c>
      <c r="B2487" s="53">
        <v>411582</v>
      </c>
      <c r="C2487" s="26">
        <f>VLOOKUP(TotalFix[[#This Row],[Order]],'Total Fix by SS'!B:C,2,0)</f>
        <v>235</v>
      </c>
      <c r="D2487" s="21" t="s">
        <v>59</v>
      </c>
      <c r="E2487" s="21" t="s">
        <v>68</v>
      </c>
      <c r="F2487" s="21" t="s">
        <v>69</v>
      </c>
      <c r="G2487" s="21" t="s">
        <v>62</v>
      </c>
      <c r="H2487" s="21" t="s">
        <v>70</v>
      </c>
      <c r="I2487" s="21" t="s">
        <v>71</v>
      </c>
      <c r="J2487" s="22">
        <v>43712</v>
      </c>
      <c r="K2487" s="23">
        <v>0.43182870370370002</v>
      </c>
      <c r="L2487" s="22">
        <v>43712</v>
      </c>
      <c r="M2487" s="23">
        <v>0.43182870370370002</v>
      </c>
      <c r="N2487" s="24">
        <v>30</v>
      </c>
      <c r="O2487" s="21" t="s">
        <v>66</v>
      </c>
      <c r="P2487" s="46">
        <f>TotalFix[[#This Row],[Confirmed activ. 3 (ILE03)]]</f>
        <v>30</v>
      </c>
      <c r="Q2487" s="24">
        <v>30</v>
      </c>
      <c r="R2487" s="21" t="s">
        <v>66</v>
      </c>
      <c r="S2487" s="21" t="s">
        <v>72</v>
      </c>
    </row>
    <row r="2488" spans="1:19" s="21" customFormat="1" x14ac:dyDescent="0.35">
      <c r="A2488" s="26">
        <v>1548186</v>
      </c>
      <c r="B2488" s="53">
        <v>411582</v>
      </c>
      <c r="C2488" s="26">
        <f>VLOOKUP(TotalFix[[#This Row],[Order]],'Total Fix by SS'!B:C,2,0)</f>
        <v>235</v>
      </c>
      <c r="D2488" s="21" t="s">
        <v>59</v>
      </c>
      <c r="E2488" s="21" t="s">
        <v>73</v>
      </c>
      <c r="F2488" s="21" t="s">
        <v>61</v>
      </c>
      <c r="G2488" s="21" t="s">
        <v>62</v>
      </c>
      <c r="H2488" s="21" t="s">
        <v>63</v>
      </c>
      <c r="I2488" s="21" t="s">
        <v>74</v>
      </c>
      <c r="J2488" s="22">
        <v>43712</v>
      </c>
      <c r="K2488" s="23">
        <v>0.44190972222222002</v>
      </c>
      <c r="L2488" s="22">
        <v>43717</v>
      </c>
      <c r="M2488" s="23">
        <v>0.74024305555556003</v>
      </c>
      <c r="N2488" s="25">
        <v>800.673</v>
      </c>
      <c r="O2488" s="21" t="s">
        <v>66</v>
      </c>
      <c r="P2488" s="46">
        <f>TotalFix[[#This Row],[Confirmed activ. 3 (ILE03)]]</f>
        <v>800.673</v>
      </c>
      <c r="Q2488" s="24">
        <v>200</v>
      </c>
      <c r="R2488" s="21" t="s">
        <v>66</v>
      </c>
      <c r="S2488" s="21" t="s">
        <v>67</v>
      </c>
    </row>
    <row r="2489" spans="1:19" s="21" customFormat="1" x14ac:dyDescent="0.35">
      <c r="A2489" s="26">
        <v>1548186</v>
      </c>
      <c r="B2489" s="53">
        <v>411582</v>
      </c>
      <c r="C2489" s="26">
        <f>VLOOKUP(TotalFix[[#This Row],[Order]],'Total Fix by SS'!B:C,2,0)</f>
        <v>235</v>
      </c>
      <c r="D2489" s="21" t="s">
        <v>59</v>
      </c>
      <c r="E2489" s="21" t="s">
        <v>75</v>
      </c>
      <c r="F2489" s="21" t="s">
        <v>61</v>
      </c>
      <c r="G2489" s="21" t="s">
        <v>62</v>
      </c>
      <c r="H2489" s="21" t="s">
        <v>63</v>
      </c>
      <c r="I2489" s="21" t="s">
        <v>76</v>
      </c>
      <c r="J2489" s="22">
        <v>43718</v>
      </c>
      <c r="K2489" s="23">
        <v>0.32156249999999997</v>
      </c>
      <c r="L2489" s="22">
        <v>43718</v>
      </c>
      <c r="M2489" s="23">
        <v>0.57414351851851997</v>
      </c>
      <c r="N2489" s="25">
        <v>240.47300000000001</v>
      </c>
      <c r="O2489" s="21" t="s">
        <v>66</v>
      </c>
      <c r="P2489" s="46">
        <f>TotalFix[[#This Row],[Confirmed activ. 3 (ILE03)]]</f>
        <v>240.47300000000001</v>
      </c>
      <c r="Q2489" s="24">
        <v>500</v>
      </c>
      <c r="R2489" s="21" t="s">
        <v>66</v>
      </c>
      <c r="S2489" s="21" t="s">
        <v>67</v>
      </c>
    </row>
    <row r="2490" spans="1:19" s="21" customFormat="1" x14ac:dyDescent="0.35">
      <c r="A2490" s="26">
        <v>1548186</v>
      </c>
      <c r="B2490" s="53">
        <v>411582</v>
      </c>
      <c r="C2490" s="26">
        <f>VLOOKUP(TotalFix[[#This Row],[Order]],'Total Fix by SS'!B:C,2,0)</f>
        <v>235</v>
      </c>
      <c r="D2490" s="21" t="s">
        <v>59</v>
      </c>
      <c r="E2490" s="21" t="s">
        <v>78</v>
      </c>
      <c r="F2490" s="21" t="s">
        <v>69</v>
      </c>
      <c r="G2490" s="21" t="s">
        <v>62</v>
      </c>
      <c r="H2490" s="21" t="s">
        <v>70</v>
      </c>
      <c r="I2490" s="21" t="s">
        <v>79</v>
      </c>
      <c r="J2490" s="22">
        <v>43718</v>
      </c>
      <c r="K2490" s="23">
        <v>0.60555555555555995</v>
      </c>
      <c r="L2490" s="22">
        <v>43718</v>
      </c>
      <c r="M2490" s="23">
        <v>0.60555555555555995</v>
      </c>
      <c r="N2490" s="24">
        <v>20</v>
      </c>
      <c r="O2490" s="21" t="s">
        <v>66</v>
      </c>
      <c r="P2490" s="46">
        <f>TotalFix[[#This Row],[Confirmed activ. 3 (ILE03)]]</f>
        <v>20</v>
      </c>
      <c r="Q2490" s="24">
        <v>20</v>
      </c>
      <c r="R2490" s="21" t="s">
        <v>66</v>
      </c>
      <c r="S2490" s="21" t="s">
        <v>72</v>
      </c>
    </row>
    <row r="2491" spans="1:19" s="21" customFormat="1" x14ac:dyDescent="0.35">
      <c r="A2491" s="26">
        <v>1548186</v>
      </c>
      <c r="B2491" s="53">
        <v>411582</v>
      </c>
      <c r="C2491" s="26">
        <f>VLOOKUP(TotalFix[[#This Row],[Order]],'Total Fix by SS'!B:C,2,0)</f>
        <v>235</v>
      </c>
      <c r="D2491" s="21" t="s">
        <v>59</v>
      </c>
      <c r="E2491" s="21" t="s">
        <v>80</v>
      </c>
      <c r="F2491" s="21" t="s">
        <v>69</v>
      </c>
      <c r="G2491" s="21" t="s">
        <v>62</v>
      </c>
      <c r="H2491" s="21" t="s">
        <v>70</v>
      </c>
      <c r="I2491" s="21" t="s">
        <v>81</v>
      </c>
      <c r="J2491" s="22">
        <v>43718</v>
      </c>
      <c r="K2491" s="23">
        <v>0.60563657407407001</v>
      </c>
      <c r="L2491" s="22">
        <v>43718</v>
      </c>
      <c r="M2491" s="23">
        <v>0.60563657407407001</v>
      </c>
      <c r="N2491" s="24">
        <v>20</v>
      </c>
      <c r="O2491" s="21" t="s">
        <v>66</v>
      </c>
      <c r="P2491" s="46">
        <f>TotalFix[[#This Row],[Confirmed activ. 3 (ILE03)]]</f>
        <v>20</v>
      </c>
      <c r="Q2491" s="24">
        <v>20</v>
      </c>
      <c r="R2491" s="21" t="s">
        <v>66</v>
      </c>
      <c r="S2491" s="21" t="s">
        <v>72</v>
      </c>
    </row>
    <row r="2492" spans="1:19" s="21" customFormat="1" x14ac:dyDescent="0.35">
      <c r="A2492" s="26">
        <v>1548186</v>
      </c>
      <c r="B2492" s="53">
        <v>411582</v>
      </c>
      <c r="C2492" s="26">
        <f>VLOOKUP(TotalFix[[#This Row],[Order]],'Total Fix by SS'!B:C,2,0)</f>
        <v>235</v>
      </c>
      <c r="D2492" s="21" t="s">
        <v>59</v>
      </c>
      <c r="E2492" s="21" t="s">
        <v>82</v>
      </c>
      <c r="F2492" s="21" t="s">
        <v>83</v>
      </c>
      <c r="G2492" s="21" t="s">
        <v>62</v>
      </c>
      <c r="H2492" s="21" t="s">
        <v>84</v>
      </c>
      <c r="I2492" s="21" t="s">
        <v>84</v>
      </c>
      <c r="J2492" s="22">
        <v>43718</v>
      </c>
      <c r="K2492" s="23">
        <v>0.66797453703704002</v>
      </c>
      <c r="L2492" s="22">
        <v>43719</v>
      </c>
      <c r="M2492" s="23">
        <v>0.61093750000000002</v>
      </c>
      <c r="N2492" s="25">
        <v>11.37</v>
      </c>
      <c r="O2492" s="21" t="s">
        <v>77</v>
      </c>
      <c r="P2492" s="46">
        <f>TotalFix[[#This Row],[Confirmed activ. 3 (ILE03)]]*60</f>
        <v>682.19999999999993</v>
      </c>
      <c r="Q2492" s="24">
        <v>450</v>
      </c>
      <c r="R2492" s="21" t="s">
        <v>66</v>
      </c>
      <c r="S2492" s="21" t="s">
        <v>67</v>
      </c>
    </row>
    <row r="2493" spans="1:19" s="21" customFormat="1" x14ac:dyDescent="0.35">
      <c r="A2493" s="26">
        <v>1548186</v>
      </c>
      <c r="B2493" s="53">
        <v>411582</v>
      </c>
      <c r="C2493" s="26">
        <f>VLOOKUP(TotalFix[[#This Row],[Order]],'Total Fix by SS'!B:C,2,0)</f>
        <v>235</v>
      </c>
      <c r="D2493" s="21" t="s">
        <v>59</v>
      </c>
      <c r="E2493" s="21" t="s">
        <v>85</v>
      </c>
      <c r="F2493" s="21" t="s">
        <v>86</v>
      </c>
      <c r="G2493" s="21" t="s">
        <v>62</v>
      </c>
      <c r="H2493" s="21" t="s">
        <v>87</v>
      </c>
      <c r="I2493" s="21" t="s">
        <v>87</v>
      </c>
      <c r="J2493" s="22">
        <v>43720</v>
      </c>
      <c r="K2493" s="23">
        <v>0.35223379629629997</v>
      </c>
      <c r="L2493" s="22">
        <v>43720</v>
      </c>
      <c r="M2493" s="23">
        <v>0.35223379629629997</v>
      </c>
      <c r="N2493" s="24">
        <v>20</v>
      </c>
      <c r="O2493" s="21" t="s">
        <v>66</v>
      </c>
      <c r="P2493" s="46">
        <f>TotalFix[[#This Row],[Confirmed activ. 3 (ILE03)]]</f>
        <v>20</v>
      </c>
      <c r="Q2493" s="24">
        <v>20</v>
      </c>
      <c r="R2493" s="21" t="s">
        <v>66</v>
      </c>
      <c r="S2493" s="21" t="s">
        <v>72</v>
      </c>
    </row>
    <row r="2494" spans="1:19" s="21" customFormat="1" x14ac:dyDescent="0.35">
      <c r="A2494" s="26">
        <v>1548186</v>
      </c>
      <c r="B2494" s="53">
        <v>411582</v>
      </c>
      <c r="C2494" s="26">
        <f>VLOOKUP(TotalFix[[#This Row],[Order]],'Total Fix by SS'!B:C,2,0)</f>
        <v>235</v>
      </c>
      <c r="D2494" s="21" t="s">
        <v>59</v>
      </c>
      <c r="E2494" s="21" t="s">
        <v>88</v>
      </c>
      <c r="F2494" s="21" t="s">
        <v>89</v>
      </c>
      <c r="G2494" s="21" t="s">
        <v>90</v>
      </c>
      <c r="H2494" s="21" t="s">
        <v>91</v>
      </c>
      <c r="I2494" s="21" t="s">
        <v>92</v>
      </c>
      <c r="J2494" s="22"/>
      <c r="K2494" s="23">
        <v>0</v>
      </c>
      <c r="L2494" s="22"/>
      <c r="M2494" s="23">
        <v>0</v>
      </c>
      <c r="N2494" s="25">
        <v>0</v>
      </c>
      <c r="O2494" s="21" t="s">
        <v>93</v>
      </c>
      <c r="P2494" s="46"/>
      <c r="Q2494" s="24">
        <v>0</v>
      </c>
      <c r="R2494" s="21" t="s">
        <v>66</v>
      </c>
      <c r="S2494" s="21" t="s">
        <v>94</v>
      </c>
    </row>
    <row r="2495" spans="1:19" s="21" customFormat="1" x14ac:dyDescent="0.35">
      <c r="A2495" s="26">
        <v>1548186</v>
      </c>
      <c r="B2495" s="53">
        <v>411582</v>
      </c>
      <c r="C2495" s="26">
        <f>VLOOKUP(TotalFix[[#This Row],[Order]],'Total Fix by SS'!B:C,2,0)</f>
        <v>235</v>
      </c>
      <c r="D2495" s="21" t="s">
        <v>59</v>
      </c>
      <c r="E2495" s="21" t="s">
        <v>95</v>
      </c>
      <c r="F2495" s="21" t="s">
        <v>61</v>
      </c>
      <c r="G2495" s="21" t="s">
        <v>62</v>
      </c>
      <c r="H2495" s="21" t="s">
        <v>63</v>
      </c>
      <c r="I2495" s="21" t="s">
        <v>96</v>
      </c>
      <c r="J2495" s="22">
        <v>43723</v>
      </c>
      <c r="K2495" s="23">
        <v>0.62184027777777995</v>
      </c>
      <c r="L2495" s="22">
        <v>43723</v>
      </c>
      <c r="M2495" s="23">
        <v>0.66348379629630005</v>
      </c>
      <c r="N2495" s="25">
        <v>59.966999999999999</v>
      </c>
      <c r="O2495" s="21" t="s">
        <v>66</v>
      </c>
      <c r="P2495" s="46">
        <f>TotalFix[[#This Row],[Confirmed activ. 3 (ILE03)]]</f>
        <v>59.966999999999999</v>
      </c>
      <c r="Q2495" s="24">
        <v>40</v>
      </c>
      <c r="R2495" s="21" t="s">
        <v>66</v>
      </c>
      <c r="S2495" s="21" t="s">
        <v>67</v>
      </c>
    </row>
    <row r="2496" spans="1:19" s="21" customFormat="1" x14ac:dyDescent="0.35">
      <c r="A2496" s="26">
        <v>1548186</v>
      </c>
      <c r="B2496" s="53">
        <v>411582</v>
      </c>
      <c r="C2496" s="26">
        <f>VLOOKUP(TotalFix[[#This Row],[Order]],'Total Fix by SS'!B:C,2,0)</f>
        <v>235</v>
      </c>
      <c r="D2496" s="21" t="s">
        <v>59</v>
      </c>
      <c r="E2496" s="21" t="s">
        <v>97</v>
      </c>
      <c r="F2496" s="21" t="s">
        <v>69</v>
      </c>
      <c r="G2496" s="21" t="s">
        <v>62</v>
      </c>
      <c r="H2496" s="21" t="s">
        <v>70</v>
      </c>
      <c r="I2496" s="21" t="s">
        <v>98</v>
      </c>
      <c r="J2496" s="22">
        <v>43725</v>
      </c>
      <c r="K2496" s="23">
        <v>0.64902777777777998</v>
      </c>
      <c r="L2496" s="22">
        <v>43725</v>
      </c>
      <c r="M2496" s="23">
        <v>0.64902777777777998</v>
      </c>
      <c r="N2496" s="24">
        <v>20</v>
      </c>
      <c r="O2496" s="21" t="s">
        <v>66</v>
      </c>
      <c r="P2496" s="46">
        <f>TotalFix[[#This Row],[Confirmed activ. 3 (ILE03)]]</f>
        <v>20</v>
      </c>
      <c r="Q2496" s="24">
        <v>20</v>
      </c>
      <c r="R2496" s="21" t="s">
        <v>66</v>
      </c>
      <c r="S2496" s="21" t="s">
        <v>72</v>
      </c>
    </row>
    <row r="2497" spans="1:19" s="21" customFormat="1" x14ac:dyDescent="0.35">
      <c r="A2497" s="26">
        <v>1548186</v>
      </c>
      <c r="B2497" s="53">
        <v>411582</v>
      </c>
      <c r="C2497" s="26">
        <f>VLOOKUP(TotalFix[[#This Row],[Order]],'Total Fix by SS'!B:C,2,0)</f>
        <v>235</v>
      </c>
      <c r="D2497" s="21" t="s">
        <v>59</v>
      </c>
      <c r="E2497" s="21" t="s">
        <v>99</v>
      </c>
      <c r="F2497" s="21" t="s">
        <v>69</v>
      </c>
      <c r="G2497" s="21" t="s">
        <v>62</v>
      </c>
      <c r="H2497" s="21" t="s">
        <v>70</v>
      </c>
      <c r="I2497" s="21" t="s">
        <v>100</v>
      </c>
      <c r="J2497" s="22">
        <v>43725</v>
      </c>
      <c r="K2497" s="23">
        <v>0.64906249999999999</v>
      </c>
      <c r="L2497" s="22">
        <v>43725</v>
      </c>
      <c r="M2497" s="23">
        <v>0.64906249999999999</v>
      </c>
      <c r="N2497" s="24">
        <v>50</v>
      </c>
      <c r="O2497" s="21" t="s">
        <v>66</v>
      </c>
      <c r="P2497" s="46">
        <f>TotalFix[[#This Row],[Confirmed activ. 3 (ILE03)]]</f>
        <v>50</v>
      </c>
      <c r="Q2497" s="24">
        <v>50</v>
      </c>
      <c r="R2497" s="21" t="s">
        <v>66</v>
      </c>
      <c r="S2497" s="21" t="s">
        <v>72</v>
      </c>
    </row>
    <row r="2498" spans="1:19" s="21" customFormat="1" x14ac:dyDescent="0.35">
      <c r="A2498" s="26">
        <v>1548186</v>
      </c>
      <c r="B2498" s="53">
        <v>411582</v>
      </c>
      <c r="C2498" s="26">
        <f>VLOOKUP(TotalFix[[#This Row],[Order]],'Total Fix by SS'!B:C,2,0)</f>
        <v>235</v>
      </c>
      <c r="D2498" s="21" t="s">
        <v>59</v>
      </c>
      <c r="E2498" s="21" t="s">
        <v>101</v>
      </c>
      <c r="F2498" s="21" t="s">
        <v>102</v>
      </c>
      <c r="G2498" s="21" t="s">
        <v>62</v>
      </c>
      <c r="H2498" s="21" t="s">
        <v>100</v>
      </c>
      <c r="I2498" s="21" t="s">
        <v>103</v>
      </c>
      <c r="J2498" s="22">
        <v>43725</v>
      </c>
      <c r="K2498" s="23">
        <v>0.64909722222221999</v>
      </c>
      <c r="L2498" s="22">
        <v>43725</v>
      </c>
      <c r="M2498" s="23">
        <v>0.64909722222221999</v>
      </c>
      <c r="N2498" s="24">
        <v>10</v>
      </c>
      <c r="O2498" s="21" t="s">
        <v>66</v>
      </c>
      <c r="P2498" s="46">
        <f>TotalFix[[#This Row],[Confirmed activ. 3 (ILE03)]]</f>
        <v>10</v>
      </c>
      <c r="Q2498" s="24">
        <v>10</v>
      </c>
      <c r="R2498" s="21" t="s">
        <v>66</v>
      </c>
      <c r="S2498" s="21" t="s">
        <v>72</v>
      </c>
    </row>
    <row r="2499" spans="1:19" s="21" customFormat="1" x14ac:dyDescent="0.35">
      <c r="A2499" s="26">
        <v>1548186</v>
      </c>
      <c r="B2499" s="53">
        <v>411582</v>
      </c>
      <c r="C2499" s="26">
        <f>VLOOKUP(TotalFix[[#This Row],[Order]],'Total Fix by SS'!B:C,2,0)</f>
        <v>235</v>
      </c>
      <c r="D2499" s="21" t="s">
        <v>59</v>
      </c>
      <c r="E2499" s="21" t="s">
        <v>104</v>
      </c>
      <c r="F2499" s="21" t="s">
        <v>102</v>
      </c>
      <c r="G2499" s="21" t="s">
        <v>105</v>
      </c>
      <c r="H2499" s="21" t="s">
        <v>100</v>
      </c>
      <c r="I2499" s="21" t="s">
        <v>106</v>
      </c>
      <c r="J2499" s="22">
        <v>43726</v>
      </c>
      <c r="K2499" s="23">
        <v>0.43334490740741</v>
      </c>
      <c r="L2499" s="22">
        <v>43726</v>
      </c>
      <c r="M2499" s="23">
        <v>0.43334490740741</v>
      </c>
      <c r="N2499" s="24">
        <v>10</v>
      </c>
      <c r="O2499" s="21" t="s">
        <v>66</v>
      </c>
      <c r="P2499" s="46">
        <f>TotalFix[[#This Row],[Confirmed activ. 3 (ILE03)]]</f>
        <v>10</v>
      </c>
      <c r="Q2499" s="24">
        <v>10</v>
      </c>
      <c r="R2499" s="21" t="s">
        <v>66</v>
      </c>
      <c r="S2499" s="21" t="s">
        <v>72</v>
      </c>
    </row>
    <row r="2500" spans="1:19" s="21" customFormat="1" x14ac:dyDescent="0.35">
      <c r="A2500" s="26">
        <v>1548186</v>
      </c>
      <c r="B2500" s="53">
        <v>411582</v>
      </c>
      <c r="C2500" s="26">
        <f>VLOOKUP(TotalFix[[#This Row],[Order]],'Total Fix by SS'!B:C,2,0)</f>
        <v>235</v>
      </c>
      <c r="D2500" s="21" t="s">
        <v>107</v>
      </c>
      <c r="E2500" s="21" t="s">
        <v>60</v>
      </c>
      <c r="F2500" s="21" t="s">
        <v>61</v>
      </c>
      <c r="G2500" s="21" t="s">
        <v>90</v>
      </c>
      <c r="H2500" s="21" t="s">
        <v>63</v>
      </c>
      <c r="I2500" s="21" t="s">
        <v>108</v>
      </c>
      <c r="J2500" s="22">
        <v>43713</v>
      </c>
      <c r="K2500" s="23">
        <v>0.32771990740741003</v>
      </c>
      <c r="L2500" s="22">
        <v>43718</v>
      </c>
      <c r="M2500" s="23">
        <v>0.59045138888889004</v>
      </c>
      <c r="N2500" s="25">
        <v>39.835000000000001</v>
      </c>
      <c r="O2500" s="21" t="s">
        <v>77</v>
      </c>
      <c r="P2500" s="46">
        <f>TotalFix[[#This Row],[Confirmed activ. 3 (ILE03)]]*60</f>
        <v>2390.1</v>
      </c>
      <c r="Q2500" s="24">
        <v>1</v>
      </c>
      <c r="R2500" s="21" t="s">
        <v>66</v>
      </c>
      <c r="S2500" s="21" t="s">
        <v>67</v>
      </c>
    </row>
    <row r="2501" spans="1:19" s="21" customFormat="1" x14ac:dyDescent="0.35">
      <c r="A2501" s="26">
        <v>1548186</v>
      </c>
      <c r="B2501" s="53">
        <v>411582</v>
      </c>
      <c r="C2501" s="26">
        <f>VLOOKUP(TotalFix[[#This Row],[Order]],'Total Fix by SS'!B:C,2,0)</f>
        <v>235</v>
      </c>
      <c r="D2501" s="21" t="s">
        <v>109</v>
      </c>
      <c r="E2501" s="21" t="s">
        <v>82</v>
      </c>
      <c r="F2501" s="21" t="s">
        <v>83</v>
      </c>
      <c r="G2501" s="21" t="s">
        <v>90</v>
      </c>
      <c r="H2501" s="21" t="s">
        <v>84</v>
      </c>
      <c r="I2501" s="21" t="s">
        <v>110</v>
      </c>
      <c r="J2501" s="22"/>
      <c r="K2501" s="23">
        <v>0</v>
      </c>
      <c r="L2501" s="22"/>
      <c r="M2501" s="23">
        <v>0</v>
      </c>
      <c r="N2501" s="25">
        <v>0</v>
      </c>
      <c r="O2501" s="21" t="s">
        <v>93</v>
      </c>
      <c r="P2501" s="46"/>
      <c r="Q2501" s="24">
        <v>5</v>
      </c>
      <c r="R2501" s="21" t="s">
        <v>66</v>
      </c>
      <c r="S2501" s="21" t="s">
        <v>94</v>
      </c>
    </row>
    <row r="2502" spans="1:19" s="21" customFormat="1" x14ac:dyDescent="0.35">
      <c r="A2502" s="26">
        <v>1548187</v>
      </c>
      <c r="B2502" s="53">
        <v>411582</v>
      </c>
      <c r="C2502" s="26">
        <f>VLOOKUP(TotalFix[[#This Row],[Order]],'Total Fix by SS'!B:C,2,0)</f>
        <v>235</v>
      </c>
      <c r="D2502" s="21" t="s">
        <v>59</v>
      </c>
      <c r="E2502" s="21" t="s">
        <v>60</v>
      </c>
      <c r="F2502" s="21" t="s">
        <v>61</v>
      </c>
      <c r="G2502" s="21" t="s">
        <v>62</v>
      </c>
      <c r="H2502" s="21" t="s">
        <v>63</v>
      </c>
      <c r="I2502" s="21" t="s">
        <v>64</v>
      </c>
      <c r="J2502" s="22">
        <v>43713</v>
      </c>
      <c r="K2502" s="23">
        <v>0.45341435185184997</v>
      </c>
      <c r="L2502" s="22">
        <v>43713</v>
      </c>
      <c r="M2502" s="23">
        <v>0.46482638888889</v>
      </c>
      <c r="N2502" s="25">
        <v>16.183</v>
      </c>
      <c r="O2502" s="21" t="s">
        <v>66</v>
      </c>
      <c r="P2502" s="46">
        <f>TotalFix[[#This Row],[Confirmed activ. 3 (ILE03)]]</f>
        <v>16.183</v>
      </c>
      <c r="Q2502" s="24">
        <v>20</v>
      </c>
      <c r="R2502" s="21" t="s">
        <v>66</v>
      </c>
      <c r="S2502" s="21" t="s">
        <v>67</v>
      </c>
    </row>
    <row r="2503" spans="1:19" s="21" customFormat="1" x14ac:dyDescent="0.35">
      <c r="A2503" s="26">
        <v>1548187</v>
      </c>
      <c r="B2503" s="53">
        <v>411582</v>
      </c>
      <c r="C2503" s="26">
        <f>VLOOKUP(TotalFix[[#This Row],[Order]],'Total Fix by SS'!B:C,2,0)</f>
        <v>235</v>
      </c>
      <c r="D2503" s="21" t="s">
        <v>59</v>
      </c>
      <c r="E2503" s="21" t="s">
        <v>68</v>
      </c>
      <c r="F2503" s="21" t="s">
        <v>69</v>
      </c>
      <c r="G2503" s="21" t="s">
        <v>62</v>
      </c>
      <c r="H2503" s="21" t="s">
        <v>70</v>
      </c>
      <c r="I2503" s="21" t="s">
        <v>71</v>
      </c>
      <c r="J2503" s="22">
        <v>43713</v>
      </c>
      <c r="K2503" s="23">
        <v>0.50599537037037001</v>
      </c>
      <c r="L2503" s="22">
        <v>43713</v>
      </c>
      <c r="M2503" s="23">
        <v>0.50599537037037001</v>
      </c>
      <c r="N2503" s="24">
        <v>30</v>
      </c>
      <c r="O2503" s="21" t="s">
        <v>66</v>
      </c>
      <c r="P2503" s="46">
        <f>TotalFix[[#This Row],[Confirmed activ. 3 (ILE03)]]</f>
        <v>30</v>
      </c>
      <c r="Q2503" s="24">
        <v>30</v>
      </c>
      <c r="R2503" s="21" t="s">
        <v>66</v>
      </c>
      <c r="S2503" s="21" t="s">
        <v>72</v>
      </c>
    </row>
    <row r="2504" spans="1:19" s="21" customFormat="1" x14ac:dyDescent="0.35">
      <c r="A2504" s="26">
        <v>1548187</v>
      </c>
      <c r="B2504" s="53">
        <v>411582</v>
      </c>
      <c r="C2504" s="26">
        <f>VLOOKUP(TotalFix[[#This Row],[Order]],'Total Fix by SS'!B:C,2,0)</f>
        <v>235</v>
      </c>
      <c r="D2504" s="21" t="s">
        <v>59</v>
      </c>
      <c r="E2504" s="21" t="s">
        <v>73</v>
      </c>
      <c r="F2504" s="21" t="s">
        <v>61</v>
      </c>
      <c r="G2504" s="21" t="s">
        <v>62</v>
      </c>
      <c r="H2504" s="21" t="s">
        <v>63</v>
      </c>
      <c r="I2504" s="21" t="s">
        <v>74</v>
      </c>
      <c r="J2504" s="22">
        <v>43713</v>
      </c>
      <c r="K2504" s="23">
        <v>0.55480324074073994</v>
      </c>
      <c r="L2504" s="22">
        <v>43716</v>
      </c>
      <c r="M2504" s="23">
        <v>0.41315972222222003</v>
      </c>
      <c r="N2504" s="25">
        <v>299.69</v>
      </c>
      <c r="O2504" s="21" t="s">
        <v>66</v>
      </c>
      <c r="P2504" s="46">
        <f>TotalFix[[#This Row],[Confirmed activ. 3 (ILE03)]]</f>
        <v>299.69</v>
      </c>
      <c r="Q2504" s="24">
        <v>200</v>
      </c>
      <c r="R2504" s="21" t="s">
        <v>66</v>
      </c>
      <c r="S2504" s="21" t="s">
        <v>67</v>
      </c>
    </row>
    <row r="2505" spans="1:19" s="21" customFormat="1" x14ac:dyDescent="0.35">
      <c r="A2505" s="26">
        <v>1548187</v>
      </c>
      <c r="B2505" s="53">
        <v>411582</v>
      </c>
      <c r="C2505" s="26">
        <f>VLOOKUP(TotalFix[[#This Row],[Order]],'Total Fix by SS'!B:C,2,0)</f>
        <v>235</v>
      </c>
      <c r="D2505" s="21" t="s">
        <v>59</v>
      </c>
      <c r="E2505" s="21" t="s">
        <v>75</v>
      </c>
      <c r="F2505" s="21" t="s">
        <v>61</v>
      </c>
      <c r="G2505" s="21" t="s">
        <v>62</v>
      </c>
      <c r="H2505" s="21" t="s">
        <v>63</v>
      </c>
      <c r="I2505" s="21" t="s">
        <v>76</v>
      </c>
      <c r="J2505" s="22">
        <v>43716</v>
      </c>
      <c r="K2505" s="23">
        <v>0.43978009259258999</v>
      </c>
      <c r="L2505" s="22">
        <v>43719</v>
      </c>
      <c r="M2505" s="23">
        <v>0.61585648148147998</v>
      </c>
      <c r="N2505" s="25">
        <v>25.268000000000001</v>
      </c>
      <c r="O2505" s="21" t="s">
        <v>77</v>
      </c>
      <c r="P2505" s="46">
        <f>TotalFix[[#This Row],[Confirmed activ. 3 (ILE03)]]*60</f>
        <v>1516.08</v>
      </c>
      <c r="Q2505" s="24">
        <v>500</v>
      </c>
      <c r="R2505" s="21" t="s">
        <v>66</v>
      </c>
      <c r="S2505" s="21" t="s">
        <v>67</v>
      </c>
    </row>
    <row r="2506" spans="1:19" s="21" customFormat="1" x14ac:dyDescent="0.35">
      <c r="A2506" s="26">
        <v>1548187</v>
      </c>
      <c r="B2506" s="53">
        <v>411582</v>
      </c>
      <c r="C2506" s="26">
        <f>VLOOKUP(TotalFix[[#This Row],[Order]],'Total Fix by SS'!B:C,2,0)</f>
        <v>235</v>
      </c>
      <c r="D2506" s="21" t="s">
        <v>59</v>
      </c>
      <c r="E2506" s="21" t="s">
        <v>78</v>
      </c>
      <c r="F2506" s="21" t="s">
        <v>69</v>
      </c>
      <c r="G2506" s="21" t="s">
        <v>62</v>
      </c>
      <c r="H2506" s="21" t="s">
        <v>70</v>
      </c>
      <c r="I2506" s="21" t="s">
        <v>79</v>
      </c>
      <c r="J2506" s="22">
        <v>43719</v>
      </c>
      <c r="K2506" s="23">
        <v>0.68254629629630004</v>
      </c>
      <c r="L2506" s="22">
        <v>43719</v>
      </c>
      <c r="M2506" s="23">
        <v>0.68254629629630004</v>
      </c>
      <c r="N2506" s="24">
        <v>20</v>
      </c>
      <c r="O2506" s="21" t="s">
        <v>66</v>
      </c>
      <c r="P2506" s="46">
        <f>TotalFix[[#This Row],[Confirmed activ. 3 (ILE03)]]</f>
        <v>20</v>
      </c>
      <c r="Q2506" s="24">
        <v>20</v>
      </c>
      <c r="R2506" s="21" t="s">
        <v>66</v>
      </c>
      <c r="S2506" s="21" t="s">
        <v>72</v>
      </c>
    </row>
    <row r="2507" spans="1:19" s="21" customFormat="1" x14ac:dyDescent="0.35">
      <c r="A2507" s="26">
        <v>1548187</v>
      </c>
      <c r="B2507" s="53">
        <v>411582</v>
      </c>
      <c r="C2507" s="26">
        <f>VLOOKUP(TotalFix[[#This Row],[Order]],'Total Fix by SS'!B:C,2,0)</f>
        <v>235</v>
      </c>
      <c r="D2507" s="21" t="s">
        <v>59</v>
      </c>
      <c r="E2507" s="21" t="s">
        <v>80</v>
      </c>
      <c r="F2507" s="21" t="s">
        <v>69</v>
      </c>
      <c r="G2507" s="21" t="s">
        <v>62</v>
      </c>
      <c r="H2507" s="21" t="s">
        <v>70</v>
      </c>
      <c r="I2507" s="21" t="s">
        <v>81</v>
      </c>
      <c r="J2507" s="22">
        <v>43719</v>
      </c>
      <c r="K2507" s="23">
        <v>0.68268518518518995</v>
      </c>
      <c r="L2507" s="22">
        <v>43719</v>
      </c>
      <c r="M2507" s="23">
        <v>0.68268518518518995</v>
      </c>
      <c r="N2507" s="24">
        <v>20</v>
      </c>
      <c r="O2507" s="21" t="s">
        <v>66</v>
      </c>
      <c r="P2507" s="46">
        <f>TotalFix[[#This Row],[Confirmed activ. 3 (ILE03)]]</f>
        <v>20</v>
      </c>
      <c r="Q2507" s="24">
        <v>20</v>
      </c>
      <c r="R2507" s="21" t="s">
        <v>66</v>
      </c>
      <c r="S2507" s="21" t="s">
        <v>72</v>
      </c>
    </row>
    <row r="2508" spans="1:19" s="21" customFormat="1" x14ac:dyDescent="0.35">
      <c r="A2508" s="26">
        <v>1548187</v>
      </c>
      <c r="B2508" s="53">
        <v>411582</v>
      </c>
      <c r="C2508" s="26">
        <f>VLOOKUP(TotalFix[[#This Row],[Order]],'Total Fix by SS'!B:C,2,0)</f>
        <v>235</v>
      </c>
      <c r="D2508" s="21" t="s">
        <v>59</v>
      </c>
      <c r="E2508" s="21" t="s">
        <v>82</v>
      </c>
      <c r="F2508" s="21" t="s">
        <v>83</v>
      </c>
      <c r="G2508" s="21" t="s">
        <v>62</v>
      </c>
      <c r="H2508" s="21" t="s">
        <v>84</v>
      </c>
      <c r="I2508" s="21" t="s">
        <v>84</v>
      </c>
      <c r="J2508" s="22">
        <v>43719</v>
      </c>
      <c r="K2508" s="23">
        <v>0.71873842592592996</v>
      </c>
      <c r="L2508" s="22">
        <v>43720</v>
      </c>
      <c r="M2508" s="23">
        <v>0.63193287037037005</v>
      </c>
      <c r="N2508" s="25">
        <v>637.20600000000002</v>
      </c>
      <c r="O2508" s="21" t="s">
        <v>66</v>
      </c>
      <c r="P2508" s="46">
        <f>TotalFix[[#This Row],[Confirmed activ. 3 (ILE03)]]</f>
        <v>637.20600000000002</v>
      </c>
      <c r="Q2508" s="24">
        <v>450</v>
      </c>
      <c r="R2508" s="21" t="s">
        <v>66</v>
      </c>
      <c r="S2508" s="21" t="s">
        <v>67</v>
      </c>
    </row>
    <row r="2509" spans="1:19" s="21" customFormat="1" x14ac:dyDescent="0.35">
      <c r="A2509" s="26">
        <v>1548187</v>
      </c>
      <c r="B2509" s="53">
        <v>411582</v>
      </c>
      <c r="C2509" s="26">
        <f>VLOOKUP(TotalFix[[#This Row],[Order]],'Total Fix by SS'!B:C,2,0)</f>
        <v>235</v>
      </c>
      <c r="D2509" s="21" t="s">
        <v>59</v>
      </c>
      <c r="E2509" s="21" t="s">
        <v>85</v>
      </c>
      <c r="F2509" s="21" t="s">
        <v>86</v>
      </c>
      <c r="G2509" s="21" t="s">
        <v>62</v>
      </c>
      <c r="H2509" s="21" t="s">
        <v>87</v>
      </c>
      <c r="I2509" s="21" t="s">
        <v>87</v>
      </c>
      <c r="J2509" s="22">
        <v>43723</v>
      </c>
      <c r="K2509" s="23">
        <v>0.35581018518518998</v>
      </c>
      <c r="L2509" s="22">
        <v>43723</v>
      </c>
      <c r="M2509" s="23">
        <v>0.35581018518518998</v>
      </c>
      <c r="N2509" s="24">
        <v>20</v>
      </c>
      <c r="O2509" s="21" t="s">
        <v>66</v>
      </c>
      <c r="P2509" s="46">
        <f>TotalFix[[#This Row],[Confirmed activ. 3 (ILE03)]]</f>
        <v>20</v>
      </c>
      <c r="Q2509" s="24">
        <v>20</v>
      </c>
      <c r="R2509" s="21" t="s">
        <v>66</v>
      </c>
      <c r="S2509" s="21" t="s">
        <v>72</v>
      </c>
    </row>
    <row r="2510" spans="1:19" s="21" customFormat="1" x14ac:dyDescent="0.35">
      <c r="A2510" s="26">
        <v>1548187</v>
      </c>
      <c r="B2510" s="53">
        <v>411582</v>
      </c>
      <c r="C2510" s="26">
        <f>VLOOKUP(TotalFix[[#This Row],[Order]],'Total Fix by SS'!B:C,2,0)</f>
        <v>235</v>
      </c>
      <c r="D2510" s="21" t="s">
        <v>59</v>
      </c>
      <c r="E2510" s="21" t="s">
        <v>88</v>
      </c>
      <c r="F2510" s="21" t="s">
        <v>89</v>
      </c>
      <c r="G2510" s="21" t="s">
        <v>90</v>
      </c>
      <c r="H2510" s="21" t="s">
        <v>91</v>
      </c>
      <c r="I2510" s="21" t="s">
        <v>92</v>
      </c>
      <c r="J2510" s="22"/>
      <c r="K2510" s="23">
        <v>0</v>
      </c>
      <c r="L2510" s="22"/>
      <c r="M2510" s="23">
        <v>0</v>
      </c>
      <c r="N2510" s="25">
        <v>0</v>
      </c>
      <c r="O2510" s="21" t="s">
        <v>93</v>
      </c>
      <c r="P2510" s="46"/>
      <c r="Q2510" s="24">
        <v>0</v>
      </c>
      <c r="R2510" s="21" t="s">
        <v>66</v>
      </c>
      <c r="S2510" s="21" t="s">
        <v>94</v>
      </c>
    </row>
    <row r="2511" spans="1:19" s="21" customFormat="1" x14ac:dyDescent="0.35">
      <c r="A2511" s="26">
        <v>1548187</v>
      </c>
      <c r="B2511" s="53">
        <v>411582</v>
      </c>
      <c r="C2511" s="26">
        <f>VLOOKUP(TotalFix[[#This Row],[Order]],'Total Fix by SS'!B:C,2,0)</f>
        <v>235</v>
      </c>
      <c r="D2511" s="21" t="s">
        <v>59</v>
      </c>
      <c r="E2511" s="21" t="s">
        <v>95</v>
      </c>
      <c r="F2511" s="21" t="s">
        <v>61</v>
      </c>
      <c r="G2511" s="21" t="s">
        <v>62</v>
      </c>
      <c r="H2511" s="21" t="s">
        <v>63</v>
      </c>
      <c r="I2511" s="21" t="s">
        <v>96</v>
      </c>
      <c r="J2511" s="22">
        <v>43723</v>
      </c>
      <c r="K2511" s="23">
        <v>0.56150462962962999</v>
      </c>
      <c r="L2511" s="22">
        <v>43723</v>
      </c>
      <c r="M2511" s="23">
        <v>0.59694444444443995</v>
      </c>
      <c r="N2511" s="25">
        <v>17.016999999999999</v>
      </c>
      <c r="O2511" s="21" t="s">
        <v>66</v>
      </c>
      <c r="P2511" s="46">
        <f>TotalFix[[#This Row],[Confirmed activ. 3 (ILE03)]]</f>
        <v>17.016999999999999</v>
      </c>
      <c r="Q2511" s="24">
        <v>40</v>
      </c>
      <c r="R2511" s="21" t="s">
        <v>66</v>
      </c>
      <c r="S2511" s="21" t="s">
        <v>67</v>
      </c>
    </row>
    <row r="2512" spans="1:19" s="21" customFormat="1" x14ac:dyDescent="0.35">
      <c r="A2512" s="26">
        <v>1548187</v>
      </c>
      <c r="B2512" s="53">
        <v>411582</v>
      </c>
      <c r="C2512" s="26">
        <f>VLOOKUP(TotalFix[[#This Row],[Order]],'Total Fix by SS'!B:C,2,0)</f>
        <v>235</v>
      </c>
      <c r="D2512" s="21" t="s">
        <v>59</v>
      </c>
      <c r="E2512" s="21" t="s">
        <v>97</v>
      </c>
      <c r="F2512" s="21" t="s">
        <v>69</v>
      </c>
      <c r="G2512" s="21" t="s">
        <v>62</v>
      </c>
      <c r="H2512" s="21" t="s">
        <v>70</v>
      </c>
      <c r="I2512" s="21" t="s">
        <v>98</v>
      </c>
      <c r="J2512" s="22">
        <v>43725</v>
      </c>
      <c r="K2512" s="23">
        <v>0.64923611111111001</v>
      </c>
      <c r="L2512" s="22">
        <v>43725</v>
      </c>
      <c r="M2512" s="23">
        <v>0.64923611111111001</v>
      </c>
      <c r="N2512" s="24">
        <v>20</v>
      </c>
      <c r="O2512" s="21" t="s">
        <v>66</v>
      </c>
      <c r="P2512" s="46">
        <f>TotalFix[[#This Row],[Confirmed activ. 3 (ILE03)]]</f>
        <v>20</v>
      </c>
      <c r="Q2512" s="24">
        <v>20</v>
      </c>
      <c r="R2512" s="21" t="s">
        <v>66</v>
      </c>
      <c r="S2512" s="21" t="s">
        <v>72</v>
      </c>
    </row>
    <row r="2513" spans="1:19" s="21" customFormat="1" x14ac:dyDescent="0.35">
      <c r="A2513" s="26">
        <v>1548187</v>
      </c>
      <c r="B2513" s="53">
        <v>411582</v>
      </c>
      <c r="C2513" s="26">
        <f>VLOOKUP(TotalFix[[#This Row],[Order]],'Total Fix by SS'!B:C,2,0)</f>
        <v>235</v>
      </c>
      <c r="D2513" s="21" t="s">
        <v>59</v>
      </c>
      <c r="E2513" s="21" t="s">
        <v>99</v>
      </c>
      <c r="F2513" s="21" t="s">
        <v>69</v>
      </c>
      <c r="G2513" s="21" t="s">
        <v>62</v>
      </c>
      <c r="H2513" s="21" t="s">
        <v>70</v>
      </c>
      <c r="I2513" s="21" t="s">
        <v>100</v>
      </c>
      <c r="J2513" s="22">
        <v>43725</v>
      </c>
      <c r="K2513" s="23">
        <v>0.64927083333333002</v>
      </c>
      <c r="L2513" s="22">
        <v>43725</v>
      </c>
      <c r="M2513" s="23">
        <v>0.64927083333333002</v>
      </c>
      <c r="N2513" s="24">
        <v>50</v>
      </c>
      <c r="O2513" s="21" t="s">
        <v>66</v>
      </c>
      <c r="P2513" s="46">
        <f>TotalFix[[#This Row],[Confirmed activ. 3 (ILE03)]]</f>
        <v>50</v>
      </c>
      <c r="Q2513" s="24">
        <v>50</v>
      </c>
      <c r="R2513" s="21" t="s">
        <v>66</v>
      </c>
      <c r="S2513" s="21" t="s">
        <v>72</v>
      </c>
    </row>
    <row r="2514" spans="1:19" s="21" customFormat="1" x14ac:dyDescent="0.35">
      <c r="A2514" s="26">
        <v>1548187</v>
      </c>
      <c r="B2514" s="53">
        <v>411582</v>
      </c>
      <c r="C2514" s="26">
        <f>VLOOKUP(TotalFix[[#This Row],[Order]],'Total Fix by SS'!B:C,2,0)</f>
        <v>235</v>
      </c>
      <c r="D2514" s="21" t="s">
        <v>59</v>
      </c>
      <c r="E2514" s="21" t="s">
        <v>101</v>
      </c>
      <c r="F2514" s="21" t="s">
        <v>102</v>
      </c>
      <c r="G2514" s="21" t="s">
        <v>62</v>
      </c>
      <c r="H2514" s="21" t="s">
        <v>100</v>
      </c>
      <c r="I2514" s="21" t="s">
        <v>103</v>
      </c>
      <c r="J2514" s="22">
        <v>43725</v>
      </c>
      <c r="K2514" s="23">
        <v>0.64930555555556002</v>
      </c>
      <c r="L2514" s="22">
        <v>43725</v>
      </c>
      <c r="M2514" s="23">
        <v>0.64930555555556002</v>
      </c>
      <c r="N2514" s="24">
        <v>10</v>
      </c>
      <c r="O2514" s="21" t="s">
        <v>66</v>
      </c>
      <c r="P2514" s="46">
        <f>TotalFix[[#This Row],[Confirmed activ. 3 (ILE03)]]</f>
        <v>10</v>
      </c>
      <c r="Q2514" s="24">
        <v>10</v>
      </c>
      <c r="R2514" s="21" t="s">
        <v>66</v>
      </c>
      <c r="S2514" s="21" t="s">
        <v>72</v>
      </c>
    </row>
    <row r="2515" spans="1:19" s="21" customFormat="1" x14ac:dyDescent="0.35">
      <c r="A2515" s="26">
        <v>1548187</v>
      </c>
      <c r="B2515" s="53">
        <v>411582</v>
      </c>
      <c r="C2515" s="26">
        <f>VLOOKUP(TotalFix[[#This Row],[Order]],'Total Fix by SS'!B:C,2,0)</f>
        <v>235</v>
      </c>
      <c r="D2515" s="21" t="s">
        <v>59</v>
      </c>
      <c r="E2515" s="21" t="s">
        <v>104</v>
      </c>
      <c r="F2515" s="21" t="s">
        <v>102</v>
      </c>
      <c r="G2515" s="21" t="s">
        <v>105</v>
      </c>
      <c r="H2515" s="21" t="s">
        <v>100</v>
      </c>
      <c r="I2515" s="21" t="s">
        <v>106</v>
      </c>
      <c r="J2515" s="22">
        <v>43726</v>
      </c>
      <c r="K2515" s="23">
        <v>0.43297453703703997</v>
      </c>
      <c r="L2515" s="22">
        <v>43726</v>
      </c>
      <c r="M2515" s="23">
        <v>0.43297453703703997</v>
      </c>
      <c r="N2515" s="24">
        <v>10</v>
      </c>
      <c r="O2515" s="21" t="s">
        <v>66</v>
      </c>
      <c r="P2515" s="46">
        <f>TotalFix[[#This Row],[Confirmed activ. 3 (ILE03)]]</f>
        <v>10</v>
      </c>
      <c r="Q2515" s="24">
        <v>10</v>
      </c>
      <c r="R2515" s="21" t="s">
        <v>66</v>
      </c>
      <c r="S2515" s="21" t="s">
        <v>72</v>
      </c>
    </row>
    <row r="2516" spans="1:19" s="21" customFormat="1" x14ac:dyDescent="0.35">
      <c r="A2516" s="26">
        <v>1548187</v>
      </c>
      <c r="B2516" s="53">
        <v>411582</v>
      </c>
      <c r="C2516" s="26">
        <f>VLOOKUP(TotalFix[[#This Row],[Order]],'Total Fix by SS'!B:C,2,0)</f>
        <v>235</v>
      </c>
      <c r="D2516" s="21" t="s">
        <v>107</v>
      </c>
      <c r="E2516" s="21" t="s">
        <v>60</v>
      </c>
      <c r="F2516" s="21" t="s">
        <v>61</v>
      </c>
      <c r="G2516" s="21" t="s">
        <v>90</v>
      </c>
      <c r="H2516" s="21" t="s">
        <v>63</v>
      </c>
      <c r="I2516" s="21" t="s">
        <v>108</v>
      </c>
      <c r="J2516" s="22">
        <v>43716</v>
      </c>
      <c r="K2516" s="23">
        <v>0.33098379629629998</v>
      </c>
      <c r="L2516" s="22">
        <v>43719</v>
      </c>
      <c r="M2516" s="23">
        <v>0.65715277777778003</v>
      </c>
      <c r="N2516" s="25">
        <v>19.295999999999999</v>
      </c>
      <c r="O2516" s="21" t="s">
        <v>77</v>
      </c>
      <c r="P2516" s="46">
        <f>TotalFix[[#This Row],[Confirmed activ. 3 (ILE03)]]*60</f>
        <v>1157.76</v>
      </c>
      <c r="Q2516" s="24">
        <v>1</v>
      </c>
      <c r="R2516" s="21" t="s">
        <v>66</v>
      </c>
      <c r="S2516" s="21" t="s">
        <v>67</v>
      </c>
    </row>
    <row r="2517" spans="1:19" s="21" customFormat="1" x14ac:dyDescent="0.35">
      <c r="A2517" s="26">
        <v>1548187</v>
      </c>
      <c r="B2517" s="53">
        <v>411582</v>
      </c>
      <c r="C2517" s="26">
        <f>VLOOKUP(TotalFix[[#This Row],[Order]],'Total Fix by SS'!B:C,2,0)</f>
        <v>235</v>
      </c>
      <c r="D2517" s="21" t="s">
        <v>109</v>
      </c>
      <c r="E2517" s="21" t="s">
        <v>82</v>
      </c>
      <c r="F2517" s="21" t="s">
        <v>83</v>
      </c>
      <c r="G2517" s="21" t="s">
        <v>90</v>
      </c>
      <c r="H2517" s="21" t="s">
        <v>84</v>
      </c>
      <c r="I2517" s="21" t="s">
        <v>110</v>
      </c>
      <c r="J2517" s="22"/>
      <c r="K2517" s="23">
        <v>0</v>
      </c>
      <c r="L2517" s="22"/>
      <c r="M2517" s="23">
        <v>0</v>
      </c>
      <c r="N2517" s="25">
        <v>0</v>
      </c>
      <c r="O2517" s="21" t="s">
        <v>93</v>
      </c>
      <c r="P2517" s="46"/>
      <c r="Q2517" s="24">
        <v>5</v>
      </c>
      <c r="R2517" s="21" t="s">
        <v>66</v>
      </c>
      <c r="S2517" s="21" t="s">
        <v>94</v>
      </c>
    </row>
    <row r="2518" spans="1:19" s="21" customFormat="1" x14ac:dyDescent="0.35">
      <c r="A2518" s="26">
        <v>1548188</v>
      </c>
      <c r="B2518" s="53">
        <v>411582</v>
      </c>
      <c r="C2518" s="26">
        <f>VLOOKUP(TotalFix[[#This Row],[Order]],'Total Fix by SS'!B:C,2,0)</f>
        <v>236</v>
      </c>
      <c r="D2518" s="21" t="s">
        <v>59</v>
      </c>
      <c r="E2518" s="21" t="s">
        <v>60</v>
      </c>
      <c r="F2518" s="21" t="s">
        <v>61</v>
      </c>
      <c r="G2518" s="21" t="s">
        <v>62</v>
      </c>
      <c r="H2518" s="21" t="s">
        <v>63</v>
      </c>
      <c r="I2518" s="21" t="s">
        <v>64</v>
      </c>
      <c r="J2518" s="22">
        <v>43716</v>
      </c>
      <c r="K2518" s="23">
        <v>0.48928240740741002</v>
      </c>
      <c r="L2518" s="22">
        <v>43716</v>
      </c>
      <c r="M2518" s="23">
        <v>0.50559027777777998</v>
      </c>
      <c r="N2518" s="25">
        <v>23.483000000000001</v>
      </c>
      <c r="O2518" s="21" t="s">
        <v>66</v>
      </c>
      <c r="P2518" s="46">
        <f>TotalFix[[#This Row],[Confirmed activ. 3 (ILE03)]]</f>
        <v>23.483000000000001</v>
      </c>
      <c r="Q2518" s="24">
        <v>20</v>
      </c>
      <c r="R2518" s="21" t="s">
        <v>66</v>
      </c>
      <c r="S2518" s="21" t="s">
        <v>67</v>
      </c>
    </row>
    <row r="2519" spans="1:19" s="21" customFormat="1" x14ac:dyDescent="0.35">
      <c r="A2519" s="26">
        <v>1548188</v>
      </c>
      <c r="B2519" s="53">
        <v>411582</v>
      </c>
      <c r="C2519" s="26">
        <f>VLOOKUP(TotalFix[[#This Row],[Order]],'Total Fix by SS'!B:C,2,0)</f>
        <v>236</v>
      </c>
      <c r="D2519" s="21" t="s">
        <v>59</v>
      </c>
      <c r="E2519" s="21" t="s">
        <v>68</v>
      </c>
      <c r="F2519" s="21" t="s">
        <v>69</v>
      </c>
      <c r="G2519" s="21" t="s">
        <v>62</v>
      </c>
      <c r="H2519" s="21" t="s">
        <v>70</v>
      </c>
      <c r="I2519" s="21" t="s">
        <v>71</v>
      </c>
      <c r="J2519" s="22">
        <v>43716</v>
      </c>
      <c r="K2519" s="23">
        <v>0.50875000000000004</v>
      </c>
      <c r="L2519" s="22">
        <v>43716</v>
      </c>
      <c r="M2519" s="23">
        <v>0.50875000000000004</v>
      </c>
      <c r="N2519" s="24">
        <v>30</v>
      </c>
      <c r="O2519" s="21" t="s">
        <v>66</v>
      </c>
      <c r="P2519" s="46">
        <f>TotalFix[[#This Row],[Confirmed activ. 3 (ILE03)]]</f>
        <v>30</v>
      </c>
      <c r="Q2519" s="24">
        <v>30</v>
      </c>
      <c r="R2519" s="21" t="s">
        <v>66</v>
      </c>
      <c r="S2519" s="21" t="s">
        <v>72</v>
      </c>
    </row>
    <row r="2520" spans="1:19" s="21" customFormat="1" x14ac:dyDescent="0.35">
      <c r="A2520" s="26">
        <v>1548188</v>
      </c>
      <c r="B2520" s="53">
        <v>411582</v>
      </c>
      <c r="C2520" s="26">
        <f>VLOOKUP(TotalFix[[#This Row],[Order]],'Total Fix by SS'!B:C,2,0)</f>
        <v>236</v>
      </c>
      <c r="D2520" s="21" t="s">
        <v>59</v>
      </c>
      <c r="E2520" s="21" t="s">
        <v>73</v>
      </c>
      <c r="F2520" s="21" t="s">
        <v>61</v>
      </c>
      <c r="G2520" s="21" t="s">
        <v>62</v>
      </c>
      <c r="H2520" s="21" t="s">
        <v>63</v>
      </c>
      <c r="I2520" s="21" t="s">
        <v>74</v>
      </c>
      <c r="J2520" s="22">
        <v>43717</v>
      </c>
      <c r="K2520" s="23">
        <v>0.31744212962962998</v>
      </c>
      <c r="L2520" s="22">
        <v>43717</v>
      </c>
      <c r="M2520" s="23">
        <v>0.41839120370369998</v>
      </c>
      <c r="N2520" s="25">
        <v>2.423</v>
      </c>
      <c r="O2520" s="21" t="s">
        <v>77</v>
      </c>
      <c r="P2520" s="46">
        <f>TotalFix[[#This Row],[Confirmed activ. 3 (ILE03)]]*60</f>
        <v>145.38</v>
      </c>
      <c r="Q2520" s="24">
        <v>200</v>
      </c>
      <c r="R2520" s="21" t="s">
        <v>66</v>
      </c>
      <c r="S2520" s="21" t="s">
        <v>67</v>
      </c>
    </row>
    <row r="2521" spans="1:19" s="21" customFormat="1" x14ac:dyDescent="0.35">
      <c r="A2521" s="26">
        <v>1548188</v>
      </c>
      <c r="B2521" s="53">
        <v>411582</v>
      </c>
      <c r="C2521" s="26">
        <f>VLOOKUP(TotalFix[[#This Row],[Order]],'Total Fix by SS'!B:C,2,0)</f>
        <v>236</v>
      </c>
      <c r="D2521" s="21" t="s">
        <v>59</v>
      </c>
      <c r="E2521" s="21" t="s">
        <v>75</v>
      </c>
      <c r="F2521" s="21" t="s">
        <v>61</v>
      </c>
      <c r="G2521" s="21" t="s">
        <v>62</v>
      </c>
      <c r="H2521" s="21" t="s">
        <v>63</v>
      </c>
      <c r="I2521" s="21" t="s">
        <v>76</v>
      </c>
      <c r="J2521" s="22">
        <v>43717</v>
      </c>
      <c r="K2521" s="23">
        <v>0.42196759259258998</v>
      </c>
      <c r="L2521" s="22">
        <v>43719</v>
      </c>
      <c r="M2521" s="23">
        <v>0.74576388888889</v>
      </c>
      <c r="N2521" s="25">
        <v>26.506</v>
      </c>
      <c r="O2521" s="21" t="s">
        <v>77</v>
      </c>
      <c r="P2521" s="46">
        <f>TotalFix[[#This Row],[Confirmed activ. 3 (ILE03)]]*60</f>
        <v>1590.3600000000001</v>
      </c>
      <c r="Q2521" s="24">
        <v>500</v>
      </c>
      <c r="R2521" s="21" t="s">
        <v>66</v>
      </c>
      <c r="S2521" s="21" t="s">
        <v>67</v>
      </c>
    </row>
    <row r="2522" spans="1:19" s="21" customFormat="1" x14ac:dyDescent="0.35">
      <c r="A2522" s="26">
        <v>1548188</v>
      </c>
      <c r="B2522" s="53">
        <v>411582</v>
      </c>
      <c r="C2522" s="26">
        <f>VLOOKUP(TotalFix[[#This Row],[Order]],'Total Fix by SS'!B:C,2,0)</f>
        <v>236</v>
      </c>
      <c r="D2522" s="21" t="s">
        <v>59</v>
      </c>
      <c r="E2522" s="21" t="s">
        <v>78</v>
      </c>
      <c r="F2522" s="21" t="s">
        <v>69</v>
      </c>
      <c r="G2522" s="21" t="s">
        <v>62</v>
      </c>
      <c r="H2522" s="21" t="s">
        <v>70</v>
      </c>
      <c r="I2522" s="21" t="s">
        <v>79</v>
      </c>
      <c r="J2522" s="22">
        <v>43720</v>
      </c>
      <c r="K2522" s="23">
        <v>0.41353009259258999</v>
      </c>
      <c r="L2522" s="22">
        <v>43720</v>
      </c>
      <c r="M2522" s="23">
        <v>0.41353009259258999</v>
      </c>
      <c r="N2522" s="24">
        <v>20</v>
      </c>
      <c r="O2522" s="21" t="s">
        <v>66</v>
      </c>
      <c r="P2522" s="46">
        <f>TotalFix[[#This Row],[Confirmed activ. 3 (ILE03)]]</f>
        <v>20</v>
      </c>
      <c r="Q2522" s="24">
        <v>20</v>
      </c>
      <c r="R2522" s="21" t="s">
        <v>66</v>
      </c>
      <c r="S2522" s="21" t="s">
        <v>72</v>
      </c>
    </row>
    <row r="2523" spans="1:19" s="21" customFormat="1" x14ac:dyDescent="0.35">
      <c r="A2523" s="26">
        <v>1548188</v>
      </c>
      <c r="B2523" s="53">
        <v>411582</v>
      </c>
      <c r="C2523" s="26">
        <f>VLOOKUP(TotalFix[[#This Row],[Order]],'Total Fix by SS'!B:C,2,0)</f>
        <v>236</v>
      </c>
      <c r="D2523" s="21" t="s">
        <v>59</v>
      </c>
      <c r="E2523" s="21" t="s">
        <v>80</v>
      </c>
      <c r="F2523" s="21" t="s">
        <v>69</v>
      </c>
      <c r="G2523" s="21" t="s">
        <v>62</v>
      </c>
      <c r="H2523" s="21" t="s">
        <v>70</v>
      </c>
      <c r="I2523" s="21" t="s">
        <v>81</v>
      </c>
      <c r="J2523" s="22">
        <v>43720</v>
      </c>
      <c r="K2523" s="23">
        <v>0.41363425925926001</v>
      </c>
      <c r="L2523" s="22">
        <v>43720</v>
      </c>
      <c r="M2523" s="23">
        <v>0.41363425925926001</v>
      </c>
      <c r="N2523" s="24">
        <v>20</v>
      </c>
      <c r="O2523" s="21" t="s">
        <v>66</v>
      </c>
      <c r="P2523" s="46">
        <f>TotalFix[[#This Row],[Confirmed activ. 3 (ILE03)]]</f>
        <v>20</v>
      </c>
      <c r="Q2523" s="24">
        <v>20</v>
      </c>
      <c r="R2523" s="21" t="s">
        <v>66</v>
      </c>
      <c r="S2523" s="21" t="s">
        <v>72</v>
      </c>
    </row>
    <row r="2524" spans="1:19" s="21" customFormat="1" x14ac:dyDescent="0.35">
      <c r="A2524" s="26">
        <v>1548188</v>
      </c>
      <c r="B2524" s="53">
        <v>411582</v>
      </c>
      <c r="C2524" s="26">
        <f>VLOOKUP(TotalFix[[#This Row],[Order]],'Total Fix by SS'!B:C,2,0)</f>
        <v>236</v>
      </c>
      <c r="D2524" s="21" t="s">
        <v>59</v>
      </c>
      <c r="E2524" s="21" t="s">
        <v>82</v>
      </c>
      <c r="F2524" s="21" t="s">
        <v>83</v>
      </c>
      <c r="G2524" s="21" t="s">
        <v>62</v>
      </c>
      <c r="H2524" s="21" t="s">
        <v>84</v>
      </c>
      <c r="I2524" s="21" t="s">
        <v>84</v>
      </c>
      <c r="J2524" s="22">
        <v>43720</v>
      </c>
      <c r="K2524" s="23">
        <v>0.66737268518519</v>
      </c>
      <c r="L2524" s="22">
        <v>43723</v>
      </c>
      <c r="M2524" s="23">
        <v>0.59450231481480997</v>
      </c>
      <c r="N2524" s="25">
        <v>7.5149999999999997</v>
      </c>
      <c r="O2524" s="21" t="s">
        <v>77</v>
      </c>
      <c r="P2524" s="46">
        <f>TotalFix[[#This Row],[Confirmed activ. 3 (ILE03)]]*60</f>
        <v>450.9</v>
      </c>
      <c r="Q2524" s="24">
        <v>450</v>
      </c>
      <c r="R2524" s="21" t="s">
        <v>66</v>
      </c>
      <c r="S2524" s="21" t="s">
        <v>67</v>
      </c>
    </row>
    <row r="2525" spans="1:19" s="21" customFormat="1" x14ac:dyDescent="0.35">
      <c r="A2525" s="26">
        <v>1548188</v>
      </c>
      <c r="B2525" s="53">
        <v>411582</v>
      </c>
      <c r="C2525" s="26">
        <f>VLOOKUP(TotalFix[[#This Row],[Order]],'Total Fix by SS'!B:C,2,0)</f>
        <v>236</v>
      </c>
      <c r="D2525" s="21" t="s">
        <v>59</v>
      </c>
      <c r="E2525" s="21" t="s">
        <v>85</v>
      </c>
      <c r="F2525" s="21" t="s">
        <v>86</v>
      </c>
      <c r="G2525" s="21" t="s">
        <v>62</v>
      </c>
      <c r="H2525" s="21" t="s">
        <v>87</v>
      </c>
      <c r="I2525" s="21" t="s">
        <v>87</v>
      </c>
      <c r="J2525" s="22">
        <v>43724</v>
      </c>
      <c r="K2525" s="23">
        <v>0.39833333333332999</v>
      </c>
      <c r="L2525" s="22">
        <v>43724</v>
      </c>
      <c r="M2525" s="23">
        <v>0.39833333333332999</v>
      </c>
      <c r="N2525" s="24">
        <v>20</v>
      </c>
      <c r="O2525" s="21" t="s">
        <v>66</v>
      </c>
      <c r="P2525" s="46">
        <f>TotalFix[[#This Row],[Confirmed activ. 3 (ILE03)]]</f>
        <v>20</v>
      </c>
      <c r="Q2525" s="24">
        <v>20</v>
      </c>
      <c r="R2525" s="21" t="s">
        <v>66</v>
      </c>
      <c r="S2525" s="21" t="s">
        <v>72</v>
      </c>
    </row>
    <row r="2526" spans="1:19" s="21" customFormat="1" x14ac:dyDescent="0.35">
      <c r="A2526" s="26">
        <v>1548188</v>
      </c>
      <c r="B2526" s="53">
        <v>411582</v>
      </c>
      <c r="C2526" s="26">
        <f>VLOOKUP(TotalFix[[#This Row],[Order]],'Total Fix by SS'!B:C,2,0)</f>
        <v>236</v>
      </c>
      <c r="D2526" s="21" t="s">
        <v>59</v>
      </c>
      <c r="E2526" s="21" t="s">
        <v>88</v>
      </c>
      <c r="F2526" s="21" t="s">
        <v>89</v>
      </c>
      <c r="G2526" s="21" t="s">
        <v>90</v>
      </c>
      <c r="H2526" s="21" t="s">
        <v>91</v>
      </c>
      <c r="I2526" s="21" t="s">
        <v>92</v>
      </c>
      <c r="J2526" s="22"/>
      <c r="K2526" s="23">
        <v>0</v>
      </c>
      <c r="L2526" s="22"/>
      <c r="M2526" s="23">
        <v>0</v>
      </c>
      <c r="N2526" s="25">
        <v>0</v>
      </c>
      <c r="O2526" s="21" t="s">
        <v>93</v>
      </c>
      <c r="P2526" s="46"/>
      <c r="Q2526" s="24">
        <v>0</v>
      </c>
      <c r="R2526" s="21" t="s">
        <v>66</v>
      </c>
      <c r="S2526" s="21" t="s">
        <v>94</v>
      </c>
    </row>
    <row r="2527" spans="1:19" s="21" customFormat="1" x14ac:dyDescent="0.35">
      <c r="A2527" s="26">
        <v>1548188</v>
      </c>
      <c r="B2527" s="53">
        <v>411582</v>
      </c>
      <c r="C2527" s="26">
        <f>VLOOKUP(TotalFix[[#This Row],[Order]],'Total Fix by SS'!B:C,2,0)</f>
        <v>236</v>
      </c>
      <c r="D2527" s="21" t="s">
        <v>59</v>
      </c>
      <c r="E2527" s="21" t="s">
        <v>95</v>
      </c>
      <c r="F2527" s="21" t="s">
        <v>61</v>
      </c>
      <c r="G2527" s="21" t="s">
        <v>62</v>
      </c>
      <c r="H2527" s="21" t="s">
        <v>63</v>
      </c>
      <c r="I2527" s="21" t="s">
        <v>96</v>
      </c>
      <c r="J2527" s="22">
        <v>43727</v>
      </c>
      <c r="K2527" s="23">
        <v>0.39787037037036999</v>
      </c>
      <c r="L2527" s="22">
        <v>43727</v>
      </c>
      <c r="M2527" s="23">
        <v>0.44784722222222001</v>
      </c>
      <c r="N2527" s="25">
        <v>18.5</v>
      </c>
      <c r="O2527" s="21" t="s">
        <v>66</v>
      </c>
      <c r="P2527" s="46">
        <f>TotalFix[[#This Row],[Confirmed activ. 3 (ILE03)]]</f>
        <v>18.5</v>
      </c>
      <c r="Q2527" s="24">
        <v>40</v>
      </c>
      <c r="R2527" s="21" t="s">
        <v>66</v>
      </c>
      <c r="S2527" s="21" t="s">
        <v>67</v>
      </c>
    </row>
    <row r="2528" spans="1:19" s="21" customFormat="1" x14ac:dyDescent="0.35">
      <c r="A2528" s="26">
        <v>1548188</v>
      </c>
      <c r="B2528" s="53">
        <v>411582</v>
      </c>
      <c r="C2528" s="26">
        <f>VLOOKUP(TotalFix[[#This Row],[Order]],'Total Fix by SS'!B:C,2,0)</f>
        <v>236</v>
      </c>
      <c r="D2528" s="21" t="s">
        <v>59</v>
      </c>
      <c r="E2528" s="21" t="s">
        <v>97</v>
      </c>
      <c r="F2528" s="21" t="s">
        <v>69</v>
      </c>
      <c r="G2528" s="21" t="s">
        <v>62</v>
      </c>
      <c r="H2528" s="21" t="s">
        <v>70</v>
      </c>
      <c r="I2528" s="21" t="s">
        <v>98</v>
      </c>
      <c r="J2528" s="22">
        <v>43730</v>
      </c>
      <c r="K2528" s="23">
        <v>0.63212962962963004</v>
      </c>
      <c r="L2528" s="22">
        <v>43730</v>
      </c>
      <c r="M2528" s="23">
        <v>0.63212962962963004</v>
      </c>
      <c r="N2528" s="24">
        <v>20</v>
      </c>
      <c r="O2528" s="21" t="s">
        <v>66</v>
      </c>
      <c r="P2528" s="46">
        <f>TotalFix[[#This Row],[Confirmed activ. 3 (ILE03)]]</f>
        <v>20</v>
      </c>
      <c r="Q2528" s="24">
        <v>20</v>
      </c>
      <c r="R2528" s="21" t="s">
        <v>66</v>
      </c>
      <c r="S2528" s="21" t="s">
        <v>72</v>
      </c>
    </row>
    <row r="2529" spans="1:19" s="21" customFormat="1" x14ac:dyDescent="0.35">
      <c r="A2529" s="26">
        <v>1548188</v>
      </c>
      <c r="B2529" s="53">
        <v>411582</v>
      </c>
      <c r="C2529" s="26">
        <f>VLOOKUP(TotalFix[[#This Row],[Order]],'Total Fix by SS'!B:C,2,0)</f>
        <v>236</v>
      </c>
      <c r="D2529" s="21" t="s">
        <v>59</v>
      </c>
      <c r="E2529" s="21" t="s">
        <v>99</v>
      </c>
      <c r="F2529" s="21" t="s">
        <v>69</v>
      </c>
      <c r="G2529" s="21" t="s">
        <v>62</v>
      </c>
      <c r="H2529" s="21" t="s">
        <v>70</v>
      </c>
      <c r="I2529" s="21" t="s">
        <v>100</v>
      </c>
      <c r="J2529" s="22">
        <v>43730</v>
      </c>
      <c r="K2529" s="23">
        <v>0.63247685185184999</v>
      </c>
      <c r="L2529" s="22">
        <v>43730</v>
      </c>
      <c r="M2529" s="23">
        <v>0.63247685185184999</v>
      </c>
      <c r="N2529" s="24">
        <v>50</v>
      </c>
      <c r="O2529" s="21" t="s">
        <v>66</v>
      </c>
      <c r="P2529" s="46">
        <f>TotalFix[[#This Row],[Confirmed activ. 3 (ILE03)]]</f>
        <v>50</v>
      </c>
      <c r="Q2529" s="24">
        <v>50</v>
      </c>
      <c r="R2529" s="21" t="s">
        <v>66</v>
      </c>
      <c r="S2529" s="21" t="s">
        <v>72</v>
      </c>
    </row>
    <row r="2530" spans="1:19" s="21" customFormat="1" x14ac:dyDescent="0.35">
      <c r="A2530" s="26">
        <v>1548188</v>
      </c>
      <c r="B2530" s="53">
        <v>411582</v>
      </c>
      <c r="C2530" s="26">
        <f>VLOOKUP(TotalFix[[#This Row],[Order]],'Total Fix by SS'!B:C,2,0)</f>
        <v>236</v>
      </c>
      <c r="D2530" s="21" t="s">
        <v>59</v>
      </c>
      <c r="E2530" s="21" t="s">
        <v>101</v>
      </c>
      <c r="F2530" s="21" t="s">
        <v>102</v>
      </c>
      <c r="G2530" s="21" t="s">
        <v>62</v>
      </c>
      <c r="H2530" s="21" t="s">
        <v>100</v>
      </c>
      <c r="I2530" s="21" t="s">
        <v>103</v>
      </c>
      <c r="J2530" s="22">
        <v>43731</v>
      </c>
      <c r="K2530" s="23">
        <v>0.41070601851852001</v>
      </c>
      <c r="L2530" s="22">
        <v>43731</v>
      </c>
      <c r="M2530" s="23">
        <v>0.41070601851852001</v>
      </c>
      <c r="N2530" s="24">
        <v>10</v>
      </c>
      <c r="O2530" s="21" t="s">
        <v>66</v>
      </c>
      <c r="P2530" s="46">
        <f>TotalFix[[#This Row],[Confirmed activ. 3 (ILE03)]]</f>
        <v>10</v>
      </c>
      <c r="Q2530" s="24">
        <v>10</v>
      </c>
      <c r="R2530" s="21" t="s">
        <v>66</v>
      </c>
      <c r="S2530" s="21" t="s">
        <v>72</v>
      </c>
    </row>
    <row r="2531" spans="1:19" s="21" customFormat="1" x14ac:dyDescent="0.35">
      <c r="A2531" s="26">
        <v>1548188</v>
      </c>
      <c r="B2531" s="53">
        <v>411582</v>
      </c>
      <c r="C2531" s="26">
        <f>VLOOKUP(TotalFix[[#This Row],[Order]],'Total Fix by SS'!B:C,2,0)</f>
        <v>236</v>
      </c>
      <c r="D2531" s="21" t="s">
        <v>59</v>
      </c>
      <c r="E2531" s="21" t="s">
        <v>104</v>
      </c>
      <c r="F2531" s="21" t="s">
        <v>102</v>
      </c>
      <c r="G2531" s="21" t="s">
        <v>105</v>
      </c>
      <c r="H2531" s="21" t="s">
        <v>100</v>
      </c>
      <c r="I2531" s="21" t="s">
        <v>106</v>
      </c>
      <c r="J2531" s="22">
        <v>43731</v>
      </c>
      <c r="K2531" s="23">
        <v>0.53222222222222004</v>
      </c>
      <c r="L2531" s="22">
        <v>43731</v>
      </c>
      <c r="M2531" s="23">
        <v>0.53222222222222004</v>
      </c>
      <c r="N2531" s="24">
        <v>10</v>
      </c>
      <c r="O2531" s="21" t="s">
        <v>66</v>
      </c>
      <c r="P2531" s="46">
        <f>TotalFix[[#This Row],[Confirmed activ. 3 (ILE03)]]</f>
        <v>10</v>
      </c>
      <c r="Q2531" s="24">
        <v>10</v>
      </c>
      <c r="R2531" s="21" t="s">
        <v>66</v>
      </c>
      <c r="S2531" s="21" t="s">
        <v>72</v>
      </c>
    </row>
    <row r="2532" spans="1:19" s="21" customFormat="1" x14ac:dyDescent="0.35">
      <c r="A2532" s="26">
        <v>1548188</v>
      </c>
      <c r="B2532" s="53">
        <v>411582</v>
      </c>
      <c r="C2532" s="26">
        <f>VLOOKUP(TotalFix[[#This Row],[Order]],'Total Fix by SS'!B:C,2,0)</f>
        <v>236</v>
      </c>
      <c r="D2532" s="21" t="s">
        <v>107</v>
      </c>
      <c r="E2532" s="21" t="s">
        <v>60</v>
      </c>
      <c r="F2532" s="21" t="s">
        <v>61</v>
      </c>
      <c r="G2532" s="21" t="s">
        <v>90</v>
      </c>
      <c r="H2532" s="21" t="s">
        <v>63</v>
      </c>
      <c r="I2532" s="21" t="s">
        <v>108</v>
      </c>
      <c r="J2532" s="22">
        <v>43718</v>
      </c>
      <c r="K2532" s="23">
        <v>0.59318287037036999</v>
      </c>
      <c r="L2532" s="22">
        <v>43720</v>
      </c>
      <c r="M2532" s="23">
        <v>0.3559837962963</v>
      </c>
      <c r="N2532" s="25">
        <v>6.1890000000000001</v>
      </c>
      <c r="O2532" s="21" t="s">
        <v>77</v>
      </c>
      <c r="P2532" s="46">
        <f>TotalFix[[#This Row],[Confirmed activ. 3 (ILE03)]]*60</f>
        <v>371.34000000000003</v>
      </c>
      <c r="Q2532" s="24">
        <v>1</v>
      </c>
      <c r="R2532" s="21" t="s">
        <v>66</v>
      </c>
      <c r="S2532" s="21" t="s">
        <v>67</v>
      </c>
    </row>
    <row r="2533" spans="1:19" s="21" customFormat="1" x14ac:dyDescent="0.35">
      <c r="A2533" s="26">
        <v>1548188</v>
      </c>
      <c r="B2533" s="53">
        <v>411582</v>
      </c>
      <c r="C2533" s="26">
        <f>VLOOKUP(TotalFix[[#This Row],[Order]],'Total Fix by SS'!B:C,2,0)</f>
        <v>236</v>
      </c>
      <c r="D2533" s="21" t="s">
        <v>109</v>
      </c>
      <c r="E2533" s="21" t="s">
        <v>82</v>
      </c>
      <c r="F2533" s="21" t="s">
        <v>83</v>
      </c>
      <c r="G2533" s="21" t="s">
        <v>90</v>
      </c>
      <c r="H2533" s="21" t="s">
        <v>84</v>
      </c>
      <c r="I2533" s="21" t="s">
        <v>110</v>
      </c>
      <c r="J2533" s="22">
        <v>43720</v>
      </c>
      <c r="K2533" s="23">
        <v>0.64030092592593002</v>
      </c>
      <c r="L2533" s="22">
        <v>43720</v>
      </c>
      <c r="M2533" s="23">
        <v>0.78509259259259001</v>
      </c>
      <c r="N2533" s="25">
        <v>3.4750000000000001</v>
      </c>
      <c r="O2533" s="21" t="s">
        <v>77</v>
      </c>
      <c r="P2533" s="46">
        <f>TotalFix[[#This Row],[Confirmed activ. 3 (ILE03)]]*60</f>
        <v>208.5</v>
      </c>
      <c r="Q2533" s="24">
        <v>5</v>
      </c>
      <c r="R2533" s="21" t="s">
        <v>66</v>
      </c>
      <c r="S2533" s="21" t="s">
        <v>67</v>
      </c>
    </row>
    <row r="2534" spans="1:19" s="21" customFormat="1" x14ac:dyDescent="0.35">
      <c r="A2534" s="26">
        <v>1548189</v>
      </c>
      <c r="B2534" s="53">
        <v>411582</v>
      </c>
      <c r="C2534" s="26">
        <f>VLOOKUP(TotalFix[[#This Row],[Order]],'Total Fix by SS'!B:C,2,0)</f>
        <v>236</v>
      </c>
      <c r="D2534" s="21" t="s">
        <v>59</v>
      </c>
      <c r="E2534" s="21" t="s">
        <v>60</v>
      </c>
      <c r="F2534" s="21" t="s">
        <v>61</v>
      </c>
      <c r="G2534" s="21" t="s">
        <v>62</v>
      </c>
      <c r="H2534" s="21" t="s">
        <v>63</v>
      </c>
      <c r="I2534" s="21" t="s">
        <v>64</v>
      </c>
      <c r="J2534" s="22">
        <v>43717</v>
      </c>
      <c r="K2534" s="23">
        <v>0.42061342592592998</v>
      </c>
      <c r="L2534" s="22">
        <v>43717</v>
      </c>
      <c r="M2534" s="23">
        <v>0.44640046296295999</v>
      </c>
      <c r="N2534" s="25">
        <v>37.133000000000003</v>
      </c>
      <c r="O2534" s="21" t="s">
        <v>66</v>
      </c>
      <c r="P2534" s="46">
        <f>TotalFix[[#This Row],[Confirmed activ. 3 (ILE03)]]</f>
        <v>37.133000000000003</v>
      </c>
      <c r="Q2534" s="24">
        <v>20</v>
      </c>
      <c r="R2534" s="21" t="s">
        <v>66</v>
      </c>
      <c r="S2534" s="21" t="s">
        <v>67</v>
      </c>
    </row>
    <row r="2535" spans="1:19" s="21" customFormat="1" x14ac:dyDescent="0.35">
      <c r="A2535" s="26">
        <v>1548189</v>
      </c>
      <c r="B2535" s="53">
        <v>411582</v>
      </c>
      <c r="C2535" s="26">
        <f>VLOOKUP(TotalFix[[#This Row],[Order]],'Total Fix by SS'!B:C,2,0)</f>
        <v>236</v>
      </c>
      <c r="D2535" s="21" t="s">
        <v>59</v>
      </c>
      <c r="E2535" s="21" t="s">
        <v>68</v>
      </c>
      <c r="F2535" s="21" t="s">
        <v>69</v>
      </c>
      <c r="G2535" s="21" t="s">
        <v>62</v>
      </c>
      <c r="H2535" s="21" t="s">
        <v>70</v>
      </c>
      <c r="I2535" s="21" t="s">
        <v>71</v>
      </c>
      <c r="J2535" s="22">
        <v>43717</v>
      </c>
      <c r="K2535" s="23">
        <v>0.47454861111111002</v>
      </c>
      <c r="L2535" s="22">
        <v>43717</v>
      </c>
      <c r="M2535" s="23">
        <v>0.47454861111111002</v>
      </c>
      <c r="N2535" s="24">
        <v>30</v>
      </c>
      <c r="O2535" s="21" t="s">
        <v>66</v>
      </c>
      <c r="P2535" s="46">
        <f>TotalFix[[#This Row],[Confirmed activ. 3 (ILE03)]]</f>
        <v>30</v>
      </c>
      <c r="Q2535" s="24">
        <v>30</v>
      </c>
      <c r="R2535" s="21" t="s">
        <v>66</v>
      </c>
      <c r="S2535" s="21" t="s">
        <v>72</v>
      </c>
    </row>
    <row r="2536" spans="1:19" s="21" customFormat="1" x14ac:dyDescent="0.35">
      <c r="A2536" s="26">
        <v>1548189</v>
      </c>
      <c r="B2536" s="53">
        <v>411582</v>
      </c>
      <c r="C2536" s="26">
        <f>VLOOKUP(TotalFix[[#This Row],[Order]],'Total Fix by SS'!B:C,2,0)</f>
        <v>236</v>
      </c>
      <c r="D2536" s="21" t="s">
        <v>59</v>
      </c>
      <c r="E2536" s="21" t="s">
        <v>73</v>
      </c>
      <c r="F2536" s="21" t="s">
        <v>61</v>
      </c>
      <c r="G2536" s="21" t="s">
        <v>62</v>
      </c>
      <c r="H2536" s="21" t="s">
        <v>63</v>
      </c>
      <c r="I2536" s="21" t="s">
        <v>74</v>
      </c>
      <c r="J2536" s="22">
        <v>43717</v>
      </c>
      <c r="K2536" s="23">
        <v>0.47563657407407001</v>
      </c>
      <c r="L2536" s="22">
        <v>43719</v>
      </c>
      <c r="M2536" s="23">
        <v>0.42091435185185</v>
      </c>
      <c r="N2536" s="25">
        <v>412.25</v>
      </c>
      <c r="O2536" s="21" t="s">
        <v>66</v>
      </c>
      <c r="P2536" s="46">
        <f>TotalFix[[#This Row],[Confirmed activ. 3 (ILE03)]]</f>
        <v>412.25</v>
      </c>
      <c r="Q2536" s="24">
        <v>200</v>
      </c>
      <c r="R2536" s="21" t="s">
        <v>66</v>
      </c>
      <c r="S2536" s="21" t="s">
        <v>67</v>
      </c>
    </row>
    <row r="2537" spans="1:19" s="21" customFormat="1" x14ac:dyDescent="0.35">
      <c r="A2537" s="26">
        <v>1548189</v>
      </c>
      <c r="B2537" s="53">
        <v>411582</v>
      </c>
      <c r="C2537" s="26">
        <f>VLOOKUP(TotalFix[[#This Row],[Order]],'Total Fix by SS'!B:C,2,0)</f>
        <v>236</v>
      </c>
      <c r="D2537" s="21" t="s">
        <v>59</v>
      </c>
      <c r="E2537" s="21" t="s">
        <v>75</v>
      </c>
      <c r="F2537" s="21" t="s">
        <v>61</v>
      </c>
      <c r="G2537" s="21" t="s">
        <v>62</v>
      </c>
      <c r="H2537" s="21" t="s">
        <v>63</v>
      </c>
      <c r="I2537" s="21" t="s">
        <v>76</v>
      </c>
      <c r="J2537" s="22">
        <v>43719</v>
      </c>
      <c r="K2537" s="23">
        <v>0.59747685185184995</v>
      </c>
      <c r="L2537" s="22">
        <v>43724</v>
      </c>
      <c r="M2537" s="23">
        <v>0.53760416666666999</v>
      </c>
      <c r="N2537" s="25">
        <v>22.341999999999999</v>
      </c>
      <c r="O2537" s="21" t="s">
        <v>77</v>
      </c>
      <c r="P2537" s="46">
        <f>TotalFix[[#This Row],[Confirmed activ. 3 (ILE03)]]*60</f>
        <v>1340.52</v>
      </c>
      <c r="Q2537" s="24">
        <v>500</v>
      </c>
      <c r="R2537" s="21" t="s">
        <v>66</v>
      </c>
      <c r="S2537" s="21" t="s">
        <v>67</v>
      </c>
    </row>
    <row r="2538" spans="1:19" s="21" customFormat="1" x14ac:dyDescent="0.35">
      <c r="A2538" s="26">
        <v>1548189</v>
      </c>
      <c r="B2538" s="53">
        <v>411582</v>
      </c>
      <c r="C2538" s="26">
        <f>VLOOKUP(TotalFix[[#This Row],[Order]],'Total Fix by SS'!B:C,2,0)</f>
        <v>236</v>
      </c>
      <c r="D2538" s="21" t="s">
        <v>59</v>
      </c>
      <c r="E2538" s="21" t="s">
        <v>78</v>
      </c>
      <c r="F2538" s="21" t="s">
        <v>69</v>
      </c>
      <c r="G2538" s="21" t="s">
        <v>62</v>
      </c>
      <c r="H2538" s="21" t="s">
        <v>70</v>
      </c>
      <c r="I2538" s="21" t="s">
        <v>79</v>
      </c>
      <c r="J2538" s="22">
        <v>43724</v>
      </c>
      <c r="K2538" s="23">
        <v>0.58277777777777995</v>
      </c>
      <c r="L2538" s="22">
        <v>43724</v>
      </c>
      <c r="M2538" s="23">
        <v>0.58277777777777995</v>
      </c>
      <c r="N2538" s="24">
        <v>20</v>
      </c>
      <c r="O2538" s="21" t="s">
        <v>66</v>
      </c>
      <c r="P2538" s="46">
        <f>TotalFix[[#This Row],[Confirmed activ. 3 (ILE03)]]</f>
        <v>20</v>
      </c>
      <c r="Q2538" s="24">
        <v>20</v>
      </c>
      <c r="R2538" s="21" t="s">
        <v>66</v>
      </c>
      <c r="S2538" s="21" t="s">
        <v>72</v>
      </c>
    </row>
    <row r="2539" spans="1:19" s="21" customFormat="1" x14ac:dyDescent="0.35">
      <c r="A2539" s="26">
        <v>1548189</v>
      </c>
      <c r="B2539" s="53">
        <v>411582</v>
      </c>
      <c r="C2539" s="26">
        <f>VLOOKUP(TotalFix[[#This Row],[Order]],'Total Fix by SS'!B:C,2,0)</f>
        <v>236</v>
      </c>
      <c r="D2539" s="21" t="s">
        <v>59</v>
      </c>
      <c r="E2539" s="21" t="s">
        <v>80</v>
      </c>
      <c r="F2539" s="21" t="s">
        <v>69</v>
      </c>
      <c r="G2539" s="21" t="s">
        <v>62</v>
      </c>
      <c r="H2539" s="21" t="s">
        <v>70</v>
      </c>
      <c r="I2539" s="21" t="s">
        <v>81</v>
      </c>
      <c r="J2539" s="22">
        <v>43724</v>
      </c>
      <c r="K2539" s="23">
        <v>0.5828587962963</v>
      </c>
      <c r="L2539" s="22">
        <v>43724</v>
      </c>
      <c r="M2539" s="23">
        <v>0.5828587962963</v>
      </c>
      <c r="N2539" s="24">
        <v>20</v>
      </c>
      <c r="O2539" s="21" t="s">
        <v>66</v>
      </c>
      <c r="P2539" s="46">
        <f>TotalFix[[#This Row],[Confirmed activ. 3 (ILE03)]]</f>
        <v>20</v>
      </c>
      <c r="Q2539" s="24">
        <v>20</v>
      </c>
      <c r="R2539" s="21" t="s">
        <v>66</v>
      </c>
      <c r="S2539" s="21" t="s">
        <v>72</v>
      </c>
    </row>
    <row r="2540" spans="1:19" s="21" customFormat="1" x14ac:dyDescent="0.35">
      <c r="A2540" s="26">
        <v>1548189</v>
      </c>
      <c r="B2540" s="53">
        <v>411582</v>
      </c>
      <c r="C2540" s="26">
        <f>VLOOKUP(TotalFix[[#This Row],[Order]],'Total Fix by SS'!B:C,2,0)</f>
        <v>236</v>
      </c>
      <c r="D2540" s="21" t="s">
        <v>59</v>
      </c>
      <c r="E2540" s="21" t="s">
        <v>82</v>
      </c>
      <c r="F2540" s="21" t="s">
        <v>83</v>
      </c>
      <c r="G2540" s="21" t="s">
        <v>62</v>
      </c>
      <c r="H2540" s="21" t="s">
        <v>84</v>
      </c>
      <c r="I2540" s="21" t="s">
        <v>84</v>
      </c>
      <c r="J2540" s="22">
        <v>43724</v>
      </c>
      <c r="K2540" s="23">
        <v>0.64709490740741005</v>
      </c>
      <c r="L2540" s="22">
        <v>43725</v>
      </c>
      <c r="M2540" s="23">
        <v>0.59931712962963002</v>
      </c>
      <c r="N2540" s="25">
        <v>12.198</v>
      </c>
      <c r="O2540" s="21" t="s">
        <v>77</v>
      </c>
      <c r="P2540" s="46">
        <f>TotalFix[[#This Row],[Confirmed activ. 3 (ILE03)]]*60</f>
        <v>731.88</v>
      </c>
      <c r="Q2540" s="24">
        <v>450</v>
      </c>
      <c r="R2540" s="21" t="s">
        <v>66</v>
      </c>
      <c r="S2540" s="21" t="s">
        <v>67</v>
      </c>
    </row>
    <row r="2541" spans="1:19" s="21" customFormat="1" x14ac:dyDescent="0.35">
      <c r="A2541" s="26">
        <v>1548189</v>
      </c>
      <c r="B2541" s="53">
        <v>411582</v>
      </c>
      <c r="C2541" s="26">
        <f>VLOOKUP(TotalFix[[#This Row],[Order]],'Total Fix by SS'!B:C,2,0)</f>
        <v>236</v>
      </c>
      <c r="D2541" s="21" t="s">
        <v>59</v>
      </c>
      <c r="E2541" s="21" t="s">
        <v>85</v>
      </c>
      <c r="F2541" s="21" t="s">
        <v>86</v>
      </c>
      <c r="G2541" s="21" t="s">
        <v>62</v>
      </c>
      <c r="H2541" s="21" t="s">
        <v>87</v>
      </c>
      <c r="I2541" s="21" t="s">
        <v>87</v>
      </c>
      <c r="J2541" s="22">
        <v>43726</v>
      </c>
      <c r="K2541" s="23">
        <v>0.39396990740741</v>
      </c>
      <c r="L2541" s="22">
        <v>43726</v>
      </c>
      <c r="M2541" s="23">
        <v>0.39396990740741</v>
      </c>
      <c r="N2541" s="24">
        <v>20</v>
      </c>
      <c r="O2541" s="21" t="s">
        <v>66</v>
      </c>
      <c r="P2541" s="46">
        <f>TotalFix[[#This Row],[Confirmed activ. 3 (ILE03)]]</f>
        <v>20</v>
      </c>
      <c r="Q2541" s="24">
        <v>20</v>
      </c>
      <c r="R2541" s="21" t="s">
        <v>66</v>
      </c>
      <c r="S2541" s="21" t="s">
        <v>72</v>
      </c>
    </row>
    <row r="2542" spans="1:19" s="21" customFormat="1" x14ac:dyDescent="0.35">
      <c r="A2542" s="26">
        <v>1548189</v>
      </c>
      <c r="B2542" s="53">
        <v>411582</v>
      </c>
      <c r="C2542" s="26">
        <f>VLOOKUP(TotalFix[[#This Row],[Order]],'Total Fix by SS'!B:C,2,0)</f>
        <v>236</v>
      </c>
      <c r="D2542" s="21" t="s">
        <v>59</v>
      </c>
      <c r="E2542" s="21" t="s">
        <v>88</v>
      </c>
      <c r="F2542" s="21" t="s">
        <v>89</v>
      </c>
      <c r="G2542" s="21" t="s">
        <v>90</v>
      </c>
      <c r="H2542" s="21" t="s">
        <v>91</v>
      </c>
      <c r="I2542" s="21" t="s">
        <v>92</v>
      </c>
      <c r="J2542" s="22"/>
      <c r="K2542" s="23">
        <v>0</v>
      </c>
      <c r="L2542" s="22"/>
      <c r="M2542" s="23">
        <v>0</v>
      </c>
      <c r="N2542" s="25">
        <v>0</v>
      </c>
      <c r="O2542" s="21" t="s">
        <v>93</v>
      </c>
      <c r="P2542" s="46"/>
      <c r="Q2542" s="24">
        <v>0</v>
      </c>
      <c r="R2542" s="21" t="s">
        <v>66</v>
      </c>
      <c r="S2542" s="21" t="s">
        <v>94</v>
      </c>
    </row>
    <row r="2543" spans="1:19" s="21" customFormat="1" x14ac:dyDescent="0.35">
      <c r="A2543" s="26">
        <v>1548189</v>
      </c>
      <c r="B2543" s="53">
        <v>411582</v>
      </c>
      <c r="C2543" s="26">
        <f>VLOOKUP(TotalFix[[#This Row],[Order]],'Total Fix by SS'!B:C,2,0)</f>
        <v>236</v>
      </c>
      <c r="D2543" s="21" t="s">
        <v>59</v>
      </c>
      <c r="E2543" s="21" t="s">
        <v>95</v>
      </c>
      <c r="F2543" s="21" t="s">
        <v>61</v>
      </c>
      <c r="G2543" s="21" t="s">
        <v>62</v>
      </c>
      <c r="H2543" s="21" t="s">
        <v>63</v>
      </c>
      <c r="I2543" s="21" t="s">
        <v>96</v>
      </c>
      <c r="J2543" s="22">
        <v>43726</v>
      </c>
      <c r="K2543" s="23">
        <v>0.42769675925925998</v>
      </c>
      <c r="L2543" s="22">
        <v>43726</v>
      </c>
      <c r="M2543" s="23">
        <v>0.448125</v>
      </c>
      <c r="N2543" s="25">
        <v>9.6</v>
      </c>
      <c r="O2543" s="21" t="s">
        <v>66</v>
      </c>
      <c r="P2543" s="46">
        <f>TotalFix[[#This Row],[Confirmed activ. 3 (ILE03)]]</f>
        <v>9.6</v>
      </c>
      <c r="Q2543" s="24">
        <v>40</v>
      </c>
      <c r="R2543" s="21" t="s">
        <v>66</v>
      </c>
      <c r="S2543" s="21" t="s">
        <v>67</v>
      </c>
    </row>
    <row r="2544" spans="1:19" s="21" customFormat="1" x14ac:dyDescent="0.35">
      <c r="A2544" s="26">
        <v>1548189</v>
      </c>
      <c r="B2544" s="53">
        <v>411582</v>
      </c>
      <c r="C2544" s="26">
        <f>VLOOKUP(TotalFix[[#This Row],[Order]],'Total Fix by SS'!B:C,2,0)</f>
        <v>236</v>
      </c>
      <c r="D2544" s="21" t="s">
        <v>59</v>
      </c>
      <c r="E2544" s="21" t="s">
        <v>97</v>
      </c>
      <c r="F2544" s="21" t="s">
        <v>69</v>
      </c>
      <c r="G2544" s="21" t="s">
        <v>62</v>
      </c>
      <c r="H2544" s="21" t="s">
        <v>70</v>
      </c>
      <c r="I2544" s="21" t="s">
        <v>98</v>
      </c>
      <c r="J2544" s="22">
        <v>43730</v>
      </c>
      <c r="K2544" s="23">
        <v>0.62674768518518997</v>
      </c>
      <c r="L2544" s="22">
        <v>43730</v>
      </c>
      <c r="M2544" s="23">
        <v>0.62674768518518997</v>
      </c>
      <c r="N2544" s="24">
        <v>20</v>
      </c>
      <c r="O2544" s="21" t="s">
        <v>66</v>
      </c>
      <c r="P2544" s="46">
        <f>TotalFix[[#This Row],[Confirmed activ. 3 (ILE03)]]</f>
        <v>20</v>
      </c>
      <c r="Q2544" s="24">
        <v>20</v>
      </c>
      <c r="R2544" s="21" t="s">
        <v>66</v>
      </c>
      <c r="S2544" s="21" t="s">
        <v>72</v>
      </c>
    </row>
    <row r="2545" spans="1:19" s="21" customFormat="1" x14ac:dyDescent="0.35">
      <c r="A2545" s="26">
        <v>1548189</v>
      </c>
      <c r="B2545" s="53">
        <v>411582</v>
      </c>
      <c r="C2545" s="26">
        <f>VLOOKUP(TotalFix[[#This Row],[Order]],'Total Fix by SS'!B:C,2,0)</f>
        <v>236</v>
      </c>
      <c r="D2545" s="21" t="s">
        <v>59</v>
      </c>
      <c r="E2545" s="21" t="s">
        <v>99</v>
      </c>
      <c r="F2545" s="21" t="s">
        <v>69</v>
      </c>
      <c r="G2545" s="21" t="s">
        <v>62</v>
      </c>
      <c r="H2545" s="21" t="s">
        <v>70</v>
      </c>
      <c r="I2545" s="21" t="s">
        <v>100</v>
      </c>
      <c r="J2545" s="22">
        <v>43730</v>
      </c>
      <c r="K2545" s="23">
        <v>0.62689814814815004</v>
      </c>
      <c r="L2545" s="22">
        <v>43730</v>
      </c>
      <c r="M2545" s="23">
        <v>0.62689814814815004</v>
      </c>
      <c r="N2545" s="24">
        <v>50</v>
      </c>
      <c r="O2545" s="21" t="s">
        <v>66</v>
      </c>
      <c r="P2545" s="46">
        <f>TotalFix[[#This Row],[Confirmed activ. 3 (ILE03)]]</f>
        <v>50</v>
      </c>
      <c r="Q2545" s="24">
        <v>50</v>
      </c>
      <c r="R2545" s="21" t="s">
        <v>66</v>
      </c>
      <c r="S2545" s="21" t="s">
        <v>72</v>
      </c>
    </row>
    <row r="2546" spans="1:19" s="21" customFormat="1" x14ac:dyDescent="0.35">
      <c r="A2546" s="26">
        <v>1548189</v>
      </c>
      <c r="B2546" s="53">
        <v>411582</v>
      </c>
      <c r="C2546" s="26">
        <f>VLOOKUP(TotalFix[[#This Row],[Order]],'Total Fix by SS'!B:C,2,0)</f>
        <v>236</v>
      </c>
      <c r="D2546" s="21" t="s">
        <v>59</v>
      </c>
      <c r="E2546" s="21" t="s">
        <v>101</v>
      </c>
      <c r="F2546" s="21" t="s">
        <v>102</v>
      </c>
      <c r="G2546" s="21" t="s">
        <v>62</v>
      </c>
      <c r="H2546" s="21" t="s">
        <v>100</v>
      </c>
      <c r="I2546" s="21" t="s">
        <v>103</v>
      </c>
      <c r="J2546" s="22">
        <v>43731</v>
      </c>
      <c r="K2546" s="23">
        <v>0.41055555555556</v>
      </c>
      <c r="L2546" s="22">
        <v>43731</v>
      </c>
      <c r="M2546" s="23">
        <v>0.41055555555556</v>
      </c>
      <c r="N2546" s="24">
        <v>10</v>
      </c>
      <c r="O2546" s="21" t="s">
        <v>66</v>
      </c>
      <c r="P2546" s="46">
        <f>TotalFix[[#This Row],[Confirmed activ. 3 (ILE03)]]</f>
        <v>10</v>
      </c>
      <c r="Q2546" s="24">
        <v>10</v>
      </c>
      <c r="R2546" s="21" t="s">
        <v>66</v>
      </c>
      <c r="S2546" s="21" t="s">
        <v>72</v>
      </c>
    </row>
    <row r="2547" spans="1:19" s="21" customFormat="1" x14ac:dyDescent="0.35">
      <c r="A2547" s="26">
        <v>1548189</v>
      </c>
      <c r="B2547" s="53">
        <v>411582</v>
      </c>
      <c r="C2547" s="26">
        <f>VLOOKUP(TotalFix[[#This Row],[Order]],'Total Fix by SS'!B:C,2,0)</f>
        <v>236</v>
      </c>
      <c r="D2547" s="21" t="s">
        <v>59</v>
      </c>
      <c r="E2547" s="21" t="s">
        <v>104</v>
      </c>
      <c r="F2547" s="21" t="s">
        <v>102</v>
      </c>
      <c r="G2547" s="21" t="s">
        <v>105</v>
      </c>
      <c r="H2547" s="21" t="s">
        <v>100</v>
      </c>
      <c r="I2547" s="21" t="s">
        <v>106</v>
      </c>
      <c r="J2547" s="22">
        <v>43731</v>
      </c>
      <c r="K2547" s="23">
        <v>0.41721064814815001</v>
      </c>
      <c r="L2547" s="22">
        <v>43731</v>
      </c>
      <c r="M2547" s="23">
        <v>0.41721064814815001</v>
      </c>
      <c r="N2547" s="24">
        <v>10</v>
      </c>
      <c r="O2547" s="21" t="s">
        <v>66</v>
      </c>
      <c r="P2547" s="46">
        <f>TotalFix[[#This Row],[Confirmed activ. 3 (ILE03)]]</f>
        <v>10</v>
      </c>
      <c r="Q2547" s="24">
        <v>10</v>
      </c>
      <c r="R2547" s="21" t="s">
        <v>66</v>
      </c>
      <c r="S2547" s="21" t="s">
        <v>72</v>
      </c>
    </row>
    <row r="2548" spans="1:19" s="21" customFormat="1" x14ac:dyDescent="0.35">
      <c r="A2548" s="26">
        <v>1548189</v>
      </c>
      <c r="B2548" s="53">
        <v>411582</v>
      </c>
      <c r="C2548" s="26">
        <f>VLOOKUP(TotalFix[[#This Row],[Order]],'Total Fix by SS'!B:C,2,0)</f>
        <v>236</v>
      </c>
      <c r="D2548" s="21" t="s">
        <v>107</v>
      </c>
      <c r="E2548" s="21" t="s">
        <v>60</v>
      </c>
      <c r="F2548" s="21" t="s">
        <v>61</v>
      </c>
      <c r="G2548" s="21" t="s">
        <v>90</v>
      </c>
      <c r="H2548" s="21" t="s">
        <v>63</v>
      </c>
      <c r="I2548" s="21" t="s">
        <v>108</v>
      </c>
      <c r="J2548" s="22">
        <v>43718</v>
      </c>
      <c r="K2548" s="23">
        <v>0.31348379629630002</v>
      </c>
      <c r="L2548" s="22">
        <v>43724</v>
      </c>
      <c r="M2548" s="23">
        <v>0.43876157407407002</v>
      </c>
      <c r="N2548" s="25">
        <v>23.416</v>
      </c>
      <c r="O2548" s="21" t="s">
        <v>77</v>
      </c>
      <c r="P2548" s="46">
        <f>TotalFix[[#This Row],[Confirmed activ. 3 (ILE03)]]*60</f>
        <v>1404.96</v>
      </c>
      <c r="Q2548" s="24">
        <v>1</v>
      </c>
      <c r="R2548" s="21" t="s">
        <v>66</v>
      </c>
      <c r="S2548" s="21" t="s">
        <v>67</v>
      </c>
    </row>
    <row r="2549" spans="1:19" s="21" customFormat="1" x14ac:dyDescent="0.35">
      <c r="A2549" s="26">
        <v>1548189</v>
      </c>
      <c r="B2549" s="53">
        <v>411582</v>
      </c>
      <c r="C2549" s="26">
        <f>VLOOKUP(TotalFix[[#This Row],[Order]],'Total Fix by SS'!B:C,2,0)</f>
        <v>236</v>
      </c>
      <c r="D2549" s="21" t="s">
        <v>109</v>
      </c>
      <c r="E2549" s="21" t="s">
        <v>82</v>
      </c>
      <c r="F2549" s="21" t="s">
        <v>83</v>
      </c>
      <c r="G2549" s="21" t="s">
        <v>90</v>
      </c>
      <c r="H2549" s="21" t="s">
        <v>84</v>
      </c>
      <c r="I2549" s="21" t="s">
        <v>110</v>
      </c>
      <c r="J2549" s="22"/>
      <c r="K2549" s="23">
        <v>0</v>
      </c>
      <c r="L2549" s="22"/>
      <c r="M2549" s="23">
        <v>0</v>
      </c>
      <c r="N2549" s="25">
        <v>0</v>
      </c>
      <c r="O2549" s="21" t="s">
        <v>93</v>
      </c>
      <c r="P2549" s="46"/>
      <c r="Q2549" s="24">
        <v>5</v>
      </c>
      <c r="R2549" s="21" t="s">
        <v>66</v>
      </c>
      <c r="S2549" s="21" t="s">
        <v>94</v>
      </c>
    </row>
    <row r="2550" spans="1:19" s="21" customFormat="1" x14ac:dyDescent="0.35">
      <c r="A2550" s="26">
        <v>1548190</v>
      </c>
      <c r="B2550" s="53">
        <v>411582</v>
      </c>
      <c r="C2550" s="26">
        <f>VLOOKUP(TotalFix[[#This Row],[Order]],'Total Fix by SS'!B:C,2,0)</f>
        <v>236</v>
      </c>
      <c r="D2550" s="21" t="s">
        <v>59</v>
      </c>
      <c r="E2550" s="21" t="s">
        <v>60</v>
      </c>
      <c r="F2550" s="21" t="s">
        <v>61</v>
      </c>
      <c r="G2550" s="21" t="s">
        <v>62</v>
      </c>
      <c r="H2550" s="21" t="s">
        <v>63</v>
      </c>
      <c r="I2550" s="21" t="s">
        <v>64</v>
      </c>
      <c r="J2550" s="22">
        <v>43716</v>
      </c>
      <c r="K2550" s="23">
        <v>0.44741898148148002</v>
      </c>
      <c r="L2550" s="22">
        <v>43716</v>
      </c>
      <c r="M2550" s="23">
        <v>0.48715277777777999</v>
      </c>
      <c r="N2550" s="25">
        <v>57.216999999999999</v>
      </c>
      <c r="O2550" s="21" t="s">
        <v>66</v>
      </c>
      <c r="P2550" s="46">
        <f>TotalFix[[#This Row],[Confirmed activ. 3 (ILE03)]]</f>
        <v>57.216999999999999</v>
      </c>
      <c r="Q2550" s="24">
        <v>20</v>
      </c>
      <c r="R2550" s="21" t="s">
        <v>66</v>
      </c>
      <c r="S2550" s="21" t="s">
        <v>67</v>
      </c>
    </row>
    <row r="2551" spans="1:19" s="21" customFormat="1" x14ac:dyDescent="0.35">
      <c r="A2551" s="26">
        <v>1548190</v>
      </c>
      <c r="B2551" s="53">
        <v>411582</v>
      </c>
      <c r="C2551" s="26">
        <f>VLOOKUP(TotalFix[[#This Row],[Order]],'Total Fix by SS'!B:C,2,0)</f>
        <v>236</v>
      </c>
      <c r="D2551" s="21" t="s">
        <v>59</v>
      </c>
      <c r="E2551" s="21" t="s">
        <v>68</v>
      </c>
      <c r="F2551" s="21" t="s">
        <v>69</v>
      </c>
      <c r="G2551" s="21" t="s">
        <v>62</v>
      </c>
      <c r="H2551" s="21" t="s">
        <v>70</v>
      </c>
      <c r="I2551" s="21" t="s">
        <v>71</v>
      </c>
      <c r="J2551" s="22">
        <v>43716</v>
      </c>
      <c r="K2551" s="23">
        <v>0.50847222222221999</v>
      </c>
      <c r="L2551" s="22">
        <v>43716</v>
      </c>
      <c r="M2551" s="23">
        <v>0.50847222222221999</v>
      </c>
      <c r="N2551" s="24">
        <v>30</v>
      </c>
      <c r="O2551" s="21" t="s">
        <v>66</v>
      </c>
      <c r="P2551" s="46">
        <f>TotalFix[[#This Row],[Confirmed activ. 3 (ILE03)]]</f>
        <v>30</v>
      </c>
      <c r="Q2551" s="24">
        <v>30</v>
      </c>
      <c r="R2551" s="21" t="s">
        <v>66</v>
      </c>
      <c r="S2551" s="21" t="s">
        <v>72</v>
      </c>
    </row>
    <row r="2552" spans="1:19" s="21" customFormat="1" x14ac:dyDescent="0.35">
      <c r="A2552" s="26">
        <v>1548190</v>
      </c>
      <c r="B2552" s="53">
        <v>411582</v>
      </c>
      <c r="C2552" s="26">
        <f>VLOOKUP(TotalFix[[#This Row],[Order]],'Total Fix by SS'!B:C,2,0)</f>
        <v>236</v>
      </c>
      <c r="D2552" s="21" t="s">
        <v>59</v>
      </c>
      <c r="E2552" s="21" t="s">
        <v>73</v>
      </c>
      <c r="F2552" s="21" t="s">
        <v>61</v>
      </c>
      <c r="G2552" s="21" t="s">
        <v>62</v>
      </c>
      <c r="H2552" s="21" t="s">
        <v>63</v>
      </c>
      <c r="I2552" s="21" t="s">
        <v>74</v>
      </c>
      <c r="J2552" s="22">
        <v>43717</v>
      </c>
      <c r="K2552" s="23">
        <v>0.31607638888889</v>
      </c>
      <c r="L2552" s="22">
        <v>43717</v>
      </c>
      <c r="M2552" s="23">
        <v>0.42043981481481002</v>
      </c>
      <c r="N2552" s="25">
        <v>2.5049999999999999</v>
      </c>
      <c r="O2552" s="21" t="s">
        <v>77</v>
      </c>
      <c r="P2552" s="46">
        <f>TotalFix[[#This Row],[Confirmed activ. 3 (ILE03)]]*60</f>
        <v>150.29999999999998</v>
      </c>
      <c r="Q2552" s="24">
        <v>200</v>
      </c>
      <c r="R2552" s="21" t="s">
        <v>66</v>
      </c>
      <c r="S2552" s="21" t="s">
        <v>67</v>
      </c>
    </row>
    <row r="2553" spans="1:19" s="21" customFormat="1" x14ac:dyDescent="0.35">
      <c r="A2553" s="26">
        <v>1548190</v>
      </c>
      <c r="B2553" s="53">
        <v>411582</v>
      </c>
      <c r="C2553" s="26">
        <f>VLOOKUP(TotalFix[[#This Row],[Order]],'Total Fix by SS'!B:C,2,0)</f>
        <v>236</v>
      </c>
      <c r="D2553" s="21" t="s">
        <v>59</v>
      </c>
      <c r="E2553" s="21" t="s">
        <v>75</v>
      </c>
      <c r="F2553" s="21" t="s">
        <v>61</v>
      </c>
      <c r="G2553" s="21" t="s">
        <v>62</v>
      </c>
      <c r="H2553" s="21" t="s">
        <v>63</v>
      </c>
      <c r="I2553" s="21" t="s">
        <v>76</v>
      </c>
      <c r="J2553" s="22">
        <v>43717</v>
      </c>
      <c r="K2553" s="23">
        <v>0.47373842592593002</v>
      </c>
      <c r="L2553" s="22">
        <v>43720</v>
      </c>
      <c r="M2553" s="23">
        <v>0.47674768518519001</v>
      </c>
      <c r="N2553" s="25">
        <v>26.323</v>
      </c>
      <c r="O2553" s="21" t="s">
        <v>77</v>
      </c>
      <c r="P2553" s="46">
        <f>TotalFix[[#This Row],[Confirmed activ. 3 (ILE03)]]*60</f>
        <v>1579.38</v>
      </c>
      <c r="Q2553" s="24">
        <v>500</v>
      </c>
      <c r="R2553" s="21" t="s">
        <v>66</v>
      </c>
      <c r="S2553" s="21" t="s">
        <v>67</v>
      </c>
    </row>
    <row r="2554" spans="1:19" s="21" customFormat="1" x14ac:dyDescent="0.35">
      <c r="A2554" s="26">
        <v>1548190</v>
      </c>
      <c r="B2554" s="53">
        <v>411582</v>
      </c>
      <c r="C2554" s="26">
        <f>VLOOKUP(TotalFix[[#This Row],[Order]],'Total Fix by SS'!B:C,2,0)</f>
        <v>236</v>
      </c>
      <c r="D2554" s="21" t="s">
        <v>59</v>
      </c>
      <c r="E2554" s="21" t="s">
        <v>78</v>
      </c>
      <c r="F2554" s="21" t="s">
        <v>69</v>
      </c>
      <c r="G2554" s="21" t="s">
        <v>62</v>
      </c>
      <c r="H2554" s="21" t="s">
        <v>70</v>
      </c>
      <c r="I2554" s="21" t="s">
        <v>79</v>
      </c>
      <c r="J2554" s="22">
        <v>43720</v>
      </c>
      <c r="K2554" s="23">
        <v>0.52996527777778002</v>
      </c>
      <c r="L2554" s="22">
        <v>43720</v>
      </c>
      <c r="M2554" s="23">
        <v>0.52996527777778002</v>
      </c>
      <c r="N2554" s="24">
        <v>20</v>
      </c>
      <c r="O2554" s="21" t="s">
        <v>66</v>
      </c>
      <c r="P2554" s="46">
        <f>TotalFix[[#This Row],[Confirmed activ. 3 (ILE03)]]</f>
        <v>20</v>
      </c>
      <c r="Q2554" s="24">
        <v>20</v>
      </c>
      <c r="R2554" s="21" t="s">
        <v>66</v>
      </c>
      <c r="S2554" s="21" t="s">
        <v>72</v>
      </c>
    </row>
    <row r="2555" spans="1:19" s="21" customFormat="1" x14ac:dyDescent="0.35">
      <c r="A2555" s="26">
        <v>1548190</v>
      </c>
      <c r="B2555" s="53">
        <v>411582</v>
      </c>
      <c r="C2555" s="26">
        <f>VLOOKUP(TotalFix[[#This Row],[Order]],'Total Fix by SS'!B:C,2,0)</f>
        <v>236</v>
      </c>
      <c r="D2555" s="21" t="s">
        <v>59</v>
      </c>
      <c r="E2555" s="21" t="s">
        <v>80</v>
      </c>
      <c r="F2555" s="21" t="s">
        <v>69</v>
      </c>
      <c r="G2555" s="21" t="s">
        <v>62</v>
      </c>
      <c r="H2555" s="21" t="s">
        <v>70</v>
      </c>
      <c r="I2555" s="21" t="s">
        <v>81</v>
      </c>
      <c r="J2555" s="22">
        <v>43720</v>
      </c>
      <c r="K2555" s="23">
        <v>0.58619212962962997</v>
      </c>
      <c r="L2555" s="22">
        <v>43720</v>
      </c>
      <c r="M2555" s="23">
        <v>0.58619212962962997</v>
      </c>
      <c r="N2555" s="24">
        <v>20</v>
      </c>
      <c r="O2555" s="21" t="s">
        <v>66</v>
      </c>
      <c r="P2555" s="46">
        <f>TotalFix[[#This Row],[Confirmed activ. 3 (ILE03)]]</f>
        <v>20</v>
      </c>
      <c r="Q2555" s="24">
        <v>20</v>
      </c>
      <c r="R2555" s="21" t="s">
        <v>66</v>
      </c>
      <c r="S2555" s="21" t="s">
        <v>72</v>
      </c>
    </row>
    <row r="2556" spans="1:19" s="21" customFormat="1" x14ac:dyDescent="0.35">
      <c r="A2556" s="26">
        <v>1548190</v>
      </c>
      <c r="B2556" s="53">
        <v>411582</v>
      </c>
      <c r="C2556" s="26">
        <f>VLOOKUP(TotalFix[[#This Row],[Order]],'Total Fix by SS'!B:C,2,0)</f>
        <v>236</v>
      </c>
      <c r="D2556" s="21" t="s">
        <v>59</v>
      </c>
      <c r="E2556" s="21" t="s">
        <v>82</v>
      </c>
      <c r="F2556" s="21" t="s">
        <v>83</v>
      </c>
      <c r="G2556" s="21" t="s">
        <v>62</v>
      </c>
      <c r="H2556" s="21" t="s">
        <v>84</v>
      </c>
      <c r="I2556" s="21" t="s">
        <v>84</v>
      </c>
      <c r="J2556" s="22">
        <v>43720</v>
      </c>
      <c r="K2556" s="23">
        <v>0.59002314814815005</v>
      </c>
      <c r="L2556" s="22">
        <v>43723</v>
      </c>
      <c r="M2556" s="23">
        <v>0.74674768518518997</v>
      </c>
      <c r="N2556" s="25">
        <v>11.069000000000001</v>
      </c>
      <c r="O2556" s="21" t="s">
        <v>77</v>
      </c>
      <c r="P2556" s="46">
        <f>TotalFix[[#This Row],[Confirmed activ. 3 (ILE03)]]*60</f>
        <v>664.1400000000001</v>
      </c>
      <c r="Q2556" s="24">
        <v>450</v>
      </c>
      <c r="R2556" s="21" t="s">
        <v>66</v>
      </c>
      <c r="S2556" s="21" t="s">
        <v>67</v>
      </c>
    </row>
    <row r="2557" spans="1:19" s="21" customFormat="1" x14ac:dyDescent="0.35">
      <c r="A2557" s="26">
        <v>1548190</v>
      </c>
      <c r="B2557" s="53">
        <v>411582</v>
      </c>
      <c r="C2557" s="26">
        <f>VLOOKUP(TotalFix[[#This Row],[Order]],'Total Fix by SS'!B:C,2,0)</f>
        <v>236</v>
      </c>
      <c r="D2557" s="21" t="s">
        <v>59</v>
      </c>
      <c r="E2557" s="21" t="s">
        <v>85</v>
      </c>
      <c r="F2557" s="21" t="s">
        <v>86</v>
      </c>
      <c r="G2557" s="21" t="s">
        <v>62</v>
      </c>
      <c r="H2557" s="21" t="s">
        <v>87</v>
      </c>
      <c r="I2557" s="21" t="s">
        <v>87</v>
      </c>
      <c r="J2557" s="22">
        <v>43724</v>
      </c>
      <c r="K2557" s="23">
        <v>0.39856481481480999</v>
      </c>
      <c r="L2557" s="22">
        <v>43724</v>
      </c>
      <c r="M2557" s="23">
        <v>0.39856481481480999</v>
      </c>
      <c r="N2557" s="24">
        <v>20</v>
      </c>
      <c r="O2557" s="21" t="s">
        <v>66</v>
      </c>
      <c r="P2557" s="46">
        <f>TotalFix[[#This Row],[Confirmed activ. 3 (ILE03)]]</f>
        <v>20</v>
      </c>
      <c r="Q2557" s="24">
        <v>20</v>
      </c>
      <c r="R2557" s="21" t="s">
        <v>66</v>
      </c>
      <c r="S2557" s="21" t="s">
        <v>72</v>
      </c>
    </row>
    <row r="2558" spans="1:19" s="21" customFormat="1" x14ac:dyDescent="0.35">
      <c r="A2558" s="26">
        <v>1548190</v>
      </c>
      <c r="B2558" s="53">
        <v>411582</v>
      </c>
      <c r="C2558" s="26">
        <f>VLOOKUP(TotalFix[[#This Row],[Order]],'Total Fix by SS'!B:C,2,0)</f>
        <v>236</v>
      </c>
      <c r="D2558" s="21" t="s">
        <v>59</v>
      </c>
      <c r="E2558" s="21" t="s">
        <v>95</v>
      </c>
      <c r="F2558" s="21" t="s">
        <v>61</v>
      </c>
      <c r="G2558" s="21" t="s">
        <v>62</v>
      </c>
      <c r="H2558" s="21" t="s">
        <v>63</v>
      </c>
      <c r="I2558" s="21" t="s">
        <v>96</v>
      </c>
      <c r="J2558" s="22">
        <v>43727</v>
      </c>
      <c r="K2558" s="23">
        <v>0.39821759259258999</v>
      </c>
      <c r="L2558" s="22">
        <v>43727</v>
      </c>
      <c r="M2558" s="23">
        <v>0.44784722222222001</v>
      </c>
      <c r="N2558" s="24">
        <v>18</v>
      </c>
      <c r="O2558" s="21" t="s">
        <v>66</v>
      </c>
      <c r="P2558" s="46">
        <f>TotalFix[[#This Row],[Confirmed activ. 3 (ILE03)]]</f>
        <v>18</v>
      </c>
      <c r="Q2558" s="24">
        <v>40</v>
      </c>
      <c r="R2558" s="21" t="s">
        <v>66</v>
      </c>
      <c r="S2558" s="21" t="s">
        <v>67</v>
      </c>
    </row>
    <row r="2559" spans="1:19" s="21" customFormat="1" x14ac:dyDescent="0.35">
      <c r="A2559" s="26">
        <v>1548190</v>
      </c>
      <c r="B2559" s="53">
        <v>411582</v>
      </c>
      <c r="C2559" s="26">
        <f>VLOOKUP(TotalFix[[#This Row],[Order]],'Total Fix by SS'!B:C,2,0)</f>
        <v>236</v>
      </c>
      <c r="D2559" s="21" t="s">
        <v>59</v>
      </c>
      <c r="E2559" s="21" t="s">
        <v>97</v>
      </c>
      <c r="F2559" s="21" t="s">
        <v>69</v>
      </c>
      <c r="G2559" s="21" t="s">
        <v>62</v>
      </c>
      <c r="H2559" s="21" t="s">
        <v>70</v>
      </c>
      <c r="I2559" s="21" t="s">
        <v>98</v>
      </c>
      <c r="J2559" s="22">
        <v>43730</v>
      </c>
      <c r="K2559" s="23">
        <v>0.69494212962962998</v>
      </c>
      <c r="L2559" s="22">
        <v>43730</v>
      </c>
      <c r="M2559" s="23">
        <v>0.69494212962962998</v>
      </c>
      <c r="N2559" s="24">
        <v>20</v>
      </c>
      <c r="O2559" s="21" t="s">
        <v>66</v>
      </c>
      <c r="P2559" s="46">
        <f>TotalFix[[#This Row],[Confirmed activ. 3 (ILE03)]]</f>
        <v>20</v>
      </c>
      <c r="Q2559" s="24">
        <v>20</v>
      </c>
      <c r="R2559" s="21" t="s">
        <v>66</v>
      </c>
      <c r="S2559" s="21" t="s">
        <v>72</v>
      </c>
    </row>
    <row r="2560" spans="1:19" s="21" customFormat="1" x14ac:dyDescent="0.35">
      <c r="A2560" s="26">
        <v>1548190</v>
      </c>
      <c r="B2560" s="53">
        <v>411582</v>
      </c>
      <c r="C2560" s="26">
        <f>VLOOKUP(TotalFix[[#This Row],[Order]],'Total Fix by SS'!B:C,2,0)</f>
        <v>236</v>
      </c>
      <c r="D2560" s="21" t="s">
        <v>59</v>
      </c>
      <c r="E2560" s="21" t="s">
        <v>99</v>
      </c>
      <c r="F2560" s="21" t="s">
        <v>69</v>
      </c>
      <c r="G2560" s="21" t="s">
        <v>62</v>
      </c>
      <c r="H2560" s="21" t="s">
        <v>70</v>
      </c>
      <c r="I2560" s="21" t="s">
        <v>100</v>
      </c>
      <c r="J2560" s="22">
        <v>43730</v>
      </c>
      <c r="K2560" s="23">
        <v>0.69510416666666996</v>
      </c>
      <c r="L2560" s="22">
        <v>43730</v>
      </c>
      <c r="M2560" s="23">
        <v>0.69510416666666996</v>
      </c>
      <c r="N2560" s="24">
        <v>50</v>
      </c>
      <c r="O2560" s="21" t="s">
        <v>66</v>
      </c>
      <c r="P2560" s="46">
        <f>TotalFix[[#This Row],[Confirmed activ. 3 (ILE03)]]</f>
        <v>50</v>
      </c>
      <c r="Q2560" s="24">
        <v>50</v>
      </c>
      <c r="R2560" s="21" t="s">
        <v>66</v>
      </c>
      <c r="S2560" s="21" t="s">
        <v>72</v>
      </c>
    </row>
    <row r="2561" spans="1:19" s="21" customFormat="1" x14ac:dyDescent="0.35">
      <c r="A2561" s="26">
        <v>1548190</v>
      </c>
      <c r="B2561" s="53">
        <v>411582</v>
      </c>
      <c r="C2561" s="26">
        <f>VLOOKUP(TotalFix[[#This Row],[Order]],'Total Fix by SS'!B:C,2,0)</f>
        <v>236</v>
      </c>
      <c r="D2561" s="21" t="s">
        <v>59</v>
      </c>
      <c r="E2561" s="21" t="s">
        <v>104</v>
      </c>
      <c r="F2561" s="21" t="s">
        <v>102</v>
      </c>
      <c r="G2561" s="21" t="s">
        <v>105</v>
      </c>
      <c r="H2561" s="21" t="s">
        <v>100</v>
      </c>
      <c r="I2561" s="21" t="s">
        <v>106</v>
      </c>
      <c r="J2561" s="22">
        <v>43732</v>
      </c>
      <c r="K2561" s="23">
        <v>0.34986111111111001</v>
      </c>
      <c r="L2561" s="22">
        <v>43732</v>
      </c>
      <c r="M2561" s="23">
        <v>0.34986111111111001</v>
      </c>
      <c r="N2561" s="24">
        <v>10</v>
      </c>
      <c r="O2561" s="21" t="s">
        <v>66</v>
      </c>
      <c r="P2561" s="46">
        <f>TotalFix[[#This Row],[Confirmed activ. 3 (ILE03)]]</f>
        <v>10</v>
      </c>
      <c r="Q2561" s="24">
        <v>10</v>
      </c>
      <c r="R2561" s="21" t="s">
        <v>66</v>
      </c>
      <c r="S2561" s="21" t="s">
        <v>72</v>
      </c>
    </row>
    <row r="2562" spans="1:19" s="21" customFormat="1" x14ac:dyDescent="0.35">
      <c r="A2562" s="26">
        <v>1548190</v>
      </c>
      <c r="B2562" s="53">
        <v>411582</v>
      </c>
      <c r="C2562" s="26">
        <f>VLOOKUP(TotalFix[[#This Row],[Order]],'Total Fix by SS'!B:C,2,0)</f>
        <v>236</v>
      </c>
      <c r="D2562" s="21" t="s">
        <v>107</v>
      </c>
      <c r="E2562" s="21" t="s">
        <v>60</v>
      </c>
      <c r="F2562" s="21" t="s">
        <v>61</v>
      </c>
      <c r="G2562" s="21" t="s">
        <v>90</v>
      </c>
      <c r="H2562" s="21" t="s">
        <v>63</v>
      </c>
      <c r="I2562" s="21" t="s">
        <v>108</v>
      </c>
      <c r="J2562" s="22">
        <v>43718</v>
      </c>
      <c r="K2562" s="23">
        <v>0.50392361111110995</v>
      </c>
      <c r="L2562" s="22">
        <v>43719</v>
      </c>
      <c r="M2562" s="23">
        <v>0.74253472222221995</v>
      </c>
      <c r="N2562" s="25">
        <v>15.523</v>
      </c>
      <c r="O2562" s="21" t="s">
        <v>77</v>
      </c>
      <c r="P2562" s="46">
        <f>TotalFix[[#This Row],[Confirmed activ. 3 (ILE03)]]*60</f>
        <v>931.38</v>
      </c>
      <c r="Q2562" s="24">
        <v>1</v>
      </c>
      <c r="R2562" s="21" t="s">
        <v>66</v>
      </c>
      <c r="S2562" s="21" t="s">
        <v>67</v>
      </c>
    </row>
    <row r="2563" spans="1:19" s="21" customFormat="1" x14ac:dyDescent="0.35">
      <c r="A2563" s="26">
        <v>1548190</v>
      </c>
      <c r="B2563" s="53">
        <v>411582</v>
      </c>
      <c r="C2563" s="26">
        <f>VLOOKUP(TotalFix[[#This Row],[Order]],'Total Fix by SS'!B:C,2,0)</f>
        <v>236</v>
      </c>
      <c r="D2563" s="21" t="s">
        <v>109</v>
      </c>
      <c r="E2563" s="21" t="s">
        <v>82</v>
      </c>
      <c r="F2563" s="21" t="s">
        <v>83</v>
      </c>
      <c r="G2563" s="21" t="s">
        <v>90</v>
      </c>
      <c r="H2563" s="21" t="s">
        <v>84</v>
      </c>
      <c r="I2563" s="21" t="s">
        <v>110</v>
      </c>
      <c r="J2563" s="22"/>
      <c r="K2563" s="23">
        <v>0</v>
      </c>
      <c r="L2563" s="22"/>
      <c r="M2563" s="23">
        <v>0</v>
      </c>
      <c r="N2563" s="25">
        <v>0</v>
      </c>
      <c r="O2563" s="21" t="s">
        <v>93</v>
      </c>
      <c r="P2563" s="46"/>
      <c r="Q2563" s="24">
        <v>5</v>
      </c>
      <c r="R2563" s="21" t="s">
        <v>66</v>
      </c>
      <c r="S2563" s="21" t="s">
        <v>94</v>
      </c>
    </row>
    <row r="2564" spans="1:19" s="21" customFormat="1" x14ac:dyDescent="0.35">
      <c r="A2564" s="26">
        <v>1548191</v>
      </c>
      <c r="B2564" s="53">
        <v>411582</v>
      </c>
      <c r="C2564" s="26">
        <f>VLOOKUP(TotalFix[[#This Row],[Order]],'Total Fix by SS'!B:C,2,0)</f>
        <v>236</v>
      </c>
      <c r="D2564" s="21" t="s">
        <v>59</v>
      </c>
      <c r="E2564" s="21" t="s">
        <v>60</v>
      </c>
      <c r="F2564" s="21" t="s">
        <v>61</v>
      </c>
      <c r="G2564" s="21" t="s">
        <v>62</v>
      </c>
      <c r="H2564" s="21" t="s">
        <v>63</v>
      </c>
      <c r="I2564" s="21" t="s">
        <v>139</v>
      </c>
      <c r="J2564" s="22">
        <v>43717</v>
      </c>
      <c r="K2564" s="23">
        <v>0.41839120370369998</v>
      </c>
      <c r="L2564" s="22">
        <v>43717</v>
      </c>
      <c r="M2564" s="23">
        <v>0.44657407407407002</v>
      </c>
      <c r="N2564" s="25">
        <v>40.582999999999998</v>
      </c>
      <c r="O2564" s="21" t="s">
        <v>66</v>
      </c>
      <c r="P2564" s="46">
        <f>TotalFix[[#This Row],[Confirmed activ. 3 (ILE03)]]</f>
        <v>40.582999999999998</v>
      </c>
      <c r="Q2564" s="24">
        <v>20</v>
      </c>
      <c r="R2564" s="21" t="s">
        <v>66</v>
      </c>
      <c r="S2564" s="21" t="s">
        <v>67</v>
      </c>
    </row>
    <row r="2565" spans="1:19" s="21" customFormat="1" x14ac:dyDescent="0.35">
      <c r="A2565" s="26">
        <v>1548191</v>
      </c>
      <c r="B2565" s="53">
        <v>411582</v>
      </c>
      <c r="C2565" s="26">
        <f>VLOOKUP(TotalFix[[#This Row],[Order]],'Total Fix by SS'!B:C,2,0)</f>
        <v>236</v>
      </c>
      <c r="D2565" s="21" t="s">
        <v>59</v>
      </c>
      <c r="E2565" s="21" t="s">
        <v>68</v>
      </c>
      <c r="F2565" s="21" t="s">
        <v>69</v>
      </c>
      <c r="G2565" s="21" t="s">
        <v>62</v>
      </c>
      <c r="H2565" s="21" t="s">
        <v>70</v>
      </c>
      <c r="I2565" s="21" t="s">
        <v>71</v>
      </c>
      <c r="J2565" s="22">
        <v>43717</v>
      </c>
      <c r="K2565" s="23">
        <v>0.47435185185185003</v>
      </c>
      <c r="L2565" s="22">
        <v>43717</v>
      </c>
      <c r="M2565" s="23">
        <v>0.47435185185185003</v>
      </c>
      <c r="N2565" s="24">
        <v>30</v>
      </c>
      <c r="O2565" s="21" t="s">
        <v>66</v>
      </c>
      <c r="P2565" s="46">
        <f>TotalFix[[#This Row],[Confirmed activ. 3 (ILE03)]]</f>
        <v>30</v>
      </c>
      <c r="Q2565" s="24">
        <v>30</v>
      </c>
      <c r="R2565" s="21" t="s">
        <v>66</v>
      </c>
      <c r="S2565" s="21" t="s">
        <v>72</v>
      </c>
    </row>
    <row r="2566" spans="1:19" s="21" customFormat="1" x14ac:dyDescent="0.35">
      <c r="A2566" s="26">
        <v>1548191</v>
      </c>
      <c r="B2566" s="53">
        <v>411582</v>
      </c>
      <c r="C2566" s="26">
        <f>VLOOKUP(TotalFix[[#This Row],[Order]],'Total Fix by SS'!B:C,2,0)</f>
        <v>236</v>
      </c>
      <c r="D2566" s="21" t="s">
        <v>59</v>
      </c>
      <c r="E2566" s="21" t="s">
        <v>73</v>
      </c>
      <c r="F2566" s="21" t="s">
        <v>61</v>
      </c>
      <c r="G2566" s="21" t="s">
        <v>62</v>
      </c>
      <c r="H2566" s="21" t="s">
        <v>63</v>
      </c>
      <c r="I2566" s="21" t="s">
        <v>74</v>
      </c>
      <c r="J2566" s="22">
        <v>43717</v>
      </c>
      <c r="K2566" s="23">
        <v>0.47754629629630002</v>
      </c>
      <c r="L2566" s="22">
        <v>43718</v>
      </c>
      <c r="M2566" s="23">
        <v>0.48518518518518999</v>
      </c>
      <c r="N2566" s="25">
        <v>262.97300000000001</v>
      </c>
      <c r="O2566" s="21" t="s">
        <v>66</v>
      </c>
      <c r="P2566" s="46">
        <f>TotalFix[[#This Row],[Confirmed activ. 3 (ILE03)]]</f>
        <v>262.97300000000001</v>
      </c>
      <c r="Q2566" s="24">
        <v>200</v>
      </c>
      <c r="R2566" s="21" t="s">
        <v>66</v>
      </c>
      <c r="S2566" s="21" t="s">
        <v>67</v>
      </c>
    </row>
    <row r="2567" spans="1:19" s="21" customFormat="1" x14ac:dyDescent="0.35">
      <c r="A2567" s="26">
        <v>1548191</v>
      </c>
      <c r="B2567" s="53">
        <v>411582</v>
      </c>
      <c r="C2567" s="26">
        <f>VLOOKUP(TotalFix[[#This Row],[Order]],'Total Fix by SS'!B:C,2,0)</f>
        <v>236</v>
      </c>
      <c r="D2567" s="21" t="s">
        <v>59</v>
      </c>
      <c r="E2567" s="21" t="s">
        <v>75</v>
      </c>
      <c r="F2567" s="21" t="s">
        <v>61</v>
      </c>
      <c r="G2567" s="21" t="s">
        <v>62</v>
      </c>
      <c r="H2567" s="21" t="s">
        <v>63</v>
      </c>
      <c r="I2567" s="21" t="s">
        <v>76</v>
      </c>
      <c r="J2567" s="22">
        <v>43718</v>
      </c>
      <c r="K2567" s="23">
        <v>0.55299768518518999</v>
      </c>
      <c r="L2567" s="22">
        <v>43719</v>
      </c>
      <c r="M2567" s="23">
        <v>0.66004629629629996</v>
      </c>
      <c r="N2567" s="25">
        <v>10.57</v>
      </c>
      <c r="O2567" s="21" t="s">
        <v>77</v>
      </c>
      <c r="P2567" s="46">
        <f>TotalFix[[#This Row],[Confirmed activ. 3 (ILE03)]]*60</f>
        <v>634.20000000000005</v>
      </c>
      <c r="Q2567" s="24">
        <v>500</v>
      </c>
      <c r="R2567" s="21" t="s">
        <v>66</v>
      </c>
      <c r="S2567" s="21" t="s">
        <v>67</v>
      </c>
    </row>
    <row r="2568" spans="1:19" s="21" customFormat="1" x14ac:dyDescent="0.35">
      <c r="A2568" s="26">
        <v>1548191</v>
      </c>
      <c r="B2568" s="53">
        <v>411582</v>
      </c>
      <c r="C2568" s="26">
        <f>VLOOKUP(TotalFix[[#This Row],[Order]],'Total Fix by SS'!B:C,2,0)</f>
        <v>236</v>
      </c>
      <c r="D2568" s="21" t="s">
        <v>59</v>
      </c>
      <c r="E2568" s="21" t="s">
        <v>78</v>
      </c>
      <c r="F2568" s="21" t="s">
        <v>69</v>
      </c>
      <c r="G2568" s="21" t="s">
        <v>62</v>
      </c>
      <c r="H2568" s="21" t="s">
        <v>70</v>
      </c>
      <c r="I2568" s="21" t="s">
        <v>79</v>
      </c>
      <c r="J2568" s="22">
        <v>43720</v>
      </c>
      <c r="K2568" s="23">
        <v>0.56626157407406996</v>
      </c>
      <c r="L2568" s="22">
        <v>43720</v>
      </c>
      <c r="M2568" s="23">
        <v>0.56626157407406996</v>
      </c>
      <c r="N2568" s="24">
        <v>20</v>
      </c>
      <c r="O2568" s="21" t="s">
        <v>66</v>
      </c>
      <c r="P2568" s="46">
        <f>TotalFix[[#This Row],[Confirmed activ. 3 (ILE03)]]</f>
        <v>20</v>
      </c>
      <c r="Q2568" s="24">
        <v>20</v>
      </c>
      <c r="R2568" s="21" t="s">
        <v>66</v>
      </c>
      <c r="S2568" s="21" t="s">
        <v>72</v>
      </c>
    </row>
    <row r="2569" spans="1:19" s="21" customFormat="1" x14ac:dyDescent="0.35">
      <c r="A2569" s="26">
        <v>1548191</v>
      </c>
      <c r="B2569" s="53">
        <v>411582</v>
      </c>
      <c r="C2569" s="26">
        <f>VLOOKUP(TotalFix[[#This Row],[Order]],'Total Fix by SS'!B:C,2,0)</f>
        <v>236</v>
      </c>
      <c r="D2569" s="21" t="s">
        <v>59</v>
      </c>
      <c r="E2569" s="21" t="s">
        <v>80</v>
      </c>
      <c r="F2569" s="21" t="s">
        <v>69</v>
      </c>
      <c r="G2569" s="21" t="s">
        <v>62</v>
      </c>
      <c r="H2569" s="21" t="s">
        <v>70</v>
      </c>
      <c r="I2569" s="21" t="s">
        <v>81</v>
      </c>
      <c r="J2569" s="22">
        <v>43720</v>
      </c>
      <c r="K2569" s="23">
        <v>0.56635416666667004</v>
      </c>
      <c r="L2569" s="22">
        <v>43720</v>
      </c>
      <c r="M2569" s="23">
        <v>0.56635416666667004</v>
      </c>
      <c r="N2569" s="24">
        <v>20</v>
      </c>
      <c r="O2569" s="21" t="s">
        <v>66</v>
      </c>
      <c r="P2569" s="46">
        <f>TotalFix[[#This Row],[Confirmed activ. 3 (ILE03)]]</f>
        <v>20</v>
      </c>
      <c r="Q2569" s="24">
        <v>20</v>
      </c>
      <c r="R2569" s="21" t="s">
        <v>66</v>
      </c>
      <c r="S2569" s="21" t="s">
        <v>72</v>
      </c>
    </row>
    <row r="2570" spans="1:19" s="21" customFormat="1" x14ac:dyDescent="0.35">
      <c r="A2570" s="26">
        <v>1548191</v>
      </c>
      <c r="B2570" s="53">
        <v>411582</v>
      </c>
      <c r="C2570" s="26">
        <f>VLOOKUP(TotalFix[[#This Row],[Order]],'Total Fix by SS'!B:C,2,0)</f>
        <v>236</v>
      </c>
      <c r="D2570" s="21" t="s">
        <v>59</v>
      </c>
      <c r="E2570" s="21" t="s">
        <v>82</v>
      </c>
      <c r="F2570" s="21" t="s">
        <v>83</v>
      </c>
      <c r="G2570" s="21" t="s">
        <v>62</v>
      </c>
      <c r="H2570" s="21" t="s">
        <v>84</v>
      </c>
      <c r="I2570" s="21" t="s">
        <v>84</v>
      </c>
      <c r="J2570" s="22">
        <v>43720</v>
      </c>
      <c r="K2570" s="23">
        <v>0.61340277777777996</v>
      </c>
      <c r="L2570" s="22">
        <v>43723</v>
      </c>
      <c r="M2570" s="23">
        <v>0.70827546296295996</v>
      </c>
      <c r="N2570" s="25">
        <v>13.362</v>
      </c>
      <c r="O2570" s="21" t="s">
        <v>77</v>
      </c>
      <c r="P2570" s="46">
        <f>TotalFix[[#This Row],[Confirmed activ. 3 (ILE03)]]*60</f>
        <v>801.72</v>
      </c>
      <c r="Q2570" s="24">
        <v>450</v>
      </c>
      <c r="R2570" s="21" t="s">
        <v>66</v>
      </c>
      <c r="S2570" s="21" t="s">
        <v>67</v>
      </c>
    </row>
    <row r="2571" spans="1:19" s="21" customFormat="1" x14ac:dyDescent="0.35">
      <c r="A2571" s="26">
        <v>1548191</v>
      </c>
      <c r="B2571" s="53">
        <v>411582</v>
      </c>
      <c r="C2571" s="26">
        <f>VLOOKUP(TotalFix[[#This Row],[Order]],'Total Fix by SS'!B:C,2,0)</f>
        <v>236</v>
      </c>
      <c r="D2571" s="21" t="s">
        <v>59</v>
      </c>
      <c r="E2571" s="21" t="s">
        <v>85</v>
      </c>
      <c r="F2571" s="21" t="s">
        <v>86</v>
      </c>
      <c r="G2571" s="21" t="s">
        <v>62</v>
      </c>
      <c r="H2571" s="21" t="s">
        <v>87</v>
      </c>
      <c r="I2571" s="21" t="s">
        <v>87</v>
      </c>
      <c r="J2571" s="22">
        <v>43724</v>
      </c>
      <c r="K2571" s="23">
        <v>0.39873842592593001</v>
      </c>
      <c r="L2571" s="22">
        <v>43724</v>
      </c>
      <c r="M2571" s="23">
        <v>0.39873842592593001</v>
      </c>
      <c r="N2571" s="24">
        <v>20</v>
      </c>
      <c r="O2571" s="21" t="s">
        <v>66</v>
      </c>
      <c r="P2571" s="46">
        <f>TotalFix[[#This Row],[Confirmed activ. 3 (ILE03)]]</f>
        <v>20</v>
      </c>
      <c r="Q2571" s="24">
        <v>20</v>
      </c>
      <c r="R2571" s="21" t="s">
        <v>66</v>
      </c>
      <c r="S2571" s="21" t="s">
        <v>72</v>
      </c>
    </row>
    <row r="2572" spans="1:19" s="21" customFormat="1" x14ac:dyDescent="0.35">
      <c r="A2572" s="26">
        <v>1548191</v>
      </c>
      <c r="B2572" s="53">
        <v>411582</v>
      </c>
      <c r="C2572" s="26">
        <f>VLOOKUP(TotalFix[[#This Row],[Order]],'Total Fix by SS'!B:C,2,0)</f>
        <v>236</v>
      </c>
      <c r="D2572" s="21" t="s">
        <v>59</v>
      </c>
      <c r="E2572" s="21" t="s">
        <v>88</v>
      </c>
      <c r="F2572" s="21" t="s">
        <v>89</v>
      </c>
      <c r="G2572" s="21" t="s">
        <v>90</v>
      </c>
      <c r="H2572" s="21" t="s">
        <v>91</v>
      </c>
      <c r="I2572" s="21" t="s">
        <v>92</v>
      </c>
      <c r="J2572" s="22"/>
      <c r="K2572" s="23">
        <v>0</v>
      </c>
      <c r="L2572" s="22"/>
      <c r="M2572" s="23">
        <v>0</v>
      </c>
      <c r="N2572" s="25">
        <v>0</v>
      </c>
      <c r="O2572" s="21" t="s">
        <v>93</v>
      </c>
      <c r="P2572" s="46"/>
      <c r="Q2572" s="24">
        <v>0</v>
      </c>
      <c r="R2572" s="21" t="s">
        <v>66</v>
      </c>
      <c r="S2572" s="21" t="s">
        <v>94</v>
      </c>
    </row>
    <row r="2573" spans="1:19" s="21" customFormat="1" x14ac:dyDescent="0.35">
      <c r="A2573" s="26">
        <v>1548191</v>
      </c>
      <c r="B2573" s="53">
        <v>411582</v>
      </c>
      <c r="C2573" s="26">
        <f>VLOOKUP(TotalFix[[#This Row],[Order]],'Total Fix by SS'!B:C,2,0)</f>
        <v>236</v>
      </c>
      <c r="D2573" s="21" t="s">
        <v>59</v>
      </c>
      <c r="E2573" s="21" t="s">
        <v>95</v>
      </c>
      <c r="F2573" s="21" t="s">
        <v>61</v>
      </c>
      <c r="G2573" s="21" t="s">
        <v>62</v>
      </c>
      <c r="H2573" s="21" t="s">
        <v>63</v>
      </c>
      <c r="I2573" s="21" t="s">
        <v>96</v>
      </c>
      <c r="J2573" s="22">
        <v>43727</v>
      </c>
      <c r="K2573" s="23">
        <v>0.39849537037036997</v>
      </c>
      <c r="L2573" s="22">
        <v>43727</v>
      </c>
      <c r="M2573" s="23">
        <v>0.44784722222222001</v>
      </c>
      <c r="N2573" s="25">
        <v>17.8</v>
      </c>
      <c r="O2573" s="21" t="s">
        <v>66</v>
      </c>
      <c r="P2573" s="46">
        <f>TotalFix[[#This Row],[Confirmed activ. 3 (ILE03)]]</f>
        <v>17.8</v>
      </c>
      <c r="Q2573" s="24">
        <v>40</v>
      </c>
      <c r="R2573" s="21" t="s">
        <v>66</v>
      </c>
      <c r="S2573" s="21" t="s">
        <v>67</v>
      </c>
    </row>
    <row r="2574" spans="1:19" s="21" customFormat="1" x14ac:dyDescent="0.35">
      <c r="A2574" s="26">
        <v>1548191</v>
      </c>
      <c r="B2574" s="53">
        <v>411582</v>
      </c>
      <c r="C2574" s="26">
        <f>VLOOKUP(TotalFix[[#This Row],[Order]],'Total Fix by SS'!B:C,2,0)</f>
        <v>236</v>
      </c>
      <c r="D2574" s="21" t="s">
        <v>59</v>
      </c>
      <c r="E2574" s="21" t="s">
        <v>97</v>
      </c>
      <c r="F2574" s="21" t="s">
        <v>69</v>
      </c>
      <c r="G2574" s="21" t="s">
        <v>62</v>
      </c>
      <c r="H2574" s="21" t="s">
        <v>70</v>
      </c>
      <c r="I2574" s="21" t="s">
        <v>98</v>
      </c>
      <c r="J2574" s="22">
        <v>43731</v>
      </c>
      <c r="K2574" s="23">
        <v>0.41009259259259001</v>
      </c>
      <c r="L2574" s="22">
        <v>43731</v>
      </c>
      <c r="M2574" s="23">
        <v>0.41009259259259001</v>
      </c>
      <c r="N2574" s="24">
        <v>20</v>
      </c>
      <c r="O2574" s="21" t="s">
        <v>66</v>
      </c>
      <c r="P2574" s="46">
        <f>TotalFix[[#This Row],[Confirmed activ. 3 (ILE03)]]</f>
        <v>20</v>
      </c>
      <c r="Q2574" s="24">
        <v>20</v>
      </c>
      <c r="R2574" s="21" t="s">
        <v>66</v>
      </c>
      <c r="S2574" s="21" t="s">
        <v>72</v>
      </c>
    </row>
    <row r="2575" spans="1:19" s="21" customFormat="1" x14ac:dyDescent="0.35">
      <c r="A2575" s="26">
        <v>1548191</v>
      </c>
      <c r="B2575" s="53">
        <v>411582</v>
      </c>
      <c r="C2575" s="26">
        <f>VLOOKUP(TotalFix[[#This Row],[Order]],'Total Fix by SS'!B:C,2,0)</f>
        <v>236</v>
      </c>
      <c r="D2575" s="21" t="s">
        <v>59</v>
      </c>
      <c r="E2575" s="21" t="s">
        <v>99</v>
      </c>
      <c r="F2575" s="21" t="s">
        <v>69</v>
      </c>
      <c r="G2575" s="21" t="s">
        <v>62</v>
      </c>
      <c r="H2575" s="21" t="s">
        <v>70</v>
      </c>
      <c r="I2575" s="21" t="s">
        <v>100</v>
      </c>
      <c r="J2575" s="22">
        <v>43731</v>
      </c>
      <c r="K2575" s="23">
        <v>0.41023148148147998</v>
      </c>
      <c r="L2575" s="22">
        <v>43731</v>
      </c>
      <c r="M2575" s="23">
        <v>0.41023148148147998</v>
      </c>
      <c r="N2575" s="24">
        <v>50</v>
      </c>
      <c r="O2575" s="21" t="s">
        <v>66</v>
      </c>
      <c r="P2575" s="46">
        <f>TotalFix[[#This Row],[Confirmed activ. 3 (ILE03)]]</f>
        <v>50</v>
      </c>
      <c r="Q2575" s="24">
        <v>50</v>
      </c>
      <c r="R2575" s="21" t="s">
        <v>66</v>
      </c>
      <c r="S2575" s="21" t="s">
        <v>72</v>
      </c>
    </row>
    <row r="2576" spans="1:19" s="21" customFormat="1" x14ac:dyDescent="0.35">
      <c r="A2576" s="26">
        <v>1548191</v>
      </c>
      <c r="B2576" s="53">
        <v>411582</v>
      </c>
      <c r="C2576" s="26">
        <f>VLOOKUP(TotalFix[[#This Row],[Order]],'Total Fix by SS'!B:C,2,0)</f>
        <v>236</v>
      </c>
      <c r="D2576" s="21" t="s">
        <v>59</v>
      </c>
      <c r="E2576" s="21" t="s">
        <v>101</v>
      </c>
      <c r="F2576" s="21" t="s">
        <v>102</v>
      </c>
      <c r="G2576" s="21" t="s">
        <v>62</v>
      </c>
      <c r="H2576" s="21" t="s">
        <v>100</v>
      </c>
      <c r="I2576" s="21" t="s">
        <v>103</v>
      </c>
      <c r="J2576" s="22">
        <v>43731</v>
      </c>
      <c r="K2576" s="23">
        <v>0.41034722222221998</v>
      </c>
      <c r="L2576" s="22">
        <v>43731</v>
      </c>
      <c r="M2576" s="23">
        <v>0.41034722222221998</v>
      </c>
      <c r="N2576" s="24">
        <v>10</v>
      </c>
      <c r="O2576" s="21" t="s">
        <v>66</v>
      </c>
      <c r="P2576" s="46">
        <f>TotalFix[[#This Row],[Confirmed activ. 3 (ILE03)]]</f>
        <v>10</v>
      </c>
      <c r="Q2576" s="24">
        <v>10</v>
      </c>
      <c r="R2576" s="21" t="s">
        <v>66</v>
      </c>
      <c r="S2576" s="21" t="s">
        <v>72</v>
      </c>
    </row>
    <row r="2577" spans="1:19" s="21" customFormat="1" x14ac:dyDescent="0.35">
      <c r="A2577" s="26">
        <v>1548191</v>
      </c>
      <c r="B2577" s="53">
        <v>411582</v>
      </c>
      <c r="C2577" s="26">
        <f>VLOOKUP(TotalFix[[#This Row],[Order]],'Total Fix by SS'!B:C,2,0)</f>
        <v>236</v>
      </c>
      <c r="D2577" s="21" t="s">
        <v>59</v>
      </c>
      <c r="E2577" s="21" t="s">
        <v>104</v>
      </c>
      <c r="F2577" s="21" t="s">
        <v>102</v>
      </c>
      <c r="G2577" s="21" t="s">
        <v>105</v>
      </c>
      <c r="H2577" s="21" t="s">
        <v>100</v>
      </c>
      <c r="I2577" s="21" t="s">
        <v>106</v>
      </c>
      <c r="J2577" s="22">
        <v>43732</v>
      </c>
      <c r="K2577" s="23">
        <v>0.35016203703704002</v>
      </c>
      <c r="L2577" s="22">
        <v>43732</v>
      </c>
      <c r="M2577" s="23">
        <v>0.35016203703704002</v>
      </c>
      <c r="N2577" s="24">
        <v>10</v>
      </c>
      <c r="O2577" s="21" t="s">
        <v>66</v>
      </c>
      <c r="P2577" s="46">
        <f>TotalFix[[#This Row],[Confirmed activ. 3 (ILE03)]]</f>
        <v>10</v>
      </c>
      <c r="Q2577" s="24">
        <v>10</v>
      </c>
      <c r="R2577" s="21" t="s">
        <v>66</v>
      </c>
      <c r="S2577" s="21" t="s">
        <v>72</v>
      </c>
    </row>
    <row r="2578" spans="1:19" s="21" customFormat="1" x14ac:dyDescent="0.35">
      <c r="A2578" s="26">
        <v>1548191</v>
      </c>
      <c r="B2578" s="53">
        <v>411582</v>
      </c>
      <c r="C2578" s="26">
        <f>VLOOKUP(TotalFix[[#This Row],[Order]],'Total Fix by SS'!B:C,2,0)</f>
        <v>236</v>
      </c>
      <c r="D2578" s="21" t="s">
        <v>107</v>
      </c>
      <c r="E2578" s="21" t="s">
        <v>60</v>
      </c>
      <c r="F2578" s="21" t="s">
        <v>61</v>
      </c>
      <c r="G2578" s="21" t="s">
        <v>90</v>
      </c>
      <c r="H2578" s="21" t="s">
        <v>63</v>
      </c>
      <c r="I2578" s="21" t="s">
        <v>108</v>
      </c>
      <c r="J2578" s="22">
        <v>43718</v>
      </c>
      <c r="K2578" s="23">
        <v>0.59045138888889004</v>
      </c>
      <c r="L2578" s="22">
        <v>43720</v>
      </c>
      <c r="M2578" s="23">
        <v>0.66063657407406995</v>
      </c>
      <c r="N2578" s="25">
        <v>20.38</v>
      </c>
      <c r="O2578" s="21" t="s">
        <v>77</v>
      </c>
      <c r="P2578" s="46">
        <f>TotalFix[[#This Row],[Confirmed activ. 3 (ILE03)]]*60</f>
        <v>1222.8</v>
      </c>
      <c r="Q2578" s="24">
        <v>1</v>
      </c>
      <c r="R2578" s="21" t="s">
        <v>66</v>
      </c>
      <c r="S2578" s="21" t="s">
        <v>67</v>
      </c>
    </row>
    <row r="2579" spans="1:19" s="21" customFormat="1" x14ac:dyDescent="0.35">
      <c r="A2579" s="26">
        <v>1548191</v>
      </c>
      <c r="B2579" s="53">
        <v>411582</v>
      </c>
      <c r="C2579" s="26">
        <f>VLOOKUP(TotalFix[[#This Row],[Order]],'Total Fix by SS'!B:C,2,0)</f>
        <v>236</v>
      </c>
      <c r="D2579" s="21" t="s">
        <v>109</v>
      </c>
      <c r="E2579" s="21" t="s">
        <v>82</v>
      </c>
      <c r="F2579" s="21" t="s">
        <v>83</v>
      </c>
      <c r="G2579" s="21" t="s">
        <v>90</v>
      </c>
      <c r="H2579" s="21" t="s">
        <v>84</v>
      </c>
      <c r="I2579" s="21" t="s">
        <v>110</v>
      </c>
      <c r="J2579" s="22"/>
      <c r="K2579" s="23">
        <v>0</v>
      </c>
      <c r="L2579" s="22"/>
      <c r="M2579" s="23">
        <v>0</v>
      </c>
      <c r="N2579" s="25">
        <v>0</v>
      </c>
      <c r="O2579" s="21" t="s">
        <v>93</v>
      </c>
      <c r="P2579" s="46"/>
      <c r="Q2579" s="24">
        <v>5</v>
      </c>
      <c r="R2579" s="21" t="s">
        <v>66</v>
      </c>
      <c r="S2579" s="21" t="s">
        <v>94</v>
      </c>
    </row>
    <row r="2580" spans="1:19" s="21" customFormat="1" x14ac:dyDescent="0.35">
      <c r="A2580" s="26">
        <v>1548192</v>
      </c>
      <c r="B2580" s="53">
        <v>411582</v>
      </c>
      <c r="C2580" s="26">
        <f>VLOOKUP(TotalFix[[#This Row],[Order]],'Total Fix by SS'!B:C,2,0)</f>
        <v>236</v>
      </c>
      <c r="D2580" s="21" t="s">
        <v>59</v>
      </c>
      <c r="E2580" s="21" t="s">
        <v>60</v>
      </c>
      <c r="F2580" s="21" t="s">
        <v>61</v>
      </c>
      <c r="G2580" s="21" t="s">
        <v>62</v>
      </c>
      <c r="H2580" s="21" t="s">
        <v>63</v>
      </c>
      <c r="I2580" s="21" t="s">
        <v>64</v>
      </c>
      <c r="J2580" s="22">
        <v>43716</v>
      </c>
      <c r="K2580" s="23">
        <v>0.44896990740741</v>
      </c>
      <c r="L2580" s="22">
        <v>43716</v>
      </c>
      <c r="M2580" s="23">
        <v>0.46758101851852002</v>
      </c>
      <c r="N2580" s="25">
        <v>26.8</v>
      </c>
      <c r="O2580" s="21" t="s">
        <v>66</v>
      </c>
      <c r="P2580" s="46">
        <f>TotalFix[[#This Row],[Confirmed activ. 3 (ILE03)]]</f>
        <v>26.8</v>
      </c>
      <c r="Q2580" s="24">
        <v>20</v>
      </c>
      <c r="R2580" s="21" t="s">
        <v>66</v>
      </c>
      <c r="S2580" s="21" t="s">
        <v>67</v>
      </c>
    </row>
    <row r="2581" spans="1:19" s="21" customFormat="1" x14ac:dyDescent="0.35">
      <c r="A2581" s="26">
        <v>1548192</v>
      </c>
      <c r="B2581" s="53">
        <v>411582</v>
      </c>
      <c r="C2581" s="26">
        <f>VLOOKUP(TotalFix[[#This Row],[Order]],'Total Fix by SS'!B:C,2,0)</f>
        <v>236</v>
      </c>
      <c r="D2581" s="21" t="s">
        <v>59</v>
      </c>
      <c r="E2581" s="21" t="s">
        <v>68</v>
      </c>
      <c r="F2581" s="21" t="s">
        <v>69</v>
      </c>
      <c r="G2581" s="21" t="s">
        <v>62</v>
      </c>
      <c r="H2581" s="21" t="s">
        <v>70</v>
      </c>
      <c r="I2581" s="21" t="s">
        <v>71</v>
      </c>
      <c r="J2581" s="22">
        <v>43716</v>
      </c>
      <c r="K2581" s="23">
        <v>0.50806712962962997</v>
      </c>
      <c r="L2581" s="22">
        <v>43716</v>
      </c>
      <c r="M2581" s="23">
        <v>0.50806712962962997</v>
      </c>
      <c r="N2581" s="24">
        <v>30</v>
      </c>
      <c r="O2581" s="21" t="s">
        <v>66</v>
      </c>
      <c r="P2581" s="46">
        <f>TotalFix[[#This Row],[Confirmed activ. 3 (ILE03)]]</f>
        <v>30</v>
      </c>
      <c r="Q2581" s="24">
        <v>30</v>
      </c>
      <c r="R2581" s="21" t="s">
        <v>66</v>
      </c>
      <c r="S2581" s="21" t="s">
        <v>72</v>
      </c>
    </row>
    <row r="2582" spans="1:19" s="21" customFormat="1" x14ac:dyDescent="0.35">
      <c r="A2582" s="26">
        <v>1548192</v>
      </c>
      <c r="B2582" s="53">
        <v>411582</v>
      </c>
      <c r="C2582" s="26">
        <f>VLOOKUP(TotalFix[[#This Row],[Order]],'Total Fix by SS'!B:C,2,0)</f>
        <v>236</v>
      </c>
      <c r="D2582" s="21" t="s">
        <v>59</v>
      </c>
      <c r="E2582" s="21" t="s">
        <v>73</v>
      </c>
      <c r="F2582" s="21" t="s">
        <v>61</v>
      </c>
      <c r="G2582" s="21" t="s">
        <v>62</v>
      </c>
      <c r="H2582" s="21" t="s">
        <v>63</v>
      </c>
      <c r="I2582" s="21" t="s">
        <v>74</v>
      </c>
      <c r="J2582" s="22">
        <v>43716</v>
      </c>
      <c r="K2582" s="23">
        <v>0.56429398148148002</v>
      </c>
      <c r="L2582" s="22">
        <v>43717</v>
      </c>
      <c r="M2582" s="23">
        <v>0.41893518518519002</v>
      </c>
      <c r="N2582" s="25">
        <v>4.7220000000000004</v>
      </c>
      <c r="O2582" s="21" t="s">
        <v>77</v>
      </c>
      <c r="P2582" s="46">
        <f>TotalFix[[#This Row],[Confirmed activ. 3 (ILE03)]]*60</f>
        <v>283.32000000000005</v>
      </c>
      <c r="Q2582" s="24">
        <v>200</v>
      </c>
      <c r="R2582" s="21" t="s">
        <v>66</v>
      </c>
      <c r="S2582" s="21" t="s">
        <v>67</v>
      </c>
    </row>
    <row r="2583" spans="1:19" s="21" customFormat="1" x14ac:dyDescent="0.35">
      <c r="A2583" s="26">
        <v>1548192</v>
      </c>
      <c r="B2583" s="53">
        <v>411582</v>
      </c>
      <c r="C2583" s="26">
        <f>VLOOKUP(TotalFix[[#This Row],[Order]],'Total Fix by SS'!B:C,2,0)</f>
        <v>236</v>
      </c>
      <c r="D2583" s="21" t="s">
        <v>59</v>
      </c>
      <c r="E2583" s="21" t="s">
        <v>75</v>
      </c>
      <c r="F2583" s="21" t="s">
        <v>61</v>
      </c>
      <c r="G2583" s="21" t="s">
        <v>62</v>
      </c>
      <c r="H2583" s="21" t="s">
        <v>63</v>
      </c>
      <c r="I2583" s="21" t="s">
        <v>76</v>
      </c>
      <c r="J2583" s="22">
        <v>43717</v>
      </c>
      <c r="K2583" s="23">
        <v>0.50199074074074002</v>
      </c>
      <c r="L2583" s="22">
        <v>43718</v>
      </c>
      <c r="M2583" s="23">
        <v>0.68392361111111</v>
      </c>
      <c r="N2583" s="25">
        <v>13.936</v>
      </c>
      <c r="O2583" s="21" t="s">
        <v>77</v>
      </c>
      <c r="P2583" s="46">
        <f>TotalFix[[#This Row],[Confirmed activ. 3 (ILE03)]]*60</f>
        <v>836.16</v>
      </c>
      <c r="Q2583" s="24">
        <v>500</v>
      </c>
      <c r="R2583" s="21" t="s">
        <v>66</v>
      </c>
      <c r="S2583" s="21" t="s">
        <v>67</v>
      </c>
    </row>
    <row r="2584" spans="1:19" s="21" customFormat="1" x14ac:dyDescent="0.35">
      <c r="A2584" s="26">
        <v>1548192</v>
      </c>
      <c r="B2584" s="53">
        <v>411582</v>
      </c>
      <c r="C2584" s="26">
        <f>VLOOKUP(TotalFix[[#This Row],[Order]],'Total Fix by SS'!B:C,2,0)</f>
        <v>236</v>
      </c>
      <c r="D2584" s="21" t="s">
        <v>59</v>
      </c>
      <c r="E2584" s="21" t="s">
        <v>78</v>
      </c>
      <c r="F2584" s="21" t="s">
        <v>69</v>
      </c>
      <c r="G2584" s="21" t="s">
        <v>62</v>
      </c>
      <c r="H2584" s="21" t="s">
        <v>70</v>
      </c>
      <c r="I2584" s="21" t="s">
        <v>79</v>
      </c>
      <c r="J2584" s="22">
        <v>43718</v>
      </c>
      <c r="K2584" s="23">
        <v>0.70557870370370002</v>
      </c>
      <c r="L2584" s="22">
        <v>43718</v>
      </c>
      <c r="M2584" s="23">
        <v>0.70557870370370002</v>
      </c>
      <c r="N2584" s="24">
        <v>20</v>
      </c>
      <c r="O2584" s="21" t="s">
        <v>66</v>
      </c>
      <c r="P2584" s="46">
        <f>TotalFix[[#This Row],[Confirmed activ. 3 (ILE03)]]</f>
        <v>20</v>
      </c>
      <c r="Q2584" s="24">
        <v>20</v>
      </c>
      <c r="R2584" s="21" t="s">
        <v>66</v>
      </c>
      <c r="S2584" s="21" t="s">
        <v>72</v>
      </c>
    </row>
    <row r="2585" spans="1:19" s="21" customFormat="1" x14ac:dyDescent="0.35">
      <c r="A2585" s="26">
        <v>1548192</v>
      </c>
      <c r="B2585" s="53">
        <v>411582</v>
      </c>
      <c r="C2585" s="26">
        <f>VLOOKUP(TotalFix[[#This Row],[Order]],'Total Fix by SS'!B:C,2,0)</f>
        <v>236</v>
      </c>
      <c r="D2585" s="21" t="s">
        <v>59</v>
      </c>
      <c r="E2585" s="21" t="s">
        <v>80</v>
      </c>
      <c r="F2585" s="21" t="s">
        <v>69</v>
      </c>
      <c r="G2585" s="21" t="s">
        <v>62</v>
      </c>
      <c r="H2585" s="21" t="s">
        <v>70</v>
      </c>
      <c r="I2585" s="21" t="s">
        <v>81</v>
      </c>
      <c r="J2585" s="22">
        <v>43718</v>
      </c>
      <c r="K2585" s="23">
        <v>0.70565972222221995</v>
      </c>
      <c r="L2585" s="22">
        <v>43718</v>
      </c>
      <c r="M2585" s="23">
        <v>0.70565972222221995</v>
      </c>
      <c r="N2585" s="24">
        <v>20</v>
      </c>
      <c r="O2585" s="21" t="s">
        <v>66</v>
      </c>
      <c r="P2585" s="46">
        <f>TotalFix[[#This Row],[Confirmed activ. 3 (ILE03)]]</f>
        <v>20</v>
      </c>
      <c r="Q2585" s="24">
        <v>20</v>
      </c>
      <c r="R2585" s="21" t="s">
        <v>66</v>
      </c>
      <c r="S2585" s="21" t="s">
        <v>72</v>
      </c>
    </row>
    <row r="2586" spans="1:19" s="21" customFormat="1" x14ac:dyDescent="0.35">
      <c r="A2586" s="26">
        <v>1548192</v>
      </c>
      <c r="B2586" s="53">
        <v>411582</v>
      </c>
      <c r="C2586" s="26">
        <f>VLOOKUP(TotalFix[[#This Row],[Order]],'Total Fix by SS'!B:C,2,0)</f>
        <v>236</v>
      </c>
      <c r="D2586" s="21" t="s">
        <v>59</v>
      </c>
      <c r="E2586" s="21" t="s">
        <v>82</v>
      </c>
      <c r="F2586" s="21" t="s">
        <v>83</v>
      </c>
      <c r="G2586" s="21" t="s">
        <v>62</v>
      </c>
      <c r="H2586" s="21" t="s">
        <v>84</v>
      </c>
      <c r="I2586" s="21" t="s">
        <v>84</v>
      </c>
      <c r="J2586" s="22">
        <v>43718</v>
      </c>
      <c r="K2586" s="23">
        <v>0.87730324074073995</v>
      </c>
      <c r="L2586" s="22">
        <v>43719</v>
      </c>
      <c r="M2586" s="23">
        <v>0.48270833333333002</v>
      </c>
      <c r="N2586" s="25">
        <v>429.42</v>
      </c>
      <c r="O2586" s="21" t="s">
        <v>66</v>
      </c>
      <c r="P2586" s="46">
        <f>TotalFix[[#This Row],[Confirmed activ. 3 (ILE03)]]</f>
        <v>429.42</v>
      </c>
      <c r="Q2586" s="24">
        <v>450</v>
      </c>
      <c r="R2586" s="21" t="s">
        <v>66</v>
      </c>
      <c r="S2586" s="21" t="s">
        <v>67</v>
      </c>
    </row>
    <row r="2587" spans="1:19" s="21" customFormat="1" x14ac:dyDescent="0.35">
      <c r="A2587" s="26">
        <v>1548192</v>
      </c>
      <c r="B2587" s="53">
        <v>411582</v>
      </c>
      <c r="C2587" s="26">
        <f>VLOOKUP(TotalFix[[#This Row],[Order]],'Total Fix by SS'!B:C,2,0)</f>
        <v>236</v>
      </c>
      <c r="D2587" s="21" t="s">
        <v>59</v>
      </c>
      <c r="E2587" s="21" t="s">
        <v>85</v>
      </c>
      <c r="F2587" s="21" t="s">
        <v>86</v>
      </c>
      <c r="G2587" s="21" t="s">
        <v>62</v>
      </c>
      <c r="H2587" s="21" t="s">
        <v>87</v>
      </c>
      <c r="I2587" s="21" t="s">
        <v>87</v>
      </c>
      <c r="J2587" s="22">
        <v>43720</v>
      </c>
      <c r="K2587" s="23">
        <v>0.35244212962963001</v>
      </c>
      <c r="L2587" s="22">
        <v>43720</v>
      </c>
      <c r="M2587" s="23">
        <v>0.35244212962963001</v>
      </c>
      <c r="N2587" s="24">
        <v>20</v>
      </c>
      <c r="O2587" s="21" t="s">
        <v>66</v>
      </c>
      <c r="P2587" s="46">
        <f>TotalFix[[#This Row],[Confirmed activ. 3 (ILE03)]]</f>
        <v>20</v>
      </c>
      <c r="Q2587" s="24">
        <v>20</v>
      </c>
      <c r="R2587" s="21" t="s">
        <v>66</v>
      </c>
      <c r="S2587" s="21" t="s">
        <v>72</v>
      </c>
    </row>
    <row r="2588" spans="1:19" s="21" customFormat="1" x14ac:dyDescent="0.35">
      <c r="A2588" s="26">
        <v>1548192</v>
      </c>
      <c r="B2588" s="53">
        <v>411582</v>
      </c>
      <c r="C2588" s="26">
        <f>VLOOKUP(TotalFix[[#This Row],[Order]],'Total Fix by SS'!B:C,2,0)</f>
        <v>236</v>
      </c>
      <c r="D2588" s="21" t="s">
        <v>59</v>
      </c>
      <c r="E2588" s="21" t="s">
        <v>88</v>
      </c>
      <c r="F2588" s="21" t="s">
        <v>89</v>
      </c>
      <c r="G2588" s="21" t="s">
        <v>90</v>
      </c>
      <c r="H2588" s="21" t="s">
        <v>91</v>
      </c>
      <c r="I2588" s="21" t="s">
        <v>92</v>
      </c>
      <c r="J2588" s="22"/>
      <c r="K2588" s="23">
        <v>0</v>
      </c>
      <c r="L2588" s="22"/>
      <c r="M2588" s="23">
        <v>0</v>
      </c>
      <c r="N2588" s="25">
        <v>0</v>
      </c>
      <c r="O2588" s="21" t="s">
        <v>93</v>
      </c>
      <c r="P2588" s="46"/>
      <c r="Q2588" s="24">
        <v>0</v>
      </c>
      <c r="R2588" s="21" t="s">
        <v>66</v>
      </c>
      <c r="S2588" s="21" t="s">
        <v>94</v>
      </c>
    </row>
    <row r="2589" spans="1:19" s="21" customFormat="1" x14ac:dyDescent="0.35">
      <c r="A2589" s="26">
        <v>1548192</v>
      </c>
      <c r="B2589" s="53">
        <v>411582</v>
      </c>
      <c r="C2589" s="26">
        <f>VLOOKUP(TotalFix[[#This Row],[Order]],'Total Fix by SS'!B:C,2,0)</f>
        <v>236</v>
      </c>
      <c r="D2589" s="21" t="s">
        <v>59</v>
      </c>
      <c r="E2589" s="21" t="s">
        <v>95</v>
      </c>
      <c r="F2589" s="21" t="s">
        <v>61</v>
      </c>
      <c r="G2589" s="21" t="s">
        <v>62</v>
      </c>
      <c r="H2589" s="21" t="s">
        <v>63</v>
      </c>
      <c r="I2589" s="21" t="s">
        <v>96</v>
      </c>
      <c r="J2589" s="22">
        <v>43727</v>
      </c>
      <c r="K2589" s="23">
        <v>0.39876157407406998</v>
      </c>
      <c r="L2589" s="22">
        <v>43727</v>
      </c>
      <c r="M2589" s="23">
        <v>0.44784722222222001</v>
      </c>
      <c r="N2589" s="25">
        <v>17.667000000000002</v>
      </c>
      <c r="O2589" s="21" t="s">
        <v>66</v>
      </c>
      <c r="P2589" s="46">
        <f>TotalFix[[#This Row],[Confirmed activ. 3 (ILE03)]]</f>
        <v>17.667000000000002</v>
      </c>
      <c r="Q2589" s="24">
        <v>40</v>
      </c>
      <c r="R2589" s="21" t="s">
        <v>66</v>
      </c>
      <c r="S2589" s="21" t="s">
        <v>67</v>
      </c>
    </row>
    <row r="2590" spans="1:19" s="21" customFormat="1" x14ac:dyDescent="0.35">
      <c r="A2590" s="26">
        <v>1548192</v>
      </c>
      <c r="B2590" s="53">
        <v>411582</v>
      </c>
      <c r="C2590" s="26">
        <f>VLOOKUP(TotalFix[[#This Row],[Order]],'Total Fix by SS'!B:C,2,0)</f>
        <v>236</v>
      </c>
      <c r="D2590" s="21" t="s">
        <v>59</v>
      </c>
      <c r="E2590" s="21" t="s">
        <v>97</v>
      </c>
      <c r="F2590" s="21" t="s">
        <v>69</v>
      </c>
      <c r="G2590" s="21" t="s">
        <v>62</v>
      </c>
      <c r="H2590" s="21" t="s">
        <v>70</v>
      </c>
      <c r="I2590" s="21" t="s">
        <v>98</v>
      </c>
      <c r="J2590" s="22">
        <v>43730</v>
      </c>
      <c r="K2590" s="23">
        <v>0.69452546296296003</v>
      </c>
      <c r="L2590" s="22">
        <v>43730</v>
      </c>
      <c r="M2590" s="23">
        <v>0.69452546296296003</v>
      </c>
      <c r="N2590" s="24">
        <v>20</v>
      </c>
      <c r="O2590" s="21" t="s">
        <v>66</v>
      </c>
      <c r="P2590" s="46">
        <f>TotalFix[[#This Row],[Confirmed activ. 3 (ILE03)]]</f>
        <v>20</v>
      </c>
      <c r="Q2590" s="24">
        <v>20</v>
      </c>
      <c r="R2590" s="21" t="s">
        <v>66</v>
      </c>
      <c r="S2590" s="21" t="s">
        <v>72</v>
      </c>
    </row>
    <row r="2591" spans="1:19" s="21" customFormat="1" x14ac:dyDescent="0.35">
      <c r="A2591" s="26">
        <v>1548192</v>
      </c>
      <c r="B2591" s="53">
        <v>411582</v>
      </c>
      <c r="C2591" s="26">
        <f>VLOOKUP(TotalFix[[#This Row],[Order]],'Total Fix by SS'!B:C,2,0)</f>
        <v>236</v>
      </c>
      <c r="D2591" s="21" t="s">
        <v>59</v>
      </c>
      <c r="E2591" s="21" t="s">
        <v>99</v>
      </c>
      <c r="F2591" s="21" t="s">
        <v>69</v>
      </c>
      <c r="G2591" s="21" t="s">
        <v>62</v>
      </c>
      <c r="H2591" s="21" t="s">
        <v>70</v>
      </c>
      <c r="I2591" s="21" t="s">
        <v>100</v>
      </c>
      <c r="J2591" s="22">
        <v>43730</v>
      </c>
      <c r="K2591" s="23">
        <v>0.69464120370369997</v>
      </c>
      <c r="L2591" s="22">
        <v>43730</v>
      </c>
      <c r="M2591" s="23">
        <v>0.69464120370369997</v>
      </c>
      <c r="N2591" s="24">
        <v>50</v>
      </c>
      <c r="O2591" s="21" t="s">
        <v>66</v>
      </c>
      <c r="P2591" s="46">
        <f>TotalFix[[#This Row],[Confirmed activ. 3 (ILE03)]]</f>
        <v>50</v>
      </c>
      <c r="Q2591" s="24">
        <v>50</v>
      </c>
      <c r="R2591" s="21" t="s">
        <v>66</v>
      </c>
      <c r="S2591" s="21" t="s">
        <v>72</v>
      </c>
    </row>
    <row r="2592" spans="1:19" s="21" customFormat="1" x14ac:dyDescent="0.35">
      <c r="A2592" s="26">
        <v>1548192</v>
      </c>
      <c r="B2592" s="53">
        <v>411582</v>
      </c>
      <c r="C2592" s="26">
        <f>VLOOKUP(TotalFix[[#This Row],[Order]],'Total Fix by SS'!B:C,2,0)</f>
        <v>236</v>
      </c>
      <c r="D2592" s="21" t="s">
        <v>59</v>
      </c>
      <c r="E2592" s="21" t="s">
        <v>101</v>
      </c>
      <c r="F2592" s="21" t="s">
        <v>102</v>
      </c>
      <c r="G2592" s="21" t="s">
        <v>62</v>
      </c>
      <c r="H2592" s="21" t="s">
        <v>100</v>
      </c>
      <c r="I2592" s="21" t="s">
        <v>103</v>
      </c>
      <c r="J2592" s="22">
        <v>43731</v>
      </c>
      <c r="K2592" s="23">
        <v>0.40988425925925998</v>
      </c>
      <c r="L2592" s="22">
        <v>43731</v>
      </c>
      <c r="M2592" s="23">
        <v>0.40988425925925998</v>
      </c>
      <c r="N2592" s="24">
        <v>10</v>
      </c>
      <c r="O2592" s="21" t="s">
        <v>66</v>
      </c>
      <c r="P2592" s="46">
        <f>TotalFix[[#This Row],[Confirmed activ. 3 (ILE03)]]</f>
        <v>10</v>
      </c>
      <c r="Q2592" s="24">
        <v>10</v>
      </c>
      <c r="R2592" s="21" t="s">
        <v>66</v>
      </c>
      <c r="S2592" s="21" t="s">
        <v>72</v>
      </c>
    </row>
    <row r="2593" spans="1:19" s="21" customFormat="1" x14ac:dyDescent="0.35">
      <c r="A2593" s="26">
        <v>1548192</v>
      </c>
      <c r="B2593" s="53">
        <v>411582</v>
      </c>
      <c r="C2593" s="26">
        <f>VLOOKUP(TotalFix[[#This Row],[Order]],'Total Fix by SS'!B:C,2,0)</f>
        <v>236</v>
      </c>
      <c r="D2593" s="21" t="s">
        <v>59</v>
      </c>
      <c r="E2593" s="21" t="s">
        <v>104</v>
      </c>
      <c r="F2593" s="21" t="s">
        <v>102</v>
      </c>
      <c r="G2593" s="21" t="s">
        <v>105</v>
      </c>
      <c r="H2593" s="21" t="s">
        <v>100</v>
      </c>
      <c r="I2593" s="21" t="s">
        <v>106</v>
      </c>
      <c r="J2593" s="22">
        <v>43731</v>
      </c>
      <c r="K2593" s="23">
        <v>0.53238425925926003</v>
      </c>
      <c r="L2593" s="22">
        <v>43731</v>
      </c>
      <c r="M2593" s="23">
        <v>0.53238425925926003</v>
      </c>
      <c r="N2593" s="24">
        <v>10</v>
      </c>
      <c r="O2593" s="21" t="s">
        <v>66</v>
      </c>
      <c r="P2593" s="46">
        <f>TotalFix[[#This Row],[Confirmed activ. 3 (ILE03)]]</f>
        <v>10</v>
      </c>
      <c r="Q2593" s="24">
        <v>10</v>
      </c>
      <c r="R2593" s="21" t="s">
        <v>66</v>
      </c>
      <c r="S2593" s="21" t="s">
        <v>72</v>
      </c>
    </row>
    <row r="2594" spans="1:19" s="21" customFormat="1" x14ac:dyDescent="0.35">
      <c r="A2594" s="26">
        <v>1548192</v>
      </c>
      <c r="B2594" s="53">
        <v>411582</v>
      </c>
      <c r="C2594" s="26">
        <f>VLOOKUP(TotalFix[[#This Row],[Order]],'Total Fix by SS'!B:C,2,0)</f>
        <v>236</v>
      </c>
      <c r="D2594" s="21" t="s">
        <v>107</v>
      </c>
      <c r="E2594" s="21" t="s">
        <v>60</v>
      </c>
      <c r="F2594" s="21" t="s">
        <v>61</v>
      </c>
      <c r="G2594" s="21" t="s">
        <v>90</v>
      </c>
      <c r="H2594" s="21" t="s">
        <v>63</v>
      </c>
      <c r="I2594" s="21" t="s">
        <v>108</v>
      </c>
      <c r="J2594" s="22"/>
      <c r="K2594" s="23">
        <v>0</v>
      </c>
      <c r="L2594" s="22"/>
      <c r="M2594" s="23">
        <v>0</v>
      </c>
      <c r="N2594" s="25">
        <v>0</v>
      </c>
      <c r="O2594" s="21" t="s">
        <v>93</v>
      </c>
      <c r="P2594" s="46"/>
      <c r="Q2594" s="24">
        <v>1</v>
      </c>
      <c r="R2594" s="21" t="s">
        <v>66</v>
      </c>
      <c r="S2594" s="21" t="s">
        <v>94</v>
      </c>
    </row>
    <row r="2595" spans="1:19" s="21" customFormat="1" x14ac:dyDescent="0.35">
      <c r="A2595" s="26">
        <v>1548192</v>
      </c>
      <c r="B2595" s="53">
        <v>411582</v>
      </c>
      <c r="C2595" s="26">
        <f>VLOOKUP(TotalFix[[#This Row],[Order]],'Total Fix by SS'!B:C,2,0)</f>
        <v>236</v>
      </c>
      <c r="D2595" s="21" t="s">
        <v>109</v>
      </c>
      <c r="E2595" s="21" t="s">
        <v>82</v>
      </c>
      <c r="F2595" s="21" t="s">
        <v>83</v>
      </c>
      <c r="G2595" s="21" t="s">
        <v>90</v>
      </c>
      <c r="H2595" s="21" t="s">
        <v>84</v>
      </c>
      <c r="I2595" s="21" t="s">
        <v>110</v>
      </c>
      <c r="J2595" s="22">
        <v>43718</v>
      </c>
      <c r="K2595" s="23">
        <v>0.75224537037036998</v>
      </c>
      <c r="L2595" s="22">
        <v>43718</v>
      </c>
      <c r="M2595" s="23">
        <v>0.91336805555556</v>
      </c>
      <c r="N2595" s="25">
        <v>3.4380000000000002</v>
      </c>
      <c r="O2595" s="21" t="s">
        <v>77</v>
      </c>
      <c r="P2595" s="46">
        <f>TotalFix[[#This Row],[Confirmed activ. 3 (ILE03)]]*60</f>
        <v>206.28</v>
      </c>
      <c r="Q2595" s="24">
        <v>5</v>
      </c>
      <c r="R2595" s="21" t="s">
        <v>66</v>
      </c>
      <c r="S2595" s="21" t="s">
        <v>67</v>
      </c>
    </row>
    <row r="2596" spans="1:19" s="21" customFormat="1" x14ac:dyDescent="0.35">
      <c r="A2596" s="26">
        <v>1548193</v>
      </c>
      <c r="B2596" s="53">
        <v>411582</v>
      </c>
      <c r="C2596" s="26">
        <f>VLOOKUP(TotalFix[[#This Row],[Order]],'Total Fix by SS'!B:C,2,0)</f>
        <v>236</v>
      </c>
      <c r="D2596" s="21" t="s">
        <v>59</v>
      </c>
      <c r="E2596" s="21" t="s">
        <v>60</v>
      </c>
      <c r="F2596" s="21" t="s">
        <v>61</v>
      </c>
      <c r="G2596" s="21" t="s">
        <v>62</v>
      </c>
      <c r="H2596" s="21" t="s">
        <v>63</v>
      </c>
      <c r="I2596" s="21" t="s">
        <v>64</v>
      </c>
      <c r="J2596" s="22">
        <v>43717</v>
      </c>
      <c r="K2596" s="23">
        <v>0.41893518518519002</v>
      </c>
      <c r="L2596" s="22">
        <v>43717</v>
      </c>
      <c r="M2596" s="23">
        <v>0.44707175925926002</v>
      </c>
      <c r="N2596" s="25">
        <v>40.517000000000003</v>
      </c>
      <c r="O2596" s="21" t="s">
        <v>66</v>
      </c>
      <c r="P2596" s="46">
        <f>TotalFix[[#This Row],[Confirmed activ. 3 (ILE03)]]</f>
        <v>40.517000000000003</v>
      </c>
      <c r="Q2596" s="24">
        <v>20</v>
      </c>
      <c r="R2596" s="21" t="s">
        <v>66</v>
      </c>
      <c r="S2596" s="21" t="s">
        <v>67</v>
      </c>
    </row>
    <row r="2597" spans="1:19" s="21" customFormat="1" x14ac:dyDescent="0.35">
      <c r="A2597" s="26">
        <v>1548193</v>
      </c>
      <c r="B2597" s="53">
        <v>411582</v>
      </c>
      <c r="C2597" s="26">
        <f>VLOOKUP(TotalFix[[#This Row],[Order]],'Total Fix by SS'!B:C,2,0)</f>
        <v>236</v>
      </c>
      <c r="D2597" s="21" t="s">
        <v>59</v>
      </c>
      <c r="E2597" s="21" t="s">
        <v>68</v>
      </c>
      <c r="F2597" s="21" t="s">
        <v>69</v>
      </c>
      <c r="G2597" s="21" t="s">
        <v>62</v>
      </c>
      <c r="H2597" s="21" t="s">
        <v>70</v>
      </c>
      <c r="I2597" s="21" t="s">
        <v>71</v>
      </c>
      <c r="J2597" s="22">
        <v>43717</v>
      </c>
      <c r="K2597" s="23">
        <v>0.47413194444444001</v>
      </c>
      <c r="L2597" s="22">
        <v>43717</v>
      </c>
      <c r="M2597" s="23">
        <v>0.47413194444444001</v>
      </c>
      <c r="N2597" s="24">
        <v>30</v>
      </c>
      <c r="O2597" s="21" t="s">
        <v>66</v>
      </c>
      <c r="P2597" s="46">
        <f>TotalFix[[#This Row],[Confirmed activ. 3 (ILE03)]]</f>
        <v>30</v>
      </c>
      <c r="Q2597" s="24">
        <v>30</v>
      </c>
      <c r="R2597" s="21" t="s">
        <v>66</v>
      </c>
      <c r="S2597" s="21" t="s">
        <v>72</v>
      </c>
    </row>
    <row r="2598" spans="1:19" s="21" customFormat="1" x14ac:dyDescent="0.35">
      <c r="A2598" s="26">
        <v>1548193</v>
      </c>
      <c r="B2598" s="53">
        <v>411582</v>
      </c>
      <c r="C2598" s="26">
        <f>VLOOKUP(TotalFix[[#This Row],[Order]],'Total Fix by SS'!B:C,2,0)</f>
        <v>236</v>
      </c>
      <c r="D2598" s="21" t="s">
        <v>59</v>
      </c>
      <c r="E2598" s="21" t="s">
        <v>73</v>
      </c>
      <c r="F2598" s="21" t="s">
        <v>61</v>
      </c>
      <c r="G2598" s="21" t="s">
        <v>62</v>
      </c>
      <c r="H2598" s="21" t="s">
        <v>63</v>
      </c>
      <c r="I2598" s="21" t="s">
        <v>74</v>
      </c>
      <c r="J2598" s="22">
        <v>43717</v>
      </c>
      <c r="K2598" s="23">
        <v>0.47983796296296</v>
      </c>
      <c r="L2598" s="22">
        <v>43718</v>
      </c>
      <c r="M2598" s="23">
        <v>0.48489583333332997</v>
      </c>
      <c r="N2598" s="25">
        <v>286.74700000000001</v>
      </c>
      <c r="O2598" s="21" t="s">
        <v>66</v>
      </c>
      <c r="P2598" s="46">
        <f>TotalFix[[#This Row],[Confirmed activ. 3 (ILE03)]]</f>
        <v>286.74700000000001</v>
      </c>
      <c r="Q2598" s="24">
        <v>200</v>
      </c>
      <c r="R2598" s="21" t="s">
        <v>66</v>
      </c>
      <c r="S2598" s="21" t="s">
        <v>67</v>
      </c>
    </row>
    <row r="2599" spans="1:19" s="21" customFormat="1" x14ac:dyDescent="0.35">
      <c r="A2599" s="26">
        <v>1548193</v>
      </c>
      <c r="B2599" s="53">
        <v>411582</v>
      </c>
      <c r="C2599" s="26">
        <f>VLOOKUP(TotalFix[[#This Row],[Order]],'Total Fix by SS'!B:C,2,0)</f>
        <v>236</v>
      </c>
      <c r="D2599" s="21" t="s">
        <v>59</v>
      </c>
      <c r="E2599" s="21" t="s">
        <v>75</v>
      </c>
      <c r="F2599" s="21" t="s">
        <v>61</v>
      </c>
      <c r="G2599" s="21" t="s">
        <v>62</v>
      </c>
      <c r="H2599" s="21" t="s">
        <v>63</v>
      </c>
      <c r="I2599" s="21" t="s">
        <v>76</v>
      </c>
      <c r="J2599" s="22">
        <v>43718</v>
      </c>
      <c r="K2599" s="23">
        <v>0.54807870370370004</v>
      </c>
      <c r="L2599" s="22">
        <v>43724</v>
      </c>
      <c r="M2599" s="23">
        <v>0.44631944444443999</v>
      </c>
      <c r="N2599" s="25">
        <v>18.744</v>
      </c>
      <c r="O2599" s="21" t="s">
        <v>77</v>
      </c>
      <c r="P2599" s="46">
        <f>TotalFix[[#This Row],[Confirmed activ. 3 (ILE03)]]*60</f>
        <v>1124.6399999999999</v>
      </c>
      <c r="Q2599" s="24">
        <v>500</v>
      </c>
      <c r="R2599" s="21" t="s">
        <v>66</v>
      </c>
      <c r="S2599" s="21" t="s">
        <v>67</v>
      </c>
    </row>
    <row r="2600" spans="1:19" s="21" customFormat="1" x14ac:dyDescent="0.35">
      <c r="A2600" s="26">
        <v>1548193</v>
      </c>
      <c r="B2600" s="53">
        <v>411582</v>
      </c>
      <c r="C2600" s="26">
        <f>VLOOKUP(TotalFix[[#This Row],[Order]],'Total Fix by SS'!B:C,2,0)</f>
        <v>236</v>
      </c>
      <c r="D2600" s="21" t="s">
        <v>59</v>
      </c>
      <c r="E2600" s="21" t="s">
        <v>78</v>
      </c>
      <c r="F2600" s="21" t="s">
        <v>69</v>
      </c>
      <c r="G2600" s="21" t="s">
        <v>62</v>
      </c>
      <c r="H2600" s="21" t="s">
        <v>70</v>
      </c>
      <c r="I2600" s="21" t="s">
        <v>79</v>
      </c>
      <c r="J2600" s="22">
        <v>43724</v>
      </c>
      <c r="K2600" s="23">
        <v>0.45346064814815001</v>
      </c>
      <c r="L2600" s="22">
        <v>43724</v>
      </c>
      <c r="M2600" s="23">
        <v>0.45346064814815001</v>
      </c>
      <c r="N2600" s="24">
        <v>20</v>
      </c>
      <c r="O2600" s="21" t="s">
        <v>66</v>
      </c>
      <c r="P2600" s="46">
        <f>TotalFix[[#This Row],[Confirmed activ. 3 (ILE03)]]</f>
        <v>20</v>
      </c>
      <c r="Q2600" s="24">
        <v>20</v>
      </c>
      <c r="R2600" s="21" t="s">
        <v>66</v>
      </c>
      <c r="S2600" s="21" t="s">
        <v>72</v>
      </c>
    </row>
    <row r="2601" spans="1:19" s="21" customFormat="1" x14ac:dyDescent="0.35">
      <c r="A2601" s="26">
        <v>1548193</v>
      </c>
      <c r="B2601" s="53">
        <v>411582</v>
      </c>
      <c r="C2601" s="26">
        <f>VLOOKUP(TotalFix[[#This Row],[Order]],'Total Fix by SS'!B:C,2,0)</f>
        <v>236</v>
      </c>
      <c r="D2601" s="21" t="s">
        <v>59</v>
      </c>
      <c r="E2601" s="21" t="s">
        <v>80</v>
      </c>
      <c r="F2601" s="21" t="s">
        <v>69</v>
      </c>
      <c r="G2601" s="21" t="s">
        <v>62</v>
      </c>
      <c r="H2601" s="21" t="s">
        <v>70</v>
      </c>
      <c r="I2601" s="21" t="s">
        <v>81</v>
      </c>
      <c r="J2601" s="22">
        <v>43724</v>
      </c>
      <c r="K2601" s="23">
        <v>0.45354166666667001</v>
      </c>
      <c r="L2601" s="22">
        <v>43724</v>
      </c>
      <c r="M2601" s="23">
        <v>0.45354166666667001</v>
      </c>
      <c r="N2601" s="24">
        <v>20</v>
      </c>
      <c r="O2601" s="21" t="s">
        <v>66</v>
      </c>
      <c r="P2601" s="46">
        <f>TotalFix[[#This Row],[Confirmed activ. 3 (ILE03)]]</f>
        <v>20</v>
      </c>
      <c r="Q2601" s="24">
        <v>20</v>
      </c>
      <c r="R2601" s="21" t="s">
        <v>66</v>
      </c>
      <c r="S2601" s="21" t="s">
        <v>72</v>
      </c>
    </row>
    <row r="2602" spans="1:19" s="21" customFormat="1" x14ac:dyDescent="0.35">
      <c r="A2602" s="26">
        <v>1548193</v>
      </c>
      <c r="B2602" s="53">
        <v>411582</v>
      </c>
      <c r="C2602" s="26">
        <f>VLOOKUP(TotalFix[[#This Row],[Order]],'Total Fix by SS'!B:C,2,0)</f>
        <v>236</v>
      </c>
      <c r="D2602" s="21" t="s">
        <v>59</v>
      </c>
      <c r="E2602" s="21" t="s">
        <v>82</v>
      </c>
      <c r="F2602" s="21" t="s">
        <v>83</v>
      </c>
      <c r="G2602" s="21" t="s">
        <v>62</v>
      </c>
      <c r="H2602" s="21" t="s">
        <v>84</v>
      </c>
      <c r="I2602" s="21" t="s">
        <v>84</v>
      </c>
      <c r="J2602" s="22">
        <v>43724</v>
      </c>
      <c r="K2602" s="23">
        <v>0.48473379629629998</v>
      </c>
      <c r="L2602" s="22">
        <v>43724</v>
      </c>
      <c r="M2602" s="23">
        <v>0.87687499999999996</v>
      </c>
      <c r="N2602" s="25">
        <v>8.7910000000000004</v>
      </c>
      <c r="O2602" s="21" t="s">
        <v>77</v>
      </c>
      <c r="P2602" s="46">
        <f>TotalFix[[#This Row],[Confirmed activ. 3 (ILE03)]]*60</f>
        <v>527.46</v>
      </c>
      <c r="Q2602" s="24">
        <v>450</v>
      </c>
      <c r="R2602" s="21" t="s">
        <v>66</v>
      </c>
      <c r="S2602" s="21" t="s">
        <v>67</v>
      </c>
    </row>
    <row r="2603" spans="1:19" s="21" customFormat="1" x14ac:dyDescent="0.35">
      <c r="A2603" s="26">
        <v>1548193</v>
      </c>
      <c r="B2603" s="53">
        <v>411582</v>
      </c>
      <c r="C2603" s="26">
        <f>VLOOKUP(TotalFix[[#This Row],[Order]],'Total Fix by SS'!B:C,2,0)</f>
        <v>236</v>
      </c>
      <c r="D2603" s="21" t="s">
        <v>59</v>
      </c>
      <c r="E2603" s="21" t="s">
        <v>85</v>
      </c>
      <c r="F2603" s="21" t="s">
        <v>86</v>
      </c>
      <c r="G2603" s="21" t="s">
        <v>62</v>
      </c>
      <c r="H2603" s="21" t="s">
        <v>87</v>
      </c>
      <c r="I2603" s="21" t="s">
        <v>87</v>
      </c>
      <c r="J2603" s="22">
        <v>43726</v>
      </c>
      <c r="K2603" s="23">
        <v>0.39415509259259002</v>
      </c>
      <c r="L2603" s="22">
        <v>43726</v>
      </c>
      <c r="M2603" s="23">
        <v>0.39415509259259002</v>
      </c>
      <c r="N2603" s="24">
        <v>20</v>
      </c>
      <c r="O2603" s="21" t="s">
        <v>66</v>
      </c>
      <c r="P2603" s="46">
        <f>TotalFix[[#This Row],[Confirmed activ. 3 (ILE03)]]</f>
        <v>20</v>
      </c>
      <c r="Q2603" s="24">
        <v>20</v>
      </c>
      <c r="R2603" s="21" t="s">
        <v>66</v>
      </c>
      <c r="S2603" s="21" t="s">
        <v>72</v>
      </c>
    </row>
    <row r="2604" spans="1:19" s="21" customFormat="1" x14ac:dyDescent="0.35">
      <c r="A2604" s="26">
        <v>1548193</v>
      </c>
      <c r="B2604" s="53">
        <v>411582</v>
      </c>
      <c r="C2604" s="26">
        <f>VLOOKUP(TotalFix[[#This Row],[Order]],'Total Fix by SS'!B:C,2,0)</f>
        <v>236</v>
      </c>
      <c r="D2604" s="21" t="s">
        <v>59</v>
      </c>
      <c r="E2604" s="21" t="s">
        <v>88</v>
      </c>
      <c r="F2604" s="21" t="s">
        <v>89</v>
      </c>
      <c r="G2604" s="21" t="s">
        <v>90</v>
      </c>
      <c r="H2604" s="21" t="s">
        <v>91</v>
      </c>
      <c r="I2604" s="21" t="s">
        <v>92</v>
      </c>
      <c r="J2604" s="22"/>
      <c r="K2604" s="23">
        <v>0</v>
      </c>
      <c r="L2604" s="22"/>
      <c r="M2604" s="23">
        <v>0</v>
      </c>
      <c r="N2604" s="25">
        <v>0</v>
      </c>
      <c r="O2604" s="21" t="s">
        <v>93</v>
      </c>
      <c r="P2604" s="46"/>
      <c r="Q2604" s="24">
        <v>0</v>
      </c>
      <c r="R2604" s="21" t="s">
        <v>66</v>
      </c>
      <c r="S2604" s="21" t="s">
        <v>94</v>
      </c>
    </row>
    <row r="2605" spans="1:19" s="21" customFormat="1" x14ac:dyDescent="0.35">
      <c r="A2605" s="26">
        <v>1548193</v>
      </c>
      <c r="B2605" s="53">
        <v>411582</v>
      </c>
      <c r="C2605" s="26">
        <f>VLOOKUP(TotalFix[[#This Row],[Order]],'Total Fix by SS'!B:C,2,0)</f>
        <v>236</v>
      </c>
      <c r="D2605" s="21" t="s">
        <v>59</v>
      </c>
      <c r="E2605" s="21" t="s">
        <v>95</v>
      </c>
      <c r="F2605" s="21" t="s">
        <v>61</v>
      </c>
      <c r="G2605" s="21" t="s">
        <v>62</v>
      </c>
      <c r="H2605" s="21" t="s">
        <v>63</v>
      </c>
      <c r="I2605" s="21" t="s">
        <v>96</v>
      </c>
      <c r="J2605" s="22">
        <v>43726</v>
      </c>
      <c r="K2605" s="23">
        <v>0.42769675925925998</v>
      </c>
      <c r="L2605" s="22">
        <v>43726</v>
      </c>
      <c r="M2605" s="23">
        <v>0.448125</v>
      </c>
      <c r="N2605" s="25">
        <v>9.6</v>
      </c>
      <c r="O2605" s="21" t="s">
        <v>66</v>
      </c>
      <c r="P2605" s="46">
        <f>TotalFix[[#This Row],[Confirmed activ. 3 (ILE03)]]</f>
        <v>9.6</v>
      </c>
      <c r="Q2605" s="24">
        <v>40</v>
      </c>
      <c r="R2605" s="21" t="s">
        <v>66</v>
      </c>
      <c r="S2605" s="21" t="s">
        <v>67</v>
      </c>
    </row>
    <row r="2606" spans="1:19" s="21" customFormat="1" x14ac:dyDescent="0.35">
      <c r="A2606" s="26">
        <v>1548193</v>
      </c>
      <c r="B2606" s="53">
        <v>411582</v>
      </c>
      <c r="C2606" s="26">
        <f>VLOOKUP(TotalFix[[#This Row],[Order]],'Total Fix by SS'!B:C,2,0)</f>
        <v>236</v>
      </c>
      <c r="D2606" s="21" t="s">
        <v>59</v>
      </c>
      <c r="E2606" s="21" t="s">
        <v>97</v>
      </c>
      <c r="F2606" s="21" t="s">
        <v>69</v>
      </c>
      <c r="G2606" s="21" t="s">
        <v>62</v>
      </c>
      <c r="H2606" s="21" t="s">
        <v>70</v>
      </c>
      <c r="I2606" s="21" t="s">
        <v>98</v>
      </c>
      <c r="J2606" s="22">
        <v>43730</v>
      </c>
      <c r="K2606" s="23">
        <v>0.43892361111111</v>
      </c>
      <c r="L2606" s="22">
        <v>43730</v>
      </c>
      <c r="M2606" s="23">
        <v>0.43892361111111</v>
      </c>
      <c r="N2606" s="24">
        <v>20</v>
      </c>
      <c r="O2606" s="21" t="s">
        <v>66</v>
      </c>
      <c r="P2606" s="46">
        <f>TotalFix[[#This Row],[Confirmed activ. 3 (ILE03)]]</f>
        <v>20</v>
      </c>
      <c r="Q2606" s="24">
        <v>20</v>
      </c>
      <c r="R2606" s="21" t="s">
        <v>66</v>
      </c>
      <c r="S2606" s="21" t="s">
        <v>72</v>
      </c>
    </row>
    <row r="2607" spans="1:19" s="21" customFormat="1" x14ac:dyDescent="0.35">
      <c r="A2607" s="26">
        <v>1548193</v>
      </c>
      <c r="B2607" s="53">
        <v>411582</v>
      </c>
      <c r="C2607" s="26">
        <f>VLOOKUP(TotalFix[[#This Row],[Order]],'Total Fix by SS'!B:C,2,0)</f>
        <v>236</v>
      </c>
      <c r="D2607" s="21" t="s">
        <v>59</v>
      </c>
      <c r="E2607" s="21" t="s">
        <v>99</v>
      </c>
      <c r="F2607" s="21" t="s">
        <v>69</v>
      </c>
      <c r="G2607" s="21" t="s">
        <v>62</v>
      </c>
      <c r="H2607" s="21" t="s">
        <v>70</v>
      </c>
      <c r="I2607" s="21" t="s">
        <v>100</v>
      </c>
      <c r="J2607" s="22">
        <v>43730</v>
      </c>
      <c r="K2607" s="23">
        <v>0.72260416666667004</v>
      </c>
      <c r="L2607" s="22">
        <v>43730</v>
      </c>
      <c r="M2607" s="23">
        <v>0.72260416666667004</v>
      </c>
      <c r="N2607" s="24">
        <v>50</v>
      </c>
      <c r="O2607" s="21" t="s">
        <v>66</v>
      </c>
      <c r="P2607" s="46">
        <f>TotalFix[[#This Row],[Confirmed activ. 3 (ILE03)]]</f>
        <v>50</v>
      </c>
      <c r="Q2607" s="24">
        <v>50</v>
      </c>
      <c r="R2607" s="21" t="s">
        <v>66</v>
      </c>
      <c r="S2607" s="21" t="s">
        <v>72</v>
      </c>
    </row>
    <row r="2608" spans="1:19" s="21" customFormat="1" x14ac:dyDescent="0.35">
      <c r="A2608" s="26">
        <v>1548193</v>
      </c>
      <c r="B2608" s="53">
        <v>411582</v>
      </c>
      <c r="C2608" s="26">
        <f>VLOOKUP(TotalFix[[#This Row],[Order]],'Total Fix by SS'!B:C,2,0)</f>
        <v>236</v>
      </c>
      <c r="D2608" s="21" t="s">
        <v>59</v>
      </c>
      <c r="E2608" s="21" t="s">
        <v>101</v>
      </c>
      <c r="F2608" s="21" t="s">
        <v>102</v>
      </c>
      <c r="G2608" s="21" t="s">
        <v>62</v>
      </c>
      <c r="H2608" s="21" t="s">
        <v>100</v>
      </c>
      <c r="I2608" s="21" t="s">
        <v>103</v>
      </c>
      <c r="J2608" s="22">
        <v>43731</v>
      </c>
      <c r="K2608" s="23">
        <v>0.40974537037037001</v>
      </c>
      <c r="L2608" s="22">
        <v>43731</v>
      </c>
      <c r="M2608" s="23">
        <v>0.40974537037037001</v>
      </c>
      <c r="N2608" s="24">
        <v>10</v>
      </c>
      <c r="O2608" s="21" t="s">
        <v>66</v>
      </c>
      <c r="P2608" s="46">
        <f>TotalFix[[#This Row],[Confirmed activ. 3 (ILE03)]]</f>
        <v>10</v>
      </c>
      <c r="Q2608" s="24">
        <v>10</v>
      </c>
      <c r="R2608" s="21" t="s">
        <v>66</v>
      </c>
      <c r="S2608" s="21" t="s">
        <v>72</v>
      </c>
    </row>
    <row r="2609" spans="1:19" s="21" customFormat="1" x14ac:dyDescent="0.35">
      <c r="A2609" s="26">
        <v>1548193</v>
      </c>
      <c r="B2609" s="53">
        <v>411582</v>
      </c>
      <c r="C2609" s="26">
        <f>VLOOKUP(TotalFix[[#This Row],[Order]],'Total Fix by SS'!B:C,2,0)</f>
        <v>236</v>
      </c>
      <c r="D2609" s="21" t="s">
        <v>59</v>
      </c>
      <c r="E2609" s="21" t="s">
        <v>104</v>
      </c>
      <c r="F2609" s="21" t="s">
        <v>102</v>
      </c>
      <c r="G2609" s="21" t="s">
        <v>105</v>
      </c>
      <c r="H2609" s="21" t="s">
        <v>100</v>
      </c>
      <c r="I2609" s="21" t="s">
        <v>106</v>
      </c>
      <c r="J2609" s="22">
        <v>43731</v>
      </c>
      <c r="K2609" s="23">
        <v>0.41737268518519</v>
      </c>
      <c r="L2609" s="22">
        <v>43731</v>
      </c>
      <c r="M2609" s="23">
        <v>0.41737268518519</v>
      </c>
      <c r="N2609" s="24">
        <v>10</v>
      </c>
      <c r="O2609" s="21" t="s">
        <v>66</v>
      </c>
      <c r="P2609" s="46">
        <f>TotalFix[[#This Row],[Confirmed activ. 3 (ILE03)]]</f>
        <v>10</v>
      </c>
      <c r="Q2609" s="24">
        <v>10</v>
      </c>
      <c r="R2609" s="21" t="s">
        <v>66</v>
      </c>
      <c r="S2609" s="21" t="s">
        <v>72</v>
      </c>
    </row>
    <row r="2610" spans="1:19" s="21" customFormat="1" x14ac:dyDescent="0.35">
      <c r="A2610" s="26">
        <v>1548193</v>
      </c>
      <c r="B2610" s="53">
        <v>411582</v>
      </c>
      <c r="C2610" s="26">
        <f>VLOOKUP(TotalFix[[#This Row],[Order]],'Total Fix by SS'!B:C,2,0)</f>
        <v>236</v>
      </c>
      <c r="D2610" s="21" t="s">
        <v>107</v>
      </c>
      <c r="E2610" s="21" t="s">
        <v>60</v>
      </c>
      <c r="F2610" s="21" t="s">
        <v>61</v>
      </c>
      <c r="G2610" s="21" t="s">
        <v>90</v>
      </c>
      <c r="H2610" s="21" t="s">
        <v>63</v>
      </c>
      <c r="I2610" s="21" t="s">
        <v>108</v>
      </c>
      <c r="J2610" s="22">
        <v>43717</v>
      </c>
      <c r="K2610" s="23">
        <v>0.46572916666667002</v>
      </c>
      <c r="L2610" s="22">
        <v>43717</v>
      </c>
      <c r="M2610" s="23">
        <v>0.66762731481480997</v>
      </c>
      <c r="N2610" s="25">
        <v>4.8460000000000001</v>
      </c>
      <c r="O2610" s="21" t="s">
        <v>77</v>
      </c>
      <c r="P2610" s="46">
        <f>TotalFix[[#This Row],[Confirmed activ. 3 (ILE03)]]*60</f>
        <v>290.76</v>
      </c>
      <c r="Q2610" s="24">
        <v>1</v>
      </c>
      <c r="R2610" s="21" t="s">
        <v>66</v>
      </c>
      <c r="S2610" s="21" t="s">
        <v>67</v>
      </c>
    </row>
    <row r="2611" spans="1:19" s="21" customFormat="1" x14ac:dyDescent="0.35">
      <c r="A2611" s="26">
        <v>1548193</v>
      </c>
      <c r="B2611" s="53">
        <v>411582</v>
      </c>
      <c r="C2611" s="26">
        <f>VLOOKUP(TotalFix[[#This Row],[Order]],'Total Fix by SS'!B:C,2,0)</f>
        <v>236</v>
      </c>
      <c r="D2611" s="21" t="s">
        <v>109</v>
      </c>
      <c r="E2611" s="21" t="s">
        <v>82</v>
      </c>
      <c r="F2611" s="21" t="s">
        <v>83</v>
      </c>
      <c r="G2611" s="21" t="s">
        <v>90</v>
      </c>
      <c r="H2611" s="21" t="s">
        <v>84</v>
      </c>
      <c r="I2611" s="21" t="s">
        <v>110</v>
      </c>
      <c r="J2611" s="22"/>
      <c r="K2611" s="23">
        <v>0</v>
      </c>
      <c r="L2611" s="22"/>
      <c r="M2611" s="23">
        <v>0</v>
      </c>
      <c r="N2611" s="25">
        <v>0</v>
      </c>
      <c r="O2611" s="21" t="s">
        <v>93</v>
      </c>
      <c r="P2611" s="46"/>
      <c r="Q2611" s="24">
        <v>5</v>
      </c>
      <c r="R2611" s="21" t="s">
        <v>66</v>
      </c>
      <c r="S2611" s="21" t="s">
        <v>94</v>
      </c>
    </row>
    <row r="2612" spans="1:19" s="21" customFormat="1" x14ac:dyDescent="0.35">
      <c r="A2612" s="26">
        <v>1549225</v>
      </c>
      <c r="B2612" s="53">
        <v>411582</v>
      </c>
      <c r="C2612" s="26">
        <f>VLOOKUP(TotalFix[[#This Row],[Order]],'Total Fix by SS'!B:C,2,0)</f>
        <v>237</v>
      </c>
      <c r="D2612" s="21" t="s">
        <v>59</v>
      </c>
      <c r="E2612" s="21" t="s">
        <v>60</v>
      </c>
      <c r="F2612" s="21" t="s">
        <v>61</v>
      </c>
      <c r="G2612" s="21" t="s">
        <v>62</v>
      </c>
      <c r="H2612" s="21" t="s">
        <v>63</v>
      </c>
      <c r="I2612" s="21" t="s">
        <v>64</v>
      </c>
      <c r="J2612" s="22">
        <v>43719</v>
      </c>
      <c r="K2612" s="23">
        <v>0.42158564814815003</v>
      </c>
      <c r="L2612" s="22">
        <v>43719</v>
      </c>
      <c r="M2612" s="23">
        <v>0.4321875</v>
      </c>
      <c r="N2612" s="25">
        <v>15.266999999999999</v>
      </c>
      <c r="O2612" s="21" t="s">
        <v>66</v>
      </c>
      <c r="P2612" s="46">
        <f>TotalFix[[#This Row],[Confirmed activ. 3 (ILE03)]]</f>
        <v>15.266999999999999</v>
      </c>
      <c r="Q2612" s="24">
        <v>20</v>
      </c>
      <c r="R2612" s="21" t="s">
        <v>66</v>
      </c>
      <c r="S2612" s="21" t="s">
        <v>67</v>
      </c>
    </row>
    <row r="2613" spans="1:19" s="21" customFormat="1" x14ac:dyDescent="0.35">
      <c r="A2613" s="26">
        <v>1549225</v>
      </c>
      <c r="B2613" s="53">
        <v>411582</v>
      </c>
      <c r="C2613" s="26">
        <f>VLOOKUP(TotalFix[[#This Row],[Order]],'Total Fix by SS'!B:C,2,0)</f>
        <v>237</v>
      </c>
      <c r="D2613" s="21" t="s">
        <v>59</v>
      </c>
      <c r="E2613" s="21" t="s">
        <v>68</v>
      </c>
      <c r="F2613" s="21" t="s">
        <v>69</v>
      </c>
      <c r="G2613" s="21" t="s">
        <v>62</v>
      </c>
      <c r="H2613" s="21" t="s">
        <v>70</v>
      </c>
      <c r="I2613" s="21" t="s">
        <v>71</v>
      </c>
      <c r="J2613" s="22">
        <v>43719</v>
      </c>
      <c r="K2613" s="23">
        <v>0.46461805555556002</v>
      </c>
      <c r="L2613" s="22">
        <v>43719</v>
      </c>
      <c r="M2613" s="23">
        <v>0.46461805555556002</v>
      </c>
      <c r="N2613" s="24">
        <v>30</v>
      </c>
      <c r="O2613" s="21" t="s">
        <v>66</v>
      </c>
      <c r="P2613" s="46">
        <f>TotalFix[[#This Row],[Confirmed activ. 3 (ILE03)]]</f>
        <v>30</v>
      </c>
      <c r="Q2613" s="24">
        <v>30</v>
      </c>
      <c r="R2613" s="21" t="s">
        <v>66</v>
      </c>
      <c r="S2613" s="21" t="s">
        <v>72</v>
      </c>
    </row>
    <row r="2614" spans="1:19" s="21" customFormat="1" x14ac:dyDescent="0.35">
      <c r="A2614" s="26">
        <v>1549225</v>
      </c>
      <c r="B2614" s="53">
        <v>411582</v>
      </c>
      <c r="C2614" s="26">
        <f>VLOOKUP(TotalFix[[#This Row],[Order]],'Total Fix by SS'!B:C,2,0)</f>
        <v>237</v>
      </c>
      <c r="D2614" s="21" t="s">
        <v>59</v>
      </c>
      <c r="E2614" s="21" t="s">
        <v>73</v>
      </c>
      <c r="F2614" s="21" t="s">
        <v>61</v>
      </c>
      <c r="G2614" s="21" t="s">
        <v>62</v>
      </c>
      <c r="H2614" s="21" t="s">
        <v>63</v>
      </c>
      <c r="I2614" s="21" t="s">
        <v>74</v>
      </c>
      <c r="J2614" s="22">
        <v>43719</v>
      </c>
      <c r="K2614" s="23">
        <v>0.47200231481480998</v>
      </c>
      <c r="L2614" s="22">
        <v>43720</v>
      </c>
      <c r="M2614" s="23">
        <v>0.41787037037037</v>
      </c>
      <c r="N2614" s="25">
        <v>3.5350000000000001</v>
      </c>
      <c r="O2614" s="21" t="s">
        <v>77</v>
      </c>
      <c r="P2614" s="46">
        <f>TotalFix[[#This Row],[Confirmed activ. 3 (ILE03)]]*60</f>
        <v>212.10000000000002</v>
      </c>
      <c r="Q2614" s="24">
        <v>200</v>
      </c>
      <c r="R2614" s="21" t="s">
        <v>66</v>
      </c>
      <c r="S2614" s="21" t="s">
        <v>67</v>
      </c>
    </row>
    <row r="2615" spans="1:19" s="21" customFormat="1" x14ac:dyDescent="0.35">
      <c r="A2615" s="26">
        <v>1549225</v>
      </c>
      <c r="B2615" s="53">
        <v>411582</v>
      </c>
      <c r="C2615" s="26">
        <f>VLOOKUP(TotalFix[[#This Row],[Order]],'Total Fix by SS'!B:C,2,0)</f>
        <v>237</v>
      </c>
      <c r="D2615" s="21" t="s">
        <v>59</v>
      </c>
      <c r="E2615" s="21" t="s">
        <v>75</v>
      </c>
      <c r="F2615" s="21" t="s">
        <v>61</v>
      </c>
      <c r="G2615" s="21" t="s">
        <v>62</v>
      </c>
      <c r="H2615" s="21" t="s">
        <v>63</v>
      </c>
      <c r="I2615" s="21" t="s">
        <v>76</v>
      </c>
      <c r="J2615" s="22">
        <v>43723</v>
      </c>
      <c r="K2615" s="23">
        <v>0.56535879629630004</v>
      </c>
      <c r="L2615" s="22">
        <v>43725</v>
      </c>
      <c r="M2615" s="23">
        <v>0.56167824074074002</v>
      </c>
      <c r="N2615" s="25">
        <v>3.9430000000000001</v>
      </c>
      <c r="O2615" s="21" t="s">
        <v>77</v>
      </c>
      <c r="P2615" s="46">
        <f>TotalFix[[#This Row],[Confirmed activ. 3 (ILE03)]]*60</f>
        <v>236.58</v>
      </c>
      <c r="Q2615" s="24">
        <v>500</v>
      </c>
      <c r="R2615" s="21" t="s">
        <v>66</v>
      </c>
      <c r="S2615" s="21" t="s">
        <v>67</v>
      </c>
    </row>
    <row r="2616" spans="1:19" s="21" customFormat="1" x14ac:dyDescent="0.35">
      <c r="A2616" s="26">
        <v>1549225</v>
      </c>
      <c r="B2616" s="53">
        <v>411582</v>
      </c>
      <c r="C2616" s="26">
        <f>VLOOKUP(TotalFix[[#This Row],[Order]],'Total Fix by SS'!B:C,2,0)</f>
        <v>237</v>
      </c>
      <c r="D2616" s="21" t="s">
        <v>59</v>
      </c>
      <c r="E2616" s="21" t="s">
        <v>78</v>
      </c>
      <c r="F2616" s="21" t="s">
        <v>69</v>
      </c>
      <c r="G2616" s="21" t="s">
        <v>62</v>
      </c>
      <c r="H2616" s="21" t="s">
        <v>70</v>
      </c>
      <c r="I2616" s="21" t="s">
        <v>79</v>
      </c>
      <c r="J2616" s="22">
        <v>43725</v>
      </c>
      <c r="K2616" s="23">
        <v>0.58255787037036999</v>
      </c>
      <c r="L2616" s="22">
        <v>43725</v>
      </c>
      <c r="M2616" s="23">
        <v>0.58255787037036999</v>
      </c>
      <c r="N2616" s="24">
        <v>20</v>
      </c>
      <c r="O2616" s="21" t="s">
        <v>66</v>
      </c>
      <c r="P2616" s="46">
        <f>TotalFix[[#This Row],[Confirmed activ. 3 (ILE03)]]</f>
        <v>20</v>
      </c>
      <c r="Q2616" s="24">
        <v>20</v>
      </c>
      <c r="R2616" s="21" t="s">
        <v>66</v>
      </c>
      <c r="S2616" s="21" t="s">
        <v>72</v>
      </c>
    </row>
    <row r="2617" spans="1:19" s="21" customFormat="1" x14ac:dyDescent="0.35">
      <c r="A2617" s="26">
        <v>1549225</v>
      </c>
      <c r="B2617" s="53">
        <v>411582</v>
      </c>
      <c r="C2617" s="26">
        <f>VLOOKUP(TotalFix[[#This Row],[Order]],'Total Fix by SS'!B:C,2,0)</f>
        <v>237</v>
      </c>
      <c r="D2617" s="21" t="s">
        <v>59</v>
      </c>
      <c r="E2617" s="21" t="s">
        <v>80</v>
      </c>
      <c r="F2617" s="21" t="s">
        <v>69</v>
      </c>
      <c r="G2617" s="21" t="s">
        <v>62</v>
      </c>
      <c r="H2617" s="21" t="s">
        <v>70</v>
      </c>
      <c r="I2617" s="21" t="s">
        <v>81</v>
      </c>
      <c r="J2617" s="22">
        <v>43725</v>
      </c>
      <c r="K2617" s="23">
        <v>0.58262731481481</v>
      </c>
      <c r="L2617" s="22">
        <v>43725</v>
      </c>
      <c r="M2617" s="23">
        <v>0.58262731481481</v>
      </c>
      <c r="N2617" s="24">
        <v>20</v>
      </c>
      <c r="O2617" s="21" t="s">
        <v>66</v>
      </c>
      <c r="P2617" s="46">
        <f>TotalFix[[#This Row],[Confirmed activ. 3 (ILE03)]]</f>
        <v>20</v>
      </c>
      <c r="Q2617" s="24">
        <v>20</v>
      </c>
      <c r="R2617" s="21" t="s">
        <v>66</v>
      </c>
      <c r="S2617" s="21" t="s">
        <v>72</v>
      </c>
    </row>
    <row r="2618" spans="1:19" s="21" customFormat="1" x14ac:dyDescent="0.35">
      <c r="A2618" s="26">
        <v>1549225</v>
      </c>
      <c r="B2618" s="53">
        <v>411582</v>
      </c>
      <c r="C2618" s="26">
        <f>VLOOKUP(TotalFix[[#This Row],[Order]],'Total Fix by SS'!B:C,2,0)</f>
        <v>237</v>
      </c>
      <c r="D2618" s="21" t="s">
        <v>59</v>
      </c>
      <c r="E2618" s="21" t="s">
        <v>82</v>
      </c>
      <c r="F2618" s="21" t="s">
        <v>83</v>
      </c>
      <c r="G2618" s="21" t="s">
        <v>62</v>
      </c>
      <c r="H2618" s="21" t="s">
        <v>84</v>
      </c>
      <c r="I2618" s="21" t="s">
        <v>84</v>
      </c>
      <c r="J2618" s="22">
        <v>43725</v>
      </c>
      <c r="K2618" s="23">
        <v>0.58763888888889004</v>
      </c>
      <c r="L2618" s="22">
        <v>43726</v>
      </c>
      <c r="M2618" s="23">
        <v>0.1672337962963</v>
      </c>
      <c r="N2618" s="25">
        <v>5.6040000000000001</v>
      </c>
      <c r="O2618" s="21" t="s">
        <v>77</v>
      </c>
      <c r="P2618" s="46">
        <f>TotalFix[[#This Row],[Confirmed activ. 3 (ILE03)]]*60</f>
        <v>336.24</v>
      </c>
      <c r="Q2618" s="24">
        <v>450</v>
      </c>
      <c r="R2618" s="21" t="s">
        <v>66</v>
      </c>
      <c r="S2618" s="21" t="s">
        <v>67</v>
      </c>
    </row>
    <row r="2619" spans="1:19" s="21" customFormat="1" x14ac:dyDescent="0.35">
      <c r="A2619" s="26">
        <v>1549225</v>
      </c>
      <c r="B2619" s="53">
        <v>411582</v>
      </c>
      <c r="C2619" s="26">
        <f>VLOOKUP(TotalFix[[#This Row],[Order]],'Total Fix by SS'!B:C,2,0)</f>
        <v>237</v>
      </c>
      <c r="D2619" s="21" t="s">
        <v>59</v>
      </c>
      <c r="E2619" s="21" t="s">
        <v>85</v>
      </c>
      <c r="F2619" s="21" t="s">
        <v>86</v>
      </c>
      <c r="G2619" s="21" t="s">
        <v>62</v>
      </c>
      <c r="H2619" s="21" t="s">
        <v>87</v>
      </c>
      <c r="I2619" s="21" t="s">
        <v>87</v>
      </c>
      <c r="J2619" s="22">
        <v>43726</v>
      </c>
      <c r="K2619" s="23">
        <v>0.58452546296296004</v>
      </c>
      <c r="L2619" s="22">
        <v>43726</v>
      </c>
      <c r="M2619" s="23">
        <v>0.58452546296296004</v>
      </c>
      <c r="N2619" s="24">
        <v>20</v>
      </c>
      <c r="O2619" s="21" t="s">
        <v>66</v>
      </c>
      <c r="P2619" s="46">
        <f>TotalFix[[#This Row],[Confirmed activ. 3 (ILE03)]]</f>
        <v>20</v>
      </c>
      <c r="Q2619" s="24">
        <v>20</v>
      </c>
      <c r="R2619" s="21" t="s">
        <v>66</v>
      </c>
      <c r="S2619" s="21" t="s">
        <v>72</v>
      </c>
    </row>
    <row r="2620" spans="1:19" s="21" customFormat="1" x14ac:dyDescent="0.35">
      <c r="A2620" s="26">
        <v>1549225</v>
      </c>
      <c r="B2620" s="53">
        <v>411582</v>
      </c>
      <c r="C2620" s="26">
        <f>VLOOKUP(TotalFix[[#This Row],[Order]],'Total Fix by SS'!B:C,2,0)</f>
        <v>237</v>
      </c>
      <c r="D2620" s="21" t="s">
        <v>59</v>
      </c>
      <c r="E2620" s="21" t="s">
        <v>88</v>
      </c>
      <c r="F2620" s="21" t="s">
        <v>89</v>
      </c>
      <c r="G2620" s="21" t="s">
        <v>90</v>
      </c>
      <c r="H2620" s="21" t="s">
        <v>91</v>
      </c>
      <c r="I2620" s="21" t="s">
        <v>92</v>
      </c>
      <c r="J2620" s="22"/>
      <c r="K2620" s="23">
        <v>0</v>
      </c>
      <c r="L2620" s="22"/>
      <c r="M2620" s="23">
        <v>0</v>
      </c>
      <c r="N2620" s="25">
        <v>0</v>
      </c>
      <c r="O2620" s="21" t="s">
        <v>93</v>
      </c>
      <c r="P2620" s="46"/>
      <c r="Q2620" s="24">
        <v>0</v>
      </c>
      <c r="R2620" s="21" t="s">
        <v>66</v>
      </c>
      <c r="S2620" s="21" t="s">
        <v>94</v>
      </c>
    </row>
    <row r="2621" spans="1:19" s="21" customFormat="1" x14ac:dyDescent="0.35">
      <c r="A2621" s="26">
        <v>1549225</v>
      </c>
      <c r="B2621" s="53">
        <v>411582</v>
      </c>
      <c r="C2621" s="26">
        <f>VLOOKUP(TotalFix[[#This Row],[Order]],'Total Fix by SS'!B:C,2,0)</f>
        <v>237</v>
      </c>
      <c r="D2621" s="21" t="s">
        <v>59</v>
      </c>
      <c r="E2621" s="21" t="s">
        <v>95</v>
      </c>
      <c r="F2621" s="21" t="s">
        <v>61</v>
      </c>
      <c r="G2621" s="21" t="s">
        <v>62</v>
      </c>
      <c r="H2621" s="21" t="s">
        <v>63</v>
      </c>
      <c r="I2621" s="21" t="s">
        <v>96</v>
      </c>
      <c r="J2621" s="22">
        <v>43727</v>
      </c>
      <c r="K2621" s="23">
        <v>0.45141203703704003</v>
      </c>
      <c r="L2621" s="22">
        <v>43727</v>
      </c>
      <c r="M2621" s="23">
        <v>0.50006944444444001</v>
      </c>
      <c r="N2621" s="25">
        <v>35.033000000000001</v>
      </c>
      <c r="O2621" s="21" t="s">
        <v>66</v>
      </c>
      <c r="P2621" s="46">
        <f>TotalFix[[#This Row],[Confirmed activ. 3 (ILE03)]]</f>
        <v>35.033000000000001</v>
      </c>
      <c r="Q2621" s="24">
        <v>40</v>
      </c>
      <c r="R2621" s="21" t="s">
        <v>66</v>
      </c>
      <c r="S2621" s="21" t="s">
        <v>67</v>
      </c>
    </row>
    <row r="2622" spans="1:19" s="21" customFormat="1" x14ac:dyDescent="0.35">
      <c r="A2622" s="26">
        <v>1549225</v>
      </c>
      <c r="B2622" s="53">
        <v>411582</v>
      </c>
      <c r="C2622" s="26">
        <f>VLOOKUP(TotalFix[[#This Row],[Order]],'Total Fix by SS'!B:C,2,0)</f>
        <v>237</v>
      </c>
      <c r="D2622" s="21" t="s">
        <v>59</v>
      </c>
      <c r="E2622" s="21" t="s">
        <v>97</v>
      </c>
      <c r="F2622" s="21" t="s">
        <v>69</v>
      </c>
      <c r="G2622" s="21" t="s">
        <v>62</v>
      </c>
      <c r="H2622" s="21" t="s">
        <v>70</v>
      </c>
      <c r="I2622" s="21" t="s">
        <v>98</v>
      </c>
      <c r="J2622" s="22">
        <v>43733</v>
      </c>
      <c r="K2622" s="23">
        <v>0.40905092592593001</v>
      </c>
      <c r="L2622" s="22">
        <v>43733</v>
      </c>
      <c r="M2622" s="23">
        <v>0.40905092592593001</v>
      </c>
      <c r="N2622" s="24">
        <v>20</v>
      </c>
      <c r="O2622" s="21" t="s">
        <v>66</v>
      </c>
      <c r="P2622" s="46">
        <f>TotalFix[[#This Row],[Confirmed activ. 3 (ILE03)]]</f>
        <v>20</v>
      </c>
      <c r="Q2622" s="24">
        <v>20</v>
      </c>
      <c r="R2622" s="21" t="s">
        <v>66</v>
      </c>
      <c r="S2622" s="21" t="s">
        <v>72</v>
      </c>
    </row>
    <row r="2623" spans="1:19" s="21" customFormat="1" x14ac:dyDescent="0.35">
      <c r="A2623" s="26">
        <v>1549225</v>
      </c>
      <c r="B2623" s="53">
        <v>411582</v>
      </c>
      <c r="C2623" s="26">
        <f>VLOOKUP(TotalFix[[#This Row],[Order]],'Total Fix by SS'!B:C,2,0)</f>
        <v>237</v>
      </c>
      <c r="D2623" s="21" t="s">
        <v>59</v>
      </c>
      <c r="E2623" s="21" t="s">
        <v>99</v>
      </c>
      <c r="F2623" s="21" t="s">
        <v>69</v>
      </c>
      <c r="G2623" s="21" t="s">
        <v>62</v>
      </c>
      <c r="H2623" s="21" t="s">
        <v>70</v>
      </c>
      <c r="I2623" s="21" t="s">
        <v>100</v>
      </c>
      <c r="J2623" s="22">
        <v>43733</v>
      </c>
      <c r="K2623" s="23">
        <v>0.40913194444444001</v>
      </c>
      <c r="L2623" s="22">
        <v>43733</v>
      </c>
      <c r="M2623" s="23">
        <v>0.40913194444444001</v>
      </c>
      <c r="N2623" s="24">
        <v>50</v>
      </c>
      <c r="O2623" s="21" t="s">
        <v>66</v>
      </c>
      <c r="P2623" s="46">
        <f>TotalFix[[#This Row],[Confirmed activ. 3 (ILE03)]]</f>
        <v>50</v>
      </c>
      <c r="Q2623" s="24">
        <v>50</v>
      </c>
      <c r="R2623" s="21" t="s">
        <v>66</v>
      </c>
      <c r="S2623" s="21" t="s">
        <v>72</v>
      </c>
    </row>
    <row r="2624" spans="1:19" s="21" customFormat="1" x14ac:dyDescent="0.35">
      <c r="A2624" s="26">
        <v>1549225</v>
      </c>
      <c r="B2624" s="53">
        <v>411582</v>
      </c>
      <c r="C2624" s="26">
        <f>VLOOKUP(TotalFix[[#This Row],[Order]],'Total Fix by SS'!B:C,2,0)</f>
        <v>237</v>
      </c>
      <c r="D2624" s="21" t="s">
        <v>59</v>
      </c>
      <c r="E2624" s="21" t="s">
        <v>101</v>
      </c>
      <c r="F2624" s="21" t="s">
        <v>102</v>
      </c>
      <c r="G2624" s="21" t="s">
        <v>62</v>
      </c>
      <c r="H2624" s="21" t="s">
        <v>100</v>
      </c>
      <c r="I2624" s="21" t="s">
        <v>103</v>
      </c>
      <c r="J2624" s="22">
        <v>43737</v>
      </c>
      <c r="K2624" s="23">
        <v>0.51811342592593002</v>
      </c>
      <c r="L2624" s="22">
        <v>43737</v>
      </c>
      <c r="M2624" s="23">
        <v>0.51811342592593002</v>
      </c>
      <c r="N2624" s="24">
        <v>10</v>
      </c>
      <c r="O2624" s="21" t="s">
        <v>66</v>
      </c>
      <c r="P2624" s="46">
        <f>TotalFix[[#This Row],[Confirmed activ. 3 (ILE03)]]</f>
        <v>10</v>
      </c>
      <c r="Q2624" s="24">
        <v>10</v>
      </c>
      <c r="R2624" s="21" t="s">
        <v>66</v>
      </c>
      <c r="S2624" s="21" t="s">
        <v>72</v>
      </c>
    </row>
    <row r="2625" spans="1:19" s="21" customFormat="1" x14ac:dyDescent="0.35">
      <c r="A2625" s="26">
        <v>1549225</v>
      </c>
      <c r="B2625" s="53">
        <v>411582</v>
      </c>
      <c r="C2625" s="26">
        <f>VLOOKUP(TotalFix[[#This Row],[Order]],'Total Fix by SS'!B:C,2,0)</f>
        <v>237</v>
      </c>
      <c r="D2625" s="21" t="s">
        <v>59</v>
      </c>
      <c r="E2625" s="21" t="s">
        <v>104</v>
      </c>
      <c r="F2625" s="21" t="s">
        <v>102</v>
      </c>
      <c r="G2625" s="21" t="s">
        <v>105</v>
      </c>
      <c r="H2625" s="21" t="s">
        <v>100</v>
      </c>
      <c r="I2625" s="21" t="s">
        <v>106</v>
      </c>
      <c r="J2625" s="22">
        <v>43737</v>
      </c>
      <c r="K2625" s="23">
        <v>0.51976851851852002</v>
      </c>
      <c r="L2625" s="22">
        <v>43737</v>
      </c>
      <c r="M2625" s="23">
        <v>0.51976851851852002</v>
      </c>
      <c r="N2625" s="24">
        <v>10</v>
      </c>
      <c r="O2625" s="21" t="s">
        <v>66</v>
      </c>
      <c r="P2625" s="46">
        <f>TotalFix[[#This Row],[Confirmed activ. 3 (ILE03)]]</f>
        <v>10</v>
      </c>
      <c r="Q2625" s="24">
        <v>10</v>
      </c>
      <c r="R2625" s="21" t="s">
        <v>66</v>
      </c>
      <c r="S2625" s="21" t="s">
        <v>72</v>
      </c>
    </row>
    <row r="2626" spans="1:19" s="21" customFormat="1" x14ac:dyDescent="0.35">
      <c r="A2626" s="26">
        <v>1549225</v>
      </c>
      <c r="B2626" s="53">
        <v>411582</v>
      </c>
      <c r="C2626" s="26">
        <f>VLOOKUP(TotalFix[[#This Row],[Order]],'Total Fix by SS'!B:C,2,0)</f>
        <v>237</v>
      </c>
      <c r="D2626" s="21" t="s">
        <v>107</v>
      </c>
      <c r="E2626" s="21" t="s">
        <v>60</v>
      </c>
      <c r="F2626" s="21" t="s">
        <v>61</v>
      </c>
      <c r="G2626" s="21" t="s">
        <v>90</v>
      </c>
      <c r="H2626" s="21" t="s">
        <v>63</v>
      </c>
      <c r="I2626" s="21" t="s">
        <v>108</v>
      </c>
      <c r="J2626" s="22">
        <v>43725</v>
      </c>
      <c r="K2626" s="23">
        <v>0.45354166666667001</v>
      </c>
      <c r="L2626" s="22">
        <v>43725</v>
      </c>
      <c r="M2626" s="23">
        <v>0.47799768518518998</v>
      </c>
      <c r="N2626" s="25">
        <v>35.216999999999999</v>
      </c>
      <c r="O2626" s="21" t="s">
        <v>66</v>
      </c>
      <c r="P2626" s="46">
        <f>TotalFix[[#This Row],[Confirmed activ. 3 (ILE03)]]</f>
        <v>35.216999999999999</v>
      </c>
      <c r="Q2626" s="24">
        <v>1</v>
      </c>
      <c r="R2626" s="21" t="s">
        <v>66</v>
      </c>
      <c r="S2626" s="21" t="s">
        <v>67</v>
      </c>
    </row>
    <row r="2627" spans="1:19" s="21" customFormat="1" x14ac:dyDescent="0.35">
      <c r="A2627" s="26">
        <v>1549225</v>
      </c>
      <c r="B2627" s="53">
        <v>411582</v>
      </c>
      <c r="C2627" s="26">
        <f>VLOOKUP(TotalFix[[#This Row],[Order]],'Total Fix by SS'!B:C,2,0)</f>
        <v>237</v>
      </c>
      <c r="D2627" s="21" t="s">
        <v>109</v>
      </c>
      <c r="E2627" s="21" t="s">
        <v>82</v>
      </c>
      <c r="F2627" s="21" t="s">
        <v>83</v>
      </c>
      <c r="G2627" s="21" t="s">
        <v>90</v>
      </c>
      <c r="H2627" s="21" t="s">
        <v>84</v>
      </c>
      <c r="I2627" s="21" t="s">
        <v>110</v>
      </c>
      <c r="J2627" s="22"/>
      <c r="K2627" s="23">
        <v>0</v>
      </c>
      <c r="L2627" s="22"/>
      <c r="M2627" s="23">
        <v>0</v>
      </c>
      <c r="N2627" s="25">
        <v>0</v>
      </c>
      <c r="O2627" s="21" t="s">
        <v>93</v>
      </c>
      <c r="P2627" s="46"/>
      <c r="Q2627" s="24">
        <v>5</v>
      </c>
      <c r="R2627" s="21" t="s">
        <v>66</v>
      </c>
      <c r="S2627" s="21" t="s">
        <v>94</v>
      </c>
    </row>
    <row r="2628" spans="1:19" s="21" customFormat="1" x14ac:dyDescent="0.35">
      <c r="A2628" s="26">
        <v>1549226</v>
      </c>
      <c r="B2628" s="53">
        <v>411582</v>
      </c>
      <c r="C2628" s="26">
        <f>VLOOKUP(TotalFix[[#This Row],[Order]],'Total Fix by SS'!B:C,2,0)</f>
        <v>237</v>
      </c>
      <c r="D2628" s="21" t="s">
        <v>59</v>
      </c>
      <c r="E2628" s="21" t="s">
        <v>60</v>
      </c>
      <c r="F2628" s="21" t="s">
        <v>61</v>
      </c>
      <c r="G2628" s="21" t="s">
        <v>62</v>
      </c>
      <c r="H2628" s="21" t="s">
        <v>63</v>
      </c>
      <c r="I2628" s="21" t="s">
        <v>64</v>
      </c>
      <c r="J2628" s="22">
        <v>43720</v>
      </c>
      <c r="K2628" s="23">
        <v>0.44538194444444001</v>
      </c>
      <c r="L2628" s="22">
        <v>43720</v>
      </c>
      <c r="M2628" s="23">
        <v>0.45520833333333</v>
      </c>
      <c r="N2628" s="25">
        <v>14.15</v>
      </c>
      <c r="O2628" s="21" t="s">
        <v>66</v>
      </c>
      <c r="P2628" s="46">
        <f>TotalFix[[#This Row],[Confirmed activ. 3 (ILE03)]]</f>
        <v>14.15</v>
      </c>
      <c r="Q2628" s="24">
        <v>20</v>
      </c>
      <c r="R2628" s="21" t="s">
        <v>66</v>
      </c>
      <c r="S2628" s="21" t="s">
        <v>67</v>
      </c>
    </row>
    <row r="2629" spans="1:19" s="21" customFormat="1" x14ac:dyDescent="0.35">
      <c r="A2629" s="26">
        <v>1549226</v>
      </c>
      <c r="B2629" s="53">
        <v>411582</v>
      </c>
      <c r="C2629" s="26">
        <f>VLOOKUP(TotalFix[[#This Row],[Order]],'Total Fix by SS'!B:C,2,0)</f>
        <v>237</v>
      </c>
      <c r="D2629" s="21" t="s">
        <v>59</v>
      </c>
      <c r="E2629" s="21" t="s">
        <v>68</v>
      </c>
      <c r="F2629" s="21" t="s">
        <v>69</v>
      </c>
      <c r="G2629" s="21" t="s">
        <v>62</v>
      </c>
      <c r="H2629" s="21" t="s">
        <v>70</v>
      </c>
      <c r="I2629" s="21" t="s">
        <v>71</v>
      </c>
      <c r="J2629" s="22">
        <v>43720</v>
      </c>
      <c r="K2629" s="23">
        <v>0.55989583333333004</v>
      </c>
      <c r="L2629" s="22">
        <v>43720</v>
      </c>
      <c r="M2629" s="23">
        <v>0.55989583333333004</v>
      </c>
      <c r="N2629" s="24">
        <v>30</v>
      </c>
      <c r="O2629" s="21" t="s">
        <v>66</v>
      </c>
      <c r="P2629" s="46">
        <f>TotalFix[[#This Row],[Confirmed activ. 3 (ILE03)]]</f>
        <v>30</v>
      </c>
      <c r="Q2629" s="24">
        <v>30</v>
      </c>
      <c r="R2629" s="21" t="s">
        <v>66</v>
      </c>
      <c r="S2629" s="21" t="s">
        <v>72</v>
      </c>
    </row>
    <row r="2630" spans="1:19" s="21" customFormat="1" x14ac:dyDescent="0.35">
      <c r="A2630" s="26">
        <v>1549226</v>
      </c>
      <c r="B2630" s="53">
        <v>411582</v>
      </c>
      <c r="C2630" s="26">
        <f>VLOOKUP(TotalFix[[#This Row],[Order]],'Total Fix by SS'!B:C,2,0)</f>
        <v>237</v>
      </c>
      <c r="D2630" s="21" t="s">
        <v>59</v>
      </c>
      <c r="E2630" s="21" t="s">
        <v>73</v>
      </c>
      <c r="F2630" s="21" t="s">
        <v>61</v>
      </c>
      <c r="G2630" s="21" t="s">
        <v>62</v>
      </c>
      <c r="H2630" s="21" t="s">
        <v>63</v>
      </c>
      <c r="I2630" s="21" t="s">
        <v>74</v>
      </c>
      <c r="J2630" s="22">
        <v>43720</v>
      </c>
      <c r="K2630" s="23">
        <v>0.56138888888889005</v>
      </c>
      <c r="L2630" s="22">
        <v>43723</v>
      </c>
      <c r="M2630" s="23">
        <v>0.50752314814815003</v>
      </c>
      <c r="N2630" s="25">
        <v>6.7480000000000002</v>
      </c>
      <c r="O2630" s="21" t="s">
        <v>77</v>
      </c>
      <c r="P2630" s="46">
        <f>TotalFix[[#This Row],[Confirmed activ. 3 (ILE03)]]*60</f>
        <v>404.88</v>
      </c>
      <c r="Q2630" s="24">
        <v>200</v>
      </c>
      <c r="R2630" s="21" t="s">
        <v>66</v>
      </c>
      <c r="S2630" s="21" t="s">
        <v>67</v>
      </c>
    </row>
    <row r="2631" spans="1:19" s="21" customFormat="1" x14ac:dyDescent="0.35">
      <c r="A2631" s="26">
        <v>1549226</v>
      </c>
      <c r="B2631" s="53">
        <v>411582</v>
      </c>
      <c r="C2631" s="26">
        <f>VLOOKUP(TotalFix[[#This Row],[Order]],'Total Fix by SS'!B:C,2,0)</f>
        <v>237</v>
      </c>
      <c r="D2631" s="21" t="s">
        <v>59</v>
      </c>
      <c r="E2631" s="21" t="s">
        <v>75</v>
      </c>
      <c r="F2631" s="21" t="s">
        <v>61</v>
      </c>
      <c r="G2631" s="21" t="s">
        <v>62</v>
      </c>
      <c r="H2631" s="21" t="s">
        <v>63</v>
      </c>
      <c r="I2631" s="21" t="s">
        <v>76</v>
      </c>
      <c r="J2631" s="22">
        <v>43724</v>
      </c>
      <c r="K2631" s="23">
        <v>0.53883101851852</v>
      </c>
      <c r="L2631" s="22">
        <v>43726</v>
      </c>
      <c r="M2631" s="23">
        <v>0.58810185185185004</v>
      </c>
      <c r="N2631" s="25">
        <v>20.617000000000001</v>
      </c>
      <c r="O2631" s="21" t="s">
        <v>77</v>
      </c>
      <c r="P2631" s="46">
        <f>TotalFix[[#This Row],[Confirmed activ. 3 (ILE03)]]*60</f>
        <v>1237.02</v>
      </c>
      <c r="Q2631" s="24">
        <v>500</v>
      </c>
      <c r="R2631" s="21" t="s">
        <v>66</v>
      </c>
      <c r="S2631" s="21" t="s">
        <v>67</v>
      </c>
    </row>
    <row r="2632" spans="1:19" s="21" customFormat="1" x14ac:dyDescent="0.35">
      <c r="A2632" s="26">
        <v>1549226</v>
      </c>
      <c r="B2632" s="53">
        <v>411582</v>
      </c>
      <c r="C2632" s="26">
        <f>VLOOKUP(TotalFix[[#This Row],[Order]],'Total Fix by SS'!B:C,2,0)</f>
        <v>237</v>
      </c>
      <c r="D2632" s="21" t="s">
        <v>59</v>
      </c>
      <c r="E2632" s="21" t="s">
        <v>78</v>
      </c>
      <c r="F2632" s="21" t="s">
        <v>69</v>
      </c>
      <c r="G2632" s="21" t="s">
        <v>62</v>
      </c>
      <c r="H2632" s="21" t="s">
        <v>70</v>
      </c>
      <c r="I2632" s="21" t="s">
        <v>79</v>
      </c>
      <c r="J2632" s="22">
        <v>43726</v>
      </c>
      <c r="K2632" s="23">
        <v>0.60402777777778005</v>
      </c>
      <c r="L2632" s="22">
        <v>43726</v>
      </c>
      <c r="M2632" s="23">
        <v>0.60402777777778005</v>
      </c>
      <c r="N2632" s="24">
        <v>20</v>
      </c>
      <c r="O2632" s="21" t="s">
        <v>66</v>
      </c>
      <c r="P2632" s="46">
        <f>TotalFix[[#This Row],[Confirmed activ. 3 (ILE03)]]</f>
        <v>20</v>
      </c>
      <c r="Q2632" s="24">
        <v>20</v>
      </c>
      <c r="R2632" s="21" t="s">
        <v>66</v>
      </c>
      <c r="S2632" s="21" t="s">
        <v>72</v>
      </c>
    </row>
    <row r="2633" spans="1:19" s="21" customFormat="1" x14ac:dyDescent="0.35">
      <c r="A2633" s="26">
        <v>1549226</v>
      </c>
      <c r="B2633" s="53">
        <v>411582</v>
      </c>
      <c r="C2633" s="26">
        <f>VLOOKUP(TotalFix[[#This Row],[Order]],'Total Fix by SS'!B:C,2,0)</f>
        <v>237</v>
      </c>
      <c r="D2633" s="21" t="s">
        <v>59</v>
      </c>
      <c r="E2633" s="21" t="s">
        <v>80</v>
      </c>
      <c r="F2633" s="21" t="s">
        <v>69</v>
      </c>
      <c r="G2633" s="21" t="s">
        <v>62</v>
      </c>
      <c r="H2633" s="21" t="s">
        <v>70</v>
      </c>
      <c r="I2633" s="21" t="s">
        <v>81</v>
      </c>
      <c r="J2633" s="22">
        <v>43726</v>
      </c>
      <c r="K2633" s="23">
        <v>0.60409722222221995</v>
      </c>
      <c r="L2633" s="22">
        <v>43726</v>
      </c>
      <c r="M2633" s="23">
        <v>0.60409722222221995</v>
      </c>
      <c r="N2633" s="24">
        <v>20</v>
      </c>
      <c r="O2633" s="21" t="s">
        <v>66</v>
      </c>
      <c r="P2633" s="46">
        <f>TotalFix[[#This Row],[Confirmed activ. 3 (ILE03)]]</f>
        <v>20</v>
      </c>
      <c r="Q2633" s="24">
        <v>20</v>
      </c>
      <c r="R2633" s="21" t="s">
        <v>66</v>
      </c>
      <c r="S2633" s="21" t="s">
        <v>72</v>
      </c>
    </row>
    <row r="2634" spans="1:19" s="21" customFormat="1" x14ac:dyDescent="0.35">
      <c r="A2634" s="26">
        <v>1549226</v>
      </c>
      <c r="B2634" s="53">
        <v>411582</v>
      </c>
      <c r="C2634" s="26">
        <f>VLOOKUP(TotalFix[[#This Row],[Order]],'Total Fix by SS'!B:C,2,0)</f>
        <v>237</v>
      </c>
      <c r="D2634" s="21" t="s">
        <v>59</v>
      </c>
      <c r="E2634" s="21" t="s">
        <v>82</v>
      </c>
      <c r="F2634" s="21" t="s">
        <v>83</v>
      </c>
      <c r="G2634" s="21" t="s">
        <v>62</v>
      </c>
      <c r="H2634" s="21" t="s">
        <v>84</v>
      </c>
      <c r="I2634" s="21" t="s">
        <v>84</v>
      </c>
      <c r="J2634" s="22">
        <v>43726</v>
      </c>
      <c r="K2634" s="23">
        <v>0.61475694444443996</v>
      </c>
      <c r="L2634" s="22">
        <v>43726</v>
      </c>
      <c r="M2634" s="23">
        <v>0.91297453703704001</v>
      </c>
      <c r="N2634" s="25">
        <v>6.1390000000000002</v>
      </c>
      <c r="O2634" s="21" t="s">
        <v>77</v>
      </c>
      <c r="P2634" s="46">
        <f>TotalFix[[#This Row],[Confirmed activ. 3 (ILE03)]]*60</f>
        <v>368.34000000000003</v>
      </c>
      <c r="Q2634" s="24">
        <v>450</v>
      </c>
      <c r="R2634" s="21" t="s">
        <v>66</v>
      </c>
      <c r="S2634" s="21" t="s">
        <v>67</v>
      </c>
    </row>
    <row r="2635" spans="1:19" s="21" customFormat="1" x14ac:dyDescent="0.35">
      <c r="A2635" s="26">
        <v>1549226</v>
      </c>
      <c r="B2635" s="53">
        <v>411582</v>
      </c>
      <c r="C2635" s="26">
        <f>VLOOKUP(TotalFix[[#This Row],[Order]],'Total Fix by SS'!B:C,2,0)</f>
        <v>237</v>
      </c>
      <c r="D2635" s="21" t="s">
        <v>59</v>
      </c>
      <c r="E2635" s="21" t="s">
        <v>85</v>
      </c>
      <c r="F2635" s="21" t="s">
        <v>86</v>
      </c>
      <c r="G2635" s="21" t="s">
        <v>62</v>
      </c>
      <c r="H2635" s="21" t="s">
        <v>87</v>
      </c>
      <c r="I2635" s="21" t="s">
        <v>87</v>
      </c>
      <c r="J2635" s="22">
        <v>43727</v>
      </c>
      <c r="K2635" s="23">
        <v>0.34104166666667002</v>
      </c>
      <c r="L2635" s="22">
        <v>43727</v>
      </c>
      <c r="M2635" s="23">
        <v>0.34104166666667002</v>
      </c>
      <c r="N2635" s="24">
        <v>20</v>
      </c>
      <c r="O2635" s="21" t="s">
        <v>66</v>
      </c>
      <c r="P2635" s="46">
        <f>TotalFix[[#This Row],[Confirmed activ. 3 (ILE03)]]</f>
        <v>20</v>
      </c>
      <c r="Q2635" s="24">
        <v>20</v>
      </c>
      <c r="R2635" s="21" t="s">
        <v>66</v>
      </c>
      <c r="S2635" s="21" t="s">
        <v>72</v>
      </c>
    </row>
    <row r="2636" spans="1:19" s="21" customFormat="1" x14ac:dyDescent="0.35">
      <c r="A2636" s="26">
        <v>1549226</v>
      </c>
      <c r="B2636" s="53">
        <v>411582</v>
      </c>
      <c r="C2636" s="26">
        <f>VLOOKUP(TotalFix[[#This Row],[Order]],'Total Fix by SS'!B:C,2,0)</f>
        <v>237</v>
      </c>
      <c r="D2636" s="21" t="s">
        <v>59</v>
      </c>
      <c r="E2636" s="21" t="s">
        <v>88</v>
      </c>
      <c r="F2636" s="21" t="s">
        <v>89</v>
      </c>
      <c r="G2636" s="21" t="s">
        <v>90</v>
      </c>
      <c r="H2636" s="21" t="s">
        <v>91</v>
      </c>
      <c r="I2636" s="21" t="s">
        <v>92</v>
      </c>
      <c r="J2636" s="22"/>
      <c r="K2636" s="23">
        <v>0</v>
      </c>
      <c r="L2636" s="22"/>
      <c r="M2636" s="23">
        <v>0</v>
      </c>
      <c r="N2636" s="25">
        <v>0</v>
      </c>
      <c r="O2636" s="21" t="s">
        <v>93</v>
      </c>
      <c r="P2636" s="46"/>
      <c r="Q2636" s="24">
        <v>0</v>
      </c>
      <c r="R2636" s="21" t="s">
        <v>66</v>
      </c>
      <c r="S2636" s="21" t="s">
        <v>94</v>
      </c>
    </row>
    <row r="2637" spans="1:19" s="21" customFormat="1" x14ac:dyDescent="0.35">
      <c r="A2637" s="26">
        <v>1549226</v>
      </c>
      <c r="B2637" s="53">
        <v>411582</v>
      </c>
      <c r="C2637" s="26">
        <f>VLOOKUP(TotalFix[[#This Row],[Order]],'Total Fix by SS'!B:C,2,0)</f>
        <v>237</v>
      </c>
      <c r="D2637" s="21" t="s">
        <v>59</v>
      </c>
      <c r="E2637" s="21" t="s">
        <v>95</v>
      </c>
      <c r="F2637" s="21" t="s">
        <v>61</v>
      </c>
      <c r="G2637" s="21" t="s">
        <v>62</v>
      </c>
      <c r="H2637" s="21" t="s">
        <v>63</v>
      </c>
      <c r="I2637" s="21" t="s">
        <v>96</v>
      </c>
      <c r="J2637" s="22">
        <v>43731</v>
      </c>
      <c r="K2637" s="23">
        <v>0.44319444444444001</v>
      </c>
      <c r="L2637" s="22">
        <v>43731</v>
      </c>
      <c r="M2637" s="23">
        <v>0.46399305555555997</v>
      </c>
      <c r="N2637" s="25">
        <v>9.9830000000000005</v>
      </c>
      <c r="O2637" s="21" t="s">
        <v>66</v>
      </c>
      <c r="P2637" s="46">
        <f>TotalFix[[#This Row],[Confirmed activ. 3 (ILE03)]]</f>
        <v>9.9830000000000005</v>
      </c>
      <c r="Q2637" s="24">
        <v>40</v>
      </c>
      <c r="R2637" s="21" t="s">
        <v>66</v>
      </c>
      <c r="S2637" s="21" t="s">
        <v>67</v>
      </c>
    </row>
    <row r="2638" spans="1:19" s="21" customFormat="1" x14ac:dyDescent="0.35">
      <c r="A2638" s="26">
        <v>1549226</v>
      </c>
      <c r="B2638" s="53">
        <v>411582</v>
      </c>
      <c r="C2638" s="26">
        <f>VLOOKUP(TotalFix[[#This Row],[Order]],'Total Fix by SS'!B:C,2,0)</f>
        <v>237</v>
      </c>
      <c r="D2638" s="21" t="s">
        <v>59</v>
      </c>
      <c r="E2638" s="21" t="s">
        <v>97</v>
      </c>
      <c r="F2638" s="21" t="s">
        <v>69</v>
      </c>
      <c r="G2638" s="21" t="s">
        <v>62</v>
      </c>
      <c r="H2638" s="21" t="s">
        <v>70</v>
      </c>
      <c r="I2638" s="21" t="s">
        <v>98</v>
      </c>
      <c r="J2638" s="22">
        <v>43731</v>
      </c>
      <c r="K2638" s="23">
        <v>0.47032407407407001</v>
      </c>
      <c r="L2638" s="22">
        <v>43731</v>
      </c>
      <c r="M2638" s="23">
        <v>0.47032407407407001</v>
      </c>
      <c r="N2638" s="24">
        <v>20</v>
      </c>
      <c r="O2638" s="21" t="s">
        <v>66</v>
      </c>
      <c r="P2638" s="46">
        <f>TotalFix[[#This Row],[Confirmed activ. 3 (ILE03)]]</f>
        <v>20</v>
      </c>
      <c r="Q2638" s="24">
        <v>20</v>
      </c>
      <c r="R2638" s="21" t="s">
        <v>66</v>
      </c>
      <c r="S2638" s="21" t="s">
        <v>72</v>
      </c>
    </row>
    <row r="2639" spans="1:19" s="21" customFormat="1" x14ac:dyDescent="0.35">
      <c r="A2639" s="26">
        <v>1549226</v>
      </c>
      <c r="B2639" s="53">
        <v>411582</v>
      </c>
      <c r="C2639" s="26">
        <f>VLOOKUP(TotalFix[[#This Row],[Order]],'Total Fix by SS'!B:C,2,0)</f>
        <v>237</v>
      </c>
      <c r="D2639" s="21" t="s">
        <v>59</v>
      </c>
      <c r="E2639" s="21" t="s">
        <v>99</v>
      </c>
      <c r="F2639" s="21" t="s">
        <v>69</v>
      </c>
      <c r="G2639" s="21" t="s">
        <v>62</v>
      </c>
      <c r="H2639" s="21" t="s">
        <v>70</v>
      </c>
      <c r="I2639" s="21" t="s">
        <v>100</v>
      </c>
      <c r="J2639" s="22">
        <v>43731</v>
      </c>
      <c r="K2639" s="23">
        <v>0.47053240740740998</v>
      </c>
      <c r="L2639" s="22">
        <v>43731</v>
      </c>
      <c r="M2639" s="23">
        <v>0.47053240740740998</v>
      </c>
      <c r="N2639" s="24">
        <v>50</v>
      </c>
      <c r="O2639" s="21" t="s">
        <v>66</v>
      </c>
      <c r="P2639" s="46">
        <f>TotalFix[[#This Row],[Confirmed activ. 3 (ILE03)]]</f>
        <v>50</v>
      </c>
      <c r="Q2639" s="24">
        <v>50</v>
      </c>
      <c r="R2639" s="21" t="s">
        <v>66</v>
      </c>
      <c r="S2639" s="21" t="s">
        <v>72</v>
      </c>
    </row>
    <row r="2640" spans="1:19" s="21" customFormat="1" x14ac:dyDescent="0.35">
      <c r="A2640" s="26">
        <v>1549226</v>
      </c>
      <c r="B2640" s="53">
        <v>411582</v>
      </c>
      <c r="C2640" s="26">
        <f>VLOOKUP(TotalFix[[#This Row],[Order]],'Total Fix by SS'!B:C,2,0)</f>
        <v>237</v>
      </c>
      <c r="D2640" s="21" t="s">
        <v>59</v>
      </c>
      <c r="E2640" s="21" t="s">
        <v>101</v>
      </c>
      <c r="F2640" s="21" t="s">
        <v>102</v>
      </c>
      <c r="G2640" s="21" t="s">
        <v>62</v>
      </c>
      <c r="H2640" s="21" t="s">
        <v>100</v>
      </c>
      <c r="I2640" s="21" t="s">
        <v>103</v>
      </c>
      <c r="J2640" s="22">
        <v>43731</v>
      </c>
      <c r="K2640" s="23">
        <v>0.47331018518519002</v>
      </c>
      <c r="L2640" s="22">
        <v>43731</v>
      </c>
      <c r="M2640" s="23">
        <v>0.47331018518519002</v>
      </c>
      <c r="N2640" s="24">
        <v>10</v>
      </c>
      <c r="O2640" s="21" t="s">
        <v>66</v>
      </c>
      <c r="P2640" s="46">
        <f>TotalFix[[#This Row],[Confirmed activ. 3 (ILE03)]]</f>
        <v>10</v>
      </c>
      <c r="Q2640" s="24">
        <v>10</v>
      </c>
      <c r="R2640" s="21" t="s">
        <v>66</v>
      </c>
      <c r="S2640" s="21" t="s">
        <v>72</v>
      </c>
    </row>
    <row r="2641" spans="1:19" s="21" customFormat="1" x14ac:dyDescent="0.35">
      <c r="A2641" s="26">
        <v>1549226</v>
      </c>
      <c r="B2641" s="53">
        <v>411582</v>
      </c>
      <c r="C2641" s="26">
        <f>VLOOKUP(TotalFix[[#This Row],[Order]],'Total Fix by SS'!B:C,2,0)</f>
        <v>237</v>
      </c>
      <c r="D2641" s="21" t="s">
        <v>59</v>
      </c>
      <c r="E2641" s="21" t="s">
        <v>104</v>
      </c>
      <c r="F2641" s="21" t="s">
        <v>102</v>
      </c>
      <c r="G2641" s="21" t="s">
        <v>105</v>
      </c>
      <c r="H2641" s="21" t="s">
        <v>100</v>
      </c>
      <c r="I2641" s="21" t="s">
        <v>106</v>
      </c>
      <c r="J2641" s="22">
        <v>43732</v>
      </c>
      <c r="K2641" s="23">
        <v>0.35670138888889003</v>
      </c>
      <c r="L2641" s="22">
        <v>43732</v>
      </c>
      <c r="M2641" s="23">
        <v>0.35670138888889003</v>
      </c>
      <c r="N2641" s="24">
        <v>10</v>
      </c>
      <c r="O2641" s="21" t="s">
        <v>66</v>
      </c>
      <c r="P2641" s="46">
        <f>TotalFix[[#This Row],[Confirmed activ. 3 (ILE03)]]</f>
        <v>10</v>
      </c>
      <c r="Q2641" s="24">
        <v>10</v>
      </c>
      <c r="R2641" s="21" t="s">
        <v>66</v>
      </c>
      <c r="S2641" s="21" t="s">
        <v>72</v>
      </c>
    </row>
    <row r="2642" spans="1:19" s="21" customFormat="1" x14ac:dyDescent="0.35">
      <c r="A2642" s="26">
        <v>1549226</v>
      </c>
      <c r="B2642" s="53">
        <v>411582</v>
      </c>
      <c r="C2642" s="26">
        <f>VLOOKUP(TotalFix[[#This Row],[Order]],'Total Fix by SS'!B:C,2,0)</f>
        <v>237</v>
      </c>
      <c r="D2642" s="21" t="s">
        <v>107</v>
      </c>
      <c r="E2642" s="21" t="s">
        <v>60</v>
      </c>
      <c r="F2642" s="21" t="s">
        <v>61</v>
      </c>
      <c r="G2642" s="21" t="s">
        <v>90</v>
      </c>
      <c r="H2642" s="21" t="s">
        <v>63</v>
      </c>
      <c r="I2642" s="21" t="s">
        <v>108</v>
      </c>
      <c r="J2642" s="22">
        <v>43723</v>
      </c>
      <c r="K2642" s="23">
        <v>0.50442129629629995</v>
      </c>
      <c r="L2642" s="22">
        <v>43731</v>
      </c>
      <c r="M2642" s="23">
        <v>0.46366898148148</v>
      </c>
      <c r="N2642" s="25">
        <v>16.199000000000002</v>
      </c>
      <c r="O2642" s="21" t="s">
        <v>77</v>
      </c>
      <c r="P2642" s="46">
        <f>TotalFix[[#This Row],[Confirmed activ. 3 (ILE03)]]*60</f>
        <v>971.94</v>
      </c>
      <c r="Q2642" s="24">
        <v>1</v>
      </c>
      <c r="R2642" s="21" t="s">
        <v>66</v>
      </c>
      <c r="S2642" s="21" t="s">
        <v>67</v>
      </c>
    </row>
    <row r="2643" spans="1:19" s="21" customFormat="1" x14ac:dyDescent="0.35">
      <c r="A2643" s="26">
        <v>1549226</v>
      </c>
      <c r="B2643" s="53">
        <v>411582</v>
      </c>
      <c r="C2643" s="26">
        <f>VLOOKUP(TotalFix[[#This Row],[Order]],'Total Fix by SS'!B:C,2,0)</f>
        <v>237</v>
      </c>
      <c r="D2643" s="21" t="s">
        <v>109</v>
      </c>
      <c r="E2643" s="21" t="s">
        <v>82</v>
      </c>
      <c r="F2643" s="21" t="s">
        <v>83</v>
      </c>
      <c r="G2643" s="21" t="s">
        <v>90</v>
      </c>
      <c r="H2643" s="21" t="s">
        <v>84</v>
      </c>
      <c r="I2643" s="21" t="s">
        <v>110</v>
      </c>
      <c r="J2643" s="22"/>
      <c r="K2643" s="23">
        <v>0</v>
      </c>
      <c r="L2643" s="22"/>
      <c r="M2643" s="23">
        <v>0</v>
      </c>
      <c r="N2643" s="25">
        <v>0</v>
      </c>
      <c r="O2643" s="21" t="s">
        <v>93</v>
      </c>
      <c r="P2643" s="46"/>
      <c r="Q2643" s="24">
        <v>5</v>
      </c>
      <c r="R2643" s="21" t="s">
        <v>66</v>
      </c>
      <c r="S2643" s="21" t="s">
        <v>94</v>
      </c>
    </row>
    <row r="2644" spans="1:19" s="21" customFormat="1" x14ac:dyDescent="0.35">
      <c r="A2644" s="26">
        <v>1549227</v>
      </c>
      <c r="B2644" s="53">
        <v>411582</v>
      </c>
      <c r="C2644" s="26">
        <f>VLOOKUP(TotalFix[[#This Row],[Order]],'Total Fix by SS'!B:C,2,0)</f>
        <v>237</v>
      </c>
      <c r="D2644" s="21" t="s">
        <v>59</v>
      </c>
      <c r="E2644" s="21" t="s">
        <v>60</v>
      </c>
      <c r="F2644" s="21" t="s">
        <v>61</v>
      </c>
      <c r="G2644" s="21" t="s">
        <v>62</v>
      </c>
      <c r="H2644" s="21" t="s">
        <v>63</v>
      </c>
      <c r="I2644" s="21" t="s">
        <v>64</v>
      </c>
      <c r="J2644" s="22">
        <v>43719</v>
      </c>
      <c r="K2644" s="23">
        <v>0.41943287037037003</v>
      </c>
      <c r="L2644" s="22">
        <v>43719</v>
      </c>
      <c r="M2644" s="23">
        <v>0.43192129629629999</v>
      </c>
      <c r="N2644" s="24">
        <v>566</v>
      </c>
      <c r="O2644" s="21" t="s">
        <v>65</v>
      </c>
      <c r="P2644" s="46">
        <f>TotalFix[[#This Row],[Confirmed activ. 3 (ILE03)]]/60</f>
        <v>9.4333333333333336</v>
      </c>
      <c r="Q2644" s="24">
        <v>20</v>
      </c>
      <c r="R2644" s="21" t="s">
        <v>66</v>
      </c>
      <c r="S2644" s="21" t="s">
        <v>67</v>
      </c>
    </row>
    <row r="2645" spans="1:19" s="21" customFormat="1" x14ac:dyDescent="0.35">
      <c r="A2645" s="26">
        <v>1549227</v>
      </c>
      <c r="B2645" s="53">
        <v>411582</v>
      </c>
      <c r="C2645" s="26">
        <f>VLOOKUP(TotalFix[[#This Row],[Order]],'Total Fix by SS'!B:C,2,0)</f>
        <v>237</v>
      </c>
      <c r="D2645" s="21" t="s">
        <v>59</v>
      </c>
      <c r="E2645" s="21" t="s">
        <v>68</v>
      </c>
      <c r="F2645" s="21" t="s">
        <v>69</v>
      </c>
      <c r="G2645" s="21" t="s">
        <v>62</v>
      </c>
      <c r="H2645" s="21" t="s">
        <v>70</v>
      </c>
      <c r="I2645" s="21" t="s">
        <v>71</v>
      </c>
      <c r="J2645" s="22">
        <v>43719</v>
      </c>
      <c r="K2645" s="23">
        <v>0.46431712962963001</v>
      </c>
      <c r="L2645" s="22">
        <v>43719</v>
      </c>
      <c r="M2645" s="23">
        <v>0.46431712962963001</v>
      </c>
      <c r="N2645" s="24">
        <v>30</v>
      </c>
      <c r="O2645" s="21" t="s">
        <v>66</v>
      </c>
      <c r="P2645" s="46">
        <f>TotalFix[[#This Row],[Confirmed activ. 3 (ILE03)]]</f>
        <v>30</v>
      </c>
      <c r="Q2645" s="24">
        <v>30</v>
      </c>
      <c r="R2645" s="21" t="s">
        <v>66</v>
      </c>
      <c r="S2645" s="21" t="s">
        <v>72</v>
      </c>
    </row>
    <row r="2646" spans="1:19" s="21" customFormat="1" x14ac:dyDescent="0.35">
      <c r="A2646" s="26">
        <v>1549227</v>
      </c>
      <c r="B2646" s="53">
        <v>411582</v>
      </c>
      <c r="C2646" s="26">
        <f>VLOOKUP(TotalFix[[#This Row],[Order]],'Total Fix by SS'!B:C,2,0)</f>
        <v>237</v>
      </c>
      <c r="D2646" s="21" t="s">
        <v>59</v>
      </c>
      <c r="E2646" s="21" t="s">
        <v>73</v>
      </c>
      <c r="F2646" s="21" t="s">
        <v>61</v>
      </c>
      <c r="G2646" s="21" t="s">
        <v>62</v>
      </c>
      <c r="H2646" s="21" t="s">
        <v>63</v>
      </c>
      <c r="I2646" s="21" t="s">
        <v>74</v>
      </c>
      <c r="J2646" s="22">
        <v>43719</v>
      </c>
      <c r="K2646" s="23">
        <v>0.47357638888888998</v>
      </c>
      <c r="L2646" s="22">
        <v>43720</v>
      </c>
      <c r="M2646" s="23">
        <v>0.47974537037037002</v>
      </c>
      <c r="N2646" s="25">
        <v>260.75</v>
      </c>
      <c r="O2646" s="21" t="s">
        <v>66</v>
      </c>
      <c r="P2646" s="46">
        <f>TotalFix[[#This Row],[Confirmed activ. 3 (ILE03)]]</f>
        <v>260.75</v>
      </c>
      <c r="Q2646" s="24">
        <v>200</v>
      </c>
      <c r="R2646" s="21" t="s">
        <v>66</v>
      </c>
      <c r="S2646" s="21" t="s">
        <v>67</v>
      </c>
    </row>
    <row r="2647" spans="1:19" s="21" customFormat="1" x14ac:dyDescent="0.35">
      <c r="A2647" s="26">
        <v>1549227</v>
      </c>
      <c r="B2647" s="53">
        <v>411582</v>
      </c>
      <c r="C2647" s="26">
        <f>VLOOKUP(TotalFix[[#This Row],[Order]],'Total Fix by SS'!B:C,2,0)</f>
        <v>237</v>
      </c>
      <c r="D2647" s="21" t="s">
        <v>59</v>
      </c>
      <c r="E2647" s="21" t="s">
        <v>75</v>
      </c>
      <c r="F2647" s="21" t="s">
        <v>61</v>
      </c>
      <c r="G2647" s="21" t="s">
        <v>62</v>
      </c>
      <c r="H2647" s="21" t="s">
        <v>63</v>
      </c>
      <c r="I2647" s="21" t="s">
        <v>76</v>
      </c>
      <c r="J2647" s="22">
        <v>43720</v>
      </c>
      <c r="K2647" s="23">
        <v>0.50324074074073999</v>
      </c>
      <c r="L2647" s="22">
        <v>43724</v>
      </c>
      <c r="M2647" s="23">
        <v>0.65097222222221995</v>
      </c>
      <c r="N2647" s="25">
        <v>20.332999999999998</v>
      </c>
      <c r="O2647" s="21" t="s">
        <v>77</v>
      </c>
      <c r="P2647" s="46">
        <f>TotalFix[[#This Row],[Confirmed activ. 3 (ILE03)]]*60</f>
        <v>1219.98</v>
      </c>
      <c r="Q2647" s="24">
        <v>500</v>
      </c>
      <c r="R2647" s="21" t="s">
        <v>66</v>
      </c>
      <c r="S2647" s="21" t="s">
        <v>67</v>
      </c>
    </row>
    <row r="2648" spans="1:19" s="21" customFormat="1" x14ac:dyDescent="0.35">
      <c r="A2648" s="26">
        <v>1549227</v>
      </c>
      <c r="B2648" s="53">
        <v>411582</v>
      </c>
      <c r="C2648" s="26">
        <f>VLOOKUP(TotalFix[[#This Row],[Order]],'Total Fix by SS'!B:C,2,0)</f>
        <v>237</v>
      </c>
      <c r="D2648" s="21" t="s">
        <v>59</v>
      </c>
      <c r="E2648" s="21" t="s">
        <v>78</v>
      </c>
      <c r="F2648" s="21" t="s">
        <v>69</v>
      </c>
      <c r="G2648" s="21" t="s">
        <v>62</v>
      </c>
      <c r="H2648" s="21" t="s">
        <v>70</v>
      </c>
      <c r="I2648" s="21" t="s">
        <v>79</v>
      </c>
      <c r="J2648" s="22">
        <v>43724</v>
      </c>
      <c r="K2648" s="23">
        <v>0.70721064814815005</v>
      </c>
      <c r="L2648" s="22">
        <v>43724</v>
      </c>
      <c r="M2648" s="23">
        <v>0.70721064814815005</v>
      </c>
      <c r="N2648" s="24">
        <v>20</v>
      </c>
      <c r="O2648" s="21" t="s">
        <v>66</v>
      </c>
      <c r="P2648" s="46">
        <f>TotalFix[[#This Row],[Confirmed activ. 3 (ILE03)]]</f>
        <v>20</v>
      </c>
      <c r="Q2648" s="24">
        <v>20</v>
      </c>
      <c r="R2648" s="21" t="s">
        <v>66</v>
      </c>
      <c r="S2648" s="21" t="s">
        <v>72</v>
      </c>
    </row>
    <row r="2649" spans="1:19" s="21" customFormat="1" x14ac:dyDescent="0.35">
      <c r="A2649" s="26">
        <v>1549227</v>
      </c>
      <c r="B2649" s="53">
        <v>411582</v>
      </c>
      <c r="C2649" s="26">
        <f>VLOOKUP(TotalFix[[#This Row],[Order]],'Total Fix by SS'!B:C,2,0)</f>
        <v>237</v>
      </c>
      <c r="D2649" s="21" t="s">
        <v>59</v>
      </c>
      <c r="E2649" s="21" t="s">
        <v>80</v>
      </c>
      <c r="F2649" s="21" t="s">
        <v>69</v>
      </c>
      <c r="G2649" s="21" t="s">
        <v>62</v>
      </c>
      <c r="H2649" s="21" t="s">
        <v>70</v>
      </c>
      <c r="I2649" s="21" t="s">
        <v>81</v>
      </c>
      <c r="J2649" s="22">
        <v>43724</v>
      </c>
      <c r="K2649" s="23">
        <v>0.70728009259258995</v>
      </c>
      <c r="L2649" s="22">
        <v>43724</v>
      </c>
      <c r="M2649" s="23">
        <v>0.70728009259258995</v>
      </c>
      <c r="N2649" s="24">
        <v>20</v>
      </c>
      <c r="O2649" s="21" t="s">
        <v>66</v>
      </c>
      <c r="P2649" s="46">
        <f>TotalFix[[#This Row],[Confirmed activ. 3 (ILE03)]]</f>
        <v>20</v>
      </c>
      <c r="Q2649" s="24">
        <v>20</v>
      </c>
      <c r="R2649" s="21" t="s">
        <v>66</v>
      </c>
      <c r="S2649" s="21" t="s">
        <v>72</v>
      </c>
    </row>
    <row r="2650" spans="1:19" s="21" customFormat="1" x14ac:dyDescent="0.35">
      <c r="A2650" s="26">
        <v>1549227</v>
      </c>
      <c r="B2650" s="53">
        <v>411582</v>
      </c>
      <c r="C2650" s="26">
        <f>VLOOKUP(TotalFix[[#This Row],[Order]],'Total Fix by SS'!B:C,2,0)</f>
        <v>237</v>
      </c>
      <c r="D2650" s="21" t="s">
        <v>59</v>
      </c>
      <c r="E2650" s="21" t="s">
        <v>82</v>
      </c>
      <c r="F2650" s="21" t="s">
        <v>83</v>
      </c>
      <c r="G2650" s="21" t="s">
        <v>62</v>
      </c>
      <c r="H2650" s="21" t="s">
        <v>84</v>
      </c>
      <c r="I2650" s="21" t="s">
        <v>84</v>
      </c>
      <c r="J2650" s="22">
        <v>43725</v>
      </c>
      <c r="K2650" s="23">
        <v>0.32217592592592997</v>
      </c>
      <c r="L2650" s="22">
        <v>43725</v>
      </c>
      <c r="M2650" s="23">
        <v>0.74516203703703998</v>
      </c>
      <c r="N2650" s="25">
        <v>4.8639999999999999</v>
      </c>
      <c r="O2650" s="21" t="s">
        <v>77</v>
      </c>
      <c r="P2650" s="46">
        <f>TotalFix[[#This Row],[Confirmed activ. 3 (ILE03)]]*60</f>
        <v>291.83999999999997</v>
      </c>
      <c r="Q2650" s="24">
        <v>450</v>
      </c>
      <c r="R2650" s="21" t="s">
        <v>66</v>
      </c>
      <c r="S2650" s="21" t="s">
        <v>67</v>
      </c>
    </row>
    <row r="2651" spans="1:19" s="21" customFormat="1" x14ac:dyDescent="0.35">
      <c r="A2651" s="26">
        <v>1549227</v>
      </c>
      <c r="B2651" s="53">
        <v>411582</v>
      </c>
      <c r="C2651" s="26">
        <f>VLOOKUP(TotalFix[[#This Row],[Order]],'Total Fix by SS'!B:C,2,0)</f>
        <v>237</v>
      </c>
      <c r="D2651" s="21" t="s">
        <v>59</v>
      </c>
      <c r="E2651" s="21" t="s">
        <v>85</v>
      </c>
      <c r="F2651" s="21" t="s">
        <v>86</v>
      </c>
      <c r="G2651" s="21" t="s">
        <v>62</v>
      </c>
      <c r="H2651" s="21" t="s">
        <v>87</v>
      </c>
      <c r="I2651" s="21" t="s">
        <v>87</v>
      </c>
      <c r="J2651" s="22">
        <v>43726</v>
      </c>
      <c r="K2651" s="23">
        <v>0.39436342592592999</v>
      </c>
      <c r="L2651" s="22">
        <v>43726</v>
      </c>
      <c r="M2651" s="23">
        <v>0.39436342592592999</v>
      </c>
      <c r="N2651" s="24">
        <v>20</v>
      </c>
      <c r="O2651" s="21" t="s">
        <v>66</v>
      </c>
      <c r="P2651" s="46">
        <f>TotalFix[[#This Row],[Confirmed activ. 3 (ILE03)]]</f>
        <v>20</v>
      </c>
      <c r="Q2651" s="24">
        <v>20</v>
      </c>
      <c r="R2651" s="21" t="s">
        <v>66</v>
      </c>
      <c r="S2651" s="21" t="s">
        <v>72</v>
      </c>
    </row>
    <row r="2652" spans="1:19" s="21" customFormat="1" x14ac:dyDescent="0.35">
      <c r="A2652" s="26">
        <v>1549227</v>
      </c>
      <c r="B2652" s="53">
        <v>411582</v>
      </c>
      <c r="C2652" s="26">
        <f>VLOOKUP(TotalFix[[#This Row],[Order]],'Total Fix by SS'!B:C,2,0)</f>
        <v>237</v>
      </c>
      <c r="D2652" s="21" t="s">
        <v>59</v>
      </c>
      <c r="E2652" s="21" t="s">
        <v>95</v>
      </c>
      <c r="F2652" s="21" t="s">
        <v>61</v>
      </c>
      <c r="G2652" s="21" t="s">
        <v>62</v>
      </c>
      <c r="H2652" s="21" t="s">
        <v>63</v>
      </c>
      <c r="I2652" s="21" t="s">
        <v>96</v>
      </c>
      <c r="J2652" s="22">
        <v>43727</v>
      </c>
      <c r="K2652" s="23">
        <v>0.45069444444444001</v>
      </c>
      <c r="L2652" s="22">
        <v>43727</v>
      </c>
      <c r="M2652" s="23">
        <v>0.50006944444444001</v>
      </c>
      <c r="N2652" s="25">
        <v>36.067</v>
      </c>
      <c r="O2652" s="21" t="s">
        <v>66</v>
      </c>
      <c r="P2652" s="46">
        <f>TotalFix[[#This Row],[Confirmed activ. 3 (ILE03)]]</f>
        <v>36.067</v>
      </c>
      <c r="Q2652" s="24">
        <v>40</v>
      </c>
      <c r="R2652" s="21" t="s">
        <v>66</v>
      </c>
      <c r="S2652" s="21" t="s">
        <v>67</v>
      </c>
    </row>
    <row r="2653" spans="1:19" s="21" customFormat="1" x14ac:dyDescent="0.35">
      <c r="A2653" s="26">
        <v>1549227</v>
      </c>
      <c r="B2653" s="53">
        <v>411582</v>
      </c>
      <c r="C2653" s="26">
        <f>VLOOKUP(TotalFix[[#This Row],[Order]],'Total Fix by SS'!B:C,2,0)</f>
        <v>237</v>
      </c>
      <c r="D2653" s="21" t="s">
        <v>59</v>
      </c>
      <c r="E2653" s="21" t="s">
        <v>97</v>
      </c>
      <c r="F2653" s="21" t="s">
        <v>69</v>
      </c>
      <c r="G2653" s="21" t="s">
        <v>62</v>
      </c>
      <c r="H2653" s="21" t="s">
        <v>70</v>
      </c>
      <c r="I2653" s="21" t="s">
        <v>98</v>
      </c>
      <c r="J2653" s="22">
        <v>43733</v>
      </c>
      <c r="K2653" s="23">
        <v>0.68532407407407003</v>
      </c>
      <c r="L2653" s="22">
        <v>43733</v>
      </c>
      <c r="M2653" s="23">
        <v>0.68532407407407003</v>
      </c>
      <c r="N2653" s="24">
        <v>20</v>
      </c>
      <c r="O2653" s="21" t="s">
        <v>66</v>
      </c>
      <c r="P2653" s="46">
        <f>TotalFix[[#This Row],[Confirmed activ. 3 (ILE03)]]</f>
        <v>20</v>
      </c>
      <c r="Q2653" s="24">
        <v>20</v>
      </c>
      <c r="R2653" s="21" t="s">
        <v>66</v>
      </c>
      <c r="S2653" s="21" t="s">
        <v>72</v>
      </c>
    </row>
    <row r="2654" spans="1:19" s="21" customFormat="1" x14ac:dyDescent="0.35">
      <c r="A2654" s="26">
        <v>1549227</v>
      </c>
      <c r="B2654" s="53">
        <v>411582</v>
      </c>
      <c r="C2654" s="26">
        <f>VLOOKUP(TotalFix[[#This Row],[Order]],'Total Fix by SS'!B:C,2,0)</f>
        <v>237</v>
      </c>
      <c r="D2654" s="21" t="s">
        <v>59</v>
      </c>
      <c r="E2654" s="21" t="s">
        <v>99</v>
      </c>
      <c r="F2654" s="21" t="s">
        <v>69</v>
      </c>
      <c r="G2654" s="21" t="s">
        <v>62</v>
      </c>
      <c r="H2654" s="21" t="s">
        <v>70</v>
      </c>
      <c r="I2654" s="21" t="s">
        <v>100</v>
      </c>
      <c r="J2654" s="22">
        <v>43733</v>
      </c>
      <c r="K2654" s="23">
        <v>0.68545138888889001</v>
      </c>
      <c r="L2654" s="22">
        <v>43733</v>
      </c>
      <c r="M2654" s="23">
        <v>0.68545138888889001</v>
      </c>
      <c r="N2654" s="24">
        <v>50</v>
      </c>
      <c r="O2654" s="21" t="s">
        <v>66</v>
      </c>
      <c r="P2654" s="46">
        <f>TotalFix[[#This Row],[Confirmed activ. 3 (ILE03)]]</f>
        <v>50</v>
      </c>
      <c r="Q2654" s="24">
        <v>50</v>
      </c>
      <c r="R2654" s="21" t="s">
        <v>66</v>
      </c>
      <c r="S2654" s="21" t="s">
        <v>72</v>
      </c>
    </row>
    <row r="2655" spans="1:19" s="21" customFormat="1" x14ac:dyDescent="0.35">
      <c r="A2655" s="26">
        <v>1549227</v>
      </c>
      <c r="B2655" s="53">
        <v>411582</v>
      </c>
      <c r="C2655" s="26">
        <f>VLOOKUP(TotalFix[[#This Row],[Order]],'Total Fix by SS'!B:C,2,0)</f>
        <v>237</v>
      </c>
      <c r="D2655" s="21" t="s">
        <v>59</v>
      </c>
      <c r="E2655" s="21" t="s">
        <v>104</v>
      </c>
      <c r="F2655" s="21" t="s">
        <v>102</v>
      </c>
      <c r="G2655" s="21" t="s">
        <v>105</v>
      </c>
      <c r="H2655" s="21" t="s">
        <v>100</v>
      </c>
      <c r="I2655" s="21" t="s">
        <v>106</v>
      </c>
      <c r="J2655" s="22">
        <v>43737</v>
      </c>
      <c r="K2655" s="23">
        <v>0.36582175925926003</v>
      </c>
      <c r="L2655" s="22">
        <v>43737</v>
      </c>
      <c r="M2655" s="23">
        <v>0.36582175925926003</v>
      </c>
      <c r="N2655" s="24">
        <v>10</v>
      </c>
      <c r="O2655" s="21" t="s">
        <v>66</v>
      </c>
      <c r="P2655" s="46">
        <f>TotalFix[[#This Row],[Confirmed activ. 3 (ILE03)]]</f>
        <v>10</v>
      </c>
      <c r="Q2655" s="24">
        <v>10</v>
      </c>
      <c r="R2655" s="21" t="s">
        <v>66</v>
      </c>
      <c r="S2655" s="21" t="s">
        <v>72</v>
      </c>
    </row>
    <row r="2656" spans="1:19" s="21" customFormat="1" x14ac:dyDescent="0.35">
      <c r="A2656" s="26">
        <v>1549227</v>
      </c>
      <c r="B2656" s="53">
        <v>411582</v>
      </c>
      <c r="C2656" s="26">
        <f>VLOOKUP(TotalFix[[#This Row],[Order]],'Total Fix by SS'!B:C,2,0)</f>
        <v>237</v>
      </c>
      <c r="D2656" s="21" t="s">
        <v>107</v>
      </c>
      <c r="E2656" s="21" t="s">
        <v>60</v>
      </c>
      <c r="F2656" s="21" t="s">
        <v>61</v>
      </c>
      <c r="G2656" s="21" t="s">
        <v>90</v>
      </c>
      <c r="H2656" s="21" t="s">
        <v>63</v>
      </c>
      <c r="I2656" s="21" t="s">
        <v>108</v>
      </c>
      <c r="J2656" s="22">
        <v>43720</v>
      </c>
      <c r="K2656" s="23">
        <v>0.3119212962963</v>
      </c>
      <c r="L2656" s="22">
        <v>43733</v>
      </c>
      <c r="M2656" s="23">
        <v>0.67604166666666998</v>
      </c>
      <c r="N2656" s="25">
        <v>7.8630000000000004</v>
      </c>
      <c r="O2656" s="21" t="s">
        <v>77</v>
      </c>
      <c r="P2656" s="46">
        <f>TotalFix[[#This Row],[Confirmed activ. 3 (ILE03)]]*60</f>
        <v>471.78000000000003</v>
      </c>
      <c r="Q2656" s="24">
        <v>1</v>
      </c>
      <c r="R2656" s="21" t="s">
        <v>66</v>
      </c>
      <c r="S2656" s="21" t="s">
        <v>67</v>
      </c>
    </row>
    <row r="2657" spans="1:19" s="21" customFormat="1" x14ac:dyDescent="0.35">
      <c r="A2657" s="26">
        <v>1549227</v>
      </c>
      <c r="B2657" s="53">
        <v>411582</v>
      </c>
      <c r="C2657" s="26">
        <f>VLOOKUP(TotalFix[[#This Row],[Order]],'Total Fix by SS'!B:C,2,0)</f>
        <v>237</v>
      </c>
      <c r="D2657" s="21" t="s">
        <v>109</v>
      </c>
      <c r="E2657" s="21" t="s">
        <v>82</v>
      </c>
      <c r="F2657" s="21" t="s">
        <v>83</v>
      </c>
      <c r="G2657" s="21" t="s">
        <v>90</v>
      </c>
      <c r="H2657" s="21" t="s">
        <v>84</v>
      </c>
      <c r="I2657" s="21" t="s">
        <v>110</v>
      </c>
      <c r="J2657" s="22"/>
      <c r="K2657" s="23">
        <v>0</v>
      </c>
      <c r="L2657" s="22"/>
      <c r="M2657" s="23">
        <v>0</v>
      </c>
      <c r="N2657" s="25">
        <v>0</v>
      </c>
      <c r="O2657" s="21" t="s">
        <v>93</v>
      </c>
      <c r="P2657" s="46"/>
      <c r="Q2657" s="24">
        <v>5</v>
      </c>
      <c r="R2657" s="21" t="s">
        <v>66</v>
      </c>
      <c r="S2657" s="21" t="s">
        <v>94</v>
      </c>
    </row>
    <row r="2658" spans="1:19" s="21" customFormat="1" x14ac:dyDescent="0.35">
      <c r="A2658" s="26">
        <v>1549228</v>
      </c>
      <c r="B2658" s="53">
        <v>411582</v>
      </c>
      <c r="C2658" s="26">
        <f>VLOOKUP(TotalFix[[#This Row],[Order]],'Total Fix by SS'!B:C,2,0)</f>
        <v>237</v>
      </c>
      <c r="D2658" s="21" t="s">
        <v>59</v>
      </c>
      <c r="E2658" s="21" t="s">
        <v>60</v>
      </c>
      <c r="F2658" s="21" t="s">
        <v>61</v>
      </c>
      <c r="G2658" s="21" t="s">
        <v>62</v>
      </c>
      <c r="H2658" s="21" t="s">
        <v>63</v>
      </c>
      <c r="I2658" s="21" t="s">
        <v>139</v>
      </c>
      <c r="J2658" s="22">
        <v>43720</v>
      </c>
      <c r="K2658" s="23">
        <v>0.41832175925926002</v>
      </c>
      <c r="L2658" s="22">
        <v>43720</v>
      </c>
      <c r="M2658" s="23">
        <v>0.43130787037036999</v>
      </c>
      <c r="N2658" s="25">
        <v>18.7</v>
      </c>
      <c r="O2658" s="21" t="s">
        <v>66</v>
      </c>
      <c r="P2658" s="46">
        <f>TotalFix[[#This Row],[Confirmed activ. 3 (ILE03)]]</f>
        <v>18.7</v>
      </c>
      <c r="Q2658" s="24">
        <v>20</v>
      </c>
      <c r="R2658" s="21" t="s">
        <v>66</v>
      </c>
      <c r="S2658" s="21" t="s">
        <v>67</v>
      </c>
    </row>
    <row r="2659" spans="1:19" s="21" customFormat="1" x14ac:dyDescent="0.35">
      <c r="A2659" s="26">
        <v>1549228</v>
      </c>
      <c r="B2659" s="53">
        <v>411582</v>
      </c>
      <c r="C2659" s="26">
        <f>VLOOKUP(TotalFix[[#This Row],[Order]],'Total Fix by SS'!B:C,2,0)</f>
        <v>237</v>
      </c>
      <c r="D2659" s="21" t="s">
        <v>59</v>
      </c>
      <c r="E2659" s="21" t="s">
        <v>68</v>
      </c>
      <c r="F2659" s="21" t="s">
        <v>69</v>
      </c>
      <c r="G2659" s="21" t="s">
        <v>62</v>
      </c>
      <c r="H2659" s="21" t="s">
        <v>70</v>
      </c>
      <c r="I2659" s="21" t="s">
        <v>71</v>
      </c>
      <c r="J2659" s="22">
        <v>43720</v>
      </c>
      <c r="K2659" s="23">
        <v>0.45108796296296</v>
      </c>
      <c r="L2659" s="22">
        <v>43720</v>
      </c>
      <c r="M2659" s="23">
        <v>0.45108796296296</v>
      </c>
      <c r="N2659" s="24">
        <v>30</v>
      </c>
      <c r="O2659" s="21" t="s">
        <v>66</v>
      </c>
      <c r="P2659" s="46">
        <f>TotalFix[[#This Row],[Confirmed activ. 3 (ILE03)]]</f>
        <v>30</v>
      </c>
      <c r="Q2659" s="24">
        <v>30</v>
      </c>
      <c r="R2659" s="21" t="s">
        <v>66</v>
      </c>
      <c r="S2659" s="21" t="s">
        <v>72</v>
      </c>
    </row>
    <row r="2660" spans="1:19" s="21" customFormat="1" x14ac:dyDescent="0.35">
      <c r="A2660" s="26">
        <v>1549228</v>
      </c>
      <c r="B2660" s="53">
        <v>411582</v>
      </c>
      <c r="C2660" s="26">
        <f>VLOOKUP(TotalFix[[#This Row],[Order]],'Total Fix by SS'!B:C,2,0)</f>
        <v>237</v>
      </c>
      <c r="D2660" s="21" t="s">
        <v>59</v>
      </c>
      <c r="E2660" s="21" t="s">
        <v>73</v>
      </c>
      <c r="F2660" s="21" t="s">
        <v>61</v>
      </c>
      <c r="G2660" s="21" t="s">
        <v>62</v>
      </c>
      <c r="H2660" s="21" t="s">
        <v>63</v>
      </c>
      <c r="I2660" s="21" t="s">
        <v>74</v>
      </c>
      <c r="J2660" s="22">
        <v>43723</v>
      </c>
      <c r="K2660" s="23">
        <v>0.32174768518518998</v>
      </c>
      <c r="L2660" s="22">
        <v>43723</v>
      </c>
      <c r="M2660" s="23">
        <v>0.51287037037036998</v>
      </c>
      <c r="N2660" s="25">
        <v>8.7200000000000006</v>
      </c>
      <c r="O2660" s="21" t="s">
        <v>77</v>
      </c>
      <c r="P2660" s="46">
        <f>TotalFix[[#This Row],[Confirmed activ. 3 (ILE03)]]*60</f>
        <v>523.20000000000005</v>
      </c>
      <c r="Q2660" s="24">
        <v>200</v>
      </c>
      <c r="R2660" s="21" t="s">
        <v>66</v>
      </c>
      <c r="S2660" s="21" t="s">
        <v>67</v>
      </c>
    </row>
    <row r="2661" spans="1:19" s="21" customFormat="1" x14ac:dyDescent="0.35">
      <c r="A2661" s="26">
        <v>1549228</v>
      </c>
      <c r="B2661" s="53">
        <v>411582</v>
      </c>
      <c r="C2661" s="26">
        <f>VLOOKUP(TotalFix[[#This Row],[Order]],'Total Fix by SS'!B:C,2,0)</f>
        <v>237</v>
      </c>
      <c r="D2661" s="21" t="s">
        <v>59</v>
      </c>
      <c r="E2661" s="21" t="s">
        <v>75</v>
      </c>
      <c r="F2661" s="21" t="s">
        <v>61</v>
      </c>
      <c r="G2661" s="21" t="s">
        <v>62</v>
      </c>
      <c r="H2661" s="21" t="s">
        <v>63</v>
      </c>
      <c r="I2661" s="21" t="s">
        <v>76</v>
      </c>
      <c r="J2661" s="22">
        <v>43723</v>
      </c>
      <c r="K2661" s="23">
        <v>0.66971064814814996</v>
      </c>
      <c r="L2661" s="22">
        <v>43725</v>
      </c>
      <c r="M2661" s="23">
        <v>0.74238425925925999</v>
      </c>
      <c r="N2661" s="25">
        <v>22.710999999999999</v>
      </c>
      <c r="O2661" s="21" t="s">
        <v>77</v>
      </c>
      <c r="P2661" s="46">
        <f>TotalFix[[#This Row],[Confirmed activ. 3 (ILE03)]]*60</f>
        <v>1362.6599999999999</v>
      </c>
      <c r="Q2661" s="24">
        <v>500</v>
      </c>
      <c r="R2661" s="21" t="s">
        <v>66</v>
      </c>
      <c r="S2661" s="21" t="s">
        <v>67</v>
      </c>
    </row>
    <row r="2662" spans="1:19" s="21" customFormat="1" x14ac:dyDescent="0.35">
      <c r="A2662" s="26">
        <v>1549228</v>
      </c>
      <c r="B2662" s="53">
        <v>411582</v>
      </c>
      <c r="C2662" s="26">
        <f>VLOOKUP(TotalFix[[#This Row],[Order]],'Total Fix by SS'!B:C,2,0)</f>
        <v>237</v>
      </c>
      <c r="D2662" s="21" t="s">
        <v>59</v>
      </c>
      <c r="E2662" s="21" t="s">
        <v>78</v>
      </c>
      <c r="F2662" s="21" t="s">
        <v>69</v>
      </c>
      <c r="G2662" s="21" t="s">
        <v>62</v>
      </c>
      <c r="H2662" s="21" t="s">
        <v>70</v>
      </c>
      <c r="I2662" s="21" t="s">
        <v>79</v>
      </c>
      <c r="J2662" s="22">
        <v>43726</v>
      </c>
      <c r="K2662" s="23">
        <v>0.53019675925926002</v>
      </c>
      <c r="L2662" s="22">
        <v>43726</v>
      </c>
      <c r="M2662" s="23">
        <v>0.53019675925926002</v>
      </c>
      <c r="N2662" s="24">
        <v>20</v>
      </c>
      <c r="O2662" s="21" t="s">
        <v>66</v>
      </c>
      <c r="P2662" s="46">
        <f>TotalFix[[#This Row],[Confirmed activ. 3 (ILE03)]]</f>
        <v>20</v>
      </c>
      <c r="Q2662" s="24">
        <v>20</v>
      </c>
      <c r="R2662" s="21" t="s">
        <v>66</v>
      </c>
      <c r="S2662" s="21" t="s">
        <v>72</v>
      </c>
    </row>
    <row r="2663" spans="1:19" s="21" customFormat="1" x14ac:dyDescent="0.35">
      <c r="A2663" s="26">
        <v>1549228</v>
      </c>
      <c r="B2663" s="53">
        <v>411582</v>
      </c>
      <c r="C2663" s="26">
        <f>VLOOKUP(TotalFix[[#This Row],[Order]],'Total Fix by SS'!B:C,2,0)</f>
        <v>237</v>
      </c>
      <c r="D2663" s="21" t="s">
        <v>59</v>
      </c>
      <c r="E2663" s="21" t="s">
        <v>80</v>
      </c>
      <c r="F2663" s="21" t="s">
        <v>69</v>
      </c>
      <c r="G2663" s="21" t="s">
        <v>62</v>
      </c>
      <c r="H2663" s="21" t="s">
        <v>70</v>
      </c>
      <c r="I2663" s="21" t="s">
        <v>81</v>
      </c>
      <c r="J2663" s="22">
        <v>43726</v>
      </c>
      <c r="K2663" s="23">
        <v>0.53027777777777996</v>
      </c>
      <c r="L2663" s="22">
        <v>43726</v>
      </c>
      <c r="M2663" s="23">
        <v>0.53027777777777996</v>
      </c>
      <c r="N2663" s="24">
        <v>20</v>
      </c>
      <c r="O2663" s="21" t="s">
        <v>66</v>
      </c>
      <c r="P2663" s="46">
        <f>TotalFix[[#This Row],[Confirmed activ. 3 (ILE03)]]</f>
        <v>20</v>
      </c>
      <c r="Q2663" s="24">
        <v>20</v>
      </c>
      <c r="R2663" s="21" t="s">
        <v>66</v>
      </c>
      <c r="S2663" s="21" t="s">
        <v>72</v>
      </c>
    </row>
    <row r="2664" spans="1:19" s="21" customFormat="1" x14ac:dyDescent="0.35">
      <c r="A2664" s="26">
        <v>1549228</v>
      </c>
      <c r="B2664" s="53">
        <v>411582</v>
      </c>
      <c r="C2664" s="26">
        <f>VLOOKUP(TotalFix[[#This Row],[Order]],'Total Fix by SS'!B:C,2,0)</f>
        <v>237</v>
      </c>
      <c r="D2664" s="21" t="s">
        <v>59</v>
      </c>
      <c r="E2664" s="21" t="s">
        <v>82</v>
      </c>
      <c r="F2664" s="21" t="s">
        <v>83</v>
      </c>
      <c r="G2664" s="21" t="s">
        <v>62</v>
      </c>
      <c r="H2664" s="21" t="s">
        <v>84</v>
      </c>
      <c r="I2664" s="21" t="s">
        <v>84</v>
      </c>
      <c r="J2664" s="22">
        <v>43726</v>
      </c>
      <c r="K2664" s="23">
        <v>0.55508101851851999</v>
      </c>
      <c r="L2664" s="22">
        <v>43727</v>
      </c>
      <c r="M2664" s="23">
        <v>4.9328703703700003E-2</v>
      </c>
      <c r="N2664" s="25">
        <v>4.3789999999999996</v>
      </c>
      <c r="O2664" s="21" t="s">
        <v>77</v>
      </c>
      <c r="P2664" s="46">
        <f>TotalFix[[#This Row],[Confirmed activ. 3 (ILE03)]]*60</f>
        <v>262.73999999999995</v>
      </c>
      <c r="Q2664" s="24">
        <v>450</v>
      </c>
      <c r="R2664" s="21" t="s">
        <v>66</v>
      </c>
      <c r="S2664" s="21" t="s">
        <v>67</v>
      </c>
    </row>
    <row r="2665" spans="1:19" s="21" customFormat="1" x14ac:dyDescent="0.35">
      <c r="A2665" s="26">
        <v>1549228</v>
      </c>
      <c r="B2665" s="53">
        <v>411582</v>
      </c>
      <c r="C2665" s="26">
        <f>VLOOKUP(TotalFix[[#This Row],[Order]],'Total Fix by SS'!B:C,2,0)</f>
        <v>237</v>
      </c>
      <c r="D2665" s="21" t="s">
        <v>59</v>
      </c>
      <c r="E2665" s="21" t="s">
        <v>85</v>
      </c>
      <c r="F2665" s="21" t="s">
        <v>86</v>
      </c>
      <c r="G2665" s="21" t="s">
        <v>62</v>
      </c>
      <c r="H2665" s="21" t="s">
        <v>87</v>
      </c>
      <c r="I2665" s="21" t="s">
        <v>87</v>
      </c>
      <c r="J2665" s="22">
        <v>43727</v>
      </c>
      <c r="K2665" s="23">
        <v>0.34128472222222</v>
      </c>
      <c r="L2665" s="22">
        <v>43727</v>
      </c>
      <c r="M2665" s="23">
        <v>0.34128472222222</v>
      </c>
      <c r="N2665" s="24">
        <v>20</v>
      </c>
      <c r="O2665" s="21" t="s">
        <v>66</v>
      </c>
      <c r="P2665" s="46">
        <f>TotalFix[[#This Row],[Confirmed activ. 3 (ILE03)]]</f>
        <v>20</v>
      </c>
      <c r="Q2665" s="24">
        <v>20</v>
      </c>
      <c r="R2665" s="21" t="s">
        <v>66</v>
      </c>
      <c r="S2665" s="21" t="s">
        <v>72</v>
      </c>
    </row>
    <row r="2666" spans="1:19" s="21" customFormat="1" x14ac:dyDescent="0.35">
      <c r="A2666" s="26">
        <v>1549228</v>
      </c>
      <c r="B2666" s="53">
        <v>411582</v>
      </c>
      <c r="C2666" s="26">
        <f>VLOOKUP(TotalFix[[#This Row],[Order]],'Total Fix by SS'!B:C,2,0)</f>
        <v>237</v>
      </c>
      <c r="D2666" s="21" t="s">
        <v>59</v>
      </c>
      <c r="E2666" s="21" t="s">
        <v>88</v>
      </c>
      <c r="F2666" s="21" t="s">
        <v>89</v>
      </c>
      <c r="G2666" s="21" t="s">
        <v>90</v>
      </c>
      <c r="H2666" s="21" t="s">
        <v>91</v>
      </c>
      <c r="I2666" s="21" t="s">
        <v>92</v>
      </c>
      <c r="J2666" s="22"/>
      <c r="K2666" s="23">
        <v>0</v>
      </c>
      <c r="L2666" s="22"/>
      <c r="M2666" s="23">
        <v>0</v>
      </c>
      <c r="N2666" s="25">
        <v>0</v>
      </c>
      <c r="O2666" s="21" t="s">
        <v>93</v>
      </c>
      <c r="P2666" s="46"/>
      <c r="Q2666" s="24">
        <v>0</v>
      </c>
      <c r="R2666" s="21" t="s">
        <v>66</v>
      </c>
      <c r="S2666" s="21" t="s">
        <v>94</v>
      </c>
    </row>
    <row r="2667" spans="1:19" s="21" customFormat="1" x14ac:dyDescent="0.35">
      <c r="A2667" s="26">
        <v>1549228</v>
      </c>
      <c r="B2667" s="53">
        <v>411582</v>
      </c>
      <c r="C2667" s="26">
        <f>VLOOKUP(TotalFix[[#This Row],[Order]],'Total Fix by SS'!B:C,2,0)</f>
        <v>237</v>
      </c>
      <c r="D2667" s="21" t="s">
        <v>59</v>
      </c>
      <c r="E2667" s="21" t="s">
        <v>95</v>
      </c>
      <c r="F2667" s="21" t="s">
        <v>61</v>
      </c>
      <c r="G2667" s="21" t="s">
        <v>62</v>
      </c>
      <c r="H2667" s="21" t="s">
        <v>63</v>
      </c>
      <c r="I2667" s="21" t="s">
        <v>96</v>
      </c>
      <c r="J2667" s="22">
        <v>43731</v>
      </c>
      <c r="K2667" s="23">
        <v>0.46521990740740998</v>
      </c>
      <c r="L2667" s="22">
        <v>43731</v>
      </c>
      <c r="M2667" s="23">
        <v>0.48855324074074002</v>
      </c>
      <c r="N2667" s="25">
        <v>16.8</v>
      </c>
      <c r="O2667" s="21" t="s">
        <v>66</v>
      </c>
      <c r="P2667" s="46">
        <f>TotalFix[[#This Row],[Confirmed activ. 3 (ILE03)]]</f>
        <v>16.8</v>
      </c>
      <c r="Q2667" s="24">
        <v>40</v>
      </c>
      <c r="R2667" s="21" t="s">
        <v>66</v>
      </c>
      <c r="S2667" s="21" t="s">
        <v>67</v>
      </c>
    </row>
    <row r="2668" spans="1:19" s="21" customFormat="1" x14ac:dyDescent="0.35">
      <c r="A2668" s="26">
        <v>1549228</v>
      </c>
      <c r="B2668" s="53">
        <v>411582</v>
      </c>
      <c r="C2668" s="26">
        <f>VLOOKUP(TotalFix[[#This Row],[Order]],'Total Fix by SS'!B:C,2,0)</f>
        <v>237</v>
      </c>
      <c r="D2668" s="21" t="s">
        <v>59</v>
      </c>
      <c r="E2668" s="21" t="s">
        <v>97</v>
      </c>
      <c r="F2668" s="21" t="s">
        <v>69</v>
      </c>
      <c r="G2668" s="21" t="s">
        <v>62</v>
      </c>
      <c r="H2668" s="21" t="s">
        <v>70</v>
      </c>
      <c r="I2668" s="21" t="s">
        <v>98</v>
      </c>
      <c r="J2668" s="22">
        <v>43733</v>
      </c>
      <c r="K2668" s="23">
        <v>0.35409722222222001</v>
      </c>
      <c r="L2668" s="22">
        <v>43733</v>
      </c>
      <c r="M2668" s="23">
        <v>0.35409722222222001</v>
      </c>
      <c r="N2668" s="24">
        <v>20</v>
      </c>
      <c r="O2668" s="21" t="s">
        <v>66</v>
      </c>
      <c r="P2668" s="46">
        <f>TotalFix[[#This Row],[Confirmed activ. 3 (ILE03)]]</f>
        <v>20</v>
      </c>
      <c r="Q2668" s="24">
        <v>20</v>
      </c>
      <c r="R2668" s="21" t="s">
        <v>66</v>
      </c>
      <c r="S2668" s="21" t="s">
        <v>72</v>
      </c>
    </row>
    <row r="2669" spans="1:19" s="21" customFormat="1" x14ac:dyDescent="0.35">
      <c r="A2669" s="26">
        <v>1549228</v>
      </c>
      <c r="B2669" s="53">
        <v>411582</v>
      </c>
      <c r="C2669" s="26">
        <f>VLOOKUP(TotalFix[[#This Row],[Order]],'Total Fix by SS'!B:C,2,0)</f>
        <v>237</v>
      </c>
      <c r="D2669" s="21" t="s">
        <v>59</v>
      </c>
      <c r="E2669" s="21" t="s">
        <v>99</v>
      </c>
      <c r="F2669" s="21" t="s">
        <v>69</v>
      </c>
      <c r="G2669" s="21" t="s">
        <v>62</v>
      </c>
      <c r="H2669" s="21" t="s">
        <v>70</v>
      </c>
      <c r="I2669" s="21" t="s">
        <v>100</v>
      </c>
      <c r="J2669" s="22">
        <v>43733</v>
      </c>
      <c r="K2669" s="23">
        <v>0.35424768518519001</v>
      </c>
      <c r="L2669" s="22">
        <v>43733</v>
      </c>
      <c r="M2669" s="23">
        <v>0.35424768518519001</v>
      </c>
      <c r="N2669" s="24">
        <v>50</v>
      </c>
      <c r="O2669" s="21" t="s">
        <v>66</v>
      </c>
      <c r="P2669" s="46">
        <f>TotalFix[[#This Row],[Confirmed activ. 3 (ILE03)]]</f>
        <v>50</v>
      </c>
      <c r="Q2669" s="24">
        <v>50</v>
      </c>
      <c r="R2669" s="21" t="s">
        <v>66</v>
      </c>
      <c r="S2669" s="21" t="s">
        <v>72</v>
      </c>
    </row>
    <row r="2670" spans="1:19" s="21" customFormat="1" x14ac:dyDescent="0.35">
      <c r="A2670" s="26">
        <v>1549228</v>
      </c>
      <c r="B2670" s="53">
        <v>411582</v>
      </c>
      <c r="C2670" s="26">
        <f>VLOOKUP(TotalFix[[#This Row],[Order]],'Total Fix by SS'!B:C,2,0)</f>
        <v>237</v>
      </c>
      <c r="D2670" s="21" t="s">
        <v>59</v>
      </c>
      <c r="E2670" s="21" t="s">
        <v>101</v>
      </c>
      <c r="F2670" s="21" t="s">
        <v>102</v>
      </c>
      <c r="G2670" s="21" t="s">
        <v>62</v>
      </c>
      <c r="H2670" s="21" t="s">
        <v>100</v>
      </c>
      <c r="I2670" s="21" t="s">
        <v>103</v>
      </c>
      <c r="J2670" s="22">
        <v>43733</v>
      </c>
      <c r="K2670" s="23">
        <v>0.35438657407406998</v>
      </c>
      <c r="L2670" s="22">
        <v>43733</v>
      </c>
      <c r="M2670" s="23">
        <v>0.35438657407406998</v>
      </c>
      <c r="N2670" s="24">
        <v>10</v>
      </c>
      <c r="O2670" s="21" t="s">
        <v>66</v>
      </c>
      <c r="P2670" s="46">
        <f>TotalFix[[#This Row],[Confirmed activ. 3 (ILE03)]]</f>
        <v>10</v>
      </c>
      <c r="Q2670" s="24">
        <v>10</v>
      </c>
      <c r="R2670" s="21" t="s">
        <v>66</v>
      </c>
      <c r="S2670" s="21" t="s">
        <v>72</v>
      </c>
    </row>
    <row r="2671" spans="1:19" s="21" customFormat="1" x14ac:dyDescent="0.35">
      <c r="A2671" s="26">
        <v>1549228</v>
      </c>
      <c r="B2671" s="53">
        <v>411582</v>
      </c>
      <c r="C2671" s="26">
        <f>VLOOKUP(TotalFix[[#This Row],[Order]],'Total Fix by SS'!B:C,2,0)</f>
        <v>237</v>
      </c>
      <c r="D2671" s="21" t="s">
        <v>59</v>
      </c>
      <c r="E2671" s="21" t="s">
        <v>104</v>
      </c>
      <c r="F2671" s="21" t="s">
        <v>102</v>
      </c>
      <c r="G2671" s="21" t="s">
        <v>105</v>
      </c>
      <c r="H2671" s="21" t="s">
        <v>100</v>
      </c>
      <c r="I2671" s="21" t="s">
        <v>106</v>
      </c>
      <c r="J2671" s="22">
        <v>43733</v>
      </c>
      <c r="K2671" s="23">
        <v>0.36679398148148001</v>
      </c>
      <c r="L2671" s="22">
        <v>43733</v>
      </c>
      <c r="M2671" s="23">
        <v>0.36679398148148001</v>
      </c>
      <c r="N2671" s="24">
        <v>10</v>
      </c>
      <c r="O2671" s="21" t="s">
        <v>66</v>
      </c>
      <c r="P2671" s="46">
        <f>TotalFix[[#This Row],[Confirmed activ. 3 (ILE03)]]</f>
        <v>10</v>
      </c>
      <c r="Q2671" s="24">
        <v>10</v>
      </c>
      <c r="R2671" s="21" t="s">
        <v>66</v>
      </c>
      <c r="S2671" s="21" t="s">
        <v>72</v>
      </c>
    </row>
    <row r="2672" spans="1:19" s="21" customFormat="1" x14ac:dyDescent="0.35">
      <c r="A2672" s="26">
        <v>1549228</v>
      </c>
      <c r="B2672" s="53">
        <v>411582</v>
      </c>
      <c r="C2672" s="26">
        <f>VLOOKUP(TotalFix[[#This Row],[Order]],'Total Fix by SS'!B:C,2,0)</f>
        <v>237</v>
      </c>
      <c r="D2672" s="21" t="s">
        <v>107</v>
      </c>
      <c r="E2672" s="21" t="s">
        <v>60</v>
      </c>
      <c r="F2672" s="21" t="s">
        <v>61</v>
      </c>
      <c r="G2672" s="21" t="s">
        <v>90</v>
      </c>
      <c r="H2672" s="21" t="s">
        <v>63</v>
      </c>
      <c r="I2672" s="21" t="s">
        <v>108</v>
      </c>
      <c r="J2672" s="22">
        <v>43723</v>
      </c>
      <c r="K2672" s="23">
        <v>0.31276620370370001</v>
      </c>
      <c r="L2672" s="22">
        <v>43730</v>
      </c>
      <c r="M2672" s="23">
        <v>0.64554398148147996</v>
      </c>
      <c r="N2672" s="25">
        <v>11.1</v>
      </c>
      <c r="O2672" s="21" t="s">
        <v>77</v>
      </c>
      <c r="P2672" s="46">
        <f>TotalFix[[#This Row],[Confirmed activ. 3 (ILE03)]]*60</f>
        <v>666</v>
      </c>
      <c r="Q2672" s="24">
        <v>1</v>
      </c>
      <c r="R2672" s="21" t="s">
        <v>66</v>
      </c>
      <c r="S2672" s="21" t="s">
        <v>67</v>
      </c>
    </row>
    <row r="2673" spans="1:19" s="21" customFormat="1" x14ac:dyDescent="0.35">
      <c r="A2673" s="26">
        <v>1549228</v>
      </c>
      <c r="B2673" s="53">
        <v>411582</v>
      </c>
      <c r="C2673" s="26">
        <f>VLOOKUP(TotalFix[[#This Row],[Order]],'Total Fix by SS'!B:C,2,0)</f>
        <v>237</v>
      </c>
      <c r="D2673" s="21" t="s">
        <v>109</v>
      </c>
      <c r="E2673" s="21" t="s">
        <v>82</v>
      </c>
      <c r="F2673" s="21" t="s">
        <v>83</v>
      </c>
      <c r="G2673" s="21" t="s">
        <v>90</v>
      </c>
      <c r="H2673" s="21" t="s">
        <v>84</v>
      </c>
      <c r="I2673" s="21" t="s">
        <v>110</v>
      </c>
      <c r="J2673" s="22"/>
      <c r="K2673" s="23">
        <v>0</v>
      </c>
      <c r="L2673" s="22"/>
      <c r="M2673" s="23">
        <v>0</v>
      </c>
      <c r="N2673" s="25">
        <v>0</v>
      </c>
      <c r="O2673" s="21" t="s">
        <v>93</v>
      </c>
      <c r="P2673" s="46"/>
      <c r="Q2673" s="24">
        <v>5</v>
      </c>
      <c r="R2673" s="21" t="s">
        <v>66</v>
      </c>
      <c r="S2673" s="21" t="s">
        <v>94</v>
      </c>
    </row>
    <row r="2674" spans="1:19" s="21" customFormat="1" x14ac:dyDescent="0.35">
      <c r="A2674" s="26">
        <v>1549229</v>
      </c>
      <c r="B2674" s="53">
        <v>411582</v>
      </c>
      <c r="C2674" s="26">
        <f>VLOOKUP(TotalFix[[#This Row],[Order]],'Total Fix by SS'!B:C,2,0)</f>
        <v>237</v>
      </c>
      <c r="D2674" s="21" t="s">
        <v>59</v>
      </c>
      <c r="E2674" s="21" t="s">
        <v>60</v>
      </c>
      <c r="F2674" s="21" t="s">
        <v>61</v>
      </c>
      <c r="G2674" s="21" t="s">
        <v>62</v>
      </c>
      <c r="H2674" s="21" t="s">
        <v>63</v>
      </c>
      <c r="I2674" s="21" t="s">
        <v>64</v>
      </c>
      <c r="J2674" s="22">
        <v>43719</v>
      </c>
      <c r="K2674" s="23">
        <v>0.41982638888889001</v>
      </c>
      <c r="L2674" s="22">
        <v>43719</v>
      </c>
      <c r="M2674" s="23">
        <v>0.43192129629629999</v>
      </c>
      <c r="N2674" s="25">
        <v>8.7170000000000005</v>
      </c>
      <c r="O2674" s="21" t="s">
        <v>66</v>
      </c>
      <c r="P2674" s="46">
        <f>TotalFix[[#This Row],[Confirmed activ. 3 (ILE03)]]</f>
        <v>8.7170000000000005</v>
      </c>
      <c r="Q2674" s="24">
        <v>20</v>
      </c>
      <c r="R2674" s="21" t="s">
        <v>66</v>
      </c>
      <c r="S2674" s="21" t="s">
        <v>67</v>
      </c>
    </row>
    <row r="2675" spans="1:19" s="21" customFormat="1" x14ac:dyDescent="0.35">
      <c r="A2675" s="26">
        <v>1549229</v>
      </c>
      <c r="B2675" s="53">
        <v>411582</v>
      </c>
      <c r="C2675" s="26">
        <f>VLOOKUP(TotalFix[[#This Row],[Order]],'Total Fix by SS'!B:C,2,0)</f>
        <v>237</v>
      </c>
      <c r="D2675" s="21" t="s">
        <v>59</v>
      </c>
      <c r="E2675" s="21" t="s">
        <v>68</v>
      </c>
      <c r="F2675" s="21" t="s">
        <v>69</v>
      </c>
      <c r="G2675" s="21" t="s">
        <v>62</v>
      </c>
      <c r="H2675" s="21" t="s">
        <v>70</v>
      </c>
      <c r="I2675" s="21" t="s">
        <v>71</v>
      </c>
      <c r="J2675" s="22">
        <v>43719</v>
      </c>
      <c r="K2675" s="23">
        <v>0.46482638888889</v>
      </c>
      <c r="L2675" s="22">
        <v>43719</v>
      </c>
      <c r="M2675" s="23">
        <v>0.46482638888889</v>
      </c>
      <c r="N2675" s="24">
        <v>30</v>
      </c>
      <c r="O2675" s="21" t="s">
        <v>66</v>
      </c>
      <c r="P2675" s="46">
        <f>TotalFix[[#This Row],[Confirmed activ. 3 (ILE03)]]</f>
        <v>30</v>
      </c>
      <c r="Q2675" s="24">
        <v>30</v>
      </c>
      <c r="R2675" s="21" t="s">
        <v>66</v>
      </c>
      <c r="S2675" s="21" t="s">
        <v>72</v>
      </c>
    </row>
    <row r="2676" spans="1:19" s="21" customFormat="1" x14ac:dyDescent="0.35">
      <c r="A2676" s="26">
        <v>1549229</v>
      </c>
      <c r="B2676" s="53">
        <v>411582</v>
      </c>
      <c r="C2676" s="26">
        <f>VLOOKUP(TotalFix[[#This Row],[Order]],'Total Fix by SS'!B:C,2,0)</f>
        <v>237</v>
      </c>
      <c r="D2676" s="21" t="s">
        <v>59</v>
      </c>
      <c r="E2676" s="21" t="s">
        <v>73</v>
      </c>
      <c r="F2676" s="21" t="s">
        <v>61</v>
      </c>
      <c r="G2676" s="21" t="s">
        <v>62</v>
      </c>
      <c r="H2676" s="21" t="s">
        <v>63</v>
      </c>
      <c r="I2676" s="21" t="s">
        <v>74</v>
      </c>
      <c r="J2676" s="22">
        <v>43719</v>
      </c>
      <c r="K2676" s="23">
        <v>0.47162037037037002</v>
      </c>
      <c r="L2676" s="22">
        <v>43720</v>
      </c>
      <c r="M2676" s="23">
        <v>0.44512731481480999</v>
      </c>
      <c r="N2676" s="25">
        <v>212.14699999999999</v>
      </c>
      <c r="O2676" s="21" t="s">
        <v>66</v>
      </c>
      <c r="P2676" s="46">
        <f>TotalFix[[#This Row],[Confirmed activ. 3 (ILE03)]]</f>
        <v>212.14699999999999</v>
      </c>
      <c r="Q2676" s="24">
        <v>200</v>
      </c>
      <c r="R2676" s="21" t="s">
        <v>66</v>
      </c>
      <c r="S2676" s="21" t="s">
        <v>67</v>
      </c>
    </row>
    <row r="2677" spans="1:19" s="21" customFormat="1" x14ac:dyDescent="0.35">
      <c r="A2677" s="26">
        <v>1549229</v>
      </c>
      <c r="B2677" s="53">
        <v>411582</v>
      </c>
      <c r="C2677" s="26">
        <f>VLOOKUP(TotalFix[[#This Row],[Order]],'Total Fix by SS'!B:C,2,0)</f>
        <v>237</v>
      </c>
      <c r="D2677" s="21" t="s">
        <v>59</v>
      </c>
      <c r="E2677" s="21" t="s">
        <v>75</v>
      </c>
      <c r="F2677" s="21" t="s">
        <v>61</v>
      </c>
      <c r="G2677" s="21" t="s">
        <v>62</v>
      </c>
      <c r="H2677" s="21" t="s">
        <v>63</v>
      </c>
      <c r="I2677" s="21" t="s">
        <v>76</v>
      </c>
      <c r="J2677" s="22">
        <v>43720</v>
      </c>
      <c r="K2677" s="23">
        <v>0.50675925925926002</v>
      </c>
      <c r="L2677" s="22">
        <v>43724</v>
      </c>
      <c r="M2677" s="23">
        <v>0.44871527777777998</v>
      </c>
      <c r="N2677" s="25">
        <v>16.774000000000001</v>
      </c>
      <c r="O2677" s="21" t="s">
        <v>77</v>
      </c>
      <c r="P2677" s="46">
        <f>TotalFix[[#This Row],[Confirmed activ. 3 (ILE03)]]*60</f>
        <v>1006.44</v>
      </c>
      <c r="Q2677" s="24">
        <v>500</v>
      </c>
      <c r="R2677" s="21" t="s">
        <v>66</v>
      </c>
      <c r="S2677" s="21" t="s">
        <v>67</v>
      </c>
    </row>
    <row r="2678" spans="1:19" s="21" customFormat="1" x14ac:dyDescent="0.35">
      <c r="A2678" s="26">
        <v>1549229</v>
      </c>
      <c r="B2678" s="53">
        <v>411582</v>
      </c>
      <c r="C2678" s="26">
        <f>VLOOKUP(TotalFix[[#This Row],[Order]],'Total Fix by SS'!B:C,2,0)</f>
        <v>237</v>
      </c>
      <c r="D2678" s="21" t="s">
        <v>59</v>
      </c>
      <c r="E2678" s="21" t="s">
        <v>78</v>
      </c>
      <c r="F2678" s="21" t="s">
        <v>69</v>
      </c>
      <c r="G2678" s="21" t="s">
        <v>62</v>
      </c>
      <c r="H2678" s="21" t="s">
        <v>70</v>
      </c>
      <c r="I2678" s="21" t="s">
        <v>79</v>
      </c>
      <c r="J2678" s="22">
        <v>43724</v>
      </c>
      <c r="K2678" s="23">
        <v>0.54991898148148</v>
      </c>
      <c r="L2678" s="22">
        <v>43724</v>
      </c>
      <c r="M2678" s="23">
        <v>0.54991898148148</v>
      </c>
      <c r="N2678" s="24">
        <v>20</v>
      </c>
      <c r="O2678" s="21" t="s">
        <v>66</v>
      </c>
      <c r="P2678" s="46">
        <f>TotalFix[[#This Row],[Confirmed activ. 3 (ILE03)]]</f>
        <v>20</v>
      </c>
      <c r="Q2678" s="24">
        <v>20</v>
      </c>
      <c r="R2678" s="21" t="s">
        <v>66</v>
      </c>
      <c r="S2678" s="21" t="s">
        <v>72</v>
      </c>
    </row>
    <row r="2679" spans="1:19" s="21" customFormat="1" x14ac:dyDescent="0.35">
      <c r="A2679" s="26">
        <v>1549229</v>
      </c>
      <c r="B2679" s="53">
        <v>411582</v>
      </c>
      <c r="C2679" s="26">
        <f>VLOOKUP(TotalFix[[#This Row],[Order]],'Total Fix by SS'!B:C,2,0)</f>
        <v>237</v>
      </c>
      <c r="D2679" s="21" t="s">
        <v>59</v>
      </c>
      <c r="E2679" s="21" t="s">
        <v>80</v>
      </c>
      <c r="F2679" s="21" t="s">
        <v>69</v>
      </c>
      <c r="G2679" s="21" t="s">
        <v>62</v>
      </c>
      <c r="H2679" s="21" t="s">
        <v>70</v>
      </c>
      <c r="I2679" s="21" t="s">
        <v>81</v>
      </c>
      <c r="J2679" s="22">
        <v>43724</v>
      </c>
      <c r="K2679" s="23">
        <v>0.56848379629629997</v>
      </c>
      <c r="L2679" s="22">
        <v>43724</v>
      </c>
      <c r="M2679" s="23">
        <v>0.56848379629629997</v>
      </c>
      <c r="N2679" s="24">
        <v>20</v>
      </c>
      <c r="O2679" s="21" t="s">
        <v>66</v>
      </c>
      <c r="P2679" s="46">
        <f>TotalFix[[#This Row],[Confirmed activ. 3 (ILE03)]]</f>
        <v>20</v>
      </c>
      <c r="Q2679" s="24">
        <v>20</v>
      </c>
      <c r="R2679" s="21" t="s">
        <v>66</v>
      </c>
      <c r="S2679" s="21" t="s">
        <v>72</v>
      </c>
    </row>
    <row r="2680" spans="1:19" s="21" customFormat="1" x14ac:dyDescent="0.35">
      <c r="A2680" s="26">
        <v>1549229</v>
      </c>
      <c r="B2680" s="53">
        <v>411582</v>
      </c>
      <c r="C2680" s="26">
        <f>VLOOKUP(TotalFix[[#This Row],[Order]],'Total Fix by SS'!B:C,2,0)</f>
        <v>237</v>
      </c>
      <c r="D2680" s="21" t="s">
        <v>59</v>
      </c>
      <c r="E2680" s="21" t="s">
        <v>82</v>
      </c>
      <c r="F2680" s="21" t="s">
        <v>83</v>
      </c>
      <c r="G2680" s="21" t="s">
        <v>62</v>
      </c>
      <c r="H2680" s="21" t="s">
        <v>84</v>
      </c>
      <c r="I2680" s="21" t="s">
        <v>84</v>
      </c>
      <c r="J2680" s="22">
        <v>43724</v>
      </c>
      <c r="K2680" s="23">
        <v>0.60635416666666997</v>
      </c>
      <c r="L2680" s="22">
        <v>43725</v>
      </c>
      <c r="M2680" s="23">
        <v>0.16428240740741001</v>
      </c>
      <c r="N2680" s="25">
        <v>3.7730000000000001</v>
      </c>
      <c r="O2680" s="21" t="s">
        <v>77</v>
      </c>
      <c r="P2680" s="46">
        <f>TotalFix[[#This Row],[Confirmed activ. 3 (ILE03)]]*60</f>
        <v>226.38</v>
      </c>
      <c r="Q2680" s="24">
        <v>450</v>
      </c>
      <c r="R2680" s="21" t="s">
        <v>66</v>
      </c>
      <c r="S2680" s="21" t="s">
        <v>67</v>
      </c>
    </row>
    <row r="2681" spans="1:19" s="21" customFormat="1" x14ac:dyDescent="0.35">
      <c r="A2681" s="26">
        <v>1549229</v>
      </c>
      <c r="B2681" s="53">
        <v>411582</v>
      </c>
      <c r="C2681" s="26">
        <f>VLOOKUP(TotalFix[[#This Row],[Order]],'Total Fix by SS'!B:C,2,0)</f>
        <v>237</v>
      </c>
      <c r="D2681" s="21" t="s">
        <v>59</v>
      </c>
      <c r="E2681" s="21" t="s">
        <v>85</v>
      </c>
      <c r="F2681" s="21" t="s">
        <v>86</v>
      </c>
      <c r="G2681" s="21" t="s">
        <v>62</v>
      </c>
      <c r="H2681" s="21" t="s">
        <v>87</v>
      </c>
      <c r="I2681" s="21" t="s">
        <v>87</v>
      </c>
      <c r="J2681" s="22">
        <v>43726</v>
      </c>
      <c r="K2681" s="23">
        <v>0.39452546296295998</v>
      </c>
      <c r="L2681" s="22">
        <v>43726</v>
      </c>
      <c r="M2681" s="23">
        <v>0.39452546296295998</v>
      </c>
      <c r="N2681" s="24">
        <v>20</v>
      </c>
      <c r="O2681" s="21" t="s">
        <v>66</v>
      </c>
      <c r="P2681" s="46">
        <f>TotalFix[[#This Row],[Confirmed activ. 3 (ILE03)]]</f>
        <v>20</v>
      </c>
      <c r="Q2681" s="24">
        <v>20</v>
      </c>
      <c r="R2681" s="21" t="s">
        <v>66</v>
      </c>
      <c r="S2681" s="21" t="s">
        <v>72</v>
      </c>
    </row>
    <row r="2682" spans="1:19" s="21" customFormat="1" x14ac:dyDescent="0.35">
      <c r="A2682" s="26">
        <v>1549229</v>
      </c>
      <c r="B2682" s="53">
        <v>411582</v>
      </c>
      <c r="C2682" s="26">
        <f>VLOOKUP(TotalFix[[#This Row],[Order]],'Total Fix by SS'!B:C,2,0)</f>
        <v>237</v>
      </c>
      <c r="D2682" s="21" t="s">
        <v>59</v>
      </c>
      <c r="E2682" s="21" t="s">
        <v>88</v>
      </c>
      <c r="F2682" s="21" t="s">
        <v>89</v>
      </c>
      <c r="G2682" s="21" t="s">
        <v>90</v>
      </c>
      <c r="H2682" s="21" t="s">
        <v>91</v>
      </c>
      <c r="I2682" s="21" t="s">
        <v>92</v>
      </c>
      <c r="J2682" s="22"/>
      <c r="K2682" s="23">
        <v>0</v>
      </c>
      <c r="L2682" s="22"/>
      <c r="M2682" s="23">
        <v>0</v>
      </c>
      <c r="N2682" s="25">
        <v>0</v>
      </c>
      <c r="O2682" s="21" t="s">
        <v>93</v>
      </c>
      <c r="P2682" s="46"/>
      <c r="Q2682" s="24">
        <v>0</v>
      </c>
      <c r="R2682" s="21" t="s">
        <v>66</v>
      </c>
      <c r="S2682" s="21" t="s">
        <v>94</v>
      </c>
    </row>
    <row r="2683" spans="1:19" s="21" customFormat="1" x14ac:dyDescent="0.35">
      <c r="A2683" s="26">
        <v>1549229</v>
      </c>
      <c r="B2683" s="53">
        <v>411582</v>
      </c>
      <c r="C2683" s="26">
        <f>VLOOKUP(TotalFix[[#This Row],[Order]],'Total Fix by SS'!B:C,2,0)</f>
        <v>237</v>
      </c>
      <c r="D2683" s="21" t="s">
        <v>59</v>
      </c>
      <c r="E2683" s="21" t="s">
        <v>95</v>
      </c>
      <c r="F2683" s="21" t="s">
        <v>61</v>
      </c>
      <c r="G2683" s="21" t="s">
        <v>62</v>
      </c>
      <c r="H2683" s="21" t="s">
        <v>63</v>
      </c>
      <c r="I2683" s="21" t="s">
        <v>96</v>
      </c>
      <c r="J2683" s="22">
        <v>43726</v>
      </c>
      <c r="K2683" s="23">
        <v>0.57012731481481005</v>
      </c>
      <c r="L2683" s="22">
        <v>43726</v>
      </c>
      <c r="M2683" s="23">
        <v>0.65928240740740995</v>
      </c>
      <c r="N2683" s="25">
        <v>2.14</v>
      </c>
      <c r="O2683" s="21" t="s">
        <v>77</v>
      </c>
      <c r="P2683" s="46">
        <f>TotalFix[[#This Row],[Confirmed activ. 3 (ILE03)]]*60</f>
        <v>128.4</v>
      </c>
      <c r="Q2683" s="24">
        <v>40</v>
      </c>
      <c r="R2683" s="21" t="s">
        <v>66</v>
      </c>
      <c r="S2683" s="21" t="s">
        <v>67</v>
      </c>
    </row>
    <row r="2684" spans="1:19" s="21" customFormat="1" x14ac:dyDescent="0.35">
      <c r="A2684" s="26">
        <v>1549229</v>
      </c>
      <c r="B2684" s="53">
        <v>411582</v>
      </c>
      <c r="C2684" s="26">
        <f>VLOOKUP(TotalFix[[#This Row],[Order]],'Total Fix by SS'!B:C,2,0)</f>
        <v>237</v>
      </c>
      <c r="D2684" s="21" t="s">
        <v>59</v>
      </c>
      <c r="E2684" s="21" t="s">
        <v>97</v>
      </c>
      <c r="F2684" s="21" t="s">
        <v>69</v>
      </c>
      <c r="G2684" s="21" t="s">
        <v>62</v>
      </c>
      <c r="H2684" s="21" t="s">
        <v>70</v>
      </c>
      <c r="I2684" s="21" t="s">
        <v>98</v>
      </c>
      <c r="J2684" s="22">
        <v>43733</v>
      </c>
      <c r="K2684" s="23">
        <v>0.47159722222222</v>
      </c>
      <c r="L2684" s="22">
        <v>43733</v>
      </c>
      <c r="M2684" s="23">
        <v>0.47159722222222</v>
      </c>
      <c r="N2684" s="24">
        <v>20</v>
      </c>
      <c r="O2684" s="21" t="s">
        <v>66</v>
      </c>
      <c r="P2684" s="46">
        <f>TotalFix[[#This Row],[Confirmed activ. 3 (ILE03)]]</f>
        <v>20</v>
      </c>
      <c r="Q2684" s="24">
        <v>20</v>
      </c>
      <c r="R2684" s="21" t="s">
        <v>66</v>
      </c>
      <c r="S2684" s="21" t="s">
        <v>72</v>
      </c>
    </row>
    <row r="2685" spans="1:19" s="21" customFormat="1" x14ac:dyDescent="0.35">
      <c r="A2685" s="26">
        <v>1549229</v>
      </c>
      <c r="B2685" s="53">
        <v>411582</v>
      </c>
      <c r="C2685" s="26">
        <f>VLOOKUP(TotalFix[[#This Row],[Order]],'Total Fix by SS'!B:C,2,0)</f>
        <v>237</v>
      </c>
      <c r="D2685" s="21" t="s">
        <v>59</v>
      </c>
      <c r="E2685" s="21" t="s">
        <v>99</v>
      </c>
      <c r="F2685" s="21" t="s">
        <v>69</v>
      </c>
      <c r="G2685" s="21" t="s">
        <v>62</v>
      </c>
      <c r="H2685" s="21" t="s">
        <v>70</v>
      </c>
      <c r="I2685" s="21" t="s">
        <v>100</v>
      </c>
      <c r="J2685" s="22">
        <v>43733</v>
      </c>
      <c r="K2685" s="23">
        <v>0.47172453703703998</v>
      </c>
      <c r="L2685" s="22">
        <v>43733</v>
      </c>
      <c r="M2685" s="23">
        <v>0.47172453703703998</v>
      </c>
      <c r="N2685" s="24">
        <v>50</v>
      </c>
      <c r="O2685" s="21" t="s">
        <v>66</v>
      </c>
      <c r="P2685" s="46">
        <f>TotalFix[[#This Row],[Confirmed activ. 3 (ILE03)]]</f>
        <v>50</v>
      </c>
      <c r="Q2685" s="24">
        <v>50</v>
      </c>
      <c r="R2685" s="21" t="s">
        <v>66</v>
      </c>
      <c r="S2685" s="21" t="s">
        <v>72</v>
      </c>
    </row>
    <row r="2686" spans="1:19" s="21" customFormat="1" x14ac:dyDescent="0.35">
      <c r="A2686" s="26">
        <v>1549229</v>
      </c>
      <c r="B2686" s="53">
        <v>411582</v>
      </c>
      <c r="C2686" s="26">
        <f>VLOOKUP(TotalFix[[#This Row],[Order]],'Total Fix by SS'!B:C,2,0)</f>
        <v>237</v>
      </c>
      <c r="D2686" s="21" t="s">
        <v>59</v>
      </c>
      <c r="E2686" s="21" t="s">
        <v>101</v>
      </c>
      <c r="F2686" s="21" t="s">
        <v>102</v>
      </c>
      <c r="G2686" s="21" t="s">
        <v>62</v>
      </c>
      <c r="H2686" s="21" t="s">
        <v>100</v>
      </c>
      <c r="I2686" s="21" t="s">
        <v>103</v>
      </c>
      <c r="J2686" s="22">
        <v>43733</v>
      </c>
      <c r="K2686" s="23">
        <v>0.47184027777777998</v>
      </c>
      <c r="L2686" s="22">
        <v>43733</v>
      </c>
      <c r="M2686" s="23">
        <v>0.47184027777777998</v>
      </c>
      <c r="N2686" s="24">
        <v>10</v>
      </c>
      <c r="O2686" s="21" t="s">
        <v>66</v>
      </c>
      <c r="P2686" s="46">
        <f>TotalFix[[#This Row],[Confirmed activ. 3 (ILE03)]]</f>
        <v>10</v>
      </c>
      <c r="Q2686" s="24">
        <v>10</v>
      </c>
      <c r="R2686" s="21" t="s">
        <v>66</v>
      </c>
      <c r="S2686" s="21" t="s">
        <v>72</v>
      </c>
    </row>
    <row r="2687" spans="1:19" s="21" customFormat="1" x14ac:dyDescent="0.35">
      <c r="A2687" s="26">
        <v>1549229</v>
      </c>
      <c r="B2687" s="53">
        <v>411582</v>
      </c>
      <c r="C2687" s="26">
        <f>VLOOKUP(TotalFix[[#This Row],[Order]],'Total Fix by SS'!B:C,2,0)</f>
        <v>237</v>
      </c>
      <c r="D2687" s="21" t="s">
        <v>59</v>
      </c>
      <c r="E2687" s="21" t="s">
        <v>104</v>
      </c>
      <c r="F2687" s="21" t="s">
        <v>102</v>
      </c>
      <c r="G2687" s="21" t="s">
        <v>105</v>
      </c>
      <c r="H2687" s="21" t="s">
        <v>100</v>
      </c>
      <c r="I2687" s="21" t="s">
        <v>106</v>
      </c>
      <c r="J2687" s="22">
        <v>43737</v>
      </c>
      <c r="K2687" s="23">
        <v>0.51067129629630004</v>
      </c>
      <c r="L2687" s="22">
        <v>43737</v>
      </c>
      <c r="M2687" s="23">
        <v>0.51067129629630004</v>
      </c>
      <c r="N2687" s="24">
        <v>10</v>
      </c>
      <c r="O2687" s="21" t="s">
        <v>66</v>
      </c>
      <c r="P2687" s="46">
        <f>TotalFix[[#This Row],[Confirmed activ. 3 (ILE03)]]</f>
        <v>10</v>
      </c>
      <c r="Q2687" s="24">
        <v>10</v>
      </c>
      <c r="R2687" s="21" t="s">
        <v>66</v>
      </c>
      <c r="S2687" s="21" t="s">
        <v>72</v>
      </c>
    </row>
    <row r="2688" spans="1:19" s="21" customFormat="1" x14ac:dyDescent="0.35">
      <c r="A2688" s="26">
        <v>1549229</v>
      </c>
      <c r="B2688" s="53">
        <v>411582</v>
      </c>
      <c r="C2688" s="26">
        <f>VLOOKUP(TotalFix[[#This Row],[Order]],'Total Fix by SS'!B:C,2,0)</f>
        <v>237</v>
      </c>
      <c r="D2688" s="21" t="s">
        <v>107</v>
      </c>
      <c r="E2688" s="21" t="s">
        <v>60</v>
      </c>
      <c r="F2688" s="21" t="s">
        <v>61</v>
      </c>
      <c r="G2688" s="21" t="s">
        <v>90</v>
      </c>
      <c r="H2688" s="21" t="s">
        <v>63</v>
      </c>
      <c r="I2688" s="21" t="s">
        <v>108</v>
      </c>
      <c r="J2688" s="22"/>
      <c r="K2688" s="23">
        <v>0</v>
      </c>
      <c r="L2688" s="22"/>
      <c r="M2688" s="23">
        <v>0</v>
      </c>
      <c r="N2688" s="25">
        <v>0</v>
      </c>
      <c r="O2688" s="21" t="s">
        <v>93</v>
      </c>
      <c r="P2688" s="46"/>
      <c r="Q2688" s="24">
        <v>1</v>
      </c>
      <c r="R2688" s="21" t="s">
        <v>66</v>
      </c>
      <c r="S2688" s="21" t="s">
        <v>94</v>
      </c>
    </row>
    <row r="2689" spans="1:19" s="21" customFormat="1" x14ac:dyDescent="0.35">
      <c r="A2689" s="26">
        <v>1549229</v>
      </c>
      <c r="B2689" s="53">
        <v>411582</v>
      </c>
      <c r="C2689" s="26">
        <f>VLOOKUP(TotalFix[[#This Row],[Order]],'Total Fix by SS'!B:C,2,0)</f>
        <v>237</v>
      </c>
      <c r="D2689" s="21" t="s">
        <v>109</v>
      </c>
      <c r="E2689" s="21" t="s">
        <v>82</v>
      </c>
      <c r="F2689" s="21" t="s">
        <v>83</v>
      </c>
      <c r="G2689" s="21" t="s">
        <v>90</v>
      </c>
      <c r="H2689" s="21" t="s">
        <v>84</v>
      </c>
      <c r="I2689" s="21" t="s">
        <v>110</v>
      </c>
      <c r="J2689" s="22"/>
      <c r="K2689" s="23">
        <v>0</v>
      </c>
      <c r="L2689" s="22"/>
      <c r="M2689" s="23">
        <v>0</v>
      </c>
      <c r="N2689" s="25">
        <v>0</v>
      </c>
      <c r="O2689" s="21" t="s">
        <v>93</v>
      </c>
      <c r="P2689" s="46"/>
      <c r="Q2689" s="24">
        <v>5</v>
      </c>
      <c r="R2689" s="21" t="s">
        <v>66</v>
      </c>
      <c r="S2689" s="21" t="s">
        <v>94</v>
      </c>
    </row>
    <row r="2690" spans="1:19" s="21" customFormat="1" x14ac:dyDescent="0.35">
      <c r="A2690" s="26">
        <v>1549230</v>
      </c>
      <c r="B2690" s="53">
        <v>411582</v>
      </c>
      <c r="C2690" s="26">
        <f>VLOOKUP(TotalFix[[#This Row],[Order]],'Total Fix by SS'!B:C,2,0)</f>
        <v>237</v>
      </c>
      <c r="D2690" s="21" t="s">
        <v>59</v>
      </c>
      <c r="E2690" s="21" t="s">
        <v>60</v>
      </c>
      <c r="F2690" s="21" t="s">
        <v>61</v>
      </c>
      <c r="G2690" s="21" t="s">
        <v>62</v>
      </c>
      <c r="H2690" s="21" t="s">
        <v>63</v>
      </c>
      <c r="I2690" s="21" t="s">
        <v>64</v>
      </c>
      <c r="J2690" s="22">
        <v>43720</v>
      </c>
      <c r="K2690" s="23">
        <v>0.52056712962963003</v>
      </c>
      <c r="L2690" s="22">
        <v>43720</v>
      </c>
      <c r="M2690" s="23">
        <v>0.53085648148148001</v>
      </c>
      <c r="N2690" s="25">
        <v>14.817</v>
      </c>
      <c r="O2690" s="21" t="s">
        <v>66</v>
      </c>
      <c r="P2690" s="46">
        <f>TotalFix[[#This Row],[Confirmed activ. 3 (ILE03)]]</f>
        <v>14.817</v>
      </c>
      <c r="Q2690" s="24">
        <v>20</v>
      </c>
      <c r="R2690" s="21" t="s">
        <v>66</v>
      </c>
      <c r="S2690" s="21" t="s">
        <v>67</v>
      </c>
    </row>
    <row r="2691" spans="1:19" s="21" customFormat="1" x14ac:dyDescent="0.35">
      <c r="A2691" s="26">
        <v>1549230</v>
      </c>
      <c r="B2691" s="53">
        <v>411582</v>
      </c>
      <c r="C2691" s="26">
        <f>VLOOKUP(TotalFix[[#This Row],[Order]],'Total Fix by SS'!B:C,2,0)</f>
        <v>237</v>
      </c>
      <c r="D2691" s="21" t="s">
        <v>59</v>
      </c>
      <c r="E2691" s="21" t="s">
        <v>68</v>
      </c>
      <c r="F2691" s="21" t="s">
        <v>69</v>
      </c>
      <c r="G2691" s="21" t="s">
        <v>62</v>
      </c>
      <c r="H2691" s="21" t="s">
        <v>70</v>
      </c>
      <c r="I2691" s="21" t="s">
        <v>71</v>
      </c>
      <c r="J2691" s="22">
        <v>43720</v>
      </c>
      <c r="K2691" s="23">
        <v>0.55959490740741002</v>
      </c>
      <c r="L2691" s="22">
        <v>43720</v>
      </c>
      <c r="M2691" s="23">
        <v>0.55959490740741002</v>
      </c>
      <c r="N2691" s="24">
        <v>30</v>
      </c>
      <c r="O2691" s="21" t="s">
        <v>66</v>
      </c>
      <c r="P2691" s="46">
        <f>TotalFix[[#This Row],[Confirmed activ. 3 (ILE03)]]</f>
        <v>30</v>
      </c>
      <c r="Q2691" s="24">
        <v>30</v>
      </c>
      <c r="R2691" s="21" t="s">
        <v>66</v>
      </c>
      <c r="S2691" s="21" t="s">
        <v>72</v>
      </c>
    </row>
    <row r="2692" spans="1:19" s="21" customFormat="1" x14ac:dyDescent="0.35">
      <c r="A2692" s="26">
        <v>1549230</v>
      </c>
      <c r="B2692" s="53">
        <v>411582</v>
      </c>
      <c r="C2692" s="26">
        <f>VLOOKUP(TotalFix[[#This Row],[Order]],'Total Fix by SS'!B:C,2,0)</f>
        <v>237</v>
      </c>
      <c r="D2692" s="21" t="s">
        <v>59</v>
      </c>
      <c r="E2692" s="21" t="s">
        <v>73</v>
      </c>
      <c r="F2692" s="21" t="s">
        <v>61</v>
      </c>
      <c r="G2692" s="21" t="s">
        <v>62</v>
      </c>
      <c r="H2692" s="21" t="s">
        <v>63</v>
      </c>
      <c r="I2692" s="21" t="s">
        <v>74</v>
      </c>
      <c r="J2692" s="22">
        <v>43723</v>
      </c>
      <c r="K2692" s="23">
        <v>0.32075231481480998</v>
      </c>
      <c r="L2692" s="22">
        <v>43723</v>
      </c>
      <c r="M2692" s="23">
        <v>0.50006944444444001</v>
      </c>
      <c r="N2692" s="25">
        <v>4.3040000000000003</v>
      </c>
      <c r="O2692" s="21" t="s">
        <v>77</v>
      </c>
      <c r="P2692" s="46">
        <f>TotalFix[[#This Row],[Confirmed activ. 3 (ILE03)]]*60</f>
        <v>258.24</v>
      </c>
      <c r="Q2692" s="24">
        <v>200</v>
      </c>
      <c r="R2692" s="21" t="s">
        <v>66</v>
      </c>
      <c r="S2692" s="21" t="s">
        <v>67</v>
      </c>
    </row>
    <row r="2693" spans="1:19" s="21" customFormat="1" x14ac:dyDescent="0.35">
      <c r="A2693" s="26">
        <v>1549230</v>
      </c>
      <c r="B2693" s="53">
        <v>411582</v>
      </c>
      <c r="C2693" s="26">
        <f>VLOOKUP(TotalFix[[#This Row],[Order]],'Total Fix by SS'!B:C,2,0)</f>
        <v>237</v>
      </c>
      <c r="D2693" s="21" t="s">
        <v>59</v>
      </c>
      <c r="E2693" s="21" t="s">
        <v>75</v>
      </c>
      <c r="F2693" s="21" t="s">
        <v>61</v>
      </c>
      <c r="G2693" s="21" t="s">
        <v>62</v>
      </c>
      <c r="H2693" s="21" t="s">
        <v>63</v>
      </c>
      <c r="I2693" s="21" t="s">
        <v>76</v>
      </c>
      <c r="J2693" s="22">
        <v>43723</v>
      </c>
      <c r="K2693" s="23">
        <v>0.64138888888889001</v>
      </c>
      <c r="L2693" s="22">
        <v>43725</v>
      </c>
      <c r="M2693" s="23">
        <v>0.67296296296295999</v>
      </c>
      <c r="N2693" s="25">
        <v>20.257999999999999</v>
      </c>
      <c r="O2693" s="21" t="s">
        <v>77</v>
      </c>
      <c r="P2693" s="46">
        <f>TotalFix[[#This Row],[Confirmed activ. 3 (ILE03)]]*60</f>
        <v>1215.48</v>
      </c>
      <c r="Q2693" s="24">
        <v>500</v>
      </c>
      <c r="R2693" s="21" t="s">
        <v>66</v>
      </c>
      <c r="S2693" s="21" t="s">
        <v>67</v>
      </c>
    </row>
    <row r="2694" spans="1:19" s="21" customFormat="1" x14ac:dyDescent="0.35">
      <c r="A2694" s="26">
        <v>1549230</v>
      </c>
      <c r="B2694" s="53">
        <v>411582</v>
      </c>
      <c r="C2694" s="26">
        <f>VLOOKUP(TotalFix[[#This Row],[Order]],'Total Fix by SS'!B:C,2,0)</f>
        <v>237</v>
      </c>
      <c r="D2694" s="21" t="s">
        <v>59</v>
      </c>
      <c r="E2694" s="21" t="s">
        <v>78</v>
      </c>
      <c r="F2694" s="21" t="s">
        <v>69</v>
      </c>
      <c r="G2694" s="21" t="s">
        <v>62</v>
      </c>
      <c r="H2694" s="21" t="s">
        <v>70</v>
      </c>
      <c r="I2694" s="21" t="s">
        <v>79</v>
      </c>
      <c r="J2694" s="22">
        <v>43725</v>
      </c>
      <c r="K2694" s="23">
        <v>0.68353009259259001</v>
      </c>
      <c r="L2694" s="22">
        <v>43725</v>
      </c>
      <c r="M2694" s="23">
        <v>0.68353009259259001</v>
      </c>
      <c r="N2694" s="24">
        <v>20</v>
      </c>
      <c r="O2694" s="21" t="s">
        <v>66</v>
      </c>
      <c r="P2694" s="46">
        <f>TotalFix[[#This Row],[Confirmed activ. 3 (ILE03)]]</f>
        <v>20</v>
      </c>
      <c r="Q2694" s="24">
        <v>20</v>
      </c>
      <c r="R2694" s="21" t="s">
        <v>66</v>
      </c>
      <c r="S2694" s="21" t="s">
        <v>72</v>
      </c>
    </row>
    <row r="2695" spans="1:19" s="21" customFormat="1" x14ac:dyDescent="0.35">
      <c r="A2695" s="26">
        <v>1549230</v>
      </c>
      <c r="B2695" s="53">
        <v>411582</v>
      </c>
      <c r="C2695" s="26">
        <f>VLOOKUP(TotalFix[[#This Row],[Order]],'Total Fix by SS'!B:C,2,0)</f>
        <v>237</v>
      </c>
      <c r="D2695" s="21" t="s">
        <v>59</v>
      </c>
      <c r="E2695" s="21" t="s">
        <v>80</v>
      </c>
      <c r="F2695" s="21" t="s">
        <v>69</v>
      </c>
      <c r="G2695" s="21" t="s">
        <v>62</v>
      </c>
      <c r="H2695" s="21" t="s">
        <v>70</v>
      </c>
      <c r="I2695" s="21" t="s">
        <v>81</v>
      </c>
      <c r="J2695" s="22">
        <v>43725</v>
      </c>
      <c r="K2695" s="23">
        <v>0.68361111111110995</v>
      </c>
      <c r="L2695" s="22">
        <v>43725</v>
      </c>
      <c r="M2695" s="23">
        <v>0.68361111111110995</v>
      </c>
      <c r="N2695" s="24">
        <v>20</v>
      </c>
      <c r="O2695" s="21" t="s">
        <v>66</v>
      </c>
      <c r="P2695" s="46">
        <f>TotalFix[[#This Row],[Confirmed activ. 3 (ILE03)]]</f>
        <v>20</v>
      </c>
      <c r="Q2695" s="24">
        <v>20</v>
      </c>
      <c r="R2695" s="21" t="s">
        <v>66</v>
      </c>
      <c r="S2695" s="21" t="s">
        <v>72</v>
      </c>
    </row>
    <row r="2696" spans="1:19" s="21" customFormat="1" x14ac:dyDescent="0.35">
      <c r="A2696" s="26">
        <v>1549230</v>
      </c>
      <c r="B2696" s="53">
        <v>411582</v>
      </c>
      <c r="C2696" s="26">
        <f>VLOOKUP(TotalFix[[#This Row],[Order]],'Total Fix by SS'!B:C,2,0)</f>
        <v>237</v>
      </c>
      <c r="D2696" s="21" t="s">
        <v>59</v>
      </c>
      <c r="E2696" s="21" t="s">
        <v>82</v>
      </c>
      <c r="F2696" s="21" t="s">
        <v>83</v>
      </c>
      <c r="G2696" s="21" t="s">
        <v>62</v>
      </c>
      <c r="H2696" s="21" t="s">
        <v>84</v>
      </c>
      <c r="I2696" s="21" t="s">
        <v>84</v>
      </c>
      <c r="J2696" s="22">
        <v>43725</v>
      </c>
      <c r="K2696" s="23">
        <v>0.72258101851851997</v>
      </c>
      <c r="L2696" s="22">
        <v>43726</v>
      </c>
      <c r="M2696" s="23">
        <v>0.64079861111111003</v>
      </c>
      <c r="N2696" s="25">
        <v>544.61300000000006</v>
      </c>
      <c r="O2696" s="21" t="s">
        <v>66</v>
      </c>
      <c r="P2696" s="46">
        <f>TotalFix[[#This Row],[Confirmed activ. 3 (ILE03)]]</f>
        <v>544.61300000000006</v>
      </c>
      <c r="Q2696" s="24">
        <v>450</v>
      </c>
      <c r="R2696" s="21" t="s">
        <v>66</v>
      </c>
      <c r="S2696" s="21" t="s">
        <v>67</v>
      </c>
    </row>
    <row r="2697" spans="1:19" s="21" customFormat="1" x14ac:dyDescent="0.35">
      <c r="A2697" s="26">
        <v>1549230</v>
      </c>
      <c r="B2697" s="53">
        <v>411582</v>
      </c>
      <c r="C2697" s="26">
        <f>VLOOKUP(TotalFix[[#This Row],[Order]],'Total Fix by SS'!B:C,2,0)</f>
        <v>237</v>
      </c>
      <c r="D2697" s="21" t="s">
        <v>59</v>
      </c>
      <c r="E2697" s="21" t="s">
        <v>85</v>
      </c>
      <c r="F2697" s="21" t="s">
        <v>86</v>
      </c>
      <c r="G2697" s="21" t="s">
        <v>62</v>
      </c>
      <c r="H2697" s="21" t="s">
        <v>87</v>
      </c>
      <c r="I2697" s="21" t="s">
        <v>87</v>
      </c>
      <c r="J2697" s="22">
        <v>43727</v>
      </c>
      <c r="K2697" s="23">
        <v>0.333125</v>
      </c>
      <c r="L2697" s="22">
        <v>43727</v>
      </c>
      <c r="M2697" s="23">
        <v>0.333125</v>
      </c>
      <c r="N2697" s="24">
        <v>20</v>
      </c>
      <c r="O2697" s="21" t="s">
        <v>66</v>
      </c>
      <c r="P2697" s="46">
        <f>TotalFix[[#This Row],[Confirmed activ. 3 (ILE03)]]</f>
        <v>20</v>
      </c>
      <c r="Q2697" s="24">
        <v>20</v>
      </c>
      <c r="R2697" s="21" t="s">
        <v>66</v>
      </c>
      <c r="S2697" s="21" t="s">
        <v>72</v>
      </c>
    </row>
    <row r="2698" spans="1:19" s="21" customFormat="1" x14ac:dyDescent="0.35">
      <c r="A2698" s="26">
        <v>1549230</v>
      </c>
      <c r="B2698" s="53">
        <v>411582</v>
      </c>
      <c r="C2698" s="26">
        <f>VLOOKUP(TotalFix[[#This Row],[Order]],'Total Fix by SS'!B:C,2,0)</f>
        <v>237</v>
      </c>
      <c r="D2698" s="21" t="s">
        <v>59</v>
      </c>
      <c r="E2698" s="21" t="s">
        <v>88</v>
      </c>
      <c r="F2698" s="21" t="s">
        <v>89</v>
      </c>
      <c r="G2698" s="21" t="s">
        <v>90</v>
      </c>
      <c r="H2698" s="21" t="s">
        <v>91</v>
      </c>
      <c r="I2698" s="21" t="s">
        <v>92</v>
      </c>
      <c r="J2698" s="22"/>
      <c r="K2698" s="23">
        <v>0</v>
      </c>
      <c r="L2698" s="22"/>
      <c r="M2698" s="23">
        <v>0</v>
      </c>
      <c r="N2698" s="25">
        <v>0</v>
      </c>
      <c r="O2698" s="21" t="s">
        <v>93</v>
      </c>
      <c r="P2698" s="46"/>
      <c r="Q2698" s="24">
        <v>0</v>
      </c>
      <c r="R2698" s="21" t="s">
        <v>66</v>
      </c>
      <c r="S2698" s="21" t="s">
        <v>94</v>
      </c>
    </row>
    <row r="2699" spans="1:19" s="21" customFormat="1" x14ac:dyDescent="0.35">
      <c r="A2699" s="26">
        <v>1549230</v>
      </c>
      <c r="B2699" s="53">
        <v>411582</v>
      </c>
      <c r="C2699" s="26">
        <f>VLOOKUP(TotalFix[[#This Row],[Order]],'Total Fix by SS'!B:C,2,0)</f>
        <v>237</v>
      </c>
      <c r="D2699" s="21" t="s">
        <v>59</v>
      </c>
      <c r="E2699" s="21" t="s">
        <v>95</v>
      </c>
      <c r="F2699" s="21" t="s">
        <v>61</v>
      </c>
      <c r="G2699" s="21" t="s">
        <v>62</v>
      </c>
      <c r="H2699" s="21" t="s">
        <v>63</v>
      </c>
      <c r="I2699" s="21" t="s">
        <v>96</v>
      </c>
      <c r="J2699" s="22">
        <v>43731</v>
      </c>
      <c r="K2699" s="23">
        <v>0.44274305555555998</v>
      </c>
      <c r="L2699" s="22">
        <v>43731</v>
      </c>
      <c r="M2699" s="23">
        <v>0.46445601851851998</v>
      </c>
      <c r="N2699" s="25">
        <v>10.617000000000001</v>
      </c>
      <c r="O2699" s="21" t="s">
        <v>66</v>
      </c>
      <c r="P2699" s="46">
        <f>TotalFix[[#This Row],[Confirmed activ. 3 (ILE03)]]</f>
        <v>10.617000000000001</v>
      </c>
      <c r="Q2699" s="24">
        <v>40</v>
      </c>
      <c r="R2699" s="21" t="s">
        <v>66</v>
      </c>
      <c r="S2699" s="21" t="s">
        <v>67</v>
      </c>
    </row>
    <row r="2700" spans="1:19" s="21" customFormat="1" x14ac:dyDescent="0.35">
      <c r="A2700" s="26">
        <v>1549230</v>
      </c>
      <c r="B2700" s="53">
        <v>411582</v>
      </c>
      <c r="C2700" s="26">
        <f>VLOOKUP(TotalFix[[#This Row],[Order]],'Total Fix by SS'!B:C,2,0)</f>
        <v>237</v>
      </c>
      <c r="D2700" s="21" t="s">
        <v>59</v>
      </c>
      <c r="E2700" s="21" t="s">
        <v>97</v>
      </c>
      <c r="F2700" s="21" t="s">
        <v>69</v>
      </c>
      <c r="G2700" s="21" t="s">
        <v>62</v>
      </c>
      <c r="H2700" s="21" t="s">
        <v>70</v>
      </c>
      <c r="I2700" s="21" t="s">
        <v>98</v>
      </c>
      <c r="J2700" s="22">
        <v>43733</v>
      </c>
      <c r="K2700" s="23">
        <v>0.40875</v>
      </c>
      <c r="L2700" s="22">
        <v>43733</v>
      </c>
      <c r="M2700" s="23">
        <v>0.40875</v>
      </c>
      <c r="N2700" s="24">
        <v>20</v>
      </c>
      <c r="O2700" s="21" t="s">
        <v>66</v>
      </c>
      <c r="P2700" s="46">
        <f>TotalFix[[#This Row],[Confirmed activ. 3 (ILE03)]]</f>
        <v>20</v>
      </c>
      <c r="Q2700" s="24">
        <v>20</v>
      </c>
      <c r="R2700" s="21" t="s">
        <v>66</v>
      </c>
      <c r="S2700" s="21" t="s">
        <v>72</v>
      </c>
    </row>
    <row r="2701" spans="1:19" s="21" customFormat="1" x14ac:dyDescent="0.35">
      <c r="A2701" s="26">
        <v>1549230</v>
      </c>
      <c r="B2701" s="53">
        <v>411582</v>
      </c>
      <c r="C2701" s="26">
        <f>VLOOKUP(TotalFix[[#This Row],[Order]],'Total Fix by SS'!B:C,2,0)</f>
        <v>237</v>
      </c>
      <c r="D2701" s="21" t="s">
        <v>59</v>
      </c>
      <c r="E2701" s="21" t="s">
        <v>99</v>
      </c>
      <c r="F2701" s="21" t="s">
        <v>69</v>
      </c>
      <c r="G2701" s="21" t="s">
        <v>62</v>
      </c>
      <c r="H2701" s="21" t="s">
        <v>70</v>
      </c>
      <c r="I2701" s="21" t="s">
        <v>100</v>
      </c>
      <c r="J2701" s="22">
        <v>43733</v>
      </c>
      <c r="K2701" s="23">
        <v>0.40886574074074</v>
      </c>
      <c r="L2701" s="22">
        <v>43733</v>
      </c>
      <c r="M2701" s="23">
        <v>0.40886574074074</v>
      </c>
      <c r="N2701" s="24">
        <v>50</v>
      </c>
      <c r="O2701" s="21" t="s">
        <v>66</v>
      </c>
      <c r="P2701" s="46">
        <f>TotalFix[[#This Row],[Confirmed activ. 3 (ILE03)]]</f>
        <v>50</v>
      </c>
      <c r="Q2701" s="24">
        <v>50</v>
      </c>
      <c r="R2701" s="21" t="s">
        <v>66</v>
      </c>
      <c r="S2701" s="21" t="s">
        <v>72</v>
      </c>
    </row>
    <row r="2702" spans="1:19" s="21" customFormat="1" x14ac:dyDescent="0.35">
      <c r="A2702" s="26">
        <v>1549230</v>
      </c>
      <c r="B2702" s="53">
        <v>411582</v>
      </c>
      <c r="C2702" s="26">
        <f>VLOOKUP(TotalFix[[#This Row],[Order]],'Total Fix by SS'!B:C,2,0)</f>
        <v>237</v>
      </c>
      <c r="D2702" s="21" t="s">
        <v>59</v>
      </c>
      <c r="E2702" s="21" t="s">
        <v>101</v>
      </c>
      <c r="F2702" s="21" t="s">
        <v>102</v>
      </c>
      <c r="G2702" s="21" t="s">
        <v>62</v>
      </c>
      <c r="H2702" s="21" t="s">
        <v>100</v>
      </c>
      <c r="I2702" s="21" t="s">
        <v>103</v>
      </c>
      <c r="J2702" s="22">
        <v>43737</v>
      </c>
      <c r="K2702" s="23">
        <v>0.51824074074074</v>
      </c>
      <c r="L2702" s="22">
        <v>43737</v>
      </c>
      <c r="M2702" s="23">
        <v>0.51824074074074</v>
      </c>
      <c r="N2702" s="24">
        <v>10</v>
      </c>
      <c r="O2702" s="21" t="s">
        <v>66</v>
      </c>
      <c r="P2702" s="46">
        <f>TotalFix[[#This Row],[Confirmed activ. 3 (ILE03)]]</f>
        <v>10</v>
      </c>
      <c r="Q2702" s="24">
        <v>10</v>
      </c>
      <c r="R2702" s="21" t="s">
        <v>66</v>
      </c>
      <c r="S2702" s="21" t="s">
        <v>72</v>
      </c>
    </row>
    <row r="2703" spans="1:19" s="21" customFormat="1" x14ac:dyDescent="0.35">
      <c r="A2703" s="26">
        <v>1549230</v>
      </c>
      <c r="B2703" s="53">
        <v>411582</v>
      </c>
      <c r="C2703" s="26">
        <f>VLOOKUP(TotalFix[[#This Row],[Order]],'Total Fix by SS'!B:C,2,0)</f>
        <v>237</v>
      </c>
      <c r="D2703" s="21" t="s">
        <v>59</v>
      </c>
      <c r="E2703" s="21" t="s">
        <v>104</v>
      </c>
      <c r="F2703" s="21" t="s">
        <v>102</v>
      </c>
      <c r="G2703" s="21" t="s">
        <v>105</v>
      </c>
      <c r="H2703" s="21" t="s">
        <v>100</v>
      </c>
      <c r="I2703" s="21" t="s">
        <v>106</v>
      </c>
      <c r="J2703" s="22">
        <v>43737</v>
      </c>
      <c r="K2703" s="23">
        <v>0.51993055555556</v>
      </c>
      <c r="L2703" s="22">
        <v>43737</v>
      </c>
      <c r="M2703" s="23">
        <v>0.51993055555556</v>
      </c>
      <c r="N2703" s="24">
        <v>10</v>
      </c>
      <c r="O2703" s="21" t="s">
        <v>66</v>
      </c>
      <c r="P2703" s="46">
        <f>TotalFix[[#This Row],[Confirmed activ. 3 (ILE03)]]</f>
        <v>10</v>
      </c>
      <c r="Q2703" s="24">
        <v>10</v>
      </c>
      <c r="R2703" s="21" t="s">
        <v>66</v>
      </c>
      <c r="S2703" s="21" t="s">
        <v>72</v>
      </c>
    </row>
    <row r="2704" spans="1:19" s="21" customFormat="1" x14ac:dyDescent="0.35">
      <c r="A2704" s="26">
        <v>1549230</v>
      </c>
      <c r="B2704" s="53">
        <v>411582</v>
      </c>
      <c r="C2704" s="26">
        <f>VLOOKUP(TotalFix[[#This Row],[Order]],'Total Fix by SS'!B:C,2,0)</f>
        <v>237</v>
      </c>
      <c r="D2704" s="21" t="s">
        <v>107</v>
      </c>
      <c r="E2704" s="21" t="s">
        <v>60</v>
      </c>
      <c r="F2704" s="21" t="s">
        <v>61</v>
      </c>
      <c r="G2704" s="21" t="s">
        <v>90</v>
      </c>
      <c r="H2704" s="21" t="s">
        <v>63</v>
      </c>
      <c r="I2704" s="21" t="s">
        <v>108</v>
      </c>
      <c r="J2704" s="22"/>
      <c r="K2704" s="23">
        <v>0</v>
      </c>
      <c r="L2704" s="22"/>
      <c r="M2704" s="23">
        <v>0</v>
      </c>
      <c r="N2704" s="25">
        <v>0</v>
      </c>
      <c r="O2704" s="21" t="s">
        <v>93</v>
      </c>
      <c r="P2704" s="46"/>
      <c r="Q2704" s="24">
        <v>1</v>
      </c>
      <c r="R2704" s="21" t="s">
        <v>66</v>
      </c>
      <c r="S2704" s="21" t="s">
        <v>94</v>
      </c>
    </row>
    <row r="2705" spans="1:19" s="21" customFormat="1" x14ac:dyDescent="0.35">
      <c r="A2705" s="26">
        <v>1549230</v>
      </c>
      <c r="B2705" s="53">
        <v>411582</v>
      </c>
      <c r="C2705" s="26">
        <f>VLOOKUP(TotalFix[[#This Row],[Order]],'Total Fix by SS'!B:C,2,0)</f>
        <v>237</v>
      </c>
      <c r="D2705" s="21" t="s">
        <v>109</v>
      </c>
      <c r="E2705" s="21" t="s">
        <v>82</v>
      </c>
      <c r="F2705" s="21" t="s">
        <v>83</v>
      </c>
      <c r="G2705" s="21" t="s">
        <v>90</v>
      </c>
      <c r="H2705" s="21" t="s">
        <v>84</v>
      </c>
      <c r="I2705" s="21" t="s">
        <v>110</v>
      </c>
      <c r="J2705" s="22"/>
      <c r="K2705" s="23">
        <v>0</v>
      </c>
      <c r="L2705" s="22"/>
      <c r="M2705" s="23">
        <v>0</v>
      </c>
      <c r="N2705" s="25">
        <v>0</v>
      </c>
      <c r="O2705" s="21" t="s">
        <v>93</v>
      </c>
      <c r="P2705" s="46"/>
      <c r="Q2705" s="24">
        <v>5</v>
      </c>
      <c r="R2705" s="21" t="s">
        <v>66</v>
      </c>
      <c r="S2705" s="21" t="s">
        <v>94</v>
      </c>
    </row>
    <row r="2706" spans="1:19" s="21" customFormat="1" x14ac:dyDescent="0.35">
      <c r="A2706" s="26">
        <v>1549231</v>
      </c>
      <c r="B2706" s="53">
        <v>411582</v>
      </c>
      <c r="C2706" s="26">
        <f>VLOOKUP(TotalFix[[#This Row],[Order]],'Total Fix by SS'!B:C,2,0)</f>
        <v>238</v>
      </c>
      <c r="D2706" s="21" t="s">
        <v>59</v>
      </c>
      <c r="E2706" s="21" t="s">
        <v>60</v>
      </c>
      <c r="F2706" s="21" t="s">
        <v>61</v>
      </c>
      <c r="G2706" s="21" t="s">
        <v>62</v>
      </c>
      <c r="H2706" s="21" t="s">
        <v>63</v>
      </c>
      <c r="I2706" s="21" t="s">
        <v>64</v>
      </c>
      <c r="J2706" s="22">
        <v>43724</v>
      </c>
      <c r="K2706" s="23">
        <v>0.39630787037037002</v>
      </c>
      <c r="L2706" s="22">
        <v>43724</v>
      </c>
      <c r="M2706" s="23">
        <v>0.40293981481481</v>
      </c>
      <c r="N2706" s="25">
        <v>9.5500000000000007</v>
      </c>
      <c r="O2706" s="21" t="s">
        <v>66</v>
      </c>
      <c r="P2706" s="46">
        <f>TotalFix[[#This Row],[Confirmed activ. 3 (ILE03)]]</f>
        <v>9.5500000000000007</v>
      </c>
      <c r="Q2706" s="24">
        <v>20</v>
      </c>
      <c r="R2706" s="21" t="s">
        <v>66</v>
      </c>
      <c r="S2706" s="21" t="s">
        <v>67</v>
      </c>
    </row>
    <row r="2707" spans="1:19" s="21" customFormat="1" x14ac:dyDescent="0.35">
      <c r="A2707" s="26">
        <v>1549231</v>
      </c>
      <c r="B2707" s="53">
        <v>411582</v>
      </c>
      <c r="C2707" s="26">
        <f>VLOOKUP(TotalFix[[#This Row],[Order]],'Total Fix by SS'!B:C,2,0)</f>
        <v>238</v>
      </c>
      <c r="D2707" s="21" t="s">
        <v>59</v>
      </c>
      <c r="E2707" s="21" t="s">
        <v>68</v>
      </c>
      <c r="F2707" s="21" t="s">
        <v>69</v>
      </c>
      <c r="G2707" s="21" t="s">
        <v>62</v>
      </c>
      <c r="H2707" s="21" t="s">
        <v>70</v>
      </c>
      <c r="I2707" s="21" t="s">
        <v>71</v>
      </c>
      <c r="J2707" s="22">
        <v>43724</v>
      </c>
      <c r="K2707" s="23">
        <v>0.44640046296295999</v>
      </c>
      <c r="L2707" s="22">
        <v>43724</v>
      </c>
      <c r="M2707" s="23">
        <v>0.44640046296295999</v>
      </c>
      <c r="N2707" s="24">
        <v>30</v>
      </c>
      <c r="O2707" s="21" t="s">
        <v>66</v>
      </c>
      <c r="P2707" s="46">
        <f>TotalFix[[#This Row],[Confirmed activ. 3 (ILE03)]]</f>
        <v>30</v>
      </c>
      <c r="Q2707" s="24">
        <v>30</v>
      </c>
      <c r="R2707" s="21" t="s">
        <v>66</v>
      </c>
      <c r="S2707" s="21" t="s">
        <v>72</v>
      </c>
    </row>
    <row r="2708" spans="1:19" s="21" customFormat="1" x14ac:dyDescent="0.35">
      <c r="A2708" s="26">
        <v>1549231</v>
      </c>
      <c r="B2708" s="53">
        <v>411582</v>
      </c>
      <c r="C2708" s="26">
        <f>VLOOKUP(TotalFix[[#This Row],[Order]],'Total Fix by SS'!B:C,2,0)</f>
        <v>238</v>
      </c>
      <c r="D2708" s="21" t="s">
        <v>59</v>
      </c>
      <c r="E2708" s="21" t="s">
        <v>73</v>
      </c>
      <c r="F2708" s="21" t="s">
        <v>61</v>
      </c>
      <c r="G2708" s="21" t="s">
        <v>62</v>
      </c>
      <c r="H2708" s="21" t="s">
        <v>63</v>
      </c>
      <c r="I2708" s="21" t="s">
        <v>74</v>
      </c>
      <c r="J2708" s="22">
        <v>43724</v>
      </c>
      <c r="K2708" s="23">
        <v>0.44721064814814998</v>
      </c>
      <c r="L2708" s="22">
        <v>43724</v>
      </c>
      <c r="M2708" s="23">
        <v>0.66069444444444003</v>
      </c>
      <c r="N2708" s="25">
        <v>96.777000000000001</v>
      </c>
      <c r="O2708" s="21" t="s">
        <v>66</v>
      </c>
      <c r="P2708" s="46">
        <f>TotalFix[[#This Row],[Confirmed activ. 3 (ILE03)]]</f>
        <v>96.777000000000001</v>
      </c>
      <c r="Q2708" s="24">
        <v>200</v>
      </c>
      <c r="R2708" s="21" t="s">
        <v>66</v>
      </c>
      <c r="S2708" s="21" t="s">
        <v>67</v>
      </c>
    </row>
    <row r="2709" spans="1:19" s="21" customFormat="1" x14ac:dyDescent="0.35">
      <c r="A2709" s="26">
        <v>1549231</v>
      </c>
      <c r="B2709" s="53">
        <v>411582</v>
      </c>
      <c r="C2709" s="26">
        <f>VLOOKUP(TotalFix[[#This Row],[Order]],'Total Fix by SS'!B:C,2,0)</f>
        <v>238</v>
      </c>
      <c r="D2709" s="21" t="s">
        <v>59</v>
      </c>
      <c r="E2709" s="21" t="s">
        <v>75</v>
      </c>
      <c r="F2709" s="21" t="s">
        <v>61</v>
      </c>
      <c r="G2709" s="21" t="s">
        <v>62</v>
      </c>
      <c r="H2709" s="21" t="s">
        <v>63</v>
      </c>
      <c r="I2709" s="21" t="s">
        <v>76</v>
      </c>
      <c r="J2709" s="22">
        <v>43725</v>
      </c>
      <c r="K2709" s="23">
        <v>0.50391203703704002</v>
      </c>
      <c r="L2709" s="22">
        <v>43727</v>
      </c>
      <c r="M2709" s="23">
        <v>0.41962962962963002</v>
      </c>
      <c r="N2709" s="25">
        <v>15.547000000000001</v>
      </c>
      <c r="O2709" s="21" t="s">
        <v>77</v>
      </c>
      <c r="P2709" s="46">
        <f>TotalFix[[#This Row],[Confirmed activ. 3 (ILE03)]]*60</f>
        <v>932.82</v>
      </c>
      <c r="Q2709" s="24">
        <v>500</v>
      </c>
      <c r="R2709" s="21" t="s">
        <v>66</v>
      </c>
      <c r="S2709" s="21" t="s">
        <v>67</v>
      </c>
    </row>
    <row r="2710" spans="1:19" s="21" customFormat="1" x14ac:dyDescent="0.35">
      <c r="A2710" s="26">
        <v>1549231</v>
      </c>
      <c r="B2710" s="53">
        <v>411582</v>
      </c>
      <c r="C2710" s="26">
        <f>VLOOKUP(TotalFix[[#This Row],[Order]],'Total Fix by SS'!B:C,2,0)</f>
        <v>238</v>
      </c>
      <c r="D2710" s="21" t="s">
        <v>59</v>
      </c>
      <c r="E2710" s="21" t="s">
        <v>78</v>
      </c>
      <c r="F2710" s="21" t="s">
        <v>69</v>
      </c>
      <c r="G2710" s="21" t="s">
        <v>62</v>
      </c>
      <c r="H2710" s="21" t="s">
        <v>70</v>
      </c>
      <c r="I2710" s="21" t="s">
        <v>79</v>
      </c>
      <c r="J2710" s="22">
        <v>43727</v>
      </c>
      <c r="K2710" s="23">
        <v>0.42987268518519001</v>
      </c>
      <c r="L2710" s="22">
        <v>43727</v>
      </c>
      <c r="M2710" s="23">
        <v>0.42987268518519001</v>
      </c>
      <c r="N2710" s="24">
        <v>20</v>
      </c>
      <c r="O2710" s="21" t="s">
        <v>66</v>
      </c>
      <c r="P2710" s="46">
        <f>TotalFix[[#This Row],[Confirmed activ. 3 (ILE03)]]</f>
        <v>20</v>
      </c>
      <c r="Q2710" s="24">
        <v>20</v>
      </c>
      <c r="R2710" s="21" t="s">
        <v>66</v>
      </c>
      <c r="S2710" s="21" t="s">
        <v>72</v>
      </c>
    </row>
    <row r="2711" spans="1:19" s="21" customFormat="1" x14ac:dyDescent="0.35">
      <c r="A2711" s="26">
        <v>1549231</v>
      </c>
      <c r="B2711" s="53">
        <v>411582</v>
      </c>
      <c r="C2711" s="26">
        <f>VLOOKUP(TotalFix[[#This Row],[Order]],'Total Fix by SS'!B:C,2,0)</f>
        <v>238</v>
      </c>
      <c r="D2711" s="21" t="s">
        <v>59</v>
      </c>
      <c r="E2711" s="21" t="s">
        <v>80</v>
      </c>
      <c r="F2711" s="21" t="s">
        <v>69</v>
      </c>
      <c r="G2711" s="21" t="s">
        <v>62</v>
      </c>
      <c r="H2711" s="21" t="s">
        <v>70</v>
      </c>
      <c r="I2711" s="21" t="s">
        <v>81</v>
      </c>
      <c r="J2711" s="22">
        <v>43727</v>
      </c>
      <c r="K2711" s="23">
        <v>0.42995370370370001</v>
      </c>
      <c r="L2711" s="22">
        <v>43727</v>
      </c>
      <c r="M2711" s="23">
        <v>0.42995370370370001</v>
      </c>
      <c r="N2711" s="24">
        <v>20</v>
      </c>
      <c r="O2711" s="21" t="s">
        <v>66</v>
      </c>
      <c r="P2711" s="46">
        <f>TotalFix[[#This Row],[Confirmed activ. 3 (ILE03)]]</f>
        <v>20</v>
      </c>
      <c r="Q2711" s="24">
        <v>20</v>
      </c>
      <c r="R2711" s="21" t="s">
        <v>66</v>
      </c>
      <c r="S2711" s="21" t="s">
        <v>72</v>
      </c>
    </row>
    <row r="2712" spans="1:19" s="21" customFormat="1" x14ac:dyDescent="0.35">
      <c r="A2712" s="26">
        <v>1549231</v>
      </c>
      <c r="B2712" s="53">
        <v>411582</v>
      </c>
      <c r="C2712" s="26">
        <f>VLOOKUP(TotalFix[[#This Row],[Order]],'Total Fix by SS'!B:C,2,0)</f>
        <v>238</v>
      </c>
      <c r="D2712" s="21" t="s">
        <v>59</v>
      </c>
      <c r="E2712" s="21" t="s">
        <v>82</v>
      </c>
      <c r="F2712" s="21" t="s">
        <v>83</v>
      </c>
      <c r="G2712" s="21" t="s">
        <v>62</v>
      </c>
      <c r="H2712" s="21" t="s">
        <v>84</v>
      </c>
      <c r="I2712" s="21" t="s">
        <v>84</v>
      </c>
      <c r="J2712" s="22">
        <v>43727</v>
      </c>
      <c r="K2712" s="23">
        <v>0.48412037037036998</v>
      </c>
      <c r="L2712" s="22">
        <v>43730</v>
      </c>
      <c r="M2712" s="23">
        <v>0.67641203703704</v>
      </c>
      <c r="N2712" s="25">
        <v>5.9349999999999996</v>
      </c>
      <c r="O2712" s="21" t="s">
        <v>77</v>
      </c>
      <c r="P2712" s="46">
        <f>TotalFix[[#This Row],[Confirmed activ. 3 (ILE03)]]*60</f>
        <v>356.09999999999997</v>
      </c>
      <c r="Q2712" s="24">
        <v>450</v>
      </c>
      <c r="R2712" s="21" t="s">
        <v>66</v>
      </c>
      <c r="S2712" s="21" t="s">
        <v>67</v>
      </c>
    </row>
    <row r="2713" spans="1:19" s="21" customFormat="1" x14ac:dyDescent="0.35">
      <c r="A2713" s="26">
        <v>1549231</v>
      </c>
      <c r="B2713" s="53">
        <v>411582</v>
      </c>
      <c r="C2713" s="26">
        <f>VLOOKUP(TotalFix[[#This Row],[Order]],'Total Fix by SS'!B:C,2,0)</f>
        <v>238</v>
      </c>
      <c r="D2713" s="21" t="s">
        <v>59</v>
      </c>
      <c r="E2713" s="21" t="s">
        <v>85</v>
      </c>
      <c r="F2713" s="21" t="s">
        <v>86</v>
      </c>
      <c r="G2713" s="21" t="s">
        <v>62</v>
      </c>
      <c r="H2713" s="21" t="s">
        <v>87</v>
      </c>
      <c r="I2713" s="21" t="s">
        <v>87</v>
      </c>
      <c r="J2713" s="22">
        <v>43731</v>
      </c>
      <c r="K2713" s="23">
        <v>0.41828703703704001</v>
      </c>
      <c r="L2713" s="22">
        <v>43731</v>
      </c>
      <c r="M2713" s="23">
        <v>0.41828703703704001</v>
      </c>
      <c r="N2713" s="24">
        <v>20</v>
      </c>
      <c r="O2713" s="21" t="s">
        <v>66</v>
      </c>
      <c r="P2713" s="46">
        <f>TotalFix[[#This Row],[Confirmed activ. 3 (ILE03)]]</f>
        <v>20</v>
      </c>
      <c r="Q2713" s="24">
        <v>20</v>
      </c>
      <c r="R2713" s="21" t="s">
        <v>66</v>
      </c>
      <c r="S2713" s="21" t="s">
        <v>72</v>
      </c>
    </row>
    <row r="2714" spans="1:19" s="21" customFormat="1" x14ac:dyDescent="0.35">
      <c r="A2714" s="26">
        <v>1549231</v>
      </c>
      <c r="B2714" s="53">
        <v>411582</v>
      </c>
      <c r="C2714" s="26">
        <f>VLOOKUP(TotalFix[[#This Row],[Order]],'Total Fix by SS'!B:C,2,0)</f>
        <v>238</v>
      </c>
      <c r="D2714" s="21" t="s">
        <v>59</v>
      </c>
      <c r="E2714" s="21" t="s">
        <v>88</v>
      </c>
      <c r="F2714" s="21" t="s">
        <v>89</v>
      </c>
      <c r="G2714" s="21" t="s">
        <v>90</v>
      </c>
      <c r="H2714" s="21" t="s">
        <v>91</v>
      </c>
      <c r="I2714" s="21" t="s">
        <v>92</v>
      </c>
      <c r="J2714" s="22"/>
      <c r="K2714" s="23">
        <v>0</v>
      </c>
      <c r="L2714" s="22"/>
      <c r="M2714" s="23">
        <v>0</v>
      </c>
      <c r="N2714" s="25">
        <v>0</v>
      </c>
      <c r="O2714" s="21" t="s">
        <v>93</v>
      </c>
      <c r="P2714" s="46"/>
      <c r="Q2714" s="24">
        <v>0</v>
      </c>
      <c r="R2714" s="21" t="s">
        <v>66</v>
      </c>
      <c r="S2714" s="21" t="s">
        <v>94</v>
      </c>
    </row>
    <row r="2715" spans="1:19" s="21" customFormat="1" x14ac:dyDescent="0.35">
      <c r="A2715" s="26">
        <v>1549231</v>
      </c>
      <c r="B2715" s="53">
        <v>411582</v>
      </c>
      <c r="C2715" s="26">
        <f>VLOOKUP(TotalFix[[#This Row],[Order]],'Total Fix by SS'!B:C,2,0)</f>
        <v>238</v>
      </c>
      <c r="D2715" s="21" t="s">
        <v>59</v>
      </c>
      <c r="E2715" s="21" t="s">
        <v>95</v>
      </c>
      <c r="F2715" s="21" t="s">
        <v>61</v>
      </c>
      <c r="G2715" s="21" t="s">
        <v>62</v>
      </c>
      <c r="H2715" s="21" t="s">
        <v>63</v>
      </c>
      <c r="I2715" s="21" t="s">
        <v>96</v>
      </c>
      <c r="J2715" s="22">
        <v>43731</v>
      </c>
      <c r="K2715" s="23">
        <v>0.48965277777777999</v>
      </c>
      <c r="L2715" s="22">
        <v>43731</v>
      </c>
      <c r="M2715" s="23">
        <v>0.55813657407407002</v>
      </c>
      <c r="N2715" s="25">
        <v>32.866999999999997</v>
      </c>
      <c r="O2715" s="21" t="s">
        <v>66</v>
      </c>
      <c r="P2715" s="46">
        <f>TotalFix[[#This Row],[Confirmed activ. 3 (ILE03)]]</f>
        <v>32.866999999999997</v>
      </c>
      <c r="Q2715" s="24">
        <v>40</v>
      </c>
      <c r="R2715" s="21" t="s">
        <v>66</v>
      </c>
      <c r="S2715" s="21" t="s">
        <v>67</v>
      </c>
    </row>
    <row r="2716" spans="1:19" s="21" customFormat="1" x14ac:dyDescent="0.35">
      <c r="A2716" s="26">
        <v>1549231</v>
      </c>
      <c r="B2716" s="53">
        <v>411582</v>
      </c>
      <c r="C2716" s="26">
        <f>VLOOKUP(TotalFix[[#This Row],[Order]],'Total Fix by SS'!B:C,2,0)</f>
        <v>238</v>
      </c>
      <c r="D2716" s="21" t="s">
        <v>59</v>
      </c>
      <c r="E2716" s="21" t="s">
        <v>97</v>
      </c>
      <c r="F2716" s="21" t="s">
        <v>69</v>
      </c>
      <c r="G2716" s="21" t="s">
        <v>62</v>
      </c>
      <c r="H2716" s="21" t="s">
        <v>70</v>
      </c>
      <c r="I2716" s="21" t="s">
        <v>98</v>
      </c>
      <c r="J2716" s="22">
        <v>43739</v>
      </c>
      <c r="K2716" s="23">
        <v>0.35990740740741001</v>
      </c>
      <c r="L2716" s="22">
        <v>43739</v>
      </c>
      <c r="M2716" s="23">
        <v>0.35990740740741001</v>
      </c>
      <c r="N2716" s="24">
        <v>20</v>
      </c>
      <c r="O2716" s="21" t="s">
        <v>66</v>
      </c>
      <c r="P2716" s="46">
        <f>TotalFix[[#This Row],[Confirmed activ. 3 (ILE03)]]</f>
        <v>20</v>
      </c>
      <c r="Q2716" s="24">
        <v>20</v>
      </c>
      <c r="R2716" s="21" t="s">
        <v>66</v>
      </c>
      <c r="S2716" s="21" t="s">
        <v>72</v>
      </c>
    </row>
    <row r="2717" spans="1:19" s="21" customFormat="1" x14ac:dyDescent="0.35">
      <c r="A2717" s="26">
        <v>1549231</v>
      </c>
      <c r="B2717" s="53">
        <v>411582</v>
      </c>
      <c r="C2717" s="26">
        <f>VLOOKUP(TotalFix[[#This Row],[Order]],'Total Fix by SS'!B:C,2,0)</f>
        <v>238</v>
      </c>
      <c r="D2717" s="21" t="s">
        <v>59</v>
      </c>
      <c r="E2717" s="21" t="s">
        <v>99</v>
      </c>
      <c r="F2717" s="21" t="s">
        <v>69</v>
      </c>
      <c r="G2717" s="21" t="s">
        <v>62</v>
      </c>
      <c r="H2717" s="21" t="s">
        <v>70</v>
      </c>
      <c r="I2717" s="21" t="s">
        <v>100</v>
      </c>
      <c r="J2717" s="22">
        <v>43739</v>
      </c>
      <c r="K2717" s="23">
        <v>0.35998842592593</v>
      </c>
      <c r="L2717" s="22">
        <v>43739</v>
      </c>
      <c r="M2717" s="23">
        <v>0.35998842592593</v>
      </c>
      <c r="N2717" s="24">
        <v>50</v>
      </c>
      <c r="O2717" s="21" t="s">
        <v>66</v>
      </c>
      <c r="P2717" s="46">
        <f>TotalFix[[#This Row],[Confirmed activ. 3 (ILE03)]]</f>
        <v>50</v>
      </c>
      <c r="Q2717" s="24">
        <v>50</v>
      </c>
      <c r="R2717" s="21" t="s">
        <v>66</v>
      </c>
      <c r="S2717" s="21" t="s">
        <v>72</v>
      </c>
    </row>
    <row r="2718" spans="1:19" s="21" customFormat="1" x14ac:dyDescent="0.35">
      <c r="A2718" s="26">
        <v>1549231</v>
      </c>
      <c r="B2718" s="53">
        <v>411582</v>
      </c>
      <c r="C2718" s="26">
        <f>VLOOKUP(TotalFix[[#This Row],[Order]],'Total Fix by SS'!B:C,2,0)</f>
        <v>238</v>
      </c>
      <c r="D2718" s="21" t="s">
        <v>59</v>
      </c>
      <c r="E2718" s="21" t="s">
        <v>101</v>
      </c>
      <c r="F2718" s="21" t="s">
        <v>102</v>
      </c>
      <c r="G2718" s="21" t="s">
        <v>62</v>
      </c>
      <c r="H2718" s="21" t="s">
        <v>100</v>
      </c>
      <c r="I2718" s="21" t="s">
        <v>103</v>
      </c>
      <c r="J2718" s="22">
        <v>43739</v>
      </c>
      <c r="K2718" s="23">
        <v>0.36008101851851998</v>
      </c>
      <c r="L2718" s="22">
        <v>43739</v>
      </c>
      <c r="M2718" s="23">
        <v>0.36008101851851998</v>
      </c>
      <c r="N2718" s="24">
        <v>10</v>
      </c>
      <c r="O2718" s="21" t="s">
        <v>66</v>
      </c>
      <c r="P2718" s="46">
        <f>TotalFix[[#This Row],[Confirmed activ. 3 (ILE03)]]</f>
        <v>10</v>
      </c>
      <c r="Q2718" s="24">
        <v>10</v>
      </c>
      <c r="R2718" s="21" t="s">
        <v>66</v>
      </c>
      <c r="S2718" s="21" t="s">
        <v>72</v>
      </c>
    </row>
    <row r="2719" spans="1:19" s="21" customFormat="1" x14ac:dyDescent="0.35">
      <c r="A2719" s="26">
        <v>1549231</v>
      </c>
      <c r="B2719" s="53">
        <v>411582</v>
      </c>
      <c r="C2719" s="26">
        <f>VLOOKUP(TotalFix[[#This Row],[Order]],'Total Fix by SS'!B:C,2,0)</f>
        <v>238</v>
      </c>
      <c r="D2719" s="21" t="s">
        <v>59</v>
      </c>
      <c r="E2719" s="21" t="s">
        <v>104</v>
      </c>
      <c r="F2719" s="21" t="s">
        <v>102</v>
      </c>
      <c r="G2719" s="21" t="s">
        <v>105</v>
      </c>
      <c r="H2719" s="21" t="s">
        <v>100</v>
      </c>
      <c r="I2719" s="21" t="s">
        <v>106</v>
      </c>
      <c r="J2719" s="22">
        <v>43739</v>
      </c>
      <c r="K2719" s="23">
        <v>0.39137731481480997</v>
      </c>
      <c r="L2719" s="22">
        <v>43739</v>
      </c>
      <c r="M2719" s="23">
        <v>0.39137731481480997</v>
      </c>
      <c r="N2719" s="24">
        <v>10</v>
      </c>
      <c r="O2719" s="21" t="s">
        <v>66</v>
      </c>
      <c r="P2719" s="46">
        <f>TotalFix[[#This Row],[Confirmed activ. 3 (ILE03)]]</f>
        <v>10</v>
      </c>
      <c r="Q2719" s="24">
        <v>10</v>
      </c>
      <c r="R2719" s="21" t="s">
        <v>66</v>
      </c>
      <c r="S2719" s="21" t="s">
        <v>72</v>
      </c>
    </row>
    <row r="2720" spans="1:19" s="21" customFormat="1" x14ac:dyDescent="0.35">
      <c r="A2720" s="26">
        <v>1549231</v>
      </c>
      <c r="B2720" s="53">
        <v>411582</v>
      </c>
      <c r="C2720" s="26">
        <f>VLOOKUP(TotalFix[[#This Row],[Order]],'Total Fix by SS'!B:C,2,0)</f>
        <v>238</v>
      </c>
      <c r="D2720" s="21" t="s">
        <v>107</v>
      </c>
      <c r="E2720" s="21" t="s">
        <v>60</v>
      </c>
      <c r="F2720" s="21" t="s">
        <v>61</v>
      </c>
      <c r="G2720" s="21" t="s">
        <v>90</v>
      </c>
      <c r="H2720" s="21" t="s">
        <v>63</v>
      </c>
      <c r="I2720" s="21" t="s">
        <v>108</v>
      </c>
      <c r="J2720" s="22">
        <v>43725</v>
      </c>
      <c r="K2720" s="23">
        <v>0.32553240740741002</v>
      </c>
      <c r="L2720" s="22">
        <v>43727</v>
      </c>
      <c r="M2720" s="23">
        <v>0.44175925925926002</v>
      </c>
      <c r="N2720" s="25">
        <v>28.623999999999999</v>
      </c>
      <c r="O2720" s="21" t="s">
        <v>77</v>
      </c>
      <c r="P2720" s="46">
        <f>TotalFix[[#This Row],[Confirmed activ. 3 (ILE03)]]*60</f>
        <v>1717.4399999999998</v>
      </c>
      <c r="Q2720" s="24">
        <v>1</v>
      </c>
      <c r="R2720" s="21" t="s">
        <v>66</v>
      </c>
      <c r="S2720" s="21" t="s">
        <v>67</v>
      </c>
    </row>
    <row r="2721" spans="1:19" s="21" customFormat="1" x14ac:dyDescent="0.35">
      <c r="A2721" s="26">
        <v>1549231</v>
      </c>
      <c r="B2721" s="53">
        <v>411582</v>
      </c>
      <c r="C2721" s="26">
        <f>VLOOKUP(TotalFix[[#This Row],[Order]],'Total Fix by SS'!B:C,2,0)</f>
        <v>238</v>
      </c>
      <c r="D2721" s="21" t="s">
        <v>109</v>
      </c>
      <c r="E2721" s="21" t="s">
        <v>82</v>
      </c>
      <c r="F2721" s="21" t="s">
        <v>83</v>
      </c>
      <c r="G2721" s="21" t="s">
        <v>90</v>
      </c>
      <c r="H2721" s="21" t="s">
        <v>84</v>
      </c>
      <c r="I2721" s="21" t="s">
        <v>110</v>
      </c>
      <c r="J2721" s="22"/>
      <c r="K2721" s="23">
        <v>0</v>
      </c>
      <c r="L2721" s="22"/>
      <c r="M2721" s="23">
        <v>0</v>
      </c>
      <c r="N2721" s="25">
        <v>0</v>
      </c>
      <c r="O2721" s="21" t="s">
        <v>93</v>
      </c>
      <c r="P2721" s="46"/>
      <c r="Q2721" s="24">
        <v>5</v>
      </c>
      <c r="R2721" s="21" t="s">
        <v>66</v>
      </c>
      <c r="S2721" s="21" t="s">
        <v>94</v>
      </c>
    </row>
    <row r="2722" spans="1:19" s="21" customFormat="1" x14ac:dyDescent="0.35">
      <c r="A2722" s="26">
        <v>1549232</v>
      </c>
      <c r="B2722" s="53">
        <v>411582</v>
      </c>
      <c r="C2722" s="26">
        <f>VLOOKUP(TotalFix[[#This Row],[Order]],'Total Fix by SS'!B:C,2,0)</f>
        <v>239</v>
      </c>
      <c r="D2722" s="21" t="s">
        <v>59</v>
      </c>
      <c r="E2722" s="21" t="s">
        <v>60</v>
      </c>
      <c r="F2722" s="21" t="s">
        <v>61</v>
      </c>
      <c r="G2722" s="21" t="s">
        <v>62</v>
      </c>
      <c r="H2722" s="21" t="s">
        <v>63</v>
      </c>
      <c r="I2722" s="21" t="s">
        <v>64</v>
      </c>
      <c r="J2722" s="22">
        <v>43727</v>
      </c>
      <c r="K2722" s="23">
        <v>0.47370370370370002</v>
      </c>
      <c r="L2722" s="22">
        <v>43727</v>
      </c>
      <c r="M2722" s="23">
        <v>0.48496527777777998</v>
      </c>
      <c r="N2722" s="25">
        <v>16.216999999999999</v>
      </c>
      <c r="O2722" s="21" t="s">
        <v>66</v>
      </c>
      <c r="P2722" s="46">
        <f>TotalFix[[#This Row],[Confirmed activ. 3 (ILE03)]]</f>
        <v>16.216999999999999</v>
      </c>
      <c r="Q2722" s="24">
        <v>20</v>
      </c>
      <c r="R2722" s="21" t="s">
        <v>66</v>
      </c>
      <c r="S2722" s="21" t="s">
        <v>67</v>
      </c>
    </row>
    <row r="2723" spans="1:19" s="21" customFormat="1" x14ac:dyDescent="0.35">
      <c r="A2723" s="26">
        <v>1549232</v>
      </c>
      <c r="B2723" s="53">
        <v>411582</v>
      </c>
      <c r="C2723" s="26">
        <f>VLOOKUP(TotalFix[[#This Row],[Order]],'Total Fix by SS'!B:C,2,0)</f>
        <v>239</v>
      </c>
      <c r="D2723" s="21" t="s">
        <v>59</v>
      </c>
      <c r="E2723" s="21" t="s">
        <v>68</v>
      </c>
      <c r="F2723" s="21" t="s">
        <v>69</v>
      </c>
      <c r="G2723" s="21" t="s">
        <v>62</v>
      </c>
      <c r="H2723" s="21" t="s">
        <v>70</v>
      </c>
      <c r="I2723" s="21" t="s">
        <v>71</v>
      </c>
      <c r="J2723" s="22">
        <v>43727</v>
      </c>
      <c r="K2723" s="23">
        <v>0.55981481481480999</v>
      </c>
      <c r="L2723" s="22">
        <v>43727</v>
      </c>
      <c r="M2723" s="23">
        <v>0.55981481481480999</v>
      </c>
      <c r="N2723" s="24">
        <v>30</v>
      </c>
      <c r="O2723" s="21" t="s">
        <v>66</v>
      </c>
      <c r="P2723" s="46">
        <f>TotalFix[[#This Row],[Confirmed activ. 3 (ILE03)]]</f>
        <v>30</v>
      </c>
      <c r="Q2723" s="24">
        <v>30</v>
      </c>
      <c r="R2723" s="21" t="s">
        <v>66</v>
      </c>
      <c r="S2723" s="21" t="s">
        <v>72</v>
      </c>
    </row>
    <row r="2724" spans="1:19" s="21" customFormat="1" x14ac:dyDescent="0.35">
      <c r="A2724" s="26">
        <v>1549232</v>
      </c>
      <c r="B2724" s="53">
        <v>411582</v>
      </c>
      <c r="C2724" s="26">
        <f>VLOOKUP(TotalFix[[#This Row],[Order]],'Total Fix by SS'!B:C,2,0)</f>
        <v>239</v>
      </c>
      <c r="D2724" s="21" t="s">
        <v>59</v>
      </c>
      <c r="E2724" s="21" t="s">
        <v>73</v>
      </c>
      <c r="F2724" s="21" t="s">
        <v>61</v>
      </c>
      <c r="G2724" s="21" t="s">
        <v>62</v>
      </c>
      <c r="H2724" s="21" t="s">
        <v>63</v>
      </c>
      <c r="I2724" s="21" t="s">
        <v>74</v>
      </c>
      <c r="J2724" s="22">
        <v>43727</v>
      </c>
      <c r="K2724" s="23">
        <v>0.56048611111111002</v>
      </c>
      <c r="L2724" s="22">
        <v>43730</v>
      </c>
      <c r="M2724" s="23">
        <v>0.43087962962963</v>
      </c>
      <c r="N2724" s="25">
        <v>4.9960000000000004</v>
      </c>
      <c r="O2724" s="21" t="s">
        <v>77</v>
      </c>
      <c r="P2724" s="46">
        <f>TotalFix[[#This Row],[Confirmed activ. 3 (ILE03)]]*60</f>
        <v>299.76000000000005</v>
      </c>
      <c r="Q2724" s="24">
        <v>200</v>
      </c>
      <c r="R2724" s="21" t="s">
        <v>66</v>
      </c>
      <c r="S2724" s="21" t="s">
        <v>67</v>
      </c>
    </row>
    <row r="2725" spans="1:19" s="21" customFormat="1" x14ac:dyDescent="0.35">
      <c r="A2725" s="26">
        <v>1549232</v>
      </c>
      <c r="B2725" s="53">
        <v>411582</v>
      </c>
      <c r="C2725" s="26">
        <f>VLOOKUP(TotalFix[[#This Row],[Order]],'Total Fix by SS'!B:C,2,0)</f>
        <v>239</v>
      </c>
      <c r="D2725" s="21" t="s">
        <v>59</v>
      </c>
      <c r="E2725" s="21" t="s">
        <v>75</v>
      </c>
      <c r="F2725" s="21" t="s">
        <v>61</v>
      </c>
      <c r="G2725" s="21" t="s">
        <v>62</v>
      </c>
      <c r="H2725" s="21" t="s">
        <v>63</v>
      </c>
      <c r="I2725" s="21" t="s">
        <v>76</v>
      </c>
      <c r="J2725" s="22">
        <v>43731</v>
      </c>
      <c r="K2725" s="23">
        <v>0.32043981481480999</v>
      </c>
      <c r="L2725" s="22">
        <v>43734</v>
      </c>
      <c r="M2725" s="23">
        <v>0.45734953703704001</v>
      </c>
      <c r="N2725" s="25">
        <v>19.518000000000001</v>
      </c>
      <c r="O2725" s="21" t="s">
        <v>77</v>
      </c>
      <c r="P2725" s="46">
        <f>TotalFix[[#This Row],[Confirmed activ. 3 (ILE03)]]*60</f>
        <v>1171.08</v>
      </c>
      <c r="Q2725" s="24">
        <v>500</v>
      </c>
      <c r="R2725" s="21" t="s">
        <v>66</v>
      </c>
      <c r="S2725" s="21" t="s">
        <v>67</v>
      </c>
    </row>
    <row r="2726" spans="1:19" s="21" customFormat="1" x14ac:dyDescent="0.35">
      <c r="A2726" s="26">
        <v>1549232</v>
      </c>
      <c r="B2726" s="53">
        <v>411582</v>
      </c>
      <c r="C2726" s="26">
        <f>VLOOKUP(TotalFix[[#This Row],[Order]],'Total Fix by SS'!B:C,2,0)</f>
        <v>239</v>
      </c>
      <c r="D2726" s="21" t="s">
        <v>59</v>
      </c>
      <c r="E2726" s="21" t="s">
        <v>78</v>
      </c>
      <c r="F2726" s="21" t="s">
        <v>69</v>
      </c>
      <c r="G2726" s="21" t="s">
        <v>62</v>
      </c>
      <c r="H2726" s="21" t="s">
        <v>70</v>
      </c>
      <c r="I2726" s="21" t="s">
        <v>79</v>
      </c>
      <c r="J2726" s="22">
        <v>43734</v>
      </c>
      <c r="K2726" s="23">
        <v>0.59760416666667004</v>
      </c>
      <c r="L2726" s="22">
        <v>43734</v>
      </c>
      <c r="M2726" s="23">
        <v>0.59760416666667004</v>
      </c>
      <c r="N2726" s="24">
        <v>20</v>
      </c>
      <c r="O2726" s="21" t="s">
        <v>66</v>
      </c>
      <c r="P2726" s="46">
        <f>TotalFix[[#This Row],[Confirmed activ. 3 (ILE03)]]</f>
        <v>20</v>
      </c>
      <c r="Q2726" s="24">
        <v>20</v>
      </c>
      <c r="R2726" s="21" t="s">
        <v>66</v>
      </c>
      <c r="S2726" s="21" t="s">
        <v>72</v>
      </c>
    </row>
    <row r="2727" spans="1:19" s="21" customFormat="1" x14ac:dyDescent="0.35">
      <c r="A2727" s="26">
        <v>1549232</v>
      </c>
      <c r="B2727" s="53">
        <v>411582</v>
      </c>
      <c r="C2727" s="26">
        <f>VLOOKUP(TotalFix[[#This Row],[Order]],'Total Fix by SS'!B:C,2,0)</f>
        <v>239</v>
      </c>
      <c r="D2727" s="21" t="s">
        <v>59</v>
      </c>
      <c r="E2727" s="21" t="s">
        <v>80</v>
      </c>
      <c r="F2727" s="21" t="s">
        <v>69</v>
      </c>
      <c r="G2727" s="21" t="s">
        <v>62</v>
      </c>
      <c r="H2727" s="21" t="s">
        <v>70</v>
      </c>
      <c r="I2727" s="21" t="s">
        <v>81</v>
      </c>
      <c r="J2727" s="22">
        <v>43734</v>
      </c>
      <c r="K2727" s="23">
        <v>0.59780092592593004</v>
      </c>
      <c r="L2727" s="22">
        <v>43734</v>
      </c>
      <c r="M2727" s="23">
        <v>0.59780092592593004</v>
      </c>
      <c r="N2727" s="24">
        <v>20</v>
      </c>
      <c r="O2727" s="21" t="s">
        <v>66</v>
      </c>
      <c r="P2727" s="46">
        <f>TotalFix[[#This Row],[Confirmed activ. 3 (ILE03)]]</f>
        <v>20</v>
      </c>
      <c r="Q2727" s="24">
        <v>20</v>
      </c>
      <c r="R2727" s="21" t="s">
        <v>66</v>
      </c>
      <c r="S2727" s="21" t="s">
        <v>72</v>
      </c>
    </row>
    <row r="2728" spans="1:19" s="21" customFormat="1" x14ac:dyDescent="0.35">
      <c r="A2728" s="26">
        <v>1549232</v>
      </c>
      <c r="B2728" s="53">
        <v>411582</v>
      </c>
      <c r="C2728" s="26">
        <f>VLOOKUP(TotalFix[[#This Row],[Order]],'Total Fix by SS'!B:C,2,0)</f>
        <v>239</v>
      </c>
      <c r="D2728" s="21" t="s">
        <v>59</v>
      </c>
      <c r="E2728" s="21" t="s">
        <v>82</v>
      </c>
      <c r="F2728" s="21" t="s">
        <v>83</v>
      </c>
      <c r="G2728" s="21" t="s">
        <v>62</v>
      </c>
      <c r="H2728" s="21" t="s">
        <v>84</v>
      </c>
      <c r="I2728" s="21" t="s">
        <v>84</v>
      </c>
      <c r="J2728" s="22">
        <v>43734</v>
      </c>
      <c r="K2728" s="23">
        <v>0.60282407407407002</v>
      </c>
      <c r="L2728" s="22">
        <v>43737</v>
      </c>
      <c r="M2728" s="23">
        <v>0.90984953703703997</v>
      </c>
      <c r="N2728" s="25">
        <v>576.09299999999996</v>
      </c>
      <c r="O2728" s="21" t="s">
        <v>66</v>
      </c>
      <c r="P2728" s="46">
        <f>TotalFix[[#This Row],[Confirmed activ. 3 (ILE03)]]</f>
        <v>576.09299999999996</v>
      </c>
      <c r="Q2728" s="24">
        <v>450</v>
      </c>
      <c r="R2728" s="21" t="s">
        <v>66</v>
      </c>
      <c r="S2728" s="21" t="s">
        <v>67</v>
      </c>
    </row>
    <row r="2729" spans="1:19" s="21" customFormat="1" x14ac:dyDescent="0.35">
      <c r="A2729" s="26">
        <v>1549232</v>
      </c>
      <c r="B2729" s="53">
        <v>411582</v>
      </c>
      <c r="C2729" s="26">
        <f>VLOOKUP(TotalFix[[#This Row],[Order]],'Total Fix by SS'!B:C,2,0)</f>
        <v>239</v>
      </c>
      <c r="D2729" s="21" t="s">
        <v>59</v>
      </c>
      <c r="E2729" s="21" t="s">
        <v>85</v>
      </c>
      <c r="F2729" s="21" t="s">
        <v>86</v>
      </c>
      <c r="G2729" s="21" t="s">
        <v>62</v>
      </c>
      <c r="H2729" s="21" t="s">
        <v>87</v>
      </c>
      <c r="I2729" s="21" t="s">
        <v>87</v>
      </c>
      <c r="J2729" s="22">
        <v>43738</v>
      </c>
      <c r="K2729" s="23">
        <v>0.44298611111111003</v>
      </c>
      <c r="L2729" s="22">
        <v>43738</v>
      </c>
      <c r="M2729" s="23">
        <v>0.44298611111111003</v>
      </c>
      <c r="N2729" s="24">
        <v>20</v>
      </c>
      <c r="O2729" s="21" t="s">
        <v>66</v>
      </c>
      <c r="P2729" s="46">
        <f>TotalFix[[#This Row],[Confirmed activ. 3 (ILE03)]]</f>
        <v>20</v>
      </c>
      <c r="Q2729" s="24">
        <v>20</v>
      </c>
      <c r="R2729" s="21" t="s">
        <v>66</v>
      </c>
      <c r="S2729" s="21" t="s">
        <v>72</v>
      </c>
    </row>
    <row r="2730" spans="1:19" s="21" customFormat="1" x14ac:dyDescent="0.35">
      <c r="A2730" s="26">
        <v>1549232</v>
      </c>
      <c r="B2730" s="53">
        <v>411582</v>
      </c>
      <c r="C2730" s="26">
        <f>VLOOKUP(TotalFix[[#This Row],[Order]],'Total Fix by SS'!B:C,2,0)</f>
        <v>239</v>
      </c>
      <c r="D2730" s="21" t="s">
        <v>59</v>
      </c>
      <c r="E2730" s="21" t="s">
        <v>88</v>
      </c>
      <c r="F2730" s="21" t="s">
        <v>89</v>
      </c>
      <c r="G2730" s="21" t="s">
        <v>90</v>
      </c>
      <c r="H2730" s="21" t="s">
        <v>91</v>
      </c>
      <c r="I2730" s="21" t="s">
        <v>92</v>
      </c>
      <c r="J2730" s="22"/>
      <c r="K2730" s="23">
        <v>0</v>
      </c>
      <c r="L2730" s="22"/>
      <c r="M2730" s="23">
        <v>0</v>
      </c>
      <c r="N2730" s="25">
        <v>0</v>
      </c>
      <c r="O2730" s="21" t="s">
        <v>93</v>
      </c>
      <c r="P2730" s="46"/>
      <c r="Q2730" s="24">
        <v>0</v>
      </c>
      <c r="R2730" s="21" t="s">
        <v>66</v>
      </c>
      <c r="S2730" s="21" t="s">
        <v>94</v>
      </c>
    </row>
    <row r="2731" spans="1:19" s="21" customFormat="1" x14ac:dyDescent="0.35">
      <c r="A2731" s="26">
        <v>1549232</v>
      </c>
      <c r="B2731" s="53">
        <v>411582</v>
      </c>
      <c r="C2731" s="26">
        <f>VLOOKUP(TotalFix[[#This Row],[Order]],'Total Fix by SS'!B:C,2,0)</f>
        <v>239</v>
      </c>
      <c r="D2731" s="21" t="s">
        <v>59</v>
      </c>
      <c r="E2731" s="21" t="s">
        <v>95</v>
      </c>
      <c r="F2731" s="21" t="s">
        <v>61</v>
      </c>
      <c r="G2731" s="21" t="s">
        <v>62</v>
      </c>
      <c r="H2731" s="21" t="s">
        <v>63</v>
      </c>
      <c r="I2731" s="21" t="s">
        <v>96</v>
      </c>
      <c r="J2731" s="22">
        <v>43738</v>
      </c>
      <c r="K2731" s="23">
        <v>0.45403935185185001</v>
      </c>
      <c r="L2731" s="22">
        <v>43738</v>
      </c>
      <c r="M2731" s="23">
        <v>0.49625000000000002</v>
      </c>
      <c r="N2731" s="25">
        <v>1.0129999999999999</v>
      </c>
      <c r="O2731" s="21" t="s">
        <v>77</v>
      </c>
      <c r="P2731" s="46">
        <f>TotalFix[[#This Row],[Confirmed activ. 3 (ILE03)]]*60</f>
        <v>60.779999999999994</v>
      </c>
      <c r="Q2731" s="24">
        <v>40</v>
      </c>
      <c r="R2731" s="21" t="s">
        <v>66</v>
      </c>
      <c r="S2731" s="21" t="s">
        <v>67</v>
      </c>
    </row>
    <row r="2732" spans="1:19" s="21" customFormat="1" x14ac:dyDescent="0.35">
      <c r="A2732" s="26">
        <v>1549232</v>
      </c>
      <c r="B2732" s="53">
        <v>411582</v>
      </c>
      <c r="C2732" s="26">
        <f>VLOOKUP(TotalFix[[#This Row],[Order]],'Total Fix by SS'!B:C,2,0)</f>
        <v>239</v>
      </c>
      <c r="D2732" s="21" t="s">
        <v>59</v>
      </c>
      <c r="E2732" s="21" t="s">
        <v>97</v>
      </c>
      <c r="F2732" s="21" t="s">
        <v>69</v>
      </c>
      <c r="G2732" s="21" t="s">
        <v>62</v>
      </c>
      <c r="H2732" s="21" t="s">
        <v>70</v>
      </c>
      <c r="I2732" s="21" t="s">
        <v>98</v>
      </c>
      <c r="J2732" s="22">
        <v>43741</v>
      </c>
      <c r="K2732" s="23">
        <v>0.39940972222221999</v>
      </c>
      <c r="L2732" s="22">
        <v>43741</v>
      </c>
      <c r="M2732" s="23">
        <v>0.39940972222221999</v>
      </c>
      <c r="N2732" s="24">
        <v>20</v>
      </c>
      <c r="O2732" s="21" t="s">
        <v>66</v>
      </c>
      <c r="P2732" s="46">
        <f>TotalFix[[#This Row],[Confirmed activ. 3 (ILE03)]]</f>
        <v>20</v>
      </c>
      <c r="Q2732" s="24">
        <v>20</v>
      </c>
      <c r="R2732" s="21" t="s">
        <v>66</v>
      </c>
      <c r="S2732" s="21" t="s">
        <v>72</v>
      </c>
    </row>
    <row r="2733" spans="1:19" s="21" customFormat="1" x14ac:dyDescent="0.35">
      <c r="A2733" s="26">
        <v>1549232</v>
      </c>
      <c r="B2733" s="53">
        <v>411582</v>
      </c>
      <c r="C2733" s="26">
        <f>VLOOKUP(TotalFix[[#This Row],[Order]],'Total Fix by SS'!B:C,2,0)</f>
        <v>239</v>
      </c>
      <c r="D2733" s="21" t="s">
        <v>59</v>
      </c>
      <c r="E2733" s="21" t="s">
        <v>99</v>
      </c>
      <c r="F2733" s="21" t="s">
        <v>69</v>
      </c>
      <c r="G2733" s="21" t="s">
        <v>62</v>
      </c>
      <c r="H2733" s="21" t="s">
        <v>70</v>
      </c>
      <c r="I2733" s="21" t="s">
        <v>100</v>
      </c>
      <c r="J2733" s="22">
        <v>43741</v>
      </c>
      <c r="K2733" s="23">
        <v>0.39950231481481002</v>
      </c>
      <c r="L2733" s="22">
        <v>43741</v>
      </c>
      <c r="M2733" s="23">
        <v>0.39950231481481002</v>
      </c>
      <c r="N2733" s="24">
        <v>50</v>
      </c>
      <c r="O2733" s="21" t="s">
        <v>66</v>
      </c>
      <c r="P2733" s="46">
        <f>TotalFix[[#This Row],[Confirmed activ. 3 (ILE03)]]</f>
        <v>50</v>
      </c>
      <c r="Q2733" s="24">
        <v>50</v>
      </c>
      <c r="R2733" s="21" t="s">
        <v>66</v>
      </c>
      <c r="S2733" s="21" t="s">
        <v>72</v>
      </c>
    </row>
    <row r="2734" spans="1:19" s="21" customFormat="1" x14ac:dyDescent="0.35">
      <c r="A2734" s="26">
        <v>1549232</v>
      </c>
      <c r="B2734" s="53">
        <v>411582</v>
      </c>
      <c r="C2734" s="26">
        <f>VLOOKUP(TotalFix[[#This Row],[Order]],'Total Fix by SS'!B:C,2,0)</f>
        <v>239</v>
      </c>
      <c r="D2734" s="21" t="s">
        <v>59</v>
      </c>
      <c r="E2734" s="21" t="s">
        <v>101</v>
      </c>
      <c r="F2734" s="21" t="s">
        <v>102</v>
      </c>
      <c r="G2734" s="21" t="s">
        <v>62</v>
      </c>
      <c r="H2734" s="21" t="s">
        <v>100</v>
      </c>
      <c r="I2734" s="21" t="s">
        <v>103</v>
      </c>
      <c r="J2734" s="22">
        <v>43741</v>
      </c>
      <c r="K2734" s="23">
        <v>0.39959490740740999</v>
      </c>
      <c r="L2734" s="22">
        <v>43741</v>
      </c>
      <c r="M2734" s="23">
        <v>0.39959490740740999</v>
      </c>
      <c r="N2734" s="24">
        <v>10</v>
      </c>
      <c r="O2734" s="21" t="s">
        <v>66</v>
      </c>
      <c r="P2734" s="46">
        <f>TotalFix[[#This Row],[Confirmed activ. 3 (ILE03)]]</f>
        <v>10</v>
      </c>
      <c r="Q2734" s="24">
        <v>10</v>
      </c>
      <c r="R2734" s="21" t="s">
        <v>66</v>
      </c>
      <c r="S2734" s="21" t="s">
        <v>72</v>
      </c>
    </row>
    <row r="2735" spans="1:19" s="21" customFormat="1" x14ac:dyDescent="0.35">
      <c r="A2735" s="26">
        <v>1549232</v>
      </c>
      <c r="B2735" s="53">
        <v>411582</v>
      </c>
      <c r="C2735" s="26">
        <f>VLOOKUP(TotalFix[[#This Row],[Order]],'Total Fix by SS'!B:C,2,0)</f>
        <v>239</v>
      </c>
      <c r="D2735" s="21" t="s">
        <v>59</v>
      </c>
      <c r="E2735" s="21" t="s">
        <v>104</v>
      </c>
      <c r="F2735" s="21" t="s">
        <v>102</v>
      </c>
      <c r="G2735" s="21" t="s">
        <v>105</v>
      </c>
      <c r="H2735" s="21" t="s">
        <v>100</v>
      </c>
      <c r="I2735" s="21" t="s">
        <v>106</v>
      </c>
      <c r="J2735" s="22">
        <v>43744</v>
      </c>
      <c r="K2735" s="23">
        <v>0.32859953703703998</v>
      </c>
      <c r="L2735" s="22">
        <v>43744</v>
      </c>
      <c r="M2735" s="23">
        <v>0.32859953703703998</v>
      </c>
      <c r="N2735" s="24">
        <v>10</v>
      </c>
      <c r="O2735" s="21" t="s">
        <v>66</v>
      </c>
      <c r="P2735" s="46">
        <f>TotalFix[[#This Row],[Confirmed activ. 3 (ILE03)]]</f>
        <v>10</v>
      </c>
      <c r="Q2735" s="24">
        <v>10</v>
      </c>
      <c r="R2735" s="21" t="s">
        <v>66</v>
      </c>
      <c r="S2735" s="21" t="s">
        <v>72</v>
      </c>
    </row>
    <row r="2736" spans="1:19" s="21" customFormat="1" x14ac:dyDescent="0.35">
      <c r="A2736" s="26">
        <v>1549232</v>
      </c>
      <c r="B2736" s="53">
        <v>411582</v>
      </c>
      <c r="C2736" s="26">
        <f>VLOOKUP(TotalFix[[#This Row],[Order]],'Total Fix by SS'!B:C,2,0)</f>
        <v>239</v>
      </c>
      <c r="D2736" s="21" t="s">
        <v>107</v>
      </c>
      <c r="E2736" s="21" t="s">
        <v>60</v>
      </c>
      <c r="F2736" s="21" t="s">
        <v>61</v>
      </c>
      <c r="G2736" s="21" t="s">
        <v>90</v>
      </c>
      <c r="H2736" s="21" t="s">
        <v>63</v>
      </c>
      <c r="I2736" s="21" t="s">
        <v>108</v>
      </c>
      <c r="J2736" s="22">
        <v>43732</v>
      </c>
      <c r="K2736" s="23">
        <v>0.31848379629630003</v>
      </c>
      <c r="L2736" s="22">
        <v>43733</v>
      </c>
      <c r="M2736" s="23">
        <v>0.74144675925925996</v>
      </c>
      <c r="N2736" s="25">
        <v>19.143999999999998</v>
      </c>
      <c r="O2736" s="21" t="s">
        <v>77</v>
      </c>
      <c r="P2736" s="46">
        <f>TotalFix[[#This Row],[Confirmed activ. 3 (ILE03)]]*60</f>
        <v>1148.6399999999999</v>
      </c>
      <c r="Q2736" s="24">
        <v>1</v>
      </c>
      <c r="R2736" s="21" t="s">
        <v>66</v>
      </c>
      <c r="S2736" s="21" t="s">
        <v>67</v>
      </c>
    </row>
    <row r="2737" spans="1:19" s="21" customFormat="1" x14ac:dyDescent="0.35">
      <c r="A2737" s="26">
        <v>1549232</v>
      </c>
      <c r="B2737" s="53">
        <v>411582</v>
      </c>
      <c r="C2737" s="26">
        <f>VLOOKUP(TotalFix[[#This Row],[Order]],'Total Fix by SS'!B:C,2,0)</f>
        <v>239</v>
      </c>
      <c r="D2737" s="21" t="s">
        <v>109</v>
      </c>
      <c r="E2737" s="21" t="s">
        <v>82</v>
      </c>
      <c r="F2737" s="21" t="s">
        <v>83</v>
      </c>
      <c r="G2737" s="21" t="s">
        <v>90</v>
      </c>
      <c r="H2737" s="21" t="s">
        <v>84</v>
      </c>
      <c r="I2737" s="21" t="s">
        <v>110</v>
      </c>
      <c r="J2737" s="22"/>
      <c r="K2737" s="23">
        <v>0</v>
      </c>
      <c r="L2737" s="22"/>
      <c r="M2737" s="23">
        <v>0</v>
      </c>
      <c r="N2737" s="25">
        <v>0</v>
      </c>
      <c r="O2737" s="21" t="s">
        <v>93</v>
      </c>
      <c r="P2737" s="46"/>
      <c r="Q2737" s="24">
        <v>5</v>
      </c>
      <c r="R2737" s="21" t="s">
        <v>66</v>
      </c>
      <c r="S2737" s="21" t="s">
        <v>94</v>
      </c>
    </row>
    <row r="2738" spans="1:19" s="21" customFormat="1" x14ac:dyDescent="0.35">
      <c r="A2738" s="26">
        <v>1549562</v>
      </c>
      <c r="B2738" s="53">
        <v>411582</v>
      </c>
      <c r="C2738" s="26">
        <f>VLOOKUP(TotalFix[[#This Row],[Order]],'Total Fix by SS'!B:C,2,0)</f>
        <v>238</v>
      </c>
      <c r="D2738" s="21" t="s">
        <v>59</v>
      </c>
      <c r="E2738" s="21" t="s">
        <v>60</v>
      </c>
      <c r="F2738" s="21" t="s">
        <v>61</v>
      </c>
      <c r="G2738" s="21" t="s">
        <v>62</v>
      </c>
      <c r="H2738" s="21" t="s">
        <v>63</v>
      </c>
      <c r="I2738" s="21" t="s">
        <v>64</v>
      </c>
      <c r="J2738" s="22">
        <v>43724</v>
      </c>
      <c r="K2738" s="23">
        <v>0.44846064814815001</v>
      </c>
      <c r="L2738" s="22">
        <v>43724</v>
      </c>
      <c r="M2738" s="23">
        <v>0.45864583333332998</v>
      </c>
      <c r="N2738" s="25">
        <v>14.667</v>
      </c>
      <c r="O2738" s="21" t="s">
        <v>66</v>
      </c>
      <c r="P2738" s="46">
        <f>TotalFix[[#This Row],[Confirmed activ. 3 (ILE03)]]</f>
        <v>14.667</v>
      </c>
      <c r="Q2738" s="24">
        <v>20</v>
      </c>
      <c r="R2738" s="21" t="s">
        <v>66</v>
      </c>
      <c r="S2738" s="21" t="s">
        <v>67</v>
      </c>
    </row>
    <row r="2739" spans="1:19" s="21" customFormat="1" x14ac:dyDescent="0.35">
      <c r="A2739" s="26">
        <v>1549562</v>
      </c>
      <c r="B2739" s="53">
        <v>411582</v>
      </c>
      <c r="C2739" s="26">
        <f>VLOOKUP(TotalFix[[#This Row],[Order]],'Total Fix by SS'!B:C,2,0)</f>
        <v>238</v>
      </c>
      <c r="D2739" s="21" t="s">
        <v>59</v>
      </c>
      <c r="E2739" s="21" t="s">
        <v>68</v>
      </c>
      <c r="F2739" s="21" t="s">
        <v>69</v>
      </c>
      <c r="G2739" s="21" t="s">
        <v>62</v>
      </c>
      <c r="H2739" s="21" t="s">
        <v>70</v>
      </c>
      <c r="I2739" s="21" t="s">
        <v>71</v>
      </c>
      <c r="J2739" s="22">
        <v>43724</v>
      </c>
      <c r="K2739" s="23">
        <v>0.4659375</v>
      </c>
      <c r="L2739" s="22">
        <v>43724</v>
      </c>
      <c r="M2739" s="23">
        <v>0.4659375</v>
      </c>
      <c r="N2739" s="24">
        <v>30</v>
      </c>
      <c r="O2739" s="21" t="s">
        <v>66</v>
      </c>
      <c r="P2739" s="46">
        <f>TotalFix[[#This Row],[Confirmed activ. 3 (ILE03)]]</f>
        <v>30</v>
      </c>
      <c r="Q2739" s="24">
        <v>30</v>
      </c>
      <c r="R2739" s="21" t="s">
        <v>66</v>
      </c>
      <c r="S2739" s="21" t="s">
        <v>72</v>
      </c>
    </row>
    <row r="2740" spans="1:19" s="21" customFormat="1" x14ac:dyDescent="0.35">
      <c r="A2740" s="26">
        <v>1549562</v>
      </c>
      <c r="B2740" s="53">
        <v>411582</v>
      </c>
      <c r="C2740" s="26">
        <f>VLOOKUP(TotalFix[[#This Row],[Order]],'Total Fix by SS'!B:C,2,0)</f>
        <v>238</v>
      </c>
      <c r="D2740" s="21" t="s">
        <v>59</v>
      </c>
      <c r="E2740" s="21" t="s">
        <v>73</v>
      </c>
      <c r="F2740" s="21" t="s">
        <v>61</v>
      </c>
      <c r="G2740" s="21" t="s">
        <v>62</v>
      </c>
      <c r="H2740" s="21" t="s">
        <v>63</v>
      </c>
      <c r="I2740" s="21" t="s">
        <v>74</v>
      </c>
      <c r="J2740" s="22">
        <v>43724</v>
      </c>
      <c r="K2740" s="23">
        <v>0.56908564814814999</v>
      </c>
      <c r="L2740" s="22">
        <v>43725</v>
      </c>
      <c r="M2740" s="23">
        <v>0.47396990740741002</v>
      </c>
      <c r="N2740" s="25">
        <v>6.1310000000000002</v>
      </c>
      <c r="O2740" s="21" t="s">
        <v>77</v>
      </c>
      <c r="P2740" s="46">
        <f>TotalFix[[#This Row],[Confirmed activ. 3 (ILE03)]]*60</f>
        <v>367.86</v>
      </c>
      <c r="Q2740" s="24">
        <v>200</v>
      </c>
      <c r="R2740" s="21" t="s">
        <v>66</v>
      </c>
      <c r="S2740" s="21" t="s">
        <v>67</v>
      </c>
    </row>
    <row r="2741" spans="1:19" s="21" customFormat="1" x14ac:dyDescent="0.35">
      <c r="A2741" s="26">
        <v>1549562</v>
      </c>
      <c r="B2741" s="53">
        <v>411582</v>
      </c>
      <c r="C2741" s="26">
        <f>VLOOKUP(TotalFix[[#This Row],[Order]],'Total Fix by SS'!B:C,2,0)</f>
        <v>238</v>
      </c>
      <c r="D2741" s="21" t="s">
        <v>59</v>
      </c>
      <c r="E2741" s="21" t="s">
        <v>75</v>
      </c>
      <c r="F2741" s="21" t="s">
        <v>61</v>
      </c>
      <c r="G2741" s="21" t="s">
        <v>62</v>
      </c>
      <c r="H2741" s="21" t="s">
        <v>63</v>
      </c>
      <c r="I2741" s="21" t="s">
        <v>76</v>
      </c>
      <c r="J2741" s="22">
        <v>43725</v>
      </c>
      <c r="K2741" s="23">
        <v>0.47533564814814999</v>
      </c>
      <c r="L2741" s="22">
        <v>43730</v>
      </c>
      <c r="M2741" s="23">
        <v>0.35067129629630001</v>
      </c>
      <c r="N2741" s="25">
        <v>434.88299999999998</v>
      </c>
      <c r="O2741" s="21" t="s">
        <v>66</v>
      </c>
      <c r="P2741" s="46">
        <f>TotalFix[[#This Row],[Confirmed activ. 3 (ILE03)]]</f>
        <v>434.88299999999998</v>
      </c>
      <c r="Q2741" s="24">
        <v>500</v>
      </c>
      <c r="R2741" s="21" t="s">
        <v>66</v>
      </c>
      <c r="S2741" s="21" t="s">
        <v>67</v>
      </c>
    </row>
    <row r="2742" spans="1:19" s="21" customFormat="1" x14ac:dyDescent="0.35">
      <c r="A2742" s="26">
        <v>1549562</v>
      </c>
      <c r="B2742" s="53">
        <v>411582</v>
      </c>
      <c r="C2742" s="26">
        <f>VLOOKUP(TotalFix[[#This Row],[Order]],'Total Fix by SS'!B:C,2,0)</f>
        <v>238</v>
      </c>
      <c r="D2742" s="21" t="s">
        <v>59</v>
      </c>
      <c r="E2742" s="21" t="s">
        <v>78</v>
      </c>
      <c r="F2742" s="21" t="s">
        <v>69</v>
      </c>
      <c r="G2742" s="21" t="s">
        <v>62</v>
      </c>
      <c r="H2742" s="21" t="s">
        <v>70</v>
      </c>
      <c r="I2742" s="21" t="s">
        <v>79</v>
      </c>
      <c r="J2742" s="22">
        <v>43730</v>
      </c>
      <c r="K2742" s="23">
        <v>0.42788194444444</v>
      </c>
      <c r="L2742" s="22">
        <v>43730</v>
      </c>
      <c r="M2742" s="23">
        <v>0.42788194444444</v>
      </c>
      <c r="N2742" s="24">
        <v>20</v>
      </c>
      <c r="O2742" s="21" t="s">
        <v>66</v>
      </c>
      <c r="P2742" s="46">
        <f>TotalFix[[#This Row],[Confirmed activ. 3 (ILE03)]]</f>
        <v>20</v>
      </c>
      <c r="Q2742" s="24">
        <v>20</v>
      </c>
      <c r="R2742" s="21" t="s">
        <v>66</v>
      </c>
      <c r="S2742" s="21" t="s">
        <v>72</v>
      </c>
    </row>
    <row r="2743" spans="1:19" s="21" customFormat="1" x14ac:dyDescent="0.35">
      <c r="A2743" s="26">
        <v>1549562</v>
      </c>
      <c r="B2743" s="53">
        <v>411582</v>
      </c>
      <c r="C2743" s="26">
        <f>VLOOKUP(TotalFix[[#This Row],[Order]],'Total Fix by SS'!B:C,2,0)</f>
        <v>238</v>
      </c>
      <c r="D2743" s="21" t="s">
        <v>59</v>
      </c>
      <c r="E2743" s="21" t="s">
        <v>80</v>
      </c>
      <c r="F2743" s="21" t="s">
        <v>69</v>
      </c>
      <c r="G2743" s="21" t="s">
        <v>62</v>
      </c>
      <c r="H2743" s="21" t="s">
        <v>70</v>
      </c>
      <c r="I2743" s="21" t="s">
        <v>81</v>
      </c>
      <c r="J2743" s="22">
        <v>43730</v>
      </c>
      <c r="K2743" s="23">
        <v>0.42806712962963001</v>
      </c>
      <c r="L2743" s="22">
        <v>43730</v>
      </c>
      <c r="M2743" s="23">
        <v>0.42806712962963001</v>
      </c>
      <c r="N2743" s="24">
        <v>20</v>
      </c>
      <c r="O2743" s="21" t="s">
        <v>66</v>
      </c>
      <c r="P2743" s="46">
        <f>TotalFix[[#This Row],[Confirmed activ. 3 (ILE03)]]</f>
        <v>20</v>
      </c>
      <c r="Q2743" s="24">
        <v>20</v>
      </c>
      <c r="R2743" s="21" t="s">
        <v>66</v>
      </c>
      <c r="S2743" s="21" t="s">
        <v>72</v>
      </c>
    </row>
    <row r="2744" spans="1:19" s="21" customFormat="1" x14ac:dyDescent="0.35">
      <c r="A2744" s="26">
        <v>1549562</v>
      </c>
      <c r="B2744" s="53">
        <v>411582</v>
      </c>
      <c r="C2744" s="26">
        <f>VLOOKUP(TotalFix[[#This Row],[Order]],'Total Fix by SS'!B:C,2,0)</f>
        <v>238</v>
      </c>
      <c r="D2744" s="21" t="s">
        <v>59</v>
      </c>
      <c r="E2744" s="21" t="s">
        <v>82</v>
      </c>
      <c r="F2744" s="21" t="s">
        <v>83</v>
      </c>
      <c r="G2744" s="21" t="s">
        <v>62</v>
      </c>
      <c r="H2744" s="21" t="s">
        <v>84</v>
      </c>
      <c r="I2744" s="21" t="s">
        <v>84</v>
      </c>
      <c r="J2744" s="22">
        <v>43730</v>
      </c>
      <c r="K2744" s="23">
        <v>0.44894675925925998</v>
      </c>
      <c r="L2744" s="22">
        <v>43731</v>
      </c>
      <c r="M2744" s="23">
        <v>0.13453703703704001</v>
      </c>
      <c r="N2744" s="25">
        <v>5.5570000000000004</v>
      </c>
      <c r="O2744" s="21" t="s">
        <v>77</v>
      </c>
      <c r="P2744" s="46">
        <f>TotalFix[[#This Row],[Confirmed activ. 3 (ILE03)]]*60</f>
        <v>333.42</v>
      </c>
      <c r="Q2744" s="24">
        <v>450</v>
      </c>
      <c r="R2744" s="21" t="s">
        <v>66</v>
      </c>
      <c r="S2744" s="21" t="s">
        <v>67</v>
      </c>
    </row>
    <row r="2745" spans="1:19" s="21" customFormat="1" x14ac:dyDescent="0.35">
      <c r="A2745" s="26">
        <v>1549562</v>
      </c>
      <c r="B2745" s="53">
        <v>411582</v>
      </c>
      <c r="C2745" s="26">
        <f>VLOOKUP(TotalFix[[#This Row],[Order]],'Total Fix by SS'!B:C,2,0)</f>
        <v>238</v>
      </c>
      <c r="D2745" s="21" t="s">
        <v>59</v>
      </c>
      <c r="E2745" s="21" t="s">
        <v>85</v>
      </c>
      <c r="F2745" s="21" t="s">
        <v>86</v>
      </c>
      <c r="G2745" s="21" t="s">
        <v>62</v>
      </c>
      <c r="H2745" s="21" t="s">
        <v>87</v>
      </c>
      <c r="I2745" s="21" t="s">
        <v>87</v>
      </c>
      <c r="J2745" s="22">
        <v>43731</v>
      </c>
      <c r="K2745" s="23">
        <v>0.41247685185185001</v>
      </c>
      <c r="L2745" s="22">
        <v>43731</v>
      </c>
      <c r="M2745" s="23">
        <v>0.41247685185185001</v>
      </c>
      <c r="N2745" s="24">
        <v>20</v>
      </c>
      <c r="O2745" s="21" t="s">
        <v>66</v>
      </c>
      <c r="P2745" s="46">
        <f>TotalFix[[#This Row],[Confirmed activ. 3 (ILE03)]]</f>
        <v>20</v>
      </c>
      <c r="Q2745" s="24">
        <v>20</v>
      </c>
      <c r="R2745" s="21" t="s">
        <v>66</v>
      </c>
      <c r="S2745" s="21" t="s">
        <v>72</v>
      </c>
    </row>
    <row r="2746" spans="1:19" s="21" customFormat="1" x14ac:dyDescent="0.35">
      <c r="A2746" s="26">
        <v>1549562</v>
      </c>
      <c r="B2746" s="53">
        <v>411582</v>
      </c>
      <c r="C2746" s="26">
        <f>VLOOKUP(TotalFix[[#This Row],[Order]],'Total Fix by SS'!B:C,2,0)</f>
        <v>238</v>
      </c>
      <c r="D2746" s="21" t="s">
        <v>59</v>
      </c>
      <c r="E2746" s="21" t="s">
        <v>88</v>
      </c>
      <c r="F2746" s="21" t="s">
        <v>89</v>
      </c>
      <c r="G2746" s="21" t="s">
        <v>90</v>
      </c>
      <c r="H2746" s="21" t="s">
        <v>91</v>
      </c>
      <c r="I2746" s="21" t="s">
        <v>92</v>
      </c>
      <c r="J2746" s="22"/>
      <c r="K2746" s="23">
        <v>0</v>
      </c>
      <c r="L2746" s="22"/>
      <c r="M2746" s="23">
        <v>0</v>
      </c>
      <c r="N2746" s="25">
        <v>0</v>
      </c>
      <c r="O2746" s="21" t="s">
        <v>93</v>
      </c>
      <c r="P2746" s="46"/>
      <c r="Q2746" s="24">
        <v>0</v>
      </c>
      <c r="R2746" s="21" t="s">
        <v>66</v>
      </c>
      <c r="S2746" s="21" t="s">
        <v>94</v>
      </c>
    </row>
    <row r="2747" spans="1:19" s="21" customFormat="1" x14ac:dyDescent="0.35">
      <c r="A2747" s="26">
        <v>1549562</v>
      </c>
      <c r="B2747" s="53">
        <v>411582</v>
      </c>
      <c r="C2747" s="26">
        <f>VLOOKUP(TotalFix[[#This Row],[Order]],'Total Fix by SS'!B:C,2,0)</f>
        <v>238</v>
      </c>
      <c r="D2747" s="21" t="s">
        <v>59</v>
      </c>
      <c r="E2747" s="21" t="s">
        <v>95</v>
      </c>
      <c r="F2747" s="21" t="s">
        <v>61</v>
      </c>
      <c r="G2747" s="21" t="s">
        <v>62</v>
      </c>
      <c r="H2747" s="21" t="s">
        <v>63</v>
      </c>
      <c r="I2747" s="21" t="s">
        <v>96</v>
      </c>
      <c r="J2747" s="22">
        <v>43738</v>
      </c>
      <c r="K2747" s="23">
        <v>0.36049768518518999</v>
      </c>
      <c r="L2747" s="22">
        <v>43738</v>
      </c>
      <c r="M2747" s="23">
        <v>0.41949074074074</v>
      </c>
      <c r="N2747" s="25">
        <v>30.3</v>
      </c>
      <c r="O2747" s="21" t="s">
        <v>66</v>
      </c>
      <c r="P2747" s="46">
        <f>TotalFix[[#This Row],[Confirmed activ. 3 (ILE03)]]</f>
        <v>30.3</v>
      </c>
      <c r="Q2747" s="24">
        <v>40</v>
      </c>
      <c r="R2747" s="21" t="s">
        <v>66</v>
      </c>
      <c r="S2747" s="21" t="s">
        <v>67</v>
      </c>
    </row>
    <row r="2748" spans="1:19" s="21" customFormat="1" x14ac:dyDescent="0.35">
      <c r="A2748" s="26">
        <v>1549562</v>
      </c>
      <c r="B2748" s="53">
        <v>411582</v>
      </c>
      <c r="C2748" s="26">
        <f>VLOOKUP(TotalFix[[#This Row],[Order]],'Total Fix by SS'!B:C,2,0)</f>
        <v>238</v>
      </c>
      <c r="D2748" s="21" t="s">
        <v>59</v>
      </c>
      <c r="E2748" s="21" t="s">
        <v>97</v>
      </c>
      <c r="F2748" s="21" t="s">
        <v>69</v>
      </c>
      <c r="G2748" s="21" t="s">
        <v>62</v>
      </c>
      <c r="H2748" s="21" t="s">
        <v>70</v>
      </c>
      <c r="I2748" s="21" t="s">
        <v>98</v>
      </c>
      <c r="J2748" s="22">
        <v>43739</v>
      </c>
      <c r="K2748" s="23">
        <v>0.36019675925925998</v>
      </c>
      <c r="L2748" s="22">
        <v>43739</v>
      </c>
      <c r="M2748" s="23">
        <v>0.36019675925925998</v>
      </c>
      <c r="N2748" s="24">
        <v>20</v>
      </c>
      <c r="O2748" s="21" t="s">
        <v>66</v>
      </c>
      <c r="P2748" s="46">
        <f>TotalFix[[#This Row],[Confirmed activ. 3 (ILE03)]]</f>
        <v>20</v>
      </c>
      <c r="Q2748" s="24">
        <v>20</v>
      </c>
      <c r="R2748" s="21" t="s">
        <v>66</v>
      </c>
      <c r="S2748" s="21" t="s">
        <v>72</v>
      </c>
    </row>
    <row r="2749" spans="1:19" s="21" customFormat="1" x14ac:dyDescent="0.35">
      <c r="A2749" s="26">
        <v>1549562</v>
      </c>
      <c r="B2749" s="53">
        <v>411582</v>
      </c>
      <c r="C2749" s="26">
        <f>VLOOKUP(TotalFix[[#This Row],[Order]],'Total Fix by SS'!B:C,2,0)</f>
        <v>238</v>
      </c>
      <c r="D2749" s="21" t="s">
        <v>59</v>
      </c>
      <c r="E2749" s="21" t="s">
        <v>99</v>
      </c>
      <c r="F2749" s="21" t="s">
        <v>69</v>
      </c>
      <c r="G2749" s="21" t="s">
        <v>62</v>
      </c>
      <c r="H2749" s="21" t="s">
        <v>70</v>
      </c>
      <c r="I2749" s="21" t="s">
        <v>100</v>
      </c>
      <c r="J2749" s="22">
        <v>43739</v>
      </c>
      <c r="K2749" s="23">
        <v>0.36028935185185001</v>
      </c>
      <c r="L2749" s="22">
        <v>43739</v>
      </c>
      <c r="M2749" s="23">
        <v>0.36028935185185001</v>
      </c>
      <c r="N2749" s="24">
        <v>50</v>
      </c>
      <c r="O2749" s="21" t="s">
        <v>66</v>
      </c>
      <c r="P2749" s="46">
        <f>TotalFix[[#This Row],[Confirmed activ. 3 (ILE03)]]</f>
        <v>50</v>
      </c>
      <c r="Q2749" s="24">
        <v>50</v>
      </c>
      <c r="R2749" s="21" t="s">
        <v>66</v>
      </c>
      <c r="S2749" s="21" t="s">
        <v>72</v>
      </c>
    </row>
    <row r="2750" spans="1:19" s="21" customFormat="1" x14ac:dyDescent="0.35">
      <c r="A2750" s="26">
        <v>1549562</v>
      </c>
      <c r="B2750" s="53">
        <v>411582</v>
      </c>
      <c r="C2750" s="26">
        <f>VLOOKUP(TotalFix[[#This Row],[Order]],'Total Fix by SS'!B:C,2,0)</f>
        <v>238</v>
      </c>
      <c r="D2750" s="21" t="s">
        <v>59</v>
      </c>
      <c r="E2750" s="21" t="s">
        <v>101</v>
      </c>
      <c r="F2750" s="21" t="s">
        <v>102</v>
      </c>
      <c r="G2750" s="21" t="s">
        <v>62</v>
      </c>
      <c r="H2750" s="21" t="s">
        <v>100</v>
      </c>
      <c r="I2750" s="21" t="s">
        <v>103</v>
      </c>
      <c r="J2750" s="22">
        <v>43739</v>
      </c>
      <c r="K2750" s="23">
        <v>0.36037037037037001</v>
      </c>
      <c r="L2750" s="22">
        <v>43739</v>
      </c>
      <c r="M2750" s="23">
        <v>0.36037037037037001</v>
      </c>
      <c r="N2750" s="24">
        <v>10</v>
      </c>
      <c r="O2750" s="21" t="s">
        <v>66</v>
      </c>
      <c r="P2750" s="46">
        <f>TotalFix[[#This Row],[Confirmed activ. 3 (ILE03)]]</f>
        <v>10</v>
      </c>
      <c r="Q2750" s="24">
        <v>10</v>
      </c>
      <c r="R2750" s="21" t="s">
        <v>66</v>
      </c>
      <c r="S2750" s="21" t="s">
        <v>72</v>
      </c>
    </row>
    <row r="2751" spans="1:19" s="21" customFormat="1" x14ac:dyDescent="0.35">
      <c r="A2751" s="26">
        <v>1549562</v>
      </c>
      <c r="B2751" s="53">
        <v>411582</v>
      </c>
      <c r="C2751" s="26">
        <f>VLOOKUP(TotalFix[[#This Row],[Order]],'Total Fix by SS'!B:C,2,0)</f>
        <v>238</v>
      </c>
      <c r="D2751" s="21" t="s">
        <v>59</v>
      </c>
      <c r="E2751" s="21" t="s">
        <v>104</v>
      </c>
      <c r="F2751" s="21" t="s">
        <v>102</v>
      </c>
      <c r="G2751" s="21" t="s">
        <v>105</v>
      </c>
      <c r="H2751" s="21" t="s">
        <v>100</v>
      </c>
      <c r="I2751" s="21" t="s">
        <v>106</v>
      </c>
      <c r="J2751" s="22">
        <v>43741</v>
      </c>
      <c r="K2751" s="23">
        <v>0.60178240740740996</v>
      </c>
      <c r="L2751" s="22">
        <v>43741</v>
      </c>
      <c r="M2751" s="23">
        <v>0.60178240740740996</v>
      </c>
      <c r="N2751" s="24">
        <v>10</v>
      </c>
      <c r="O2751" s="21" t="s">
        <v>66</v>
      </c>
      <c r="P2751" s="46">
        <f>TotalFix[[#This Row],[Confirmed activ. 3 (ILE03)]]</f>
        <v>10</v>
      </c>
      <c r="Q2751" s="24">
        <v>10</v>
      </c>
      <c r="R2751" s="21" t="s">
        <v>66</v>
      </c>
      <c r="S2751" s="21" t="s">
        <v>72</v>
      </c>
    </row>
    <row r="2752" spans="1:19" s="21" customFormat="1" x14ac:dyDescent="0.35">
      <c r="A2752" s="26">
        <v>1549562</v>
      </c>
      <c r="B2752" s="53">
        <v>411582</v>
      </c>
      <c r="C2752" s="26">
        <f>VLOOKUP(TotalFix[[#This Row],[Order]],'Total Fix by SS'!B:C,2,0)</f>
        <v>238</v>
      </c>
      <c r="D2752" s="21" t="s">
        <v>107</v>
      </c>
      <c r="E2752" s="21" t="s">
        <v>60</v>
      </c>
      <c r="F2752" s="21" t="s">
        <v>61</v>
      </c>
      <c r="G2752" s="21" t="s">
        <v>90</v>
      </c>
      <c r="H2752" s="21" t="s">
        <v>63</v>
      </c>
      <c r="I2752" s="21" t="s">
        <v>108</v>
      </c>
      <c r="J2752" s="22">
        <v>43726</v>
      </c>
      <c r="K2752" s="23">
        <v>0.50769675925926006</v>
      </c>
      <c r="L2752" s="22">
        <v>43730</v>
      </c>
      <c r="M2752" s="23">
        <v>0.34945601851851998</v>
      </c>
      <c r="N2752" s="25">
        <v>11.346</v>
      </c>
      <c r="O2752" s="21" t="s">
        <v>77</v>
      </c>
      <c r="P2752" s="46">
        <f>TotalFix[[#This Row],[Confirmed activ. 3 (ILE03)]]*60</f>
        <v>680.76</v>
      </c>
      <c r="Q2752" s="24">
        <v>1</v>
      </c>
      <c r="R2752" s="21" t="s">
        <v>66</v>
      </c>
      <c r="S2752" s="21" t="s">
        <v>67</v>
      </c>
    </row>
    <row r="2753" spans="1:19" s="21" customFormat="1" x14ac:dyDescent="0.35">
      <c r="A2753" s="26">
        <v>1549562</v>
      </c>
      <c r="B2753" s="53">
        <v>411582</v>
      </c>
      <c r="C2753" s="26">
        <f>VLOOKUP(TotalFix[[#This Row],[Order]],'Total Fix by SS'!B:C,2,0)</f>
        <v>238</v>
      </c>
      <c r="D2753" s="21" t="s">
        <v>109</v>
      </c>
      <c r="E2753" s="21" t="s">
        <v>82</v>
      </c>
      <c r="F2753" s="21" t="s">
        <v>83</v>
      </c>
      <c r="G2753" s="21" t="s">
        <v>90</v>
      </c>
      <c r="H2753" s="21" t="s">
        <v>84</v>
      </c>
      <c r="I2753" s="21" t="s">
        <v>110</v>
      </c>
      <c r="J2753" s="22"/>
      <c r="K2753" s="23">
        <v>0</v>
      </c>
      <c r="L2753" s="22"/>
      <c r="M2753" s="23">
        <v>0</v>
      </c>
      <c r="N2753" s="25">
        <v>0</v>
      </c>
      <c r="O2753" s="21" t="s">
        <v>93</v>
      </c>
      <c r="P2753" s="46"/>
      <c r="Q2753" s="24">
        <v>5</v>
      </c>
      <c r="R2753" s="21" t="s">
        <v>66</v>
      </c>
      <c r="S2753" s="21" t="s">
        <v>94</v>
      </c>
    </row>
    <row r="2754" spans="1:19" s="21" customFormat="1" x14ac:dyDescent="0.35">
      <c r="A2754" s="26">
        <v>1549563</v>
      </c>
      <c r="B2754" s="53">
        <v>411582</v>
      </c>
      <c r="C2754" s="26">
        <f>VLOOKUP(TotalFix[[#This Row],[Order]],'Total Fix by SS'!B:C,2,0)</f>
        <v>238</v>
      </c>
      <c r="D2754" s="21" t="s">
        <v>59</v>
      </c>
      <c r="E2754" s="21" t="s">
        <v>60</v>
      </c>
      <c r="F2754" s="21" t="s">
        <v>61</v>
      </c>
      <c r="G2754" s="21" t="s">
        <v>62</v>
      </c>
      <c r="H2754" s="21" t="s">
        <v>63</v>
      </c>
      <c r="I2754" s="21" t="s">
        <v>64</v>
      </c>
      <c r="J2754" s="22">
        <v>43723</v>
      </c>
      <c r="K2754" s="23">
        <v>0.50030092592593001</v>
      </c>
      <c r="L2754" s="22">
        <v>43723</v>
      </c>
      <c r="M2754" s="23">
        <v>0.51077546296295995</v>
      </c>
      <c r="N2754" s="25">
        <v>15.083</v>
      </c>
      <c r="O2754" s="21" t="s">
        <v>66</v>
      </c>
      <c r="P2754" s="46">
        <f>TotalFix[[#This Row],[Confirmed activ. 3 (ILE03)]]</f>
        <v>15.083</v>
      </c>
      <c r="Q2754" s="24">
        <v>20</v>
      </c>
      <c r="R2754" s="21" t="s">
        <v>66</v>
      </c>
      <c r="S2754" s="21" t="s">
        <v>67</v>
      </c>
    </row>
    <row r="2755" spans="1:19" s="21" customFormat="1" x14ac:dyDescent="0.35">
      <c r="A2755" s="26">
        <v>1549563</v>
      </c>
      <c r="B2755" s="53">
        <v>411582</v>
      </c>
      <c r="C2755" s="26">
        <f>VLOOKUP(TotalFix[[#This Row],[Order]],'Total Fix by SS'!B:C,2,0)</f>
        <v>238</v>
      </c>
      <c r="D2755" s="21" t="s">
        <v>59</v>
      </c>
      <c r="E2755" s="21" t="s">
        <v>68</v>
      </c>
      <c r="F2755" s="21" t="s">
        <v>69</v>
      </c>
      <c r="G2755" s="21" t="s">
        <v>62</v>
      </c>
      <c r="H2755" s="21" t="s">
        <v>70</v>
      </c>
      <c r="I2755" s="21" t="s">
        <v>71</v>
      </c>
      <c r="J2755" s="22">
        <v>43723</v>
      </c>
      <c r="K2755" s="23">
        <v>0.54267361111111001</v>
      </c>
      <c r="L2755" s="22">
        <v>43723</v>
      </c>
      <c r="M2755" s="23">
        <v>0.54267361111111001</v>
      </c>
      <c r="N2755" s="24">
        <v>30</v>
      </c>
      <c r="O2755" s="21" t="s">
        <v>66</v>
      </c>
      <c r="P2755" s="46">
        <f>TotalFix[[#This Row],[Confirmed activ. 3 (ILE03)]]</f>
        <v>30</v>
      </c>
      <c r="Q2755" s="24">
        <v>30</v>
      </c>
      <c r="R2755" s="21" t="s">
        <v>66</v>
      </c>
      <c r="S2755" s="21" t="s">
        <v>72</v>
      </c>
    </row>
    <row r="2756" spans="1:19" s="21" customFormat="1" x14ac:dyDescent="0.35">
      <c r="A2756" s="26">
        <v>1549563</v>
      </c>
      <c r="B2756" s="53">
        <v>411582</v>
      </c>
      <c r="C2756" s="26">
        <f>VLOOKUP(TotalFix[[#This Row],[Order]],'Total Fix by SS'!B:C,2,0)</f>
        <v>238</v>
      </c>
      <c r="D2756" s="21" t="s">
        <v>59</v>
      </c>
      <c r="E2756" s="21" t="s">
        <v>73</v>
      </c>
      <c r="F2756" s="21" t="s">
        <v>61</v>
      </c>
      <c r="G2756" s="21" t="s">
        <v>62</v>
      </c>
      <c r="H2756" s="21" t="s">
        <v>63</v>
      </c>
      <c r="I2756" s="21" t="s">
        <v>74</v>
      </c>
      <c r="J2756" s="22">
        <v>43723</v>
      </c>
      <c r="K2756" s="23">
        <v>0.55932870370370003</v>
      </c>
      <c r="L2756" s="22">
        <v>43724</v>
      </c>
      <c r="M2756" s="23">
        <v>0.44827546296296</v>
      </c>
      <c r="N2756" s="25">
        <v>5.4160000000000004</v>
      </c>
      <c r="O2756" s="21" t="s">
        <v>77</v>
      </c>
      <c r="P2756" s="46">
        <f>TotalFix[[#This Row],[Confirmed activ. 3 (ILE03)]]*60</f>
        <v>324.96000000000004</v>
      </c>
      <c r="Q2756" s="24">
        <v>200</v>
      </c>
      <c r="R2756" s="21" t="s">
        <v>66</v>
      </c>
      <c r="S2756" s="21" t="s">
        <v>67</v>
      </c>
    </row>
    <row r="2757" spans="1:19" s="21" customFormat="1" x14ac:dyDescent="0.35">
      <c r="A2757" s="26">
        <v>1549563</v>
      </c>
      <c r="B2757" s="53">
        <v>411582</v>
      </c>
      <c r="C2757" s="26">
        <f>VLOOKUP(TotalFix[[#This Row],[Order]],'Total Fix by SS'!B:C,2,0)</f>
        <v>238</v>
      </c>
      <c r="D2757" s="21" t="s">
        <v>59</v>
      </c>
      <c r="E2757" s="21" t="s">
        <v>75</v>
      </c>
      <c r="F2757" s="21" t="s">
        <v>61</v>
      </c>
      <c r="G2757" s="21" t="s">
        <v>62</v>
      </c>
      <c r="H2757" s="21" t="s">
        <v>63</v>
      </c>
      <c r="I2757" s="21" t="s">
        <v>76</v>
      </c>
      <c r="J2757" s="22">
        <v>43724</v>
      </c>
      <c r="K2757" s="23">
        <v>0.66123842592592996</v>
      </c>
      <c r="L2757" s="22">
        <v>43726</v>
      </c>
      <c r="M2757" s="23">
        <v>0.65388888888888996</v>
      </c>
      <c r="N2757" s="25">
        <v>19.582000000000001</v>
      </c>
      <c r="O2757" s="21" t="s">
        <v>77</v>
      </c>
      <c r="P2757" s="46">
        <f>TotalFix[[#This Row],[Confirmed activ. 3 (ILE03)]]*60</f>
        <v>1174.92</v>
      </c>
      <c r="Q2757" s="24">
        <v>500</v>
      </c>
      <c r="R2757" s="21" t="s">
        <v>66</v>
      </c>
      <c r="S2757" s="21" t="s">
        <v>67</v>
      </c>
    </row>
    <row r="2758" spans="1:19" s="21" customFormat="1" x14ac:dyDescent="0.35">
      <c r="A2758" s="26">
        <v>1549563</v>
      </c>
      <c r="B2758" s="53">
        <v>411582</v>
      </c>
      <c r="C2758" s="26">
        <f>VLOOKUP(TotalFix[[#This Row],[Order]],'Total Fix by SS'!B:C,2,0)</f>
        <v>238</v>
      </c>
      <c r="D2758" s="21" t="s">
        <v>59</v>
      </c>
      <c r="E2758" s="21" t="s">
        <v>78</v>
      </c>
      <c r="F2758" s="21" t="s">
        <v>69</v>
      </c>
      <c r="G2758" s="21" t="s">
        <v>62</v>
      </c>
      <c r="H2758" s="21" t="s">
        <v>70</v>
      </c>
      <c r="I2758" s="21" t="s">
        <v>79</v>
      </c>
      <c r="J2758" s="22">
        <v>43726</v>
      </c>
      <c r="K2758" s="23">
        <v>0.65954861111110996</v>
      </c>
      <c r="L2758" s="22">
        <v>43726</v>
      </c>
      <c r="M2758" s="23">
        <v>0.65954861111110996</v>
      </c>
      <c r="N2758" s="24">
        <v>20</v>
      </c>
      <c r="O2758" s="21" t="s">
        <v>66</v>
      </c>
      <c r="P2758" s="46">
        <f>TotalFix[[#This Row],[Confirmed activ. 3 (ILE03)]]</f>
        <v>20</v>
      </c>
      <c r="Q2758" s="24">
        <v>20</v>
      </c>
      <c r="R2758" s="21" t="s">
        <v>66</v>
      </c>
      <c r="S2758" s="21" t="s">
        <v>72</v>
      </c>
    </row>
    <row r="2759" spans="1:19" s="21" customFormat="1" x14ac:dyDescent="0.35">
      <c r="A2759" s="26">
        <v>1549563</v>
      </c>
      <c r="B2759" s="53">
        <v>411582</v>
      </c>
      <c r="C2759" s="26">
        <f>VLOOKUP(TotalFix[[#This Row],[Order]],'Total Fix by SS'!B:C,2,0)</f>
        <v>238</v>
      </c>
      <c r="D2759" s="21" t="s">
        <v>59</v>
      </c>
      <c r="E2759" s="21" t="s">
        <v>80</v>
      </c>
      <c r="F2759" s="21" t="s">
        <v>69</v>
      </c>
      <c r="G2759" s="21" t="s">
        <v>62</v>
      </c>
      <c r="H2759" s="21" t="s">
        <v>70</v>
      </c>
      <c r="I2759" s="21" t="s">
        <v>81</v>
      </c>
      <c r="J2759" s="22">
        <v>43726</v>
      </c>
      <c r="K2759" s="23">
        <v>0.65964120370370005</v>
      </c>
      <c r="L2759" s="22">
        <v>43726</v>
      </c>
      <c r="M2759" s="23">
        <v>0.65964120370370005</v>
      </c>
      <c r="N2759" s="24">
        <v>20</v>
      </c>
      <c r="O2759" s="21" t="s">
        <v>66</v>
      </c>
      <c r="P2759" s="46">
        <f>TotalFix[[#This Row],[Confirmed activ. 3 (ILE03)]]</f>
        <v>20</v>
      </c>
      <c r="Q2759" s="24">
        <v>20</v>
      </c>
      <c r="R2759" s="21" t="s">
        <v>66</v>
      </c>
      <c r="S2759" s="21" t="s">
        <v>72</v>
      </c>
    </row>
    <row r="2760" spans="1:19" s="21" customFormat="1" x14ac:dyDescent="0.35">
      <c r="A2760" s="26">
        <v>1549563</v>
      </c>
      <c r="B2760" s="53">
        <v>411582</v>
      </c>
      <c r="C2760" s="26">
        <f>VLOOKUP(TotalFix[[#This Row],[Order]],'Total Fix by SS'!B:C,2,0)</f>
        <v>238</v>
      </c>
      <c r="D2760" s="21" t="s">
        <v>59</v>
      </c>
      <c r="E2760" s="21" t="s">
        <v>82</v>
      </c>
      <c r="F2760" s="21" t="s">
        <v>83</v>
      </c>
      <c r="G2760" s="21" t="s">
        <v>62</v>
      </c>
      <c r="H2760" s="21" t="s">
        <v>84</v>
      </c>
      <c r="I2760" s="21" t="s">
        <v>84</v>
      </c>
      <c r="J2760" s="22">
        <v>43726</v>
      </c>
      <c r="K2760" s="23">
        <v>0.69163194444443998</v>
      </c>
      <c r="L2760" s="22">
        <v>43727</v>
      </c>
      <c r="M2760" s="23">
        <v>0.55472222222222001</v>
      </c>
      <c r="N2760" s="25">
        <v>11.22</v>
      </c>
      <c r="O2760" s="21" t="s">
        <v>77</v>
      </c>
      <c r="P2760" s="46">
        <f>TotalFix[[#This Row],[Confirmed activ. 3 (ILE03)]]*60</f>
        <v>673.2</v>
      </c>
      <c r="Q2760" s="24">
        <v>450</v>
      </c>
      <c r="R2760" s="21" t="s">
        <v>66</v>
      </c>
      <c r="S2760" s="21" t="s">
        <v>67</v>
      </c>
    </row>
    <row r="2761" spans="1:19" s="21" customFormat="1" x14ac:dyDescent="0.35">
      <c r="A2761" s="26">
        <v>1549563</v>
      </c>
      <c r="B2761" s="53">
        <v>411582</v>
      </c>
      <c r="C2761" s="26">
        <f>VLOOKUP(TotalFix[[#This Row],[Order]],'Total Fix by SS'!B:C,2,0)</f>
        <v>238</v>
      </c>
      <c r="D2761" s="21" t="s">
        <v>59</v>
      </c>
      <c r="E2761" s="21" t="s">
        <v>85</v>
      </c>
      <c r="F2761" s="21" t="s">
        <v>86</v>
      </c>
      <c r="G2761" s="21" t="s">
        <v>62</v>
      </c>
      <c r="H2761" s="21" t="s">
        <v>87</v>
      </c>
      <c r="I2761" s="21" t="s">
        <v>87</v>
      </c>
      <c r="J2761" s="22">
        <v>43730</v>
      </c>
      <c r="K2761" s="23">
        <v>0.39989583333333001</v>
      </c>
      <c r="L2761" s="22">
        <v>43730</v>
      </c>
      <c r="M2761" s="23">
        <v>0.39989583333333001</v>
      </c>
      <c r="N2761" s="24">
        <v>20</v>
      </c>
      <c r="O2761" s="21" t="s">
        <v>66</v>
      </c>
      <c r="P2761" s="46">
        <f>TotalFix[[#This Row],[Confirmed activ. 3 (ILE03)]]</f>
        <v>20</v>
      </c>
      <c r="Q2761" s="24">
        <v>20</v>
      </c>
      <c r="R2761" s="21" t="s">
        <v>66</v>
      </c>
      <c r="S2761" s="21" t="s">
        <v>72</v>
      </c>
    </row>
    <row r="2762" spans="1:19" s="21" customFormat="1" x14ac:dyDescent="0.35">
      <c r="A2762" s="26">
        <v>1549563</v>
      </c>
      <c r="B2762" s="53">
        <v>411582</v>
      </c>
      <c r="C2762" s="26">
        <f>VLOOKUP(TotalFix[[#This Row],[Order]],'Total Fix by SS'!B:C,2,0)</f>
        <v>238</v>
      </c>
      <c r="D2762" s="21" t="s">
        <v>59</v>
      </c>
      <c r="E2762" s="21" t="s">
        <v>95</v>
      </c>
      <c r="F2762" s="21" t="s">
        <v>61</v>
      </c>
      <c r="G2762" s="21" t="s">
        <v>62</v>
      </c>
      <c r="H2762" s="21" t="s">
        <v>63</v>
      </c>
      <c r="I2762" s="21" t="s">
        <v>96</v>
      </c>
      <c r="J2762" s="22">
        <v>43730</v>
      </c>
      <c r="K2762" s="23">
        <v>0.55652777777777995</v>
      </c>
      <c r="L2762" s="22">
        <v>43730</v>
      </c>
      <c r="M2762" s="23">
        <v>0.60015046296296004</v>
      </c>
      <c r="N2762" s="25">
        <v>31.417000000000002</v>
      </c>
      <c r="O2762" s="21" t="s">
        <v>66</v>
      </c>
      <c r="P2762" s="46">
        <f>TotalFix[[#This Row],[Confirmed activ. 3 (ILE03)]]</f>
        <v>31.417000000000002</v>
      </c>
      <c r="Q2762" s="24">
        <v>40</v>
      </c>
      <c r="R2762" s="21" t="s">
        <v>66</v>
      </c>
      <c r="S2762" s="21" t="s">
        <v>67</v>
      </c>
    </row>
    <row r="2763" spans="1:19" s="21" customFormat="1" x14ac:dyDescent="0.35">
      <c r="A2763" s="26">
        <v>1549563</v>
      </c>
      <c r="B2763" s="53">
        <v>411582</v>
      </c>
      <c r="C2763" s="26">
        <f>VLOOKUP(TotalFix[[#This Row],[Order]],'Total Fix by SS'!B:C,2,0)</f>
        <v>238</v>
      </c>
      <c r="D2763" s="21" t="s">
        <v>59</v>
      </c>
      <c r="E2763" s="21" t="s">
        <v>97</v>
      </c>
      <c r="F2763" s="21" t="s">
        <v>69</v>
      </c>
      <c r="G2763" s="21" t="s">
        <v>62</v>
      </c>
      <c r="H2763" s="21" t="s">
        <v>70</v>
      </c>
      <c r="I2763" s="21" t="s">
        <v>98</v>
      </c>
      <c r="J2763" s="22">
        <v>43739</v>
      </c>
      <c r="K2763" s="23">
        <v>0.36048611111111001</v>
      </c>
      <c r="L2763" s="22">
        <v>43739</v>
      </c>
      <c r="M2763" s="23">
        <v>0.36048611111111001</v>
      </c>
      <c r="N2763" s="24">
        <v>20</v>
      </c>
      <c r="O2763" s="21" t="s">
        <v>66</v>
      </c>
      <c r="P2763" s="46">
        <f>TotalFix[[#This Row],[Confirmed activ. 3 (ILE03)]]</f>
        <v>20</v>
      </c>
      <c r="Q2763" s="24">
        <v>20</v>
      </c>
      <c r="R2763" s="21" t="s">
        <v>66</v>
      </c>
      <c r="S2763" s="21" t="s">
        <v>72</v>
      </c>
    </row>
    <row r="2764" spans="1:19" s="21" customFormat="1" x14ac:dyDescent="0.35">
      <c r="A2764" s="26">
        <v>1549563</v>
      </c>
      <c r="B2764" s="53">
        <v>411582</v>
      </c>
      <c r="C2764" s="26">
        <f>VLOOKUP(TotalFix[[#This Row],[Order]],'Total Fix by SS'!B:C,2,0)</f>
        <v>238</v>
      </c>
      <c r="D2764" s="21" t="s">
        <v>59</v>
      </c>
      <c r="E2764" s="21" t="s">
        <v>99</v>
      </c>
      <c r="F2764" s="21" t="s">
        <v>69</v>
      </c>
      <c r="G2764" s="21" t="s">
        <v>62</v>
      </c>
      <c r="H2764" s="21" t="s">
        <v>70</v>
      </c>
      <c r="I2764" s="21" t="s">
        <v>100</v>
      </c>
      <c r="J2764" s="22">
        <v>43739</v>
      </c>
      <c r="K2764" s="23">
        <v>0.36060185185185001</v>
      </c>
      <c r="L2764" s="22">
        <v>43739</v>
      </c>
      <c r="M2764" s="23">
        <v>0.36060185185185001</v>
      </c>
      <c r="N2764" s="24">
        <v>50</v>
      </c>
      <c r="O2764" s="21" t="s">
        <v>66</v>
      </c>
      <c r="P2764" s="46">
        <f>TotalFix[[#This Row],[Confirmed activ. 3 (ILE03)]]</f>
        <v>50</v>
      </c>
      <c r="Q2764" s="24">
        <v>50</v>
      </c>
      <c r="R2764" s="21" t="s">
        <v>66</v>
      </c>
      <c r="S2764" s="21" t="s">
        <v>72</v>
      </c>
    </row>
    <row r="2765" spans="1:19" s="21" customFormat="1" x14ac:dyDescent="0.35">
      <c r="A2765" s="26">
        <v>1549563</v>
      </c>
      <c r="B2765" s="53">
        <v>411582</v>
      </c>
      <c r="C2765" s="26">
        <f>VLOOKUP(TotalFix[[#This Row],[Order]],'Total Fix by SS'!B:C,2,0)</f>
        <v>238</v>
      </c>
      <c r="D2765" s="21" t="s">
        <v>59</v>
      </c>
      <c r="E2765" s="21" t="s">
        <v>104</v>
      </c>
      <c r="F2765" s="21" t="s">
        <v>102</v>
      </c>
      <c r="G2765" s="21" t="s">
        <v>105</v>
      </c>
      <c r="H2765" s="21" t="s">
        <v>100</v>
      </c>
      <c r="I2765" s="21" t="s">
        <v>106</v>
      </c>
      <c r="J2765" s="22">
        <v>43739</v>
      </c>
      <c r="K2765" s="23">
        <v>0.68039351851852004</v>
      </c>
      <c r="L2765" s="22">
        <v>43739</v>
      </c>
      <c r="M2765" s="23">
        <v>0.68039351851852004</v>
      </c>
      <c r="N2765" s="24">
        <v>10</v>
      </c>
      <c r="O2765" s="21" t="s">
        <v>66</v>
      </c>
      <c r="P2765" s="46">
        <f>TotalFix[[#This Row],[Confirmed activ. 3 (ILE03)]]</f>
        <v>10</v>
      </c>
      <c r="Q2765" s="24">
        <v>10</v>
      </c>
      <c r="R2765" s="21" t="s">
        <v>66</v>
      </c>
      <c r="S2765" s="21" t="s">
        <v>72</v>
      </c>
    </row>
    <row r="2766" spans="1:19" s="21" customFormat="1" x14ac:dyDescent="0.35">
      <c r="A2766" s="26">
        <v>1549563</v>
      </c>
      <c r="B2766" s="53">
        <v>411582</v>
      </c>
      <c r="C2766" s="26">
        <f>VLOOKUP(TotalFix[[#This Row],[Order]],'Total Fix by SS'!B:C,2,0)</f>
        <v>238</v>
      </c>
      <c r="D2766" s="21" t="s">
        <v>107</v>
      </c>
      <c r="E2766" s="21" t="s">
        <v>60</v>
      </c>
      <c r="F2766" s="21" t="s">
        <v>61</v>
      </c>
      <c r="G2766" s="21" t="s">
        <v>90</v>
      </c>
      <c r="H2766" s="21" t="s">
        <v>63</v>
      </c>
      <c r="I2766" s="21" t="s">
        <v>108</v>
      </c>
      <c r="J2766" s="22">
        <v>43725</v>
      </c>
      <c r="K2766" s="23">
        <v>0.31214120370370002</v>
      </c>
      <c r="L2766" s="22">
        <v>43725</v>
      </c>
      <c r="M2766" s="23">
        <v>0.45159722222221998</v>
      </c>
      <c r="N2766" s="25">
        <v>3.347</v>
      </c>
      <c r="O2766" s="21" t="s">
        <v>77</v>
      </c>
      <c r="P2766" s="46">
        <f>TotalFix[[#This Row],[Confirmed activ. 3 (ILE03)]]*60</f>
        <v>200.82</v>
      </c>
      <c r="Q2766" s="24">
        <v>1</v>
      </c>
      <c r="R2766" s="21" t="s">
        <v>66</v>
      </c>
      <c r="S2766" s="21" t="s">
        <v>67</v>
      </c>
    </row>
    <row r="2767" spans="1:19" s="21" customFormat="1" x14ac:dyDescent="0.35">
      <c r="A2767" s="26">
        <v>1549563</v>
      </c>
      <c r="B2767" s="53">
        <v>411582</v>
      </c>
      <c r="C2767" s="26">
        <f>VLOOKUP(TotalFix[[#This Row],[Order]],'Total Fix by SS'!B:C,2,0)</f>
        <v>238</v>
      </c>
      <c r="D2767" s="21" t="s">
        <v>109</v>
      </c>
      <c r="E2767" s="21" t="s">
        <v>82</v>
      </c>
      <c r="F2767" s="21" t="s">
        <v>83</v>
      </c>
      <c r="G2767" s="21" t="s">
        <v>90</v>
      </c>
      <c r="H2767" s="21" t="s">
        <v>84</v>
      </c>
      <c r="I2767" s="21" t="s">
        <v>110</v>
      </c>
      <c r="J2767" s="22"/>
      <c r="K2767" s="23">
        <v>0</v>
      </c>
      <c r="L2767" s="22"/>
      <c r="M2767" s="23">
        <v>0</v>
      </c>
      <c r="N2767" s="25">
        <v>0</v>
      </c>
      <c r="O2767" s="21" t="s">
        <v>93</v>
      </c>
      <c r="P2767" s="46"/>
      <c r="Q2767" s="24">
        <v>5</v>
      </c>
      <c r="R2767" s="21" t="s">
        <v>66</v>
      </c>
      <c r="S2767" s="21" t="s">
        <v>94</v>
      </c>
    </row>
    <row r="2768" spans="1:19" s="21" customFormat="1" x14ac:dyDescent="0.35">
      <c r="A2768" s="26">
        <v>1549564</v>
      </c>
      <c r="B2768" s="53">
        <v>411582</v>
      </c>
      <c r="C2768" s="26">
        <f>VLOOKUP(TotalFix[[#This Row],[Order]],'Total Fix by SS'!B:C,2,0)</f>
        <v>238</v>
      </c>
      <c r="D2768" s="21" t="s">
        <v>59</v>
      </c>
      <c r="E2768" s="21" t="s">
        <v>60</v>
      </c>
      <c r="F2768" s="21" t="s">
        <v>61</v>
      </c>
      <c r="G2768" s="21" t="s">
        <v>62</v>
      </c>
      <c r="H2768" s="21" t="s">
        <v>63</v>
      </c>
      <c r="I2768" s="21" t="s">
        <v>139</v>
      </c>
      <c r="J2768" s="22">
        <v>43724</v>
      </c>
      <c r="K2768" s="23">
        <v>0.45149305555556002</v>
      </c>
      <c r="L2768" s="22">
        <v>43724</v>
      </c>
      <c r="M2768" s="23">
        <v>0.45907407407407003</v>
      </c>
      <c r="N2768" s="25">
        <v>10.917</v>
      </c>
      <c r="O2768" s="21" t="s">
        <v>66</v>
      </c>
      <c r="P2768" s="46">
        <f>TotalFix[[#This Row],[Confirmed activ. 3 (ILE03)]]</f>
        <v>10.917</v>
      </c>
      <c r="Q2768" s="24">
        <v>20</v>
      </c>
      <c r="R2768" s="21" t="s">
        <v>66</v>
      </c>
      <c r="S2768" s="21" t="s">
        <v>67</v>
      </c>
    </row>
    <row r="2769" spans="1:19" s="21" customFormat="1" x14ac:dyDescent="0.35">
      <c r="A2769" s="26">
        <v>1549564</v>
      </c>
      <c r="B2769" s="53">
        <v>411582</v>
      </c>
      <c r="C2769" s="26">
        <f>VLOOKUP(TotalFix[[#This Row],[Order]],'Total Fix by SS'!B:C,2,0)</f>
        <v>238</v>
      </c>
      <c r="D2769" s="21" t="s">
        <v>59</v>
      </c>
      <c r="E2769" s="21" t="s">
        <v>68</v>
      </c>
      <c r="F2769" s="21" t="s">
        <v>69</v>
      </c>
      <c r="G2769" s="21" t="s">
        <v>62</v>
      </c>
      <c r="H2769" s="21" t="s">
        <v>70</v>
      </c>
      <c r="I2769" s="21" t="s">
        <v>71</v>
      </c>
      <c r="J2769" s="22">
        <v>43724</v>
      </c>
      <c r="K2769" s="23">
        <v>0.46648148148148</v>
      </c>
      <c r="L2769" s="22">
        <v>43724</v>
      </c>
      <c r="M2769" s="23">
        <v>0.46648148148148</v>
      </c>
      <c r="N2769" s="24">
        <v>30</v>
      </c>
      <c r="O2769" s="21" t="s">
        <v>66</v>
      </c>
      <c r="P2769" s="46">
        <f>TotalFix[[#This Row],[Confirmed activ. 3 (ILE03)]]</f>
        <v>30</v>
      </c>
      <c r="Q2769" s="24">
        <v>30</v>
      </c>
      <c r="R2769" s="21" t="s">
        <v>66</v>
      </c>
      <c r="S2769" s="21" t="s">
        <v>72</v>
      </c>
    </row>
    <row r="2770" spans="1:19" s="21" customFormat="1" x14ac:dyDescent="0.35">
      <c r="A2770" s="26">
        <v>1549564</v>
      </c>
      <c r="B2770" s="53">
        <v>411582</v>
      </c>
      <c r="C2770" s="26">
        <f>VLOOKUP(TotalFix[[#This Row],[Order]],'Total Fix by SS'!B:C,2,0)</f>
        <v>238</v>
      </c>
      <c r="D2770" s="21" t="s">
        <v>59</v>
      </c>
      <c r="E2770" s="21" t="s">
        <v>73</v>
      </c>
      <c r="F2770" s="21" t="s">
        <v>61</v>
      </c>
      <c r="G2770" s="21" t="s">
        <v>62</v>
      </c>
      <c r="H2770" s="21" t="s">
        <v>63</v>
      </c>
      <c r="I2770" s="21" t="s">
        <v>74</v>
      </c>
      <c r="J2770" s="22">
        <v>43724</v>
      </c>
      <c r="K2770" s="23">
        <v>0.55815972222221999</v>
      </c>
      <c r="L2770" s="22">
        <v>43725</v>
      </c>
      <c r="M2770" s="23">
        <v>0.47626157407406999</v>
      </c>
      <c r="N2770" s="25">
        <v>13.518000000000001</v>
      </c>
      <c r="O2770" s="21" t="s">
        <v>77</v>
      </c>
      <c r="P2770" s="46">
        <f>TotalFix[[#This Row],[Confirmed activ. 3 (ILE03)]]*60</f>
        <v>811.08</v>
      </c>
      <c r="Q2770" s="24">
        <v>200</v>
      </c>
      <c r="R2770" s="21" t="s">
        <v>66</v>
      </c>
      <c r="S2770" s="21" t="s">
        <v>67</v>
      </c>
    </row>
    <row r="2771" spans="1:19" s="21" customFormat="1" x14ac:dyDescent="0.35">
      <c r="A2771" s="26">
        <v>1549564</v>
      </c>
      <c r="B2771" s="53">
        <v>411582</v>
      </c>
      <c r="C2771" s="26">
        <f>VLOOKUP(TotalFix[[#This Row],[Order]],'Total Fix by SS'!B:C,2,0)</f>
        <v>238</v>
      </c>
      <c r="D2771" s="21" t="s">
        <v>59</v>
      </c>
      <c r="E2771" s="21" t="s">
        <v>75</v>
      </c>
      <c r="F2771" s="21" t="s">
        <v>61</v>
      </c>
      <c r="G2771" s="21" t="s">
        <v>62</v>
      </c>
      <c r="H2771" s="21" t="s">
        <v>63</v>
      </c>
      <c r="I2771" s="21" t="s">
        <v>76</v>
      </c>
      <c r="J2771" s="22">
        <v>43725</v>
      </c>
      <c r="K2771" s="23">
        <v>0.64043981481481005</v>
      </c>
      <c r="L2771" s="22">
        <v>43730</v>
      </c>
      <c r="M2771" s="23">
        <v>0.47280092592592998</v>
      </c>
      <c r="N2771" s="25">
        <v>27.091000000000001</v>
      </c>
      <c r="O2771" s="21" t="s">
        <v>77</v>
      </c>
      <c r="P2771" s="46">
        <f>TotalFix[[#This Row],[Confirmed activ. 3 (ILE03)]]*60</f>
        <v>1625.46</v>
      </c>
      <c r="Q2771" s="24">
        <v>500</v>
      </c>
      <c r="R2771" s="21" t="s">
        <v>66</v>
      </c>
      <c r="S2771" s="21" t="s">
        <v>67</v>
      </c>
    </row>
    <row r="2772" spans="1:19" s="21" customFormat="1" x14ac:dyDescent="0.35">
      <c r="A2772" s="26">
        <v>1549564</v>
      </c>
      <c r="B2772" s="53">
        <v>411582</v>
      </c>
      <c r="C2772" s="26">
        <f>VLOOKUP(TotalFix[[#This Row],[Order]],'Total Fix by SS'!B:C,2,0)</f>
        <v>238</v>
      </c>
      <c r="D2772" s="21" t="s">
        <v>59</v>
      </c>
      <c r="E2772" s="21" t="s">
        <v>78</v>
      </c>
      <c r="F2772" s="21" t="s">
        <v>69</v>
      </c>
      <c r="G2772" s="21" t="s">
        <v>62</v>
      </c>
      <c r="H2772" s="21" t="s">
        <v>70</v>
      </c>
      <c r="I2772" s="21" t="s">
        <v>79</v>
      </c>
      <c r="J2772" s="22">
        <v>43730</v>
      </c>
      <c r="K2772" s="23">
        <v>0.47700231481480998</v>
      </c>
      <c r="L2772" s="22">
        <v>43730</v>
      </c>
      <c r="M2772" s="23">
        <v>0.47700231481480998</v>
      </c>
      <c r="N2772" s="24">
        <v>20</v>
      </c>
      <c r="O2772" s="21" t="s">
        <v>66</v>
      </c>
      <c r="P2772" s="46">
        <f>TotalFix[[#This Row],[Confirmed activ. 3 (ILE03)]]</f>
        <v>20</v>
      </c>
      <c r="Q2772" s="24">
        <v>20</v>
      </c>
      <c r="R2772" s="21" t="s">
        <v>66</v>
      </c>
      <c r="S2772" s="21" t="s">
        <v>72</v>
      </c>
    </row>
    <row r="2773" spans="1:19" s="21" customFormat="1" x14ac:dyDescent="0.35">
      <c r="A2773" s="26">
        <v>1549564</v>
      </c>
      <c r="B2773" s="53">
        <v>411582</v>
      </c>
      <c r="C2773" s="26">
        <f>VLOOKUP(TotalFix[[#This Row],[Order]],'Total Fix by SS'!B:C,2,0)</f>
        <v>238</v>
      </c>
      <c r="D2773" s="21" t="s">
        <v>59</v>
      </c>
      <c r="E2773" s="21" t="s">
        <v>80</v>
      </c>
      <c r="F2773" s="21" t="s">
        <v>69</v>
      </c>
      <c r="G2773" s="21" t="s">
        <v>62</v>
      </c>
      <c r="H2773" s="21" t="s">
        <v>70</v>
      </c>
      <c r="I2773" s="21" t="s">
        <v>81</v>
      </c>
      <c r="J2773" s="22">
        <v>43730</v>
      </c>
      <c r="K2773" s="23">
        <v>0.47723379629629997</v>
      </c>
      <c r="L2773" s="22">
        <v>43730</v>
      </c>
      <c r="M2773" s="23">
        <v>0.47723379629629997</v>
      </c>
      <c r="N2773" s="24">
        <v>20</v>
      </c>
      <c r="O2773" s="21" t="s">
        <v>66</v>
      </c>
      <c r="P2773" s="46">
        <f>TotalFix[[#This Row],[Confirmed activ. 3 (ILE03)]]</f>
        <v>20</v>
      </c>
      <c r="Q2773" s="24">
        <v>20</v>
      </c>
      <c r="R2773" s="21" t="s">
        <v>66</v>
      </c>
      <c r="S2773" s="21" t="s">
        <v>72</v>
      </c>
    </row>
    <row r="2774" spans="1:19" s="21" customFormat="1" x14ac:dyDescent="0.35">
      <c r="A2774" s="26">
        <v>1549564</v>
      </c>
      <c r="B2774" s="53">
        <v>411582</v>
      </c>
      <c r="C2774" s="26">
        <f>VLOOKUP(TotalFix[[#This Row],[Order]],'Total Fix by SS'!B:C,2,0)</f>
        <v>238</v>
      </c>
      <c r="D2774" s="21" t="s">
        <v>59</v>
      </c>
      <c r="E2774" s="21" t="s">
        <v>82</v>
      </c>
      <c r="F2774" s="21" t="s">
        <v>83</v>
      </c>
      <c r="G2774" s="21" t="s">
        <v>62</v>
      </c>
      <c r="H2774" s="21" t="s">
        <v>84</v>
      </c>
      <c r="I2774" s="21" t="s">
        <v>84</v>
      </c>
      <c r="J2774" s="22">
        <v>43730</v>
      </c>
      <c r="K2774" s="23">
        <v>0.51509259259258999</v>
      </c>
      <c r="L2774" s="22">
        <v>43731</v>
      </c>
      <c r="M2774" s="23">
        <v>5.2615740740739998E-2</v>
      </c>
      <c r="N2774" s="25">
        <v>7.9630000000000001</v>
      </c>
      <c r="O2774" s="21" t="s">
        <v>77</v>
      </c>
      <c r="P2774" s="46">
        <f>TotalFix[[#This Row],[Confirmed activ. 3 (ILE03)]]*60</f>
        <v>477.78000000000003</v>
      </c>
      <c r="Q2774" s="24">
        <v>450</v>
      </c>
      <c r="R2774" s="21" t="s">
        <v>66</v>
      </c>
      <c r="S2774" s="21" t="s">
        <v>67</v>
      </c>
    </row>
    <row r="2775" spans="1:19" s="21" customFormat="1" x14ac:dyDescent="0.35">
      <c r="A2775" s="26">
        <v>1549564</v>
      </c>
      <c r="B2775" s="53">
        <v>411582</v>
      </c>
      <c r="C2775" s="26">
        <f>VLOOKUP(TotalFix[[#This Row],[Order]],'Total Fix by SS'!B:C,2,0)</f>
        <v>238</v>
      </c>
      <c r="D2775" s="21" t="s">
        <v>59</v>
      </c>
      <c r="E2775" s="21" t="s">
        <v>85</v>
      </c>
      <c r="F2775" s="21" t="s">
        <v>86</v>
      </c>
      <c r="G2775" s="21" t="s">
        <v>62</v>
      </c>
      <c r="H2775" s="21" t="s">
        <v>87</v>
      </c>
      <c r="I2775" s="21" t="s">
        <v>87</v>
      </c>
      <c r="J2775" s="22">
        <v>43731</v>
      </c>
      <c r="K2775" s="23">
        <v>0.41488425925925998</v>
      </c>
      <c r="L2775" s="22">
        <v>43731</v>
      </c>
      <c r="M2775" s="23">
        <v>0.41488425925925998</v>
      </c>
      <c r="N2775" s="24">
        <v>20</v>
      </c>
      <c r="O2775" s="21" t="s">
        <v>66</v>
      </c>
      <c r="P2775" s="46">
        <f>TotalFix[[#This Row],[Confirmed activ. 3 (ILE03)]]</f>
        <v>20</v>
      </c>
      <c r="Q2775" s="24">
        <v>20</v>
      </c>
      <c r="R2775" s="21" t="s">
        <v>66</v>
      </c>
      <c r="S2775" s="21" t="s">
        <v>72</v>
      </c>
    </row>
    <row r="2776" spans="1:19" s="21" customFormat="1" x14ac:dyDescent="0.35">
      <c r="A2776" s="26">
        <v>1549564</v>
      </c>
      <c r="B2776" s="53">
        <v>411582</v>
      </c>
      <c r="C2776" s="26">
        <f>VLOOKUP(TotalFix[[#This Row],[Order]],'Total Fix by SS'!B:C,2,0)</f>
        <v>238</v>
      </c>
      <c r="D2776" s="21" t="s">
        <v>59</v>
      </c>
      <c r="E2776" s="21" t="s">
        <v>88</v>
      </c>
      <c r="F2776" s="21" t="s">
        <v>89</v>
      </c>
      <c r="G2776" s="21" t="s">
        <v>90</v>
      </c>
      <c r="H2776" s="21" t="s">
        <v>91</v>
      </c>
      <c r="I2776" s="21" t="s">
        <v>92</v>
      </c>
      <c r="J2776" s="22"/>
      <c r="K2776" s="23">
        <v>0</v>
      </c>
      <c r="L2776" s="22"/>
      <c r="M2776" s="23">
        <v>0</v>
      </c>
      <c r="N2776" s="25">
        <v>0</v>
      </c>
      <c r="O2776" s="21" t="s">
        <v>93</v>
      </c>
      <c r="P2776" s="46"/>
      <c r="Q2776" s="24">
        <v>0</v>
      </c>
      <c r="R2776" s="21" t="s">
        <v>66</v>
      </c>
      <c r="S2776" s="21" t="s">
        <v>94</v>
      </c>
    </row>
    <row r="2777" spans="1:19" s="21" customFormat="1" x14ac:dyDescent="0.35">
      <c r="A2777" s="26">
        <v>1549564</v>
      </c>
      <c r="B2777" s="53">
        <v>411582</v>
      </c>
      <c r="C2777" s="26">
        <f>VLOOKUP(TotalFix[[#This Row],[Order]],'Total Fix by SS'!B:C,2,0)</f>
        <v>238</v>
      </c>
      <c r="D2777" s="21" t="s">
        <v>59</v>
      </c>
      <c r="E2777" s="21" t="s">
        <v>95</v>
      </c>
      <c r="F2777" s="21" t="s">
        <v>61</v>
      </c>
      <c r="G2777" s="21" t="s">
        <v>62</v>
      </c>
      <c r="H2777" s="21" t="s">
        <v>63</v>
      </c>
      <c r="I2777" s="21" t="s">
        <v>96</v>
      </c>
      <c r="J2777" s="22">
        <v>43731</v>
      </c>
      <c r="K2777" s="23">
        <v>0.56061342592593</v>
      </c>
      <c r="L2777" s="22">
        <v>43731</v>
      </c>
      <c r="M2777" s="23">
        <v>0.59372685185185003</v>
      </c>
      <c r="N2777" s="25">
        <v>47.683</v>
      </c>
      <c r="O2777" s="21" t="s">
        <v>66</v>
      </c>
      <c r="P2777" s="46">
        <f>TotalFix[[#This Row],[Confirmed activ. 3 (ILE03)]]</f>
        <v>47.683</v>
      </c>
      <c r="Q2777" s="24">
        <v>40</v>
      </c>
      <c r="R2777" s="21" t="s">
        <v>66</v>
      </c>
      <c r="S2777" s="21" t="s">
        <v>67</v>
      </c>
    </row>
    <row r="2778" spans="1:19" s="21" customFormat="1" x14ac:dyDescent="0.35">
      <c r="A2778" s="26">
        <v>1549564</v>
      </c>
      <c r="B2778" s="53">
        <v>411582</v>
      </c>
      <c r="C2778" s="26">
        <f>VLOOKUP(TotalFix[[#This Row],[Order]],'Total Fix by SS'!B:C,2,0)</f>
        <v>238</v>
      </c>
      <c r="D2778" s="21" t="s">
        <v>59</v>
      </c>
      <c r="E2778" s="21" t="s">
        <v>97</v>
      </c>
      <c r="F2778" s="21" t="s">
        <v>69</v>
      </c>
      <c r="G2778" s="21" t="s">
        <v>62</v>
      </c>
      <c r="H2778" s="21" t="s">
        <v>70</v>
      </c>
      <c r="I2778" s="21" t="s">
        <v>98</v>
      </c>
      <c r="J2778" s="22">
        <v>43739</v>
      </c>
      <c r="K2778" s="23">
        <v>0.36072916666666999</v>
      </c>
      <c r="L2778" s="22">
        <v>43739</v>
      </c>
      <c r="M2778" s="23">
        <v>0.36072916666666999</v>
      </c>
      <c r="N2778" s="24">
        <v>20</v>
      </c>
      <c r="O2778" s="21" t="s">
        <v>66</v>
      </c>
      <c r="P2778" s="46">
        <f>TotalFix[[#This Row],[Confirmed activ. 3 (ILE03)]]</f>
        <v>20</v>
      </c>
      <c r="Q2778" s="24">
        <v>20</v>
      </c>
      <c r="R2778" s="21" t="s">
        <v>66</v>
      </c>
      <c r="S2778" s="21" t="s">
        <v>72</v>
      </c>
    </row>
    <row r="2779" spans="1:19" s="21" customFormat="1" x14ac:dyDescent="0.35">
      <c r="A2779" s="26">
        <v>1549564</v>
      </c>
      <c r="B2779" s="53">
        <v>411582</v>
      </c>
      <c r="C2779" s="26">
        <f>VLOOKUP(TotalFix[[#This Row],[Order]],'Total Fix by SS'!B:C,2,0)</f>
        <v>238</v>
      </c>
      <c r="D2779" s="21" t="s">
        <v>59</v>
      </c>
      <c r="E2779" s="21" t="s">
        <v>99</v>
      </c>
      <c r="F2779" s="21" t="s">
        <v>69</v>
      </c>
      <c r="G2779" s="21" t="s">
        <v>62</v>
      </c>
      <c r="H2779" s="21" t="s">
        <v>70</v>
      </c>
      <c r="I2779" s="21" t="s">
        <v>100</v>
      </c>
      <c r="J2779" s="22">
        <v>43739</v>
      </c>
      <c r="K2779" s="23">
        <v>0.36083333333333001</v>
      </c>
      <c r="L2779" s="22">
        <v>43739</v>
      </c>
      <c r="M2779" s="23">
        <v>0.36083333333333001</v>
      </c>
      <c r="N2779" s="24">
        <v>50</v>
      </c>
      <c r="O2779" s="21" t="s">
        <v>66</v>
      </c>
      <c r="P2779" s="46">
        <f>TotalFix[[#This Row],[Confirmed activ. 3 (ILE03)]]</f>
        <v>50</v>
      </c>
      <c r="Q2779" s="24">
        <v>50</v>
      </c>
      <c r="R2779" s="21" t="s">
        <v>66</v>
      </c>
      <c r="S2779" s="21" t="s">
        <v>72</v>
      </c>
    </row>
    <row r="2780" spans="1:19" s="21" customFormat="1" x14ac:dyDescent="0.35">
      <c r="A2780" s="26">
        <v>1549564</v>
      </c>
      <c r="B2780" s="53">
        <v>411582</v>
      </c>
      <c r="C2780" s="26">
        <f>VLOOKUP(TotalFix[[#This Row],[Order]],'Total Fix by SS'!B:C,2,0)</f>
        <v>238</v>
      </c>
      <c r="D2780" s="21" t="s">
        <v>59</v>
      </c>
      <c r="E2780" s="21" t="s">
        <v>101</v>
      </c>
      <c r="F2780" s="21" t="s">
        <v>102</v>
      </c>
      <c r="G2780" s="21" t="s">
        <v>62</v>
      </c>
      <c r="H2780" s="21" t="s">
        <v>100</v>
      </c>
      <c r="I2780" s="21" t="s">
        <v>103</v>
      </c>
      <c r="J2780" s="22">
        <v>43740</v>
      </c>
      <c r="K2780" s="23">
        <v>0.45615740740741001</v>
      </c>
      <c r="L2780" s="22">
        <v>43740</v>
      </c>
      <c r="M2780" s="23">
        <v>0.45615740740741001</v>
      </c>
      <c r="N2780" s="24">
        <v>10</v>
      </c>
      <c r="O2780" s="21" t="s">
        <v>66</v>
      </c>
      <c r="P2780" s="46">
        <f>TotalFix[[#This Row],[Confirmed activ. 3 (ILE03)]]</f>
        <v>10</v>
      </c>
      <c r="Q2780" s="24">
        <v>10</v>
      </c>
      <c r="R2780" s="21" t="s">
        <v>66</v>
      </c>
      <c r="S2780" s="21" t="s">
        <v>72</v>
      </c>
    </row>
    <row r="2781" spans="1:19" s="21" customFormat="1" x14ac:dyDescent="0.35">
      <c r="A2781" s="26">
        <v>1549564</v>
      </c>
      <c r="B2781" s="53">
        <v>411582</v>
      </c>
      <c r="C2781" s="26">
        <f>VLOOKUP(TotalFix[[#This Row],[Order]],'Total Fix by SS'!B:C,2,0)</f>
        <v>238</v>
      </c>
      <c r="D2781" s="21" t="s">
        <v>59</v>
      </c>
      <c r="E2781" s="21" t="s">
        <v>104</v>
      </c>
      <c r="F2781" s="21" t="s">
        <v>102</v>
      </c>
      <c r="G2781" s="21" t="s">
        <v>105</v>
      </c>
      <c r="H2781" s="21" t="s">
        <v>100</v>
      </c>
      <c r="I2781" s="21" t="s">
        <v>106</v>
      </c>
      <c r="J2781" s="22">
        <v>43741</v>
      </c>
      <c r="K2781" s="23">
        <v>0.35311342592592998</v>
      </c>
      <c r="L2781" s="22">
        <v>43741</v>
      </c>
      <c r="M2781" s="23">
        <v>0.35311342592592998</v>
      </c>
      <c r="N2781" s="24">
        <v>10</v>
      </c>
      <c r="O2781" s="21" t="s">
        <v>66</v>
      </c>
      <c r="P2781" s="46">
        <f>TotalFix[[#This Row],[Confirmed activ. 3 (ILE03)]]</f>
        <v>10</v>
      </c>
      <c r="Q2781" s="24">
        <v>10</v>
      </c>
      <c r="R2781" s="21" t="s">
        <v>66</v>
      </c>
      <c r="S2781" s="21" t="s">
        <v>72</v>
      </c>
    </row>
    <row r="2782" spans="1:19" s="21" customFormat="1" x14ac:dyDescent="0.35">
      <c r="A2782" s="26">
        <v>1549564</v>
      </c>
      <c r="B2782" s="53">
        <v>411582</v>
      </c>
      <c r="C2782" s="26">
        <f>VLOOKUP(TotalFix[[#This Row],[Order]],'Total Fix by SS'!B:C,2,0)</f>
        <v>238</v>
      </c>
      <c r="D2782" s="21" t="s">
        <v>107</v>
      </c>
      <c r="E2782" s="21" t="s">
        <v>60</v>
      </c>
      <c r="F2782" s="21" t="s">
        <v>61</v>
      </c>
      <c r="G2782" s="21" t="s">
        <v>90</v>
      </c>
      <c r="H2782" s="21" t="s">
        <v>63</v>
      </c>
      <c r="I2782" s="21" t="s">
        <v>108</v>
      </c>
      <c r="J2782" s="22">
        <v>43725</v>
      </c>
      <c r="K2782" s="23">
        <v>0.32987268518518997</v>
      </c>
      <c r="L2782" s="22">
        <v>43732</v>
      </c>
      <c r="M2782" s="23">
        <v>0.35572916666666998</v>
      </c>
      <c r="N2782" s="25">
        <v>36.61</v>
      </c>
      <c r="O2782" s="21" t="s">
        <v>77</v>
      </c>
      <c r="P2782" s="46">
        <f>TotalFix[[#This Row],[Confirmed activ. 3 (ILE03)]]*60</f>
        <v>2196.6</v>
      </c>
      <c r="Q2782" s="24">
        <v>1</v>
      </c>
      <c r="R2782" s="21" t="s">
        <v>66</v>
      </c>
      <c r="S2782" s="21" t="s">
        <v>67</v>
      </c>
    </row>
    <row r="2783" spans="1:19" s="21" customFormat="1" x14ac:dyDescent="0.35">
      <c r="A2783" s="26">
        <v>1549564</v>
      </c>
      <c r="B2783" s="53">
        <v>411582</v>
      </c>
      <c r="C2783" s="26">
        <f>VLOOKUP(TotalFix[[#This Row],[Order]],'Total Fix by SS'!B:C,2,0)</f>
        <v>238</v>
      </c>
      <c r="D2783" s="21" t="s">
        <v>109</v>
      </c>
      <c r="E2783" s="21" t="s">
        <v>82</v>
      </c>
      <c r="F2783" s="21" t="s">
        <v>83</v>
      </c>
      <c r="G2783" s="21" t="s">
        <v>90</v>
      </c>
      <c r="H2783" s="21" t="s">
        <v>84</v>
      </c>
      <c r="I2783" s="21" t="s">
        <v>110</v>
      </c>
      <c r="J2783" s="22"/>
      <c r="K2783" s="23">
        <v>0</v>
      </c>
      <c r="L2783" s="22"/>
      <c r="M2783" s="23">
        <v>0</v>
      </c>
      <c r="N2783" s="25">
        <v>0</v>
      </c>
      <c r="O2783" s="21" t="s">
        <v>93</v>
      </c>
      <c r="P2783" s="46"/>
      <c r="Q2783" s="24">
        <v>5</v>
      </c>
      <c r="R2783" s="21" t="s">
        <v>66</v>
      </c>
      <c r="S2783" s="21" t="s">
        <v>94</v>
      </c>
    </row>
    <row r="2784" spans="1:19" s="21" customFormat="1" x14ac:dyDescent="0.35">
      <c r="A2784" s="26">
        <v>1549565</v>
      </c>
      <c r="B2784" s="53">
        <v>411582</v>
      </c>
      <c r="C2784" s="26">
        <f>VLOOKUP(TotalFix[[#This Row],[Order]],'Total Fix by SS'!B:C,2,0)</f>
        <v>238</v>
      </c>
      <c r="D2784" s="21" t="s">
        <v>59</v>
      </c>
      <c r="E2784" s="21" t="s">
        <v>60</v>
      </c>
      <c r="F2784" s="21" t="s">
        <v>61</v>
      </c>
      <c r="G2784" s="21" t="s">
        <v>62</v>
      </c>
      <c r="H2784" s="21" t="s">
        <v>63</v>
      </c>
      <c r="I2784" s="21" t="s">
        <v>64</v>
      </c>
      <c r="J2784" s="22">
        <v>43723</v>
      </c>
      <c r="K2784" s="23">
        <v>0.50200231481480995</v>
      </c>
      <c r="L2784" s="22">
        <v>43723</v>
      </c>
      <c r="M2784" s="23">
        <v>0.51196759259258995</v>
      </c>
      <c r="N2784" s="25">
        <v>14.35</v>
      </c>
      <c r="O2784" s="21" t="s">
        <v>66</v>
      </c>
      <c r="P2784" s="46">
        <f>TotalFix[[#This Row],[Confirmed activ. 3 (ILE03)]]</f>
        <v>14.35</v>
      </c>
      <c r="Q2784" s="24">
        <v>20</v>
      </c>
      <c r="R2784" s="21" t="s">
        <v>66</v>
      </c>
      <c r="S2784" s="21" t="s">
        <v>67</v>
      </c>
    </row>
    <row r="2785" spans="1:19" s="21" customFormat="1" x14ac:dyDescent="0.35">
      <c r="A2785" s="26">
        <v>1549565</v>
      </c>
      <c r="B2785" s="53">
        <v>411582</v>
      </c>
      <c r="C2785" s="26">
        <f>VLOOKUP(TotalFix[[#This Row],[Order]],'Total Fix by SS'!B:C,2,0)</f>
        <v>238</v>
      </c>
      <c r="D2785" s="21" t="s">
        <v>59</v>
      </c>
      <c r="E2785" s="21" t="s">
        <v>68</v>
      </c>
      <c r="F2785" s="21" t="s">
        <v>69</v>
      </c>
      <c r="G2785" s="21" t="s">
        <v>62</v>
      </c>
      <c r="H2785" s="21" t="s">
        <v>70</v>
      </c>
      <c r="I2785" s="21" t="s">
        <v>71</v>
      </c>
      <c r="J2785" s="22">
        <v>43723</v>
      </c>
      <c r="K2785" s="23">
        <v>0.54233796296296</v>
      </c>
      <c r="L2785" s="22">
        <v>43723</v>
      </c>
      <c r="M2785" s="23">
        <v>0.54233796296296</v>
      </c>
      <c r="N2785" s="24">
        <v>30</v>
      </c>
      <c r="O2785" s="21" t="s">
        <v>66</v>
      </c>
      <c r="P2785" s="46">
        <f>TotalFix[[#This Row],[Confirmed activ. 3 (ILE03)]]</f>
        <v>30</v>
      </c>
      <c r="Q2785" s="24">
        <v>30</v>
      </c>
      <c r="R2785" s="21" t="s">
        <v>66</v>
      </c>
      <c r="S2785" s="21" t="s">
        <v>72</v>
      </c>
    </row>
    <row r="2786" spans="1:19" s="21" customFormat="1" x14ac:dyDescent="0.35">
      <c r="A2786" s="26">
        <v>1549565</v>
      </c>
      <c r="B2786" s="53">
        <v>411582</v>
      </c>
      <c r="C2786" s="26">
        <f>VLOOKUP(TotalFix[[#This Row],[Order]],'Total Fix by SS'!B:C,2,0)</f>
        <v>238</v>
      </c>
      <c r="D2786" s="21" t="s">
        <v>59</v>
      </c>
      <c r="E2786" s="21" t="s">
        <v>73</v>
      </c>
      <c r="F2786" s="21" t="s">
        <v>61</v>
      </c>
      <c r="G2786" s="21" t="s">
        <v>62</v>
      </c>
      <c r="H2786" s="21" t="s">
        <v>63</v>
      </c>
      <c r="I2786" s="21" t="s">
        <v>74</v>
      </c>
      <c r="J2786" s="22">
        <v>43723</v>
      </c>
      <c r="K2786" s="23">
        <v>0.55180555555555999</v>
      </c>
      <c r="L2786" s="22">
        <v>43724</v>
      </c>
      <c r="M2786" s="23">
        <v>0.45122685185185002</v>
      </c>
      <c r="N2786" s="25">
        <v>5.6619999999999999</v>
      </c>
      <c r="O2786" s="21" t="s">
        <v>77</v>
      </c>
      <c r="P2786" s="46">
        <f>TotalFix[[#This Row],[Confirmed activ. 3 (ILE03)]]*60</f>
        <v>339.71999999999997</v>
      </c>
      <c r="Q2786" s="24">
        <v>200</v>
      </c>
      <c r="R2786" s="21" t="s">
        <v>66</v>
      </c>
      <c r="S2786" s="21" t="s">
        <v>67</v>
      </c>
    </row>
    <row r="2787" spans="1:19" s="21" customFormat="1" x14ac:dyDescent="0.35">
      <c r="A2787" s="26">
        <v>1549565</v>
      </c>
      <c r="B2787" s="53">
        <v>411582</v>
      </c>
      <c r="C2787" s="26">
        <f>VLOOKUP(TotalFix[[#This Row],[Order]],'Total Fix by SS'!B:C,2,0)</f>
        <v>238</v>
      </c>
      <c r="D2787" s="21" t="s">
        <v>59</v>
      </c>
      <c r="E2787" s="21" t="s">
        <v>75</v>
      </c>
      <c r="F2787" s="21" t="s">
        <v>61</v>
      </c>
      <c r="G2787" s="21" t="s">
        <v>62</v>
      </c>
      <c r="H2787" s="21" t="s">
        <v>63</v>
      </c>
      <c r="I2787" s="21" t="s">
        <v>76</v>
      </c>
      <c r="J2787" s="22">
        <v>43725</v>
      </c>
      <c r="K2787" s="23">
        <v>0.32855324074073999</v>
      </c>
      <c r="L2787" s="22">
        <v>43727</v>
      </c>
      <c r="M2787" s="23">
        <v>0.40379629629629998</v>
      </c>
      <c r="N2787" s="25">
        <v>15.122999999999999</v>
      </c>
      <c r="O2787" s="21" t="s">
        <v>77</v>
      </c>
      <c r="P2787" s="46">
        <f>TotalFix[[#This Row],[Confirmed activ. 3 (ILE03)]]*60</f>
        <v>907.38</v>
      </c>
      <c r="Q2787" s="24">
        <v>500</v>
      </c>
      <c r="R2787" s="21" t="s">
        <v>66</v>
      </c>
      <c r="S2787" s="21" t="s">
        <v>67</v>
      </c>
    </row>
    <row r="2788" spans="1:19" s="21" customFormat="1" x14ac:dyDescent="0.35">
      <c r="A2788" s="26">
        <v>1549565</v>
      </c>
      <c r="B2788" s="53">
        <v>411582</v>
      </c>
      <c r="C2788" s="26">
        <f>VLOOKUP(TotalFix[[#This Row],[Order]],'Total Fix by SS'!B:C,2,0)</f>
        <v>238</v>
      </c>
      <c r="D2788" s="21" t="s">
        <v>59</v>
      </c>
      <c r="E2788" s="21" t="s">
        <v>78</v>
      </c>
      <c r="F2788" s="21" t="s">
        <v>69</v>
      </c>
      <c r="G2788" s="21" t="s">
        <v>62</v>
      </c>
      <c r="H2788" s="21" t="s">
        <v>70</v>
      </c>
      <c r="I2788" s="21" t="s">
        <v>79</v>
      </c>
      <c r="J2788" s="22">
        <v>43727</v>
      </c>
      <c r="K2788" s="23">
        <v>0.41385416666667002</v>
      </c>
      <c r="L2788" s="22">
        <v>43727</v>
      </c>
      <c r="M2788" s="23">
        <v>0.41385416666667002</v>
      </c>
      <c r="N2788" s="24">
        <v>20</v>
      </c>
      <c r="O2788" s="21" t="s">
        <v>66</v>
      </c>
      <c r="P2788" s="46">
        <f>TotalFix[[#This Row],[Confirmed activ. 3 (ILE03)]]</f>
        <v>20</v>
      </c>
      <c r="Q2788" s="24">
        <v>20</v>
      </c>
      <c r="R2788" s="21" t="s">
        <v>66</v>
      </c>
      <c r="S2788" s="21" t="s">
        <v>72</v>
      </c>
    </row>
    <row r="2789" spans="1:19" s="21" customFormat="1" x14ac:dyDescent="0.35">
      <c r="A2789" s="26">
        <v>1549565</v>
      </c>
      <c r="B2789" s="53">
        <v>411582</v>
      </c>
      <c r="C2789" s="26">
        <f>VLOOKUP(TotalFix[[#This Row],[Order]],'Total Fix by SS'!B:C,2,0)</f>
        <v>238</v>
      </c>
      <c r="D2789" s="21" t="s">
        <v>59</v>
      </c>
      <c r="E2789" s="21" t="s">
        <v>80</v>
      </c>
      <c r="F2789" s="21" t="s">
        <v>69</v>
      </c>
      <c r="G2789" s="21" t="s">
        <v>62</v>
      </c>
      <c r="H2789" s="21" t="s">
        <v>70</v>
      </c>
      <c r="I2789" s="21" t="s">
        <v>81</v>
      </c>
      <c r="J2789" s="22">
        <v>43727</v>
      </c>
      <c r="K2789" s="23">
        <v>0.41403935185184998</v>
      </c>
      <c r="L2789" s="22">
        <v>43727</v>
      </c>
      <c r="M2789" s="23">
        <v>0.41403935185184998</v>
      </c>
      <c r="N2789" s="24">
        <v>20</v>
      </c>
      <c r="O2789" s="21" t="s">
        <v>66</v>
      </c>
      <c r="P2789" s="46">
        <f>TotalFix[[#This Row],[Confirmed activ. 3 (ILE03)]]</f>
        <v>20</v>
      </c>
      <c r="Q2789" s="24">
        <v>20</v>
      </c>
      <c r="R2789" s="21" t="s">
        <v>66</v>
      </c>
      <c r="S2789" s="21" t="s">
        <v>72</v>
      </c>
    </row>
    <row r="2790" spans="1:19" s="21" customFormat="1" x14ac:dyDescent="0.35">
      <c r="A2790" s="26">
        <v>1549565</v>
      </c>
      <c r="B2790" s="53">
        <v>411582</v>
      </c>
      <c r="C2790" s="26">
        <f>VLOOKUP(TotalFix[[#This Row],[Order]],'Total Fix by SS'!B:C,2,0)</f>
        <v>238</v>
      </c>
      <c r="D2790" s="21" t="s">
        <v>59</v>
      </c>
      <c r="E2790" s="21" t="s">
        <v>82</v>
      </c>
      <c r="F2790" s="21" t="s">
        <v>83</v>
      </c>
      <c r="G2790" s="21" t="s">
        <v>62</v>
      </c>
      <c r="H2790" s="21" t="s">
        <v>84</v>
      </c>
      <c r="I2790" s="21" t="s">
        <v>84</v>
      </c>
      <c r="J2790" s="22">
        <v>43730</v>
      </c>
      <c r="K2790" s="23">
        <v>0.33703703703704002</v>
      </c>
      <c r="L2790" s="22">
        <v>43730</v>
      </c>
      <c r="M2790" s="23">
        <v>0.73123842592593002</v>
      </c>
      <c r="N2790" s="25">
        <v>212.227</v>
      </c>
      <c r="O2790" s="21" t="s">
        <v>66</v>
      </c>
      <c r="P2790" s="46">
        <f>TotalFix[[#This Row],[Confirmed activ. 3 (ILE03)]]</f>
        <v>212.227</v>
      </c>
      <c r="Q2790" s="24">
        <v>450</v>
      </c>
      <c r="R2790" s="21" t="s">
        <v>66</v>
      </c>
      <c r="S2790" s="21" t="s">
        <v>67</v>
      </c>
    </row>
    <row r="2791" spans="1:19" s="21" customFormat="1" x14ac:dyDescent="0.35">
      <c r="A2791" s="26">
        <v>1549565</v>
      </c>
      <c r="B2791" s="53">
        <v>411582</v>
      </c>
      <c r="C2791" s="26">
        <f>VLOOKUP(TotalFix[[#This Row],[Order]],'Total Fix by SS'!B:C,2,0)</f>
        <v>238</v>
      </c>
      <c r="D2791" s="21" t="s">
        <v>59</v>
      </c>
      <c r="E2791" s="21" t="s">
        <v>85</v>
      </c>
      <c r="F2791" s="21" t="s">
        <v>86</v>
      </c>
      <c r="G2791" s="21" t="s">
        <v>62</v>
      </c>
      <c r="H2791" s="21" t="s">
        <v>87</v>
      </c>
      <c r="I2791" s="21" t="s">
        <v>87</v>
      </c>
      <c r="J2791" s="22">
        <v>43731</v>
      </c>
      <c r="K2791" s="23">
        <v>0.41428240740741001</v>
      </c>
      <c r="L2791" s="22">
        <v>43731</v>
      </c>
      <c r="M2791" s="23">
        <v>0.41428240740741001</v>
      </c>
      <c r="N2791" s="24">
        <v>20</v>
      </c>
      <c r="O2791" s="21" t="s">
        <v>66</v>
      </c>
      <c r="P2791" s="46">
        <f>TotalFix[[#This Row],[Confirmed activ. 3 (ILE03)]]</f>
        <v>20</v>
      </c>
      <c r="Q2791" s="24">
        <v>20</v>
      </c>
      <c r="R2791" s="21" t="s">
        <v>66</v>
      </c>
      <c r="S2791" s="21" t="s">
        <v>72</v>
      </c>
    </row>
    <row r="2792" spans="1:19" s="21" customFormat="1" x14ac:dyDescent="0.35">
      <c r="A2792" s="26">
        <v>1549565</v>
      </c>
      <c r="B2792" s="53">
        <v>411582</v>
      </c>
      <c r="C2792" s="26">
        <f>VLOOKUP(TotalFix[[#This Row],[Order]],'Total Fix by SS'!B:C,2,0)</f>
        <v>238</v>
      </c>
      <c r="D2792" s="21" t="s">
        <v>59</v>
      </c>
      <c r="E2792" s="21" t="s">
        <v>88</v>
      </c>
      <c r="F2792" s="21" t="s">
        <v>89</v>
      </c>
      <c r="G2792" s="21" t="s">
        <v>90</v>
      </c>
      <c r="H2792" s="21" t="s">
        <v>91</v>
      </c>
      <c r="I2792" s="21" t="s">
        <v>92</v>
      </c>
      <c r="J2792" s="22"/>
      <c r="K2792" s="23">
        <v>0</v>
      </c>
      <c r="L2792" s="22"/>
      <c r="M2792" s="23">
        <v>0</v>
      </c>
      <c r="N2792" s="25">
        <v>0</v>
      </c>
      <c r="O2792" s="21" t="s">
        <v>93</v>
      </c>
      <c r="P2792" s="46"/>
      <c r="Q2792" s="24">
        <v>0</v>
      </c>
      <c r="R2792" s="21" t="s">
        <v>66</v>
      </c>
      <c r="S2792" s="21" t="s">
        <v>94</v>
      </c>
    </row>
    <row r="2793" spans="1:19" s="21" customFormat="1" x14ac:dyDescent="0.35">
      <c r="A2793" s="26">
        <v>1549565</v>
      </c>
      <c r="B2793" s="53">
        <v>411582</v>
      </c>
      <c r="C2793" s="26">
        <f>VLOOKUP(TotalFix[[#This Row],[Order]],'Total Fix by SS'!B:C,2,0)</f>
        <v>238</v>
      </c>
      <c r="D2793" s="21" t="s">
        <v>59</v>
      </c>
      <c r="E2793" s="21" t="s">
        <v>95</v>
      </c>
      <c r="F2793" s="21" t="s">
        <v>61</v>
      </c>
      <c r="G2793" s="21" t="s">
        <v>62</v>
      </c>
      <c r="H2793" s="21" t="s">
        <v>63</v>
      </c>
      <c r="I2793" s="21" t="s">
        <v>96</v>
      </c>
      <c r="J2793" s="22">
        <v>43731</v>
      </c>
      <c r="K2793" s="23">
        <v>0.48965277777777999</v>
      </c>
      <c r="L2793" s="22">
        <v>43731</v>
      </c>
      <c r="M2793" s="23">
        <v>0.55813657407407002</v>
      </c>
      <c r="N2793" s="25">
        <v>32.866999999999997</v>
      </c>
      <c r="O2793" s="21" t="s">
        <v>66</v>
      </c>
      <c r="P2793" s="46">
        <f>TotalFix[[#This Row],[Confirmed activ. 3 (ILE03)]]</f>
        <v>32.866999999999997</v>
      </c>
      <c r="Q2793" s="24">
        <v>40</v>
      </c>
      <c r="R2793" s="21" t="s">
        <v>66</v>
      </c>
      <c r="S2793" s="21" t="s">
        <v>67</v>
      </c>
    </row>
    <row r="2794" spans="1:19" s="21" customFormat="1" x14ac:dyDescent="0.35">
      <c r="A2794" s="26">
        <v>1549565</v>
      </c>
      <c r="B2794" s="53">
        <v>411582</v>
      </c>
      <c r="C2794" s="26">
        <f>VLOOKUP(TotalFix[[#This Row],[Order]],'Total Fix by SS'!B:C,2,0)</f>
        <v>238</v>
      </c>
      <c r="D2794" s="21" t="s">
        <v>59</v>
      </c>
      <c r="E2794" s="21" t="s">
        <v>97</v>
      </c>
      <c r="F2794" s="21" t="s">
        <v>69</v>
      </c>
      <c r="G2794" s="21" t="s">
        <v>62</v>
      </c>
      <c r="H2794" s="21" t="s">
        <v>70</v>
      </c>
      <c r="I2794" s="21" t="s">
        <v>98</v>
      </c>
      <c r="J2794" s="22">
        <v>43739</v>
      </c>
      <c r="K2794" s="23">
        <v>0.36094907407407001</v>
      </c>
      <c r="L2794" s="22">
        <v>43739</v>
      </c>
      <c r="M2794" s="23">
        <v>0.36094907407407001</v>
      </c>
      <c r="N2794" s="24">
        <v>20</v>
      </c>
      <c r="O2794" s="21" t="s">
        <v>66</v>
      </c>
      <c r="P2794" s="46">
        <f>TotalFix[[#This Row],[Confirmed activ. 3 (ILE03)]]</f>
        <v>20</v>
      </c>
      <c r="Q2794" s="24">
        <v>20</v>
      </c>
      <c r="R2794" s="21" t="s">
        <v>66</v>
      </c>
      <c r="S2794" s="21" t="s">
        <v>72</v>
      </c>
    </row>
    <row r="2795" spans="1:19" s="21" customFormat="1" x14ac:dyDescent="0.35">
      <c r="A2795" s="26">
        <v>1549565</v>
      </c>
      <c r="B2795" s="53">
        <v>411582</v>
      </c>
      <c r="C2795" s="26">
        <f>VLOOKUP(TotalFix[[#This Row],[Order]],'Total Fix by SS'!B:C,2,0)</f>
        <v>238</v>
      </c>
      <c r="D2795" s="21" t="s">
        <v>59</v>
      </c>
      <c r="E2795" s="21" t="s">
        <v>99</v>
      </c>
      <c r="F2795" s="21" t="s">
        <v>69</v>
      </c>
      <c r="G2795" s="21" t="s">
        <v>62</v>
      </c>
      <c r="H2795" s="21" t="s">
        <v>70</v>
      </c>
      <c r="I2795" s="21" t="s">
        <v>100</v>
      </c>
      <c r="J2795" s="22">
        <v>43739</v>
      </c>
      <c r="K2795" s="23">
        <v>0.36105324074074002</v>
      </c>
      <c r="L2795" s="22">
        <v>43739</v>
      </c>
      <c r="M2795" s="23">
        <v>0.36105324074074002</v>
      </c>
      <c r="N2795" s="24">
        <v>50</v>
      </c>
      <c r="O2795" s="21" t="s">
        <v>66</v>
      </c>
      <c r="P2795" s="46">
        <f>TotalFix[[#This Row],[Confirmed activ. 3 (ILE03)]]</f>
        <v>50</v>
      </c>
      <c r="Q2795" s="24">
        <v>50</v>
      </c>
      <c r="R2795" s="21" t="s">
        <v>66</v>
      </c>
      <c r="S2795" s="21" t="s">
        <v>72</v>
      </c>
    </row>
    <row r="2796" spans="1:19" s="21" customFormat="1" x14ac:dyDescent="0.35">
      <c r="A2796" s="26">
        <v>1549565</v>
      </c>
      <c r="B2796" s="53">
        <v>411582</v>
      </c>
      <c r="C2796" s="26">
        <f>VLOOKUP(TotalFix[[#This Row],[Order]],'Total Fix by SS'!B:C,2,0)</f>
        <v>238</v>
      </c>
      <c r="D2796" s="21" t="s">
        <v>59</v>
      </c>
      <c r="E2796" s="21" t="s">
        <v>101</v>
      </c>
      <c r="F2796" s="21" t="s">
        <v>102</v>
      </c>
      <c r="G2796" s="21" t="s">
        <v>62</v>
      </c>
      <c r="H2796" s="21" t="s">
        <v>100</v>
      </c>
      <c r="I2796" s="21" t="s">
        <v>103</v>
      </c>
      <c r="J2796" s="22">
        <v>43740</v>
      </c>
      <c r="K2796" s="23">
        <v>0.45379629629629997</v>
      </c>
      <c r="L2796" s="22">
        <v>43740</v>
      </c>
      <c r="M2796" s="23">
        <v>0.45379629629629997</v>
      </c>
      <c r="N2796" s="24">
        <v>10</v>
      </c>
      <c r="O2796" s="21" t="s">
        <v>66</v>
      </c>
      <c r="P2796" s="46">
        <f>TotalFix[[#This Row],[Confirmed activ. 3 (ILE03)]]</f>
        <v>10</v>
      </c>
      <c r="Q2796" s="24">
        <v>10</v>
      </c>
      <c r="R2796" s="21" t="s">
        <v>66</v>
      </c>
      <c r="S2796" s="21" t="s">
        <v>72</v>
      </c>
    </row>
    <row r="2797" spans="1:19" s="21" customFormat="1" x14ac:dyDescent="0.35">
      <c r="A2797" s="26">
        <v>1549565</v>
      </c>
      <c r="B2797" s="53">
        <v>411582</v>
      </c>
      <c r="C2797" s="26">
        <f>VLOOKUP(TotalFix[[#This Row],[Order]],'Total Fix by SS'!B:C,2,0)</f>
        <v>238</v>
      </c>
      <c r="D2797" s="21" t="s">
        <v>59</v>
      </c>
      <c r="E2797" s="21" t="s">
        <v>104</v>
      </c>
      <c r="F2797" s="21" t="s">
        <v>102</v>
      </c>
      <c r="G2797" s="21" t="s">
        <v>105</v>
      </c>
      <c r="H2797" s="21" t="s">
        <v>100</v>
      </c>
      <c r="I2797" s="21" t="s">
        <v>106</v>
      </c>
      <c r="J2797" s="22">
        <v>43740</v>
      </c>
      <c r="K2797" s="23">
        <v>0.50613425925926003</v>
      </c>
      <c r="L2797" s="22">
        <v>43740</v>
      </c>
      <c r="M2797" s="23">
        <v>0.50613425925926003</v>
      </c>
      <c r="N2797" s="24">
        <v>10</v>
      </c>
      <c r="O2797" s="21" t="s">
        <v>66</v>
      </c>
      <c r="P2797" s="46">
        <f>TotalFix[[#This Row],[Confirmed activ. 3 (ILE03)]]</f>
        <v>10</v>
      </c>
      <c r="Q2797" s="24">
        <v>10</v>
      </c>
      <c r="R2797" s="21" t="s">
        <v>66</v>
      </c>
      <c r="S2797" s="21" t="s">
        <v>72</v>
      </c>
    </row>
    <row r="2798" spans="1:19" s="21" customFormat="1" x14ac:dyDescent="0.35">
      <c r="A2798" s="26">
        <v>1549565</v>
      </c>
      <c r="B2798" s="53">
        <v>411582</v>
      </c>
      <c r="C2798" s="26">
        <f>VLOOKUP(TotalFix[[#This Row],[Order]],'Total Fix by SS'!B:C,2,0)</f>
        <v>238</v>
      </c>
      <c r="D2798" s="21" t="s">
        <v>107</v>
      </c>
      <c r="E2798" s="21" t="s">
        <v>60</v>
      </c>
      <c r="F2798" s="21" t="s">
        <v>61</v>
      </c>
      <c r="G2798" s="21" t="s">
        <v>90</v>
      </c>
      <c r="H2798" s="21" t="s">
        <v>63</v>
      </c>
      <c r="I2798" s="21" t="s">
        <v>108</v>
      </c>
      <c r="J2798" s="22">
        <v>43724</v>
      </c>
      <c r="K2798" s="23">
        <v>0.43892361111111</v>
      </c>
      <c r="L2798" s="22">
        <v>43726</v>
      </c>
      <c r="M2798" s="23">
        <v>0.74362268518519004</v>
      </c>
      <c r="N2798" s="25">
        <v>1551.1569999999999</v>
      </c>
      <c r="O2798" s="21" t="s">
        <v>66</v>
      </c>
      <c r="P2798" s="46">
        <f>TotalFix[[#This Row],[Confirmed activ. 3 (ILE03)]]</f>
        <v>1551.1569999999999</v>
      </c>
      <c r="Q2798" s="24">
        <v>1</v>
      </c>
      <c r="R2798" s="21" t="s">
        <v>66</v>
      </c>
      <c r="S2798" s="21" t="s">
        <v>67</v>
      </c>
    </row>
    <row r="2799" spans="1:19" s="21" customFormat="1" x14ac:dyDescent="0.35">
      <c r="A2799" s="26">
        <v>1549565</v>
      </c>
      <c r="B2799" s="53">
        <v>411582</v>
      </c>
      <c r="C2799" s="26">
        <f>VLOOKUP(TotalFix[[#This Row],[Order]],'Total Fix by SS'!B:C,2,0)</f>
        <v>238</v>
      </c>
      <c r="D2799" s="21" t="s">
        <v>109</v>
      </c>
      <c r="E2799" s="21" t="s">
        <v>82</v>
      </c>
      <c r="F2799" s="21" t="s">
        <v>83</v>
      </c>
      <c r="G2799" s="21" t="s">
        <v>90</v>
      </c>
      <c r="H2799" s="21" t="s">
        <v>84</v>
      </c>
      <c r="I2799" s="21" t="s">
        <v>110</v>
      </c>
      <c r="J2799" s="22"/>
      <c r="K2799" s="23">
        <v>0</v>
      </c>
      <c r="L2799" s="22"/>
      <c r="M2799" s="23">
        <v>0</v>
      </c>
      <c r="N2799" s="25">
        <v>0</v>
      </c>
      <c r="O2799" s="21" t="s">
        <v>93</v>
      </c>
      <c r="P2799" s="46"/>
      <c r="Q2799" s="24">
        <v>5</v>
      </c>
      <c r="R2799" s="21" t="s">
        <v>66</v>
      </c>
      <c r="S2799" s="21" t="s">
        <v>94</v>
      </c>
    </row>
    <row r="2800" spans="1:19" s="21" customFormat="1" x14ac:dyDescent="0.35">
      <c r="A2800" s="26">
        <v>1549566</v>
      </c>
      <c r="B2800" s="53">
        <v>411582</v>
      </c>
      <c r="C2800" s="26">
        <f>VLOOKUP(TotalFix[[#This Row],[Order]],'Total Fix by SS'!B:C,2,0)</f>
        <v>238</v>
      </c>
      <c r="D2800" s="21" t="s">
        <v>59</v>
      </c>
      <c r="E2800" s="21" t="s">
        <v>60</v>
      </c>
      <c r="F2800" s="21" t="s">
        <v>61</v>
      </c>
      <c r="G2800" s="21" t="s">
        <v>62</v>
      </c>
      <c r="H2800" s="21" t="s">
        <v>63</v>
      </c>
      <c r="I2800" s="21" t="s">
        <v>64</v>
      </c>
      <c r="J2800" s="22">
        <v>43724</v>
      </c>
      <c r="K2800" s="23">
        <v>0.45342592592593001</v>
      </c>
      <c r="L2800" s="22">
        <v>43724</v>
      </c>
      <c r="M2800" s="23">
        <v>0.45991898148148003</v>
      </c>
      <c r="N2800" s="25">
        <v>9.35</v>
      </c>
      <c r="O2800" s="21" t="s">
        <v>66</v>
      </c>
      <c r="P2800" s="46">
        <f>TotalFix[[#This Row],[Confirmed activ. 3 (ILE03)]]</f>
        <v>9.35</v>
      </c>
      <c r="Q2800" s="24">
        <v>20</v>
      </c>
      <c r="R2800" s="21" t="s">
        <v>66</v>
      </c>
      <c r="S2800" s="21" t="s">
        <v>67</v>
      </c>
    </row>
    <row r="2801" spans="1:19" s="21" customFormat="1" x14ac:dyDescent="0.35">
      <c r="A2801" s="26">
        <v>1549566</v>
      </c>
      <c r="B2801" s="53">
        <v>411582</v>
      </c>
      <c r="C2801" s="26">
        <f>VLOOKUP(TotalFix[[#This Row],[Order]],'Total Fix by SS'!B:C,2,0)</f>
        <v>238</v>
      </c>
      <c r="D2801" s="21" t="s">
        <v>59</v>
      </c>
      <c r="E2801" s="21" t="s">
        <v>68</v>
      </c>
      <c r="F2801" s="21" t="s">
        <v>69</v>
      </c>
      <c r="G2801" s="21" t="s">
        <v>62</v>
      </c>
      <c r="H2801" s="21" t="s">
        <v>70</v>
      </c>
      <c r="I2801" s="21" t="s">
        <v>71</v>
      </c>
      <c r="J2801" s="22">
        <v>43724</v>
      </c>
      <c r="K2801" s="23">
        <v>0.47675925925925999</v>
      </c>
      <c r="L2801" s="22">
        <v>43724</v>
      </c>
      <c r="M2801" s="23">
        <v>0.47675925925925999</v>
      </c>
      <c r="N2801" s="24">
        <v>30</v>
      </c>
      <c r="O2801" s="21" t="s">
        <v>66</v>
      </c>
      <c r="P2801" s="46">
        <f>TotalFix[[#This Row],[Confirmed activ. 3 (ILE03)]]</f>
        <v>30</v>
      </c>
      <c r="Q2801" s="24">
        <v>30</v>
      </c>
      <c r="R2801" s="21" t="s">
        <v>66</v>
      </c>
      <c r="S2801" s="21" t="s">
        <v>72</v>
      </c>
    </row>
    <row r="2802" spans="1:19" s="21" customFormat="1" x14ac:dyDescent="0.35">
      <c r="A2802" s="26">
        <v>1549566</v>
      </c>
      <c r="B2802" s="53">
        <v>411582</v>
      </c>
      <c r="C2802" s="26">
        <f>VLOOKUP(TotalFix[[#This Row],[Order]],'Total Fix by SS'!B:C,2,0)</f>
        <v>238</v>
      </c>
      <c r="D2802" s="21" t="s">
        <v>59</v>
      </c>
      <c r="E2802" s="21" t="s">
        <v>73</v>
      </c>
      <c r="F2802" s="21" t="s">
        <v>61</v>
      </c>
      <c r="G2802" s="21" t="s">
        <v>62</v>
      </c>
      <c r="H2802" s="21" t="s">
        <v>63</v>
      </c>
      <c r="I2802" s="21" t="s">
        <v>74</v>
      </c>
      <c r="J2802" s="22">
        <v>43724</v>
      </c>
      <c r="K2802" s="23">
        <v>0.55695601851851995</v>
      </c>
      <c r="L2802" s="22">
        <v>43725</v>
      </c>
      <c r="M2802" s="23">
        <v>0.47663194444444001</v>
      </c>
      <c r="N2802" s="25">
        <v>6.2679999999999998</v>
      </c>
      <c r="O2802" s="21" t="s">
        <v>77</v>
      </c>
      <c r="P2802" s="46">
        <f>TotalFix[[#This Row],[Confirmed activ. 3 (ILE03)]]*60</f>
        <v>376.08</v>
      </c>
      <c r="Q2802" s="24">
        <v>200</v>
      </c>
      <c r="R2802" s="21" t="s">
        <v>66</v>
      </c>
      <c r="S2802" s="21" t="s">
        <v>67</v>
      </c>
    </row>
    <row r="2803" spans="1:19" s="21" customFormat="1" x14ac:dyDescent="0.35">
      <c r="A2803" s="26">
        <v>1549566</v>
      </c>
      <c r="B2803" s="53">
        <v>411582</v>
      </c>
      <c r="C2803" s="26">
        <f>VLOOKUP(TotalFix[[#This Row],[Order]],'Total Fix by SS'!B:C,2,0)</f>
        <v>238</v>
      </c>
      <c r="D2803" s="21" t="s">
        <v>59</v>
      </c>
      <c r="E2803" s="21" t="s">
        <v>75</v>
      </c>
      <c r="F2803" s="21" t="s">
        <v>61</v>
      </c>
      <c r="G2803" s="21" t="s">
        <v>62</v>
      </c>
      <c r="H2803" s="21" t="s">
        <v>63</v>
      </c>
      <c r="I2803" s="21" t="s">
        <v>76</v>
      </c>
      <c r="J2803" s="22">
        <v>43725</v>
      </c>
      <c r="K2803" s="23">
        <v>0.47975694444444</v>
      </c>
      <c r="L2803" s="22">
        <v>43727</v>
      </c>
      <c r="M2803" s="23">
        <v>0.59549768518518997</v>
      </c>
      <c r="N2803" s="25">
        <v>1244.73</v>
      </c>
      <c r="O2803" s="21" t="s">
        <v>66</v>
      </c>
      <c r="P2803" s="46">
        <f>TotalFix[[#This Row],[Confirmed activ. 3 (ILE03)]]</f>
        <v>1244.73</v>
      </c>
      <c r="Q2803" s="24">
        <v>500</v>
      </c>
      <c r="R2803" s="21" t="s">
        <v>66</v>
      </c>
      <c r="S2803" s="21" t="s">
        <v>67</v>
      </c>
    </row>
    <row r="2804" spans="1:19" s="21" customFormat="1" x14ac:dyDescent="0.35">
      <c r="A2804" s="26">
        <v>1549566</v>
      </c>
      <c r="B2804" s="53">
        <v>411582</v>
      </c>
      <c r="C2804" s="26">
        <f>VLOOKUP(TotalFix[[#This Row],[Order]],'Total Fix by SS'!B:C,2,0)</f>
        <v>238</v>
      </c>
      <c r="D2804" s="21" t="s">
        <v>59</v>
      </c>
      <c r="E2804" s="21" t="s">
        <v>78</v>
      </c>
      <c r="F2804" s="21" t="s">
        <v>69</v>
      </c>
      <c r="G2804" s="21" t="s">
        <v>62</v>
      </c>
      <c r="H2804" s="21" t="s">
        <v>70</v>
      </c>
      <c r="I2804" s="21" t="s">
        <v>79</v>
      </c>
      <c r="J2804" s="22">
        <v>43730</v>
      </c>
      <c r="K2804" s="23">
        <v>0.36282407407407002</v>
      </c>
      <c r="L2804" s="22">
        <v>43730</v>
      </c>
      <c r="M2804" s="23">
        <v>0.36282407407407002</v>
      </c>
      <c r="N2804" s="24">
        <v>20</v>
      </c>
      <c r="O2804" s="21" t="s">
        <v>66</v>
      </c>
      <c r="P2804" s="46">
        <f>TotalFix[[#This Row],[Confirmed activ. 3 (ILE03)]]</f>
        <v>20</v>
      </c>
      <c r="Q2804" s="24">
        <v>20</v>
      </c>
      <c r="R2804" s="21" t="s">
        <v>66</v>
      </c>
      <c r="S2804" s="21" t="s">
        <v>72</v>
      </c>
    </row>
    <row r="2805" spans="1:19" s="21" customFormat="1" x14ac:dyDescent="0.35">
      <c r="A2805" s="26">
        <v>1549566</v>
      </c>
      <c r="B2805" s="53">
        <v>411582</v>
      </c>
      <c r="C2805" s="26">
        <f>VLOOKUP(TotalFix[[#This Row],[Order]],'Total Fix by SS'!B:C,2,0)</f>
        <v>238</v>
      </c>
      <c r="D2805" s="21" t="s">
        <v>59</v>
      </c>
      <c r="E2805" s="21" t="s">
        <v>80</v>
      </c>
      <c r="F2805" s="21" t="s">
        <v>69</v>
      </c>
      <c r="G2805" s="21" t="s">
        <v>62</v>
      </c>
      <c r="H2805" s="21" t="s">
        <v>70</v>
      </c>
      <c r="I2805" s="21" t="s">
        <v>81</v>
      </c>
      <c r="J2805" s="22">
        <v>43730</v>
      </c>
      <c r="K2805" s="23">
        <v>0.36292824074073998</v>
      </c>
      <c r="L2805" s="22">
        <v>43730</v>
      </c>
      <c r="M2805" s="23">
        <v>0.36292824074073998</v>
      </c>
      <c r="N2805" s="24">
        <v>20</v>
      </c>
      <c r="O2805" s="21" t="s">
        <v>66</v>
      </c>
      <c r="P2805" s="46">
        <f>TotalFix[[#This Row],[Confirmed activ. 3 (ILE03)]]</f>
        <v>20</v>
      </c>
      <c r="Q2805" s="24">
        <v>20</v>
      </c>
      <c r="R2805" s="21" t="s">
        <v>66</v>
      </c>
      <c r="S2805" s="21" t="s">
        <v>72</v>
      </c>
    </row>
    <row r="2806" spans="1:19" s="21" customFormat="1" x14ac:dyDescent="0.35">
      <c r="A2806" s="26">
        <v>1549566</v>
      </c>
      <c r="B2806" s="53">
        <v>411582</v>
      </c>
      <c r="C2806" s="26">
        <f>VLOOKUP(TotalFix[[#This Row],[Order]],'Total Fix by SS'!B:C,2,0)</f>
        <v>238</v>
      </c>
      <c r="D2806" s="21" t="s">
        <v>59</v>
      </c>
      <c r="E2806" s="21" t="s">
        <v>82</v>
      </c>
      <c r="F2806" s="21" t="s">
        <v>83</v>
      </c>
      <c r="G2806" s="21" t="s">
        <v>62</v>
      </c>
      <c r="H2806" s="21" t="s">
        <v>84</v>
      </c>
      <c r="I2806" s="21" t="s">
        <v>84</v>
      </c>
      <c r="J2806" s="22">
        <v>43730</v>
      </c>
      <c r="K2806" s="23">
        <v>0.38976851851852001</v>
      </c>
      <c r="L2806" s="22">
        <v>43730</v>
      </c>
      <c r="M2806" s="23">
        <v>0.61452546296295996</v>
      </c>
      <c r="N2806" s="25">
        <v>2.94</v>
      </c>
      <c r="O2806" s="21" t="s">
        <v>77</v>
      </c>
      <c r="P2806" s="46">
        <f>TotalFix[[#This Row],[Confirmed activ. 3 (ILE03)]]*60</f>
        <v>176.4</v>
      </c>
      <c r="Q2806" s="24">
        <v>450</v>
      </c>
      <c r="R2806" s="21" t="s">
        <v>66</v>
      </c>
      <c r="S2806" s="21" t="s">
        <v>67</v>
      </c>
    </row>
    <row r="2807" spans="1:19" s="21" customFormat="1" x14ac:dyDescent="0.35">
      <c r="A2807" s="26">
        <v>1549566</v>
      </c>
      <c r="B2807" s="53">
        <v>411582</v>
      </c>
      <c r="C2807" s="26">
        <f>VLOOKUP(TotalFix[[#This Row],[Order]],'Total Fix by SS'!B:C,2,0)</f>
        <v>238</v>
      </c>
      <c r="D2807" s="21" t="s">
        <v>59</v>
      </c>
      <c r="E2807" s="21" t="s">
        <v>85</v>
      </c>
      <c r="F2807" s="21" t="s">
        <v>86</v>
      </c>
      <c r="G2807" s="21" t="s">
        <v>62</v>
      </c>
      <c r="H2807" s="21" t="s">
        <v>87</v>
      </c>
      <c r="I2807" s="21" t="s">
        <v>87</v>
      </c>
      <c r="J2807" s="22">
        <v>43731</v>
      </c>
      <c r="K2807" s="23">
        <v>0.41728009259259002</v>
      </c>
      <c r="L2807" s="22">
        <v>43731</v>
      </c>
      <c r="M2807" s="23">
        <v>0.41728009259259002</v>
      </c>
      <c r="N2807" s="24">
        <v>20</v>
      </c>
      <c r="O2807" s="21" t="s">
        <v>66</v>
      </c>
      <c r="P2807" s="46">
        <f>TotalFix[[#This Row],[Confirmed activ. 3 (ILE03)]]</f>
        <v>20</v>
      </c>
      <c r="Q2807" s="24">
        <v>20</v>
      </c>
      <c r="R2807" s="21" t="s">
        <v>66</v>
      </c>
      <c r="S2807" s="21" t="s">
        <v>72</v>
      </c>
    </row>
    <row r="2808" spans="1:19" s="21" customFormat="1" x14ac:dyDescent="0.35">
      <c r="A2808" s="26">
        <v>1549566</v>
      </c>
      <c r="B2808" s="53">
        <v>411582</v>
      </c>
      <c r="C2808" s="26">
        <f>VLOOKUP(TotalFix[[#This Row],[Order]],'Total Fix by SS'!B:C,2,0)</f>
        <v>238</v>
      </c>
      <c r="D2808" s="21" t="s">
        <v>59</v>
      </c>
      <c r="E2808" s="21" t="s">
        <v>88</v>
      </c>
      <c r="F2808" s="21" t="s">
        <v>89</v>
      </c>
      <c r="G2808" s="21" t="s">
        <v>90</v>
      </c>
      <c r="H2808" s="21" t="s">
        <v>91</v>
      </c>
      <c r="I2808" s="21" t="s">
        <v>92</v>
      </c>
      <c r="J2808" s="22"/>
      <c r="K2808" s="23">
        <v>0</v>
      </c>
      <c r="L2808" s="22"/>
      <c r="M2808" s="23">
        <v>0</v>
      </c>
      <c r="N2808" s="25">
        <v>0</v>
      </c>
      <c r="O2808" s="21" t="s">
        <v>93</v>
      </c>
      <c r="P2808" s="46"/>
      <c r="Q2808" s="24">
        <v>0</v>
      </c>
      <c r="R2808" s="21" t="s">
        <v>66</v>
      </c>
      <c r="S2808" s="21" t="s">
        <v>94</v>
      </c>
    </row>
    <row r="2809" spans="1:19" s="21" customFormat="1" x14ac:dyDescent="0.35">
      <c r="A2809" s="26">
        <v>1549566</v>
      </c>
      <c r="B2809" s="53">
        <v>411582</v>
      </c>
      <c r="C2809" s="26">
        <f>VLOOKUP(TotalFix[[#This Row],[Order]],'Total Fix by SS'!B:C,2,0)</f>
        <v>238</v>
      </c>
      <c r="D2809" s="21" t="s">
        <v>59</v>
      </c>
      <c r="E2809" s="21" t="s">
        <v>95</v>
      </c>
      <c r="F2809" s="21" t="s">
        <v>61</v>
      </c>
      <c r="G2809" s="21" t="s">
        <v>62</v>
      </c>
      <c r="H2809" s="21" t="s">
        <v>63</v>
      </c>
      <c r="I2809" s="21" t="s">
        <v>96</v>
      </c>
      <c r="J2809" s="22">
        <v>43731</v>
      </c>
      <c r="K2809" s="23">
        <v>0.48965277777777999</v>
      </c>
      <c r="L2809" s="22">
        <v>43731</v>
      </c>
      <c r="M2809" s="23">
        <v>0.55813657407407002</v>
      </c>
      <c r="N2809" s="25">
        <v>32.866999999999997</v>
      </c>
      <c r="O2809" s="21" t="s">
        <v>66</v>
      </c>
      <c r="P2809" s="46">
        <f>TotalFix[[#This Row],[Confirmed activ. 3 (ILE03)]]</f>
        <v>32.866999999999997</v>
      </c>
      <c r="Q2809" s="24">
        <v>40</v>
      </c>
      <c r="R2809" s="21" t="s">
        <v>66</v>
      </c>
      <c r="S2809" s="21" t="s">
        <v>67</v>
      </c>
    </row>
    <row r="2810" spans="1:19" s="21" customFormat="1" x14ac:dyDescent="0.35">
      <c r="A2810" s="26">
        <v>1549566</v>
      </c>
      <c r="B2810" s="53">
        <v>411582</v>
      </c>
      <c r="C2810" s="26">
        <f>VLOOKUP(TotalFix[[#This Row],[Order]],'Total Fix by SS'!B:C,2,0)</f>
        <v>238</v>
      </c>
      <c r="D2810" s="21" t="s">
        <v>59</v>
      </c>
      <c r="E2810" s="21" t="s">
        <v>97</v>
      </c>
      <c r="F2810" s="21" t="s">
        <v>69</v>
      </c>
      <c r="G2810" s="21" t="s">
        <v>62</v>
      </c>
      <c r="H2810" s="21" t="s">
        <v>70</v>
      </c>
      <c r="I2810" s="21" t="s">
        <v>98</v>
      </c>
      <c r="J2810" s="22">
        <v>43739</v>
      </c>
      <c r="K2810" s="23">
        <v>0.36119212962962999</v>
      </c>
      <c r="L2810" s="22">
        <v>43739</v>
      </c>
      <c r="M2810" s="23">
        <v>0.36119212962962999</v>
      </c>
      <c r="N2810" s="24">
        <v>20</v>
      </c>
      <c r="O2810" s="21" t="s">
        <v>66</v>
      </c>
      <c r="P2810" s="46">
        <f>TotalFix[[#This Row],[Confirmed activ. 3 (ILE03)]]</f>
        <v>20</v>
      </c>
      <c r="Q2810" s="24">
        <v>20</v>
      </c>
      <c r="R2810" s="21" t="s">
        <v>66</v>
      </c>
      <c r="S2810" s="21" t="s">
        <v>72</v>
      </c>
    </row>
    <row r="2811" spans="1:19" s="21" customFormat="1" x14ac:dyDescent="0.35">
      <c r="A2811" s="26">
        <v>1549566</v>
      </c>
      <c r="B2811" s="53">
        <v>411582</v>
      </c>
      <c r="C2811" s="26">
        <f>VLOOKUP(TotalFix[[#This Row],[Order]],'Total Fix by SS'!B:C,2,0)</f>
        <v>238</v>
      </c>
      <c r="D2811" s="21" t="s">
        <v>59</v>
      </c>
      <c r="E2811" s="21" t="s">
        <v>99</v>
      </c>
      <c r="F2811" s="21" t="s">
        <v>69</v>
      </c>
      <c r="G2811" s="21" t="s">
        <v>62</v>
      </c>
      <c r="H2811" s="21" t="s">
        <v>70</v>
      </c>
      <c r="I2811" s="21" t="s">
        <v>100</v>
      </c>
      <c r="J2811" s="22">
        <v>43739</v>
      </c>
      <c r="K2811" s="23">
        <v>0.36128472222222002</v>
      </c>
      <c r="L2811" s="22">
        <v>43739</v>
      </c>
      <c r="M2811" s="23">
        <v>0.36128472222222002</v>
      </c>
      <c r="N2811" s="24">
        <v>50</v>
      </c>
      <c r="O2811" s="21" t="s">
        <v>66</v>
      </c>
      <c r="P2811" s="46">
        <f>TotalFix[[#This Row],[Confirmed activ. 3 (ILE03)]]</f>
        <v>50</v>
      </c>
      <c r="Q2811" s="24">
        <v>50</v>
      </c>
      <c r="R2811" s="21" t="s">
        <v>66</v>
      </c>
      <c r="S2811" s="21" t="s">
        <v>72</v>
      </c>
    </row>
    <row r="2812" spans="1:19" s="21" customFormat="1" x14ac:dyDescent="0.35">
      <c r="A2812" s="26">
        <v>1549566</v>
      </c>
      <c r="B2812" s="53">
        <v>411582</v>
      </c>
      <c r="C2812" s="26">
        <f>VLOOKUP(TotalFix[[#This Row],[Order]],'Total Fix by SS'!B:C,2,0)</f>
        <v>238</v>
      </c>
      <c r="D2812" s="21" t="s">
        <v>59</v>
      </c>
      <c r="E2812" s="21" t="s">
        <v>101</v>
      </c>
      <c r="F2812" s="21" t="s">
        <v>102</v>
      </c>
      <c r="G2812" s="21" t="s">
        <v>62</v>
      </c>
      <c r="H2812" s="21" t="s">
        <v>100</v>
      </c>
      <c r="I2812" s="21" t="s">
        <v>103</v>
      </c>
      <c r="J2812" s="22">
        <v>43739</v>
      </c>
      <c r="K2812" s="23">
        <v>0.36137731481481</v>
      </c>
      <c r="L2812" s="22">
        <v>43739</v>
      </c>
      <c r="M2812" s="23">
        <v>0.36137731481481</v>
      </c>
      <c r="N2812" s="24">
        <v>10</v>
      </c>
      <c r="O2812" s="21" t="s">
        <v>66</v>
      </c>
      <c r="P2812" s="46">
        <f>TotalFix[[#This Row],[Confirmed activ. 3 (ILE03)]]</f>
        <v>10</v>
      </c>
      <c r="Q2812" s="24">
        <v>10</v>
      </c>
      <c r="R2812" s="21" t="s">
        <v>66</v>
      </c>
      <c r="S2812" s="21" t="s">
        <v>72</v>
      </c>
    </row>
    <row r="2813" spans="1:19" s="21" customFormat="1" x14ac:dyDescent="0.35">
      <c r="A2813" s="26">
        <v>1549566</v>
      </c>
      <c r="B2813" s="53">
        <v>411582</v>
      </c>
      <c r="C2813" s="26">
        <f>VLOOKUP(TotalFix[[#This Row],[Order]],'Total Fix by SS'!B:C,2,0)</f>
        <v>238</v>
      </c>
      <c r="D2813" s="21" t="s">
        <v>59</v>
      </c>
      <c r="E2813" s="21" t="s">
        <v>104</v>
      </c>
      <c r="F2813" s="21" t="s">
        <v>102</v>
      </c>
      <c r="G2813" s="21" t="s">
        <v>105</v>
      </c>
      <c r="H2813" s="21" t="s">
        <v>100</v>
      </c>
      <c r="I2813" s="21" t="s">
        <v>106</v>
      </c>
      <c r="J2813" s="22">
        <v>43741</v>
      </c>
      <c r="K2813" s="23">
        <v>0.32533564814815003</v>
      </c>
      <c r="L2813" s="22">
        <v>43741</v>
      </c>
      <c r="M2813" s="23">
        <v>0.32533564814815003</v>
      </c>
      <c r="N2813" s="24">
        <v>10</v>
      </c>
      <c r="O2813" s="21" t="s">
        <v>66</v>
      </c>
      <c r="P2813" s="46">
        <f>TotalFix[[#This Row],[Confirmed activ. 3 (ILE03)]]</f>
        <v>10</v>
      </c>
      <c r="Q2813" s="24">
        <v>10</v>
      </c>
      <c r="R2813" s="21" t="s">
        <v>66</v>
      </c>
      <c r="S2813" s="21" t="s">
        <v>72</v>
      </c>
    </row>
    <row r="2814" spans="1:19" s="21" customFormat="1" x14ac:dyDescent="0.35">
      <c r="A2814" s="26">
        <v>1549566</v>
      </c>
      <c r="B2814" s="53">
        <v>411582</v>
      </c>
      <c r="C2814" s="26">
        <f>VLOOKUP(TotalFix[[#This Row],[Order]],'Total Fix by SS'!B:C,2,0)</f>
        <v>238</v>
      </c>
      <c r="D2814" s="21" t="s">
        <v>107</v>
      </c>
      <c r="E2814" s="21" t="s">
        <v>60</v>
      </c>
      <c r="F2814" s="21" t="s">
        <v>61</v>
      </c>
      <c r="G2814" s="21" t="s">
        <v>90</v>
      </c>
      <c r="H2814" s="21" t="s">
        <v>63</v>
      </c>
      <c r="I2814" s="21" t="s">
        <v>108</v>
      </c>
      <c r="J2814" s="22">
        <v>43725</v>
      </c>
      <c r="K2814" s="23">
        <v>0.32692129629630001</v>
      </c>
      <c r="L2814" s="22">
        <v>43725</v>
      </c>
      <c r="M2814" s="23">
        <v>0.63071759259258997</v>
      </c>
      <c r="N2814" s="25">
        <v>7.2910000000000004</v>
      </c>
      <c r="O2814" s="21" t="s">
        <v>77</v>
      </c>
      <c r="P2814" s="46">
        <f>TotalFix[[#This Row],[Confirmed activ. 3 (ILE03)]]*60</f>
        <v>437.46000000000004</v>
      </c>
      <c r="Q2814" s="24">
        <v>1</v>
      </c>
      <c r="R2814" s="21" t="s">
        <v>66</v>
      </c>
      <c r="S2814" s="21" t="s">
        <v>67</v>
      </c>
    </row>
    <row r="2815" spans="1:19" s="21" customFormat="1" x14ac:dyDescent="0.35">
      <c r="A2815" s="26">
        <v>1549566</v>
      </c>
      <c r="B2815" s="53">
        <v>411582</v>
      </c>
      <c r="C2815" s="26">
        <f>VLOOKUP(TotalFix[[#This Row],[Order]],'Total Fix by SS'!B:C,2,0)</f>
        <v>238</v>
      </c>
      <c r="D2815" s="21" t="s">
        <v>109</v>
      </c>
      <c r="E2815" s="21" t="s">
        <v>82</v>
      </c>
      <c r="F2815" s="21" t="s">
        <v>83</v>
      </c>
      <c r="G2815" s="21" t="s">
        <v>90</v>
      </c>
      <c r="H2815" s="21" t="s">
        <v>84</v>
      </c>
      <c r="I2815" s="21" t="s">
        <v>110</v>
      </c>
      <c r="J2815" s="22"/>
      <c r="K2815" s="23">
        <v>0</v>
      </c>
      <c r="L2815" s="22"/>
      <c r="M2815" s="23">
        <v>0</v>
      </c>
      <c r="N2815" s="25">
        <v>0</v>
      </c>
      <c r="O2815" s="21" t="s">
        <v>93</v>
      </c>
      <c r="P2815" s="46"/>
      <c r="Q2815" s="24">
        <v>5</v>
      </c>
      <c r="R2815" s="21" t="s">
        <v>66</v>
      </c>
      <c r="S2815" s="21" t="s">
        <v>94</v>
      </c>
    </row>
    <row r="2816" spans="1:19" s="21" customFormat="1" x14ac:dyDescent="0.35">
      <c r="A2816" s="26">
        <v>1550561</v>
      </c>
      <c r="B2816" s="53">
        <v>411582</v>
      </c>
      <c r="C2816" s="26">
        <f>VLOOKUP(TotalFix[[#This Row],[Order]],'Total Fix by SS'!B:C,2,0)</f>
        <v>239</v>
      </c>
      <c r="D2816" s="21" t="s">
        <v>59</v>
      </c>
      <c r="E2816" s="21" t="s">
        <v>60</v>
      </c>
      <c r="F2816" s="21" t="s">
        <v>61</v>
      </c>
      <c r="G2816" s="21" t="s">
        <v>62</v>
      </c>
      <c r="H2816" s="21" t="s">
        <v>63</v>
      </c>
      <c r="I2816" s="21" t="s">
        <v>64</v>
      </c>
      <c r="J2816" s="22">
        <v>43726</v>
      </c>
      <c r="K2816" s="23">
        <v>0.36637731481481001</v>
      </c>
      <c r="L2816" s="22">
        <v>43726</v>
      </c>
      <c r="M2816" s="23">
        <v>0.39334490740741002</v>
      </c>
      <c r="N2816" s="25">
        <v>19.667000000000002</v>
      </c>
      <c r="O2816" s="21" t="s">
        <v>66</v>
      </c>
      <c r="P2816" s="46">
        <f>TotalFix[[#This Row],[Confirmed activ. 3 (ILE03)]]</f>
        <v>19.667000000000002</v>
      </c>
      <c r="Q2816" s="24">
        <v>20</v>
      </c>
      <c r="R2816" s="21" t="s">
        <v>66</v>
      </c>
      <c r="S2816" s="21" t="s">
        <v>67</v>
      </c>
    </row>
    <row r="2817" spans="1:19" s="21" customFormat="1" x14ac:dyDescent="0.35">
      <c r="A2817" s="26">
        <v>1550561</v>
      </c>
      <c r="B2817" s="53">
        <v>411582</v>
      </c>
      <c r="C2817" s="26">
        <f>VLOOKUP(TotalFix[[#This Row],[Order]],'Total Fix by SS'!B:C,2,0)</f>
        <v>239</v>
      </c>
      <c r="D2817" s="21" t="s">
        <v>59</v>
      </c>
      <c r="E2817" s="21" t="s">
        <v>68</v>
      </c>
      <c r="F2817" s="21" t="s">
        <v>69</v>
      </c>
      <c r="G2817" s="21" t="s">
        <v>62</v>
      </c>
      <c r="H2817" s="21" t="s">
        <v>70</v>
      </c>
      <c r="I2817" s="21" t="s">
        <v>71</v>
      </c>
      <c r="J2817" s="22">
        <v>43726</v>
      </c>
      <c r="K2817" s="23">
        <v>0.41946759259258998</v>
      </c>
      <c r="L2817" s="22">
        <v>43726</v>
      </c>
      <c r="M2817" s="23">
        <v>0.41946759259258998</v>
      </c>
      <c r="N2817" s="24">
        <v>30</v>
      </c>
      <c r="O2817" s="21" t="s">
        <v>66</v>
      </c>
      <c r="P2817" s="46">
        <f>TotalFix[[#This Row],[Confirmed activ. 3 (ILE03)]]</f>
        <v>30</v>
      </c>
      <c r="Q2817" s="24">
        <v>30</v>
      </c>
      <c r="R2817" s="21" t="s">
        <v>66</v>
      </c>
      <c r="S2817" s="21" t="s">
        <v>72</v>
      </c>
    </row>
    <row r="2818" spans="1:19" s="21" customFormat="1" x14ac:dyDescent="0.35">
      <c r="A2818" s="26">
        <v>1550561</v>
      </c>
      <c r="B2818" s="53">
        <v>411582</v>
      </c>
      <c r="C2818" s="26">
        <f>VLOOKUP(TotalFix[[#This Row],[Order]],'Total Fix by SS'!B:C,2,0)</f>
        <v>239</v>
      </c>
      <c r="D2818" s="21" t="s">
        <v>59</v>
      </c>
      <c r="E2818" s="21" t="s">
        <v>73</v>
      </c>
      <c r="F2818" s="21" t="s">
        <v>61</v>
      </c>
      <c r="G2818" s="21" t="s">
        <v>62</v>
      </c>
      <c r="H2818" s="21" t="s">
        <v>63</v>
      </c>
      <c r="I2818" s="21" t="s">
        <v>74</v>
      </c>
      <c r="J2818" s="22">
        <v>43726</v>
      </c>
      <c r="K2818" s="23">
        <v>0.46879629629629999</v>
      </c>
      <c r="L2818" s="22">
        <v>43726</v>
      </c>
      <c r="M2818" s="23">
        <v>0.65300925925926001</v>
      </c>
      <c r="N2818" s="25">
        <v>4.4210000000000003</v>
      </c>
      <c r="O2818" s="21" t="s">
        <v>77</v>
      </c>
      <c r="P2818" s="46">
        <f>TotalFix[[#This Row],[Confirmed activ. 3 (ILE03)]]*60</f>
        <v>265.26</v>
      </c>
      <c r="Q2818" s="24">
        <v>200</v>
      </c>
      <c r="R2818" s="21" t="s">
        <v>66</v>
      </c>
      <c r="S2818" s="21" t="s">
        <v>67</v>
      </c>
    </row>
    <row r="2819" spans="1:19" s="21" customFormat="1" x14ac:dyDescent="0.35">
      <c r="A2819" s="26">
        <v>1550561</v>
      </c>
      <c r="B2819" s="53">
        <v>411582</v>
      </c>
      <c r="C2819" s="26">
        <f>VLOOKUP(TotalFix[[#This Row],[Order]],'Total Fix by SS'!B:C,2,0)</f>
        <v>239</v>
      </c>
      <c r="D2819" s="21" t="s">
        <v>59</v>
      </c>
      <c r="E2819" s="21" t="s">
        <v>75</v>
      </c>
      <c r="F2819" s="21" t="s">
        <v>61</v>
      </c>
      <c r="G2819" s="21" t="s">
        <v>62</v>
      </c>
      <c r="H2819" s="21" t="s">
        <v>63</v>
      </c>
      <c r="I2819" s="21" t="s">
        <v>76</v>
      </c>
      <c r="J2819" s="22">
        <v>43727</v>
      </c>
      <c r="K2819" s="23">
        <v>0.33799768518519002</v>
      </c>
      <c r="L2819" s="22">
        <v>43732</v>
      </c>
      <c r="M2819" s="23">
        <v>0.57780092592593002</v>
      </c>
      <c r="N2819" s="25">
        <v>13.868</v>
      </c>
      <c r="O2819" s="21" t="s">
        <v>77</v>
      </c>
      <c r="P2819" s="46">
        <f>TotalFix[[#This Row],[Confirmed activ. 3 (ILE03)]]*60</f>
        <v>832.08</v>
      </c>
      <c r="Q2819" s="24">
        <v>500</v>
      </c>
      <c r="R2819" s="21" t="s">
        <v>66</v>
      </c>
      <c r="S2819" s="21" t="s">
        <v>67</v>
      </c>
    </row>
    <row r="2820" spans="1:19" s="21" customFormat="1" x14ac:dyDescent="0.35">
      <c r="A2820" s="26">
        <v>1550561</v>
      </c>
      <c r="B2820" s="53">
        <v>411582</v>
      </c>
      <c r="C2820" s="26">
        <f>VLOOKUP(TotalFix[[#This Row],[Order]],'Total Fix by SS'!B:C,2,0)</f>
        <v>239</v>
      </c>
      <c r="D2820" s="21" t="s">
        <v>59</v>
      </c>
      <c r="E2820" s="21" t="s">
        <v>78</v>
      </c>
      <c r="F2820" s="21" t="s">
        <v>69</v>
      </c>
      <c r="G2820" s="21" t="s">
        <v>62</v>
      </c>
      <c r="H2820" s="21" t="s">
        <v>70</v>
      </c>
      <c r="I2820" s="21" t="s">
        <v>79</v>
      </c>
      <c r="J2820" s="22">
        <v>43732</v>
      </c>
      <c r="K2820" s="23">
        <v>0.58811342592592997</v>
      </c>
      <c r="L2820" s="22">
        <v>43732</v>
      </c>
      <c r="M2820" s="23">
        <v>0.58811342592592997</v>
      </c>
      <c r="N2820" s="24">
        <v>20</v>
      </c>
      <c r="O2820" s="21" t="s">
        <v>66</v>
      </c>
      <c r="P2820" s="46">
        <f>TotalFix[[#This Row],[Confirmed activ. 3 (ILE03)]]</f>
        <v>20</v>
      </c>
      <c r="Q2820" s="24">
        <v>20</v>
      </c>
      <c r="R2820" s="21" t="s">
        <v>66</v>
      </c>
      <c r="S2820" s="21" t="s">
        <v>72</v>
      </c>
    </row>
    <row r="2821" spans="1:19" s="21" customFormat="1" x14ac:dyDescent="0.35">
      <c r="A2821" s="26">
        <v>1550561</v>
      </c>
      <c r="B2821" s="53">
        <v>411582</v>
      </c>
      <c r="C2821" s="26">
        <f>VLOOKUP(TotalFix[[#This Row],[Order]],'Total Fix by SS'!B:C,2,0)</f>
        <v>239</v>
      </c>
      <c r="D2821" s="21" t="s">
        <v>59</v>
      </c>
      <c r="E2821" s="21" t="s">
        <v>80</v>
      </c>
      <c r="F2821" s="21" t="s">
        <v>69</v>
      </c>
      <c r="G2821" s="21" t="s">
        <v>62</v>
      </c>
      <c r="H2821" s="21" t="s">
        <v>70</v>
      </c>
      <c r="I2821" s="21" t="s">
        <v>81</v>
      </c>
      <c r="J2821" s="22">
        <v>43732</v>
      </c>
      <c r="K2821" s="23">
        <v>0.58832175925926</v>
      </c>
      <c r="L2821" s="22">
        <v>43732</v>
      </c>
      <c r="M2821" s="23">
        <v>0.58832175925926</v>
      </c>
      <c r="N2821" s="24">
        <v>20</v>
      </c>
      <c r="O2821" s="21" t="s">
        <v>66</v>
      </c>
      <c r="P2821" s="46">
        <f>TotalFix[[#This Row],[Confirmed activ. 3 (ILE03)]]</f>
        <v>20</v>
      </c>
      <c r="Q2821" s="24">
        <v>20</v>
      </c>
      <c r="R2821" s="21" t="s">
        <v>66</v>
      </c>
      <c r="S2821" s="21" t="s">
        <v>72</v>
      </c>
    </row>
    <row r="2822" spans="1:19" s="21" customFormat="1" x14ac:dyDescent="0.35">
      <c r="A2822" s="26">
        <v>1550561</v>
      </c>
      <c r="B2822" s="53">
        <v>411582</v>
      </c>
      <c r="C2822" s="26">
        <f>VLOOKUP(TotalFix[[#This Row],[Order]],'Total Fix by SS'!B:C,2,0)</f>
        <v>239</v>
      </c>
      <c r="D2822" s="21" t="s">
        <v>59</v>
      </c>
      <c r="E2822" s="21" t="s">
        <v>82</v>
      </c>
      <c r="F2822" s="21" t="s">
        <v>83</v>
      </c>
      <c r="G2822" s="21" t="s">
        <v>62</v>
      </c>
      <c r="H2822" s="21" t="s">
        <v>84</v>
      </c>
      <c r="I2822" s="21" t="s">
        <v>84</v>
      </c>
      <c r="J2822" s="22">
        <v>43732</v>
      </c>
      <c r="K2822" s="23">
        <v>0.61506944444444001</v>
      </c>
      <c r="L2822" s="22">
        <v>43733</v>
      </c>
      <c r="M2822" s="23">
        <v>0.10706018518519</v>
      </c>
      <c r="N2822" s="25">
        <v>4.7889999999999997</v>
      </c>
      <c r="O2822" s="21" t="s">
        <v>77</v>
      </c>
      <c r="P2822" s="46">
        <f>TotalFix[[#This Row],[Confirmed activ. 3 (ILE03)]]*60</f>
        <v>287.33999999999997</v>
      </c>
      <c r="Q2822" s="24">
        <v>450</v>
      </c>
      <c r="R2822" s="21" t="s">
        <v>66</v>
      </c>
      <c r="S2822" s="21" t="s">
        <v>67</v>
      </c>
    </row>
    <row r="2823" spans="1:19" s="21" customFormat="1" x14ac:dyDescent="0.35">
      <c r="A2823" s="26">
        <v>1550561</v>
      </c>
      <c r="B2823" s="53">
        <v>411582</v>
      </c>
      <c r="C2823" s="26">
        <f>VLOOKUP(TotalFix[[#This Row],[Order]],'Total Fix by SS'!B:C,2,0)</f>
        <v>239</v>
      </c>
      <c r="D2823" s="21" t="s">
        <v>59</v>
      </c>
      <c r="E2823" s="21" t="s">
        <v>85</v>
      </c>
      <c r="F2823" s="21" t="s">
        <v>86</v>
      </c>
      <c r="G2823" s="21" t="s">
        <v>62</v>
      </c>
      <c r="H2823" s="21" t="s">
        <v>87</v>
      </c>
      <c r="I2823" s="21" t="s">
        <v>87</v>
      </c>
      <c r="J2823" s="22">
        <v>43733</v>
      </c>
      <c r="K2823" s="23">
        <v>0.37149305555556</v>
      </c>
      <c r="L2823" s="22">
        <v>43733</v>
      </c>
      <c r="M2823" s="23">
        <v>0.37149305555556</v>
      </c>
      <c r="N2823" s="24">
        <v>20</v>
      </c>
      <c r="O2823" s="21" t="s">
        <v>66</v>
      </c>
      <c r="P2823" s="46">
        <f>TotalFix[[#This Row],[Confirmed activ. 3 (ILE03)]]</f>
        <v>20</v>
      </c>
      <c r="Q2823" s="24">
        <v>20</v>
      </c>
      <c r="R2823" s="21" t="s">
        <v>66</v>
      </c>
      <c r="S2823" s="21" t="s">
        <v>72</v>
      </c>
    </row>
    <row r="2824" spans="1:19" s="21" customFormat="1" x14ac:dyDescent="0.35">
      <c r="A2824" s="26">
        <v>1550561</v>
      </c>
      <c r="B2824" s="53">
        <v>411582</v>
      </c>
      <c r="C2824" s="26">
        <f>VLOOKUP(TotalFix[[#This Row],[Order]],'Total Fix by SS'!B:C,2,0)</f>
        <v>239</v>
      </c>
      <c r="D2824" s="21" t="s">
        <v>59</v>
      </c>
      <c r="E2824" s="21" t="s">
        <v>88</v>
      </c>
      <c r="F2824" s="21" t="s">
        <v>89</v>
      </c>
      <c r="G2824" s="21" t="s">
        <v>90</v>
      </c>
      <c r="H2824" s="21" t="s">
        <v>91</v>
      </c>
      <c r="I2824" s="21" t="s">
        <v>92</v>
      </c>
      <c r="J2824" s="22"/>
      <c r="K2824" s="23">
        <v>0</v>
      </c>
      <c r="L2824" s="22"/>
      <c r="M2824" s="23">
        <v>0</v>
      </c>
      <c r="N2824" s="25">
        <v>0</v>
      </c>
      <c r="O2824" s="21" t="s">
        <v>93</v>
      </c>
      <c r="P2824" s="46"/>
      <c r="Q2824" s="24">
        <v>0</v>
      </c>
      <c r="R2824" s="21" t="s">
        <v>66</v>
      </c>
      <c r="S2824" s="21" t="s">
        <v>94</v>
      </c>
    </row>
    <row r="2825" spans="1:19" s="21" customFormat="1" x14ac:dyDescent="0.35">
      <c r="A2825" s="26">
        <v>1550561</v>
      </c>
      <c r="B2825" s="53">
        <v>411582</v>
      </c>
      <c r="C2825" s="26">
        <f>VLOOKUP(TotalFix[[#This Row],[Order]],'Total Fix by SS'!B:C,2,0)</f>
        <v>239</v>
      </c>
      <c r="D2825" s="21" t="s">
        <v>59</v>
      </c>
      <c r="E2825" s="21" t="s">
        <v>95</v>
      </c>
      <c r="F2825" s="21" t="s">
        <v>61</v>
      </c>
      <c r="G2825" s="21" t="s">
        <v>62</v>
      </c>
      <c r="H2825" s="21" t="s">
        <v>63</v>
      </c>
      <c r="I2825" s="21" t="s">
        <v>96</v>
      </c>
      <c r="J2825" s="22">
        <v>43734</v>
      </c>
      <c r="K2825" s="23">
        <v>0.33613425925925999</v>
      </c>
      <c r="L2825" s="22">
        <v>43734</v>
      </c>
      <c r="M2825" s="23">
        <v>0.51194444444443998</v>
      </c>
      <c r="N2825" s="25">
        <v>4.2190000000000003</v>
      </c>
      <c r="O2825" s="21" t="s">
        <v>77</v>
      </c>
      <c r="P2825" s="46">
        <f>TotalFix[[#This Row],[Confirmed activ. 3 (ILE03)]]*60</f>
        <v>253.14000000000001</v>
      </c>
      <c r="Q2825" s="24">
        <v>40</v>
      </c>
      <c r="R2825" s="21" t="s">
        <v>66</v>
      </c>
      <c r="S2825" s="21" t="s">
        <v>67</v>
      </c>
    </row>
    <row r="2826" spans="1:19" s="21" customFormat="1" x14ac:dyDescent="0.35">
      <c r="A2826" s="26">
        <v>1550561</v>
      </c>
      <c r="B2826" s="53">
        <v>411582</v>
      </c>
      <c r="C2826" s="26">
        <f>VLOOKUP(TotalFix[[#This Row],[Order]],'Total Fix by SS'!B:C,2,0)</f>
        <v>239</v>
      </c>
      <c r="D2826" s="21" t="s">
        <v>59</v>
      </c>
      <c r="E2826" s="21" t="s">
        <v>97</v>
      </c>
      <c r="F2826" s="21" t="s">
        <v>69</v>
      </c>
      <c r="G2826" s="21" t="s">
        <v>62</v>
      </c>
      <c r="H2826" s="21" t="s">
        <v>70</v>
      </c>
      <c r="I2826" s="21" t="s">
        <v>98</v>
      </c>
      <c r="J2826" s="22">
        <v>43741</v>
      </c>
      <c r="K2826" s="23">
        <v>0.39973379629630001</v>
      </c>
      <c r="L2826" s="22">
        <v>43741</v>
      </c>
      <c r="M2826" s="23">
        <v>0.39973379629630001</v>
      </c>
      <c r="N2826" s="24">
        <v>20</v>
      </c>
      <c r="O2826" s="21" t="s">
        <v>66</v>
      </c>
      <c r="P2826" s="46">
        <f>TotalFix[[#This Row],[Confirmed activ. 3 (ILE03)]]</f>
        <v>20</v>
      </c>
      <c r="Q2826" s="24">
        <v>20</v>
      </c>
      <c r="R2826" s="21" t="s">
        <v>66</v>
      </c>
      <c r="S2826" s="21" t="s">
        <v>72</v>
      </c>
    </row>
    <row r="2827" spans="1:19" s="21" customFormat="1" x14ac:dyDescent="0.35">
      <c r="A2827" s="26">
        <v>1550561</v>
      </c>
      <c r="B2827" s="53">
        <v>411582</v>
      </c>
      <c r="C2827" s="26">
        <f>VLOOKUP(TotalFix[[#This Row],[Order]],'Total Fix by SS'!B:C,2,0)</f>
        <v>239</v>
      </c>
      <c r="D2827" s="21" t="s">
        <v>59</v>
      </c>
      <c r="E2827" s="21" t="s">
        <v>99</v>
      </c>
      <c r="F2827" s="21" t="s">
        <v>69</v>
      </c>
      <c r="G2827" s="21" t="s">
        <v>62</v>
      </c>
      <c r="H2827" s="21" t="s">
        <v>70</v>
      </c>
      <c r="I2827" s="21" t="s">
        <v>100</v>
      </c>
      <c r="J2827" s="22">
        <v>43741</v>
      </c>
      <c r="K2827" s="23">
        <v>0.39982638888888999</v>
      </c>
      <c r="L2827" s="22">
        <v>43741</v>
      </c>
      <c r="M2827" s="23">
        <v>0.39982638888888999</v>
      </c>
      <c r="N2827" s="24">
        <v>50</v>
      </c>
      <c r="O2827" s="21" t="s">
        <v>66</v>
      </c>
      <c r="P2827" s="46">
        <f>TotalFix[[#This Row],[Confirmed activ. 3 (ILE03)]]</f>
        <v>50</v>
      </c>
      <c r="Q2827" s="24">
        <v>50</v>
      </c>
      <c r="R2827" s="21" t="s">
        <v>66</v>
      </c>
      <c r="S2827" s="21" t="s">
        <v>72</v>
      </c>
    </row>
    <row r="2828" spans="1:19" s="21" customFormat="1" x14ac:dyDescent="0.35">
      <c r="A2828" s="26">
        <v>1550561</v>
      </c>
      <c r="B2828" s="53">
        <v>411582</v>
      </c>
      <c r="C2828" s="26">
        <f>VLOOKUP(TotalFix[[#This Row],[Order]],'Total Fix by SS'!B:C,2,0)</f>
        <v>239</v>
      </c>
      <c r="D2828" s="21" t="s">
        <v>59</v>
      </c>
      <c r="E2828" s="21" t="s">
        <v>101</v>
      </c>
      <c r="F2828" s="21" t="s">
        <v>102</v>
      </c>
      <c r="G2828" s="21" t="s">
        <v>62</v>
      </c>
      <c r="H2828" s="21" t="s">
        <v>100</v>
      </c>
      <c r="I2828" s="21" t="s">
        <v>103</v>
      </c>
      <c r="J2828" s="22">
        <v>43741</v>
      </c>
      <c r="K2828" s="23">
        <v>0.39991898148147997</v>
      </c>
      <c r="L2828" s="22">
        <v>43741</v>
      </c>
      <c r="M2828" s="23">
        <v>0.39991898148147997</v>
      </c>
      <c r="N2828" s="24">
        <v>10</v>
      </c>
      <c r="O2828" s="21" t="s">
        <v>66</v>
      </c>
      <c r="P2828" s="46">
        <f>TotalFix[[#This Row],[Confirmed activ. 3 (ILE03)]]</f>
        <v>10</v>
      </c>
      <c r="Q2828" s="24">
        <v>10</v>
      </c>
      <c r="R2828" s="21" t="s">
        <v>66</v>
      </c>
      <c r="S2828" s="21" t="s">
        <v>72</v>
      </c>
    </row>
    <row r="2829" spans="1:19" s="21" customFormat="1" x14ac:dyDescent="0.35">
      <c r="A2829" s="26">
        <v>1550561</v>
      </c>
      <c r="B2829" s="53">
        <v>411582</v>
      </c>
      <c r="C2829" s="26">
        <f>VLOOKUP(TotalFix[[#This Row],[Order]],'Total Fix by SS'!B:C,2,0)</f>
        <v>239</v>
      </c>
      <c r="D2829" s="21" t="s">
        <v>59</v>
      </c>
      <c r="E2829" s="21" t="s">
        <v>104</v>
      </c>
      <c r="F2829" s="21" t="s">
        <v>102</v>
      </c>
      <c r="G2829" s="21" t="s">
        <v>105</v>
      </c>
      <c r="H2829" s="21" t="s">
        <v>100</v>
      </c>
      <c r="I2829" s="21" t="s">
        <v>106</v>
      </c>
      <c r="J2829" s="22">
        <v>43744</v>
      </c>
      <c r="K2829" s="23">
        <v>0.33452546296295999</v>
      </c>
      <c r="L2829" s="22">
        <v>43744</v>
      </c>
      <c r="M2829" s="23">
        <v>0.33452546296295999</v>
      </c>
      <c r="N2829" s="24">
        <v>10</v>
      </c>
      <c r="O2829" s="21" t="s">
        <v>66</v>
      </c>
      <c r="P2829" s="46">
        <f>TotalFix[[#This Row],[Confirmed activ. 3 (ILE03)]]</f>
        <v>10</v>
      </c>
      <c r="Q2829" s="24">
        <v>10</v>
      </c>
      <c r="R2829" s="21" t="s">
        <v>66</v>
      </c>
      <c r="S2829" s="21" t="s">
        <v>72</v>
      </c>
    </row>
    <row r="2830" spans="1:19" s="21" customFormat="1" x14ac:dyDescent="0.35">
      <c r="A2830" s="26">
        <v>1550561</v>
      </c>
      <c r="B2830" s="53">
        <v>411582</v>
      </c>
      <c r="C2830" s="26">
        <f>VLOOKUP(TotalFix[[#This Row],[Order]],'Total Fix by SS'!B:C,2,0)</f>
        <v>239</v>
      </c>
      <c r="D2830" s="21" t="s">
        <v>107</v>
      </c>
      <c r="E2830" s="21" t="s">
        <v>60</v>
      </c>
      <c r="F2830" s="21" t="s">
        <v>61</v>
      </c>
      <c r="G2830" s="21" t="s">
        <v>90</v>
      </c>
      <c r="H2830" s="21" t="s">
        <v>63</v>
      </c>
      <c r="I2830" s="21" t="s">
        <v>108</v>
      </c>
      <c r="J2830" s="22">
        <v>43733</v>
      </c>
      <c r="K2830" s="23">
        <v>0.32908564814815</v>
      </c>
      <c r="L2830" s="22">
        <v>43733</v>
      </c>
      <c r="M2830" s="23">
        <v>0.61593750000000003</v>
      </c>
      <c r="N2830" s="25">
        <v>6.8840000000000003</v>
      </c>
      <c r="O2830" s="21" t="s">
        <v>77</v>
      </c>
      <c r="P2830" s="46">
        <f>TotalFix[[#This Row],[Confirmed activ. 3 (ILE03)]]*60</f>
        <v>413.04</v>
      </c>
      <c r="Q2830" s="24">
        <v>1</v>
      </c>
      <c r="R2830" s="21" t="s">
        <v>66</v>
      </c>
      <c r="S2830" s="21" t="s">
        <v>67</v>
      </c>
    </row>
    <row r="2831" spans="1:19" s="21" customFormat="1" x14ac:dyDescent="0.35">
      <c r="A2831" s="26">
        <v>1550561</v>
      </c>
      <c r="B2831" s="53">
        <v>411582</v>
      </c>
      <c r="C2831" s="26">
        <f>VLOOKUP(TotalFix[[#This Row],[Order]],'Total Fix by SS'!B:C,2,0)</f>
        <v>239</v>
      </c>
      <c r="D2831" s="21" t="s">
        <v>109</v>
      </c>
      <c r="E2831" s="21" t="s">
        <v>82</v>
      </c>
      <c r="F2831" s="21" t="s">
        <v>83</v>
      </c>
      <c r="G2831" s="21" t="s">
        <v>90</v>
      </c>
      <c r="H2831" s="21" t="s">
        <v>84</v>
      </c>
      <c r="I2831" s="21" t="s">
        <v>110</v>
      </c>
      <c r="J2831" s="22"/>
      <c r="K2831" s="23">
        <v>0</v>
      </c>
      <c r="L2831" s="22"/>
      <c r="M2831" s="23">
        <v>0</v>
      </c>
      <c r="N2831" s="25">
        <v>0</v>
      </c>
      <c r="O2831" s="21" t="s">
        <v>93</v>
      </c>
      <c r="P2831" s="46"/>
      <c r="Q2831" s="24">
        <v>5</v>
      </c>
      <c r="R2831" s="21" t="s">
        <v>66</v>
      </c>
      <c r="S2831" s="21" t="s">
        <v>94</v>
      </c>
    </row>
    <row r="2832" spans="1:19" s="21" customFormat="1" x14ac:dyDescent="0.35">
      <c r="A2832" s="26">
        <v>1550562</v>
      </c>
      <c r="B2832" s="53">
        <v>411582</v>
      </c>
      <c r="C2832" s="26">
        <f>VLOOKUP(TotalFix[[#This Row],[Order]],'Total Fix by SS'!B:C,2,0)</f>
        <v>239</v>
      </c>
      <c r="D2832" s="21" t="s">
        <v>59</v>
      </c>
      <c r="E2832" s="21" t="s">
        <v>60</v>
      </c>
      <c r="F2832" s="21" t="s">
        <v>61</v>
      </c>
      <c r="G2832" s="21" t="s">
        <v>62</v>
      </c>
      <c r="H2832" s="21" t="s">
        <v>63</v>
      </c>
      <c r="I2832" s="21" t="s">
        <v>64</v>
      </c>
      <c r="J2832" s="22">
        <v>43726</v>
      </c>
      <c r="K2832" s="23">
        <v>0.34078703703704</v>
      </c>
      <c r="L2832" s="22">
        <v>43726</v>
      </c>
      <c r="M2832" s="23">
        <v>0.36605324074074003</v>
      </c>
      <c r="N2832" s="25">
        <v>36.383000000000003</v>
      </c>
      <c r="O2832" s="21" t="s">
        <v>66</v>
      </c>
      <c r="P2832" s="46">
        <f>TotalFix[[#This Row],[Confirmed activ. 3 (ILE03)]]</f>
        <v>36.383000000000003</v>
      </c>
      <c r="Q2832" s="24">
        <v>20</v>
      </c>
      <c r="R2832" s="21" t="s">
        <v>66</v>
      </c>
      <c r="S2832" s="21" t="s">
        <v>67</v>
      </c>
    </row>
    <row r="2833" spans="1:19" s="21" customFormat="1" x14ac:dyDescent="0.35">
      <c r="A2833" s="26">
        <v>1550562</v>
      </c>
      <c r="B2833" s="53">
        <v>411582</v>
      </c>
      <c r="C2833" s="26">
        <f>VLOOKUP(TotalFix[[#This Row],[Order]],'Total Fix by SS'!B:C,2,0)</f>
        <v>239</v>
      </c>
      <c r="D2833" s="21" t="s">
        <v>59</v>
      </c>
      <c r="E2833" s="21" t="s">
        <v>68</v>
      </c>
      <c r="F2833" s="21" t="s">
        <v>69</v>
      </c>
      <c r="G2833" s="21" t="s">
        <v>62</v>
      </c>
      <c r="H2833" s="21" t="s">
        <v>70</v>
      </c>
      <c r="I2833" s="21" t="s">
        <v>71</v>
      </c>
      <c r="J2833" s="22">
        <v>43726</v>
      </c>
      <c r="K2833" s="23">
        <v>0.41972222222222</v>
      </c>
      <c r="L2833" s="22">
        <v>43726</v>
      </c>
      <c r="M2833" s="23">
        <v>0.41972222222222</v>
      </c>
      <c r="N2833" s="24">
        <v>30</v>
      </c>
      <c r="O2833" s="21" t="s">
        <v>66</v>
      </c>
      <c r="P2833" s="46">
        <f>TotalFix[[#This Row],[Confirmed activ. 3 (ILE03)]]</f>
        <v>30</v>
      </c>
      <c r="Q2833" s="24">
        <v>30</v>
      </c>
      <c r="R2833" s="21" t="s">
        <v>66</v>
      </c>
      <c r="S2833" s="21" t="s">
        <v>72</v>
      </c>
    </row>
    <row r="2834" spans="1:19" s="21" customFormat="1" x14ac:dyDescent="0.35">
      <c r="A2834" s="26">
        <v>1550562</v>
      </c>
      <c r="B2834" s="53">
        <v>411582</v>
      </c>
      <c r="C2834" s="26">
        <f>VLOOKUP(TotalFix[[#This Row],[Order]],'Total Fix by SS'!B:C,2,0)</f>
        <v>239</v>
      </c>
      <c r="D2834" s="21" t="s">
        <v>59</v>
      </c>
      <c r="E2834" s="21" t="s">
        <v>73</v>
      </c>
      <c r="F2834" s="21" t="s">
        <v>61</v>
      </c>
      <c r="G2834" s="21" t="s">
        <v>62</v>
      </c>
      <c r="H2834" s="21" t="s">
        <v>63</v>
      </c>
      <c r="I2834" s="21" t="s">
        <v>74</v>
      </c>
      <c r="J2834" s="22">
        <v>43726</v>
      </c>
      <c r="K2834" s="23">
        <v>0.46777777777778001</v>
      </c>
      <c r="L2834" s="22">
        <v>43727</v>
      </c>
      <c r="M2834" s="23">
        <v>0.47571759259259</v>
      </c>
      <c r="N2834" s="25">
        <v>6.7229999999999999</v>
      </c>
      <c r="O2834" s="21" t="s">
        <v>77</v>
      </c>
      <c r="P2834" s="46">
        <f>TotalFix[[#This Row],[Confirmed activ. 3 (ILE03)]]*60</f>
        <v>403.38</v>
      </c>
      <c r="Q2834" s="24">
        <v>200</v>
      </c>
      <c r="R2834" s="21" t="s">
        <v>66</v>
      </c>
      <c r="S2834" s="21" t="s">
        <v>67</v>
      </c>
    </row>
    <row r="2835" spans="1:19" s="21" customFormat="1" x14ac:dyDescent="0.35">
      <c r="A2835" s="26">
        <v>1550562</v>
      </c>
      <c r="B2835" s="53">
        <v>411582</v>
      </c>
      <c r="C2835" s="26">
        <f>VLOOKUP(TotalFix[[#This Row],[Order]],'Total Fix by SS'!B:C,2,0)</f>
        <v>239</v>
      </c>
      <c r="D2835" s="21" t="s">
        <v>59</v>
      </c>
      <c r="E2835" s="21" t="s">
        <v>75</v>
      </c>
      <c r="F2835" s="21" t="s">
        <v>61</v>
      </c>
      <c r="G2835" s="21" t="s">
        <v>62</v>
      </c>
      <c r="H2835" s="21" t="s">
        <v>63</v>
      </c>
      <c r="I2835" s="21" t="s">
        <v>76</v>
      </c>
      <c r="J2835" s="22">
        <v>43727</v>
      </c>
      <c r="K2835" s="23">
        <v>0.50253472222221995</v>
      </c>
      <c r="L2835" s="22">
        <v>43731</v>
      </c>
      <c r="M2835" s="23">
        <v>0.66288194444444004</v>
      </c>
      <c r="N2835" s="25">
        <v>11.648999999999999</v>
      </c>
      <c r="O2835" s="21" t="s">
        <v>77</v>
      </c>
      <c r="P2835" s="46">
        <f>TotalFix[[#This Row],[Confirmed activ. 3 (ILE03)]]*60</f>
        <v>698.93999999999994</v>
      </c>
      <c r="Q2835" s="24">
        <v>500</v>
      </c>
      <c r="R2835" s="21" t="s">
        <v>66</v>
      </c>
      <c r="S2835" s="21" t="s">
        <v>67</v>
      </c>
    </row>
    <row r="2836" spans="1:19" s="21" customFormat="1" x14ac:dyDescent="0.35">
      <c r="A2836" s="26">
        <v>1550562</v>
      </c>
      <c r="B2836" s="53">
        <v>411582</v>
      </c>
      <c r="C2836" s="26">
        <f>VLOOKUP(TotalFix[[#This Row],[Order]],'Total Fix by SS'!B:C,2,0)</f>
        <v>239</v>
      </c>
      <c r="D2836" s="21" t="s">
        <v>59</v>
      </c>
      <c r="E2836" s="21" t="s">
        <v>78</v>
      </c>
      <c r="F2836" s="21" t="s">
        <v>69</v>
      </c>
      <c r="G2836" s="21" t="s">
        <v>62</v>
      </c>
      <c r="H2836" s="21" t="s">
        <v>70</v>
      </c>
      <c r="I2836" s="21" t="s">
        <v>79</v>
      </c>
      <c r="J2836" s="22">
        <v>43732</v>
      </c>
      <c r="K2836" s="23">
        <v>0.49094907407407001</v>
      </c>
      <c r="L2836" s="22">
        <v>43732</v>
      </c>
      <c r="M2836" s="23">
        <v>0.49094907407407001</v>
      </c>
      <c r="N2836" s="24">
        <v>20</v>
      </c>
      <c r="O2836" s="21" t="s">
        <v>66</v>
      </c>
      <c r="P2836" s="46">
        <f>TotalFix[[#This Row],[Confirmed activ. 3 (ILE03)]]</f>
        <v>20</v>
      </c>
      <c r="Q2836" s="24">
        <v>20</v>
      </c>
      <c r="R2836" s="21" t="s">
        <v>66</v>
      </c>
      <c r="S2836" s="21" t="s">
        <v>72</v>
      </c>
    </row>
    <row r="2837" spans="1:19" s="21" customFormat="1" x14ac:dyDescent="0.35">
      <c r="A2837" s="26">
        <v>1550562</v>
      </c>
      <c r="B2837" s="53">
        <v>411582</v>
      </c>
      <c r="C2837" s="26">
        <f>VLOOKUP(TotalFix[[#This Row],[Order]],'Total Fix by SS'!B:C,2,0)</f>
        <v>239</v>
      </c>
      <c r="D2837" s="21" t="s">
        <v>59</v>
      </c>
      <c r="E2837" s="21" t="s">
        <v>80</v>
      </c>
      <c r="F2837" s="21" t="s">
        <v>69</v>
      </c>
      <c r="G2837" s="21" t="s">
        <v>62</v>
      </c>
      <c r="H2837" s="21" t="s">
        <v>70</v>
      </c>
      <c r="I2837" s="21" t="s">
        <v>81</v>
      </c>
      <c r="J2837" s="22">
        <v>43732</v>
      </c>
      <c r="K2837" s="23">
        <v>0.49118055555556001</v>
      </c>
      <c r="L2837" s="22">
        <v>43732</v>
      </c>
      <c r="M2837" s="23">
        <v>0.49118055555556001</v>
      </c>
      <c r="N2837" s="24">
        <v>20</v>
      </c>
      <c r="O2837" s="21" t="s">
        <v>66</v>
      </c>
      <c r="P2837" s="46">
        <f>TotalFix[[#This Row],[Confirmed activ. 3 (ILE03)]]</f>
        <v>20</v>
      </c>
      <c r="Q2837" s="24">
        <v>20</v>
      </c>
      <c r="R2837" s="21" t="s">
        <v>66</v>
      </c>
      <c r="S2837" s="21" t="s">
        <v>72</v>
      </c>
    </row>
    <row r="2838" spans="1:19" s="21" customFormat="1" x14ac:dyDescent="0.35">
      <c r="A2838" s="26">
        <v>1550562</v>
      </c>
      <c r="B2838" s="53">
        <v>411582</v>
      </c>
      <c r="C2838" s="26">
        <f>VLOOKUP(TotalFix[[#This Row],[Order]],'Total Fix by SS'!B:C,2,0)</f>
        <v>239</v>
      </c>
      <c r="D2838" s="21" t="s">
        <v>59</v>
      </c>
      <c r="E2838" s="21" t="s">
        <v>82</v>
      </c>
      <c r="F2838" s="21" t="s">
        <v>83</v>
      </c>
      <c r="G2838" s="21" t="s">
        <v>62</v>
      </c>
      <c r="H2838" s="21" t="s">
        <v>84</v>
      </c>
      <c r="I2838" s="21" t="s">
        <v>84</v>
      </c>
      <c r="J2838" s="22">
        <v>43732</v>
      </c>
      <c r="K2838" s="23">
        <v>0.52493055555556001</v>
      </c>
      <c r="L2838" s="22">
        <v>43732</v>
      </c>
      <c r="M2838" s="23">
        <v>0.91211805555556003</v>
      </c>
      <c r="N2838" s="25">
        <v>5.97</v>
      </c>
      <c r="O2838" s="21" t="s">
        <v>77</v>
      </c>
      <c r="P2838" s="46">
        <f>TotalFix[[#This Row],[Confirmed activ. 3 (ILE03)]]*60</f>
        <v>358.2</v>
      </c>
      <c r="Q2838" s="24">
        <v>450</v>
      </c>
      <c r="R2838" s="21" t="s">
        <v>66</v>
      </c>
      <c r="S2838" s="21" t="s">
        <v>67</v>
      </c>
    </row>
    <row r="2839" spans="1:19" s="21" customFormat="1" x14ac:dyDescent="0.35">
      <c r="A2839" s="26">
        <v>1550562</v>
      </c>
      <c r="B2839" s="53">
        <v>411582</v>
      </c>
      <c r="C2839" s="26">
        <f>VLOOKUP(TotalFix[[#This Row],[Order]],'Total Fix by SS'!B:C,2,0)</f>
        <v>239</v>
      </c>
      <c r="D2839" s="21" t="s">
        <v>59</v>
      </c>
      <c r="E2839" s="21" t="s">
        <v>85</v>
      </c>
      <c r="F2839" s="21" t="s">
        <v>86</v>
      </c>
      <c r="G2839" s="21" t="s">
        <v>62</v>
      </c>
      <c r="H2839" s="21" t="s">
        <v>87</v>
      </c>
      <c r="I2839" s="21" t="s">
        <v>87</v>
      </c>
      <c r="J2839" s="22">
        <v>43733</v>
      </c>
      <c r="K2839" s="23">
        <v>0.37119212962963</v>
      </c>
      <c r="L2839" s="22">
        <v>43733</v>
      </c>
      <c r="M2839" s="23">
        <v>0.37119212962963</v>
      </c>
      <c r="N2839" s="24">
        <v>20</v>
      </c>
      <c r="O2839" s="21" t="s">
        <v>66</v>
      </c>
      <c r="P2839" s="46">
        <f>TotalFix[[#This Row],[Confirmed activ. 3 (ILE03)]]</f>
        <v>20</v>
      </c>
      <c r="Q2839" s="24">
        <v>20</v>
      </c>
      <c r="R2839" s="21" t="s">
        <v>66</v>
      </c>
      <c r="S2839" s="21" t="s">
        <v>72</v>
      </c>
    </row>
    <row r="2840" spans="1:19" s="21" customFormat="1" x14ac:dyDescent="0.35">
      <c r="A2840" s="26">
        <v>1550562</v>
      </c>
      <c r="B2840" s="53">
        <v>411582</v>
      </c>
      <c r="C2840" s="26">
        <f>VLOOKUP(TotalFix[[#This Row],[Order]],'Total Fix by SS'!B:C,2,0)</f>
        <v>239</v>
      </c>
      <c r="D2840" s="21" t="s">
        <v>59</v>
      </c>
      <c r="E2840" s="21" t="s">
        <v>95</v>
      </c>
      <c r="F2840" s="21" t="s">
        <v>61</v>
      </c>
      <c r="G2840" s="21" t="s">
        <v>62</v>
      </c>
      <c r="H2840" s="21" t="s">
        <v>63</v>
      </c>
      <c r="I2840" s="21" t="s">
        <v>96</v>
      </c>
      <c r="J2840" s="22">
        <v>43733</v>
      </c>
      <c r="K2840" s="23">
        <v>0.57201388888889004</v>
      </c>
      <c r="L2840" s="22">
        <v>43733</v>
      </c>
      <c r="M2840" s="23">
        <v>0.64973379629630001</v>
      </c>
      <c r="N2840" s="25">
        <v>1.865</v>
      </c>
      <c r="O2840" s="21" t="s">
        <v>77</v>
      </c>
      <c r="P2840" s="46">
        <f>TotalFix[[#This Row],[Confirmed activ. 3 (ILE03)]]*60</f>
        <v>111.9</v>
      </c>
      <c r="Q2840" s="24">
        <v>40</v>
      </c>
      <c r="R2840" s="21" t="s">
        <v>66</v>
      </c>
      <c r="S2840" s="21" t="s">
        <v>67</v>
      </c>
    </row>
    <row r="2841" spans="1:19" s="21" customFormat="1" x14ac:dyDescent="0.35">
      <c r="A2841" s="26">
        <v>1550562</v>
      </c>
      <c r="B2841" s="53">
        <v>411582</v>
      </c>
      <c r="C2841" s="26">
        <f>VLOOKUP(TotalFix[[#This Row],[Order]],'Total Fix by SS'!B:C,2,0)</f>
        <v>239</v>
      </c>
      <c r="D2841" s="21" t="s">
        <v>59</v>
      </c>
      <c r="E2841" s="21" t="s">
        <v>97</v>
      </c>
      <c r="F2841" s="21" t="s">
        <v>69</v>
      </c>
      <c r="G2841" s="21" t="s">
        <v>62</v>
      </c>
      <c r="H2841" s="21" t="s">
        <v>70</v>
      </c>
      <c r="I2841" s="21" t="s">
        <v>98</v>
      </c>
      <c r="J2841" s="22">
        <v>43741</v>
      </c>
      <c r="K2841" s="23">
        <v>0.40003472222221997</v>
      </c>
      <c r="L2841" s="22">
        <v>43741</v>
      </c>
      <c r="M2841" s="23">
        <v>0.40003472222221997</v>
      </c>
      <c r="N2841" s="24">
        <v>20</v>
      </c>
      <c r="O2841" s="21" t="s">
        <v>66</v>
      </c>
      <c r="P2841" s="46">
        <f>TotalFix[[#This Row],[Confirmed activ. 3 (ILE03)]]</f>
        <v>20</v>
      </c>
      <c r="Q2841" s="24">
        <v>20</v>
      </c>
      <c r="R2841" s="21" t="s">
        <v>66</v>
      </c>
      <c r="S2841" s="21" t="s">
        <v>72</v>
      </c>
    </row>
    <row r="2842" spans="1:19" s="21" customFormat="1" x14ac:dyDescent="0.35">
      <c r="A2842" s="26">
        <v>1550562</v>
      </c>
      <c r="B2842" s="53">
        <v>411582</v>
      </c>
      <c r="C2842" s="26">
        <f>VLOOKUP(TotalFix[[#This Row],[Order]],'Total Fix by SS'!B:C,2,0)</f>
        <v>239</v>
      </c>
      <c r="D2842" s="21" t="s">
        <v>59</v>
      </c>
      <c r="E2842" s="21" t="s">
        <v>99</v>
      </c>
      <c r="F2842" s="21" t="s">
        <v>69</v>
      </c>
      <c r="G2842" s="21" t="s">
        <v>62</v>
      </c>
      <c r="H2842" s="21" t="s">
        <v>70</v>
      </c>
      <c r="I2842" s="21" t="s">
        <v>100</v>
      </c>
      <c r="J2842" s="22">
        <v>43741</v>
      </c>
      <c r="K2842" s="23">
        <v>0.40016203703704001</v>
      </c>
      <c r="L2842" s="22">
        <v>43741</v>
      </c>
      <c r="M2842" s="23">
        <v>0.40016203703704001</v>
      </c>
      <c r="N2842" s="24">
        <v>50</v>
      </c>
      <c r="O2842" s="21" t="s">
        <v>66</v>
      </c>
      <c r="P2842" s="46">
        <f>TotalFix[[#This Row],[Confirmed activ. 3 (ILE03)]]</f>
        <v>50</v>
      </c>
      <c r="Q2842" s="24">
        <v>50</v>
      </c>
      <c r="R2842" s="21" t="s">
        <v>66</v>
      </c>
      <c r="S2842" s="21" t="s">
        <v>72</v>
      </c>
    </row>
    <row r="2843" spans="1:19" s="21" customFormat="1" x14ac:dyDescent="0.35">
      <c r="A2843" s="26">
        <v>1550562</v>
      </c>
      <c r="B2843" s="53">
        <v>411582</v>
      </c>
      <c r="C2843" s="26">
        <f>VLOOKUP(TotalFix[[#This Row],[Order]],'Total Fix by SS'!B:C,2,0)</f>
        <v>239</v>
      </c>
      <c r="D2843" s="21" t="s">
        <v>59</v>
      </c>
      <c r="E2843" s="21" t="s">
        <v>104</v>
      </c>
      <c r="F2843" s="21" t="s">
        <v>102</v>
      </c>
      <c r="G2843" s="21" t="s">
        <v>105</v>
      </c>
      <c r="H2843" s="21" t="s">
        <v>100</v>
      </c>
      <c r="I2843" s="21" t="s">
        <v>106</v>
      </c>
      <c r="J2843" s="22">
        <v>43741</v>
      </c>
      <c r="K2843" s="23">
        <v>0.40039351851852001</v>
      </c>
      <c r="L2843" s="22">
        <v>43741</v>
      </c>
      <c r="M2843" s="23">
        <v>0.40039351851852001</v>
      </c>
      <c r="N2843" s="24">
        <v>10</v>
      </c>
      <c r="O2843" s="21" t="s">
        <v>66</v>
      </c>
      <c r="P2843" s="46">
        <f>TotalFix[[#This Row],[Confirmed activ. 3 (ILE03)]]</f>
        <v>10</v>
      </c>
      <c r="Q2843" s="24">
        <v>10</v>
      </c>
      <c r="R2843" s="21" t="s">
        <v>66</v>
      </c>
      <c r="S2843" s="21" t="s">
        <v>72</v>
      </c>
    </row>
    <row r="2844" spans="1:19" s="21" customFormat="1" x14ac:dyDescent="0.35">
      <c r="A2844" s="26">
        <v>1550562</v>
      </c>
      <c r="B2844" s="53">
        <v>411582</v>
      </c>
      <c r="C2844" s="26">
        <f>VLOOKUP(TotalFix[[#This Row],[Order]],'Total Fix by SS'!B:C,2,0)</f>
        <v>239</v>
      </c>
      <c r="D2844" s="21" t="s">
        <v>107</v>
      </c>
      <c r="E2844" s="21" t="s">
        <v>60</v>
      </c>
      <c r="F2844" s="21" t="s">
        <v>61</v>
      </c>
      <c r="G2844" s="21" t="s">
        <v>90</v>
      </c>
      <c r="H2844" s="21" t="s">
        <v>63</v>
      </c>
      <c r="I2844" s="21" t="s">
        <v>108</v>
      </c>
      <c r="J2844" s="22">
        <v>43727</v>
      </c>
      <c r="K2844" s="23">
        <v>0.31931712962962999</v>
      </c>
      <c r="L2844" s="22">
        <v>43731</v>
      </c>
      <c r="M2844" s="23">
        <v>0.74918981481480995</v>
      </c>
      <c r="N2844" s="25">
        <v>17.655000000000001</v>
      </c>
      <c r="O2844" s="21" t="s">
        <v>77</v>
      </c>
      <c r="P2844" s="46">
        <f>TotalFix[[#This Row],[Confirmed activ. 3 (ILE03)]]*60</f>
        <v>1059.3000000000002</v>
      </c>
      <c r="Q2844" s="24">
        <v>1</v>
      </c>
      <c r="R2844" s="21" t="s">
        <v>66</v>
      </c>
      <c r="S2844" s="21" t="s">
        <v>67</v>
      </c>
    </row>
    <row r="2845" spans="1:19" s="21" customFormat="1" x14ac:dyDescent="0.35">
      <c r="A2845" s="26">
        <v>1550562</v>
      </c>
      <c r="B2845" s="53">
        <v>411582</v>
      </c>
      <c r="C2845" s="26">
        <f>VLOOKUP(TotalFix[[#This Row],[Order]],'Total Fix by SS'!B:C,2,0)</f>
        <v>239</v>
      </c>
      <c r="D2845" s="21" t="s">
        <v>109</v>
      </c>
      <c r="E2845" s="21" t="s">
        <v>82</v>
      </c>
      <c r="F2845" s="21" t="s">
        <v>83</v>
      </c>
      <c r="G2845" s="21" t="s">
        <v>90</v>
      </c>
      <c r="H2845" s="21" t="s">
        <v>84</v>
      </c>
      <c r="I2845" s="21" t="s">
        <v>110</v>
      </c>
      <c r="J2845" s="22"/>
      <c r="K2845" s="23">
        <v>0</v>
      </c>
      <c r="L2845" s="22"/>
      <c r="M2845" s="23">
        <v>0</v>
      </c>
      <c r="N2845" s="25">
        <v>0</v>
      </c>
      <c r="O2845" s="21" t="s">
        <v>93</v>
      </c>
      <c r="P2845" s="46"/>
      <c r="Q2845" s="24">
        <v>5</v>
      </c>
      <c r="R2845" s="21" t="s">
        <v>66</v>
      </c>
      <c r="S2845" s="21" t="s">
        <v>94</v>
      </c>
    </row>
    <row r="2846" spans="1:19" s="21" customFormat="1" x14ac:dyDescent="0.35">
      <c r="A2846" s="26">
        <v>1550564</v>
      </c>
      <c r="B2846" s="53">
        <v>411582</v>
      </c>
      <c r="C2846" s="26">
        <f>VLOOKUP(TotalFix[[#This Row],[Order]],'Total Fix by SS'!B:C,2,0)</f>
        <v>239</v>
      </c>
      <c r="D2846" s="21" t="s">
        <v>59</v>
      </c>
      <c r="E2846" s="21" t="s">
        <v>60</v>
      </c>
      <c r="F2846" s="21" t="s">
        <v>61</v>
      </c>
      <c r="G2846" s="21" t="s">
        <v>62</v>
      </c>
      <c r="H2846" s="21" t="s">
        <v>63</v>
      </c>
      <c r="I2846" s="21" t="s">
        <v>139</v>
      </c>
      <c r="J2846" s="22">
        <v>43727</v>
      </c>
      <c r="K2846" s="23">
        <v>0.47586805555556</v>
      </c>
      <c r="L2846" s="22">
        <v>43727</v>
      </c>
      <c r="M2846" s="23">
        <v>0.48657407407407</v>
      </c>
      <c r="N2846" s="25">
        <v>15.417</v>
      </c>
      <c r="O2846" s="21" t="s">
        <v>66</v>
      </c>
      <c r="P2846" s="46">
        <f>TotalFix[[#This Row],[Confirmed activ. 3 (ILE03)]]</f>
        <v>15.417</v>
      </c>
      <c r="Q2846" s="24">
        <v>20</v>
      </c>
      <c r="R2846" s="21" t="s">
        <v>66</v>
      </c>
      <c r="S2846" s="21" t="s">
        <v>67</v>
      </c>
    </row>
    <row r="2847" spans="1:19" s="21" customFormat="1" x14ac:dyDescent="0.35">
      <c r="A2847" s="26">
        <v>1550564</v>
      </c>
      <c r="B2847" s="53">
        <v>411582</v>
      </c>
      <c r="C2847" s="26">
        <f>VLOOKUP(TotalFix[[#This Row],[Order]],'Total Fix by SS'!B:C,2,0)</f>
        <v>239</v>
      </c>
      <c r="D2847" s="21" t="s">
        <v>59</v>
      </c>
      <c r="E2847" s="21" t="s">
        <v>68</v>
      </c>
      <c r="F2847" s="21" t="s">
        <v>69</v>
      </c>
      <c r="G2847" s="21" t="s">
        <v>62</v>
      </c>
      <c r="H2847" s="21" t="s">
        <v>70</v>
      </c>
      <c r="I2847" s="21" t="s">
        <v>71</v>
      </c>
      <c r="J2847" s="22">
        <v>43727</v>
      </c>
      <c r="K2847" s="23">
        <v>0.56028935185185003</v>
      </c>
      <c r="L2847" s="22">
        <v>43727</v>
      </c>
      <c r="M2847" s="23">
        <v>0.56028935185185003</v>
      </c>
      <c r="N2847" s="24">
        <v>30</v>
      </c>
      <c r="O2847" s="21" t="s">
        <v>66</v>
      </c>
      <c r="P2847" s="46">
        <f>TotalFix[[#This Row],[Confirmed activ. 3 (ILE03)]]</f>
        <v>30</v>
      </c>
      <c r="Q2847" s="24">
        <v>30</v>
      </c>
      <c r="R2847" s="21" t="s">
        <v>66</v>
      </c>
      <c r="S2847" s="21" t="s">
        <v>72</v>
      </c>
    </row>
    <row r="2848" spans="1:19" s="21" customFormat="1" x14ac:dyDescent="0.35">
      <c r="A2848" s="26">
        <v>1550564</v>
      </c>
      <c r="B2848" s="53">
        <v>411582</v>
      </c>
      <c r="C2848" s="26">
        <f>VLOOKUP(TotalFix[[#This Row],[Order]],'Total Fix by SS'!B:C,2,0)</f>
        <v>239</v>
      </c>
      <c r="D2848" s="21" t="s">
        <v>59</v>
      </c>
      <c r="E2848" s="21" t="s">
        <v>73</v>
      </c>
      <c r="F2848" s="21" t="s">
        <v>61</v>
      </c>
      <c r="G2848" s="21" t="s">
        <v>62</v>
      </c>
      <c r="H2848" s="21" t="s">
        <v>63</v>
      </c>
      <c r="I2848" s="21" t="s">
        <v>74</v>
      </c>
      <c r="J2848" s="22">
        <v>43727</v>
      </c>
      <c r="K2848" s="23">
        <v>0.58504629629630001</v>
      </c>
      <c r="L2848" s="22">
        <v>43727</v>
      </c>
      <c r="M2848" s="23">
        <v>0.66151620370370001</v>
      </c>
      <c r="N2848" s="25">
        <v>1.835</v>
      </c>
      <c r="O2848" s="21" t="s">
        <v>77</v>
      </c>
      <c r="P2848" s="46">
        <f>TotalFix[[#This Row],[Confirmed activ. 3 (ILE03)]]*60</f>
        <v>110.1</v>
      </c>
      <c r="Q2848" s="24">
        <v>200</v>
      </c>
      <c r="R2848" s="21" t="s">
        <v>66</v>
      </c>
      <c r="S2848" s="21" t="s">
        <v>67</v>
      </c>
    </row>
    <row r="2849" spans="1:19" s="21" customFormat="1" x14ac:dyDescent="0.35">
      <c r="A2849" s="26">
        <v>1550564</v>
      </c>
      <c r="B2849" s="53">
        <v>411582</v>
      </c>
      <c r="C2849" s="26">
        <f>VLOOKUP(TotalFix[[#This Row],[Order]],'Total Fix by SS'!B:C,2,0)</f>
        <v>239</v>
      </c>
      <c r="D2849" s="21" t="s">
        <v>59</v>
      </c>
      <c r="E2849" s="21" t="s">
        <v>75</v>
      </c>
      <c r="F2849" s="21" t="s">
        <v>61</v>
      </c>
      <c r="G2849" s="21" t="s">
        <v>62</v>
      </c>
      <c r="H2849" s="21" t="s">
        <v>63</v>
      </c>
      <c r="I2849" s="21" t="s">
        <v>76</v>
      </c>
      <c r="J2849" s="22">
        <v>43730</v>
      </c>
      <c r="K2849" s="23">
        <v>0.31703703703704</v>
      </c>
      <c r="L2849" s="22">
        <v>43734</v>
      </c>
      <c r="M2849" s="23">
        <v>0.50334490740741</v>
      </c>
      <c r="N2849" s="25">
        <v>5.2069999999999999</v>
      </c>
      <c r="O2849" s="21" t="s">
        <v>77</v>
      </c>
      <c r="P2849" s="46">
        <f>TotalFix[[#This Row],[Confirmed activ. 3 (ILE03)]]*60</f>
        <v>312.42</v>
      </c>
      <c r="Q2849" s="24">
        <v>500</v>
      </c>
      <c r="R2849" s="21" t="s">
        <v>66</v>
      </c>
      <c r="S2849" s="21" t="s">
        <v>67</v>
      </c>
    </row>
    <row r="2850" spans="1:19" s="21" customFormat="1" x14ac:dyDescent="0.35">
      <c r="A2850" s="26">
        <v>1550564</v>
      </c>
      <c r="B2850" s="53">
        <v>411582</v>
      </c>
      <c r="C2850" s="26">
        <f>VLOOKUP(TotalFix[[#This Row],[Order]],'Total Fix by SS'!B:C,2,0)</f>
        <v>239</v>
      </c>
      <c r="D2850" s="21" t="s">
        <v>59</v>
      </c>
      <c r="E2850" s="21" t="s">
        <v>78</v>
      </c>
      <c r="F2850" s="21" t="s">
        <v>69</v>
      </c>
      <c r="G2850" s="21" t="s">
        <v>62</v>
      </c>
      <c r="H2850" s="21" t="s">
        <v>70</v>
      </c>
      <c r="I2850" s="21" t="s">
        <v>79</v>
      </c>
      <c r="J2850" s="22">
        <v>43734</v>
      </c>
      <c r="K2850" s="23">
        <v>0.59714120370370005</v>
      </c>
      <c r="L2850" s="22">
        <v>43734</v>
      </c>
      <c r="M2850" s="23">
        <v>0.59714120370370005</v>
      </c>
      <c r="N2850" s="24">
        <v>20</v>
      </c>
      <c r="O2850" s="21" t="s">
        <v>66</v>
      </c>
      <c r="P2850" s="46">
        <f>TotalFix[[#This Row],[Confirmed activ. 3 (ILE03)]]</f>
        <v>20</v>
      </c>
      <c r="Q2850" s="24">
        <v>20</v>
      </c>
      <c r="R2850" s="21" t="s">
        <v>66</v>
      </c>
      <c r="S2850" s="21" t="s">
        <v>72</v>
      </c>
    </row>
    <row r="2851" spans="1:19" s="21" customFormat="1" x14ac:dyDescent="0.35">
      <c r="A2851" s="26">
        <v>1550564</v>
      </c>
      <c r="B2851" s="53">
        <v>411582</v>
      </c>
      <c r="C2851" s="26">
        <f>VLOOKUP(TotalFix[[#This Row],[Order]],'Total Fix by SS'!B:C,2,0)</f>
        <v>239</v>
      </c>
      <c r="D2851" s="21" t="s">
        <v>59</v>
      </c>
      <c r="E2851" s="21" t="s">
        <v>80</v>
      </c>
      <c r="F2851" s="21" t="s">
        <v>69</v>
      </c>
      <c r="G2851" s="21" t="s">
        <v>62</v>
      </c>
      <c r="H2851" s="21" t="s">
        <v>70</v>
      </c>
      <c r="I2851" s="21" t="s">
        <v>81</v>
      </c>
      <c r="J2851" s="22">
        <v>43734</v>
      </c>
      <c r="K2851" s="23">
        <v>0.59739583333333002</v>
      </c>
      <c r="L2851" s="22">
        <v>43734</v>
      </c>
      <c r="M2851" s="23">
        <v>0.59739583333333002</v>
      </c>
      <c r="N2851" s="24">
        <v>20</v>
      </c>
      <c r="O2851" s="21" t="s">
        <v>66</v>
      </c>
      <c r="P2851" s="46">
        <f>TotalFix[[#This Row],[Confirmed activ. 3 (ILE03)]]</f>
        <v>20</v>
      </c>
      <c r="Q2851" s="24">
        <v>20</v>
      </c>
      <c r="R2851" s="21" t="s">
        <v>66</v>
      </c>
      <c r="S2851" s="21" t="s">
        <v>72</v>
      </c>
    </row>
    <row r="2852" spans="1:19" s="21" customFormat="1" x14ac:dyDescent="0.35">
      <c r="A2852" s="26">
        <v>1550564</v>
      </c>
      <c r="B2852" s="53">
        <v>411582</v>
      </c>
      <c r="C2852" s="26">
        <f>VLOOKUP(TotalFix[[#This Row],[Order]],'Total Fix by SS'!B:C,2,0)</f>
        <v>239</v>
      </c>
      <c r="D2852" s="21" t="s">
        <v>59</v>
      </c>
      <c r="E2852" s="21" t="s">
        <v>82</v>
      </c>
      <c r="F2852" s="21" t="s">
        <v>83</v>
      </c>
      <c r="G2852" s="21" t="s">
        <v>62</v>
      </c>
      <c r="H2852" s="21" t="s">
        <v>84</v>
      </c>
      <c r="I2852" s="21" t="s">
        <v>84</v>
      </c>
      <c r="J2852" s="22">
        <v>43734</v>
      </c>
      <c r="K2852" s="23">
        <v>0.63675925925926002</v>
      </c>
      <c r="L2852" s="22">
        <v>43737</v>
      </c>
      <c r="M2852" s="23">
        <v>0.90312499999999996</v>
      </c>
      <c r="N2852" s="25">
        <v>344.67399999999998</v>
      </c>
      <c r="O2852" s="21" t="s">
        <v>66</v>
      </c>
      <c r="P2852" s="46">
        <f>TotalFix[[#This Row],[Confirmed activ. 3 (ILE03)]]</f>
        <v>344.67399999999998</v>
      </c>
      <c r="Q2852" s="24">
        <v>450</v>
      </c>
      <c r="R2852" s="21" t="s">
        <v>66</v>
      </c>
      <c r="S2852" s="21" t="s">
        <v>67</v>
      </c>
    </row>
    <row r="2853" spans="1:19" s="21" customFormat="1" x14ac:dyDescent="0.35">
      <c r="A2853" s="26">
        <v>1550564</v>
      </c>
      <c r="B2853" s="53">
        <v>411582</v>
      </c>
      <c r="C2853" s="26">
        <f>VLOOKUP(TotalFix[[#This Row],[Order]],'Total Fix by SS'!B:C,2,0)</f>
        <v>239</v>
      </c>
      <c r="D2853" s="21" t="s">
        <v>59</v>
      </c>
      <c r="E2853" s="21" t="s">
        <v>85</v>
      </c>
      <c r="F2853" s="21" t="s">
        <v>86</v>
      </c>
      <c r="G2853" s="21" t="s">
        <v>62</v>
      </c>
      <c r="H2853" s="21" t="s">
        <v>87</v>
      </c>
      <c r="I2853" s="21" t="s">
        <v>87</v>
      </c>
      <c r="J2853" s="22">
        <v>43738</v>
      </c>
      <c r="K2853" s="23">
        <v>0.44313657407406998</v>
      </c>
      <c r="L2853" s="22">
        <v>43738</v>
      </c>
      <c r="M2853" s="23">
        <v>0.44313657407406998</v>
      </c>
      <c r="N2853" s="24">
        <v>20</v>
      </c>
      <c r="O2853" s="21" t="s">
        <v>66</v>
      </c>
      <c r="P2853" s="46">
        <f>TotalFix[[#This Row],[Confirmed activ. 3 (ILE03)]]</f>
        <v>20</v>
      </c>
      <c r="Q2853" s="24">
        <v>20</v>
      </c>
      <c r="R2853" s="21" t="s">
        <v>66</v>
      </c>
      <c r="S2853" s="21" t="s">
        <v>72</v>
      </c>
    </row>
    <row r="2854" spans="1:19" s="21" customFormat="1" x14ac:dyDescent="0.35">
      <c r="A2854" s="26">
        <v>1550564</v>
      </c>
      <c r="B2854" s="53">
        <v>411582</v>
      </c>
      <c r="C2854" s="26">
        <f>VLOOKUP(TotalFix[[#This Row],[Order]],'Total Fix by SS'!B:C,2,0)</f>
        <v>239</v>
      </c>
      <c r="D2854" s="21" t="s">
        <v>59</v>
      </c>
      <c r="E2854" s="21" t="s">
        <v>88</v>
      </c>
      <c r="F2854" s="21" t="s">
        <v>89</v>
      </c>
      <c r="G2854" s="21" t="s">
        <v>90</v>
      </c>
      <c r="H2854" s="21" t="s">
        <v>91</v>
      </c>
      <c r="I2854" s="21" t="s">
        <v>92</v>
      </c>
      <c r="J2854" s="22"/>
      <c r="K2854" s="23">
        <v>0</v>
      </c>
      <c r="L2854" s="22"/>
      <c r="M2854" s="23">
        <v>0</v>
      </c>
      <c r="N2854" s="25">
        <v>0</v>
      </c>
      <c r="O2854" s="21" t="s">
        <v>93</v>
      </c>
      <c r="P2854" s="46"/>
      <c r="Q2854" s="24">
        <v>0</v>
      </c>
      <c r="R2854" s="21" t="s">
        <v>66</v>
      </c>
      <c r="S2854" s="21" t="s">
        <v>94</v>
      </c>
    </row>
    <row r="2855" spans="1:19" s="21" customFormat="1" x14ac:dyDescent="0.35">
      <c r="A2855" s="26">
        <v>1550564</v>
      </c>
      <c r="B2855" s="53">
        <v>411582</v>
      </c>
      <c r="C2855" s="26">
        <f>VLOOKUP(TotalFix[[#This Row],[Order]],'Total Fix by SS'!B:C,2,0)</f>
        <v>239</v>
      </c>
      <c r="D2855" s="21" t="s">
        <v>59</v>
      </c>
      <c r="E2855" s="21" t="s">
        <v>95</v>
      </c>
      <c r="F2855" s="21" t="s">
        <v>61</v>
      </c>
      <c r="G2855" s="21" t="s">
        <v>62</v>
      </c>
      <c r="H2855" s="21" t="s">
        <v>63</v>
      </c>
      <c r="I2855" s="21" t="s">
        <v>96</v>
      </c>
      <c r="J2855" s="22">
        <v>43738</v>
      </c>
      <c r="K2855" s="23">
        <v>0.55907407407406995</v>
      </c>
      <c r="L2855" s="22">
        <v>43738</v>
      </c>
      <c r="M2855" s="23">
        <v>0.65939814814815001</v>
      </c>
      <c r="N2855" s="25">
        <v>2.4079999999999999</v>
      </c>
      <c r="O2855" s="21" t="s">
        <v>77</v>
      </c>
      <c r="P2855" s="46">
        <f>TotalFix[[#This Row],[Confirmed activ. 3 (ILE03)]]*60</f>
        <v>144.47999999999999</v>
      </c>
      <c r="Q2855" s="24">
        <v>40</v>
      </c>
      <c r="R2855" s="21" t="s">
        <v>66</v>
      </c>
      <c r="S2855" s="21" t="s">
        <v>67</v>
      </c>
    </row>
    <row r="2856" spans="1:19" s="21" customFormat="1" x14ac:dyDescent="0.35">
      <c r="A2856" s="26">
        <v>1550564</v>
      </c>
      <c r="B2856" s="53">
        <v>411582</v>
      </c>
      <c r="C2856" s="26">
        <f>VLOOKUP(TotalFix[[#This Row],[Order]],'Total Fix by SS'!B:C,2,0)</f>
        <v>239</v>
      </c>
      <c r="D2856" s="21" t="s">
        <v>59</v>
      </c>
      <c r="E2856" s="21" t="s">
        <v>97</v>
      </c>
      <c r="F2856" s="21" t="s">
        <v>69</v>
      </c>
      <c r="G2856" s="21" t="s">
        <v>62</v>
      </c>
      <c r="H2856" s="21" t="s">
        <v>70</v>
      </c>
      <c r="I2856" s="21" t="s">
        <v>98</v>
      </c>
      <c r="J2856" s="22">
        <v>43741</v>
      </c>
      <c r="K2856" s="23">
        <v>0.40031250000000002</v>
      </c>
      <c r="L2856" s="22">
        <v>43741</v>
      </c>
      <c r="M2856" s="23">
        <v>0.40031250000000002</v>
      </c>
      <c r="N2856" s="24">
        <v>20</v>
      </c>
      <c r="O2856" s="21" t="s">
        <v>66</v>
      </c>
      <c r="P2856" s="46">
        <f>TotalFix[[#This Row],[Confirmed activ. 3 (ILE03)]]</f>
        <v>20</v>
      </c>
      <c r="Q2856" s="24">
        <v>20</v>
      </c>
      <c r="R2856" s="21" t="s">
        <v>66</v>
      </c>
      <c r="S2856" s="21" t="s">
        <v>72</v>
      </c>
    </row>
    <row r="2857" spans="1:19" s="21" customFormat="1" x14ac:dyDescent="0.35">
      <c r="A2857" s="26">
        <v>1550564</v>
      </c>
      <c r="B2857" s="53">
        <v>411582</v>
      </c>
      <c r="C2857" s="26">
        <f>VLOOKUP(TotalFix[[#This Row],[Order]],'Total Fix by SS'!B:C,2,0)</f>
        <v>239</v>
      </c>
      <c r="D2857" s="21" t="s">
        <v>59</v>
      </c>
      <c r="E2857" s="21" t="s">
        <v>99</v>
      </c>
      <c r="F2857" s="21" t="s">
        <v>69</v>
      </c>
      <c r="G2857" s="21" t="s">
        <v>62</v>
      </c>
      <c r="H2857" s="21" t="s">
        <v>70</v>
      </c>
      <c r="I2857" s="21" t="s">
        <v>100</v>
      </c>
      <c r="J2857" s="22">
        <v>43741</v>
      </c>
      <c r="K2857" s="23">
        <v>0.40041666666666997</v>
      </c>
      <c r="L2857" s="22">
        <v>43741</v>
      </c>
      <c r="M2857" s="23">
        <v>0.40041666666666997</v>
      </c>
      <c r="N2857" s="24">
        <v>50</v>
      </c>
      <c r="O2857" s="21" t="s">
        <v>66</v>
      </c>
      <c r="P2857" s="46">
        <f>TotalFix[[#This Row],[Confirmed activ. 3 (ILE03)]]</f>
        <v>50</v>
      </c>
      <c r="Q2857" s="24">
        <v>50</v>
      </c>
      <c r="R2857" s="21" t="s">
        <v>66</v>
      </c>
      <c r="S2857" s="21" t="s">
        <v>72</v>
      </c>
    </row>
    <row r="2858" spans="1:19" s="21" customFormat="1" x14ac:dyDescent="0.35">
      <c r="A2858" s="26">
        <v>1550564</v>
      </c>
      <c r="B2858" s="53">
        <v>411582</v>
      </c>
      <c r="C2858" s="26">
        <f>VLOOKUP(TotalFix[[#This Row],[Order]],'Total Fix by SS'!B:C,2,0)</f>
        <v>239</v>
      </c>
      <c r="D2858" s="21" t="s">
        <v>59</v>
      </c>
      <c r="E2858" s="21" t="s">
        <v>101</v>
      </c>
      <c r="F2858" s="21" t="s">
        <v>102</v>
      </c>
      <c r="G2858" s="21" t="s">
        <v>62</v>
      </c>
      <c r="H2858" s="21" t="s">
        <v>100</v>
      </c>
      <c r="I2858" s="21" t="s">
        <v>103</v>
      </c>
      <c r="J2858" s="22">
        <v>43741</v>
      </c>
      <c r="K2858" s="23">
        <v>0.40050925925926001</v>
      </c>
      <c r="L2858" s="22">
        <v>43741</v>
      </c>
      <c r="M2858" s="23">
        <v>0.40050925925926001</v>
      </c>
      <c r="N2858" s="24">
        <v>10</v>
      </c>
      <c r="O2858" s="21" t="s">
        <v>66</v>
      </c>
      <c r="P2858" s="46">
        <f>TotalFix[[#This Row],[Confirmed activ. 3 (ILE03)]]</f>
        <v>10</v>
      </c>
      <c r="Q2858" s="24">
        <v>10</v>
      </c>
      <c r="R2858" s="21" t="s">
        <v>66</v>
      </c>
      <c r="S2858" s="21" t="s">
        <v>72</v>
      </c>
    </row>
    <row r="2859" spans="1:19" s="21" customFormat="1" x14ac:dyDescent="0.35">
      <c r="A2859" s="26">
        <v>1550564</v>
      </c>
      <c r="B2859" s="53">
        <v>411582</v>
      </c>
      <c r="C2859" s="26">
        <f>VLOOKUP(TotalFix[[#This Row],[Order]],'Total Fix by SS'!B:C,2,0)</f>
        <v>239</v>
      </c>
      <c r="D2859" s="21" t="s">
        <v>59</v>
      </c>
      <c r="E2859" s="21" t="s">
        <v>104</v>
      </c>
      <c r="F2859" s="21" t="s">
        <v>102</v>
      </c>
      <c r="G2859" s="21" t="s">
        <v>105</v>
      </c>
      <c r="H2859" s="21" t="s">
        <v>100</v>
      </c>
      <c r="I2859" s="21" t="s">
        <v>106</v>
      </c>
      <c r="J2859" s="22">
        <v>43744</v>
      </c>
      <c r="K2859" s="23">
        <v>0.42814814814815</v>
      </c>
      <c r="L2859" s="22">
        <v>43744</v>
      </c>
      <c r="M2859" s="23">
        <v>0.42814814814815</v>
      </c>
      <c r="N2859" s="24">
        <v>10</v>
      </c>
      <c r="O2859" s="21" t="s">
        <v>66</v>
      </c>
      <c r="P2859" s="46">
        <f>TotalFix[[#This Row],[Confirmed activ. 3 (ILE03)]]</f>
        <v>10</v>
      </c>
      <c r="Q2859" s="24">
        <v>10</v>
      </c>
      <c r="R2859" s="21" t="s">
        <v>66</v>
      </c>
      <c r="S2859" s="21" t="s">
        <v>72</v>
      </c>
    </row>
    <row r="2860" spans="1:19" s="21" customFormat="1" x14ac:dyDescent="0.35">
      <c r="A2860" s="26">
        <v>1550564</v>
      </c>
      <c r="B2860" s="53">
        <v>411582</v>
      </c>
      <c r="C2860" s="26">
        <f>VLOOKUP(TotalFix[[#This Row],[Order]],'Total Fix by SS'!B:C,2,0)</f>
        <v>239</v>
      </c>
      <c r="D2860" s="21" t="s">
        <v>107</v>
      </c>
      <c r="E2860" s="21" t="s">
        <v>60</v>
      </c>
      <c r="F2860" s="21" t="s">
        <v>61</v>
      </c>
      <c r="G2860" s="21" t="s">
        <v>90</v>
      </c>
      <c r="H2860" s="21" t="s">
        <v>63</v>
      </c>
      <c r="I2860" s="21" t="s">
        <v>108</v>
      </c>
      <c r="J2860" s="22">
        <v>43730</v>
      </c>
      <c r="K2860" s="23">
        <v>0.32986111111110999</v>
      </c>
      <c r="L2860" s="22">
        <v>43734</v>
      </c>
      <c r="M2860" s="23">
        <v>0.54472222222222</v>
      </c>
      <c r="N2860" s="25">
        <v>55.274999999999999</v>
      </c>
      <c r="O2860" s="21" t="s">
        <v>77</v>
      </c>
      <c r="P2860" s="46">
        <f>TotalFix[[#This Row],[Confirmed activ. 3 (ILE03)]]*60</f>
        <v>3316.5</v>
      </c>
      <c r="Q2860" s="24">
        <v>1</v>
      </c>
      <c r="R2860" s="21" t="s">
        <v>66</v>
      </c>
      <c r="S2860" s="21" t="s">
        <v>67</v>
      </c>
    </row>
    <row r="2861" spans="1:19" s="21" customFormat="1" x14ac:dyDescent="0.35">
      <c r="A2861" s="26">
        <v>1550564</v>
      </c>
      <c r="B2861" s="53">
        <v>411582</v>
      </c>
      <c r="C2861" s="26">
        <f>VLOOKUP(TotalFix[[#This Row],[Order]],'Total Fix by SS'!B:C,2,0)</f>
        <v>239</v>
      </c>
      <c r="D2861" s="21" t="s">
        <v>109</v>
      </c>
      <c r="E2861" s="21" t="s">
        <v>82</v>
      </c>
      <c r="F2861" s="21" t="s">
        <v>83</v>
      </c>
      <c r="G2861" s="21" t="s">
        <v>90</v>
      </c>
      <c r="H2861" s="21" t="s">
        <v>84</v>
      </c>
      <c r="I2861" s="21" t="s">
        <v>110</v>
      </c>
      <c r="J2861" s="22"/>
      <c r="K2861" s="23">
        <v>0</v>
      </c>
      <c r="L2861" s="22"/>
      <c r="M2861" s="23">
        <v>0</v>
      </c>
      <c r="N2861" s="25">
        <v>0</v>
      </c>
      <c r="O2861" s="21" t="s">
        <v>93</v>
      </c>
      <c r="P2861" s="46"/>
      <c r="Q2861" s="24">
        <v>5</v>
      </c>
      <c r="R2861" s="21" t="s">
        <v>66</v>
      </c>
      <c r="S2861" s="21" t="s">
        <v>94</v>
      </c>
    </row>
    <row r="2862" spans="1:19" s="21" customFormat="1" x14ac:dyDescent="0.35">
      <c r="A2862" s="26">
        <v>1550566</v>
      </c>
      <c r="B2862" s="53">
        <v>411583</v>
      </c>
      <c r="C2862" s="26">
        <f>VLOOKUP(TotalFix[[#This Row],[Order]],'Total Fix by SS'!B:C,2,0)</f>
        <v>239</v>
      </c>
      <c r="D2862" s="21" t="s">
        <v>59</v>
      </c>
      <c r="E2862" s="21" t="s">
        <v>60</v>
      </c>
      <c r="F2862" s="21" t="s">
        <v>61</v>
      </c>
      <c r="G2862" s="21" t="s">
        <v>62</v>
      </c>
      <c r="H2862" s="21" t="s">
        <v>63</v>
      </c>
      <c r="I2862" s="21" t="s">
        <v>64</v>
      </c>
      <c r="J2862" s="22">
        <v>43726</v>
      </c>
      <c r="K2862" s="23">
        <v>0.36672453703704</v>
      </c>
      <c r="L2862" s="22">
        <v>43726</v>
      </c>
      <c r="M2862" s="23">
        <v>0.39334490740741002</v>
      </c>
      <c r="N2862" s="25">
        <v>19.167000000000002</v>
      </c>
      <c r="O2862" s="21" t="s">
        <v>66</v>
      </c>
      <c r="P2862" s="46">
        <f>TotalFix[[#This Row],[Confirmed activ. 3 (ILE03)]]</f>
        <v>19.167000000000002</v>
      </c>
      <c r="Q2862" s="24">
        <v>20</v>
      </c>
      <c r="R2862" s="21" t="s">
        <v>66</v>
      </c>
      <c r="S2862" s="21" t="s">
        <v>67</v>
      </c>
    </row>
    <row r="2863" spans="1:19" s="21" customFormat="1" x14ac:dyDescent="0.35">
      <c r="A2863" s="26">
        <v>1550566</v>
      </c>
      <c r="B2863" s="53">
        <v>411583</v>
      </c>
      <c r="C2863" s="26">
        <f>VLOOKUP(TotalFix[[#This Row],[Order]],'Total Fix by SS'!B:C,2,0)</f>
        <v>239</v>
      </c>
      <c r="D2863" s="21" t="s">
        <v>59</v>
      </c>
      <c r="E2863" s="21" t="s">
        <v>68</v>
      </c>
      <c r="F2863" s="21" t="s">
        <v>69</v>
      </c>
      <c r="G2863" s="21" t="s">
        <v>62</v>
      </c>
      <c r="H2863" s="21" t="s">
        <v>70</v>
      </c>
      <c r="I2863" s="21" t="s">
        <v>71</v>
      </c>
      <c r="J2863" s="22">
        <v>43726</v>
      </c>
      <c r="K2863" s="23">
        <v>0.41920138888889003</v>
      </c>
      <c r="L2863" s="22">
        <v>43726</v>
      </c>
      <c r="M2863" s="23">
        <v>0.41920138888889003</v>
      </c>
      <c r="N2863" s="24">
        <v>30</v>
      </c>
      <c r="O2863" s="21" t="s">
        <v>66</v>
      </c>
      <c r="P2863" s="46">
        <f>TotalFix[[#This Row],[Confirmed activ. 3 (ILE03)]]</f>
        <v>30</v>
      </c>
      <c r="Q2863" s="24">
        <v>30</v>
      </c>
      <c r="R2863" s="21" t="s">
        <v>66</v>
      </c>
      <c r="S2863" s="21" t="s">
        <v>72</v>
      </c>
    </row>
    <row r="2864" spans="1:19" s="21" customFormat="1" x14ac:dyDescent="0.35">
      <c r="A2864" s="26">
        <v>1550566</v>
      </c>
      <c r="B2864" s="53">
        <v>411583</v>
      </c>
      <c r="C2864" s="26">
        <f>VLOOKUP(TotalFix[[#This Row],[Order]],'Total Fix by SS'!B:C,2,0)</f>
        <v>239</v>
      </c>
      <c r="D2864" s="21" t="s">
        <v>59</v>
      </c>
      <c r="E2864" s="21" t="s">
        <v>73</v>
      </c>
      <c r="F2864" s="21" t="s">
        <v>61</v>
      </c>
      <c r="G2864" s="21" t="s">
        <v>62</v>
      </c>
      <c r="H2864" s="21" t="s">
        <v>63</v>
      </c>
      <c r="I2864" s="21" t="s">
        <v>74</v>
      </c>
      <c r="J2864" s="22">
        <v>43726</v>
      </c>
      <c r="K2864" s="23">
        <v>0.4668287037037</v>
      </c>
      <c r="L2864" s="22">
        <v>43727</v>
      </c>
      <c r="M2864" s="23">
        <v>0.48631944444443997</v>
      </c>
      <c r="N2864" s="25">
        <v>7.2690000000000001</v>
      </c>
      <c r="O2864" s="21" t="s">
        <v>77</v>
      </c>
      <c r="P2864" s="46">
        <f>TotalFix[[#This Row],[Confirmed activ. 3 (ILE03)]]*60</f>
        <v>436.14</v>
      </c>
      <c r="Q2864" s="24">
        <v>200</v>
      </c>
      <c r="R2864" s="21" t="s">
        <v>66</v>
      </c>
      <c r="S2864" s="21" t="s">
        <v>67</v>
      </c>
    </row>
    <row r="2865" spans="1:19" s="21" customFormat="1" x14ac:dyDescent="0.35">
      <c r="A2865" s="26">
        <v>1550566</v>
      </c>
      <c r="B2865" s="53">
        <v>411583</v>
      </c>
      <c r="C2865" s="26">
        <f>VLOOKUP(TotalFix[[#This Row],[Order]],'Total Fix by SS'!B:C,2,0)</f>
        <v>239</v>
      </c>
      <c r="D2865" s="21" t="s">
        <v>59</v>
      </c>
      <c r="E2865" s="21" t="s">
        <v>75</v>
      </c>
      <c r="F2865" s="21" t="s">
        <v>61</v>
      </c>
      <c r="G2865" s="21" t="s">
        <v>62</v>
      </c>
      <c r="H2865" s="21" t="s">
        <v>63</v>
      </c>
      <c r="I2865" s="21" t="s">
        <v>76</v>
      </c>
      <c r="J2865" s="22">
        <v>43727</v>
      </c>
      <c r="K2865" s="23">
        <v>0.61108796296295997</v>
      </c>
      <c r="L2865" s="22">
        <v>43732</v>
      </c>
      <c r="M2865" s="23">
        <v>0.35719907407406998</v>
      </c>
      <c r="N2865" s="25">
        <v>3.3069999999999999</v>
      </c>
      <c r="O2865" s="21" t="s">
        <v>77</v>
      </c>
      <c r="P2865" s="46">
        <f>TotalFix[[#This Row],[Confirmed activ. 3 (ILE03)]]*60</f>
        <v>198.42</v>
      </c>
      <c r="Q2865" s="24">
        <v>500</v>
      </c>
      <c r="R2865" s="21" t="s">
        <v>66</v>
      </c>
      <c r="S2865" s="21" t="s">
        <v>67</v>
      </c>
    </row>
    <row r="2866" spans="1:19" s="21" customFormat="1" x14ac:dyDescent="0.35">
      <c r="A2866" s="26">
        <v>1550566</v>
      </c>
      <c r="B2866" s="53">
        <v>411583</v>
      </c>
      <c r="C2866" s="26">
        <f>VLOOKUP(TotalFix[[#This Row],[Order]],'Total Fix by SS'!B:C,2,0)</f>
        <v>239</v>
      </c>
      <c r="D2866" s="21" t="s">
        <v>59</v>
      </c>
      <c r="E2866" s="21" t="s">
        <v>78</v>
      </c>
      <c r="F2866" s="21" t="s">
        <v>69</v>
      </c>
      <c r="G2866" s="21" t="s">
        <v>62</v>
      </c>
      <c r="H2866" s="21" t="s">
        <v>70</v>
      </c>
      <c r="I2866" s="21" t="s">
        <v>79</v>
      </c>
      <c r="J2866" s="22">
        <v>43732</v>
      </c>
      <c r="K2866" s="23">
        <v>0.49315972222221999</v>
      </c>
      <c r="L2866" s="22">
        <v>43732</v>
      </c>
      <c r="M2866" s="23">
        <v>0.49315972222221999</v>
      </c>
      <c r="N2866" s="24">
        <v>20</v>
      </c>
      <c r="O2866" s="21" t="s">
        <v>66</v>
      </c>
      <c r="P2866" s="46">
        <f>TotalFix[[#This Row],[Confirmed activ. 3 (ILE03)]]</f>
        <v>20</v>
      </c>
      <c r="Q2866" s="24">
        <v>20</v>
      </c>
      <c r="R2866" s="21" t="s">
        <v>66</v>
      </c>
      <c r="S2866" s="21" t="s">
        <v>72</v>
      </c>
    </row>
    <row r="2867" spans="1:19" s="21" customFormat="1" x14ac:dyDescent="0.35">
      <c r="A2867" s="26">
        <v>1550566</v>
      </c>
      <c r="B2867" s="53">
        <v>411583</v>
      </c>
      <c r="C2867" s="26">
        <f>VLOOKUP(TotalFix[[#This Row],[Order]],'Total Fix by SS'!B:C,2,0)</f>
        <v>239</v>
      </c>
      <c r="D2867" s="21" t="s">
        <v>59</v>
      </c>
      <c r="E2867" s="21" t="s">
        <v>80</v>
      </c>
      <c r="F2867" s="21" t="s">
        <v>69</v>
      </c>
      <c r="G2867" s="21" t="s">
        <v>62</v>
      </c>
      <c r="H2867" s="21" t="s">
        <v>70</v>
      </c>
      <c r="I2867" s="21" t="s">
        <v>81</v>
      </c>
      <c r="J2867" s="22">
        <v>43732</v>
      </c>
      <c r="K2867" s="23">
        <v>0.49334490740740999</v>
      </c>
      <c r="L2867" s="22">
        <v>43732</v>
      </c>
      <c r="M2867" s="23">
        <v>0.49334490740740999</v>
      </c>
      <c r="N2867" s="24">
        <v>20</v>
      </c>
      <c r="O2867" s="21" t="s">
        <v>66</v>
      </c>
      <c r="P2867" s="46">
        <f>TotalFix[[#This Row],[Confirmed activ. 3 (ILE03)]]</f>
        <v>20</v>
      </c>
      <c r="Q2867" s="24">
        <v>20</v>
      </c>
      <c r="R2867" s="21" t="s">
        <v>66</v>
      </c>
      <c r="S2867" s="21" t="s">
        <v>72</v>
      </c>
    </row>
    <row r="2868" spans="1:19" s="21" customFormat="1" x14ac:dyDescent="0.35">
      <c r="A2868" s="26">
        <v>1550566</v>
      </c>
      <c r="B2868" s="53">
        <v>411583</v>
      </c>
      <c r="C2868" s="26">
        <f>VLOOKUP(TotalFix[[#This Row],[Order]],'Total Fix by SS'!B:C,2,0)</f>
        <v>239</v>
      </c>
      <c r="D2868" s="21" t="s">
        <v>59</v>
      </c>
      <c r="E2868" s="21" t="s">
        <v>82</v>
      </c>
      <c r="F2868" s="21" t="s">
        <v>83</v>
      </c>
      <c r="G2868" s="21" t="s">
        <v>62</v>
      </c>
      <c r="H2868" s="21" t="s">
        <v>84</v>
      </c>
      <c r="I2868" s="21" t="s">
        <v>84</v>
      </c>
      <c r="J2868" s="22">
        <v>43732</v>
      </c>
      <c r="K2868" s="23">
        <v>0.53972222222221999</v>
      </c>
      <c r="L2868" s="22">
        <v>43733</v>
      </c>
      <c r="M2868" s="23">
        <v>0.18055555555555999</v>
      </c>
      <c r="N2868" s="25">
        <v>4.2380000000000004</v>
      </c>
      <c r="O2868" s="21" t="s">
        <v>77</v>
      </c>
      <c r="P2868" s="46">
        <f>TotalFix[[#This Row],[Confirmed activ. 3 (ILE03)]]*60</f>
        <v>254.28000000000003</v>
      </c>
      <c r="Q2868" s="24">
        <v>450</v>
      </c>
      <c r="R2868" s="21" t="s">
        <v>66</v>
      </c>
      <c r="S2868" s="21" t="s">
        <v>67</v>
      </c>
    </row>
    <row r="2869" spans="1:19" s="21" customFormat="1" x14ac:dyDescent="0.35">
      <c r="A2869" s="26">
        <v>1550566</v>
      </c>
      <c r="B2869" s="53">
        <v>411583</v>
      </c>
      <c r="C2869" s="26">
        <f>VLOOKUP(TotalFix[[#This Row],[Order]],'Total Fix by SS'!B:C,2,0)</f>
        <v>239</v>
      </c>
      <c r="D2869" s="21" t="s">
        <v>59</v>
      </c>
      <c r="E2869" s="21" t="s">
        <v>85</v>
      </c>
      <c r="F2869" s="21" t="s">
        <v>86</v>
      </c>
      <c r="G2869" s="21" t="s">
        <v>62</v>
      </c>
      <c r="H2869" s="21" t="s">
        <v>87</v>
      </c>
      <c r="I2869" s="21" t="s">
        <v>87</v>
      </c>
      <c r="J2869" s="22">
        <v>43733</v>
      </c>
      <c r="K2869" s="23">
        <v>0.37178240740740998</v>
      </c>
      <c r="L2869" s="22">
        <v>43733</v>
      </c>
      <c r="M2869" s="23">
        <v>0.37178240740740998</v>
      </c>
      <c r="N2869" s="24">
        <v>20</v>
      </c>
      <c r="O2869" s="21" t="s">
        <v>66</v>
      </c>
      <c r="P2869" s="46">
        <f>TotalFix[[#This Row],[Confirmed activ. 3 (ILE03)]]</f>
        <v>20</v>
      </c>
      <c r="Q2869" s="24">
        <v>20</v>
      </c>
      <c r="R2869" s="21" t="s">
        <v>66</v>
      </c>
      <c r="S2869" s="21" t="s">
        <v>72</v>
      </c>
    </row>
    <row r="2870" spans="1:19" s="21" customFormat="1" x14ac:dyDescent="0.35">
      <c r="A2870" s="26">
        <v>1550566</v>
      </c>
      <c r="B2870" s="53">
        <v>411583</v>
      </c>
      <c r="C2870" s="26">
        <f>VLOOKUP(TotalFix[[#This Row],[Order]],'Total Fix by SS'!B:C,2,0)</f>
        <v>239</v>
      </c>
      <c r="D2870" s="21" t="s">
        <v>59</v>
      </c>
      <c r="E2870" s="21" t="s">
        <v>88</v>
      </c>
      <c r="F2870" s="21" t="s">
        <v>89</v>
      </c>
      <c r="G2870" s="21" t="s">
        <v>90</v>
      </c>
      <c r="H2870" s="21" t="s">
        <v>91</v>
      </c>
      <c r="I2870" s="21" t="s">
        <v>92</v>
      </c>
      <c r="J2870" s="22"/>
      <c r="K2870" s="23">
        <v>0</v>
      </c>
      <c r="L2870" s="22"/>
      <c r="M2870" s="23">
        <v>0</v>
      </c>
      <c r="N2870" s="25">
        <v>0</v>
      </c>
      <c r="O2870" s="21" t="s">
        <v>93</v>
      </c>
      <c r="P2870" s="46"/>
      <c r="Q2870" s="24">
        <v>0</v>
      </c>
      <c r="R2870" s="21" t="s">
        <v>66</v>
      </c>
      <c r="S2870" s="21" t="s">
        <v>94</v>
      </c>
    </row>
    <row r="2871" spans="1:19" s="21" customFormat="1" x14ac:dyDescent="0.35">
      <c r="A2871" s="26">
        <v>1550566</v>
      </c>
      <c r="B2871" s="53">
        <v>411583</v>
      </c>
      <c r="C2871" s="26">
        <f>VLOOKUP(TotalFix[[#This Row],[Order]],'Total Fix by SS'!B:C,2,0)</f>
        <v>239</v>
      </c>
      <c r="D2871" s="21" t="s">
        <v>59</v>
      </c>
      <c r="E2871" s="21" t="s">
        <v>95</v>
      </c>
      <c r="F2871" s="21" t="s">
        <v>61</v>
      </c>
      <c r="G2871" s="21" t="s">
        <v>62</v>
      </c>
      <c r="H2871" s="21" t="s">
        <v>63</v>
      </c>
      <c r="I2871" s="21" t="s">
        <v>96</v>
      </c>
      <c r="J2871" s="22">
        <v>43733</v>
      </c>
      <c r="K2871" s="23">
        <v>0.48849537037037</v>
      </c>
      <c r="L2871" s="22">
        <v>43733</v>
      </c>
      <c r="M2871" s="23">
        <v>0.56607638888889</v>
      </c>
      <c r="N2871" s="25">
        <v>2.8380000000000001</v>
      </c>
      <c r="O2871" s="21" t="s">
        <v>77</v>
      </c>
      <c r="P2871" s="46">
        <f>TotalFix[[#This Row],[Confirmed activ. 3 (ILE03)]]*60</f>
        <v>170.28</v>
      </c>
      <c r="Q2871" s="24">
        <v>40</v>
      </c>
      <c r="R2871" s="21" t="s">
        <v>66</v>
      </c>
      <c r="S2871" s="21" t="s">
        <v>67</v>
      </c>
    </row>
    <row r="2872" spans="1:19" s="21" customFormat="1" x14ac:dyDescent="0.35">
      <c r="A2872" s="26">
        <v>1550566</v>
      </c>
      <c r="B2872" s="53">
        <v>411583</v>
      </c>
      <c r="C2872" s="26">
        <f>VLOOKUP(TotalFix[[#This Row],[Order]],'Total Fix by SS'!B:C,2,0)</f>
        <v>239</v>
      </c>
      <c r="D2872" s="21" t="s">
        <v>59</v>
      </c>
      <c r="E2872" s="21" t="s">
        <v>97</v>
      </c>
      <c r="F2872" s="21" t="s">
        <v>69</v>
      </c>
      <c r="G2872" s="21" t="s">
        <v>62</v>
      </c>
      <c r="H2872" s="21" t="s">
        <v>70</v>
      </c>
      <c r="I2872" s="21" t="s">
        <v>98</v>
      </c>
      <c r="J2872" s="22">
        <v>43741</v>
      </c>
      <c r="K2872" s="23">
        <v>0.40063657407407</v>
      </c>
      <c r="L2872" s="22">
        <v>43741</v>
      </c>
      <c r="M2872" s="23">
        <v>0.40063657407407</v>
      </c>
      <c r="N2872" s="24">
        <v>20</v>
      </c>
      <c r="O2872" s="21" t="s">
        <v>66</v>
      </c>
      <c r="P2872" s="46">
        <f>TotalFix[[#This Row],[Confirmed activ. 3 (ILE03)]]</f>
        <v>20</v>
      </c>
      <c r="Q2872" s="24">
        <v>20</v>
      </c>
      <c r="R2872" s="21" t="s">
        <v>66</v>
      </c>
      <c r="S2872" s="21" t="s">
        <v>72</v>
      </c>
    </row>
    <row r="2873" spans="1:19" s="21" customFormat="1" x14ac:dyDescent="0.35">
      <c r="A2873" s="26">
        <v>1550566</v>
      </c>
      <c r="B2873" s="53">
        <v>411583</v>
      </c>
      <c r="C2873" s="26">
        <f>VLOOKUP(TotalFix[[#This Row],[Order]],'Total Fix by SS'!B:C,2,0)</f>
        <v>239</v>
      </c>
      <c r="D2873" s="21" t="s">
        <v>59</v>
      </c>
      <c r="E2873" s="21" t="s">
        <v>99</v>
      </c>
      <c r="F2873" s="21" t="s">
        <v>69</v>
      </c>
      <c r="G2873" s="21" t="s">
        <v>62</v>
      </c>
      <c r="H2873" s="21" t="s">
        <v>70</v>
      </c>
      <c r="I2873" s="21" t="s">
        <v>100</v>
      </c>
      <c r="J2873" s="22">
        <v>43741</v>
      </c>
      <c r="K2873" s="23">
        <v>0.40075231481481</v>
      </c>
      <c r="L2873" s="22">
        <v>43741</v>
      </c>
      <c r="M2873" s="23">
        <v>0.40075231481481</v>
      </c>
      <c r="N2873" s="24">
        <v>50</v>
      </c>
      <c r="O2873" s="21" t="s">
        <v>66</v>
      </c>
      <c r="P2873" s="46">
        <f>TotalFix[[#This Row],[Confirmed activ. 3 (ILE03)]]</f>
        <v>50</v>
      </c>
      <c r="Q2873" s="24">
        <v>50</v>
      </c>
      <c r="R2873" s="21" t="s">
        <v>66</v>
      </c>
      <c r="S2873" s="21" t="s">
        <v>72</v>
      </c>
    </row>
    <row r="2874" spans="1:19" s="21" customFormat="1" x14ac:dyDescent="0.35">
      <c r="A2874" s="26">
        <v>1550566</v>
      </c>
      <c r="B2874" s="53">
        <v>411583</v>
      </c>
      <c r="C2874" s="26">
        <f>VLOOKUP(TotalFix[[#This Row],[Order]],'Total Fix by SS'!B:C,2,0)</f>
        <v>239</v>
      </c>
      <c r="D2874" s="21" t="s">
        <v>59</v>
      </c>
      <c r="E2874" s="21" t="s">
        <v>101</v>
      </c>
      <c r="F2874" s="21" t="s">
        <v>102</v>
      </c>
      <c r="G2874" s="21" t="s">
        <v>62</v>
      </c>
      <c r="H2874" s="21" t="s">
        <v>100</v>
      </c>
      <c r="I2874" s="21" t="s">
        <v>103</v>
      </c>
      <c r="J2874" s="22">
        <v>43741</v>
      </c>
      <c r="K2874" s="23">
        <v>0.40083333333332999</v>
      </c>
      <c r="L2874" s="22">
        <v>43741</v>
      </c>
      <c r="M2874" s="23">
        <v>0.40083333333332999</v>
      </c>
      <c r="N2874" s="24">
        <v>10</v>
      </c>
      <c r="O2874" s="21" t="s">
        <v>66</v>
      </c>
      <c r="P2874" s="46">
        <f>TotalFix[[#This Row],[Confirmed activ. 3 (ILE03)]]</f>
        <v>10</v>
      </c>
      <c r="Q2874" s="24">
        <v>10</v>
      </c>
      <c r="R2874" s="21" t="s">
        <v>66</v>
      </c>
      <c r="S2874" s="21" t="s">
        <v>72</v>
      </c>
    </row>
    <row r="2875" spans="1:19" s="21" customFormat="1" x14ac:dyDescent="0.35">
      <c r="A2875" s="26">
        <v>1550566</v>
      </c>
      <c r="B2875" s="53">
        <v>411583</v>
      </c>
      <c r="C2875" s="26">
        <f>VLOOKUP(TotalFix[[#This Row],[Order]],'Total Fix by SS'!B:C,2,0)</f>
        <v>239</v>
      </c>
      <c r="D2875" s="21" t="s">
        <v>59</v>
      </c>
      <c r="E2875" s="21" t="s">
        <v>104</v>
      </c>
      <c r="F2875" s="21" t="s">
        <v>102</v>
      </c>
      <c r="G2875" s="21" t="s">
        <v>105</v>
      </c>
      <c r="H2875" s="21" t="s">
        <v>100</v>
      </c>
      <c r="I2875" s="21" t="s">
        <v>106</v>
      </c>
      <c r="J2875" s="22">
        <v>43744</v>
      </c>
      <c r="K2875" s="23">
        <v>0.33436342592592999</v>
      </c>
      <c r="L2875" s="22">
        <v>43744</v>
      </c>
      <c r="M2875" s="23">
        <v>0.33436342592592999</v>
      </c>
      <c r="N2875" s="24">
        <v>10</v>
      </c>
      <c r="O2875" s="21" t="s">
        <v>66</v>
      </c>
      <c r="P2875" s="46">
        <f>TotalFix[[#This Row],[Confirmed activ. 3 (ILE03)]]</f>
        <v>10</v>
      </c>
      <c r="Q2875" s="24">
        <v>10</v>
      </c>
      <c r="R2875" s="21" t="s">
        <v>66</v>
      </c>
      <c r="S2875" s="21" t="s">
        <v>72</v>
      </c>
    </row>
    <row r="2876" spans="1:19" s="21" customFormat="1" x14ac:dyDescent="0.35">
      <c r="A2876" s="26">
        <v>1550566</v>
      </c>
      <c r="B2876" s="53">
        <v>411583</v>
      </c>
      <c r="C2876" s="26">
        <f>VLOOKUP(TotalFix[[#This Row],[Order]],'Total Fix by SS'!B:C,2,0)</f>
        <v>239</v>
      </c>
      <c r="D2876" s="21" t="s">
        <v>107</v>
      </c>
      <c r="E2876" s="21" t="s">
        <v>60</v>
      </c>
      <c r="F2876" s="21" t="s">
        <v>61</v>
      </c>
      <c r="G2876" s="21" t="s">
        <v>90</v>
      </c>
      <c r="H2876" s="21" t="s">
        <v>63</v>
      </c>
      <c r="I2876" s="21" t="s">
        <v>108</v>
      </c>
      <c r="J2876" s="22">
        <v>43727</v>
      </c>
      <c r="K2876" s="23">
        <v>0.44726851851852001</v>
      </c>
      <c r="L2876" s="22">
        <v>43731</v>
      </c>
      <c r="M2876" s="23">
        <v>0.74329861111110995</v>
      </c>
      <c r="N2876" s="25">
        <v>1422.8330000000001</v>
      </c>
      <c r="O2876" s="21" t="s">
        <v>66</v>
      </c>
      <c r="P2876" s="46">
        <f>TotalFix[[#This Row],[Confirmed activ. 3 (ILE03)]]</f>
        <v>1422.8330000000001</v>
      </c>
      <c r="Q2876" s="24">
        <v>1</v>
      </c>
      <c r="R2876" s="21" t="s">
        <v>66</v>
      </c>
      <c r="S2876" s="21" t="s">
        <v>67</v>
      </c>
    </row>
    <row r="2877" spans="1:19" s="21" customFormat="1" x14ac:dyDescent="0.35">
      <c r="A2877" s="26">
        <v>1550566</v>
      </c>
      <c r="B2877" s="53">
        <v>411583</v>
      </c>
      <c r="C2877" s="26">
        <f>VLOOKUP(TotalFix[[#This Row],[Order]],'Total Fix by SS'!B:C,2,0)</f>
        <v>239</v>
      </c>
      <c r="D2877" s="21" t="s">
        <v>109</v>
      </c>
      <c r="E2877" s="21" t="s">
        <v>82</v>
      </c>
      <c r="F2877" s="21" t="s">
        <v>83</v>
      </c>
      <c r="G2877" s="21" t="s">
        <v>90</v>
      </c>
      <c r="H2877" s="21" t="s">
        <v>84</v>
      </c>
      <c r="I2877" s="21" t="s">
        <v>110</v>
      </c>
      <c r="J2877" s="22"/>
      <c r="K2877" s="23">
        <v>0</v>
      </c>
      <c r="L2877" s="22"/>
      <c r="M2877" s="23">
        <v>0</v>
      </c>
      <c r="N2877" s="25">
        <v>0</v>
      </c>
      <c r="O2877" s="21" t="s">
        <v>93</v>
      </c>
      <c r="P2877" s="46"/>
      <c r="Q2877" s="24">
        <v>5</v>
      </c>
      <c r="R2877" s="21" t="s">
        <v>66</v>
      </c>
      <c r="S2877" s="21" t="s">
        <v>94</v>
      </c>
    </row>
    <row r="2878" spans="1:19" s="21" customFormat="1" x14ac:dyDescent="0.35">
      <c r="A2878" s="26">
        <v>1550567</v>
      </c>
      <c r="B2878" s="53">
        <v>411583</v>
      </c>
      <c r="C2878" s="26">
        <f>VLOOKUP(TotalFix[[#This Row],[Order]],'Total Fix by SS'!B:C,2,0)</f>
        <v>239</v>
      </c>
      <c r="D2878" s="21" t="s">
        <v>59</v>
      </c>
      <c r="E2878" s="21" t="s">
        <v>60</v>
      </c>
      <c r="F2878" s="21" t="s">
        <v>61</v>
      </c>
      <c r="G2878" s="21" t="s">
        <v>62</v>
      </c>
      <c r="H2878" s="21" t="s">
        <v>63</v>
      </c>
      <c r="I2878" s="21" t="s">
        <v>64</v>
      </c>
      <c r="J2878" s="22">
        <v>43727</v>
      </c>
      <c r="K2878" s="23">
        <v>0.47380787037036998</v>
      </c>
      <c r="L2878" s="22">
        <v>43727</v>
      </c>
      <c r="M2878" s="23">
        <v>0.48675925925926</v>
      </c>
      <c r="N2878" s="25">
        <v>18.649999999999999</v>
      </c>
      <c r="O2878" s="21" t="s">
        <v>66</v>
      </c>
      <c r="P2878" s="46">
        <f>TotalFix[[#This Row],[Confirmed activ. 3 (ILE03)]]</f>
        <v>18.649999999999999</v>
      </c>
      <c r="Q2878" s="24">
        <v>20</v>
      </c>
      <c r="R2878" s="21" t="s">
        <v>66</v>
      </c>
      <c r="S2878" s="21" t="s">
        <v>67</v>
      </c>
    </row>
    <row r="2879" spans="1:19" s="21" customFormat="1" x14ac:dyDescent="0.35">
      <c r="A2879" s="26">
        <v>1550567</v>
      </c>
      <c r="B2879" s="53">
        <v>411583</v>
      </c>
      <c r="C2879" s="26">
        <f>VLOOKUP(TotalFix[[#This Row],[Order]],'Total Fix by SS'!B:C,2,0)</f>
        <v>239</v>
      </c>
      <c r="D2879" s="21" t="s">
        <v>59</v>
      </c>
      <c r="E2879" s="21" t="s">
        <v>68</v>
      </c>
      <c r="F2879" s="21" t="s">
        <v>69</v>
      </c>
      <c r="G2879" s="21" t="s">
        <v>62</v>
      </c>
      <c r="H2879" s="21" t="s">
        <v>70</v>
      </c>
      <c r="I2879" s="21" t="s">
        <v>71</v>
      </c>
      <c r="J2879" s="22">
        <v>43727</v>
      </c>
      <c r="K2879" s="23">
        <v>0.56135416666667004</v>
      </c>
      <c r="L2879" s="22">
        <v>43727</v>
      </c>
      <c r="M2879" s="23">
        <v>0.56135416666667004</v>
      </c>
      <c r="N2879" s="24">
        <v>30</v>
      </c>
      <c r="O2879" s="21" t="s">
        <v>66</v>
      </c>
      <c r="P2879" s="46">
        <f>TotalFix[[#This Row],[Confirmed activ. 3 (ILE03)]]</f>
        <v>30</v>
      </c>
      <c r="Q2879" s="24">
        <v>30</v>
      </c>
      <c r="R2879" s="21" t="s">
        <v>66</v>
      </c>
      <c r="S2879" s="21" t="s">
        <v>72</v>
      </c>
    </row>
    <row r="2880" spans="1:19" s="21" customFormat="1" x14ac:dyDescent="0.35">
      <c r="A2880" s="26">
        <v>1550567</v>
      </c>
      <c r="B2880" s="53">
        <v>411583</v>
      </c>
      <c r="C2880" s="26">
        <f>VLOOKUP(TotalFix[[#This Row],[Order]],'Total Fix by SS'!B:C,2,0)</f>
        <v>239</v>
      </c>
      <c r="D2880" s="21" t="s">
        <v>59</v>
      </c>
      <c r="E2880" s="21" t="s">
        <v>73</v>
      </c>
      <c r="F2880" s="21" t="s">
        <v>61</v>
      </c>
      <c r="G2880" s="21" t="s">
        <v>62</v>
      </c>
      <c r="H2880" s="21" t="s">
        <v>63</v>
      </c>
      <c r="I2880" s="21" t="s">
        <v>74</v>
      </c>
      <c r="J2880" s="22">
        <v>43730</v>
      </c>
      <c r="K2880" s="23">
        <v>0.31732638888888998</v>
      </c>
      <c r="L2880" s="22">
        <v>43730</v>
      </c>
      <c r="M2880" s="23">
        <v>0.45817129629629999</v>
      </c>
      <c r="N2880" s="25">
        <v>3.1920000000000002</v>
      </c>
      <c r="O2880" s="21" t="s">
        <v>77</v>
      </c>
      <c r="P2880" s="46">
        <f>TotalFix[[#This Row],[Confirmed activ. 3 (ILE03)]]*60</f>
        <v>191.52</v>
      </c>
      <c r="Q2880" s="24">
        <v>200</v>
      </c>
      <c r="R2880" s="21" t="s">
        <v>66</v>
      </c>
      <c r="S2880" s="21" t="s">
        <v>67</v>
      </c>
    </row>
    <row r="2881" spans="1:19" s="21" customFormat="1" x14ac:dyDescent="0.35">
      <c r="A2881" s="26">
        <v>1550567</v>
      </c>
      <c r="B2881" s="53">
        <v>411583</v>
      </c>
      <c r="C2881" s="26">
        <f>VLOOKUP(TotalFix[[#This Row],[Order]],'Total Fix by SS'!B:C,2,0)</f>
        <v>239</v>
      </c>
      <c r="D2881" s="21" t="s">
        <v>59</v>
      </c>
      <c r="E2881" s="21" t="s">
        <v>75</v>
      </c>
      <c r="F2881" s="21" t="s">
        <v>61</v>
      </c>
      <c r="G2881" s="21" t="s">
        <v>62</v>
      </c>
      <c r="H2881" s="21" t="s">
        <v>63</v>
      </c>
      <c r="I2881" s="21" t="s">
        <v>76</v>
      </c>
      <c r="J2881" s="22">
        <v>43732</v>
      </c>
      <c r="K2881" s="23">
        <v>0.56810185185185003</v>
      </c>
      <c r="L2881" s="22">
        <v>43734</v>
      </c>
      <c r="M2881" s="23">
        <v>0.65832175925925995</v>
      </c>
      <c r="N2881" s="25">
        <v>2.2509999999999999</v>
      </c>
      <c r="O2881" s="21" t="s">
        <v>77</v>
      </c>
      <c r="P2881" s="46">
        <f>TotalFix[[#This Row],[Confirmed activ. 3 (ILE03)]]*60</f>
        <v>135.06</v>
      </c>
      <c r="Q2881" s="24">
        <v>500</v>
      </c>
      <c r="R2881" s="21" t="s">
        <v>66</v>
      </c>
      <c r="S2881" s="21" t="s">
        <v>67</v>
      </c>
    </row>
    <row r="2882" spans="1:19" s="21" customFormat="1" x14ac:dyDescent="0.35">
      <c r="A2882" s="26">
        <v>1550567</v>
      </c>
      <c r="B2882" s="53">
        <v>411583</v>
      </c>
      <c r="C2882" s="26">
        <f>VLOOKUP(TotalFix[[#This Row],[Order]],'Total Fix by SS'!B:C,2,0)</f>
        <v>239</v>
      </c>
      <c r="D2882" s="21" t="s">
        <v>59</v>
      </c>
      <c r="E2882" s="21" t="s">
        <v>78</v>
      </c>
      <c r="F2882" s="21" t="s">
        <v>69</v>
      </c>
      <c r="G2882" s="21" t="s">
        <v>62</v>
      </c>
      <c r="H2882" s="21" t="s">
        <v>70</v>
      </c>
      <c r="I2882" s="21" t="s">
        <v>79</v>
      </c>
      <c r="J2882" s="22">
        <v>43734</v>
      </c>
      <c r="K2882" s="23">
        <v>0.66160879629629998</v>
      </c>
      <c r="L2882" s="22">
        <v>43734</v>
      </c>
      <c r="M2882" s="23">
        <v>0.66160879629629998</v>
      </c>
      <c r="N2882" s="24">
        <v>20</v>
      </c>
      <c r="O2882" s="21" t="s">
        <v>66</v>
      </c>
      <c r="P2882" s="46">
        <f>TotalFix[[#This Row],[Confirmed activ. 3 (ILE03)]]</f>
        <v>20</v>
      </c>
      <c r="Q2882" s="24">
        <v>20</v>
      </c>
      <c r="R2882" s="21" t="s">
        <v>66</v>
      </c>
      <c r="S2882" s="21" t="s">
        <v>72</v>
      </c>
    </row>
    <row r="2883" spans="1:19" s="21" customFormat="1" x14ac:dyDescent="0.35">
      <c r="A2883" s="26">
        <v>1550567</v>
      </c>
      <c r="B2883" s="53">
        <v>411583</v>
      </c>
      <c r="C2883" s="26">
        <f>VLOOKUP(TotalFix[[#This Row],[Order]],'Total Fix by SS'!B:C,2,0)</f>
        <v>239</v>
      </c>
      <c r="D2883" s="21" t="s">
        <v>59</v>
      </c>
      <c r="E2883" s="21" t="s">
        <v>80</v>
      </c>
      <c r="F2883" s="21" t="s">
        <v>69</v>
      </c>
      <c r="G2883" s="21" t="s">
        <v>62</v>
      </c>
      <c r="H2883" s="21" t="s">
        <v>70</v>
      </c>
      <c r="I2883" s="21" t="s">
        <v>81</v>
      </c>
      <c r="J2883" s="22">
        <v>43734</v>
      </c>
      <c r="K2883" s="23">
        <v>0.66180555555555998</v>
      </c>
      <c r="L2883" s="22">
        <v>43734</v>
      </c>
      <c r="M2883" s="23">
        <v>0.66180555555555998</v>
      </c>
      <c r="N2883" s="24">
        <v>20</v>
      </c>
      <c r="O2883" s="21" t="s">
        <v>66</v>
      </c>
      <c r="P2883" s="46">
        <f>TotalFix[[#This Row],[Confirmed activ. 3 (ILE03)]]</f>
        <v>20</v>
      </c>
      <c r="Q2883" s="24">
        <v>20</v>
      </c>
      <c r="R2883" s="21" t="s">
        <v>66</v>
      </c>
      <c r="S2883" s="21" t="s">
        <v>72</v>
      </c>
    </row>
    <row r="2884" spans="1:19" s="21" customFormat="1" x14ac:dyDescent="0.35">
      <c r="A2884" s="26">
        <v>1550567</v>
      </c>
      <c r="B2884" s="53">
        <v>411583</v>
      </c>
      <c r="C2884" s="26">
        <f>VLOOKUP(TotalFix[[#This Row],[Order]],'Total Fix by SS'!B:C,2,0)</f>
        <v>239</v>
      </c>
      <c r="D2884" s="21" t="s">
        <v>59</v>
      </c>
      <c r="E2884" s="21" t="s">
        <v>82</v>
      </c>
      <c r="F2884" s="21" t="s">
        <v>83</v>
      </c>
      <c r="G2884" s="21" t="s">
        <v>62</v>
      </c>
      <c r="H2884" s="21" t="s">
        <v>84</v>
      </c>
      <c r="I2884" s="21" t="s">
        <v>84</v>
      </c>
      <c r="J2884" s="22">
        <v>43734</v>
      </c>
      <c r="K2884" s="23">
        <v>0.8262037037037</v>
      </c>
      <c r="L2884" s="22">
        <v>43737</v>
      </c>
      <c r="M2884" s="23">
        <v>0.91008101851851997</v>
      </c>
      <c r="N2884" s="25">
        <v>6.8780000000000001</v>
      </c>
      <c r="O2884" s="21" t="s">
        <v>77</v>
      </c>
      <c r="P2884" s="46">
        <f>TotalFix[[#This Row],[Confirmed activ. 3 (ILE03)]]*60</f>
        <v>412.68</v>
      </c>
      <c r="Q2884" s="24">
        <v>450</v>
      </c>
      <c r="R2884" s="21" t="s">
        <v>66</v>
      </c>
      <c r="S2884" s="21" t="s">
        <v>67</v>
      </c>
    </row>
    <row r="2885" spans="1:19" s="21" customFormat="1" x14ac:dyDescent="0.35">
      <c r="A2885" s="26">
        <v>1550567</v>
      </c>
      <c r="B2885" s="53">
        <v>411583</v>
      </c>
      <c r="C2885" s="26">
        <f>VLOOKUP(TotalFix[[#This Row],[Order]],'Total Fix by SS'!B:C,2,0)</f>
        <v>239</v>
      </c>
      <c r="D2885" s="21" t="s">
        <v>59</v>
      </c>
      <c r="E2885" s="21" t="s">
        <v>85</v>
      </c>
      <c r="F2885" s="21" t="s">
        <v>86</v>
      </c>
      <c r="G2885" s="21" t="s">
        <v>62</v>
      </c>
      <c r="H2885" s="21" t="s">
        <v>87</v>
      </c>
      <c r="I2885" s="21" t="s">
        <v>87</v>
      </c>
      <c r="J2885" s="22">
        <v>43738</v>
      </c>
      <c r="K2885" s="23">
        <v>0.44241898148148001</v>
      </c>
      <c r="L2885" s="22">
        <v>43738</v>
      </c>
      <c r="M2885" s="23">
        <v>0.44241898148148001</v>
      </c>
      <c r="N2885" s="24">
        <v>20</v>
      </c>
      <c r="O2885" s="21" t="s">
        <v>66</v>
      </c>
      <c r="P2885" s="46">
        <f>TotalFix[[#This Row],[Confirmed activ. 3 (ILE03)]]</f>
        <v>20</v>
      </c>
      <c r="Q2885" s="24">
        <v>20</v>
      </c>
      <c r="R2885" s="21" t="s">
        <v>66</v>
      </c>
      <c r="S2885" s="21" t="s">
        <v>72</v>
      </c>
    </row>
    <row r="2886" spans="1:19" s="21" customFormat="1" x14ac:dyDescent="0.35">
      <c r="A2886" s="26">
        <v>1550567</v>
      </c>
      <c r="B2886" s="53">
        <v>411583</v>
      </c>
      <c r="C2886" s="26">
        <f>VLOOKUP(TotalFix[[#This Row],[Order]],'Total Fix by SS'!B:C,2,0)</f>
        <v>239</v>
      </c>
      <c r="D2886" s="21" t="s">
        <v>59</v>
      </c>
      <c r="E2886" s="21" t="s">
        <v>88</v>
      </c>
      <c r="F2886" s="21" t="s">
        <v>89</v>
      </c>
      <c r="G2886" s="21" t="s">
        <v>90</v>
      </c>
      <c r="H2886" s="21" t="s">
        <v>91</v>
      </c>
      <c r="I2886" s="21" t="s">
        <v>92</v>
      </c>
      <c r="J2886" s="22"/>
      <c r="K2886" s="23">
        <v>0</v>
      </c>
      <c r="L2886" s="22"/>
      <c r="M2886" s="23">
        <v>0</v>
      </c>
      <c r="N2886" s="25">
        <v>0</v>
      </c>
      <c r="O2886" s="21" t="s">
        <v>93</v>
      </c>
      <c r="P2886" s="46"/>
      <c r="Q2886" s="24">
        <v>0</v>
      </c>
      <c r="R2886" s="21" t="s">
        <v>66</v>
      </c>
      <c r="S2886" s="21" t="s">
        <v>94</v>
      </c>
    </row>
    <row r="2887" spans="1:19" s="21" customFormat="1" x14ac:dyDescent="0.35">
      <c r="A2887" s="26">
        <v>1550567</v>
      </c>
      <c r="B2887" s="53">
        <v>411583</v>
      </c>
      <c r="C2887" s="26">
        <f>VLOOKUP(TotalFix[[#This Row],[Order]],'Total Fix by SS'!B:C,2,0)</f>
        <v>239</v>
      </c>
      <c r="D2887" s="21" t="s">
        <v>59</v>
      </c>
      <c r="E2887" s="21" t="s">
        <v>95</v>
      </c>
      <c r="F2887" s="21" t="s">
        <v>61</v>
      </c>
      <c r="G2887" s="21" t="s">
        <v>62</v>
      </c>
      <c r="H2887" s="21" t="s">
        <v>63</v>
      </c>
      <c r="I2887" s="21" t="s">
        <v>96</v>
      </c>
      <c r="J2887" s="22">
        <v>43738</v>
      </c>
      <c r="K2887" s="23">
        <v>0.49726851851852</v>
      </c>
      <c r="L2887" s="22">
        <v>43738</v>
      </c>
      <c r="M2887" s="23">
        <v>0.50929398148147997</v>
      </c>
      <c r="N2887" s="25">
        <v>17.317</v>
      </c>
      <c r="O2887" s="21" t="s">
        <v>66</v>
      </c>
      <c r="P2887" s="46">
        <f>TotalFix[[#This Row],[Confirmed activ. 3 (ILE03)]]</f>
        <v>17.317</v>
      </c>
      <c r="Q2887" s="24">
        <v>40</v>
      </c>
      <c r="R2887" s="21" t="s">
        <v>66</v>
      </c>
      <c r="S2887" s="21" t="s">
        <v>67</v>
      </c>
    </row>
    <row r="2888" spans="1:19" s="21" customFormat="1" x14ac:dyDescent="0.35">
      <c r="A2888" s="26">
        <v>1550567</v>
      </c>
      <c r="B2888" s="53">
        <v>411583</v>
      </c>
      <c r="C2888" s="26">
        <f>VLOOKUP(TotalFix[[#This Row],[Order]],'Total Fix by SS'!B:C,2,0)</f>
        <v>239</v>
      </c>
      <c r="D2888" s="21" t="s">
        <v>59</v>
      </c>
      <c r="E2888" s="21" t="s">
        <v>97</v>
      </c>
      <c r="F2888" s="21" t="s">
        <v>69</v>
      </c>
      <c r="G2888" s="21" t="s">
        <v>62</v>
      </c>
      <c r="H2888" s="21" t="s">
        <v>70</v>
      </c>
      <c r="I2888" s="21" t="s">
        <v>98</v>
      </c>
      <c r="J2888" s="22">
        <v>43741</v>
      </c>
      <c r="K2888" s="23">
        <v>0.40094907407406999</v>
      </c>
      <c r="L2888" s="22">
        <v>43741</v>
      </c>
      <c r="M2888" s="23">
        <v>0.40094907407406999</v>
      </c>
      <c r="N2888" s="24">
        <v>20</v>
      </c>
      <c r="O2888" s="21" t="s">
        <v>66</v>
      </c>
      <c r="P2888" s="46">
        <f>TotalFix[[#This Row],[Confirmed activ. 3 (ILE03)]]</f>
        <v>20</v>
      </c>
      <c r="Q2888" s="24">
        <v>20</v>
      </c>
      <c r="R2888" s="21" t="s">
        <v>66</v>
      </c>
      <c r="S2888" s="21" t="s">
        <v>72</v>
      </c>
    </row>
    <row r="2889" spans="1:19" s="21" customFormat="1" x14ac:dyDescent="0.35">
      <c r="A2889" s="26">
        <v>1550567</v>
      </c>
      <c r="B2889" s="53">
        <v>411583</v>
      </c>
      <c r="C2889" s="26">
        <f>VLOOKUP(TotalFix[[#This Row],[Order]],'Total Fix by SS'!B:C,2,0)</f>
        <v>239</v>
      </c>
      <c r="D2889" s="21" t="s">
        <v>59</v>
      </c>
      <c r="E2889" s="21" t="s">
        <v>99</v>
      </c>
      <c r="F2889" s="21" t="s">
        <v>69</v>
      </c>
      <c r="G2889" s="21" t="s">
        <v>62</v>
      </c>
      <c r="H2889" s="21" t="s">
        <v>70</v>
      </c>
      <c r="I2889" s="21" t="s">
        <v>100</v>
      </c>
      <c r="J2889" s="22">
        <v>43741</v>
      </c>
      <c r="K2889" s="23">
        <v>0.40103009259258998</v>
      </c>
      <c r="L2889" s="22">
        <v>43741</v>
      </c>
      <c r="M2889" s="23">
        <v>0.40103009259258998</v>
      </c>
      <c r="N2889" s="24">
        <v>50</v>
      </c>
      <c r="O2889" s="21" t="s">
        <v>66</v>
      </c>
      <c r="P2889" s="46">
        <f>TotalFix[[#This Row],[Confirmed activ. 3 (ILE03)]]</f>
        <v>50</v>
      </c>
      <c r="Q2889" s="24">
        <v>50</v>
      </c>
      <c r="R2889" s="21" t="s">
        <v>66</v>
      </c>
      <c r="S2889" s="21" t="s">
        <v>72</v>
      </c>
    </row>
    <row r="2890" spans="1:19" s="21" customFormat="1" x14ac:dyDescent="0.35">
      <c r="A2890" s="26">
        <v>1550567</v>
      </c>
      <c r="B2890" s="53">
        <v>411583</v>
      </c>
      <c r="C2890" s="26">
        <f>VLOOKUP(TotalFix[[#This Row],[Order]],'Total Fix by SS'!B:C,2,0)</f>
        <v>239</v>
      </c>
      <c r="D2890" s="21" t="s">
        <v>59</v>
      </c>
      <c r="E2890" s="21" t="s">
        <v>101</v>
      </c>
      <c r="F2890" s="21" t="s">
        <v>102</v>
      </c>
      <c r="G2890" s="21" t="s">
        <v>62</v>
      </c>
      <c r="H2890" s="21" t="s">
        <v>100</v>
      </c>
      <c r="I2890" s="21" t="s">
        <v>103</v>
      </c>
      <c r="J2890" s="22">
        <v>43741</v>
      </c>
      <c r="K2890" s="23">
        <v>0.40115740740741002</v>
      </c>
      <c r="L2890" s="22">
        <v>43741</v>
      </c>
      <c r="M2890" s="23">
        <v>0.40115740740741002</v>
      </c>
      <c r="N2890" s="24">
        <v>10</v>
      </c>
      <c r="O2890" s="21" t="s">
        <v>66</v>
      </c>
      <c r="P2890" s="46">
        <f>TotalFix[[#This Row],[Confirmed activ. 3 (ILE03)]]</f>
        <v>10</v>
      </c>
      <c r="Q2890" s="24">
        <v>10</v>
      </c>
      <c r="R2890" s="21" t="s">
        <v>66</v>
      </c>
      <c r="S2890" s="21" t="s">
        <v>72</v>
      </c>
    </row>
    <row r="2891" spans="1:19" s="21" customFormat="1" x14ac:dyDescent="0.35">
      <c r="A2891" s="26">
        <v>1550567</v>
      </c>
      <c r="B2891" s="53">
        <v>411583</v>
      </c>
      <c r="C2891" s="26">
        <f>VLOOKUP(TotalFix[[#This Row],[Order]],'Total Fix by SS'!B:C,2,0)</f>
        <v>239</v>
      </c>
      <c r="D2891" s="21" t="s">
        <v>59</v>
      </c>
      <c r="E2891" s="21" t="s">
        <v>104</v>
      </c>
      <c r="F2891" s="21" t="s">
        <v>102</v>
      </c>
      <c r="G2891" s="21" t="s">
        <v>105</v>
      </c>
      <c r="H2891" s="21" t="s">
        <v>100</v>
      </c>
      <c r="I2891" s="21" t="s">
        <v>106</v>
      </c>
      <c r="J2891" s="22">
        <v>43744</v>
      </c>
      <c r="K2891" s="23">
        <v>0.33021990740740997</v>
      </c>
      <c r="L2891" s="22">
        <v>43744</v>
      </c>
      <c r="M2891" s="23">
        <v>0.33021990740740997</v>
      </c>
      <c r="N2891" s="24">
        <v>10</v>
      </c>
      <c r="O2891" s="21" t="s">
        <v>66</v>
      </c>
      <c r="P2891" s="46">
        <f>TotalFix[[#This Row],[Confirmed activ. 3 (ILE03)]]</f>
        <v>10</v>
      </c>
      <c r="Q2891" s="24">
        <v>10</v>
      </c>
      <c r="R2891" s="21" t="s">
        <v>66</v>
      </c>
      <c r="S2891" s="21" t="s">
        <v>72</v>
      </c>
    </row>
    <row r="2892" spans="1:19" s="21" customFormat="1" x14ac:dyDescent="0.35">
      <c r="A2892" s="26">
        <v>1550567</v>
      </c>
      <c r="B2892" s="53">
        <v>411583</v>
      </c>
      <c r="C2892" s="26">
        <f>VLOOKUP(TotalFix[[#This Row],[Order]],'Total Fix by SS'!B:C,2,0)</f>
        <v>239</v>
      </c>
      <c r="D2892" s="21" t="s">
        <v>107</v>
      </c>
      <c r="E2892" s="21" t="s">
        <v>60</v>
      </c>
      <c r="F2892" s="21" t="s">
        <v>61</v>
      </c>
      <c r="G2892" s="21" t="s">
        <v>90</v>
      </c>
      <c r="H2892" s="21" t="s">
        <v>63</v>
      </c>
      <c r="I2892" s="21" t="s">
        <v>108</v>
      </c>
      <c r="J2892" s="22">
        <v>43730</v>
      </c>
      <c r="K2892" s="23">
        <v>0.32986111111110999</v>
      </c>
      <c r="L2892" s="22">
        <v>43730</v>
      </c>
      <c r="M2892" s="23">
        <v>0.66260416666666999</v>
      </c>
      <c r="N2892" s="25">
        <v>15.959</v>
      </c>
      <c r="O2892" s="21" t="s">
        <v>77</v>
      </c>
      <c r="P2892" s="46">
        <f>TotalFix[[#This Row],[Confirmed activ. 3 (ILE03)]]*60</f>
        <v>957.54</v>
      </c>
      <c r="Q2892" s="24">
        <v>1</v>
      </c>
      <c r="R2892" s="21" t="s">
        <v>66</v>
      </c>
      <c r="S2892" s="21" t="s">
        <v>67</v>
      </c>
    </row>
    <row r="2893" spans="1:19" s="21" customFormat="1" x14ac:dyDescent="0.35">
      <c r="A2893" s="26">
        <v>1550567</v>
      </c>
      <c r="B2893" s="53">
        <v>411583</v>
      </c>
      <c r="C2893" s="26">
        <f>VLOOKUP(TotalFix[[#This Row],[Order]],'Total Fix by SS'!B:C,2,0)</f>
        <v>239</v>
      </c>
      <c r="D2893" s="21" t="s">
        <v>109</v>
      </c>
      <c r="E2893" s="21" t="s">
        <v>82</v>
      </c>
      <c r="F2893" s="21" t="s">
        <v>83</v>
      </c>
      <c r="G2893" s="21" t="s">
        <v>90</v>
      </c>
      <c r="H2893" s="21" t="s">
        <v>84</v>
      </c>
      <c r="I2893" s="21" t="s">
        <v>110</v>
      </c>
      <c r="J2893" s="22"/>
      <c r="K2893" s="23">
        <v>0</v>
      </c>
      <c r="L2893" s="22"/>
      <c r="M2893" s="23">
        <v>0</v>
      </c>
      <c r="N2893" s="25">
        <v>0</v>
      </c>
      <c r="O2893" s="21" t="s">
        <v>93</v>
      </c>
      <c r="P2893" s="46"/>
      <c r="Q2893" s="24">
        <v>5</v>
      </c>
      <c r="R2893" s="21" t="s">
        <v>66</v>
      </c>
      <c r="S2893" s="21" t="s">
        <v>94</v>
      </c>
    </row>
    <row r="2894" spans="1:19" s="21" customFormat="1" x14ac:dyDescent="0.35">
      <c r="A2894" s="26">
        <v>1550568</v>
      </c>
      <c r="B2894" s="53">
        <v>411583</v>
      </c>
      <c r="C2894" s="26">
        <f>VLOOKUP(TotalFix[[#This Row],[Order]],'Total Fix by SS'!B:C,2,0)</f>
        <v>246</v>
      </c>
      <c r="D2894" s="21" t="s">
        <v>59</v>
      </c>
      <c r="E2894" s="21" t="s">
        <v>60</v>
      </c>
      <c r="F2894" s="21" t="s">
        <v>61</v>
      </c>
      <c r="G2894" s="21" t="s">
        <v>62</v>
      </c>
      <c r="H2894" s="21" t="s">
        <v>63</v>
      </c>
      <c r="I2894" s="21" t="s">
        <v>64</v>
      </c>
      <c r="J2894" s="22">
        <v>43730</v>
      </c>
      <c r="K2894" s="23">
        <v>0.43111111111111</v>
      </c>
      <c r="L2894" s="22">
        <v>43730</v>
      </c>
      <c r="M2894" s="23">
        <v>0.45523148148148002</v>
      </c>
      <c r="N2894" s="25">
        <v>34.732999999999997</v>
      </c>
      <c r="O2894" s="21" t="s">
        <v>66</v>
      </c>
      <c r="P2894" s="46">
        <f>TotalFix[[#This Row],[Confirmed activ. 3 (ILE03)]]</f>
        <v>34.732999999999997</v>
      </c>
      <c r="Q2894" s="24">
        <v>20</v>
      </c>
      <c r="R2894" s="21" t="s">
        <v>66</v>
      </c>
      <c r="S2894" s="21" t="s">
        <v>67</v>
      </c>
    </row>
    <row r="2895" spans="1:19" s="21" customFormat="1" x14ac:dyDescent="0.35">
      <c r="A2895" s="26">
        <v>1550568</v>
      </c>
      <c r="B2895" s="53">
        <v>411583</v>
      </c>
      <c r="C2895" s="26">
        <f>VLOOKUP(TotalFix[[#This Row],[Order]],'Total Fix by SS'!B:C,2,0)</f>
        <v>246</v>
      </c>
      <c r="D2895" s="21" t="s">
        <v>59</v>
      </c>
      <c r="E2895" s="21" t="s">
        <v>68</v>
      </c>
      <c r="F2895" s="21" t="s">
        <v>69</v>
      </c>
      <c r="G2895" s="21" t="s">
        <v>62</v>
      </c>
      <c r="H2895" s="21" t="s">
        <v>70</v>
      </c>
      <c r="I2895" s="21" t="s">
        <v>71</v>
      </c>
      <c r="J2895" s="22">
        <v>43730</v>
      </c>
      <c r="K2895" s="23">
        <v>0.46714120370369999</v>
      </c>
      <c r="L2895" s="22">
        <v>43730</v>
      </c>
      <c r="M2895" s="23">
        <v>0.46714120370369999</v>
      </c>
      <c r="N2895" s="24">
        <v>30</v>
      </c>
      <c r="O2895" s="21" t="s">
        <v>66</v>
      </c>
      <c r="P2895" s="46">
        <f>TotalFix[[#This Row],[Confirmed activ. 3 (ILE03)]]</f>
        <v>30</v>
      </c>
      <c r="Q2895" s="24">
        <v>30</v>
      </c>
      <c r="R2895" s="21" t="s">
        <v>66</v>
      </c>
      <c r="S2895" s="21" t="s">
        <v>72</v>
      </c>
    </row>
    <row r="2896" spans="1:19" s="21" customFormat="1" x14ac:dyDescent="0.35">
      <c r="A2896" s="26">
        <v>1550568</v>
      </c>
      <c r="B2896" s="53">
        <v>411583</v>
      </c>
      <c r="C2896" s="26">
        <f>VLOOKUP(TotalFix[[#This Row],[Order]],'Total Fix by SS'!B:C,2,0)</f>
        <v>246</v>
      </c>
      <c r="D2896" s="21" t="s">
        <v>59</v>
      </c>
      <c r="E2896" s="21" t="s">
        <v>73</v>
      </c>
      <c r="F2896" s="21" t="s">
        <v>61</v>
      </c>
      <c r="G2896" s="21" t="s">
        <v>62</v>
      </c>
      <c r="H2896" s="21" t="s">
        <v>63</v>
      </c>
      <c r="I2896" s="21" t="s">
        <v>74</v>
      </c>
      <c r="J2896" s="22">
        <v>43730</v>
      </c>
      <c r="K2896" s="23">
        <v>0.46768518518518998</v>
      </c>
      <c r="L2896" s="22">
        <v>43731</v>
      </c>
      <c r="M2896" s="23">
        <v>0.4512037037037</v>
      </c>
      <c r="N2896" s="25">
        <v>7.1379999999999999</v>
      </c>
      <c r="O2896" s="21" t="s">
        <v>77</v>
      </c>
      <c r="P2896" s="46">
        <f>TotalFix[[#This Row],[Confirmed activ. 3 (ILE03)]]*60</f>
        <v>428.28</v>
      </c>
      <c r="Q2896" s="24">
        <v>200</v>
      </c>
      <c r="R2896" s="21" t="s">
        <v>66</v>
      </c>
      <c r="S2896" s="21" t="s">
        <v>67</v>
      </c>
    </row>
    <row r="2897" spans="1:19" s="21" customFormat="1" x14ac:dyDescent="0.35">
      <c r="A2897" s="26">
        <v>1550568</v>
      </c>
      <c r="B2897" s="53">
        <v>411583</v>
      </c>
      <c r="C2897" s="26">
        <f>VLOOKUP(TotalFix[[#This Row],[Order]],'Total Fix by SS'!B:C,2,0)</f>
        <v>246</v>
      </c>
      <c r="D2897" s="21" t="s">
        <v>59</v>
      </c>
      <c r="E2897" s="21" t="s">
        <v>75</v>
      </c>
      <c r="F2897" s="21" t="s">
        <v>61</v>
      </c>
      <c r="G2897" s="21" t="s">
        <v>62</v>
      </c>
      <c r="H2897" s="21" t="s">
        <v>63</v>
      </c>
      <c r="I2897" s="21" t="s">
        <v>76</v>
      </c>
      <c r="J2897" s="22">
        <v>43733</v>
      </c>
      <c r="K2897" s="23">
        <v>0.31890046296295999</v>
      </c>
      <c r="L2897" s="22">
        <v>43761</v>
      </c>
      <c r="M2897" s="23">
        <v>0.66562500000000002</v>
      </c>
      <c r="N2897" s="25">
        <v>9.9269999999999996</v>
      </c>
      <c r="O2897" s="21" t="s">
        <v>77</v>
      </c>
      <c r="P2897" s="46">
        <f>TotalFix[[#This Row],[Confirmed activ. 3 (ILE03)]]*60</f>
        <v>595.62</v>
      </c>
      <c r="Q2897" s="24">
        <v>500</v>
      </c>
      <c r="R2897" s="21" t="s">
        <v>66</v>
      </c>
      <c r="S2897" s="21" t="s">
        <v>67</v>
      </c>
    </row>
    <row r="2898" spans="1:19" s="21" customFormat="1" x14ac:dyDescent="0.35">
      <c r="A2898" s="26">
        <v>1550568</v>
      </c>
      <c r="B2898" s="53">
        <v>411583</v>
      </c>
      <c r="C2898" s="26">
        <f>VLOOKUP(TotalFix[[#This Row],[Order]],'Total Fix by SS'!B:C,2,0)</f>
        <v>246</v>
      </c>
      <c r="D2898" s="21" t="s">
        <v>59</v>
      </c>
      <c r="E2898" s="21" t="s">
        <v>78</v>
      </c>
      <c r="F2898" s="21" t="s">
        <v>69</v>
      </c>
      <c r="G2898" s="21" t="s">
        <v>62</v>
      </c>
      <c r="H2898" s="21" t="s">
        <v>70</v>
      </c>
      <c r="I2898" s="21" t="s">
        <v>79</v>
      </c>
      <c r="J2898" s="22">
        <v>43761</v>
      </c>
      <c r="K2898" s="23">
        <v>0.73093750000000002</v>
      </c>
      <c r="L2898" s="22">
        <v>43761</v>
      </c>
      <c r="M2898" s="23">
        <v>0.73093750000000002</v>
      </c>
      <c r="N2898" s="24">
        <v>20</v>
      </c>
      <c r="O2898" s="21" t="s">
        <v>66</v>
      </c>
      <c r="P2898" s="46">
        <f>TotalFix[[#This Row],[Confirmed activ. 3 (ILE03)]]</f>
        <v>20</v>
      </c>
      <c r="Q2898" s="24">
        <v>20</v>
      </c>
      <c r="R2898" s="21" t="s">
        <v>66</v>
      </c>
      <c r="S2898" s="21" t="s">
        <v>72</v>
      </c>
    </row>
    <row r="2899" spans="1:19" s="21" customFormat="1" x14ac:dyDescent="0.35">
      <c r="A2899" s="26">
        <v>1550568</v>
      </c>
      <c r="B2899" s="53">
        <v>411583</v>
      </c>
      <c r="C2899" s="26">
        <f>VLOOKUP(TotalFix[[#This Row],[Order]],'Total Fix by SS'!B:C,2,0)</f>
        <v>246</v>
      </c>
      <c r="D2899" s="21" t="s">
        <v>59</v>
      </c>
      <c r="E2899" s="21" t="s">
        <v>80</v>
      </c>
      <c r="F2899" s="21" t="s">
        <v>69</v>
      </c>
      <c r="G2899" s="21" t="s">
        <v>62</v>
      </c>
      <c r="H2899" s="21" t="s">
        <v>70</v>
      </c>
      <c r="I2899" s="21" t="s">
        <v>81</v>
      </c>
      <c r="J2899" s="22">
        <v>43761</v>
      </c>
      <c r="K2899" s="23">
        <v>0.73100694444444003</v>
      </c>
      <c r="L2899" s="22">
        <v>43761</v>
      </c>
      <c r="M2899" s="23">
        <v>0.73100694444444003</v>
      </c>
      <c r="N2899" s="24">
        <v>20</v>
      </c>
      <c r="O2899" s="21" t="s">
        <v>66</v>
      </c>
      <c r="P2899" s="46">
        <f>TotalFix[[#This Row],[Confirmed activ. 3 (ILE03)]]</f>
        <v>20</v>
      </c>
      <c r="Q2899" s="24">
        <v>20</v>
      </c>
      <c r="R2899" s="21" t="s">
        <v>66</v>
      </c>
      <c r="S2899" s="21" t="s">
        <v>72</v>
      </c>
    </row>
    <row r="2900" spans="1:19" s="21" customFormat="1" x14ac:dyDescent="0.35">
      <c r="A2900" s="26">
        <v>1550568</v>
      </c>
      <c r="B2900" s="53">
        <v>411583</v>
      </c>
      <c r="C2900" s="26">
        <f>VLOOKUP(TotalFix[[#This Row],[Order]],'Total Fix by SS'!B:C,2,0)</f>
        <v>246</v>
      </c>
      <c r="D2900" s="21" t="s">
        <v>59</v>
      </c>
      <c r="E2900" s="21" t="s">
        <v>82</v>
      </c>
      <c r="F2900" s="21" t="s">
        <v>83</v>
      </c>
      <c r="G2900" s="21" t="s">
        <v>62</v>
      </c>
      <c r="H2900" s="21" t="s">
        <v>84</v>
      </c>
      <c r="I2900" s="21" t="s">
        <v>84</v>
      </c>
      <c r="J2900" s="22">
        <v>43761</v>
      </c>
      <c r="K2900" s="23">
        <v>0.84868055555555999</v>
      </c>
      <c r="L2900" s="22">
        <v>43762</v>
      </c>
      <c r="M2900" s="23">
        <v>0.96357638888888997</v>
      </c>
      <c r="N2900" s="25">
        <v>9.1210000000000004</v>
      </c>
      <c r="O2900" s="21" t="s">
        <v>77</v>
      </c>
      <c r="P2900" s="46">
        <f>TotalFix[[#This Row],[Confirmed activ. 3 (ILE03)]]*60</f>
        <v>547.26</v>
      </c>
      <c r="Q2900" s="24">
        <v>450</v>
      </c>
      <c r="R2900" s="21" t="s">
        <v>66</v>
      </c>
      <c r="S2900" s="21" t="s">
        <v>67</v>
      </c>
    </row>
    <row r="2901" spans="1:19" s="21" customFormat="1" x14ac:dyDescent="0.35">
      <c r="A2901" s="26">
        <v>1550568</v>
      </c>
      <c r="B2901" s="53">
        <v>411583</v>
      </c>
      <c r="C2901" s="26">
        <f>VLOOKUP(TotalFix[[#This Row],[Order]],'Total Fix by SS'!B:C,2,0)</f>
        <v>246</v>
      </c>
      <c r="D2901" s="21" t="s">
        <v>59</v>
      </c>
      <c r="E2901" s="21" t="s">
        <v>85</v>
      </c>
      <c r="F2901" s="21" t="s">
        <v>86</v>
      </c>
      <c r="G2901" s="21" t="s">
        <v>62</v>
      </c>
      <c r="H2901" s="21" t="s">
        <v>87</v>
      </c>
      <c r="I2901" s="21" t="s">
        <v>87</v>
      </c>
      <c r="J2901" s="22">
        <v>43765</v>
      </c>
      <c r="K2901" s="23">
        <v>0.43254629629629998</v>
      </c>
      <c r="L2901" s="22">
        <v>43765</v>
      </c>
      <c r="M2901" s="23">
        <v>0.43254629629629998</v>
      </c>
      <c r="N2901" s="24">
        <v>20</v>
      </c>
      <c r="O2901" s="21" t="s">
        <v>66</v>
      </c>
      <c r="P2901" s="46">
        <f>TotalFix[[#This Row],[Confirmed activ. 3 (ILE03)]]</f>
        <v>20</v>
      </c>
      <c r="Q2901" s="24">
        <v>20</v>
      </c>
      <c r="R2901" s="21" t="s">
        <v>66</v>
      </c>
      <c r="S2901" s="21" t="s">
        <v>72</v>
      </c>
    </row>
    <row r="2902" spans="1:19" s="21" customFormat="1" x14ac:dyDescent="0.35">
      <c r="A2902" s="26">
        <v>1550568</v>
      </c>
      <c r="B2902" s="53">
        <v>411583</v>
      </c>
      <c r="C2902" s="26">
        <f>VLOOKUP(TotalFix[[#This Row],[Order]],'Total Fix by SS'!B:C,2,0)</f>
        <v>246</v>
      </c>
      <c r="D2902" s="21" t="s">
        <v>59</v>
      </c>
      <c r="E2902" s="21" t="s">
        <v>88</v>
      </c>
      <c r="F2902" s="21" t="s">
        <v>89</v>
      </c>
      <c r="G2902" s="21" t="s">
        <v>90</v>
      </c>
      <c r="H2902" s="21" t="s">
        <v>91</v>
      </c>
      <c r="I2902" s="21" t="s">
        <v>92</v>
      </c>
      <c r="J2902" s="22"/>
      <c r="K2902" s="23">
        <v>0</v>
      </c>
      <c r="L2902" s="22"/>
      <c r="M2902" s="23">
        <v>0</v>
      </c>
      <c r="N2902" s="25">
        <v>0</v>
      </c>
      <c r="O2902" s="21" t="s">
        <v>93</v>
      </c>
      <c r="P2902" s="46"/>
      <c r="Q2902" s="24">
        <v>0</v>
      </c>
      <c r="R2902" s="21" t="s">
        <v>66</v>
      </c>
      <c r="S2902" s="21" t="s">
        <v>94</v>
      </c>
    </row>
    <row r="2903" spans="1:19" s="21" customFormat="1" x14ac:dyDescent="0.35">
      <c r="A2903" s="26">
        <v>1550568</v>
      </c>
      <c r="B2903" s="53">
        <v>411583</v>
      </c>
      <c r="C2903" s="26">
        <f>VLOOKUP(TotalFix[[#This Row],[Order]],'Total Fix by SS'!B:C,2,0)</f>
        <v>246</v>
      </c>
      <c r="D2903" s="21" t="s">
        <v>59</v>
      </c>
      <c r="E2903" s="21" t="s">
        <v>95</v>
      </c>
      <c r="F2903" s="21" t="s">
        <v>61</v>
      </c>
      <c r="G2903" s="21" t="s">
        <v>62</v>
      </c>
      <c r="H2903" s="21" t="s">
        <v>63</v>
      </c>
      <c r="I2903" s="21" t="s">
        <v>96</v>
      </c>
      <c r="J2903" s="22">
        <v>43766</v>
      </c>
      <c r="K2903" s="23">
        <v>0.60351851851852001</v>
      </c>
      <c r="L2903" s="22">
        <v>43766</v>
      </c>
      <c r="M2903" s="23">
        <v>0.62517361111111003</v>
      </c>
      <c r="N2903" s="25">
        <v>31.183</v>
      </c>
      <c r="O2903" s="21" t="s">
        <v>66</v>
      </c>
      <c r="P2903" s="46">
        <f>TotalFix[[#This Row],[Confirmed activ. 3 (ILE03)]]</f>
        <v>31.183</v>
      </c>
      <c r="Q2903" s="24">
        <v>40</v>
      </c>
      <c r="R2903" s="21" t="s">
        <v>66</v>
      </c>
      <c r="S2903" s="21" t="s">
        <v>67</v>
      </c>
    </row>
    <row r="2904" spans="1:19" s="21" customFormat="1" x14ac:dyDescent="0.35">
      <c r="A2904" s="26">
        <v>1550568</v>
      </c>
      <c r="B2904" s="53">
        <v>411583</v>
      </c>
      <c r="C2904" s="26">
        <f>VLOOKUP(TotalFix[[#This Row],[Order]],'Total Fix by SS'!B:C,2,0)</f>
        <v>246</v>
      </c>
      <c r="D2904" s="21" t="s">
        <v>59</v>
      </c>
      <c r="E2904" s="21" t="s">
        <v>97</v>
      </c>
      <c r="F2904" s="21" t="s">
        <v>69</v>
      </c>
      <c r="G2904" s="21" t="s">
        <v>62</v>
      </c>
      <c r="H2904" s="21" t="s">
        <v>70</v>
      </c>
      <c r="I2904" s="21" t="s">
        <v>98</v>
      </c>
      <c r="J2904" s="22">
        <v>43767</v>
      </c>
      <c r="K2904" s="23">
        <v>0.48540509259259002</v>
      </c>
      <c r="L2904" s="22">
        <v>43767</v>
      </c>
      <c r="M2904" s="23">
        <v>0.48540509259259002</v>
      </c>
      <c r="N2904" s="24">
        <v>20</v>
      </c>
      <c r="O2904" s="21" t="s">
        <v>66</v>
      </c>
      <c r="P2904" s="46">
        <f>TotalFix[[#This Row],[Confirmed activ. 3 (ILE03)]]</f>
        <v>20</v>
      </c>
      <c r="Q2904" s="24">
        <v>20</v>
      </c>
      <c r="R2904" s="21" t="s">
        <v>66</v>
      </c>
      <c r="S2904" s="21" t="s">
        <v>72</v>
      </c>
    </row>
    <row r="2905" spans="1:19" s="21" customFormat="1" x14ac:dyDescent="0.35">
      <c r="A2905" s="26">
        <v>1550568</v>
      </c>
      <c r="B2905" s="53">
        <v>411583</v>
      </c>
      <c r="C2905" s="26">
        <f>VLOOKUP(TotalFix[[#This Row],[Order]],'Total Fix by SS'!B:C,2,0)</f>
        <v>246</v>
      </c>
      <c r="D2905" s="21" t="s">
        <v>59</v>
      </c>
      <c r="E2905" s="21" t="s">
        <v>99</v>
      </c>
      <c r="F2905" s="21" t="s">
        <v>69</v>
      </c>
      <c r="G2905" s="21" t="s">
        <v>62</v>
      </c>
      <c r="H2905" s="21" t="s">
        <v>70</v>
      </c>
      <c r="I2905" s="21" t="s">
        <v>100</v>
      </c>
      <c r="J2905" s="22">
        <v>43767</v>
      </c>
      <c r="K2905" s="23">
        <v>0.48542824074073998</v>
      </c>
      <c r="L2905" s="22">
        <v>43767</v>
      </c>
      <c r="M2905" s="23">
        <v>0.48542824074073998</v>
      </c>
      <c r="N2905" s="24">
        <v>50</v>
      </c>
      <c r="O2905" s="21" t="s">
        <v>66</v>
      </c>
      <c r="P2905" s="46">
        <f>TotalFix[[#This Row],[Confirmed activ. 3 (ILE03)]]</f>
        <v>50</v>
      </c>
      <c r="Q2905" s="24">
        <v>50</v>
      </c>
      <c r="R2905" s="21" t="s">
        <v>66</v>
      </c>
      <c r="S2905" s="21" t="s">
        <v>72</v>
      </c>
    </row>
    <row r="2906" spans="1:19" s="21" customFormat="1" x14ac:dyDescent="0.35">
      <c r="A2906" s="26">
        <v>1550568</v>
      </c>
      <c r="B2906" s="53">
        <v>411583</v>
      </c>
      <c r="C2906" s="26">
        <f>VLOOKUP(TotalFix[[#This Row],[Order]],'Total Fix by SS'!B:C,2,0)</f>
        <v>246</v>
      </c>
      <c r="D2906" s="21" t="s">
        <v>59</v>
      </c>
      <c r="E2906" s="21" t="s">
        <v>101</v>
      </c>
      <c r="F2906" s="21" t="s">
        <v>102</v>
      </c>
      <c r="G2906" s="21" t="s">
        <v>62</v>
      </c>
      <c r="H2906" s="21" t="s">
        <v>100</v>
      </c>
      <c r="I2906" s="21" t="s">
        <v>103</v>
      </c>
      <c r="J2906" s="22">
        <v>43767</v>
      </c>
      <c r="K2906" s="23">
        <v>0.48546296296295999</v>
      </c>
      <c r="L2906" s="22">
        <v>43767</v>
      </c>
      <c r="M2906" s="23">
        <v>0.48546296296295999</v>
      </c>
      <c r="N2906" s="24">
        <v>10</v>
      </c>
      <c r="O2906" s="21" t="s">
        <v>66</v>
      </c>
      <c r="P2906" s="46">
        <f>TotalFix[[#This Row],[Confirmed activ. 3 (ILE03)]]</f>
        <v>10</v>
      </c>
      <c r="Q2906" s="24">
        <v>10</v>
      </c>
      <c r="R2906" s="21" t="s">
        <v>66</v>
      </c>
      <c r="S2906" s="21" t="s">
        <v>72</v>
      </c>
    </row>
    <row r="2907" spans="1:19" s="21" customFormat="1" x14ac:dyDescent="0.35">
      <c r="A2907" s="26">
        <v>1550568</v>
      </c>
      <c r="B2907" s="53">
        <v>411583</v>
      </c>
      <c r="C2907" s="26">
        <f>VLOOKUP(TotalFix[[#This Row],[Order]],'Total Fix by SS'!B:C,2,0)</f>
        <v>246</v>
      </c>
      <c r="D2907" s="21" t="s">
        <v>59</v>
      </c>
      <c r="E2907" s="21" t="s">
        <v>104</v>
      </c>
      <c r="F2907" s="21" t="s">
        <v>102</v>
      </c>
      <c r="G2907" s="21" t="s">
        <v>105</v>
      </c>
      <c r="H2907" s="21" t="s">
        <v>100</v>
      </c>
      <c r="I2907" s="21" t="s">
        <v>106</v>
      </c>
      <c r="J2907" s="22">
        <v>43768</v>
      </c>
      <c r="K2907" s="23">
        <v>0.36348379629630001</v>
      </c>
      <c r="L2907" s="22">
        <v>43768</v>
      </c>
      <c r="M2907" s="23">
        <v>0.36348379629630001</v>
      </c>
      <c r="N2907" s="24">
        <v>10</v>
      </c>
      <c r="O2907" s="21" t="s">
        <v>66</v>
      </c>
      <c r="P2907" s="46">
        <f>TotalFix[[#This Row],[Confirmed activ. 3 (ILE03)]]</f>
        <v>10</v>
      </c>
      <c r="Q2907" s="24">
        <v>10</v>
      </c>
      <c r="R2907" s="21" t="s">
        <v>66</v>
      </c>
      <c r="S2907" s="21" t="s">
        <v>72</v>
      </c>
    </row>
    <row r="2908" spans="1:19" s="21" customFormat="1" x14ac:dyDescent="0.35">
      <c r="A2908" s="26">
        <v>1550568</v>
      </c>
      <c r="B2908" s="53">
        <v>411583</v>
      </c>
      <c r="C2908" s="26">
        <f>VLOOKUP(TotalFix[[#This Row],[Order]],'Total Fix by SS'!B:C,2,0)</f>
        <v>246</v>
      </c>
      <c r="D2908" s="21" t="s">
        <v>107</v>
      </c>
      <c r="E2908" s="21" t="s">
        <v>60</v>
      </c>
      <c r="F2908" s="21" t="s">
        <v>61</v>
      </c>
      <c r="G2908" s="21" t="s">
        <v>90</v>
      </c>
      <c r="H2908" s="21" t="s">
        <v>63</v>
      </c>
      <c r="I2908" s="21" t="s">
        <v>108</v>
      </c>
      <c r="J2908" s="22">
        <v>43759</v>
      </c>
      <c r="K2908" s="23">
        <v>0.32307870370370001</v>
      </c>
      <c r="L2908" s="22">
        <v>43760</v>
      </c>
      <c r="M2908" s="23">
        <v>0.74400462962962999</v>
      </c>
      <c r="N2908" s="25">
        <v>1007.063</v>
      </c>
      <c r="O2908" s="21" t="s">
        <v>66</v>
      </c>
      <c r="P2908" s="46">
        <f>TotalFix[[#This Row],[Confirmed activ. 3 (ILE03)]]</f>
        <v>1007.063</v>
      </c>
      <c r="Q2908" s="24">
        <v>1</v>
      </c>
      <c r="R2908" s="21" t="s">
        <v>66</v>
      </c>
      <c r="S2908" s="21" t="s">
        <v>67</v>
      </c>
    </row>
    <row r="2909" spans="1:19" s="21" customFormat="1" x14ac:dyDescent="0.35">
      <c r="A2909" s="26">
        <v>1550568</v>
      </c>
      <c r="B2909" s="53">
        <v>411583</v>
      </c>
      <c r="C2909" s="26">
        <f>VLOOKUP(TotalFix[[#This Row],[Order]],'Total Fix by SS'!B:C,2,0)</f>
        <v>246</v>
      </c>
      <c r="D2909" s="21" t="s">
        <v>109</v>
      </c>
      <c r="E2909" s="21" t="s">
        <v>82</v>
      </c>
      <c r="F2909" s="21" t="s">
        <v>83</v>
      </c>
      <c r="G2909" s="21" t="s">
        <v>90</v>
      </c>
      <c r="H2909" s="21" t="s">
        <v>84</v>
      </c>
      <c r="I2909" s="21" t="s">
        <v>110</v>
      </c>
      <c r="J2909" s="22"/>
      <c r="K2909" s="23">
        <v>0</v>
      </c>
      <c r="L2909" s="22"/>
      <c r="M2909" s="23">
        <v>0</v>
      </c>
      <c r="N2909" s="25">
        <v>0</v>
      </c>
      <c r="O2909" s="21" t="s">
        <v>93</v>
      </c>
      <c r="P2909" s="46"/>
      <c r="Q2909" s="24">
        <v>5</v>
      </c>
      <c r="R2909" s="21" t="s">
        <v>66</v>
      </c>
      <c r="S2909" s="21" t="s">
        <v>94</v>
      </c>
    </row>
    <row r="2910" spans="1:19" s="21" customFormat="1" x14ac:dyDescent="0.35">
      <c r="A2910" s="26">
        <v>1550569</v>
      </c>
      <c r="B2910" s="53">
        <v>411583</v>
      </c>
      <c r="C2910" s="26">
        <f>VLOOKUP(TotalFix[[#This Row],[Order]],'Total Fix by SS'!B:C,2,0)</f>
        <v>240</v>
      </c>
      <c r="D2910" s="21" t="s">
        <v>59</v>
      </c>
      <c r="E2910" s="21" t="s">
        <v>60</v>
      </c>
      <c r="F2910" s="21" t="s">
        <v>61</v>
      </c>
      <c r="G2910" s="21" t="s">
        <v>62</v>
      </c>
      <c r="H2910" s="21" t="s">
        <v>63</v>
      </c>
      <c r="I2910" s="21" t="s">
        <v>64</v>
      </c>
      <c r="J2910" s="22">
        <v>43731</v>
      </c>
      <c r="K2910" s="23">
        <v>0.45142361111111001</v>
      </c>
      <c r="L2910" s="22">
        <v>43731</v>
      </c>
      <c r="M2910" s="23">
        <v>0.46124999999999999</v>
      </c>
      <c r="N2910" s="25">
        <v>14.15</v>
      </c>
      <c r="O2910" s="21" t="s">
        <v>66</v>
      </c>
      <c r="P2910" s="46">
        <f>TotalFix[[#This Row],[Confirmed activ. 3 (ILE03)]]</f>
        <v>14.15</v>
      </c>
      <c r="Q2910" s="24">
        <v>20</v>
      </c>
      <c r="R2910" s="21" t="s">
        <v>66</v>
      </c>
      <c r="S2910" s="21" t="s">
        <v>67</v>
      </c>
    </row>
    <row r="2911" spans="1:19" s="21" customFormat="1" x14ac:dyDescent="0.35">
      <c r="A2911" s="26">
        <v>1550569</v>
      </c>
      <c r="B2911" s="53">
        <v>411583</v>
      </c>
      <c r="C2911" s="26">
        <f>VLOOKUP(TotalFix[[#This Row],[Order]],'Total Fix by SS'!B:C,2,0)</f>
        <v>240</v>
      </c>
      <c r="D2911" s="21" t="s">
        <v>59</v>
      </c>
      <c r="E2911" s="21" t="s">
        <v>68</v>
      </c>
      <c r="F2911" s="21" t="s">
        <v>69</v>
      </c>
      <c r="G2911" s="21" t="s">
        <v>62</v>
      </c>
      <c r="H2911" s="21" t="s">
        <v>70</v>
      </c>
      <c r="I2911" s="21" t="s">
        <v>71</v>
      </c>
      <c r="J2911" s="22">
        <v>43731</v>
      </c>
      <c r="K2911" s="23">
        <v>0.46800925925926001</v>
      </c>
      <c r="L2911" s="22">
        <v>43731</v>
      </c>
      <c r="M2911" s="23">
        <v>0.46800925925926001</v>
      </c>
      <c r="N2911" s="24">
        <v>30</v>
      </c>
      <c r="O2911" s="21" t="s">
        <v>66</v>
      </c>
      <c r="P2911" s="46">
        <f>TotalFix[[#This Row],[Confirmed activ. 3 (ILE03)]]</f>
        <v>30</v>
      </c>
      <c r="Q2911" s="24">
        <v>30</v>
      </c>
      <c r="R2911" s="21" t="s">
        <v>66</v>
      </c>
      <c r="S2911" s="21" t="s">
        <v>72</v>
      </c>
    </row>
    <row r="2912" spans="1:19" s="21" customFormat="1" x14ac:dyDescent="0.35">
      <c r="A2912" s="26">
        <v>1550569</v>
      </c>
      <c r="B2912" s="53">
        <v>411583</v>
      </c>
      <c r="C2912" s="26">
        <f>VLOOKUP(TotalFix[[#This Row],[Order]],'Total Fix by SS'!B:C,2,0)</f>
        <v>240</v>
      </c>
      <c r="D2912" s="21" t="s">
        <v>59</v>
      </c>
      <c r="E2912" s="21" t="s">
        <v>73</v>
      </c>
      <c r="F2912" s="21" t="s">
        <v>61</v>
      </c>
      <c r="G2912" s="21" t="s">
        <v>62</v>
      </c>
      <c r="H2912" s="21" t="s">
        <v>63</v>
      </c>
      <c r="I2912" s="21" t="s">
        <v>74</v>
      </c>
      <c r="J2912" s="22">
        <v>43731</v>
      </c>
      <c r="K2912" s="23">
        <v>0.47244212962963</v>
      </c>
      <c r="L2912" s="22">
        <v>43733</v>
      </c>
      <c r="M2912" s="23">
        <v>0.33293981481481</v>
      </c>
      <c r="N2912" s="25">
        <v>7.5469999999999997</v>
      </c>
      <c r="O2912" s="21" t="s">
        <v>77</v>
      </c>
      <c r="P2912" s="46">
        <f>TotalFix[[#This Row],[Confirmed activ. 3 (ILE03)]]*60</f>
        <v>452.82</v>
      </c>
      <c r="Q2912" s="24">
        <v>200</v>
      </c>
      <c r="R2912" s="21" t="s">
        <v>66</v>
      </c>
      <c r="S2912" s="21" t="s">
        <v>67</v>
      </c>
    </row>
    <row r="2913" spans="1:19" s="21" customFormat="1" x14ac:dyDescent="0.35">
      <c r="A2913" s="26">
        <v>1550569</v>
      </c>
      <c r="B2913" s="53">
        <v>411583</v>
      </c>
      <c r="C2913" s="26">
        <f>VLOOKUP(TotalFix[[#This Row],[Order]],'Total Fix by SS'!B:C,2,0)</f>
        <v>240</v>
      </c>
      <c r="D2913" s="21" t="s">
        <v>59</v>
      </c>
      <c r="E2913" s="21" t="s">
        <v>75</v>
      </c>
      <c r="F2913" s="21" t="s">
        <v>61</v>
      </c>
      <c r="G2913" s="21" t="s">
        <v>62</v>
      </c>
      <c r="H2913" s="21" t="s">
        <v>63</v>
      </c>
      <c r="I2913" s="21" t="s">
        <v>76</v>
      </c>
      <c r="J2913" s="22">
        <v>43733</v>
      </c>
      <c r="K2913" s="23">
        <v>0.34307870370370003</v>
      </c>
      <c r="L2913" s="22">
        <v>43738</v>
      </c>
      <c r="M2913" s="23">
        <v>0.74802083333333003</v>
      </c>
      <c r="N2913" s="25">
        <v>27.905000000000001</v>
      </c>
      <c r="O2913" s="21" t="s">
        <v>77</v>
      </c>
      <c r="P2913" s="46">
        <f>TotalFix[[#This Row],[Confirmed activ. 3 (ILE03)]]*60</f>
        <v>1674.3000000000002</v>
      </c>
      <c r="Q2913" s="24">
        <v>500</v>
      </c>
      <c r="R2913" s="21" t="s">
        <v>66</v>
      </c>
      <c r="S2913" s="21" t="s">
        <v>67</v>
      </c>
    </row>
    <row r="2914" spans="1:19" s="21" customFormat="1" x14ac:dyDescent="0.35">
      <c r="A2914" s="26">
        <v>1550569</v>
      </c>
      <c r="B2914" s="53">
        <v>411583</v>
      </c>
      <c r="C2914" s="26">
        <f>VLOOKUP(TotalFix[[#This Row],[Order]],'Total Fix by SS'!B:C,2,0)</f>
        <v>240</v>
      </c>
      <c r="D2914" s="21" t="s">
        <v>59</v>
      </c>
      <c r="E2914" s="21" t="s">
        <v>78</v>
      </c>
      <c r="F2914" s="21" t="s">
        <v>69</v>
      </c>
      <c r="G2914" s="21" t="s">
        <v>62</v>
      </c>
      <c r="H2914" s="21" t="s">
        <v>70</v>
      </c>
      <c r="I2914" s="21" t="s">
        <v>79</v>
      </c>
      <c r="J2914" s="22">
        <v>43739</v>
      </c>
      <c r="K2914" s="23">
        <v>0.58961805555556002</v>
      </c>
      <c r="L2914" s="22">
        <v>43739</v>
      </c>
      <c r="M2914" s="23">
        <v>0.58961805555556002</v>
      </c>
      <c r="N2914" s="24">
        <v>20</v>
      </c>
      <c r="O2914" s="21" t="s">
        <v>66</v>
      </c>
      <c r="P2914" s="46">
        <f>TotalFix[[#This Row],[Confirmed activ. 3 (ILE03)]]</f>
        <v>20</v>
      </c>
      <c r="Q2914" s="24">
        <v>20</v>
      </c>
      <c r="R2914" s="21" t="s">
        <v>66</v>
      </c>
      <c r="S2914" s="21" t="s">
        <v>72</v>
      </c>
    </row>
    <row r="2915" spans="1:19" s="21" customFormat="1" x14ac:dyDescent="0.35">
      <c r="A2915" s="26">
        <v>1550569</v>
      </c>
      <c r="B2915" s="53">
        <v>411583</v>
      </c>
      <c r="C2915" s="26">
        <f>VLOOKUP(TotalFix[[#This Row],[Order]],'Total Fix by SS'!B:C,2,0)</f>
        <v>240</v>
      </c>
      <c r="D2915" s="21" t="s">
        <v>59</v>
      </c>
      <c r="E2915" s="21" t="s">
        <v>80</v>
      </c>
      <c r="F2915" s="21" t="s">
        <v>69</v>
      </c>
      <c r="G2915" s="21" t="s">
        <v>62</v>
      </c>
      <c r="H2915" s="21" t="s">
        <v>70</v>
      </c>
      <c r="I2915" s="21" t="s">
        <v>81</v>
      </c>
      <c r="J2915" s="22">
        <v>43739</v>
      </c>
      <c r="K2915" s="23">
        <v>0.58975694444444005</v>
      </c>
      <c r="L2915" s="22">
        <v>43739</v>
      </c>
      <c r="M2915" s="23">
        <v>0.58975694444444005</v>
      </c>
      <c r="N2915" s="24">
        <v>20</v>
      </c>
      <c r="O2915" s="21" t="s">
        <v>66</v>
      </c>
      <c r="P2915" s="46">
        <f>TotalFix[[#This Row],[Confirmed activ. 3 (ILE03)]]</f>
        <v>20</v>
      </c>
      <c r="Q2915" s="24">
        <v>20</v>
      </c>
      <c r="R2915" s="21" t="s">
        <v>66</v>
      </c>
      <c r="S2915" s="21" t="s">
        <v>72</v>
      </c>
    </row>
    <row r="2916" spans="1:19" s="21" customFormat="1" x14ac:dyDescent="0.35">
      <c r="A2916" s="26">
        <v>1550569</v>
      </c>
      <c r="B2916" s="53">
        <v>411583</v>
      </c>
      <c r="C2916" s="26">
        <f>VLOOKUP(TotalFix[[#This Row],[Order]],'Total Fix by SS'!B:C,2,0)</f>
        <v>240</v>
      </c>
      <c r="D2916" s="21" t="s">
        <v>59</v>
      </c>
      <c r="E2916" s="21" t="s">
        <v>82</v>
      </c>
      <c r="F2916" s="21" t="s">
        <v>83</v>
      </c>
      <c r="G2916" s="21" t="s">
        <v>62</v>
      </c>
      <c r="H2916" s="21" t="s">
        <v>84</v>
      </c>
      <c r="I2916" s="21" t="s">
        <v>84</v>
      </c>
      <c r="J2916" s="22">
        <v>43739</v>
      </c>
      <c r="K2916" s="23">
        <v>0.59391203703703999</v>
      </c>
      <c r="L2916" s="22">
        <v>43740</v>
      </c>
      <c r="M2916" s="23">
        <v>0.15005787037036999</v>
      </c>
      <c r="N2916" s="25">
        <v>260.49299999999999</v>
      </c>
      <c r="O2916" s="21" t="s">
        <v>66</v>
      </c>
      <c r="P2916" s="46">
        <f>TotalFix[[#This Row],[Confirmed activ. 3 (ILE03)]]</f>
        <v>260.49299999999999</v>
      </c>
      <c r="Q2916" s="24">
        <v>450</v>
      </c>
      <c r="R2916" s="21" t="s">
        <v>66</v>
      </c>
      <c r="S2916" s="21" t="s">
        <v>67</v>
      </c>
    </row>
    <row r="2917" spans="1:19" s="21" customFormat="1" x14ac:dyDescent="0.35">
      <c r="A2917" s="26">
        <v>1550569</v>
      </c>
      <c r="B2917" s="53">
        <v>411583</v>
      </c>
      <c r="C2917" s="26">
        <f>VLOOKUP(TotalFix[[#This Row],[Order]],'Total Fix by SS'!B:C,2,0)</f>
        <v>240</v>
      </c>
      <c r="D2917" s="21" t="s">
        <v>59</v>
      </c>
      <c r="E2917" s="21" t="s">
        <v>85</v>
      </c>
      <c r="F2917" s="21" t="s">
        <v>86</v>
      </c>
      <c r="G2917" s="21" t="s">
        <v>62</v>
      </c>
      <c r="H2917" s="21" t="s">
        <v>87</v>
      </c>
      <c r="I2917" s="21" t="s">
        <v>87</v>
      </c>
      <c r="J2917" s="22">
        <v>43740</v>
      </c>
      <c r="K2917" s="23">
        <v>0.36843749999999997</v>
      </c>
      <c r="L2917" s="22">
        <v>43740</v>
      </c>
      <c r="M2917" s="23">
        <v>0.36843749999999997</v>
      </c>
      <c r="N2917" s="24">
        <v>20</v>
      </c>
      <c r="O2917" s="21" t="s">
        <v>66</v>
      </c>
      <c r="P2917" s="46">
        <f>TotalFix[[#This Row],[Confirmed activ. 3 (ILE03)]]</f>
        <v>20</v>
      </c>
      <c r="Q2917" s="24">
        <v>20</v>
      </c>
      <c r="R2917" s="21" t="s">
        <v>66</v>
      </c>
      <c r="S2917" s="21" t="s">
        <v>72</v>
      </c>
    </row>
    <row r="2918" spans="1:19" s="21" customFormat="1" x14ac:dyDescent="0.35">
      <c r="A2918" s="26">
        <v>1550569</v>
      </c>
      <c r="B2918" s="53">
        <v>411583</v>
      </c>
      <c r="C2918" s="26">
        <f>VLOOKUP(TotalFix[[#This Row],[Order]],'Total Fix by SS'!B:C,2,0)</f>
        <v>240</v>
      </c>
      <c r="D2918" s="21" t="s">
        <v>59</v>
      </c>
      <c r="E2918" s="21" t="s">
        <v>88</v>
      </c>
      <c r="F2918" s="21" t="s">
        <v>89</v>
      </c>
      <c r="G2918" s="21" t="s">
        <v>90</v>
      </c>
      <c r="H2918" s="21" t="s">
        <v>91</v>
      </c>
      <c r="I2918" s="21" t="s">
        <v>92</v>
      </c>
      <c r="J2918" s="22"/>
      <c r="K2918" s="23">
        <v>0</v>
      </c>
      <c r="L2918" s="22"/>
      <c r="M2918" s="23">
        <v>0</v>
      </c>
      <c r="N2918" s="25">
        <v>0</v>
      </c>
      <c r="O2918" s="21" t="s">
        <v>93</v>
      </c>
      <c r="P2918" s="46"/>
      <c r="Q2918" s="24">
        <v>0</v>
      </c>
      <c r="R2918" s="21" t="s">
        <v>66</v>
      </c>
      <c r="S2918" s="21" t="s">
        <v>94</v>
      </c>
    </row>
    <row r="2919" spans="1:19" s="21" customFormat="1" x14ac:dyDescent="0.35">
      <c r="A2919" s="26">
        <v>1550569</v>
      </c>
      <c r="B2919" s="53">
        <v>411583</v>
      </c>
      <c r="C2919" s="26">
        <f>VLOOKUP(TotalFix[[#This Row],[Order]],'Total Fix by SS'!B:C,2,0)</f>
        <v>240</v>
      </c>
      <c r="D2919" s="21" t="s">
        <v>59</v>
      </c>
      <c r="E2919" s="21" t="s">
        <v>95</v>
      </c>
      <c r="F2919" s="21" t="s">
        <v>61</v>
      </c>
      <c r="G2919" s="21" t="s">
        <v>62</v>
      </c>
      <c r="H2919" s="21" t="s">
        <v>63</v>
      </c>
      <c r="I2919" s="21" t="s">
        <v>96</v>
      </c>
      <c r="J2919" s="22">
        <v>43745</v>
      </c>
      <c r="K2919" s="23">
        <v>0.48410879629629999</v>
      </c>
      <c r="L2919" s="22">
        <v>43745</v>
      </c>
      <c r="M2919" s="23">
        <v>0.50243055555556004</v>
      </c>
      <c r="N2919" s="25">
        <v>26.382999999999999</v>
      </c>
      <c r="O2919" s="21" t="s">
        <v>66</v>
      </c>
      <c r="P2919" s="46">
        <f>TotalFix[[#This Row],[Confirmed activ. 3 (ILE03)]]</f>
        <v>26.382999999999999</v>
      </c>
      <c r="Q2919" s="24">
        <v>40</v>
      </c>
      <c r="R2919" s="21" t="s">
        <v>66</v>
      </c>
      <c r="S2919" s="21" t="s">
        <v>67</v>
      </c>
    </row>
    <row r="2920" spans="1:19" s="21" customFormat="1" x14ac:dyDescent="0.35">
      <c r="A2920" s="26">
        <v>1550569</v>
      </c>
      <c r="B2920" s="53">
        <v>411583</v>
      </c>
      <c r="C2920" s="26">
        <f>VLOOKUP(TotalFix[[#This Row],[Order]],'Total Fix by SS'!B:C,2,0)</f>
        <v>240</v>
      </c>
      <c r="D2920" s="21" t="s">
        <v>59</v>
      </c>
      <c r="E2920" s="21" t="s">
        <v>97</v>
      </c>
      <c r="F2920" s="21" t="s">
        <v>69</v>
      </c>
      <c r="G2920" s="21" t="s">
        <v>62</v>
      </c>
      <c r="H2920" s="21" t="s">
        <v>70</v>
      </c>
      <c r="I2920" s="21" t="s">
        <v>98</v>
      </c>
      <c r="J2920" s="22">
        <v>43745</v>
      </c>
      <c r="K2920" s="23">
        <v>0.66453703703704003</v>
      </c>
      <c r="L2920" s="22">
        <v>43745</v>
      </c>
      <c r="M2920" s="23">
        <v>0.66453703703704003</v>
      </c>
      <c r="N2920" s="24">
        <v>20</v>
      </c>
      <c r="O2920" s="21" t="s">
        <v>66</v>
      </c>
      <c r="P2920" s="46">
        <f>TotalFix[[#This Row],[Confirmed activ. 3 (ILE03)]]</f>
        <v>20</v>
      </c>
      <c r="Q2920" s="24">
        <v>20</v>
      </c>
      <c r="R2920" s="21" t="s">
        <v>66</v>
      </c>
      <c r="S2920" s="21" t="s">
        <v>72</v>
      </c>
    </row>
    <row r="2921" spans="1:19" s="21" customFormat="1" x14ac:dyDescent="0.35">
      <c r="A2921" s="26">
        <v>1550569</v>
      </c>
      <c r="B2921" s="53">
        <v>411583</v>
      </c>
      <c r="C2921" s="26">
        <f>VLOOKUP(TotalFix[[#This Row],[Order]],'Total Fix by SS'!B:C,2,0)</f>
        <v>240</v>
      </c>
      <c r="D2921" s="21" t="s">
        <v>59</v>
      </c>
      <c r="E2921" s="21" t="s">
        <v>99</v>
      </c>
      <c r="F2921" s="21" t="s">
        <v>69</v>
      </c>
      <c r="G2921" s="21" t="s">
        <v>62</v>
      </c>
      <c r="H2921" s="21" t="s">
        <v>70</v>
      </c>
      <c r="I2921" s="21" t="s">
        <v>100</v>
      </c>
      <c r="J2921" s="22">
        <v>43745</v>
      </c>
      <c r="K2921" s="23">
        <v>0.66462962962963001</v>
      </c>
      <c r="L2921" s="22">
        <v>43745</v>
      </c>
      <c r="M2921" s="23">
        <v>0.66462962962963001</v>
      </c>
      <c r="N2921" s="24">
        <v>50</v>
      </c>
      <c r="O2921" s="21" t="s">
        <v>66</v>
      </c>
      <c r="P2921" s="46">
        <f>TotalFix[[#This Row],[Confirmed activ. 3 (ILE03)]]</f>
        <v>50</v>
      </c>
      <c r="Q2921" s="24">
        <v>50</v>
      </c>
      <c r="R2921" s="21" t="s">
        <v>66</v>
      </c>
      <c r="S2921" s="21" t="s">
        <v>72</v>
      </c>
    </row>
    <row r="2922" spans="1:19" s="21" customFormat="1" x14ac:dyDescent="0.35">
      <c r="A2922" s="26">
        <v>1550569</v>
      </c>
      <c r="B2922" s="53">
        <v>411583</v>
      </c>
      <c r="C2922" s="26">
        <f>VLOOKUP(TotalFix[[#This Row],[Order]],'Total Fix by SS'!B:C,2,0)</f>
        <v>240</v>
      </c>
      <c r="D2922" s="21" t="s">
        <v>59</v>
      </c>
      <c r="E2922" s="21" t="s">
        <v>101</v>
      </c>
      <c r="F2922" s="21" t="s">
        <v>102</v>
      </c>
      <c r="G2922" s="21" t="s">
        <v>62</v>
      </c>
      <c r="H2922" s="21" t="s">
        <v>100</v>
      </c>
      <c r="I2922" s="21" t="s">
        <v>103</v>
      </c>
      <c r="J2922" s="22">
        <v>43746</v>
      </c>
      <c r="K2922" s="23">
        <v>0.66329861111110999</v>
      </c>
      <c r="L2922" s="22">
        <v>43746</v>
      </c>
      <c r="M2922" s="23">
        <v>0.66329861111110999</v>
      </c>
      <c r="N2922" s="24">
        <v>10</v>
      </c>
      <c r="O2922" s="21" t="s">
        <v>66</v>
      </c>
      <c r="P2922" s="46">
        <f>TotalFix[[#This Row],[Confirmed activ. 3 (ILE03)]]</f>
        <v>10</v>
      </c>
      <c r="Q2922" s="24">
        <v>10</v>
      </c>
      <c r="R2922" s="21" t="s">
        <v>66</v>
      </c>
      <c r="S2922" s="21" t="s">
        <v>72</v>
      </c>
    </row>
    <row r="2923" spans="1:19" s="21" customFormat="1" x14ac:dyDescent="0.35">
      <c r="A2923" s="26">
        <v>1550569</v>
      </c>
      <c r="B2923" s="53">
        <v>411583</v>
      </c>
      <c r="C2923" s="26">
        <f>VLOOKUP(TotalFix[[#This Row],[Order]],'Total Fix by SS'!B:C,2,0)</f>
        <v>240</v>
      </c>
      <c r="D2923" s="21" t="s">
        <v>59</v>
      </c>
      <c r="E2923" s="21" t="s">
        <v>104</v>
      </c>
      <c r="F2923" s="21" t="s">
        <v>102</v>
      </c>
      <c r="G2923" s="21" t="s">
        <v>105</v>
      </c>
      <c r="H2923" s="21" t="s">
        <v>100</v>
      </c>
      <c r="I2923" s="21" t="s">
        <v>106</v>
      </c>
      <c r="J2923" s="22">
        <v>43747</v>
      </c>
      <c r="K2923" s="23">
        <v>0.43599537037037001</v>
      </c>
      <c r="L2923" s="22">
        <v>43747</v>
      </c>
      <c r="M2923" s="23">
        <v>0.43599537037037001</v>
      </c>
      <c r="N2923" s="24">
        <v>10</v>
      </c>
      <c r="O2923" s="21" t="s">
        <v>66</v>
      </c>
      <c r="P2923" s="46">
        <f>TotalFix[[#This Row],[Confirmed activ. 3 (ILE03)]]</f>
        <v>10</v>
      </c>
      <c r="Q2923" s="24">
        <v>10</v>
      </c>
      <c r="R2923" s="21" t="s">
        <v>66</v>
      </c>
      <c r="S2923" s="21" t="s">
        <v>72</v>
      </c>
    </row>
    <row r="2924" spans="1:19" s="21" customFormat="1" x14ac:dyDescent="0.35">
      <c r="A2924" s="26">
        <v>1550569</v>
      </c>
      <c r="B2924" s="53">
        <v>411583</v>
      </c>
      <c r="C2924" s="26">
        <f>VLOOKUP(TotalFix[[#This Row],[Order]],'Total Fix by SS'!B:C,2,0)</f>
        <v>240</v>
      </c>
      <c r="D2924" s="21" t="s">
        <v>107</v>
      </c>
      <c r="E2924" s="21" t="s">
        <v>60</v>
      </c>
      <c r="F2924" s="21" t="s">
        <v>61</v>
      </c>
      <c r="G2924" s="21" t="s">
        <v>90</v>
      </c>
      <c r="H2924" s="21" t="s">
        <v>63</v>
      </c>
      <c r="I2924" s="21" t="s">
        <v>108</v>
      </c>
      <c r="J2924" s="22">
        <v>43737</v>
      </c>
      <c r="K2924" s="23">
        <v>0.50437500000000002</v>
      </c>
      <c r="L2924" s="22">
        <v>43737</v>
      </c>
      <c r="M2924" s="23">
        <v>0.74739583333333004</v>
      </c>
      <c r="N2924" s="25">
        <v>5.8330000000000002</v>
      </c>
      <c r="O2924" s="21" t="s">
        <v>77</v>
      </c>
      <c r="P2924" s="46">
        <f>TotalFix[[#This Row],[Confirmed activ. 3 (ILE03)]]*60</f>
        <v>349.98</v>
      </c>
      <c r="Q2924" s="24">
        <v>1</v>
      </c>
      <c r="R2924" s="21" t="s">
        <v>66</v>
      </c>
      <c r="S2924" s="21" t="s">
        <v>67</v>
      </c>
    </row>
    <row r="2925" spans="1:19" s="21" customFormat="1" x14ac:dyDescent="0.35">
      <c r="A2925" s="26">
        <v>1550569</v>
      </c>
      <c r="B2925" s="53">
        <v>411583</v>
      </c>
      <c r="C2925" s="26">
        <f>VLOOKUP(TotalFix[[#This Row],[Order]],'Total Fix by SS'!B:C,2,0)</f>
        <v>240</v>
      </c>
      <c r="D2925" s="21" t="s">
        <v>109</v>
      </c>
      <c r="E2925" s="21" t="s">
        <v>82</v>
      </c>
      <c r="F2925" s="21" t="s">
        <v>83</v>
      </c>
      <c r="G2925" s="21" t="s">
        <v>90</v>
      </c>
      <c r="H2925" s="21" t="s">
        <v>84</v>
      </c>
      <c r="I2925" s="21" t="s">
        <v>110</v>
      </c>
      <c r="J2925" s="22"/>
      <c r="K2925" s="23">
        <v>0</v>
      </c>
      <c r="L2925" s="22"/>
      <c r="M2925" s="23">
        <v>0</v>
      </c>
      <c r="N2925" s="25">
        <v>0</v>
      </c>
      <c r="O2925" s="21" t="s">
        <v>93</v>
      </c>
      <c r="P2925" s="46"/>
      <c r="Q2925" s="24">
        <v>5</v>
      </c>
      <c r="R2925" s="21" t="s">
        <v>66</v>
      </c>
      <c r="S2925" s="21" t="s">
        <v>94</v>
      </c>
    </row>
    <row r="2926" spans="1:19" s="21" customFormat="1" x14ac:dyDescent="0.35">
      <c r="A2926" s="26">
        <v>1550570</v>
      </c>
      <c r="B2926" s="53">
        <v>411583</v>
      </c>
      <c r="C2926" s="26">
        <f>VLOOKUP(TotalFix[[#This Row],[Order]],'Total Fix by SS'!B:C,2,0)</f>
        <v>240</v>
      </c>
      <c r="D2926" s="21" t="s">
        <v>59</v>
      </c>
      <c r="E2926" s="21" t="s">
        <v>60</v>
      </c>
      <c r="F2926" s="21" t="s">
        <v>61</v>
      </c>
      <c r="G2926" s="21" t="s">
        <v>62</v>
      </c>
      <c r="H2926" s="21" t="s">
        <v>63</v>
      </c>
      <c r="I2926" s="21" t="s">
        <v>64</v>
      </c>
      <c r="J2926" s="22">
        <v>43730</v>
      </c>
      <c r="K2926" s="23">
        <v>0.41577546296295997</v>
      </c>
      <c r="L2926" s="22">
        <v>43730</v>
      </c>
      <c r="M2926" s="23">
        <v>0.42707175925926</v>
      </c>
      <c r="N2926" s="25">
        <v>16.266999999999999</v>
      </c>
      <c r="O2926" s="21" t="s">
        <v>66</v>
      </c>
      <c r="P2926" s="46">
        <f>TotalFix[[#This Row],[Confirmed activ. 3 (ILE03)]]</f>
        <v>16.266999999999999</v>
      </c>
      <c r="Q2926" s="24">
        <v>20</v>
      </c>
      <c r="R2926" s="21" t="s">
        <v>66</v>
      </c>
      <c r="S2926" s="21" t="s">
        <v>67</v>
      </c>
    </row>
    <row r="2927" spans="1:19" s="21" customFormat="1" x14ac:dyDescent="0.35">
      <c r="A2927" s="26">
        <v>1550570</v>
      </c>
      <c r="B2927" s="53">
        <v>411583</v>
      </c>
      <c r="C2927" s="26">
        <f>VLOOKUP(TotalFix[[#This Row],[Order]],'Total Fix by SS'!B:C,2,0)</f>
        <v>240</v>
      </c>
      <c r="D2927" s="21" t="s">
        <v>59</v>
      </c>
      <c r="E2927" s="21" t="s">
        <v>68</v>
      </c>
      <c r="F2927" s="21" t="s">
        <v>69</v>
      </c>
      <c r="G2927" s="21" t="s">
        <v>62</v>
      </c>
      <c r="H2927" s="21" t="s">
        <v>70</v>
      </c>
      <c r="I2927" s="21" t="s">
        <v>71</v>
      </c>
      <c r="J2927" s="22">
        <v>43730</v>
      </c>
      <c r="K2927" s="23">
        <v>0.45609953703703998</v>
      </c>
      <c r="L2927" s="22">
        <v>43730</v>
      </c>
      <c r="M2927" s="23">
        <v>0.45609953703703998</v>
      </c>
      <c r="N2927" s="24">
        <v>30</v>
      </c>
      <c r="O2927" s="21" t="s">
        <v>66</v>
      </c>
      <c r="P2927" s="46">
        <f>TotalFix[[#This Row],[Confirmed activ. 3 (ILE03)]]</f>
        <v>30</v>
      </c>
      <c r="Q2927" s="24">
        <v>30</v>
      </c>
      <c r="R2927" s="21" t="s">
        <v>66</v>
      </c>
      <c r="S2927" s="21" t="s">
        <v>72</v>
      </c>
    </row>
    <row r="2928" spans="1:19" s="21" customFormat="1" x14ac:dyDescent="0.35">
      <c r="A2928" s="26">
        <v>1550570</v>
      </c>
      <c r="B2928" s="53">
        <v>411583</v>
      </c>
      <c r="C2928" s="26">
        <f>VLOOKUP(TotalFix[[#This Row],[Order]],'Total Fix by SS'!B:C,2,0)</f>
        <v>240</v>
      </c>
      <c r="D2928" s="21" t="s">
        <v>59</v>
      </c>
      <c r="E2928" s="21" t="s">
        <v>73</v>
      </c>
      <c r="F2928" s="21" t="s">
        <v>61</v>
      </c>
      <c r="G2928" s="21" t="s">
        <v>62</v>
      </c>
      <c r="H2928" s="21" t="s">
        <v>63</v>
      </c>
      <c r="I2928" s="21" t="s">
        <v>74</v>
      </c>
      <c r="J2928" s="22">
        <v>43730</v>
      </c>
      <c r="K2928" s="23">
        <v>0.45799768518519002</v>
      </c>
      <c r="L2928" s="22">
        <v>43731</v>
      </c>
      <c r="M2928" s="23">
        <v>0.45159722222221998</v>
      </c>
      <c r="N2928" s="25">
        <v>7.3049999999999997</v>
      </c>
      <c r="O2928" s="21" t="s">
        <v>77</v>
      </c>
      <c r="P2928" s="46">
        <f>TotalFix[[#This Row],[Confirmed activ. 3 (ILE03)]]*60</f>
        <v>438.29999999999995</v>
      </c>
      <c r="Q2928" s="24">
        <v>200</v>
      </c>
      <c r="R2928" s="21" t="s">
        <v>66</v>
      </c>
      <c r="S2928" s="21" t="s">
        <v>67</v>
      </c>
    </row>
    <row r="2929" spans="1:19" s="21" customFormat="1" x14ac:dyDescent="0.35">
      <c r="A2929" s="26">
        <v>1550570</v>
      </c>
      <c r="B2929" s="53">
        <v>411583</v>
      </c>
      <c r="C2929" s="26">
        <f>VLOOKUP(TotalFix[[#This Row],[Order]],'Total Fix by SS'!B:C,2,0)</f>
        <v>240</v>
      </c>
      <c r="D2929" s="21" t="s">
        <v>59</v>
      </c>
      <c r="E2929" s="21" t="s">
        <v>75</v>
      </c>
      <c r="F2929" s="21" t="s">
        <v>61</v>
      </c>
      <c r="G2929" s="21" t="s">
        <v>62</v>
      </c>
      <c r="H2929" s="21" t="s">
        <v>63</v>
      </c>
      <c r="I2929" s="21" t="s">
        <v>76</v>
      </c>
      <c r="J2929" s="22">
        <v>43732</v>
      </c>
      <c r="K2929" s="23">
        <v>0.55848379629629996</v>
      </c>
      <c r="L2929" s="22">
        <v>43738</v>
      </c>
      <c r="M2929" s="23">
        <v>0.49682870370370003</v>
      </c>
      <c r="N2929" s="25">
        <v>12.222</v>
      </c>
      <c r="O2929" s="21" t="s">
        <v>77</v>
      </c>
      <c r="P2929" s="46">
        <f>TotalFix[[#This Row],[Confirmed activ. 3 (ILE03)]]*60</f>
        <v>733.31999999999994</v>
      </c>
      <c r="Q2929" s="24">
        <v>500</v>
      </c>
      <c r="R2929" s="21" t="s">
        <v>66</v>
      </c>
      <c r="S2929" s="21" t="s">
        <v>67</v>
      </c>
    </row>
    <row r="2930" spans="1:19" s="21" customFormat="1" x14ac:dyDescent="0.35">
      <c r="A2930" s="26">
        <v>1550570</v>
      </c>
      <c r="B2930" s="53">
        <v>411583</v>
      </c>
      <c r="C2930" s="26">
        <f>VLOOKUP(TotalFix[[#This Row],[Order]],'Total Fix by SS'!B:C,2,0)</f>
        <v>240</v>
      </c>
      <c r="D2930" s="21" t="s">
        <v>59</v>
      </c>
      <c r="E2930" s="21" t="s">
        <v>78</v>
      </c>
      <c r="F2930" s="21" t="s">
        <v>69</v>
      </c>
      <c r="G2930" s="21" t="s">
        <v>62</v>
      </c>
      <c r="H2930" s="21" t="s">
        <v>70</v>
      </c>
      <c r="I2930" s="21" t="s">
        <v>79</v>
      </c>
      <c r="J2930" s="22">
        <v>43738</v>
      </c>
      <c r="K2930" s="23">
        <v>0.50931712962963005</v>
      </c>
      <c r="L2930" s="22">
        <v>43738</v>
      </c>
      <c r="M2930" s="23">
        <v>0.50931712962963005</v>
      </c>
      <c r="N2930" s="24">
        <v>20</v>
      </c>
      <c r="O2930" s="21" t="s">
        <v>66</v>
      </c>
      <c r="P2930" s="46">
        <f>TotalFix[[#This Row],[Confirmed activ. 3 (ILE03)]]</f>
        <v>20</v>
      </c>
      <c r="Q2930" s="24">
        <v>20</v>
      </c>
      <c r="R2930" s="21" t="s">
        <v>66</v>
      </c>
      <c r="S2930" s="21" t="s">
        <v>72</v>
      </c>
    </row>
    <row r="2931" spans="1:19" s="21" customFormat="1" x14ac:dyDescent="0.35">
      <c r="A2931" s="26">
        <v>1550570</v>
      </c>
      <c r="B2931" s="53">
        <v>411583</v>
      </c>
      <c r="C2931" s="26">
        <f>VLOOKUP(TotalFix[[#This Row],[Order]],'Total Fix by SS'!B:C,2,0)</f>
        <v>240</v>
      </c>
      <c r="D2931" s="21" t="s">
        <v>59</v>
      </c>
      <c r="E2931" s="21" t="s">
        <v>80</v>
      </c>
      <c r="F2931" s="21" t="s">
        <v>69</v>
      </c>
      <c r="G2931" s="21" t="s">
        <v>62</v>
      </c>
      <c r="H2931" s="21" t="s">
        <v>70</v>
      </c>
      <c r="I2931" s="21" t="s">
        <v>81</v>
      </c>
      <c r="J2931" s="22">
        <v>43738</v>
      </c>
      <c r="K2931" s="23">
        <v>0.50953703703704001</v>
      </c>
      <c r="L2931" s="22">
        <v>43738</v>
      </c>
      <c r="M2931" s="23">
        <v>0.50953703703704001</v>
      </c>
      <c r="N2931" s="24">
        <v>20</v>
      </c>
      <c r="O2931" s="21" t="s">
        <v>66</v>
      </c>
      <c r="P2931" s="46">
        <f>TotalFix[[#This Row],[Confirmed activ. 3 (ILE03)]]</f>
        <v>20</v>
      </c>
      <c r="Q2931" s="24">
        <v>20</v>
      </c>
      <c r="R2931" s="21" t="s">
        <v>66</v>
      </c>
      <c r="S2931" s="21" t="s">
        <v>72</v>
      </c>
    </row>
    <row r="2932" spans="1:19" s="21" customFormat="1" x14ac:dyDescent="0.35">
      <c r="A2932" s="26">
        <v>1550570</v>
      </c>
      <c r="B2932" s="53">
        <v>411583</v>
      </c>
      <c r="C2932" s="26">
        <f>VLOOKUP(TotalFix[[#This Row],[Order]],'Total Fix by SS'!B:C,2,0)</f>
        <v>240</v>
      </c>
      <c r="D2932" s="21" t="s">
        <v>59</v>
      </c>
      <c r="E2932" s="21" t="s">
        <v>82</v>
      </c>
      <c r="F2932" s="21" t="s">
        <v>83</v>
      </c>
      <c r="G2932" s="21" t="s">
        <v>62</v>
      </c>
      <c r="H2932" s="21" t="s">
        <v>84</v>
      </c>
      <c r="I2932" s="21" t="s">
        <v>84</v>
      </c>
      <c r="J2932" s="22">
        <v>43738</v>
      </c>
      <c r="K2932" s="23">
        <v>4.8379629629600003E-3</v>
      </c>
      <c r="L2932" s="22">
        <v>43739</v>
      </c>
      <c r="M2932" s="23">
        <v>0.58765046296295997</v>
      </c>
      <c r="N2932" s="25">
        <v>610.29</v>
      </c>
      <c r="O2932" s="21" t="s">
        <v>66</v>
      </c>
      <c r="P2932" s="46">
        <f>TotalFix[[#This Row],[Confirmed activ. 3 (ILE03)]]</f>
        <v>610.29</v>
      </c>
      <c r="Q2932" s="24">
        <v>450</v>
      </c>
      <c r="R2932" s="21" t="s">
        <v>66</v>
      </c>
      <c r="S2932" s="21" t="s">
        <v>67</v>
      </c>
    </row>
    <row r="2933" spans="1:19" s="21" customFormat="1" x14ac:dyDescent="0.35">
      <c r="A2933" s="26">
        <v>1550570</v>
      </c>
      <c r="B2933" s="53">
        <v>411583</v>
      </c>
      <c r="C2933" s="26">
        <f>VLOOKUP(TotalFix[[#This Row],[Order]],'Total Fix by SS'!B:C,2,0)</f>
        <v>240</v>
      </c>
      <c r="D2933" s="21" t="s">
        <v>59</v>
      </c>
      <c r="E2933" s="21" t="s">
        <v>85</v>
      </c>
      <c r="F2933" s="21" t="s">
        <v>86</v>
      </c>
      <c r="G2933" s="21" t="s">
        <v>62</v>
      </c>
      <c r="H2933" s="21" t="s">
        <v>87</v>
      </c>
      <c r="I2933" s="21" t="s">
        <v>87</v>
      </c>
      <c r="J2933" s="22">
        <v>43739</v>
      </c>
      <c r="K2933" s="23">
        <v>0.60190972222221995</v>
      </c>
      <c r="L2933" s="22">
        <v>43739</v>
      </c>
      <c r="M2933" s="23">
        <v>0.60190972222221995</v>
      </c>
      <c r="N2933" s="24">
        <v>20</v>
      </c>
      <c r="O2933" s="21" t="s">
        <v>66</v>
      </c>
      <c r="P2933" s="46">
        <f>TotalFix[[#This Row],[Confirmed activ. 3 (ILE03)]]</f>
        <v>20</v>
      </c>
      <c r="Q2933" s="24">
        <v>20</v>
      </c>
      <c r="R2933" s="21" t="s">
        <v>66</v>
      </c>
      <c r="S2933" s="21" t="s">
        <v>72</v>
      </c>
    </row>
    <row r="2934" spans="1:19" s="21" customFormat="1" x14ac:dyDescent="0.35">
      <c r="A2934" s="26">
        <v>1550570</v>
      </c>
      <c r="B2934" s="53">
        <v>411583</v>
      </c>
      <c r="C2934" s="26">
        <f>VLOOKUP(TotalFix[[#This Row],[Order]],'Total Fix by SS'!B:C,2,0)</f>
        <v>240</v>
      </c>
      <c r="D2934" s="21" t="s">
        <v>59</v>
      </c>
      <c r="E2934" s="21" t="s">
        <v>95</v>
      </c>
      <c r="F2934" s="21" t="s">
        <v>61</v>
      </c>
      <c r="G2934" s="21" t="s">
        <v>62</v>
      </c>
      <c r="H2934" s="21" t="s">
        <v>63</v>
      </c>
      <c r="I2934" s="21" t="s">
        <v>96</v>
      </c>
      <c r="J2934" s="22">
        <v>43744</v>
      </c>
      <c r="K2934" s="23">
        <v>0.65716435185184996</v>
      </c>
      <c r="L2934" s="22">
        <v>43744</v>
      </c>
      <c r="M2934" s="23">
        <v>0.67459490740741002</v>
      </c>
      <c r="N2934" s="25">
        <v>3.5830000000000002</v>
      </c>
      <c r="O2934" s="21" t="s">
        <v>66</v>
      </c>
      <c r="P2934" s="46">
        <f>TotalFix[[#This Row],[Confirmed activ. 3 (ILE03)]]</f>
        <v>3.5830000000000002</v>
      </c>
      <c r="Q2934" s="24">
        <v>40</v>
      </c>
      <c r="R2934" s="21" t="s">
        <v>66</v>
      </c>
      <c r="S2934" s="21" t="s">
        <v>67</v>
      </c>
    </row>
    <row r="2935" spans="1:19" s="21" customFormat="1" x14ac:dyDescent="0.35">
      <c r="A2935" s="26">
        <v>1550570</v>
      </c>
      <c r="B2935" s="53">
        <v>411583</v>
      </c>
      <c r="C2935" s="26">
        <f>VLOOKUP(TotalFix[[#This Row],[Order]],'Total Fix by SS'!B:C,2,0)</f>
        <v>240</v>
      </c>
      <c r="D2935" s="21" t="s">
        <v>59</v>
      </c>
      <c r="E2935" s="21" t="s">
        <v>97</v>
      </c>
      <c r="F2935" s="21" t="s">
        <v>69</v>
      </c>
      <c r="G2935" s="21" t="s">
        <v>62</v>
      </c>
      <c r="H2935" s="21" t="s">
        <v>70</v>
      </c>
      <c r="I2935" s="21" t="s">
        <v>98</v>
      </c>
      <c r="J2935" s="22">
        <v>43745</v>
      </c>
      <c r="K2935" s="23">
        <v>0.66476851851852004</v>
      </c>
      <c r="L2935" s="22">
        <v>43745</v>
      </c>
      <c r="M2935" s="23">
        <v>0.66476851851852004</v>
      </c>
      <c r="N2935" s="24">
        <v>20</v>
      </c>
      <c r="O2935" s="21" t="s">
        <v>66</v>
      </c>
      <c r="P2935" s="46">
        <f>TotalFix[[#This Row],[Confirmed activ. 3 (ILE03)]]</f>
        <v>20</v>
      </c>
      <c r="Q2935" s="24">
        <v>20</v>
      </c>
      <c r="R2935" s="21" t="s">
        <v>66</v>
      </c>
      <c r="S2935" s="21" t="s">
        <v>72</v>
      </c>
    </row>
    <row r="2936" spans="1:19" s="21" customFormat="1" x14ac:dyDescent="0.35">
      <c r="A2936" s="26">
        <v>1550570</v>
      </c>
      <c r="B2936" s="53">
        <v>411583</v>
      </c>
      <c r="C2936" s="26">
        <f>VLOOKUP(TotalFix[[#This Row],[Order]],'Total Fix by SS'!B:C,2,0)</f>
        <v>240</v>
      </c>
      <c r="D2936" s="21" t="s">
        <v>59</v>
      </c>
      <c r="E2936" s="21" t="s">
        <v>99</v>
      </c>
      <c r="F2936" s="21" t="s">
        <v>69</v>
      </c>
      <c r="G2936" s="21" t="s">
        <v>62</v>
      </c>
      <c r="H2936" s="21" t="s">
        <v>70</v>
      </c>
      <c r="I2936" s="21" t="s">
        <v>100</v>
      </c>
      <c r="J2936" s="22">
        <v>43746</v>
      </c>
      <c r="K2936" s="23">
        <v>0.42682870370370002</v>
      </c>
      <c r="L2936" s="22">
        <v>43746</v>
      </c>
      <c r="M2936" s="23">
        <v>0.42682870370370002</v>
      </c>
      <c r="N2936" s="24">
        <v>50</v>
      </c>
      <c r="O2936" s="21" t="s">
        <v>66</v>
      </c>
      <c r="P2936" s="46">
        <f>TotalFix[[#This Row],[Confirmed activ. 3 (ILE03)]]</f>
        <v>50</v>
      </c>
      <c r="Q2936" s="24">
        <v>50</v>
      </c>
      <c r="R2936" s="21" t="s">
        <v>66</v>
      </c>
      <c r="S2936" s="21" t="s">
        <v>72</v>
      </c>
    </row>
    <row r="2937" spans="1:19" s="21" customFormat="1" x14ac:dyDescent="0.35">
      <c r="A2937" s="26">
        <v>1550570</v>
      </c>
      <c r="B2937" s="53">
        <v>411583</v>
      </c>
      <c r="C2937" s="26">
        <f>VLOOKUP(TotalFix[[#This Row],[Order]],'Total Fix by SS'!B:C,2,0)</f>
        <v>240</v>
      </c>
      <c r="D2937" s="21" t="s">
        <v>59</v>
      </c>
      <c r="E2937" s="21" t="s">
        <v>104</v>
      </c>
      <c r="F2937" s="21" t="s">
        <v>102</v>
      </c>
      <c r="G2937" s="21" t="s">
        <v>105</v>
      </c>
      <c r="H2937" s="21" t="s">
        <v>100</v>
      </c>
      <c r="I2937" s="21" t="s">
        <v>106</v>
      </c>
      <c r="J2937" s="22">
        <v>43747</v>
      </c>
      <c r="K2937" s="23">
        <v>0.43615740740740999</v>
      </c>
      <c r="L2937" s="22">
        <v>43747</v>
      </c>
      <c r="M2937" s="23">
        <v>0.43615740740740999</v>
      </c>
      <c r="N2937" s="24">
        <v>10</v>
      </c>
      <c r="O2937" s="21" t="s">
        <v>66</v>
      </c>
      <c r="P2937" s="46">
        <f>TotalFix[[#This Row],[Confirmed activ. 3 (ILE03)]]</f>
        <v>10</v>
      </c>
      <c r="Q2937" s="24">
        <v>10</v>
      </c>
      <c r="R2937" s="21" t="s">
        <v>66</v>
      </c>
      <c r="S2937" s="21" t="s">
        <v>72</v>
      </c>
    </row>
    <row r="2938" spans="1:19" s="21" customFormat="1" x14ac:dyDescent="0.35">
      <c r="A2938" s="26">
        <v>1550570</v>
      </c>
      <c r="B2938" s="53">
        <v>411583</v>
      </c>
      <c r="C2938" s="26">
        <f>VLOOKUP(TotalFix[[#This Row],[Order]],'Total Fix by SS'!B:C,2,0)</f>
        <v>240</v>
      </c>
      <c r="D2938" s="21" t="s">
        <v>107</v>
      </c>
      <c r="E2938" s="21" t="s">
        <v>60</v>
      </c>
      <c r="F2938" s="21" t="s">
        <v>61</v>
      </c>
      <c r="G2938" s="21" t="s">
        <v>90</v>
      </c>
      <c r="H2938" s="21" t="s">
        <v>63</v>
      </c>
      <c r="I2938" s="21" t="s">
        <v>108</v>
      </c>
      <c r="J2938" s="22">
        <v>43734</v>
      </c>
      <c r="K2938" s="23">
        <v>0.31208333333332999</v>
      </c>
      <c r="L2938" s="22">
        <v>43745</v>
      </c>
      <c r="M2938" s="23">
        <v>0.51663194444444005</v>
      </c>
      <c r="N2938" s="25">
        <v>14.316000000000001</v>
      </c>
      <c r="O2938" s="21" t="s">
        <v>77</v>
      </c>
      <c r="P2938" s="46">
        <f>TotalFix[[#This Row],[Confirmed activ. 3 (ILE03)]]*60</f>
        <v>858.96</v>
      </c>
      <c r="Q2938" s="24">
        <v>1</v>
      </c>
      <c r="R2938" s="21" t="s">
        <v>66</v>
      </c>
      <c r="S2938" s="21" t="s">
        <v>67</v>
      </c>
    </row>
    <row r="2939" spans="1:19" s="21" customFormat="1" x14ac:dyDescent="0.35">
      <c r="A2939" s="26">
        <v>1550570</v>
      </c>
      <c r="B2939" s="53">
        <v>411583</v>
      </c>
      <c r="C2939" s="26">
        <f>VLOOKUP(TotalFix[[#This Row],[Order]],'Total Fix by SS'!B:C,2,0)</f>
        <v>240</v>
      </c>
      <c r="D2939" s="21" t="s">
        <v>109</v>
      </c>
      <c r="E2939" s="21" t="s">
        <v>82</v>
      </c>
      <c r="F2939" s="21" t="s">
        <v>83</v>
      </c>
      <c r="G2939" s="21" t="s">
        <v>90</v>
      </c>
      <c r="H2939" s="21" t="s">
        <v>84</v>
      </c>
      <c r="I2939" s="21" t="s">
        <v>110</v>
      </c>
      <c r="J2939" s="22"/>
      <c r="K2939" s="23">
        <v>0</v>
      </c>
      <c r="L2939" s="22"/>
      <c r="M2939" s="23">
        <v>0</v>
      </c>
      <c r="N2939" s="25">
        <v>0</v>
      </c>
      <c r="O2939" s="21" t="s">
        <v>93</v>
      </c>
      <c r="P2939" s="46"/>
      <c r="Q2939" s="24">
        <v>5</v>
      </c>
      <c r="R2939" s="21" t="s">
        <v>66</v>
      </c>
      <c r="S2939" s="21" t="s">
        <v>94</v>
      </c>
    </row>
    <row r="2940" spans="1:19" s="21" customFormat="1" x14ac:dyDescent="0.35">
      <c r="A2940" s="26">
        <v>1550571</v>
      </c>
      <c r="B2940" s="53">
        <v>411583</v>
      </c>
      <c r="C2940" s="26">
        <f>VLOOKUP(TotalFix[[#This Row],[Order]],'Total Fix by SS'!B:C,2,0)</f>
        <v>240</v>
      </c>
      <c r="D2940" s="21" t="s">
        <v>59</v>
      </c>
      <c r="E2940" s="21" t="s">
        <v>60</v>
      </c>
      <c r="F2940" s="21" t="s">
        <v>61</v>
      </c>
      <c r="G2940" s="21" t="s">
        <v>62</v>
      </c>
      <c r="H2940" s="21" t="s">
        <v>63</v>
      </c>
      <c r="I2940" s="21" t="s">
        <v>139</v>
      </c>
      <c r="J2940" s="22">
        <v>43731</v>
      </c>
      <c r="K2940" s="23">
        <v>0.43142361111110999</v>
      </c>
      <c r="L2940" s="22">
        <v>43731</v>
      </c>
      <c r="M2940" s="23">
        <v>0.43949074074074002</v>
      </c>
      <c r="N2940" s="25">
        <v>5.8170000000000002</v>
      </c>
      <c r="O2940" s="21" t="s">
        <v>66</v>
      </c>
      <c r="P2940" s="46">
        <f>TotalFix[[#This Row],[Confirmed activ. 3 (ILE03)]]</f>
        <v>5.8170000000000002</v>
      </c>
      <c r="Q2940" s="24">
        <v>20</v>
      </c>
      <c r="R2940" s="21" t="s">
        <v>66</v>
      </c>
      <c r="S2940" s="21" t="s">
        <v>67</v>
      </c>
    </row>
    <row r="2941" spans="1:19" s="21" customFormat="1" x14ac:dyDescent="0.35">
      <c r="A2941" s="26">
        <v>1550571</v>
      </c>
      <c r="B2941" s="53">
        <v>411583</v>
      </c>
      <c r="C2941" s="26">
        <f>VLOOKUP(TotalFix[[#This Row],[Order]],'Total Fix by SS'!B:C,2,0)</f>
        <v>240</v>
      </c>
      <c r="D2941" s="21" t="s">
        <v>59</v>
      </c>
      <c r="E2941" s="21" t="s">
        <v>68</v>
      </c>
      <c r="F2941" s="21" t="s">
        <v>69</v>
      </c>
      <c r="G2941" s="21" t="s">
        <v>62</v>
      </c>
      <c r="H2941" s="21" t="s">
        <v>70</v>
      </c>
      <c r="I2941" s="21" t="s">
        <v>71</v>
      </c>
      <c r="J2941" s="22">
        <v>43731</v>
      </c>
      <c r="K2941" s="23">
        <v>0.44902777777778002</v>
      </c>
      <c r="L2941" s="22">
        <v>43731</v>
      </c>
      <c r="M2941" s="23">
        <v>0.44902777777778002</v>
      </c>
      <c r="N2941" s="24">
        <v>30</v>
      </c>
      <c r="O2941" s="21" t="s">
        <v>66</v>
      </c>
      <c r="P2941" s="46">
        <f>TotalFix[[#This Row],[Confirmed activ. 3 (ILE03)]]</f>
        <v>30</v>
      </c>
      <c r="Q2941" s="24">
        <v>30</v>
      </c>
      <c r="R2941" s="21" t="s">
        <v>66</v>
      </c>
      <c r="S2941" s="21" t="s">
        <v>72</v>
      </c>
    </row>
    <row r="2942" spans="1:19" s="21" customFormat="1" x14ac:dyDescent="0.35">
      <c r="A2942" s="26">
        <v>1550571</v>
      </c>
      <c r="B2942" s="53">
        <v>411583</v>
      </c>
      <c r="C2942" s="26">
        <f>VLOOKUP(TotalFix[[#This Row],[Order]],'Total Fix by SS'!B:C,2,0)</f>
        <v>240</v>
      </c>
      <c r="D2942" s="21" t="s">
        <v>59</v>
      </c>
      <c r="E2942" s="21" t="s">
        <v>73</v>
      </c>
      <c r="F2942" s="21" t="s">
        <v>61</v>
      </c>
      <c r="G2942" s="21" t="s">
        <v>62</v>
      </c>
      <c r="H2942" s="21" t="s">
        <v>63</v>
      </c>
      <c r="I2942" s="21" t="s">
        <v>74</v>
      </c>
      <c r="J2942" s="22">
        <v>43731</v>
      </c>
      <c r="K2942" s="23">
        <v>0.45188657407407001</v>
      </c>
      <c r="L2942" s="22">
        <v>43732</v>
      </c>
      <c r="M2942" s="23">
        <v>0.56754629629630005</v>
      </c>
      <c r="N2942" s="25">
        <v>10.362</v>
      </c>
      <c r="O2942" s="21" t="s">
        <v>77</v>
      </c>
      <c r="P2942" s="46">
        <f>TotalFix[[#This Row],[Confirmed activ. 3 (ILE03)]]*60</f>
        <v>621.72</v>
      </c>
      <c r="Q2942" s="24">
        <v>200</v>
      </c>
      <c r="R2942" s="21" t="s">
        <v>66</v>
      </c>
      <c r="S2942" s="21" t="s">
        <v>67</v>
      </c>
    </row>
    <row r="2943" spans="1:19" s="21" customFormat="1" x14ac:dyDescent="0.35">
      <c r="A2943" s="26">
        <v>1550571</v>
      </c>
      <c r="B2943" s="53">
        <v>411583</v>
      </c>
      <c r="C2943" s="26">
        <f>VLOOKUP(TotalFix[[#This Row],[Order]],'Total Fix by SS'!B:C,2,0)</f>
        <v>240</v>
      </c>
      <c r="D2943" s="21" t="s">
        <v>59</v>
      </c>
      <c r="E2943" s="21" t="s">
        <v>75</v>
      </c>
      <c r="F2943" s="21" t="s">
        <v>61</v>
      </c>
      <c r="G2943" s="21" t="s">
        <v>62</v>
      </c>
      <c r="H2943" s="21" t="s">
        <v>63</v>
      </c>
      <c r="I2943" s="21" t="s">
        <v>76</v>
      </c>
      <c r="J2943" s="22">
        <v>43734</v>
      </c>
      <c r="K2943" s="23">
        <v>0.31092592592592999</v>
      </c>
      <c r="L2943" s="22">
        <v>43737</v>
      </c>
      <c r="M2943" s="23">
        <v>0.74570601851852003</v>
      </c>
      <c r="N2943" s="25">
        <v>17.773</v>
      </c>
      <c r="O2943" s="21" t="s">
        <v>77</v>
      </c>
      <c r="P2943" s="46">
        <f>TotalFix[[#This Row],[Confirmed activ. 3 (ILE03)]]*60</f>
        <v>1066.3799999999999</v>
      </c>
      <c r="Q2943" s="24">
        <v>500</v>
      </c>
      <c r="R2943" s="21" t="s">
        <v>66</v>
      </c>
      <c r="S2943" s="21" t="s">
        <v>67</v>
      </c>
    </row>
    <row r="2944" spans="1:19" s="21" customFormat="1" x14ac:dyDescent="0.35">
      <c r="A2944" s="26">
        <v>1550571</v>
      </c>
      <c r="B2944" s="53">
        <v>411583</v>
      </c>
      <c r="C2944" s="26">
        <f>VLOOKUP(TotalFix[[#This Row],[Order]],'Total Fix by SS'!B:C,2,0)</f>
        <v>240</v>
      </c>
      <c r="D2944" s="21" t="s">
        <v>59</v>
      </c>
      <c r="E2944" s="21" t="s">
        <v>78</v>
      </c>
      <c r="F2944" s="21" t="s">
        <v>69</v>
      </c>
      <c r="G2944" s="21" t="s">
        <v>62</v>
      </c>
      <c r="H2944" s="21" t="s">
        <v>70</v>
      </c>
      <c r="I2944" s="21" t="s">
        <v>79</v>
      </c>
      <c r="J2944" s="22">
        <v>43738</v>
      </c>
      <c r="K2944" s="23">
        <v>0.49623842592592998</v>
      </c>
      <c r="L2944" s="22">
        <v>43738</v>
      </c>
      <c r="M2944" s="23">
        <v>0.49623842592592998</v>
      </c>
      <c r="N2944" s="24">
        <v>20</v>
      </c>
      <c r="O2944" s="21" t="s">
        <v>66</v>
      </c>
      <c r="P2944" s="46">
        <f>TotalFix[[#This Row],[Confirmed activ. 3 (ILE03)]]</f>
        <v>20</v>
      </c>
      <c r="Q2944" s="24">
        <v>20</v>
      </c>
      <c r="R2944" s="21" t="s">
        <v>66</v>
      </c>
      <c r="S2944" s="21" t="s">
        <v>72</v>
      </c>
    </row>
    <row r="2945" spans="1:19" s="21" customFormat="1" x14ac:dyDescent="0.35">
      <c r="A2945" s="26">
        <v>1550571</v>
      </c>
      <c r="B2945" s="53">
        <v>411583</v>
      </c>
      <c r="C2945" s="26">
        <f>VLOOKUP(TotalFix[[#This Row],[Order]],'Total Fix by SS'!B:C,2,0)</f>
        <v>240</v>
      </c>
      <c r="D2945" s="21" t="s">
        <v>59</v>
      </c>
      <c r="E2945" s="21" t="s">
        <v>80</v>
      </c>
      <c r="F2945" s="21" t="s">
        <v>69</v>
      </c>
      <c r="G2945" s="21" t="s">
        <v>62</v>
      </c>
      <c r="H2945" s="21" t="s">
        <v>70</v>
      </c>
      <c r="I2945" s="21" t="s">
        <v>81</v>
      </c>
      <c r="J2945" s="22">
        <v>43738</v>
      </c>
      <c r="K2945" s="23">
        <v>0.49646990740740998</v>
      </c>
      <c r="L2945" s="22">
        <v>43738</v>
      </c>
      <c r="M2945" s="23">
        <v>0.49646990740740998</v>
      </c>
      <c r="N2945" s="24">
        <v>20</v>
      </c>
      <c r="O2945" s="21" t="s">
        <v>66</v>
      </c>
      <c r="P2945" s="46">
        <f>TotalFix[[#This Row],[Confirmed activ. 3 (ILE03)]]</f>
        <v>20</v>
      </c>
      <c r="Q2945" s="24">
        <v>20</v>
      </c>
      <c r="R2945" s="21" t="s">
        <v>66</v>
      </c>
      <c r="S2945" s="21" t="s">
        <v>72</v>
      </c>
    </row>
    <row r="2946" spans="1:19" s="21" customFormat="1" x14ac:dyDescent="0.35">
      <c r="A2946" s="26">
        <v>1550571</v>
      </c>
      <c r="B2946" s="53">
        <v>411583</v>
      </c>
      <c r="C2946" s="26">
        <f>VLOOKUP(TotalFix[[#This Row],[Order]],'Total Fix by SS'!B:C,2,0)</f>
        <v>240</v>
      </c>
      <c r="D2946" s="21" t="s">
        <v>59</v>
      </c>
      <c r="E2946" s="21" t="s">
        <v>82</v>
      </c>
      <c r="F2946" s="21" t="s">
        <v>83</v>
      </c>
      <c r="G2946" s="21" t="s">
        <v>62</v>
      </c>
      <c r="H2946" s="21" t="s">
        <v>84</v>
      </c>
      <c r="I2946" s="21" t="s">
        <v>84</v>
      </c>
      <c r="J2946" s="22">
        <v>43738</v>
      </c>
      <c r="K2946" s="23">
        <v>0.54575231481481001</v>
      </c>
      <c r="L2946" s="22">
        <v>43739</v>
      </c>
      <c r="M2946" s="23">
        <v>0.52130787037036996</v>
      </c>
      <c r="N2946" s="25">
        <v>4.3150000000000004</v>
      </c>
      <c r="O2946" s="21" t="s">
        <v>77</v>
      </c>
      <c r="P2946" s="46">
        <f>TotalFix[[#This Row],[Confirmed activ. 3 (ILE03)]]*60</f>
        <v>258.90000000000003</v>
      </c>
      <c r="Q2946" s="24">
        <v>450</v>
      </c>
      <c r="R2946" s="21" t="s">
        <v>66</v>
      </c>
      <c r="S2946" s="21" t="s">
        <v>67</v>
      </c>
    </row>
    <row r="2947" spans="1:19" s="21" customFormat="1" x14ac:dyDescent="0.35">
      <c r="A2947" s="26">
        <v>1550571</v>
      </c>
      <c r="B2947" s="53">
        <v>411583</v>
      </c>
      <c r="C2947" s="26">
        <f>VLOOKUP(TotalFix[[#This Row],[Order]],'Total Fix by SS'!B:C,2,0)</f>
        <v>240</v>
      </c>
      <c r="D2947" s="21" t="s">
        <v>59</v>
      </c>
      <c r="E2947" s="21" t="s">
        <v>85</v>
      </c>
      <c r="F2947" s="21" t="s">
        <v>86</v>
      </c>
      <c r="G2947" s="21" t="s">
        <v>62</v>
      </c>
      <c r="H2947" s="21" t="s">
        <v>87</v>
      </c>
      <c r="I2947" s="21" t="s">
        <v>87</v>
      </c>
      <c r="J2947" s="22">
        <v>43745</v>
      </c>
      <c r="K2947" s="23">
        <v>0.51023148148148001</v>
      </c>
      <c r="L2947" s="22">
        <v>43745</v>
      </c>
      <c r="M2947" s="23">
        <v>0.51023148148148001</v>
      </c>
      <c r="N2947" s="24">
        <v>20</v>
      </c>
      <c r="O2947" s="21" t="s">
        <v>66</v>
      </c>
      <c r="P2947" s="46">
        <f>TotalFix[[#This Row],[Confirmed activ. 3 (ILE03)]]</f>
        <v>20</v>
      </c>
      <c r="Q2947" s="24">
        <v>20</v>
      </c>
      <c r="R2947" s="21" t="s">
        <v>66</v>
      </c>
      <c r="S2947" s="21" t="s">
        <v>72</v>
      </c>
    </row>
    <row r="2948" spans="1:19" s="21" customFormat="1" x14ac:dyDescent="0.35">
      <c r="A2948" s="26">
        <v>1550571</v>
      </c>
      <c r="B2948" s="53">
        <v>411583</v>
      </c>
      <c r="C2948" s="26">
        <f>VLOOKUP(TotalFix[[#This Row],[Order]],'Total Fix by SS'!B:C,2,0)</f>
        <v>240</v>
      </c>
      <c r="D2948" s="21" t="s">
        <v>59</v>
      </c>
      <c r="E2948" s="21" t="s">
        <v>88</v>
      </c>
      <c r="F2948" s="21" t="s">
        <v>89</v>
      </c>
      <c r="G2948" s="21" t="s">
        <v>90</v>
      </c>
      <c r="H2948" s="21" t="s">
        <v>91</v>
      </c>
      <c r="I2948" s="21" t="s">
        <v>92</v>
      </c>
      <c r="J2948" s="22"/>
      <c r="K2948" s="23">
        <v>0</v>
      </c>
      <c r="L2948" s="22"/>
      <c r="M2948" s="23">
        <v>0</v>
      </c>
      <c r="N2948" s="25">
        <v>0</v>
      </c>
      <c r="O2948" s="21" t="s">
        <v>93</v>
      </c>
      <c r="P2948" s="46"/>
      <c r="Q2948" s="24">
        <v>0</v>
      </c>
      <c r="R2948" s="21" t="s">
        <v>66</v>
      </c>
      <c r="S2948" s="21" t="s">
        <v>94</v>
      </c>
    </row>
    <row r="2949" spans="1:19" s="21" customFormat="1" x14ac:dyDescent="0.35">
      <c r="A2949" s="26">
        <v>1550571</v>
      </c>
      <c r="B2949" s="53">
        <v>411583</v>
      </c>
      <c r="C2949" s="26">
        <f>VLOOKUP(TotalFix[[#This Row],[Order]],'Total Fix by SS'!B:C,2,0)</f>
        <v>240</v>
      </c>
      <c r="D2949" s="21" t="s">
        <v>59</v>
      </c>
      <c r="E2949" s="21" t="s">
        <v>95</v>
      </c>
      <c r="F2949" s="21" t="s">
        <v>61</v>
      </c>
      <c r="G2949" s="21" t="s">
        <v>62</v>
      </c>
      <c r="H2949" s="21" t="s">
        <v>63</v>
      </c>
      <c r="I2949" s="21" t="s">
        <v>96</v>
      </c>
      <c r="J2949" s="22">
        <v>43745</v>
      </c>
      <c r="K2949" s="23">
        <v>0.51751157407407</v>
      </c>
      <c r="L2949" s="22">
        <v>43745</v>
      </c>
      <c r="M2949" s="23">
        <v>0.56216435185184999</v>
      </c>
      <c r="N2949" s="25">
        <v>32.15</v>
      </c>
      <c r="O2949" s="21" t="s">
        <v>66</v>
      </c>
      <c r="P2949" s="46">
        <f>TotalFix[[#This Row],[Confirmed activ. 3 (ILE03)]]</f>
        <v>32.15</v>
      </c>
      <c r="Q2949" s="24">
        <v>40</v>
      </c>
      <c r="R2949" s="21" t="s">
        <v>66</v>
      </c>
      <c r="S2949" s="21" t="s">
        <v>67</v>
      </c>
    </row>
    <row r="2950" spans="1:19" s="21" customFormat="1" x14ac:dyDescent="0.35">
      <c r="A2950" s="26">
        <v>1550571</v>
      </c>
      <c r="B2950" s="53">
        <v>411583</v>
      </c>
      <c r="C2950" s="26">
        <f>VLOOKUP(TotalFix[[#This Row],[Order]],'Total Fix by SS'!B:C,2,0)</f>
        <v>240</v>
      </c>
      <c r="D2950" s="21" t="s">
        <v>59</v>
      </c>
      <c r="E2950" s="21" t="s">
        <v>97</v>
      </c>
      <c r="F2950" s="21" t="s">
        <v>69</v>
      </c>
      <c r="G2950" s="21" t="s">
        <v>62</v>
      </c>
      <c r="H2950" s="21" t="s">
        <v>70</v>
      </c>
      <c r="I2950" s="21" t="s">
        <v>98</v>
      </c>
      <c r="J2950" s="22">
        <v>43745</v>
      </c>
      <c r="K2950" s="23">
        <v>0.66498842592592999</v>
      </c>
      <c r="L2950" s="22">
        <v>43745</v>
      </c>
      <c r="M2950" s="23">
        <v>0.66498842592592999</v>
      </c>
      <c r="N2950" s="24">
        <v>20</v>
      </c>
      <c r="O2950" s="21" t="s">
        <v>66</v>
      </c>
      <c r="P2950" s="46">
        <f>TotalFix[[#This Row],[Confirmed activ. 3 (ILE03)]]</f>
        <v>20</v>
      </c>
      <c r="Q2950" s="24">
        <v>20</v>
      </c>
      <c r="R2950" s="21" t="s">
        <v>66</v>
      </c>
      <c r="S2950" s="21" t="s">
        <v>72</v>
      </c>
    </row>
    <row r="2951" spans="1:19" s="21" customFormat="1" x14ac:dyDescent="0.35">
      <c r="A2951" s="26">
        <v>1550571</v>
      </c>
      <c r="B2951" s="53">
        <v>411583</v>
      </c>
      <c r="C2951" s="26">
        <f>VLOOKUP(TotalFix[[#This Row],[Order]],'Total Fix by SS'!B:C,2,0)</f>
        <v>240</v>
      </c>
      <c r="D2951" s="21" t="s">
        <v>59</v>
      </c>
      <c r="E2951" s="21" t="s">
        <v>99</v>
      </c>
      <c r="F2951" s="21" t="s">
        <v>69</v>
      </c>
      <c r="G2951" s="21" t="s">
        <v>62</v>
      </c>
      <c r="H2951" s="21" t="s">
        <v>70</v>
      </c>
      <c r="I2951" s="21" t="s">
        <v>100</v>
      </c>
      <c r="J2951" s="22">
        <v>43745</v>
      </c>
      <c r="K2951" s="23">
        <v>0.66510416666667005</v>
      </c>
      <c r="L2951" s="22">
        <v>43745</v>
      </c>
      <c r="M2951" s="23">
        <v>0.66510416666667005</v>
      </c>
      <c r="N2951" s="24">
        <v>50</v>
      </c>
      <c r="O2951" s="21" t="s">
        <v>66</v>
      </c>
      <c r="P2951" s="46">
        <f>TotalFix[[#This Row],[Confirmed activ. 3 (ILE03)]]</f>
        <v>50</v>
      </c>
      <c r="Q2951" s="24">
        <v>50</v>
      </c>
      <c r="R2951" s="21" t="s">
        <v>66</v>
      </c>
      <c r="S2951" s="21" t="s">
        <v>72</v>
      </c>
    </row>
    <row r="2952" spans="1:19" s="21" customFormat="1" x14ac:dyDescent="0.35">
      <c r="A2952" s="26">
        <v>1550571</v>
      </c>
      <c r="B2952" s="53">
        <v>411583</v>
      </c>
      <c r="C2952" s="26">
        <f>VLOOKUP(TotalFix[[#This Row],[Order]],'Total Fix by SS'!B:C,2,0)</f>
        <v>240</v>
      </c>
      <c r="D2952" s="21" t="s">
        <v>59</v>
      </c>
      <c r="E2952" s="21" t="s">
        <v>101</v>
      </c>
      <c r="F2952" s="21" t="s">
        <v>102</v>
      </c>
      <c r="G2952" s="21" t="s">
        <v>62</v>
      </c>
      <c r="H2952" s="21" t="s">
        <v>100</v>
      </c>
      <c r="I2952" s="21" t="s">
        <v>103</v>
      </c>
      <c r="J2952" s="22">
        <v>43746</v>
      </c>
      <c r="K2952" s="23">
        <v>0.50887731481481002</v>
      </c>
      <c r="L2952" s="22">
        <v>43746</v>
      </c>
      <c r="M2952" s="23">
        <v>0.50887731481481002</v>
      </c>
      <c r="N2952" s="24">
        <v>10</v>
      </c>
      <c r="O2952" s="21" t="s">
        <v>66</v>
      </c>
      <c r="P2952" s="46">
        <f>TotalFix[[#This Row],[Confirmed activ. 3 (ILE03)]]</f>
        <v>10</v>
      </c>
      <c r="Q2952" s="24">
        <v>10</v>
      </c>
      <c r="R2952" s="21" t="s">
        <v>66</v>
      </c>
      <c r="S2952" s="21" t="s">
        <v>72</v>
      </c>
    </row>
    <row r="2953" spans="1:19" s="21" customFormat="1" x14ac:dyDescent="0.35">
      <c r="A2953" s="26">
        <v>1550571</v>
      </c>
      <c r="B2953" s="53">
        <v>411583</v>
      </c>
      <c r="C2953" s="26">
        <f>VLOOKUP(TotalFix[[#This Row],[Order]],'Total Fix by SS'!B:C,2,0)</f>
        <v>240</v>
      </c>
      <c r="D2953" s="21" t="s">
        <v>59</v>
      </c>
      <c r="E2953" s="21" t="s">
        <v>104</v>
      </c>
      <c r="F2953" s="21" t="s">
        <v>102</v>
      </c>
      <c r="G2953" s="21" t="s">
        <v>105</v>
      </c>
      <c r="H2953" s="21" t="s">
        <v>100</v>
      </c>
      <c r="I2953" s="21" t="s">
        <v>106</v>
      </c>
      <c r="J2953" s="22">
        <v>43746</v>
      </c>
      <c r="K2953" s="23">
        <v>0.70587962962963002</v>
      </c>
      <c r="L2953" s="22">
        <v>43746</v>
      </c>
      <c r="M2953" s="23">
        <v>0.70587962962963002</v>
      </c>
      <c r="N2953" s="24">
        <v>10</v>
      </c>
      <c r="O2953" s="21" t="s">
        <v>66</v>
      </c>
      <c r="P2953" s="46">
        <f>TotalFix[[#This Row],[Confirmed activ. 3 (ILE03)]]</f>
        <v>10</v>
      </c>
      <c r="Q2953" s="24">
        <v>10</v>
      </c>
      <c r="R2953" s="21" t="s">
        <v>66</v>
      </c>
      <c r="S2953" s="21" t="s">
        <v>72</v>
      </c>
    </row>
    <row r="2954" spans="1:19" s="21" customFormat="1" x14ac:dyDescent="0.35">
      <c r="A2954" s="26">
        <v>1550571</v>
      </c>
      <c r="B2954" s="53">
        <v>411583</v>
      </c>
      <c r="C2954" s="26">
        <f>VLOOKUP(TotalFix[[#This Row],[Order]],'Total Fix by SS'!B:C,2,0)</f>
        <v>240</v>
      </c>
      <c r="D2954" s="21" t="s">
        <v>107</v>
      </c>
      <c r="E2954" s="21" t="s">
        <v>60</v>
      </c>
      <c r="F2954" s="21" t="s">
        <v>61</v>
      </c>
      <c r="G2954" s="21" t="s">
        <v>90</v>
      </c>
      <c r="H2954" s="21" t="s">
        <v>63</v>
      </c>
      <c r="I2954" s="21" t="s">
        <v>108</v>
      </c>
      <c r="J2954" s="22">
        <v>43737</v>
      </c>
      <c r="K2954" s="23">
        <v>0.32120370370369999</v>
      </c>
      <c r="L2954" s="22">
        <v>43738</v>
      </c>
      <c r="M2954" s="23">
        <v>0.46395833333332998</v>
      </c>
      <c r="N2954" s="25">
        <v>5.298</v>
      </c>
      <c r="O2954" s="21" t="s">
        <v>77</v>
      </c>
      <c r="P2954" s="46">
        <f>TotalFix[[#This Row],[Confirmed activ. 3 (ILE03)]]*60</f>
        <v>317.88</v>
      </c>
      <c r="Q2954" s="24">
        <v>1</v>
      </c>
      <c r="R2954" s="21" t="s">
        <v>66</v>
      </c>
      <c r="S2954" s="21" t="s">
        <v>67</v>
      </c>
    </row>
    <row r="2955" spans="1:19" s="21" customFormat="1" x14ac:dyDescent="0.35">
      <c r="A2955" s="26">
        <v>1550571</v>
      </c>
      <c r="B2955" s="53">
        <v>411583</v>
      </c>
      <c r="C2955" s="26">
        <f>VLOOKUP(TotalFix[[#This Row],[Order]],'Total Fix by SS'!B:C,2,0)</f>
        <v>240</v>
      </c>
      <c r="D2955" s="21" t="s">
        <v>109</v>
      </c>
      <c r="E2955" s="21" t="s">
        <v>82</v>
      </c>
      <c r="F2955" s="21" t="s">
        <v>83</v>
      </c>
      <c r="G2955" s="21" t="s">
        <v>90</v>
      </c>
      <c r="H2955" s="21" t="s">
        <v>84</v>
      </c>
      <c r="I2955" s="21" t="s">
        <v>110</v>
      </c>
      <c r="J2955" s="22"/>
      <c r="K2955" s="23">
        <v>0</v>
      </c>
      <c r="L2955" s="22"/>
      <c r="M2955" s="23">
        <v>0</v>
      </c>
      <c r="N2955" s="25">
        <v>0</v>
      </c>
      <c r="O2955" s="21" t="s">
        <v>93</v>
      </c>
      <c r="P2955" s="46"/>
      <c r="Q2955" s="24">
        <v>5</v>
      </c>
      <c r="R2955" s="21" t="s">
        <v>66</v>
      </c>
      <c r="S2955" s="21" t="s">
        <v>94</v>
      </c>
    </row>
    <row r="2956" spans="1:19" s="21" customFormat="1" x14ac:dyDescent="0.35">
      <c r="A2956" s="26">
        <v>1550572</v>
      </c>
      <c r="B2956" s="53">
        <v>411583</v>
      </c>
      <c r="C2956" s="26">
        <f>VLOOKUP(TotalFix[[#This Row],[Order]],'Total Fix by SS'!B:C,2,0)</f>
        <v>240</v>
      </c>
      <c r="D2956" s="21" t="s">
        <v>59</v>
      </c>
      <c r="E2956" s="21" t="s">
        <v>60</v>
      </c>
      <c r="F2956" s="21" t="s">
        <v>61</v>
      </c>
      <c r="G2956" s="21" t="s">
        <v>62</v>
      </c>
      <c r="H2956" s="21" t="s">
        <v>63</v>
      </c>
      <c r="I2956" s="21" t="s">
        <v>64</v>
      </c>
      <c r="J2956" s="22">
        <v>43730</v>
      </c>
      <c r="K2956" s="23">
        <v>0.41027777777778002</v>
      </c>
      <c r="L2956" s="22">
        <v>43730</v>
      </c>
      <c r="M2956" s="23">
        <v>0.42598379629630001</v>
      </c>
      <c r="N2956" s="25">
        <v>11.317</v>
      </c>
      <c r="O2956" s="21" t="s">
        <v>66</v>
      </c>
      <c r="P2956" s="46">
        <f>TotalFix[[#This Row],[Confirmed activ. 3 (ILE03)]]</f>
        <v>11.317</v>
      </c>
      <c r="Q2956" s="24">
        <v>20</v>
      </c>
      <c r="R2956" s="21" t="s">
        <v>66</v>
      </c>
      <c r="S2956" s="21" t="s">
        <v>67</v>
      </c>
    </row>
    <row r="2957" spans="1:19" s="21" customFormat="1" x14ac:dyDescent="0.35">
      <c r="A2957" s="26">
        <v>1550572</v>
      </c>
      <c r="B2957" s="53">
        <v>411583</v>
      </c>
      <c r="C2957" s="26">
        <f>VLOOKUP(TotalFix[[#This Row],[Order]],'Total Fix by SS'!B:C,2,0)</f>
        <v>240</v>
      </c>
      <c r="D2957" s="21" t="s">
        <v>59</v>
      </c>
      <c r="E2957" s="21" t="s">
        <v>68</v>
      </c>
      <c r="F2957" s="21" t="s">
        <v>69</v>
      </c>
      <c r="G2957" s="21" t="s">
        <v>62</v>
      </c>
      <c r="H2957" s="21" t="s">
        <v>70</v>
      </c>
      <c r="I2957" s="21" t="s">
        <v>71</v>
      </c>
      <c r="J2957" s="22">
        <v>43730</v>
      </c>
      <c r="K2957" s="23">
        <v>0.45583333333332998</v>
      </c>
      <c r="L2957" s="22">
        <v>43730</v>
      </c>
      <c r="M2957" s="23">
        <v>0.45583333333332998</v>
      </c>
      <c r="N2957" s="24">
        <v>30</v>
      </c>
      <c r="O2957" s="21" t="s">
        <v>66</v>
      </c>
      <c r="P2957" s="46">
        <f>TotalFix[[#This Row],[Confirmed activ. 3 (ILE03)]]</f>
        <v>30</v>
      </c>
      <c r="Q2957" s="24">
        <v>30</v>
      </c>
      <c r="R2957" s="21" t="s">
        <v>66</v>
      </c>
      <c r="S2957" s="21" t="s">
        <v>72</v>
      </c>
    </row>
    <row r="2958" spans="1:19" s="21" customFormat="1" x14ac:dyDescent="0.35">
      <c r="A2958" s="26">
        <v>1550572</v>
      </c>
      <c r="B2958" s="53">
        <v>411583</v>
      </c>
      <c r="C2958" s="26">
        <f>VLOOKUP(TotalFix[[#This Row],[Order]],'Total Fix by SS'!B:C,2,0)</f>
        <v>240</v>
      </c>
      <c r="D2958" s="21" t="s">
        <v>59</v>
      </c>
      <c r="E2958" s="21" t="s">
        <v>73</v>
      </c>
      <c r="F2958" s="21" t="s">
        <v>61</v>
      </c>
      <c r="G2958" s="21" t="s">
        <v>62</v>
      </c>
      <c r="H2958" s="21" t="s">
        <v>63</v>
      </c>
      <c r="I2958" s="21" t="s">
        <v>74</v>
      </c>
      <c r="J2958" s="22">
        <v>43730</v>
      </c>
      <c r="K2958" s="23">
        <v>0.45836805555555998</v>
      </c>
      <c r="L2958" s="22">
        <v>43731</v>
      </c>
      <c r="M2958" s="23">
        <v>0.45026620370370002</v>
      </c>
      <c r="N2958" s="25">
        <v>4.4630000000000001</v>
      </c>
      <c r="O2958" s="21" t="s">
        <v>77</v>
      </c>
      <c r="P2958" s="46">
        <f>TotalFix[[#This Row],[Confirmed activ. 3 (ILE03)]]*60</f>
        <v>267.78000000000003</v>
      </c>
      <c r="Q2958" s="24">
        <v>200</v>
      </c>
      <c r="R2958" s="21" t="s">
        <v>66</v>
      </c>
      <c r="S2958" s="21" t="s">
        <v>67</v>
      </c>
    </row>
    <row r="2959" spans="1:19" s="21" customFormat="1" x14ac:dyDescent="0.35">
      <c r="A2959" s="26">
        <v>1550572</v>
      </c>
      <c r="B2959" s="53">
        <v>411583</v>
      </c>
      <c r="C2959" s="26">
        <f>VLOOKUP(TotalFix[[#This Row],[Order]],'Total Fix by SS'!B:C,2,0)</f>
        <v>240</v>
      </c>
      <c r="D2959" s="21" t="s">
        <v>59</v>
      </c>
      <c r="E2959" s="21" t="s">
        <v>75</v>
      </c>
      <c r="F2959" s="21" t="s">
        <v>61</v>
      </c>
      <c r="G2959" s="21" t="s">
        <v>62</v>
      </c>
      <c r="H2959" s="21" t="s">
        <v>63</v>
      </c>
      <c r="I2959" s="21" t="s">
        <v>76</v>
      </c>
      <c r="J2959" s="22">
        <v>43737</v>
      </c>
      <c r="K2959" s="23">
        <v>0.40888888888889002</v>
      </c>
      <c r="L2959" s="22">
        <v>43738</v>
      </c>
      <c r="M2959" s="23">
        <v>0.74604166666667004</v>
      </c>
      <c r="N2959" s="25">
        <v>13.423</v>
      </c>
      <c r="O2959" s="21" t="s">
        <v>77</v>
      </c>
      <c r="P2959" s="46">
        <f>TotalFix[[#This Row],[Confirmed activ. 3 (ILE03)]]*60</f>
        <v>805.38</v>
      </c>
      <c r="Q2959" s="24">
        <v>500</v>
      </c>
      <c r="R2959" s="21" t="s">
        <v>66</v>
      </c>
      <c r="S2959" s="21" t="s">
        <v>67</v>
      </c>
    </row>
    <row r="2960" spans="1:19" s="21" customFormat="1" x14ac:dyDescent="0.35">
      <c r="A2960" s="26">
        <v>1550572</v>
      </c>
      <c r="B2960" s="53">
        <v>411583</v>
      </c>
      <c r="C2960" s="26">
        <f>VLOOKUP(TotalFix[[#This Row],[Order]],'Total Fix by SS'!B:C,2,0)</f>
        <v>240</v>
      </c>
      <c r="D2960" s="21" t="s">
        <v>59</v>
      </c>
      <c r="E2960" s="21" t="s">
        <v>78</v>
      </c>
      <c r="F2960" s="21" t="s">
        <v>69</v>
      </c>
      <c r="G2960" s="21" t="s">
        <v>62</v>
      </c>
      <c r="H2960" s="21" t="s">
        <v>70</v>
      </c>
      <c r="I2960" s="21" t="s">
        <v>79</v>
      </c>
      <c r="J2960" s="22">
        <v>43739</v>
      </c>
      <c r="K2960" s="23">
        <v>0.59001157407407001</v>
      </c>
      <c r="L2960" s="22">
        <v>43739</v>
      </c>
      <c r="M2960" s="23">
        <v>0.59001157407407001</v>
      </c>
      <c r="N2960" s="24">
        <v>20</v>
      </c>
      <c r="O2960" s="21" t="s">
        <v>66</v>
      </c>
      <c r="P2960" s="46">
        <f>TotalFix[[#This Row],[Confirmed activ. 3 (ILE03)]]</f>
        <v>20</v>
      </c>
      <c r="Q2960" s="24">
        <v>20</v>
      </c>
      <c r="R2960" s="21" t="s">
        <v>66</v>
      </c>
      <c r="S2960" s="21" t="s">
        <v>72</v>
      </c>
    </row>
    <row r="2961" spans="1:19" s="21" customFormat="1" x14ac:dyDescent="0.35">
      <c r="A2961" s="26">
        <v>1550572</v>
      </c>
      <c r="B2961" s="53">
        <v>411583</v>
      </c>
      <c r="C2961" s="26">
        <f>VLOOKUP(TotalFix[[#This Row],[Order]],'Total Fix by SS'!B:C,2,0)</f>
        <v>240</v>
      </c>
      <c r="D2961" s="21" t="s">
        <v>59</v>
      </c>
      <c r="E2961" s="21" t="s">
        <v>80</v>
      </c>
      <c r="F2961" s="21" t="s">
        <v>69</v>
      </c>
      <c r="G2961" s="21" t="s">
        <v>62</v>
      </c>
      <c r="H2961" s="21" t="s">
        <v>70</v>
      </c>
      <c r="I2961" s="21" t="s">
        <v>81</v>
      </c>
      <c r="J2961" s="22">
        <v>43739</v>
      </c>
      <c r="K2961" s="23">
        <v>0.59015046296296003</v>
      </c>
      <c r="L2961" s="22">
        <v>43739</v>
      </c>
      <c r="M2961" s="23">
        <v>0.59015046296296003</v>
      </c>
      <c r="N2961" s="24">
        <v>20</v>
      </c>
      <c r="O2961" s="21" t="s">
        <v>66</v>
      </c>
      <c r="P2961" s="46">
        <f>TotalFix[[#This Row],[Confirmed activ. 3 (ILE03)]]</f>
        <v>20</v>
      </c>
      <c r="Q2961" s="24">
        <v>20</v>
      </c>
      <c r="R2961" s="21" t="s">
        <v>66</v>
      </c>
      <c r="S2961" s="21" t="s">
        <v>72</v>
      </c>
    </row>
    <row r="2962" spans="1:19" s="21" customFormat="1" x14ac:dyDescent="0.35">
      <c r="A2962" s="26">
        <v>1550572</v>
      </c>
      <c r="B2962" s="53">
        <v>411583</v>
      </c>
      <c r="C2962" s="26">
        <f>VLOOKUP(TotalFix[[#This Row],[Order]],'Total Fix by SS'!B:C,2,0)</f>
        <v>240</v>
      </c>
      <c r="D2962" s="21" t="s">
        <v>59</v>
      </c>
      <c r="E2962" s="21" t="s">
        <v>82</v>
      </c>
      <c r="F2962" s="21" t="s">
        <v>83</v>
      </c>
      <c r="G2962" s="21" t="s">
        <v>62</v>
      </c>
      <c r="H2962" s="21" t="s">
        <v>84</v>
      </c>
      <c r="I2962" s="21" t="s">
        <v>84</v>
      </c>
      <c r="J2962" s="22">
        <v>43739</v>
      </c>
      <c r="K2962" s="23">
        <v>0.59791666666666998</v>
      </c>
      <c r="L2962" s="22">
        <v>43740</v>
      </c>
      <c r="M2962" s="23">
        <v>0.15005787037036999</v>
      </c>
      <c r="N2962" s="25">
        <v>5.5229999999999997</v>
      </c>
      <c r="O2962" s="21" t="s">
        <v>77</v>
      </c>
      <c r="P2962" s="46">
        <f>TotalFix[[#This Row],[Confirmed activ. 3 (ILE03)]]*60</f>
        <v>331.38</v>
      </c>
      <c r="Q2962" s="24">
        <v>450</v>
      </c>
      <c r="R2962" s="21" t="s">
        <v>66</v>
      </c>
      <c r="S2962" s="21" t="s">
        <v>67</v>
      </c>
    </row>
    <row r="2963" spans="1:19" s="21" customFormat="1" x14ac:dyDescent="0.35">
      <c r="A2963" s="26">
        <v>1550572</v>
      </c>
      <c r="B2963" s="53">
        <v>411583</v>
      </c>
      <c r="C2963" s="26">
        <f>VLOOKUP(TotalFix[[#This Row],[Order]],'Total Fix by SS'!B:C,2,0)</f>
        <v>240</v>
      </c>
      <c r="D2963" s="21" t="s">
        <v>59</v>
      </c>
      <c r="E2963" s="21" t="s">
        <v>85</v>
      </c>
      <c r="F2963" s="21" t="s">
        <v>86</v>
      </c>
      <c r="G2963" s="21" t="s">
        <v>62</v>
      </c>
      <c r="H2963" s="21" t="s">
        <v>87</v>
      </c>
      <c r="I2963" s="21" t="s">
        <v>87</v>
      </c>
      <c r="J2963" s="22">
        <v>43740</v>
      </c>
      <c r="K2963" s="23">
        <v>0.36802083333333002</v>
      </c>
      <c r="L2963" s="22">
        <v>43740</v>
      </c>
      <c r="M2963" s="23">
        <v>0.36802083333333002</v>
      </c>
      <c r="N2963" s="24">
        <v>20</v>
      </c>
      <c r="O2963" s="21" t="s">
        <v>66</v>
      </c>
      <c r="P2963" s="46">
        <f>TotalFix[[#This Row],[Confirmed activ. 3 (ILE03)]]</f>
        <v>20</v>
      </c>
      <c r="Q2963" s="24">
        <v>20</v>
      </c>
      <c r="R2963" s="21" t="s">
        <v>66</v>
      </c>
      <c r="S2963" s="21" t="s">
        <v>72</v>
      </c>
    </row>
    <row r="2964" spans="1:19" s="21" customFormat="1" x14ac:dyDescent="0.35">
      <c r="A2964" s="26">
        <v>1550572</v>
      </c>
      <c r="B2964" s="53">
        <v>411583</v>
      </c>
      <c r="C2964" s="26">
        <f>VLOOKUP(TotalFix[[#This Row],[Order]],'Total Fix by SS'!B:C,2,0)</f>
        <v>240</v>
      </c>
      <c r="D2964" s="21" t="s">
        <v>59</v>
      </c>
      <c r="E2964" s="21" t="s">
        <v>88</v>
      </c>
      <c r="F2964" s="21" t="s">
        <v>89</v>
      </c>
      <c r="G2964" s="21" t="s">
        <v>90</v>
      </c>
      <c r="H2964" s="21" t="s">
        <v>91</v>
      </c>
      <c r="I2964" s="21" t="s">
        <v>92</v>
      </c>
      <c r="J2964" s="22"/>
      <c r="K2964" s="23">
        <v>0</v>
      </c>
      <c r="L2964" s="22"/>
      <c r="M2964" s="23">
        <v>0</v>
      </c>
      <c r="N2964" s="25">
        <v>0</v>
      </c>
      <c r="O2964" s="21" t="s">
        <v>93</v>
      </c>
      <c r="P2964" s="46"/>
      <c r="Q2964" s="24">
        <v>0</v>
      </c>
      <c r="R2964" s="21" t="s">
        <v>66</v>
      </c>
      <c r="S2964" s="21" t="s">
        <v>94</v>
      </c>
    </row>
    <row r="2965" spans="1:19" s="21" customFormat="1" x14ac:dyDescent="0.35">
      <c r="A2965" s="26">
        <v>1550572</v>
      </c>
      <c r="B2965" s="53">
        <v>411583</v>
      </c>
      <c r="C2965" s="26">
        <f>VLOOKUP(TotalFix[[#This Row],[Order]],'Total Fix by SS'!B:C,2,0)</f>
        <v>240</v>
      </c>
      <c r="D2965" s="21" t="s">
        <v>59</v>
      </c>
      <c r="E2965" s="21" t="s">
        <v>95</v>
      </c>
      <c r="F2965" s="21" t="s">
        <v>61</v>
      </c>
      <c r="G2965" s="21" t="s">
        <v>62</v>
      </c>
      <c r="H2965" s="21" t="s">
        <v>63</v>
      </c>
      <c r="I2965" s="21" t="s">
        <v>96</v>
      </c>
      <c r="J2965" s="22">
        <v>43741</v>
      </c>
      <c r="K2965" s="23">
        <v>0.46870370370370001</v>
      </c>
      <c r="L2965" s="22">
        <v>43741</v>
      </c>
      <c r="M2965" s="23">
        <v>0.65493055555556001</v>
      </c>
      <c r="N2965" s="25">
        <v>4.4690000000000003</v>
      </c>
      <c r="O2965" s="21" t="s">
        <v>77</v>
      </c>
      <c r="P2965" s="46">
        <f>TotalFix[[#This Row],[Confirmed activ. 3 (ILE03)]]*60</f>
        <v>268.14000000000004</v>
      </c>
      <c r="Q2965" s="24">
        <v>40</v>
      </c>
      <c r="R2965" s="21" t="s">
        <v>66</v>
      </c>
      <c r="S2965" s="21" t="s">
        <v>67</v>
      </c>
    </row>
    <row r="2966" spans="1:19" s="21" customFormat="1" x14ac:dyDescent="0.35">
      <c r="A2966" s="26">
        <v>1550572</v>
      </c>
      <c r="B2966" s="53">
        <v>411583</v>
      </c>
      <c r="C2966" s="26">
        <f>VLOOKUP(TotalFix[[#This Row],[Order]],'Total Fix by SS'!B:C,2,0)</f>
        <v>240</v>
      </c>
      <c r="D2966" s="21" t="s">
        <v>59</v>
      </c>
      <c r="E2966" s="21" t="s">
        <v>97</v>
      </c>
      <c r="F2966" s="21" t="s">
        <v>69</v>
      </c>
      <c r="G2966" s="21" t="s">
        <v>62</v>
      </c>
      <c r="H2966" s="21" t="s">
        <v>70</v>
      </c>
      <c r="I2966" s="21" t="s">
        <v>98</v>
      </c>
      <c r="J2966" s="22">
        <v>43745</v>
      </c>
      <c r="K2966" s="23">
        <v>0.66524305555555996</v>
      </c>
      <c r="L2966" s="22">
        <v>43745</v>
      </c>
      <c r="M2966" s="23">
        <v>0.66524305555555996</v>
      </c>
      <c r="N2966" s="24">
        <v>20</v>
      </c>
      <c r="O2966" s="21" t="s">
        <v>66</v>
      </c>
      <c r="P2966" s="46">
        <f>TotalFix[[#This Row],[Confirmed activ. 3 (ILE03)]]</f>
        <v>20</v>
      </c>
      <c r="Q2966" s="24">
        <v>20</v>
      </c>
      <c r="R2966" s="21" t="s">
        <v>66</v>
      </c>
      <c r="S2966" s="21" t="s">
        <v>72</v>
      </c>
    </row>
    <row r="2967" spans="1:19" s="21" customFormat="1" x14ac:dyDescent="0.35">
      <c r="A2967" s="26">
        <v>1550572</v>
      </c>
      <c r="B2967" s="53">
        <v>411583</v>
      </c>
      <c r="C2967" s="26">
        <f>VLOOKUP(TotalFix[[#This Row],[Order]],'Total Fix by SS'!B:C,2,0)</f>
        <v>240</v>
      </c>
      <c r="D2967" s="21" t="s">
        <v>59</v>
      </c>
      <c r="E2967" s="21" t="s">
        <v>99</v>
      </c>
      <c r="F2967" s="21" t="s">
        <v>69</v>
      </c>
      <c r="G2967" s="21" t="s">
        <v>62</v>
      </c>
      <c r="H2967" s="21" t="s">
        <v>70</v>
      </c>
      <c r="I2967" s="21" t="s">
        <v>100</v>
      </c>
      <c r="J2967" s="22">
        <v>43745</v>
      </c>
      <c r="K2967" s="23">
        <v>0.66532407407407002</v>
      </c>
      <c r="L2967" s="22">
        <v>43745</v>
      </c>
      <c r="M2967" s="23">
        <v>0.66532407407407002</v>
      </c>
      <c r="N2967" s="24">
        <v>50</v>
      </c>
      <c r="O2967" s="21" t="s">
        <v>66</v>
      </c>
      <c r="P2967" s="46">
        <f>TotalFix[[#This Row],[Confirmed activ. 3 (ILE03)]]</f>
        <v>50</v>
      </c>
      <c r="Q2967" s="24">
        <v>50</v>
      </c>
      <c r="R2967" s="21" t="s">
        <v>66</v>
      </c>
      <c r="S2967" s="21" t="s">
        <v>72</v>
      </c>
    </row>
    <row r="2968" spans="1:19" s="21" customFormat="1" x14ac:dyDescent="0.35">
      <c r="A2968" s="26">
        <v>1550572</v>
      </c>
      <c r="B2968" s="53">
        <v>411583</v>
      </c>
      <c r="C2968" s="26">
        <f>VLOOKUP(TotalFix[[#This Row],[Order]],'Total Fix by SS'!B:C,2,0)</f>
        <v>240</v>
      </c>
      <c r="D2968" s="21" t="s">
        <v>59</v>
      </c>
      <c r="E2968" s="21" t="s">
        <v>101</v>
      </c>
      <c r="F2968" s="21" t="s">
        <v>102</v>
      </c>
      <c r="G2968" s="21" t="s">
        <v>62</v>
      </c>
      <c r="H2968" s="21" t="s">
        <v>100</v>
      </c>
      <c r="I2968" s="21" t="s">
        <v>103</v>
      </c>
      <c r="J2968" s="22">
        <v>43746</v>
      </c>
      <c r="K2968" s="23">
        <v>0.50907407407407002</v>
      </c>
      <c r="L2968" s="22">
        <v>43746</v>
      </c>
      <c r="M2968" s="23">
        <v>0.50907407407407002</v>
      </c>
      <c r="N2968" s="24">
        <v>10</v>
      </c>
      <c r="O2968" s="21" t="s">
        <v>66</v>
      </c>
      <c r="P2968" s="46">
        <f>TotalFix[[#This Row],[Confirmed activ. 3 (ILE03)]]</f>
        <v>10</v>
      </c>
      <c r="Q2968" s="24">
        <v>10</v>
      </c>
      <c r="R2968" s="21" t="s">
        <v>66</v>
      </c>
      <c r="S2968" s="21" t="s">
        <v>72</v>
      </c>
    </row>
    <row r="2969" spans="1:19" s="21" customFormat="1" x14ac:dyDescent="0.35">
      <c r="A2969" s="26">
        <v>1550572</v>
      </c>
      <c r="B2969" s="53">
        <v>411583</v>
      </c>
      <c r="C2969" s="26">
        <f>VLOOKUP(TotalFix[[#This Row],[Order]],'Total Fix by SS'!B:C,2,0)</f>
        <v>240</v>
      </c>
      <c r="D2969" s="21" t="s">
        <v>59</v>
      </c>
      <c r="E2969" s="21" t="s">
        <v>104</v>
      </c>
      <c r="F2969" s="21" t="s">
        <v>102</v>
      </c>
      <c r="G2969" s="21" t="s">
        <v>105</v>
      </c>
      <c r="H2969" s="21" t="s">
        <v>100</v>
      </c>
      <c r="I2969" s="21" t="s">
        <v>106</v>
      </c>
      <c r="J2969" s="22">
        <v>43746</v>
      </c>
      <c r="K2969" s="23">
        <v>0.70603009259258998</v>
      </c>
      <c r="L2969" s="22">
        <v>43746</v>
      </c>
      <c r="M2969" s="23">
        <v>0.70603009259258998</v>
      </c>
      <c r="N2969" s="24">
        <v>10</v>
      </c>
      <c r="O2969" s="21" t="s">
        <v>66</v>
      </c>
      <c r="P2969" s="46">
        <f>TotalFix[[#This Row],[Confirmed activ. 3 (ILE03)]]</f>
        <v>10</v>
      </c>
      <c r="Q2969" s="24">
        <v>10</v>
      </c>
      <c r="R2969" s="21" t="s">
        <v>66</v>
      </c>
      <c r="S2969" s="21" t="s">
        <v>72</v>
      </c>
    </row>
    <row r="2970" spans="1:19" s="21" customFormat="1" x14ac:dyDescent="0.35">
      <c r="A2970" s="26">
        <v>1550572</v>
      </c>
      <c r="B2970" s="53">
        <v>411583</v>
      </c>
      <c r="C2970" s="26">
        <f>VLOOKUP(TotalFix[[#This Row],[Order]],'Total Fix by SS'!B:C,2,0)</f>
        <v>240</v>
      </c>
      <c r="D2970" s="21" t="s">
        <v>107</v>
      </c>
      <c r="E2970" s="21" t="s">
        <v>60</v>
      </c>
      <c r="F2970" s="21" t="s">
        <v>61</v>
      </c>
      <c r="G2970" s="21" t="s">
        <v>90</v>
      </c>
      <c r="H2970" s="21" t="s">
        <v>63</v>
      </c>
      <c r="I2970" s="21" t="s">
        <v>108</v>
      </c>
      <c r="J2970" s="22">
        <v>43734</v>
      </c>
      <c r="K2970" s="23">
        <v>0.54491898148147999</v>
      </c>
      <c r="L2970" s="22">
        <v>43738</v>
      </c>
      <c r="M2970" s="23">
        <v>0.60181712962962997</v>
      </c>
      <c r="N2970" s="25">
        <v>18.603999999999999</v>
      </c>
      <c r="O2970" s="21" t="s">
        <v>77</v>
      </c>
      <c r="P2970" s="46">
        <f>TotalFix[[#This Row],[Confirmed activ. 3 (ILE03)]]*60</f>
        <v>1116.24</v>
      </c>
      <c r="Q2970" s="24">
        <v>1</v>
      </c>
      <c r="R2970" s="21" t="s">
        <v>66</v>
      </c>
      <c r="S2970" s="21" t="s">
        <v>67</v>
      </c>
    </row>
    <row r="2971" spans="1:19" s="21" customFormat="1" x14ac:dyDescent="0.35">
      <c r="A2971" s="26">
        <v>1550572</v>
      </c>
      <c r="B2971" s="53">
        <v>411583</v>
      </c>
      <c r="C2971" s="26">
        <f>VLOOKUP(TotalFix[[#This Row],[Order]],'Total Fix by SS'!B:C,2,0)</f>
        <v>240</v>
      </c>
      <c r="D2971" s="21" t="s">
        <v>109</v>
      </c>
      <c r="E2971" s="21" t="s">
        <v>82</v>
      </c>
      <c r="F2971" s="21" t="s">
        <v>83</v>
      </c>
      <c r="G2971" s="21" t="s">
        <v>90</v>
      </c>
      <c r="H2971" s="21" t="s">
        <v>84</v>
      </c>
      <c r="I2971" s="21" t="s">
        <v>110</v>
      </c>
      <c r="J2971" s="22"/>
      <c r="K2971" s="23">
        <v>0</v>
      </c>
      <c r="L2971" s="22"/>
      <c r="M2971" s="23">
        <v>0</v>
      </c>
      <c r="N2971" s="25">
        <v>0</v>
      </c>
      <c r="O2971" s="21" t="s">
        <v>93</v>
      </c>
      <c r="P2971" s="46"/>
      <c r="Q2971" s="24">
        <v>5</v>
      </c>
      <c r="R2971" s="21" t="s">
        <v>66</v>
      </c>
      <c r="S2971" s="21" t="s">
        <v>94</v>
      </c>
    </row>
    <row r="2972" spans="1:19" s="21" customFormat="1" x14ac:dyDescent="0.35">
      <c r="A2972" s="26">
        <v>1550573</v>
      </c>
      <c r="B2972" s="53">
        <v>411583</v>
      </c>
      <c r="C2972" s="26">
        <f>VLOOKUP(TotalFix[[#This Row],[Order]],'Total Fix by SS'!B:C,2,0)</f>
        <v>240</v>
      </c>
      <c r="D2972" s="21" t="s">
        <v>59</v>
      </c>
      <c r="E2972" s="21" t="s">
        <v>60</v>
      </c>
      <c r="F2972" s="21" t="s">
        <v>61</v>
      </c>
      <c r="G2972" s="21" t="s">
        <v>62</v>
      </c>
      <c r="H2972" s="21" t="s">
        <v>63</v>
      </c>
      <c r="I2972" s="21" t="s">
        <v>64</v>
      </c>
      <c r="J2972" s="22">
        <v>43731</v>
      </c>
      <c r="K2972" s="23">
        <v>0.43186342592593002</v>
      </c>
      <c r="L2972" s="22">
        <v>43731</v>
      </c>
      <c r="M2972" s="23">
        <v>0.43978009259258999</v>
      </c>
      <c r="N2972" s="25">
        <v>5.7</v>
      </c>
      <c r="O2972" s="21" t="s">
        <v>66</v>
      </c>
      <c r="P2972" s="46">
        <f>TotalFix[[#This Row],[Confirmed activ. 3 (ILE03)]]</f>
        <v>5.7</v>
      </c>
      <c r="Q2972" s="24">
        <v>20</v>
      </c>
      <c r="R2972" s="21" t="s">
        <v>66</v>
      </c>
      <c r="S2972" s="21" t="s">
        <v>67</v>
      </c>
    </row>
    <row r="2973" spans="1:19" s="21" customFormat="1" x14ac:dyDescent="0.35">
      <c r="A2973" s="26">
        <v>1550573</v>
      </c>
      <c r="B2973" s="53">
        <v>411583</v>
      </c>
      <c r="C2973" s="26">
        <f>VLOOKUP(TotalFix[[#This Row],[Order]],'Total Fix by SS'!B:C,2,0)</f>
        <v>240</v>
      </c>
      <c r="D2973" s="21" t="s">
        <v>59</v>
      </c>
      <c r="E2973" s="21" t="s">
        <v>68</v>
      </c>
      <c r="F2973" s="21" t="s">
        <v>69</v>
      </c>
      <c r="G2973" s="21" t="s">
        <v>62</v>
      </c>
      <c r="H2973" s="21" t="s">
        <v>70</v>
      </c>
      <c r="I2973" s="21" t="s">
        <v>71</v>
      </c>
      <c r="J2973" s="22">
        <v>43731</v>
      </c>
      <c r="K2973" s="23">
        <v>0.44927083333333001</v>
      </c>
      <c r="L2973" s="22">
        <v>43731</v>
      </c>
      <c r="M2973" s="23">
        <v>0.44927083333333001</v>
      </c>
      <c r="N2973" s="24">
        <v>30</v>
      </c>
      <c r="O2973" s="21" t="s">
        <v>66</v>
      </c>
      <c r="P2973" s="46">
        <f>TotalFix[[#This Row],[Confirmed activ. 3 (ILE03)]]</f>
        <v>30</v>
      </c>
      <c r="Q2973" s="24">
        <v>30</v>
      </c>
      <c r="R2973" s="21" t="s">
        <v>66</v>
      </c>
      <c r="S2973" s="21" t="s">
        <v>72</v>
      </c>
    </row>
    <row r="2974" spans="1:19" s="21" customFormat="1" x14ac:dyDescent="0.35">
      <c r="A2974" s="26">
        <v>1550573</v>
      </c>
      <c r="B2974" s="53">
        <v>411583</v>
      </c>
      <c r="C2974" s="26">
        <f>VLOOKUP(TotalFix[[#This Row],[Order]],'Total Fix by SS'!B:C,2,0)</f>
        <v>240</v>
      </c>
      <c r="D2974" s="21" t="s">
        <v>59</v>
      </c>
      <c r="E2974" s="21" t="s">
        <v>73</v>
      </c>
      <c r="F2974" s="21" t="s">
        <v>61</v>
      </c>
      <c r="G2974" s="21" t="s">
        <v>62</v>
      </c>
      <c r="H2974" s="21" t="s">
        <v>63</v>
      </c>
      <c r="I2974" s="21" t="s">
        <v>74</v>
      </c>
      <c r="J2974" s="22">
        <v>43731</v>
      </c>
      <c r="K2974" s="23">
        <v>0.45054398148148</v>
      </c>
      <c r="L2974" s="22">
        <v>43732</v>
      </c>
      <c r="M2974" s="23">
        <v>0.50988425925925995</v>
      </c>
      <c r="N2974" s="25">
        <v>6.2539999999999996</v>
      </c>
      <c r="O2974" s="21" t="s">
        <v>77</v>
      </c>
      <c r="P2974" s="46">
        <f>TotalFix[[#This Row],[Confirmed activ. 3 (ILE03)]]*60</f>
        <v>375.23999999999995</v>
      </c>
      <c r="Q2974" s="24">
        <v>200</v>
      </c>
      <c r="R2974" s="21" t="s">
        <v>66</v>
      </c>
      <c r="S2974" s="21" t="s">
        <v>67</v>
      </c>
    </row>
    <row r="2975" spans="1:19" s="21" customFormat="1" x14ac:dyDescent="0.35">
      <c r="A2975" s="26">
        <v>1550573</v>
      </c>
      <c r="B2975" s="53">
        <v>411583</v>
      </c>
      <c r="C2975" s="26">
        <f>VLOOKUP(TotalFix[[#This Row],[Order]],'Total Fix by SS'!B:C,2,0)</f>
        <v>240</v>
      </c>
      <c r="D2975" s="21" t="s">
        <v>59</v>
      </c>
      <c r="E2975" s="21" t="s">
        <v>75</v>
      </c>
      <c r="F2975" s="21" t="s">
        <v>61</v>
      </c>
      <c r="G2975" s="21" t="s">
        <v>62</v>
      </c>
      <c r="H2975" s="21" t="s">
        <v>63</v>
      </c>
      <c r="I2975" s="21" t="s">
        <v>76</v>
      </c>
      <c r="J2975" s="22">
        <v>43733</v>
      </c>
      <c r="K2975" s="23">
        <v>0.3233912037037</v>
      </c>
      <c r="L2975" s="22">
        <v>43738</v>
      </c>
      <c r="M2975" s="23">
        <v>0.37106481481481002</v>
      </c>
      <c r="N2975" s="25">
        <v>25.423999999999999</v>
      </c>
      <c r="O2975" s="21" t="s">
        <v>77</v>
      </c>
      <c r="P2975" s="46">
        <f>TotalFix[[#This Row],[Confirmed activ. 3 (ILE03)]]*60</f>
        <v>1525.44</v>
      </c>
      <c r="Q2975" s="24">
        <v>500</v>
      </c>
      <c r="R2975" s="21" t="s">
        <v>66</v>
      </c>
      <c r="S2975" s="21" t="s">
        <v>67</v>
      </c>
    </row>
    <row r="2976" spans="1:19" s="21" customFormat="1" x14ac:dyDescent="0.35">
      <c r="A2976" s="26">
        <v>1550573</v>
      </c>
      <c r="B2976" s="53">
        <v>411583</v>
      </c>
      <c r="C2976" s="26">
        <f>VLOOKUP(TotalFix[[#This Row],[Order]],'Total Fix by SS'!B:C,2,0)</f>
        <v>240</v>
      </c>
      <c r="D2976" s="21" t="s">
        <v>59</v>
      </c>
      <c r="E2976" s="21" t="s">
        <v>78</v>
      </c>
      <c r="F2976" s="21" t="s">
        <v>69</v>
      </c>
      <c r="G2976" s="21" t="s">
        <v>62</v>
      </c>
      <c r="H2976" s="21" t="s">
        <v>70</v>
      </c>
      <c r="I2976" s="21" t="s">
        <v>79</v>
      </c>
      <c r="J2976" s="22">
        <v>43738</v>
      </c>
      <c r="K2976" s="23">
        <v>0.49770833333332998</v>
      </c>
      <c r="L2976" s="22">
        <v>43738</v>
      </c>
      <c r="M2976" s="23">
        <v>0.49770833333332998</v>
      </c>
      <c r="N2976" s="24">
        <v>20</v>
      </c>
      <c r="O2976" s="21" t="s">
        <v>66</v>
      </c>
      <c r="P2976" s="46">
        <f>TotalFix[[#This Row],[Confirmed activ. 3 (ILE03)]]</f>
        <v>20</v>
      </c>
      <c r="Q2976" s="24">
        <v>20</v>
      </c>
      <c r="R2976" s="21" t="s">
        <v>66</v>
      </c>
      <c r="S2976" s="21" t="s">
        <v>72</v>
      </c>
    </row>
    <row r="2977" spans="1:19" s="21" customFormat="1" x14ac:dyDescent="0.35">
      <c r="A2977" s="26">
        <v>1550573</v>
      </c>
      <c r="B2977" s="53">
        <v>411583</v>
      </c>
      <c r="C2977" s="26">
        <f>VLOOKUP(TotalFix[[#This Row],[Order]],'Total Fix by SS'!B:C,2,0)</f>
        <v>240</v>
      </c>
      <c r="D2977" s="21" t="s">
        <v>59</v>
      </c>
      <c r="E2977" s="21" t="s">
        <v>80</v>
      </c>
      <c r="F2977" s="21" t="s">
        <v>69</v>
      </c>
      <c r="G2977" s="21" t="s">
        <v>62</v>
      </c>
      <c r="H2977" s="21" t="s">
        <v>70</v>
      </c>
      <c r="I2977" s="21" t="s">
        <v>81</v>
      </c>
      <c r="J2977" s="22">
        <v>43738</v>
      </c>
      <c r="K2977" s="23">
        <v>0.49790509259259003</v>
      </c>
      <c r="L2977" s="22">
        <v>43738</v>
      </c>
      <c r="M2977" s="23">
        <v>0.49790509259259003</v>
      </c>
      <c r="N2977" s="24">
        <v>20</v>
      </c>
      <c r="O2977" s="21" t="s">
        <v>66</v>
      </c>
      <c r="P2977" s="46">
        <f>TotalFix[[#This Row],[Confirmed activ. 3 (ILE03)]]</f>
        <v>20</v>
      </c>
      <c r="Q2977" s="24">
        <v>20</v>
      </c>
      <c r="R2977" s="21" t="s">
        <v>66</v>
      </c>
      <c r="S2977" s="21" t="s">
        <v>72</v>
      </c>
    </row>
    <row r="2978" spans="1:19" s="21" customFormat="1" x14ac:dyDescent="0.35">
      <c r="A2978" s="26">
        <v>1550573</v>
      </c>
      <c r="B2978" s="53">
        <v>411583</v>
      </c>
      <c r="C2978" s="26">
        <f>VLOOKUP(TotalFix[[#This Row],[Order]],'Total Fix by SS'!B:C,2,0)</f>
        <v>240</v>
      </c>
      <c r="D2978" s="21" t="s">
        <v>59</v>
      </c>
      <c r="E2978" s="21" t="s">
        <v>82</v>
      </c>
      <c r="F2978" s="21" t="s">
        <v>83</v>
      </c>
      <c r="G2978" s="21" t="s">
        <v>62</v>
      </c>
      <c r="H2978" s="21" t="s">
        <v>84</v>
      </c>
      <c r="I2978" s="21" t="s">
        <v>84</v>
      </c>
      <c r="J2978" s="22">
        <v>43738</v>
      </c>
      <c r="K2978" s="23">
        <v>0.58343750000000005</v>
      </c>
      <c r="L2978" s="22">
        <v>43739</v>
      </c>
      <c r="M2978" s="23">
        <v>0.52130787037036996</v>
      </c>
      <c r="N2978" s="25">
        <v>338.976</v>
      </c>
      <c r="O2978" s="21" t="s">
        <v>66</v>
      </c>
      <c r="P2978" s="46">
        <f>TotalFix[[#This Row],[Confirmed activ. 3 (ILE03)]]</f>
        <v>338.976</v>
      </c>
      <c r="Q2978" s="24">
        <v>450</v>
      </c>
      <c r="R2978" s="21" t="s">
        <v>66</v>
      </c>
      <c r="S2978" s="21" t="s">
        <v>67</v>
      </c>
    </row>
    <row r="2979" spans="1:19" s="21" customFormat="1" x14ac:dyDescent="0.35">
      <c r="A2979" s="26">
        <v>1550573</v>
      </c>
      <c r="B2979" s="53">
        <v>411583</v>
      </c>
      <c r="C2979" s="26">
        <f>VLOOKUP(TotalFix[[#This Row],[Order]],'Total Fix by SS'!B:C,2,0)</f>
        <v>240</v>
      </c>
      <c r="D2979" s="21" t="s">
        <v>59</v>
      </c>
      <c r="E2979" s="21" t="s">
        <v>85</v>
      </c>
      <c r="F2979" s="21" t="s">
        <v>86</v>
      </c>
      <c r="G2979" s="21" t="s">
        <v>62</v>
      </c>
      <c r="H2979" s="21" t="s">
        <v>87</v>
      </c>
      <c r="I2979" s="21" t="s">
        <v>87</v>
      </c>
      <c r="J2979" s="22">
        <v>43745</v>
      </c>
      <c r="K2979" s="23">
        <v>0.51047453703704004</v>
      </c>
      <c r="L2979" s="22">
        <v>43745</v>
      </c>
      <c r="M2979" s="23">
        <v>0.51047453703704004</v>
      </c>
      <c r="N2979" s="24">
        <v>20</v>
      </c>
      <c r="O2979" s="21" t="s">
        <v>66</v>
      </c>
      <c r="P2979" s="46">
        <f>TotalFix[[#This Row],[Confirmed activ. 3 (ILE03)]]</f>
        <v>20</v>
      </c>
      <c r="Q2979" s="24">
        <v>20</v>
      </c>
      <c r="R2979" s="21" t="s">
        <v>66</v>
      </c>
      <c r="S2979" s="21" t="s">
        <v>72</v>
      </c>
    </row>
    <row r="2980" spans="1:19" s="21" customFormat="1" x14ac:dyDescent="0.35">
      <c r="A2980" s="26">
        <v>1550573</v>
      </c>
      <c r="B2980" s="53">
        <v>411583</v>
      </c>
      <c r="C2980" s="26">
        <f>VLOOKUP(TotalFix[[#This Row],[Order]],'Total Fix by SS'!B:C,2,0)</f>
        <v>240</v>
      </c>
      <c r="D2980" s="21" t="s">
        <v>59</v>
      </c>
      <c r="E2980" s="21" t="s">
        <v>88</v>
      </c>
      <c r="F2980" s="21" t="s">
        <v>89</v>
      </c>
      <c r="G2980" s="21" t="s">
        <v>90</v>
      </c>
      <c r="H2980" s="21" t="s">
        <v>91</v>
      </c>
      <c r="I2980" s="21" t="s">
        <v>92</v>
      </c>
      <c r="J2980" s="22"/>
      <c r="K2980" s="23">
        <v>0</v>
      </c>
      <c r="L2980" s="22"/>
      <c r="M2980" s="23">
        <v>0</v>
      </c>
      <c r="N2980" s="25">
        <v>0</v>
      </c>
      <c r="O2980" s="21" t="s">
        <v>93</v>
      </c>
      <c r="P2980" s="46"/>
      <c r="Q2980" s="24">
        <v>0</v>
      </c>
      <c r="R2980" s="21" t="s">
        <v>66</v>
      </c>
      <c r="S2980" s="21" t="s">
        <v>94</v>
      </c>
    </row>
    <row r="2981" spans="1:19" s="21" customFormat="1" x14ac:dyDescent="0.35">
      <c r="A2981" s="26">
        <v>1550573</v>
      </c>
      <c r="B2981" s="53">
        <v>411583</v>
      </c>
      <c r="C2981" s="26">
        <f>VLOOKUP(TotalFix[[#This Row],[Order]],'Total Fix by SS'!B:C,2,0)</f>
        <v>240</v>
      </c>
      <c r="D2981" s="21" t="s">
        <v>59</v>
      </c>
      <c r="E2981" s="21" t="s">
        <v>95</v>
      </c>
      <c r="F2981" s="21" t="s">
        <v>61</v>
      </c>
      <c r="G2981" s="21" t="s">
        <v>62</v>
      </c>
      <c r="H2981" s="21" t="s">
        <v>63</v>
      </c>
      <c r="I2981" s="21" t="s">
        <v>96</v>
      </c>
      <c r="J2981" s="22">
        <v>43745</v>
      </c>
      <c r="K2981" s="23">
        <v>0.51751157407407</v>
      </c>
      <c r="L2981" s="22">
        <v>43745</v>
      </c>
      <c r="M2981" s="23">
        <v>0.56216435185184999</v>
      </c>
      <c r="N2981" s="25">
        <v>32.15</v>
      </c>
      <c r="O2981" s="21" t="s">
        <v>66</v>
      </c>
      <c r="P2981" s="46">
        <f>TotalFix[[#This Row],[Confirmed activ. 3 (ILE03)]]</f>
        <v>32.15</v>
      </c>
      <c r="Q2981" s="24">
        <v>40</v>
      </c>
      <c r="R2981" s="21" t="s">
        <v>66</v>
      </c>
      <c r="S2981" s="21" t="s">
        <v>67</v>
      </c>
    </row>
    <row r="2982" spans="1:19" s="21" customFormat="1" x14ac:dyDescent="0.35">
      <c r="A2982" s="26">
        <v>1550573</v>
      </c>
      <c r="B2982" s="53">
        <v>411583</v>
      </c>
      <c r="C2982" s="26">
        <f>VLOOKUP(TotalFix[[#This Row],[Order]],'Total Fix by SS'!B:C,2,0)</f>
        <v>240</v>
      </c>
      <c r="D2982" s="21" t="s">
        <v>59</v>
      </c>
      <c r="E2982" s="21" t="s">
        <v>97</v>
      </c>
      <c r="F2982" s="21" t="s">
        <v>69</v>
      </c>
      <c r="G2982" s="21" t="s">
        <v>62</v>
      </c>
      <c r="H2982" s="21" t="s">
        <v>70</v>
      </c>
      <c r="I2982" s="21" t="s">
        <v>98</v>
      </c>
      <c r="J2982" s="22">
        <v>43745</v>
      </c>
      <c r="K2982" s="23">
        <v>0.66543981481480996</v>
      </c>
      <c r="L2982" s="22">
        <v>43745</v>
      </c>
      <c r="M2982" s="23">
        <v>0.66543981481480996</v>
      </c>
      <c r="N2982" s="24">
        <v>20</v>
      </c>
      <c r="O2982" s="21" t="s">
        <v>66</v>
      </c>
      <c r="P2982" s="46">
        <f>TotalFix[[#This Row],[Confirmed activ. 3 (ILE03)]]</f>
        <v>20</v>
      </c>
      <c r="Q2982" s="24">
        <v>20</v>
      </c>
      <c r="R2982" s="21" t="s">
        <v>66</v>
      </c>
      <c r="S2982" s="21" t="s">
        <v>72</v>
      </c>
    </row>
    <row r="2983" spans="1:19" s="21" customFormat="1" x14ac:dyDescent="0.35">
      <c r="A2983" s="26">
        <v>1550573</v>
      </c>
      <c r="B2983" s="53">
        <v>411583</v>
      </c>
      <c r="C2983" s="26">
        <f>VLOOKUP(TotalFix[[#This Row],[Order]],'Total Fix by SS'!B:C,2,0)</f>
        <v>240</v>
      </c>
      <c r="D2983" s="21" t="s">
        <v>59</v>
      </c>
      <c r="E2983" s="21" t="s">
        <v>99</v>
      </c>
      <c r="F2983" s="21" t="s">
        <v>69</v>
      </c>
      <c r="G2983" s="21" t="s">
        <v>62</v>
      </c>
      <c r="H2983" s="21" t="s">
        <v>70</v>
      </c>
      <c r="I2983" s="21" t="s">
        <v>100</v>
      </c>
      <c r="J2983" s="22">
        <v>43745</v>
      </c>
      <c r="K2983" s="23">
        <v>0.66553240740741004</v>
      </c>
      <c r="L2983" s="22">
        <v>43745</v>
      </c>
      <c r="M2983" s="23">
        <v>0.66553240740741004</v>
      </c>
      <c r="N2983" s="24">
        <v>50</v>
      </c>
      <c r="O2983" s="21" t="s">
        <v>66</v>
      </c>
      <c r="P2983" s="46">
        <f>TotalFix[[#This Row],[Confirmed activ. 3 (ILE03)]]</f>
        <v>50</v>
      </c>
      <c r="Q2983" s="24">
        <v>50</v>
      </c>
      <c r="R2983" s="21" t="s">
        <v>66</v>
      </c>
      <c r="S2983" s="21" t="s">
        <v>72</v>
      </c>
    </row>
    <row r="2984" spans="1:19" s="21" customFormat="1" x14ac:dyDescent="0.35">
      <c r="A2984" s="26">
        <v>1550573</v>
      </c>
      <c r="B2984" s="53">
        <v>411583</v>
      </c>
      <c r="C2984" s="26">
        <f>VLOOKUP(TotalFix[[#This Row],[Order]],'Total Fix by SS'!B:C,2,0)</f>
        <v>240</v>
      </c>
      <c r="D2984" s="21" t="s">
        <v>59</v>
      </c>
      <c r="E2984" s="21" t="s">
        <v>101</v>
      </c>
      <c r="F2984" s="21" t="s">
        <v>102</v>
      </c>
      <c r="G2984" s="21" t="s">
        <v>62</v>
      </c>
      <c r="H2984" s="21" t="s">
        <v>100</v>
      </c>
      <c r="I2984" s="21" t="s">
        <v>103</v>
      </c>
      <c r="J2984" s="22">
        <v>43746</v>
      </c>
      <c r="K2984" s="23">
        <v>0.50918981481480996</v>
      </c>
      <c r="L2984" s="22">
        <v>43746</v>
      </c>
      <c r="M2984" s="23">
        <v>0.50918981481480996</v>
      </c>
      <c r="N2984" s="24">
        <v>10</v>
      </c>
      <c r="O2984" s="21" t="s">
        <v>66</v>
      </c>
      <c r="P2984" s="46">
        <f>TotalFix[[#This Row],[Confirmed activ. 3 (ILE03)]]</f>
        <v>10</v>
      </c>
      <c r="Q2984" s="24">
        <v>10</v>
      </c>
      <c r="R2984" s="21" t="s">
        <v>66</v>
      </c>
      <c r="S2984" s="21" t="s">
        <v>72</v>
      </c>
    </row>
    <row r="2985" spans="1:19" s="21" customFormat="1" x14ac:dyDescent="0.35">
      <c r="A2985" s="26">
        <v>1550573</v>
      </c>
      <c r="B2985" s="53">
        <v>411583</v>
      </c>
      <c r="C2985" s="26">
        <f>VLOOKUP(TotalFix[[#This Row],[Order]],'Total Fix by SS'!B:C,2,0)</f>
        <v>240</v>
      </c>
      <c r="D2985" s="21" t="s">
        <v>59</v>
      </c>
      <c r="E2985" s="21" t="s">
        <v>104</v>
      </c>
      <c r="F2985" s="21" t="s">
        <v>102</v>
      </c>
      <c r="G2985" s="21" t="s">
        <v>105</v>
      </c>
      <c r="H2985" s="21" t="s">
        <v>100</v>
      </c>
      <c r="I2985" s="21" t="s">
        <v>106</v>
      </c>
      <c r="J2985" s="22">
        <v>43746</v>
      </c>
      <c r="K2985" s="23">
        <v>0.70616898148148</v>
      </c>
      <c r="L2985" s="22">
        <v>43746</v>
      </c>
      <c r="M2985" s="23">
        <v>0.70616898148148</v>
      </c>
      <c r="N2985" s="24">
        <v>10</v>
      </c>
      <c r="O2985" s="21" t="s">
        <v>66</v>
      </c>
      <c r="P2985" s="46">
        <f>TotalFix[[#This Row],[Confirmed activ. 3 (ILE03)]]</f>
        <v>10</v>
      </c>
      <c r="Q2985" s="24">
        <v>10</v>
      </c>
      <c r="R2985" s="21" t="s">
        <v>66</v>
      </c>
      <c r="S2985" s="21" t="s">
        <v>72</v>
      </c>
    </row>
    <row r="2986" spans="1:19" s="21" customFormat="1" x14ac:dyDescent="0.35">
      <c r="A2986" s="26">
        <v>1550573</v>
      </c>
      <c r="B2986" s="53">
        <v>411583</v>
      </c>
      <c r="C2986" s="26">
        <f>VLOOKUP(TotalFix[[#This Row],[Order]],'Total Fix by SS'!B:C,2,0)</f>
        <v>240</v>
      </c>
      <c r="D2986" s="21" t="s">
        <v>107</v>
      </c>
      <c r="E2986" s="21" t="s">
        <v>60</v>
      </c>
      <c r="F2986" s="21" t="s">
        <v>61</v>
      </c>
      <c r="G2986" s="21" t="s">
        <v>90</v>
      </c>
      <c r="H2986" s="21" t="s">
        <v>63</v>
      </c>
      <c r="I2986" s="21" t="s">
        <v>108</v>
      </c>
      <c r="J2986" s="22">
        <v>43734</v>
      </c>
      <c r="K2986" s="23">
        <v>0.50651620370369999</v>
      </c>
      <c r="L2986" s="22">
        <v>43738</v>
      </c>
      <c r="M2986" s="23">
        <v>0.50025462962962997</v>
      </c>
      <c r="N2986" s="25">
        <v>17.126999999999999</v>
      </c>
      <c r="O2986" s="21" t="s">
        <v>77</v>
      </c>
      <c r="P2986" s="46">
        <f>TotalFix[[#This Row],[Confirmed activ. 3 (ILE03)]]*60</f>
        <v>1027.6199999999999</v>
      </c>
      <c r="Q2986" s="24">
        <v>1</v>
      </c>
      <c r="R2986" s="21" t="s">
        <v>66</v>
      </c>
      <c r="S2986" s="21" t="s">
        <v>67</v>
      </c>
    </row>
    <row r="2987" spans="1:19" s="21" customFormat="1" x14ac:dyDescent="0.35">
      <c r="A2987" s="26">
        <v>1550573</v>
      </c>
      <c r="B2987" s="53">
        <v>411583</v>
      </c>
      <c r="C2987" s="26">
        <f>VLOOKUP(TotalFix[[#This Row],[Order]],'Total Fix by SS'!B:C,2,0)</f>
        <v>240</v>
      </c>
      <c r="D2987" s="21" t="s">
        <v>109</v>
      </c>
      <c r="E2987" s="21" t="s">
        <v>82</v>
      </c>
      <c r="F2987" s="21" t="s">
        <v>83</v>
      </c>
      <c r="G2987" s="21" t="s">
        <v>90</v>
      </c>
      <c r="H2987" s="21" t="s">
        <v>84</v>
      </c>
      <c r="I2987" s="21" t="s">
        <v>110</v>
      </c>
      <c r="J2987" s="22"/>
      <c r="K2987" s="23">
        <v>0</v>
      </c>
      <c r="L2987" s="22"/>
      <c r="M2987" s="23">
        <v>0</v>
      </c>
      <c r="N2987" s="25">
        <v>0</v>
      </c>
      <c r="O2987" s="21" t="s">
        <v>93</v>
      </c>
      <c r="P2987" s="46"/>
      <c r="Q2987" s="24">
        <v>5</v>
      </c>
      <c r="R2987" s="21" t="s">
        <v>66</v>
      </c>
      <c r="S2987" s="21" t="s">
        <v>94</v>
      </c>
    </row>
    <row r="2988" spans="1:19" s="21" customFormat="1" x14ac:dyDescent="0.35">
      <c r="A2988" s="26">
        <v>1552195</v>
      </c>
      <c r="B2988" s="53">
        <v>411583</v>
      </c>
      <c r="C2988" s="26">
        <f>VLOOKUP(TotalFix[[#This Row],[Order]],'Total Fix by SS'!B:C,2,0)</f>
        <v>240</v>
      </c>
      <c r="D2988" s="21" t="s">
        <v>59</v>
      </c>
      <c r="E2988" s="21" t="s">
        <v>60</v>
      </c>
      <c r="F2988" s="21" t="s">
        <v>61</v>
      </c>
      <c r="G2988" s="21" t="s">
        <v>62</v>
      </c>
      <c r="H2988" s="21" t="s">
        <v>63</v>
      </c>
      <c r="I2988" s="21" t="s">
        <v>64</v>
      </c>
      <c r="J2988" s="22">
        <v>43733</v>
      </c>
      <c r="K2988" s="23">
        <v>0.46797453703704001</v>
      </c>
      <c r="L2988" s="22">
        <v>43733</v>
      </c>
      <c r="M2988" s="23">
        <v>0.48005787037037001</v>
      </c>
      <c r="N2988" s="25">
        <v>8.6999999999999993</v>
      </c>
      <c r="O2988" s="21" t="s">
        <v>66</v>
      </c>
      <c r="P2988" s="46">
        <f>TotalFix[[#This Row],[Confirmed activ. 3 (ILE03)]]</f>
        <v>8.6999999999999993</v>
      </c>
      <c r="Q2988" s="24">
        <v>20</v>
      </c>
      <c r="R2988" s="21" t="s">
        <v>66</v>
      </c>
      <c r="S2988" s="21" t="s">
        <v>67</v>
      </c>
    </row>
    <row r="2989" spans="1:19" s="21" customFormat="1" x14ac:dyDescent="0.35">
      <c r="A2989" s="26">
        <v>1552195</v>
      </c>
      <c r="B2989" s="53">
        <v>411583</v>
      </c>
      <c r="C2989" s="26">
        <f>VLOOKUP(TotalFix[[#This Row],[Order]],'Total Fix by SS'!B:C,2,0)</f>
        <v>240</v>
      </c>
      <c r="D2989" s="21" t="s">
        <v>59</v>
      </c>
      <c r="E2989" s="21" t="s">
        <v>68</v>
      </c>
      <c r="F2989" s="21" t="s">
        <v>69</v>
      </c>
      <c r="G2989" s="21" t="s">
        <v>62</v>
      </c>
      <c r="H2989" s="21" t="s">
        <v>70</v>
      </c>
      <c r="I2989" s="21" t="s">
        <v>71</v>
      </c>
      <c r="J2989" s="22">
        <v>43733</v>
      </c>
      <c r="K2989" s="23">
        <v>0.50474537037037004</v>
      </c>
      <c r="L2989" s="22">
        <v>43733</v>
      </c>
      <c r="M2989" s="23">
        <v>0.50474537037037004</v>
      </c>
      <c r="N2989" s="24">
        <v>30</v>
      </c>
      <c r="O2989" s="21" t="s">
        <v>66</v>
      </c>
      <c r="P2989" s="46">
        <f>TotalFix[[#This Row],[Confirmed activ. 3 (ILE03)]]</f>
        <v>30</v>
      </c>
      <c r="Q2989" s="24">
        <v>30</v>
      </c>
      <c r="R2989" s="21" t="s">
        <v>66</v>
      </c>
      <c r="S2989" s="21" t="s">
        <v>72</v>
      </c>
    </row>
    <row r="2990" spans="1:19" s="21" customFormat="1" x14ac:dyDescent="0.35">
      <c r="A2990" s="26">
        <v>1552195</v>
      </c>
      <c r="B2990" s="53">
        <v>411583</v>
      </c>
      <c r="C2990" s="26">
        <f>VLOOKUP(TotalFix[[#This Row],[Order]],'Total Fix by SS'!B:C,2,0)</f>
        <v>240</v>
      </c>
      <c r="D2990" s="21" t="s">
        <v>59</v>
      </c>
      <c r="E2990" s="21" t="s">
        <v>73</v>
      </c>
      <c r="F2990" s="21" t="s">
        <v>61</v>
      </c>
      <c r="G2990" s="21" t="s">
        <v>62</v>
      </c>
      <c r="H2990" s="21" t="s">
        <v>63</v>
      </c>
      <c r="I2990" s="21" t="s">
        <v>74</v>
      </c>
      <c r="J2990" s="22">
        <v>43734</v>
      </c>
      <c r="K2990" s="23">
        <v>0.31927083333333001</v>
      </c>
      <c r="L2990" s="22">
        <v>43734</v>
      </c>
      <c r="M2990" s="23">
        <v>0.47858796296296002</v>
      </c>
      <c r="N2990" s="25">
        <v>3.8239999999999998</v>
      </c>
      <c r="O2990" s="21" t="s">
        <v>77</v>
      </c>
      <c r="P2990" s="46">
        <f>TotalFix[[#This Row],[Confirmed activ. 3 (ILE03)]]*60</f>
        <v>229.44</v>
      </c>
      <c r="Q2990" s="24">
        <v>200</v>
      </c>
      <c r="R2990" s="21" t="s">
        <v>66</v>
      </c>
      <c r="S2990" s="21" t="s">
        <v>67</v>
      </c>
    </row>
    <row r="2991" spans="1:19" s="21" customFormat="1" x14ac:dyDescent="0.35">
      <c r="A2991" s="26">
        <v>1552195</v>
      </c>
      <c r="B2991" s="53">
        <v>411583</v>
      </c>
      <c r="C2991" s="26">
        <f>VLOOKUP(TotalFix[[#This Row],[Order]],'Total Fix by SS'!B:C,2,0)</f>
        <v>240</v>
      </c>
      <c r="D2991" s="21" t="s">
        <v>59</v>
      </c>
      <c r="E2991" s="21" t="s">
        <v>75</v>
      </c>
      <c r="F2991" s="21" t="s">
        <v>61</v>
      </c>
      <c r="G2991" s="21" t="s">
        <v>62</v>
      </c>
      <c r="H2991" s="21" t="s">
        <v>63</v>
      </c>
      <c r="I2991" s="21" t="s">
        <v>76</v>
      </c>
      <c r="J2991" s="22">
        <v>43737</v>
      </c>
      <c r="K2991" s="23">
        <v>0.32549768518519001</v>
      </c>
      <c r="L2991" s="22">
        <v>43744</v>
      </c>
      <c r="M2991" s="23">
        <v>0.59934027777777998</v>
      </c>
      <c r="N2991" s="24">
        <v>86730</v>
      </c>
      <c r="O2991" s="21" t="s">
        <v>65</v>
      </c>
      <c r="P2991" s="46">
        <f>TotalFix[[#This Row],[Confirmed activ. 3 (ILE03)]]/60</f>
        <v>1445.5</v>
      </c>
      <c r="Q2991" s="24">
        <v>500</v>
      </c>
      <c r="R2991" s="21" t="s">
        <v>66</v>
      </c>
      <c r="S2991" s="21" t="s">
        <v>67</v>
      </c>
    </row>
    <row r="2992" spans="1:19" s="21" customFormat="1" x14ac:dyDescent="0.35">
      <c r="A2992" s="26">
        <v>1552195</v>
      </c>
      <c r="B2992" s="53">
        <v>411583</v>
      </c>
      <c r="C2992" s="26">
        <f>VLOOKUP(TotalFix[[#This Row],[Order]],'Total Fix by SS'!B:C,2,0)</f>
        <v>240</v>
      </c>
      <c r="D2992" s="21" t="s">
        <v>59</v>
      </c>
      <c r="E2992" s="21" t="s">
        <v>78</v>
      </c>
      <c r="F2992" s="21" t="s">
        <v>69</v>
      </c>
      <c r="G2992" s="21" t="s">
        <v>62</v>
      </c>
      <c r="H2992" s="21" t="s">
        <v>70</v>
      </c>
      <c r="I2992" s="21" t="s">
        <v>79</v>
      </c>
      <c r="J2992" s="22">
        <v>43744</v>
      </c>
      <c r="K2992" s="23">
        <v>0.60677083333333004</v>
      </c>
      <c r="L2992" s="22">
        <v>43744</v>
      </c>
      <c r="M2992" s="23">
        <v>0.60677083333333004</v>
      </c>
      <c r="N2992" s="24">
        <v>20</v>
      </c>
      <c r="O2992" s="21" t="s">
        <v>66</v>
      </c>
      <c r="P2992" s="46">
        <f>TotalFix[[#This Row],[Confirmed activ. 3 (ILE03)]]</f>
        <v>20</v>
      </c>
      <c r="Q2992" s="24">
        <v>20</v>
      </c>
      <c r="R2992" s="21" t="s">
        <v>66</v>
      </c>
      <c r="S2992" s="21" t="s">
        <v>72</v>
      </c>
    </row>
    <row r="2993" spans="1:19" s="21" customFormat="1" x14ac:dyDescent="0.35">
      <c r="A2993" s="26">
        <v>1552195</v>
      </c>
      <c r="B2993" s="53">
        <v>411583</v>
      </c>
      <c r="C2993" s="26">
        <f>VLOOKUP(TotalFix[[#This Row],[Order]],'Total Fix by SS'!B:C,2,0)</f>
        <v>240</v>
      </c>
      <c r="D2993" s="21" t="s">
        <v>59</v>
      </c>
      <c r="E2993" s="21" t="s">
        <v>80</v>
      </c>
      <c r="F2993" s="21" t="s">
        <v>69</v>
      </c>
      <c r="G2993" s="21" t="s">
        <v>62</v>
      </c>
      <c r="H2993" s="21" t="s">
        <v>70</v>
      </c>
      <c r="I2993" s="21" t="s">
        <v>81</v>
      </c>
      <c r="J2993" s="22">
        <v>43744</v>
      </c>
      <c r="K2993" s="23">
        <v>0.60709490740741001</v>
      </c>
      <c r="L2993" s="22">
        <v>43744</v>
      </c>
      <c r="M2993" s="23">
        <v>0.60709490740741001</v>
      </c>
      <c r="N2993" s="24">
        <v>20</v>
      </c>
      <c r="O2993" s="21" t="s">
        <v>66</v>
      </c>
      <c r="P2993" s="46">
        <f>TotalFix[[#This Row],[Confirmed activ. 3 (ILE03)]]</f>
        <v>20</v>
      </c>
      <c r="Q2993" s="24">
        <v>20</v>
      </c>
      <c r="R2993" s="21" t="s">
        <v>66</v>
      </c>
      <c r="S2993" s="21" t="s">
        <v>72</v>
      </c>
    </row>
    <row r="2994" spans="1:19" s="21" customFormat="1" x14ac:dyDescent="0.35">
      <c r="A2994" s="26">
        <v>1552195</v>
      </c>
      <c r="B2994" s="53">
        <v>411583</v>
      </c>
      <c r="C2994" s="26">
        <f>VLOOKUP(TotalFix[[#This Row],[Order]],'Total Fix by SS'!B:C,2,0)</f>
        <v>240</v>
      </c>
      <c r="D2994" s="21" t="s">
        <v>59</v>
      </c>
      <c r="E2994" s="21" t="s">
        <v>82</v>
      </c>
      <c r="F2994" s="21" t="s">
        <v>83</v>
      </c>
      <c r="G2994" s="21" t="s">
        <v>62</v>
      </c>
      <c r="H2994" s="21" t="s">
        <v>84</v>
      </c>
      <c r="I2994" s="21" t="s">
        <v>84</v>
      </c>
      <c r="J2994" s="22">
        <v>43744</v>
      </c>
      <c r="K2994" s="23">
        <v>0.65148148148148</v>
      </c>
      <c r="L2994" s="22">
        <v>43746</v>
      </c>
      <c r="M2994" s="23">
        <v>4.3356481481479997E-2</v>
      </c>
      <c r="N2994" s="25">
        <v>367.19900000000001</v>
      </c>
      <c r="O2994" s="21" t="s">
        <v>66</v>
      </c>
      <c r="P2994" s="46">
        <f>TotalFix[[#This Row],[Confirmed activ. 3 (ILE03)]]</f>
        <v>367.19900000000001</v>
      </c>
      <c r="Q2994" s="24">
        <v>450</v>
      </c>
      <c r="R2994" s="21" t="s">
        <v>66</v>
      </c>
      <c r="S2994" s="21" t="s">
        <v>67</v>
      </c>
    </row>
    <row r="2995" spans="1:19" s="21" customFormat="1" x14ac:dyDescent="0.35">
      <c r="A2995" s="26">
        <v>1552195</v>
      </c>
      <c r="B2995" s="53">
        <v>411583</v>
      </c>
      <c r="C2995" s="26">
        <f>VLOOKUP(TotalFix[[#This Row],[Order]],'Total Fix by SS'!B:C,2,0)</f>
        <v>240</v>
      </c>
      <c r="D2995" s="21" t="s">
        <v>59</v>
      </c>
      <c r="E2995" s="21" t="s">
        <v>85</v>
      </c>
      <c r="F2995" s="21" t="s">
        <v>86</v>
      </c>
      <c r="G2995" s="21" t="s">
        <v>62</v>
      </c>
      <c r="H2995" s="21" t="s">
        <v>87</v>
      </c>
      <c r="I2995" s="21" t="s">
        <v>87</v>
      </c>
      <c r="J2995" s="22">
        <v>43746</v>
      </c>
      <c r="K2995" s="23">
        <v>0.40875</v>
      </c>
      <c r="L2995" s="22">
        <v>43746</v>
      </c>
      <c r="M2995" s="23">
        <v>0.40875</v>
      </c>
      <c r="N2995" s="24">
        <v>20</v>
      </c>
      <c r="O2995" s="21" t="s">
        <v>66</v>
      </c>
      <c r="P2995" s="46">
        <f>TotalFix[[#This Row],[Confirmed activ. 3 (ILE03)]]</f>
        <v>20</v>
      </c>
      <c r="Q2995" s="24">
        <v>20</v>
      </c>
      <c r="R2995" s="21" t="s">
        <v>66</v>
      </c>
      <c r="S2995" s="21" t="s">
        <v>72</v>
      </c>
    </row>
    <row r="2996" spans="1:19" s="21" customFormat="1" x14ac:dyDescent="0.35">
      <c r="A2996" s="26">
        <v>1552195</v>
      </c>
      <c r="B2996" s="53">
        <v>411583</v>
      </c>
      <c r="C2996" s="26">
        <f>VLOOKUP(TotalFix[[#This Row],[Order]],'Total Fix by SS'!B:C,2,0)</f>
        <v>240</v>
      </c>
      <c r="D2996" s="21" t="s">
        <v>59</v>
      </c>
      <c r="E2996" s="21" t="s">
        <v>88</v>
      </c>
      <c r="F2996" s="21" t="s">
        <v>89</v>
      </c>
      <c r="G2996" s="21" t="s">
        <v>90</v>
      </c>
      <c r="H2996" s="21" t="s">
        <v>91</v>
      </c>
      <c r="I2996" s="21" t="s">
        <v>92</v>
      </c>
      <c r="J2996" s="22"/>
      <c r="K2996" s="23">
        <v>0</v>
      </c>
      <c r="L2996" s="22"/>
      <c r="M2996" s="23">
        <v>0</v>
      </c>
      <c r="N2996" s="25">
        <v>0</v>
      </c>
      <c r="O2996" s="21" t="s">
        <v>93</v>
      </c>
      <c r="P2996" s="46"/>
      <c r="Q2996" s="24">
        <v>0</v>
      </c>
      <c r="R2996" s="21" t="s">
        <v>66</v>
      </c>
      <c r="S2996" s="21" t="s">
        <v>94</v>
      </c>
    </row>
    <row r="2997" spans="1:19" s="21" customFormat="1" x14ac:dyDescent="0.35">
      <c r="A2997" s="26">
        <v>1552195</v>
      </c>
      <c r="B2997" s="53">
        <v>411583</v>
      </c>
      <c r="C2997" s="26">
        <f>VLOOKUP(TotalFix[[#This Row],[Order]],'Total Fix by SS'!B:C,2,0)</f>
        <v>240</v>
      </c>
      <c r="D2997" s="21" t="s">
        <v>59</v>
      </c>
      <c r="E2997" s="21" t="s">
        <v>95</v>
      </c>
      <c r="F2997" s="21" t="s">
        <v>61</v>
      </c>
      <c r="G2997" s="21" t="s">
        <v>62</v>
      </c>
      <c r="H2997" s="21" t="s">
        <v>63</v>
      </c>
      <c r="I2997" s="21" t="s">
        <v>96</v>
      </c>
      <c r="J2997" s="22">
        <v>43746</v>
      </c>
      <c r="K2997" s="23">
        <v>0.48781249999999998</v>
      </c>
      <c r="L2997" s="22">
        <v>43746</v>
      </c>
      <c r="M2997" s="23">
        <v>0.50138888888888999</v>
      </c>
      <c r="N2997" s="25">
        <v>19.55</v>
      </c>
      <c r="O2997" s="21" t="s">
        <v>66</v>
      </c>
      <c r="P2997" s="46">
        <f>TotalFix[[#This Row],[Confirmed activ. 3 (ILE03)]]</f>
        <v>19.55</v>
      </c>
      <c r="Q2997" s="24">
        <v>40</v>
      </c>
      <c r="R2997" s="21" t="s">
        <v>66</v>
      </c>
      <c r="S2997" s="21" t="s">
        <v>67</v>
      </c>
    </row>
    <row r="2998" spans="1:19" s="21" customFormat="1" x14ac:dyDescent="0.35">
      <c r="A2998" s="26">
        <v>1552195</v>
      </c>
      <c r="B2998" s="53">
        <v>411583</v>
      </c>
      <c r="C2998" s="26">
        <f>VLOOKUP(TotalFix[[#This Row],[Order]],'Total Fix by SS'!B:C,2,0)</f>
        <v>240</v>
      </c>
      <c r="D2998" s="21" t="s">
        <v>59</v>
      </c>
      <c r="E2998" s="21" t="s">
        <v>97</v>
      </c>
      <c r="F2998" s="21" t="s">
        <v>69</v>
      </c>
      <c r="G2998" s="21" t="s">
        <v>62</v>
      </c>
      <c r="H2998" s="21" t="s">
        <v>70</v>
      </c>
      <c r="I2998" s="21" t="s">
        <v>98</v>
      </c>
      <c r="J2998" s="22">
        <v>43747</v>
      </c>
      <c r="K2998" s="23">
        <v>0.57071759259259003</v>
      </c>
      <c r="L2998" s="22">
        <v>43747</v>
      </c>
      <c r="M2998" s="23">
        <v>0.57071759259259003</v>
      </c>
      <c r="N2998" s="24">
        <v>20</v>
      </c>
      <c r="O2998" s="21" t="s">
        <v>66</v>
      </c>
      <c r="P2998" s="46">
        <f>TotalFix[[#This Row],[Confirmed activ. 3 (ILE03)]]</f>
        <v>20</v>
      </c>
      <c r="Q2998" s="24">
        <v>20</v>
      </c>
      <c r="R2998" s="21" t="s">
        <v>66</v>
      </c>
      <c r="S2998" s="21" t="s">
        <v>72</v>
      </c>
    </row>
    <row r="2999" spans="1:19" s="21" customFormat="1" x14ac:dyDescent="0.35">
      <c r="A2999" s="26">
        <v>1552195</v>
      </c>
      <c r="B2999" s="53">
        <v>411583</v>
      </c>
      <c r="C2999" s="26">
        <f>VLOOKUP(TotalFix[[#This Row],[Order]],'Total Fix by SS'!B:C,2,0)</f>
        <v>240</v>
      </c>
      <c r="D2999" s="21" t="s">
        <v>59</v>
      </c>
      <c r="E2999" s="21" t="s">
        <v>99</v>
      </c>
      <c r="F2999" s="21" t="s">
        <v>69</v>
      </c>
      <c r="G2999" s="21" t="s">
        <v>62</v>
      </c>
      <c r="H2999" s="21" t="s">
        <v>70</v>
      </c>
      <c r="I2999" s="21" t="s">
        <v>100</v>
      </c>
      <c r="J2999" s="22">
        <v>43747</v>
      </c>
      <c r="K2999" s="23">
        <v>0.57084490740741001</v>
      </c>
      <c r="L2999" s="22">
        <v>43747</v>
      </c>
      <c r="M2999" s="23">
        <v>0.57084490740741001</v>
      </c>
      <c r="N2999" s="24">
        <v>50</v>
      </c>
      <c r="O2999" s="21" t="s">
        <v>66</v>
      </c>
      <c r="P2999" s="46">
        <f>TotalFix[[#This Row],[Confirmed activ. 3 (ILE03)]]</f>
        <v>50</v>
      </c>
      <c r="Q2999" s="24">
        <v>50</v>
      </c>
      <c r="R2999" s="21" t="s">
        <v>66</v>
      </c>
      <c r="S2999" s="21" t="s">
        <v>72</v>
      </c>
    </row>
    <row r="3000" spans="1:19" s="21" customFormat="1" x14ac:dyDescent="0.35">
      <c r="A3000" s="26">
        <v>1552195</v>
      </c>
      <c r="B3000" s="53">
        <v>411583</v>
      </c>
      <c r="C3000" s="26">
        <f>VLOOKUP(TotalFix[[#This Row],[Order]],'Total Fix by SS'!B:C,2,0)</f>
        <v>240</v>
      </c>
      <c r="D3000" s="21" t="s">
        <v>59</v>
      </c>
      <c r="E3000" s="21" t="s">
        <v>101</v>
      </c>
      <c r="F3000" s="21" t="s">
        <v>102</v>
      </c>
      <c r="G3000" s="21" t="s">
        <v>62</v>
      </c>
      <c r="H3000" s="21" t="s">
        <v>100</v>
      </c>
      <c r="I3000" s="21" t="s">
        <v>103</v>
      </c>
      <c r="J3000" s="22">
        <v>43747</v>
      </c>
      <c r="K3000" s="23">
        <v>0.57096064814814995</v>
      </c>
      <c r="L3000" s="22">
        <v>43747</v>
      </c>
      <c r="M3000" s="23">
        <v>0.57096064814814995</v>
      </c>
      <c r="N3000" s="24">
        <v>10</v>
      </c>
      <c r="O3000" s="21" t="s">
        <v>66</v>
      </c>
      <c r="P3000" s="46">
        <f>TotalFix[[#This Row],[Confirmed activ. 3 (ILE03)]]</f>
        <v>10</v>
      </c>
      <c r="Q3000" s="24">
        <v>10</v>
      </c>
      <c r="R3000" s="21" t="s">
        <v>66</v>
      </c>
      <c r="S3000" s="21" t="s">
        <v>72</v>
      </c>
    </row>
    <row r="3001" spans="1:19" s="21" customFormat="1" x14ac:dyDescent="0.35">
      <c r="A3001" s="26">
        <v>1552195</v>
      </c>
      <c r="B3001" s="53">
        <v>411583</v>
      </c>
      <c r="C3001" s="26">
        <f>VLOOKUP(TotalFix[[#This Row],[Order]],'Total Fix by SS'!B:C,2,0)</f>
        <v>240</v>
      </c>
      <c r="D3001" s="21" t="s">
        <v>59</v>
      </c>
      <c r="E3001" s="21" t="s">
        <v>104</v>
      </c>
      <c r="F3001" s="21" t="s">
        <v>102</v>
      </c>
      <c r="G3001" s="21" t="s">
        <v>105</v>
      </c>
      <c r="H3001" s="21" t="s">
        <v>100</v>
      </c>
      <c r="I3001" s="21" t="s">
        <v>106</v>
      </c>
      <c r="J3001" s="22">
        <v>43751</v>
      </c>
      <c r="K3001" s="23">
        <v>0.36346064814814999</v>
      </c>
      <c r="L3001" s="22">
        <v>43751</v>
      </c>
      <c r="M3001" s="23">
        <v>0.36346064814814999</v>
      </c>
      <c r="N3001" s="24">
        <v>10</v>
      </c>
      <c r="O3001" s="21" t="s">
        <v>66</v>
      </c>
      <c r="P3001" s="46">
        <f>TotalFix[[#This Row],[Confirmed activ. 3 (ILE03)]]</f>
        <v>10</v>
      </c>
      <c r="Q3001" s="24">
        <v>10</v>
      </c>
      <c r="R3001" s="21" t="s">
        <v>66</v>
      </c>
      <c r="S3001" s="21" t="s">
        <v>72</v>
      </c>
    </row>
    <row r="3002" spans="1:19" s="21" customFormat="1" x14ac:dyDescent="0.35">
      <c r="A3002" s="26">
        <v>1552195</v>
      </c>
      <c r="B3002" s="53">
        <v>411583</v>
      </c>
      <c r="C3002" s="26">
        <f>VLOOKUP(TotalFix[[#This Row],[Order]],'Total Fix by SS'!B:C,2,0)</f>
        <v>240</v>
      </c>
      <c r="D3002" s="21" t="s">
        <v>107</v>
      </c>
      <c r="E3002" s="21" t="s">
        <v>60</v>
      </c>
      <c r="F3002" s="21" t="s">
        <v>61</v>
      </c>
      <c r="G3002" s="21" t="s">
        <v>90</v>
      </c>
      <c r="H3002" s="21" t="s">
        <v>63</v>
      </c>
      <c r="I3002" s="21" t="s">
        <v>108</v>
      </c>
      <c r="J3002" s="22">
        <v>43738</v>
      </c>
      <c r="K3002" s="23">
        <v>0.50712962962963004</v>
      </c>
      <c r="L3002" s="22">
        <v>43746</v>
      </c>
      <c r="M3002" s="23">
        <v>0.67177083333332999</v>
      </c>
      <c r="N3002" s="25">
        <v>553.76</v>
      </c>
      <c r="O3002" s="21" t="s">
        <v>66</v>
      </c>
      <c r="P3002" s="46">
        <f>TotalFix[[#This Row],[Confirmed activ. 3 (ILE03)]]</f>
        <v>553.76</v>
      </c>
      <c r="Q3002" s="24">
        <v>1</v>
      </c>
      <c r="R3002" s="21" t="s">
        <v>66</v>
      </c>
      <c r="S3002" s="21" t="s">
        <v>67</v>
      </c>
    </row>
    <row r="3003" spans="1:19" s="21" customFormat="1" x14ac:dyDescent="0.35">
      <c r="A3003" s="26">
        <v>1552195</v>
      </c>
      <c r="B3003" s="53">
        <v>411583</v>
      </c>
      <c r="C3003" s="26">
        <f>VLOOKUP(TotalFix[[#This Row],[Order]],'Total Fix by SS'!B:C,2,0)</f>
        <v>240</v>
      </c>
      <c r="D3003" s="21" t="s">
        <v>109</v>
      </c>
      <c r="E3003" s="21" t="s">
        <v>82</v>
      </c>
      <c r="F3003" s="21" t="s">
        <v>83</v>
      </c>
      <c r="G3003" s="21" t="s">
        <v>90</v>
      </c>
      <c r="H3003" s="21" t="s">
        <v>84</v>
      </c>
      <c r="I3003" s="21" t="s">
        <v>110</v>
      </c>
      <c r="J3003" s="22"/>
      <c r="K3003" s="23">
        <v>0</v>
      </c>
      <c r="L3003" s="22"/>
      <c r="M3003" s="23">
        <v>0</v>
      </c>
      <c r="N3003" s="25">
        <v>0</v>
      </c>
      <c r="O3003" s="21" t="s">
        <v>93</v>
      </c>
      <c r="P3003" s="46"/>
      <c r="Q3003" s="24">
        <v>5</v>
      </c>
      <c r="R3003" s="21" t="s">
        <v>66</v>
      </c>
      <c r="S3003" s="21" t="s">
        <v>94</v>
      </c>
    </row>
    <row r="3004" spans="1:19" s="21" customFormat="1" x14ac:dyDescent="0.35">
      <c r="A3004" s="26">
        <v>1552196</v>
      </c>
      <c r="B3004" s="53">
        <v>411583</v>
      </c>
      <c r="C3004" s="26">
        <f>VLOOKUP(TotalFix[[#This Row],[Order]],'Total Fix by SS'!B:C,2,0)</f>
        <v>241</v>
      </c>
      <c r="D3004" s="21" t="s">
        <v>59</v>
      </c>
      <c r="E3004" s="21" t="s">
        <v>60</v>
      </c>
      <c r="F3004" s="21" t="s">
        <v>61</v>
      </c>
      <c r="G3004" s="21" t="s">
        <v>62</v>
      </c>
      <c r="H3004" s="21" t="s">
        <v>63</v>
      </c>
      <c r="I3004" s="21" t="s">
        <v>64</v>
      </c>
      <c r="J3004" s="22">
        <v>43734</v>
      </c>
      <c r="K3004" s="23">
        <v>0.47884259259258999</v>
      </c>
      <c r="L3004" s="22">
        <v>43734</v>
      </c>
      <c r="M3004" s="23">
        <v>0.49159722222222002</v>
      </c>
      <c r="N3004" s="25">
        <v>18.367000000000001</v>
      </c>
      <c r="O3004" s="21" t="s">
        <v>66</v>
      </c>
      <c r="P3004" s="46">
        <f>TotalFix[[#This Row],[Confirmed activ. 3 (ILE03)]]</f>
        <v>18.367000000000001</v>
      </c>
      <c r="Q3004" s="24">
        <v>20</v>
      </c>
      <c r="R3004" s="21" t="s">
        <v>66</v>
      </c>
      <c r="S3004" s="21" t="s">
        <v>67</v>
      </c>
    </row>
    <row r="3005" spans="1:19" s="21" customFormat="1" x14ac:dyDescent="0.35">
      <c r="A3005" s="26">
        <v>1552196</v>
      </c>
      <c r="B3005" s="53">
        <v>411583</v>
      </c>
      <c r="C3005" s="26">
        <f>VLOOKUP(TotalFix[[#This Row],[Order]],'Total Fix by SS'!B:C,2,0)</f>
        <v>241</v>
      </c>
      <c r="D3005" s="21" t="s">
        <v>59</v>
      </c>
      <c r="E3005" s="21" t="s">
        <v>68</v>
      </c>
      <c r="F3005" s="21" t="s">
        <v>69</v>
      </c>
      <c r="G3005" s="21" t="s">
        <v>62</v>
      </c>
      <c r="H3005" s="21" t="s">
        <v>70</v>
      </c>
      <c r="I3005" s="21" t="s">
        <v>71</v>
      </c>
      <c r="J3005" s="22">
        <v>43734</v>
      </c>
      <c r="K3005" s="23">
        <v>0.50193287037037004</v>
      </c>
      <c r="L3005" s="22">
        <v>43734</v>
      </c>
      <c r="M3005" s="23">
        <v>0.50193287037037004</v>
      </c>
      <c r="N3005" s="24">
        <v>30</v>
      </c>
      <c r="O3005" s="21" t="s">
        <v>66</v>
      </c>
      <c r="P3005" s="46">
        <f>TotalFix[[#This Row],[Confirmed activ. 3 (ILE03)]]</f>
        <v>30</v>
      </c>
      <c r="Q3005" s="24">
        <v>30</v>
      </c>
      <c r="R3005" s="21" t="s">
        <v>66</v>
      </c>
      <c r="S3005" s="21" t="s">
        <v>72</v>
      </c>
    </row>
    <row r="3006" spans="1:19" s="21" customFormat="1" x14ac:dyDescent="0.35">
      <c r="A3006" s="26">
        <v>1552196</v>
      </c>
      <c r="B3006" s="53">
        <v>411583</v>
      </c>
      <c r="C3006" s="26">
        <f>VLOOKUP(TotalFix[[#This Row],[Order]],'Total Fix by SS'!B:C,2,0)</f>
        <v>241</v>
      </c>
      <c r="D3006" s="21" t="s">
        <v>59</v>
      </c>
      <c r="E3006" s="21" t="s">
        <v>73</v>
      </c>
      <c r="F3006" s="21" t="s">
        <v>61</v>
      </c>
      <c r="G3006" s="21" t="s">
        <v>62</v>
      </c>
      <c r="H3006" s="21" t="s">
        <v>63</v>
      </c>
      <c r="I3006" s="21" t="s">
        <v>74</v>
      </c>
      <c r="J3006" s="22">
        <v>43734</v>
      </c>
      <c r="K3006" s="23">
        <v>0.55627314814814999</v>
      </c>
      <c r="L3006" s="22">
        <v>43737</v>
      </c>
      <c r="M3006" s="23">
        <v>0.51320601851851999</v>
      </c>
      <c r="N3006" s="25">
        <v>7.07</v>
      </c>
      <c r="O3006" s="21" t="s">
        <v>77</v>
      </c>
      <c r="P3006" s="46">
        <f>TotalFix[[#This Row],[Confirmed activ. 3 (ILE03)]]*60</f>
        <v>424.20000000000005</v>
      </c>
      <c r="Q3006" s="24">
        <v>200</v>
      </c>
      <c r="R3006" s="21" t="s">
        <v>66</v>
      </c>
      <c r="S3006" s="21" t="s">
        <v>67</v>
      </c>
    </row>
    <row r="3007" spans="1:19" s="21" customFormat="1" x14ac:dyDescent="0.35">
      <c r="A3007" s="26">
        <v>1552196</v>
      </c>
      <c r="B3007" s="53">
        <v>411583</v>
      </c>
      <c r="C3007" s="26">
        <f>VLOOKUP(TotalFix[[#This Row],[Order]],'Total Fix by SS'!B:C,2,0)</f>
        <v>241</v>
      </c>
      <c r="D3007" s="21" t="s">
        <v>59</v>
      </c>
      <c r="E3007" s="21" t="s">
        <v>75</v>
      </c>
      <c r="F3007" s="21" t="s">
        <v>61</v>
      </c>
      <c r="G3007" s="21" t="s">
        <v>62</v>
      </c>
      <c r="H3007" s="21" t="s">
        <v>63</v>
      </c>
      <c r="I3007" s="21" t="s">
        <v>76</v>
      </c>
      <c r="J3007" s="22">
        <v>43739</v>
      </c>
      <c r="K3007" s="23">
        <v>0.31660879629630001</v>
      </c>
      <c r="L3007" s="22">
        <v>43740</v>
      </c>
      <c r="M3007" s="23">
        <v>0.74604166666667004</v>
      </c>
      <c r="N3007" s="25">
        <v>14.523</v>
      </c>
      <c r="O3007" s="21" t="s">
        <v>77</v>
      </c>
      <c r="P3007" s="46">
        <f>TotalFix[[#This Row],[Confirmed activ. 3 (ILE03)]]*60</f>
        <v>871.38</v>
      </c>
      <c r="Q3007" s="24">
        <v>500</v>
      </c>
      <c r="R3007" s="21" t="s">
        <v>66</v>
      </c>
      <c r="S3007" s="21" t="s">
        <v>67</v>
      </c>
    </row>
    <row r="3008" spans="1:19" s="21" customFormat="1" x14ac:dyDescent="0.35">
      <c r="A3008" s="26">
        <v>1552196</v>
      </c>
      <c r="B3008" s="53">
        <v>411583</v>
      </c>
      <c r="C3008" s="26">
        <f>VLOOKUP(TotalFix[[#This Row],[Order]],'Total Fix by SS'!B:C,2,0)</f>
        <v>241</v>
      </c>
      <c r="D3008" s="21" t="s">
        <v>59</v>
      </c>
      <c r="E3008" s="21" t="s">
        <v>78</v>
      </c>
      <c r="F3008" s="21" t="s">
        <v>69</v>
      </c>
      <c r="G3008" s="21" t="s">
        <v>62</v>
      </c>
      <c r="H3008" s="21" t="s">
        <v>70</v>
      </c>
      <c r="I3008" s="21" t="s">
        <v>79</v>
      </c>
      <c r="J3008" s="22">
        <v>43744</v>
      </c>
      <c r="K3008" s="23">
        <v>0.58946759259258996</v>
      </c>
      <c r="L3008" s="22">
        <v>43744</v>
      </c>
      <c r="M3008" s="23">
        <v>0.58946759259258996</v>
      </c>
      <c r="N3008" s="24">
        <v>20</v>
      </c>
      <c r="O3008" s="21" t="s">
        <v>66</v>
      </c>
      <c r="P3008" s="46">
        <f>TotalFix[[#This Row],[Confirmed activ. 3 (ILE03)]]</f>
        <v>20</v>
      </c>
      <c r="Q3008" s="24">
        <v>20</v>
      </c>
      <c r="R3008" s="21" t="s">
        <v>66</v>
      </c>
      <c r="S3008" s="21" t="s">
        <v>72</v>
      </c>
    </row>
    <row r="3009" spans="1:19" s="21" customFormat="1" x14ac:dyDescent="0.35">
      <c r="A3009" s="26">
        <v>1552196</v>
      </c>
      <c r="B3009" s="53">
        <v>411583</v>
      </c>
      <c r="C3009" s="26">
        <f>VLOOKUP(TotalFix[[#This Row],[Order]],'Total Fix by SS'!B:C,2,0)</f>
        <v>241</v>
      </c>
      <c r="D3009" s="21" t="s">
        <v>59</v>
      </c>
      <c r="E3009" s="21" t="s">
        <v>80</v>
      </c>
      <c r="F3009" s="21" t="s">
        <v>69</v>
      </c>
      <c r="G3009" s="21" t="s">
        <v>62</v>
      </c>
      <c r="H3009" s="21" t="s">
        <v>70</v>
      </c>
      <c r="I3009" s="21" t="s">
        <v>81</v>
      </c>
      <c r="J3009" s="22">
        <v>43744</v>
      </c>
      <c r="K3009" s="23">
        <v>0.58966435185184995</v>
      </c>
      <c r="L3009" s="22">
        <v>43744</v>
      </c>
      <c r="M3009" s="23">
        <v>0.58966435185184995</v>
      </c>
      <c r="N3009" s="24">
        <v>20</v>
      </c>
      <c r="O3009" s="21" t="s">
        <v>66</v>
      </c>
      <c r="P3009" s="46">
        <f>TotalFix[[#This Row],[Confirmed activ. 3 (ILE03)]]</f>
        <v>20</v>
      </c>
      <c r="Q3009" s="24">
        <v>20</v>
      </c>
      <c r="R3009" s="21" t="s">
        <v>66</v>
      </c>
      <c r="S3009" s="21" t="s">
        <v>72</v>
      </c>
    </row>
    <row r="3010" spans="1:19" s="21" customFormat="1" x14ac:dyDescent="0.35">
      <c r="A3010" s="26">
        <v>1552196</v>
      </c>
      <c r="B3010" s="53">
        <v>411583</v>
      </c>
      <c r="C3010" s="26">
        <f>VLOOKUP(TotalFix[[#This Row],[Order]],'Total Fix by SS'!B:C,2,0)</f>
        <v>241</v>
      </c>
      <c r="D3010" s="21" t="s">
        <v>59</v>
      </c>
      <c r="E3010" s="21" t="s">
        <v>82</v>
      </c>
      <c r="F3010" s="21" t="s">
        <v>83</v>
      </c>
      <c r="G3010" s="21" t="s">
        <v>62</v>
      </c>
      <c r="H3010" s="21" t="s">
        <v>84</v>
      </c>
      <c r="I3010" s="21" t="s">
        <v>84</v>
      </c>
      <c r="J3010" s="22">
        <v>43744</v>
      </c>
      <c r="K3010" s="23">
        <v>0.66393518518519001</v>
      </c>
      <c r="L3010" s="22">
        <v>43745</v>
      </c>
      <c r="M3010" s="23">
        <v>0.99306712962962995</v>
      </c>
      <c r="N3010" s="25">
        <v>7.1139999999999999</v>
      </c>
      <c r="O3010" s="21" t="s">
        <v>77</v>
      </c>
      <c r="P3010" s="46">
        <f>TotalFix[[#This Row],[Confirmed activ. 3 (ILE03)]]*60</f>
        <v>426.84</v>
      </c>
      <c r="Q3010" s="24">
        <v>450</v>
      </c>
      <c r="R3010" s="21" t="s">
        <v>66</v>
      </c>
      <c r="S3010" s="21" t="s">
        <v>67</v>
      </c>
    </row>
    <row r="3011" spans="1:19" s="21" customFormat="1" x14ac:dyDescent="0.35">
      <c r="A3011" s="26">
        <v>1552196</v>
      </c>
      <c r="B3011" s="53">
        <v>411583</v>
      </c>
      <c r="C3011" s="26">
        <f>VLOOKUP(TotalFix[[#This Row],[Order]],'Total Fix by SS'!B:C,2,0)</f>
        <v>241</v>
      </c>
      <c r="D3011" s="21" t="s">
        <v>59</v>
      </c>
      <c r="E3011" s="21" t="s">
        <v>85</v>
      </c>
      <c r="F3011" s="21" t="s">
        <v>86</v>
      </c>
      <c r="G3011" s="21" t="s">
        <v>62</v>
      </c>
      <c r="H3011" s="21" t="s">
        <v>87</v>
      </c>
      <c r="I3011" s="21" t="s">
        <v>87</v>
      </c>
      <c r="J3011" s="22">
        <v>43746</v>
      </c>
      <c r="K3011" s="23">
        <v>0.40900462962963002</v>
      </c>
      <c r="L3011" s="22">
        <v>43746</v>
      </c>
      <c r="M3011" s="23">
        <v>0.40900462962963002</v>
      </c>
      <c r="N3011" s="24">
        <v>20</v>
      </c>
      <c r="O3011" s="21" t="s">
        <v>66</v>
      </c>
      <c r="P3011" s="46">
        <f>TotalFix[[#This Row],[Confirmed activ. 3 (ILE03)]]</f>
        <v>20</v>
      </c>
      <c r="Q3011" s="24">
        <v>20</v>
      </c>
      <c r="R3011" s="21" t="s">
        <v>66</v>
      </c>
      <c r="S3011" s="21" t="s">
        <v>72</v>
      </c>
    </row>
    <row r="3012" spans="1:19" s="21" customFormat="1" x14ac:dyDescent="0.35">
      <c r="A3012" s="26">
        <v>1552196</v>
      </c>
      <c r="B3012" s="53">
        <v>411583</v>
      </c>
      <c r="C3012" s="26">
        <f>VLOOKUP(TotalFix[[#This Row],[Order]],'Total Fix by SS'!B:C,2,0)</f>
        <v>241</v>
      </c>
      <c r="D3012" s="21" t="s">
        <v>59</v>
      </c>
      <c r="E3012" s="21" t="s">
        <v>88</v>
      </c>
      <c r="F3012" s="21" t="s">
        <v>89</v>
      </c>
      <c r="G3012" s="21" t="s">
        <v>90</v>
      </c>
      <c r="H3012" s="21" t="s">
        <v>91</v>
      </c>
      <c r="I3012" s="21" t="s">
        <v>92</v>
      </c>
      <c r="J3012" s="22"/>
      <c r="K3012" s="23">
        <v>0</v>
      </c>
      <c r="L3012" s="22"/>
      <c r="M3012" s="23">
        <v>0</v>
      </c>
      <c r="N3012" s="25">
        <v>0</v>
      </c>
      <c r="O3012" s="21" t="s">
        <v>93</v>
      </c>
      <c r="P3012" s="46"/>
      <c r="Q3012" s="24">
        <v>0</v>
      </c>
      <c r="R3012" s="21" t="s">
        <v>66</v>
      </c>
      <c r="S3012" s="21" t="s">
        <v>94</v>
      </c>
    </row>
    <row r="3013" spans="1:19" s="21" customFormat="1" x14ac:dyDescent="0.35">
      <c r="A3013" s="26">
        <v>1552196</v>
      </c>
      <c r="B3013" s="53">
        <v>411583</v>
      </c>
      <c r="C3013" s="26">
        <f>VLOOKUP(TotalFix[[#This Row],[Order]],'Total Fix by SS'!B:C,2,0)</f>
        <v>241</v>
      </c>
      <c r="D3013" s="21" t="s">
        <v>59</v>
      </c>
      <c r="E3013" s="21" t="s">
        <v>95</v>
      </c>
      <c r="F3013" s="21" t="s">
        <v>61</v>
      </c>
      <c r="G3013" s="21" t="s">
        <v>62</v>
      </c>
      <c r="H3013" s="21" t="s">
        <v>63</v>
      </c>
      <c r="I3013" s="21" t="s">
        <v>96</v>
      </c>
      <c r="J3013" s="22">
        <v>43746</v>
      </c>
      <c r="K3013" s="23">
        <v>0.50267361111110997</v>
      </c>
      <c r="L3013" s="22">
        <v>43746</v>
      </c>
      <c r="M3013" s="23">
        <v>0.54759259259258997</v>
      </c>
      <c r="N3013" s="25">
        <v>1.0780000000000001</v>
      </c>
      <c r="O3013" s="21" t="s">
        <v>77</v>
      </c>
      <c r="P3013" s="46">
        <f>TotalFix[[#This Row],[Confirmed activ. 3 (ILE03)]]*60</f>
        <v>64.680000000000007</v>
      </c>
      <c r="Q3013" s="24">
        <v>40</v>
      </c>
      <c r="R3013" s="21" t="s">
        <v>66</v>
      </c>
      <c r="S3013" s="21" t="s">
        <v>67</v>
      </c>
    </row>
    <row r="3014" spans="1:19" s="21" customFormat="1" x14ac:dyDescent="0.35">
      <c r="A3014" s="26">
        <v>1552196</v>
      </c>
      <c r="B3014" s="53">
        <v>411583</v>
      </c>
      <c r="C3014" s="26">
        <f>VLOOKUP(TotalFix[[#This Row],[Order]],'Total Fix by SS'!B:C,2,0)</f>
        <v>241</v>
      </c>
      <c r="D3014" s="21" t="s">
        <v>59</v>
      </c>
      <c r="E3014" s="21" t="s">
        <v>97</v>
      </c>
      <c r="F3014" s="21" t="s">
        <v>69</v>
      </c>
      <c r="G3014" s="21" t="s">
        <v>62</v>
      </c>
      <c r="H3014" s="21" t="s">
        <v>70</v>
      </c>
      <c r="I3014" s="21" t="s">
        <v>98</v>
      </c>
      <c r="J3014" s="22">
        <v>43747</v>
      </c>
      <c r="K3014" s="23">
        <v>0.33136574074073999</v>
      </c>
      <c r="L3014" s="22">
        <v>43747</v>
      </c>
      <c r="M3014" s="23">
        <v>0.33136574074073999</v>
      </c>
      <c r="N3014" s="24">
        <v>20</v>
      </c>
      <c r="O3014" s="21" t="s">
        <v>66</v>
      </c>
      <c r="P3014" s="46">
        <f>TotalFix[[#This Row],[Confirmed activ. 3 (ILE03)]]</f>
        <v>20</v>
      </c>
      <c r="Q3014" s="24">
        <v>20</v>
      </c>
      <c r="R3014" s="21" t="s">
        <v>66</v>
      </c>
      <c r="S3014" s="21" t="s">
        <v>72</v>
      </c>
    </row>
    <row r="3015" spans="1:19" s="21" customFormat="1" x14ac:dyDescent="0.35">
      <c r="A3015" s="26">
        <v>1552196</v>
      </c>
      <c r="B3015" s="53">
        <v>411583</v>
      </c>
      <c r="C3015" s="26">
        <f>VLOOKUP(TotalFix[[#This Row],[Order]],'Total Fix by SS'!B:C,2,0)</f>
        <v>241</v>
      </c>
      <c r="D3015" s="21" t="s">
        <v>59</v>
      </c>
      <c r="E3015" s="21" t="s">
        <v>99</v>
      </c>
      <c r="F3015" s="21" t="s">
        <v>69</v>
      </c>
      <c r="G3015" s="21" t="s">
        <v>62</v>
      </c>
      <c r="H3015" s="21" t="s">
        <v>70</v>
      </c>
      <c r="I3015" s="21" t="s">
        <v>100</v>
      </c>
      <c r="J3015" s="22">
        <v>43747</v>
      </c>
      <c r="K3015" s="23">
        <v>0.33148148148147999</v>
      </c>
      <c r="L3015" s="22">
        <v>43747</v>
      </c>
      <c r="M3015" s="23">
        <v>0.33148148148147999</v>
      </c>
      <c r="N3015" s="24">
        <v>50</v>
      </c>
      <c r="O3015" s="21" t="s">
        <v>66</v>
      </c>
      <c r="P3015" s="46">
        <f>TotalFix[[#This Row],[Confirmed activ. 3 (ILE03)]]</f>
        <v>50</v>
      </c>
      <c r="Q3015" s="24">
        <v>50</v>
      </c>
      <c r="R3015" s="21" t="s">
        <v>66</v>
      </c>
      <c r="S3015" s="21" t="s">
        <v>72</v>
      </c>
    </row>
    <row r="3016" spans="1:19" s="21" customFormat="1" x14ac:dyDescent="0.35">
      <c r="A3016" s="26">
        <v>1552196</v>
      </c>
      <c r="B3016" s="53">
        <v>411583</v>
      </c>
      <c r="C3016" s="26">
        <f>VLOOKUP(TotalFix[[#This Row],[Order]],'Total Fix by SS'!B:C,2,0)</f>
        <v>241</v>
      </c>
      <c r="D3016" s="21" t="s">
        <v>59</v>
      </c>
      <c r="E3016" s="21" t="s">
        <v>101</v>
      </c>
      <c r="F3016" s="21" t="s">
        <v>102</v>
      </c>
      <c r="G3016" s="21" t="s">
        <v>62</v>
      </c>
      <c r="H3016" s="21" t="s">
        <v>100</v>
      </c>
      <c r="I3016" s="21" t="s">
        <v>103</v>
      </c>
      <c r="J3016" s="22">
        <v>43748</v>
      </c>
      <c r="K3016" s="23">
        <v>0.44874999999999998</v>
      </c>
      <c r="L3016" s="22">
        <v>43748</v>
      </c>
      <c r="M3016" s="23">
        <v>0.44874999999999998</v>
      </c>
      <c r="N3016" s="24">
        <v>10</v>
      </c>
      <c r="O3016" s="21" t="s">
        <v>66</v>
      </c>
      <c r="P3016" s="46">
        <f>TotalFix[[#This Row],[Confirmed activ. 3 (ILE03)]]</f>
        <v>10</v>
      </c>
      <c r="Q3016" s="24">
        <v>10</v>
      </c>
      <c r="R3016" s="21" t="s">
        <v>66</v>
      </c>
      <c r="S3016" s="21" t="s">
        <v>72</v>
      </c>
    </row>
    <row r="3017" spans="1:19" s="21" customFormat="1" x14ac:dyDescent="0.35">
      <c r="A3017" s="26">
        <v>1552196</v>
      </c>
      <c r="B3017" s="53">
        <v>411583</v>
      </c>
      <c r="C3017" s="26">
        <f>VLOOKUP(TotalFix[[#This Row],[Order]],'Total Fix by SS'!B:C,2,0)</f>
        <v>241</v>
      </c>
      <c r="D3017" s="21" t="s">
        <v>59</v>
      </c>
      <c r="E3017" s="21" t="s">
        <v>104</v>
      </c>
      <c r="F3017" s="21" t="s">
        <v>102</v>
      </c>
      <c r="G3017" s="21" t="s">
        <v>105</v>
      </c>
      <c r="H3017" s="21" t="s">
        <v>100</v>
      </c>
      <c r="I3017" s="21" t="s">
        <v>106</v>
      </c>
      <c r="J3017" s="22">
        <v>43751</v>
      </c>
      <c r="K3017" s="23">
        <v>0.34732638888889</v>
      </c>
      <c r="L3017" s="22">
        <v>43751</v>
      </c>
      <c r="M3017" s="23">
        <v>0.34732638888889</v>
      </c>
      <c r="N3017" s="24">
        <v>10</v>
      </c>
      <c r="O3017" s="21" t="s">
        <v>66</v>
      </c>
      <c r="P3017" s="46">
        <f>TotalFix[[#This Row],[Confirmed activ. 3 (ILE03)]]</f>
        <v>10</v>
      </c>
      <c r="Q3017" s="24">
        <v>10</v>
      </c>
      <c r="R3017" s="21" t="s">
        <v>66</v>
      </c>
      <c r="S3017" s="21" t="s">
        <v>72</v>
      </c>
    </row>
    <row r="3018" spans="1:19" s="21" customFormat="1" x14ac:dyDescent="0.35">
      <c r="A3018" s="26">
        <v>1552196</v>
      </c>
      <c r="B3018" s="53">
        <v>411583</v>
      </c>
      <c r="C3018" s="26">
        <f>VLOOKUP(TotalFix[[#This Row],[Order]],'Total Fix by SS'!B:C,2,0)</f>
        <v>241</v>
      </c>
      <c r="D3018" s="21" t="s">
        <v>107</v>
      </c>
      <c r="E3018" s="21" t="s">
        <v>60</v>
      </c>
      <c r="F3018" s="21" t="s">
        <v>61</v>
      </c>
      <c r="G3018" s="21" t="s">
        <v>90</v>
      </c>
      <c r="H3018" s="21" t="s">
        <v>63</v>
      </c>
      <c r="I3018" s="21" t="s">
        <v>108</v>
      </c>
      <c r="J3018" s="22">
        <v>43740</v>
      </c>
      <c r="K3018" s="23">
        <v>0.31077546296295999</v>
      </c>
      <c r="L3018" s="22">
        <v>43741</v>
      </c>
      <c r="M3018" s="23">
        <v>0.40519675925926002</v>
      </c>
      <c r="N3018" s="25">
        <v>4.7569999999999997</v>
      </c>
      <c r="O3018" s="21" t="s">
        <v>77</v>
      </c>
      <c r="P3018" s="46">
        <f>TotalFix[[#This Row],[Confirmed activ. 3 (ILE03)]]*60</f>
        <v>285.41999999999996</v>
      </c>
      <c r="Q3018" s="24">
        <v>1</v>
      </c>
      <c r="R3018" s="21" t="s">
        <v>66</v>
      </c>
      <c r="S3018" s="21" t="s">
        <v>67</v>
      </c>
    </row>
    <row r="3019" spans="1:19" s="21" customFormat="1" x14ac:dyDescent="0.35">
      <c r="A3019" s="26">
        <v>1552196</v>
      </c>
      <c r="B3019" s="53">
        <v>411583</v>
      </c>
      <c r="C3019" s="26">
        <f>VLOOKUP(TotalFix[[#This Row],[Order]],'Total Fix by SS'!B:C,2,0)</f>
        <v>241</v>
      </c>
      <c r="D3019" s="21" t="s">
        <v>109</v>
      </c>
      <c r="E3019" s="21" t="s">
        <v>82</v>
      </c>
      <c r="F3019" s="21" t="s">
        <v>83</v>
      </c>
      <c r="G3019" s="21" t="s">
        <v>90</v>
      </c>
      <c r="H3019" s="21" t="s">
        <v>84</v>
      </c>
      <c r="I3019" s="21" t="s">
        <v>110</v>
      </c>
      <c r="J3019" s="22"/>
      <c r="K3019" s="23">
        <v>0</v>
      </c>
      <c r="L3019" s="22"/>
      <c r="M3019" s="23">
        <v>0</v>
      </c>
      <c r="N3019" s="25">
        <v>0</v>
      </c>
      <c r="O3019" s="21" t="s">
        <v>93</v>
      </c>
      <c r="P3019" s="46"/>
      <c r="Q3019" s="24">
        <v>5</v>
      </c>
      <c r="R3019" s="21" t="s">
        <v>66</v>
      </c>
      <c r="S3019" s="21" t="s">
        <v>94</v>
      </c>
    </row>
    <row r="3020" spans="1:19" s="21" customFormat="1" x14ac:dyDescent="0.35">
      <c r="A3020" s="26">
        <v>1552197</v>
      </c>
      <c r="B3020" s="53">
        <v>411583</v>
      </c>
      <c r="C3020" s="26">
        <f>VLOOKUP(TotalFix[[#This Row],[Order]],'Total Fix by SS'!B:C,2,0)</f>
        <v>241</v>
      </c>
      <c r="D3020" s="21" t="s">
        <v>59</v>
      </c>
      <c r="E3020" s="21" t="s">
        <v>60</v>
      </c>
      <c r="F3020" s="21" t="s">
        <v>61</v>
      </c>
      <c r="G3020" s="21" t="s">
        <v>62</v>
      </c>
      <c r="H3020" s="21" t="s">
        <v>63</v>
      </c>
      <c r="I3020" s="21" t="s">
        <v>64</v>
      </c>
      <c r="J3020" s="22">
        <v>43733</v>
      </c>
      <c r="K3020" s="23">
        <v>0.48039351851852002</v>
      </c>
      <c r="L3020" s="22">
        <v>43733</v>
      </c>
      <c r="M3020" s="23">
        <v>0.49181712962962998</v>
      </c>
      <c r="N3020" s="25">
        <v>16.45</v>
      </c>
      <c r="O3020" s="21" t="s">
        <v>66</v>
      </c>
      <c r="P3020" s="46">
        <f>TotalFix[[#This Row],[Confirmed activ. 3 (ILE03)]]</f>
        <v>16.45</v>
      </c>
      <c r="Q3020" s="24">
        <v>20</v>
      </c>
      <c r="R3020" s="21" t="s">
        <v>66</v>
      </c>
      <c r="S3020" s="21" t="s">
        <v>67</v>
      </c>
    </row>
    <row r="3021" spans="1:19" s="21" customFormat="1" x14ac:dyDescent="0.35">
      <c r="A3021" s="26">
        <v>1552197</v>
      </c>
      <c r="B3021" s="53">
        <v>411583</v>
      </c>
      <c r="C3021" s="26">
        <f>VLOOKUP(TotalFix[[#This Row],[Order]],'Total Fix by SS'!B:C,2,0)</f>
        <v>241</v>
      </c>
      <c r="D3021" s="21" t="s">
        <v>59</v>
      </c>
      <c r="E3021" s="21" t="s">
        <v>68</v>
      </c>
      <c r="F3021" s="21" t="s">
        <v>69</v>
      </c>
      <c r="G3021" s="21" t="s">
        <v>62</v>
      </c>
      <c r="H3021" s="21" t="s">
        <v>70</v>
      </c>
      <c r="I3021" s="21" t="s">
        <v>71</v>
      </c>
      <c r="J3021" s="22">
        <v>43733</v>
      </c>
      <c r="K3021" s="23">
        <v>0.50530092592593001</v>
      </c>
      <c r="L3021" s="22">
        <v>43733</v>
      </c>
      <c r="M3021" s="23">
        <v>0.50530092592593001</v>
      </c>
      <c r="N3021" s="24">
        <v>30</v>
      </c>
      <c r="O3021" s="21" t="s">
        <v>66</v>
      </c>
      <c r="P3021" s="46">
        <f>TotalFix[[#This Row],[Confirmed activ. 3 (ILE03)]]</f>
        <v>30</v>
      </c>
      <c r="Q3021" s="24">
        <v>30</v>
      </c>
      <c r="R3021" s="21" t="s">
        <v>66</v>
      </c>
      <c r="S3021" s="21" t="s">
        <v>72</v>
      </c>
    </row>
    <row r="3022" spans="1:19" s="21" customFormat="1" x14ac:dyDescent="0.35">
      <c r="A3022" s="26">
        <v>1552197</v>
      </c>
      <c r="B3022" s="53">
        <v>411583</v>
      </c>
      <c r="C3022" s="26">
        <f>VLOOKUP(TotalFix[[#This Row],[Order]],'Total Fix by SS'!B:C,2,0)</f>
        <v>241</v>
      </c>
      <c r="D3022" s="21" t="s">
        <v>59</v>
      </c>
      <c r="E3022" s="21" t="s">
        <v>73</v>
      </c>
      <c r="F3022" s="21" t="s">
        <v>61</v>
      </c>
      <c r="G3022" s="21" t="s">
        <v>62</v>
      </c>
      <c r="H3022" s="21" t="s">
        <v>63</v>
      </c>
      <c r="I3022" s="21" t="s">
        <v>74</v>
      </c>
      <c r="J3022" s="22">
        <v>43733</v>
      </c>
      <c r="K3022" s="23">
        <v>0.56986111111111004</v>
      </c>
      <c r="L3022" s="22">
        <v>43738</v>
      </c>
      <c r="M3022" s="23">
        <v>0.50306712962962996</v>
      </c>
      <c r="N3022" s="25">
        <v>6.6360000000000001</v>
      </c>
      <c r="O3022" s="21" t="s">
        <v>77</v>
      </c>
      <c r="P3022" s="46">
        <f>TotalFix[[#This Row],[Confirmed activ. 3 (ILE03)]]*60</f>
        <v>398.16</v>
      </c>
      <c r="Q3022" s="24">
        <v>200</v>
      </c>
      <c r="R3022" s="21" t="s">
        <v>66</v>
      </c>
      <c r="S3022" s="21" t="s">
        <v>67</v>
      </c>
    </row>
    <row r="3023" spans="1:19" s="21" customFormat="1" x14ac:dyDescent="0.35">
      <c r="A3023" s="26">
        <v>1552197</v>
      </c>
      <c r="B3023" s="53">
        <v>411583</v>
      </c>
      <c r="C3023" s="26">
        <f>VLOOKUP(TotalFix[[#This Row],[Order]],'Total Fix by SS'!B:C,2,0)</f>
        <v>241</v>
      </c>
      <c r="D3023" s="21" t="s">
        <v>59</v>
      </c>
      <c r="E3023" s="21" t="s">
        <v>75</v>
      </c>
      <c r="F3023" s="21" t="s">
        <v>61</v>
      </c>
      <c r="G3023" s="21" t="s">
        <v>62</v>
      </c>
      <c r="H3023" s="21" t="s">
        <v>63</v>
      </c>
      <c r="I3023" s="21" t="s">
        <v>76</v>
      </c>
      <c r="J3023" s="22">
        <v>43738</v>
      </c>
      <c r="K3023" s="23">
        <v>0.50321759259259002</v>
      </c>
      <c r="L3023" s="22">
        <v>43739</v>
      </c>
      <c r="M3023" s="23">
        <v>0.74356481481480996</v>
      </c>
      <c r="N3023" s="25">
        <v>15.612</v>
      </c>
      <c r="O3023" s="21" t="s">
        <v>77</v>
      </c>
      <c r="P3023" s="46">
        <f>TotalFix[[#This Row],[Confirmed activ. 3 (ILE03)]]*60</f>
        <v>936.72</v>
      </c>
      <c r="Q3023" s="24">
        <v>500</v>
      </c>
      <c r="R3023" s="21" t="s">
        <v>66</v>
      </c>
      <c r="S3023" s="21" t="s">
        <v>67</v>
      </c>
    </row>
    <row r="3024" spans="1:19" s="21" customFormat="1" x14ac:dyDescent="0.35">
      <c r="A3024" s="26">
        <v>1552197</v>
      </c>
      <c r="B3024" s="53">
        <v>411583</v>
      </c>
      <c r="C3024" s="26">
        <f>VLOOKUP(TotalFix[[#This Row],[Order]],'Total Fix by SS'!B:C,2,0)</f>
        <v>241</v>
      </c>
      <c r="D3024" s="21" t="s">
        <v>59</v>
      </c>
      <c r="E3024" s="21" t="s">
        <v>78</v>
      </c>
      <c r="F3024" s="21" t="s">
        <v>69</v>
      </c>
      <c r="G3024" s="21" t="s">
        <v>62</v>
      </c>
      <c r="H3024" s="21" t="s">
        <v>70</v>
      </c>
      <c r="I3024" s="21" t="s">
        <v>79</v>
      </c>
      <c r="J3024" s="22">
        <v>43740</v>
      </c>
      <c r="K3024" s="23">
        <v>0.65935185185184997</v>
      </c>
      <c r="L3024" s="22">
        <v>43740</v>
      </c>
      <c r="M3024" s="23">
        <v>0.65935185185184997</v>
      </c>
      <c r="N3024" s="24">
        <v>20</v>
      </c>
      <c r="O3024" s="21" t="s">
        <v>66</v>
      </c>
      <c r="P3024" s="46">
        <f>TotalFix[[#This Row],[Confirmed activ. 3 (ILE03)]]</f>
        <v>20</v>
      </c>
      <c r="Q3024" s="24">
        <v>20</v>
      </c>
      <c r="R3024" s="21" t="s">
        <v>66</v>
      </c>
      <c r="S3024" s="21" t="s">
        <v>72</v>
      </c>
    </row>
    <row r="3025" spans="1:19" s="21" customFormat="1" x14ac:dyDescent="0.35">
      <c r="A3025" s="26">
        <v>1552197</v>
      </c>
      <c r="B3025" s="53">
        <v>411583</v>
      </c>
      <c r="C3025" s="26">
        <f>VLOOKUP(TotalFix[[#This Row],[Order]],'Total Fix by SS'!B:C,2,0)</f>
        <v>241</v>
      </c>
      <c r="D3025" s="21" t="s">
        <v>59</v>
      </c>
      <c r="E3025" s="21" t="s">
        <v>80</v>
      </c>
      <c r="F3025" s="21" t="s">
        <v>69</v>
      </c>
      <c r="G3025" s="21" t="s">
        <v>62</v>
      </c>
      <c r="H3025" s="21" t="s">
        <v>70</v>
      </c>
      <c r="I3025" s="21" t="s">
        <v>81</v>
      </c>
      <c r="J3025" s="22">
        <v>43740</v>
      </c>
      <c r="K3025" s="23">
        <v>0.65974537037036995</v>
      </c>
      <c r="L3025" s="22">
        <v>43740</v>
      </c>
      <c r="M3025" s="23">
        <v>0.65974537037036995</v>
      </c>
      <c r="N3025" s="24">
        <v>20</v>
      </c>
      <c r="O3025" s="21" t="s">
        <v>66</v>
      </c>
      <c r="P3025" s="46">
        <f>TotalFix[[#This Row],[Confirmed activ. 3 (ILE03)]]</f>
        <v>20</v>
      </c>
      <c r="Q3025" s="24">
        <v>20</v>
      </c>
      <c r="R3025" s="21" t="s">
        <v>66</v>
      </c>
      <c r="S3025" s="21" t="s">
        <v>72</v>
      </c>
    </row>
    <row r="3026" spans="1:19" s="21" customFormat="1" x14ac:dyDescent="0.35">
      <c r="A3026" s="26">
        <v>1552197</v>
      </c>
      <c r="B3026" s="53">
        <v>411583</v>
      </c>
      <c r="C3026" s="26">
        <f>VLOOKUP(TotalFix[[#This Row],[Order]],'Total Fix by SS'!B:C,2,0)</f>
        <v>241</v>
      </c>
      <c r="D3026" s="21" t="s">
        <v>59</v>
      </c>
      <c r="E3026" s="21" t="s">
        <v>82</v>
      </c>
      <c r="F3026" s="21" t="s">
        <v>83</v>
      </c>
      <c r="G3026" s="21" t="s">
        <v>62</v>
      </c>
      <c r="H3026" s="21" t="s">
        <v>84</v>
      </c>
      <c r="I3026" s="21" t="s">
        <v>84</v>
      </c>
      <c r="J3026" s="22">
        <v>43740</v>
      </c>
      <c r="K3026" s="23">
        <v>0.66215277777778003</v>
      </c>
      <c r="L3026" s="22">
        <v>43741</v>
      </c>
      <c r="M3026" s="23">
        <v>0.96042824074073996</v>
      </c>
      <c r="N3026" s="25">
        <v>447.60300000000001</v>
      </c>
      <c r="O3026" s="21" t="s">
        <v>66</v>
      </c>
      <c r="P3026" s="46">
        <f>TotalFix[[#This Row],[Confirmed activ. 3 (ILE03)]]</f>
        <v>447.60300000000001</v>
      </c>
      <c r="Q3026" s="24">
        <v>450</v>
      </c>
      <c r="R3026" s="21" t="s">
        <v>66</v>
      </c>
      <c r="S3026" s="21" t="s">
        <v>67</v>
      </c>
    </row>
    <row r="3027" spans="1:19" s="21" customFormat="1" x14ac:dyDescent="0.35">
      <c r="A3027" s="26">
        <v>1552197</v>
      </c>
      <c r="B3027" s="53">
        <v>411583</v>
      </c>
      <c r="C3027" s="26">
        <f>VLOOKUP(TotalFix[[#This Row],[Order]],'Total Fix by SS'!B:C,2,0)</f>
        <v>241</v>
      </c>
      <c r="D3027" s="21" t="s">
        <v>59</v>
      </c>
      <c r="E3027" s="21" t="s">
        <v>85</v>
      </c>
      <c r="F3027" s="21" t="s">
        <v>86</v>
      </c>
      <c r="G3027" s="21" t="s">
        <v>62</v>
      </c>
      <c r="H3027" s="21" t="s">
        <v>87</v>
      </c>
      <c r="I3027" s="21" t="s">
        <v>87</v>
      </c>
      <c r="J3027" s="22">
        <v>43744</v>
      </c>
      <c r="K3027" s="23">
        <v>0.36966435185184998</v>
      </c>
      <c r="L3027" s="22">
        <v>43744</v>
      </c>
      <c r="M3027" s="23">
        <v>0.36966435185184998</v>
      </c>
      <c r="N3027" s="24">
        <v>20</v>
      </c>
      <c r="O3027" s="21" t="s">
        <v>66</v>
      </c>
      <c r="P3027" s="46">
        <f>TotalFix[[#This Row],[Confirmed activ. 3 (ILE03)]]</f>
        <v>20</v>
      </c>
      <c r="Q3027" s="24">
        <v>20</v>
      </c>
      <c r="R3027" s="21" t="s">
        <v>66</v>
      </c>
      <c r="S3027" s="21" t="s">
        <v>72</v>
      </c>
    </row>
    <row r="3028" spans="1:19" s="21" customFormat="1" x14ac:dyDescent="0.35">
      <c r="A3028" s="26">
        <v>1552197</v>
      </c>
      <c r="B3028" s="53">
        <v>411583</v>
      </c>
      <c r="C3028" s="26">
        <f>VLOOKUP(TotalFix[[#This Row],[Order]],'Total Fix by SS'!B:C,2,0)</f>
        <v>241</v>
      </c>
      <c r="D3028" s="21" t="s">
        <v>59</v>
      </c>
      <c r="E3028" s="21" t="s">
        <v>88</v>
      </c>
      <c r="F3028" s="21" t="s">
        <v>89</v>
      </c>
      <c r="G3028" s="21" t="s">
        <v>90</v>
      </c>
      <c r="H3028" s="21" t="s">
        <v>91</v>
      </c>
      <c r="I3028" s="21" t="s">
        <v>92</v>
      </c>
      <c r="J3028" s="22"/>
      <c r="K3028" s="23">
        <v>0</v>
      </c>
      <c r="L3028" s="22"/>
      <c r="M3028" s="23">
        <v>0</v>
      </c>
      <c r="N3028" s="25">
        <v>0</v>
      </c>
      <c r="O3028" s="21" t="s">
        <v>93</v>
      </c>
      <c r="P3028" s="46"/>
      <c r="Q3028" s="24">
        <v>0</v>
      </c>
      <c r="R3028" s="21" t="s">
        <v>66</v>
      </c>
      <c r="S3028" s="21" t="s">
        <v>94</v>
      </c>
    </row>
    <row r="3029" spans="1:19" s="21" customFormat="1" x14ac:dyDescent="0.35">
      <c r="A3029" s="26">
        <v>1552197</v>
      </c>
      <c r="B3029" s="53">
        <v>411583</v>
      </c>
      <c r="C3029" s="26">
        <f>VLOOKUP(TotalFix[[#This Row],[Order]],'Total Fix by SS'!B:C,2,0)</f>
        <v>241</v>
      </c>
      <c r="D3029" s="21" t="s">
        <v>59</v>
      </c>
      <c r="E3029" s="21" t="s">
        <v>95</v>
      </c>
      <c r="F3029" s="21" t="s">
        <v>61</v>
      </c>
      <c r="G3029" s="21" t="s">
        <v>62</v>
      </c>
      <c r="H3029" s="21" t="s">
        <v>63</v>
      </c>
      <c r="I3029" s="21" t="s">
        <v>96</v>
      </c>
      <c r="J3029" s="22">
        <v>43746</v>
      </c>
      <c r="K3029" s="23">
        <v>0.34540509259259</v>
      </c>
      <c r="L3029" s="22">
        <v>43746</v>
      </c>
      <c r="M3029" s="23">
        <v>0.37747685185184998</v>
      </c>
      <c r="N3029" s="25">
        <v>23.216999999999999</v>
      </c>
      <c r="O3029" s="21" t="s">
        <v>66</v>
      </c>
      <c r="P3029" s="46">
        <f>TotalFix[[#This Row],[Confirmed activ. 3 (ILE03)]]</f>
        <v>23.216999999999999</v>
      </c>
      <c r="Q3029" s="24">
        <v>40</v>
      </c>
      <c r="R3029" s="21" t="s">
        <v>66</v>
      </c>
      <c r="S3029" s="21" t="s">
        <v>67</v>
      </c>
    </row>
    <row r="3030" spans="1:19" s="21" customFormat="1" x14ac:dyDescent="0.35">
      <c r="A3030" s="26">
        <v>1552197</v>
      </c>
      <c r="B3030" s="53">
        <v>411583</v>
      </c>
      <c r="C3030" s="26">
        <f>VLOOKUP(TotalFix[[#This Row],[Order]],'Total Fix by SS'!B:C,2,0)</f>
        <v>241</v>
      </c>
      <c r="D3030" s="21" t="s">
        <v>59</v>
      </c>
      <c r="E3030" s="21" t="s">
        <v>97</v>
      </c>
      <c r="F3030" s="21" t="s">
        <v>69</v>
      </c>
      <c r="G3030" s="21" t="s">
        <v>62</v>
      </c>
      <c r="H3030" s="21" t="s">
        <v>70</v>
      </c>
      <c r="I3030" s="21" t="s">
        <v>98</v>
      </c>
      <c r="J3030" s="22">
        <v>43747</v>
      </c>
      <c r="K3030" s="23">
        <v>0.33099537037037002</v>
      </c>
      <c r="L3030" s="22">
        <v>43747</v>
      </c>
      <c r="M3030" s="23">
        <v>0.33099537037037002</v>
      </c>
      <c r="N3030" s="24">
        <v>20</v>
      </c>
      <c r="O3030" s="21" t="s">
        <v>66</v>
      </c>
      <c r="P3030" s="46">
        <f>TotalFix[[#This Row],[Confirmed activ. 3 (ILE03)]]</f>
        <v>20</v>
      </c>
      <c r="Q3030" s="24">
        <v>20</v>
      </c>
      <c r="R3030" s="21" t="s">
        <v>66</v>
      </c>
      <c r="S3030" s="21" t="s">
        <v>72</v>
      </c>
    </row>
    <row r="3031" spans="1:19" s="21" customFormat="1" x14ac:dyDescent="0.35">
      <c r="A3031" s="26">
        <v>1552197</v>
      </c>
      <c r="B3031" s="53">
        <v>411583</v>
      </c>
      <c r="C3031" s="26">
        <f>VLOOKUP(TotalFix[[#This Row],[Order]],'Total Fix by SS'!B:C,2,0)</f>
        <v>241</v>
      </c>
      <c r="D3031" s="21" t="s">
        <v>59</v>
      </c>
      <c r="E3031" s="21" t="s">
        <v>99</v>
      </c>
      <c r="F3031" s="21" t="s">
        <v>69</v>
      </c>
      <c r="G3031" s="21" t="s">
        <v>62</v>
      </c>
      <c r="H3031" s="21" t="s">
        <v>70</v>
      </c>
      <c r="I3031" s="21" t="s">
        <v>100</v>
      </c>
      <c r="J3031" s="22">
        <v>43747</v>
      </c>
      <c r="K3031" s="23">
        <v>0.33121527777777998</v>
      </c>
      <c r="L3031" s="22">
        <v>43747</v>
      </c>
      <c r="M3031" s="23">
        <v>0.33121527777777998</v>
      </c>
      <c r="N3031" s="24">
        <v>50</v>
      </c>
      <c r="O3031" s="21" t="s">
        <v>66</v>
      </c>
      <c r="P3031" s="46">
        <f>TotalFix[[#This Row],[Confirmed activ. 3 (ILE03)]]</f>
        <v>50</v>
      </c>
      <c r="Q3031" s="24">
        <v>50</v>
      </c>
      <c r="R3031" s="21" t="s">
        <v>66</v>
      </c>
      <c r="S3031" s="21" t="s">
        <v>72</v>
      </c>
    </row>
    <row r="3032" spans="1:19" s="21" customFormat="1" x14ac:dyDescent="0.35">
      <c r="A3032" s="26">
        <v>1552197</v>
      </c>
      <c r="B3032" s="53">
        <v>411583</v>
      </c>
      <c r="C3032" s="26">
        <f>VLOOKUP(TotalFix[[#This Row],[Order]],'Total Fix by SS'!B:C,2,0)</f>
        <v>241</v>
      </c>
      <c r="D3032" s="21" t="s">
        <v>59</v>
      </c>
      <c r="E3032" s="21" t="s">
        <v>104</v>
      </c>
      <c r="F3032" s="21" t="s">
        <v>102</v>
      </c>
      <c r="G3032" s="21" t="s">
        <v>105</v>
      </c>
      <c r="H3032" s="21" t="s">
        <v>100</v>
      </c>
      <c r="I3032" s="21" t="s">
        <v>106</v>
      </c>
      <c r="J3032" s="22">
        <v>43751</v>
      </c>
      <c r="K3032" s="23">
        <v>0.39418981481481002</v>
      </c>
      <c r="L3032" s="22">
        <v>43751</v>
      </c>
      <c r="M3032" s="23">
        <v>0.39418981481481002</v>
      </c>
      <c r="N3032" s="24">
        <v>10</v>
      </c>
      <c r="O3032" s="21" t="s">
        <v>66</v>
      </c>
      <c r="P3032" s="46">
        <f>TotalFix[[#This Row],[Confirmed activ. 3 (ILE03)]]</f>
        <v>10</v>
      </c>
      <c r="Q3032" s="24">
        <v>10</v>
      </c>
      <c r="R3032" s="21" t="s">
        <v>66</v>
      </c>
      <c r="S3032" s="21" t="s">
        <v>72</v>
      </c>
    </row>
    <row r="3033" spans="1:19" s="21" customFormat="1" x14ac:dyDescent="0.35">
      <c r="A3033" s="26">
        <v>1552197</v>
      </c>
      <c r="B3033" s="53">
        <v>411583</v>
      </c>
      <c r="C3033" s="26">
        <f>VLOOKUP(TotalFix[[#This Row],[Order]],'Total Fix by SS'!B:C,2,0)</f>
        <v>241</v>
      </c>
      <c r="D3033" s="21" t="s">
        <v>107</v>
      </c>
      <c r="E3033" s="21" t="s">
        <v>60</v>
      </c>
      <c r="F3033" s="21" t="s">
        <v>61</v>
      </c>
      <c r="G3033" s="21" t="s">
        <v>90</v>
      </c>
      <c r="H3033" s="21" t="s">
        <v>63</v>
      </c>
      <c r="I3033" s="21" t="s">
        <v>108</v>
      </c>
      <c r="J3033" s="22">
        <v>43744</v>
      </c>
      <c r="K3033" s="23">
        <v>0.32817129629629999</v>
      </c>
      <c r="L3033" s="22">
        <v>43746</v>
      </c>
      <c r="M3033" s="23">
        <v>0.41245370370369999</v>
      </c>
      <c r="N3033" s="25">
        <v>7.6379999999999999</v>
      </c>
      <c r="O3033" s="21" t="s">
        <v>77</v>
      </c>
      <c r="P3033" s="46">
        <f>TotalFix[[#This Row],[Confirmed activ. 3 (ILE03)]]*60</f>
        <v>458.28</v>
      </c>
      <c r="Q3033" s="24">
        <v>1</v>
      </c>
      <c r="R3033" s="21" t="s">
        <v>66</v>
      </c>
      <c r="S3033" s="21" t="s">
        <v>67</v>
      </c>
    </row>
    <row r="3034" spans="1:19" s="21" customFormat="1" x14ac:dyDescent="0.35">
      <c r="A3034" s="26">
        <v>1552197</v>
      </c>
      <c r="B3034" s="53">
        <v>411583</v>
      </c>
      <c r="C3034" s="26">
        <f>VLOOKUP(TotalFix[[#This Row],[Order]],'Total Fix by SS'!B:C,2,0)</f>
        <v>241</v>
      </c>
      <c r="D3034" s="21" t="s">
        <v>109</v>
      </c>
      <c r="E3034" s="21" t="s">
        <v>82</v>
      </c>
      <c r="F3034" s="21" t="s">
        <v>83</v>
      </c>
      <c r="G3034" s="21" t="s">
        <v>90</v>
      </c>
      <c r="H3034" s="21" t="s">
        <v>84</v>
      </c>
      <c r="I3034" s="21" t="s">
        <v>110</v>
      </c>
      <c r="J3034" s="22"/>
      <c r="K3034" s="23">
        <v>0</v>
      </c>
      <c r="L3034" s="22"/>
      <c r="M3034" s="23">
        <v>0</v>
      </c>
      <c r="N3034" s="25">
        <v>0</v>
      </c>
      <c r="O3034" s="21" t="s">
        <v>93</v>
      </c>
      <c r="P3034" s="46"/>
      <c r="Q3034" s="24">
        <v>5</v>
      </c>
      <c r="R3034" s="21" t="s">
        <v>66</v>
      </c>
      <c r="S3034" s="21" t="s">
        <v>94</v>
      </c>
    </row>
    <row r="3035" spans="1:19" s="21" customFormat="1" x14ac:dyDescent="0.35">
      <c r="A3035" s="26">
        <v>1552198</v>
      </c>
      <c r="B3035" s="53">
        <v>411583</v>
      </c>
      <c r="C3035" s="26">
        <f>VLOOKUP(TotalFix[[#This Row],[Order]],'Total Fix by SS'!B:C,2,0)</f>
        <v>241</v>
      </c>
      <c r="D3035" s="21" t="s">
        <v>59</v>
      </c>
      <c r="E3035" s="21" t="s">
        <v>60</v>
      </c>
      <c r="F3035" s="21" t="s">
        <v>61</v>
      </c>
      <c r="G3035" s="21" t="s">
        <v>62</v>
      </c>
      <c r="H3035" s="21" t="s">
        <v>63</v>
      </c>
      <c r="I3035" s="21" t="s">
        <v>139</v>
      </c>
      <c r="J3035" s="22">
        <v>43734</v>
      </c>
      <c r="K3035" s="23">
        <v>0.47991898148147999</v>
      </c>
      <c r="L3035" s="22">
        <v>43734</v>
      </c>
      <c r="M3035" s="23">
        <v>0.49082175925926003</v>
      </c>
      <c r="N3035" s="25">
        <v>7.85</v>
      </c>
      <c r="O3035" s="21" t="s">
        <v>66</v>
      </c>
      <c r="P3035" s="46">
        <f>TotalFix[[#This Row],[Confirmed activ. 3 (ILE03)]]</f>
        <v>7.85</v>
      </c>
      <c r="Q3035" s="24">
        <v>20</v>
      </c>
      <c r="R3035" s="21" t="s">
        <v>66</v>
      </c>
      <c r="S3035" s="21" t="s">
        <v>67</v>
      </c>
    </row>
    <row r="3036" spans="1:19" s="21" customFormat="1" x14ac:dyDescent="0.35">
      <c r="A3036" s="26">
        <v>1552198</v>
      </c>
      <c r="B3036" s="53">
        <v>411583</v>
      </c>
      <c r="C3036" s="26">
        <f>VLOOKUP(TotalFix[[#This Row],[Order]],'Total Fix by SS'!B:C,2,0)</f>
        <v>241</v>
      </c>
      <c r="D3036" s="21" t="s">
        <v>59</v>
      </c>
      <c r="E3036" s="21" t="s">
        <v>68</v>
      </c>
      <c r="F3036" s="21" t="s">
        <v>69</v>
      </c>
      <c r="G3036" s="21" t="s">
        <v>62</v>
      </c>
      <c r="H3036" s="21" t="s">
        <v>70</v>
      </c>
      <c r="I3036" s="21" t="s">
        <v>71</v>
      </c>
      <c r="J3036" s="22">
        <v>43734</v>
      </c>
      <c r="K3036" s="23">
        <v>0.50216435185185004</v>
      </c>
      <c r="L3036" s="22">
        <v>43734</v>
      </c>
      <c r="M3036" s="23">
        <v>0.50216435185185004</v>
      </c>
      <c r="N3036" s="24">
        <v>30</v>
      </c>
      <c r="O3036" s="21" t="s">
        <v>66</v>
      </c>
      <c r="P3036" s="46">
        <f>TotalFix[[#This Row],[Confirmed activ. 3 (ILE03)]]</f>
        <v>30</v>
      </c>
      <c r="Q3036" s="24">
        <v>30</v>
      </c>
      <c r="R3036" s="21" t="s">
        <v>66</v>
      </c>
      <c r="S3036" s="21" t="s">
        <v>72</v>
      </c>
    </row>
    <row r="3037" spans="1:19" s="21" customFormat="1" x14ac:dyDescent="0.35">
      <c r="A3037" s="26">
        <v>1552198</v>
      </c>
      <c r="B3037" s="53">
        <v>411583</v>
      </c>
      <c r="C3037" s="26">
        <f>VLOOKUP(TotalFix[[#This Row],[Order]],'Total Fix by SS'!B:C,2,0)</f>
        <v>241</v>
      </c>
      <c r="D3037" s="21" t="s">
        <v>59</v>
      </c>
      <c r="E3037" s="21" t="s">
        <v>73</v>
      </c>
      <c r="F3037" s="21" t="s">
        <v>61</v>
      </c>
      <c r="G3037" s="21" t="s">
        <v>62</v>
      </c>
      <c r="H3037" s="21" t="s">
        <v>63</v>
      </c>
      <c r="I3037" s="21" t="s">
        <v>74</v>
      </c>
      <c r="J3037" s="22">
        <v>43734</v>
      </c>
      <c r="K3037" s="23">
        <v>0.55716435185184998</v>
      </c>
      <c r="L3037" s="22">
        <v>43737</v>
      </c>
      <c r="M3037" s="23">
        <v>0.50481481481481005</v>
      </c>
      <c r="N3037" s="25">
        <v>6.9169999999999998</v>
      </c>
      <c r="O3037" s="21" t="s">
        <v>77</v>
      </c>
      <c r="P3037" s="46">
        <f>TotalFix[[#This Row],[Confirmed activ. 3 (ILE03)]]*60</f>
        <v>415.02</v>
      </c>
      <c r="Q3037" s="24">
        <v>200</v>
      </c>
      <c r="R3037" s="21" t="s">
        <v>66</v>
      </c>
      <c r="S3037" s="21" t="s">
        <v>67</v>
      </c>
    </row>
    <row r="3038" spans="1:19" s="21" customFormat="1" x14ac:dyDescent="0.35">
      <c r="A3038" s="26">
        <v>1552198</v>
      </c>
      <c r="B3038" s="53">
        <v>411583</v>
      </c>
      <c r="C3038" s="26">
        <f>VLOOKUP(TotalFix[[#This Row],[Order]],'Total Fix by SS'!B:C,2,0)</f>
        <v>241</v>
      </c>
      <c r="D3038" s="21" t="s">
        <v>59</v>
      </c>
      <c r="E3038" s="21" t="s">
        <v>75</v>
      </c>
      <c r="F3038" s="21" t="s">
        <v>61</v>
      </c>
      <c r="G3038" s="21" t="s">
        <v>62</v>
      </c>
      <c r="H3038" s="21" t="s">
        <v>63</v>
      </c>
      <c r="I3038" s="21" t="s">
        <v>76</v>
      </c>
      <c r="J3038" s="22">
        <v>43738</v>
      </c>
      <c r="K3038" s="23">
        <v>0.34486111111111001</v>
      </c>
      <c r="L3038" s="22">
        <v>43740</v>
      </c>
      <c r="M3038" s="23">
        <v>0.47739583333333002</v>
      </c>
      <c r="N3038" s="25">
        <v>21.417999999999999</v>
      </c>
      <c r="O3038" s="21" t="s">
        <v>77</v>
      </c>
      <c r="P3038" s="46">
        <f>TotalFix[[#This Row],[Confirmed activ. 3 (ILE03)]]*60</f>
        <v>1285.08</v>
      </c>
      <c r="Q3038" s="24">
        <v>500</v>
      </c>
      <c r="R3038" s="21" t="s">
        <v>66</v>
      </c>
      <c r="S3038" s="21" t="s">
        <v>67</v>
      </c>
    </row>
    <row r="3039" spans="1:19" s="21" customFormat="1" x14ac:dyDescent="0.35">
      <c r="A3039" s="26">
        <v>1552198</v>
      </c>
      <c r="B3039" s="53">
        <v>411583</v>
      </c>
      <c r="C3039" s="26">
        <f>VLOOKUP(TotalFix[[#This Row],[Order]],'Total Fix by SS'!B:C,2,0)</f>
        <v>241</v>
      </c>
      <c r="D3039" s="21" t="s">
        <v>59</v>
      </c>
      <c r="E3039" s="21" t="s">
        <v>78</v>
      </c>
      <c r="F3039" s="21" t="s">
        <v>69</v>
      </c>
      <c r="G3039" s="21" t="s">
        <v>62</v>
      </c>
      <c r="H3039" s="21" t="s">
        <v>70</v>
      </c>
      <c r="I3039" s="21" t="s">
        <v>79</v>
      </c>
      <c r="J3039" s="22">
        <v>43741</v>
      </c>
      <c r="K3039" s="23">
        <v>0.42140046296296002</v>
      </c>
      <c r="L3039" s="22">
        <v>43741</v>
      </c>
      <c r="M3039" s="23">
        <v>0.42140046296296002</v>
      </c>
      <c r="N3039" s="24">
        <v>20</v>
      </c>
      <c r="O3039" s="21" t="s">
        <v>66</v>
      </c>
      <c r="P3039" s="46">
        <f>TotalFix[[#This Row],[Confirmed activ. 3 (ILE03)]]</f>
        <v>20</v>
      </c>
      <c r="Q3039" s="24">
        <v>20</v>
      </c>
      <c r="R3039" s="21" t="s">
        <v>66</v>
      </c>
      <c r="S3039" s="21" t="s">
        <v>72</v>
      </c>
    </row>
    <row r="3040" spans="1:19" s="21" customFormat="1" x14ac:dyDescent="0.35">
      <c r="A3040" s="26">
        <v>1552198</v>
      </c>
      <c r="B3040" s="53">
        <v>411583</v>
      </c>
      <c r="C3040" s="26">
        <f>VLOOKUP(TotalFix[[#This Row],[Order]],'Total Fix by SS'!B:C,2,0)</f>
        <v>241</v>
      </c>
      <c r="D3040" s="21" t="s">
        <v>59</v>
      </c>
      <c r="E3040" s="21" t="s">
        <v>80</v>
      </c>
      <c r="F3040" s="21" t="s">
        <v>69</v>
      </c>
      <c r="G3040" s="21" t="s">
        <v>62</v>
      </c>
      <c r="H3040" s="21" t="s">
        <v>70</v>
      </c>
      <c r="I3040" s="21" t="s">
        <v>81</v>
      </c>
      <c r="J3040" s="22">
        <v>43741</v>
      </c>
      <c r="K3040" s="23">
        <v>0.42146990740741003</v>
      </c>
      <c r="L3040" s="22">
        <v>43741</v>
      </c>
      <c r="M3040" s="23">
        <v>0.42146990740741003</v>
      </c>
      <c r="N3040" s="24">
        <v>20</v>
      </c>
      <c r="O3040" s="21" t="s">
        <v>66</v>
      </c>
      <c r="P3040" s="46">
        <f>TotalFix[[#This Row],[Confirmed activ. 3 (ILE03)]]</f>
        <v>20</v>
      </c>
      <c r="Q3040" s="24">
        <v>20</v>
      </c>
      <c r="R3040" s="21" t="s">
        <v>66</v>
      </c>
      <c r="S3040" s="21" t="s">
        <v>72</v>
      </c>
    </row>
    <row r="3041" spans="1:19" s="21" customFormat="1" x14ac:dyDescent="0.35">
      <c r="A3041" s="26">
        <v>1552198</v>
      </c>
      <c r="B3041" s="53">
        <v>411583</v>
      </c>
      <c r="C3041" s="26">
        <f>VLOOKUP(TotalFix[[#This Row],[Order]],'Total Fix by SS'!B:C,2,0)</f>
        <v>241</v>
      </c>
      <c r="D3041" s="21" t="s">
        <v>59</v>
      </c>
      <c r="E3041" s="21" t="s">
        <v>82</v>
      </c>
      <c r="F3041" s="21" t="s">
        <v>83</v>
      </c>
      <c r="G3041" s="21" t="s">
        <v>62</v>
      </c>
      <c r="H3041" s="21" t="s">
        <v>84</v>
      </c>
      <c r="I3041" s="21" t="s">
        <v>84</v>
      </c>
      <c r="J3041" s="22">
        <v>43741</v>
      </c>
      <c r="K3041" s="23">
        <v>0.51064814814814996</v>
      </c>
      <c r="L3041" s="22">
        <v>43744</v>
      </c>
      <c r="M3041" s="23">
        <v>0.39962962962963</v>
      </c>
      <c r="N3041" s="25">
        <v>7.9219999999999997</v>
      </c>
      <c r="O3041" s="21" t="s">
        <v>77</v>
      </c>
      <c r="P3041" s="46">
        <f>TotalFix[[#This Row],[Confirmed activ. 3 (ILE03)]]*60</f>
        <v>475.32</v>
      </c>
      <c r="Q3041" s="24">
        <v>450</v>
      </c>
      <c r="R3041" s="21" t="s">
        <v>66</v>
      </c>
      <c r="S3041" s="21" t="s">
        <v>67</v>
      </c>
    </row>
    <row r="3042" spans="1:19" s="21" customFormat="1" x14ac:dyDescent="0.35">
      <c r="A3042" s="26">
        <v>1552198</v>
      </c>
      <c r="B3042" s="53">
        <v>411583</v>
      </c>
      <c r="C3042" s="26">
        <f>VLOOKUP(TotalFix[[#This Row],[Order]],'Total Fix by SS'!B:C,2,0)</f>
        <v>241</v>
      </c>
      <c r="D3042" s="21" t="s">
        <v>59</v>
      </c>
      <c r="E3042" s="21" t="s">
        <v>85</v>
      </c>
      <c r="F3042" s="21" t="s">
        <v>86</v>
      </c>
      <c r="G3042" s="21" t="s">
        <v>62</v>
      </c>
      <c r="H3042" s="21" t="s">
        <v>87</v>
      </c>
      <c r="I3042" s="21" t="s">
        <v>87</v>
      </c>
      <c r="J3042" s="22">
        <v>43744</v>
      </c>
      <c r="K3042" s="23">
        <v>0.42798611111111001</v>
      </c>
      <c r="L3042" s="22">
        <v>43744</v>
      </c>
      <c r="M3042" s="23">
        <v>0.42798611111111001</v>
      </c>
      <c r="N3042" s="24">
        <v>20</v>
      </c>
      <c r="O3042" s="21" t="s">
        <v>66</v>
      </c>
      <c r="P3042" s="46">
        <f>TotalFix[[#This Row],[Confirmed activ. 3 (ILE03)]]</f>
        <v>20</v>
      </c>
      <c r="Q3042" s="24">
        <v>20</v>
      </c>
      <c r="R3042" s="21" t="s">
        <v>66</v>
      </c>
      <c r="S3042" s="21" t="s">
        <v>72</v>
      </c>
    </row>
    <row r="3043" spans="1:19" s="21" customFormat="1" x14ac:dyDescent="0.35">
      <c r="A3043" s="26">
        <v>1552198</v>
      </c>
      <c r="B3043" s="53">
        <v>411583</v>
      </c>
      <c r="C3043" s="26">
        <f>VLOOKUP(TotalFix[[#This Row],[Order]],'Total Fix by SS'!B:C,2,0)</f>
        <v>241</v>
      </c>
      <c r="D3043" s="21" t="s">
        <v>59</v>
      </c>
      <c r="E3043" s="21" t="s">
        <v>88</v>
      </c>
      <c r="F3043" s="21" t="s">
        <v>89</v>
      </c>
      <c r="G3043" s="21" t="s">
        <v>90</v>
      </c>
      <c r="H3043" s="21" t="s">
        <v>91</v>
      </c>
      <c r="I3043" s="21" t="s">
        <v>92</v>
      </c>
      <c r="J3043" s="22"/>
      <c r="K3043" s="23">
        <v>0</v>
      </c>
      <c r="L3043" s="22"/>
      <c r="M3043" s="23">
        <v>0</v>
      </c>
      <c r="N3043" s="25">
        <v>0</v>
      </c>
      <c r="O3043" s="21" t="s">
        <v>93</v>
      </c>
      <c r="P3043" s="46"/>
      <c r="Q3043" s="24">
        <v>0</v>
      </c>
      <c r="R3043" s="21" t="s">
        <v>66</v>
      </c>
      <c r="S3043" s="21" t="s">
        <v>94</v>
      </c>
    </row>
    <row r="3044" spans="1:19" s="21" customFormat="1" x14ac:dyDescent="0.35">
      <c r="A3044" s="26">
        <v>1552198</v>
      </c>
      <c r="B3044" s="53">
        <v>411583</v>
      </c>
      <c r="C3044" s="26">
        <f>VLOOKUP(TotalFix[[#This Row],[Order]],'Total Fix by SS'!B:C,2,0)</f>
        <v>241</v>
      </c>
      <c r="D3044" s="21" t="s">
        <v>59</v>
      </c>
      <c r="E3044" s="21" t="s">
        <v>95</v>
      </c>
      <c r="F3044" s="21" t="s">
        <v>61</v>
      </c>
      <c r="G3044" s="21" t="s">
        <v>62</v>
      </c>
      <c r="H3044" s="21" t="s">
        <v>63</v>
      </c>
      <c r="I3044" s="21" t="s">
        <v>96</v>
      </c>
      <c r="J3044" s="22">
        <v>43744</v>
      </c>
      <c r="K3044" s="23">
        <v>0.64810185185184999</v>
      </c>
      <c r="L3044" s="22">
        <v>43744</v>
      </c>
      <c r="M3044" s="23">
        <v>0.67459490740741002</v>
      </c>
      <c r="N3044" s="25">
        <v>6.2</v>
      </c>
      <c r="O3044" s="21" t="s">
        <v>66</v>
      </c>
      <c r="P3044" s="46">
        <f>TotalFix[[#This Row],[Confirmed activ. 3 (ILE03)]]</f>
        <v>6.2</v>
      </c>
      <c r="Q3044" s="24">
        <v>40</v>
      </c>
      <c r="R3044" s="21" t="s">
        <v>66</v>
      </c>
      <c r="S3044" s="21" t="s">
        <v>67</v>
      </c>
    </row>
    <row r="3045" spans="1:19" s="21" customFormat="1" x14ac:dyDescent="0.35">
      <c r="A3045" s="26">
        <v>1552198</v>
      </c>
      <c r="B3045" s="53">
        <v>411583</v>
      </c>
      <c r="C3045" s="26">
        <f>VLOOKUP(TotalFix[[#This Row],[Order]],'Total Fix by SS'!B:C,2,0)</f>
        <v>241</v>
      </c>
      <c r="D3045" s="21" t="s">
        <v>59</v>
      </c>
      <c r="E3045" s="21" t="s">
        <v>97</v>
      </c>
      <c r="F3045" s="21" t="s">
        <v>69</v>
      </c>
      <c r="G3045" s="21" t="s">
        <v>62</v>
      </c>
      <c r="H3045" s="21" t="s">
        <v>70</v>
      </c>
      <c r="I3045" s="21" t="s">
        <v>98</v>
      </c>
      <c r="J3045" s="22">
        <v>43747</v>
      </c>
      <c r="K3045" s="23">
        <v>0.33075231481480999</v>
      </c>
      <c r="L3045" s="22">
        <v>43747</v>
      </c>
      <c r="M3045" s="23">
        <v>0.33075231481480999</v>
      </c>
      <c r="N3045" s="24">
        <v>20</v>
      </c>
      <c r="O3045" s="21" t="s">
        <v>66</v>
      </c>
      <c r="P3045" s="46">
        <f>TotalFix[[#This Row],[Confirmed activ. 3 (ILE03)]]</f>
        <v>20</v>
      </c>
      <c r="Q3045" s="24">
        <v>20</v>
      </c>
      <c r="R3045" s="21" t="s">
        <v>66</v>
      </c>
      <c r="S3045" s="21" t="s">
        <v>72</v>
      </c>
    </row>
    <row r="3046" spans="1:19" s="21" customFormat="1" x14ac:dyDescent="0.35">
      <c r="A3046" s="26">
        <v>1552198</v>
      </c>
      <c r="B3046" s="53">
        <v>411583</v>
      </c>
      <c r="C3046" s="26">
        <f>VLOOKUP(TotalFix[[#This Row],[Order]],'Total Fix by SS'!B:C,2,0)</f>
        <v>241</v>
      </c>
      <c r="D3046" s="21" t="s">
        <v>59</v>
      </c>
      <c r="E3046" s="21" t="s">
        <v>99</v>
      </c>
      <c r="F3046" s="21" t="s">
        <v>69</v>
      </c>
      <c r="G3046" s="21" t="s">
        <v>62</v>
      </c>
      <c r="H3046" s="21" t="s">
        <v>70</v>
      </c>
      <c r="I3046" s="21" t="s">
        <v>100</v>
      </c>
      <c r="J3046" s="22">
        <v>43747</v>
      </c>
      <c r="K3046" s="23">
        <v>0.33086805555555998</v>
      </c>
      <c r="L3046" s="22">
        <v>43747</v>
      </c>
      <c r="M3046" s="23">
        <v>0.33086805555555998</v>
      </c>
      <c r="N3046" s="24">
        <v>50</v>
      </c>
      <c r="O3046" s="21" t="s">
        <v>66</v>
      </c>
      <c r="P3046" s="46">
        <f>TotalFix[[#This Row],[Confirmed activ. 3 (ILE03)]]</f>
        <v>50</v>
      </c>
      <c r="Q3046" s="24">
        <v>50</v>
      </c>
      <c r="R3046" s="21" t="s">
        <v>66</v>
      </c>
      <c r="S3046" s="21" t="s">
        <v>72</v>
      </c>
    </row>
    <row r="3047" spans="1:19" s="21" customFormat="1" x14ac:dyDescent="0.35">
      <c r="A3047" s="26">
        <v>1552198</v>
      </c>
      <c r="B3047" s="53">
        <v>411583</v>
      </c>
      <c r="C3047" s="26">
        <f>VLOOKUP(TotalFix[[#This Row],[Order]],'Total Fix by SS'!B:C,2,0)</f>
        <v>241</v>
      </c>
      <c r="D3047" s="21" t="s">
        <v>59</v>
      </c>
      <c r="E3047" s="21" t="s">
        <v>101</v>
      </c>
      <c r="F3047" s="21" t="s">
        <v>102</v>
      </c>
      <c r="G3047" s="21" t="s">
        <v>62</v>
      </c>
      <c r="H3047" s="21" t="s">
        <v>100</v>
      </c>
      <c r="I3047" s="21" t="s">
        <v>103</v>
      </c>
      <c r="J3047" s="22">
        <v>43748</v>
      </c>
      <c r="K3047" s="23">
        <v>0.42282407407407002</v>
      </c>
      <c r="L3047" s="22">
        <v>43748</v>
      </c>
      <c r="M3047" s="23">
        <v>0.42282407407407002</v>
      </c>
      <c r="N3047" s="24">
        <v>10</v>
      </c>
      <c r="O3047" s="21" t="s">
        <v>66</v>
      </c>
      <c r="P3047" s="46">
        <f>TotalFix[[#This Row],[Confirmed activ. 3 (ILE03)]]</f>
        <v>10</v>
      </c>
      <c r="Q3047" s="24">
        <v>10</v>
      </c>
      <c r="R3047" s="21" t="s">
        <v>66</v>
      </c>
      <c r="S3047" s="21" t="s">
        <v>72</v>
      </c>
    </row>
    <row r="3048" spans="1:19" s="21" customFormat="1" x14ac:dyDescent="0.35">
      <c r="A3048" s="26">
        <v>1552198</v>
      </c>
      <c r="B3048" s="53">
        <v>411583</v>
      </c>
      <c r="C3048" s="26">
        <f>VLOOKUP(TotalFix[[#This Row],[Order]],'Total Fix by SS'!B:C,2,0)</f>
        <v>241</v>
      </c>
      <c r="D3048" s="21" t="s">
        <v>59</v>
      </c>
      <c r="E3048" s="21" t="s">
        <v>104</v>
      </c>
      <c r="F3048" s="21" t="s">
        <v>102</v>
      </c>
      <c r="G3048" s="21" t="s">
        <v>105</v>
      </c>
      <c r="H3048" s="21" t="s">
        <v>100</v>
      </c>
      <c r="I3048" s="21" t="s">
        <v>106</v>
      </c>
      <c r="J3048" s="22">
        <v>43751</v>
      </c>
      <c r="K3048" s="23">
        <v>0.34748842592592999</v>
      </c>
      <c r="L3048" s="22">
        <v>43751</v>
      </c>
      <c r="M3048" s="23">
        <v>0.34748842592592999</v>
      </c>
      <c r="N3048" s="24">
        <v>10</v>
      </c>
      <c r="O3048" s="21" t="s">
        <v>66</v>
      </c>
      <c r="P3048" s="46">
        <f>TotalFix[[#This Row],[Confirmed activ. 3 (ILE03)]]</f>
        <v>10</v>
      </c>
      <c r="Q3048" s="24">
        <v>10</v>
      </c>
      <c r="R3048" s="21" t="s">
        <v>66</v>
      </c>
      <c r="S3048" s="21" t="s">
        <v>72</v>
      </c>
    </row>
    <row r="3049" spans="1:19" s="21" customFormat="1" x14ac:dyDescent="0.35">
      <c r="A3049" s="26">
        <v>1552198</v>
      </c>
      <c r="B3049" s="53">
        <v>411583</v>
      </c>
      <c r="C3049" s="26">
        <f>VLOOKUP(TotalFix[[#This Row],[Order]],'Total Fix by SS'!B:C,2,0)</f>
        <v>241</v>
      </c>
      <c r="D3049" s="21" t="s">
        <v>107</v>
      </c>
      <c r="E3049" s="21" t="s">
        <v>60</v>
      </c>
      <c r="F3049" s="21" t="s">
        <v>61</v>
      </c>
      <c r="G3049" s="21" t="s">
        <v>90</v>
      </c>
      <c r="H3049" s="21" t="s">
        <v>63</v>
      </c>
      <c r="I3049" s="21" t="s">
        <v>108</v>
      </c>
      <c r="J3049" s="22">
        <v>43737</v>
      </c>
      <c r="K3049" s="23">
        <v>0.32495370370370003</v>
      </c>
      <c r="L3049" s="22">
        <v>43746</v>
      </c>
      <c r="M3049" s="23">
        <v>0.41245370370369999</v>
      </c>
      <c r="N3049" s="25">
        <v>9.3209999999999997</v>
      </c>
      <c r="O3049" s="21" t="s">
        <v>77</v>
      </c>
      <c r="P3049" s="46">
        <f>TotalFix[[#This Row],[Confirmed activ. 3 (ILE03)]]*60</f>
        <v>559.26</v>
      </c>
      <c r="Q3049" s="24">
        <v>1</v>
      </c>
      <c r="R3049" s="21" t="s">
        <v>66</v>
      </c>
      <c r="S3049" s="21" t="s">
        <v>67</v>
      </c>
    </row>
    <row r="3050" spans="1:19" s="21" customFormat="1" x14ac:dyDescent="0.35">
      <c r="A3050" s="26">
        <v>1552198</v>
      </c>
      <c r="B3050" s="53">
        <v>411583</v>
      </c>
      <c r="C3050" s="26">
        <f>VLOOKUP(TotalFix[[#This Row],[Order]],'Total Fix by SS'!B:C,2,0)</f>
        <v>241</v>
      </c>
      <c r="D3050" s="21" t="s">
        <v>109</v>
      </c>
      <c r="E3050" s="21" t="s">
        <v>82</v>
      </c>
      <c r="F3050" s="21" t="s">
        <v>83</v>
      </c>
      <c r="G3050" s="21" t="s">
        <v>90</v>
      </c>
      <c r="H3050" s="21" t="s">
        <v>84</v>
      </c>
      <c r="I3050" s="21" t="s">
        <v>110</v>
      </c>
      <c r="J3050" s="22"/>
      <c r="K3050" s="23">
        <v>0</v>
      </c>
      <c r="L3050" s="22"/>
      <c r="M3050" s="23">
        <v>0</v>
      </c>
      <c r="N3050" s="25">
        <v>0</v>
      </c>
      <c r="O3050" s="21" t="s">
        <v>93</v>
      </c>
      <c r="P3050" s="46"/>
      <c r="Q3050" s="24">
        <v>5</v>
      </c>
      <c r="R3050" s="21" t="s">
        <v>66</v>
      </c>
      <c r="S3050" s="21" t="s">
        <v>94</v>
      </c>
    </row>
    <row r="3051" spans="1:19" s="21" customFormat="1" x14ac:dyDescent="0.35">
      <c r="A3051" s="26">
        <v>1552199</v>
      </c>
      <c r="B3051" s="53">
        <v>411583</v>
      </c>
      <c r="C3051" s="26">
        <f>VLOOKUP(TotalFix[[#This Row],[Order]],'Total Fix by SS'!B:C,2,0)</f>
        <v>241</v>
      </c>
      <c r="D3051" s="21" t="s">
        <v>59</v>
      </c>
      <c r="E3051" s="21" t="s">
        <v>60</v>
      </c>
      <c r="F3051" s="21" t="s">
        <v>61</v>
      </c>
      <c r="G3051" s="21" t="s">
        <v>62</v>
      </c>
      <c r="H3051" s="21" t="s">
        <v>63</v>
      </c>
      <c r="I3051" s="21" t="s">
        <v>64</v>
      </c>
      <c r="J3051" s="22">
        <v>43733</v>
      </c>
      <c r="K3051" s="23">
        <v>0.46797453703704001</v>
      </c>
      <c r="L3051" s="22">
        <v>43733</v>
      </c>
      <c r="M3051" s="23">
        <v>0.48005787037037001</v>
      </c>
      <c r="N3051" s="25">
        <v>8.6999999999999993</v>
      </c>
      <c r="O3051" s="21" t="s">
        <v>66</v>
      </c>
      <c r="P3051" s="46">
        <f>TotalFix[[#This Row],[Confirmed activ. 3 (ILE03)]]</f>
        <v>8.6999999999999993</v>
      </c>
      <c r="Q3051" s="24">
        <v>20</v>
      </c>
      <c r="R3051" s="21" t="s">
        <v>66</v>
      </c>
      <c r="S3051" s="21" t="s">
        <v>67</v>
      </c>
    </row>
    <row r="3052" spans="1:19" s="21" customFormat="1" x14ac:dyDescent="0.35">
      <c r="A3052" s="26">
        <v>1552199</v>
      </c>
      <c r="B3052" s="53">
        <v>411583</v>
      </c>
      <c r="C3052" s="26">
        <f>VLOOKUP(TotalFix[[#This Row],[Order]],'Total Fix by SS'!B:C,2,0)</f>
        <v>241</v>
      </c>
      <c r="D3052" s="21" t="s">
        <v>59</v>
      </c>
      <c r="E3052" s="21" t="s">
        <v>68</v>
      </c>
      <c r="F3052" s="21" t="s">
        <v>69</v>
      </c>
      <c r="G3052" s="21" t="s">
        <v>62</v>
      </c>
      <c r="H3052" s="21" t="s">
        <v>70</v>
      </c>
      <c r="I3052" s="21" t="s">
        <v>71</v>
      </c>
      <c r="J3052" s="22">
        <v>43733</v>
      </c>
      <c r="K3052" s="23">
        <v>0.50447916666667003</v>
      </c>
      <c r="L3052" s="22">
        <v>43733</v>
      </c>
      <c r="M3052" s="23">
        <v>0.50447916666667003</v>
      </c>
      <c r="N3052" s="24">
        <v>30</v>
      </c>
      <c r="O3052" s="21" t="s">
        <v>66</v>
      </c>
      <c r="P3052" s="46">
        <f>TotalFix[[#This Row],[Confirmed activ. 3 (ILE03)]]</f>
        <v>30</v>
      </c>
      <c r="Q3052" s="24">
        <v>30</v>
      </c>
      <c r="R3052" s="21" t="s">
        <v>66</v>
      </c>
      <c r="S3052" s="21" t="s">
        <v>72</v>
      </c>
    </row>
    <row r="3053" spans="1:19" s="21" customFormat="1" x14ac:dyDescent="0.35">
      <c r="A3053" s="26">
        <v>1552199</v>
      </c>
      <c r="B3053" s="53">
        <v>411583</v>
      </c>
      <c r="C3053" s="26">
        <f>VLOOKUP(TotalFix[[#This Row],[Order]],'Total Fix by SS'!B:C,2,0)</f>
        <v>241</v>
      </c>
      <c r="D3053" s="21" t="s">
        <v>59</v>
      </c>
      <c r="E3053" s="21" t="s">
        <v>73</v>
      </c>
      <c r="F3053" s="21" t="s">
        <v>61</v>
      </c>
      <c r="G3053" s="21" t="s">
        <v>62</v>
      </c>
      <c r="H3053" s="21" t="s">
        <v>63</v>
      </c>
      <c r="I3053" s="21" t="s">
        <v>74</v>
      </c>
      <c r="J3053" s="22">
        <v>43733</v>
      </c>
      <c r="K3053" s="23">
        <v>0.55521990740741001</v>
      </c>
      <c r="L3053" s="22">
        <v>43734</v>
      </c>
      <c r="M3053" s="23">
        <v>0.47950231481480998</v>
      </c>
      <c r="N3053" s="25">
        <v>6.4820000000000002</v>
      </c>
      <c r="O3053" s="21" t="s">
        <v>77</v>
      </c>
      <c r="P3053" s="46">
        <f>TotalFix[[#This Row],[Confirmed activ. 3 (ILE03)]]*60</f>
        <v>388.92</v>
      </c>
      <c r="Q3053" s="24">
        <v>200</v>
      </c>
      <c r="R3053" s="21" t="s">
        <v>66</v>
      </c>
      <c r="S3053" s="21" t="s">
        <v>67</v>
      </c>
    </row>
    <row r="3054" spans="1:19" s="21" customFormat="1" x14ac:dyDescent="0.35">
      <c r="A3054" s="26">
        <v>1552199</v>
      </c>
      <c r="B3054" s="53">
        <v>411583</v>
      </c>
      <c r="C3054" s="26">
        <f>VLOOKUP(TotalFix[[#This Row],[Order]],'Total Fix by SS'!B:C,2,0)</f>
        <v>241</v>
      </c>
      <c r="D3054" s="21" t="s">
        <v>59</v>
      </c>
      <c r="E3054" s="21" t="s">
        <v>75</v>
      </c>
      <c r="F3054" s="21" t="s">
        <v>61</v>
      </c>
      <c r="G3054" s="21" t="s">
        <v>62</v>
      </c>
      <c r="H3054" s="21" t="s">
        <v>63</v>
      </c>
      <c r="I3054" s="21" t="s">
        <v>76</v>
      </c>
      <c r="J3054" s="22">
        <v>43737</v>
      </c>
      <c r="K3054" s="23">
        <v>0.31016203703703998</v>
      </c>
      <c r="L3054" s="22">
        <v>43740</v>
      </c>
      <c r="M3054" s="23">
        <v>0.61744212962962997</v>
      </c>
      <c r="N3054" s="25">
        <v>1980.65</v>
      </c>
      <c r="O3054" s="21" t="s">
        <v>66</v>
      </c>
      <c r="P3054" s="46">
        <f>TotalFix[[#This Row],[Confirmed activ. 3 (ILE03)]]</f>
        <v>1980.65</v>
      </c>
      <c r="Q3054" s="24">
        <v>500</v>
      </c>
      <c r="R3054" s="21" t="s">
        <v>66</v>
      </c>
      <c r="S3054" s="21" t="s">
        <v>67</v>
      </c>
    </row>
    <row r="3055" spans="1:19" s="21" customFormat="1" x14ac:dyDescent="0.35">
      <c r="A3055" s="26">
        <v>1552199</v>
      </c>
      <c r="B3055" s="53">
        <v>411583</v>
      </c>
      <c r="C3055" s="26">
        <f>VLOOKUP(TotalFix[[#This Row],[Order]],'Total Fix by SS'!B:C,2,0)</f>
        <v>241</v>
      </c>
      <c r="D3055" s="21" t="s">
        <v>59</v>
      </c>
      <c r="E3055" s="21" t="s">
        <v>78</v>
      </c>
      <c r="F3055" s="21" t="s">
        <v>69</v>
      </c>
      <c r="G3055" s="21" t="s">
        <v>62</v>
      </c>
      <c r="H3055" s="21" t="s">
        <v>70</v>
      </c>
      <c r="I3055" s="21" t="s">
        <v>79</v>
      </c>
      <c r="J3055" s="22">
        <v>43741</v>
      </c>
      <c r="K3055" s="23">
        <v>0.63600694444443995</v>
      </c>
      <c r="L3055" s="22">
        <v>43741</v>
      </c>
      <c r="M3055" s="23">
        <v>0.63600694444443995</v>
      </c>
      <c r="N3055" s="24">
        <v>20</v>
      </c>
      <c r="O3055" s="21" t="s">
        <v>66</v>
      </c>
      <c r="P3055" s="46">
        <f>TotalFix[[#This Row],[Confirmed activ. 3 (ILE03)]]</f>
        <v>20</v>
      </c>
      <c r="Q3055" s="24">
        <v>20</v>
      </c>
      <c r="R3055" s="21" t="s">
        <v>66</v>
      </c>
      <c r="S3055" s="21" t="s">
        <v>72</v>
      </c>
    </row>
    <row r="3056" spans="1:19" s="21" customFormat="1" x14ac:dyDescent="0.35">
      <c r="A3056" s="26">
        <v>1552199</v>
      </c>
      <c r="B3056" s="53">
        <v>411583</v>
      </c>
      <c r="C3056" s="26">
        <f>VLOOKUP(TotalFix[[#This Row],[Order]],'Total Fix by SS'!B:C,2,0)</f>
        <v>241</v>
      </c>
      <c r="D3056" s="21" t="s">
        <v>59</v>
      </c>
      <c r="E3056" s="21" t="s">
        <v>80</v>
      </c>
      <c r="F3056" s="21" t="s">
        <v>69</v>
      </c>
      <c r="G3056" s="21" t="s">
        <v>62</v>
      </c>
      <c r="H3056" s="21" t="s">
        <v>70</v>
      </c>
      <c r="I3056" s="21" t="s">
        <v>81</v>
      </c>
      <c r="J3056" s="22">
        <v>43741</v>
      </c>
      <c r="K3056" s="23">
        <v>0.63619212962963001</v>
      </c>
      <c r="L3056" s="22">
        <v>43741</v>
      </c>
      <c r="M3056" s="23">
        <v>0.63619212962963001</v>
      </c>
      <c r="N3056" s="24">
        <v>20</v>
      </c>
      <c r="O3056" s="21" t="s">
        <v>66</v>
      </c>
      <c r="P3056" s="46">
        <f>TotalFix[[#This Row],[Confirmed activ. 3 (ILE03)]]</f>
        <v>20</v>
      </c>
      <c r="Q3056" s="24">
        <v>20</v>
      </c>
      <c r="R3056" s="21" t="s">
        <v>66</v>
      </c>
      <c r="S3056" s="21" t="s">
        <v>72</v>
      </c>
    </row>
    <row r="3057" spans="1:19" s="21" customFormat="1" x14ac:dyDescent="0.35">
      <c r="A3057" s="26">
        <v>1552199</v>
      </c>
      <c r="B3057" s="53">
        <v>411583</v>
      </c>
      <c r="C3057" s="26">
        <f>VLOOKUP(TotalFix[[#This Row],[Order]],'Total Fix by SS'!B:C,2,0)</f>
        <v>241</v>
      </c>
      <c r="D3057" s="21" t="s">
        <v>59</v>
      </c>
      <c r="E3057" s="21" t="s">
        <v>82</v>
      </c>
      <c r="F3057" s="21" t="s">
        <v>83</v>
      </c>
      <c r="G3057" s="21" t="s">
        <v>62</v>
      </c>
      <c r="H3057" s="21" t="s">
        <v>84</v>
      </c>
      <c r="I3057" s="21" t="s">
        <v>84</v>
      </c>
      <c r="J3057" s="22">
        <v>43741</v>
      </c>
      <c r="K3057" s="23">
        <v>0.64388888888888995</v>
      </c>
      <c r="L3057" s="22">
        <v>43745</v>
      </c>
      <c r="M3057" s="23">
        <v>5.453703703704E-2</v>
      </c>
      <c r="N3057" s="25">
        <v>7.5449999999999999</v>
      </c>
      <c r="O3057" s="21" t="s">
        <v>77</v>
      </c>
      <c r="P3057" s="46">
        <f>TotalFix[[#This Row],[Confirmed activ. 3 (ILE03)]]*60</f>
        <v>452.7</v>
      </c>
      <c r="Q3057" s="24">
        <v>450</v>
      </c>
      <c r="R3057" s="21" t="s">
        <v>66</v>
      </c>
      <c r="S3057" s="21" t="s">
        <v>67</v>
      </c>
    </row>
    <row r="3058" spans="1:19" s="21" customFormat="1" x14ac:dyDescent="0.35">
      <c r="A3058" s="26">
        <v>1552199</v>
      </c>
      <c r="B3058" s="53">
        <v>411583</v>
      </c>
      <c r="C3058" s="26">
        <f>VLOOKUP(TotalFix[[#This Row],[Order]],'Total Fix by SS'!B:C,2,0)</f>
        <v>241</v>
      </c>
      <c r="D3058" s="21" t="s">
        <v>59</v>
      </c>
      <c r="E3058" s="21" t="s">
        <v>85</v>
      </c>
      <c r="F3058" s="21" t="s">
        <v>86</v>
      </c>
      <c r="G3058" s="21" t="s">
        <v>62</v>
      </c>
      <c r="H3058" s="21" t="s">
        <v>87</v>
      </c>
      <c r="I3058" s="21" t="s">
        <v>87</v>
      </c>
      <c r="J3058" s="22">
        <v>43745</v>
      </c>
      <c r="K3058" s="23">
        <v>0.43200231481481</v>
      </c>
      <c r="L3058" s="22">
        <v>43745</v>
      </c>
      <c r="M3058" s="23">
        <v>0.43200231481481</v>
      </c>
      <c r="N3058" s="24">
        <v>20</v>
      </c>
      <c r="O3058" s="21" t="s">
        <v>66</v>
      </c>
      <c r="P3058" s="46">
        <f>TotalFix[[#This Row],[Confirmed activ. 3 (ILE03)]]</f>
        <v>20</v>
      </c>
      <c r="Q3058" s="24">
        <v>20</v>
      </c>
      <c r="R3058" s="21" t="s">
        <v>66</v>
      </c>
      <c r="S3058" s="21" t="s">
        <v>72</v>
      </c>
    </row>
    <row r="3059" spans="1:19" s="21" customFormat="1" x14ac:dyDescent="0.35">
      <c r="A3059" s="26">
        <v>1552199</v>
      </c>
      <c r="B3059" s="53">
        <v>411583</v>
      </c>
      <c r="C3059" s="26">
        <f>VLOOKUP(TotalFix[[#This Row],[Order]],'Total Fix by SS'!B:C,2,0)</f>
        <v>241</v>
      </c>
      <c r="D3059" s="21" t="s">
        <v>59</v>
      </c>
      <c r="E3059" s="21" t="s">
        <v>88</v>
      </c>
      <c r="F3059" s="21" t="s">
        <v>89</v>
      </c>
      <c r="G3059" s="21" t="s">
        <v>90</v>
      </c>
      <c r="H3059" s="21" t="s">
        <v>91</v>
      </c>
      <c r="I3059" s="21" t="s">
        <v>92</v>
      </c>
      <c r="J3059" s="22"/>
      <c r="K3059" s="23">
        <v>0</v>
      </c>
      <c r="L3059" s="22"/>
      <c r="M3059" s="23">
        <v>0</v>
      </c>
      <c r="N3059" s="25">
        <v>0</v>
      </c>
      <c r="O3059" s="21" t="s">
        <v>93</v>
      </c>
      <c r="P3059" s="46"/>
      <c r="Q3059" s="24">
        <v>0</v>
      </c>
      <c r="R3059" s="21" t="s">
        <v>66</v>
      </c>
      <c r="S3059" s="21" t="s">
        <v>94</v>
      </c>
    </row>
    <row r="3060" spans="1:19" s="21" customFormat="1" x14ac:dyDescent="0.35">
      <c r="A3060" s="26">
        <v>1552199</v>
      </c>
      <c r="B3060" s="53">
        <v>411583</v>
      </c>
      <c r="C3060" s="26">
        <f>VLOOKUP(TotalFix[[#This Row],[Order]],'Total Fix by SS'!B:C,2,0)</f>
        <v>241</v>
      </c>
      <c r="D3060" s="21" t="s">
        <v>59</v>
      </c>
      <c r="E3060" s="21" t="s">
        <v>95</v>
      </c>
      <c r="F3060" s="21" t="s">
        <v>61</v>
      </c>
      <c r="G3060" s="21" t="s">
        <v>62</v>
      </c>
      <c r="H3060" s="21" t="s">
        <v>63</v>
      </c>
      <c r="I3060" s="21" t="s">
        <v>96</v>
      </c>
      <c r="J3060" s="22">
        <v>43746</v>
      </c>
      <c r="K3060" s="23">
        <v>0.34556712962962999</v>
      </c>
      <c r="L3060" s="22">
        <v>43746</v>
      </c>
      <c r="M3060" s="23">
        <v>0.37747685185184998</v>
      </c>
      <c r="N3060" s="25">
        <v>22.983000000000001</v>
      </c>
      <c r="O3060" s="21" t="s">
        <v>66</v>
      </c>
      <c r="P3060" s="46">
        <f>TotalFix[[#This Row],[Confirmed activ. 3 (ILE03)]]</f>
        <v>22.983000000000001</v>
      </c>
      <c r="Q3060" s="24">
        <v>40</v>
      </c>
      <c r="R3060" s="21" t="s">
        <v>66</v>
      </c>
      <c r="S3060" s="21" t="s">
        <v>67</v>
      </c>
    </row>
    <row r="3061" spans="1:19" s="21" customFormat="1" x14ac:dyDescent="0.35">
      <c r="A3061" s="26">
        <v>1552199</v>
      </c>
      <c r="B3061" s="53">
        <v>411583</v>
      </c>
      <c r="C3061" s="26">
        <f>VLOOKUP(TotalFix[[#This Row],[Order]],'Total Fix by SS'!B:C,2,0)</f>
        <v>241</v>
      </c>
      <c r="D3061" s="21" t="s">
        <v>59</v>
      </c>
      <c r="E3061" s="21" t="s">
        <v>97</v>
      </c>
      <c r="F3061" s="21" t="s">
        <v>69</v>
      </c>
      <c r="G3061" s="21" t="s">
        <v>62</v>
      </c>
      <c r="H3061" s="21" t="s">
        <v>70</v>
      </c>
      <c r="I3061" s="21" t="s">
        <v>98</v>
      </c>
      <c r="J3061" s="22">
        <v>43747</v>
      </c>
      <c r="K3061" s="23">
        <v>0.33047453703703999</v>
      </c>
      <c r="L3061" s="22">
        <v>43747</v>
      </c>
      <c r="M3061" s="23">
        <v>0.33047453703703999</v>
      </c>
      <c r="N3061" s="24">
        <v>20</v>
      </c>
      <c r="O3061" s="21" t="s">
        <v>66</v>
      </c>
      <c r="P3061" s="46">
        <f>TotalFix[[#This Row],[Confirmed activ. 3 (ILE03)]]</f>
        <v>20</v>
      </c>
      <c r="Q3061" s="24">
        <v>20</v>
      </c>
      <c r="R3061" s="21" t="s">
        <v>66</v>
      </c>
      <c r="S3061" s="21" t="s">
        <v>72</v>
      </c>
    </row>
    <row r="3062" spans="1:19" s="21" customFormat="1" x14ac:dyDescent="0.35">
      <c r="A3062" s="26">
        <v>1552199</v>
      </c>
      <c r="B3062" s="53">
        <v>411583</v>
      </c>
      <c r="C3062" s="26">
        <f>VLOOKUP(TotalFix[[#This Row],[Order]],'Total Fix by SS'!B:C,2,0)</f>
        <v>241</v>
      </c>
      <c r="D3062" s="21" t="s">
        <v>59</v>
      </c>
      <c r="E3062" s="21" t="s">
        <v>99</v>
      </c>
      <c r="F3062" s="21" t="s">
        <v>69</v>
      </c>
      <c r="G3062" s="21" t="s">
        <v>62</v>
      </c>
      <c r="H3062" s="21" t="s">
        <v>70</v>
      </c>
      <c r="I3062" s="21" t="s">
        <v>100</v>
      </c>
      <c r="J3062" s="22">
        <v>43747</v>
      </c>
      <c r="K3062" s="23">
        <v>0.33059027777778</v>
      </c>
      <c r="L3062" s="22">
        <v>43747</v>
      </c>
      <c r="M3062" s="23">
        <v>0.33059027777778</v>
      </c>
      <c r="N3062" s="24">
        <v>50</v>
      </c>
      <c r="O3062" s="21" t="s">
        <v>66</v>
      </c>
      <c r="P3062" s="46">
        <f>TotalFix[[#This Row],[Confirmed activ. 3 (ILE03)]]</f>
        <v>50</v>
      </c>
      <c r="Q3062" s="24">
        <v>50</v>
      </c>
      <c r="R3062" s="21" t="s">
        <v>66</v>
      </c>
      <c r="S3062" s="21" t="s">
        <v>72</v>
      </c>
    </row>
    <row r="3063" spans="1:19" s="21" customFormat="1" x14ac:dyDescent="0.35">
      <c r="A3063" s="26">
        <v>1552199</v>
      </c>
      <c r="B3063" s="53">
        <v>411583</v>
      </c>
      <c r="C3063" s="26">
        <f>VLOOKUP(TotalFix[[#This Row],[Order]],'Total Fix by SS'!B:C,2,0)</f>
        <v>241</v>
      </c>
      <c r="D3063" s="21" t="s">
        <v>59</v>
      </c>
      <c r="E3063" s="21" t="s">
        <v>101</v>
      </c>
      <c r="F3063" s="21" t="s">
        <v>102</v>
      </c>
      <c r="G3063" s="21" t="s">
        <v>62</v>
      </c>
      <c r="H3063" s="21" t="s">
        <v>100</v>
      </c>
      <c r="I3063" s="21" t="s">
        <v>103</v>
      </c>
      <c r="J3063" s="22">
        <v>43747</v>
      </c>
      <c r="K3063" s="23">
        <v>0.60888888888889003</v>
      </c>
      <c r="L3063" s="22">
        <v>43747</v>
      </c>
      <c r="M3063" s="23">
        <v>0.60888888888889003</v>
      </c>
      <c r="N3063" s="24">
        <v>10</v>
      </c>
      <c r="O3063" s="21" t="s">
        <v>66</v>
      </c>
      <c r="P3063" s="46">
        <f>TotalFix[[#This Row],[Confirmed activ. 3 (ILE03)]]</f>
        <v>10</v>
      </c>
      <c r="Q3063" s="24">
        <v>10</v>
      </c>
      <c r="R3063" s="21" t="s">
        <v>66</v>
      </c>
      <c r="S3063" s="21" t="s">
        <v>72</v>
      </c>
    </row>
    <row r="3064" spans="1:19" s="21" customFormat="1" x14ac:dyDescent="0.35">
      <c r="A3064" s="26">
        <v>1552199</v>
      </c>
      <c r="B3064" s="53">
        <v>411583</v>
      </c>
      <c r="C3064" s="26">
        <f>VLOOKUP(TotalFix[[#This Row],[Order]],'Total Fix by SS'!B:C,2,0)</f>
        <v>241</v>
      </c>
      <c r="D3064" s="21" t="s">
        <v>59</v>
      </c>
      <c r="E3064" s="21" t="s">
        <v>104</v>
      </c>
      <c r="F3064" s="21" t="s">
        <v>102</v>
      </c>
      <c r="G3064" s="21" t="s">
        <v>105</v>
      </c>
      <c r="H3064" s="21" t="s">
        <v>100</v>
      </c>
      <c r="I3064" s="21" t="s">
        <v>106</v>
      </c>
      <c r="J3064" s="22">
        <v>43751</v>
      </c>
      <c r="K3064" s="23">
        <v>0.39436342592592999</v>
      </c>
      <c r="L3064" s="22">
        <v>43751</v>
      </c>
      <c r="M3064" s="23">
        <v>0.39436342592592999</v>
      </c>
      <c r="N3064" s="24">
        <v>10</v>
      </c>
      <c r="O3064" s="21" t="s">
        <v>66</v>
      </c>
      <c r="P3064" s="46">
        <f>TotalFix[[#This Row],[Confirmed activ. 3 (ILE03)]]</f>
        <v>10</v>
      </c>
      <c r="Q3064" s="24">
        <v>10</v>
      </c>
      <c r="R3064" s="21" t="s">
        <v>66</v>
      </c>
      <c r="S3064" s="21" t="s">
        <v>72</v>
      </c>
    </row>
    <row r="3065" spans="1:19" s="21" customFormat="1" x14ac:dyDescent="0.35">
      <c r="A3065" s="26">
        <v>1552199</v>
      </c>
      <c r="B3065" s="53">
        <v>411583</v>
      </c>
      <c r="C3065" s="26">
        <f>VLOOKUP(TotalFix[[#This Row],[Order]],'Total Fix by SS'!B:C,2,0)</f>
        <v>241</v>
      </c>
      <c r="D3065" s="21" t="s">
        <v>107</v>
      </c>
      <c r="E3065" s="21" t="s">
        <v>60</v>
      </c>
      <c r="F3065" s="21" t="s">
        <v>61</v>
      </c>
      <c r="G3065" s="21" t="s">
        <v>90</v>
      </c>
      <c r="H3065" s="21" t="s">
        <v>63</v>
      </c>
      <c r="I3065" s="21" t="s">
        <v>108</v>
      </c>
      <c r="J3065" s="22">
        <v>43734</v>
      </c>
      <c r="K3065" s="23">
        <v>0.35128472222222001</v>
      </c>
      <c r="L3065" s="22">
        <v>43746</v>
      </c>
      <c r="M3065" s="23">
        <v>0.41245370370369999</v>
      </c>
      <c r="N3065" s="25">
        <v>13.680999999999999</v>
      </c>
      <c r="O3065" s="21" t="s">
        <v>77</v>
      </c>
      <c r="P3065" s="46">
        <f>TotalFix[[#This Row],[Confirmed activ. 3 (ILE03)]]*60</f>
        <v>820.8599999999999</v>
      </c>
      <c r="Q3065" s="24">
        <v>1</v>
      </c>
      <c r="R3065" s="21" t="s">
        <v>66</v>
      </c>
      <c r="S3065" s="21" t="s">
        <v>67</v>
      </c>
    </row>
    <row r="3066" spans="1:19" s="21" customFormat="1" x14ac:dyDescent="0.35">
      <c r="A3066" s="26">
        <v>1552199</v>
      </c>
      <c r="B3066" s="53">
        <v>411583</v>
      </c>
      <c r="C3066" s="26">
        <f>VLOOKUP(TotalFix[[#This Row],[Order]],'Total Fix by SS'!B:C,2,0)</f>
        <v>241</v>
      </c>
      <c r="D3066" s="21" t="s">
        <v>109</v>
      </c>
      <c r="E3066" s="21" t="s">
        <v>82</v>
      </c>
      <c r="F3066" s="21" t="s">
        <v>83</v>
      </c>
      <c r="G3066" s="21" t="s">
        <v>90</v>
      </c>
      <c r="H3066" s="21" t="s">
        <v>84</v>
      </c>
      <c r="I3066" s="21" t="s">
        <v>110</v>
      </c>
      <c r="J3066" s="22"/>
      <c r="K3066" s="23">
        <v>0</v>
      </c>
      <c r="L3066" s="22"/>
      <c r="M3066" s="23">
        <v>0</v>
      </c>
      <c r="N3066" s="25">
        <v>0</v>
      </c>
      <c r="O3066" s="21" t="s">
        <v>93</v>
      </c>
      <c r="P3066" s="46"/>
      <c r="Q3066" s="24">
        <v>5</v>
      </c>
      <c r="R3066" s="21" t="s">
        <v>66</v>
      </c>
      <c r="S3066" s="21" t="s">
        <v>94</v>
      </c>
    </row>
    <row r="3067" spans="1:19" s="21" customFormat="1" x14ac:dyDescent="0.35">
      <c r="A3067" s="26">
        <v>1552240</v>
      </c>
      <c r="B3067" s="53">
        <v>411583</v>
      </c>
      <c r="C3067" s="26">
        <f>VLOOKUP(TotalFix[[#This Row],[Order]],'Total Fix by SS'!B:C,2,0)</f>
        <v>241</v>
      </c>
      <c r="D3067" s="21" t="s">
        <v>59</v>
      </c>
      <c r="E3067" s="21" t="s">
        <v>60</v>
      </c>
      <c r="F3067" s="21" t="s">
        <v>61</v>
      </c>
      <c r="G3067" s="21" t="s">
        <v>62</v>
      </c>
      <c r="H3067" s="21" t="s">
        <v>63</v>
      </c>
      <c r="I3067" s="21" t="s">
        <v>64</v>
      </c>
      <c r="J3067" s="22">
        <v>43734</v>
      </c>
      <c r="K3067" s="23">
        <v>0.47991898148147999</v>
      </c>
      <c r="L3067" s="22">
        <v>43734</v>
      </c>
      <c r="M3067" s="23">
        <v>0.49082175925926003</v>
      </c>
      <c r="N3067" s="25">
        <v>7.85</v>
      </c>
      <c r="O3067" s="21" t="s">
        <v>66</v>
      </c>
      <c r="P3067" s="46">
        <f>TotalFix[[#This Row],[Confirmed activ. 3 (ILE03)]]</f>
        <v>7.85</v>
      </c>
      <c r="Q3067" s="24">
        <v>20</v>
      </c>
      <c r="R3067" s="21" t="s">
        <v>66</v>
      </c>
      <c r="S3067" s="21" t="s">
        <v>67</v>
      </c>
    </row>
    <row r="3068" spans="1:19" s="21" customFormat="1" x14ac:dyDescent="0.35">
      <c r="A3068" s="26">
        <v>1552240</v>
      </c>
      <c r="B3068" s="53">
        <v>411583</v>
      </c>
      <c r="C3068" s="26">
        <f>VLOOKUP(TotalFix[[#This Row],[Order]],'Total Fix by SS'!B:C,2,0)</f>
        <v>241</v>
      </c>
      <c r="D3068" s="21" t="s">
        <v>59</v>
      </c>
      <c r="E3068" s="21" t="s">
        <v>68</v>
      </c>
      <c r="F3068" s="21" t="s">
        <v>69</v>
      </c>
      <c r="G3068" s="21" t="s">
        <v>62</v>
      </c>
      <c r="H3068" s="21" t="s">
        <v>70</v>
      </c>
      <c r="I3068" s="21" t="s">
        <v>71</v>
      </c>
      <c r="J3068" s="22">
        <v>43734</v>
      </c>
      <c r="K3068" s="23">
        <v>0.50252314814815002</v>
      </c>
      <c r="L3068" s="22">
        <v>43734</v>
      </c>
      <c r="M3068" s="23">
        <v>0.50252314814815002</v>
      </c>
      <c r="N3068" s="24">
        <v>30</v>
      </c>
      <c r="O3068" s="21" t="s">
        <v>66</v>
      </c>
      <c r="P3068" s="46">
        <f>TotalFix[[#This Row],[Confirmed activ. 3 (ILE03)]]</f>
        <v>30</v>
      </c>
      <c r="Q3068" s="24">
        <v>30</v>
      </c>
      <c r="R3068" s="21" t="s">
        <v>66</v>
      </c>
      <c r="S3068" s="21" t="s">
        <v>72</v>
      </c>
    </row>
    <row r="3069" spans="1:19" s="21" customFormat="1" x14ac:dyDescent="0.35">
      <c r="A3069" s="26">
        <v>1552240</v>
      </c>
      <c r="B3069" s="53">
        <v>411583</v>
      </c>
      <c r="C3069" s="26">
        <f>VLOOKUP(TotalFix[[#This Row],[Order]],'Total Fix by SS'!B:C,2,0)</f>
        <v>241</v>
      </c>
      <c r="D3069" s="21" t="s">
        <v>59</v>
      </c>
      <c r="E3069" s="21" t="s">
        <v>73</v>
      </c>
      <c r="F3069" s="21" t="s">
        <v>61</v>
      </c>
      <c r="G3069" s="21" t="s">
        <v>62</v>
      </c>
      <c r="H3069" s="21" t="s">
        <v>63</v>
      </c>
      <c r="I3069" s="21" t="s">
        <v>74</v>
      </c>
      <c r="J3069" s="22">
        <v>43739</v>
      </c>
      <c r="K3069" s="23">
        <v>0.31944444444443998</v>
      </c>
      <c r="L3069" s="22">
        <v>43739</v>
      </c>
      <c r="M3069" s="23">
        <v>0.54847222222222003</v>
      </c>
      <c r="N3069" s="25">
        <v>5.1680000000000001</v>
      </c>
      <c r="O3069" s="21" t="s">
        <v>77</v>
      </c>
      <c r="P3069" s="46">
        <f>TotalFix[[#This Row],[Confirmed activ. 3 (ILE03)]]*60</f>
        <v>310.08</v>
      </c>
      <c r="Q3069" s="24">
        <v>200</v>
      </c>
      <c r="R3069" s="21" t="s">
        <v>66</v>
      </c>
      <c r="S3069" s="21" t="s">
        <v>67</v>
      </c>
    </row>
    <row r="3070" spans="1:19" s="21" customFormat="1" x14ac:dyDescent="0.35">
      <c r="A3070" s="26">
        <v>1552240</v>
      </c>
      <c r="B3070" s="53">
        <v>411583</v>
      </c>
      <c r="C3070" s="26">
        <f>VLOOKUP(TotalFix[[#This Row],[Order]],'Total Fix by SS'!B:C,2,0)</f>
        <v>241</v>
      </c>
      <c r="D3070" s="21" t="s">
        <v>59</v>
      </c>
      <c r="E3070" s="21" t="s">
        <v>75</v>
      </c>
      <c r="F3070" s="21" t="s">
        <v>61</v>
      </c>
      <c r="G3070" s="21" t="s">
        <v>62</v>
      </c>
      <c r="H3070" s="21" t="s">
        <v>63</v>
      </c>
      <c r="I3070" s="21" t="s">
        <v>76</v>
      </c>
      <c r="J3070" s="22">
        <v>43740</v>
      </c>
      <c r="K3070" s="23">
        <v>0.40053240740740997</v>
      </c>
      <c r="L3070" s="22">
        <v>43740</v>
      </c>
      <c r="M3070" s="23">
        <v>0.43261574074074</v>
      </c>
      <c r="N3070" s="25">
        <v>44.95</v>
      </c>
      <c r="O3070" s="21" t="s">
        <v>66</v>
      </c>
      <c r="P3070" s="46">
        <f>TotalFix[[#This Row],[Confirmed activ. 3 (ILE03)]]</f>
        <v>44.95</v>
      </c>
      <c r="Q3070" s="24">
        <v>500</v>
      </c>
      <c r="R3070" s="21" t="s">
        <v>66</v>
      </c>
      <c r="S3070" s="21" t="s">
        <v>67</v>
      </c>
    </row>
    <row r="3071" spans="1:19" s="21" customFormat="1" x14ac:dyDescent="0.35">
      <c r="A3071" s="26">
        <v>1552240</v>
      </c>
      <c r="B3071" s="53">
        <v>411583</v>
      </c>
      <c r="C3071" s="26">
        <f>VLOOKUP(TotalFix[[#This Row],[Order]],'Total Fix by SS'!B:C,2,0)</f>
        <v>241</v>
      </c>
      <c r="D3071" s="21" t="s">
        <v>59</v>
      </c>
      <c r="E3071" s="21" t="s">
        <v>78</v>
      </c>
      <c r="F3071" s="21" t="s">
        <v>69</v>
      </c>
      <c r="G3071" s="21" t="s">
        <v>62</v>
      </c>
      <c r="H3071" s="21" t="s">
        <v>70</v>
      </c>
      <c r="I3071" s="21" t="s">
        <v>79</v>
      </c>
      <c r="J3071" s="22">
        <v>43740</v>
      </c>
      <c r="K3071" s="23">
        <v>0.50027777777778004</v>
      </c>
      <c r="L3071" s="22">
        <v>43740</v>
      </c>
      <c r="M3071" s="23">
        <v>0.50027777777778004</v>
      </c>
      <c r="N3071" s="24">
        <v>20</v>
      </c>
      <c r="O3071" s="21" t="s">
        <v>66</v>
      </c>
      <c r="P3071" s="46">
        <f>TotalFix[[#This Row],[Confirmed activ. 3 (ILE03)]]</f>
        <v>20</v>
      </c>
      <c r="Q3071" s="24">
        <v>20</v>
      </c>
      <c r="R3071" s="21" t="s">
        <v>66</v>
      </c>
      <c r="S3071" s="21" t="s">
        <v>72</v>
      </c>
    </row>
    <row r="3072" spans="1:19" s="21" customFormat="1" x14ac:dyDescent="0.35">
      <c r="A3072" s="26">
        <v>1552240</v>
      </c>
      <c r="B3072" s="53">
        <v>411583</v>
      </c>
      <c r="C3072" s="26">
        <f>VLOOKUP(TotalFix[[#This Row],[Order]],'Total Fix by SS'!B:C,2,0)</f>
        <v>241</v>
      </c>
      <c r="D3072" s="21" t="s">
        <v>59</v>
      </c>
      <c r="E3072" s="21" t="s">
        <v>80</v>
      </c>
      <c r="F3072" s="21" t="s">
        <v>69</v>
      </c>
      <c r="G3072" s="21" t="s">
        <v>62</v>
      </c>
      <c r="H3072" s="21" t="s">
        <v>70</v>
      </c>
      <c r="I3072" s="21" t="s">
        <v>81</v>
      </c>
      <c r="J3072" s="22">
        <v>43740</v>
      </c>
      <c r="K3072" s="23">
        <v>0.50052083333332997</v>
      </c>
      <c r="L3072" s="22">
        <v>43740</v>
      </c>
      <c r="M3072" s="23">
        <v>0.50052083333332997</v>
      </c>
      <c r="N3072" s="24">
        <v>20</v>
      </c>
      <c r="O3072" s="21" t="s">
        <v>66</v>
      </c>
      <c r="P3072" s="46">
        <f>TotalFix[[#This Row],[Confirmed activ. 3 (ILE03)]]</f>
        <v>20</v>
      </c>
      <c r="Q3072" s="24">
        <v>20</v>
      </c>
      <c r="R3072" s="21" t="s">
        <v>66</v>
      </c>
      <c r="S3072" s="21" t="s">
        <v>72</v>
      </c>
    </row>
    <row r="3073" spans="1:19" s="21" customFormat="1" x14ac:dyDescent="0.35">
      <c r="A3073" s="26">
        <v>1552240</v>
      </c>
      <c r="B3073" s="53">
        <v>411583</v>
      </c>
      <c r="C3073" s="26">
        <f>VLOOKUP(TotalFix[[#This Row],[Order]],'Total Fix by SS'!B:C,2,0)</f>
        <v>241</v>
      </c>
      <c r="D3073" s="21" t="s">
        <v>59</v>
      </c>
      <c r="E3073" s="21" t="s">
        <v>82</v>
      </c>
      <c r="F3073" s="21" t="s">
        <v>83</v>
      </c>
      <c r="G3073" s="21" t="s">
        <v>62</v>
      </c>
      <c r="H3073" s="21" t="s">
        <v>84</v>
      </c>
      <c r="I3073" s="21" t="s">
        <v>84</v>
      </c>
      <c r="J3073" s="22">
        <v>43740</v>
      </c>
      <c r="K3073" s="23">
        <v>0.59832175925926001</v>
      </c>
      <c r="L3073" s="22">
        <v>43741</v>
      </c>
      <c r="M3073" s="23">
        <v>0.16987268518519</v>
      </c>
      <c r="N3073" s="25">
        <v>337.50299999999999</v>
      </c>
      <c r="O3073" s="21" t="s">
        <v>66</v>
      </c>
      <c r="P3073" s="46">
        <f>TotalFix[[#This Row],[Confirmed activ. 3 (ILE03)]]</f>
        <v>337.50299999999999</v>
      </c>
      <c r="Q3073" s="24">
        <v>450</v>
      </c>
      <c r="R3073" s="21" t="s">
        <v>66</v>
      </c>
      <c r="S3073" s="21" t="s">
        <v>67</v>
      </c>
    </row>
    <row r="3074" spans="1:19" s="21" customFormat="1" x14ac:dyDescent="0.35">
      <c r="A3074" s="26">
        <v>1552240</v>
      </c>
      <c r="B3074" s="53">
        <v>411583</v>
      </c>
      <c r="C3074" s="26">
        <f>VLOOKUP(TotalFix[[#This Row],[Order]],'Total Fix by SS'!B:C,2,0)</f>
        <v>241</v>
      </c>
      <c r="D3074" s="21" t="s">
        <v>59</v>
      </c>
      <c r="E3074" s="21" t="s">
        <v>85</v>
      </c>
      <c r="F3074" s="21" t="s">
        <v>86</v>
      </c>
      <c r="G3074" s="21" t="s">
        <v>62</v>
      </c>
      <c r="H3074" s="21" t="s">
        <v>87</v>
      </c>
      <c r="I3074" s="21" t="s">
        <v>87</v>
      </c>
      <c r="J3074" s="22">
        <v>43741</v>
      </c>
      <c r="K3074" s="23">
        <v>0.36752314814815001</v>
      </c>
      <c r="L3074" s="22">
        <v>43741</v>
      </c>
      <c r="M3074" s="23">
        <v>0.36752314814815001</v>
      </c>
      <c r="N3074" s="24">
        <v>20</v>
      </c>
      <c r="O3074" s="21" t="s">
        <v>66</v>
      </c>
      <c r="P3074" s="46">
        <f>TotalFix[[#This Row],[Confirmed activ. 3 (ILE03)]]</f>
        <v>20</v>
      </c>
      <c r="Q3074" s="24">
        <v>20</v>
      </c>
      <c r="R3074" s="21" t="s">
        <v>66</v>
      </c>
      <c r="S3074" s="21" t="s">
        <v>72</v>
      </c>
    </row>
    <row r="3075" spans="1:19" s="21" customFormat="1" x14ac:dyDescent="0.35">
      <c r="A3075" s="26">
        <v>1552240</v>
      </c>
      <c r="B3075" s="53">
        <v>411583</v>
      </c>
      <c r="C3075" s="26">
        <f>VLOOKUP(TotalFix[[#This Row],[Order]],'Total Fix by SS'!B:C,2,0)</f>
        <v>241</v>
      </c>
      <c r="D3075" s="21" t="s">
        <v>59</v>
      </c>
      <c r="E3075" s="21" t="s">
        <v>88</v>
      </c>
      <c r="F3075" s="21" t="s">
        <v>89</v>
      </c>
      <c r="G3075" s="21" t="s">
        <v>90</v>
      </c>
      <c r="H3075" s="21" t="s">
        <v>91</v>
      </c>
      <c r="I3075" s="21" t="s">
        <v>92</v>
      </c>
      <c r="J3075" s="22"/>
      <c r="K3075" s="23">
        <v>0</v>
      </c>
      <c r="L3075" s="22"/>
      <c r="M3075" s="23">
        <v>0</v>
      </c>
      <c r="N3075" s="25">
        <v>0</v>
      </c>
      <c r="O3075" s="21" t="s">
        <v>93</v>
      </c>
      <c r="P3075" s="46"/>
      <c r="Q3075" s="24">
        <v>0</v>
      </c>
      <c r="R3075" s="21" t="s">
        <v>66</v>
      </c>
      <c r="S3075" s="21" t="s">
        <v>94</v>
      </c>
    </row>
    <row r="3076" spans="1:19" s="21" customFormat="1" x14ac:dyDescent="0.35">
      <c r="A3076" s="26">
        <v>1552240</v>
      </c>
      <c r="B3076" s="53">
        <v>411583</v>
      </c>
      <c r="C3076" s="26">
        <f>VLOOKUP(TotalFix[[#This Row],[Order]],'Total Fix by SS'!B:C,2,0)</f>
        <v>241</v>
      </c>
      <c r="D3076" s="21" t="s">
        <v>59</v>
      </c>
      <c r="E3076" s="21" t="s">
        <v>95</v>
      </c>
      <c r="F3076" s="21" t="s">
        <v>61</v>
      </c>
      <c r="G3076" s="21" t="s">
        <v>62</v>
      </c>
      <c r="H3076" s="21" t="s">
        <v>63</v>
      </c>
      <c r="I3076" s="21" t="s">
        <v>96</v>
      </c>
      <c r="J3076" s="22">
        <v>43744</v>
      </c>
      <c r="K3076" s="23">
        <v>0.64810185185184999</v>
      </c>
      <c r="L3076" s="22">
        <v>43744</v>
      </c>
      <c r="M3076" s="23">
        <v>0.67459490740741002</v>
      </c>
      <c r="N3076" s="25">
        <v>6.2</v>
      </c>
      <c r="O3076" s="21" t="s">
        <v>66</v>
      </c>
      <c r="P3076" s="46">
        <f>TotalFix[[#This Row],[Confirmed activ. 3 (ILE03)]]</f>
        <v>6.2</v>
      </c>
      <c r="Q3076" s="24">
        <v>40</v>
      </c>
      <c r="R3076" s="21" t="s">
        <v>66</v>
      </c>
      <c r="S3076" s="21" t="s">
        <v>67</v>
      </c>
    </row>
    <row r="3077" spans="1:19" s="21" customFormat="1" x14ac:dyDescent="0.35">
      <c r="A3077" s="26">
        <v>1552240</v>
      </c>
      <c r="B3077" s="53">
        <v>411583</v>
      </c>
      <c r="C3077" s="26">
        <f>VLOOKUP(TotalFix[[#This Row],[Order]],'Total Fix by SS'!B:C,2,0)</f>
        <v>241</v>
      </c>
      <c r="D3077" s="21" t="s">
        <v>59</v>
      </c>
      <c r="E3077" s="21" t="s">
        <v>97</v>
      </c>
      <c r="F3077" s="21" t="s">
        <v>69</v>
      </c>
      <c r="G3077" s="21" t="s">
        <v>62</v>
      </c>
      <c r="H3077" s="21" t="s">
        <v>70</v>
      </c>
      <c r="I3077" s="21" t="s">
        <v>98</v>
      </c>
      <c r="J3077" s="22">
        <v>43747</v>
      </c>
      <c r="K3077" s="23">
        <v>0.33019675925926001</v>
      </c>
      <c r="L3077" s="22">
        <v>43747</v>
      </c>
      <c r="M3077" s="23">
        <v>0.33019675925926001</v>
      </c>
      <c r="N3077" s="24">
        <v>20</v>
      </c>
      <c r="O3077" s="21" t="s">
        <v>66</v>
      </c>
      <c r="P3077" s="46">
        <f>TotalFix[[#This Row],[Confirmed activ. 3 (ILE03)]]</f>
        <v>20</v>
      </c>
      <c r="Q3077" s="24">
        <v>20</v>
      </c>
      <c r="R3077" s="21" t="s">
        <v>66</v>
      </c>
      <c r="S3077" s="21" t="s">
        <v>72</v>
      </c>
    </row>
    <row r="3078" spans="1:19" s="21" customFormat="1" x14ac:dyDescent="0.35">
      <c r="A3078" s="26">
        <v>1552240</v>
      </c>
      <c r="B3078" s="53">
        <v>411583</v>
      </c>
      <c r="C3078" s="26">
        <f>VLOOKUP(TotalFix[[#This Row],[Order]],'Total Fix by SS'!B:C,2,0)</f>
        <v>241</v>
      </c>
      <c r="D3078" s="21" t="s">
        <v>59</v>
      </c>
      <c r="E3078" s="21" t="s">
        <v>99</v>
      </c>
      <c r="F3078" s="21" t="s">
        <v>69</v>
      </c>
      <c r="G3078" s="21" t="s">
        <v>62</v>
      </c>
      <c r="H3078" s="21" t="s">
        <v>70</v>
      </c>
      <c r="I3078" s="21" t="s">
        <v>100</v>
      </c>
      <c r="J3078" s="22">
        <v>43747</v>
      </c>
      <c r="K3078" s="23">
        <v>0.33032407407407</v>
      </c>
      <c r="L3078" s="22">
        <v>43747</v>
      </c>
      <c r="M3078" s="23">
        <v>0.33032407407407</v>
      </c>
      <c r="N3078" s="24">
        <v>50</v>
      </c>
      <c r="O3078" s="21" t="s">
        <v>66</v>
      </c>
      <c r="P3078" s="46">
        <f>TotalFix[[#This Row],[Confirmed activ. 3 (ILE03)]]</f>
        <v>50</v>
      </c>
      <c r="Q3078" s="24">
        <v>50</v>
      </c>
      <c r="R3078" s="21" t="s">
        <v>66</v>
      </c>
      <c r="S3078" s="21" t="s">
        <v>72</v>
      </c>
    </row>
    <row r="3079" spans="1:19" s="21" customFormat="1" x14ac:dyDescent="0.35">
      <c r="A3079" s="26">
        <v>1552240</v>
      </c>
      <c r="B3079" s="53">
        <v>411583</v>
      </c>
      <c r="C3079" s="26">
        <f>VLOOKUP(TotalFix[[#This Row],[Order]],'Total Fix by SS'!B:C,2,0)</f>
        <v>241</v>
      </c>
      <c r="D3079" s="21" t="s">
        <v>59</v>
      </c>
      <c r="E3079" s="21" t="s">
        <v>101</v>
      </c>
      <c r="F3079" s="21" t="s">
        <v>102</v>
      </c>
      <c r="G3079" s="21" t="s">
        <v>62</v>
      </c>
      <c r="H3079" s="21" t="s">
        <v>100</v>
      </c>
      <c r="I3079" s="21" t="s">
        <v>103</v>
      </c>
      <c r="J3079" s="22">
        <v>43748</v>
      </c>
      <c r="K3079" s="23">
        <v>0.44059027777777998</v>
      </c>
      <c r="L3079" s="22">
        <v>43748</v>
      </c>
      <c r="M3079" s="23">
        <v>0.44059027777777998</v>
      </c>
      <c r="N3079" s="24">
        <v>10</v>
      </c>
      <c r="O3079" s="21" t="s">
        <v>66</v>
      </c>
      <c r="P3079" s="46">
        <f>TotalFix[[#This Row],[Confirmed activ. 3 (ILE03)]]</f>
        <v>10</v>
      </c>
      <c r="Q3079" s="24">
        <v>10</v>
      </c>
      <c r="R3079" s="21" t="s">
        <v>66</v>
      </c>
      <c r="S3079" s="21" t="s">
        <v>72</v>
      </c>
    </row>
    <row r="3080" spans="1:19" s="21" customFormat="1" x14ac:dyDescent="0.35">
      <c r="A3080" s="26">
        <v>1552240</v>
      </c>
      <c r="B3080" s="53">
        <v>411583</v>
      </c>
      <c r="C3080" s="26">
        <f>VLOOKUP(TotalFix[[#This Row],[Order]],'Total Fix by SS'!B:C,2,0)</f>
        <v>241</v>
      </c>
      <c r="D3080" s="21" t="s">
        <v>59</v>
      </c>
      <c r="E3080" s="21" t="s">
        <v>104</v>
      </c>
      <c r="F3080" s="21" t="s">
        <v>102</v>
      </c>
      <c r="G3080" s="21" t="s">
        <v>105</v>
      </c>
      <c r="H3080" s="21" t="s">
        <v>100</v>
      </c>
      <c r="I3080" s="21" t="s">
        <v>106</v>
      </c>
      <c r="J3080" s="22">
        <v>43751</v>
      </c>
      <c r="K3080" s="23">
        <v>0.34763888888889</v>
      </c>
      <c r="L3080" s="22">
        <v>43751</v>
      </c>
      <c r="M3080" s="23">
        <v>0.34763888888889</v>
      </c>
      <c r="N3080" s="24">
        <v>10</v>
      </c>
      <c r="O3080" s="21" t="s">
        <v>66</v>
      </c>
      <c r="P3080" s="46">
        <f>TotalFix[[#This Row],[Confirmed activ. 3 (ILE03)]]</f>
        <v>10</v>
      </c>
      <c r="Q3080" s="24">
        <v>10</v>
      </c>
      <c r="R3080" s="21" t="s">
        <v>66</v>
      </c>
      <c r="S3080" s="21" t="s">
        <v>72</v>
      </c>
    </row>
    <row r="3081" spans="1:19" s="21" customFormat="1" x14ac:dyDescent="0.35">
      <c r="A3081" s="26">
        <v>1552240</v>
      </c>
      <c r="B3081" s="53">
        <v>411583</v>
      </c>
      <c r="C3081" s="26">
        <f>VLOOKUP(TotalFix[[#This Row],[Order]],'Total Fix by SS'!B:C,2,0)</f>
        <v>241</v>
      </c>
      <c r="D3081" s="21" t="s">
        <v>107</v>
      </c>
      <c r="E3081" s="21" t="s">
        <v>60</v>
      </c>
      <c r="F3081" s="21" t="s">
        <v>61</v>
      </c>
      <c r="G3081" s="21" t="s">
        <v>90</v>
      </c>
      <c r="H3081" s="21" t="s">
        <v>63</v>
      </c>
      <c r="I3081" s="21" t="s">
        <v>108</v>
      </c>
      <c r="J3081" s="22">
        <v>43738</v>
      </c>
      <c r="K3081" s="23">
        <v>0.50133101851852002</v>
      </c>
      <c r="L3081" s="22">
        <v>43739</v>
      </c>
      <c r="M3081" s="23">
        <v>0.74498842592592995</v>
      </c>
      <c r="N3081" s="25">
        <v>15.526</v>
      </c>
      <c r="O3081" s="21" t="s">
        <v>77</v>
      </c>
      <c r="P3081" s="46">
        <f>TotalFix[[#This Row],[Confirmed activ. 3 (ILE03)]]*60</f>
        <v>931.56</v>
      </c>
      <c r="Q3081" s="24">
        <v>1</v>
      </c>
      <c r="R3081" s="21" t="s">
        <v>66</v>
      </c>
      <c r="S3081" s="21" t="s">
        <v>67</v>
      </c>
    </row>
    <row r="3082" spans="1:19" s="21" customFormat="1" x14ac:dyDescent="0.35">
      <c r="A3082" s="26">
        <v>1552240</v>
      </c>
      <c r="B3082" s="53">
        <v>411583</v>
      </c>
      <c r="C3082" s="26">
        <f>VLOOKUP(TotalFix[[#This Row],[Order]],'Total Fix by SS'!B:C,2,0)</f>
        <v>241</v>
      </c>
      <c r="D3082" s="21" t="s">
        <v>109</v>
      </c>
      <c r="E3082" s="21" t="s">
        <v>82</v>
      </c>
      <c r="F3082" s="21" t="s">
        <v>83</v>
      </c>
      <c r="G3082" s="21" t="s">
        <v>90</v>
      </c>
      <c r="H3082" s="21" t="s">
        <v>84</v>
      </c>
      <c r="I3082" s="21" t="s">
        <v>110</v>
      </c>
      <c r="J3082" s="22"/>
      <c r="K3082" s="23">
        <v>0</v>
      </c>
      <c r="L3082" s="22"/>
      <c r="M3082" s="23">
        <v>0</v>
      </c>
      <c r="N3082" s="25">
        <v>0</v>
      </c>
      <c r="O3082" s="21" t="s">
        <v>93</v>
      </c>
      <c r="P3082" s="46"/>
      <c r="Q3082" s="24">
        <v>5</v>
      </c>
      <c r="R3082" s="21" t="s">
        <v>66</v>
      </c>
      <c r="S3082" s="21" t="s">
        <v>94</v>
      </c>
    </row>
    <row r="3083" spans="1:19" s="21" customFormat="1" x14ac:dyDescent="0.35">
      <c r="A3083" s="26">
        <v>1552241</v>
      </c>
      <c r="B3083" s="53">
        <v>411583</v>
      </c>
      <c r="C3083" s="26">
        <f>VLOOKUP(TotalFix[[#This Row],[Order]],'Total Fix by SS'!B:C,2,0)</f>
        <v>244</v>
      </c>
      <c r="D3083" s="21" t="s">
        <v>59</v>
      </c>
      <c r="E3083" s="21" t="s">
        <v>60</v>
      </c>
      <c r="F3083" s="21" t="s">
        <v>61</v>
      </c>
      <c r="G3083" s="21" t="s">
        <v>62</v>
      </c>
      <c r="H3083" s="21" t="s">
        <v>63</v>
      </c>
      <c r="I3083" s="21" t="s">
        <v>64</v>
      </c>
      <c r="J3083" s="22">
        <v>43737</v>
      </c>
      <c r="K3083" s="23">
        <v>0.42603009259259</v>
      </c>
      <c r="L3083" s="22">
        <v>43737</v>
      </c>
      <c r="M3083" s="23">
        <v>0.44006944444444002</v>
      </c>
      <c r="N3083" s="25">
        <v>6.7329999999999997</v>
      </c>
      <c r="O3083" s="21" t="s">
        <v>66</v>
      </c>
      <c r="P3083" s="46">
        <f>TotalFix[[#This Row],[Confirmed activ. 3 (ILE03)]]</f>
        <v>6.7329999999999997</v>
      </c>
      <c r="Q3083" s="24">
        <v>20</v>
      </c>
      <c r="R3083" s="21" t="s">
        <v>66</v>
      </c>
      <c r="S3083" s="21" t="s">
        <v>67</v>
      </c>
    </row>
    <row r="3084" spans="1:19" s="21" customFormat="1" x14ac:dyDescent="0.35">
      <c r="A3084" s="26">
        <v>1552241</v>
      </c>
      <c r="B3084" s="53">
        <v>411583</v>
      </c>
      <c r="C3084" s="26">
        <f>VLOOKUP(TotalFix[[#This Row],[Order]],'Total Fix by SS'!B:C,2,0)</f>
        <v>244</v>
      </c>
      <c r="D3084" s="21" t="s">
        <v>59</v>
      </c>
      <c r="E3084" s="21" t="s">
        <v>68</v>
      </c>
      <c r="F3084" s="21" t="s">
        <v>69</v>
      </c>
      <c r="G3084" s="21" t="s">
        <v>62</v>
      </c>
      <c r="H3084" s="21" t="s">
        <v>70</v>
      </c>
      <c r="I3084" s="21" t="s">
        <v>71</v>
      </c>
      <c r="J3084" s="22">
        <v>43737</v>
      </c>
      <c r="K3084" s="23">
        <v>0.61453703703703999</v>
      </c>
      <c r="L3084" s="22">
        <v>43737</v>
      </c>
      <c r="M3084" s="23">
        <v>0.61453703703703999</v>
      </c>
      <c r="N3084" s="24">
        <v>30</v>
      </c>
      <c r="O3084" s="21" t="s">
        <v>66</v>
      </c>
      <c r="P3084" s="46">
        <f>TotalFix[[#This Row],[Confirmed activ. 3 (ILE03)]]</f>
        <v>30</v>
      </c>
      <c r="Q3084" s="24">
        <v>30</v>
      </c>
      <c r="R3084" s="21" t="s">
        <v>66</v>
      </c>
      <c r="S3084" s="21" t="s">
        <v>72</v>
      </c>
    </row>
    <row r="3085" spans="1:19" s="21" customFormat="1" x14ac:dyDescent="0.35">
      <c r="A3085" s="26">
        <v>1552241</v>
      </c>
      <c r="B3085" s="53">
        <v>411583</v>
      </c>
      <c r="C3085" s="26">
        <f>VLOOKUP(TotalFix[[#This Row],[Order]],'Total Fix by SS'!B:C,2,0)</f>
        <v>244</v>
      </c>
      <c r="D3085" s="21" t="s">
        <v>59</v>
      </c>
      <c r="E3085" s="21" t="s">
        <v>73</v>
      </c>
      <c r="F3085" s="21" t="s">
        <v>61</v>
      </c>
      <c r="G3085" s="21" t="s">
        <v>62</v>
      </c>
      <c r="H3085" s="21" t="s">
        <v>63</v>
      </c>
      <c r="I3085" s="21" t="s">
        <v>74</v>
      </c>
      <c r="J3085" s="22">
        <v>43737</v>
      </c>
      <c r="K3085" s="23">
        <v>0.61626157407407001</v>
      </c>
      <c r="L3085" s="22">
        <v>43737</v>
      </c>
      <c r="M3085" s="23">
        <v>0.66378472222221996</v>
      </c>
      <c r="N3085" s="25">
        <v>1.141</v>
      </c>
      <c r="O3085" s="21" t="s">
        <v>77</v>
      </c>
      <c r="P3085" s="46">
        <f>TotalFix[[#This Row],[Confirmed activ. 3 (ILE03)]]*60</f>
        <v>68.460000000000008</v>
      </c>
      <c r="Q3085" s="24">
        <v>200</v>
      </c>
      <c r="R3085" s="21" t="s">
        <v>66</v>
      </c>
      <c r="S3085" s="21" t="s">
        <v>67</v>
      </c>
    </row>
    <row r="3086" spans="1:19" s="21" customFormat="1" x14ac:dyDescent="0.35">
      <c r="A3086" s="26">
        <v>1552241</v>
      </c>
      <c r="B3086" s="53">
        <v>411583</v>
      </c>
      <c r="C3086" s="26">
        <f>VLOOKUP(TotalFix[[#This Row],[Order]],'Total Fix by SS'!B:C,2,0)</f>
        <v>244</v>
      </c>
      <c r="D3086" s="21" t="s">
        <v>59</v>
      </c>
      <c r="E3086" s="21" t="s">
        <v>75</v>
      </c>
      <c r="F3086" s="21" t="s">
        <v>61</v>
      </c>
      <c r="G3086" s="21" t="s">
        <v>62</v>
      </c>
      <c r="H3086" s="21" t="s">
        <v>63</v>
      </c>
      <c r="I3086" s="21" t="s">
        <v>76</v>
      </c>
      <c r="J3086" s="22">
        <v>43738</v>
      </c>
      <c r="K3086" s="23">
        <v>0.32269675925926</v>
      </c>
      <c r="L3086" s="22">
        <v>43740</v>
      </c>
      <c r="M3086" s="23">
        <v>0.74196759259259004</v>
      </c>
      <c r="N3086" s="25">
        <v>25.114000000000001</v>
      </c>
      <c r="O3086" s="21" t="s">
        <v>77</v>
      </c>
      <c r="P3086" s="46">
        <f>TotalFix[[#This Row],[Confirmed activ. 3 (ILE03)]]*60</f>
        <v>1506.8400000000001</v>
      </c>
      <c r="Q3086" s="24">
        <v>500</v>
      </c>
      <c r="R3086" s="21" t="s">
        <v>66</v>
      </c>
      <c r="S3086" s="21" t="s">
        <v>67</v>
      </c>
    </row>
    <row r="3087" spans="1:19" s="21" customFormat="1" x14ac:dyDescent="0.35">
      <c r="A3087" s="26">
        <v>1552241</v>
      </c>
      <c r="B3087" s="53">
        <v>411583</v>
      </c>
      <c r="C3087" s="26">
        <f>VLOOKUP(TotalFix[[#This Row],[Order]],'Total Fix by SS'!B:C,2,0)</f>
        <v>244</v>
      </c>
      <c r="D3087" s="21" t="s">
        <v>59</v>
      </c>
      <c r="E3087" s="21" t="s">
        <v>78</v>
      </c>
      <c r="F3087" s="21" t="s">
        <v>69</v>
      </c>
      <c r="G3087" s="21" t="s">
        <v>62</v>
      </c>
      <c r="H3087" s="21" t="s">
        <v>70</v>
      </c>
      <c r="I3087" s="21" t="s">
        <v>79</v>
      </c>
      <c r="J3087" s="22">
        <v>43752</v>
      </c>
      <c r="K3087" s="23">
        <v>0.58123842592593</v>
      </c>
      <c r="L3087" s="22">
        <v>43752</v>
      </c>
      <c r="M3087" s="23">
        <v>0.58123842592593</v>
      </c>
      <c r="N3087" s="24">
        <v>20</v>
      </c>
      <c r="O3087" s="21" t="s">
        <v>66</v>
      </c>
      <c r="P3087" s="46">
        <f>TotalFix[[#This Row],[Confirmed activ. 3 (ILE03)]]</f>
        <v>20</v>
      </c>
      <c r="Q3087" s="24">
        <v>20</v>
      </c>
      <c r="R3087" s="21" t="s">
        <v>66</v>
      </c>
      <c r="S3087" s="21" t="s">
        <v>72</v>
      </c>
    </row>
    <row r="3088" spans="1:19" s="21" customFormat="1" x14ac:dyDescent="0.35">
      <c r="A3088" s="26">
        <v>1552241</v>
      </c>
      <c r="B3088" s="53">
        <v>411583</v>
      </c>
      <c r="C3088" s="26">
        <f>VLOOKUP(TotalFix[[#This Row],[Order]],'Total Fix by SS'!B:C,2,0)</f>
        <v>244</v>
      </c>
      <c r="D3088" s="21" t="s">
        <v>59</v>
      </c>
      <c r="E3088" s="21" t="s">
        <v>80</v>
      </c>
      <c r="F3088" s="21" t="s">
        <v>69</v>
      </c>
      <c r="G3088" s="21" t="s">
        <v>62</v>
      </c>
      <c r="H3088" s="21" t="s">
        <v>70</v>
      </c>
      <c r="I3088" s="21" t="s">
        <v>81</v>
      </c>
      <c r="J3088" s="22">
        <v>43752</v>
      </c>
      <c r="K3088" s="23">
        <v>0.58145833333332997</v>
      </c>
      <c r="L3088" s="22">
        <v>43752</v>
      </c>
      <c r="M3088" s="23">
        <v>0.58145833333332997</v>
      </c>
      <c r="N3088" s="24">
        <v>20</v>
      </c>
      <c r="O3088" s="21" t="s">
        <v>66</v>
      </c>
      <c r="P3088" s="46">
        <f>TotalFix[[#This Row],[Confirmed activ. 3 (ILE03)]]</f>
        <v>20</v>
      </c>
      <c r="Q3088" s="24">
        <v>20</v>
      </c>
      <c r="R3088" s="21" t="s">
        <v>66</v>
      </c>
      <c r="S3088" s="21" t="s">
        <v>72</v>
      </c>
    </row>
    <row r="3089" spans="1:19" s="21" customFormat="1" x14ac:dyDescent="0.35">
      <c r="A3089" s="26">
        <v>1552241</v>
      </c>
      <c r="B3089" s="53">
        <v>411583</v>
      </c>
      <c r="C3089" s="26">
        <f>VLOOKUP(TotalFix[[#This Row],[Order]],'Total Fix by SS'!B:C,2,0)</f>
        <v>244</v>
      </c>
      <c r="D3089" s="21" t="s">
        <v>59</v>
      </c>
      <c r="E3089" s="21" t="s">
        <v>82</v>
      </c>
      <c r="F3089" s="21" t="s">
        <v>83</v>
      </c>
      <c r="G3089" s="21" t="s">
        <v>62</v>
      </c>
      <c r="H3089" s="21" t="s">
        <v>84</v>
      </c>
      <c r="I3089" s="21" t="s">
        <v>84</v>
      </c>
      <c r="J3089" s="22">
        <v>43752</v>
      </c>
      <c r="K3089" s="23">
        <v>0.59165509259258997</v>
      </c>
      <c r="L3089" s="22">
        <v>43754</v>
      </c>
      <c r="M3089" s="23">
        <v>0.18587962962963001</v>
      </c>
      <c r="N3089" s="25">
        <v>6.1420000000000003</v>
      </c>
      <c r="O3089" s="21" t="s">
        <v>77</v>
      </c>
      <c r="P3089" s="46">
        <f>TotalFix[[#This Row],[Confirmed activ. 3 (ILE03)]]*60</f>
        <v>368.52000000000004</v>
      </c>
      <c r="Q3089" s="24">
        <v>450</v>
      </c>
      <c r="R3089" s="21" t="s">
        <v>66</v>
      </c>
      <c r="S3089" s="21" t="s">
        <v>67</v>
      </c>
    </row>
    <row r="3090" spans="1:19" s="21" customFormat="1" x14ac:dyDescent="0.35">
      <c r="A3090" s="26">
        <v>1552241</v>
      </c>
      <c r="B3090" s="53">
        <v>411583</v>
      </c>
      <c r="C3090" s="26">
        <f>VLOOKUP(TotalFix[[#This Row],[Order]],'Total Fix by SS'!B:C,2,0)</f>
        <v>244</v>
      </c>
      <c r="D3090" s="21" t="s">
        <v>59</v>
      </c>
      <c r="E3090" s="21" t="s">
        <v>85</v>
      </c>
      <c r="F3090" s="21" t="s">
        <v>86</v>
      </c>
      <c r="G3090" s="21" t="s">
        <v>62</v>
      </c>
      <c r="H3090" s="21" t="s">
        <v>87</v>
      </c>
      <c r="I3090" s="21" t="s">
        <v>87</v>
      </c>
      <c r="J3090" s="22">
        <v>43754</v>
      </c>
      <c r="K3090" s="23">
        <v>0.42873842592592998</v>
      </c>
      <c r="L3090" s="22">
        <v>43754</v>
      </c>
      <c r="M3090" s="23">
        <v>0.42873842592592998</v>
      </c>
      <c r="N3090" s="24">
        <v>20</v>
      </c>
      <c r="O3090" s="21" t="s">
        <v>66</v>
      </c>
      <c r="P3090" s="46">
        <f>TotalFix[[#This Row],[Confirmed activ. 3 (ILE03)]]</f>
        <v>20</v>
      </c>
      <c r="Q3090" s="24">
        <v>20</v>
      </c>
      <c r="R3090" s="21" t="s">
        <v>66</v>
      </c>
      <c r="S3090" s="21" t="s">
        <v>72</v>
      </c>
    </row>
    <row r="3091" spans="1:19" s="21" customFormat="1" x14ac:dyDescent="0.35">
      <c r="A3091" s="26">
        <v>1552241</v>
      </c>
      <c r="B3091" s="53">
        <v>411583</v>
      </c>
      <c r="C3091" s="26">
        <f>VLOOKUP(TotalFix[[#This Row],[Order]],'Total Fix by SS'!B:C,2,0)</f>
        <v>244</v>
      </c>
      <c r="D3091" s="21" t="s">
        <v>59</v>
      </c>
      <c r="E3091" s="21" t="s">
        <v>88</v>
      </c>
      <c r="F3091" s="21" t="s">
        <v>89</v>
      </c>
      <c r="G3091" s="21" t="s">
        <v>90</v>
      </c>
      <c r="H3091" s="21" t="s">
        <v>91</v>
      </c>
      <c r="I3091" s="21" t="s">
        <v>92</v>
      </c>
      <c r="J3091" s="22"/>
      <c r="K3091" s="23">
        <v>0</v>
      </c>
      <c r="L3091" s="22"/>
      <c r="M3091" s="23">
        <v>0</v>
      </c>
      <c r="N3091" s="25">
        <v>0</v>
      </c>
      <c r="O3091" s="21" t="s">
        <v>93</v>
      </c>
      <c r="P3091" s="46"/>
      <c r="Q3091" s="24">
        <v>0</v>
      </c>
      <c r="R3091" s="21" t="s">
        <v>66</v>
      </c>
      <c r="S3091" s="21" t="s">
        <v>94</v>
      </c>
    </row>
    <row r="3092" spans="1:19" s="21" customFormat="1" x14ac:dyDescent="0.35">
      <c r="A3092" s="26">
        <v>1552241</v>
      </c>
      <c r="B3092" s="53">
        <v>411583</v>
      </c>
      <c r="C3092" s="26">
        <f>VLOOKUP(TotalFix[[#This Row],[Order]],'Total Fix by SS'!B:C,2,0)</f>
        <v>244</v>
      </c>
      <c r="D3092" s="21" t="s">
        <v>59</v>
      </c>
      <c r="E3092" s="21" t="s">
        <v>95</v>
      </c>
      <c r="F3092" s="21" t="s">
        <v>61</v>
      </c>
      <c r="G3092" s="21" t="s">
        <v>62</v>
      </c>
      <c r="H3092" s="21" t="s">
        <v>63</v>
      </c>
      <c r="I3092" s="21" t="s">
        <v>96</v>
      </c>
      <c r="J3092" s="22">
        <v>43758</v>
      </c>
      <c r="K3092" s="23">
        <v>0.48435185185184998</v>
      </c>
      <c r="L3092" s="22">
        <v>43758</v>
      </c>
      <c r="M3092" s="23">
        <v>0.51646990740740994</v>
      </c>
      <c r="N3092" s="25">
        <v>23.132999999999999</v>
      </c>
      <c r="O3092" s="21" t="s">
        <v>66</v>
      </c>
      <c r="P3092" s="46">
        <f>TotalFix[[#This Row],[Confirmed activ. 3 (ILE03)]]</f>
        <v>23.132999999999999</v>
      </c>
      <c r="Q3092" s="24">
        <v>40</v>
      </c>
      <c r="R3092" s="21" t="s">
        <v>66</v>
      </c>
      <c r="S3092" s="21" t="s">
        <v>67</v>
      </c>
    </row>
    <row r="3093" spans="1:19" s="21" customFormat="1" x14ac:dyDescent="0.35">
      <c r="A3093" s="26">
        <v>1552241</v>
      </c>
      <c r="B3093" s="53">
        <v>411583</v>
      </c>
      <c r="C3093" s="26">
        <f>VLOOKUP(TotalFix[[#This Row],[Order]],'Total Fix by SS'!B:C,2,0)</f>
        <v>244</v>
      </c>
      <c r="D3093" s="21" t="s">
        <v>59</v>
      </c>
      <c r="E3093" s="21" t="s">
        <v>97</v>
      </c>
      <c r="F3093" s="21" t="s">
        <v>69</v>
      </c>
      <c r="G3093" s="21" t="s">
        <v>62</v>
      </c>
      <c r="H3093" s="21" t="s">
        <v>70</v>
      </c>
      <c r="I3093" s="21" t="s">
        <v>98</v>
      </c>
      <c r="J3093" s="22">
        <v>43759</v>
      </c>
      <c r="K3093" s="23">
        <v>0.64923611111111001</v>
      </c>
      <c r="L3093" s="22">
        <v>43759</v>
      </c>
      <c r="M3093" s="23">
        <v>0.64923611111111001</v>
      </c>
      <c r="N3093" s="24">
        <v>20</v>
      </c>
      <c r="O3093" s="21" t="s">
        <v>66</v>
      </c>
      <c r="P3093" s="46">
        <f>TotalFix[[#This Row],[Confirmed activ. 3 (ILE03)]]</f>
        <v>20</v>
      </c>
      <c r="Q3093" s="24">
        <v>20</v>
      </c>
      <c r="R3093" s="21" t="s">
        <v>66</v>
      </c>
      <c r="S3093" s="21" t="s">
        <v>72</v>
      </c>
    </row>
    <row r="3094" spans="1:19" s="21" customFormat="1" x14ac:dyDescent="0.35">
      <c r="A3094" s="26">
        <v>1552241</v>
      </c>
      <c r="B3094" s="53">
        <v>411583</v>
      </c>
      <c r="C3094" s="26">
        <f>VLOOKUP(TotalFix[[#This Row],[Order]],'Total Fix by SS'!B:C,2,0)</f>
        <v>244</v>
      </c>
      <c r="D3094" s="21" t="s">
        <v>59</v>
      </c>
      <c r="E3094" s="21" t="s">
        <v>99</v>
      </c>
      <c r="F3094" s="21" t="s">
        <v>69</v>
      </c>
      <c r="G3094" s="21" t="s">
        <v>62</v>
      </c>
      <c r="H3094" s="21" t="s">
        <v>70</v>
      </c>
      <c r="I3094" s="21" t="s">
        <v>100</v>
      </c>
      <c r="J3094" s="22">
        <v>43759</v>
      </c>
      <c r="K3094" s="23">
        <v>0.64930555555556002</v>
      </c>
      <c r="L3094" s="22">
        <v>43759</v>
      </c>
      <c r="M3094" s="23">
        <v>0.64930555555556002</v>
      </c>
      <c r="N3094" s="24">
        <v>50</v>
      </c>
      <c r="O3094" s="21" t="s">
        <v>66</v>
      </c>
      <c r="P3094" s="46">
        <f>TotalFix[[#This Row],[Confirmed activ. 3 (ILE03)]]</f>
        <v>50</v>
      </c>
      <c r="Q3094" s="24">
        <v>50</v>
      </c>
      <c r="R3094" s="21" t="s">
        <v>66</v>
      </c>
      <c r="S3094" s="21" t="s">
        <v>72</v>
      </c>
    </row>
    <row r="3095" spans="1:19" s="21" customFormat="1" x14ac:dyDescent="0.35">
      <c r="A3095" s="26">
        <v>1552241</v>
      </c>
      <c r="B3095" s="53">
        <v>411583</v>
      </c>
      <c r="C3095" s="26">
        <f>VLOOKUP(TotalFix[[#This Row],[Order]],'Total Fix by SS'!B:C,2,0)</f>
        <v>244</v>
      </c>
      <c r="D3095" s="21" t="s">
        <v>59</v>
      </c>
      <c r="E3095" s="21" t="s">
        <v>101</v>
      </c>
      <c r="F3095" s="21" t="s">
        <v>102</v>
      </c>
      <c r="G3095" s="21" t="s">
        <v>62</v>
      </c>
      <c r="H3095" s="21" t="s">
        <v>100</v>
      </c>
      <c r="I3095" s="21" t="s">
        <v>103</v>
      </c>
      <c r="J3095" s="22">
        <v>43759</v>
      </c>
      <c r="K3095" s="23">
        <v>0.64935185185184996</v>
      </c>
      <c r="L3095" s="22">
        <v>43759</v>
      </c>
      <c r="M3095" s="23">
        <v>0.64935185185184996</v>
      </c>
      <c r="N3095" s="24">
        <v>10</v>
      </c>
      <c r="O3095" s="21" t="s">
        <v>66</v>
      </c>
      <c r="P3095" s="46">
        <f>TotalFix[[#This Row],[Confirmed activ. 3 (ILE03)]]</f>
        <v>10</v>
      </c>
      <c r="Q3095" s="24">
        <v>10</v>
      </c>
      <c r="R3095" s="21" t="s">
        <v>66</v>
      </c>
      <c r="S3095" s="21" t="s">
        <v>72</v>
      </c>
    </row>
    <row r="3096" spans="1:19" s="21" customFormat="1" x14ac:dyDescent="0.35">
      <c r="A3096" s="26">
        <v>1552241</v>
      </c>
      <c r="B3096" s="53">
        <v>411583</v>
      </c>
      <c r="C3096" s="26">
        <f>VLOOKUP(TotalFix[[#This Row],[Order]],'Total Fix by SS'!B:C,2,0)</f>
        <v>244</v>
      </c>
      <c r="D3096" s="21" t="s">
        <v>59</v>
      </c>
      <c r="E3096" s="21" t="s">
        <v>104</v>
      </c>
      <c r="F3096" s="21" t="s">
        <v>102</v>
      </c>
      <c r="G3096" s="21" t="s">
        <v>105</v>
      </c>
      <c r="H3096" s="21" t="s">
        <v>100</v>
      </c>
      <c r="I3096" s="21" t="s">
        <v>106</v>
      </c>
      <c r="J3096" s="22">
        <v>43761</v>
      </c>
      <c r="K3096" s="23">
        <v>0.32377314814815</v>
      </c>
      <c r="L3096" s="22">
        <v>43761</v>
      </c>
      <c r="M3096" s="23">
        <v>0.32377314814815</v>
      </c>
      <c r="N3096" s="24">
        <v>10</v>
      </c>
      <c r="O3096" s="21" t="s">
        <v>66</v>
      </c>
      <c r="P3096" s="46">
        <f>TotalFix[[#This Row],[Confirmed activ. 3 (ILE03)]]</f>
        <v>10</v>
      </c>
      <c r="Q3096" s="24">
        <v>10</v>
      </c>
      <c r="R3096" s="21" t="s">
        <v>66</v>
      </c>
      <c r="S3096" s="21" t="s">
        <v>72</v>
      </c>
    </row>
    <row r="3097" spans="1:19" s="21" customFormat="1" x14ac:dyDescent="0.35">
      <c r="A3097" s="26">
        <v>1552241</v>
      </c>
      <c r="B3097" s="53">
        <v>411583</v>
      </c>
      <c r="C3097" s="26">
        <f>VLOOKUP(TotalFix[[#This Row],[Order]],'Total Fix by SS'!B:C,2,0)</f>
        <v>244</v>
      </c>
      <c r="D3097" s="21" t="s">
        <v>107</v>
      </c>
      <c r="E3097" s="21" t="s">
        <v>60</v>
      </c>
      <c r="F3097" s="21" t="s">
        <v>61</v>
      </c>
      <c r="G3097" s="21" t="s">
        <v>90</v>
      </c>
      <c r="H3097" s="21" t="s">
        <v>63</v>
      </c>
      <c r="I3097" s="21" t="s">
        <v>108</v>
      </c>
      <c r="J3097" s="22"/>
      <c r="K3097" s="23">
        <v>0</v>
      </c>
      <c r="L3097" s="22"/>
      <c r="M3097" s="23">
        <v>0</v>
      </c>
      <c r="N3097" s="25">
        <v>0</v>
      </c>
      <c r="O3097" s="21" t="s">
        <v>93</v>
      </c>
      <c r="P3097" s="46"/>
      <c r="Q3097" s="24">
        <v>1</v>
      </c>
      <c r="R3097" s="21" t="s">
        <v>66</v>
      </c>
      <c r="S3097" s="21" t="s">
        <v>94</v>
      </c>
    </row>
    <row r="3098" spans="1:19" s="21" customFormat="1" x14ac:dyDescent="0.35">
      <c r="A3098" s="26">
        <v>1552241</v>
      </c>
      <c r="B3098" s="53">
        <v>411583</v>
      </c>
      <c r="C3098" s="26">
        <f>VLOOKUP(TotalFix[[#This Row],[Order]],'Total Fix by SS'!B:C,2,0)</f>
        <v>244</v>
      </c>
      <c r="D3098" s="21" t="s">
        <v>109</v>
      </c>
      <c r="E3098" s="21" t="s">
        <v>82</v>
      </c>
      <c r="F3098" s="21" t="s">
        <v>83</v>
      </c>
      <c r="G3098" s="21" t="s">
        <v>90</v>
      </c>
      <c r="H3098" s="21" t="s">
        <v>84</v>
      </c>
      <c r="I3098" s="21" t="s">
        <v>110</v>
      </c>
      <c r="J3098" s="22"/>
      <c r="K3098" s="23">
        <v>0</v>
      </c>
      <c r="L3098" s="22"/>
      <c r="M3098" s="23">
        <v>0</v>
      </c>
      <c r="N3098" s="25">
        <v>0</v>
      </c>
      <c r="O3098" s="21" t="s">
        <v>93</v>
      </c>
      <c r="P3098" s="46"/>
      <c r="Q3098" s="24">
        <v>5</v>
      </c>
      <c r="R3098" s="21" t="s">
        <v>66</v>
      </c>
      <c r="S3098" s="21" t="s">
        <v>94</v>
      </c>
    </row>
    <row r="3099" spans="1:19" s="21" customFormat="1" x14ac:dyDescent="0.35">
      <c r="A3099" s="26">
        <v>1552242</v>
      </c>
      <c r="B3099" s="53">
        <v>411583</v>
      </c>
      <c r="C3099" s="26">
        <f>VLOOKUP(TotalFix[[#This Row],[Order]],'Total Fix by SS'!B:C,2,0)</f>
        <v>242</v>
      </c>
      <c r="D3099" s="21" t="s">
        <v>59</v>
      </c>
      <c r="E3099" s="21" t="s">
        <v>60</v>
      </c>
      <c r="F3099" s="21" t="s">
        <v>61</v>
      </c>
      <c r="G3099" s="21" t="s">
        <v>62</v>
      </c>
      <c r="H3099" s="21" t="s">
        <v>63</v>
      </c>
      <c r="I3099" s="21" t="s">
        <v>64</v>
      </c>
      <c r="J3099" s="22">
        <v>43738</v>
      </c>
      <c r="K3099" s="23">
        <v>0.58546296296295997</v>
      </c>
      <c r="L3099" s="22">
        <v>43738</v>
      </c>
      <c r="M3099" s="23">
        <v>0.59561342592593003</v>
      </c>
      <c r="N3099" s="25">
        <v>14.617000000000001</v>
      </c>
      <c r="O3099" s="21" t="s">
        <v>66</v>
      </c>
      <c r="P3099" s="46">
        <f>TotalFix[[#This Row],[Confirmed activ. 3 (ILE03)]]</f>
        <v>14.617000000000001</v>
      </c>
      <c r="Q3099" s="24">
        <v>20</v>
      </c>
      <c r="R3099" s="21" t="s">
        <v>66</v>
      </c>
      <c r="S3099" s="21" t="s">
        <v>67</v>
      </c>
    </row>
    <row r="3100" spans="1:19" s="21" customFormat="1" x14ac:dyDescent="0.35">
      <c r="A3100" s="26">
        <v>1552242</v>
      </c>
      <c r="B3100" s="53">
        <v>411583</v>
      </c>
      <c r="C3100" s="26">
        <f>VLOOKUP(TotalFix[[#This Row],[Order]],'Total Fix by SS'!B:C,2,0)</f>
        <v>242</v>
      </c>
      <c r="D3100" s="21" t="s">
        <v>59</v>
      </c>
      <c r="E3100" s="21" t="s">
        <v>68</v>
      </c>
      <c r="F3100" s="21" t="s">
        <v>69</v>
      </c>
      <c r="G3100" s="21" t="s">
        <v>62</v>
      </c>
      <c r="H3100" s="21" t="s">
        <v>70</v>
      </c>
      <c r="I3100" s="21" t="s">
        <v>71</v>
      </c>
      <c r="J3100" s="22">
        <v>43738</v>
      </c>
      <c r="K3100" s="23">
        <v>0.61563657407407002</v>
      </c>
      <c r="L3100" s="22">
        <v>43738</v>
      </c>
      <c r="M3100" s="23">
        <v>0.61563657407407002</v>
      </c>
      <c r="N3100" s="24">
        <v>30</v>
      </c>
      <c r="O3100" s="21" t="s">
        <v>66</v>
      </c>
      <c r="P3100" s="46">
        <f>TotalFix[[#This Row],[Confirmed activ. 3 (ILE03)]]</f>
        <v>30</v>
      </c>
      <c r="Q3100" s="24">
        <v>30</v>
      </c>
      <c r="R3100" s="21" t="s">
        <v>66</v>
      </c>
      <c r="S3100" s="21" t="s">
        <v>72</v>
      </c>
    </row>
    <row r="3101" spans="1:19" s="21" customFormat="1" x14ac:dyDescent="0.35">
      <c r="A3101" s="26">
        <v>1552242</v>
      </c>
      <c r="B3101" s="53">
        <v>411583</v>
      </c>
      <c r="C3101" s="26">
        <f>VLOOKUP(TotalFix[[#This Row],[Order]],'Total Fix by SS'!B:C,2,0)</f>
        <v>242</v>
      </c>
      <c r="D3101" s="21" t="s">
        <v>59</v>
      </c>
      <c r="E3101" s="21" t="s">
        <v>73</v>
      </c>
      <c r="F3101" s="21" t="s">
        <v>61</v>
      </c>
      <c r="G3101" s="21" t="s">
        <v>62</v>
      </c>
      <c r="H3101" s="21" t="s">
        <v>63</v>
      </c>
      <c r="I3101" s="21" t="s">
        <v>74</v>
      </c>
      <c r="J3101" s="22">
        <v>43738</v>
      </c>
      <c r="K3101" s="23">
        <v>0.61658564814814998</v>
      </c>
      <c r="L3101" s="22">
        <v>43739</v>
      </c>
      <c r="M3101" s="23">
        <v>0.34918981481480998</v>
      </c>
      <c r="N3101" s="25">
        <v>1.855</v>
      </c>
      <c r="O3101" s="21" t="s">
        <v>77</v>
      </c>
      <c r="P3101" s="46">
        <f>TotalFix[[#This Row],[Confirmed activ. 3 (ILE03)]]*60</f>
        <v>111.3</v>
      </c>
      <c r="Q3101" s="24">
        <v>200</v>
      </c>
      <c r="R3101" s="21" t="s">
        <v>66</v>
      </c>
      <c r="S3101" s="21" t="s">
        <v>67</v>
      </c>
    </row>
    <row r="3102" spans="1:19" s="21" customFormat="1" x14ac:dyDescent="0.35">
      <c r="A3102" s="26">
        <v>1552242</v>
      </c>
      <c r="B3102" s="53">
        <v>411583</v>
      </c>
      <c r="C3102" s="26">
        <f>VLOOKUP(TotalFix[[#This Row],[Order]],'Total Fix by SS'!B:C,2,0)</f>
        <v>242</v>
      </c>
      <c r="D3102" s="21" t="s">
        <v>59</v>
      </c>
      <c r="E3102" s="21" t="s">
        <v>75</v>
      </c>
      <c r="F3102" s="21" t="s">
        <v>61</v>
      </c>
      <c r="G3102" s="21" t="s">
        <v>62</v>
      </c>
      <c r="H3102" s="21" t="s">
        <v>63</v>
      </c>
      <c r="I3102" s="21" t="s">
        <v>76</v>
      </c>
      <c r="J3102" s="22">
        <v>43739</v>
      </c>
      <c r="K3102" s="23">
        <v>0.42863425925926002</v>
      </c>
      <c r="L3102" s="22">
        <v>43744</v>
      </c>
      <c r="M3102" s="23">
        <v>0.74788194444444001</v>
      </c>
      <c r="N3102" s="25">
        <v>23.582000000000001</v>
      </c>
      <c r="O3102" s="21" t="s">
        <v>77</v>
      </c>
      <c r="P3102" s="46">
        <f>TotalFix[[#This Row],[Confirmed activ. 3 (ILE03)]]*60</f>
        <v>1414.92</v>
      </c>
      <c r="Q3102" s="24">
        <v>500</v>
      </c>
      <c r="R3102" s="21" t="s">
        <v>66</v>
      </c>
      <c r="S3102" s="21" t="s">
        <v>67</v>
      </c>
    </row>
    <row r="3103" spans="1:19" s="21" customFormat="1" x14ac:dyDescent="0.35">
      <c r="A3103" s="26">
        <v>1552242</v>
      </c>
      <c r="B3103" s="53">
        <v>411583</v>
      </c>
      <c r="C3103" s="26">
        <f>VLOOKUP(TotalFix[[#This Row],[Order]],'Total Fix by SS'!B:C,2,0)</f>
        <v>242</v>
      </c>
      <c r="D3103" s="21" t="s">
        <v>59</v>
      </c>
      <c r="E3103" s="21" t="s">
        <v>78</v>
      </c>
      <c r="F3103" s="21" t="s">
        <v>69</v>
      </c>
      <c r="G3103" s="21" t="s">
        <v>62</v>
      </c>
      <c r="H3103" s="21" t="s">
        <v>70</v>
      </c>
      <c r="I3103" s="21" t="s">
        <v>79</v>
      </c>
      <c r="J3103" s="22">
        <v>43745</v>
      </c>
      <c r="K3103" s="23">
        <v>0.57520833333332999</v>
      </c>
      <c r="L3103" s="22">
        <v>43745</v>
      </c>
      <c r="M3103" s="23">
        <v>0.57520833333332999</v>
      </c>
      <c r="N3103" s="24">
        <v>20</v>
      </c>
      <c r="O3103" s="21" t="s">
        <v>66</v>
      </c>
      <c r="P3103" s="46">
        <f>TotalFix[[#This Row],[Confirmed activ. 3 (ILE03)]]</f>
        <v>20</v>
      </c>
      <c r="Q3103" s="24">
        <v>20</v>
      </c>
      <c r="R3103" s="21" t="s">
        <v>66</v>
      </c>
      <c r="S3103" s="21" t="s">
        <v>72</v>
      </c>
    </row>
    <row r="3104" spans="1:19" s="21" customFormat="1" x14ac:dyDescent="0.35">
      <c r="A3104" s="26">
        <v>1552242</v>
      </c>
      <c r="B3104" s="53">
        <v>411583</v>
      </c>
      <c r="C3104" s="26">
        <f>VLOOKUP(TotalFix[[#This Row],[Order]],'Total Fix by SS'!B:C,2,0)</f>
        <v>242</v>
      </c>
      <c r="D3104" s="21" t="s">
        <v>59</v>
      </c>
      <c r="E3104" s="21" t="s">
        <v>80</v>
      </c>
      <c r="F3104" s="21" t="s">
        <v>69</v>
      </c>
      <c r="G3104" s="21" t="s">
        <v>62</v>
      </c>
      <c r="H3104" s="21" t="s">
        <v>70</v>
      </c>
      <c r="I3104" s="21" t="s">
        <v>81</v>
      </c>
      <c r="J3104" s="22">
        <v>43745</v>
      </c>
      <c r="K3104" s="23">
        <v>0.57538194444444002</v>
      </c>
      <c r="L3104" s="22">
        <v>43745</v>
      </c>
      <c r="M3104" s="23">
        <v>0.57538194444444002</v>
      </c>
      <c r="N3104" s="24">
        <v>20</v>
      </c>
      <c r="O3104" s="21" t="s">
        <v>66</v>
      </c>
      <c r="P3104" s="46">
        <f>TotalFix[[#This Row],[Confirmed activ. 3 (ILE03)]]</f>
        <v>20</v>
      </c>
      <c r="Q3104" s="24">
        <v>20</v>
      </c>
      <c r="R3104" s="21" t="s">
        <v>66</v>
      </c>
      <c r="S3104" s="21" t="s">
        <v>72</v>
      </c>
    </row>
    <row r="3105" spans="1:19" s="21" customFormat="1" x14ac:dyDescent="0.35">
      <c r="A3105" s="26">
        <v>1552242</v>
      </c>
      <c r="B3105" s="53">
        <v>411583</v>
      </c>
      <c r="C3105" s="26">
        <f>VLOOKUP(TotalFix[[#This Row],[Order]],'Total Fix by SS'!B:C,2,0)</f>
        <v>242</v>
      </c>
      <c r="D3105" s="21" t="s">
        <v>59</v>
      </c>
      <c r="E3105" s="21" t="s">
        <v>82</v>
      </c>
      <c r="F3105" s="21" t="s">
        <v>83</v>
      </c>
      <c r="G3105" s="21" t="s">
        <v>62</v>
      </c>
      <c r="H3105" s="21" t="s">
        <v>84</v>
      </c>
      <c r="I3105" s="21" t="s">
        <v>84</v>
      </c>
      <c r="J3105" s="22">
        <v>43745</v>
      </c>
      <c r="K3105" s="23">
        <v>0.6191087962963</v>
      </c>
      <c r="L3105" s="22">
        <v>43746</v>
      </c>
      <c r="M3105" s="23">
        <v>0.35553240740740999</v>
      </c>
      <c r="N3105" s="25">
        <v>6.9509999999999996</v>
      </c>
      <c r="O3105" s="21" t="s">
        <v>77</v>
      </c>
      <c r="P3105" s="46">
        <f>TotalFix[[#This Row],[Confirmed activ. 3 (ILE03)]]*60</f>
        <v>417.06</v>
      </c>
      <c r="Q3105" s="24">
        <v>450</v>
      </c>
      <c r="R3105" s="21" t="s">
        <v>66</v>
      </c>
      <c r="S3105" s="21" t="s">
        <v>67</v>
      </c>
    </row>
    <row r="3106" spans="1:19" s="21" customFormat="1" x14ac:dyDescent="0.35">
      <c r="A3106" s="26">
        <v>1552242</v>
      </c>
      <c r="B3106" s="53">
        <v>411583</v>
      </c>
      <c r="C3106" s="26">
        <f>VLOOKUP(TotalFix[[#This Row],[Order]],'Total Fix by SS'!B:C,2,0)</f>
        <v>242</v>
      </c>
      <c r="D3106" s="21" t="s">
        <v>59</v>
      </c>
      <c r="E3106" s="21" t="s">
        <v>85</v>
      </c>
      <c r="F3106" s="21" t="s">
        <v>86</v>
      </c>
      <c r="G3106" s="21" t="s">
        <v>62</v>
      </c>
      <c r="H3106" s="21" t="s">
        <v>87</v>
      </c>
      <c r="I3106" s="21" t="s">
        <v>87</v>
      </c>
      <c r="J3106" s="22">
        <v>43746</v>
      </c>
      <c r="K3106" s="23">
        <v>0.40925925925925999</v>
      </c>
      <c r="L3106" s="22">
        <v>43746</v>
      </c>
      <c r="M3106" s="23">
        <v>0.40925925925925999</v>
      </c>
      <c r="N3106" s="24">
        <v>20</v>
      </c>
      <c r="O3106" s="21" t="s">
        <v>66</v>
      </c>
      <c r="P3106" s="46">
        <f>TotalFix[[#This Row],[Confirmed activ. 3 (ILE03)]]</f>
        <v>20</v>
      </c>
      <c r="Q3106" s="24">
        <v>20</v>
      </c>
      <c r="R3106" s="21" t="s">
        <v>66</v>
      </c>
      <c r="S3106" s="21" t="s">
        <v>72</v>
      </c>
    </row>
    <row r="3107" spans="1:19" s="21" customFormat="1" x14ac:dyDescent="0.35">
      <c r="A3107" s="26">
        <v>1552242</v>
      </c>
      <c r="B3107" s="53">
        <v>411583</v>
      </c>
      <c r="C3107" s="26">
        <f>VLOOKUP(TotalFix[[#This Row],[Order]],'Total Fix by SS'!B:C,2,0)</f>
        <v>242</v>
      </c>
      <c r="D3107" s="21" t="s">
        <v>59</v>
      </c>
      <c r="E3107" s="21" t="s">
        <v>88</v>
      </c>
      <c r="F3107" s="21" t="s">
        <v>89</v>
      </c>
      <c r="G3107" s="21" t="s">
        <v>90</v>
      </c>
      <c r="H3107" s="21" t="s">
        <v>91</v>
      </c>
      <c r="I3107" s="21" t="s">
        <v>92</v>
      </c>
      <c r="J3107" s="22"/>
      <c r="K3107" s="23">
        <v>0</v>
      </c>
      <c r="L3107" s="22"/>
      <c r="M3107" s="23">
        <v>0</v>
      </c>
      <c r="N3107" s="25">
        <v>0</v>
      </c>
      <c r="O3107" s="21" t="s">
        <v>93</v>
      </c>
      <c r="P3107" s="46"/>
      <c r="Q3107" s="24">
        <v>0</v>
      </c>
      <c r="R3107" s="21" t="s">
        <v>66</v>
      </c>
      <c r="S3107" s="21" t="s">
        <v>94</v>
      </c>
    </row>
    <row r="3108" spans="1:19" s="21" customFormat="1" x14ac:dyDescent="0.35">
      <c r="A3108" s="26">
        <v>1552242</v>
      </c>
      <c r="B3108" s="53">
        <v>411583</v>
      </c>
      <c r="C3108" s="26">
        <f>VLOOKUP(TotalFix[[#This Row],[Order]],'Total Fix by SS'!B:C,2,0)</f>
        <v>242</v>
      </c>
      <c r="D3108" s="21" t="s">
        <v>59</v>
      </c>
      <c r="E3108" s="21" t="s">
        <v>95</v>
      </c>
      <c r="F3108" s="21" t="s">
        <v>61</v>
      </c>
      <c r="G3108" s="21" t="s">
        <v>62</v>
      </c>
      <c r="H3108" s="21" t="s">
        <v>63</v>
      </c>
      <c r="I3108" s="21" t="s">
        <v>96</v>
      </c>
      <c r="J3108" s="22">
        <v>43748</v>
      </c>
      <c r="K3108" s="23">
        <v>0.41663194444444002</v>
      </c>
      <c r="L3108" s="22">
        <v>43748</v>
      </c>
      <c r="M3108" s="23">
        <v>0.45166666666666999</v>
      </c>
      <c r="N3108" s="25">
        <v>25.233000000000001</v>
      </c>
      <c r="O3108" s="21" t="s">
        <v>66</v>
      </c>
      <c r="P3108" s="46">
        <f>TotalFix[[#This Row],[Confirmed activ. 3 (ILE03)]]</f>
        <v>25.233000000000001</v>
      </c>
      <c r="Q3108" s="24">
        <v>40</v>
      </c>
      <c r="R3108" s="21" t="s">
        <v>66</v>
      </c>
      <c r="S3108" s="21" t="s">
        <v>67</v>
      </c>
    </row>
    <row r="3109" spans="1:19" s="21" customFormat="1" x14ac:dyDescent="0.35">
      <c r="A3109" s="26">
        <v>1552242</v>
      </c>
      <c r="B3109" s="53">
        <v>411583</v>
      </c>
      <c r="C3109" s="26">
        <f>VLOOKUP(TotalFix[[#This Row],[Order]],'Total Fix by SS'!B:C,2,0)</f>
        <v>242</v>
      </c>
      <c r="D3109" s="21" t="s">
        <v>59</v>
      </c>
      <c r="E3109" s="21" t="s">
        <v>97</v>
      </c>
      <c r="F3109" s="21" t="s">
        <v>69</v>
      </c>
      <c r="G3109" s="21" t="s">
        <v>62</v>
      </c>
      <c r="H3109" s="21" t="s">
        <v>70</v>
      </c>
      <c r="I3109" s="21" t="s">
        <v>98</v>
      </c>
      <c r="J3109" s="22">
        <v>43752</v>
      </c>
      <c r="K3109" s="23">
        <v>0.56359953703704002</v>
      </c>
      <c r="L3109" s="22">
        <v>43752</v>
      </c>
      <c r="M3109" s="23">
        <v>0.56359953703704002</v>
      </c>
      <c r="N3109" s="24">
        <v>20</v>
      </c>
      <c r="O3109" s="21" t="s">
        <v>66</v>
      </c>
      <c r="P3109" s="46">
        <f>TotalFix[[#This Row],[Confirmed activ. 3 (ILE03)]]</f>
        <v>20</v>
      </c>
      <c r="Q3109" s="24">
        <v>20</v>
      </c>
      <c r="R3109" s="21" t="s">
        <v>66</v>
      </c>
      <c r="S3109" s="21" t="s">
        <v>72</v>
      </c>
    </row>
    <row r="3110" spans="1:19" s="21" customFormat="1" x14ac:dyDescent="0.35">
      <c r="A3110" s="26">
        <v>1552242</v>
      </c>
      <c r="B3110" s="53">
        <v>411583</v>
      </c>
      <c r="C3110" s="26">
        <f>VLOOKUP(TotalFix[[#This Row],[Order]],'Total Fix by SS'!B:C,2,0)</f>
        <v>242</v>
      </c>
      <c r="D3110" s="21" t="s">
        <v>59</v>
      </c>
      <c r="E3110" s="21" t="s">
        <v>99</v>
      </c>
      <c r="F3110" s="21" t="s">
        <v>69</v>
      </c>
      <c r="G3110" s="21" t="s">
        <v>62</v>
      </c>
      <c r="H3110" s="21" t="s">
        <v>70</v>
      </c>
      <c r="I3110" s="21" t="s">
        <v>100</v>
      </c>
      <c r="J3110" s="22">
        <v>43752</v>
      </c>
      <c r="K3110" s="23">
        <v>0.56370370370370004</v>
      </c>
      <c r="L3110" s="22">
        <v>43752</v>
      </c>
      <c r="M3110" s="23">
        <v>0.56370370370370004</v>
      </c>
      <c r="N3110" s="24">
        <v>50</v>
      </c>
      <c r="O3110" s="21" t="s">
        <v>66</v>
      </c>
      <c r="P3110" s="46">
        <f>TotalFix[[#This Row],[Confirmed activ. 3 (ILE03)]]</f>
        <v>50</v>
      </c>
      <c r="Q3110" s="24">
        <v>50</v>
      </c>
      <c r="R3110" s="21" t="s">
        <v>66</v>
      </c>
      <c r="S3110" s="21" t="s">
        <v>72</v>
      </c>
    </row>
    <row r="3111" spans="1:19" s="21" customFormat="1" x14ac:dyDescent="0.35">
      <c r="A3111" s="26">
        <v>1552242</v>
      </c>
      <c r="B3111" s="53">
        <v>411583</v>
      </c>
      <c r="C3111" s="26">
        <f>VLOOKUP(TotalFix[[#This Row],[Order]],'Total Fix by SS'!B:C,2,0)</f>
        <v>242</v>
      </c>
      <c r="D3111" s="21" t="s">
        <v>59</v>
      </c>
      <c r="E3111" s="21" t="s">
        <v>101</v>
      </c>
      <c r="F3111" s="21" t="s">
        <v>102</v>
      </c>
      <c r="G3111" s="21" t="s">
        <v>62</v>
      </c>
      <c r="H3111" s="21" t="s">
        <v>100</v>
      </c>
      <c r="I3111" s="21" t="s">
        <v>103</v>
      </c>
      <c r="J3111" s="22">
        <v>43753</v>
      </c>
      <c r="K3111" s="23">
        <v>0.60646990740741002</v>
      </c>
      <c r="L3111" s="22">
        <v>43753</v>
      </c>
      <c r="M3111" s="23">
        <v>0.60646990740741002</v>
      </c>
      <c r="N3111" s="24">
        <v>10</v>
      </c>
      <c r="O3111" s="21" t="s">
        <v>66</v>
      </c>
      <c r="P3111" s="46">
        <f>TotalFix[[#This Row],[Confirmed activ. 3 (ILE03)]]</f>
        <v>10</v>
      </c>
      <c r="Q3111" s="24">
        <v>10</v>
      </c>
      <c r="R3111" s="21" t="s">
        <v>66</v>
      </c>
      <c r="S3111" s="21" t="s">
        <v>72</v>
      </c>
    </row>
    <row r="3112" spans="1:19" s="21" customFormat="1" x14ac:dyDescent="0.35">
      <c r="A3112" s="26">
        <v>1552242</v>
      </c>
      <c r="B3112" s="53">
        <v>411583</v>
      </c>
      <c r="C3112" s="26">
        <f>VLOOKUP(TotalFix[[#This Row],[Order]],'Total Fix by SS'!B:C,2,0)</f>
        <v>242</v>
      </c>
      <c r="D3112" s="21" t="s">
        <v>59</v>
      </c>
      <c r="E3112" s="21" t="s">
        <v>104</v>
      </c>
      <c r="F3112" s="21" t="s">
        <v>102</v>
      </c>
      <c r="G3112" s="21" t="s">
        <v>105</v>
      </c>
      <c r="H3112" s="21" t="s">
        <v>100</v>
      </c>
      <c r="I3112" s="21" t="s">
        <v>106</v>
      </c>
      <c r="J3112" s="22">
        <v>43758</v>
      </c>
      <c r="K3112" s="23">
        <v>0.36570601851852003</v>
      </c>
      <c r="L3112" s="22">
        <v>43758</v>
      </c>
      <c r="M3112" s="23">
        <v>0.36570601851852003</v>
      </c>
      <c r="N3112" s="24">
        <v>10</v>
      </c>
      <c r="O3112" s="21" t="s">
        <v>66</v>
      </c>
      <c r="P3112" s="46">
        <f>TotalFix[[#This Row],[Confirmed activ. 3 (ILE03)]]</f>
        <v>10</v>
      </c>
      <c r="Q3112" s="24">
        <v>10</v>
      </c>
      <c r="R3112" s="21" t="s">
        <v>66</v>
      </c>
      <c r="S3112" s="21" t="s">
        <v>72</v>
      </c>
    </row>
    <row r="3113" spans="1:19" s="21" customFormat="1" x14ac:dyDescent="0.35">
      <c r="A3113" s="26">
        <v>1552242</v>
      </c>
      <c r="B3113" s="53">
        <v>411583</v>
      </c>
      <c r="C3113" s="26">
        <f>VLOOKUP(TotalFix[[#This Row],[Order]],'Total Fix by SS'!B:C,2,0)</f>
        <v>242</v>
      </c>
      <c r="D3113" s="21" t="s">
        <v>107</v>
      </c>
      <c r="E3113" s="21" t="s">
        <v>60</v>
      </c>
      <c r="F3113" s="21" t="s">
        <v>61</v>
      </c>
      <c r="G3113" s="21" t="s">
        <v>90</v>
      </c>
      <c r="H3113" s="21" t="s">
        <v>63</v>
      </c>
      <c r="I3113" s="21" t="s">
        <v>108</v>
      </c>
      <c r="J3113" s="22">
        <v>43744</v>
      </c>
      <c r="K3113" s="23">
        <v>0.32452546296295998</v>
      </c>
      <c r="L3113" s="22">
        <v>43745</v>
      </c>
      <c r="M3113" s="23">
        <v>0.74726851851852005</v>
      </c>
      <c r="N3113" s="25">
        <v>19.181999999999999</v>
      </c>
      <c r="O3113" s="21" t="s">
        <v>77</v>
      </c>
      <c r="P3113" s="46">
        <f>TotalFix[[#This Row],[Confirmed activ. 3 (ILE03)]]*60</f>
        <v>1150.9199999999998</v>
      </c>
      <c r="Q3113" s="24">
        <v>1</v>
      </c>
      <c r="R3113" s="21" t="s">
        <v>66</v>
      </c>
      <c r="S3113" s="21" t="s">
        <v>67</v>
      </c>
    </row>
    <row r="3114" spans="1:19" s="21" customFormat="1" x14ac:dyDescent="0.35">
      <c r="A3114" s="26">
        <v>1552242</v>
      </c>
      <c r="B3114" s="53">
        <v>411583</v>
      </c>
      <c r="C3114" s="26">
        <f>VLOOKUP(TotalFix[[#This Row],[Order]],'Total Fix by SS'!B:C,2,0)</f>
        <v>242</v>
      </c>
      <c r="D3114" s="21" t="s">
        <v>109</v>
      </c>
      <c r="E3114" s="21" t="s">
        <v>82</v>
      </c>
      <c r="F3114" s="21" t="s">
        <v>83</v>
      </c>
      <c r="G3114" s="21" t="s">
        <v>90</v>
      </c>
      <c r="H3114" s="21" t="s">
        <v>84</v>
      </c>
      <c r="I3114" s="21" t="s">
        <v>110</v>
      </c>
      <c r="J3114" s="22"/>
      <c r="K3114" s="23">
        <v>0</v>
      </c>
      <c r="L3114" s="22"/>
      <c r="M3114" s="23">
        <v>0</v>
      </c>
      <c r="N3114" s="25">
        <v>0</v>
      </c>
      <c r="O3114" s="21" t="s">
        <v>93</v>
      </c>
      <c r="P3114" s="46"/>
      <c r="Q3114" s="24">
        <v>5</v>
      </c>
      <c r="R3114" s="21" t="s">
        <v>66</v>
      </c>
      <c r="S3114" s="21" t="s">
        <v>94</v>
      </c>
    </row>
    <row r="3115" spans="1:19" s="21" customFormat="1" x14ac:dyDescent="0.35">
      <c r="A3115" s="26">
        <v>1552243</v>
      </c>
      <c r="B3115" s="53">
        <v>411583</v>
      </c>
      <c r="C3115" s="26">
        <f>VLOOKUP(TotalFix[[#This Row],[Order]],'Total Fix by SS'!B:C,2,0)</f>
        <v>242</v>
      </c>
      <c r="D3115" s="21" t="s">
        <v>59</v>
      </c>
      <c r="E3115" s="21" t="s">
        <v>60</v>
      </c>
      <c r="F3115" s="21" t="s">
        <v>61</v>
      </c>
      <c r="G3115" s="21" t="s">
        <v>62</v>
      </c>
      <c r="H3115" s="21" t="s">
        <v>63</v>
      </c>
      <c r="I3115" s="21" t="s">
        <v>64</v>
      </c>
      <c r="J3115" s="22">
        <v>43737</v>
      </c>
      <c r="K3115" s="23">
        <v>0.42603009259259</v>
      </c>
      <c r="L3115" s="22">
        <v>43737</v>
      </c>
      <c r="M3115" s="23">
        <v>0.44006944444444002</v>
      </c>
      <c r="N3115" s="25">
        <v>6.7329999999999997</v>
      </c>
      <c r="O3115" s="21" t="s">
        <v>66</v>
      </c>
      <c r="P3115" s="46">
        <f>TotalFix[[#This Row],[Confirmed activ. 3 (ILE03)]]</f>
        <v>6.7329999999999997</v>
      </c>
      <c r="Q3115" s="24">
        <v>20</v>
      </c>
      <c r="R3115" s="21" t="s">
        <v>66</v>
      </c>
      <c r="S3115" s="21" t="s">
        <v>67</v>
      </c>
    </row>
    <row r="3116" spans="1:19" s="21" customFormat="1" x14ac:dyDescent="0.35">
      <c r="A3116" s="26">
        <v>1552243</v>
      </c>
      <c r="B3116" s="53">
        <v>411583</v>
      </c>
      <c r="C3116" s="26">
        <f>VLOOKUP(TotalFix[[#This Row],[Order]],'Total Fix by SS'!B:C,2,0)</f>
        <v>242</v>
      </c>
      <c r="D3116" s="21" t="s">
        <v>59</v>
      </c>
      <c r="E3116" s="21" t="s">
        <v>68</v>
      </c>
      <c r="F3116" s="21" t="s">
        <v>69</v>
      </c>
      <c r="G3116" s="21" t="s">
        <v>62</v>
      </c>
      <c r="H3116" s="21" t="s">
        <v>70</v>
      </c>
      <c r="I3116" s="21" t="s">
        <v>71</v>
      </c>
      <c r="J3116" s="22">
        <v>43737</v>
      </c>
      <c r="K3116" s="23">
        <v>0.62333333333332996</v>
      </c>
      <c r="L3116" s="22">
        <v>43737</v>
      </c>
      <c r="M3116" s="23">
        <v>0.62333333333332996</v>
      </c>
      <c r="N3116" s="24">
        <v>30</v>
      </c>
      <c r="O3116" s="21" t="s">
        <v>66</v>
      </c>
      <c r="P3116" s="46">
        <f>TotalFix[[#This Row],[Confirmed activ. 3 (ILE03)]]</f>
        <v>30</v>
      </c>
      <c r="Q3116" s="24">
        <v>30</v>
      </c>
      <c r="R3116" s="21" t="s">
        <v>66</v>
      </c>
      <c r="S3116" s="21" t="s">
        <v>72</v>
      </c>
    </row>
    <row r="3117" spans="1:19" s="21" customFormat="1" x14ac:dyDescent="0.35">
      <c r="A3117" s="26">
        <v>1552243</v>
      </c>
      <c r="B3117" s="53">
        <v>411583</v>
      </c>
      <c r="C3117" s="26">
        <f>VLOOKUP(TotalFix[[#This Row],[Order]],'Total Fix by SS'!B:C,2,0)</f>
        <v>242</v>
      </c>
      <c r="D3117" s="21" t="s">
        <v>59</v>
      </c>
      <c r="E3117" s="21" t="s">
        <v>73</v>
      </c>
      <c r="F3117" s="21" t="s">
        <v>61</v>
      </c>
      <c r="G3117" s="21" t="s">
        <v>62</v>
      </c>
      <c r="H3117" s="21" t="s">
        <v>63</v>
      </c>
      <c r="I3117" s="21" t="s">
        <v>74</v>
      </c>
      <c r="J3117" s="22">
        <v>43738</v>
      </c>
      <c r="K3117" s="23">
        <v>0.32206018518518997</v>
      </c>
      <c r="L3117" s="22">
        <v>43738</v>
      </c>
      <c r="M3117" s="23">
        <v>0.47802083333333001</v>
      </c>
      <c r="N3117" s="25">
        <v>3.7429999999999999</v>
      </c>
      <c r="O3117" s="21" t="s">
        <v>77</v>
      </c>
      <c r="P3117" s="46">
        <f>TotalFix[[#This Row],[Confirmed activ. 3 (ILE03)]]*60</f>
        <v>224.57999999999998</v>
      </c>
      <c r="Q3117" s="24">
        <v>200</v>
      </c>
      <c r="R3117" s="21" t="s">
        <v>66</v>
      </c>
      <c r="S3117" s="21" t="s">
        <v>67</v>
      </c>
    </row>
    <row r="3118" spans="1:19" s="21" customFormat="1" x14ac:dyDescent="0.35">
      <c r="A3118" s="26">
        <v>1552243</v>
      </c>
      <c r="B3118" s="53">
        <v>411583</v>
      </c>
      <c r="C3118" s="26">
        <f>VLOOKUP(TotalFix[[#This Row],[Order]],'Total Fix by SS'!B:C,2,0)</f>
        <v>242</v>
      </c>
      <c r="D3118" s="21" t="s">
        <v>59</v>
      </c>
      <c r="E3118" s="21" t="s">
        <v>75</v>
      </c>
      <c r="F3118" s="21" t="s">
        <v>61</v>
      </c>
      <c r="G3118" s="21" t="s">
        <v>62</v>
      </c>
      <c r="H3118" s="21" t="s">
        <v>63</v>
      </c>
      <c r="I3118" s="21" t="s">
        <v>76</v>
      </c>
      <c r="J3118" s="22">
        <v>43738</v>
      </c>
      <c r="K3118" s="23">
        <v>0.48045138888889</v>
      </c>
      <c r="L3118" s="22">
        <v>43741</v>
      </c>
      <c r="M3118" s="23">
        <v>0.59013888888888999</v>
      </c>
      <c r="N3118" s="25">
        <v>1555.7439999999999</v>
      </c>
      <c r="O3118" s="21" t="s">
        <v>66</v>
      </c>
      <c r="P3118" s="46">
        <f>TotalFix[[#This Row],[Confirmed activ. 3 (ILE03)]]</f>
        <v>1555.7439999999999</v>
      </c>
      <c r="Q3118" s="24">
        <v>500</v>
      </c>
      <c r="R3118" s="21" t="s">
        <v>66</v>
      </c>
      <c r="S3118" s="21" t="s">
        <v>67</v>
      </c>
    </row>
    <row r="3119" spans="1:19" s="21" customFormat="1" x14ac:dyDescent="0.35">
      <c r="A3119" s="26">
        <v>1552243</v>
      </c>
      <c r="B3119" s="53">
        <v>411583</v>
      </c>
      <c r="C3119" s="26">
        <f>VLOOKUP(TotalFix[[#This Row],[Order]],'Total Fix by SS'!B:C,2,0)</f>
        <v>242</v>
      </c>
      <c r="D3119" s="21" t="s">
        <v>59</v>
      </c>
      <c r="E3119" s="21" t="s">
        <v>78</v>
      </c>
      <c r="F3119" s="21" t="s">
        <v>69</v>
      </c>
      <c r="G3119" s="21" t="s">
        <v>62</v>
      </c>
      <c r="H3119" s="21" t="s">
        <v>70</v>
      </c>
      <c r="I3119" s="21" t="s">
        <v>79</v>
      </c>
      <c r="J3119" s="22">
        <v>43741</v>
      </c>
      <c r="K3119" s="23">
        <v>0.60674768518518996</v>
      </c>
      <c r="L3119" s="22">
        <v>43741</v>
      </c>
      <c r="M3119" s="23">
        <v>0.60674768518518996</v>
      </c>
      <c r="N3119" s="24">
        <v>20</v>
      </c>
      <c r="O3119" s="21" t="s">
        <v>66</v>
      </c>
      <c r="P3119" s="46">
        <f>TotalFix[[#This Row],[Confirmed activ. 3 (ILE03)]]</f>
        <v>20</v>
      </c>
      <c r="Q3119" s="24">
        <v>20</v>
      </c>
      <c r="R3119" s="21" t="s">
        <v>66</v>
      </c>
      <c r="S3119" s="21" t="s">
        <v>72</v>
      </c>
    </row>
    <row r="3120" spans="1:19" s="21" customFormat="1" x14ac:dyDescent="0.35">
      <c r="A3120" s="26">
        <v>1552243</v>
      </c>
      <c r="B3120" s="53">
        <v>411583</v>
      </c>
      <c r="C3120" s="26">
        <f>VLOOKUP(TotalFix[[#This Row],[Order]],'Total Fix by SS'!B:C,2,0)</f>
        <v>242</v>
      </c>
      <c r="D3120" s="21" t="s">
        <v>59</v>
      </c>
      <c r="E3120" s="21" t="s">
        <v>80</v>
      </c>
      <c r="F3120" s="21" t="s">
        <v>69</v>
      </c>
      <c r="G3120" s="21" t="s">
        <v>62</v>
      </c>
      <c r="H3120" s="21" t="s">
        <v>70</v>
      </c>
      <c r="I3120" s="21" t="s">
        <v>81</v>
      </c>
      <c r="J3120" s="22">
        <v>43741</v>
      </c>
      <c r="K3120" s="23">
        <v>0.60685185185184998</v>
      </c>
      <c r="L3120" s="22">
        <v>43741</v>
      </c>
      <c r="M3120" s="23">
        <v>0.60685185185184998</v>
      </c>
      <c r="N3120" s="24">
        <v>20</v>
      </c>
      <c r="O3120" s="21" t="s">
        <v>66</v>
      </c>
      <c r="P3120" s="46">
        <f>TotalFix[[#This Row],[Confirmed activ. 3 (ILE03)]]</f>
        <v>20</v>
      </c>
      <c r="Q3120" s="24">
        <v>20</v>
      </c>
      <c r="R3120" s="21" t="s">
        <v>66</v>
      </c>
      <c r="S3120" s="21" t="s">
        <v>72</v>
      </c>
    </row>
    <row r="3121" spans="1:19" s="21" customFormat="1" x14ac:dyDescent="0.35">
      <c r="A3121" s="26">
        <v>1552243</v>
      </c>
      <c r="B3121" s="53">
        <v>411583</v>
      </c>
      <c r="C3121" s="26">
        <f>VLOOKUP(TotalFix[[#This Row],[Order]],'Total Fix by SS'!B:C,2,0)</f>
        <v>242</v>
      </c>
      <c r="D3121" s="21" t="s">
        <v>59</v>
      </c>
      <c r="E3121" s="21" t="s">
        <v>82</v>
      </c>
      <c r="F3121" s="21" t="s">
        <v>83</v>
      </c>
      <c r="G3121" s="21" t="s">
        <v>62</v>
      </c>
      <c r="H3121" s="21" t="s">
        <v>84</v>
      </c>
      <c r="I3121" s="21" t="s">
        <v>84</v>
      </c>
      <c r="J3121" s="22">
        <v>43741</v>
      </c>
      <c r="K3121" s="23">
        <v>0.67493055555556003</v>
      </c>
      <c r="L3121" s="22">
        <v>43745</v>
      </c>
      <c r="M3121" s="23">
        <v>1.520833333333E-2</v>
      </c>
      <c r="N3121" s="25">
        <v>5.8620000000000001</v>
      </c>
      <c r="O3121" s="21" t="s">
        <v>77</v>
      </c>
      <c r="P3121" s="46">
        <f>TotalFix[[#This Row],[Confirmed activ. 3 (ILE03)]]*60</f>
        <v>351.72</v>
      </c>
      <c r="Q3121" s="24">
        <v>450</v>
      </c>
      <c r="R3121" s="21" t="s">
        <v>66</v>
      </c>
      <c r="S3121" s="21" t="s">
        <v>67</v>
      </c>
    </row>
    <row r="3122" spans="1:19" s="21" customFormat="1" x14ac:dyDescent="0.35">
      <c r="A3122" s="26">
        <v>1552243</v>
      </c>
      <c r="B3122" s="53">
        <v>411583</v>
      </c>
      <c r="C3122" s="26">
        <f>VLOOKUP(TotalFix[[#This Row],[Order]],'Total Fix by SS'!B:C,2,0)</f>
        <v>242</v>
      </c>
      <c r="D3122" s="21" t="s">
        <v>59</v>
      </c>
      <c r="E3122" s="21" t="s">
        <v>85</v>
      </c>
      <c r="F3122" s="21" t="s">
        <v>86</v>
      </c>
      <c r="G3122" s="21" t="s">
        <v>62</v>
      </c>
      <c r="H3122" s="21" t="s">
        <v>87</v>
      </c>
      <c r="I3122" s="21" t="s">
        <v>87</v>
      </c>
      <c r="J3122" s="22">
        <v>43745</v>
      </c>
      <c r="K3122" s="23">
        <v>0.43226851851852</v>
      </c>
      <c r="L3122" s="22">
        <v>43745</v>
      </c>
      <c r="M3122" s="23">
        <v>0.43226851851852</v>
      </c>
      <c r="N3122" s="24">
        <v>20</v>
      </c>
      <c r="O3122" s="21" t="s">
        <v>66</v>
      </c>
      <c r="P3122" s="46">
        <f>TotalFix[[#This Row],[Confirmed activ. 3 (ILE03)]]</f>
        <v>20</v>
      </c>
      <c r="Q3122" s="24">
        <v>20</v>
      </c>
      <c r="R3122" s="21" t="s">
        <v>66</v>
      </c>
      <c r="S3122" s="21" t="s">
        <v>72</v>
      </c>
    </row>
    <row r="3123" spans="1:19" s="21" customFormat="1" x14ac:dyDescent="0.35">
      <c r="A3123" s="26">
        <v>1552243</v>
      </c>
      <c r="B3123" s="53">
        <v>411583</v>
      </c>
      <c r="C3123" s="26">
        <f>VLOOKUP(TotalFix[[#This Row],[Order]],'Total Fix by SS'!B:C,2,0)</f>
        <v>242</v>
      </c>
      <c r="D3123" s="21" t="s">
        <v>59</v>
      </c>
      <c r="E3123" s="21" t="s">
        <v>88</v>
      </c>
      <c r="F3123" s="21" t="s">
        <v>89</v>
      </c>
      <c r="G3123" s="21" t="s">
        <v>90</v>
      </c>
      <c r="H3123" s="21" t="s">
        <v>91</v>
      </c>
      <c r="I3123" s="21" t="s">
        <v>92</v>
      </c>
      <c r="J3123" s="22"/>
      <c r="K3123" s="23">
        <v>0</v>
      </c>
      <c r="L3123" s="22"/>
      <c r="M3123" s="23">
        <v>0</v>
      </c>
      <c r="N3123" s="25">
        <v>0</v>
      </c>
      <c r="O3123" s="21" t="s">
        <v>93</v>
      </c>
      <c r="P3123" s="46"/>
      <c r="Q3123" s="24">
        <v>0</v>
      </c>
      <c r="R3123" s="21" t="s">
        <v>66</v>
      </c>
      <c r="S3123" s="21" t="s">
        <v>94</v>
      </c>
    </row>
    <row r="3124" spans="1:19" s="21" customFormat="1" x14ac:dyDescent="0.35">
      <c r="A3124" s="26">
        <v>1552243</v>
      </c>
      <c r="B3124" s="53">
        <v>411583</v>
      </c>
      <c r="C3124" s="26">
        <f>VLOOKUP(TotalFix[[#This Row],[Order]],'Total Fix by SS'!B:C,2,0)</f>
        <v>242</v>
      </c>
      <c r="D3124" s="21" t="s">
        <v>59</v>
      </c>
      <c r="E3124" s="21" t="s">
        <v>95</v>
      </c>
      <c r="F3124" s="21" t="s">
        <v>61</v>
      </c>
      <c r="G3124" s="21" t="s">
        <v>62</v>
      </c>
      <c r="H3124" s="21" t="s">
        <v>63</v>
      </c>
      <c r="I3124" s="21" t="s">
        <v>96</v>
      </c>
      <c r="J3124" s="22">
        <v>43753</v>
      </c>
      <c r="K3124" s="23">
        <v>0.41482638888889001</v>
      </c>
      <c r="L3124" s="22">
        <v>43753</v>
      </c>
      <c r="M3124" s="23">
        <v>0.49627314814814999</v>
      </c>
      <c r="N3124" s="25">
        <v>1.9550000000000001</v>
      </c>
      <c r="O3124" s="21" t="s">
        <v>77</v>
      </c>
      <c r="P3124" s="46">
        <f>TotalFix[[#This Row],[Confirmed activ. 3 (ILE03)]]*60</f>
        <v>117.30000000000001</v>
      </c>
      <c r="Q3124" s="24">
        <v>40</v>
      </c>
      <c r="R3124" s="21" t="s">
        <v>66</v>
      </c>
      <c r="S3124" s="21" t="s">
        <v>67</v>
      </c>
    </row>
    <row r="3125" spans="1:19" s="21" customFormat="1" x14ac:dyDescent="0.35">
      <c r="A3125" s="26">
        <v>1552243</v>
      </c>
      <c r="B3125" s="53">
        <v>411583</v>
      </c>
      <c r="C3125" s="26">
        <f>VLOOKUP(TotalFix[[#This Row],[Order]],'Total Fix by SS'!B:C,2,0)</f>
        <v>242</v>
      </c>
      <c r="D3125" s="21" t="s">
        <v>59</v>
      </c>
      <c r="E3125" s="21" t="s">
        <v>97</v>
      </c>
      <c r="F3125" s="21" t="s">
        <v>69</v>
      </c>
      <c r="G3125" s="21" t="s">
        <v>62</v>
      </c>
      <c r="H3125" s="21" t="s">
        <v>70</v>
      </c>
      <c r="I3125" s="21" t="s">
        <v>98</v>
      </c>
      <c r="J3125" s="22">
        <v>43753</v>
      </c>
      <c r="K3125" s="23">
        <v>0.50709490740741003</v>
      </c>
      <c r="L3125" s="22">
        <v>43753</v>
      </c>
      <c r="M3125" s="23">
        <v>0.50709490740741003</v>
      </c>
      <c r="N3125" s="24">
        <v>20</v>
      </c>
      <c r="O3125" s="21" t="s">
        <v>66</v>
      </c>
      <c r="P3125" s="46">
        <f>TotalFix[[#This Row],[Confirmed activ. 3 (ILE03)]]</f>
        <v>20</v>
      </c>
      <c r="Q3125" s="24">
        <v>20</v>
      </c>
      <c r="R3125" s="21" t="s">
        <v>66</v>
      </c>
      <c r="S3125" s="21" t="s">
        <v>72</v>
      </c>
    </row>
    <row r="3126" spans="1:19" s="21" customFormat="1" x14ac:dyDescent="0.35">
      <c r="A3126" s="26">
        <v>1552243</v>
      </c>
      <c r="B3126" s="53">
        <v>411583</v>
      </c>
      <c r="C3126" s="26">
        <f>VLOOKUP(TotalFix[[#This Row],[Order]],'Total Fix by SS'!B:C,2,0)</f>
        <v>242</v>
      </c>
      <c r="D3126" s="21" t="s">
        <v>59</v>
      </c>
      <c r="E3126" s="21" t="s">
        <v>99</v>
      </c>
      <c r="F3126" s="21" t="s">
        <v>69</v>
      </c>
      <c r="G3126" s="21" t="s">
        <v>62</v>
      </c>
      <c r="H3126" s="21" t="s">
        <v>70</v>
      </c>
      <c r="I3126" s="21" t="s">
        <v>100</v>
      </c>
      <c r="J3126" s="22">
        <v>43758</v>
      </c>
      <c r="K3126" s="23">
        <v>0.32105324074073999</v>
      </c>
      <c r="L3126" s="22">
        <v>43758</v>
      </c>
      <c r="M3126" s="23">
        <v>0.32105324074073999</v>
      </c>
      <c r="N3126" s="24">
        <v>50</v>
      </c>
      <c r="O3126" s="21" t="s">
        <v>66</v>
      </c>
      <c r="P3126" s="46">
        <f>TotalFix[[#This Row],[Confirmed activ. 3 (ILE03)]]</f>
        <v>50</v>
      </c>
      <c r="Q3126" s="24">
        <v>50</v>
      </c>
      <c r="R3126" s="21" t="s">
        <v>66</v>
      </c>
      <c r="S3126" s="21" t="s">
        <v>72</v>
      </c>
    </row>
    <row r="3127" spans="1:19" s="21" customFormat="1" x14ac:dyDescent="0.35">
      <c r="A3127" s="26">
        <v>1552243</v>
      </c>
      <c r="B3127" s="53">
        <v>411583</v>
      </c>
      <c r="C3127" s="26">
        <f>VLOOKUP(TotalFix[[#This Row],[Order]],'Total Fix by SS'!B:C,2,0)</f>
        <v>242</v>
      </c>
      <c r="D3127" s="21" t="s">
        <v>59</v>
      </c>
      <c r="E3127" s="21" t="s">
        <v>104</v>
      </c>
      <c r="F3127" s="21" t="s">
        <v>102</v>
      </c>
      <c r="G3127" s="21" t="s">
        <v>105</v>
      </c>
      <c r="H3127" s="21" t="s">
        <v>100</v>
      </c>
      <c r="I3127" s="21" t="s">
        <v>106</v>
      </c>
      <c r="J3127" s="22">
        <v>43758</v>
      </c>
      <c r="K3127" s="23">
        <v>0.35726851851851998</v>
      </c>
      <c r="L3127" s="22">
        <v>43758</v>
      </c>
      <c r="M3127" s="23">
        <v>0.35726851851851998</v>
      </c>
      <c r="N3127" s="24">
        <v>10</v>
      </c>
      <c r="O3127" s="21" t="s">
        <v>66</v>
      </c>
      <c r="P3127" s="46">
        <f>TotalFix[[#This Row],[Confirmed activ. 3 (ILE03)]]</f>
        <v>10</v>
      </c>
      <c r="Q3127" s="24">
        <v>10</v>
      </c>
      <c r="R3127" s="21" t="s">
        <v>66</v>
      </c>
      <c r="S3127" s="21" t="s">
        <v>72</v>
      </c>
    </row>
    <row r="3128" spans="1:19" s="21" customFormat="1" x14ac:dyDescent="0.35">
      <c r="A3128" s="26">
        <v>1552243</v>
      </c>
      <c r="B3128" s="53">
        <v>411583</v>
      </c>
      <c r="C3128" s="26">
        <f>VLOOKUP(TotalFix[[#This Row],[Order]],'Total Fix by SS'!B:C,2,0)</f>
        <v>242</v>
      </c>
      <c r="D3128" s="21" t="s">
        <v>107</v>
      </c>
      <c r="E3128" s="21" t="s">
        <v>60</v>
      </c>
      <c r="F3128" s="21" t="s">
        <v>61</v>
      </c>
      <c r="G3128" s="21" t="s">
        <v>90</v>
      </c>
      <c r="H3128" s="21" t="s">
        <v>63</v>
      </c>
      <c r="I3128" s="21" t="s">
        <v>108</v>
      </c>
      <c r="J3128" s="22">
        <v>43738</v>
      </c>
      <c r="K3128" s="23">
        <v>0.31708333333333</v>
      </c>
      <c r="L3128" s="22">
        <v>43745</v>
      </c>
      <c r="M3128" s="23">
        <v>0.51096064814815001</v>
      </c>
      <c r="N3128" s="25">
        <v>3.8690000000000002</v>
      </c>
      <c r="O3128" s="21" t="s">
        <v>77</v>
      </c>
      <c r="P3128" s="46">
        <f>TotalFix[[#This Row],[Confirmed activ. 3 (ILE03)]]*60</f>
        <v>232.14000000000001</v>
      </c>
      <c r="Q3128" s="24">
        <v>1</v>
      </c>
      <c r="R3128" s="21" t="s">
        <v>66</v>
      </c>
      <c r="S3128" s="21" t="s">
        <v>67</v>
      </c>
    </row>
    <row r="3129" spans="1:19" s="21" customFormat="1" x14ac:dyDescent="0.35">
      <c r="A3129" s="26">
        <v>1552243</v>
      </c>
      <c r="B3129" s="53">
        <v>411583</v>
      </c>
      <c r="C3129" s="26">
        <f>VLOOKUP(TotalFix[[#This Row],[Order]],'Total Fix by SS'!B:C,2,0)</f>
        <v>242</v>
      </c>
      <c r="D3129" s="21" t="s">
        <v>109</v>
      </c>
      <c r="E3129" s="21" t="s">
        <v>82</v>
      </c>
      <c r="F3129" s="21" t="s">
        <v>83</v>
      </c>
      <c r="G3129" s="21" t="s">
        <v>90</v>
      </c>
      <c r="H3129" s="21" t="s">
        <v>84</v>
      </c>
      <c r="I3129" s="21" t="s">
        <v>110</v>
      </c>
      <c r="J3129" s="22"/>
      <c r="K3129" s="23">
        <v>0</v>
      </c>
      <c r="L3129" s="22"/>
      <c r="M3129" s="23">
        <v>0</v>
      </c>
      <c r="N3129" s="25">
        <v>0</v>
      </c>
      <c r="O3129" s="21" t="s">
        <v>93</v>
      </c>
      <c r="P3129" s="46"/>
      <c r="Q3129" s="24">
        <v>5</v>
      </c>
      <c r="R3129" s="21" t="s">
        <v>66</v>
      </c>
      <c r="S3129" s="21" t="s">
        <v>94</v>
      </c>
    </row>
    <row r="3130" spans="1:19" s="21" customFormat="1" x14ac:dyDescent="0.35">
      <c r="A3130" s="26">
        <v>1552244</v>
      </c>
      <c r="B3130" s="53">
        <v>411583</v>
      </c>
      <c r="C3130" s="26">
        <f>VLOOKUP(TotalFix[[#This Row],[Order]],'Total Fix by SS'!B:C,2,0)</f>
        <v>242</v>
      </c>
      <c r="D3130" s="21" t="s">
        <v>59</v>
      </c>
      <c r="E3130" s="21" t="s">
        <v>60</v>
      </c>
      <c r="F3130" s="21" t="s">
        <v>61</v>
      </c>
      <c r="G3130" s="21" t="s">
        <v>62</v>
      </c>
      <c r="H3130" s="21" t="s">
        <v>63</v>
      </c>
      <c r="I3130" s="21" t="s">
        <v>139</v>
      </c>
      <c r="J3130" s="22">
        <v>43739</v>
      </c>
      <c r="K3130" s="23">
        <v>0.36732638888889002</v>
      </c>
      <c r="L3130" s="22">
        <v>43739</v>
      </c>
      <c r="M3130" s="23">
        <v>0.37892361111111</v>
      </c>
      <c r="N3130" s="25">
        <v>16.7</v>
      </c>
      <c r="O3130" s="21" t="s">
        <v>66</v>
      </c>
      <c r="P3130" s="46">
        <f>TotalFix[[#This Row],[Confirmed activ. 3 (ILE03)]]</f>
        <v>16.7</v>
      </c>
      <c r="Q3130" s="24">
        <v>20</v>
      </c>
      <c r="R3130" s="21" t="s">
        <v>66</v>
      </c>
      <c r="S3130" s="21" t="s">
        <v>67</v>
      </c>
    </row>
    <row r="3131" spans="1:19" s="21" customFormat="1" x14ac:dyDescent="0.35">
      <c r="A3131" s="26">
        <v>1552244</v>
      </c>
      <c r="B3131" s="53">
        <v>411583</v>
      </c>
      <c r="C3131" s="26">
        <f>VLOOKUP(TotalFix[[#This Row],[Order]],'Total Fix by SS'!B:C,2,0)</f>
        <v>242</v>
      </c>
      <c r="D3131" s="21" t="s">
        <v>59</v>
      </c>
      <c r="E3131" s="21" t="s">
        <v>68</v>
      </c>
      <c r="F3131" s="21" t="s">
        <v>69</v>
      </c>
      <c r="G3131" s="21" t="s">
        <v>62</v>
      </c>
      <c r="H3131" s="21" t="s">
        <v>70</v>
      </c>
      <c r="I3131" s="21" t="s">
        <v>71</v>
      </c>
      <c r="J3131" s="22">
        <v>43739</v>
      </c>
      <c r="K3131" s="23">
        <v>0.38893518518518999</v>
      </c>
      <c r="L3131" s="22">
        <v>43739</v>
      </c>
      <c r="M3131" s="23">
        <v>0.38893518518518999</v>
      </c>
      <c r="N3131" s="24">
        <v>30</v>
      </c>
      <c r="O3131" s="21" t="s">
        <v>66</v>
      </c>
      <c r="P3131" s="46">
        <f>TotalFix[[#This Row],[Confirmed activ. 3 (ILE03)]]</f>
        <v>30</v>
      </c>
      <c r="Q3131" s="24">
        <v>30</v>
      </c>
      <c r="R3131" s="21" t="s">
        <v>66</v>
      </c>
      <c r="S3131" s="21" t="s">
        <v>72</v>
      </c>
    </row>
    <row r="3132" spans="1:19" s="21" customFormat="1" x14ac:dyDescent="0.35">
      <c r="A3132" s="26">
        <v>1552244</v>
      </c>
      <c r="B3132" s="53">
        <v>411583</v>
      </c>
      <c r="C3132" s="26">
        <f>VLOOKUP(TotalFix[[#This Row],[Order]],'Total Fix by SS'!B:C,2,0)</f>
        <v>242</v>
      </c>
      <c r="D3132" s="21" t="s">
        <v>59</v>
      </c>
      <c r="E3132" s="21" t="s">
        <v>73</v>
      </c>
      <c r="F3132" s="21" t="s">
        <v>61</v>
      </c>
      <c r="G3132" s="21" t="s">
        <v>62</v>
      </c>
      <c r="H3132" s="21" t="s">
        <v>63</v>
      </c>
      <c r="I3132" s="21" t="s">
        <v>74</v>
      </c>
      <c r="J3132" s="22">
        <v>43739</v>
      </c>
      <c r="K3132" s="23">
        <v>0.4559375</v>
      </c>
      <c r="L3132" s="22">
        <v>43741</v>
      </c>
      <c r="M3132" s="23">
        <v>0.3652662037037</v>
      </c>
      <c r="N3132" s="25">
        <v>329.6</v>
      </c>
      <c r="O3132" s="21" t="s">
        <v>66</v>
      </c>
      <c r="P3132" s="46">
        <f>TotalFix[[#This Row],[Confirmed activ. 3 (ILE03)]]</f>
        <v>329.6</v>
      </c>
      <c r="Q3132" s="24">
        <v>200</v>
      </c>
      <c r="R3132" s="21" t="s">
        <v>66</v>
      </c>
      <c r="S3132" s="21" t="s">
        <v>67</v>
      </c>
    </row>
    <row r="3133" spans="1:19" s="21" customFormat="1" x14ac:dyDescent="0.35">
      <c r="A3133" s="26">
        <v>1552244</v>
      </c>
      <c r="B3133" s="53">
        <v>411583</v>
      </c>
      <c r="C3133" s="26">
        <f>VLOOKUP(TotalFix[[#This Row],[Order]],'Total Fix by SS'!B:C,2,0)</f>
        <v>242</v>
      </c>
      <c r="D3133" s="21" t="s">
        <v>59</v>
      </c>
      <c r="E3133" s="21" t="s">
        <v>75</v>
      </c>
      <c r="F3133" s="21" t="s">
        <v>61</v>
      </c>
      <c r="G3133" s="21" t="s">
        <v>62</v>
      </c>
      <c r="H3133" s="21" t="s">
        <v>63</v>
      </c>
      <c r="I3133" s="21" t="s">
        <v>76</v>
      </c>
      <c r="J3133" s="22">
        <v>43741</v>
      </c>
      <c r="K3133" s="23">
        <v>0.36543981481481003</v>
      </c>
      <c r="L3133" s="22">
        <v>43746</v>
      </c>
      <c r="M3133" s="23">
        <v>0.70479166666667004</v>
      </c>
      <c r="N3133" s="25">
        <v>22.234999999999999</v>
      </c>
      <c r="O3133" s="21" t="s">
        <v>77</v>
      </c>
      <c r="P3133" s="46">
        <f>TotalFix[[#This Row],[Confirmed activ. 3 (ILE03)]]*60</f>
        <v>1334.1</v>
      </c>
      <c r="Q3133" s="24">
        <v>500</v>
      </c>
      <c r="R3133" s="21" t="s">
        <v>66</v>
      </c>
      <c r="S3133" s="21" t="s">
        <v>67</v>
      </c>
    </row>
    <row r="3134" spans="1:19" s="21" customFormat="1" x14ac:dyDescent="0.35">
      <c r="A3134" s="26">
        <v>1552244</v>
      </c>
      <c r="B3134" s="53">
        <v>411583</v>
      </c>
      <c r="C3134" s="26">
        <f>VLOOKUP(TotalFix[[#This Row],[Order]],'Total Fix by SS'!B:C,2,0)</f>
        <v>242</v>
      </c>
      <c r="D3134" s="21" t="s">
        <v>59</v>
      </c>
      <c r="E3134" s="21" t="s">
        <v>78</v>
      </c>
      <c r="F3134" s="21" t="s">
        <v>69</v>
      </c>
      <c r="G3134" s="21" t="s">
        <v>62</v>
      </c>
      <c r="H3134" s="21" t="s">
        <v>70</v>
      </c>
      <c r="I3134" s="21" t="s">
        <v>79</v>
      </c>
      <c r="J3134" s="22">
        <v>43746</v>
      </c>
      <c r="K3134" s="23">
        <v>0.71886574074073994</v>
      </c>
      <c r="L3134" s="22">
        <v>43746</v>
      </c>
      <c r="M3134" s="23">
        <v>0.71886574074073994</v>
      </c>
      <c r="N3134" s="24">
        <v>20</v>
      </c>
      <c r="O3134" s="21" t="s">
        <v>66</v>
      </c>
      <c r="P3134" s="46">
        <f>TotalFix[[#This Row],[Confirmed activ. 3 (ILE03)]]</f>
        <v>20</v>
      </c>
      <c r="Q3134" s="24">
        <v>20</v>
      </c>
      <c r="R3134" s="21" t="s">
        <v>66</v>
      </c>
      <c r="S3134" s="21" t="s">
        <v>72</v>
      </c>
    </row>
    <row r="3135" spans="1:19" s="21" customFormat="1" x14ac:dyDescent="0.35">
      <c r="A3135" s="26">
        <v>1552244</v>
      </c>
      <c r="B3135" s="53">
        <v>411583</v>
      </c>
      <c r="C3135" s="26">
        <f>VLOOKUP(TotalFix[[#This Row],[Order]],'Total Fix by SS'!B:C,2,0)</f>
        <v>242</v>
      </c>
      <c r="D3135" s="21" t="s">
        <v>59</v>
      </c>
      <c r="E3135" s="21" t="s">
        <v>80</v>
      </c>
      <c r="F3135" s="21" t="s">
        <v>69</v>
      </c>
      <c r="G3135" s="21" t="s">
        <v>62</v>
      </c>
      <c r="H3135" s="21" t="s">
        <v>70</v>
      </c>
      <c r="I3135" s="21" t="s">
        <v>81</v>
      </c>
      <c r="J3135" s="22">
        <v>43746</v>
      </c>
      <c r="K3135" s="23">
        <v>0.71893518518518995</v>
      </c>
      <c r="L3135" s="22">
        <v>43746</v>
      </c>
      <c r="M3135" s="23">
        <v>0.71893518518518995</v>
      </c>
      <c r="N3135" s="24">
        <v>20</v>
      </c>
      <c r="O3135" s="21" t="s">
        <v>66</v>
      </c>
      <c r="P3135" s="46">
        <f>TotalFix[[#This Row],[Confirmed activ. 3 (ILE03)]]</f>
        <v>20</v>
      </c>
      <c r="Q3135" s="24">
        <v>20</v>
      </c>
      <c r="R3135" s="21" t="s">
        <v>66</v>
      </c>
      <c r="S3135" s="21" t="s">
        <v>72</v>
      </c>
    </row>
    <row r="3136" spans="1:19" s="21" customFormat="1" x14ac:dyDescent="0.35">
      <c r="A3136" s="26">
        <v>1552244</v>
      </c>
      <c r="B3136" s="53">
        <v>411583</v>
      </c>
      <c r="C3136" s="26">
        <f>VLOOKUP(TotalFix[[#This Row],[Order]],'Total Fix by SS'!B:C,2,0)</f>
        <v>242</v>
      </c>
      <c r="D3136" s="21" t="s">
        <v>59</v>
      </c>
      <c r="E3136" s="21" t="s">
        <v>82</v>
      </c>
      <c r="F3136" s="21" t="s">
        <v>83</v>
      </c>
      <c r="G3136" s="21" t="s">
        <v>62</v>
      </c>
      <c r="H3136" s="21" t="s">
        <v>84</v>
      </c>
      <c r="I3136" s="21" t="s">
        <v>84</v>
      </c>
      <c r="J3136" s="22">
        <v>43747</v>
      </c>
      <c r="K3136" s="23">
        <v>2.4270833333330001E-2</v>
      </c>
      <c r="L3136" s="22">
        <v>43748</v>
      </c>
      <c r="M3136" s="23">
        <v>7.4386574074069997E-2</v>
      </c>
      <c r="N3136" s="25">
        <v>4.3819999999999997</v>
      </c>
      <c r="O3136" s="21" t="s">
        <v>77</v>
      </c>
      <c r="P3136" s="46">
        <f>TotalFix[[#This Row],[Confirmed activ. 3 (ILE03)]]*60</f>
        <v>262.91999999999996</v>
      </c>
      <c r="Q3136" s="24">
        <v>450</v>
      </c>
      <c r="R3136" s="21" t="s">
        <v>66</v>
      </c>
      <c r="S3136" s="21" t="s">
        <v>67</v>
      </c>
    </row>
    <row r="3137" spans="1:19" s="21" customFormat="1" x14ac:dyDescent="0.35">
      <c r="A3137" s="26">
        <v>1552244</v>
      </c>
      <c r="B3137" s="53">
        <v>411583</v>
      </c>
      <c r="C3137" s="26">
        <f>VLOOKUP(TotalFix[[#This Row],[Order]],'Total Fix by SS'!B:C,2,0)</f>
        <v>242</v>
      </c>
      <c r="D3137" s="21" t="s">
        <v>59</v>
      </c>
      <c r="E3137" s="21" t="s">
        <v>85</v>
      </c>
      <c r="F3137" s="21" t="s">
        <v>86</v>
      </c>
      <c r="G3137" s="21" t="s">
        <v>62</v>
      </c>
      <c r="H3137" s="21" t="s">
        <v>87</v>
      </c>
      <c r="I3137" s="21" t="s">
        <v>87</v>
      </c>
      <c r="J3137" s="22">
        <v>43748</v>
      </c>
      <c r="K3137" s="23">
        <v>0.41260416666666999</v>
      </c>
      <c r="L3137" s="22">
        <v>43748</v>
      </c>
      <c r="M3137" s="23">
        <v>0.41260416666666999</v>
      </c>
      <c r="N3137" s="24">
        <v>20</v>
      </c>
      <c r="O3137" s="21" t="s">
        <v>66</v>
      </c>
      <c r="P3137" s="46">
        <f>TotalFix[[#This Row],[Confirmed activ. 3 (ILE03)]]</f>
        <v>20</v>
      </c>
      <c r="Q3137" s="24">
        <v>20</v>
      </c>
      <c r="R3137" s="21" t="s">
        <v>66</v>
      </c>
      <c r="S3137" s="21" t="s">
        <v>72</v>
      </c>
    </row>
    <row r="3138" spans="1:19" s="21" customFormat="1" x14ac:dyDescent="0.35">
      <c r="A3138" s="26">
        <v>1552244</v>
      </c>
      <c r="B3138" s="53">
        <v>411583</v>
      </c>
      <c r="C3138" s="26">
        <f>VLOOKUP(TotalFix[[#This Row],[Order]],'Total Fix by SS'!B:C,2,0)</f>
        <v>242</v>
      </c>
      <c r="D3138" s="21" t="s">
        <v>59</v>
      </c>
      <c r="E3138" s="21" t="s">
        <v>88</v>
      </c>
      <c r="F3138" s="21" t="s">
        <v>89</v>
      </c>
      <c r="G3138" s="21" t="s">
        <v>90</v>
      </c>
      <c r="H3138" s="21" t="s">
        <v>91</v>
      </c>
      <c r="I3138" s="21" t="s">
        <v>92</v>
      </c>
      <c r="J3138" s="22"/>
      <c r="K3138" s="23">
        <v>0</v>
      </c>
      <c r="L3138" s="22"/>
      <c r="M3138" s="23">
        <v>0</v>
      </c>
      <c r="N3138" s="25">
        <v>0</v>
      </c>
      <c r="O3138" s="21" t="s">
        <v>93</v>
      </c>
      <c r="P3138" s="46"/>
      <c r="Q3138" s="24">
        <v>0</v>
      </c>
      <c r="R3138" s="21" t="s">
        <v>66</v>
      </c>
      <c r="S3138" s="21" t="s">
        <v>94</v>
      </c>
    </row>
    <row r="3139" spans="1:19" s="21" customFormat="1" x14ac:dyDescent="0.35">
      <c r="A3139" s="26">
        <v>1552244</v>
      </c>
      <c r="B3139" s="53">
        <v>411583</v>
      </c>
      <c r="C3139" s="26">
        <f>VLOOKUP(TotalFix[[#This Row],[Order]],'Total Fix by SS'!B:C,2,0)</f>
        <v>242</v>
      </c>
      <c r="D3139" s="21" t="s">
        <v>59</v>
      </c>
      <c r="E3139" s="21" t="s">
        <v>95</v>
      </c>
      <c r="F3139" s="21" t="s">
        <v>61</v>
      </c>
      <c r="G3139" s="21" t="s">
        <v>62</v>
      </c>
      <c r="H3139" s="21" t="s">
        <v>63</v>
      </c>
      <c r="I3139" s="21" t="s">
        <v>96</v>
      </c>
      <c r="J3139" s="22">
        <v>43752</v>
      </c>
      <c r="K3139" s="23">
        <v>0.44673611111111</v>
      </c>
      <c r="L3139" s="22">
        <v>43752</v>
      </c>
      <c r="M3139" s="23">
        <v>0.54474537037036996</v>
      </c>
      <c r="N3139" s="25">
        <v>48.482999999999997</v>
      </c>
      <c r="O3139" s="21" t="s">
        <v>66</v>
      </c>
      <c r="P3139" s="46">
        <f>TotalFix[[#This Row],[Confirmed activ. 3 (ILE03)]]</f>
        <v>48.482999999999997</v>
      </c>
      <c r="Q3139" s="24">
        <v>40</v>
      </c>
      <c r="R3139" s="21" t="s">
        <v>66</v>
      </c>
      <c r="S3139" s="21" t="s">
        <v>67</v>
      </c>
    </row>
    <row r="3140" spans="1:19" s="21" customFormat="1" x14ac:dyDescent="0.35">
      <c r="A3140" s="26">
        <v>1552244</v>
      </c>
      <c r="B3140" s="53">
        <v>411583</v>
      </c>
      <c r="C3140" s="26">
        <f>VLOOKUP(TotalFix[[#This Row],[Order]],'Total Fix by SS'!B:C,2,0)</f>
        <v>242</v>
      </c>
      <c r="D3140" s="21" t="s">
        <v>59</v>
      </c>
      <c r="E3140" s="21" t="s">
        <v>97</v>
      </c>
      <c r="F3140" s="21" t="s">
        <v>69</v>
      </c>
      <c r="G3140" s="21" t="s">
        <v>62</v>
      </c>
      <c r="H3140" s="21" t="s">
        <v>70</v>
      </c>
      <c r="I3140" s="21" t="s">
        <v>98</v>
      </c>
      <c r="J3140" s="22">
        <v>43752</v>
      </c>
      <c r="K3140" s="23">
        <v>0.56334490740740994</v>
      </c>
      <c r="L3140" s="22">
        <v>43752</v>
      </c>
      <c r="M3140" s="23">
        <v>0.56334490740740994</v>
      </c>
      <c r="N3140" s="24">
        <v>20</v>
      </c>
      <c r="O3140" s="21" t="s">
        <v>66</v>
      </c>
      <c r="P3140" s="46">
        <f>TotalFix[[#This Row],[Confirmed activ. 3 (ILE03)]]</f>
        <v>20</v>
      </c>
      <c r="Q3140" s="24">
        <v>20</v>
      </c>
      <c r="R3140" s="21" t="s">
        <v>66</v>
      </c>
      <c r="S3140" s="21" t="s">
        <v>72</v>
      </c>
    </row>
    <row r="3141" spans="1:19" s="21" customFormat="1" x14ac:dyDescent="0.35">
      <c r="A3141" s="26">
        <v>1552244</v>
      </c>
      <c r="B3141" s="53">
        <v>411583</v>
      </c>
      <c r="C3141" s="26">
        <f>VLOOKUP(TotalFix[[#This Row],[Order]],'Total Fix by SS'!B:C,2,0)</f>
        <v>242</v>
      </c>
      <c r="D3141" s="21" t="s">
        <v>59</v>
      </c>
      <c r="E3141" s="21" t="s">
        <v>99</v>
      </c>
      <c r="F3141" s="21" t="s">
        <v>69</v>
      </c>
      <c r="G3141" s="21" t="s">
        <v>62</v>
      </c>
      <c r="H3141" s="21" t="s">
        <v>70</v>
      </c>
      <c r="I3141" s="21" t="s">
        <v>100</v>
      </c>
      <c r="J3141" s="22">
        <v>43752</v>
      </c>
      <c r="K3141" s="23">
        <v>0.56346064814815</v>
      </c>
      <c r="L3141" s="22">
        <v>43752</v>
      </c>
      <c r="M3141" s="23">
        <v>0.56346064814815</v>
      </c>
      <c r="N3141" s="24">
        <v>50</v>
      </c>
      <c r="O3141" s="21" t="s">
        <v>66</v>
      </c>
      <c r="P3141" s="46">
        <f>TotalFix[[#This Row],[Confirmed activ. 3 (ILE03)]]</f>
        <v>50</v>
      </c>
      <c r="Q3141" s="24">
        <v>50</v>
      </c>
      <c r="R3141" s="21" t="s">
        <v>66</v>
      </c>
      <c r="S3141" s="21" t="s">
        <v>72</v>
      </c>
    </row>
    <row r="3142" spans="1:19" s="21" customFormat="1" x14ac:dyDescent="0.35">
      <c r="A3142" s="26">
        <v>1552244</v>
      </c>
      <c r="B3142" s="53">
        <v>411583</v>
      </c>
      <c r="C3142" s="26">
        <f>VLOOKUP(TotalFix[[#This Row],[Order]],'Total Fix by SS'!B:C,2,0)</f>
        <v>242</v>
      </c>
      <c r="D3142" s="21" t="s">
        <v>59</v>
      </c>
      <c r="E3142" s="21" t="s">
        <v>101</v>
      </c>
      <c r="F3142" s="21" t="s">
        <v>102</v>
      </c>
      <c r="G3142" s="21" t="s">
        <v>62</v>
      </c>
      <c r="H3142" s="21" t="s">
        <v>100</v>
      </c>
      <c r="I3142" s="21" t="s">
        <v>103</v>
      </c>
      <c r="J3142" s="22">
        <v>43753</v>
      </c>
      <c r="K3142" s="23">
        <v>0.60663194444444002</v>
      </c>
      <c r="L3142" s="22">
        <v>43753</v>
      </c>
      <c r="M3142" s="23">
        <v>0.60663194444444002</v>
      </c>
      <c r="N3142" s="24">
        <v>10</v>
      </c>
      <c r="O3142" s="21" t="s">
        <v>66</v>
      </c>
      <c r="P3142" s="46">
        <f>TotalFix[[#This Row],[Confirmed activ. 3 (ILE03)]]</f>
        <v>10</v>
      </c>
      <c r="Q3142" s="24">
        <v>10</v>
      </c>
      <c r="R3142" s="21" t="s">
        <v>66</v>
      </c>
      <c r="S3142" s="21" t="s">
        <v>72</v>
      </c>
    </row>
    <row r="3143" spans="1:19" s="21" customFormat="1" x14ac:dyDescent="0.35">
      <c r="A3143" s="26">
        <v>1552244</v>
      </c>
      <c r="B3143" s="53">
        <v>411583</v>
      </c>
      <c r="C3143" s="26">
        <f>VLOOKUP(TotalFix[[#This Row],[Order]],'Total Fix by SS'!B:C,2,0)</f>
        <v>242</v>
      </c>
      <c r="D3143" s="21" t="s">
        <v>59</v>
      </c>
      <c r="E3143" s="21" t="s">
        <v>104</v>
      </c>
      <c r="F3143" s="21" t="s">
        <v>102</v>
      </c>
      <c r="G3143" s="21" t="s">
        <v>105</v>
      </c>
      <c r="H3143" s="21" t="s">
        <v>100</v>
      </c>
      <c r="I3143" s="21" t="s">
        <v>106</v>
      </c>
      <c r="J3143" s="22">
        <v>43758</v>
      </c>
      <c r="K3143" s="23">
        <v>0.35756944444444</v>
      </c>
      <c r="L3143" s="22">
        <v>43758</v>
      </c>
      <c r="M3143" s="23">
        <v>0.35756944444444</v>
      </c>
      <c r="N3143" s="24">
        <v>10</v>
      </c>
      <c r="O3143" s="21" t="s">
        <v>66</v>
      </c>
      <c r="P3143" s="46">
        <f>TotalFix[[#This Row],[Confirmed activ. 3 (ILE03)]]</f>
        <v>10</v>
      </c>
      <c r="Q3143" s="24">
        <v>10</v>
      </c>
      <c r="R3143" s="21" t="s">
        <v>66</v>
      </c>
      <c r="S3143" s="21" t="s">
        <v>72</v>
      </c>
    </row>
    <row r="3144" spans="1:19" s="21" customFormat="1" x14ac:dyDescent="0.35">
      <c r="A3144" s="26">
        <v>1552244</v>
      </c>
      <c r="B3144" s="53">
        <v>411583</v>
      </c>
      <c r="C3144" s="26">
        <f>VLOOKUP(TotalFix[[#This Row],[Order]],'Total Fix by SS'!B:C,2,0)</f>
        <v>242</v>
      </c>
      <c r="D3144" s="21" t="s">
        <v>107</v>
      </c>
      <c r="E3144" s="21" t="s">
        <v>60</v>
      </c>
      <c r="F3144" s="21" t="s">
        <v>61</v>
      </c>
      <c r="G3144" s="21" t="s">
        <v>90</v>
      </c>
      <c r="H3144" s="21" t="s">
        <v>63</v>
      </c>
      <c r="I3144" s="21" t="s">
        <v>108</v>
      </c>
      <c r="J3144" s="22">
        <v>43741</v>
      </c>
      <c r="K3144" s="23">
        <v>0.31374999999999997</v>
      </c>
      <c r="L3144" s="22">
        <v>43752</v>
      </c>
      <c r="M3144" s="23">
        <v>0.54517361111110996</v>
      </c>
      <c r="N3144" s="25">
        <v>3.871</v>
      </c>
      <c r="O3144" s="21" t="s">
        <v>77</v>
      </c>
      <c r="P3144" s="46">
        <f>TotalFix[[#This Row],[Confirmed activ. 3 (ILE03)]]*60</f>
        <v>232.26</v>
      </c>
      <c r="Q3144" s="24">
        <v>1</v>
      </c>
      <c r="R3144" s="21" t="s">
        <v>66</v>
      </c>
      <c r="S3144" s="21" t="s">
        <v>67</v>
      </c>
    </row>
    <row r="3145" spans="1:19" s="21" customFormat="1" x14ac:dyDescent="0.35">
      <c r="A3145" s="26">
        <v>1552244</v>
      </c>
      <c r="B3145" s="53">
        <v>411583</v>
      </c>
      <c r="C3145" s="26">
        <f>VLOOKUP(TotalFix[[#This Row],[Order]],'Total Fix by SS'!B:C,2,0)</f>
        <v>242</v>
      </c>
      <c r="D3145" s="21" t="s">
        <v>109</v>
      </c>
      <c r="E3145" s="21" t="s">
        <v>82</v>
      </c>
      <c r="F3145" s="21" t="s">
        <v>83</v>
      </c>
      <c r="G3145" s="21" t="s">
        <v>90</v>
      </c>
      <c r="H3145" s="21" t="s">
        <v>84</v>
      </c>
      <c r="I3145" s="21" t="s">
        <v>110</v>
      </c>
      <c r="J3145" s="22"/>
      <c r="K3145" s="23">
        <v>0</v>
      </c>
      <c r="L3145" s="22"/>
      <c r="M3145" s="23">
        <v>0</v>
      </c>
      <c r="N3145" s="25">
        <v>0</v>
      </c>
      <c r="O3145" s="21" t="s">
        <v>93</v>
      </c>
      <c r="P3145" s="46"/>
      <c r="Q3145" s="24">
        <v>5</v>
      </c>
      <c r="R3145" s="21" t="s">
        <v>66</v>
      </c>
      <c r="S3145" s="21" t="s">
        <v>94</v>
      </c>
    </row>
    <row r="3146" spans="1:19" s="21" customFormat="1" x14ac:dyDescent="0.35">
      <c r="A3146" s="26">
        <v>1552245</v>
      </c>
      <c r="B3146" s="53">
        <v>411583</v>
      </c>
      <c r="C3146" s="26">
        <f>VLOOKUP(TotalFix[[#This Row],[Order]],'Total Fix by SS'!B:C,2,0)</f>
        <v>242</v>
      </c>
      <c r="D3146" s="21" t="s">
        <v>59</v>
      </c>
      <c r="E3146" s="21" t="s">
        <v>60</v>
      </c>
      <c r="F3146" s="21" t="s">
        <v>61</v>
      </c>
      <c r="G3146" s="21" t="s">
        <v>62</v>
      </c>
      <c r="H3146" s="21" t="s">
        <v>63</v>
      </c>
      <c r="I3146" s="21" t="s">
        <v>64</v>
      </c>
      <c r="J3146" s="22">
        <v>43737</v>
      </c>
      <c r="K3146" s="23">
        <v>0.42603009259259</v>
      </c>
      <c r="L3146" s="22">
        <v>43737</v>
      </c>
      <c r="M3146" s="23">
        <v>0.44006944444444002</v>
      </c>
      <c r="N3146" s="25">
        <v>6.7329999999999997</v>
      </c>
      <c r="O3146" s="21" t="s">
        <v>66</v>
      </c>
      <c r="P3146" s="46">
        <f>TotalFix[[#This Row],[Confirmed activ. 3 (ILE03)]]</f>
        <v>6.7329999999999997</v>
      </c>
      <c r="Q3146" s="24">
        <v>20</v>
      </c>
      <c r="R3146" s="21" t="s">
        <v>66</v>
      </c>
      <c r="S3146" s="21" t="s">
        <v>67</v>
      </c>
    </row>
    <row r="3147" spans="1:19" s="21" customFormat="1" x14ac:dyDescent="0.35">
      <c r="A3147" s="26">
        <v>1552245</v>
      </c>
      <c r="B3147" s="53">
        <v>411583</v>
      </c>
      <c r="C3147" s="26">
        <f>VLOOKUP(TotalFix[[#This Row],[Order]],'Total Fix by SS'!B:C,2,0)</f>
        <v>242</v>
      </c>
      <c r="D3147" s="21" t="s">
        <v>59</v>
      </c>
      <c r="E3147" s="21" t="s">
        <v>68</v>
      </c>
      <c r="F3147" s="21" t="s">
        <v>69</v>
      </c>
      <c r="G3147" s="21" t="s">
        <v>62</v>
      </c>
      <c r="H3147" s="21" t="s">
        <v>70</v>
      </c>
      <c r="I3147" s="21" t="s">
        <v>71</v>
      </c>
      <c r="J3147" s="22">
        <v>43737</v>
      </c>
      <c r="K3147" s="23">
        <v>0.61482638888888996</v>
      </c>
      <c r="L3147" s="22">
        <v>43737</v>
      </c>
      <c r="M3147" s="23">
        <v>0.61482638888888996</v>
      </c>
      <c r="N3147" s="24">
        <v>30</v>
      </c>
      <c r="O3147" s="21" t="s">
        <v>66</v>
      </c>
      <c r="P3147" s="46">
        <f>TotalFix[[#This Row],[Confirmed activ. 3 (ILE03)]]</f>
        <v>30</v>
      </c>
      <c r="Q3147" s="24">
        <v>30</v>
      </c>
      <c r="R3147" s="21" t="s">
        <v>66</v>
      </c>
      <c r="S3147" s="21" t="s">
        <v>72</v>
      </c>
    </row>
    <row r="3148" spans="1:19" s="21" customFormat="1" x14ac:dyDescent="0.35">
      <c r="A3148" s="26">
        <v>1552245</v>
      </c>
      <c r="B3148" s="53">
        <v>411583</v>
      </c>
      <c r="C3148" s="26">
        <f>VLOOKUP(TotalFix[[#This Row],[Order]],'Total Fix by SS'!B:C,2,0)</f>
        <v>242</v>
      </c>
      <c r="D3148" s="21" t="s">
        <v>59</v>
      </c>
      <c r="E3148" s="21" t="s">
        <v>73</v>
      </c>
      <c r="F3148" s="21" t="s">
        <v>61</v>
      </c>
      <c r="G3148" s="21" t="s">
        <v>62</v>
      </c>
      <c r="H3148" s="21" t="s">
        <v>63</v>
      </c>
      <c r="I3148" s="21" t="s">
        <v>74</v>
      </c>
      <c r="J3148" s="22">
        <v>43737</v>
      </c>
      <c r="K3148" s="23">
        <v>0.61704861111110998</v>
      </c>
      <c r="L3148" s="22">
        <v>43738</v>
      </c>
      <c r="M3148" s="23">
        <v>0.47984953703703997</v>
      </c>
      <c r="N3148" s="25">
        <v>4.8239999999999998</v>
      </c>
      <c r="O3148" s="21" t="s">
        <v>77</v>
      </c>
      <c r="P3148" s="46">
        <f>TotalFix[[#This Row],[Confirmed activ. 3 (ILE03)]]*60</f>
        <v>289.44</v>
      </c>
      <c r="Q3148" s="24">
        <v>200</v>
      </c>
      <c r="R3148" s="21" t="s">
        <v>66</v>
      </c>
      <c r="S3148" s="21" t="s">
        <v>67</v>
      </c>
    </row>
    <row r="3149" spans="1:19" s="21" customFormat="1" x14ac:dyDescent="0.35">
      <c r="A3149" s="26">
        <v>1552245</v>
      </c>
      <c r="B3149" s="53">
        <v>411583</v>
      </c>
      <c r="C3149" s="26">
        <f>VLOOKUP(TotalFix[[#This Row],[Order]],'Total Fix by SS'!B:C,2,0)</f>
        <v>242</v>
      </c>
      <c r="D3149" s="21" t="s">
        <v>59</v>
      </c>
      <c r="E3149" s="21" t="s">
        <v>75</v>
      </c>
      <c r="F3149" s="21" t="s">
        <v>61</v>
      </c>
      <c r="G3149" s="21" t="s">
        <v>62</v>
      </c>
      <c r="H3149" s="21" t="s">
        <v>63</v>
      </c>
      <c r="I3149" s="21" t="s">
        <v>76</v>
      </c>
      <c r="J3149" s="22">
        <v>43738</v>
      </c>
      <c r="K3149" s="23">
        <v>0.48005787037037001</v>
      </c>
      <c r="L3149" s="22">
        <v>43741</v>
      </c>
      <c r="M3149" s="23">
        <v>0.64337962962963002</v>
      </c>
      <c r="N3149" s="25">
        <v>520.51599999999996</v>
      </c>
      <c r="O3149" s="21" t="s">
        <v>66</v>
      </c>
      <c r="P3149" s="46">
        <f>TotalFix[[#This Row],[Confirmed activ. 3 (ILE03)]]</f>
        <v>520.51599999999996</v>
      </c>
      <c r="Q3149" s="24">
        <v>500</v>
      </c>
      <c r="R3149" s="21" t="s">
        <v>66</v>
      </c>
      <c r="S3149" s="21" t="s">
        <v>67</v>
      </c>
    </row>
    <row r="3150" spans="1:19" s="21" customFormat="1" x14ac:dyDescent="0.35">
      <c r="A3150" s="26">
        <v>1552245</v>
      </c>
      <c r="B3150" s="53">
        <v>411583</v>
      </c>
      <c r="C3150" s="26">
        <f>VLOOKUP(TotalFix[[#This Row],[Order]],'Total Fix by SS'!B:C,2,0)</f>
        <v>242</v>
      </c>
      <c r="D3150" s="21" t="s">
        <v>59</v>
      </c>
      <c r="E3150" s="21" t="s">
        <v>78</v>
      </c>
      <c r="F3150" s="21" t="s">
        <v>69</v>
      </c>
      <c r="G3150" s="21" t="s">
        <v>62</v>
      </c>
      <c r="H3150" s="21" t="s">
        <v>70</v>
      </c>
      <c r="I3150" s="21" t="s">
        <v>79</v>
      </c>
      <c r="J3150" s="22">
        <v>43741</v>
      </c>
      <c r="K3150" s="23">
        <v>0.64851851851852005</v>
      </c>
      <c r="L3150" s="22">
        <v>43741</v>
      </c>
      <c r="M3150" s="23">
        <v>0.64851851851852005</v>
      </c>
      <c r="N3150" s="24">
        <v>20</v>
      </c>
      <c r="O3150" s="21" t="s">
        <v>66</v>
      </c>
      <c r="P3150" s="46">
        <f>TotalFix[[#This Row],[Confirmed activ. 3 (ILE03)]]</f>
        <v>20</v>
      </c>
      <c r="Q3150" s="24">
        <v>20</v>
      </c>
      <c r="R3150" s="21" t="s">
        <v>66</v>
      </c>
      <c r="S3150" s="21" t="s">
        <v>72</v>
      </c>
    </row>
    <row r="3151" spans="1:19" s="21" customFormat="1" x14ac:dyDescent="0.35">
      <c r="A3151" s="26">
        <v>1552245</v>
      </c>
      <c r="B3151" s="53">
        <v>411583</v>
      </c>
      <c r="C3151" s="26">
        <f>VLOOKUP(TotalFix[[#This Row],[Order]],'Total Fix by SS'!B:C,2,0)</f>
        <v>242</v>
      </c>
      <c r="D3151" s="21" t="s">
        <v>59</v>
      </c>
      <c r="E3151" s="21" t="s">
        <v>80</v>
      </c>
      <c r="F3151" s="21" t="s">
        <v>69</v>
      </c>
      <c r="G3151" s="21" t="s">
        <v>62</v>
      </c>
      <c r="H3151" s="21" t="s">
        <v>70</v>
      </c>
      <c r="I3151" s="21" t="s">
        <v>81</v>
      </c>
      <c r="J3151" s="22">
        <v>43741</v>
      </c>
      <c r="K3151" s="23">
        <v>0.64870370370370001</v>
      </c>
      <c r="L3151" s="22">
        <v>43741</v>
      </c>
      <c r="M3151" s="23">
        <v>0.64870370370370001</v>
      </c>
      <c r="N3151" s="24">
        <v>20</v>
      </c>
      <c r="O3151" s="21" t="s">
        <v>66</v>
      </c>
      <c r="P3151" s="46">
        <f>TotalFix[[#This Row],[Confirmed activ. 3 (ILE03)]]</f>
        <v>20</v>
      </c>
      <c r="Q3151" s="24">
        <v>20</v>
      </c>
      <c r="R3151" s="21" t="s">
        <v>66</v>
      </c>
      <c r="S3151" s="21" t="s">
        <v>72</v>
      </c>
    </row>
    <row r="3152" spans="1:19" s="21" customFormat="1" x14ac:dyDescent="0.35">
      <c r="A3152" s="26">
        <v>1552245</v>
      </c>
      <c r="B3152" s="53">
        <v>411583</v>
      </c>
      <c r="C3152" s="26">
        <f>VLOOKUP(TotalFix[[#This Row],[Order]],'Total Fix by SS'!B:C,2,0)</f>
        <v>242</v>
      </c>
      <c r="D3152" s="21" t="s">
        <v>59</v>
      </c>
      <c r="E3152" s="21" t="s">
        <v>82</v>
      </c>
      <c r="F3152" s="21" t="s">
        <v>83</v>
      </c>
      <c r="G3152" s="21" t="s">
        <v>62</v>
      </c>
      <c r="H3152" s="21" t="s">
        <v>84</v>
      </c>
      <c r="I3152" s="21" t="s">
        <v>84</v>
      </c>
      <c r="J3152" s="22">
        <v>43741</v>
      </c>
      <c r="K3152" s="23">
        <v>0.68722222222221996</v>
      </c>
      <c r="L3152" s="22">
        <v>43745</v>
      </c>
      <c r="M3152" s="23">
        <v>3.4490740740740003E-2</v>
      </c>
      <c r="N3152" s="25">
        <v>184.70699999999999</v>
      </c>
      <c r="O3152" s="21" t="s">
        <v>66</v>
      </c>
      <c r="P3152" s="46">
        <f>TotalFix[[#This Row],[Confirmed activ. 3 (ILE03)]]</f>
        <v>184.70699999999999</v>
      </c>
      <c r="Q3152" s="24">
        <v>450</v>
      </c>
      <c r="R3152" s="21" t="s">
        <v>66</v>
      </c>
      <c r="S3152" s="21" t="s">
        <v>67</v>
      </c>
    </row>
    <row r="3153" spans="1:19" s="21" customFormat="1" x14ac:dyDescent="0.35">
      <c r="A3153" s="26">
        <v>1552245</v>
      </c>
      <c r="B3153" s="53">
        <v>411583</v>
      </c>
      <c r="C3153" s="26">
        <f>VLOOKUP(TotalFix[[#This Row],[Order]],'Total Fix by SS'!B:C,2,0)</f>
        <v>242</v>
      </c>
      <c r="D3153" s="21" t="s">
        <v>59</v>
      </c>
      <c r="E3153" s="21" t="s">
        <v>85</v>
      </c>
      <c r="F3153" s="21" t="s">
        <v>86</v>
      </c>
      <c r="G3153" s="21" t="s">
        <v>62</v>
      </c>
      <c r="H3153" s="21" t="s">
        <v>87</v>
      </c>
      <c r="I3153" s="21" t="s">
        <v>87</v>
      </c>
      <c r="J3153" s="22">
        <v>43745</v>
      </c>
      <c r="K3153" s="23">
        <v>0.43247685185184997</v>
      </c>
      <c r="L3153" s="22">
        <v>43745</v>
      </c>
      <c r="M3153" s="23">
        <v>0.43247685185184997</v>
      </c>
      <c r="N3153" s="24">
        <v>20</v>
      </c>
      <c r="O3153" s="21" t="s">
        <v>66</v>
      </c>
      <c r="P3153" s="46">
        <f>TotalFix[[#This Row],[Confirmed activ. 3 (ILE03)]]</f>
        <v>20</v>
      </c>
      <c r="Q3153" s="24">
        <v>20</v>
      </c>
      <c r="R3153" s="21" t="s">
        <v>66</v>
      </c>
      <c r="S3153" s="21" t="s">
        <v>72</v>
      </c>
    </row>
    <row r="3154" spans="1:19" s="21" customFormat="1" x14ac:dyDescent="0.35">
      <c r="A3154" s="26">
        <v>1552245</v>
      </c>
      <c r="B3154" s="53">
        <v>411583</v>
      </c>
      <c r="C3154" s="26">
        <f>VLOOKUP(TotalFix[[#This Row],[Order]],'Total Fix by SS'!B:C,2,0)</f>
        <v>242</v>
      </c>
      <c r="D3154" s="21" t="s">
        <v>59</v>
      </c>
      <c r="E3154" s="21" t="s">
        <v>88</v>
      </c>
      <c r="F3154" s="21" t="s">
        <v>89</v>
      </c>
      <c r="G3154" s="21" t="s">
        <v>90</v>
      </c>
      <c r="H3154" s="21" t="s">
        <v>91</v>
      </c>
      <c r="I3154" s="21" t="s">
        <v>92</v>
      </c>
      <c r="J3154" s="22"/>
      <c r="K3154" s="23">
        <v>0</v>
      </c>
      <c r="L3154" s="22"/>
      <c r="M3154" s="23">
        <v>0</v>
      </c>
      <c r="N3154" s="25">
        <v>0</v>
      </c>
      <c r="O3154" s="21" t="s">
        <v>93</v>
      </c>
      <c r="P3154" s="46"/>
      <c r="Q3154" s="24">
        <v>0</v>
      </c>
      <c r="R3154" s="21" t="s">
        <v>66</v>
      </c>
      <c r="S3154" s="21" t="s">
        <v>94</v>
      </c>
    </row>
    <row r="3155" spans="1:19" s="21" customFormat="1" x14ac:dyDescent="0.35">
      <c r="A3155" s="26">
        <v>1552245</v>
      </c>
      <c r="B3155" s="53">
        <v>411583</v>
      </c>
      <c r="C3155" s="26">
        <f>VLOOKUP(TotalFix[[#This Row],[Order]],'Total Fix by SS'!B:C,2,0)</f>
        <v>242</v>
      </c>
      <c r="D3155" s="21" t="s">
        <v>59</v>
      </c>
      <c r="E3155" s="21" t="s">
        <v>95</v>
      </c>
      <c r="F3155" s="21" t="s">
        <v>61</v>
      </c>
      <c r="G3155" s="21" t="s">
        <v>62</v>
      </c>
      <c r="H3155" s="21" t="s">
        <v>63</v>
      </c>
      <c r="I3155" s="21" t="s">
        <v>96</v>
      </c>
      <c r="J3155" s="22">
        <v>43752</v>
      </c>
      <c r="K3155" s="23">
        <v>0.45273148148148001</v>
      </c>
      <c r="L3155" s="22">
        <v>43752</v>
      </c>
      <c r="M3155" s="23">
        <v>0.54474537037036996</v>
      </c>
      <c r="N3155" s="25">
        <v>44.167000000000002</v>
      </c>
      <c r="O3155" s="21" t="s">
        <v>66</v>
      </c>
      <c r="P3155" s="46">
        <f>TotalFix[[#This Row],[Confirmed activ. 3 (ILE03)]]</f>
        <v>44.167000000000002</v>
      </c>
      <c r="Q3155" s="24">
        <v>40</v>
      </c>
      <c r="R3155" s="21" t="s">
        <v>66</v>
      </c>
      <c r="S3155" s="21" t="s">
        <v>67</v>
      </c>
    </row>
    <row r="3156" spans="1:19" s="21" customFormat="1" x14ac:dyDescent="0.35">
      <c r="A3156" s="26">
        <v>1552245</v>
      </c>
      <c r="B3156" s="53">
        <v>411583</v>
      </c>
      <c r="C3156" s="26">
        <f>VLOOKUP(TotalFix[[#This Row],[Order]],'Total Fix by SS'!B:C,2,0)</f>
        <v>242</v>
      </c>
      <c r="D3156" s="21" t="s">
        <v>59</v>
      </c>
      <c r="E3156" s="21" t="s">
        <v>97</v>
      </c>
      <c r="F3156" s="21" t="s">
        <v>69</v>
      </c>
      <c r="G3156" s="21" t="s">
        <v>62</v>
      </c>
      <c r="H3156" s="21" t="s">
        <v>70</v>
      </c>
      <c r="I3156" s="21" t="s">
        <v>98</v>
      </c>
      <c r="J3156" s="22">
        <v>43753</v>
      </c>
      <c r="K3156" s="23">
        <v>0.34232638888889</v>
      </c>
      <c r="L3156" s="22">
        <v>43753</v>
      </c>
      <c r="M3156" s="23">
        <v>0.34232638888889</v>
      </c>
      <c r="N3156" s="24">
        <v>20</v>
      </c>
      <c r="O3156" s="21" t="s">
        <v>66</v>
      </c>
      <c r="P3156" s="46">
        <f>TotalFix[[#This Row],[Confirmed activ. 3 (ILE03)]]</f>
        <v>20</v>
      </c>
      <c r="Q3156" s="24">
        <v>20</v>
      </c>
      <c r="R3156" s="21" t="s">
        <v>66</v>
      </c>
      <c r="S3156" s="21" t="s">
        <v>72</v>
      </c>
    </row>
    <row r="3157" spans="1:19" s="21" customFormat="1" x14ac:dyDescent="0.35">
      <c r="A3157" s="26">
        <v>1552245</v>
      </c>
      <c r="B3157" s="53">
        <v>411583</v>
      </c>
      <c r="C3157" s="26">
        <f>VLOOKUP(TotalFix[[#This Row],[Order]],'Total Fix by SS'!B:C,2,0)</f>
        <v>242</v>
      </c>
      <c r="D3157" s="21" t="s">
        <v>59</v>
      </c>
      <c r="E3157" s="21" t="s">
        <v>99</v>
      </c>
      <c r="F3157" s="21" t="s">
        <v>69</v>
      </c>
      <c r="G3157" s="21" t="s">
        <v>62</v>
      </c>
      <c r="H3157" s="21" t="s">
        <v>70</v>
      </c>
      <c r="I3157" s="21" t="s">
        <v>100</v>
      </c>
      <c r="J3157" s="22">
        <v>43753</v>
      </c>
      <c r="K3157" s="23">
        <v>0.34246527777778002</v>
      </c>
      <c r="L3157" s="22">
        <v>43753</v>
      </c>
      <c r="M3157" s="23">
        <v>0.34246527777778002</v>
      </c>
      <c r="N3157" s="24">
        <v>50</v>
      </c>
      <c r="O3157" s="21" t="s">
        <v>66</v>
      </c>
      <c r="P3157" s="46">
        <f>TotalFix[[#This Row],[Confirmed activ. 3 (ILE03)]]</f>
        <v>50</v>
      </c>
      <c r="Q3157" s="24">
        <v>50</v>
      </c>
      <c r="R3157" s="21" t="s">
        <v>66</v>
      </c>
      <c r="S3157" s="21" t="s">
        <v>72</v>
      </c>
    </row>
    <row r="3158" spans="1:19" s="21" customFormat="1" x14ac:dyDescent="0.35">
      <c r="A3158" s="26">
        <v>1552245</v>
      </c>
      <c r="B3158" s="53">
        <v>411583</v>
      </c>
      <c r="C3158" s="26">
        <f>VLOOKUP(TotalFix[[#This Row],[Order]],'Total Fix by SS'!B:C,2,0)</f>
        <v>242</v>
      </c>
      <c r="D3158" s="21" t="s">
        <v>59</v>
      </c>
      <c r="E3158" s="21" t="s">
        <v>101</v>
      </c>
      <c r="F3158" s="21" t="s">
        <v>102</v>
      </c>
      <c r="G3158" s="21" t="s">
        <v>62</v>
      </c>
      <c r="H3158" s="21" t="s">
        <v>100</v>
      </c>
      <c r="I3158" s="21" t="s">
        <v>103</v>
      </c>
      <c r="J3158" s="22">
        <v>43758</v>
      </c>
      <c r="K3158" s="23">
        <v>0.37023148148148</v>
      </c>
      <c r="L3158" s="22">
        <v>43758</v>
      </c>
      <c r="M3158" s="23">
        <v>0.37023148148148</v>
      </c>
      <c r="N3158" s="24">
        <v>10</v>
      </c>
      <c r="O3158" s="21" t="s">
        <v>66</v>
      </c>
      <c r="P3158" s="46">
        <f>TotalFix[[#This Row],[Confirmed activ. 3 (ILE03)]]</f>
        <v>10</v>
      </c>
      <c r="Q3158" s="24">
        <v>10</v>
      </c>
      <c r="R3158" s="21" t="s">
        <v>66</v>
      </c>
      <c r="S3158" s="21" t="s">
        <v>72</v>
      </c>
    </row>
    <row r="3159" spans="1:19" s="21" customFormat="1" x14ac:dyDescent="0.35">
      <c r="A3159" s="26">
        <v>1552245</v>
      </c>
      <c r="B3159" s="53">
        <v>411583</v>
      </c>
      <c r="C3159" s="26">
        <f>VLOOKUP(TotalFix[[#This Row],[Order]],'Total Fix by SS'!B:C,2,0)</f>
        <v>242</v>
      </c>
      <c r="D3159" s="21" t="s">
        <v>59</v>
      </c>
      <c r="E3159" s="21" t="s">
        <v>104</v>
      </c>
      <c r="F3159" s="21" t="s">
        <v>102</v>
      </c>
      <c r="G3159" s="21" t="s">
        <v>105</v>
      </c>
      <c r="H3159" s="21" t="s">
        <v>100</v>
      </c>
      <c r="I3159" s="21" t="s">
        <v>106</v>
      </c>
      <c r="J3159" s="22">
        <v>43758</v>
      </c>
      <c r="K3159" s="23">
        <v>0.38638888888889</v>
      </c>
      <c r="L3159" s="22">
        <v>43758</v>
      </c>
      <c r="M3159" s="23">
        <v>0.38638888888889</v>
      </c>
      <c r="N3159" s="24">
        <v>10</v>
      </c>
      <c r="O3159" s="21" t="s">
        <v>66</v>
      </c>
      <c r="P3159" s="46">
        <f>TotalFix[[#This Row],[Confirmed activ. 3 (ILE03)]]</f>
        <v>10</v>
      </c>
      <c r="Q3159" s="24">
        <v>10</v>
      </c>
      <c r="R3159" s="21" t="s">
        <v>66</v>
      </c>
      <c r="S3159" s="21" t="s">
        <v>72</v>
      </c>
    </row>
    <row r="3160" spans="1:19" s="21" customFormat="1" x14ac:dyDescent="0.35">
      <c r="A3160" s="26">
        <v>1552245</v>
      </c>
      <c r="B3160" s="53">
        <v>411583</v>
      </c>
      <c r="C3160" s="26">
        <f>VLOOKUP(TotalFix[[#This Row],[Order]],'Total Fix by SS'!B:C,2,0)</f>
        <v>242</v>
      </c>
      <c r="D3160" s="21" t="s">
        <v>107</v>
      </c>
      <c r="E3160" s="21" t="s">
        <v>60</v>
      </c>
      <c r="F3160" s="21" t="s">
        <v>61</v>
      </c>
      <c r="G3160" s="21" t="s">
        <v>90</v>
      </c>
      <c r="H3160" s="21" t="s">
        <v>63</v>
      </c>
      <c r="I3160" s="21" t="s">
        <v>108</v>
      </c>
      <c r="J3160" s="22">
        <v>43739</v>
      </c>
      <c r="K3160" s="23">
        <v>0.43048611111111001</v>
      </c>
      <c r="L3160" s="22">
        <v>43741</v>
      </c>
      <c r="M3160" s="23">
        <v>0.64519675925926001</v>
      </c>
      <c r="N3160" s="25">
        <v>23.577999999999999</v>
      </c>
      <c r="O3160" s="21" t="s">
        <v>77</v>
      </c>
      <c r="P3160" s="46">
        <f>TotalFix[[#This Row],[Confirmed activ. 3 (ILE03)]]*60</f>
        <v>1414.68</v>
      </c>
      <c r="Q3160" s="24">
        <v>1</v>
      </c>
      <c r="R3160" s="21" t="s">
        <v>66</v>
      </c>
      <c r="S3160" s="21" t="s">
        <v>67</v>
      </c>
    </row>
    <row r="3161" spans="1:19" s="21" customFormat="1" x14ac:dyDescent="0.35">
      <c r="A3161" s="26">
        <v>1552245</v>
      </c>
      <c r="B3161" s="53">
        <v>411583</v>
      </c>
      <c r="C3161" s="26">
        <f>VLOOKUP(TotalFix[[#This Row],[Order]],'Total Fix by SS'!B:C,2,0)</f>
        <v>242</v>
      </c>
      <c r="D3161" s="21" t="s">
        <v>109</v>
      </c>
      <c r="E3161" s="21" t="s">
        <v>82</v>
      </c>
      <c r="F3161" s="21" t="s">
        <v>83</v>
      </c>
      <c r="G3161" s="21" t="s">
        <v>90</v>
      </c>
      <c r="H3161" s="21" t="s">
        <v>84</v>
      </c>
      <c r="I3161" s="21" t="s">
        <v>110</v>
      </c>
      <c r="J3161" s="22"/>
      <c r="K3161" s="23">
        <v>0</v>
      </c>
      <c r="L3161" s="22"/>
      <c r="M3161" s="23">
        <v>0</v>
      </c>
      <c r="N3161" s="25">
        <v>0</v>
      </c>
      <c r="O3161" s="21" t="s">
        <v>93</v>
      </c>
      <c r="P3161" s="46"/>
      <c r="Q3161" s="24">
        <v>5</v>
      </c>
      <c r="R3161" s="21" t="s">
        <v>66</v>
      </c>
      <c r="S3161" s="21" t="s">
        <v>94</v>
      </c>
    </row>
    <row r="3162" spans="1:19" s="21" customFormat="1" x14ac:dyDescent="0.35">
      <c r="A3162" s="26">
        <v>1552246</v>
      </c>
      <c r="B3162" s="53">
        <v>411583</v>
      </c>
      <c r="C3162" s="26">
        <f>VLOOKUP(TotalFix[[#This Row],[Order]],'Total Fix by SS'!B:C,2,0)</f>
        <v>242</v>
      </c>
      <c r="D3162" s="21" t="s">
        <v>59</v>
      </c>
      <c r="E3162" s="21" t="s">
        <v>60</v>
      </c>
      <c r="F3162" s="21" t="s">
        <v>61</v>
      </c>
      <c r="G3162" s="21" t="s">
        <v>62</v>
      </c>
      <c r="H3162" s="21" t="s">
        <v>63</v>
      </c>
      <c r="I3162" s="21" t="s">
        <v>64</v>
      </c>
      <c r="J3162" s="22">
        <v>43739</v>
      </c>
      <c r="K3162" s="23">
        <v>0.35565972222221998</v>
      </c>
      <c r="L3162" s="22">
        <v>43739</v>
      </c>
      <c r="M3162" s="23">
        <v>0.36708333333332999</v>
      </c>
      <c r="N3162" s="25">
        <v>16.45</v>
      </c>
      <c r="O3162" s="21" t="s">
        <v>66</v>
      </c>
      <c r="P3162" s="46">
        <f>TotalFix[[#This Row],[Confirmed activ. 3 (ILE03)]]</f>
        <v>16.45</v>
      </c>
      <c r="Q3162" s="24">
        <v>20</v>
      </c>
      <c r="R3162" s="21" t="s">
        <v>66</v>
      </c>
      <c r="S3162" s="21" t="s">
        <v>67</v>
      </c>
    </row>
    <row r="3163" spans="1:19" s="21" customFormat="1" x14ac:dyDescent="0.35">
      <c r="A3163" s="26">
        <v>1552246</v>
      </c>
      <c r="B3163" s="53">
        <v>411583</v>
      </c>
      <c r="C3163" s="26">
        <f>VLOOKUP(TotalFix[[#This Row],[Order]],'Total Fix by SS'!B:C,2,0)</f>
        <v>242</v>
      </c>
      <c r="D3163" s="21" t="s">
        <v>59</v>
      </c>
      <c r="E3163" s="21" t="s">
        <v>68</v>
      </c>
      <c r="F3163" s="21" t="s">
        <v>69</v>
      </c>
      <c r="G3163" s="21" t="s">
        <v>62</v>
      </c>
      <c r="H3163" s="21" t="s">
        <v>70</v>
      </c>
      <c r="I3163" s="21" t="s">
        <v>71</v>
      </c>
      <c r="J3163" s="22">
        <v>43739</v>
      </c>
      <c r="K3163" s="23">
        <v>0.37633101851852002</v>
      </c>
      <c r="L3163" s="22">
        <v>43739</v>
      </c>
      <c r="M3163" s="23">
        <v>0.37633101851852002</v>
      </c>
      <c r="N3163" s="24">
        <v>30</v>
      </c>
      <c r="O3163" s="21" t="s">
        <v>66</v>
      </c>
      <c r="P3163" s="46">
        <f>TotalFix[[#This Row],[Confirmed activ. 3 (ILE03)]]</f>
        <v>30</v>
      </c>
      <c r="Q3163" s="24">
        <v>30</v>
      </c>
      <c r="R3163" s="21" t="s">
        <v>66</v>
      </c>
      <c r="S3163" s="21" t="s">
        <v>72</v>
      </c>
    </row>
    <row r="3164" spans="1:19" s="21" customFormat="1" x14ac:dyDescent="0.35">
      <c r="A3164" s="26">
        <v>1552246</v>
      </c>
      <c r="B3164" s="53">
        <v>411583</v>
      </c>
      <c r="C3164" s="26">
        <f>VLOOKUP(TotalFix[[#This Row],[Order]],'Total Fix by SS'!B:C,2,0)</f>
        <v>242</v>
      </c>
      <c r="D3164" s="21" t="s">
        <v>59</v>
      </c>
      <c r="E3164" s="21" t="s">
        <v>73</v>
      </c>
      <c r="F3164" s="21" t="s">
        <v>61</v>
      </c>
      <c r="G3164" s="21" t="s">
        <v>62</v>
      </c>
      <c r="H3164" s="21" t="s">
        <v>63</v>
      </c>
      <c r="I3164" s="21" t="s">
        <v>74</v>
      </c>
      <c r="J3164" s="22">
        <v>43739</v>
      </c>
      <c r="K3164" s="23">
        <v>0.42967592592593001</v>
      </c>
      <c r="L3164" s="22">
        <v>43740</v>
      </c>
      <c r="M3164" s="23">
        <v>0.41731481481480998</v>
      </c>
      <c r="N3164" s="25">
        <v>224.25700000000001</v>
      </c>
      <c r="O3164" s="21" t="s">
        <v>66</v>
      </c>
      <c r="P3164" s="46">
        <f>TotalFix[[#This Row],[Confirmed activ. 3 (ILE03)]]</f>
        <v>224.25700000000001</v>
      </c>
      <c r="Q3164" s="24">
        <v>200</v>
      </c>
      <c r="R3164" s="21" t="s">
        <v>66</v>
      </c>
      <c r="S3164" s="21" t="s">
        <v>67</v>
      </c>
    </row>
    <row r="3165" spans="1:19" s="21" customFormat="1" x14ac:dyDescent="0.35">
      <c r="A3165" s="26">
        <v>1552246</v>
      </c>
      <c r="B3165" s="53">
        <v>411583</v>
      </c>
      <c r="C3165" s="26">
        <f>VLOOKUP(TotalFix[[#This Row],[Order]],'Total Fix by SS'!B:C,2,0)</f>
        <v>242</v>
      </c>
      <c r="D3165" s="21" t="s">
        <v>59</v>
      </c>
      <c r="E3165" s="21" t="s">
        <v>75</v>
      </c>
      <c r="F3165" s="21" t="s">
        <v>61</v>
      </c>
      <c r="G3165" s="21" t="s">
        <v>62</v>
      </c>
      <c r="H3165" s="21" t="s">
        <v>63</v>
      </c>
      <c r="I3165" s="21" t="s">
        <v>76</v>
      </c>
      <c r="J3165" s="22">
        <v>43740</v>
      </c>
      <c r="K3165" s="23">
        <v>0.62039351851851998</v>
      </c>
      <c r="L3165" s="22">
        <v>43746</v>
      </c>
      <c r="M3165" s="23">
        <v>0.66476851851852004</v>
      </c>
      <c r="N3165" s="25">
        <v>429.36399999999998</v>
      </c>
      <c r="O3165" s="21" t="s">
        <v>66</v>
      </c>
      <c r="P3165" s="46">
        <f>TotalFix[[#This Row],[Confirmed activ. 3 (ILE03)]]</f>
        <v>429.36399999999998</v>
      </c>
      <c r="Q3165" s="24">
        <v>500</v>
      </c>
      <c r="R3165" s="21" t="s">
        <v>66</v>
      </c>
      <c r="S3165" s="21" t="s">
        <v>67</v>
      </c>
    </row>
    <row r="3166" spans="1:19" s="21" customFormat="1" x14ac:dyDescent="0.35">
      <c r="A3166" s="26">
        <v>1552246</v>
      </c>
      <c r="B3166" s="53">
        <v>411583</v>
      </c>
      <c r="C3166" s="26">
        <f>VLOOKUP(TotalFix[[#This Row],[Order]],'Total Fix by SS'!B:C,2,0)</f>
        <v>242</v>
      </c>
      <c r="D3166" s="21" t="s">
        <v>59</v>
      </c>
      <c r="E3166" s="21" t="s">
        <v>78</v>
      </c>
      <c r="F3166" s="21" t="s">
        <v>69</v>
      </c>
      <c r="G3166" s="21" t="s">
        <v>62</v>
      </c>
      <c r="H3166" s="21" t="s">
        <v>70</v>
      </c>
      <c r="I3166" s="21" t="s">
        <v>79</v>
      </c>
      <c r="J3166" s="22">
        <v>43746</v>
      </c>
      <c r="K3166" s="23">
        <v>0.67188657407407004</v>
      </c>
      <c r="L3166" s="22">
        <v>43746</v>
      </c>
      <c r="M3166" s="23">
        <v>0.67188657407407004</v>
      </c>
      <c r="N3166" s="24">
        <v>20</v>
      </c>
      <c r="O3166" s="21" t="s">
        <v>66</v>
      </c>
      <c r="P3166" s="46">
        <f>TotalFix[[#This Row],[Confirmed activ. 3 (ILE03)]]</f>
        <v>20</v>
      </c>
      <c r="Q3166" s="24">
        <v>20</v>
      </c>
      <c r="R3166" s="21" t="s">
        <v>66</v>
      </c>
      <c r="S3166" s="21" t="s">
        <v>72</v>
      </c>
    </row>
    <row r="3167" spans="1:19" s="21" customFormat="1" x14ac:dyDescent="0.35">
      <c r="A3167" s="26">
        <v>1552246</v>
      </c>
      <c r="B3167" s="53">
        <v>411583</v>
      </c>
      <c r="C3167" s="26">
        <f>VLOOKUP(TotalFix[[#This Row],[Order]],'Total Fix by SS'!B:C,2,0)</f>
        <v>242</v>
      </c>
      <c r="D3167" s="21" t="s">
        <v>59</v>
      </c>
      <c r="E3167" s="21" t="s">
        <v>80</v>
      </c>
      <c r="F3167" s="21" t="s">
        <v>69</v>
      </c>
      <c r="G3167" s="21" t="s">
        <v>62</v>
      </c>
      <c r="H3167" s="21" t="s">
        <v>70</v>
      </c>
      <c r="I3167" s="21" t="s">
        <v>81</v>
      </c>
      <c r="J3167" s="22">
        <v>43746</v>
      </c>
      <c r="K3167" s="23">
        <v>0.71915509259259003</v>
      </c>
      <c r="L3167" s="22">
        <v>43746</v>
      </c>
      <c r="M3167" s="23">
        <v>0.71915509259259003</v>
      </c>
      <c r="N3167" s="24">
        <v>20</v>
      </c>
      <c r="O3167" s="21" t="s">
        <v>66</v>
      </c>
      <c r="P3167" s="46">
        <f>TotalFix[[#This Row],[Confirmed activ. 3 (ILE03)]]</f>
        <v>20</v>
      </c>
      <c r="Q3167" s="24">
        <v>20</v>
      </c>
      <c r="R3167" s="21" t="s">
        <v>66</v>
      </c>
      <c r="S3167" s="21" t="s">
        <v>72</v>
      </c>
    </row>
    <row r="3168" spans="1:19" s="21" customFormat="1" x14ac:dyDescent="0.35">
      <c r="A3168" s="26">
        <v>1552246</v>
      </c>
      <c r="B3168" s="53">
        <v>411583</v>
      </c>
      <c r="C3168" s="26">
        <f>VLOOKUP(TotalFix[[#This Row],[Order]],'Total Fix by SS'!B:C,2,0)</f>
        <v>242</v>
      </c>
      <c r="D3168" s="21" t="s">
        <v>59</v>
      </c>
      <c r="E3168" s="21" t="s">
        <v>82</v>
      </c>
      <c r="F3168" s="21" t="s">
        <v>83</v>
      </c>
      <c r="G3168" s="21" t="s">
        <v>62</v>
      </c>
      <c r="H3168" s="21" t="s">
        <v>84</v>
      </c>
      <c r="I3168" s="21" t="s">
        <v>84</v>
      </c>
      <c r="J3168" s="22">
        <v>43746</v>
      </c>
      <c r="K3168" s="23">
        <v>0.94754629629630005</v>
      </c>
      <c r="L3168" s="22">
        <v>43748</v>
      </c>
      <c r="M3168" s="23">
        <v>0.13082175925926001</v>
      </c>
      <c r="N3168" s="25">
        <v>5.7969999999999997</v>
      </c>
      <c r="O3168" s="21" t="s">
        <v>77</v>
      </c>
      <c r="P3168" s="46">
        <f>TotalFix[[#This Row],[Confirmed activ. 3 (ILE03)]]*60</f>
        <v>347.82</v>
      </c>
      <c r="Q3168" s="24">
        <v>450</v>
      </c>
      <c r="R3168" s="21" t="s">
        <v>66</v>
      </c>
      <c r="S3168" s="21" t="s">
        <v>67</v>
      </c>
    </row>
    <row r="3169" spans="1:19" s="21" customFormat="1" x14ac:dyDescent="0.35">
      <c r="A3169" s="26">
        <v>1552246</v>
      </c>
      <c r="B3169" s="53">
        <v>411583</v>
      </c>
      <c r="C3169" s="26">
        <f>VLOOKUP(TotalFix[[#This Row],[Order]],'Total Fix by SS'!B:C,2,0)</f>
        <v>242</v>
      </c>
      <c r="D3169" s="21" t="s">
        <v>59</v>
      </c>
      <c r="E3169" s="21" t="s">
        <v>85</v>
      </c>
      <c r="F3169" s="21" t="s">
        <v>86</v>
      </c>
      <c r="G3169" s="21" t="s">
        <v>62</v>
      </c>
      <c r="H3169" s="21" t="s">
        <v>87</v>
      </c>
      <c r="I3169" s="21" t="s">
        <v>87</v>
      </c>
      <c r="J3169" s="22">
        <v>43748</v>
      </c>
      <c r="K3169" s="23">
        <v>0.41306712962962999</v>
      </c>
      <c r="L3169" s="22">
        <v>43748</v>
      </c>
      <c r="M3169" s="23">
        <v>0.41306712962962999</v>
      </c>
      <c r="N3169" s="24">
        <v>20</v>
      </c>
      <c r="O3169" s="21" t="s">
        <v>66</v>
      </c>
      <c r="P3169" s="46">
        <f>TotalFix[[#This Row],[Confirmed activ. 3 (ILE03)]]</f>
        <v>20</v>
      </c>
      <c r="Q3169" s="24">
        <v>20</v>
      </c>
      <c r="R3169" s="21" t="s">
        <v>66</v>
      </c>
      <c r="S3169" s="21" t="s">
        <v>72</v>
      </c>
    </row>
    <row r="3170" spans="1:19" s="21" customFormat="1" x14ac:dyDescent="0.35">
      <c r="A3170" s="26">
        <v>1552246</v>
      </c>
      <c r="B3170" s="53">
        <v>411583</v>
      </c>
      <c r="C3170" s="26">
        <f>VLOOKUP(TotalFix[[#This Row],[Order]],'Total Fix by SS'!B:C,2,0)</f>
        <v>242</v>
      </c>
      <c r="D3170" s="21" t="s">
        <v>59</v>
      </c>
      <c r="E3170" s="21" t="s">
        <v>88</v>
      </c>
      <c r="F3170" s="21" t="s">
        <v>89</v>
      </c>
      <c r="G3170" s="21" t="s">
        <v>90</v>
      </c>
      <c r="H3170" s="21" t="s">
        <v>91</v>
      </c>
      <c r="I3170" s="21" t="s">
        <v>92</v>
      </c>
      <c r="J3170" s="22"/>
      <c r="K3170" s="23">
        <v>0</v>
      </c>
      <c r="L3170" s="22"/>
      <c r="M3170" s="23">
        <v>0</v>
      </c>
      <c r="N3170" s="25">
        <v>0</v>
      </c>
      <c r="O3170" s="21" t="s">
        <v>93</v>
      </c>
      <c r="P3170" s="46"/>
      <c r="Q3170" s="24">
        <v>0</v>
      </c>
      <c r="R3170" s="21" t="s">
        <v>66</v>
      </c>
      <c r="S3170" s="21" t="s">
        <v>94</v>
      </c>
    </row>
    <row r="3171" spans="1:19" s="21" customFormat="1" x14ac:dyDescent="0.35">
      <c r="A3171" s="26">
        <v>1552246</v>
      </c>
      <c r="B3171" s="53">
        <v>411583</v>
      </c>
      <c r="C3171" s="26">
        <f>VLOOKUP(TotalFix[[#This Row],[Order]],'Total Fix by SS'!B:C,2,0)</f>
        <v>242</v>
      </c>
      <c r="D3171" s="21" t="s">
        <v>59</v>
      </c>
      <c r="E3171" s="21" t="s">
        <v>95</v>
      </c>
      <c r="F3171" s="21" t="s">
        <v>61</v>
      </c>
      <c r="G3171" s="21" t="s">
        <v>62</v>
      </c>
      <c r="H3171" s="21" t="s">
        <v>63</v>
      </c>
      <c r="I3171" s="21" t="s">
        <v>96</v>
      </c>
      <c r="J3171" s="22">
        <v>43752</v>
      </c>
      <c r="K3171" s="23">
        <v>0.44673611111111</v>
      </c>
      <c r="L3171" s="22">
        <v>43752</v>
      </c>
      <c r="M3171" s="23">
        <v>0.54474537037036996</v>
      </c>
      <c r="N3171" s="25">
        <v>48.482999999999997</v>
      </c>
      <c r="O3171" s="21" t="s">
        <v>66</v>
      </c>
      <c r="P3171" s="46">
        <f>TotalFix[[#This Row],[Confirmed activ. 3 (ILE03)]]</f>
        <v>48.482999999999997</v>
      </c>
      <c r="Q3171" s="24">
        <v>40</v>
      </c>
      <c r="R3171" s="21" t="s">
        <v>66</v>
      </c>
      <c r="S3171" s="21" t="s">
        <v>67</v>
      </c>
    </row>
    <row r="3172" spans="1:19" s="21" customFormat="1" x14ac:dyDescent="0.35">
      <c r="A3172" s="26">
        <v>1552246</v>
      </c>
      <c r="B3172" s="53">
        <v>411583</v>
      </c>
      <c r="C3172" s="26">
        <f>VLOOKUP(TotalFix[[#This Row],[Order]],'Total Fix by SS'!B:C,2,0)</f>
        <v>242</v>
      </c>
      <c r="D3172" s="21" t="s">
        <v>59</v>
      </c>
      <c r="E3172" s="21" t="s">
        <v>97</v>
      </c>
      <c r="F3172" s="21" t="s">
        <v>69</v>
      </c>
      <c r="G3172" s="21" t="s">
        <v>62</v>
      </c>
      <c r="H3172" s="21" t="s">
        <v>70</v>
      </c>
      <c r="I3172" s="21" t="s">
        <v>98</v>
      </c>
      <c r="J3172" s="22">
        <v>43752</v>
      </c>
      <c r="K3172" s="23">
        <v>0.56305555555555997</v>
      </c>
      <c r="L3172" s="22">
        <v>43752</v>
      </c>
      <c r="M3172" s="23">
        <v>0.56305555555555997</v>
      </c>
      <c r="N3172" s="24">
        <v>20</v>
      </c>
      <c r="O3172" s="21" t="s">
        <v>66</v>
      </c>
      <c r="P3172" s="46">
        <f>TotalFix[[#This Row],[Confirmed activ. 3 (ILE03)]]</f>
        <v>20</v>
      </c>
      <c r="Q3172" s="24">
        <v>20</v>
      </c>
      <c r="R3172" s="21" t="s">
        <v>66</v>
      </c>
      <c r="S3172" s="21" t="s">
        <v>72</v>
      </c>
    </row>
    <row r="3173" spans="1:19" s="21" customFormat="1" x14ac:dyDescent="0.35">
      <c r="A3173" s="26">
        <v>1552246</v>
      </c>
      <c r="B3173" s="53">
        <v>411583</v>
      </c>
      <c r="C3173" s="26">
        <f>VLOOKUP(TotalFix[[#This Row],[Order]],'Total Fix by SS'!B:C,2,0)</f>
        <v>242</v>
      </c>
      <c r="D3173" s="21" t="s">
        <v>59</v>
      </c>
      <c r="E3173" s="21" t="s">
        <v>99</v>
      </c>
      <c r="F3173" s="21" t="s">
        <v>69</v>
      </c>
      <c r="G3173" s="21" t="s">
        <v>62</v>
      </c>
      <c r="H3173" s="21" t="s">
        <v>70</v>
      </c>
      <c r="I3173" s="21" t="s">
        <v>100</v>
      </c>
      <c r="J3173" s="22">
        <v>43752</v>
      </c>
      <c r="K3173" s="23">
        <v>0.56319444444444</v>
      </c>
      <c r="L3173" s="22">
        <v>43752</v>
      </c>
      <c r="M3173" s="23">
        <v>0.56319444444444</v>
      </c>
      <c r="N3173" s="24">
        <v>50</v>
      </c>
      <c r="O3173" s="21" t="s">
        <v>66</v>
      </c>
      <c r="P3173" s="46">
        <f>TotalFix[[#This Row],[Confirmed activ. 3 (ILE03)]]</f>
        <v>50</v>
      </c>
      <c r="Q3173" s="24">
        <v>50</v>
      </c>
      <c r="R3173" s="21" t="s">
        <v>66</v>
      </c>
      <c r="S3173" s="21" t="s">
        <v>72</v>
      </c>
    </row>
    <row r="3174" spans="1:19" s="21" customFormat="1" x14ac:dyDescent="0.35">
      <c r="A3174" s="26">
        <v>1552246</v>
      </c>
      <c r="B3174" s="53">
        <v>411583</v>
      </c>
      <c r="C3174" s="26">
        <f>VLOOKUP(TotalFix[[#This Row],[Order]],'Total Fix by SS'!B:C,2,0)</f>
        <v>242</v>
      </c>
      <c r="D3174" s="21" t="s">
        <v>59</v>
      </c>
      <c r="E3174" s="21" t="s">
        <v>101</v>
      </c>
      <c r="F3174" s="21" t="s">
        <v>102</v>
      </c>
      <c r="G3174" s="21" t="s">
        <v>62</v>
      </c>
      <c r="H3174" s="21" t="s">
        <v>100</v>
      </c>
      <c r="I3174" s="21" t="s">
        <v>103</v>
      </c>
      <c r="J3174" s="22">
        <v>43752</v>
      </c>
      <c r="K3174" s="23">
        <v>0.72668981481480999</v>
      </c>
      <c r="L3174" s="22">
        <v>43752</v>
      </c>
      <c r="M3174" s="23">
        <v>0.72668981481480999</v>
      </c>
      <c r="N3174" s="24">
        <v>10</v>
      </c>
      <c r="O3174" s="21" t="s">
        <v>66</v>
      </c>
      <c r="P3174" s="46">
        <f>TotalFix[[#This Row],[Confirmed activ. 3 (ILE03)]]</f>
        <v>10</v>
      </c>
      <c r="Q3174" s="24">
        <v>10</v>
      </c>
      <c r="R3174" s="21" t="s">
        <v>66</v>
      </c>
      <c r="S3174" s="21" t="s">
        <v>72</v>
      </c>
    </row>
    <row r="3175" spans="1:19" s="21" customFormat="1" x14ac:dyDescent="0.35">
      <c r="A3175" s="26">
        <v>1552246</v>
      </c>
      <c r="B3175" s="53">
        <v>411583</v>
      </c>
      <c r="C3175" s="26">
        <f>VLOOKUP(TotalFix[[#This Row],[Order]],'Total Fix by SS'!B:C,2,0)</f>
        <v>242</v>
      </c>
      <c r="D3175" s="21" t="s">
        <v>59</v>
      </c>
      <c r="E3175" s="21" t="s">
        <v>104</v>
      </c>
      <c r="F3175" s="21" t="s">
        <v>102</v>
      </c>
      <c r="G3175" s="21" t="s">
        <v>105</v>
      </c>
      <c r="H3175" s="21" t="s">
        <v>100</v>
      </c>
      <c r="I3175" s="21" t="s">
        <v>106</v>
      </c>
      <c r="J3175" s="22">
        <v>43758</v>
      </c>
      <c r="K3175" s="23">
        <v>0.36586805555556001</v>
      </c>
      <c r="L3175" s="22">
        <v>43758</v>
      </c>
      <c r="M3175" s="23">
        <v>0.36586805555556001</v>
      </c>
      <c r="N3175" s="24">
        <v>10</v>
      </c>
      <c r="O3175" s="21" t="s">
        <v>66</v>
      </c>
      <c r="P3175" s="46">
        <f>TotalFix[[#This Row],[Confirmed activ. 3 (ILE03)]]</f>
        <v>10</v>
      </c>
      <c r="Q3175" s="24">
        <v>10</v>
      </c>
      <c r="R3175" s="21" t="s">
        <v>66</v>
      </c>
      <c r="S3175" s="21" t="s">
        <v>72</v>
      </c>
    </row>
    <row r="3176" spans="1:19" s="21" customFormat="1" x14ac:dyDescent="0.35">
      <c r="A3176" s="26">
        <v>1552246</v>
      </c>
      <c r="B3176" s="53">
        <v>411583</v>
      </c>
      <c r="C3176" s="26">
        <f>VLOOKUP(TotalFix[[#This Row],[Order]],'Total Fix by SS'!B:C,2,0)</f>
        <v>242</v>
      </c>
      <c r="D3176" s="21" t="s">
        <v>107</v>
      </c>
      <c r="E3176" s="21" t="s">
        <v>60</v>
      </c>
      <c r="F3176" s="21" t="s">
        <v>61</v>
      </c>
      <c r="G3176" s="21" t="s">
        <v>90</v>
      </c>
      <c r="H3176" s="21" t="s">
        <v>63</v>
      </c>
      <c r="I3176" s="21" t="s">
        <v>108</v>
      </c>
      <c r="J3176" s="22">
        <v>43740</v>
      </c>
      <c r="K3176" s="23">
        <v>0.33087962962963002</v>
      </c>
      <c r="L3176" s="22">
        <v>43740</v>
      </c>
      <c r="M3176" s="23">
        <v>0.33351851851851999</v>
      </c>
      <c r="N3176" s="25">
        <v>3.8</v>
      </c>
      <c r="O3176" s="21" t="s">
        <v>66</v>
      </c>
      <c r="P3176" s="46">
        <f>TotalFix[[#This Row],[Confirmed activ. 3 (ILE03)]]</f>
        <v>3.8</v>
      </c>
      <c r="Q3176" s="24">
        <v>1</v>
      </c>
      <c r="R3176" s="21" t="s">
        <v>66</v>
      </c>
      <c r="S3176" s="21" t="s">
        <v>67</v>
      </c>
    </row>
    <row r="3177" spans="1:19" s="21" customFormat="1" x14ac:dyDescent="0.35">
      <c r="A3177" s="26">
        <v>1552246</v>
      </c>
      <c r="B3177" s="53">
        <v>411583</v>
      </c>
      <c r="C3177" s="26">
        <f>VLOOKUP(TotalFix[[#This Row],[Order]],'Total Fix by SS'!B:C,2,0)</f>
        <v>242</v>
      </c>
      <c r="D3177" s="21" t="s">
        <v>109</v>
      </c>
      <c r="E3177" s="21" t="s">
        <v>82</v>
      </c>
      <c r="F3177" s="21" t="s">
        <v>83</v>
      </c>
      <c r="G3177" s="21" t="s">
        <v>90</v>
      </c>
      <c r="H3177" s="21" t="s">
        <v>84</v>
      </c>
      <c r="I3177" s="21" t="s">
        <v>110</v>
      </c>
      <c r="J3177" s="22"/>
      <c r="K3177" s="23">
        <v>0</v>
      </c>
      <c r="L3177" s="22"/>
      <c r="M3177" s="23">
        <v>0</v>
      </c>
      <c r="N3177" s="25">
        <v>0</v>
      </c>
      <c r="O3177" s="21" t="s">
        <v>93</v>
      </c>
      <c r="P3177" s="46"/>
      <c r="Q3177" s="24">
        <v>5</v>
      </c>
      <c r="R3177" s="21" t="s">
        <v>66</v>
      </c>
      <c r="S3177" s="21" t="s">
        <v>94</v>
      </c>
    </row>
    <row r="3178" spans="1:19" s="21" customFormat="1" x14ac:dyDescent="0.35">
      <c r="A3178" s="26">
        <v>1553972</v>
      </c>
      <c r="B3178" s="53">
        <v>411583</v>
      </c>
      <c r="C3178" s="26">
        <f>VLOOKUP(TotalFix[[#This Row],[Order]],'Total Fix by SS'!B:C,2,0)</f>
        <v>241</v>
      </c>
      <c r="D3178" s="21" t="s">
        <v>59</v>
      </c>
      <c r="E3178" s="21" t="s">
        <v>60</v>
      </c>
      <c r="F3178" s="21" t="s">
        <v>61</v>
      </c>
      <c r="G3178" s="21" t="s">
        <v>62</v>
      </c>
      <c r="H3178" s="21" t="s">
        <v>63</v>
      </c>
      <c r="I3178" s="21" t="s">
        <v>64</v>
      </c>
      <c r="J3178" s="22">
        <v>43739</v>
      </c>
      <c r="K3178" s="23">
        <v>0.35202546296296</v>
      </c>
      <c r="L3178" s="22">
        <v>43739</v>
      </c>
      <c r="M3178" s="23">
        <v>0.36171296296296002</v>
      </c>
      <c r="N3178" s="25">
        <v>13.95</v>
      </c>
      <c r="O3178" s="21" t="s">
        <v>66</v>
      </c>
      <c r="P3178" s="46">
        <f>TotalFix[[#This Row],[Confirmed activ. 3 (ILE03)]]</f>
        <v>13.95</v>
      </c>
      <c r="Q3178" s="24">
        <v>20</v>
      </c>
      <c r="R3178" s="21" t="s">
        <v>66</v>
      </c>
      <c r="S3178" s="21" t="s">
        <v>67</v>
      </c>
    </row>
    <row r="3179" spans="1:19" s="21" customFormat="1" x14ac:dyDescent="0.35">
      <c r="A3179" s="26">
        <v>1553972</v>
      </c>
      <c r="B3179" s="53">
        <v>411583</v>
      </c>
      <c r="C3179" s="26">
        <f>VLOOKUP(TotalFix[[#This Row],[Order]],'Total Fix by SS'!B:C,2,0)</f>
        <v>241</v>
      </c>
      <c r="D3179" s="21" t="s">
        <v>59</v>
      </c>
      <c r="E3179" s="21" t="s">
        <v>68</v>
      </c>
      <c r="F3179" s="21" t="s">
        <v>69</v>
      </c>
      <c r="G3179" s="21" t="s">
        <v>62</v>
      </c>
      <c r="H3179" s="21" t="s">
        <v>70</v>
      </c>
      <c r="I3179" s="21" t="s">
        <v>71</v>
      </c>
      <c r="J3179" s="22">
        <v>43739</v>
      </c>
      <c r="K3179" s="23">
        <v>0.36921296296296002</v>
      </c>
      <c r="L3179" s="22">
        <v>43739</v>
      </c>
      <c r="M3179" s="23">
        <v>0.36921296296296002</v>
      </c>
      <c r="N3179" s="24">
        <v>30</v>
      </c>
      <c r="O3179" s="21" t="s">
        <v>66</v>
      </c>
      <c r="P3179" s="46">
        <f>TotalFix[[#This Row],[Confirmed activ. 3 (ILE03)]]</f>
        <v>30</v>
      </c>
      <c r="Q3179" s="24">
        <v>30</v>
      </c>
      <c r="R3179" s="21" t="s">
        <v>66</v>
      </c>
      <c r="S3179" s="21" t="s">
        <v>72</v>
      </c>
    </row>
    <row r="3180" spans="1:19" s="21" customFormat="1" x14ac:dyDescent="0.35">
      <c r="A3180" s="26">
        <v>1553972</v>
      </c>
      <c r="B3180" s="53">
        <v>411583</v>
      </c>
      <c r="C3180" s="26">
        <f>VLOOKUP(TotalFix[[#This Row],[Order]],'Total Fix by SS'!B:C,2,0)</f>
        <v>241</v>
      </c>
      <c r="D3180" s="21" t="s">
        <v>59</v>
      </c>
      <c r="E3180" s="21" t="s">
        <v>73</v>
      </c>
      <c r="F3180" s="21" t="s">
        <v>61</v>
      </c>
      <c r="G3180" s="21" t="s">
        <v>62</v>
      </c>
      <c r="H3180" s="21" t="s">
        <v>63</v>
      </c>
      <c r="I3180" s="21" t="s">
        <v>74</v>
      </c>
      <c r="J3180" s="22">
        <v>43739</v>
      </c>
      <c r="K3180" s="23">
        <v>0.40924768518519</v>
      </c>
      <c r="L3180" s="22">
        <v>43740</v>
      </c>
      <c r="M3180" s="23">
        <v>0.46347222222222001</v>
      </c>
      <c r="N3180" s="25">
        <v>395.87700000000001</v>
      </c>
      <c r="O3180" s="21" t="s">
        <v>66</v>
      </c>
      <c r="P3180" s="46">
        <f>TotalFix[[#This Row],[Confirmed activ. 3 (ILE03)]]</f>
        <v>395.87700000000001</v>
      </c>
      <c r="Q3180" s="24">
        <v>200</v>
      </c>
      <c r="R3180" s="21" t="s">
        <v>66</v>
      </c>
      <c r="S3180" s="21" t="s">
        <v>67</v>
      </c>
    </row>
    <row r="3181" spans="1:19" s="21" customFormat="1" x14ac:dyDescent="0.35">
      <c r="A3181" s="26">
        <v>1553972</v>
      </c>
      <c r="B3181" s="53">
        <v>411583</v>
      </c>
      <c r="C3181" s="26">
        <f>VLOOKUP(TotalFix[[#This Row],[Order]],'Total Fix by SS'!B:C,2,0)</f>
        <v>241</v>
      </c>
      <c r="D3181" s="21" t="s">
        <v>59</v>
      </c>
      <c r="E3181" s="21" t="s">
        <v>75</v>
      </c>
      <c r="F3181" s="21" t="s">
        <v>61</v>
      </c>
      <c r="G3181" s="21" t="s">
        <v>62</v>
      </c>
      <c r="H3181" s="21" t="s">
        <v>63</v>
      </c>
      <c r="I3181" s="21" t="s">
        <v>76</v>
      </c>
      <c r="J3181" s="22">
        <v>43740</v>
      </c>
      <c r="K3181" s="23">
        <v>0.46381944444444001</v>
      </c>
      <c r="L3181" s="22">
        <v>43744</v>
      </c>
      <c r="M3181" s="23">
        <v>0.46417824074073999</v>
      </c>
      <c r="N3181" s="25">
        <v>1058.2370000000001</v>
      </c>
      <c r="O3181" s="21" t="s">
        <v>66</v>
      </c>
      <c r="P3181" s="46">
        <f>TotalFix[[#This Row],[Confirmed activ. 3 (ILE03)]]</f>
        <v>1058.2370000000001</v>
      </c>
      <c r="Q3181" s="24">
        <v>500</v>
      </c>
      <c r="R3181" s="21" t="s">
        <v>66</v>
      </c>
      <c r="S3181" s="21" t="s">
        <v>67</v>
      </c>
    </row>
    <row r="3182" spans="1:19" s="21" customFormat="1" x14ac:dyDescent="0.35">
      <c r="A3182" s="26">
        <v>1553972</v>
      </c>
      <c r="B3182" s="53">
        <v>411583</v>
      </c>
      <c r="C3182" s="26">
        <f>VLOOKUP(TotalFix[[#This Row],[Order]],'Total Fix by SS'!B:C,2,0)</f>
        <v>241</v>
      </c>
      <c r="D3182" s="21" t="s">
        <v>59</v>
      </c>
      <c r="E3182" s="21" t="s">
        <v>78</v>
      </c>
      <c r="F3182" s="21" t="s">
        <v>69</v>
      </c>
      <c r="G3182" s="21" t="s">
        <v>62</v>
      </c>
      <c r="H3182" s="21" t="s">
        <v>70</v>
      </c>
      <c r="I3182" s="21" t="s">
        <v>79</v>
      </c>
      <c r="J3182" s="22">
        <v>43744</v>
      </c>
      <c r="K3182" s="23">
        <v>0.65902777777777999</v>
      </c>
      <c r="L3182" s="22">
        <v>43744</v>
      </c>
      <c r="M3182" s="23">
        <v>0.65902777777777999</v>
      </c>
      <c r="N3182" s="24">
        <v>20</v>
      </c>
      <c r="O3182" s="21" t="s">
        <v>66</v>
      </c>
      <c r="P3182" s="46">
        <f>TotalFix[[#This Row],[Confirmed activ. 3 (ILE03)]]</f>
        <v>20</v>
      </c>
      <c r="Q3182" s="24">
        <v>20</v>
      </c>
      <c r="R3182" s="21" t="s">
        <v>66</v>
      </c>
      <c r="S3182" s="21" t="s">
        <v>72</v>
      </c>
    </row>
    <row r="3183" spans="1:19" s="21" customFormat="1" x14ac:dyDescent="0.35">
      <c r="A3183" s="26">
        <v>1553972</v>
      </c>
      <c r="B3183" s="53">
        <v>411583</v>
      </c>
      <c r="C3183" s="26">
        <f>VLOOKUP(TotalFix[[#This Row],[Order]],'Total Fix by SS'!B:C,2,0)</f>
        <v>241</v>
      </c>
      <c r="D3183" s="21" t="s">
        <v>59</v>
      </c>
      <c r="E3183" s="21" t="s">
        <v>80</v>
      </c>
      <c r="F3183" s="21" t="s">
        <v>69</v>
      </c>
      <c r="G3183" s="21" t="s">
        <v>62</v>
      </c>
      <c r="H3183" s="21" t="s">
        <v>70</v>
      </c>
      <c r="I3183" s="21" t="s">
        <v>81</v>
      </c>
      <c r="J3183" s="22">
        <v>43744</v>
      </c>
      <c r="K3183" s="23">
        <v>0.65922453703703998</v>
      </c>
      <c r="L3183" s="22">
        <v>43744</v>
      </c>
      <c r="M3183" s="23">
        <v>0.65922453703703998</v>
      </c>
      <c r="N3183" s="24">
        <v>20</v>
      </c>
      <c r="O3183" s="21" t="s">
        <v>66</v>
      </c>
      <c r="P3183" s="46">
        <f>TotalFix[[#This Row],[Confirmed activ. 3 (ILE03)]]</f>
        <v>20</v>
      </c>
      <c r="Q3183" s="24">
        <v>20</v>
      </c>
      <c r="R3183" s="21" t="s">
        <v>66</v>
      </c>
      <c r="S3183" s="21" t="s">
        <v>72</v>
      </c>
    </row>
    <row r="3184" spans="1:19" s="21" customFormat="1" x14ac:dyDescent="0.35">
      <c r="A3184" s="26">
        <v>1553972</v>
      </c>
      <c r="B3184" s="53">
        <v>411583</v>
      </c>
      <c r="C3184" s="26">
        <f>VLOOKUP(TotalFix[[#This Row],[Order]],'Total Fix by SS'!B:C,2,0)</f>
        <v>241</v>
      </c>
      <c r="D3184" s="21" t="s">
        <v>59</v>
      </c>
      <c r="E3184" s="21" t="s">
        <v>82</v>
      </c>
      <c r="F3184" s="21" t="s">
        <v>83</v>
      </c>
      <c r="G3184" s="21" t="s">
        <v>62</v>
      </c>
      <c r="H3184" s="21" t="s">
        <v>84</v>
      </c>
      <c r="I3184" s="21" t="s">
        <v>84</v>
      </c>
      <c r="J3184" s="22">
        <v>43744</v>
      </c>
      <c r="K3184" s="23">
        <v>0.68682870370369997</v>
      </c>
      <c r="L3184" s="22">
        <v>43746</v>
      </c>
      <c r="M3184" s="23">
        <v>0.4578587962963</v>
      </c>
      <c r="N3184" s="25">
        <v>6.7119999999999997</v>
      </c>
      <c r="O3184" s="21" t="s">
        <v>77</v>
      </c>
      <c r="P3184" s="46">
        <f>TotalFix[[#This Row],[Confirmed activ. 3 (ILE03)]]*60</f>
        <v>402.71999999999997</v>
      </c>
      <c r="Q3184" s="24">
        <v>450</v>
      </c>
      <c r="R3184" s="21" t="s">
        <v>66</v>
      </c>
      <c r="S3184" s="21" t="s">
        <v>67</v>
      </c>
    </row>
    <row r="3185" spans="1:19" s="21" customFormat="1" x14ac:dyDescent="0.35">
      <c r="A3185" s="26">
        <v>1553972</v>
      </c>
      <c r="B3185" s="53">
        <v>411583</v>
      </c>
      <c r="C3185" s="26">
        <f>VLOOKUP(TotalFix[[#This Row],[Order]],'Total Fix by SS'!B:C,2,0)</f>
        <v>241</v>
      </c>
      <c r="D3185" s="21" t="s">
        <v>59</v>
      </c>
      <c r="E3185" s="21" t="s">
        <v>85</v>
      </c>
      <c r="F3185" s="21" t="s">
        <v>86</v>
      </c>
      <c r="G3185" s="21" t="s">
        <v>62</v>
      </c>
      <c r="H3185" s="21" t="s">
        <v>87</v>
      </c>
      <c r="I3185" s="21" t="s">
        <v>87</v>
      </c>
      <c r="J3185" s="22">
        <v>43746</v>
      </c>
      <c r="K3185" s="23">
        <v>0.49597222222221998</v>
      </c>
      <c r="L3185" s="22">
        <v>43746</v>
      </c>
      <c r="M3185" s="23">
        <v>0.49597222222221998</v>
      </c>
      <c r="N3185" s="24">
        <v>20</v>
      </c>
      <c r="O3185" s="21" t="s">
        <v>66</v>
      </c>
      <c r="P3185" s="46">
        <f>TotalFix[[#This Row],[Confirmed activ. 3 (ILE03)]]</f>
        <v>20</v>
      </c>
      <c r="Q3185" s="24">
        <v>20</v>
      </c>
      <c r="R3185" s="21" t="s">
        <v>66</v>
      </c>
      <c r="S3185" s="21" t="s">
        <v>72</v>
      </c>
    </row>
    <row r="3186" spans="1:19" s="21" customFormat="1" x14ac:dyDescent="0.35">
      <c r="A3186" s="26">
        <v>1553972</v>
      </c>
      <c r="B3186" s="53">
        <v>411583</v>
      </c>
      <c r="C3186" s="26">
        <f>VLOOKUP(TotalFix[[#This Row],[Order]],'Total Fix by SS'!B:C,2,0)</f>
        <v>241</v>
      </c>
      <c r="D3186" s="21" t="s">
        <v>59</v>
      </c>
      <c r="E3186" s="21" t="s">
        <v>88</v>
      </c>
      <c r="F3186" s="21" t="s">
        <v>89</v>
      </c>
      <c r="G3186" s="21" t="s">
        <v>90</v>
      </c>
      <c r="H3186" s="21" t="s">
        <v>91</v>
      </c>
      <c r="I3186" s="21" t="s">
        <v>92</v>
      </c>
      <c r="J3186" s="22"/>
      <c r="K3186" s="23">
        <v>0</v>
      </c>
      <c r="L3186" s="22"/>
      <c r="M3186" s="23">
        <v>0</v>
      </c>
      <c r="N3186" s="25">
        <v>0</v>
      </c>
      <c r="O3186" s="21" t="s">
        <v>93</v>
      </c>
      <c r="P3186" s="46"/>
      <c r="Q3186" s="24">
        <v>0</v>
      </c>
      <c r="R3186" s="21" t="s">
        <v>66</v>
      </c>
      <c r="S3186" s="21" t="s">
        <v>94</v>
      </c>
    </row>
    <row r="3187" spans="1:19" s="21" customFormat="1" x14ac:dyDescent="0.35">
      <c r="A3187" s="26">
        <v>1553972</v>
      </c>
      <c r="B3187" s="53">
        <v>411583</v>
      </c>
      <c r="C3187" s="26">
        <f>VLOOKUP(TotalFix[[#This Row],[Order]],'Total Fix by SS'!B:C,2,0)</f>
        <v>241</v>
      </c>
      <c r="D3187" s="21" t="s">
        <v>59</v>
      </c>
      <c r="E3187" s="21" t="s">
        <v>95</v>
      </c>
      <c r="F3187" s="21" t="s">
        <v>61</v>
      </c>
      <c r="G3187" s="21" t="s">
        <v>62</v>
      </c>
      <c r="H3187" s="21" t="s">
        <v>63</v>
      </c>
      <c r="I3187" s="21" t="s">
        <v>96</v>
      </c>
      <c r="J3187" s="22">
        <v>43746</v>
      </c>
      <c r="K3187" s="23">
        <v>0.54776620370369999</v>
      </c>
      <c r="L3187" s="22">
        <v>43746</v>
      </c>
      <c r="M3187" s="23">
        <v>0.64006944444444003</v>
      </c>
      <c r="N3187" s="25">
        <v>2.2149999999999999</v>
      </c>
      <c r="O3187" s="21" t="s">
        <v>77</v>
      </c>
      <c r="P3187" s="46">
        <f>TotalFix[[#This Row],[Confirmed activ. 3 (ILE03)]]*60</f>
        <v>132.89999999999998</v>
      </c>
      <c r="Q3187" s="24">
        <v>40</v>
      </c>
      <c r="R3187" s="21" t="s">
        <v>66</v>
      </c>
      <c r="S3187" s="21" t="s">
        <v>67</v>
      </c>
    </row>
    <row r="3188" spans="1:19" s="21" customFormat="1" x14ac:dyDescent="0.35">
      <c r="A3188" s="26">
        <v>1553972</v>
      </c>
      <c r="B3188" s="53">
        <v>411583</v>
      </c>
      <c r="C3188" s="26">
        <f>VLOOKUP(TotalFix[[#This Row],[Order]],'Total Fix by SS'!B:C,2,0)</f>
        <v>241</v>
      </c>
      <c r="D3188" s="21" t="s">
        <v>59</v>
      </c>
      <c r="E3188" s="21" t="s">
        <v>97</v>
      </c>
      <c r="F3188" s="21" t="s">
        <v>69</v>
      </c>
      <c r="G3188" s="21" t="s">
        <v>62</v>
      </c>
      <c r="H3188" s="21" t="s">
        <v>70</v>
      </c>
      <c r="I3188" s="21" t="s">
        <v>98</v>
      </c>
      <c r="J3188" s="22">
        <v>43747</v>
      </c>
      <c r="K3188" s="23">
        <v>0.32989583333333</v>
      </c>
      <c r="L3188" s="22">
        <v>43747</v>
      </c>
      <c r="M3188" s="23">
        <v>0.32989583333333</v>
      </c>
      <c r="N3188" s="24">
        <v>20</v>
      </c>
      <c r="O3188" s="21" t="s">
        <v>66</v>
      </c>
      <c r="P3188" s="46">
        <f>TotalFix[[#This Row],[Confirmed activ. 3 (ILE03)]]</f>
        <v>20</v>
      </c>
      <c r="Q3188" s="24">
        <v>20</v>
      </c>
      <c r="R3188" s="21" t="s">
        <v>66</v>
      </c>
      <c r="S3188" s="21" t="s">
        <v>72</v>
      </c>
    </row>
    <row r="3189" spans="1:19" s="21" customFormat="1" x14ac:dyDescent="0.35">
      <c r="A3189" s="26">
        <v>1553972</v>
      </c>
      <c r="B3189" s="53">
        <v>411583</v>
      </c>
      <c r="C3189" s="26">
        <f>VLOOKUP(TotalFix[[#This Row],[Order]],'Total Fix by SS'!B:C,2,0)</f>
        <v>241</v>
      </c>
      <c r="D3189" s="21" t="s">
        <v>59</v>
      </c>
      <c r="E3189" s="21" t="s">
        <v>99</v>
      </c>
      <c r="F3189" s="21" t="s">
        <v>69</v>
      </c>
      <c r="G3189" s="21" t="s">
        <v>62</v>
      </c>
      <c r="H3189" s="21" t="s">
        <v>70</v>
      </c>
      <c r="I3189" s="21" t="s">
        <v>100</v>
      </c>
      <c r="J3189" s="22">
        <v>43747</v>
      </c>
      <c r="K3189" s="23">
        <v>0.33003472222222002</v>
      </c>
      <c r="L3189" s="22">
        <v>43747</v>
      </c>
      <c r="M3189" s="23">
        <v>0.33003472222222002</v>
      </c>
      <c r="N3189" s="24">
        <v>50</v>
      </c>
      <c r="O3189" s="21" t="s">
        <v>66</v>
      </c>
      <c r="P3189" s="46">
        <f>TotalFix[[#This Row],[Confirmed activ. 3 (ILE03)]]</f>
        <v>50</v>
      </c>
      <c r="Q3189" s="24">
        <v>50</v>
      </c>
      <c r="R3189" s="21" t="s">
        <v>66</v>
      </c>
      <c r="S3189" s="21" t="s">
        <v>72</v>
      </c>
    </row>
    <row r="3190" spans="1:19" s="21" customFormat="1" x14ac:dyDescent="0.35">
      <c r="A3190" s="26">
        <v>1553972</v>
      </c>
      <c r="B3190" s="53">
        <v>411583</v>
      </c>
      <c r="C3190" s="26">
        <f>VLOOKUP(TotalFix[[#This Row],[Order]],'Total Fix by SS'!B:C,2,0)</f>
        <v>241</v>
      </c>
      <c r="D3190" s="21" t="s">
        <v>59</v>
      </c>
      <c r="E3190" s="21" t="s">
        <v>101</v>
      </c>
      <c r="F3190" s="21" t="s">
        <v>102</v>
      </c>
      <c r="G3190" s="21" t="s">
        <v>62</v>
      </c>
      <c r="H3190" s="21" t="s">
        <v>100</v>
      </c>
      <c r="I3190" s="21" t="s">
        <v>103</v>
      </c>
      <c r="J3190" s="22">
        <v>43747</v>
      </c>
      <c r="K3190" s="23">
        <v>0.62156250000000002</v>
      </c>
      <c r="L3190" s="22">
        <v>43747</v>
      </c>
      <c r="M3190" s="23">
        <v>0.62156250000000002</v>
      </c>
      <c r="N3190" s="24">
        <v>10</v>
      </c>
      <c r="O3190" s="21" t="s">
        <v>66</v>
      </c>
      <c r="P3190" s="46">
        <f>TotalFix[[#This Row],[Confirmed activ. 3 (ILE03)]]</f>
        <v>10</v>
      </c>
      <c r="Q3190" s="24">
        <v>10</v>
      </c>
      <c r="R3190" s="21" t="s">
        <v>66</v>
      </c>
      <c r="S3190" s="21" t="s">
        <v>72</v>
      </c>
    </row>
    <row r="3191" spans="1:19" s="21" customFormat="1" x14ac:dyDescent="0.35">
      <c r="A3191" s="26">
        <v>1553972</v>
      </c>
      <c r="B3191" s="53">
        <v>411583</v>
      </c>
      <c r="C3191" s="26">
        <f>VLOOKUP(TotalFix[[#This Row],[Order]],'Total Fix by SS'!B:C,2,0)</f>
        <v>241</v>
      </c>
      <c r="D3191" s="21" t="s">
        <v>59</v>
      </c>
      <c r="E3191" s="21" t="s">
        <v>104</v>
      </c>
      <c r="F3191" s="21" t="s">
        <v>102</v>
      </c>
      <c r="G3191" s="21" t="s">
        <v>105</v>
      </c>
      <c r="H3191" s="21" t="s">
        <v>100</v>
      </c>
      <c r="I3191" s="21" t="s">
        <v>106</v>
      </c>
      <c r="J3191" s="22">
        <v>43751</v>
      </c>
      <c r="K3191" s="23">
        <v>0.39452546296295998</v>
      </c>
      <c r="L3191" s="22">
        <v>43751</v>
      </c>
      <c r="M3191" s="23">
        <v>0.39452546296295998</v>
      </c>
      <c r="N3191" s="24">
        <v>10</v>
      </c>
      <c r="O3191" s="21" t="s">
        <v>66</v>
      </c>
      <c r="P3191" s="46">
        <f>TotalFix[[#This Row],[Confirmed activ. 3 (ILE03)]]</f>
        <v>10</v>
      </c>
      <c r="Q3191" s="24">
        <v>10</v>
      </c>
      <c r="R3191" s="21" t="s">
        <v>66</v>
      </c>
      <c r="S3191" s="21" t="s">
        <v>72</v>
      </c>
    </row>
    <row r="3192" spans="1:19" s="21" customFormat="1" x14ac:dyDescent="0.35">
      <c r="A3192" s="26">
        <v>1553972</v>
      </c>
      <c r="B3192" s="53">
        <v>411583</v>
      </c>
      <c r="C3192" s="26">
        <f>VLOOKUP(TotalFix[[#This Row],[Order]],'Total Fix by SS'!B:C,2,0)</f>
        <v>241</v>
      </c>
      <c r="D3192" s="21" t="s">
        <v>107</v>
      </c>
      <c r="E3192" s="21" t="s">
        <v>60</v>
      </c>
      <c r="F3192" s="21" t="s">
        <v>61</v>
      </c>
      <c r="G3192" s="21" t="s">
        <v>90</v>
      </c>
      <c r="H3192" s="21" t="s">
        <v>63</v>
      </c>
      <c r="I3192" s="21" t="s">
        <v>108</v>
      </c>
      <c r="J3192" s="22"/>
      <c r="K3192" s="23">
        <v>0</v>
      </c>
      <c r="L3192" s="22"/>
      <c r="M3192" s="23">
        <v>0</v>
      </c>
      <c r="N3192" s="25">
        <v>0</v>
      </c>
      <c r="O3192" s="21" t="s">
        <v>93</v>
      </c>
      <c r="P3192" s="46"/>
      <c r="Q3192" s="24">
        <v>1</v>
      </c>
      <c r="R3192" s="21" t="s">
        <v>66</v>
      </c>
      <c r="S3192" s="21" t="s">
        <v>94</v>
      </c>
    </row>
    <row r="3193" spans="1:19" s="21" customFormat="1" x14ac:dyDescent="0.35">
      <c r="A3193" s="26">
        <v>1553972</v>
      </c>
      <c r="B3193" s="53">
        <v>411583</v>
      </c>
      <c r="C3193" s="26">
        <f>VLOOKUP(TotalFix[[#This Row],[Order]],'Total Fix by SS'!B:C,2,0)</f>
        <v>241</v>
      </c>
      <c r="D3193" s="21" t="s">
        <v>109</v>
      </c>
      <c r="E3193" s="21" t="s">
        <v>82</v>
      </c>
      <c r="F3193" s="21" t="s">
        <v>83</v>
      </c>
      <c r="G3193" s="21" t="s">
        <v>90</v>
      </c>
      <c r="H3193" s="21" t="s">
        <v>84</v>
      </c>
      <c r="I3193" s="21" t="s">
        <v>110</v>
      </c>
      <c r="J3193" s="22"/>
      <c r="K3193" s="23">
        <v>0</v>
      </c>
      <c r="L3193" s="22"/>
      <c r="M3193" s="23">
        <v>0</v>
      </c>
      <c r="N3193" s="25">
        <v>0</v>
      </c>
      <c r="O3193" s="21" t="s">
        <v>93</v>
      </c>
      <c r="P3193" s="46"/>
      <c r="Q3193" s="24">
        <v>5</v>
      </c>
      <c r="R3193" s="21" t="s">
        <v>66</v>
      </c>
      <c r="S3193" s="21" t="s">
        <v>94</v>
      </c>
    </row>
    <row r="3194" spans="1:19" s="21" customFormat="1" x14ac:dyDescent="0.35">
      <c r="A3194" s="26">
        <v>1554219</v>
      </c>
      <c r="B3194" s="53">
        <v>411583</v>
      </c>
      <c r="C3194" s="26">
        <f>VLOOKUP(TotalFix[[#This Row],[Order]],'Total Fix by SS'!B:C,2,0)</f>
        <v>242</v>
      </c>
      <c r="D3194" s="21" t="s">
        <v>59</v>
      </c>
      <c r="E3194" s="21" t="s">
        <v>60</v>
      </c>
      <c r="F3194" s="21" t="s">
        <v>61</v>
      </c>
      <c r="G3194" s="21" t="s">
        <v>62</v>
      </c>
      <c r="H3194" s="21" t="s">
        <v>63</v>
      </c>
      <c r="I3194" s="21" t="s">
        <v>64</v>
      </c>
      <c r="J3194" s="22">
        <v>43740</v>
      </c>
      <c r="K3194" s="23">
        <v>0.46314814814814997</v>
      </c>
      <c r="L3194" s="22">
        <v>43740</v>
      </c>
      <c r="M3194" s="23">
        <v>0.47269675925926002</v>
      </c>
      <c r="N3194" s="25">
        <v>13.75</v>
      </c>
      <c r="O3194" s="21" t="s">
        <v>66</v>
      </c>
      <c r="P3194" s="46">
        <f>TotalFix[[#This Row],[Confirmed activ. 3 (ILE03)]]</f>
        <v>13.75</v>
      </c>
      <c r="Q3194" s="24">
        <v>20</v>
      </c>
      <c r="R3194" s="21" t="s">
        <v>66</v>
      </c>
      <c r="S3194" s="21" t="s">
        <v>67</v>
      </c>
    </row>
    <row r="3195" spans="1:19" s="21" customFormat="1" x14ac:dyDescent="0.35">
      <c r="A3195" s="26">
        <v>1554219</v>
      </c>
      <c r="B3195" s="53">
        <v>411583</v>
      </c>
      <c r="C3195" s="26">
        <f>VLOOKUP(TotalFix[[#This Row],[Order]],'Total Fix by SS'!B:C,2,0)</f>
        <v>242</v>
      </c>
      <c r="D3195" s="21" t="s">
        <v>59</v>
      </c>
      <c r="E3195" s="21" t="s">
        <v>68</v>
      </c>
      <c r="F3195" s="21" t="s">
        <v>69</v>
      </c>
      <c r="G3195" s="21" t="s">
        <v>62</v>
      </c>
      <c r="H3195" s="21" t="s">
        <v>70</v>
      </c>
      <c r="I3195" s="21" t="s">
        <v>71</v>
      </c>
      <c r="J3195" s="22">
        <v>43740</v>
      </c>
      <c r="K3195" s="23">
        <v>0.50440972222222002</v>
      </c>
      <c r="L3195" s="22">
        <v>43740</v>
      </c>
      <c r="M3195" s="23">
        <v>0.50440972222222002</v>
      </c>
      <c r="N3195" s="24">
        <v>30</v>
      </c>
      <c r="O3195" s="21" t="s">
        <v>66</v>
      </c>
      <c r="P3195" s="46">
        <f>TotalFix[[#This Row],[Confirmed activ. 3 (ILE03)]]</f>
        <v>30</v>
      </c>
      <c r="Q3195" s="24">
        <v>30</v>
      </c>
      <c r="R3195" s="21" t="s">
        <v>66</v>
      </c>
      <c r="S3195" s="21" t="s">
        <v>72</v>
      </c>
    </row>
    <row r="3196" spans="1:19" s="21" customFormat="1" x14ac:dyDescent="0.35">
      <c r="A3196" s="26">
        <v>1554219</v>
      </c>
      <c r="B3196" s="53">
        <v>411583</v>
      </c>
      <c r="C3196" s="26">
        <f>VLOOKUP(TotalFix[[#This Row],[Order]],'Total Fix by SS'!B:C,2,0)</f>
        <v>242</v>
      </c>
      <c r="D3196" s="21" t="s">
        <v>59</v>
      </c>
      <c r="E3196" s="21" t="s">
        <v>73</v>
      </c>
      <c r="F3196" s="21" t="s">
        <v>61</v>
      </c>
      <c r="G3196" s="21" t="s">
        <v>62</v>
      </c>
      <c r="H3196" s="21" t="s">
        <v>63</v>
      </c>
      <c r="I3196" s="21" t="s">
        <v>74</v>
      </c>
      <c r="J3196" s="22">
        <v>43740</v>
      </c>
      <c r="K3196" s="23">
        <v>0.61366898148147997</v>
      </c>
      <c r="L3196" s="22">
        <v>43746</v>
      </c>
      <c r="M3196" s="23">
        <v>0.47796296296295998</v>
      </c>
      <c r="N3196" s="25">
        <v>642.48699999999997</v>
      </c>
      <c r="O3196" s="21" t="s">
        <v>66</v>
      </c>
      <c r="P3196" s="46">
        <f>TotalFix[[#This Row],[Confirmed activ. 3 (ILE03)]]</f>
        <v>642.48699999999997</v>
      </c>
      <c r="Q3196" s="24">
        <v>200</v>
      </c>
      <c r="R3196" s="21" t="s">
        <v>66</v>
      </c>
      <c r="S3196" s="21" t="s">
        <v>67</v>
      </c>
    </row>
    <row r="3197" spans="1:19" s="21" customFormat="1" x14ac:dyDescent="0.35">
      <c r="A3197" s="26">
        <v>1554219</v>
      </c>
      <c r="B3197" s="53">
        <v>411583</v>
      </c>
      <c r="C3197" s="26">
        <f>VLOOKUP(TotalFix[[#This Row],[Order]],'Total Fix by SS'!B:C,2,0)</f>
        <v>242</v>
      </c>
      <c r="D3197" s="21" t="s">
        <v>59</v>
      </c>
      <c r="E3197" s="21" t="s">
        <v>75</v>
      </c>
      <c r="F3197" s="21" t="s">
        <v>61</v>
      </c>
      <c r="G3197" s="21" t="s">
        <v>62</v>
      </c>
      <c r="H3197" s="21" t="s">
        <v>63</v>
      </c>
      <c r="I3197" s="21" t="s">
        <v>76</v>
      </c>
      <c r="J3197" s="22">
        <v>43746</v>
      </c>
      <c r="K3197" s="23">
        <v>0.50649305555556001</v>
      </c>
      <c r="L3197" s="22">
        <v>43746</v>
      </c>
      <c r="M3197" s="23">
        <v>0.74498842592592995</v>
      </c>
      <c r="N3197" s="25">
        <v>5.7240000000000002</v>
      </c>
      <c r="O3197" s="21" t="s">
        <v>77</v>
      </c>
      <c r="P3197" s="46">
        <f>TotalFix[[#This Row],[Confirmed activ. 3 (ILE03)]]*60</f>
        <v>343.44</v>
      </c>
      <c r="Q3197" s="24">
        <v>500</v>
      </c>
      <c r="R3197" s="21" t="s">
        <v>66</v>
      </c>
      <c r="S3197" s="21" t="s">
        <v>67</v>
      </c>
    </row>
    <row r="3198" spans="1:19" s="21" customFormat="1" x14ac:dyDescent="0.35">
      <c r="A3198" s="26">
        <v>1554219</v>
      </c>
      <c r="B3198" s="53">
        <v>411583</v>
      </c>
      <c r="C3198" s="26">
        <f>VLOOKUP(TotalFix[[#This Row],[Order]],'Total Fix by SS'!B:C,2,0)</f>
        <v>242</v>
      </c>
      <c r="D3198" s="21" t="s">
        <v>59</v>
      </c>
      <c r="E3198" s="21" t="s">
        <v>78</v>
      </c>
      <c r="F3198" s="21" t="s">
        <v>69</v>
      </c>
      <c r="G3198" s="21" t="s">
        <v>62</v>
      </c>
      <c r="H3198" s="21" t="s">
        <v>70</v>
      </c>
      <c r="I3198" s="21" t="s">
        <v>79</v>
      </c>
      <c r="J3198" s="22">
        <v>43747</v>
      </c>
      <c r="K3198" s="23">
        <v>0.66087962962962998</v>
      </c>
      <c r="L3198" s="22">
        <v>43747</v>
      </c>
      <c r="M3198" s="23">
        <v>0.66087962962962998</v>
      </c>
      <c r="N3198" s="24">
        <v>20</v>
      </c>
      <c r="O3198" s="21" t="s">
        <v>66</v>
      </c>
      <c r="P3198" s="46">
        <f>TotalFix[[#This Row],[Confirmed activ. 3 (ILE03)]]</f>
        <v>20</v>
      </c>
      <c r="Q3198" s="24">
        <v>20</v>
      </c>
      <c r="R3198" s="21" t="s">
        <v>66</v>
      </c>
      <c r="S3198" s="21" t="s">
        <v>72</v>
      </c>
    </row>
    <row r="3199" spans="1:19" s="21" customFormat="1" x14ac:dyDescent="0.35">
      <c r="A3199" s="26">
        <v>1554219</v>
      </c>
      <c r="B3199" s="53">
        <v>411583</v>
      </c>
      <c r="C3199" s="26">
        <f>VLOOKUP(TotalFix[[#This Row],[Order]],'Total Fix by SS'!B:C,2,0)</f>
        <v>242</v>
      </c>
      <c r="D3199" s="21" t="s">
        <v>59</v>
      </c>
      <c r="E3199" s="21" t="s">
        <v>80</v>
      </c>
      <c r="F3199" s="21" t="s">
        <v>69</v>
      </c>
      <c r="G3199" s="21" t="s">
        <v>62</v>
      </c>
      <c r="H3199" s="21" t="s">
        <v>70</v>
      </c>
      <c r="I3199" s="21" t="s">
        <v>81</v>
      </c>
      <c r="J3199" s="22">
        <v>43747</v>
      </c>
      <c r="K3199" s="23">
        <v>0.66112268518519002</v>
      </c>
      <c r="L3199" s="22">
        <v>43747</v>
      </c>
      <c r="M3199" s="23">
        <v>0.66112268518519002</v>
      </c>
      <c r="N3199" s="24">
        <v>20</v>
      </c>
      <c r="O3199" s="21" t="s">
        <v>66</v>
      </c>
      <c r="P3199" s="46">
        <f>TotalFix[[#This Row],[Confirmed activ. 3 (ILE03)]]</f>
        <v>20</v>
      </c>
      <c r="Q3199" s="24">
        <v>20</v>
      </c>
      <c r="R3199" s="21" t="s">
        <v>66</v>
      </c>
      <c r="S3199" s="21" t="s">
        <v>72</v>
      </c>
    </row>
    <row r="3200" spans="1:19" s="21" customFormat="1" x14ac:dyDescent="0.35">
      <c r="A3200" s="26">
        <v>1554219</v>
      </c>
      <c r="B3200" s="53">
        <v>411583</v>
      </c>
      <c r="C3200" s="26">
        <f>VLOOKUP(TotalFix[[#This Row],[Order]],'Total Fix by SS'!B:C,2,0)</f>
        <v>242</v>
      </c>
      <c r="D3200" s="21" t="s">
        <v>59</v>
      </c>
      <c r="E3200" s="21" t="s">
        <v>82</v>
      </c>
      <c r="F3200" s="21" t="s">
        <v>83</v>
      </c>
      <c r="G3200" s="21" t="s">
        <v>62</v>
      </c>
      <c r="H3200" s="21" t="s">
        <v>84</v>
      </c>
      <c r="I3200" s="21" t="s">
        <v>84</v>
      </c>
      <c r="J3200" s="22">
        <v>43747</v>
      </c>
      <c r="K3200" s="23">
        <v>0.70319444444444001</v>
      </c>
      <c r="L3200" s="22">
        <v>43748</v>
      </c>
      <c r="M3200" s="23">
        <v>0.93957175925925995</v>
      </c>
      <c r="N3200" s="25">
        <v>308.07</v>
      </c>
      <c r="O3200" s="21" t="s">
        <v>66</v>
      </c>
      <c r="P3200" s="46">
        <f>TotalFix[[#This Row],[Confirmed activ. 3 (ILE03)]]</f>
        <v>308.07</v>
      </c>
      <c r="Q3200" s="24">
        <v>450</v>
      </c>
      <c r="R3200" s="21" t="s">
        <v>66</v>
      </c>
      <c r="S3200" s="21" t="s">
        <v>67</v>
      </c>
    </row>
    <row r="3201" spans="1:19" s="21" customFormat="1" x14ac:dyDescent="0.35">
      <c r="A3201" s="26">
        <v>1554219</v>
      </c>
      <c r="B3201" s="53">
        <v>411583</v>
      </c>
      <c r="C3201" s="26">
        <f>VLOOKUP(TotalFix[[#This Row],[Order]],'Total Fix by SS'!B:C,2,0)</f>
        <v>242</v>
      </c>
      <c r="D3201" s="21" t="s">
        <v>59</v>
      </c>
      <c r="E3201" s="21" t="s">
        <v>85</v>
      </c>
      <c r="F3201" s="21" t="s">
        <v>86</v>
      </c>
      <c r="G3201" s="21" t="s">
        <v>62</v>
      </c>
      <c r="H3201" s="21" t="s">
        <v>87</v>
      </c>
      <c r="I3201" s="21" t="s">
        <v>87</v>
      </c>
      <c r="J3201" s="22">
        <v>43751</v>
      </c>
      <c r="K3201" s="23">
        <v>0.37231481481480999</v>
      </c>
      <c r="L3201" s="22">
        <v>43751</v>
      </c>
      <c r="M3201" s="23">
        <v>0.37231481481480999</v>
      </c>
      <c r="N3201" s="24">
        <v>20</v>
      </c>
      <c r="O3201" s="21" t="s">
        <v>66</v>
      </c>
      <c r="P3201" s="46">
        <f>TotalFix[[#This Row],[Confirmed activ. 3 (ILE03)]]</f>
        <v>20</v>
      </c>
      <c r="Q3201" s="24">
        <v>20</v>
      </c>
      <c r="R3201" s="21" t="s">
        <v>66</v>
      </c>
      <c r="S3201" s="21" t="s">
        <v>72</v>
      </c>
    </row>
    <row r="3202" spans="1:19" s="21" customFormat="1" x14ac:dyDescent="0.35">
      <c r="A3202" s="26">
        <v>1554219</v>
      </c>
      <c r="B3202" s="53">
        <v>411583</v>
      </c>
      <c r="C3202" s="26">
        <f>VLOOKUP(TotalFix[[#This Row],[Order]],'Total Fix by SS'!B:C,2,0)</f>
        <v>242</v>
      </c>
      <c r="D3202" s="21" t="s">
        <v>59</v>
      </c>
      <c r="E3202" s="21" t="s">
        <v>88</v>
      </c>
      <c r="F3202" s="21" t="s">
        <v>89</v>
      </c>
      <c r="G3202" s="21" t="s">
        <v>90</v>
      </c>
      <c r="H3202" s="21" t="s">
        <v>91</v>
      </c>
      <c r="I3202" s="21" t="s">
        <v>92</v>
      </c>
      <c r="J3202" s="22"/>
      <c r="K3202" s="23">
        <v>0</v>
      </c>
      <c r="L3202" s="22"/>
      <c r="M3202" s="23">
        <v>0</v>
      </c>
      <c r="N3202" s="25">
        <v>0</v>
      </c>
      <c r="O3202" s="21" t="s">
        <v>93</v>
      </c>
      <c r="P3202" s="46"/>
      <c r="Q3202" s="24">
        <v>0</v>
      </c>
      <c r="R3202" s="21" t="s">
        <v>66</v>
      </c>
      <c r="S3202" s="21" t="s">
        <v>94</v>
      </c>
    </row>
    <row r="3203" spans="1:19" s="21" customFormat="1" x14ac:dyDescent="0.35">
      <c r="A3203" s="26">
        <v>1554219</v>
      </c>
      <c r="B3203" s="53">
        <v>411583</v>
      </c>
      <c r="C3203" s="26">
        <f>VLOOKUP(TotalFix[[#This Row],[Order]],'Total Fix by SS'!B:C,2,0)</f>
        <v>242</v>
      </c>
      <c r="D3203" s="21" t="s">
        <v>59</v>
      </c>
      <c r="E3203" s="21" t="s">
        <v>95</v>
      </c>
      <c r="F3203" s="21" t="s">
        <v>61</v>
      </c>
      <c r="G3203" s="21" t="s">
        <v>62</v>
      </c>
      <c r="H3203" s="21" t="s">
        <v>63</v>
      </c>
      <c r="I3203" s="21" t="s">
        <v>96</v>
      </c>
      <c r="J3203" s="22">
        <v>43751</v>
      </c>
      <c r="K3203" s="23">
        <v>0.39494212962962999</v>
      </c>
      <c r="L3203" s="22">
        <v>43751</v>
      </c>
      <c r="M3203" s="23">
        <v>0.43085648148147998</v>
      </c>
      <c r="N3203" s="25">
        <v>51.716999999999999</v>
      </c>
      <c r="O3203" s="21" t="s">
        <v>66</v>
      </c>
      <c r="P3203" s="46">
        <f>TotalFix[[#This Row],[Confirmed activ. 3 (ILE03)]]</f>
        <v>51.716999999999999</v>
      </c>
      <c r="Q3203" s="24">
        <v>40</v>
      </c>
      <c r="R3203" s="21" t="s">
        <v>66</v>
      </c>
      <c r="S3203" s="21" t="s">
        <v>67</v>
      </c>
    </row>
    <row r="3204" spans="1:19" s="21" customFormat="1" x14ac:dyDescent="0.35">
      <c r="A3204" s="26">
        <v>1554219</v>
      </c>
      <c r="B3204" s="53">
        <v>411583</v>
      </c>
      <c r="C3204" s="26">
        <f>VLOOKUP(TotalFix[[#This Row],[Order]],'Total Fix by SS'!B:C,2,0)</f>
        <v>242</v>
      </c>
      <c r="D3204" s="21" t="s">
        <v>59</v>
      </c>
      <c r="E3204" s="21" t="s">
        <v>97</v>
      </c>
      <c r="F3204" s="21" t="s">
        <v>69</v>
      </c>
      <c r="G3204" s="21" t="s">
        <v>62</v>
      </c>
      <c r="H3204" s="21" t="s">
        <v>70</v>
      </c>
      <c r="I3204" s="21" t="s">
        <v>98</v>
      </c>
      <c r="J3204" s="22">
        <v>43753</v>
      </c>
      <c r="K3204" s="23">
        <v>0.34196759259259002</v>
      </c>
      <c r="L3204" s="22">
        <v>43753</v>
      </c>
      <c r="M3204" s="23">
        <v>0.34196759259259002</v>
      </c>
      <c r="N3204" s="24">
        <v>20</v>
      </c>
      <c r="O3204" s="21" t="s">
        <v>66</v>
      </c>
      <c r="P3204" s="46">
        <f>TotalFix[[#This Row],[Confirmed activ. 3 (ILE03)]]</f>
        <v>20</v>
      </c>
      <c r="Q3204" s="24">
        <v>20</v>
      </c>
      <c r="R3204" s="21" t="s">
        <v>66</v>
      </c>
      <c r="S3204" s="21" t="s">
        <v>72</v>
      </c>
    </row>
    <row r="3205" spans="1:19" s="21" customFormat="1" x14ac:dyDescent="0.35">
      <c r="A3205" s="26">
        <v>1554219</v>
      </c>
      <c r="B3205" s="53">
        <v>411583</v>
      </c>
      <c r="C3205" s="26">
        <f>VLOOKUP(TotalFix[[#This Row],[Order]],'Total Fix by SS'!B:C,2,0)</f>
        <v>242</v>
      </c>
      <c r="D3205" s="21" t="s">
        <v>59</v>
      </c>
      <c r="E3205" s="21" t="s">
        <v>99</v>
      </c>
      <c r="F3205" s="21" t="s">
        <v>69</v>
      </c>
      <c r="G3205" s="21" t="s">
        <v>62</v>
      </c>
      <c r="H3205" s="21" t="s">
        <v>70</v>
      </c>
      <c r="I3205" s="21" t="s">
        <v>100</v>
      </c>
      <c r="J3205" s="22">
        <v>43753</v>
      </c>
      <c r="K3205" s="23">
        <v>0.34209490740741</v>
      </c>
      <c r="L3205" s="22">
        <v>43753</v>
      </c>
      <c r="M3205" s="23">
        <v>0.34209490740741</v>
      </c>
      <c r="N3205" s="24">
        <v>50</v>
      </c>
      <c r="O3205" s="21" t="s">
        <v>66</v>
      </c>
      <c r="P3205" s="46">
        <f>TotalFix[[#This Row],[Confirmed activ. 3 (ILE03)]]</f>
        <v>50</v>
      </c>
      <c r="Q3205" s="24">
        <v>50</v>
      </c>
      <c r="R3205" s="21" t="s">
        <v>66</v>
      </c>
      <c r="S3205" s="21" t="s">
        <v>72</v>
      </c>
    </row>
    <row r="3206" spans="1:19" s="21" customFormat="1" x14ac:dyDescent="0.35">
      <c r="A3206" s="26">
        <v>1554219</v>
      </c>
      <c r="B3206" s="53">
        <v>411583</v>
      </c>
      <c r="C3206" s="26">
        <f>VLOOKUP(TotalFix[[#This Row],[Order]],'Total Fix by SS'!B:C,2,0)</f>
        <v>242</v>
      </c>
      <c r="D3206" s="21" t="s">
        <v>59</v>
      </c>
      <c r="E3206" s="21" t="s">
        <v>101</v>
      </c>
      <c r="F3206" s="21" t="s">
        <v>102</v>
      </c>
      <c r="G3206" s="21" t="s">
        <v>62</v>
      </c>
      <c r="H3206" s="21" t="s">
        <v>100</v>
      </c>
      <c r="I3206" s="21" t="s">
        <v>103</v>
      </c>
      <c r="J3206" s="22">
        <v>43758</v>
      </c>
      <c r="K3206" s="23">
        <v>0.37006944444444001</v>
      </c>
      <c r="L3206" s="22">
        <v>43758</v>
      </c>
      <c r="M3206" s="23">
        <v>0.37006944444444001</v>
      </c>
      <c r="N3206" s="24">
        <v>10</v>
      </c>
      <c r="O3206" s="21" t="s">
        <v>66</v>
      </c>
      <c r="P3206" s="46">
        <f>TotalFix[[#This Row],[Confirmed activ. 3 (ILE03)]]</f>
        <v>10</v>
      </c>
      <c r="Q3206" s="24">
        <v>10</v>
      </c>
      <c r="R3206" s="21" t="s">
        <v>66</v>
      </c>
      <c r="S3206" s="21" t="s">
        <v>72</v>
      </c>
    </row>
    <row r="3207" spans="1:19" s="21" customFormat="1" x14ac:dyDescent="0.35">
      <c r="A3207" s="26">
        <v>1554219</v>
      </c>
      <c r="B3207" s="53">
        <v>411583</v>
      </c>
      <c r="C3207" s="26">
        <f>VLOOKUP(TotalFix[[#This Row],[Order]],'Total Fix by SS'!B:C,2,0)</f>
        <v>242</v>
      </c>
      <c r="D3207" s="21" t="s">
        <v>59</v>
      </c>
      <c r="E3207" s="21" t="s">
        <v>104</v>
      </c>
      <c r="F3207" s="21" t="s">
        <v>102</v>
      </c>
      <c r="G3207" s="21" t="s">
        <v>105</v>
      </c>
      <c r="H3207" s="21" t="s">
        <v>100</v>
      </c>
      <c r="I3207" s="21" t="s">
        <v>106</v>
      </c>
      <c r="J3207" s="22">
        <v>43758</v>
      </c>
      <c r="K3207" s="23">
        <v>0.38660879629630002</v>
      </c>
      <c r="L3207" s="22">
        <v>43758</v>
      </c>
      <c r="M3207" s="23">
        <v>0.38660879629630002</v>
      </c>
      <c r="N3207" s="24">
        <v>10</v>
      </c>
      <c r="O3207" s="21" t="s">
        <v>66</v>
      </c>
      <c r="P3207" s="46">
        <f>TotalFix[[#This Row],[Confirmed activ. 3 (ILE03)]]</f>
        <v>10</v>
      </c>
      <c r="Q3207" s="24">
        <v>10</v>
      </c>
      <c r="R3207" s="21" t="s">
        <v>66</v>
      </c>
      <c r="S3207" s="21" t="s">
        <v>72</v>
      </c>
    </row>
    <row r="3208" spans="1:19" s="21" customFormat="1" x14ac:dyDescent="0.35">
      <c r="A3208" s="26">
        <v>1554219</v>
      </c>
      <c r="B3208" s="53">
        <v>411583</v>
      </c>
      <c r="C3208" s="26">
        <f>VLOOKUP(TotalFix[[#This Row],[Order]],'Total Fix by SS'!B:C,2,0)</f>
        <v>242</v>
      </c>
      <c r="D3208" s="21" t="s">
        <v>107</v>
      </c>
      <c r="E3208" s="21" t="s">
        <v>60</v>
      </c>
      <c r="F3208" s="21" t="s">
        <v>61</v>
      </c>
      <c r="G3208" s="21" t="s">
        <v>90</v>
      </c>
      <c r="H3208" s="21" t="s">
        <v>63</v>
      </c>
      <c r="I3208" s="21" t="s">
        <v>108</v>
      </c>
      <c r="J3208" s="22"/>
      <c r="K3208" s="23">
        <v>0</v>
      </c>
      <c r="L3208" s="22"/>
      <c r="M3208" s="23">
        <v>0</v>
      </c>
      <c r="N3208" s="25">
        <v>0</v>
      </c>
      <c r="O3208" s="21" t="s">
        <v>93</v>
      </c>
      <c r="P3208" s="46"/>
      <c r="Q3208" s="24">
        <v>1</v>
      </c>
      <c r="R3208" s="21" t="s">
        <v>66</v>
      </c>
      <c r="S3208" s="21" t="s">
        <v>94</v>
      </c>
    </row>
    <row r="3209" spans="1:19" s="21" customFormat="1" x14ac:dyDescent="0.35">
      <c r="A3209" s="26">
        <v>1554219</v>
      </c>
      <c r="B3209" s="53">
        <v>411583</v>
      </c>
      <c r="C3209" s="26">
        <f>VLOOKUP(TotalFix[[#This Row],[Order]],'Total Fix by SS'!B:C,2,0)</f>
        <v>242</v>
      </c>
      <c r="D3209" s="21" t="s">
        <v>109</v>
      </c>
      <c r="E3209" s="21" t="s">
        <v>82</v>
      </c>
      <c r="F3209" s="21" t="s">
        <v>83</v>
      </c>
      <c r="G3209" s="21" t="s">
        <v>90</v>
      </c>
      <c r="H3209" s="21" t="s">
        <v>84</v>
      </c>
      <c r="I3209" s="21" t="s">
        <v>110</v>
      </c>
      <c r="J3209" s="22"/>
      <c r="K3209" s="23">
        <v>0</v>
      </c>
      <c r="L3209" s="22"/>
      <c r="M3209" s="23">
        <v>0</v>
      </c>
      <c r="N3209" s="25">
        <v>0</v>
      </c>
      <c r="O3209" s="21" t="s">
        <v>93</v>
      </c>
      <c r="P3209" s="46"/>
      <c r="Q3209" s="24">
        <v>5</v>
      </c>
      <c r="R3209" s="21" t="s">
        <v>66</v>
      </c>
      <c r="S3209" s="21" t="s">
        <v>94</v>
      </c>
    </row>
    <row r="3210" spans="1:19" s="21" customFormat="1" x14ac:dyDescent="0.35">
      <c r="A3210" s="26">
        <v>1554280</v>
      </c>
      <c r="B3210" s="53">
        <v>411583</v>
      </c>
      <c r="C3210" s="26">
        <f>VLOOKUP(TotalFix[[#This Row],[Order]],'Total Fix by SS'!B:C,2,0)</f>
        <v>243</v>
      </c>
      <c r="D3210" s="21" t="s">
        <v>59</v>
      </c>
      <c r="E3210" s="21" t="s">
        <v>60</v>
      </c>
      <c r="F3210" s="21" t="s">
        <v>61</v>
      </c>
      <c r="G3210" s="21" t="s">
        <v>62</v>
      </c>
      <c r="H3210" s="21" t="s">
        <v>63</v>
      </c>
      <c r="I3210" s="21" t="s">
        <v>64</v>
      </c>
      <c r="J3210" s="22">
        <v>43740</v>
      </c>
      <c r="K3210" s="23">
        <v>0.46119212962963002</v>
      </c>
      <c r="L3210" s="22">
        <v>43740</v>
      </c>
      <c r="M3210" s="23">
        <v>0.47297453703704001</v>
      </c>
      <c r="N3210" s="25">
        <v>16.966999999999999</v>
      </c>
      <c r="O3210" s="21" t="s">
        <v>66</v>
      </c>
      <c r="P3210" s="46">
        <f>TotalFix[[#This Row],[Confirmed activ. 3 (ILE03)]]</f>
        <v>16.966999999999999</v>
      </c>
      <c r="Q3210" s="24">
        <v>20</v>
      </c>
      <c r="R3210" s="21" t="s">
        <v>66</v>
      </c>
      <c r="S3210" s="21" t="s">
        <v>67</v>
      </c>
    </row>
    <row r="3211" spans="1:19" s="21" customFormat="1" x14ac:dyDescent="0.35">
      <c r="A3211" s="26">
        <v>1554280</v>
      </c>
      <c r="B3211" s="53">
        <v>411583</v>
      </c>
      <c r="C3211" s="26">
        <f>VLOOKUP(TotalFix[[#This Row],[Order]],'Total Fix by SS'!B:C,2,0)</f>
        <v>243</v>
      </c>
      <c r="D3211" s="21" t="s">
        <v>59</v>
      </c>
      <c r="E3211" s="21" t="s">
        <v>68</v>
      </c>
      <c r="F3211" s="21" t="s">
        <v>69</v>
      </c>
      <c r="G3211" s="21" t="s">
        <v>62</v>
      </c>
      <c r="H3211" s="21" t="s">
        <v>70</v>
      </c>
      <c r="I3211" s="21" t="s">
        <v>71</v>
      </c>
      <c r="J3211" s="22">
        <v>43740</v>
      </c>
      <c r="K3211" s="23">
        <v>0.50399305555555995</v>
      </c>
      <c r="L3211" s="22">
        <v>43740</v>
      </c>
      <c r="M3211" s="23">
        <v>0.50399305555555995</v>
      </c>
      <c r="N3211" s="24">
        <v>30</v>
      </c>
      <c r="O3211" s="21" t="s">
        <v>66</v>
      </c>
      <c r="P3211" s="46">
        <f>TotalFix[[#This Row],[Confirmed activ. 3 (ILE03)]]</f>
        <v>30</v>
      </c>
      <c r="Q3211" s="24">
        <v>30</v>
      </c>
      <c r="R3211" s="21" t="s">
        <v>66</v>
      </c>
      <c r="S3211" s="21" t="s">
        <v>72</v>
      </c>
    </row>
    <row r="3212" spans="1:19" s="21" customFormat="1" x14ac:dyDescent="0.35">
      <c r="A3212" s="26">
        <v>1554280</v>
      </c>
      <c r="B3212" s="53">
        <v>411583</v>
      </c>
      <c r="C3212" s="26">
        <f>VLOOKUP(TotalFix[[#This Row],[Order]],'Total Fix by SS'!B:C,2,0)</f>
        <v>243</v>
      </c>
      <c r="D3212" s="21" t="s">
        <v>59</v>
      </c>
      <c r="E3212" s="21" t="s">
        <v>73</v>
      </c>
      <c r="F3212" s="21" t="s">
        <v>61</v>
      </c>
      <c r="G3212" s="21" t="s">
        <v>62</v>
      </c>
      <c r="H3212" s="21" t="s">
        <v>63</v>
      </c>
      <c r="I3212" s="21" t="s">
        <v>74</v>
      </c>
      <c r="J3212" s="22">
        <v>43741</v>
      </c>
      <c r="K3212" s="23">
        <v>0.31908564814814999</v>
      </c>
      <c r="L3212" s="22">
        <v>43741</v>
      </c>
      <c r="M3212" s="23">
        <v>0.44038194444444001</v>
      </c>
      <c r="N3212" s="25">
        <v>4.7809999999999997</v>
      </c>
      <c r="O3212" s="21" t="s">
        <v>77</v>
      </c>
      <c r="P3212" s="46">
        <f>TotalFix[[#This Row],[Confirmed activ. 3 (ILE03)]]*60</f>
        <v>286.85999999999996</v>
      </c>
      <c r="Q3212" s="24">
        <v>200</v>
      </c>
      <c r="R3212" s="21" t="s">
        <v>66</v>
      </c>
      <c r="S3212" s="21" t="s">
        <v>67</v>
      </c>
    </row>
    <row r="3213" spans="1:19" s="21" customFormat="1" x14ac:dyDescent="0.35">
      <c r="A3213" s="26">
        <v>1554280</v>
      </c>
      <c r="B3213" s="53">
        <v>411583</v>
      </c>
      <c r="C3213" s="26">
        <f>VLOOKUP(TotalFix[[#This Row],[Order]],'Total Fix by SS'!B:C,2,0)</f>
        <v>243</v>
      </c>
      <c r="D3213" s="21" t="s">
        <v>59</v>
      </c>
      <c r="E3213" s="21" t="s">
        <v>75</v>
      </c>
      <c r="F3213" s="21" t="s">
        <v>61</v>
      </c>
      <c r="G3213" s="21" t="s">
        <v>62</v>
      </c>
      <c r="H3213" s="21" t="s">
        <v>63</v>
      </c>
      <c r="I3213" s="21" t="s">
        <v>76</v>
      </c>
      <c r="J3213" s="22">
        <v>43741</v>
      </c>
      <c r="K3213" s="23">
        <v>0.59836805555556005</v>
      </c>
      <c r="L3213" s="22">
        <v>43747</v>
      </c>
      <c r="M3213" s="23">
        <v>0.74422453703703995</v>
      </c>
      <c r="N3213" s="25">
        <v>30.338000000000001</v>
      </c>
      <c r="O3213" s="21" t="s">
        <v>77</v>
      </c>
      <c r="P3213" s="46">
        <f>TotalFix[[#This Row],[Confirmed activ. 3 (ILE03)]]*60</f>
        <v>1820.28</v>
      </c>
      <c r="Q3213" s="24">
        <v>500</v>
      </c>
      <c r="R3213" s="21" t="s">
        <v>66</v>
      </c>
      <c r="S3213" s="21" t="s">
        <v>67</v>
      </c>
    </row>
    <row r="3214" spans="1:19" s="21" customFormat="1" x14ac:dyDescent="0.35">
      <c r="A3214" s="26">
        <v>1554280</v>
      </c>
      <c r="B3214" s="53">
        <v>411583</v>
      </c>
      <c r="C3214" s="26">
        <f>VLOOKUP(TotalFix[[#This Row],[Order]],'Total Fix by SS'!B:C,2,0)</f>
        <v>243</v>
      </c>
      <c r="D3214" s="21" t="s">
        <v>59</v>
      </c>
      <c r="E3214" s="21" t="s">
        <v>78</v>
      </c>
      <c r="F3214" s="21" t="s">
        <v>69</v>
      </c>
      <c r="G3214" s="21" t="s">
        <v>62</v>
      </c>
      <c r="H3214" s="21" t="s">
        <v>70</v>
      </c>
      <c r="I3214" s="21" t="s">
        <v>79</v>
      </c>
      <c r="J3214" s="22">
        <v>43748</v>
      </c>
      <c r="K3214" s="23">
        <v>0.38892361111111001</v>
      </c>
      <c r="L3214" s="22">
        <v>43748</v>
      </c>
      <c r="M3214" s="23">
        <v>0.38892361111111001</v>
      </c>
      <c r="N3214" s="24">
        <v>20</v>
      </c>
      <c r="O3214" s="21" t="s">
        <v>66</v>
      </c>
      <c r="P3214" s="46">
        <f>TotalFix[[#This Row],[Confirmed activ. 3 (ILE03)]]</f>
        <v>20</v>
      </c>
      <c r="Q3214" s="24">
        <v>20</v>
      </c>
      <c r="R3214" s="21" t="s">
        <v>66</v>
      </c>
      <c r="S3214" s="21" t="s">
        <v>72</v>
      </c>
    </row>
    <row r="3215" spans="1:19" s="21" customFormat="1" x14ac:dyDescent="0.35">
      <c r="A3215" s="26">
        <v>1554280</v>
      </c>
      <c r="B3215" s="53">
        <v>411583</v>
      </c>
      <c r="C3215" s="26">
        <f>VLOOKUP(TotalFix[[#This Row],[Order]],'Total Fix by SS'!B:C,2,0)</f>
        <v>243</v>
      </c>
      <c r="D3215" s="21" t="s">
        <v>59</v>
      </c>
      <c r="E3215" s="21" t="s">
        <v>80</v>
      </c>
      <c r="F3215" s="21" t="s">
        <v>69</v>
      </c>
      <c r="G3215" s="21" t="s">
        <v>62</v>
      </c>
      <c r="H3215" s="21" t="s">
        <v>70</v>
      </c>
      <c r="I3215" s="21" t="s">
        <v>81</v>
      </c>
      <c r="J3215" s="22">
        <v>43748</v>
      </c>
      <c r="K3215" s="23">
        <v>0.38899305555556002</v>
      </c>
      <c r="L3215" s="22">
        <v>43748</v>
      </c>
      <c r="M3215" s="23">
        <v>0.38899305555556002</v>
      </c>
      <c r="N3215" s="24">
        <v>20</v>
      </c>
      <c r="O3215" s="21" t="s">
        <v>66</v>
      </c>
      <c r="P3215" s="46">
        <f>TotalFix[[#This Row],[Confirmed activ. 3 (ILE03)]]</f>
        <v>20</v>
      </c>
      <c r="Q3215" s="24">
        <v>20</v>
      </c>
      <c r="R3215" s="21" t="s">
        <v>66</v>
      </c>
      <c r="S3215" s="21" t="s">
        <v>72</v>
      </c>
    </row>
    <row r="3216" spans="1:19" s="21" customFormat="1" x14ac:dyDescent="0.35">
      <c r="A3216" s="26">
        <v>1554280</v>
      </c>
      <c r="B3216" s="53">
        <v>411583</v>
      </c>
      <c r="C3216" s="26">
        <f>VLOOKUP(TotalFix[[#This Row],[Order]],'Total Fix by SS'!B:C,2,0)</f>
        <v>243</v>
      </c>
      <c r="D3216" s="21" t="s">
        <v>59</v>
      </c>
      <c r="E3216" s="21" t="s">
        <v>82</v>
      </c>
      <c r="F3216" s="21" t="s">
        <v>83</v>
      </c>
      <c r="G3216" s="21" t="s">
        <v>62</v>
      </c>
      <c r="H3216" s="21" t="s">
        <v>84</v>
      </c>
      <c r="I3216" s="21" t="s">
        <v>84</v>
      </c>
      <c r="J3216" s="22">
        <v>43748</v>
      </c>
      <c r="K3216" s="23">
        <v>0.48269675925925998</v>
      </c>
      <c r="L3216" s="22">
        <v>43751</v>
      </c>
      <c r="M3216" s="23">
        <v>0.45696759259259001</v>
      </c>
      <c r="N3216" s="25">
        <v>6.625</v>
      </c>
      <c r="O3216" s="21" t="s">
        <v>77</v>
      </c>
      <c r="P3216" s="46">
        <f>TotalFix[[#This Row],[Confirmed activ. 3 (ILE03)]]*60</f>
        <v>397.5</v>
      </c>
      <c r="Q3216" s="24">
        <v>450</v>
      </c>
      <c r="R3216" s="21" t="s">
        <v>66</v>
      </c>
      <c r="S3216" s="21" t="s">
        <v>67</v>
      </c>
    </row>
    <row r="3217" spans="1:19" s="21" customFormat="1" x14ac:dyDescent="0.35">
      <c r="A3217" s="26">
        <v>1554280</v>
      </c>
      <c r="B3217" s="53">
        <v>411583</v>
      </c>
      <c r="C3217" s="26">
        <f>VLOOKUP(TotalFix[[#This Row],[Order]],'Total Fix by SS'!B:C,2,0)</f>
        <v>243</v>
      </c>
      <c r="D3217" s="21" t="s">
        <v>59</v>
      </c>
      <c r="E3217" s="21" t="s">
        <v>85</v>
      </c>
      <c r="F3217" s="21" t="s">
        <v>86</v>
      </c>
      <c r="G3217" s="21" t="s">
        <v>62</v>
      </c>
      <c r="H3217" s="21" t="s">
        <v>87</v>
      </c>
      <c r="I3217" s="21" t="s">
        <v>87</v>
      </c>
      <c r="J3217" s="22">
        <v>43752</v>
      </c>
      <c r="K3217" s="23">
        <v>0.43269675925925999</v>
      </c>
      <c r="L3217" s="22">
        <v>43752</v>
      </c>
      <c r="M3217" s="23">
        <v>0.43269675925925999</v>
      </c>
      <c r="N3217" s="24">
        <v>20</v>
      </c>
      <c r="O3217" s="21" t="s">
        <v>66</v>
      </c>
      <c r="P3217" s="46">
        <f>TotalFix[[#This Row],[Confirmed activ. 3 (ILE03)]]</f>
        <v>20</v>
      </c>
      <c r="Q3217" s="24">
        <v>20</v>
      </c>
      <c r="R3217" s="21" t="s">
        <v>66</v>
      </c>
      <c r="S3217" s="21" t="s">
        <v>72</v>
      </c>
    </row>
    <row r="3218" spans="1:19" s="21" customFormat="1" x14ac:dyDescent="0.35">
      <c r="A3218" s="26">
        <v>1554280</v>
      </c>
      <c r="B3218" s="53">
        <v>411583</v>
      </c>
      <c r="C3218" s="26">
        <f>VLOOKUP(TotalFix[[#This Row],[Order]],'Total Fix by SS'!B:C,2,0)</f>
        <v>243</v>
      </c>
      <c r="D3218" s="21" t="s">
        <v>59</v>
      </c>
      <c r="E3218" s="21" t="s">
        <v>88</v>
      </c>
      <c r="F3218" s="21" t="s">
        <v>89</v>
      </c>
      <c r="G3218" s="21" t="s">
        <v>90</v>
      </c>
      <c r="H3218" s="21" t="s">
        <v>91</v>
      </c>
      <c r="I3218" s="21" t="s">
        <v>92</v>
      </c>
      <c r="J3218" s="22"/>
      <c r="K3218" s="23">
        <v>0</v>
      </c>
      <c r="L3218" s="22"/>
      <c r="M3218" s="23">
        <v>0</v>
      </c>
      <c r="N3218" s="25">
        <v>0</v>
      </c>
      <c r="O3218" s="21" t="s">
        <v>93</v>
      </c>
      <c r="P3218" s="46"/>
      <c r="Q3218" s="24">
        <v>0</v>
      </c>
      <c r="R3218" s="21" t="s">
        <v>66</v>
      </c>
      <c r="S3218" s="21" t="s">
        <v>94</v>
      </c>
    </row>
    <row r="3219" spans="1:19" s="21" customFormat="1" x14ac:dyDescent="0.35">
      <c r="A3219" s="26">
        <v>1554280</v>
      </c>
      <c r="B3219" s="53">
        <v>411583</v>
      </c>
      <c r="C3219" s="26">
        <f>VLOOKUP(TotalFix[[#This Row],[Order]],'Total Fix by SS'!B:C,2,0)</f>
        <v>243</v>
      </c>
      <c r="D3219" s="21" t="s">
        <v>59</v>
      </c>
      <c r="E3219" s="21" t="s">
        <v>95</v>
      </c>
      <c r="F3219" s="21" t="s">
        <v>61</v>
      </c>
      <c r="G3219" s="21" t="s">
        <v>62</v>
      </c>
      <c r="H3219" s="21" t="s">
        <v>63</v>
      </c>
      <c r="I3219" s="21" t="s">
        <v>96</v>
      </c>
      <c r="J3219" s="22">
        <v>43753</v>
      </c>
      <c r="K3219" s="23">
        <v>0.56340277777778003</v>
      </c>
      <c r="L3219" s="22">
        <v>43753</v>
      </c>
      <c r="M3219" s="23">
        <v>0.59212962962963001</v>
      </c>
      <c r="N3219" s="25">
        <v>18.117000000000001</v>
      </c>
      <c r="O3219" s="21" t="s">
        <v>66</v>
      </c>
      <c r="P3219" s="46">
        <f>TotalFix[[#This Row],[Confirmed activ. 3 (ILE03)]]</f>
        <v>18.117000000000001</v>
      </c>
      <c r="Q3219" s="24">
        <v>40</v>
      </c>
      <c r="R3219" s="21" t="s">
        <v>66</v>
      </c>
      <c r="S3219" s="21" t="s">
        <v>67</v>
      </c>
    </row>
    <row r="3220" spans="1:19" s="21" customFormat="1" x14ac:dyDescent="0.35">
      <c r="A3220" s="26">
        <v>1554280</v>
      </c>
      <c r="B3220" s="53">
        <v>411583</v>
      </c>
      <c r="C3220" s="26">
        <f>VLOOKUP(TotalFix[[#This Row],[Order]],'Total Fix by SS'!B:C,2,0)</f>
        <v>243</v>
      </c>
      <c r="D3220" s="21" t="s">
        <v>59</v>
      </c>
      <c r="E3220" s="21" t="s">
        <v>97</v>
      </c>
      <c r="F3220" s="21" t="s">
        <v>69</v>
      </c>
      <c r="G3220" s="21" t="s">
        <v>62</v>
      </c>
      <c r="H3220" s="21" t="s">
        <v>70</v>
      </c>
      <c r="I3220" s="21" t="s">
        <v>98</v>
      </c>
      <c r="J3220" s="22">
        <v>43754</v>
      </c>
      <c r="K3220" s="23">
        <v>0.73740740740740995</v>
      </c>
      <c r="L3220" s="22">
        <v>43754</v>
      </c>
      <c r="M3220" s="23">
        <v>0.73740740740740995</v>
      </c>
      <c r="N3220" s="24">
        <v>20</v>
      </c>
      <c r="O3220" s="21" t="s">
        <v>66</v>
      </c>
      <c r="P3220" s="46">
        <f>TotalFix[[#This Row],[Confirmed activ. 3 (ILE03)]]</f>
        <v>20</v>
      </c>
      <c r="Q3220" s="24">
        <v>20</v>
      </c>
      <c r="R3220" s="21" t="s">
        <v>66</v>
      </c>
      <c r="S3220" s="21" t="s">
        <v>72</v>
      </c>
    </row>
    <row r="3221" spans="1:19" s="21" customFormat="1" x14ac:dyDescent="0.35">
      <c r="A3221" s="26">
        <v>1554280</v>
      </c>
      <c r="B3221" s="53">
        <v>411583</v>
      </c>
      <c r="C3221" s="26">
        <f>VLOOKUP(TotalFix[[#This Row],[Order]],'Total Fix by SS'!B:C,2,0)</f>
        <v>243</v>
      </c>
      <c r="D3221" s="21" t="s">
        <v>59</v>
      </c>
      <c r="E3221" s="21" t="s">
        <v>99</v>
      </c>
      <c r="F3221" s="21" t="s">
        <v>69</v>
      </c>
      <c r="G3221" s="21" t="s">
        <v>62</v>
      </c>
      <c r="H3221" s="21" t="s">
        <v>70</v>
      </c>
      <c r="I3221" s="21" t="s">
        <v>100</v>
      </c>
      <c r="J3221" s="22">
        <v>43754</v>
      </c>
      <c r="K3221" s="23">
        <v>0.73752314814815001</v>
      </c>
      <c r="L3221" s="22">
        <v>43754</v>
      </c>
      <c r="M3221" s="23">
        <v>0.73752314814815001</v>
      </c>
      <c r="N3221" s="24">
        <v>50</v>
      </c>
      <c r="O3221" s="21" t="s">
        <v>66</v>
      </c>
      <c r="P3221" s="46">
        <f>TotalFix[[#This Row],[Confirmed activ. 3 (ILE03)]]</f>
        <v>50</v>
      </c>
      <c r="Q3221" s="24">
        <v>50</v>
      </c>
      <c r="R3221" s="21" t="s">
        <v>66</v>
      </c>
      <c r="S3221" s="21" t="s">
        <v>72</v>
      </c>
    </row>
    <row r="3222" spans="1:19" s="21" customFormat="1" x14ac:dyDescent="0.35">
      <c r="A3222" s="26">
        <v>1554280</v>
      </c>
      <c r="B3222" s="53">
        <v>411583</v>
      </c>
      <c r="C3222" s="26">
        <f>VLOOKUP(TotalFix[[#This Row],[Order]],'Total Fix by SS'!B:C,2,0)</f>
        <v>243</v>
      </c>
      <c r="D3222" s="21" t="s">
        <v>59</v>
      </c>
      <c r="E3222" s="21" t="s">
        <v>104</v>
      </c>
      <c r="F3222" s="21" t="s">
        <v>102</v>
      </c>
      <c r="G3222" s="21" t="s">
        <v>105</v>
      </c>
      <c r="H3222" s="21" t="s">
        <v>100</v>
      </c>
      <c r="I3222" s="21" t="s">
        <v>106</v>
      </c>
      <c r="J3222" s="22">
        <v>43758</v>
      </c>
      <c r="K3222" s="23">
        <v>0.64858796296295995</v>
      </c>
      <c r="L3222" s="22">
        <v>43758</v>
      </c>
      <c r="M3222" s="23">
        <v>0.64858796296295995</v>
      </c>
      <c r="N3222" s="24">
        <v>10</v>
      </c>
      <c r="O3222" s="21" t="s">
        <v>66</v>
      </c>
      <c r="P3222" s="46">
        <f>TotalFix[[#This Row],[Confirmed activ. 3 (ILE03)]]</f>
        <v>10</v>
      </c>
      <c r="Q3222" s="24">
        <v>10</v>
      </c>
      <c r="R3222" s="21" t="s">
        <v>66</v>
      </c>
      <c r="S3222" s="21" t="s">
        <v>72</v>
      </c>
    </row>
    <row r="3223" spans="1:19" s="21" customFormat="1" x14ac:dyDescent="0.35">
      <c r="A3223" s="26">
        <v>1554280</v>
      </c>
      <c r="B3223" s="53">
        <v>411583</v>
      </c>
      <c r="C3223" s="26">
        <f>VLOOKUP(TotalFix[[#This Row],[Order]],'Total Fix by SS'!B:C,2,0)</f>
        <v>243</v>
      </c>
      <c r="D3223" s="21" t="s">
        <v>107</v>
      </c>
      <c r="E3223" s="21" t="s">
        <v>60</v>
      </c>
      <c r="F3223" s="21" t="s">
        <v>61</v>
      </c>
      <c r="G3223" s="21" t="s">
        <v>90</v>
      </c>
      <c r="H3223" s="21" t="s">
        <v>63</v>
      </c>
      <c r="I3223" s="21" t="s">
        <v>108</v>
      </c>
      <c r="J3223" s="22">
        <v>43746</v>
      </c>
      <c r="K3223" s="23">
        <v>0.32427083333333001</v>
      </c>
      <c r="L3223" s="22">
        <v>43753</v>
      </c>
      <c r="M3223" s="23">
        <v>0.65237268518518998</v>
      </c>
      <c r="N3223" s="25">
        <v>4.0309999999999997</v>
      </c>
      <c r="O3223" s="21" t="s">
        <v>77</v>
      </c>
      <c r="P3223" s="46">
        <f>TotalFix[[#This Row],[Confirmed activ. 3 (ILE03)]]*60</f>
        <v>241.85999999999999</v>
      </c>
      <c r="Q3223" s="24">
        <v>1</v>
      </c>
      <c r="R3223" s="21" t="s">
        <v>66</v>
      </c>
      <c r="S3223" s="21" t="s">
        <v>67</v>
      </c>
    </row>
    <row r="3224" spans="1:19" s="21" customFormat="1" x14ac:dyDescent="0.35">
      <c r="A3224" s="26">
        <v>1554280</v>
      </c>
      <c r="B3224" s="53">
        <v>411583</v>
      </c>
      <c r="C3224" s="26">
        <f>VLOOKUP(TotalFix[[#This Row],[Order]],'Total Fix by SS'!B:C,2,0)</f>
        <v>243</v>
      </c>
      <c r="D3224" s="21" t="s">
        <v>109</v>
      </c>
      <c r="E3224" s="21" t="s">
        <v>82</v>
      </c>
      <c r="F3224" s="21" t="s">
        <v>83</v>
      </c>
      <c r="G3224" s="21" t="s">
        <v>90</v>
      </c>
      <c r="H3224" s="21" t="s">
        <v>84</v>
      </c>
      <c r="I3224" s="21" t="s">
        <v>110</v>
      </c>
      <c r="J3224" s="22"/>
      <c r="K3224" s="23">
        <v>0</v>
      </c>
      <c r="L3224" s="22"/>
      <c r="M3224" s="23">
        <v>0</v>
      </c>
      <c r="N3224" s="25">
        <v>0</v>
      </c>
      <c r="O3224" s="21" t="s">
        <v>93</v>
      </c>
      <c r="P3224" s="46"/>
      <c r="Q3224" s="24">
        <v>5</v>
      </c>
      <c r="R3224" s="21" t="s">
        <v>66</v>
      </c>
      <c r="S3224" s="21" t="s">
        <v>94</v>
      </c>
    </row>
    <row r="3225" spans="1:19" s="21" customFormat="1" x14ac:dyDescent="0.35">
      <c r="A3225" s="26">
        <v>1554281</v>
      </c>
      <c r="B3225" s="53">
        <v>411583</v>
      </c>
      <c r="C3225" s="26">
        <f>VLOOKUP(TotalFix[[#This Row],[Order]],'Total Fix by SS'!B:C,2,0)</f>
        <v>243</v>
      </c>
      <c r="D3225" s="21" t="s">
        <v>59</v>
      </c>
      <c r="E3225" s="21" t="s">
        <v>60</v>
      </c>
      <c r="F3225" s="21" t="s">
        <v>61</v>
      </c>
      <c r="G3225" s="21" t="s">
        <v>62</v>
      </c>
      <c r="H3225" s="21" t="s">
        <v>63</v>
      </c>
      <c r="I3225" s="21" t="s">
        <v>64</v>
      </c>
      <c r="J3225" s="22">
        <v>43740</v>
      </c>
      <c r="K3225" s="23">
        <v>0.41754629629630002</v>
      </c>
      <c r="L3225" s="22">
        <v>43740</v>
      </c>
      <c r="M3225" s="23">
        <v>0.42107638888888999</v>
      </c>
      <c r="N3225" s="25">
        <v>5.0830000000000002</v>
      </c>
      <c r="O3225" s="21" t="s">
        <v>66</v>
      </c>
      <c r="P3225" s="46">
        <f>TotalFix[[#This Row],[Confirmed activ. 3 (ILE03)]]</f>
        <v>5.0830000000000002</v>
      </c>
      <c r="Q3225" s="24">
        <v>20</v>
      </c>
      <c r="R3225" s="21" t="s">
        <v>66</v>
      </c>
      <c r="S3225" s="21" t="s">
        <v>67</v>
      </c>
    </row>
    <row r="3226" spans="1:19" s="21" customFormat="1" x14ac:dyDescent="0.35">
      <c r="A3226" s="26">
        <v>1554281</v>
      </c>
      <c r="B3226" s="53">
        <v>411583</v>
      </c>
      <c r="C3226" s="26">
        <f>VLOOKUP(TotalFix[[#This Row],[Order]],'Total Fix by SS'!B:C,2,0)</f>
        <v>243</v>
      </c>
      <c r="D3226" s="21" t="s">
        <v>59</v>
      </c>
      <c r="E3226" s="21" t="s">
        <v>68</v>
      </c>
      <c r="F3226" s="21" t="s">
        <v>69</v>
      </c>
      <c r="G3226" s="21" t="s">
        <v>62</v>
      </c>
      <c r="H3226" s="21" t="s">
        <v>70</v>
      </c>
      <c r="I3226" s="21" t="s">
        <v>71</v>
      </c>
      <c r="J3226" s="22">
        <v>43740</v>
      </c>
      <c r="K3226" s="23">
        <v>0.43252314814815002</v>
      </c>
      <c r="L3226" s="22">
        <v>43740</v>
      </c>
      <c r="M3226" s="23">
        <v>0.43252314814815002</v>
      </c>
      <c r="N3226" s="24">
        <v>30</v>
      </c>
      <c r="O3226" s="21" t="s">
        <v>66</v>
      </c>
      <c r="P3226" s="46">
        <f>TotalFix[[#This Row],[Confirmed activ. 3 (ILE03)]]</f>
        <v>30</v>
      </c>
      <c r="Q3226" s="24">
        <v>30</v>
      </c>
      <c r="R3226" s="21" t="s">
        <v>66</v>
      </c>
      <c r="S3226" s="21" t="s">
        <v>72</v>
      </c>
    </row>
    <row r="3227" spans="1:19" s="21" customFormat="1" x14ac:dyDescent="0.35">
      <c r="A3227" s="26">
        <v>1554281</v>
      </c>
      <c r="B3227" s="53">
        <v>411583</v>
      </c>
      <c r="C3227" s="26">
        <f>VLOOKUP(TotalFix[[#This Row],[Order]],'Total Fix by SS'!B:C,2,0)</f>
        <v>243</v>
      </c>
      <c r="D3227" s="21" t="s">
        <v>59</v>
      </c>
      <c r="E3227" s="21" t="s">
        <v>73</v>
      </c>
      <c r="F3227" s="21" t="s">
        <v>61</v>
      </c>
      <c r="G3227" s="21" t="s">
        <v>62</v>
      </c>
      <c r="H3227" s="21" t="s">
        <v>63</v>
      </c>
      <c r="I3227" s="21" t="s">
        <v>74</v>
      </c>
      <c r="J3227" s="22">
        <v>43740</v>
      </c>
      <c r="K3227" s="23">
        <v>0.43675925925926001</v>
      </c>
      <c r="L3227" s="22">
        <v>43741</v>
      </c>
      <c r="M3227" s="23">
        <v>0.41615740740740997</v>
      </c>
      <c r="N3227" s="25">
        <v>3.9359999999999999</v>
      </c>
      <c r="O3227" s="21" t="s">
        <v>77</v>
      </c>
      <c r="P3227" s="46">
        <f>TotalFix[[#This Row],[Confirmed activ. 3 (ILE03)]]*60</f>
        <v>236.16</v>
      </c>
      <c r="Q3227" s="24">
        <v>200</v>
      </c>
      <c r="R3227" s="21" t="s">
        <v>66</v>
      </c>
      <c r="S3227" s="21" t="s">
        <v>67</v>
      </c>
    </row>
    <row r="3228" spans="1:19" s="21" customFormat="1" x14ac:dyDescent="0.35">
      <c r="A3228" s="26">
        <v>1554281</v>
      </c>
      <c r="B3228" s="53">
        <v>411583</v>
      </c>
      <c r="C3228" s="26">
        <f>VLOOKUP(TotalFix[[#This Row],[Order]],'Total Fix by SS'!B:C,2,0)</f>
        <v>243</v>
      </c>
      <c r="D3228" s="21" t="s">
        <v>59</v>
      </c>
      <c r="E3228" s="21" t="s">
        <v>75</v>
      </c>
      <c r="F3228" s="21" t="s">
        <v>61</v>
      </c>
      <c r="G3228" s="21" t="s">
        <v>62</v>
      </c>
      <c r="H3228" s="21" t="s">
        <v>63</v>
      </c>
      <c r="I3228" s="21" t="s">
        <v>76</v>
      </c>
      <c r="J3228" s="22">
        <v>43741</v>
      </c>
      <c r="K3228" s="23">
        <v>0.50471064814815003</v>
      </c>
      <c r="L3228" s="22">
        <v>43747</v>
      </c>
      <c r="M3228" s="23">
        <v>0.42353009259259</v>
      </c>
      <c r="N3228" s="25">
        <v>21.835999999999999</v>
      </c>
      <c r="O3228" s="21" t="s">
        <v>77</v>
      </c>
      <c r="P3228" s="46">
        <f>TotalFix[[#This Row],[Confirmed activ. 3 (ILE03)]]*60</f>
        <v>1310.1599999999999</v>
      </c>
      <c r="Q3228" s="24">
        <v>500</v>
      </c>
      <c r="R3228" s="21" t="s">
        <v>66</v>
      </c>
      <c r="S3228" s="21" t="s">
        <v>67</v>
      </c>
    </row>
    <row r="3229" spans="1:19" s="21" customFormat="1" x14ac:dyDescent="0.35">
      <c r="A3229" s="26">
        <v>1554281</v>
      </c>
      <c r="B3229" s="53">
        <v>411583</v>
      </c>
      <c r="C3229" s="26">
        <f>VLOOKUP(TotalFix[[#This Row],[Order]],'Total Fix by SS'!B:C,2,0)</f>
        <v>243</v>
      </c>
      <c r="D3229" s="21" t="s">
        <v>59</v>
      </c>
      <c r="E3229" s="21" t="s">
        <v>78</v>
      </c>
      <c r="F3229" s="21" t="s">
        <v>69</v>
      </c>
      <c r="G3229" s="21" t="s">
        <v>62</v>
      </c>
      <c r="H3229" s="21" t="s">
        <v>70</v>
      </c>
      <c r="I3229" s="21" t="s">
        <v>79</v>
      </c>
      <c r="J3229" s="22">
        <v>43748</v>
      </c>
      <c r="K3229" s="23">
        <v>0.38917824074073998</v>
      </c>
      <c r="L3229" s="22">
        <v>43748</v>
      </c>
      <c r="M3229" s="23">
        <v>0.38917824074073998</v>
      </c>
      <c r="N3229" s="24">
        <v>20</v>
      </c>
      <c r="O3229" s="21" t="s">
        <v>66</v>
      </c>
      <c r="P3229" s="46">
        <f>TotalFix[[#This Row],[Confirmed activ. 3 (ILE03)]]</f>
        <v>20</v>
      </c>
      <c r="Q3229" s="24">
        <v>20</v>
      </c>
      <c r="R3229" s="21" t="s">
        <v>66</v>
      </c>
      <c r="S3229" s="21" t="s">
        <v>72</v>
      </c>
    </row>
    <row r="3230" spans="1:19" s="21" customFormat="1" x14ac:dyDescent="0.35">
      <c r="A3230" s="26">
        <v>1554281</v>
      </c>
      <c r="B3230" s="53">
        <v>411583</v>
      </c>
      <c r="C3230" s="26">
        <f>VLOOKUP(TotalFix[[#This Row],[Order]],'Total Fix by SS'!B:C,2,0)</f>
        <v>243</v>
      </c>
      <c r="D3230" s="21" t="s">
        <v>59</v>
      </c>
      <c r="E3230" s="21" t="s">
        <v>80</v>
      </c>
      <c r="F3230" s="21" t="s">
        <v>69</v>
      </c>
      <c r="G3230" s="21" t="s">
        <v>62</v>
      </c>
      <c r="H3230" s="21" t="s">
        <v>70</v>
      </c>
      <c r="I3230" s="21" t="s">
        <v>81</v>
      </c>
      <c r="J3230" s="22">
        <v>43748</v>
      </c>
      <c r="K3230" s="23">
        <v>0.38924768518518998</v>
      </c>
      <c r="L3230" s="22">
        <v>43748</v>
      </c>
      <c r="M3230" s="23">
        <v>0.38924768518518998</v>
      </c>
      <c r="N3230" s="24">
        <v>20</v>
      </c>
      <c r="O3230" s="21" t="s">
        <v>66</v>
      </c>
      <c r="P3230" s="46">
        <f>TotalFix[[#This Row],[Confirmed activ. 3 (ILE03)]]</f>
        <v>20</v>
      </c>
      <c r="Q3230" s="24">
        <v>20</v>
      </c>
      <c r="R3230" s="21" t="s">
        <v>66</v>
      </c>
      <c r="S3230" s="21" t="s">
        <v>72</v>
      </c>
    </row>
    <row r="3231" spans="1:19" s="21" customFormat="1" x14ac:dyDescent="0.35">
      <c r="A3231" s="26">
        <v>1554281</v>
      </c>
      <c r="B3231" s="53">
        <v>411583</v>
      </c>
      <c r="C3231" s="26">
        <f>VLOOKUP(TotalFix[[#This Row],[Order]],'Total Fix by SS'!B:C,2,0)</f>
        <v>243</v>
      </c>
      <c r="D3231" s="21" t="s">
        <v>59</v>
      </c>
      <c r="E3231" s="21" t="s">
        <v>82</v>
      </c>
      <c r="F3231" s="21" t="s">
        <v>83</v>
      </c>
      <c r="G3231" s="21" t="s">
        <v>62</v>
      </c>
      <c r="H3231" s="21" t="s">
        <v>84</v>
      </c>
      <c r="I3231" s="21" t="s">
        <v>84</v>
      </c>
      <c r="J3231" s="22">
        <v>43748</v>
      </c>
      <c r="K3231" s="23">
        <v>0.42537037037037001</v>
      </c>
      <c r="L3231" s="22">
        <v>43751</v>
      </c>
      <c r="M3231" s="23">
        <v>0.45696759259259001</v>
      </c>
      <c r="N3231" s="25">
        <v>231.523</v>
      </c>
      <c r="O3231" s="21" t="s">
        <v>66</v>
      </c>
      <c r="P3231" s="46">
        <f>TotalFix[[#This Row],[Confirmed activ. 3 (ILE03)]]</f>
        <v>231.523</v>
      </c>
      <c r="Q3231" s="24">
        <v>450</v>
      </c>
      <c r="R3231" s="21" t="s">
        <v>66</v>
      </c>
      <c r="S3231" s="21" t="s">
        <v>67</v>
      </c>
    </row>
    <row r="3232" spans="1:19" s="21" customFormat="1" x14ac:dyDescent="0.35">
      <c r="A3232" s="26">
        <v>1554281</v>
      </c>
      <c r="B3232" s="53">
        <v>411583</v>
      </c>
      <c r="C3232" s="26">
        <f>VLOOKUP(TotalFix[[#This Row],[Order]],'Total Fix by SS'!B:C,2,0)</f>
        <v>243</v>
      </c>
      <c r="D3232" s="21" t="s">
        <v>59</v>
      </c>
      <c r="E3232" s="21" t="s">
        <v>85</v>
      </c>
      <c r="F3232" s="21" t="s">
        <v>86</v>
      </c>
      <c r="G3232" s="21" t="s">
        <v>62</v>
      </c>
      <c r="H3232" s="21" t="s">
        <v>87</v>
      </c>
      <c r="I3232" s="21" t="s">
        <v>87</v>
      </c>
      <c r="J3232" s="22">
        <v>43752</v>
      </c>
      <c r="K3232" s="23">
        <v>0.43303240740741</v>
      </c>
      <c r="L3232" s="22">
        <v>43752</v>
      </c>
      <c r="M3232" s="23">
        <v>0.43303240740741</v>
      </c>
      <c r="N3232" s="24">
        <v>20</v>
      </c>
      <c r="O3232" s="21" t="s">
        <v>66</v>
      </c>
      <c r="P3232" s="46">
        <f>TotalFix[[#This Row],[Confirmed activ. 3 (ILE03)]]</f>
        <v>20</v>
      </c>
      <c r="Q3232" s="24">
        <v>20</v>
      </c>
      <c r="R3232" s="21" t="s">
        <v>66</v>
      </c>
      <c r="S3232" s="21" t="s">
        <v>72</v>
      </c>
    </row>
    <row r="3233" spans="1:19" s="21" customFormat="1" x14ac:dyDescent="0.35">
      <c r="A3233" s="26">
        <v>1554281</v>
      </c>
      <c r="B3233" s="53">
        <v>411583</v>
      </c>
      <c r="C3233" s="26">
        <f>VLOOKUP(TotalFix[[#This Row],[Order]],'Total Fix by SS'!B:C,2,0)</f>
        <v>243</v>
      </c>
      <c r="D3233" s="21" t="s">
        <v>59</v>
      </c>
      <c r="E3233" s="21" t="s">
        <v>88</v>
      </c>
      <c r="F3233" s="21" t="s">
        <v>89</v>
      </c>
      <c r="G3233" s="21" t="s">
        <v>90</v>
      </c>
      <c r="H3233" s="21" t="s">
        <v>91</v>
      </c>
      <c r="I3233" s="21" t="s">
        <v>92</v>
      </c>
      <c r="J3233" s="22"/>
      <c r="K3233" s="23">
        <v>0</v>
      </c>
      <c r="L3233" s="22"/>
      <c r="M3233" s="23">
        <v>0</v>
      </c>
      <c r="N3233" s="25">
        <v>0</v>
      </c>
      <c r="O3233" s="21" t="s">
        <v>93</v>
      </c>
      <c r="P3233" s="46"/>
      <c r="Q3233" s="24">
        <v>0</v>
      </c>
      <c r="R3233" s="21" t="s">
        <v>66</v>
      </c>
      <c r="S3233" s="21" t="s">
        <v>94</v>
      </c>
    </row>
    <row r="3234" spans="1:19" s="21" customFormat="1" x14ac:dyDescent="0.35">
      <c r="A3234" s="26">
        <v>1554281</v>
      </c>
      <c r="B3234" s="53">
        <v>411583</v>
      </c>
      <c r="C3234" s="26">
        <f>VLOOKUP(TotalFix[[#This Row],[Order]],'Total Fix by SS'!B:C,2,0)</f>
        <v>243</v>
      </c>
      <c r="D3234" s="21" t="s">
        <v>59</v>
      </c>
      <c r="E3234" s="21" t="s">
        <v>95</v>
      </c>
      <c r="F3234" s="21" t="s">
        <v>61</v>
      </c>
      <c r="G3234" s="21" t="s">
        <v>62</v>
      </c>
      <c r="H3234" s="21" t="s">
        <v>63</v>
      </c>
      <c r="I3234" s="21" t="s">
        <v>96</v>
      </c>
      <c r="J3234" s="22">
        <v>43753</v>
      </c>
      <c r="K3234" s="23">
        <v>0.56790509259259003</v>
      </c>
      <c r="L3234" s="22">
        <v>43753</v>
      </c>
      <c r="M3234" s="23">
        <v>0.59212962962963001</v>
      </c>
      <c r="N3234" s="25">
        <v>11.632999999999999</v>
      </c>
      <c r="O3234" s="21" t="s">
        <v>66</v>
      </c>
      <c r="P3234" s="46">
        <f>TotalFix[[#This Row],[Confirmed activ. 3 (ILE03)]]</f>
        <v>11.632999999999999</v>
      </c>
      <c r="Q3234" s="24">
        <v>40</v>
      </c>
      <c r="R3234" s="21" t="s">
        <v>66</v>
      </c>
      <c r="S3234" s="21" t="s">
        <v>67</v>
      </c>
    </row>
    <row r="3235" spans="1:19" s="21" customFormat="1" x14ac:dyDescent="0.35">
      <c r="A3235" s="26">
        <v>1554281</v>
      </c>
      <c r="B3235" s="53">
        <v>411583</v>
      </c>
      <c r="C3235" s="26">
        <f>VLOOKUP(TotalFix[[#This Row],[Order]],'Total Fix by SS'!B:C,2,0)</f>
        <v>243</v>
      </c>
      <c r="D3235" s="21" t="s">
        <v>59</v>
      </c>
      <c r="E3235" s="21" t="s">
        <v>97</v>
      </c>
      <c r="F3235" s="21" t="s">
        <v>69</v>
      </c>
      <c r="G3235" s="21" t="s">
        <v>62</v>
      </c>
      <c r="H3235" s="21" t="s">
        <v>70</v>
      </c>
      <c r="I3235" s="21" t="s">
        <v>98</v>
      </c>
      <c r="J3235" s="22">
        <v>43753</v>
      </c>
      <c r="K3235" s="23">
        <v>0.62061342592593005</v>
      </c>
      <c r="L3235" s="22">
        <v>43753</v>
      </c>
      <c r="M3235" s="23">
        <v>0.62061342592593005</v>
      </c>
      <c r="N3235" s="24">
        <v>20</v>
      </c>
      <c r="O3235" s="21" t="s">
        <v>66</v>
      </c>
      <c r="P3235" s="46">
        <f>TotalFix[[#This Row],[Confirmed activ. 3 (ILE03)]]</f>
        <v>20</v>
      </c>
      <c r="Q3235" s="24">
        <v>20</v>
      </c>
      <c r="R3235" s="21" t="s">
        <v>66</v>
      </c>
      <c r="S3235" s="21" t="s">
        <v>72</v>
      </c>
    </row>
    <row r="3236" spans="1:19" s="21" customFormat="1" x14ac:dyDescent="0.35">
      <c r="A3236" s="26">
        <v>1554281</v>
      </c>
      <c r="B3236" s="53">
        <v>411583</v>
      </c>
      <c r="C3236" s="26">
        <f>VLOOKUP(TotalFix[[#This Row],[Order]],'Total Fix by SS'!B:C,2,0)</f>
        <v>243</v>
      </c>
      <c r="D3236" s="21" t="s">
        <v>59</v>
      </c>
      <c r="E3236" s="21" t="s">
        <v>99</v>
      </c>
      <c r="F3236" s="21" t="s">
        <v>69</v>
      </c>
      <c r="G3236" s="21" t="s">
        <v>62</v>
      </c>
      <c r="H3236" s="21" t="s">
        <v>70</v>
      </c>
      <c r="I3236" s="21" t="s">
        <v>100</v>
      </c>
      <c r="J3236" s="22">
        <v>43753</v>
      </c>
      <c r="K3236" s="23">
        <v>0.62072916666667</v>
      </c>
      <c r="L3236" s="22">
        <v>43753</v>
      </c>
      <c r="M3236" s="23">
        <v>0.62072916666667</v>
      </c>
      <c r="N3236" s="24">
        <v>50</v>
      </c>
      <c r="O3236" s="21" t="s">
        <v>66</v>
      </c>
      <c r="P3236" s="46">
        <f>TotalFix[[#This Row],[Confirmed activ. 3 (ILE03)]]</f>
        <v>50</v>
      </c>
      <c r="Q3236" s="24">
        <v>50</v>
      </c>
      <c r="R3236" s="21" t="s">
        <v>66</v>
      </c>
      <c r="S3236" s="21" t="s">
        <v>72</v>
      </c>
    </row>
    <row r="3237" spans="1:19" s="21" customFormat="1" x14ac:dyDescent="0.35">
      <c r="A3237" s="26">
        <v>1554281</v>
      </c>
      <c r="B3237" s="53">
        <v>411583</v>
      </c>
      <c r="C3237" s="26">
        <f>VLOOKUP(TotalFix[[#This Row],[Order]],'Total Fix by SS'!B:C,2,0)</f>
        <v>243</v>
      </c>
      <c r="D3237" s="21" t="s">
        <v>59</v>
      </c>
      <c r="E3237" s="21" t="s">
        <v>101</v>
      </c>
      <c r="F3237" s="21" t="s">
        <v>102</v>
      </c>
      <c r="G3237" s="21" t="s">
        <v>62</v>
      </c>
      <c r="H3237" s="21" t="s">
        <v>100</v>
      </c>
      <c r="I3237" s="21" t="s">
        <v>103</v>
      </c>
      <c r="J3237" s="22">
        <v>43758</v>
      </c>
      <c r="K3237" s="23">
        <v>0.40134259259258998</v>
      </c>
      <c r="L3237" s="22">
        <v>43758</v>
      </c>
      <c r="M3237" s="23">
        <v>0.40134259259258998</v>
      </c>
      <c r="N3237" s="24">
        <v>10</v>
      </c>
      <c r="O3237" s="21" t="s">
        <v>66</v>
      </c>
      <c r="P3237" s="46">
        <f>TotalFix[[#This Row],[Confirmed activ. 3 (ILE03)]]</f>
        <v>10</v>
      </c>
      <c r="Q3237" s="24">
        <v>10</v>
      </c>
      <c r="R3237" s="21" t="s">
        <v>66</v>
      </c>
      <c r="S3237" s="21" t="s">
        <v>72</v>
      </c>
    </row>
    <row r="3238" spans="1:19" s="21" customFormat="1" x14ac:dyDescent="0.35">
      <c r="A3238" s="26">
        <v>1554281</v>
      </c>
      <c r="B3238" s="53">
        <v>411583</v>
      </c>
      <c r="C3238" s="26">
        <f>VLOOKUP(TotalFix[[#This Row],[Order]],'Total Fix by SS'!B:C,2,0)</f>
        <v>243</v>
      </c>
      <c r="D3238" s="21" t="s">
        <v>59</v>
      </c>
      <c r="E3238" s="21" t="s">
        <v>104</v>
      </c>
      <c r="F3238" s="21" t="s">
        <v>102</v>
      </c>
      <c r="G3238" s="21" t="s">
        <v>105</v>
      </c>
      <c r="H3238" s="21" t="s">
        <v>100</v>
      </c>
      <c r="I3238" s="21" t="s">
        <v>106</v>
      </c>
      <c r="J3238" s="22">
        <v>43758</v>
      </c>
      <c r="K3238" s="23">
        <v>0.64924768518519005</v>
      </c>
      <c r="L3238" s="22">
        <v>43758</v>
      </c>
      <c r="M3238" s="23">
        <v>0.64924768518519005</v>
      </c>
      <c r="N3238" s="24">
        <v>10</v>
      </c>
      <c r="O3238" s="21" t="s">
        <v>66</v>
      </c>
      <c r="P3238" s="46">
        <f>TotalFix[[#This Row],[Confirmed activ. 3 (ILE03)]]</f>
        <v>10</v>
      </c>
      <c r="Q3238" s="24">
        <v>10</v>
      </c>
      <c r="R3238" s="21" t="s">
        <v>66</v>
      </c>
      <c r="S3238" s="21" t="s">
        <v>72</v>
      </c>
    </row>
    <row r="3239" spans="1:19" s="21" customFormat="1" x14ac:dyDescent="0.35">
      <c r="A3239" s="26">
        <v>1554281</v>
      </c>
      <c r="B3239" s="53">
        <v>411583</v>
      </c>
      <c r="C3239" s="26">
        <f>VLOOKUP(TotalFix[[#This Row],[Order]],'Total Fix by SS'!B:C,2,0)</f>
        <v>243</v>
      </c>
      <c r="D3239" s="21" t="s">
        <v>107</v>
      </c>
      <c r="E3239" s="21" t="s">
        <v>60</v>
      </c>
      <c r="F3239" s="21" t="s">
        <v>61</v>
      </c>
      <c r="G3239" s="21" t="s">
        <v>90</v>
      </c>
      <c r="H3239" s="21" t="s">
        <v>63</v>
      </c>
      <c r="I3239" s="21" t="s">
        <v>108</v>
      </c>
      <c r="J3239" s="22">
        <v>43752</v>
      </c>
      <c r="K3239" s="23">
        <v>0.43899305555556001</v>
      </c>
      <c r="L3239" s="22">
        <v>43753</v>
      </c>
      <c r="M3239" s="23">
        <v>0.59243055555556001</v>
      </c>
      <c r="N3239" s="25">
        <v>2.3359999999999999</v>
      </c>
      <c r="O3239" s="21" t="s">
        <v>77</v>
      </c>
      <c r="P3239" s="46">
        <f>TotalFix[[#This Row],[Confirmed activ. 3 (ILE03)]]*60</f>
        <v>140.16</v>
      </c>
      <c r="Q3239" s="24">
        <v>1</v>
      </c>
      <c r="R3239" s="21" t="s">
        <v>66</v>
      </c>
      <c r="S3239" s="21" t="s">
        <v>67</v>
      </c>
    </row>
    <row r="3240" spans="1:19" s="21" customFormat="1" x14ac:dyDescent="0.35">
      <c r="A3240" s="26">
        <v>1554281</v>
      </c>
      <c r="B3240" s="53">
        <v>411583</v>
      </c>
      <c r="C3240" s="26">
        <f>VLOOKUP(TotalFix[[#This Row],[Order]],'Total Fix by SS'!B:C,2,0)</f>
        <v>243</v>
      </c>
      <c r="D3240" s="21" t="s">
        <v>109</v>
      </c>
      <c r="E3240" s="21" t="s">
        <v>82</v>
      </c>
      <c r="F3240" s="21" t="s">
        <v>83</v>
      </c>
      <c r="G3240" s="21" t="s">
        <v>90</v>
      </c>
      <c r="H3240" s="21" t="s">
        <v>84</v>
      </c>
      <c r="I3240" s="21" t="s">
        <v>110</v>
      </c>
      <c r="J3240" s="22"/>
      <c r="K3240" s="23">
        <v>0</v>
      </c>
      <c r="L3240" s="22"/>
      <c r="M3240" s="23">
        <v>0</v>
      </c>
      <c r="N3240" s="25">
        <v>0</v>
      </c>
      <c r="O3240" s="21" t="s">
        <v>93</v>
      </c>
      <c r="P3240" s="46"/>
      <c r="Q3240" s="24">
        <v>5</v>
      </c>
      <c r="R3240" s="21" t="s">
        <v>66</v>
      </c>
      <c r="S3240" s="21" t="s">
        <v>94</v>
      </c>
    </row>
    <row r="3241" spans="1:19" s="21" customFormat="1" x14ac:dyDescent="0.35">
      <c r="A3241" s="26">
        <v>1554687</v>
      </c>
      <c r="B3241" s="53">
        <v>411583</v>
      </c>
      <c r="C3241" s="26">
        <f>VLOOKUP(TotalFix[[#This Row],[Order]],'Total Fix by SS'!B:C,2,0)</f>
        <v>243</v>
      </c>
      <c r="D3241" s="21" t="s">
        <v>59</v>
      </c>
      <c r="E3241" s="21" t="s">
        <v>60</v>
      </c>
      <c r="F3241" s="21" t="s">
        <v>61</v>
      </c>
      <c r="G3241" s="21" t="s">
        <v>62</v>
      </c>
      <c r="H3241" s="21" t="s">
        <v>63</v>
      </c>
      <c r="I3241" s="21" t="s">
        <v>64</v>
      </c>
      <c r="J3241" s="22">
        <v>43741</v>
      </c>
      <c r="K3241" s="23">
        <v>0.58046296296295996</v>
      </c>
      <c r="L3241" s="22">
        <v>43741</v>
      </c>
      <c r="M3241" s="23">
        <v>0.59872685185185004</v>
      </c>
      <c r="N3241" s="25">
        <v>26.3</v>
      </c>
      <c r="O3241" s="21" t="s">
        <v>66</v>
      </c>
      <c r="P3241" s="46">
        <f>TotalFix[[#This Row],[Confirmed activ. 3 (ILE03)]]</f>
        <v>26.3</v>
      </c>
      <c r="Q3241" s="24">
        <v>20</v>
      </c>
      <c r="R3241" s="21" t="s">
        <v>66</v>
      </c>
      <c r="S3241" s="21" t="s">
        <v>67</v>
      </c>
    </row>
    <row r="3242" spans="1:19" s="21" customFormat="1" x14ac:dyDescent="0.35">
      <c r="A3242" s="26">
        <v>1554687</v>
      </c>
      <c r="B3242" s="53">
        <v>411583</v>
      </c>
      <c r="C3242" s="26">
        <f>VLOOKUP(TotalFix[[#This Row],[Order]],'Total Fix by SS'!B:C,2,0)</f>
        <v>243</v>
      </c>
      <c r="D3242" s="21" t="s">
        <v>59</v>
      </c>
      <c r="E3242" s="21" t="s">
        <v>68</v>
      </c>
      <c r="F3242" s="21" t="s">
        <v>69</v>
      </c>
      <c r="G3242" s="21" t="s">
        <v>62</v>
      </c>
      <c r="H3242" s="21" t="s">
        <v>70</v>
      </c>
      <c r="I3242" s="21" t="s">
        <v>71</v>
      </c>
      <c r="J3242" s="22">
        <v>43744</v>
      </c>
      <c r="K3242" s="23">
        <v>0.33046296296296002</v>
      </c>
      <c r="L3242" s="22">
        <v>43744</v>
      </c>
      <c r="M3242" s="23">
        <v>0.33046296296296002</v>
      </c>
      <c r="N3242" s="24">
        <v>30</v>
      </c>
      <c r="O3242" s="21" t="s">
        <v>66</v>
      </c>
      <c r="P3242" s="46">
        <f>TotalFix[[#This Row],[Confirmed activ. 3 (ILE03)]]</f>
        <v>30</v>
      </c>
      <c r="Q3242" s="24">
        <v>30</v>
      </c>
      <c r="R3242" s="21" t="s">
        <v>66</v>
      </c>
      <c r="S3242" s="21" t="s">
        <v>72</v>
      </c>
    </row>
    <row r="3243" spans="1:19" s="21" customFormat="1" x14ac:dyDescent="0.35">
      <c r="A3243" s="26">
        <v>1554687</v>
      </c>
      <c r="B3243" s="53">
        <v>411583</v>
      </c>
      <c r="C3243" s="26">
        <f>VLOOKUP(TotalFix[[#This Row],[Order]],'Total Fix by SS'!B:C,2,0)</f>
        <v>243</v>
      </c>
      <c r="D3243" s="21" t="s">
        <v>59</v>
      </c>
      <c r="E3243" s="21" t="s">
        <v>73</v>
      </c>
      <c r="F3243" s="21" t="s">
        <v>61</v>
      </c>
      <c r="G3243" s="21" t="s">
        <v>62</v>
      </c>
      <c r="H3243" s="21" t="s">
        <v>63</v>
      </c>
      <c r="I3243" s="21" t="s">
        <v>74</v>
      </c>
      <c r="J3243" s="22">
        <v>43744</v>
      </c>
      <c r="K3243" s="23">
        <v>0.3309375</v>
      </c>
      <c r="L3243" s="22">
        <v>43744</v>
      </c>
      <c r="M3243" s="23">
        <v>0.41489583333333002</v>
      </c>
      <c r="N3243" s="25">
        <v>2.0150000000000001</v>
      </c>
      <c r="O3243" s="21" t="s">
        <v>77</v>
      </c>
      <c r="P3243" s="46">
        <f>TotalFix[[#This Row],[Confirmed activ. 3 (ILE03)]]*60</f>
        <v>120.9</v>
      </c>
      <c r="Q3243" s="24">
        <v>200</v>
      </c>
      <c r="R3243" s="21" t="s">
        <v>66</v>
      </c>
      <c r="S3243" s="21" t="s">
        <v>67</v>
      </c>
    </row>
    <row r="3244" spans="1:19" s="21" customFormat="1" x14ac:dyDescent="0.35">
      <c r="A3244" s="26">
        <v>1554687</v>
      </c>
      <c r="B3244" s="53">
        <v>411583</v>
      </c>
      <c r="C3244" s="26">
        <f>VLOOKUP(TotalFix[[#This Row],[Order]],'Total Fix by SS'!B:C,2,0)</f>
        <v>243</v>
      </c>
      <c r="D3244" s="21" t="s">
        <v>59</v>
      </c>
      <c r="E3244" s="21" t="s">
        <v>75</v>
      </c>
      <c r="F3244" s="21" t="s">
        <v>61</v>
      </c>
      <c r="G3244" s="21" t="s">
        <v>62</v>
      </c>
      <c r="H3244" s="21" t="s">
        <v>63</v>
      </c>
      <c r="I3244" s="21" t="s">
        <v>76</v>
      </c>
      <c r="J3244" s="22">
        <v>43746</v>
      </c>
      <c r="K3244" s="23">
        <v>0.53251157407407002</v>
      </c>
      <c r="L3244" s="22">
        <v>43748</v>
      </c>
      <c r="M3244" s="23">
        <v>0.47755787037037001</v>
      </c>
      <c r="N3244" s="25">
        <v>760.40300000000002</v>
      </c>
      <c r="O3244" s="21" t="s">
        <v>66</v>
      </c>
      <c r="P3244" s="46">
        <f>TotalFix[[#This Row],[Confirmed activ. 3 (ILE03)]]</f>
        <v>760.40300000000002</v>
      </c>
      <c r="Q3244" s="24">
        <v>500</v>
      </c>
      <c r="R3244" s="21" t="s">
        <v>66</v>
      </c>
      <c r="S3244" s="21" t="s">
        <v>67</v>
      </c>
    </row>
    <row r="3245" spans="1:19" s="21" customFormat="1" x14ac:dyDescent="0.35">
      <c r="A3245" s="26">
        <v>1554687</v>
      </c>
      <c r="B3245" s="53">
        <v>411583</v>
      </c>
      <c r="C3245" s="26">
        <f>VLOOKUP(TotalFix[[#This Row],[Order]],'Total Fix by SS'!B:C,2,0)</f>
        <v>243</v>
      </c>
      <c r="D3245" s="21" t="s">
        <v>59</v>
      </c>
      <c r="E3245" s="21" t="s">
        <v>78</v>
      </c>
      <c r="F3245" s="21" t="s">
        <v>69</v>
      </c>
      <c r="G3245" s="21" t="s">
        <v>62</v>
      </c>
      <c r="H3245" s="21" t="s">
        <v>70</v>
      </c>
      <c r="I3245" s="21" t="s">
        <v>79</v>
      </c>
      <c r="J3245" s="22">
        <v>43748</v>
      </c>
      <c r="K3245" s="23">
        <v>0.53667824074074</v>
      </c>
      <c r="L3245" s="22">
        <v>43748</v>
      </c>
      <c r="M3245" s="23">
        <v>0.53667824074074</v>
      </c>
      <c r="N3245" s="24">
        <v>20</v>
      </c>
      <c r="O3245" s="21" t="s">
        <v>66</v>
      </c>
      <c r="P3245" s="46">
        <f>TotalFix[[#This Row],[Confirmed activ. 3 (ILE03)]]</f>
        <v>20</v>
      </c>
      <c r="Q3245" s="24">
        <v>20</v>
      </c>
      <c r="R3245" s="21" t="s">
        <v>66</v>
      </c>
      <c r="S3245" s="21" t="s">
        <v>72</v>
      </c>
    </row>
    <row r="3246" spans="1:19" s="21" customFormat="1" x14ac:dyDescent="0.35">
      <c r="A3246" s="26">
        <v>1554687</v>
      </c>
      <c r="B3246" s="53">
        <v>411583</v>
      </c>
      <c r="C3246" s="26">
        <f>VLOOKUP(TotalFix[[#This Row],[Order]],'Total Fix by SS'!B:C,2,0)</f>
        <v>243</v>
      </c>
      <c r="D3246" s="21" t="s">
        <v>59</v>
      </c>
      <c r="E3246" s="21" t="s">
        <v>80</v>
      </c>
      <c r="F3246" s="21" t="s">
        <v>69</v>
      </c>
      <c r="G3246" s="21" t="s">
        <v>62</v>
      </c>
      <c r="H3246" s="21" t="s">
        <v>70</v>
      </c>
      <c r="I3246" s="21" t="s">
        <v>81</v>
      </c>
      <c r="J3246" s="22">
        <v>43748</v>
      </c>
      <c r="K3246" s="23">
        <v>0.57347222222222005</v>
      </c>
      <c r="L3246" s="22">
        <v>43748</v>
      </c>
      <c r="M3246" s="23">
        <v>0.57347222222222005</v>
      </c>
      <c r="N3246" s="24">
        <v>20</v>
      </c>
      <c r="O3246" s="21" t="s">
        <v>66</v>
      </c>
      <c r="P3246" s="46">
        <f>TotalFix[[#This Row],[Confirmed activ. 3 (ILE03)]]</f>
        <v>20</v>
      </c>
      <c r="Q3246" s="24">
        <v>20</v>
      </c>
      <c r="R3246" s="21" t="s">
        <v>66</v>
      </c>
      <c r="S3246" s="21" t="s">
        <v>72</v>
      </c>
    </row>
    <row r="3247" spans="1:19" s="21" customFormat="1" x14ac:dyDescent="0.35">
      <c r="A3247" s="26">
        <v>1554687</v>
      </c>
      <c r="B3247" s="53">
        <v>411583</v>
      </c>
      <c r="C3247" s="26">
        <f>VLOOKUP(TotalFix[[#This Row],[Order]],'Total Fix by SS'!B:C,2,0)</f>
        <v>243</v>
      </c>
      <c r="D3247" s="21" t="s">
        <v>59</v>
      </c>
      <c r="E3247" s="21" t="s">
        <v>82</v>
      </c>
      <c r="F3247" s="21" t="s">
        <v>83</v>
      </c>
      <c r="G3247" s="21" t="s">
        <v>62</v>
      </c>
      <c r="H3247" s="21" t="s">
        <v>84</v>
      </c>
      <c r="I3247" s="21" t="s">
        <v>84</v>
      </c>
      <c r="J3247" s="22">
        <v>43748</v>
      </c>
      <c r="K3247" s="23">
        <v>0.59802083333333</v>
      </c>
      <c r="L3247" s="22">
        <v>43751</v>
      </c>
      <c r="M3247" s="23">
        <v>0.99383101851851996</v>
      </c>
      <c r="N3247" s="25">
        <v>7.774</v>
      </c>
      <c r="O3247" s="21" t="s">
        <v>77</v>
      </c>
      <c r="P3247" s="46">
        <f>TotalFix[[#This Row],[Confirmed activ. 3 (ILE03)]]*60</f>
        <v>466.44</v>
      </c>
      <c r="Q3247" s="24">
        <v>450</v>
      </c>
      <c r="R3247" s="21" t="s">
        <v>66</v>
      </c>
      <c r="S3247" s="21" t="s">
        <v>67</v>
      </c>
    </row>
    <row r="3248" spans="1:19" s="21" customFormat="1" x14ac:dyDescent="0.35">
      <c r="A3248" s="26">
        <v>1554687</v>
      </c>
      <c r="B3248" s="53">
        <v>411583</v>
      </c>
      <c r="C3248" s="26">
        <f>VLOOKUP(TotalFix[[#This Row],[Order]],'Total Fix by SS'!B:C,2,0)</f>
        <v>243</v>
      </c>
      <c r="D3248" s="21" t="s">
        <v>59</v>
      </c>
      <c r="E3248" s="21" t="s">
        <v>85</v>
      </c>
      <c r="F3248" s="21" t="s">
        <v>86</v>
      </c>
      <c r="G3248" s="21" t="s">
        <v>62</v>
      </c>
      <c r="H3248" s="21" t="s">
        <v>87</v>
      </c>
      <c r="I3248" s="21" t="s">
        <v>87</v>
      </c>
      <c r="J3248" s="22">
        <v>43752</v>
      </c>
      <c r="K3248" s="23">
        <v>0.43327546296295999</v>
      </c>
      <c r="L3248" s="22">
        <v>43752</v>
      </c>
      <c r="M3248" s="23">
        <v>0.43327546296295999</v>
      </c>
      <c r="N3248" s="24">
        <v>20</v>
      </c>
      <c r="O3248" s="21" t="s">
        <v>66</v>
      </c>
      <c r="P3248" s="46">
        <f>TotalFix[[#This Row],[Confirmed activ. 3 (ILE03)]]</f>
        <v>20</v>
      </c>
      <c r="Q3248" s="24">
        <v>20</v>
      </c>
      <c r="R3248" s="21" t="s">
        <v>66</v>
      </c>
      <c r="S3248" s="21" t="s">
        <v>72</v>
      </c>
    </row>
    <row r="3249" spans="1:19" s="21" customFormat="1" x14ac:dyDescent="0.35">
      <c r="A3249" s="26">
        <v>1554687</v>
      </c>
      <c r="B3249" s="53">
        <v>411583</v>
      </c>
      <c r="C3249" s="26">
        <f>VLOOKUP(TotalFix[[#This Row],[Order]],'Total Fix by SS'!B:C,2,0)</f>
        <v>243</v>
      </c>
      <c r="D3249" s="21" t="s">
        <v>59</v>
      </c>
      <c r="E3249" s="21" t="s">
        <v>88</v>
      </c>
      <c r="F3249" s="21" t="s">
        <v>89</v>
      </c>
      <c r="G3249" s="21" t="s">
        <v>90</v>
      </c>
      <c r="H3249" s="21" t="s">
        <v>91</v>
      </c>
      <c r="I3249" s="21" t="s">
        <v>92</v>
      </c>
      <c r="J3249" s="22"/>
      <c r="K3249" s="23">
        <v>0</v>
      </c>
      <c r="L3249" s="22"/>
      <c r="M3249" s="23">
        <v>0</v>
      </c>
      <c r="N3249" s="25">
        <v>0</v>
      </c>
      <c r="O3249" s="21" t="s">
        <v>93</v>
      </c>
      <c r="P3249" s="46"/>
      <c r="Q3249" s="24">
        <v>0</v>
      </c>
      <c r="R3249" s="21" t="s">
        <v>66</v>
      </c>
      <c r="S3249" s="21" t="s">
        <v>94</v>
      </c>
    </row>
    <row r="3250" spans="1:19" s="21" customFormat="1" x14ac:dyDescent="0.35">
      <c r="A3250" s="26">
        <v>1554687</v>
      </c>
      <c r="B3250" s="53">
        <v>411583</v>
      </c>
      <c r="C3250" s="26">
        <f>VLOOKUP(TotalFix[[#This Row],[Order]],'Total Fix by SS'!B:C,2,0)</f>
        <v>243</v>
      </c>
      <c r="D3250" s="21" t="s">
        <v>59</v>
      </c>
      <c r="E3250" s="21" t="s">
        <v>95</v>
      </c>
      <c r="F3250" s="21" t="s">
        <v>61</v>
      </c>
      <c r="G3250" s="21" t="s">
        <v>62</v>
      </c>
      <c r="H3250" s="21" t="s">
        <v>63</v>
      </c>
      <c r="I3250" s="21" t="s">
        <v>96</v>
      </c>
      <c r="J3250" s="22">
        <v>43753</v>
      </c>
      <c r="K3250" s="23">
        <v>0.56790509259259003</v>
      </c>
      <c r="L3250" s="22">
        <v>43753</v>
      </c>
      <c r="M3250" s="23">
        <v>0.59212962962963001</v>
      </c>
      <c r="N3250" s="25">
        <v>11.632999999999999</v>
      </c>
      <c r="O3250" s="21" t="s">
        <v>66</v>
      </c>
      <c r="P3250" s="46">
        <f>TotalFix[[#This Row],[Confirmed activ. 3 (ILE03)]]</f>
        <v>11.632999999999999</v>
      </c>
      <c r="Q3250" s="24">
        <v>40</v>
      </c>
      <c r="R3250" s="21" t="s">
        <v>66</v>
      </c>
      <c r="S3250" s="21" t="s">
        <v>67</v>
      </c>
    </row>
    <row r="3251" spans="1:19" s="21" customFormat="1" x14ac:dyDescent="0.35">
      <c r="A3251" s="26">
        <v>1554687</v>
      </c>
      <c r="B3251" s="53">
        <v>411583</v>
      </c>
      <c r="C3251" s="26">
        <f>VLOOKUP(TotalFix[[#This Row],[Order]],'Total Fix by SS'!B:C,2,0)</f>
        <v>243</v>
      </c>
      <c r="D3251" s="21" t="s">
        <v>59</v>
      </c>
      <c r="E3251" s="21" t="s">
        <v>97</v>
      </c>
      <c r="F3251" s="21" t="s">
        <v>69</v>
      </c>
      <c r="G3251" s="21" t="s">
        <v>62</v>
      </c>
      <c r="H3251" s="21" t="s">
        <v>70</v>
      </c>
      <c r="I3251" s="21" t="s">
        <v>98</v>
      </c>
      <c r="J3251" s="22">
        <v>43753</v>
      </c>
      <c r="K3251" s="23">
        <v>0.62037037037037002</v>
      </c>
      <c r="L3251" s="22">
        <v>43753</v>
      </c>
      <c r="M3251" s="23">
        <v>0.62037037037037002</v>
      </c>
      <c r="N3251" s="24">
        <v>20</v>
      </c>
      <c r="O3251" s="21" t="s">
        <v>66</v>
      </c>
      <c r="P3251" s="46">
        <f>TotalFix[[#This Row],[Confirmed activ. 3 (ILE03)]]</f>
        <v>20</v>
      </c>
      <c r="Q3251" s="24">
        <v>20</v>
      </c>
      <c r="R3251" s="21" t="s">
        <v>66</v>
      </c>
      <c r="S3251" s="21" t="s">
        <v>72</v>
      </c>
    </row>
    <row r="3252" spans="1:19" s="21" customFormat="1" x14ac:dyDescent="0.35">
      <c r="A3252" s="26">
        <v>1554687</v>
      </c>
      <c r="B3252" s="53">
        <v>411583</v>
      </c>
      <c r="C3252" s="26">
        <f>VLOOKUP(TotalFix[[#This Row],[Order]],'Total Fix by SS'!B:C,2,0)</f>
        <v>243</v>
      </c>
      <c r="D3252" s="21" t="s">
        <v>59</v>
      </c>
      <c r="E3252" s="21" t="s">
        <v>99</v>
      </c>
      <c r="F3252" s="21" t="s">
        <v>69</v>
      </c>
      <c r="G3252" s="21" t="s">
        <v>62</v>
      </c>
      <c r="H3252" s="21" t="s">
        <v>70</v>
      </c>
      <c r="I3252" s="21" t="s">
        <v>100</v>
      </c>
      <c r="J3252" s="22">
        <v>43753</v>
      </c>
      <c r="K3252" s="23">
        <v>0.62047453703704003</v>
      </c>
      <c r="L3252" s="22">
        <v>43753</v>
      </c>
      <c r="M3252" s="23">
        <v>0.62047453703704003</v>
      </c>
      <c r="N3252" s="24">
        <v>50</v>
      </c>
      <c r="O3252" s="21" t="s">
        <v>66</v>
      </c>
      <c r="P3252" s="46">
        <f>TotalFix[[#This Row],[Confirmed activ. 3 (ILE03)]]</f>
        <v>50</v>
      </c>
      <c r="Q3252" s="24">
        <v>50</v>
      </c>
      <c r="R3252" s="21" t="s">
        <v>66</v>
      </c>
      <c r="S3252" s="21" t="s">
        <v>72</v>
      </c>
    </row>
    <row r="3253" spans="1:19" s="21" customFormat="1" x14ac:dyDescent="0.35">
      <c r="A3253" s="26">
        <v>1554687</v>
      </c>
      <c r="B3253" s="53">
        <v>411583</v>
      </c>
      <c r="C3253" s="26">
        <f>VLOOKUP(TotalFix[[#This Row],[Order]],'Total Fix by SS'!B:C,2,0)</f>
        <v>243</v>
      </c>
      <c r="D3253" s="21" t="s">
        <v>59</v>
      </c>
      <c r="E3253" s="21" t="s">
        <v>101</v>
      </c>
      <c r="F3253" s="21" t="s">
        <v>102</v>
      </c>
      <c r="G3253" s="21" t="s">
        <v>62</v>
      </c>
      <c r="H3253" s="21" t="s">
        <v>100</v>
      </c>
      <c r="I3253" s="21" t="s">
        <v>103</v>
      </c>
      <c r="J3253" s="22">
        <v>43754</v>
      </c>
      <c r="K3253" s="23">
        <v>0.66871527777777995</v>
      </c>
      <c r="L3253" s="22">
        <v>43754</v>
      </c>
      <c r="M3253" s="23">
        <v>0.66871527777777995</v>
      </c>
      <c r="N3253" s="24">
        <v>10</v>
      </c>
      <c r="O3253" s="21" t="s">
        <v>66</v>
      </c>
      <c r="P3253" s="46">
        <f>TotalFix[[#This Row],[Confirmed activ. 3 (ILE03)]]</f>
        <v>10</v>
      </c>
      <c r="Q3253" s="24">
        <v>10</v>
      </c>
      <c r="R3253" s="21" t="s">
        <v>66</v>
      </c>
      <c r="S3253" s="21" t="s">
        <v>72</v>
      </c>
    </row>
    <row r="3254" spans="1:19" s="21" customFormat="1" x14ac:dyDescent="0.35">
      <c r="A3254" s="26">
        <v>1554687</v>
      </c>
      <c r="B3254" s="53">
        <v>411583</v>
      </c>
      <c r="C3254" s="26">
        <f>VLOOKUP(TotalFix[[#This Row],[Order]],'Total Fix by SS'!B:C,2,0)</f>
        <v>243</v>
      </c>
      <c r="D3254" s="21" t="s">
        <v>59</v>
      </c>
      <c r="E3254" s="21" t="s">
        <v>104</v>
      </c>
      <c r="F3254" s="21" t="s">
        <v>102</v>
      </c>
      <c r="G3254" s="21" t="s">
        <v>105</v>
      </c>
      <c r="H3254" s="21" t="s">
        <v>100</v>
      </c>
      <c r="I3254" s="21" t="s">
        <v>106</v>
      </c>
      <c r="J3254" s="22">
        <v>43758</v>
      </c>
      <c r="K3254" s="23">
        <v>0.33732638888888999</v>
      </c>
      <c r="L3254" s="22">
        <v>43758</v>
      </c>
      <c r="M3254" s="23">
        <v>0.33732638888888999</v>
      </c>
      <c r="N3254" s="24">
        <v>10</v>
      </c>
      <c r="O3254" s="21" t="s">
        <v>66</v>
      </c>
      <c r="P3254" s="46">
        <f>TotalFix[[#This Row],[Confirmed activ. 3 (ILE03)]]</f>
        <v>10</v>
      </c>
      <c r="Q3254" s="24">
        <v>10</v>
      </c>
      <c r="R3254" s="21" t="s">
        <v>66</v>
      </c>
      <c r="S3254" s="21" t="s">
        <v>72</v>
      </c>
    </row>
    <row r="3255" spans="1:19" s="21" customFormat="1" x14ac:dyDescent="0.35">
      <c r="A3255" s="26">
        <v>1554687</v>
      </c>
      <c r="B3255" s="53">
        <v>411583</v>
      </c>
      <c r="C3255" s="26">
        <f>VLOOKUP(TotalFix[[#This Row],[Order]],'Total Fix by SS'!B:C,2,0)</f>
        <v>243</v>
      </c>
      <c r="D3255" s="21" t="s">
        <v>107</v>
      </c>
      <c r="E3255" s="21" t="s">
        <v>60</v>
      </c>
      <c r="F3255" s="21" t="s">
        <v>61</v>
      </c>
      <c r="G3255" s="21" t="s">
        <v>90</v>
      </c>
      <c r="H3255" s="21" t="s">
        <v>63</v>
      </c>
      <c r="I3255" s="21" t="s">
        <v>108</v>
      </c>
      <c r="J3255" s="22"/>
      <c r="K3255" s="23">
        <v>0</v>
      </c>
      <c r="L3255" s="22"/>
      <c r="M3255" s="23">
        <v>0</v>
      </c>
      <c r="N3255" s="25">
        <v>0</v>
      </c>
      <c r="O3255" s="21" t="s">
        <v>93</v>
      </c>
      <c r="P3255" s="46"/>
      <c r="Q3255" s="24">
        <v>1</v>
      </c>
      <c r="R3255" s="21" t="s">
        <v>66</v>
      </c>
      <c r="S3255" s="21" t="s">
        <v>94</v>
      </c>
    </row>
    <row r="3256" spans="1:19" s="21" customFormat="1" x14ac:dyDescent="0.35">
      <c r="A3256" s="26">
        <v>1554687</v>
      </c>
      <c r="B3256" s="53">
        <v>411583</v>
      </c>
      <c r="C3256" s="26">
        <f>VLOOKUP(TotalFix[[#This Row],[Order]],'Total Fix by SS'!B:C,2,0)</f>
        <v>243</v>
      </c>
      <c r="D3256" s="21" t="s">
        <v>109</v>
      </c>
      <c r="E3256" s="21" t="s">
        <v>82</v>
      </c>
      <c r="F3256" s="21" t="s">
        <v>83</v>
      </c>
      <c r="G3256" s="21" t="s">
        <v>90</v>
      </c>
      <c r="H3256" s="21" t="s">
        <v>84</v>
      </c>
      <c r="I3256" s="21" t="s">
        <v>110</v>
      </c>
      <c r="J3256" s="22"/>
      <c r="K3256" s="23">
        <v>0</v>
      </c>
      <c r="L3256" s="22"/>
      <c r="M3256" s="23">
        <v>0</v>
      </c>
      <c r="N3256" s="25">
        <v>0</v>
      </c>
      <c r="O3256" s="21" t="s">
        <v>93</v>
      </c>
      <c r="P3256" s="46"/>
      <c r="Q3256" s="24">
        <v>5</v>
      </c>
      <c r="R3256" s="21" t="s">
        <v>66</v>
      </c>
      <c r="S3256" s="21" t="s">
        <v>94</v>
      </c>
    </row>
    <row r="3257" spans="1:19" s="21" customFormat="1" x14ac:dyDescent="0.35">
      <c r="A3257" s="26">
        <v>1554688</v>
      </c>
      <c r="B3257" s="53">
        <v>411583</v>
      </c>
      <c r="C3257" s="26">
        <f>VLOOKUP(TotalFix[[#This Row],[Order]],'Total Fix by SS'!B:C,2,0)</f>
        <v>243</v>
      </c>
      <c r="D3257" s="21" t="s">
        <v>59</v>
      </c>
      <c r="E3257" s="21" t="s">
        <v>60</v>
      </c>
      <c r="F3257" s="21" t="s">
        <v>61</v>
      </c>
      <c r="G3257" s="21" t="s">
        <v>62</v>
      </c>
      <c r="H3257" s="21" t="s">
        <v>63</v>
      </c>
      <c r="I3257" s="21" t="s">
        <v>139</v>
      </c>
      <c r="J3257" s="22">
        <v>43741</v>
      </c>
      <c r="K3257" s="23">
        <v>0.41651620370370002</v>
      </c>
      <c r="L3257" s="22">
        <v>43741</v>
      </c>
      <c r="M3257" s="23">
        <v>0.42223379629629998</v>
      </c>
      <c r="N3257" s="25">
        <v>8.2330000000000005</v>
      </c>
      <c r="O3257" s="21" t="s">
        <v>66</v>
      </c>
      <c r="P3257" s="46">
        <f>TotalFix[[#This Row],[Confirmed activ. 3 (ILE03)]]</f>
        <v>8.2330000000000005</v>
      </c>
      <c r="Q3257" s="24">
        <v>20</v>
      </c>
      <c r="R3257" s="21" t="s">
        <v>66</v>
      </c>
      <c r="S3257" s="21" t="s">
        <v>67</v>
      </c>
    </row>
    <row r="3258" spans="1:19" s="21" customFormat="1" x14ac:dyDescent="0.35">
      <c r="A3258" s="26">
        <v>1554688</v>
      </c>
      <c r="B3258" s="53">
        <v>411583</v>
      </c>
      <c r="C3258" s="26">
        <f>VLOOKUP(TotalFix[[#This Row],[Order]],'Total Fix by SS'!B:C,2,0)</f>
        <v>243</v>
      </c>
      <c r="D3258" s="21" t="s">
        <v>59</v>
      </c>
      <c r="E3258" s="21" t="s">
        <v>68</v>
      </c>
      <c r="F3258" s="21" t="s">
        <v>69</v>
      </c>
      <c r="G3258" s="21" t="s">
        <v>62</v>
      </c>
      <c r="H3258" s="21" t="s">
        <v>70</v>
      </c>
      <c r="I3258" s="21" t="s">
        <v>71</v>
      </c>
      <c r="J3258" s="22">
        <v>43741</v>
      </c>
      <c r="K3258" s="23">
        <v>0.43297453703703997</v>
      </c>
      <c r="L3258" s="22">
        <v>43741</v>
      </c>
      <c r="M3258" s="23">
        <v>0.43297453703703997</v>
      </c>
      <c r="N3258" s="24">
        <v>30</v>
      </c>
      <c r="O3258" s="21" t="s">
        <v>66</v>
      </c>
      <c r="P3258" s="46">
        <f>TotalFix[[#This Row],[Confirmed activ. 3 (ILE03)]]</f>
        <v>30</v>
      </c>
      <c r="Q3258" s="24">
        <v>30</v>
      </c>
      <c r="R3258" s="21" t="s">
        <v>66</v>
      </c>
      <c r="S3258" s="21" t="s">
        <v>72</v>
      </c>
    </row>
    <row r="3259" spans="1:19" s="21" customFormat="1" x14ac:dyDescent="0.35">
      <c r="A3259" s="26">
        <v>1554688</v>
      </c>
      <c r="B3259" s="53">
        <v>411583</v>
      </c>
      <c r="C3259" s="26">
        <f>VLOOKUP(TotalFix[[#This Row],[Order]],'Total Fix by SS'!B:C,2,0)</f>
        <v>243</v>
      </c>
      <c r="D3259" s="21" t="s">
        <v>59</v>
      </c>
      <c r="E3259" s="21" t="s">
        <v>73</v>
      </c>
      <c r="F3259" s="21" t="s">
        <v>61</v>
      </c>
      <c r="G3259" s="21" t="s">
        <v>62</v>
      </c>
      <c r="H3259" s="21" t="s">
        <v>63</v>
      </c>
      <c r="I3259" s="21" t="s">
        <v>74</v>
      </c>
      <c r="J3259" s="22">
        <v>43741</v>
      </c>
      <c r="K3259" s="23">
        <v>0.57964120370369998</v>
      </c>
      <c r="L3259" s="22">
        <v>43744</v>
      </c>
      <c r="M3259" s="23">
        <v>0.42706018518519001</v>
      </c>
      <c r="N3259" s="25">
        <v>2.2400000000000002</v>
      </c>
      <c r="O3259" s="21" t="s">
        <v>77</v>
      </c>
      <c r="P3259" s="46">
        <f>TotalFix[[#This Row],[Confirmed activ. 3 (ILE03)]]*60</f>
        <v>134.4</v>
      </c>
      <c r="Q3259" s="24">
        <v>200</v>
      </c>
      <c r="R3259" s="21" t="s">
        <v>66</v>
      </c>
      <c r="S3259" s="21" t="s">
        <v>67</v>
      </c>
    </row>
    <row r="3260" spans="1:19" s="21" customFormat="1" x14ac:dyDescent="0.35">
      <c r="A3260" s="26">
        <v>1554688</v>
      </c>
      <c r="B3260" s="53">
        <v>411583</v>
      </c>
      <c r="C3260" s="26">
        <f>VLOOKUP(TotalFix[[#This Row],[Order]],'Total Fix by SS'!B:C,2,0)</f>
        <v>243</v>
      </c>
      <c r="D3260" s="21" t="s">
        <v>59</v>
      </c>
      <c r="E3260" s="21" t="s">
        <v>75</v>
      </c>
      <c r="F3260" s="21" t="s">
        <v>61</v>
      </c>
      <c r="G3260" s="21" t="s">
        <v>62</v>
      </c>
      <c r="H3260" s="21" t="s">
        <v>63</v>
      </c>
      <c r="I3260" s="21" t="s">
        <v>76</v>
      </c>
      <c r="J3260" s="22">
        <v>43746</v>
      </c>
      <c r="K3260" s="23">
        <v>0.53383101851852</v>
      </c>
      <c r="L3260" s="22">
        <v>43748</v>
      </c>
      <c r="M3260" s="23">
        <v>0.41841435185185</v>
      </c>
      <c r="N3260" s="25">
        <v>16.914999999999999</v>
      </c>
      <c r="O3260" s="21" t="s">
        <v>77</v>
      </c>
      <c r="P3260" s="46">
        <f>TotalFix[[#This Row],[Confirmed activ. 3 (ILE03)]]*60</f>
        <v>1014.9</v>
      </c>
      <c r="Q3260" s="24">
        <v>500</v>
      </c>
      <c r="R3260" s="21" t="s">
        <v>66</v>
      </c>
      <c r="S3260" s="21" t="s">
        <v>67</v>
      </c>
    </row>
    <row r="3261" spans="1:19" s="21" customFormat="1" x14ac:dyDescent="0.35">
      <c r="A3261" s="26">
        <v>1554688</v>
      </c>
      <c r="B3261" s="53">
        <v>411583</v>
      </c>
      <c r="C3261" s="26">
        <f>VLOOKUP(TotalFix[[#This Row],[Order]],'Total Fix by SS'!B:C,2,0)</f>
        <v>243</v>
      </c>
      <c r="D3261" s="21" t="s">
        <v>59</v>
      </c>
      <c r="E3261" s="21" t="s">
        <v>78</v>
      </c>
      <c r="F3261" s="21" t="s">
        <v>69</v>
      </c>
      <c r="G3261" s="21" t="s">
        <v>62</v>
      </c>
      <c r="H3261" s="21" t="s">
        <v>70</v>
      </c>
      <c r="I3261" s="21" t="s">
        <v>79</v>
      </c>
      <c r="J3261" s="22">
        <v>43748</v>
      </c>
      <c r="K3261" s="23">
        <v>0.43326388888889</v>
      </c>
      <c r="L3261" s="22">
        <v>43748</v>
      </c>
      <c r="M3261" s="23">
        <v>0.43326388888889</v>
      </c>
      <c r="N3261" s="24">
        <v>20</v>
      </c>
      <c r="O3261" s="21" t="s">
        <v>66</v>
      </c>
      <c r="P3261" s="46">
        <f>TotalFix[[#This Row],[Confirmed activ. 3 (ILE03)]]</f>
        <v>20</v>
      </c>
      <c r="Q3261" s="24">
        <v>20</v>
      </c>
      <c r="R3261" s="21" t="s">
        <v>66</v>
      </c>
      <c r="S3261" s="21" t="s">
        <v>72</v>
      </c>
    </row>
    <row r="3262" spans="1:19" s="21" customFormat="1" x14ac:dyDescent="0.35">
      <c r="A3262" s="26">
        <v>1554688</v>
      </c>
      <c r="B3262" s="53">
        <v>411583</v>
      </c>
      <c r="C3262" s="26">
        <f>VLOOKUP(TotalFix[[#This Row],[Order]],'Total Fix by SS'!B:C,2,0)</f>
        <v>243</v>
      </c>
      <c r="D3262" s="21" t="s">
        <v>59</v>
      </c>
      <c r="E3262" s="21" t="s">
        <v>80</v>
      </c>
      <c r="F3262" s="21" t="s">
        <v>69</v>
      </c>
      <c r="G3262" s="21" t="s">
        <v>62</v>
      </c>
      <c r="H3262" s="21" t="s">
        <v>70</v>
      </c>
      <c r="I3262" s="21" t="s">
        <v>81</v>
      </c>
      <c r="J3262" s="22">
        <v>43748</v>
      </c>
      <c r="K3262" s="23">
        <v>0.43334490740741</v>
      </c>
      <c r="L3262" s="22">
        <v>43748</v>
      </c>
      <c r="M3262" s="23">
        <v>0.43334490740741</v>
      </c>
      <c r="N3262" s="24">
        <v>20</v>
      </c>
      <c r="O3262" s="21" t="s">
        <v>66</v>
      </c>
      <c r="P3262" s="46">
        <f>TotalFix[[#This Row],[Confirmed activ. 3 (ILE03)]]</f>
        <v>20</v>
      </c>
      <c r="Q3262" s="24">
        <v>20</v>
      </c>
      <c r="R3262" s="21" t="s">
        <v>66</v>
      </c>
      <c r="S3262" s="21" t="s">
        <v>72</v>
      </c>
    </row>
    <row r="3263" spans="1:19" s="21" customFormat="1" x14ac:dyDescent="0.35">
      <c r="A3263" s="26">
        <v>1554688</v>
      </c>
      <c r="B3263" s="53">
        <v>411583</v>
      </c>
      <c r="C3263" s="26">
        <f>VLOOKUP(TotalFix[[#This Row],[Order]],'Total Fix by SS'!B:C,2,0)</f>
        <v>243</v>
      </c>
      <c r="D3263" s="21" t="s">
        <v>59</v>
      </c>
      <c r="E3263" s="21" t="s">
        <v>82</v>
      </c>
      <c r="F3263" s="21" t="s">
        <v>83</v>
      </c>
      <c r="G3263" s="21" t="s">
        <v>62</v>
      </c>
      <c r="H3263" s="21" t="s">
        <v>84</v>
      </c>
      <c r="I3263" s="21" t="s">
        <v>84</v>
      </c>
      <c r="J3263" s="22">
        <v>43748</v>
      </c>
      <c r="K3263" s="23">
        <v>0.57817129629630004</v>
      </c>
      <c r="L3263" s="22">
        <v>43751</v>
      </c>
      <c r="M3263" s="23">
        <v>0.45696759259259001</v>
      </c>
      <c r="N3263" s="25">
        <v>316.28300000000002</v>
      </c>
      <c r="O3263" s="21" t="s">
        <v>66</v>
      </c>
      <c r="P3263" s="46">
        <f>TotalFix[[#This Row],[Confirmed activ. 3 (ILE03)]]</f>
        <v>316.28300000000002</v>
      </c>
      <c r="Q3263" s="24">
        <v>450</v>
      </c>
      <c r="R3263" s="21" t="s">
        <v>66</v>
      </c>
      <c r="S3263" s="21" t="s">
        <v>67</v>
      </c>
    </row>
    <row r="3264" spans="1:19" s="21" customFormat="1" x14ac:dyDescent="0.35">
      <c r="A3264" s="26">
        <v>1554688</v>
      </c>
      <c r="B3264" s="53">
        <v>411583</v>
      </c>
      <c r="C3264" s="26">
        <f>VLOOKUP(TotalFix[[#This Row],[Order]],'Total Fix by SS'!B:C,2,0)</f>
        <v>243</v>
      </c>
      <c r="D3264" s="21" t="s">
        <v>59</v>
      </c>
      <c r="E3264" s="21" t="s">
        <v>85</v>
      </c>
      <c r="F3264" s="21" t="s">
        <v>86</v>
      </c>
      <c r="G3264" s="21" t="s">
        <v>62</v>
      </c>
      <c r="H3264" s="21" t="s">
        <v>87</v>
      </c>
      <c r="I3264" s="21" t="s">
        <v>87</v>
      </c>
      <c r="J3264" s="22">
        <v>43753</v>
      </c>
      <c r="K3264" s="23">
        <v>0.5762037037037</v>
      </c>
      <c r="L3264" s="22">
        <v>43753</v>
      </c>
      <c r="M3264" s="23">
        <v>0.5762037037037</v>
      </c>
      <c r="N3264" s="24">
        <v>20</v>
      </c>
      <c r="O3264" s="21" t="s">
        <v>66</v>
      </c>
      <c r="P3264" s="46">
        <f>TotalFix[[#This Row],[Confirmed activ. 3 (ILE03)]]</f>
        <v>20</v>
      </c>
      <c r="Q3264" s="24">
        <v>20</v>
      </c>
      <c r="R3264" s="21" t="s">
        <v>66</v>
      </c>
      <c r="S3264" s="21" t="s">
        <v>72</v>
      </c>
    </row>
    <row r="3265" spans="1:19" s="21" customFormat="1" x14ac:dyDescent="0.35">
      <c r="A3265" s="26">
        <v>1554688</v>
      </c>
      <c r="B3265" s="53">
        <v>411583</v>
      </c>
      <c r="C3265" s="26">
        <f>VLOOKUP(TotalFix[[#This Row],[Order]],'Total Fix by SS'!B:C,2,0)</f>
        <v>243</v>
      </c>
      <c r="D3265" s="21" t="s">
        <v>59</v>
      </c>
      <c r="E3265" s="21" t="s">
        <v>88</v>
      </c>
      <c r="F3265" s="21" t="s">
        <v>89</v>
      </c>
      <c r="G3265" s="21" t="s">
        <v>90</v>
      </c>
      <c r="H3265" s="21" t="s">
        <v>91</v>
      </c>
      <c r="I3265" s="21" t="s">
        <v>92</v>
      </c>
      <c r="J3265" s="22"/>
      <c r="K3265" s="23">
        <v>0</v>
      </c>
      <c r="L3265" s="22"/>
      <c r="M3265" s="23">
        <v>0</v>
      </c>
      <c r="N3265" s="25">
        <v>0</v>
      </c>
      <c r="O3265" s="21" t="s">
        <v>93</v>
      </c>
      <c r="P3265" s="46"/>
      <c r="Q3265" s="24">
        <v>0</v>
      </c>
      <c r="R3265" s="21" t="s">
        <v>66</v>
      </c>
      <c r="S3265" s="21" t="s">
        <v>94</v>
      </c>
    </row>
    <row r="3266" spans="1:19" s="21" customFormat="1" x14ac:dyDescent="0.35">
      <c r="A3266" s="26">
        <v>1554688</v>
      </c>
      <c r="B3266" s="53">
        <v>411583</v>
      </c>
      <c r="C3266" s="26">
        <f>VLOOKUP(TotalFix[[#This Row],[Order]],'Total Fix by SS'!B:C,2,0)</f>
        <v>243</v>
      </c>
      <c r="D3266" s="21" t="s">
        <v>59</v>
      </c>
      <c r="E3266" s="21" t="s">
        <v>95</v>
      </c>
      <c r="F3266" s="21" t="s">
        <v>61</v>
      </c>
      <c r="G3266" s="21" t="s">
        <v>62</v>
      </c>
      <c r="H3266" s="21" t="s">
        <v>63</v>
      </c>
      <c r="I3266" s="21" t="s">
        <v>96</v>
      </c>
      <c r="J3266" s="22">
        <v>43753</v>
      </c>
      <c r="K3266" s="23">
        <v>0.59416666666666995</v>
      </c>
      <c r="L3266" s="22">
        <v>43753</v>
      </c>
      <c r="M3266" s="23">
        <v>0.63107638888888995</v>
      </c>
      <c r="N3266" s="25">
        <v>53.15</v>
      </c>
      <c r="O3266" s="21" t="s">
        <v>66</v>
      </c>
      <c r="P3266" s="46">
        <f>TotalFix[[#This Row],[Confirmed activ. 3 (ILE03)]]</f>
        <v>53.15</v>
      </c>
      <c r="Q3266" s="24">
        <v>40</v>
      </c>
      <c r="R3266" s="21" t="s">
        <v>66</v>
      </c>
      <c r="S3266" s="21" t="s">
        <v>67</v>
      </c>
    </row>
    <row r="3267" spans="1:19" s="21" customFormat="1" x14ac:dyDescent="0.35">
      <c r="A3267" s="26">
        <v>1554688</v>
      </c>
      <c r="B3267" s="53">
        <v>411583</v>
      </c>
      <c r="C3267" s="26">
        <f>VLOOKUP(TotalFix[[#This Row],[Order]],'Total Fix by SS'!B:C,2,0)</f>
        <v>243</v>
      </c>
      <c r="D3267" s="21" t="s">
        <v>59</v>
      </c>
      <c r="E3267" s="21" t="s">
        <v>97</v>
      </c>
      <c r="F3267" s="21" t="s">
        <v>69</v>
      </c>
      <c r="G3267" s="21" t="s">
        <v>62</v>
      </c>
      <c r="H3267" s="21" t="s">
        <v>70</v>
      </c>
      <c r="I3267" s="21" t="s">
        <v>98</v>
      </c>
      <c r="J3267" s="22">
        <v>43753</v>
      </c>
      <c r="K3267" s="23">
        <v>0.65023148148148002</v>
      </c>
      <c r="L3267" s="22">
        <v>43753</v>
      </c>
      <c r="M3267" s="23">
        <v>0.65023148148148002</v>
      </c>
      <c r="N3267" s="24">
        <v>20</v>
      </c>
      <c r="O3267" s="21" t="s">
        <v>66</v>
      </c>
      <c r="P3267" s="46">
        <f>TotalFix[[#This Row],[Confirmed activ. 3 (ILE03)]]</f>
        <v>20</v>
      </c>
      <c r="Q3267" s="24">
        <v>20</v>
      </c>
      <c r="R3267" s="21" t="s">
        <v>66</v>
      </c>
      <c r="S3267" s="21" t="s">
        <v>72</v>
      </c>
    </row>
    <row r="3268" spans="1:19" s="21" customFormat="1" x14ac:dyDescent="0.35">
      <c r="A3268" s="26">
        <v>1554688</v>
      </c>
      <c r="B3268" s="53">
        <v>411583</v>
      </c>
      <c r="C3268" s="26">
        <f>VLOOKUP(TotalFix[[#This Row],[Order]],'Total Fix by SS'!B:C,2,0)</f>
        <v>243</v>
      </c>
      <c r="D3268" s="21" t="s">
        <v>59</v>
      </c>
      <c r="E3268" s="21" t="s">
        <v>99</v>
      </c>
      <c r="F3268" s="21" t="s">
        <v>69</v>
      </c>
      <c r="G3268" s="21" t="s">
        <v>62</v>
      </c>
      <c r="H3268" s="21" t="s">
        <v>70</v>
      </c>
      <c r="I3268" s="21" t="s">
        <v>100</v>
      </c>
      <c r="J3268" s="22">
        <v>43753</v>
      </c>
      <c r="K3268" s="23">
        <v>0.65057870370369997</v>
      </c>
      <c r="L3268" s="22">
        <v>43753</v>
      </c>
      <c r="M3268" s="23">
        <v>0.65057870370369997</v>
      </c>
      <c r="N3268" s="24">
        <v>50</v>
      </c>
      <c r="O3268" s="21" t="s">
        <v>66</v>
      </c>
      <c r="P3268" s="46">
        <f>TotalFix[[#This Row],[Confirmed activ. 3 (ILE03)]]</f>
        <v>50</v>
      </c>
      <c r="Q3268" s="24">
        <v>50</v>
      </c>
      <c r="R3268" s="21" t="s">
        <v>66</v>
      </c>
      <c r="S3268" s="21" t="s">
        <v>72</v>
      </c>
    </row>
    <row r="3269" spans="1:19" s="21" customFormat="1" x14ac:dyDescent="0.35">
      <c r="A3269" s="26">
        <v>1554688</v>
      </c>
      <c r="B3269" s="53">
        <v>411583</v>
      </c>
      <c r="C3269" s="26">
        <f>VLOOKUP(TotalFix[[#This Row],[Order]],'Total Fix by SS'!B:C,2,0)</f>
        <v>243</v>
      </c>
      <c r="D3269" s="21" t="s">
        <v>59</v>
      </c>
      <c r="E3269" s="21" t="s">
        <v>101</v>
      </c>
      <c r="F3269" s="21" t="s">
        <v>102</v>
      </c>
      <c r="G3269" s="21" t="s">
        <v>62</v>
      </c>
      <c r="H3269" s="21" t="s">
        <v>100</v>
      </c>
      <c r="I3269" s="21" t="s">
        <v>103</v>
      </c>
      <c r="J3269" s="22">
        <v>43754</v>
      </c>
      <c r="K3269" s="23">
        <v>0.72703703703704003</v>
      </c>
      <c r="L3269" s="22">
        <v>43754</v>
      </c>
      <c r="M3269" s="23">
        <v>0.72703703703704003</v>
      </c>
      <c r="N3269" s="24">
        <v>10</v>
      </c>
      <c r="O3269" s="21" t="s">
        <v>66</v>
      </c>
      <c r="P3269" s="46">
        <f>TotalFix[[#This Row],[Confirmed activ. 3 (ILE03)]]</f>
        <v>10</v>
      </c>
      <c r="Q3269" s="24">
        <v>10</v>
      </c>
      <c r="R3269" s="21" t="s">
        <v>66</v>
      </c>
      <c r="S3269" s="21" t="s">
        <v>72</v>
      </c>
    </row>
    <row r="3270" spans="1:19" s="21" customFormat="1" x14ac:dyDescent="0.35">
      <c r="A3270" s="26">
        <v>1554688</v>
      </c>
      <c r="B3270" s="53">
        <v>411583</v>
      </c>
      <c r="C3270" s="26">
        <f>VLOOKUP(TotalFix[[#This Row],[Order]],'Total Fix by SS'!B:C,2,0)</f>
        <v>243</v>
      </c>
      <c r="D3270" s="21" t="s">
        <v>59</v>
      </c>
      <c r="E3270" s="21" t="s">
        <v>104</v>
      </c>
      <c r="F3270" s="21" t="s">
        <v>102</v>
      </c>
      <c r="G3270" s="21" t="s">
        <v>105</v>
      </c>
      <c r="H3270" s="21" t="s">
        <v>100</v>
      </c>
      <c r="I3270" s="21" t="s">
        <v>106</v>
      </c>
      <c r="J3270" s="22">
        <v>43758</v>
      </c>
      <c r="K3270" s="23">
        <v>0.64888888888888996</v>
      </c>
      <c r="L3270" s="22">
        <v>43758</v>
      </c>
      <c r="M3270" s="23">
        <v>0.64888888888888996</v>
      </c>
      <c r="N3270" s="24">
        <v>10</v>
      </c>
      <c r="O3270" s="21" t="s">
        <v>66</v>
      </c>
      <c r="P3270" s="46">
        <f>TotalFix[[#This Row],[Confirmed activ. 3 (ILE03)]]</f>
        <v>10</v>
      </c>
      <c r="Q3270" s="24">
        <v>10</v>
      </c>
      <c r="R3270" s="21" t="s">
        <v>66</v>
      </c>
      <c r="S3270" s="21" t="s">
        <v>72</v>
      </c>
    </row>
    <row r="3271" spans="1:19" s="21" customFormat="1" x14ac:dyDescent="0.35">
      <c r="A3271" s="26">
        <v>1554688</v>
      </c>
      <c r="B3271" s="53">
        <v>411583</v>
      </c>
      <c r="C3271" s="26">
        <f>VLOOKUP(TotalFix[[#This Row],[Order]],'Total Fix by SS'!B:C,2,0)</f>
        <v>243</v>
      </c>
      <c r="D3271" s="21" t="s">
        <v>107</v>
      </c>
      <c r="E3271" s="21" t="s">
        <v>60</v>
      </c>
      <c r="F3271" s="21" t="s">
        <v>61</v>
      </c>
      <c r="G3271" s="21" t="s">
        <v>90</v>
      </c>
      <c r="H3271" s="21" t="s">
        <v>63</v>
      </c>
      <c r="I3271" s="21" t="s">
        <v>108</v>
      </c>
      <c r="J3271" s="22">
        <v>43753</v>
      </c>
      <c r="K3271" s="23">
        <v>0.62418981481480995</v>
      </c>
      <c r="L3271" s="22">
        <v>43753</v>
      </c>
      <c r="M3271" s="23">
        <v>0.65237268518518998</v>
      </c>
      <c r="N3271" s="25">
        <v>20.3</v>
      </c>
      <c r="O3271" s="21" t="s">
        <v>66</v>
      </c>
      <c r="P3271" s="46">
        <f>TotalFix[[#This Row],[Confirmed activ. 3 (ILE03)]]</f>
        <v>20.3</v>
      </c>
      <c r="Q3271" s="24">
        <v>1</v>
      </c>
      <c r="R3271" s="21" t="s">
        <v>66</v>
      </c>
      <c r="S3271" s="21" t="s">
        <v>67</v>
      </c>
    </row>
    <row r="3272" spans="1:19" s="21" customFormat="1" x14ac:dyDescent="0.35">
      <c r="A3272" s="26">
        <v>1554688</v>
      </c>
      <c r="B3272" s="53">
        <v>411583</v>
      </c>
      <c r="C3272" s="26">
        <f>VLOOKUP(TotalFix[[#This Row],[Order]],'Total Fix by SS'!B:C,2,0)</f>
        <v>243</v>
      </c>
      <c r="D3272" s="21" t="s">
        <v>109</v>
      </c>
      <c r="E3272" s="21" t="s">
        <v>82</v>
      </c>
      <c r="F3272" s="21" t="s">
        <v>83</v>
      </c>
      <c r="G3272" s="21" t="s">
        <v>90</v>
      </c>
      <c r="H3272" s="21" t="s">
        <v>84</v>
      </c>
      <c r="I3272" s="21" t="s">
        <v>110</v>
      </c>
      <c r="J3272" s="22"/>
      <c r="K3272" s="23">
        <v>0</v>
      </c>
      <c r="L3272" s="22"/>
      <c r="M3272" s="23">
        <v>0</v>
      </c>
      <c r="N3272" s="25">
        <v>0</v>
      </c>
      <c r="O3272" s="21" t="s">
        <v>93</v>
      </c>
      <c r="P3272" s="46"/>
      <c r="Q3272" s="24">
        <v>5</v>
      </c>
      <c r="R3272" s="21" t="s">
        <v>66</v>
      </c>
      <c r="S3272" s="21" t="s">
        <v>94</v>
      </c>
    </row>
    <row r="3273" spans="1:19" s="21" customFormat="1" x14ac:dyDescent="0.35">
      <c r="A3273" s="26">
        <v>1554689</v>
      </c>
      <c r="B3273" s="53">
        <v>411583</v>
      </c>
      <c r="C3273" s="26">
        <f>VLOOKUP(TotalFix[[#This Row],[Order]],'Total Fix by SS'!B:C,2,0)</f>
        <v>243</v>
      </c>
      <c r="D3273" s="21" t="s">
        <v>59</v>
      </c>
      <c r="E3273" s="21" t="s">
        <v>60</v>
      </c>
      <c r="F3273" s="21" t="s">
        <v>61</v>
      </c>
      <c r="G3273" s="21" t="s">
        <v>62</v>
      </c>
      <c r="H3273" s="21" t="s">
        <v>63</v>
      </c>
      <c r="I3273" s="21" t="s">
        <v>64</v>
      </c>
      <c r="J3273" s="22">
        <v>43741</v>
      </c>
      <c r="K3273" s="23">
        <v>0.42773148148147999</v>
      </c>
      <c r="L3273" s="22">
        <v>43741</v>
      </c>
      <c r="M3273" s="23">
        <v>0.45052083333332998</v>
      </c>
      <c r="N3273" s="25">
        <v>32.817</v>
      </c>
      <c r="O3273" s="21" t="s">
        <v>66</v>
      </c>
      <c r="P3273" s="46">
        <f>TotalFix[[#This Row],[Confirmed activ. 3 (ILE03)]]</f>
        <v>32.817</v>
      </c>
      <c r="Q3273" s="24">
        <v>20</v>
      </c>
      <c r="R3273" s="21" t="s">
        <v>66</v>
      </c>
      <c r="S3273" s="21" t="s">
        <v>67</v>
      </c>
    </row>
    <row r="3274" spans="1:19" s="21" customFormat="1" x14ac:dyDescent="0.35">
      <c r="A3274" s="26">
        <v>1554689</v>
      </c>
      <c r="B3274" s="53">
        <v>411583</v>
      </c>
      <c r="C3274" s="26">
        <f>VLOOKUP(TotalFix[[#This Row],[Order]],'Total Fix by SS'!B:C,2,0)</f>
        <v>243</v>
      </c>
      <c r="D3274" s="21" t="s">
        <v>59</v>
      </c>
      <c r="E3274" s="21" t="s">
        <v>68</v>
      </c>
      <c r="F3274" s="21" t="s">
        <v>69</v>
      </c>
      <c r="G3274" s="21" t="s">
        <v>62</v>
      </c>
      <c r="H3274" s="21" t="s">
        <v>70</v>
      </c>
      <c r="I3274" s="21" t="s">
        <v>71</v>
      </c>
      <c r="J3274" s="22">
        <v>43741</v>
      </c>
      <c r="K3274" s="23">
        <v>0.46767361111111</v>
      </c>
      <c r="L3274" s="22">
        <v>43741</v>
      </c>
      <c r="M3274" s="23">
        <v>0.46767361111111</v>
      </c>
      <c r="N3274" s="24">
        <v>30</v>
      </c>
      <c r="O3274" s="21" t="s">
        <v>66</v>
      </c>
      <c r="P3274" s="46">
        <f>TotalFix[[#This Row],[Confirmed activ. 3 (ILE03)]]</f>
        <v>30</v>
      </c>
      <c r="Q3274" s="24">
        <v>30</v>
      </c>
      <c r="R3274" s="21" t="s">
        <v>66</v>
      </c>
      <c r="S3274" s="21" t="s">
        <v>72</v>
      </c>
    </row>
    <row r="3275" spans="1:19" s="21" customFormat="1" x14ac:dyDescent="0.35">
      <c r="A3275" s="26">
        <v>1554689</v>
      </c>
      <c r="B3275" s="53">
        <v>411583</v>
      </c>
      <c r="C3275" s="26">
        <f>VLOOKUP(TotalFix[[#This Row],[Order]],'Total Fix by SS'!B:C,2,0)</f>
        <v>243</v>
      </c>
      <c r="D3275" s="21" t="s">
        <v>59</v>
      </c>
      <c r="E3275" s="21" t="s">
        <v>73</v>
      </c>
      <c r="F3275" s="21" t="s">
        <v>61</v>
      </c>
      <c r="G3275" s="21" t="s">
        <v>62</v>
      </c>
      <c r="H3275" s="21" t="s">
        <v>63</v>
      </c>
      <c r="I3275" s="21" t="s">
        <v>74</v>
      </c>
      <c r="J3275" s="22">
        <v>43744</v>
      </c>
      <c r="K3275" s="23">
        <v>0.42723379629629998</v>
      </c>
      <c r="L3275" s="22">
        <v>43744</v>
      </c>
      <c r="M3275" s="23">
        <v>0.51252314814815003</v>
      </c>
      <c r="N3275" s="25">
        <v>2.0470000000000002</v>
      </c>
      <c r="O3275" s="21" t="s">
        <v>77</v>
      </c>
      <c r="P3275" s="46">
        <f>TotalFix[[#This Row],[Confirmed activ. 3 (ILE03)]]*60</f>
        <v>122.82000000000001</v>
      </c>
      <c r="Q3275" s="24">
        <v>200</v>
      </c>
      <c r="R3275" s="21" t="s">
        <v>66</v>
      </c>
      <c r="S3275" s="21" t="s">
        <v>67</v>
      </c>
    </row>
    <row r="3276" spans="1:19" s="21" customFormat="1" x14ac:dyDescent="0.35">
      <c r="A3276" s="26">
        <v>1554689</v>
      </c>
      <c r="B3276" s="53">
        <v>411583</v>
      </c>
      <c r="C3276" s="26">
        <f>VLOOKUP(TotalFix[[#This Row],[Order]],'Total Fix by SS'!B:C,2,0)</f>
        <v>243</v>
      </c>
      <c r="D3276" s="21" t="s">
        <v>59</v>
      </c>
      <c r="E3276" s="21" t="s">
        <v>75</v>
      </c>
      <c r="F3276" s="21" t="s">
        <v>61</v>
      </c>
      <c r="G3276" s="21" t="s">
        <v>62</v>
      </c>
      <c r="H3276" s="21" t="s">
        <v>63</v>
      </c>
      <c r="I3276" s="21" t="s">
        <v>76</v>
      </c>
      <c r="J3276" s="22">
        <v>43745</v>
      </c>
      <c r="K3276" s="23">
        <v>0.32700231481481001</v>
      </c>
      <c r="L3276" s="22">
        <v>43747</v>
      </c>
      <c r="M3276" s="23">
        <v>0.67196759259258998</v>
      </c>
      <c r="N3276" s="25">
        <v>5.2679999999999998</v>
      </c>
      <c r="O3276" s="21" t="s">
        <v>77</v>
      </c>
      <c r="P3276" s="46">
        <f>TotalFix[[#This Row],[Confirmed activ. 3 (ILE03)]]*60</f>
        <v>316.08</v>
      </c>
      <c r="Q3276" s="24">
        <v>500</v>
      </c>
      <c r="R3276" s="21" t="s">
        <v>66</v>
      </c>
      <c r="S3276" s="21" t="s">
        <v>67</v>
      </c>
    </row>
    <row r="3277" spans="1:19" s="21" customFormat="1" x14ac:dyDescent="0.35">
      <c r="A3277" s="26">
        <v>1554689</v>
      </c>
      <c r="B3277" s="53">
        <v>411583</v>
      </c>
      <c r="C3277" s="26">
        <f>VLOOKUP(TotalFix[[#This Row],[Order]],'Total Fix by SS'!B:C,2,0)</f>
        <v>243</v>
      </c>
      <c r="D3277" s="21" t="s">
        <v>59</v>
      </c>
      <c r="E3277" s="21" t="s">
        <v>78</v>
      </c>
      <c r="F3277" s="21" t="s">
        <v>69</v>
      </c>
      <c r="G3277" s="21" t="s">
        <v>62</v>
      </c>
      <c r="H3277" s="21" t="s">
        <v>70</v>
      </c>
      <c r="I3277" s="21" t="s">
        <v>79</v>
      </c>
      <c r="J3277" s="22">
        <v>43747</v>
      </c>
      <c r="K3277" s="23">
        <v>0.67622685185185005</v>
      </c>
      <c r="L3277" s="22">
        <v>43747</v>
      </c>
      <c r="M3277" s="23">
        <v>0.67622685185185005</v>
      </c>
      <c r="N3277" s="24">
        <v>20</v>
      </c>
      <c r="O3277" s="21" t="s">
        <v>66</v>
      </c>
      <c r="P3277" s="46">
        <f>TotalFix[[#This Row],[Confirmed activ. 3 (ILE03)]]</f>
        <v>20</v>
      </c>
      <c r="Q3277" s="24">
        <v>20</v>
      </c>
      <c r="R3277" s="21" t="s">
        <v>66</v>
      </c>
      <c r="S3277" s="21" t="s">
        <v>72</v>
      </c>
    </row>
    <row r="3278" spans="1:19" s="21" customFormat="1" x14ac:dyDescent="0.35">
      <c r="A3278" s="26">
        <v>1554689</v>
      </c>
      <c r="B3278" s="53">
        <v>411583</v>
      </c>
      <c r="C3278" s="26">
        <f>VLOOKUP(TotalFix[[#This Row],[Order]],'Total Fix by SS'!B:C,2,0)</f>
        <v>243</v>
      </c>
      <c r="D3278" s="21" t="s">
        <v>59</v>
      </c>
      <c r="E3278" s="21" t="s">
        <v>80</v>
      </c>
      <c r="F3278" s="21" t="s">
        <v>69</v>
      </c>
      <c r="G3278" s="21" t="s">
        <v>62</v>
      </c>
      <c r="H3278" s="21" t="s">
        <v>70</v>
      </c>
      <c r="I3278" s="21" t="s">
        <v>81</v>
      </c>
      <c r="J3278" s="22">
        <v>43747</v>
      </c>
      <c r="K3278" s="23">
        <v>0.67640046296295997</v>
      </c>
      <c r="L3278" s="22">
        <v>43747</v>
      </c>
      <c r="M3278" s="23">
        <v>0.67640046296295997</v>
      </c>
      <c r="N3278" s="24">
        <v>20</v>
      </c>
      <c r="O3278" s="21" t="s">
        <v>66</v>
      </c>
      <c r="P3278" s="46">
        <f>TotalFix[[#This Row],[Confirmed activ. 3 (ILE03)]]</f>
        <v>20</v>
      </c>
      <c r="Q3278" s="24">
        <v>20</v>
      </c>
      <c r="R3278" s="21" t="s">
        <v>66</v>
      </c>
      <c r="S3278" s="21" t="s">
        <v>72</v>
      </c>
    </row>
    <row r="3279" spans="1:19" s="21" customFormat="1" x14ac:dyDescent="0.35">
      <c r="A3279" s="26">
        <v>1554689</v>
      </c>
      <c r="B3279" s="53">
        <v>411583</v>
      </c>
      <c r="C3279" s="26">
        <f>VLOOKUP(TotalFix[[#This Row],[Order]],'Total Fix by SS'!B:C,2,0)</f>
        <v>243</v>
      </c>
      <c r="D3279" s="21" t="s">
        <v>59</v>
      </c>
      <c r="E3279" s="21" t="s">
        <v>82</v>
      </c>
      <c r="F3279" s="21" t="s">
        <v>83</v>
      </c>
      <c r="G3279" s="21" t="s">
        <v>62</v>
      </c>
      <c r="H3279" s="21" t="s">
        <v>84</v>
      </c>
      <c r="I3279" s="21" t="s">
        <v>84</v>
      </c>
      <c r="J3279" s="22">
        <v>43747</v>
      </c>
      <c r="K3279" s="23">
        <v>0.71489583333332996</v>
      </c>
      <c r="L3279" s="22">
        <v>43748</v>
      </c>
      <c r="M3279" s="23">
        <v>0.97310185185185005</v>
      </c>
      <c r="N3279" s="25">
        <v>289.46300000000002</v>
      </c>
      <c r="O3279" s="21" t="s">
        <v>66</v>
      </c>
      <c r="P3279" s="46">
        <f>TotalFix[[#This Row],[Confirmed activ. 3 (ILE03)]]</f>
        <v>289.46300000000002</v>
      </c>
      <c r="Q3279" s="24">
        <v>450</v>
      </c>
      <c r="R3279" s="21" t="s">
        <v>66</v>
      </c>
      <c r="S3279" s="21" t="s">
        <v>67</v>
      </c>
    </row>
    <row r="3280" spans="1:19" s="21" customFormat="1" x14ac:dyDescent="0.35">
      <c r="A3280" s="26">
        <v>1554689</v>
      </c>
      <c r="B3280" s="53">
        <v>411583</v>
      </c>
      <c r="C3280" s="26">
        <f>VLOOKUP(TotalFix[[#This Row],[Order]],'Total Fix by SS'!B:C,2,0)</f>
        <v>243</v>
      </c>
      <c r="D3280" s="21" t="s">
        <v>59</v>
      </c>
      <c r="E3280" s="21" t="s">
        <v>85</v>
      </c>
      <c r="F3280" s="21" t="s">
        <v>86</v>
      </c>
      <c r="G3280" s="21" t="s">
        <v>62</v>
      </c>
      <c r="H3280" s="21" t="s">
        <v>87</v>
      </c>
      <c r="I3280" s="21" t="s">
        <v>87</v>
      </c>
      <c r="J3280" s="22">
        <v>43751</v>
      </c>
      <c r="K3280" s="23">
        <v>0.37255787037037003</v>
      </c>
      <c r="L3280" s="22">
        <v>43751</v>
      </c>
      <c r="M3280" s="23">
        <v>0.37255787037037003</v>
      </c>
      <c r="N3280" s="24">
        <v>20</v>
      </c>
      <c r="O3280" s="21" t="s">
        <v>66</v>
      </c>
      <c r="P3280" s="46">
        <f>TotalFix[[#This Row],[Confirmed activ. 3 (ILE03)]]</f>
        <v>20</v>
      </c>
      <c r="Q3280" s="24">
        <v>20</v>
      </c>
      <c r="R3280" s="21" t="s">
        <v>66</v>
      </c>
      <c r="S3280" s="21" t="s">
        <v>72</v>
      </c>
    </row>
    <row r="3281" spans="1:19" s="21" customFormat="1" x14ac:dyDescent="0.35">
      <c r="A3281" s="26">
        <v>1554689</v>
      </c>
      <c r="B3281" s="53">
        <v>411583</v>
      </c>
      <c r="C3281" s="26">
        <f>VLOOKUP(TotalFix[[#This Row],[Order]],'Total Fix by SS'!B:C,2,0)</f>
        <v>243</v>
      </c>
      <c r="D3281" s="21" t="s">
        <v>59</v>
      </c>
      <c r="E3281" s="21" t="s">
        <v>88</v>
      </c>
      <c r="F3281" s="21" t="s">
        <v>89</v>
      </c>
      <c r="G3281" s="21" t="s">
        <v>90</v>
      </c>
      <c r="H3281" s="21" t="s">
        <v>91</v>
      </c>
      <c r="I3281" s="21" t="s">
        <v>92</v>
      </c>
      <c r="J3281" s="22"/>
      <c r="K3281" s="23">
        <v>0</v>
      </c>
      <c r="L3281" s="22"/>
      <c r="M3281" s="23">
        <v>0</v>
      </c>
      <c r="N3281" s="25">
        <v>0</v>
      </c>
      <c r="O3281" s="21" t="s">
        <v>93</v>
      </c>
      <c r="P3281" s="46"/>
      <c r="Q3281" s="24">
        <v>0</v>
      </c>
      <c r="R3281" s="21" t="s">
        <v>66</v>
      </c>
      <c r="S3281" s="21" t="s">
        <v>94</v>
      </c>
    </row>
    <row r="3282" spans="1:19" s="21" customFormat="1" x14ac:dyDescent="0.35">
      <c r="A3282" s="26">
        <v>1554689</v>
      </c>
      <c r="B3282" s="53">
        <v>411583</v>
      </c>
      <c r="C3282" s="26">
        <f>VLOOKUP(TotalFix[[#This Row],[Order]],'Total Fix by SS'!B:C,2,0)</f>
        <v>243</v>
      </c>
      <c r="D3282" s="21" t="s">
        <v>59</v>
      </c>
      <c r="E3282" s="21" t="s">
        <v>95</v>
      </c>
      <c r="F3282" s="21" t="s">
        <v>61</v>
      </c>
      <c r="G3282" s="21" t="s">
        <v>62</v>
      </c>
      <c r="H3282" s="21" t="s">
        <v>63</v>
      </c>
      <c r="I3282" s="21" t="s">
        <v>96</v>
      </c>
      <c r="J3282" s="22">
        <v>43751</v>
      </c>
      <c r="K3282" s="23">
        <v>0.43121527777778002</v>
      </c>
      <c r="L3282" s="22">
        <v>43751</v>
      </c>
      <c r="M3282" s="23">
        <v>0.59238425925925997</v>
      </c>
      <c r="N3282" s="25">
        <v>3.8679999999999999</v>
      </c>
      <c r="O3282" s="21" t="s">
        <v>77</v>
      </c>
      <c r="P3282" s="46">
        <f>TotalFix[[#This Row],[Confirmed activ. 3 (ILE03)]]*60</f>
        <v>232.07999999999998</v>
      </c>
      <c r="Q3282" s="24">
        <v>40</v>
      </c>
      <c r="R3282" s="21" t="s">
        <v>66</v>
      </c>
      <c r="S3282" s="21" t="s">
        <v>67</v>
      </c>
    </row>
    <row r="3283" spans="1:19" s="21" customFormat="1" x14ac:dyDescent="0.35">
      <c r="A3283" s="26">
        <v>1554689</v>
      </c>
      <c r="B3283" s="53">
        <v>411583</v>
      </c>
      <c r="C3283" s="26">
        <f>VLOOKUP(TotalFix[[#This Row],[Order]],'Total Fix by SS'!B:C,2,0)</f>
        <v>243</v>
      </c>
      <c r="D3283" s="21" t="s">
        <v>59</v>
      </c>
      <c r="E3283" s="21" t="s">
        <v>97</v>
      </c>
      <c r="F3283" s="21" t="s">
        <v>69</v>
      </c>
      <c r="G3283" s="21" t="s">
        <v>62</v>
      </c>
      <c r="H3283" s="21" t="s">
        <v>70</v>
      </c>
      <c r="I3283" s="21" t="s">
        <v>98</v>
      </c>
      <c r="J3283" s="22">
        <v>43753</v>
      </c>
      <c r="K3283" s="23">
        <v>0.62006944444444001</v>
      </c>
      <c r="L3283" s="22">
        <v>43753</v>
      </c>
      <c r="M3283" s="23">
        <v>0.62006944444444001</v>
      </c>
      <c r="N3283" s="24">
        <v>20</v>
      </c>
      <c r="O3283" s="21" t="s">
        <v>66</v>
      </c>
      <c r="P3283" s="46">
        <f>TotalFix[[#This Row],[Confirmed activ. 3 (ILE03)]]</f>
        <v>20</v>
      </c>
      <c r="Q3283" s="24">
        <v>20</v>
      </c>
      <c r="R3283" s="21" t="s">
        <v>66</v>
      </c>
      <c r="S3283" s="21" t="s">
        <v>72</v>
      </c>
    </row>
    <row r="3284" spans="1:19" s="21" customFormat="1" x14ac:dyDescent="0.35">
      <c r="A3284" s="26">
        <v>1554689</v>
      </c>
      <c r="B3284" s="53">
        <v>411583</v>
      </c>
      <c r="C3284" s="26">
        <f>VLOOKUP(TotalFix[[#This Row],[Order]],'Total Fix by SS'!B:C,2,0)</f>
        <v>243</v>
      </c>
      <c r="D3284" s="21" t="s">
        <v>59</v>
      </c>
      <c r="E3284" s="21" t="s">
        <v>99</v>
      </c>
      <c r="F3284" s="21" t="s">
        <v>69</v>
      </c>
      <c r="G3284" s="21" t="s">
        <v>62</v>
      </c>
      <c r="H3284" s="21" t="s">
        <v>70</v>
      </c>
      <c r="I3284" s="21" t="s">
        <v>100</v>
      </c>
      <c r="J3284" s="22">
        <v>43753</v>
      </c>
      <c r="K3284" s="23">
        <v>0.62018518518518995</v>
      </c>
      <c r="L3284" s="22">
        <v>43753</v>
      </c>
      <c r="M3284" s="23">
        <v>0.62018518518518995</v>
      </c>
      <c r="N3284" s="24">
        <v>50</v>
      </c>
      <c r="O3284" s="21" t="s">
        <v>66</v>
      </c>
      <c r="P3284" s="46">
        <f>TotalFix[[#This Row],[Confirmed activ. 3 (ILE03)]]</f>
        <v>50</v>
      </c>
      <c r="Q3284" s="24">
        <v>50</v>
      </c>
      <c r="R3284" s="21" t="s">
        <v>66</v>
      </c>
      <c r="S3284" s="21" t="s">
        <v>72</v>
      </c>
    </row>
    <row r="3285" spans="1:19" s="21" customFormat="1" x14ac:dyDescent="0.35">
      <c r="A3285" s="26">
        <v>1554689</v>
      </c>
      <c r="B3285" s="53">
        <v>411583</v>
      </c>
      <c r="C3285" s="26">
        <f>VLOOKUP(TotalFix[[#This Row],[Order]],'Total Fix by SS'!B:C,2,0)</f>
        <v>243</v>
      </c>
      <c r="D3285" s="21" t="s">
        <v>59</v>
      </c>
      <c r="E3285" s="21" t="s">
        <v>101</v>
      </c>
      <c r="F3285" s="21" t="s">
        <v>102</v>
      </c>
      <c r="G3285" s="21" t="s">
        <v>62</v>
      </c>
      <c r="H3285" s="21" t="s">
        <v>100</v>
      </c>
      <c r="I3285" s="21" t="s">
        <v>103</v>
      </c>
      <c r="J3285" s="22">
        <v>43754</v>
      </c>
      <c r="K3285" s="23">
        <v>0.60969907407406998</v>
      </c>
      <c r="L3285" s="22">
        <v>43754</v>
      </c>
      <c r="M3285" s="23">
        <v>0.60969907407406998</v>
      </c>
      <c r="N3285" s="24">
        <v>10</v>
      </c>
      <c r="O3285" s="21" t="s">
        <v>66</v>
      </c>
      <c r="P3285" s="46">
        <f>TotalFix[[#This Row],[Confirmed activ. 3 (ILE03)]]</f>
        <v>10</v>
      </c>
      <c r="Q3285" s="24">
        <v>10</v>
      </c>
      <c r="R3285" s="21" t="s">
        <v>66</v>
      </c>
      <c r="S3285" s="21" t="s">
        <v>72</v>
      </c>
    </row>
    <row r="3286" spans="1:19" s="21" customFormat="1" x14ac:dyDescent="0.35">
      <c r="A3286" s="26">
        <v>1554689</v>
      </c>
      <c r="B3286" s="53">
        <v>411583</v>
      </c>
      <c r="C3286" s="26">
        <f>VLOOKUP(TotalFix[[#This Row],[Order]],'Total Fix by SS'!B:C,2,0)</f>
        <v>243</v>
      </c>
      <c r="D3286" s="21" t="s">
        <v>59</v>
      </c>
      <c r="E3286" s="21" t="s">
        <v>104</v>
      </c>
      <c r="F3286" s="21" t="s">
        <v>102</v>
      </c>
      <c r="G3286" s="21" t="s">
        <v>105</v>
      </c>
      <c r="H3286" s="21" t="s">
        <v>100</v>
      </c>
      <c r="I3286" s="21" t="s">
        <v>106</v>
      </c>
      <c r="J3286" s="22">
        <v>43758</v>
      </c>
      <c r="K3286" s="23">
        <v>0.33753472222221997</v>
      </c>
      <c r="L3286" s="22">
        <v>43758</v>
      </c>
      <c r="M3286" s="23">
        <v>0.33753472222221997</v>
      </c>
      <c r="N3286" s="24">
        <v>10</v>
      </c>
      <c r="O3286" s="21" t="s">
        <v>66</v>
      </c>
      <c r="P3286" s="46">
        <f>TotalFix[[#This Row],[Confirmed activ. 3 (ILE03)]]</f>
        <v>10</v>
      </c>
      <c r="Q3286" s="24">
        <v>10</v>
      </c>
      <c r="R3286" s="21" t="s">
        <v>66</v>
      </c>
      <c r="S3286" s="21" t="s">
        <v>72</v>
      </c>
    </row>
    <row r="3287" spans="1:19" s="21" customFormat="1" x14ac:dyDescent="0.35">
      <c r="A3287" s="26">
        <v>1554689</v>
      </c>
      <c r="B3287" s="53">
        <v>411583</v>
      </c>
      <c r="C3287" s="26">
        <f>VLOOKUP(TotalFix[[#This Row],[Order]],'Total Fix by SS'!B:C,2,0)</f>
        <v>243</v>
      </c>
      <c r="D3287" s="21" t="s">
        <v>107</v>
      </c>
      <c r="E3287" s="21" t="s">
        <v>60</v>
      </c>
      <c r="F3287" s="21" t="s">
        <v>61</v>
      </c>
      <c r="G3287" s="21" t="s">
        <v>90</v>
      </c>
      <c r="H3287" s="21" t="s">
        <v>63</v>
      </c>
      <c r="I3287" s="21" t="s">
        <v>108</v>
      </c>
      <c r="J3287" s="22">
        <v>43746</v>
      </c>
      <c r="K3287" s="23">
        <v>0.50304398148148</v>
      </c>
      <c r="L3287" s="22">
        <v>43747</v>
      </c>
      <c r="M3287" s="23">
        <v>0.56238425925926006</v>
      </c>
      <c r="N3287" s="25">
        <v>10.821999999999999</v>
      </c>
      <c r="O3287" s="21" t="s">
        <v>77</v>
      </c>
      <c r="P3287" s="46">
        <f>TotalFix[[#This Row],[Confirmed activ. 3 (ILE03)]]*60</f>
        <v>649.31999999999994</v>
      </c>
      <c r="Q3287" s="24">
        <v>1</v>
      </c>
      <c r="R3287" s="21" t="s">
        <v>66</v>
      </c>
      <c r="S3287" s="21" t="s">
        <v>67</v>
      </c>
    </row>
    <row r="3288" spans="1:19" s="21" customFormat="1" x14ac:dyDescent="0.35">
      <c r="A3288" s="26">
        <v>1554689</v>
      </c>
      <c r="B3288" s="53">
        <v>411583</v>
      </c>
      <c r="C3288" s="26">
        <f>VLOOKUP(TotalFix[[#This Row],[Order]],'Total Fix by SS'!B:C,2,0)</f>
        <v>243</v>
      </c>
      <c r="D3288" s="21" t="s">
        <v>109</v>
      </c>
      <c r="E3288" s="21" t="s">
        <v>82</v>
      </c>
      <c r="F3288" s="21" t="s">
        <v>83</v>
      </c>
      <c r="G3288" s="21" t="s">
        <v>90</v>
      </c>
      <c r="H3288" s="21" t="s">
        <v>84</v>
      </c>
      <c r="I3288" s="21" t="s">
        <v>110</v>
      </c>
      <c r="J3288" s="22"/>
      <c r="K3288" s="23">
        <v>0</v>
      </c>
      <c r="L3288" s="22"/>
      <c r="M3288" s="23">
        <v>0</v>
      </c>
      <c r="N3288" s="25">
        <v>0</v>
      </c>
      <c r="O3288" s="21" t="s">
        <v>93</v>
      </c>
      <c r="P3288" s="46"/>
      <c r="Q3288" s="24">
        <v>5</v>
      </c>
      <c r="R3288" s="21" t="s">
        <v>66</v>
      </c>
      <c r="S3288" s="21" t="s">
        <v>94</v>
      </c>
    </row>
    <row r="3289" spans="1:19" s="21" customFormat="1" x14ac:dyDescent="0.35">
      <c r="A3289" s="26">
        <v>1554962</v>
      </c>
      <c r="B3289" s="53">
        <v>411583</v>
      </c>
      <c r="C3289" s="26">
        <f>VLOOKUP(TotalFix[[#This Row],[Order]],'Total Fix by SS'!B:C,2,0)</f>
        <v>243</v>
      </c>
      <c r="D3289" s="21" t="s">
        <v>59</v>
      </c>
      <c r="E3289" s="21" t="s">
        <v>60</v>
      </c>
      <c r="F3289" s="21" t="s">
        <v>61</v>
      </c>
      <c r="G3289" s="21" t="s">
        <v>62</v>
      </c>
      <c r="H3289" s="21" t="s">
        <v>63</v>
      </c>
      <c r="I3289" s="21" t="s">
        <v>64</v>
      </c>
      <c r="J3289" s="22">
        <v>43744</v>
      </c>
      <c r="K3289" s="23">
        <v>0.45855324074074</v>
      </c>
      <c r="L3289" s="22">
        <v>43744</v>
      </c>
      <c r="M3289" s="23">
        <v>0.46824074074074001</v>
      </c>
      <c r="N3289" s="25">
        <v>13.95</v>
      </c>
      <c r="O3289" s="21" t="s">
        <v>66</v>
      </c>
      <c r="P3289" s="46">
        <f>TotalFix[[#This Row],[Confirmed activ. 3 (ILE03)]]</f>
        <v>13.95</v>
      </c>
      <c r="Q3289" s="24">
        <v>20</v>
      </c>
      <c r="R3289" s="21" t="s">
        <v>66</v>
      </c>
      <c r="S3289" s="21" t="s">
        <v>67</v>
      </c>
    </row>
    <row r="3290" spans="1:19" s="21" customFormat="1" x14ac:dyDescent="0.35">
      <c r="A3290" s="26">
        <v>1554962</v>
      </c>
      <c r="B3290" s="53">
        <v>411583</v>
      </c>
      <c r="C3290" s="26">
        <f>VLOOKUP(TotalFix[[#This Row],[Order]],'Total Fix by SS'!B:C,2,0)</f>
        <v>243</v>
      </c>
      <c r="D3290" s="21" t="s">
        <v>59</v>
      </c>
      <c r="E3290" s="21" t="s">
        <v>68</v>
      </c>
      <c r="F3290" s="21" t="s">
        <v>69</v>
      </c>
      <c r="G3290" s="21" t="s">
        <v>62</v>
      </c>
      <c r="H3290" s="21" t="s">
        <v>70</v>
      </c>
      <c r="I3290" s="21" t="s">
        <v>71</v>
      </c>
      <c r="J3290" s="22">
        <v>43744</v>
      </c>
      <c r="K3290" s="23">
        <v>0.50645833333333001</v>
      </c>
      <c r="L3290" s="22">
        <v>43744</v>
      </c>
      <c r="M3290" s="23">
        <v>0.50645833333333001</v>
      </c>
      <c r="N3290" s="24">
        <v>30</v>
      </c>
      <c r="O3290" s="21" t="s">
        <v>66</v>
      </c>
      <c r="P3290" s="46">
        <f>TotalFix[[#This Row],[Confirmed activ. 3 (ILE03)]]</f>
        <v>30</v>
      </c>
      <c r="Q3290" s="24">
        <v>30</v>
      </c>
      <c r="R3290" s="21" t="s">
        <v>66</v>
      </c>
      <c r="S3290" s="21" t="s">
        <v>72</v>
      </c>
    </row>
    <row r="3291" spans="1:19" s="21" customFormat="1" x14ac:dyDescent="0.35">
      <c r="A3291" s="26">
        <v>1554962</v>
      </c>
      <c r="B3291" s="53">
        <v>411583</v>
      </c>
      <c r="C3291" s="26">
        <f>VLOOKUP(TotalFix[[#This Row],[Order]],'Total Fix by SS'!B:C,2,0)</f>
        <v>243</v>
      </c>
      <c r="D3291" s="21" t="s">
        <v>59</v>
      </c>
      <c r="E3291" s="21" t="s">
        <v>73</v>
      </c>
      <c r="F3291" s="21" t="s">
        <v>61</v>
      </c>
      <c r="G3291" s="21" t="s">
        <v>62</v>
      </c>
      <c r="H3291" s="21" t="s">
        <v>63</v>
      </c>
      <c r="I3291" s="21" t="s">
        <v>74</v>
      </c>
      <c r="J3291" s="22">
        <v>43745</v>
      </c>
      <c r="K3291" s="23">
        <v>0.32141203703704002</v>
      </c>
      <c r="L3291" s="22">
        <v>43745</v>
      </c>
      <c r="M3291" s="23">
        <v>0.4453125</v>
      </c>
      <c r="N3291" s="25">
        <v>2.968</v>
      </c>
      <c r="O3291" s="21" t="s">
        <v>77</v>
      </c>
      <c r="P3291" s="46">
        <f>TotalFix[[#This Row],[Confirmed activ. 3 (ILE03)]]*60</f>
        <v>178.07999999999998</v>
      </c>
      <c r="Q3291" s="24">
        <v>200</v>
      </c>
      <c r="R3291" s="21" t="s">
        <v>66</v>
      </c>
      <c r="S3291" s="21" t="s">
        <v>67</v>
      </c>
    </row>
    <row r="3292" spans="1:19" s="21" customFormat="1" x14ac:dyDescent="0.35">
      <c r="A3292" s="26">
        <v>1554962</v>
      </c>
      <c r="B3292" s="53">
        <v>411583</v>
      </c>
      <c r="C3292" s="26">
        <f>VLOOKUP(TotalFix[[#This Row],[Order]],'Total Fix by SS'!B:C,2,0)</f>
        <v>243</v>
      </c>
      <c r="D3292" s="21" t="s">
        <v>59</v>
      </c>
      <c r="E3292" s="21" t="s">
        <v>75</v>
      </c>
      <c r="F3292" s="21" t="s">
        <v>61</v>
      </c>
      <c r="G3292" s="21" t="s">
        <v>62</v>
      </c>
      <c r="H3292" s="21" t="s">
        <v>63</v>
      </c>
      <c r="I3292" s="21" t="s">
        <v>76</v>
      </c>
      <c r="J3292" s="22">
        <v>43747</v>
      </c>
      <c r="K3292" s="23">
        <v>0.42268518518518999</v>
      </c>
      <c r="L3292" s="22">
        <v>43751</v>
      </c>
      <c r="M3292" s="23">
        <v>0.54437500000000005</v>
      </c>
      <c r="N3292" s="25">
        <v>18.547999999999998</v>
      </c>
      <c r="O3292" s="21" t="s">
        <v>77</v>
      </c>
      <c r="P3292" s="46">
        <f>TotalFix[[#This Row],[Confirmed activ. 3 (ILE03)]]*60</f>
        <v>1112.8799999999999</v>
      </c>
      <c r="Q3292" s="24">
        <v>500</v>
      </c>
      <c r="R3292" s="21" t="s">
        <v>66</v>
      </c>
      <c r="S3292" s="21" t="s">
        <v>67</v>
      </c>
    </row>
    <row r="3293" spans="1:19" s="21" customFormat="1" x14ac:dyDescent="0.35">
      <c r="A3293" s="26">
        <v>1554962</v>
      </c>
      <c r="B3293" s="53">
        <v>411583</v>
      </c>
      <c r="C3293" s="26">
        <f>VLOOKUP(TotalFix[[#This Row],[Order]],'Total Fix by SS'!B:C,2,0)</f>
        <v>243</v>
      </c>
      <c r="D3293" s="21" t="s">
        <v>59</v>
      </c>
      <c r="E3293" s="21" t="s">
        <v>78</v>
      </c>
      <c r="F3293" s="21" t="s">
        <v>69</v>
      </c>
      <c r="G3293" s="21" t="s">
        <v>62</v>
      </c>
      <c r="H3293" s="21" t="s">
        <v>70</v>
      </c>
      <c r="I3293" s="21" t="s">
        <v>79</v>
      </c>
      <c r="J3293" s="22">
        <v>43751</v>
      </c>
      <c r="K3293" s="23">
        <v>0.58046296296295996</v>
      </c>
      <c r="L3293" s="22">
        <v>43751</v>
      </c>
      <c r="M3293" s="23">
        <v>0.58046296296295996</v>
      </c>
      <c r="N3293" s="24">
        <v>20</v>
      </c>
      <c r="O3293" s="21" t="s">
        <v>66</v>
      </c>
      <c r="P3293" s="46">
        <f>TotalFix[[#This Row],[Confirmed activ. 3 (ILE03)]]</f>
        <v>20</v>
      </c>
      <c r="Q3293" s="24">
        <v>20</v>
      </c>
      <c r="R3293" s="21" t="s">
        <v>66</v>
      </c>
      <c r="S3293" s="21" t="s">
        <v>72</v>
      </c>
    </row>
    <row r="3294" spans="1:19" s="21" customFormat="1" x14ac:dyDescent="0.35">
      <c r="A3294" s="26">
        <v>1554962</v>
      </c>
      <c r="B3294" s="53">
        <v>411583</v>
      </c>
      <c r="C3294" s="26">
        <f>VLOOKUP(TotalFix[[#This Row],[Order]],'Total Fix by SS'!B:C,2,0)</f>
        <v>243</v>
      </c>
      <c r="D3294" s="21" t="s">
        <v>59</v>
      </c>
      <c r="E3294" s="21" t="s">
        <v>80</v>
      </c>
      <c r="F3294" s="21" t="s">
        <v>69</v>
      </c>
      <c r="G3294" s="21" t="s">
        <v>62</v>
      </c>
      <c r="H3294" s="21" t="s">
        <v>70</v>
      </c>
      <c r="I3294" s="21" t="s">
        <v>81</v>
      </c>
      <c r="J3294" s="22">
        <v>43751</v>
      </c>
      <c r="K3294" s="23">
        <v>0.58173611111111001</v>
      </c>
      <c r="L3294" s="22">
        <v>43751</v>
      </c>
      <c r="M3294" s="23">
        <v>0.58173611111111001</v>
      </c>
      <c r="N3294" s="24">
        <v>20</v>
      </c>
      <c r="O3294" s="21" t="s">
        <v>66</v>
      </c>
      <c r="P3294" s="46">
        <f>TotalFix[[#This Row],[Confirmed activ. 3 (ILE03)]]</f>
        <v>20</v>
      </c>
      <c r="Q3294" s="24">
        <v>20</v>
      </c>
      <c r="R3294" s="21" t="s">
        <v>66</v>
      </c>
      <c r="S3294" s="21" t="s">
        <v>72</v>
      </c>
    </row>
    <row r="3295" spans="1:19" s="21" customFormat="1" x14ac:dyDescent="0.35">
      <c r="A3295" s="26">
        <v>1554962</v>
      </c>
      <c r="B3295" s="53">
        <v>411583</v>
      </c>
      <c r="C3295" s="26">
        <f>VLOOKUP(TotalFix[[#This Row],[Order]],'Total Fix by SS'!B:C,2,0)</f>
        <v>243</v>
      </c>
      <c r="D3295" s="21" t="s">
        <v>59</v>
      </c>
      <c r="E3295" s="21" t="s">
        <v>82</v>
      </c>
      <c r="F3295" s="21" t="s">
        <v>83</v>
      </c>
      <c r="G3295" s="21" t="s">
        <v>62</v>
      </c>
      <c r="H3295" s="21" t="s">
        <v>84</v>
      </c>
      <c r="I3295" s="21" t="s">
        <v>84</v>
      </c>
      <c r="J3295" s="22">
        <v>43751</v>
      </c>
      <c r="K3295" s="23">
        <v>0.63793981481480999</v>
      </c>
      <c r="L3295" s="22">
        <v>43753</v>
      </c>
      <c r="M3295" s="23">
        <v>0.40024305555556</v>
      </c>
      <c r="N3295" s="25">
        <v>11.603999999999999</v>
      </c>
      <c r="O3295" s="21" t="s">
        <v>77</v>
      </c>
      <c r="P3295" s="46">
        <f>TotalFix[[#This Row],[Confirmed activ. 3 (ILE03)]]*60</f>
        <v>696.24</v>
      </c>
      <c r="Q3295" s="24">
        <v>450</v>
      </c>
      <c r="R3295" s="21" t="s">
        <v>66</v>
      </c>
      <c r="S3295" s="21" t="s">
        <v>67</v>
      </c>
    </row>
    <row r="3296" spans="1:19" s="21" customFormat="1" x14ac:dyDescent="0.35">
      <c r="A3296" s="26">
        <v>1554962</v>
      </c>
      <c r="B3296" s="53">
        <v>411583</v>
      </c>
      <c r="C3296" s="26">
        <f>VLOOKUP(TotalFix[[#This Row],[Order]],'Total Fix by SS'!B:C,2,0)</f>
        <v>243</v>
      </c>
      <c r="D3296" s="21" t="s">
        <v>59</v>
      </c>
      <c r="E3296" s="21" t="s">
        <v>85</v>
      </c>
      <c r="F3296" s="21" t="s">
        <v>86</v>
      </c>
      <c r="G3296" s="21" t="s">
        <v>62</v>
      </c>
      <c r="H3296" s="21" t="s">
        <v>87</v>
      </c>
      <c r="I3296" s="21" t="s">
        <v>87</v>
      </c>
      <c r="J3296" s="22">
        <v>43753</v>
      </c>
      <c r="K3296" s="23">
        <v>0.44494212962962998</v>
      </c>
      <c r="L3296" s="22">
        <v>43753</v>
      </c>
      <c r="M3296" s="23">
        <v>0.44494212962962998</v>
      </c>
      <c r="N3296" s="24">
        <v>20</v>
      </c>
      <c r="O3296" s="21" t="s">
        <v>66</v>
      </c>
      <c r="P3296" s="46">
        <f>TotalFix[[#This Row],[Confirmed activ. 3 (ILE03)]]</f>
        <v>20</v>
      </c>
      <c r="Q3296" s="24">
        <v>20</v>
      </c>
      <c r="R3296" s="21" t="s">
        <v>66</v>
      </c>
      <c r="S3296" s="21" t="s">
        <v>72</v>
      </c>
    </row>
    <row r="3297" spans="1:19" s="21" customFormat="1" x14ac:dyDescent="0.35">
      <c r="A3297" s="26">
        <v>1554962</v>
      </c>
      <c r="B3297" s="53">
        <v>411583</v>
      </c>
      <c r="C3297" s="26">
        <f>VLOOKUP(TotalFix[[#This Row],[Order]],'Total Fix by SS'!B:C,2,0)</f>
        <v>243</v>
      </c>
      <c r="D3297" s="21" t="s">
        <v>59</v>
      </c>
      <c r="E3297" s="21" t="s">
        <v>88</v>
      </c>
      <c r="F3297" s="21" t="s">
        <v>89</v>
      </c>
      <c r="G3297" s="21" t="s">
        <v>90</v>
      </c>
      <c r="H3297" s="21" t="s">
        <v>91</v>
      </c>
      <c r="I3297" s="21" t="s">
        <v>92</v>
      </c>
      <c r="J3297" s="22"/>
      <c r="K3297" s="23">
        <v>0</v>
      </c>
      <c r="L3297" s="22"/>
      <c r="M3297" s="23">
        <v>0</v>
      </c>
      <c r="N3297" s="25">
        <v>0</v>
      </c>
      <c r="O3297" s="21" t="s">
        <v>93</v>
      </c>
      <c r="P3297" s="46"/>
      <c r="Q3297" s="24">
        <v>0</v>
      </c>
      <c r="R3297" s="21" t="s">
        <v>66</v>
      </c>
      <c r="S3297" s="21" t="s">
        <v>94</v>
      </c>
    </row>
    <row r="3298" spans="1:19" s="21" customFormat="1" x14ac:dyDescent="0.35">
      <c r="A3298" s="26">
        <v>1554962</v>
      </c>
      <c r="B3298" s="53">
        <v>411583</v>
      </c>
      <c r="C3298" s="26">
        <f>VLOOKUP(TotalFix[[#This Row],[Order]],'Total Fix by SS'!B:C,2,0)</f>
        <v>243</v>
      </c>
      <c r="D3298" s="21" t="s">
        <v>59</v>
      </c>
      <c r="E3298" s="21" t="s">
        <v>95</v>
      </c>
      <c r="F3298" s="21" t="s">
        <v>61</v>
      </c>
      <c r="G3298" s="21" t="s">
        <v>62</v>
      </c>
      <c r="H3298" s="21" t="s">
        <v>63</v>
      </c>
      <c r="I3298" s="21" t="s">
        <v>96</v>
      </c>
      <c r="J3298" s="22">
        <v>43753</v>
      </c>
      <c r="K3298" s="23">
        <v>0.65672453703704003</v>
      </c>
      <c r="L3298" s="22">
        <v>43753</v>
      </c>
      <c r="M3298" s="23">
        <v>0.66976851851852004</v>
      </c>
      <c r="N3298" s="25">
        <v>18.783000000000001</v>
      </c>
      <c r="O3298" s="21" t="s">
        <v>66</v>
      </c>
      <c r="P3298" s="46">
        <f>TotalFix[[#This Row],[Confirmed activ. 3 (ILE03)]]</f>
        <v>18.783000000000001</v>
      </c>
      <c r="Q3298" s="24">
        <v>40</v>
      </c>
      <c r="R3298" s="21" t="s">
        <v>66</v>
      </c>
      <c r="S3298" s="21" t="s">
        <v>67</v>
      </c>
    </row>
    <row r="3299" spans="1:19" s="21" customFormat="1" x14ac:dyDescent="0.35">
      <c r="A3299" s="26">
        <v>1554962</v>
      </c>
      <c r="B3299" s="53">
        <v>411583</v>
      </c>
      <c r="C3299" s="26">
        <f>VLOOKUP(TotalFix[[#This Row],[Order]],'Total Fix by SS'!B:C,2,0)</f>
        <v>243</v>
      </c>
      <c r="D3299" s="21" t="s">
        <v>59</v>
      </c>
      <c r="E3299" s="21" t="s">
        <v>97</v>
      </c>
      <c r="F3299" s="21" t="s">
        <v>69</v>
      </c>
      <c r="G3299" s="21" t="s">
        <v>62</v>
      </c>
      <c r="H3299" s="21" t="s">
        <v>70</v>
      </c>
      <c r="I3299" s="21" t="s">
        <v>98</v>
      </c>
      <c r="J3299" s="22">
        <v>43754</v>
      </c>
      <c r="K3299" s="23">
        <v>0.39642361111111002</v>
      </c>
      <c r="L3299" s="22">
        <v>43754</v>
      </c>
      <c r="M3299" s="23">
        <v>0.39642361111111002</v>
      </c>
      <c r="N3299" s="24">
        <v>20</v>
      </c>
      <c r="O3299" s="21" t="s">
        <v>66</v>
      </c>
      <c r="P3299" s="46">
        <f>TotalFix[[#This Row],[Confirmed activ. 3 (ILE03)]]</f>
        <v>20</v>
      </c>
      <c r="Q3299" s="24">
        <v>20</v>
      </c>
      <c r="R3299" s="21" t="s">
        <v>66</v>
      </c>
      <c r="S3299" s="21" t="s">
        <v>72</v>
      </c>
    </row>
    <row r="3300" spans="1:19" s="21" customFormat="1" x14ac:dyDescent="0.35">
      <c r="A3300" s="26">
        <v>1554962</v>
      </c>
      <c r="B3300" s="53">
        <v>411583</v>
      </c>
      <c r="C3300" s="26">
        <f>VLOOKUP(TotalFix[[#This Row],[Order]],'Total Fix by SS'!B:C,2,0)</f>
        <v>243</v>
      </c>
      <c r="D3300" s="21" t="s">
        <v>59</v>
      </c>
      <c r="E3300" s="21" t="s">
        <v>99</v>
      </c>
      <c r="F3300" s="21" t="s">
        <v>69</v>
      </c>
      <c r="G3300" s="21" t="s">
        <v>62</v>
      </c>
      <c r="H3300" s="21" t="s">
        <v>70</v>
      </c>
      <c r="I3300" s="21" t="s">
        <v>100</v>
      </c>
      <c r="J3300" s="22">
        <v>43754</v>
      </c>
      <c r="K3300" s="23">
        <v>0.39657407407407003</v>
      </c>
      <c r="L3300" s="22">
        <v>43754</v>
      </c>
      <c r="M3300" s="23">
        <v>0.39657407407407003</v>
      </c>
      <c r="N3300" s="24">
        <v>50</v>
      </c>
      <c r="O3300" s="21" t="s">
        <v>66</v>
      </c>
      <c r="P3300" s="46">
        <f>TotalFix[[#This Row],[Confirmed activ. 3 (ILE03)]]</f>
        <v>50</v>
      </c>
      <c r="Q3300" s="24">
        <v>50</v>
      </c>
      <c r="R3300" s="21" t="s">
        <v>66</v>
      </c>
      <c r="S3300" s="21" t="s">
        <v>72</v>
      </c>
    </row>
    <row r="3301" spans="1:19" s="21" customFormat="1" x14ac:dyDescent="0.35">
      <c r="A3301" s="26">
        <v>1554962</v>
      </c>
      <c r="B3301" s="53">
        <v>411583</v>
      </c>
      <c r="C3301" s="26">
        <f>VLOOKUP(TotalFix[[#This Row],[Order]],'Total Fix by SS'!B:C,2,0)</f>
        <v>243</v>
      </c>
      <c r="D3301" s="21" t="s">
        <v>59</v>
      </c>
      <c r="E3301" s="21" t="s">
        <v>101</v>
      </c>
      <c r="F3301" s="21" t="s">
        <v>102</v>
      </c>
      <c r="G3301" s="21" t="s">
        <v>62</v>
      </c>
      <c r="H3301" s="21" t="s">
        <v>100</v>
      </c>
      <c r="I3301" s="21" t="s">
        <v>103</v>
      </c>
      <c r="J3301" s="22">
        <v>43758</v>
      </c>
      <c r="K3301" s="23">
        <v>0.37309027777777998</v>
      </c>
      <c r="L3301" s="22">
        <v>43758</v>
      </c>
      <c r="M3301" s="23">
        <v>0.37309027777777998</v>
      </c>
      <c r="N3301" s="24">
        <v>10</v>
      </c>
      <c r="O3301" s="21" t="s">
        <v>66</v>
      </c>
      <c r="P3301" s="46">
        <f>TotalFix[[#This Row],[Confirmed activ. 3 (ILE03)]]</f>
        <v>10</v>
      </c>
      <c r="Q3301" s="24">
        <v>10</v>
      </c>
      <c r="R3301" s="21" t="s">
        <v>66</v>
      </c>
      <c r="S3301" s="21" t="s">
        <v>72</v>
      </c>
    </row>
    <row r="3302" spans="1:19" s="21" customFormat="1" x14ac:dyDescent="0.35">
      <c r="A3302" s="26">
        <v>1554962</v>
      </c>
      <c r="B3302" s="53">
        <v>411583</v>
      </c>
      <c r="C3302" s="26">
        <f>VLOOKUP(TotalFix[[#This Row],[Order]],'Total Fix by SS'!B:C,2,0)</f>
        <v>243</v>
      </c>
      <c r="D3302" s="21" t="s">
        <v>59</v>
      </c>
      <c r="E3302" s="21" t="s">
        <v>104</v>
      </c>
      <c r="F3302" s="21" t="s">
        <v>102</v>
      </c>
      <c r="G3302" s="21" t="s">
        <v>105</v>
      </c>
      <c r="H3302" s="21" t="s">
        <v>100</v>
      </c>
      <c r="I3302" s="21" t="s">
        <v>106</v>
      </c>
      <c r="J3302" s="22">
        <v>43758</v>
      </c>
      <c r="K3302" s="23">
        <v>0.66724537037037002</v>
      </c>
      <c r="L3302" s="22">
        <v>43758</v>
      </c>
      <c r="M3302" s="23">
        <v>0.66724537037037002</v>
      </c>
      <c r="N3302" s="24">
        <v>10</v>
      </c>
      <c r="O3302" s="21" t="s">
        <v>66</v>
      </c>
      <c r="P3302" s="46">
        <f>TotalFix[[#This Row],[Confirmed activ. 3 (ILE03)]]</f>
        <v>10</v>
      </c>
      <c r="Q3302" s="24">
        <v>10</v>
      </c>
      <c r="R3302" s="21" t="s">
        <v>66</v>
      </c>
      <c r="S3302" s="21" t="s">
        <v>72</v>
      </c>
    </row>
    <row r="3303" spans="1:19" s="21" customFormat="1" x14ac:dyDescent="0.35">
      <c r="A3303" s="26">
        <v>1554962</v>
      </c>
      <c r="B3303" s="53">
        <v>411583</v>
      </c>
      <c r="C3303" s="26">
        <f>VLOOKUP(TotalFix[[#This Row],[Order]],'Total Fix by SS'!B:C,2,0)</f>
        <v>243</v>
      </c>
      <c r="D3303" s="21" t="s">
        <v>107</v>
      </c>
      <c r="E3303" s="21" t="s">
        <v>60</v>
      </c>
      <c r="F3303" s="21" t="s">
        <v>61</v>
      </c>
      <c r="G3303" s="21" t="s">
        <v>90</v>
      </c>
      <c r="H3303" s="21" t="s">
        <v>63</v>
      </c>
      <c r="I3303" s="21" t="s">
        <v>108</v>
      </c>
      <c r="J3303" s="22"/>
      <c r="K3303" s="23">
        <v>0</v>
      </c>
      <c r="L3303" s="22"/>
      <c r="M3303" s="23">
        <v>0</v>
      </c>
      <c r="N3303" s="25">
        <v>0</v>
      </c>
      <c r="O3303" s="21" t="s">
        <v>93</v>
      </c>
      <c r="P3303" s="46"/>
      <c r="Q3303" s="24">
        <v>1</v>
      </c>
      <c r="R3303" s="21" t="s">
        <v>66</v>
      </c>
      <c r="S3303" s="21" t="s">
        <v>94</v>
      </c>
    </row>
    <row r="3304" spans="1:19" s="21" customFormat="1" x14ac:dyDescent="0.35">
      <c r="A3304" s="26">
        <v>1554962</v>
      </c>
      <c r="B3304" s="53">
        <v>411583</v>
      </c>
      <c r="C3304" s="26">
        <f>VLOOKUP(TotalFix[[#This Row],[Order]],'Total Fix by SS'!B:C,2,0)</f>
        <v>243</v>
      </c>
      <c r="D3304" s="21" t="s">
        <v>109</v>
      </c>
      <c r="E3304" s="21" t="s">
        <v>82</v>
      </c>
      <c r="F3304" s="21" t="s">
        <v>83</v>
      </c>
      <c r="G3304" s="21" t="s">
        <v>90</v>
      </c>
      <c r="H3304" s="21" t="s">
        <v>84</v>
      </c>
      <c r="I3304" s="21" t="s">
        <v>110</v>
      </c>
      <c r="J3304" s="22"/>
      <c r="K3304" s="23">
        <v>0</v>
      </c>
      <c r="L3304" s="22"/>
      <c r="M3304" s="23">
        <v>0</v>
      </c>
      <c r="N3304" s="25">
        <v>0</v>
      </c>
      <c r="O3304" s="21" t="s">
        <v>93</v>
      </c>
      <c r="P3304" s="46"/>
      <c r="Q3304" s="24">
        <v>5</v>
      </c>
      <c r="R3304" s="21" t="s">
        <v>66</v>
      </c>
      <c r="S3304" s="21" t="s">
        <v>94</v>
      </c>
    </row>
    <row r="3305" spans="1:19" s="21" customFormat="1" x14ac:dyDescent="0.35">
      <c r="A3305" s="26">
        <v>1554963</v>
      </c>
      <c r="B3305" s="53">
        <v>411583</v>
      </c>
      <c r="C3305" s="26">
        <f>VLOOKUP(TotalFix[[#This Row],[Order]],'Total Fix by SS'!B:C,2,0)</f>
        <v>245</v>
      </c>
      <c r="D3305" s="21" t="s">
        <v>59</v>
      </c>
      <c r="E3305" s="21" t="s">
        <v>60</v>
      </c>
      <c r="F3305" s="21" t="s">
        <v>61</v>
      </c>
      <c r="G3305" s="21" t="s">
        <v>62</v>
      </c>
      <c r="H3305" s="21" t="s">
        <v>63</v>
      </c>
      <c r="I3305" s="21" t="s">
        <v>64</v>
      </c>
      <c r="J3305" s="22">
        <v>43744</v>
      </c>
      <c r="K3305" s="23">
        <v>0.44675925925926002</v>
      </c>
      <c r="L3305" s="22">
        <v>43744</v>
      </c>
      <c r="M3305" s="23">
        <v>0.45820601851852</v>
      </c>
      <c r="N3305" s="25">
        <v>16.483000000000001</v>
      </c>
      <c r="O3305" s="21" t="s">
        <v>66</v>
      </c>
      <c r="P3305" s="46">
        <f>TotalFix[[#This Row],[Confirmed activ. 3 (ILE03)]]</f>
        <v>16.483000000000001</v>
      </c>
      <c r="Q3305" s="24">
        <v>20</v>
      </c>
      <c r="R3305" s="21" t="s">
        <v>66</v>
      </c>
      <c r="S3305" s="21" t="s">
        <v>67</v>
      </c>
    </row>
    <row r="3306" spans="1:19" s="21" customFormat="1" x14ac:dyDescent="0.35">
      <c r="A3306" s="26">
        <v>1554963</v>
      </c>
      <c r="B3306" s="53">
        <v>411583</v>
      </c>
      <c r="C3306" s="26">
        <f>VLOOKUP(TotalFix[[#This Row],[Order]],'Total Fix by SS'!B:C,2,0)</f>
        <v>245</v>
      </c>
      <c r="D3306" s="21" t="s">
        <v>59</v>
      </c>
      <c r="E3306" s="21" t="s">
        <v>68</v>
      </c>
      <c r="F3306" s="21" t="s">
        <v>69</v>
      </c>
      <c r="G3306" s="21" t="s">
        <v>62</v>
      </c>
      <c r="H3306" s="21" t="s">
        <v>70</v>
      </c>
      <c r="I3306" s="21" t="s">
        <v>71</v>
      </c>
      <c r="J3306" s="22">
        <v>43744</v>
      </c>
      <c r="K3306" s="23">
        <v>0.46949074074073999</v>
      </c>
      <c r="L3306" s="22">
        <v>43744</v>
      </c>
      <c r="M3306" s="23">
        <v>0.46949074074073999</v>
      </c>
      <c r="N3306" s="24">
        <v>30</v>
      </c>
      <c r="O3306" s="21" t="s">
        <v>66</v>
      </c>
      <c r="P3306" s="46">
        <f>TotalFix[[#This Row],[Confirmed activ. 3 (ILE03)]]</f>
        <v>30</v>
      </c>
      <c r="Q3306" s="24">
        <v>30</v>
      </c>
      <c r="R3306" s="21" t="s">
        <v>66</v>
      </c>
      <c r="S3306" s="21" t="s">
        <v>72</v>
      </c>
    </row>
    <row r="3307" spans="1:19" s="21" customFormat="1" x14ac:dyDescent="0.35">
      <c r="A3307" s="26">
        <v>1554963</v>
      </c>
      <c r="B3307" s="53">
        <v>411583</v>
      </c>
      <c r="C3307" s="26">
        <f>VLOOKUP(TotalFix[[#This Row],[Order]],'Total Fix by SS'!B:C,2,0)</f>
        <v>245</v>
      </c>
      <c r="D3307" s="21" t="s">
        <v>59</v>
      </c>
      <c r="E3307" s="21" t="s">
        <v>73</v>
      </c>
      <c r="F3307" s="21" t="s">
        <v>61</v>
      </c>
      <c r="G3307" s="21" t="s">
        <v>62</v>
      </c>
      <c r="H3307" s="21" t="s">
        <v>63</v>
      </c>
      <c r="I3307" s="21" t="s">
        <v>74</v>
      </c>
      <c r="J3307" s="22">
        <v>43744</v>
      </c>
      <c r="K3307" s="23">
        <v>0.47045138888888999</v>
      </c>
      <c r="L3307" s="22">
        <v>43745</v>
      </c>
      <c r="M3307" s="23">
        <v>0.39337962962963002</v>
      </c>
      <c r="N3307" s="25">
        <v>138.923</v>
      </c>
      <c r="O3307" s="21" t="s">
        <v>66</v>
      </c>
      <c r="P3307" s="46">
        <f>TotalFix[[#This Row],[Confirmed activ. 3 (ILE03)]]</f>
        <v>138.923</v>
      </c>
      <c r="Q3307" s="24">
        <v>200</v>
      </c>
      <c r="R3307" s="21" t="s">
        <v>66</v>
      </c>
      <c r="S3307" s="21" t="s">
        <v>67</v>
      </c>
    </row>
    <row r="3308" spans="1:19" s="21" customFormat="1" x14ac:dyDescent="0.35">
      <c r="A3308" s="26">
        <v>1554963</v>
      </c>
      <c r="B3308" s="53">
        <v>411583</v>
      </c>
      <c r="C3308" s="26">
        <f>VLOOKUP(TotalFix[[#This Row],[Order]],'Total Fix by SS'!B:C,2,0)</f>
        <v>245</v>
      </c>
      <c r="D3308" s="21" t="s">
        <v>59</v>
      </c>
      <c r="E3308" s="21" t="s">
        <v>75</v>
      </c>
      <c r="F3308" s="21" t="s">
        <v>61</v>
      </c>
      <c r="G3308" s="21" t="s">
        <v>62</v>
      </c>
      <c r="H3308" s="21" t="s">
        <v>63</v>
      </c>
      <c r="I3308" s="21" t="s">
        <v>76</v>
      </c>
      <c r="J3308" s="22">
        <v>43748</v>
      </c>
      <c r="K3308" s="23">
        <v>0.41862268518519002</v>
      </c>
      <c r="L3308" s="22">
        <v>43753</v>
      </c>
      <c r="M3308" s="23">
        <v>0.66030092592593004</v>
      </c>
      <c r="N3308" s="25">
        <v>4.9480000000000004</v>
      </c>
      <c r="O3308" s="21" t="s">
        <v>77</v>
      </c>
      <c r="P3308" s="46">
        <f>TotalFix[[#This Row],[Confirmed activ. 3 (ILE03)]]*60</f>
        <v>296.88</v>
      </c>
      <c r="Q3308" s="24">
        <v>500</v>
      </c>
      <c r="R3308" s="21" t="s">
        <v>66</v>
      </c>
      <c r="S3308" s="21" t="s">
        <v>67</v>
      </c>
    </row>
    <row r="3309" spans="1:19" s="21" customFormat="1" x14ac:dyDescent="0.35">
      <c r="A3309" s="26">
        <v>1554963</v>
      </c>
      <c r="B3309" s="53">
        <v>411583</v>
      </c>
      <c r="C3309" s="26">
        <f>VLOOKUP(TotalFix[[#This Row],[Order]],'Total Fix by SS'!B:C,2,0)</f>
        <v>245</v>
      </c>
      <c r="D3309" s="21" t="s">
        <v>59</v>
      </c>
      <c r="E3309" s="21" t="s">
        <v>78</v>
      </c>
      <c r="F3309" s="21" t="s">
        <v>69</v>
      </c>
      <c r="G3309" s="21" t="s">
        <v>62</v>
      </c>
      <c r="H3309" s="21" t="s">
        <v>70</v>
      </c>
      <c r="I3309" s="21" t="s">
        <v>79</v>
      </c>
      <c r="J3309" s="22">
        <v>43753</v>
      </c>
      <c r="K3309" s="23">
        <v>0.69265046296295996</v>
      </c>
      <c r="L3309" s="22">
        <v>43753</v>
      </c>
      <c r="M3309" s="23">
        <v>0.69265046296295996</v>
      </c>
      <c r="N3309" s="24">
        <v>20</v>
      </c>
      <c r="O3309" s="21" t="s">
        <v>66</v>
      </c>
      <c r="P3309" s="46">
        <f>TotalFix[[#This Row],[Confirmed activ. 3 (ILE03)]]</f>
        <v>20</v>
      </c>
      <c r="Q3309" s="24">
        <v>20</v>
      </c>
      <c r="R3309" s="21" t="s">
        <v>66</v>
      </c>
      <c r="S3309" s="21" t="s">
        <v>72</v>
      </c>
    </row>
    <row r="3310" spans="1:19" s="21" customFormat="1" x14ac:dyDescent="0.35">
      <c r="A3310" s="26">
        <v>1554963</v>
      </c>
      <c r="B3310" s="53">
        <v>411583</v>
      </c>
      <c r="C3310" s="26">
        <f>VLOOKUP(TotalFix[[#This Row],[Order]],'Total Fix by SS'!B:C,2,0)</f>
        <v>245</v>
      </c>
      <c r="D3310" s="21" t="s">
        <v>59</v>
      </c>
      <c r="E3310" s="21" t="s">
        <v>80</v>
      </c>
      <c r="F3310" s="21" t="s">
        <v>69</v>
      </c>
      <c r="G3310" s="21" t="s">
        <v>62</v>
      </c>
      <c r="H3310" s="21" t="s">
        <v>70</v>
      </c>
      <c r="I3310" s="21" t="s">
        <v>81</v>
      </c>
      <c r="J3310" s="22">
        <v>43753</v>
      </c>
      <c r="K3310" s="23">
        <v>0.69292824074074</v>
      </c>
      <c r="L3310" s="22">
        <v>43753</v>
      </c>
      <c r="M3310" s="23">
        <v>0.69292824074074</v>
      </c>
      <c r="N3310" s="24">
        <v>20</v>
      </c>
      <c r="O3310" s="21" t="s">
        <v>66</v>
      </c>
      <c r="P3310" s="46">
        <f>TotalFix[[#This Row],[Confirmed activ. 3 (ILE03)]]</f>
        <v>20</v>
      </c>
      <c r="Q3310" s="24">
        <v>20</v>
      </c>
      <c r="R3310" s="21" t="s">
        <v>66</v>
      </c>
      <c r="S3310" s="21" t="s">
        <v>72</v>
      </c>
    </row>
    <row r="3311" spans="1:19" s="21" customFormat="1" x14ac:dyDescent="0.35">
      <c r="A3311" s="26">
        <v>1554963</v>
      </c>
      <c r="B3311" s="53">
        <v>411583</v>
      </c>
      <c r="C3311" s="26">
        <f>VLOOKUP(TotalFix[[#This Row],[Order]],'Total Fix by SS'!B:C,2,0)</f>
        <v>245</v>
      </c>
      <c r="D3311" s="21" t="s">
        <v>59</v>
      </c>
      <c r="E3311" s="21" t="s">
        <v>82</v>
      </c>
      <c r="F3311" s="21" t="s">
        <v>83</v>
      </c>
      <c r="G3311" s="21" t="s">
        <v>62</v>
      </c>
      <c r="H3311" s="21" t="s">
        <v>84</v>
      </c>
      <c r="I3311" s="21" t="s">
        <v>84</v>
      </c>
      <c r="J3311" s="22">
        <v>43753</v>
      </c>
      <c r="K3311" s="23">
        <v>0.94090277777777998</v>
      </c>
      <c r="L3311" s="22">
        <v>43754</v>
      </c>
      <c r="M3311" s="23">
        <v>0.92734953703704004</v>
      </c>
      <c r="N3311" s="25">
        <v>5.4870000000000001</v>
      </c>
      <c r="O3311" s="21" t="s">
        <v>77</v>
      </c>
      <c r="P3311" s="46">
        <f>TotalFix[[#This Row],[Confirmed activ. 3 (ILE03)]]*60</f>
        <v>329.22</v>
      </c>
      <c r="Q3311" s="24">
        <v>450</v>
      </c>
      <c r="R3311" s="21" t="s">
        <v>66</v>
      </c>
      <c r="S3311" s="21" t="s">
        <v>67</v>
      </c>
    </row>
    <row r="3312" spans="1:19" s="21" customFormat="1" x14ac:dyDescent="0.35">
      <c r="A3312" s="26">
        <v>1554963</v>
      </c>
      <c r="B3312" s="53">
        <v>411583</v>
      </c>
      <c r="C3312" s="26">
        <f>VLOOKUP(TotalFix[[#This Row],[Order]],'Total Fix by SS'!B:C,2,0)</f>
        <v>245</v>
      </c>
      <c r="D3312" s="21" t="s">
        <v>59</v>
      </c>
      <c r="E3312" s="21" t="s">
        <v>85</v>
      </c>
      <c r="F3312" s="21" t="s">
        <v>86</v>
      </c>
      <c r="G3312" s="21" t="s">
        <v>62</v>
      </c>
      <c r="H3312" s="21" t="s">
        <v>87</v>
      </c>
      <c r="I3312" s="21" t="s">
        <v>87</v>
      </c>
      <c r="J3312" s="22">
        <v>43758</v>
      </c>
      <c r="K3312" s="23">
        <v>0.30290509259259002</v>
      </c>
      <c r="L3312" s="22">
        <v>43758</v>
      </c>
      <c r="M3312" s="23">
        <v>0.30290509259259002</v>
      </c>
      <c r="N3312" s="24">
        <v>20</v>
      </c>
      <c r="O3312" s="21" t="s">
        <v>66</v>
      </c>
      <c r="P3312" s="46">
        <f>TotalFix[[#This Row],[Confirmed activ. 3 (ILE03)]]</f>
        <v>20</v>
      </c>
      <c r="Q3312" s="24">
        <v>20</v>
      </c>
      <c r="R3312" s="21" t="s">
        <v>66</v>
      </c>
      <c r="S3312" s="21" t="s">
        <v>72</v>
      </c>
    </row>
    <row r="3313" spans="1:19" s="21" customFormat="1" x14ac:dyDescent="0.35">
      <c r="A3313" s="26">
        <v>1554963</v>
      </c>
      <c r="B3313" s="53">
        <v>411583</v>
      </c>
      <c r="C3313" s="26">
        <f>VLOOKUP(TotalFix[[#This Row],[Order]],'Total Fix by SS'!B:C,2,0)</f>
        <v>245</v>
      </c>
      <c r="D3313" s="21" t="s">
        <v>59</v>
      </c>
      <c r="E3313" s="21" t="s">
        <v>88</v>
      </c>
      <c r="F3313" s="21" t="s">
        <v>89</v>
      </c>
      <c r="G3313" s="21" t="s">
        <v>90</v>
      </c>
      <c r="H3313" s="21" t="s">
        <v>91</v>
      </c>
      <c r="I3313" s="21" t="s">
        <v>92</v>
      </c>
      <c r="J3313" s="22"/>
      <c r="K3313" s="23">
        <v>0</v>
      </c>
      <c r="L3313" s="22"/>
      <c r="M3313" s="23">
        <v>0</v>
      </c>
      <c r="N3313" s="25">
        <v>0</v>
      </c>
      <c r="O3313" s="21" t="s">
        <v>93</v>
      </c>
      <c r="P3313" s="46"/>
      <c r="Q3313" s="24">
        <v>0</v>
      </c>
      <c r="R3313" s="21" t="s">
        <v>66</v>
      </c>
      <c r="S3313" s="21" t="s">
        <v>94</v>
      </c>
    </row>
    <row r="3314" spans="1:19" s="21" customFormat="1" x14ac:dyDescent="0.35">
      <c r="A3314" s="26">
        <v>1554963</v>
      </c>
      <c r="B3314" s="53">
        <v>411583</v>
      </c>
      <c r="C3314" s="26">
        <f>VLOOKUP(TotalFix[[#This Row],[Order]],'Total Fix by SS'!B:C,2,0)</f>
        <v>245</v>
      </c>
      <c r="D3314" s="21" t="s">
        <v>59</v>
      </c>
      <c r="E3314" s="21" t="s">
        <v>95</v>
      </c>
      <c r="F3314" s="21" t="s">
        <v>61</v>
      </c>
      <c r="G3314" s="21" t="s">
        <v>62</v>
      </c>
      <c r="H3314" s="21" t="s">
        <v>63</v>
      </c>
      <c r="I3314" s="21" t="s">
        <v>96</v>
      </c>
      <c r="J3314" s="22">
        <v>43758</v>
      </c>
      <c r="K3314" s="23">
        <v>0.48435185185184998</v>
      </c>
      <c r="L3314" s="22">
        <v>43758</v>
      </c>
      <c r="M3314" s="23">
        <v>0.51646990740740994</v>
      </c>
      <c r="N3314" s="25">
        <v>23.132999999999999</v>
      </c>
      <c r="O3314" s="21" t="s">
        <v>66</v>
      </c>
      <c r="P3314" s="46">
        <f>TotalFix[[#This Row],[Confirmed activ. 3 (ILE03)]]</f>
        <v>23.132999999999999</v>
      </c>
      <c r="Q3314" s="24">
        <v>40</v>
      </c>
      <c r="R3314" s="21" t="s">
        <v>66</v>
      </c>
      <c r="S3314" s="21" t="s">
        <v>67</v>
      </c>
    </row>
    <row r="3315" spans="1:19" s="21" customFormat="1" x14ac:dyDescent="0.35">
      <c r="A3315" s="26">
        <v>1554963</v>
      </c>
      <c r="B3315" s="53">
        <v>411583</v>
      </c>
      <c r="C3315" s="26">
        <f>VLOOKUP(TotalFix[[#This Row],[Order]],'Total Fix by SS'!B:C,2,0)</f>
        <v>245</v>
      </c>
      <c r="D3315" s="21" t="s">
        <v>59</v>
      </c>
      <c r="E3315" s="21" t="s">
        <v>97</v>
      </c>
      <c r="F3315" s="21" t="s">
        <v>69</v>
      </c>
      <c r="G3315" s="21" t="s">
        <v>62</v>
      </c>
      <c r="H3315" s="21" t="s">
        <v>70</v>
      </c>
      <c r="I3315" s="21" t="s">
        <v>98</v>
      </c>
      <c r="J3315" s="22">
        <v>43767</v>
      </c>
      <c r="K3315" s="23">
        <v>0.66754629629630002</v>
      </c>
      <c r="L3315" s="22">
        <v>43767</v>
      </c>
      <c r="M3315" s="23">
        <v>0.66754629629630002</v>
      </c>
      <c r="N3315" s="24">
        <v>20</v>
      </c>
      <c r="O3315" s="21" t="s">
        <v>66</v>
      </c>
      <c r="P3315" s="46">
        <f>TotalFix[[#This Row],[Confirmed activ. 3 (ILE03)]]</f>
        <v>20</v>
      </c>
      <c r="Q3315" s="24">
        <v>20</v>
      </c>
      <c r="R3315" s="21" t="s">
        <v>66</v>
      </c>
      <c r="S3315" s="21" t="s">
        <v>72</v>
      </c>
    </row>
    <row r="3316" spans="1:19" s="21" customFormat="1" x14ac:dyDescent="0.35">
      <c r="A3316" s="26">
        <v>1554963</v>
      </c>
      <c r="B3316" s="53">
        <v>411583</v>
      </c>
      <c r="C3316" s="26">
        <f>VLOOKUP(TotalFix[[#This Row],[Order]],'Total Fix by SS'!B:C,2,0)</f>
        <v>245</v>
      </c>
      <c r="D3316" s="21" t="s">
        <v>59</v>
      </c>
      <c r="E3316" s="21" t="s">
        <v>99</v>
      </c>
      <c r="F3316" s="21" t="s">
        <v>69</v>
      </c>
      <c r="G3316" s="21" t="s">
        <v>62</v>
      </c>
      <c r="H3316" s="21" t="s">
        <v>70</v>
      </c>
      <c r="I3316" s="21" t="s">
        <v>100</v>
      </c>
      <c r="J3316" s="22">
        <v>43767</v>
      </c>
      <c r="K3316" s="23">
        <v>0.66761574074074004</v>
      </c>
      <c r="L3316" s="22">
        <v>43767</v>
      </c>
      <c r="M3316" s="23">
        <v>0.66761574074074004</v>
      </c>
      <c r="N3316" s="24">
        <v>50</v>
      </c>
      <c r="O3316" s="21" t="s">
        <v>66</v>
      </c>
      <c r="P3316" s="46">
        <f>TotalFix[[#This Row],[Confirmed activ. 3 (ILE03)]]</f>
        <v>50</v>
      </c>
      <c r="Q3316" s="24">
        <v>50</v>
      </c>
      <c r="R3316" s="21" t="s">
        <v>66</v>
      </c>
      <c r="S3316" s="21" t="s">
        <v>72</v>
      </c>
    </row>
    <row r="3317" spans="1:19" s="21" customFormat="1" x14ac:dyDescent="0.35">
      <c r="A3317" s="26">
        <v>1554963</v>
      </c>
      <c r="B3317" s="53">
        <v>411583</v>
      </c>
      <c r="C3317" s="26">
        <f>VLOOKUP(TotalFix[[#This Row],[Order]],'Total Fix by SS'!B:C,2,0)</f>
        <v>245</v>
      </c>
      <c r="D3317" s="21" t="s">
        <v>59</v>
      </c>
      <c r="E3317" s="21" t="s">
        <v>104</v>
      </c>
      <c r="F3317" s="21" t="s">
        <v>102</v>
      </c>
      <c r="G3317" s="21" t="s">
        <v>105</v>
      </c>
      <c r="H3317" s="21" t="s">
        <v>100</v>
      </c>
      <c r="I3317" s="21" t="s">
        <v>106</v>
      </c>
      <c r="J3317" s="22">
        <v>43768</v>
      </c>
      <c r="K3317" s="23">
        <v>0.43141203703704001</v>
      </c>
      <c r="L3317" s="22">
        <v>43768</v>
      </c>
      <c r="M3317" s="23">
        <v>0.43141203703704001</v>
      </c>
      <c r="N3317" s="24">
        <v>10</v>
      </c>
      <c r="O3317" s="21" t="s">
        <v>66</v>
      </c>
      <c r="P3317" s="46">
        <f>TotalFix[[#This Row],[Confirmed activ. 3 (ILE03)]]</f>
        <v>10</v>
      </c>
      <c r="Q3317" s="24">
        <v>10</v>
      </c>
      <c r="R3317" s="21" t="s">
        <v>66</v>
      </c>
      <c r="S3317" s="21" t="s">
        <v>72</v>
      </c>
    </row>
    <row r="3318" spans="1:19" s="21" customFormat="1" x14ac:dyDescent="0.35">
      <c r="A3318" s="26">
        <v>1554963</v>
      </c>
      <c r="B3318" s="53">
        <v>411583</v>
      </c>
      <c r="C3318" s="26">
        <f>VLOOKUP(TotalFix[[#This Row],[Order]],'Total Fix by SS'!B:C,2,0)</f>
        <v>245</v>
      </c>
      <c r="D3318" s="21" t="s">
        <v>107</v>
      </c>
      <c r="E3318" s="21" t="s">
        <v>60</v>
      </c>
      <c r="F3318" s="21" t="s">
        <v>61</v>
      </c>
      <c r="G3318" s="21" t="s">
        <v>90</v>
      </c>
      <c r="H3318" s="21" t="s">
        <v>63</v>
      </c>
      <c r="I3318" s="21" t="s">
        <v>108</v>
      </c>
      <c r="J3318" s="22">
        <v>43751</v>
      </c>
      <c r="K3318" s="23">
        <v>0.38854166666667</v>
      </c>
      <c r="L3318" s="22">
        <v>43752</v>
      </c>
      <c r="M3318" s="23">
        <v>0.74247685185184997</v>
      </c>
      <c r="N3318" s="25">
        <v>17.541</v>
      </c>
      <c r="O3318" s="21" t="s">
        <v>77</v>
      </c>
      <c r="P3318" s="46">
        <f>TotalFix[[#This Row],[Confirmed activ. 3 (ILE03)]]*60</f>
        <v>1052.46</v>
      </c>
      <c r="Q3318" s="24">
        <v>1</v>
      </c>
      <c r="R3318" s="21" t="s">
        <v>66</v>
      </c>
      <c r="S3318" s="21" t="s">
        <v>67</v>
      </c>
    </row>
    <row r="3319" spans="1:19" s="21" customFormat="1" x14ac:dyDescent="0.35">
      <c r="A3319" s="26">
        <v>1554963</v>
      </c>
      <c r="B3319" s="53">
        <v>411583</v>
      </c>
      <c r="C3319" s="26">
        <f>VLOOKUP(TotalFix[[#This Row],[Order]],'Total Fix by SS'!B:C,2,0)</f>
        <v>245</v>
      </c>
      <c r="D3319" s="21" t="s">
        <v>109</v>
      </c>
      <c r="E3319" s="21" t="s">
        <v>82</v>
      </c>
      <c r="F3319" s="21" t="s">
        <v>83</v>
      </c>
      <c r="G3319" s="21" t="s">
        <v>90</v>
      </c>
      <c r="H3319" s="21" t="s">
        <v>84</v>
      </c>
      <c r="I3319" s="21" t="s">
        <v>110</v>
      </c>
      <c r="J3319" s="22"/>
      <c r="K3319" s="23">
        <v>0</v>
      </c>
      <c r="L3319" s="22"/>
      <c r="M3319" s="23">
        <v>0</v>
      </c>
      <c r="N3319" s="25">
        <v>0</v>
      </c>
      <c r="O3319" s="21" t="s">
        <v>93</v>
      </c>
      <c r="P3319" s="46"/>
      <c r="Q3319" s="24">
        <v>5</v>
      </c>
      <c r="R3319" s="21" t="s">
        <v>66</v>
      </c>
      <c r="S3319" s="21" t="s">
        <v>94</v>
      </c>
    </row>
    <row r="3320" spans="1:19" s="21" customFormat="1" x14ac:dyDescent="0.35">
      <c r="A3320" s="26">
        <v>1554968</v>
      </c>
      <c r="B3320" s="53">
        <v>411583</v>
      </c>
      <c r="C3320" s="26">
        <f>VLOOKUP(TotalFix[[#This Row],[Order]],'Total Fix by SS'!B:C,2,0)</f>
        <v>244</v>
      </c>
      <c r="D3320" s="21" t="s">
        <v>59</v>
      </c>
      <c r="E3320" s="21" t="s">
        <v>60</v>
      </c>
      <c r="F3320" s="21" t="s">
        <v>61</v>
      </c>
      <c r="G3320" s="21" t="s">
        <v>62</v>
      </c>
      <c r="H3320" s="21" t="s">
        <v>63</v>
      </c>
      <c r="I3320" s="21" t="s">
        <v>64</v>
      </c>
      <c r="J3320" s="22">
        <v>43746</v>
      </c>
      <c r="K3320" s="23">
        <v>0.44479166666667003</v>
      </c>
      <c r="L3320" s="22">
        <v>43746</v>
      </c>
      <c r="M3320" s="23">
        <v>0.45682870370369999</v>
      </c>
      <c r="N3320" s="25">
        <v>17.332999999999998</v>
      </c>
      <c r="O3320" s="21" t="s">
        <v>66</v>
      </c>
      <c r="P3320" s="46">
        <f>TotalFix[[#This Row],[Confirmed activ. 3 (ILE03)]]</f>
        <v>17.332999999999998</v>
      </c>
      <c r="Q3320" s="24">
        <v>20</v>
      </c>
      <c r="R3320" s="21" t="s">
        <v>66</v>
      </c>
      <c r="S3320" s="21" t="s">
        <v>67</v>
      </c>
    </row>
    <row r="3321" spans="1:19" s="21" customFormat="1" x14ac:dyDescent="0.35">
      <c r="A3321" s="26">
        <v>1554968</v>
      </c>
      <c r="B3321" s="53">
        <v>411583</v>
      </c>
      <c r="C3321" s="26">
        <f>VLOOKUP(TotalFix[[#This Row],[Order]],'Total Fix by SS'!B:C,2,0)</f>
        <v>244</v>
      </c>
      <c r="D3321" s="21" t="s">
        <v>59</v>
      </c>
      <c r="E3321" s="21" t="s">
        <v>68</v>
      </c>
      <c r="F3321" s="21" t="s">
        <v>69</v>
      </c>
      <c r="G3321" s="21" t="s">
        <v>62</v>
      </c>
      <c r="H3321" s="21" t="s">
        <v>70</v>
      </c>
      <c r="I3321" s="21" t="s">
        <v>71</v>
      </c>
      <c r="J3321" s="22">
        <v>43746</v>
      </c>
      <c r="K3321" s="23">
        <v>0.50225694444444002</v>
      </c>
      <c r="L3321" s="22">
        <v>43746</v>
      </c>
      <c r="M3321" s="23">
        <v>0.50225694444444002</v>
      </c>
      <c r="N3321" s="24">
        <v>30</v>
      </c>
      <c r="O3321" s="21" t="s">
        <v>66</v>
      </c>
      <c r="P3321" s="46">
        <f>TotalFix[[#This Row],[Confirmed activ. 3 (ILE03)]]</f>
        <v>30</v>
      </c>
      <c r="Q3321" s="24">
        <v>30</v>
      </c>
      <c r="R3321" s="21" t="s">
        <v>66</v>
      </c>
      <c r="S3321" s="21" t="s">
        <v>72</v>
      </c>
    </row>
    <row r="3322" spans="1:19" s="21" customFormat="1" x14ac:dyDescent="0.35">
      <c r="A3322" s="26">
        <v>1554968</v>
      </c>
      <c r="B3322" s="53">
        <v>411583</v>
      </c>
      <c r="C3322" s="26">
        <f>VLOOKUP(TotalFix[[#This Row],[Order]],'Total Fix by SS'!B:C,2,0)</f>
        <v>244</v>
      </c>
      <c r="D3322" s="21" t="s">
        <v>59</v>
      </c>
      <c r="E3322" s="21" t="s">
        <v>73</v>
      </c>
      <c r="F3322" s="21" t="s">
        <v>61</v>
      </c>
      <c r="G3322" s="21" t="s">
        <v>62</v>
      </c>
      <c r="H3322" s="21" t="s">
        <v>63</v>
      </c>
      <c r="I3322" s="21" t="s">
        <v>74</v>
      </c>
      <c r="J3322" s="22">
        <v>43747</v>
      </c>
      <c r="K3322" s="23">
        <v>0.33994212962963</v>
      </c>
      <c r="L3322" s="22">
        <v>43747</v>
      </c>
      <c r="M3322" s="23">
        <v>0.44586805555555997</v>
      </c>
      <c r="N3322" s="25">
        <v>2.2650000000000001</v>
      </c>
      <c r="O3322" s="21" t="s">
        <v>77</v>
      </c>
      <c r="P3322" s="46">
        <f>TotalFix[[#This Row],[Confirmed activ. 3 (ILE03)]]*60</f>
        <v>135.9</v>
      </c>
      <c r="Q3322" s="24">
        <v>200</v>
      </c>
      <c r="R3322" s="21" t="s">
        <v>66</v>
      </c>
      <c r="S3322" s="21" t="s">
        <v>67</v>
      </c>
    </row>
    <row r="3323" spans="1:19" s="21" customFormat="1" x14ac:dyDescent="0.35">
      <c r="A3323" s="26">
        <v>1554968</v>
      </c>
      <c r="B3323" s="53">
        <v>411583</v>
      </c>
      <c r="C3323" s="26">
        <f>VLOOKUP(TotalFix[[#This Row],[Order]],'Total Fix by SS'!B:C,2,0)</f>
        <v>244</v>
      </c>
      <c r="D3323" s="21" t="s">
        <v>59</v>
      </c>
      <c r="E3323" s="21" t="s">
        <v>75</v>
      </c>
      <c r="F3323" s="21" t="s">
        <v>61</v>
      </c>
      <c r="G3323" s="21" t="s">
        <v>62</v>
      </c>
      <c r="H3323" s="21" t="s">
        <v>63</v>
      </c>
      <c r="I3323" s="21" t="s">
        <v>76</v>
      </c>
      <c r="J3323" s="22">
        <v>43752</v>
      </c>
      <c r="K3323" s="23">
        <v>0.70787037037037004</v>
      </c>
      <c r="L3323" s="22">
        <v>43754</v>
      </c>
      <c r="M3323" s="23">
        <v>0.47453703703703998</v>
      </c>
      <c r="N3323" s="25">
        <v>59.082999999999998</v>
      </c>
      <c r="O3323" s="21" t="s">
        <v>66</v>
      </c>
      <c r="P3323" s="46">
        <f>TotalFix[[#This Row],[Confirmed activ. 3 (ILE03)]]</f>
        <v>59.082999999999998</v>
      </c>
      <c r="Q3323" s="24">
        <v>500</v>
      </c>
      <c r="R3323" s="21" t="s">
        <v>66</v>
      </c>
      <c r="S3323" s="21" t="s">
        <v>67</v>
      </c>
    </row>
    <row r="3324" spans="1:19" s="21" customFormat="1" x14ac:dyDescent="0.35">
      <c r="A3324" s="26">
        <v>1554968</v>
      </c>
      <c r="B3324" s="53">
        <v>411583</v>
      </c>
      <c r="C3324" s="26">
        <f>VLOOKUP(TotalFix[[#This Row],[Order]],'Total Fix by SS'!B:C,2,0)</f>
        <v>244</v>
      </c>
      <c r="D3324" s="21" t="s">
        <v>59</v>
      </c>
      <c r="E3324" s="21" t="s">
        <v>78</v>
      </c>
      <c r="F3324" s="21" t="s">
        <v>69</v>
      </c>
      <c r="G3324" s="21" t="s">
        <v>62</v>
      </c>
      <c r="H3324" s="21" t="s">
        <v>70</v>
      </c>
      <c r="I3324" s="21" t="s">
        <v>79</v>
      </c>
      <c r="J3324" s="22">
        <v>43754</v>
      </c>
      <c r="K3324" s="23">
        <v>0.63703703703703995</v>
      </c>
      <c r="L3324" s="22">
        <v>43754</v>
      </c>
      <c r="M3324" s="23">
        <v>0.63703703703703995</v>
      </c>
      <c r="N3324" s="24">
        <v>20</v>
      </c>
      <c r="O3324" s="21" t="s">
        <v>66</v>
      </c>
      <c r="P3324" s="46">
        <f>TotalFix[[#This Row],[Confirmed activ. 3 (ILE03)]]</f>
        <v>20</v>
      </c>
      <c r="Q3324" s="24">
        <v>20</v>
      </c>
      <c r="R3324" s="21" t="s">
        <v>66</v>
      </c>
      <c r="S3324" s="21" t="s">
        <v>72</v>
      </c>
    </row>
    <row r="3325" spans="1:19" s="21" customFormat="1" x14ac:dyDescent="0.35">
      <c r="A3325" s="26">
        <v>1554968</v>
      </c>
      <c r="B3325" s="53">
        <v>411583</v>
      </c>
      <c r="C3325" s="26">
        <f>VLOOKUP(TotalFix[[#This Row],[Order]],'Total Fix by SS'!B:C,2,0)</f>
        <v>244</v>
      </c>
      <c r="D3325" s="21" t="s">
        <v>59</v>
      </c>
      <c r="E3325" s="21" t="s">
        <v>80</v>
      </c>
      <c r="F3325" s="21" t="s">
        <v>69</v>
      </c>
      <c r="G3325" s="21" t="s">
        <v>62</v>
      </c>
      <c r="H3325" s="21" t="s">
        <v>70</v>
      </c>
      <c r="I3325" s="21" t="s">
        <v>81</v>
      </c>
      <c r="J3325" s="22">
        <v>43754</v>
      </c>
      <c r="K3325" s="23">
        <v>0.63724537037036999</v>
      </c>
      <c r="L3325" s="22">
        <v>43754</v>
      </c>
      <c r="M3325" s="23">
        <v>0.63724537037036999</v>
      </c>
      <c r="N3325" s="24">
        <v>20</v>
      </c>
      <c r="O3325" s="21" t="s">
        <v>66</v>
      </c>
      <c r="P3325" s="46">
        <f>TotalFix[[#This Row],[Confirmed activ. 3 (ILE03)]]</f>
        <v>20</v>
      </c>
      <c r="Q3325" s="24">
        <v>20</v>
      </c>
      <c r="R3325" s="21" t="s">
        <v>66</v>
      </c>
      <c r="S3325" s="21" t="s">
        <v>72</v>
      </c>
    </row>
    <row r="3326" spans="1:19" s="21" customFormat="1" x14ac:dyDescent="0.35">
      <c r="A3326" s="26">
        <v>1554968</v>
      </c>
      <c r="B3326" s="53">
        <v>411583</v>
      </c>
      <c r="C3326" s="26">
        <f>VLOOKUP(TotalFix[[#This Row],[Order]],'Total Fix by SS'!B:C,2,0)</f>
        <v>244</v>
      </c>
      <c r="D3326" s="21" t="s">
        <v>59</v>
      </c>
      <c r="E3326" s="21" t="s">
        <v>82</v>
      </c>
      <c r="F3326" s="21" t="s">
        <v>83</v>
      </c>
      <c r="G3326" s="21" t="s">
        <v>62</v>
      </c>
      <c r="H3326" s="21" t="s">
        <v>84</v>
      </c>
      <c r="I3326" s="21" t="s">
        <v>84</v>
      </c>
      <c r="J3326" s="22">
        <v>43758</v>
      </c>
      <c r="K3326" s="23">
        <v>0.53868055555556005</v>
      </c>
      <c r="L3326" s="22">
        <v>43759</v>
      </c>
      <c r="M3326" s="23">
        <v>0.18542824074073999</v>
      </c>
      <c r="N3326" s="25">
        <v>2.4239999999999999</v>
      </c>
      <c r="O3326" s="21" t="s">
        <v>77</v>
      </c>
      <c r="P3326" s="46">
        <f>TotalFix[[#This Row],[Confirmed activ. 3 (ILE03)]]*60</f>
        <v>145.44</v>
      </c>
      <c r="Q3326" s="24">
        <v>450</v>
      </c>
      <c r="R3326" s="21" t="s">
        <v>66</v>
      </c>
      <c r="S3326" s="21" t="s">
        <v>67</v>
      </c>
    </row>
    <row r="3327" spans="1:19" s="21" customFormat="1" x14ac:dyDescent="0.35">
      <c r="A3327" s="26">
        <v>1554968</v>
      </c>
      <c r="B3327" s="53">
        <v>411583</v>
      </c>
      <c r="C3327" s="26">
        <f>VLOOKUP(TotalFix[[#This Row],[Order]],'Total Fix by SS'!B:C,2,0)</f>
        <v>244</v>
      </c>
      <c r="D3327" s="21" t="s">
        <v>59</v>
      </c>
      <c r="E3327" s="21" t="s">
        <v>85</v>
      </c>
      <c r="F3327" s="21" t="s">
        <v>86</v>
      </c>
      <c r="G3327" s="21" t="s">
        <v>62</v>
      </c>
      <c r="H3327" s="21" t="s">
        <v>87</v>
      </c>
      <c r="I3327" s="21" t="s">
        <v>87</v>
      </c>
      <c r="J3327" s="22">
        <v>43759</v>
      </c>
      <c r="K3327" s="23">
        <v>0.41074074074074002</v>
      </c>
      <c r="L3327" s="22">
        <v>43759</v>
      </c>
      <c r="M3327" s="23">
        <v>0.41074074074074002</v>
      </c>
      <c r="N3327" s="24">
        <v>20</v>
      </c>
      <c r="O3327" s="21" t="s">
        <v>66</v>
      </c>
      <c r="P3327" s="46">
        <f>TotalFix[[#This Row],[Confirmed activ. 3 (ILE03)]]</f>
        <v>20</v>
      </c>
      <c r="Q3327" s="24">
        <v>20</v>
      </c>
      <c r="R3327" s="21" t="s">
        <v>66</v>
      </c>
      <c r="S3327" s="21" t="s">
        <v>72</v>
      </c>
    </row>
    <row r="3328" spans="1:19" s="21" customFormat="1" x14ac:dyDescent="0.35">
      <c r="A3328" s="26">
        <v>1554968</v>
      </c>
      <c r="B3328" s="53">
        <v>411583</v>
      </c>
      <c r="C3328" s="26">
        <f>VLOOKUP(TotalFix[[#This Row],[Order]],'Total Fix by SS'!B:C,2,0)</f>
        <v>244</v>
      </c>
      <c r="D3328" s="21" t="s">
        <v>59</v>
      </c>
      <c r="E3328" s="21" t="s">
        <v>88</v>
      </c>
      <c r="F3328" s="21" t="s">
        <v>89</v>
      </c>
      <c r="G3328" s="21" t="s">
        <v>90</v>
      </c>
      <c r="H3328" s="21" t="s">
        <v>91</v>
      </c>
      <c r="I3328" s="21" t="s">
        <v>92</v>
      </c>
      <c r="J3328" s="22"/>
      <c r="K3328" s="23">
        <v>0</v>
      </c>
      <c r="L3328" s="22"/>
      <c r="M3328" s="23">
        <v>0</v>
      </c>
      <c r="N3328" s="25">
        <v>0</v>
      </c>
      <c r="O3328" s="21" t="s">
        <v>93</v>
      </c>
      <c r="P3328" s="46"/>
      <c r="Q3328" s="24">
        <v>0</v>
      </c>
      <c r="R3328" s="21" t="s">
        <v>66</v>
      </c>
      <c r="S3328" s="21" t="s">
        <v>94</v>
      </c>
    </row>
    <row r="3329" spans="1:19" s="21" customFormat="1" x14ac:dyDescent="0.35">
      <c r="A3329" s="26">
        <v>1554968</v>
      </c>
      <c r="B3329" s="53">
        <v>411583</v>
      </c>
      <c r="C3329" s="26">
        <f>VLOOKUP(TotalFix[[#This Row],[Order]],'Total Fix by SS'!B:C,2,0)</f>
        <v>244</v>
      </c>
      <c r="D3329" s="21" t="s">
        <v>59</v>
      </c>
      <c r="E3329" s="21" t="s">
        <v>95</v>
      </c>
      <c r="F3329" s="21" t="s">
        <v>61</v>
      </c>
      <c r="G3329" s="21" t="s">
        <v>62</v>
      </c>
      <c r="H3329" s="21" t="s">
        <v>63</v>
      </c>
      <c r="I3329" s="21" t="s">
        <v>96</v>
      </c>
      <c r="J3329" s="22">
        <v>43759</v>
      </c>
      <c r="K3329" s="23">
        <v>0.42462962962963002</v>
      </c>
      <c r="L3329" s="22">
        <v>43759</v>
      </c>
      <c r="M3329" s="23">
        <v>0.51773148148147996</v>
      </c>
      <c r="N3329" s="25">
        <v>2.234</v>
      </c>
      <c r="O3329" s="21" t="s">
        <v>77</v>
      </c>
      <c r="P3329" s="46">
        <f>TotalFix[[#This Row],[Confirmed activ. 3 (ILE03)]]*60</f>
        <v>134.04</v>
      </c>
      <c r="Q3329" s="24">
        <v>40</v>
      </c>
      <c r="R3329" s="21" t="s">
        <v>66</v>
      </c>
      <c r="S3329" s="21" t="s">
        <v>67</v>
      </c>
    </row>
    <row r="3330" spans="1:19" s="21" customFormat="1" x14ac:dyDescent="0.35">
      <c r="A3330" s="26">
        <v>1554968</v>
      </c>
      <c r="B3330" s="53">
        <v>411583</v>
      </c>
      <c r="C3330" s="26">
        <f>VLOOKUP(TotalFix[[#This Row],[Order]],'Total Fix by SS'!B:C,2,0)</f>
        <v>244</v>
      </c>
      <c r="D3330" s="21" t="s">
        <v>59</v>
      </c>
      <c r="E3330" s="21" t="s">
        <v>97</v>
      </c>
      <c r="F3330" s="21" t="s">
        <v>69</v>
      </c>
      <c r="G3330" s="21" t="s">
        <v>62</v>
      </c>
      <c r="H3330" s="21" t="s">
        <v>70</v>
      </c>
      <c r="I3330" s="21" t="s">
        <v>98</v>
      </c>
      <c r="J3330" s="22">
        <v>43759</v>
      </c>
      <c r="K3330" s="23">
        <v>0.69748842592592997</v>
      </c>
      <c r="L3330" s="22">
        <v>43759</v>
      </c>
      <c r="M3330" s="23">
        <v>0.69748842592592997</v>
      </c>
      <c r="N3330" s="24">
        <v>20</v>
      </c>
      <c r="O3330" s="21" t="s">
        <v>66</v>
      </c>
      <c r="P3330" s="46">
        <f>TotalFix[[#This Row],[Confirmed activ. 3 (ILE03)]]</f>
        <v>20</v>
      </c>
      <c r="Q3330" s="24">
        <v>20</v>
      </c>
      <c r="R3330" s="21" t="s">
        <v>66</v>
      </c>
      <c r="S3330" s="21" t="s">
        <v>72</v>
      </c>
    </row>
    <row r="3331" spans="1:19" s="21" customFormat="1" x14ac:dyDescent="0.35">
      <c r="A3331" s="26">
        <v>1554968</v>
      </c>
      <c r="B3331" s="53">
        <v>411583</v>
      </c>
      <c r="C3331" s="26">
        <f>VLOOKUP(TotalFix[[#This Row],[Order]],'Total Fix by SS'!B:C,2,0)</f>
        <v>244</v>
      </c>
      <c r="D3331" s="21" t="s">
        <v>59</v>
      </c>
      <c r="E3331" s="21" t="s">
        <v>99</v>
      </c>
      <c r="F3331" s="21" t="s">
        <v>69</v>
      </c>
      <c r="G3331" s="21" t="s">
        <v>62</v>
      </c>
      <c r="H3331" s="21" t="s">
        <v>70</v>
      </c>
      <c r="I3331" s="21" t="s">
        <v>100</v>
      </c>
      <c r="J3331" s="22">
        <v>43759</v>
      </c>
      <c r="K3331" s="23">
        <v>0.69769675925926</v>
      </c>
      <c r="L3331" s="22">
        <v>43759</v>
      </c>
      <c r="M3331" s="23">
        <v>0.69769675925926</v>
      </c>
      <c r="N3331" s="24">
        <v>50</v>
      </c>
      <c r="O3331" s="21" t="s">
        <v>66</v>
      </c>
      <c r="P3331" s="46">
        <f>TotalFix[[#This Row],[Confirmed activ. 3 (ILE03)]]</f>
        <v>50</v>
      </c>
      <c r="Q3331" s="24">
        <v>50</v>
      </c>
      <c r="R3331" s="21" t="s">
        <v>66</v>
      </c>
      <c r="S3331" s="21" t="s">
        <v>72</v>
      </c>
    </row>
    <row r="3332" spans="1:19" s="21" customFormat="1" x14ac:dyDescent="0.35">
      <c r="A3332" s="26">
        <v>1554968</v>
      </c>
      <c r="B3332" s="53">
        <v>411583</v>
      </c>
      <c r="C3332" s="26">
        <f>VLOOKUP(TotalFix[[#This Row],[Order]],'Total Fix by SS'!B:C,2,0)</f>
        <v>244</v>
      </c>
      <c r="D3332" s="21" t="s">
        <v>59</v>
      </c>
      <c r="E3332" s="21" t="s">
        <v>101</v>
      </c>
      <c r="F3332" s="21" t="s">
        <v>102</v>
      </c>
      <c r="G3332" s="21" t="s">
        <v>62</v>
      </c>
      <c r="H3332" s="21" t="s">
        <v>100</v>
      </c>
      <c r="I3332" s="21" t="s">
        <v>103</v>
      </c>
      <c r="J3332" s="22">
        <v>43760</v>
      </c>
      <c r="K3332" s="23">
        <v>0.64090277777778004</v>
      </c>
      <c r="L3332" s="22">
        <v>43760</v>
      </c>
      <c r="M3332" s="23">
        <v>0.64090277777778004</v>
      </c>
      <c r="N3332" s="24">
        <v>10</v>
      </c>
      <c r="O3332" s="21" t="s">
        <v>66</v>
      </c>
      <c r="P3332" s="46">
        <f>TotalFix[[#This Row],[Confirmed activ. 3 (ILE03)]]</f>
        <v>10</v>
      </c>
      <c r="Q3332" s="24">
        <v>10</v>
      </c>
      <c r="R3332" s="21" t="s">
        <v>66</v>
      </c>
      <c r="S3332" s="21" t="s">
        <v>72</v>
      </c>
    </row>
    <row r="3333" spans="1:19" s="21" customFormat="1" x14ac:dyDescent="0.35">
      <c r="A3333" s="26">
        <v>1554968</v>
      </c>
      <c r="B3333" s="53">
        <v>411583</v>
      </c>
      <c r="C3333" s="26">
        <f>VLOOKUP(TotalFix[[#This Row],[Order]],'Total Fix by SS'!B:C,2,0)</f>
        <v>244</v>
      </c>
      <c r="D3333" s="21" t="s">
        <v>59</v>
      </c>
      <c r="E3333" s="21" t="s">
        <v>104</v>
      </c>
      <c r="F3333" s="21" t="s">
        <v>102</v>
      </c>
      <c r="G3333" s="21" t="s">
        <v>105</v>
      </c>
      <c r="H3333" s="21" t="s">
        <v>100</v>
      </c>
      <c r="I3333" s="21" t="s">
        <v>106</v>
      </c>
      <c r="J3333" s="22">
        <v>43765</v>
      </c>
      <c r="K3333" s="23">
        <v>0.39041666666667002</v>
      </c>
      <c r="L3333" s="22">
        <v>43765</v>
      </c>
      <c r="M3333" s="23">
        <v>0.39041666666667002</v>
      </c>
      <c r="N3333" s="24">
        <v>10</v>
      </c>
      <c r="O3333" s="21" t="s">
        <v>66</v>
      </c>
      <c r="P3333" s="46">
        <f>TotalFix[[#This Row],[Confirmed activ. 3 (ILE03)]]</f>
        <v>10</v>
      </c>
      <c r="Q3333" s="24">
        <v>10</v>
      </c>
      <c r="R3333" s="21" t="s">
        <v>66</v>
      </c>
      <c r="S3333" s="21" t="s">
        <v>72</v>
      </c>
    </row>
    <row r="3334" spans="1:19" s="21" customFormat="1" x14ac:dyDescent="0.35">
      <c r="A3334" s="26">
        <v>1554968</v>
      </c>
      <c r="B3334" s="53">
        <v>411583</v>
      </c>
      <c r="C3334" s="26">
        <f>VLOOKUP(TotalFix[[#This Row],[Order]],'Total Fix by SS'!B:C,2,0)</f>
        <v>244</v>
      </c>
      <c r="D3334" s="21" t="s">
        <v>107</v>
      </c>
      <c r="E3334" s="21" t="s">
        <v>60</v>
      </c>
      <c r="F3334" s="21" t="s">
        <v>61</v>
      </c>
      <c r="G3334" s="21" t="s">
        <v>90</v>
      </c>
      <c r="H3334" s="21" t="s">
        <v>63</v>
      </c>
      <c r="I3334" s="21" t="s">
        <v>108</v>
      </c>
      <c r="J3334" s="22">
        <v>43752</v>
      </c>
      <c r="K3334" s="23">
        <v>0.40408564814815001</v>
      </c>
      <c r="L3334" s="22">
        <v>43754</v>
      </c>
      <c r="M3334" s="23">
        <v>0.66755787037036995</v>
      </c>
      <c r="N3334" s="25">
        <v>24.169</v>
      </c>
      <c r="O3334" s="21" t="s">
        <v>77</v>
      </c>
      <c r="P3334" s="46">
        <f>TotalFix[[#This Row],[Confirmed activ. 3 (ILE03)]]*60</f>
        <v>1450.14</v>
      </c>
      <c r="Q3334" s="24">
        <v>1</v>
      </c>
      <c r="R3334" s="21" t="s">
        <v>66</v>
      </c>
      <c r="S3334" s="21" t="s">
        <v>67</v>
      </c>
    </row>
    <row r="3335" spans="1:19" s="21" customFormat="1" x14ac:dyDescent="0.35">
      <c r="A3335" s="26">
        <v>1554968</v>
      </c>
      <c r="B3335" s="53">
        <v>411583</v>
      </c>
      <c r="C3335" s="26">
        <f>VLOOKUP(TotalFix[[#This Row],[Order]],'Total Fix by SS'!B:C,2,0)</f>
        <v>244</v>
      </c>
      <c r="D3335" s="21" t="s">
        <v>109</v>
      </c>
      <c r="E3335" s="21" t="s">
        <v>82</v>
      </c>
      <c r="F3335" s="21" t="s">
        <v>83</v>
      </c>
      <c r="G3335" s="21" t="s">
        <v>90</v>
      </c>
      <c r="H3335" s="21" t="s">
        <v>84</v>
      </c>
      <c r="I3335" s="21" t="s">
        <v>110</v>
      </c>
      <c r="J3335" s="22"/>
      <c r="K3335" s="23">
        <v>0</v>
      </c>
      <c r="L3335" s="22"/>
      <c r="M3335" s="23">
        <v>0</v>
      </c>
      <c r="N3335" s="25">
        <v>0</v>
      </c>
      <c r="O3335" s="21" t="s">
        <v>93</v>
      </c>
      <c r="P3335" s="46"/>
      <c r="Q3335" s="24">
        <v>5</v>
      </c>
      <c r="R3335" s="21" t="s">
        <v>66</v>
      </c>
      <c r="S3335" s="21" t="s">
        <v>94</v>
      </c>
    </row>
    <row r="3336" spans="1:19" s="21" customFormat="1" x14ac:dyDescent="0.35">
      <c r="A3336" s="26">
        <v>1554969</v>
      </c>
      <c r="B3336" s="53">
        <v>411583</v>
      </c>
      <c r="C3336" s="26">
        <f>VLOOKUP(TotalFix[[#This Row],[Order]],'Total Fix by SS'!B:C,2,0)</f>
        <v>244</v>
      </c>
      <c r="D3336" s="21" t="s">
        <v>59</v>
      </c>
      <c r="E3336" s="21" t="s">
        <v>60</v>
      </c>
      <c r="F3336" s="21" t="s">
        <v>61</v>
      </c>
      <c r="G3336" s="21" t="s">
        <v>62</v>
      </c>
      <c r="H3336" s="21" t="s">
        <v>63</v>
      </c>
      <c r="I3336" s="21" t="s">
        <v>139</v>
      </c>
      <c r="J3336" s="22">
        <v>43745</v>
      </c>
      <c r="K3336" s="23">
        <v>0.44482638888888998</v>
      </c>
      <c r="L3336" s="22">
        <v>43745</v>
      </c>
      <c r="M3336" s="23">
        <v>0.45422453703704002</v>
      </c>
      <c r="N3336" s="25">
        <v>13.183</v>
      </c>
      <c r="O3336" s="21" t="s">
        <v>66</v>
      </c>
      <c r="P3336" s="46">
        <f>TotalFix[[#This Row],[Confirmed activ. 3 (ILE03)]]</f>
        <v>13.183</v>
      </c>
      <c r="Q3336" s="24">
        <v>20</v>
      </c>
      <c r="R3336" s="21" t="s">
        <v>66</v>
      </c>
      <c r="S3336" s="21" t="s">
        <v>67</v>
      </c>
    </row>
    <row r="3337" spans="1:19" s="21" customFormat="1" x14ac:dyDescent="0.35">
      <c r="A3337" s="26">
        <v>1554969</v>
      </c>
      <c r="B3337" s="53">
        <v>411583</v>
      </c>
      <c r="C3337" s="26">
        <f>VLOOKUP(TotalFix[[#This Row],[Order]],'Total Fix by SS'!B:C,2,0)</f>
        <v>244</v>
      </c>
      <c r="D3337" s="21" t="s">
        <v>59</v>
      </c>
      <c r="E3337" s="21" t="s">
        <v>68</v>
      </c>
      <c r="F3337" s="21" t="s">
        <v>69</v>
      </c>
      <c r="G3337" s="21" t="s">
        <v>62</v>
      </c>
      <c r="H3337" s="21" t="s">
        <v>70</v>
      </c>
      <c r="I3337" s="21" t="s">
        <v>71</v>
      </c>
      <c r="J3337" s="22">
        <v>43745</v>
      </c>
      <c r="K3337" s="23">
        <v>0.51114583333332997</v>
      </c>
      <c r="L3337" s="22">
        <v>43745</v>
      </c>
      <c r="M3337" s="23">
        <v>0.51114583333332997</v>
      </c>
      <c r="N3337" s="24">
        <v>30</v>
      </c>
      <c r="O3337" s="21" t="s">
        <v>66</v>
      </c>
      <c r="P3337" s="46">
        <f>TotalFix[[#This Row],[Confirmed activ. 3 (ILE03)]]</f>
        <v>30</v>
      </c>
      <c r="Q3337" s="24">
        <v>30</v>
      </c>
      <c r="R3337" s="21" t="s">
        <v>66</v>
      </c>
      <c r="S3337" s="21" t="s">
        <v>72</v>
      </c>
    </row>
    <row r="3338" spans="1:19" s="21" customFormat="1" x14ac:dyDescent="0.35">
      <c r="A3338" s="26">
        <v>1554969</v>
      </c>
      <c r="B3338" s="53">
        <v>411583</v>
      </c>
      <c r="C3338" s="26">
        <f>VLOOKUP(TotalFix[[#This Row],[Order]],'Total Fix by SS'!B:C,2,0)</f>
        <v>244</v>
      </c>
      <c r="D3338" s="21" t="s">
        <v>59</v>
      </c>
      <c r="E3338" s="21" t="s">
        <v>73</v>
      </c>
      <c r="F3338" s="21" t="s">
        <v>61</v>
      </c>
      <c r="G3338" s="21" t="s">
        <v>62</v>
      </c>
      <c r="H3338" s="21" t="s">
        <v>63</v>
      </c>
      <c r="I3338" s="21" t="s">
        <v>74</v>
      </c>
      <c r="J3338" s="22">
        <v>43746</v>
      </c>
      <c r="K3338" s="23">
        <v>0.34013888888888999</v>
      </c>
      <c r="L3338" s="22">
        <v>43746</v>
      </c>
      <c r="M3338" s="23">
        <v>0.39325231481480999</v>
      </c>
      <c r="N3338" s="25">
        <v>1.2749999999999999</v>
      </c>
      <c r="O3338" s="21" t="s">
        <v>77</v>
      </c>
      <c r="P3338" s="46">
        <f>TotalFix[[#This Row],[Confirmed activ. 3 (ILE03)]]*60</f>
        <v>76.5</v>
      </c>
      <c r="Q3338" s="24">
        <v>200</v>
      </c>
      <c r="R3338" s="21" t="s">
        <v>66</v>
      </c>
      <c r="S3338" s="21" t="s">
        <v>67</v>
      </c>
    </row>
    <row r="3339" spans="1:19" s="21" customFormat="1" x14ac:dyDescent="0.35">
      <c r="A3339" s="26">
        <v>1554969</v>
      </c>
      <c r="B3339" s="53">
        <v>411583</v>
      </c>
      <c r="C3339" s="26">
        <f>VLOOKUP(TotalFix[[#This Row],[Order]],'Total Fix by SS'!B:C,2,0)</f>
        <v>244</v>
      </c>
      <c r="D3339" s="21" t="s">
        <v>59</v>
      </c>
      <c r="E3339" s="21" t="s">
        <v>75</v>
      </c>
      <c r="F3339" s="21" t="s">
        <v>61</v>
      </c>
      <c r="G3339" s="21" t="s">
        <v>62</v>
      </c>
      <c r="H3339" s="21" t="s">
        <v>63</v>
      </c>
      <c r="I3339" s="21" t="s">
        <v>76</v>
      </c>
      <c r="J3339" s="22">
        <v>43748</v>
      </c>
      <c r="K3339" s="23">
        <v>0.50318287037037002</v>
      </c>
      <c r="L3339" s="22">
        <v>43752</v>
      </c>
      <c r="M3339" s="23">
        <v>0.47751157407407002</v>
      </c>
      <c r="N3339" s="25">
        <v>16.108000000000001</v>
      </c>
      <c r="O3339" s="21" t="s">
        <v>77</v>
      </c>
      <c r="P3339" s="46">
        <f>TotalFix[[#This Row],[Confirmed activ. 3 (ILE03)]]*60</f>
        <v>966.48</v>
      </c>
      <c r="Q3339" s="24">
        <v>500</v>
      </c>
      <c r="R3339" s="21" t="s">
        <v>66</v>
      </c>
      <c r="S3339" s="21" t="s">
        <v>67</v>
      </c>
    </row>
    <row r="3340" spans="1:19" s="21" customFormat="1" x14ac:dyDescent="0.35">
      <c r="A3340" s="26">
        <v>1554969</v>
      </c>
      <c r="B3340" s="53">
        <v>411583</v>
      </c>
      <c r="C3340" s="26">
        <f>VLOOKUP(TotalFix[[#This Row],[Order]],'Total Fix by SS'!B:C,2,0)</f>
        <v>244</v>
      </c>
      <c r="D3340" s="21" t="s">
        <v>59</v>
      </c>
      <c r="E3340" s="21" t="s">
        <v>78</v>
      </c>
      <c r="F3340" s="21" t="s">
        <v>69</v>
      </c>
      <c r="G3340" s="21" t="s">
        <v>62</v>
      </c>
      <c r="H3340" s="21" t="s">
        <v>70</v>
      </c>
      <c r="I3340" s="21" t="s">
        <v>79</v>
      </c>
      <c r="J3340" s="22">
        <v>43752</v>
      </c>
      <c r="K3340" s="23">
        <v>0.65320601851852</v>
      </c>
      <c r="L3340" s="22">
        <v>43752</v>
      </c>
      <c r="M3340" s="23">
        <v>0.65320601851852</v>
      </c>
      <c r="N3340" s="24">
        <v>20</v>
      </c>
      <c r="O3340" s="21" t="s">
        <v>66</v>
      </c>
      <c r="P3340" s="46">
        <f>TotalFix[[#This Row],[Confirmed activ. 3 (ILE03)]]</f>
        <v>20</v>
      </c>
      <c r="Q3340" s="24">
        <v>20</v>
      </c>
      <c r="R3340" s="21" t="s">
        <v>66</v>
      </c>
      <c r="S3340" s="21" t="s">
        <v>72</v>
      </c>
    </row>
    <row r="3341" spans="1:19" s="21" customFormat="1" x14ac:dyDescent="0.35">
      <c r="A3341" s="26">
        <v>1554969</v>
      </c>
      <c r="B3341" s="53">
        <v>411583</v>
      </c>
      <c r="C3341" s="26">
        <f>VLOOKUP(TotalFix[[#This Row],[Order]],'Total Fix by SS'!B:C,2,0)</f>
        <v>244</v>
      </c>
      <c r="D3341" s="21" t="s">
        <v>59</v>
      </c>
      <c r="E3341" s="21" t="s">
        <v>80</v>
      </c>
      <c r="F3341" s="21" t="s">
        <v>69</v>
      </c>
      <c r="G3341" s="21" t="s">
        <v>62</v>
      </c>
      <c r="H3341" s="21" t="s">
        <v>70</v>
      </c>
      <c r="I3341" s="21" t="s">
        <v>81</v>
      </c>
      <c r="J3341" s="22">
        <v>43752</v>
      </c>
      <c r="K3341" s="23">
        <v>0.65340277777778</v>
      </c>
      <c r="L3341" s="22">
        <v>43752</v>
      </c>
      <c r="M3341" s="23">
        <v>0.65340277777778</v>
      </c>
      <c r="N3341" s="24">
        <v>20</v>
      </c>
      <c r="O3341" s="21" t="s">
        <v>66</v>
      </c>
      <c r="P3341" s="46">
        <f>TotalFix[[#This Row],[Confirmed activ. 3 (ILE03)]]</f>
        <v>20</v>
      </c>
      <c r="Q3341" s="24">
        <v>20</v>
      </c>
      <c r="R3341" s="21" t="s">
        <v>66</v>
      </c>
      <c r="S3341" s="21" t="s">
        <v>72</v>
      </c>
    </row>
    <row r="3342" spans="1:19" s="21" customFormat="1" x14ac:dyDescent="0.35">
      <c r="A3342" s="26">
        <v>1554969</v>
      </c>
      <c r="B3342" s="53">
        <v>411583</v>
      </c>
      <c r="C3342" s="26">
        <f>VLOOKUP(TotalFix[[#This Row],[Order]],'Total Fix by SS'!B:C,2,0)</f>
        <v>244</v>
      </c>
      <c r="D3342" s="21" t="s">
        <v>59</v>
      </c>
      <c r="E3342" s="21" t="s">
        <v>82</v>
      </c>
      <c r="F3342" s="21" t="s">
        <v>83</v>
      </c>
      <c r="G3342" s="21" t="s">
        <v>62</v>
      </c>
      <c r="H3342" s="21" t="s">
        <v>84</v>
      </c>
      <c r="I3342" s="21" t="s">
        <v>84</v>
      </c>
      <c r="J3342" s="22">
        <v>43752</v>
      </c>
      <c r="K3342" s="23">
        <v>0.67789351851851998</v>
      </c>
      <c r="L3342" s="22">
        <v>43754</v>
      </c>
      <c r="M3342" s="23">
        <v>0.18587962962963001</v>
      </c>
      <c r="N3342" s="25">
        <v>5.28</v>
      </c>
      <c r="O3342" s="21" t="s">
        <v>77</v>
      </c>
      <c r="P3342" s="46">
        <f>TotalFix[[#This Row],[Confirmed activ. 3 (ILE03)]]*60</f>
        <v>316.8</v>
      </c>
      <c r="Q3342" s="24">
        <v>450</v>
      </c>
      <c r="R3342" s="21" t="s">
        <v>66</v>
      </c>
      <c r="S3342" s="21" t="s">
        <v>67</v>
      </c>
    </row>
    <row r="3343" spans="1:19" s="21" customFormat="1" x14ac:dyDescent="0.35">
      <c r="A3343" s="26">
        <v>1554969</v>
      </c>
      <c r="B3343" s="53">
        <v>411583</v>
      </c>
      <c r="C3343" s="26">
        <f>VLOOKUP(TotalFix[[#This Row],[Order]],'Total Fix by SS'!B:C,2,0)</f>
        <v>244</v>
      </c>
      <c r="D3343" s="21" t="s">
        <v>59</v>
      </c>
      <c r="E3343" s="21" t="s">
        <v>85</v>
      </c>
      <c r="F3343" s="21" t="s">
        <v>86</v>
      </c>
      <c r="G3343" s="21" t="s">
        <v>62</v>
      </c>
      <c r="H3343" s="21" t="s">
        <v>87</v>
      </c>
      <c r="I3343" s="21" t="s">
        <v>87</v>
      </c>
      <c r="J3343" s="22">
        <v>43754</v>
      </c>
      <c r="K3343" s="23">
        <v>0.43288194444444</v>
      </c>
      <c r="L3343" s="22">
        <v>43754</v>
      </c>
      <c r="M3343" s="23">
        <v>0.43288194444444</v>
      </c>
      <c r="N3343" s="24">
        <v>20</v>
      </c>
      <c r="O3343" s="21" t="s">
        <v>66</v>
      </c>
      <c r="P3343" s="46">
        <f>TotalFix[[#This Row],[Confirmed activ. 3 (ILE03)]]</f>
        <v>20</v>
      </c>
      <c r="Q3343" s="24">
        <v>20</v>
      </c>
      <c r="R3343" s="21" t="s">
        <v>66</v>
      </c>
      <c r="S3343" s="21" t="s">
        <v>72</v>
      </c>
    </row>
    <row r="3344" spans="1:19" s="21" customFormat="1" x14ac:dyDescent="0.35">
      <c r="A3344" s="26">
        <v>1554969</v>
      </c>
      <c r="B3344" s="53">
        <v>411583</v>
      </c>
      <c r="C3344" s="26">
        <f>VLOOKUP(TotalFix[[#This Row],[Order]],'Total Fix by SS'!B:C,2,0)</f>
        <v>244</v>
      </c>
      <c r="D3344" s="21" t="s">
        <v>59</v>
      </c>
      <c r="E3344" s="21" t="s">
        <v>88</v>
      </c>
      <c r="F3344" s="21" t="s">
        <v>89</v>
      </c>
      <c r="G3344" s="21" t="s">
        <v>90</v>
      </c>
      <c r="H3344" s="21" t="s">
        <v>91</v>
      </c>
      <c r="I3344" s="21" t="s">
        <v>92</v>
      </c>
      <c r="J3344" s="22"/>
      <c r="K3344" s="23">
        <v>0</v>
      </c>
      <c r="L3344" s="22"/>
      <c r="M3344" s="23">
        <v>0</v>
      </c>
      <c r="N3344" s="25">
        <v>0</v>
      </c>
      <c r="O3344" s="21" t="s">
        <v>93</v>
      </c>
      <c r="P3344" s="46"/>
      <c r="Q3344" s="24">
        <v>0</v>
      </c>
      <c r="R3344" s="21" t="s">
        <v>66</v>
      </c>
      <c r="S3344" s="21" t="s">
        <v>94</v>
      </c>
    </row>
    <row r="3345" spans="1:19" s="21" customFormat="1" x14ac:dyDescent="0.35">
      <c r="A3345" s="26">
        <v>1554969</v>
      </c>
      <c r="B3345" s="53">
        <v>411583</v>
      </c>
      <c r="C3345" s="26">
        <f>VLOOKUP(TotalFix[[#This Row],[Order]],'Total Fix by SS'!B:C,2,0)</f>
        <v>244</v>
      </c>
      <c r="D3345" s="21" t="s">
        <v>59</v>
      </c>
      <c r="E3345" s="21" t="s">
        <v>95</v>
      </c>
      <c r="F3345" s="21" t="s">
        <v>61</v>
      </c>
      <c r="G3345" s="21" t="s">
        <v>62</v>
      </c>
      <c r="H3345" s="21" t="s">
        <v>63</v>
      </c>
      <c r="I3345" s="21" t="s">
        <v>96</v>
      </c>
      <c r="J3345" s="22">
        <v>43754</v>
      </c>
      <c r="K3345" s="23">
        <v>0.47840277777778001</v>
      </c>
      <c r="L3345" s="22">
        <v>43754</v>
      </c>
      <c r="M3345" s="23">
        <v>0.48940972222222001</v>
      </c>
      <c r="N3345" s="25">
        <v>15.85</v>
      </c>
      <c r="O3345" s="21" t="s">
        <v>66</v>
      </c>
      <c r="P3345" s="46">
        <f>TotalFix[[#This Row],[Confirmed activ. 3 (ILE03)]]</f>
        <v>15.85</v>
      </c>
      <c r="Q3345" s="24">
        <v>40</v>
      </c>
      <c r="R3345" s="21" t="s">
        <v>66</v>
      </c>
      <c r="S3345" s="21" t="s">
        <v>67</v>
      </c>
    </row>
    <row r="3346" spans="1:19" s="21" customFormat="1" x14ac:dyDescent="0.35">
      <c r="A3346" s="26">
        <v>1554969</v>
      </c>
      <c r="B3346" s="53">
        <v>411583</v>
      </c>
      <c r="C3346" s="26">
        <f>VLOOKUP(TotalFix[[#This Row],[Order]],'Total Fix by SS'!B:C,2,0)</f>
        <v>244</v>
      </c>
      <c r="D3346" s="21" t="s">
        <v>59</v>
      </c>
      <c r="E3346" s="21" t="s">
        <v>97</v>
      </c>
      <c r="F3346" s="21" t="s">
        <v>69</v>
      </c>
      <c r="G3346" s="21" t="s">
        <v>62</v>
      </c>
      <c r="H3346" s="21" t="s">
        <v>70</v>
      </c>
      <c r="I3346" s="21" t="s">
        <v>98</v>
      </c>
      <c r="J3346" s="22">
        <v>43759</v>
      </c>
      <c r="K3346" s="23">
        <v>0.65071759259258999</v>
      </c>
      <c r="L3346" s="22">
        <v>43759</v>
      </c>
      <c r="M3346" s="23">
        <v>0.65071759259258999</v>
      </c>
      <c r="N3346" s="24">
        <v>20</v>
      </c>
      <c r="O3346" s="21" t="s">
        <v>66</v>
      </c>
      <c r="P3346" s="46">
        <f>TotalFix[[#This Row],[Confirmed activ. 3 (ILE03)]]</f>
        <v>20</v>
      </c>
      <c r="Q3346" s="24">
        <v>20</v>
      </c>
      <c r="R3346" s="21" t="s">
        <v>66</v>
      </c>
      <c r="S3346" s="21" t="s">
        <v>72</v>
      </c>
    </row>
    <row r="3347" spans="1:19" s="21" customFormat="1" x14ac:dyDescent="0.35">
      <c r="A3347" s="26">
        <v>1554969</v>
      </c>
      <c r="B3347" s="53">
        <v>411583</v>
      </c>
      <c r="C3347" s="26">
        <f>VLOOKUP(TotalFix[[#This Row],[Order]],'Total Fix by SS'!B:C,2,0)</f>
        <v>244</v>
      </c>
      <c r="D3347" s="21" t="s">
        <v>59</v>
      </c>
      <c r="E3347" s="21" t="s">
        <v>99</v>
      </c>
      <c r="F3347" s="21" t="s">
        <v>69</v>
      </c>
      <c r="G3347" s="21" t="s">
        <v>62</v>
      </c>
      <c r="H3347" s="21" t="s">
        <v>70</v>
      </c>
      <c r="I3347" s="21" t="s">
        <v>100</v>
      </c>
      <c r="J3347" s="22">
        <v>43759</v>
      </c>
      <c r="K3347" s="23">
        <v>0.65075231481481</v>
      </c>
      <c r="L3347" s="22">
        <v>43759</v>
      </c>
      <c r="M3347" s="23">
        <v>0.65075231481481</v>
      </c>
      <c r="N3347" s="24">
        <v>50</v>
      </c>
      <c r="O3347" s="21" t="s">
        <v>66</v>
      </c>
      <c r="P3347" s="46">
        <f>TotalFix[[#This Row],[Confirmed activ. 3 (ILE03)]]</f>
        <v>50</v>
      </c>
      <c r="Q3347" s="24">
        <v>50</v>
      </c>
      <c r="R3347" s="21" t="s">
        <v>66</v>
      </c>
      <c r="S3347" s="21" t="s">
        <v>72</v>
      </c>
    </row>
    <row r="3348" spans="1:19" s="21" customFormat="1" x14ac:dyDescent="0.35">
      <c r="A3348" s="26">
        <v>1554969</v>
      </c>
      <c r="B3348" s="53">
        <v>411583</v>
      </c>
      <c r="C3348" s="26">
        <f>VLOOKUP(TotalFix[[#This Row],[Order]],'Total Fix by SS'!B:C,2,0)</f>
        <v>244</v>
      </c>
      <c r="D3348" s="21" t="s">
        <v>59</v>
      </c>
      <c r="E3348" s="21" t="s">
        <v>101</v>
      </c>
      <c r="F3348" s="21" t="s">
        <v>102</v>
      </c>
      <c r="G3348" s="21" t="s">
        <v>62</v>
      </c>
      <c r="H3348" s="21" t="s">
        <v>100</v>
      </c>
      <c r="I3348" s="21" t="s">
        <v>103</v>
      </c>
      <c r="J3348" s="22">
        <v>43759</v>
      </c>
      <c r="K3348" s="23">
        <v>0.65081018518518996</v>
      </c>
      <c r="L3348" s="22">
        <v>43759</v>
      </c>
      <c r="M3348" s="23">
        <v>0.65081018518518996</v>
      </c>
      <c r="N3348" s="24">
        <v>10</v>
      </c>
      <c r="O3348" s="21" t="s">
        <v>66</v>
      </c>
      <c r="P3348" s="46">
        <f>TotalFix[[#This Row],[Confirmed activ. 3 (ILE03)]]</f>
        <v>10</v>
      </c>
      <c r="Q3348" s="24">
        <v>10</v>
      </c>
      <c r="R3348" s="21" t="s">
        <v>66</v>
      </c>
      <c r="S3348" s="21" t="s">
        <v>72</v>
      </c>
    </row>
    <row r="3349" spans="1:19" s="21" customFormat="1" x14ac:dyDescent="0.35">
      <c r="A3349" s="26">
        <v>1554969</v>
      </c>
      <c r="B3349" s="53">
        <v>411583</v>
      </c>
      <c r="C3349" s="26">
        <f>VLOOKUP(TotalFix[[#This Row],[Order]],'Total Fix by SS'!B:C,2,0)</f>
        <v>244</v>
      </c>
      <c r="D3349" s="21" t="s">
        <v>59</v>
      </c>
      <c r="E3349" s="21" t="s">
        <v>104</v>
      </c>
      <c r="F3349" s="21" t="s">
        <v>102</v>
      </c>
      <c r="G3349" s="21" t="s">
        <v>105</v>
      </c>
      <c r="H3349" s="21" t="s">
        <v>100</v>
      </c>
      <c r="I3349" s="21" t="s">
        <v>106</v>
      </c>
      <c r="J3349" s="22">
        <v>43761</v>
      </c>
      <c r="K3349" s="23">
        <v>0.32449074074074002</v>
      </c>
      <c r="L3349" s="22">
        <v>43761</v>
      </c>
      <c r="M3349" s="23">
        <v>0.32449074074074002</v>
      </c>
      <c r="N3349" s="24">
        <v>10</v>
      </c>
      <c r="O3349" s="21" t="s">
        <v>66</v>
      </c>
      <c r="P3349" s="46">
        <f>TotalFix[[#This Row],[Confirmed activ. 3 (ILE03)]]</f>
        <v>10</v>
      </c>
      <c r="Q3349" s="24">
        <v>10</v>
      </c>
      <c r="R3349" s="21" t="s">
        <v>66</v>
      </c>
      <c r="S3349" s="21" t="s">
        <v>72</v>
      </c>
    </row>
    <row r="3350" spans="1:19" s="21" customFormat="1" x14ac:dyDescent="0.35">
      <c r="A3350" s="26">
        <v>1554969</v>
      </c>
      <c r="B3350" s="53">
        <v>411583</v>
      </c>
      <c r="C3350" s="26">
        <f>VLOOKUP(TotalFix[[#This Row],[Order]],'Total Fix by SS'!B:C,2,0)</f>
        <v>244</v>
      </c>
      <c r="D3350" s="21" t="s">
        <v>107</v>
      </c>
      <c r="E3350" s="21" t="s">
        <v>60</v>
      </c>
      <c r="F3350" s="21" t="s">
        <v>61</v>
      </c>
      <c r="G3350" s="21" t="s">
        <v>90</v>
      </c>
      <c r="H3350" s="21" t="s">
        <v>63</v>
      </c>
      <c r="I3350" s="21" t="s">
        <v>108</v>
      </c>
      <c r="J3350" s="22">
        <v>43754</v>
      </c>
      <c r="K3350" s="23">
        <v>0.43966435185184999</v>
      </c>
      <c r="L3350" s="22">
        <v>43754</v>
      </c>
      <c r="M3350" s="23">
        <v>0.61464120370370001</v>
      </c>
      <c r="N3350" s="25">
        <v>3.3740000000000001</v>
      </c>
      <c r="O3350" s="21" t="s">
        <v>77</v>
      </c>
      <c r="P3350" s="46">
        <f>TotalFix[[#This Row],[Confirmed activ. 3 (ILE03)]]*60</f>
        <v>202.44</v>
      </c>
      <c r="Q3350" s="24">
        <v>1</v>
      </c>
      <c r="R3350" s="21" t="s">
        <v>66</v>
      </c>
      <c r="S3350" s="21" t="s">
        <v>67</v>
      </c>
    </row>
    <row r="3351" spans="1:19" s="21" customFormat="1" x14ac:dyDescent="0.35">
      <c r="A3351" s="26">
        <v>1554969</v>
      </c>
      <c r="B3351" s="53">
        <v>411583</v>
      </c>
      <c r="C3351" s="26">
        <f>VLOOKUP(TotalFix[[#This Row],[Order]],'Total Fix by SS'!B:C,2,0)</f>
        <v>244</v>
      </c>
      <c r="D3351" s="21" t="s">
        <v>109</v>
      </c>
      <c r="E3351" s="21" t="s">
        <v>82</v>
      </c>
      <c r="F3351" s="21" t="s">
        <v>83</v>
      </c>
      <c r="G3351" s="21" t="s">
        <v>90</v>
      </c>
      <c r="H3351" s="21" t="s">
        <v>84</v>
      </c>
      <c r="I3351" s="21" t="s">
        <v>110</v>
      </c>
      <c r="J3351" s="22"/>
      <c r="K3351" s="23">
        <v>0</v>
      </c>
      <c r="L3351" s="22"/>
      <c r="M3351" s="23">
        <v>0</v>
      </c>
      <c r="N3351" s="25">
        <v>0</v>
      </c>
      <c r="O3351" s="21" t="s">
        <v>93</v>
      </c>
      <c r="P3351" s="46"/>
      <c r="Q3351" s="24">
        <v>5</v>
      </c>
      <c r="R3351" s="21" t="s">
        <v>66</v>
      </c>
      <c r="S3351" s="21" t="s">
        <v>94</v>
      </c>
    </row>
    <row r="3352" spans="1:19" s="21" customFormat="1" x14ac:dyDescent="0.35">
      <c r="A3352" s="26">
        <v>1554970</v>
      </c>
      <c r="B3352" s="53">
        <v>411583</v>
      </c>
      <c r="C3352" s="26">
        <f>VLOOKUP(TotalFix[[#This Row],[Order]],'Total Fix by SS'!B:C,2,0)</f>
        <v>244</v>
      </c>
      <c r="D3352" s="21" t="s">
        <v>59</v>
      </c>
      <c r="E3352" s="21" t="s">
        <v>60</v>
      </c>
      <c r="F3352" s="21" t="s">
        <v>61</v>
      </c>
      <c r="G3352" s="21" t="s">
        <v>62</v>
      </c>
      <c r="H3352" s="21" t="s">
        <v>63</v>
      </c>
      <c r="I3352" s="21" t="s">
        <v>64</v>
      </c>
      <c r="J3352" s="22">
        <v>43745</v>
      </c>
      <c r="K3352" s="23">
        <v>0.45306712962963003</v>
      </c>
      <c r="L3352" s="22">
        <v>43745</v>
      </c>
      <c r="M3352" s="23">
        <v>0.46615740740741002</v>
      </c>
      <c r="N3352" s="25">
        <v>18.850000000000001</v>
      </c>
      <c r="O3352" s="21" t="s">
        <v>66</v>
      </c>
      <c r="P3352" s="46">
        <f>TotalFix[[#This Row],[Confirmed activ. 3 (ILE03)]]</f>
        <v>18.850000000000001</v>
      </c>
      <c r="Q3352" s="24">
        <v>20</v>
      </c>
      <c r="R3352" s="21" t="s">
        <v>66</v>
      </c>
      <c r="S3352" s="21" t="s">
        <v>67</v>
      </c>
    </row>
    <row r="3353" spans="1:19" s="21" customFormat="1" x14ac:dyDescent="0.35">
      <c r="A3353" s="26">
        <v>1554970</v>
      </c>
      <c r="B3353" s="53">
        <v>411583</v>
      </c>
      <c r="C3353" s="26">
        <f>VLOOKUP(TotalFix[[#This Row],[Order]],'Total Fix by SS'!B:C,2,0)</f>
        <v>244</v>
      </c>
      <c r="D3353" s="21" t="s">
        <v>59</v>
      </c>
      <c r="E3353" s="21" t="s">
        <v>68</v>
      </c>
      <c r="F3353" s="21" t="s">
        <v>69</v>
      </c>
      <c r="G3353" s="21" t="s">
        <v>62</v>
      </c>
      <c r="H3353" s="21" t="s">
        <v>70</v>
      </c>
      <c r="I3353" s="21" t="s">
        <v>71</v>
      </c>
      <c r="J3353" s="22">
        <v>43745</v>
      </c>
      <c r="K3353" s="23">
        <v>0.51084490740740995</v>
      </c>
      <c r="L3353" s="22">
        <v>43745</v>
      </c>
      <c r="M3353" s="23">
        <v>0.51084490740740995</v>
      </c>
      <c r="N3353" s="24">
        <v>30</v>
      </c>
      <c r="O3353" s="21" t="s">
        <v>66</v>
      </c>
      <c r="P3353" s="46">
        <f>TotalFix[[#This Row],[Confirmed activ. 3 (ILE03)]]</f>
        <v>30</v>
      </c>
      <c r="Q3353" s="24">
        <v>30</v>
      </c>
      <c r="R3353" s="21" t="s">
        <v>66</v>
      </c>
      <c r="S3353" s="21" t="s">
        <v>72</v>
      </c>
    </row>
    <row r="3354" spans="1:19" s="21" customFormat="1" x14ac:dyDescent="0.35">
      <c r="A3354" s="26">
        <v>1554970</v>
      </c>
      <c r="B3354" s="53">
        <v>411583</v>
      </c>
      <c r="C3354" s="26">
        <f>VLOOKUP(TotalFix[[#This Row],[Order]],'Total Fix by SS'!B:C,2,0)</f>
        <v>244</v>
      </c>
      <c r="D3354" s="21" t="s">
        <v>59</v>
      </c>
      <c r="E3354" s="21" t="s">
        <v>73</v>
      </c>
      <c r="F3354" s="21" t="s">
        <v>61</v>
      </c>
      <c r="G3354" s="21" t="s">
        <v>62</v>
      </c>
      <c r="H3354" s="21" t="s">
        <v>63</v>
      </c>
      <c r="I3354" s="21" t="s">
        <v>74</v>
      </c>
      <c r="J3354" s="22">
        <v>43746</v>
      </c>
      <c r="K3354" s="23">
        <v>0.35788194444443999</v>
      </c>
      <c r="L3354" s="22">
        <v>43746</v>
      </c>
      <c r="M3354" s="23">
        <v>0.49741898148148</v>
      </c>
      <c r="N3354" s="25">
        <v>3.3490000000000002</v>
      </c>
      <c r="O3354" s="21" t="s">
        <v>77</v>
      </c>
      <c r="P3354" s="46">
        <f>TotalFix[[#This Row],[Confirmed activ. 3 (ILE03)]]*60</f>
        <v>200.94</v>
      </c>
      <c r="Q3354" s="24">
        <v>200</v>
      </c>
      <c r="R3354" s="21" t="s">
        <v>66</v>
      </c>
      <c r="S3354" s="21" t="s">
        <v>67</v>
      </c>
    </row>
    <row r="3355" spans="1:19" s="21" customFormat="1" x14ac:dyDescent="0.35">
      <c r="A3355" s="26">
        <v>1554970</v>
      </c>
      <c r="B3355" s="53">
        <v>411583</v>
      </c>
      <c r="C3355" s="26">
        <f>VLOOKUP(TotalFix[[#This Row],[Order]],'Total Fix by SS'!B:C,2,0)</f>
        <v>244</v>
      </c>
      <c r="D3355" s="21" t="s">
        <v>59</v>
      </c>
      <c r="E3355" s="21" t="s">
        <v>75</v>
      </c>
      <c r="F3355" s="21" t="s">
        <v>61</v>
      </c>
      <c r="G3355" s="21" t="s">
        <v>62</v>
      </c>
      <c r="H3355" s="21" t="s">
        <v>63</v>
      </c>
      <c r="I3355" s="21" t="s">
        <v>76</v>
      </c>
      <c r="J3355" s="22">
        <v>43747</v>
      </c>
      <c r="K3355" s="23">
        <v>0.31961805555556</v>
      </c>
      <c r="L3355" s="22">
        <v>43752</v>
      </c>
      <c r="M3355" s="23">
        <v>0.6590625</v>
      </c>
      <c r="N3355" s="25">
        <v>1.206</v>
      </c>
      <c r="O3355" s="21" t="s">
        <v>77</v>
      </c>
      <c r="P3355" s="46">
        <f>TotalFix[[#This Row],[Confirmed activ. 3 (ILE03)]]*60</f>
        <v>72.36</v>
      </c>
      <c r="Q3355" s="24">
        <v>500</v>
      </c>
      <c r="R3355" s="21" t="s">
        <v>66</v>
      </c>
      <c r="S3355" s="21" t="s">
        <v>67</v>
      </c>
    </row>
    <row r="3356" spans="1:19" s="21" customFormat="1" x14ac:dyDescent="0.35">
      <c r="A3356" s="26">
        <v>1554970</v>
      </c>
      <c r="B3356" s="53">
        <v>411583</v>
      </c>
      <c r="C3356" s="26">
        <f>VLOOKUP(TotalFix[[#This Row],[Order]],'Total Fix by SS'!B:C,2,0)</f>
        <v>244</v>
      </c>
      <c r="D3356" s="21" t="s">
        <v>59</v>
      </c>
      <c r="E3356" s="21" t="s">
        <v>78</v>
      </c>
      <c r="F3356" s="21" t="s">
        <v>69</v>
      </c>
      <c r="G3356" s="21" t="s">
        <v>62</v>
      </c>
      <c r="H3356" s="21" t="s">
        <v>70</v>
      </c>
      <c r="I3356" s="21" t="s">
        <v>79</v>
      </c>
      <c r="J3356" s="22">
        <v>43752</v>
      </c>
      <c r="K3356" s="23">
        <v>0.66302083333332995</v>
      </c>
      <c r="L3356" s="22">
        <v>43752</v>
      </c>
      <c r="M3356" s="23">
        <v>0.66302083333332995</v>
      </c>
      <c r="N3356" s="24">
        <v>20</v>
      </c>
      <c r="O3356" s="21" t="s">
        <v>66</v>
      </c>
      <c r="P3356" s="46">
        <f>TotalFix[[#This Row],[Confirmed activ. 3 (ILE03)]]</f>
        <v>20</v>
      </c>
      <c r="Q3356" s="24">
        <v>20</v>
      </c>
      <c r="R3356" s="21" t="s">
        <v>66</v>
      </c>
      <c r="S3356" s="21" t="s">
        <v>72</v>
      </c>
    </row>
    <row r="3357" spans="1:19" s="21" customFormat="1" x14ac:dyDescent="0.35">
      <c r="A3357" s="26">
        <v>1554970</v>
      </c>
      <c r="B3357" s="53">
        <v>411583</v>
      </c>
      <c r="C3357" s="26">
        <f>VLOOKUP(TotalFix[[#This Row],[Order]],'Total Fix by SS'!B:C,2,0)</f>
        <v>244</v>
      </c>
      <c r="D3357" s="21" t="s">
        <v>59</v>
      </c>
      <c r="E3357" s="21" t="s">
        <v>80</v>
      </c>
      <c r="F3357" s="21" t="s">
        <v>69</v>
      </c>
      <c r="G3357" s="21" t="s">
        <v>62</v>
      </c>
      <c r="H3357" s="21" t="s">
        <v>70</v>
      </c>
      <c r="I3357" s="21" t="s">
        <v>81</v>
      </c>
      <c r="J3357" s="22">
        <v>43752</v>
      </c>
      <c r="K3357" s="23">
        <v>0.66313657407407001</v>
      </c>
      <c r="L3357" s="22">
        <v>43752</v>
      </c>
      <c r="M3357" s="23">
        <v>0.66313657407407001</v>
      </c>
      <c r="N3357" s="24">
        <v>20</v>
      </c>
      <c r="O3357" s="21" t="s">
        <v>66</v>
      </c>
      <c r="P3357" s="46">
        <f>TotalFix[[#This Row],[Confirmed activ. 3 (ILE03)]]</f>
        <v>20</v>
      </c>
      <c r="Q3357" s="24">
        <v>20</v>
      </c>
      <c r="R3357" s="21" t="s">
        <v>66</v>
      </c>
      <c r="S3357" s="21" t="s">
        <v>72</v>
      </c>
    </row>
    <row r="3358" spans="1:19" s="21" customFormat="1" x14ac:dyDescent="0.35">
      <c r="A3358" s="26">
        <v>1554970</v>
      </c>
      <c r="B3358" s="53">
        <v>411583</v>
      </c>
      <c r="C3358" s="26">
        <f>VLOOKUP(TotalFix[[#This Row],[Order]],'Total Fix by SS'!B:C,2,0)</f>
        <v>244</v>
      </c>
      <c r="D3358" s="21" t="s">
        <v>59</v>
      </c>
      <c r="E3358" s="21" t="s">
        <v>82</v>
      </c>
      <c r="F3358" s="21" t="s">
        <v>83</v>
      </c>
      <c r="G3358" s="21" t="s">
        <v>62</v>
      </c>
      <c r="H3358" s="21" t="s">
        <v>84</v>
      </c>
      <c r="I3358" s="21" t="s">
        <v>84</v>
      </c>
      <c r="J3358" s="22">
        <v>43752</v>
      </c>
      <c r="K3358" s="23">
        <v>0.69712962962962999</v>
      </c>
      <c r="L3358" s="22">
        <v>43754</v>
      </c>
      <c r="M3358" s="23">
        <v>0.18587962962963001</v>
      </c>
      <c r="N3358" s="25">
        <v>4.6399999999999997</v>
      </c>
      <c r="O3358" s="21" t="s">
        <v>77</v>
      </c>
      <c r="P3358" s="46">
        <f>TotalFix[[#This Row],[Confirmed activ. 3 (ILE03)]]*60</f>
        <v>278.39999999999998</v>
      </c>
      <c r="Q3358" s="24">
        <v>450</v>
      </c>
      <c r="R3358" s="21" t="s">
        <v>66</v>
      </c>
      <c r="S3358" s="21" t="s">
        <v>67</v>
      </c>
    </row>
    <row r="3359" spans="1:19" s="21" customFormat="1" x14ac:dyDescent="0.35">
      <c r="A3359" s="26">
        <v>1554970</v>
      </c>
      <c r="B3359" s="53">
        <v>411583</v>
      </c>
      <c r="C3359" s="26">
        <f>VLOOKUP(TotalFix[[#This Row],[Order]],'Total Fix by SS'!B:C,2,0)</f>
        <v>244</v>
      </c>
      <c r="D3359" s="21" t="s">
        <v>59</v>
      </c>
      <c r="E3359" s="21" t="s">
        <v>85</v>
      </c>
      <c r="F3359" s="21" t="s">
        <v>86</v>
      </c>
      <c r="G3359" s="21" t="s">
        <v>62</v>
      </c>
      <c r="H3359" s="21" t="s">
        <v>87</v>
      </c>
      <c r="I3359" s="21" t="s">
        <v>87</v>
      </c>
      <c r="J3359" s="22">
        <v>43754</v>
      </c>
      <c r="K3359" s="23">
        <v>0.43312499999999998</v>
      </c>
      <c r="L3359" s="22">
        <v>43754</v>
      </c>
      <c r="M3359" s="23">
        <v>0.43312499999999998</v>
      </c>
      <c r="N3359" s="24">
        <v>20</v>
      </c>
      <c r="O3359" s="21" t="s">
        <v>66</v>
      </c>
      <c r="P3359" s="46">
        <f>TotalFix[[#This Row],[Confirmed activ. 3 (ILE03)]]</f>
        <v>20</v>
      </c>
      <c r="Q3359" s="24">
        <v>20</v>
      </c>
      <c r="R3359" s="21" t="s">
        <v>66</v>
      </c>
      <c r="S3359" s="21" t="s">
        <v>72</v>
      </c>
    </row>
    <row r="3360" spans="1:19" s="21" customFormat="1" x14ac:dyDescent="0.35">
      <c r="A3360" s="26">
        <v>1554970</v>
      </c>
      <c r="B3360" s="53">
        <v>411583</v>
      </c>
      <c r="C3360" s="26">
        <f>VLOOKUP(TotalFix[[#This Row],[Order]],'Total Fix by SS'!B:C,2,0)</f>
        <v>244</v>
      </c>
      <c r="D3360" s="21" t="s">
        <v>59</v>
      </c>
      <c r="E3360" s="21" t="s">
        <v>88</v>
      </c>
      <c r="F3360" s="21" t="s">
        <v>89</v>
      </c>
      <c r="G3360" s="21" t="s">
        <v>90</v>
      </c>
      <c r="H3360" s="21" t="s">
        <v>91</v>
      </c>
      <c r="I3360" s="21" t="s">
        <v>92</v>
      </c>
      <c r="J3360" s="22"/>
      <c r="K3360" s="23">
        <v>0</v>
      </c>
      <c r="L3360" s="22"/>
      <c r="M3360" s="23">
        <v>0</v>
      </c>
      <c r="N3360" s="25">
        <v>0</v>
      </c>
      <c r="O3360" s="21" t="s">
        <v>93</v>
      </c>
      <c r="P3360" s="46"/>
      <c r="Q3360" s="24">
        <v>0</v>
      </c>
      <c r="R3360" s="21" t="s">
        <v>66</v>
      </c>
      <c r="S3360" s="21" t="s">
        <v>94</v>
      </c>
    </row>
    <row r="3361" spans="1:19" s="21" customFormat="1" x14ac:dyDescent="0.35">
      <c r="A3361" s="26">
        <v>1554970</v>
      </c>
      <c r="B3361" s="53">
        <v>411583</v>
      </c>
      <c r="C3361" s="26">
        <f>VLOOKUP(TotalFix[[#This Row],[Order]],'Total Fix by SS'!B:C,2,0)</f>
        <v>244</v>
      </c>
      <c r="D3361" s="21" t="s">
        <v>59</v>
      </c>
      <c r="E3361" s="21" t="s">
        <v>95</v>
      </c>
      <c r="F3361" s="21" t="s">
        <v>61</v>
      </c>
      <c r="G3361" s="21" t="s">
        <v>62</v>
      </c>
      <c r="H3361" s="21" t="s">
        <v>63</v>
      </c>
      <c r="I3361" s="21" t="s">
        <v>96</v>
      </c>
      <c r="J3361" s="22">
        <v>43754</v>
      </c>
      <c r="K3361" s="23">
        <v>0.44021990740741002</v>
      </c>
      <c r="L3361" s="22">
        <v>43754</v>
      </c>
      <c r="M3361" s="23">
        <v>0.47822916666666998</v>
      </c>
      <c r="N3361" s="25">
        <v>54.732999999999997</v>
      </c>
      <c r="O3361" s="21" t="s">
        <v>66</v>
      </c>
      <c r="P3361" s="46">
        <f>TotalFix[[#This Row],[Confirmed activ. 3 (ILE03)]]</f>
        <v>54.732999999999997</v>
      </c>
      <c r="Q3361" s="24">
        <v>40</v>
      </c>
      <c r="R3361" s="21" t="s">
        <v>66</v>
      </c>
      <c r="S3361" s="21" t="s">
        <v>67</v>
      </c>
    </row>
    <row r="3362" spans="1:19" s="21" customFormat="1" x14ac:dyDescent="0.35">
      <c r="A3362" s="26">
        <v>1554970</v>
      </c>
      <c r="B3362" s="53">
        <v>411583</v>
      </c>
      <c r="C3362" s="26">
        <f>VLOOKUP(TotalFix[[#This Row],[Order]],'Total Fix by SS'!B:C,2,0)</f>
        <v>244</v>
      </c>
      <c r="D3362" s="21" t="s">
        <v>59</v>
      </c>
      <c r="E3362" s="21" t="s">
        <v>97</v>
      </c>
      <c r="F3362" s="21" t="s">
        <v>69</v>
      </c>
      <c r="G3362" s="21" t="s">
        <v>62</v>
      </c>
      <c r="H3362" s="21" t="s">
        <v>70</v>
      </c>
      <c r="I3362" s="21" t="s">
        <v>98</v>
      </c>
      <c r="J3362" s="22">
        <v>43759</v>
      </c>
      <c r="K3362" s="23">
        <v>0.65098379629629999</v>
      </c>
      <c r="L3362" s="22">
        <v>43759</v>
      </c>
      <c r="M3362" s="23">
        <v>0.65098379629629999</v>
      </c>
      <c r="N3362" s="24">
        <v>20</v>
      </c>
      <c r="O3362" s="21" t="s">
        <v>66</v>
      </c>
      <c r="P3362" s="46">
        <f>TotalFix[[#This Row],[Confirmed activ. 3 (ILE03)]]</f>
        <v>20</v>
      </c>
      <c r="Q3362" s="24">
        <v>20</v>
      </c>
      <c r="R3362" s="21" t="s">
        <v>66</v>
      </c>
      <c r="S3362" s="21" t="s">
        <v>72</v>
      </c>
    </row>
    <row r="3363" spans="1:19" s="21" customFormat="1" x14ac:dyDescent="0.35">
      <c r="A3363" s="26">
        <v>1554970</v>
      </c>
      <c r="B3363" s="53">
        <v>411583</v>
      </c>
      <c r="C3363" s="26">
        <f>VLOOKUP(TotalFix[[#This Row],[Order]],'Total Fix by SS'!B:C,2,0)</f>
        <v>244</v>
      </c>
      <c r="D3363" s="21" t="s">
        <v>59</v>
      </c>
      <c r="E3363" s="21" t="s">
        <v>99</v>
      </c>
      <c r="F3363" s="21" t="s">
        <v>69</v>
      </c>
      <c r="G3363" s="21" t="s">
        <v>62</v>
      </c>
      <c r="H3363" s="21" t="s">
        <v>70</v>
      </c>
      <c r="I3363" s="21" t="s">
        <v>100</v>
      </c>
      <c r="J3363" s="22">
        <v>43759</v>
      </c>
      <c r="K3363" s="23">
        <v>0.65103009259259004</v>
      </c>
      <c r="L3363" s="22">
        <v>43759</v>
      </c>
      <c r="M3363" s="23">
        <v>0.65103009259259004</v>
      </c>
      <c r="N3363" s="24">
        <v>50</v>
      </c>
      <c r="O3363" s="21" t="s">
        <v>66</v>
      </c>
      <c r="P3363" s="46">
        <f>TotalFix[[#This Row],[Confirmed activ. 3 (ILE03)]]</f>
        <v>50</v>
      </c>
      <c r="Q3363" s="24">
        <v>50</v>
      </c>
      <c r="R3363" s="21" t="s">
        <v>66</v>
      </c>
      <c r="S3363" s="21" t="s">
        <v>72</v>
      </c>
    </row>
    <row r="3364" spans="1:19" s="21" customFormat="1" x14ac:dyDescent="0.35">
      <c r="A3364" s="26">
        <v>1554970</v>
      </c>
      <c r="B3364" s="53">
        <v>411583</v>
      </c>
      <c r="C3364" s="26">
        <f>VLOOKUP(TotalFix[[#This Row],[Order]],'Total Fix by SS'!B:C,2,0)</f>
        <v>244</v>
      </c>
      <c r="D3364" s="21" t="s">
        <v>59</v>
      </c>
      <c r="E3364" s="21" t="s">
        <v>101</v>
      </c>
      <c r="F3364" s="21" t="s">
        <v>102</v>
      </c>
      <c r="G3364" s="21" t="s">
        <v>62</v>
      </c>
      <c r="H3364" s="21" t="s">
        <v>100</v>
      </c>
      <c r="I3364" s="21" t="s">
        <v>103</v>
      </c>
      <c r="J3364" s="22">
        <v>43759</v>
      </c>
      <c r="K3364" s="23">
        <v>0.65106481481481004</v>
      </c>
      <c r="L3364" s="22">
        <v>43759</v>
      </c>
      <c r="M3364" s="23">
        <v>0.65106481481481004</v>
      </c>
      <c r="N3364" s="24">
        <v>10</v>
      </c>
      <c r="O3364" s="21" t="s">
        <v>66</v>
      </c>
      <c r="P3364" s="46">
        <f>TotalFix[[#This Row],[Confirmed activ. 3 (ILE03)]]</f>
        <v>10</v>
      </c>
      <c r="Q3364" s="24">
        <v>10</v>
      </c>
      <c r="R3364" s="21" t="s">
        <v>66</v>
      </c>
      <c r="S3364" s="21" t="s">
        <v>72</v>
      </c>
    </row>
    <row r="3365" spans="1:19" s="21" customFormat="1" x14ac:dyDescent="0.35">
      <c r="A3365" s="26">
        <v>1554970</v>
      </c>
      <c r="B3365" s="53">
        <v>411583</v>
      </c>
      <c r="C3365" s="26">
        <f>VLOOKUP(TotalFix[[#This Row],[Order]],'Total Fix by SS'!B:C,2,0)</f>
        <v>244</v>
      </c>
      <c r="D3365" s="21" t="s">
        <v>59</v>
      </c>
      <c r="E3365" s="21" t="s">
        <v>104</v>
      </c>
      <c r="F3365" s="21" t="s">
        <v>102</v>
      </c>
      <c r="G3365" s="21" t="s">
        <v>105</v>
      </c>
      <c r="H3365" s="21" t="s">
        <v>100</v>
      </c>
      <c r="I3365" s="21" t="s">
        <v>106</v>
      </c>
      <c r="J3365" s="22">
        <v>43760</v>
      </c>
      <c r="K3365" s="23">
        <v>0.35421296296296001</v>
      </c>
      <c r="L3365" s="22">
        <v>43760</v>
      </c>
      <c r="M3365" s="23">
        <v>0.35421296296296001</v>
      </c>
      <c r="N3365" s="24">
        <v>10</v>
      </c>
      <c r="O3365" s="21" t="s">
        <v>66</v>
      </c>
      <c r="P3365" s="46">
        <f>TotalFix[[#This Row],[Confirmed activ. 3 (ILE03)]]</f>
        <v>10</v>
      </c>
      <c r="Q3365" s="24">
        <v>10</v>
      </c>
      <c r="R3365" s="21" t="s">
        <v>66</v>
      </c>
      <c r="S3365" s="21" t="s">
        <v>72</v>
      </c>
    </row>
    <row r="3366" spans="1:19" s="21" customFormat="1" x14ac:dyDescent="0.35">
      <c r="A3366" s="26">
        <v>1554970</v>
      </c>
      <c r="B3366" s="53">
        <v>411583</v>
      </c>
      <c r="C3366" s="26">
        <f>VLOOKUP(TotalFix[[#This Row],[Order]],'Total Fix by SS'!B:C,2,0)</f>
        <v>244</v>
      </c>
      <c r="D3366" s="21" t="s">
        <v>107</v>
      </c>
      <c r="E3366" s="21" t="s">
        <v>60</v>
      </c>
      <c r="F3366" s="21" t="s">
        <v>61</v>
      </c>
      <c r="G3366" s="21" t="s">
        <v>90</v>
      </c>
      <c r="H3366" s="21" t="s">
        <v>63</v>
      </c>
      <c r="I3366" s="21" t="s">
        <v>108</v>
      </c>
      <c r="J3366" s="22">
        <v>43747</v>
      </c>
      <c r="K3366" s="23">
        <v>0.56253472222222001</v>
      </c>
      <c r="L3366" s="22">
        <v>43752</v>
      </c>
      <c r="M3366" s="23">
        <v>0.40394675925925999</v>
      </c>
      <c r="N3366" s="25">
        <v>20.722000000000001</v>
      </c>
      <c r="O3366" s="21" t="s">
        <v>77</v>
      </c>
      <c r="P3366" s="46">
        <f>TotalFix[[#This Row],[Confirmed activ. 3 (ILE03)]]*60</f>
        <v>1243.3200000000002</v>
      </c>
      <c r="Q3366" s="24">
        <v>1</v>
      </c>
      <c r="R3366" s="21" t="s">
        <v>66</v>
      </c>
      <c r="S3366" s="21" t="s">
        <v>67</v>
      </c>
    </row>
    <row r="3367" spans="1:19" s="21" customFormat="1" x14ac:dyDescent="0.35">
      <c r="A3367" s="26">
        <v>1554970</v>
      </c>
      <c r="B3367" s="53">
        <v>411583</v>
      </c>
      <c r="C3367" s="26">
        <f>VLOOKUP(TotalFix[[#This Row],[Order]],'Total Fix by SS'!B:C,2,0)</f>
        <v>244</v>
      </c>
      <c r="D3367" s="21" t="s">
        <v>109</v>
      </c>
      <c r="E3367" s="21" t="s">
        <v>82</v>
      </c>
      <c r="F3367" s="21" t="s">
        <v>83</v>
      </c>
      <c r="G3367" s="21" t="s">
        <v>90</v>
      </c>
      <c r="H3367" s="21" t="s">
        <v>84</v>
      </c>
      <c r="I3367" s="21" t="s">
        <v>110</v>
      </c>
      <c r="J3367" s="22"/>
      <c r="K3367" s="23">
        <v>0</v>
      </c>
      <c r="L3367" s="22"/>
      <c r="M3367" s="23">
        <v>0</v>
      </c>
      <c r="N3367" s="25">
        <v>0</v>
      </c>
      <c r="O3367" s="21" t="s">
        <v>93</v>
      </c>
      <c r="P3367" s="46"/>
      <c r="Q3367" s="24">
        <v>5</v>
      </c>
      <c r="R3367" s="21" t="s">
        <v>66</v>
      </c>
      <c r="S3367" s="21" t="s">
        <v>94</v>
      </c>
    </row>
    <row r="3368" spans="1:19" s="21" customFormat="1" x14ac:dyDescent="0.35">
      <c r="A3368" s="26">
        <v>1554977</v>
      </c>
      <c r="B3368" s="53">
        <v>411583</v>
      </c>
      <c r="C3368" s="26">
        <f>VLOOKUP(TotalFix[[#This Row],[Order]],'Total Fix by SS'!B:C,2,0)</f>
        <v>245</v>
      </c>
      <c r="D3368" s="21" t="s">
        <v>59</v>
      </c>
      <c r="E3368" s="21" t="s">
        <v>60</v>
      </c>
      <c r="F3368" s="21" t="s">
        <v>61</v>
      </c>
      <c r="G3368" s="21" t="s">
        <v>62</v>
      </c>
      <c r="H3368" s="21" t="s">
        <v>63</v>
      </c>
      <c r="I3368" s="21" t="s">
        <v>64</v>
      </c>
      <c r="J3368" s="22">
        <v>43747</v>
      </c>
      <c r="K3368" s="23">
        <v>0.40406249999999999</v>
      </c>
      <c r="L3368" s="22">
        <v>43747</v>
      </c>
      <c r="M3368" s="23">
        <v>0.42717592592593001</v>
      </c>
      <c r="N3368" s="25">
        <v>16.649999999999999</v>
      </c>
      <c r="O3368" s="21" t="s">
        <v>66</v>
      </c>
      <c r="P3368" s="46">
        <f>TotalFix[[#This Row],[Confirmed activ. 3 (ILE03)]]</f>
        <v>16.649999999999999</v>
      </c>
      <c r="Q3368" s="24">
        <v>20</v>
      </c>
      <c r="R3368" s="21" t="s">
        <v>66</v>
      </c>
      <c r="S3368" s="21" t="s">
        <v>67</v>
      </c>
    </row>
    <row r="3369" spans="1:19" s="21" customFormat="1" x14ac:dyDescent="0.35">
      <c r="A3369" s="26">
        <v>1554977</v>
      </c>
      <c r="B3369" s="53">
        <v>411583</v>
      </c>
      <c r="C3369" s="26">
        <f>VLOOKUP(TotalFix[[#This Row],[Order]],'Total Fix by SS'!B:C,2,0)</f>
        <v>245</v>
      </c>
      <c r="D3369" s="21" t="s">
        <v>59</v>
      </c>
      <c r="E3369" s="21" t="s">
        <v>68</v>
      </c>
      <c r="F3369" s="21" t="s">
        <v>69</v>
      </c>
      <c r="G3369" s="21" t="s">
        <v>62</v>
      </c>
      <c r="H3369" s="21" t="s">
        <v>70</v>
      </c>
      <c r="I3369" s="21" t="s">
        <v>71</v>
      </c>
      <c r="J3369" s="22">
        <v>43747</v>
      </c>
      <c r="K3369" s="23">
        <v>0.56001157407406998</v>
      </c>
      <c r="L3369" s="22">
        <v>43747</v>
      </c>
      <c r="M3369" s="23">
        <v>0.56001157407406998</v>
      </c>
      <c r="N3369" s="24">
        <v>30</v>
      </c>
      <c r="O3369" s="21" t="s">
        <v>66</v>
      </c>
      <c r="P3369" s="46">
        <f>TotalFix[[#This Row],[Confirmed activ. 3 (ILE03)]]</f>
        <v>30</v>
      </c>
      <c r="Q3369" s="24">
        <v>30</v>
      </c>
      <c r="R3369" s="21" t="s">
        <v>66</v>
      </c>
      <c r="S3369" s="21" t="s">
        <v>72</v>
      </c>
    </row>
    <row r="3370" spans="1:19" s="21" customFormat="1" x14ac:dyDescent="0.35">
      <c r="A3370" s="26">
        <v>1554977</v>
      </c>
      <c r="B3370" s="53">
        <v>411583</v>
      </c>
      <c r="C3370" s="26">
        <f>VLOOKUP(TotalFix[[#This Row],[Order]],'Total Fix by SS'!B:C,2,0)</f>
        <v>245</v>
      </c>
      <c r="D3370" s="21" t="s">
        <v>59</v>
      </c>
      <c r="E3370" s="21" t="s">
        <v>73</v>
      </c>
      <c r="F3370" s="21" t="s">
        <v>61</v>
      </c>
      <c r="G3370" s="21" t="s">
        <v>62</v>
      </c>
      <c r="H3370" s="21" t="s">
        <v>63</v>
      </c>
      <c r="I3370" s="21" t="s">
        <v>74</v>
      </c>
      <c r="J3370" s="22">
        <v>43747</v>
      </c>
      <c r="K3370" s="23">
        <v>0.59605324074073995</v>
      </c>
      <c r="L3370" s="22">
        <v>43748</v>
      </c>
      <c r="M3370" s="23">
        <v>0.47815972222221997</v>
      </c>
      <c r="N3370" s="25">
        <v>5.1459999999999999</v>
      </c>
      <c r="O3370" s="21" t="s">
        <v>77</v>
      </c>
      <c r="P3370" s="46">
        <f>TotalFix[[#This Row],[Confirmed activ. 3 (ILE03)]]*60</f>
        <v>308.76</v>
      </c>
      <c r="Q3370" s="24">
        <v>200</v>
      </c>
      <c r="R3370" s="21" t="s">
        <v>66</v>
      </c>
      <c r="S3370" s="21" t="s">
        <v>67</v>
      </c>
    </row>
    <row r="3371" spans="1:19" s="21" customFormat="1" x14ac:dyDescent="0.35">
      <c r="A3371" s="26">
        <v>1554977</v>
      </c>
      <c r="B3371" s="53">
        <v>411583</v>
      </c>
      <c r="C3371" s="26">
        <f>VLOOKUP(TotalFix[[#This Row],[Order]],'Total Fix by SS'!B:C,2,0)</f>
        <v>245</v>
      </c>
      <c r="D3371" s="21" t="s">
        <v>59</v>
      </c>
      <c r="E3371" s="21" t="s">
        <v>75</v>
      </c>
      <c r="F3371" s="21" t="s">
        <v>61</v>
      </c>
      <c r="G3371" s="21" t="s">
        <v>62</v>
      </c>
      <c r="H3371" s="21" t="s">
        <v>63</v>
      </c>
      <c r="I3371" s="21" t="s">
        <v>76</v>
      </c>
      <c r="J3371" s="22">
        <v>43751</v>
      </c>
      <c r="K3371" s="23">
        <v>0.31820601851851998</v>
      </c>
      <c r="L3371" s="22">
        <v>43754</v>
      </c>
      <c r="M3371" s="23">
        <v>0.47846064814814998</v>
      </c>
      <c r="N3371" s="25">
        <v>15.19</v>
      </c>
      <c r="O3371" s="21" t="s">
        <v>77</v>
      </c>
      <c r="P3371" s="46">
        <f>TotalFix[[#This Row],[Confirmed activ. 3 (ILE03)]]*60</f>
        <v>911.4</v>
      </c>
      <c r="Q3371" s="24">
        <v>500</v>
      </c>
      <c r="R3371" s="21" t="s">
        <v>66</v>
      </c>
      <c r="S3371" s="21" t="s">
        <v>67</v>
      </c>
    </row>
    <row r="3372" spans="1:19" s="21" customFormat="1" x14ac:dyDescent="0.35">
      <c r="A3372" s="26">
        <v>1554977</v>
      </c>
      <c r="B3372" s="53">
        <v>411583</v>
      </c>
      <c r="C3372" s="26">
        <f>VLOOKUP(TotalFix[[#This Row],[Order]],'Total Fix by SS'!B:C,2,0)</f>
        <v>245</v>
      </c>
      <c r="D3372" s="21" t="s">
        <v>59</v>
      </c>
      <c r="E3372" s="21" t="s">
        <v>78</v>
      </c>
      <c r="F3372" s="21" t="s">
        <v>69</v>
      </c>
      <c r="G3372" s="21" t="s">
        <v>62</v>
      </c>
      <c r="H3372" s="21" t="s">
        <v>70</v>
      </c>
      <c r="I3372" s="21" t="s">
        <v>79</v>
      </c>
      <c r="J3372" s="22">
        <v>43754</v>
      </c>
      <c r="K3372" s="23">
        <v>0.66966435185185003</v>
      </c>
      <c r="L3372" s="22">
        <v>43754</v>
      </c>
      <c r="M3372" s="23">
        <v>0.66966435185185003</v>
      </c>
      <c r="N3372" s="24">
        <v>20</v>
      </c>
      <c r="O3372" s="21" t="s">
        <v>66</v>
      </c>
      <c r="P3372" s="46">
        <f>TotalFix[[#This Row],[Confirmed activ. 3 (ILE03)]]</f>
        <v>20</v>
      </c>
      <c r="Q3372" s="24">
        <v>20</v>
      </c>
      <c r="R3372" s="21" t="s">
        <v>66</v>
      </c>
      <c r="S3372" s="21" t="s">
        <v>72</v>
      </c>
    </row>
    <row r="3373" spans="1:19" s="21" customFormat="1" x14ac:dyDescent="0.35">
      <c r="A3373" s="26">
        <v>1554977</v>
      </c>
      <c r="B3373" s="53">
        <v>411583</v>
      </c>
      <c r="C3373" s="26">
        <f>VLOOKUP(TotalFix[[#This Row],[Order]],'Total Fix by SS'!B:C,2,0)</f>
        <v>245</v>
      </c>
      <c r="D3373" s="21" t="s">
        <v>59</v>
      </c>
      <c r="E3373" s="21" t="s">
        <v>80</v>
      </c>
      <c r="F3373" s="21" t="s">
        <v>69</v>
      </c>
      <c r="G3373" s="21" t="s">
        <v>62</v>
      </c>
      <c r="H3373" s="21" t="s">
        <v>70</v>
      </c>
      <c r="I3373" s="21" t="s">
        <v>81</v>
      </c>
      <c r="J3373" s="22">
        <v>43754</v>
      </c>
      <c r="K3373" s="23">
        <v>0.66986111111111002</v>
      </c>
      <c r="L3373" s="22">
        <v>43754</v>
      </c>
      <c r="M3373" s="23">
        <v>0.66986111111111002</v>
      </c>
      <c r="N3373" s="24">
        <v>20</v>
      </c>
      <c r="O3373" s="21" t="s">
        <v>66</v>
      </c>
      <c r="P3373" s="46">
        <f>TotalFix[[#This Row],[Confirmed activ. 3 (ILE03)]]</f>
        <v>20</v>
      </c>
      <c r="Q3373" s="24">
        <v>20</v>
      </c>
      <c r="R3373" s="21" t="s">
        <v>66</v>
      </c>
      <c r="S3373" s="21" t="s">
        <v>72</v>
      </c>
    </row>
    <row r="3374" spans="1:19" s="21" customFormat="1" x14ac:dyDescent="0.35">
      <c r="A3374" s="26">
        <v>1554977</v>
      </c>
      <c r="B3374" s="53">
        <v>411583</v>
      </c>
      <c r="C3374" s="26">
        <f>VLOOKUP(TotalFix[[#This Row],[Order]],'Total Fix by SS'!B:C,2,0)</f>
        <v>245</v>
      </c>
      <c r="D3374" s="21" t="s">
        <v>59</v>
      </c>
      <c r="E3374" s="21" t="s">
        <v>82</v>
      </c>
      <c r="F3374" s="21" t="s">
        <v>83</v>
      </c>
      <c r="G3374" s="21" t="s">
        <v>62</v>
      </c>
      <c r="H3374" s="21" t="s">
        <v>84</v>
      </c>
      <c r="I3374" s="21" t="s">
        <v>84</v>
      </c>
      <c r="J3374" s="22">
        <v>43754</v>
      </c>
      <c r="K3374" s="23">
        <v>0.94462962962963004</v>
      </c>
      <c r="L3374" s="22">
        <v>43759</v>
      </c>
      <c r="M3374" s="23">
        <v>0.17491898148148</v>
      </c>
      <c r="N3374" s="25">
        <v>192.57400000000001</v>
      </c>
      <c r="O3374" s="21" t="s">
        <v>66</v>
      </c>
      <c r="P3374" s="46">
        <f>TotalFix[[#This Row],[Confirmed activ. 3 (ILE03)]]</f>
        <v>192.57400000000001</v>
      </c>
      <c r="Q3374" s="24">
        <v>450</v>
      </c>
      <c r="R3374" s="21" t="s">
        <v>66</v>
      </c>
      <c r="S3374" s="21" t="s">
        <v>67</v>
      </c>
    </row>
    <row r="3375" spans="1:19" s="21" customFormat="1" x14ac:dyDescent="0.35">
      <c r="A3375" s="26">
        <v>1554977</v>
      </c>
      <c r="B3375" s="53">
        <v>411583</v>
      </c>
      <c r="C3375" s="26">
        <f>VLOOKUP(TotalFix[[#This Row],[Order]],'Total Fix by SS'!B:C,2,0)</f>
        <v>245</v>
      </c>
      <c r="D3375" s="21" t="s">
        <v>59</v>
      </c>
      <c r="E3375" s="21" t="s">
        <v>85</v>
      </c>
      <c r="F3375" s="21" t="s">
        <v>86</v>
      </c>
      <c r="G3375" s="21" t="s">
        <v>62</v>
      </c>
      <c r="H3375" s="21" t="s">
        <v>87</v>
      </c>
      <c r="I3375" s="21" t="s">
        <v>87</v>
      </c>
      <c r="J3375" s="22">
        <v>43759</v>
      </c>
      <c r="K3375" s="23">
        <v>0.4109837962963</v>
      </c>
      <c r="L3375" s="22">
        <v>43759</v>
      </c>
      <c r="M3375" s="23">
        <v>0.4109837962963</v>
      </c>
      <c r="N3375" s="24">
        <v>20</v>
      </c>
      <c r="O3375" s="21" t="s">
        <v>66</v>
      </c>
      <c r="P3375" s="46">
        <f>TotalFix[[#This Row],[Confirmed activ. 3 (ILE03)]]</f>
        <v>20</v>
      </c>
      <c r="Q3375" s="24">
        <v>20</v>
      </c>
      <c r="R3375" s="21" t="s">
        <v>66</v>
      </c>
      <c r="S3375" s="21" t="s">
        <v>72</v>
      </c>
    </row>
    <row r="3376" spans="1:19" s="21" customFormat="1" x14ac:dyDescent="0.35">
      <c r="A3376" s="26">
        <v>1554977</v>
      </c>
      <c r="B3376" s="53">
        <v>411583</v>
      </c>
      <c r="C3376" s="26">
        <f>VLOOKUP(TotalFix[[#This Row],[Order]],'Total Fix by SS'!B:C,2,0)</f>
        <v>245</v>
      </c>
      <c r="D3376" s="21" t="s">
        <v>59</v>
      </c>
      <c r="E3376" s="21" t="s">
        <v>88</v>
      </c>
      <c r="F3376" s="21" t="s">
        <v>89</v>
      </c>
      <c r="G3376" s="21" t="s">
        <v>90</v>
      </c>
      <c r="H3376" s="21" t="s">
        <v>91</v>
      </c>
      <c r="I3376" s="21" t="s">
        <v>92</v>
      </c>
      <c r="J3376" s="22"/>
      <c r="K3376" s="23">
        <v>0</v>
      </c>
      <c r="L3376" s="22"/>
      <c r="M3376" s="23">
        <v>0</v>
      </c>
      <c r="N3376" s="25">
        <v>0</v>
      </c>
      <c r="O3376" s="21" t="s">
        <v>93</v>
      </c>
      <c r="P3376" s="46"/>
      <c r="Q3376" s="24">
        <v>0</v>
      </c>
      <c r="R3376" s="21" t="s">
        <v>66</v>
      </c>
      <c r="S3376" s="21" t="s">
        <v>94</v>
      </c>
    </row>
    <row r="3377" spans="1:19" s="21" customFormat="1" x14ac:dyDescent="0.35">
      <c r="A3377" s="26">
        <v>1554977</v>
      </c>
      <c r="B3377" s="53">
        <v>411583</v>
      </c>
      <c r="C3377" s="26">
        <f>VLOOKUP(TotalFix[[#This Row],[Order]],'Total Fix by SS'!B:C,2,0)</f>
        <v>245</v>
      </c>
      <c r="D3377" s="21" t="s">
        <v>59</v>
      </c>
      <c r="E3377" s="21" t="s">
        <v>95</v>
      </c>
      <c r="F3377" s="21" t="s">
        <v>61</v>
      </c>
      <c r="G3377" s="21" t="s">
        <v>62</v>
      </c>
      <c r="H3377" s="21" t="s">
        <v>63</v>
      </c>
      <c r="I3377" s="21" t="s">
        <v>96</v>
      </c>
      <c r="J3377" s="22">
        <v>43759</v>
      </c>
      <c r="K3377" s="23">
        <v>0.57136574074073998</v>
      </c>
      <c r="L3377" s="22">
        <v>43759</v>
      </c>
      <c r="M3377" s="23">
        <v>0.62803240740740995</v>
      </c>
      <c r="N3377" s="25">
        <v>40.799999999999997</v>
      </c>
      <c r="O3377" s="21" t="s">
        <v>66</v>
      </c>
      <c r="P3377" s="46">
        <f>TotalFix[[#This Row],[Confirmed activ. 3 (ILE03)]]</f>
        <v>40.799999999999997</v>
      </c>
      <c r="Q3377" s="24">
        <v>40</v>
      </c>
      <c r="R3377" s="21" t="s">
        <v>66</v>
      </c>
      <c r="S3377" s="21" t="s">
        <v>67</v>
      </c>
    </row>
    <row r="3378" spans="1:19" s="21" customFormat="1" x14ac:dyDescent="0.35">
      <c r="A3378" s="26">
        <v>1554977</v>
      </c>
      <c r="B3378" s="53">
        <v>411583</v>
      </c>
      <c r="C3378" s="26">
        <f>VLOOKUP(TotalFix[[#This Row],[Order]],'Total Fix by SS'!B:C,2,0)</f>
        <v>245</v>
      </c>
      <c r="D3378" s="21" t="s">
        <v>59</v>
      </c>
      <c r="E3378" s="21" t="s">
        <v>97</v>
      </c>
      <c r="F3378" s="21" t="s">
        <v>69</v>
      </c>
      <c r="G3378" s="21" t="s">
        <v>62</v>
      </c>
      <c r="H3378" s="21" t="s">
        <v>70</v>
      </c>
      <c r="I3378" s="21" t="s">
        <v>98</v>
      </c>
      <c r="J3378" s="22">
        <v>43761</v>
      </c>
      <c r="K3378" s="23">
        <v>0.68795138888888996</v>
      </c>
      <c r="L3378" s="22">
        <v>43761</v>
      </c>
      <c r="M3378" s="23">
        <v>0.68795138888888996</v>
      </c>
      <c r="N3378" s="24">
        <v>20</v>
      </c>
      <c r="O3378" s="21" t="s">
        <v>66</v>
      </c>
      <c r="P3378" s="46">
        <f>TotalFix[[#This Row],[Confirmed activ. 3 (ILE03)]]</f>
        <v>20</v>
      </c>
      <c r="Q3378" s="24">
        <v>20</v>
      </c>
      <c r="R3378" s="21" t="s">
        <v>66</v>
      </c>
      <c r="S3378" s="21" t="s">
        <v>72</v>
      </c>
    </row>
    <row r="3379" spans="1:19" s="21" customFormat="1" x14ac:dyDescent="0.35">
      <c r="A3379" s="26">
        <v>1554977</v>
      </c>
      <c r="B3379" s="53">
        <v>411583</v>
      </c>
      <c r="C3379" s="26">
        <f>VLOOKUP(TotalFix[[#This Row],[Order]],'Total Fix by SS'!B:C,2,0)</f>
        <v>245</v>
      </c>
      <c r="D3379" s="21" t="s">
        <v>59</v>
      </c>
      <c r="E3379" s="21" t="s">
        <v>99</v>
      </c>
      <c r="F3379" s="21" t="s">
        <v>69</v>
      </c>
      <c r="G3379" s="21" t="s">
        <v>62</v>
      </c>
      <c r="H3379" s="21" t="s">
        <v>70</v>
      </c>
      <c r="I3379" s="21" t="s">
        <v>100</v>
      </c>
      <c r="J3379" s="22">
        <v>43761</v>
      </c>
      <c r="K3379" s="23">
        <v>0.68807870370369995</v>
      </c>
      <c r="L3379" s="22">
        <v>43761</v>
      </c>
      <c r="M3379" s="23">
        <v>0.68807870370369995</v>
      </c>
      <c r="N3379" s="24">
        <v>50</v>
      </c>
      <c r="O3379" s="21" t="s">
        <v>66</v>
      </c>
      <c r="P3379" s="46">
        <f>TotalFix[[#This Row],[Confirmed activ. 3 (ILE03)]]</f>
        <v>50</v>
      </c>
      <c r="Q3379" s="24">
        <v>50</v>
      </c>
      <c r="R3379" s="21" t="s">
        <v>66</v>
      </c>
      <c r="S3379" s="21" t="s">
        <v>72</v>
      </c>
    </row>
    <row r="3380" spans="1:19" s="21" customFormat="1" x14ac:dyDescent="0.35">
      <c r="A3380" s="26">
        <v>1554977</v>
      </c>
      <c r="B3380" s="53">
        <v>411583</v>
      </c>
      <c r="C3380" s="26">
        <f>VLOOKUP(TotalFix[[#This Row],[Order]],'Total Fix by SS'!B:C,2,0)</f>
        <v>245</v>
      </c>
      <c r="D3380" s="21" t="s">
        <v>59</v>
      </c>
      <c r="E3380" s="21" t="s">
        <v>101</v>
      </c>
      <c r="F3380" s="21" t="s">
        <v>102</v>
      </c>
      <c r="G3380" s="21" t="s">
        <v>62</v>
      </c>
      <c r="H3380" s="21" t="s">
        <v>100</v>
      </c>
      <c r="I3380" s="21" t="s">
        <v>103</v>
      </c>
      <c r="J3380" s="22">
        <v>43762</v>
      </c>
      <c r="K3380" s="23">
        <v>0.47637731481480999</v>
      </c>
      <c r="L3380" s="22">
        <v>43762</v>
      </c>
      <c r="M3380" s="23">
        <v>0.47637731481480999</v>
      </c>
      <c r="N3380" s="24">
        <v>10</v>
      </c>
      <c r="O3380" s="21" t="s">
        <v>66</v>
      </c>
      <c r="P3380" s="46">
        <f>TotalFix[[#This Row],[Confirmed activ. 3 (ILE03)]]</f>
        <v>10</v>
      </c>
      <c r="Q3380" s="24">
        <v>10</v>
      </c>
      <c r="R3380" s="21" t="s">
        <v>66</v>
      </c>
      <c r="S3380" s="21" t="s">
        <v>72</v>
      </c>
    </row>
    <row r="3381" spans="1:19" s="21" customFormat="1" x14ac:dyDescent="0.35">
      <c r="A3381" s="26">
        <v>1554977</v>
      </c>
      <c r="B3381" s="53">
        <v>411583</v>
      </c>
      <c r="C3381" s="26">
        <f>VLOOKUP(TotalFix[[#This Row],[Order]],'Total Fix by SS'!B:C,2,0)</f>
        <v>245</v>
      </c>
      <c r="D3381" s="21" t="s">
        <v>59</v>
      </c>
      <c r="E3381" s="21" t="s">
        <v>104</v>
      </c>
      <c r="F3381" s="21" t="s">
        <v>102</v>
      </c>
      <c r="G3381" s="21" t="s">
        <v>105</v>
      </c>
      <c r="H3381" s="21" t="s">
        <v>100</v>
      </c>
      <c r="I3381" s="21" t="s">
        <v>106</v>
      </c>
      <c r="J3381" s="22">
        <v>43765</v>
      </c>
      <c r="K3381" s="23">
        <v>0.39885416666667001</v>
      </c>
      <c r="L3381" s="22">
        <v>43765</v>
      </c>
      <c r="M3381" s="23">
        <v>0.39885416666667001</v>
      </c>
      <c r="N3381" s="24">
        <v>10</v>
      </c>
      <c r="O3381" s="21" t="s">
        <v>66</v>
      </c>
      <c r="P3381" s="46">
        <f>TotalFix[[#This Row],[Confirmed activ. 3 (ILE03)]]</f>
        <v>10</v>
      </c>
      <c r="Q3381" s="24">
        <v>10</v>
      </c>
      <c r="R3381" s="21" t="s">
        <v>66</v>
      </c>
      <c r="S3381" s="21" t="s">
        <v>72</v>
      </c>
    </row>
    <row r="3382" spans="1:19" s="21" customFormat="1" x14ac:dyDescent="0.35">
      <c r="A3382" s="26">
        <v>1554977</v>
      </c>
      <c r="B3382" s="53">
        <v>411583</v>
      </c>
      <c r="C3382" s="26">
        <f>VLOOKUP(TotalFix[[#This Row],[Order]],'Total Fix by SS'!B:C,2,0)</f>
        <v>245</v>
      </c>
      <c r="D3382" s="21" t="s">
        <v>107</v>
      </c>
      <c r="E3382" s="21" t="s">
        <v>60</v>
      </c>
      <c r="F3382" s="21" t="s">
        <v>61</v>
      </c>
      <c r="G3382" s="21" t="s">
        <v>90</v>
      </c>
      <c r="H3382" s="21" t="s">
        <v>63</v>
      </c>
      <c r="I3382" s="21" t="s">
        <v>108</v>
      </c>
      <c r="J3382" s="22"/>
      <c r="K3382" s="23">
        <v>0</v>
      </c>
      <c r="L3382" s="22"/>
      <c r="M3382" s="23">
        <v>0</v>
      </c>
      <c r="N3382" s="25">
        <v>0</v>
      </c>
      <c r="O3382" s="21" t="s">
        <v>93</v>
      </c>
      <c r="P3382" s="46"/>
      <c r="Q3382" s="24">
        <v>1</v>
      </c>
      <c r="R3382" s="21" t="s">
        <v>66</v>
      </c>
      <c r="S3382" s="21" t="s">
        <v>94</v>
      </c>
    </row>
    <row r="3383" spans="1:19" s="21" customFormat="1" x14ac:dyDescent="0.35">
      <c r="A3383" s="26">
        <v>1554977</v>
      </c>
      <c r="B3383" s="53">
        <v>411583</v>
      </c>
      <c r="C3383" s="26">
        <f>VLOOKUP(TotalFix[[#This Row],[Order]],'Total Fix by SS'!B:C,2,0)</f>
        <v>245</v>
      </c>
      <c r="D3383" s="21" t="s">
        <v>109</v>
      </c>
      <c r="E3383" s="21" t="s">
        <v>82</v>
      </c>
      <c r="F3383" s="21" t="s">
        <v>83</v>
      </c>
      <c r="G3383" s="21" t="s">
        <v>90</v>
      </c>
      <c r="H3383" s="21" t="s">
        <v>84</v>
      </c>
      <c r="I3383" s="21" t="s">
        <v>110</v>
      </c>
      <c r="J3383" s="22"/>
      <c r="K3383" s="23">
        <v>0</v>
      </c>
      <c r="L3383" s="22"/>
      <c r="M3383" s="23">
        <v>0</v>
      </c>
      <c r="N3383" s="25">
        <v>0</v>
      </c>
      <c r="O3383" s="21" t="s">
        <v>93</v>
      </c>
      <c r="P3383" s="46"/>
      <c r="Q3383" s="24">
        <v>5</v>
      </c>
      <c r="R3383" s="21" t="s">
        <v>66</v>
      </c>
      <c r="S3383" s="21" t="s">
        <v>94</v>
      </c>
    </row>
    <row r="3384" spans="1:19" s="21" customFormat="1" x14ac:dyDescent="0.35">
      <c r="A3384" s="26">
        <v>1554978</v>
      </c>
      <c r="B3384" s="53">
        <v>411583</v>
      </c>
      <c r="C3384" s="26">
        <f>VLOOKUP(TotalFix[[#This Row],[Order]],'Total Fix by SS'!B:C,2,0)</f>
        <v>244</v>
      </c>
      <c r="D3384" s="21" t="s">
        <v>59</v>
      </c>
      <c r="E3384" s="21" t="s">
        <v>60</v>
      </c>
      <c r="F3384" s="21" t="s">
        <v>61</v>
      </c>
      <c r="G3384" s="21" t="s">
        <v>62</v>
      </c>
      <c r="H3384" s="21" t="s">
        <v>63</v>
      </c>
      <c r="I3384" s="21" t="s">
        <v>64</v>
      </c>
      <c r="J3384" s="22">
        <v>43747</v>
      </c>
      <c r="K3384" s="23">
        <v>0.36795138888889001</v>
      </c>
      <c r="L3384" s="22">
        <v>43747</v>
      </c>
      <c r="M3384" s="23">
        <v>0.37157407407407</v>
      </c>
      <c r="N3384" s="25">
        <v>2.617</v>
      </c>
      <c r="O3384" s="21" t="s">
        <v>66</v>
      </c>
      <c r="P3384" s="46">
        <f>TotalFix[[#This Row],[Confirmed activ. 3 (ILE03)]]</f>
        <v>2.617</v>
      </c>
      <c r="Q3384" s="24">
        <v>20</v>
      </c>
      <c r="R3384" s="21" t="s">
        <v>66</v>
      </c>
      <c r="S3384" s="21" t="s">
        <v>67</v>
      </c>
    </row>
    <row r="3385" spans="1:19" s="21" customFormat="1" x14ac:dyDescent="0.35">
      <c r="A3385" s="26">
        <v>1554978</v>
      </c>
      <c r="B3385" s="53">
        <v>411583</v>
      </c>
      <c r="C3385" s="26">
        <f>VLOOKUP(TotalFix[[#This Row],[Order]],'Total Fix by SS'!B:C,2,0)</f>
        <v>244</v>
      </c>
      <c r="D3385" s="21" t="s">
        <v>59</v>
      </c>
      <c r="E3385" s="21" t="s">
        <v>68</v>
      </c>
      <c r="F3385" s="21" t="s">
        <v>69</v>
      </c>
      <c r="G3385" s="21" t="s">
        <v>62</v>
      </c>
      <c r="H3385" s="21" t="s">
        <v>70</v>
      </c>
      <c r="I3385" s="21" t="s">
        <v>71</v>
      </c>
      <c r="J3385" s="22">
        <v>43747</v>
      </c>
      <c r="K3385" s="23">
        <v>0.40256944444443998</v>
      </c>
      <c r="L3385" s="22">
        <v>43747</v>
      </c>
      <c r="M3385" s="23">
        <v>0.40256944444443998</v>
      </c>
      <c r="N3385" s="24">
        <v>30</v>
      </c>
      <c r="O3385" s="21" t="s">
        <v>66</v>
      </c>
      <c r="P3385" s="46">
        <f>TotalFix[[#This Row],[Confirmed activ. 3 (ILE03)]]</f>
        <v>30</v>
      </c>
      <c r="Q3385" s="24">
        <v>30</v>
      </c>
      <c r="R3385" s="21" t="s">
        <v>66</v>
      </c>
      <c r="S3385" s="21" t="s">
        <v>72</v>
      </c>
    </row>
    <row r="3386" spans="1:19" s="21" customFormat="1" x14ac:dyDescent="0.35">
      <c r="A3386" s="26">
        <v>1554978</v>
      </c>
      <c r="B3386" s="53">
        <v>411583</v>
      </c>
      <c r="C3386" s="26">
        <f>VLOOKUP(TotalFix[[#This Row],[Order]],'Total Fix by SS'!B:C,2,0)</f>
        <v>244</v>
      </c>
      <c r="D3386" s="21" t="s">
        <v>59</v>
      </c>
      <c r="E3386" s="21" t="s">
        <v>73</v>
      </c>
      <c r="F3386" s="21" t="s">
        <v>61</v>
      </c>
      <c r="G3386" s="21" t="s">
        <v>62</v>
      </c>
      <c r="H3386" s="21" t="s">
        <v>63</v>
      </c>
      <c r="I3386" s="21" t="s">
        <v>74</v>
      </c>
      <c r="J3386" s="22">
        <v>43748</v>
      </c>
      <c r="K3386" s="23">
        <v>0.32277777777778</v>
      </c>
      <c r="L3386" s="22">
        <v>43748</v>
      </c>
      <c r="M3386" s="23">
        <v>0.47930555555555998</v>
      </c>
      <c r="N3386" s="25">
        <v>3.7570000000000001</v>
      </c>
      <c r="O3386" s="21" t="s">
        <v>77</v>
      </c>
      <c r="P3386" s="46">
        <f>TotalFix[[#This Row],[Confirmed activ. 3 (ILE03)]]*60</f>
        <v>225.42000000000002</v>
      </c>
      <c r="Q3386" s="24">
        <v>200</v>
      </c>
      <c r="R3386" s="21" t="s">
        <v>66</v>
      </c>
      <c r="S3386" s="21" t="s">
        <v>67</v>
      </c>
    </row>
    <row r="3387" spans="1:19" s="21" customFormat="1" x14ac:dyDescent="0.35">
      <c r="A3387" s="26">
        <v>1554978</v>
      </c>
      <c r="B3387" s="53">
        <v>411583</v>
      </c>
      <c r="C3387" s="26">
        <f>VLOOKUP(TotalFix[[#This Row],[Order]],'Total Fix by SS'!B:C,2,0)</f>
        <v>244</v>
      </c>
      <c r="D3387" s="21" t="s">
        <v>59</v>
      </c>
      <c r="E3387" s="21" t="s">
        <v>75</v>
      </c>
      <c r="F3387" s="21" t="s">
        <v>61</v>
      </c>
      <c r="G3387" s="21" t="s">
        <v>62</v>
      </c>
      <c r="H3387" s="21" t="s">
        <v>63</v>
      </c>
      <c r="I3387" s="21" t="s">
        <v>76</v>
      </c>
      <c r="J3387" s="22">
        <v>43752</v>
      </c>
      <c r="K3387" s="23">
        <v>0.54060185185184995</v>
      </c>
      <c r="L3387" s="22">
        <v>43753</v>
      </c>
      <c r="M3387" s="23">
        <v>0.74114583333332995</v>
      </c>
      <c r="N3387" s="25">
        <v>13.815</v>
      </c>
      <c r="O3387" s="21" t="s">
        <v>77</v>
      </c>
      <c r="P3387" s="46">
        <f>TotalFix[[#This Row],[Confirmed activ. 3 (ILE03)]]*60</f>
        <v>828.9</v>
      </c>
      <c r="Q3387" s="24">
        <v>500</v>
      </c>
      <c r="R3387" s="21" t="s">
        <v>66</v>
      </c>
      <c r="S3387" s="21" t="s">
        <v>67</v>
      </c>
    </row>
    <row r="3388" spans="1:19" s="21" customFormat="1" x14ac:dyDescent="0.35">
      <c r="A3388" s="26">
        <v>1554978</v>
      </c>
      <c r="B3388" s="53">
        <v>411583</v>
      </c>
      <c r="C3388" s="26">
        <f>VLOOKUP(TotalFix[[#This Row],[Order]],'Total Fix by SS'!B:C,2,0)</f>
        <v>244</v>
      </c>
      <c r="D3388" s="21" t="s">
        <v>59</v>
      </c>
      <c r="E3388" s="21" t="s">
        <v>78</v>
      </c>
      <c r="F3388" s="21" t="s">
        <v>69</v>
      </c>
      <c r="G3388" s="21" t="s">
        <v>62</v>
      </c>
      <c r="H3388" s="21" t="s">
        <v>70</v>
      </c>
      <c r="I3388" s="21" t="s">
        <v>79</v>
      </c>
      <c r="J3388" s="22">
        <v>43754</v>
      </c>
      <c r="K3388" s="23">
        <v>0.63753472222221996</v>
      </c>
      <c r="L3388" s="22">
        <v>43754</v>
      </c>
      <c r="M3388" s="23">
        <v>0.63753472222221996</v>
      </c>
      <c r="N3388" s="24">
        <v>20</v>
      </c>
      <c r="O3388" s="21" t="s">
        <v>66</v>
      </c>
      <c r="P3388" s="46">
        <f>TotalFix[[#This Row],[Confirmed activ. 3 (ILE03)]]</f>
        <v>20</v>
      </c>
      <c r="Q3388" s="24">
        <v>20</v>
      </c>
      <c r="R3388" s="21" t="s">
        <v>66</v>
      </c>
      <c r="S3388" s="21" t="s">
        <v>72</v>
      </c>
    </row>
    <row r="3389" spans="1:19" s="21" customFormat="1" x14ac:dyDescent="0.35">
      <c r="A3389" s="26">
        <v>1554978</v>
      </c>
      <c r="B3389" s="53">
        <v>411583</v>
      </c>
      <c r="C3389" s="26">
        <f>VLOOKUP(TotalFix[[#This Row],[Order]],'Total Fix by SS'!B:C,2,0)</f>
        <v>244</v>
      </c>
      <c r="D3389" s="21" t="s">
        <v>59</v>
      </c>
      <c r="E3389" s="21" t="s">
        <v>80</v>
      </c>
      <c r="F3389" s="21" t="s">
        <v>69</v>
      </c>
      <c r="G3389" s="21" t="s">
        <v>62</v>
      </c>
      <c r="H3389" s="21" t="s">
        <v>70</v>
      </c>
      <c r="I3389" s="21" t="s">
        <v>81</v>
      </c>
      <c r="J3389" s="22">
        <v>43754</v>
      </c>
      <c r="K3389" s="23">
        <v>0.63776620370369996</v>
      </c>
      <c r="L3389" s="22">
        <v>43754</v>
      </c>
      <c r="M3389" s="23">
        <v>0.63776620370369996</v>
      </c>
      <c r="N3389" s="24">
        <v>20</v>
      </c>
      <c r="O3389" s="21" t="s">
        <v>66</v>
      </c>
      <c r="P3389" s="46">
        <f>TotalFix[[#This Row],[Confirmed activ. 3 (ILE03)]]</f>
        <v>20</v>
      </c>
      <c r="Q3389" s="24">
        <v>20</v>
      </c>
      <c r="R3389" s="21" t="s">
        <v>66</v>
      </c>
      <c r="S3389" s="21" t="s">
        <v>72</v>
      </c>
    </row>
    <row r="3390" spans="1:19" s="21" customFormat="1" x14ac:dyDescent="0.35">
      <c r="A3390" s="26">
        <v>1554978</v>
      </c>
      <c r="B3390" s="53">
        <v>411583</v>
      </c>
      <c r="C3390" s="26">
        <f>VLOOKUP(TotalFix[[#This Row],[Order]],'Total Fix by SS'!B:C,2,0)</f>
        <v>244</v>
      </c>
      <c r="D3390" s="21" t="s">
        <v>59</v>
      </c>
      <c r="E3390" s="21" t="s">
        <v>82</v>
      </c>
      <c r="F3390" s="21" t="s">
        <v>83</v>
      </c>
      <c r="G3390" s="21" t="s">
        <v>62</v>
      </c>
      <c r="H3390" s="21" t="s">
        <v>84</v>
      </c>
      <c r="I3390" s="21" t="s">
        <v>84</v>
      </c>
      <c r="J3390" s="22">
        <v>43754</v>
      </c>
      <c r="K3390" s="23">
        <v>0.64726851851851996</v>
      </c>
      <c r="L3390" s="22">
        <v>43759</v>
      </c>
      <c r="M3390" s="23">
        <v>0.18542824074073999</v>
      </c>
      <c r="N3390" s="25">
        <v>9.484</v>
      </c>
      <c r="O3390" s="21" t="s">
        <v>77</v>
      </c>
      <c r="P3390" s="46">
        <f>TotalFix[[#This Row],[Confirmed activ. 3 (ILE03)]]*60</f>
        <v>569.04</v>
      </c>
      <c r="Q3390" s="24">
        <v>450</v>
      </c>
      <c r="R3390" s="21" t="s">
        <v>66</v>
      </c>
      <c r="S3390" s="21" t="s">
        <v>67</v>
      </c>
    </row>
    <row r="3391" spans="1:19" s="21" customFormat="1" x14ac:dyDescent="0.35">
      <c r="A3391" s="26">
        <v>1554978</v>
      </c>
      <c r="B3391" s="53">
        <v>411583</v>
      </c>
      <c r="C3391" s="26">
        <f>VLOOKUP(TotalFix[[#This Row],[Order]],'Total Fix by SS'!B:C,2,0)</f>
        <v>244</v>
      </c>
      <c r="D3391" s="21" t="s">
        <v>59</v>
      </c>
      <c r="E3391" s="21" t="s">
        <v>85</v>
      </c>
      <c r="F3391" s="21" t="s">
        <v>86</v>
      </c>
      <c r="G3391" s="21" t="s">
        <v>62</v>
      </c>
      <c r="H3391" s="21" t="s">
        <v>87</v>
      </c>
      <c r="I3391" s="21" t="s">
        <v>87</v>
      </c>
      <c r="J3391" s="22">
        <v>43759</v>
      </c>
      <c r="K3391" s="23">
        <v>0.41119212962962998</v>
      </c>
      <c r="L3391" s="22">
        <v>43759</v>
      </c>
      <c r="M3391" s="23">
        <v>0.41119212962962998</v>
      </c>
      <c r="N3391" s="24">
        <v>20</v>
      </c>
      <c r="O3391" s="21" t="s">
        <v>66</v>
      </c>
      <c r="P3391" s="46">
        <f>TotalFix[[#This Row],[Confirmed activ. 3 (ILE03)]]</f>
        <v>20</v>
      </c>
      <c r="Q3391" s="24">
        <v>20</v>
      </c>
      <c r="R3391" s="21" t="s">
        <v>66</v>
      </c>
      <c r="S3391" s="21" t="s">
        <v>72</v>
      </c>
    </row>
    <row r="3392" spans="1:19" s="21" customFormat="1" x14ac:dyDescent="0.35">
      <c r="A3392" s="26">
        <v>1554978</v>
      </c>
      <c r="B3392" s="53">
        <v>411583</v>
      </c>
      <c r="C3392" s="26">
        <f>VLOOKUP(TotalFix[[#This Row],[Order]],'Total Fix by SS'!B:C,2,0)</f>
        <v>244</v>
      </c>
      <c r="D3392" s="21" t="s">
        <v>59</v>
      </c>
      <c r="E3392" s="21" t="s">
        <v>88</v>
      </c>
      <c r="F3392" s="21" t="s">
        <v>89</v>
      </c>
      <c r="G3392" s="21" t="s">
        <v>90</v>
      </c>
      <c r="H3392" s="21" t="s">
        <v>91</v>
      </c>
      <c r="I3392" s="21" t="s">
        <v>92</v>
      </c>
      <c r="J3392" s="22"/>
      <c r="K3392" s="23">
        <v>0</v>
      </c>
      <c r="L3392" s="22"/>
      <c r="M3392" s="23">
        <v>0</v>
      </c>
      <c r="N3392" s="25">
        <v>0</v>
      </c>
      <c r="O3392" s="21" t="s">
        <v>93</v>
      </c>
      <c r="P3392" s="46"/>
      <c r="Q3392" s="24">
        <v>0</v>
      </c>
      <c r="R3392" s="21" t="s">
        <v>66</v>
      </c>
      <c r="S3392" s="21" t="s">
        <v>94</v>
      </c>
    </row>
    <row r="3393" spans="1:19" s="21" customFormat="1" x14ac:dyDescent="0.35">
      <c r="A3393" s="26">
        <v>1554978</v>
      </c>
      <c r="B3393" s="53">
        <v>411583</v>
      </c>
      <c r="C3393" s="26">
        <f>VLOOKUP(TotalFix[[#This Row],[Order]],'Total Fix by SS'!B:C,2,0)</f>
        <v>244</v>
      </c>
      <c r="D3393" s="21" t="s">
        <v>59</v>
      </c>
      <c r="E3393" s="21" t="s">
        <v>95</v>
      </c>
      <c r="F3393" s="21" t="s">
        <v>61</v>
      </c>
      <c r="G3393" s="21" t="s">
        <v>62</v>
      </c>
      <c r="H3393" s="21" t="s">
        <v>63</v>
      </c>
      <c r="I3393" s="21" t="s">
        <v>96</v>
      </c>
      <c r="J3393" s="22">
        <v>43759</v>
      </c>
      <c r="K3393" s="23">
        <v>0.62826388888888995</v>
      </c>
      <c r="L3393" s="22">
        <v>43759</v>
      </c>
      <c r="M3393" s="23">
        <v>0.64391203703704003</v>
      </c>
      <c r="N3393" s="25">
        <v>13.967000000000001</v>
      </c>
      <c r="O3393" s="21" t="s">
        <v>66</v>
      </c>
      <c r="P3393" s="46">
        <f>TotalFix[[#This Row],[Confirmed activ. 3 (ILE03)]]</f>
        <v>13.967000000000001</v>
      </c>
      <c r="Q3393" s="24">
        <v>40</v>
      </c>
      <c r="R3393" s="21" t="s">
        <v>66</v>
      </c>
      <c r="S3393" s="21" t="s">
        <v>67</v>
      </c>
    </row>
    <row r="3394" spans="1:19" s="21" customFormat="1" x14ac:dyDescent="0.35">
      <c r="A3394" s="26">
        <v>1554978</v>
      </c>
      <c r="B3394" s="53">
        <v>411583</v>
      </c>
      <c r="C3394" s="26">
        <f>VLOOKUP(TotalFix[[#This Row],[Order]],'Total Fix by SS'!B:C,2,0)</f>
        <v>244</v>
      </c>
      <c r="D3394" s="21" t="s">
        <v>59</v>
      </c>
      <c r="E3394" s="21" t="s">
        <v>97</v>
      </c>
      <c r="F3394" s="21" t="s">
        <v>69</v>
      </c>
      <c r="G3394" s="21" t="s">
        <v>62</v>
      </c>
      <c r="H3394" s="21" t="s">
        <v>70</v>
      </c>
      <c r="I3394" s="21" t="s">
        <v>98</v>
      </c>
      <c r="J3394" s="22">
        <v>43759</v>
      </c>
      <c r="K3394" s="23">
        <v>0.65146990740740995</v>
      </c>
      <c r="L3394" s="22">
        <v>43759</v>
      </c>
      <c r="M3394" s="23">
        <v>0.65146990740740995</v>
      </c>
      <c r="N3394" s="24">
        <v>20</v>
      </c>
      <c r="O3394" s="21" t="s">
        <v>66</v>
      </c>
      <c r="P3394" s="46">
        <f>TotalFix[[#This Row],[Confirmed activ. 3 (ILE03)]]</f>
        <v>20</v>
      </c>
      <c r="Q3394" s="24">
        <v>20</v>
      </c>
      <c r="R3394" s="21" t="s">
        <v>66</v>
      </c>
      <c r="S3394" s="21" t="s">
        <v>72</v>
      </c>
    </row>
    <row r="3395" spans="1:19" s="21" customFormat="1" x14ac:dyDescent="0.35">
      <c r="A3395" s="26">
        <v>1554978</v>
      </c>
      <c r="B3395" s="53">
        <v>411583</v>
      </c>
      <c r="C3395" s="26">
        <f>VLOOKUP(TotalFix[[#This Row],[Order]],'Total Fix by SS'!B:C,2,0)</f>
        <v>244</v>
      </c>
      <c r="D3395" s="21" t="s">
        <v>59</v>
      </c>
      <c r="E3395" s="21" t="s">
        <v>99</v>
      </c>
      <c r="F3395" s="21" t="s">
        <v>69</v>
      </c>
      <c r="G3395" s="21" t="s">
        <v>62</v>
      </c>
      <c r="H3395" s="21" t="s">
        <v>70</v>
      </c>
      <c r="I3395" s="21" t="s">
        <v>100</v>
      </c>
      <c r="J3395" s="22">
        <v>43760</v>
      </c>
      <c r="K3395" s="23">
        <v>0.61893518518518997</v>
      </c>
      <c r="L3395" s="22">
        <v>43760</v>
      </c>
      <c r="M3395" s="23">
        <v>0.61893518518518997</v>
      </c>
      <c r="N3395" s="24">
        <v>50</v>
      </c>
      <c r="O3395" s="21" t="s">
        <v>66</v>
      </c>
      <c r="P3395" s="46">
        <f>TotalFix[[#This Row],[Confirmed activ. 3 (ILE03)]]</f>
        <v>50</v>
      </c>
      <c r="Q3395" s="24">
        <v>50</v>
      </c>
      <c r="R3395" s="21" t="s">
        <v>66</v>
      </c>
      <c r="S3395" s="21" t="s">
        <v>72</v>
      </c>
    </row>
    <row r="3396" spans="1:19" s="21" customFormat="1" x14ac:dyDescent="0.35">
      <c r="A3396" s="26">
        <v>1554978</v>
      </c>
      <c r="B3396" s="53">
        <v>411583</v>
      </c>
      <c r="C3396" s="26">
        <f>VLOOKUP(TotalFix[[#This Row],[Order]],'Total Fix by SS'!B:C,2,0)</f>
        <v>244</v>
      </c>
      <c r="D3396" s="21" t="s">
        <v>59</v>
      </c>
      <c r="E3396" s="21" t="s">
        <v>104</v>
      </c>
      <c r="F3396" s="21" t="s">
        <v>102</v>
      </c>
      <c r="G3396" s="21" t="s">
        <v>105</v>
      </c>
      <c r="H3396" s="21" t="s">
        <v>100</v>
      </c>
      <c r="I3396" s="21" t="s">
        <v>106</v>
      </c>
      <c r="J3396" s="22">
        <v>43761</v>
      </c>
      <c r="K3396" s="23">
        <v>0.73180555555556004</v>
      </c>
      <c r="L3396" s="22">
        <v>43761</v>
      </c>
      <c r="M3396" s="23">
        <v>0.73180555555556004</v>
      </c>
      <c r="N3396" s="24">
        <v>10</v>
      </c>
      <c r="O3396" s="21" t="s">
        <v>66</v>
      </c>
      <c r="P3396" s="46">
        <f>TotalFix[[#This Row],[Confirmed activ. 3 (ILE03)]]</f>
        <v>10</v>
      </c>
      <c r="Q3396" s="24">
        <v>10</v>
      </c>
      <c r="R3396" s="21" t="s">
        <v>66</v>
      </c>
      <c r="S3396" s="21" t="s">
        <v>72</v>
      </c>
    </row>
    <row r="3397" spans="1:19" s="21" customFormat="1" x14ac:dyDescent="0.35">
      <c r="A3397" s="26">
        <v>1554978</v>
      </c>
      <c r="B3397" s="53">
        <v>411583</v>
      </c>
      <c r="C3397" s="26">
        <f>VLOOKUP(TotalFix[[#This Row],[Order]],'Total Fix by SS'!B:C,2,0)</f>
        <v>244</v>
      </c>
      <c r="D3397" s="21" t="s">
        <v>107</v>
      </c>
      <c r="E3397" s="21" t="s">
        <v>60</v>
      </c>
      <c r="F3397" s="21" t="s">
        <v>61</v>
      </c>
      <c r="G3397" s="21" t="s">
        <v>90</v>
      </c>
      <c r="H3397" s="21" t="s">
        <v>63</v>
      </c>
      <c r="I3397" s="21" t="s">
        <v>108</v>
      </c>
      <c r="J3397" s="22"/>
      <c r="K3397" s="23">
        <v>0</v>
      </c>
      <c r="L3397" s="22"/>
      <c r="M3397" s="23">
        <v>0</v>
      </c>
      <c r="N3397" s="25">
        <v>0</v>
      </c>
      <c r="O3397" s="21" t="s">
        <v>93</v>
      </c>
      <c r="P3397" s="46"/>
      <c r="Q3397" s="24">
        <v>1</v>
      </c>
      <c r="R3397" s="21" t="s">
        <v>66</v>
      </c>
      <c r="S3397" s="21" t="s">
        <v>94</v>
      </c>
    </row>
    <row r="3398" spans="1:19" s="21" customFormat="1" x14ac:dyDescent="0.35">
      <c r="A3398" s="26">
        <v>1554978</v>
      </c>
      <c r="B3398" s="53">
        <v>411583</v>
      </c>
      <c r="C3398" s="26">
        <f>VLOOKUP(TotalFix[[#This Row],[Order]],'Total Fix by SS'!B:C,2,0)</f>
        <v>244</v>
      </c>
      <c r="D3398" s="21" t="s">
        <v>109</v>
      </c>
      <c r="E3398" s="21" t="s">
        <v>82</v>
      </c>
      <c r="F3398" s="21" t="s">
        <v>83</v>
      </c>
      <c r="G3398" s="21" t="s">
        <v>90</v>
      </c>
      <c r="H3398" s="21" t="s">
        <v>84</v>
      </c>
      <c r="I3398" s="21" t="s">
        <v>110</v>
      </c>
      <c r="J3398" s="22"/>
      <c r="K3398" s="23">
        <v>0</v>
      </c>
      <c r="L3398" s="22"/>
      <c r="M3398" s="23">
        <v>0</v>
      </c>
      <c r="N3398" s="25">
        <v>0</v>
      </c>
      <c r="O3398" s="21" t="s">
        <v>93</v>
      </c>
      <c r="P3398" s="46"/>
      <c r="Q3398" s="24">
        <v>5</v>
      </c>
      <c r="R3398" s="21" t="s">
        <v>66</v>
      </c>
      <c r="S3398" s="21" t="s">
        <v>94</v>
      </c>
    </row>
    <row r="3399" spans="1:19" s="21" customFormat="1" x14ac:dyDescent="0.35">
      <c r="A3399" s="26">
        <v>1554979</v>
      </c>
      <c r="B3399" s="53">
        <v>411583</v>
      </c>
      <c r="C3399" s="26">
        <f>VLOOKUP(TotalFix[[#This Row],[Order]],'Total Fix by SS'!B:C,2,0)</f>
        <v>245</v>
      </c>
      <c r="D3399" s="21" t="s">
        <v>59</v>
      </c>
      <c r="E3399" s="21" t="s">
        <v>60</v>
      </c>
      <c r="F3399" s="21" t="s">
        <v>61</v>
      </c>
      <c r="G3399" s="21" t="s">
        <v>62</v>
      </c>
      <c r="H3399" s="21" t="s">
        <v>63</v>
      </c>
      <c r="I3399" s="21" t="s">
        <v>139</v>
      </c>
      <c r="J3399" s="22">
        <v>43748</v>
      </c>
      <c r="K3399" s="23">
        <v>0.43576388888889001</v>
      </c>
      <c r="L3399" s="22">
        <v>43748</v>
      </c>
      <c r="M3399" s="23">
        <v>0.4487037037037</v>
      </c>
      <c r="N3399" s="25">
        <v>18.632999999999999</v>
      </c>
      <c r="O3399" s="21" t="s">
        <v>66</v>
      </c>
      <c r="P3399" s="46">
        <f>TotalFix[[#This Row],[Confirmed activ. 3 (ILE03)]]</f>
        <v>18.632999999999999</v>
      </c>
      <c r="Q3399" s="24">
        <v>20</v>
      </c>
      <c r="R3399" s="21" t="s">
        <v>66</v>
      </c>
      <c r="S3399" s="21" t="s">
        <v>67</v>
      </c>
    </row>
    <row r="3400" spans="1:19" s="21" customFormat="1" x14ac:dyDescent="0.35">
      <c r="A3400" s="26">
        <v>1554979</v>
      </c>
      <c r="B3400" s="53">
        <v>411583</v>
      </c>
      <c r="C3400" s="26">
        <f>VLOOKUP(TotalFix[[#This Row],[Order]],'Total Fix by SS'!B:C,2,0)</f>
        <v>245</v>
      </c>
      <c r="D3400" s="21" t="s">
        <v>59</v>
      </c>
      <c r="E3400" s="21" t="s">
        <v>68</v>
      </c>
      <c r="F3400" s="21" t="s">
        <v>69</v>
      </c>
      <c r="G3400" s="21" t="s">
        <v>62</v>
      </c>
      <c r="H3400" s="21" t="s">
        <v>70</v>
      </c>
      <c r="I3400" s="21" t="s">
        <v>71</v>
      </c>
      <c r="J3400" s="22">
        <v>43748</v>
      </c>
      <c r="K3400" s="23">
        <v>0.47693287037037002</v>
      </c>
      <c r="L3400" s="22">
        <v>43748</v>
      </c>
      <c r="M3400" s="23">
        <v>0.47693287037037002</v>
      </c>
      <c r="N3400" s="24">
        <v>30</v>
      </c>
      <c r="O3400" s="21" t="s">
        <v>66</v>
      </c>
      <c r="P3400" s="46">
        <f>TotalFix[[#This Row],[Confirmed activ. 3 (ILE03)]]</f>
        <v>30</v>
      </c>
      <c r="Q3400" s="24">
        <v>30</v>
      </c>
      <c r="R3400" s="21" t="s">
        <v>66</v>
      </c>
      <c r="S3400" s="21" t="s">
        <v>72</v>
      </c>
    </row>
    <row r="3401" spans="1:19" s="21" customFormat="1" x14ac:dyDescent="0.35">
      <c r="A3401" s="26">
        <v>1554979</v>
      </c>
      <c r="B3401" s="53">
        <v>411583</v>
      </c>
      <c r="C3401" s="26">
        <f>VLOOKUP(TotalFix[[#This Row],[Order]],'Total Fix by SS'!B:C,2,0)</f>
        <v>245</v>
      </c>
      <c r="D3401" s="21" t="s">
        <v>59</v>
      </c>
      <c r="E3401" s="21" t="s">
        <v>73</v>
      </c>
      <c r="F3401" s="21" t="s">
        <v>61</v>
      </c>
      <c r="G3401" s="21" t="s">
        <v>62</v>
      </c>
      <c r="H3401" s="21" t="s">
        <v>63</v>
      </c>
      <c r="I3401" s="21" t="s">
        <v>74</v>
      </c>
      <c r="J3401" s="22">
        <v>43748</v>
      </c>
      <c r="K3401" s="23">
        <v>0.56755787037036998</v>
      </c>
      <c r="L3401" s="22">
        <v>43751</v>
      </c>
      <c r="M3401" s="23">
        <v>0.42653935185184999</v>
      </c>
      <c r="N3401" s="25">
        <v>171.44</v>
      </c>
      <c r="O3401" s="21" t="s">
        <v>66</v>
      </c>
      <c r="P3401" s="46">
        <f>TotalFix[[#This Row],[Confirmed activ. 3 (ILE03)]]</f>
        <v>171.44</v>
      </c>
      <c r="Q3401" s="24">
        <v>200</v>
      </c>
      <c r="R3401" s="21" t="s">
        <v>66</v>
      </c>
      <c r="S3401" s="21" t="s">
        <v>67</v>
      </c>
    </row>
    <row r="3402" spans="1:19" s="21" customFormat="1" x14ac:dyDescent="0.35">
      <c r="A3402" s="26">
        <v>1554979</v>
      </c>
      <c r="B3402" s="53">
        <v>411583</v>
      </c>
      <c r="C3402" s="26">
        <f>VLOOKUP(TotalFix[[#This Row],[Order]],'Total Fix by SS'!B:C,2,0)</f>
        <v>245</v>
      </c>
      <c r="D3402" s="21" t="s">
        <v>59</v>
      </c>
      <c r="E3402" s="21" t="s">
        <v>75</v>
      </c>
      <c r="F3402" s="21" t="s">
        <v>61</v>
      </c>
      <c r="G3402" s="21" t="s">
        <v>62</v>
      </c>
      <c r="H3402" s="21" t="s">
        <v>63</v>
      </c>
      <c r="I3402" s="21" t="s">
        <v>76</v>
      </c>
      <c r="J3402" s="22">
        <v>43754</v>
      </c>
      <c r="K3402" s="23">
        <v>0.31208333333332999</v>
      </c>
      <c r="L3402" s="22">
        <v>43758</v>
      </c>
      <c r="M3402" s="23">
        <v>0.71456018518519004</v>
      </c>
      <c r="N3402" s="25">
        <v>17.614999999999998</v>
      </c>
      <c r="O3402" s="21" t="s">
        <v>77</v>
      </c>
      <c r="P3402" s="46">
        <f>TotalFix[[#This Row],[Confirmed activ. 3 (ILE03)]]*60</f>
        <v>1056.8999999999999</v>
      </c>
      <c r="Q3402" s="24">
        <v>500</v>
      </c>
      <c r="R3402" s="21" t="s">
        <v>66</v>
      </c>
      <c r="S3402" s="21" t="s">
        <v>67</v>
      </c>
    </row>
    <row r="3403" spans="1:19" s="21" customFormat="1" x14ac:dyDescent="0.35">
      <c r="A3403" s="26">
        <v>1554979</v>
      </c>
      <c r="B3403" s="53">
        <v>411583</v>
      </c>
      <c r="C3403" s="26">
        <f>VLOOKUP(TotalFix[[#This Row],[Order]],'Total Fix by SS'!B:C,2,0)</f>
        <v>245</v>
      </c>
      <c r="D3403" s="21" t="s">
        <v>59</v>
      </c>
      <c r="E3403" s="21" t="s">
        <v>78</v>
      </c>
      <c r="F3403" s="21" t="s">
        <v>69</v>
      </c>
      <c r="G3403" s="21" t="s">
        <v>62</v>
      </c>
      <c r="H3403" s="21" t="s">
        <v>70</v>
      </c>
      <c r="I3403" s="21" t="s">
        <v>79</v>
      </c>
      <c r="J3403" s="22">
        <v>43758</v>
      </c>
      <c r="K3403" s="23">
        <v>0.68923611111111005</v>
      </c>
      <c r="L3403" s="22">
        <v>43758</v>
      </c>
      <c r="M3403" s="23">
        <v>0.68923611111111005</v>
      </c>
      <c r="N3403" s="24">
        <v>20</v>
      </c>
      <c r="O3403" s="21" t="s">
        <v>66</v>
      </c>
      <c r="P3403" s="46">
        <f>TotalFix[[#This Row],[Confirmed activ. 3 (ILE03)]]</f>
        <v>20</v>
      </c>
      <c r="Q3403" s="24">
        <v>20</v>
      </c>
      <c r="R3403" s="21" t="s">
        <v>66</v>
      </c>
      <c r="S3403" s="21" t="s">
        <v>72</v>
      </c>
    </row>
    <row r="3404" spans="1:19" s="21" customFormat="1" x14ac:dyDescent="0.35">
      <c r="A3404" s="26">
        <v>1554979</v>
      </c>
      <c r="B3404" s="53">
        <v>411583</v>
      </c>
      <c r="C3404" s="26">
        <f>VLOOKUP(TotalFix[[#This Row],[Order]],'Total Fix by SS'!B:C,2,0)</f>
        <v>245</v>
      </c>
      <c r="D3404" s="21" t="s">
        <v>59</v>
      </c>
      <c r="E3404" s="21" t="s">
        <v>80</v>
      </c>
      <c r="F3404" s="21" t="s">
        <v>69</v>
      </c>
      <c r="G3404" s="21" t="s">
        <v>62</v>
      </c>
      <c r="H3404" s="21" t="s">
        <v>70</v>
      </c>
      <c r="I3404" s="21" t="s">
        <v>81</v>
      </c>
      <c r="J3404" s="22">
        <v>43758</v>
      </c>
      <c r="K3404" s="23">
        <v>0.68927083333332995</v>
      </c>
      <c r="L3404" s="22">
        <v>43758</v>
      </c>
      <c r="M3404" s="23">
        <v>0.68927083333332995</v>
      </c>
      <c r="N3404" s="24">
        <v>20</v>
      </c>
      <c r="O3404" s="21" t="s">
        <v>66</v>
      </c>
      <c r="P3404" s="46">
        <f>TotalFix[[#This Row],[Confirmed activ. 3 (ILE03)]]</f>
        <v>20</v>
      </c>
      <c r="Q3404" s="24">
        <v>20</v>
      </c>
      <c r="R3404" s="21" t="s">
        <v>66</v>
      </c>
      <c r="S3404" s="21" t="s">
        <v>72</v>
      </c>
    </row>
    <row r="3405" spans="1:19" s="21" customFormat="1" x14ac:dyDescent="0.35">
      <c r="A3405" s="26">
        <v>1554979</v>
      </c>
      <c r="B3405" s="53">
        <v>411583</v>
      </c>
      <c r="C3405" s="26">
        <f>VLOOKUP(TotalFix[[#This Row],[Order]],'Total Fix by SS'!B:C,2,0)</f>
        <v>245</v>
      </c>
      <c r="D3405" s="21" t="s">
        <v>59</v>
      </c>
      <c r="E3405" s="21" t="s">
        <v>82</v>
      </c>
      <c r="F3405" s="21" t="s">
        <v>83</v>
      </c>
      <c r="G3405" s="21" t="s">
        <v>62</v>
      </c>
      <c r="H3405" s="21" t="s">
        <v>84</v>
      </c>
      <c r="I3405" s="21" t="s">
        <v>84</v>
      </c>
      <c r="J3405" s="22">
        <v>43758</v>
      </c>
      <c r="K3405" s="23">
        <v>0.75254629629629999</v>
      </c>
      <c r="L3405" s="22">
        <v>43760</v>
      </c>
      <c r="M3405" s="23">
        <v>0.10453703703704</v>
      </c>
      <c r="N3405" s="25">
        <v>7.1239999999999997</v>
      </c>
      <c r="O3405" s="21" t="s">
        <v>77</v>
      </c>
      <c r="P3405" s="46">
        <f>TotalFix[[#This Row],[Confirmed activ. 3 (ILE03)]]*60</f>
        <v>427.44</v>
      </c>
      <c r="Q3405" s="24">
        <v>450</v>
      </c>
      <c r="R3405" s="21" t="s">
        <v>66</v>
      </c>
      <c r="S3405" s="21" t="s">
        <v>67</v>
      </c>
    </row>
    <row r="3406" spans="1:19" s="21" customFormat="1" x14ac:dyDescent="0.35">
      <c r="A3406" s="26">
        <v>1554979</v>
      </c>
      <c r="B3406" s="53">
        <v>411583</v>
      </c>
      <c r="C3406" s="26">
        <f>VLOOKUP(TotalFix[[#This Row],[Order]],'Total Fix by SS'!B:C,2,0)</f>
        <v>245</v>
      </c>
      <c r="D3406" s="21" t="s">
        <v>59</v>
      </c>
      <c r="E3406" s="21" t="s">
        <v>85</v>
      </c>
      <c r="F3406" s="21" t="s">
        <v>86</v>
      </c>
      <c r="G3406" s="21" t="s">
        <v>62</v>
      </c>
      <c r="H3406" s="21" t="s">
        <v>87</v>
      </c>
      <c r="I3406" s="21" t="s">
        <v>87</v>
      </c>
      <c r="J3406" s="22">
        <v>43760</v>
      </c>
      <c r="K3406" s="23">
        <v>0.4252662037037</v>
      </c>
      <c r="L3406" s="22">
        <v>43760</v>
      </c>
      <c r="M3406" s="23">
        <v>0.4252662037037</v>
      </c>
      <c r="N3406" s="24">
        <v>20</v>
      </c>
      <c r="O3406" s="21" t="s">
        <v>66</v>
      </c>
      <c r="P3406" s="46">
        <f>TotalFix[[#This Row],[Confirmed activ. 3 (ILE03)]]</f>
        <v>20</v>
      </c>
      <c r="Q3406" s="24">
        <v>20</v>
      </c>
      <c r="R3406" s="21" t="s">
        <v>66</v>
      </c>
      <c r="S3406" s="21" t="s">
        <v>72</v>
      </c>
    </row>
    <row r="3407" spans="1:19" s="21" customFormat="1" x14ac:dyDescent="0.35">
      <c r="A3407" s="26">
        <v>1554979</v>
      </c>
      <c r="B3407" s="53">
        <v>411583</v>
      </c>
      <c r="C3407" s="26">
        <f>VLOOKUP(TotalFix[[#This Row],[Order]],'Total Fix by SS'!B:C,2,0)</f>
        <v>245</v>
      </c>
      <c r="D3407" s="21" t="s">
        <v>59</v>
      </c>
      <c r="E3407" s="21" t="s">
        <v>88</v>
      </c>
      <c r="F3407" s="21" t="s">
        <v>89</v>
      </c>
      <c r="G3407" s="21" t="s">
        <v>90</v>
      </c>
      <c r="H3407" s="21" t="s">
        <v>91</v>
      </c>
      <c r="I3407" s="21" t="s">
        <v>92</v>
      </c>
      <c r="J3407" s="22"/>
      <c r="K3407" s="23">
        <v>0</v>
      </c>
      <c r="L3407" s="22"/>
      <c r="M3407" s="23">
        <v>0</v>
      </c>
      <c r="N3407" s="25">
        <v>0</v>
      </c>
      <c r="O3407" s="21" t="s">
        <v>93</v>
      </c>
      <c r="P3407" s="46"/>
      <c r="Q3407" s="24">
        <v>0</v>
      </c>
      <c r="R3407" s="21" t="s">
        <v>66</v>
      </c>
      <c r="S3407" s="21" t="s">
        <v>94</v>
      </c>
    </row>
    <row r="3408" spans="1:19" s="21" customFormat="1" x14ac:dyDescent="0.35">
      <c r="A3408" s="26">
        <v>1554979</v>
      </c>
      <c r="B3408" s="53">
        <v>411583</v>
      </c>
      <c r="C3408" s="26">
        <f>VLOOKUP(TotalFix[[#This Row],[Order]],'Total Fix by SS'!B:C,2,0)</f>
        <v>245</v>
      </c>
      <c r="D3408" s="21" t="s">
        <v>59</v>
      </c>
      <c r="E3408" s="21" t="s">
        <v>95</v>
      </c>
      <c r="F3408" s="21" t="s">
        <v>61</v>
      </c>
      <c r="G3408" s="21" t="s">
        <v>62</v>
      </c>
      <c r="H3408" s="21" t="s">
        <v>63</v>
      </c>
      <c r="I3408" s="21" t="s">
        <v>96</v>
      </c>
      <c r="J3408" s="22">
        <v>43760</v>
      </c>
      <c r="K3408" s="23">
        <v>0.49519675925925999</v>
      </c>
      <c r="L3408" s="22">
        <v>43760</v>
      </c>
      <c r="M3408" s="23">
        <v>0.52818287037037004</v>
      </c>
      <c r="N3408" s="25">
        <v>23.75</v>
      </c>
      <c r="O3408" s="21" t="s">
        <v>66</v>
      </c>
      <c r="P3408" s="46">
        <f>TotalFix[[#This Row],[Confirmed activ. 3 (ILE03)]]</f>
        <v>23.75</v>
      </c>
      <c r="Q3408" s="24">
        <v>40</v>
      </c>
      <c r="R3408" s="21" t="s">
        <v>66</v>
      </c>
      <c r="S3408" s="21" t="s">
        <v>67</v>
      </c>
    </row>
    <row r="3409" spans="1:19" s="21" customFormat="1" x14ac:dyDescent="0.35">
      <c r="A3409" s="26">
        <v>1554979</v>
      </c>
      <c r="B3409" s="53">
        <v>411583</v>
      </c>
      <c r="C3409" s="26">
        <f>VLOOKUP(TotalFix[[#This Row],[Order]],'Total Fix by SS'!B:C,2,0)</f>
        <v>245</v>
      </c>
      <c r="D3409" s="21" t="s">
        <v>59</v>
      </c>
      <c r="E3409" s="21" t="s">
        <v>97</v>
      </c>
      <c r="F3409" s="21" t="s">
        <v>69</v>
      </c>
      <c r="G3409" s="21" t="s">
        <v>62</v>
      </c>
      <c r="H3409" s="21" t="s">
        <v>70</v>
      </c>
      <c r="I3409" s="21" t="s">
        <v>98</v>
      </c>
      <c r="J3409" s="22">
        <v>43761</v>
      </c>
      <c r="K3409" s="23">
        <v>0.68768518518518995</v>
      </c>
      <c r="L3409" s="22">
        <v>43761</v>
      </c>
      <c r="M3409" s="23">
        <v>0.68768518518518995</v>
      </c>
      <c r="N3409" s="24">
        <v>20</v>
      </c>
      <c r="O3409" s="21" t="s">
        <v>66</v>
      </c>
      <c r="P3409" s="46">
        <f>TotalFix[[#This Row],[Confirmed activ. 3 (ILE03)]]</f>
        <v>20</v>
      </c>
      <c r="Q3409" s="24">
        <v>20</v>
      </c>
      <c r="R3409" s="21" t="s">
        <v>66</v>
      </c>
      <c r="S3409" s="21" t="s">
        <v>72</v>
      </c>
    </row>
    <row r="3410" spans="1:19" s="21" customFormat="1" x14ac:dyDescent="0.35">
      <c r="A3410" s="26">
        <v>1554979</v>
      </c>
      <c r="B3410" s="53">
        <v>411583</v>
      </c>
      <c r="C3410" s="26">
        <f>VLOOKUP(TotalFix[[#This Row],[Order]],'Total Fix by SS'!B:C,2,0)</f>
        <v>245</v>
      </c>
      <c r="D3410" s="21" t="s">
        <v>59</v>
      </c>
      <c r="E3410" s="21" t="s">
        <v>99</v>
      </c>
      <c r="F3410" s="21" t="s">
        <v>69</v>
      </c>
      <c r="G3410" s="21" t="s">
        <v>62</v>
      </c>
      <c r="H3410" s="21" t="s">
        <v>70</v>
      </c>
      <c r="I3410" s="21" t="s">
        <v>100</v>
      </c>
      <c r="J3410" s="22">
        <v>43761</v>
      </c>
      <c r="K3410" s="23">
        <v>0.68780092592593001</v>
      </c>
      <c r="L3410" s="22">
        <v>43761</v>
      </c>
      <c r="M3410" s="23">
        <v>0.68780092592593001</v>
      </c>
      <c r="N3410" s="24">
        <v>50</v>
      </c>
      <c r="O3410" s="21" t="s">
        <v>66</v>
      </c>
      <c r="P3410" s="46">
        <f>TotalFix[[#This Row],[Confirmed activ. 3 (ILE03)]]</f>
        <v>50</v>
      </c>
      <c r="Q3410" s="24">
        <v>50</v>
      </c>
      <c r="R3410" s="21" t="s">
        <v>66</v>
      </c>
      <c r="S3410" s="21" t="s">
        <v>72</v>
      </c>
    </row>
    <row r="3411" spans="1:19" s="21" customFormat="1" x14ac:dyDescent="0.35">
      <c r="A3411" s="26">
        <v>1554979</v>
      </c>
      <c r="B3411" s="53">
        <v>411583</v>
      </c>
      <c r="C3411" s="26">
        <f>VLOOKUP(TotalFix[[#This Row],[Order]],'Total Fix by SS'!B:C,2,0)</f>
        <v>245</v>
      </c>
      <c r="D3411" s="21" t="s">
        <v>59</v>
      </c>
      <c r="E3411" s="21" t="s">
        <v>101</v>
      </c>
      <c r="F3411" s="21" t="s">
        <v>102</v>
      </c>
      <c r="G3411" s="21" t="s">
        <v>62</v>
      </c>
      <c r="H3411" s="21" t="s">
        <v>100</v>
      </c>
      <c r="I3411" s="21" t="s">
        <v>103</v>
      </c>
      <c r="J3411" s="22">
        <v>43761</v>
      </c>
      <c r="K3411" s="23">
        <v>0.72049768518518997</v>
      </c>
      <c r="L3411" s="22">
        <v>43761</v>
      </c>
      <c r="M3411" s="23">
        <v>0.72049768518518997</v>
      </c>
      <c r="N3411" s="24">
        <v>10</v>
      </c>
      <c r="O3411" s="21" t="s">
        <v>66</v>
      </c>
      <c r="P3411" s="46">
        <f>TotalFix[[#This Row],[Confirmed activ. 3 (ILE03)]]</f>
        <v>10</v>
      </c>
      <c r="Q3411" s="24">
        <v>10</v>
      </c>
      <c r="R3411" s="21" t="s">
        <v>66</v>
      </c>
      <c r="S3411" s="21" t="s">
        <v>72</v>
      </c>
    </row>
    <row r="3412" spans="1:19" s="21" customFormat="1" x14ac:dyDescent="0.35">
      <c r="A3412" s="26">
        <v>1554979</v>
      </c>
      <c r="B3412" s="53">
        <v>411583</v>
      </c>
      <c r="C3412" s="26">
        <f>VLOOKUP(TotalFix[[#This Row],[Order]],'Total Fix by SS'!B:C,2,0)</f>
        <v>245</v>
      </c>
      <c r="D3412" s="21" t="s">
        <v>59</v>
      </c>
      <c r="E3412" s="21" t="s">
        <v>104</v>
      </c>
      <c r="F3412" s="21" t="s">
        <v>102</v>
      </c>
      <c r="G3412" s="21" t="s">
        <v>105</v>
      </c>
      <c r="H3412" s="21" t="s">
        <v>100</v>
      </c>
      <c r="I3412" s="21" t="s">
        <v>106</v>
      </c>
      <c r="J3412" s="22">
        <v>43765</v>
      </c>
      <c r="K3412" s="23">
        <v>0.3990162037037</v>
      </c>
      <c r="L3412" s="22">
        <v>43765</v>
      </c>
      <c r="M3412" s="23">
        <v>0.3990162037037</v>
      </c>
      <c r="N3412" s="24">
        <v>10</v>
      </c>
      <c r="O3412" s="21" t="s">
        <v>66</v>
      </c>
      <c r="P3412" s="46">
        <f>TotalFix[[#This Row],[Confirmed activ. 3 (ILE03)]]</f>
        <v>10</v>
      </c>
      <c r="Q3412" s="24">
        <v>10</v>
      </c>
      <c r="R3412" s="21" t="s">
        <v>66</v>
      </c>
      <c r="S3412" s="21" t="s">
        <v>72</v>
      </c>
    </row>
    <row r="3413" spans="1:19" s="21" customFormat="1" x14ac:dyDescent="0.35">
      <c r="A3413" s="26">
        <v>1554979</v>
      </c>
      <c r="B3413" s="53">
        <v>411583</v>
      </c>
      <c r="C3413" s="26">
        <f>VLOOKUP(TotalFix[[#This Row],[Order]],'Total Fix by SS'!B:C,2,0)</f>
        <v>245</v>
      </c>
      <c r="D3413" s="21" t="s">
        <v>107</v>
      </c>
      <c r="E3413" s="21" t="s">
        <v>60</v>
      </c>
      <c r="F3413" s="21" t="s">
        <v>61</v>
      </c>
      <c r="G3413" s="21" t="s">
        <v>90</v>
      </c>
      <c r="H3413" s="21" t="s">
        <v>63</v>
      </c>
      <c r="I3413" s="21" t="s">
        <v>108</v>
      </c>
      <c r="J3413" s="22"/>
      <c r="K3413" s="23">
        <v>0</v>
      </c>
      <c r="L3413" s="22"/>
      <c r="M3413" s="23">
        <v>0</v>
      </c>
      <c r="N3413" s="25">
        <v>0</v>
      </c>
      <c r="O3413" s="21" t="s">
        <v>93</v>
      </c>
      <c r="P3413" s="46"/>
      <c r="Q3413" s="24">
        <v>1</v>
      </c>
      <c r="R3413" s="21" t="s">
        <v>66</v>
      </c>
      <c r="S3413" s="21" t="s">
        <v>94</v>
      </c>
    </row>
    <row r="3414" spans="1:19" s="21" customFormat="1" x14ac:dyDescent="0.35">
      <c r="A3414" s="26">
        <v>1554979</v>
      </c>
      <c r="B3414" s="53">
        <v>411583</v>
      </c>
      <c r="C3414" s="26">
        <f>VLOOKUP(TotalFix[[#This Row],[Order]],'Total Fix by SS'!B:C,2,0)</f>
        <v>245</v>
      </c>
      <c r="D3414" s="21" t="s">
        <v>109</v>
      </c>
      <c r="E3414" s="21" t="s">
        <v>82</v>
      </c>
      <c r="F3414" s="21" t="s">
        <v>83</v>
      </c>
      <c r="G3414" s="21" t="s">
        <v>90</v>
      </c>
      <c r="H3414" s="21" t="s">
        <v>84</v>
      </c>
      <c r="I3414" s="21" t="s">
        <v>110</v>
      </c>
      <c r="J3414" s="22"/>
      <c r="K3414" s="23">
        <v>0</v>
      </c>
      <c r="L3414" s="22"/>
      <c r="M3414" s="23">
        <v>0</v>
      </c>
      <c r="N3414" s="25">
        <v>0</v>
      </c>
      <c r="O3414" s="21" t="s">
        <v>93</v>
      </c>
      <c r="P3414" s="46"/>
      <c r="Q3414" s="24">
        <v>5</v>
      </c>
      <c r="R3414" s="21" t="s">
        <v>66</v>
      </c>
      <c r="S3414" s="21" t="s">
        <v>94</v>
      </c>
    </row>
    <row r="3415" spans="1:19" s="21" customFormat="1" x14ac:dyDescent="0.35">
      <c r="A3415" s="26">
        <v>1555000</v>
      </c>
      <c r="B3415" s="53">
        <v>411583</v>
      </c>
      <c r="C3415" s="26">
        <f>VLOOKUP(TotalFix[[#This Row],[Order]],'Total Fix by SS'!B:C,2,0)</f>
        <v>245</v>
      </c>
      <c r="D3415" s="21" t="s">
        <v>59</v>
      </c>
      <c r="E3415" s="21" t="s">
        <v>60</v>
      </c>
      <c r="F3415" s="21" t="s">
        <v>61</v>
      </c>
      <c r="G3415" s="21" t="s">
        <v>62</v>
      </c>
      <c r="H3415" s="21" t="s">
        <v>63</v>
      </c>
      <c r="I3415" s="21" t="s">
        <v>64</v>
      </c>
      <c r="J3415" s="22">
        <v>43747</v>
      </c>
      <c r="K3415" s="23">
        <v>0.36795138888889001</v>
      </c>
      <c r="L3415" s="22">
        <v>43747</v>
      </c>
      <c r="M3415" s="23">
        <v>0.37157407407407</v>
      </c>
      <c r="N3415" s="25">
        <v>2.617</v>
      </c>
      <c r="O3415" s="21" t="s">
        <v>66</v>
      </c>
      <c r="P3415" s="46">
        <f>TotalFix[[#This Row],[Confirmed activ. 3 (ILE03)]]</f>
        <v>2.617</v>
      </c>
      <c r="Q3415" s="24">
        <v>20</v>
      </c>
      <c r="R3415" s="21" t="s">
        <v>66</v>
      </c>
      <c r="S3415" s="21" t="s">
        <v>67</v>
      </c>
    </row>
    <row r="3416" spans="1:19" s="21" customFormat="1" x14ac:dyDescent="0.35">
      <c r="A3416" s="26">
        <v>1555000</v>
      </c>
      <c r="B3416" s="53">
        <v>411583</v>
      </c>
      <c r="C3416" s="26">
        <f>VLOOKUP(TotalFix[[#This Row],[Order]],'Total Fix by SS'!B:C,2,0)</f>
        <v>245</v>
      </c>
      <c r="D3416" s="21" t="s">
        <v>59</v>
      </c>
      <c r="E3416" s="21" t="s">
        <v>68</v>
      </c>
      <c r="F3416" s="21" t="s">
        <v>69</v>
      </c>
      <c r="G3416" s="21" t="s">
        <v>62</v>
      </c>
      <c r="H3416" s="21" t="s">
        <v>70</v>
      </c>
      <c r="I3416" s="21" t="s">
        <v>71</v>
      </c>
      <c r="J3416" s="22">
        <v>43747</v>
      </c>
      <c r="K3416" s="23">
        <v>0.40204861111111001</v>
      </c>
      <c r="L3416" s="22">
        <v>43747</v>
      </c>
      <c r="M3416" s="23">
        <v>0.40204861111111001</v>
      </c>
      <c r="N3416" s="24">
        <v>30</v>
      </c>
      <c r="O3416" s="21" t="s">
        <v>66</v>
      </c>
      <c r="P3416" s="46">
        <f>TotalFix[[#This Row],[Confirmed activ. 3 (ILE03)]]</f>
        <v>30</v>
      </c>
      <c r="Q3416" s="24">
        <v>30</v>
      </c>
      <c r="R3416" s="21" t="s">
        <v>66</v>
      </c>
      <c r="S3416" s="21" t="s">
        <v>72</v>
      </c>
    </row>
    <row r="3417" spans="1:19" s="21" customFormat="1" x14ac:dyDescent="0.35">
      <c r="A3417" s="26">
        <v>1555000</v>
      </c>
      <c r="B3417" s="53">
        <v>411583</v>
      </c>
      <c r="C3417" s="26">
        <f>VLOOKUP(TotalFix[[#This Row],[Order]],'Total Fix by SS'!B:C,2,0)</f>
        <v>245</v>
      </c>
      <c r="D3417" s="21" t="s">
        <v>59</v>
      </c>
      <c r="E3417" s="21" t="s">
        <v>73</v>
      </c>
      <c r="F3417" s="21" t="s">
        <v>61</v>
      </c>
      <c r="G3417" s="21" t="s">
        <v>62</v>
      </c>
      <c r="H3417" s="21" t="s">
        <v>63</v>
      </c>
      <c r="I3417" s="21" t="s">
        <v>74</v>
      </c>
      <c r="J3417" s="22">
        <v>43747</v>
      </c>
      <c r="K3417" s="23">
        <v>0.40452546296295999</v>
      </c>
      <c r="L3417" s="22">
        <v>43753</v>
      </c>
      <c r="M3417" s="23">
        <v>0.37462962962962998</v>
      </c>
      <c r="N3417" s="25">
        <v>3.9729999999999999</v>
      </c>
      <c r="O3417" s="21" t="s">
        <v>77</v>
      </c>
      <c r="P3417" s="46">
        <f>TotalFix[[#This Row],[Confirmed activ. 3 (ILE03)]]*60</f>
        <v>238.38</v>
      </c>
      <c r="Q3417" s="24">
        <v>200</v>
      </c>
      <c r="R3417" s="21" t="s">
        <v>66</v>
      </c>
      <c r="S3417" s="21" t="s">
        <v>67</v>
      </c>
    </row>
    <row r="3418" spans="1:19" s="21" customFormat="1" x14ac:dyDescent="0.35">
      <c r="A3418" s="26">
        <v>1555000</v>
      </c>
      <c r="B3418" s="53">
        <v>411583</v>
      </c>
      <c r="C3418" s="26">
        <f>VLOOKUP(TotalFix[[#This Row],[Order]],'Total Fix by SS'!B:C,2,0)</f>
        <v>245</v>
      </c>
      <c r="D3418" s="21" t="s">
        <v>59</v>
      </c>
      <c r="E3418" s="21" t="s">
        <v>75</v>
      </c>
      <c r="F3418" s="21" t="s">
        <v>61</v>
      </c>
      <c r="G3418" s="21" t="s">
        <v>62</v>
      </c>
      <c r="H3418" s="21" t="s">
        <v>63</v>
      </c>
      <c r="I3418" s="21" t="s">
        <v>76</v>
      </c>
      <c r="J3418" s="22">
        <v>43753</v>
      </c>
      <c r="K3418" s="23">
        <v>0.38689814814814999</v>
      </c>
      <c r="L3418" s="22">
        <v>43754</v>
      </c>
      <c r="M3418" s="23">
        <v>0.71173611111111001</v>
      </c>
      <c r="N3418" s="25">
        <v>15.252000000000001</v>
      </c>
      <c r="O3418" s="21" t="s">
        <v>77</v>
      </c>
      <c r="P3418" s="46">
        <f>TotalFix[[#This Row],[Confirmed activ. 3 (ILE03)]]*60</f>
        <v>915.12</v>
      </c>
      <c r="Q3418" s="24">
        <v>500</v>
      </c>
      <c r="R3418" s="21" t="s">
        <v>66</v>
      </c>
      <c r="S3418" s="21" t="s">
        <v>67</v>
      </c>
    </row>
    <row r="3419" spans="1:19" s="21" customFormat="1" x14ac:dyDescent="0.35">
      <c r="A3419" s="26">
        <v>1555000</v>
      </c>
      <c r="B3419" s="53">
        <v>411583</v>
      </c>
      <c r="C3419" s="26">
        <f>VLOOKUP(TotalFix[[#This Row],[Order]],'Total Fix by SS'!B:C,2,0)</f>
        <v>245</v>
      </c>
      <c r="D3419" s="21" t="s">
        <v>59</v>
      </c>
      <c r="E3419" s="21" t="s">
        <v>78</v>
      </c>
      <c r="F3419" s="21" t="s">
        <v>69</v>
      </c>
      <c r="G3419" s="21" t="s">
        <v>62</v>
      </c>
      <c r="H3419" s="21" t="s">
        <v>70</v>
      </c>
      <c r="I3419" s="21" t="s">
        <v>79</v>
      </c>
      <c r="J3419" s="22">
        <v>43754</v>
      </c>
      <c r="K3419" s="23">
        <v>0.71780092592593003</v>
      </c>
      <c r="L3419" s="22">
        <v>43754</v>
      </c>
      <c r="M3419" s="23">
        <v>0.71780092592593003</v>
      </c>
      <c r="N3419" s="24">
        <v>20</v>
      </c>
      <c r="O3419" s="21" t="s">
        <v>66</v>
      </c>
      <c r="P3419" s="46">
        <f>TotalFix[[#This Row],[Confirmed activ. 3 (ILE03)]]</f>
        <v>20</v>
      </c>
      <c r="Q3419" s="24">
        <v>20</v>
      </c>
      <c r="R3419" s="21" t="s">
        <v>66</v>
      </c>
      <c r="S3419" s="21" t="s">
        <v>72</v>
      </c>
    </row>
    <row r="3420" spans="1:19" s="21" customFormat="1" x14ac:dyDescent="0.35">
      <c r="A3420" s="26">
        <v>1555000</v>
      </c>
      <c r="B3420" s="53">
        <v>411583</v>
      </c>
      <c r="C3420" s="26">
        <f>VLOOKUP(TotalFix[[#This Row],[Order]],'Total Fix by SS'!B:C,2,0)</f>
        <v>245</v>
      </c>
      <c r="D3420" s="21" t="s">
        <v>59</v>
      </c>
      <c r="E3420" s="21" t="s">
        <v>80</v>
      </c>
      <c r="F3420" s="21" t="s">
        <v>69</v>
      </c>
      <c r="G3420" s="21" t="s">
        <v>62</v>
      </c>
      <c r="H3420" s="21" t="s">
        <v>70</v>
      </c>
      <c r="I3420" s="21" t="s">
        <v>81</v>
      </c>
      <c r="J3420" s="22">
        <v>43754</v>
      </c>
      <c r="K3420" s="23">
        <v>0.71789351851852001</v>
      </c>
      <c r="L3420" s="22">
        <v>43754</v>
      </c>
      <c r="M3420" s="23">
        <v>0.71789351851852001</v>
      </c>
      <c r="N3420" s="24">
        <v>20</v>
      </c>
      <c r="O3420" s="21" t="s">
        <v>66</v>
      </c>
      <c r="P3420" s="46">
        <f>TotalFix[[#This Row],[Confirmed activ. 3 (ILE03)]]</f>
        <v>20</v>
      </c>
      <c r="Q3420" s="24">
        <v>20</v>
      </c>
      <c r="R3420" s="21" t="s">
        <v>66</v>
      </c>
      <c r="S3420" s="21" t="s">
        <v>72</v>
      </c>
    </row>
    <row r="3421" spans="1:19" s="21" customFormat="1" x14ac:dyDescent="0.35">
      <c r="A3421" s="26">
        <v>1555000</v>
      </c>
      <c r="B3421" s="53">
        <v>411583</v>
      </c>
      <c r="C3421" s="26">
        <f>VLOOKUP(TotalFix[[#This Row],[Order]],'Total Fix by SS'!B:C,2,0)</f>
        <v>245</v>
      </c>
      <c r="D3421" s="21" t="s">
        <v>59</v>
      </c>
      <c r="E3421" s="21" t="s">
        <v>82</v>
      </c>
      <c r="F3421" s="21" t="s">
        <v>83</v>
      </c>
      <c r="G3421" s="21" t="s">
        <v>62</v>
      </c>
      <c r="H3421" s="21" t="s">
        <v>84</v>
      </c>
      <c r="I3421" s="21" t="s">
        <v>84</v>
      </c>
      <c r="J3421" s="22">
        <v>43754</v>
      </c>
      <c r="K3421" s="23">
        <v>0.73207175925926005</v>
      </c>
      <c r="L3421" s="22">
        <v>43759</v>
      </c>
      <c r="M3421" s="23">
        <v>0.13317129629630001</v>
      </c>
      <c r="N3421" s="25">
        <v>5.3620000000000001</v>
      </c>
      <c r="O3421" s="21" t="s">
        <v>77</v>
      </c>
      <c r="P3421" s="46">
        <f>TotalFix[[#This Row],[Confirmed activ. 3 (ILE03)]]*60</f>
        <v>321.72000000000003</v>
      </c>
      <c r="Q3421" s="24">
        <v>450</v>
      </c>
      <c r="R3421" s="21" t="s">
        <v>66</v>
      </c>
      <c r="S3421" s="21" t="s">
        <v>67</v>
      </c>
    </row>
    <row r="3422" spans="1:19" s="21" customFormat="1" x14ac:dyDescent="0.35">
      <c r="A3422" s="26">
        <v>1555000</v>
      </c>
      <c r="B3422" s="53">
        <v>411583</v>
      </c>
      <c r="C3422" s="26">
        <f>VLOOKUP(TotalFix[[#This Row],[Order]],'Total Fix by SS'!B:C,2,0)</f>
        <v>245</v>
      </c>
      <c r="D3422" s="21" t="s">
        <v>59</v>
      </c>
      <c r="E3422" s="21" t="s">
        <v>85</v>
      </c>
      <c r="F3422" s="21" t="s">
        <v>86</v>
      </c>
      <c r="G3422" s="21" t="s">
        <v>62</v>
      </c>
      <c r="H3422" s="21" t="s">
        <v>87</v>
      </c>
      <c r="I3422" s="21" t="s">
        <v>87</v>
      </c>
      <c r="J3422" s="22">
        <v>43759</v>
      </c>
      <c r="K3422" s="23">
        <v>0.41141203703703999</v>
      </c>
      <c r="L3422" s="22">
        <v>43759</v>
      </c>
      <c r="M3422" s="23">
        <v>0.41141203703703999</v>
      </c>
      <c r="N3422" s="24">
        <v>20</v>
      </c>
      <c r="O3422" s="21" t="s">
        <v>66</v>
      </c>
      <c r="P3422" s="46">
        <f>TotalFix[[#This Row],[Confirmed activ. 3 (ILE03)]]</f>
        <v>20</v>
      </c>
      <c r="Q3422" s="24">
        <v>20</v>
      </c>
      <c r="R3422" s="21" t="s">
        <v>66</v>
      </c>
      <c r="S3422" s="21" t="s">
        <v>72</v>
      </c>
    </row>
    <row r="3423" spans="1:19" s="21" customFormat="1" x14ac:dyDescent="0.35">
      <c r="A3423" s="26">
        <v>1555000</v>
      </c>
      <c r="B3423" s="53">
        <v>411583</v>
      </c>
      <c r="C3423" s="26">
        <f>VLOOKUP(TotalFix[[#This Row],[Order]],'Total Fix by SS'!B:C,2,0)</f>
        <v>245</v>
      </c>
      <c r="D3423" s="21" t="s">
        <v>59</v>
      </c>
      <c r="E3423" s="21" t="s">
        <v>88</v>
      </c>
      <c r="F3423" s="21" t="s">
        <v>89</v>
      </c>
      <c r="G3423" s="21" t="s">
        <v>90</v>
      </c>
      <c r="H3423" s="21" t="s">
        <v>91</v>
      </c>
      <c r="I3423" s="21" t="s">
        <v>92</v>
      </c>
      <c r="J3423" s="22"/>
      <c r="K3423" s="23">
        <v>0</v>
      </c>
      <c r="L3423" s="22"/>
      <c r="M3423" s="23">
        <v>0</v>
      </c>
      <c r="N3423" s="25">
        <v>0</v>
      </c>
      <c r="O3423" s="21" t="s">
        <v>93</v>
      </c>
      <c r="P3423" s="46"/>
      <c r="Q3423" s="24">
        <v>0</v>
      </c>
      <c r="R3423" s="21" t="s">
        <v>66</v>
      </c>
      <c r="S3423" s="21" t="s">
        <v>94</v>
      </c>
    </row>
    <row r="3424" spans="1:19" s="21" customFormat="1" x14ac:dyDescent="0.35">
      <c r="A3424" s="26">
        <v>1555000</v>
      </c>
      <c r="B3424" s="53">
        <v>411583</v>
      </c>
      <c r="C3424" s="26">
        <f>VLOOKUP(TotalFix[[#This Row],[Order]],'Total Fix by SS'!B:C,2,0)</f>
        <v>245</v>
      </c>
      <c r="D3424" s="21" t="s">
        <v>59</v>
      </c>
      <c r="E3424" s="21" t="s">
        <v>95</v>
      </c>
      <c r="F3424" s="21" t="s">
        <v>61</v>
      </c>
      <c r="G3424" s="21" t="s">
        <v>62</v>
      </c>
      <c r="H3424" s="21" t="s">
        <v>63</v>
      </c>
      <c r="I3424" s="21" t="s">
        <v>96</v>
      </c>
      <c r="J3424" s="22">
        <v>43759</v>
      </c>
      <c r="K3424" s="23">
        <v>0.63201388888888999</v>
      </c>
      <c r="L3424" s="22">
        <v>43759</v>
      </c>
      <c r="M3424" s="23">
        <v>0.64394675925926004</v>
      </c>
      <c r="N3424" s="25">
        <v>8.6170000000000009</v>
      </c>
      <c r="O3424" s="21" t="s">
        <v>66</v>
      </c>
      <c r="P3424" s="46">
        <f>TotalFix[[#This Row],[Confirmed activ. 3 (ILE03)]]</f>
        <v>8.6170000000000009</v>
      </c>
      <c r="Q3424" s="24">
        <v>40</v>
      </c>
      <c r="R3424" s="21" t="s">
        <v>66</v>
      </c>
      <c r="S3424" s="21" t="s">
        <v>67</v>
      </c>
    </row>
    <row r="3425" spans="1:19" s="21" customFormat="1" x14ac:dyDescent="0.35">
      <c r="A3425" s="26">
        <v>1555000</v>
      </c>
      <c r="B3425" s="53">
        <v>411583</v>
      </c>
      <c r="C3425" s="26">
        <f>VLOOKUP(TotalFix[[#This Row],[Order]],'Total Fix by SS'!B:C,2,0)</f>
        <v>245</v>
      </c>
      <c r="D3425" s="21" t="s">
        <v>59</v>
      </c>
      <c r="E3425" s="21" t="s">
        <v>97</v>
      </c>
      <c r="F3425" s="21" t="s">
        <v>69</v>
      </c>
      <c r="G3425" s="21" t="s">
        <v>62</v>
      </c>
      <c r="H3425" s="21" t="s">
        <v>70</v>
      </c>
      <c r="I3425" s="21" t="s">
        <v>98</v>
      </c>
      <c r="J3425" s="22">
        <v>43761</v>
      </c>
      <c r="K3425" s="23">
        <v>0.68741898148147995</v>
      </c>
      <c r="L3425" s="22">
        <v>43761</v>
      </c>
      <c r="M3425" s="23">
        <v>0.68741898148147995</v>
      </c>
      <c r="N3425" s="24">
        <v>20</v>
      </c>
      <c r="O3425" s="21" t="s">
        <v>66</v>
      </c>
      <c r="P3425" s="46">
        <f>TotalFix[[#This Row],[Confirmed activ. 3 (ILE03)]]</f>
        <v>20</v>
      </c>
      <c r="Q3425" s="24">
        <v>20</v>
      </c>
      <c r="R3425" s="21" t="s">
        <v>66</v>
      </c>
      <c r="S3425" s="21" t="s">
        <v>72</v>
      </c>
    </row>
    <row r="3426" spans="1:19" s="21" customFormat="1" x14ac:dyDescent="0.35">
      <c r="A3426" s="26">
        <v>1555000</v>
      </c>
      <c r="B3426" s="53">
        <v>411583</v>
      </c>
      <c r="C3426" s="26">
        <f>VLOOKUP(TotalFix[[#This Row],[Order]],'Total Fix by SS'!B:C,2,0)</f>
        <v>245</v>
      </c>
      <c r="D3426" s="21" t="s">
        <v>59</v>
      </c>
      <c r="E3426" s="21" t="s">
        <v>99</v>
      </c>
      <c r="F3426" s="21" t="s">
        <v>69</v>
      </c>
      <c r="G3426" s="21" t="s">
        <v>62</v>
      </c>
      <c r="H3426" s="21" t="s">
        <v>70</v>
      </c>
      <c r="I3426" s="21" t="s">
        <v>100</v>
      </c>
      <c r="J3426" s="22">
        <v>43761</v>
      </c>
      <c r="K3426" s="23">
        <v>0.68753472222222001</v>
      </c>
      <c r="L3426" s="22">
        <v>43761</v>
      </c>
      <c r="M3426" s="23">
        <v>0.68753472222222001</v>
      </c>
      <c r="N3426" s="24">
        <v>50</v>
      </c>
      <c r="O3426" s="21" t="s">
        <v>66</v>
      </c>
      <c r="P3426" s="46">
        <f>TotalFix[[#This Row],[Confirmed activ. 3 (ILE03)]]</f>
        <v>50</v>
      </c>
      <c r="Q3426" s="24">
        <v>50</v>
      </c>
      <c r="R3426" s="21" t="s">
        <v>66</v>
      </c>
      <c r="S3426" s="21" t="s">
        <v>72</v>
      </c>
    </row>
    <row r="3427" spans="1:19" s="21" customFormat="1" x14ac:dyDescent="0.35">
      <c r="A3427" s="26">
        <v>1555000</v>
      </c>
      <c r="B3427" s="53">
        <v>411583</v>
      </c>
      <c r="C3427" s="26">
        <f>VLOOKUP(TotalFix[[#This Row],[Order]],'Total Fix by SS'!B:C,2,0)</f>
        <v>245</v>
      </c>
      <c r="D3427" s="21" t="s">
        <v>59</v>
      </c>
      <c r="E3427" s="21" t="s">
        <v>101</v>
      </c>
      <c r="F3427" s="21" t="s">
        <v>102</v>
      </c>
      <c r="G3427" s="21" t="s">
        <v>62</v>
      </c>
      <c r="H3427" s="21" t="s">
        <v>100</v>
      </c>
      <c r="I3427" s="21" t="s">
        <v>103</v>
      </c>
      <c r="J3427" s="22">
        <v>43762</v>
      </c>
      <c r="K3427" s="23">
        <v>0.50506944444444002</v>
      </c>
      <c r="L3427" s="22">
        <v>43762</v>
      </c>
      <c r="M3427" s="23">
        <v>0.50506944444444002</v>
      </c>
      <c r="N3427" s="24">
        <v>10</v>
      </c>
      <c r="O3427" s="21" t="s">
        <v>66</v>
      </c>
      <c r="P3427" s="46">
        <f>TotalFix[[#This Row],[Confirmed activ. 3 (ILE03)]]</f>
        <v>10</v>
      </c>
      <c r="Q3427" s="24">
        <v>10</v>
      </c>
      <c r="R3427" s="21" t="s">
        <v>66</v>
      </c>
      <c r="S3427" s="21" t="s">
        <v>72</v>
      </c>
    </row>
    <row r="3428" spans="1:19" s="21" customFormat="1" x14ac:dyDescent="0.35">
      <c r="A3428" s="26">
        <v>1555000</v>
      </c>
      <c r="B3428" s="53">
        <v>411583</v>
      </c>
      <c r="C3428" s="26">
        <f>VLOOKUP(TotalFix[[#This Row],[Order]],'Total Fix by SS'!B:C,2,0)</f>
        <v>245</v>
      </c>
      <c r="D3428" s="21" t="s">
        <v>59</v>
      </c>
      <c r="E3428" s="21" t="s">
        <v>104</v>
      </c>
      <c r="F3428" s="21" t="s">
        <v>102</v>
      </c>
      <c r="G3428" s="21" t="s">
        <v>105</v>
      </c>
      <c r="H3428" s="21" t="s">
        <v>100</v>
      </c>
      <c r="I3428" s="21" t="s">
        <v>106</v>
      </c>
      <c r="J3428" s="22">
        <v>43765</v>
      </c>
      <c r="K3428" s="23">
        <v>0.39916666666667</v>
      </c>
      <c r="L3428" s="22">
        <v>43765</v>
      </c>
      <c r="M3428" s="23">
        <v>0.39916666666667</v>
      </c>
      <c r="N3428" s="24">
        <v>10</v>
      </c>
      <c r="O3428" s="21" t="s">
        <v>66</v>
      </c>
      <c r="P3428" s="46">
        <f>TotalFix[[#This Row],[Confirmed activ. 3 (ILE03)]]</f>
        <v>10</v>
      </c>
      <c r="Q3428" s="24">
        <v>10</v>
      </c>
      <c r="R3428" s="21" t="s">
        <v>66</v>
      </c>
      <c r="S3428" s="21" t="s">
        <v>72</v>
      </c>
    </row>
    <row r="3429" spans="1:19" s="21" customFormat="1" x14ac:dyDescent="0.35">
      <c r="A3429" s="26">
        <v>1555000</v>
      </c>
      <c r="B3429" s="53">
        <v>411583</v>
      </c>
      <c r="C3429" s="26">
        <f>VLOOKUP(TotalFix[[#This Row],[Order]],'Total Fix by SS'!B:C,2,0)</f>
        <v>245</v>
      </c>
      <c r="D3429" s="21" t="s">
        <v>107</v>
      </c>
      <c r="E3429" s="21" t="s">
        <v>60</v>
      </c>
      <c r="F3429" s="21" t="s">
        <v>61</v>
      </c>
      <c r="G3429" s="21" t="s">
        <v>90</v>
      </c>
      <c r="H3429" s="21" t="s">
        <v>63</v>
      </c>
      <c r="I3429" s="21" t="s">
        <v>108</v>
      </c>
      <c r="J3429" s="22"/>
      <c r="K3429" s="23">
        <v>0</v>
      </c>
      <c r="L3429" s="22"/>
      <c r="M3429" s="23">
        <v>0</v>
      </c>
      <c r="N3429" s="25">
        <v>0</v>
      </c>
      <c r="O3429" s="21" t="s">
        <v>93</v>
      </c>
      <c r="P3429" s="46"/>
      <c r="Q3429" s="24">
        <v>1</v>
      </c>
      <c r="R3429" s="21" t="s">
        <v>66</v>
      </c>
      <c r="S3429" s="21" t="s">
        <v>94</v>
      </c>
    </row>
    <row r="3430" spans="1:19" s="21" customFormat="1" x14ac:dyDescent="0.35">
      <c r="A3430" s="26">
        <v>1555000</v>
      </c>
      <c r="B3430" s="53">
        <v>411583</v>
      </c>
      <c r="C3430" s="26">
        <f>VLOOKUP(TotalFix[[#This Row],[Order]],'Total Fix by SS'!B:C,2,0)</f>
        <v>245</v>
      </c>
      <c r="D3430" s="21" t="s">
        <v>109</v>
      </c>
      <c r="E3430" s="21" t="s">
        <v>82</v>
      </c>
      <c r="F3430" s="21" t="s">
        <v>83</v>
      </c>
      <c r="G3430" s="21" t="s">
        <v>90</v>
      </c>
      <c r="H3430" s="21" t="s">
        <v>84</v>
      </c>
      <c r="I3430" s="21" t="s">
        <v>110</v>
      </c>
      <c r="J3430" s="22"/>
      <c r="K3430" s="23">
        <v>0</v>
      </c>
      <c r="L3430" s="22"/>
      <c r="M3430" s="23">
        <v>0</v>
      </c>
      <c r="N3430" s="25">
        <v>0</v>
      </c>
      <c r="O3430" s="21" t="s">
        <v>93</v>
      </c>
      <c r="P3430" s="46"/>
      <c r="Q3430" s="24">
        <v>5</v>
      </c>
      <c r="R3430" s="21" t="s">
        <v>66</v>
      </c>
      <c r="S3430" s="21" t="s">
        <v>94</v>
      </c>
    </row>
    <row r="3431" spans="1:19" s="21" customFormat="1" x14ac:dyDescent="0.35">
      <c r="A3431" s="26">
        <v>1555001</v>
      </c>
      <c r="B3431" s="53">
        <v>411583</v>
      </c>
      <c r="C3431" s="26">
        <f>VLOOKUP(TotalFix[[#This Row],[Order]],'Total Fix by SS'!B:C,2,0)</f>
        <v>245</v>
      </c>
      <c r="D3431" s="21" t="s">
        <v>59</v>
      </c>
      <c r="E3431" s="21" t="s">
        <v>60</v>
      </c>
      <c r="F3431" s="21" t="s">
        <v>61</v>
      </c>
      <c r="G3431" s="21" t="s">
        <v>62</v>
      </c>
      <c r="H3431" s="21" t="s">
        <v>63</v>
      </c>
      <c r="I3431" s="21" t="s">
        <v>64</v>
      </c>
      <c r="J3431" s="22">
        <v>43748</v>
      </c>
      <c r="K3431" s="23">
        <v>0.44891203703704002</v>
      </c>
      <c r="L3431" s="22">
        <v>43748</v>
      </c>
      <c r="M3431" s="23">
        <v>0.46020833333333</v>
      </c>
      <c r="N3431" s="25">
        <v>16.266999999999999</v>
      </c>
      <c r="O3431" s="21" t="s">
        <v>66</v>
      </c>
      <c r="P3431" s="46">
        <f>TotalFix[[#This Row],[Confirmed activ. 3 (ILE03)]]</f>
        <v>16.266999999999999</v>
      </c>
      <c r="Q3431" s="24">
        <v>20</v>
      </c>
      <c r="R3431" s="21" t="s">
        <v>66</v>
      </c>
      <c r="S3431" s="21" t="s">
        <v>67</v>
      </c>
    </row>
    <row r="3432" spans="1:19" s="21" customFormat="1" x14ac:dyDescent="0.35">
      <c r="A3432" s="26">
        <v>1555001</v>
      </c>
      <c r="B3432" s="53">
        <v>411583</v>
      </c>
      <c r="C3432" s="26">
        <f>VLOOKUP(TotalFix[[#This Row],[Order]],'Total Fix by SS'!B:C,2,0)</f>
        <v>245</v>
      </c>
      <c r="D3432" s="21" t="s">
        <v>59</v>
      </c>
      <c r="E3432" s="21" t="s">
        <v>68</v>
      </c>
      <c r="F3432" s="21" t="s">
        <v>69</v>
      </c>
      <c r="G3432" s="21" t="s">
        <v>62</v>
      </c>
      <c r="H3432" s="21" t="s">
        <v>70</v>
      </c>
      <c r="I3432" s="21" t="s">
        <v>71</v>
      </c>
      <c r="J3432" s="22">
        <v>43748</v>
      </c>
      <c r="K3432" s="23">
        <v>0.47722222222221999</v>
      </c>
      <c r="L3432" s="22">
        <v>43748</v>
      </c>
      <c r="M3432" s="23">
        <v>0.47722222222221999</v>
      </c>
      <c r="N3432" s="24">
        <v>30</v>
      </c>
      <c r="O3432" s="21" t="s">
        <v>66</v>
      </c>
      <c r="P3432" s="46">
        <f>TotalFix[[#This Row],[Confirmed activ. 3 (ILE03)]]</f>
        <v>30</v>
      </c>
      <c r="Q3432" s="24">
        <v>30</v>
      </c>
      <c r="R3432" s="21" t="s">
        <v>66</v>
      </c>
      <c r="S3432" s="21" t="s">
        <v>72</v>
      </c>
    </row>
    <row r="3433" spans="1:19" s="21" customFormat="1" x14ac:dyDescent="0.35">
      <c r="A3433" s="26">
        <v>1555001</v>
      </c>
      <c r="B3433" s="53">
        <v>411583</v>
      </c>
      <c r="C3433" s="26">
        <f>VLOOKUP(TotalFix[[#This Row],[Order]],'Total Fix by SS'!B:C,2,0)</f>
        <v>245</v>
      </c>
      <c r="D3433" s="21" t="s">
        <v>59</v>
      </c>
      <c r="E3433" s="21" t="s">
        <v>73</v>
      </c>
      <c r="F3433" s="21" t="s">
        <v>61</v>
      </c>
      <c r="G3433" s="21" t="s">
        <v>62</v>
      </c>
      <c r="H3433" s="21" t="s">
        <v>63</v>
      </c>
      <c r="I3433" s="21" t="s">
        <v>74</v>
      </c>
      <c r="J3433" s="22">
        <v>43748</v>
      </c>
      <c r="K3433" s="23">
        <v>0.58787037037037004</v>
      </c>
      <c r="L3433" s="22">
        <v>43751</v>
      </c>
      <c r="M3433" s="23">
        <v>0.42504629629629997</v>
      </c>
      <c r="N3433" s="25">
        <v>179.47</v>
      </c>
      <c r="O3433" s="21" t="s">
        <v>66</v>
      </c>
      <c r="P3433" s="46">
        <f>TotalFix[[#This Row],[Confirmed activ. 3 (ILE03)]]</f>
        <v>179.47</v>
      </c>
      <c r="Q3433" s="24">
        <v>200</v>
      </c>
      <c r="R3433" s="21" t="s">
        <v>66</v>
      </c>
      <c r="S3433" s="21" t="s">
        <v>67</v>
      </c>
    </row>
    <row r="3434" spans="1:19" s="21" customFormat="1" x14ac:dyDescent="0.35">
      <c r="A3434" s="26">
        <v>1555001</v>
      </c>
      <c r="B3434" s="53">
        <v>411583</v>
      </c>
      <c r="C3434" s="26">
        <f>VLOOKUP(TotalFix[[#This Row],[Order]],'Total Fix by SS'!B:C,2,0)</f>
        <v>245</v>
      </c>
      <c r="D3434" s="21" t="s">
        <v>59</v>
      </c>
      <c r="E3434" s="21" t="s">
        <v>75</v>
      </c>
      <c r="F3434" s="21" t="s">
        <v>61</v>
      </c>
      <c r="G3434" s="21" t="s">
        <v>62</v>
      </c>
      <c r="H3434" s="21" t="s">
        <v>63</v>
      </c>
      <c r="I3434" s="21" t="s">
        <v>76</v>
      </c>
      <c r="J3434" s="22">
        <v>43758</v>
      </c>
      <c r="K3434" s="23">
        <v>0.51439814814814999</v>
      </c>
      <c r="L3434" s="22">
        <v>43758</v>
      </c>
      <c r="M3434" s="23">
        <v>0.5390625</v>
      </c>
      <c r="N3434" s="25">
        <v>35.517000000000003</v>
      </c>
      <c r="O3434" s="21" t="s">
        <v>66</v>
      </c>
      <c r="P3434" s="46">
        <f>TotalFix[[#This Row],[Confirmed activ. 3 (ILE03)]]</f>
        <v>35.517000000000003</v>
      </c>
      <c r="Q3434" s="24">
        <v>500</v>
      </c>
      <c r="R3434" s="21" t="s">
        <v>66</v>
      </c>
      <c r="S3434" s="21" t="s">
        <v>67</v>
      </c>
    </row>
    <row r="3435" spans="1:19" s="21" customFormat="1" x14ac:dyDescent="0.35">
      <c r="A3435" s="26">
        <v>1555001</v>
      </c>
      <c r="B3435" s="53">
        <v>411583</v>
      </c>
      <c r="C3435" s="26">
        <f>VLOOKUP(TotalFix[[#This Row],[Order]],'Total Fix by SS'!B:C,2,0)</f>
        <v>245</v>
      </c>
      <c r="D3435" s="21" t="s">
        <v>59</v>
      </c>
      <c r="E3435" s="21" t="s">
        <v>78</v>
      </c>
      <c r="F3435" s="21" t="s">
        <v>69</v>
      </c>
      <c r="G3435" s="21" t="s">
        <v>62</v>
      </c>
      <c r="H3435" s="21" t="s">
        <v>70</v>
      </c>
      <c r="I3435" s="21" t="s">
        <v>79</v>
      </c>
      <c r="J3435" s="22">
        <v>43758</v>
      </c>
      <c r="K3435" s="23">
        <v>0.56144675925926002</v>
      </c>
      <c r="L3435" s="22">
        <v>43758</v>
      </c>
      <c r="M3435" s="23">
        <v>0.56144675925926002</v>
      </c>
      <c r="N3435" s="24">
        <v>20</v>
      </c>
      <c r="O3435" s="21" t="s">
        <v>66</v>
      </c>
      <c r="P3435" s="46">
        <f>TotalFix[[#This Row],[Confirmed activ. 3 (ILE03)]]</f>
        <v>20</v>
      </c>
      <c r="Q3435" s="24">
        <v>20</v>
      </c>
      <c r="R3435" s="21" t="s">
        <v>66</v>
      </c>
      <c r="S3435" s="21" t="s">
        <v>72</v>
      </c>
    </row>
    <row r="3436" spans="1:19" s="21" customFormat="1" x14ac:dyDescent="0.35">
      <c r="A3436" s="26">
        <v>1555001</v>
      </c>
      <c r="B3436" s="53">
        <v>411583</v>
      </c>
      <c r="C3436" s="26">
        <f>VLOOKUP(TotalFix[[#This Row],[Order]],'Total Fix by SS'!B:C,2,0)</f>
        <v>245</v>
      </c>
      <c r="D3436" s="21" t="s">
        <v>59</v>
      </c>
      <c r="E3436" s="21" t="s">
        <v>80</v>
      </c>
      <c r="F3436" s="21" t="s">
        <v>69</v>
      </c>
      <c r="G3436" s="21" t="s">
        <v>62</v>
      </c>
      <c r="H3436" s="21" t="s">
        <v>70</v>
      </c>
      <c r="I3436" s="21" t="s">
        <v>81</v>
      </c>
      <c r="J3436" s="22">
        <v>43758</v>
      </c>
      <c r="K3436" s="23">
        <v>0.56148148148148003</v>
      </c>
      <c r="L3436" s="22">
        <v>43758</v>
      </c>
      <c r="M3436" s="23">
        <v>0.56148148148148003</v>
      </c>
      <c r="N3436" s="24">
        <v>20</v>
      </c>
      <c r="O3436" s="21" t="s">
        <v>66</v>
      </c>
      <c r="P3436" s="46">
        <f>TotalFix[[#This Row],[Confirmed activ. 3 (ILE03)]]</f>
        <v>20</v>
      </c>
      <c r="Q3436" s="24">
        <v>20</v>
      </c>
      <c r="R3436" s="21" t="s">
        <v>66</v>
      </c>
      <c r="S3436" s="21" t="s">
        <v>72</v>
      </c>
    </row>
    <row r="3437" spans="1:19" s="21" customFormat="1" x14ac:dyDescent="0.35">
      <c r="A3437" s="26">
        <v>1555001</v>
      </c>
      <c r="B3437" s="53">
        <v>411583</v>
      </c>
      <c r="C3437" s="26">
        <f>VLOOKUP(TotalFix[[#This Row],[Order]],'Total Fix by SS'!B:C,2,0)</f>
        <v>245</v>
      </c>
      <c r="D3437" s="21" t="s">
        <v>59</v>
      </c>
      <c r="E3437" s="21" t="s">
        <v>82</v>
      </c>
      <c r="F3437" s="21" t="s">
        <v>83</v>
      </c>
      <c r="G3437" s="21" t="s">
        <v>62</v>
      </c>
      <c r="H3437" s="21" t="s">
        <v>84</v>
      </c>
      <c r="I3437" s="21" t="s">
        <v>84</v>
      </c>
      <c r="J3437" s="22">
        <v>43759</v>
      </c>
      <c r="K3437" s="23">
        <v>1.8935185185189999E-2</v>
      </c>
      <c r="L3437" s="22">
        <v>43760</v>
      </c>
      <c r="M3437" s="23">
        <v>0.12472222222222</v>
      </c>
      <c r="N3437" s="25">
        <v>5.5759999999999996</v>
      </c>
      <c r="O3437" s="21" t="s">
        <v>77</v>
      </c>
      <c r="P3437" s="46">
        <f>TotalFix[[#This Row],[Confirmed activ. 3 (ILE03)]]*60</f>
        <v>334.56</v>
      </c>
      <c r="Q3437" s="24">
        <v>450</v>
      </c>
      <c r="R3437" s="21" t="s">
        <v>66</v>
      </c>
      <c r="S3437" s="21" t="s">
        <v>67</v>
      </c>
    </row>
    <row r="3438" spans="1:19" s="21" customFormat="1" x14ac:dyDescent="0.35">
      <c r="A3438" s="26">
        <v>1555001</v>
      </c>
      <c r="B3438" s="53">
        <v>411583</v>
      </c>
      <c r="C3438" s="26">
        <f>VLOOKUP(TotalFix[[#This Row],[Order]],'Total Fix by SS'!B:C,2,0)</f>
        <v>245</v>
      </c>
      <c r="D3438" s="21" t="s">
        <v>59</v>
      </c>
      <c r="E3438" s="21" t="s">
        <v>85</v>
      </c>
      <c r="F3438" s="21" t="s">
        <v>86</v>
      </c>
      <c r="G3438" s="21" t="s">
        <v>62</v>
      </c>
      <c r="H3438" s="21" t="s">
        <v>87</v>
      </c>
      <c r="I3438" s="21" t="s">
        <v>87</v>
      </c>
      <c r="J3438" s="22">
        <v>43760</v>
      </c>
      <c r="K3438" s="23">
        <v>0.42553240740741</v>
      </c>
      <c r="L3438" s="22">
        <v>43760</v>
      </c>
      <c r="M3438" s="23">
        <v>0.42553240740741</v>
      </c>
      <c r="N3438" s="24">
        <v>20</v>
      </c>
      <c r="O3438" s="21" t="s">
        <v>66</v>
      </c>
      <c r="P3438" s="46">
        <f>TotalFix[[#This Row],[Confirmed activ. 3 (ILE03)]]</f>
        <v>20</v>
      </c>
      <c r="Q3438" s="24">
        <v>20</v>
      </c>
      <c r="R3438" s="21" t="s">
        <v>66</v>
      </c>
      <c r="S3438" s="21" t="s">
        <v>72</v>
      </c>
    </row>
    <row r="3439" spans="1:19" s="21" customFormat="1" x14ac:dyDescent="0.35">
      <c r="A3439" s="26">
        <v>1555001</v>
      </c>
      <c r="B3439" s="53">
        <v>411583</v>
      </c>
      <c r="C3439" s="26">
        <f>VLOOKUP(TotalFix[[#This Row],[Order]],'Total Fix by SS'!B:C,2,0)</f>
        <v>245</v>
      </c>
      <c r="D3439" s="21" t="s">
        <v>59</v>
      </c>
      <c r="E3439" s="21" t="s">
        <v>88</v>
      </c>
      <c r="F3439" s="21" t="s">
        <v>89</v>
      </c>
      <c r="G3439" s="21" t="s">
        <v>90</v>
      </c>
      <c r="H3439" s="21" t="s">
        <v>91</v>
      </c>
      <c r="I3439" s="21" t="s">
        <v>92</v>
      </c>
      <c r="J3439" s="22"/>
      <c r="K3439" s="23">
        <v>0</v>
      </c>
      <c r="L3439" s="22"/>
      <c r="M3439" s="23">
        <v>0</v>
      </c>
      <c r="N3439" s="25">
        <v>0</v>
      </c>
      <c r="O3439" s="21" t="s">
        <v>93</v>
      </c>
      <c r="P3439" s="46"/>
      <c r="Q3439" s="24">
        <v>0</v>
      </c>
      <c r="R3439" s="21" t="s">
        <v>66</v>
      </c>
      <c r="S3439" s="21" t="s">
        <v>94</v>
      </c>
    </row>
    <row r="3440" spans="1:19" s="21" customFormat="1" x14ac:dyDescent="0.35">
      <c r="A3440" s="26">
        <v>1555001</v>
      </c>
      <c r="B3440" s="53">
        <v>411583</v>
      </c>
      <c r="C3440" s="26">
        <f>VLOOKUP(TotalFix[[#This Row],[Order]],'Total Fix by SS'!B:C,2,0)</f>
        <v>245</v>
      </c>
      <c r="D3440" s="21" t="s">
        <v>59</v>
      </c>
      <c r="E3440" s="21" t="s">
        <v>95</v>
      </c>
      <c r="F3440" s="21" t="s">
        <v>61</v>
      </c>
      <c r="G3440" s="21" t="s">
        <v>62</v>
      </c>
      <c r="H3440" s="21" t="s">
        <v>63</v>
      </c>
      <c r="I3440" s="21" t="s">
        <v>96</v>
      </c>
      <c r="J3440" s="22">
        <v>43760</v>
      </c>
      <c r="K3440" s="23">
        <v>0.49519675925925999</v>
      </c>
      <c r="L3440" s="22">
        <v>43760</v>
      </c>
      <c r="M3440" s="23">
        <v>0.52818287037037004</v>
      </c>
      <c r="N3440" s="25">
        <v>23.75</v>
      </c>
      <c r="O3440" s="21" t="s">
        <v>66</v>
      </c>
      <c r="P3440" s="46">
        <f>TotalFix[[#This Row],[Confirmed activ. 3 (ILE03)]]</f>
        <v>23.75</v>
      </c>
      <c r="Q3440" s="24">
        <v>40</v>
      </c>
      <c r="R3440" s="21" t="s">
        <v>66</v>
      </c>
      <c r="S3440" s="21" t="s">
        <v>67</v>
      </c>
    </row>
    <row r="3441" spans="1:19" s="21" customFormat="1" x14ac:dyDescent="0.35">
      <c r="A3441" s="26">
        <v>1555001</v>
      </c>
      <c r="B3441" s="53">
        <v>411583</v>
      </c>
      <c r="C3441" s="26">
        <f>VLOOKUP(TotalFix[[#This Row],[Order]],'Total Fix by SS'!B:C,2,0)</f>
        <v>245</v>
      </c>
      <c r="D3441" s="21" t="s">
        <v>59</v>
      </c>
      <c r="E3441" s="21" t="s">
        <v>97</v>
      </c>
      <c r="F3441" s="21" t="s">
        <v>69</v>
      </c>
      <c r="G3441" s="21" t="s">
        <v>62</v>
      </c>
      <c r="H3441" s="21" t="s">
        <v>70</v>
      </c>
      <c r="I3441" s="21" t="s">
        <v>98</v>
      </c>
      <c r="J3441" s="22">
        <v>43761</v>
      </c>
      <c r="K3441" s="23">
        <v>0.68715277777778005</v>
      </c>
      <c r="L3441" s="22">
        <v>43761</v>
      </c>
      <c r="M3441" s="23">
        <v>0.68715277777778005</v>
      </c>
      <c r="N3441" s="24">
        <v>20</v>
      </c>
      <c r="O3441" s="21" t="s">
        <v>66</v>
      </c>
      <c r="P3441" s="46">
        <f>TotalFix[[#This Row],[Confirmed activ. 3 (ILE03)]]</f>
        <v>20</v>
      </c>
      <c r="Q3441" s="24">
        <v>20</v>
      </c>
      <c r="R3441" s="21" t="s">
        <v>66</v>
      </c>
      <c r="S3441" s="21" t="s">
        <v>72</v>
      </c>
    </row>
    <row r="3442" spans="1:19" s="21" customFormat="1" x14ac:dyDescent="0.35">
      <c r="A3442" s="26">
        <v>1555001</v>
      </c>
      <c r="B3442" s="53">
        <v>411583</v>
      </c>
      <c r="C3442" s="26">
        <f>VLOOKUP(TotalFix[[#This Row],[Order]],'Total Fix by SS'!B:C,2,0)</f>
        <v>245</v>
      </c>
      <c r="D3442" s="21" t="s">
        <v>59</v>
      </c>
      <c r="E3442" s="21" t="s">
        <v>99</v>
      </c>
      <c r="F3442" s="21" t="s">
        <v>69</v>
      </c>
      <c r="G3442" s="21" t="s">
        <v>62</v>
      </c>
      <c r="H3442" s="21" t="s">
        <v>70</v>
      </c>
      <c r="I3442" s="21" t="s">
        <v>100</v>
      </c>
      <c r="J3442" s="22">
        <v>43761</v>
      </c>
      <c r="K3442" s="23">
        <v>0.68728009259259004</v>
      </c>
      <c r="L3442" s="22">
        <v>43761</v>
      </c>
      <c r="M3442" s="23">
        <v>0.68728009259259004</v>
      </c>
      <c r="N3442" s="24">
        <v>50</v>
      </c>
      <c r="O3442" s="21" t="s">
        <v>66</v>
      </c>
      <c r="P3442" s="46">
        <f>TotalFix[[#This Row],[Confirmed activ. 3 (ILE03)]]</f>
        <v>50</v>
      </c>
      <c r="Q3442" s="24">
        <v>50</v>
      </c>
      <c r="R3442" s="21" t="s">
        <v>66</v>
      </c>
      <c r="S3442" s="21" t="s">
        <v>72</v>
      </c>
    </row>
    <row r="3443" spans="1:19" s="21" customFormat="1" x14ac:dyDescent="0.35">
      <c r="A3443" s="26">
        <v>1555001</v>
      </c>
      <c r="B3443" s="53">
        <v>411583</v>
      </c>
      <c r="C3443" s="26">
        <f>VLOOKUP(TotalFix[[#This Row],[Order]],'Total Fix by SS'!B:C,2,0)</f>
        <v>245</v>
      </c>
      <c r="D3443" s="21" t="s">
        <v>59</v>
      </c>
      <c r="E3443" s="21" t="s">
        <v>101</v>
      </c>
      <c r="F3443" s="21" t="s">
        <v>102</v>
      </c>
      <c r="G3443" s="21" t="s">
        <v>62</v>
      </c>
      <c r="H3443" s="21" t="s">
        <v>100</v>
      </c>
      <c r="I3443" s="21" t="s">
        <v>103</v>
      </c>
      <c r="J3443" s="22">
        <v>43762</v>
      </c>
      <c r="K3443" s="23">
        <v>0.50116898148148004</v>
      </c>
      <c r="L3443" s="22">
        <v>43762</v>
      </c>
      <c r="M3443" s="23">
        <v>0.50116898148148004</v>
      </c>
      <c r="N3443" s="24">
        <v>10</v>
      </c>
      <c r="O3443" s="21" t="s">
        <v>66</v>
      </c>
      <c r="P3443" s="46">
        <f>TotalFix[[#This Row],[Confirmed activ. 3 (ILE03)]]</f>
        <v>10</v>
      </c>
      <c r="Q3443" s="24">
        <v>10</v>
      </c>
      <c r="R3443" s="21" t="s">
        <v>66</v>
      </c>
      <c r="S3443" s="21" t="s">
        <v>72</v>
      </c>
    </row>
    <row r="3444" spans="1:19" s="21" customFormat="1" x14ac:dyDescent="0.35">
      <c r="A3444" s="26">
        <v>1555001</v>
      </c>
      <c r="B3444" s="53">
        <v>411583</v>
      </c>
      <c r="C3444" s="26">
        <f>VLOOKUP(TotalFix[[#This Row],[Order]],'Total Fix by SS'!B:C,2,0)</f>
        <v>245</v>
      </c>
      <c r="D3444" s="21" t="s">
        <v>59</v>
      </c>
      <c r="E3444" s="21" t="s">
        <v>104</v>
      </c>
      <c r="F3444" s="21" t="s">
        <v>102</v>
      </c>
      <c r="G3444" s="21" t="s">
        <v>105</v>
      </c>
      <c r="H3444" s="21" t="s">
        <v>100</v>
      </c>
      <c r="I3444" s="21" t="s">
        <v>106</v>
      </c>
      <c r="J3444" s="22">
        <v>43765</v>
      </c>
      <c r="K3444" s="23">
        <v>0.39931712962963001</v>
      </c>
      <c r="L3444" s="22">
        <v>43765</v>
      </c>
      <c r="M3444" s="23">
        <v>0.39931712962963001</v>
      </c>
      <c r="N3444" s="24">
        <v>10</v>
      </c>
      <c r="O3444" s="21" t="s">
        <v>66</v>
      </c>
      <c r="P3444" s="46">
        <f>TotalFix[[#This Row],[Confirmed activ. 3 (ILE03)]]</f>
        <v>10</v>
      </c>
      <c r="Q3444" s="24">
        <v>10</v>
      </c>
      <c r="R3444" s="21" t="s">
        <v>66</v>
      </c>
      <c r="S3444" s="21" t="s">
        <v>72</v>
      </c>
    </row>
    <row r="3445" spans="1:19" s="21" customFormat="1" x14ac:dyDescent="0.35">
      <c r="A3445" s="26">
        <v>1555001</v>
      </c>
      <c r="B3445" s="53">
        <v>411583</v>
      </c>
      <c r="C3445" s="26">
        <f>VLOOKUP(TotalFix[[#This Row],[Order]],'Total Fix by SS'!B:C,2,0)</f>
        <v>245</v>
      </c>
      <c r="D3445" s="21" t="s">
        <v>107</v>
      </c>
      <c r="E3445" s="21" t="s">
        <v>60</v>
      </c>
      <c r="F3445" s="21" t="s">
        <v>61</v>
      </c>
      <c r="G3445" s="21" t="s">
        <v>90</v>
      </c>
      <c r="H3445" s="21" t="s">
        <v>63</v>
      </c>
      <c r="I3445" s="21" t="s">
        <v>108</v>
      </c>
      <c r="J3445" s="22">
        <v>43753</v>
      </c>
      <c r="K3445" s="23">
        <v>0.31945601851852001</v>
      </c>
      <c r="L3445" s="22">
        <v>43754</v>
      </c>
      <c r="M3445" s="23">
        <v>0.74810185185184996</v>
      </c>
      <c r="N3445" s="25">
        <v>19.411999999999999</v>
      </c>
      <c r="O3445" s="21" t="s">
        <v>77</v>
      </c>
      <c r="P3445" s="46">
        <f>TotalFix[[#This Row],[Confirmed activ. 3 (ILE03)]]*60</f>
        <v>1164.72</v>
      </c>
      <c r="Q3445" s="24">
        <v>1</v>
      </c>
      <c r="R3445" s="21" t="s">
        <v>66</v>
      </c>
      <c r="S3445" s="21" t="s">
        <v>67</v>
      </c>
    </row>
    <row r="3446" spans="1:19" s="21" customFormat="1" x14ac:dyDescent="0.35">
      <c r="A3446" s="26">
        <v>1555001</v>
      </c>
      <c r="B3446" s="53">
        <v>411583</v>
      </c>
      <c r="C3446" s="26">
        <f>VLOOKUP(TotalFix[[#This Row],[Order]],'Total Fix by SS'!B:C,2,0)</f>
        <v>245</v>
      </c>
      <c r="D3446" s="21" t="s">
        <v>109</v>
      </c>
      <c r="E3446" s="21" t="s">
        <v>82</v>
      </c>
      <c r="F3446" s="21" t="s">
        <v>83</v>
      </c>
      <c r="G3446" s="21" t="s">
        <v>90</v>
      </c>
      <c r="H3446" s="21" t="s">
        <v>84</v>
      </c>
      <c r="I3446" s="21" t="s">
        <v>110</v>
      </c>
      <c r="J3446" s="22"/>
      <c r="K3446" s="23">
        <v>0</v>
      </c>
      <c r="L3446" s="22"/>
      <c r="M3446" s="23">
        <v>0</v>
      </c>
      <c r="N3446" s="25">
        <v>0</v>
      </c>
      <c r="O3446" s="21" t="s">
        <v>93</v>
      </c>
      <c r="P3446" s="46"/>
      <c r="Q3446" s="24">
        <v>5</v>
      </c>
      <c r="R3446" s="21" t="s">
        <v>66</v>
      </c>
      <c r="S3446" s="21" t="s">
        <v>94</v>
      </c>
    </row>
    <row r="3447" spans="1:19" s="21" customFormat="1" x14ac:dyDescent="0.35">
      <c r="A3447" s="26">
        <v>1555002</v>
      </c>
      <c r="B3447" s="53">
        <v>411583</v>
      </c>
      <c r="C3447" s="26">
        <f>VLOOKUP(TotalFix[[#This Row],[Order]],'Total Fix by SS'!B:C,2,0)</f>
        <v>244</v>
      </c>
      <c r="D3447" s="21" t="s">
        <v>59</v>
      </c>
      <c r="E3447" s="21" t="s">
        <v>60</v>
      </c>
      <c r="F3447" s="21" t="s">
        <v>61</v>
      </c>
      <c r="G3447" s="21" t="s">
        <v>62</v>
      </c>
      <c r="H3447" s="21" t="s">
        <v>63</v>
      </c>
      <c r="I3447" s="21" t="s">
        <v>64</v>
      </c>
      <c r="J3447" s="22">
        <v>43744</v>
      </c>
      <c r="K3447" s="23">
        <v>0.50875000000000004</v>
      </c>
      <c r="L3447" s="22">
        <v>43744</v>
      </c>
      <c r="M3447" s="23">
        <v>0.51920138888889</v>
      </c>
      <c r="N3447" s="25">
        <v>15.05</v>
      </c>
      <c r="O3447" s="21" t="s">
        <v>66</v>
      </c>
      <c r="P3447" s="46">
        <f>TotalFix[[#This Row],[Confirmed activ. 3 (ILE03)]]</f>
        <v>15.05</v>
      </c>
      <c r="Q3447" s="24">
        <v>20</v>
      </c>
      <c r="R3447" s="21" t="s">
        <v>66</v>
      </c>
      <c r="S3447" s="21" t="s">
        <v>67</v>
      </c>
    </row>
    <row r="3448" spans="1:19" s="21" customFormat="1" x14ac:dyDescent="0.35">
      <c r="A3448" s="26">
        <v>1555002</v>
      </c>
      <c r="B3448" s="53">
        <v>411583</v>
      </c>
      <c r="C3448" s="26">
        <f>VLOOKUP(TotalFix[[#This Row],[Order]],'Total Fix by SS'!B:C,2,0)</f>
        <v>244</v>
      </c>
      <c r="D3448" s="21" t="s">
        <v>59</v>
      </c>
      <c r="E3448" s="21" t="s">
        <v>68</v>
      </c>
      <c r="F3448" s="21" t="s">
        <v>69</v>
      </c>
      <c r="G3448" s="21" t="s">
        <v>62</v>
      </c>
      <c r="H3448" s="21" t="s">
        <v>70</v>
      </c>
      <c r="I3448" s="21" t="s">
        <v>71</v>
      </c>
      <c r="J3448" s="22">
        <v>43744</v>
      </c>
      <c r="K3448" s="23">
        <v>0.55643518518518997</v>
      </c>
      <c r="L3448" s="22">
        <v>43744</v>
      </c>
      <c r="M3448" s="23">
        <v>0.55643518518518997</v>
      </c>
      <c r="N3448" s="24">
        <v>30</v>
      </c>
      <c r="O3448" s="21" t="s">
        <v>66</v>
      </c>
      <c r="P3448" s="46">
        <f>TotalFix[[#This Row],[Confirmed activ. 3 (ILE03)]]</f>
        <v>30</v>
      </c>
      <c r="Q3448" s="24">
        <v>30</v>
      </c>
      <c r="R3448" s="21" t="s">
        <v>66</v>
      </c>
      <c r="S3448" s="21" t="s">
        <v>72</v>
      </c>
    </row>
    <row r="3449" spans="1:19" s="21" customFormat="1" x14ac:dyDescent="0.35">
      <c r="A3449" s="26">
        <v>1555002</v>
      </c>
      <c r="B3449" s="53">
        <v>411583</v>
      </c>
      <c r="C3449" s="26">
        <f>VLOOKUP(TotalFix[[#This Row],[Order]],'Total Fix by SS'!B:C,2,0)</f>
        <v>244</v>
      </c>
      <c r="D3449" s="21" t="s">
        <v>59</v>
      </c>
      <c r="E3449" s="21" t="s">
        <v>73</v>
      </c>
      <c r="F3449" s="21" t="s">
        <v>61</v>
      </c>
      <c r="G3449" s="21" t="s">
        <v>62</v>
      </c>
      <c r="H3449" s="21" t="s">
        <v>63</v>
      </c>
      <c r="I3449" s="21" t="s">
        <v>74</v>
      </c>
      <c r="J3449" s="22">
        <v>43744</v>
      </c>
      <c r="K3449" s="23">
        <v>0.55754629629630004</v>
      </c>
      <c r="L3449" s="22">
        <v>43744</v>
      </c>
      <c r="M3449" s="23">
        <v>0.66475694444444</v>
      </c>
      <c r="N3449" s="25">
        <v>2.573</v>
      </c>
      <c r="O3449" s="21" t="s">
        <v>77</v>
      </c>
      <c r="P3449" s="46">
        <f>TotalFix[[#This Row],[Confirmed activ. 3 (ILE03)]]*60</f>
        <v>154.38</v>
      </c>
      <c r="Q3449" s="24">
        <v>200</v>
      </c>
      <c r="R3449" s="21" t="s">
        <v>66</v>
      </c>
      <c r="S3449" s="21" t="s">
        <v>67</v>
      </c>
    </row>
    <row r="3450" spans="1:19" s="21" customFormat="1" x14ac:dyDescent="0.35">
      <c r="A3450" s="26">
        <v>1555002</v>
      </c>
      <c r="B3450" s="53">
        <v>411583</v>
      </c>
      <c r="C3450" s="26">
        <f>VLOOKUP(TotalFix[[#This Row],[Order]],'Total Fix by SS'!B:C,2,0)</f>
        <v>244</v>
      </c>
      <c r="D3450" s="21" t="s">
        <v>59</v>
      </c>
      <c r="E3450" s="21" t="s">
        <v>75</v>
      </c>
      <c r="F3450" s="21" t="s">
        <v>61</v>
      </c>
      <c r="G3450" s="21" t="s">
        <v>62</v>
      </c>
      <c r="H3450" s="21" t="s">
        <v>63</v>
      </c>
      <c r="I3450" s="21" t="s">
        <v>76</v>
      </c>
      <c r="J3450" s="22">
        <v>43747</v>
      </c>
      <c r="K3450" s="23">
        <v>0.42626157407407</v>
      </c>
      <c r="L3450" s="22">
        <v>43752</v>
      </c>
      <c r="M3450" s="23">
        <v>0.74320601851851997</v>
      </c>
      <c r="N3450" s="25">
        <v>21.468</v>
      </c>
      <c r="O3450" s="21" t="s">
        <v>77</v>
      </c>
      <c r="P3450" s="46">
        <f>TotalFix[[#This Row],[Confirmed activ. 3 (ILE03)]]*60</f>
        <v>1288.08</v>
      </c>
      <c r="Q3450" s="24">
        <v>500</v>
      </c>
      <c r="R3450" s="21" t="s">
        <v>66</v>
      </c>
      <c r="S3450" s="21" t="s">
        <v>67</v>
      </c>
    </row>
    <row r="3451" spans="1:19" s="21" customFormat="1" x14ac:dyDescent="0.35">
      <c r="A3451" s="26">
        <v>1555002</v>
      </c>
      <c r="B3451" s="53">
        <v>411583</v>
      </c>
      <c r="C3451" s="26">
        <f>VLOOKUP(TotalFix[[#This Row],[Order]],'Total Fix by SS'!B:C,2,0)</f>
        <v>244</v>
      </c>
      <c r="D3451" s="21" t="s">
        <v>59</v>
      </c>
      <c r="E3451" s="21" t="s">
        <v>78</v>
      </c>
      <c r="F3451" s="21" t="s">
        <v>69</v>
      </c>
      <c r="G3451" s="21" t="s">
        <v>62</v>
      </c>
      <c r="H3451" s="21" t="s">
        <v>70</v>
      </c>
      <c r="I3451" s="21" t="s">
        <v>79</v>
      </c>
      <c r="J3451" s="22">
        <v>43753</v>
      </c>
      <c r="K3451" s="23">
        <v>0.46334490740741002</v>
      </c>
      <c r="L3451" s="22">
        <v>43753</v>
      </c>
      <c r="M3451" s="23">
        <v>0.46334490740741002</v>
      </c>
      <c r="N3451" s="24">
        <v>20</v>
      </c>
      <c r="O3451" s="21" t="s">
        <v>66</v>
      </c>
      <c r="P3451" s="46">
        <f>TotalFix[[#This Row],[Confirmed activ. 3 (ILE03)]]</f>
        <v>20</v>
      </c>
      <c r="Q3451" s="24">
        <v>20</v>
      </c>
      <c r="R3451" s="21" t="s">
        <v>66</v>
      </c>
      <c r="S3451" s="21" t="s">
        <v>72</v>
      </c>
    </row>
    <row r="3452" spans="1:19" s="21" customFormat="1" x14ac:dyDescent="0.35">
      <c r="A3452" s="26">
        <v>1555002</v>
      </c>
      <c r="B3452" s="53">
        <v>411583</v>
      </c>
      <c r="C3452" s="26">
        <f>VLOOKUP(TotalFix[[#This Row],[Order]],'Total Fix by SS'!B:C,2,0)</f>
        <v>244</v>
      </c>
      <c r="D3452" s="21" t="s">
        <v>59</v>
      </c>
      <c r="E3452" s="21" t="s">
        <v>80</v>
      </c>
      <c r="F3452" s="21" t="s">
        <v>69</v>
      </c>
      <c r="G3452" s="21" t="s">
        <v>62</v>
      </c>
      <c r="H3452" s="21" t="s">
        <v>70</v>
      </c>
      <c r="I3452" s="21" t="s">
        <v>81</v>
      </c>
      <c r="J3452" s="22">
        <v>43753</v>
      </c>
      <c r="K3452" s="23">
        <v>0.52052083333332999</v>
      </c>
      <c r="L3452" s="22">
        <v>43753</v>
      </c>
      <c r="M3452" s="23">
        <v>0.52052083333332999</v>
      </c>
      <c r="N3452" s="24">
        <v>20</v>
      </c>
      <c r="O3452" s="21" t="s">
        <v>66</v>
      </c>
      <c r="P3452" s="46">
        <f>TotalFix[[#This Row],[Confirmed activ. 3 (ILE03)]]</f>
        <v>20</v>
      </c>
      <c r="Q3452" s="24">
        <v>20</v>
      </c>
      <c r="R3452" s="21" t="s">
        <v>66</v>
      </c>
      <c r="S3452" s="21" t="s">
        <v>72</v>
      </c>
    </row>
    <row r="3453" spans="1:19" s="21" customFormat="1" x14ac:dyDescent="0.35">
      <c r="A3453" s="26">
        <v>1555002</v>
      </c>
      <c r="B3453" s="53">
        <v>411583</v>
      </c>
      <c r="C3453" s="26">
        <f>VLOOKUP(TotalFix[[#This Row],[Order]],'Total Fix by SS'!B:C,2,0)</f>
        <v>244</v>
      </c>
      <c r="D3453" s="21" t="s">
        <v>59</v>
      </c>
      <c r="E3453" s="21" t="s">
        <v>82</v>
      </c>
      <c r="F3453" s="21" t="s">
        <v>83</v>
      </c>
      <c r="G3453" s="21" t="s">
        <v>62</v>
      </c>
      <c r="H3453" s="21" t="s">
        <v>84</v>
      </c>
      <c r="I3453" s="21" t="s">
        <v>84</v>
      </c>
      <c r="J3453" s="22">
        <v>43753</v>
      </c>
      <c r="K3453" s="23">
        <v>0.59248842592592998</v>
      </c>
      <c r="L3453" s="22">
        <v>43754</v>
      </c>
      <c r="M3453" s="23">
        <v>0.64420138888889</v>
      </c>
      <c r="N3453" s="25">
        <v>6.3650000000000002</v>
      </c>
      <c r="O3453" s="21" t="s">
        <v>77</v>
      </c>
      <c r="P3453" s="46">
        <f>TotalFix[[#This Row],[Confirmed activ. 3 (ILE03)]]*60</f>
        <v>381.90000000000003</v>
      </c>
      <c r="Q3453" s="24">
        <v>450</v>
      </c>
      <c r="R3453" s="21" t="s">
        <v>66</v>
      </c>
      <c r="S3453" s="21" t="s">
        <v>67</v>
      </c>
    </row>
    <row r="3454" spans="1:19" s="21" customFormat="1" x14ac:dyDescent="0.35">
      <c r="A3454" s="26">
        <v>1555002</v>
      </c>
      <c r="B3454" s="53">
        <v>411583</v>
      </c>
      <c r="C3454" s="26">
        <f>VLOOKUP(TotalFix[[#This Row],[Order]],'Total Fix by SS'!B:C,2,0)</f>
        <v>244</v>
      </c>
      <c r="D3454" s="21" t="s">
        <v>59</v>
      </c>
      <c r="E3454" s="21" t="s">
        <v>85</v>
      </c>
      <c r="F3454" s="21" t="s">
        <v>86</v>
      </c>
      <c r="G3454" s="21" t="s">
        <v>62</v>
      </c>
      <c r="H3454" s="21" t="s">
        <v>87</v>
      </c>
      <c r="I3454" s="21" t="s">
        <v>87</v>
      </c>
      <c r="J3454" s="22">
        <v>43758</v>
      </c>
      <c r="K3454" s="23">
        <v>0.30398148148148002</v>
      </c>
      <c r="L3454" s="22">
        <v>43758</v>
      </c>
      <c r="M3454" s="23">
        <v>0.30398148148148002</v>
      </c>
      <c r="N3454" s="24">
        <v>20</v>
      </c>
      <c r="O3454" s="21" t="s">
        <v>66</v>
      </c>
      <c r="P3454" s="46">
        <f>TotalFix[[#This Row],[Confirmed activ. 3 (ILE03)]]</f>
        <v>20</v>
      </c>
      <c r="Q3454" s="24">
        <v>20</v>
      </c>
      <c r="R3454" s="21" t="s">
        <v>66</v>
      </c>
      <c r="S3454" s="21" t="s">
        <v>72</v>
      </c>
    </row>
    <row r="3455" spans="1:19" s="21" customFormat="1" x14ac:dyDescent="0.35">
      <c r="A3455" s="26">
        <v>1555002</v>
      </c>
      <c r="B3455" s="53">
        <v>411583</v>
      </c>
      <c r="C3455" s="26">
        <f>VLOOKUP(TotalFix[[#This Row],[Order]],'Total Fix by SS'!B:C,2,0)</f>
        <v>244</v>
      </c>
      <c r="D3455" s="21" t="s">
        <v>59</v>
      </c>
      <c r="E3455" s="21" t="s">
        <v>88</v>
      </c>
      <c r="F3455" s="21" t="s">
        <v>89</v>
      </c>
      <c r="G3455" s="21" t="s">
        <v>90</v>
      </c>
      <c r="H3455" s="21" t="s">
        <v>91</v>
      </c>
      <c r="I3455" s="21" t="s">
        <v>92</v>
      </c>
      <c r="J3455" s="22"/>
      <c r="K3455" s="23">
        <v>0</v>
      </c>
      <c r="L3455" s="22"/>
      <c r="M3455" s="23">
        <v>0</v>
      </c>
      <c r="N3455" s="25">
        <v>0</v>
      </c>
      <c r="O3455" s="21" t="s">
        <v>93</v>
      </c>
      <c r="P3455" s="46"/>
      <c r="Q3455" s="24">
        <v>0</v>
      </c>
      <c r="R3455" s="21" t="s">
        <v>66</v>
      </c>
      <c r="S3455" s="21" t="s">
        <v>94</v>
      </c>
    </row>
    <row r="3456" spans="1:19" s="21" customFormat="1" x14ac:dyDescent="0.35">
      <c r="A3456" s="26">
        <v>1555002</v>
      </c>
      <c r="B3456" s="53">
        <v>411583</v>
      </c>
      <c r="C3456" s="26">
        <f>VLOOKUP(TotalFix[[#This Row],[Order]],'Total Fix by SS'!B:C,2,0)</f>
        <v>244</v>
      </c>
      <c r="D3456" s="21" t="s">
        <v>59</v>
      </c>
      <c r="E3456" s="21" t="s">
        <v>95</v>
      </c>
      <c r="F3456" s="21" t="s">
        <v>61</v>
      </c>
      <c r="G3456" s="21" t="s">
        <v>62</v>
      </c>
      <c r="H3456" s="21" t="s">
        <v>63</v>
      </c>
      <c r="I3456" s="21" t="s">
        <v>96</v>
      </c>
      <c r="J3456" s="22">
        <v>43759</v>
      </c>
      <c r="K3456" s="23">
        <v>0.40601851851852</v>
      </c>
      <c r="L3456" s="22">
        <v>43759</v>
      </c>
      <c r="M3456" s="23">
        <v>0.42431712962962997</v>
      </c>
      <c r="N3456" s="25">
        <v>26.35</v>
      </c>
      <c r="O3456" s="21" t="s">
        <v>66</v>
      </c>
      <c r="P3456" s="46">
        <f>TotalFix[[#This Row],[Confirmed activ. 3 (ILE03)]]</f>
        <v>26.35</v>
      </c>
      <c r="Q3456" s="24">
        <v>40</v>
      </c>
      <c r="R3456" s="21" t="s">
        <v>66</v>
      </c>
      <c r="S3456" s="21" t="s">
        <v>67</v>
      </c>
    </row>
    <row r="3457" spans="1:19" s="21" customFormat="1" x14ac:dyDescent="0.35">
      <c r="A3457" s="26">
        <v>1555002</v>
      </c>
      <c r="B3457" s="53">
        <v>411583</v>
      </c>
      <c r="C3457" s="26">
        <f>VLOOKUP(TotalFix[[#This Row],[Order]],'Total Fix by SS'!B:C,2,0)</f>
        <v>244</v>
      </c>
      <c r="D3457" s="21" t="s">
        <v>59</v>
      </c>
      <c r="E3457" s="21" t="s">
        <v>97</v>
      </c>
      <c r="F3457" s="21" t="s">
        <v>69</v>
      </c>
      <c r="G3457" s="21" t="s">
        <v>62</v>
      </c>
      <c r="H3457" s="21" t="s">
        <v>70</v>
      </c>
      <c r="I3457" s="21" t="s">
        <v>98</v>
      </c>
      <c r="J3457" s="22">
        <v>43759</v>
      </c>
      <c r="K3457" s="23">
        <v>0.68505787037037003</v>
      </c>
      <c r="L3457" s="22">
        <v>43759</v>
      </c>
      <c r="M3457" s="23">
        <v>0.68505787037037003</v>
      </c>
      <c r="N3457" s="24">
        <v>20</v>
      </c>
      <c r="O3457" s="21" t="s">
        <v>66</v>
      </c>
      <c r="P3457" s="46">
        <f>TotalFix[[#This Row],[Confirmed activ. 3 (ILE03)]]</f>
        <v>20</v>
      </c>
      <c r="Q3457" s="24">
        <v>20</v>
      </c>
      <c r="R3457" s="21" t="s">
        <v>66</v>
      </c>
      <c r="S3457" s="21" t="s">
        <v>72</v>
      </c>
    </row>
    <row r="3458" spans="1:19" s="21" customFormat="1" x14ac:dyDescent="0.35">
      <c r="A3458" s="26">
        <v>1555002</v>
      </c>
      <c r="B3458" s="53">
        <v>411583</v>
      </c>
      <c r="C3458" s="26">
        <f>VLOOKUP(TotalFix[[#This Row],[Order]],'Total Fix by SS'!B:C,2,0)</f>
        <v>244</v>
      </c>
      <c r="D3458" s="21" t="s">
        <v>59</v>
      </c>
      <c r="E3458" s="21" t="s">
        <v>99</v>
      </c>
      <c r="F3458" s="21" t="s">
        <v>69</v>
      </c>
      <c r="G3458" s="21" t="s">
        <v>62</v>
      </c>
      <c r="H3458" s="21" t="s">
        <v>70</v>
      </c>
      <c r="I3458" s="21" t="s">
        <v>100</v>
      </c>
      <c r="J3458" s="22">
        <v>43759</v>
      </c>
      <c r="K3458" s="23">
        <v>0.68510416666666996</v>
      </c>
      <c r="L3458" s="22">
        <v>43759</v>
      </c>
      <c r="M3458" s="23">
        <v>0.68510416666666996</v>
      </c>
      <c r="N3458" s="24">
        <v>50</v>
      </c>
      <c r="O3458" s="21" t="s">
        <v>66</v>
      </c>
      <c r="P3458" s="46">
        <f>TotalFix[[#This Row],[Confirmed activ. 3 (ILE03)]]</f>
        <v>50</v>
      </c>
      <c r="Q3458" s="24">
        <v>50</v>
      </c>
      <c r="R3458" s="21" t="s">
        <v>66</v>
      </c>
      <c r="S3458" s="21" t="s">
        <v>72</v>
      </c>
    </row>
    <row r="3459" spans="1:19" s="21" customFormat="1" x14ac:dyDescent="0.35">
      <c r="A3459" s="26">
        <v>1555002</v>
      </c>
      <c r="B3459" s="53">
        <v>411583</v>
      </c>
      <c r="C3459" s="26">
        <f>VLOOKUP(TotalFix[[#This Row],[Order]],'Total Fix by SS'!B:C,2,0)</f>
        <v>244</v>
      </c>
      <c r="D3459" s="21" t="s">
        <v>59</v>
      </c>
      <c r="E3459" s="21" t="s">
        <v>101</v>
      </c>
      <c r="F3459" s="21" t="s">
        <v>102</v>
      </c>
      <c r="G3459" s="21" t="s">
        <v>62</v>
      </c>
      <c r="H3459" s="21" t="s">
        <v>100</v>
      </c>
      <c r="I3459" s="21" t="s">
        <v>103</v>
      </c>
      <c r="J3459" s="22">
        <v>43759</v>
      </c>
      <c r="K3459" s="23">
        <v>0.68513888888888996</v>
      </c>
      <c r="L3459" s="22">
        <v>43759</v>
      </c>
      <c r="M3459" s="23">
        <v>0.68513888888888996</v>
      </c>
      <c r="N3459" s="24">
        <v>10</v>
      </c>
      <c r="O3459" s="21" t="s">
        <v>66</v>
      </c>
      <c r="P3459" s="46">
        <f>TotalFix[[#This Row],[Confirmed activ. 3 (ILE03)]]</f>
        <v>10</v>
      </c>
      <c r="Q3459" s="24">
        <v>10</v>
      </c>
      <c r="R3459" s="21" t="s">
        <v>66</v>
      </c>
      <c r="S3459" s="21" t="s">
        <v>72</v>
      </c>
    </row>
    <row r="3460" spans="1:19" s="21" customFormat="1" x14ac:dyDescent="0.35">
      <c r="A3460" s="26">
        <v>1555002</v>
      </c>
      <c r="B3460" s="53">
        <v>411583</v>
      </c>
      <c r="C3460" s="26">
        <f>VLOOKUP(TotalFix[[#This Row],[Order]],'Total Fix by SS'!B:C,2,0)</f>
        <v>244</v>
      </c>
      <c r="D3460" s="21" t="s">
        <v>59</v>
      </c>
      <c r="E3460" s="21" t="s">
        <v>104</v>
      </c>
      <c r="F3460" s="21" t="s">
        <v>102</v>
      </c>
      <c r="G3460" s="21" t="s">
        <v>105</v>
      </c>
      <c r="H3460" s="21" t="s">
        <v>100</v>
      </c>
      <c r="I3460" s="21" t="s">
        <v>106</v>
      </c>
      <c r="J3460" s="22">
        <v>43761</v>
      </c>
      <c r="K3460" s="23">
        <v>0.32467592592592998</v>
      </c>
      <c r="L3460" s="22">
        <v>43761</v>
      </c>
      <c r="M3460" s="23">
        <v>0.32467592592592998</v>
      </c>
      <c r="N3460" s="24">
        <v>10</v>
      </c>
      <c r="O3460" s="21" t="s">
        <v>66</v>
      </c>
      <c r="P3460" s="46">
        <f>TotalFix[[#This Row],[Confirmed activ. 3 (ILE03)]]</f>
        <v>10</v>
      </c>
      <c r="Q3460" s="24">
        <v>10</v>
      </c>
      <c r="R3460" s="21" t="s">
        <v>66</v>
      </c>
      <c r="S3460" s="21" t="s">
        <v>72</v>
      </c>
    </row>
    <row r="3461" spans="1:19" s="21" customFormat="1" x14ac:dyDescent="0.35">
      <c r="A3461" s="26">
        <v>1555002</v>
      </c>
      <c r="B3461" s="53">
        <v>411583</v>
      </c>
      <c r="C3461" s="26">
        <f>VLOOKUP(TotalFix[[#This Row],[Order]],'Total Fix by SS'!B:C,2,0)</f>
        <v>244</v>
      </c>
      <c r="D3461" s="21" t="s">
        <v>107</v>
      </c>
      <c r="E3461" s="21" t="s">
        <v>60</v>
      </c>
      <c r="F3461" s="21" t="s">
        <v>61</v>
      </c>
      <c r="G3461" s="21" t="s">
        <v>90</v>
      </c>
      <c r="H3461" s="21" t="s">
        <v>63</v>
      </c>
      <c r="I3461" s="21" t="s">
        <v>108</v>
      </c>
      <c r="J3461" s="22"/>
      <c r="K3461" s="23">
        <v>0</v>
      </c>
      <c r="L3461" s="22"/>
      <c r="M3461" s="23">
        <v>0</v>
      </c>
      <c r="N3461" s="25">
        <v>0</v>
      </c>
      <c r="O3461" s="21" t="s">
        <v>93</v>
      </c>
      <c r="P3461" s="46"/>
      <c r="Q3461" s="24">
        <v>1</v>
      </c>
      <c r="R3461" s="21" t="s">
        <v>66</v>
      </c>
      <c r="S3461" s="21" t="s">
        <v>94</v>
      </c>
    </row>
    <row r="3462" spans="1:19" s="21" customFormat="1" x14ac:dyDescent="0.35">
      <c r="A3462" s="26">
        <v>1555002</v>
      </c>
      <c r="B3462" s="53">
        <v>411583</v>
      </c>
      <c r="C3462" s="26">
        <f>VLOOKUP(TotalFix[[#This Row],[Order]],'Total Fix by SS'!B:C,2,0)</f>
        <v>244</v>
      </c>
      <c r="D3462" s="21" t="s">
        <v>109</v>
      </c>
      <c r="E3462" s="21" t="s">
        <v>82</v>
      </c>
      <c r="F3462" s="21" t="s">
        <v>83</v>
      </c>
      <c r="G3462" s="21" t="s">
        <v>90</v>
      </c>
      <c r="H3462" s="21" t="s">
        <v>84</v>
      </c>
      <c r="I3462" s="21" t="s">
        <v>110</v>
      </c>
      <c r="J3462" s="22"/>
      <c r="K3462" s="23">
        <v>0</v>
      </c>
      <c r="L3462" s="22"/>
      <c r="M3462" s="23">
        <v>0</v>
      </c>
      <c r="N3462" s="25">
        <v>0</v>
      </c>
      <c r="O3462" s="21" t="s">
        <v>93</v>
      </c>
      <c r="P3462" s="46"/>
      <c r="Q3462" s="24">
        <v>5</v>
      </c>
      <c r="R3462" s="21" t="s">
        <v>66</v>
      </c>
      <c r="S3462" s="21" t="s">
        <v>94</v>
      </c>
    </row>
    <row r="3463" spans="1:19" s="21" customFormat="1" x14ac:dyDescent="0.35">
      <c r="A3463" s="26">
        <v>1555164</v>
      </c>
      <c r="B3463" s="53">
        <v>411583</v>
      </c>
      <c r="C3463" s="26">
        <f>VLOOKUP(TotalFix[[#This Row],[Order]],'Total Fix by SS'!B:C,2,0)</f>
        <v>245</v>
      </c>
      <c r="D3463" s="21" t="s">
        <v>59</v>
      </c>
      <c r="E3463" s="21" t="s">
        <v>60</v>
      </c>
      <c r="F3463" s="21" t="s">
        <v>61</v>
      </c>
      <c r="G3463" s="21" t="s">
        <v>62</v>
      </c>
      <c r="H3463" s="21" t="s">
        <v>63</v>
      </c>
      <c r="I3463" s="21" t="s">
        <v>64</v>
      </c>
      <c r="J3463" s="22">
        <v>43745</v>
      </c>
      <c r="K3463" s="23">
        <v>0.56230324074074001</v>
      </c>
      <c r="L3463" s="22">
        <v>43745</v>
      </c>
      <c r="M3463" s="23">
        <v>0.57309027777777999</v>
      </c>
      <c r="N3463" s="25">
        <v>15.532999999999999</v>
      </c>
      <c r="O3463" s="21" t="s">
        <v>66</v>
      </c>
      <c r="P3463" s="46">
        <f>TotalFix[[#This Row],[Confirmed activ. 3 (ILE03)]]</f>
        <v>15.532999999999999</v>
      </c>
      <c r="Q3463" s="24">
        <v>20</v>
      </c>
      <c r="R3463" s="21" t="s">
        <v>66</v>
      </c>
      <c r="S3463" s="21" t="s">
        <v>67</v>
      </c>
    </row>
    <row r="3464" spans="1:19" s="21" customFormat="1" x14ac:dyDescent="0.35">
      <c r="A3464" s="26">
        <v>1555164</v>
      </c>
      <c r="B3464" s="53">
        <v>411583</v>
      </c>
      <c r="C3464" s="26">
        <f>VLOOKUP(TotalFix[[#This Row],[Order]],'Total Fix by SS'!B:C,2,0)</f>
        <v>245</v>
      </c>
      <c r="D3464" s="21" t="s">
        <v>59</v>
      </c>
      <c r="E3464" s="21" t="s">
        <v>68</v>
      </c>
      <c r="F3464" s="21" t="s">
        <v>69</v>
      </c>
      <c r="G3464" s="21" t="s">
        <v>62</v>
      </c>
      <c r="H3464" s="21" t="s">
        <v>70</v>
      </c>
      <c r="I3464" s="21" t="s">
        <v>71</v>
      </c>
      <c r="J3464" s="22">
        <v>43745</v>
      </c>
      <c r="K3464" s="23">
        <v>0.60594907407406995</v>
      </c>
      <c r="L3464" s="22">
        <v>43745</v>
      </c>
      <c r="M3464" s="23">
        <v>0.60594907407406995</v>
      </c>
      <c r="N3464" s="24">
        <v>30</v>
      </c>
      <c r="O3464" s="21" t="s">
        <v>66</v>
      </c>
      <c r="P3464" s="46">
        <f>TotalFix[[#This Row],[Confirmed activ. 3 (ILE03)]]</f>
        <v>30</v>
      </c>
      <c r="Q3464" s="24">
        <v>30</v>
      </c>
      <c r="R3464" s="21" t="s">
        <v>66</v>
      </c>
      <c r="S3464" s="21" t="s">
        <v>72</v>
      </c>
    </row>
    <row r="3465" spans="1:19" s="21" customFormat="1" x14ac:dyDescent="0.35">
      <c r="A3465" s="26">
        <v>1555164</v>
      </c>
      <c r="B3465" s="53">
        <v>411583</v>
      </c>
      <c r="C3465" s="26">
        <f>VLOOKUP(TotalFix[[#This Row],[Order]],'Total Fix by SS'!B:C,2,0)</f>
        <v>245</v>
      </c>
      <c r="D3465" s="21" t="s">
        <v>59</v>
      </c>
      <c r="E3465" s="21" t="s">
        <v>73</v>
      </c>
      <c r="F3465" s="21" t="s">
        <v>61</v>
      </c>
      <c r="G3465" s="21" t="s">
        <v>62</v>
      </c>
      <c r="H3465" s="21" t="s">
        <v>63</v>
      </c>
      <c r="I3465" s="21" t="s">
        <v>74</v>
      </c>
      <c r="J3465" s="22">
        <v>43745</v>
      </c>
      <c r="K3465" s="23">
        <v>0.60624999999999996</v>
      </c>
      <c r="L3465" s="22">
        <v>43745</v>
      </c>
      <c r="M3465" s="23">
        <v>0.66231481481481003</v>
      </c>
      <c r="N3465" s="25">
        <v>1.3460000000000001</v>
      </c>
      <c r="O3465" s="21" t="s">
        <v>77</v>
      </c>
      <c r="P3465" s="46">
        <f>TotalFix[[#This Row],[Confirmed activ. 3 (ILE03)]]*60</f>
        <v>80.760000000000005</v>
      </c>
      <c r="Q3465" s="24">
        <v>200</v>
      </c>
      <c r="R3465" s="21" t="s">
        <v>66</v>
      </c>
      <c r="S3465" s="21" t="s">
        <v>67</v>
      </c>
    </row>
    <row r="3466" spans="1:19" s="21" customFormat="1" x14ac:dyDescent="0.35">
      <c r="A3466" s="26">
        <v>1555164</v>
      </c>
      <c r="B3466" s="53">
        <v>411583</v>
      </c>
      <c r="C3466" s="26">
        <f>VLOOKUP(TotalFix[[#This Row],[Order]],'Total Fix by SS'!B:C,2,0)</f>
        <v>245</v>
      </c>
      <c r="D3466" s="21" t="s">
        <v>59</v>
      </c>
      <c r="E3466" s="21" t="s">
        <v>75</v>
      </c>
      <c r="F3466" s="21" t="s">
        <v>61</v>
      </c>
      <c r="G3466" s="21" t="s">
        <v>62</v>
      </c>
      <c r="H3466" s="21" t="s">
        <v>63</v>
      </c>
      <c r="I3466" s="21" t="s">
        <v>76</v>
      </c>
      <c r="J3466" s="22">
        <v>43748</v>
      </c>
      <c r="K3466" s="23">
        <v>0.33550925925926001</v>
      </c>
      <c r="L3466" s="22">
        <v>43752</v>
      </c>
      <c r="M3466" s="23">
        <v>0.74111111111111005</v>
      </c>
      <c r="N3466" s="25">
        <v>1405.2470000000001</v>
      </c>
      <c r="O3466" s="21" t="s">
        <v>66</v>
      </c>
      <c r="P3466" s="46">
        <f>TotalFix[[#This Row],[Confirmed activ. 3 (ILE03)]]</f>
        <v>1405.2470000000001</v>
      </c>
      <c r="Q3466" s="24">
        <v>500</v>
      </c>
      <c r="R3466" s="21" t="s">
        <v>66</v>
      </c>
      <c r="S3466" s="21" t="s">
        <v>67</v>
      </c>
    </row>
    <row r="3467" spans="1:19" s="21" customFormat="1" x14ac:dyDescent="0.35">
      <c r="A3467" s="26">
        <v>1555164</v>
      </c>
      <c r="B3467" s="53">
        <v>411583</v>
      </c>
      <c r="C3467" s="26">
        <f>VLOOKUP(TotalFix[[#This Row],[Order]],'Total Fix by SS'!B:C,2,0)</f>
        <v>245</v>
      </c>
      <c r="D3467" s="21" t="s">
        <v>59</v>
      </c>
      <c r="E3467" s="21" t="s">
        <v>78</v>
      </c>
      <c r="F3467" s="21" t="s">
        <v>69</v>
      </c>
      <c r="G3467" s="21" t="s">
        <v>62</v>
      </c>
      <c r="H3467" s="21" t="s">
        <v>70</v>
      </c>
      <c r="I3467" s="21" t="s">
        <v>79</v>
      </c>
      <c r="J3467" s="22">
        <v>43753</v>
      </c>
      <c r="K3467" s="23">
        <v>0.57351851851851998</v>
      </c>
      <c r="L3467" s="22">
        <v>43753</v>
      </c>
      <c r="M3467" s="23">
        <v>0.57351851851851998</v>
      </c>
      <c r="N3467" s="24">
        <v>20</v>
      </c>
      <c r="O3467" s="21" t="s">
        <v>66</v>
      </c>
      <c r="P3467" s="46">
        <f>TotalFix[[#This Row],[Confirmed activ. 3 (ILE03)]]</f>
        <v>20</v>
      </c>
      <c r="Q3467" s="24">
        <v>20</v>
      </c>
      <c r="R3467" s="21" t="s">
        <v>66</v>
      </c>
      <c r="S3467" s="21" t="s">
        <v>72</v>
      </c>
    </row>
    <row r="3468" spans="1:19" s="21" customFormat="1" x14ac:dyDescent="0.35">
      <c r="A3468" s="26">
        <v>1555164</v>
      </c>
      <c r="B3468" s="53">
        <v>411583</v>
      </c>
      <c r="C3468" s="26">
        <f>VLOOKUP(TotalFix[[#This Row],[Order]],'Total Fix by SS'!B:C,2,0)</f>
        <v>245</v>
      </c>
      <c r="D3468" s="21" t="s">
        <v>59</v>
      </c>
      <c r="E3468" s="21" t="s">
        <v>80</v>
      </c>
      <c r="F3468" s="21" t="s">
        <v>69</v>
      </c>
      <c r="G3468" s="21" t="s">
        <v>62</v>
      </c>
      <c r="H3468" s="21" t="s">
        <v>70</v>
      </c>
      <c r="I3468" s="21" t="s">
        <v>81</v>
      </c>
      <c r="J3468" s="22">
        <v>43753</v>
      </c>
      <c r="K3468" s="23">
        <v>0.57359953703704003</v>
      </c>
      <c r="L3468" s="22">
        <v>43753</v>
      </c>
      <c r="M3468" s="23">
        <v>0.57359953703704003</v>
      </c>
      <c r="N3468" s="24">
        <v>20</v>
      </c>
      <c r="O3468" s="21" t="s">
        <v>66</v>
      </c>
      <c r="P3468" s="46">
        <f>TotalFix[[#This Row],[Confirmed activ. 3 (ILE03)]]</f>
        <v>20</v>
      </c>
      <c r="Q3468" s="24">
        <v>20</v>
      </c>
      <c r="R3468" s="21" t="s">
        <v>66</v>
      </c>
      <c r="S3468" s="21" t="s">
        <v>72</v>
      </c>
    </row>
    <row r="3469" spans="1:19" s="21" customFormat="1" x14ac:dyDescent="0.35">
      <c r="A3469" s="26">
        <v>1555164</v>
      </c>
      <c r="B3469" s="53">
        <v>411583</v>
      </c>
      <c r="C3469" s="26">
        <f>VLOOKUP(TotalFix[[#This Row],[Order]],'Total Fix by SS'!B:C,2,0)</f>
        <v>245</v>
      </c>
      <c r="D3469" s="21" t="s">
        <v>59</v>
      </c>
      <c r="E3469" s="21" t="s">
        <v>82</v>
      </c>
      <c r="F3469" s="21" t="s">
        <v>83</v>
      </c>
      <c r="G3469" s="21" t="s">
        <v>62</v>
      </c>
      <c r="H3469" s="21" t="s">
        <v>84</v>
      </c>
      <c r="I3469" s="21" t="s">
        <v>84</v>
      </c>
      <c r="J3469" s="22">
        <v>43754</v>
      </c>
      <c r="K3469" s="23">
        <v>0.39456018518518998</v>
      </c>
      <c r="L3469" s="22">
        <v>43754</v>
      </c>
      <c r="M3469" s="23">
        <v>0.92734953703704004</v>
      </c>
      <c r="N3469" s="25">
        <v>184.62299999999999</v>
      </c>
      <c r="O3469" s="21" t="s">
        <v>66</v>
      </c>
      <c r="P3469" s="46">
        <f>TotalFix[[#This Row],[Confirmed activ. 3 (ILE03)]]</f>
        <v>184.62299999999999</v>
      </c>
      <c r="Q3469" s="24">
        <v>450</v>
      </c>
      <c r="R3469" s="21" t="s">
        <v>66</v>
      </c>
      <c r="S3469" s="21" t="s">
        <v>67</v>
      </c>
    </row>
    <row r="3470" spans="1:19" s="21" customFormat="1" x14ac:dyDescent="0.35">
      <c r="A3470" s="26">
        <v>1555164</v>
      </c>
      <c r="B3470" s="53">
        <v>411583</v>
      </c>
      <c r="C3470" s="26">
        <f>VLOOKUP(TotalFix[[#This Row],[Order]],'Total Fix by SS'!B:C,2,0)</f>
        <v>245</v>
      </c>
      <c r="D3470" s="21" t="s">
        <v>59</v>
      </c>
      <c r="E3470" s="21" t="s">
        <v>85</v>
      </c>
      <c r="F3470" s="21" t="s">
        <v>86</v>
      </c>
      <c r="G3470" s="21" t="s">
        <v>62</v>
      </c>
      <c r="H3470" s="21" t="s">
        <v>87</v>
      </c>
      <c r="I3470" s="21" t="s">
        <v>87</v>
      </c>
      <c r="J3470" s="22">
        <v>43758</v>
      </c>
      <c r="K3470" s="23">
        <v>0.29998842592593</v>
      </c>
      <c r="L3470" s="22">
        <v>43758</v>
      </c>
      <c r="M3470" s="23">
        <v>0.29998842592593</v>
      </c>
      <c r="N3470" s="24">
        <v>20</v>
      </c>
      <c r="O3470" s="21" t="s">
        <v>66</v>
      </c>
      <c r="P3470" s="46">
        <f>TotalFix[[#This Row],[Confirmed activ. 3 (ILE03)]]</f>
        <v>20</v>
      </c>
      <c r="Q3470" s="24">
        <v>20</v>
      </c>
      <c r="R3470" s="21" t="s">
        <v>66</v>
      </c>
      <c r="S3470" s="21" t="s">
        <v>72</v>
      </c>
    </row>
    <row r="3471" spans="1:19" s="21" customFormat="1" x14ac:dyDescent="0.35">
      <c r="A3471" s="26">
        <v>1555164</v>
      </c>
      <c r="B3471" s="53">
        <v>411583</v>
      </c>
      <c r="C3471" s="26">
        <f>VLOOKUP(TotalFix[[#This Row],[Order]],'Total Fix by SS'!B:C,2,0)</f>
        <v>245</v>
      </c>
      <c r="D3471" s="21" t="s">
        <v>59</v>
      </c>
      <c r="E3471" s="21" t="s">
        <v>88</v>
      </c>
      <c r="F3471" s="21" t="s">
        <v>89</v>
      </c>
      <c r="G3471" s="21" t="s">
        <v>90</v>
      </c>
      <c r="H3471" s="21" t="s">
        <v>91</v>
      </c>
      <c r="I3471" s="21" t="s">
        <v>92</v>
      </c>
      <c r="J3471" s="22"/>
      <c r="K3471" s="23">
        <v>0</v>
      </c>
      <c r="L3471" s="22"/>
      <c r="M3471" s="23">
        <v>0</v>
      </c>
      <c r="N3471" s="25">
        <v>0</v>
      </c>
      <c r="O3471" s="21" t="s">
        <v>93</v>
      </c>
      <c r="P3471" s="46"/>
      <c r="Q3471" s="24">
        <v>0</v>
      </c>
      <c r="R3471" s="21" t="s">
        <v>66</v>
      </c>
      <c r="S3471" s="21" t="s">
        <v>94</v>
      </c>
    </row>
    <row r="3472" spans="1:19" s="21" customFormat="1" x14ac:dyDescent="0.35">
      <c r="A3472" s="26">
        <v>1555164</v>
      </c>
      <c r="B3472" s="53">
        <v>411583</v>
      </c>
      <c r="C3472" s="26">
        <f>VLOOKUP(TotalFix[[#This Row],[Order]],'Total Fix by SS'!B:C,2,0)</f>
        <v>245</v>
      </c>
      <c r="D3472" s="21" t="s">
        <v>59</v>
      </c>
      <c r="E3472" s="21" t="s">
        <v>95</v>
      </c>
      <c r="F3472" s="21" t="s">
        <v>61</v>
      </c>
      <c r="G3472" s="21" t="s">
        <v>62</v>
      </c>
      <c r="H3472" s="21" t="s">
        <v>63</v>
      </c>
      <c r="I3472" s="21" t="s">
        <v>96</v>
      </c>
      <c r="J3472" s="22">
        <v>43760</v>
      </c>
      <c r="K3472" s="23">
        <v>0.38379629629630002</v>
      </c>
      <c r="L3472" s="22">
        <v>43760</v>
      </c>
      <c r="M3472" s="23">
        <v>0.41707175925925999</v>
      </c>
      <c r="N3472" s="25">
        <v>47.917000000000002</v>
      </c>
      <c r="O3472" s="21" t="s">
        <v>66</v>
      </c>
      <c r="P3472" s="46">
        <f>TotalFix[[#This Row],[Confirmed activ. 3 (ILE03)]]</f>
        <v>47.917000000000002</v>
      </c>
      <c r="Q3472" s="24">
        <v>40</v>
      </c>
      <c r="R3472" s="21" t="s">
        <v>66</v>
      </c>
      <c r="S3472" s="21" t="s">
        <v>67</v>
      </c>
    </row>
    <row r="3473" spans="1:19" s="21" customFormat="1" x14ac:dyDescent="0.35">
      <c r="A3473" s="26">
        <v>1555164</v>
      </c>
      <c r="B3473" s="53">
        <v>411583</v>
      </c>
      <c r="C3473" s="26">
        <f>VLOOKUP(TotalFix[[#This Row],[Order]],'Total Fix by SS'!B:C,2,0)</f>
        <v>245</v>
      </c>
      <c r="D3473" s="21" t="s">
        <v>59</v>
      </c>
      <c r="E3473" s="21" t="s">
        <v>97</v>
      </c>
      <c r="F3473" s="21" t="s">
        <v>69</v>
      </c>
      <c r="G3473" s="21" t="s">
        <v>62</v>
      </c>
      <c r="H3473" s="21" t="s">
        <v>70</v>
      </c>
      <c r="I3473" s="21" t="s">
        <v>98</v>
      </c>
      <c r="J3473" s="22">
        <v>43761</v>
      </c>
      <c r="K3473" s="23">
        <v>0.68688657407407006</v>
      </c>
      <c r="L3473" s="22">
        <v>43761</v>
      </c>
      <c r="M3473" s="23">
        <v>0.68688657407407006</v>
      </c>
      <c r="N3473" s="24">
        <v>20</v>
      </c>
      <c r="O3473" s="21" t="s">
        <v>66</v>
      </c>
      <c r="P3473" s="46">
        <f>TotalFix[[#This Row],[Confirmed activ. 3 (ILE03)]]</f>
        <v>20</v>
      </c>
      <c r="Q3473" s="24">
        <v>20</v>
      </c>
      <c r="R3473" s="21" t="s">
        <v>66</v>
      </c>
      <c r="S3473" s="21" t="s">
        <v>72</v>
      </c>
    </row>
    <row r="3474" spans="1:19" s="21" customFormat="1" x14ac:dyDescent="0.35">
      <c r="A3474" s="26">
        <v>1555164</v>
      </c>
      <c r="B3474" s="53">
        <v>411583</v>
      </c>
      <c r="C3474" s="26">
        <f>VLOOKUP(TotalFix[[#This Row],[Order]],'Total Fix by SS'!B:C,2,0)</f>
        <v>245</v>
      </c>
      <c r="D3474" s="21" t="s">
        <v>59</v>
      </c>
      <c r="E3474" s="21" t="s">
        <v>99</v>
      </c>
      <c r="F3474" s="21" t="s">
        <v>69</v>
      </c>
      <c r="G3474" s="21" t="s">
        <v>62</v>
      </c>
      <c r="H3474" s="21" t="s">
        <v>70</v>
      </c>
      <c r="I3474" s="21" t="s">
        <v>100</v>
      </c>
      <c r="J3474" s="22">
        <v>43761</v>
      </c>
      <c r="K3474" s="23">
        <v>0.68701388888889003</v>
      </c>
      <c r="L3474" s="22">
        <v>43761</v>
      </c>
      <c r="M3474" s="23">
        <v>0.68701388888889003</v>
      </c>
      <c r="N3474" s="24">
        <v>50</v>
      </c>
      <c r="O3474" s="21" t="s">
        <v>66</v>
      </c>
      <c r="P3474" s="46">
        <f>TotalFix[[#This Row],[Confirmed activ. 3 (ILE03)]]</f>
        <v>50</v>
      </c>
      <c r="Q3474" s="24">
        <v>50</v>
      </c>
      <c r="R3474" s="21" t="s">
        <v>66</v>
      </c>
      <c r="S3474" s="21" t="s">
        <v>72</v>
      </c>
    </row>
    <row r="3475" spans="1:19" s="21" customFormat="1" x14ac:dyDescent="0.35">
      <c r="A3475" s="26">
        <v>1555164</v>
      </c>
      <c r="B3475" s="53">
        <v>411583</v>
      </c>
      <c r="C3475" s="26">
        <f>VLOOKUP(TotalFix[[#This Row],[Order]],'Total Fix by SS'!B:C,2,0)</f>
        <v>245</v>
      </c>
      <c r="D3475" s="21" t="s">
        <v>59</v>
      </c>
      <c r="E3475" s="21" t="s">
        <v>101</v>
      </c>
      <c r="F3475" s="21" t="s">
        <v>102</v>
      </c>
      <c r="G3475" s="21" t="s">
        <v>62</v>
      </c>
      <c r="H3475" s="21" t="s">
        <v>100</v>
      </c>
      <c r="I3475" s="21" t="s">
        <v>103</v>
      </c>
      <c r="J3475" s="22">
        <v>43761</v>
      </c>
      <c r="K3475" s="23">
        <v>0.70026620370369996</v>
      </c>
      <c r="L3475" s="22">
        <v>43761</v>
      </c>
      <c r="M3475" s="23">
        <v>0.70026620370369996</v>
      </c>
      <c r="N3475" s="24">
        <v>10</v>
      </c>
      <c r="O3475" s="21" t="s">
        <v>66</v>
      </c>
      <c r="P3475" s="46">
        <f>TotalFix[[#This Row],[Confirmed activ. 3 (ILE03)]]</f>
        <v>10</v>
      </c>
      <c r="Q3475" s="24">
        <v>10</v>
      </c>
      <c r="R3475" s="21" t="s">
        <v>66</v>
      </c>
      <c r="S3475" s="21" t="s">
        <v>72</v>
      </c>
    </row>
    <row r="3476" spans="1:19" s="21" customFormat="1" x14ac:dyDescent="0.35">
      <c r="A3476" s="26">
        <v>1555164</v>
      </c>
      <c r="B3476" s="53">
        <v>411583</v>
      </c>
      <c r="C3476" s="26">
        <f>VLOOKUP(TotalFix[[#This Row],[Order]],'Total Fix by SS'!B:C,2,0)</f>
        <v>245</v>
      </c>
      <c r="D3476" s="21" t="s">
        <v>59</v>
      </c>
      <c r="E3476" s="21" t="s">
        <v>104</v>
      </c>
      <c r="F3476" s="21" t="s">
        <v>102</v>
      </c>
      <c r="G3476" s="21" t="s">
        <v>105</v>
      </c>
      <c r="H3476" s="21" t="s">
        <v>100</v>
      </c>
      <c r="I3476" s="21" t="s">
        <v>106</v>
      </c>
      <c r="J3476" s="22">
        <v>43765</v>
      </c>
      <c r="K3476" s="23">
        <v>0.39947916666666999</v>
      </c>
      <c r="L3476" s="22">
        <v>43765</v>
      </c>
      <c r="M3476" s="23">
        <v>0.39947916666666999</v>
      </c>
      <c r="N3476" s="24">
        <v>10</v>
      </c>
      <c r="O3476" s="21" t="s">
        <v>66</v>
      </c>
      <c r="P3476" s="46">
        <f>TotalFix[[#This Row],[Confirmed activ. 3 (ILE03)]]</f>
        <v>10</v>
      </c>
      <c r="Q3476" s="24">
        <v>10</v>
      </c>
      <c r="R3476" s="21" t="s">
        <v>66</v>
      </c>
      <c r="S3476" s="21" t="s">
        <v>72</v>
      </c>
    </row>
    <row r="3477" spans="1:19" s="21" customFormat="1" x14ac:dyDescent="0.35">
      <c r="A3477" s="26">
        <v>1555164</v>
      </c>
      <c r="B3477" s="53">
        <v>411583</v>
      </c>
      <c r="C3477" s="26">
        <f>VLOOKUP(TotalFix[[#This Row],[Order]],'Total Fix by SS'!B:C,2,0)</f>
        <v>245</v>
      </c>
      <c r="D3477" s="21" t="s">
        <v>107</v>
      </c>
      <c r="E3477" s="21" t="s">
        <v>60</v>
      </c>
      <c r="F3477" s="21" t="s">
        <v>61</v>
      </c>
      <c r="G3477" s="21" t="s">
        <v>90</v>
      </c>
      <c r="H3477" s="21" t="s">
        <v>63</v>
      </c>
      <c r="I3477" s="21" t="s">
        <v>108</v>
      </c>
      <c r="J3477" s="22"/>
      <c r="K3477" s="23">
        <v>0</v>
      </c>
      <c r="L3477" s="22"/>
      <c r="M3477" s="23">
        <v>0</v>
      </c>
      <c r="N3477" s="25">
        <v>0</v>
      </c>
      <c r="O3477" s="21" t="s">
        <v>93</v>
      </c>
      <c r="P3477" s="46"/>
      <c r="Q3477" s="24">
        <v>1</v>
      </c>
      <c r="R3477" s="21" t="s">
        <v>66</v>
      </c>
      <c r="S3477" s="21" t="s">
        <v>94</v>
      </c>
    </row>
    <row r="3478" spans="1:19" s="21" customFormat="1" x14ac:dyDescent="0.35">
      <c r="A3478" s="26">
        <v>1555164</v>
      </c>
      <c r="B3478" s="53">
        <v>411583</v>
      </c>
      <c r="C3478" s="26">
        <f>VLOOKUP(TotalFix[[#This Row],[Order]],'Total Fix by SS'!B:C,2,0)</f>
        <v>245</v>
      </c>
      <c r="D3478" s="21" t="s">
        <v>109</v>
      </c>
      <c r="E3478" s="21" t="s">
        <v>82</v>
      </c>
      <c r="F3478" s="21" t="s">
        <v>83</v>
      </c>
      <c r="G3478" s="21" t="s">
        <v>90</v>
      </c>
      <c r="H3478" s="21" t="s">
        <v>84</v>
      </c>
      <c r="I3478" s="21" t="s">
        <v>110</v>
      </c>
      <c r="J3478" s="22"/>
      <c r="K3478" s="23">
        <v>0</v>
      </c>
      <c r="L3478" s="22"/>
      <c r="M3478" s="23">
        <v>0</v>
      </c>
      <c r="N3478" s="25">
        <v>0</v>
      </c>
      <c r="O3478" s="21" t="s">
        <v>93</v>
      </c>
      <c r="P3478" s="46"/>
      <c r="Q3478" s="24">
        <v>5</v>
      </c>
      <c r="R3478" s="21" t="s">
        <v>66</v>
      </c>
      <c r="S3478" s="21" t="s">
        <v>94</v>
      </c>
    </row>
    <row r="3479" spans="1:19" s="21" customFormat="1" x14ac:dyDescent="0.35">
      <c r="A3479" s="26">
        <v>1555478</v>
      </c>
      <c r="B3479" s="53">
        <v>411583</v>
      </c>
      <c r="C3479" s="26">
        <f>VLOOKUP(TotalFix[[#This Row],[Order]],'Total Fix by SS'!B:C,2,0)</f>
        <v>246</v>
      </c>
      <c r="D3479" s="21" t="s">
        <v>59</v>
      </c>
      <c r="E3479" s="21" t="s">
        <v>60</v>
      </c>
      <c r="F3479" s="21" t="s">
        <v>61</v>
      </c>
      <c r="G3479" s="21" t="s">
        <v>62</v>
      </c>
      <c r="H3479" s="21" t="s">
        <v>63</v>
      </c>
      <c r="I3479" s="21" t="s">
        <v>64</v>
      </c>
      <c r="J3479" s="22">
        <v>43751</v>
      </c>
      <c r="K3479" s="23">
        <v>0.426875</v>
      </c>
      <c r="L3479" s="22">
        <v>43751</v>
      </c>
      <c r="M3479" s="23">
        <v>0.43002314814815001</v>
      </c>
      <c r="N3479" s="25">
        <v>4.5330000000000004</v>
      </c>
      <c r="O3479" s="21" t="s">
        <v>66</v>
      </c>
      <c r="P3479" s="46">
        <f>TotalFix[[#This Row],[Confirmed activ. 3 (ILE03)]]</f>
        <v>4.5330000000000004</v>
      </c>
      <c r="Q3479" s="24">
        <v>20</v>
      </c>
      <c r="R3479" s="21" t="s">
        <v>66</v>
      </c>
      <c r="S3479" s="21" t="s">
        <v>67</v>
      </c>
    </row>
    <row r="3480" spans="1:19" s="21" customFormat="1" x14ac:dyDescent="0.35">
      <c r="A3480" s="26">
        <v>1555478</v>
      </c>
      <c r="B3480" s="53">
        <v>411583</v>
      </c>
      <c r="C3480" s="26">
        <f>VLOOKUP(TotalFix[[#This Row],[Order]],'Total Fix by SS'!B:C,2,0)</f>
        <v>246</v>
      </c>
      <c r="D3480" s="21" t="s">
        <v>59</v>
      </c>
      <c r="E3480" s="21" t="s">
        <v>68</v>
      </c>
      <c r="F3480" s="21" t="s">
        <v>69</v>
      </c>
      <c r="G3480" s="21" t="s">
        <v>62</v>
      </c>
      <c r="H3480" s="21" t="s">
        <v>70</v>
      </c>
      <c r="I3480" s="21" t="s">
        <v>71</v>
      </c>
      <c r="J3480" s="22">
        <v>43751</v>
      </c>
      <c r="K3480" s="23">
        <v>0.44016203703703999</v>
      </c>
      <c r="L3480" s="22">
        <v>43751</v>
      </c>
      <c r="M3480" s="23">
        <v>0.44016203703703999</v>
      </c>
      <c r="N3480" s="24">
        <v>30</v>
      </c>
      <c r="O3480" s="21" t="s">
        <v>66</v>
      </c>
      <c r="P3480" s="46">
        <f>TotalFix[[#This Row],[Confirmed activ. 3 (ILE03)]]</f>
        <v>30</v>
      </c>
      <c r="Q3480" s="24">
        <v>30</v>
      </c>
      <c r="R3480" s="21" t="s">
        <v>66</v>
      </c>
      <c r="S3480" s="21" t="s">
        <v>72</v>
      </c>
    </row>
    <row r="3481" spans="1:19" s="21" customFormat="1" x14ac:dyDescent="0.35">
      <c r="A3481" s="26">
        <v>1555478</v>
      </c>
      <c r="B3481" s="53">
        <v>411583</v>
      </c>
      <c r="C3481" s="26">
        <f>VLOOKUP(TotalFix[[#This Row],[Order]],'Total Fix by SS'!B:C,2,0)</f>
        <v>246</v>
      </c>
      <c r="D3481" s="21" t="s">
        <v>59</v>
      </c>
      <c r="E3481" s="21" t="s">
        <v>73</v>
      </c>
      <c r="F3481" s="21" t="s">
        <v>61</v>
      </c>
      <c r="G3481" s="21" t="s">
        <v>62</v>
      </c>
      <c r="H3481" s="21" t="s">
        <v>63</v>
      </c>
      <c r="I3481" s="21" t="s">
        <v>74</v>
      </c>
      <c r="J3481" s="22">
        <v>43751</v>
      </c>
      <c r="K3481" s="23">
        <v>0.44866898148147999</v>
      </c>
      <c r="L3481" s="22">
        <v>43751</v>
      </c>
      <c r="M3481" s="23">
        <v>0.64362268518518995</v>
      </c>
      <c r="N3481" s="25">
        <v>4.6790000000000003</v>
      </c>
      <c r="O3481" s="21" t="s">
        <v>77</v>
      </c>
      <c r="P3481" s="46">
        <f>TotalFix[[#This Row],[Confirmed activ. 3 (ILE03)]]*60</f>
        <v>280.74</v>
      </c>
      <c r="Q3481" s="24">
        <v>200</v>
      </c>
      <c r="R3481" s="21" t="s">
        <v>66</v>
      </c>
      <c r="S3481" s="21" t="s">
        <v>67</v>
      </c>
    </row>
    <row r="3482" spans="1:19" s="21" customFormat="1" x14ac:dyDescent="0.35">
      <c r="A3482" s="26">
        <v>1555478</v>
      </c>
      <c r="B3482" s="53">
        <v>411583</v>
      </c>
      <c r="C3482" s="26">
        <f>VLOOKUP(TotalFix[[#This Row],[Order]],'Total Fix by SS'!B:C,2,0)</f>
        <v>246</v>
      </c>
      <c r="D3482" s="21" t="s">
        <v>59</v>
      </c>
      <c r="E3482" s="21" t="s">
        <v>75</v>
      </c>
      <c r="F3482" s="21" t="s">
        <v>61</v>
      </c>
      <c r="G3482" s="21" t="s">
        <v>62</v>
      </c>
      <c r="H3482" s="21" t="s">
        <v>63</v>
      </c>
      <c r="I3482" s="21" t="s">
        <v>76</v>
      </c>
      <c r="J3482" s="22">
        <v>43752</v>
      </c>
      <c r="K3482" s="23">
        <v>0.31876157407407002</v>
      </c>
      <c r="L3482" s="22">
        <v>43762</v>
      </c>
      <c r="M3482" s="23">
        <v>0.4140625</v>
      </c>
      <c r="N3482" s="25">
        <v>10.475</v>
      </c>
      <c r="O3482" s="21" t="s">
        <v>77</v>
      </c>
      <c r="P3482" s="46">
        <f>TotalFix[[#This Row],[Confirmed activ. 3 (ILE03)]]*60</f>
        <v>628.5</v>
      </c>
      <c r="Q3482" s="24">
        <v>500</v>
      </c>
      <c r="R3482" s="21" t="s">
        <v>66</v>
      </c>
      <c r="S3482" s="21" t="s">
        <v>67</v>
      </c>
    </row>
    <row r="3483" spans="1:19" s="21" customFormat="1" x14ac:dyDescent="0.35">
      <c r="A3483" s="26">
        <v>1555478</v>
      </c>
      <c r="B3483" s="53">
        <v>411583</v>
      </c>
      <c r="C3483" s="26">
        <f>VLOOKUP(TotalFix[[#This Row],[Order]],'Total Fix by SS'!B:C,2,0)</f>
        <v>246</v>
      </c>
      <c r="D3483" s="21" t="s">
        <v>59</v>
      </c>
      <c r="E3483" s="21" t="s">
        <v>78</v>
      </c>
      <c r="F3483" s="21" t="s">
        <v>69</v>
      </c>
      <c r="G3483" s="21" t="s">
        <v>62</v>
      </c>
      <c r="H3483" s="21" t="s">
        <v>70</v>
      </c>
      <c r="I3483" s="21" t="s">
        <v>79</v>
      </c>
      <c r="J3483" s="22">
        <v>43762</v>
      </c>
      <c r="K3483" s="23">
        <v>0.48925925925926</v>
      </c>
      <c r="L3483" s="22">
        <v>43762</v>
      </c>
      <c r="M3483" s="23">
        <v>0.48925925925926</v>
      </c>
      <c r="N3483" s="24">
        <v>20</v>
      </c>
      <c r="O3483" s="21" t="s">
        <v>66</v>
      </c>
      <c r="P3483" s="46">
        <f>TotalFix[[#This Row],[Confirmed activ. 3 (ILE03)]]</f>
        <v>20</v>
      </c>
      <c r="Q3483" s="24">
        <v>20</v>
      </c>
      <c r="R3483" s="21" t="s">
        <v>66</v>
      </c>
      <c r="S3483" s="21" t="s">
        <v>72</v>
      </c>
    </row>
    <row r="3484" spans="1:19" s="21" customFormat="1" x14ac:dyDescent="0.35">
      <c r="A3484" s="26">
        <v>1555478</v>
      </c>
      <c r="B3484" s="53">
        <v>411583</v>
      </c>
      <c r="C3484" s="26">
        <f>VLOOKUP(TotalFix[[#This Row],[Order]],'Total Fix by SS'!B:C,2,0)</f>
        <v>246</v>
      </c>
      <c r="D3484" s="21" t="s">
        <v>59</v>
      </c>
      <c r="E3484" s="21" t="s">
        <v>80</v>
      </c>
      <c r="F3484" s="21" t="s">
        <v>69</v>
      </c>
      <c r="G3484" s="21" t="s">
        <v>62</v>
      </c>
      <c r="H3484" s="21" t="s">
        <v>70</v>
      </c>
      <c r="I3484" s="21" t="s">
        <v>81</v>
      </c>
      <c r="J3484" s="22">
        <v>43762</v>
      </c>
      <c r="K3484" s="23">
        <v>0.48930555555555999</v>
      </c>
      <c r="L3484" s="22">
        <v>43762</v>
      </c>
      <c r="M3484" s="23">
        <v>0.48930555555555999</v>
      </c>
      <c r="N3484" s="24">
        <v>20</v>
      </c>
      <c r="O3484" s="21" t="s">
        <v>66</v>
      </c>
      <c r="P3484" s="46">
        <f>TotalFix[[#This Row],[Confirmed activ. 3 (ILE03)]]</f>
        <v>20</v>
      </c>
      <c r="Q3484" s="24">
        <v>20</v>
      </c>
      <c r="R3484" s="21" t="s">
        <v>66</v>
      </c>
      <c r="S3484" s="21" t="s">
        <v>72</v>
      </c>
    </row>
    <row r="3485" spans="1:19" s="21" customFormat="1" x14ac:dyDescent="0.35">
      <c r="A3485" s="26">
        <v>1555478</v>
      </c>
      <c r="B3485" s="53">
        <v>411583</v>
      </c>
      <c r="C3485" s="26">
        <f>VLOOKUP(TotalFix[[#This Row],[Order]],'Total Fix by SS'!B:C,2,0)</f>
        <v>246</v>
      </c>
      <c r="D3485" s="21" t="s">
        <v>59</v>
      </c>
      <c r="E3485" s="21" t="s">
        <v>82</v>
      </c>
      <c r="F3485" s="21" t="s">
        <v>83</v>
      </c>
      <c r="G3485" s="21" t="s">
        <v>62</v>
      </c>
      <c r="H3485" s="21" t="s">
        <v>84</v>
      </c>
      <c r="I3485" s="21" t="s">
        <v>84</v>
      </c>
      <c r="J3485" s="22">
        <v>43762</v>
      </c>
      <c r="K3485" s="23">
        <v>0.67679398148147996</v>
      </c>
      <c r="L3485" s="22">
        <v>43766</v>
      </c>
      <c r="M3485" s="23">
        <v>0.15996527777778</v>
      </c>
      <c r="N3485" s="25">
        <v>7.806</v>
      </c>
      <c r="O3485" s="21" t="s">
        <v>77</v>
      </c>
      <c r="P3485" s="46">
        <f>TotalFix[[#This Row],[Confirmed activ. 3 (ILE03)]]*60</f>
        <v>468.36</v>
      </c>
      <c r="Q3485" s="24">
        <v>450</v>
      </c>
      <c r="R3485" s="21" t="s">
        <v>66</v>
      </c>
      <c r="S3485" s="21" t="s">
        <v>67</v>
      </c>
    </row>
    <row r="3486" spans="1:19" s="21" customFormat="1" x14ac:dyDescent="0.35">
      <c r="A3486" s="26">
        <v>1555478</v>
      </c>
      <c r="B3486" s="53">
        <v>411583</v>
      </c>
      <c r="C3486" s="26">
        <f>VLOOKUP(TotalFix[[#This Row],[Order]],'Total Fix by SS'!B:C,2,0)</f>
        <v>246</v>
      </c>
      <c r="D3486" s="21" t="s">
        <v>59</v>
      </c>
      <c r="E3486" s="21" t="s">
        <v>85</v>
      </c>
      <c r="F3486" s="21" t="s">
        <v>86</v>
      </c>
      <c r="G3486" s="21" t="s">
        <v>62</v>
      </c>
      <c r="H3486" s="21" t="s">
        <v>87</v>
      </c>
      <c r="I3486" s="21" t="s">
        <v>87</v>
      </c>
      <c r="J3486" s="22">
        <v>43766</v>
      </c>
      <c r="K3486" s="23">
        <v>0.42376157407407</v>
      </c>
      <c r="L3486" s="22">
        <v>43766</v>
      </c>
      <c r="M3486" s="23">
        <v>0.42376157407407</v>
      </c>
      <c r="N3486" s="24">
        <v>20</v>
      </c>
      <c r="O3486" s="21" t="s">
        <v>66</v>
      </c>
      <c r="P3486" s="46">
        <f>TotalFix[[#This Row],[Confirmed activ. 3 (ILE03)]]</f>
        <v>20</v>
      </c>
      <c r="Q3486" s="24">
        <v>20</v>
      </c>
      <c r="R3486" s="21" t="s">
        <v>66</v>
      </c>
      <c r="S3486" s="21" t="s">
        <v>72</v>
      </c>
    </row>
    <row r="3487" spans="1:19" s="21" customFormat="1" x14ac:dyDescent="0.35">
      <c r="A3487" s="26">
        <v>1555478</v>
      </c>
      <c r="B3487" s="53">
        <v>411583</v>
      </c>
      <c r="C3487" s="26">
        <f>VLOOKUP(TotalFix[[#This Row],[Order]],'Total Fix by SS'!B:C,2,0)</f>
        <v>246</v>
      </c>
      <c r="D3487" s="21" t="s">
        <v>59</v>
      </c>
      <c r="E3487" s="21" t="s">
        <v>88</v>
      </c>
      <c r="F3487" s="21" t="s">
        <v>89</v>
      </c>
      <c r="G3487" s="21" t="s">
        <v>90</v>
      </c>
      <c r="H3487" s="21" t="s">
        <v>91</v>
      </c>
      <c r="I3487" s="21" t="s">
        <v>92</v>
      </c>
      <c r="J3487" s="22"/>
      <c r="K3487" s="23">
        <v>0</v>
      </c>
      <c r="L3487" s="22"/>
      <c r="M3487" s="23">
        <v>0</v>
      </c>
      <c r="N3487" s="25">
        <v>0</v>
      </c>
      <c r="O3487" s="21" t="s">
        <v>93</v>
      </c>
      <c r="P3487" s="46"/>
      <c r="Q3487" s="24">
        <v>0</v>
      </c>
      <c r="R3487" s="21" t="s">
        <v>66</v>
      </c>
      <c r="S3487" s="21" t="s">
        <v>94</v>
      </c>
    </row>
    <row r="3488" spans="1:19" s="21" customFormat="1" x14ac:dyDescent="0.35">
      <c r="A3488" s="26">
        <v>1555478</v>
      </c>
      <c r="B3488" s="53">
        <v>411583</v>
      </c>
      <c r="C3488" s="26">
        <f>VLOOKUP(TotalFix[[#This Row],[Order]],'Total Fix by SS'!B:C,2,0)</f>
        <v>246</v>
      </c>
      <c r="D3488" s="21" t="s">
        <v>59</v>
      </c>
      <c r="E3488" s="21" t="s">
        <v>95</v>
      </c>
      <c r="F3488" s="21" t="s">
        <v>61</v>
      </c>
      <c r="G3488" s="21" t="s">
        <v>62</v>
      </c>
      <c r="H3488" s="21" t="s">
        <v>63</v>
      </c>
      <c r="I3488" s="21" t="s">
        <v>96</v>
      </c>
      <c r="J3488" s="22">
        <v>43768</v>
      </c>
      <c r="K3488" s="23">
        <v>0.44224537037036998</v>
      </c>
      <c r="L3488" s="22">
        <v>43768</v>
      </c>
      <c r="M3488" s="23">
        <v>0.45798611111110998</v>
      </c>
      <c r="N3488" s="25">
        <v>22.667000000000002</v>
      </c>
      <c r="O3488" s="21" t="s">
        <v>66</v>
      </c>
      <c r="P3488" s="46">
        <f>TotalFix[[#This Row],[Confirmed activ. 3 (ILE03)]]</f>
        <v>22.667000000000002</v>
      </c>
      <c r="Q3488" s="24">
        <v>40</v>
      </c>
      <c r="R3488" s="21" t="s">
        <v>66</v>
      </c>
      <c r="S3488" s="21" t="s">
        <v>67</v>
      </c>
    </row>
    <row r="3489" spans="1:19" s="21" customFormat="1" x14ac:dyDescent="0.35">
      <c r="A3489" s="26">
        <v>1555478</v>
      </c>
      <c r="B3489" s="53">
        <v>411583</v>
      </c>
      <c r="C3489" s="26">
        <f>VLOOKUP(TotalFix[[#This Row],[Order]],'Total Fix by SS'!B:C,2,0)</f>
        <v>246</v>
      </c>
      <c r="D3489" s="21" t="s">
        <v>59</v>
      </c>
      <c r="E3489" s="21" t="s">
        <v>97</v>
      </c>
      <c r="F3489" s="21" t="s">
        <v>69</v>
      </c>
      <c r="G3489" s="21" t="s">
        <v>62</v>
      </c>
      <c r="H3489" s="21" t="s">
        <v>70</v>
      </c>
      <c r="I3489" s="21" t="s">
        <v>98</v>
      </c>
      <c r="J3489" s="22">
        <v>43768</v>
      </c>
      <c r="K3489" s="23">
        <v>0.44021990740741002</v>
      </c>
      <c r="L3489" s="22">
        <v>43768</v>
      </c>
      <c r="M3489" s="23">
        <v>0.44021990740741002</v>
      </c>
      <c r="N3489" s="24">
        <v>20</v>
      </c>
      <c r="O3489" s="21" t="s">
        <v>66</v>
      </c>
      <c r="P3489" s="46">
        <f>TotalFix[[#This Row],[Confirmed activ. 3 (ILE03)]]</f>
        <v>20</v>
      </c>
      <c r="Q3489" s="24">
        <v>20</v>
      </c>
      <c r="R3489" s="21" t="s">
        <v>66</v>
      </c>
      <c r="S3489" s="21" t="s">
        <v>72</v>
      </c>
    </row>
    <row r="3490" spans="1:19" s="21" customFormat="1" x14ac:dyDescent="0.35">
      <c r="A3490" s="26">
        <v>1555478</v>
      </c>
      <c r="B3490" s="53">
        <v>411583</v>
      </c>
      <c r="C3490" s="26">
        <f>VLOOKUP(TotalFix[[#This Row],[Order]],'Total Fix by SS'!B:C,2,0)</f>
        <v>246</v>
      </c>
      <c r="D3490" s="21" t="s">
        <v>59</v>
      </c>
      <c r="E3490" s="21" t="s">
        <v>99</v>
      </c>
      <c r="F3490" s="21" t="s">
        <v>69</v>
      </c>
      <c r="G3490" s="21" t="s">
        <v>62</v>
      </c>
      <c r="H3490" s="21" t="s">
        <v>70</v>
      </c>
      <c r="I3490" s="21" t="s">
        <v>100</v>
      </c>
      <c r="J3490" s="22">
        <v>43768</v>
      </c>
      <c r="K3490" s="23">
        <v>0.44026620370370001</v>
      </c>
      <c r="L3490" s="22">
        <v>43768</v>
      </c>
      <c r="M3490" s="23">
        <v>0.44026620370370001</v>
      </c>
      <c r="N3490" s="24">
        <v>50</v>
      </c>
      <c r="O3490" s="21" t="s">
        <v>66</v>
      </c>
      <c r="P3490" s="46">
        <f>TotalFix[[#This Row],[Confirmed activ. 3 (ILE03)]]</f>
        <v>50</v>
      </c>
      <c r="Q3490" s="24">
        <v>50</v>
      </c>
      <c r="R3490" s="21" t="s">
        <v>66</v>
      </c>
      <c r="S3490" s="21" t="s">
        <v>72</v>
      </c>
    </row>
    <row r="3491" spans="1:19" s="21" customFormat="1" x14ac:dyDescent="0.35">
      <c r="A3491" s="26">
        <v>1555478</v>
      </c>
      <c r="B3491" s="53">
        <v>411583</v>
      </c>
      <c r="C3491" s="26">
        <f>VLOOKUP(TotalFix[[#This Row],[Order]],'Total Fix by SS'!B:C,2,0)</f>
        <v>246</v>
      </c>
      <c r="D3491" s="21" t="s">
        <v>59</v>
      </c>
      <c r="E3491" s="21" t="s">
        <v>101</v>
      </c>
      <c r="F3491" s="21" t="s">
        <v>102</v>
      </c>
      <c r="G3491" s="21" t="s">
        <v>62</v>
      </c>
      <c r="H3491" s="21" t="s">
        <v>100</v>
      </c>
      <c r="I3491" s="21" t="s">
        <v>103</v>
      </c>
      <c r="J3491" s="22">
        <v>43768</v>
      </c>
      <c r="K3491" s="23">
        <v>0.44030092592593001</v>
      </c>
      <c r="L3491" s="22">
        <v>43768</v>
      </c>
      <c r="M3491" s="23">
        <v>0.44030092592593001</v>
      </c>
      <c r="N3491" s="24">
        <v>10</v>
      </c>
      <c r="O3491" s="21" t="s">
        <v>66</v>
      </c>
      <c r="P3491" s="46">
        <f>TotalFix[[#This Row],[Confirmed activ. 3 (ILE03)]]</f>
        <v>10</v>
      </c>
      <c r="Q3491" s="24">
        <v>10</v>
      </c>
      <c r="R3491" s="21" t="s">
        <v>66</v>
      </c>
      <c r="S3491" s="21" t="s">
        <v>72</v>
      </c>
    </row>
    <row r="3492" spans="1:19" s="21" customFormat="1" x14ac:dyDescent="0.35">
      <c r="A3492" s="26">
        <v>1555478</v>
      </c>
      <c r="B3492" s="53">
        <v>411583</v>
      </c>
      <c r="C3492" s="26">
        <f>VLOOKUP(TotalFix[[#This Row],[Order]],'Total Fix by SS'!B:C,2,0)</f>
        <v>246</v>
      </c>
      <c r="D3492" s="21" t="s">
        <v>59</v>
      </c>
      <c r="E3492" s="21" t="s">
        <v>104</v>
      </c>
      <c r="F3492" s="21" t="s">
        <v>102</v>
      </c>
      <c r="G3492" s="21" t="s">
        <v>105</v>
      </c>
      <c r="H3492" s="21" t="s">
        <v>100</v>
      </c>
      <c r="I3492" s="21" t="s">
        <v>106</v>
      </c>
      <c r="J3492" s="22">
        <v>43769</v>
      </c>
      <c r="K3492" s="23">
        <v>0.32738425925926001</v>
      </c>
      <c r="L3492" s="22">
        <v>43769</v>
      </c>
      <c r="M3492" s="23">
        <v>0.32738425925926001</v>
      </c>
      <c r="N3492" s="24">
        <v>10</v>
      </c>
      <c r="O3492" s="21" t="s">
        <v>66</v>
      </c>
      <c r="P3492" s="46">
        <f>TotalFix[[#This Row],[Confirmed activ. 3 (ILE03)]]</f>
        <v>10</v>
      </c>
      <c r="Q3492" s="24">
        <v>10</v>
      </c>
      <c r="R3492" s="21" t="s">
        <v>66</v>
      </c>
      <c r="S3492" s="21" t="s">
        <v>72</v>
      </c>
    </row>
    <row r="3493" spans="1:19" s="21" customFormat="1" x14ac:dyDescent="0.35">
      <c r="A3493" s="26">
        <v>1555478</v>
      </c>
      <c r="B3493" s="53">
        <v>411583</v>
      </c>
      <c r="C3493" s="26">
        <f>VLOOKUP(TotalFix[[#This Row],[Order]],'Total Fix by SS'!B:C,2,0)</f>
        <v>246</v>
      </c>
      <c r="D3493" s="21" t="s">
        <v>107</v>
      </c>
      <c r="E3493" s="21" t="s">
        <v>60</v>
      </c>
      <c r="F3493" s="21" t="s">
        <v>61</v>
      </c>
      <c r="G3493" s="21" t="s">
        <v>90</v>
      </c>
      <c r="H3493" s="21" t="s">
        <v>63</v>
      </c>
      <c r="I3493" s="21" t="s">
        <v>108</v>
      </c>
      <c r="J3493" s="22">
        <v>43760</v>
      </c>
      <c r="K3493" s="23">
        <v>0.32099537037037001</v>
      </c>
      <c r="L3493" s="22">
        <v>43762</v>
      </c>
      <c r="M3493" s="23">
        <v>0.51913194444444</v>
      </c>
      <c r="N3493" s="25">
        <v>21.536999999999999</v>
      </c>
      <c r="O3493" s="21" t="s">
        <v>77</v>
      </c>
      <c r="P3493" s="46">
        <f>TotalFix[[#This Row],[Confirmed activ. 3 (ILE03)]]*60</f>
        <v>1292.22</v>
      </c>
      <c r="Q3493" s="24">
        <v>1</v>
      </c>
      <c r="R3493" s="21" t="s">
        <v>66</v>
      </c>
      <c r="S3493" s="21" t="s">
        <v>67</v>
      </c>
    </row>
    <row r="3494" spans="1:19" s="21" customFormat="1" x14ac:dyDescent="0.35">
      <c r="A3494" s="26">
        <v>1555478</v>
      </c>
      <c r="B3494" s="53">
        <v>411583</v>
      </c>
      <c r="C3494" s="26">
        <f>VLOOKUP(TotalFix[[#This Row],[Order]],'Total Fix by SS'!B:C,2,0)</f>
        <v>246</v>
      </c>
      <c r="D3494" s="21" t="s">
        <v>109</v>
      </c>
      <c r="E3494" s="21" t="s">
        <v>82</v>
      </c>
      <c r="F3494" s="21" t="s">
        <v>83</v>
      </c>
      <c r="G3494" s="21" t="s">
        <v>90</v>
      </c>
      <c r="H3494" s="21" t="s">
        <v>84</v>
      </c>
      <c r="I3494" s="21" t="s">
        <v>110</v>
      </c>
      <c r="J3494" s="22"/>
      <c r="K3494" s="23">
        <v>0</v>
      </c>
      <c r="L3494" s="22"/>
      <c r="M3494" s="23">
        <v>0</v>
      </c>
      <c r="N3494" s="25">
        <v>0</v>
      </c>
      <c r="O3494" s="21" t="s">
        <v>93</v>
      </c>
      <c r="P3494" s="46"/>
      <c r="Q3494" s="24">
        <v>5</v>
      </c>
      <c r="R3494" s="21" t="s">
        <v>66</v>
      </c>
      <c r="S3494" s="21" t="s">
        <v>94</v>
      </c>
    </row>
    <row r="3495" spans="1:19" s="21" customFormat="1" x14ac:dyDescent="0.35">
      <c r="A3495" s="26">
        <v>1555479</v>
      </c>
      <c r="B3495" s="53">
        <v>411583</v>
      </c>
      <c r="C3495" s="26">
        <f>VLOOKUP(TotalFix[[#This Row],[Order]],'Total Fix by SS'!B:C,2,0)</f>
        <v>246</v>
      </c>
      <c r="D3495" s="21" t="s">
        <v>59</v>
      </c>
      <c r="E3495" s="21" t="s">
        <v>60</v>
      </c>
      <c r="F3495" s="21" t="s">
        <v>61</v>
      </c>
      <c r="G3495" s="21" t="s">
        <v>62</v>
      </c>
      <c r="H3495" s="21" t="s">
        <v>63</v>
      </c>
      <c r="I3495" s="21" t="s">
        <v>64</v>
      </c>
      <c r="J3495" s="22">
        <v>43752</v>
      </c>
      <c r="K3495" s="23">
        <v>0.42655092592593002</v>
      </c>
      <c r="L3495" s="22">
        <v>43752</v>
      </c>
      <c r="M3495" s="23">
        <v>0.43103009259259001</v>
      </c>
      <c r="N3495" s="25">
        <v>6.45</v>
      </c>
      <c r="O3495" s="21" t="s">
        <v>66</v>
      </c>
      <c r="P3495" s="46">
        <f>TotalFix[[#This Row],[Confirmed activ. 3 (ILE03)]]</f>
        <v>6.45</v>
      </c>
      <c r="Q3495" s="24">
        <v>20</v>
      </c>
      <c r="R3495" s="21" t="s">
        <v>66</v>
      </c>
      <c r="S3495" s="21" t="s">
        <v>67</v>
      </c>
    </row>
    <row r="3496" spans="1:19" s="21" customFormat="1" x14ac:dyDescent="0.35">
      <c r="A3496" s="26">
        <v>1555479</v>
      </c>
      <c r="B3496" s="53">
        <v>411583</v>
      </c>
      <c r="C3496" s="26">
        <f>VLOOKUP(TotalFix[[#This Row],[Order]],'Total Fix by SS'!B:C,2,0)</f>
        <v>246</v>
      </c>
      <c r="D3496" s="21" t="s">
        <v>59</v>
      </c>
      <c r="E3496" s="21" t="s">
        <v>68</v>
      </c>
      <c r="F3496" s="21" t="s">
        <v>69</v>
      </c>
      <c r="G3496" s="21" t="s">
        <v>62</v>
      </c>
      <c r="H3496" s="21" t="s">
        <v>70</v>
      </c>
      <c r="I3496" s="21" t="s">
        <v>71</v>
      </c>
      <c r="J3496" s="22">
        <v>43752</v>
      </c>
      <c r="K3496" s="23">
        <v>0.46650462962963002</v>
      </c>
      <c r="L3496" s="22">
        <v>43752</v>
      </c>
      <c r="M3496" s="23">
        <v>0.46650462962963002</v>
      </c>
      <c r="N3496" s="24">
        <v>30</v>
      </c>
      <c r="O3496" s="21" t="s">
        <v>66</v>
      </c>
      <c r="P3496" s="46">
        <f>TotalFix[[#This Row],[Confirmed activ. 3 (ILE03)]]</f>
        <v>30</v>
      </c>
      <c r="Q3496" s="24">
        <v>30</v>
      </c>
      <c r="R3496" s="21" t="s">
        <v>66</v>
      </c>
      <c r="S3496" s="21" t="s">
        <v>72</v>
      </c>
    </row>
    <row r="3497" spans="1:19" s="21" customFormat="1" x14ac:dyDescent="0.35">
      <c r="A3497" s="26">
        <v>1555479</v>
      </c>
      <c r="B3497" s="53">
        <v>411583</v>
      </c>
      <c r="C3497" s="26">
        <f>VLOOKUP(TotalFix[[#This Row],[Order]],'Total Fix by SS'!B:C,2,0)</f>
        <v>246</v>
      </c>
      <c r="D3497" s="21" t="s">
        <v>59</v>
      </c>
      <c r="E3497" s="21" t="s">
        <v>73</v>
      </c>
      <c r="F3497" s="21" t="s">
        <v>61</v>
      </c>
      <c r="G3497" s="21" t="s">
        <v>62</v>
      </c>
      <c r="H3497" s="21" t="s">
        <v>63</v>
      </c>
      <c r="I3497" s="21" t="s">
        <v>74</v>
      </c>
      <c r="J3497" s="22">
        <v>43752</v>
      </c>
      <c r="K3497" s="23">
        <v>0.46883101851851999</v>
      </c>
      <c r="L3497" s="22">
        <v>43753</v>
      </c>
      <c r="M3497" s="23">
        <v>0.40798611111110999</v>
      </c>
      <c r="N3497" s="25">
        <v>3.444</v>
      </c>
      <c r="O3497" s="21" t="s">
        <v>77</v>
      </c>
      <c r="P3497" s="46">
        <f>TotalFix[[#This Row],[Confirmed activ. 3 (ILE03)]]*60</f>
        <v>206.64</v>
      </c>
      <c r="Q3497" s="24">
        <v>200</v>
      </c>
      <c r="R3497" s="21" t="s">
        <v>66</v>
      </c>
      <c r="S3497" s="21" t="s">
        <v>67</v>
      </c>
    </row>
    <row r="3498" spans="1:19" s="21" customFormat="1" x14ac:dyDescent="0.35">
      <c r="A3498" s="26">
        <v>1555479</v>
      </c>
      <c r="B3498" s="53">
        <v>411583</v>
      </c>
      <c r="C3498" s="26">
        <f>VLOOKUP(TotalFix[[#This Row],[Order]],'Total Fix by SS'!B:C,2,0)</f>
        <v>246</v>
      </c>
      <c r="D3498" s="21" t="s">
        <v>59</v>
      </c>
      <c r="E3498" s="21" t="s">
        <v>75</v>
      </c>
      <c r="F3498" s="21" t="s">
        <v>61</v>
      </c>
      <c r="G3498" s="21" t="s">
        <v>62</v>
      </c>
      <c r="H3498" s="21" t="s">
        <v>63</v>
      </c>
      <c r="I3498" s="21" t="s">
        <v>76</v>
      </c>
      <c r="J3498" s="22">
        <v>43759</v>
      </c>
      <c r="K3498" s="23">
        <v>0.34916666666667001</v>
      </c>
      <c r="L3498" s="22">
        <v>43761</v>
      </c>
      <c r="M3498" s="23">
        <v>0.74207175925926006</v>
      </c>
      <c r="N3498" s="25">
        <v>18.965</v>
      </c>
      <c r="O3498" s="21" t="s">
        <v>77</v>
      </c>
      <c r="P3498" s="46">
        <f>TotalFix[[#This Row],[Confirmed activ. 3 (ILE03)]]*60</f>
        <v>1137.9000000000001</v>
      </c>
      <c r="Q3498" s="24">
        <v>500</v>
      </c>
      <c r="R3498" s="21" t="s">
        <v>66</v>
      </c>
      <c r="S3498" s="21" t="s">
        <v>67</v>
      </c>
    </row>
    <row r="3499" spans="1:19" s="21" customFormat="1" x14ac:dyDescent="0.35">
      <c r="A3499" s="26">
        <v>1555479</v>
      </c>
      <c r="B3499" s="53">
        <v>411583</v>
      </c>
      <c r="C3499" s="26">
        <f>VLOOKUP(TotalFix[[#This Row],[Order]],'Total Fix by SS'!B:C,2,0)</f>
        <v>246</v>
      </c>
      <c r="D3499" s="21" t="s">
        <v>59</v>
      </c>
      <c r="E3499" s="21" t="s">
        <v>78</v>
      </c>
      <c r="F3499" s="21" t="s">
        <v>69</v>
      </c>
      <c r="G3499" s="21" t="s">
        <v>62</v>
      </c>
      <c r="H3499" s="21" t="s">
        <v>70</v>
      </c>
      <c r="I3499" s="21" t="s">
        <v>79</v>
      </c>
      <c r="J3499" s="22">
        <v>43762</v>
      </c>
      <c r="K3499" s="23">
        <v>0.41040509259259</v>
      </c>
      <c r="L3499" s="22">
        <v>43762</v>
      </c>
      <c r="M3499" s="23">
        <v>0.41040509259259</v>
      </c>
      <c r="N3499" s="24">
        <v>20</v>
      </c>
      <c r="O3499" s="21" t="s">
        <v>66</v>
      </c>
      <c r="P3499" s="46">
        <f>TotalFix[[#This Row],[Confirmed activ. 3 (ILE03)]]</f>
        <v>20</v>
      </c>
      <c r="Q3499" s="24">
        <v>20</v>
      </c>
      <c r="R3499" s="21" t="s">
        <v>66</v>
      </c>
      <c r="S3499" s="21" t="s">
        <v>72</v>
      </c>
    </row>
    <row r="3500" spans="1:19" s="21" customFormat="1" x14ac:dyDescent="0.35">
      <c r="A3500" s="26">
        <v>1555479</v>
      </c>
      <c r="B3500" s="53">
        <v>411583</v>
      </c>
      <c r="C3500" s="26">
        <f>VLOOKUP(TotalFix[[#This Row],[Order]],'Total Fix by SS'!B:C,2,0)</f>
        <v>246</v>
      </c>
      <c r="D3500" s="21" t="s">
        <v>59</v>
      </c>
      <c r="E3500" s="21" t="s">
        <v>80</v>
      </c>
      <c r="F3500" s="21" t="s">
        <v>69</v>
      </c>
      <c r="G3500" s="21" t="s">
        <v>62</v>
      </c>
      <c r="H3500" s="21" t="s">
        <v>70</v>
      </c>
      <c r="I3500" s="21" t="s">
        <v>81</v>
      </c>
      <c r="J3500" s="22">
        <v>43762</v>
      </c>
      <c r="K3500" s="23">
        <v>0.41043981481481001</v>
      </c>
      <c r="L3500" s="22">
        <v>43762</v>
      </c>
      <c r="M3500" s="23">
        <v>0.41043981481481001</v>
      </c>
      <c r="N3500" s="24">
        <v>20</v>
      </c>
      <c r="O3500" s="21" t="s">
        <v>66</v>
      </c>
      <c r="P3500" s="46">
        <f>TotalFix[[#This Row],[Confirmed activ. 3 (ILE03)]]</f>
        <v>20</v>
      </c>
      <c r="Q3500" s="24">
        <v>20</v>
      </c>
      <c r="R3500" s="21" t="s">
        <v>66</v>
      </c>
      <c r="S3500" s="21" t="s">
        <v>72</v>
      </c>
    </row>
    <row r="3501" spans="1:19" s="21" customFormat="1" x14ac:dyDescent="0.35">
      <c r="A3501" s="26">
        <v>1555479</v>
      </c>
      <c r="B3501" s="53">
        <v>411583</v>
      </c>
      <c r="C3501" s="26">
        <f>VLOOKUP(TotalFix[[#This Row],[Order]],'Total Fix by SS'!B:C,2,0)</f>
        <v>246</v>
      </c>
      <c r="D3501" s="21" t="s">
        <v>59</v>
      </c>
      <c r="E3501" s="21" t="s">
        <v>82</v>
      </c>
      <c r="F3501" s="21" t="s">
        <v>83</v>
      </c>
      <c r="G3501" s="21" t="s">
        <v>62</v>
      </c>
      <c r="H3501" s="21" t="s">
        <v>84</v>
      </c>
      <c r="I3501" s="21" t="s">
        <v>84</v>
      </c>
      <c r="J3501" s="22">
        <v>43762</v>
      </c>
      <c r="K3501" s="23">
        <v>0.53256944444443999</v>
      </c>
      <c r="L3501" s="22">
        <v>43766</v>
      </c>
      <c r="M3501" s="23">
        <v>0.36489583333332998</v>
      </c>
      <c r="N3501" s="25">
        <v>7.2880000000000003</v>
      </c>
      <c r="O3501" s="21" t="s">
        <v>77</v>
      </c>
      <c r="P3501" s="46">
        <f>TotalFix[[#This Row],[Confirmed activ. 3 (ILE03)]]*60</f>
        <v>437.28000000000003</v>
      </c>
      <c r="Q3501" s="24">
        <v>450</v>
      </c>
      <c r="R3501" s="21" t="s">
        <v>66</v>
      </c>
      <c r="S3501" s="21" t="s">
        <v>67</v>
      </c>
    </row>
    <row r="3502" spans="1:19" s="21" customFormat="1" x14ac:dyDescent="0.35">
      <c r="A3502" s="26">
        <v>1555479</v>
      </c>
      <c r="B3502" s="53">
        <v>411583</v>
      </c>
      <c r="C3502" s="26">
        <f>VLOOKUP(TotalFix[[#This Row],[Order]],'Total Fix by SS'!B:C,2,0)</f>
        <v>246</v>
      </c>
      <c r="D3502" s="21" t="s">
        <v>59</v>
      </c>
      <c r="E3502" s="21" t="s">
        <v>85</v>
      </c>
      <c r="F3502" s="21" t="s">
        <v>86</v>
      </c>
      <c r="G3502" s="21" t="s">
        <v>62</v>
      </c>
      <c r="H3502" s="21" t="s">
        <v>87</v>
      </c>
      <c r="I3502" s="21" t="s">
        <v>87</v>
      </c>
      <c r="J3502" s="22">
        <v>43766</v>
      </c>
      <c r="K3502" s="23">
        <v>0.42398148148148002</v>
      </c>
      <c r="L3502" s="22">
        <v>43766</v>
      </c>
      <c r="M3502" s="23">
        <v>0.42398148148148002</v>
      </c>
      <c r="N3502" s="24">
        <v>20</v>
      </c>
      <c r="O3502" s="21" t="s">
        <v>66</v>
      </c>
      <c r="P3502" s="46">
        <f>TotalFix[[#This Row],[Confirmed activ. 3 (ILE03)]]</f>
        <v>20</v>
      </c>
      <c r="Q3502" s="24">
        <v>20</v>
      </c>
      <c r="R3502" s="21" t="s">
        <v>66</v>
      </c>
      <c r="S3502" s="21" t="s">
        <v>72</v>
      </c>
    </row>
    <row r="3503" spans="1:19" s="21" customFormat="1" x14ac:dyDescent="0.35">
      <c r="A3503" s="26">
        <v>1555479</v>
      </c>
      <c r="B3503" s="53">
        <v>411583</v>
      </c>
      <c r="C3503" s="26">
        <f>VLOOKUP(TotalFix[[#This Row],[Order]],'Total Fix by SS'!B:C,2,0)</f>
        <v>246</v>
      </c>
      <c r="D3503" s="21" t="s">
        <v>59</v>
      </c>
      <c r="E3503" s="21" t="s">
        <v>88</v>
      </c>
      <c r="F3503" s="21" t="s">
        <v>89</v>
      </c>
      <c r="G3503" s="21" t="s">
        <v>90</v>
      </c>
      <c r="H3503" s="21" t="s">
        <v>91</v>
      </c>
      <c r="I3503" s="21" t="s">
        <v>92</v>
      </c>
      <c r="J3503" s="22"/>
      <c r="K3503" s="23">
        <v>0</v>
      </c>
      <c r="L3503" s="22"/>
      <c r="M3503" s="23">
        <v>0</v>
      </c>
      <c r="N3503" s="25">
        <v>0</v>
      </c>
      <c r="O3503" s="21" t="s">
        <v>93</v>
      </c>
      <c r="P3503" s="46"/>
      <c r="Q3503" s="24">
        <v>0</v>
      </c>
      <c r="R3503" s="21" t="s">
        <v>66</v>
      </c>
      <c r="S3503" s="21" t="s">
        <v>94</v>
      </c>
    </row>
    <row r="3504" spans="1:19" s="21" customFormat="1" x14ac:dyDescent="0.35">
      <c r="A3504" s="26">
        <v>1555479</v>
      </c>
      <c r="B3504" s="53">
        <v>411583</v>
      </c>
      <c r="C3504" s="26">
        <f>VLOOKUP(TotalFix[[#This Row],[Order]],'Total Fix by SS'!B:C,2,0)</f>
        <v>246</v>
      </c>
      <c r="D3504" s="21" t="s">
        <v>59</v>
      </c>
      <c r="E3504" s="21" t="s">
        <v>95</v>
      </c>
      <c r="F3504" s="21" t="s">
        <v>61</v>
      </c>
      <c r="G3504" s="21" t="s">
        <v>62</v>
      </c>
      <c r="H3504" s="21" t="s">
        <v>63</v>
      </c>
      <c r="I3504" s="21" t="s">
        <v>96</v>
      </c>
      <c r="J3504" s="22">
        <v>43766</v>
      </c>
      <c r="K3504" s="23">
        <v>0.4302662037037</v>
      </c>
      <c r="L3504" s="22">
        <v>43766</v>
      </c>
      <c r="M3504" s="23">
        <v>0.46819444444444003</v>
      </c>
      <c r="N3504" s="25">
        <v>54.616999999999997</v>
      </c>
      <c r="O3504" s="21" t="s">
        <v>66</v>
      </c>
      <c r="P3504" s="46">
        <f>TotalFix[[#This Row],[Confirmed activ. 3 (ILE03)]]</f>
        <v>54.616999999999997</v>
      </c>
      <c r="Q3504" s="24">
        <v>40</v>
      </c>
      <c r="R3504" s="21" t="s">
        <v>66</v>
      </c>
      <c r="S3504" s="21" t="s">
        <v>67</v>
      </c>
    </row>
    <row r="3505" spans="1:19" s="21" customFormat="1" x14ac:dyDescent="0.35">
      <c r="A3505" s="26">
        <v>1555479</v>
      </c>
      <c r="B3505" s="53">
        <v>411583</v>
      </c>
      <c r="C3505" s="26">
        <f>VLOOKUP(TotalFix[[#This Row],[Order]],'Total Fix by SS'!B:C,2,0)</f>
        <v>246</v>
      </c>
      <c r="D3505" s="21" t="s">
        <v>59</v>
      </c>
      <c r="E3505" s="21" t="s">
        <v>97</v>
      </c>
      <c r="F3505" s="21" t="s">
        <v>69</v>
      </c>
      <c r="G3505" s="21" t="s">
        <v>62</v>
      </c>
      <c r="H3505" s="21" t="s">
        <v>70</v>
      </c>
      <c r="I3505" s="21" t="s">
        <v>98</v>
      </c>
      <c r="J3505" s="22">
        <v>43767</v>
      </c>
      <c r="K3505" s="23">
        <v>0.49524305555555997</v>
      </c>
      <c r="L3505" s="22">
        <v>43767</v>
      </c>
      <c r="M3505" s="23">
        <v>0.49524305555555997</v>
      </c>
      <c r="N3505" s="24">
        <v>20</v>
      </c>
      <c r="O3505" s="21" t="s">
        <v>66</v>
      </c>
      <c r="P3505" s="46">
        <f>TotalFix[[#This Row],[Confirmed activ. 3 (ILE03)]]</f>
        <v>20</v>
      </c>
      <c r="Q3505" s="24">
        <v>20</v>
      </c>
      <c r="R3505" s="21" t="s">
        <v>66</v>
      </c>
      <c r="S3505" s="21" t="s">
        <v>72</v>
      </c>
    </row>
    <row r="3506" spans="1:19" s="21" customFormat="1" x14ac:dyDescent="0.35">
      <c r="A3506" s="26">
        <v>1555479</v>
      </c>
      <c r="B3506" s="53">
        <v>411583</v>
      </c>
      <c r="C3506" s="26">
        <f>VLOOKUP(TotalFix[[#This Row],[Order]],'Total Fix by SS'!B:C,2,0)</f>
        <v>246</v>
      </c>
      <c r="D3506" s="21" t="s">
        <v>59</v>
      </c>
      <c r="E3506" s="21" t="s">
        <v>99</v>
      </c>
      <c r="F3506" s="21" t="s">
        <v>69</v>
      </c>
      <c r="G3506" s="21" t="s">
        <v>62</v>
      </c>
      <c r="H3506" s="21" t="s">
        <v>70</v>
      </c>
      <c r="I3506" s="21" t="s">
        <v>100</v>
      </c>
      <c r="J3506" s="22">
        <v>43767</v>
      </c>
      <c r="K3506" s="23">
        <v>0.49527777777777998</v>
      </c>
      <c r="L3506" s="22">
        <v>43767</v>
      </c>
      <c r="M3506" s="23">
        <v>0.49527777777777998</v>
      </c>
      <c r="N3506" s="24">
        <v>50</v>
      </c>
      <c r="O3506" s="21" t="s">
        <v>66</v>
      </c>
      <c r="P3506" s="46">
        <f>TotalFix[[#This Row],[Confirmed activ. 3 (ILE03)]]</f>
        <v>50</v>
      </c>
      <c r="Q3506" s="24">
        <v>50</v>
      </c>
      <c r="R3506" s="21" t="s">
        <v>66</v>
      </c>
      <c r="S3506" s="21" t="s">
        <v>72</v>
      </c>
    </row>
    <row r="3507" spans="1:19" s="21" customFormat="1" x14ac:dyDescent="0.35">
      <c r="A3507" s="26">
        <v>1555479</v>
      </c>
      <c r="B3507" s="53">
        <v>411583</v>
      </c>
      <c r="C3507" s="26">
        <f>VLOOKUP(TotalFix[[#This Row],[Order]],'Total Fix by SS'!B:C,2,0)</f>
        <v>246</v>
      </c>
      <c r="D3507" s="21" t="s">
        <v>59</v>
      </c>
      <c r="E3507" s="21" t="s">
        <v>104</v>
      </c>
      <c r="F3507" s="21" t="s">
        <v>102</v>
      </c>
      <c r="G3507" s="21" t="s">
        <v>105</v>
      </c>
      <c r="H3507" s="21" t="s">
        <v>100</v>
      </c>
      <c r="I3507" s="21" t="s">
        <v>106</v>
      </c>
      <c r="J3507" s="22">
        <v>43768</v>
      </c>
      <c r="K3507" s="23">
        <v>0.36383101851852001</v>
      </c>
      <c r="L3507" s="22">
        <v>43768</v>
      </c>
      <c r="M3507" s="23">
        <v>0.36383101851852001</v>
      </c>
      <c r="N3507" s="24">
        <v>10</v>
      </c>
      <c r="O3507" s="21" t="s">
        <v>66</v>
      </c>
      <c r="P3507" s="46">
        <f>TotalFix[[#This Row],[Confirmed activ. 3 (ILE03)]]</f>
        <v>10</v>
      </c>
      <c r="Q3507" s="24">
        <v>10</v>
      </c>
      <c r="R3507" s="21" t="s">
        <v>66</v>
      </c>
      <c r="S3507" s="21" t="s">
        <v>72</v>
      </c>
    </row>
    <row r="3508" spans="1:19" s="21" customFormat="1" x14ac:dyDescent="0.35">
      <c r="A3508" s="26">
        <v>1555479</v>
      </c>
      <c r="B3508" s="53">
        <v>411583</v>
      </c>
      <c r="C3508" s="26">
        <f>VLOOKUP(TotalFix[[#This Row],[Order]],'Total Fix by SS'!B:C,2,0)</f>
        <v>246</v>
      </c>
      <c r="D3508" s="21" t="s">
        <v>107</v>
      </c>
      <c r="E3508" s="21" t="s">
        <v>60</v>
      </c>
      <c r="F3508" s="21" t="s">
        <v>61</v>
      </c>
      <c r="G3508" s="21" t="s">
        <v>90</v>
      </c>
      <c r="H3508" s="21" t="s">
        <v>63</v>
      </c>
      <c r="I3508" s="21" t="s">
        <v>108</v>
      </c>
      <c r="J3508" s="22">
        <v>43766</v>
      </c>
      <c r="K3508" s="23">
        <v>0.42733796296296001</v>
      </c>
      <c r="L3508" s="22">
        <v>43766</v>
      </c>
      <c r="M3508" s="23">
        <v>0.65988425925925998</v>
      </c>
      <c r="N3508" s="25">
        <v>5.5810000000000004</v>
      </c>
      <c r="O3508" s="21" t="s">
        <v>77</v>
      </c>
      <c r="P3508" s="46">
        <f>TotalFix[[#This Row],[Confirmed activ. 3 (ILE03)]]*60</f>
        <v>334.86</v>
      </c>
      <c r="Q3508" s="24">
        <v>1</v>
      </c>
      <c r="R3508" s="21" t="s">
        <v>66</v>
      </c>
      <c r="S3508" s="21" t="s">
        <v>67</v>
      </c>
    </row>
    <row r="3509" spans="1:19" s="21" customFormat="1" x14ac:dyDescent="0.35">
      <c r="A3509" s="26">
        <v>1555479</v>
      </c>
      <c r="B3509" s="53">
        <v>411583</v>
      </c>
      <c r="C3509" s="26">
        <f>VLOOKUP(TotalFix[[#This Row],[Order]],'Total Fix by SS'!B:C,2,0)</f>
        <v>246</v>
      </c>
      <c r="D3509" s="21" t="s">
        <v>109</v>
      </c>
      <c r="E3509" s="21" t="s">
        <v>82</v>
      </c>
      <c r="F3509" s="21" t="s">
        <v>83</v>
      </c>
      <c r="G3509" s="21" t="s">
        <v>90</v>
      </c>
      <c r="H3509" s="21" t="s">
        <v>84</v>
      </c>
      <c r="I3509" s="21" t="s">
        <v>110</v>
      </c>
      <c r="J3509" s="22"/>
      <c r="K3509" s="23">
        <v>0</v>
      </c>
      <c r="L3509" s="22"/>
      <c r="M3509" s="23">
        <v>0</v>
      </c>
      <c r="N3509" s="25">
        <v>0</v>
      </c>
      <c r="O3509" s="21" t="s">
        <v>93</v>
      </c>
      <c r="P3509" s="46"/>
      <c r="Q3509" s="24">
        <v>5</v>
      </c>
      <c r="R3509" s="21" t="s">
        <v>66</v>
      </c>
      <c r="S3509" s="21" t="s">
        <v>94</v>
      </c>
    </row>
    <row r="3510" spans="1:19" s="21" customFormat="1" x14ac:dyDescent="0.35">
      <c r="A3510" s="26">
        <v>1555580</v>
      </c>
      <c r="B3510" s="53">
        <v>411583</v>
      </c>
      <c r="C3510" s="26">
        <f>VLOOKUP(TotalFix[[#This Row],[Order]],'Total Fix by SS'!B:C,2,0)</f>
        <v>246</v>
      </c>
      <c r="D3510" s="21" t="s">
        <v>59</v>
      </c>
      <c r="E3510" s="21" t="s">
        <v>60</v>
      </c>
      <c r="F3510" s="21" t="s">
        <v>61</v>
      </c>
      <c r="G3510" s="21" t="s">
        <v>62</v>
      </c>
      <c r="H3510" s="21" t="s">
        <v>63</v>
      </c>
      <c r="I3510" s="21" t="s">
        <v>139</v>
      </c>
      <c r="J3510" s="22">
        <v>43751</v>
      </c>
      <c r="K3510" s="23">
        <v>0.42625000000000002</v>
      </c>
      <c r="L3510" s="22">
        <v>43751</v>
      </c>
      <c r="M3510" s="23">
        <v>0.43028935185185002</v>
      </c>
      <c r="N3510" s="25">
        <v>5.8170000000000002</v>
      </c>
      <c r="O3510" s="21" t="s">
        <v>66</v>
      </c>
      <c r="P3510" s="46">
        <f>TotalFix[[#This Row],[Confirmed activ. 3 (ILE03)]]</f>
        <v>5.8170000000000002</v>
      </c>
      <c r="Q3510" s="24">
        <v>20</v>
      </c>
      <c r="R3510" s="21" t="s">
        <v>66</v>
      </c>
      <c r="S3510" s="21" t="s">
        <v>67</v>
      </c>
    </row>
    <row r="3511" spans="1:19" s="21" customFormat="1" x14ac:dyDescent="0.35">
      <c r="A3511" s="26">
        <v>1555580</v>
      </c>
      <c r="B3511" s="53">
        <v>411583</v>
      </c>
      <c r="C3511" s="26">
        <f>VLOOKUP(TotalFix[[#This Row],[Order]],'Total Fix by SS'!B:C,2,0)</f>
        <v>246</v>
      </c>
      <c r="D3511" s="21" t="s">
        <v>59</v>
      </c>
      <c r="E3511" s="21" t="s">
        <v>68</v>
      </c>
      <c r="F3511" s="21" t="s">
        <v>69</v>
      </c>
      <c r="G3511" s="21" t="s">
        <v>62</v>
      </c>
      <c r="H3511" s="21" t="s">
        <v>70</v>
      </c>
      <c r="I3511" s="21" t="s">
        <v>71</v>
      </c>
      <c r="J3511" s="22">
        <v>43751</v>
      </c>
      <c r="K3511" s="23">
        <v>0.44047453703703998</v>
      </c>
      <c r="L3511" s="22">
        <v>43751</v>
      </c>
      <c r="M3511" s="23">
        <v>0.44047453703703998</v>
      </c>
      <c r="N3511" s="24">
        <v>30</v>
      </c>
      <c r="O3511" s="21" t="s">
        <v>66</v>
      </c>
      <c r="P3511" s="46">
        <f>TotalFix[[#This Row],[Confirmed activ. 3 (ILE03)]]</f>
        <v>30</v>
      </c>
      <c r="Q3511" s="24">
        <v>30</v>
      </c>
      <c r="R3511" s="21" t="s">
        <v>66</v>
      </c>
      <c r="S3511" s="21" t="s">
        <v>72</v>
      </c>
    </row>
    <row r="3512" spans="1:19" s="21" customFormat="1" x14ac:dyDescent="0.35">
      <c r="A3512" s="26">
        <v>1555580</v>
      </c>
      <c r="B3512" s="53">
        <v>411583</v>
      </c>
      <c r="C3512" s="26">
        <f>VLOOKUP(TotalFix[[#This Row],[Order]],'Total Fix by SS'!B:C,2,0)</f>
        <v>246</v>
      </c>
      <c r="D3512" s="21" t="s">
        <v>59</v>
      </c>
      <c r="E3512" s="21" t="s">
        <v>73</v>
      </c>
      <c r="F3512" s="21" t="s">
        <v>61</v>
      </c>
      <c r="G3512" s="21" t="s">
        <v>62</v>
      </c>
      <c r="H3512" s="21" t="s">
        <v>63</v>
      </c>
      <c r="I3512" s="21" t="s">
        <v>74</v>
      </c>
      <c r="J3512" s="22">
        <v>43751</v>
      </c>
      <c r="K3512" s="23">
        <v>0.44957175925926002</v>
      </c>
      <c r="L3512" s="22">
        <v>43752</v>
      </c>
      <c r="M3512" s="23">
        <v>0.42628472222222002</v>
      </c>
      <c r="N3512" s="25">
        <v>6.4809999999999999</v>
      </c>
      <c r="O3512" s="21" t="s">
        <v>77</v>
      </c>
      <c r="P3512" s="46">
        <f>TotalFix[[#This Row],[Confirmed activ. 3 (ILE03)]]*60</f>
        <v>388.86</v>
      </c>
      <c r="Q3512" s="24">
        <v>200</v>
      </c>
      <c r="R3512" s="21" t="s">
        <v>66</v>
      </c>
      <c r="S3512" s="21" t="s">
        <v>67</v>
      </c>
    </row>
    <row r="3513" spans="1:19" s="21" customFormat="1" x14ac:dyDescent="0.35">
      <c r="A3513" s="26">
        <v>1555580</v>
      </c>
      <c r="B3513" s="53">
        <v>411583</v>
      </c>
      <c r="C3513" s="26">
        <f>VLOOKUP(TotalFix[[#This Row],[Order]],'Total Fix by SS'!B:C,2,0)</f>
        <v>246</v>
      </c>
      <c r="D3513" s="21" t="s">
        <v>59</v>
      </c>
      <c r="E3513" s="21" t="s">
        <v>75</v>
      </c>
      <c r="F3513" s="21" t="s">
        <v>61</v>
      </c>
      <c r="G3513" s="21" t="s">
        <v>62</v>
      </c>
      <c r="H3513" s="21" t="s">
        <v>63</v>
      </c>
      <c r="I3513" s="21" t="s">
        <v>76</v>
      </c>
      <c r="J3513" s="22">
        <v>43752</v>
      </c>
      <c r="K3513" s="23">
        <v>0.50295138888889002</v>
      </c>
      <c r="L3513" s="22">
        <v>43760</v>
      </c>
      <c r="M3513" s="23">
        <v>0.74173611111111004</v>
      </c>
      <c r="N3513" s="25">
        <v>1002.047</v>
      </c>
      <c r="O3513" s="21" t="s">
        <v>66</v>
      </c>
      <c r="P3513" s="46">
        <f>TotalFix[[#This Row],[Confirmed activ. 3 (ILE03)]]</f>
        <v>1002.047</v>
      </c>
      <c r="Q3513" s="24">
        <v>500</v>
      </c>
      <c r="R3513" s="21" t="s">
        <v>66</v>
      </c>
      <c r="S3513" s="21" t="s">
        <v>67</v>
      </c>
    </row>
    <row r="3514" spans="1:19" s="21" customFormat="1" x14ac:dyDescent="0.35">
      <c r="A3514" s="26">
        <v>1555580</v>
      </c>
      <c r="B3514" s="53">
        <v>411583</v>
      </c>
      <c r="C3514" s="26">
        <f>VLOOKUP(TotalFix[[#This Row],[Order]],'Total Fix by SS'!B:C,2,0)</f>
        <v>246</v>
      </c>
      <c r="D3514" s="21" t="s">
        <v>59</v>
      </c>
      <c r="E3514" s="21" t="s">
        <v>78</v>
      </c>
      <c r="F3514" s="21" t="s">
        <v>69</v>
      </c>
      <c r="G3514" s="21" t="s">
        <v>62</v>
      </c>
      <c r="H3514" s="21" t="s">
        <v>70</v>
      </c>
      <c r="I3514" s="21" t="s">
        <v>79</v>
      </c>
      <c r="J3514" s="22">
        <v>43761</v>
      </c>
      <c r="K3514" s="23">
        <v>0.63869212962962996</v>
      </c>
      <c r="L3514" s="22">
        <v>43761</v>
      </c>
      <c r="M3514" s="23">
        <v>0.63869212962962996</v>
      </c>
      <c r="N3514" s="24">
        <v>20</v>
      </c>
      <c r="O3514" s="21" t="s">
        <v>66</v>
      </c>
      <c r="P3514" s="46">
        <f>TotalFix[[#This Row],[Confirmed activ. 3 (ILE03)]]</f>
        <v>20</v>
      </c>
      <c r="Q3514" s="24">
        <v>20</v>
      </c>
      <c r="R3514" s="21" t="s">
        <v>66</v>
      </c>
      <c r="S3514" s="21" t="s">
        <v>72</v>
      </c>
    </row>
    <row r="3515" spans="1:19" s="21" customFormat="1" x14ac:dyDescent="0.35">
      <c r="A3515" s="26">
        <v>1555580</v>
      </c>
      <c r="B3515" s="53">
        <v>411583</v>
      </c>
      <c r="C3515" s="26">
        <f>VLOOKUP(TotalFix[[#This Row],[Order]],'Total Fix by SS'!B:C,2,0)</f>
        <v>246</v>
      </c>
      <c r="D3515" s="21" t="s">
        <v>59</v>
      </c>
      <c r="E3515" s="21" t="s">
        <v>80</v>
      </c>
      <c r="F3515" s="21" t="s">
        <v>69</v>
      </c>
      <c r="G3515" s="21" t="s">
        <v>62</v>
      </c>
      <c r="H3515" s="21" t="s">
        <v>70</v>
      </c>
      <c r="I3515" s="21" t="s">
        <v>81</v>
      </c>
      <c r="J3515" s="22">
        <v>43761</v>
      </c>
      <c r="K3515" s="23">
        <v>0.63916666666666999</v>
      </c>
      <c r="L3515" s="22">
        <v>43761</v>
      </c>
      <c r="M3515" s="23">
        <v>0.63916666666666999</v>
      </c>
      <c r="N3515" s="24">
        <v>20</v>
      </c>
      <c r="O3515" s="21" t="s">
        <v>66</v>
      </c>
      <c r="P3515" s="46">
        <f>TotalFix[[#This Row],[Confirmed activ. 3 (ILE03)]]</f>
        <v>20</v>
      </c>
      <c r="Q3515" s="24">
        <v>20</v>
      </c>
      <c r="R3515" s="21" t="s">
        <v>66</v>
      </c>
      <c r="S3515" s="21" t="s">
        <v>72</v>
      </c>
    </row>
    <row r="3516" spans="1:19" s="21" customFormat="1" x14ac:dyDescent="0.35">
      <c r="A3516" s="26">
        <v>1555580</v>
      </c>
      <c r="B3516" s="53">
        <v>411583</v>
      </c>
      <c r="C3516" s="26">
        <f>VLOOKUP(TotalFix[[#This Row],[Order]],'Total Fix by SS'!B:C,2,0)</f>
        <v>246</v>
      </c>
      <c r="D3516" s="21" t="s">
        <v>59</v>
      </c>
      <c r="E3516" s="21" t="s">
        <v>82</v>
      </c>
      <c r="F3516" s="21" t="s">
        <v>83</v>
      </c>
      <c r="G3516" s="21" t="s">
        <v>62</v>
      </c>
      <c r="H3516" s="21" t="s">
        <v>84</v>
      </c>
      <c r="I3516" s="21" t="s">
        <v>84</v>
      </c>
      <c r="J3516" s="22">
        <v>43761</v>
      </c>
      <c r="K3516" s="23">
        <v>0.66638888888889003</v>
      </c>
      <c r="L3516" s="22">
        <v>43762</v>
      </c>
      <c r="M3516" s="23">
        <v>0.96357638888888997</v>
      </c>
      <c r="N3516" s="25">
        <v>9.6880000000000006</v>
      </c>
      <c r="O3516" s="21" t="s">
        <v>77</v>
      </c>
      <c r="P3516" s="46">
        <f>TotalFix[[#This Row],[Confirmed activ. 3 (ILE03)]]*60</f>
        <v>581.28000000000009</v>
      </c>
      <c r="Q3516" s="24">
        <v>450</v>
      </c>
      <c r="R3516" s="21" t="s">
        <v>66</v>
      </c>
      <c r="S3516" s="21" t="s">
        <v>67</v>
      </c>
    </row>
    <row r="3517" spans="1:19" s="21" customFormat="1" x14ac:dyDescent="0.35">
      <c r="A3517" s="26">
        <v>1555580</v>
      </c>
      <c r="B3517" s="53">
        <v>411583</v>
      </c>
      <c r="C3517" s="26">
        <f>VLOOKUP(TotalFix[[#This Row],[Order]],'Total Fix by SS'!B:C,2,0)</f>
        <v>246</v>
      </c>
      <c r="D3517" s="21" t="s">
        <v>59</v>
      </c>
      <c r="E3517" s="21" t="s">
        <v>85</v>
      </c>
      <c r="F3517" s="21" t="s">
        <v>86</v>
      </c>
      <c r="G3517" s="21" t="s">
        <v>62</v>
      </c>
      <c r="H3517" s="21" t="s">
        <v>87</v>
      </c>
      <c r="I3517" s="21" t="s">
        <v>87</v>
      </c>
      <c r="J3517" s="22">
        <v>43765</v>
      </c>
      <c r="K3517" s="23">
        <v>0.43304398148147999</v>
      </c>
      <c r="L3517" s="22">
        <v>43765</v>
      </c>
      <c r="M3517" s="23">
        <v>0.43304398148147999</v>
      </c>
      <c r="N3517" s="24">
        <v>20</v>
      </c>
      <c r="O3517" s="21" t="s">
        <v>66</v>
      </c>
      <c r="P3517" s="46">
        <f>TotalFix[[#This Row],[Confirmed activ. 3 (ILE03)]]</f>
        <v>20</v>
      </c>
      <c r="Q3517" s="24">
        <v>20</v>
      </c>
      <c r="R3517" s="21" t="s">
        <v>66</v>
      </c>
      <c r="S3517" s="21" t="s">
        <v>72</v>
      </c>
    </row>
    <row r="3518" spans="1:19" s="21" customFormat="1" x14ac:dyDescent="0.35">
      <c r="A3518" s="26">
        <v>1555580</v>
      </c>
      <c r="B3518" s="53">
        <v>411583</v>
      </c>
      <c r="C3518" s="26">
        <f>VLOOKUP(TotalFix[[#This Row],[Order]],'Total Fix by SS'!B:C,2,0)</f>
        <v>246</v>
      </c>
      <c r="D3518" s="21" t="s">
        <v>59</v>
      </c>
      <c r="E3518" s="21" t="s">
        <v>88</v>
      </c>
      <c r="F3518" s="21" t="s">
        <v>89</v>
      </c>
      <c r="G3518" s="21" t="s">
        <v>90</v>
      </c>
      <c r="H3518" s="21" t="s">
        <v>91</v>
      </c>
      <c r="I3518" s="21" t="s">
        <v>92</v>
      </c>
      <c r="J3518" s="22"/>
      <c r="K3518" s="23">
        <v>0</v>
      </c>
      <c r="L3518" s="22"/>
      <c r="M3518" s="23">
        <v>0</v>
      </c>
      <c r="N3518" s="25">
        <v>0</v>
      </c>
      <c r="O3518" s="21" t="s">
        <v>93</v>
      </c>
      <c r="P3518" s="46"/>
      <c r="Q3518" s="24">
        <v>0</v>
      </c>
      <c r="R3518" s="21" t="s">
        <v>66</v>
      </c>
      <c r="S3518" s="21" t="s">
        <v>94</v>
      </c>
    </row>
    <row r="3519" spans="1:19" s="21" customFormat="1" x14ac:dyDescent="0.35">
      <c r="A3519" s="26">
        <v>1555580</v>
      </c>
      <c r="B3519" s="53">
        <v>411583</v>
      </c>
      <c r="C3519" s="26">
        <f>VLOOKUP(TotalFix[[#This Row],[Order]],'Total Fix by SS'!B:C,2,0)</f>
        <v>246</v>
      </c>
      <c r="D3519" s="21" t="s">
        <v>59</v>
      </c>
      <c r="E3519" s="21" t="s">
        <v>95</v>
      </c>
      <c r="F3519" s="21" t="s">
        <v>61</v>
      </c>
      <c r="G3519" s="21" t="s">
        <v>62</v>
      </c>
      <c r="H3519" s="21" t="s">
        <v>63</v>
      </c>
      <c r="I3519" s="21" t="s">
        <v>96</v>
      </c>
      <c r="J3519" s="22">
        <v>43766</v>
      </c>
      <c r="K3519" s="23">
        <v>0.48035879629630002</v>
      </c>
      <c r="L3519" s="22">
        <v>43766</v>
      </c>
      <c r="M3519" s="23">
        <v>0.50561342592592995</v>
      </c>
      <c r="N3519" s="25">
        <v>18.183</v>
      </c>
      <c r="O3519" s="21" t="s">
        <v>66</v>
      </c>
      <c r="P3519" s="46">
        <f>TotalFix[[#This Row],[Confirmed activ. 3 (ILE03)]]</f>
        <v>18.183</v>
      </c>
      <c r="Q3519" s="24">
        <v>40</v>
      </c>
      <c r="R3519" s="21" t="s">
        <v>66</v>
      </c>
      <c r="S3519" s="21" t="s">
        <v>67</v>
      </c>
    </row>
    <row r="3520" spans="1:19" s="21" customFormat="1" x14ac:dyDescent="0.35">
      <c r="A3520" s="26">
        <v>1555580</v>
      </c>
      <c r="B3520" s="53">
        <v>411583</v>
      </c>
      <c r="C3520" s="26">
        <f>VLOOKUP(TotalFix[[#This Row],[Order]],'Total Fix by SS'!B:C,2,0)</f>
        <v>246</v>
      </c>
      <c r="D3520" s="21" t="s">
        <v>59</v>
      </c>
      <c r="E3520" s="21" t="s">
        <v>97</v>
      </c>
      <c r="F3520" s="21" t="s">
        <v>69</v>
      </c>
      <c r="G3520" s="21" t="s">
        <v>62</v>
      </c>
      <c r="H3520" s="21" t="s">
        <v>70</v>
      </c>
      <c r="I3520" s="21" t="s">
        <v>98</v>
      </c>
      <c r="J3520" s="22">
        <v>43767</v>
      </c>
      <c r="K3520" s="23">
        <v>0.66809027777777996</v>
      </c>
      <c r="L3520" s="22">
        <v>43767</v>
      </c>
      <c r="M3520" s="23">
        <v>0.66809027777777996</v>
      </c>
      <c r="N3520" s="24">
        <v>20</v>
      </c>
      <c r="O3520" s="21" t="s">
        <v>66</v>
      </c>
      <c r="P3520" s="46">
        <f>TotalFix[[#This Row],[Confirmed activ. 3 (ILE03)]]</f>
        <v>20</v>
      </c>
      <c r="Q3520" s="24">
        <v>20</v>
      </c>
      <c r="R3520" s="21" t="s">
        <v>66</v>
      </c>
      <c r="S3520" s="21" t="s">
        <v>72</v>
      </c>
    </row>
    <row r="3521" spans="1:19" s="21" customFormat="1" x14ac:dyDescent="0.35">
      <c r="A3521" s="26">
        <v>1555580</v>
      </c>
      <c r="B3521" s="53">
        <v>411583</v>
      </c>
      <c r="C3521" s="26">
        <f>VLOOKUP(TotalFix[[#This Row],[Order]],'Total Fix by SS'!B:C,2,0)</f>
        <v>246</v>
      </c>
      <c r="D3521" s="21" t="s">
        <v>59</v>
      </c>
      <c r="E3521" s="21" t="s">
        <v>99</v>
      </c>
      <c r="F3521" s="21" t="s">
        <v>69</v>
      </c>
      <c r="G3521" s="21" t="s">
        <v>62</v>
      </c>
      <c r="H3521" s="21" t="s">
        <v>70</v>
      </c>
      <c r="I3521" s="21" t="s">
        <v>100</v>
      </c>
      <c r="J3521" s="22">
        <v>43767</v>
      </c>
      <c r="K3521" s="23">
        <v>0.66815972222221998</v>
      </c>
      <c r="L3521" s="22">
        <v>43767</v>
      </c>
      <c r="M3521" s="23">
        <v>0.66815972222221998</v>
      </c>
      <c r="N3521" s="24">
        <v>50</v>
      </c>
      <c r="O3521" s="21" t="s">
        <v>66</v>
      </c>
      <c r="P3521" s="46">
        <f>TotalFix[[#This Row],[Confirmed activ. 3 (ILE03)]]</f>
        <v>50</v>
      </c>
      <c r="Q3521" s="24">
        <v>50</v>
      </c>
      <c r="R3521" s="21" t="s">
        <v>66</v>
      </c>
      <c r="S3521" s="21" t="s">
        <v>72</v>
      </c>
    </row>
    <row r="3522" spans="1:19" s="21" customFormat="1" x14ac:dyDescent="0.35">
      <c r="A3522" s="26">
        <v>1555580</v>
      </c>
      <c r="B3522" s="53">
        <v>411583</v>
      </c>
      <c r="C3522" s="26">
        <f>VLOOKUP(TotalFix[[#This Row],[Order]],'Total Fix by SS'!B:C,2,0)</f>
        <v>246</v>
      </c>
      <c r="D3522" s="21" t="s">
        <v>59</v>
      </c>
      <c r="E3522" s="21" t="s">
        <v>101</v>
      </c>
      <c r="F3522" s="21" t="s">
        <v>102</v>
      </c>
      <c r="G3522" s="21" t="s">
        <v>62</v>
      </c>
      <c r="H3522" s="21" t="s">
        <v>100</v>
      </c>
      <c r="I3522" s="21" t="s">
        <v>103</v>
      </c>
      <c r="J3522" s="22">
        <v>43767</v>
      </c>
      <c r="K3522" s="23">
        <v>0.66822916666666998</v>
      </c>
      <c r="L3522" s="22">
        <v>43767</v>
      </c>
      <c r="M3522" s="23">
        <v>0.66822916666666998</v>
      </c>
      <c r="N3522" s="24">
        <v>10</v>
      </c>
      <c r="O3522" s="21" t="s">
        <v>66</v>
      </c>
      <c r="P3522" s="46">
        <f>TotalFix[[#This Row],[Confirmed activ. 3 (ILE03)]]</f>
        <v>10</v>
      </c>
      <c r="Q3522" s="24">
        <v>10</v>
      </c>
      <c r="R3522" s="21" t="s">
        <v>66</v>
      </c>
      <c r="S3522" s="21" t="s">
        <v>72</v>
      </c>
    </row>
    <row r="3523" spans="1:19" s="21" customFormat="1" x14ac:dyDescent="0.35">
      <c r="A3523" s="26">
        <v>1555580</v>
      </c>
      <c r="B3523" s="53">
        <v>411583</v>
      </c>
      <c r="C3523" s="26">
        <f>VLOOKUP(TotalFix[[#This Row],[Order]],'Total Fix by SS'!B:C,2,0)</f>
        <v>246</v>
      </c>
      <c r="D3523" s="21" t="s">
        <v>59</v>
      </c>
      <c r="E3523" s="21" t="s">
        <v>104</v>
      </c>
      <c r="F3523" s="21" t="s">
        <v>102</v>
      </c>
      <c r="G3523" s="21" t="s">
        <v>105</v>
      </c>
      <c r="H3523" s="21" t="s">
        <v>100</v>
      </c>
      <c r="I3523" s="21" t="s">
        <v>106</v>
      </c>
      <c r="J3523" s="22">
        <v>43769</v>
      </c>
      <c r="K3523" s="23">
        <v>0.39287037037036998</v>
      </c>
      <c r="L3523" s="22">
        <v>43769</v>
      </c>
      <c r="M3523" s="23">
        <v>0.39287037037036998</v>
      </c>
      <c r="N3523" s="24">
        <v>10</v>
      </c>
      <c r="O3523" s="21" t="s">
        <v>66</v>
      </c>
      <c r="P3523" s="46">
        <f>TotalFix[[#This Row],[Confirmed activ. 3 (ILE03)]]</f>
        <v>10</v>
      </c>
      <c r="Q3523" s="24">
        <v>10</v>
      </c>
      <c r="R3523" s="21" t="s">
        <v>66</v>
      </c>
      <c r="S3523" s="21" t="s">
        <v>72</v>
      </c>
    </row>
    <row r="3524" spans="1:19" s="21" customFormat="1" x14ac:dyDescent="0.35">
      <c r="A3524" s="26">
        <v>1555580</v>
      </c>
      <c r="B3524" s="53">
        <v>411583</v>
      </c>
      <c r="C3524" s="26">
        <f>VLOOKUP(TotalFix[[#This Row],[Order]],'Total Fix by SS'!B:C,2,0)</f>
        <v>246</v>
      </c>
      <c r="D3524" s="21" t="s">
        <v>107</v>
      </c>
      <c r="E3524" s="21" t="s">
        <v>60</v>
      </c>
      <c r="F3524" s="21" t="s">
        <v>61</v>
      </c>
      <c r="G3524" s="21" t="s">
        <v>90</v>
      </c>
      <c r="H3524" s="21" t="s">
        <v>63</v>
      </c>
      <c r="I3524" s="21" t="s">
        <v>108</v>
      </c>
      <c r="J3524" s="22">
        <v>43765</v>
      </c>
      <c r="K3524" s="23">
        <v>0.45582175925926</v>
      </c>
      <c r="L3524" s="22">
        <v>43765</v>
      </c>
      <c r="M3524" s="23">
        <v>0.56461805555555999</v>
      </c>
      <c r="N3524" s="25">
        <v>2.6110000000000002</v>
      </c>
      <c r="O3524" s="21" t="s">
        <v>77</v>
      </c>
      <c r="P3524" s="46">
        <f>TotalFix[[#This Row],[Confirmed activ. 3 (ILE03)]]*60</f>
        <v>156.66000000000003</v>
      </c>
      <c r="Q3524" s="24">
        <v>1</v>
      </c>
      <c r="R3524" s="21" t="s">
        <v>66</v>
      </c>
      <c r="S3524" s="21" t="s">
        <v>67</v>
      </c>
    </row>
    <row r="3525" spans="1:19" s="21" customFormat="1" x14ac:dyDescent="0.35">
      <c r="A3525" s="26">
        <v>1555580</v>
      </c>
      <c r="B3525" s="53">
        <v>411583</v>
      </c>
      <c r="C3525" s="26">
        <f>VLOOKUP(TotalFix[[#This Row],[Order]],'Total Fix by SS'!B:C,2,0)</f>
        <v>246</v>
      </c>
      <c r="D3525" s="21" t="s">
        <v>109</v>
      </c>
      <c r="E3525" s="21" t="s">
        <v>82</v>
      </c>
      <c r="F3525" s="21" t="s">
        <v>83</v>
      </c>
      <c r="G3525" s="21" t="s">
        <v>90</v>
      </c>
      <c r="H3525" s="21" t="s">
        <v>84</v>
      </c>
      <c r="I3525" s="21" t="s">
        <v>110</v>
      </c>
      <c r="J3525" s="22"/>
      <c r="K3525" s="23">
        <v>0</v>
      </c>
      <c r="L3525" s="22"/>
      <c r="M3525" s="23">
        <v>0</v>
      </c>
      <c r="N3525" s="25">
        <v>0</v>
      </c>
      <c r="O3525" s="21" t="s">
        <v>93</v>
      </c>
      <c r="P3525" s="46"/>
      <c r="Q3525" s="24">
        <v>5</v>
      </c>
      <c r="R3525" s="21" t="s">
        <v>66</v>
      </c>
      <c r="S3525" s="21" t="s">
        <v>94</v>
      </c>
    </row>
    <row r="3526" spans="1:19" s="21" customFormat="1" x14ac:dyDescent="0.35">
      <c r="A3526" s="26">
        <v>1555581</v>
      </c>
      <c r="B3526" s="53">
        <v>411583</v>
      </c>
      <c r="C3526" s="26">
        <f>VLOOKUP(TotalFix[[#This Row],[Order]],'Total Fix by SS'!B:C,2,0)</f>
        <v>246</v>
      </c>
      <c r="D3526" s="21" t="s">
        <v>59</v>
      </c>
      <c r="E3526" s="21" t="s">
        <v>60</v>
      </c>
      <c r="F3526" s="21" t="s">
        <v>61</v>
      </c>
      <c r="G3526" s="21" t="s">
        <v>62</v>
      </c>
      <c r="H3526" s="21" t="s">
        <v>63</v>
      </c>
      <c r="I3526" s="21" t="s">
        <v>64</v>
      </c>
      <c r="J3526" s="22">
        <v>43752</v>
      </c>
      <c r="K3526" s="23">
        <v>0.42561342592592999</v>
      </c>
      <c r="L3526" s="22">
        <v>43752</v>
      </c>
      <c r="M3526" s="23">
        <v>0.43126157407407001</v>
      </c>
      <c r="N3526" s="25">
        <v>8.1329999999999991</v>
      </c>
      <c r="O3526" s="21" t="s">
        <v>66</v>
      </c>
      <c r="P3526" s="46">
        <f>TotalFix[[#This Row],[Confirmed activ. 3 (ILE03)]]</f>
        <v>8.1329999999999991</v>
      </c>
      <c r="Q3526" s="24">
        <v>20</v>
      </c>
      <c r="R3526" s="21" t="s">
        <v>66</v>
      </c>
      <c r="S3526" s="21" t="s">
        <v>67</v>
      </c>
    </row>
    <row r="3527" spans="1:19" s="21" customFormat="1" x14ac:dyDescent="0.35">
      <c r="A3527" s="26">
        <v>1555581</v>
      </c>
      <c r="B3527" s="53">
        <v>411583</v>
      </c>
      <c r="C3527" s="26">
        <f>VLOOKUP(TotalFix[[#This Row],[Order]],'Total Fix by SS'!B:C,2,0)</f>
        <v>246</v>
      </c>
      <c r="D3527" s="21" t="s">
        <v>59</v>
      </c>
      <c r="E3527" s="21" t="s">
        <v>68</v>
      </c>
      <c r="F3527" s="21" t="s">
        <v>69</v>
      </c>
      <c r="G3527" s="21" t="s">
        <v>62</v>
      </c>
      <c r="H3527" s="21" t="s">
        <v>70</v>
      </c>
      <c r="I3527" s="21" t="s">
        <v>71</v>
      </c>
      <c r="J3527" s="22">
        <v>43752</v>
      </c>
      <c r="K3527" s="23">
        <v>0.46680555555556003</v>
      </c>
      <c r="L3527" s="22">
        <v>43752</v>
      </c>
      <c r="M3527" s="23">
        <v>0.46680555555556003</v>
      </c>
      <c r="N3527" s="24">
        <v>30</v>
      </c>
      <c r="O3527" s="21" t="s">
        <v>66</v>
      </c>
      <c r="P3527" s="46">
        <f>TotalFix[[#This Row],[Confirmed activ. 3 (ILE03)]]</f>
        <v>30</v>
      </c>
      <c r="Q3527" s="24">
        <v>30</v>
      </c>
      <c r="R3527" s="21" t="s">
        <v>66</v>
      </c>
      <c r="S3527" s="21" t="s">
        <v>72</v>
      </c>
    </row>
    <row r="3528" spans="1:19" s="21" customFormat="1" x14ac:dyDescent="0.35">
      <c r="A3528" s="26">
        <v>1555581</v>
      </c>
      <c r="B3528" s="53">
        <v>411583</v>
      </c>
      <c r="C3528" s="26">
        <f>VLOOKUP(TotalFix[[#This Row],[Order]],'Total Fix by SS'!B:C,2,0)</f>
        <v>246</v>
      </c>
      <c r="D3528" s="21" t="s">
        <v>59</v>
      </c>
      <c r="E3528" s="21" t="s">
        <v>73</v>
      </c>
      <c r="F3528" s="21" t="s">
        <v>61</v>
      </c>
      <c r="G3528" s="21" t="s">
        <v>62</v>
      </c>
      <c r="H3528" s="21" t="s">
        <v>63</v>
      </c>
      <c r="I3528" s="21" t="s">
        <v>74</v>
      </c>
      <c r="J3528" s="22">
        <v>43752</v>
      </c>
      <c r="K3528" s="23">
        <v>0.4681712962963</v>
      </c>
      <c r="L3528" s="22">
        <v>43753</v>
      </c>
      <c r="M3528" s="23">
        <v>0.46392361111111002</v>
      </c>
      <c r="N3528" s="25">
        <v>4.72</v>
      </c>
      <c r="O3528" s="21" t="s">
        <v>77</v>
      </c>
      <c r="P3528" s="46">
        <f>TotalFix[[#This Row],[Confirmed activ. 3 (ILE03)]]*60</f>
        <v>283.2</v>
      </c>
      <c r="Q3528" s="24">
        <v>200</v>
      </c>
      <c r="R3528" s="21" t="s">
        <v>66</v>
      </c>
      <c r="S3528" s="21" t="s">
        <v>67</v>
      </c>
    </row>
    <row r="3529" spans="1:19" s="21" customFormat="1" x14ac:dyDescent="0.35">
      <c r="A3529" s="26">
        <v>1555581</v>
      </c>
      <c r="B3529" s="53">
        <v>411583</v>
      </c>
      <c r="C3529" s="26">
        <f>VLOOKUP(TotalFix[[#This Row],[Order]],'Total Fix by SS'!B:C,2,0)</f>
        <v>246</v>
      </c>
      <c r="D3529" s="21" t="s">
        <v>59</v>
      </c>
      <c r="E3529" s="21" t="s">
        <v>75</v>
      </c>
      <c r="F3529" s="21" t="s">
        <v>61</v>
      </c>
      <c r="G3529" s="21" t="s">
        <v>62</v>
      </c>
      <c r="H3529" s="21" t="s">
        <v>63</v>
      </c>
      <c r="I3529" s="21" t="s">
        <v>76</v>
      </c>
      <c r="J3529" s="22">
        <v>43759</v>
      </c>
      <c r="K3529" s="23">
        <v>0.34381944444444001</v>
      </c>
      <c r="L3529" s="22">
        <v>43762</v>
      </c>
      <c r="M3529" s="23">
        <v>0.44635416666666999</v>
      </c>
      <c r="N3529" s="25">
        <v>587.04700000000003</v>
      </c>
      <c r="O3529" s="21" t="s">
        <v>66</v>
      </c>
      <c r="P3529" s="46">
        <f>TotalFix[[#This Row],[Confirmed activ. 3 (ILE03)]]</f>
        <v>587.04700000000003</v>
      </c>
      <c r="Q3529" s="24">
        <v>500</v>
      </c>
      <c r="R3529" s="21" t="s">
        <v>66</v>
      </c>
      <c r="S3529" s="21" t="s">
        <v>67</v>
      </c>
    </row>
    <row r="3530" spans="1:19" s="21" customFormat="1" x14ac:dyDescent="0.35">
      <c r="A3530" s="26">
        <v>1555581</v>
      </c>
      <c r="B3530" s="53">
        <v>411583</v>
      </c>
      <c r="C3530" s="26">
        <f>VLOOKUP(TotalFix[[#This Row],[Order]],'Total Fix by SS'!B:C,2,0)</f>
        <v>246</v>
      </c>
      <c r="D3530" s="21" t="s">
        <v>59</v>
      </c>
      <c r="E3530" s="21" t="s">
        <v>78</v>
      </c>
      <c r="F3530" s="21" t="s">
        <v>69</v>
      </c>
      <c r="G3530" s="21" t="s">
        <v>62</v>
      </c>
      <c r="H3530" s="21" t="s">
        <v>70</v>
      </c>
      <c r="I3530" s="21" t="s">
        <v>79</v>
      </c>
      <c r="J3530" s="22">
        <v>43762</v>
      </c>
      <c r="K3530" s="23">
        <v>0.53296296296295997</v>
      </c>
      <c r="L3530" s="22">
        <v>43762</v>
      </c>
      <c r="M3530" s="23">
        <v>0.53296296296295997</v>
      </c>
      <c r="N3530" s="24">
        <v>20</v>
      </c>
      <c r="O3530" s="21" t="s">
        <v>66</v>
      </c>
      <c r="P3530" s="46">
        <f>TotalFix[[#This Row],[Confirmed activ. 3 (ILE03)]]</f>
        <v>20</v>
      </c>
      <c r="Q3530" s="24">
        <v>20</v>
      </c>
      <c r="R3530" s="21" t="s">
        <v>66</v>
      </c>
      <c r="S3530" s="21" t="s">
        <v>72</v>
      </c>
    </row>
    <row r="3531" spans="1:19" s="21" customFormat="1" x14ac:dyDescent="0.35">
      <c r="A3531" s="26">
        <v>1555581</v>
      </c>
      <c r="B3531" s="53">
        <v>411583</v>
      </c>
      <c r="C3531" s="26">
        <f>VLOOKUP(TotalFix[[#This Row],[Order]],'Total Fix by SS'!B:C,2,0)</f>
        <v>246</v>
      </c>
      <c r="D3531" s="21" t="s">
        <v>59</v>
      </c>
      <c r="E3531" s="21" t="s">
        <v>80</v>
      </c>
      <c r="F3531" s="21" t="s">
        <v>69</v>
      </c>
      <c r="G3531" s="21" t="s">
        <v>62</v>
      </c>
      <c r="H3531" s="21" t="s">
        <v>70</v>
      </c>
      <c r="I3531" s="21" t="s">
        <v>81</v>
      </c>
      <c r="J3531" s="22">
        <v>43762</v>
      </c>
      <c r="K3531" s="23">
        <v>0.53300925925926002</v>
      </c>
      <c r="L3531" s="22">
        <v>43762</v>
      </c>
      <c r="M3531" s="23">
        <v>0.53300925925926002</v>
      </c>
      <c r="N3531" s="24">
        <v>20</v>
      </c>
      <c r="O3531" s="21" t="s">
        <v>66</v>
      </c>
      <c r="P3531" s="46">
        <f>TotalFix[[#This Row],[Confirmed activ. 3 (ILE03)]]</f>
        <v>20</v>
      </c>
      <c r="Q3531" s="24">
        <v>20</v>
      </c>
      <c r="R3531" s="21" t="s">
        <v>66</v>
      </c>
      <c r="S3531" s="21" t="s">
        <v>72</v>
      </c>
    </row>
    <row r="3532" spans="1:19" s="21" customFormat="1" x14ac:dyDescent="0.35">
      <c r="A3532" s="26">
        <v>1555581</v>
      </c>
      <c r="B3532" s="53">
        <v>411583</v>
      </c>
      <c r="C3532" s="26">
        <f>VLOOKUP(TotalFix[[#This Row],[Order]],'Total Fix by SS'!B:C,2,0)</f>
        <v>246</v>
      </c>
      <c r="D3532" s="21" t="s">
        <v>59</v>
      </c>
      <c r="E3532" s="21" t="s">
        <v>82</v>
      </c>
      <c r="F3532" s="21" t="s">
        <v>83</v>
      </c>
      <c r="G3532" s="21" t="s">
        <v>62</v>
      </c>
      <c r="H3532" s="21" t="s">
        <v>84</v>
      </c>
      <c r="I3532" s="21" t="s">
        <v>84</v>
      </c>
      <c r="J3532" s="22">
        <v>43762</v>
      </c>
      <c r="K3532" s="23">
        <v>0.81623842592592999</v>
      </c>
      <c r="L3532" s="22">
        <v>43766</v>
      </c>
      <c r="M3532" s="23">
        <v>0.15996527777778</v>
      </c>
      <c r="N3532" s="25">
        <v>137.76400000000001</v>
      </c>
      <c r="O3532" s="21" t="s">
        <v>66</v>
      </c>
      <c r="P3532" s="46">
        <f>TotalFix[[#This Row],[Confirmed activ. 3 (ILE03)]]</f>
        <v>137.76400000000001</v>
      </c>
      <c r="Q3532" s="24">
        <v>450</v>
      </c>
      <c r="R3532" s="21" t="s">
        <v>66</v>
      </c>
      <c r="S3532" s="21" t="s">
        <v>67</v>
      </c>
    </row>
    <row r="3533" spans="1:19" s="21" customFormat="1" x14ac:dyDescent="0.35">
      <c r="A3533" s="26">
        <v>1555581</v>
      </c>
      <c r="B3533" s="53">
        <v>411583</v>
      </c>
      <c r="C3533" s="26">
        <f>VLOOKUP(TotalFix[[#This Row],[Order]],'Total Fix by SS'!B:C,2,0)</f>
        <v>246</v>
      </c>
      <c r="D3533" s="21" t="s">
        <v>59</v>
      </c>
      <c r="E3533" s="21" t="s">
        <v>85</v>
      </c>
      <c r="F3533" s="21" t="s">
        <v>86</v>
      </c>
      <c r="G3533" s="21" t="s">
        <v>62</v>
      </c>
      <c r="H3533" s="21" t="s">
        <v>87</v>
      </c>
      <c r="I3533" s="21" t="s">
        <v>87</v>
      </c>
      <c r="J3533" s="22">
        <v>43766</v>
      </c>
      <c r="K3533" s="23">
        <v>0.42420138888888997</v>
      </c>
      <c r="L3533" s="22">
        <v>43766</v>
      </c>
      <c r="M3533" s="23">
        <v>0.42420138888888997</v>
      </c>
      <c r="N3533" s="24">
        <v>20</v>
      </c>
      <c r="O3533" s="21" t="s">
        <v>66</v>
      </c>
      <c r="P3533" s="46">
        <f>TotalFix[[#This Row],[Confirmed activ. 3 (ILE03)]]</f>
        <v>20</v>
      </c>
      <c r="Q3533" s="24">
        <v>20</v>
      </c>
      <c r="R3533" s="21" t="s">
        <v>66</v>
      </c>
      <c r="S3533" s="21" t="s">
        <v>72</v>
      </c>
    </row>
    <row r="3534" spans="1:19" s="21" customFormat="1" x14ac:dyDescent="0.35">
      <c r="A3534" s="26">
        <v>1555581</v>
      </c>
      <c r="B3534" s="53">
        <v>411583</v>
      </c>
      <c r="C3534" s="26">
        <f>VLOOKUP(TotalFix[[#This Row],[Order]],'Total Fix by SS'!B:C,2,0)</f>
        <v>246</v>
      </c>
      <c r="D3534" s="21" t="s">
        <v>59</v>
      </c>
      <c r="E3534" s="21" t="s">
        <v>88</v>
      </c>
      <c r="F3534" s="21" t="s">
        <v>89</v>
      </c>
      <c r="G3534" s="21" t="s">
        <v>90</v>
      </c>
      <c r="H3534" s="21" t="s">
        <v>91</v>
      </c>
      <c r="I3534" s="21" t="s">
        <v>92</v>
      </c>
      <c r="J3534" s="22"/>
      <c r="K3534" s="23">
        <v>0</v>
      </c>
      <c r="L3534" s="22"/>
      <c r="M3534" s="23">
        <v>0</v>
      </c>
      <c r="N3534" s="25">
        <v>0</v>
      </c>
      <c r="O3534" s="21" t="s">
        <v>93</v>
      </c>
      <c r="P3534" s="46"/>
      <c r="Q3534" s="24">
        <v>0</v>
      </c>
      <c r="R3534" s="21" t="s">
        <v>66</v>
      </c>
      <c r="S3534" s="21" t="s">
        <v>94</v>
      </c>
    </row>
    <row r="3535" spans="1:19" s="21" customFormat="1" x14ac:dyDescent="0.35">
      <c r="A3535" s="26">
        <v>1555581</v>
      </c>
      <c r="B3535" s="53">
        <v>411583</v>
      </c>
      <c r="C3535" s="26">
        <f>VLOOKUP(TotalFix[[#This Row],[Order]],'Total Fix by SS'!B:C,2,0)</f>
        <v>246</v>
      </c>
      <c r="D3535" s="21" t="s">
        <v>59</v>
      </c>
      <c r="E3535" s="21" t="s">
        <v>95</v>
      </c>
      <c r="F3535" s="21" t="s">
        <v>61</v>
      </c>
      <c r="G3535" s="21" t="s">
        <v>62</v>
      </c>
      <c r="H3535" s="21" t="s">
        <v>63</v>
      </c>
      <c r="I3535" s="21" t="s">
        <v>96</v>
      </c>
      <c r="J3535" s="22">
        <v>43766</v>
      </c>
      <c r="K3535" s="23">
        <v>0.63289351851852005</v>
      </c>
      <c r="L3535" s="22">
        <v>43766</v>
      </c>
      <c r="M3535" s="23">
        <v>0.66015046296295998</v>
      </c>
      <c r="N3535" s="25">
        <v>19.132999999999999</v>
      </c>
      <c r="O3535" s="21" t="s">
        <v>66</v>
      </c>
      <c r="P3535" s="46">
        <f>TotalFix[[#This Row],[Confirmed activ. 3 (ILE03)]]</f>
        <v>19.132999999999999</v>
      </c>
      <c r="Q3535" s="24">
        <v>40</v>
      </c>
      <c r="R3535" s="21" t="s">
        <v>66</v>
      </c>
      <c r="S3535" s="21" t="s">
        <v>67</v>
      </c>
    </row>
    <row r="3536" spans="1:19" s="21" customFormat="1" x14ac:dyDescent="0.35">
      <c r="A3536" s="26">
        <v>1555581</v>
      </c>
      <c r="B3536" s="53">
        <v>411583</v>
      </c>
      <c r="C3536" s="26">
        <f>VLOOKUP(TotalFix[[#This Row],[Order]],'Total Fix by SS'!B:C,2,0)</f>
        <v>246</v>
      </c>
      <c r="D3536" s="21" t="s">
        <v>59</v>
      </c>
      <c r="E3536" s="21" t="s">
        <v>97</v>
      </c>
      <c r="F3536" s="21" t="s">
        <v>69</v>
      </c>
      <c r="G3536" s="21" t="s">
        <v>62</v>
      </c>
      <c r="H3536" s="21" t="s">
        <v>70</v>
      </c>
      <c r="I3536" s="21" t="s">
        <v>98</v>
      </c>
      <c r="J3536" s="22">
        <v>43767</v>
      </c>
      <c r="K3536" s="23">
        <v>0.61415509259259005</v>
      </c>
      <c r="L3536" s="22">
        <v>43767</v>
      </c>
      <c r="M3536" s="23">
        <v>0.61415509259259005</v>
      </c>
      <c r="N3536" s="24">
        <v>20</v>
      </c>
      <c r="O3536" s="21" t="s">
        <v>66</v>
      </c>
      <c r="P3536" s="46">
        <f>TotalFix[[#This Row],[Confirmed activ. 3 (ILE03)]]</f>
        <v>20</v>
      </c>
      <c r="Q3536" s="24">
        <v>20</v>
      </c>
      <c r="R3536" s="21" t="s">
        <v>66</v>
      </c>
      <c r="S3536" s="21" t="s">
        <v>72</v>
      </c>
    </row>
    <row r="3537" spans="1:19" s="21" customFormat="1" x14ac:dyDescent="0.35">
      <c r="A3537" s="26">
        <v>1555581</v>
      </c>
      <c r="B3537" s="53">
        <v>411583</v>
      </c>
      <c r="C3537" s="26">
        <f>VLOOKUP(TotalFix[[#This Row],[Order]],'Total Fix by SS'!B:C,2,0)</f>
        <v>246</v>
      </c>
      <c r="D3537" s="21" t="s">
        <v>59</v>
      </c>
      <c r="E3537" s="21" t="s">
        <v>99</v>
      </c>
      <c r="F3537" s="21" t="s">
        <v>69</v>
      </c>
      <c r="G3537" s="21" t="s">
        <v>62</v>
      </c>
      <c r="H3537" s="21" t="s">
        <v>70</v>
      </c>
      <c r="I3537" s="21" t="s">
        <v>100</v>
      </c>
      <c r="J3537" s="22">
        <v>43767</v>
      </c>
      <c r="K3537" s="23">
        <v>0.61418981481481005</v>
      </c>
      <c r="L3537" s="22">
        <v>43767</v>
      </c>
      <c r="M3537" s="23">
        <v>0.61418981481481005</v>
      </c>
      <c r="N3537" s="24">
        <v>50</v>
      </c>
      <c r="O3537" s="21" t="s">
        <v>66</v>
      </c>
      <c r="P3537" s="46">
        <f>TotalFix[[#This Row],[Confirmed activ. 3 (ILE03)]]</f>
        <v>50</v>
      </c>
      <c r="Q3537" s="24">
        <v>50</v>
      </c>
      <c r="R3537" s="21" t="s">
        <v>66</v>
      </c>
      <c r="S3537" s="21" t="s">
        <v>72</v>
      </c>
    </row>
    <row r="3538" spans="1:19" s="21" customFormat="1" x14ac:dyDescent="0.35">
      <c r="A3538" s="26">
        <v>1555581</v>
      </c>
      <c r="B3538" s="53">
        <v>411583</v>
      </c>
      <c r="C3538" s="26">
        <f>VLOOKUP(TotalFix[[#This Row],[Order]],'Total Fix by SS'!B:C,2,0)</f>
        <v>246</v>
      </c>
      <c r="D3538" s="21" t="s">
        <v>59</v>
      </c>
      <c r="E3538" s="21" t="s">
        <v>101</v>
      </c>
      <c r="F3538" s="21" t="s">
        <v>102</v>
      </c>
      <c r="G3538" s="21" t="s">
        <v>62</v>
      </c>
      <c r="H3538" s="21" t="s">
        <v>100</v>
      </c>
      <c r="I3538" s="21" t="s">
        <v>103</v>
      </c>
      <c r="J3538" s="22">
        <v>43767</v>
      </c>
      <c r="K3538" s="23">
        <v>0.61422453703704005</v>
      </c>
      <c r="L3538" s="22">
        <v>43767</v>
      </c>
      <c r="M3538" s="23">
        <v>0.61422453703704005</v>
      </c>
      <c r="N3538" s="24">
        <v>10</v>
      </c>
      <c r="O3538" s="21" t="s">
        <v>66</v>
      </c>
      <c r="P3538" s="46">
        <f>TotalFix[[#This Row],[Confirmed activ. 3 (ILE03)]]</f>
        <v>10</v>
      </c>
      <c r="Q3538" s="24">
        <v>10</v>
      </c>
      <c r="R3538" s="21" t="s">
        <v>66</v>
      </c>
      <c r="S3538" s="21" t="s">
        <v>72</v>
      </c>
    </row>
    <row r="3539" spans="1:19" s="21" customFormat="1" x14ac:dyDescent="0.35">
      <c r="A3539" s="26">
        <v>1555581</v>
      </c>
      <c r="B3539" s="53">
        <v>411583</v>
      </c>
      <c r="C3539" s="26">
        <f>VLOOKUP(TotalFix[[#This Row],[Order]],'Total Fix by SS'!B:C,2,0)</f>
        <v>246</v>
      </c>
      <c r="D3539" s="21" t="s">
        <v>59</v>
      </c>
      <c r="E3539" s="21" t="s">
        <v>104</v>
      </c>
      <c r="F3539" s="21" t="s">
        <v>102</v>
      </c>
      <c r="G3539" s="21" t="s">
        <v>105</v>
      </c>
      <c r="H3539" s="21" t="s">
        <v>100</v>
      </c>
      <c r="I3539" s="21" t="s">
        <v>106</v>
      </c>
      <c r="J3539" s="22">
        <v>43768</v>
      </c>
      <c r="K3539" s="23">
        <v>0.36399305555556</v>
      </c>
      <c r="L3539" s="22">
        <v>43768</v>
      </c>
      <c r="M3539" s="23">
        <v>0.36399305555556</v>
      </c>
      <c r="N3539" s="24">
        <v>10</v>
      </c>
      <c r="O3539" s="21" t="s">
        <v>66</v>
      </c>
      <c r="P3539" s="46">
        <f>TotalFix[[#This Row],[Confirmed activ. 3 (ILE03)]]</f>
        <v>10</v>
      </c>
      <c r="Q3539" s="24">
        <v>10</v>
      </c>
      <c r="R3539" s="21" t="s">
        <v>66</v>
      </c>
      <c r="S3539" s="21" t="s">
        <v>72</v>
      </c>
    </row>
    <row r="3540" spans="1:19" s="21" customFormat="1" x14ac:dyDescent="0.35">
      <c r="A3540" s="26">
        <v>1555581</v>
      </c>
      <c r="B3540" s="53">
        <v>411583</v>
      </c>
      <c r="C3540" s="26">
        <f>VLOOKUP(TotalFix[[#This Row],[Order]],'Total Fix by SS'!B:C,2,0)</f>
        <v>246</v>
      </c>
      <c r="D3540" s="21" t="s">
        <v>107</v>
      </c>
      <c r="E3540" s="21" t="s">
        <v>60</v>
      </c>
      <c r="F3540" s="21" t="s">
        <v>61</v>
      </c>
      <c r="G3540" s="21" t="s">
        <v>90</v>
      </c>
      <c r="H3540" s="21" t="s">
        <v>63</v>
      </c>
      <c r="I3540" s="21" t="s">
        <v>108</v>
      </c>
      <c r="J3540" s="22">
        <v>43761</v>
      </c>
      <c r="K3540" s="23">
        <v>0.32285879629629999</v>
      </c>
      <c r="L3540" s="22">
        <v>43762</v>
      </c>
      <c r="M3540" s="23">
        <v>0.57334490740740995</v>
      </c>
      <c r="N3540" s="25">
        <v>13.382</v>
      </c>
      <c r="O3540" s="21" t="s">
        <v>77</v>
      </c>
      <c r="P3540" s="46">
        <f>TotalFix[[#This Row],[Confirmed activ. 3 (ILE03)]]*60</f>
        <v>802.92</v>
      </c>
      <c r="Q3540" s="24">
        <v>1</v>
      </c>
      <c r="R3540" s="21" t="s">
        <v>66</v>
      </c>
      <c r="S3540" s="21" t="s">
        <v>67</v>
      </c>
    </row>
    <row r="3541" spans="1:19" s="21" customFormat="1" x14ac:dyDescent="0.35">
      <c r="A3541" s="26">
        <v>1555581</v>
      </c>
      <c r="B3541" s="53">
        <v>411583</v>
      </c>
      <c r="C3541" s="26">
        <f>VLOOKUP(TotalFix[[#This Row],[Order]],'Total Fix by SS'!B:C,2,0)</f>
        <v>246</v>
      </c>
      <c r="D3541" s="21" t="s">
        <v>109</v>
      </c>
      <c r="E3541" s="21" t="s">
        <v>82</v>
      </c>
      <c r="F3541" s="21" t="s">
        <v>83</v>
      </c>
      <c r="G3541" s="21" t="s">
        <v>90</v>
      </c>
      <c r="H3541" s="21" t="s">
        <v>84</v>
      </c>
      <c r="I3541" s="21" t="s">
        <v>110</v>
      </c>
      <c r="J3541" s="22"/>
      <c r="K3541" s="23">
        <v>0</v>
      </c>
      <c r="L3541" s="22"/>
      <c r="M3541" s="23">
        <v>0</v>
      </c>
      <c r="N3541" s="25">
        <v>0</v>
      </c>
      <c r="O3541" s="21" t="s">
        <v>93</v>
      </c>
      <c r="P3541" s="46"/>
      <c r="Q3541" s="24">
        <v>5</v>
      </c>
      <c r="R3541" s="21" t="s">
        <v>66</v>
      </c>
      <c r="S3541" s="21" t="s">
        <v>94</v>
      </c>
    </row>
    <row r="3542" spans="1:19" s="21" customFormat="1" x14ac:dyDescent="0.35">
      <c r="A3542" s="26">
        <v>1555582</v>
      </c>
      <c r="B3542" s="53">
        <v>411583</v>
      </c>
      <c r="C3542" s="26">
        <f>VLOOKUP(TotalFix[[#This Row],[Order]],'Total Fix by SS'!B:C,2,0)</f>
        <v>246</v>
      </c>
      <c r="D3542" s="21" t="s">
        <v>59</v>
      </c>
      <c r="E3542" s="21" t="s">
        <v>60</v>
      </c>
      <c r="F3542" s="21" t="s">
        <v>61</v>
      </c>
      <c r="G3542" s="21" t="s">
        <v>62</v>
      </c>
      <c r="H3542" s="21" t="s">
        <v>63</v>
      </c>
      <c r="I3542" s="21" t="s">
        <v>64</v>
      </c>
      <c r="J3542" s="22">
        <v>43751</v>
      </c>
      <c r="K3542" s="23">
        <v>0.42549768518518999</v>
      </c>
      <c r="L3542" s="22">
        <v>43751</v>
      </c>
      <c r="M3542" s="23">
        <v>0.42965277777777999</v>
      </c>
      <c r="N3542" s="25">
        <v>5.9829999999999997</v>
      </c>
      <c r="O3542" s="21" t="s">
        <v>66</v>
      </c>
      <c r="P3542" s="46">
        <f>TotalFix[[#This Row],[Confirmed activ. 3 (ILE03)]]</f>
        <v>5.9829999999999997</v>
      </c>
      <c r="Q3542" s="24">
        <v>20</v>
      </c>
      <c r="R3542" s="21" t="s">
        <v>66</v>
      </c>
      <c r="S3542" s="21" t="s">
        <v>67</v>
      </c>
    </row>
    <row r="3543" spans="1:19" s="21" customFormat="1" x14ac:dyDescent="0.35">
      <c r="A3543" s="26">
        <v>1555582</v>
      </c>
      <c r="B3543" s="53">
        <v>411583</v>
      </c>
      <c r="C3543" s="26">
        <f>VLOOKUP(TotalFix[[#This Row],[Order]],'Total Fix by SS'!B:C,2,0)</f>
        <v>246</v>
      </c>
      <c r="D3543" s="21" t="s">
        <v>59</v>
      </c>
      <c r="E3543" s="21" t="s">
        <v>68</v>
      </c>
      <c r="F3543" s="21" t="s">
        <v>69</v>
      </c>
      <c r="G3543" s="21" t="s">
        <v>62</v>
      </c>
      <c r="H3543" s="21" t="s">
        <v>70</v>
      </c>
      <c r="I3543" s="21" t="s">
        <v>71</v>
      </c>
      <c r="J3543" s="22">
        <v>43751</v>
      </c>
      <c r="K3543" s="23">
        <v>0.43980324074074001</v>
      </c>
      <c r="L3543" s="22">
        <v>43751</v>
      </c>
      <c r="M3543" s="23">
        <v>0.43980324074074001</v>
      </c>
      <c r="N3543" s="24">
        <v>30</v>
      </c>
      <c r="O3543" s="21" t="s">
        <v>66</v>
      </c>
      <c r="P3543" s="46">
        <f>TotalFix[[#This Row],[Confirmed activ. 3 (ILE03)]]</f>
        <v>30</v>
      </c>
      <c r="Q3543" s="24">
        <v>30</v>
      </c>
      <c r="R3543" s="21" t="s">
        <v>66</v>
      </c>
      <c r="S3543" s="21" t="s">
        <v>72</v>
      </c>
    </row>
    <row r="3544" spans="1:19" s="21" customFormat="1" x14ac:dyDescent="0.35">
      <c r="A3544" s="26">
        <v>1555582</v>
      </c>
      <c r="B3544" s="53">
        <v>411583</v>
      </c>
      <c r="C3544" s="26">
        <f>VLOOKUP(TotalFix[[#This Row],[Order]],'Total Fix by SS'!B:C,2,0)</f>
        <v>246</v>
      </c>
      <c r="D3544" s="21" t="s">
        <v>59</v>
      </c>
      <c r="E3544" s="21" t="s">
        <v>73</v>
      </c>
      <c r="F3544" s="21" t="s">
        <v>61</v>
      </c>
      <c r="G3544" s="21" t="s">
        <v>62</v>
      </c>
      <c r="H3544" s="21" t="s">
        <v>63</v>
      </c>
      <c r="I3544" s="21" t="s">
        <v>74</v>
      </c>
      <c r="J3544" s="22">
        <v>43751</v>
      </c>
      <c r="K3544" s="23">
        <v>0.44907407407407002</v>
      </c>
      <c r="L3544" s="22">
        <v>43752</v>
      </c>
      <c r="M3544" s="23">
        <v>0.42530092592593</v>
      </c>
      <c r="N3544" s="25">
        <v>3.9590000000000001</v>
      </c>
      <c r="O3544" s="21" t="s">
        <v>77</v>
      </c>
      <c r="P3544" s="46">
        <f>TotalFix[[#This Row],[Confirmed activ. 3 (ILE03)]]*60</f>
        <v>237.54</v>
      </c>
      <c r="Q3544" s="24">
        <v>200</v>
      </c>
      <c r="R3544" s="21" t="s">
        <v>66</v>
      </c>
      <c r="S3544" s="21" t="s">
        <v>67</v>
      </c>
    </row>
    <row r="3545" spans="1:19" s="21" customFormat="1" x14ac:dyDescent="0.35">
      <c r="A3545" s="26">
        <v>1555582</v>
      </c>
      <c r="B3545" s="53">
        <v>411583</v>
      </c>
      <c r="C3545" s="26">
        <f>VLOOKUP(TotalFix[[#This Row],[Order]],'Total Fix by SS'!B:C,2,0)</f>
        <v>246</v>
      </c>
      <c r="D3545" s="21" t="s">
        <v>59</v>
      </c>
      <c r="E3545" s="21" t="s">
        <v>75</v>
      </c>
      <c r="F3545" s="21" t="s">
        <v>61</v>
      </c>
      <c r="G3545" s="21" t="s">
        <v>62</v>
      </c>
      <c r="H3545" s="21" t="s">
        <v>63</v>
      </c>
      <c r="I3545" s="21" t="s">
        <v>76</v>
      </c>
      <c r="J3545" s="22">
        <v>43752</v>
      </c>
      <c r="K3545" s="23">
        <v>0.63842592592592995</v>
      </c>
      <c r="L3545" s="22">
        <v>43759</v>
      </c>
      <c r="M3545" s="23">
        <v>0.74109953703704001</v>
      </c>
      <c r="N3545" s="25">
        <v>124.99</v>
      </c>
      <c r="O3545" s="21" t="s">
        <v>66</v>
      </c>
      <c r="P3545" s="46">
        <f>TotalFix[[#This Row],[Confirmed activ. 3 (ILE03)]]</f>
        <v>124.99</v>
      </c>
      <c r="Q3545" s="24">
        <v>500</v>
      </c>
      <c r="R3545" s="21" t="s">
        <v>66</v>
      </c>
      <c r="S3545" s="21" t="s">
        <v>67</v>
      </c>
    </row>
    <row r="3546" spans="1:19" s="21" customFormat="1" x14ac:dyDescent="0.35">
      <c r="A3546" s="26">
        <v>1555582</v>
      </c>
      <c r="B3546" s="53">
        <v>411583</v>
      </c>
      <c r="C3546" s="26">
        <f>VLOOKUP(TotalFix[[#This Row],[Order]],'Total Fix by SS'!B:C,2,0)</f>
        <v>246</v>
      </c>
      <c r="D3546" s="21" t="s">
        <v>59</v>
      </c>
      <c r="E3546" s="21" t="s">
        <v>78</v>
      </c>
      <c r="F3546" s="21" t="s">
        <v>69</v>
      </c>
      <c r="G3546" s="21" t="s">
        <v>62</v>
      </c>
      <c r="H3546" s="21" t="s">
        <v>70</v>
      </c>
      <c r="I3546" s="21" t="s">
        <v>79</v>
      </c>
      <c r="J3546" s="22">
        <v>43761</v>
      </c>
      <c r="K3546" s="23">
        <v>0.63954861111111005</v>
      </c>
      <c r="L3546" s="22">
        <v>43761</v>
      </c>
      <c r="M3546" s="23">
        <v>0.63954861111111005</v>
      </c>
      <c r="N3546" s="24">
        <v>20</v>
      </c>
      <c r="O3546" s="21" t="s">
        <v>66</v>
      </c>
      <c r="P3546" s="46">
        <f>TotalFix[[#This Row],[Confirmed activ. 3 (ILE03)]]</f>
        <v>20</v>
      </c>
      <c r="Q3546" s="24">
        <v>20</v>
      </c>
      <c r="R3546" s="21" t="s">
        <v>66</v>
      </c>
      <c r="S3546" s="21" t="s">
        <v>72</v>
      </c>
    </row>
    <row r="3547" spans="1:19" s="21" customFormat="1" x14ac:dyDescent="0.35">
      <c r="A3547" s="26">
        <v>1555582</v>
      </c>
      <c r="B3547" s="53">
        <v>411583</v>
      </c>
      <c r="C3547" s="26">
        <f>VLOOKUP(TotalFix[[#This Row],[Order]],'Total Fix by SS'!B:C,2,0)</f>
        <v>246</v>
      </c>
      <c r="D3547" s="21" t="s">
        <v>59</v>
      </c>
      <c r="E3547" s="21" t="s">
        <v>80</v>
      </c>
      <c r="F3547" s="21" t="s">
        <v>69</v>
      </c>
      <c r="G3547" s="21" t="s">
        <v>62</v>
      </c>
      <c r="H3547" s="21" t="s">
        <v>70</v>
      </c>
      <c r="I3547" s="21" t="s">
        <v>81</v>
      </c>
      <c r="J3547" s="22">
        <v>43761</v>
      </c>
      <c r="K3547" s="23">
        <v>0.63988425925925996</v>
      </c>
      <c r="L3547" s="22">
        <v>43761</v>
      </c>
      <c r="M3547" s="23">
        <v>0.63988425925925996</v>
      </c>
      <c r="N3547" s="24">
        <v>20</v>
      </c>
      <c r="O3547" s="21" t="s">
        <v>66</v>
      </c>
      <c r="P3547" s="46">
        <f>TotalFix[[#This Row],[Confirmed activ. 3 (ILE03)]]</f>
        <v>20</v>
      </c>
      <c r="Q3547" s="24">
        <v>20</v>
      </c>
      <c r="R3547" s="21" t="s">
        <v>66</v>
      </c>
      <c r="S3547" s="21" t="s">
        <v>72</v>
      </c>
    </row>
    <row r="3548" spans="1:19" s="21" customFormat="1" x14ac:dyDescent="0.35">
      <c r="A3548" s="26">
        <v>1555582</v>
      </c>
      <c r="B3548" s="53">
        <v>411583</v>
      </c>
      <c r="C3548" s="26">
        <f>VLOOKUP(TotalFix[[#This Row],[Order]],'Total Fix by SS'!B:C,2,0)</f>
        <v>246</v>
      </c>
      <c r="D3548" s="21" t="s">
        <v>59</v>
      </c>
      <c r="E3548" s="21" t="s">
        <v>82</v>
      </c>
      <c r="F3548" s="21" t="s">
        <v>83</v>
      </c>
      <c r="G3548" s="21" t="s">
        <v>62</v>
      </c>
      <c r="H3548" s="21" t="s">
        <v>84</v>
      </c>
      <c r="I3548" s="21" t="s">
        <v>84</v>
      </c>
      <c r="J3548" s="22">
        <v>43761</v>
      </c>
      <c r="K3548" s="23">
        <v>0.69527777777777999</v>
      </c>
      <c r="L3548" s="22">
        <v>43762</v>
      </c>
      <c r="M3548" s="23">
        <v>0.96357638888888997</v>
      </c>
      <c r="N3548" s="25">
        <v>4.5739999999999998</v>
      </c>
      <c r="O3548" s="21" t="s">
        <v>77</v>
      </c>
      <c r="P3548" s="46">
        <f>TotalFix[[#This Row],[Confirmed activ. 3 (ILE03)]]*60</f>
        <v>274.44</v>
      </c>
      <c r="Q3548" s="24">
        <v>450</v>
      </c>
      <c r="R3548" s="21" t="s">
        <v>66</v>
      </c>
      <c r="S3548" s="21" t="s">
        <v>67</v>
      </c>
    </row>
    <row r="3549" spans="1:19" s="21" customFormat="1" x14ac:dyDescent="0.35">
      <c r="A3549" s="26">
        <v>1555582</v>
      </c>
      <c r="B3549" s="53">
        <v>411583</v>
      </c>
      <c r="C3549" s="26">
        <f>VLOOKUP(TotalFix[[#This Row],[Order]],'Total Fix by SS'!B:C,2,0)</f>
        <v>246</v>
      </c>
      <c r="D3549" s="21" t="s">
        <v>59</v>
      </c>
      <c r="E3549" s="21" t="s">
        <v>85</v>
      </c>
      <c r="F3549" s="21" t="s">
        <v>86</v>
      </c>
      <c r="G3549" s="21" t="s">
        <v>62</v>
      </c>
      <c r="H3549" s="21" t="s">
        <v>87</v>
      </c>
      <c r="I3549" s="21" t="s">
        <v>87</v>
      </c>
      <c r="J3549" s="22">
        <v>43765</v>
      </c>
      <c r="K3549" s="23">
        <v>0.43320601851851998</v>
      </c>
      <c r="L3549" s="22">
        <v>43765</v>
      </c>
      <c r="M3549" s="23">
        <v>0.43320601851851998</v>
      </c>
      <c r="N3549" s="24">
        <v>20</v>
      </c>
      <c r="O3549" s="21" t="s">
        <v>66</v>
      </c>
      <c r="P3549" s="46">
        <f>TotalFix[[#This Row],[Confirmed activ. 3 (ILE03)]]</f>
        <v>20</v>
      </c>
      <c r="Q3549" s="24">
        <v>20</v>
      </c>
      <c r="R3549" s="21" t="s">
        <v>66</v>
      </c>
      <c r="S3549" s="21" t="s">
        <v>72</v>
      </c>
    </row>
    <row r="3550" spans="1:19" s="21" customFormat="1" x14ac:dyDescent="0.35">
      <c r="A3550" s="26">
        <v>1555582</v>
      </c>
      <c r="B3550" s="53">
        <v>411583</v>
      </c>
      <c r="C3550" s="26">
        <f>VLOOKUP(TotalFix[[#This Row],[Order]],'Total Fix by SS'!B:C,2,0)</f>
        <v>246</v>
      </c>
      <c r="D3550" s="21" t="s">
        <v>59</v>
      </c>
      <c r="E3550" s="21" t="s">
        <v>88</v>
      </c>
      <c r="F3550" s="21" t="s">
        <v>89</v>
      </c>
      <c r="G3550" s="21" t="s">
        <v>90</v>
      </c>
      <c r="H3550" s="21" t="s">
        <v>91</v>
      </c>
      <c r="I3550" s="21" t="s">
        <v>92</v>
      </c>
      <c r="J3550" s="22"/>
      <c r="K3550" s="23">
        <v>0</v>
      </c>
      <c r="L3550" s="22"/>
      <c r="M3550" s="23">
        <v>0</v>
      </c>
      <c r="N3550" s="25">
        <v>0</v>
      </c>
      <c r="O3550" s="21" t="s">
        <v>93</v>
      </c>
      <c r="P3550" s="46"/>
      <c r="Q3550" s="24">
        <v>0</v>
      </c>
      <c r="R3550" s="21" t="s">
        <v>66</v>
      </c>
      <c r="S3550" s="21" t="s">
        <v>94</v>
      </c>
    </row>
    <row r="3551" spans="1:19" s="21" customFormat="1" x14ac:dyDescent="0.35">
      <c r="A3551" s="26">
        <v>1555582</v>
      </c>
      <c r="B3551" s="53">
        <v>411583</v>
      </c>
      <c r="C3551" s="26">
        <f>VLOOKUP(TotalFix[[#This Row],[Order]],'Total Fix by SS'!B:C,2,0)</f>
        <v>246</v>
      </c>
      <c r="D3551" s="21" t="s">
        <v>59</v>
      </c>
      <c r="E3551" s="21" t="s">
        <v>95</v>
      </c>
      <c r="F3551" s="21" t="s">
        <v>61</v>
      </c>
      <c r="G3551" s="21" t="s">
        <v>62</v>
      </c>
      <c r="H3551" s="21" t="s">
        <v>63</v>
      </c>
      <c r="I3551" s="21" t="s">
        <v>96</v>
      </c>
      <c r="J3551" s="22">
        <v>43766</v>
      </c>
      <c r="K3551" s="23">
        <v>0.55527777777777998</v>
      </c>
      <c r="L3551" s="22">
        <v>43766</v>
      </c>
      <c r="M3551" s="23">
        <v>0.60115740740740997</v>
      </c>
      <c r="N3551" s="25">
        <v>1.101</v>
      </c>
      <c r="O3551" s="21" t="s">
        <v>77</v>
      </c>
      <c r="P3551" s="46">
        <f>TotalFix[[#This Row],[Confirmed activ. 3 (ILE03)]]*60</f>
        <v>66.06</v>
      </c>
      <c r="Q3551" s="24">
        <v>40</v>
      </c>
      <c r="R3551" s="21" t="s">
        <v>66</v>
      </c>
      <c r="S3551" s="21" t="s">
        <v>67</v>
      </c>
    </row>
    <row r="3552" spans="1:19" s="21" customFormat="1" x14ac:dyDescent="0.35">
      <c r="A3552" s="26">
        <v>1555582</v>
      </c>
      <c r="B3552" s="53">
        <v>411583</v>
      </c>
      <c r="C3552" s="26">
        <f>VLOOKUP(TotalFix[[#This Row],[Order]],'Total Fix by SS'!B:C,2,0)</f>
        <v>246</v>
      </c>
      <c r="D3552" s="21" t="s">
        <v>59</v>
      </c>
      <c r="E3552" s="21" t="s">
        <v>97</v>
      </c>
      <c r="F3552" s="21" t="s">
        <v>69</v>
      </c>
      <c r="G3552" s="21" t="s">
        <v>62</v>
      </c>
      <c r="H3552" s="21" t="s">
        <v>70</v>
      </c>
      <c r="I3552" s="21" t="s">
        <v>98</v>
      </c>
      <c r="J3552" s="22">
        <v>43767</v>
      </c>
      <c r="K3552" s="23">
        <v>0.66839120370369998</v>
      </c>
      <c r="L3552" s="22">
        <v>43767</v>
      </c>
      <c r="M3552" s="23">
        <v>0.66839120370369998</v>
      </c>
      <c r="N3552" s="24">
        <v>20</v>
      </c>
      <c r="O3552" s="21" t="s">
        <v>66</v>
      </c>
      <c r="P3552" s="46">
        <f>TotalFix[[#This Row],[Confirmed activ. 3 (ILE03)]]</f>
        <v>20</v>
      </c>
      <c r="Q3552" s="24">
        <v>20</v>
      </c>
      <c r="R3552" s="21" t="s">
        <v>66</v>
      </c>
      <c r="S3552" s="21" t="s">
        <v>72</v>
      </c>
    </row>
    <row r="3553" spans="1:19" s="21" customFormat="1" x14ac:dyDescent="0.35">
      <c r="A3553" s="26">
        <v>1555582</v>
      </c>
      <c r="B3553" s="53">
        <v>411583</v>
      </c>
      <c r="C3553" s="26">
        <f>VLOOKUP(TotalFix[[#This Row],[Order]],'Total Fix by SS'!B:C,2,0)</f>
        <v>246</v>
      </c>
      <c r="D3553" s="21" t="s">
        <v>59</v>
      </c>
      <c r="E3553" s="21" t="s">
        <v>99</v>
      </c>
      <c r="F3553" s="21" t="s">
        <v>69</v>
      </c>
      <c r="G3553" s="21" t="s">
        <v>62</v>
      </c>
      <c r="H3553" s="21" t="s">
        <v>70</v>
      </c>
      <c r="I3553" s="21" t="s">
        <v>100</v>
      </c>
      <c r="J3553" s="22">
        <v>43767</v>
      </c>
      <c r="K3553" s="23">
        <v>0.66846064814814998</v>
      </c>
      <c r="L3553" s="22">
        <v>43767</v>
      </c>
      <c r="M3553" s="23">
        <v>0.66846064814814998</v>
      </c>
      <c r="N3553" s="24">
        <v>50</v>
      </c>
      <c r="O3553" s="21" t="s">
        <v>66</v>
      </c>
      <c r="P3553" s="46">
        <f>TotalFix[[#This Row],[Confirmed activ. 3 (ILE03)]]</f>
        <v>50</v>
      </c>
      <c r="Q3553" s="24">
        <v>50</v>
      </c>
      <c r="R3553" s="21" t="s">
        <v>66</v>
      </c>
      <c r="S3553" s="21" t="s">
        <v>72</v>
      </c>
    </row>
    <row r="3554" spans="1:19" s="21" customFormat="1" x14ac:dyDescent="0.35">
      <c r="A3554" s="26">
        <v>1555582</v>
      </c>
      <c r="B3554" s="53">
        <v>411583</v>
      </c>
      <c r="C3554" s="26">
        <f>VLOOKUP(TotalFix[[#This Row],[Order]],'Total Fix by SS'!B:C,2,0)</f>
        <v>246</v>
      </c>
      <c r="D3554" s="21" t="s">
        <v>59</v>
      </c>
      <c r="E3554" s="21" t="s">
        <v>101</v>
      </c>
      <c r="F3554" s="21" t="s">
        <v>102</v>
      </c>
      <c r="G3554" s="21" t="s">
        <v>62</v>
      </c>
      <c r="H3554" s="21" t="s">
        <v>100</v>
      </c>
      <c r="I3554" s="21" t="s">
        <v>103</v>
      </c>
      <c r="J3554" s="22">
        <v>43767</v>
      </c>
      <c r="K3554" s="23">
        <v>0.66854166666667003</v>
      </c>
      <c r="L3554" s="22">
        <v>43767</v>
      </c>
      <c r="M3554" s="23">
        <v>0.66854166666667003</v>
      </c>
      <c r="N3554" s="24">
        <v>10</v>
      </c>
      <c r="O3554" s="21" t="s">
        <v>66</v>
      </c>
      <c r="P3554" s="46">
        <f>TotalFix[[#This Row],[Confirmed activ. 3 (ILE03)]]</f>
        <v>10</v>
      </c>
      <c r="Q3554" s="24">
        <v>10</v>
      </c>
      <c r="R3554" s="21" t="s">
        <v>66</v>
      </c>
      <c r="S3554" s="21" t="s">
        <v>72</v>
      </c>
    </row>
    <row r="3555" spans="1:19" s="21" customFormat="1" x14ac:dyDescent="0.35">
      <c r="A3555" s="26">
        <v>1555582</v>
      </c>
      <c r="B3555" s="53">
        <v>411583</v>
      </c>
      <c r="C3555" s="26">
        <f>VLOOKUP(TotalFix[[#This Row],[Order]],'Total Fix by SS'!B:C,2,0)</f>
        <v>246</v>
      </c>
      <c r="D3555" s="21" t="s">
        <v>59</v>
      </c>
      <c r="E3555" s="21" t="s">
        <v>104</v>
      </c>
      <c r="F3555" s="21" t="s">
        <v>102</v>
      </c>
      <c r="G3555" s="21" t="s">
        <v>105</v>
      </c>
      <c r="H3555" s="21" t="s">
        <v>100</v>
      </c>
      <c r="I3555" s="21" t="s">
        <v>106</v>
      </c>
      <c r="J3555" s="22">
        <v>43769</v>
      </c>
      <c r="K3555" s="23">
        <v>0.39306712962962997</v>
      </c>
      <c r="L3555" s="22">
        <v>43769</v>
      </c>
      <c r="M3555" s="23">
        <v>0.39306712962962997</v>
      </c>
      <c r="N3555" s="24">
        <v>10</v>
      </c>
      <c r="O3555" s="21" t="s">
        <v>66</v>
      </c>
      <c r="P3555" s="46">
        <f>TotalFix[[#This Row],[Confirmed activ. 3 (ILE03)]]</f>
        <v>10</v>
      </c>
      <c r="Q3555" s="24">
        <v>10</v>
      </c>
      <c r="R3555" s="21" t="s">
        <v>66</v>
      </c>
      <c r="S3555" s="21" t="s">
        <v>72</v>
      </c>
    </row>
    <row r="3556" spans="1:19" s="21" customFormat="1" x14ac:dyDescent="0.35">
      <c r="A3556" s="26">
        <v>1555582</v>
      </c>
      <c r="B3556" s="53">
        <v>411583</v>
      </c>
      <c r="C3556" s="26">
        <f>VLOOKUP(TotalFix[[#This Row],[Order]],'Total Fix by SS'!B:C,2,0)</f>
        <v>246</v>
      </c>
      <c r="D3556" s="21" t="s">
        <v>107</v>
      </c>
      <c r="E3556" s="21" t="s">
        <v>60</v>
      </c>
      <c r="F3556" s="21" t="s">
        <v>61</v>
      </c>
      <c r="G3556" s="21" t="s">
        <v>90</v>
      </c>
      <c r="H3556" s="21" t="s">
        <v>63</v>
      </c>
      <c r="I3556" s="21" t="s">
        <v>108</v>
      </c>
      <c r="J3556" s="22">
        <v>43754</v>
      </c>
      <c r="K3556" s="23">
        <v>0.67104166666666998</v>
      </c>
      <c r="L3556" s="22">
        <v>43759</v>
      </c>
      <c r="M3556" s="23">
        <v>0.74233796296295995</v>
      </c>
      <c r="N3556" s="25">
        <v>20.373999999999999</v>
      </c>
      <c r="O3556" s="21" t="s">
        <v>77</v>
      </c>
      <c r="P3556" s="46">
        <f>TotalFix[[#This Row],[Confirmed activ. 3 (ILE03)]]*60</f>
        <v>1222.4399999999998</v>
      </c>
      <c r="Q3556" s="24">
        <v>1</v>
      </c>
      <c r="R3556" s="21" t="s">
        <v>66</v>
      </c>
      <c r="S3556" s="21" t="s">
        <v>67</v>
      </c>
    </row>
    <row r="3557" spans="1:19" s="21" customFormat="1" x14ac:dyDescent="0.35">
      <c r="A3557" s="26">
        <v>1555582</v>
      </c>
      <c r="B3557" s="53">
        <v>411583</v>
      </c>
      <c r="C3557" s="26">
        <f>VLOOKUP(TotalFix[[#This Row],[Order]],'Total Fix by SS'!B:C,2,0)</f>
        <v>246</v>
      </c>
      <c r="D3557" s="21" t="s">
        <v>109</v>
      </c>
      <c r="E3557" s="21" t="s">
        <v>82</v>
      </c>
      <c r="F3557" s="21" t="s">
        <v>83</v>
      </c>
      <c r="G3557" s="21" t="s">
        <v>90</v>
      </c>
      <c r="H3557" s="21" t="s">
        <v>84</v>
      </c>
      <c r="I3557" s="21" t="s">
        <v>110</v>
      </c>
      <c r="J3557" s="22"/>
      <c r="K3557" s="23">
        <v>0</v>
      </c>
      <c r="L3557" s="22"/>
      <c r="M3557" s="23">
        <v>0</v>
      </c>
      <c r="N3557" s="25">
        <v>0</v>
      </c>
      <c r="O3557" s="21" t="s">
        <v>93</v>
      </c>
      <c r="P3557" s="46"/>
      <c r="Q3557" s="24">
        <v>5</v>
      </c>
      <c r="R3557" s="21" t="s">
        <v>66</v>
      </c>
      <c r="S3557" s="21" t="s">
        <v>94</v>
      </c>
    </row>
    <row r="3558" spans="1:19" s="21" customFormat="1" x14ac:dyDescent="0.35">
      <c r="A3558" s="26">
        <v>1555583</v>
      </c>
      <c r="B3558" s="53">
        <v>411583</v>
      </c>
      <c r="C3558" s="26">
        <f>VLOOKUP(TotalFix[[#This Row],[Order]],'Total Fix by SS'!B:C,2,0)</f>
        <v>247</v>
      </c>
      <c r="D3558" s="21" t="s">
        <v>59</v>
      </c>
      <c r="E3558" s="21" t="s">
        <v>60</v>
      </c>
      <c r="F3558" s="21" t="s">
        <v>61</v>
      </c>
      <c r="G3558" s="21" t="s">
        <v>62</v>
      </c>
      <c r="H3558" s="21" t="s">
        <v>63</v>
      </c>
      <c r="I3558" s="21" t="s">
        <v>64</v>
      </c>
      <c r="J3558" s="22">
        <v>43753</v>
      </c>
      <c r="K3558" s="23">
        <v>0.50641203703703996</v>
      </c>
      <c r="L3558" s="22">
        <v>43753</v>
      </c>
      <c r="M3558" s="23">
        <v>0.51270833333332999</v>
      </c>
      <c r="N3558" s="25">
        <v>9.0670000000000002</v>
      </c>
      <c r="O3558" s="21" t="s">
        <v>66</v>
      </c>
      <c r="P3558" s="46">
        <f>TotalFix[[#This Row],[Confirmed activ. 3 (ILE03)]]</f>
        <v>9.0670000000000002</v>
      </c>
      <c r="Q3558" s="24">
        <v>20</v>
      </c>
      <c r="R3558" s="21" t="s">
        <v>66</v>
      </c>
      <c r="S3558" s="21" t="s">
        <v>67</v>
      </c>
    </row>
    <row r="3559" spans="1:19" s="21" customFormat="1" x14ac:dyDescent="0.35">
      <c r="A3559" s="26">
        <v>1555583</v>
      </c>
      <c r="B3559" s="53">
        <v>411583</v>
      </c>
      <c r="C3559" s="26">
        <f>VLOOKUP(TotalFix[[#This Row],[Order]],'Total Fix by SS'!B:C,2,0)</f>
        <v>247</v>
      </c>
      <c r="D3559" s="21" t="s">
        <v>59</v>
      </c>
      <c r="E3559" s="21" t="s">
        <v>68</v>
      </c>
      <c r="F3559" s="21" t="s">
        <v>69</v>
      </c>
      <c r="G3559" s="21" t="s">
        <v>62</v>
      </c>
      <c r="H3559" s="21" t="s">
        <v>70</v>
      </c>
      <c r="I3559" s="21" t="s">
        <v>71</v>
      </c>
      <c r="J3559" s="22">
        <v>43754</v>
      </c>
      <c r="K3559" s="23">
        <v>0.4146412037037</v>
      </c>
      <c r="L3559" s="22">
        <v>43754</v>
      </c>
      <c r="M3559" s="23">
        <v>0.4146412037037</v>
      </c>
      <c r="N3559" s="24">
        <v>30</v>
      </c>
      <c r="O3559" s="21" t="s">
        <v>66</v>
      </c>
      <c r="P3559" s="46">
        <f>TotalFix[[#This Row],[Confirmed activ. 3 (ILE03)]]</f>
        <v>30</v>
      </c>
      <c r="Q3559" s="24">
        <v>30</v>
      </c>
      <c r="R3559" s="21" t="s">
        <v>66</v>
      </c>
      <c r="S3559" s="21" t="s">
        <v>72</v>
      </c>
    </row>
    <row r="3560" spans="1:19" s="21" customFormat="1" x14ac:dyDescent="0.35">
      <c r="A3560" s="26">
        <v>1555583</v>
      </c>
      <c r="B3560" s="53">
        <v>411583</v>
      </c>
      <c r="C3560" s="26">
        <f>VLOOKUP(TotalFix[[#This Row],[Order]],'Total Fix by SS'!B:C,2,0)</f>
        <v>247</v>
      </c>
      <c r="D3560" s="21" t="s">
        <v>59</v>
      </c>
      <c r="E3560" s="21" t="s">
        <v>73</v>
      </c>
      <c r="F3560" s="21" t="s">
        <v>61</v>
      </c>
      <c r="G3560" s="21" t="s">
        <v>62</v>
      </c>
      <c r="H3560" s="21" t="s">
        <v>63</v>
      </c>
      <c r="I3560" s="21" t="s">
        <v>74</v>
      </c>
      <c r="J3560" s="22">
        <v>43754</v>
      </c>
      <c r="K3560" s="23">
        <v>0.41528935185185001</v>
      </c>
      <c r="L3560" s="22">
        <v>43754</v>
      </c>
      <c r="M3560" s="23">
        <v>0.51642361111111001</v>
      </c>
      <c r="N3560" s="25">
        <v>2.427</v>
      </c>
      <c r="O3560" s="21" t="s">
        <v>77</v>
      </c>
      <c r="P3560" s="46">
        <f>TotalFix[[#This Row],[Confirmed activ. 3 (ILE03)]]*60</f>
        <v>145.62</v>
      </c>
      <c r="Q3560" s="24">
        <v>200</v>
      </c>
      <c r="R3560" s="21" t="s">
        <v>66</v>
      </c>
      <c r="S3560" s="21" t="s">
        <v>67</v>
      </c>
    </row>
    <row r="3561" spans="1:19" s="21" customFormat="1" x14ac:dyDescent="0.35">
      <c r="A3561" s="26">
        <v>1555583</v>
      </c>
      <c r="B3561" s="53">
        <v>411583</v>
      </c>
      <c r="C3561" s="26">
        <f>VLOOKUP(TotalFix[[#This Row],[Order]],'Total Fix by SS'!B:C,2,0)</f>
        <v>247</v>
      </c>
      <c r="D3561" s="21" t="s">
        <v>59</v>
      </c>
      <c r="E3561" s="21" t="s">
        <v>75</v>
      </c>
      <c r="F3561" s="21" t="s">
        <v>61</v>
      </c>
      <c r="G3561" s="21" t="s">
        <v>62</v>
      </c>
      <c r="H3561" s="21" t="s">
        <v>63</v>
      </c>
      <c r="I3561" s="21" t="s">
        <v>76</v>
      </c>
      <c r="J3561" s="22">
        <v>43761</v>
      </c>
      <c r="K3561" s="23">
        <v>0.34388888888889002</v>
      </c>
      <c r="L3561" s="22">
        <v>43766</v>
      </c>
      <c r="M3561" s="23">
        <v>0.55998842592593001</v>
      </c>
      <c r="N3561" s="25">
        <v>1062.383</v>
      </c>
      <c r="O3561" s="21" t="s">
        <v>66</v>
      </c>
      <c r="P3561" s="46">
        <f>TotalFix[[#This Row],[Confirmed activ. 3 (ILE03)]]</f>
        <v>1062.383</v>
      </c>
      <c r="Q3561" s="24">
        <v>500</v>
      </c>
      <c r="R3561" s="21" t="s">
        <v>66</v>
      </c>
      <c r="S3561" s="21" t="s">
        <v>67</v>
      </c>
    </row>
    <row r="3562" spans="1:19" s="21" customFormat="1" x14ac:dyDescent="0.35">
      <c r="A3562" s="26">
        <v>1555583</v>
      </c>
      <c r="B3562" s="53">
        <v>411583</v>
      </c>
      <c r="C3562" s="26">
        <f>VLOOKUP(TotalFix[[#This Row],[Order]],'Total Fix by SS'!B:C,2,0)</f>
        <v>247</v>
      </c>
      <c r="D3562" s="21" t="s">
        <v>59</v>
      </c>
      <c r="E3562" s="21" t="s">
        <v>78</v>
      </c>
      <c r="F3562" s="21" t="s">
        <v>69</v>
      </c>
      <c r="G3562" s="21" t="s">
        <v>62</v>
      </c>
      <c r="H3562" s="21" t="s">
        <v>70</v>
      </c>
      <c r="I3562" s="21" t="s">
        <v>79</v>
      </c>
      <c r="J3562" s="22">
        <v>43766</v>
      </c>
      <c r="K3562" s="23">
        <v>0.63334490740741001</v>
      </c>
      <c r="L3562" s="22">
        <v>43766</v>
      </c>
      <c r="M3562" s="23">
        <v>0.63334490740741001</v>
      </c>
      <c r="N3562" s="24">
        <v>20</v>
      </c>
      <c r="O3562" s="21" t="s">
        <v>66</v>
      </c>
      <c r="P3562" s="46">
        <f>TotalFix[[#This Row],[Confirmed activ. 3 (ILE03)]]</f>
        <v>20</v>
      </c>
      <c r="Q3562" s="24">
        <v>20</v>
      </c>
      <c r="R3562" s="21" t="s">
        <v>66</v>
      </c>
      <c r="S3562" s="21" t="s">
        <v>72</v>
      </c>
    </row>
    <row r="3563" spans="1:19" s="21" customFormat="1" x14ac:dyDescent="0.35">
      <c r="A3563" s="26">
        <v>1555583</v>
      </c>
      <c r="B3563" s="53">
        <v>411583</v>
      </c>
      <c r="C3563" s="26">
        <f>VLOOKUP(TotalFix[[#This Row],[Order]],'Total Fix by SS'!B:C,2,0)</f>
        <v>247</v>
      </c>
      <c r="D3563" s="21" t="s">
        <v>59</v>
      </c>
      <c r="E3563" s="21" t="s">
        <v>80</v>
      </c>
      <c r="F3563" s="21" t="s">
        <v>69</v>
      </c>
      <c r="G3563" s="21" t="s">
        <v>62</v>
      </c>
      <c r="H3563" s="21" t="s">
        <v>70</v>
      </c>
      <c r="I3563" s="21" t="s">
        <v>81</v>
      </c>
      <c r="J3563" s="22">
        <v>43766</v>
      </c>
      <c r="K3563" s="23">
        <v>0.63356481481480997</v>
      </c>
      <c r="L3563" s="22">
        <v>43766</v>
      </c>
      <c r="M3563" s="23">
        <v>0.63356481481480997</v>
      </c>
      <c r="N3563" s="24">
        <v>20</v>
      </c>
      <c r="O3563" s="21" t="s">
        <v>66</v>
      </c>
      <c r="P3563" s="46">
        <f>TotalFix[[#This Row],[Confirmed activ. 3 (ILE03)]]</f>
        <v>20</v>
      </c>
      <c r="Q3563" s="24">
        <v>20</v>
      </c>
      <c r="R3563" s="21" t="s">
        <v>66</v>
      </c>
      <c r="S3563" s="21" t="s">
        <v>72</v>
      </c>
    </row>
    <row r="3564" spans="1:19" s="21" customFormat="1" x14ac:dyDescent="0.35">
      <c r="A3564" s="26">
        <v>1555583</v>
      </c>
      <c r="B3564" s="53">
        <v>411583</v>
      </c>
      <c r="C3564" s="26">
        <f>VLOOKUP(TotalFix[[#This Row],[Order]],'Total Fix by SS'!B:C,2,0)</f>
        <v>247</v>
      </c>
      <c r="D3564" s="21" t="s">
        <v>59</v>
      </c>
      <c r="E3564" s="21" t="s">
        <v>82</v>
      </c>
      <c r="F3564" s="21" t="s">
        <v>83</v>
      </c>
      <c r="G3564" s="21" t="s">
        <v>62</v>
      </c>
      <c r="H3564" s="21" t="s">
        <v>84</v>
      </c>
      <c r="I3564" s="21" t="s">
        <v>84</v>
      </c>
      <c r="J3564" s="22">
        <v>43766</v>
      </c>
      <c r="K3564" s="23">
        <v>0.66402777777777999</v>
      </c>
      <c r="L3564" s="22">
        <v>43768</v>
      </c>
      <c r="M3564" s="23">
        <v>0.16557870370370001</v>
      </c>
      <c r="N3564" s="25">
        <v>6.202</v>
      </c>
      <c r="O3564" s="21" t="s">
        <v>77</v>
      </c>
      <c r="P3564" s="46">
        <f>TotalFix[[#This Row],[Confirmed activ. 3 (ILE03)]]*60</f>
        <v>372.12</v>
      </c>
      <c r="Q3564" s="24">
        <v>450</v>
      </c>
      <c r="R3564" s="21" t="s">
        <v>66</v>
      </c>
      <c r="S3564" s="21" t="s">
        <v>67</v>
      </c>
    </row>
    <row r="3565" spans="1:19" s="21" customFormat="1" x14ac:dyDescent="0.35">
      <c r="A3565" s="26">
        <v>1555583</v>
      </c>
      <c r="B3565" s="53">
        <v>411583</v>
      </c>
      <c r="C3565" s="26">
        <f>VLOOKUP(TotalFix[[#This Row],[Order]],'Total Fix by SS'!B:C,2,0)</f>
        <v>247</v>
      </c>
      <c r="D3565" s="21" t="s">
        <v>59</v>
      </c>
      <c r="E3565" s="21" t="s">
        <v>85</v>
      </c>
      <c r="F3565" s="21" t="s">
        <v>86</v>
      </c>
      <c r="G3565" s="21" t="s">
        <v>62</v>
      </c>
      <c r="H3565" s="21" t="s">
        <v>87</v>
      </c>
      <c r="I3565" s="21" t="s">
        <v>87</v>
      </c>
      <c r="J3565" s="22">
        <v>43768</v>
      </c>
      <c r="K3565" s="23">
        <v>0.36145833333333</v>
      </c>
      <c r="L3565" s="22">
        <v>43768</v>
      </c>
      <c r="M3565" s="23">
        <v>0.36145833333333</v>
      </c>
      <c r="N3565" s="24">
        <v>20</v>
      </c>
      <c r="O3565" s="21" t="s">
        <v>66</v>
      </c>
      <c r="P3565" s="46">
        <f>TotalFix[[#This Row],[Confirmed activ. 3 (ILE03)]]</f>
        <v>20</v>
      </c>
      <c r="Q3565" s="24">
        <v>20</v>
      </c>
      <c r="R3565" s="21" t="s">
        <v>66</v>
      </c>
      <c r="S3565" s="21" t="s">
        <v>72</v>
      </c>
    </row>
    <row r="3566" spans="1:19" s="21" customFormat="1" x14ac:dyDescent="0.35">
      <c r="A3566" s="26">
        <v>1555583</v>
      </c>
      <c r="B3566" s="53">
        <v>411583</v>
      </c>
      <c r="C3566" s="26">
        <f>VLOOKUP(TotalFix[[#This Row],[Order]],'Total Fix by SS'!B:C,2,0)</f>
        <v>247</v>
      </c>
      <c r="D3566" s="21" t="s">
        <v>59</v>
      </c>
      <c r="E3566" s="21" t="s">
        <v>88</v>
      </c>
      <c r="F3566" s="21" t="s">
        <v>89</v>
      </c>
      <c r="G3566" s="21" t="s">
        <v>90</v>
      </c>
      <c r="H3566" s="21" t="s">
        <v>91</v>
      </c>
      <c r="I3566" s="21" t="s">
        <v>92</v>
      </c>
      <c r="J3566" s="22"/>
      <c r="K3566" s="23">
        <v>0</v>
      </c>
      <c r="L3566" s="22"/>
      <c r="M3566" s="23">
        <v>0</v>
      </c>
      <c r="N3566" s="25">
        <v>0</v>
      </c>
      <c r="O3566" s="21" t="s">
        <v>93</v>
      </c>
      <c r="P3566" s="46"/>
      <c r="Q3566" s="24">
        <v>0</v>
      </c>
      <c r="R3566" s="21" t="s">
        <v>66</v>
      </c>
      <c r="S3566" s="21" t="s">
        <v>94</v>
      </c>
    </row>
    <row r="3567" spans="1:19" s="21" customFormat="1" x14ac:dyDescent="0.35">
      <c r="A3567" s="26">
        <v>1555583</v>
      </c>
      <c r="B3567" s="53">
        <v>411583</v>
      </c>
      <c r="C3567" s="26">
        <f>VLOOKUP(TotalFix[[#This Row],[Order]],'Total Fix by SS'!B:C,2,0)</f>
        <v>247</v>
      </c>
      <c r="D3567" s="21" t="s">
        <v>59</v>
      </c>
      <c r="E3567" s="21" t="s">
        <v>95</v>
      </c>
      <c r="F3567" s="21" t="s">
        <v>61</v>
      </c>
      <c r="G3567" s="21" t="s">
        <v>62</v>
      </c>
      <c r="H3567" s="21" t="s">
        <v>63</v>
      </c>
      <c r="I3567" s="21" t="s">
        <v>96</v>
      </c>
      <c r="J3567" s="22">
        <v>43768</v>
      </c>
      <c r="K3567" s="23">
        <v>0.66289351851851996</v>
      </c>
      <c r="L3567" s="22">
        <v>43769</v>
      </c>
      <c r="M3567" s="23">
        <v>0.37322916666667</v>
      </c>
      <c r="N3567" s="25">
        <v>3.097</v>
      </c>
      <c r="O3567" s="21" t="s">
        <v>77</v>
      </c>
      <c r="P3567" s="46">
        <f>TotalFix[[#This Row],[Confirmed activ. 3 (ILE03)]]*60</f>
        <v>185.82</v>
      </c>
      <c r="Q3567" s="24">
        <v>40</v>
      </c>
      <c r="R3567" s="21" t="s">
        <v>66</v>
      </c>
      <c r="S3567" s="21" t="s">
        <v>67</v>
      </c>
    </row>
    <row r="3568" spans="1:19" s="21" customFormat="1" x14ac:dyDescent="0.35">
      <c r="A3568" s="26">
        <v>1555583</v>
      </c>
      <c r="B3568" s="53">
        <v>411583</v>
      </c>
      <c r="C3568" s="26">
        <f>VLOOKUP(TotalFix[[#This Row],[Order]],'Total Fix by SS'!B:C,2,0)</f>
        <v>247</v>
      </c>
      <c r="D3568" s="21" t="s">
        <v>59</v>
      </c>
      <c r="E3568" s="21" t="s">
        <v>97</v>
      </c>
      <c r="F3568" s="21" t="s">
        <v>69</v>
      </c>
      <c r="G3568" s="21" t="s">
        <v>62</v>
      </c>
      <c r="H3568" s="21" t="s">
        <v>70</v>
      </c>
      <c r="I3568" s="21" t="s">
        <v>98</v>
      </c>
      <c r="J3568" s="22">
        <v>43769</v>
      </c>
      <c r="K3568" s="23">
        <v>0.53800925925926002</v>
      </c>
      <c r="L3568" s="22">
        <v>43769</v>
      </c>
      <c r="M3568" s="23">
        <v>0.53800925925926002</v>
      </c>
      <c r="N3568" s="24">
        <v>20</v>
      </c>
      <c r="O3568" s="21" t="s">
        <v>66</v>
      </c>
      <c r="P3568" s="46">
        <f>TotalFix[[#This Row],[Confirmed activ. 3 (ILE03)]]</f>
        <v>20</v>
      </c>
      <c r="Q3568" s="24">
        <v>20</v>
      </c>
      <c r="R3568" s="21" t="s">
        <v>66</v>
      </c>
      <c r="S3568" s="21" t="s">
        <v>72</v>
      </c>
    </row>
    <row r="3569" spans="1:19" s="21" customFormat="1" x14ac:dyDescent="0.35">
      <c r="A3569" s="26">
        <v>1555583</v>
      </c>
      <c r="B3569" s="53">
        <v>411583</v>
      </c>
      <c r="C3569" s="26">
        <f>VLOOKUP(TotalFix[[#This Row],[Order]],'Total Fix by SS'!B:C,2,0)</f>
        <v>247</v>
      </c>
      <c r="D3569" s="21" t="s">
        <v>59</v>
      </c>
      <c r="E3569" s="21" t="s">
        <v>99</v>
      </c>
      <c r="F3569" s="21" t="s">
        <v>69</v>
      </c>
      <c r="G3569" s="21" t="s">
        <v>62</v>
      </c>
      <c r="H3569" s="21" t="s">
        <v>70</v>
      </c>
      <c r="I3569" s="21" t="s">
        <v>100</v>
      </c>
      <c r="J3569" s="22">
        <v>43769</v>
      </c>
      <c r="K3569" s="23">
        <v>0.53805555555555995</v>
      </c>
      <c r="L3569" s="22">
        <v>43769</v>
      </c>
      <c r="M3569" s="23">
        <v>0.53805555555555995</v>
      </c>
      <c r="N3569" s="24">
        <v>50</v>
      </c>
      <c r="O3569" s="21" t="s">
        <v>66</v>
      </c>
      <c r="P3569" s="46">
        <f>TotalFix[[#This Row],[Confirmed activ. 3 (ILE03)]]</f>
        <v>50</v>
      </c>
      <c r="Q3569" s="24">
        <v>50</v>
      </c>
      <c r="R3569" s="21" t="s">
        <v>66</v>
      </c>
      <c r="S3569" s="21" t="s">
        <v>72</v>
      </c>
    </row>
    <row r="3570" spans="1:19" s="21" customFormat="1" x14ac:dyDescent="0.35">
      <c r="A3570" s="26">
        <v>1555583</v>
      </c>
      <c r="B3570" s="53">
        <v>411583</v>
      </c>
      <c r="C3570" s="26">
        <f>VLOOKUP(TotalFix[[#This Row],[Order]],'Total Fix by SS'!B:C,2,0)</f>
        <v>247</v>
      </c>
      <c r="D3570" s="21" t="s">
        <v>59</v>
      </c>
      <c r="E3570" s="21" t="s">
        <v>101</v>
      </c>
      <c r="F3570" s="21" t="s">
        <v>102</v>
      </c>
      <c r="G3570" s="21" t="s">
        <v>62</v>
      </c>
      <c r="H3570" s="21" t="s">
        <v>100</v>
      </c>
      <c r="I3570" s="21" t="s">
        <v>103</v>
      </c>
      <c r="J3570" s="22">
        <v>43769</v>
      </c>
      <c r="K3570" s="23">
        <v>0.53809027777777996</v>
      </c>
      <c r="L3570" s="22">
        <v>43769</v>
      </c>
      <c r="M3570" s="23">
        <v>0.53809027777777996</v>
      </c>
      <c r="N3570" s="24">
        <v>10</v>
      </c>
      <c r="O3570" s="21" t="s">
        <v>66</v>
      </c>
      <c r="P3570" s="46">
        <f>TotalFix[[#This Row],[Confirmed activ. 3 (ILE03)]]</f>
        <v>10</v>
      </c>
      <c r="Q3570" s="24">
        <v>10</v>
      </c>
      <c r="R3570" s="21" t="s">
        <v>66</v>
      </c>
      <c r="S3570" s="21" t="s">
        <v>72</v>
      </c>
    </row>
    <row r="3571" spans="1:19" s="21" customFormat="1" x14ac:dyDescent="0.35">
      <c r="A3571" s="26">
        <v>1555583</v>
      </c>
      <c r="B3571" s="53">
        <v>411583</v>
      </c>
      <c r="C3571" s="26">
        <f>VLOOKUP(TotalFix[[#This Row],[Order]],'Total Fix by SS'!B:C,2,0)</f>
        <v>247</v>
      </c>
      <c r="D3571" s="21" t="s">
        <v>59</v>
      </c>
      <c r="E3571" s="21" t="s">
        <v>104</v>
      </c>
      <c r="F3571" s="21" t="s">
        <v>102</v>
      </c>
      <c r="G3571" s="21" t="s">
        <v>105</v>
      </c>
      <c r="H3571" s="21" t="s">
        <v>100</v>
      </c>
      <c r="I3571" s="21" t="s">
        <v>106</v>
      </c>
      <c r="J3571" s="22">
        <v>43772</v>
      </c>
      <c r="K3571" s="23">
        <v>0.33319444444444002</v>
      </c>
      <c r="L3571" s="22">
        <v>43772</v>
      </c>
      <c r="M3571" s="23">
        <v>0.33319444444444002</v>
      </c>
      <c r="N3571" s="24">
        <v>10</v>
      </c>
      <c r="O3571" s="21" t="s">
        <v>66</v>
      </c>
      <c r="P3571" s="46">
        <f>TotalFix[[#This Row],[Confirmed activ. 3 (ILE03)]]</f>
        <v>10</v>
      </c>
      <c r="Q3571" s="24">
        <v>10</v>
      </c>
      <c r="R3571" s="21" t="s">
        <v>66</v>
      </c>
      <c r="S3571" s="21" t="s">
        <v>72</v>
      </c>
    </row>
    <row r="3572" spans="1:19" s="21" customFormat="1" x14ac:dyDescent="0.35">
      <c r="A3572" s="26">
        <v>1555583</v>
      </c>
      <c r="B3572" s="53">
        <v>411583</v>
      </c>
      <c r="C3572" s="26">
        <f>VLOOKUP(TotalFix[[#This Row],[Order]],'Total Fix by SS'!B:C,2,0)</f>
        <v>247</v>
      </c>
      <c r="D3572" s="21" t="s">
        <v>107</v>
      </c>
      <c r="E3572" s="21" t="s">
        <v>60</v>
      </c>
      <c r="F3572" s="21" t="s">
        <v>61</v>
      </c>
      <c r="G3572" s="21" t="s">
        <v>90</v>
      </c>
      <c r="H3572" s="21" t="s">
        <v>63</v>
      </c>
      <c r="I3572" s="21" t="s">
        <v>108</v>
      </c>
      <c r="J3572" s="22">
        <v>43768</v>
      </c>
      <c r="K3572" s="23">
        <v>0.55748842592592995</v>
      </c>
      <c r="L3572" s="22">
        <v>43768</v>
      </c>
      <c r="M3572" s="23">
        <v>0.66275462962963005</v>
      </c>
      <c r="N3572" s="25">
        <v>2.5259999999999998</v>
      </c>
      <c r="O3572" s="21" t="s">
        <v>77</v>
      </c>
      <c r="P3572" s="46">
        <f>TotalFix[[#This Row],[Confirmed activ. 3 (ILE03)]]*60</f>
        <v>151.56</v>
      </c>
      <c r="Q3572" s="24">
        <v>1</v>
      </c>
      <c r="R3572" s="21" t="s">
        <v>66</v>
      </c>
      <c r="S3572" s="21" t="s">
        <v>67</v>
      </c>
    </row>
    <row r="3573" spans="1:19" s="21" customFormat="1" x14ac:dyDescent="0.35">
      <c r="A3573" s="26">
        <v>1555583</v>
      </c>
      <c r="B3573" s="53">
        <v>411583</v>
      </c>
      <c r="C3573" s="26">
        <f>VLOOKUP(TotalFix[[#This Row],[Order]],'Total Fix by SS'!B:C,2,0)</f>
        <v>247</v>
      </c>
      <c r="D3573" s="21" t="s">
        <v>109</v>
      </c>
      <c r="E3573" s="21" t="s">
        <v>82</v>
      </c>
      <c r="F3573" s="21" t="s">
        <v>83</v>
      </c>
      <c r="G3573" s="21" t="s">
        <v>90</v>
      </c>
      <c r="H3573" s="21" t="s">
        <v>84</v>
      </c>
      <c r="I3573" s="21" t="s">
        <v>110</v>
      </c>
      <c r="J3573" s="22"/>
      <c r="K3573" s="23">
        <v>0</v>
      </c>
      <c r="L3573" s="22"/>
      <c r="M3573" s="23">
        <v>0</v>
      </c>
      <c r="N3573" s="25">
        <v>0</v>
      </c>
      <c r="O3573" s="21" t="s">
        <v>93</v>
      </c>
      <c r="P3573" s="46"/>
      <c r="Q3573" s="24">
        <v>5</v>
      </c>
      <c r="R3573" s="21" t="s">
        <v>66</v>
      </c>
      <c r="S3573" s="21" t="s">
        <v>94</v>
      </c>
    </row>
    <row r="3574" spans="1:19" s="21" customFormat="1" x14ac:dyDescent="0.35">
      <c r="A3574" s="26">
        <v>1555584</v>
      </c>
      <c r="B3574" s="53">
        <v>411583</v>
      </c>
      <c r="C3574" s="26">
        <f>VLOOKUP(TotalFix[[#This Row],[Order]],'Total Fix by SS'!B:C,2,0)</f>
        <v>247</v>
      </c>
      <c r="D3574" s="21" t="s">
        <v>59</v>
      </c>
      <c r="E3574" s="21" t="s">
        <v>60</v>
      </c>
      <c r="F3574" s="21" t="s">
        <v>61</v>
      </c>
      <c r="G3574" s="21" t="s">
        <v>62</v>
      </c>
      <c r="H3574" s="21" t="s">
        <v>63</v>
      </c>
      <c r="I3574" s="21" t="s">
        <v>64</v>
      </c>
      <c r="J3574" s="22">
        <v>43754</v>
      </c>
      <c r="K3574" s="23">
        <v>0.43293981481480998</v>
      </c>
      <c r="L3574" s="22">
        <v>43754</v>
      </c>
      <c r="M3574" s="23">
        <v>0.44489583333332999</v>
      </c>
      <c r="N3574" s="25">
        <v>17.216999999999999</v>
      </c>
      <c r="O3574" s="21" t="s">
        <v>66</v>
      </c>
      <c r="P3574" s="46">
        <f>TotalFix[[#This Row],[Confirmed activ. 3 (ILE03)]]</f>
        <v>17.216999999999999</v>
      </c>
      <c r="Q3574" s="24">
        <v>20</v>
      </c>
      <c r="R3574" s="21" t="s">
        <v>66</v>
      </c>
      <c r="S3574" s="21" t="s">
        <v>67</v>
      </c>
    </row>
    <row r="3575" spans="1:19" s="21" customFormat="1" x14ac:dyDescent="0.35">
      <c r="A3575" s="26">
        <v>1555584</v>
      </c>
      <c r="B3575" s="53">
        <v>411583</v>
      </c>
      <c r="C3575" s="26">
        <f>VLOOKUP(TotalFix[[#This Row],[Order]],'Total Fix by SS'!B:C,2,0)</f>
        <v>247</v>
      </c>
      <c r="D3575" s="21" t="s">
        <v>59</v>
      </c>
      <c r="E3575" s="21" t="s">
        <v>68</v>
      </c>
      <c r="F3575" s="21" t="s">
        <v>69</v>
      </c>
      <c r="G3575" s="21" t="s">
        <v>62</v>
      </c>
      <c r="H3575" s="21" t="s">
        <v>70</v>
      </c>
      <c r="I3575" s="21" t="s">
        <v>71</v>
      </c>
      <c r="J3575" s="22">
        <v>43754</v>
      </c>
      <c r="K3575" s="23">
        <v>0.46219907407407002</v>
      </c>
      <c r="L3575" s="22">
        <v>43754</v>
      </c>
      <c r="M3575" s="23">
        <v>0.46219907407407002</v>
      </c>
      <c r="N3575" s="24">
        <v>30</v>
      </c>
      <c r="O3575" s="21" t="s">
        <v>66</v>
      </c>
      <c r="P3575" s="46">
        <f>TotalFix[[#This Row],[Confirmed activ. 3 (ILE03)]]</f>
        <v>30</v>
      </c>
      <c r="Q3575" s="24">
        <v>30</v>
      </c>
      <c r="R3575" s="21" t="s">
        <v>66</v>
      </c>
      <c r="S3575" s="21" t="s">
        <v>72</v>
      </c>
    </row>
    <row r="3576" spans="1:19" s="21" customFormat="1" x14ac:dyDescent="0.35">
      <c r="A3576" s="26">
        <v>1555584</v>
      </c>
      <c r="B3576" s="53">
        <v>411583</v>
      </c>
      <c r="C3576" s="26">
        <f>VLOOKUP(TotalFix[[#This Row],[Order]],'Total Fix by SS'!B:C,2,0)</f>
        <v>247</v>
      </c>
      <c r="D3576" s="21" t="s">
        <v>59</v>
      </c>
      <c r="E3576" s="21" t="s">
        <v>73</v>
      </c>
      <c r="F3576" s="21" t="s">
        <v>61</v>
      </c>
      <c r="G3576" s="21" t="s">
        <v>62</v>
      </c>
      <c r="H3576" s="21" t="s">
        <v>63</v>
      </c>
      <c r="I3576" s="21" t="s">
        <v>74</v>
      </c>
      <c r="J3576" s="22">
        <v>43754</v>
      </c>
      <c r="K3576" s="23">
        <v>0.46429398148147999</v>
      </c>
      <c r="L3576" s="22">
        <v>43758</v>
      </c>
      <c r="M3576" s="23">
        <v>0.41045138888888999</v>
      </c>
      <c r="N3576" s="25">
        <v>3.3889999999999998</v>
      </c>
      <c r="O3576" s="21" t="s">
        <v>77</v>
      </c>
      <c r="P3576" s="46">
        <f>TotalFix[[#This Row],[Confirmed activ. 3 (ILE03)]]*60</f>
        <v>203.33999999999997</v>
      </c>
      <c r="Q3576" s="24">
        <v>200</v>
      </c>
      <c r="R3576" s="21" t="s">
        <v>66</v>
      </c>
      <c r="S3576" s="21" t="s">
        <v>67</v>
      </c>
    </row>
    <row r="3577" spans="1:19" s="21" customFormat="1" x14ac:dyDescent="0.35">
      <c r="A3577" s="26">
        <v>1555584</v>
      </c>
      <c r="B3577" s="53">
        <v>411583</v>
      </c>
      <c r="C3577" s="26">
        <f>VLOOKUP(TotalFix[[#This Row],[Order]],'Total Fix by SS'!B:C,2,0)</f>
        <v>247</v>
      </c>
      <c r="D3577" s="21" t="s">
        <v>59</v>
      </c>
      <c r="E3577" s="21" t="s">
        <v>75</v>
      </c>
      <c r="F3577" s="21" t="s">
        <v>61</v>
      </c>
      <c r="G3577" s="21" t="s">
        <v>62</v>
      </c>
      <c r="H3577" s="21" t="s">
        <v>63</v>
      </c>
      <c r="I3577" s="21" t="s">
        <v>76</v>
      </c>
      <c r="J3577" s="22">
        <v>43762</v>
      </c>
      <c r="K3577" s="23">
        <v>0.31241898148148001</v>
      </c>
      <c r="L3577" s="22">
        <v>43766</v>
      </c>
      <c r="M3577" s="23">
        <v>0.47996527777777998</v>
      </c>
      <c r="N3577" s="25">
        <v>926.21</v>
      </c>
      <c r="O3577" s="21" t="s">
        <v>66</v>
      </c>
      <c r="P3577" s="46">
        <f>TotalFix[[#This Row],[Confirmed activ. 3 (ILE03)]]</f>
        <v>926.21</v>
      </c>
      <c r="Q3577" s="24">
        <v>500</v>
      </c>
      <c r="R3577" s="21" t="s">
        <v>66</v>
      </c>
      <c r="S3577" s="21" t="s">
        <v>67</v>
      </c>
    </row>
    <row r="3578" spans="1:19" s="21" customFormat="1" x14ac:dyDescent="0.35">
      <c r="A3578" s="26">
        <v>1555584</v>
      </c>
      <c r="B3578" s="53">
        <v>411583</v>
      </c>
      <c r="C3578" s="26">
        <f>VLOOKUP(TotalFix[[#This Row],[Order]],'Total Fix by SS'!B:C,2,0)</f>
        <v>247</v>
      </c>
      <c r="D3578" s="21" t="s">
        <v>59</v>
      </c>
      <c r="E3578" s="21" t="s">
        <v>78</v>
      </c>
      <c r="F3578" s="21" t="s">
        <v>69</v>
      </c>
      <c r="G3578" s="21" t="s">
        <v>62</v>
      </c>
      <c r="H3578" s="21" t="s">
        <v>70</v>
      </c>
      <c r="I3578" s="21" t="s">
        <v>79</v>
      </c>
      <c r="J3578" s="22">
        <v>43766</v>
      </c>
      <c r="K3578" s="23">
        <v>0.63377314814815</v>
      </c>
      <c r="L3578" s="22">
        <v>43766</v>
      </c>
      <c r="M3578" s="23">
        <v>0.63377314814815</v>
      </c>
      <c r="N3578" s="24">
        <v>20</v>
      </c>
      <c r="O3578" s="21" t="s">
        <v>66</v>
      </c>
      <c r="P3578" s="46">
        <f>TotalFix[[#This Row],[Confirmed activ. 3 (ILE03)]]</f>
        <v>20</v>
      </c>
      <c r="Q3578" s="24">
        <v>20</v>
      </c>
      <c r="R3578" s="21" t="s">
        <v>66</v>
      </c>
      <c r="S3578" s="21" t="s">
        <v>72</v>
      </c>
    </row>
    <row r="3579" spans="1:19" s="21" customFormat="1" x14ac:dyDescent="0.35">
      <c r="A3579" s="26">
        <v>1555584</v>
      </c>
      <c r="B3579" s="53">
        <v>411583</v>
      </c>
      <c r="C3579" s="26">
        <f>VLOOKUP(TotalFix[[#This Row],[Order]],'Total Fix by SS'!B:C,2,0)</f>
        <v>247</v>
      </c>
      <c r="D3579" s="21" t="s">
        <v>59</v>
      </c>
      <c r="E3579" s="21" t="s">
        <v>80</v>
      </c>
      <c r="F3579" s="21" t="s">
        <v>69</v>
      </c>
      <c r="G3579" s="21" t="s">
        <v>62</v>
      </c>
      <c r="H3579" s="21" t="s">
        <v>70</v>
      </c>
      <c r="I3579" s="21" t="s">
        <v>81</v>
      </c>
      <c r="J3579" s="22">
        <v>43766</v>
      </c>
      <c r="K3579" s="23">
        <v>0.63406249999999997</v>
      </c>
      <c r="L3579" s="22">
        <v>43766</v>
      </c>
      <c r="M3579" s="23">
        <v>0.63406249999999997</v>
      </c>
      <c r="N3579" s="24">
        <v>20</v>
      </c>
      <c r="O3579" s="21" t="s">
        <v>66</v>
      </c>
      <c r="P3579" s="46">
        <f>TotalFix[[#This Row],[Confirmed activ. 3 (ILE03)]]</f>
        <v>20</v>
      </c>
      <c r="Q3579" s="24">
        <v>20</v>
      </c>
      <c r="R3579" s="21" t="s">
        <v>66</v>
      </c>
      <c r="S3579" s="21" t="s">
        <v>72</v>
      </c>
    </row>
    <row r="3580" spans="1:19" s="21" customFormat="1" x14ac:dyDescent="0.35">
      <c r="A3580" s="26">
        <v>1555584</v>
      </c>
      <c r="B3580" s="53">
        <v>411583</v>
      </c>
      <c r="C3580" s="26">
        <f>VLOOKUP(TotalFix[[#This Row],[Order]],'Total Fix by SS'!B:C,2,0)</f>
        <v>247</v>
      </c>
      <c r="D3580" s="21" t="s">
        <v>59</v>
      </c>
      <c r="E3580" s="21" t="s">
        <v>82</v>
      </c>
      <c r="F3580" s="21" t="s">
        <v>83</v>
      </c>
      <c r="G3580" s="21" t="s">
        <v>62</v>
      </c>
      <c r="H3580" s="21" t="s">
        <v>84</v>
      </c>
      <c r="I3580" s="21" t="s">
        <v>84</v>
      </c>
      <c r="J3580" s="22">
        <v>43766</v>
      </c>
      <c r="K3580" s="23">
        <v>0.64628472222222</v>
      </c>
      <c r="L3580" s="22">
        <v>43768</v>
      </c>
      <c r="M3580" s="23">
        <v>0.16557870370370001</v>
      </c>
      <c r="N3580" s="25">
        <v>8.3889999999999993</v>
      </c>
      <c r="O3580" s="21" t="s">
        <v>77</v>
      </c>
      <c r="P3580" s="46">
        <f>TotalFix[[#This Row],[Confirmed activ. 3 (ILE03)]]*60</f>
        <v>503.34</v>
      </c>
      <c r="Q3580" s="24">
        <v>450</v>
      </c>
      <c r="R3580" s="21" t="s">
        <v>66</v>
      </c>
      <c r="S3580" s="21" t="s">
        <v>67</v>
      </c>
    </row>
    <row r="3581" spans="1:19" s="21" customFormat="1" x14ac:dyDescent="0.35">
      <c r="A3581" s="26">
        <v>1555584</v>
      </c>
      <c r="B3581" s="53">
        <v>411583</v>
      </c>
      <c r="C3581" s="26">
        <f>VLOOKUP(TotalFix[[#This Row],[Order]],'Total Fix by SS'!B:C,2,0)</f>
        <v>247</v>
      </c>
      <c r="D3581" s="21" t="s">
        <v>59</v>
      </c>
      <c r="E3581" s="21" t="s">
        <v>85</v>
      </c>
      <c r="F3581" s="21" t="s">
        <v>86</v>
      </c>
      <c r="G3581" s="21" t="s">
        <v>62</v>
      </c>
      <c r="H3581" s="21" t="s">
        <v>87</v>
      </c>
      <c r="I3581" s="21" t="s">
        <v>87</v>
      </c>
      <c r="J3581" s="22">
        <v>43768</v>
      </c>
      <c r="K3581" s="23">
        <v>0.36165509259258999</v>
      </c>
      <c r="L3581" s="22">
        <v>43768</v>
      </c>
      <c r="M3581" s="23">
        <v>0.36165509259258999</v>
      </c>
      <c r="N3581" s="24">
        <v>20</v>
      </c>
      <c r="O3581" s="21" t="s">
        <v>66</v>
      </c>
      <c r="P3581" s="46">
        <f>TotalFix[[#This Row],[Confirmed activ. 3 (ILE03)]]</f>
        <v>20</v>
      </c>
      <c r="Q3581" s="24">
        <v>20</v>
      </c>
      <c r="R3581" s="21" t="s">
        <v>66</v>
      </c>
      <c r="S3581" s="21" t="s">
        <v>72</v>
      </c>
    </row>
    <row r="3582" spans="1:19" s="21" customFormat="1" x14ac:dyDescent="0.35">
      <c r="A3582" s="26">
        <v>1555584</v>
      </c>
      <c r="B3582" s="53">
        <v>411583</v>
      </c>
      <c r="C3582" s="26">
        <f>VLOOKUP(TotalFix[[#This Row],[Order]],'Total Fix by SS'!B:C,2,0)</f>
        <v>247</v>
      </c>
      <c r="D3582" s="21" t="s">
        <v>59</v>
      </c>
      <c r="E3582" s="21" t="s">
        <v>88</v>
      </c>
      <c r="F3582" s="21" t="s">
        <v>89</v>
      </c>
      <c r="G3582" s="21" t="s">
        <v>90</v>
      </c>
      <c r="H3582" s="21" t="s">
        <v>91</v>
      </c>
      <c r="I3582" s="21" t="s">
        <v>92</v>
      </c>
      <c r="J3582" s="22"/>
      <c r="K3582" s="23">
        <v>0</v>
      </c>
      <c r="L3582" s="22"/>
      <c r="M3582" s="23">
        <v>0</v>
      </c>
      <c r="N3582" s="25">
        <v>0</v>
      </c>
      <c r="O3582" s="21" t="s">
        <v>93</v>
      </c>
      <c r="P3582" s="46"/>
      <c r="Q3582" s="24">
        <v>0</v>
      </c>
      <c r="R3582" s="21" t="s">
        <v>66</v>
      </c>
      <c r="S3582" s="21" t="s">
        <v>94</v>
      </c>
    </row>
    <row r="3583" spans="1:19" s="21" customFormat="1" x14ac:dyDescent="0.35">
      <c r="A3583" s="26">
        <v>1555584</v>
      </c>
      <c r="B3583" s="53">
        <v>411583</v>
      </c>
      <c r="C3583" s="26">
        <f>VLOOKUP(TotalFix[[#This Row],[Order]],'Total Fix by SS'!B:C,2,0)</f>
        <v>247</v>
      </c>
      <c r="D3583" s="21" t="s">
        <v>59</v>
      </c>
      <c r="E3583" s="21" t="s">
        <v>95</v>
      </c>
      <c r="F3583" s="21" t="s">
        <v>61</v>
      </c>
      <c r="G3583" s="21" t="s">
        <v>62</v>
      </c>
      <c r="H3583" s="21" t="s">
        <v>63</v>
      </c>
      <c r="I3583" s="21" t="s">
        <v>96</v>
      </c>
      <c r="J3583" s="22">
        <v>43768</v>
      </c>
      <c r="K3583" s="23">
        <v>0.50440972222222002</v>
      </c>
      <c r="L3583" s="22">
        <v>43768</v>
      </c>
      <c r="M3583" s="23">
        <v>0.50983796296296002</v>
      </c>
      <c r="N3583" s="25">
        <v>7.8170000000000002</v>
      </c>
      <c r="O3583" s="21" t="s">
        <v>66</v>
      </c>
      <c r="P3583" s="46">
        <f>TotalFix[[#This Row],[Confirmed activ. 3 (ILE03)]]</f>
        <v>7.8170000000000002</v>
      </c>
      <c r="Q3583" s="24">
        <v>40</v>
      </c>
      <c r="R3583" s="21" t="s">
        <v>66</v>
      </c>
      <c r="S3583" s="21" t="s">
        <v>67</v>
      </c>
    </row>
    <row r="3584" spans="1:19" s="21" customFormat="1" x14ac:dyDescent="0.35">
      <c r="A3584" s="26">
        <v>1555584</v>
      </c>
      <c r="B3584" s="53">
        <v>411583</v>
      </c>
      <c r="C3584" s="26">
        <f>VLOOKUP(TotalFix[[#This Row],[Order]],'Total Fix by SS'!B:C,2,0)</f>
        <v>247</v>
      </c>
      <c r="D3584" s="21" t="s">
        <v>59</v>
      </c>
      <c r="E3584" s="21" t="s">
        <v>97</v>
      </c>
      <c r="F3584" s="21" t="s">
        <v>69</v>
      </c>
      <c r="G3584" s="21" t="s">
        <v>62</v>
      </c>
      <c r="H3584" s="21" t="s">
        <v>70</v>
      </c>
      <c r="I3584" s="21" t="s">
        <v>98</v>
      </c>
      <c r="J3584" s="22">
        <v>43768</v>
      </c>
      <c r="K3584" s="23">
        <v>0.59925925925926005</v>
      </c>
      <c r="L3584" s="22">
        <v>43768</v>
      </c>
      <c r="M3584" s="23">
        <v>0.59925925925926005</v>
      </c>
      <c r="N3584" s="24">
        <v>20</v>
      </c>
      <c r="O3584" s="21" t="s">
        <v>66</v>
      </c>
      <c r="P3584" s="46">
        <f>TotalFix[[#This Row],[Confirmed activ. 3 (ILE03)]]</f>
        <v>20</v>
      </c>
      <c r="Q3584" s="24">
        <v>20</v>
      </c>
      <c r="R3584" s="21" t="s">
        <v>66</v>
      </c>
      <c r="S3584" s="21" t="s">
        <v>72</v>
      </c>
    </row>
    <row r="3585" spans="1:19" s="21" customFormat="1" x14ac:dyDescent="0.35">
      <c r="A3585" s="26">
        <v>1555584</v>
      </c>
      <c r="B3585" s="53">
        <v>411583</v>
      </c>
      <c r="C3585" s="26">
        <f>VLOOKUP(TotalFix[[#This Row],[Order]],'Total Fix by SS'!B:C,2,0)</f>
        <v>247</v>
      </c>
      <c r="D3585" s="21" t="s">
        <v>59</v>
      </c>
      <c r="E3585" s="21" t="s">
        <v>99</v>
      </c>
      <c r="F3585" s="21" t="s">
        <v>69</v>
      </c>
      <c r="G3585" s="21" t="s">
        <v>62</v>
      </c>
      <c r="H3585" s="21" t="s">
        <v>70</v>
      </c>
      <c r="I3585" s="21" t="s">
        <v>100</v>
      </c>
      <c r="J3585" s="22">
        <v>43768</v>
      </c>
      <c r="K3585" s="23">
        <v>0.59929398148148005</v>
      </c>
      <c r="L3585" s="22">
        <v>43768</v>
      </c>
      <c r="M3585" s="23">
        <v>0.59929398148148005</v>
      </c>
      <c r="N3585" s="24">
        <v>50</v>
      </c>
      <c r="O3585" s="21" t="s">
        <v>66</v>
      </c>
      <c r="P3585" s="46">
        <f>TotalFix[[#This Row],[Confirmed activ. 3 (ILE03)]]</f>
        <v>50</v>
      </c>
      <c r="Q3585" s="24">
        <v>50</v>
      </c>
      <c r="R3585" s="21" t="s">
        <v>66</v>
      </c>
      <c r="S3585" s="21" t="s">
        <v>72</v>
      </c>
    </row>
    <row r="3586" spans="1:19" s="21" customFormat="1" x14ac:dyDescent="0.35">
      <c r="A3586" s="26">
        <v>1555584</v>
      </c>
      <c r="B3586" s="53">
        <v>411583</v>
      </c>
      <c r="C3586" s="26">
        <f>VLOOKUP(TotalFix[[#This Row],[Order]],'Total Fix by SS'!B:C,2,0)</f>
        <v>247</v>
      </c>
      <c r="D3586" s="21" t="s">
        <v>59</v>
      </c>
      <c r="E3586" s="21" t="s">
        <v>104</v>
      </c>
      <c r="F3586" s="21" t="s">
        <v>102</v>
      </c>
      <c r="G3586" s="21" t="s">
        <v>105</v>
      </c>
      <c r="H3586" s="21" t="s">
        <v>100</v>
      </c>
      <c r="I3586" s="21" t="s">
        <v>106</v>
      </c>
      <c r="J3586" s="22">
        <v>43769</v>
      </c>
      <c r="K3586" s="23">
        <v>0.32755787037036999</v>
      </c>
      <c r="L3586" s="22">
        <v>43769</v>
      </c>
      <c r="M3586" s="23">
        <v>0.32755787037036999</v>
      </c>
      <c r="N3586" s="24">
        <v>10</v>
      </c>
      <c r="O3586" s="21" t="s">
        <v>66</v>
      </c>
      <c r="P3586" s="46">
        <f>TotalFix[[#This Row],[Confirmed activ. 3 (ILE03)]]</f>
        <v>10</v>
      </c>
      <c r="Q3586" s="24">
        <v>10</v>
      </c>
      <c r="R3586" s="21" t="s">
        <v>66</v>
      </c>
      <c r="S3586" s="21" t="s">
        <v>72</v>
      </c>
    </row>
    <row r="3587" spans="1:19" s="21" customFormat="1" x14ac:dyDescent="0.35">
      <c r="A3587" s="26">
        <v>1555584</v>
      </c>
      <c r="B3587" s="53">
        <v>411583</v>
      </c>
      <c r="C3587" s="26">
        <f>VLOOKUP(TotalFix[[#This Row],[Order]],'Total Fix by SS'!B:C,2,0)</f>
        <v>247</v>
      </c>
      <c r="D3587" s="21" t="s">
        <v>107</v>
      </c>
      <c r="E3587" s="21" t="s">
        <v>60</v>
      </c>
      <c r="F3587" s="21" t="s">
        <v>61</v>
      </c>
      <c r="G3587" s="21" t="s">
        <v>90</v>
      </c>
      <c r="H3587" s="21" t="s">
        <v>63</v>
      </c>
      <c r="I3587" s="21" t="s">
        <v>108</v>
      </c>
      <c r="J3587" s="22">
        <v>43768</v>
      </c>
      <c r="K3587" s="23">
        <v>0.40348379629629999</v>
      </c>
      <c r="L3587" s="22">
        <v>43768</v>
      </c>
      <c r="M3587" s="23">
        <v>0.49181712962962998</v>
      </c>
      <c r="N3587" s="25">
        <v>2.12</v>
      </c>
      <c r="O3587" s="21" t="s">
        <v>77</v>
      </c>
      <c r="P3587" s="46">
        <f>TotalFix[[#This Row],[Confirmed activ. 3 (ILE03)]]*60</f>
        <v>127.2</v>
      </c>
      <c r="Q3587" s="24">
        <v>1</v>
      </c>
      <c r="R3587" s="21" t="s">
        <v>66</v>
      </c>
      <c r="S3587" s="21" t="s">
        <v>67</v>
      </c>
    </row>
    <row r="3588" spans="1:19" s="21" customFormat="1" x14ac:dyDescent="0.35">
      <c r="A3588" s="26">
        <v>1555584</v>
      </c>
      <c r="B3588" s="53">
        <v>411583</v>
      </c>
      <c r="C3588" s="26">
        <f>VLOOKUP(TotalFix[[#This Row],[Order]],'Total Fix by SS'!B:C,2,0)</f>
        <v>247</v>
      </c>
      <c r="D3588" s="21" t="s">
        <v>109</v>
      </c>
      <c r="E3588" s="21" t="s">
        <v>82</v>
      </c>
      <c r="F3588" s="21" t="s">
        <v>83</v>
      </c>
      <c r="G3588" s="21" t="s">
        <v>90</v>
      </c>
      <c r="H3588" s="21" t="s">
        <v>84</v>
      </c>
      <c r="I3588" s="21" t="s">
        <v>110</v>
      </c>
      <c r="J3588" s="22"/>
      <c r="K3588" s="23">
        <v>0</v>
      </c>
      <c r="L3588" s="22"/>
      <c r="M3588" s="23">
        <v>0</v>
      </c>
      <c r="N3588" s="25">
        <v>0</v>
      </c>
      <c r="O3588" s="21" t="s">
        <v>93</v>
      </c>
      <c r="P3588" s="46"/>
      <c r="Q3588" s="24">
        <v>5</v>
      </c>
      <c r="R3588" s="21" t="s">
        <v>66</v>
      </c>
      <c r="S3588" s="21" t="s">
        <v>94</v>
      </c>
    </row>
    <row r="3589" spans="1:19" s="21" customFormat="1" x14ac:dyDescent="0.35">
      <c r="A3589" s="26">
        <v>1555585</v>
      </c>
      <c r="B3589" s="53">
        <v>411583</v>
      </c>
      <c r="C3589" s="26">
        <f>VLOOKUP(TotalFix[[#This Row],[Order]],'Total Fix by SS'!B:C,2,0)</f>
        <v>247</v>
      </c>
      <c r="D3589" s="21" t="s">
        <v>59</v>
      </c>
      <c r="E3589" s="21" t="s">
        <v>60</v>
      </c>
      <c r="F3589" s="21" t="s">
        <v>61</v>
      </c>
      <c r="G3589" s="21" t="s">
        <v>62</v>
      </c>
      <c r="H3589" s="21" t="s">
        <v>63</v>
      </c>
      <c r="I3589" s="21" t="s">
        <v>139</v>
      </c>
      <c r="J3589" s="22">
        <v>43753</v>
      </c>
      <c r="K3589" s="23">
        <v>0.40837962962962998</v>
      </c>
      <c r="L3589" s="22">
        <v>43753</v>
      </c>
      <c r="M3589" s="23">
        <v>0.41284722222221998</v>
      </c>
      <c r="N3589" s="25">
        <v>6.4329999999999998</v>
      </c>
      <c r="O3589" s="21" t="s">
        <v>66</v>
      </c>
      <c r="P3589" s="46">
        <f>TotalFix[[#This Row],[Confirmed activ. 3 (ILE03)]]</f>
        <v>6.4329999999999998</v>
      </c>
      <c r="Q3589" s="24">
        <v>20</v>
      </c>
      <c r="R3589" s="21" t="s">
        <v>66</v>
      </c>
      <c r="S3589" s="21" t="s">
        <v>67</v>
      </c>
    </row>
    <row r="3590" spans="1:19" s="21" customFormat="1" x14ac:dyDescent="0.35">
      <c r="A3590" s="26">
        <v>1555585</v>
      </c>
      <c r="B3590" s="53">
        <v>411583</v>
      </c>
      <c r="C3590" s="26">
        <f>VLOOKUP(TotalFix[[#This Row],[Order]],'Total Fix by SS'!B:C,2,0)</f>
        <v>247</v>
      </c>
      <c r="D3590" s="21" t="s">
        <v>59</v>
      </c>
      <c r="E3590" s="21" t="s">
        <v>68</v>
      </c>
      <c r="F3590" s="21" t="s">
        <v>69</v>
      </c>
      <c r="G3590" s="21" t="s">
        <v>62</v>
      </c>
      <c r="H3590" s="21" t="s">
        <v>70</v>
      </c>
      <c r="I3590" s="21" t="s">
        <v>71</v>
      </c>
      <c r="J3590" s="22">
        <v>43753</v>
      </c>
      <c r="K3590" s="23">
        <v>0.42291666666666999</v>
      </c>
      <c r="L3590" s="22">
        <v>43753</v>
      </c>
      <c r="M3590" s="23">
        <v>0.42291666666666999</v>
      </c>
      <c r="N3590" s="24">
        <v>30</v>
      </c>
      <c r="O3590" s="21" t="s">
        <v>66</v>
      </c>
      <c r="P3590" s="46">
        <f>TotalFix[[#This Row],[Confirmed activ. 3 (ILE03)]]</f>
        <v>30</v>
      </c>
      <c r="Q3590" s="24">
        <v>30</v>
      </c>
      <c r="R3590" s="21" t="s">
        <v>66</v>
      </c>
      <c r="S3590" s="21" t="s">
        <v>72</v>
      </c>
    </row>
    <row r="3591" spans="1:19" s="21" customFormat="1" x14ac:dyDescent="0.35">
      <c r="A3591" s="26">
        <v>1555585</v>
      </c>
      <c r="B3591" s="53">
        <v>411583</v>
      </c>
      <c r="C3591" s="26">
        <f>VLOOKUP(TotalFix[[#This Row],[Order]],'Total Fix by SS'!B:C,2,0)</f>
        <v>247</v>
      </c>
      <c r="D3591" s="21" t="s">
        <v>59</v>
      </c>
      <c r="E3591" s="21" t="s">
        <v>73</v>
      </c>
      <c r="F3591" s="21" t="s">
        <v>61</v>
      </c>
      <c r="G3591" s="21" t="s">
        <v>62</v>
      </c>
      <c r="H3591" s="21" t="s">
        <v>63</v>
      </c>
      <c r="I3591" s="21" t="s">
        <v>74</v>
      </c>
      <c r="J3591" s="22">
        <v>43753</v>
      </c>
      <c r="K3591" s="23">
        <v>0.42430555555555999</v>
      </c>
      <c r="L3591" s="22">
        <v>43754</v>
      </c>
      <c r="M3591" s="23">
        <v>0.43274305555555997</v>
      </c>
      <c r="N3591" s="25">
        <v>4.1230000000000002</v>
      </c>
      <c r="O3591" s="21" t="s">
        <v>77</v>
      </c>
      <c r="P3591" s="46">
        <f>TotalFix[[#This Row],[Confirmed activ. 3 (ILE03)]]*60</f>
        <v>247.38000000000002</v>
      </c>
      <c r="Q3591" s="24">
        <v>200</v>
      </c>
      <c r="R3591" s="21" t="s">
        <v>66</v>
      </c>
      <c r="S3591" s="21" t="s">
        <v>67</v>
      </c>
    </row>
    <row r="3592" spans="1:19" s="21" customFormat="1" x14ac:dyDescent="0.35">
      <c r="A3592" s="26">
        <v>1555585</v>
      </c>
      <c r="B3592" s="53">
        <v>411583</v>
      </c>
      <c r="C3592" s="26">
        <f>VLOOKUP(TotalFix[[#This Row],[Order]],'Total Fix by SS'!B:C,2,0)</f>
        <v>247</v>
      </c>
      <c r="D3592" s="21" t="s">
        <v>59</v>
      </c>
      <c r="E3592" s="21" t="s">
        <v>75</v>
      </c>
      <c r="F3592" s="21" t="s">
        <v>61</v>
      </c>
      <c r="G3592" s="21" t="s">
        <v>62</v>
      </c>
      <c r="H3592" s="21" t="s">
        <v>63</v>
      </c>
      <c r="I3592" s="21" t="s">
        <v>76</v>
      </c>
      <c r="J3592" s="22">
        <v>43762</v>
      </c>
      <c r="K3592" s="23">
        <v>0.31475694444444002</v>
      </c>
      <c r="L3592" s="22">
        <v>43766</v>
      </c>
      <c r="M3592" s="23">
        <v>0.60674768518518996</v>
      </c>
      <c r="N3592" s="25">
        <v>8.0749999999999993</v>
      </c>
      <c r="O3592" s="21" t="s">
        <v>77</v>
      </c>
      <c r="P3592" s="46">
        <f>TotalFix[[#This Row],[Confirmed activ. 3 (ILE03)]]*60</f>
        <v>484.49999999999994</v>
      </c>
      <c r="Q3592" s="24">
        <v>500</v>
      </c>
      <c r="R3592" s="21" t="s">
        <v>66</v>
      </c>
      <c r="S3592" s="21" t="s">
        <v>67</v>
      </c>
    </row>
    <row r="3593" spans="1:19" s="21" customFormat="1" x14ac:dyDescent="0.35">
      <c r="A3593" s="26">
        <v>1555585</v>
      </c>
      <c r="B3593" s="53">
        <v>411583</v>
      </c>
      <c r="C3593" s="26">
        <f>VLOOKUP(TotalFix[[#This Row],[Order]],'Total Fix by SS'!B:C,2,0)</f>
        <v>247</v>
      </c>
      <c r="D3593" s="21" t="s">
        <v>59</v>
      </c>
      <c r="E3593" s="21" t="s">
        <v>78</v>
      </c>
      <c r="F3593" s="21" t="s">
        <v>69</v>
      </c>
      <c r="G3593" s="21" t="s">
        <v>62</v>
      </c>
      <c r="H3593" s="21" t="s">
        <v>70</v>
      </c>
      <c r="I3593" s="21" t="s">
        <v>79</v>
      </c>
      <c r="J3593" s="22">
        <v>43766</v>
      </c>
      <c r="K3593" s="23">
        <v>0.61815972222222004</v>
      </c>
      <c r="L3593" s="22">
        <v>43766</v>
      </c>
      <c r="M3593" s="23">
        <v>0.61815972222222004</v>
      </c>
      <c r="N3593" s="24">
        <v>20</v>
      </c>
      <c r="O3593" s="21" t="s">
        <v>66</v>
      </c>
      <c r="P3593" s="46">
        <f>TotalFix[[#This Row],[Confirmed activ. 3 (ILE03)]]</f>
        <v>20</v>
      </c>
      <c r="Q3593" s="24">
        <v>20</v>
      </c>
      <c r="R3593" s="21" t="s">
        <v>66</v>
      </c>
      <c r="S3593" s="21" t="s">
        <v>72</v>
      </c>
    </row>
    <row r="3594" spans="1:19" s="21" customFormat="1" x14ac:dyDescent="0.35">
      <c r="A3594" s="26">
        <v>1555585</v>
      </c>
      <c r="B3594" s="53">
        <v>411583</v>
      </c>
      <c r="C3594" s="26">
        <f>VLOOKUP(TotalFix[[#This Row],[Order]],'Total Fix by SS'!B:C,2,0)</f>
        <v>247</v>
      </c>
      <c r="D3594" s="21" t="s">
        <v>59</v>
      </c>
      <c r="E3594" s="21" t="s">
        <v>80</v>
      </c>
      <c r="F3594" s="21" t="s">
        <v>69</v>
      </c>
      <c r="G3594" s="21" t="s">
        <v>62</v>
      </c>
      <c r="H3594" s="21" t="s">
        <v>70</v>
      </c>
      <c r="I3594" s="21" t="s">
        <v>81</v>
      </c>
      <c r="J3594" s="22">
        <v>43766</v>
      </c>
      <c r="K3594" s="23">
        <v>0.64208333333333001</v>
      </c>
      <c r="L3594" s="22">
        <v>43766</v>
      </c>
      <c r="M3594" s="23">
        <v>0.64208333333333001</v>
      </c>
      <c r="N3594" s="24">
        <v>20</v>
      </c>
      <c r="O3594" s="21" t="s">
        <v>66</v>
      </c>
      <c r="P3594" s="46">
        <f>TotalFix[[#This Row],[Confirmed activ. 3 (ILE03)]]</f>
        <v>20</v>
      </c>
      <c r="Q3594" s="24">
        <v>20</v>
      </c>
      <c r="R3594" s="21" t="s">
        <v>66</v>
      </c>
      <c r="S3594" s="21" t="s">
        <v>72</v>
      </c>
    </row>
    <row r="3595" spans="1:19" s="21" customFormat="1" x14ac:dyDescent="0.35">
      <c r="A3595" s="26">
        <v>1555585</v>
      </c>
      <c r="B3595" s="53">
        <v>411583</v>
      </c>
      <c r="C3595" s="26">
        <f>VLOOKUP(TotalFix[[#This Row],[Order]],'Total Fix by SS'!B:C,2,0)</f>
        <v>247</v>
      </c>
      <c r="D3595" s="21" t="s">
        <v>59</v>
      </c>
      <c r="E3595" s="21" t="s">
        <v>82</v>
      </c>
      <c r="F3595" s="21" t="s">
        <v>83</v>
      </c>
      <c r="G3595" s="21" t="s">
        <v>62</v>
      </c>
      <c r="H3595" s="21" t="s">
        <v>84</v>
      </c>
      <c r="I3595" s="21" t="s">
        <v>84</v>
      </c>
      <c r="J3595" s="22">
        <v>43766</v>
      </c>
      <c r="K3595" s="23">
        <v>0.64972222222221998</v>
      </c>
      <c r="L3595" s="22">
        <v>43768</v>
      </c>
      <c r="M3595" s="23">
        <v>0.16557870370370001</v>
      </c>
      <c r="N3595" s="25">
        <v>5.17</v>
      </c>
      <c r="O3595" s="21" t="s">
        <v>77</v>
      </c>
      <c r="P3595" s="46">
        <f>TotalFix[[#This Row],[Confirmed activ. 3 (ILE03)]]*60</f>
        <v>310.2</v>
      </c>
      <c r="Q3595" s="24">
        <v>450</v>
      </c>
      <c r="R3595" s="21" t="s">
        <v>66</v>
      </c>
      <c r="S3595" s="21" t="s">
        <v>67</v>
      </c>
    </row>
    <row r="3596" spans="1:19" s="21" customFormat="1" x14ac:dyDescent="0.35">
      <c r="A3596" s="26">
        <v>1555585</v>
      </c>
      <c r="B3596" s="53">
        <v>411583</v>
      </c>
      <c r="C3596" s="26">
        <f>VLOOKUP(TotalFix[[#This Row],[Order]],'Total Fix by SS'!B:C,2,0)</f>
        <v>247</v>
      </c>
      <c r="D3596" s="21" t="s">
        <v>59</v>
      </c>
      <c r="E3596" s="21" t="s">
        <v>85</v>
      </c>
      <c r="F3596" s="21" t="s">
        <v>86</v>
      </c>
      <c r="G3596" s="21" t="s">
        <v>62</v>
      </c>
      <c r="H3596" s="21" t="s">
        <v>87</v>
      </c>
      <c r="I3596" s="21" t="s">
        <v>87</v>
      </c>
      <c r="J3596" s="22">
        <v>43768</v>
      </c>
      <c r="K3596" s="23">
        <v>0.36186342592593002</v>
      </c>
      <c r="L3596" s="22">
        <v>43768</v>
      </c>
      <c r="M3596" s="23">
        <v>0.36186342592593002</v>
      </c>
      <c r="N3596" s="24">
        <v>20</v>
      </c>
      <c r="O3596" s="21" t="s">
        <v>66</v>
      </c>
      <c r="P3596" s="46">
        <f>TotalFix[[#This Row],[Confirmed activ. 3 (ILE03)]]</f>
        <v>20</v>
      </c>
      <c r="Q3596" s="24">
        <v>20</v>
      </c>
      <c r="R3596" s="21" t="s">
        <v>66</v>
      </c>
      <c r="S3596" s="21" t="s">
        <v>72</v>
      </c>
    </row>
    <row r="3597" spans="1:19" s="21" customFormat="1" x14ac:dyDescent="0.35">
      <c r="A3597" s="26">
        <v>1555585</v>
      </c>
      <c r="B3597" s="53">
        <v>411583</v>
      </c>
      <c r="C3597" s="26">
        <f>VLOOKUP(TotalFix[[#This Row],[Order]],'Total Fix by SS'!B:C,2,0)</f>
        <v>247</v>
      </c>
      <c r="D3597" s="21" t="s">
        <v>59</v>
      </c>
      <c r="E3597" s="21" t="s">
        <v>88</v>
      </c>
      <c r="F3597" s="21" t="s">
        <v>89</v>
      </c>
      <c r="G3597" s="21" t="s">
        <v>90</v>
      </c>
      <c r="H3597" s="21" t="s">
        <v>91</v>
      </c>
      <c r="I3597" s="21" t="s">
        <v>92</v>
      </c>
      <c r="J3597" s="22"/>
      <c r="K3597" s="23">
        <v>0</v>
      </c>
      <c r="L3597" s="22"/>
      <c r="M3597" s="23">
        <v>0</v>
      </c>
      <c r="N3597" s="25">
        <v>0</v>
      </c>
      <c r="O3597" s="21" t="s">
        <v>93</v>
      </c>
      <c r="P3597" s="46"/>
      <c r="Q3597" s="24">
        <v>0</v>
      </c>
      <c r="R3597" s="21" t="s">
        <v>66</v>
      </c>
      <c r="S3597" s="21" t="s">
        <v>94</v>
      </c>
    </row>
    <row r="3598" spans="1:19" s="21" customFormat="1" x14ac:dyDescent="0.35">
      <c r="A3598" s="26">
        <v>1555585</v>
      </c>
      <c r="B3598" s="53">
        <v>411583</v>
      </c>
      <c r="C3598" s="26">
        <f>VLOOKUP(TotalFix[[#This Row],[Order]],'Total Fix by SS'!B:C,2,0)</f>
        <v>247</v>
      </c>
      <c r="D3598" s="21" t="s">
        <v>59</v>
      </c>
      <c r="E3598" s="21" t="s">
        <v>95</v>
      </c>
      <c r="F3598" s="21" t="s">
        <v>61</v>
      </c>
      <c r="G3598" s="21" t="s">
        <v>62</v>
      </c>
      <c r="H3598" s="21" t="s">
        <v>63</v>
      </c>
      <c r="I3598" s="21" t="s">
        <v>96</v>
      </c>
      <c r="J3598" s="22">
        <v>43768</v>
      </c>
      <c r="K3598" s="23">
        <v>0.61116898148148002</v>
      </c>
      <c r="L3598" s="22">
        <v>43768</v>
      </c>
      <c r="M3598" s="23">
        <v>0.62159722222222002</v>
      </c>
      <c r="N3598" s="25">
        <v>15.016999999999999</v>
      </c>
      <c r="O3598" s="21" t="s">
        <v>66</v>
      </c>
      <c r="P3598" s="46">
        <f>TotalFix[[#This Row],[Confirmed activ. 3 (ILE03)]]</f>
        <v>15.016999999999999</v>
      </c>
      <c r="Q3598" s="24">
        <v>40</v>
      </c>
      <c r="R3598" s="21" t="s">
        <v>66</v>
      </c>
      <c r="S3598" s="21" t="s">
        <v>67</v>
      </c>
    </row>
    <row r="3599" spans="1:19" s="21" customFormat="1" x14ac:dyDescent="0.35">
      <c r="A3599" s="26">
        <v>1555585</v>
      </c>
      <c r="B3599" s="53">
        <v>411583</v>
      </c>
      <c r="C3599" s="26">
        <f>VLOOKUP(TotalFix[[#This Row],[Order]],'Total Fix by SS'!B:C,2,0)</f>
        <v>247</v>
      </c>
      <c r="D3599" s="21" t="s">
        <v>59</v>
      </c>
      <c r="E3599" s="21" t="s">
        <v>97</v>
      </c>
      <c r="F3599" s="21" t="s">
        <v>69</v>
      </c>
      <c r="G3599" s="21" t="s">
        <v>62</v>
      </c>
      <c r="H3599" s="21" t="s">
        <v>70</v>
      </c>
      <c r="I3599" s="21" t="s">
        <v>98</v>
      </c>
      <c r="J3599" s="22">
        <v>43768</v>
      </c>
      <c r="K3599" s="23">
        <v>0.65105324074074</v>
      </c>
      <c r="L3599" s="22">
        <v>43768</v>
      </c>
      <c r="M3599" s="23">
        <v>0.65105324074074</v>
      </c>
      <c r="N3599" s="24">
        <v>20</v>
      </c>
      <c r="O3599" s="21" t="s">
        <v>66</v>
      </c>
      <c r="P3599" s="46">
        <f>TotalFix[[#This Row],[Confirmed activ. 3 (ILE03)]]</f>
        <v>20</v>
      </c>
      <c r="Q3599" s="24">
        <v>20</v>
      </c>
      <c r="R3599" s="21" t="s">
        <v>66</v>
      </c>
      <c r="S3599" s="21" t="s">
        <v>72</v>
      </c>
    </row>
    <row r="3600" spans="1:19" s="21" customFormat="1" x14ac:dyDescent="0.35">
      <c r="A3600" s="26">
        <v>1555585</v>
      </c>
      <c r="B3600" s="53">
        <v>411583</v>
      </c>
      <c r="C3600" s="26">
        <f>VLOOKUP(TotalFix[[#This Row],[Order]],'Total Fix by SS'!B:C,2,0)</f>
        <v>247</v>
      </c>
      <c r="D3600" s="21" t="s">
        <v>59</v>
      </c>
      <c r="E3600" s="21" t="s">
        <v>99</v>
      </c>
      <c r="F3600" s="21" t="s">
        <v>69</v>
      </c>
      <c r="G3600" s="21" t="s">
        <v>62</v>
      </c>
      <c r="H3600" s="21" t="s">
        <v>70</v>
      </c>
      <c r="I3600" s="21" t="s">
        <v>100</v>
      </c>
      <c r="J3600" s="22">
        <v>43768</v>
      </c>
      <c r="K3600" s="23">
        <v>0.65108796296296001</v>
      </c>
      <c r="L3600" s="22">
        <v>43768</v>
      </c>
      <c r="M3600" s="23">
        <v>0.65108796296296001</v>
      </c>
      <c r="N3600" s="24">
        <v>50</v>
      </c>
      <c r="O3600" s="21" t="s">
        <v>66</v>
      </c>
      <c r="P3600" s="46">
        <f>TotalFix[[#This Row],[Confirmed activ. 3 (ILE03)]]</f>
        <v>50</v>
      </c>
      <c r="Q3600" s="24">
        <v>50</v>
      </c>
      <c r="R3600" s="21" t="s">
        <v>66</v>
      </c>
      <c r="S3600" s="21" t="s">
        <v>72</v>
      </c>
    </row>
    <row r="3601" spans="1:19" s="21" customFormat="1" x14ac:dyDescent="0.35">
      <c r="A3601" s="26">
        <v>1555585</v>
      </c>
      <c r="B3601" s="53">
        <v>411583</v>
      </c>
      <c r="C3601" s="26">
        <f>VLOOKUP(TotalFix[[#This Row],[Order]],'Total Fix by SS'!B:C,2,0)</f>
        <v>247</v>
      </c>
      <c r="D3601" s="21" t="s">
        <v>59</v>
      </c>
      <c r="E3601" s="21" t="s">
        <v>101</v>
      </c>
      <c r="F3601" s="21" t="s">
        <v>102</v>
      </c>
      <c r="G3601" s="21" t="s">
        <v>62</v>
      </c>
      <c r="H3601" s="21" t="s">
        <v>100</v>
      </c>
      <c r="I3601" s="21" t="s">
        <v>103</v>
      </c>
      <c r="J3601" s="22">
        <v>43768</v>
      </c>
      <c r="K3601" s="23">
        <v>0.65112268518519001</v>
      </c>
      <c r="L3601" s="22">
        <v>43768</v>
      </c>
      <c r="M3601" s="23">
        <v>0.65112268518519001</v>
      </c>
      <c r="N3601" s="24">
        <v>10</v>
      </c>
      <c r="O3601" s="21" t="s">
        <v>66</v>
      </c>
      <c r="P3601" s="46">
        <f>TotalFix[[#This Row],[Confirmed activ. 3 (ILE03)]]</f>
        <v>10</v>
      </c>
      <c r="Q3601" s="24">
        <v>10</v>
      </c>
      <c r="R3601" s="21" t="s">
        <v>66</v>
      </c>
      <c r="S3601" s="21" t="s">
        <v>72</v>
      </c>
    </row>
    <row r="3602" spans="1:19" s="21" customFormat="1" x14ac:dyDescent="0.35">
      <c r="A3602" s="26">
        <v>1555585</v>
      </c>
      <c r="B3602" s="53">
        <v>411583</v>
      </c>
      <c r="C3602" s="26">
        <f>VLOOKUP(TotalFix[[#This Row],[Order]],'Total Fix by SS'!B:C,2,0)</f>
        <v>247</v>
      </c>
      <c r="D3602" s="21" t="s">
        <v>59</v>
      </c>
      <c r="E3602" s="21" t="s">
        <v>104</v>
      </c>
      <c r="F3602" s="21" t="s">
        <v>102</v>
      </c>
      <c r="G3602" s="21" t="s">
        <v>105</v>
      </c>
      <c r="H3602" s="21" t="s">
        <v>100</v>
      </c>
      <c r="I3602" s="21" t="s">
        <v>106</v>
      </c>
      <c r="J3602" s="22">
        <v>43769</v>
      </c>
      <c r="K3602" s="23">
        <v>0.65570601851851995</v>
      </c>
      <c r="L3602" s="22">
        <v>43769</v>
      </c>
      <c r="M3602" s="23">
        <v>0.65570601851851995</v>
      </c>
      <c r="N3602" s="24">
        <v>10</v>
      </c>
      <c r="O3602" s="21" t="s">
        <v>66</v>
      </c>
      <c r="P3602" s="46">
        <f>TotalFix[[#This Row],[Confirmed activ. 3 (ILE03)]]</f>
        <v>10</v>
      </c>
      <c r="Q3602" s="24">
        <v>10</v>
      </c>
      <c r="R3602" s="21" t="s">
        <v>66</v>
      </c>
      <c r="S3602" s="21" t="s">
        <v>72</v>
      </c>
    </row>
    <row r="3603" spans="1:19" s="21" customFormat="1" x14ac:dyDescent="0.35">
      <c r="A3603" s="26">
        <v>1555585</v>
      </c>
      <c r="B3603" s="53">
        <v>411583</v>
      </c>
      <c r="C3603" s="26">
        <f>VLOOKUP(TotalFix[[#This Row],[Order]],'Total Fix by SS'!B:C,2,0)</f>
        <v>247</v>
      </c>
      <c r="D3603" s="21" t="s">
        <v>107</v>
      </c>
      <c r="E3603" s="21" t="s">
        <v>60</v>
      </c>
      <c r="F3603" s="21" t="s">
        <v>61</v>
      </c>
      <c r="G3603" s="21" t="s">
        <v>90</v>
      </c>
      <c r="H3603" s="21" t="s">
        <v>63</v>
      </c>
      <c r="I3603" s="21" t="s">
        <v>108</v>
      </c>
      <c r="J3603" s="22">
        <v>43762</v>
      </c>
      <c r="K3603" s="23">
        <v>0.59126157407406998</v>
      </c>
      <c r="L3603" s="22">
        <v>43766</v>
      </c>
      <c r="M3603" s="23">
        <v>0.74228009259258998</v>
      </c>
      <c r="N3603" s="25">
        <v>19.591000000000001</v>
      </c>
      <c r="O3603" s="21" t="s">
        <v>77</v>
      </c>
      <c r="P3603" s="46">
        <f>TotalFix[[#This Row],[Confirmed activ. 3 (ILE03)]]*60</f>
        <v>1175.46</v>
      </c>
      <c r="Q3603" s="24">
        <v>1</v>
      </c>
      <c r="R3603" s="21" t="s">
        <v>66</v>
      </c>
      <c r="S3603" s="21" t="s">
        <v>67</v>
      </c>
    </row>
    <row r="3604" spans="1:19" s="21" customFormat="1" x14ac:dyDescent="0.35">
      <c r="A3604" s="26">
        <v>1555585</v>
      </c>
      <c r="B3604" s="53">
        <v>411583</v>
      </c>
      <c r="C3604" s="26">
        <f>VLOOKUP(TotalFix[[#This Row],[Order]],'Total Fix by SS'!B:C,2,0)</f>
        <v>247</v>
      </c>
      <c r="D3604" s="21" t="s">
        <v>109</v>
      </c>
      <c r="E3604" s="21" t="s">
        <v>82</v>
      </c>
      <c r="F3604" s="21" t="s">
        <v>83</v>
      </c>
      <c r="G3604" s="21" t="s">
        <v>90</v>
      </c>
      <c r="H3604" s="21" t="s">
        <v>84</v>
      </c>
      <c r="I3604" s="21" t="s">
        <v>110</v>
      </c>
      <c r="J3604" s="22"/>
      <c r="K3604" s="23">
        <v>0</v>
      </c>
      <c r="L3604" s="22"/>
      <c r="M3604" s="23">
        <v>0</v>
      </c>
      <c r="N3604" s="25">
        <v>0</v>
      </c>
      <c r="O3604" s="21" t="s">
        <v>93</v>
      </c>
      <c r="P3604" s="46"/>
      <c r="Q3604" s="24">
        <v>5</v>
      </c>
      <c r="R3604" s="21" t="s">
        <v>66</v>
      </c>
      <c r="S3604" s="21" t="s">
        <v>94</v>
      </c>
    </row>
    <row r="3605" spans="1:19" s="21" customFormat="1" x14ac:dyDescent="0.35">
      <c r="A3605" s="26">
        <v>1555586</v>
      </c>
      <c r="B3605" s="53">
        <v>411583</v>
      </c>
      <c r="C3605" s="26">
        <f>VLOOKUP(TotalFix[[#This Row],[Order]],'Total Fix by SS'!B:C,2,0)</f>
        <v>247</v>
      </c>
      <c r="D3605" s="21" t="s">
        <v>59</v>
      </c>
      <c r="E3605" s="21" t="s">
        <v>60</v>
      </c>
      <c r="F3605" s="21" t="s">
        <v>61</v>
      </c>
      <c r="G3605" s="21" t="s">
        <v>62</v>
      </c>
      <c r="H3605" s="21" t="s">
        <v>63</v>
      </c>
      <c r="I3605" s="21" t="s">
        <v>64</v>
      </c>
      <c r="J3605" s="22">
        <v>43754</v>
      </c>
      <c r="K3605" s="23">
        <v>0.43243055555555998</v>
      </c>
      <c r="L3605" s="22">
        <v>43754</v>
      </c>
      <c r="M3605" s="23">
        <v>0.4447337962963</v>
      </c>
      <c r="N3605" s="25">
        <v>17.716999999999999</v>
      </c>
      <c r="O3605" s="21" t="s">
        <v>66</v>
      </c>
      <c r="P3605" s="46">
        <f>TotalFix[[#This Row],[Confirmed activ. 3 (ILE03)]]</f>
        <v>17.716999999999999</v>
      </c>
      <c r="Q3605" s="24">
        <v>20</v>
      </c>
      <c r="R3605" s="21" t="s">
        <v>66</v>
      </c>
      <c r="S3605" s="21" t="s">
        <v>67</v>
      </c>
    </row>
    <row r="3606" spans="1:19" s="21" customFormat="1" x14ac:dyDescent="0.35">
      <c r="A3606" s="26">
        <v>1555586</v>
      </c>
      <c r="B3606" s="53">
        <v>411583</v>
      </c>
      <c r="C3606" s="26">
        <f>VLOOKUP(TotalFix[[#This Row],[Order]],'Total Fix by SS'!B:C,2,0)</f>
        <v>247</v>
      </c>
      <c r="D3606" s="21" t="s">
        <v>59</v>
      </c>
      <c r="E3606" s="21" t="s">
        <v>68</v>
      </c>
      <c r="F3606" s="21" t="s">
        <v>69</v>
      </c>
      <c r="G3606" s="21" t="s">
        <v>62</v>
      </c>
      <c r="H3606" s="21" t="s">
        <v>70</v>
      </c>
      <c r="I3606" s="21" t="s">
        <v>71</v>
      </c>
      <c r="J3606" s="22">
        <v>43754</v>
      </c>
      <c r="K3606" s="23">
        <v>0.46247685185185</v>
      </c>
      <c r="L3606" s="22">
        <v>43754</v>
      </c>
      <c r="M3606" s="23">
        <v>0.46247685185185</v>
      </c>
      <c r="N3606" s="24">
        <v>30</v>
      </c>
      <c r="O3606" s="21" t="s">
        <v>66</v>
      </c>
      <c r="P3606" s="46">
        <f>TotalFix[[#This Row],[Confirmed activ. 3 (ILE03)]]</f>
        <v>30</v>
      </c>
      <c r="Q3606" s="24">
        <v>30</v>
      </c>
      <c r="R3606" s="21" t="s">
        <v>66</v>
      </c>
      <c r="S3606" s="21" t="s">
        <v>72</v>
      </c>
    </row>
    <row r="3607" spans="1:19" s="21" customFormat="1" x14ac:dyDescent="0.35">
      <c r="A3607" s="26">
        <v>1555586</v>
      </c>
      <c r="B3607" s="53">
        <v>411583</v>
      </c>
      <c r="C3607" s="26">
        <f>VLOOKUP(TotalFix[[#This Row],[Order]],'Total Fix by SS'!B:C,2,0)</f>
        <v>247</v>
      </c>
      <c r="D3607" s="21" t="s">
        <v>59</v>
      </c>
      <c r="E3607" s="21" t="s">
        <v>73</v>
      </c>
      <c r="F3607" s="21" t="s">
        <v>61</v>
      </c>
      <c r="G3607" s="21" t="s">
        <v>62</v>
      </c>
      <c r="H3607" s="21" t="s">
        <v>63</v>
      </c>
      <c r="I3607" s="21" t="s">
        <v>74</v>
      </c>
      <c r="J3607" s="22">
        <v>43754</v>
      </c>
      <c r="K3607" s="23">
        <v>0.46497685185185</v>
      </c>
      <c r="L3607" s="22">
        <v>43758</v>
      </c>
      <c r="M3607" s="23">
        <v>0.36688657407406999</v>
      </c>
      <c r="N3607" s="25">
        <v>2.105</v>
      </c>
      <c r="O3607" s="21" t="s">
        <v>77</v>
      </c>
      <c r="P3607" s="46">
        <f>TotalFix[[#This Row],[Confirmed activ. 3 (ILE03)]]*60</f>
        <v>126.3</v>
      </c>
      <c r="Q3607" s="24">
        <v>200</v>
      </c>
      <c r="R3607" s="21" t="s">
        <v>66</v>
      </c>
      <c r="S3607" s="21" t="s">
        <v>67</v>
      </c>
    </row>
    <row r="3608" spans="1:19" s="21" customFormat="1" x14ac:dyDescent="0.35">
      <c r="A3608" s="26">
        <v>1555586</v>
      </c>
      <c r="B3608" s="53">
        <v>411583</v>
      </c>
      <c r="C3608" s="26">
        <f>VLOOKUP(TotalFix[[#This Row],[Order]],'Total Fix by SS'!B:C,2,0)</f>
        <v>247</v>
      </c>
      <c r="D3608" s="21" t="s">
        <v>59</v>
      </c>
      <c r="E3608" s="21" t="s">
        <v>75</v>
      </c>
      <c r="F3608" s="21" t="s">
        <v>61</v>
      </c>
      <c r="G3608" s="21" t="s">
        <v>62</v>
      </c>
      <c r="H3608" s="21" t="s">
        <v>63</v>
      </c>
      <c r="I3608" s="21" t="s">
        <v>76</v>
      </c>
      <c r="J3608" s="22">
        <v>43762</v>
      </c>
      <c r="K3608" s="23">
        <v>0.31651620370369998</v>
      </c>
      <c r="L3608" s="22">
        <v>43767</v>
      </c>
      <c r="M3608" s="23">
        <v>0.65716435185184996</v>
      </c>
      <c r="N3608" s="25">
        <v>22.559000000000001</v>
      </c>
      <c r="O3608" s="21" t="s">
        <v>77</v>
      </c>
      <c r="P3608" s="46">
        <f>TotalFix[[#This Row],[Confirmed activ. 3 (ILE03)]]*60</f>
        <v>1353.54</v>
      </c>
      <c r="Q3608" s="24">
        <v>500</v>
      </c>
      <c r="R3608" s="21" t="s">
        <v>66</v>
      </c>
      <c r="S3608" s="21" t="s">
        <v>67</v>
      </c>
    </row>
    <row r="3609" spans="1:19" s="21" customFormat="1" x14ac:dyDescent="0.35">
      <c r="A3609" s="26">
        <v>1555586</v>
      </c>
      <c r="B3609" s="53">
        <v>411583</v>
      </c>
      <c r="C3609" s="26">
        <f>VLOOKUP(TotalFix[[#This Row],[Order]],'Total Fix by SS'!B:C,2,0)</f>
        <v>247</v>
      </c>
      <c r="D3609" s="21" t="s">
        <v>59</v>
      </c>
      <c r="E3609" s="21" t="s">
        <v>78</v>
      </c>
      <c r="F3609" s="21" t="s">
        <v>69</v>
      </c>
      <c r="G3609" s="21" t="s">
        <v>62</v>
      </c>
      <c r="H3609" s="21" t="s">
        <v>70</v>
      </c>
      <c r="I3609" s="21" t="s">
        <v>79</v>
      </c>
      <c r="J3609" s="22">
        <v>43767</v>
      </c>
      <c r="K3609" s="23">
        <v>0.71432870370370005</v>
      </c>
      <c r="L3609" s="22">
        <v>43767</v>
      </c>
      <c r="M3609" s="23">
        <v>0.71432870370370005</v>
      </c>
      <c r="N3609" s="24">
        <v>20</v>
      </c>
      <c r="O3609" s="21" t="s">
        <v>66</v>
      </c>
      <c r="P3609" s="46">
        <f>TotalFix[[#This Row],[Confirmed activ. 3 (ILE03)]]</f>
        <v>20</v>
      </c>
      <c r="Q3609" s="24">
        <v>20</v>
      </c>
      <c r="R3609" s="21" t="s">
        <v>66</v>
      </c>
      <c r="S3609" s="21" t="s">
        <v>72</v>
      </c>
    </row>
    <row r="3610" spans="1:19" s="21" customFormat="1" x14ac:dyDescent="0.35">
      <c r="A3610" s="26">
        <v>1555586</v>
      </c>
      <c r="B3610" s="53">
        <v>411583</v>
      </c>
      <c r="C3610" s="26">
        <f>VLOOKUP(TotalFix[[#This Row],[Order]],'Total Fix by SS'!B:C,2,0)</f>
        <v>247</v>
      </c>
      <c r="D3610" s="21" t="s">
        <v>59</v>
      </c>
      <c r="E3610" s="21" t="s">
        <v>80</v>
      </c>
      <c r="F3610" s="21" t="s">
        <v>69</v>
      </c>
      <c r="G3610" s="21" t="s">
        <v>62</v>
      </c>
      <c r="H3610" s="21" t="s">
        <v>70</v>
      </c>
      <c r="I3610" s="21" t="s">
        <v>81</v>
      </c>
      <c r="J3610" s="22">
        <v>43767</v>
      </c>
      <c r="K3610" s="23">
        <v>0.71439814814814995</v>
      </c>
      <c r="L3610" s="22">
        <v>43767</v>
      </c>
      <c r="M3610" s="23">
        <v>0.71439814814814995</v>
      </c>
      <c r="N3610" s="24">
        <v>20</v>
      </c>
      <c r="O3610" s="21" t="s">
        <v>66</v>
      </c>
      <c r="P3610" s="46">
        <f>TotalFix[[#This Row],[Confirmed activ. 3 (ILE03)]]</f>
        <v>20</v>
      </c>
      <c r="Q3610" s="24">
        <v>20</v>
      </c>
      <c r="R3610" s="21" t="s">
        <v>66</v>
      </c>
      <c r="S3610" s="21" t="s">
        <v>72</v>
      </c>
    </row>
    <row r="3611" spans="1:19" s="21" customFormat="1" x14ac:dyDescent="0.35">
      <c r="A3611" s="26">
        <v>1555586</v>
      </c>
      <c r="B3611" s="53">
        <v>411583</v>
      </c>
      <c r="C3611" s="26">
        <f>VLOOKUP(TotalFix[[#This Row],[Order]],'Total Fix by SS'!B:C,2,0)</f>
        <v>247</v>
      </c>
      <c r="D3611" s="21" t="s">
        <v>59</v>
      </c>
      <c r="E3611" s="21" t="s">
        <v>82</v>
      </c>
      <c r="F3611" s="21" t="s">
        <v>83</v>
      </c>
      <c r="G3611" s="21" t="s">
        <v>62</v>
      </c>
      <c r="H3611" s="21" t="s">
        <v>84</v>
      </c>
      <c r="I3611" s="21" t="s">
        <v>84</v>
      </c>
      <c r="J3611" s="22">
        <v>43767</v>
      </c>
      <c r="K3611" s="23">
        <v>0.75475694444443997</v>
      </c>
      <c r="L3611" s="22">
        <v>43769</v>
      </c>
      <c r="M3611" s="23">
        <v>0.15509259259259001</v>
      </c>
      <c r="N3611" s="25">
        <v>5.7460000000000004</v>
      </c>
      <c r="O3611" s="21" t="s">
        <v>77</v>
      </c>
      <c r="P3611" s="46">
        <f>TotalFix[[#This Row],[Confirmed activ. 3 (ILE03)]]*60</f>
        <v>344.76000000000005</v>
      </c>
      <c r="Q3611" s="24">
        <v>450</v>
      </c>
      <c r="R3611" s="21" t="s">
        <v>66</v>
      </c>
      <c r="S3611" s="21" t="s">
        <v>67</v>
      </c>
    </row>
    <row r="3612" spans="1:19" s="21" customFormat="1" x14ac:dyDescent="0.35">
      <c r="A3612" s="26">
        <v>1555586</v>
      </c>
      <c r="B3612" s="53">
        <v>411583</v>
      </c>
      <c r="C3612" s="26">
        <f>VLOOKUP(TotalFix[[#This Row],[Order]],'Total Fix by SS'!B:C,2,0)</f>
        <v>247</v>
      </c>
      <c r="D3612" s="21" t="s">
        <v>59</v>
      </c>
      <c r="E3612" s="21" t="s">
        <v>85</v>
      </c>
      <c r="F3612" s="21" t="s">
        <v>86</v>
      </c>
      <c r="G3612" s="21" t="s">
        <v>62</v>
      </c>
      <c r="H3612" s="21" t="s">
        <v>87</v>
      </c>
      <c r="I3612" s="21" t="s">
        <v>87</v>
      </c>
      <c r="J3612" s="22">
        <v>43769</v>
      </c>
      <c r="K3612" s="23">
        <v>0.36605324074074003</v>
      </c>
      <c r="L3612" s="22">
        <v>43769</v>
      </c>
      <c r="M3612" s="23">
        <v>0.36605324074074003</v>
      </c>
      <c r="N3612" s="24">
        <v>20</v>
      </c>
      <c r="O3612" s="21" t="s">
        <v>66</v>
      </c>
      <c r="P3612" s="46">
        <f>TotalFix[[#This Row],[Confirmed activ. 3 (ILE03)]]</f>
        <v>20</v>
      </c>
      <c r="Q3612" s="24">
        <v>20</v>
      </c>
      <c r="R3612" s="21" t="s">
        <v>66</v>
      </c>
      <c r="S3612" s="21" t="s">
        <v>72</v>
      </c>
    </row>
    <row r="3613" spans="1:19" s="21" customFormat="1" x14ac:dyDescent="0.35">
      <c r="A3613" s="26">
        <v>1555586</v>
      </c>
      <c r="B3613" s="53">
        <v>411583</v>
      </c>
      <c r="C3613" s="26">
        <f>VLOOKUP(TotalFix[[#This Row],[Order]],'Total Fix by SS'!B:C,2,0)</f>
        <v>247</v>
      </c>
      <c r="D3613" s="21" t="s">
        <v>59</v>
      </c>
      <c r="E3613" s="21" t="s">
        <v>88</v>
      </c>
      <c r="F3613" s="21" t="s">
        <v>89</v>
      </c>
      <c r="G3613" s="21" t="s">
        <v>90</v>
      </c>
      <c r="H3613" s="21" t="s">
        <v>91</v>
      </c>
      <c r="I3613" s="21" t="s">
        <v>92</v>
      </c>
      <c r="J3613" s="22">
        <v>43769</v>
      </c>
      <c r="K3613" s="23">
        <v>0.55670138888888998</v>
      </c>
      <c r="L3613" s="22">
        <v>43769</v>
      </c>
      <c r="M3613" s="23">
        <v>0.62112268518518998</v>
      </c>
      <c r="N3613" s="25">
        <v>1.546</v>
      </c>
      <c r="O3613" s="21" t="s">
        <v>77</v>
      </c>
      <c r="P3613" s="46">
        <f>TotalFix[[#This Row],[Confirmed activ. 3 (ILE03)]]*60</f>
        <v>92.76</v>
      </c>
      <c r="Q3613" s="24">
        <v>0</v>
      </c>
      <c r="R3613" s="21" t="s">
        <v>66</v>
      </c>
      <c r="S3613" s="21" t="s">
        <v>67</v>
      </c>
    </row>
    <row r="3614" spans="1:19" s="21" customFormat="1" x14ac:dyDescent="0.35">
      <c r="A3614" s="26">
        <v>1555586</v>
      </c>
      <c r="B3614" s="53">
        <v>411583</v>
      </c>
      <c r="C3614" s="26">
        <f>VLOOKUP(TotalFix[[#This Row],[Order]],'Total Fix by SS'!B:C,2,0)</f>
        <v>247</v>
      </c>
      <c r="D3614" s="21" t="s">
        <v>59</v>
      </c>
      <c r="E3614" s="21" t="s">
        <v>95</v>
      </c>
      <c r="F3614" s="21" t="s">
        <v>61</v>
      </c>
      <c r="G3614" s="21" t="s">
        <v>62</v>
      </c>
      <c r="H3614" s="21" t="s">
        <v>63</v>
      </c>
      <c r="I3614" s="21" t="s">
        <v>96</v>
      </c>
      <c r="J3614" s="22">
        <v>43769</v>
      </c>
      <c r="K3614" s="23">
        <v>0.62414351851852001</v>
      </c>
      <c r="L3614" s="22">
        <v>43769</v>
      </c>
      <c r="M3614" s="23">
        <v>0.63555555555555998</v>
      </c>
      <c r="N3614" s="25">
        <v>16.433</v>
      </c>
      <c r="O3614" s="21" t="s">
        <v>66</v>
      </c>
      <c r="P3614" s="46">
        <f>TotalFix[[#This Row],[Confirmed activ. 3 (ILE03)]]</f>
        <v>16.433</v>
      </c>
      <c r="Q3614" s="24">
        <v>40</v>
      </c>
      <c r="R3614" s="21" t="s">
        <v>66</v>
      </c>
      <c r="S3614" s="21" t="s">
        <v>67</v>
      </c>
    </row>
    <row r="3615" spans="1:19" s="21" customFormat="1" x14ac:dyDescent="0.35">
      <c r="A3615" s="26">
        <v>1555586</v>
      </c>
      <c r="B3615" s="53">
        <v>411583</v>
      </c>
      <c r="C3615" s="26">
        <f>VLOOKUP(TotalFix[[#This Row],[Order]],'Total Fix by SS'!B:C,2,0)</f>
        <v>247</v>
      </c>
      <c r="D3615" s="21" t="s">
        <v>59</v>
      </c>
      <c r="E3615" s="21" t="s">
        <v>97</v>
      </c>
      <c r="F3615" s="21" t="s">
        <v>69</v>
      </c>
      <c r="G3615" s="21" t="s">
        <v>62</v>
      </c>
      <c r="H3615" s="21" t="s">
        <v>70</v>
      </c>
      <c r="I3615" s="21" t="s">
        <v>98</v>
      </c>
      <c r="J3615" s="22">
        <v>43772</v>
      </c>
      <c r="K3615" s="23">
        <v>0.33173611111111001</v>
      </c>
      <c r="L3615" s="22">
        <v>43772</v>
      </c>
      <c r="M3615" s="23">
        <v>0.33173611111111001</v>
      </c>
      <c r="N3615" s="24">
        <v>20</v>
      </c>
      <c r="O3615" s="21" t="s">
        <v>66</v>
      </c>
      <c r="P3615" s="46">
        <f>TotalFix[[#This Row],[Confirmed activ. 3 (ILE03)]]</f>
        <v>20</v>
      </c>
      <c r="Q3615" s="24">
        <v>20</v>
      </c>
      <c r="R3615" s="21" t="s">
        <v>66</v>
      </c>
      <c r="S3615" s="21" t="s">
        <v>72</v>
      </c>
    </row>
    <row r="3616" spans="1:19" s="21" customFormat="1" x14ac:dyDescent="0.35">
      <c r="A3616" s="26">
        <v>1555586</v>
      </c>
      <c r="B3616" s="53">
        <v>411583</v>
      </c>
      <c r="C3616" s="26">
        <f>VLOOKUP(TotalFix[[#This Row],[Order]],'Total Fix by SS'!B:C,2,0)</f>
        <v>247</v>
      </c>
      <c r="D3616" s="21" t="s">
        <v>59</v>
      </c>
      <c r="E3616" s="21" t="s">
        <v>99</v>
      </c>
      <c r="F3616" s="21" t="s">
        <v>69</v>
      </c>
      <c r="G3616" s="21" t="s">
        <v>62</v>
      </c>
      <c r="H3616" s="21" t="s">
        <v>70</v>
      </c>
      <c r="I3616" s="21" t="s">
        <v>100</v>
      </c>
      <c r="J3616" s="22">
        <v>43772</v>
      </c>
      <c r="K3616" s="23">
        <v>0.33179398148147998</v>
      </c>
      <c r="L3616" s="22">
        <v>43772</v>
      </c>
      <c r="M3616" s="23">
        <v>0.33179398148147998</v>
      </c>
      <c r="N3616" s="24">
        <v>50</v>
      </c>
      <c r="O3616" s="21" t="s">
        <v>66</v>
      </c>
      <c r="P3616" s="46">
        <f>TotalFix[[#This Row],[Confirmed activ. 3 (ILE03)]]</f>
        <v>50</v>
      </c>
      <c r="Q3616" s="24">
        <v>50</v>
      </c>
      <c r="R3616" s="21" t="s">
        <v>66</v>
      </c>
      <c r="S3616" s="21" t="s">
        <v>72</v>
      </c>
    </row>
    <row r="3617" spans="1:19" s="21" customFormat="1" x14ac:dyDescent="0.35">
      <c r="A3617" s="26">
        <v>1555586</v>
      </c>
      <c r="B3617" s="53">
        <v>411583</v>
      </c>
      <c r="C3617" s="26">
        <f>VLOOKUP(TotalFix[[#This Row],[Order]],'Total Fix by SS'!B:C,2,0)</f>
        <v>247</v>
      </c>
      <c r="D3617" s="21" t="s">
        <v>59</v>
      </c>
      <c r="E3617" s="21" t="s">
        <v>101</v>
      </c>
      <c r="F3617" s="21" t="s">
        <v>102</v>
      </c>
      <c r="G3617" s="21" t="s">
        <v>62</v>
      </c>
      <c r="H3617" s="21" t="s">
        <v>100</v>
      </c>
      <c r="I3617" s="21" t="s">
        <v>103</v>
      </c>
      <c r="J3617" s="22">
        <v>43772</v>
      </c>
      <c r="K3617" s="23">
        <v>0.33186342592592999</v>
      </c>
      <c r="L3617" s="22">
        <v>43772</v>
      </c>
      <c r="M3617" s="23">
        <v>0.33186342592592999</v>
      </c>
      <c r="N3617" s="24">
        <v>10</v>
      </c>
      <c r="O3617" s="21" t="s">
        <v>66</v>
      </c>
      <c r="P3617" s="46">
        <f>TotalFix[[#This Row],[Confirmed activ. 3 (ILE03)]]</f>
        <v>10</v>
      </c>
      <c r="Q3617" s="24">
        <v>10</v>
      </c>
      <c r="R3617" s="21" t="s">
        <v>66</v>
      </c>
      <c r="S3617" s="21" t="s">
        <v>72</v>
      </c>
    </row>
    <row r="3618" spans="1:19" s="21" customFormat="1" x14ac:dyDescent="0.35">
      <c r="A3618" s="26">
        <v>1555586</v>
      </c>
      <c r="B3618" s="53">
        <v>411583</v>
      </c>
      <c r="C3618" s="26">
        <f>VLOOKUP(TotalFix[[#This Row],[Order]],'Total Fix by SS'!B:C,2,0)</f>
        <v>247</v>
      </c>
      <c r="D3618" s="21" t="s">
        <v>59</v>
      </c>
      <c r="E3618" s="21" t="s">
        <v>104</v>
      </c>
      <c r="F3618" s="21" t="s">
        <v>102</v>
      </c>
      <c r="G3618" s="21" t="s">
        <v>105</v>
      </c>
      <c r="H3618" s="21" t="s">
        <v>100</v>
      </c>
      <c r="I3618" s="21" t="s">
        <v>106</v>
      </c>
      <c r="J3618" s="22">
        <v>43772</v>
      </c>
      <c r="K3618" s="23">
        <v>0.33702546296295999</v>
      </c>
      <c r="L3618" s="22">
        <v>43772</v>
      </c>
      <c r="M3618" s="23">
        <v>0.33702546296295999</v>
      </c>
      <c r="N3618" s="24">
        <v>10</v>
      </c>
      <c r="O3618" s="21" t="s">
        <v>66</v>
      </c>
      <c r="P3618" s="46">
        <f>TotalFix[[#This Row],[Confirmed activ. 3 (ILE03)]]</f>
        <v>10</v>
      </c>
      <c r="Q3618" s="24">
        <v>10</v>
      </c>
      <c r="R3618" s="21" t="s">
        <v>66</v>
      </c>
      <c r="S3618" s="21" t="s">
        <v>72</v>
      </c>
    </row>
    <row r="3619" spans="1:19" s="21" customFormat="1" x14ac:dyDescent="0.35">
      <c r="A3619" s="26">
        <v>1555586</v>
      </c>
      <c r="B3619" s="53">
        <v>411583</v>
      </c>
      <c r="C3619" s="26">
        <f>VLOOKUP(TotalFix[[#This Row],[Order]],'Total Fix by SS'!B:C,2,0)</f>
        <v>247</v>
      </c>
      <c r="D3619" s="21" t="s">
        <v>107</v>
      </c>
      <c r="E3619" s="21" t="s">
        <v>60</v>
      </c>
      <c r="F3619" s="21" t="s">
        <v>61</v>
      </c>
      <c r="G3619" s="21" t="s">
        <v>90</v>
      </c>
      <c r="H3619" s="21" t="s">
        <v>63</v>
      </c>
      <c r="I3619" s="21" t="s">
        <v>108</v>
      </c>
      <c r="J3619" s="22">
        <v>43769</v>
      </c>
      <c r="K3619" s="23">
        <v>0.37296296296296</v>
      </c>
      <c r="L3619" s="22">
        <v>43769</v>
      </c>
      <c r="M3619" s="23">
        <v>0.51517361111111004</v>
      </c>
      <c r="N3619" s="25">
        <v>3.4129999999999998</v>
      </c>
      <c r="O3619" s="21" t="s">
        <v>77</v>
      </c>
      <c r="P3619" s="46">
        <f>TotalFix[[#This Row],[Confirmed activ. 3 (ILE03)]]*60</f>
        <v>204.78</v>
      </c>
      <c r="Q3619" s="24">
        <v>1</v>
      </c>
      <c r="R3619" s="21" t="s">
        <v>66</v>
      </c>
      <c r="S3619" s="21" t="s">
        <v>67</v>
      </c>
    </row>
    <row r="3620" spans="1:19" s="21" customFormat="1" x14ac:dyDescent="0.35">
      <c r="A3620" s="26">
        <v>1555586</v>
      </c>
      <c r="B3620" s="53">
        <v>411583</v>
      </c>
      <c r="C3620" s="26">
        <f>VLOOKUP(TotalFix[[#This Row],[Order]],'Total Fix by SS'!B:C,2,0)</f>
        <v>247</v>
      </c>
      <c r="D3620" s="21" t="s">
        <v>109</v>
      </c>
      <c r="E3620" s="21" t="s">
        <v>82</v>
      </c>
      <c r="F3620" s="21" t="s">
        <v>83</v>
      </c>
      <c r="G3620" s="21" t="s">
        <v>90</v>
      </c>
      <c r="H3620" s="21" t="s">
        <v>84</v>
      </c>
      <c r="I3620" s="21" t="s">
        <v>110</v>
      </c>
      <c r="J3620" s="22"/>
      <c r="K3620" s="23">
        <v>0</v>
      </c>
      <c r="L3620" s="22"/>
      <c r="M3620" s="23">
        <v>0</v>
      </c>
      <c r="N3620" s="25">
        <v>0</v>
      </c>
      <c r="O3620" s="21" t="s">
        <v>93</v>
      </c>
      <c r="P3620" s="46"/>
      <c r="Q3620" s="24">
        <v>5</v>
      </c>
      <c r="R3620" s="21" t="s">
        <v>66</v>
      </c>
      <c r="S3620" s="21" t="s">
        <v>94</v>
      </c>
    </row>
    <row r="3621" spans="1:19" s="21" customFormat="1" x14ac:dyDescent="0.35">
      <c r="A3621" s="26">
        <v>1555587</v>
      </c>
      <c r="B3621" s="53">
        <v>411583</v>
      </c>
      <c r="C3621" s="26">
        <f>VLOOKUP(TotalFix[[#This Row],[Order]],'Total Fix by SS'!B:C,2,0)</f>
        <v>247</v>
      </c>
      <c r="D3621" s="21" t="s">
        <v>59</v>
      </c>
      <c r="E3621" s="21" t="s">
        <v>60</v>
      </c>
      <c r="F3621" s="21" t="s">
        <v>61</v>
      </c>
      <c r="G3621" s="21" t="s">
        <v>62</v>
      </c>
      <c r="H3621" s="21" t="s">
        <v>63</v>
      </c>
      <c r="I3621" s="21" t="s">
        <v>64</v>
      </c>
      <c r="J3621" s="22">
        <v>43753</v>
      </c>
      <c r="K3621" s="23">
        <v>0.40900462962963002</v>
      </c>
      <c r="L3621" s="22">
        <v>43753</v>
      </c>
      <c r="M3621" s="23">
        <v>0.41317129629630001</v>
      </c>
      <c r="N3621" s="24">
        <v>6</v>
      </c>
      <c r="O3621" s="21" t="s">
        <v>66</v>
      </c>
      <c r="P3621" s="46">
        <f>TotalFix[[#This Row],[Confirmed activ. 3 (ILE03)]]</f>
        <v>6</v>
      </c>
      <c r="Q3621" s="24">
        <v>20</v>
      </c>
      <c r="R3621" s="21" t="s">
        <v>66</v>
      </c>
      <c r="S3621" s="21" t="s">
        <v>67</v>
      </c>
    </row>
    <row r="3622" spans="1:19" s="21" customFormat="1" x14ac:dyDescent="0.35">
      <c r="A3622" s="26">
        <v>1555587</v>
      </c>
      <c r="B3622" s="53">
        <v>411583</v>
      </c>
      <c r="C3622" s="26">
        <f>VLOOKUP(TotalFix[[#This Row],[Order]],'Total Fix by SS'!B:C,2,0)</f>
        <v>247</v>
      </c>
      <c r="D3622" s="21" t="s">
        <v>59</v>
      </c>
      <c r="E3622" s="21" t="s">
        <v>68</v>
      </c>
      <c r="F3622" s="21" t="s">
        <v>69</v>
      </c>
      <c r="G3622" s="21" t="s">
        <v>62</v>
      </c>
      <c r="H3622" s="21" t="s">
        <v>70</v>
      </c>
      <c r="I3622" s="21" t="s">
        <v>71</v>
      </c>
      <c r="J3622" s="22">
        <v>43753</v>
      </c>
      <c r="K3622" s="23">
        <v>0.45241898148148002</v>
      </c>
      <c r="L3622" s="22">
        <v>43753</v>
      </c>
      <c r="M3622" s="23">
        <v>0.45241898148148002</v>
      </c>
      <c r="N3622" s="24">
        <v>30</v>
      </c>
      <c r="O3622" s="21" t="s">
        <v>66</v>
      </c>
      <c r="P3622" s="46">
        <f>TotalFix[[#This Row],[Confirmed activ. 3 (ILE03)]]</f>
        <v>30</v>
      </c>
      <c r="Q3622" s="24">
        <v>30</v>
      </c>
      <c r="R3622" s="21" t="s">
        <v>66</v>
      </c>
      <c r="S3622" s="21" t="s">
        <v>72</v>
      </c>
    </row>
    <row r="3623" spans="1:19" s="21" customFormat="1" x14ac:dyDescent="0.35">
      <c r="A3623" s="26">
        <v>1555587</v>
      </c>
      <c r="B3623" s="53">
        <v>411583</v>
      </c>
      <c r="C3623" s="26">
        <f>VLOOKUP(TotalFix[[#This Row],[Order]],'Total Fix by SS'!B:C,2,0)</f>
        <v>247</v>
      </c>
      <c r="D3623" s="21" t="s">
        <v>59</v>
      </c>
      <c r="E3623" s="21" t="s">
        <v>73</v>
      </c>
      <c r="F3623" s="21" t="s">
        <v>61</v>
      </c>
      <c r="G3623" s="21" t="s">
        <v>62</v>
      </c>
      <c r="H3623" s="21" t="s">
        <v>63</v>
      </c>
      <c r="I3623" s="21" t="s">
        <v>74</v>
      </c>
      <c r="J3623" s="22">
        <v>43753</v>
      </c>
      <c r="K3623" s="23">
        <v>0.45292824074074001</v>
      </c>
      <c r="L3623" s="22">
        <v>43754</v>
      </c>
      <c r="M3623" s="23">
        <v>0.43208333333332999</v>
      </c>
      <c r="N3623" s="25">
        <v>206.02699999999999</v>
      </c>
      <c r="O3623" s="21" t="s">
        <v>66</v>
      </c>
      <c r="P3623" s="46">
        <f>TotalFix[[#This Row],[Confirmed activ. 3 (ILE03)]]</f>
        <v>206.02699999999999</v>
      </c>
      <c r="Q3623" s="24">
        <v>200</v>
      </c>
      <c r="R3623" s="21" t="s">
        <v>66</v>
      </c>
      <c r="S3623" s="21" t="s">
        <v>67</v>
      </c>
    </row>
    <row r="3624" spans="1:19" s="21" customFormat="1" x14ac:dyDescent="0.35">
      <c r="A3624" s="26">
        <v>1555587</v>
      </c>
      <c r="B3624" s="53">
        <v>411583</v>
      </c>
      <c r="C3624" s="26">
        <f>VLOOKUP(TotalFix[[#This Row],[Order]],'Total Fix by SS'!B:C,2,0)</f>
        <v>247</v>
      </c>
      <c r="D3624" s="21" t="s">
        <v>59</v>
      </c>
      <c r="E3624" s="21" t="s">
        <v>75</v>
      </c>
      <c r="F3624" s="21" t="s">
        <v>61</v>
      </c>
      <c r="G3624" s="21" t="s">
        <v>62</v>
      </c>
      <c r="H3624" s="21" t="s">
        <v>63</v>
      </c>
      <c r="I3624" s="21" t="s">
        <v>76</v>
      </c>
      <c r="J3624" s="22">
        <v>43760</v>
      </c>
      <c r="K3624" s="23">
        <v>0.33980324074073998</v>
      </c>
      <c r="L3624" s="22">
        <v>43765</v>
      </c>
      <c r="M3624" s="23">
        <v>0.69353009259259002</v>
      </c>
      <c r="N3624" s="25">
        <v>24.440999999999999</v>
      </c>
      <c r="O3624" s="21" t="s">
        <v>77</v>
      </c>
      <c r="P3624" s="46">
        <f>TotalFix[[#This Row],[Confirmed activ. 3 (ILE03)]]*60</f>
        <v>1466.46</v>
      </c>
      <c r="Q3624" s="24">
        <v>500</v>
      </c>
      <c r="R3624" s="21" t="s">
        <v>66</v>
      </c>
      <c r="S3624" s="21" t="s">
        <v>67</v>
      </c>
    </row>
    <row r="3625" spans="1:19" s="21" customFormat="1" x14ac:dyDescent="0.35">
      <c r="A3625" s="26">
        <v>1555587</v>
      </c>
      <c r="B3625" s="53">
        <v>411583</v>
      </c>
      <c r="C3625" s="26">
        <f>VLOOKUP(TotalFix[[#This Row],[Order]],'Total Fix by SS'!B:C,2,0)</f>
        <v>247</v>
      </c>
      <c r="D3625" s="21" t="s">
        <v>59</v>
      </c>
      <c r="E3625" s="21" t="s">
        <v>78</v>
      </c>
      <c r="F3625" s="21" t="s">
        <v>69</v>
      </c>
      <c r="G3625" s="21" t="s">
        <v>62</v>
      </c>
      <c r="H3625" s="21" t="s">
        <v>70</v>
      </c>
      <c r="I3625" s="21" t="s">
        <v>79</v>
      </c>
      <c r="J3625" s="22">
        <v>43765</v>
      </c>
      <c r="K3625" s="23">
        <v>0.71206018518518999</v>
      </c>
      <c r="L3625" s="22">
        <v>43765</v>
      </c>
      <c r="M3625" s="23">
        <v>0.71206018518518999</v>
      </c>
      <c r="N3625" s="24">
        <v>20</v>
      </c>
      <c r="O3625" s="21" t="s">
        <v>66</v>
      </c>
      <c r="P3625" s="46">
        <f>TotalFix[[#This Row],[Confirmed activ. 3 (ILE03)]]</f>
        <v>20</v>
      </c>
      <c r="Q3625" s="24">
        <v>20</v>
      </c>
      <c r="R3625" s="21" t="s">
        <v>66</v>
      </c>
      <c r="S3625" s="21" t="s">
        <v>72</v>
      </c>
    </row>
    <row r="3626" spans="1:19" s="21" customFormat="1" x14ac:dyDescent="0.35">
      <c r="A3626" s="26">
        <v>1555587</v>
      </c>
      <c r="B3626" s="53">
        <v>411583</v>
      </c>
      <c r="C3626" s="26">
        <f>VLOOKUP(TotalFix[[#This Row],[Order]],'Total Fix by SS'!B:C,2,0)</f>
        <v>247</v>
      </c>
      <c r="D3626" s="21" t="s">
        <v>59</v>
      </c>
      <c r="E3626" s="21" t="s">
        <v>80</v>
      </c>
      <c r="F3626" s="21" t="s">
        <v>69</v>
      </c>
      <c r="G3626" s="21" t="s">
        <v>62</v>
      </c>
      <c r="H3626" s="21" t="s">
        <v>70</v>
      </c>
      <c r="I3626" s="21" t="s">
        <v>81</v>
      </c>
      <c r="J3626" s="22">
        <v>43765</v>
      </c>
      <c r="K3626" s="23">
        <v>0.71212962962963</v>
      </c>
      <c r="L3626" s="22">
        <v>43765</v>
      </c>
      <c r="M3626" s="23">
        <v>0.71212962962963</v>
      </c>
      <c r="N3626" s="24">
        <v>20</v>
      </c>
      <c r="O3626" s="21" t="s">
        <v>66</v>
      </c>
      <c r="P3626" s="46">
        <f>TotalFix[[#This Row],[Confirmed activ. 3 (ILE03)]]</f>
        <v>20</v>
      </c>
      <c r="Q3626" s="24">
        <v>20</v>
      </c>
      <c r="R3626" s="21" t="s">
        <v>66</v>
      </c>
      <c r="S3626" s="21" t="s">
        <v>72</v>
      </c>
    </row>
    <row r="3627" spans="1:19" s="21" customFormat="1" x14ac:dyDescent="0.35">
      <c r="A3627" s="26">
        <v>1555587</v>
      </c>
      <c r="B3627" s="53">
        <v>411583</v>
      </c>
      <c r="C3627" s="26">
        <f>VLOOKUP(TotalFix[[#This Row],[Order]],'Total Fix by SS'!B:C,2,0)</f>
        <v>247</v>
      </c>
      <c r="D3627" s="21" t="s">
        <v>59</v>
      </c>
      <c r="E3627" s="21" t="s">
        <v>82</v>
      </c>
      <c r="F3627" s="21" t="s">
        <v>83</v>
      </c>
      <c r="G3627" s="21" t="s">
        <v>62</v>
      </c>
      <c r="H3627" s="21" t="s">
        <v>84</v>
      </c>
      <c r="I3627" s="21" t="s">
        <v>84</v>
      </c>
      <c r="J3627" s="22">
        <v>43766</v>
      </c>
      <c r="K3627" s="23">
        <v>9.8032407407409997E-2</v>
      </c>
      <c r="L3627" s="22">
        <v>43767</v>
      </c>
      <c r="M3627" s="23">
        <v>0.18012731481481001</v>
      </c>
      <c r="N3627" s="25">
        <v>3.3639999999999999</v>
      </c>
      <c r="O3627" s="21" t="s">
        <v>77</v>
      </c>
      <c r="P3627" s="46">
        <f>TotalFix[[#This Row],[Confirmed activ. 3 (ILE03)]]*60</f>
        <v>201.84</v>
      </c>
      <c r="Q3627" s="24">
        <v>450</v>
      </c>
      <c r="R3627" s="21" t="s">
        <v>66</v>
      </c>
      <c r="S3627" s="21" t="s">
        <v>67</v>
      </c>
    </row>
    <row r="3628" spans="1:19" s="21" customFormat="1" x14ac:dyDescent="0.35">
      <c r="A3628" s="26">
        <v>1555587</v>
      </c>
      <c r="B3628" s="53">
        <v>411583</v>
      </c>
      <c r="C3628" s="26">
        <f>VLOOKUP(TotalFix[[#This Row],[Order]],'Total Fix by SS'!B:C,2,0)</f>
        <v>247</v>
      </c>
      <c r="D3628" s="21" t="s">
        <v>59</v>
      </c>
      <c r="E3628" s="21" t="s">
        <v>85</v>
      </c>
      <c r="F3628" s="21" t="s">
        <v>86</v>
      </c>
      <c r="G3628" s="21" t="s">
        <v>62</v>
      </c>
      <c r="H3628" s="21" t="s">
        <v>87</v>
      </c>
      <c r="I3628" s="21" t="s">
        <v>87</v>
      </c>
      <c r="J3628" s="22">
        <v>43767</v>
      </c>
      <c r="K3628" s="23">
        <v>0.41055555555556</v>
      </c>
      <c r="L3628" s="22">
        <v>43767</v>
      </c>
      <c r="M3628" s="23">
        <v>0.41055555555556</v>
      </c>
      <c r="N3628" s="24">
        <v>20</v>
      </c>
      <c r="O3628" s="21" t="s">
        <v>66</v>
      </c>
      <c r="P3628" s="46">
        <f>TotalFix[[#This Row],[Confirmed activ. 3 (ILE03)]]</f>
        <v>20</v>
      </c>
      <c r="Q3628" s="24">
        <v>20</v>
      </c>
      <c r="R3628" s="21" t="s">
        <v>66</v>
      </c>
      <c r="S3628" s="21" t="s">
        <v>72</v>
      </c>
    </row>
    <row r="3629" spans="1:19" s="21" customFormat="1" x14ac:dyDescent="0.35">
      <c r="A3629" s="26">
        <v>1555587</v>
      </c>
      <c r="B3629" s="53">
        <v>411583</v>
      </c>
      <c r="C3629" s="26">
        <f>VLOOKUP(TotalFix[[#This Row],[Order]],'Total Fix by SS'!B:C,2,0)</f>
        <v>247</v>
      </c>
      <c r="D3629" s="21" t="s">
        <v>59</v>
      </c>
      <c r="E3629" s="21" t="s">
        <v>88</v>
      </c>
      <c r="F3629" s="21" t="s">
        <v>89</v>
      </c>
      <c r="G3629" s="21" t="s">
        <v>90</v>
      </c>
      <c r="H3629" s="21" t="s">
        <v>91</v>
      </c>
      <c r="I3629" s="21" t="s">
        <v>92</v>
      </c>
      <c r="J3629" s="22"/>
      <c r="K3629" s="23">
        <v>0</v>
      </c>
      <c r="L3629" s="22"/>
      <c r="M3629" s="23">
        <v>0</v>
      </c>
      <c r="N3629" s="25">
        <v>0</v>
      </c>
      <c r="O3629" s="21" t="s">
        <v>93</v>
      </c>
      <c r="P3629" s="46"/>
      <c r="Q3629" s="24">
        <v>0</v>
      </c>
      <c r="R3629" s="21" t="s">
        <v>66</v>
      </c>
      <c r="S3629" s="21" t="s">
        <v>94</v>
      </c>
    </row>
    <row r="3630" spans="1:19" s="21" customFormat="1" x14ac:dyDescent="0.35">
      <c r="A3630" s="26">
        <v>1555587</v>
      </c>
      <c r="B3630" s="53">
        <v>411583</v>
      </c>
      <c r="C3630" s="26">
        <f>VLOOKUP(TotalFix[[#This Row],[Order]],'Total Fix by SS'!B:C,2,0)</f>
        <v>247</v>
      </c>
      <c r="D3630" s="21" t="s">
        <v>59</v>
      </c>
      <c r="E3630" s="21" t="s">
        <v>95</v>
      </c>
      <c r="F3630" s="21" t="s">
        <v>61</v>
      </c>
      <c r="G3630" s="21" t="s">
        <v>62</v>
      </c>
      <c r="H3630" s="21" t="s">
        <v>63</v>
      </c>
      <c r="I3630" s="21" t="s">
        <v>96</v>
      </c>
      <c r="J3630" s="22">
        <v>43768</v>
      </c>
      <c r="K3630" s="23">
        <v>0.45798611111110998</v>
      </c>
      <c r="L3630" s="22">
        <v>43768</v>
      </c>
      <c r="M3630" s="23">
        <v>0.46884259259258998</v>
      </c>
      <c r="N3630" s="25">
        <v>15.632999999999999</v>
      </c>
      <c r="O3630" s="21" t="s">
        <v>66</v>
      </c>
      <c r="P3630" s="46">
        <f>TotalFix[[#This Row],[Confirmed activ. 3 (ILE03)]]</f>
        <v>15.632999999999999</v>
      </c>
      <c r="Q3630" s="24">
        <v>40</v>
      </c>
      <c r="R3630" s="21" t="s">
        <v>66</v>
      </c>
      <c r="S3630" s="21" t="s">
        <v>67</v>
      </c>
    </row>
    <row r="3631" spans="1:19" s="21" customFormat="1" x14ac:dyDescent="0.35">
      <c r="A3631" s="26">
        <v>1555587</v>
      </c>
      <c r="B3631" s="53">
        <v>411583</v>
      </c>
      <c r="C3631" s="26">
        <f>VLOOKUP(TotalFix[[#This Row],[Order]],'Total Fix by SS'!B:C,2,0)</f>
        <v>247</v>
      </c>
      <c r="D3631" s="21" t="s">
        <v>59</v>
      </c>
      <c r="E3631" s="21" t="s">
        <v>97</v>
      </c>
      <c r="F3631" s="21" t="s">
        <v>69</v>
      </c>
      <c r="G3631" s="21" t="s">
        <v>62</v>
      </c>
      <c r="H3631" s="21" t="s">
        <v>70</v>
      </c>
      <c r="I3631" s="21" t="s">
        <v>98</v>
      </c>
      <c r="J3631" s="22">
        <v>43768</v>
      </c>
      <c r="K3631" s="23">
        <v>0.47932870370370001</v>
      </c>
      <c r="L3631" s="22">
        <v>43768</v>
      </c>
      <c r="M3631" s="23">
        <v>0.47932870370370001</v>
      </c>
      <c r="N3631" s="24">
        <v>20</v>
      </c>
      <c r="O3631" s="21" t="s">
        <v>66</v>
      </c>
      <c r="P3631" s="46">
        <f>TotalFix[[#This Row],[Confirmed activ. 3 (ILE03)]]</f>
        <v>20</v>
      </c>
      <c r="Q3631" s="24">
        <v>20</v>
      </c>
      <c r="R3631" s="21" t="s">
        <v>66</v>
      </c>
      <c r="S3631" s="21" t="s">
        <v>72</v>
      </c>
    </row>
    <row r="3632" spans="1:19" s="21" customFormat="1" x14ac:dyDescent="0.35">
      <c r="A3632" s="26">
        <v>1555587</v>
      </c>
      <c r="B3632" s="53">
        <v>411583</v>
      </c>
      <c r="C3632" s="26">
        <f>VLOOKUP(TotalFix[[#This Row],[Order]],'Total Fix by SS'!B:C,2,0)</f>
        <v>247</v>
      </c>
      <c r="D3632" s="21" t="s">
        <v>59</v>
      </c>
      <c r="E3632" s="21" t="s">
        <v>99</v>
      </c>
      <c r="F3632" s="21" t="s">
        <v>69</v>
      </c>
      <c r="G3632" s="21" t="s">
        <v>62</v>
      </c>
      <c r="H3632" s="21" t="s">
        <v>70</v>
      </c>
      <c r="I3632" s="21" t="s">
        <v>100</v>
      </c>
      <c r="J3632" s="22">
        <v>43768</v>
      </c>
      <c r="K3632" s="23">
        <v>0.47936342592593001</v>
      </c>
      <c r="L3632" s="22">
        <v>43768</v>
      </c>
      <c r="M3632" s="23">
        <v>0.47936342592593001</v>
      </c>
      <c r="N3632" s="24">
        <v>50</v>
      </c>
      <c r="O3632" s="21" t="s">
        <v>66</v>
      </c>
      <c r="P3632" s="46">
        <f>TotalFix[[#This Row],[Confirmed activ. 3 (ILE03)]]</f>
        <v>50</v>
      </c>
      <c r="Q3632" s="24">
        <v>50</v>
      </c>
      <c r="R3632" s="21" t="s">
        <v>66</v>
      </c>
      <c r="S3632" s="21" t="s">
        <v>72</v>
      </c>
    </row>
    <row r="3633" spans="1:19" s="21" customFormat="1" x14ac:dyDescent="0.35">
      <c r="A3633" s="26">
        <v>1555587</v>
      </c>
      <c r="B3633" s="53">
        <v>411583</v>
      </c>
      <c r="C3633" s="26">
        <f>VLOOKUP(TotalFix[[#This Row],[Order]],'Total Fix by SS'!B:C,2,0)</f>
        <v>247</v>
      </c>
      <c r="D3633" s="21" t="s">
        <v>59</v>
      </c>
      <c r="E3633" s="21" t="s">
        <v>101</v>
      </c>
      <c r="F3633" s="21" t="s">
        <v>102</v>
      </c>
      <c r="G3633" s="21" t="s">
        <v>62</v>
      </c>
      <c r="H3633" s="21" t="s">
        <v>100</v>
      </c>
      <c r="I3633" s="21" t="s">
        <v>103</v>
      </c>
      <c r="J3633" s="22">
        <v>43768</v>
      </c>
      <c r="K3633" s="23">
        <v>0.47939814814815002</v>
      </c>
      <c r="L3633" s="22">
        <v>43768</v>
      </c>
      <c r="M3633" s="23">
        <v>0.47939814814815002</v>
      </c>
      <c r="N3633" s="24">
        <v>10</v>
      </c>
      <c r="O3633" s="21" t="s">
        <v>66</v>
      </c>
      <c r="P3633" s="46">
        <f>TotalFix[[#This Row],[Confirmed activ. 3 (ILE03)]]</f>
        <v>10</v>
      </c>
      <c r="Q3633" s="24">
        <v>10</v>
      </c>
      <c r="R3633" s="21" t="s">
        <v>66</v>
      </c>
      <c r="S3633" s="21" t="s">
        <v>72</v>
      </c>
    </row>
    <row r="3634" spans="1:19" s="21" customFormat="1" x14ac:dyDescent="0.35">
      <c r="A3634" s="26">
        <v>1555587</v>
      </c>
      <c r="B3634" s="53">
        <v>411583</v>
      </c>
      <c r="C3634" s="26">
        <f>VLOOKUP(TotalFix[[#This Row],[Order]],'Total Fix by SS'!B:C,2,0)</f>
        <v>247</v>
      </c>
      <c r="D3634" s="21" t="s">
        <v>59</v>
      </c>
      <c r="E3634" s="21" t="s">
        <v>104</v>
      </c>
      <c r="F3634" s="21" t="s">
        <v>102</v>
      </c>
      <c r="G3634" s="21" t="s">
        <v>105</v>
      </c>
      <c r="H3634" s="21" t="s">
        <v>100</v>
      </c>
      <c r="I3634" s="21" t="s">
        <v>106</v>
      </c>
      <c r="J3634" s="22">
        <v>43769</v>
      </c>
      <c r="K3634" s="23">
        <v>0.65589120370370002</v>
      </c>
      <c r="L3634" s="22">
        <v>43769</v>
      </c>
      <c r="M3634" s="23">
        <v>0.65589120370370002</v>
      </c>
      <c r="N3634" s="24">
        <v>10</v>
      </c>
      <c r="O3634" s="21" t="s">
        <v>66</v>
      </c>
      <c r="P3634" s="46">
        <f>TotalFix[[#This Row],[Confirmed activ. 3 (ILE03)]]</f>
        <v>10</v>
      </c>
      <c r="Q3634" s="24">
        <v>10</v>
      </c>
      <c r="R3634" s="21" t="s">
        <v>66</v>
      </c>
      <c r="S3634" s="21" t="s">
        <v>72</v>
      </c>
    </row>
    <row r="3635" spans="1:19" s="21" customFormat="1" x14ac:dyDescent="0.35">
      <c r="A3635" s="26">
        <v>1555587</v>
      </c>
      <c r="B3635" s="53">
        <v>411583</v>
      </c>
      <c r="C3635" s="26">
        <f>VLOOKUP(TotalFix[[#This Row],[Order]],'Total Fix by SS'!B:C,2,0)</f>
        <v>247</v>
      </c>
      <c r="D3635" s="21" t="s">
        <v>107</v>
      </c>
      <c r="E3635" s="21" t="s">
        <v>60</v>
      </c>
      <c r="F3635" s="21" t="s">
        <v>61</v>
      </c>
      <c r="G3635" s="21" t="s">
        <v>90</v>
      </c>
      <c r="H3635" s="21" t="s">
        <v>63</v>
      </c>
      <c r="I3635" s="21" t="s">
        <v>108</v>
      </c>
      <c r="J3635" s="22">
        <v>43758</v>
      </c>
      <c r="K3635" s="23">
        <v>0.32203703703704001</v>
      </c>
      <c r="L3635" s="22">
        <v>43767</v>
      </c>
      <c r="M3635" s="23">
        <v>0.62224537037036998</v>
      </c>
      <c r="N3635" s="25">
        <v>278.72699999999998</v>
      </c>
      <c r="O3635" s="21" t="s">
        <v>66</v>
      </c>
      <c r="P3635" s="46">
        <f>TotalFix[[#This Row],[Confirmed activ. 3 (ILE03)]]</f>
        <v>278.72699999999998</v>
      </c>
      <c r="Q3635" s="24">
        <v>1</v>
      </c>
      <c r="R3635" s="21" t="s">
        <v>66</v>
      </c>
      <c r="S3635" s="21" t="s">
        <v>67</v>
      </c>
    </row>
    <row r="3636" spans="1:19" s="21" customFormat="1" x14ac:dyDescent="0.35">
      <c r="A3636" s="26">
        <v>1555587</v>
      </c>
      <c r="B3636" s="53">
        <v>411583</v>
      </c>
      <c r="C3636" s="26">
        <f>VLOOKUP(TotalFix[[#This Row],[Order]],'Total Fix by SS'!B:C,2,0)</f>
        <v>247</v>
      </c>
      <c r="D3636" s="21" t="s">
        <v>109</v>
      </c>
      <c r="E3636" s="21" t="s">
        <v>82</v>
      </c>
      <c r="F3636" s="21" t="s">
        <v>83</v>
      </c>
      <c r="G3636" s="21" t="s">
        <v>90</v>
      </c>
      <c r="H3636" s="21" t="s">
        <v>84</v>
      </c>
      <c r="I3636" s="21" t="s">
        <v>110</v>
      </c>
      <c r="J3636" s="22"/>
      <c r="K3636" s="23">
        <v>0</v>
      </c>
      <c r="L3636" s="22"/>
      <c r="M3636" s="23">
        <v>0</v>
      </c>
      <c r="N3636" s="25">
        <v>0</v>
      </c>
      <c r="O3636" s="21" t="s">
        <v>93</v>
      </c>
      <c r="P3636" s="46"/>
      <c r="Q3636" s="24">
        <v>5</v>
      </c>
      <c r="R3636" s="21" t="s">
        <v>66</v>
      </c>
      <c r="S3636" s="21" t="s">
        <v>94</v>
      </c>
    </row>
    <row r="3637" spans="1:19" s="21" customFormat="1" x14ac:dyDescent="0.35">
      <c r="A3637" s="26">
        <v>1555588</v>
      </c>
      <c r="B3637" s="53">
        <v>411583</v>
      </c>
      <c r="C3637" s="26">
        <f>VLOOKUP(TotalFix[[#This Row],[Order]],'Total Fix by SS'!B:C,2,0)</f>
        <v>247</v>
      </c>
      <c r="D3637" s="21" t="s">
        <v>59</v>
      </c>
      <c r="E3637" s="21" t="s">
        <v>60</v>
      </c>
      <c r="F3637" s="21" t="s">
        <v>61</v>
      </c>
      <c r="G3637" s="21" t="s">
        <v>62</v>
      </c>
      <c r="H3637" s="21" t="s">
        <v>63</v>
      </c>
      <c r="I3637" s="21" t="s">
        <v>64</v>
      </c>
      <c r="J3637" s="22">
        <v>43752</v>
      </c>
      <c r="K3637" s="23">
        <v>0.42498842592593</v>
      </c>
      <c r="L3637" s="22">
        <v>43752</v>
      </c>
      <c r="M3637" s="23">
        <v>0.43258101851851999</v>
      </c>
      <c r="N3637" s="25">
        <v>10.933</v>
      </c>
      <c r="O3637" s="21" t="s">
        <v>66</v>
      </c>
      <c r="P3637" s="46">
        <f>TotalFix[[#This Row],[Confirmed activ. 3 (ILE03)]]</f>
        <v>10.933</v>
      </c>
      <c r="Q3637" s="24">
        <v>20</v>
      </c>
      <c r="R3637" s="21" t="s">
        <v>66</v>
      </c>
      <c r="S3637" s="21" t="s">
        <v>67</v>
      </c>
    </row>
    <row r="3638" spans="1:19" s="21" customFormat="1" x14ac:dyDescent="0.35">
      <c r="A3638" s="26">
        <v>1555588</v>
      </c>
      <c r="B3638" s="53">
        <v>411583</v>
      </c>
      <c r="C3638" s="26">
        <f>VLOOKUP(TotalFix[[#This Row],[Order]],'Total Fix by SS'!B:C,2,0)</f>
        <v>247</v>
      </c>
      <c r="D3638" s="21" t="s">
        <v>59</v>
      </c>
      <c r="E3638" s="21" t="s">
        <v>68</v>
      </c>
      <c r="F3638" s="21" t="s">
        <v>69</v>
      </c>
      <c r="G3638" s="21" t="s">
        <v>62</v>
      </c>
      <c r="H3638" s="21" t="s">
        <v>70</v>
      </c>
      <c r="I3638" s="21" t="s">
        <v>71</v>
      </c>
      <c r="J3638" s="22">
        <v>43752</v>
      </c>
      <c r="K3638" s="23">
        <v>0.56313657407407003</v>
      </c>
      <c r="L3638" s="22">
        <v>43752</v>
      </c>
      <c r="M3638" s="23">
        <v>0.56313657407407003</v>
      </c>
      <c r="N3638" s="24">
        <v>30</v>
      </c>
      <c r="O3638" s="21" t="s">
        <v>66</v>
      </c>
      <c r="P3638" s="46">
        <f>TotalFix[[#This Row],[Confirmed activ. 3 (ILE03)]]</f>
        <v>30</v>
      </c>
      <c r="Q3638" s="24">
        <v>30</v>
      </c>
      <c r="R3638" s="21" t="s">
        <v>66</v>
      </c>
      <c r="S3638" s="21" t="s">
        <v>72</v>
      </c>
    </row>
    <row r="3639" spans="1:19" s="21" customFormat="1" x14ac:dyDescent="0.35">
      <c r="A3639" s="26">
        <v>1555588</v>
      </c>
      <c r="B3639" s="53">
        <v>411583</v>
      </c>
      <c r="C3639" s="26">
        <f>VLOOKUP(TotalFix[[#This Row],[Order]],'Total Fix by SS'!B:C,2,0)</f>
        <v>247</v>
      </c>
      <c r="D3639" s="21" t="s">
        <v>59</v>
      </c>
      <c r="E3639" s="21" t="s">
        <v>73</v>
      </c>
      <c r="F3639" s="21" t="s">
        <v>61</v>
      </c>
      <c r="G3639" s="21" t="s">
        <v>62</v>
      </c>
      <c r="H3639" s="21" t="s">
        <v>63</v>
      </c>
      <c r="I3639" s="21" t="s">
        <v>74</v>
      </c>
      <c r="J3639" s="22">
        <v>43752</v>
      </c>
      <c r="K3639" s="23">
        <v>0.56347222222222004</v>
      </c>
      <c r="L3639" s="22">
        <v>43753</v>
      </c>
      <c r="M3639" s="23">
        <v>0.40883101851852</v>
      </c>
      <c r="N3639" s="25">
        <v>4.3890000000000002</v>
      </c>
      <c r="O3639" s="21" t="s">
        <v>77</v>
      </c>
      <c r="P3639" s="46">
        <f>TotalFix[[#This Row],[Confirmed activ. 3 (ILE03)]]*60</f>
        <v>263.34000000000003</v>
      </c>
      <c r="Q3639" s="24">
        <v>200</v>
      </c>
      <c r="R3639" s="21" t="s">
        <v>66</v>
      </c>
      <c r="S3639" s="21" t="s">
        <v>67</v>
      </c>
    </row>
    <row r="3640" spans="1:19" s="21" customFormat="1" x14ac:dyDescent="0.35">
      <c r="A3640" s="26">
        <v>1555588</v>
      </c>
      <c r="B3640" s="53">
        <v>411583</v>
      </c>
      <c r="C3640" s="26">
        <f>VLOOKUP(TotalFix[[#This Row],[Order]],'Total Fix by SS'!B:C,2,0)</f>
        <v>247</v>
      </c>
      <c r="D3640" s="21" t="s">
        <v>59</v>
      </c>
      <c r="E3640" s="21" t="s">
        <v>75</v>
      </c>
      <c r="F3640" s="21" t="s">
        <v>61</v>
      </c>
      <c r="G3640" s="21" t="s">
        <v>62</v>
      </c>
      <c r="H3640" s="21" t="s">
        <v>63</v>
      </c>
      <c r="I3640" s="21" t="s">
        <v>76</v>
      </c>
      <c r="J3640" s="22">
        <v>43761</v>
      </c>
      <c r="K3640" s="23">
        <v>0.39824074074074001</v>
      </c>
      <c r="L3640" s="22">
        <v>43766</v>
      </c>
      <c r="M3640" s="23">
        <v>0.59761574074073998</v>
      </c>
      <c r="N3640" s="25">
        <v>11.938000000000001</v>
      </c>
      <c r="O3640" s="21" t="s">
        <v>77</v>
      </c>
      <c r="P3640" s="46">
        <f>TotalFix[[#This Row],[Confirmed activ. 3 (ILE03)]]*60</f>
        <v>716.28000000000009</v>
      </c>
      <c r="Q3640" s="24">
        <v>500</v>
      </c>
      <c r="R3640" s="21" t="s">
        <v>66</v>
      </c>
      <c r="S3640" s="21" t="s">
        <v>67</v>
      </c>
    </row>
    <row r="3641" spans="1:19" s="21" customFormat="1" x14ac:dyDescent="0.35">
      <c r="A3641" s="26">
        <v>1555588</v>
      </c>
      <c r="B3641" s="53">
        <v>411583</v>
      </c>
      <c r="C3641" s="26">
        <f>VLOOKUP(TotalFix[[#This Row],[Order]],'Total Fix by SS'!B:C,2,0)</f>
        <v>247</v>
      </c>
      <c r="D3641" s="21" t="s">
        <v>59</v>
      </c>
      <c r="E3641" s="21" t="s">
        <v>78</v>
      </c>
      <c r="F3641" s="21" t="s">
        <v>69</v>
      </c>
      <c r="G3641" s="21" t="s">
        <v>62</v>
      </c>
      <c r="H3641" s="21" t="s">
        <v>70</v>
      </c>
      <c r="I3641" s="21" t="s">
        <v>79</v>
      </c>
      <c r="J3641" s="22">
        <v>43766</v>
      </c>
      <c r="K3641" s="23">
        <v>0.63446759259259</v>
      </c>
      <c r="L3641" s="22">
        <v>43766</v>
      </c>
      <c r="M3641" s="23">
        <v>0.63446759259259</v>
      </c>
      <c r="N3641" s="24">
        <v>20</v>
      </c>
      <c r="O3641" s="21" t="s">
        <v>66</v>
      </c>
      <c r="P3641" s="46">
        <f>TotalFix[[#This Row],[Confirmed activ. 3 (ILE03)]]</f>
        <v>20</v>
      </c>
      <c r="Q3641" s="24">
        <v>20</v>
      </c>
      <c r="R3641" s="21" t="s">
        <v>66</v>
      </c>
      <c r="S3641" s="21" t="s">
        <v>72</v>
      </c>
    </row>
    <row r="3642" spans="1:19" s="21" customFormat="1" x14ac:dyDescent="0.35">
      <c r="A3642" s="26">
        <v>1555588</v>
      </c>
      <c r="B3642" s="53">
        <v>411583</v>
      </c>
      <c r="C3642" s="26">
        <f>VLOOKUP(TotalFix[[#This Row],[Order]],'Total Fix by SS'!B:C,2,0)</f>
        <v>247</v>
      </c>
      <c r="D3642" s="21" t="s">
        <v>59</v>
      </c>
      <c r="E3642" s="21" t="s">
        <v>80</v>
      </c>
      <c r="F3642" s="21" t="s">
        <v>69</v>
      </c>
      <c r="G3642" s="21" t="s">
        <v>62</v>
      </c>
      <c r="H3642" s="21" t="s">
        <v>70</v>
      </c>
      <c r="I3642" s="21" t="s">
        <v>81</v>
      </c>
      <c r="J3642" s="22">
        <v>43766</v>
      </c>
      <c r="K3642" s="23">
        <v>0.63476851851852001</v>
      </c>
      <c r="L3642" s="22">
        <v>43766</v>
      </c>
      <c r="M3642" s="23">
        <v>0.63476851851852001</v>
      </c>
      <c r="N3642" s="24">
        <v>20</v>
      </c>
      <c r="O3642" s="21" t="s">
        <v>66</v>
      </c>
      <c r="P3642" s="46">
        <f>TotalFix[[#This Row],[Confirmed activ. 3 (ILE03)]]</f>
        <v>20</v>
      </c>
      <c r="Q3642" s="24">
        <v>20</v>
      </c>
      <c r="R3642" s="21" t="s">
        <v>66</v>
      </c>
      <c r="S3642" s="21" t="s">
        <v>72</v>
      </c>
    </row>
    <row r="3643" spans="1:19" s="21" customFormat="1" x14ac:dyDescent="0.35">
      <c r="A3643" s="26">
        <v>1555588</v>
      </c>
      <c r="B3643" s="53">
        <v>411583</v>
      </c>
      <c r="C3643" s="26">
        <f>VLOOKUP(TotalFix[[#This Row],[Order]],'Total Fix by SS'!B:C,2,0)</f>
        <v>247</v>
      </c>
      <c r="D3643" s="21" t="s">
        <v>59</v>
      </c>
      <c r="E3643" s="21" t="s">
        <v>82</v>
      </c>
      <c r="F3643" s="21" t="s">
        <v>83</v>
      </c>
      <c r="G3643" s="21" t="s">
        <v>62</v>
      </c>
      <c r="H3643" s="21" t="s">
        <v>84</v>
      </c>
      <c r="I3643" s="21" t="s">
        <v>84</v>
      </c>
      <c r="J3643" s="22">
        <v>43766</v>
      </c>
      <c r="K3643" s="23">
        <v>0.75766203703704005</v>
      </c>
      <c r="L3643" s="22">
        <v>43768</v>
      </c>
      <c r="M3643" s="23">
        <v>0.16557870370370001</v>
      </c>
      <c r="N3643" s="25">
        <v>4.9530000000000003</v>
      </c>
      <c r="O3643" s="21" t="s">
        <v>77</v>
      </c>
      <c r="P3643" s="46">
        <f>TotalFix[[#This Row],[Confirmed activ. 3 (ILE03)]]*60</f>
        <v>297.18</v>
      </c>
      <c r="Q3643" s="24">
        <v>450</v>
      </c>
      <c r="R3643" s="21" t="s">
        <v>66</v>
      </c>
      <c r="S3643" s="21" t="s">
        <v>67</v>
      </c>
    </row>
    <row r="3644" spans="1:19" s="21" customFormat="1" x14ac:dyDescent="0.35">
      <c r="A3644" s="26">
        <v>1555588</v>
      </c>
      <c r="B3644" s="53">
        <v>411583</v>
      </c>
      <c r="C3644" s="26">
        <f>VLOOKUP(TotalFix[[#This Row],[Order]],'Total Fix by SS'!B:C,2,0)</f>
        <v>247</v>
      </c>
      <c r="D3644" s="21" t="s">
        <v>59</v>
      </c>
      <c r="E3644" s="21" t="s">
        <v>85</v>
      </c>
      <c r="F3644" s="21" t="s">
        <v>86</v>
      </c>
      <c r="G3644" s="21" t="s">
        <v>62</v>
      </c>
      <c r="H3644" s="21" t="s">
        <v>87</v>
      </c>
      <c r="I3644" s="21" t="s">
        <v>87</v>
      </c>
      <c r="J3644" s="22">
        <v>43768</v>
      </c>
      <c r="K3644" s="23">
        <v>0.36204861111110997</v>
      </c>
      <c r="L3644" s="22">
        <v>43768</v>
      </c>
      <c r="M3644" s="23">
        <v>0.36204861111110997</v>
      </c>
      <c r="N3644" s="24">
        <v>20</v>
      </c>
      <c r="O3644" s="21" t="s">
        <v>66</v>
      </c>
      <c r="P3644" s="46">
        <f>TotalFix[[#This Row],[Confirmed activ. 3 (ILE03)]]</f>
        <v>20</v>
      </c>
      <c r="Q3644" s="24">
        <v>20</v>
      </c>
      <c r="R3644" s="21" t="s">
        <v>66</v>
      </c>
      <c r="S3644" s="21" t="s">
        <v>72</v>
      </c>
    </row>
    <row r="3645" spans="1:19" s="21" customFormat="1" x14ac:dyDescent="0.35">
      <c r="A3645" s="26">
        <v>1555588</v>
      </c>
      <c r="B3645" s="53">
        <v>411583</v>
      </c>
      <c r="C3645" s="26">
        <f>VLOOKUP(TotalFix[[#This Row],[Order]],'Total Fix by SS'!B:C,2,0)</f>
        <v>247</v>
      </c>
      <c r="D3645" s="21" t="s">
        <v>59</v>
      </c>
      <c r="E3645" s="21" t="s">
        <v>88</v>
      </c>
      <c r="F3645" s="21" t="s">
        <v>89</v>
      </c>
      <c r="G3645" s="21" t="s">
        <v>90</v>
      </c>
      <c r="H3645" s="21" t="s">
        <v>91</v>
      </c>
      <c r="I3645" s="21" t="s">
        <v>92</v>
      </c>
      <c r="J3645" s="22"/>
      <c r="K3645" s="23">
        <v>0</v>
      </c>
      <c r="L3645" s="22"/>
      <c r="M3645" s="23">
        <v>0</v>
      </c>
      <c r="N3645" s="25">
        <v>0</v>
      </c>
      <c r="O3645" s="21" t="s">
        <v>93</v>
      </c>
      <c r="P3645" s="46"/>
      <c r="Q3645" s="24">
        <v>0</v>
      </c>
      <c r="R3645" s="21" t="s">
        <v>66</v>
      </c>
      <c r="S3645" s="21" t="s">
        <v>94</v>
      </c>
    </row>
    <row r="3646" spans="1:19" s="21" customFormat="1" x14ac:dyDescent="0.35">
      <c r="A3646" s="26">
        <v>1555588</v>
      </c>
      <c r="B3646" s="53">
        <v>411583</v>
      </c>
      <c r="C3646" s="26">
        <f>VLOOKUP(TotalFix[[#This Row],[Order]],'Total Fix by SS'!B:C,2,0)</f>
        <v>247</v>
      </c>
      <c r="D3646" s="21" t="s">
        <v>59</v>
      </c>
      <c r="E3646" s="21" t="s">
        <v>95</v>
      </c>
      <c r="F3646" s="21" t="s">
        <v>61</v>
      </c>
      <c r="G3646" s="21" t="s">
        <v>62</v>
      </c>
      <c r="H3646" s="21" t="s">
        <v>63</v>
      </c>
      <c r="I3646" s="21" t="s">
        <v>96</v>
      </c>
      <c r="J3646" s="22">
        <v>43769</v>
      </c>
      <c r="K3646" s="23">
        <v>0.39267361111110999</v>
      </c>
      <c r="L3646" s="22">
        <v>43769</v>
      </c>
      <c r="M3646" s="23">
        <v>0.47655092592593001</v>
      </c>
      <c r="N3646" s="25">
        <v>134.53</v>
      </c>
      <c r="O3646" s="21" t="s">
        <v>66</v>
      </c>
      <c r="P3646" s="46">
        <f>TotalFix[[#This Row],[Confirmed activ. 3 (ILE03)]]</f>
        <v>134.53</v>
      </c>
      <c r="Q3646" s="24">
        <v>40</v>
      </c>
      <c r="R3646" s="21" t="s">
        <v>66</v>
      </c>
      <c r="S3646" s="21" t="s">
        <v>67</v>
      </c>
    </row>
    <row r="3647" spans="1:19" s="21" customFormat="1" x14ac:dyDescent="0.35">
      <c r="A3647" s="26">
        <v>1555588</v>
      </c>
      <c r="B3647" s="53">
        <v>411583</v>
      </c>
      <c r="C3647" s="26">
        <f>VLOOKUP(TotalFix[[#This Row],[Order]],'Total Fix by SS'!B:C,2,0)</f>
        <v>247</v>
      </c>
      <c r="D3647" s="21" t="s">
        <v>59</v>
      </c>
      <c r="E3647" s="21" t="s">
        <v>97</v>
      </c>
      <c r="F3647" s="21" t="s">
        <v>69</v>
      </c>
      <c r="G3647" s="21" t="s">
        <v>62</v>
      </c>
      <c r="H3647" s="21" t="s">
        <v>70</v>
      </c>
      <c r="I3647" s="21" t="s">
        <v>98</v>
      </c>
      <c r="J3647" s="22">
        <v>43769</v>
      </c>
      <c r="K3647" s="23">
        <v>0.53824074074074002</v>
      </c>
      <c r="L3647" s="22">
        <v>43769</v>
      </c>
      <c r="M3647" s="23">
        <v>0.53824074074074002</v>
      </c>
      <c r="N3647" s="24">
        <v>20</v>
      </c>
      <c r="O3647" s="21" t="s">
        <v>66</v>
      </c>
      <c r="P3647" s="46">
        <f>TotalFix[[#This Row],[Confirmed activ. 3 (ILE03)]]</f>
        <v>20</v>
      </c>
      <c r="Q3647" s="24">
        <v>20</v>
      </c>
      <c r="R3647" s="21" t="s">
        <v>66</v>
      </c>
      <c r="S3647" s="21" t="s">
        <v>72</v>
      </c>
    </row>
    <row r="3648" spans="1:19" s="21" customFormat="1" x14ac:dyDescent="0.35">
      <c r="A3648" s="26">
        <v>1555588</v>
      </c>
      <c r="B3648" s="53">
        <v>411583</v>
      </c>
      <c r="C3648" s="26">
        <f>VLOOKUP(TotalFix[[#This Row],[Order]],'Total Fix by SS'!B:C,2,0)</f>
        <v>247</v>
      </c>
      <c r="D3648" s="21" t="s">
        <v>59</v>
      </c>
      <c r="E3648" s="21" t="s">
        <v>99</v>
      </c>
      <c r="F3648" s="21" t="s">
        <v>69</v>
      </c>
      <c r="G3648" s="21" t="s">
        <v>62</v>
      </c>
      <c r="H3648" s="21" t="s">
        <v>70</v>
      </c>
      <c r="I3648" s="21" t="s">
        <v>100</v>
      </c>
      <c r="J3648" s="22">
        <v>43769</v>
      </c>
      <c r="K3648" s="23">
        <v>0.53827546296296003</v>
      </c>
      <c r="L3648" s="22">
        <v>43769</v>
      </c>
      <c r="M3648" s="23">
        <v>0.53827546296296003</v>
      </c>
      <c r="N3648" s="24">
        <v>50</v>
      </c>
      <c r="O3648" s="21" t="s">
        <v>66</v>
      </c>
      <c r="P3648" s="46">
        <f>TotalFix[[#This Row],[Confirmed activ. 3 (ILE03)]]</f>
        <v>50</v>
      </c>
      <c r="Q3648" s="24">
        <v>50</v>
      </c>
      <c r="R3648" s="21" t="s">
        <v>66</v>
      </c>
      <c r="S3648" s="21" t="s">
        <v>72</v>
      </c>
    </row>
    <row r="3649" spans="1:19" s="21" customFormat="1" x14ac:dyDescent="0.35">
      <c r="A3649" s="26">
        <v>1555588</v>
      </c>
      <c r="B3649" s="53">
        <v>411583</v>
      </c>
      <c r="C3649" s="26">
        <f>VLOOKUP(TotalFix[[#This Row],[Order]],'Total Fix by SS'!B:C,2,0)</f>
        <v>247</v>
      </c>
      <c r="D3649" s="21" t="s">
        <v>59</v>
      </c>
      <c r="E3649" s="21" t="s">
        <v>101</v>
      </c>
      <c r="F3649" s="21" t="s">
        <v>102</v>
      </c>
      <c r="G3649" s="21" t="s">
        <v>62</v>
      </c>
      <c r="H3649" s="21" t="s">
        <v>100</v>
      </c>
      <c r="I3649" s="21" t="s">
        <v>103</v>
      </c>
      <c r="J3649" s="22">
        <v>43769</v>
      </c>
      <c r="K3649" s="23">
        <v>0.53831018518519003</v>
      </c>
      <c r="L3649" s="22">
        <v>43769</v>
      </c>
      <c r="M3649" s="23">
        <v>0.53831018518519003</v>
      </c>
      <c r="N3649" s="24">
        <v>10</v>
      </c>
      <c r="O3649" s="21" t="s">
        <v>66</v>
      </c>
      <c r="P3649" s="46">
        <f>TotalFix[[#This Row],[Confirmed activ. 3 (ILE03)]]</f>
        <v>10</v>
      </c>
      <c r="Q3649" s="24">
        <v>10</v>
      </c>
      <c r="R3649" s="21" t="s">
        <v>66</v>
      </c>
      <c r="S3649" s="21" t="s">
        <v>72</v>
      </c>
    </row>
    <row r="3650" spans="1:19" s="21" customFormat="1" x14ac:dyDescent="0.35">
      <c r="A3650" s="26">
        <v>1555588</v>
      </c>
      <c r="B3650" s="53">
        <v>411583</v>
      </c>
      <c r="C3650" s="26">
        <f>VLOOKUP(TotalFix[[#This Row],[Order]],'Total Fix by SS'!B:C,2,0)</f>
        <v>247</v>
      </c>
      <c r="D3650" s="21" t="s">
        <v>59</v>
      </c>
      <c r="E3650" s="21" t="s">
        <v>104</v>
      </c>
      <c r="F3650" s="21" t="s">
        <v>102</v>
      </c>
      <c r="G3650" s="21" t="s">
        <v>105</v>
      </c>
      <c r="H3650" s="21" t="s">
        <v>100</v>
      </c>
      <c r="I3650" s="21" t="s">
        <v>106</v>
      </c>
      <c r="J3650" s="22">
        <v>43772</v>
      </c>
      <c r="K3650" s="23">
        <v>0.33144675925925998</v>
      </c>
      <c r="L3650" s="22">
        <v>43772</v>
      </c>
      <c r="M3650" s="23">
        <v>0.33144675925925998</v>
      </c>
      <c r="N3650" s="24">
        <v>10</v>
      </c>
      <c r="O3650" s="21" t="s">
        <v>66</v>
      </c>
      <c r="P3650" s="46">
        <f>TotalFix[[#This Row],[Confirmed activ. 3 (ILE03)]]</f>
        <v>10</v>
      </c>
      <c r="Q3650" s="24">
        <v>10</v>
      </c>
      <c r="R3650" s="21" t="s">
        <v>66</v>
      </c>
      <c r="S3650" s="21" t="s">
        <v>72</v>
      </c>
    </row>
    <row r="3651" spans="1:19" s="21" customFormat="1" x14ac:dyDescent="0.35">
      <c r="A3651" s="26">
        <v>1555588</v>
      </c>
      <c r="B3651" s="53">
        <v>411583</v>
      </c>
      <c r="C3651" s="26">
        <f>VLOOKUP(TotalFix[[#This Row],[Order]],'Total Fix by SS'!B:C,2,0)</f>
        <v>247</v>
      </c>
      <c r="D3651" s="21" t="s">
        <v>107</v>
      </c>
      <c r="E3651" s="21" t="s">
        <v>60</v>
      </c>
      <c r="F3651" s="21" t="s">
        <v>61</v>
      </c>
      <c r="G3651" s="21" t="s">
        <v>90</v>
      </c>
      <c r="H3651" s="21" t="s">
        <v>63</v>
      </c>
      <c r="I3651" s="21" t="s">
        <v>108</v>
      </c>
      <c r="J3651" s="22">
        <v>43762</v>
      </c>
      <c r="K3651" s="23">
        <v>0.51942129629629996</v>
      </c>
      <c r="L3651" s="22">
        <v>43766</v>
      </c>
      <c r="M3651" s="23">
        <v>0.5753125</v>
      </c>
      <c r="N3651" s="25">
        <v>17.215</v>
      </c>
      <c r="O3651" s="21" t="s">
        <v>77</v>
      </c>
      <c r="P3651" s="46">
        <f>TotalFix[[#This Row],[Confirmed activ. 3 (ILE03)]]*60</f>
        <v>1032.9000000000001</v>
      </c>
      <c r="Q3651" s="24">
        <v>1</v>
      </c>
      <c r="R3651" s="21" t="s">
        <v>66</v>
      </c>
      <c r="S3651" s="21" t="s">
        <v>67</v>
      </c>
    </row>
    <row r="3652" spans="1:19" s="21" customFormat="1" x14ac:dyDescent="0.35">
      <c r="A3652" s="26">
        <v>1555588</v>
      </c>
      <c r="B3652" s="53">
        <v>411583</v>
      </c>
      <c r="C3652" s="26">
        <f>VLOOKUP(TotalFix[[#This Row],[Order]],'Total Fix by SS'!B:C,2,0)</f>
        <v>247</v>
      </c>
      <c r="D3652" s="21" t="s">
        <v>109</v>
      </c>
      <c r="E3652" s="21" t="s">
        <v>82</v>
      </c>
      <c r="F3652" s="21" t="s">
        <v>83</v>
      </c>
      <c r="G3652" s="21" t="s">
        <v>90</v>
      </c>
      <c r="H3652" s="21" t="s">
        <v>84</v>
      </c>
      <c r="I3652" s="21" t="s">
        <v>110</v>
      </c>
      <c r="J3652" s="22"/>
      <c r="K3652" s="23">
        <v>0</v>
      </c>
      <c r="L3652" s="22"/>
      <c r="M3652" s="23">
        <v>0</v>
      </c>
      <c r="N3652" s="25">
        <v>0</v>
      </c>
      <c r="O3652" s="21" t="s">
        <v>93</v>
      </c>
      <c r="P3652" s="46"/>
      <c r="Q3652" s="24">
        <v>5</v>
      </c>
      <c r="R3652" s="21" t="s">
        <v>66</v>
      </c>
      <c r="S3652" s="21" t="s">
        <v>94</v>
      </c>
    </row>
    <row r="3653" spans="1:19" s="21" customFormat="1" x14ac:dyDescent="0.35">
      <c r="A3653" s="26">
        <v>1557891</v>
      </c>
      <c r="B3653" s="53">
        <v>411583</v>
      </c>
      <c r="C3653" s="26">
        <f>VLOOKUP(TotalFix[[#This Row],[Order]],'Total Fix by SS'!B:C,2,0)</f>
        <v>248</v>
      </c>
      <c r="D3653" s="21" t="s">
        <v>59</v>
      </c>
      <c r="E3653" s="21" t="s">
        <v>60</v>
      </c>
      <c r="F3653" s="21" t="s">
        <v>61</v>
      </c>
      <c r="G3653" s="21" t="s">
        <v>62</v>
      </c>
      <c r="H3653" s="21" t="s">
        <v>63</v>
      </c>
      <c r="I3653" s="21" t="s">
        <v>64</v>
      </c>
      <c r="J3653" s="22">
        <v>43758</v>
      </c>
      <c r="K3653" s="23">
        <v>0.36726851851851999</v>
      </c>
      <c r="L3653" s="22">
        <v>43758</v>
      </c>
      <c r="M3653" s="23">
        <v>0.37180555555556</v>
      </c>
      <c r="N3653" s="25">
        <v>6.5330000000000004</v>
      </c>
      <c r="O3653" s="21" t="s">
        <v>66</v>
      </c>
      <c r="P3653" s="46">
        <f>TotalFix[[#This Row],[Confirmed activ. 3 (ILE03)]]</f>
        <v>6.5330000000000004</v>
      </c>
      <c r="Q3653" s="24">
        <v>20</v>
      </c>
      <c r="R3653" s="21" t="s">
        <v>66</v>
      </c>
      <c r="S3653" s="21" t="s">
        <v>67</v>
      </c>
    </row>
    <row r="3654" spans="1:19" s="21" customFormat="1" x14ac:dyDescent="0.35">
      <c r="A3654" s="26">
        <v>1557891</v>
      </c>
      <c r="B3654" s="53">
        <v>411583</v>
      </c>
      <c r="C3654" s="26">
        <f>VLOOKUP(TotalFix[[#This Row],[Order]],'Total Fix by SS'!B:C,2,0)</f>
        <v>248</v>
      </c>
      <c r="D3654" s="21" t="s">
        <v>59</v>
      </c>
      <c r="E3654" s="21" t="s">
        <v>68</v>
      </c>
      <c r="F3654" s="21" t="s">
        <v>69</v>
      </c>
      <c r="G3654" s="21" t="s">
        <v>62</v>
      </c>
      <c r="H3654" s="21" t="s">
        <v>70</v>
      </c>
      <c r="I3654" s="21" t="s">
        <v>71</v>
      </c>
      <c r="J3654" s="22">
        <v>43758</v>
      </c>
      <c r="K3654" s="23">
        <v>0.40606481481480999</v>
      </c>
      <c r="L3654" s="22">
        <v>43758</v>
      </c>
      <c r="M3654" s="23">
        <v>0.40606481481480999</v>
      </c>
      <c r="N3654" s="24">
        <v>30</v>
      </c>
      <c r="O3654" s="21" t="s">
        <v>66</v>
      </c>
      <c r="P3654" s="46">
        <f>TotalFix[[#This Row],[Confirmed activ. 3 (ILE03)]]</f>
        <v>30</v>
      </c>
      <c r="Q3654" s="24">
        <v>30</v>
      </c>
      <c r="R3654" s="21" t="s">
        <v>66</v>
      </c>
      <c r="S3654" s="21" t="s">
        <v>72</v>
      </c>
    </row>
    <row r="3655" spans="1:19" s="21" customFormat="1" x14ac:dyDescent="0.35">
      <c r="A3655" s="26">
        <v>1557891</v>
      </c>
      <c r="B3655" s="53">
        <v>411583</v>
      </c>
      <c r="C3655" s="26">
        <f>VLOOKUP(TotalFix[[#This Row],[Order]],'Total Fix by SS'!B:C,2,0)</f>
        <v>248</v>
      </c>
      <c r="D3655" s="21" t="s">
        <v>59</v>
      </c>
      <c r="E3655" s="21" t="s">
        <v>73</v>
      </c>
      <c r="F3655" s="21" t="s">
        <v>61</v>
      </c>
      <c r="G3655" s="21" t="s">
        <v>62</v>
      </c>
      <c r="H3655" s="21" t="s">
        <v>63</v>
      </c>
      <c r="I3655" s="21" t="s">
        <v>74</v>
      </c>
      <c r="J3655" s="22">
        <v>43758</v>
      </c>
      <c r="K3655" s="23">
        <v>0.40753472222221998</v>
      </c>
      <c r="L3655" s="22">
        <v>43759</v>
      </c>
      <c r="M3655" s="23">
        <v>0.37283564814815001</v>
      </c>
      <c r="N3655" s="25">
        <v>3.1080000000000001</v>
      </c>
      <c r="O3655" s="21" t="s">
        <v>77</v>
      </c>
      <c r="P3655" s="46">
        <f>TotalFix[[#This Row],[Confirmed activ. 3 (ILE03)]]*60</f>
        <v>186.48000000000002</v>
      </c>
      <c r="Q3655" s="24">
        <v>200</v>
      </c>
      <c r="R3655" s="21" t="s">
        <v>66</v>
      </c>
      <c r="S3655" s="21" t="s">
        <v>67</v>
      </c>
    </row>
    <row r="3656" spans="1:19" s="21" customFormat="1" x14ac:dyDescent="0.35">
      <c r="A3656" s="26">
        <v>1557891</v>
      </c>
      <c r="B3656" s="53">
        <v>411583</v>
      </c>
      <c r="C3656" s="26">
        <f>VLOOKUP(TotalFix[[#This Row],[Order]],'Total Fix by SS'!B:C,2,0)</f>
        <v>248</v>
      </c>
      <c r="D3656" s="21" t="s">
        <v>59</v>
      </c>
      <c r="E3656" s="21" t="s">
        <v>75</v>
      </c>
      <c r="F3656" s="21" t="s">
        <v>61</v>
      </c>
      <c r="G3656" s="21" t="s">
        <v>62</v>
      </c>
      <c r="H3656" s="21" t="s">
        <v>63</v>
      </c>
      <c r="I3656" s="21" t="s">
        <v>76</v>
      </c>
      <c r="J3656" s="22">
        <v>43768</v>
      </c>
      <c r="K3656" s="23">
        <v>0.32910879629630002</v>
      </c>
      <c r="L3656" s="22">
        <v>43772</v>
      </c>
      <c r="M3656" s="23">
        <v>0.69277777777778005</v>
      </c>
      <c r="N3656" s="25">
        <v>15.725</v>
      </c>
      <c r="O3656" s="21" t="s">
        <v>77</v>
      </c>
      <c r="P3656" s="46">
        <f>TotalFix[[#This Row],[Confirmed activ. 3 (ILE03)]]*60</f>
        <v>943.5</v>
      </c>
      <c r="Q3656" s="24">
        <v>500</v>
      </c>
      <c r="R3656" s="21" t="s">
        <v>66</v>
      </c>
      <c r="S3656" s="21" t="s">
        <v>67</v>
      </c>
    </row>
    <row r="3657" spans="1:19" s="21" customFormat="1" x14ac:dyDescent="0.35">
      <c r="A3657" s="26">
        <v>1557891</v>
      </c>
      <c r="B3657" s="53">
        <v>411583</v>
      </c>
      <c r="C3657" s="26">
        <f>VLOOKUP(TotalFix[[#This Row],[Order]],'Total Fix by SS'!B:C,2,0)</f>
        <v>248</v>
      </c>
      <c r="D3657" s="21" t="s">
        <v>59</v>
      </c>
      <c r="E3657" s="21" t="s">
        <v>78</v>
      </c>
      <c r="F3657" s="21" t="s">
        <v>69</v>
      </c>
      <c r="G3657" s="21" t="s">
        <v>62</v>
      </c>
      <c r="H3657" s="21" t="s">
        <v>70</v>
      </c>
      <c r="I3657" s="21" t="s">
        <v>79</v>
      </c>
      <c r="J3657" s="22">
        <v>43773</v>
      </c>
      <c r="K3657" s="23">
        <v>0.48226851851851998</v>
      </c>
      <c r="L3657" s="22">
        <v>43773</v>
      </c>
      <c r="M3657" s="23">
        <v>0.48226851851851998</v>
      </c>
      <c r="N3657" s="24">
        <v>20</v>
      </c>
      <c r="O3657" s="21" t="s">
        <v>66</v>
      </c>
      <c r="P3657" s="46">
        <f>TotalFix[[#This Row],[Confirmed activ. 3 (ILE03)]]</f>
        <v>20</v>
      </c>
      <c r="Q3657" s="24">
        <v>20</v>
      </c>
      <c r="R3657" s="21" t="s">
        <v>66</v>
      </c>
      <c r="S3657" s="21" t="s">
        <v>72</v>
      </c>
    </row>
    <row r="3658" spans="1:19" s="21" customFormat="1" x14ac:dyDescent="0.35">
      <c r="A3658" s="26">
        <v>1557891</v>
      </c>
      <c r="B3658" s="53">
        <v>411583</v>
      </c>
      <c r="C3658" s="26">
        <f>VLOOKUP(TotalFix[[#This Row],[Order]],'Total Fix by SS'!B:C,2,0)</f>
        <v>248</v>
      </c>
      <c r="D3658" s="21" t="s">
        <v>59</v>
      </c>
      <c r="E3658" s="21" t="s">
        <v>80</v>
      </c>
      <c r="F3658" s="21" t="s">
        <v>69</v>
      </c>
      <c r="G3658" s="21" t="s">
        <v>62</v>
      </c>
      <c r="H3658" s="21" t="s">
        <v>70</v>
      </c>
      <c r="I3658" s="21" t="s">
        <v>81</v>
      </c>
      <c r="J3658" s="22">
        <v>43773</v>
      </c>
      <c r="K3658" s="23">
        <v>0.48248842592593</v>
      </c>
      <c r="L3658" s="22">
        <v>43773</v>
      </c>
      <c r="M3658" s="23">
        <v>0.48248842592593</v>
      </c>
      <c r="N3658" s="24">
        <v>20</v>
      </c>
      <c r="O3658" s="21" t="s">
        <v>66</v>
      </c>
      <c r="P3658" s="46">
        <f>TotalFix[[#This Row],[Confirmed activ. 3 (ILE03)]]</f>
        <v>20</v>
      </c>
      <c r="Q3658" s="24">
        <v>20</v>
      </c>
      <c r="R3658" s="21" t="s">
        <v>66</v>
      </c>
      <c r="S3658" s="21" t="s">
        <v>72</v>
      </c>
    </row>
    <row r="3659" spans="1:19" s="21" customFormat="1" x14ac:dyDescent="0.35">
      <c r="A3659" s="26">
        <v>1557891</v>
      </c>
      <c r="B3659" s="53">
        <v>411583</v>
      </c>
      <c r="C3659" s="26">
        <f>VLOOKUP(TotalFix[[#This Row],[Order]],'Total Fix by SS'!B:C,2,0)</f>
        <v>248</v>
      </c>
      <c r="D3659" s="21" t="s">
        <v>59</v>
      </c>
      <c r="E3659" s="21" t="s">
        <v>82</v>
      </c>
      <c r="F3659" s="21" t="s">
        <v>83</v>
      </c>
      <c r="G3659" s="21" t="s">
        <v>62</v>
      </c>
      <c r="H3659" s="21" t="s">
        <v>84</v>
      </c>
      <c r="I3659" s="21" t="s">
        <v>84</v>
      </c>
      <c r="J3659" s="22">
        <v>43774</v>
      </c>
      <c r="K3659" s="23">
        <v>1.018518518519E-2</v>
      </c>
      <c r="L3659" s="22">
        <v>43774</v>
      </c>
      <c r="M3659" s="23">
        <v>0.38946759259259001</v>
      </c>
      <c r="N3659" s="25">
        <v>2.512</v>
      </c>
      <c r="O3659" s="21" t="s">
        <v>77</v>
      </c>
      <c r="P3659" s="46">
        <f>TotalFix[[#This Row],[Confirmed activ. 3 (ILE03)]]*60</f>
        <v>150.72</v>
      </c>
      <c r="Q3659" s="24">
        <v>450</v>
      </c>
      <c r="R3659" s="21" t="s">
        <v>66</v>
      </c>
      <c r="S3659" s="21" t="s">
        <v>67</v>
      </c>
    </row>
    <row r="3660" spans="1:19" s="21" customFormat="1" x14ac:dyDescent="0.35">
      <c r="A3660" s="26">
        <v>1557891</v>
      </c>
      <c r="B3660" s="53">
        <v>411583</v>
      </c>
      <c r="C3660" s="26">
        <f>VLOOKUP(TotalFix[[#This Row],[Order]],'Total Fix by SS'!B:C,2,0)</f>
        <v>248</v>
      </c>
      <c r="D3660" s="21" t="s">
        <v>59</v>
      </c>
      <c r="E3660" s="21" t="s">
        <v>85</v>
      </c>
      <c r="F3660" s="21" t="s">
        <v>86</v>
      </c>
      <c r="G3660" s="21" t="s">
        <v>62</v>
      </c>
      <c r="H3660" s="21" t="s">
        <v>87</v>
      </c>
      <c r="I3660" s="21" t="s">
        <v>87</v>
      </c>
      <c r="J3660" s="22">
        <v>43774</v>
      </c>
      <c r="K3660" s="23">
        <v>0.49906250000000002</v>
      </c>
      <c r="L3660" s="22">
        <v>43774</v>
      </c>
      <c r="M3660" s="23">
        <v>0.49906250000000002</v>
      </c>
      <c r="N3660" s="24">
        <v>20</v>
      </c>
      <c r="O3660" s="21" t="s">
        <v>66</v>
      </c>
      <c r="P3660" s="46">
        <f>TotalFix[[#This Row],[Confirmed activ. 3 (ILE03)]]</f>
        <v>20</v>
      </c>
      <c r="Q3660" s="24">
        <v>20</v>
      </c>
      <c r="R3660" s="21" t="s">
        <v>66</v>
      </c>
      <c r="S3660" s="21" t="s">
        <v>72</v>
      </c>
    </row>
    <row r="3661" spans="1:19" s="21" customFormat="1" x14ac:dyDescent="0.35">
      <c r="A3661" s="26">
        <v>1557891</v>
      </c>
      <c r="B3661" s="53">
        <v>411583</v>
      </c>
      <c r="C3661" s="26">
        <f>VLOOKUP(TotalFix[[#This Row],[Order]],'Total Fix by SS'!B:C,2,0)</f>
        <v>248</v>
      </c>
      <c r="D3661" s="21" t="s">
        <v>59</v>
      </c>
      <c r="E3661" s="21" t="s">
        <v>88</v>
      </c>
      <c r="F3661" s="21" t="s">
        <v>89</v>
      </c>
      <c r="G3661" s="21" t="s">
        <v>90</v>
      </c>
      <c r="H3661" s="21" t="s">
        <v>91</v>
      </c>
      <c r="I3661" s="21" t="s">
        <v>92</v>
      </c>
      <c r="J3661" s="22"/>
      <c r="K3661" s="23">
        <v>0</v>
      </c>
      <c r="L3661" s="22"/>
      <c r="M3661" s="23">
        <v>0</v>
      </c>
      <c r="N3661" s="25">
        <v>0</v>
      </c>
      <c r="O3661" s="21" t="s">
        <v>93</v>
      </c>
      <c r="P3661" s="46"/>
      <c r="Q3661" s="24">
        <v>0</v>
      </c>
      <c r="R3661" s="21" t="s">
        <v>66</v>
      </c>
      <c r="S3661" s="21" t="s">
        <v>94</v>
      </c>
    </row>
    <row r="3662" spans="1:19" s="21" customFormat="1" x14ac:dyDescent="0.35">
      <c r="A3662" s="26">
        <v>1557891</v>
      </c>
      <c r="B3662" s="53">
        <v>411583</v>
      </c>
      <c r="C3662" s="26">
        <f>VLOOKUP(TotalFix[[#This Row],[Order]],'Total Fix by SS'!B:C,2,0)</f>
        <v>248</v>
      </c>
      <c r="D3662" s="21" t="s">
        <v>59</v>
      </c>
      <c r="E3662" s="21" t="s">
        <v>95</v>
      </c>
      <c r="F3662" s="21" t="s">
        <v>61</v>
      </c>
      <c r="G3662" s="21" t="s">
        <v>62</v>
      </c>
      <c r="H3662" s="21" t="s">
        <v>63</v>
      </c>
      <c r="I3662" s="21" t="s">
        <v>96</v>
      </c>
      <c r="J3662" s="22">
        <v>43775</v>
      </c>
      <c r="K3662" s="23">
        <v>0.37903935185185</v>
      </c>
      <c r="L3662" s="22">
        <v>43775</v>
      </c>
      <c r="M3662" s="23">
        <v>0.40876157407406999</v>
      </c>
      <c r="N3662" s="25">
        <v>42.8</v>
      </c>
      <c r="O3662" s="21" t="s">
        <v>66</v>
      </c>
      <c r="P3662" s="46">
        <f>TotalFix[[#This Row],[Confirmed activ. 3 (ILE03)]]</f>
        <v>42.8</v>
      </c>
      <c r="Q3662" s="24">
        <v>40</v>
      </c>
      <c r="R3662" s="21" t="s">
        <v>66</v>
      </c>
      <c r="S3662" s="21" t="s">
        <v>67</v>
      </c>
    </row>
    <row r="3663" spans="1:19" s="21" customFormat="1" x14ac:dyDescent="0.35">
      <c r="A3663" s="26">
        <v>1557891</v>
      </c>
      <c r="B3663" s="53">
        <v>411583</v>
      </c>
      <c r="C3663" s="26">
        <f>VLOOKUP(TotalFix[[#This Row],[Order]],'Total Fix by SS'!B:C,2,0)</f>
        <v>248</v>
      </c>
      <c r="D3663" s="21" t="s">
        <v>59</v>
      </c>
      <c r="E3663" s="21" t="s">
        <v>97</v>
      </c>
      <c r="F3663" s="21" t="s">
        <v>69</v>
      </c>
      <c r="G3663" s="21" t="s">
        <v>62</v>
      </c>
      <c r="H3663" s="21" t="s">
        <v>70</v>
      </c>
      <c r="I3663" s="21" t="s">
        <v>98</v>
      </c>
      <c r="J3663" s="22">
        <v>43776</v>
      </c>
      <c r="K3663" s="23">
        <v>0.60092592592592997</v>
      </c>
      <c r="L3663" s="22">
        <v>43776</v>
      </c>
      <c r="M3663" s="23">
        <v>0.60092592592592997</v>
      </c>
      <c r="N3663" s="24">
        <v>20</v>
      </c>
      <c r="O3663" s="21" t="s">
        <v>66</v>
      </c>
      <c r="P3663" s="46">
        <f>TotalFix[[#This Row],[Confirmed activ. 3 (ILE03)]]</f>
        <v>20</v>
      </c>
      <c r="Q3663" s="24">
        <v>20</v>
      </c>
      <c r="R3663" s="21" t="s">
        <v>66</v>
      </c>
      <c r="S3663" s="21" t="s">
        <v>72</v>
      </c>
    </row>
    <row r="3664" spans="1:19" s="21" customFormat="1" x14ac:dyDescent="0.35">
      <c r="A3664" s="26">
        <v>1557891</v>
      </c>
      <c r="B3664" s="53">
        <v>411583</v>
      </c>
      <c r="C3664" s="26">
        <f>VLOOKUP(TotalFix[[#This Row],[Order]],'Total Fix by SS'!B:C,2,0)</f>
        <v>248</v>
      </c>
      <c r="D3664" s="21" t="s">
        <v>59</v>
      </c>
      <c r="E3664" s="21" t="s">
        <v>99</v>
      </c>
      <c r="F3664" s="21" t="s">
        <v>69</v>
      </c>
      <c r="G3664" s="21" t="s">
        <v>62</v>
      </c>
      <c r="H3664" s="21" t="s">
        <v>70</v>
      </c>
      <c r="I3664" s="21" t="s">
        <v>100</v>
      </c>
      <c r="J3664" s="22">
        <v>43776</v>
      </c>
      <c r="K3664" s="23">
        <v>0.60096064814814998</v>
      </c>
      <c r="L3664" s="22">
        <v>43776</v>
      </c>
      <c r="M3664" s="23">
        <v>0.60096064814814998</v>
      </c>
      <c r="N3664" s="24">
        <v>50</v>
      </c>
      <c r="O3664" s="21" t="s">
        <v>66</v>
      </c>
      <c r="P3664" s="46">
        <f>TotalFix[[#This Row],[Confirmed activ. 3 (ILE03)]]</f>
        <v>50</v>
      </c>
      <c r="Q3664" s="24">
        <v>50</v>
      </c>
      <c r="R3664" s="21" t="s">
        <v>66</v>
      </c>
      <c r="S3664" s="21" t="s">
        <v>72</v>
      </c>
    </row>
    <row r="3665" spans="1:19" s="21" customFormat="1" x14ac:dyDescent="0.35">
      <c r="A3665" s="26">
        <v>1557891</v>
      </c>
      <c r="B3665" s="53">
        <v>411583</v>
      </c>
      <c r="C3665" s="26">
        <f>VLOOKUP(TotalFix[[#This Row],[Order]],'Total Fix by SS'!B:C,2,0)</f>
        <v>248</v>
      </c>
      <c r="D3665" s="21" t="s">
        <v>59</v>
      </c>
      <c r="E3665" s="21" t="s">
        <v>101</v>
      </c>
      <c r="F3665" s="21" t="s">
        <v>102</v>
      </c>
      <c r="G3665" s="21" t="s">
        <v>62</v>
      </c>
      <c r="H3665" s="21" t="s">
        <v>100</v>
      </c>
      <c r="I3665" s="21" t="s">
        <v>103</v>
      </c>
      <c r="J3665" s="22">
        <v>43776</v>
      </c>
      <c r="K3665" s="23">
        <v>0.60100694444444003</v>
      </c>
      <c r="L3665" s="22">
        <v>43776</v>
      </c>
      <c r="M3665" s="23">
        <v>0.60100694444444003</v>
      </c>
      <c r="N3665" s="24">
        <v>10</v>
      </c>
      <c r="O3665" s="21" t="s">
        <v>66</v>
      </c>
      <c r="P3665" s="46">
        <f>TotalFix[[#This Row],[Confirmed activ. 3 (ILE03)]]</f>
        <v>10</v>
      </c>
      <c r="Q3665" s="24">
        <v>10</v>
      </c>
      <c r="R3665" s="21" t="s">
        <v>66</v>
      </c>
      <c r="S3665" s="21" t="s">
        <v>72</v>
      </c>
    </row>
    <row r="3666" spans="1:19" s="21" customFormat="1" x14ac:dyDescent="0.35">
      <c r="A3666" s="26">
        <v>1557891</v>
      </c>
      <c r="B3666" s="53">
        <v>411583</v>
      </c>
      <c r="C3666" s="26">
        <f>VLOOKUP(TotalFix[[#This Row],[Order]],'Total Fix by SS'!B:C,2,0)</f>
        <v>248</v>
      </c>
      <c r="D3666" s="21" t="s">
        <v>59</v>
      </c>
      <c r="E3666" s="21" t="s">
        <v>104</v>
      </c>
      <c r="F3666" s="21" t="s">
        <v>102</v>
      </c>
      <c r="G3666" s="21" t="s">
        <v>105</v>
      </c>
      <c r="H3666" s="21" t="s">
        <v>100</v>
      </c>
      <c r="I3666" s="21" t="s">
        <v>106</v>
      </c>
      <c r="J3666" s="22">
        <v>43780</v>
      </c>
      <c r="K3666" s="23">
        <v>0.32268518518519002</v>
      </c>
      <c r="L3666" s="22">
        <v>43780</v>
      </c>
      <c r="M3666" s="23">
        <v>0.32268518518519002</v>
      </c>
      <c r="N3666" s="24">
        <v>10</v>
      </c>
      <c r="O3666" s="21" t="s">
        <v>66</v>
      </c>
      <c r="P3666" s="46">
        <f>TotalFix[[#This Row],[Confirmed activ. 3 (ILE03)]]</f>
        <v>10</v>
      </c>
      <c r="Q3666" s="24">
        <v>10</v>
      </c>
      <c r="R3666" s="21" t="s">
        <v>66</v>
      </c>
      <c r="S3666" s="21" t="s">
        <v>72</v>
      </c>
    </row>
    <row r="3667" spans="1:19" s="21" customFormat="1" x14ac:dyDescent="0.35">
      <c r="A3667" s="26">
        <v>1557891</v>
      </c>
      <c r="B3667" s="53">
        <v>411583</v>
      </c>
      <c r="C3667" s="26">
        <f>VLOOKUP(TotalFix[[#This Row],[Order]],'Total Fix by SS'!B:C,2,0)</f>
        <v>248</v>
      </c>
      <c r="D3667" s="21" t="s">
        <v>107</v>
      </c>
      <c r="E3667" s="21" t="s">
        <v>60</v>
      </c>
      <c r="F3667" s="21" t="s">
        <v>61</v>
      </c>
      <c r="G3667" s="21" t="s">
        <v>90</v>
      </c>
      <c r="H3667" s="21" t="s">
        <v>63</v>
      </c>
      <c r="I3667" s="21" t="s">
        <v>108</v>
      </c>
      <c r="J3667" s="22">
        <v>43769</v>
      </c>
      <c r="K3667" s="23">
        <v>0.50385416666667004</v>
      </c>
      <c r="L3667" s="22">
        <v>43772</v>
      </c>
      <c r="M3667" s="23">
        <v>0.69646990740740999</v>
      </c>
      <c r="N3667" s="25">
        <v>10.911</v>
      </c>
      <c r="O3667" s="21" t="s">
        <v>77</v>
      </c>
      <c r="P3667" s="46">
        <f>TotalFix[[#This Row],[Confirmed activ. 3 (ILE03)]]*60</f>
        <v>654.66</v>
      </c>
      <c r="Q3667" s="24">
        <v>1</v>
      </c>
      <c r="R3667" s="21" t="s">
        <v>66</v>
      </c>
      <c r="S3667" s="21" t="s">
        <v>67</v>
      </c>
    </row>
    <row r="3668" spans="1:19" s="21" customFormat="1" x14ac:dyDescent="0.35">
      <c r="A3668" s="26">
        <v>1557891</v>
      </c>
      <c r="B3668" s="53">
        <v>411583</v>
      </c>
      <c r="C3668" s="26">
        <f>VLOOKUP(TotalFix[[#This Row],[Order]],'Total Fix by SS'!B:C,2,0)</f>
        <v>248</v>
      </c>
      <c r="D3668" s="21" t="s">
        <v>109</v>
      </c>
      <c r="E3668" s="21" t="s">
        <v>82</v>
      </c>
      <c r="F3668" s="21" t="s">
        <v>83</v>
      </c>
      <c r="G3668" s="21" t="s">
        <v>90</v>
      </c>
      <c r="H3668" s="21" t="s">
        <v>84</v>
      </c>
      <c r="I3668" s="21" t="s">
        <v>110</v>
      </c>
      <c r="J3668" s="22"/>
      <c r="K3668" s="23">
        <v>0</v>
      </c>
      <c r="L3668" s="22"/>
      <c r="M3668" s="23">
        <v>0</v>
      </c>
      <c r="N3668" s="25">
        <v>0</v>
      </c>
      <c r="O3668" s="21" t="s">
        <v>93</v>
      </c>
      <c r="P3668" s="46"/>
      <c r="Q3668" s="24">
        <v>5</v>
      </c>
      <c r="R3668" s="21" t="s">
        <v>66</v>
      </c>
      <c r="S3668" s="21" t="s">
        <v>94</v>
      </c>
    </row>
    <row r="3669" spans="1:19" s="21" customFormat="1" x14ac:dyDescent="0.35">
      <c r="A3669" s="26">
        <v>1557892</v>
      </c>
      <c r="B3669" s="53">
        <v>411583</v>
      </c>
      <c r="C3669" s="26">
        <f>VLOOKUP(TotalFix[[#This Row],[Order]],'Total Fix by SS'!B:C,2,0)</f>
        <v>248</v>
      </c>
      <c r="D3669" s="21" t="s">
        <v>59</v>
      </c>
      <c r="E3669" s="21" t="s">
        <v>60</v>
      </c>
      <c r="F3669" s="21" t="s">
        <v>61</v>
      </c>
      <c r="G3669" s="21" t="s">
        <v>62</v>
      </c>
      <c r="H3669" s="21" t="s">
        <v>63</v>
      </c>
      <c r="I3669" s="21" t="s">
        <v>64</v>
      </c>
      <c r="J3669" s="22">
        <v>43758</v>
      </c>
      <c r="K3669" s="23">
        <v>0.36785879629629997</v>
      </c>
      <c r="L3669" s="22">
        <v>43758</v>
      </c>
      <c r="M3669" s="23">
        <v>0.37199074074074001</v>
      </c>
      <c r="N3669" s="25">
        <v>5.95</v>
      </c>
      <c r="O3669" s="21" t="s">
        <v>66</v>
      </c>
      <c r="P3669" s="46">
        <f>TotalFix[[#This Row],[Confirmed activ. 3 (ILE03)]]</f>
        <v>5.95</v>
      </c>
      <c r="Q3669" s="24">
        <v>20</v>
      </c>
      <c r="R3669" s="21" t="s">
        <v>66</v>
      </c>
      <c r="S3669" s="21" t="s">
        <v>67</v>
      </c>
    </row>
    <row r="3670" spans="1:19" s="21" customFormat="1" x14ac:dyDescent="0.35">
      <c r="A3670" s="26">
        <v>1557892</v>
      </c>
      <c r="B3670" s="53">
        <v>411583</v>
      </c>
      <c r="C3670" s="26">
        <f>VLOOKUP(TotalFix[[#This Row],[Order]],'Total Fix by SS'!B:C,2,0)</f>
        <v>248</v>
      </c>
      <c r="D3670" s="21" t="s">
        <v>59</v>
      </c>
      <c r="E3670" s="21" t="s">
        <v>68</v>
      </c>
      <c r="F3670" s="21" t="s">
        <v>69</v>
      </c>
      <c r="G3670" s="21" t="s">
        <v>62</v>
      </c>
      <c r="H3670" s="21" t="s">
        <v>70</v>
      </c>
      <c r="I3670" s="21" t="s">
        <v>71</v>
      </c>
      <c r="J3670" s="22">
        <v>43758</v>
      </c>
      <c r="K3670" s="23">
        <v>0.40627314814815002</v>
      </c>
      <c r="L3670" s="22">
        <v>43758</v>
      </c>
      <c r="M3670" s="23">
        <v>0.40627314814815002</v>
      </c>
      <c r="N3670" s="24">
        <v>30</v>
      </c>
      <c r="O3670" s="21" t="s">
        <v>66</v>
      </c>
      <c r="P3670" s="46">
        <f>TotalFix[[#This Row],[Confirmed activ. 3 (ILE03)]]</f>
        <v>30</v>
      </c>
      <c r="Q3670" s="24">
        <v>30</v>
      </c>
      <c r="R3670" s="21" t="s">
        <v>66</v>
      </c>
      <c r="S3670" s="21" t="s">
        <v>72</v>
      </c>
    </row>
    <row r="3671" spans="1:19" s="21" customFormat="1" x14ac:dyDescent="0.35">
      <c r="A3671" s="26">
        <v>1557892</v>
      </c>
      <c r="B3671" s="53">
        <v>411583</v>
      </c>
      <c r="C3671" s="26">
        <f>VLOOKUP(TotalFix[[#This Row],[Order]],'Total Fix by SS'!B:C,2,0)</f>
        <v>248</v>
      </c>
      <c r="D3671" s="21" t="s">
        <v>59</v>
      </c>
      <c r="E3671" s="21" t="s">
        <v>73</v>
      </c>
      <c r="F3671" s="21" t="s">
        <v>61</v>
      </c>
      <c r="G3671" s="21" t="s">
        <v>62</v>
      </c>
      <c r="H3671" s="21" t="s">
        <v>63</v>
      </c>
      <c r="I3671" s="21" t="s">
        <v>74</v>
      </c>
      <c r="J3671" s="22">
        <v>43758</v>
      </c>
      <c r="K3671" s="23">
        <v>0.40851851851852</v>
      </c>
      <c r="L3671" s="22">
        <v>43759</v>
      </c>
      <c r="M3671" s="23">
        <v>0.42406250000000001</v>
      </c>
      <c r="N3671" s="25">
        <v>2.8860000000000001</v>
      </c>
      <c r="O3671" s="21" t="s">
        <v>77</v>
      </c>
      <c r="P3671" s="46">
        <f>TotalFix[[#This Row],[Confirmed activ. 3 (ILE03)]]*60</f>
        <v>173.16</v>
      </c>
      <c r="Q3671" s="24">
        <v>200</v>
      </c>
      <c r="R3671" s="21" t="s">
        <v>66</v>
      </c>
      <c r="S3671" s="21" t="s">
        <v>67</v>
      </c>
    </row>
    <row r="3672" spans="1:19" s="21" customFormat="1" x14ac:dyDescent="0.35">
      <c r="A3672" s="26">
        <v>1557892</v>
      </c>
      <c r="B3672" s="53">
        <v>411583</v>
      </c>
      <c r="C3672" s="26">
        <f>VLOOKUP(TotalFix[[#This Row],[Order]],'Total Fix by SS'!B:C,2,0)</f>
        <v>248</v>
      </c>
      <c r="D3672" s="21" t="s">
        <v>59</v>
      </c>
      <c r="E3672" s="21" t="s">
        <v>75</v>
      </c>
      <c r="F3672" s="21" t="s">
        <v>61</v>
      </c>
      <c r="G3672" s="21" t="s">
        <v>62</v>
      </c>
      <c r="H3672" s="21" t="s">
        <v>63</v>
      </c>
      <c r="I3672" s="21" t="s">
        <v>76</v>
      </c>
      <c r="J3672" s="22">
        <v>43765</v>
      </c>
      <c r="K3672" s="23">
        <v>0.58078703703704004</v>
      </c>
      <c r="L3672" s="22">
        <v>43772</v>
      </c>
      <c r="M3672" s="23">
        <v>0.41019675925926002</v>
      </c>
      <c r="N3672" s="25">
        <v>1386.097</v>
      </c>
      <c r="O3672" s="21" t="s">
        <v>66</v>
      </c>
      <c r="P3672" s="46">
        <f>TotalFix[[#This Row],[Confirmed activ. 3 (ILE03)]]</f>
        <v>1386.097</v>
      </c>
      <c r="Q3672" s="24">
        <v>500</v>
      </c>
      <c r="R3672" s="21" t="s">
        <v>66</v>
      </c>
      <c r="S3672" s="21" t="s">
        <v>67</v>
      </c>
    </row>
    <row r="3673" spans="1:19" s="21" customFormat="1" x14ac:dyDescent="0.35">
      <c r="A3673" s="26">
        <v>1557892</v>
      </c>
      <c r="B3673" s="53">
        <v>411583</v>
      </c>
      <c r="C3673" s="26">
        <f>VLOOKUP(TotalFix[[#This Row],[Order]],'Total Fix by SS'!B:C,2,0)</f>
        <v>248</v>
      </c>
      <c r="D3673" s="21" t="s">
        <v>59</v>
      </c>
      <c r="E3673" s="21" t="s">
        <v>78</v>
      </c>
      <c r="F3673" s="21" t="s">
        <v>69</v>
      </c>
      <c r="G3673" s="21" t="s">
        <v>62</v>
      </c>
      <c r="H3673" s="21" t="s">
        <v>70</v>
      </c>
      <c r="I3673" s="21" t="s">
        <v>79</v>
      </c>
      <c r="J3673" s="22">
        <v>43772</v>
      </c>
      <c r="K3673" s="23">
        <v>0.53527777777777996</v>
      </c>
      <c r="L3673" s="22">
        <v>43772</v>
      </c>
      <c r="M3673" s="23">
        <v>0.53527777777777996</v>
      </c>
      <c r="N3673" s="24">
        <v>20</v>
      </c>
      <c r="O3673" s="21" t="s">
        <v>66</v>
      </c>
      <c r="P3673" s="46">
        <f>TotalFix[[#This Row],[Confirmed activ. 3 (ILE03)]]</f>
        <v>20</v>
      </c>
      <c r="Q3673" s="24">
        <v>20</v>
      </c>
      <c r="R3673" s="21" t="s">
        <v>66</v>
      </c>
      <c r="S3673" s="21" t="s">
        <v>72</v>
      </c>
    </row>
    <row r="3674" spans="1:19" s="21" customFormat="1" x14ac:dyDescent="0.35">
      <c r="A3674" s="26">
        <v>1557892</v>
      </c>
      <c r="B3674" s="53">
        <v>411583</v>
      </c>
      <c r="C3674" s="26">
        <f>VLOOKUP(TotalFix[[#This Row],[Order]],'Total Fix by SS'!B:C,2,0)</f>
        <v>248</v>
      </c>
      <c r="D3674" s="21" t="s">
        <v>59</v>
      </c>
      <c r="E3674" s="21" t="s">
        <v>80</v>
      </c>
      <c r="F3674" s="21" t="s">
        <v>69</v>
      </c>
      <c r="G3674" s="21" t="s">
        <v>62</v>
      </c>
      <c r="H3674" s="21" t="s">
        <v>70</v>
      </c>
      <c r="I3674" s="21" t="s">
        <v>81</v>
      </c>
      <c r="J3674" s="22">
        <v>43772</v>
      </c>
      <c r="K3674" s="23">
        <v>0.53535879629630001</v>
      </c>
      <c r="L3674" s="22">
        <v>43772</v>
      </c>
      <c r="M3674" s="23">
        <v>0.53535879629630001</v>
      </c>
      <c r="N3674" s="24">
        <v>20</v>
      </c>
      <c r="O3674" s="21" t="s">
        <v>66</v>
      </c>
      <c r="P3674" s="46">
        <f>TotalFix[[#This Row],[Confirmed activ. 3 (ILE03)]]</f>
        <v>20</v>
      </c>
      <c r="Q3674" s="24">
        <v>20</v>
      </c>
      <c r="R3674" s="21" t="s">
        <v>66</v>
      </c>
      <c r="S3674" s="21" t="s">
        <v>72</v>
      </c>
    </row>
    <row r="3675" spans="1:19" s="21" customFormat="1" x14ac:dyDescent="0.35">
      <c r="A3675" s="26">
        <v>1557892</v>
      </c>
      <c r="B3675" s="53">
        <v>411583</v>
      </c>
      <c r="C3675" s="26">
        <f>VLOOKUP(TotalFix[[#This Row],[Order]],'Total Fix by SS'!B:C,2,0)</f>
        <v>248</v>
      </c>
      <c r="D3675" s="21" t="s">
        <v>59</v>
      </c>
      <c r="E3675" s="21" t="s">
        <v>82</v>
      </c>
      <c r="F3675" s="21" t="s">
        <v>83</v>
      </c>
      <c r="G3675" s="21" t="s">
        <v>62</v>
      </c>
      <c r="H3675" s="21" t="s">
        <v>84</v>
      </c>
      <c r="I3675" s="21" t="s">
        <v>84</v>
      </c>
      <c r="J3675" s="22">
        <v>43772</v>
      </c>
      <c r="K3675" s="23">
        <v>0.56660879629630001</v>
      </c>
      <c r="L3675" s="22">
        <v>43773</v>
      </c>
      <c r="M3675" s="23">
        <v>0.37317129629630003</v>
      </c>
      <c r="N3675" s="25">
        <v>5.2309999999999999</v>
      </c>
      <c r="O3675" s="21" t="s">
        <v>77</v>
      </c>
      <c r="P3675" s="46">
        <f>TotalFix[[#This Row],[Confirmed activ. 3 (ILE03)]]*60</f>
        <v>313.86</v>
      </c>
      <c r="Q3675" s="24">
        <v>450</v>
      </c>
      <c r="R3675" s="21" t="s">
        <v>66</v>
      </c>
      <c r="S3675" s="21" t="s">
        <v>67</v>
      </c>
    </row>
    <row r="3676" spans="1:19" s="21" customFormat="1" x14ac:dyDescent="0.35">
      <c r="A3676" s="26">
        <v>1557892</v>
      </c>
      <c r="B3676" s="53">
        <v>411583</v>
      </c>
      <c r="C3676" s="26">
        <f>VLOOKUP(TotalFix[[#This Row],[Order]],'Total Fix by SS'!B:C,2,0)</f>
        <v>248</v>
      </c>
      <c r="D3676" s="21" t="s">
        <v>59</v>
      </c>
      <c r="E3676" s="21" t="s">
        <v>85</v>
      </c>
      <c r="F3676" s="21" t="s">
        <v>86</v>
      </c>
      <c r="G3676" s="21" t="s">
        <v>62</v>
      </c>
      <c r="H3676" s="21" t="s">
        <v>87</v>
      </c>
      <c r="I3676" s="21" t="s">
        <v>87</v>
      </c>
      <c r="J3676" s="22">
        <v>43773</v>
      </c>
      <c r="K3676" s="23">
        <v>0.41424768518519001</v>
      </c>
      <c r="L3676" s="22">
        <v>43773</v>
      </c>
      <c r="M3676" s="23">
        <v>0.41424768518519001</v>
      </c>
      <c r="N3676" s="24">
        <v>20</v>
      </c>
      <c r="O3676" s="21" t="s">
        <v>66</v>
      </c>
      <c r="P3676" s="46">
        <f>TotalFix[[#This Row],[Confirmed activ. 3 (ILE03)]]</f>
        <v>20</v>
      </c>
      <c r="Q3676" s="24">
        <v>20</v>
      </c>
      <c r="R3676" s="21" t="s">
        <v>66</v>
      </c>
      <c r="S3676" s="21" t="s">
        <v>72</v>
      </c>
    </row>
    <row r="3677" spans="1:19" s="21" customFormat="1" x14ac:dyDescent="0.35">
      <c r="A3677" s="26">
        <v>1557892</v>
      </c>
      <c r="B3677" s="53">
        <v>411583</v>
      </c>
      <c r="C3677" s="26">
        <f>VLOOKUP(TotalFix[[#This Row],[Order]],'Total Fix by SS'!B:C,2,0)</f>
        <v>248</v>
      </c>
      <c r="D3677" s="21" t="s">
        <v>59</v>
      </c>
      <c r="E3677" s="21" t="s">
        <v>88</v>
      </c>
      <c r="F3677" s="21" t="s">
        <v>89</v>
      </c>
      <c r="G3677" s="21" t="s">
        <v>90</v>
      </c>
      <c r="H3677" s="21" t="s">
        <v>91</v>
      </c>
      <c r="I3677" s="21" t="s">
        <v>92</v>
      </c>
      <c r="J3677" s="22"/>
      <c r="K3677" s="23">
        <v>0</v>
      </c>
      <c r="L3677" s="22"/>
      <c r="M3677" s="23">
        <v>0</v>
      </c>
      <c r="N3677" s="25">
        <v>0</v>
      </c>
      <c r="O3677" s="21" t="s">
        <v>93</v>
      </c>
      <c r="P3677" s="46"/>
      <c r="Q3677" s="24">
        <v>0</v>
      </c>
      <c r="R3677" s="21" t="s">
        <v>66</v>
      </c>
      <c r="S3677" s="21" t="s">
        <v>94</v>
      </c>
    </row>
    <row r="3678" spans="1:19" s="21" customFormat="1" x14ac:dyDescent="0.35">
      <c r="A3678" s="26">
        <v>1557892</v>
      </c>
      <c r="B3678" s="53">
        <v>411583</v>
      </c>
      <c r="C3678" s="26">
        <f>VLOOKUP(TotalFix[[#This Row],[Order]],'Total Fix by SS'!B:C,2,0)</f>
        <v>248</v>
      </c>
      <c r="D3678" s="21" t="s">
        <v>59</v>
      </c>
      <c r="E3678" s="21" t="s">
        <v>95</v>
      </c>
      <c r="F3678" s="21" t="s">
        <v>61</v>
      </c>
      <c r="G3678" s="21" t="s">
        <v>62</v>
      </c>
      <c r="H3678" s="21" t="s">
        <v>63</v>
      </c>
      <c r="I3678" s="21" t="s">
        <v>96</v>
      </c>
      <c r="J3678" s="22">
        <v>43774</v>
      </c>
      <c r="K3678" s="23">
        <v>0.64053240740741002</v>
      </c>
      <c r="L3678" s="22">
        <v>43774</v>
      </c>
      <c r="M3678" s="23">
        <v>0.74974537037037003</v>
      </c>
      <c r="N3678" s="25">
        <v>2.621</v>
      </c>
      <c r="O3678" s="21" t="s">
        <v>77</v>
      </c>
      <c r="P3678" s="46">
        <f>TotalFix[[#This Row],[Confirmed activ. 3 (ILE03)]]*60</f>
        <v>157.26</v>
      </c>
      <c r="Q3678" s="24">
        <v>40</v>
      </c>
      <c r="R3678" s="21" t="s">
        <v>66</v>
      </c>
      <c r="S3678" s="21" t="s">
        <v>67</v>
      </c>
    </row>
    <row r="3679" spans="1:19" s="21" customFormat="1" x14ac:dyDescent="0.35">
      <c r="A3679" s="26">
        <v>1557892</v>
      </c>
      <c r="B3679" s="53">
        <v>411583</v>
      </c>
      <c r="C3679" s="26">
        <f>VLOOKUP(TotalFix[[#This Row],[Order]],'Total Fix by SS'!B:C,2,0)</f>
        <v>248</v>
      </c>
      <c r="D3679" s="21" t="s">
        <v>59</v>
      </c>
      <c r="E3679" s="21" t="s">
        <v>97</v>
      </c>
      <c r="F3679" s="21" t="s">
        <v>69</v>
      </c>
      <c r="G3679" s="21" t="s">
        <v>62</v>
      </c>
      <c r="H3679" s="21" t="s">
        <v>70</v>
      </c>
      <c r="I3679" s="21" t="s">
        <v>98</v>
      </c>
      <c r="J3679" s="22">
        <v>43776</v>
      </c>
      <c r="K3679" s="23">
        <v>0.55519675925926004</v>
      </c>
      <c r="L3679" s="22">
        <v>43776</v>
      </c>
      <c r="M3679" s="23">
        <v>0.55519675925926004</v>
      </c>
      <c r="N3679" s="24">
        <v>20</v>
      </c>
      <c r="O3679" s="21" t="s">
        <v>66</v>
      </c>
      <c r="P3679" s="46">
        <f>TotalFix[[#This Row],[Confirmed activ. 3 (ILE03)]]</f>
        <v>20</v>
      </c>
      <c r="Q3679" s="24">
        <v>20</v>
      </c>
      <c r="R3679" s="21" t="s">
        <v>66</v>
      </c>
      <c r="S3679" s="21" t="s">
        <v>72</v>
      </c>
    </row>
    <row r="3680" spans="1:19" s="21" customFormat="1" x14ac:dyDescent="0.35">
      <c r="A3680" s="26">
        <v>1557892</v>
      </c>
      <c r="B3680" s="53">
        <v>411583</v>
      </c>
      <c r="C3680" s="26">
        <f>VLOOKUP(TotalFix[[#This Row],[Order]],'Total Fix by SS'!B:C,2,0)</f>
        <v>248</v>
      </c>
      <c r="D3680" s="21" t="s">
        <v>59</v>
      </c>
      <c r="E3680" s="21" t="s">
        <v>99</v>
      </c>
      <c r="F3680" s="21" t="s">
        <v>69</v>
      </c>
      <c r="G3680" s="21" t="s">
        <v>62</v>
      </c>
      <c r="H3680" s="21" t="s">
        <v>70</v>
      </c>
      <c r="I3680" s="21" t="s">
        <v>100</v>
      </c>
      <c r="J3680" s="22">
        <v>43776</v>
      </c>
      <c r="K3680" s="23">
        <v>0.55540509259258997</v>
      </c>
      <c r="L3680" s="22">
        <v>43776</v>
      </c>
      <c r="M3680" s="23">
        <v>0.55540509259258997</v>
      </c>
      <c r="N3680" s="24">
        <v>50</v>
      </c>
      <c r="O3680" s="21" t="s">
        <v>66</v>
      </c>
      <c r="P3680" s="46">
        <f>TotalFix[[#This Row],[Confirmed activ. 3 (ILE03)]]</f>
        <v>50</v>
      </c>
      <c r="Q3680" s="24">
        <v>50</v>
      </c>
      <c r="R3680" s="21" t="s">
        <v>66</v>
      </c>
      <c r="S3680" s="21" t="s">
        <v>72</v>
      </c>
    </row>
    <row r="3681" spans="1:19" s="21" customFormat="1" x14ac:dyDescent="0.35">
      <c r="A3681" s="26">
        <v>1557892</v>
      </c>
      <c r="B3681" s="53">
        <v>411583</v>
      </c>
      <c r="C3681" s="26">
        <f>VLOOKUP(TotalFix[[#This Row],[Order]],'Total Fix by SS'!B:C,2,0)</f>
        <v>248</v>
      </c>
      <c r="D3681" s="21" t="s">
        <v>59</v>
      </c>
      <c r="E3681" s="21" t="s">
        <v>104</v>
      </c>
      <c r="F3681" s="21" t="s">
        <v>102</v>
      </c>
      <c r="G3681" s="21" t="s">
        <v>105</v>
      </c>
      <c r="H3681" s="21" t="s">
        <v>100</v>
      </c>
      <c r="I3681" s="21" t="s">
        <v>106</v>
      </c>
      <c r="J3681" s="22">
        <v>43779</v>
      </c>
      <c r="K3681" s="23">
        <v>0.39420138888889</v>
      </c>
      <c r="L3681" s="22">
        <v>43779</v>
      </c>
      <c r="M3681" s="23">
        <v>0.39420138888889</v>
      </c>
      <c r="N3681" s="24">
        <v>10</v>
      </c>
      <c r="O3681" s="21" t="s">
        <v>66</v>
      </c>
      <c r="P3681" s="46">
        <f>TotalFix[[#This Row],[Confirmed activ. 3 (ILE03)]]</f>
        <v>10</v>
      </c>
      <c r="Q3681" s="24">
        <v>10</v>
      </c>
      <c r="R3681" s="21" t="s">
        <v>66</v>
      </c>
      <c r="S3681" s="21" t="s">
        <v>72</v>
      </c>
    </row>
    <row r="3682" spans="1:19" s="21" customFormat="1" x14ac:dyDescent="0.35">
      <c r="A3682" s="26">
        <v>1557892</v>
      </c>
      <c r="B3682" s="53">
        <v>411583</v>
      </c>
      <c r="C3682" s="26">
        <f>VLOOKUP(TotalFix[[#This Row],[Order]],'Total Fix by SS'!B:C,2,0)</f>
        <v>248</v>
      </c>
      <c r="D3682" s="21" t="s">
        <v>107</v>
      </c>
      <c r="E3682" s="21" t="s">
        <v>60</v>
      </c>
      <c r="F3682" s="21" t="s">
        <v>61</v>
      </c>
      <c r="G3682" s="21" t="s">
        <v>90</v>
      </c>
      <c r="H3682" s="21" t="s">
        <v>63</v>
      </c>
      <c r="I3682" s="21" t="s">
        <v>108</v>
      </c>
      <c r="J3682" s="22">
        <v>43774</v>
      </c>
      <c r="K3682" s="23">
        <v>0.32673611111111001</v>
      </c>
      <c r="L3682" s="22">
        <v>43774</v>
      </c>
      <c r="M3682" s="23">
        <v>0.65857638888889003</v>
      </c>
      <c r="N3682" s="25">
        <v>5.923</v>
      </c>
      <c r="O3682" s="21" t="s">
        <v>77</v>
      </c>
      <c r="P3682" s="46">
        <f>TotalFix[[#This Row],[Confirmed activ. 3 (ILE03)]]*60</f>
        <v>355.38</v>
      </c>
      <c r="Q3682" s="24">
        <v>1</v>
      </c>
      <c r="R3682" s="21" t="s">
        <v>66</v>
      </c>
      <c r="S3682" s="21" t="s">
        <v>67</v>
      </c>
    </row>
    <row r="3683" spans="1:19" s="21" customFormat="1" x14ac:dyDescent="0.35">
      <c r="A3683" s="26">
        <v>1557892</v>
      </c>
      <c r="B3683" s="53">
        <v>411583</v>
      </c>
      <c r="C3683" s="26">
        <f>VLOOKUP(TotalFix[[#This Row],[Order]],'Total Fix by SS'!B:C,2,0)</f>
        <v>248</v>
      </c>
      <c r="D3683" s="21" t="s">
        <v>109</v>
      </c>
      <c r="E3683" s="21" t="s">
        <v>82</v>
      </c>
      <c r="F3683" s="21" t="s">
        <v>83</v>
      </c>
      <c r="G3683" s="21" t="s">
        <v>90</v>
      </c>
      <c r="H3683" s="21" t="s">
        <v>84</v>
      </c>
      <c r="I3683" s="21" t="s">
        <v>110</v>
      </c>
      <c r="J3683" s="22"/>
      <c r="K3683" s="23">
        <v>0</v>
      </c>
      <c r="L3683" s="22"/>
      <c r="M3683" s="23">
        <v>0</v>
      </c>
      <c r="N3683" s="25">
        <v>0</v>
      </c>
      <c r="O3683" s="21" t="s">
        <v>93</v>
      </c>
      <c r="P3683" s="46"/>
      <c r="Q3683" s="24">
        <v>5</v>
      </c>
      <c r="R3683" s="21" t="s">
        <v>66</v>
      </c>
      <c r="S3683" s="21" t="s">
        <v>94</v>
      </c>
    </row>
    <row r="3684" spans="1:19" s="21" customFormat="1" x14ac:dyDescent="0.35">
      <c r="A3684" s="26">
        <v>1557893</v>
      </c>
      <c r="B3684" s="53">
        <v>411583</v>
      </c>
      <c r="C3684" s="26">
        <f>VLOOKUP(TotalFix[[#This Row],[Order]],'Total Fix by SS'!B:C,2,0)</f>
        <v>248</v>
      </c>
      <c r="D3684" s="21" t="s">
        <v>59</v>
      </c>
      <c r="E3684" s="21" t="s">
        <v>60</v>
      </c>
      <c r="F3684" s="21" t="s">
        <v>61</v>
      </c>
      <c r="G3684" s="21" t="s">
        <v>62</v>
      </c>
      <c r="H3684" s="21" t="s">
        <v>63</v>
      </c>
      <c r="I3684" s="21" t="s">
        <v>64</v>
      </c>
      <c r="J3684" s="22">
        <v>43761</v>
      </c>
      <c r="K3684" s="23">
        <v>0.37274305555555998</v>
      </c>
      <c r="L3684" s="22">
        <v>43761</v>
      </c>
      <c r="M3684" s="23">
        <v>0.37825231481480998</v>
      </c>
      <c r="N3684" s="25">
        <v>7.9329999999999998</v>
      </c>
      <c r="O3684" s="21" t="s">
        <v>66</v>
      </c>
      <c r="P3684" s="46">
        <f>TotalFix[[#This Row],[Confirmed activ. 3 (ILE03)]]</f>
        <v>7.9329999999999998</v>
      </c>
      <c r="Q3684" s="24">
        <v>20</v>
      </c>
      <c r="R3684" s="21" t="s">
        <v>66</v>
      </c>
      <c r="S3684" s="21" t="s">
        <v>67</v>
      </c>
    </row>
    <row r="3685" spans="1:19" s="21" customFormat="1" x14ac:dyDescent="0.35">
      <c r="A3685" s="26">
        <v>1557893</v>
      </c>
      <c r="B3685" s="53">
        <v>411583</v>
      </c>
      <c r="C3685" s="26">
        <f>VLOOKUP(TotalFix[[#This Row],[Order]],'Total Fix by SS'!B:C,2,0)</f>
        <v>248</v>
      </c>
      <c r="D3685" s="21" t="s">
        <v>59</v>
      </c>
      <c r="E3685" s="21" t="s">
        <v>68</v>
      </c>
      <c r="F3685" s="21" t="s">
        <v>69</v>
      </c>
      <c r="G3685" s="21" t="s">
        <v>62</v>
      </c>
      <c r="H3685" s="21" t="s">
        <v>70</v>
      </c>
      <c r="I3685" s="21" t="s">
        <v>71</v>
      </c>
      <c r="J3685" s="22">
        <v>43761</v>
      </c>
      <c r="K3685" s="23">
        <v>0.40384259259258998</v>
      </c>
      <c r="L3685" s="22">
        <v>43761</v>
      </c>
      <c r="M3685" s="23">
        <v>0.40384259259258998</v>
      </c>
      <c r="N3685" s="24">
        <v>30</v>
      </c>
      <c r="O3685" s="21" t="s">
        <v>66</v>
      </c>
      <c r="P3685" s="46">
        <f>TotalFix[[#This Row],[Confirmed activ. 3 (ILE03)]]</f>
        <v>30</v>
      </c>
      <c r="Q3685" s="24">
        <v>30</v>
      </c>
      <c r="R3685" s="21" t="s">
        <v>66</v>
      </c>
      <c r="S3685" s="21" t="s">
        <v>72</v>
      </c>
    </row>
    <row r="3686" spans="1:19" s="21" customFormat="1" x14ac:dyDescent="0.35">
      <c r="A3686" s="26">
        <v>1557893</v>
      </c>
      <c r="B3686" s="53">
        <v>411583</v>
      </c>
      <c r="C3686" s="26">
        <f>VLOOKUP(TotalFix[[#This Row],[Order]],'Total Fix by SS'!B:C,2,0)</f>
        <v>248</v>
      </c>
      <c r="D3686" s="21" t="s">
        <v>59</v>
      </c>
      <c r="E3686" s="21" t="s">
        <v>73</v>
      </c>
      <c r="F3686" s="21" t="s">
        <v>61</v>
      </c>
      <c r="G3686" s="21" t="s">
        <v>62</v>
      </c>
      <c r="H3686" s="21" t="s">
        <v>63</v>
      </c>
      <c r="I3686" s="21" t="s">
        <v>74</v>
      </c>
      <c r="J3686" s="22">
        <v>43761</v>
      </c>
      <c r="K3686" s="23">
        <v>0.42325231481481002</v>
      </c>
      <c r="L3686" s="22">
        <v>43762</v>
      </c>
      <c r="M3686" s="23">
        <v>0.38043981481480998</v>
      </c>
      <c r="N3686" s="25">
        <v>210.21299999999999</v>
      </c>
      <c r="O3686" s="21" t="s">
        <v>66</v>
      </c>
      <c r="P3686" s="46">
        <f>TotalFix[[#This Row],[Confirmed activ. 3 (ILE03)]]</f>
        <v>210.21299999999999</v>
      </c>
      <c r="Q3686" s="24">
        <v>200</v>
      </c>
      <c r="R3686" s="21" t="s">
        <v>66</v>
      </c>
      <c r="S3686" s="21" t="s">
        <v>67</v>
      </c>
    </row>
    <row r="3687" spans="1:19" s="21" customFormat="1" x14ac:dyDescent="0.35">
      <c r="A3687" s="26">
        <v>1557893</v>
      </c>
      <c r="B3687" s="53">
        <v>411583</v>
      </c>
      <c r="C3687" s="26">
        <f>VLOOKUP(TotalFix[[#This Row],[Order]],'Total Fix by SS'!B:C,2,0)</f>
        <v>248</v>
      </c>
      <c r="D3687" s="21" t="s">
        <v>59</v>
      </c>
      <c r="E3687" s="21" t="s">
        <v>75</v>
      </c>
      <c r="F3687" s="21" t="s">
        <v>61</v>
      </c>
      <c r="G3687" s="21" t="s">
        <v>62</v>
      </c>
      <c r="H3687" s="21" t="s">
        <v>63</v>
      </c>
      <c r="I3687" s="21" t="s">
        <v>76</v>
      </c>
      <c r="J3687" s="22">
        <v>43765</v>
      </c>
      <c r="K3687" s="23">
        <v>0.32814814814815002</v>
      </c>
      <c r="L3687" s="22">
        <v>43767</v>
      </c>
      <c r="M3687" s="23">
        <v>0.60561342592593004</v>
      </c>
      <c r="N3687" s="25">
        <v>21.440999999999999</v>
      </c>
      <c r="O3687" s="21" t="s">
        <v>77</v>
      </c>
      <c r="P3687" s="46">
        <f>TotalFix[[#This Row],[Confirmed activ. 3 (ILE03)]]*60</f>
        <v>1286.46</v>
      </c>
      <c r="Q3687" s="24">
        <v>500</v>
      </c>
      <c r="R3687" s="21" t="s">
        <v>66</v>
      </c>
      <c r="S3687" s="21" t="s">
        <v>67</v>
      </c>
    </row>
    <row r="3688" spans="1:19" s="21" customFormat="1" x14ac:dyDescent="0.35">
      <c r="A3688" s="26">
        <v>1557893</v>
      </c>
      <c r="B3688" s="53">
        <v>411583</v>
      </c>
      <c r="C3688" s="26">
        <f>VLOOKUP(TotalFix[[#This Row],[Order]],'Total Fix by SS'!B:C,2,0)</f>
        <v>248</v>
      </c>
      <c r="D3688" s="21" t="s">
        <v>59</v>
      </c>
      <c r="E3688" s="21" t="s">
        <v>78</v>
      </c>
      <c r="F3688" s="21" t="s">
        <v>69</v>
      </c>
      <c r="G3688" s="21" t="s">
        <v>62</v>
      </c>
      <c r="H3688" s="21" t="s">
        <v>70</v>
      </c>
      <c r="I3688" s="21" t="s">
        <v>79</v>
      </c>
      <c r="J3688" s="22">
        <v>43768</v>
      </c>
      <c r="K3688" s="23">
        <v>0.47609953703704</v>
      </c>
      <c r="L3688" s="22">
        <v>43768</v>
      </c>
      <c r="M3688" s="23">
        <v>0.47609953703704</v>
      </c>
      <c r="N3688" s="24">
        <v>20</v>
      </c>
      <c r="O3688" s="21" t="s">
        <v>66</v>
      </c>
      <c r="P3688" s="46">
        <f>TotalFix[[#This Row],[Confirmed activ. 3 (ILE03)]]</f>
        <v>20</v>
      </c>
      <c r="Q3688" s="24">
        <v>20</v>
      </c>
      <c r="R3688" s="21" t="s">
        <v>66</v>
      </c>
      <c r="S3688" s="21" t="s">
        <v>72</v>
      </c>
    </row>
    <row r="3689" spans="1:19" s="21" customFormat="1" x14ac:dyDescent="0.35">
      <c r="A3689" s="26">
        <v>1557893</v>
      </c>
      <c r="B3689" s="53">
        <v>411583</v>
      </c>
      <c r="C3689" s="26">
        <f>VLOOKUP(TotalFix[[#This Row],[Order]],'Total Fix by SS'!B:C,2,0)</f>
        <v>248</v>
      </c>
      <c r="D3689" s="21" t="s">
        <v>59</v>
      </c>
      <c r="E3689" s="21" t="s">
        <v>80</v>
      </c>
      <c r="F3689" s="21" t="s">
        <v>69</v>
      </c>
      <c r="G3689" s="21" t="s">
        <v>62</v>
      </c>
      <c r="H3689" s="21" t="s">
        <v>70</v>
      </c>
      <c r="I3689" s="21" t="s">
        <v>81</v>
      </c>
      <c r="J3689" s="22">
        <v>43768</v>
      </c>
      <c r="K3689" s="23">
        <v>0.47659722222222001</v>
      </c>
      <c r="L3689" s="22">
        <v>43768</v>
      </c>
      <c r="M3689" s="23">
        <v>0.47659722222222001</v>
      </c>
      <c r="N3689" s="24">
        <v>20</v>
      </c>
      <c r="O3689" s="21" t="s">
        <v>66</v>
      </c>
      <c r="P3689" s="46">
        <f>TotalFix[[#This Row],[Confirmed activ. 3 (ILE03)]]</f>
        <v>20</v>
      </c>
      <c r="Q3689" s="24">
        <v>20</v>
      </c>
      <c r="R3689" s="21" t="s">
        <v>66</v>
      </c>
      <c r="S3689" s="21" t="s">
        <v>72</v>
      </c>
    </row>
    <row r="3690" spans="1:19" s="21" customFormat="1" x14ac:dyDescent="0.35">
      <c r="A3690" s="26">
        <v>1557893</v>
      </c>
      <c r="B3690" s="53">
        <v>411583</v>
      </c>
      <c r="C3690" s="26">
        <f>VLOOKUP(TotalFix[[#This Row],[Order]],'Total Fix by SS'!B:C,2,0)</f>
        <v>248</v>
      </c>
      <c r="D3690" s="21" t="s">
        <v>59</v>
      </c>
      <c r="E3690" s="21" t="s">
        <v>82</v>
      </c>
      <c r="F3690" s="21" t="s">
        <v>83</v>
      </c>
      <c r="G3690" s="21" t="s">
        <v>62</v>
      </c>
      <c r="H3690" s="21" t="s">
        <v>84</v>
      </c>
      <c r="I3690" s="21" t="s">
        <v>84</v>
      </c>
      <c r="J3690" s="22">
        <v>43768</v>
      </c>
      <c r="K3690" s="23">
        <v>0.56925925925926002</v>
      </c>
      <c r="L3690" s="22">
        <v>43769</v>
      </c>
      <c r="M3690" s="23">
        <v>0.45673611111111001</v>
      </c>
      <c r="N3690" s="25">
        <v>5.2249999999999996</v>
      </c>
      <c r="O3690" s="21" t="s">
        <v>77</v>
      </c>
      <c r="P3690" s="46">
        <f>TotalFix[[#This Row],[Confirmed activ. 3 (ILE03)]]*60</f>
        <v>313.5</v>
      </c>
      <c r="Q3690" s="24">
        <v>450</v>
      </c>
      <c r="R3690" s="21" t="s">
        <v>66</v>
      </c>
      <c r="S3690" s="21" t="s">
        <v>67</v>
      </c>
    </row>
    <row r="3691" spans="1:19" s="21" customFormat="1" x14ac:dyDescent="0.35">
      <c r="A3691" s="26">
        <v>1557893</v>
      </c>
      <c r="B3691" s="53">
        <v>411583</v>
      </c>
      <c r="C3691" s="26">
        <f>VLOOKUP(TotalFix[[#This Row],[Order]],'Total Fix by SS'!B:C,2,0)</f>
        <v>248</v>
      </c>
      <c r="D3691" s="21" t="s">
        <v>59</v>
      </c>
      <c r="E3691" s="21" t="s">
        <v>85</v>
      </c>
      <c r="F3691" s="21" t="s">
        <v>86</v>
      </c>
      <c r="G3691" s="21" t="s">
        <v>62</v>
      </c>
      <c r="H3691" s="21" t="s">
        <v>87</v>
      </c>
      <c r="I3691" s="21" t="s">
        <v>87</v>
      </c>
      <c r="J3691" s="22">
        <v>43772</v>
      </c>
      <c r="K3691" s="23">
        <v>0.34881944444444002</v>
      </c>
      <c r="L3691" s="22">
        <v>43772</v>
      </c>
      <c r="M3691" s="23">
        <v>0.34881944444444002</v>
      </c>
      <c r="N3691" s="24">
        <v>20</v>
      </c>
      <c r="O3691" s="21" t="s">
        <v>66</v>
      </c>
      <c r="P3691" s="46">
        <f>TotalFix[[#This Row],[Confirmed activ. 3 (ILE03)]]</f>
        <v>20</v>
      </c>
      <c r="Q3691" s="24">
        <v>20</v>
      </c>
      <c r="R3691" s="21" t="s">
        <v>66</v>
      </c>
      <c r="S3691" s="21" t="s">
        <v>72</v>
      </c>
    </row>
    <row r="3692" spans="1:19" s="21" customFormat="1" x14ac:dyDescent="0.35">
      <c r="A3692" s="26">
        <v>1557893</v>
      </c>
      <c r="B3692" s="53">
        <v>411583</v>
      </c>
      <c r="C3692" s="26">
        <f>VLOOKUP(TotalFix[[#This Row],[Order]],'Total Fix by SS'!B:C,2,0)</f>
        <v>248</v>
      </c>
      <c r="D3692" s="21" t="s">
        <v>59</v>
      </c>
      <c r="E3692" s="21" t="s">
        <v>88</v>
      </c>
      <c r="F3692" s="21" t="s">
        <v>89</v>
      </c>
      <c r="G3692" s="21" t="s">
        <v>90</v>
      </c>
      <c r="H3692" s="21" t="s">
        <v>91</v>
      </c>
      <c r="I3692" s="21" t="s">
        <v>92</v>
      </c>
      <c r="J3692" s="22"/>
      <c r="K3692" s="23">
        <v>0</v>
      </c>
      <c r="L3692" s="22"/>
      <c r="M3692" s="23">
        <v>0</v>
      </c>
      <c r="N3692" s="25">
        <v>0</v>
      </c>
      <c r="O3692" s="21" t="s">
        <v>93</v>
      </c>
      <c r="P3692" s="46"/>
      <c r="Q3692" s="24">
        <v>0</v>
      </c>
      <c r="R3692" s="21" t="s">
        <v>66</v>
      </c>
      <c r="S3692" s="21" t="s">
        <v>94</v>
      </c>
    </row>
    <row r="3693" spans="1:19" s="21" customFormat="1" x14ac:dyDescent="0.35">
      <c r="A3693" s="26">
        <v>1557893</v>
      </c>
      <c r="B3693" s="53">
        <v>411583</v>
      </c>
      <c r="C3693" s="26">
        <f>VLOOKUP(TotalFix[[#This Row],[Order]],'Total Fix by SS'!B:C,2,0)</f>
        <v>248</v>
      </c>
      <c r="D3693" s="21" t="s">
        <v>59</v>
      </c>
      <c r="E3693" s="21" t="s">
        <v>95</v>
      </c>
      <c r="F3693" s="21" t="s">
        <v>61</v>
      </c>
      <c r="G3693" s="21" t="s">
        <v>62</v>
      </c>
      <c r="H3693" s="21" t="s">
        <v>63</v>
      </c>
      <c r="I3693" s="21" t="s">
        <v>96</v>
      </c>
      <c r="J3693" s="22">
        <v>43772</v>
      </c>
      <c r="K3693" s="23">
        <v>0.48032407407407002</v>
      </c>
      <c r="L3693" s="22">
        <v>43772</v>
      </c>
      <c r="M3693" s="23">
        <v>0.50659722222222003</v>
      </c>
      <c r="N3693" s="25">
        <v>37.832999999999998</v>
      </c>
      <c r="O3693" s="21" t="s">
        <v>66</v>
      </c>
      <c r="P3693" s="46">
        <f>TotalFix[[#This Row],[Confirmed activ. 3 (ILE03)]]</f>
        <v>37.832999999999998</v>
      </c>
      <c r="Q3693" s="24">
        <v>40</v>
      </c>
      <c r="R3693" s="21" t="s">
        <v>66</v>
      </c>
      <c r="S3693" s="21" t="s">
        <v>67</v>
      </c>
    </row>
    <row r="3694" spans="1:19" s="21" customFormat="1" x14ac:dyDescent="0.35">
      <c r="A3694" s="26">
        <v>1557893</v>
      </c>
      <c r="B3694" s="53">
        <v>411583</v>
      </c>
      <c r="C3694" s="26">
        <f>VLOOKUP(TotalFix[[#This Row],[Order]],'Total Fix by SS'!B:C,2,0)</f>
        <v>248</v>
      </c>
      <c r="D3694" s="21" t="s">
        <v>59</v>
      </c>
      <c r="E3694" s="21" t="s">
        <v>97</v>
      </c>
      <c r="F3694" s="21" t="s">
        <v>69</v>
      </c>
      <c r="G3694" s="21" t="s">
        <v>62</v>
      </c>
      <c r="H3694" s="21" t="s">
        <v>70</v>
      </c>
      <c r="I3694" s="21" t="s">
        <v>98</v>
      </c>
      <c r="J3694" s="22">
        <v>43773</v>
      </c>
      <c r="K3694" s="23">
        <v>0.63682870370370004</v>
      </c>
      <c r="L3694" s="22">
        <v>43773</v>
      </c>
      <c r="M3694" s="23">
        <v>0.63682870370370004</v>
      </c>
      <c r="N3694" s="24">
        <v>20</v>
      </c>
      <c r="O3694" s="21" t="s">
        <v>66</v>
      </c>
      <c r="P3694" s="46">
        <f>TotalFix[[#This Row],[Confirmed activ. 3 (ILE03)]]</f>
        <v>20</v>
      </c>
      <c r="Q3694" s="24">
        <v>20</v>
      </c>
      <c r="R3694" s="21" t="s">
        <v>66</v>
      </c>
      <c r="S3694" s="21" t="s">
        <v>72</v>
      </c>
    </row>
    <row r="3695" spans="1:19" s="21" customFormat="1" x14ac:dyDescent="0.35">
      <c r="A3695" s="26">
        <v>1557893</v>
      </c>
      <c r="B3695" s="53">
        <v>411583</v>
      </c>
      <c r="C3695" s="26">
        <f>VLOOKUP(TotalFix[[#This Row],[Order]],'Total Fix by SS'!B:C,2,0)</f>
        <v>248</v>
      </c>
      <c r="D3695" s="21" t="s">
        <v>59</v>
      </c>
      <c r="E3695" s="21" t="s">
        <v>99</v>
      </c>
      <c r="F3695" s="21" t="s">
        <v>69</v>
      </c>
      <c r="G3695" s="21" t="s">
        <v>62</v>
      </c>
      <c r="H3695" s="21" t="s">
        <v>70</v>
      </c>
      <c r="I3695" s="21" t="s">
        <v>100</v>
      </c>
      <c r="J3695" s="22">
        <v>43773</v>
      </c>
      <c r="K3695" s="23">
        <v>0.63686342592593004</v>
      </c>
      <c r="L3695" s="22">
        <v>43773</v>
      </c>
      <c r="M3695" s="23">
        <v>0.63686342592593004</v>
      </c>
      <c r="N3695" s="24">
        <v>50</v>
      </c>
      <c r="O3695" s="21" t="s">
        <v>66</v>
      </c>
      <c r="P3695" s="46">
        <f>TotalFix[[#This Row],[Confirmed activ. 3 (ILE03)]]</f>
        <v>50</v>
      </c>
      <c r="Q3695" s="24">
        <v>50</v>
      </c>
      <c r="R3695" s="21" t="s">
        <v>66</v>
      </c>
      <c r="S3695" s="21" t="s">
        <v>72</v>
      </c>
    </row>
    <row r="3696" spans="1:19" s="21" customFormat="1" x14ac:dyDescent="0.35">
      <c r="A3696" s="26">
        <v>1557893</v>
      </c>
      <c r="B3696" s="53">
        <v>411583</v>
      </c>
      <c r="C3696" s="26">
        <f>VLOOKUP(TotalFix[[#This Row],[Order]],'Total Fix by SS'!B:C,2,0)</f>
        <v>248</v>
      </c>
      <c r="D3696" s="21" t="s">
        <v>59</v>
      </c>
      <c r="E3696" s="21" t="s">
        <v>101</v>
      </c>
      <c r="F3696" s="21" t="s">
        <v>102</v>
      </c>
      <c r="G3696" s="21" t="s">
        <v>62</v>
      </c>
      <c r="H3696" s="21" t="s">
        <v>100</v>
      </c>
      <c r="I3696" s="21" t="s">
        <v>103</v>
      </c>
      <c r="J3696" s="22">
        <v>43773</v>
      </c>
      <c r="K3696" s="23">
        <v>0.63689814814815005</v>
      </c>
      <c r="L3696" s="22">
        <v>43773</v>
      </c>
      <c r="M3696" s="23">
        <v>0.63689814814815005</v>
      </c>
      <c r="N3696" s="24">
        <v>10</v>
      </c>
      <c r="O3696" s="21" t="s">
        <v>66</v>
      </c>
      <c r="P3696" s="46">
        <f>TotalFix[[#This Row],[Confirmed activ. 3 (ILE03)]]</f>
        <v>10</v>
      </c>
      <c r="Q3696" s="24">
        <v>10</v>
      </c>
      <c r="R3696" s="21" t="s">
        <v>66</v>
      </c>
      <c r="S3696" s="21" t="s">
        <v>72</v>
      </c>
    </row>
    <row r="3697" spans="1:19" s="21" customFormat="1" x14ac:dyDescent="0.35">
      <c r="A3697" s="26">
        <v>1557893</v>
      </c>
      <c r="B3697" s="53">
        <v>411583</v>
      </c>
      <c r="C3697" s="26">
        <f>VLOOKUP(TotalFix[[#This Row],[Order]],'Total Fix by SS'!B:C,2,0)</f>
        <v>248</v>
      </c>
      <c r="D3697" s="21" t="s">
        <v>59</v>
      </c>
      <c r="E3697" s="21" t="s">
        <v>104</v>
      </c>
      <c r="F3697" s="21" t="s">
        <v>102</v>
      </c>
      <c r="G3697" s="21" t="s">
        <v>105</v>
      </c>
      <c r="H3697" s="21" t="s">
        <v>100</v>
      </c>
      <c r="I3697" s="21" t="s">
        <v>106</v>
      </c>
      <c r="J3697" s="22">
        <v>43774</v>
      </c>
      <c r="K3697" s="23">
        <v>0.34693287037037002</v>
      </c>
      <c r="L3697" s="22">
        <v>43774</v>
      </c>
      <c r="M3697" s="23">
        <v>0.34693287037037002</v>
      </c>
      <c r="N3697" s="24">
        <v>10</v>
      </c>
      <c r="O3697" s="21" t="s">
        <v>66</v>
      </c>
      <c r="P3697" s="46">
        <f>TotalFix[[#This Row],[Confirmed activ. 3 (ILE03)]]</f>
        <v>10</v>
      </c>
      <c r="Q3697" s="24">
        <v>10</v>
      </c>
      <c r="R3697" s="21" t="s">
        <v>66</v>
      </c>
      <c r="S3697" s="21" t="s">
        <v>72</v>
      </c>
    </row>
    <row r="3698" spans="1:19" s="21" customFormat="1" x14ac:dyDescent="0.35">
      <c r="A3698" s="26">
        <v>1557893</v>
      </c>
      <c r="B3698" s="53">
        <v>411583</v>
      </c>
      <c r="C3698" s="26">
        <f>VLOOKUP(TotalFix[[#This Row],[Order]],'Total Fix by SS'!B:C,2,0)</f>
        <v>248</v>
      </c>
      <c r="D3698" s="21" t="s">
        <v>107</v>
      </c>
      <c r="E3698" s="21" t="s">
        <v>60</v>
      </c>
      <c r="F3698" s="21" t="s">
        <v>61</v>
      </c>
      <c r="G3698" s="21" t="s">
        <v>90</v>
      </c>
      <c r="H3698" s="21" t="s">
        <v>63</v>
      </c>
      <c r="I3698" s="21" t="s">
        <v>108</v>
      </c>
      <c r="J3698" s="22">
        <v>43772</v>
      </c>
      <c r="K3698" s="23">
        <v>0.3481712962963</v>
      </c>
      <c r="L3698" s="22">
        <v>43772</v>
      </c>
      <c r="M3698" s="23">
        <v>0.64521990740740998</v>
      </c>
      <c r="N3698" s="25">
        <v>7.1289999999999996</v>
      </c>
      <c r="O3698" s="21" t="s">
        <v>77</v>
      </c>
      <c r="P3698" s="46">
        <f>TotalFix[[#This Row],[Confirmed activ. 3 (ILE03)]]*60</f>
        <v>427.73999999999995</v>
      </c>
      <c r="Q3698" s="24">
        <v>1</v>
      </c>
      <c r="R3698" s="21" t="s">
        <v>66</v>
      </c>
      <c r="S3698" s="21" t="s">
        <v>67</v>
      </c>
    </row>
    <row r="3699" spans="1:19" s="21" customFormat="1" x14ac:dyDescent="0.35">
      <c r="A3699" s="26">
        <v>1557893</v>
      </c>
      <c r="B3699" s="53">
        <v>411583</v>
      </c>
      <c r="C3699" s="26">
        <f>VLOOKUP(TotalFix[[#This Row],[Order]],'Total Fix by SS'!B:C,2,0)</f>
        <v>248</v>
      </c>
      <c r="D3699" s="21" t="s">
        <v>109</v>
      </c>
      <c r="E3699" s="21" t="s">
        <v>82</v>
      </c>
      <c r="F3699" s="21" t="s">
        <v>83</v>
      </c>
      <c r="G3699" s="21" t="s">
        <v>90</v>
      </c>
      <c r="H3699" s="21" t="s">
        <v>84</v>
      </c>
      <c r="I3699" s="21" t="s">
        <v>110</v>
      </c>
      <c r="J3699" s="22"/>
      <c r="K3699" s="23">
        <v>0</v>
      </c>
      <c r="L3699" s="22"/>
      <c r="M3699" s="23">
        <v>0</v>
      </c>
      <c r="N3699" s="25">
        <v>0</v>
      </c>
      <c r="O3699" s="21" t="s">
        <v>93</v>
      </c>
      <c r="P3699" s="46"/>
      <c r="Q3699" s="24">
        <v>5</v>
      </c>
      <c r="R3699" s="21" t="s">
        <v>66</v>
      </c>
      <c r="S3699" s="21" t="s">
        <v>94</v>
      </c>
    </row>
    <row r="3700" spans="1:19" s="21" customFormat="1" x14ac:dyDescent="0.35">
      <c r="A3700" s="26">
        <v>1557894</v>
      </c>
      <c r="B3700" s="53">
        <v>411583</v>
      </c>
      <c r="C3700" s="26">
        <f>VLOOKUP(TotalFix[[#This Row],[Order]],'Total Fix by SS'!B:C,2,0)</f>
        <v>248</v>
      </c>
      <c r="D3700" s="21" t="s">
        <v>59</v>
      </c>
      <c r="E3700" s="21" t="s">
        <v>60</v>
      </c>
      <c r="F3700" s="21" t="s">
        <v>61</v>
      </c>
      <c r="G3700" s="21" t="s">
        <v>62</v>
      </c>
      <c r="H3700" s="21" t="s">
        <v>63</v>
      </c>
      <c r="I3700" s="21" t="s">
        <v>64</v>
      </c>
      <c r="J3700" s="22">
        <v>43758</v>
      </c>
      <c r="K3700" s="23">
        <v>0.44354166666667</v>
      </c>
      <c r="L3700" s="22">
        <v>43758</v>
      </c>
      <c r="M3700" s="23">
        <v>0.45793981481481</v>
      </c>
      <c r="N3700" s="25">
        <v>20.733000000000001</v>
      </c>
      <c r="O3700" s="21" t="s">
        <v>66</v>
      </c>
      <c r="P3700" s="46">
        <f>TotalFix[[#This Row],[Confirmed activ. 3 (ILE03)]]</f>
        <v>20.733000000000001</v>
      </c>
      <c r="Q3700" s="24">
        <v>20</v>
      </c>
      <c r="R3700" s="21" t="s">
        <v>66</v>
      </c>
      <c r="S3700" s="21" t="s">
        <v>67</v>
      </c>
    </row>
    <row r="3701" spans="1:19" s="21" customFormat="1" x14ac:dyDescent="0.35">
      <c r="A3701" s="26">
        <v>1557894</v>
      </c>
      <c r="B3701" s="53">
        <v>411583</v>
      </c>
      <c r="C3701" s="26">
        <f>VLOOKUP(TotalFix[[#This Row],[Order]],'Total Fix by SS'!B:C,2,0)</f>
        <v>248</v>
      </c>
      <c r="D3701" s="21" t="s">
        <v>59</v>
      </c>
      <c r="E3701" s="21" t="s">
        <v>68</v>
      </c>
      <c r="F3701" s="21" t="s">
        <v>69</v>
      </c>
      <c r="G3701" s="21" t="s">
        <v>62</v>
      </c>
      <c r="H3701" s="21" t="s">
        <v>70</v>
      </c>
      <c r="I3701" s="21" t="s">
        <v>71</v>
      </c>
      <c r="J3701" s="22">
        <v>43758</v>
      </c>
      <c r="K3701" s="23">
        <v>0.50309027777778004</v>
      </c>
      <c r="L3701" s="22">
        <v>43758</v>
      </c>
      <c r="M3701" s="23">
        <v>0.50309027777778004</v>
      </c>
      <c r="N3701" s="24">
        <v>30</v>
      </c>
      <c r="O3701" s="21" t="s">
        <v>66</v>
      </c>
      <c r="P3701" s="46">
        <f>TotalFix[[#This Row],[Confirmed activ. 3 (ILE03)]]</f>
        <v>30</v>
      </c>
      <c r="Q3701" s="24">
        <v>30</v>
      </c>
      <c r="R3701" s="21" t="s">
        <v>66</v>
      </c>
      <c r="S3701" s="21" t="s">
        <v>72</v>
      </c>
    </row>
    <row r="3702" spans="1:19" s="21" customFormat="1" x14ac:dyDescent="0.35">
      <c r="A3702" s="26">
        <v>1557894</v>
      </c>
      <c r="B3702" s="53">
        <v>411583</v>
      </c>
      <c r="C3702" s="26">
        <f>VLOOKUP(TotalFix[[#This Row],[Order]],'Total Fix by SS'!B:C,2,0)</f>
        <v>248</v>
      </c>
      <c r="D3702" s="21" t="s">
        <v>59</v>
      </c>
      <c r="E3702" s="21" t="s">
        <v>73</v>
      </c>
      <c r="F3702" s="21" t="s">
        <v>61</v>
      </c>
      <c r="G3702" s="21" t="s">
        <v>62</v>
      </c>
      <c r="H3702" s="21" t="s">
        <v>63</v>
      </c>
      <c r="I3702" s="21" t="s">
        <v>74</v>
      </c>
      <c r="J3702" s="22">
        <v>43758</v>
      </c>
      <c r="K3702" s="23">
        <v>0.54827546296296004</v>
      </c>
      <c r="L3702" s="22">
        <v>43759</v>
      </c>
      <c r="M3702" s="23">
        <v>0.51835648148147995</v>
      </c>
      <c r="N3702" s="25">
        <v>3.1160000000000001</v>
      </c>
      <c r="O3702" s="21" t="s">
        <v>77</v>
      </c>
      <c r="P3702" s="46">
        <f>TotalFix[[#This Row],[Confirmed activ. 3 (ILE03)]]*60</f>
        <v>186.96</v>
      </c>
      <c r="Q3702" s="24">
        <v>200</v>
      </c>
      <c r="R3702" s="21" t="s">
        <v>66</v>
      </c>
      <c r="S3702" s="21" t="s">
        <v>67</v>
      </c>
    </row>
    <row r="3703" spans="1:19" s="21" customFormat="1" x14ac:dyDescent="0.35">
      <c r="A3703" s="26">
        <v>1557894</v>
      </c>
      <c r="B3703" s="53">
        <v>411583</v>
      </c>
      <c r="C3703" s="26">
        <f>VLOOKUP(TotalFix[[#This Row],[Order]],'Total Fix by SS'!B:C,2,0)</f>
        <v>248</v>
      </c>
      <c r="D3703" s="21" t="s">
        <v>59</v>
      </c>
      <c r="E3703" s="21" t="s">
        <v>75</v>
      </c>
      <c r="F3703" s="21" t="s">
        <v>61</v>
      </c>
      <c r="G3703" s="21" t="s">
        <v>62</v>
      </c>
      <c r="H3703" s="21" t="s">
        <v>63</v>
      </c>
      <c r="I3703" s="21" t="s">
        <v>76</v>
      </c>
      <c r="J3703" s="22">
        <v>43767</v>
      </c>
      <c r="K3703" s="23">
        <v>0.57024305555555999</v>
      </c>
      <c r="L3703" s="22">
        <v>43769</v>
      </c>
      <c r="M3703" s="23">
        <v>0.62450231481481</v>
      </c>
      <c r="N3703" s="25">
        <v>14.077</v>
      </c>
      <c r="O3703" s="21" t="s">
        <v>77</v>
      </c>
      <c r="P3703" s="46">
        <f>TotalFix[[#This Row],[Confirmed activ. 3 (ILE03)]]*60</f>
        <v>844.62</v>
      </c>
      <c r="Q3703" s="24">
        <v>500</v>
      </c>
      <c r="R3703" s="21" t="s">
        <v>66</v>
      </c>
      <c r="S3703" s="21" t="s">
        <v>67</v>
      </c>
    </row>
    <row r="3704" spans="1:19" s="21" customFormat="1" x14ac:dyDescent="0.35">
      <c r="A3704" s="26">
        <v>1557894</v>
      </c>
      <c r="B3704" s="53">
        <v>411583</v>
      </c>
      <c r="C3704" s="26">
        <f>VLOOKUP(TotalFix[[#This Row],[Order]],'Total Fix by SS'!B:C,2,0)</f>
        <v>248</v>
      </c>
      <c r="D3704" s="21" t="s">
        <v>59</v>
      </c>
      <c r="E3704" s="21" t="s">
        <v>78</v>
      </c>
      <c r="F3704" s="21" t="s">
        <v>69</v>
      </c>
      <c r="G3704" s="21" t="s">
        <v>62</v>
      </c>
      <c r="H3704" s="21" t="s">
        <v>70</v>
      </c>
      <c r="I3704" s="21" t="s">
        <v>79</v>
      </c>
      <c r="J3704" s="22">
        <v>43769</v>
      </c>
      <c r="K3704" s="23">
        <v>0.63101851851851998</v>
      </c>
      <c r="L3704" s="22">
        <v>43769</v>
      </c>
      <c r="M3704" s="23">
        <v>0.63101851851851998</v>
      </c>
      <c r="N3704" s="24">
        <v>20</v>
      </c>
      <c r="O3704" s="21" t="s">
        <v>66</v>
      </c>
      <c r="P3704" s="46">
        <f>TotalFix[[#This Row],[Confirmed activ. 3 (ILE03)]]</f>
        <v>20</v>
      </c>
      <c r="Q3704" s="24">
        <v>20</v>
      </c>
      <c r="R3704" s="21" t="s">
        <v>66</v>
      </c>
      <c r="S3704" s="21" t="s">
        <v>72</v>
      </c>
    </row>
    <row r="3705" spans="1:19" s="21" customFormat="1" x14ac:dyDescent="0.35">
      <c r="A3705" s="26">
        <v>1557894</v>
      </c>
      <c r="B3705" s="53">
        <v>411583</v>
      </c>
      <c r="C3705" s="26">
        <f>VLOOKUP(TotalFix[[#This Row],[Order]],'Total Fix by SS'!B:C,2,0)</f>
        <v>248</v>
      </c>
      <c r="D3705" s="21" t="s">
        <v>59</v>
      </c>
      <c r="E3705" s="21" t="s">
        <v>80</v>
      </c>
      <c r="F3705" s="21" t="s">
        <v>69</v>
      </c>
      <c r="G3705" s="21" t="s">
        <v>62</v>
      </c>
      <c r="H3705" s="21" t="s">
        <v>70</v>
      </c>
      <c r="I3705" s="21" t="s">
        <v>81</v>
      </c>
      <c r="J3705" s="22">
        <v>43769</v>
      </c>
      <c r="K3705" s="23">
        <v>0.63121527777777997</v>
      </c>
      <c r="L3705" s="22">
        <v>43769</v>
      </c>
      <c r="M3705" s="23">
        <v>0.63121527777777997</v>
      </c>
      <c r="N3705" s="24">
        <v>20</v>
      </c>
      <c r="O3705" s="21" t="s">
        <v>66</v>
      </c>
      <c r="P3705" s="46">
        <f>TotalFix[[#This Row],[Confirmed activ. 3 (ILE03)]]</f>
        <v>20</v>
      </c>
      <c r="Q3705" s="24">
        <v>20</v>
      </c>
      <c r="R3705" s="21" t="s">
        <v>66</v>
      </c>
      <c r="S3705" s="21" t="s">
        <v>72</v>
      </c>
    </row>
    <row r="3706" spans="1:19" s="21" customFormat="1" x14ac:dyDescent="0.35">
      <c r="A3706" s="26">
        <v>1557894</v>
      </c>
      <c r="B3706" s="53">
        <v>411583</v>
      </c>
      <c r="C3706" s="26">
        <f>VLOOKUP(TotalFix[[#This Row],[Order]],'Total Fix by SS'!B:C,2,0)</f>
        <v>248</v>
      </c>
      <c r="D3706" s="21" t="s">
        <v>59</v>
      </c>
      <c r="E3706" s="21" t="s">
        <v>82</v>
      </c>
      <c r="F3706" s="21" t="s">
        <v>83</v>
      </c>
      <c r="G3706" s="21" t="s">
        <v>62</v>
      </c>
      <c r="H3706" s="21" t="s">
        <v>84</v>
      </c>
      <c r="I3706" s="21" t="s">
        <v>84</v>
      </c>
      <c r="J3706" s="22">
        <v>43769</v>
      </c>
      <c r="K3706" s="23">
        <v>0.65063657407407005</v>
      </c>
      <c r="L3706" s="22">
        <v>43773</v>
      </c>
      <c r="M3706" s="23">
        <v>0.37317129629630003</v>
      </c>
      <c r="N3706" s="25">
        <v>4.9020000000000001</v>
      </c>
      <c r="O3706" s="21" t="s">
        <v>77</v>
      </c>
      <c r="P3706" s="46">
        <f>TotalFix[[#This Row],[Confirmed activ. 3 (ILE03)]]*60</f>
        <v>294.12</v>
      </c>
      <c r="Q3706" s="24">
        <v>450</v>
      </c>
      <c r="R3706" s="21" t="s">
        <v>66</v>
      </c>
      <c r="S3706" s="21" t="s">
        <v>67</v>
      </c>
    </row>
    <row r="3707" spans="1:19" s="21" customFormat="1" x14ac:dyDescent="0.35">
      <c r="A3707" s="26">
        <v>1557894</v>
      </c>
      <c r="B3707" s="53">
        <v>411583</v>
      </c>
      <c r="C3707" s="26">
        <f>VLOOKUP(TotalFix[[#This Row],[Order]],'Total Fix by SS'!B:C,2,0)</f>
        <v>248</v>
      </c>
      <c r="D3707" s="21" t="s">
        <v>59</v>
      </c>
      <c r="E3707" s="21" t="s">
        <v>85</v>
      </c>
      <c r="F3707" s="21" t="s">
        <v>86</v>
      </c>
      <c r="G3707" s="21" t="s">
        <v>62</v>
      </c>
      <c r="H3707" s="21" t="s">
        <v>87</v>
      </c>
      <c r="I3707" s="21" t="s">
        <v>87</v>
      </c>
      <c r="J3707" s="22">
        <v>43773</v>
      </c>
      <c r="K3707" s="23">
        <v>0.41449074074073999</v>
      </c>
      <c r="L3707" s="22">
        <v>43773</v>
      </c>
      <c r="M3707" s="23">
        <v>0.41449074074073999</v>
      </c>
      <c r="N3707" s="24">
        <v>20</v>
      </c>
      <c r="O3707" s="21" t="s">
        <v>66</v>
      </c>
      <c r="P3707" s="46">
        <f>TotalFix[[#This Row],[Confirmed activ. 3 (ILE03)]]</f>
        <v>20</v>
      </c>
      <c r="Q3707" s="24">
        <v>20</v>
      </c>
      <c r="R3707" s="21" t="s">
        <v>66</v>
      </c>
      <c r="S3707" s="21" t="s">
        <v>72</v>
      </c>
    </row>
    <row r="3708" spans="1:19" s="21" customFormat="1" x14ac:dyDescent="0.35">
      <c r="A3708" s="26">
        <v>1557894</v>
      </c>
      <c r="B3708" s="53">
        <v>411583</v>
      </c>
      <c r="C3708" s="26">
        <f>VLOOKUP(TotalFix[[#This Row],[Order]],'Total Fix by SS'!B:C,2,0)</f>
        <v>248</v>
      </c>
      <c r="D3708" s="21" t="s">
        <v>59</v>
      </c>
      <c r="E3708" s="21" t="s">
        <v>88</v>
      </c>
      <c r="F3708" s="21" t="s">
        <v>89</v>
      </c>
      <c r="G3708" s="21" t="s">
        <v>90</v>
      </c>
      <c r="H3708" s="21" t="s">
        <v>91</v>
      </c>
      <c r="I3708" s="21" t="s">
        <v>92</v>
      </c>
      <c r="J3708" s="22"/>
      <c r="K3708" s="23">
        <v>0</v>
      </c>
      <c r="L3708" s="22"/>
      <c r="M3708" s="23">
        <v>0</v>
      </c>
      <c r="N3708" s="25">
        <v>0</v>
      </c>
      <c r="O3708" s="21" t="s">
        <v>93</v>
      </c>
      <c r="P3708" s="46"/>
      <c r="Q3708" s="24">
        <v>0</v>
      </c>
      <c r="R3708" s="21" t="s">
        <v>66</v>
      </c>
      <c r="S3708" s="21" t="s">
        <v>94</v>
      </c>
    </row>
    <row r="3709" spans="1:19" s="21" customFormat="1" x14ac:dyDescent="0.35">
      <c r="A3709" s="26">
        <v>1557894</v>
      </c>
      <c r="B3709" s="53">
        <v>411583</v>
      </c>
      <c r="C3709" s="26">
        <f>VLOOKUP(TotalFix[[#This Row],[Order]],'Total Fix by SS'!B:C,2,0)</f>
        <v>248</v>
      </c>
      <c r="D3709" s="21" t="s">
        <v>59</v>
      </c>
      <c r="E3709" s="21" t="s">
        <v>95</v>
      </c>
      <c r="F3709" s="21" t="s">
        <v>61</v>
      </c>
      <c r="G3709" s="21" t="s">
        <v>62</v>
      </c>
      <c r="H3709" s="21" t="s">
        <v>63</v>
      </c>
      <c r="I3709" s="21" t="s">
        <v>96</v>
      </c>
      <c r="J3709" s="22">
        <v>43776</v>
      </c>
      <c r="K3709" s="23">
        <v>0.59778935185185</v>
      </c>
      <c r="L3709" s="22">
        <v>43776</v>
      </c>
      <c r="M3709" s="23">
        <v>0.60412037037037003</v>
      </c>
      <c r="N3709" s="25">
        <v>9.1170000000000009</v>
      </c>
      <c r="O3709" s="21" t="s">
        <v>66</v>
      </c>
      <c r="P3709" s="46">
        <f>TotalFix[[#This Row],[Confirmed activ. 3 (ILE03)]]</f>
        <v>9.1170000000000009</v>
      </c>
      <c r="Q3709" s="24">
        <v>40</v>
      </c>
      <c r="R3709" s="21" t="s">
        <v>66</v>
      </c>
      <c r="S3709" s="21" t="s">
        <v>67</v>
      </c>
    </row>
    <row r="3710" spans="1:19" s="21" customFormat="1" x14ac:dyDescent="0.35">
      <c r="A3710" s="26">
        <v>1557894</v>
      </c>
      <c r="B3710" s="53">
        <v>411583</v>
      </c>
      <c r="C3710" s="26">
        <f>VLOOKUP(TotalFix[[#This Row],[Order]],'Total Fix by SS'!B:C,2,0)</f>
        <v>248</v>
      </c>
      <c r="D3710" s="21" t="s">
        <v>59</v>
      </c>
      <c r="E3710" s="21" t="s">
        <v>97</v>
      </c>
      <c r="F3710" s="21" t="s">
        <v>69</v>
      </c>
      <c r="G3710" s="21" t="s">
        <v>62</v>
      </c>
      <c r="H3710" s="21" t="s">
        <v>70</v>
      </c>
      <c r="I3710" s="21" t="s">
        <v>98</v>
      </c>
      <c r="J3710" s="22">
        <v>43776</v>
      </c>
      <c r="K3710" s="23">
        <v>0.57148148148148004</v>
      </c>
      <c r="L3710" s="22">
        <v>43776</v>
      </c>
      <c r="M3710" s="23">
        <v>0.57148148148148004</v>
      </c>
      <c r="N3710" s="24">
        <v>20</v>
      </c>
      <c r="O3710" s="21" t="s">
        <v>66</v>
      </c>
      <c r="P3710" s="46">
        <f>TotalFix[[#This Row],[Confirmed activ. 3 (ILE03)]]</f>
        <v>20</v>
      </c>
      <c r="Q3710" s="24">
        <v>20</v>
      </c>
      <c r="R3710" s="21" t="s">
        <v>66</v>
      </c>
      <c r="S3710" s="21" t="s">
        <v>72</v>
      </c>
    </row>
    <row r="3711" spans="1:19" s="21" customFormat="1" x14ac:dyDescent="0.35">
      <c r="A3711" s="26">
        <v>1557894</v>
      </c>
      <c r="B3711" s="53">
        <v>411583</v>
      </c>
      <c r="C3711" s="26">
        <f>VLOOKUP(TotalFix[[#This Row],[Order]],'Total Fix by SS'!B:C,2,0)</f>
        <v>248</v>
      </c>
      <c r="D3711" s="21" t="s">
        <v>59</v>
      </c>
      <c r="E3711" s="21" t="s">
        <v>99</v>
      </c>
      <c r="F3711" s="21" t="s">
        <v>69</v>
      </c>
      <c r="G3711" s="21" t="s">
        <v>62</v>
      </c>
      <c r="H3711" s="21" t="s">
        <v>70</v>
      </c>
      <c r="I3711" s="21" t="s">
        <v>100</v>
      </c>
      <c r="J3711" s="22">
        <v>43776</v>
      </c>
      <c r="K3711" s="23">
        <v>0.57151620370370004</v>
      </c>
      <c r="L3711" s="22">
        <v>43776</v>
      </c>
      <c r="M3711" s="23">
        <v>0.57151620370370004</v>
      </c>
      <c r="N3711" s="24">
        <v>50</v>
      </c>
      <c r="O3711" s="21" t="s">
        <v>66</v>
      </c>
      <c r="P3711" s="46">
        <f>TotalFix[[#This Row],[Confirmed activ. 3 (ILE03)]]</f>
        <v>50</v>
      </c>
      <c r="Q3711" s="24">
        <v>50</v>
      </c>
      <c r="R3711" s="21" t="s">
        <v>66</v>
      </c>
      <c r="S3711" s="21" t="s">
        <v>72</v>
      </c>
    </row>
    <row r="3712" spans="1:19" s="21" customFormat="1" x14ac:dyDescent="0.35">
      <c r="A3712" s="26">
        <v>1557894</v>
      </c>
      <c r="B3712" s="53">
        <v>411583</v>
      </c>
      <c r="C3712" s="26">
        <f>VLOOKUP(TotalFix[[#This Row],[Order]],'Total Fix by SS'!B:C,2,0)</f>
        <v>248</v>
      </c>
      <c r="D3712" s="21" t="s">
        <v>59</v>
      </c>
      <c r="E3712" s="21" t="s">
        <v>101</v>
      </c>
      <c r="F3712" s="21" t="s">
        <v>102</v>
      </c>
      <c r="G3712" s="21" t="s">
        <v>62</v>
      </c>
      <c r="H3712" s="21" t="s">
        <v>100</v>
      </c>
      <c r="I3712" s="21" t="s">
        <v>103</v>
      </c>
      <c r="J3712" s="22">
        <v>43776</v>
      </c>
      <c r="K3712" s="23">
        <v>0.57155092592593004</v>
      </c>
      <c r="L3712" s="22">
        <v>43776</v>
      </c>
      <c r="M3712" s="23">
        <v>0.57155092592593004</v>
      </c>
      <c r="N3712" s="24">
        <v>10</v>
      </c>
      <c r="O3712" s="21" t="s">
        <v>66</v>
      </c>
      <c r="P3712" s="46">
        <f>TotalFix[[#This Row],[Confirmed activ. 3 (ILE03)]]</f>
        <v>10</v>
      </c>
      <c r="Q3712" s="24">
        <v>10</v>
      </c>
      <c r="R3712" s="21" t="s">
        <v>66</v>
      </c>
      <c r="S3712" s="21" t="s">
        <v>72</v>
      </c>
    </row>
    <row r="3713" spans="1:19" s="21" customFormat="1" x14ac:dyDescent="0.35">
      <c r="A3713" s="26">
        <v>1557894</v>
      </c>
      <c r="B3713" s="53">
        <v>411583</v>
      </c>
      <c r="C3713" s="26">
        <f>VLOOKUP(TotalFix[[#This Row],[Order]],'Total Fix by SS'!B:C,2,0)</f>
        <v>248</v>
      </c>
      <c r="D3713" s="21" t="s">
        <v>59</v>
      </c>
      <c r="E3713" s="21" t="s">
        <v>104</v>
      </c>
      <c r="F3713" s="21" t="s">
        <v>102</v>
      </c>
      <c r="G3713" s="21" t="s">
        <v>105</v>
      </c>
      <c r="H3713" s="21" t="s">
        <v>100</v>
      </c>
      <c r="I3713" s="21" t="s">
        <v>106</v>
      </c>
      <c r="J3713" s="22">
        <v>43779</v>
      </c>
      <c r="K3713" s="23">
        <v>0.36880787037036999</v>
      </c>
      <c r="L3713" s="22">
        <v>43779</v>
      </c>
      <c r="M3713" s="23">
        <v>0.36880787037036999</v>
      </c>
      <c r="N3713" s="24">
        <v>10</v>
      </c>
      <c r="O3713" s="21" t="s">
        <v>66</v>
      </c>
      <c r="P3713" s="46">
        <f>TotalFix[[#This Row],[Confirmed activ. 3 (ILE03)]]</f>
        <v>10</v>
      </c>
      <c r="Q3713" s="24">
        <v>10</v>
      </c>
      <c r="R3713" s="21" t="s">
        <v>66</v>
      </c>
      <c r="S3713" s="21" t="s">
        <v>72</v>
      </c>
    </row>
    <row r="3714" spans="1:19" s="21" customFormat="1" x14ac:dyDescent="0.35">
      <c r="A3714" s="26">
        <v>1557894</v>
      </c>
      <c r="B3714" s="53">
        <v>411583</v>
      </c>
      <c r="C3714" s="26">
        <f>VLOOKUP(TotalFix[[#This Row],[Order]],'Total Fix by SS'!B:C,2,0)</f>
        <v>248</v>
      </c>
      <c r="D3714" s="21" t="s">
        <v>107</v>
      </c>
      <c r="E3714" s="21" t="s">
        <v>60</v>
      </c>
      <c r="F3714" s="21" t="s">
        <v>61</v>
      </c>
      <c r="G3714" s="21" t="s">
        <v>90</v>
      </c>
      <c r="H3714" s="21" t="s">
        <v>63</v>
      </c>
      <c r="I3714" s="21" t="s">
        <v>108</v>
      </c>
      <c r="J3714" s="22">
        <v>43766</v>
      </c>
      <c r="K3714" s="23">
        <v>0.57548611111111003</v>
      </c>
      <c r="L3714" s="22">
        <v>43769</v>
      </c>
      <c r="M3714" s="23">
        <v>0.47901620370370002</v>
      </c>
      <c r="N3714" s="25">
        <v>15.69</v>
      </c>
      <c r="O3714" s="21" t="s">
        <v>77</v>
      </c>
      <c r="P3714" s="46">
        <f>TotalFix[[#This Row],[Confirmed activ. 3 (ILE03)]]*60</f>
        <v>941.4</v>
      </c>
      <c r="Q3714" s="24">
        <v>1</v>
      </c>
      <c r="R3714" s="21" t="s">
        <v>66</v>
      </c>
      <c r="S3714" s="21" t="s">
        <v>67</v>
      </c>
    </row>
    <row r="3715" spans="1:19" s="21" customFormat="1" x14ac:dyDescent="0.35">
      <c r="A3715" s="26">
        <v>1557894</v>
      </c>
      <c r="B3715" s="53">
        <v>411583</v>
      </c>
      <c r="C3715" s="26">
        <f>VLOOKUP(TotalFix[[#This Row],[Order]],'Total Fix by SS'!B:C,2,0)</f>
        <v>248</v>
      </c>
      <c r="D3715" s="21" t="s">
        <v>109</v>
      </c>
      <c r="E3715" s="21" t="s">
        <v>82</v>
      </c>
      <c r="F3715" s="21" t="s">
        <v>83</v>
      </c>
      <c r="G3715" s="21" t="s">
        <v>90</v>
      </c>
      <c r="H3715" s="21" t="s">
        <v>84</v>
      </c>
      <c r="I3715" s="21" t="s">
        <v>110</v>
      </c>
      <c r="J3715" s="22"/>
      <c r="K3715" s="23">
        <v>0</v>
      </c>
      <c r="L3715" s="22"/>
      <c r="M3715" s="23">
        <v>0</v>
      </c>
      <c r="N3715" s="25">
        <v>0</v>
      </c>
      <c r="O3715" s="21" t="s">
        <v>93</v>
      </c>
      <c r="P3715" s="46"/>
      <c r="Q3715" s="24">
        <v>5</v>
      </c>
      <c r="R3715" s="21" t="s">
        <v>66</v>
      </c>
      <c r="S3715" s="21" t="s">
        <v>94</v>
      </c>
    </row>
    <row r="3716" spans="1:19" s="21" customFormat="1" x14ac:dyDescent="0.35">
      <c r="A3716" s="26">
        <v>1557895</v>
      </c>
      <c r="B3716" s="53">
        <v>411583</v>
      </c>
      <c r="C3716" s="26">
        <f>VLOOKUP(TotalFix[[#This Row],[Order]],'Total Fix by SS'!B:C,2,0)</f>
        <v>248</v>
      </c>
      <c r="D3716" s="21" t="s">
        <v>59</v>
      </c>
      <c r="E3716" s="21" t="s">
        <v>60</v>
      </c>
      <c r="F3716" s="21" t="s">
        <v>61</v>
      </c>
      <c r="G3716" s="21" t="s">
        <v>62</v>
      </c>
      <c r="H3716" s="21" t="s">
        <v>63</v>
      </c>
      <c r="I3716" s="21" t="s">
        <v>64</v>
      </c>
      <c r="J3716" s="22">
        <v>43761</v>
      </c>
      <c r="K3716" s="23">
        <v>0.39267361111110999</v>
      </c>
      <c r="L3716" s="22">
        <v>43761</v>
      </c>
      <c r="M3716" s="23">
        <v>0.39814814814815003</v>
      </c>
      <c r="N3716" s="25">
        <v>7.883</v>
      </c>
      <c r="O3716" s="21" t="s">
        <v>66</v>
      </c>
      <c r="P3716" s="46">
        <f>TotalFix[[#This Row],[Confirmed activ. 3 (ILE03)]]</f>
        <v>7.883</v>
      </c>
      <c r="Q3716" s="24">
        <v>20</v>
      </c>
      <c r="R3716" s="21" t="s">
        <v>66</v>
      </c>
      <c r="S3716" s="21" t="s">
        <v>67</v>
      </c>
    </row>
    <row r="3717" spans="1:19" s="21" customFormat="1" x14ac:dyDescent="0.35">
      <c r="A3717" s="26">
        <v>1557895</v>
      </c>
      <c r="B3717" s="53">
        <v>411583</v>
      </c>
      <c r="C3717" s="26">
        <f>VLOOKUP(TotalFix[[#This Row],[Order]],'Total Fix by SS'!B:C,2,0)</f>
        <v>248</v>
      </c>
      <c r="D3717" s="21" t="s">
        <v>59</v>
      </c>
      <c r="E3717" s="21" t="s">
        <v>68</v>
      </c>
      <c r="F3717" s="21" t="s">
        <v>69</v>
      </c>
      <c r="G3717" s="21" t="s">
        <v>62</v>
      </c>
      <c r="H3717" s="21" t="s">
        <v>70</v>
      </c>
      <c r="I3717" s="21" t="s">
        <v>71</v>
      </c>
      <c r="J3717" s="22">
        <v>43761</v>
      </c>
      <c r="K3717" s="23">
        <v>0.40454861111111001</v>
      </c>
      <c r="L3717" s="22">
        <v>43761</v>
      </c>
      <c r="M3717" s="23">
        <v>0.40454861111111001</v>
      </c>
      <c r="N3717" s="24">
        <v>30</v>
      </c>
      <c r="O3717" s="21" t="s">
        <v>66</v>
      </c>
      <c r="P3717" s="46">
        <f>TotalFix[[#This Row],[Confirmed activ. 3 (ILE03)]]</f>
        <v>30</v>
      </c>
      <c r="Q3717" s="24">
        <v>30</v>
      </c>
      <c r="R3717" s="21" t="s">
        <v>66</v>
      </c>
      <c r="S3717" s="21" t="s">
        <v>72</v>
      </c>
    </row>
    <row r="3718" spans="1:19" s="21" customFormat="1" x14ac:dyDescent="0.35">
      <c r="A3718" s="26">
        <v>1557895</v>
      </c>
      <c r="B3718" s="53">
        <v>411583</v>
      </c>
      <c r="C3718" s="26">
        <f>VLOOKUP(TotalFix[[#This Row],[Order]],'Total Fix by SS'!B:C,2,0)</f>
        <v>248</v>
      </c>
      <c r="D3718" s="21" t="s">
        <v>59</v>
      </c>
      <c r="E3718" s="21" t="s">
        <v>73</v>
      </c>
      <c r="F3718" s="21" t="s">
        <v>61</v>
      </c>
      <c r="G3718" s="21" t="s">
        <v>62</v>
      </c>
      <c r="H3718" s="21" t="s">
        <v>63</v>
      </c>
      <c r="I3718" s="21" t="s">
        <v>74</v>
      </c>
      <c r="J3718" s="22">
        <v>43761</v>
      </c>
      <c r="K3718" s="23">
        <v>0.49818287037037001</v>
      </c>
      <c r="L3718" s="22">
        <v>43767</v>
      </c>
      <c r="M3718" s="23">
        <v>0.43318287037037001</v>
      </c>
      <c r="N3718" s="25">
        <v>234.74700000000001</v>
      </c>
      <c r="O3718" s="21" t="s">
        <v>66</v>
      </c>
      <c r="P3718" s="46">
        <f>TotalFix[[#This Row],[Confirmed activ. 3 (ILE03)]]</f>
        <v>234.74700000000001</v>
      </c>
      <c r="Q3718" s="24">
        <v>200</v>
      </c>
      <c r="R3718" s="21" t="s">
        <v>66</v>
      </c>
      <c r="S3718" s="21" t="s">
        <v>67</v>
      </c>
    </row>
    <row r="3719" spans="1:19" s="21" customFormat="1" x14ac:dyDescent="0.35">
      <c r="A3719" s="26">
        <v>1557895</v>
      </c>
      <c r="B3719" s="53">
        <v>411583</v>
      </c>
      <c r="C3719" s="26">
        <f>VLOOKUP(TotalFix[[#This Row],[Order]],'Total Fix by SS'!B:C,2,0)</f>
        <v>248</v>
      </c>
      <c r="D3719" s="21" t="s">
        <v>59</v>
      </c>
      <c r="E3719" s="21" t="s">
        <v>75</v>
      </c>
      <c r="F3719" s="21" t="s">
        <v>61</v>
      </c>
      <c r="G3719" s="21" t="s">
        <v>62</v>
      </c>
      <c r="H3719" s="21" t="s">
        <v>63</v>
      </c>
      <c r="I3719" s="21" t="s">
        <v>76</v>
      </c>
      <c r="J3719" s="22">
        <v>43767</v>
      </c>
      <c r="K3719" s="23">
        <v>0.43329861111111001</v>
      </c>
      <c r="L3719" s="22">
        <v>43769</v>
      </c>
      <c r="M3719" s="23">
        <v>0.63893518518518999</v>
      </c>
      <c r="N3719" s="25">
        <v>2.121</v>
      </c>
      <c r="O3719" s="21" t="s">
        <v>77</v>
      </c>
      <c r="P3719" s="46">
        <f>TotalFix[[#This Row],[Confirmed activ. 3 (ILE03)]]*60</f>
        <v>127.26</v>
      </c>
      <c r="Q3719" s="24">
        <v>500</v>
      </c>
      <c r="R3719" s="21" t="s">
        <v>66</v>
      </c>
      <c r="S3719" s="21" t="s">
        <v>67</v>
      </c>
    </row>
    <row r="3720" spans="1:19" s="21" customFormat="1" x14ac:dyDescent="0.35">
      <c r="A3720" s="26">
        <v>1557895</v>
      </c>
      <c r="B3720" s="53">
        <v>411583</v>
      </c>
      <c r="C3720" s="26">
        <f>VLOOKUP(TotalFix[[#This Row],[Order]],'Total Fix by SS'!B:C,2,0)</f>
        <v>248</v>
      </c>
      <c r="D3720" s="21" t="s">
        <v>59</v>
      </c>
      <c r="E3720" s="21" t="s">
        <v>78</v>
      </c>
      <c r="F3720" s="21" t="s">
        <v>69</v>
      </c>
      <c r="G3720" s="21" t="s">
        <v>62</v>
      </c>
      <c r="H3720" s="21" t="s">
        <v>70</v>
      </c>
      <c r="I3720" s="21" t="s">
        <v>79</v>
      </c>
      <c r="J3720" s="22">
        <v>43769</v>
      </c>
      <c r="K3720" s="23">
        <v>0.64620370370369995</v>
      </c>
      <c r="L3720" s="22">
        <v>43769</v>
      </c>
      <c r="M3720" s="23">
        <v>0.64620370370369995</v>
      </c>
      <c r="N3720" s="24">
        <v>20</v>
      </c>
      <c r="O3720" s="21" t="s">
        <v>66</v>
      </c>
      <c r="P3720" s="46">
        <f>TotalFix[[#This Row],[Confirmed activ. 3 (ILE03)]]</f>
        <v>20</v>
      </c>
      <c r="Q3720" s="24">
        <v>20</v>
      </c>
      <c r="R3720" s="21" t="s">
        <v>66</v>
      </c>
      <c r="S3720" s="21" t="s">
        <v>72</v>
      </c>
    </row>
    <row r="3721" spans="1:19" s="21" customFormat="1" x14ac:dyDescent="0.35">
      <c r="A3721" s="26">
        <v>1557895</v>
      </c>
      <c r="B3721" s="53">
        <v>411583</v>
      </c>
      <c r="C3721" s="26">
        <f>VLOOKUP(TotalFix[[#This Row],[Order]],'Total Fix by SS'!B:C,2,0)</f>
        <v>248</v>
      </c>
      <c r="D3721" s="21" t="s">
        <v>59</v>
      </c>
      <c r="E3721" s="21" t="s">
        <v>80</v>
      </c>
      <c r="F3721" s="21" t="s">
        <v>69</v>
      </c>
      <c r="G3721" s="21" t="s">
        <v>62</v>
      </c>
      <c r="H3721" s="21" t="s">
        <v>70</v>
      </c>
      <c r="I3721" s="21" t="s">
        <v>81</v>
      </c>
      <c r="J3721" s="22">
        <v>43769</v>
      </c>
      <c r="K3721" s="23">
        <v>0.64658564814815001</v>
      </c>
      <c r="L3721" s="22">
        <v>43769</v>
      </c>
      <c r="M3721" s="23">
        <v>0.64658564814815001</v>
      </c>
      <c r="N3721" s="24">
        <v>20</v>
      </c>
      <c r="O3721" s="21" t="s">
        <v>66</v>
      </c>
      <c r="P3721" s="46">
        <f>TotalFix[[#This Row],[Confirmed activ. 3 (ILE03)]]</f>
        <v>20</v>
      </c>
      <c r="Q3721" s="24">
        <v>20</v>
      </c>
      <c r="R3721" s="21" t="s">
        <v>66</v>
      </c>
      <c r="S3721" s="21" t="s">
        <v>72</v>
      </c>
    </row>
    <row r="3722" spans="1:19" s="21" customFormat="1" x14ac:dyDescent="0.35">
      <c r="A3722" s="26">
        <v>1557895</v>
      </c>
      <c r="B3722" s="53">
        <v>411583</v>
      </c>
      <c r="C3722" s="26">
        <f>VLOOKUP(TotalFix[[#This Row],[Order]],'Total Fix by SS'!B:C,2,0)</f>
        <v>248</v>
      </c>
      <c r="D3722" s="21" t="s">
        <v>59</v>
      </c>
      <c r="E3722" s="21" t="s">
        <v>82</v>
      </c>
      <c r="F3722" s="21" t="s">
        <v>83</v>
      </c>
      <c r="G3722" s="21" t="s">
        <v>62</v>
      </c>
      <c r="H3722" s="21" t="s">
        <v>84</v>
      </c>
      <c r="I3722" s="21" t="s">
        <v>84</v>
      </c>
      <c r="J3722" s="22">
        <v>43772</v>
      </c>
      <c r="K3722" s="23">
        <v>0.34791666666666998</v>
      </c>
      <c r="L3722" s="22">
        <v>43773</v>
      </c>
      <c r="M3722" s="23">
        <v>0.37317129629630003</v>
      </c>
      <c r="N3722" s="25">
        <v>305.09699999999998</v>
      </c>
      <c r="O3722" s="21" t="s">
        <v>66</v>
      </c>
      <c r="P3722" s="46">
        <f>TotalFix[[#This Row],[Confirmed activ. 3 (ILE03)]]</f>
        <v>305.09699999999998</v>
      </c>
      <c r="Q3722" s="24">
        <v>450</v>
      </c>
      <c r="R3722" s="21" t="s">
        <v>66</v>
      </c>
      <c r="S3722" s="21" t="s">
        <v>67</v>
      </c>
    </row>
    <row r="3723" spans="1:19" s="21" customFormat="1" x14ac:dyDescent="0.35">
      <c r="A3723" s="26">
        <v>1557895</v>
      </c>
      <c r="B3723" s="53">
        <v>411583</v>
      </c>
      <c r="C3723" s="26">
        <f>VLOOKUP(TotalFix[[#This Row],[Order]],'Total Fix by SS'!B:C,2,0)</f>
        <v>248</v>
      </c>
      <c r="D3723" s="21" t="s">
        <v>59</v>
      </c>
      <c r="E3723" s="21" t="s">
        <v>85</v>
      </c>
      <c r="F3723" s="21" t="s">
        <v>86</v>
      </c>
      <c r="G3723" s="21" t="s">
        <v>62</v>
      </c>
      <c r="H3723" s="21" t="s">
        <v>87</v>
      </c>
      <c r="I3723" s="21" t="s">
        <v>87</v>
      </c>
      <c r="J3723" s="22">
        <v>43773</v>
      </c>
      <c r="K3723" s="23">
        <v>0.41473379629629997</v>
      </c>
      <c r="L3723" s="22">
        <v>43773</v>
      </c>
      <c r="M3723" s="23">
        <v>0.41473379629629997</v>
      </c>
      <c r="N3723" s="24">
        <v>20</v>
      </c>
      <c r="O3723" s="21" t="s">
        <v>66</v>
      </c>
      <c r="P3723" s="46">
        <f>TotalFix[[#This Row],[Confirmed activ. 3 (ILE03)]]</f>
        <v>20</v>
      </c>
      <c r="Q3723" s="24">
        <v>20</v>
      </c>
      <c r="R3723" s="21" t="s">
        <v>66</v>
      </c>
      <c r="S3723" s="21" t="s">
        <v>72</v>
      </c>
    </row>
    <row r="3724" spans="1:19" s="21" customFormat="1" x14ac:dyDescent="0.35">
      <c r="A3724" s="26">
        <v>1557895</v>
      </c>
      <c r="B3724" s="53">
        <v>411583</v>
      </c>
      <c r="C3724" s="26">
        <f>VLOOKUP(TotalFix[[#This Row],[Order]],'Total Fix by SS'!B:C,2,0)</f>
        <v>248</v>
      </c>
      <c r="D3724" s="21" t="s">
        <v>59</v>
      </c>
      <c r="E3724" s="21" t="s">
        <v>88</v>
      </c>
      <c r="F3724" s="21" t="s">
        <v>89</v>
      </c>
      <c r="G3724" s="21" t="s">
        <v>90</v>
      </c>
      <c r="H3724" s="21" t="s">
        <v>91</v>
      </c>
      <c r="I3724" s="21" t="s">
        <v>92</v>
      </c>
      <c r="J3724" s="22"/>
      <c r="K3724" s="23">
        <v>0</v>
      </c>
      <c r="L3724" s="22"/>
      <c r="M3724" s="23">
        <v>0</v>
      </c>
      <c r="N3724" s="25">
        <v>0</v>
      </c>
      <c r="O3724" s="21" t="s">
        <v>93</v>
      </c>
      <c r="P3724" s="46"/>
      <c r="Q3724" s="24">
        <v>0</v>
      </c>
      <c r="R3724" s="21" t="s">
        <v>66</v>
      </c>
      <c r="S3724" s="21" t="s">
        <v>94</v>
      </c>
    </row>
    <row r="3725" spans="1:19" s="21" customFormat="1" x14ac:dyDescent="0.35">
      <c r="A3725" s="26">
        <v>1557895</v>
      </c>
      <c r="B3725" s="53">
        <v>411583</v>
      </c>
      <c r="C3725" s="26">
        <f>VLOOKUP(TotalFix[[#This Row],[Order]],'Total Fix by SS'!B:C,2,0)</f>
        <v>248</v>
      </c>
      <c r="D3725" s="21" t="s">
        <v>59</v>
      </c>
      <c r="E3725" s="21" t="s">
        <v>95</v>
      </c>
      <c r="F3725" s="21" t="s">
        <v>61</v>
      </c>
      <c r="G3725" s="21" t="s">
        <v>62</v>
      </c>
      <c r="H3725" s="21" t="s">
        <v>63</v>
      </c>
      <c r="I3725" s="21" t="s">
        <v>96</v>
      </c>
      <c r="J3725" s="22">
        <v>43775</v>
      </c>
      <c r="K3725" s="23">
        <v>0.33472222222221998</v>
      </c>
      <c r="L3725" s="22">
        <v>43775</v>
      </c>
      <c r="M3725" s="23">
        <v>0.37833333333333002</v>
      </c>
      <c r="N3725" s="25">
        <v>1.0469999999999999</v>
      </c>
      <c r="O3725" s="21" t="s">
        <v>77</v>
      </c>
      <c r="P3725" s="46">
        <f>TotalFix[[#This Row],[Confirmed activ. 3 (ILE03)]]*60</f>
        <v>62.819999999999993</v>
      </c>
      <c r="Q3725" s="24">
        <v>40</v>
      </c>
      <c r="R3725" s="21" t="s">
        <v>66</v>
      </c>
      <c r="S3725" s="21" t="s">
        <v>67</v>
      </c>
    </row>
    <row r="3726" spans="1:19" s="21" customFormat="1" x14ac:dyDescent="0.35">
      <c r="A3726" s="26">
        <v>1557895</v>
      </c>
      <c r="B3726" s="53">
        <v>411583</v>
      </c>
      <c r="C3726" s="26">
        <f>VLOOKUP(TotalFix[[#This Row],[Order]],'Total Fix by SS'!B:C,2,0)</f>
        <v>248</v>
      </c>
      <c r="D3726" s="21" t="s">
        <v>59</v>
      </c>
      <c r="E3726" s="21" t="s">
        <v>97</v>
      </c>
      <c r="F3726" s="21" t="s">
        <v>69</v>
      </c>
      <c r="G3726" s="21" t="s">
        <v>62</v>
      </c>
      <c r="H3726" s="21" t="s">
        <v>70</v>
      </c>
      <c r="I3726" s="21" t="s">
        <v>98</v>
      </c>
      <c r="J3726" s="22">
        <v>43776</v>
      </c>
      <c r="K3726" s="23">
        <v>0.55663194444443997</v>
      </c>
      <c r="L3726" s="22">
        <v>43776</v>
      </c>
      <c r="M3726" s="23">
        <v>0.55663194444443997</v>
      </c>
      <c r="N3726" s="24">
        <v>20</v>
      </c>
      <c r="O3726" s="21" t="s">
        <v>66</v>
      </c>
      <c r="P3726" s="46">
        <f>TotalFix[[#This Row],[Confirmed activ. 3 (ILE03)]]</f>
        <v>20</v>
      </c>
      <c r="Q3726" s="24">
        <v>20</v>
      </c>
      <c r="R3726" s="21" t="s">
        <v>66</v>
      </c>
      <c r="S3726" s="21" t="s">
        <v>72</v>
      </c>
    </row>
    <row r="3727" spans="1:19" s="21" customFormat="1" x14ac:dyDescent="0.35">
      <c r="A3727" s="26">
        <v>1557895</v>
      </c>
      <c r="B3727" s="53">
        <v>411583</v>
      </c>
      <c r="C3727" s="26">
        <f>VLOOKUP(TotalFix[[#This Row],[Order]],'Total Fix by SS'!B:C,2,0)</f>
        <v>248</v>
      </c>
      <c r="D3727" s="21" t="s">
        <v>59</v>
      </c>
      <c r="E3727" s="21" t="s">
        <v>99</v>
      </c>
      <c r="F3727" s="21" t="s">
        <v>69</v>
      </c>
      <c r="G3727" s="21" t="s">
        <v>62</v>
      </c>
      <c r="H3727" s="21" t="s">
        <v>70</v>
      </c>
      <c r="I3727" s="21" t="s">
        <v>100</v>
      </c>
      <c r="J3727" s="22">
        <v>43776</v>
      </c>
      <c r="K3727" s="23">
        <v>0.55668981481480995</v>
      </c>
      <c r="L3727" s="22">
        <v>43776</v>
      </c>
      <c r="M3727" s="23">
        <v>0.55668981481480995</v>
      </c>
      <c r="N3727" s="24">
        <v>50</v>
      </c>
      <c r="O3727" s="21" t="s">
        <v>66</v>
      </c>
      <c r="P3727" s="46">
        <f>TotalFix[[#This Row],[Confirmed activ. 3 (ILE03)]]</f>
        <v>50</v>
      </c>
      <c r="Q3727" s="24">
        <v>50</v>
      </c>
      <c r="R3727" s="21" t="s">
        <v>66</v>
      </c>
      <c r="S3727" s="21" t="s">
        <v>72</v>
      </c>
    </row>
    <row r="3728" spans="1:19" s="21" customFormat="1" x14ac:dyDescent="0.35">
      <c r="A3728" s="26">
        <v>1557895</v>
      </c>
      <c r="B3728" s="53">
        <v>411583</v>
      </c>
      <c r="C3728" s="26">
        <f>VLOOKUP(TotalFix[[#This Row],[Order]],'Total Fix by SS'!B:C,2,0)</f>
        <v>248</v>
      </c>
      <c r="D3728" s="21" t="s">
        <v>59</v>
      </c>
      <c r="E3728" s="21" t="s">
        <v>101</v>
      </c>
      <c r="F3728" s="21" t="s">
        <v>102</v>
      </c>
      <c r="G3728" s="21" t="s">
        <v>62</v>
      </c>
      <c r="H3728" s="21" t="s">
        <v>100</v>
      </c>
      <c r="I3728" s="21" t="s">
        <v>103</v>
      </c>
      <c r="J3728" s="22">
        <v>43776</v>
      </c>
      <c r="K3728" s="23">
        <v>0.55672453703703995</v>
      </c>
      <c r="L3728" s="22">
        <v>43776</v>
      </c>
      <c r="M3728" s="23">
        <v>0.55672453703703995</v>
      </c>
      <c r="N3728" s="24">
        <v>10</v>
      </c>
      <c r="O3728" s="21" t="s">
        <v>66</v>
      </c>
      <c r="P3728" s="46">
        <f>TotalFix[[#This Row],[Confirmed activ. 3 (ILE03)]]</f>
        <v>10</v>
      </c>
      <c r="Q3728" s="24">
        <v>10</v>
      </c>
      <c r="R3728" s="21" t="s">
        <v>66</v>
      </c>
      <c r="S3728" s="21" t="s">
        <v>72</v>
      </c>
    </row>
    <row r="3729" spans="1:19" s="21" customFormat="1" x14ac:dyDescent="0.35">
      <c r="A3729" s="26">
        <v>1557895</v>
      </c>
      <c r="B3729" s="53">
        <v>411583</v>
      </c>
      <c r="C3729" s="26">
        <f>VLOOKUP(TotalFix[[#This Row],[Order]],'Total Fix by SS'!B:C,2,0)</f>
        <v>248</v>
      </c>
      <c r="D3729" s="21" t="s">
        <v>59</v>
      </c>
      <c r="E3729" s="21" t="s">
        <v>104</v>
      </c>
      <c r="F3729" s="21" t="s">
        <v>102</v>
      </c>
      <c r="G3729" s="21" t="s">
        <v>105</v>
      </c>
      <c r="H3729" s="21" t="s">
        <v>100</v>
      </c>
      <c r="I3729" s="21" t="s">
        <v>106</v>
      </c>
      <c r="J3729" s="22">
        <v>43779</v>
      </c>
      <c r="K3729" s="23">
        <v>0.39434027777778002</v>
      </c>
      <c r="L3729" s="22">
        <v>43779</v>
      </c>
      <c r="M3729" s="23">
        <v>0.39434027777778002</v>
      </c>
      <c r="N3729" s="24">
        <v>10</v>
      </c>
      <c r="O3729" s="21" t="s">
        <v>66</v>
      </c>
      <c r="P3729" s="46">
        <f>TotalFix[[#This Row],[Confirmed activ. 3 (ILE03)]]</f>
        <v>10</v>
      </c>
      <c r="Q3729" s="24">
        <v>10</v>
      </c>
      <c r="R3729" s="21" t="s">
        <v>66</v>
      </c>
      <c r="S3729" s="21" t="s">
        <v>72</v>
      </c>
    </row>
    <row r="3730" spans="1:19" s="21" customFormat="1" x14ac:dyDescent="0.35">
      <c r="A3730" s="26">
        <v>1557895</v>
      </c>
      <c r="B3730" s="53">
        <v>411583</v>
      </c>
      <c r="C3730" s="26">
        <f>VLOOKUP(TotalFix[[#This Row],[Order]],'Total Fix by SS'!B:C,2,0)</f>
        <v>248</v>
      </c>
      <c r="D3730" s="21" t="s">
        <v>107</v>
      </c>
      <c r="E3730" s="21" t="s">
        <v>60</v>
      </c>
      <c r="F3730" s="21" t="s">
        <v>61</v>
      </c>
      <c r="G3730" s="21" t="s">
        <v>90</v>
      </c>
      <c r="H3730" s="21" t="s">
        <v>63</v>
      </c>
      <c r="I3730" s="21" t="s">
        <v>108</v>
      </c>
      <c r="J3730" s="22">
        <v>43767</v>
      </c>
      <c r="K3730" s="23">
        <v>0.31636574074073998</v>
      </c>
      <c r="L3730" s="22">
        <v>43769</v>
      </c>
      <c r="M3730" s="23">
        <v>0.65856481481481</v>
      </c>
      <c r="N3730" s="25">
        <v>25.324000000000002</v>
      </c>
      <c r="O3730" s="21" t="s">
        <v>77</v>
      </c>
      <c r="P3730" s="46">
        <f>TotalFix[[#This Row],[Confirmed activ. 3 (ILE03)]]*60</f>
        <v>1519.44</v>
      </c>
      <c r="Q3730" s="24">
        <v>1</v>
      </c>
      <c r="R3730" s="21" t="s">
        <v>66</v>
      </c>
      <c r="S3730" s="21" t="s">
        <v>67</v>
      </c>
    </row>
    <row r="3731" spans="1:19" s="21" customFormat="1" x14ac:dyDescent="0.35">
      <c r="A3731" s="26">
        <v>1557895</v>
      </c>
      <c r="B3731" s="53">
        <v>411583</v>
      </c>
      <c r="C3731" s="26">
        <f>VLOOKUP(TotalFix[[#This Row],[Order]],'Total Fix by SS'!B:C,2,0)</f>
        <v>248</v>
      </c>
      <c r="D3731" s="21" t="s">
        <v>109</v>
      </c>
      <c r="E3731" s="21" t="s">
        <v>82</v>
      </c>
      <c r="F3731" s="21" t="s">
        <v>83</v>
      </c>
      <c r="G3731" s="21" t="s">
        <v>90</v>
      </c>
      <c r="H3731" s="21" t="s">
        <v>84</v>
      </c>
      <c r="I3731" s="21" t="s">
        <v>110</v>
      </c>
      <c r="J3731" s="22"/>
      <c r="K3731" s="23">
        <v>0</v>
      </c>
      <c r="L3731" s="22"/>
      <c r="M3731" s="23">
        <v>0</v>
      </c>
      <c r="N3731" s="25">
        <v>0</v>
      </c>
      <c r="O3731" s="21" t="s">
        <v>93</v>
      </c>
      <c r="P3731" s="46"/>
      <c r="Q3731" s="24">
        <v>5</v>
      </c>
      <c r="R3731" s="21" t="s">
        <v>66</v>
      </c>
      <c r="S3731" s="21" t="s">
        <v>94</v>
      </c>
    </row>
    <row r="3732" spans="1:19" s="21" customFormat="1" x14ac:dyDescent="0.35">
      <c r="A3732" s="26">
        <v>1557896</v>
      </c>
      <c r="B3732" s="53">
        <v>411583</v>
      </c>
      <c r="C3732" s="26">
        <f>VLOOKUP(TotalFix[[#This Row],[Order]],'Total Fix by SS'!B:C,2,0)</f>
        <v>248</v>
      </c>
      <c r="D3732" s="21" t="s">
        <v>59</v>
      </c>
      <c r="E3732" s="21" t="s">
        <v>60</v>
      </c>
      <c r="F3732" s="21" t="s">
        <v>61</v>
      </c>
      <c r="G3732" s="21" t="s">
        <v>62</v>
      </c>
      <c r="H3732" s="21" t="s">
        <v>63</v>
      </c>
      <c r="I3732" s="21" t="s">
        <v>139</v>
      </c>
      <c r="J3732" s="22">
        <v>43761</v>
      </c>
      <c r="K3732" s="23">
        <v>0.37245370370370001</v>
      </c>
      <c r="L3732" s="22">
        <v>43761</v>
      </c>
      <c r="M3732" s="23">
        <v>0.37804398148148</v>
      </c>
      <c r="N3732" s="25">
        <v>8.0500000000000007</v>
      </c>
      <c r="O3732" s="21" t="s">
        <v>66</v>
      </c>
      <c r="P3732" s="46">
        <f>TotalFix[[#This Row],[Confirmed activ. 3 (ILE03)]]</f>
        <v>8.0500000000000007</v>
      </c>
      <c r="Q3732" s="24">
        <v>20</v>
      </c>
      <c r="R3732" s="21" t="s">
        <v>66</v>
      </c>
      <c r="S3732" s="21" t="s">
        <v>67</v>
      </c>
    </row>
    <row r="3733" spans="1:19" s="21" customFormat="1" x14ac:dyDescent="0.35">
      <c r="A3733" s="26">
        <v>1557896</v>
      </c>
      <c r="B3733" s="53">
        <v>411583</v>
      </c>
      <c r="C3733" s="26">
        <f>VLOOKUP(TotalFix[[#This Row],[Order]],'Total Fix by SS'!B:C,2,0)</f>
        <v>248</v>
      </c>
      <c r="D3733" s="21" t="s">
        <v>59</v>
      </c>
      <c r="E3733" s="21" t="s">
        <v>68</v>
      </c>
      <c r="F3733" s="21" t="s">
        <v>69</v>
      </c>
      <c r="G3733" s="21" t="s">
        <v>62</v>
      </c>
      <c r="H3733" s="21" t="s">
        <v>70</v>
      </c>
      <c r="I3733" s="21" t="s">
        <v>71</v>
      </c>
      <c r="J3733" s="22">
        <v>43761</v>
      </c>
      <c r="K3733" s="23">
        <v>0.40413194444444001</v>
      </c>
      <c r="L3733" s="22">
        <v>43761</v>
      </c>
      <c r="M3733" s="23">
        <v>0.40413194444444001</v>
      </c>
      <c r="N3733" s="24">
        <v>30</v>
      </c>
      <c r="O3733" s="21" t="s">
        <v>66</v>
      </c>
      <c r="P3733" s="46">
        <f>TotalFix[[#This Row],[Confirmed activ. 3 (ILE03)]]</f>
        <v>30</v>
      </c>
      <c r="Q3733" s="24">
        <v>30</v>
      </c>
      <c r="R3733" s="21" t="s">
        <v>66</v>
      </c>
      <c r="S3733" s="21" t="s">
        <v>72</v>
      </c>
    </row>
    <row r="3734" spans="1:19" s="21" customFormat="1" x14ac:dyDescent="0.35">
      <c r="A3734" s="26">
        <v>1557896</v>
      </c>
      <c r="B3734" s="53">
        <v>411583</v>
      </c>
      <c r="C3734" s="26">
        <f>VLOOKUP(TotalFix[[#This Row],[Order]],'Total Fix by SS'!B:C,2,0)</f>
        <v>248</v>
      </c>
      <c r="D3734" s="21" t="s">
        <v>59</v>
      </c>
      <c r="E3734" s="21" t="s">
        <v>73</v>
      </c>
      <c r="F3734" s="21" t="s">
        <v>61</v>
      </c>
      <c r="G3734" s="21" t="s">
        <v>62</v>
      </c>
      <c r="H3734" s="21" t="s">
        <v>63</v>
      </c>
      <c r="I3734" s="21" t="s">
        <v>74</v>
      </c>
      <c r="J3734" s="22">
        <v>43761</v>
      </c>
      <c r="K3734" s="23">
        <v>0.40736111111111001</v>
      </c>
      <c r="L3734" s="22">
        <v>43762</v>
      </c>
      <c r="M3734" s="23">
        <v>0.38062499999999999</v>
      </c>
      <c r="N3734" s="25">
        <v>159.577</v>
      </c>
      <c r="O3734" s="21" t="s">
        <v>66</v>
      </c>
      <c r="P3734" s="46">
        <f>TotalFix[[#This Row],[Confirmed activ. 3 (ILE03)]]</f>
        <v>159.577</v>
      </c>
      <c r="Q3734" s="24">
        <v>200</v>
      </c>
      <c r="R3734" s="21" t="s">
        <v>66</v>
      </c>
      <c r="S3734" s="21" t="s">
        <v>67</v>
      </c>
    </row>
    <row r="3735" spans="1:19" s="21" customFormat="1" x14ac:dyDescent="0.35">
      <c r="A3735" s="26">
        <v>1557896</v>
      </c>
      <c r="B3735" s="53">
        <v>411583</v>
      </c>
      <c r="C3735" s="26">
        <f>VLOOKUP(TotalFix[[#This Row],[Order]],'Total Fix by SS'!B:C,2,0)</f>
        <v>248</v>
      </c>
      <c r="D3735" s="21" t="s">
        <v>59</v>
      </c>
      <c r="E3735" s="21" t="s">
        <v>75</v>
      </c>
      <c r="F3735" s="21" t="s">
        <v>61</v>
      </c>
      <c r="G3735" s="21" t="s">
        <v>62</v>
      </c>
      <c r="H3735" s="21" t="s">
        <v>63</v>
      </c>
      <c r="I3735" s="21" t="s">
        <v>76</v>
      </c>
      <c r="J3735" s="22">
        <v>43766</v>
      </c>
      <c r="K3735" s="23">
        <v>0.50533564814815002</v>
      </c>
      <c r="L3735" s="22">
        <v>43768</v>
      </c>
      <c r="M3735" s="23">
        <v>0.62450231481481</v>
      </c>
      <c r="N3735" s="25">
        <v>973.08699999999999</v>
      </c>
      <c r="O3735" s="21" t="s">
        <v>66</v>
      </c>
      <c r="P3735" s="46">
        <f>TotalFix[[#This Row],[Confirmed activ. 3 (ILE03)]]</f>
        <v>973.08699999999999</v>
      </c>
      <c r="Q3735" s="24">
        <v>500</v>
      </c>
      <c r="R3735" s="21" t="s">
        <v>66</v>
      </c>
      <c r="S3735" s="21" t="s">
        <v>67</v>
      </c>
    </row>
    <row r="3736" spans="1:19" s="21" customFormat="1" x14ac:dyDescent="0.35">
      <c r="A3736" s="26">
        <v>1557896</v>
      </c>
      <c r="B3736" s="53">
        <v>411583</v>
      </c>
      <c r="C3736" s="26">
        <f>VLOOKUP(TotalFix[[#This Row],[Order]],'Total Fix by SS'!B:C,2,0)</f>
        <v>248</v>
      </c>
      <c r="D3736" s="21" t="s">
        <v>59</v>
      </c>
      <c r="E3736" s="21" t="s">
        <v>78</v>
      </c>
      <c r="F3736" s="21" t="s">
        <v>69</v>
      </c>
      <c r="G3736" s="21" t="s">
        <v>62</v>
      </c>
      <c r="H3736" s="21" t="s">
        <v>70</v>
      </c>
      <c r="I3736" s="21" t="s">
        <v>79</v>
      </c>
      <c r="J3736" s="22">
        <v>43768</v>
      </c>
      <c r="K3736" s="23">
        <v>0.70677083333333002</v>
      </c>
      <c r="L3736" s="22">
        <v>43768</v>
      </c>
      <c r="M3736" s="23">
        <v>0.70677083333333002</v>
      </c>
      <c r="N3736" s="24">
        <v>20</v>
      </c>
      <c r="O3736" s="21" t="s">
        <v>66</v>
      </c>
      <c r="P3736" s="46">
        <f>TotalFix[[#This Row],[Confirmed activ. 3 (ILE03)]]</f>
        <v>20</v>
      </c>
      <c r="Q3736" s="24">
        <v>20</v>
      </c>
      <c r="R3736" s="21" t="s">
        <v>66</v>
      </c>
      <c r="S3736" s="21" t="s">
        <v>72</v>
      </c>
    </row>
    <row r="3737" spans="1:19" s="21" customFormat="1" x14ac:dyDescent="0.35">
      <c r="A3737" s="26">
        <v>1557896</v>
      </c>
      <c r="B3737" s="53">
        <v>411583</v>
      </c>
      <c r="C3737" s="26">
        <f>VLOOKUP(TotalFix[[#This Row],[Order]],'Total Fix by SS'!B:C,2,0)</f>
        <v>248</v>
      </c>
      <c r="D3737" s="21" t="s">
        <v>59</v>
      </c>
      <c r="E3737" s="21" t="s">
        <v>80</v>
      </c>
      <c r="F3737" s="21" t="s">
        <v>69</v>
      </c>
      <c r="G3737" s="21" t="s">
        <v>62</v>
      </c>
      <c r="H3737" s="21" t="s">
        <v>70</v>
      </c>
      <c r="I3737" s="21" t="s">
        <v>81</v>
      </c>
      <c r="J3737" s="22">
        <v>43768</v>
      </c>
      <c r="K3737" s="23">
        <v>0.70693287037037</v>
      </c>
      <c r="L3737" s="22">
        <v>43768</v>
      </c>
      <c r="M3737" s="23">
        <v>0.70693287037037</v>
      </c>
      <c r="N3737" s="24">
        <v>20</v>
      </c>
      <c r="O3737" s="21" t="s">
        <v>66</v>
      </c>
      <c r="P3737" s="46">
        <f>TotalFix[[#This Row],[Confirmed activ. 3 (ILE03)]]</f>
        <v>20</v>
      </c>
      <c r="Q3737" s="24">
        <v>20</v>
      </c>
      <c r="R3737" s="21" t="s">
        <v>66</v>
      </c>
      <c r="S3737" s="21" t="s">
        <v>72</v>
      </c>
    </row>
    <row r="3738" spans="1:19" s="21" customFormat="1" x14ac:dyDescent="0.35">
      <c r="A3738" s="26">
        <v>1557896</v>
      </c>
      <c r="B3738" s="53">
        <v>411583</v>
      </c>
      <c r="C3738" s="26">
        <f>VLOOKUP(TotalFix[[#This Row],[Order]],'Total Fix by SS'!B:C,2,0)</f>
        <v>248</v>
      </c>
      <c r="D3738" s="21" t="s">
        <v>59</v>
      </c>
      <c r="E3738" s="21" t="s">
        <v>82</v>
      </c>
      <c r="F3738" s="21" t="s">
        <v>83</v>
      </c>
      <c r="G3738" s="21" t="s">
        <v>62</v>
      </c>
      <c r="H3738" s="21" t="s">
        <v>84</v>
      </c>
      <c r="I3738" s="21" t="s">
        <v>84</v>
      </c>
      <c r="J3738" s="22">
        <v>43768</v>
      </c>
      <c r="K3738" s="23">
        <v>0.71400462962962996</v>
      </c>
      <c r="L3738" s="22">
        <v>43769</v>
      </c>
      <c r="M3738" s="23">
        <v>0.97331018518518997</v>
      </c>
      <c r="N3738" s="25">
        <v>394.67</v>
      </c>
      <c r="O3738" s="21" t="s">
        <v>66</v>
      </c>
      <c r="P3738" s="46">
        <f>TotalFix[[#This Row],[Confirmed activ. 3 (ILE03)]]</f>
        <v>394.67</v>
      </c>
      <c r="Q3738" s="24">
        <v>450</v>
      </c>
      <c r="R3738" s="21" t="s">
        <v>66</v>
      </c>
      <c r="S3738" s="21" t="s">
        <v>67</v>
      </c>
    </row>
    <row r="3739" spans="1:19" s="21" customFormat="1" x14ac:dyDescent="0.35">
      <c r="A3739" s="26">
        <v>1557896</v>
      </c>
      <c r="B3739" s="53">
        <v>411583</v>
      </c>
      <c r="C3739" s="26">
        <f>VLOOKUP(TotalFix[[#This Row],[Order]],'Total Fix by SS'!B:C,2,0)</f>
        <v>248</v>
      </c>
      <c r="D3739" s="21" t="s">
        <v>59</v>
      </c>
      <c r="E3739" s="21" t="s">
        <v>85</v>
      </c>
      <c r="F3739" s="21" t="s">
        <v>86</v>
      </c>
      <c r="G3739" s="21" t="s">
        <v>62</v>
      </c>
      <c r="H3739" s="21" t="s">
        <v>87</v>
      </c>
      <c r="I3739" s="21" t="s">
        <v>87</v>
      </c>
      <c r="J3739" s="22">
        <v>43772</v>
      </c>
      <c r="K3739" s="23">
        <v>0.34902777777777999</v>
      </c>
      <c r="L3739" s="22">
        <v>43772</v>
      </c>
      <c r="M3739" s="23">
        <v>0.34902777777777999</v>
      </c>
      <c r="N3739" s="24">
        <v>20</v>
      </c>
      <c r="O3739" s="21" t="s">
        <v>66</v>
      </c>
      <c r="P3739" s="46">
        <f>TotalFix[[#This Row],[Confirmed activ. 3 (ILE03)]]</f>
        <v>20</v>
      </c>
      <c r="Q3739" s="24">
        <v>20</v>
      </c>
      <c r="R3739" s="21" t="s">
        <v>66</v>
      </c>
      <c r="S3739" s="21" t="s">
        <v>72</v>
      </c>
    </row>
    <row r="3740" spans="1:19" s="21" customFormat="1" x14ac:dyDescent="0.35">
      <c r="A3740" s="26">
        <v>1557896</v>
      </c>
      <c r="B3740" s="53">
        <v>411583</v>
      </c>
      <c r="C3740" s="26">
        <f>VLOOKUP(TotalFix[[#This Row],[Order]],'Total Fix by SS'!B:C,2,0)</f>
        <v>248</v>
      </c>
      <c r="D3740" s="21" t="s">
        <v>59</v>
      </c>
      <c r="E3740" s="21" t="s">
        <v>88</v>
      </c>
      <c r="F3740" s="21" t="s">
        <v>89</v>
      </c>
      <c r="G3740" s="21" t="s">
        <v>90</v>
      </c>
      <c r="H3740" s="21" t="s">
        <v>91</v>
      </c>
      <c r="I3740" s="21" t="s">
        <v>92</v>
      </c>
      <c r="J3740" s="22"/>
      <c r="K3740" s="23">
        <v>0</v>
      </c>
      <c r="L3740" s="22"/>
      <c r="M3740" s="23">
        <v>0</v>
      </c>
      <c r="N3740" s="25">
        <v>0</v>
      </c>
      <c r="O3740" s="21" t="s">
        <v>93</v>
      </c>
      <c r="P3740" s="46"/>
      <c r="Q3740" s="24">
        <v>0</v>
      </c>
      <c r="R3740" s="21" t="s">
        <v>66</v>
      </c>
      <c r="S3740" s="21" t="s">
        <v>94</v>
      </c>
    </row>
    <row r="3741" spans="1:19" s="21" customFormat="1" x14ac:dyDescent="0.35">
      <c r="A3741" s="26">
        <v>1557896</v>
      </c>
      <c r="B3741" s="53">
        <v>411583</v>
      </c>
      <c r="C3741" s="26">
        <f>VLOOKUP(TotalFix[[#This Row],[Order]],'Total Fix by SS'!B:C,2,0)</f>
        <v>248</v>
      </c>
      <c r="D3741" s="21" t="s">
        <v>59</v>
      </c>
      <c r="E3741" s="21" t="s">
        <v>95</v>
      </c>
      <c r="F3741" s="21" t="s">
        <v>61</v>
      </c>
      <c r="G3741" s="21" t="s">
        <v>62</v>
      </c>
      <c r="H3741" s="21" t="s">
        <v>63</v>
      </c>
      <c r="I3741" s="21" t="s">
        <v>96</v>
      </c>
      <c r="J3741" s="22">
        <v>43772</v>
      </c>
      <c r="K3741" s="23">
        <v>0.44369212962963001</v>
      </c>
      <c r="L3741" s="22">
        <v>43772</v>
      </c>
      <c r="M3741" s="23">
        <v>0.48008101851851998</v>
      </c>
      <c r="N3741" s="25">
        <v>52.4</v>
      </c>
      <c r="O3741" s="21" t="s">
        <v>66</v>
      </c>
      <c r="P3741" s="46">
        <f>TotalFix[[#This Row],[Confirmed activ. 3 (ILE03)]]</f>
        <v>52.4</v>
      </c>
      <c r="Q3741" s="24">
        <v>40</v>
      </c>
      <c r="R3741" s="21" t="s">
        <v>66</v>
      </c>
      <c r="S3741" s="21" t="s">
        <v>67</v>
      </c>
    </row>
    <row r="3742" spans="1:19" s="21" customFormat="1" x14ac:dyDescent="0.35">
      <c r="A3742" s="26">
        <v>1557896</v>
      </c>
      <c r="B3742" s="53">
        <v>411583</v>
      </c>
      <c r="C3742" s="26">
        <f>VLOOKUP(TotalFix[[#This Row],[Order]],'Total Fix by SS'!B:C,2,0)</f>
        <v>248</v>
      </c>
      <c r="D3742" s="21" t="s">
        <v>59</v>
      </c>
      <c r="E3742" s="21" t="s">
        <v>97</v>
      </c>
      <c r="F3742" s="21" t="s">
        <v>69</v>
      </c>
      <c r="G3742" s="21" t="s">
        <v>62</v>
      </c>
      <c r="H3742" s="21" t="s">
        <v>70</v>
      </c>
      <c r="I3742" s="21" t="s">
        <v>98</v>
      </c>
      <c r="J3742" s="22">
        <v>43773</v>
      </c>
      <c r="K3742" s="23">
        <v>0.63704861111111</v>
      </c>
      <c r="L3742" s="22">
        <v>43773</v>
      </c>
      <c r="M3742" s="23">
        <v>0.63704861111111</v>
      </c>
      <c r="N3742" s="24">
        <v>20</v>
      </c>
      <c r="O3742" s="21" t="s">
        <v>66</v>
      </c>
      <c r="P3742" s="46">
        <f>TotalFix[[#This Row],[Confirmed activ. 3 (ILE03)]]</f>
        <v>20</v>
      </c>
      <c r="Q3742" s="24">
        <v>20</v>
      </c>
      <c r="R3742" s="21" t="s">
        <v>66</v>
      </c>
      <c r="S3742" s="21" t="s">
        <v>72</v>
      </c>
    </row>
    <row r="3743" spans="1:19" s="21" customFormat="1" x14ac:dyDescent="0.35">
      <c r="A3743" s="26">
        <v>1557896</v>
      </c>
      <c r="B3743" s="53">
        <v>411583</v>
      </c>
      <c r="C3743" s="26">
        <f>VLOOKUP(TotalFix[[#This Row],[Order]],'Total Fix by SS'!B:C,2,0)</f>
        <v>248</v>
      </c>
      <c r="D3743" s="21" t="s">
        <v>59</v>
      </c>
      <c r="E3743" s="21" t="s">
        <v>99</v>
      </c>
      <c r="F3743" s="21" t="s">
        <v>69</v>
      </c>
      <c r="G3743" s="21" t="s">
        <v>62</v>
      </c>
      <c r="H3743" s="21" t="s">
        <v>70</v>
      </c>
      <c r="I3743" s="21" t="s">
        <v>100</v>
      </c>
      <c r="J3743" s="22">
        <v>43773</v>
      </c>
      <c r="K3743" s="23">
        <v>0.63708333333333</v>
      </c>
      <c r="L3743" s="22">
        <v>43773</v>
      </c>
      <c r="M3743" s="23">
        <v>0.63708333333333</v>
      </c>
      <c r="N3743" s="24">
        <v>50</v>
      </c>
      <c r="O3743" s="21" t="s">
        <v>66</v>
      </c>
      <c r="P3743" s="46">
        <f>TotalFix[[#This Row],[Confirmed activ. 3 (ILE03)]]</f>
        <v>50</v>
      </c>
      <c r="Q3743" s="24">
        <v>50</v>
      </c>
      <c r="R3743" s="21" t="s">
        <v>66</v>
      </c>
      <c r="S3743" s="21" t="s">
        <v>72</v>
      </c>
    </row>
    <row r="3744" spans="1:19" s="21" customFormat="1" x14ac:dyDescent="0.35">
      <c r="A3744" s="26">
        <v>1557896</v>
      </c>
      <c r="B3744" s="53">
        <v>411583</v>
      </c>
      <c r="C3744" s="26">
        <f>VLOOKUP(TotalFix[[#This Row],[Order]],'Total Fix by SS'!B:C,2,0)</f>
        <v>248</v>
      </c>
      <c r="D3744" s="21" t="s">
        <v>59</v>
      </c>
      <c r="E3744" s="21" t="s">
        <v>101</v>
      </c>
      <c r="F3744" s="21" t="s">
        <v>102</v>
      </c>
      <c r="G3744" s="21" t="s">
        <v>62</v>
      </c>
      <c r="H3744" s="21" t="s">
        <v>100</v>
      </c>
      <c r="I3744" s="21" t="s">
        <v>103</v>
      </c>
      <c r="J3744" s="22">
        <v>43773</v>
      </c>
      <c r="K3744" s="23">
        <v>0.63711805555556</v>
      </c>
      <c r="L3744" s="22">
        <v>43773</v>
      </c>
      <c r="M3744" s="23">
        <v>0.63711805555556</v>
      </c>
      <c r="N3744" s="24">
        <v>10</v>
      </c>
      <c r="O3744" s="21" t="s">
        <v>66</v>
      </c>
      <c r="P3744" s="46">
        <f>TotalFix[[#This Row],[Confirmed activ. 3 (ILE03)]]</f>
        <v>10</v>
      </c>
      <c r="Q3744" s="24">
        <v>10</v>
      </c>
      <c r="R3744" s="21" t="s">
        <v>66</v>
      </c>
      <c r="S3744" s="21" t="s">
        <v>72</v>
      </c>
    </row>
    <row r="3745" spans="1:19" s="21" customFormat="1" x14ac:dyDescent="0.35">
      <c r="A3745" s="26">
        <v>1557896</v>
      </c>
      <c r="B3745" s="53">
        <v>411583</v>
      </c>
      <c r="C3745" s="26">
        <f>VLOOKUP(TotalFix[[#This Row],[Order]],'Total Fix by SS'!B:C,2,0)</f>
        <v>248</v>
      </c>
      <c r="D3745" s="21" t="s">
        <v>59</v>
      </c>
      <c r="E3745" s="21" t="s">
        <v>104</v>
      </c>
      <c r="F3745" s="21" t="s">
        <v>102</v>
      </c>
      <c r="G3745" s="21" t="s">
        <v>105</v>
      </c>
      <c r="H3745" s="21" t="s">
        <v>100</v>
      </c>
      <c r="I3745" s="21" t="s">
        <v>106</v>
      </c>
      <c r="J3745" s="22">
        <v>43774</v>
      </c>
      <c r="K3745" s="23">
        <v>0.36211805555555998</v>
      </c>
      <c r="L3745" s="22">
        <v>43774</v>
      </c>
      <c r="M3745" s="23">
        <v>0.36211805555555998</v>
      </c>
      <c r="N3745" s="24">
        <v>10</v>
      </c>
      <c r="O3745" s="21" t="s">
        <v>66</v>
      </c>
      <c r="P3745" s="46">
        <f>TotalFix[[#This Row],[Confirmed activ. 3 (ILE03)]]</f>
        <v>10</v>
      </c>
      <c r="Q3745" s="24">
        <v>10</v>
      </c>
      <c r="R3745" s="21" t="s">
        <v>66</v>
      </c>
      <c r="S3745" s="21" t="s">
        <v>72</v>
      </c>
    </row>
    <row r="3746" spans="1:19" s="21" customFormat="1" x14ac:dyDescent="0.35">
      <c r="A3746" s="26">
        <v>1557896</v>
      </c>
      <c r="B3746" s="53">
        <v>411583</v>
      </c>
      <c r="C3746" s="26">
        <f>VLOOKUP(TotalFix[[#This Row],[Order]],'Total Fix by SS'!B:C,2,0)</f>
        <v>248</v>
      </c>
      <c r="D3746" s="21" t="s">
        <v>107</v>
      </c>
      <c r="E3746" s="21" t="s">
        <v>60</v>
      </c>
      <c r="F3746" s="21" t="s">
        <v>61</v>
      </c>
      <c r="G3746" s="21" t="s">
        <v>90</v>
      </c>
      <c r="H3746" s="21" t="s">
        <v>63</v>
      </c>
      <c r="I3746" s="21" t="s">
        <v>108</v>
      </c>
      <c r="J3746" s="22">
        <v>43772</v>
      </c>
      <c r="K3746" s="23">
        <v>0.34850694444444003</v>
      </c>
      <c r="L3746" s="22">
        <v>43772</v>
      </c>
      <c r="M3746" s="23">
        <v>0.61863425925925997</v>
      </c>
      <c r="N3746" s="25">
        <v>329.89</v>
      </c>
      <c r="O3746" s="21" t="s">
        <v>66</v>
      </c>
      <c r="P3746" s="46">
        <f>TotalFix[[#This Row],[Confirmed activ. 3 (ILE03)]]</f>
        <v>329.89</v>
      </c>
      <c r="Q3746" s="24">
        <v>1</v>
      </c>
      <c r="R3746" s="21" t="s">
        <v>66</v>
      </c>
      <c r="S3746" s="21" t="s">
        <v>67</v>
      </c>
    </row>
    <row r="3747" spans="1:19" s="21" customFormat="1" x14ac:dyDescent="0.35">
      <c r="A3747" s="26">
        <v>1557896</v>
      </c>
      <c r="B3747" s="53">
        <v>411583</v>
      </c>
      <c r="C3747" s="26">
        <f>VLOOKUP(TotalFix[[#This Row],[Order]],'Total Fix by SS'!B:C,2,0)</f>
        <v>248</v>
      </c>
      <c r="D3747" s="21" t="s">
        <v>109</v>
      </c>
      <c r="E3747" s="21" t="s">
        <v>82</v>
      </c>
      <c r="F3747" s="21" t="s">
        <v>83</v>
      </c>
      <c r="G3747" s="21" t="s">
        <v>90</v>
      </c>
      <c r="H3747" s="21" t="s">
        <v>84</v>
      </c>
      <c r="I3747" s="21" t="s">
        <v>110</v>
      </c>
      <c r="J3747" s="22"/>
      <c r="K3747" s="23">
        <v>0</v>
      </c>
      <c r="L3747" s="22"/>
      <c r="M3747" s="23">
        <v>0</v>
      </c>
      <c r="N3747" s="25">
        <v>0</v>
      </c>
      <c r="O3747" s="21" t="s">
        <v>93</v>
      </c>
      <c r="P3747" s="46"/>
      <c r="Q3747" s="24">
        <v>5</v>
      </c>
      <c r="R3747" s="21" t="s">
        <v>66</v>
      </c>
      <c r="S3747" s="21" t="s">
        <v>94</v>
      </c>
    </row>
    <row r="3748" spans="1:19" s="21" customFormat="1" x14ac:dyDescent="0.35">
      <c r="A3748" s="26">
        <v>1559157</v>
      </c>
      <c r="B3748" s="53">
        <v>411583</v>
      </c>
      <c r="C3748" s="26">
        <f>VLOOKUP(TotalFix[[#This Row],[Order]],'Total Fix by SS'!B:C,2,0)</f>
        <v>249</v>
      </c>
      <c r="D3748" s="21" t="s">
        <v>59</v>
      </c>
      <c r="E3748" s="21" t="s">
        <v>60</v>
      </c>
      <c r="F3748" s="21" t="s">
        <v>61</v>
      </c>
      <c r="G3748" s="21" t="s">
        <v>62</v>
      </c>
      <c r="H3748" s="21" t="s">
        <v>63</v>
      </c>
      <c r="I3748" s="21" t="s">
        <v>64</v>
      </c>
      <c r="J3748" s="22">
        <v>43762</v>
      </c>
      <c r="K3748" s="23">
        <v>0.42026620370369999</v>
      </c>
      <c r="L3748" s="22">
        <v>43762</v>
      </c>
      <c r="M3748" s="23">
        <v>0.42570601851852002</v>
      </c>
      <c r="N3748" s="25">
        <v>7.8330000000000002</v>
      </c>
      <c r="O3748" s="21" t="s">
        <v>66</v>
      </c>
      <c r="P3748" s="46">
        <f>TotalFix[[#This Row],[Confirmed activ. 3 (ILE03)]]</f>
        <v>7.8330000000000002</v>
      </c>
      <c r="Q3748" s="24">
        <v>20</v>
      </c>
      <c r="R3748" s="21" t="s">
        <v>66</v>
      </c>
      <c r="S3748" s="21" t="s">
        <v>67</v>
      </c>
    </row>
    <row r="3749" spans="1:19" s="21" customFormat="1" x14ac:dyDescent="0.35">
      <c r="A3749" s="26">
        <v>1559157</v>
      </c>
      <c r="B3749" s="53">
        <v>411583</v>
      </c>
      <c r="C3749" s="26">
        <f>VLOOKUP(TotalFix[[#This Row],[Order]],'Total Fix by SS'!B:C,2,0)</f>
        <v>249</v>
      </c>
      <c r="D3749" s="21" t="s">
        <v>59</v>
      </c>
      <c r="E3749" s="21" t="s">
        <v>68</v>
      </c>
      <c r="F3749" s="21" t="s">
        <v>69</v>
      </c>
      <c r="G3749" s="21" t="s">
        <v>62</v>
      </c>
      <c r="H3749" s="21" t="s">
        <v>70</v>
      </c>
      <c r="I3749" s="21" t="s">
        <v>71</v>
      </c>
      <c r="J3749" s="22">
        <v>43762</v>
      </c>
      <c r="K3749" s="23">
        <v>0.43892361111111</v>
      </c>
      <c r="L3749" s="22">
        <v>43762</v>
      </c>
      <c r="M3749" s="23">
        <v>0.43892361111111</v>
      </c>
      <c r="N3749" s="24">
        <v>30</v>
      </c>
      <c r="O3749" s="21" t="s">
        <v>66</v>
      </c>
      <c r="P3749" s="46">
        <f>TotalFix[[#This Row],[Confirmed activ. 3 (ILE03)]]</f>
        <v>30</v>
      </c>
      <c r="Q3749" s="24">
        <v>30</v>
      </c>
      <c r="R3749" s="21" t="s">
        <v>66</v>
      </c>
      <c r="S3749" s="21" t="s">
        <v>72</v>
      </c>
    </row>
    <row r="3750" spans="1:19" s="21" customFormat="1" x14ac:dyDescent="0.35">
      <c r="A3750" s="26">
        <v>1559157</v>
      </c>
      <c r="B3750" s="53">
        <v>411583</v>
      </c>
      <c r="C3750" s="26">
        <f>VLOOKUP(TotalFix[[#This Row],[Order]],'Total Fix by SS'!B:C,2,0)</f>
        <v>249</v>
      </c>
      <c r="D3750" s="21" t="s">
        <v>59</v>
      </c>
      <c r="E3750" s="21" t="s">
        <v>73</v>
      </c>
      <c r="F3750" s="21" t="s">
        <v>61</v>
      </c>
      <c r="G3750" s="21" t="s">
        <v>62</v>
      </c>
      <c r="H3750" s="21" t="s">
        <v>63</v>
      </c>
      <c r="I3750" s="21" t="s">
        <v>74</v>
      </c>
      <c r="J3750" s="22">
        <v>43762</v>
      </c>
      <c r="K3750" s="23">
        <v>0.43957175925926001</v>
      </c>
      <c r="L3750" s="22">
        <v>43765</v>
      </c>
      <c r="M3750" s="23">
        <v>0.36675925925926001</v>
      </c>
      <c r="N3750" s="25">
        <v>2.2789999999999999</v>
      </c>
      <c r="O3750" s="21" t="s">
        <v>77</v>
      </c>
      <c r="P3750" s="46">
        <f>TotalFix[[#This Row],[Confirmed activ. 3 (ILE03)]]*60</f>
        <v>136.74</v>
      </c>
      <c r="Q3750" s="24">
        <v>200</v>
      </c>
      <c r="R3750" s="21" t="s">
        <v>66</v>
      </c>
      <c r="S3750" s="21" t="s">
        <v>67</v>
      </c>
    </row>
    <row r="3751" spans="1:19" s="21" customFormat="1" x14ac:dyDescent="0.35">
      <c r="A3751" s="26">
        <v>1559157</v>
      </c>
      <c r="B3751" s="53">
        <v>411583</v>
      </c>
      <c r="C3751" s="26">
        <f>VLOOKUP(TotalFix[[#This Row],[Order]],'Total Fix by SS'!B:C,2,0)</f>
        <v>249</v>
      </c>
      <c r="D3751" s="21" t="s">
        <v>59</v>
      </c>
      <c r="E3751" s="21" t="s">
        <v>75</v>
      </c>
      <c r="F3751" s="21" t="s">
        <v>61</v>
      </c>
      <c r="G3751" s="21" t="s">
        <v>62</v>
      </c>
      <c r="H3751" s="21" t="s">
        <v>63</v>
      </c>
      <c r="I3751" s="21" t="s">
        <v>76</v>
      </c>
      <c r="J3751" s="22">
        <v>43772</v>
      </c>
      <c r="K3751" s="23">
        <v>0.32230324074074002</v>
      </c>
      <c r="L3751" s="22">
        <v>43773</v>
      </c>
      <c r="M3751" s="23">
        <v>0.74628472222221998</v>
      </c>
      <c r="N3751" s="25">
        <v>16.227</v>
      </c>
      <c r="O3751" s="21" t="s">
        <v>77</v>
      </c>
      <c r="P3751" s="46">
        <f>TotalFix[[#This Row],[Confirmed activ. 3 (ILE03)]]*60</f>
        <v>973.62</v>
      </c>
      <c r="Q3751" s="24">
        <v>500</v>
      </c>
      <c r="R3751" s="21" t="s">
        <v>66</v>
      </c>
      <c r="S3751" s="21" t="s">
        <v>67</v>
      </c>
    </row>
    <row r="3752" spans="1:19" s="21" customFormat="1" x14ac:dyDescent="0.35">
      <c r="A3752" s="26">
        <v>1559157</v>
      </c>
      <c r="B3752" s="53">
        <v>411583</v>
      </c>
      <c r="C3752" s="26">
        <f>VLOOKUP(TotalFix[[#This Row],[Order]],'Total Fix by SS'!B:C,2,0)</f>
        <v>249</v>
      </c>
      <c r="D3752" s="21" t="s">
        <v>59</v>
      </c>
      <c r="E3752" s="21" t="s">
        <v>78</v>
      </c>
      <c r="F3752" s="21" t="s">
        <v>69</v>
      </c>
      <c r="G3752" s="21" t="s">
        <v>62</v>
      </c>
      <c r="H3752" s="21" t="s">
        <v>70</v>
      </c>
      <c r="I3752" s="21" t="s">
        <v>79</v>
      </c>
      <c r="J3752" s="22">
        <v>43774</v>
      </c>
      <c r="K3752" s="23">
        <v>0.58077546296296001</v>
      </c>
      <c r="L3752" s="22">
        <v>43774</v>
      </c>
      <c r="M3752" s="23">
        <v>0.58077546296296001</v>
      </c>
      <c r="N3752" s="24">
        <v>20</v>
      </c>
      <c r="O3752" s="21" t="s">
        <v>66</v>
      </c>
      <c r="P3752" s="46">
        <f>TotalFix[[#This Row],[Confirmed activ. 3 (ILE03)]]</f>
        <v>20</v>
      </c>
      <c r="Q3752" s="24">
        <v>20</v>
      </c>
      <c r="R3752" s="21" t="s">
        <v>66</v>
      </c>
      <c r="S3752" s="21" t="s">
        <v>72</v>
      </c>
    </row>
    <row r="3753" spans="1:19" s="21" customFormat="1" x14ac:dyDescent="0.35">
      <c r="A3753" s="26">
        <v>1559157</v>
      </c>
      <c r="B3753" s="53">
        <v>411583</v>
      </c>
      <c r="C3753" s="26">
        <f>VLOOKUP(TotalFix[[#This Row],[Order]],'Total Fix by SS'!B:C,2,0)</f>
        <v>249</v>
      </c>
      <c r="D3753" s="21" t="s">
        <v>59</v>
      </c>
      <c r="E3753" s="21" t="s">
        <v>80</v>
      </c>
      <c r="F3753" s="21" t="s">
        <v>69</v>
      </c>
      <c r="G3753" s="21" t="s">
        <v>62</v>
      </c>
      <c r="H3753" s="21" t="s">
        <v>70</v>
      </c>
      <c r="I3753" s="21" t="s">
        <v>81</v>
      </c>
      <c r="J3753" s="22">
        <v>43774</v>
      </c>
      <c r="K3753" s="23">
        <v>0.58094907407407004</v>
      </c>
      <c r="L3753" s="22">
        <v>43774</v>
      </c>
      <c r="M3753" s="23">
        <v>0.58094907407407004</v>
      </c>
      <c r="N3753" s="24">
        <v>20</v>
      </c>
      <c r="O3753" s="21" t="s">
        <v>66</v>
      </c>
      <c r="P3753" s="46">
        <f>TotalFix[[#This Row],[Confirmed activ. 3 (ILE03)]]</f>
        <v>20</v>
      </c>
      <c r="Q3753" s="24">
        <v>20</v>
      </c>
      <c r="R3753" s="21" t="s">
        <v>66</v>
      </c>
      <c r="S3753" s="21" t="s">
        <v>72</v>
      </c>
    </row>
    <row r="3754" spans="1:19" s="21" customFormat="1" x14ac:dyDescent="0.35">
      <c r="A3754" s="26">
        <v>1559157</v>
      </c>
      <c r="B3754" s="53">
        <v>411583</v>
      </c>
      <c r="C3754" s="26">
        <f>VLOOKUP(TotalFix[[#This Row],[Order]],'Total Fix by SS'!B:C,2,0)</f>
        <v>249</v>
      </c>
      <c r="D3754" s="21" t="s">
        <v>59</v>
      </c>
      <c r="E3754" s="21" t="s">
        <v>82</v>
      </c>
      <c r="F3754" s="21" t="s">
        <v>83</v>
      </c>
      <c r="G3754" s="21" t="s">
        <v>62</v>
      </c>
      <c r="H3754" s="21" t="s">
        <v>84</v>
      </c>
      <c r="I3754" s="21" t="s">
        <v>84</v>
      </c>
      <c r="J3754" s="22">
        <v>43774</v>
      </c>
      <c r="K3754" s="23">
        <v>0.59578703703703995</v>
      </c>
      <c r="L3754" s="22">
        <v>43776</v>
      </c>
      <c r="M3754" s="23">
        <v>0.1869212962963</v>
      </c>
      <c r="N3754" s="25">
        <v>5.9409999999999998</v>
      </c>
      <c r="O3754" s="21" t="s">
        <v>77</v>
      </c>
      <c r="P3754" s="46">
        <f>TotalFix[[#This Row],[Confirmed activ. 3 (ILE03)]]*60</f>
        <v>356.46</v>
      </c>
      <c r="Q3754" s="24">
        <v>450</v>
      </c>
      <c r="R3754" s="21" t="s">
        <v>66</v>
      </c>
      <c r="S3754" s="21" t="s">
        <v>67</v>
      </c>
    </row>
    <row r="3755" spans="1:19" s="21" customFormat="1" x14ac:dyDescent="0.35">
      <c r="A3755" s="26">
        <v>1559157</v>
      </c>
      <c r="B3755" s="53">
        <v>411583</v>
      </c>
      <c r="C3755" s="26">
        <f>VLOOKUP(TotalFix[[#This Row],[Order]],'Total Fix by SS'!B:C,2,0)</f>
        <v>249</v>
      </c>
      <c r="D3755" s="21" t="s">
        <v>59</v>
      </c>
      <c r="E3755" s="21" t="s">
        <v>85</v>
      </c>
      <c r="F3755" s="21" t="s">
        <v>86</v>
      </c>
      <c r="G3755" s="21" t="s">
        <v>62</v>
      </c>
      <c r="H3755" s="21" t="s">
        <v>87</v>
      </c>
      <c r="I3755" s="21" t="s">
        <v>87</v>
      </c>
      <c r="J3755" s="22">
        <v>43776</v>
      </c>
      <c r="K3755" s="23">
        <v>0.35293981481481002</v>
      </c>
      <c r="L3755" s="22">
        <v>43776</v>
      </c>
      <c r="M3755" s="23">
        <v>0.35293981481481002</v>
      </c>
      <c r="N3755" s="24">
        <v>20</v>
      </c>
      <c r="O3755" s="21" t="s">
        <v>66</v>
      </c>
      <c r="P3755" s="46">
        <f>TotalFix[[#This Row],[Confirmed activ. 3 (ILE03)]]</f>
        <v>20</v>
      </c>
      <c r="Q3755" s="24">
        <v>20</v>
      </c>
      <c r="R3755" s="21" t="s">
        <v>66</v>
      </c>
      <c r="S3755" s="21" t="s">
        <v>72</v>
      </c>
    </row>
    <row r="3756" spans="1:19" s="21" customFormat="1" x14ac:dyDescent="0.35">
      <c r="A3756" s="26">
        <v>1559157</v>
      </c>
      <c r="B3756" s="53">
        <v>411583</v>
      </c>
      <c r="C3756" s="26">
        <f>VLOOKUP(TotalFix[[#This Row],[Order]],'Total Fix by SS'!B:C,2,0)</f>
        <v>249</v>
      </c>
      <c r="D3756" s="21" t="s">
        <v>59</v>
      </c>
      <c r="E3756" s="21" t="s">
        <v>88</v>
      </c>
      <c r="F3756" s="21" t="s">
        <v>89</v>
      </c>
      <c r="G3756" s="21" t="s">
        <v>90</v>
      </c>
      <c r="H3756" s="21" t="s">
        <v>91</v>
      </c>
      <c r="I3756" s="21" t="s">
        <v>92</v>
      </c>
      <c r="J3756" s="22"/>
      <c r="K3756" s="23">
        <v>0</v>
      </c>
      <c r="L3756" s="22"/>
      <c r="M3756" s="23">
        <v>0</v>
      </c>
      <c r="N3756" s="25">
        <v>0</v>
      </c>
      <c r="O3756" s="21" t="s">
        <v>93</v>
      </c>
      <c r="P3756" s="46"/>
      <c r="Q3756" s="24">
        <v>0</v>
      </c>
      <c r="R3756" s="21" t="s">
        <v>66</v>
      </c>
      <c r="S3756" s="21" t="s">
        <v>94</v>
      </c>
    </row>
    <row r="3757" spans="1:19" s="21" customFormat="1" x14ac:dyDescent="0.35">
      <c r="A3757" s="26">
        <v>1559157</v>
      </c>
      <c r="B3757" s="53">
        <v>411583</v>
      </c>
      <c r="C3757" s="26">
        <f>VLOOKUP(TotalFix[[#This Row],[Order]],'Total Fix by SS'!B:C,2,0)</f>
        <v>249</v>
      </c>
      <c r="D3757" s="21" t="s">
        <v>59</v>
      </c>
      <c r="E3757" s="21" t="s">
        <v>95</v>
      </c>
      <c r="F3757" s="21" t="s">
        <v>61</v>
      </c>
      <c r="G3757" s="21" t="s">
        <v>62</v>
      </c>
      <c r="H3757" s="21" t="s">
        <v>63</v>
      </c>
      <c r="I3757" s="21" t="s">
        <v>96</v>
      </c>
      <c r="J3757" s="22">
        <v>43776</v>
      </c>
      <c r="K3757" s="23">
        <v>0.43987268518519002</v>
      </c>
      <c r="L3757" s="22">
        <v>43776</v>
      </c>
      <c r="M3757" s="23">
        <v>0.48131944444444003</v>
      </c>
      <c r="N3757" s="25">
        <v>59.683</v>
      </c>
      <c r="O3757" s="21" t="s">
        <v>66</v>
      </c>
      <c r="P3757" s="46">
        <f>TotalFix[[#This Row],[Confirmed activ. 3 (ILE03)]]</f>
        <v>59.683</v>
      </c>
      <c r="Q3757" s="24">
        <v>40</v>
      </c>
      <c r="R3757" s="21" t="s">
        <v>66</v>
      </c>
      <c r="S3757" s="21" t="s">
        <v>67</v>
      </c>
    </row>
    <row r="3758" spans="1:19" s="21" customFormat="1" x14ac:dyDescent="0.35">
      <c r="A3758" s="26">
        <v>1559157</v>
      </c>
      <c r="B3758" s="53">
        <v>411583</v>
      </c>
      <c r="C3758" s="26">
        <f>VLOOKUP(TotalFix[[#This Row],[Order]],'Total Fix by SS'!B:C,2,0)</f>
        <v>249</v>
      </c>
      <c r="D3758" s="21" t="s">
        <v>59</v>
      </c>
      <c r="E3758" s="21" t="s">
        <v>97</v>
      </c>
      <c r="F3758" s="21" t="s">
        <v>69</v>
      </c>
      <c r="G3758" s="21" t="s">
        <v>62</v>
      </c>
      <c r="H3758" s="21" t="s">
        <v>70</v>
      </c>
      <c r="I3758" s="21" t="s">
        <v>98</v>
      </c>
      <c r="J3758" s="22">
        <v>43779</v>
      </c>
      <c r="K3758" s="23">
        <v>0.65291666666667003</v>
      </c>
      <c r="L3758" s="22">
        <v>43779</v>
      </c>
      <c r="M3758" s="23">
        <v>0.65291666666667003</v>
      </c>
      <c r="N3758" s="24">
        <v>20</v>
      </c>
      <c r="O3758" s="21" t="s">
        <v>66</v>
      </c>
      <c r="P3758" s="46">
        <f>TotalFix[[#This Row],[Confirmed activ. 3 (ILE03)]]</f>
        <v>20</v>
      </c>
      <c r="Q3758" s="24">
        <v>20</v>
      </c>
      <c r="R3758" s="21" t="s">
        <v>66</v>
      </c>
      <c r="S3758" s="21" t="s">
        <v>72</v>
      </c>
    </row>
    <row r="3759" spans="1:19" s="21" customFormat="1" x14ac:dyDescent="0.35">
      <c r="A3759" s="26">
        <v>1559157</v>
      </c>
      <c r="B3759" s="53">
        <v>411583</v>
      </c>
      <c r="C3759" s="26">
        <f>VLOOKUP(TotalFix[[#This Row],[Order]],'Total Fix by SS'!B:C,2,0)</f>
        <v>249</v>
      </c>
      <c r="D3759" s="21" t="s">
        <v>59</v>
      </c>
      <c r="E3759" s="21" t="s">
        <v>99</v>
      </c>
      <c r="F3759" s="21" t="s">
        <v>69</v>
      </c>
      <c r="G3759" s="21" t="s">
        <v>62</v>
      </c>
      <c r="H3759" s="21" t="s">
        <v>70</v>
      </c>
      <c r="I3759" s="21" t="s">
        <v>100</v>
      </c>
      <c r="J3759" s="22">
        <v>43779</v>
      </c>
      <c r="K3759" s="23">
        <v>0.65302083333333005</v>
      </c>
      <c r="L3759" s="22">
        <v>43779</v>
      </c>
      <c r="M3759" s="23">
        <v>0.65302083333333005</v>
      </c>
      <c r="N3759" s="24">
        <v>50</v>
      </c>
      <c r="O3759" s="21" t="s">
        <v>66</v>
      </c>
      <c r="P3759" s="46">
        <f>TotalFix[[#This Row],[Confirmed activ. 3 (ILE03)]]</f>
        <v>50</v>
      </c>
      <c r="Q3759" s="24">
        <v>50</v>
      </c>
      <c r="R3759" s="21" t="s">
        <v>66</v>
      </c>
      <c r="S3759" s="21" t="s">
        <v>72</v>
      </c>
    </row>
    <row r="3760" spans="1:19" s="21" customFormat="1" x14ac:dyDescent="0.35">
      <c r="A3760" s="26">
        <v>1559157</v>
      </c>
      <c r="B3760" s="53">
        <v>411583</v>
      </c>
      <c r="C3760" s="26">
        <f>VLOOKUP(TotalFix[[#This Row],[Order]],'Total Fix by SS'!B:C,2,0)</f>
        <v>249</v>
      </c>
      <c r="D3760" s="21" t="s">
        <v>59</v>
      </c>
      <c r="E3760" s="21" t="s">
        <v>101</v>
      </c>
      <c r="F3760" s="21" t="s">
        <v>102</v>
      </c>
      <c r="G3760" s="21" t="s">
        <v>62</v>
      </c>
      <c r="H3760" s="21" t="s">
        <v>100</v>
      </c>
      <c r="I3760" s="21" t="s">
        <v>103</v>
      </c>
      <c r="J3760" s="22">
        <v>43779</v>
      </c>
      <c r="K3760" s="23">
        <v>0.65313657407407</v>
      </c>
      <c r="L3760" s="22">
        <v>43779</v>
      </c>
      <c r="M3760" s="23">
        <v>0.65313657407407</v>
      </c>
      <c r="N3760" s="24">
        <v>10</v>
      </c>
      <c r="O3760" s="21" t="s">
        <v>66</v>
      </c>
      <c r="P3760" s="46">
        <f>TotalFix[[#This Row],[Confirmed activ. 3 (ILE03)]]</f>
        <v>10</v>
      </c>
      <c r="Q3760" s="24">
        <v>10</v>
      </c>
      <c r="R3760" s="21" t="s">
        <v>66</v>
      </c>
      <c r="S3760" s="21" t="s">
        <v>72</v>
      </c>
    </row>
    <row r="3761" spans="1:19" s="21" customFormat="1" x14ac:dyDescent="0.35">
      <c r="A3761" s="26">
        <v>1559157</v>
      </c>
      <c r="B3761" s="53">
        <v>411583</v>
      </c>
      <c r="C3761" s="26">
        <f>VLOOKUP(TotalFix[[#This Row],[Order]],'Total Fix by SS'!B:C,2,0)</f>
        <v>249</v>
      </c>
      <c r="D3761" s="21" t="s">
        <v>59</v>
      </c>
      <c r="E3761" s="21" t="s">
        <v>104</v>
      </c>
      <c r="F3761" s="21" t="s">
        <v>102</v>
      </c>
      <c r="G3761" s="21" t="s">
        <v>105</v>
      </c>
      <c r="H3761" s="21" t="s">
        <v>100</v>
      </c>
      <c r="I3761" s="21" t="s">
        <v>106</v>
      </c>
      <c r="J3761" s="22">
        <v>43780</v>
      </c>
      <c r="K3761" s="23">
        <v>0.32517361111110998</v>
      </c>
      <c r="L3761" s="22">
        <v>43780</v>
      </c>
      <c r="M3761" s="23">
        <v>0.32517361111110998</v>
      </c>
      <c r="N3761" s="24">
        <v>10</v>
      </c>
      <c r="O3761" s="21" t="s">
        <v>66</v>
      </c>
      <c r="P3761" s="46">
        <f>TotalFix[[#This Row],[Confirmed activ. 3 (ILE03)]]</f>
        <v>10</v>
      </c>
      <c r="Q3761" s="24">
        <v>10</v>
      </c>
      <c r="R3761" s="21" t="s">
        <v>66</v>
      </c>
      <c r="S3761" s="21" t="s">
        <v>72</v>
      </c>
    </row>
    <row r="3762" spans="1:19" s="21" customFormat="1" x14ac:dyDescent="0.35">
      <c r="A3762" s="26">
        <v>1559157</v>
      </c>
      <c r="B3762" s="53">
        <v>411583</v>
      </c>
      <c r="C3762" s="26">
        <f>VLOOKUP(TotalFix[[#This Row],[Order]],'Total Fix by SS'!B:C,2,0)</f>
        <v>249</v>
      </c>
      <c r="D3762" s="21" t="s">
        <v>107</v>
      </c>
      <c r="E3762" s="21" t="s">
        <v>60</v>
      </c>
      <c r="F3762" s="21" t="s">
        <v>61</v>
      </c>
      <c r="G3762" s="21" t="s">
        <v>90</v>
      </c>
      <c r="H3762" s="21" t="s">
        <v>63</v>
      </c>
      <c r="I3762" s="21" t="s">
        <v>108</v>
      </c>
      <c r="J3762" s="22">
        <v>43776</v>
      </c>
      <c r="K3762" s="23">
        <v>0.35450231481480998</v>
      </c>
      <c r="L3762" s="22">
        <v>43776</v>
      </c>
      <c r="M3762" s="23">
        <v>0.61771990740741001</v>
      </c>
      <c r="N3762" s="25">
        <v>5.734</v>
      </c>
      <c r="O3762" s="21" t="s">
        <v>77</v>
      </c>
      <c r="P3762" s="46">
        <f>TotalFix[[#This Row],[Confirmed activ. 3 (ILE03)]]*60</f>
        <v>344.04</v>
      </c>
      <c r="Q3762" s="24">
        <v>1</v>
      </c>
      <c r="R3762" s="21" t="s">
        <v>66</v>
      </c>
      <c r="S3762" s="21" t="s">
        <v>67</v>
      </c>
    </row>
    <row r="3763" spans="1:19" s="21" customFormat="1" x14ac:dyDescent="0.35">
      <c r="A3763" s="26">
        <v>1559157</v>
      </c>
      <c r="B3763" s="53">
        <v>411583</v>
      </c>
      <c r="C3763" s="26">
        <f>VLOOKUP(TotalFix[[#This Row],[Order]],'Total Fix by SS'!B:C,2,0)</f>
        <v>249</v>
      </c>
      <c r="D3763" s="21" t="s">
        <v>109</v>
      </c>
      <c r="E3763" s="21" t="s">
        <v>82</v>
      </c>
      <c r="F3763" s="21" t="s">
        <v>83</v>
      </c>
      <c r="G3763" s="21" t="s">
        <v>90</v>
      </c>
      <c r="H3763" s="21" t="s">
        <v>84</v>
      </c>
      <c r="I3763" s="21" t="s">
        <v>110</v>
      </c>
      <c r="J3763" s="22"/>
      <c r="K3763" s="23">
        <v>0</v>
      </c>
      <c r="L3763" s="22"/>
      <c r="M3763" s="23">
        <v>0</v>
      </c>
      <c r="N3763" s="25">
        <v>0</v>
      </c>
      <c r="O3763" s="21" t="s">
        <v>93</v>
      </c>
      <c r="P3763" s="46"/>
      <c r="Q3763" s="24">
        <v>5</v>
      </c>
      <c r="R3763" s="21" t="s">
        <v>66</v>
      </c>
      <c r="S3763" s="21" t="s">
        <v>94</v>
      </c>
    </row>
    <row r="3764" spans="1:19" s="21" customFormat="1" x14ac:dyDescent="0.35">
      <c r="A3764" s="26">
        <v>1559192</v>
      </c>
      <c r="B3764" s="53">
        <v>411583</v>
      </c>
      <c r="C3764" s="26">
        <f>VLOOKUP(TotalFix[[#This Row],[Order]],'Total Fix by SS'!B:C,2,0)</f>
        <v>249</v>
      </c>
      <c r="D3764" s="21" t="s">
        <v>59</v>
      </c>
      <c r="E3764" s="21" t="s">
        <v>60</v>
      </c>
      <c r="F3764" s="21" t="s">
        <v>61</v>
      </c>
      <c r="G3764" s="21" t="s">
        <v>62</v>
      </c>
      <c r="H3764" s="21" t="s">
        <v>63</v>
      </c>
      <c r="I3764" s="21" t="s">
        <v>64</v>
      </c>
      <c r="J3764" s="22">
        <v>43762</v>
      </c>
      <c r="K3764" s="23">
        <v>0.54344907407406995</v>
      </c>
      <c r="L3764" s="22">
        <v>43762</v>
      </c>
      <c r="M3764" s="23">
        <v>0.56472222222222002</v>
      </c>
      <c r="N3764" s="25">
        <v>30.632999999999999</v>
      </c>
      <c r="O3764" s="21" t="s">
        <v>66</v>
      </c>
      <c r="P3764" s="46">
        <f>TotalFix[[#This Row],[Confirmed activ. 3 (ILE03)]]</f>
        <v>30.632999999999999</v>
      </c>
      <c r="Q3764" s="24">
        <v>20</v>
      </c>
      <c r="R3764" s="21" t="s">
        <v>66</v>
      </c>
      <c r="S3764" s="21" t="s">
        <v>67</v>
      </c>
    </row>
    <row r="3765" spans="1:19" s="21" customFormat="1" x14ac:dyDescent="0.35">
      <c r="A3765" s="26">
        <v>1559192</v>
      </c>
      <c r="B3765" s="53">
        <v>411583</v>
      </c>
      <c r="C3765" s="26">
        <f>VLOOKUP(TotalFix[[#This Row],[Order]],'Total Fix by SS'!B:C,2,0)</f>
        <v>249</v>
      </c>
      <c r="D3765" s="21" t="s">
        <v>59</v>
      </c>
      <c r="E3765" s="21" t="s">
        <v>68</v>
      </c>
      <c r="F3765" s="21" t="s">
        <v>69</v>
      </c>
      <c r="G3765" s="21" t="s">
        <v>62</v>
      </c>
      <c r="H3765" s="21" t="s">
        <v>70</v>
      </c>
      <c r="I3765" s="21" t="s">
        <v>71</v>
      </c>
      <c r="J3765" s="22">
        <v>43762</v>
      </c>
      <c r="K3765" s="23">
        <v>0.59204861111110996</v>
      </c>
      <c r="L3765" s="22">
        <v>43762</v>
      </c>
      <c r="M3765" s="23">
        <v>0.59204861111110996</v>
      </c>
      <c r="N3765" s="24">
        <v>30</v>
      </c>
      <c r="O3765" s="21" t="s">
        <v>66</v>
      </c>
      <c r="P3765" s="46">
        <f>TotalFix[[#This Row],[Confirmed activ. 3 (ILE03)]]</f>
        <v>30</v>
      </c>
      <c r="Q3765" s="24">
        <v>30</v>
      </c>
      <c r="R3765" s="21" t="s">
        <v>66</v>
      </c>
      <c r="S3765" s="21" t="s">
        <v>72</v>
      </c>
    </row>
    <row r="3766" spans="1:19" s="21" customFormat="1" x14ac:dyDescent="0.35">
      <c r="A3766" s="26">
        <v>1559192</v>
      </c>
      <c r="B3766" s="53">
        <v>411583</v>
      </c>
      <c r="C3766" s="26">
        <f>VLOOKUP(TotalFix[[#This Row],[Order]],'Total Fix by SS'!B:C,2,0)</f>
        <v>249</v>
      </c>
      <c r="D3766" s="21" t="s">
        <v>59</v>
      </c>
      <c r="E3766" s="21" t="s">
        <v>73</v>
      </c>
      <c r="F3766" s="21" t="s">
        <v>61</v>
      </c>
      <c r="G3766" s="21" t="s">
        <v>62</v>
      </c>
      <c r="H3766" s="21" t="s">
        <v>63</v>
      </c>
      <c r="I3766" s="21" t="s">
        <v>74</v>
      </c>
      <c r="J3766" s="22">
        <v>43762</v>
      </c>
      <c r="K3766" s="23">
        <v>0.59233796296296004</v>
      </c>
      <c r="L3766" s="22">
        <v>43765</v>
      </c>
      <c r="M3766" s="23">
        <v>0.46534722222222002</v>
      </c>
      <c r="N3766" s="25">
        <v>166.733</v>
      </c>
      <c r="O3766" s="21" t="s">
        <v>66</v>
      </c>
      <c r="P3766" s="46">
        <f>TotalFix[[#This Row],[Confirmed activ. 3 (ILE03)]]</f>
        <v>166.733</v>
      </c>
      <c r="Q3766" s="24">
        <v>200</v>
      </c>
      <c r="R3766" s="21" t="s">
        <v>66</v>
      </c>
      <c r="S3766" s="21" t="s">
        <v>67</v>
      </c>
    </row>
    <row r="3767" spans="1:19" s="21" customFormat="1" x14ac:dyDescent="0.35">
      <c r="A3767" s="26">
        <v>1559192</v>
      </c>
      <c r="B3767" s="53">
        <v>411583</v>
      </c>
      <c r="C3767" s="26">
        <f>VLOOKUP(TotalFix[[#This Row],[Order]],'Total Fix by SS'!B:C,2,0)</f>
        <v>249</v>
      </c>
      <c r="D3767" s="21" t="s">
        <v>59</v>
      </c>
      <c r="E3767" s="21" t="s">
        <v>75</v>
      </c>
      <c r="F3767" s="21" t="s">
        <v>61</v>
      </c>
      <c r="G3767" s="21" t="s">
        <v>62</v>
      </c>
      <c r="H3767" s="21" t="s">
        <v>63</v>
      </c>
      <c r="I3767" s="21" t="s">
        <v>76</v>
      </c>
      <c r="J3767" s="22">
        <v>43772</v>
      </c>
      <c r="K3767" s="23">
        <v>0.38881944444444</v>
      </c>
      <c r="L3767" s="22">
        <v>43774</v>
      </c>
      <c r="M3767" s="23">
        <v>0.51339120370369995</v>
      </c>
      <c r="N3767" s="25">
        <v>7.9450000000000003</v>
      </c>
      <c r="O3767" s="21" t="s">
        <v>77</v>
      </c>
      <c r="P3767" s="46">
        <f>TotalFix[[#This Row],[Confirmed activ. 3 (ILE03)]]*60</f>
        <v>476.70000000000005</v>
      </c>
      <c r="Q3767" s="24">
        <v>500</v>
      </c>
      <c r="R3767" s="21" t="s">
        <v>66</v>
      </c>
      <c r="S3767" s="21" t="s">
        <v>67</v>
      </c>
    </row>
    <row r="3768" spans="1:19" s="21" customFormat="1" x14ac:dyDescent="0.35">
      <c r="A3768" s="26">
        <v>1559192</v>
      </c>
      <c r="B3768" s="53">
        <v>411583</v>
      </c>
      <c r="C3768" s="26">
        <f>VLOOKUP(TotalFix[[#This Row],[Order]],'Total Fix by SS'!B:C,2,0)</f>
        <v>249</v>
      </c>
      <c r="D3768" s="21" t="s">
        <v>59</v>
      </c>
      <c r="E3768" s="21" t="s">
        <v>78</v>
      </c>
      <c r="F3768" s="21" t="s">
        <v>69</v>
      </c>
      <c r="G3768" s="21" t="s">
        <v>62</v>
      </c>
      <c r="H3768" s="21" t="s">
        <v>70</v>
      </c>
      <c r="I3768" s="21" t="s">
        <v>79</v>
      </c>
      <c r="J3768" s="22">
        <v>43774</v>
      </c>
      <c r="K3768" s="23">
        <v>0.63452546296295997</v>
      </c>
      <c r="L3768" s="22">
        <v>43774</v>
      </c>
      <c r="M3768" s="23">
        <v>0.63452546296295997</v>
      </c>
      <c r="N3768" s="24">
        <v>20</v>
      </c>
      <c r="O3768" s="21" t="s">
        <v>66</v>
      </c>
      <c r="P3768" s="46">
        <f>TotalFix[[#This Row],[Confirmed activ. 3 (ILE03)]]</f>
        <v>20</v>
      </c>
      <c r="Q3768" s="24">
        <v>20</v>
      </c>
      <c r="R3768" s="21" t="s">
        <v>66</v>
      </c>
      <c r="S3768" s="21" t="s">
        <v>72</v>
      </c>
    </row>
    <row r="3769" spans="1:19" s="21" customFormat="1" x14ac:dyDescent="0.35">
      <c r="A3769" s="26">
        <v>1559192</v>
      </c>
      <c r="B3769" s="53">
        <v>411583</v>
      </c>
      <c r="C3769" s="26">
        <f>VLOOKUP(TotalFix[[#This Row],[Order]],'Total Fix by SS'!B:C,2,0)</f>
        <v>249</v>
      </c>
      <c r="D3769" s="21" t="s">
        <v>59</v>
      </c>
      <c r="E3769" s="21" t="s">
        <v>80</v>
      </c>
      <c r="F3769" s="21" t="s">
        <v>69</v>
      </c>
      <c r="G3769" s="21" t="s">
        <v>62</v>
      </c>
      <c r="H3769" s="21" t="s">
        <v>70</v>
      </c>
      <c r="I3769" s="21" t="s">
        <v>81</v>
      </c>
      <c r="J3769" s="22">
        <v>43774</v>
      </c>
      <c r="K3769" s="23">
        <v>0.63469907407407</v>
      </c>
      <c r="L3769" s="22">
        <v>43774</v>
      </c>
      <c r="M3769" s="23">
        <v>0.63469907407407</v>
      </c>
      <c r="N3769" s="24">
        <v>20</v>
      </c>
      <c r="O3769" s="21" t="s">
        <v>66</v>
      </c>
      <c r="P3769" s="46">
        <f>TotalFix[[#This Row],[Confirmed activ. 3 (ILE03)]]</f>
        <v>20</v>
      </c>
      <c r="Q3769" s="24">
        <v>20</v>
      </c>
      <c r="R3769" s="21" t="s">
        <v>66</v>
      </c>
      <c r="S3769" s="21" t="s">
        <v>72</v>
      </c>
    </row>
    <row r="3770" spans="1:19" s="21" customFormat="1" x14ac:dyDescent="0.35">
      <c r="A3770" s="26">
        <v>1559192</v>
      </c>
      <c r="B3770" s="53">
        <v>411583</v>
      </c>
      <c r="C3770" s="26">
        <f>VLOOKUP(TotalFix[[#This Row],[Order]],'Total Fix by SS'!B:C,2,0)</f>
        <v>249</v>
      </c>
      <c r="D3770" s="21" t="s">
        <v>59</v>
      </c>
      <c r="E3770" s="21" t="s">
        <v>82</v>
      </c>
      <c r="F3770" s="21" t="s">
        <v>83</v>
      </c>
      <c r="G3770" s="21" t="s">
        <v>62</v>
      </c>
      <c r="H3770" s="21" t="s">
        <v>84</v>
      </c>
      <c r="I3770" s="21" t="s">
        <v>84</v>
      </c>
      <c r="J3770" s="22">
        <v>43774</v>
      </c>
      <c r="K3770" s="23">
        <v>0.67248842592592994</v>
      </c>
      <c r="L3770" s="22">
        <v>43776</v>
      </c>
      <c r="M3770" s="23">
        <v>0.18405092592593</v>
      </c>
      <c r="N3770" s="25">
        <v>7.444</v>
      </c>
      <c r="O3770" s="21" t="s">
        <v>77</v>
      </c>
      <c r="P3770" s="46">
        <f>TotalFix[[#This Row],[Confirmed activ. 3 (ILE03)]]*60</f>
        <v>446.64</v>
      </c>
      <c r="Q3770" s="24">
        <v>450</v>
      </c>
      <c r="R3770" s="21" t="s">
        <v>66</v>
      </c>
      <c r="S3770" s="21" t="s">
        <v>67</v>
      </c>
    </row>
    <row r="3771" spans="1:19" s="21" customFormat="1" x14ac:dyDescent="0.35">
      <c r="A3771" s="26">
        <v>1559192</v>
      </c>
      <c r="B3771" s="53">
        <v>411583</v>
      </c>
      <c r="C3771" s="26">
        <f>VLOOKUP(TotalFix[[#This Row],[Order]],'Total Fix by SS'!B:C,2,0)</f>
        <v>249</v>
      </c>
      <c r="D3771" s="21" t="s">
        <v>59</v>
      </c>
      <c r="E3771" s="21" t="s">
        <v>85</v>
      </c>
      <c r="F3771" s="21" t="s">
        <v>86</v>
      </c>
      <c r="G3771" s="21" t="s">
        <v>62</v>
      </c>
      <c r="H3771" s="21" t="s">
        <v>87</v>
      </c>
      <c r="I3771" s="21" t="s">
        <v>87</v>
      </c>
      <c r="J3771" s="22">
        <v>43776</v>
      </c>
      <c r="K3771" s="23">
        <v>0.35329861111110999</v>
      </c>
      <c r="L3771" s="22">
        <v>43776</v>
      </c>
      <c r="M3771" s="23">
        <v>0.35329861111110999</v>
      </c>
      <c r="N3771" s="24">
        <v>20</v>
      </c>
      <c r="O3771" s="21" t="s">
        <v>66</v>
      </c>
      <c r="P3771" s="46">
        <f>TotalFix[[#This Row],[Confirmed activ. 3 (ILE03)]]</f>
        <v>20</v>
      </c>
      <c r="Q3771" s="24">
        <v>20</v>
      </c>
      <c r="R3771" s="21" t="s">
        <v>66</v>
      </c>
      <c r="S3771" s="21" t="s">
        <v>72</v>
      </c>
    </row>
    <row r="3772" spans="1:19" s="21" customFormat="1" x14ac:dyDescent="0.35">
      <c r="A3772" s="26">
        <v>1559192</v>
      </c>
      <c r="B3772" s="53">
        <v>411583</v>
      </c>
      <c r="C3772" s="26">
        <f>VLOOKUP(TotalFix[[#This Row],[Order]],'Total Fix by SS'!B:C,2,0)</f>
        <v>249</v>
      </c>
      <c r="D3772" s="21" t="s">
        <v>59</v>
      </c>
      <c r="E3772" s="21" t="s">
        <v>88</v>
      </c>
      <c r="F3772" s="21" t="s">
        <v>89</v>
      </c>
      <c r="G3772" s="21" t="s">
        <v>90</v>
      </c>
      <c r="H3772" s="21" t="s">
        <v>91</v>
      </c>
      <c r="I3772" s="21" t="s">
        <v>92</v>
      </c>
      <c r="J3772" s="22"/>
      <c r="K3772" s="23">
        <v>0</v>
      </c>
      <c r="L3772" s="22"/>
      <c r="M3772" s="23">
        <v>0</v>
      </c>
      <c r="N3772" s="25">
        <v>0</v>
      </c>
      <c r="O3772" s="21" t="s">
        <v>93</v>
      </c>
      <c r="P3772" s="46"/>
      <c r="Q3772" s="24">
        <v>0</v>
      </c>
      <c r="R3772" s="21" t="s">
        <v>66</v>
      </c>
      <c r="S3772" s="21" t="s">
        <v>94</v>
      </c>
    </row>
    <row r="3773" spans="1:19" s="21" customFormat="1" x14ac:dyDescent="0.35">
      <c r="A3773" s="26">
        <v>1559192</v>
      </c>
      <c r="B3773" s="53">
        <v>411583</v>
      </c>
      <c r="C3773" s="26">
        <f>VLOOKUP(TotalFix[[#This Row],[Order]],'Total Fix by SS'!B:C,2,0)</f>
        <v>249</v>
      </c>
      <c r="D3773" s="21" t="s">
        <v>59</v>
      </c>
      <c r="E3773" s="21" t="s">
        <v>95</v>
      </c>
      <c r="F3773" s="21" t="s">
        <v>61</v>
      </c>
      <c r="G3773" s="21" t="s">
        <v>62</v>
      </c>
      <c r="H3773" s="21" t="s">
        <v>63</v>
      </c>
      <c r="I3773" s="21" t="s">
        <v>96</v>
      </c>
      <c r="J3773" s="22">
        <v>43776</v>
      </c>
      <c r="K3773" s="23">
        <v>0.48152777777778</v>
      </c>
      <c r="L3773" s="22">
        <v>43776</v>
      </c>
      <c r="M3773" s="23">
        <v>0.51239583333333005</v>
      </c>
      <c r="N3773" s="25">
        <v>44.45</v>
      </c>
      <c r="O3773" s="21" t="s">
        <v>66</v>
      </c>
      <c r="P3773" s="46">
        <f>TotalFix[[#This Row],[Confirmed activ. 3 (ILE03)]]</f>
        <v>44.45</v>
      </c>
      <c r="Q3773" s="24">
        <v>40</v>
      </c>
      <c r="R3773" s="21" t="s">
        <v>66</v>
      </c>
      <c r="S3773" s="21" t="s">
        <v>67</v>
      </c>
    </row>
    <row r="3774" spans="1:19" s="21" customFormat="1" x14ac:dyDescent="0.35">
      <c r="A3774" s="26">
        <v>1559192</v>
      </c>
      <c r="B3774" s="53">
        <v>411583</v>
      </c>
      <c r="C3774" s="26">
        <f>VLOOKUP(TotalFix[[#This Row],[Order]],'Total Fix by SS'!B:C,2,0)</f>
        <v>249</v>
      </c>
      <c r="D3774" s="21" t="s">
        <v>59</v>
      </c>
      <c r="E3774" s="21" t="s">
        <v>97</v>
      </c>
      <c r="F3774" s="21" t="s">
        <v>69</v>
      </c>
      <c r="G3774" s="21" t="s">
        <v>62</v>
      </c>
      <c r="H3774" s="21" t="s">
        <v>70</v>
      </c>
      <c r="I3774" s="21" t="s">
        <v>98</v>
      </c>
      <c r="J3774" s="22">
        <v>43779</v>
      </c>
      <c r="K3774" s="23">
        <v>0.65332175925925995</v>
      </c>
      <c r="L3774" s="22">
        <v>43779</v>
      </c>
      <c r="M3774" s="23">
        <v>0.65332175925925995</v>
      </c>
      <c r="N3774" s="24">
        <v>20</v>
      </c>
      <c r="O3774" s="21" t="s">
        <v>66</v>
      </c>
      <c r="P3774" s="46">
        <f>TotalFix[[#This Row],[Confirmed activ. 3 (ILE03)]]</f>
        <v>20</v>
      </c>
      <c r="Q3774" s="24">
        <v>20</v>
      </c>
      <c r="R3774" s="21" t="s">
        <v>66</v>
      </c>
      <c r="S3774" s="21" t="s">
        <v>72</v>
      </c>
    </row>
    <row r="3775" spans="1:19" s="21" customFormat="1" x14ac:dyDescent="0.35">
      <c r="A3775" s="26">
        <v>1559192</v>
      </c>
      <c r="B3775" s="53">
        <v>411583</v>
      </c>
      <c r="C3775" s="26">
        <f>VLOOKUP(TotalFix[[#This Row],[Order]],'Total Fix by SS'!B:C,2,0)</f>
        <v>249</v>
      </c>
      <c r="D3775" s="21" t="s">
        <v>59</v>
      </c>
      <c r="E3775" s="21" t="s">
        <v>99</v>
      </c>
      <c r="F3775" s="21" t="s">
        <v>69</v>
      </c>
      <c r="G3775" s="21" t="s">
        <v>62</v>
      </c>
      <c r="H3775" s="21" t="s">
        <v>70</v>
      </c>
      <c r="I3775" s="21" t="s">
        <v>100</v>
      </c>
      <c r="J3775" s="22">
        <v>43779</v>
      </c>
      <c r="K3775" s="23">
        <v>0.65336805555555999</v>
      </c>
      <c r="L3775" s="22">
        <v>43779</v>
      </c>
      <c r="M3775" s="23">
        <v>0.65336805555555999</v>
      </c>
      <c r="N3775" s="24">
        <v>50</v>
      </c>
      <c r="O3775" s="21" t="s">
        <v>66</v>
      </c>
      <c r="P3775" s="46">
        <f>TotalFix[[#This Row],[Confirmed activ. 3 (ILE03)]]</f>
        <v>50</v>
      </c>
      <c r="Q3775" s="24">
        <v>50</v>
      </c>
      <c r="R3775" s="21" t="s">
        <v>66</v>
      </c>
      <c r="S3775" s="21" t="s">
        <v>72</v>
      </c>
    </row>
    <row r="3776" spans="1:19" s="21" customFormat="1" x14ac:dyDescent="0.35">
      <c r="A3776" s="26">
        <v>1559192</v>
      </c>
      <c r="B3776" s="53">
        <v>411583</v>
      </c>
      <c r="C3776" s="26">
        <f>VLOOKUP(TotalFix[[#This Row],[Order]],'Total Fix by SS'!B:C,2,0)</f>
        <v>249</v>
      </c>
      <c r="D3776" s="21" t="s">
        <v>59</v>
      </c>
      <c r="E3776" s="21" t="s">
        <v>101</v>
      </c>
      <c r="F3776" s="21" t="s">
        <v>102</v>
      </c>
      <c r="G3776" s="21" t="s">
        <v>62</v>
      </c>
      <c r="H3776" s="21" t="s">
        <v>100</v>
      </c>
      <c r="I3776" s="21" t="s">
        <v>103</v>
      </c>
      <c r="J3776" s="22">
        <v>43779</v>
      </c>
      <c r="K3776" s="23">
        <v>0.65340277777778</v>
      </c>
      <c r="L3776" s="22">
        <v>43779</v>
      </c>
      <c r="M3776" s="23">
        <v>0.65340277777778</v>
      </c>
      <c r="N3776" s="24">
        <v>10</v>
      </c>
      <c r="O3776" s="21" t="s">
        <v>66</v>
      </c>
      <c r="P3776" s="46">
        <f>TotalFix[[#This Row],[Confirmed activ. 3 (ILE03)]]</f>
        <v>10</v>
      </c>
      <c r="Q3776" s="24">
        <v>10</v>
      </c>
      <c r="R3776" s="21" t="s">
        <v>66</v>
      </c>
      <c r="S3776" s="21" t="s">
        <v>72</v>
      </c>
    </row>
    <row r="3777" spans="1:19" s="21" customFormat="1" x14ac:dyDescent="0.35">
      <c r="A3777" s="26">
        <v>1559192</v>
      </c>
      <c r="B3777" s="53">
        <v>411583</v>
      </c>
      <c r="C3777" s="26">
        <f>VLOOKUP(TotalFix[[#This Row],[Order]],'Total Fix by SS'!B:C,2,0)</f>
        <v>249</v>
      </c>
      <c r="D3777" s="21" t="s">
        <v>59</v>
      </c>
      <c r="E3777" s="21" t="s">
        <v>104</v>
      </c>
      <c r="F3777" s="21" t="s">
        <v>102</v>
      </c>
      <c r="G3777" s="21" t="s">
        <v>105</v>
      </c>
      <c r="H3777" s="21" t="s">
        <v>100</v>
      </c>
      <c r="I3777" s="21" t="s">
        <v>106</v>
      </c>
      <c r="J3777" s="22">
        <v>43780</v>
      </c>
      <c r="K3777" s="23">
        <v>0.32872685185185002</v>
      </c>
      <c r="L3777" s="22">
        <v>43780</v>
      </c>
      <c r="M3777" s="23">
        <v>0.32872685185185002</v>
      </c>
      <c r="N3777" s="24">
        <v>10</v>
      </c>
      <c r="O3777" s="21" t="s">
        <v>66</v>
      </c>
      <c r="P3777" s="46">
        <f>TotalFix[[#This Row],[Confirmed activ. 3 (ILE03)]]</f>
        <v>10</v>
      </c>
      <c r="Q3777" s="24">
        <v>10</v>
      </c>
      <c r="R3777" s="21" t="s">
        <v>66</v>
      </c>
      <c r="S3777" s="21" t="s">
        <v>72</v>
      </c>
    </row>
    <row r="3778" spans="1:19" s="21" customFormat="1" x14ac:dyDescent="0.35">
      <c r="A3778" s="26">
        <v>1559192</v>
      </c>
      <c r="B3778" s="53">
        <v>411583</v>
      </c>
      <c r="C3778" s="26">
        <f>VLOOKUP(TotalFix[[#This Row],[Order]],'Total Fix by SS'!B:C,2,0)</f>
        <v>249</v>
      </c>
      <c r="D3778" s="21" t="s">
        <v>107</v>
      </c>
      <c r="E3778" s="21" t="s">
        <v>60</v>
      </c>
      <c r="F3778" s="21" t="s">
        <v>61</v>
      </c>
      <c r="G3778" s="21" t="s">
        <v>90</v>
      </c>
      <c r="H3778" s="21" t="s">
        <v>63</v>
      </c>
      <c r="I3778" s="21" t="s">
        <v>108</v>
      </c>
      <c r="J3778" s="22">
        <v>43772</v>
      </c>
      <c r="K3778" s="23">
        <v>0.32160879629630001</v>
      </c>
      <c r="L3778" s="22">
        <v>43774</v>
      </c>
      <c r="M3778" s="23">
        <v>0.48271990740741</v>
      </c>
      <c r="N3778" s="25">
        <v>1125.49</v>
      </c>
      <c r="O3778" s="21" t="s">
        <v>66</v>
      </c>
      <c r="P3778" s="46">
        <f>TotalFix[[#This Row],[Confirmed activ. 3 (ILE03)]]</f>
        <v>1125.49</v>
      </c>
      <c r="Q3778" s="24">
        <v>1</v>
      </c>
      <c r="R3778" s="21" t="s">
        <v>66</v>
      </c>
      <c r="S3778" s="21" t="s">
        <v>67</v>
      </c>
    </row>
    <row r="3779" spans="1:19" s="21" customFormat="1" x14ac:dyDescent="0.35">
      <c r="A3779" s="26">
        <v>1559192</v>
      </c>
      <c r="B3779" s="53">
        <v>411583</v>
      </c>
      <c r="C3779" s="26">
        <f>VLOOKUP(TotalFix[[#This Row],[Order]],'Total Fix by SS'!B:C,2,0)</f>
        <v>249</v>
      </c>
      <c r="D3779" s="21" t="s">
        <v>109</v>
      </c>
      <c r="E3779" s="21" t="s">
        <v>82</v>
      </c>
      <c r="F3779" s="21" t="s">
        <v>83</v>
      </c>
      <c r="G3779" s="21" t="s">
        <v>90</v>
      </c>
      <c r="H3779" s="21" t="s">
        <v>84</v>
      </c>
      <c r="I3779" s="21" t="s">
        <v>110</v>
      </c>
      <c r="J3779" s="22"/>
      <c r="K3779" s="23">
        <v>0</v>
      </c>
      <c r="L3779" s="22"/>
      <c r="M3779" s="23">
        <v>0</v>
      </c>
      <c r="N3779" s="25">
        <v>0</v>
      </c>
      <c r="O3779" s="21" t="s">
        <v>93</v>
      </c>
      <c r="P3779" s="46"/>
      <c r="Q3779" s="24">
        <v>5</v>
      </c>
      <c r="R3779" s="21" t="s">
        <v>66</v>
      </c>
      <c r="S3779" s="21" t="s">
        <v>94</v>
      </c>
    </row>
    <row r="3780" spans="1:19" s="21" customFormat="1" x14ac:dyDescent="0.35">
      <c r="A3780" s="26">
        <v>1559196</v>
      </c>
      <c r="B3780" s="53">
        <v>411583</v>
      </c>
      <c r="C3780" s="26">
        <f>VLOOKUP(TotalFix[[#This Row],[Order]],'Total Fix by SS'!B:C,2,0)</f>
        <v>249</v>
      </c>
      <c r="D3780" s="21" t="s">
        <v>59</v>
      </c>
      <c r="E3780" s="21" t="s">
        <v>60</v>
      </c>
      <c r="F3780" s="21" t="s">
        <v>61</v>
      </c>
      <c r="G3780" s="21" t="s">
        <v>62</v>
      </c>
      <c r="H3780" s="21" t="s">
        <v>63</v>
      </c>
      <c r="I3780" s="21" t="s">
        <v>64</v>
      </c>
      <c r="J3780" s="22">
        <v>43762</v>
      </c>
      <c r="K3780" s="23">
        <v>0.56998842592593002</v>
      </c>
      <c r="L3780" s="22">
        <v>43762</v>
      </c>
      <c r="M3780" s="23">
        <v>0.57174768518519004</v>
      </c>
      <c r="N3780" s="25">
        <v>2.5329999999999999</v>
      </c>
      <c r="O3780" s="21" t="s">
        <v>66</v>
      </c>
      <c r="P3780" s="46">
        <f>TotalFix[[#This Row],[Confirmed activ. 3 (ILE03)]]</f>
        <v>2.5329999999999999</v>
      </c>
      <c r="Q3780" s="24">
        <v>20</v>
      </c>
      <c r="R3780" s="21" t="s">
        <v>66</v>
      </c>
      <c r="S3780" s="21" t="s">
        <v>67</v>
      </c>
    </row>
    <row r="3781" spans="1:19" s="21" customFormat="1" x14ac:dyDescent="0.35">
      <c r="A3781" s="26">
        <v>1559196</v>
      </c>
      <c r="B3781" s="53">
        <v>411583</v>
      </c>
      <c r="C3781" s="26">
        <f>VLOOKUP(TotalFix[[#This Row],[Order]],'Total Fix by SS'!B:C,2,0)</f>
        <v>249</v>
      </c>
      <c r="D3781" s="21" t="s">
        <v>59</v>
      </c>
      <c r="E3781" s="21" t="s">
        <v>68</v>
      </c>
      <c r="F3781" s="21" t="s">
        <v>69</v>
      </c>
      <c r="G3781" s="21" t="s">
        <v>62</v>
      </c>
      <c r="H3781" s="21" t="s">
        <v>70</v>
      </c>
      <c r="I3781" s="21" t="s">
        <v>71</v>
      </c>
      <c r="J3781" s="22">
        <v>43762</v>
      </c>
      <c r="K3781" s="23">
        <v>0.62425925925925996</v>
      </c>
      <c r="L3781" s="22">
        <v>43762</v>
      </c>
      <c r="M3781" s="23">
        <v>0.62425925925925996</v>
      </c>
      <c r="N3781" s="24">
        <v>30</v>
      </c>
      <c r="O3781" s="21" t="s">
        <v>66</v>
      </c>
      <c r="P3781" s="46">
        <f>TotalFix[[#This Row],[Confirmed activ. 3 (ILE03)]]</f>
        <v>30</v>
      </c>
      <c r="Q3781" s="24">
        <v>30</v>
      </c>
      <c r="R3781" s="21" t="s">
        <v>66</v>
      </c>
      <c r="S3781" s="21" t="s">
        <v>72</v>
      </c>
    </row>
    <row r="3782" spans="1:19" s="21" customFormat="1" x14ac:dyDescent="0.35">
      <c r="A3782" s="26">
        <v>1559196</v>
      </c>
      <c r="B3782" s="53">
        <v>411583</v>
      </c>
      <c r="C3782" s="26">
        <f>VLOOKUP(TotalFix[[#This Row],[Order]],'Total Fix by SS'!B:C,2,0)</f>
        <v>249</v>
      </c>
      <c r="D3782" s="21" t="s">
        <v>59</v>
      </c>
      <c r="E3782" s="21" t="s">
        <v>73</v>
      </c>
      <c r="F3782" s="21" t="s">
        <v>61</v>
      </c>
      <c r="G3782" s="21" t="s">
        <v>62</v>
      </c>
      <c r="H3782" s="21" t="s">
        <v>63</v>
      </c>
      <c r="I3782" s="21" t="s">
        <v>74</v>
      </c>
      <c r="J3782" s="22">
        <v>43762</v>
      </c>
      <c r="K3782" s="23">
        <v>0.62450231481481</v>
      </c>
      <c r="L3782" s="22">
        <v>43765</v>
      </c>
      <c r="M3782" s="23">
        <v>0.37668981481481001</v>
      </c>
      <c r="N3782" s="25">
        <v>126.10299999999999</v>
      </c>
      <c r="O3782" s="21" t="s">
        <v>66</v>
      </c>
      <c r="P3782" s="46">
        <f>TotalFix[[#This Row],[Confirmed activ. 3 (ILE03)]]</f>
        <v>126.10299999999999</v>
      </c>
      <c r="Q3782" s="24">
        <v>200</v>
      </c>
      <c r="R3782" s="21" t="s">
        <v>66</v>
      </c>
      <c r="S3782" s="21" t="s">
        <v>67</v>
      </c>
    </row>
    <row r="3783" spans="1:19" s="21" customFormat="1" x14ac:dyDescent="0.35">
      <c r="A3783" s="26">
        <v>1559196</v>
      </c>
      <c r="B3783" s="53">
        <v>411583</v>
      </c>
      <c r="C3783" s="26">
        <f>VLOOKUP(TotalFix[[#This Row],[Order]],'Total Fix by SS'!B:C,2,0)</f>
        <v>249</v>
      </c>
      <c r="D3783" s="21" t="s">
        <v>59</v>
      </c>
      <c r="E3783" s="21" t="s">
        <v>75</v>
      </c>
      <c r="F3783" s="21" t="s">
        <v>61</v>
      </c>
      <c r="G3783" s="21" t="s">
        <v>62</v>
      </c>
      <c r="H3783" s="21" t="s">
        <v>63</v>
      </c>
      <c r="I3783" s="21" t="s">
        <v>76</v>
      </c>
      <c r="J3783" s="22">
        <v>43772</v>
      </c>
      <c r="K3783" s="23">
        <v>0.32964120370369998</v>
      </c>
      <c r="L3783" s="22">
        <v>43774</v>
      </c>
      <c r="M3783" s="23">
        <v>0.72282407407407001</v>
      </c>
      <c r="N3783" s="25">
        <v>9.3889999999999993</v>
      </c>
      <c r="O3783" s="21" t="s">
        <v>77</v>
      </c>
      <c r="P3783" s="46">
        <f>TotalFix[[#This Row],[Confirmed activ. 3 (ILE03)]]*60</f>
        <v>563.33999999999992</v>
      </c>
      <c r="Q3783" s="24">
        <v>500</v>
      </c>
      <c r="R3783" s="21" t="s">
        <v>66</v>
      </c>
      <c r="S3783" s="21" t="s">
        <v>67</v>
      </c>
    </row>
    <row r="3784" spans="1:19" s="21" customFormat="1" x14ac:dyDescent="0.35">
      <c r="A3784" s="26">
        <v>1559196</v>
      </c>
      <c r="B3784" s="53">
        <v>411583</v>
      </c>
      <c r="C3784" s="26">
        <f>VLOOKUP(TotalFix[[#This Row],[Order]],'Total Fix by SS'!B:C,2,0)</f>
        <v>249</v>
      </c>
      <c r="D3784" s="21" t="s">
        <v>59</v>
      </c>
      <c r="E3784" s="21" t="s">
        <v>78</v>
      </c>
      <c r="F3784" s="21" t="s">
        <v>69</v>
      </c>
      <c r="G3784" s="21" t="s">
        <v>62</v>
      </c>
      <c r="H3784" s="21" t="s">
        <v>70</v>
      </c>
      <c r="I3784" s="21" t="s">
        <v>79</v>
      </c>
      <c r="J3784" s="22">
        <v>43775</v>
      </c>
      <c r="K3784" s="23">
        <v>0.50393518518518998</v>
      </c>
      <c r="L3784" s="22">
        <v>43775</v>
      </c>
      <c r="M3784" s="23">
        <v>0.50393518518518998</v>
      </c>
      <c r="N3784" s="24">
        <v>20</v>
      </c>
      <c r="O3784" s="21" t="s">
        <v>66</v>
      </c>
      <c r="P3784" s="46">
        <f>TotalFix[[#This Row],[Confirmed activ. 3 (ILE03)]]</f>
        <v>20</v>
      </c>
      <c r="Q3784" s="24">
        <v>20</v>
      </c>
      <c r="R3784" s="21" t="s">
        <v>66</v>
      </c>
      <c r="S3784" s="21" t="s">
        <v>72</v>
      </c>
    </row>
    <row r="3785" spans="1:19" s="21" customFormat="1" x14ac:dyDescent="0.35">
      <c r="A3785" s="26">
        <v>1559196</v>
      </c>
      <c r="B3785" s="53">
        <v>411583</v>
      </c>
      <c r="C3785" s="26">
        <f>VLOOKUP(TotalFix[[#This Row],[Order]],'Total Fix by SS'!B:C,2,0)</f>
        <v>249</v>
      </c>
      <c r="D3785" s="21" t="s">
        <v>59</v>
      </c>
      <c r="E3785" s="21" t="s">
        <v>80</v>
      </c>
      <c r="F3785" s="21" t="s">
        <v>69</v>
      </c>
      <c r="G3785" s="21" t="s">
        <v>62</v>
      </c>
      <c r="H3785" s="21" t="s">
        <v>70</v>
      </c>
      <c r="I3785" s="21" t="s">
        <v>81</v>
      </c>
      <c r="J3785" s="22">
        <v>43775</v>
      </c>
      <c r="K3785" s="23">
        <v>0.50416666666666998</v>
      </c>
      <c r="L3785" s="22">
        <v>43775</v>
      </c>
      <c r="M3785" s="23">
        <v>0.50416666666666998</v>
      </c>
      <c r="N3785" s="24">
        <v>20</v>
      </c>
      <c r="O3785" s="21" t="s">
        <v>66</v>
      </c>
      <c r="P3785" s="46">
        <f>TotalFix[[#This Row],[Confirmed activ. 3 (ILE03)]]</f>
        <v>20</v>
      </c>
      <c r="Q3785" s="24">
        <v>20</v>
      </c>
      <c r="R3785" s="21" t="s">
        <v>66</v>
      </c>
      <c r="S3785" s="21" t="s">
        <v>72</v>
      </c>
    </row>
    <row r="3786" spans="1:19" s="21" customFormat="1" x14ac:dyDescent="0.35">
      <c r="A3786" s="26">
        <v>1559196</v>
      </c>
      <c r="B3786" s="53">
        <v>411583</v>
      </c>
      <c r="C3786" s="26">
        <f>VLOOKUP(TotalFix[[#This Row],[Order]],'Total Fix by SS'!B:C,2,0)</f>
        <v>249</v>
      </c>
      <c r="D3786" s="21" t="s">
        <v>59</v>
      </c>
      <c r="E3786" s="21" t="s">
        <v>82</v>
      </c>
      <c r="F3786" s="21" t="s">
        <v>83</v>
      </c>
      <c r="G3786" s="21" t="s">
        <v>62</v>
      </c>
      <c r="H3786" s="21" t="s">
        <v>84</v>
      </c>
      <c r="I3786" s="21" t="s">
        <v>84</v>
      </c>
      <c r="J3786" s="22">
        <v>43776</v>
      </c>
      <c r="K3786" s="23">
        <v>2.4212962962960001E-2</v>
      </c>
      <c r="L3786" s="22">
        <v>43776</v>
      </c>
      <c r="M3786" s="23">
        <v>0.48092592592592998</v>
      </c>
      <c r="N3786" s="25">
        <v>2.556</v>
      </c>
      <c r="O3786" s="21" t="s">
        <v>77</v>
      </c>
      <c r="P3786" s="46">
        <f>TotalFix[[#This Row],[Confirmed activ. 3 (ILE03)]]*60</f>
        <v>153.36000000000001</v>
      </c>
      <c r="Q3786" s="24">
        <v>450</v>
      </c>
      <c r="R3786" s="21" t="s">
        <v>66</v>
      </c>
      <c r="S3786" s="21" t="s">
        <v>67</v>
      </c>
    </row>
    <row r="3787" spans="1:19" s="21" customFormat="1" x14ac:dyDescent="0.35">
      <c r="A3787" s="26">
        <v>1559196</v>
      </c>
      <c r="B3787" s="53">
        <v>411583</v>
      </c>
      <c r="C3787" s="26">
        <f>VLOOKUP(TotalFix[[#This Row],[Order]],'Total Fix by SS'!B:C,2,0)</f>
        <v>249</v>
      </c>
      <c r="D3787" s="21" t="s">
        <v>59</v>
      </c>
      <c r="E3787" s="21" t="s">
        <v>85</v>
      </c>
      <c r="F3787" s="21" t="s">
        <v>86</v>
      </c>
      <c r="G3787" s="21" t="s">
        <v>62</v>
      </c>
      <c r="H3787" s="21" t="s">
        <v>87</v>
      </c>
      <c r="I3787" s="21" t="s">
        <v>87</v>
      </c>
      <c r="J3787" s="22">
        <v>43776</v>
      </c>
      <c r="K3787" s="23">
        <v>0.59591435185185004</v>
      </c>
      <c r="L3787" s="22">
        <v>43776</v>
      </c>
      <c r="M3787" s="23">
        <v>0.59591435185185004</v>
      </c>
      <c r="N3787" s="24">
        <v>20</v>
      </c>
      <c r="O3787" s="21" t="s">
        <v>66</v>
      </c>
      <c r="P3787" s="46">
        <f>TotalFix[[#This Row],[Confirmed activ. 3 (ILE03)]]</f>
        <v>20</v>
      </c>
      <c r="Q3787" s="24">
        <v>20</v>
      </c>
      <c r="R3787" s="21" t="s">
        <v>66</v>
      </c>
      <c r="S3787" s="21" t="s">
        <v>72</v>
      </c>
    </row>
    <row r="3788" spans="1:19" s="21" customFormat="1" x14ac:dyDescent="0.35">
      <c r="A3788" s="26">
        <v>1559196</v>
      </c>
      <c r="B3788" s="53">
        <v>411583</v>
      </c>
      <c r="C3788" s="26">
        <f>VLOOKUP(TotalFix[[#This Row],[Order]],'Total Fix by SS'!B:C,2,0)</f>
        <v>249</v>
      </c>
      <c r="D3788" s="21" t="s">
        <v>59</v>
      </c>
      <c r="E3788" s="21" t="s">
        <v>88</v>
      </c>
      <c r="F3788" s="21" t="s">
        <v>89</v>
      </c>
      <c r="G3788" s="21" t="s">
        <v>90</v>
      </c>
      <c r="H3788" s="21" t="s">
        <v>91</v>
      </c>
      <c r="I3788" s="21" t="s">
        <v>92</v>
      </c>
      <c r="J3788" s="22"/>
      <c r="K3788" s="23">
        <v>0</v>
      </c>
      <c r="L3788" s="22"/>
      <c r="M3788" s="23">
        <v>0</v>
      </c>
      <c r="N3788" s="25">
        <v>0</v>
      </c>
      <c r="O3788" s="21" t="s">
        <v>93</v>
      </c>
      <c r="P3788" s="46"/>
      <c r="Q3788" s="24">
        <v>0</v>
      </c>
      <c r="R3788" s="21" t="s">
        <v>66</v>
      </c>
      <c r="S3788" s="21" t="s">
        <v>94</v>
      </c>
    </row>
    <row r="3789" spans="1:19" s="21" customFormat="1" x14ac:dyDescent="0.35">
      <c r="A3789" s="26">
        <v>1559196</v>
      </c>
      <c r="B3789" s="53">
        <v>411583</v>
      </c>
      <c r="C3789" s="26">
        <f>VLOOKUP(TotalFix[[#This Row],[Order]],'Total Fix by SS'!B:C,2,0)</f>
        <v>249</v>
      </c>
      <c r="D3789" s="21" t="s">
        <v>59</v>
      </c>
      <c r="E3789" s="21" t="s">
        <v>95</v>
      </c>
      <c r="F3789" s="21" t="s">
        <v>61</v>
      </c>
      <c r="G3789" s="21" t="s">
        <v>62</v>
      </c>
      <c r="H3789" s="21" t="s">
        <v>63</v>
      </c>
      <c r="I3789" s="21" t="s">
        <v>96</v>
      </c>
      <c r="J3789" s="22">
        <v>43776</v>
      </c>
      <c r="K3789" s="23">
        <v>0.60469907407406998</v>
      </c>
      <c r="L3789" s="22">
        <v>43776</v>
      </c>
      <c r="M3789" s="23">
        <v>0.66163194444443996</v>
      </c>
      <c r="N3789" s="25">
        <v>1.3660000000000001</v>
      </c>
      <c r="O3789" s="21" t="s">
        <v>77</v>
      </c>
      <c r="P3789" s="46">
        <f>TotalFix[[#This Row],[Confirmed activ. 3 (ILE03)]]*60</f>
        <v>81.960000000000008</v>
      </c>
      <c r="Q3789" s="24">
        <v>40</v>
      </c>
      <c r="R3789" s="21" t="s">
        <v>66</v>
      </c>
      <c r="S3789" s="21" t="s">
        <v>67</v>
      </c>
    </row>
    <row r="3790" spans="1:19" s="21" customFormat="1" x14ac:dyDescent="0.35">
      <c r="A3790" s="26">
        <v>1559196</v>
      </c>
      <c r="B3790" s="53">
        <v>411583</v>
      </c>
      <c r="C3790" s="26">
        <f>VLOOKUP(TotalFix[[#This Row],[Order]],'Total Fix by SS'!B:C,2,0)</f>
        <v>249</v>
      </c>
      <c r="D3790" s="21" t="s">
        <v>59</v>
      </c>
      <c r="E3790" s="21" t="s">
        <v>97</v>
      </c>
      <c r="F3790" s="21" t="s">
        <v>69</v>
      </c>
      <c r="G3790" s="21" t="s">
        <v>62</v>
      </c>
      <c r="H3790" s="21" t="s">
        <v>70</v>
      </c>
      <c r="I3790" s="21" t="s">
        <v>98</v>
      </c>
      <c r="J3790" s="22">
        <v>43779</v>
      </c>
      <c r="K3790" s="23">
        <v>0.67189814814814997</v>
      </c>
      <c r="L3790" s="22">
        <v>43779</v>
      </c>
      <c r="M3790" s="23">
        <v>0.67189814814814997</v>
      </c>
      <c r="N3790" s="24">
        <v>20</v>
      </c>
      <c r="O3790" s="21" t="s">
        <v>66</v>
      </c>
      <c r="P3790" s="46">
        <f>TotalFix[[#This Row],[Confirmed activ. 3 (ILE03)]]</f>
        <v>20</v>
      </c>
      <c r="Q3790" s="24">
        <v>20</v>
      </c>
      <c r="R3790" s="21" t="s">
        <v>66</v>
      </c>
      <c r="S3790" s="21" t="s">
        <v>72</v>
      </c>
    </row>
    <row r="3791" spans="1:19" s="21" customFormat="1" x14ac:dyDescent="0.35">
      <c r="A3791" s="26">
        <v>1559196</v>
      </c>
      <c r="B3791" s="53">
        <v>411583</v>
      </c>
      <c r="C3791" s="26">
        <f>VLOOKUP(TotalFix[[#This Row],[Order]],'Total Fix by SS'!B:C,2,0)</f>
        <v>249</v>
      </c>
      <c r="D3791" s="21" t="s">
        <v>59</v>
      </c>
      <c r="E3791" s="21" t="s">
        <v>99</v>
      </c>
      <c r="F3791" s="21" t="s">
        <v>69</v>
      </c>
      <c r="G3791" s="21" t="s">
        <v>62</v>
      </c>
      <c r="H3791" s="21" t="s">
        <v>70</v>
      </c>
      <c r="I3791" s="21" t="s">
        <v>100</v>
      </c>
      <c r="J3791" s="22">
        <v>43779</v>
      </c>
      <c r="K3791" s="23">
        <v>0.67194444444444001</v>
      </c>
      <c r="L3791" s="22">
        <v>43779</v>
      </c>
      <c r="M3791" s="23">
        <v>0.67194444444444001</v>
      </c>
      <c r="N3791" s="24">
        <v>50</v>
      </c>
      <c r="O3791" s="21" t="s">
        <v>66</v>
      </c>
      <c r="P3791" s="46">
        <f>TotalFix[[#This Row],[Confirmed activ. 3 (ILE03)]]</f>
        <v>50</v>
      </c>
      <c r="Q3791" s="24">
        <v>50</v>
      </c>
      <c r="R3791" s="21" t="s">
        <v>66</v>
      </c>
      <c r="S3791" s="21" t="s">
        <v>72</v>
      </c>
    </row>
    <row r="3792" spans="1:19" s="21" customFormat="1" x14ac:dyDescent="0.35">
      <c r="A3792" s="26">
        <v>1559196</v>
      </c>
      <c r="B3792" s="53">
        <v>411583</v>
      </c>
      <c r="C3792" s="26">
        <f>VLOOKUP(TotalFix[[#This Row],[Order]],'Total Fix by SS'!B:C,2,0)</f>
        <v>249</v>
      </c>
      <c r="D3792" s="21" t="s">
        <v>59</v>
      </c>
      <c r="E3792" s="21" t="s">
        <v>104</v>
      </c>
      <c r="F3792" s="21" t="s">
        <v>102</v>
      </c>
      <c r="G3792" s="21" t="s">
        <v>105</v>
      </c>
      <c r="H3792" s="21" t="s">
        <v>100</v>
      </c>
      <c r="I3792" s="21" t="s">
        <v>106</v>
      </c>
      <c r="J3792" s="22">
        <v>43780</v>
      </c>
      <c r="K3792" s="23">
        <v>0.32887731481480997</v>
      </c>
      <c r="L3792" s="22">
        <v>43780</v>
      </c>
      <c r="M3792" s="23">
        <v>0.32887731481480997</v>
      </c>
      <c r="N3792" s="24">
        <v>10</v>
      </c>
      <c r="O3792" s="21" t="s">
        <v>66</v>
      </c>
      <c r="P3792" s="46">
        <f>TotalFix[[#This Row],[Confirmed activ. 3 (ILE03)]]</f>
        <v>10</v>
      </c>
      <c r="Q3792" s="24">
        <v>10</v>
      </c>
      <c r="R3792" s="21" t="s">
        <v>66</v>
      </c>
      <c r="S3792" s="21" t="s">
        <v>72</v>
      </c>
    </row>
    <row r="3793" spans="1:19" s="21" customFormat="1" x14ac:dyDescent="0.35">
      <c r="A3793" s="26">
        <v>1559196</v>
      </c>
      <c r="B3793" s="53">
        <v>411583</v>
      </c>
      <c r="C3793" s="26">
        <f>VLOOKUP(TotalFix[[#This Row],[Order]],'Total Fix by SS'!B:C,2,0)</f>
        <v>249</v>
      </c>
      <c r="D3793" s="21" t="s">
        <v>107</v>
      </c>
      <c r="E3793" s="21" t="s">
        <v>60</v>
      </c>
      <c r="F3793" s="21" t="s">
        <v>61</v>
      </c>
      <c r="G3793" s="21" t="s">
        <v>90</v>
      </c>
      <c r="H3793" s="21" t="s">
        <v>63</v>
      </c>
      <c r="I3793" s="21" t="s">
        <v>108</v>
      </c>
      <c r="J3793" s="22">
        <v>43772</v>
      </c>
      <c r="K3793" s="23">
        <v>0.69657407407407002</v>
      </c>
      <c r="L3793" s="22">
        <v>43774</v>
      </c>
      <c r="M3793" s="23">
        <v>0.73998842592592995</v>
      </c>
      <c r="N3793" s="25">
        <v>18.425999999999998</v>
      </c>
      <c r="O3793" s="21" t="s">
        <v>77</v>
      </c>
      <c r="P3793" s="46">
        <f>TotalFix[[#This Row],[Confirmed activ. 3 (ILE03)]]*60</f>
        <v>1105.56</v>
      </c>
      <c r="Q3793" s="24">
        <v>1</v>
      </c>
      <c r="R3793" s="21" t="s">
        <v>66</v>
      </c>
      <c r="S3793" s="21" t="s">
        <v>67</v>
      </c>
    </row>
    <row r="3794" spans="1:19" s="21" customFormat="1" x14ac:dyDescent="0.35">
      <c r="A3794" s="26">
        <v>1559196</v>
      </c>
      <c r="B3794" s="53">
        <v>411583</v>
      </c>
      <c r="C3794" s="26">
        <f>VLOOKUP(TotalFix[[#This Row],[Order]],'Total Fix by SS'!B:C,2,0)</f>
        <v>249</v>
      </c>
      <c r="D3794" s="21" t="s">
        <v>109</v>
      </c>
      <c r="E3794" s="21" t="s">
        <v>82</v>
      </c>
      <c r="F3794" s="21" t="s">
        <v>83</v>
      </c>
      <c r="G3794" s="21" t="s">
        <v>90</v>
      </c>
      <c r="H3794" s="21" t="s">
        <v>84</v>
      </c>
      <c r="I3794" s="21" t="s">
        <v>110</v>
      </c>
      <c r="J3794" s="22"/>
      <c r="K3794" s="23">
        <v>0</v>
      </c>
      <c r="L3794" s="22"/>
      <c r="M3794" s="23">
        <v>0</v>
      </c>
      <c r="N3794" s="25">
        <v>0</v>
      </c>
      <c r="O3794" s="21" t="s">
        <v>93</v>
      </c>
      <c r="P3794" s="46"/>
      <c r="Q3794" s="24">
        <v>5</v>
      </c>
      <c r="R3794" s="21" t="s">
        <v>66</v>
      </c>
      <c r="S3794" s="21" t="s">
        <v>94</v>
      </c>
    </row>
    <row r="3795" spans="1:19" s="21" customFormat="1" x14ac:dyDescent="0.35">
      <c r="A3795" s="26">
        <v>1559197</v>
      </c>
      <c r="B3795" s="53">
        <v>411583</v>
      </c>
      <c r="C3795" s="26">
        <f>VLOOKUP(TotalFix[[#This Row],[Order]],'Total Fix by SS'!B:C,2,0)</f>
        <v>249</v>
      </c>
      <c r="D3795" s="21" t="s">
        <v>59</v>
      </c>
      <c r="E3795" s="21" t="s">
        <v>60</v>
      </c>
      <c r="F3795" s="21" t="s">
        <v>61</v>
      </c>
      <c r="G3795" s="21" t="s">
        <v>62</v>
      </c>
      <c r="H3795" s="21" t="s">
        <v>63</v>
      </c>
      <c r="I3795" s="21" t="s">
        <v>64</v>
      </c>
      <c r="J3795" s="22">
        <v>43765</v>
      </c>
      <c r="K3795" s="23">
        <v>0.43547453703703998</v>
      </c>
      <c r="L3795" s="22">
        <v>43765</v>
      </c>
      <c r="M3795" s="23">
        <v>0.4447337962963</v>
      </c>
      <c r="N3795" s="25">
        <v>13.333</v>
      </c>
      <c r="O3795" s="21" t="s">
        <v>66</v>
      </c>
      <c r="P3795" s="46">
        <f>TotalFix[[#This Row],[Confirmed activ. 3 (ILE03)]]</f>
        <v>13.333</v>
      </c>
      <c r="Q3795" s="24">
        <v>20</v>
      </c>
      <c r="R3795" s="21" t="s">
        <v>66</v>
      </c>
      <c r="S3795" s="21" t="s">
        <v>67</v>
      </c>
    </row>
    <row r="3796" spans="1:19" s="21" customFormat="1" x14ac:dyDescent="0.35">
      <c r="A3796" s="26">
        <v>1559197</v>
      </c>
      <c r="B3796" s="53">
        <v>411583</v>
      </c>
      <c r="C3796" s="26">
        <f>VLOOKUP(TotalFix[[#This Row],[Order]],'Total Fix by SS'!B:C,2,0)</f>
        <v>249</v>
      </c>
      <c r="D3796" s="21" t="s">
        <v>59</v>
      </c>
      <c r="E3796" s="21" t="s">
        <v>68</v>
      </c>
      <c r="F3796" s="21" t="s">
        <v>69</v>
      </c>
      <c r="G3796" s="21" t="s">
        <v>62</v>
      </c>
      <c r="H3796" s="21" t="s">
        <v>70</v>
      </c>
      <c r="I3796" s="21" t="s">
        <v>71</v>
      </c>
      <c r="J3796" s="22">
        <v>43765</v>
      </c>
      <c r="K3796" s="23">
        <v>0.45954861111111001</v>
      </c>
      <c r="L3796" s="22">
        <v>43765</v>
      </c>
      <c r="M3796" s="23">
        <v>0.45954861111111001</v>
      </c>
      <c r="N3796" s="24">
        <v>30</v>
      </c>
      <c r="O3796" s="21" t="s">
        <v>66</v>
      </c>
      <c r="P3796" s="46">
        <f>TotalFix[[#This Row],[Confirmed activ. 3 (ILE03)]]</f>
        <v>30</v>
      </c>
      <c r="Q3796" s="24">
        <v>30</v>
      </c>
      <c r="R3796" s="21" t="s">
        <v>66</v>
      </c>
      <c r="S3796" s="21" t="s">
        <v>72</v>
      </c>
    </row>
    <row r="3797" spans="1:19" s="21" customFormat="1" x14ac:dyDescent="0.35">
      <c r="A3797" s="26">
        <v>1559197</v>
      </c>
      <c r="B3797" s="53">
        <v>411583</v>
      </c>
      <c r="C3797" s="26">
        <f>VLOOKUP(TotalFix[[#This Row],[Order]],'Total Fix by SS'!B:C,2,0)</f>
        <v>249</v>
      </c>
      <c r="D3797" s="21" t="s">
        <v>59</v>
      </c>
      <c r="E3797" s="21" t="s">
        <v>73</v>
      </c>
      <c r="F3797" s="21" t="s">
        <v>61</v>
      </c>
      <c r="G3797" s="21" t="s">
        <v>62</v>
      </c>
      <c r="H3797" s="21" t="s">
        <v>63</v>
      </c>
      <c r="I3797" s="21" t="s">
        <v>74</v>
      </c>
      <c r="J3797" s="22">
        <v>43765</v>
      </c>
      <c r="K3797" s="23">
        <v>0.46013888888888999</v>
      </c>
      <c r="L3797" s="22">
        <v>43766</v>
      </c>
      <c r="M3797" s="23">
        <v>0.48993055555555998</v>
      </c>
      <c r="N3797" s="25">
        <v>2.5089999999999999</v>
      </c>
      <c r="O3797" s="21" t="s">
        <v>77</v>
      </c>
      <c r="P3797" s="46">
        <f>TotalFix[[#This Row],[Confirmed activ. 3 (ILE03)]]*60</f>
        <v>150.54</v>
      </c>
      <c r="Q3797" s="24">
        <v>200</v>
      </c>
      <c r="R3797" s="21" t="s">
        <v>66</v>
      </c>
      <c r="S3797" s="21" t="s">
        <v>67</v>
      </c>
    </row>
    <row r="3798" spans="1:19" s="21" customFormat="1" x14ac:dyDescent="0.35">
      <c r="A3798" s="26">
        <v>1559197</v>
      </c>
      <c r="B3798" s="53">
        <v>411583</v>
      </c>
      <c r="C3798" s="26">
        <f>VLOOKUP(TotalFix[[#This Row],[Order]],'Total Fix by SS'!B:C,2,0)</f>
        <v>249</v>
      </c>
      <c r="D3798" s="21" t="s">
        <v>59</v>
      </c>
      <c r="E3798" s="21" t="s">
        <v>75</v>
      </c>
      <c r="F3798" s="21" t="s">
        <v>61</v>
      </c>
      <c r="G3798" s="21" t="s">
        <v>62</v>
      </c>
      <c r="H3798" s="21" t="s">
        <v>63</v>
      </c>
      <c r="I3798" s="21" t="s">
        <v>76</v>
      </c>
      <c r="J3798" s="22">
        <v>43768</v>
      </c>
      <c r="K3798" s="23">
        <v>0.35100694444444003</v>
      </c>
      <c r="L3798" s="22">
        <v>43773</v>
      </c>
      <c r="M3798" s="23">
        <v>0.47649305555555999</v>
      </c>
      <c r="N3798" s="25">
        <v>1243.24</v>
      </c>
      <c r="O3798" s="21" t="s">
        <v>66</v>
      </c>
      <c r="P3798" s="46">
        <f>TotalFix[[#This Row],[Confirmed activ. 3 (ILE03)]]</f>
        <v>1243.24</v>
      </c>
      <c r="Q3798" s="24">
        <v>500</v>
      </c>
      <c r="R3798" s="21" t="s">
        <v>66</v>
      </c>
      <c r="S3798" s="21" t="s">
        <v>67</v>
      </c>
    </row>
    <row r="3799" spans="1:19" s="21" customFormat="1" x14ac:dyDescent="0.35">
      <c r="A3799" s="26">
        <v>1559197</v>
      </c>
      <c r="B3799" s="53">
        <v>411583</v>
      </c>
      <c r="C3799" s="26">
        <f>VLOOKUP(TotalFix[[#This Row],[Order]],'Total Fix by SS'!B:C,2,0)</f>
        <v>249</v>
      </c>
      <c r="D3799" s="21" t="s">
        <v>59</v>
      </c>
      <c r="E3799" s="21" t="s">
        <v>78</v>
      </c>
      <c r="F3799" s="21" t="s">
        <v>69</v>
      </c>
      <c r="G3799" s="21" t="s">
        <v>62</v>
      </c>
      <c r="H3799" s="21" t="s">
        <v>70</v>
      </c>
      <c r="I3799" s="21" t="s">
        <v>79</v>
      </c>
      <c r="J3799" s="22">
        <v>43773</v>
      </c>
      <c r="K3799" s="23">
        <v>0.65589120370370002</v>
      </c>
      <c r="L3799" s="22">
        <v>43773</v>
      </c>
      <c r="M3799" s="23">
        <v>0.65589120370370002</v>
      </c>
      <c r="N3799" s="24">
        <v>20</v>
      </c>
      <c r="O3799" s="21" t="s">
        <v>66</v>
      </c>
      <c r="P3799" s="46">
        <f>TotalFix[[#This Row],[Confirmed activ. 3 (ILE03)]]</f>
        <v>20</v>
      </c>
      <c r="Q3799" s="24">
        <v>20</v>
      </c>
      <c r="R3799" s="21" t="s">
        <v>66</v>
      </c>
      <c r="S3799" s="21" t="s">
        <v>72</v>
      </c>
    </row>
    <row r="3800" spans="1:19" s="21" customFormat="1" x14ac:dyDescent="0.35">
      <c r="A3800" s="26">
        <v>1559197</v>
      </c>
      <c r="B3800" s="53">
        <v>411583</v>
      </c>
      <c r="C3800" s="26">
        <f>VLOOKUP(TotalFix[[#This Row],[Order]],'Total Fix by SS'!B:C,2,0)</f>
        <v>249</v>
      </c>
      <c r="D3800" s="21" t="s">
        <v>59</v>
      </c>
      <c r="E3800" s="21" t="s">
        <v>80</v>
      </c>
      <c r="F3800" s="21" t="s">
        <v>69</v>
      </c>
      <c r="G3800" s="21" t="s">
        <v>62</v>
      </c>
      <c r="H3800" s="21" t="s">
        <v>70</v>
      </c>
      <c r="I3800" s="21" t="s">
        <v>81</v>
      </c>
      <c r="J3800" s="22">
        <v>43773</v>
      </c>
      <c r="K3800" s="23">
        <v>0.65616898148147995</v>
      </c>
      <c r="L3800" s="22">
        <v>43773</v>
      </c>
      <c r="M3800" s="23">
        <v>0.65616898148147995</v>
      </c>
      <c r="N3800" s="24">
        <v>20</v>
      </c>
      <c r="O3800" s="21" t="s">
        <v>66</v>
      </c>
      <c r="P3800" s="46">
        <f>TotalFix[[#This Row],[Confirmed activ. 3 (ILE03)]]</f>
        <v>20</v>
      </c>
      <c r="Q3800" s="24">
        <v>20</v>
      </c>
      <c r="R3800" s="21" t="s">
        <v>66</v>
      </c>
      <c r="S3800" s="21" t="s">
        <v>72</v>
      </c>
    </row>
    <row r="3801" spans="1:19" s="21" customFormat="1" x14ac:dyDescent="0.35">
      <c r="A3801" s="26">
        <v>1559197</v>
      </c>
      <c r="B3801" s="53">
        <v>411583</v>
      </c>
      <c r="C3801" s="26">
        <f>VLOOKUP(TotalFix[[#This Row],[Order]],'Total Fix by SS'!B:C,2,0)</f>
        <v>249</v>
      </c>
      <c r="D3801" s="21" t="s">
        <v>59</v>
      </c>
      <c r="E3801" s="21" t="s">
        <v>82</v>
      </c>
      <c r="F3801" s="21" t="s">
        <v>83</v>
      </c>
      <c r="G3801" s="21" t="s">
        <v>62</v>
      </c>
      <c r="H3801" s="21" t="s">
        <v>84</v>
      </c>
      <c r="I3801" s="21" t="s">
        <v>84</v>
      </c>
      <c r="J3801" s="22">
        <v>43773</v>
      </c>
      <c r="K3801" s="23">
        <v>0.71922453703704003</v>
      </c>
      <c r="L3801" s="22">
        <v>43774</v>
      </c>
      <c r="M3801" s="23">
        <v>0.91612268518519002</v>
      </c>
      <c r="N3801" s="25">
        <v>295.95</v>
      </c>
      <c r="O3801" s="21" t="s">
        <v>66</v>
      </c>
      <c r="P3801" s="46">
        <f>TotalFix[[#This Row],[Confirmed activ. 3 (ILE03)]]</f>
        <v>295.95</v>
      </c>
      <c r="Q3801" s="24">
        <v>450</v>
      </c>
      <c r="R3801" s="21" t="s">
        <v>66</v>
      </c>
      <c r="S3801" s="21" t="s">
        <v>67</v>
      </c>
    </row>
    <row r="3802" spans="1:19" s="21" customFormat="1" x14ac:dyDescent="0.35">
      <c r="A3802" s="26">
        <v>1559197</v>
      </c>
      <c r="B3802" s="53">
        <v>411583</v>
      </c>
      <c r="C3802" s="26">
        <f>VLOOKUP(TotalFix[[#This Row],[Order]],'Total Fix by SS'!B:C,2,0)</f>
        <v>249</v>
      </c>
      <c r="D3802" s="21" t="s">
        <v>59</v>
      </c>
      <c r="E3802" s="21" t="s">
        <v>85</v>
      </c>
      <c r="F3802" s="21" t="s">
        <v>86</v>
      </c>
      <c r="G3802" s="21" t="s">
        <v>62</v>
      </c>
      <c r="H3802" s="21" t="s">
        <v>87</v>
      </c>
      <c r="I3802" s="21" t="s">
        <v>87</v>
      </c>
      <c r="J3802" s="22">
        <v>43775</v>
      </c>
      <c r="K3802" s="23">
        <v>0.37914351851852002</v>
      </c>
      <c r="L3802" s="22">
        <v>43775</v>
      </c>
      <c r="M3802" s="23">
        <v>0.37914351851852002</v>
      </c>
      <c r="N3802" s="24">
        <v>20</v>
      </c>
      <c r="O3802" s="21" t="s">
        <v>66</v>
      </c>
      <c r="P3802" s="46">
        <f>TotalFix[[#This Row],[Confirmed activ. 3 (ILE03)]]</f>
        <v>20</v>
      </c>
      <c r="Q3802" s="24">
        <v>20</v>
      </c>
      <c r="R3802" s="21" t="s">
        <v>66</v>
      </c>
      <c r="S3802" s="21" t="s">
        <v>72</v>
      </c>
    </row>
    <row r="3803" spans="1:19" s="21" customFormat="1" x14ac:dyDescent="0.35">
      <c r="A3803" s="26">
        <v>1559197</v>
      </c>
      <c r="B3803" s="53">
        <v>411583</v>
      </c>
      <c r="C3803" s="26">
        <f>VLOOKUP(TotalFix[[#This Row],[Order]],'Total Fix by SS'!B:C,2,0)</f>
        <v>249</v>
      </c>
      <c r="D3803" s="21" t="s">
        <v>59</v>
      </c>
      <c r="E3803" s="21" t="s">
        <v>88</v>
      </c>
      <c r="F3803" s="21" t="s">
        <v>89</v>
      </c>
      <c r="G3803" s="21" t="s">
        <v>90</v>
      </c>
      <c r="H3803" s="21" t="s">
        <v>91</v>
      </c>
      <c r="I3803" s="21" t="s">
        <v>92</v>
      </c>
      <c r="J3803" s="22"/>
      <c r="K3803" s="23">
        <v>0</v>
      </c>
      <c r="L3803" s="22"/>
      <c r="M3803" s="23">
        <v>0</v>
      </c>
      <c r="N3803" s="25">
        <v>0</v>
      </c>
      <c r="O3803" s="21" t="s">
        <v>93</v>
      </c>
      <c r="P3803" s="46"/>
      <c r="Q3803" s="24">
        <v>0</v>
      </c>
      <c r="R3803" s="21" t="s">
        <v>66</v>
      </c>
      <c r="S3803" s="21" t="s">
        <v>94</v>
      </c>
    </row>
    <row r="3804" spans="1:19" s="21" customFormat="1" x14ac:dyDescent="0.35">
      <c r="A3804" s="26">
        <v>1559197</v>
      </c>
      <c r="B3804" s="53">
        <v>411583</v>
      </c>
      <c r="C3804" s="26">
        <f>VLOOKUP(TotalFix[[#This Row],[Order]],'Total Fix by SS'!B:C,2,0)</f>
        <v>249</v>
      </c>
      <c r="D3804" s="21" t="s">
        <v>59</v>
      </c>
      <c r="E3804" s="21" t="s">
        <v>95</v>
      </c>
      <c r="F3804" s="21" t="s">
        <v>61</v>
      </c>
      <c r="G3804" s="21" t="s">
        <v>62</v>
      </c>
      <c r="H3804" s="21" t="s">
        <v>63</v>
      </c>
      <c r="I3804" s="21" t="s">
        <v>96</v>
      </c>
      <c r="J3804" s="22">
        <v>43775</v>
      </c>
      <c r="K3804" s="23">
        <v>0.64300925925926</v>
      </c>
      <c r="L3804" s="22">
        <v>43775</v>
      </c>
      <c r="M3804" s="23">
        <v>0.68504629629629998</v>
      </c>
      <c r="N3804" s="25">
        <v>1.0089999999999999</v>
      </c>
      <c r="O3804" s="21" t="s">
        <v>77</v>
      </c>
      <c r="P3804" s="46">
        <f>TotalFix[[#This Row],[Confirmed activ. 3 (ILE03)]]*60</f>
        <v>60.539999999999992</v>
      </c>
      <c r="Q3804" s="24">
        <v>40</v>
      </c>
      <c r="R3804" s="21" t="s">
        <v>66</v>
      </c>
      <c r="S3804" s="21" t="s">
        <v>67</v>
      </c>
    </row>
    <row r="3805" spans="1:19" s="21" customFormat="1" x14ac:dyDescent="0.35">
      <c r="A3805" s="26">
        <v>1559197</v>
      </c>
      <c r="B3805" s="53">
        <v>411583</v>
      </c>
      <c r="C3805" s="26">
        <f>VLOOKUP(TotalFix[[#This Row],[Order]],'Total Fix by SS'!B:C,2,0)</f>
        <v>249</v>
      </c>
      <c r="D3805" s="21" t="s">
        <v>59</v>
      </c>
      <c r="E3805" s="21" t="s">
        <v>97</v>
      </c>
      <c r="F3805" s="21" t="s">
        <v>69</v>
      </c>
      <c r="G3805" s="21" t="s">
        <v>62</v>
      </c>
      <c r="H3805" s="21" t="s">
        <v>70</v>
      </c>
      <c r="I3805" s="21" t="s">
        <v>98</v>
      </c>
      <c r="J3805" s="22">
        <v>43779</v>
      </c>
      <c r="K3805" s="23">
        <v>0.65357638888889003</v>
      </c>
      <c r="L3805" s="22">
        <v>43779</v>
      </c>
      <c r="M3805" s="23">
        <v>0.65357638888889003</v>
      </c>
      <c r="N3805" s="24">
        <v>20</v>
      </c>
      <c r="O3805" s="21" t="s">
        <v>66</v>
      </c>
      <c r="P3805" s="46">
        <f>TotalFix[[#This Row],[Confirmed activ. 3 (ILE03)]]</f>
        <v>20</v>
      </c>
      <c r="Q3805" s="24">
        <v>20</v>
      </c>
      <c r="R3805" s="21" t="s">
        <v>66</v>
      </c>
      <c r="S3805" s="21" t="s">
        <v>72</v>
      </c>
    </row>
    <row r="3806" spans="1:19" s="21" customFormat="1" x14ac:dyDescent="0.35">
      <c r="A3806" s="26">
        <v>1559197</v>
      </c>
      <c r="B3806" s="53">
        <v>411583</v>
      </c>
      <c r="C3806" s="26">
        <f>VLOOKUP(TotalFix[[#This Row],[Order]],'Total Fix by SS'!B:C,2,0)</f>
        <v>249</v>
      </c>
      <c r="D3806" s="21" t="s">
        <v>59</v>
      </c>
      <c r="E3806" s="21" t="s">
        <v>99</v>
      </c>
      <c r="F3806" s="21" t="s">
        <v>69</v>
      </c>
      <c r="G3806" s="21" t="s">
        <v>62</v>
      </c>
      <c r="H3806" s="21" t="s">
        <v>70</v>
      </c>
      <c r="I3806" s="21" t="s">
        <v>100</v>
      </c>
      <c r="J3806" s="22">
        <v>43779</v>
      </c>
      <c r="K3806" s="23">
        <v>0.65362268518518996</v>
      </c>
      <c r="L3806" s="22">
        <v>43779</v>
      </c>
      <c r="M3806" s="23">
        <v>0.65362268518518996</v>
      </c>
      <c r="N3806" s="24">
        <v>50</v>
      </c>
      <c r="O3806" s="21" t="s">
        <v>66</v>
      </c>
      <c r="P3806" s="46">
        <f>TotalFix[[#This Row],[Confirmed activ. 3 (ILE03)]]</f>
        <v>50</v>
      </c>
      <c r="Q3806" s="24">
        <v>50</v>
      </c>
      <c r="R3806" s="21" t="s">
        <v>66</v>
      </c>
      <c r="S3806" s="21" t="s">
        <v>72</v>
      </c>
    </row>
    <row r="3807" spans="1:19" s="21" customFormat="1" x14ac:dyDescent="0.35">
      <c r="A3807" s="26">
        <v>1559197</v>
      </c>
      <c r="B3807" s="53">
        <v>411583</v>
      </c>
      <c r="C3807" s="26">
        <f>VLOOKUP(TotalFix[[#This Row],[Order]],'Total Fix by SS'!B:C,2,0)</f>
        <v>249</v>
      </c>
      <c r="D3807" s="21" t="s">
        <v>59</v>
      </c>
      <c r="E3807" s="21" t="s">
        <v>101</v>
      </c>
      <c r="F3807" s="21" t="s">
        <v>102</v>
      </c>
      <c r="G3807" s="21" t="s">
        <v>62</v>
      </c>
      <c r="H3807" s="21" t="s">
        <v>100</v>
      </c>
      <c r="I3807" s="21" t="s">
        <v>103</v>
      </c>
      <c r="J3807" s="22">
        <v>43779</v>
      </c>
      <c r="K3807" s="23">
        <v>0.65365740740740996</v>
      </c>
      <c r="L3807" s="22">
        <v>43779</v>
      </c>
      <c r="M3807" s="23">
        <v>0.65365740740740996</v>
      </c>
      <c r="N3807" s="24">
        <v>10</v>
      </c>
      <c r="O3807" s="21" t="s">
        <v>66</v>
      </c>
      <c r="P3807" s="46">
        <f>TotalFix[[#This Row],[Confirmed activ. 3 (ILE03)]]</f>
        <v>10</v>
      </c>
      <c r="Q3807" s="24">
        <v>10</v>
      </c>
      <c r="R3807" s="21" t="s">
        <v>66</v>
      </c>
      <c r="S3807" s="21" t="s">
        <v>72</v>
      </c>
    </row>
    <row r="3808" spans="1:19" s="21" customFormat="1" x14ac:dyDescent="0.35">
      <c r="A3808" s="26">
        <v>1559197</v>
      </c>
      <c r="B3808" s="53">
        <v>411583</v>
      </c>
      <c r="C3808" s="26">
        <f>VLOOKUP(TotalFix[[#This Row],[Order]],'Total Fix by SS'!B:C,2,0)</f>
        <v>249</v>
      </c>
      <c r="D3808" s="21" t="s">
        <v>59</v>
      </c>
      <c r="E3808" s="21" t="s">
        <v>104</v>
      </c>
      <c r="F3808" s="21" t="s">
        <v>102</v>
      </c>
      <c r="G3808" s="21" t="s">
        <v>105</v>
      </c>
      <c r="H3808" s="21" t="s">
        <v>100</v>
      </c>
      <c r="I3808" s="21" t="s">
        <v>106</v>
      </c>
      <c r="J3808" s="22">
        <v>43780</v>
      </c>
      <c r="K3808" s="23">
        <v>0.32534722222222001</v>
      </c>
      <c r="L3808" s="22">
        <v>43780</v>
      </c>
      <c r="M3808" s="23">
        <v>0.32534722222222001</v>
      </c>
      <c r="N3808" s="24">
        <v>10</v>
      </c>
      <c r="O3808" s="21" t="s">
        <v>66</v>
      </c>
      <c r="P3808" s="46">
        <f>TotalFix[[#This Row],[Confirmed activ. 3 (ILE03)]]</f>
        <v>10</v>
      </c>
      <c r="Q3808" s="24">
        <v>10</v>
      </c>
      <c r="R3808" s="21" t="s">
        <v>66</v>
      </c>
      <c r="S3808" s="21" t="s">
        <v>72</v>
      </c>
    </row>
    <row r="3809" spans="1:19" s="21" customFormat="1" x14ac:dyDescent="0.35">
      <c r="A3809" s="26">
        <v>1559197</v>
      </c>
      <c r="B3809" s="53">
        <v>411583</v>
      </c>
      <c r="C3809" s="26">
        <f>VLOOKUP(TotalFix[[#This Row],[Order]],'Total Fix by SS'!B:C,2,0)</f>
        <v>249</v>
      </c>
      <c r="D3809" s="21" t="s">
        <v>107</v>
      </c>
      <c r="E3809" s="21" t="s">
        <v>60</v>
      </c>
      <c r="F3809" s="21" t="s">
        <v>61</v>
      </c>
      <c r="G3809" s="21" t="s">
        <v>90</v>
      </c>
      <c r="H3809" s="21" t="s">
        <v>63</v>
      </c>
      <c r="I3809" s="21" t="s">
        <v>108</v>
      </c>
      <c r="J3809" s="22">
        <v>43775</v>
      </c>
      <c r="K3809" s="23">
        <v>0.45315972222222001</v>
      </c>
      <c r="L3809" s="22">
        <v>43775</v>
      </c>
      <c r="M3809" s="23">
        <v>0.61295138888889</v>
      </c>
      <c r="N3809" s="25">
        <v>3.1549999999999998</v>
      </c>
      <c r="O3809" s="21" t="s">
        <v>77</v>
      </c>
      <c r="P3809" s="46">
        <f>TotalFix[[#This Row],[Confirmed activ. 3 (ILE03)]]*60</f>
        <v>189.29999999999998</v>
      </c>
      <c r="Q3809" s="24">
        <v>1</v>
      </c>
      <c r="R3809" s="21" t="s">
        <v>66</v>
      </c>
      <c r="S3809" s="21" t="s">
        <v>67</v>
      </c>
    </row>
    <row r="3810" spans="1:19" s="21" customFormat="1" x14ac:dyDescent="0.35">
      <c r="A3810" s="26">
        <v>1559197</v>
      </c>
      <c r="B3810" s="53">
        <v>411583</v>
      </c>
      <c r="C3810" s="26">
        <f>VLOOKUP(TotalFix[[#This Row],[Order]],'Total Fix by SS'!B:C,2,0)</f>
        <v>249</v>
      </c>
      <c r="D3810" s="21" t="s">
        <v>109</v>
      </c>
      <c r="E3810" s="21" t="s">
        <v>82</v>
      </c>
      <c r="F3810" s="21" t="s">
        <v>83</v>
      </c>
      <c r="G3810" s="21" t="s">
        <v>90</v>
      </c>
      <c r="H3810" s="21" t="s">
        <v>84</v>
      </c>
      <c r="I3810" s="21" t="s">
        <v>110</v>
      </c>
      <c r="J3810" s="22"/>
      <c r="K3810" s="23">
        <v>0</v>
      </c>
      <c r="L3810" s="22"/>
      <c r="M3810" s="23">
        <v>0</v>
      </c>
      <c r="N3810" s="25">
        <v>0</v>
      </c>
      <c r="O3810" s="21" t="s">
        <v>93</v>
      </c>
      <c r="P3810" s="46"/>
      <c r="Q3810" s="24">
        <v>5</v>
      </c>
      <c r="R3810" s="21" t="s">
        <v>66</v>
      </c>
      <c r="S3810" s="21" t="s">
        <v>94</v>
      </c>
    </row>
    <row r="3811" spans="1:19" s="21" customFormat="1" x14ac:dyDescent="0.35">
      <c r="A3811" s="26">
        <v>1559423</v>
      </c>
      <c r="B3811" s="53">
        <v>411583</v>
      </c>
      <c r="C3811" s="26">
        <f>VLOOKUP(TotalFix[[#This Row],[Order]],'Total Fix by SS'!B:C,2,0)</f>
        <v>249</v>
      </c>
      <c r="D3811" s="21" t="s">
        <v>59</v>
      </c>
      <c r="E3811" s="21" t="s">
        <v>60</v>
      </c>
      <c r="F3811" s="21" t="s">
        <v>61</v>
      </c>
      <c r="G3811" s="21" t="s">
        <v>62</v>
      </c>
      <c r="H3811" s="21" t="s">
        <v>63</v>
      </c>
      <c r="I3811" s="21" t="s">
        <v>64</v>
      </c>
      <c r="J3811" s="22">
        <v>43765</v>
      </c>
      <c r="K3811" s="23">
        <v>0.47651620370370001</v>
      </c>
      <c r="L3811" s="22">
        <v>43765</v>
      </c>
      <c r="M3811" s="23">
        <v>0.48704861111110997</v>
      </c>
      <c r="N3811" s="25">
        <v>15.167</v>
      </c>
      <c r="O3811" s="21" t="s">
        <v>66</v>
      </c>
      <c r="P3811" s="46">
        <f>TotalFix[[#This Row],[Confirmed activ. 3 (ILE03)]]</f>
        <v>15.167</v>
      </c>
      <c r="Q3811" s="24">
        <v>20</v>
      </c>
      <c r="R3811" s="21" t="s">
        <v>66</v>
      </c>
      <c r="S3811" s="21" t="s">
        <v>67</v>
      </c>
    </row>
    <row r="3812" spans="1:19" s="21" customFormat="1" x14ac:dyDescent="0.35">
      <c r="A3812" s="26">
        <v>1559423</v>
      </c>
      <c r="B3812" s="53">
        <v>411583</v>
      </c>
      <c r="C3812" s="26">
        <f>VLOOKUP(TotalFix[[#This Row],[Order]],'Total Fix by SS'!B:C,2,0)</f>
        <v>249</v>
      </c>
      <c r="D3812" s="21" t="s">
        <v>59</v>
      </c>
      <c r="E3812" s="21" t="s">
        <v>68</v>
      </c>
      <c r="F3812" s="21" t="s">
        <v>69</v>
      </c>
      <c r="G3812" s="21" t="s">
        <v>62</v>
      </c>
      <c r="H3812" s="21" t="s">
        <v>70</v>
      </c>
      <c r="I3812" s="21" t="s">
        <v>71</v>
      </c>
      <c r="J3812" s="22">
        <v>43765</v>
      </c>
      <c r="K3812" s="23">
        <v>0.49484953703703999</v>
      </c>
      <c r="L3812" s="22">
        <v>43765</v>
      </c>
      <c r="M3812" s="23">
        <v>0.49484953703703999</v>
      </c>
      <c r="N3812" s="24">
        <v>30</v>
      </c>
      <c r="O3812" s="21" t="s">
        <v>66</v>
      </c>
      <c r="P3812" s="46">
        <f>TotalFix[[#This Row],[Confirmed activ. 3 (ILE03)]]</f>
        <v>30</v>
      </c>
      <c r="Q3812" s="24">
        <v>30</v>
      </c>
      <c r="R3812" s="21" t="s">
        <v>66</v>
      </c>
      <c r="S3812" s="21" t="s">
        <v>72</v>
      </c>
    </row>
    <row r="3813" spans="1:19" s="21" customFormat="1" x14ac:dyDescent="0.35">
      <c r="A3813" s="26">
        <v>1559423</v>
      </c>
      <c r="B3813" s="53">
        <v>411583</v>
      </c>
      <c r="C3813" s="26">
        <f>VLOOKUP(TotalFix[[#This Row],[Order]],'Total Fix by SS'!B:C,2,0)</f>
        <v>249</v>
      </c>
      <c r="D3813" s="21" t="s">
        <v>59</v>
      </c>
      <c r="E3813" s="21" t="s">
        <v>73</v>
      </c>
      <c r="F3813" s="21" t="s">
        <v>61</v>
      </c>
      <c r="G3813" s="21" t="s">
        <v>62</v>
      </c>
      <c r="H3813" s="21" t="s">
        <v>63</v>
      </c>
      <c r="I3813" s="21" t="s">
        <v>74</v>
      </c>
      <c r="J3813" s="22">
        <v>43765</v>
      </c>
      <c r="K3813" s="23">
        <v>0.52114583333332998</v>
      </c>
      <c r="L3813" s="22">
        <v>43766</v>
      </c>
      <c r="M3813" s="23">
        <v>0.38063657407406998</v>
      </c>
      <c r="N3813" s="25">
        <v>202.63</v>
      </c>
      <c r="O3813" s="21" t="s">
        <v>66</v>
      </c>
      <c r="P3813" s="46">
        <f>TotalFix[[#This Row],[Confirmed activ. 3 (ILE03)]]</f>
        <v>202.63</v>
      </c>
      <c r="Q3813" s="24">
        <v>200</v>
      </c>
      <c r="R3813" s="21" t="s">
        <v>66</v>
      </c>
      <c r="S3813" s="21" t="s">
        <v>67</v>
      </c>
    </row>
    <row r="3814" spans="1:19" s="21" customFormat="1" x14ac:dyDescent="0.35">
      <c r="A3814" s="26">
        <v>1559423</v>
      </c>
      <c r="B3814" s="53">
        <v>411583</v>
      </c>
      <c r="C3814" s="26">
        <f>VLOOKUP(TotalFix[[#This Row],[Order]],'Total Fix by SS'!B:C,2,0)</f>
        <v>249</v>
      </c>
      <c r="D3814" s="21" t="s">
        <v>59</v>
      </c>
      <c r="E3814" s="21" t="s">
        <v>75</v>
      </c>
      <c r="F3814" s="21" t="s">
        <v>61</v>
      </c>
      <c r="G3814" s="21" t="s">
        <v>62</v>
      </c>
      <c r="H3814" s="21" t="s">
        <v>63</v>
      </c>
      <c r="I3814" s="21" t="s">
        <v>76</v>
      </c>
      <c r="J3814" s="22">
        <v>43774</v>
      </c>
      <c r="K3814" s="23">
        <v>0.35618055555556</v>
      </c>
      <c r="L3814" s="22">
        <v>43774</v>
      </c>
      <c r="M3814" s="23">
        <v>0.58104166666667001</v>
      </c>
      <c r="N3814" s="25">
        <v>167.46</v>
      </c>
      <c r="O3814" s="21" t="s">
        <v>66</v>
      </c>
      <c r="P3814" s="46">
        <f>TotalFix[[#This Row],[Confirmed activ. 3 (ILE03)]]</f>
        <v>167.46</v>
      </c>
      <c r="Q3814" s="24">
        <v>500</v>
      </c>
      <c r="R3814" s="21" t="s">
        <v>66</v>
      </c>
      <c r="S3814" s="21" t="s">
        <v>67</v>
      </c>
    </row>
    <row r="3815" spans="1:19" s="21" customFormat="1" x14ac:dyDescent="0.35">
      <c r="A3815" s="26">
        <v>1559423</v>
      </c>
      <c r="B3815" s="53">
        <v>411583</v>
      </c>
      <c r="C3815" s="26">
        <f>VLOOKUP(TotalFix[[#This Row],[Order]],'Total Fix by SS'!B:C,2,0)</f>
        <v>249</v>
      </c>
      <c r="D3815" s="21" t="s">
        <v>59</v>
      </c>
      <c r="E3815" s="21" t="s">
        <v>78</v>
      </c>
      <c r="F3815" s="21" t="s">
        <v>69</v>
      </c>
      <c r="G3815" s="21" t="s">
        <v>62</v>
      </c>
      <c r="H3815" s="21" t="s">
        <v>70</v>
      </c>
      <c r="I3815" s="21" t="s">
        <v>79</v>
      </c>
      <c r="J3815" s="22">
        <v>43774</v>
      </c>
      <c r="K3815" s="23">
        <v>0.59380787037036997</v>
      </c>
      <c r="L3815" s="22">
        <v>43774</v>
      </c>
      <c r="M3815" s="23">
        <v>0.59380787037036997</v>
      </c>
      <c r="N3815" s="24">
        <v>20</v>
      </c>
      <c r="O3815" s="21" t="s">
        <v>66</v>
      </c>
      <c r="P3815" s="46">
        <f>TotalFix[[#This Row],[Confirmed activ. 3 (ILE03)]]</f>
        <v>20</v>
      </c>
      <c r="Q3815" s="24">
        <v>20</v>
      </c>
      <c r="R3815" s="21" t="s">
        <v>66</v>
      </c>
      <c r="S3815" s="21" t="s">
        <v>72</v>
      </c>
    </row>
    <row r="3816" spans="1:19" s="21" customFormat="1" x14ac:dyDescent="0.35">
      <c r="A3816" s="26">
        <v>1559423</v>
      </c>
      <c r="B3816" s="53">
        <v>411583</v>
      </c>
      <c r="C3816" s="26">
        <f>VLOOKUP(TotalFix[[#This Row],[Order]],'Total Fix by SS'!B:C,2,0)</f>
        <v>249</v>
      </c>
      <c r="D3816" s="21" t="s">
        <v>59</v>
      </c>
      <c r="E3816" s="21" t="s">
        <v>80</v>
      </c>
      <c r="F3816" s="21" t="s">
        <v>69</v>
      </c>
      <c r="G3816" s="21" t="s">
        <v>62</v>
      </c>
      <c r="H3816" s="21" t="s">
        <v>70</v>
      </c>
      <c r="I3816" s="21" t="s">
        <v>81</v>
      </c>
      <c r="J3816" s="22">
        <v>43774</v>
      </c>
      <c r="K3816" s="23">
        <v>0.59405092592593001</v>
      </c>
      <c r="L3816" s="22">
        <v>43774</v>
      </c>
      <c r="M3816" s="23">
        <v>0.59405092592593001</v>
      </c>
      <c r="N3816" s="24">
        <v>20</v>
      </c>
      <c r="O3816" s="21" t="s">
        <v>66</v>
      </c>
      <c r="P3816" s="46">
        <f>TotalFix[[#This Row],[Confirmed activ. 3 (ILE03)]]</f>
        <v>20</v>
      </c>
      <c r="Q3816" s="24">
        <v>20</v>
      </c>
      <c r="R3816" s="21" t="s">
        <v>66</v>
      </c>
      <c r="S3816" s="21" t="s">
        <v>72</v>
      </c>
    </row>
    <row r="3817" spans="1:19" s="21" customFormat="1" x14ac:dyDescent="0.35">
      <c r="A3817" s="26">
        <v>1559423</v>
      </c>
      <c r="B3817" s="53">
        <v>411583</v>
      </c>
      <c r="C3817" s="26">
        <f>VLOOKUP(TotalFix[[#This Row],[Order]],'Total Fix by SS'!B:C,2,0)</f>
        <v>249</v>
      </c>
      <c r="D3817" s="21" t="s">
        <v>59</v>
      </c>
      <c r="E3817" s="21" t="s">
        <v>82</v>
      </c>
      <c r="F3817" s="21" t="s">
        <v>83</v>
      </c>
      <c r="G3817" s="21" t="s">
        <v>62</v>
      </c>
      <c r="H3817" s="21" t="s">
        <v>84</v>
      </c>
      <c r="I3817" s="21" t="s">
        <v>84</v>
      </c>
      <c r="J3817" s="22">
        <v>43774</v>
      </c>
      <c r="K3817" s="23">
        <v>0.59704861111110996</v>
      </c>
      <c r="L3817" s="22">
        <v>43776</v>
      </c>
      <c r="M3817" s="23">
        <v>0.17939814814815</v>
      </c>
      <c r="N3817" s="25">
        <v>7.1360000000000001</v>
      </c>
      <c r="O3817" s="21" t="s">
        <v>77</v>
      </c>
      <c r="P3817" s="46">
        <f>TotalFix[[#This Row],[Confirmed activ. 3 (ILE03)]]*60</f>
        <v>428.16</v>
      </c>
      <c r="Q3817" s="24">
        <v>450</v>
      </c>
      <c r="R3817" s="21" t="s">
        <v>66</v>
      </c>
      <c r="S3817" s="21" t="s">
        <v>67</v>
      </c>
    </row>
    <row r="3818" spans="1:19" s="21" customFormat="1" x14ac:dyDescent="0.35">
      <c r="A3818" s="26">
        <v>1559423</v>
      </c>
      <c r="B3818" s="53">
        <v>411583</v>
      </c>
      <c r="C3818" s="26">
        <f>VLOOKUP(TotalFix[[#This Row],[Order]],'Total Fix by SS'!B:C,2,0)</f>
        <v>249</v>
      </c>
      <c r="D3818" s="21" t="s">
        <v>59</v>
      </c>
      <c r="E3818" s="21" t="s">
        <v>85</v>
      </c>
      <c r="F3818" s="21" t="s">
        <v>86</v>
      </c>
      <c r="G3818" s="21" t="s">
        <v>62</v>
      </c>
      <c r="H3818" s="21" t="s">
        <v>87</v>
      </c>
      <c r="I3818" s="21" t="s">
        <v>87</v>
      </c>
      <c r="J3818" s="22">
        <v>43776</v>
      </c>
      <c r="K3818" s="23">
        <v>0.35364583333333</v>
      </c>
      <c r="L3818" s="22">
        <v>43776</v>
      </c>
      <c r="M3818" s="23">
        <v>0.35364583333333</v>
      </c>
      <c r="N3818" s="24">
        <v>20</v>
      </c>
      <c r="O3818" s="21" t="s">
        <v>66</v>
      </c>
      <c r="P3818" s="46">
        <f>TotalFix[[#This Row],[Confirmed activ. 3 (ILE03)]]</f>
        <v>20</v>
      </c>
      <c r="Q3818" s="24">
        <v>20</v>
      </c>
      <c r="R3818" s="21" t="s">
        <v>66</v>
      </c>
      <c r="S3818" s="21" t="s">
        <v>72</v>
      </c>
    </row>
    <row r="3819" spans="1:19" s="21" customFormat="1" x14ac:dyDescent="0.35">
      <c r="A3819" s="26">
        <v>1559423</v>
      </c>
      <c r="B3819" s="53">
        <v>411583</v>
      </c>
      <c r="C3819" s="26">
        <f>VLOOKUP(TotalFix[[#This Row],[Order]],'Total Fix by SS'!B:C,2,0)</f>
        <v>249</v>
      </c>
      <c r="D3819" s="21" t="s">
        <v>59</v>
      </c>
      <c r="E3819" s="21" t="s">
        <v>88</v>
      </c>
      <c r="F3819" s="21" t="s">
        <v>89</v>
      </c>
      <c r="G3819" s="21" t="s">
        <v>90</v>
      </c>
      <c r="H3819" s="21" t="s">
        <v>91</v>
      </c>
      <c r="I3819" s="21" t="s">
        <v>92</v>
      </c>
      <c r="J3819" s="22"/>
      <c r="K3819" s="23">
        <v>0</v>
      </c>
      <c r="L3819" s="22"/>
      <c r="M3819" s="23">
        <v>0</v>
      </c>
      <c r="N3819" s="25">
        <v>0</v>
      </c>
      <c r="O3819" s="21" t="s">
        <v>93</v>
      </c>
      <c r="P3819" s="46"/>
      <c r="Q3819" s="24">
        <v>0</v>
      </c>
      <c r="R3819" s="21" t="s">
        <v>66</v>
      </c>
      <c r="S3819" s="21" t="s">
        <v>94</v>
      </c>
    </row>
    <row r="3820" spans="1:19" s="21" customFormat="1" x14ac:dyDescent="0.35">
      <c r="A3820" s="26">
        <v>1559423</v>
      </c>
      <c r="B3820" s="53">
        <v>411583</v>
      </c>
      <c r="C3820" s="26">
        <f>VLOOKUP(TotalFix[[#This Row],[Order]],'Total Fix by SS'!B:C,2,0)</f>
        <v>249</v>
      </c>
      <c r="D3820" s="21" t="s">
        <v>59</v>
      </c>
      <c r="E3820" s="21" t="s">
        <v>95</v>
      </c>
      <c r="F3820" s="21" t="s">
        <v>61</v>
      </c>
      <c r="G3820" s="21" t="s">
        <v>62</v>
      </c>
      <c r="H3820" s="21" t="s">
        <v>63</v>
      </c>
      <c r="I3820" s="21" t="s">
        <v>96</v>
      </c>
      <c r="J3820" s="22">
        <v>43776</v>
      </c>
      <c r="K3820" s="23">
        <v>0.40097222222222001</v>
      </c>
      <c r="L3820" s="22">
        <v>43776</v>
      </c>
      <c r="M3820" s="23">
        <v>0.43967592592593002</v>
      </c>
      <c r="N3820" s="25">
        <v>55.732999999999997</v>
      </c>
      <c r="O3820" s="21" t="s">
        <v>66</v>
      </c>
      <c r="P3820" s="46">
        <f>TotalFix[[#This Row],[Confirmed activ. 3 (ILE03)]]</f>
        <v>55.732999999999997</v>
      </c>
      <c r="Q3820" s="24">
        <v>40</v>
      </c>
      <c r="R3820" s="21" t="s">
        <v>66</v>
      </c>
      <c r="S3820" s="21" t="s">
        <v>67</v>
      </c>
    </row>
    <row r="3821" spans="1:19" s="21" customFormat="1" x14ac:dyDescent="0.35">
      <c r="A3821" s="26">
        <v>1559423</v>
      </c>
      <c r="B3821" s="53">
        <v>411583</v>
      </c>
      <c r="C3821" s="26">
        <f>VLOOKUP(TotalFix[[#This Row],[Order]],'Total Fix by SS'!B:C,2,0)</f>
        <v>249</v>
      </c>
      <c r="D3821" s="21" t="s">
        <v>59</v>
      </c>
      <c r="E3821" s="21" t="s">
        <v>97</v>
      </c>
      <c r="F3821" s="21" t="s">
        <v>69</v>
      </c>
      <c r="G3821" s="21" t="s">
        <v>62</v>
      </c>
      <c r="H3821" s="21" t="s">
        <v>70</v>
      </c>
      <c r="I3821" s="21" t="s">
        <v>98</v>
      </c>
      <c r="J3821" s="22">
        <v>43779</v>
      </c>
      <c r="K3821" s="23">
        <v>0.65950231481481003</v>
      </c>
      <c r="L3821" s="22">
        <v>43779</v>
      </c>
      <c r="M3821" s="23">
        <v>0.65950231481481003</v>
      </c>
      <c r="N3821" s="24">
        <v>20</v>
      </c>
      <c r="O3821" s="21" t="s">
        <v>66</v>
      </c>
      <c r="P3821" s="46">
        <f>TotalFix[[#This Row],[Confirmed activ. 3 (ILE03)]]</f>
        <v>20</v>
      </c>
      <c r="Q3821" s="24">
        <v>20</v>
      </c>
      <c r="R3821" s="21" t="s">
        <v>66</v>
      </c>
      <c r="S3821" s="21" t="s">
        <v>72</v>
      </c>
    </row>
    <row r="3822" spans="1:19" s="21" customFormat="1" x14ac:dyDescent="0.35">
      <c r="A3822" s="26">
        <v>1559423</v>
      </c>
      <c r="B3822" s="53">
        <v>411583</v>
      </c>
      <c r="C3822" s="26">
        <f>VLOOKUP(TotalFix[[#This Row],[Order]],'Total Fix by SS'!B:C,2,0)</f>
        <v>249</v>
      </c>
      <c r="D3822" s="21" t="s">
        <v>59</v>
      </c>
      <c r="E3822" s="21" t="s">
        <v>99</v>
      </c>
      <c r="F3822" s="21" t="s">
        <v>69</v>
      </c>
      <c r="G3822" s="21" t="s">
        <v>62</v>
      </c>
      <c r="H3822" s="21" t="s">
        <v>70</v>
      </c>
      <c r="I3822" s="21" t="s">
        <v>100</v>
      </c>
      <c r="J3822" s="22">
        <v>43779</v>
      </c>
      <c r="K3822" s="23">
        <v>0.65954861111110996</v>
      </c>
      <c r="L3822" s="22">
        <v>43779</v>
      </c>
      <c r="M3822" s="23">
        <v>0.65954861111110996</v>
      </c>
      <c r="N3822" s="24">
        <v>50</v>
      </c>
      <c r="O3822" s="21" t="s">
        <v>66</v>
      </c>
      <c r="P3822" s="46">
        <f>TotalFix[[#This Row],[Confirmed activ. 3 (ILE03)]]</f>
        <v>50</v>
      </c>
      <c r="Q3822" s="24">
        <v>50</v>
      </c>
      <c r="R3822" s="21" t="s">
        <v>66</v>
      </c>
      <c r="S3822" s="21" t="s">
        <v>72</v>
      </c>
    </row>
    <row r="3823" spans="1:19" s="21" customFormat="1" x14ac:dyDescent="0.35">
      <c r="A3823" s="26">
        <v>1559423</v>
      </c>
      <c r="B3823" s="53">
        <v>411583</v>
      </c>
      <c r="C3823" s="26">
        <f>VLOOKUP(TotalFix[[#This Row],[Order]],'Total Fix by SS'!B:C,2,0)</f>
        <v>249</v>
      </c>
      <c r="D3823" s="21" t="s">
        <v>59</v>
      </c>
      <c r="E3823" s="21" t="s">
        <v>101</v>
      </c>
      <c r="F3823" s="21" t="s">
        <v>102</v>
      </c>
      <c r="G3823" s="21" t="s">
        <v>62</v>
      </c>
      <c r="H3823" s="21" t="s">
        <v>100</v>
      </c>
      <c r="I3823" s="21" t="s">
        <v>103</v>
      </c>
      <c r="J3823" s="22">
        <v>43779</v>
      </c>
      <c r="K3823" s="23">
        <v>0.65957175925926004</v>
      </c>
      <c r="L3823" s="22">
        <v>43779</v>
      </c>
      <c r="M3823" s="23">
        <v>0.65957175925926004</v>
      </c>
      <c r="N3823" s="24">
        <v>10</v>
      </c>
      <c r="O3823" s="21" t="s">
        <v>66</v>
      </c>
      <c r="P3823" s="46">
        <f>TotalFix[[#This Row],[Confirmed activ. 3 (ILE03)]]</f>
        <v>10</v>
      </c>
      <c r="Q3823" s="24">
        <v>10</v>
      </c>
      <c r="R3823" s="21" t="s">
        <v>66</v>
      </c>
      <c r="S3823" s="21" t="s">
        <v>72</v>
      </c>
    </row>
    <row r="3824" spans="1:19" s="21" customFormat="1" x14ac:dyDescent="0.35">
      <c r="A3824" s="26">
        <v>1559423</v>
      </c>
      <c r="B3824" s="53">
        <v>411583</v>
      </c>
      <c r="C3824" s="26">
        <f>VLOOKUP(TotalFix[[#This Row],[Order]],'Total Fix by SS'!B:C,2,0)</f>
        <v>249</v>
      </c>
      <c r="D3824" s="21" t="s">
        <v>59</v>
      </c>
      <c r="E3824" s="21" t="s">
        <v>104</v>
      </c>
      <c r="F3824" s="21" t="s">
        <v>102</v>
      </c>
      <c r="G3824" s="21" t="s">
        <v>105</v>
      </c>
      <c r="H3824" s="21" t="s">
        <v>100</v>
      </c>
      <c r="I3824" s="21" t="s">
        <v>106</v>
      </c>
      <c r="J3824" s="22">
        <v>43780</v>
      </c>
      <c r="K3824" s="23">
        <v>0.32552083333332998</v>
      </c>
      <c r="L3824" s="22">
        <v>43780</v>
      </c>
      <c r="M3824" s="23">
        <v>0.32552083333332998</v>
      </c>
      <c r="N3824" s="24">
        <v>10</v>
      </c>
      <c r="O3824" s="21" t="s">
        <v>66</v>
      </c>
      <c r="P3824" s="46">
        <f>TotalFix[[#This Row],[Confirmed activ. 3 (ILE03)]]</f>
        <v>10</v>
      </c>
      <c r="Q3824" s="24">
        <v>10</v>
      </c>
      <c r="R3824" s="21" t="s">
        <v>66</v>
      </c>
      <c r="S3824" s="21" t="s">
        <v>72</v>
      </c>
    </row>
    <row r="3825" spans="1:19" s="21" customFormat="1" x14ac:dyDescent="0.35">
      <c r="A3825" s="26">
        <v>1559423</v>
      </c>
      <c r="B3825" s="53">
        <v>411583</v>
      </c>
      <c r="C3825" s="26">
        <f>VLOOKUP(TotalFix[[#This Row],[Order]],'Total Fix by SS'!B:C,2,0)</f>
        <v>249</v>
      </c>
      <c r="D3825" s="21" t="s">
        <v>107</v>
      </c>
      <c r="E3825" s="21" t="s">
        <v>60</v>
      </c>
      <c r="F3825" s="21" t="s">
        <v>61</v>
      </c>
      <c r="G3825" s="21" t="s">
        <v>90</v>
      </c>
      <c r="H3825" s="21" t="s">
        <v>63</v>
      </c>
      <c r="I3825" s="21" t="s">
        <v>108</v>
      </c>
      <c r="J3825" s="22">
        <v>43772</v>
      </c>
      <c r="K3825" s="23">
        <v>0.33495370370369998</v>
      </c>
      <c r="L3825" s="22">
        <v>43779</v>
      </c>
      <c r="M3825" s="23">
        <v>0.52837962962963003</v>
      </c>
      <c r="N3825" s="25">
        <v>2082.605</v>
      </c>
      <c r="O3825" s="21" t="s">
        <v>66</v>
      </c>
      <c r="P3825" s="46">
        <f>TotalFix[[#This Row],[Confirmed activ. 3 (ILE03)]]</f>
        <v>2082.605</v>
      </c>
      <c r="Q3825" s="24">
        <v>1</v>
      </c>
      <c r="R3825" s="21" t="s">
        <v>66</v>
      </c>
      <c r="S3825" s="21" t="s">
        <v>67</v>
      </c>
    </row>
    <row r="3826" spans="1:19" s="21" customFormat="1" x14ac:dyDescent="0.35">
      <c r="A3826" s="26">
        <v>1559423</v>
      </c>
      <c r="B3826" s="53">
        <v>411583</v>
      </c>
      <c r="C3826" s="26">
        <f>VLOOKUP(TotalFix[[#This Row],[Order]],'Total Fix by SS'!B:C,2,0)</f>
        <v>249</v>
      </c>
      <c r="D3826" s="21" t="s">
        <v>109</v>
      </c>
      <c r="E3826" s="21" t="s">
        <v>82</v>
      </c>
      <c r="F3826" s="21" t="s">
        <v>83</v>
      </c>
      <c r="G3826" s="21" t="s">
        <v>90</v>
      </c>
      <c r="H3826" s="21" t="s">
        <v>84</v>
      </c>
      <c r="I3826" s="21" t="s">
        <v>110</v>
      </c>
      <c r="J3826" s="22"/>
      <c r="K3826" s="23">
        <v>0</v>
      </c>
      <c r="L3826" s="22"/>
      <c r="M3826" s="23">
        <v>0</v>
      </c>
      <c r="N3826" s="25">
        <v>0</v>
      </c>
      <c r="O3826" s="21" t="s">
        <v>93</v>
      </c>
      <c r="P3826" s="46"/>
      <c r="Q3826" s="24">
        <v>5</v>
      </c>
      <c r="R3826" s="21" t="s">
        <v>66</v>
      </c>
      <c r="S3826" s="21" t="s">
        <v>94</v>
      </c>
    </row>
    <row r="3827" spans="1:19" s="21" customFormat="1" x14ac:dyDescent="0.35">
      <c r="A3827" s="26">
        <v>1559424</v>
      </c>
      <c r="B3827" s="53">
        <v>411583</v>
      </c>
      <c r="C3827" s="26">
        <f>VLOOKUP(TotalFix[[#This Row],[Order]],'Total Fix by SS'!B:C,2,0)</f>
        <v>249</v>
      </c>
      <c r="D3827" s="21" t="s">
        <v>59</v>
      </c>
      <c r="E3827" s="21" t="s">
        <v>60</v>
      </c>
      <c r="F3827" s="21" t="s">
        <v>61</v>
      </c>
      <c r="G3827" s="21" t="s">
        <v>62</v>
      </c>
      <c r="H3827" s="21" t="s">
        <v>63</v>
      </c>
      <c r="I3827" s="21" t="s">
        <v>139</v>
      </c>
      <c r="J3827" s="22">
        <v>43765</v>
      </c>
      <c r="K3827" s="23">
        <v>0.43508101851851999</v>
      </c>
      <c r="L3827" s="22">
        <v>43765</v>
      </c>
      <c r="M3827" s="23">
        <v>0.44452546296296003</v>
      </c>
      <c r="N3827" s="25">
        <v>13.6</v>
      </c>
      <c r="O3827" s="21" t="s">
        <v>66</v>
      </c>
      <c r="P3827" s="46">
        <f>TotalFix[[#This Row],[Confirmed activ. 3 (ILE03)]]</f>
        <v>13.6</v>
      </c>
      <c r="Q3827" s="24">
        <v>20</v>
      </c>
      <c r="R3827" s="21" t="s">
        <v>66</v>
      </c>
      <c r="S3827" s="21" t="s">
        <v>67</v>
      </c>
    </row>
    <row r="3828" spans="1:19" s="21" customFormat="1" x14ac:dyDescent="0.35">
      <c r="A3828" s="26">
        <v>1559424</v>
      </c>
      <c r="B3828" s="53">
        <v>411583</v>
      </c>
      <c r="C3828" s="26">
        <f>VLOOKUP(TotalFix[[#This Row],[Order]],'Total Fix by SS'!B:C,2,0)</f>
        <v>249</v>
      </c>
      <c r="D3828" s="21" t="s">
        <v>59</v>
      </c>
      <c r="E3828" s="21" t="s">
        <v>68</v>
      </c>
      <c r="F3828" s="21" t="s">
        <v>69</v>
      </c>
      <c r="G3828" s="21" t="s">
        <v>62</v>
      </c>
      <c r="H3828" s="21" t="s">
        <v>70</v>
      </c>
      <c r="I3828" s="21" t="s">
        <v>71</v>
      </c>
      <c r="J3828" s="22">
        <v>43765</v>
      </c>
      <c r="K3828" s="23">
        <v>0.45928240740741</v>
      </c>
      <c r="L3828" s="22">
        <v>43765</v>
      </c>
      <c r="M3828" s="23">
        <v>0.45928240740741</v>
      </c>
      <c r="N3828" s="24">
        <v>30</v>
      </c>
      <c r="O3828" s="21" t="s">
        <v>66</v>
      </c>
      <c r="P3828" s="46">
        <f>TotalFix[[#This Row],[Confirmed activ. 3 (ILE03)]]</f>
        <v>30</v>
      </c>
      <c r="Q3828" s="24">
        <v>30</v>
      </c>
      <c r="R3828" s="21" t="s">
        <v>66</v>
      </c>
      <c r="S3828" s="21" t="s">
        <v>72</v>
      </c>
    </row>
    <row r="3829" spans="1:19" s="21" customFormat="1" x14ac:dyDescent="0.35">
      <c r="A3829" s="26">
        <v>1559424</v>
      </c>
      <c r="B3829" s="53">
        <v>411583</v>
      </c>
      <c r="C3829" s="26">
        <f>VLOOKUP(TotalFix[[#This Row],[Order]],'Total Fix by SS'!B:C,2,0)</f>
        <v>249</v>
      </c>
      <c r="D3829" s="21" t="s">
        <v>59</v>
      </c>
      <c r="E3829" s="21" t="s">
        <v>73</v>
      </c>
      <c r="F3829" s="21" t="s">
        <v>61</v>
      </c>
      <c r="G3829" s="21" t="s">
        <v>62</v>
      </c>
      <c r="H3829" s="21" t="s">
        <v>63</v>
      </c>
      <c r="I3829" s="21" t="s">
        <v>74</v>
      </c>
      <c r="J3829" s="22">
        <v>43765</v>
      </c>
      <c r="K3829" s="23">
        <v>0.46061342592593002</v>
      </c>
      <c r="L3829" s="22">
        <v>43766</v>
      </c>
      <c r="M3829" s="23">
        <v>0.44373842592592999</v>
      </c>
      <c r="N3829" s="25">
        <v>2.4390000000000001</v>
      </c>
      <c r="O3829" s="21" t="s">
        <v>77</v>
      </c>
      <c r="P3829" s="46">
        <f>TotalFix[[#This Row],[Confirmed activ. 3 (ILE03)]]*60</f>
        <v>146.34</v>
      </c>
      <c r="Q3829" s="24">
        <v>200</v>
      </c>
      <c r="R3829" s="21" t="s">
        <v>66</v>
      </c>
      <c r="S3829" s="21" t="s">
        <v>67</v>
      </c>
    </row>
    <row r="3830" spans="1:19" s="21" customFormat="1" x14ac:dyDescent="0.35">
      <c r="A3830" s="26">
        <v>1559424</v>
      </c>
      <c r="B3830" s="53">
        <v>411583</v>
      </c>
      <c r="C3830" s="26">
        <f>VLOOKUP(TotalFix[[#This Row],[Order]],'Total Fix by SS'!B:C,2,0)</f>
        <v>249</v>
      </c>
      <c r="D3830" s="21" t="s">
        <v>59</v>
      </c>
      <c r="E3830" s="21" t="s">
        <v>75</v>
      </c>
      <c r="F3830" s="21" t="s">
        <v>61</v>
      </c>
      <c r="G3830" s="21" t="s">
        <v>62</v>
      </c>
      <c r="H3830" s="21" t="s">
        <v>63</v>
      </c>
      <c r="I3830" s="21" t="s">
        <v>76</v>
      </c>
      <c r="J3830" s="22">
        <v>43772</v>
      </c>
      <c r="K3830" s="23">
        <v>0.31817129629629998</v>
      </c>
      <c r="L3830" s="22">
        <v>43773</v>
      </c>
      <c r="M3830" s="23">
        <v>0.69828703703703998</v>
      </c>
      <c r="N3830" s="25">
        <v>16.442</v>
      </c>
      <c r="O3830" s="21" t="s">
        <v>77</v>
      </c>
      <c r="P3830" s="46">
        <f>TotalFix[[#This Row],[Confirmed activ. 3 (ILE03)]]*60</f>
        <v>986.52</v>
      </c>
      <c r="Q3830" s="24">
        <v>500</v>
      </c>
      <c r="R3830" s="21" t="s">
        <v>66</v>
      </c>
      <c r="S3830" s="21" t="s">
        <v>67</v>
      </c>
    </row>
    <row r="3831" spans="1:19" s="21" customFormat="1" x14ac:dyDescent="0.35">
      <c r="A3831" s="26">
        <v>1559424</v>
      </c>
      <c r="B3831" s="53">
        <v>411583</v>
      </c>
      <c r="C3831" s="26">
        <f>VLOOKUP(TotalFix[[#This Row],[Order]],'Total Fix by SS'!B:C,2,0)</f>
        <v>249</v>
      </c>
      <c r="D3831" s="21" t="s">
        <v>59</v>
      </c>
      <c r="E3831" s="21" t="s">
        <v>78</v>
      </c>
      <c r="F3831" s="21" t="s">
        <v>69</v>
      </c>
      <c r="G3831" s="21" t="s">
        <v>62</v>
      </c>
      <c r="H3831" s="21" t="s">
        <v>70</v>
      </c>
      <c r="I3831" s="21" t="s">
        <v>79</v>
      </c>
      <c r="J3831" s="22">
        <v>43774</v>
      </c>
      <c r="K3831" s="23">
        <v>0.63490740740741003</v>
      </c>
      <c r="L3831" s="22">
        <v>43774</v>
      </c>
      <c r="M3831" s="23">
        <v>0.63490740740741003</v>
      </c>
      <c r="N3831" s="24">
        <v>20</v>
      </c>
      <c r="O3831" s="21" t="s">
        <v>66</v>
      </c>
      <c r="P3831" s="46">
        <f>TotalFix[[#This Row],[Confirmed activ. 3 (ILE03)]]</f>
        <v>20</v>
      </c>
      <c r="Q3831" s="24">
        <v>20</v>
      </c>
      <c r="R3831" s="21" t="s">
        <v>66</v>
      </c>
      <c r="S3831" s="21" t="s">
        <v>72</v>
      </c>
    </row>
    <row r="3832" spans="1:19" s="21" customFormat="1" x14ac:dyDescent="0.35">
      <c r="A3832" s="26">
        <v>1559424</v>
      </c>
      <c r="B3832" s="53">
        <v>411583</v>
      </c>
      <c r="C3832" s="26">
        <f>VLOOKUP(TotalFix[[#This Row],[Order]],'Total Fix by SS'!B:C,2,0)</f>
        <v>249</v>
      </c>
      <c r="D3832" s="21" t="s">
        <v>59</v>
      </c>
      <c r="E3832" s="21" t="s">
        <v>80</v>
      </c>
      <c r="F3832" s="21" t="s">
        <v>69</v>
      </c>
      <c r="G3832" s="21" t="s">
        <v>62</v>
      </c>
      <c r="H3832" s="21" t="s">
        <v>70</v>
      </c>
      <c r="I3832" s="21" t="s">
        <v>81</v>
      </c>
      <c r="J3832" s="22">
        <v>43774</v>
      </c>
      <c r="K3832" s="23">
        <v>0.63517361111111004</v>
      </c>
      <c r="L3832" s="22">
        <v>43774</v>
      </c>
      <c r="M3832" s="23">
        <v>0.63517361111111004</v>
      </c>
      <c r="N3832" s="24">
        <v>20</v>
      </c>
      <c r="O3832" s="21" t="s">
        <v>66</v>
      </c>
      <c r="P3832" s="46">
        <f>TotalFix[[#This Row],[Confirmed activ. 3 (ILE03)]]</f>
        <v>20</v>
      </c>
      <c r="Q3832" s="24">
        <v>20</v>
      </c>
      <c r="R3832" s="21" t="s">
        <v>66</v>
      </c>
      <c r="S3832" s="21" t="s">
        <v>72</v>
      </c>
    </row>
    <row r="3833" spans="1:19" s="21" customFormat="1" x14ac:dyDescent="0.35">
      <c r="A3833" s="26">
        <v>1559424</v>
      </c>
      <c r="B3833" s="53">
        <v>411583</v>
      </c>
      <c r="C3833" s="26">
        <f>VLOOKUP(TotalFix[[#This Row],[Order]],'Total Fix by SS'!B:C,2,0)</f>
        <v>249</v>
      </c>
      <c r="D3833" s="21" t="s">
        <v>59</v>
      </c>
      <c r="E3833" s="21" t="s">
        <v>82</v>
      </c>
      <c r="F3833" s="21" t="s">
        <v>83</v>
      </c>
      <c r="G3833" s="21" t="s">
        <v>62</v>
      </c>
      <c r="H3833" s="21" t="s">
        <v>84</v>
      </c>
      <c r="I3833" s="21" t="s">
        <v>84</v>
      </c>
      <c r="J3833" s="22">
        <v>43774</v>
      </c>
      <c r="K3833" s="23">
        <v>0.70107638888889001</v>
      </c>
      <c r="L3833" s="22">
        <v>43776</v>
      </c>
      <c r="M3833" s="23">
        <v>0.16700231481481001</v>
      </c>
      <c r="N3833" s="25">
        <v>6.9320000000000004</v>
      </c>
      <c r="O3833" s="21" t="s">
        <v>77</v>
      </c>
      <c r="P3833" s="46">
        <f>TotalFix[[#This Row],[Confirmed activ. 3 (ILE03)]]*60</f>
        <v>415.92</v>
      </c>
      <c r="Q3833" s="24">
        <v>450</v>
      </c>
      <c r="R3833" s="21" t="s">
        <v>66</v>
      </c>
      <c r="S3833" s="21" t="s">
        <v>67</v>
      </c>
    </row>
    <row r="3834" spans="1:19" s="21" customFormat="1" x14ac:dyDescent="0.35">
      <c r="A3834" s="26">
        <v>1559424</v>
      </c>
      <c r="B3834" s="53">
        <v>411583</v>
      </c>
      <c r="C3834" s="26">
        <f>VLOOKUP(TotalFix[[#This Row],[Order]],'Total Fix by SS'!B:C,2,0)</f>
        <v>249</v>
      </c>
      <c r="D3834" s="21" t="s">
        <v>59</v>
      </c>
      <c r="E3834" s="21" t="s">
        <v>85</v>
      </c>
      <c r="F3834" s="21" t="s">
        <v>86</v>
      </c>
      <c r="G3834" s="21" t="s">
        <v>62</v>
      </c>
      <c r="H3834" s="21" t="s">
        <v>87</v>
      </c>
      <c r="I3834" s="21" t="s">
        <v>87</v>
      </c>
      <c r="J3834" s="22">
        <v>43776</v>
      </c>
      <c r="K3834" s="23">
        <v>0.35400462962962997</v>
      </c>
      <c r="L3834" s="22">
        <v>43776</v>
      </c>
      <c r="M3834" s="23">
        <v>0.35400462962962997</v>
      </c>
      <c r="N3834" s="24">
        <v>20</v>
      </c>
      <c r="O3834" s="21" t="s">
        <v>66</v>
      </c>
      <c r="P3834" s="46">
        <f>TotalFix[[#This Row],[Confirmed activ. 3 (ILE03)]]</f>
        <v>20</v>
      </c>
      <c r="Q3834" s="24">
        <v>20</v>
      </c>
      <c r="R3834" s="21" t="s">
        <v>66</v>
      </c>
      <c r="S3834" s="21" t="s">
        <v>72</v>
      </c>
    </row>
    <row r="3835" spans="1:19" s="21" customFormat="1" x14ac:dyDescent="0.35">
      <c r="A3835" s="26">
        <v>1559424</v>
      </c>
      <c r="B3835" s="53">
        <v>411583</v>
      </c>
      <c r="C3835" s="26">
        <f>VLOOKUP(TotalFix[[#This Row],[Order]],'Total Fix by SS'!B:C,2,0)</f>
        <v>249</v>
      </c>
      <c r="D3835" s="21" t="s">
        <v>59</v>
      </c>
      <c r="E3835" s="21" t="s">
        <v>88</v>
      </c>
      <c r="F3835" s="21" t="s">
        <v>89</v>
      </c>
      <c r="G3835" s="21" t="s">
        <v>90</v>
      </c>
      <c r="H3835" s="21" t="s">
        <v>91</v>
      </c>
      <c r="I3835" s="21" t="s">
        <v>92</v>
      </c>
      <c r="J3835" s="22"/>
      <c r="K3835" s="23">
        <v>0</v>
      </c>
      <c r="L3835" s="22"/>
      <c r="M3835" s="23">
        <v>0</v>
      </c>
      <c r="N3835" s="25">
        <v>0</v>
      </c>
      <c r="O3835" s="21" t="s">
        <v>93</v>
      </c>
      <c r="P3835" s="46"/>
      <c r="Q3835" s="24">
        <v>0</v>
      </c>
      <c r="R3835" s="21" t="s">
        <v>66</v>
      </c>
      <c r="S3835" s="21" t="s">
        <v>94</v>
      </c>
    </row>
    <row r="3836" spans="1:19" s="21" customFormat="1" x14ac:dyDescent="0.35">
      <c r="A3836" s="26">
        <v>1559424</v>
      </c>
      <c r="B3836" s="53">
        <v>411583</v>
      </c>
      <c r="C3836" s="26">
        <f>VLOOKUP(TotalFix[[#This Row],[Order]],'Total Fix by SS'!B:C,2,0)</f>
        <v>249</v>
      </c>
      <c r="D3836" s="21" t="s">
        <v>59</v>
      </c>
      <c r="E3836" s="21" t="s">
        <v>95</v>
      </c>
      <c r="F3836" s="21" t="s">
        <v>61</v>
      </c>
      <c r="G3836" s="21" t="s">
        <v>62</v>
      </c>
      <c r="H3836" s="21" t="s">
        <v>63</v>
      </c>
      <c r="I3836" s="21" t="s">
        <v>96</v>
      </c>
      <c r="J3836" s="22">
        <v>43776</v>
      </c>
      <c r="K3836" s="23">
        <v>0.55236111111110997</v>
      </c>
      <c r="L3836" s="22">
        <v>43776</v>
      </c>
      <c r="M3836" s="23">
        <v>0.59761574074073998</v>
      </c>
      <c r="N3836" s="25">
        <v>1.0860000000000001</v>
      </c>
      <c r="O3836" s="21" t="s">
        <v>77</v>
      </c>
      <c r="P3836" s="46">
        <f>TotalFix[[#This Row],[Confirmed activ. 3 (ILE03)]]*60</f>
        <v>65.160000000000011</v>
      </c>
      <c r="Q3836" s="24">
        <v>40</v>
      </c>
      <c r="R3836" s="21" t="s">
        <v>66</v>
      </c>
      <c r="S3836" s="21" t="s">
        <v>67</v>
      </c>
    </row>
    <row r="3837" spans="1:19" s="21" customFormat="1" x14ac:dyDescent="0.35">
      <c r="A3837" s="26">
        <v>1559424</v>
      </c>
      <c r="B3837" s="53">
        <v>411583</v>
      </c>
      <c r="C3837" s="26">
        <f>VLOOKUP(TotalFix[[#This Row],[Order]],'Total Fix by SS'!B:C,2,0)</f>
        <v>249</v>
      </c>
      <c r="D3837" s="21" t="s">
        <v>59</v>
      </c>
      <c r="E3837" s="21" t="s">
        <v>97</v>
      </c>
      <c r="F3837" s="21" t="s">
        <v>69</v>
      </c>
      <c r="G3837" s="21" t="s">
        <v>62</v>
      </c>
      <c r="H3837" s="21" t="s">
        <v>70</v>
      </c>
      <c r="I3837" s="21" t="s">
        <v>98</v>
      </c>
      <c r="J3837" s="22">
        <v>43779</v>
      </c>
      <c r="K3837" s="23">
        <v>0.65384259259259003</v>
      </c>
      <c r="L3837" s="22">
        <v>43779</v>
      </c>
      <c r="M3837" s="23">
        <v>0.65384259259259003</v>
      </c>
      <c r="N3837" s="24">
        <v>20</v>
      </c>
      <c r="O3837" s="21" t="s">
        <v>66</v>
      </c>
      <c r="P3837" s="46">
        <f>TotalFix[[#This Row],[Confirmed activ. 3 (ILE03)]]</f>
        <v>20</v>
      </c>
      <c r="Q3837" s="24">
        <v>20</v>
      </c>
      <c r="R3837" s="21" t="s">
        <v>66</v>
      </c>
      <c r="S3837" s="21" t="s">
        <v>72</v>
      </c>
    </row>
    <row r="3838" spans="1:19" s="21" customFormat="1" x14ac:dyDescent="0.35">
      <c r="A3838" s="26">
        <v>1559424</v>
      </c>
      <c r="B3838" s="53">
        <v>411583</v>
      </c>
      <c r="C3838" s="26">
        <f>VLOOKUP(TotalFix[[#This Row],[Order]],'Total Fix by SS'!B:C,2,0)</f>
        <v>249</v>
      </c>
      <c r="D3838" s="21" t="s">
        <v>59</v>
      </c>
      <c r="E3838" s="21" t="s">
        <v>99</v>
      </c>
      <c r="F3838" s="21" t="s">
        <v>69</v>
      </c>
      <c r="G3838" s="21" t="s">
        <v>62</v>
      </c>
      <c r="H3838" s="21" t="s">
        <v>70</v>
      </c>
      <c r="I3838" s="21" t="s">
        <v>100</v>
      </c>
      <c r="J3838" s="22">
        <v>43779</v>
      </c>
      <c r="K3838" s="23">
        <v>0.65406249999999999</v>
      </c>
      <c r="L3838" s="22">
        <v>43779</v>
      </c>
      <c r="M3838" s="23">
        <v>0.65406249999999999</v>
      </c>
      <c r="N3838" s="24">
        <v>50</v>
      </c>
      <c r="O3838" s="21" t="s">
        <v>66</v>
      </c>
      <c r="P3838" s="46">
        <f>TotalFix[[#This Row],[Confirmed activ. 3 (ILE03)]]</f>
        <v>50</v>
      </c>
      <c r="Q3838" s="24">
        <v>50</v>
      </c>
      <c r="R3838" s="21" t="s">
        <v>66</v>
      </c>
      <c r="S3838" s="21" t="s">
        <v>72</v>
      </c>
    </row>
    <row r="3839" spans="1:19" s="21" customFormat="1" x14ac:dyDescent="0.35">
      <c r="A3839" s="26">
        <v>1559424</v>
      </c>
      <c r="B3839" s="53">
        <v>411583</v>
      </c>
      <c r="C3839" s="26">
        <f>VLOOKUP(TotalFix[[#This Row],[Order]],'Total Fix by SS'!B:C,2,0)</f>
        <v>249</v>
      </c>
      <c r="D3839" s="21" t="s">
        <v>59</v>
      </c>
      <c r="E3839" s="21" t="s">
        <v>101</v>
      </c>
      <c r="F3839" s="21" t="s">
        <v>102</v>
      </c>
      <c r="G3839" s="21" t="s">
        <v>62</v>
      </c>
      <c r="H3839" s="21" t="s">
        <v>100</v>
      </c>
      <c r="I3839" s="21" t="s">
        <v>103</v>
      </c>
      <c r="J3839" s="22">
        <v>43779</v>
      </c>
      <c r="K3839" s="23">
        <v>0.65409722222222</v>
      </c>
      <c r="L3839" s="22">
        <v>43779</v>
      </c>
      <c r="M3839" s="23">
        <v>0.65409722222222</v>
      </c>
      <c r="N3839" s="24">
        <v>10</v>
      </c>
      <c r="O3839" s="21" t="s">
        <v>66</v>
      </c>
      <c r="P3839" s="46">
        <f>TotalFix[[#This Row],[Confirmed activ. 3 (ILE03)]]</f>
        <v>10</v>
      </c>
      <c r="Q3839" s="24">
        <v>10</v>
      </c>
      <c r="R3839" s="21" t="s">
        <v>66</v>
      </c>
      <c r="S3839" s="21" t="s">
        <v>72</v>
      </c>
    </row>
    <row r="3840" spans="1:19" s="21" customFormat="1" x14ac:dyDescent="0.35">
      <c r="A3840" s="26">
        <v>1559424</v>
      </c>
      <c r="B3840" s="53">
        <v>411583</v>
      </c>
      <c r="C3840" s="26">
        <f>VLOOKUP(TotalFix[[#This Row],[Order]],'Total Fix by SS'!B:C,2,0)</f>
        <v>249</v>
      </c>
      <c r="D3840" s="21" t="s">
        <v>59</v>
      </c>
      <c r="E3840" s="21" t="s">
        <v>104</v>
      </c>
      <c r="F3840" s="21" t="s">
        <v>102</v>
      </c>
      <c r="G3840" s="21" t="s">
        <v>105</v>
      </c>
      <c r="H3840" s="21" t="s">
        <v>100</v>
      </c>
      <c r="I3840" s="21" t="s">
        <v>106</v>
      </c>
      <c r="J3840" s="22">
        <v>43780</v>
      </c>
      <c r="K3840" s="23">
        <v>0.32570601851851999</v>
      </c>
      <c r="L3840" s="22">
        <v>43780</v>
      </c>
      <c r="M3840" s="23">
        <v>0.32570601851851999</v>
      </c>
      <c r="N3840" s="24">
        <v>10</v>
      </c>
      <c r="O3840" s="21" t="s">
        <v>66</v>
      </c>
      <c r="P3840" s="46">
        <f>TotalFix[[#This Row],[Confirmed activ. 3 (ILE03)]]</f>
        <v>10</v>
      </c>
      <c r="Q3840" s="24">
        <v>10</v>
      </c>
      <c r="R3840" s="21" t="s">
        <v>66</v>
      </c>
      <c r="S3840" s="21" t="s">
        <v>72</v>
      </c>
    </row>
    <row r="3841" spans="1:19" s="21" customFormat="1" x14ac:dyDescent="0.35">
      <c r="A3841" s="26">
        <v>1559424</v>
      </c>
      <c r="B3841" s="53">
        <v>411583</v>
      </c>
      <c r="C3841" s="26">
        <f>VLOOKUP(TotalFix[[#This Row],[Order]],'Total Fix by SS'!B:C,2,0)</f>
        <v>249</v>
      </c>
      <c r="D3841" s="21" t="s">
        <v>107</v>
      </c>
      <c r="E3841" s="21" t="s">
        <v>60</v>
      </c>
      <c r="F3841" s="21" t="s">
        <v>61</v>
      </c>
      <c r="G3841" s="21" t="s">
        <v>90</v>
      </c>
      <c r="H3841" s="21" t="s">
        <v>63</v>
      </c>
      <c r="I3841" s="21" t="s">
        <v>108</v>
      </c>
      <c r="J3841" s="22">
        <v>43776</v>
      </c>
      <c r="K3841" s="23">
        <v>0.37260416666667001</v>
      </c>
      <c r="L3841" s="22">
        <v>43779</v>
      </c>
      <c r="M3841" s="23">
        <v>0.64515046296295997</v>
      </c>
      <c r="N3841" s="25">
        <v>9.8559999999999999</v>
      </c>
      <c r="O3841" s="21" t="s">
        <v>77</v>
      </c>
      <c r="P3841" s="46">
        <f>TotalFix[[#This Row],[Confirmed activ. 3 (ILE03)]]*60</f>
        <v>591.36</v>
      </c>
      <c r="Q3841" s="24">
        <v>1</v>
      </c>
      <c r="R3841" s="21" t="s">
        <v>66</v>
      </c>
      <c r="S3841" s="21" t="s">
        <v>67</v>
      </c>
    </row>
    <row r="3842" spans="1:19" s="21" customFormat="1" x14ac:dyDescent="0.35">
      <c r="A3842" s="26">
        <v>1559424</v>
      </c>
      <c r="B3842" s="53">
        <v>411583</v>
      </c>
      <c r="C3842" s="26">
        <f>VLOOKUP(TotalFix[[#This Row],[Order]],'Total Fix by SS'!B:C,2,0)</f>
        <v>249</v>
      </c>
      <c r="D3842" s="21" t="s">
        <v>109</v>
      </c>
      <c r="E3842" s="21" t="s">
        <v>82</v>
      </c>
      <c r="F3842" s="21" t="s">
        <v>83</v>
      </c>
      <c r="G3842" s="21" t="s">
        <v>90</v>
      </c>
      <c r="H3842" s="21" t="s">
        <v>84</v>
      </c>
      <c r="I3842" s="21" t="s">
        <v>110</v>
      </c>
      <c r="J3842" s="22"/>
      <c r="K3842" s="23">
        <v>0</v>
      </c>
      <c r="L3842" s="22"/>
      <c r="M3842" s="23">
        <v>0</v>
      </c>
      <c r="N3842" s="25">
        <v>0</v>
      </c>
      <c r="O3842" s="21" t="s">
        <v>93</v>
      </c>
      <c r="P3842" s="46"/>
      <c r="Q3842" s="24">
        <v>5</v>
      </c>
      <c r="R3842" s="21" t="s">
        <v>66</v>
      </c>
      <c r="S3842" s="21" t="s">
        <v>94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workbookViewId="0">
      <selection activeCell="C1" sqref="C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7" style="16" customWidth="1"/>
    <col min="5" max="5" width="1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1529656</v>
      </c>
      <c r="C2" s="16">
        <v>210</v>
      </c>
      <c r="D2" s="16" t="s">
        <v>8</v>
      </c>
      <c r="E2" s="16" t="s">
        <v>37</v>
      </c>
    </row>
    <row r="3" spans="2:5" x14ac:dyDescent="0.35">
      <c r="B3" s="16">
        <v>1530332</v>
      </c>
      <c r="C3" s="16">
        <v>211</v>
      </c>
      <c r="D3" s="16" t="s">
        <v>8</v>
      </c>
      <c r="E3" s="16" t="s">
        <v>37</v>
      </c>
    </row>
    <row r="4" spans="2:5" x14ac:dyDescent="0.35">
      <c r="B4" s="16">
        <v>1530771</v>
      </c>
      <c r="C4" s="16">
        <v>212</v>
      </c>
      <c r="D4" s="16" t="s">
        <v>8</v>
      </c>
      <c r="E4" s="16" t="s">
        <v>37</v>
      </c>
    </row>
    <row r="5" spans="2:5" x14ac:dyDescent="0.35">
      <c r="B5" s="16">
        <v>1531077</v>
      </c>
      <c r="C5" s="16">
        <v>213</v>
      </c>
      <c r="D5" s="16" t="s">
        <v>8</v>
      </c>
      <c r="E5" s="16" t="s">
        <v>37</v>
      </c>
    </row>
    <row r="6" spans="2:5" x14ac:dyDescent="0.35">
      <c r="B6" s="16">
        <v>1531230</v>
      </c>
      <c r="C6" s="16">
        <v>214</v>
      </c>
      <c r="D6" s="16" t="s">
        <v>8</v>
      </c>
      <c r="E6" s="16" t="s">
        <v>37</v>
      </c>
    </row>
    <row r="7" spans="2:5" x14ac:dyDescent="0.35">
      <c r="B7" s="16">
        <v>1532414</v>
      </c>
      <c r="C7" s="16">
        <v>215</v>
      </c>
      <c r="D7" s="16" t="s">
        <v>8</v>
      </c>
      <c r="E7" s="16" t="s">
        <v>37</v>
      </c>
    </row>
    <row r="8" spans="2:5" x14ac:dyDescent="0.35">
      <c r="B8" s="16">
        <v>1533090</v>
      </c>
      <c r="C8" s="16">
        <v>216</v>
      </c>
      <c r="D8" s="16" t="s">
        <v>8</v>
      </c>
      <c r="E8" s="16" t="s">
        <v>37</v>
      </c>
    </row>
    <row r="9" spans="2:5" x14ac:dyDescent="0.35">
      <c r="B9" s="16">
        <v>1534424</v>
      </c>
      <c r="C9" s="16">
        <v>217</v>
      </c>
      <c r="D9" s="16" t="s">
        <v>8</v>
      </c>
      <c r="E9" s="16" t="s">
        <v>37</v>
      </c>
    </row>
    <row r="10" spans="2:5" x14ac:dyDescent="0.35">
      <c r="B10" s="16">
        <v>1534627</v>
      </c>
      <c r="C10" s="16">
        <v>218</v>
      </c>
      <c r="D10" s="16" t="s">
        <v>8</v>
      </c>
      <c r="E10" s="16" t="s">
        <v>37</v>
      </c>
    </row>
    <row r="11" spans="2:5" x14ac:dyDescent="0.35">
      <c r="B11" s="16">
        <v>1534639</v>
      </c>
      <c r="C11" s="16">
        <v>219</v>
      </c>
      <c r="D11" s="16" t="s">
        <v>8</v>
      </c>
      <c r="E11" s="16" t="s">
        <v>37</v>
      </c>
    </row>
    <row r="12" spans="2:5" x14ac:dyDescent="0.35">
      <c r="B12" s="16">
        <v>1537701</v>
      </c>
      <c r="C12" s="16">
        <v>220</v>
      </c>
      <c r="D12" s="16" t="s">
        <v>8</v>
      </c>
      <c r="E12" s="16" t="s">
        <v>37</v>
      </c>
    </row>
    <row r="13" spans="2:5" x14ac:dyDescent="0.35">
      <c r="B13" s="16">
        <v>1537713</v>
      </c>
      <c r="C13" s="16">
        <v>221</v>
      </c>
      <c r="D13" s="16" t="s">
        <v>8</v>
      </c>
      <c r="E13" s="16" t="s">
        <v>37</v>
      </c>
    </row>
    <row r="14" spans="2:5" x14ac:dyDescent="0.35">
      <c r="B14" s="16">
        <v>1538316</v>
      </c>
      <c r="C14" s="16">
        <v>222</v>
      </c>
      <c r="D14" s="16" t="s">
        <v>8</v>
      </c>
      <c r="E14" s="16" t="s">
        <v>37</v>
      </c>
    </row>
    <row r="15" spans="2:5" x14ac:dyDescent="0.35">
      <c r="B15" s="16">
        <v>1538678</v>
      </c>
      <c r="C15" s="16">
        <v>223</v>
      </c>
      <c r="D15" s="16" t="s">
        <v>8</v>
      </c>
      <c r="E15" s="16" t="s">
        <v>37</v>
      </c>
    </row>
    <row r="16" spans="2:5" x14ac:dyDescent="0.35">
      <c r="B16" s="16">
        <v>1533679</v>
      </c>
      <c r="C16" s="16">
        <v>224</v>
      </c>
      <c r="D16" s="16" t="s">
        <v>8</v>
      </c>
      <c r="E16" s="16" t="s">
        <v>37</v>
      </c>
    </row>
    <row r="17" spans="2:5" x14ac:dyDescent="0.35">
      <c r="B17" s="16">
        <v>1538724</v>
      </c>
      <c r="C17" s="16">
        <v>225</v>
      </c>
      <c r="D17" s="16" t="s">
        <v>8</v>
      </c>
      <c r="E17" s="16" t="s">
        <v>37</v>
      </c>
    </row>
    <row r="18" spans="2:5" x14ac:dyDescent="0.35">
      <c r="B18" s="16">
        <v>1541466</v>
      </c>
      <c r="C18" s="16">
        <v>226</v>
      </c>
      <c r="D18" s="16" t="s">
        <v>8</v>
      </c>
      <c r="E18" s="16" t="s">
        <v>37</v>
      </c>
    </row>
    <row r="19" spans="2:5" x14ac:dyDescent="0.35">
      <c r="B19" s="16">
        <v>1541379</v>
      </c>
      <c r="C19" s="16">
        <v>227</v>
      </c>
      <c r="D19" s="16" t="s">
        <v>8</v>
      </c>
      <c r="E19" s="16" t="s">
        <v>37</v>
      </c>
    </row>
    <row r="20" spans="2:5" x14ac:dyDescent="0.35">
      <c r="B20" s="16">
        <v>1541845</v>
      </c>
      <c r="C20" s="16">
        <v>228</v>
      </c>
      <c r="D20" s="16" t="s">
        <v>8</v>
      </c>
      <c r="E20" s="16" t="s">
        <v>37</v>
      </c>
    </row>
    <row r="21" spans="2:5" x14ac:dyDescent="0.35">
      <c r="B21" s="16">
        <v>1543138</v>
      </c>
      <c r="C21" s="16">
        <v>229</v>
      </c>
      <c r="D21" s="16" t="s">
        <v>8</v>
      </c>
      <c r="E21" s="16" t="s">
        <v>37</v>
      </c>
    </row>
    <row r="22" spans="2:5" x14ac:dyDescent="0.35">
      <c r="B22" s="16">
        <v>1543146</v>
      </c>
      <c r="C22" s="16">
        <v>230</v>
      </c>
      <c r="D22" s="16" t="s">
        <v>8</v>
      </c>
      <c r="E22" s="16" t="s">
        <v>37</v>
      </c>
    </row>
    <row r="23" spans="2:5" x14ac:dyDescent="0.35">
      <c r="B23" s="16">
        <v>1543164</v>
      </c>
      <c r="C23" s="16">
        <v>231</v>
      </c>
      <c r="D23" s="16" t="s">
        <v>8</v>
      </c>
      <c r="E23" s="16" t="s">
        <v>37</v>
      </c>
    </row>
    <row r="24" spans="2:5" x14ac:dyDescent="0.35">
      <c r="B24" s="16">
        <v>1546526</v>
      </c>
      <c r="C24" s="16">
        <v>232</v>
      </c>
      <c r="D24" s="16" t="s">
        <v>8</v>
      </c>
      <c r="E24" s="16" t="s">
        <v>37</v>
      </c>
    </row>
    <row r="25" spans="2:5" x14ac:dyDescent="0.35">
      <c r="B25" s="16">
        <v>1546532</v>
      </c>
      <c r="C25" s="16">
        <v>233</v>
      </c>
      <c r="D25" s="16" t="s">
        <v>8</v>
      </c>
      <c r="E25" s="16" t="s">
        <v>37</v>
      </c>
    </row>
    <row r="26" spans="2:5" x14ac:dyDescent="0.35">
      <c r="B26" s="16">
        <v>1548111</v>
      </c>
      <c r="C26" s="16">
        <v>234</v>
      </c>
      <c r="D26" s="16" t="s">
        <v>8</v>
      </c>
      <c r="E26" s="16" t="s">
        <v>37</v>
      </c>
    </row>
    <row r="27" spans="2:5" x14ac:dyDescent="0.35">
      <c r="B27" s="16">
        <v>1548182</v>
      </c>
      <c r="C27" s="16">
        <v>235</v>
      </c>
      <c r="D27" s="16" t="s">
        <v>8</v>
      </c>
      <c r="E27" s="16" t="s">
        <v>37</v>
      </c>
    </row>
    <row r="28" spans="2:5" x14ac:dyDescent="0.35">
      <c r="B28" s="16">
        <v>1548188</v>
      </c>
      <c r="C28" s="16">
        <v>236</v>
      </c>
      <c r="D28" s="16" t="s">
        <v>8</v>
      </c>
      <c r="E28" s="16" t="s">
        <v>37</v>
      </c>
    </row>
    <row r="29" spans="2:5" x14ac:dyDescent="0.35">
      <c r="B29" s="16">
        <v>1549225</v>
      </c>
      <c r="C29" s="16">
        <v>237</v>
      </c>
      <c r="D29" s="16" t="s">
        <v>8</v>
      </c>
      <c r="E29" s="16" t="s">
        <v>37</v>
      </c>
    </row>
    <row r="30" spans="2:5" x14ac:dyDescent="0.35">
      <c r="B30" s="16">
        <v>1549231</v>
      </c>
      <c r="C30" s="16">
        <v>238</v>
      </c>
      <c r="D30" s="16" t="s">
        <v>8</v>
      </c>
      <c r="E30" s="16" t="s">
        <v>37</v>
      </c>
    </row>
    <row r="31" spans="2:5" x14ac:dyDescent="0.35">
      <c r="B31" s="16">
        <v>1550561</v>
      </c>
      <c r="C31" s="16">
        <v>239</v>
      </c>
      <c r="D31" s="16" t="s">
        <v>8</v>
      </c>
      <c r="E31" s="16" t="s">
        <v>37</v>
      </c>
    </row>
    <row r="32" spans="2:5" x14ac:dyDescent="0.35">
      <c r="B32" s="16">
        <v>1552195</v>
      </c>
      <c r="C32" s="16">
        <v>240</v>
      </c>
      <c r="D32" s="16" t="s">
        <v>8</v>
      </c>
      <c r="E32" s="16" t="s">
        <v>37</v>
      </c>
    </row>
    <row r="33" spans="2:5" x14ac:dyDescent="0.35">
      <c r="B33" s="16">
        <v>1553972</v>
      </c>
      <c r="C33" s="16">
        <v>241</v>
      </c>
      <c r="D33" s="16" t="s">
        <v>8</v>
      </c>
      <c r="E33" s="16" t="s">
        <v>37</v>
      </c>
    </row>
    <row r="34" spans="2:5" x14ac:dyDescent="0.35">
      <c r="B34" s="16">
        <v>1554219</v>
      </c>
      <c r="C34" s="16">
        <v>242</v>
      </c>
      <c r="D34" s="16" t="s">
        <v>8</v>
      </c>
      <c r="E34" s="16" t="s">
        <v>37</v>
      </c>
    </row>
    <row r="35" spans="2:5" x14ac:dyDescent="0.35">
      <c r="B35" s="16">
        <v>1554962</v>
      </c>
      <c r="C35" s="16">
        <v>243</v>
      </c>
      <c r="D35" s="16" t="s">
        <v>8</v>
      </c>
      <c r="E35" s="16" t="s">
        <v>37</v>
      </c>
    </row>
    <row r="36" spans="2:5" x14ac:dyDescent="0.35">
      <c r="B36" s="16">
        <v>1552241</v>
      </c>
      <c r="C36" s="16">
        <v>244</v>
      </c>
      <c r="D36" s="16" t="s">
        <v>8</v>
      </c>
      <c r="E36" s="16" t="s">
        <v>37</v>
      </c>
    </row>
    <row r="37" spans="2:5" x14ac:dyDescent="0.35">
      <c r="B37" s="16">
        <v>1555164</v>
      </c>
      <c r="C37" s="16">
        <v>245</v>
      </c>
      <c r="D37" s="16" t="s">
        <v>8</v>
      </c>
      <c r="E37" s="16" t="s">
        <v>37</v>
      </c>
    </row>
    <row r="38" spans="2:5" x14ac:dyDescent="0.35">
      <c r="B38" s="16">
        <v>1550568</v>
      </c>
      <c r="C38" s="16">
        <v>246</v>
      </c>
      <c r="D38" s="16" t="s">
        <v>8</v>
      </c>
      <c r="E38" s="16" t="s">
        <v>37</v>
      </c>
    </row>
    <row r="39" spans="2:5" x14ac:dyDescent="0.35">
      <c r="B39" s="16">
        <v>1555588</v>
      </c>
      <c r="C39" s="16">
        <v>247</v>
      </c>
      <c r="D39" s="16" t="s">
        <v>8</v>
      </c>
      <c r="E39" s="16" t="s">
        <v>37</v>
      </c>
    </row>
    <row r="40" spans="2:5" x14ac:dyDescent="0.35">
      <c r="B40" s="16">
        <v>1557891</v>
      </c>
      <c r="C40" s="16">
        <v>248</v>
      </c>
      <c r="D40" s="16" t="s">
        <v>8</v>
      </c>
      <c r="E40" s="16" t="s">
        <v>37</v>
      </c>
    </row>
    <row r="41" spans="2:5" x14ac:dyDescent="0.35">
      <c r="B41" s="16">
        <v>1559192</v>
      </c>
      <c r="C41" s="16">
        <v>249</v>
      </c>
      <c r="D41" s="16" t="s">
        <v>8</v>
      </c>
      <c r="E41" s="16" t="s">
        <v>37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62"/>
  <sheetViews>
    <sheetView tabSelected="1" zoomScale="55" zoomScaleNormal="55" workbookViewId="0">
      <selection activeCell="E6" sqref="E6"/>
    </sheetView>
  </sheetViews>
  <sheetFormatPr defaultRowHeight="14.5" x14ac:dyDescent="0.35"/>
  <cols>
    <col min="1" max="1" width="8" bestFit="1" customWidth="1"/>
    <col min="2" max="2" width="16.6328125" bestFit="1" customWidth="1"/>
    <col min="3" max="3" width="11.1796875" bestFit="1" customWidth="1"/>
    <col min="4" max="4" width="18.1796875" customWidth="1"/>
    <col min="5" max="5" width="13.08984375" customWidth="1"/>
    <col min="6" max="6" width="27" bestFit="1" customWidth="1"/>
    <col min="7" max="7" width="35" bestFit="1" customWidth="1"/>
    <col min="8" max="8" width="13.90625" customWidth="1"/>
    <col min="9" max="9" width="24" customWidth="1"/>
  </cols>
  <sheetData>
    <row r="1" spans="1:9" s="21" customFormat="1" ht="24.5" customHeight="1" x14ac:dyDescent="0.35">
      <c r="A1" s="58" t="s">
        <v>38</v>
      </c>
      <c r="B1" s="59" t="s">
        <v>146</v>
      </c>
      <c r="C1" s="60" t="s">
        <v>147</v>
      </c>
      <c r="D1" s="61" t="s">
        <v>46</v>
      </c>
      <c r="E1" s="60" t="s">
        <v>47</v>
      </c>
      <c r="F1" s="60" t="s">
        <v>49</v>
      </c>
      <c r="G1" s="60" t="s">
        <v>50</v>
      </c>
      <c r="H1" s="62" t="s">
        <v>148</v>
      </c>
      <c r="I1" s="61" t="s">
        <v>149</v>
      </c>
    </row>
    <row r="2" spans="1:9" x14ac:dyDescent="0.35">
      <c r="A2" s="36">
        <v>1522982</v>
      </c>
      <c r="B2" s="36" t="str">
        <f>VLOOKUP(AllData[[#This Row],[Order]],MM[],3,FALSE)</f>
        <v>V5757321200400</v>
      </c>
      <c r="C2" s="36">
        <f>VLOOKUP(AllData[[#This Row],[Order]],MM[],2,FALSE)</f>
        <v>210</v>
      </c>
      <c r="D2" s="36" t="s">
        <v>60</v>
      </c>
      <c r="E2" s="36" t="s">
        <v>61</v>
      </c>
      <c r="F2" s="36" t="s">
        <v>63</v>
      </c>
      <c r="G2" s="36" t="s">
        <v>64</v>
      </c>
      <c r="H2" s="36">
        <v>1.2669999999999999</v>
      </c>
      <c r="I2" s="36">
        <v>20</v>
      </c>
    </row>
    <row r="3" spans="1:9" x14ac:dyDescent="0.35">
      <c r="A3" s="36">
        <v>1522982</v>
      </c>
      <c r="B3" s="36" t="str">
        <f>VLOOKUP(AllData[[#This Row],[Order]],MM[],3,FALSE)</f>
        <v>V5757321200400</v>
      </c>
      <c r="C3" s="36">
        <f>VLOOKUP(AllData[[#This Row],[Order]],MM[],2,FALSE)</f>
        <v>210</v>
      </c>
      <c r="D3" s="36" t="s">
        <v>68</v>
      </c>
      <c r="E3" s="36" t="s">
        <v>69</v>
      </c>
      <c r="F3" s="36" t="s">
        <v>70</v>
      </c>
      <c r="G3" s="36" t="s">
        <v>71</v>
      </c>
      <c r="H3" s="36">
        <v>30</v>
      </c>
      <c r="I3" s="36">
        <v>30</v>
      </c>
    </row>
    <row r="4" spans="1:9" x14ac:dyDescent="0.35">
      <c r="A4" s="36">
        <v>1522982</v>
      </c>
      <c r="B4" s="36" t="str">
        <f>VLOOKUP(AllData[[#This Row],[Order]],MM[],3,FALSE)</f>
        <v>V5757321200400</v>
      </c>
      <c r="C4" s="36">
        <f>VLOOKUP(AllData[[#This Row],[Order]],MM[],2,FALSE)</f>
        <v>210</v>
      </c>
      <c r="D4" s="36" t="s">
        <v>73</v>
      </c>
      <c r="E4" s="36" t="s">
        <v>61</v>
      </c>
      <c r="F4" s="36" t="s">
        <v>63</v>
      </c>
      <c r="G4" s="36" t="s">
        <v>74</v>
      </c>
      <c r="H4" s="36">
        <v>733.98</v>
      </c>
      <c r="I4" s="36">
        <v>200</v>
      </c>
    </row>
    <row r="5" spans="1:9" x14ac:dyDescent="0.35">
      <c r="A5" s="36">
        <v>1522982</v>
      </c>
      <c r="B5" s="36" t="str">
        <f>VLOOKUP(AllData[[#This Row],[Order]],MM[],3,FALSE)</f>
        <v>V5757321200400</v>
      </c>
      <c r="C5" s="36">
        <f>VLOOKUP(AllData[[#This Row],[Order]],MM[],2,FALSE)</f>
        <v>210</v>
      </c>
      <c r="D5" s="36" t="s">
        <v>75</v>
      </c>
      <c r="E5" s="36" t="s">
        <v>61</v>
      </c>
      <c r="F5" s="36" t="s">
        <v>63</v>
      </c>
      <c r="G5" s="36" t="s">
        <v>76</v>
      </c>
      <c r="H5" s="36">
        <v>144.66</v>
      </c>
      <c r="I5" s="36">
        <v>500</v>
      </c>
    </row>
    <row r="6" spans="1:9" x14ac:dyDescent="0.35">
      <c r="A6" s="36">
        <v>1522982</v>
      </c>
      <c r="B6" s="36" t="str">
        <f>VLOOKUP(AllData[[#This Row],[Order]],MM[],3,FALSE)</f>
        <v>V5757321200400</v>
      </c>
      <c r="C6" s="36">
        <f>VLOOKUP(AllData[[#This Row],[Order]],MM[],2,FALSE)</f>
        <v>210</v>
      </c>
      <c r="D6" s="36" t="s">
        <v>78</v>
      </c>
      <c r="E6" s="36" t="s">
        <v>69</v>
      </c>
      <c r="F6" s="36" t="s">
        <v>70</v>
      </c>
      <c r="G6" s="36" t="s">
        <v>79</v>
      </c>
      <c r="H6" s="36">
        <v>20</v>
      </c>
      <c r="I6" s="36">
        <v>20</v>
      </c>
    </row>
    <row r="7" spans="1:9" x14ac:dyDescent="0.35">
      <c r="A7" s="36">
        <v>1522982</v>
      </c>
      <c r="B7" s="36" t="str">
        <f>VLOOKUP(AllData[[#This Row],[Order]],MM[],3,FALSE)</f>
        <v>V5757321200400</v>
      </c>
      <c r="C7" s="36">
        <f>VLOOKUP(AllData[[#This Row],[Order]],MM[],2,FALSE)</f>
        <v>210</v>
      </c>
      <c r="D7" s="36" t="s">
        <v>80</v>
      </c>
      <c r="E7" s="36" t="s">
        <v>69</v>
      </c>
      <c r="F7" s="36" t="s">
        <v>70</v>
      </c>
      <c r="G7" s="36" t="s">
        <v>81</v>
      </c>
      <c r="H7" s="36">
        <v>20</v>
      </c>
      <c r="I7" s="36">
        <v>20</v>
      </c>
    </row>
    <row r="8" spans="1:9" x14ac:dyDescent="0.35">
      <c r="A8" s="36">
        <v>1522982</v>
      </c>
      <c r="B8" s="36" t="str">
        <f>VLOOKUP(AllData[[#This Row],[Order]],MM[],3,FALSE)</f>
        <v>V5757321200400</v>
      </c>
      <c r="C8" s="36">
        <f>VLOOKUP(AllData[[#This Row],[Order]],MM[],2,FALSE)</f>
        <v>210</v>
      </c>
      <c r="D8" s="36" t="s">
        <v>82</v>
      </c>
      <c r="E8" s="36" t="s">
        <v>83</v>
      </c>
      <c r="F8" s="36" t="s">
        <v>84</v>
      </c>
      <c r="G8" s="36" t="s">
        <v>84</v>
      </c>
      <c r="H8" s="36">
        <v>351.6</v>
      </c>
      <c r="I8" s="36">
        <v>450</v>
      </c>
    </row>
    <row r="9" spans="1:9" x14ac:dyDescent="0.35">
      <c r="A9" s="36">
        <v>1522982</v>
      </c>
      <c r="B9" s="36" t="str">
        <f>VLOOKUP(AllData[[#This Row],[Order]],MM[],3,FALSE)</f>
        <v>V5757321200400</v>
      </c>
      <c r="C9" s="36">
        <f>VLOOKUP(AllData[[#This Row],[Order]],MM[],2,FALSE)</f>
        <v>210</v>
      </c>
      <c r="D9" s="36" t="s">
        <v>85</v>
      </c>
      <c r="E9" s="36" t="s">
        <v>86</v>
      </c>
      <c r="F9" s="36" t="s">
        <v>87</v>
      </c>
      <c r="G9" s="36" t="s">
        <v>87</v>
      </c>
      <c r="H9" s="36">
        <v>20</v>
      </c>
      <c r="I9" s="36">
        <v>20</v>
      </c>
    </row>
    <row r="10" spans="1:9" x14ac:dyDescent="0.35">
      <c r="A10" s="36">
        <v>1522982</v>
      </c>
      <c r="B10" s="36" t="str">
        <f>VLOOKUP(AllData[[#This Row],[Order]],MM[],3,FALSE)</f>
        <v>V5757321200400</v>
      </c>
      <c r="C10" s="36">
        <f>VLOOKUP(AllData[[#This Row],[Order]],MM[],2,FALSE)</f>
        <v>210</v>
      </c>
      <c r="D10" s="36" t="s">
        <v>95</v>
      </c>
      <c r="E10" s="36" t="s">
        <v>61</v>
      </c>
      <c r="F10" s="36" t="s">
        <v>63</v>
      </c>
      <c r="G10" s="36" t="s">
        <v>96</v>
      </c>
      <c r="H10" s="36">
        <v>29.817</v>
      </c>
      <c r="I10" s="36">
        <v>40</v>
      </c>
    </row>
    <row r="11" spans="1:9" x14ac:dyDescent="0.35">
      <c r="A11" s="36">
        <v>1522982</v>
      </c>
      <c r="B11" s="36" t="str">
        <f>VLOOKUP(AllData[[#This Row],[Order]],MM[],3,FALSE)</f>
        <v>V5757321200400</v>
      </c>
      <c r="C11" s="36">
        <f>VLOOKUP(AllData[[#This Row],[Order]],MM[],2,FALSE)</f>
        <v>210</v>
      </c>
      <c r="D11" s="36" t="s">
        <v>97</v>
      </c>
      <c r="E11" s="36" t="s">
        <v>69</v>
      </c>
      <c r="F11" s="36" t="s">
        <v>70</v>
      </c>
      <c r="G11" s="36" t="s">
        <v>98</v>
      </c>
      <c r="H11" s="36">
        <v>20</v>
      </c>
      <c r="I11" s="36">
        <v>20</v>
      </c>
    </row>
    <row r="12" spans="1:9" x14ac:dyDescent="0.35">
      <c r="A12" s="36">
        <v>1522982</v>
      </c>
      <c r="B12" s="36" t="str">
        <f>VLOOKUP(AllData[[#This Row],[Order]],MM[],3,FALSE)</f>
        <v>V5757321200400</v>
      </c>
      <c r="C12" s="36">
        <f>VLOOKUP(AllData[[#This Row],[Order]],MM[],2,FALSE)</f>
        <v>210</v>
      </c>
      <c r="D12" s="36" t="s">
        <v>99</v>
      </c>
      <c r="E12" s="36" t="s">
        <v>69</v>
      </c>
      <c r="F12" s="36" t="s">
        <v>70</v>
      </c>
      <c r="G12" s="36" t="s">
        <v>100</v>
      </c>
      <c r="H12" s="36">
        <v>50</v>
      </c>
      <c r="I12" s="36">
        <v>50</v>
      </c>
    </row>
    <row r="13" spans="1:9" x14ac:dyDescent="0.35">
      <c r="A13" s="36">
        <v>1522982</v>
      </c>
      <c r="B13" s="36" t="str">
        <f>VLOOKUP(AllData[[#This Row],[Order]],MM[],3,FALSE)</f>
        <v>V5757321200400</v>
      </c>
      <c r="C13" s="36">
        <f>VLOOKUP(AllData[[#This Row],[Order]],MM[],2,FALSE)</f>
        <v>210</v>
      </c>
      <c r="D13" s="36" t="s">
        <v>104</v>
      </c>
      <c r="E13" s="36" t="s">
        <v>102</v>
      </c>
      <c r="F13" s="36" t="s">
        <v>100</v>
      </c>
      <c r="G13" s="36" t="s">
        <v>106</v>
      </c>
      <c r="H13" s="36">
        <v>10</v>
      </c>
      <c r="I13" s="36">
        <v>10</v>
      </c>
    </row>
    <row r="14" spans="1:9" x14ac:dyDescent="0.35">
      <c r="A14" s="36">
        <v>1522982</v>
      </c>
      <c r="B14" s="36" t="str">
        <f>VLOOKUP(AllData[[#This Row],[Order]],MM[],3,FALSE)</f>
        <v>V5757321200400</v>
      </c>
      <c r="C14" s="36">
        <f>VLOOKUP(AllData[[#This Row],[Order]],MM[],2,FALSE)</f>
        <v>210</v>
      </c>
      <c r="D14" s="36" t="s">
        <v>60</v>
      </c>
      <c r="E14" s="36" t="s">
        <v>61</v>
      </c>
      <c r="F14" s="36" t="s">
        <v>63</v>
      </c>
      <c r="G14" s="36" t="s">
        <v>108</v>
      </c>
      <c r="H14" s="36">
        <v>1932.12</v>
      </c>
      <c r="I14" s="36">
        <v>1</v>
      </c>
    </row>
    <row r="15" spans="1:9" x14ac:dyDescent="0.35">
      <c r="A15" s="36">
        <v>1522982</v>
      </c>
      <c r="B15" s="36" t="str">
        <f>VLOOKUP(AllData[[#This Row],[Order]],MM[],3,FALSE)</f>
        <v>V5757321200400</v>
      </c>
      <c r="C15" s="36">
        <f>VLOOKUP(AllData[[#This Row],[Order]],MM[],2,FALSE)</f>
        <v>210</v>
      </c>
      <c r="D15" s="36" t="s">
        <v>82</v>
      </c>
      <c r="E15" s="36" t="s">
        <v>83</v>
      </c>
      <c r="F15" s="36" t="s">
        <v>84</v>
      </c>
      <c r="G15" s="36" t="s">
        <v>110</v>
      </c>
      <c r="H15" s="36"/>
      <c r="I15" s="36">
        <v>5</v>
      </c>
    </row>
    <row r="16" spans="1:9" x14ac:dyDescent="0.35">
      <c r="A16" s="36">
        <v>1522982</v>
      </c>
      <c r="B16" s="36" t="str">
        <f>VLOOKUP(AllData[[#This Row],[Order]],MM[],3,FALSE)</f>
        <v>V5757321200400</v>
      </c>
      <c r="C16" s="36">
        <f>VLOOKUP(AllData[[#This Row],[Order]],MM[],2,FALSE)</f>
        <v>210</v>
      </c>
      <c r="D16" s="36" t="s">
        <v>82</v>
      </c>
      <c r="E16" s="36" t="s">
        <v>83</v>
      </c>
      <c r="F16" s="36" t="s">
        <v>84</v>
      </c>
      <c r="G16" s="36" t="s">
        <v>134</v>
      </c>
      <c r="H16" s="36"/>
      <c r="I16" s="36">
        <v>5</v>
      </c>
    </row>
    <row r="17" spans="1:9" x14ac:dyDescent="0.35">
      <c r="A17" s="36">
        <v>1522982</v>
      </c>
      <c r="B17" s="36" t="str">
        <f>VLOOKUP(AllData[[#This Row],[Order]],MM[],3,FALSE)</f>
        <v>V5757321200400</v>
      </c>
      <c r="C17" s="36">
        <f>VLOOKUP(AllData[[#This Row],[Order]],MM[],2,FALSE)</f>
        <v>210</v>
      </c>
      <c r="D17" s="36" t="s">
        <v>82</v>
      </c>
      <c r="E17" s="36" t="s">
        <v>83</v>
      </c>
      <c r="F17" s="36" t="s">
        <v>84</v>
      </c>
      <c r="G17" s="36" t="s">
        <v>136</v>
      </c>
      <c r="H17" s="36"/>
      <c r="I17" s="36">
        <v>5</v>
      </c>
    </row>
    <row r="18" spans="1:9" x14ac:dyDescent="0.35">
      <c r="A18" s="36">
        <v>1522982</v>
      </c>
      <c r="B18" s="36" t="str">
        <f>VLOOKUP(AllData[[#This Row],[Order]],MM[],3,FALSE)</f>
        <v>V5757321200400</v>
      </c>
      <c r="C18" s="36">
        <f>VLOOKUP(AllData[[#This Row],[Order]],MM[],2,FALSE)</f>
        <v>210</v>
      </c>
      <c r="D18" s="36" t="s">
        <v>73</v>
      </c>
      <c r="E18" s="36" t="s">
        <v>89</v>
      </c>
      <c r="F18" s="36" t="s">
        <v>91</v>
      </c>
      <c r="G18" s="36" t="s">
        <v>138</v>
      </c>
      <c r="H18" s="36"/>
      <c r="I18" s="36">
        <v>5</v>
      </c>
    </row>
    <row r="19" spans="1:9" x14ac:dyDescent="0.35">
      <c r="A19" s="36">
        <v>1523672</v>
      </c>
      <c r="B19" s="36" t="str">
        <f>VLOOKUP(AllData[[#This Row],[Order]],MM[],3,FALSE)</f>
        <v>V5757341200600</v>
      </c>
      <c r="C19" s="36">
        <f>VLOOKUP(AllData[[#This Row],[Order]],MM[],2,FALSE)</f>
        <v>209</v>
      </c>
      <c r="D19" s="36" t="s">
        <v>60</v>
      </c>
      <c r="E19" s="36" t="s">
        <v>61</v>
      </c>
      <c r="F19" s="36" t="s">
        <v>63</v>
      </c>
      <c r="G19" s="36" t="s">
        <v>64</v>
      </c>
      <c r="H19" s="36">
        <v>3.0329999999999999</v>
      </c>
      <c r="I19" s="36">
        <v>20</v>
      </c>
    </row>
    <row r="20" spans="1:9" x14ac:dyDescent="0.35">
      <c r="A20" s="36">
        <v>1523672</v>
      </c>
      <c r="B20" s="36" t="str">
        <f>VLOOKUP(AllData[[#This Row],[Order]],MM[],3,FALSE)</f>
        <v>V5757341200600</v>
      </c>
      <c r="C20" s="36">
        <f>VLOOKUP(AllData[[#This Row],[Order]],MM[],2,FALSE)</f>
        <v>209</v>
      </c>
      <c r="D20" s="36" t="s">
        <v>68</v>
      </c>
      <c r="E20" s="36" t="s">
        <v>69</v>
      </c>
      <c r="F20" s="36" t="s">
        <v>70</v>
      </c>
      <c r="G20" s="36" t="s">
        <v>71</v>
      </c>
      <c r="H20" s="36">
        <v>30</v>
      </c>
      <c r="I20" s="36">
        <v>30</v>
      </c>
    </row>
    <row r="21" spans="1:9" x14ac:dyDescent="0.35">
      <c r="A21" s="36">
        <v>1523672</v>
      </c>
      <c r="B21" s="36" t="str">
        <f>VLOOKUP(AllData[[#This Row],[Order]],MM[],3,FALSE)</f>
        <v>V5757341200600</v>
      </c>
      <c r="C21" s="36">
        <f>VLOOKUP(AllData[[#This Row],[Order]],MM[],2,FALSE)</f>
        <v>209</v>
      </c>
      <c r="D21" s="36" t="s">
        <v>73</v>
      </c>
      <c r="E21" s="36" t="s">
        <v>61</v>
      </c>
      <c r="F21" s="36" t="s">
        <v>63</v>
      </c>
      <c r="G21" s="36" t="s">
        <v>74</v>
      </c>
      <c r="H21" s="36">
        <v>355.44</v>
      </c>
      <c r="I21" s="36">
        <v>200</v>
      </c>
    </row>
    <row r="22" spans="1:9" x14ac:dyDescent="0.35">
      <c r="A22" s="36">
        <v>1523672</v>
      </c>
      <c r="B22" s="36" t="str">
        <f>VLOOKUP(AllData[[#This Row],[Order]],MM[],3,FALSE)</f>
        <v>V5757341200600</v>
      </c>
      <c r="C22" s="36">
        <f>VLOOKUP(AllData[[#This Row],[Order]],MM[],2,FALSE)</f>
        <v>209</v>
      </c>
      <c r="D22" s="36" t="s">
        <v>75</v>
      </c>
      <c r="E22" s="36" t="s">
        <v>61</v>
      </c>
      <c r="F22" s="36" t="s">
        <v>63</v>
      </c>
      <c r="G22" s="36" t="s">
        <v>76</v>
      </c>
      <c r="H22" s="36">
        <v>548.1</v>
      </c>
      <c r="I22" s="36">
        <v>500</v>
      </c>
    </row>
    <row r="23" spans="1:9" x14ac:dyDescent="0.35">
      <c r="A23" s="36">
        <v>1523672</v>
      </c>
      <c r="B23" s="36" t="str">
        <f>VLOOKUP(AllData[[#This Row],[Order]],MM[],3,FALSE)</f>
        <v>V5757341200600</v>
      </c>
      <c r="C23" s="36">
        <f>VLOOKUP(AllData[[#This Row],[Order]],MM[],2,FALSE)</f>
        <v>209</v>
      </c>
      <c r="D23" s="36" t="s">
        <v>78</v>
      </c>
      <c r="E23" s="36" t="s">
        <v>69</v>
      </c>
      <c r="F23" s="36" t="s">
        <v>70</v>
      </c>
      <c r="G23" s="36" t="s">
        <v>79</v>
      </c>
      <c r="H23" s="36">
        <v>20</v>
      </c>
      <c r="I23" s="36">
        <v>20</v>
      </c>
    </row>
    <row r="24" spans="1:9" x14ac:dyDescent="0.35">
      <c r="A24" s="36">
        <v>1523672</v>
      </c>
      <c r="B24" s="36" t="str">
        <f>VLOOKUP(AllData[[#This Row],[Order]],MM[],3,FALSE)</f>
        <v>V5757341200600</v>
      </c>
      <c r="C24" s="36">
        <f>VLOOKUP(AllData[[#This Row],[Order]],MM[],2,FALSE)</f>
        <v>209</v>
      </c>
      <c r="D24" s="36" t="s">
        <v>80</v>
      </c>
      <c r="E24" s="36" t="s">
        <v>69</v>
      </c>
      <c r="F24" s="36" t="s">
        <v>70</v>
      </c>
      <c r="G24" s="36" t="s">
        <v>81</v>
      </c>
      <c r="H24" s="36">
        <v>20</v>
      </c>
      <c r="I24" s="36">
        <v>20</v>
      </c>
    </row>
    <row r="25" spans="1:9" x14ac:dyDescent="0.35">
      <c r="A25" s="36">
        <v>1523672</v>
      </c>
      <c r="B25" s="36" t="str">
        <f>VLOOKUP(AllData[[#This Row],[Order]],MM[],3,FALSE)</f>
        <v>V5757341200600</v>
      </c>
      <c r="C25" s="36">
        <f>VLOOKUP(AllData[[#This Row],[Order]],MM[],2,FALSE)</f>
        <v>209</v>
      </c>
      <c r="D25" s="36" t="s">
        <v>82</v>
      </c>
      <c r="E25" s="36" t="s">
        <v>83</v>
      </c>
      <c r="F25" s="36" t="s">
        <v>84</v>
      </c>
      <c r="G25" s="36" t="s">
        <v>84</v>
      </c>
      <c r="H25" s="36">
        <v>396.76</v>
      </c>
      <c r="I25" s="36">
        <v>450</v>
      </c>
    </row>
    <row r="26" spans="1:9" x14ac:dyDescent="0.35">
      <c r="A26" s="36">
        <v>1523672</v>
      </c>
      <c r="B26" s="36" t="str">
        <f>VLOOKUP(AllData[[#This Row],[Order]],MM[],3,FALSE)</f>
        <v>V5757341200600</v>
      </c>
      <c r="C26" s="36">
        <f>VLOOKUP(AllData[[#This Row],[Order]],MM[],2,FALSE)</f>
        <v>209</v>
      </c>
      <c r="D26" s="36" t="s">
        <v>85</v>
      </c>
      <c r="E26" s="36" t="s">
        <v>86</v>
      </c>
      <c r="F26" s="36" t="s">
        <v>87</v>
      </c>
      <c r="G26" s="36" t="s">
        <v>87</v>
      </c>
      <c r="H26" s="36">
        <v>20</v>
      </c>
      <c r="I26" s="36">
        <v>20</v>
      </c>
    </row>
    <row r="27" spans="1:9" x14ac:dyDescent="0.35">
      <c r="A27" s="36">
        <v>1523672</v>
      </c>
      <c r="B27" s="36" t="str">
        <f>VLOOKUP(AllData[[#This Row],[Order]],MM[],3,FALSE)</f>
        <v>V5757341200600</v>
      </c>
      <c r="C27" s="36">
        <f>VLOOKUP(AllData[[#This Row],[Order]],MM[],2,FALSE)</f>
        <v>209</v>
      </c>
      <c r="D27" s="36" t="s">
        <v>88</v>
      </c>
      <c r="E27" s="36" t="s">
        <v>89</v>
      </c>
      <c r="F27" s="36" t="s">
        <v>91</v>
      </c>
      <c r="G27" s="36" t="s">
        <v>92</v>
      </c>
      <c r="H27" s="36"/>
      <c r="I27" s="36">
        <v>1370</v>
      </c>
    </row>
    <row r="28" spans="1:9" x14ac:dyDescent="0.35">
      <c r="A28" s="36">
        <v>1523672</v>
      </c>
      <c r="B28" s="36" t="str">
        <f>VLOOKUP(AllData[[#This Row],[Order]],MM[],3,FALSE)</f>
        <v>V5757341200600</v>
      </c>
      <c r="C28" s="36">
        <f>VLOOKUP(AllData[[#This Row],[Order]],MM[],2,FALSE)</f>
        <v>209</v>
      </c>
      <c r="D28" s="36" t="s">
        <v>95</v>
      </c>
      <c r="E28" s="36" t="s">
        <v>61</v>
      </c>
      <c r="F28" s="36" t="s">
        <v>63</v>
      </c>
      <c r="G28" s="36" t="s">
        <v>96</v>
      </c>
      <c r="H28" s="36">
        <v>6.9669999999999996</v>
      </c>
      <c r="I28" s="36">
        <v>40</v>
      </c>
    </row>
    <row r="29" spans="1:9" x14ac:dyDescent="0.35">
      <c r="A29" s="36">
        <v>1523672</v>
      </c>
      <c r="B29" s="36" t="str">
        <f>VLOOKUP(AllData[[#This Row],[Order]],MM[],3,FALSE)</f>
        <v>V5757341200600</v>
      </c>
      <c r="C29" s="36">
        <f>VLOOKUP(AllData[[#This Row],[Order]],MM[],2,FALSE)</f>
        <v>209</v>
      </c>
      <c r="D29" s="36" t="s">
        <v>97</v>
      </c>
      <c r="E29" s="36" t="s">
        <v>69</v>
      </c>
      <c r="F29" s="36" t="s">
        <v>70</v>
      </c>
      <c r="G29" s="36" t="s">
        <v>98</v>
      </c>
      <c r="H29" s="36">
        <v>20</v>
      </c>
      <c r="I29" s="36">
        <v>20</v>
      </c>
    </row>
    <row r="30" spans="1:9" x14ac:dyDescent="0.35">
      <c r="A30" s="36">
        <v>1523672</v>
      </c>
      <c r="B30" s="36" t="str">
        <f>VLOOKUP(AllData[[#This Row],[Order]],MM[],3,FALSE)</f>
        <v>V5757341200600</v>
      </c>
      <c r="C30" s="36">
        <f>VLOOKUP(AllData[[#This Row],[Order]],MM[],2,FALSE)</f>
        <v>209</v>
      </c>
      <c r="D30" s="36" t="s">
        <v>99</v>
      </c>
      <c r="E30" s="36" t="s">
        <v>69</v>
      </c>
      <c r="F30" s="36" t="s">
        <v>70</v>
      </c>
      <c r="G30" s="36" t="s">
        <v>100</v>
      </c>
      <c r="H30" s="36">
        <v>50</v>
      </c>
      <c r="I30" s="36">
        <v>50</v>
      </c>
    </row>
    <row r="31" spans="1:9" x14ac:dyDescent="0.35">
      <c r="A31" s="36">
        <v>1523672</v>
      </c>
      <c r="B31" s="36" t="str">
        <f>VLOOKUP(AllData[[#This Row],[Order]],MM[],3,FALSE)</f>
        <v>V5757341200600</v>
      </c>
      <c r="C31" s="36">
        <f>VLOOKUP(AllData[[#This Row],[Order]],MM[],2,FALSE)</f>
        <v>209</v>
      </c>
      <c r="D31" s="36" t="s">
        <v>101</v>
      </c>
      <c r="E31" s="36" t="s">
        <v>102</v>
      </c>
      <c r="F31" s="36" t="s">
        <v>100</v>
      </c>
      <c r="G31" s="36" t="s">
        <v>103</v>
      </c>
      <c r="H31" s="36">
        <v>10</v>
      </c>
      <c r="I31" s="36">
        <v>10</v>
      </c>
    </row>
    <row r="32" spans="1:9" x14ac:dyDescent="0.35">
      <c r="A32" s="36">
        <v>1523672</v>
      </c>
      <c r="B32" s="36" t="str">
        <f>VLOOKUP(AllData[[#This Row],[Order]],MM[],3,FALSE)</f>
        <v>V5757341200600</v>
      </c>
      <c r="C32" s="36">
        <f>VLOOKUP(AllData[[#This Row],[Order]],MM[],2,FALSE)</f>
        <v>209</v>
      </c>
      <c r="D32" s="36" t="s">
        <v>104</v>
      </c>
      <c r="E32" s="36" t="s">
        <v>102</v>
      </c>
      <c r="F32" s="36" t="s">
        <v>100</v>
      </c>
      <c r="G32" s="36" t="s">
        <v>106</v>
      </c>
      <c r="H32" s="36">
        <v>10</v>
      </c>
      <c r="I32" s="36">
        <v>10</v>
      </c>
    </row>
    <row r="33" spans="1:9" x14ac:dyDescent="0.35">
      <c r="A33" s="36">
        <v>1523672</v>
      </c>
      <c r="B33" s="36" t="str">
        <f>VLOOKUP(AllData[[#This Row],[Order]],MM[],3,FALSE)</f>
        <v>V5757341200600</v>
      </c>
      <c r="C33" s="36">
        <f>VLOOKUP(AllData[[#This Row],[Order]],MM[],2,FALSE)</f>
        <v>209</v>
      </c>
      <c r="D33" s="36" t="s">
        <v>60</v>
      </c>
      <c r="E33" s="36" t="s">
        <v>61</v>
      </c>
      <c r="F33" s="36" t="s">
        <v>63</v>
      </c>
      <c r="G33" s="36" t="s">
        <v>108</v>
      </c>
      <c r="H33" s="36">
        <v>1603.74</v>
      </c>
      <c r="I33" s="36">
        <v>1</v>
      </c>
    </row>
    <row r="34" spans="1:9" x14ac:dyDescent="0.35">
      <c r="A34" s="36">
        <v>1523672</v>
      </c>
      <c r="B34" s="36" t="str">
        <f>VLOOKUP(AllData[[#This Row],[Order]],MM[],3,FALSE)</f>
        <v>V5757341200600</v>
      </c>
      <c r="C34" s="36">
        <f>VLOOKUP(AllData[[#This Row],[Order]],MM[],2,FALSE)</f>
        <v>209</v>
      </c>
      <c r="D34" s="36" t="s">
        <v>82</v>
      </c>
      <c r="E34" s="36" t="s">
        <v>83</v>
      </c>
      <c r="F34" s="36" t="s">
        <v>84</v>
      </c>
      <c r="G34" s="36" t="s">
        <v>110</v>
      </c>
      <c r="H34" s="36"/>
      <c r="I34" s="36">
        <v>5</v>
      </c>
    </row>
    <row r="35" spans="1:9" x14ac:dyDescent="0.35">
      <c r="A35" s="36">
        <v>1529212</v>
      </c>
      <c r="B35" s="36" t="str">
        <f>VLOOKUP(AllData[[#This Row],[Order]],MM[],3,FALSE)</f>
        <v>V5757301200200Q</v>
      </c>
      <c r="C35" s="36">
        <f>VLOOKUP(AllData[[#This Row],[Order]],MM[],2,FALSE)</f>
        <v>209</v>
      </c>
      <c r="D35" s="36" t="s">
        <v>60</v>
      </c>
      <c r="E35" s="36" t="s">
        <v>61</v>
      </c>
      <c r="F35" s="36" t="s">
        <v>63</v>
      </c>
      <c r="G35" s="36" t="s">
        <v>64</v>
      </c>
      <c r="H35" s="36">
        <v>15.833</v>
      </c>
      <c r="I35" s="36">
        <v>20</v>
      </c>
    </row>
    <row r="36" spans="1:9" x14ac:dyDescent="0.35">
      <c r="A36" s="36">
        <v>1529212</v>
      </c>
      <c r="B36" s="36" t="str">
        <f>VLOOKUP(AllData[[#This Row],[Order]],MM[],3,FALSE)</f>
        <v>V5757301200200Q</v>
      </c>
      <c r="C36" s="36">
        <f>VLOOKUP(AllData[[#This Row],[Order]],MM[],2,FALSE)</f>
        <v>209</v>
      </c>
      <c r="D36" s="36" t="s">
        <v>68</v>
      </c>
      <c r="E36" s="36" t="s">
        <v>69</v>
      </c>
      <c r="F36" s="36" t="s">
        <v>70</v>
      </c>
      <c r="G36" s="36" t="s">
        <v>71</v>
      </c>
      <c r="H36" s="36">
        <v>30</v>
      </c>
      <c r="I36" s="36">
        <v>30</v>
      </c>
    </row>
    <row r="37" spans="1:9" x14ac:dyDescent="0.35">
      <c r="A37" s="36">
        <v>1529212</v>
      </c>
      <c r="B37" s="36" t="str">
        <f>VLOOKUP(AllData[[#This Row],[Order]],MM[],3,FALSE)</f>
        <v>V5757301200200Q</v>
      </c>
      <c r="C37" s="36">
        <f>VLOOKUP(AllData[[#This Row],[Order]],MM[],2,FALSE)</f>
        <v>209</v>
      </c>
      <c r="D37" s="36" t="s">
        <v>73</v>
      </c>
      <c r="E37" s="36" t="s">
        <v>61</v>
      </c>
      <c r="F37" s="36" t="s">
        <v>63</v>
      </c>
      <c r="G37" s="36" t="s">
        <v>74</v>
      </c>
      <c r="H37" s="36">
        <v>128.1</v>
      </c>
      <c r="I37" s="36">
        <v>200</v>
      </c>
    </row>
    <row r="38" spans="1:9" x14ac:dyDescent="0.35">
      <c r="A38" s="36">
        <v>1529212</v>
      </c>
      <c r="B38" s="36" t="str">
        <f>VLOOKUP(AllData[[#This Row],[Order]],MM[],3,FALSE)</f>
        <v>V5757301200200Q</v>
      </c>
      <c r="C38" s="36">
        <f>VLOOKUP(AllData[[#This Row],[Order]],MM[],2,FALSE)</f>
        <v>209</v>
      </c>
      <c r="D38" s="36" t="s">
        <v>75</v>
      </c>
      <c r="E38" s="36" t="s">
        <v>61</v>
      </c>
      <c r="F38" s="36" t="s">
        <v>63</v>
      </c>
      <c r="G38" s="36" t="s">
        <v>76</v>
      </c>
      <c r="H38" s="36">
        <v>232.26</v>
      </c>
      <c r="I38" s="36">
        <v>500</v>
      </c>
    </row>
    <row r="39" spans="1:9" x14ac:dyDescent="0.35">
      <c r="A39" s="36">
        <v>1529212</v>
      </c>
      <c r="B39" s="36" t="str">
        <f>VLOOKUP(AllData[[#This Row],[Order]],MM[],3,FALSE)</f>
        <v>V5757301200200Q</v>
      </c>
      <c r="C39" s="36">
        <f>VLOOKUP(AllData[[#This Row],[Order]],MM[],2,FALSE)</f>
        <v>209</v>
      </c>
      <c r="D39" s="36" t="s">
        <v>78</v>
      </c>
      <c r="E39" s="36" t="s">
        <v>69</v>
      </c>
      <c r="F39" s="36" t="s">
        <v>70</v>
      </c>
      <c r="G39" s="36" t="s">
        <v>79</v>
      </c>
      <c r="H39" s="36">
        <v>20</v>
      </c>
      <c r="I39" s="36">
        <v>20</v>
      </c>
    </row>
    <row r="40" spans="1:9" x14ac:dyDescent="0.35">
      <c r="A40" s="36">
        <v>1529212</v>
      </c>
      <c r="B40" s="36" t="str">
        <f>VLOOKUP(AllData[[#This Row],[Order]],MM[],3,FALSE)</f>
        <v>V5757301200200Q</v>
      </c>
      <c r="C40" s="36">
        <f>VLOOKUP(AllData[[#This Row],[Order]],MM[],2,FALSE)</f>
        <v>209</v>
      </c>
      <c r="D40" s="36" t="s">
        <v>80</v>
      </c>
      <c r="E40" s="36" t="s">
        <v>69</v>
      </c>
      <c r="F40" s="36" t="s">
        <v>70</v>
      </c>
      <c r="G40" s="36" t="s">
        <v>81</v>
      </c>
      <c r="H40" s="36">
        <v>20</v>
      </c>
      <c r="I40" s="36">
        <v>20</v>
      </c>
    </row>
    <row r="41" spans="1:9" x14ac:dyDescent="0.35">
      <c r="A41" s="36">
        <v>1529212</v>
      </c>
      <c r="B41" s="36" t="str">
        <f>VLOOKUP(AllData[[#This Row],[Order]],MM[],3,FALSE)</f>
        <v>V5757301200200Q</v>
      </c>
      <c r="C41" s="36">
        <f>VLOOKUP(AllData[[#This Row],[Order]],MM[],2,FALSE)</f>
        <v>209</v>
      </c>
      <c r="D41" s="36" t="s">
        <v>82</v>
      </c>
      <c r="E41" s="36" t="s">
        <v>83</v>
      </c>
      <c r="F41" s="36" t="s">
        <v>84</v>
      </c>
      <c r="G41" s="36" t="s">
        <v>84</v>
      </c>
      <c r="H41" s="36">
        <v>320.88</v>
      </c>
      <c r="I41" s="36">
        <v>450</v>
      </c>
    </row>
    <row r="42" spans="1:9" x14ac:dyDescent="0.35">
      <c r="A42" s="36">
        <v>1529212</v>
      </c>
      <c r="B42" s="36" t="str">
        <f>VLOOKUP(AllData[[#This Row],[Order]],MM[],3,FALSE)</f>
        <v>V5757301200200Q</v>
      </c>
      <c r="C42" s="36">
        <f>VLOOKUP(AllData[[#This Row],[Order]],MM[],2,FALSE)</f>
        <v>209</v>
      </c>
      <c r="D42" s="36" t="s">
        <v>85</v>
      </c>
      <c r="E42" s="36" t="s">
        <v>86</v>
      </c>
      <c r="F42" s="36" t="s">
        <v>87</v>
      </c>
      <c r="G42" s="36" t="s">
        <v>87</v>
      </c>
      <c r="H42" s="36">
        <v>20</v>
      </c>
      <c r="I42" s="36">
        <v>20</v>
      </c>
    </row>
    <row r="43" spans="1:9" x14ac:dyDescent="0.35">
      <c r="A43" s="36">
        <v>1529212</v>
      </c>
      <c r="B43" s="36" t="str">
        <f>VLOOKUP(AllData[[#This Row],[Order]],MM[],3,FALSE)</f>
        <v>V5757301200200Q</v>
      </c>
      <c r="C43" s="36">
        <f>VLOOKUP(AllData[[#This Row],[Order]],MM[],2,FALSE)</f>
        <v>209</v>
      </c>
      <c r="D43" s="36" t="s">
        <v>88</v>
      </c>
      <c r="E43" s="36" t="s">
        <v>89</v>
      </c>
      <c r="F43" s="36" t="s">
        <v>91</v>
      </c>
      <c r="G43" s="36" t="s">
        <v>92</v>
      </c>
      <c r="H43" s="36"/>
      <c r="I43" s="36">
        <v>1370</v>
      </c>
    </row>
    <row r="44" spans="1:9" x14ac:dyDescent="0.35">
      <c r="A44" s="36">
        <v>1529212</v>
      </c>
      <c r="B44" s="36" t="str">
        <f>VLOOKUP(AllData[[#This Row],[Order]],MM[],3,FALSE)</f>
        <v>V5757301200200Q</v>
      </c>
      <c r="C44" s="36">
        <f>VLOOKUP(AllData[[#This Row],[Order]],MM[],2,FALSE)</f>
        <v>209</v>
      </c>
      <c r="D44" s="36" t="s">
        <v>95</v>
      </c>
      <c r="E44" s="36" t="s">
        <v>61</v>
      </c>
      <c r="F44" s="36" t="s">
        <v>63</v>
      </c>
      <c r="G44" s="36" t="s">
        <v>96</v>
      </c>
      <c r="H44" s="36">
        <v>29.817</v>
      </c>
      <c r="I44" s="36">
        <v>40</v>
      </c>
    </row>
    <row r="45" spans="1:9" x14ac:dyDescent="0.35">
      <c r="A45" s="36">
        <v>1529212</v>
      </c>
      <c r="B45" s="36" t="str">
        <f>VLOOKUP(AllData[[#This Row],[Order]],MM[],3,FALSE)</f>
        <v>V5757301200200Q</v>
      </c>
      <c r="C45" s="36">
        <f>VLOOKUP(AllData[[#This Row],[Order]],MM[],2,FALSE)</f>
        <v>209</v>
      </c>
      <c r="D45" s="36" t="s">
        <v>97</v>
      </c>
      <c r="E45" s="36" t="s">
        <v>69</v>
      </c>
      <c r="F45" s="36" t="s">
        <v>70</v>
      </c>
      <c r="G45" s="36" t="s">
        <v>98</v>
      </c>
      <c r="H45" s="36">
        <v>20</v>
      </c>
      <c r="I45" s="36">
        <v>20</v>
      </c>
    </row>
    <row r="46" spans="1:9" x14ac:dyDescent="0.35">
      <c r="A46" s="36">
        <v>1529212</v>
      </c>
      <c r="B46" s="36" t="str">
        <f>VLOOKUP(AllData[[#This Row],[Order]],MM[],3,FALSE)</f>
        <v>V5757301200200Q</v>
      </c>
      <c r="C46" s="36">
        <f>VLOOKUP(AllData[[#This Row],[Order]],MM[],2,FALSE)</f>
        <v>209</v>
      </c>
      <c r="D46" s="36" t="s">
        <v>99</v>
      </c>
      <c r="E46" s="36" t="s">
        <v>69</v>
      </c>
      <c r="F46" s="36" t="s">
        <v>70</v>
      </c>
      <c r="G46" s="36" t="s">
        <v>100</v>
      </c>
      <c r="H46" s="36">
        <v>50</v>
      </c>
      <c r="I46" s="36">
        <v>50</v>
      </c>
    </row>
    <row r="47" spans="1:9" x14ac:dyDescent="0.35">
      <c r="A47" s="36">
        <v>1529212</v>
      </c>
      <c r="B47" s="36" t="str">
        <f>VLOOKUP(AllData[[#This Row],[Order]],MM[],3,FALSE)</f>
        <v>V5757301200200Q</v>
      </c>
      <c r="C47" s="36">
        <f>VLOOKUP(AllData[[#This Row],[Order]],MM[],2,FALSE)</f>
        <v>209</v>
      </c>
      <c r="D47" s="36" t="s">
        <v>101</v>
      </c>
      <c r="E47" s="36" t="s">
        <v>102</v>
      </c>
      <c r="F47" s="36" t="s">
        <v>100</v>
      </c>
      <c r="G47" s="36" t="s">
        <v>103</v>
      </c>
      <c r="H47" s="36">
        <v>10</v>
      </c>
      <c r="I47" s="36">
        <v>10</v>
      </c>
    </row>
    <row r="48" spans="1:9" x14ac:dyDescent="0.35">
      <c r="A48" s="36">
        <v>1529212</v>
      </c>
      <c r="B48" s="36" t="str">
        <f>VLOOKUP(AllData[[#This Row],[Order]],MM[],3,FALSE)</f>
        <v>V5757301200200Q</v>
      </c>
      <c r="C48" s="36">
        <f>VLOOKUP(AllData[[#This Row],[Order]],MM[],2,FALSE)</f>
        <v>209</v>
      </c>
      <c r="D48" s="36" t="s">
        <v>104</v>
      </c>
      <c r="E48" s="36" t="s">
        <v>102</v>
      </c>
      <c r="F48" s="36" t="s">
        <v>100</v>
      </c>
      <c r="G48" s="36" t="s">
        <v>106</v>
      </c>
      <c r="H48" s="36">
        <v>10</v>
      </c>
      <c r="I48" s="36">
        <v>10</v>
      </c>
    </row>
    <row r="49" spans="1:9" x14ac:dyDescent="0.35">
      <c r="A49" s="36">
        <v>1529212</v>
      </c>
      <c r="B49" s="36" t="str">
        <f>VLOOKUP(AllData[[#This Row],[Order]],MM[],3,FALSE)</f>
        <v>V5757301200200Q</v>
      </c>
      <c r="C49" s="36">
        <f>VLOOKUP(AllData[[#This Row],[Order]],MM[],2,FALSE)</f>
        <v>209</v>
      </c>
      <c r="D49" s="36" t="s">
        <v>60</v>
      </c>
      <c r="E49" s="36" t="s">
        <v>61</v>
      </c>
      <c r="F49" s="36" t="s">
        <v>63</v>
      </c>
      <c r="G49" s="36" t="s">
        <v>108</v>
      </c>
      <c r="H49" s="36">
        <v>466.38</v>
      </c>
      <c r="I49" s="36">
        <v>1</v>
      </c>
    </row>
    <row r="50" spans="1:9" x14ac:dyDescent="0.35">
      <c r="A50" s="36">
        <v>1529212</v>
      </c>
      <c r="B50" s="36" t="str">
        <f>VLOOKUP(AllData[[#This Row],[Order]],MM[],3,FALSE)</f>
        <v>V5757301200200Q</v>
      </c>
      <c r="C50" s="36">
        <f>VLOOKUP(AllData[[#This Row],[Order]],MM[],2,FALSE)</f>
        <v>209</v>
      </c>
      <c r="D50" s="36" t="s">
        <v>82</v>
      </c>
      <c r="E50" s="36" t="s">
        <v>83</v>
      </c>
      <c r="F50" s="36" t="s">
        <v>84</v>
      </c>
      <c r="G50" s="36" t="s">
        <v>110</v>
      </c>
      <c r="H50" s="36"/>
      <c r="I50" s="36">
        <v>5</v>
      </c>
    </row>
    <row r="51" spans="1:9" x14ac:dyDescent="0.35">
      <c r="A51" s="36">
        <v>1529213</v>
      </c>
      <c r="B51" s="36" t="str">
        <f>VLOOKUP(AllData[[#This Row],[Order]],MM[],3,FALSE)</f>
        <v>V5757301200200R</v>
      </c>
      <c r="C51" s="36">
        <f>VLOOKUP(AllData[[#This Row],[Order]],MM[],2,FALSE)</f>
        <v>209</v>
      </c>
      <c r="D51" s="36" t="s">
        <v>60</v>
      </c>
      <c r="E51" s="36" t="s">
        <v>61</v>
      </c>
      <c r="F51" s="36" t="s">
        <v>63</v>
      </c>
      <c r="G51" s="36" t="s">
        <v>64</v>
      </c>
      <c r="H51" s="36">
        <v>63.84</v>
      </c>
      <c r="I51" s="36">
        <v>20</v>
      </c>
    </row>
    <row r="52" spans="1:9" x14ac:dyDescent="0.35">
      <c r="A52" s="36">
        <v>1529213</v>
      </c>
      <c r="B52" s="36" t="str">
        <f>VLOOKUP(AllData[[#This Row],[Order]],MM[],3,FALSE)</f>
        <v>V5757301200200R</v>
      </c>
      <c r="C52" s="36">
        <f>VLOOKUP(AllData[[#This Row],[Order]],MM[],2,FALSE)</f>
        <v>209</v>
      </c>
      <c r="D52" s="36" t="s">
        <v>68</v>
      </c>
      <c r="E52" s="36" t="s">
        <v>69</v>
      </c>
      <c r="F52" s="36" t="s">
        <v>70</v>
      </c>
      <c r="G52" s="36" t="s">
        <v>71</v>
      </c>
      <c r="H52" s="36">
        <v>30</v>
      </c>
      <c r="I52" s="36">
        <v>30</v>
      </c>
    </row>
    <row r="53" spans="1:9" x14ac:dyDescent="0.35">
      <c r="A53" s="36">
        <v>1529213</v>
      </c>
      <c r="B53" s="36" t="str">
        <f>VLOOKUP(AllData[[#This Row],[Order]],MM[],3,FALSE)</f>
        <v>V5757301200200R</v>
      </c>
      <c r="C53" s="36">
        <f>VLOOKUP(AllData[[#This Row],[Order]],MM[],2,FALSE)</f>
        <v>209</v>
      </c>
      <c r="D53" s="36" t="s">
        <v>73</v>
      </c>
      <c r="E53" s="36" t="s">
        <v>61</v>
      </c>
      <c r="F53" s="36" t="s">
        <v>63</v>
      </c>
      <c r="G53" s="36" t="s">
        <v>74</v>
      </c>
      <c r="H53" s="36">
        <v>311.82</v>
      </c>
      <c r="I53" s="36">
        <v>200</v>
      </c>
    </row>
    <row r="54" spans="1:9" x14ac:dyDescent="0.35">
      <c r="A54" s="36">
        <v>1529213</v>
      </c>
      <c r="B54" s="36" t="str">
        <f>VLOOKUP(AllData[[#This Row],[Order]],MM[],3,FALSE)</f>
        <v>V5757301200200R</v>
      </c>
      <c r="C54" s="36">
        <f>VLOOKUP(AllData[[#This Row],[Order]],MM[],2,FALSE)</f>
        <v>209</v>
      </c>
      <c r="D54" s="36" t="s">
        <v>75</v>
      </c>
      <c r="E54" s="36" t="s">
        <v>61</v>
      </c>
      <c r="F54" s="36" t="s">
        <v>63</v>
      </c>
      <c r="G54" s="36" t="s">
        <v>76</v>
      </c>
      <c r="H54" s="36">
        <v>2.6</v>
      </c>
      <c r="I54" s="36">
        <v>500</v>
      </c>
    </row>
    <row r="55" spans="1:9" x14ac:dyDescent="0.35">
      <c r="A55" s="36">
        <v>1529213</v>
      </c>
      <c r="B55" s="36" t="str">
        <f>VLOOKUP(AllData[[#This Row],[Order]],MM[],3,FALSE)</f>
        <v>V5757301200200R</v>
      </c>
      <c r="C55" s="36">
        <f>VLOOKUP(AllData[[#This Row],[Order]],MM[],2,FALSE)</f>
        <v>209</v>
      </c>
      <c r="D55" s="36" t="s">
        <v>78</v>
      </c>
      <c r="E55" s="36" t="s">
        <v>69</v>
      </c>
      <c r="F55" s="36" t="s">
        <v>70</v>
      </c>
      <c r="G55" s="36" t="s">
        <v>79</v>
      </c>
      <c r="H55" s="36">
        <v>20</v>
      </c>
      <c r="I55" s="36">
        <v>20</v>
      </c>
    </row>
    <row r="56" spans="1:9" x14ac:dyDescent="0.35">
      <c r="A56" s="36">
        <v>1529213</v>
      </c>
      <c r="B56" s="36" t="str">
        <f>VLOOKUP(AllData[[#This Row],[Order]],MM[],3,FALSE)</f>
        <v>V5757301200200R</v>
      </c>
      <c r="C56" s="36">
        <f>VLOOKUP(AllData[[#This Row],[Order]],MM[],2,FALSE)</f>
        <v>209</v>
      </c>
      <c r="D56" s="36" t="s">
        <v>80</v>
      </c>
      <c r="E56" s="36" t="s">
        <v>69</v>
      </c>
      <c r="F56" s="36" t="s">
        <v>70</v>
      </c>
      <c r="G56" s="36" t="s">
        <v>81</v>
      </c>
      <c r="H56" s="36">
        <v>20</v>
      </c>
      <c r="I56" s="36">
        <v>20</v>
      </c>
    </row>
    <row r="57" spans="1:9" x14ac:dyDescent="0.35">
      <c r="A57" s="36">
        <v>1529213</v>
      </c>
      <c r="B57" s="36" t="str">
        <f>VLOOKUP(AllData[[#This Row],[Order]],MM[],3,FALSE)</f>
        <v>V5757301200200R</v>
      </c>
      <c r="C57" s="36">
        <f>VLOOKUP(AllData[[#This Row],[Order]],MM[],2,FALSE)</f>
        <v>209</v>
      </c>
      <c r="D57" s="36" t="s">
        <v>82</v>
      </c>
      <c r="E57" s="36" t="s">
        <v>83</v>
      </c>
      <c r="F57" s="36" t="s">
        <v>84</v>
      </c>
      <c r="G57" s="36" t="s">
        <v>84</v>
      </c>
      <c r="H57" s="36">
        <v>457.68</v>
      </c>
      <c r="I57" s="36">
        <v>450</v>
      </c>
    </row>
    <row r="58" spans="1:9" x14ac:dyDescent="0.35">
      <c r="A58" s="36">
        <v>1529213</v>
      </c>
      <c r="B58" s="36" t="str">
        <f>VLOOKUP(AllData[[#This Row],[Order]],MM[],3,FALSE)</f>
        <v>V5757301200200R</v>
      </c>
      <c r="C58" s="36">
        <f>VLOOKUP(AllData[[#This Row],[Order]],MM[],2,FALSE)</f>
        <v>209</v>
      </c>
      <c r="D58" s="36" t="s">
        <v>85</v>
      </c>
      <c r="E58" s="36" t="s">
        <v>86</v>
      </c>
      <c r="F58" s="36" t="s">
        <v>87</v>
      </c>
      <c r="G58" s="36" t="s">
        <v>87</v>
      </c>
      <c r="H58" s="36">
        <v>20</v>
      </c>
      <c r="I58" s="36">
        <v>20</v>
      </c>
    </row>
    <row r="59" spans="1:9" x14ac:dyDescent="0.35">
      <c r="A59" s="36">
        <v>1529213</v>
      </c>
      <c r="B59" s="36" t="str">
        <f>VLOOKUP(AllData[[#This Row],[Order]],MM[],3,FALSE)</f>
        <v>V5757301200200R</v>
      </c>
      <c r="C59" s="36">
        <f>VLOOKUP(AllData[[#This Row],[Order]],MM[],2,FALSE)</f>
        <v>209</v>
      </c>
      <c r="D59" s="36" t="s">
        <v>88</v>
      </c>
      <c r="E59" s="36" t="s">
        <v>89</v>
      </c>
      <c r="F59" s="36" t="s">
        <v>91</v>
      </c>
      <c r="G59" s="36" t="s">
        <v>92</v>
      </c>
      <c r="H59" s="36"/>
      <c r="I59" s="36">
        <v>1370</v>
      </c>
    </row>
    <row r="60" spans="1:9" x14ac:dyDescent="0.35">
      <c r="A60" s="36">
        <v>1529213</v>
      </c>
      <c r="B60" s="36" t="str">
        <f>VLOOKUP(AllData[[#This Row],[Order]],MM[],3,FALSE)</f>
        <v>V5757301200200R</v>
      </c>
      <c r="C60" s="36">
        <f>VLOOKUP(AllData[[#This Row],[Order]],MM[],2,FALSE)</f>
        <v>209</v>
      </c>
      <c r="D60" s="36" t="s">
        <v>95</v>
      </c>
      <c r="E60" s="36" t="s">
        <v>61</v>
      </c>
      <c r="F60" s="36" t="s">
        <v>63</v>
      </c>
      <c r="G60" s="36" t="s">
        <v>96</v>
      </c>
      <c r="H60" s="36">
        <v>29.817</v>
      </c>
      <c r="I60" s="36">
        <v>40</v>
      </c>
    </row>
    <row r="61" spans="1:9" x14ac:dyDescent="0.35">
      <c r="A61" s="36">
        <v>1529213</v>
      </c>
      <c r="B61" s="36" t="str">
        <f>VLOOKUP(AllData[[#This Row],[Order]],MM[],3,FALSE)</f>
        <v>V5757301200200R</v>
      </c>
      <c r="C61" s="36">
        <f>VLOOKUP(AllData[[#This Row],[Order]],MM[],2,FALSE)</f>
        <v>209</v>
      </c>
      <c r="D61" s="36" t="s">
        <v>97</v>
      </c>
      <c r="E61" s="36" t="s">
        <v>69</v>
      </c>
      <c r="F61" s="36" t="s">
        <v>70</v>
      </c>
      <c r="G61" s="36" t="s">
        <v>98</v>
      </c>
      <c r="H61" s="36">
        <v>20</v>
      </c>
      <c r="I61" s="36">
        <v>20</v>
      </c>
    </row>
    <row r="62" spans="1:9" x14ac:dyDescent="0.35">
      <c r="A62" s="36">
        <v>1529213</v>
      </c>
      <c r="B62" s="36" t="str">
        <f>VLOOKUP(AllData[[#This Row],[Order]],MM[],3,FALSE)</f>
        <v>V5757301200200R</v>
      </c>
      <c r="C62" s="36">
        <f>VLOOKUP(AllData[[#This Row],[Order]],MM[],2,FALSE)</f>
        <v>209</v>
      </c>
      <c r="D62" s="36" t="s">
        <v>99</v>
      </c>
      <c r="E62" s="36" t="s">
        <v>69</v>
      </c>
      <c r="F62" s="36" t="s">
        <v>70</v>
      </c>
      <c r="G62" s="36" t="s">
        <v>100</v>
      </c>
      <c r="H62" s="36">
        <v>50</v>
      </c>
      <c r="I62" s="36">
        <v>50</v>
      </c>
    </row>
    <row r="63" spans="1:9" x14ac:dyDescent="0.35">
      <c r="A63" s="36">
        <v>1529213</v>
      </c>
      <c r="B63" s="36" t="str">
        <f>VLOOKUP(AllData[[#This Row],[Order]],MM[],3,FALSE)</f>
        <v>V5757301200200R</v>
      </c>
      <c r="C63" s="36">
        <f>VLOOKUP(AllData[[#This Row],[Order]],MM[],2,FALSE)</f>
        <v>209</v>
      </c>
      <c r="D63" s="36" t="s">
        <v>101</v>
      </c>
      <c r="E63" s="36" t="s">
        <v>102</v>
      </c>
      <c r="F63" s="36" t="s">
        <v>100</v>
      </c>
      <c r="G63" s="36" t="s">
        <v>103</v>
      </c>
      <c r="H63" s="36">
        <v>10</v>
      </c>
      <c r="I63" s="36">
        <v>10</v>
      </c>
    </row>
    <row r="64" spans="1:9" x14ac:dyDescent="0.35">
      <c r="A64" s="36">
        <v>1529213</v>
      </c>
      <c r="B64" s="36" t="str">
        <f>VLOOKUP(AllData[[#This Row],[Order]],MM[],3,FALSE)</f>
        <v>V5757301200200R</v>
      </c>
      <c r="C64" s="36">
        <f>VLOOKUP(AllData[[#This Row],[Order]],MM[],2,FALSE)</f>
        <v>209</v>
      </c>
      <c r="D64" s="36" t="s">
        <v>104</v>
      </c>
      <c r="E64" s="36" t="s">
        <v>102</v>
      </c>
      <c r="F64" s="36" t="s">
        <v>100</v>
      </c>
      <c r="G64" s="36" t="s">
        <v>106</v>
      </c>
      <c r="H64" s="36">
        <v>10</v>
      </c>
      <c r="I64" s="36">
        <v>10</v>
      </c>
    </row>
    <row r="65" spans="1:9" x14ac:dyDescent="0.35">
      <c r="A65" s="36">
        <v>1529213</v>
      </c>
      <c r="B65" s="36" t="str">
        <f>VLOOKUP(AllData[[#This Row],[Order]],MM[],3,FALSE)</f>
        <v>V5757301200200R</v>
      </c>
      <c r="C65" s="36">
        <f>VLOOKUP(AllData[[#This Row],[Order]],MM[],2,FALSE)</f>
        <v>209</v>
      </c>
      <c r="D65" s="36" t="s">
        <v>60</v>
      </c>
      <c r="E65" s="36" t="s">
        <v>61</v>
      </c>
      <c r="F65" s="36" t="s">
        <v>63</v>
      </c>
      <c r="G65" s="36" t="s">
        <v>108</v>
      </c>
      <c r="H65" s="36">
        <v>1384.1399999999999</v>
      </c>
      <c r="I65" s="36">
        <v>1</v>
      </c>
    </row>
    <row r="66" spans="1:9" x14ac:dyDescent="0.35">
      <c r="A66" s="36">
        <v>1529213</v>
      </c>
      <c r="B66" s="36" t="str">
        <f>VLOOKUP(AllData[[#This Row],[Order]],MM[],3,FALSE)</f>
        <v>V5757301200200R</v>
      </c>
      <c r="C66" s="36">
        <f>VLOOKUP(AllData[[#This Row],[Order]],MM[],2,FALSE)</f>
        <v>209</v>
      </c>
      <c r="D66" s="36" t="s">
        <v>82</v>
      </c>
      <c r="E66" s="36" t="s">
        <v>83</v>
      </c>
      <c r="F66" s="36" t="s">
        <v>84</v>
      </c>
      <c r="G66" s="36" t="s">
        <v>110</v>
      </c>
      <c r="H66" s="36">
        <v>232.74</v>
      </c>
      <c r="I66" s="36">
        <v>5</v>
      </c>
    </row>
    <row r="67" spans="1:9" x14ac:dyDescent="0.35">
      <c r="A67" s="36">
        <v>1529214</v>
      </c>
      <c r="B67" s="36" t="str">
        <f>VLOOKUP(AllData[[#This Row],[Order]],MM[],3,FALSE)</f>
        <v>V5757321200400</v>
      </c>
      <c r="C67" s="36">
        <f>VLOOKUP(AllData[[#This Row],[Order]],MM[],2,FALSE)</f>
        <v>209</v>
      </c>
      <c r="D67" s="36" t="s">
        <v>60</v>
      </c>
      <c r="E67" s="36" t="s">
        <v>61</v>
      </c>
      <c r="F67" s="36" t="s">
        <v>63</v>
      </c>
      <c r="G67" s="36" t="s">
        <v>64</v>
      </c>
      <c r="H67" s="36">
        <v>16.016999999999999</v>
      </c>
      <c r="I67" s="36">
        <v>20</v>
      </c>
    </row>
    <row r="68" spans="1:9" x14ac:dyDescent="0.35">
      <c r="A68" s="36">
        <v>1529214</v>
      </c>
      <c r="B68" s="36" t="str">
        <f>VLOOKUP(AllData[[#This Row],[Order]],MM[],3,FALSE)</f>
        <v>V5757321200400</v>
      </c>
      <c r="C68" s="36">
        <f>VLOOKUP(AllData[[#This Row],[Order]],MM[],2,FALSE)</f>
        <v>209</v>
      </c>
      <c r="D68" s="36" t="s">
        <v>68</v>
      </c>
      <c r="E68" s="36" t="s">
        <v>69</v>
      </c>
      <c r="F68" s="36" t="s">
        <v>70</v>
      </c>
      <c r="G68" s="36" t="s">
        <v>71</v>
      </c>
      <c r="H68" s="36">
        <v>30</v>
      </c>
      <c r="I68" s="36">
        <v>30</v>
      </c>
    </row>
    <row r="69" spans="1:9" x14ac:dyDescent="0.35">
      <c r="A69" s="36">
        <v>1529214</v>
      </c>
      <c r="B69" s="36" t="str">
        <f>VLOOKUP(AllData[[#This Row],[Order]],MM[],3,FALSE)</f>
        <v>V5757321200400</v>
      </c>
      <c r="C69" s="36">
        <f>VLOOKUP(AllData[[#This Row],[Order]],MM[],2,FALSE)</f>
        <v>209</v>
      </c>
      <c r="D69" s="36" t="s">
        <v>73</v>
      </c>
      <c r="E69" s="36" t="s">
        <v>61</v>
      </c>
      <c r="F69" s="36" t="s">
        <v>63</v>
      </c>
      <c r="G69" s="36" t="s">
        <v>74</v>
      </c>
      <c r="H69" s="36">
        <v>5.0999999999999996</v>
      </c>
      <c r="I69" s="36">
        <v>200</v>
      </c>
    </row>
    <row r="70" spans="1:9" x14ac:dyDescent="0.35">
      <c r="A70" s="36">
        <v>1529214</v>
      </c>
      <c r="B70" s="36" t="str">
        <f>VLOOKUP(AllData[[#This Row],[Order]],MM[],3,FALSE)</f>
        <v>V5757321200400</v>
      </c>
      <c r="C70" s="36">
        <f>VLOOKUP(AllData[[#This Row],[Order]],MM[],2,FALSE)</f>
        <v>209</v>
      </c>
      <c r="D70" s="36" t="s">
        <v>75</v>
      </c>
      <c r="E70" s="36" t="s">
        <v>61</v>
      </c>
      <c r="F70" s="36" t="s">
        <v>63</v>
      </c>
      <c r="G70" s="36" t="s">
        <v>76</v>
      </c>
      <c r="H70" s="36">
        <v>11.9</v>
      </c>
      <c r="I70" s="36">
        <v>500</v>
      </c>
    </row>
    <row r="71" spans="1:9" x14ac:dyDescent="0.35">
      <c r="A71" s="36">
        <v>1529214</v>
      </c>
      <c r="B71" s="36" t="str">
        <f>VLOOKUP(AllData[[#This Row],[Order]],MM[],3,FALSE)</f>
        <v>V5757321200400</v>
      </c>
      <c r="C71" s="36">
        <f>VLOOKUP(AllData[[#This Row],[Order]],MM[],2,FALSE)</f>
        <v>209</v>
      </c>
      <c r="D71" s="36" t="s">
        <v>78</v>
      </c>
      <c r="E71" s="36" t="s">
        <v>69</v>
      </c>
      <c r="F71" s="36" t="s">
        <v>70</v>
      </c>
      <c r="G71" s="36" t="s">
        <v>79</v>
      </c>
      <c r="H71" s="36">
        <v>20</v>
      </c>
      <c r="I71" s="36">
        <v>20</v>
      </c>
    </row>
    <row r="72" spans="1:9" x14ac:dyDescent="0.35">
      <c r="A72" s="36">
        <v>1529214</v>
      </c>
      <c r="B72" s="36" t="str">
        <f>VLOOKUP(AllData[[#This Row],[Order]],MM[],3,FALSE)</f>
        <v>V5757321200400</v>
      </c>
      <c r="C72" s="36">
        <f>VLOOKUP(AllData[[#This Row],[Order]],MM[],2,FALSE)</f>
        <v>209</v>
      </c>
      <c r="D72" s="36" t="s">
        <v>80</v>
      </c>
      <c r="E72" s="36" t="s">
        <v>69</v>
      </c>
      <c r="F72" s="36" t="s">
        <v>70</v>
      </c>
      <c r="G72" s="36" t="s">
        <v>81</v>
      </c>
      <c r="H72" s="36">
        <v>20</v>
      </c>
      <c r="I72" s="36">
        <v>20</v>
      </c>
    </row>
    <row r="73" spans="1:9" x14ac:dyDescent="0.35">
      <c r="A73" s="36">
        <v>1529214</v>
      </c>
      <c r="B73" s="36" t="str">
        <f>VLOOKUP(AllData[[#This Row],[Order]],MM[],3,FALSE)</f>
        <v>V5757321200400</v>
      </c>
      <c r="C73" s="36">
        <f>VLOOKUP(AllData[[#This Row],[Order]],MM[],2,FALSE)</f>
        <v>209</v>
      </c>
      <c r="D73" s="36" t="s">
        <v>82</v>
      </c>
      <c r="E73" s="36" t="s">
        <v>83</v>
      </c>
      <c r="F73" s="36" t="s">
        <v>84</v>
      </c>
      <c r="G73" s="36" t="s">
        <v>84</v>
      </c>
      <c r="H73" s="36">
        <v>884.91700000000003</v>
      </c>
      <c r="I73" s="36">
        <v>450</v>
      </c>
    </row>
    <row r="74" spans="1:9" x14ac:dyDescent="0.35">
      <c r="A74" s="36">
        <v>1529214</v>
      </c>
      <c r="B74" s="36" t="str">
        <f>VLOOKUP(AllData[[#This Row],[Order]],MM[],3,FALSE)</f>
        <v>V5757321200400</v>
      </c>
      <c r="C74" s="36">
        <f>VLOOKUP(AllData[[#This Row],[Order]],MM[],2,FALSE)</f>
        <v>209</v>
      </c>
      <c r="D74" s="36" t="s">
        <v>85</v>
      </c>
      <c r="E74" s="36" t="s">
        <v>86</v>
      </c>
      <c r="F74" s="36" t="s">
        <v>87</v>
      </c>
      <c r="G74" s="36" t="s">
        <v>87</v>
      </c>
      <c r="H74" s="36">
        <v>20</v>
      </c>
      <c r="I74" s="36">
        <v>20</v>
      </c>
    </row>
    <row r="75" spans="1:9" x14ac:dyDescent="0.35">
      <c r="A75" s="36">
        <v>1529214</v>
      </c>
      <c r="B75" s="36" t="str">
        <f>VLOOKUP(AllData[[#This Row],[Order]],MM[],3,FALSE)</f>
        <v>V5757321200400</v>
      </c>
      <c r="C75" s="36">
        <f>VLOOKUP(AllData[[#This Row],[Order]],MM[],2,FALSE)</f>
        <v>209</v>
      </c>
      <c r="D75" s="36" t="s">
        <v>95</v>
      </c>
      <c r="E75" s="36" t="s">
        <v>61</v>
      </c>
      <c r="F75" s="36" t="s">
        <v>63</v>
      </c>
      <c r="G75" s="36" t="s">
        <v>96</v>
      </c>
      <c r="H75" s="36">
        <v>66.48</v>
      </c>
      <c r="I75" s="36">
        <v>40</v>
      </c>
    </row>
    <row r="76" spans="1:9" x14ac:dyDescent="0.35">
      <c r="A76" s="36">
        <v>1529214</v>
      </c>
      <c r="B76" s="36" t="str">
        <f>VLOOKUP(AllData[[#This Row],[Order]],MM[],3,FALSE)</f>
        <v>V5757321200400</v>
      </c>
      <c r="C76" s="36">
        <f>VLOOKUP(AllData[[#This Row],[Order]],MM[],2,FALSE)</f>
        <v>209</v>
      </c>
      <c r="D76" s="36" t="s">
        <v>97</v>
      </c>
      <c r="E76" s="36" t="s">
        <v>69</v>
      </c>
      <c r="F76" s="36" t="s">
        <v>70</v>
      </c>
      <c r="G76" s="36" t="s">
        <v>98</v>
      </c>
      <c r="H76" s="36">
        <v>20</v>
      </c>
      <c r="I76" s="36">
        <v>20</v>
      </c>
    </row>
    <row r="77" spans="1:9" x14ac:dyDescent="0.35">
      <c r="A77" s="36">
        <v>1529214</v>
      </c>
      <c r="B77" s="36" t="str">
        <f>VLOOKUP(AllData[[#This Row],[Order]],MM[],3,FALSE)</f>
        <v>V5757321200400</v>
      </c>
      <c r="C77" s="36">
        <f>VLOOKUP(AllData[[#This Row],[Order]],MM[],2,FALSE)</f>
        <v>209</v>
      </c>
      <c r="D77" s="36" t="s">
        <v>99</v>
      </c>
      <c r="E77" s="36" t="s">
        <v>69</v>
      </c>
      <c r="F77" s="36" t="s">
        <v>70</v>
      </c>
      <c r="G77" s="36" t="s">
        <v>100</v>
      </c>
      <c r="H77" s="36">
        <v>50</v>
      </c>
      <c r="I77" s="36">
        <v>50</v>
      </c>
    </row>
    <row r="78" spans="1:9" x14ac:dyDescent="0.35">
      <c r="A78" s="36">
        <v>1529214</v>
      </c>
      <c r="B78" s="36" t="str">
        <f>VLOOKUP(AllData[[#This Row],[Order]],MM[],3,FALSE)</f>
        <v>V5757321200400</v>
      </c>
      <c r="C78" s="36">
        <f>VLOOKUP(AllData[[#This Row],[Order]],MM[],2,FALSE)</f>
        <v>209</v>
      </c>
      <c r="D78" s="36" t="s">
        <v>104</v>
      </c>
      <c r="E78" s="36" t="s">
        <v>102</v>
      </c>
      <c r="F78" s="36" t="s">
        <v>100</v>
      </c>
      <c r="G78" s="36" t="s">
        <v>106</v>
      </c>
      <c r="H78" s="36">
        <v>10</v>
      </c>
      <c r="I78" s="36">
        <v>10</v>
      </c>
    </row>
    <row r="79" spans="1:9" x14ac:dyDescent="0.35">
      <c r="A79" s="36">
        <v>1529214</v>
      </c>
      <c r="B79" s="36" t="str">
        <f>VLOOKUP(AllData[[#This Row],[Order]],MM[],3,FALSE)</f>
        <v>V5757321200400</v>
      </c>
      <c r="C79" s="36">
        <f>VLOOKUP(AllData[[#This Row],[Order]],MM[],2,FALSE)</f>
        <v>209</v>
      </c>
      <c r="D79" s="36" t="s">
        <v>60</v>
      </c>
      <c r="E79" s="36" t="s">
        <v>61</v>
      </c>
      <c r="F79" s="36" t="s">
        <v>63</v>
      </c>
      <c r="G79" s="36" t="s">
        <v>108</v>
      </c>
      <c r="H79" s="36">
        <v>469.86</v>
      </c>
      <c r="I79" s="36">
        <v>1</v>
      </c>
    </row>
    <row r="80" spans="1:9" x14ac:dyDescent="0.35">
      <c r="A80" s="36">
        <v>1529214</v>
      </c>
      <c r="B80" s="36" t="str">
        <f>VLOOKUP(AllData[[#This Row],[Order]],MM[],3,FALSE)</f>
        <v>V5757321200400</v>
      </c>
      <c r="C80" s="36">
        <f>VLOOKUP(AllData[[#This Row],[Order]],MM[],2,FALSE)</f>
        <v>209</v>
      </c>
      <c r="D80" s="36" t="s">
        <v>82</v>
      </c>
      <c r="E80" s="36" t="s">
        <v>83</v>
      </c>
      <c r="F80" s="36" t="s">
        <v>84</v>
      </c>
      <c r="G80" s="36" t="s">
        <v>110</v>
      </c>
      <c r="H80" s="36">
        <v>429.42</v>
      </c>
      <c r="I80" s="36">
        <v>5</v>
      </c>
    </row>
    <row r="81" spans="1:9" x14ac:dyDescent="0.35">
      <c r="A81" s="36">
        <v>1529214</v>
      </c>
      <c r="B81" s="36" t="str">
        <f>VLOOKUP(AllData[[#This Row],[Order]],MM[],3,FALSE)</f>
        <v>V5757321200400</v>
      </c>
      <c r="C81" s="36">
        <f>VLOOKUP(AllData[[#This Row],[Order]],MM[],2,FALSE)</f>
        <v>209</v>
      </c>
      <c r="D81" s="36" t="s">
        <v>82</v>
      </c>
      <c r="E81" s="36" t="s">
        <v>83</v>
      </c>
      <c r="F81" s="36" t="s">
        <v>84</v>
      </c>
      <c r="G81" s="36" t="s">
        <v>134</v>
      </c>
      <c r="H81" s="36"/>
      <c r="I81" s="36">
        <v>5</v>
      </c>
    </row>
    <row r="82" spans="1:9" x14ac:dyDescent="0.35">
      <c r="A82" s="36">
        <v>1529214</v>
      </c>
      <c r="B82" s="36" t="str">
        <f>VLOOKUP(AllData[[#This Row],[Order]],MM[],3,FALSE)</f>
        <v>V5757321200400</v>
      </c>
      <c r="C82" s="36">
        <f>VLOOKUP(AllData[[#This Row],[Order]],MM[],2,FALSE)</f>
        <v>209</v>
      </c>
      <c r="D82" s="36" t="s">
        <v>82</v>
      </c>
      <c r="E82" s="36" t="s">
        <v>83</v>
      </c>
      <c r="F82" s="36" t="s">
        <v>84</v>
      </c>
      <c r="G82" s="36" t="s">
        <v>136</v>
      </c>
      <c r="H82" s="36"/>
      <c r="I82" s="36">
        <v>5</v>
      </c>
    </row>
    <row r="83" spans="1:9" x14ac:dyDescent="0.35">
      <c r="A83" s="36">
        <v>1529214</v>
      </c>
      <c r="B83" s="36" t="str">
        <f>VLOOKUP(AllData[[#This Row],[Order]],MM[],3,FALSE)</f>
        <v>V5757321200400</v>
      </c>
      <c r="C83" s="36">
        <f>VLOOKUP(AllData[[#This Row],[Order]],MM[],2,FALSE)</f>
        <v>209</v>
      </c>
      <c r="D83" s="36" t="s">
        <v>73</v>
      </c>
      <c r="E83" s="36" t="s">
        <v>89</v>
      </c>
      <c r="F83" s="36" t="s">
        <v>91</v>
      </c>
      <c r="G83" s="36" t="s">
        <v>138</v>
      </c>
      <c r="H83" s="36"/>
      <c r="I83" s="36">
        <v>5</v>
      </c>
    </row>
    <row r="84" spans="1:9" x14ac:dyDescent="0.35">
      <c r="A84" s="36">
        <v>1529215</v>
      </c>
      <c r="B84" s="36" t="str">
        <f>VLOOKUP(AllData[[#This Row],[Order]],MM[],3,FALSE)</f>
        <v>V5757321200600</v>
      </c>
      <c r="C84" s="36">
        <f>VLOOKUP(AllData[[#This Row],[Order]],MM[],2,FALSE)</f>
        <v>209</v>
      </c>
      <c r="D84" s="36" t="s">
        <v>60</v>
      </c>
      <c r="E84" s="36" t="s">
        <v>61</v>
      </c>
      <c r="F84" s="36" t="s">
        <v>63</v>
      </c>
      <c r="G84" s="36" t="s">
        <v>139</v>
      </c>
      <c r="H84" s="36">
        <v>32.883000000000003</v>
      </c>
      <c r="I84" s="36">
        <v>20</v>
      </c>
    </row>
    <row r="85" spans="1:9" x14ac:dyDescent="0.35">
      <c r="A85" s="36">
        <v>1529215</v>
      </c>
      <c r="B85" s="36" t="str">
        <f>VLOOKUP(AllData[[#This Row],[Order]],MM[],3,FALSE)</f>
        <v>V5757321200600</v>
      </c>
      <c r="C85" s="36">
        <f>VLOOKUP(AllData[[#This Row],[Order]],MM[],2,FALSE)</f>
        <v>209</v>
      </c>
      <c r="D85" s="36" t="s">
        <v>68</v>
      </c>
      <c r="E85" s="36" t="s">
        <v>69</v>
      </c>
      <c r="F85" s="36" t="s">
        <v>70</v>
      </c>
      <c r="G85" s="36" t="s">
        <v>71</v>
      </c>
      <c r="H85" s="36">
        <v>30</v>
      </c>
      <c r="I85" s="36">
        <v>30</v>
      </c>
    </row>
    <row r="86" spans="1:9" x14ac:dyDescent="0.35">
      <c r="A86" s="36">
        <v>1529215</v>
      </c>
      <c r="B86" s="36" t="str">
        <f>VLOOKUP(AllData[[#This Row],[Order]],MM[],3,FALSE)</f>
        <v>V5757321200600</v>
      </c>
      <c r="C86" s="36">
        <f>VLOOKUP(AllData[[#This Row],[Order]],MM[],2,FALSE)</f>
        <v>209</v>
      </c>
      <c r="D86" s="36" t="s">
        <v>73</v>
      </c>
      <c r="E86" s="36" t="s">
        <v>61</v>
      </c>
      <c r="F86" s="36" t="s">
        <v>63</v>
      </c>
      <c r="G86" s="36" t="s">
        <v>74</v>
      </c>
      <c r="H86" s="36">
        <v>308.88</v>
      </c>
      <c r="I86" s="36">
        <v>200</v>
      </c>
    </row>
    <row r="87" spans="1:9" x14ac:dyDescent="0.35">
      <c r="A87" s="36">
        <v>1529215</v>
      </c>
      <c r="B87" s="36" t="str">
        <f>VLOOKUP(AllData[[#This Row],[Order]],MM[],3,FALSE)</f>
        <v>V5757321200600</v>
      </c>
      <c r="C87" s="36">
        <f>VLOOKUP(AllData[[#This Row],[Order]],MM[],2,FALSE)</f>
        <v>209</v>
      </c>
      <c r="D87" s="36" t="s">
        <v>75</v>
      </c>
      <c r="E87" s="36" t="s">
        <v>61</v>
      </c>
      <c r="F87" s="36" t="s">
        <v>63</v>
      </c>
      <c r="G87" s="36" t="s">
        <v>76</v>
      </c>
      <c r="H87" s="36">
        <v>2355.1799999999998</v>
      </c>
      <c r="I87" s="36">
        <v>500</v>
      </c>
    </row>
    <row r="88" spans="1:9" x14ac:dyDescent="0.35">
      <c r="A88" s="36">
        <v>1529215</v>
      </c>
      <c r="B88" s="36" t="str">
        <f>VLOOKUP(AllData[[#This Row],[Order]],MM[],3,FALSE)</f>
        <v>V5757321200600</v>
      </c>
      <c r="C88" s="36">
        <f>VLOOKUP(AllData[[#This Row],[Order]],MM[],2,FALSE)</f>
        <v>209</v>
      </c>
      <c r="D88" s="36" t="s">
        <v>78</v>
      </c>
      <c r="E88" s="36" t="s">
        <v>69</v>
      </c>
      <c r="F88" s="36" t="s">
        <v>70</v>
      </c>
      <c r="G88" s="36" t="s">
        <v>79</v>
      </c>
      <c r="H88" s="36">
        <v>20</v>
      </c>
      <c r="I88" s="36">
        <v>20</v>
      </c>
    </row>
    <row r="89" spans="1:9" x14ac:dyDescent="0.35">
      <c r="A89" s="36">
        <v>1529215</v>
      </c>
      <c r="B89" s="36" t="str">
        <f>VLOOKUP(AllData[[#This Row],[Order]],MM[],3,FALSE)</f>
        <v>V5757321200600</v>
      </c>
      <c r="C89" s="36">
        <f>VLOOKUP(AllData[[#This Row],[Order]],MM[],2,FALSE)</f>
        <v>209</v>
      </c>
      <c r="D89" s="36" t="s">
        <v>80</v>
      </c>
      <c r="E89" s="36" t="s">
        <v>69</v>
      </c>
      <c r="F89" s="36" t="s">
        <v>70</v>
      </c>
      <c r="G89" s="36" t="s">
        <v>81</v>
      </c>
      <c r="H89" s="36">
        <v>20</v>
      </c>
      <c r="I89" s="36">
        <v>20</v>
      </c>
    </row>
    <row r="90" spans="1:9" x14ac:dyDescent="0.35">
      <c r="A90" s="36">
        <v>1529215</v>
      </c>
      <c r="B90" s="36" t="str">
        <f>VLOOKUP(AllData[[#This Row],[Order]],MM[],3,FALSE)</f>
        <v>V5757321200600</v>
      </c>
      <c r="C90" s="36">
        <f>VLOOKUP(AllData[[#This Row],[Order]],MM[],2,FALSE)</f>
        <v>209</v>
      </c>
      <c r="D90" s="36" t="s">
        <v>82</v>
      </c>
      <c r="E90" s="36" t="s">
        <v>83</v>
      </c>
      <c r="F90" s="36" t="s">
        <v>84</v>
      </c>
      <c r="G90" s="36" t="s">
        <v>84</v>
      </c>
      <c r="H90" s="36">
        <v>977.90300000000002</v>
      </c>
      <c r="I90" s="36">
        <v>450</v>
      </c>
    </row>
    <row r="91" spans="1:9" x14ac:dyDescent="0.35">
      <c r="A91" s="36">
        <v>1529215</v>
      </c>
      <c r="B91" s="36" t="str">
        <f>VLOOKUP(AllData[[#This Row],[Order]],MM[],3,FALSE)</f>
        <v>V5757321200600</v>
      </c>
      <c r="C91" s="36">
        <f>VLOOKUP(AllData[[#This Row],[Order]],MM[],2,FALSE)</f>
        <v>209</v>
      </c>
      <c r="D91" s="36" t="s">
        <v>85</v>
      </c>
      <c r="E91" s="36" t="s">
        <v>86</v>
      </c>
      <c r="F91" s="36" t="s">
        <v>87</v>
      </c>
      <c r="G91" s="36" t="s">
        <v>87</v>
      </c>
      <c r="H91" s="36">
        <v>20</v>
      </c>
      <c r="I91" s="36">
        <v>20</v>
      </c>
    </row>
    <row r="92" spans="1:9" x14ac:dyDescent="0.35">
      <c r="A92" s="36">
        <v>1529215</v>
      </c>
      <c r="B92" s="36" t="str">
        <f>VLOOKUP(AllData[[#This Row],[Order]],MM[],3,FALSE)</f>
        <v>V5757321200600</v>
      </c>
      <c r="C92" s="36">
        <f>VLOOKUP(AllData[[#This Row],[Order]],MM[],2,FALSE)</f>
        <v>209</v>
      </c>
      <c r="D92" s="36" t="s">
        <v>88</v>
      </c>
      <c r="E92" s="36" t="s">
        <v>89</v>
      </c>
      <c r="F92" s="36" t="s">
        <v>91</v>
      </c>
      <c r="G92" s="36" t="s">
        <v>92</v>
      </c>
      <c r="H92" s="36"/>
      <c r="I92" s="36">
        <v>1370</v>
      </c>
    </row>
    <row r="93" spans="1:9" x14ac:dyDescent="0.35">
      <c r="A93" s="36">
        <v>1529215</v>
      </c>
      <c r="B93" s="36" t="str">
        <f>VLOOKUP(AllData[[#This Row],[Order]],MM[],3,FALSE)</f>
        <v>V5757321200600</v>
      </c>
      <c r="C93" s="36">
        <f>VLOOKUP(AllData[[#This Row],[Order]],MM[],2,FALSE)</f>
        <v>209</v>
      </c>
      <c r="D93" s="36" t="s">
        <v>95</v>
      </c>
      <c r="E93" s="36" t="s">
        <v>61</v>
      </c>
      <c r="F93" s="36" t="s">
        <v>63</v>
      </c>
      <c r="G93" s="36" t="s">
        <v>96</v>
      </c>
      <c r="H93" s="36">
        <v>66.48</v>
      </c>
      <c r="I93" s="36">
        <v>40</v>
      </c>
    </row>
    <row r="94" spans="1:9" x14ac:dyDescent="0.35">
      <c r="A94" s="36">
        <v>1529215</v>
      </c>
      <c r="B94" s="36" t="str">
        <f>VLOOKUP(AllData[[#This Row],[Order]],MM[],3,FALSE)</f>
        <v>V5757321200600</v>
      </c>
      <c r="C94" s="36">
        <f>VLOOKUP(AllData[[#This Row],[Order]],MM[],2,FALSE)</f>
        <v>209</v>
      </c>
      <c r="D94" s="36" t="s">
        <v>97</v>
      </c>
      <c r="E94" s="36" t="s">
        <v>69</v>
      </c>
      <c r="F94" s="36" t="s">
        <v>70</v>
      </c>
      <c r="G94" s="36" t="s">
        <v>98</v>
      </c>
      <c r="H94" s="36">
        <v>20</v>
      </c>
      <c r="I94" s="36">
        <v>20</v>
      </c>
    </row>
    <row r="95" spans="1:9" x14ac:dyDescent="0.35">
      <c r="A95" s="36">
        <v>1529215</v>
      </c>
      <c r="B95" s="36" t="str">
        <f>VLOOKUP(AllData[[#This Row],[Order]],MM[],3,FALSE)</f>
        <v>V5757321200600</v>
      </c>
      <c r="C95" s="36">
        <f>VLOOKUP(AllData[[#This Row],[Order]],MM[],2,FALSE)</f>
        <v>209</v>
      </c>
      <c r="D95" s="36" t="s">
        <v>99</v>
      </c>
      <c r="E95" s="36" t="s">
        <v>69</v>
      </c>
      <c r="F95" s="36" t="s">
        <v>70</v>
      </c>
      <c r="G95" s="36" t="s">
        <v>100</v>
      </c>
      <c r="H95" s="36">
        <v>50</v>
      </c>
      <c r="I95" s="36">
        <v>50</v>
      </c>
    </row>
    <row r="96" spans="1:9" x14ac:dyDescent="0.35">
      <c r="A96" s="36">
        <v>1529215</v>
      </c>
      <c r="B96" s="36" t="str">
        <f>VLOOKUP(AllData[[#This Row],[Order]],MM[],3,FALSE)</f>
        <v>V5757321200600</v>
      </c>
      <c r="C96" s="36">
        <f>VLOOKUP(AllData[[#This Row],[Order]],MM[],2,FALSE)</f>
        <v>209</v>
      </c>
      <c r="D96" s="36" t="s">
        <v>101</v>
      </c>
      <c r="E96" s="36" t="s">
        <v>102</v>
      </c>
      <c r="F96" s="36" t="s">
        <v>100</v>
      </c>
      <c r="G96" s="36" t="s">
        <v>103</v>
      </c>
      <c r="H96" s="36">
        <v>10</v>
      </c>
      <c r="I96" s="36">
        <v>10</v>
      </c>
    </row>
    <row r="97" spans="1:9" x14ac:dyDescent="0.35">
      <c r="A97" s="36">
        <v>1529215</v>
      </c>
      <c r="B97" s="36" t="str">
        <f>VLOOKUP(AllData[[#This Row],[Order]],MM[],3,FALSE)</f>
        <v>V5757321200600</v>
      </c>
      <c r="C97" s="36">
        <f>VLOOKUP(AllData[[#This Row],[Order]],MM[],2,FALSE)</f>
        <v>209</v>
      </c>
      <c r="D97" s="36" t="s">
        <v>104</v>
      </c>
      <c r="E97" s="36" t="s">
        <v>102</v>
      </c>
      <c r="F97" s="36" t="s">
        <v>100</v>
      </c>
      <c r="G97" s="36" t="s">
        <v>106</v>
      </c>
      <c r="H97" s="36">
        <v>10</v>
      </c>
      <c r="I97" s="36">
        <v>10</v>
      </c>
    </row>
    <row r="98" spans="1:9" x14ac:dyDescent="0.35">
      <c r="A98" s="36">
        <v>1529215</v>
      </c>
      <c r="B98" s="36" t="str">
        <f>VLOOKUP(AllData[[#This Row],[Order]],MM[],3,FALSE)</f>
        <v>V5757321200600</v>
      </c>
      <c r="C98" s="36">
        <f>VLOOKUP(AllData[[#This Row],[Order]],MM[],2,FALSE)</f>
        <v>209</v>
      </c>
      <c r="D98" s="36" t="s">
        <v>60</v>
      </c>
      <c r="E98" s="36" t="s">
        <v>61</v>
      </c>
      <c r="F98" s="36" t="s">
        <v>63</v>
      </c>
      <c r="G98" s="36" t="s">
        <v>108</v>
      </c>
      <c r="H98" s="36">
        <v>3012.7200000000003</v>
      </c>
      <c r="I98" s="36">
        <v>1</v>
      </c>
    </row>
    <row r="99" spans="1:9" x14ac:dyDescent="0.35">
      <c r="A99" s="36">
        <v>1529215</v>
      </c>
      <c r="B99" s="36" t="str">
        <f>VLOOKUP(AllData[[#This Row],[Order]],MM[],3,FALSE)</f>
        <v>V5757321200600</v>
      </c>
      <c r="C99" s="36">
        <f>VLOOKUP(AllData[[#This Row],[Order]],MM[],2,FALSE)</f>
        <v>209</v>
      </c>
      <c r="D99" s="36" t="s">
        <v>82</v>
      </c>
      <c r="E99" s="36" t="s">
        <v>83</v>
      </c>
      <c r="F99" s="36" t="s">
        <v>84</v>
      </c>
      <c r="G99" s="36" t="s">
        <v>110</v>
      </c>
      <c r="H99" s="36"/>
      <c r="I99" s="36">
        <v>5</v>
      </c>
    </row>
    <row r="100" spans="1:9" x14ac:dyDescent="0.35">
      <c r="A100" s="36">
        <v>1529216</v>
      </c>
      <c r="B100" s="36" t="str">
        <f>VLOOKUP(AllData[[#This Row],[Order]],MM[],3,FALSE)</f>
        <v>V5757341200400</v>
      </c>
      <c r="C100" s="36">
        <f>VLOOKUP(AllData[[#This Row],[Order]],MM[],2,FALSE)</f>
        <v>209</v>
      </c>
      <c r="D100" s="36" t="s">
        <v>60</v>
      </c>
      <c r="E100" s="36" t="s">
        <v>61</v>
      </c>
      <c r="F100" s="36" t="s">
        <v>63</v>
      </c>
      <c r="G100" s="36" t="s">
        <v>64</v>
      </c>
      <c r="H100" s="36">
        <v>16.417000000000002</v>
      </c>
      <c r="I100" s="36">
        <v>20</v>
      </c>
    </row>
    <row r="101" spans="1:9" x14ac:dyDescent="0.35">
      <c r="A101" s="36">
        <v>1529216</v>
      </c>
      <c r="B101" s="36" t="str">
        <f>VLOOKUP(AllData[[#This Row],[Order]],MM[],3,FALSE)</f>
        <v>V5757341200400</v>
      </c>
      <c r="C101" s="36">
        <f>VLOOKUP(AllData[[#This Row],[Order]],MM[],2,FALSE)</f>
        <v>209</v>
      </c>
      <c r="D101" s="36" t="s">
        <v>68</v>
      </c>
      <c r="E101" s="36" t="s">
        <v>69</v>
      </c>
      <c r="F101" s="36" t="s">
        <v>70</v>
      </c>
      <c r="G101" s="36" t="s">
        <v>71</v>
      </c>
      <c r="H101" s="36">
        <v>30</v>
      </c>
      <c r="I101" s="36">
        <v>30</v>
      </c>
    </row>
    <row r="102" spans="1:9" x14ac:dyDescent="0.35">
      <c r="A102" s="36">
        <v>1529216</v>
      </c>
      <c r="B102" s="36" t="str">
        <f>VLOOKUP(AllData[[#This Row],[Order]],MM[],3,FALSE)</f>
        <v>V5757341200400</v>
      </c>
      <c r="C102" s="36">
        <f>VLOOKUP(AllData[[#This Row],[Order]],MM[],2,FALSE)</f>
        <v>209</v>
      </c>
      <c r="D102" s="36" t="s">
        <v>73</v>
      </c>
      <c r="E102" s="36" t="s">
        <v>61</v>
      </c>
      <c r="F102" s="36" t="s">
        <v>63</v>
      </c>
      <c r="G102" s="36" t="s">
        <v>74</v>
      </c>
      <c r="H102" s="36">
        <v>231.96</v>
      </c>
      <c r="I102" s="36">
        <v>200</v>
      </c>
    </row>
    <row r="103" spans="1:9" x14ac:dyDescent="0.35">
      <c r="A103" s="36">
        <v>1529216</v>
      </c>
      <c r="B103" s="36" t="str">
        <f>VLOOKUP(AllData[[#This Row],[Order]],MM[],3,FALSE)</f>
        <v>V5757341200400</v>
      </c>
      <c r="C103" s="36">
        <f>VLOOKUP(AllData[[#This Row],[Order]],MM[],2,FALSE)</f>
        <v>209</v>
      </c>
      <c r="D103" s="36" t="s">
        <v>75</v>
      </c>
      <c r="E103" s="36" t="s">
        <v>61</v>
      </c>
      <c r="F103" s="36" t="s">
        <v>63</v>
      </c>
      <c r="G103" s="36" t="s">
        <v>76</v>
      </c>
      <c r="H103" s="36">
        <v>41.533000000000001</v>
      </c>
      <c r="I103" s="36">
        <v>500</v>
      </c>
    </row>
    <row r="104" spans="1:9" x14ac:dyDescent="0.35">
      <c r="A104" s="36">
        <v>1529216</v>
      </c>
      <c r="B104" s="36" t="str">
        <f>VLOOKUP(AllData[[#This Row],[Order]],MM[],3,FALSE)</f>
        <v>V5757341200400</v>
      </c>
      <c r="C104" s="36">
        <f>VLOOKUP(AllData[[#This Row],[Order]],MM[],2,FALSE)</f>
        <v>209</v>
      </c>
      <c r="D104" s="36" t="s">
        <v>78</v>
      </c>
      <c r="E104" s="36" t="s">
        <v>69</v>
      </c>
      <c r="F104" s="36" t="s">
        <v>70</v>
      </c>
      <c r="G104" s="36" t="s">
        <v>79</v>
      </c>
      <c r="H104" s="36">
        <v>20</v>
      </c>
      <c r="I104" s="36">
        <v>20</v>
      </c>
    </row>
    <row r="105" spans="1:9" x14ac:dyDescent="0.35">
      <c r="A105" s="36">
        <v>1529216</v>
      </c>
      <c r="B105" s="36" t="str">
        <f>VLOOKUP(AllData[[#This Row],[Order]],MM[],3,FALSE)</f>
        <v>V5757341200400</v>
      </c>
      <c r="C105" s="36">
        <f>VLOOKUP(AllData[[#This Row],[Order]],MM[],2,FALSE)</f>
        <v>209</v>
      </c>
      <c r="D105" s="36" t="s">
        <v>80</v>
      </c>
      <c r="E105" s="36" t="s">
        <v>69</v>
      </c>
      <c r="F105" s="36" t="s">
        <v>70</v>
      </c>
      <c r="G105" s="36" t="s">
        <v>81</v>
      </c>
      <c r="H105" s="36">
        <v>20</v>
      </c>
      <c r="I105" s="36">
        <v>20</v>
      </c>
    </row>
    <row r="106" spans="1:9" x14ac:dyDescent="0.35">
      <c r="A106" s="36">
        <v>1529216</v>
      </c>
      <c r="B106" s="36" t="str">
        <f>VLOOKUP(AllData[[#This Row],[Order]],MM[],3,FALSE)</f>
        <v>V5757341200400</v>
      </c>
      <c r="C106" s="36">
        <f>VLOOKUP(AllData[[#This Row],[Order]],MM[],2,FALSE)</f>
        <v>209</v>
      </c>
      <c r="D106" s="36" t="s">
        <v>82</v>
      </c>
      <c r="E106" s="36" t="s">
        <v>83</v>
      </c>
      <c r="F106" s="36" t="s">
        <v>84</v>
      </c>
      <c r="G106" s="36" t="s">
        <v>84</v>
      </c>
      <c r="H106" s="36">
        <v>1556.88</v>
      </c>
      <c r="I106" s="36">
        <v>450</v>
      </c>
    </row>
    <row r="107" spans="1:9" x14ac:dyDescent="0.35">
      <c r="A107" s="36">
        <v>1529216</v>
      </c>
      <c r="B107" s="36" t="str">
        <f>VLOOKUP(AllData[[#This Row],[Order]],MM[],3,FALSE)</f>
        <v>V5757341200400</v>
      </c>
      <c r="C107" s="36">
        <f>VLOOKUP(AllData[[#This Row],[Order]],MM[],2,FALSE)</f>
        <v>209</v>
      </c>
      <c r="D107" s="36" t="s">
        <v>85</v>
      </c>
      <c r="E107" s="36" t="s">
        <v>86</v>
      </c>
      <c r="F107" s="36" t="s">
        <v>87</v>
      </c>
      <c r="G107" s="36" t="s">
        <v>87</v>
      </c>
      <c r="H107" s="36">
        <v>20</v>
      </c>
      <c r="I107" s="36">
        <v>20</v>
      </c>
    </row>
    <row r="108" spans="1:9" x14ac:dyDescent="0.35">
      <c r="A108" s="36">
        <v>1529216</v>
      </c>
      <c r="B108" s="36" t="str">
        <f>VLOOKUP(AllData[[#This Row],[Order]],MM[],3,FALSE)</f>
        <v>V5757341200400</v>
      </c>
      <c r="C108" s="36">
        <f>VLOOKUP(AllData[[#This Row],[Order]],MM[],2,FALSE)</f>
        <v>209</v>
      </c>
      <c r="D108" s="36" t="s">
        <v>88</v>
      </c>
      <c r="E108" s="36" t="s">
        <v>89</v>
      </c>
      <c r="F108" s="36" t="s">
        <v>91</v>
      </c>
      <c r="G108" s="36" t="s">
        <v>92</v>
      </c>
      <c r="H108" s="36"/>
      <c r="I108" s="36">
        <v>1370</v>
      </c>
    </row>
    <row r="109" spans="1:9" x14ac:dyDescent="0.35">
      <c r="A109" s="36">
        <v>1529216</v>
      </c>
      <c r="B109" s="36" t="str">
        <f>VLOOKUP(AllData[[#This Row],[Order]],MM[],3,FALSE)</f>
        <v>V5757341200400</v>
      </c>
      <c r="C109" s="36">
        <f>VLOOKUP(AllData[[#This Row],[Order]],MM[],2,FALSE)</f>
        <v>209</v>
      </c>
      <c r="D109" s="36" t="s">
        <v>95</v>
      </c>
      <c r="E109" s="36" t="s">
        <v>61</v>
      </c>
      <c r="F109" s="36" t="s">
        <v>63</v>
      </c>
      <c r="G109" s="36" t="s">
        <v>96</v>
      </c>
      <c r="H109" s="36">
        <v>110.64</v>
      </c>
      <c r="I109" s="36">
        <v>40</v>
      </c>
    </row>
    <row r="110" spans="1:9" x14ac:dyDescent="0.35">
      <c r="A110" s="36">
        <v>1529216</v>
      </c>
      <c r="B110" s="36" t="str">
        <f>VLOOKUP(AllData[[#This Row],[Order]],MM[],3,FALSE)</f>
        <v>V5757341200400</v>
      </c>
      <c r="C110" s="36">
        <f>VLOOKUP(AllData[[#This Row],[Order]],MM[],2,FALSE)</f>
        <v>209</v>
      </c>
      <c r="D110" s="36" t="s">
        <v>97</v>
      </c>
      <c r="E110" s="36" t="s">
        <v>69</v>
      </c>
      <c r="F110" s="36" t="s">
        <v>70</v>
      </c>
      <c r="G110" s="36" t="s">
        <v>98</v>
      </c>
      <c r="H110" s="36">
        <v>20</v>
      </c>
      <c r="I110" s="36">
        <v>20</v>
      </c>
    </row>
    <row r="111" spans="1:9" x14ac:dyDescent="0.35">
      <c r="A111" s="36">
        <v>1529216</v>
      </c>
      <c r="B111" s="36" t="str">
        <f>VLOOKUP(AllData[[#This Row],[Order]],MM[],3,FALSE)</f>
        <v>V5757341200400</v>
      </c>
      <c r="C111" s="36">
        <f>VLOOKUP(AllData[[#This Row],[Order]],MM[],2,FALSE)</f>
        <v>209</v>
      </c>
      <c r="D111" s="36" t="s">
        <v>99</v>
      </c>
      <c r="E111" s="36" t="s">
        <v>69</v>
      </c>
      <c r="F111" s="36" t="s">
        <v>70</v>
      </c>
      <c r="G111" s="36" t="s">
        <v>100</v>
      </c>
      <c r="H111" s="36">
        <v>50</v>
      </c>
      <c r="I111" s="36">
        <v>50</v>
      </c>
    </row>
    <row r="112" spans="1:9" x14ac:dyDescent="0.35">
      <c r="A112" s="36">
        <v>1529216</v>
      </c>
      <c r="B112" s="36" t="str">
        <f>VLOOKUP(AllData[[#This Row],[Order]],MM[],3,FALSE)</f>
        <v>V5757341200400</v>
      </c>
      <c r="C112" s="36">
        <f>VLOOKUP(AllData[[#This Row],[Order]],MM[],2,FALSE)</f>
        <v>209</v>
      </c>
      <c r="D112" s="36" t="s">
        <v>101</v>
      </c>
      <c r="E112" s="36" t="s">
        <v>102</v>
      </c>
      <c r="F112" s="36" t="s">
        <v>100</v>
      </c>
      <c r="G112" s="36" t="s">
        <v>103</v>
      </c>
      <c r="H112" s="36">
        <v>10</v>
      </c>
      <c r="I112" s="36">
        <v>10</v>
      </c>
    </row>
    <row r="113" spans="1:9" x14ac:dyDescent="0.35">
      <c r="A113" s="36">
        <v>1529216</v>
      </c>
      <c r="B113" s="36" t="str">
        <f>VLOOKUP(AllData[[#This Row],[Order]],MM[],3,FALSE)</f>
        <v>V5757341200400</v>
      </c>
      <c r="C113" s="36">
        <f>VLOOKUP(AllData[[#This Row],[Order]],MM[],2,FALSE)</f>
        <v>209</v>
      </c>
      <c r="D113" s="36" t="s">
        <v>104</v>
      </c>
      <c r="E113" s="36" t="s">
        <v>102</v>
      </c>
      <c r="F113" s="36" t="s">
        <v>100</v>
      </c>
      <c r="G113" s="36" t="s">
        <v>106</v>
      </c>
      <c r="H113" s="36">
        <v>10</v>
      </c>
      <c r="I113" s="36">
        <v>10</v>
      </c>
    </row>
    <row r="114" spans="1:9" x14ac:dyDescent="0.35">
      <c r="A114" s="36">
        <v>1529216</v>
      </c>
      <c r="B114" s="36" t="str">
        <f>VLOOKUP(AllData[[#This Row],[Order]],MM[],3,FALSE)</f>
        <v>V5757341200400</v>
      </c>
      <c r="C114" s="36">
        <f>VLOOKUP(AllData[[#This Row],[Order]],MM[],2,FALSE)</f>
        <v>209</v>
      </c>
      <c r="D114" s="36" t="s">
        <v>60</v>
      </c>
      <c r="E114" s="36" t="s">
        <v>61</v>
      </c>
      <c r="F114" s="36" t="s">
        <v>63</v>
      </c>
      <c r="G114" s="36" t="s">
        <v>108</v>
      </c>
      <c r="H114" s="36">
        <v>199.02</v>
      </c>
      <c r="I114" s="36">
        <v>1</v>
      </c>
    </row>
    <row r="115" spans="1:9" x14ac:dyDescent="0.35">
      <c r="A115" s="36">
        <v>1529216</v>
      </c>
      <c r="B115" s="36" t="str">
        <f>VLOOKUP(AllData[[#This Row],[Order]],MM[],3,FALSE)</f>
        <v>V5757341200400</v>
      </c>
      <c r="C115" s="36">
        <f>VLOOKUP(AllData[[#This Row],[Order]],MM[],2,FALSE)</f>
        <v>209</v>
      </c>
      <c r="D115" s="36" t="s">
        <v>82</v>
      </c>
      <c r="E115" s="36" t="s">
        <v>83</v>
      </c>
      <c r="F115" s="36" t="s">
        <v>84</v>
      </c>
      <c r="G115" s="36" t="s">
        <v>110</v>
      </c>
      <c r="H115" s="36"/>
      <c r="I115" s="36">
        <v>5</v>
      </c>
    </row>
    <row r="116" spans="1:9" x14ac:dyDescent="0.35">
      <c r="A116" s="36">
        <v>1529217</v>
      </c>
      <c r="B116" s="36" t="str">
        <f>VLOOKUP(AllData[[#This Row],[Order]],MM[],3,FALSE)</f>
        <v>V5757341200600</v>
      </c>
      <c r="C116" s="36">
        <f>VLOOKUP(AllData[[#This Row],[Order]],MM[],2,FALSE)</f>
        <v>210</v>
      </c>
      <c r="D116" s="36" t="s">
        <v>60</v>
      </c>
      <c r="E116" s="36" t="s">
        <v>61</v>
      </c>
      <c r="F116" s="36" t="s">
        <v>63</v>
      </c>
      <c r="G116" s="36" t="s">
        <v>64</v>
      </c>
      <c r="H116" s="36">
        <v>32.017000000000003</v>
      </c>
      <c r="I116" s="36">
        <v>20</v>
      </c>
    </row>
    <row r="117" spans="1:9" x14ac:dyDescent="0.35">
      <c r="A117" s="36">
        <v>1529217</v>
      </c>
      <c r="B117" s="36" t="str">
        <f>VLOOKUP(AllData[[#This Row],[Order]],MM[],3,FALSE)</f>
        <v>V5757341200600</v>
      </c>
      <c r="C117" s="36">
        <f>VLOOKUP(AllData[[#This Row],[Order]],MM[],2,FALSE)</f>
        <v>210</v>
      </c>
      <c r="D117" s="36" t="s">
        <v>68</v>
      </c>
      <c r="E117" s="36" t="s">
        <v>69</v>
      </c>
      <c r="F117" s="36" t="s">
        <v>70</v>
      </c>
      <c r="G117" s="36" t="s">
        <v>71</v>
      </c>
      <c r="H117" s="36">
        <v>30</v>
      </c>
      <c r="I117" s="36">
        <v>30</v>
      </c>
    </row>
    <row r="118" spans="1:9" x14ac:dyDescent="0.35">
      <c r="A118" s="36">
        <v>1529217</v>
      </c>
      <c r="B118" s="36" t="str">
        <f>VLOOKUP(AllData[[#This Row],[Order]],MM[],3,FALSE)</f>
        <v>V5757341200600</v>
      </c>
      <c r="C118" s="36">
        <f>VLOOKUP(AllData[[#This Row],[Order]],MM[],2,FALSE)</f>
        <v>210</v>
      </c>
      <c r="D118" s="36" t="s">
        <v>73</v>
      </c>
      <c r="E118" s="36" t="s">
        <v>61</v>
      </c>
      <c r="F118" s="36" t="s">
        <v>63</v>
      </c>
      <c r="G118" s="36" t="s">
        <v>74</v>
      </c>
      <c r="H118" s="36">
        <v>354.9</v>
      </c>
      <c r="I118" s="36">
        <v>200</v>
      </c>
    </row>
    <row r="119" spans="1:9" x14ac:dyDescent="0.35">
      <c r="A119" s="36">
        <v>1529217</v>
      </c>
      <c r="B119" s="36" t="str">
        <f>VLOOKUP(AllData[[#This Row],[Order]],MM[],3,FALSE)</f>
        <v>V5757341200600</v>
      </c>
      <c r="C119" s="36">
        <f>VLOOKUP(AllData[[#This Row],[Order]],MM[],2,FALSE)</f>
        <v>210</v>
      </c>
      <c r="D119" s="36" t="s">
        <v>75</v>
      </c>
      <c r="E119" s="36" t="s">
        <v>61</v>
      </c>
      <c r="F119" s="36" t="s">
        <v>63</v>
      </c>
      <c r="G119" s="36" t="s">
        <v>76</v>
      </c>
      <c r="H119" s="36">
        <v>461.34000000000003</v>
      </c>
      <c r="I119" s="36">
        <v>500</v>
      </c>
    </row>
    <row r="120" spans="1:9" x14ac:dyDescent="0.35">
      <c r="A120" s="36">
        <v>1529217</v>
      </c>
      <c r="B120" s="36" t="str">
        <f>VLOOKUP(AllData[[#This Row],[Order]],MM[],3,FALSE)</f>
        <v>V5757341200600</v>
      </c>
      <c r="C120" s="36">
        <f>VLOOKUP(AllData[[#This Row],[Order]],MM[],2,FALSE)</f>
        <v>210</v>
      </c>
      <c r="D120" s="36" t="s">
        <v>78</v>
      </c>
      <c r="E120" s="36" t="s">
        <v>69</v>
      </c>
      <c r="F120" s="36" t="s">
        <v>70</v>
      </c>
      <c r="G120" s="36" t="s">
        <v>79</v>
      </c>
      <c r="H120" s="36">
        <v>20</v>
      </c>
      <c r="I120" s="36">
        <v>20</v>
      </c>
    </row>
    <row r="121" spans="1:9" x14ac:dyDescent="0.35">
      <c r="A121" s="36">
        <v>1529217</v>
      </c>
      <c r="B121" s="36" t="str">
        <f>VLOOKUP(AllData[[#This Row],[Order]],MM[],3,FALSE)</f>
        <v>V5757341200600</v>
      </c>
      <c r="C121" s="36">
        <f>VLOOKUP(AllData[[#This Row],[Order]],MM[],2,FALSE)</f>
        <v>210</v>
      </c>
      <c r="D121" s="36" t="s">
        <v>80</v>
      </c>
      <c r="E121" s="36" t="s">
        <v>69</v>
      </c>
      <c r="F121" s="36" t="s">
        <v>70</v>
      </c>
      <c r="G121" s="36" t="s">
        <v>81</v>
      </c>
      <c r="H121" s="36">
        <v>20</v>
      </c>
      <c r="I121" s="36">
        <v>20</v>
      </c>
    </row>
    <row r="122" spans="1:9" x14ac:dyDescent="0.35">
      <c r="A122" s="36">
        <v>1529217</v>
      </c>
      <c r="B122" s="36" t="str">
        <f>VLOOKUP(AllData[[#This Row],[Order]],MM[],3,FALSE)</f>
        <v>V5757341200600</v>
      </c>
      <c r="C122" s="36">
        <f>VLOOKUP(AllData[[#This Row],[Order]],MM[],2,FALSE)</f>
        <v>210</v>
      </c>
      <c r="D122" s="36" t="s">
        <v>82</v>
      </c>
      <c r="E122" s="36" t="s">
        <v>83</v>
      </c>
      <c r="F122" s="36" t="s">
        <v>84</v>
      </c>
      <c r="G122" s="36" t="s">
        <v>84</v>
      </c>
      <c r="H122" s="36">
        <v>346.58</v>
      </c>
      <c r="I122" s="36">
        <v>450</v>
      </c>
    </row>
    <row r="123" spans="1:9" x14ac:dyDescent="0.35">
      <c r="A123" s="36">
        <v>1529217</v>
      </c>
      <c r="B123" s="36" t="str">
        <f>VLOOKUP(AllData[[#This Row],[Order]],MM[],3,FALSE)</f>
        <v>V5757341200600</v>
      </c>
      <c r="C123" s="36">
        <f>VLOOKUP(AllData[[#This Row],[Order]],MM[],2,FALSE)</f>
        <v>210</v>
      </c>
      <c r="D123" s="36" t="s">
        <v>85</v>
      </c>
      <c r="E123" s="36" t="s">
        <v>86</v>
      </c>
      <c r="F123" s="36" t="s">
        <v>87</v>
      </c>
      <c r="G123" s="36" t="s">
        <v>87</v>
      </c>
      <c r="H123" s="36">
        <v>20</v>
      </c>
      <c r="I123" s="36">
        <v>20</v>
      </c>
    </row>
    <row r="124" spans="1:9" x14ac:dyDescent="0.35">
      <c r="A124" s="36">
        <v>1529217</v>
      </c>
      <c r="B124" s="36" t="str">
        <f>VLOOKUP(AllData[[#This Row],[Order]],MM[],3,FALSE)</f>
        <v>V5757341200600</v>
      </c>
      <c r="C124" s="36">
        <f>VLOOKUP(AllData[[#This Row],[Order]],MM[],2,FALSE)</f>
        <v>210</v>
      </c>
      <c r="D124" s="36" t="s">
        <v>88</v>
      </c>
      <c r="E124" s="36" t="s">
        <v>89</v>
      </c>
      <c r="F124" s="36" t="s">
        <v>91</v>
      </c>
      <c r="G124" s="36" t="s">
        <v>92</v>
      </c>
      <c r="H124" s="36"/>
      <c r="I124" s="36">
        <v>1370</v>
      </c>
    </row>
    <row r="125" spans="1:9" x14ac:dyDescent="0.35">
      <c r="A125" s="36">
        <v>1529217</v>
      </c>
      <c r="B125" s="36" t="str">
        <f>VLOOKUP(AllData[[#This Row],[Order]],MM[],3,FALSE)</f>
        <v>V5757341200600</v>
      </c>
      <c r="C125" s="36">
        <f>VLOOKUP(AllData[[#This Row],[Order]],MM[],2,FALSE)</f>
        <v>210</v>
      </c>
      <c r="D125" s="36" t="s">
        <v>95</v>
      </c>
      <c r="E125" s="36" t="s">
        <v>61</v>
      </c>
      <c r="F125" s="36" t="s">
        <v>63</v>
      </c>
      <c r="G125" s="36" t="s">
        <v>96</v>
      </c>
      <c r="H125" s="36">
        <v>54.082999999999998</v>
      </c>
      <c r="I125" s="36">
        <v>40</v>
      </c>
    </row>
    <row r="126" spans="1:9" x14ac:dyDescent="0.35">
      <c r="A126" s="36">
        <v>1529217</v>
      </c>
      <c r="B126" s="36" t="str">
        <f>VLOOKUP(AllData[[#This Row],[Order]],MM[],3,FALSE)</f>
        <v>V5757341200600</v>
      </c>
      <c r="C126" s="36">
        <f>VLOOKUP(AllData[[#This Row],[Order]],MM[],2,FALSE)</f>
        <v>210</v>
      </c>
      <c r="D126" s="36" t="s">
        <v>97</v>
      </c>
      <c r="E126" s="36" t="s">
        <v>69</v>
      </c>
      <c r="F126" s="36" t="s">
        <v>70</v>
      </c>
      <c r="G126" s="36" t="s">
        <v>98</v>
      </c>
      <c r="H126" s="36">
        <v>20</v>
      </c>
      <c r="I126" s="36">
        <v>20</v>
      </c>
    </row>
    <row r="127" spans="1:9" x14ac:dyDescent="0.35">
      <c r="A127" s="36">
        <v>1529217</v>
      </c>
      <c r="B127" s="36" t="str">
        <f>VLOOKUP(AllData[[#This Row],[Order]],MM[],3,FALSE)</f>
        <v>V5757341200600</v>
      </c>
      <c r="C127" s="36">
        <f>VLOOKUP(AllData[[#This Row],[Order]],MM[],2,FALSE)</f>
        <v>210</v>
      </c>
      <c r="D127" s="36" t="s">
        <v>99</v>
      </c>
      <c r="E127" s="36" t="s">
        <v>69</v>
      </c>
      <c r="F127" s="36" t="s">
        <v>70</v>
      </c>
      <c r="G127" s="36" t="s">
        <v>100</v>
      </c>
      <c r="H127" s="36">
        <v>50</v>
      </c>
      <c r="I127" s="36">
        <v>50</v>
      </c>
    </row>
    <row r="128" spans="1:9" x14ac:dyDescent="0.35">
      <c r="A128" s="36">
        <v>1529217</v>
      </c>
      <c r="B128" s="36" t="str">
        <f>VLOOKUP(AllData[[#This Row],[Order]],MM[],3,FALSE)</f>
        <v>V5757341200600</v>
      </c>
      <c r="C128" s="36">
        <f>VLOOKUP(AllData[[#This Row],[Order]],MM[],2,FALSE)</f>
        <v>210</v>
      </c>
      <c r="D128" s="36" t="s">
        <v>101</v>
      </c>
      <c r="E128" s="36" t="s">
        <v>102</v>
      </c>
      <c r="F128" s="36" t="s">
        <v>100</v>
      </c>
      <c r="G128" s="36" t="s">
        <v>103</v>
      </c>
      <c r="H128" s="36">
        <v>10</v>
      </c>
      <c r="I128" s="36">
        <v>10</v>
      </c>
    </row>
    <row r="129" spans="1:9" x14ac:dyDescent="0.35">
      <c r="A129" s="36">
        <v>1529217</v>
      </c>
      <c r="B129" s="36" t="str">
        <f>VLOOKUP(AllData[[#This Row],[Order]],MM[],3,FALSE)</f>
        <v>V5757341200600</v>
      </c>
      <c r="C129" s="36">
        <f>VLOOKUP(AllData[[#This Row],[Order]],MM[],2,FALSE)</f>
        <v>210</v>
      </c>
      <c r="D129" s="36" t="s">
        <v>104</v>
      </c>
      <c r="E129" s="36" t="s">
        <v>102</v>
      </c>
      <c r="F129" s="36" t="s">
        <v>100</v>
      </c>
      <c r="G129" s="36" t="s">
        <v>106</v>
      </c>
      <c r="H129" s="36">
        <v>10</v>
      </c>
      <c r="I129" s="36">
        <v>10</v>
      </c>
    </row>
    <row r="130" spans="1:9" x14ac:dyDescent="0.35">
      <c r="A130" s="36">
        <v>1529217</v>
      </c>
      <c r="B130" s="36" t="str">
        <f>VLOOKUP(AllData[[#This Row],[Order]],MM[],3,FALSE)</f>
        <v>V5757341200600</v>
      </c>
      <c r="C130" s="36">
        <f>VLOOKUP(AllData[[#This Row],[Order]],MM[],2,FALSE)</f>
        <v>210</v>
      </c>
      <c r="D130" s="36" t="s">
        <v>60</v>
      </c>
      <c r="E130" s="36" t="s">
        <v>61</v>
      </c>
      <c r="F130" s="36" t="s">
        <v>63</v>
      </c>
      <c r="G130" s="36" t="s">
        <v>108</v>
      </c>
      <c r="H130" s="36">
        <v>4204.74</v>
      </c>
      <c r="I130" s="36">
        <v>1</v>
      </c>
    </row>
    <row r="131" spans="1:9" x14ac:dyDescent="0.35">
      <c r="A131" s="36">
        <v>1529217</v>
      </c>
      <c r="B131" s="36" t="str">
        <f>VLOOKUP(AllData[[#This Row],[Order]],MM[],3,FALSE)</f>
        <v>V5757341200600</v>
      </c>
      <c r="C131" s="36">
        <f>VLOOKUP(AllData[[#This Row],[Order]],MM[],2,FALSE)</f>
        <v>210</v>
      </c>
      <c r="D131" s="36" t="s">
        <v>82</v>
      </c>
      <c r="E131" s="36" t="s">
        <v>83</v>
      </c>
      <c r="F131" s="36" t="s">
        <v>84</v>
      </c>
      <c r="G131" s="36" t="s">
        <v>110</v>
      </c>
      <c r="H131" s="36">
        <v>150.47999999999999</v>
      </c>
      <c r="I131" s="36">
        <v>5</v>
      </c>
    </row>
    <row r="132" spans="1:9" x14ac:dyDescent="0.35">
      <c r="A132" s="36">
        <v>1529656</v>
      </c>
      <c r="B132" s="36" t="str">
        <f>VLOOKUP(AllData[[#This Row],[Order]],MM[],3,FALSE)</f>
        <v>V5757301200200Q</v>
      </c>
      <c r="C132" s="36">
        <f>VLOOKUP(AllData[[#This Row],[Order]],MM[],2,FALSE)</f>
        <v>210</v>
      </c>
      <c r="D132" s="36" t="s">
        <v>60</v>
      </c>
      <c r="E132" s="36" t="s">
        <v>61</v>
      </c>
      <c r="F132" s="36" t="s">
        <v>63</v>
      </c>
      <c r="G132" s="36" t="s">
        <v>64</v>
      </c>
      <c r="H132" s="36">
        <v>0.2</v>
      </c>
      <c r="I132" s="36">
        <v>20</v>
      </c>
    </row>
    <row r="133" spans="1:9" x14ac:dyDescent="0.35">
      <c r="A133" s="36">
        <v>1529656</v>
      </c>
      <c r="B133" s="36" t="str">
        <f>VLOOKUP(AllData[[#This Row],[Order]],MM[],3,FALSE)</f>
        <v>V5757301200200Q</v>
      </c>
      <c r="C133" s="36">
        <f>VLOOKUP(AllData[[#This Row],[Order]],MM[],2,FALSE)</f>
        <v>210</v>
      </c>
      <c r="D133" s="36" t="s">
        <v>68</v>
      </c>
      <c r="E133" s="36" t="s">
        <v>69</v>
      </c>
      <c r="F133" s="36" t="s">
        <v>70</v>
      </c>
      <c r="G133" s="36" t="s">
        <v>71</v>
      </c>
      <c r="H133" s="36">
        <v>30</v>
      </c>
      <c r="I133" s="36">
        <v>30</v>
      </c>
    </row>
    <row r="134" spans="1:9" x14ac:dyDescent="0.35">
      <c r="A134" s="36">
        <v>1529656</v>
      </c>
      <c r="B134" s="36" t="str">
        <f>VLOOKUP(AllData[[#This Row],[Order]],MM[],3,FALSE)</f>
        <v>V5757301200200Q</v>
      </c>
      <c r="C134" s="36">
        <f>VLOOKUP(AllData[[#This Row],[Order]],MM[],2,FALSE)</f>
        <v>210</v>
      </c>
      <c r="D134" s="36" t="s">
        <v>73</v>
      </c>
      <c r="E134" s="36" t="s">
        <v>61</v>
      </c>
      <c r="F134" s="36" t="s">
        <v>63</v>
      </c>
      <c r="G134" s="36" t="s">
        <v>74</v>
      </c>
      <c r="H134" s="36">
        <v>53.567</v>
      </c>
      <c r="I134" s="36">
        <v>200</v>
      </c>
    </row>
    <row r="135" spans="1:9" x14ac:dyDescent="0.35">
      <c r="A135" s="36">
        <v>1529656</v>
      </c>
      <c r="B135" s="36" t="str">
        <f>VLOOKUP(AllData[[#This Row],[Order]],MM[],3,FALSE)</f>
        <v>V5757301200200Q</v>
      </c>
      <c r="C135" s="36">
        <f>VLOOKUP(AllData[[#This Row],[Order]],MM[],2,FALSE)</f>
        <v>210</v>
      </c>
      <c r="D135" s="36" t="s">
        <v>75</v>
      </c>
      <c r="E135" s="36" t="s">
        <v>61</v>
      </c>
      <c r="F135" s="36" t="s">
        <v>63</v>
      </c>
      <c r="G135" s="36" t="s">
        <v>76</v>
      </c>
      <c r="H135" s="36">
        <v>103.92</v>
      </c>
      <c r="I135" s="36">
        <v>500</v>
      </c>
    </row>
    <row r="136" spans="1:9" x14ac:dyDescent="0.35">
      <c r="A136" s="36">
        <v>1529656</v>
      </c>
      <c r="B136" s="36" t="str">
        <f>VLOOKUP(AllData[[#This Row],[Order]],MM[],3,FALSE)</f>
        <v>V5757301200200Q</v>
      </c>
      <c r="C136" s="36">
        <f>VLOOKUP(AllData[[#This Row],[Order]],MM[],2,FALSE)</f>
        <v>210</v>
      </c>
      <c r="D136" s="36" t="s">
        <v>78</v>
      </c>
      <c r="E136" s="36" t="s">
        <v>69</v>
      </c>
      <c r="F136" s="36" t="s">
        <v>70</v>
      </c>
      <c r="G136" s="36" t="s">
        <v>79</v>
      </c>
      <c r="H136" s="36">
        <v>20</v>
      </c>
      <c r="I136" s="36">
        <v>20</v>
      </c>
    </row>
    <row r="137" spans="1:9" x14ac:dyDescent="0.35">
      <c r="A137" s="36">
        <v>1529656</v>
      </c>
      <c r="B137" s="36" t="str">
        <f>VLOOKUP(AllData[[#This Row],[Order]],MM[],3,FALSE)</f>
        <v>V5757301200200Q</v>
      </c>
      <c r="C137" s="36">
        <f>VLOOKUP(AllData[[#This Row],[Order]],MM[],2,FALSE)</f>
        <v>210</v>
      </c>
      <c r="D137" s="36" t="s">
        <v>80</v>
      </c>
      <c r="E137" s="36" t="s">
        <v>69</v>
      </c>
      <c r="F137" s="36" t="s">
        <v>70</v>
      </c>
      <c r="G137" s="36" t="s">
        <v>81</v>
      </c>
      <c r="H137" s="36">
        <v>20</v>
      </c>
      <c r="I137" s="36">
        <v>20</v>
      </c>
    </row>
    <row r="138" spans="1:9" x14ac:dyDescent="0.35">
      <c r="A138" s="36">
        <v>1529656</v>
      </c>
      <c r="B138" s="36" t="str">
        <f>VLOOKUP(AllData[[#This Row],[Order]],MM[],3,FALSE)</f>
        <v>V5757301200200Q</v>
      </c>
      <c r="C138" s="36">
        <f>VLOOKUP(AllData[[#This Row],[Order]],MM[],2,FALSE)</f>
        <v>210</v>
      </c>
      <c r="D138" s="36" t="s">
        <v>82</v>
      </c>
      <c r="E138" s="36" t="s">
        <v>83</v>
      </c>
      <c r="F138" s="36" t="s">
        <v>84</v>
      </c>
      <c r="G138" s="36" t="s">
        <v>84</v>
      </c>
      <c r="H138" s="36">
        <v>1000.0799999999999</v>
      </c>
      <c r="I138" s="36">
        <v>450</v>
      </c>
    </row>
    <row r="139" spans="1:9" x14ac:dyDescent="0.35">
      <c r="A139" s="36">
        <v>1529656</v>
      </c>
      <c r="B139" s="36" t="str">
        <f>VLOOKUP(AllData[[#This Row],[Order]],MM[],3,FALSE)</f>
        <v>V5757301200200Q</v>
      </c>
      <c r="C139" s="36">
        <f>VLOOKUP(AllData[[#This Row],[Order]],MM[],2,FALSE)</f>
        <v>210</v>
      </c>
      <c r="D139" s="36" t="s">
        <v>85</v>
      </c>
      <c r="E139" s="36" t="s">
        <v>86</v>
      </c>
      <c r="F139" s="36" t="s">
        <v>87</v>
      </c>
      <c r="G139" s="36" t="s">
        <v>87</v>
      </c>
      <c r="H139" s="36">
        <v>20</v>
      </c>
      <c r="I139" s="36">
        <v>20</v>
      </c>
    </row>
    <row r="140" spans="1:9" x14ac:dyDescent="0.35">
      <c r="A140" s="36">
        <v>1529656</v>
      </c>
      <c r="B140" s="36" t="str">
        <f>VLOOKUP(AllData[[#This Row],[Order]],MM[],3,FALSE)</f>
        <v>V5757301200200Q</v>
      </c>
      <c r="C140" s="36">
        <f>VLOOKUP(AllData[[#This Row],[Order]],MM[],2,FALSE)</f>
        <v>210</v>
      </c>
      <c r="D140" s="36" t="s">
        <v>88</v>
      </c>
      <c r="E140" s="36" t="s">
        <v>89</v>
      </c>
      <c r="F140" s="36" t="s">
        <v>91</v>
      </c>
      <c r="G140" s="36" t="s">
        <v>92</v>
      </c>
      <c r="H140" s="36"/>
      <c r="I140" s="36">
        <v>1370</v>
      </c>
    </row>
    <row r="141" spans="1:9" x14ac:dyDescent="0.35">
      <c r="A141" s="36">
        <v>1529656</v>
      </c>
      <c r="B141" s="36" t="str">
        <f>VLOOKUP(AllData[[#This Row],[Order]],MM[],3,FALSE)</f>
        <v>V5757301200200Q</v>
      </c>
      <c r="C141" s="36">
        <f>VLOOKUP(AllData[[#This Row],[Order]],MM[],2,FALSE)</f>
        <v>210</v>
      </c>
      <c r="D141" s="36" t="s">
        <v>95</v>
      </c>
      <c r="E141" s="36" t="s">
        <v>61</v>
      </c>
      <c r="F141" s="36" t="s">
        <v>63</v>
      </c>
      <c r="G141" s="36" t="s">
        <v>96</v>
      </c>
      <c r="H141" s="36">
        <v>54.082999999999998</v>
      </c>
      <c r="I141" s="36">
        <v>40</v>
      </c>
    </row>
    <row r="142" spans="1:9" x14ac:dyDescent="0.35">
      <c r="A142" s="36">
        <v>1529656</v>
      </c>
      <c r="B142" s="36" t="str">
        <f>VLOOKUP(AllData[[#This Row],[Order]],MM[],3,FALSE)</f>
        <v>V5757301200200Q</v>
      </c>
      <c r="C142" s="36">
        <f>VLOOKUP(AllData[[#This Row],[Order]],MM[],2,FALSE)</f>
        <v>210</v>
      </c>
      <c r="D142" s="36" t="s">
        <v>97</v>
      </c>
      <c r="E142" s="36" t="s">
        <v>69</v>
      </c>
      <c r="F142" s="36" t="s">
        <v>70</v>
      </c>
      <c r="G142" s="36" t="s">
        <v>98</v>
      </c>
      <c r="H142" s="36">
        <v>20</v>
      </c>
      <c r="I142" s="36">
        <v>20</v>
      </c>
    </row>
    <row r="143" spans="1:9" x14ac:dyDescent="0.35">
      <c r="A143" s="36">
        <v>1529656</v>
      </c>
      <c r="B143" s="36" t="str">
        <f>VLOOKUP(AllData[[#This Row],[Order]],MM[],3,FALSE)</f>
        <v>V5757301200200Q</v>
      </c>
      <c r="C143" s="36">
        <f>VLOOKUP(AllData[[#This Row],[Order]],MM[],2,FALSE)</f>
        <v>210</v>
      </c>
      <c r="D143" s="36" t="s">
        <v>99</v>
      </c>
      <c r="E143" s="36" t="s">
        <v>69</v>
      </c>
      <c r="F143" s="36" t="s">
        <v>70</v>
      </c>
      <c r="G143" s="36" t="s">
        <v>100</v>
      </c>
      <c r="H143" s="36">
        <v>50</v>
      </c>
      <c r="I143" s="36">
        <v>50</v>
      </c>
    </row>
    <row r="144" spans="1:9" x14ac:dyDescent="0.35">
      <c r="A144" s="36">
        <v>1529656</v>
      </c>
      <c r="B144" s="36" t="str">
        <f>VLOOKUP(AllData[[#This Row],[Order]],MM[],3,FALSE)</f>
        <v>V5757301200200Q</v>
      </c>
      <c r="C144" s="36">
        <f>VLOOKUP(AllData[[#This Row],[Order]],MM[],2,FALSE)</f>
        <v>210</v>
      </c>
      <c r="D144" s="36" t="s">
        <v>101</v>
      </c>
      <c r="E144" s="36" t="s">
        <v>102</v>
      </c>
      <c r="F144" s="36" t="s">
        <v>100</v>
      </c>
      <c r="G144" s="36" t="s">
        <v>103</v>
      </c>
      <c r="H144" s="36">
        <v>10</v>
      </c>
      <c r="I144" s="36">
        <v>10</v>
      </c>
    </row>
    <row r="145" spans="1:9" x14ac:dyDescent="0.35">
      <c r="A145" s="36">
        <v>1529656</v>
      </c>
      <c r="B145" s="36" t="str">
        <f>VLOOKUP(AllData[[#This Row],[Order]],MM[],3,FALSE)</f>
        <v>V5757301200200Q</v>
      </c>
      <c r="C145" s="36">
        <f>VLOOKUP(AllData[[#This Row],[Order]],MM[],2,FALSE)</f>
        <v>210</v>
      </c>
      <c r="D145" s="36" t="s">
        <v>104</v>
      </c>
      <c r="E145" s="36" t="s">
        <v>102</v>
      </c>
      <c r="F145" s="36" t="s">
        <v>100</v>
      </c>
      <c r="G145" s="36" t="s">
        <v>106</v>
      </c>
      <c r="H145" s="36">
        <v>10</v>
      </c>
      <c r="I145" s="36">
        <v>10</v>
      </c>
    </row>
    <row r="146" spans="1:9" x14ac:dyDescent="0.35">
      <c r="A146" s="36">
        <v>1529656</v>
      </c>
      <c r="B146" s="36" t="str">
        <f>VLOOKUP(AllData[[#This Row],[Order]],MM[],3,FALSE)</f>
        <v>V5757301200200Q</v>
      </c>
      <c r="C146" s="36">
        <f>VLOOKUP(AllData[[#This Row],[Order]],MM[],2,FALSE)</f>
        <v>210</v>
      </c>
      <c r="D146" s="36" t="s">
        <v>60</v>
      </c>
      <c r="E146" s="36" t="s">
        <v>61</v>
      </c>
      <c r="F146" s="36" t="s">
        <v>63</v>
      </c>
      <c r="G146" s="36" t="s">
        <v>108</v>
      </c>
      <c r="H146" s="36">
        <v>1204.8599999999999</v>
      </c>
      <c r="I146" s="36">
        <v>1</v>
      </c>
    </row>
    <row r="147" spans="1:9" x14ac:dyDescent="0.35">
      <c r="A147" s="36">
        <v>1529656</v>
      </c>
      <c r="B147" s="36" t="str">
        <f>VLOOKUP(AllData[[#This Row],[Order]],MM[],3,FALSE)</f>
        <v>V5757301200200Q</v>
      </c>
      <c r="C147" s="36">
        <f>VLOOKUP(AllData[[#This Row],[Order]],MM[],2,FALSE)</f>
        <v>210</v>
      </c>
      <c r="D147" s="36" t="s">
        <v>82</v>
      </c>
      <c r="E147" s="36" t="s">
        <v>83</v>
      </c>
      <c r="F147" s="36" t="s">
        <v>84</v>
      </c>
      <c r="G147" s="36" t="s">
        <v>110</v>
      </c>
      <c r="H147" s="36">
        <v>159</v>
      </c>
      <c r="I147" s="36">
        <v>5</v>
      </c>
    </row>
    <row r="148" spans="1:9" x14ac:dyDescent="0.35">
      <c r="A148" s="36">
        <v>1529657</v>
      </c>
      <c r="B148" s="36" t="str">
        <f>VLOOKUP(AllData[[#This Row],[Order]],MM[],3,FALSE)</f>
        <v>V5757321200600</v>
      </c>
      <c r="C148" s="36">
        <f>VLOOKUP(AllData[[#This Row],[Order]],MM[],2,FALSE)</f>
        <v>210</v>
      </c>
      <c r="D148" s="36" t="s">
        <v>60</v>
      </c>
      <c r="E148" s="36" t="s">
        <v>61</v>
      </c>
      <c r="F148" s="36" t="s">
        <v>63</v>
      </c>
      <c r="G148" s="36" t="s">
        <v>139</v>
      </c>
      <c r="H148" s="36">
        <v>0.45</v>
      </c>
      <c r="I148" s="36">
        <v>20</v>
      </c>
    </row>
    <row r="149" spans="1:9" x14ac:dyDescent="0.35">
      <c r="A149" s="36">
        <v>1529657</v>
      </c>
      <c r="B149" s="36" t="str">
        <f>VLOOKUP(AllData[[#This Row],[Order]],MM[],3,FALSE)</f>
        <v>V5757321200600</v>
      </c>
      <c r="C149" s="36">
        <f>VLOOKUP(AllData[[#This Row],[Order]],MM[],2,FALSE)</f>
        <v>210</v>
      </c>
      <c r="D149" s="36" t="s">
        <v>68</v>
      </c>
      <c r="E149" s="36" t="s">
        <v>69</v>
      </c>
      <c r="F149" s="36" t="s">
        <v>70</v>
      </c>
      <c r="G149" s="36" t="s">
        <v>71</v>
      </c>
      <c r="H149" s="36">
        <v>30</v>
      </c>
      <c r="I149" s="36">
        <v>30</v>
      </c>
    </row>
    <row r="150" spans="1:9" x14ac:dyDescent="0.35">
      <c r="A150" s="36">
        <v>1529657</v>
      </c>
      <c r="B150" s="36" t="str">
        <f>VLOOKUP(AllData[[#This Row],[Order]],MM[],3,FALSE)</f>
        <v>V5757321200600</v>
      </c>
      <c r="C150" s="36">
        <f>VLOOKUP(AllData[[#This Row],[Order]],MM[],2,FALSE)</f>
        <v>210</v>
      </c>
      <c r="D150" s="36" t="s">
        <v>73</v>
      </c>
      <c r="E150" s="36" t="s">
        <v>61</v>
      </c>
      <c r="F150" s="36" t="s">
        <v>63</v>
      </c>
      <c r="G150" s="36" t="s">
        <v>74</v>
      </c>
      <c r="H150" s="36">
        <v>0.05</v>
      </c>
      <c r="I150" s="36">
        <v>200</v>
      </c>
    </row>
    <row r="151" spans="1:9" x14ac:dyDescent="0.35">
      <c r="A151" s="36">
        <v>1529657</v>
      </c>
      <c r="B151" s="36" t="str">
        <f>VLOOKUP(AllData[[#This Row],[Order]],MM[],3,FALSE)</f>
        <v>V5757321200600</v>
      </c>
      <c r="C151" s="36">
        <f>VLOOKUP(AllData[[#This Row],[Order]],MM[],2,FALSE)</f>
        <v>210</v>
      </c>
      <c r="D151" s="36" t="s">
        <v>75</v>
      </c>
      <c r="E151" s="36" t="s">
        <v>61</v>
      </c>
      <c r="F151" s="36" t="s">
        <v>63</v>
      </c>
      <c r="G151" s="36" t="s">
        <v>76</v>
      </c>
      <c r="H151" s="36">
        <v>1664.1</v>
      </c>
      <c r="I151" s="36">
        <v>500</v>
      </c>
    </row>
    <row r="152" spans="1:9" x14ac:dyDescent="0.35">
      <c r="A152" s="36">
        <v>1529657</v>
      </c>
      <c r="B152" s="36" t="str">
        <f>VLOOKUP(AllData[[#This Row],[Order]],MM[],3,FALSE)</f>
        <v>V5757321200600</v>
      </c>
      <c r="C152" s="36">
        <f>VLOOKUP(AllData[[#This Row],[Order]],MM[],2,FALSE)</f>
        <v>210</v>
      </c>
      <c r="D152" s="36" t="s">
        <v>78</v>
      </c>
      <c r="E152" s="36" t="s">
        <v>69</v>
      </c>
      <c r="F152" s="36" t="s">
        <v>70</v>
      </c>
      <c r="G152" s="36" t="s">
        <v>79</v>
      </c>
      <c r="H152" s="36">
        <v>20</v>
      </c>
      <c r="I152" s="36">
        <v>20</v>
      </c>
    </row>
    <row r="153" spans="1:9" x14ac:dyDescent="0.35">
      <c r="A153" s="36">
        <v>1529657</v>
      </c>
      <c r="B153" s="36" t="str">
        <f>VLOOKUP(AllData[[#This Row],[Order]],MM[],3,FALSE)</f>
        <v>V5757321200600</v>
      </c>
      <c r="C153" s="36">
        <f>VLOOKUP(AllData[[#This Row],[Order]],MM[],2,FALSE)</f>
        <v>210</v>
      </c>
      <c r="D153" s="36" t="s">
        <v>80</v>
      </c>
      <c r="E153" s="36" t="s">
        <v>69</v>
      </c>
      <c r="F153" s="36" t="s">
        <v>70</v>
      </c>
      <c r="G153" s="36" t="s">
        <v>81</v>
      </c>
      <c r="H153" s="36">
        <v>20</v>
      </c>
      <c r="I153" s="36">
        <v>20</v>
      </c>
    </row>
    <row r="154" spans="1:9" x14ac:dyDescent="0.35">
      <c r="A154" s="36">
        <v>1529657</v>
      </c>
      <c r="B154" s="36" t="str">
        <f>VLOOKUP(AllData[[#This Row],[Order]],MM[],3,FALSE)</f>
        <v>V5757321200600</v>
      </c>
      <c r="C154" s="36">
        <f>VLOOKUP(AllData[[#This Row],[Order]],MM[],2,FALSE)</f>
        <v>210</v>
      </c>
      <c r="D154" s="36" t="s">
        <v>82</v>
      </c>
      <c r="E154" s="36" t="s">
        <v>83</v>
      </c>
      <c r="F154" s="36" t="s">
        <v>84</v>
      </c>
      <c r="G154" s="36" t="s">
        <v>84</v>
      </c>
      <c r="H154" s="36">
        <v>444.25</v>
      </c>
      <c r="I154" s="36">
        <v>450</v>
      </c>
    </row>
    <row r="155" spans="1:9" x14ac:dyDescent="0.35">
      <c r="A155" s="36">
        <v>1529657</v>
      </c>
      <c r="B155" s="36" t="str">
        <f>VLOOKUP(AllData[[#This Row],[Order]],MM[],3,FALSE)</f>
        <v>V5757321200600</v>
      </c>
      <c r="C155" s="36">
        <f>VLOOKUP(AllData[[#This Row],[Order]],MM[],2,FALSE)</f>
        <v>210</v>
      </c>
      <c r="D155" s="36" t="s">
        <v>85</v>
      </c>
      <c r="E155" s="36" t="s">
        <v>86</v>
      </c>
      <c r="F155" s="36" t="s">
        <v>87</v>
      </c>
      <c r="G155" s="36" t="s">
        <v>87</v>
      </c>
      <c r="H155" s="36">
        <v>20</v>
      </c>
      <c r="I155" s="36">
        <v>20</v>
      </c>
    </row>
    <row r="156" spans="1:9" x14ac:dyDescent="0.35">
      <c r="A156" s="36">
        <v>1529657</v>
      </c>
      <c r="B156" s="36" t="str">
        <f>VLOOKUP(AllData[[#This Row],[Order]],MM[],3,FALSE)</f>
        <v>V5757321200600</v>
      </c>
      <c r="C156" s="36">
        <f>VLOOKUP(AllData[[#This Row],[Order]],MM[],2,FALSE)</f>
        <v>210</v>
      </c>
      <c r="D156" s="36" t="s">
        <v>88</v>
      </c>
      <c r="E156" s="36" t="s">
        <v>89</v>
      </c>
      <c r="F156" s="36" t="s">
        <v>91</v>
      </c>
      <c r="G156" s="36" t="s">
        <v>92</v>
      </c>
      <c r="H156" s="36"/>
      <c r="I156" s="36">
        <v>1370</v>
      </c>
    </row>
    <row r="157" spans="1:9" x14ac:dyDescent="0.35">
      <c r="A157" s="36">
        <v>1529657</v>
      </c>
      <c r="B157" s="36" t="str">
        <f>VLOOKUP(AllData[[#This Row],[Order]],MM[],3,FALSE)</f>
        <v>V5757321200600</v>
      </c>
      <c r="C157" s="36">
        <f>VLOOKUP(AllData[[#This Row],[Order]],MM[],2,FALSE)</f>
        <v>210</v>
      </c>
      <c r="D157" s="36" t="s">
        <v>95</v>
      </c>
      <c r="E157" s="36" t="s">
        <v>61</v>
      </c>
      <c r="F157" s="36" t="s">
        <v>63</v>
      </c>
      <c r="G157" s="36" t="s">
        <v>96</v>
      </c>
      <c r="H157" s="36">
        <v>54.116999999999997</v>
      </c>
      <c r="I157" s="36">
        <v>40</v>
      </c>
    </row>
    <row r="158" spans="1:9" x14ac:dyDescent="0.35">
      <c r="A158" s="36">
        <v>1529657</v>
      </c>
      <c r="B158" s="36" t="str">
        <f>VLOOKUP(AllData[[#This Row],[Order]],MM[],3,FALSE)</f>
        <v>V5757321200600</v>
      </c>
      <c r="C158" s="36">
        <f>VLOOKUP(AllData[[#This Row],[Order]],MM[],2,FALSE)</f>
        <v>210</v>
      </c>
      <c r="D158" s="36" t="s">
        <v>97</v>
      </c>
      <c r="E158" s="36" t="s">
        <v>69</v>
      </c>
      <c r="F158" s="36" t="s">
        <v>70</v>
      </c>
      <c r="G158" s="36" t="s">
        <v>98</v>
      </c>
      <c r="H158" s="36">
        <v>20</v>
      </c>
      <c r="I158" s="36">
        <v>20</v>
      </c>
    </row>
    <row r="159" spans="1:9" x14ac:dyDescent="0.35">
      <c r="A159" s="36">
        <v>1529657</v>
      </c>
      <c r="B159" s="36" t="str">
        <f>VLOOKUP(AllData[[#This Row],[Order]],MM[],3,FALSE)</f>
        <v>V5757321200600</v>
      </c>
      <c r="C159" s="36">
        <f>VLOOKUP(AllData[[#This Row],[Order]],MM[],2,FALSE)</f>
        <v>210</v>
      </c>
      <c r="D159" s="36" t="s">
        <v>99</v>
      </c>
      <c r="E159" s="36" t="s">
        <v>69</v>
      </c>
      <c r="F159" s="36" t="s">
        <v>70</v>
      </c>
      <c r="G159" s="36" t="s">
        <v>100</v>
      </c>
      <c r="H159" s="36">
        <v>50</v>
      </c>
      <c r="I159" s="36">
        <v>50</v>
      </c>
    </row>
    <row r="160" spans="1:9" x14ac:dyDescent="0.35">
      <c r="A160" s="36">
        <v>1529657</v>
      </c>
      <c r="B160" s="36" t="str">
        <f>VLOOKUP(AllData[[#This Row],[Order]],MM[],3,FALSE)</f>
        <v>V5757321200600</v>
      </c>
      <c r="C160" s="36">
        <f>VLOOKUP(AllData[[#This Row],[Order]],MM[],2,FALSE)</f>
        <v>210</v>
      </c>
      <c r="D160" s="36" t="s">
        <v>101</v>
      </c>
      <c r="E160" s="36" t="s">
        <v>102</v>
      </c>
      <c r="F160" s="36" t="s">
        <v>100</v>
      </c>
      <c r="G160" s="36" t="s">
        <v>103</v>
      </c>
      <c r="H160" s="36">
        <v>10</v>
      </c>
      <c r="I160" s="36">
        <v>10</v>
      </c>
    </row>
    <row r="161" spans="1:9" x14ac:dyDescent="0.35">
      <c r="A161" s="36">
        <v>1529657</v>
      </c>
      <c r="B161" s="36" t="str">
        <f>VLOOKUP(AllData[[#This Row],[Order]],MM[],3,FALSE)</f>
        <v>V5757321200600</v>
      </c>
      <c r="C161" s="36">
        <f>VLOOKUP(AllData[[#This Row],[Order]],MM[],2,FALSE)</f>
        <v>210</v>
      </c>
      <c r="D161" s="36" t="s">
        <v>104</v>
      </c>
      <c r="E161" s="36" t="s">
        <v>102</v>
      </c>
      <c r="F161" s="36" t="s">
        <v>100</v>
      </c>
      <c r="G161" s="36" t="s">
        <v>106</v>
      </c>
      <c r="H161" s="36">
        <v>10</v>
      </c>
      <c r="I161" s="36">
        <v>10</v>
      </c>
    </row>
    <row r="162" spans="1:9" x14ac:dyDescent="0.35">
      <c r="A162" s="36">
        <v>1529657</v>
      </c>
      <c r="B162" s="36" t="str">
        <f>VLOOKUP(AllData[[#This Row],[Order]],MM[],3,FALSE)</f>
        <v>V5757321200600</v>
      </c>
      <c r="C162" s="36">
        <f>VLOOKUP(AllData[[#This Row],[Order]],MM[],2,FALSE)</f>
        <v>210</v>
      </c>
      <c r="D162" s="36" t="s">
        <v>60</v>
      </c>
      <c r="E162" s="36" t="s">
        <v>61</v>
      </c>
      <c r="F162" s="36" t="s">
        <v>63</v>
      </c>
      <c r="G162" s="36" t="s">
        <v>108</v>
      </c>
      <c r="H162" s="36">
        <v>609.96</v>
      </c>
      <c r="I162" s="36">
        <v>1</v>
      </c>
    </row>
    <row r="163" spans="1:9" x14ac:dyDescent="0.35">
      <c r="A163" s="36">
        <v>1529657</v>
      </c>
      <c r="B163" s="36" t="str">
        <f>VLOOKUP(AllData[[#This Row],[Order]],MM[],3,FALSE)</f>
        <v>V5757321200600</v>
      </c>
      <c r="C163" s="36">
        <f>VLOOKUP(AllData[[#This Row],[Order]],MM[],2,FALSE)</f>
        <v>210</v>
      </c>
      <c r="D163" s="36" t="s">
        <v>82</v>
      </c>
      <c r="E163" s="36" t="s">
        <v>83</v>
      </c>
      <c r="F163" s="36" t="s">
        <v>84</v>
      </c>
      <c r="G163" s="36" t="s">
        <v>110</v>
      </c>
      <c r="H163" s="36">
        <v>110.7</v>
      </c>
      <c r="I163" s="36">
        <v>5</v>
      </c>
    </row>
    <row r="164" spans="1:9" x14ac:dyDescent="0.35">
      <c r="A164" s="36">
        <v>1529658</v>
      </c>
      <c r="B164" s="36" t="str">
        <f>VLOOKUP(AllData[[#This Row],[Order]],MM[],3,FALSE)</f>
        <v>V5757341200400</v>
      </c>
      <c r="C164" s="36">
        <f>VLOOKUP(AllData[[#This Row],[Order]],MM[],2,FALSE)</f>
        <v>210</v>
      </c>
      <c r="D164" s="36" t="s">
        <v>60</v>
      </c>
      <c r="E164" s="36" t="s">
        <v>61</v>
      </c>
      <c r="F164" s="36" t="s">
        <v>63</v>
      </c>
      <c r="G164" s="36" t="s">
        <v>64</v>
      </c>
      <c r="H164" s="36">
        <v>0.71666666666666667</v>
      </c>
      <c r="I164" s="36">
        <v>20</v>
      </c>
    </row>
    <row r="165" spans="1:9" x14ac:dyDescent="0.35">
      <c r="A165" s="36">
        <v>1529658</v>
      </c>
      <c r="B165" s="36" t="str">
        <f>VLOOKUP(AllData[[#This Row],[Order]],MM[],3,FALSE)</f>
        <v>V5757341200400</v>
      </c>
      <c r="C165" s="36">
        <f>VLOOKUP(AllData[[#This Row],[Order]],MM[],2,FALSE)</f>
        <v>210</v>
      </c>
      <c r="D165" s="36" t="s">
        <v>68</v>
      </c>
      <c r="E165" s="36" t="s">
        <v>69</v>
      </c>
      <c r="F165" s="36" t="s">
        <v>70</v>
      </c>
      <c r="G165" s="36" t="s">
        <v>71</v>
      </c>
      <c r="H165" s="36">
        <v>30</v>
      </c>
      <c r="I165" s="36">
        <v>30</v>
      </c>
    </row>
    <row r="166" spans="1:9" x14ac:dyDescent="0.35">
      <c r="A166" s="36">
        <v>1529658</v>
      </c>
      <c r="B166" s="36" t="str">
        <f>VLOOKUP(AllData[[#This Row],[Order]],MM[],3,FALSE)</f>
        <v>V5757341200400</v>
      </c>
      <c r="C166" s="36">
        <f>VLOOKUP(AllData[[#This Row],[Order]],MM[],2,FALSE)</f>
        <v>210</v>
      </c>
      <c r="D166" s="36" t="s">
        <v>73</v>
      </c>
      <c r="E166" s="36" t="s">
        <v>61</v>
      </c>
      <c r="F166" s="36" t="s">
        <v>63</v>
      </c>
      <c r="G166" s="36" t="s">
        <v>74</v>
      </c>
      <c r="H166" s="36">
        <v>369.6</v>
      </c>
      <c r="I166" s="36">
        <v>200</v>
      </c>
    </row>
    <row r="167" spans="1:9" x14ac:dyDescent="0.35">
      <c r="A167" s="36">
        <v>1529658</v>
      </c>
      <c r="B167" s="36" t="str">
        <f>VLOOKUP(AllData[[#This Row],[Order]],MM[],3,FALSE)</f>
        <v>V5757341200400</v>
      </c>
      <c r="C167" s="36">
        <f>VLOOKUP(AllData[[#This Row],[Order]],MM[],2,FALSE)</f>
        <v>210</v>
      </c>
      <c r="D167" s="36" t="s">
        <v>75</v>
      </c>
      <c r="E167" s="36" t="s">
        <v>61</v>
      </c>
      <c r="F167" s="36" t="s">
        <v>63</v>
      </c>
      <c r="G167" s="36" t="s">
        <v>76</v>
      </c>
      <c r="H167" s="36">
        <v>459.48</v>
      </c>
      <c r="I167" s="36">
        <v>500</v>
      </c>
    </row>
    <row r="168" spans="1:9" x14ac:dyDescent="0.35">
      <c r="A168" s="36">
        <v>1529658</v>
      </c>
      <c r="B168" s="36" t="str">
        <f>VLOOKUP(AllData[[#This Row],[Order]],MM[],3,FALSE)</f>
        <v>V5757341200400</v>
      </c>
      <c r="C168" s="36">
        <f>VLOOKUP(AllData[[#This Row],[Order]],MM[],2,FALSE)</f>
        <v>210</v>
      </c>
      <c r="D168" s="36" t="s">
        <v>78</v>
      </c>
      <c r="E168" s="36" t="s">
        <v>69</v>
      </c>
      <c r="F168" s="36" t="s">
        <v>70</v>
      </c>
      <c r="G168" s="36" t="s">
        <v>79</v>
      </c>
      <c r="H168" s="36">
        <v>20</v>
      </c>
      <c r="I168" s="36">
        <v>20</v>
      </c>
    </row>
    <row r="169" spans="1:9" x14ac:dyDescent="0.35">
      <c r="A169" s="36">
        <v>1529658</v>
      </c>
      <c r="B169" s="36" t="str">
        <f>VLOOKUP(AllData[[#This Row],[Order]],MM[],3,FALSE)</f>
        <v>V5757341200400</v>
      </c>
      <c r="C169" s="36">
        <f>VLOOKUP(AllData[[#This Row],[Order]],MM[],2,FALSE)</f>
        <v>210</v>
      </c>
      <c r="D169" s="36" t="s">
        <v>80</v>
      </c>
      <c r="E169" s="36" t="s">
        <v>69</v>
      </c>
      <c r="F169" s="36" t="s">
        <v>70</v>
      </c>
      <c r="G169" s="36" t="s">
        <v>81</v>
      </c>
      <c r="H169" s="36">
        <v>20</v>
      </c>
      <c r="I169" s="36">
        <v>20</v>
      </c>
    </row>
    <row r="170" spans="1:9" x14ac:dyDescent="0.35">
      <c r="A170" s="36">
        <v>1529658</v>
      </c>
      <c r="B170" s="36" t="str">
        <f>VLOOKUP(AllData[[#This Row],[Order]],MM[],3,FALSE)</f>
        <v>V5757341200400</v>
      </c>
      <c r="C170" s="36">
        <f>VLOOKUP(AllData[[#This Row],[Order]],MM[],2,FALSE)</f>
        <v>210</v>
      </c>
      <c r="D170" s="36" t="s">
        <v>82</v>
      </c>
      <c r="E170" s="36" t="s">
        <v>83</v>
      </c>
      <c r="F170" s="36" t="s">
        <v>84</v>
      </c>
      <c r="G170" s="36" t="s">
        <v>84</v>
      </c>
      <c r="H170" s="36">
        <v>288.48</v>
      </c>
      <c r="I170" s="36">
        <v>450</v>
      </c>
    </row>
    <row r="171" spans="1:9" x14ac:dyDescent="0.35">
      <c r="A171" s="36">
        <v>1529658</v>
      </c>
      <c r="B171" s="36" t="str">
        <f>VLOOKUP(AllData[[#This Row],[Order]],MM[],3,FALSE)</f>
        <v>V5757341200400</v>
      </c>
      <c r="C171" s="36">
        <f>VLOOKUP(AllData[[#This Row],[Order]],MM[],2,FALSE)</f>
        <v>210</v>
      </c>
      <c r="D171" s="36" t="s">
        <v>85</v>
      </c>
      <c r="E171" s="36" t="s">
        <v>86</v>
      </c>
      <c r="F171" s="36" t="s">
        <v>87</v>
      </c>
      <c r="G171" s="36" t="s">
        <v>87</v>
      </c>
      <c r="H171" s="36">
        <v>20</v>
      </c>
      <c r="I171" s="36">
        <v>20</v>
      </c>
    </row>
    <row r="172" spans="1:9" x14ac:dyDescent="0.35">
      <c r="A172" s="36">
        <v>1529658</v>
      </c>
      <c r="B172" s="36" t="str">
        <f>VLOOKUP(AllData[[#This Row],[Order]],MM[],3,FALSE)</f>
        <v>V5757341200400</v>
      </c>
      <c r="C172" s="36">
        <f>VLOOKUP(AllData[[#This Row],[Order]],MM[],2,FALSE)</f>
        <v>210</v>
      </c>
      <c r="D172" s="36" t="s">
        <v>88</v>
      </c>
      <c r="E172" s="36" t="s">
        <v>89</v>
      </c>
      <c r="F172" s="36" t="s">
        <v>91</v>
      </c>
      <c r="G172" s="36" t="s">
        <v>92</v>
      </c>
      <c r="H172" s="36"/>
      <c r="I172" s="36">
        <v>1370</v>
      </c>
    </row>
    <row r="173" spans="1:9" x14ac:dyDescent="0.35">
      <c r="A173" s="36">
        <v>1529658</v>
      </c>
      <c r="B173" s="36" t="str">
        <f>VLOOKUP(AllData[[#This Row],[Order]],MM[],3,FALSE)</f>
        <v>V5757341200400</v>
      </c>
      <c r="C173" s="36">
        <f>VLOOKUP(AllData[[#This Row],[Order]],MM[],2,FALSE)</f>
        <v>210</v>
      </c>
      <c r="D173" s="36" t="s">
        <v>95</v>
      </c>
      <c r="E173" s="36" t="s">
        <v>61</v>
      </c>
      <c r="F173" s="36" t="s">
        <v>63</v>
      </c>
      <c r="G173" s="36" t="s">
        <v>96</v>
      </c>
      <c r="H173" s="36">
        <v>5.617</v>
      </c>
      <c r="I173" s="36">
        <v>40</v>
      </c>
    </row>
    <row r="174" spans="1:9" x14ac:dyDescent="0.35">
      <c r="A174" s="36">
        <v>1529658</v>
      </c>
      <c r="B174" s="36" t="str">
        <f>VLOOKUP(AllData[[#This Row],[Order]],MM[],3,FALSE)</f>
        <v>V5757341200400</v>
      </c>
      <c r="C174" s="36">
        <f>VLOOKUP(AllData[[#This Row],[Order]],MM[],2,FALSE)</f>
        <v>210</v>
      </c>
      <c r="D174" s="36" t="s">
        <v>97</v>
      </c>
      <c r="E174" s="36" t="s">
        <v>69</v>
      </c>
      <c r="F174" s="36" t="s">
        <v>70</v>
      </c>
      <c r="G174" s="36" t="s">
        <v>98</v>
      </c>
      <c r="H174" s="36">
        <v>20</v>
      </c>
      <c r="I174" s="36">
        <v>20</v>
      </c>
    </row>
    <row r="175" spans="1:9" x14ac:dyDescent="0.35">
      <c r="A175" s="36">
        <v>1529658</v>
      </c>
      <c r="B175" s="36" t="str">
        <f>VLOOKUP(AllData[[#This Row],[Order]],MM[],3,FALSE)</f>
        <v>V5757341200400</v>
      </c>
      <c r="C175" s="36">
        <f>VLOOKUP(AllData[[#This Row],[Order]],MM[],2,FALSE)</f>
        <v>210</v>
      </c>
      <c r="D175" s="36" t="s">
        <v>99</v>
      </c>
      <c r="E175" s="36" t="s">
        <v>69</v>
      </c>
      <c r="F175" s="36" t="s">
        <v>70</v>
      </c>
      <c r="G175" s="36" t="s">
        <v>100</v>
      </c>
      <c r="H175" s="36">
        <v>50</v>
      </c>
      <c r="I175" s="36">
        <v>50</v>
      </c>
    </row>
    <row r="176" spans="1:9" x14ac:dyDescent="0.35">
      <c r="A176" s="36">
        <v>1529658</v>
      </c>
      <c r="B176" s="36" t="str">
        <f>VLOOKUP(AllData[[#This Row],[Order]],MM[],3,FALSE)</f>
        <v>V5757341200400</v>
      </c>
      <c r="C176" s="36">
        <f>VLOOKUP(AllData[[#This Row],[Order]],MM[],2,FALSE)</f>
        <v>210</v>
      </c>
      <c r="D176" s="36" t="s">
        <v>101</v>
      </c>
      <c r="E176" s="36" t="s">
        <v>102</v>
      </c>
      <c r="F176" s="36" t="s">
        <v>100</v>
      </c>
      <c r="G176" s="36" t="s">
        <v>103</v>
      </c>
      <c r="H176" s="36">
        <v>10</v>
      </c>
      <c r="I176" s="36">
        <v>10</v>
      </c>
    </row>
    <row r="177" spans="1:9" x14ac:dyDescent="0.35">
      <c r="A177" s="36">
        <v>1529658</v>
      </c>
      <c r="B177" s="36" t="str">
        <f>VLOOKUP(AllData[[#This Row],[Order]],MM[],3,FALSE)</f>
        <v>V5757341200400</v>
      </c>
      <c r="C177" s="36">
        <f>VLOOKUP(AllData[[#This Row],[Order]],MM[],2,FALSE)</f>
        <v>210</v>
      </c>
      <c r="D177" s="36" t="s">
        <v>104</v>
      </c>
      <c r="E177" s="36" t="s">
        <v>102</v>
      </c>
      <c r="F177" s="36" t="s">
        <v>100</v>
      </c>
      <c r="G177" s="36" t="s">
        <v>106</v>
      </c>
      <c r="H177" s="36">
        <v>10</v>
      </c>
      <c r="I177" s="36">
        <v>10</v>
      </c>
    </row>
    <row r="178" spans="1:9" x14ac:dyDescent="0.35">
      <c r="A178" s="36">
        <v>1529658</v>
      </c>
      <c r="B178" s="36" t="str">
        <f>VLOOKUP(AllData[[#This Row],[Order]],MM[],3,FALSE)</f>
        <v>V5757341200400</v>
      </c>
      <c r="C178" s="36">
        <f>VLOOKUP(AllData[[#This Row],[Order]],MM[],2,FALSE)</f>
        <v>210</v>
      </c>
      <c r="D178" s="36" t="s">
        <v>60</v>
      </c>
      <c r="E178" s="36" t="s">
        <v>61</v>
      </c>
      <c r="F178" s="36" t="s">
        <v>63</v>
      </c>
      <c r="G178" s="36" t="s">
        <v>108</v>
      </c>
      <c r="H178" s="36"/>
      <c r="I178" s="36">
        <v>1</v>
      </c>
    </row>
    <row r="179" spans="1:9" x14ac:dyDescent="0.35">
      <c r="A179" s="36">
        <v>1529658</v>
      </c>
      <c r="B179" s="36" t="str">
        <f>VLOOKUP(AllData[[#This Row],[Order]],MM[],3,FALSE)</f>
        <v>V5757341200400</v>
      </c>
      <c r="C179" s="36">
        <f>VLOOKUP(AllData[[#This Row],[Order]],MM[],2,FALSE)</f>
        <v>210</v>
      </c>
      <c r="D179" s="36" t="s">
        <v>82</v>
      </c>
      <c r="E179" s="36" t="s">
        <v>83</v>
      </c>
      <c r="F179" s="36" t="s">
        <v>84</v>
      </c>
      <c r="G179" s="36" t="s">
        <v>110</v>
      </c>
      <c r="H179" s="36">
        <v>150.47999999999999</v>
      </c>
      <c r="I179" s="36">
        <v>5</v>
      </c>
    </row>
    <row r="180" spans="1:9" x14ac:dyDescent="0.35">
      <c r="A180" s="36">
        <v>1530234</v>
      </c>
      <c r="B180" s="36" t="str">
        <f>VLOOKUP(AllData[[#This Row],[Order]],MM[],3,FALSE)</f>
        <v>V5757301200200R</v>
      </c>
      <c r="C180" s="36">
        <f>VLOOKUP(AllData[[#This Row],[Order]],MM[],2,FALSE)</f>
        <v>210</v>
      </c>
      <c r="D180" s="36" t="s">
        <v>60</v>
      </c>
      <c r="E180" s="36" t="s">
        <v>61</v>
      </c>
      <c r="F180" s="36" t="s">
        <v>63</v>
      </c>
      <c r="G180" s="36" t="s">
        <v>64</v>
      </c>
      <c r="H180" s="36">
        <v>2.9</v>
      </c>
      <c r="I180" s="36">
        <v>20</v>
      </c>
    </row>
    <row r="181" spans="1:9" x14ac:dyDescent="0.35">
      <c r="A181" s="36">
        <v>1530234</v>
      </c>
      <c r="B181" s="36" t="str">
        <f>VLOOKUP(AllData[[#This Row],[Order]],MM[],3,FALSE)</f>
        <v>V5757301200200R</v>
      </c>
      <c r="C181" s="36">
        <f>VLOOKUP(AllData[[#This Row],[Order]],MM[],2,FALSE)</f>
        <v>210</v>
      </c>
      <c r="D181" s="36" t="s">
        <v>68</v>
      </c>
      <c r="E181" s="36" t="s">
        <v>69</v>
      </c>
      <c r="F181" s="36" t="s">
        <v>70</v>
      </c>
      <c r="G181" s="36" t="s">
        <v>71</v>
      </c>
      <c r="H181" s="36">
        <v>30</v>
      </c>
      <c r="I181" s="36">
        <v>30</v>
      </c>
    </row>
    <row r="182" spans="1:9" x14ac:dyDescent="0.35">
      <c r="A182" s="36">
        <v>1530234</v>
      </c>
      <c r="B182" s="36" t="str">
        <f>VLOOKUP(AllData[[#This Row],[Order]],MM[],3,FALSE)</f>
        <v>V5757301200200R</v>
      </c>
      <c r="C182" s="36">
        <f>VLOOKUP(AllData[[#This Row],[Order]],MM[],2,FALSE)</f>
        <v>210</v>
      </c>
      <c r="D182" s="36" t="s">
        <v>73</v>
      </c>
      <c r="E182" s="36" t="s">
        <v>61</v>
      </c>
      <c r="F182" s="36" t="s">
        <v>63</v>
      </c>
      <c r="G182" s="36" t="s">
        <v>74</v>
      </c>
      <c r="H182" s="36">
        <v>225.06</v>
      </c>
      <c r="I182" s="36">
        <v>200</v>
      </c>
    </row>
    <row r="183" spans="1:9" x14ac:dyDescent="0.35">
      <c r="A183" s="36">
        <v>1530234</v>
      </c>
      <c r="B183" s="36" t="str">
        <f>VLOOKUP(AllData[[#This Row],[Order]],MM[],3,FALSE)</f>
        <v>V5757301200200R</v>
      </c>
      <c r="C183" s="36">
        <f>VLOOKUP(AllData[[#This Row],[Order]],MM[],2,FALSE)</f>
        <v>210</v>
      </c>
      <c r="D183" s="36" t="s">
        <v>75</v>
      </c>
      <c r="E183" s="36" t="s">
        <v>61</v>
      </c>
      <c r="F183" s="36" t="s">
        <v>63</v>
      </c>
      <c r="G183" s="36" t="s">
        <v>76</v>
      </c>
      <c r="H183" s="36">
        <v>1648.14</v>
      </c>
      <c r="I183" s="36">
        <v>500</v>
      </c>
    </row>
    <row r="184" spans="1:9" x14ac:dyDescent="0.35">
      <c r="A184" s="36">
        <v>1530234</v>
      </c>
      <c r="B184" s="36" t="str">
        <f>VLOOKUP(AllData[[#This Row],[Order]],MM[],3,FALSE)</f>
        <v>V5757301200200R</v>
      </c>
      <c r="C184" s="36">
        <f>VLOOKUP(AllData[[#This Row],[Order]],MM[],2,FALSE)</f>
        <v>210</v>
      </c>
      <c r="D184" s="36" t="s">
        <v>78</v>
      </c>
      <c r="E184" s="36" t="s">
        <v>69</v>
      </c>
      <c r="F184" s="36" t="s">
        <v>70</v>
      </c>
      <c r="G184" s="36" t="s">
        <v>79</v>
      </c>
      <c r="H184" s="36">
        <v>20</v>
      </c>
      <c r="I184" s="36">
        <v>20</v>
      </c>
    </row>
    <row r="185" spans="1:9" x14ac:dyDescent="0.35">
      <c r="A185" s="36">
        <v>1530234</v>
      </c>
      <c r="B185" s="36" t="str">
        <f>VLOOKUP(AllData[[#This Row],[Order]],MM[],3,FALSE)</f>
        <v>V5757301200200R</v>
      </c>
      <c r="C185" s="36">
        <f>VLOOKUP(AllData[[#This Row],[Order]],MM[],2,FALSE)</f>
        <v>210</v>
      </c>
      <c r="D185" s="36" t="s">
        <v>80</v>
      </c>
      <c r="E185" s="36" t="s">
        <v>69</v>
      </c>
      <c r="F185" s="36" t="s">
        <v>70</v>
      </c>
      <c r="G185" s="36" t="s">
        <v>81</v>
      </c>
      <c r="H185" s="36">
        <v>20</v>
      </c>
      <c r="I185" s="36">
        <v>20</v>
      </c>
    </row>
    <row r="186" spans="1:9" x14ac:dyDescent="0.35">
      <c r="A186" s="36">
        <v>1530234</v>
      </c>
      <c r="B186" s="36" t="str">
        <f>VLOOKUP(AllData[[#This Row],[Order]],MM[],3,FALSE)</f>
        <v>V5757301200200R</v>
      </c>
      <c r="C186" s="36">
        <f>VLOOKUP(AllData[[#This Row],[Order]],MM[],2,FALSE)</f>
        <v>210</v>
      </c>
      <c r="D186" s="36" t="s">
        <v>82</v>
      </c>
      <c r="E186" s="36" t="s">
        <v>83</v>
      </c>
      <c r="F186" s="36" t="s">
        <v>84</v>
      </c>
      <c r="G186" s="36" t="s">
        <v>84</v>
      </c>
      <c r="H186" s="36">
        <v>636.72</v>
      </c>
      <c r="I186" s="36">
        <v>450</v>
      </c>
    </row>
    <row r="187" spans="1:9" x14ac:dyDescent="0.35">
      <c r="A187" s="36">
        <v>1530234</v>
      </c>
      <c r="B187" s="36" t="str">
        <f>VLOOKUP(AllData[[#This Row],[Order]],MM[],3,FALSE)</f>
        <v>V5757301200200R</v>
      </c>
      <c r="C187" s="36">
        <f>VLOOKUP(AllData[[#This Row],[Order]],MM[],2,FALSE)</f>
        <v>210</v>
      </c>
      <c r="D187" s="36" t="s">
        <v>85</v>
      </c>
      <c r="E187" s="36" t="s">
        <v>86</v>
      </c>
      <c r="F187" s="36" t="s">
        <v>87</v>
      </c>
      <c r="G187" s="36" t="s">
        <v>87</v>
      </c>
      <c r="H187" s="36">
        <v>20</v>
      </c>
      <c r="I187" s="36">
        <v>20</v>
      </c>
    </row>
    <row r="188" spans="1:9" x14ac:dyDescent="0.35">
      <c r="A188" s="36">
        <v>1530234</v>
      </c>
      <c r="B188" s="36" t="str">
        <f>VLOOKUP(AllData[[#This Row],[Order]],MM[],3,FALSE)</f>
        <v>V5757301200200R</v>
      </c>
      <c r="C188" s="36">
        <f>VLOOKUP(AllData[[#This Row],[Order]],MM[],2,FALSE)</f>
        <v>210</v>
      </c>
      <c r="D188" s="36" t="s">
        <v>88</v>
      </c>
      <c r="E188" s="36" t="s">
        <v>89</v>
      </c>
      <c r="F188" s="36" t="s">
        <v>91</v>
      </c>
      <c r="G188" s="36" t="s">
        <v>92</v>
      </c>
      <c r="H188" s="36"/>
      <c r="I188" s="36">
        <v>1370</v>
      </c>
    </row>
    <row r="189" spans="1:9" x14ac:dyDescent="0.35">
      <c r="A189" s="36">
        <v>1530234</v>
      </c>
      <c r="B189" s="36" t="str">
        <f>VLOOKUP(AllData[[#This Row],[Order]],MM[],3,FALSE)</f>
        <v>V5757301200200R</v>
      </c>
      <c r="C189" s="36">
        <f>VLOOKUP(AllData[[#This Row],[Order]],MM[],2,FALSE)</f>
        <v>210</v>
      </c>
      <c r="D189" s="36" t="s">
        <v>95</v>
      </c>
      <c r="E189" s="36" t="s">
        <v>61</v>
      </c>
      <c r="F189" s="36" t="s">
        <v>63</v>
      </c>
      <c r="G189" s="36" t="s">
        <v>96</v>
      </c>
      <c r="H189" s="36">
        <v>54.082999999999998</v>
      </c>
      <c r="I189" s="36">
        <v>40</v>
      </c>
    </row>
    <row r="190" spans="1:9" x14ac:dyDescent="0.35">
      <c r="A190" s="36">
        <v>1530234</v>
      </c>
      <c r="B190" s="36" t="str">
        <f>VLOOKUP(AllData[[#This Row],[Order]],MM[],3,FALSE)</f>
        <v>V5757301200200R</v>
      </c>
      <c r="C190" s="36">
        <f>VLOOKUP(AllData[[#This Row],[Order]],MM[],2,FALSE)</f>
        <v>210</v>
      </c>
      <c r="D190" s="36" t="s">
        <v>97</v>
      </c>
      <c r="E190" s="36" t="s">
        <v>69</v>
      </c>
      <c r="F190" s="36" t="s">
        <v>70</v>
      </c>
      <c r="G190" s="36" t="s">
        <v>98</v>
      </c>
      <c r="H190" s="36">
        <v>20</v>
      </c>
      <c r="I190" s="36">
        <v>20</v>
      </c>
    </row>
    <row r="191" spans="1:9" x14ac:dyDescent="0.35">
      <c r="A191" s="36">
        <v>1530234</v>
      </c>
      <c r="B191" s="36" t="str">
        <f>VLOOKUP(AllData[[#This Row],[Order]],MM[],3,FALSE)</f>
        <v>V5757301200200R</v>
      </c>
      <c r="C191" s="36">
        <f>VLOOKUP(AllData[[#This Row],[Order]],MM[],2,FALSE)</f>
        <v>210</v>
      </c>
      <c r="D191" s="36" t="s">
        <v>99</v>
      </c>
      <c r="E191" s="36" t="s">
        <v>69</v>
      </c>
      <c r="F191" s="36" t="s">
        <v>70</v>
      </c>
      <c r="G191" s="36" t="s">
        <v>100</v>
      </c>
      <c r="H191" s="36">
        <v>50</v>
      </c>
      <c r="I191" s="36">
        <v>50</v>
      </c>
    </row>
    <row r="192" spans="1:9" x14ac:dyDescent="0.35">
      <c r="A192" s="36">
        <v>1530234</v>
      </c>
      <c r="B192" s="36" t="str">
        <f>VLOOKUP(AllData[[#This Row],[Order]],MM[],3,FALSE)</f>
        <v>V5757301200200R</v>
      </c>
      <c r="C192" s="36">
        <f>VLOOKUP(AllData[[#This Row],[Order]],MM[],2,FALSE)</f>
        <v>210</v>
      </c>
      <c r="D192" s="36" t="s">
        <v>101</v>
      </c>
      <c r="E192" s="36" t="s">
        <v>102</v>
      </c>
      <c r="F192" s="36" t="s">
        <v>100</v>
      </c>
      <c r="G192" s="36" t="s">
        <v>103</v>
      </c>
      <c r="H192" s="36">
        <v>10</v>
      </c>
      <c r="I192" s="36">
        <v>10</v>
      </c>
    </row>
    <row r="193" spans="1:9" x14ac:dyDescent="0.35">
      <c r="A193" s="36">
        <v>1530234</v>
      </c>
      <c r="B193" s="36" t="str">
        <f>VLOOKUP(AllData[[#This Row],[Order]],MM[],3,FALSE)</f>
        <v>V5757301200200R</v>
      </c>
      <c r="C193" s="36">
        <f>VLOOKUP(AllData[[#This Row],[Order]],MM[],2,FALSE)</f>
        <v>210</v>
      </c>
      <c r="D193" s="36" t="s">
        <v>104</v>
      </c>
      <c r="E193" s="36" t="s">
        <v>102</v>
      </c>
      <c r="F193" s="36" t="s">
        <v>100</v>
      </c>
      <c r="G193" s="36" t="s">
        <v>106</v>
      </c>
      <c r="H193" s="36">
        <v>10</v>
      </c>
      <c r="I193" s="36">
        <v>10</v>
      </c>
    </row>
    <row r="194" spans="1:9" x14ac:dyDescent="0.35">
      <c r="A194" s="36">
        <v>1530234</v>
      </c>
      <c r="B194" s="36" t="str">
        <f>VLOOKUP(AllData[[#This Row],[Order]],MM[],3,FALSE)</f>
        <v>V5757301200200R</v>
      </c>
      <c r="C194" s="36">
        <f>VLOOKUP(AllData[[#This Row],[Order]],MM[],2,FALSE)</f>
        <v>210</v>
      </c>
      <c r="D194" s="36" t="s">
        <v>60</v>
      </c>
      <c r="E194" s="36" t="s">
        <v>61</v>
      </c>
      <c r="F194" s="36" t="s">
        <v>63</v>
      </c>
      <c r="G194" s="36" t="s">
        <v>108</v>
      </c>
      <c r="H194" s="36">
        <v>6940.416666666667</v>
      </c>
      <c r="I194" s="36">
        <v>1</v>
      </c>
    </row>
    <row r="195" spans="1:9" x14ac:dyDescent="0.35">
      <c r="A195" s="36">
        <v>1530234</v>
      </c>
      <c r="B195" s="36" t="str">
        <f>VLOOKUP(AllData[[#This Row],[Order]],MM[],3,FALSE)</f>
        <v>V5757301200200R</v>
      </c>
      <c r="C195" s="36">
        <f>VLOOKUP(AllData[[#This Row],[Order]],MM[],2,FALSE)</f>
        <v>210</v>
      </c>
      <c r="D195" s="36" t="s">
        <v>82</v>
      </c>
      <c r="E195" s="36" t="s">
        <v>83</v>
      </c>
      <c r="F195" s="36" t="s">
        <v>84</v>
      </c>
      <c r="G195" s="36" t="s">
        <v>110</v>
      </c>
      <c r="H195" s="36"/>
      <c r="I195" s="36">
        <v>5</v>
      </c>
    </row>
    <row r="196" spans="1:9" x14ac:dyDescent="0.35">
      <c r="A196" s="36">
        <v>1530235</v>
      </c>
      <c r="B196" s="36" t="str">
        <f>VLOOKUP(AllData[[#This Row],[Order]],MM[],3,FALSE)</f>
        <v>V5757321200400</v>
      </c>
      <c r="C196" s="36">
        <f>VLOOKUP(AllData[[#This Row],[Order]],MM[],2,FALSE)</f>
        <v>211</v>
      </c>
      <c r="D196" s="36" t="s">
        <v>60</v>
      </c>
      <c r="E196" s="36" t="s">
        <v>61</v>
      </c>
      <c r="F196" s="36" t="s">
        <v>63</v>
      </c>
      <c r="G196" s="36" t="s">
        <v>64</v>
      </c>
      <c r="H196" s="36">
        <v>47.533000000000001</v>
      </c>
      <c r="I196" s="36">
        <v>20</v>
      </c>
    </row>
    <row r="197" spans="1:9" x14ac:dyDescent="0.35">
      <c r="A197" s="36">
        <v>1530235</v>
      </c>
      <c r="B197" s="36" t="str">
        <f>VLOOKUP(AllData[[#This Row],[Order]],MM[],3,FALSE)</f>
        <v>V5757321200400</v>
      </c>
      <c r="C197" s="36">
        <f>VLOOKUP(AllData[[#This Row],[Order]],MM[],2,FALSE)</f>
        <v>211</v>
      </c>
      <c r="D197" s="36" t="s">
        <v>68</v>
      </c>
      <c r="E197" s="36" t="s">
        <v>69</v>
      </c>
      <c r="F197" s="36" t="s">
        <v>70</v>
      </c>
      <c r="G197" s="36" t="s">
        <v>71</v>
      </c>
      <c r="H197" s="36">
        <v>30</v>
      </c>
      <c r="I197" s="36">
        <v>30</v>
      </c>
    </row>
    <row r="198" spans="1:9" x14ac:dyDescent="0.35">
      <c r="A198" s="36">
        <v>1530235</v>
      </c>
      <c r="B198" s="36" t="str">
        <f>VLOOKUP(AllData[[#This Row],[Order]],MM[],3,FALSE)</f>
        <v>V5757321200400</v>
      </c>
      <c r="C198" s="36">
        <f>VLOOKUP(AllData[[#This Row],[Order]],MM[],2,FALSE)</f>
        <v>211</v>
      </c>
      <c r="D198" s="36" t="s">
        <v>73</v>
      </c>
      <c r="E198" s="36" t="s">
        <v>61</v>
      </c>
      <c r="F198" s="36" t="s">
        <v>63</v>
      </c>
      <c r="G198" s="36" t="s">
        <v>74</v>
      </c>
      <c r="H198" s="36">
        <v>654.24</v>
      </c>
      <c r="I198" s="36">
        <v>200</v>
      </c>
    </row>
    <row r="199" spans="1:9" x14ac:dyDescent="0.35">
      <c r="A199" s="36">
        <v>1530235</v>
      </c>
      <c r="B199" s="36" t="str">
        <f>VLOOKUP(AllData[[#This Row],[Order]],MM[],3,FALSE)</f>
        <v>V5757321200400</v>
      </c>
      <c r="C199" s="36">
        <f>VLOOKUP(AllData[[#This Row],[Order]],MM[],2,FALSE)</f>
        <v>211</v>
      </c>
      <c r="D199" s="36" t="s">
        <v>75</v>
      </c>
      <c r="E199" s="36" t="s">
        <v>61</v>
      </c>
      <c r="F199" s="36" t="s">
        <v>63</v>
      </c>
      <c r="G199" s="36" t="s">
        <v>76</v>
      </c>
      <c r="H199" s="36">
        <v>14.834</v>
      </c>
      <c r="I199" s="36">
        <v>500</v>
      </c>
    </row>
    <row r="200" spans="1:9" x14ac:dyDescent="0.35">
      <c r="A200" s="36">
        <v>1530235</v>
      </c>
      <c r="B200" s="36" t="str">
        <f>VLOOKUP(AllData[[#This Row],[Order]],MM[],3,FALSE)</f>
        <v>V5757321200400</v>
      </c>
      <c r="C200" s="36">
        <f>VLOOKUP(AllData[[#This Row],[Order]],MM[],2,FALSE)</f>
        <v>211</v>
      </c>
      <c r="D200" s="36" t="s">
        <v>78</v>
      </c>
      <c r="E200" s="36" t="s">
        <v>69</v>
      </c>
      <c r="F200" s="36" t="s">
        <v>70</v>
      </c>
      <c r="G200" s="36" t="s">
        <v>79</v>
      </c>
      <c r="H200" s="36">
        <v>20</v>
      </c>
      <c r="I200" s="36">
        <v>20</v>
      </c>
    </row>
    <row r="201" spans="1:9" x14ac:dyDescent="0.35">
      <c r="A201" s="36">
        <v>1530235</v>
      </c>
      <c r="B201" s="36" t="str">
        <f>VLOOKUP(AllData[[#This Row],[Order]],MM[],3,FALSE)</f>
        <v>V5757321200400</v>
      </c>
      <c r="C201" s="36">
        <f>VLOOKUP(AllData[[#This Row],[Order]],MM[],2,FALSE)</f>
        <v>211</v>
      </c>
      <c r="D201" s="36" t="s">
        <v>80</v>
      </c>
      <c r="E201" s="36" t="s">
        <v>69</v>
      </c>
      <c r="F201" s="36" t="s">
        <v>70</v>
      </c>
      <c r="G201" s="36" t="s">
        <v>81</v>
      </c>
      <c r="H201" s="36">
        <v>20</v>
      </c>
      <c r="I201" s="36">
        <v>20</v>
      </c>
    </row>
    <row r="202" spans="1:9" x14ac:dyDescent="0.35">
      <c r="A202" s="36">
        <v>1530235</v>
      </c>
      <c r="B202" s="36" t="str">
        <f>VLOOKUP(AllData[[#This Row],[Order]],MM[],3,FALSE)</f>
        <v>V5757321200400</v>
      </c>
      <c r="C202" s="36">
        <f>VLOOKUP(AllData[[#This Row],[Order]],MM[],2,FALSE)</f>
        <v>211</v>
      </c>
      <c r="D202" s="36" t="s">
        <v>82</v>
      </c>
      <c r="E202" s="36" t="s">
        <v>83</v>
      </c>
      <c r="F202" s="36" t="s">
        <v>84</v>
      </c>
      <c r="G202" s="36" t="s">
        <v>84</v>
      </c>
      <c r="H202" s="36">
        <v>426.3</v>
      </c>
      <c r="I202" s="36">
        <v>450</v>
      </c>
    </row>
    <row r="203" spans="1:9" x14ac:dyDescent="0.35">
      <c r="A203" s="36">
        <v>1530235</v>
      </c>
      <c r="B203" s="36" t="str">
        <f>VLOOKUP(AllData[[#This Row],[Order]],MM[],3,FALSE)</f>
        <v>V5757321200400</v>
      </c>
      <c r="C203" s="36">
        <f>VLOOKUP(AllData[[#This Row],[Order]],MM[],2,FALSE)</f>
        <v>211</v>
      </c>
      <c r="D203" s="36" t="s">
        <v>85</v>
      </c>
      <c r="E203" s="36" t="s">
        <v>86</v>
      </c>
      <c r="F203" s="36" t="s">
        <v>87</v>
      </c>
      <c r="G203" s="36" t="s">
        <v>87</v>
      </c>
      <c r="H203" s="36">
        <v>20</v>
      </c>
      <c r="I203" s="36">
        <v>20</v>
      </c>
    </row>
    <row r="204" spans="1:9" x14ac:dyDescent="0.35">
      <c r="A204" s="36">
        <v>1530235</v>
      </c>
      <c r="B204" s="36" t="str">
        <f>VLOOKUP(AllData[[#This Row],[Order]],MM[],3,FALSE)</f>
        <v>V5757321200400</v>
      </c>
      <c r="C204" s="36">
        <f>VLOOKUP(AllData[[#This Row],[Order]],MM[],2,FALSE)</f>
        <v>211</v>
      </c>
      <c r="D204" s="36" t="s">
        <v>95</v>
      </c>
      <c r="E204" s="36" t="s">
        <v>61</v>
      </c>
      <c r="F204" s="36" t="s">
        <v>63</v>
      </c>
      <c r="G204" s="36" t="s">
        <v>96</v>
      </c>
      <c r="H204" s="36">
        <v>54.116999999999997</v>
      </c>
      <c r="I204" s="36">
        <v>40</v>
      </c>
    </row>
    <row r="205" spans="1:9" x14ac:dyDescent="0.35">
      <c r="A205" s="36">
        <v>1530235</v>
      </c>
      <c r="B205" s="36" t="str">
        <f>VLOOKUP(AllData[[#This Row],[Order]],MM[],3,FALSE)</f>
        <v>V5757321200400</v>
      </c>
      <c r="C205" s="36">
        <f>VLOOKUP(AllData[[#This Row],[Order]],MM[],2,FALSE)</f>
        <v>211</v>
      </c>
      <c r="D205" s="36" t="s">
        <v>97</v>
      </c>
      <c r="E205" s="36" t="s">
        <v>69</v>
      </c>
      <c r="F205" s="36" t="s">
        <v>70</v>
      </c>
      <c r="G205" s="36" t="s">
        <v>98</v>
      </c>
      <c r="H205" s="36">
        <v>20</v>
      </c>
      <c r="I205" s="36">
        <v>20</v>
      </c>
    </row>
    <row r="206" spans="1:9" x14ac:dyDescent="0.35">
      <c r="A206" s="36">
        <v>1530235</v>
      </c>
      <c r="B206" s="36" t="str">
        <f>VLOOKUP(AllData[[#This Row],[Order]],MM[],3,FALSE)</f>
        <v>V5757321200400</v>
      </c>
      <c r="C206" s="36">
        <f>VLOOKUP(AllData[[#This Row],[Order]],MM[],2,FALSE)</f>
        <v>211</v>
      </c>
      <c r="D206" s="36" t="s">
        <v>99</v>
      </c>
      <c r="E206" s="36" t="s">
        <v>69</v>
      </c>
      <c r="F206" s="36" t="s">
        <v>70</v>
      </c>
      <c r="G206" s="36" t="s">
        <v>100</v>
      </c>
      <c r="H206" s="36">
        <v>50</v>
      </c>
      <c r="I206" s="36">
        <v>50</v>
      </c>
    </row>
    <row r="207" spans="1:9" x14ac:dyDescent="0.35">
      <c r="A207" s="36">
        <v>1530235</v>
      </c>
      <c r="B207" s="36" t="str">
        <f>VLOOKUP(AllData[[#This Row],[Order]],MM[],3,FALSE)</f>
        <v>V5757321200400</v>
      </c>
      <c r="C207" s="36">
        <f>VLOOKUP(AllData[[#This Row],[Order]],MM[],2,FALSE)</f>
        <v>211</v>
      </c>
      <c r="D207" s="36" t="s">
        <v>104</v>
      </c>
      <c r="E207" s="36" t="s">
        <v>102</v>
      </c>
      <c r="F207" s="36" t="s">
        <v>100</v>
      </c>
      <c r="G207" s="36" t="s">
        <v>106</v>
      </c>
      <c r="H207" s="36">
        <v>10</v>
      </c>
      <c r="I207" s="36">
        <v>10</v>
      </c>
    </row>
    <row r="208" spans="1:9" x14ac:dyDescent="0.35">
      <c r="A208" s="36">
        <v>1530235</v>
      </c>
      <c r="B208" s="36" t="str">
        <f>VLOOKUP(AllData[[#This Row],[Order]],MM[],3,FALSE)</f>
        <v>V5757321200400</v>
      </c>
      <c r="C208" s="36">
        <f>VLOOKUP(AllData[[#This Row],[Order]],MM[],2,FALSE)</f>
        <v>211</v>
      </c>
      <c r="D208" s="36" t="s">
        <v>60</v>
      </c>
      <c r="E208" s="36" t="s">
        <v>61</v>
      </c>
      <c r="F208" s="36" t="s">
        <v>63</v>
      </c>
      <c r="G208" s="36" t="s">
        <v>108</v>
      </c>
      <c r="H208" s="36">
        <v>1729.98</v>
      </c>
      <c r="I208" s="36">
        <v>1</v>
      </c>
    </row>
    <row r="209" spans="1:9" x14ac:dyDescent="0.35">
      <c r="A209" s="36">
        <v>1530235</v>
      </c>
      <c r="B209" s="36" t="str">
        <f>VLOOKUP(AllData[[#This Row],[Order]],MM[],3,FALSE)</f>
        <v>V5757321200400</v>
      </c>
      <c r="C209" s="36">
        <f>VLOOKUP(AllData[[#This Row],[Order]],MM[],2,FALSE)</f>
        <v>211</v>
      </c>
      <c r="D209" s="36" t="s">
        <v>82</v>
      </c>
      <c r="E209" s="36" t="s">
        <v>83</v>
      </c>
      <c r="F209" s="36" t="s">
        <v>84</v>
      </c>
      <c r="G209" s="36" t="s">
        <v>110</v>
      </c>
      <c r="H209" s="36">
        <v>110.7</v>
      </c>
      <c r="I209" s="36">
        <v>5</v>
      </c>
    </row>
    <row r="210" spans="1:9" x14ac:dyDescent="0.35">
      <c r="A210" s="36">
        <v>1530235</v>
      </c>
      <c r="B210" s="36" t="str">
        <f>VLOOKUP(AllData[[#This Row],[Order]],MM[],3,FALSE)</f>
        <v>V5757321200400</v>
      </c>
      <c r="C210" s="36">
        <f>VLOOKUP(AllData[[#This Row],[Order]],MM[],2,FALSE)</f>
        <v>211</v>
      </c>
      <c r="D210" s="36" t="s">
        <v>82</v>
      </c>
      <c r="E210" s="36" t="s">
        <v>83</v>
      </c>
      <c r="F210" s="36" t="s">
        <v>84</v>
      </c>
      <c r="G210" s="36" t="s">
        <v>134</v>
      </c>
      <c r="H210" s="36"/>
      <c r="I210" s="36">
        <v>5</v>
      </c>
    </row>
    <row r="211" spans="1:9" x14ac:dyDescent="0.35">
      <c r="A211" s="36">
        <v>1530235</v>
      </c>
      <c r="B211" s="36" t="str">
        <f>VLOOKUP(AllData[[#This Row],[Order]],MM[],3,FALSE)</f>
        <v>V5757321200400</v>
      </c>
      <c r="C211" s="36">
        <f>VLOOKUP(AllData[[#This Row],[Order]],MM[],2,FALSE)</f>
        <v>211</v>
      </c>
      <c r="D211" s="36" t="s">
        <v>82</v>
      </c>
      <c r="E211" s="36" t="s">
        <v>83</v>
      </c>
      <c r="F211" s="36" t="s">
        <v>84</v>
      </c>
      <c r="G211" s="36" t="s">
        <v>136</v>
      </c>
      <c r="H211" s="36"/>
      <c r="I211" s="36">
        <v>5</v>
      </c>
    </row>
    <row r="212" spans="1:9" x14ac:dyDescent="0.35">
      <c r="A212" s="36">
        <v>1530235</v>
      </c>
      <c r="B212" s="36" t="str">
        <f>VLOOKUP(AllData[[#This Row],[Order]],MM[],3,FALSE)</f>
        <v>V5757321200400</v>
      </c>
      <c r="C212" s="36">
        <f>VLOOKUP(AllData[[#This Row],[Order]],MM[],2,FALSE)</f>
        <v>211</v>
      </c>
      <c r="D212" s="36" t="s">
        <v>73</v>
      </c>
      <c r="E212" s="36" t="s">
        <v>89</v>
      </c>
      <c r="F212" s="36" t="s">
        <v>91</v>
      </c>
      <c r="G212" s="36" t="s">
        <v>138</v>
      </c>
      <c r="H212" s="36"/>
      <c r="I212" s="36">
        <v>5</v>
      </c>
    </row>
    <row r="213" spans="1:9" x14ac:dyDescent="0.35">
      <c r="A213" s="36">
        <v>1530236</v>
      </c>
      <c r="B213" s="36" t="str">
        <f>VLOOKUP(AllData[[#This Row],[Order]],MM[],3,FALSE)</f>
        <v>V5757341200600</v>
      </c>
      <c r="C213" s="36">
        <f>VLOOKUP(AllData[[#This Row],[Order]],MM[],2,FALSE)</f>
        <v>211</v>
      </c>
      <c r="D213" s="36" t="s">
        <v>60</v>
      </c>
      <c r="E213" s="36" t="s">
        <v>61</v>
      </c>
      <c r="F213" s="36" t="s">
        <v>63</v>
      </c>
      <c r="G213" s="36" t="s">
        <v>64</v>
      </c>
      <c r="H213" s="36">
        <v>1.917</v>
      </c>
      <c r="I213" s="36">
        <v>20</v>
      </c>
    </row>
    <row r="214" spans="1:9" x14ac:dyDescent="0.35">
      <c r="A214" s="36">
        <v>1530236</v>
      </c>
      <c r="B214" s="36" t="str">
        <f>VLOOKUP(AllData[[#This Row],[Order]],MM[],3,FALSE)</f>
        <v>V5757341200600</v>
      </c>
      <c r="C214" s="36">
        <f>VLOOKUP(AllData[[#This Row],[Order]],MM[],2,FALSE)</f>
        <v>211</v>
      </c>
      <c r="D214" s="36" t="s">
        <v>68</v>
      </c>
      <c r="E214" s="36" t="s">
        <v>69</v>
      </c>
      <c r="F214" s="36" t="s">
        <v>70</v>
      </c>
      <c r="G214" s="36" t="s">
        <v>71</v>
      </c>
      <c r="H214" s="36">
        <v>30</v>
      </c>
      <c r="I214" s="36">
        <v>30</v>
      </c>
    </row>
    <row r="215" spans="1:9" x14ac:dyDescent="0.35">
      <c r="A215" s="36">
        <v>1530236</v>
      </c>
      <c r="B215" s="36" t="str">
        <f>VLOOKUP(AllData[[#This Row],[Order]],MM[],3,FALSE)</f>
        <v>V5757341200600</v>
      </c>
      <c r="C215" s="36">
        <f>VLOOKUP(AllData[[#This Row],[Order]],MM[],2,FALSE)</f>
        <v>211</v>
      </c>
      <c r="D215" s="36" t="s">
        <v>73</v>
      </c>
      <c r="E215" s="36" t="s">
        <v>61</v>
      </c>
      <c r="F215" s="36" t="s">
        <v>63</v>
      </c>
      <c r="G215" s="36" t="s">
        <v>74</v>
      </c>
      <c r="H215" s="36">
        <v>328.8</v>
      </c>
      <c r="I215" s="36">
        <v>200</v>
      </c>
    </row>
    <row r="216" spans="1:9" x14ac:dyDescent="0.35">
      <c r="A216" s="36">
        <v>1530236</v>
      </c>
      <c r="B216" s="36" t="str">
        <f>VLOOKUP(AllData[[#This Row],[Order]],MM[],3,FALSE)</f>
        <v>V5757341200600</v>
      </c>
      <c r="C216" s="36">
        <f>VLOOKUP(AllData[[#This Row],[Order]],MM[],2,FALSE)</f>
        <v>211</v>
      </c>
      <c r="D216" s="36" t="s">
        <v>75</v>
      </c>
      <c r="E216" s="36" t="s">
        <v>61</v>
      </c>
      <c r="F216" s="36" t="s">
        <v>63</v>
      </c>
      <c r="G216" s="36" t="s">
        <v>76</v>
      </c>
      <c r="H216" s="36">
        <v>948.78000000000009</v>
      </c>
      <c r="I216" s="36">
        <v>500</v>
      </c>
    </row>
    <row r="217" spans="1:9" x14ac:dyDescent="0.35">
      <c r="A217" s="36">
        <v>1530236</v>
      </c>
      <c r="B217" s="36" t="str">
        <f>VLOOKUP(AllData[[#This Row],[Order]],MM[],3,FALSE)</f>
        <v>V5757341200600</v>
      </c>
      <c r="C217" s="36">
        <f>VLOOKUP(AllData[[#This Row],[Order]],MM[],2,FALSE)</f>
        <v>211</v>
      </c>
      <c r="D217" s="36" t="s">
        <v>78</v>
      </c>
      <c r="E217" s="36" t="s">
        <v>69</v>
      </c>
      <c r="F217" s="36" t="s">
        <v>70</v>
      </c>
      <c r="G217" s="36" t="s">
        <v>79</v>
      </c>
      <c r="H217" s="36">
        <v>20</v>
      </c>
      <c r="I217" s="36">
        <v>20</v>
      </c>
    </row>
    <row r="218" spans="1:9" x14ac:dyDescent="0.35">
      <c r="A218" s="36">
        <v>1530236</v>
      </c>
      <c r="B218" s="36" t="str">
        <f>VLOOKUP(AllData[[#This Row],[Order]],MM[],3,FALSE)</f>
        <v>V5757341200600</v>
      </c>
      <c r="C218" s="36">
        <f>VLOOKUP(AllData[[#This Row],[Order]],MM[],2,FALSE)</f>
        <v>211</v>
      </c>
      <c r="D218" s="36" t="s">
        <v>80</v>
      </c>
      <c r="E218" s="36" t="s">
        <v>69</v>
      </c>
      <c r="F218" s="36" t="s">
        <v>70</v>
      </c>
      <c r="G218" s="36" t="s">
        <v>81</v>
      </c>
      <c r="H218" s="36">
        <v>20</v>
      </c>
      <c r="I218" s="36">
        <v>20</v>
      </c>
    </row>
    <row r="219" spans="1:9" x14ac:dyDescent="0.35">
      <c r="A219" s="36">
        <v>1530236</v>
      </c>
      <c r="B219" s="36" t="str">
        <f>VLOOKUP(AllData[[#This Row],[Order]],MM[],3,FALSE)</f>
        <v>V5757341200600</v>
      </c>
      <c r="C219" s="36">
        <f>VLOOKUP(AllData[[#This Row],[Order]],MM[],2,FALSE)</f>
        <v>211</v>
      </c>
      <c r="D219" s="36" t="s">
        <v>82</v>
      </c>
      <c r="E219" s="36" t="s">
        <v>83</v>
      </c>
      <c r="F219" s="36" t="s">
        <v>84</v>
      </c>
      <c r="G219" s="36" t="s">
        <v>84</v>
      </c>
      <c r="H219" s="36">
        <v>543.71999999999991</v>
      </c>
      <c r="I219" s="36">
        <v>450</v>
      </c>
    </row>
    <row r="220" spans="1:9" x14ac:dyDescent="0.35">
      <c r="A220" s="36">
        <v>1530236</v>
      </c>
      <c r="B220" s="36" t="str">
        <f>VLOOKUP(AllData[[#This Row],[Order]],MM[],3,FALSE)</f>
        <v>V5757341200600</v>
      </c>
      <c r="C220" s="36">
        <f>VLOOKUP(AllData[[#This Row],[Order]],MM[],2,FALSE)</f>
        <v>211</v>
      </c>
      <c r="D220" s="36" t="s">
        <v>85</v>
      </c>
      <c r="E220" s="36" t="s">
        <v>86</v>
      </c>
      <c r="F220" s="36" t="s">
        <v>87</v>
      </c>
      <c r="G220" s="36" t="s">
        <v>87</v>
      </c>
      <c r="H220" s="36">
        <v>20</v>
      </c>
      <c r="I220" s="36">
        <v>20</v>
      </c>
    </row>
    <row r="221" spans="1:9" x14ac:dyDescent="0.35">
      <c r="A221" s="36">
        <v>1530236</v>
      </c>
      <c r="B221" s="36" t="str">
        <f>VLOOKUP(AllData[[#This Row],[Order]],MM[],3,FALSE)</f>
        <v>V5757341200600</v>
      </c>
      <c r="C221" s="36">
        <f>VLOOKUP(AllData[[#This Row],[Order]],MM[],2,FALSE)</f>
        <v>211</v>
      </c>
      <c r="D221" s="36" t="s">
        <v>88</v>
      </c>
      <c r="E221" s="36" t="s">
        <v>89</v>
      </c>
      <c r="F221" s="36" t="s">
        <v>91</v>
      </c>
      <c r="G221" s="36" t="s">
        <v>92</v>
      </c>
      <c r="H221" s="36"/>
      <c r="I221" s="36">
        <v>1370</v>
      </c>
    </row>
    <row r="222" spans="1:9" x14ac:dyDescent="0.35">
      <c r="A222" s="36">
        <v>1530236</v>
      </c>
      <c r="B222" s="36" t="str">
        <f>VLOOKUP(AllData[[#This Row],[Order]],MM[],3,FALSE)</f>
        <v>V5757341200600</v>
      </c>
      <c r="C222" s="36">
        <f>VLOOKUP(AllData[[#This Row],[Order]],MM[],2,FALSE)</f>
        <v>211</v>
      </c>
      <c r="D222" s="36" t="s">
        <v>95</v>
      </c>
      <c r="E222" s="36" t="s">
        <v>61</v>
      </c>
      <c r="F222" s="36" t="s">
        <v>63</v>
      </c>
      <c r="G222" s="36" t="s">
        <v>96</v>
      </c>
      <c r="H222" s="36">
        <v>17.533000000000001</v>
      </c>
      <c r="I222" s="36">
        <v>40</v>
      </c>
    </row>
    <row r="223" spans="1:9" x14ac:dyDescent="0.35">
      <c r="A223" s="36">
        <v>1530236</v>
      </c>
      <c r="B223" s="36" t="str">
        <f>VLOOKUP(AllData[[#This Row],[Order]],MM[],3,FALSE)</f>
        <v>V5757341200600</v>
      </c>
      <c r="C223" s="36">
        <f>VLOOKUP(AllData[[#This Row],[Order]],MM[],2,FALSE)</f>
        <v>211</v>
      </c>
      <c r="D223" s="36" t="s">
        <v>97</v>
      </c>
      <c r="E223" s="36" t="s">
        <v>69</v>
      </c>
      <c r="F223" s="36" t="s">
        <v>70</v>
      </c>
      <c r="G223" s="36" t="s">
        <v>98</v>
      </c>
      <c r="H223" s="36">
        <v>20</v>
      </c>
      <c r="I223" s="36">
        <v>20</v>
      </c>
    </row>
    <row r="224" spans="1:9" x14ac:dyDescent="0.35">
      <c r="A224" s="36">
        <v>1530236</v>
      </c>
      <c r="B224" s="36" t="str">
        <f>VLOOKUP(AllData[[#This Row],[Order]],MM[],3,FALSE)</f>
        <v>V5757341200600</v>
      </c>
      <c r="C224" s="36">
        <f>VLOOKUP(AllData[[#This Row],[Order]],MM[],2,FALSE)</f>
        <v>211</v>
      </c>
      <c r="D224" s="36" t="s">
        <v>99</v>
      </c>
      <c r="E224" s="36" t="s">
        <v>69</v>
      </c>
      <c r="F224" s="36" t="s">
        <v>70</v>
      </c>
      <c r="G224" s="36" t="s">
        <v>100</v>
      </c>
      <c r="H224" s="36">
        <v>50</v>
      </c>
      <c r="I224" s="36">
        <v>50</v>
      </c>
    </row>
    <row r="225" spans="1:9" x14ac:dyDescent="0.35">
      <c r="A225" s="36">
        <v>1530236</v>
      </c>
      <c r="B225" s="36" t="str">
        <f>VLOOKUP(AllData[[#This Row],[Order]],MM[],3,FALSE)</f>
        <v>V5757341200600</v>
      </c>
      <c r="C225" s="36">
        <f>VLOOKUP(AllData[[#This Row],[Order]],MM[],2,FALSE)</f>
        <v>211</v>
      </c>
      <c r="D225" s="36" t="s">
        <v>101</v>
      </c>
      <c r="E225" s="36" t="s">
        <v>102</v>
      </c>
      <c r="F225" s="36" t="s">
        <v>100</v>
      </c>
      <c r="G225" s="36" t="s">
        <v>103</v>
      </c>
      <c r="H225" s="36">
        <v>10</v>
      </c>
      <c r="I225" s="36">
        <v>10</v>
      </c>
    </row>
    <row r="226" spans="1:9" x14ac:dyDescent="0.35">
      <c r="A226" s="36">
        <v>1530236</v>
      </c>
      <c r="B226" s="36" t="str">
        <f>VLOOKUP(AllData[[#This Row],[Order]],MM[],3,FALSE)</f>
        <v>V5757341200600</v>
      </c>
      <c r="C226" s="36">
        <f>VLOOKUP(AllData[[#This Row],[Order]],MM[],2,FALSE)</f>
        <v>211</v>
      </c>
      <c r="D226" s="36" t="s">
        <v>104</v>
      </c>
      <c r="E226" s="36" t="s">
        <v>102</v>
      </c>
      <c r="F226" s="36" t="s">
        <v>100</v>
      </c>
      <c r="G226" s="36" t="s">
        <v>106</v>
      </c>
      <c r="H226" s="36">
        <v>10</v>
      </c>
      <c r="I226" s="36">
        <v>10</v>
      </c>
    </row>
    <row r="227" spans="1:9" x14ac:dyDescent="0.35">
      <c r="A227" s="36">
        <v>1530236</v>
      </c>
      <c r="B227" s="36" t="str">
        <f>VLOOKUP(AllData[[#This Row],[Order]],MM[],3,FALSE)</f>
        <v>V5757341200600</v>
      </c>
      <c r="C227" s="36">
        <f>VLOOKUP(AllData[[#This Row],[Order]],MM[],2,FALSE)</f>
        <v>211</v>
      </c>
      <c r="D227" s="36" t="s">
        <v>60</v>
      </c>
      <c r="E227" s="36" t="s">
        <v>61</v>
      </c>
      <c r="F227" s="36" t="s">
        <v>63</v>
      </c>
      <c r="G227" s="36" t="s">
        <v>108</v>
      </c>
      <c r="H227" s="36">
        <v>463.62</v>
      </c>
      <c r="I227" s="36">
        <v>1</v>
      </c>
    </row>
    <row r="228" spans="1:9" x14ac:dyDescent="0.35">
      <c r="A228" s="36">
        <v>1530236</v>
      </c>
      <c r="B228" s="36" t="str">
        <f>VLOOKUP(AllData[[#This Row],[Order]],MM[],3,FALSE)</f>
        <v>V5757341200600</v>
      </c>
      <c r="C228" s="36">
        <f>VLOOKUP(AllData[[#This Row],[Order]],MM[],2,FALSE)</f>
        <v>211</v>
      </c>
      <c r="D228" s="36" t="s">
        <v>82</v>
      </c>
      <c r="E228" s="36" t="s">
        <v>83</v>
      </c>
      <c r="F228" s="36" t="s">
        <v>84</v>
      </c>
      <c r="G228" s="36" t="s">
        <v>110</v>
      </c>
      <c r="H228" s="36"/>
      <c r="I228" s="36">
        <v>5</v>
      </c>
    </row>
    <row r="229" spans="1:9" x14ac:dyDescent="0.35">
      <c r="A229" s="36">
        <v>1530332</v>
      </c>
      <c r="B229" s="36" t="str">
        <f>VLOOKUP(AllData[[#This Row],[Order]],MM[],3,FALSE)</f>
        <v>V5757301200200Q</v>
      </c>
      <c r="C229" s="36">
        <f>VLOOKUP(AllData[[#This Row],[Order]],MM[],2,FALSE)</f>
        <v>211</v>
      </c>
      <c r="D229" s="36" t="s">
        <v>60</v>
      </c>
      <c r="E229" s="36" t="s">
        <v>61</v>
      </c>
      <c r="F229" s="36" t="s">
        <v>63</v>
      </c>
      <c r="G229" s="36" t="s">
        <v>64</v>
      </c>
      <c r="H229" s="36">
        <v>1.55</v>
      </c>
      <c r="I229" s="36">
        <v>20</v>
      </c>
    </row>
    <row r="230" spans="1:9" x14ac:dyDescent="0.35">
      <c r="A230" s="36">
        <v>1530332</v>
      </c>
      <c r="B230" s="36" t="str">
        <f>VLOOKUP(AllData[[#This Row],[Order]],MM[],3,FALSE)</f>
        <v>V5757301200200Q</v>
      </c>
      <c r="C230" s="36">
        <f>VLOOKUP(AllData[[#This Row],[Order]],MM[],2,FALSE)</f>
        <v>211</v>
      </c>
      <c r="D230" s="36" t="s">
        <v>68</v>
      </c>
      <c r="E230" s="36" t="s">
        <v>69</v>
      </c>
      <c r="F230" s="36" t="s">
        <v>70</v>
      </c>
      <c r="G230" s="36" t="s">
        <v>71</v>
      </c>
      <c r="H230" s="36">
        <v>30</v>
      </c>
      <c r="I230" s="36">
        <v>30</v>
      </c>
    </row>
    <row r="231" spans="1:9" x14ac:dyDescent="0.35">
      <c r="A231" s="36">
        <v>1530332</v>
      </c>
      <c r="B231" s="36" t="str">
        <f>VLOOKUP(AllData[[#This Row],[Order]],MM[],3,FALSE)</f>
        <v>V5757301200200Q</v>
      </c>
      <c r="C231" s="36">
        <f>VLOOKUP(AllData[[#This Row],[Order]],MM[],2,FALSE)</f>
        <v>211</v>
      </c>
      <c r="D231" s="36" t="s">
        <v>73</v>
      </c>
      <c r="E231" s="36" t="s">
        <v>61</v>
      </c>
      <c r="F231" s="36" t="s">
        <v>63</v>
      </c>
      <c r="G231" s="36" t="s">
        <v>74</v>
      </c>
      <c r="H231" s="36">
        <v>249.24</v>
      </c>
      <c r="I231" s="36">
        <v>200</v>
      </c>
    </row>
    <row r="232" spans="1:9" x14ac:dyDescent="0.35">
      <c r="A232" s="36">
        <v>1530332</v>
      </c>
      <c r="B232" s="36" t="str">
        <f>VLOOKUP(AllData[[#This Row],[Order]],MM[],3,FALSE)</f>
        <v>V5757301200200Q</v>
      </c>
      <c r="C232" s="36">
        <f>VLOOKUP(AllData[[#This Row],[Order]],MM[],2,FALSE)</f>
        <v>211</v>
      </c>
      <c r="D232" s="36" t="s">
        <v>75</v>
      </c>
      <c r="E232" s="36" t="s">
        <v>61</v>
      </c>
      <c r="F232" s="36" t="s">
        <v>63</v>
      </c>
      <c r="G232" s="36" t="s">
        <v>76</v>
      </c>
      <c r="H232" s="36">
        <v>266.52</v>
      </c>
      <c r="I232" s="36">
        <v>500</v>
      </c>
    </row>
    <row r="233" spans="1:9" x14ac:dyDescent="0.35">
      <c r="A233" s="36">
        <v>1530332</v>
      </c>
      <c r="B233" s="36" t="str">
        <f>VLOOKUP(AllData[[#This Row],[Order]],MM[],3,FALSE)</f>
        <v>V5757301200200Q</v>
      </c>
      <c r="C233" s="36">
        <f>VLOOKUP(AllData[[#This Row],[Order]],MM[],2,FALSE)</f>
        <v>211</v>
      </c>
      <c r="D233" s="36" t="s">
        <v>78</v>
      </c>
      <c r="E233" s="36" t="s">
        <v>69</v>
      </c>
      <c r="F233" s="36" t="s">
        <v>70</v>
      </c>
      <c r="G233" s="36" t="s">
        <v>79</v>
      </c>
      <c r="H233" s="36">
        <v>20</v>
      </c>
      <c r="I233" s="36">
        <v>20</v>
      </c>
    </row>
    <row r="234" spans="1:9" x14ac:dyDescent="0.35">
      <c r="A234" s="36">
        <v>1530332</v>
      </c>
      <c r="B234" s="36" t="str">
        <f>VLOOKUP(AllData[[#This Row],[Order]],MM[],3,FALSE)</f>
        <v>V5757301200200Q</v>
      </c>
      <c r="C234" s="36">
        <f>VLOOKUP(AllData[[#This Row],[Order]],MM[],2,FALSE)</f>
        <v>211</v>
      </c>
      <c r="D234" s="36" t="s">
        <v>80</v>
      </c>
      <c r="E234" s="36" t="s">
        <v>69</v>
      </c>
      <c r="F234" s="36" t="s">
        <v>70</v>
      </c>
      <c r="G234" s="36" t="s">
        <v>81</v>
      </c>
      <c r="H234" s="36">
        <v>20</v>
      </c>
      <c r="I234" s="36">
        <v>20</v>
      </c>
    </row>
    <row r="235" spans="1:9" x14ac:dyDescent="0.35">
      <c r="A235" s="36">
        <v>1530332</v>
      </c>
      <c r="B235" s="36" t="str">
        <f>VLOOKUP(AllData[[#This Row],[Order]],MM[],3,FALSE)</f>
        <v>V5757301200200Q</v>
      </c>
      <c r="C235" s="36">
        <f>VLOOKUP(AllData[[#This Row],[Order]],MM[],2,FALSE)</f>
        <v>211</v>
      </c>
      <c r="D235" s="36" t="s">
        <v>82</v>
      </c>
      <c r="E235" s="36" t="s">
        <v>83</v>
      </c>
      <c r="F235" s="36" t="s">
        <v>84</v>
      </c>
      <c r="G235" s="36" t="s">
        <v>84</v>
      </c>
      <c r="H235" s="36">
        <v>327.60000000000002</v>
      </c>
      <c r="I235" s="36">
        <v>450</v>
      </c>
    </row>
    <row r="236" spans="1:9" x14ac:dyDescent="0.35">
      <c r="A236" s="36">
        <v>1530332</v>
      </c>
      <c r="B236" s="36" t="str">
        <f>VLOOKUP(AllData[[#This Row],[Order]],MM[],3,FALSE)</f>
        <v>V5757301200200Q</v>
      </c>
      <c r="C236" s="36">
        <f>VLOOKUP(AllData[[#This Row],[Order]],MM[],2,FALSE)</f>
        <v>211</v>
      </c>
      <c r="D236" s="36" t="s">
        <v>85</v>
      </c>
      <c r="E236" s="36" t="s">
        <v>86</v>
      </c>
      <c r="F236" s="36" t="s">
        <v>87</v>
      </c>
      <c r="G236" s="36" t="s">
        <v>87</v>
      </c>
      <c r="H236" s="36">
        <v>20</v>
      </c>
      <c r="I236" s="36">
        <v>20</v>
      </c>
    </row>
    <row r="237" spans="1:9" x14ac:dyDescent="0.35">
      <c r="A237" s="36">
        <v>1530332</v>
      </c>
      <c r="B237" s="36" t="str">
        <f>VLOOKUP(AllData[[#This Row],[Order]],MM[],3,FALSE)</f>
        <v>V5757301200200Q</v>
      </c>
      <c r="C237" s="36">
        <f>VLOOKUP(AllData[[#This Row],[Order]],MM[],2,FALSE)</f>
        <v>211</v>
      </c>
      <c r="D237" s="36" t="s">
        <v>88</v>
      </c>
      <c r="E237" s="36" t="s">
        <v>89</v>
      </c>
      <c r="F237" s="36" t="s">
        <v>91</v>
      </c>
      <c r="G237" s="36" t="s">
        <v>92</v>
      </c>
      <c r="H237" s="36"/>
      <c r="I237" s="36">
        <v>1370</v>
      </c>
    </row>
    <row r="238" spans="1:9" x14ac:dyDescent="0.35">
      <c r="A238" s="36">
        <v>1530332</v>
      </c>
      <c r="B238" s="36" t="str">
        <f>VLOOKUP(AllData[[#This Row],[Order]],MM[],3,FALSE)</f>
        <v>V5757301200200Q</v>
      </c>
      <c r="C238" s="36">
        <f>VLOOKUP(AllData[[#This Row],[Order]],MM[],2,FALSE)</f>
        <v>211</v>
      </c>
      <c r="D238" s="36" t="s">
        <v>95</v>
      </c>
      <c r="E238" s="36" t="s">
        <v>61</v>
      </c>
      <c r="F238" s="36" t="s">
        <v>63</v>
      </c>
      <c r="G238" s="36" t="s">
        <v>96</v>
      </c>
      <c r="H238" s="36">
        <v>121.38000000000001</v>
      </c>
      <c r="I238" s="36">
        <v>40</v>
      </c>
    </row>
    <row r="239" spans="1:9" x14ac:dyDescent="0.35">
      <c r="A239" s="36">
        <v>1530332</v>
      </c>
      <c r="B239" s="36" t="str">
        <f>VLOOKUP(AllData[[#This Row],[Order]],MM[],3,FALSE)</f>
        <v>V5757301200200Q</v>
      </c>
      <c r="C239" s="36">
        <f>VLOOKUP(AllData[[#This Row],[Order]],MM[],2,FALSE)</f>
        <v>211</v>
      </c>
      <c r="D239" s="36" t="s">
        <v>97</v>
      </c>
      <c r="E239" s="36" t="s">
        <v>69</v>
      </c>
      <c r="F239" s="36" t="s">
        <v>70</v>
      </c>
      <c r="G239" s="36" t="s">
        <v>98</v>
      </c>
      <c r="H239" s="36">
        <v>20</v>
      </c>
      <c r="I239" s="36">
        <v>20</v>
      </c>
    </row>
    <row r="240" spans="1:9" x14ac:dyDescent="0.35">
      <c r="A240" s="36">
        <v>1530332</v>
      </c>
      <c r="B240" s="36" t="str">
        <f>VLOOKUP(AllData[[#This Row],[Order]],MM[],3,FALSE)</f>
        <v>V5757301200200Q</v>
      </c>
      <c r="C240" s="36">
        <f>VLOOKUP(AllData[[#This Row],[Order]],MM[],2,FALSE)</f>
        <v>211</v>
      </c>
      <c r="D240" s="36" t="s">
        <v>99</v>
      </c>
      <c r="E240" s="36" t="s">
        <v>69</v>
      </c>
      <c r="F240" s="36" t="s">
        <v>70</v>
      </c>
      <c r="G240" s="36" t="s">
        <v>100</v>
      </c>
      <c r="H240" s="36">
        <v>50</v>
      </c>
      <c r="I240" s="36">
        <v>50</v>
      </c>
    </row>
    <row r="241" spans="1:9" x14ac:dyDescent="0.35">
      <c r="A241" s="36">
        <v>1530332</v>
      </c>
      <c r="B241" s="36" t="str">
        <f>VLOOKUP(AllData[[#This Row],[Order]],MM[],3,FALSE)</f>
        <v>V5757301200200Q</v>
      </c>
      <c r="C241" s="36">
        <f>VLOOKUP(AllData[[#This Row],[Order]],MM[],2,FALSE)</f>
        <v>211</v>
      </c>
      <c r="D241" s="36" t="s">
        <v>101</v>
      </c>
      <c r="E241" s="36" t="s">
        <v>102</v>
      </c>
      <c r="F241" s="36" t="s">
        <v>100</v>
      </c>
      <c r="G241" s="36" t="s">
        <v>103</v>
      </c>
      <c r="H241" s="36">
        <v>10</v>
      </c>
      <c r="I241" s="36">
        <v>10</v>
      </c>
    </row>
    <row r="242" spans="1:9" x14ac:dyDescent="0.35">
      <c r="A242" s="36">
        <v>1530332</v>
      </c>
      <c r="B242" s="36" t="str">
        <f>VLOOKUP(AllData[[#This Row],[Order]],MM[],3,FALSE)</f>
        <v>V5757301200200Q</v>
      </c>
      <c r="C242" s="36">
        <f>VLOOKUP(AllData[[#This Row],[Order]],MM[],2,FALSE)</f>
        <v>211</v>
      </c>
      <c r="D242" s="36" t="s">
        <v>104</v>
      </c>
      <c r="E242" s="36" t="s">
        <v>102</v>
      </c>
      <c r="F242" s="36" t="s">
        <v>100</v>
      </c>
      <c r="G242" s="36" t="s">
        <v>106</v>
      </c>
      <c r="H242" s="36">
        <v>10</v>
      </c>
      <c r="I242" s="36">
        <v>10</v>
      </c>
    </row>
    <row r="243" spans="1:9" x14ac:dyDescent="0.35">
      <c r="A243" s="36">
        <v>1530332</v>
      </c>
      <c r="B243" s="36" t="str">
        <f>VLOOKUP(AllData[[#This Row],[Order]],MM[],3,FALSE)</f>
        <v>V5757301200200Q</v>
      </c>
      <c r="C243" s="36">
        <f>VLOOKUP(AllData[[#This Row],[Order]],MM[],2,FALSE)</f>
        <v>211</v>
      </c>
      <c r="D243" s="36" t="s">
        <v>60</v>
      </c>
      <c r="E243" s="36" t="s">
        <v>61</v>
      </c>
      <c r="F243" s="36" t="s">
        <v>63</v>
      </c>
      <c r="G243" s="36" t="s">
        <v>108</v>
      </c>
      <c r="H243" s="36"/>
      <c r="I243" s="36">
        <v>1</v>
      </c>
    </row>
    <row r="244" spans="1:9" x14ac:dyDescent="0.35">
      <c r="A244" s="36">
        <v>1530332</v>
      </c>
      <c r="B244" s="36" t="str">
        <f>VLOOKUP(AllData[[#This Row],[Order]],MM[],3,FALSE)</f>
        <v>V5757301200200Q</v>
      </c>
      <c r="C244" s="36">
        <f>VLOOKUP(AllData[[#This Row],[Order]],MM[],2,FALSE)</f>
        <v>211</v>
      </c>
      <c r="D244" s="36" t="s">
        <v>82</v>
      </c>
      <c r="E244" s="36" t="s">
        <v>83</v>
      </c>
      <c r="F244" s="36" t="s">
        <v>84</v>
      </c>
      <c r="G244" s="36" t="s">
        <v>110</v>
      </c>
      <c r="H244" s="36"/>
      <c r="I244" s="36">
        <v>5</v>
      </c>
    </row>
    <row r="245" spans="1:9" x14ac:dyDescent="0.35">
      <c r="A245" s="36">
        <v>1530334</v>
      </c>
      <c r="B245" s="36" t="str">
        <f>VLOOKUP(AllData[[#This Row],[Order]],MM[],3,FALSE)</f>
        <v>V5757301200200R</v>
      </c>
      <c r="C245" s="36">
        <f>VLOOKUP(AllData[[#This Row],[Order]],MM[],2,FALSE)</f>
        <v>211</v>
      </c>
      <c r="D245" s="36" t="s">
        <v>60</v>
      </c>
      <c r="E245" s="36" t="s">
        <v>61</v>
      </c>
      <c r="F245" s="36" t="s">
        <v>63</v>
      </c>
      <c r="G245" s="36" t="s">
        <v>64</v>
      </c>
      <c r="H245" s="36">
        <v>5.8</v>
      </c>
      <c r="I245" s="36">
        <v>20</v>
      </c>
    </row>
    <row r="246" spans="1:9" x14ac:dyDescent="0.35">
      <c r="A246" s="36">
        <v>1530334</v>
      </c>
      <c r="B246" s="36" t="str">
        <f>VLOOKUP(AllData[[#This Row],[Order]],MM[],3,FALSE)</f>
        <v>V5757301200200R</v>
      </c>
      <c r="C246" s="36">
        <f>VLOOKUP(AllData[[#This Row],[Order]],MM[],2,FALSE)</f>
        <v>211</v>
      </c>
      <c r="D246" s="36" t="s">
        <v>68</v>
      </c>
      <c r="E246" s="36" t="s">
        <v>69</v>
      </c>
      <c r="F246" s="36" t="s">
        <v>70</v>
      </c>
      <c r="G246" s="36" t="s">
        <v>71</v>
      </c>
      <c r="H246" s="36">
        <v>30</v>
      </c>
      <c r="I246" s="36">
        <v>30</v>
      </c>
    </row>
    <row r="247" spans="1:9" x14ac:dyDescent="0.35">
      <c r="A247" s="36">
        <v>1530334</v>
      </c>
      <c r="B247" s="36" t="str">
        <f>VLOOKUP(AllData[[#This Row],[Order]],MM[],3,FALSE)</f>
        <v>V5757301200200R</v>
      </c>
      <c r="C247" s="36">
        <f>VLOOKUP(AllData[[#This Row],[Order]],MM[],2,FALSE)</f>
        <v>211</v>
      </c>
      <c r="D247" s="36" t="s">
        <v>73</v>
      </c>
      <c r="E247" s="36" t="s">
        <v>61</v>
      </c>
      <c r="F247" s="36" t="s">
        <v>63</v>
      </c>
      <c r="G247" s="36" t="s">
        <v>74</v>
      </c>
      <c r="H247" s="36">
        <v>333.78</v>
      </c>
      <c r="I247" s="36">
        <v>200</v>
      </c>
    </row>
    <row r="248" spans="1:9" x14ac:dyDescent="0.35">
      <c r="A248" s="36">
        <v>1530334</v>
      </c>
      <c r="B248" s="36" t="str">
        <f>VLOOKUP(AllData[[#This Row],[Order]],MM[],3,FALSE)</f>
        <v>V5757301200200R</v>
      </c>
      <c r="C248" s="36">
        <f>VLOOKUP(AllData[[#This Row],[Order]],MM[],2,FALSE)</f>
        <v>211</v>
      </c>
      <c r="D248" s="36" t="s">
        <v>75</v>
      </c>
      <c r="E248" s="36" t="s">
        <v>61</v>
      </c>
      <c r="F248" s="36" t="s">
        <v>63</v>
      </c>
      <c r="G248" s="36" t="s">
        <v>76</v>
      </c>
      <c r="H248" s="36">
        <v>6.2169999999999996</v>
      </c>
      <c r="I248" s="36">
        <v>500</v>
      </c>
    </row>
    <row r="249" spans="1:9" x14ac:dyDescent="0.35">
      <c r="A249" s="36">
        <v>1530334</v>
      </c>
      <c r="B249" s="36" t="str">
        <f>VLOOKUP(AllData[[#This Row],[Order]],MM[],3,FALSE)</f>
        <v>V5757301200200R</v>
      </c>
      <c r="C249" s="36">
        <f>VLOOKUP(AllData[[#This Row],[Order]],MM[],2,FALSE)</f>
        <v>211</v>
      </c>
      <c r="D249" s="36" t="s">
        <v>78</v>
      </c>
      <c r="E249" s="36" t="s">
        <v>69</v>
      </c>
      <c r="F249" s="36" t="s">
        <v>70</v>
      </c>
      <c r="G249" s="36" t="s">
        <v>79</v>
      </c>
      <c r="H249" s="36">
        <v>20</v>
      </c>
      <c r="I249" s="36">
        <v>20</v>
      </c>
    </row>
    <row r="250" spans="1:9" x14ac:dyDescent="0.35">
      <c r="A250" s="36">
        <v>1530334</v>
      </c>
      <c r="B250" s="36" t="str">
        <f>VLOOKUP(AllData[[#This Row],[Order]],MM[],3,FALSE)</f>
        <v>V5757301200200R</v>
      </c>
      <c r="C250" s="36">
        <f>VLOOKUP(AllData[[#This Row],[Order]],MM[],2,FALSE)</f>
        <v>211</v>
      </c>
      <c r="D250" s="36" t="s">
        <v>80</v>
      </c>
      <c r="E250" s="36" t="s">
        <v>69</v>
      </c>
      <c r="F250" s="36" t="s">
        <v>70</v>
      </c>
      <c r="G250" s="36" t="s">
        <v>81</v>
      </c>
      <c r="H250" s="36">
        <v>20</v>
      </c>
      <c r="I250" s="36">
        <v>20</v>
      </c>
    </row>
    <row r="251" spans="1:9" x14ac:dyDescent="0.35">
      <c r="A251" s="36">
        <v>1530334</v>
      </c>
      <c r="B251" s="36" t="str">
        <f>VLOOKUP(AllData[[#This Row],[Order]],MM[],3,FALSE)</f>
        <v>V5757301200200R</v>
      </c>
      <c r="C251" s="36">
        <f>VLOOKUP(AllData[[#This Row],[Order]],MM[],2,FALSE)</f>
        <v>211</v>
      </c>
      <c r="D251" s="36" t="s">
        <v>82</v>
      </c>
      <c r="E251" s="36" t="s">
        <v>83</v>
      </c>
      <c r="F251" s="36" t="s">
        <v>84</v>
      </c>
      <c r="G251" s="36" t="s">
        <v>84</v>
      </c>
      <c r="H251" s="36">
        <v>333.96</v>
      </c>
      <c r="I251" s="36">
        <v>450</v>
      </c>
    </row>
    <row r="252" spans="1:9" x14ac:dyDescent="0.35">
      <c r="A252" s="36">
        <v>1530334</v>
      </c>
      <c r="B252" s="36" t="str">
        <f>VLOOKUP(AllData[[#This Row],[Order]],MM[],3,FALSE)</f>
        <v>V5757301200200R</v>
      </c>
      <c r="C252" s="36">
        <f>VLOOKUP(AllData[[#This Row],[Order]],MM[],2,FALSE)</f>
        <v>211</v>
      </c>
      <c r="D252" s="36" t="s">
        <v>85</v>
      </c>
      <c r="E252" s="36" t="s">
        <v>86</v>
      </c>
      <c r="F252" s="36" t="s">
        <v>87</v>
      </c>
      <c r="G252" s="36" t="s">
        <v>87</v>
      </c>
      <c r="H252" s="36">
        <v>20</v>
      </c>
      <c r="I252" s="36">
        <v>20</v>
      </c>
    </row>
    <row r="253" spans="1:9" x14ac:dyDescent="0.35">
      <c r="A253" s="36">
        <v>1530334</v>
      </c>
      <c r="B253" s="36" t="str">
        <f>VLOOKUP(AllData[[#This Row],[Order]],MM[],3,FALSE)</f>
        <v>V5757301200200R</v>
      </c>
      <c r="C253" s="36">
        <f>VLOOKUP(AllData[[#This Row],[Order]],MM[],2,FALSE)</f>
        <v>211</v>
      </c>
      <c r="D253" s="36" t="s">
        <v>88</v>
      </c>
      <c r="E253" s="36" t="s">
        <v>89</v>
      </c>
      <c r="F253" s="36" t="s">
        <v>91</v>
      </c>
      <c r="G253" s="36" t="s">
        <v>92</v>
      </c>
      <c r="H253" s="36"/>
      <c r="I253" s="36">
        <v>1370</v>
      </c>
    </row>
    <row r="254" spans="1:9" x14ac:dyDescent="0.35">
      <c r="A254" s="36">
        <v>1530334</v>
      </c>
      <c r="B254" s="36" t="str">
        <f>VLOOKUP(AllData[[#This Row],[Order]],MM[],3,FALSE)</f>
        <v>V5757301200200R</v>
      </c>
      <c r="C254" s="36">
        <f>VLOOKUP(AllData[[#This Row],[Order]],MM[],2,FALSE)</f>
        <v>211</v>
      </c>
      <c r="D254" s="36" t="s">
        <v>95</v>
      </c>
      <c r="E254" s="36" t="s">
        <v>61</v>
      </c>
      <c r="F254" s="36" t="s">
        <v>63</v>
      </c>
      <c r="G254" s="36" t="s">
        <v>96</v>
      </c>
      <c r="H254" s="36">
        <v>3.4169999999999998</v>
      </c>
      <c r="I254" s="36">
        <v>40</v>
      </c>
    </row>
    <row r="255" spans="1:9" x14ac:dyDescent="0.35">
      <c r="A255" s="36">
        <v>1530334</v>
      </c>
      <c r="B255" s="36" t="str">
        <f>VLOOKUP(AllData[[#This Row],[Order]],MM[],3,FALSE)</f>
        <v>V5757301200200R</v>
      </c>
      <c r="C255" s="36">
        <f>VLOOKUP(AllData[[#This Row],[Order]],MM[],2,FALSE)</f>
        <v>211</v>
      </c>
      <c r="D255" s="36" t="s">
        <v>97</v>
      </c>
      <c r="E255" s="36" t="s">
        <v>69</v>
      </c>
      <c r="F255" s="36" t="s">
        <v>70</v>
      </c>
      <c r="G255" s="36" t="s">
        <v>98</v>
      </c>
      <c r="H255" s="36">
        <v>20</v>
      </c>
      <c r="I255" s="36">
        <v>20</v>
      </c>
    </row>
    <row r="256" spans="1:9" x14ac:dyDescent="0.35">
      <c r="A256" s="36">
        <v>1530334</v>
      </c>
      <c r="B256" s="36" t="str">
        <f>VLOOKUP(AllData[[#This Row],[Order]],MM[],3,FALSE)</f>
        <v>V5757301200200R</v>
      </c>
      <c r="C256" s="36">
        <f>VLOOKUP(AllData[[#This Row],[Order]],MM[],2,FALSE)</f>
        <v>211</v>
      </c>
      <c r="D256" s="36" t="s">
        <v>99</v>
      </c>
      <c r="E256" s="36" t="s">
        <v>69</v>
      </c>
      <c r="F256" s="36" t="s">
        <v>70</v>
      </c>
      <c r="G256" s="36" t="s">
        <v>100</v>
      </c>
      <c r="H256" s="36">
        <v>50</v>
      </c>
      <c r="I256" s="36">
        <v>50</v>
      </c>
    </row>
    <row r="257" spans="1:9" x14ac:dyDescent="0.35">
      <c r="A257" s="36">
        <v>1530334</v>
      </c>
      <c r="B257" s="36" t="str">
        <f>VLOOKUP(AllData[[#This Row],[Order]],MM[],3,FALSE)</f>
        <v>V5757301200200R</v>
      </c>
      <c r="C257" s="36">
        <f>VLOOKUP(AllData[[#This Row],[Order]],MM[],2,FALSE)</f>
        <v>211</v>
      </c>
      <c r="D257" s="36" t="s">
        <v>101</v>
      </c>
      <c r="E257" s="36" t="s">
        <v>102</v>
      </c>
      <c r="F257" s="36" t="s">
        <v>100</v>
      </c>
      <c r="G257" s="36" t="s">
        <v>103</v>
      </c>
      <c r="H257" s="36">
        <v>10</v>
      </c>
      <c r="I257" s="36">
        <v>10</v>
      </c>
    </row>
    <row r="258" spans="1:9" x14ac:dyDescent="0.35">
      <c r="A258" s="36">
        <v>1530334</v>
      </c>
      <c r="B258" s="36" t="str">
        <f>VLOOKUP(AllData[[#This Row],[Order]],MM[],3,FALSE)</f>
        <v>V5757301200200R</v>
      </c>
      <c r="C258" s="36">
        <f>VLOOKUP(AllData[[#This Row],[Order]],MM[],2,FALSE)</f>
        <v>211</v>
      </c>
      <c r="D258" s="36" t="s">
        <v>104</v>
      </c>
      <c r="E258" s="36" t="s">
        <v>102</v>
      </c>
      <c r="F258" s="36" t="s">
        <v>100</v>
      </c>
      <c r="G258" s="36" t="s">
        <v>106</v>
      </c>
      <c r="H258" s="36">
        <v>10</v>
      </c>
      <c r="I258" s="36">
        <v>10</v>
      </c>
    </row>
    <row r="259" spans="1:9" x14ac:dyDescent="0.35">
      <c r="A259" s="36">
        <v>1530334</v>
      </c>
      <c r="B259" s="36" t="str">
        <f>VLOOKUP(AllData[[#This Row],[Order]],MM[],3,FALSE)</f>
        <v>V5757301200200R</v>
      </c>
      <c r="C259" s="36">
        <f>VLOOKUP(AllData[[#This Row],[Order]],MM[],2,FALSE)</f>
        <v>211</v>
      </c>
      <c r="D259" s="36" t="s">
        <v>60</v>
      </c>
      <c r="E259" s="36" t="s">
        <v>61</v>
      </c>
      <c r="F259" s="36" t="s">
        <v>63</v>
      </c>
      <c r="G259" s="36" t="s">
        <v>108</v>
      </c>
      <c r="H259" s="36">
        <v>841.19999999999993</v>
      </c>
      <c r="I259" s="36">
        <v>1</v>
      </c>
    </row>
    <row r="260" spans="1:9" x14ac:dyDescent="0.35">
      <c r="A260" s="36">
        <v>1530334</v>
      </c>
      <c r="B260" s="36" t="str">
        <f>VLOOKUP(AllData[[#This Row],[Order]],MM[],3,FALSE)</f>
        <v>V5757301200200R</v>
      </c>
      <c r="C260" s="36">
        <f>VLOOKUP(AllData[[#This Row],[Order]],MM[],2,FALSE)</f>
        <v>211</v>
      </c>
      <c r="D260" s="36" t="s">
        <v>82</v>
      </c>
      <c r="E260" s="36" t="s">
        <v>83</v>
      </c>
      <c r="F260" s="36" t="s">
        <v>84</v>
      </c>
      <c r="G260" s="36" t="s">
        <v>110</v>
      </c>
      <c r="H260" s="36">
        <v>109.38</v>
      </c>
      <c r="I260" s="36">
        <v>5</v>
      </c>
    </row>
    <row r="261" spans="1:9" x14ac:dyDescent="0.35">
      <c r="A261" s="36">
        <v>1530337</v>
      </c>
      <c r="B261" s="36" t="str">
        <f>VLOOKUP(AllData[[#This Row],[Order]],MM[],3,FALSE)</f>
        <v>V5757321200600</v>
      </c>
      <c r="C261" s="36">
        <f>VLOOKUP(AllData[[#This Row],[Order]],MM[],2,FALSE)</f>
        <v>211</v>
      </c>
      <c r="D261" s="36" t="s">
        <v>60</v>
      </c>
      <c r="E261" s="36" t="s">
        <v>61</v>
      </c>
      <c r="F261" s="36" t="s">
        <v>63</v>
      </c>
      <c r="G261" s="36" t="s">
        <v>139</v>
      </c>
      <c r="H261" s="36">
        <v>1.55</v>
      </c>
      <c r="I261" s="36">
        <v>20</v>
      </c>
    </row>
    <row r="262" spans="1:9" x14ac:dyDescent="0.35">
      <c r="A262" s="36">
        <v>1530337</v>
      </c>
      <c r="B262" s="36" t="str">
        <f>VLOOKUP(AllData[[#This Row],[Order]],MM[],3,FALSE)</f>
        <v>V5757321200600</v>
      </c>
      <c r="C262" s="36">
        <f>VLOOKUP(AllData[[#This Row],[Order]],MM[],2,FALSE)</f>
        <v>211</v>
      </c>
      <c r="D262" s="36" t="s">
        <v>68</v>
      </c>
      <c r="E262" s="36" t="s">
        <v>69</v>
      </c>
      <c r="F262" s="36" t="s">
        <v>70</v>
      </c>
      <c r="G262" s="36" t="s">
        <v>71</v>
      </c>
      <c r="H262" s="36">
        <v>30</v>
      </c>
      <c r="I262" s="36">
        <v>30</v>
      </c>
    </row>
    <row r="263" spans="1:9" x14ac:dyDescent="0.35">
      <c r="A263" s="36">
        <v>1530337</v>
      </c>
      <c r="B263" s="36" t="str">
        <f>VLOOKUP(AllData[[#This Row],[Order]],MM[],3,FALSE)</f>
        <v>V5757321200600</v>
      </c>
      <c r="C263" s="36">
        <f>VLOOKUP(AllData[[#This Row],[Order]],MM[],2,FALSE)</f>
        <v>211</v>
      </c>
      <c r="D263" s="36" t="s">
        <v>73</v>
      </c>
      <c r="E263" s="36" t="s">
        <v>61</v>
      </c>
      <c r="F263" s="36" t="s">
        <v>63</v>
      </c>
      <c r="G263" s="36" t="s">
        <v>74</v>
      </c>
      <c r="H263" s="36">
        <v>1950.3600000000001</v>
      </c>
      <c r="I263" s="36">
        <v>200</v>
      </c>
    </row>
    <row r="264" spans="1:9" x14ac:dyDescent="0.35">
      <c r="A264" s="36">
        <v>1530337</v>
      </c>
      <c r="B264" s="36" t="str">
        <f>VLOOKUP(AllData[[#This Row],[Order]],MM[],3,FALSE)</f>
        <v>V5757321200600</v>
      </c>
      <c r="C264" s="36">
        <f>VLOOKUP(AllData[[#This Row],[Order]],MM[],2,FALSE)</f>
        <v>211</v>
      </c>
      <c r="D264" s="36" t="s">
        <v>75</v>
      </c>
      <c r="E264" s="36" t="s">
        <v>61</v>
      </c>
      <c r="F264" s="36" t="s">
        <v>63</v>
      </c>
      <c r="G264" s="36" t="s">
        <v>76</v>
      </c>
      <c r="H264" s="36">
        <v>442.56</v>
      </c>
      <c r="I264" s="36">
        <v>500</v>
      </c>
    </row>
    <row r="265" spans="1:9" x14ac:dyDescent="0.35">
      <c r="A265" s="36">
        <v>1530337</v>
      </c>
      <c r="B265" s="36" t="str">
        <f>VLOOKUP(AllData[[#This Row],[Order]],MM[],3,FALSE)</f>
        <v>V5757321200600</v>
      </c>
      <c r="C265" s="36">
        <f>VLOOKUP(AllData[[#This Row],[Order]],MM[],2,FALSE)</f>
        <v>211</v>
      </c>
      <c r="D265" s="36" t="s">
        <v>78</v>
      </c>
      <c r="E265" s="36" t="s">
        <v>69</v>
      </c>
      <c r="F265" s="36" t="s">
        <v>70</v>
      </c>
      <c r="G265" s="36" t="s">
        <v>79</v>
      </c>
      <c r="H265" s="36">
        <v>20</v>
      </c>
      <c r="I265" s="36">
        <v>20</v>
      </c>
    </row>
    <row r="266" spans="1:9" x14ac:dyDescent="0.35">
      <c r="A266" s="36">
        <v>1530337</v>
      </c>
      <c r="B266" s="36" t="str">
        <f>VLOOKUP(AllData[[#This Row],[Order]],MM[],3,FALSE)</f>
        <v>V5757321200600</v>
      </c>
      <c r="C266" s="36">
        <f>VLOOKUP(AllData[[#This Row],[Order]],MM[],2,FALSE)</f>
        <v>211</v>
      </c>
      <c r="D266" s="36" t="s">
        <v>80</v>
      </c>
      <c r="E266" s="36" t="s">
        <v>69</v>
      </c>
      <c r="F266" s="36" t="s">
        <v>70</v>
      </c>
      <c r="G266" s="36" t="s">
        <v>81</v>
      </c>
      <c r="H266" s="36">
        <v>20</v>
      </c>
      <c r="I266" s="36">
        <v>20</v>
      </c>
    </row>
    <row r="267" spans="1:9" x14ac:dyDescent="0.35">
      <c r="A267" s="36">
        <v>1530337</v>
      </c>
      <c r="B267" s="36" t="str">
        <f>VLOOKUP(AllData[[#This Row],[Order]],MM[],3,FALSE)</f>
        <v>V5757321200600</v>
      </c>
      <c r="C267" s="36">
        <f>VLOOKUP(AllData[[#This Row],[Order]],MM[],2,FALSE)</f>
        <v>211</v>
      </c>
      <c r="D267" s="36" t="s">
        <v>82</v>
      </c>
      <c r="E267" s="36" t="s">
        <v>83</v>
      </c>
      <c r="F267" s="36" t="s">
        <v>84</v>
      </c>
      <c r="G267" s="36" t="s">
        <v>84</v>
      </c>
      <c r="H267" s="36">
        <v>631.62</v>
      </c>
      <c r="I267" s="36">
        <v>450</v>
      </c>
    </row>
    <row r="268" spans="1:9" x14ac:dyDescent="0.35">
      <c r="A268" s="36">
        <v>1530337</v>
      </c>
      <c r="B268" s="36" t="str">
        <f>VLOOKUP(AllData[[#This Row],[Order]],MM[],3,FALSE)</f>
        <v>V5757321200600</v>
      </c>
      <c r="C268" s="36">
        <f>VLOOKUP(AllData[[#This Row],[Order]],MM[],2,FALSE)</f>
        <v>211</v>
      </c>
      <c r="D268" s="36" t="s">
        <v>85</v>
      </c>
      <c r="E268" s="36" t="s">
        <v>86</v>
      </c>
      <c r="F268" s="36" t="s">
        <v>87</v>
      </c>
      <c r="G268" s="36" t="s">
        <v>87</v>
      </c>
      <c r="H268" s="36">
        <v>20</v>
      </c>
      <c r="I268" s="36">
        <v>20</v>
      </c>
    </row>
    <row r="269" spans="1:9" x14ac:dyDescent="0.35">
      <c r="A269" s="36">
        <v>1530337</v>
      </c>
      <c r="B269" s="36" t="str">
        <f>VLOOKUP(AllData[[#This Row],[Order]],MM[],3,FALSE)</f>
        <v>V5757321200600</v>
      </c>
      <c r="C269" s="36">
        <f>VLOOKUP(AllData[[#This Row],[Order]],MM[],2,FALSE)</f>
        <v>211</v>
      </c>
      <c r="D269" s="36" t="s">
        <v>88</v>
      </c>
      <c r="E269" s="36" t="s">
        <v>89</v>
      </c>
      <c r="F269" s="36" t="s">
        <v>91</v>
      </c>
      <c r="G269" s="36" t="s">
        <v>92</v>
      </c>
      <c r="H269" s="36">
        <v>10.483333333333333</v>
      </c>
      <c r="I269" s="36">
        <v>1370</v>
      </c>
    </row>
    <row r="270" spans="1:9" x14ac:dyDescent="0.35">
      <c r="A270" s="36">
        <v>1530337</v>
      </c>
      <c r="B270" s="36" t="str">
        <f>VLOOKUP(AllData[[#This Row],[Order]],MM[],3,FALSE)</f>
        <v>V5757321200600</v>
      </c>
      <c r="C270" s="36">
        <f>VLOOKUP(AllData[[#This Row],[Order]],MM[],2,FALSE)</f>
        <v>211</v>
      </c>
      <c r="D270" s="36" t="s">
        <v>95</v>
      </c>
      <c r="E270" s="36" t="s">
        <v>61</v>
      </c>
      <c r="F270" s="36" t="s">
        <v>63</v>
      </c>
      <c r="G270" s="36" t="s">
        <v>96</v>
      </c>
      <c r="H270" s="36">
        <v>44.332999999999998</v>
      </c>
      <c r="I270" s="36">
        <v>40</v>
      </c>
    </row>
    <row r="271" spans="1:9" x14ac:dyDescent="0.35">
      <c r="A271" s="36">
        <v>1530337</v>
      </c>
      <c r="B271" s="36" t="str">
        <f>VLOOKUP(AllData[[#This Row],[Order]],MM[],3,FALSE)</f>
        <v>V5757321200600</v>
      </c>
      <c r="C271" s="36">
        <f>VLOOKUP(AllData[[#This Row],[Order]],MM[],2,FALSE)</f>
        <v>211</v>
      </c>
      <c r="D271" s="36" t="s">
        <v>97</v>
      </c>
      <c r="E271" s="36" t="s">
        <v>69</v>
      </c>
      <c r="F271" s="36" t="s">
        <v>70</v>
      </c>
      <c r="G271" s="36" t="s">
        <v>98</v>
      </c>
      <c r="H271" s="36">
        <v>20</v>
      </c>
      <c r="I271" s="36">
        <v>20</v>
      </c>
    </row>
    <row r="272" spans="1:9" x14ac:dyDescent="0.35">
      <c r="A272" s="36">
        <v>1530337</v>
      </c>
      <c r="B272" s="36" t="str">
        <f>VLOOKUP(AllData[[#This Row],[Order]],MM[],3,FALSE)</f>
        <v>V5757321200600</v>
      </c>
      <c r="C272" s="36">
        <f>VLOOKUP(AllData[[#This Row],[Order]],MM[],2,FALSE)</f>
        <v>211</v>
      </c>
      <c r="D272" s="36" t="s">
        <v>99</v>
      </c>
      <c r="E272" s="36" t="s">
        <v>69</v>
      </c>
      <c r="F272" s="36" t="s">
        <v>70</v>
      </c>
      <c r="G272" s="36" t="s">
        <v>100</v>
      </c>
      <c r="H272" s="36">
        <v>50</v>
      </c>
      <c r="I272" s="36">
        <v>50</v>
      </c>
    </row>
    <row r="273" spans="1:9" x14ac:dyDescent="0.35">
      <c r="A273" s="36">
        <v>1530337</v>
      </c>
      <c r="B273" s="36" t="str">
        <f>VLOOKUP(AllData[[#This Row],[Order]],MM[],3,FALSE)</f>
        <v>V5757321200600</v>
      </c>
      <c r="C273" s="36">
        <f>VLOOKUP(AllData[[#This Row],[Order]],MM[],2,FALSE)</f>
        <v>211</v>
      </c>
      <c r="D273" s="36" t="s">
        <v>101</v>
      </c>
      <c r="E273" s="36" t="s">
        <v>102</v>
      </c>
      <c r="F273" s="36" t="s">
        <v>100</v>
      </c>
      <c r="G273" s="36" t="s">
        <v>103</v>
      </c>
      <c r="H273" s="36">
        <v>10</v>
      </c>
      <c r="I273" s="36">
        <v>10</v>
      </c>
    </row>
    <row r="274" spans="1:9" x14ac:dyDescent="0.35">
      <c r="A274" s="36">
        <v>1530337</v>
      </c>
      <c r="B274" s="36" t="str">
        <f>VLOOKUP(AllData[[#This Row],[Order]],MM[],3,FALSE)</f>
        <v>V5757321200600</v>
      </c>
      <c r="C274" s="36">
        <f>VLOOKUP(AllData[[#This Row],[Order]],MM[],2,FALSE)</f>
        <v>211</v>
      </c>
      <c r="D274" s="36" t="s">
        <v>104</v>
      </c>
      <c r="E274" s="36" t="s">
        <v>102</v>
      </c>
      <c r="F274" s="36" t="s">
        <v>100</v>
      </c>
      <c r="G274" s="36" t="s">
        <v>106</v>
      </c>
      <c r="H274" s="36">
        <v>10</v>
      </c>
      <c r="I274" s="36">
        <v>10</v>
      </c>
    </row>
    <row r="275" spans="1:9" x14ac:dyDescent="0.35">
      <c r="A275" s="36">
        <v>1530337</v>
      </c>
      <c r="B275" s="36" t="str">
        <f>VLOOKUP(AllData[[#This Row],[Order]],MM[],3,FALSE)</f>
        <v>V5757321200600</v>
      </c>
      <c r="C275" s="36">
        <f>VLOOKUP(AllData[[#This Row],[Order]],MM[],2,FALSE)</f>
        <v>211</v>
      </c>
      <c r="D275" s="36" t="s">
        <v>60</v>
      </c>
      <c r="E275" s="36" t="s">
        <v>61</v>
      </c>
      <c r="F275" s="36" t="s">
        <v>63</v>
      </c>
      <c r="G275" s="36" t="s">
        <v>108</v>
      </c>
      <c r="H275" s="36">
        <v>151.62</v>
      </c>
      <c r="I275" s="36">
        <v>1</v>
      </c>
    </row>
    <row r="276" spans="1:9" x14ac:dyDescent="0.35">
      <c r="A276" s="36">
        <v>1530337</v>
      </c>
      <c r="B276" s="36" t="str">
        <f>VLOOKUP(AllData[[#This Row],[Order]],MM[],3,FALSE)</f>
        <v>V5757321200600</v>
      </c>
      <c r="C276" s="36">
        <f>VLOOKUP(AllData[[#This Row],[Order]],MM[],2,FALSE)</f>
        <v>211</v>
      </c>
      <c r="D276" s="36" t="s">
        <v>82</v>
      </c>
      <c r="E276" s="36" t="s">
        <v>83</v>
      </c>
      <c r="F276" s="36" t="s">
        <v>84</v>
      </c>
      <c r="G276" s="36" t="s">
        <v>110</v>
      </c>
      <c r="H276" s="36"/>
      <c r="I276" s="36">
        <v>5</v>
      </c>
    </row>
    <row r="277" spans="1:9" x14ac:dyDescent="0.35">
      <c r="A277" s="36">
        <v>1530340</v>
      </c>
      <c r="B277" s="36" t="str">
        <f>VLOOKUP(AllData[[#This Row],[Order]],MM[],3,FALSE)</f>
        <v>V5757341200400</v>
      </c>
      <c r="C277" s="36">
        <f>VLOOKUP(AllData[[#This Row],[Order]],MM[],2,FALSE)</f>
        <v>211</v>
      </c>
      <c r="D277" s="36" t="s">
        <v>60</v>
      </c>
      <c r="E277" s="36" t="s">
        <v>61</v>
      </c>
      <c r="F277" s="36" t="s">
        <v>63</v>
      </c>
      <c r="G277" s="36" t="s">
        <v>64</v>
      </c>
      <c r="H277" s="36">
        <v>1.55</v>
      </c>
      <c r="I277" s="36">
        <v>20</v>
      </c>
    </row>
    <row r="278" spans="1:9" x14ac:dyDescent="0.35">
      <c r="A278" s="36">
        <v>1530340</v>
      </c>
      <c r="B278" s="36" t="str">
        <f>VLOOKUP(AllData[[#This Row],[Order]],MM[],3,FALSE)</f>
        <v>V5757341200400</v>
      </c>
      <c r="C278" s="36">
        <f>VLOOKUP(AllData[[#This Row],[Order]],MM[],2,FALSE)</f>
        <v>211</v>
      </c>
      <c r="D278" s="36" t="s">
        <v>68</v>
      </c>
      <c r="E278" s="36" t="s">
        <v>69</v>
      </c>
      <c r="F278" s="36" t="s">
        <v>70</v>
      </c>
      <c r="G278" s="36" t="s">
        <v>71</v>
      </c>
      <c r="H278" s="36">
        <v>30</v>
      </c>
      <c r="I278" s="36">
        <v>30</v>
      </c>
    </row>
    <row r="279" spans="1:9" x14ac:dyDescent="0.35">
      <c r="A279" s="36">
        <v>1530340</v>
      </c>
      <c r="B279" s="36" t="str">
        <f>VLOOKUP(AllData[[#This Row],[Order]],MM[],3,FALSE)</f>
        <v>V5757341200400</v>
      </c>
      <c r="C279" s="36">
        <f>VLOOKUP(AllData[[#This Row],[Order]],MM[],2,FALSE)</f>
        <v>211</v>
      </c>
      <c r="D279" s="36" t="s">
        <v>73</v>
      </c>
      <c r="E279" s="36" t="s">
        <v>61</v>
      </c>
      <c r="F279" s="36" t="s">
        <v>63</v>
      </c>
      <c r="G279" s="36" t="s">
        <v>74</v>
      </c>
      <c r="H279" s="36">
        <v>6.25</v>
      </c>
      <c r="I279" s="36">
        <v>200</v>
      </c>
    </row>
    <row r="280" spans="1:9" x14ac:dyDescent="0.35">
      <c r="A280" s="36">
        <v>1530340</v>
      </c>
      <c r="B280" s="36" t="str">
        <f>VLOOKUP(AllData[[#This Row],[Order]],MM[],3,FALSE)</f>
        <v>V5757341200400</v>
      </c>
      <c r="C280" s="36">
        <f>VLOOKUP(AllData[[#This Row],[Order]],MM[],2,FALSE)</f>
        <v>211</v>
      </c>
      <c r="D280" s="36" t="s">
        <v>75</v>
      </c>
      <c r="E280" s="36" t="s">
        <v>61</v>
      </c>
      <c r="F280" s="36" t="s">
        <v>63</v>
      </c>
      <c r="G280" s="36" t="s">
        <v>76</v>
      </c>
      <c r="H280" s="36">
        <v>21.6</v>
      </c>
      <c r="I280" s="36">
        <v>500</v>
      </c>
    </row>
    <row r="281" spans="1:9" x14ac:dyDescent="0.35">
      <c r="A281" s="36">
        <v>1530340</v>
      </c>
      <c r="B281" s="36" t="str">
        <f>VLOOKUP(AllData[[#This Row],[Order]],MM[],3,FALSE)</f>
        <v>V5757341200400</v>
      </c>
      <c r="C281" s="36">
        <f>VLOOKUP(AllData[[#This Row],[Order]],MM[],2,FALSE)</f>
        <v>211</v>
      </c>
      <c r="D281" s="36" t="s">
        <v>78</v>
      </c>
      <c r="E281" s="36" t="s">
        <v>69</v>
      </c>
      <c r="F281" s="36" t="s">
        <v>70</v>
      </c>
      <c r="G281" s="36" t="s">
        <v>79</v>
      </c>
      <c r="H281" s="36">
        <v>20</v>
      </c>
      <c r="I281" s="36">
        <v>20</v>
      </c>
    </row>
    <row r="282" spans="1:9" x14ac:dyDescent="0.35">
      <c r="A282" s="36">
        <v>1530340</v>
      </c>
      <c r="B282" s="36" t="str">
        <f>VLOOKUP(AllData[[#This Row],[Order]],MM[],3,FALSE)</f>
        <v>V5757341200400</v>
      </c>
      <c r="C282" s="36">
        <f>VLOOKUP(AllData[[#This Row],[Order]],MM[],2,FALSE)</f>
        <v>211</v>
      </c>
      <c r="D282" s="36" t="s">
        <v>80</v>
      </c>
      <c r="E282" s="36" t="s">
        <v>69</v>
      </c>
      <c r="F282" s="36" t="s">
        <v>70</v>
      </c>
      <c r="G282" s="36" t="s">
        <v>81</v>
      </c>
      <c r="H282" s="36">
        <v>20</v>
      </c>
      <c r="I282" s="36">
        <v>20</v>
      </c>
    </row>
    <row r="283" spans="1:9" x14ac:dyDescent="0.35">
      <c r="A283" s="36">
        <v>1530340</v>
      </c>
      <c r="B283" s="36" t="str">
        <f>VLOOKUP(AllData[[#This Row],[Order]],MM[],3,FALSE)</f>
        <v>V5757341200400</v>
      </c>
      <c r="C283" s="36">
        <f>VLOOKUP(AllData[[#This Row],[Order]],MM[],2,FALSE)</f>
        <v>211</v>
      </c>
      <c r="D283" s="36" t="s">
        <v>82</v>
      </c>
      <c r="E283" s="36" t="s">
        <v>83</v>
      </c>
      <c r="F283" s="36" t="s">
        <v>84</v>
      </c>
      <c r="G283" s="36" t="s">
        <v>84</v>
      </c>
      <c r="H283" s="36">
        <v>380.98</v>
      </c>
      <c r="I283" s="36">
        <v>450</v>
      </c>
    </row>
    <row r="284" spans="1:9" x14ac:dyDescent="0.35">
      <c r="A284" s="36">
        <v>1530340</v>
      </c>
      <c r="B284" s="36" t="str">
        <f>VLOOKUP(AllData[[#This Row],[Order]],MM[],3,FALSE)</f>
        <v>V5757341200400</v>
      </c>
      <c r="C284" s="36">
        <f>VLOOKUP(AllData[[#This Row],[Order]],MM[],2,FALSE)</f>
        <v>211</v>
      </c>
      <c r="D284" s="36" t="s">
        <v>85</v>
      </c>
      <c r="E284" s="36" t="s">
        <v>86</v>
      </c>
      <c r="F284" s="36" t="s">
        <v>87</v>
      </c>
      <c r="G284" s="36" t="s">
        <v>87</v>
      </c>
      <c r="H284" s="36">
        <v>20</v>
      </c>
      <c r="I284" s="36">
        <v>20</v>
      </c>
    </row>
    <row r="285" spans="1:9" x14ac:dyDescent="0.35">
      <c r="A285" s="36">
        <v>1530340</v>
      </c>
      <c r="B285" s="36" t="str">
        <f>VLOOKUP(AllData[[#This Row],[Order]],MM[],3,FALSE)</f>
        <v>V5757341200400</v>
      </c>
      <c r="C285" s="36">
        <f>VLOOKUP(AllData[[#This Row],[Order]],MM[],2,FALSE)</f>
        <v>211</v>
      </c>
      <c r="D285" s="36" t="s">
        <v>88</v>
      </c>
      <c r="E285" s="36" t="s">
        <v>89</v>
      </c>
      <c r="F285" s="36" t="s">
        <v>91</v>
      </c>
      <c r="G285" s="36" t="s">
        <v>92</v>
      </c>
      <c r="H285" s="36"/>
      <c r="I285" s="36">
        <v>1370</v>
      </c>
    </row>
    <row r="286" spans="1:9" x14ac:dyDescent="0.35">
      <c r="A286" s="36">
        <v>1530340</v>
      </c>
      <c r="B286" s="36" t="str">
        <f>VLOOKUP(AllData[[#This Row],[Order]],MM[],3,FALSE)</f>
        <v>V5757341200400</v>
      </c>
      <c r="C286" s="36">
        <f>VLOOKUP(AllData[[#This Row],[Order]],MM[],2,FALSE)</f>
        <v>211</v>
      </c>
      <c r="D286" s="36" t="s">
        <v>95</v>
      </c>
      <c r="E286" s="36" t="s">
        <v>61</v>
      </c>
      <c r="F286" s="36" t="s">
        <v>63</v>
      </c>
      <c r="G286" s="36" t="s">
        <v>96</v>
      </c>
      <c r="H286" s="36">
        <v>17.667000000000002</v>
      </c>
      <c r="I286" s="36">
        <v>40</v>
      </c>
    </row>
    <row r="287" spans="1:9" x14ac:dyDescent="0.35">
      <c r="A287" s="36">
        <v>1530340</v>
      </c>
      <c r="B287" s="36" t="str">
        <f>VLOOKUP(AllData[[#This Row],[Order]],MM[],3,FALSE)</f>
        <v>V5757341200400</v>
      </c>
      <c r="C287" s="36">
        <f>VLOOKUP(AllData[[#This Row],[Order]],MM[],2,FALSE)</f>
        <v>211</v>
      </c>
      <c r="D287" s="36" t="s">
        <v>97</v>
      </c>
      <c r="E287" s="36" t="s">
        <v>69</v>
      </c>
      <c r="F287" s="36" t="s">
        <v>70</v>
      </c>
      <c r="G287" s="36" t="s">
        <v>98</v>
      </c>
      <c r="H287" s="36">
        <v>20</v>
      </c>
      <c r="I287" s="36">
        <v>20</v>
      </c>
    </row>
    <row r="288" spans="1:9" x14ac:dyDescent="0.35">
      <c r="A288" s="36">
        <v>1530340</v>
      </c>
      <c r="B288" s="36" t="str">
        <f>VLOOKUP(AllData[[#This Row],[Order]],MM[],3,FALSE)</f>
        <v>V5757341200400</v>
      </c>
      <c r="C288" s="36">
        <f>VLOOKUP(AllData[[#This Row],[Order]],MM[],2,FALSE)</f>
        <v>211</v>
      </c>
      <c r="D288" s="36" t="s">
        <v>99</v>
      </c>
      <c r="E288" s="36" t="s">
        <v>69</v>
      </c>
      <c r="F288" s="36" t="s">
        <v>70</v>
      </c>
      <c r="G288" s="36" t="s">
        <v>100</v>
      </c>
      <c r="H288" s="36">
        <v>50</v>
      </c>
      <c r="I288" s="36">
        <v>50</v>
      </c>
    </row>
    <row r="289" spans="1:9" x14ac:dyDescent="0.35">
      <c r="A289" s="36">
        <v>1530340</v>
      </c>
      <c r="B289" s="36" t="str">
        <f>VLOOKUP(AllData[[#This Row],[Order]],MM[],3,FALSE)</f>
        <v>V5757341200400</v>
      </c>
      <c r="C289" s="36">
        <f>VLOOKUP(AllData[[#This Row],[Order]],MM[],2,FALSE)</f>
        <v>211</v>
      </c>
      <c r="D289" s="36" t="s">
        <v>101</v>
      </c>
      <c r="E289" s="36" t="s">
        <v>102</v>
      </c>
      <c r="F289" s="36" t="s">
        <v>100</v>
      </c>
      <c r="G289" s="36" t="s">
        <v>103</v>
      </c>
      <c r="H289" s="36">
        <v>10</v>
      </c>
      <c r="I289" s="36">
        <v>10</v>
      </c>
    </row>
    <row r="290" spans="1:9" x14ac:dyDescent="0.35">
      <c r="A290" s="36">
        <v>1530340</v>
      </c>
      <c r="B290" s="36" t="str">
        <f>VLOOKUP(AllData[[#This Row],[Order]],MM[],3,FALSE)</f>
        <v>V5757341200400</v>
      </c>
      <c r="C290" s="36">
        <f>VLOOKUP(AllData[[#This Row],[Order]],MM[],2,FALSE)</f>
        <v>211</v>
      </c>
      <c r="D290" s="36" t="s">
        <v>104</v>
      </c>
      <c r="E290" s="36" t="s">
        <v>102</v>
      </c>
      <c r="F290" s="36" t="s">
        <v>100</v>
      </c>
      <c r="G290" s="36" t="s">
        <v>106</v>
      </c>
      <c r="H290" s="36">
        <v>10</v>
      </c>
      <c r="I290" s="36">
        <v>10</v>
      </c>
    </row>
    <row r="291" spans="1:9" x14ac:dyDescent="0.35">
      <c r="A291" s="36">
        <v>1530340</v>
      </c>
      <c r="B291" s="36" t="str">
        <f>VLOOKUP(AllData[[#This Row],[Order]],MM[],3,FALSE)</f>
        <v>V5757341200400</v>
      </c>
      <c r="C291" s="36">
        <f>VLOOKUP(AllData[[#This Row],[Order]],MM[],2,FALSE)</f>
        <v>211</v>
      </c>
      <c r="D291" s="36" t="s">
        <v>60</v>
      </c>
      <c r="E291" s="36" t="s">
        <v>61</v>
      </c>
      <c r="F291" s="36" t="s">
        <v>63</v>
      </c>
      <c r="G291" s="36" t="s">
        <v>108</v>
      </c>
      <c r="H291" s="36">
        <v>1362.96</v>
      </c>
      <c r="I291" s="36">
        <v>1</v>
      </c>
    </row>
    <row r="292" spans="1:9" x14ac:dyDescent="0.35">
      <c r="A292" s="36">
        <v>1530340</v>
      </c>
      <c r="B292" s="36" t="str">
        <f>VLOOKUP(AllData[[#This Row],[Order]],MM[],3,FALSE)</f>
        <v>V5757341200400</v>
      </c>
      <c r="C292" s="36">
        <f>VLOOKUP(AllData[[#This Row],[Order]],MM[],2,FALSE)</f>
        <v>211</v>
      </c>
      <c r="D292" s="36" t="s">
        <v>82</v>
      </c>
      <c r="E292" s="36" t="s">
        <v>83</v>
      </c>
      <c r="F292" s="36" t="s">
        <v>84</v>
      </c>
      <c r="G292" s="36" t="s">
        <v>110</v>
      </c>
      <c r="H292" s="36">
        <v>230.16</v>
      </c>
      <c r="I292" s="36">
        <v>5</v>
      </c>
    </row>
    <row r="293" spans="1:9" x14ac:dyDescent="0.35">
      <c r="A293" s="36">
        <v>1530771</v>
      </c>
      <c r="B293" s="36" t="str">
        <f>VLOOKUP(AllData[[#This Row],[Order]],MM[],3,FALSE)</f>
        <v>V5757301200200Q</v>
      </c>
      <c r="C293" s="36">
        <f>VLOOKUP(AllData[[#This Row],[Order]],MM[],2,FALSE)</f>
        <v>212</v>
      </c>
      <c r="D293" s="36" t="s">
        <v>60</v>
      </c>
      <c r="E293" s="36" t="s">
        <v>61</v>
      </c>
      <c r="F293" s="36" t="s">
        <v>63</v>
      </c>
      <c r="G293" s="36" t="s">
        <v>64</v>
      </c>
      <c r="H293" s="36">
        <v>2.0169999999999999</v>
      </c>
      <c r="I293" s="36">
        <v>20</v>
      </c>
    </row>
    <row r="294" spans="1:9" x14ac:dyDescent="0.35">
      <c r="A294" s="36">
        <v>1530771</v>
      </c>
      <c r="B294" s="36" t="str">
        <f>VLOOKUP(AllData[[#This Row],[Order]],MM[],3,FALSE)</f>
        <v>V5757301200200Q</v>
      </c>
      <c r="C294" s="36">
        <f>VLOOKUP(AllData[[#This Row],[Order]],MM[],2,FALSE)</f>
        <v>212</v>
      </c>
      <c r="D294" s="36" t="s">
        <v>68</v>
      </c>
      <c r="E294" s="36" t="s">
        <v>69</v>
      </c>
      <c r="F294" s="36" t="s">
        <v>70</v>
      </c>
      <c r="G294" s="36" t="s">
        <v>71</v>
      </c>
      <c r="H294" s="36">
        <v>30</v>
      </c>
      <c r="I294" s="36">
        <v>30</v>
      </c>
    </row>
    <row r="295" spans="1:9" x14ac:dyDescent="0.35">
      <c r="A295" s="36">
        <v>1530771</v>
      </c>
      <c r="B295" s="36" t="str">
        <f>VLOOKUP(AllData[[#This Row],[Order]],MM[],3,FALSE)</f>
        <v>V5757301200200Q</v>
      </c>
      <c r="C295" s="36">
        <f>VLOOKUP(AllData[[#This Row],[Order]],MM[],2,FALSE)</f>
        <v>212</v>
      </c>
      <c r="D295" s="36" t="s">
        <v>73</v>
      </c>
      <c r="E295" s="36" t="s">
        <v>61</v>
      </c>
      <c r="F295" s="36" t="s">
        <v>63</v>
      </c>
      <c r="G295" s="36" t="s">
        <v>74</v>
      </c>
      <c r="H295" s="36">
        <v>484.14000000000004</v>
      </c>
      <c r="I295" s="36">
        <v>200</v>
      </c>
    </row>
    <row r="296" spans="1:9" x14ac:dyDescent="0.35">
      <c r="A296" s="36">
        <v>1530771</v>
      </c>
      <c r="B296" s="36" t="str">
        <f>VLOOKUP(AllData[[#This Row],[Order]],MM[],3,FALSE)</f>
        <v>V5757301200200Q</v>
      </c>
      <c r="C296" s="36">
        <f>VLOOKUP(AllData[[#This Row],[Order]],MM[],2,FALSE)</f>
        <v>212</v>
      </c>
      <c r="D296" s="36" t="s">
        <v>75</v>
      </c>
      <c r="E296" s="36" t="s">
        <v>61</v>
      </c>
      <c r="F296" s="36" t="s">
        <v>63</v>
      </c>
      <c r="G296" s="36" t="s">
        <v>76</v>
      </c>
      <c r="H296" s="36">
        <v>962.93999999999994</v>
      </c>
      <c r="I296" s="36">
        <v>500</v>
      </c>
    </row>
    <row r="297" spans="1:9" x14ac:dyDescent="0.35">
      <c r="A297" s="36">
        <v>1530771</v>
      </c>
      <c r="B297" s="36" t="str">
        <f>VLOOKUP(AllData[[#This Row],[Order]],MM[],3,FALSE)</f>
        <v>V5757301200200Q</v>
      </c>
      <c r="C297" s="36">
        <f>VLOOKUP(AllData[[#This Row],[Order]],MM[],2,FALSE)</f>
        <v>212</v>
      </c>
      <c r="D297" s="36" t="s">
        <v>78</v>
      </c>
      <c r="E297" s="36" t="s">
        <v>69</v>
      </c>
      <c r="F297" s="36" t="s">
        <v>70</v>
      </c>
      <c r="G297" s="36" t="s">
        <v>79</v>
      </c>
      <c r="H297" s="36">
        <v>20</v>
      </c>
      <c r="I297" s="36">
        <v>20</v>
      </c>
    </row>
    <row r="298" spans="1:9" x14ac:dyDescent="0.35">
      <c r="A298" s="36">
        <v>1530771</v>
      </c>
      <c r="B298" s="36" t="str">
        <f>VLOOKUP(AllData[[#This Row],[Order]],MM[],3,FALSE)</f>
        <v>V5757301200200Q</v>
      </c>
      <c r="C298" s="36">
        <f>VLOOKUP(AllData[[#This Row],[Order]],MM[],2,FALSE)</f>
        <v>212</v>
      </c>
      <c r="D298" s="36" t="s">
        <v>80</v>
      </c>
      <c r="E298" s="36" t="s">
        <v>69</v>
      </c>
      <c r="F298" s="36" t="s">
        <v>70</v>
      </c>
      <c r="G298" s="36" t="s">
        <v>81</v>
      </c>
      <c r="H298" s="36">
        <v>20</v>
      </c>
      <c r="I298" s="36">
        <v>20</v>
      </c>
    </row>
    <row r="299" spans="1:9" x14ac:dyDescent="0.35">
      <c r="A299" s="36">
        <v>1530771</v>
      </c>
      <c r="B299" s="36" t="str">
        <f>VLOOKUP(AllData[[#This Row],[Order]],MM[],3,FALSE)</f>
        <v>V5757301200200Q</v>
      </c>
      <c r="C299" s="36">
        <f>VLOOKUP(AllData[[#This Row],[Order]],MM[],2,FALSE)</f>
        <v>212</v>
      </c>
      <c r="D299" s="36" t="s">
        <v>82</v>
      </c>
      <c r="E299" s="36" t="s">
        <v>83</v>
      </c>
      <c r="F299" s="36" t="s">
        <v>84</v>
      </c>
      <c r="G299" s="36" t="s">
        <v>84</v>
      </c>
      <c r="H299" s="36">
        <v>437.7</v>
      </c>
      <c r="I299" s="36">
        <v>450</v>
      </c>
    </row>
    <row r="300" spans="1:9" x14ac:dyDescent="0.35">
      <c r="A300" s="36">
        <v>1530771</v>
      </c>
      <c r="B300" s="36" t="str">
        <f>VLOOKUP(AllData[[#This Row],[Order]],MM[],3,FALSE)</f>
        <v>V5757301200200Q</v>
      </c>
      <c r="C300" s="36">
        <f>VLOOKUP(AllData[[#This Row],[Order]],MM[],2,FALSE)</f>
        <v>212</v>
      </c>
      <c r="D300" s="36" t="s">
        <v>85</v>
      </c>
      <c r="E300" s="36" t="s">
        <v>86</v>
      </c>
      <c r="F300" s="36" t="s">
        <v>87</v>
      </c>
      <c r="G300" s="36" t="s">
        <v>87</v>
      </c>
      <c r="H300" s="36">
        <v>20</v>
      </c>
      <c r="I300" s="36">
        <v>20</v>
      </c>
    </row>
    <row r="301" spans="1:9" x14ac:dyDescent="0.35">
      <c r="A301" s="36">
        <v>1530771</v>
      </c>
      <c r="B301" s="36" t="str">
        <f>VLOOKUP(AllData[[#This Row],[Order]],MM[],3,FALSE)</f>
        <v>V5757301200200Q</v>
      </c>
      <c r="C301" s="36">
        <f>VLOOKUP(AllData[[#This Row],[Order]],MM[],2,FALSE)</f>
        <v>212</v>
      </c>
      <c r="D301" s="36" t="s">
        <v>88</v>
      </c>
      <c r="E301" s="36" t="s">
        <v>89</v>
      </c>
      <c r="F301" s="36" t="s">
        <v>91</v>
      </c>
      <c r="G301" s="36" t="s">
        <v>92</v>
      </c>
      <c r="H301" s="36"/>
      <c r="I301" s="36">
        <v>1370</v>
      </c>
    </row>
    <row r="302" spans="1:9" x14ac:dyDescent="0.35">
      <c r="A302" s="36">
        <v>1530771</v>
      </c>
      <c r="B302" s="36" t="str">
        <f>VLOOKUP(AllData[[#This Row],[Order]],MM[],3,FALSE)</f>
        <v>V5757301200200Q</v>
      </c>
      <c r="C302" s="36">
        <f>VLOOKUP(AllData[[#This Row],[Order]],MM[],2,FALSE)</f>
        <v>212</v>
      </c>
      <c r="D302" s="36" t="s">
        <v>95</v>
      </c>
      <c r="E302" s="36" t="s">
        <v>61</v>
      </c>
      <c r="F302" s="36" t="s">
        <v>63</v>
      </c>
      <c r="G302" s="36" t="s">
        <v>96</v>
      </c>
      <c r="H302" s="36">
        <v>46.216999999999999</v>
      </c>
      <c r="I302" s="36">
        <v>40</v>
      </c>
    </row>
    <row r="303" spans="1:9" x14ac:dyDescent="0.35">
      <c r="A303" s="36">
        <v>1530771</v>
      </c>
      <c r="B303" s="36" t="str">
        <f>VLOOKUP(AllData[[#This Row],[Order]],MM[],3,FALSE)</f>
        <v>V5757301200200Q</v>
      </c>
      <c r="C303" s="36">
        <f>VLOOKUP(AllData[[#This Row],[Order]],MM[],2,FALSE)</f>
        <v>212</v>
      </c>
      <c r="D303" s="36" t="s">
        <v>97</v>
      </c>
      <c r="E303" s="36" t="s">
        <v>69</v>
      </c>
      <c r="F303" s="36" t="s">
        <v>70</v>
      </c>
      <c r="G303" s="36" t="s">
        <v>98</v>
      </c>
      <c r="H303" s="36">
        <v>20</v>
      </c>
      <c r="I303" s="36">
        <v>20</v>
      </c>
    </row>
    <row r="304" spans="1:9" x14ac:dyDescent="0.35">
      <c r="A304" s="36">
        <v>1530771</v>
      </c>
      <c r="B304" s="36" t="str">
        <f>VLOOKUP(AllData[[#This Row],[Order]],MM[],3,FALSE)</f>
        <v>V5757301200200Q</v>
      </c>
      <c r="C304" s="36">
        <f>VLOOKUP(AllData[[#This Row],[Order]],MM[],2,FALSE)</f>
        <v>212</v>
      </c>
      <c r="D304" s="36" t="s">
        <v>99</v>
      </c>
      <c r="E304" s="36" t="s">
        <v>69</v>
      </c>
      <c r="F304" s="36" t="s">
        <v>70</v>
      </c>
      <c r="G304" s="36" t="s">
        <v>100</v>
      </c>
      <c r="H304" s="36">
        <v>50</v>
      </c>
      <c r="I304" s="36">
        <v>50</v>
      </c>
    </row>
    <row r="305" spans="1:9" x14ac:dyDescent="0.35">
      <c r="A305" s="36">
        <v>1530771</v>
      </c>
      <c r="B305" s="36" t="str">
        <f>VLOOKUP(AllData[[#This Row],[Order]],MM[],3,FALSE)</f>
        <v>V5757301200200Q</v>
      </c>
      <c r="C305" s="36">
        <f>VLOOKUP(AllData[[#This Row],[Order]],MM[],2,FALSE)</f>
        <v>212</v>
      </c>
      <c r="D305" s="36" t="s">
        <v>101</v>
      </c>
      <c r="E305" s="36" t="s">
        <v>102</v>
      </c>
      <c r="F305" s="36" t="s">
        <v>100</v>
      </c>
      <c r="G305" s="36" t="s">
        <v>103</v>
      </c>
      <c r="H305" s="36">
        <v>10</v>
      </c>
      <c r="I305" s="36">
        <v>10</v>
      </c>
    </row>
    <row r="306" spans="1:9" x14ac:dyDescent="0.35">
      <c r="A306" s="36">
        <v>1530771</v>
      </c>
      <c r="B306" s="36" t="str">
        <f>VLOOKUP(AllData[[#This Row],[Order]],MM[],3,FALSE)</f>
        <v>V5757301200200Q</v>
      </c>
      <c r="C306" s="36">
        <f>VLOOKUP(AllData[[#This Row],[Order]],MM[],2,FALSE)</f>
        <v>212</v>
      </c>
      <c r="D306" s="36" t="s">
        <v>104</v>
      </c>
      <c r="E306" s="36" t="s">
        <v>102</v>
      </c>
      <c r="F306" s="36" t="s">
        <v>100</v>
      </c>
      <c r="G306" s="36" t="s">
        <v>106</v>
      </c>
      <c r="H306" s="36">
        <v>10</v>
      </c>
      <c r="I306" s="36">
        <v>10</v>
      </c>
    </row>
    <row r="307" spans="1:9" x14ac:dyDescent="0.35">
      <c r="A307" s="36">
        <v>1530771</v>
      </c>
      <c r="B307" s="36" t="str">
        <f>VLOOKUP(AllData[[#This Row],[Order]],MM[],3,FALSE)</f>
        <v>V5757301200200Q</v>
      </c>
      <c r="C307" s="36">
        <f>VLOOKUP(AllData[[#This Row],[Order]],MM[],2,FALSE)</f>
        <v>212</v>
      </c>
      <c r="D307" s="36" t="s">
        <v>60</v>
      </c>
      <c r="E307" s="36" t="s">
        <v>61</v>
      </c>
      <c r="F307" s="36" t="s">
        <v>63</v>
      </c>
      <c r="G307" s="36" t="s">
        <v>108</v>
      </c>
      <c r="H307" s="36">
        <v>2258.1</v>
      </c>
      <c r="I307" s="36">
        <v>1</v>
      </c>
    </row>
    <row r="308" spans="1:9" x14ac:dyDescent="0.35">
      <c r="A308" s="36">
        <v>1530771</v>
      </c>
      <c r="B308" s="36" t="str">
        <f>VLOOKUP(AllData[[#This Row],[Order]],MM[],3,FALSE)</f>
        <v>V5757301200200Q</v>
      </c>
      <c r="C308" s="36">
        <f>VLOOKUP(AllData[[#This Row],[Order]],MM[],2,FALSE)</f>
        <v>212</v>
      </c>
      <c r="D308" s="36" t="s">
        <v>82</v>
      </c>
      <c r="E308" s="36" t="s">
        <v>83</v>
      </c>
      <c r="F308" s="36" t="s">
        <v>84</v>
      </c>
      <c r="G308" s="36" t="s">
        <v>110</v>
      </c>
      <c r="H308" s="36"/>
      <c r="I308" s="36">
        <v>5</v>
      </c>
    </row>
    <row r="309" spans="1:9" x14ac:dyDescent="0.35">
      <c r="A309" s="36">
        <v>1530772</v>
      </c>
      <c r="B309" s="36" t="str">
        <f>VLOOKUP(AllData[[#This Row],[Order]],MM[],3,FALSE)</f>
        <v>V5757301200200R</v>
      </c>
      <c r="C309" s="36">
        <f>VLOOKUP(AllData[[#This Row],[Order]],MM[],2,FALSE)</f>
        <v>212</v>
      </c>
      <c r="D309" s="36" t="s">
        <v>60</v>
      </c>
      <c r="E309" s="36" t="s">
        <v>61</v>
      </c>
      <c r="F309" s="36" t="s">
        <v>63</v>
      </c>
      <c r="G309" s="36" t="s">
        <v>64</v>
      </c>
      <c r="H309" s="36">
        <v>2.95</v>
      </c>
      <c r="I309" s="36">
        <v>20</v>
      </c>
    </row>
    <row r="310" spans="1:9" x14ac:dyDescent="0.35">
      <c r="A310" s="36">
        <v>1530772</v>
      </c>
      <c r="B310" s="36" t="str">
        <f>VLOOKUP(AllData[[#This Row],[Order]],MM[],3,FALSE)</f>
        <v>V5757301200200R</v>
      </c>
      <c r="C310" s="36">
        <f>VLOOKUP(AllData[[#This Row],[Order]],MM[],2,FALSE)</f>
        <v>212</v>
      </c>
      <c r="D310" s="36" t="s">
        <v>68</v>
      </c>
      <c r="E310" s="36" t="s">
        <v>69</v>
      </c>
      <c r="F310" s="36" t="s">
        <v>70</v>
      </c>
      <c r="G310" s="36" t="s">
        <v>71</v>
      </c>
      <c r="H310" s="36">
        <v>30</v>
      </c>
      <c r="I310" s="36">
        <v>30</v>
      </c>
    </row>
    <row r="311" spans="1:9" x14ac:dyDescent="0.35">
      <c r="A311" s="36">
        <v>1530772</v>
      </c>
      <c r="B311" s="36" t="str">
        <f>VLOOKUP(AllData[[#This Row],[Order]],MM[],3,FALSE)</f>
        <v>V5757301200200R</v>
      </c>
      <c r="C311" s="36">
        <f>VLOOKUP(AllData[[#This Row],[Order]],MM[],2,FALSE)</f>
        <v>212</v>
      </c>
      <c r="D311" s="36" t="s">
        <v>73</v>
      </c>
      <c r="E311" s="36" t="s">
        <v>61</v>
      </c>
      <c r="F311" s="36" t="s">
        <v>63</v>
      </c>
      <c r="G311" s="36" t="s">
        <v>74</v>
      </c>
      <c r="H311" s="36">
        <v>601.14</v>
      </c>
      <c r="I311" s="36">
        <v>200</v>
      </c>
    </row>
    <row r="312" spans="1:9" x14ac:dyDescent="0.35">
      <c r="A312" s="36">
        <v>1530772</v>
      </c>
      <c r="B312" s="36" t="str">
        <f>VLOOKUP(AllData[[#This Row],[Order]],MM[],3,FALSE)</f>
        <v>V5757301200200R</v>
      </c>
      <c r="C312" s="36">
        <f>VLOOKUP(AllData[[#This Row],[Order]],MM[],2,FALSE)</f>
        <v>212</v>
      </c>
      <c r="D312" s="36" t="s">
        <v>75</v>
      </c>
      <c r="E312" s="36" t="s">
        <v>61</v>
      </c>
      <c r="F312" s="36" t="s">
        <v>63</v>
      </c>
      <c r="G312" s="36" t="s">
        <v>76</v>
      </c>
      <c r="H312" s="36">
        <v>545.1</v>
      </c>
      <c r="I312" s="36">
        <v>500</v>
      </c>
    </row>
    <row r="313" spans="1:9" x14ac:dyDescent="0.35">
      <c r="A313" s="36">
        <v>1530772</v>
      </c>
      <c r="B313" s="36" t="str">
        <f>VLOOKUP(AllData[[#This Row],[Order]],MM[],3,FALSE)</f>
        <v>V5757301200200R</v>
      </c>
      <c r="C313" s="36">
        <f>VLOOKUP(AllData[[#This Row],[Order]],MM[],2,FALSE)</f>
        <v>212</v>
      </c>
      <c r="D313" s="36" t="s">
        <v>78</v>
      </c>
      <c r="E313" s="36" t="s">
        <v>69</v>
      </c>
      <c r="F313" s="36" t="s">
        <v>70</v>
      </c>
      <c r="G313" s="36" t="s">
        <v>79</v>
      </c>
      <c r="H313" s="36">
        <v>20</v>
      </c>
      <c r="I313" s="36">
        <v>20</v>
      </c>
    </row>
    <row r="314" spans="1:9" x14ac:dyDescent="0.35">
      <c r="A314" s="36">
        <v>1530772</v>
      </c>
      <c r="B314" s="36" t="str">
        <f>VLOOKUP(AllData[[#This Row],[Order]],MM[],3,FALSE)</f>
        <v>V5757301200200R</v>
      </c>
      <c r="C314" s="36">
        <f>VLOOKUP(AllData[[#This Row],[Order]],MM[],2,FALSE)</f>
        <v>212</v>
      </c>
      <c r="D314" s="36" t="s">
        <v>80</v>
      </c>
      <c r="E314" s="36" t="s">
        <v>69</v>
      </c>
      <c r="F314" s="36" t="s">
        <v>70</v>
      </c>
      <c r="G314" s="36" t="s">
        <v>81</v>
      </c>
      <c r="H314" s="36">
        <v>20</v>
      </c>
      <c r="I314" s="36">
        <v>20</v>
      </c>
    </row>
    <row r="315" spans="1:9" x14ac:dyDescent="0.35">
      <c r="A315" s="36">
        <v>1530772</v>
      </c>
      <c r="B315" s="36" t="str">
        <f>VLOOKUP(AllData[[#This Row],[Order]],MM[],3,FALSE)</f>
        <v>V5757301200200R</v>
      </c>
      <c r="C315" s="36">
        <f>VLOOKUP(AllData[[#This Row],[Order]],MM[],2,FALSE)</f>
        <v>212</v>
      </c>
      <c r="D315" s="36" t="s">
        <v>82</v>
      </c>
      <c r="E315" s="36" t="s">
        <v>83</v>
      </c>
      <c r="F315" s="36" t="s">
        <v>84</v>
      </c>
      <c r="G315" s="36" t="s">
        <v>84</v>
      </c>
      <c r="H315" s="36">
        <v>908.40000000000009</v>
      </c>
      <c r="I315" s="36">
        <v>450</v>
      </c>
    </row>
    <row r="316" spans="1:9" x14ac:dyDescent="0.35">
      <c r="A316" s="36">
        <v>1530772</v>
      </c>
      <c r="B316" s="36" t="str">
        <f>VLOOKUP(AllData[[#This Row],[Order]],MM[],3,FALSE)</f>
        <v>V5757301200200R</v>
      </c>
      <c r="C316" s="36">
        <f>VLOOKUP(AllData[[#This Row],[Order]],MM[],2,FALSE)</f>
        <v>212</v>
      </c>
      <c r="D316" s="36" t="s">
        <v>85</v>
      </c>
      <c r="E316" s="36" t="s">
        <v>86</v>
      </c>
      <c r="F316" s="36" t="s">
        <v>87</v>
      </c>
      <c r="G316" s="36" t="s">
        <v>87</v>
      </c>
      <c r="H316" s="36">
        <v>20</v>
      </c>
      <c r="I316" s="36">
        <v>20</v>
      </c>
    </row>
    <row r="317" spans="1:9" x14ac:dyDescent="0.35">
      <c r="A317" s="36">
        <v>1530772</v>
      </c>
      <c r="B317" s="36" t="str">
        <f>VLOOKUP(AllData[[#This Row],[Order]],MM[],3,FALSE)</f>
        <v>V5757301200200R</v>
      </c>
      <c r="C317" s="36">
        <f>VLOOKUP(AllData[[#This Row],[Order]],MM[],2,FALSE)</f>
        <v>212</v>
      </c>
      <c r="D317" s="36" t="s">
        <v>88</v>
      </c>
      <c r="E317" s="36" t="s">
        <v>89</v>
      </c>
      <c r="F317" s="36" t="s">
        <v>91</v>
      </c>
      <c r="G317" s="36" t="s">
        <v>92</v>
      </c>
      <c r="H317" s="36"/>
      <c r="I317" s="36">
        <v>1370</v>
      </c>
    </row>
    <row r="318" spans="1:9" x14ac:dyDescent="0.35">
      <c r="A318" s="36">
        <v>1530772</v>
      </c>
      <c r="B318" s="36" t="str">
        <f>VLOOKUP(AllData[[#This Row],[Order]],MM[],3,FALSE)</f>
        <v>V5757301200200R</v>
      </c>
      <c r="C318" s="36">
        <f>VLOOKUP(AllData[[#This Row],[Order]],MM[],2,FALSE)</f>
        <v>212</v>
      </c>
      <c r="D318" s="36" t="s">
        <v>95</v>
      </c>
      <c r="E318" s="36" t="s">
        <v>61</v>
      </c>
      <c r="F318" s="36" t="s">
        <v>63</v>
      </c>
      <c r="G318" s="36" t="s">
        <v>96</v>
      </c>
      <c r="H318" s="36">
        <v>46.216999999999999</v>
      </c>
      <c r="I318" s="36">
        <v>40</v>
      </c>
    </row>
    <row r="319" spans="1:9" x14ac:dyDescent="0.35">
      <c r="A319" s="36">
        <v>1530772</v>
      </c>
      <c r="B319" s="36" t="str">
        <f>VLOOKUP(AllData[[#This Row],[Order]],MM[],3,FALSE)</f>
        <v>V5757301200200R</v>
      </c>
      <c r="C319" s="36">
        <f>VLOOKUP(AllData[[#This Row],[Order]],MM[],2,FALSE)</f>
        <v>212</v>
      </c>
      <c r="D319" s="36" t="s">
        <v>97</v>
      </c>
      <c r="E319" s="36" t="s">
        <v>69</v>
      </c>
      <c r="F319" s="36" t="s">
        <v>70</v>
      </c>
      <c r="G319" s="36" t="s">
        <v>98</v>
      </c>
      <c r="H319" s="36">
        <v>20</v>
      </c>
      <c r="I319" s="36">
        <v>20</v>
      </c>
    </row>
    <row r="320" spans="1:9" x14ac:dyDescent="0.35">
      <c r="A320" s="36">
        <v>1530772</v>
      </c>
      <c r="B320" s="36" t="str">
        <f>VLOOKUP(AllData[[#This Row],[Order]],MM[],3,FALSE)</f>
        <v>V5757301200200R</v>
      </c>
      <c r="C320" s="36">
        <f>VLOOKUP(AllData[[#This Row],[Order]],MM[],2,FALSE)</f>
        <v>212</v>
      </c>
      <c r="D320" s="36" t="s">
        <v>99</v>
      </c>
      <c r="E320" s="36" t="s">
        <v>69</v>
      </c>
      <c r="F320" s="36" t="s">
        <v>70</v>
      </c>
      <c r="G320" s="36" t="s">
        <v>100</v>
      </c>
      <c r="H320" s="36">
        <v>50</v>
      </c>
      <c r="I320" s="36">
        <v>50</v>
      </c>
    </row>
    <row r="321" spans="1:9" x14ac:dyDescent="0.35">
      <c r="A321" s="36">
        <v>1530772</v>
      </c>
      <c r="B321" s="36" t="str">
        <f>VLOOKUP(AllData[[#This Row],[Order]],MM[],3,FALSE)</f>
        <v>V5757301200200R</v>
      </c>
      <c r="C321" s="36">
        <f>VLOOKUP(AllData[[#This Row],[Order]],MM[],2,FALSE)</f>
        <v>212</v>
      </c>
      <c r="D321" s="36" t="s">
        <v>101</v>
      </c>
      <c r="E321" s="36" t="s">
        <v>102</v>
      </c>
      <c r="F321" s="36" t="s">
        <v>100</v>
      </c>
      <c r="G321" s="36" t="s">
        <v>103</v>
      </c>
      <c r="H321" s="36">
        <v>10</v>
      </c>
      <c r="I321" s="36">
        <v>10</v>
      </c>
    </row>
    <row r="322" spans="1:9" x14ac:dyDescent="0.35">
      <c r="A322" s="36">
        <v>1530772</v>
      </c>
      <c r="B322" s="36" t="str">
        <f>VLOOKUP(AllData[[#This Row],[Order]],MM[],3,FALSE)</f>
        <v>V5757301200200R</v>
      </c>
      <c r="C322" s="36">
        <f>VLOOKUP(AllData[[#This Row],[Order]],MM[],2,FALSE)</f>
        <v>212</v>
      </c>
      <c r="D322" s="36" t="s">
        <v>104</v>
      </c>
      <c r="E322" s="36" t="s">
        <v>102</v>
      </c>
      <c r="F322" s="36" t="s">
        <v>100</v>
      </c>
      <c r="G322" s="36" t="s">
        <v>106</v>
      </c>
      <c r="H322" s="36">
        <v>10</v>
      </c>
      <c r="I322" s="36">
        <v>10</v>
      </c>
    </row>
    <row r="323" spans="1:9" x14ac:dyDescent="0.35">
      <c r="A323" s="36">
        <v>1530772</v>
      </c>
      <c r="B323" s="36" t="str">
        <f>VLOOKUP(AllData[[#This Row],[Order]],MM[],3,FALSE)</f>
        <v>V5757301200200R</v>
      </c>
      <c r="C323" s="36">
        <f>VLOOKUP(AllData[[#This Row],[Order]],MM[],2,FALSE)</f>
        <v>212</v>
      </c>
      <c r="D323" s="36" t="s">
        <v>60</v>
      </c>
      <c r="E323" s="36" t="s">
        <v>61</v>
      </c>
      <c r="F323" s="36" t="s">
        <v>63</v>
      </c>
      <c r="G323" s="36" t="s">
        <v>108</v>
      </c>
      <c r="H323" s="36">
        <v>203.64000000000001</v>
      </c>
      <c r="I323" s="36">
        <v>1</v>
      </c>
    </row>
    <row r="324" spans="1:9" x14ac:dyDescent="0.35">
      <c r="A324" s="36">
        <v>1530772</v>
      </c>
      <c r="B324" s="36" t="str">
        <f>VLOOKUP(AllData[[#This Row],[Order]],MM[],3,FALSE)</f>
        <v>V5757301200200R</v>
      </c>
      <c r="C324" s="36">
        <f>VLOOKUP(AllData[[#This Row],[Order]],MM[],2,FALSE)</f>
        <v>212</v>
      </c>
      <c r="D324" s="36" t="s">
        <v>82</v>
      </c>
      <c r="E324" s="36" t="s">
        <v>83</v>
      </c>
      <c r="F324" s="36" t="s">
        <v>84</v>
      </c>
      <c r="G324" s="36" t="s">
        <v>110</v>
      </c>
      <c r="H324" s="36"/>
      <c r="I324" s="36">
        <v>5</v>
      </c>
    </row>
    <row r="325" spans="1:9" x14ac:dyDescent="0.35">
      <c r="A325" s="36">
        <v>1530773</v>
      </c>
      <c r="B325" s="36" t="str">
        <f>VLOOKUP(AllData[[#This Row],[Order]],MM[],3,FALSE)</f>
        <v>V5757321200400</v>
      </c>
      <c r="C325" s="36">
        <f>VLOOKUP(AllData[[#This Row],[Order]],MM[],2,FALSE)</f>
        <v>212</v>
      </c>
      <c r="D325" s="36" t="s">
        <v>60</v>
      </c>
      <c r="E325" s="36" t="s">
        <v>61</v>
      </c>
      <c r="F325" s="36" t="s">
        <v>63</v>
      </c>
      <c r="G325" s="36" t="s">
        <v>64</v>
      </c>
      <c r="H325" s="36">
        <v>2.0169999999999999</v>
      </c>
      <c r="I325" s="36">
        <v>20</v>
      </c>
    </row>
    <row r="326" spans="1:9" x14ac:dyDescent="0.35">
      <c r="A326" s="36">
        <v>1530773</v>
      </c>
      <c r="B326" s="36" t="str">
        <f>VLOOKUP(AllData[[#This Row],[Order]],MM[],3,FALSE)</f>
        <v>V5757321200400</v>
      </c>
      <c r="C326" s="36">
        <f>VLOOKUP(AllData[[#This Row],[Order]],MM[],2,FALSE)</f>
        <v>212</v>
      </c>
      <c r="D326" s="36" t="s">
        <v>68</v>
      </c>
      <c r="E326" s="36" t="s">
        <v>69</v>
      </c>
      <c r="F326" s="36" t="s">
        <v>70</v>
      </c>
      <c r="G326" s="36" t="s">
        <v>71</v>
      </c>
      <c r="H326" s="36">
        <v>30</v>
      </c>
      <c r="I326" s="36">
        <v>30</v>
      </c>
    </row>
    <row r="327" spans="1:9" x14ac:dyDescent="0.35">
      <c r="A327" s="36">
        <v>1530773</v>
      </c>
      <c r="B327" s="36" t="str">
        <f>VLOOKUP(AllData[[#This Row],[Order]],MM[],3,FALSE)</f>
        <v>V5757321200400</v>
      </c>
      <c r="C327" s="36">
        <f>VLOOKUP(AllData[[#This Row],[Order]],MM[],2,FALSE)</f>
        <v>212</v>
      </c>
      <c r="D327" s="36" t="s">
        <v>73</v>
      </c>
      <c r="E327" s="36" t="s">
        <v>61</v>
      </c>
      <c r="F327" s="36" t="s">
        <v>63</v>
      </c>
      <c r="G327" s="36" t="s">
        <v>74</v>
      </c>
      <c r="H327" s="36">
        <v>257.46000000000004</v>
      </c>
      <c r="I327" s="36">
        <v>200</v>
      </c>
    </row>
    <row r="328" spans="1:9" x14ac:dyDescent="0.35">
      <c r="A328" s="36">
        <v>1530773</v>
      </c>
      <c r="B328" s="36" t="str">
        <f>VLOOKUP(AllData[[#This Row],[Order]],MM[],3,FALSE)</f>
        <v>V5757321200400</v>
      </c>
      <c r="C328" s="36">
        <f>VLOOKUP(AllData[[#This Row],[Order]],MM[],2,FALSE)</f>
        <v>212</v>
      </c>
      <c r="D328" s="36" t="s">
        <v>75</v>
      </c>
      <c r="E328" s="36" t="s">
        <v>61</v>
      </c>
      <c r="F328" s="36" t="s">
        <v>63</v>
      </c>
      <c r="G328" s="36" t="s">
        <v>76</v>
      </c>
      <c r="H328" s="36">
        <v>596.1</v>
      </c>
      <c r="I328" s="36">
        <v>500</v>
      </c>
    </row>
    <row r="329" spans="1:9" x14ac:dyDescent="0.35">
      <c r="A329" s="36">
        <v>1530773</v>
      </c>
      <c r="B329" s="36" t="str">
        <f>VLOOKUP(AllData[[#This Row],[Order]],MM[],3,FALSE)</f>
        <v>V5757321200400</v>
      </c>
      <c r="C329" s="36">
        <f>VLOOKUP(AllData[[#This Row],[Order]],MM[],2,FALSE)</f>
        <v>212</v>
      </c>
      <c r="D329" s="36" t="s">
        <v>78</v>
      </c>
      <c r="E329" s="36" t="s">
        <v>69</v>
      </c>
      <c r="F329" s="36" t="s">
        <v>70</v>
      </c>
      <c r="G329" s="36" t="s">
        <v>79</v>
      </c>
      <c r="H329" s="36">
        <v>20</v>
      </c>
      <c r="I329" s="36">
        <v>20</v>
      </c>
    </row>
    <row r="330" spans="1:9" x14ac:dyDescent="0.35">
      <c r="A330" s="36">
        <v>1530773</v>
      </c>
      <c r="B330" s="36" t="str">
        <f>VLOOKUP(AllData[[#This Row],[Order]],MM[],3,FALSE)</f>
        <v>V5757321200400</v>
      </c>
      <c r="C330" s="36">
        <f>VLOOKUP(AllData[[#This Row],[Order]],MM[],2,FALSE)</f>
        <v>212</v>
      </c>
      <c r="D330" s="36" t="s">
        <v>80</v>
      </c>
      <c r="E330" s="36" t="s">
        <v>69</v>
      </c>
      <c r="F330" s="36" t="s">
        <v>70</v>
      </c>
      <c r="G330" s="36" t="s">
        <v>81</v>
      </c>
      <c r="H330" s="36">
        <v>20</v>
      </c>
      <c r="I330" s="36">
        <v>20</v>
      </c>
    </row>
    <row r="331" spans="1:9" x14ac:dyDescent="0.35">
      <c r="A331" s="36">
        <v>1530773</v>
      </c>
      <c r="B331" s="36" t="str">
        <f>VLOOKUP(AllData[[#This Row],[Order]],MM[],3,FALSE)</f>
        <v>V5757321200400</v>
      </c>
      <c r="C331" s="36">
        <f>VLOOKUP(AllData[[#This Row],[Order]],MM[],2,FALSE)</f>
        <v>212</v>
      </c>
      <c r="D331" s="36" t="s">
        <v>82</v>
      </c>
      <c r="E331" s="36" t="s">
        <v>83</v>
      </c>
      <c r="F331" s="36" t="s">
        <v>84</v>
      </c>
      <c r="G331" s="36" t="s">
        <v>84</v>
      </c>
      <c r="H331" s="36">
        <v>292.8</v>
      </c>
      <c r="I331" s="36">
        <v>450</v>
      </c>
    </row>
    <row r="332" spans="1:9" x14ac:dyDescent="0.35">
      <c r="A332" s="36">
        <v>1530773</v>
      </c>
      <c r="B332" s="36" t="str">
        <f>VLOOKUP(AllData[[#This Row],[Order]],MM[],3,FALSE)</f>
        <v>V5757321200400</v>
      </c>
      <c r="C332" s="36">
        <f>VLOOKUP(AllData[[#This Row],[Order]],MM[],2,FALSE)</f>
        <v>212</v>
      </c>
      <c r="D332" s="36" t="s">
        <v>85</v>
      </c>
      <c r="E332" s="36" t="s">
        <v>86</v>
      </c>
      <c r="F332" s="36" t="s">
        <v>87</v>
      </c>
      <c r="G332" s="36" t="s">
        <v>87</v>
      </c>
      <c r="H332" s="36">
        <v>20</v>
      </c>
      <c r="I332" s="36">
        <v>20</v>
      </c>
    </row>
    <row r="333" spans="1:9" x14ac:dyDescent="0.35">
      <c r="A333" s="36">
        <v>1530773</v>
      </c>
      <c r="B333" s="36" t="str">
        <f>VLOOKUP(AllData[[#This Row],[Order]],MM[],3,FALSE)</f>
        <v>V5757321200400</v>
      </c>
      <c r="C333" s="36">
        <f>VLOOKUP(AllData[[#This Row],[Order]],MM[],2,FALSE)</f>
        <v>212</v>
      </c>
      <c r="D333" s="36" t="s">
        <v>95</v>
      </c>
      <c r="E333" s="36" t="s">
        <v>61</v>
      </c>
      <c r="F333" s="36" t="s">
        <v>63</v>
      </c>
      <c r="G333" s="36" t="s">
        <v>96</v>
      </c>
      <c r="H333" s="36">
        <v>67.559999999999988</v>
      </c>
      <c r="I333" s="36">
        <v>40</v>
      </c>
    </row>
    <row r="334" spans="1:9" x14ac:dyDescent="0.35">
      <c r="A334" s="36">
        <v>1530773</v>
      </c>
      <c r="B334" s="36" t="str">
        <f>VLOOKUP(AllData[[#This Row],[Order]],MM[],3,FALSE)</f>
        <v>V5757321200400</v>
      </c>
      <c r="C334" s="36">
        <f>VLOOKUP(AllData[[#This Row],[Order]],MM[],2,FALSE)</f>
        <v>212</v>
      </c>
      <c r="D334" s="36" t="s">
        <v>97</v>
      </c>
      <c r="E334" s="36" t="s">
        <v>69</v>
      </c>
      <c r="F334" s="36" t="s">
        <v>70</v>
      </c>
      <c r="G334" s="36" t="s">
        <v>98</v>
      </c>
      <c r="H334" s="36">
        <v>20</v>
      </c>
      <c r="I334" s="36">
        <v>20</v>
      </c>
    </row>
    <row r="335" spans="1:9" x14ac:dyDescent="0.35">
      <c r="A335" s="36">
        <v>1530773</v>
      </c>
      <c r="B335" s="36" t="str">
        <f>VLOOKUP(AllData[[#This Row],[Order]],MM[],3,FALSE)</f>
        <v>V5757321200400</v>
      </c>
      <c r="C335" s="36">
        <f>VLOOKUP(AllData[[#This Row],[Order]],MM[],2,FALSE)</f>
        <v>212</v>
      </c>
      <c r="D335" s="36" t="s">
        <v>99</v>
      </c>
      <c r="E335" s="36" t="s">
        <v>69</v>
      </c>
      <c r="F335" s="36" t="s">
        <v>70</v>
      </c>
      <c r="G335" s="36" t="s">
        <v>100</v>
      </c>
      <c r="H335" s="36">
        <v>50</v>
      </c>
      <c r="I335" s="36">
        <v>50</v>
      </c>
    </row>
    <row r="336" spans="1:9" x14ac:dyDescent="0.35">
      <c r="A336" s="36">
        <v>1530773</v>
      </c>
      <c r="B336" s="36" t="str">
        <f>VLOOKUP(AllData[[#This Row],[Order]],MM[],3,FALSE)</f>
        <v>V5757321200400</v>
      </c>
      <c r="C336" s="36">
        <f>VLOOKUP(AllData[[#This Row],[Order]],MM[],2,FALSE)</f>
        <v>212</v>
      </c>
      <c r="D336" s="36" t="s">
        <v>104</v>
      </c>
      <c r="E336" s="36" t="s">
        <v>102</v>
      </c>
      <c r="F336" s="36" t="s">
        <v>100</v>
      </c>
      <c r="G336" s="36" t="s">
        <v>106</v>
      </c>
      <c r="H336" s="36">
        <v>10</v>
      </c>
      <c r="I336" s="36">
        <v>10</v>
      </c>
    </row>
    <row r="337" spans="1:9" x14ac:dyDescent="0.35">
      <c r="A337" s="36">
        <v>1530773</v>
      </c>
      <c r="B337" s="36" t="str">
        <f>VLOOKUP(AllData[[#This Row],[Order]],MM[],3,FALSE)</f>
        <v>V5757321200400</v>
      </c>
      <c r="C337" s="36">
        <f>VLOOKUP(AllData[[#This Row],[Order]],MM[],2,FALSE)</f>
        <v>212</v>
      </c>
      <c r="D337" s="36" t="s">
        <v>60</v>
      </c>
      <c r="E337" s="36" t="s">
        <v>61</v>
      </c>
      <c r="F337" s="36" t="s">
        <v>63</v>
      </c>
      <c r="G337" s="36" t="s">
        <v>108</v>
      </c>
      <c r="H337" s="36"/>
      <c r="I337" s="36">
        <v>1</v>
      </c>
    </row>
    <row r="338" spans="1:9" x14ac:dyDescent="0.35">
      <c r="A338" s="36">
        <v>1530773</v>
      </c>
      <c r="B338" s="36" t="str">
        <f>VLOOKUP(AllData[[#This Row],[Order]],MM[],3,FALSE)</f>
        <v>V5757321200400</v>
      </c>
      <c r="C338" s="36">
        <f>VLOOKUP(AllData[[#This Row],[Order]],MM[],2,FALSE)</f>
        <v>212</v>
      </c>
      <c r="D338" s="36" t="s">
        <v>82</v>
      </c>
      <c r="E338" s="36" t="s">
        <v>83</v>
      </c>
      <c r="F338" s="36" t="s">
        <v>84</v>
      </c>
      <c r="G338" s="36" t="s">
        <v>110</v>
      </c>
      <c r="H338" s="36">
        <v>113.39999999999999</v>
      </c>
      <c r="I338" s="36">
        <v>5</v>
      </c>
    </row>
    <row r="339" spans="1:9" x14ac:dyDescent="0.35">
      <c r="A339" s="36">
        <v>1530773</v>
      </c>
      <c r="B339" s="36" t="str">
        <f>VLOOKUP(AllData[[#This Row],[Order]],MM[],3,FALSE)</f>
        <v>V5757321200400</v>
      </c>
      <c r="C339" s="36">
        <f>VLOOKUP(AllData[[#This Row],[Order]],MM[],2,FALSE)</f>
        <v>212</v>
      </c>
      <c r="D339" s="36" t="s">
        <v>82</v>
      </c>
      <c r="E339" s="36" t="s">
        <v>83</v>
      </c>
      <c r="F339" s="36" t="s">
        <v>84</v>
      </c>
      <c r="G339" s="36" t="s">
        <v>134</v>
      </c>
      <c r="H339" s="36"/>
      <c r="I339" s="36">
        <v>5</v>
      </c>
    </row>
    <row r="340" spans="1:9" x14ac:dyDescent="0.35">
      <c r="A340" s="36">
        <v>1530773</v>
      </c>
      <c r="B340" s="36" t="str">
        <f>VLOOKUP(AllData[[#This Row],[Order]],MM[],3,FALSE)</f>
        <v>V5757321200400</v>
      </c>
      <c r="C340" s="36">
        <f>VLOOKUP(AllData[[#This Row],[Order]],MM[],2,FALSE)</f>
        <v>212</v>
      </c>
      <c r="D340" s="36" t="s">
        <v>82</v>
      </c>
      <c r="E340" s="36" t="s">
        <v>83</v>
      </c>
      <c r="F340" s="36" t="s">
        <v>84</v>
      </c>
      <c r="G340" s="36" t="s">
        <v>136</v>
      </c>
      <c r="H340" s="36"/>
      <c r="I340" s="36">
        <v>5</v>
      </c>
    </row>
    <row r="341" spans="1:9" x14ac:dyDescent="0.35">
      <c r="A341" s="36">
        <v>1530773</v>
      </c>
      <c r="B341" s="36" t="str">
        <f>VLOOKUP(AllData[[#This Row],[Order]],MM[],3,FALSE)</f>
        <v>V5757321200400</v>
      </c>
      <c r="C341" s="36">
        <f>VLOOKUP(AllData[[#This Row],[Order]],MM[],2,FALSE)</f>
        <v>212</v>
      </c>
      <c r="D341" s="36" t="s">
        <v>73</v>
      </c>
      <c r="E341" s="36" t="s">
        <v>89</v>
      </c>
      <c r="F341" s="36" t="s">
        <v>91</v>
      </c>
      <c r="G341" s="36" t="s">
        <v>138</v>
      </c>
      <c r="H341" s="36"/>
      <c r="I341" s="36">
        <v>5</v>
      </c>
    </row>
    <row r="342" spans="1:9" x14ac:dyDescent="0.35">
      <c r="A342" s="36">
        <v>1530774</v>
      </c>
      <c r="B342" s="36" t="str">
        <f>VLOOKUP(AllData[[#This Row],[Order]],MM[],3,FALSE)</f>
        <v>V5757321200600</v>
      </c>
      <c r="C342" s="36">
        <f>VLOOKUP(AllData[[#This Row],[Order]],MM[],2,FALSE)</f>
        <v>212</v>
      </c>
      <c r="D342" s="36" t="s">
        <v>60</v>
      </c>
      <c r="E342" s="36" t="s">
        <v>61</v>
      </c>
      <c r="F342" s="36" t="s">
        <v>63</v>
      </c>
      <c r="G342" s="36" t="s">
        <v>139</v>
      </c>
      <c r="H342" s="36">
        <v>2.95</v>
      </c>
      <c r="I342" s="36">
        <v>20</v>
      </c>
    </row>
    <row r="343" spans="1:9" x14ac:dyDescent="0.35">
      <c r="A343" s="36">
        <v>1530774</v>
      </c>
      <c r="B343" s="36" t="str">
        <f>VLOOKUP(AllData[[#This Row],[Order]],MM[],3,FALSE)</f>
        <v>V5757321200600</v>
      </c>
      <c r="C343" s="36">
        <f>VLOOKUP(AllData[[#This Row],[Order]],MM[],2,FALSE)</f>
        <v>212</v>
      </c>
      <c r="D343" s="36" t="s">
        <v>68</v>
      </c>
      <c r="E343" s="36" t="s">
        <v>69</v>
      </c>
      <c r="F343" s="36" t="s">
        <v>70</v>
      </c>
      <c r="G343" s="36" t="s">
        <v>71</v>
      </c>
      <c r="H343" s="36">
        <v>30</v>
      </c>
      <c r="I343" s="36">
        <v>30</v>
      </c>
    </row>
    <row r="344" spans="1:9" x14ac:dyDescent="0.35">
      <c r="A344" s="36">
        <v>1530774</v>
      </c>
      <c r="B344" s="36" t="str">
        <f>VLOOKUP(AllData[[#This Row],[Order]],MM[],3,FALSE)</f>
        <v>V5757321200600</v>
      </c>
      <c r="C344" s="36">
        <f>VLOOKUP(AllData[[#This Row],[Order]],MM[],2,FALSE)</f>
        <v>212</v>
      </c>
      <c r="D344" s="36" t="s">
        <v>73</v>
      </c>
      <c r="E344" s="36" t="s">
        <v>61</v>
      </c>
      <c r="F344" s="36" t="s">
        <v>63</v>
      </c>
      <c r="G344" s="36" t="s">
        <v>74</v>
      </c>
      <c r="H344" s="36">
        <v>191.94</v>
      </c>
      <c r="I344" s="36">
        <v>200</v>
      </c>
    </row>
    <row r="345" spans="1:9" x14ac:dyDescent="0.35">
      <c r="A345" s="36">
        <v>1530774</v>
      </c>
      <c r="B345" s="36" t="str">
        <f>VLOOKUP(AllData[[#This Row],[Order]],MM[],3,FALSE)</f>
        <v>V5757321200600</v>
      </c>
      <c r="C345" s="36">
        <f>VLOOKUP(AllData[[#This Row],[Order]],MM[],2,FALSE)</f>
        <v>212</v>
      </c>
      <c r="D345" s="36" t="s">
        <v>75</v>
      </c>
      <c r="E345" s="36" t="s">
        <v>61</v>
      </c>
      <c r="F345" s="36" t="s">
        <v>63</v>
      </c>
      <c r="G345" s="36" t="s">
        <v>76</v>
      </c>
      <c r="H345" s="36">
        <v>3.4329999999999998</v>
      </c>
      <c r="I345" s="36">
        <v>500</v>
      </c>
    </row>
    <row r="346" spans="1:9" x14ac:dyDescent="0.35">
      <c r="A346" s="36">
        <v>1530774</v>
      </c>
      <c r="B346" s="36" t="str">
        <f>VLOOKUP(AllData[[#This Row],[Order]],MM[],3,FALSE)</f>
        <v>V5757321200600</v>
      </c>
      <c r="C346" s="36">
        <f>VLOOKUP(AllData[[#This Row],[Order]],MM[],2,FALSE)</f>
        <v>212</v>
      </c>
      <c r="D346" s="36" t="s">
        <v>78</v>
      </c>
      <c r="E346" s="36" t="s">
        <v>69</v>
      </c>
      <c r="F346" s="36" t="s">
        <v>70</v>
      </c>
      <c r="G346" s="36" t="s">
        <v>79</v>
      </c>
      <c r="H346" s="36">
        <v>20</v>
      </c>
      <c r="I346" s="36">
        <v>20</v>
      </c>
    </row>
    <row r="347" spans="1:9" x14ac:dyDescent="0.35">
      <c r="A347" s="36">
        <v>1530774</v>
      </c>
      <c r="B347" s="36" t="str">
        <f>VLOOKUP(AllData[[#This Row],[Order]],MM[],3,FALSE)</f>
        <v>V5757321200600</v>
      </c>
      <c r="C347" s="36">
        <f>VLOOKUP(AllData[[#This Row],[Order]],MM[],2,FALSE)</f>
        <v>212</v>
      </c>
      <c r="D347" s="36" t="s">
        <v>80</v>
      </c>
      <c r="E347" s="36" t="s">
        <v>69</v>
      </c>
      <c r="F347" s="36" t="s">
        <v>70</v>
      </c>
      <c r="G347" s="36" t="s">
        <v>81</v>
      </c>
      <c r="H347" s="36">
        <v>20</v>
      </c>
      <c r="I347" s="36">
        <v>20</v>
      </c>
    </row>
    <row r="348" spans="1:9" x14ac:dyDescent="0.35">
      <c r="A348" s="36">
        <v>1530774</v>
      </c>
      <c r="B348" s="36" t="str">
        <f>VLOOKUP(AllData[[#This Row],[Order]],MM[],3,FALSE)</f>
        <v>V5757321200600</v>
      </c>
      <c r="C348" s="36">
        <f>VLOOKUP(AllData[[#This Row],[Order]],MM[],2,FALSE)</f>
        <v>212</v>
      </c>
      <c r="D348" s="36" t="s">
        <v>82</v>
      </c>
      <c r="E348" s="36" t="s">
        <v>83</v>
      </c>
      <c r="F348" s="36" t="s">
        <v>84</v>
      </c>
      <c r="G348" s="36" t="s">
        <v>84</v>
      </c>
      <c r="H348" s="36">
        <v>396.72</v>
      </c>
      <c r="I348" s="36">
        <v>450</v>
      </c>
    </row>
    <row r="349" spans="1:9" x14ac:dyDescent="0.35">
      <c r="A349" s="36">
        <v>1530774</v>
      </c>
      <c r="B349" s="36" t="str">
        <f>VLOOKUP(AllData[[#This Row],[Order]],MM[],3,FALSE)</f>
        <v>V5757321200600</v>
      </c>
      <c r="C349" s="36">
        <f>VLOOKUP(AllData[[#This Row],[Order]],MM[],2,FALSE)</f>
        <v>212</v>
      </c>
      <c r="D349" s="36" t="s">
        <v>85</v>
      </c>
      <c r="E349" s="36" t="s">
        <v>86</v>
      </c>
      <c r="F349" s="36" t="s">
        <v>87</v>
      </c>
      <c r="G349" s="36" t="s">
        <v>87</v>
      </c>
      <c r="H349" s="36">
        <v>20</v>
      </c>
      <c r="I349" s="36">
        <v>20</v>
      </c>
    </row>
    <row r="350" spans="1:9" x14ac:dyDescent="0.35">
      <c r="A350" s="36">
        <v>1530774</v>
      </c>
      <c r="B350" s="36" t="str">
        <f>VLOOKUP(AllData[[#This Row],[Order]],MM[],3,FALSE)</f>
        <v>V5757321200600</v>
      </c>
      <c r="C350" s="36">
        <f>VLOOKUP(AllData[[#This Row],[Order]],MM[],2,FALSE)</f>
        <v>212</v>
      </c>
      <c r="D350" s="36" t="s">
        <v>88</v>
      </c>
      <c r="E350" s="36" t="s">
        <v>89</v>
      </c>
      <c r="F350" s="36" t="s">
        <v>91</v>
      </c>
      <c r="G350" s="36" t="s">
        <v>92</v>
      </c>
      <c r="H350" s="36"/>
      <c r="I350" s="36">
        <v>1370</v>
      </c>
    </row>
    <row r="351" spans="1:9" x14ac:dyDescent="0.35">
      <c r="A351" s="36">
        <v>1530774</v>
      </c>
      <c r="B351" s="36" t="str">
        <f>VLOOKUP(AllData[[#This Row],[Order]],MM[],3,FALSE)</f>
        <v>V5757321200600</v>
      </c>
      <c r="C351" s="36">
        <f>VLOOKUP(AllData[[#This Row],[Order]],MM[],2,FALSE)</f>
        <v>212</v>
      </c>
      <c r="D351" s="36" t="s">
        <v>95</v>
      </c>
      <c r="E351" s="36" t="s">
        <v>61</v>
      </c>
      <c r="F351" s="36" t="s">
        <v>63</v>
      </c>
      <c r="G351" s="36" t="s">
        <v>96</v>
      </c>
      <c r="H351" s="36">
        <v>67.559999999999988</v>
      </c>
      <c r="I351" s="36">
        <v>40</v>
      </c>
    </row>
    <row r="352" spans="1:9" x14ac:dyDescent="0.35">
      <c r="A352" s="36">
        <v>1530774</v>
      </c>
      <c r="B352" s="36" t="str">
        <f>VLOOKUP(AllData[[#This Row],[Order]],MM[],3,FALSE)</f>
        <v>V5757321200600</v>
      </c>
      <c r="C352" s="36">
        <f>VLOOKUP(AllData[[#This Row],[Order]],MM[],2,FALSE)</f>
        <v>212</v>
      </c>
      <c r="D352" s="36" t="s">
        <v>97</v>
      </c>
      <c r="E352" s="36" t="s">
        <v>69</v>
      </c>
      <c r="F352" s="36" t="s">
        <v>70</v>
      </c>
      <c r="G352" s="36" t="s">
        <v>98</v>
      </c>
      <c r="H352" s="36">
        <v>20</v>
      </c>
      <c r="I352" s="36">
        <v>20</v>
      </c>
    </row>
    <row r="353" spans="1:9" x14ac:dyDescent="0.35">
      <c r="A353" s="36">
        <v>1530774</v>
      </c>
      <c r="B353" s="36" t="str">
        <f>VLOOKUP(AllData[[#This Row],[Order]],MM[],3,FALSE)</f>
        <v>V5757321200600</v>
      </c>
      <c r="C353" s="36">
        <f>VLOOKUP(AllData[[#This Row],[Order]],MM[],2,FALSE)</f>
        <v>212</v>
      </c>
      <c r="D353" s="36" t="s">
        <v>99</v>
      </c>
      <c r="E353" s="36" t="s">
        <v>69</v>
      </c>
      <c r="F353" s="36" t="s">
        <v>70</v>
      </c>
      <c r="G353" s="36" t="s">
        <v>100</v>
      </c>
      <c r="H353" s="36">
        <v>50</v>
      </c>
      <c r="I353" s="36">
        <v>50</v>
      </c>
    </row>
    <row r="354" spans="1:9" x14ac:dyDescent="0.35">
      <c r="A354" s="36">
        <v>1530774</v>
      </c>
      <c r="B354" s="36" t="str">
        <f>VLOOKUP(AllData[[#This Row],[Order]],MM[],3,FALSE)</f>
        <v>V5757321200600</v>
      </c>
      <c r="C354" s="36">
        <f>VLOOKUP(AllData[[#This Row],[Order]],MM[],2,FALSE)</f>
        <v>212</v>
      </c>
      <c r="D354" s="36" t="s">
        <v>101</v>
      </c>
      <c r="E354" s="36" t="s">
        <v>102</v>
      </c>
      <c r="F354" s="36" t="s">
        <v>100</v>
      </c>
      <c r="G354" s="36" t="s">
        <v>103</v>
      </c>
      <c r="H354" s="36">
        <v>10</v>
      </c>
      <c r="I354" s="36">
        <v>10</v>
      </c>
    </row>
    <row r="355" spans="1:9" x14ac:dyDescent="0.35">
      <c r="A355" s="36">
        <v>1530774</v>
      </c>
      <c r="B355" s="36" t="str">
        <f>VLOOKUP(AllData[[#This Row],[Order]],MM[],3,FALSE)</f>
        <v>V5757321200600</v>
      </c>
      <c r="C355" s="36">
        <f>VLOOKUP(AllData[[#This Row],[Order]],MM[],2,FALSE)</f>
        <v>212</v>
      </c>
      <c r="D355" s="36" t="s">
        <v>104</v>
      </c>
      <c r="E355" s="36" t="s">
        <v>102</v>
      </c>
      <c r="F355" s="36" t="s">
        <v>100</v>
      </c>
      <c r="G355" s="36" t="s">
        <v>106</v>
      </c>
      <c r="H355" s="36">
        <v>10</v>
      </c>
      <c r="I355" s="36">
        <v>10</v>
      </c>
    </row>
    <row r="356" spans="1:9" x14ac:dyDescent="0.35">
      <c r="A356" s="36">
        <v>1530774</v>
      </c>
      <c r="B356" s="36" t="str">
        <f>VLOOKUP(AllData[[#This Row],[Order]],MM[],3,FALSE)</f>
        <v>V5757321200600</v>
      </c>
      <c r="C356" s="36">
        <f>VLOOKUP(AllData[[#This Row],[Order]],MM[],2,FALSE)</f>
        <v>212</v>
      </c>
      <c r="D356" s="36" t="s">
        <v>60</v>
      </c>
      <c r="E356" s="36" t="s">
        <v>61</v>
      </c>
      <c r="F356" s="36" t="s">
        <v>63</v>
      </c>
      <c r="G356" s="36" t="s">
        <v>108</v>
      </c>
      <c r="H356" s="36">
        <v>1084.32</v>
      </c>
      <c r="I356" s="36">
        <v>1</v>
      </c>
    </row>
    <row r="357" spans="1:9" x14ac:dyDescent="0.35">
      <c r="A357" s="36">
        <v>1530774</v>
      </c>
      <c r="B357" s="36" t="str">
        <f>VLOOKUP(AllData[[#This Row],[Order]],MM[],3,FALSE)</f>
        <v>V5757321200600</v>
      </c>
      <c r="C357" s="36">
        <f>VLOOKUP(AllData[[#This Row],[Order]],MM[],2,FALSE)</f>
        <v>212</v>
      </c>
      <c r="D357" s="36" t="s">
        <v>82</v>
      </c>
      <c r="E357" s="36" t="s">
        <v>83</v>
      </c>
      <c r="F357" s="36" t="s">
        <v>84</v>
      </c>
      <c r="G357" s="36" t="s">
        <v>110</v>
      </c>
      <c r="H357" s="36">
        <v>113.39999999999999</v>
      </c>
      <c r="I357" s="36">
        <v>5</v>
      </c>
    </row>
    <row r="358" spans="1:9" x14ac:dyDescent="0.35">
      <c r="A358" s="36">
        <v>1530775</v>
      </c>
      <c r="B358" s="36" t="str">
        <f>VLOOKUP(AllData[[#This Row],[Order]],MM[],3,FALSE)</f>
        <v>V5757341200400</v>
      </c>
      <c r="C358" s="36">
        <f>VLOOKUP(AllData[[#This Row],[Order]],MM[],2,FALSE)</f>
        <v>212</v>
      </c>
      <c r="D358" s="36" t="s">
        <v>60</v>
      </c>
      <c r="E358" s="36" t="s">
        <v>61</v>
      </c>
      <c r="F358" s="36" t="s">
        <v>63</v>
      </c>
      <c r="G358" s="36" t="s">
        <v>64</v>
      </c>
      <c r="H358" s="36">
        <v>2.0169999999999999</v>
      </c>
      <c r="I358" s="36">
        <v>20</v>
      </c>
    </row>
    <row r="359" spans="1:9" x14ac:dyDescent="0.35">
      <c r="A359" s="36">
        <v>1530775</v>
      </c>
      <c r="B359" s="36" t="str">
        <f>VLOOKUP(AllData[[#This Row],[Order]],MM[],3,FALSE)</f>
        <v>V5757341200400</v>
      </c>
      <c r="C359" s="36">
        <f>VLOOKUP(AllData[[#This Row],[Order]],MM[],2,FALSE)</f>
        <v>212</v>
      </c>
      <c r="D359" s="36" t="s">
        <v>68</v>
      </c>
      <c r="E359" s="36" t="s">
        <v>69</v>
      </c>
      <c r="F359" s="36" t="s">
        <v>70</v>
      </c>
      <c r="G359" s="36" t="s">
        <v>71</v>
      </c>
      <c r="H359" s="36">
        <v>30</v>
      </c>
      <c r="I359" s="36">
        <v>30</v>
      </c>
    </row>
    <row r="360" spans="1:9" x14ac:dyDescent="0.35">
      <c r="A360" s="36">
        <v>1530775</v>
      </c>
      <c r="B360" s="36" t="str">
        <f>VLOOKUP(AllData[[#This Row],[Order]],MM[],3,FALSE)</f>
        <v>V5757341200400</v>
      </c>
      <c r="C360" s="36">
        <f>VLOOKUP(AllData[[#This Row],[Order]],MM[],2,FALSE)</f>
        <v>212</v>
      </c>
      <c r="D360" s="36" t="s">
        <v>73</v>
      </c>
      <c r="E360" s="36" t="s">
        <v>61</v>
      </c>
      <c r="F360" s="36" t="s">
        <v>63</v>
      </c>
      <c r="G360" s="36" t="s">
        <v>74</v>
      </c>
      <c r="H360" s="36">
        <v>798.71999999999991</v>
      </c>
      <c r="I360" s="36">
        <v>200</v>
      </c>
    </row>
    <row r="361" spans="1:9" x14ac:dyDescent="0.35">
      <c r="A361" s="36">
        <v>1530775</v>
      </c>
      <c r="B361" s="36" t="str">
        <f>VLOOKUP(AllData[[#This Row],[Order]],MM[],3,FALSE)</f>
        <v>V5757341200400</v>
      </c>
      <c r="C361" s="36">
        <f>VLOOKUP(AllData[[#This Row],[Order]],MM[],2,FALSE)</f>
        <v>212</v>
      </c>
      <c r="D361" s="36" t="s">
        <v>75</v>
      </c>
      <c r="E361" s="36" t="s">
        <v>61</v>
      </c>
      <c r="F361" s="36" t="s">
        <v>63</v>
      </c>
      <c r="G361" s="36" t="s">
        <v>76</v>
      </c>
      <c r="H361" s="36">
        <v>1627.38</v>
      </c>
      <c r="I361" s="36">
        <v>500</v>
      </c>
    </row>
    <row r="362" spans="1:9" x14ac:dyDescent="0.35">
      <c r="A362" s="36">
        <v>1530775</v>
      </c>
      <c r="B362" s="36" t="str">
        <f>VLOOKUP(AllData[[#This Row],[Order]],MM[],3,FALSE)</f>
        <v>V5757341200400</v>
      </c>
      <c r="C362" s="36">
        <f>VLOOKUP(AllData[[#This Row],[Order]],MM[],2,FALSE)</f>
        <v>212</v>
      </c>
      <c r="D362" s="36" t="s">
        <v>78</v>
      </c>
      <c r="E362" s="36" t="s">
        <v>69</v>
      </c>
      <c r="F362" s="36" t="s">
        <v>70</v>
      </c>
      <c r="G362" s="36" t="s">
        <v>79</v>
      </c>
      <c r="H362" s="36">
        <v>20</v>
      </c>
      <c r="I362" s="36">
        <v>20</v>
      </c>
    </row>
    <row r="363" spans="1:9" x14ac:dyDescent="0.35">
      <c r="A363" s="36">
        <v>1530775</v>
      </c>
      <c r="B363" s="36" t="str">
        <f>VLOOKUP(AllData[[#This Row],[Order]],MM[],3,FALSE)</f>
        <v>V5757341200400</v>
      </c>
      <c r="C363" s="36">
        <f>VLOOKUP(AllData[[#This Row],[Order]],MM[],2,FALSE)</f>
        <v>212</v>
      </c>
      <c r="D363" s="36" t="s">
        <v>80</v>
      </c>
      <c r="E363" s="36" t="s">
        <v>69</v>
      </c>
      <c r="F363" s="36" t="s">
        <v>70</v>
      </c>
      <c r="G363" s="36" t="s">
        <v>81</v>
      </c>
      <c r="H363" s="36">
        <v>20</v>
      </c>
      <c r="I363" s="36">
        <v>20</v>
      </c>
    </row>
    <row r="364" spans="1:9" x14ac:dyDescent="0.35">
      <c r="A364" s="36">
        <v>1530775</v>
      </c>
      <c r="B364" s="36" t="str">
        <f>VLOOKUP(AllData[[#This Row],[Order]],MM[],3,FALSE)</f>
        <v>V5757341200400</v>
      </c>
      <c r="C364" s="36">
        <f>VLOOKUP(AllData[[#This Row],[Order]],MM[],2,FALSE)</f>
        <v>212</v>
      </c>
      <c r="D364" s="36" t="s">
        <v>82</v>
      </c>
      <c r="E364" s="36" t="s">
        <v>83</v>
      </c>
      <c r="F364" s="36" t="s">
        <v>84</v>
      </c>
      <c r="G364" s="36" t="s">
        <v>84</v>
      </c>
      <c r="H364" s="36">
        <v>528.84</v>
      </c>
      <c r="I364" s="36">
        <v>450</v>
      </c>
    </row>
    <row r="365" spans="1:9" x14ac:dyDescent="0.35">
      <c r="A365" s="36">
        <v>1530775</v>
      </c>
      <c r="B365" s="36" t="str">
        <f>VLOOKUP(AllData[[#This Row],[Order]],MM[],3,FALSE)</f>
        <v>V5757341200400</v>
      </c>
      <c r="C365" s="36">
        <f>VLOOKUP(AllData[[#This Row],[Order]],MM[],2,FALSE)</f>
        <v>212</v>
      </c>
      <c r="D365" s="36" t="s">
        <v>85</v>
      </c>
      <c r="E365" s="36" t="s">
        <v>86</v>
      </c>
      <c r="F365" s="36" t="s">
        <v>87</v>
      </c>
      <c r="G365" s="36" t="s">
        <v>87</v>
      </c>
      <c r="H365" s="36">
        <v>20</v>
      </c>
      <c r="I365" s="36">
        <v>20</v>
      </c>
    </row>
    <row r="366" spans="1:9" x14ac:dyDescent="0.35">
      <c r="A366" s="36">
        <v>1530775</v>
      </c>
      <c r="B366" s="36" t="str">
        <f>VLOOKUP(AllData[[#This Row],[Order]],MM[],3,FALSE)</f>
        <v>V5757341200400</v>
      </c>
      <c r="C366" s="36">
        <f>VLOOKUP(AllData[[#This Row],[Order]],MM[],2,FALSE)</f>
        <v>212</v>
      </c>
      <c r="D366" s="36" t="s">
        <v>88</v>
      </c>
      <c r="E366" s="36" t="s">
        <v>89</v>
      </c>
      <c r="F366" s="36" t="s">
        <v>91</v>
      </c>
      <c r="G366" s="36" t="s">
        <v>92</v>
      </c>
      <c r="H366" s="36"/>
      <c r="I366" s="36">
        <v>1370</v>
      </c>
    </row>
    <row r="367" spans="1:9" x14ac:dyDescent="0.35">
      <c r="A367" s="36">
        <v>1530775</v>
      </c>
      <c r="B367" s="36" t="str">
        <f>VLOOKUP(AllData[[#This Row],[Order]],MM[],3,FALSE)</f>
        <v>V5757341200400</v>
      </c>
      <c r="C367" s="36">
        <f>VLOOKUP(AllData[[#This Row],[Order]],MM[],2,FALSE)</f>
        <v>212</v>
      </c>
      <c r="D367" s="36" t="s">
        <v>95</v>
      </c>
      <c r="E367" s="36" t="s">
        <v>61</v>
      </c>
      <c r="F367" s="36" t="s">
        <v>63</v>
      </c>
      <c r="G367" s="36" t="s">
        <v>96</v>
      </c>
      <c r="H367" s="36">
        <v>46.216999999999999</v>
      </c>
      <c r="I367" s="36">
        <v>40</v>
      </c>
    </row>
    <row r="368" spans="1:9" x14ac:dyDescent="0.35">
      <c r="A368" s="36">
        <v>1530775</v>
      </c>
      <c r="B368" s="36" t="str">
        <f>VLOOKUP(AllData[[#This Row],[Order]],MM[],3,FALSE)</f>
        <v>V5757341200400</v>
      </c>
      <c r="C368" s="36">
        <f>VLOOKUP(AllData[[#This Row],[Order]],MM[],2,FALSE)</f>
        <v>212</v>
      </c>
      <c r="D368" s="36" t="s">
        <v>97</v>
      </c>
      <c r="E368" s="36" t="s">
        <v>69</v>
      </c>
      <c r="F368" s="36" t="s">
        <v>70</v>
      </c>
      <c r="G368" s="36" t="s">
        <v>98</v>
      </c>
      <c r="H368" s="36">
        <v>20</v>
      </c>
      <c r="I368" s="36">
        <v>20</v>
      </c>
    </row>
    <row r="369" spans="1:9" x14ac:dyDescent="0.35">
      <c r="A369" s="36">
        <v>1530775</v>
      </c>
      <c r="B369" s="36" t="str">
        <f>VLOOKUP(AllData[[#This Row],[Order]],MM[],3,FALSE)</f>
        <v>V5757341200400</v>
      </c>
      <c r="C369" s="36">
        <f>VLOOKUP(AllData[[#This Row],[Order]],MM[],2,FALSE)</f>
        <v>212</v>
      </c>
      <c r="D369" s="36" t="s">
        <v>99</v>
      </c>
      <c r="E369" s="36" t="s">
        <v>69</v>
      </c>
      <c r="F369" s="36" t="s">
        <v>70</v>
      </c>
      <c r="G369" s="36" t="s">
        <v>100</v>
      </c>
      <c r="H369" s="36">
        <v>50</v>
      </c>
      <c r="I369" s="36">
        <v>50</v>
      </c>
    </row>
    <row r="370" spans="1:9" x14ac:dyDescent="0.35">
      <c r="A370" s="36">
        <v>1530775</v>
      </c>
      <c r="B370" s="36" t="str">
        <f>VLOOKUP(AllData[[#This Row],[Order]],MM[],3,FALSE)</f>
        <v>V5757341200400</v>
      </c>
      <c r="C370" s="36">
        <f>VLOOKUP(AllData[[#This Row],[Order]],MM[],2,FALSE)</f>
        <v>212</v>
      </c>
      <c r="D370" s="36" t="s">
        <v>101</v>
      </c>
      <c r="E370" s="36" t="s">
        <v>102</v>
      </c>
      <c r="F370" s="36" t="s">
        <v>100</v>
      </c>
      <c r="G370" s="36" t="s">
        <v>103</v>
      </c>
      <c r="H370" s="36">
        <v>10</v>
      </c>
      <c r="I370" s="36">
        <v>10</v>
      </c>
    </row>
    <row r="371" spans="1:9" x14ac:dyDescent="0.35">
      <c r="A371" s="36">
        <v>1530775</v>
      </c>
      <c r="B371" s="36" t="str">
        <f>VLOOKUP(AllData[[#This Row],[Order]],MM[],3,FALSE)</f>
        <v>V5757341200400</v>
      </c>
      <c r="C371" s="36">
        <f>VLOOKUP(AllData[[#This Row],[Order]],MM[],2,FALSE)</f>
        <v>212</v>
      </c>
      <c r="D371" s="36" t="s">
        <v>104</v>
      </c>
      <c r="E371" s="36" t="s">
        <v>102</v>
      </c>
      <c r="F371" s="36" t="s">
        <v>100</v>
      </c>
      <c r="G371" s="36" t="s">
        <v>106</v>
      </c>
      <c r="H371" s="36">
        <v>10</v>
      </c>
      <c r="I371" s="36">
        <v>10</v>
      </c>
    </row>
    <row r="372" spans="1:9" x14ac:dyDescent="0.35">
      <c r="A372" s="36">
        <v>1530775</v>
      </c>
      <c r="B372" s="36" t="str">
        <f>VLOOKUP(AllData[[#This Row],[Order]],MM[],3,FALSE)</f>
        <v>V5757341200400</v>
      </c>
      <c r="C372" s="36">
        <f>VLOOKUP(AllData[[#This Row],[Order]],MM[],2,FALSE)</f>
        <v>212</v>
      </c>
      <c r="D372" s="36" t="s">
        <v>60</v>
      </c>
      <c r="E372" s="36" t="s">
        <v>61</v>
      </c>
      <c r="F372" s="36" t="s">
        <v>63</v>
      </c>
      <c r="G372" s="36" t="s">
        <v>108</v>
      </c>
      <c r="H372" s="36">
        <v>673.38</v>
      </c>
      <c r="I372" s="36">
        <v>1</v>
      </c>
    </row>
    <row r="373" spans="1:9" x14ac:dyDescent="0.35">
      <c r="A373" s="36">
        <v>1530775</v>
      </c>
      <c r="B373" s="36" t="str">
        <f>VLOOKUP(AllData[[#This Row],[Order]],MM[],3,FALSE)</f>
        <v>V5757341200400</v>
      </c>
      <c r="C373" s="36">
        <f>VLOOKUP(AllData[[#This Row],[Order]],MM[],2,FALSE)</f>
        <v>212</v>
      </c>
      <c r="D373" s="36" t="s">
        <v>82</v>
      </c>
      <c r="E373" s="36" t="s">
        <v>83</v>
      </c>
      <c r="F373" s="36" t="s">
        <v>84</v>
      </c>
      <c r="G373" s="36" t="s">
        <v>110</v>
      </c>
      <c r="H373" s="36"/>
      <c r="I373" s="36">
        <v>5</v>
      </c>
    </row>
    <row r="374" spans="1:9" x14ac:dyDescent="0.35">
      <c r="A374" s="36">
        <v>1530776</v>
      </c>
      <c r="B374" s="36" t="str">
        <f>VLOOKUP(AllData[[#This Row],[Order]],MM[],3,FALSE)</f>
        <v>V5757341200600</v>
      </c>
      <c r="C374" s="36">
        <f>VLOOKUP(AllData[[#This Row],[Order]],MM[],2,FALSE)</f>
        <v>212</v>
      </c>
      <c r="D374" s="36" t="s">
        <v>60</v>
      </c>
      <c r="E374" s="36" t="s">
        <v>61</v>
      </c>
      <c r="F374" s="36" t="s">
        <v>63</v>
      </c>
      <c r="G374" s="36" t="s">
        <v>64</v>
      </c>
      <c r="H374" s="36">
        <v>2.95</v>
      </c>
      <c r="I374" s="36">
        <v>20</v>
      </c>
    </row>
    <row r="375" spans="1:9" x14ac:dyDescent="0.35">
      <c r="A375" s="36">
        <v>1530776</v>
      </c>
      <c r="B375" s="36" t="str">
        <f>VLOOKUP(AllData[[#This Row],[Order]],MM[],3,FALSE)</f>
        <v>V5757341200600</v>
      </c>
      <c r="C375" s="36">
        <f>VLOOKUP(AllData[[#This Row],[Order]],MM[],2,FALSE)</f>
        <v>212</v>
      </c>
      <c r="D375" s="36" t="s">
        <v>68</v>
      </c>
      <c r="E375" s="36" t="s">
        <v>69</v>
      </c>
      <c r="F375" s="36" t="s">
        <v>70</v>
      </c>
      <c r="G375" s="36" t="s">
        <v>71</v>
      </c>
      <c r="H375" s="36">
        <v>30</v>
      </c>
      <c r="I375" s="36">
        <v>30</v>
      </c>
    </row>
    <row r="376" spans="1:9" x14ac:dyDescent="0.35">
      <c r="A376" s="36">
        <v>1530776</v>
      </c>
      <c r="B376" s="36" t="str">
        <f>VLOOKUP(AllData[[#This Row],[Order]],MM[],3,FALSE)</f>
        <v>V5757341200600</v>
      </c>
      <c r="C376" s="36">
        <f>VLOOKUP(AllData[[#This Row],[Order]],MM[],2,FALSE)</f>
        <v>212</v>
      </c>
      <c r="D376" s="36" t="s">
        <v>73</v>
      </c>
      <c r="E376" s="36" t="s">
        <v>61</v>
      </c>
      <c r="F376" s="36" t="s">
        <v>63</v>
      </c>
      <c r="G376" s="36" t="s">
        <v>74</v>
      </c>
      <c r="H376" s="36">
        <v>282.48</v>
      </c>
      <c r="I376" s="36">
        <v>200</v>
      </c>
    </row>
    <row r="377" spans="1:9" x14ac:dyDescent="0.35">
      <c r="A377" s="36">
        <v>1530776</v>
      </c>
      <c r="B377" s="36" t="str">
        <f>VLOOKUP(AllData[[#This Row],[Order]],MM[],3,FALSE)</f>
        <v>V5757341200600</v>
      </c>
      <c r="C377" s="36">
        <f>VLOOKUP(AllData[[#This Row],[Order]],MM[],2,FALSE)</f>
        <v>212</v>
      </c>
      <c r="D377" s="36" t="s">
        <v>75</v>
      </c>
      <c r="E377" s="36" t="s">
        <v>61</v>
      </c>
      <c r="F377" s="36" t="s">
        <v>63</v>
      </c>
      <c r="G377" s="36" t="s">
        <v>76</v>
      </c>
      <c r="H377" s="36">
        <v>9.5500000000000007</v>
      </c>
      <c r="I377" s="36">
        <v>500</v>
      </c>
    </row>
    <row r="378" spans="1:9" x14ac:dyDescent="0.35">
      <c r="A378" s="36">
        <v>1530776</v>
      </c>
      <c r="B378" s="36" t="str">
        <f>VLOOKUP(AllData[[#This Row],[Order]],MM[],3,FALSE)</f>
        <v>V5757341200600</v>
      </c>
      <c r="C378" s="36">
        <f>VLOOKUP(AllData[[#This Row],[Order]],MM[],2,FALSE)</f>
        <v>212</v>
      </c>
      <c r="D378" s="36" t="s">
        <v>78</v>
      </c>
      <c r="E378" s="36" t="s">
        <v>69</v>
      </c>
      <c r="F378" s="36" t="s">
        <v>70</v>
      </c>
      <c r="G378" s="36" t="s">
        <v>79</v>
      </c>
      <c r="H378" s="36">
        <v>20</v>
      </c>
      <c r="I378" s="36">
        <v>20</v>
      </c>
    </row>
    <row r="379" spans="1:9" x14ac:dyDescent="0.35">
      <c r="A379" s="36">
        <v>1530776</v>
      </c>
      <c r="B379" s="36" t="str">
        <f>VLOOKUP(AllData[[#This Row],[Order]],MM[],3,FALSE)</f>
        <v>V5757341200600</v>
      </c>
      <c r="C379" s="36">
        <f>VLOOKUP(AllData[[#This Row],[Order]],MM[],2,FALSE)</f>
        <v>212</v>
      </c>
      <c r="D379" s="36" t="s">
        <v>80</v>
      </c>
      <c r="E379" s="36" t="s">
        <v>69</v>
      </c>
      <c r="F379" s="36" t="s">
        <v>70</v>
      </c>
      <c r="G379" s="36" t="s">
        <v>81</v>
      </c>
      <c r="H379" s="36">
        <v>20</v>
      </c>
      <c r="I379" s="36">
        <v>20</v>
      </c>
    </row>
    <row r="380" spans="1:9" x14ac:dyDescent="0.35">
      <c r="A380" s="36">
        <v>1530776</v>
      </c>
      <c r="B380" s="36" t="str">
        <f>VLOOKUP(AllData[[#This Row],[Order]],MM[],3,FALSE)</f>
        <v>V5757341200600</v>
      </c>
      <c r="C380" s="36">
        <f>VLOOKUP(AllData[[#This Row],[Order]],MM[],2,FALSE)</f>
        <v>212</v>
      </c>
      <c r="D380" s="36" t="s">
        <v>82</v>
      </c>
      <c r="E380" s="36" t="s">
        <v>83</v>
      </c>
      <c r="F380" s="36" t="s">
        <v>84</v>
      </c>
      <c r="G380" s="36" t="s">
        <v>84</v>
      </c>
      <c r="H380" s="36">
        <v>247.20000000000002</v>
      </c>
      <c r="I380" s="36">
        <v>450</v>
      </c>
    </row>
    <row r="381" spans="1:9" x14ac:dyDescent="0.35">
      <c r="A381" s="36">
        <v>1530776</v>
      </c>
      <c r="B381" s="36" t="str">
        <f>VLOOKUP(AllData[[#This Row],[Order]],MM[],3,FALSE)</f>
        <v>V5757341200600</v>
      </c>
      <c r="C381" s="36">
        <f>VLOOKUP(AllData[[#This Row],[Order]],MM[],2,FALSE)</f>
        <v>212</v>
      </c>
      <c r="D381" s="36" t="s">
        <v>85</v>
      </c>
      <c r="E381" s="36" t="s">
        <v>86</v>
      </c>
      <c r="F381" s="36" t="s">
        <v>87</v>
      </c>
      <c r="G381" s="36" t="s">
        <v>87</v>
      </c>
      <c r="H381" s="36">
        <v>20</v>
      </c>
      <c r="I381" s="36">
        <v>20</v>
      </c>
    </row>
    <row r="382" spans="1:9" x14ac:dyDescent="0.35">
      <c r="A382" s="36">
        <v>1530776</v>
      </c>
      <c r="B382" s="36" t="str">
        <f>VLOOKUP(AllData[[#This Row],[Order]],MM[],3,FALSE)</f>
        <v>V5757341200600</v>
      </c>
      <c r="C382" s="36">
        <f>VLOOKUP(AllData[[#This Row],[Order]],MM[],2,FALSE)</f>
        <v>212</v>
      </c>
      <c r="D382" s="36" t="s">
        <v>88</v>
      </c>
      <c r="E382" s="36" t="s">
        <v>89</v>
      </c>
      <c r="F382" s="36" t="s">
        <v>91</v>
      </c>
      <c r="G382" s="36" t="s">
        <v>92</v>
      </c>
      <c r="H382" s="36"/>
      <c r="I382" s="36">
        <v>1370</v>
      </c>
    </row>
    <row r="383" spans="1:9" x14ac:dyDescent="0.35">
      <c r="A383" s="36">
        <v>1530776</v>
      </c>
      <c r="B383" s="36" t="str">
        <f>VLOOKUP(AllData[[#This Row],[Order]],MM[],3,FALSE)</f>
        <v>V5757341200600</v>
      </c>
      <c r="C383" s="36">
        <f>VLOOKUP(AllData[[#This Row],[Order]],MM[],2,FALSE)</f>
        <v>212</v>
      </c>
      <c r="D383" s="36" t="s">
        <v>95</v>
      </c>
      <c r="E383" s="36" t="s">
        <v>61</v>
      </c>
      <c r="F383" s="36" t="s">
        <v>63</v>
      </c>
      <c r="G383" s="36" t="s">
        <v>96</v>
      </c>
      <c r="H383" s="36">
        <v>67.559999999999988</v>
      </c>
      <c r="I383" s="36">
        <v>40</v>
      </c>
    </row>
    <row r="384" spans="1:9" x14ac:dyDescent="0.35">
      <c r="A384" s="36">
        <v>1530776</v>
      </c>
      <c r="B384" s="36" t="str">
        <f>VLOOKUP(AllData[[#This Row],[Order]],MM[],3,FALSE)</f>
        <v>V5757341200600</v>
      </c>
      <c r="C384" s="36">
        <f>VLOOKUP(AllData[[#This Row],[Order]],MM[],2,FALSE)</f>
        <v>212</v>
      </c>
      <c r="D384" s="36" t="s">
        <v>97</v>
      </c>
      <c r="E384" s="36" t="s">
        <v>69</v>
      </c>
      <c r="F384" s="36" t="s">
        <v>70</v>
      </c>
      <c r="G384" s="36" t="s">
        <v>98</v>
      </c>
      <c r="H384" s="36">
        <v>20</v>
      </c>
      <c r="I384" s="36">
        <v>20</v>
      </c>
    </row>
    <row r="385" spans="1:9" x14ac:dyDescent="0.35">
      <c r="A385" s="36">
        <v>1530776</v>
      </c>
      <c r="B385" s="36" t="str">
        <f>VLOOKUP(AllData[[#This Row],[Order]],MM[],3,FALSE)</f>
        <v>V5757341200600</v>
      </c>
      <c r="C385" s="36">
        <f>VLOOKUP(AllData[[#This Row],[Order]],MM[],2,FALSE)</f>
        <v>212</v>
      </c>
      <c r="D385" s="36" t="s">
        <v>99</v>
      </c>
      <c r="E385" s="36" t="s">
        <v>69</v>
      </c>
      <c r="F385" s="36" t="s">
        <v>70</v>
      </c>
      <c r="G385" s="36" t="s">
        <v>100</v>
      </c>
      <c r="H385" s="36">
        <v>50</v>
      </c>
      <c r="I385" s="36">
        <v>50</v>
      </c>
    </row>
    <row r="386" spans="1:9" x14ac:dyDescent="0.35">
      <c r="A386" s="36">
        <v>1530776</v>
      </c>
      <c r="B386" s="36" t="str">
        <f>VLOOKUP(AllData[[#This Row],[Order]],MM[],3,FALSE)</f>
        <v>V5757341200600</v>
      </c>
      <c r="C386" s="36">
        <f>VLOOKUP(AllData[[#This Row],[Order]],MM[],2,FALSE)</f>
        <v>212</v>
      </c>
      <c r="D386" s="36" t="s">
        <v>101</v>
      </c>
      <c r="E386" s="36" t="s">
        <v>102</v>
      </c>
      <c r="F386" s="36" t="s">
        <v>100</v>
      </c>
      <c r="G386" s="36" t="s">
        <v>103</v>
      </c>
      <c r="H386" s="36">
        <v>10</v>
      </c>
      <c r="I386" s="36">
        <v>10</v>
      </c>
    </row>
    <row r="387" spans="1:9" x14ac:dyDescent="0.35">
      <c r="A387" s="36">
        <v>1530776</v>
      </c>
      <c r="B387" s="36" t="str">
        <f>VLOOKUP(AllData[[#This Row],[Order]],MM[],3,FALSE)</f>
        <v>V5757341200600</v>
      </c>
      <c r="C387" s="36">
        <f>VLOOKUP(AllData[[#This Row],[Order]],MM[],2,FALSE)</f>
        <v>212</v>
      </c>
      <c r="D387" s="36" t="s">
        <v>104</v>
      </c>
      <c r="E387" s="36" t="s">
        <v>102</v>
      </c>
      <c r="F387" s="36" t="s">
        <v>100</v>
      </c>
      <c r="G387" s="36" t="s">
        <v>106</v>
      </c>
      <c r="H387" s="36">
        <v>10</v>
      </c>
      <c r="I387" s="36">
        <v>10</v>
      </c>
    </row>
    <row r="388" spans="1:9" x14ac:dyDescent="0.35">
      <c r="A388" s="36">
        <v>1530776</v>
      </c>
      <c r="B388" s="36" t="str">
        <f>VLOOKUP(AllData[[#This Row],[Order]],MM[],3,FALSE)</f>
        <v>V5757341200600</v>
      </c>
      <c r="C388" s="36">
        <f>VLOOKUP(AllData[[#This Row],[Order]],MM[],2,FALSE)</f>
        <v>212</v>
      </c>
      <c r="D388" s="36" t="s">
        <v>60</v>
      </c>
      <c r="E388" s="36" t="s">
        <v>61</v>
      </c>
      <c r="F388" s="36" t="s">
        <v>63</v>
      </c>
      <c r="G388" s="36" t="s">
        <v>108</v>
      </c>
      <c r="H388" s="36">
        <v>1375.26</v>
      </c>
      <c r="I388" s="36">
        <v>1</v>
      </c>
    </row>
    <row r="389" spans="1:9" x14ac:dyDescent="0.35">
      <c r="A389" s="36">
        <v>1530776</v>
      </c>
      <c r="B389" s="36" t="str">
        <f>VLOOKUP(AllData[[#This Row],[Order]],MM[],3,FALSE)</f>
        <v>V5757341200600</v>
      </c>
      <c r="C389" s="36">
        <f>VLOOKUP(AllData[[#This Row],[Order]],MM[],2,FALSE)</f>
        <v>212</v>
      </c>
      <c r="D389" s="36" t="s">
        <v>82</v>
      </c>
      <c r="E389" s="36" t="s">
        <v>83</v>
      </c>
      <c r="F389" s="36" t="s">
        <v>84</v>
      </c>
      <c r="G389" s="36" t="s">
        <v>110</v>
      </c>
      <c r="H389" s="36">
        <v>113.39999999999999</v>
      </c>
      <c r="I389" s="36">
        <v>5</v>
      </c>
    </row>
    <row r="390" spans="1:9" x14ac:dyDescent="0.35">
      <c r="A390" s="36">
        <v>1531077</v>
      </c>
      <c r="B390" s="36" t="str">
        <f>VLOOKUP(AllData[[#This Row],[Order]],MM[],3,FALSE)</f>
        <v>V5757301200200Q</v>
      </c>
      <c r="C390" s="36">
        <f>VLOOKUP(AllData[[#This Row],[Order]],MM[],2,FALSE)</f>
        <v>213</v>
      </c>
      <c r="D390" s="36" t="s">
        <v>60</v>
      </c>
      <c r="E390" s="36" t="s">
        <v>61</v>
      </c>
      <c r="F390" s="36" t="s">
        <v>63</v>
      </c>
      <c r="G390" s="36" t="s">
        <v>64</v>
      </c>
      <c r="H390" s="36">
        <v>8.3170000000000002</v>
      </c>
      <c r="I390" s="36">
        <v>20</v>
      </c>
    </row>
    <row r="391" spans="1:9" x14ac:dyDescent="0.35">
      <c r="A391" s="36">
        <v>1531077</v>
      </c>
      <c r="B391" s="36" t="str">
        <f>VLOOKUP(AllData[[#This Row],[Order]],MM[],3,FALSE)</f>
        <v>V5757301200200Q</v>
      </c>
      <c r="C391" s="36">
        <f>VLOOKUP(AllData[[#This Row],[Order]],MM[],2,FALSE)</f>
        <v>213</v>
      </c>
      <c r="D391" s="36" t="s">
        <v>68</v>
      </c>
      <c r="E391" s="36" t="s">
        <v>69</v>
      </c>
      <c r="F391" s="36" t="s">
        <v>70</v>
      </c>
      <c r="G391" s="36" t="s">
        <v>71</v>
      </c>
      <c r="H391" s="36">
        <v>30</v>
      </c>
      <c r="I391" s="36">
        <v>30</v>
      </c>
    </row>
    <row r="392" spans="1:9" x14ac:dyDescent="0.35">
      <c r="A392" s="36">
        <v>1531077</v>
      </c>
      <c r="B392" s="36" t="str">
        <f>VLOOKUP(AllData[[#This Row],[Order]],MM[],3,FALSE)</f>
        <v>V5757301200200Q</v>
      </c>
      <c r="C392" s="36">
        <f>VLOOKUP(AllData[[#This Row],[Order]],MM[],2,FALSE)</f>
        <v>213</v>
      </c>
      <c r="D392" s="36" t="s">
        <v>73</v>
      </c>
      <c r="E392" s="36" t="s">
        <v>61</v>
      </c>
      <c r="F392" s="36" t="s">
        <v>63</v>
      </c>
      <c r="G392" s="36" t="s">
        <v>74</v>
      </c>
      <c r="H392" s="36">
        <v>265.44</v>
      </c>
      <c r="I392" s="36">
        <v>200</v>
      </c>
    </row>
    <row r="393" spans="1:9" x14ac:dyDescent="0.35">
      <c r="A393" s="36">
        <v>1531077</v>
      </c>
      <c r="B393" s="36" t="str">
        <f>VLOOKUP(AllData[[#This Row],[Order]],MM[],3,FALSE)</f>
        <v>V5757301200200Q</v>
      </c>
      <c r="C393" s="36">
        <f>VLOOKUP(AllData[[#This Row],[Order]],MM[],2,FALSE)</f>
        <v>213</v>
      </c>
      <c r="D393" s="36" t="s">
        <v>75</v>
      </c>
      <c r="E393" s="36" t="s">
        <v>61</v>
      </c>
      <c r="F393" s="36" t="s">
        <v>63</v>
      </c>
      <c r="G393" s="36" t="s">
        <v>76</v>
      </c>
      <c r="H393" s="36">
        <v>1301.28</v>
      </c>
      <c r="I393" s="36">
        <v>500</v>
      </c>
    </row>
    <row r="394" spans="1:9" x14ac:dyDescent="0.35">
      <c r="A394" s="36">
        <v>1531077</v>
      </c>
      <c r="B394" s="36" t="str">
        <f>VLOOKUP(AllData[[#This Row],[Order]],MM[],3,FALSE)</f>
        <v>V5757301200200Q</v>
      </c>
      <c r="C394" s="36">
        <f>VLOOKUP(AllData[[#This Row],[Order]],MM[],2,FALSE)</f>
        <v>213</v>
      </c>
      <c r="D394" s="36" t="s">
        <v>78</v>
      </c>
      <c r="E394" s="36" t="s">
        <v>69</v>
      </c>
      <c r="F394" s="36" t="s">
        <v>70</v>
      </c>
      <c r="G394" s="36" t="s">
        <v>79</v>
      </c>
      <c r="H394" s="36">
        <v>20</v>
      </c>
      <c r="I394" s="36">
        <v>20</v>
      </c>
    </row>
    <row r="395" spans="1:9" x14ac:dyDescent="0.35">
      <c r="A395" s="36">
        <v>1531077</v>
      </c>
      <c r="B395" s="36" t="str">
        <f>VLOOKUP(AllData[[#This Row],[Order]],MM[],3,FALSE)</f>
        <v>V5757301200200Q</v>
      </c>
      <c r="C395" s="36">
        <f>VLOOKUP(AllData[[#This Row],[Order]],MM[],2,FALSE)</f>
        <v>213</v>
      </c>
      <c r="D395" s="36" t="s">
        <v>80</v>
      </c>
      <c r="E395" s="36" t="s">
        <v>69</v>
      </c>
      <c r="F395" s="36" t="s">
        <v>70</v>
      </c>
      <c r="G395" s="36" t="s">
        <v>81</v>
      </c>
      <c r="H395" s="36">
        <v>20</v>
      </c>
      <c r="I395" s="36">
        <v>20</v>
      </c>
    </row>
    <row r="396" spans="1:9" x14ac:dyDescent="0.35">
      <c r="A396" s="36">
        <v>1531077</v>
      </c>
      <c r="B396" s="36" t="str">
        <f>VLOOKUP(AllData[[#This Row],[Order]],MM[],3,FALSE)</f>
        <v>V5757301200200Q</v>
      </c>
      <c r="C396" s="36">
        <f>VLOOKUP(AllData[[#This Row],[Order]],MM[],2,FALSE)</f>
        <v>213</v>
      </c>
      <c r="D396" s="36" t="s">
        <v>82</v>
      </c>
      <c r="E396" s="36" t="s">
        <v>83</v>
      </c>
      <c r="F396" s="36" t="s">
        <v>84</v>
      </c>
      <c r="G396" s="36" t="s">
        <v>84</v>
      </c>
      <c r="H396" s="36">
        <v>316.58</v>
      </c>
      <c r="I396" s="36">
        <v>450</v>
      </c>
    </row>
    <row r="397" spans="1:9" x14ac:dyDescent="0.35">
      <c r="A397" s="36">
        <v>1531077</v>
      </c>
      <c r="B397" s="36" t="str">
        <f>VLOOKUP(AllData[[#This Row],[Order]],MM[],3,FALSE)</f>
        <v>V5757301200200Q</v>
      </c>
      <c r="C397" s="36">
        <f>VLOOKUP(AllData[[#This Row],[Order]],MM[],2,FALSE)</f>
        <v>213</v>
      </c>
      <c r="D397" s="36" t="s">
        <v>85</v>
      </c>
      <c r="E397" s="36" t="s">
        <v>86</v>
      </c>
      <c r="F397" s="36" t="s">
        <v>87</v>
      </c>
      <c r="G397" s="36" t="s">
        <v>87</v>
      </c>
      <c r="H397" s="36">
        <v>20</v>
      </c>
      <c r="I397" s="36">
        <v>20</v>
      </c>
    </row>
    <row r="398" spans="1:9" x14ac:dyDescent="0.35">
      <c r="A398" s="36">
        <v>1531077</v>
      </c>
      <c r="B398" s="36" t="str">
        <f>VLOOKUP(AllData[[#This Row],[Order]],MM[],3,FALSE)</f>
        <v>V5757301200200Q</v>
      </c>
      <c r="C398" s="36">
        <f>VLOOKUP(AllData[[#This Row],[Order]],MM[],2,FALSE)</f>
        <v>213</v>
      </c>
      <c r="D398" s="36" t="s">
        <v>88</v>
      </c>
      <c r="E398" s="36" t="s">
        <v>89</v>
      </c>
      <c r="F398" s="36" t="s">
        <v>91</v>
      </c>
      <c r="G398" s="36" t="s">
        <v>92</v>
      </c>
      <c r="H398" s="36"/>
      <c r="I398" s="36">
        <v>1370</v>
      </c>
    </row>
    <row r="399" spans="1:9" x14ac:dyDescent="0.35">
      <c r="A399" s="36">
        <v>1531077</v>
      </c>
      <c r="B399" s="36" t="str">
        <f>VLOOKUP(AllData[[#This Row],[Order]],MM[],3,FALSE)</f>
        <v>V5757301200200Q</v>
      </c>
      <c r="C399" s="36">
        <f>VLOOKUP(AllData[[#This Row],[Order]],MM[],2,FALSE)</f>
        <v>213</v>
      </c>
      <c r="D399" s="36" t="s">
        <v>95</v>
      </c>
      <c r="E399" s="36" t="s">
        <v>61</v>
      </c>
      <c r="F399" s="36" t="s">
        <v>63</v>
      </c>
      <c r="G399" s="36" t="s">
        <v>96</v>
      </c>
      <c r="H399" s="36">
        <v>20.582999999999998</v>
      </c>
      <c r="I399" s="36">
        <v>40</v>
      </c>
    </row>
    <row r="400" spans="1:9" x14ac:dyDescent="0.35">
      <c r="A400" s="36">
        <v>1531077</v>
      </c>
      <c r="B400" s="36" t="str">
        <f>VLOOKUP(AllData[[#This Row],[Order]],MM[],3,FALSE)</f>
        <v>V5757301200200Q</v>
      </c>
      <c r="C400" s="36">
        <f>VLOOKUP(AllData[[#This Row],[Order]],MM[],2,FALSE)</f>
        <v>213</v>
      </c>
      <c r="D400" s="36" t="s">
        <v>97</v>
      </c>
      <c r="E400" s="36" t="s">
        <v>69</v>
      </c>
      <c r="F400" s="36" t="s">
        <v>70</v>
      </c>
      <c r="G400" s="36" t="s">
        <v>98</v>
      </c>
      <c r="H400" s="36">
        <v>20</v>
      </c>
      <c r="I400" s="36">
        <v>20</v>
      </c>
    </row>
    <row r="401" spans="1:9" x14ac:dyDescent="0.35">
      <c r="A401" s="36">
        <v>1531077</v>
      </c>
      <c r="B401" s="36" t="str">
        <f>VLOOKUP(AllData[[#This Row],[Order]],MM[],3,FALSE)</f>
        <v>V5757301200200Q</v>
      </c>
      <c r="C401" s="36">
        <f>VLOOKUP(AllData[[#This Row],[Order]],MM[],2,FALSE)</f>
        <v>213</v>
      </c>
      <c r="D401" s="36" t="s">
        <v>99</v>
      </c>
      <c r="E401" s="36" t="s">
        <v>69</v>
      </c>
      <c r="F401" s="36" t="s">
        <v>70</v>
      </c>
      <c r="G401" s="36" t="s">
        <v>100</v>
      </c>
      <c r="H401" s="36">
        <v>50</v>
      </c>
      <c r="I401" s="36">
        <v>50</v>
      </c>
    </row>
    <row r="402" spans="1:9" x14ac:dyDescent="0.35">
      <c r="A402" s="36">
        <v>1531077</v>
      </c>
      <c r="B402" s="36" t="str">
        <f>VLOOKUP(AllData[[#This Row],[Order]],MM[],3,FALSE)</f>
        <v>V5757301200200Q</v>
      </c>
      <c r="C402" s="36">
        <f>VLOOKUP(AllData[[#This Row],[Order]],MM[],2,FALSE)</f>
        <v>213</v>
      </c>
      <c r="D402" s="36" t="s">
        <v>101</v>
      </c>
      <c r="E402" s="36" t="s">
        <v>102</v>
      </c>
      <c r="F402" s="36" t="s">
        <v>100</v>
      </c>
      <c r="G402" s="36" t="s">
        <v>103</v>
      </c>
      <c r="H402" s="36">
        <v>10</v>
      </c>
      <c r="I402" s="36">
        <v>10</v>
      </c>
    </row>
    <row r="403" spans="1:9" x14ac:dyDescent="0.35">
      <c r="A403" s="36">
        <v>1531077</v>
      </c>
      <c r="B403" s="36" t="str">
        <f>VLOOKUP(AllData[[#This Row],[Order]],MM[],3,FALSE)</f>
        <v>V5757301200200Q</v>
      </c>
      <c r="C403" s="36">
        <f>VLOOKUP(AllData[[#This Row],[Order]],MM[],2,FALSE)</f>
        <v>213</v>
      </c>
      <c r="D403" s="36" t="s">
        <v>104</v>
      </c>
      <c r="E403" s="36" t="s">
        <v>102</v>
      </c>
      <c r="F403" s="36" t="s">
        <v>100</v>
      </c>
      <c r="G403" s="36" t="s">
        <v>106</v>
      </c>
      <c r="H403" s="36">
        <v>10</v>
      </c>
      <c r="I403" s="36">
        <v>10</v>
      </c>
    </row>
    <row r="404" spans="1:9" x14ac:dyDescent="0.35">
      <c r="A404" s="36">
        <v>1531077</v>
      </c>
      <c r="B404" s="36" t="str">
        <f>VLOOKUP(AllData[[#This Row],[Order]],MM[],3,FALSE)</f>
        <v>V5757301200200Q</v>
      </c>
      <c r="C404" s="36">
        <f>VLOOKUP(AllData[[#This Row],[Order]],MM[],2,FALSE)</f>
        <v>213</v>
      </c>
      <c r="D404" s="36" t="s">
        <v>60</v>
      </c>
      <c r="E404" s="36" t="s">
        <v>61</v>
      </c>
      <c r="F404" s="36" t="s">
        <v>63</v>
      </c>
      <c r="G404" s="36" t="s">
        <v>108</v>
      </c>
      <c r="H404" s="36">
        <v>1093.74</v>
      </c>
      <c r="I404" s="36">
        <v>1</v>
      </c>
    </row>
    <row r="405" spans="1:9" x14ac:dyDescent="0.35">
      <c r="A405" s="36">
        <v>1531077</v>
      </c>
      <c r="B405" s="36" t="str">
        <f>VLOOKUP(AllData[[#This Row],[Order]],MM[],3,FALSE)</f>
        <v>V5757301200200Q</v>
      </c>
      <c r="C405" s="36">
        <f>VLOOKUP(AllData[[#This Row],[Order]],MM[],2,FALSE)</f>
        <v>213</v>
      </c>
      <c r="D405" s="36" t="s">
        <v>82</v>
      </c>
      <c r="E405" s="36" t="s">
        <v>83</v>
      </c>
      <c r="F405" s="36" t="s">
        <v>84</v>
      </c>
      <c r="G405" s="36" t="s">
        <v>110</v>
      </c>
      <c r="H405" s="36">
        <v>147.17999999999998</v>
      </c>
      <c r="I405" s="36">
        <v>5</v>
      </c>
    </row>
    <row r="406" spans="1:9" x14ac:dyDescent="0.35">
      <c r="A406" s="36">
        <v>1531079</v>
      </c>
      <c r="B406" s="36" t="str">
        <f>VLOOKUP(AllData[[#This Row],[Order]],MM[],3,FALSE)</f>
        <v>V5757301200200R</v>
      </c>
      <c r="C406" s="36">
        <f>VLOOKUP(AllData[[#This Row],[Order]],MM[],2,FALSE)</f>
        <v>213</v>
      </c>
      <c r="D406" s="36" t="s">
        <v>60</v>
      </c>
      <c r="E406" s="36" t="s">
        <v>61</v>
      </c>
      <c r="F406" s="36" t="s">
        <v>63</v>
      </c>
      <c r="G406" s="36" t="s">
        <v>64</v>
      </c>
      <c r="H406" s="36">
        <v>3.1</v>
      </c>
      <c r="I406" s="36">
        <v>20</v>
      </c>
    </row>
    <row r="407" spans="1:9" x14ac:dyDescent="0.35">
      <c r="A407" s="36">
        <v>1531079</v>
      </c>
      <c r="B407" s="36" t="str">
        <f>VLOOKUP(AllData[[#This Row],[Order]],MM[],3,FALSE)</f>
        <v>V5757301200200R</v>
      </c>
      <c r="C407" s="36">
        <f>VLOOKUP(AllData[[#This Row],[Order]],MM[],2,FALSE)</f>
        <v>213</v>
      </c>
      <c r="D407" s="36" t="s">
        <v>68</v>
      </c>
      <c r="E407" s="36" t="s">
        <v>69</v>
      </c>
      <c r="F407" s="36" t="s">
        <v>70</v>
      </c>
      <c r="G407" s="36" t="s">
        <v>71</v>
      </c>
      <c r="H407" s="36">
        <v>30</v>
      </c>
      <c r="I407" s="36">
        <v>30</v>
      </c>
    </row>
    <row r="408" spans="1:9" x14ac:dyDescent="0.35">
      <c r="A408" s="36">
        <v>1531079</v>
      </c>
      <c r="B408" s="36" t="str">
        <f>VLOOKUP(AllData[[#This Row],[Order]],MM[],3,FALSE)</f>
        <v>V5757301200200R</v>
      </c>
      <c r="C408" s="36">
        <f>VLOOKUP(AllData[[#This Row],[Order]],MM[],2,FALSE)</f>
        <v>213</v>
      </c>
      <c r="D408" s="36" t="s">
        <v>73</v>
      </c>
      <c r="E408" s="36" t="s">
        <v>61</v>
      </c>
      <c r="F408" s="36" t="s">
        <v>63</v>
      </c>
      <c r="G408" s="36" t="s">
        <v>74</v>
      </c>
      <c r="H408" s="36">
        <v>446.58</v>
      </c>
      <c r="I408" s="36">
        <v>200</v>
      </c>
    </row>
    <row r="409" spans="1:9" x14ac:dyDescent="0.35">
      <c r="A409" s="36">
        <v>1531079</v>
      </c>
      <c r="B409" s="36" t="str">
        <f>VLOOKUP(AllData[[#This Row],[Order]],MM[],3,FALSE)</f>
        <v>V5757301200200R</v>
      </c>
      <c r="C409" s="36">
        <f>VLOOKUP(AllData[[#This Row],[Order]],MM[],2,FALSE)</f>
        <v>213</v>
      </c>
      <c r="D409" s="36" t="s">
        <v>75</v>
      </c>
      <c r="E409" s="36" t="s">
        <v>61</v>
      </c>
      <c r="F409" s="36" t="s">
        <v>63</v>
      </c>
      <c r="G409" s="36" t="s">
        <v>76</v>
      </c>
      <c r="H409" s="36">
        <v>740.88</v>
      </c>
      <c r="I409" s="36">
        <v>500</v>
      </c>
    </row>
    <row r="410" spans="1:9" x14ac:dyDescent="0.35">
      <c r="A410" s="36">
        <v>1531079</v>
      </c>
      <c r="B410" s="36" t="str">
        <f>VLOOKUP(AllData[[#This Row],[Order]],MM[],3,FALSE)</f>
        <v>V5757301200200R</v>
      </c>
      <c r="C410" s="36">
        <f>VLOOKUP(AllData[[#This Row],[Order]],MM[],2,FALSE)</f>
        <v>213</v>
      </c>
      <c r="D410" s="36" t="s">
        <v>78</v>
      </c>
      <c r="E410" s="36" t="s">
        <v>69</v>
      </c>
      <c r="F410" s="36" t="s">
        <v>70</v>
      </c>
      <c r="G410" s="36" t="s">
        <v>79</v>
      </c>
      <c r="H410" s="36">
        <v>20</v>
      </c>
      <c r="I410" s="36">
        <v>20</v>
      </c>
    </row>
    <row r="411" spans="1:9" x14ac:dyDescent="0.35">
      <c r="A411" s="36">
        <v>1531079</v>
      </c>
      <c r="B411" s="36" t="str">
        <f>VLOOKUP(AllData[[#This Row],[Order]],MM[],3,FALSE)</f>
        <v>V5757301200200R</v>
      </c>
      <c r="C411" s="36">
        <f>VLOOKUP(AllData[[#This Row],[Order]],MM[],2,FALSE)</f>
        <v>213</v>
      </c>
      <c r="D411" s="36" t="s">
        <v>80</v>
      </c>
      <c r="E411" s="36" t="s">
        <v>69</v>
      </c>
      <c r="F411" s="36" t="s">
        <v>70</v>
      </c>
      <c r="G411" s="36" t="s">
        <v>81</v>
      </c>
      <c r="H411" s="36">
        <v>20</v>
      </c>
      <c r="I411" s="36">
        <v>20</v>
      </c>
    </row>
    <row r="412" spans="1:9" x14ac:dyDescent="0.35">
      <c r="A412" s="36">
        <v>1531079</v>
      </c>
      <c r="B412" s="36" t="str">
        <f>VLOOKUP(AllData[[#This Row],[Order]],MM[],3,FALSE)</f>
        <v>V5757301200200R</v>
      </c>
      <c r="C412" s="36">
        <f>VLOOKUP(AllData[[#This Row],[Order]],MM[],2,FALSE)</f>
        <v>213</v>
      </c>
      <c r="D412" s="36" t="s">
        <v>82</v>
      </c>
      <c r="E412" s="36" t="s">
        <v>83</v>
      </c>
      <c r="F412" s="36" t="s">
        <v>84</v>
      </c>
      <c r="G412" s="36" t="s">
        <v>84</v>
      </c>
      <c r="H412" s="36">
        <v>447.24</v>
      </c>
      <c r="I412" s="36">
        <v>450</v>
      </c>
    </row>
    <row r="413" spans="1:9" x14ac:dyDescent="0.35">
      <c r="A413" s="36">
        <v>1531079</v>
      </c>
      <c r="B413" s="36" t="str">
        <f>VLOOKUP(AllData[[#This Row],[Order]],MM[],3,FALSE)</f>
        <v>V5757301200200R</v>
      </c>
      <c r="C413" s="36">
        <f>VLOOKUP(AllData[[#This Row],[Order]],MM[],2,FALSE)</f>
        <v>213</v>
      </c>
      <c r="D413" s="36" t="s">
        <v>85</v>
      </c>
      <c r="E413" s="36" t="s">
        <v>86</v>
      </c>
      <c r="F413" s="36" t="s">
        <v>87</v>
      </c>
      <c r="G413" s="36" t="s">
        <v>87</v>
      </c>
      <c r="H413" s="36">
        <v>20</v>
      </c>
      <c r="I413" s="36">
        <v>20</v>
      </c>
    </row>
    <row r="414" spans="1:9" x14ac:dyDescent="0.35">
      <c r="A414" s="36">
        <v>1531079</v>
      </c>
      <c r="B414" s="36" t="str">
        <f>VLOOKUP(AllData[[#This Row],[Order]],MM[],3,FALSE)</f>
        <v>V5757301200200R</v>
      </c>
      <c r="C414" s="36">
        <f>VLOOKUP(AllData[[#This Row],[Order]],MM[],2,FALSE)</f>
        <v>213</v>
      </c>
      <c r="D414" s="36" t="s">
        <v>88</v>
      </c>
      <c r="E414" s="36" t="s">
        <v>89</v>
      </c>
      <c r="F414" s="36" t="s">
        <v>91</v>
      </c>
      <c r="G414" s="36" t="s">
        <v>92</v>
      </c>
      <c r="H414" s="36"/>
      <c r="I414" s="36">
        <v>1370</v>
      </c>
    </row>
    <row r="415" spans="1:9" x14ac:dyDescent="0.35">
      <c r="A415" s="36">
        <v>1531079</v>
      </c>
      <c r="B415" s="36" t="str">
        <f>VLOOKUP(AllData[[#This Row],[Order]],MM[],3,FALSE)</f>
        <v>V5757301200200R</v>
      </c>
      <c r="C415" s="36">
        <f>VLOOKUP(AllData[[#This Row],[Order]],MM[],2,FALSE)</f>
        <v>213</v>
      </c>
      <c r="D415" s="36" t="s">
        <v>95</v>
      </c>
      <c r="E415" s="36" t="s">
        <v>61</v>
      </c>
      <c r="F415" s="36" t="s">
        <v>63</v>
      </c>
      <c r="G415" s="36" t="s">
        <v>96</v>
      </c>
      <c r="H415" s="36">
        <v>20.582999999999998</v>
      </c>
      <c r="I415" s="36">
        <v>40</v>
      </c>
    </row>
    <row r="416" spans="1:9" x14ac:dyDescent="0.35">
      <c r="A416" s="36">
        <v>1531079</v>
      </c>
      <c r="B416" s="36" t="str">
        <f>VLOOKUP(AllData[[#This Row],[Order]],MM[],3,FALSE)</f>
        <v>V5757301200200R</v>
      </c>
      <c r="C416" s="36">
        <f>VLOOKUP(AllData[[#This Row],[Order]],MM[],2,FALSE)</f>
        <v>213</v>
      </c>
      <c r="D416" s="36" t="s">
        <v>97</v>
      </c>
      <c r="E416" s="36" t="s">
        <v>69</v>
      </c>
      <c r="F416" s="36" t="s">
        <v>70</v>
      </c>
      <c r="G416" s="36" t="s">
        <v>98</v>
      </c>
      <c r="H416" s="36">
        <v>20</v>
      </c>
      <c r="I416" s="36">
        <v>20</v>
      </c>
    </row>
    <row r="417" spans="1:9" x14ac:dyDescent="0.35">
      <c r="A417" s="36">
        <v>1531079</v>
      </c>
      <c r="B417" s="36" t="str">
        <f>VLOOKUP(AllData[[#This Row],[Order]],MM[],3,FALSE)</f>
        <v>V5757301200200R</v>
      </c>
      <c r="C417" s="36">
        <f>VLOOKUP(AllData[[#This Row],[Order]],MM[],2,FALSE)</f>
        <v>213</v>
      </c>
      <c r="D417" s="36" t="s">
        <v>99</v>
      </c>
      <c r="E417" s="36" t="s">
        <v>69</v>
      </c>
      <c r="F417" s="36" t="s">
        <v>70</v>
      </c>
      <c r="G417" s="36" t="s">
        <v>100</v>
      </c>
      <c r="H417" s="36">
        <v>50</v>
      </c>
      <c r="I417" s="36">
        <v>50</v>
      </c>
    </row>
    <row r="418" spans="1:9" x14ac:dyDescent="0.35">
      <c r="A418" s="36">
        <v>1531079</v>
      </c>
      <c r="B418" s="36" t="str">
        <f>VLOOKUP(AllData[[#This Row],[Order]],MM[],3,FALSE)</f>
        <v>V5757301200200R</v>
      </c>
      <c r="C418" s="36">
        <f>VLOOKUP(AllData[[#This Row],[Order]],MM[],2,FALSE)</f>
        <v>213</v>
      </c>
      <c r="D418" s="36" t="s">
        <v>101</v>
      </c>
      <c r="E418" s="36" t="s">
        <v>102</v>
      </c>
      <c r="F418" s="36" t="s">
        <v>100</v>
      </c>
      <c r="G418" s="36" t="s">
        <v>103</v>
      </c>
      <c r="H418" s="36">
        <v>10</v>
      </c>
      <c r="I418" s="36">
        <v>10</v>
      </c>
    </row>
    <row r="419" spans="1:9" x14ac:dyDescent="0.35">
      <c r="A419" s="36">
        <v>1531079</v>
      </c>
      <c r="B419" s="36" t="str">
        <f>VLOOKUP(AllData[[#This Row],[Order]],MM[],3,FALSE)</f>
        <v>V5757301200200R</v>
      </c>
      <c r="C419" s="36">
        <f>VLOOKUP(AllData[[#This Row],[Order]],MM[],2,FALSE)</f>
        <v>213</v>
      </c>
      <c r="D419" s="36" t="s">
        <v>104</v>
      </c>
      <c r="E419" s="36" t="s">
        <v>102</v>
      </c>
      <c r="F419" s="36" t="s">
        <v>100</v>
      </c>
      <c r="G419" s="36" t="s">
        <v>106</v>
      </c>
      <c r="H419" s="36">
        <v>10</v>
      </c>
      <c r="I419" s="36">
        <v>10</v>
      </c>
    </row>
    <row r="420" spans="1:9" x14ac:dyDescent="0.35">
      <c r="A420" s="36">
        <v>1531079</v>
      </c>
      <c r="B420" s="36" t="str">
        <f>VLOOKUP(AllData[[#This Row],[Order]],MM[],3,FALSE)</f>
        <v>V5757301200200R</v>
      </c>
      <c r="C420" s="36">
        <f>VLOOKUP(AllData[[#This Row],[Order]],MM[],2,FALSE)</f>
        <v>213</v>
      </c>
      <c r="D420" s="36" t="s">
        <v>60</v>
      </c>
      <c r="E420" s="36" t="s">
        <v>61</v>
      </c>
      <c r="F420" s="36" t="s">
        <v>63</v>
      </c>
      <c r="G420" s="36" t="s">
        <v>108</v>
      </c>
      <c r="H420" s="36">
        <v>4291.68</v>
      </c>
      <c r="I420" s="36">
        <v>1</v>
      </c>
    </row>
    <row r="421" spans="1:9" x14ac:dyDescent="0.35">
      <c r="A421" s="36">
        <v>1531079</v>
      </c>
      <c r="B421" s="36" t="str">
        <f>VLOOKUP(AllData[[#This Row],[Order]],MM[],3,FALSE)</f>
        <v>V5757301200200R</v>
      </c>
      <c r="C421" s="36">
        <f>VLOOKUP(AllData[[#This Row],[Order]],MM[],2,FALSE)</f>
        <v>213</v>
      </c>
      <c r="D421" s="36" t="s">
        <v>82</v>
      </c>
      <c r="E421" s="36" t="s">
        <v>83</v>
      </c>
      <c r="F421" s="36" t="s">
        <v>84</v>
      </c>
      <c r="G421" s="36" t="s">
        <v>110</v>
      </c>
      <c r="H421" s="36">
        <v>220.62</v>
      </c>
      <c r="I421" s="36">
        <v>5</v>
      </c>
    </row>
    <row r="422" spans="1:9" x14ac:dyDescent="0.35">
      <c r="A422" s="36">
        <v>1531160</v>
      </c>
      <c r="B422" s="36" t="str">
        <f>VLOOKUP(AllData[[#This Row],[Order]],MM[],3,FALSE)</f>
        <v>V5757321200400</v>
      </c>
      <c r="C422" s="36">
        <f>VLOOKUP(AllData[[#This Row],[Order]],MM[],2,FALSE)</f>
        <v>213</v>
      </c>
      <c r="D422" s="36" t="s">
        <v>60</v>
      </c>
      <c r="E422" s="36" t="s">
        <v>61</v>
      </c>
      <c r="F422" s="36" t="s">
        <v>63</v>
      </c>
      <c r="G422" s="36" t="s">
        <v>64</v>
      </c>
      <c r="H422" s="36">
        <v>7.1</v>
      </c>
      <c r="I422" s="36">
        <v>20</v>
      </c>
    </row>
    <row r="423" spans="1:9" x14ac:dyDescent="0.35">
      <c r="A423" s="36">
        <v>1531160</v>
      </c>
      <c r="B423" s="36" t="str">
        <f>VLOOKUP(AllData[[#This Row],[Order]],MM[],3,FALSE)</f>
        <v>V5757321200400</v>
      </c>
      <c r="C423" s="36">
        <f>VLOOKUP(AllData[[#This Row],[Order]],MM[],2,FALSE)</f>
        <v>213</v>
      </c>
      <c r="D423" s="36" t="s">
        <v>68</v>
      </c>
      <c r="E423" s="36" t="s">
        <v>69</v>
      </c>
      <c r="F423" s="36" t="s">
        <v>70</v>
      </c>
      <c r="G423" s="36" t="s">
        <v>71</v>
      </c>
      <c r="H423" s="36">
        <v>30</v>
      </c>
      <c r="I423" s="36">
        <v>30</v>
      </c>
    </row>
    <row r="424" spans="1:9" x14ac:dyDescent="0.35">
      <c r="A424" s="36">
        <v>1531160</v>
      </c>
      <c r="B424" s="36" t="str">
        <f>VLOOKUP(AllData[[#This Row],[Order]],MM[],3,FALSE)</f>
        <v>V5757321200400</v>
      </c>
      <c r="C424" s="36">
        <f>VLOOKUP(AllData[[#This Row],[Order]],MM[],2,FALSE)</f>
        <v>213</v>
      </c>
      <c r="D424" s="36" t="s">
        <v>73</v>
      </c>
      <c r="E424" s="36" t="s">
        <v>61</v>
      </c>
      <c r="F424" s="36" t="s">
        <v>63</v>
      </c>
      <c r="G424" s="36" t="s">
        <v>74</v>
      </c>
      <c r="H424" s="36">
        <v>213.3</v>
      </c>
      <c r="I424" s="36">
        <v>200</v>
      </c>
    </row>
    <row r="425" spans="1:9" x14ac:dyDescent="0.35">
      <c r="A425" s="36">
        <v>1531160</v>
      </c>
      <c r="B425" s="36" t="str">
        <f>VLOOKUP(AllData[[#This Row],[Order]],MM[],3,FALSE)</f>
        <v>V5757321200400</v>
      </c>
      <c r="C425" s="36">
        <f>VLOOKUP(AllData[[#This Row],[Order]],MM[],2,FALSE)</f>
        <v>213</v>
      </c>
      <c r="D425" s="36" t="s">
        <v>75</v>
      </c>
      <c r="E425" s="36" t="s">
        <v>61</v>
      </c>
      <c r="F425" s="36" t="s">
        <v>63</v>
      </c>
      <c r="G425" s="36" t="s">
        <v>76</v>
      </c>
      <c r="H425" s="36">
        <v>57.633000000000003</v>
      </c>
      <c r="I425" s="36">
        <v>500</v>
      </c>
    </row>
    <row r="426" spans="1:9" x14ac:dyDescent="0.35">
      <c r="A426" s="36">
        <v>1531160</v>
      </c>
      <c r="B426" s="36" t="str">
        <f>VLOOKUP(AllData[[#This Row],[Order]],MM[],3,FALSE)</f>
        <v>V5757321200400</v>
      </c>
      <c r="C426" s="36">
        <f>VLOOKUP(AllData[[#This Row],[Order]],MM[],2,FALSE)</f>
        <v>213</v>
      </c>
      <c r="D426" s="36" t="s">
        <v>78</v>
      </c>
      <c r="E426" s="36" t="s">
        <v>69</v>
      </c>
      <c r="F426" s="36" t="s">
        <v>70</v>
      </c>
      <c r="G426" s="36" t="s">
        <v>79</v>
      </c>
      <c r="H426" s="36">
        <v>20</v>
      </c>
      <c r="I426" s="36">
        <v>20</v>
      </c>
    </row>
    <row r="427" spans="1:9" x14ac:dyDescent="0.35">
      <c r="A427" s="36">
        <v>1531160</v>
      </c>
      <c r="B427" s="36" t="str">
        <f>VLOOKUP(AllData[[#This Row],[Order]],MM[],3,FALSE)</f>
        <v>V5757321200400</v>
      </c>
      <c r="C427" s="36">
        <f>VLOOKUP(AllData[[#This Row],[Order]],MM[],2,FALSE)</f>
        <v>213</v>
      </c>
      <c r="D427" s="36" t="s">
        <v>80</v>
      </c>
      <c r="E427" s="36" t="s">
        <v>69</v>
      </c>
      <c r="F427" s="36" t="s">
        <v>70</v>
      </c>
      <c r="G427" s="36" t="s">
        <v>81</v>
      </c>
      <c r="H427" s="36">
        <v>20</v>
      </c>
      <c r="I427" s="36">
        <v>20</v>
      </c>
    </row>
    <row r="428" spans="1:9" x14ac:dyDescent="0.35">
      <c r="A428" s="36">
        <v>1531160</v>
      </c>
      <c r="B428" s="36" t="str">
        <f>VLOOKUP(AllData[[#This Row],[Order]],MM[],3,FALSE)</f>
        <v>V5757321200400</v>
      </c>
      <c r="C428" s="36">
        <f>VLOOKUP(AllData[[#This Row],[Order]],MM[],2,FALSE)</f>
        <v>213</v>
      </c>
      <c r="D428" s="36" t="s">
        <v>82</v>
      </c>
      <c r="E428" s="36" t="s">
        <v>83</v>
      </c>
      <c r="F428" s="36" t="s">
        <v>84</v>
      </c>
      <c r="G428" s="36" t="s">
        <v>84</v>
      </c>
      <c r="H428" s="36">
        <v>458.4</v>
      </c>
      <c r="I428" s="36">
        <v>450</v>
      </c>
    </row>
    <row r="429" spans="1:9" x14ac:dyDescent="0.35">
      <c r="A429" s="36">
        <v>1531160</v>
      </c>
      <c r="B429" s="36" t="str">
        <f>VLOOKUP(AllData[[#This Row],[Order]],MM[],3,FALSE)</f>
        <v>V5757321200400</v>
      </c>
      <c r="C429" s="36">
        <f>VLOOKUP(AllData[[#This Row],[Order]],MM[],2,FALSE)</f>
        <v>213</v>
      </c>
      <c r="D429" s="36" t="s">
        <v>85</v>
      </c>
      <c r="E429" s="36" t="s">
        <v>86</v>
      </c>
      <c r="F429" s="36" t="s">
        <v>87</v>
      </c>
      <c r="G429" s="36" t="s">
        <v>87</v>
      </c>
      <c r="H429" s="36">
        <v>20</v>
      </c>
      <c r="I429" s="36">
        <v>20</v>
      </c>
    </row>
    <row r="430" spans="1:9" x14ac:dyDescent="0.35">
      <c r="A430" s="36">
        <v>1531160</v>
      </c>
      <c r="B430" s="36" t="str">
        <f>VLOOKUP(AllData[[#This Row],[Order]],MM[],3,FALSE)</f>
        <v>V5757321200400</v>
      </c>
      <c r="C430" s="36">
        <f>VLOOKUP(AllData[[#This Row],[Order]],MM[],2,FALSE)</f>
        <v>213</v>
      </c>
      <c r="D430" s="36" t="s">
        <v>95</v>
      </c>
      <c r="E430" s="36" t="s">
        <v>61</v>
      </c>
      <c r="F430" s="36" t="s">
        <v>63</v>
      </c>
      <c r="G430" s="36" t="s">
        <v>96</v>
      </c>
      <c r="H430" s="36">
        <v>20.582999999999998</v>
      </c>
      <c r="I430" s="36">
        <v>40</v>
      </c>
    </row>
    <row r="431" spans="1:9" x14ac:dyDescent="0.35">
      <c r="A431" s="36">
        <v>1531160</v>
      </c>
      <c r="B431" s="36" t="str">
        <f>VLOOKUP(AllData[[#This Row],[Order]],MM[],3,FALSE)</f>
        <v>V5757321200400</v>
      </c>
      <c r="C431" s="36">
        <f>VLOOKUP(AllData[[#This Row],[Order]],MM[],2,FALSE)</f>
        <v>213</v>
      </c>
      <c r="D431" s="36" t="s">
        <v>97</v>
      </c>
      <c r="E431" s="36" t="s">
        <v>69</v>
      </c>
      <c r="F431" s="36" t="s">
        <v>70</v>
      </c>
      <c r="G431" s="36" t="s">
        <v>98</v>
      </c>
      <c r="H431" s="36">
        <v>20</v>
      </c>
      <c r="I431" s="36">
        <v>20</v>
      </c>
    </row>
    <row r="432" spans="1:9" x14ac:dyDescent="0.35">
      <c r="A432" s="36">
        <v>1531160</v>
      </c>
      <c r="B432" s="36" t="str">
        <f>VLOOKUP(AllData[[#This Row],[Order]],MM[],3,FALSE)</f>
        <v>V5757321200400</v>
      </c>
      <c r="C432" s="36">
        <f>VLOOKUP(AllData[[#This Row],[Order]],MM[],2,FALSE)</f>
        <v>213</v>
      </c>
      <c r="D432" s="36" t="s">
        <v>99</v>
      </c>
      <c r="E432" s="36" t="s">
        <v>69</v>
      </c>
      <c r="F432" s="36" t="s">
        <v>70</v>
      </c>
      <c r="G432" s="36" t="s">
        <v>100</v>
      </c>
      <c r="H432" s="36">
        <v>50</v>
      </c>
      <c r="I432" s="36">
        <v>50</v>
      </c>
    </row>
    <row r="433" spans="1:9" x14ac:dyDescent="0.35">
      <c r="A433" s="36">
        <v>1531160</v>
      </c>
      <c r="B433" s="36" t="str">
        <f>VLOOKUP(AllData[[#This Row],[Order]],MM[],3,FALSE)</f>
        <v>V5757321200400</v>
      </c>
      <c r="C433" s="36">
        <f>VLOOKUP(AllData[[#This Row],[Order]],MM[],2,FALSE)</f>
        <v>213</v>
      </c>
      <c r="D433" s="36" t="s">
        <v>104</v>
      </c>
      <c r="E433" s="36" t="s">
        <v>102</v>
      </c>
      <c r="F433" s="36" t="s">
        <v>100</v>
      </c>
      <c r="G433" s="36" t="s">
        <v>106</v>
      </c>
      <c r="H433" s="36">
        <v>10</v>
      </c>
      <c r="I433" s="36">
        <v>10</v>
      </c>
    </row>
    <row r="434" spans="1:9" x14ac:dyDescent="0.35">
      <c r="A434" s="36">
        <v>1531160</v>
      </c>
      <c r="B434" s="36" t="str">
        <f>VLOOKUP(AllData[[#This Row],[Order]],MM[],3,FALSE)</f>
        <v>V5757321200400</v>
      </c>
      <c r="C434" s="36">
        <f>VLOOKUP(AllData[[#This Row],[Order]],MM[],2,FALSE)</f>
        <v>213</v>
      </c>
      <c r="D434" s="36" t="s">
        <v>60</v>
      </c>
      <c r="E434" s="36" t="s">
        <v>61</v>
      </c>
      <c r="F434" s="36" t="s">
        <v>63</v>
      </c>
      <c r="G434" s="36" t="s">
        <v>108</v>
      </c>
      <c r="H434" s="36">
        <v>1579.44</v>
      </c>
      <c r="I434" s="36">
        <v>1</v>
      </c>
    </row>
    <row r="435" spans="1:9" x14ac:dyDescent="0.35">
      <c r="A435" s="36">
        <v>1531160</v>
      </c>
      <c r="B435" s="36" t="str">
        <f>VLOOKUP(AllData[[#This Row],[Order]],MM[],3,FALSE)</f>
        <v>V5757321200400</v>
      </c>
      <c r="C435" s="36">
        <f>VLOOKUP(AllData[[#This Row],[Order]],MM[],2,FALSE)</f>
        <v>213</v>
      </c>
      <c r="D435" s="36" t="s">
        <v>82</v>
      </c>
      <c r="E435" s="36" t="s">
        <v>83</v>
      </c>
      <c r="F435" s="36" t="s">
        <v>84</v>
      </c>
      <c r="G435" s="36" t="s">
        <v>110</v>
      </c>
      <c r="H435" s="36"/>
      <c r="I435" s="36">
        <v>5</v>
      </c>
    </row>
    <row r="436" spans="1:9" x14ac:dyDescent="0.35">
      <c r="A436" s="36">
        <v>1531160</v>
      </c>
      <c r="B436" s="36" t="str">
        <f>VLOOKUP(AllData[[#This Row],[Order]],MM[],3,FALSE)</f>
        <v>V5757321200400</v>
      </c>
      <c r="C436" s="36">
        <f>VLOOKUP(AllData[[#This Row],[Order]],MM[],2,FALSE)</f>
        <v>213</v>
      </c>
      <c r="D436" s="36" t="s">
        <v>82</v>
      </c>
      <c r="E436" s="36" t="s">
        <v>83</v>
      </c>
      <c r="F436" s="36" t="s">
        <v>84</v>
      </c>
      <c r="G436" s="36" t="s">
        <v>134</v>
      </c>
      <c r="H436" s="36"/>
      <c r="I436" s="36">
        <v>5</v>
      </c>
    </row>
    <row r="437" spans="1:9" x14ac:dyDescent="0.35">
      <c r="A437" s="36">
        <v>1531160</v>
      </c>
      <c r="B437" s="36" t="str">
        <f>VLOOKUP(AllData[[#This Row],[Order]],MM[],3,FALSE)</f>
        <v>V5757321200400</v>
      </c>
      <c r="C437" s="36">
        <f>VLOOKUP(AllData[[#This Row],[Order]],MM[],2,FALSE)</f>
        <v>213</v>
      </c>
      <c r="D437" s="36" t="s">
        <v>82</v>
      </c>
      <c r="E437" s="36" t="s">
        <v>83</v>
      </c>
      <c r="F437" s="36" t="s">
        <v>84</v>
      </c>
      <c r="G437" s="36" t="s">
        <v>136</v>
      </c>
      <c r="H437" s="36"/>
      <c r="I437" s="36">
        <v>5</v>
      </c>
    </row>
    <row r="438" spans="1:9" x14ac:dyDescent="0.35">
      <c r="A438" s="36">
        <v>1531160</v>
      </c>
      <c r="B438" s="36" t="str">
        <f>VLOOKUP(AllData[[#This Row],[Order]],MM[],3,FALSE)</f>
        <v>V5757321200400</v>
      </c>
      <c r="C438" s="36">
        <f>VLOOKUP(AllData[[#This Row],[Order]],MM[],2,FALSE)</f>
        <v>213</v>
      </c>
      <c r="D438" s="36" t="s">
        <v>73</v>
      </c>
      <c r="E438" s="36" t="s">
        <v>89</v>
      </c>
      <c r="F438" s="36" t="s">
        <v>91</v>
      </c>
      <c r="G438" s="36" t="s">
        <v>138</v>
      </c>
      <c r="H438" s="36"/>
      <c r="I438" s="36">
        <v>5</v>
      </c>
    </row>
    <row r="439" spans="1:9" x14ac:dyDescent="0.35">
      <c r="A439" s="36">
        <v>1531161</v>
      </c>
      <c r="B439" s="36" t="str">
        <f>VLOOKUP(AllData[[#This Row],[Order]],MM[],3,FALSE)</f>
        <v>V5757321200600</v>
      </c>
      <c r="C439" s="36">
        <f>VLOOKUP(AllData[[#This Row],[Order]],MM[],2,FALSE)</f>
        <v>213</v>
      </c>
      <c r="D439" s="36" t="s">
        <v>60</v>
      </c>
      <c r="E439" s="36" t="s">
        <v>61</v>
      </c>
      <c r="F439" s="36" t="s">
        <v>63</v>
      </c>
      <c r="G439" s="36" t="s">
        <v>139</v>
      </c>
      <c r="H439" s="36">
        <v>3.1</v>
      </c>
      <c r="I439" s="36">
        <v>20</v>
      </c>
    </row>
    <row r="440" spans="1:9" x14ac:dyDescent="0.35">
      <c r="A440" s="36">
        <v>1531161</v>
      </c>
      <c r="B440" s="36" t="str">
        <f>VLOOKUP(AllData[[#This Row],[Order]],MM[],3,FALSE)</f>
        <v>V5757321200600</v>
      </c>
      <c r="C440" s="36">
        <f>VLOOKUP(AllData[[#This Row],[Order]],MM[],2,FALSE)</f>
        <v>213</v>
      </c>
      <c r="D440" s="36" t="s">
        <v>68</v>
      </c>
      <c r="E440" s="36" t="s">
        <v>69</v>
      </c>
      <c r="F440" s="36" t="s">
        <v>70</v>
      </c>
      <c r="G440" s="36" t="s">
        <v>71</v>
      </c>
      <c r="H440" s="36">
        <v>30</v>
      </c>
      <c r="I440" s="36">
        <v>30</v>
      </c>
    </row>
    <row r="441" spans="1:9" x14ac:dyDescent="0.35">
      <c r="A441" s="36">
        <v>1531161</v>
      </c>
      <c r="B441" s="36" t="str">
        <f>VLOOKUP(AllData[[#This Row],[Order]],MM[],3,FALSE)</f>
        <v>V5757321200600</v>
      </c>
      <c r="C441" s="36">
        <f>VLOOKUP(AllData[[#This Row],[Order]],MM[],2,FALSE)</f>
        <v>213</v>
      </c>
      <c r="D441" s="36" t="s">
        <v>73</v>
      </c>
      <c r="E441" s="36" t="s">
        <v>61</v>
      </c>
      <c r="F441" s="36" t="s">
        <v>63</v>
      </c>
      <c r="G441" s="36" t="s">
        <v>74</v>
      </c>
      <c r="H441" s="36">
        <v>793.2</v>
      </c>
      <c r="I441" s="36">
        <v>200</v>
      </c>
    </row>
    <row r="442" spans="1:9" x14ac:dyDescent="0.35">
      <c r="A442" s="36">
        <v>1531161</v>
      </c>
      <c r="B442" s="36" t="str">
        <f>VLOOKUP(AllData[[#This Row],[Order]],MM[],3,FALSE)</f>
        <v>V5757321200600</v>
      </c>
      <c r="C442" s="36">
        <f>VLOOKUP(AllData[[#This Row],[Order]],MM[],2,FALSE)</f>
        <v>213</v>
      </c>
      <c r="D442" s="36" t="s">
        <v>75</v>
      </c>
      <c r="E442" s="36" t="s">
        <v>61</v>
      </c>
      <c r="F442" s="36" t="s">
        <v>63</v>
      </c>
      <c r="G442" s="36" t="s">
        <v>76</v>
      </c>
      <c r="H442" s="36">
        <v>408.7</v>
      </c>
      <c r="I442" s="36">
        <v>500</v>
      </c>
    </row>
    <row r="443" spans="1:9" x14ac:dyDescent="0.35">
      <c r="A443" s="36">
        <v>1531161</v>
      </c>
      <c r="B443" s="36" t="str">
        <f>VLOOKUP(AllData[[#This Row],[Order]],MM[],3,FALSE)</f>
        <v>V5757321200600</v>
      </c>
      <c r="C443" s="36">
        <f>VLOOKUP(AllData[[#This Row],[Order]],MM[],2,FALSE)</f>
        <v>213</v>
      </c>
      <c r="D443" s="36" t="s">
        <v>78</v>
      </c>
      <c r="E443" s="36" t="s">
        <v>69</v>
      </c>
      <c r="F443" s="36" t="s">
        <v>70</v>
      </c>
      <c r="G443" s="36" t="s">
        <v>79</v>
      </c>
      <c r="H443" s="36">
        <v>20</v>
      </c>
      <c r="I443" s="36">
        <v>20</v>
      </c>
    </row>
    <row r="444" spans="1:9" x14ac:dyDescent="0.35">
      <c r="A444" s="36">
        <v>1531161</v>
      </c>
      <c r="B444" s="36" t="str">
        <f>VLOOKUP(AllData[[#This Row],[Order]],MM[],3,FALSE)</f>
        <v>V5757321200600</v>
      </c>
      <c r="C444" s="36">
        <f>VLOOKUP(AllData[[#This Row],[Order]],MM[],2,FALSE)</f>
        <v>213</v>
      </c>
      <c r="D444" s="36" t="s">
        <v>80</v>
      </c>
      <c r="E444" s="36" t="s">
        <v>69</v>
      </c>
      <c r="F444" s="36" t="s">
        <v>70</v>
      </c>
      <c r="G444" s="36" t="s">
        <v>81</v>
      </c>
      <c r="H444" s="36">
        <v>20</v>
      </c>
      <c r="I444" s="36">
        <v>20</v>
      </c>
    </row>
    <row r="445" spans="1:9" x14ac:dyDescent="0.35">
      <c r="A445" s="36">
        <v>1531161</v>
      </c>
      <c r="B445" s="36" t="str">
        <f>VLOOKUP(AllData[[#This Row],[Order]],MM[],3,FALSE)</f>
        <v>V5757321200600</v>
      </c>
      <c r="C445" s="36">
        <f>VLOOKUP(AllData[[#This Row],[Order]],MM[],2,FALSE)</f>
        <v>213</v>
      </c>
      <c r="D445" s="36" t="s">
        <v>82</v>
      </c>
      <c r="E445" s="36" t="s">
        <v>83</v>
      </c>
      <c r="F445" s="36" t="s">
        <v>84</v>
      </c>
      <c r="G445" s="36" t="s">
        <v>84</v>
      </c>
      <c r="H445" s="36">
        <v>1251.7199999999998</v>
      </c>
      <c r="I445" s="36">
        <v>450</v>
      </c>
    </row>
    <row r="446" spans="1:9" x14ac:dyDescent="0.35">
      <c r="A446" s="36">
        <v>1531161</v>
      </c>
      <c r="B446" s="36" t="str">
        <f>VLOOKUP(AllData[[#This Row],[Order]],MM[],3,FALSE)</f>
        <v>V5757321200600</v>
      </c>
      <c r="C446" s="36">
        <f>VLOOKUP(AllData[[#This Row],[Order]],MM[],2,FALSE)</f>
        <v>213</v>
      </c>
      <c r="D446" s="36" t="s">
        <v>85</v>
      </c>
      <c r="E446" s="36" t="s">
        <v>86</v>
      </c>
      <c r="F446" s="36" t="s">
        <v>87</v>
      </c>
      <c r="G446" s="36" t="s">
        <v>87</v>
      </c>
      <c r="H446" s="36">
        <v>20</v>
      </c>
      <c r="I446" s="36">
        <v>20</v>
      </c>
    </row>
    <row r="447" spans="1:9" x14ac:dyDescent="0.35">
      <c r="A447" s="36">
        <v>1531161</v>
      </c>
      <c r="B447" s="36" t="str">
        <f>VLOOKUP(AllData[[#This Row],[Order]],MM[],3,FALSE)</f>
        <v>V5757321200600</v>
      </c>
      <c r="C447" s="36">
        <f>VLOOKUP(AllData[[#This Row],[Order]],MM[],2,FALSE)</f>
        <v>213</v>
      </c>
      <c r="D447" s="36" t="s">
        <v>88</v>
      </c>
      <c r="E447" s="36" t="s">
        <v>89</v>
      </c>
      <c r="F447" s="36" t="s">
        <v>91</v>
      </c>
      <c r="G447" s="36" t="s">
        <v>92</v>
      </c>
      <c r="H447" s="36"/>
      <c r="I447" s="36">
        <v>1370</v>
      </c>
    </row>
    <row r="448" spans="1:9" x14ac:dyDescent="0.35">
      <c r="A448" s="36">
        <v>1531161</v>
      </c>
      <c r="B448" s="36" t="str">
        <f>VLOOKUP(AllData[[#This Row],[Order]],MM[],3,FALSE)</f>
        <v>V5757321200600</v>
      </c>
      <c r="C448" s="36">
        <f>VLOOKUP(AllData[[#This Row],[Order]],MM[],2,FALSE)</f>
        <v>213</v>
      </c>
      <c r="D448" s="36" t="s">
        <v>95</v>
      </c>
      <c r="E448" s="36" t="s">
        <v>61</v>
      </c>
      <c r="F448" s="36" t="s">
        <v>63</v>
      </c>
      <c r="G448" s="36" t="s">
        <v>96</v>
      </c>
      <c r="H448" s="36">
        <v>20.582999999999998</v>
      </c>
      <c r="I448" s="36">
        <v>40</v>
      </c>
    </row>
    <row r="449" spans="1:9" x14ac:dyDescent="0.35">
      <c r="A449" s="36">
        <v>1531161</v>
      </c>
      <c r="B449" s="36" t="str">
        <f>VLOOKUP(AllData[[#This Row],[Order]],MM[],3,FALSE)</f>
        <v>V5757321200600</v>
      </c>
      <c r="C449" s="36">
        <f>VLOOKUP(AllData[[#This Row],[Order]],MM[],2,FALSE)</f>
        <v>213</v>
      </c>
      <c r="D449" s="36" t="s">
        <v>97</v>
      </c>
      <c r="E449" s="36" t="s">
        <v>69</v>
      </c>
      <c r="F449" s="36" t="s">
        <v>70</v>
      </c>
      <c r="G449" s="36" t="s">
        <v>98</v>
      </c>
      <c r="H449" s="36">
        <v>20</v>
      </c>
      <c r="I449" s="36">
        <v>20</v>
      </c>
    </row>
    <row r="450" spans="1:9" x14ac:dyDescent="0.35">
      <c r="A450" s="36">
        <v>1531161</v>
      </c>
      <c r="B450" s="36" t="str">
        <f>VLOOKUP(AllData[[#This Row],[Order]],MM[],3,FALSE)</f>
        <v>V5757321200600</v>
      </c>
      <c r="C450" s="36">
        <f>VLOOKUP(AllData[[#This Row],[Order]],MM[],2,FALSE)</f>
        <v>213</v>
      </c>
      <c r="D450" s="36" t="s">
        <v>99</v>
      </c>
      <c r="E450" s="36" t="s">
        <v>69</v>
      </c>
      <c r="F450" s="36" t="s">
        <v>70</v>
      </c>
      <c r="G450" s="36" t="s">
        <v>100</v>
      </c>
      <c r="H450" s="36">
        <v>50</v>
      </c>
      <c r="I450" s="36">
        <v>50</v>
      </c>
    </row>
    <row r="451" spans="1:9" x14ac:dyDescent="0.35">
      <c r="A451" s="36">
        <v>1531161</v>
      </c>
      <c r="B451" s="36" t="str">
        <f>VLOOKUP(AllData[[#This Row],[Order]],MM[],3,FALSE)</f>
        <v>V5757321200600</v>
      </c>
      <c r="C451" s="36">
        <f>VLOOKUP(AllData[[#This Row],[Order]],MM[],2,FALSE)</f>
        <v>213</v>
      </c>
      <c r="D451" s="36" t="s">
        <v>101</v>
      </c>
      <c r="E451" s="36" t="s">
        <v>102</v>
      </c>
      <c r="F451" s="36" t="s">
        <v>100</v>
      </c>
      <c r="G451" s="36" t="s">
        <v>103</v>
      </c>
      <c r="H451" s="36">
        <v>10</v>
      </c>
      <c r="I451" s="36">
        <v>10</v>
      </c>
    </row>
    <row r="452" spans="1:9" x14ac:dyDescent="0.35">
      <c r="A452" s="36">
        <v>1531161</v>
      </c>
      <c r="B452" s="36" t="str">
        <f>VLOOKUP(AllData[[#This Row],[Order]],MM[],3,FALSE)</f>
        <v>V5757321200600</v>
      </c>
      <c r="C452" s="36">
        <f>VLOOKUP(AllData[[#This Row],[Order]],MM[],2,FALSE)</f>
        <v>213</v>
      </c>
      <c r="D452" s="36" t="s">
        <v>104</v>
      </c>
      <c r="E452" s="36" t="s">
        <v>102</v>
      </c>
      <c r="F452" s="36" t="s">
        <v>100</v>
      </c>
      <c r="G452" s="36" t="s">
        <v>106</v>
      </c>
      <c r="H452" s="36">
        <v>10</v>
      </c>
      <c r="I452" s="36">
        <v>10</v>
      </c>
    </row>
    <row r="453" spans="1:9" x14ac:dyDescent="0.35">
      <c r="A453" s="36">
        <v>1531161</v>
      </c>
      <c r="B453" s="36" t="str">
        <f>VLOOKUP(AllData[[#This Row],[Order]],MM[],3,FALSE)</f>
        <v>V5757321200600</v>
      </c>
      <c r="C453" s="36">
        <f>VLOOKUP(AllData[[#This Row],[Order]],MM[],2,FALSE)</f>
        <v>213</v>
      </c>
      <c r="D453" s="36" t="s">
        <v>60</v>
      </c>
      <c r="E453" s="36" t="s">
        <v>61</v>
      </c>
      <c r="F453" s="36" t="s">
        <v>63</v>
      </c>
      <c r="G453" s="36" t="s">
        <v>108</v>
      </c>
      <c r="H453" s="36">
        <v>767.16</v>
      </c>
      <c r="I453" s="36">
        <v>1</v>
      </c>
    </row>
    <row r="454" spans="1:9" x14ac:dyDescent="0.35">
      <c r="A454" s="36">
        <v>1531161</v>
      </c>
      <c r="B454" s="36" t="str">
        <f>VLOOKUP(AllData[[#This Row],[Order]],MM[],3,FALSE)</f>
        <v>V5757321200600</v>
      </c>
      <c r="C454" s="36">
        <f>VLOOKUP(AllData[[#This Row],[Order]],MM[],2,FALSE)</f>
        <v>213</v>
      </c>
      <c r="D454" s="36" t="s">
        <v>82</v>
      </c>
      <c r="E454" s="36" t="s">
        <v>83</v>
      </c>
      <c r="F454" s="36" t="s">
        <v>84</v>
      </c>
      <c r="G454" s="36" t="s">
        <v>110</v>
      </c>
      <c r="H454" s="36"/>
      <c r="I454" s="36">
        <v>5</v>
      </c>
    </row>
    <row r="455" spans="1:9" x14ac:dyDescent="0.35">
      <c r="A455" s="36">
        <v>1531162</v>
      </c>
      <c r="B455" s="36" t="str">
        <f>VLOOKUP(AllData[[#This Row],[Order]],MM[],3,FALSE)</f>
        <v>V5757341200400</v>
      </c>
      <c r="C455" s="36">
        <f>VLOOKUP(AllData[[#This Row],[Order]],MM[],2,FALSE)</f>
        <v>213</v>
      </c>
      <c r="D455" s="36" t="s">
        <v>60</v>
      </c>
      <c r="E455" s="36" t="s">
        <v>61</v>
      </c>
      <c r="F455" s="36" t="s">
        <v>63</v>
      </c>
      <c r="G455" s="36" t="s">
        <v>64</v>
      </c>
      <c r="H455" s="36">
        <v>7.8170000000000002</v>
      </c>
      <c r="I455" s="36">
        <v>20</v>
      </c>
    </row>
    <row r="456" spans="1:9" x14ac:dyDescent="0.35">
      <c r="A456" s="36">
        <v>1531162</v>
      </c>
      <c r="B456" s="36" t="str">
        <f>VLOOKUP(AllData[[#This Row],[Order]],MM[],3,FALSE)</f>
        <v>V5757341200400</v>
      </c>
      <c r="C456" s="36">
        <f>VLOOKUP(AllData[[#This Row],[Order]],MM[],2,FALSE)</f>
        <v>213</v>
      </c>
      <c r="D456" s="36" t="s">
        <v>68</v>
      </c>
      <c r="E456" s="36" t="s">
        <v>69</v>
      </c>
      <c r="F456" s="36" t="s">
        <v>70</v>
      </c>
      <c r="G456" s="36" t="s">
        <v>71</v>
      </c>
      <c r="H456" s="36">
        <v>30</v>
      </c>
      <c r="I456" s="36">
        <v>30</v>
      </c>
    </row>
    <row r="457" spans="1:9" x14ac:dyDescent="0.35">
      <c r="A457" s="36">
        <v>1531162</v>
      </c>
      <c r="B457" s="36" t="str">
        <f>VLOOKUP(AllData[[#This Row],[Order]],MM[],3,FALSE)</f>
        <v>V5757341200400</v>
      </c>
      <c r="C457" s="36">
        <f>VLOOKUP(AllData[[#This Row],[Order]],MM[],2,FALSE)</f>
        <v>213</v>
      </c>
      <c r="D457" s="36" t="s">
        <v>73</v>
      </c>
      <c r="E457" s="36" t="s">
        <v>61</v>
      </c>
      <c r="F457" s="36" t="s">
        <v>63</v>
      </c>
      <c r="G457" s="36" t="s">
        <v>74</v>
      </c>
      <c r="H457" s="36">
        <v>10.917</v>
      </c>
      <c r="I457" s="36">
        <v>200</v>
      </c>
    </row>
    <row r="458" spans="1:9" x14ac:dyDescent="0.35">
      <c r="A458" s="36">
        <v>1531162</v>
      </c>
      <c r="B458" s="36" t="str">
        <f>VLOOKUP(AllData[[#This Row],[Order]],MM[],3,FALSE)</f>
        <v>V5757341200400</v>
      </c>
      <c r="C458" s="36">
        <f>VLOOKUP(AllData[[#This Row],[Order]],MM[],2,FALSE)</f>
        <v>213</v>
      </c>
      <c r="D458" s="36" t="s">
        <v>75</v>
      </c>
      <c r="E458" s="36" t="s">
        <v>61</v>
      </c>
      <c r="F458" s="36" t="s">
        <v>63</v>
      </c>
      <c r="G458" s="36" t="s">
        <v>76</v>
      </c>
      <c r="H458" s="36">
        <v>9.5500000000000007</v>
      </c>
      <c r="I458" s="36">
        <v>500</v>
      </c>
    </row>
    <row r="459" spans="1:9" x14ac:dyDescent="0.35">
      <c r="A459" s="36">
        <v>1531162</v>
      </c>
      <c r="B459" s="36" t="str">
        <f>VLOOKUP(AllData[[#This Row],[Order]],MM[],3,FALSE)</f>
        <v>V5757341200400</v>
      </c>
      <c r="C459" s="36">
        <f>VLOOKUP(AllData[[#This Row],[Order]],MM[],2,FALSE)</f>
        <v>213</v>
      </c>
      <c r="D459" s="36" t="s">
        <v>78</v>
      </c>
      <c r="E459" s="36" t="s">
        <v>69</v>
      </c>
      <c r="F459" s="36" t="s">
        <v>70</v>
      </c>
      <c r="G459" s="36" t="s">
        <v>79</v>
      </c>
      <c r="H459" s="36">
        <v>20</v>
      </c>
      <c r="I459" s="36">
        <v>20</v>
      </c>
    </row>
    <row r="460" spans="1:9" x14ac:dyDescent="0.35">
      <c r="A460" s="36">
        <v>1531162</v>
      </c>
      <c r="B460" s="36" t="str">
        <f>VLOOKUP(AllData[[#This Row],[Order]],MM[],3,FALSE)</f>
        <v>V5757341200400</v>
      </c>
      <c r="C460" s="36">
        <f>VLOOKUP(AllData[[#This Row],[Order]],MM[],2,FALSE)</f>
        <v>213</v>
      </c>
      <c r="D460" s="36" t="s">
        <v>80</v>
      </c>
      <c r="E460" s="36" t="s">
        <v>69</v>
      </c>
      <c r="F460" s="36" t="s">
        <v>70</v>
      </c>
      <c r="G460" s="36" t="s">
        <v>81</v>
      </c>
      <c r="H460" s="36">
        <v>20</v>
      </c>
      <c r="I460" s="36">
        <v>20</v>
      </c>
    </row>
    <row r="461" spans="1:9" x14ac:dyDescent="0.35">
      <c r="A461" s="36">
        <v>1531162</v>
      </c>
      <c r="B461" s="36" t="str">
        <f>VLOOKUP(AllData[[#This Row],[Order]],MM[],3,FALSE)</f>
        <v>V5757341200400</v>
      </c>
      <c r="C461" s="36">
        <f>VLOOKUP(AllData[[#This Row],[Order]],MM[],2,FALSE)</f>
        <v>213</v>
      </c>
      <c r="D461" s="36" t="s">
        <v>82</v>
      </c>
      <c r="E461" s="36" t="s">
        <v>83</v>
      </c>
      <c r="F461" s="36" t="s">
        <v>84</v>
      </c>
      <c r="G461" s="36" t="s">
        <v>84</v>
      </c>
      <c r="H461" s="36">
        <v>1791.96</v>
      </c>
      <c r="I461" s="36">
        <v>450</v>
      </c>
    </row>
    <row r="462" spans="1:9" x14ac:dyDescent="0.35">
      <c r="A462" s="36">
        <v>1531162</v>
      </c>
      <c r="B462" s="36" t="str">
        <f>VLOOKUP(AllData[[#This Row],[Order]],MM[],3,FALSE)</f>
        <v>V5757341200400</v>
      </c>
      <c r="C462" s="36">
        <f>VLOOKUP(AllData[[#This Row],[Order]],MM[],2,FALSE)</f>
        <v>213</v>
      </c>
      <c r="D462" s="36" t="s">
        <v>85</v>
      </c>
      <c r="E462" s="36" t="s">
        <v>86</v>
      </c>
      <c r="F462" s="36" t="s">
        <v>87</v>
      </c>
      <c r="G462" s="36" t="s">
        <v>87</v>
      </c>
      <c r="H462" s="36">
        <v>20</v>
      </c>
      <c r="I462" s="36">
        <v>20</v>
      </c>
    </row>
    <row r="463" spans="1:9" x14ac:dyDescent="0.35">
      <c r="A463" s="36">
        <v>1531162</v>
      </c>
      <c r="B463" s="36" t="str">
        <f>VLOOKUP(AllData[[#This Row],[Order]],MM[],3,FALSE)</f>
        <v>V5757341200400</v>
      </c>
      <c r="C463" s="36">
        <f>VLOOKUP(AllData[[#This Row],[Order]],MM[],2,FALSE)</f>
        <v>213</v>
      </c>
      <c r="D463" s="36" t="s">
        <v>88</v>
      </c>
      <c r="E463" s="36" t="s">
        <v>89</v>
      </c>
      <c r="F463" s="36" t="s">
        <v>91</v>
      </c>
      <c r="G463" s="36" t="s">
        <v>92</v>
      </c>
      <c r="H463" s="36"/>
      <c r="I463" s="36">
        <v>1370</v>
      </c>
    </row>
    <row r="464" spans="1:9" x14ac:dyDescent="0.35">
      <c r="A464" s="36">
        <v>1531162</v>
      </c>
      <c r="B464" s="36" t="str">
        <f>VLOOKUP(AllData[[#This Row],[Order]],MM[],3,FALSE)</f>
        <v>V5757341200400</v>
      </c>
      <c r="C464" s="36">
        <f>VLOOKUP(AllData[[#This Row],[Order]],MM[],2,FALSE)</f>
        <v>213</v>
      </c>
      <c r="D464" s="36" t="s">
        <v>95</v>
      </c>
      <c r="E464" s="36" t="s">
        <v>61</v>
      </c>
      <c r="F464" s="36" t="s">
        <v>63</v>
      </c>
      <c r="G464" s="36" t="s">
        <v>96</v>
      </c>
      <c r="H464" s="36">
        <v>20.582999999999998</v>
      </c>
      <c r="I464" s="36">
        <v>40</v>
      </c>
    </row>
    <row r="465" spans="1:9" x14ac:dyDescent="0.35">
      <c r="A465" s="36">
        <v>1531162</v>
      </c>
      <c r="B465" s="36" t="str">
        <f>VLOOKUP(AllData[[#This Row],[Order]],MM[],3,FALSE)</f>
        <v>V5757341200400</v>
      </c>
      <c r="C465" s="36">
        <f>VLOOKUP(AllData[[#This Row],[Order]],MM[],2,FALSE)</f>
        <v>213</v>
      </c>
      <c r="D465" s="36" t="s">
        <v>97</v>
      </c>
      <c r="E465" s="36" t="s">
        <v>69</v>
      </c>
      <c r="F465" s="36" t="s">
        <v>70</v>
      </c>
      <c r="G465" s="36" t="s">
        <v>98</v>
      </c>
      <c r="H465" s="36">
        <v>20</v>
      </c>
      <c r="I465" s="36">
        <v>20</v>
      </c>
    </row>
    <row r="466" spans="1:9" x14ac:dyDescent="0.35">
      <c r="A466" s="36">
        <v>1531162</v>
      </c>
      <c r="B466" s="36" t="str">
        <f>VLOOKUP(AllData[[#This Row],[Order]],MM[],3,FALSE)</f>
        <v>V5757341200400</v>
      </c>
      <c r="C466" s="36">
        <f>VLOOKUP(AllData[[#This Row],[Order]],MM[],2,FALSE)</f>
        <v>213</v>
      </c>
      <c r="D466" s="36" t="s">
        <v>99</v>
      </c>
      <c r="E466" s="36" t="s">
        <v>69</v>
      </c>
      <c r="F466" s="36" t="s">
        <v>70</v>
      </c>
      <c r="G466" s="36" t="s">
        <v>100</v>
      </c>
      <c r="H466" s="36">
        <v>50</v>
      </c>
      <c r="I466" s="36">
        <v>50</v>
      </c>
    </row>
    <row r="467" spans="1:9" x14ac:dyDescent="0.35">
      <c r="A467" s="36">
        <v>1531162</v>
      </c>
      <c r="B467" s="36" t="str">
        <f>VLOOKUP(AllData[[#This Row],[Order]],MM[],3,FALSE)</f>
        <v>V5757341200400</v>
      </c>
      <c r="C467" s="36">
        <f>VLOOKUP(AllData[[#This Row],[Order]],MM[],2,FALSE)</f>
        <v>213</v>
      </c>
      <c r="D467" s="36" t="s">
        <v>101</v>
      </c>
      <c r="E467" s="36" t="s">
        <v>102</v>
      </c>
      <c r="F467" s="36" t="s">
        <v>100</v>
      </c>
      <c r="G467" s="36" t="s">
        <v>103</v>
      </c>
      <c r="H467" s="36">
        <v>10</v>
      </c>
      <c r="I467" s="36">
        <v>10</v>
      </c>
    </row>
    <row r="468" spans="1:9" x14ac:dyDescent="0.35">
      <c r="A468" s="36">
        <v>1531162</v>
      </c>
      <c r="B468" s="36" t="str">
        <f>VLOOKUP(AllData[[#This Row],[Order]],MM[],3,FALSE)</f>
        <v>V5757341200400</v>
      </c>
      <c r="C468" s="36">
        <f>VLOOKUP(AllData[[#This Row],[Order]],MM[],2,FALSE)</f>
        <v>213</v>
      </c>
      <c r="D468" s="36" t="s">
        <v>104</v>
      </c>
      <c r="E468" s="36" t="s">
        <v>102</v>
      </c>
      <c r="F468" s="36" t="s">
        <v>100</v>
      </c>
      <c r="G468" s="36" t="s">
        <v>106</v>
      </c>
      <c r="H468" s="36">
        <v>10</v>
      </c>
      <c r="I468" s="36">
        <v>10</v>
      </c>
    </row>
    <row r="469" spans="1:9" x14ac:dyDescent="0.35">
      <c r="A469" s="36">
        <v>1531162</v>
      </c>
      <c r="B469" s="36" t="str">
        <f>VLOOKUP(AllData[[#This Row],[Order]],MM[],3,FALSE)</f>
        <v>V5757341200400</v>
      </c>
      <c r="C469" s="36">
        <f>VLOOKUP(AllData[[#This Row],[Order]],MM[],2,FALSE)</f>
        <v>213</v>
      </c>
      <c r="D469" s="36" t="s">
        <v>60</v>
      </c>
      <c r="E469" s="36" t="s">
        <v>61</v>
      </c>
      <c r="F469" s="36" t="s">
        <v>63</v>
      </c>
      <c r="G469" s="36" t="s">
        <v>108</v>
      </c>
      <c r="H469" s="36">
        <v>1300.44</v>
      </c>
      <c r="I469" s="36">
        <v>1</v>
      </c>
    </row>
    <row r="470" spans="1:9" x14ac:dyDescent="0.35">
      <c r="A470" s="36">
        <v>1531162</v>
      </c>
      <c r="B470" s="36" t="str">
        <f>VLOOKUP(AllData[[#This Row],[Order]],MM[],3,FALSE)</f>
        <v>V5757341200400</v>
      </c>
      <c r="C470" s="36">
        <f>VLOOKUP(AllData[[#This Row],[Order]],MM[],2,FALSE)</f>
        <v>213</v>
      </c>
      <c r="D470" s="36" t="s">
        <v>82</v>
      </c>
      <c r="E470" s="36" t="s">
        <v>83</v>
      </c>
      <c r="F470" s="36" t="s">
        <v>84</v>
      </c>
      <c r="G470" s="36" t="s">
        <v>110</v>
      </c>
      <c r="H470" s="36"/>
      <c r="I470" s="36">
        <v>5</v>
      </c>
    </row>
    <row r="471" spans="1:9" x14ac:dyDescent="0.35">
      <c r="A471" s="36">
        <v>1531163</v>
      </c>
      <c r="B471" s="36" t="str">
        <f>VLOOKUP(AllData[[#This Row],[Order]],MM[],3,FALSE)</f>
        <v>V5757341200600</v>
      </c>
      <c r="C471" s="36">
        <f>VLOOKUP(AllData[[#This Row],[Order]],MM[],2,FALSE)</f>
        <v>213</v>
      </c>
      <c r="D471" s="36" t="s">
        <v>60</v>
      </c>
      <c r="E471" s="36" t="s">
        <v>61</v>
      </c>
      <c r="F471" s="36" t="s">
        <v>63</v>
      </c>
      <c r="G471" s="36" t="s">
        <v>64</v>
      </c>
      <c r="H471" s="36">
        <v>3.1</v>
      </c>
      <c r="I471" s="36">
        <v>20</v>
      </c>
    </row>
    <row r="472" spans="1:9" x14ac:dyDescent="0.35">
      <c r="A472" s="36">
        <v>1531163</v>
      </c>
      <c r="B472" s="36" t="str">
        <f>VLOOKUP(AllData[[#This Row],[Order]],MM[],3,FALSE)</f>
        <v>V5757341200600</v>
      </c>
      <c r="C472" s="36">
        <f>VLOOKUP(AllData[[#This Row],[Order]],MM[],2,FALSE)</f>
        <v>213</v>
      </c>
      <c r="D472" s="36" t="s">
        <v>68</v>
      </c>
      <c r="E472" s="36" t="s">
        <v>69</v>
      </c>
      <c r="F472" s="36" t="s">
        <v>70</v>
      </c>
      <c r="G472" s="36" t="s">
        <v>71</v>
      </c>
      <c r="H472" s="36">
        <v>30</v>
      </c>
      <c r="I472" s="36">
        <v>30</v>
      </c>
    </row>
    <row r="473" spans="1:9" x14ac:dyDescent="0.35">
      <c r="A473" s="36">
        <v>1531163</v>
      </c>
      <c r="B473" s="36" t="str">
        <f>VLOOKUP(AllData[[#This Row],[Order]],MM[],3,FALSE)</f>
        <v>V5757341200600</v>
      </c>
      <c r="C473" s="36">
        <f>VLOOKUP(AllData[[#This Row],[Order]],MM[],2,FALSE)</f>
        <v>213</v>
      </c>
      <c r="D473" s="36" t="s">
        <v>73</v>
      </c>
      <c r="E473" s="36" t="s">
        <v>61</v>
      </c>
      <c r="F473" s="36" t="s">
        <v>63</v>
      </c>
      <c r="G473" s="36" t="s">
        <v>74</v>
      </c>
      <c r="H473" s="36">
        <v>620.16</v>
      </c>
      <c r="I473" s="36">
        <v>200</v>
      </c>
    </row>
    <row r="474" spans="1:9" x14ac:dyDescent="0.35">
      <c r="A474" s="36">
        <v>1531163</v>
      </c>
      <c r="B474" s="36" t="str">
        <f>VLOOKUP(AllData[[#This Row],[Order]],MM[],3,FALSE)</f>
        <v>V5757341200600</v>
      </c>
      <c r="C474" s="36">
        <f>VLOOKUP(AllData[[#This Row],[Order]],MM[],2,FALSE)</f>
        <v>213</v>
      </c>
      <c r="D474" s="36" t="s">
        <v>75</v>
      </c>
      <c r="E474" s="36" t="s">
        <v>61</v>
      </c>
      <c r="F474" s="36" t="s">
        <v>63</v>
      </c>
      <c r="G474" s="36" t="s">
        <v>76</v>
      </c>
      <c r="H474" s="36">
        <v>1903.8600000000001</v>
      </c>
      <c r="I474" s="36">
        <v>500</v>
      </c>
    </row>
    <row r="475" spans="1:9" x14ac:dyDescent="0.35">
      <c r="A475" s="36">
        <v>1531163</v>
      </c>
      <c r="B475" s="36" t="str">
        <f>VLOOKUP(AllData[[#This Row],[Order]],MM[],3,FALSE)</f>
        <v>V5757341200600</v>
      </c>
      <c r="C475" s="36">
        <f>VLOOKUP(AllData[[#This Row],[Order]],MM[],2,FALSE)</f>
        <v>213</v>
      </c>
      <c r="D475" s="36" t="s">
        <v>78</v>
      </c>
      <c r="E475" s="36" t="s">
        <v>69</v>
      </c>
      <c r="F475" s="36" t="s">
        <v>70</v>
      </c>
      <c r="G475" s="36" t="s">
        <v>79</v>
      </c>
      <c r="H475" s="36">
        <v>20</v>
      </c>
      <c r="I475" s="36">
        <v>20</v>
      </c>
    </row>
    <row r="476" spans="1:9" x14ac:dyDescent="0.35">
      <c r="A476" s="36">
        <v>1531163</v>
      </c>
      <c r="B476" s="36" t="str">
        <f>VLOOKUP(AllData[[#This Row],[Order]],MM[],3,FALSE)</f>
        <v>V5757341200600</v>
      </c>
      <c r="C476" s="36">
        <f>VLOOKUP(AllData[[#This Row],[Order]],MM[],2,FALSE)</f>
        <v>213</v>
      </c>
      <c r="D476" s="36" t="s">
        <v>80</v>
      </c>
      <c r="E476" s="36" t="s">
        <v>69</v>
      </c>
      <c r="F476" s="36" t="s">
        <v>70</v>
      </c>
      <c r="G476" s="36" t="s">
        <v>81</v>
      </c>
      <c r="H476" s="36">
        <v>20</v>
      </c>
      <c r="I476" s="36">
        <v>20</v>
      </c>
    </row>
    <row r="477" spans="1:9" x14ac:dyDescent="0.35">
      <c r="A477" s="36">
        <v>1531163</v>
      </c>
      <c r="B477" s="36" t="str">
        <f>VLOOKUP(AllData[[#This Row],[Order]],MM[],3,FALSE)</f>
        <v>V5757341200600</v>
      </c>
      <c r="C477" s="36">
        <f>VLOOKUP(AllData[[#This Row],[Order]],MM[],2,FALSE)</f>
        <v>213</v>
      </c>
      <c r="D477" s="36" t="s">
        <v>82</v>
      </c>
      <c r="E477" s="36" t="s">
        <v>83</v>
      </c>
      <c r="F477" s="36" t="s">
        <v>84</v>
      </c>
      <c r="G477" s="36" t="s">
        <v>84</v>
      </c>
      <c r="H477" s="36">
        <v>331.14</v>
      </c>
      <c r="I477" s="36">
        <v>450</v>
      </c>
    </row>
    <row r="478" spans="1:9" x14ac:dyDescent="0.35">
      <c r="A478" s="36">
        <v>1531163</v>
      </c>
      <c r="B478" s="36" t="str">
        <f>VLOOKUP(AllData[[#This Row],[Order]],MM[],3,FALSE)</f>
        <v>V5757341200600</v>
      </c>
      <c r="C478" s="36">
        <f>VLOOKUP(AllData[[#This Row],[Order]],MM[],2,FALSE)</f>
        <v>213</v>
      </c>
      <c r="D478" s="36" t="s">
        <v>85</v>
      </c>
      <c r="E478" s="36" t="s">
        <v>86</v>
      </c>
      <c r="F478" s="36" t="s">
        <v>87</v>
      </c>
      <c r="G478" s="36" t="s">
        <v>87</v>
      </c>
      <c r="H478" s="36">
        <v>20</v>
      </c>
      <c r="I478" s="36">
        <v>20</v>
      </c>
    </row>
    <row r="479" spans="1:9" x14ac:dyDescent="0.35">
      <c r="A479" s="36">
        <v>1531163</v>
      </c>
      <c r="B479" s="36" t="str">
        <f>VLOOKUP(AllData[[#This Row],[Order]],MM[],3,FALSE)</f>
        <v>V5757341200600</v>
      </c>
      <c r="C479" s="36">
        <f>VLOOKUP(AllData[[#This Row],[Order]],MM[],2,FALSE)</f>
        <v>213</v>
      </c>
      <c r="D479" s="36" t="s">
        <v>88</v>
      </c>
      <c r="E479" s="36" t="s">
        <v>89</v>
      </c>
      <c r="F479" s="36" t="s">
        <v>91</v>
      </c>
      <c r="G479" s="36" t="s">
        <v>92</v>
      </c>
      <c r="H479" s="36"/>
      <c r="I479" s="36">
        <v>1370</v>
      </c>
    </row>
    <row r="480" spans="1:9" x14ac:dyDescent="0.35">
      <c r="A480" s="36">
        <v>1531163</v>
      </c>
      <c r="B480" s="36" t="str">
        <f>VLOOKUP(AllData[[#This Row],[Order]],MM[],3,FALSE)</f>
        <v>V5757341200600</v>
      </c>
      <c r="C480" s="36">
        <f>VLOOKUP(AllData[[#This Row],[Order]],MM[],2,FALSE)</f>
        <v>213</v>
      </c>
      <c r="D480" s="36" t="s">
        <v>95</v>
      </c>
      <c r="E480" s="36" t="s">
        <v>61</v>
      </c>
      <c r="F480" s="36" t="s">
        <v>63</v>
      </c>
      <c r="G480" s="36" t="s">
        <v>96</v>
      </c>
      <c r="H480" s="36">
        <v>325.08</v>
      </c>
      <c r="I480" s="36">
        <v>40</v>
      </c>
    </row>
    <row r="481" spans="1:9" x14ac:dyDescent="0.35">
      <c r="A481" s="36">
        <v>1531163</v>
      </c>
      <c r="B481" s="36" t="str">
        <f>VLOOKUP(AllData[[#This Row],[Order]],MM[],3,FALSE)</f>
        <v>V5757341200600</v>
      </c>
      <c r="C481" s="36">
        <f>VLOOKUP(AllData[[#This Row],[Order]],MM[],2,FALSE)</f>
        <v>213</v>
      </c>
      <c r="D481" s="36" t="s">
        <v>97</v>
      </c>
      <c r="E481" s="36" t="s">
        <v>69</v>
      </c>
      <c r="F481" s="36" t="s">
        <v>70</v>
      </c>
      <c r="G481" s="36" t="s">
        <v>98</v>
      </c>
      <c r="H481" s="36">
        <v>20</v>
      </c>
      <c r="I481" s="36">
        <v>20</v>
      </c>
    </row>
    <row r="482" spans="1:9" x14ac:dyDescent="0.35">
      <c r="A482" s="36">
        <v>1531163</v>
      </c>
      <c r="B482" s="36" t="str">
        <f>VLOOKUP(AllData[[#This Row],[Order]],MM[],3,FALSE)</f>
        <v>V5757341200600</v>
      </c>
      <c r="C482" s="36">
        <f>VLOOKUP(AllData[[#This Row],[Order]],MM[],2,FALSE)</f>
        <v>213</v>
      </c>
      <c r="D482" s="36" t="s">
        <v>99</v>
      </c>
      <c r="E482" s="36" t="s">
        <v>69</v>
      </c>
      <c r="F482" s="36" t="s">
        <v>70</v>
      </c>
      <c r="G482" s="36" t="s">
        <v>100</v>
      </c>
      <c r="H482" s="36">
        <v>50</v>
      </c>
      <c r="I482" s="36">
        <v>50</v>
      </c>
    </row>
    <row r="483" spans="1:9" x14ac:dyDescent="0.35">
      <c r="A483" s="36">
        <v>1531163</v>
      </c>
      <c r="B483" s="36" t="str">
        <f>VLOOKUP(AllData[[#This Row],[Order]],MM[],3,FALSE)</f>
        <v>V5757341200600</v>
      </c>
      <c r="C483" s="36">
        <f>VLOOKUP(AllData[[#This Row],[Order]],MM[],2,FALSE)</f>
        <v>213</v>
      </c>
      <c r="D483" s="36" t="s">
        <v>101</v>
      </c>
      <c r="E483" s="36" t="s">
        <v>102</v>
      </c>
      <c r="F483" s="36" t="s">
        <v>100</v>
      </c>
      <c r="G483" s="36" t="s">
        <v>103</v>
      </c>
      <c r="H483" s="36">
        <v>10</v>
      </c>
      <c r="I483" s="36">
        <v>10</v>
      </c>
    </row>
    <row r="484" spans="1:9" x14ac:dyDescent="0.35">
      <c r="A484" s="36">
        <v>1531163</v>
      </c>
      <c r="B484" s="36" t="str">
        <f>VLOOKUP(AllData[[#This Row],[Order]],MM[],3,FALSE)</f>
        <v>V5757341200600</v>
      </c>
      <c r="C484" s="36">
        <f>VLOOKUP(AllData[[#This Row],[Order]],MM[],2,FALSE)</f>
        <v>213</v>
      </c>
      <c r="D484" s="36" t="s">
        <v>104</v>
      </c>
      <c r="E484" s="36" t="s">
        <v>102</v>
      </c>
      <c r="F484" s="36" t="s">
        <v>100</v>
      </c>
      <c r="G484" s="36" t="s">
        <v>106</v>
      </c>
      <c r="H484" s="36">
        <v>10</v>
      </c>
      <c r="I484" s="36">
        <v>10</v>
      </c>
    </row>
    <row r="485" spans="1:9" x14ac:dyDescent="0.35">
      <c r="A485" s="36">
        <v>1531163</v>
      </c>
      <c r="B485" s="36" t="str">
        <f>VLOOKUP(AllData[[#This Row],[Order]],MM[],3,FALSE)</f>
        <v>V5757341200600</v>
      </c>
      <c r="C485" s="36">
        <f>VLOOKUP(AllData[[#This Row],[Order]],MM[],2,FALSE)</f>
        <v>213</v>
      </c>
      <c r="D485" s="36" t="s">
        <v>60</v>
      </c>
      <c r="E485" s="36" t="s">
        <v>61</v>
      </c>
      <c r="F485" s="36" t="s">
        <v>63</v>
      </c>
      <c r="G485" s="36" t="s">
        <v>108</v>
      </c>
      <c r="H485" s="36">
        <v>1654.38</v>
      </c>
      <c r="I485" s="36">
        <v>1</v>
      </c>
    </row>
    <row r="486" spans="1:9" x14ac:dyDescent="0.35">
      <c r="A486" s="36">
        <v>1531163</v>
      </c>
      <c r="B486" s="36" t="str">
        <f>VLOOKUP(AllData[[#This Row],[Order]],MM[],3,FALSE)</f>
        <v>V5757341200600</v>
      </c>
      <c r="C486" s="36">
        <f>VLOOKUP(AllData[[#This Row],[Order]],MM[],2,FALSE)</f>
        <v>213</v>
      </c>
      <c r="D486" s="36" t="s">
        <v>82</v>
      </c>
      <c r="E486" s="36" t="s">
        <v>83</v>
      </c>
      <c r="F486" s="36" t="s">
        <v>84</v>
      </c>
      <c r="G486" s="36" t="s">
        <v>110</v>
      </c>
      <c r="H486" s="36">
        <v>154.26000000000002</v>
      </c>
      <c r="I486" s="36">
        <v>5</v>
      </c>
    </row>
    <row r="487" spans="1:9" x14ac:dyDescent="0.35">
      <c r="A487" s="36">
        <v>1531230</v>
      </c>
      <c r="B487" s="36" t="str">
        <f>VLOOKUP(AllData[[#This Row],[Order]],MM[],3,FALSE)</f>
        <v>V5757301200200Q</v>
      </c>
      <c r="C487" s="36">
        <f>VLOOKUP(AllData[[#This Row],[Order]],MM[],2,FALSE)</f>
        <v>214</v>
      </c>
      <c r="D487" s="36" t="s">
        <v>60</v>
      </c>
      <c r="E487" s="36" t="s">
        <v>61</v>
      </c>
      <c r="F487" s="36" t="s">
        <v>63</v>
      </c>
      <c r="G487" s="36" t="s">
        <v>64</v>
      </c>
      <c r="H487" s="36">
        <v>1.7669999999999999</v>
      </c>
      <c r="I487" s="36">
        <v>20</v>
      </c>
    </row>
    <row r="488" spans="1:9" x14ac:dyDescent="0.35">
      <c r="A488" s="36">
        <v>1531230</v>
      </c>
      <c r="B488" s="36" t="str">
        <f>VLOOKUP(AllData[[#This Row],[Order]],MM[],3,FALSE)</f>
        <v>V5757301200200Q</v>
      </c>
      <c r="C488" s="36">
        <f>VLOOKUP(AllData[[#This Row],[Order]],MM[],2,FALSE)</f>
        <v>214</v>
      </c>
      <c r="D488" s="36" t="s">
        <v>68</v>
      </c>
      <c r="E488" s="36" t="s">
        <v>69</v>
      </c>
      <c r="F488" s="36" t="s">
        <v>70</v>
      </c>
      <c r="G488" s="36" t="s">
        <v>71</v>
      </c>
      <c r="H488" s="36">
        <v>30</v>
      </c>
      <c r="I488" s="36">
        <v>30</v>
      </c>
    </row>
    <row r="489" spans="1:9" x14ac:dyDescent="0.35">
      <c r="A489" s="36">
        <v>1531230</v>
      </c>
      <c r="B489" s="36" t="str">
        <f>VLOOKUP(AllData[[#This Row],[Order]],MM[],3,FALSE)</f>
        <v>V5757301200200Q</v>
      </c>
      <c r="C489" s="36">
        <f>VLOOKUP(AllData[[#This Row],[Order]],MM[],2,FALSE)</f>
        <v>214</v>
      </c>
      <c r="D489" s="36" t="s">
        <v>73</v>
      </c>
      <c r="E489" s="36" t="s">
        <v>61</v>
      </c>
      <c r="F489" s="36" t="s">
        <v>63</v>
      </c>
      <c r="G489" s="36" t="s">
        <v>74</v>
      </c>
      <c r="H489" s="36">
        <v>273.90000000000003</v>
      </c>
      <c r="I489" s="36">
        <v>200</v>
      </c>
    </row>
    <row r="490" spans="1:9" x14ac:dyDescent="0.35">
      <c r="A490" s="36">
        <v>1531230</v>
      </c>
      <c r="B490" s="36" t="str">
        <f>VLOOKUP(AllData[[#This Row],[Order]],MM[],3,FALSE)</f>
        <v>V5757301200200Q</v>
      </c>
      <c r="C490" s="36">
        <f>VLOOKUP(AllData[[#This Row],[Order]],MM[],2,FALSE)</f>
        <v>214</v>
      </c>
      <c r="D490" s="36" t="s">
        <v>75</v>
      </c>
      <c r="E490" s="36" t="s">
        <v>61</v>
      </c>
      <c r="F490" s="36" t="s">
        <v>63</v>
      </c>
      <c r="G490" s="36" t="s">
        <v>76</v>
      </c>
      <c r="H490" s="36">
        <v>1175.8200000000002</v>
      </c>
      <c r="I490" s="36">
        <v>500</v>
      </c>
    </row>
    <row r="491" spans="1:9" x14ac:dyDescent="0.35">
      <c r="A491" s="36">
        <v>1531230</v>
      </c>
      <c r="B491" s="36" t="str">
        <f>VLOOKUP(AllData[[#This Row],[Order]],MM[],3,FALSE)</f>
        <v>V5757301200200Q</v>
      </c>
      <c r="C491" s="36">
        <f>VLOOKUP(AllData[[#This Row],[Order]],MM[],2,FALSE)</f>
        <v>214</v>
      </c>
      <c r="D491" s="36" t="s">
        <v>78</v>
      </c>
      <c r="E491" s="36" t="s">
        <v>69</v>
      </c>
      <c r="F491" s="36" t="s">
        <v>70</v>
      </c>
      <c r="G491" s="36" t="s">
        <v>79</v>
      </c>
      <c r="H491" s="36">
        <v>20</v>
      </c>
      <c r="I491" s="36">
        <v>20</v>
      </c>
    </row>
    <row r="492" spans="1:9" x14ac:dyDescent="0.35">
      <c r="A492" s="36">
        <v>1531230</v>
      </c>
      <c r="B492" s="36" t="str">
        <f>VLOOKUP(AllData[[#This Row],[Order]],MM[],3,FALSE)</f>
        <v>V5757301200200Q</v>
      </c>
      <c r="C492" s="36">
        <f>VLOOKUP(AllData[[#This Row],[Order]],MM[],2,FALSE)</f>
        <v>214</v>
      </c>
      <c r="D492" s="36" t="s">
        <v>80</v>
      </c>
      <c r="E492" s="36" t="s">
        <v>69</v>
      </c>
      <c r="F492" s="36" t="s">
        <v>70</v>
      </c>
      <c r="G492" s="36" t="s">
        <v>81</v>
      </c>
      <c r="H492" s="36">
        <v>20</v>
      </c>
      <c r="I492" s="36">
        <v>20</v>
      </c>
    </row>
    <row r="493" spans="1:9" x14ac:dyDescent="0.35">
      <c r="A493" s="36">
        <v>1531230</v>
      </c>
      <c r="B493" s="36" t="str">
        <f>VLOOKUP(AllData[[#This Row],[Order]],MM[],3,FALSE)</f>
        <v>V5757301200200Q</v>
      </c>
      <c r="C493" s="36">
        <f>VLOOKUP(AllData[[#This Row],[Order]],MM[],2,FALSE)</f>
        <v>214</v>
      </c>
      <c r="D493" s="36" t="s">
        <v>82</v>
      </c>
      <c r="E493" s="36" t="s">
        <v>83</v>
      </c>
      <c r="F493" s="36" t="s">
        <v>84</v>
      </c>
      <c r="G493" s="36" t="s">
        <v>84</v>
      </c>
      <c r="H493" s="36">
        <v>526.43999999999994</v>
      </c>
      <c r="I493" s="36">
        <v>450</v>
      </c>
    </row>
    <row r="494" spans="1:9" x14ac:dyDescent="0.35">
      <c r="A494" s="36">
        <v>1531230</v>
      </c>
      <c r="B494" s="36" t="str">
        <f>VLOOKUP(AllData[[#This Row],[Order]],MM[],3,FALSE)</f>
        <v>V5757301200200Q</v>
      </c>
      <c r="C494" s="36">
        <f>VLOOKUP(AllData[[#This Row],[Order]],MM[],2,FALSE)</f>
        <v>214</v>
      </c>
      <c r="D494" s="36" t="s">
        <v>85</v>
      </c>
      <c r="E494" s="36" t="s">
        <v>86</v>
      </c>
      <c r="F494" s="36" t="s">
        <v>87</v>
      </c>
      <c r="G494" s="36" t="s">
        <v>87</v>
      </c>
      <c r="H494" s="36">
        <v>20</v>
      </c>
      <c r="I494" s="36">
        <v>20</v>
      </c>
    </row>
    <row r="495" spans="1:9" x14ac:dyDescent="0.35">
      <c r="A495" s="36">
        <v>1531230</v>
      </c>
      <c r="B495" s="36" t="str">
        <f>VLOOKUP(AllData[[#This Row],[Order]],MM[],3,FALSE)</f>
        <v>V5757301200200Q</v>
      </c>
      <c r="C495" s="36">
        <f>VLOOKUP(AllData[[#This Row],[Order]],MM[],2,FALSE)</f>
        <v>214</v>
      </c>
      <c r="D495" s="36" t="s">
        <v>88</v>
      </c>
      <c r="E495" s="36" t="s">
        <v>89</v>
      </c>
      <c r="F495" s="36" t="s">
        <v>91</v>
      </c>
      <c r="G495" s="36" t="s">
        <v>92</v>
      </c>
      <c r="H495" s="36"/>
      <c r="I495" s="36">
        <v>0</v>
      </c>
    </row>
    <row r="496" spans="1:9" x14ac:dyDescent="0.35">
      <c r="A496" s="36">
        <v>1531230</v>
      </c>
      <c r="B496" s="36" t="str">
        <f>VLOOKUP(AllData[[#This Row],[Order]],MM[],3,FALSE)</f>
        <v>V5757301200200Q</v>
      </c>
      <c r="C496" s="36">
        <f>VLOOKUP(AllData[[#This Row],[Order]],MM[],2,FALSE)</f>
        <v>214</v>
      </c>
      <c r="D496" s="36" t="s">
        <v>95</v>
      </c>
      <c r="E496" s="36" t="s">
        <v>61</v>
      </c>
      <c r="F496" s="36" t="s">
        <v>63</v>
      </c>
      <c r="G496" s="36" t="s">
        <v>96</v>
      </c>
      <c r="H496" s="36">
        <v>88.5</v>
      </c>
      <c r="I496" s="36">
        <v>40</v>
      </c>
    </row>
    <row r="497" spans="1:9" x14ac:dyDescent="0.35">
      <c r="A497" s="36">
        <v>1531230</v>
      </c>
      <c r="B497" s="36" t="str">
        <f>VLOOKUP(AllData[[#This Row],[Order]],MM[],3,FALSE)</f>
        <v>V5757301200200Q</v>
      </c>
      <c r="C497" s="36">
        <f>VLOOKUP(AllData[[#This Row],[Order]],MM[],2,FALSE)</f>
        <v>214</v>
      </c>
      <c r="D497" s="36" t="s">
        <v>97</v>
      </c>
      <c r="E497" s="36" t="s">
        <v>69</v>
      </c>
      <c r="F497" s="36" t="s">
        <v>70</v>
      </c>
      <c r="G497" s="36" t="s">
        <v>98</v>
      </c>
      <c r="H497" s="36">
        <v>20</v>
      </c>
      <c r="I497" s="36">
        <v>20</v>
      </c>
    </row>
    <row r="498" spans="1:9" x14ac:dyDescent="0.35">
      <c r="A498" s="36">
        <v>1531230</v>
      </c>
      <c r="B498" s="36" t="str">
        <f>VLOOKUP(AllData[[#This Row],[Order]],MM[],3,FALSE)</f>
        <v>V5757301200200Q</v>
      </c>
      <c r="C498" s="36">
        <f>VLOOKUP(AllData[[#This Row],[Order]],MM[],2,FALSE)</f>
        <v>214</v>
      </c>
      <c r="D498" s="36" t="s">
        <v>99</v>
      </c>
      <c r="E498" s="36" t="s">
        <v>69</v>
      </c>
      <c r="F498" s="36" t="s">
        <v>70</v>
      </c>
      <c r="G498" s="36" t="s">
        <v>100</v>
      </c>
      <c r="H498" s="36">
        <v>50</v>
      </c>
      <c r="I498" s="36">
        <v>50</v>
      </c>
    </row>
    <row r="499" spans="1:9" x14ac:dyDescent="0.35">
      <c r="A499" s="36">
        <v>1531230</v>
      </c>
      <c r="B499" s="36" t="str">
        <f>VLOOKUP(AllData[[#This Row],[Order]],MM[],3,FALSE)</f>
        <v>V5757301200200Q</v>
      </c>
      <c r="C499" s="36">
        <f>VLOOKUP(AllData[[#This Row],[Order]],MM[],2,FALSE)</f>
        <v>214</v>
      </c>
      <c r="D499" s="36" t="s">
        <v>101</v>
      </c>
      <c r="E499" s="36" t="s">
        <v>102</v>
      </c>
      <c r="F499" s="36" t="s">
        <v>100</v>
      </c>
      <c r="G499" s="36" t="s">
        <v>103</v>
      </c>
      <c r="H499" s="36">
        <v>10</v>
      </c>
      <c r="I499" s="36">
        <v>10</v>
      </c>
    </row>
    <row r="500" spans="1:9" x14ac:dyDescent="0.35">
      <c r="A500" s="36">
        <v>1531230</v>
      </c>
      <c r="B500" s="36" t="str">
        <f>VLOOKUP(AllData[[#This Row],[Order]],MM[],3,FALSE)</f>
        <v>V5757301200200Q</v>
      </c>
      <c r="C500" s="36">
        <f>VLOOKUP(AllData[[#This Row],[Order]],MM[],2,FALSE)</f>
        <v>214</v>
      </c>
      <c r="D500" s="36" t="s">
        <v>104</v>
      </c>
      <c r="E500" s="36" t="s">
        <v>102</v>
      </c>
      <c r="F500" s="36" t="s">
        <v>100</v>
      </c>
      <c r="G500" s="36" t="s">
        <v>106</v>
      </c>
      <c r="H500" s="36">
        <v>10</v>
      </c>
      <c r="I500" s="36">
        <v>10</v>
      </c>
    </row>
    <row r="501" spans="1:9" x14ac:dyDescent="0.35">
      <c r="A501" s="36">
        <v>1531230</v>
      </c>
      <c r="B501" s="36" t="str">
        <f>VLOOKUP(AllData[[#This Row],[Order]],MM[],3,FALSE)</f>
        <v>V5757301200200Q</v>
      </c>
      <c r="C501" s="36">
        <f>VLOOKUP(AllData[[#This Row],[Order]],MM[],2,FALSE)</f>
        <v>214</v>
      </c>
      <c r="D501" s="36" t="s">
        <v>60</v>
      </c>
      <c r="E501" s="36" t="s">
        <v>61</v>
      </c>
      <c r="F501" s="36" t="s">
        <v>63</v>
      </c>
      <c r="G501" s="36" t="s">
        <v>108</v>
      </c>
      <c r="H501" s="36">
        <v>616.62</v>
      </c>
      <c r="I501" s="36">
        <v>1</v>
      </c>
    </row>
    <row r="502" spans="1:9" x14ac:dyDescent="0.35">
      <c r="A502" s="36">
        <v>1531230</v>
      </c>
      <c r="B502" s="36" t="str">
        <f>VLOOKUP(AllData[[#This Row],[Order]],MM[],3,FALSE)</f>
        <v>V5757301200200Q</v>
      </c>
      <c r="C502" s="36">
        <f>VLOOKUP(AllData[[#This Row],[Order]],MM[],2,FALSE)</f>
        <v>214</v>
      </c>
      <c r="D502" s="36" t="s">
        <v>82</v>
      </c>
      <c r="E502" s="36" t="s">
        <v>83</v>
      </c>
      <c r="F502" s="36" t="s">
        <v>84</v>
      </c>
      <c r="G502" s="36" t="s">
        <v>110</v>
      </c>
      <c r="H502" s="36"/>
      <c r="I502" s="36">
        <v>5</v>
      </c>
    </row>
    <row r="503" spans="1:9" x14ac:dyDescent="0.35">
      <c r="A503" s="36">
        <v>1531231</v>
      </c>
      <c r="B503" s="36" t="str">
        <f>VLOOKUP(AllData[[#This Row],[Order]],MM[],3,FALSE)</f>
        <v>V5757301200200R</v>
      </c>
      <c r="C503" s="36">
        <f>VLOOKUP(AllData[[#This Row],[Order]],MM[],2,FALSE)</f>
        <v>214</v>
      </c>
      <c r="D503" s="36" t="s">
        <v>60</v>
      </c>
      <c r="E503" s="36" t="s">
        <v>61</v>
      </c>
      <c r="F503" s="36" t="s">
        <v>63</v>
      </c>
      <c r="G503" s="36" t="s">
        <v>64</v>
      </c>
      <c r="H503" s="36">
        <v>11.933</v>
      </c>
      <c r="I503" s="36">
        <v>20</v>
      </c>
    </row>
    <row r="504" spans="1:9" x14ac:dyDescent="0.35">
      <c r="A504" s="36">
        <v>1531231</v>
      </c>
      <c r="B504" s="36" t="str">
        <f>VLOOKUP(AllData[[#This Row],[Order]],MM[],3,FALSE)</f>
        <v>V5757301200200R</v>
      </c>
      <c r="C504" s="36">
        <f>VLOOKUP(AllData[[#This Row],[Order]],MM[],2,FALSE)</f>
        <v>214</v>
      </c>
      <c r="D504" s="36" t="s">
        <v>68</v>
      </c>
      <c r="E504" s="36" t="s">
        <v>69</v>
      </c>
      <c r="F504" s="36" t="s">
        <v>70</v>
      </c>
      <c r="G504" s="36" t="s">
        <v>71</v>
      </c>
      <c r="H504" s="36">
        <v>30</v>
      </c>
      <c r="I504" s="36">
        <v>30</v>
      </c>
    </row>
    <row r="505" spans="1:9" x14ac:dyDescent="0.35">
      <c r="A505" s="36">
        <v>1531231</v>
      </c>
      <c r="B505" s="36" t="str">
        <f>VLOOKUP(AllData[[#This Row],[Order]],MM[],3,FALSE)</f>
        <v>V5757301200200R</v>
      </c>
      <c r="C505" s="36">
        <f>VLOOKUP(AllData[[#This Row],[Order]],MM[],2,FALSE)</f>
        <v>214</v>
      </c>
      <c r="D505" s="36" t="s">
        <v>73</v>
      </c>
      <c r="E505" s="36" t="s">
        <v>61</v>
      </c>
      <c r="F505" s="36" t="s">
        <v>63</v>
      </c>
      <c r="G505" s="36" t="s">
        <v>74</v>
      </c>
      <c r="H505" s="36">
        <v>760.2</v>
      </c>
      <c r="I505" s="36">
        <v>200</v>
      </c>
    </row>
    <row r="506" spans="1:9" x14ac:dyDescent="0.35">
      <c r="A506" s="36">
        <v>1531231</v>
      </c>
      <c r="B506" s="36" t="str">
        <f>VLOOKUP(AllData[[#This Row],[Order]],MM[],3,FALSE)</f>
        <v>V5757301200200R</v>
      </c>
      <c r="C506" s="36">
        <f>VLOOKUP(AllData[[#This Row],[Order]],MM[],2,FALSE)</f>
        <v>214</v>
      </c>
      <c r="D506" s="36" t="s">
        <v>75</v>
      </c>
      <c r="E506" s="36" t="s">
        <v>61</v>
      </c>
      <c r="F506" s="36" t="s">
        <v>63</v>
      </c>
      <c r="G506" s="36" t="s">
        <v>76</v>
      </c>
      <c r="H506" s="36">
        <v>504.84</v>
      </c>
      <c r="I506" s="36">
        <v>500</v>
      </c>
    </row>
    <row r="507" spans="1:9" x14ac:dyDescent="0.35">
      <c r="A507" s="36">
        <v>1531231</v>
      </c>
      <c r="B507" s="36" t="str">
        <f>VLOOKUP(AllData[[#This Row],[Order]],MM[],3,FALSE)</f>
        <v>V5757301200200R</v>
      </c>
      <c r="C507" s="36">
        <f>VLOOKUP(AllData[[#This Row],[Order]],MM[],2,FALSE)</f>
        <v>214</v>
      </c>
      <c r="D507" s="36" t="s">
        <v>78</v>
      </c>
      <c r="E507" s="36" t="s">
        <v>69</v>
      </c>
      <c r="F507" s="36" t="s">
        <v>70</v>
      </c>
      <c r="G507" s="36" t="s">
        <v>79</v>
      </c>
      <c r="H507" s="36">
        <v>20</v>
      </c>
      <c r="I507" s="36">
        <v>20</v>
      </c>
    </row>
    <row r="508" spans="1:9" x14ac:dyDescent="0.35">
      <c r="A508" s="36">
        <v>1531231</v>
      </c>
      <c r="B508" s="36" t="str">
        <f>VLOOKUP(AllData[[#This Row],[Order]],MM[],3,FALSE)</f>
        <v>V5757301200200R</v>
      </c>
      <c r="C508" s="36">
        <f>VLOOKUP(AllData[[#This Row],[Order]],MM[],2,FALSE)</f>
        <v>214</v>
      </c>
      <c r="D508" s="36" t="s">
        <v>80</v>
      </c>
      <c r="E508" s="36" t="s">
        <v>69</v>
      </c>
      <c r="F508" s="36" t="s">
        <v>70</v>
      </c>
      <c r="G508" s="36" t="s">
        <v>81</v>
      </c>
      <c r="H508" s="36">
        <v>20</v>
      </c>
      <c r="I508" s="36">
        <v>20</v>
      </c>
    </row>
    <row r="509" spans="1:9" x14ac:dyDescent="0.35">
      <c r="A509" s="36">
        <v>1531231</v>
      </c>
      <c r="B509" s="36" t="str">
        <f>VLOOKUP(AllData[[#This Row],[Order]],MM[],3,FALSE)</f>
        <v>V5757301200200R</v>
      </c>
      <c r="C509" s="36">
        <f>VLOOKUP(AllData[[#This Row],[Order]],MM[],2,FALSE)</f>
        <v>214</v>
      </c>
      <c r="D509" s="36" t="s">
        <v>82</v>
      </c>
      <c r="E509" s="36" t="s">
        <v>83</v>
      </c>
      <c r="F509" s="36" t="s">
        <v>84</v>
      </c>
      <c r="G509" s="36" t="s">
        <v>84</v>
      </c>
      <c r="H509" s="36">
        <v>814.92000000000007</v>
      </c>
      <c r="I509" s="36">
        <v>450</v>
      </c>
    </row>
    <row r="510" spans="1:9" x14ac:dyDescent="0.35">
      <c r="A510" s="36">
        <v>1531231</v>
      </c>
      <c r="B510" s="36" t="str">
        <f>VLOOKUP(AllData[[#This Row],[Order]],MM[],3,FALSE)</f>
        <v>V5757301200200R</v>
      </c>
      <c r="C510" s="36">
        <f>VLOOKUP(AllData[[#This Row],[Order]],MM[],2,FALSE)</f>
        <v>214</v>
      </c>
      <c r="D510" s="36" t="s">
        <v>85</v>
      </c>
      <c r="E510" s="36" t="s">
        <v>86</v>
      </c>
      <c r="F510" s="36" t="s">
        <v>87</v>
      </c>
      <c r="G510" s="36" t="s">
        <v>87</v>
      </c>
      <c r="H510" s="36">
        <v>20</v>
      </c>
      <c r="I510" s="36">
        <v>20</v>
      </c>
    </row>
    <row r="511" spans="1:9" x14ac:dyDescent="0.35">
      <c r="A511" s="36">
        <v>1531231</v>
      </c>
      <c r="B511" s="36" t="str">
        <f>VLOOKUP(AllData[[#This Row],[Order]],MM[],3,FALSE)</f>
        <v>V5757301200200R</v>
      </c>
      <c r="C511" s="36">
        <f>VLOOKUP(AllData[[#This Row],[Order]],MM[],2,FALSE)</f>
        <v>214</v>
      </c>
      <c r="D511" s="36" t="s">
        <v>88</v>
      </c>
      <c r="E511" s="36" t="s">
        <v>89</v>
      </c>
      <c r="F511" s="36" t="s">
        <v>91</v>
      </c>
      <c r="G511" s="36" t="s">
        <v>92</v>
      </c>
      <c r="H511" s="36"/>
      <c r="I511" s="36">
        <v>0</v>
      </c>
    </row>
    <row r="512" spans="1:9" x14ac:dyDescent="0.35">
      <c r="A512" s="36">
        <v>1531231</v>
      </c>
      <c r="B512" s="36" t="str">
        <f>VLOOKUP(AllData[[#This Row],[Order]],MM[],3,FALSE)</f>
        <v>V5757301200200R</v>
      </c>
      <c r="C512" s="36">
        <f>VLOOKUP(AllData[[#This Row],[Order]],MM[],2,FALSE)</f>
        <v>214</v>
      </c>
      <c r="D512" s="36" t="s">
        <v>95</v>
      </c>
      <c r="E512" s="36" t="s">
        <v>61</v>
      </c>
      <c r="F512" s="36" t="s">
        <v>63</v>
      </c>
      <c r="G512" s="36" t="s">
        <v>96</v>
      </c>
      <c r="H512" s="36">
        <v>5.2</v>
      </c>
      <c r="I512" s="36">
        <v>40</v>
      </c>
    </row>
    <row r="513" spans="1:9" x14ac:dyDescent="0.35">
      <c r="A513" s="36">
        <v>1531231</v>
      </c>
      <c r="B513" s="36" t="str">
        <f>VLOOKUP(AllData[[#This Row],[Order]],MM[],3,FALSE)</f>
        <v>V5757301200200R</v>
      </c>
      <c r="C513" s="36">
        <f>VLOOKUP(AllData[[#This Row],[Order]],MM[],2,FALSE)</f>
        <v>214</v>
      </c>
      <c r="D513" s="36" t="s">
        <v>97</v>
      </c>
      <c r="E513" s="36" t="s">
        <v>69</v>
      </c>
      <c r="F513" s="36" t="s">
        <v>70</v>
      </c>
      <c r="G513" s="36" t="s">
        <v>98</v>
      </c>
      <c r="H513" s="36">
        <v>20</v>
      </c>
      <c r="I513" s="36">
        <v>20</v>
      </c>
    </row>
    <row r="514" spans="1:9" x14ac:dyDescent="0.35">
      <c r="A514" s="36">
        <v>1531231</v>
      </c>
      <c r="B514" s="36" t="str">
        <f>VLOOKUP(AllData[[#This Row],[Order]],MM[],3,FALSE)</f>
        <v>V5757301200200R</v>
      </c>
      <c r="C514" s="36">
        <f>VLOOKUP(AllData[[#This Row],[Order]],MM[],2,FALSE)</f>
        <v>214</v>
      </c>
      <c r="D514" s="36" t="s">
        <v>99</v>
      </c>
      <c r="E514" s="36" t="s">
        <v>69</v>
      </c>
      <c r="F514" s="36" t="s">
        <v>70</v>
      </c>
      <c r="G514" s="36" t="s">
        <v>100</v>
      </c>
      <c r="H514" s="36">
        <v>50</v>
      </c>
      <c r="I514" s="36">
        <v>50</v>
      </c>
    </row>
    <row r="515" spans="1:9" x14ac:dyDescent="0.35">
      <c r="A515" s="36">
        <v>1531231</v>
      </c>
      <c r="B515" s="36" t="str">
        <f>VLOOKUP(AllData[[#This Row],[Order]],MM[],3,FALSE)</f>
        <v>V5757301200200R</v>
      </c>
      <c r="C515" s="36">
        <f>VLOOKUP(AllData[[#This Row],[Order]],MM[],2,FALSE)</f>
        <v>214</v>
      </c>
      <c r="D515" s="36" t="s">
        <v>101</v>
      </c>
      <c r="E515" s="36" t="s">
        <v>102</v>
      </c>
      <c r="F515" s="36" t="s">
        <v>100</v>
      </c>
      <c r="G515" s="36" t="s">
        <v>103</v>
      </c>
      <c r="H515" s="36">
        <v>10</v>
      </c>
      <c r="I515" s="36">
        <v>10</v>
      </c>
    </row>
    <row r="516" spans="1:9" x14ac:dyDescent="0.35">
      <c r="A516" s="36">
        <v>1531231</v>
      </c>
      <c r="B516" s="36" t="str">
        <f>VLOOKUP(AllData[[#This Row],[Order]],MM[],3,FALSE)</f>
        <v>V5757301200200R</v>
      </c>
      <c r="C516" s="36">
        <f>VLOOKUP(AllData[[#This Row],[Order]],MM[],2,FALSE)</f>
        <v>214</v>
      </c>
      <c r="D516" s="36" t="s">
        <v>104</v>
      </c>
      <c r="E516" s="36" t="s">
        <v>102</v>
      </c>
      <c r="F516" s="36" t="s">
        <v>100</v>
      </c>
      <c r="G516" s="36" t="s">
        <v>106</v>
      </c>
      <c r="H516" s="36">
        <v>10</v>
      </c>
      <c r="I516" s="36">
        <v>10</v>
      </c>
    </row>
    <row r="517" spans="1:9" x14ac:dyDescent="0.35">
      <c r="A517" s="36">
        <v>1531231</v>
      </c>
      <c r="B517" s="36" t="str">
        <f>VLOOKUP(AllData[[#This Row],[Order]],MM[],3,FALSE)</f>
        <v>V5757301200200R</v>
      </c>
      <c r="C517" s="36">
        <f>VLOOKUP(AllData[[#This Row],[Order]],MM[],2,FALSE)</f>
        <v>214</v>
      </c>
      <c r="D517" s="36" t="s">
        <v>60</v>
      </c>
      <c r="E517" s="36" t="s">
        <v>61</v>
      </c>
      <c r="F517" s="36" t="s">
        <v>63</v>
      </c>
      <c r="G517" s="36" t="s">
        <v>108</v>
      </c>
      <c r="H517" s="36">
        <v>635.45999999999992</v>
      </c>
      <c r="I517" s="36">
        <v>1</v>
      </c>
    </row>
    <row r="518" spans="1:9" x14ac:dyDescent="0.35">
      <c r="A518" s="36">
        <v>1531231</v>
      </c>
      <c r="B518" s="36" t="str">
        <f>VLOOKUP(AllData[[#This Row],[Order]],MM[],3,FALSE)</f>
        <v>V5757301200200R</v>
      </c>
      <c r="C518" s="36">
        <f>VLOOKUP(AllData[[#This Row],[Order]],MM[],2,FALSE)</f>
        <v>214</v>
      </c>
      <c r="D518" s="36" t="s">
        <v>82</v>
      </c>
      <c r="E518" s="36" t="s">
        <v>83</v>
      </c>
      <c r="F518" s="36" t="s">
        <v>84</v>
      </c>
      <c r="G518" s="36" t="s">
        <v>110</v>
      </c>
      <c r="H518" s="36">
        <v>239.70000000000002</v>
      </c>
      <c r="I518" s="36">
        <v>5</v>
      </c>
    </row>
    <row r="519" spans="1:9" x14ac:dyDescent="0.35">
      <c r="A519" s="36">
        <v>1531232</v>
      </c>
      <c r="B519" s="36" t="str">
        <f>VLOOKUP(AllData[[#This Row],[Order]],MM[],3,FALSE)</f>
        <v>V5757321200400</v>
      </c>
      <c r="C519" s="36">
        <f>VLOOKUP(AllData[[#This Row],[Order]],MM[],2,FALSE)</f>
        <v>214</v>
      </c>
      <c r="D519" s="36" t="s">
        <v>60</v>
      </c>
      <c r="E519" s="36" t="s">
        <v>61</v>
      </c>
      <c r="F519" s="36" t="s">
        <v>63</v>
      </c>
      <c r="G519" s="36" t="s">
        <v>64</v>
      </c>
      <c r="H519" s="36">
        <v>1.7669999999999999</v>
      </c>
      <c r="I519" s="36">
        <v>20</v>
      </c>
    </row>
    <row r="520" spans="1:9" x14ac:dyDescent="0.35">
      <c r="A520" s="36">
        <v>1531232</v>
      </c>
      <c r="B520" s="36" t="str">
        <f>VLOOKUP(AllData[[#This Row],[Order]],MM[],3,FALSE)</f>
        <v>V5757321200400</v>
      </c>
      <c r="C520" s="36">
        <f>VLOOKUP(AllData[[#This Row],[Order]],MM[],2,FALSE)</f>
        <v>214</v>
      </c>
      <c r="D520" s="36" t="s">
        <v>68</v>
      </c>
      <c r="E520" s="36" t="s">
        <v>69</v>
      </c>
      <c r="F520" s="36" t="s">
        <v>70</v>
      </c>
      <c r="G520" s="36" t="s">
        <v>71</v>
      </c>
      <c r="H520" s="36">
        <v>30</v>
      </c>
      <c r="I520" s="36">
        <v>30</v>
      </c>
    </row>
    <row r="521" spans="1:9" x14ac:dyDescent="0.35">
      <c r="A521" s="36">
        <v>1531232</v>
      </c>
      <c r="B521" s="36" t="str">
        <f>VLOOKUP(AllData[[#This Row],[Order]],MM[],3,FALSE)</f>
        <v>V5757321200400</v>
      </c>
      <c r="C521" s="36">
        <f>VLOOKUP(AllData[[#This Row],[Order]],MM[],2,FALSE)</f>
        <v>214</v>
      </c>
      <c r="D521" s="36" t="s">
        <v>73</v>
      </c>
      <c r="E521" s="36" t="s">
        <v>61</v>
      </c>
      <c r="F521" s="36" t="s">
        <v>63</v>
      </c>
      <c r="G521" s="36" t="s">
        <v>74</v>
      </c>
      <c r="H521" s="36">
        <v>240.29999999999998</v>
      </c>
      <c r="I521" s="36">
        <v>200</v>
      </c>
    </row>
    <row r="522" spans="1:9" x14ac:dyDescent="0.35">
      <c r="A522" s="36">
        <v>1531232</v>
      </c>
      <c r="B522" s="36" t="str">
        <f>VLOOKUP(AllData[[#This Row],[Order]],MM[],3,FALSE)</f>
        <v>V5757321200400</v>
      </c>
      <c r="C522" s="36">
        <f>VLOOKUP(AllData[[#This Row],[Order]],MM[],2,FALSE)</f>
        <v>214</v>
      </c>
      <c r="D522" s="36" t="s">
        <v>75</v>
      </c>
      <c r="E522" s="36" t="s">
        <v>61</v>
      </c>
      <c r="F522" s="36" t="s">
        <v>63</v>
      </c>
      <c r="G522" s="36" t="s">
        <v>76</v>
      </c>
      <c r="H522" s="36">
        <v>2.9670000000000001</v>
      </c>
      <c r="I522" s="36">
        <v>500</v>
      </c>
    </row>
    <row r="523" spans="1:9" x14ac:dyDescent="0.35">
      <c r="A523" s="36">
        <v>1531232</v>
      </c>
      <c r="B523" s="36" t="str">
        <f>VLOOKUP(AllData[[#This Row],[Order]],MM[],3,FALSE)</f>
        <v>V5757321200400</v>
      </c>
      <c r="C523" s="36">
        <f>VLOOKUP(AllData[[#This Row],[Order]],MM[],2,FALSE)</f>
        <v>214</v>
      </c>
      <c r="D523" s="36" t="s">
        <v>78</v>
      </c>
      <c r="E523" s="36" t="s">
        <v>69</v>
      </c>
      <c r="F523" s="36" t="s">
        <v>70</v>
      </c>
      <c r="G523" s="36" t="s">
        <v>79</v>
      </c>
      <c r="H523" s="36">
        <v>20</v>
      </c>
      <c r="I523" s="36">
        <v>20</v>
      </c>
    </row>
    <row r="524" spans="1:9" x14ac:dyDescent="0.35">
      <c r="A524" s="36">
        <v>1531232</v>
      </c>
      <c r="B524" s="36" t="str">
        <f>VLOOKUP(AllData[[#This Row],[Order]],MM[],3,FALSE)</f>
        <v>V5757321200400</v>
      </c>
      <c r="C524" s="36">
        <f>VLOOKUP(AllData[[#This Row],[Order]],MM[],2,FALSE)</f>
        <v>214</v>
      </c>
      <c r="D524" s="36" t="s">
        <v>80</v>
      </c>
      <c r="E524" s="36" t="s">
        <v>69</v>
      </c>
      <c r="F524" s="36" t="s">
        <v>70</v>
      </c>
      <c r="G524" s="36" t="s">
        <v>81</v>
      </c>
      <c r="H524" s="36">
        <v>20</v>
      </c>
      <c r="I524" s="36">
        <v>20</v>
      </c>
    </row>
    <row r="525" spans="1:9" x14ac:dyDescent="0.35">
      <c r="A525" s="36">
        <v>1531232</v>
      </c>
      <c r="B525" s="36" t="str">
        <f>VLOOKUP(AllData[[#This Row],[Order]],MM[],3,FALSE)</f>
        <v>V5757321200400</v>
      </c>
      <c r="C525" s="36">
        <f>VLOOKUP(AllData[[#This Row],[Order]],MM[],2,FALSE)</f>
        <v>214</v>
      </c>
      <c r="D525" s="36" t="s">
        <v>82</v>
      </c>
      <c r="E525" s="36" t="s">
        <v>83</v>
      </c>
      <c r="F525" s="36" t="s">
        <v>84</v>
      </c>
      <c r="G525" s="36" t="s">
        <v>84</v>
      </c>
      <c r="H525" s="36">
        <v>330.06</v>
      </c>
      <c r="I525" s="36">
        <v>450</v>
      </c>
    </row>
    <row r="526" spans="1:9" x14ac:dyDescent="0.35">
      <c r="A526" s="36">
        <v>1531232</v>
      </c>
      <c r="B526" s="36" t="str">
        <f>VLOOKUP(AllData[[#This Row],[Order]],MM[],3,FALSE)</f>
        <v>V5757321200400</v>
      </c>
      <c r="C526" s="36">
        <f>VLOOKUP(AllData[[#This Row],[Order]],MM[],2,FALSE)</f>
        <v>214</v>
      </c>
      <c r="D526" s="36" t="s">
        <v>85</v>
      </c>
      <c r="E526" s="36" t="s">
        <v>86</v>
      </c>
      <c r="F526" s="36" t="s">
        <v>87</v>
      </c>
      <c r="G526" s="36" t="s">
        <v>87</v>
      </c>
      <c r="H526" s="36">
        <v>20</v>
      </c>
      <c r="I526" s="36">
        <v>20</v>
      </c>
    </row>
    <row r="527" spans="1:9" x14ac:dyDescent="0.35">
      <c r="A527" s="36">
        <v>1531232</v>
      </c>
      <c r="B527" s="36" t="str">
        <f>VLOOKUP(AllData[[#This Row],[Order]],MM[],3,FALSE)</f>
        <v>V5757321200400</v>
      </c>
      <c r="C527" s="36">
        <f>VLOOKUP(AllData[[#This Row],[Order]],MM[],2,FALSE)</f>
        <v>214</v>
      </c>
      <c r="D527" s="36" t="s">
        <v>95</v>
      </c>
      <c r="E527" s="36" t="s">
        <v>61</v>
      </c>
      <c r="F527" s="36" t="s">
        <v>63</v>
      </c>
      <c r="G527" s="36" t="s">
        <v>96</v>
      </c>
      <c r="H527" s="36">
        <v>4.95</v>
      </c>
      <c r="I527" s="36">
        <v>40</v>
      </c>
    </row>
    <row r="528" spans="1:9" x14ac:dyDescent="0.35">
      <c r="A528" s="36">
        <v>1531232</v>
      </c>
      <c r="B528" s="36" t="str">
        <f>VLOOKUP(AllData[[#This Row],[Order]],MM[],3,FALSE)</f>
        <v>V5757321200400</v>
      </c>
      <c r="C528" s="36">
        <f>VLOOKUP(AllData[[#This Row],[Order]],MM[],2,FALSE)</f>
        <v>214</v>
      </c>
      <c r="D528" s="36" t="s">
        <v>97</v>
      </c>
      <c r="E528" s="36" t="s">
        <v>69</v>
      </c>
      <c r="F528" s="36" t="s">
        <v>70</v>
      </c>
      <c r="G528" s="36" t="s">
        <v>98</v>
      </c>
      <c r="H528" s="36">
        <v>20</v>
      </c>
      <c r="I528" s="36">
        <v>20</v>
      </c>
    </row>
    <row r="529" spans="1:9" x14ac:dyDescent="0.35">
      <c r="A529" s="36">
        <v>1531232</v>
      </c>
      <c r="B529" s="36" t="str">
        <f>VLOOKUP(AllData[[#This Row],[Order]],MM[],3,FALSE)</f>
        <v>V5757321200400</v>
      </c>
      <c r="C529" s="36">
        <f>VLOOKUP(AllData[[#This Row],[Order]],MM[],2,FALSE)</f>
        <v>214</v>
      </c>
      <c r="D529" s="36" t="s">
        <v>99</v>
      </c>
      <c r="E529" s="36" t="s">
        <v>69</v>
      </c>
      <c r="F529" s="36" t="s">
        <v>70</v>
      </c>
      <c r="G529" s="36" t="s">
        <v>100</v>
      </c>
      <c r="H529" s="36">
        <v>50</v>
      </c>
      <c r="I529" s="36">
        <v>50</v>
      </c>
    </row>
    <row r="530" spans="1:9" x14ac:dyDescent="0.35">
      <c r="A530" s="36">
        <v>1531232</v>
      </c>
      <c r="B530" s="36" t="str">
        <f>VLOOKUP(AllData[[#This Row],[Order]],MM[],3,FALSE)</f>
        <v>V5757321200400</v>
      </c>
      <c r="C530" s="36">
        <f>VLOOKUP(AllData[[#This Row],[Order]],MM[],2,FALSE)</f>
        <v>214</v>
      </c>
      <c r="D530" s="36" t="s">
        <v>104</v>
      </c>
      <c r="E530" s="36" t="s">
        <v>102</v>
      </c>
      <c r="F530" s="36" t="s">
        <v>100</v>
      </c>
      <c r="G530" s="36" t="s">
        <v>106</v>
      </c>
      <c r="H530" s="36">
        <v>10</v>
      </c>
      <c r="I530" s="36">
        <v>10</v>
      </c>
    </row>
    <row r="531" spans="1:9" x14ac:dyDescent="0.35">
      <c r="A531" s="36">
        <v>1531232</v>
      </c>
      <c r="B531" s="36" t="str">
        <f>VLOOKUP(AllData[[#This Row],[Order]],MM[],3,FALSE)</f>
        <v>V5757321200400</v>
      </c>
      <c r="C531" s="36">
        <f>VLOOKUP(AllData[[#This Row],[Order]],MM[],2,FALSE)</f>
        <v>214</v>
      </c>
      <c r="D531" s="36" t="s">
        <v>60</v>
      </c>
      <c r="E531" s="36" t="s">
        <v>61</v>
      </c>
      <c r="F531" s="36" t="s">
        <v>63</v>
      </c>
      <c r="G531" s="36" t="s">
        <v>108</v>
      </c>
      <c r="H531" s="36">
        <v>1635.12</v>
      </c>
      <c r="I531" s="36">
        <v>1</v>
      </c>
    </row>
    <row r="532" spans="1:9" x14ac:dyDescent="0.35">
      <c r="A532" s="36">
        <v>1531232</v>
      </c>
      <c r="B532" s="36" t="str">
        <f>VLOOKUP(AllData[[#This Row],[Order]],MM[],3,FALSE)</f>
        <v>V5757321200400</v>
      </c>
      <c r="C532" s="36">
        <f>VLOOKUP(AllData[[#This Row],[Order]],MM[],2,FALSE)</f>
        <v>214</v>
      </c>
      <c r="D532" s="36" t="s">
        <v>82</v>
      </c>
      <c r="E532" s="36" t="s">
        <v>83</v>
      </c>
      <c r="F532" s="36" t="s">
        <v>84</v>
      </c>
      <c r="G532" s="36" t="s">
        <v>110</v>
      </c>
      <c r="H532" s="36">
        <v>147.17999999999998</v>
      </c>
      <c r="I532" s="36">
        <v>5</v>
      </c>
    </row>
    <row r="533" spans="1:9" x14ac:dyDescent="0.35">
      <c r="A533" s="36">
        <v>1531232</v>
      </c>
      <c r="B533" s="36" t="str">
        <f>VLOOKUP(AllData[[#This Row],[Order]],MM[],3,FALSE)</f>
        <v>V5757321200400</v>
      </c>
      <c r="C533" s="36">
        <f>VLOOKUP(AllData[[#This Row],[Order]],MM[],2,FALSE)</f>
        <v>214</v>
      </c>
      <c r="D533" s="36" t="s">
        <v>82</v>
      </c>
      <c r="E533" s="36" t="s">
        <v>83</v>
      </c>
      <c r="F533" s="36" t="s">
        <v>84</v>
      </c>
      <c r="G533" s="36" t="s">
        <v>134</v>
      </c>
      <c r="H533" s="36"/>
      <c r="I533" s="36">
        <v>5</v>
      </c>
    </row>
    <row r="534" spans="1:9" x14ac:dyDescent="0.35">
      <c r="A534" s="36">
        <v>1531232</v>
      </c>
      <c r="B534" s="36" t="str">
        <f>VLOOKUP(AllData[[#This Row],[Order]],MM[],3,FALSE)</f>
        <v>V5757321200400</v>
      </c>
      <c r="C534" s="36">
        <f>VLOOKUP(AllData[[#This Row],[Order]],MM[],2,FALSE)</f>
        <v>214</v>
      </c>
      <c r="D534" s="36" t="s">
        <v>82</v>
      </c>
      <c r="E534" s="36" t="s">
        <v>83</v>
      </c>
      <c r="F534" s="36" t="s">
        <v>84</v>
      </c>
      <c r="G534" s="36" t="s">
        <v>136</v>
      </c>
      <c r="H534" s="36"/>
      <c r="I534" s="36">
        <v>5</v>
      </c>
    </row>
    <row r="535" spans="1:9" x14ac:dyDescent="0.35">
      <c r="A535" s="36">
        <v>1531232</v>
      </c>
      <c r="B535" s="36" t="str">
        <f>VLOOKUP(AllData[[#This Row],[Order]],MM[],3,FALSE)</f>
        <v>V5757321200400</v>
      </c>
      <c r="C535" s="36">
        <f>VLOOKUP(AllData[[#This Row],[Order]],MM[],2,FALSE)</f>
        <v>214</v>
      </c>
      <c r="D535" s="36" t="s">
        <v>73</v>
      </c>
      <c r="E535" s="36" t="s">
        <v>89</v>
      </c>
      <c r="F535" s="36" t="s">
        <v>91</v>
      </c>
      <c r="G535" s="36" t="s">
        <v>138</v>
      </c>
      <c r="H535" s="36"/>
      <c r="I535" s="36">
        <v>5</v>
      </c>
    </row>
    <row r="536" spans="1:9" x14ac:dyDescent="0.35">
      <c r="A536" s="36">
        <v>1531233</v>
      </c>
      <c r="B536" s="36" t="str">
        <f>VLOOKUP(AllData[[#This Row],[Order]],MM[],3,FALSE)</f>
        <v>V5757321200600</v>
      </c>
      <c r="C536" s="36">
        <f>VLOOKUP(AllData[[#This Row],[Order]],MM[],2,FALSE)</f>
        <v>214</v>
      </c>
      <c r="D536" s="36" t="s">
        <v>60</v>
      </c>
      <c r="E536" s="36" t="s">
        <v>61</v>
      </c>
      <c r="F536" s="36" t="s">
        <v>63</v>
      </c>
      <c r="G536" s="36" t="s">
        <v>139</v>
      </c>
      <c r="H536" s="36">
        <v>11.933</v>
      </c>
      <c r="I536" s="36">
        <v>20</v>
      </c>
    </row>
    <row r="537" spans="1:9" x14ac:dyDescent="0.35">
      <c r="A537" s="36">
        <v>1531233</v>
      </c>
      <c r="B537" s="36" t="str">
        <f>VLOOKUP(AllData[[#This Row],[Order]],MM[],3,FALSE)</f>
        <v>V5757321200600</v>
      </c>
      <c r="C537" s="36">
        <f>VLOOKUP(AllData[[#This Row],[Order]],MM[],2,FALSE)</f>
        <v>214</v>
      </c>
      <c r="D537" s="36" t="s">
        <v>68</v>
      </c>
      <c r="E537" s="36" t="s">
        <v>69</v>
      </c>
      <c r="F537" s="36" t="s">
        <v>70</v>
      </c>
      <c r="G537" s="36" t="s">
        <v>71</v>
      </c>
      <c r="H537" s="36">
        <v>30</v>
      </c>
      <c r="I537" s="36">
        <v>30</v>
      </c>
    </row>
    <row r="538" spans="1:9" x14ac:dyDescent="0.35">
      <c r="A538" s="36">
        <v>1531233</v>
      </c>
      <c r="B538" s="36" t="str">
        <f>VLOOKUP(AllData[[#This Row],[Order]],MM[],3,FALSE)</f>
        <v>V5757321200600</v>
      </c>
      <c r="C538" s="36">
        <f>VLOOKUP(AllData[[#This Row],[Order]],MM[],2,FALSE)</f>
        <v>214</v>
      </c>
      <c r="D538" s="36" t="s">
        <v>73</v>
      </c>
      <c r="E538" s="36" t="s">
        <v>61</v>
      </c>
      <c r="F538" s="36" t="s">
        <v>63</v>
      </c>
      <c r="G538" s="36" t="s">
        <v>74</v>
      </c>
      <c r="H538" s="36">
        <v>658.80000000000007</v>
      </c>
      <c r="I538" s="36">
        <v>200</v>
      </c>
    </row>
    <row r="539" spans="1:9" x14ac:dyDescent="0.35">
      <c r="A539" s="36">
        <v>1531233</v>
      </c>
      <c r="B539" s="36" t="str">
        <f>VLOOKUP(AllData[[#This Row],[Order]],MM[],3,FALSE)</f>
        <v>V5757321200600</v>
      </c>
      <c r="C539" s="36">
        <f>VLOOKUP(AllData[[#This Row],[Order]],MM[],2,FALSE)</f>
        <v>214</v>
      </c>
      <c r="D539" s="36" t="s">
        <v>75</v>
      </c>
      <c r="E539" s="36" t="s">
        <v>61</v>
      </c>
      <c r="F539" s="36" t="s">
        <v>63</v>
      </c>
      <c r="G539" s="36" t="s">
        <v>76</v>
      </c>
      <c r="H539" s="36">
        <v>1797.36</v>
      </c>
      <c r="I539" s="36">
        <v>500</v>
      </c>
    </row>
    <row r="540" spans="1:9" x14ac:dyDescent="0.35">
      <c r="A540" s="36">
        <v>1531233</v>
      </c>
      <c r="B540" s="36" t="str">
        <f>VLOOKUP(AllData[[#This Row],[Order]],MM[],3,FALSE)</f>
        <v>V5757321200600</v>
      </c>
      <c r="C540" s="36">
        <f>VLOOKUP(AllData[[#This Row],[Order]],MM[],2,FALSE)</f>
        <v>214</v>
      </c>
      <c r="D540" s="36" t="s">
        <v>78</v>
      </c>
      <c r="E540" s="36" t="s">
        <v>69</v>
      </c>
      <c r="F540" s="36" t="s">
        <v>70</v>
      </c>
      <c r="G540" s="36" t="s">
        <v>79</v>
      </c>
      <c r="H540" s="36">
        <v>20</v>
      </c>
      <c r="I540" s="36">
        <v>20</v>
      </c>
    </row>
    <row r="541" spans="1:9" x14ac:dyDescent="0.35">
      <c r="A541" s="36">
        <v>1531233</v>
      </c>
      <c r="B541" s="36" t="str">
        <f>VLOOKUP(AllData[[#This Row],[Order]],MM[],3,FALSE)</f>
        <v>V5757321200600</v>
      </c>
      <c r="C541" s="36">
        <f>VLOOKUP(AllData[[#This Row],[Order]],MM[],2,FALSE)</f>
        <v>214</v>
      </c>
      <c r="D541" s="36" t="s">
        <v>80</v>
      </c>
      <c r="E541" s="36" t="s">
        <v>69</v>
      </c>
      <c r="F541" s="36" t="s">
        <v>70</v>
      </c>
      <c r="G541" s="36" t="s">
        <v>81</v>
      </c>
      <c r="H541" s="36">
        <v>20</v>
      </c>
      <c r="I541" s="36">
        <v>20</v>
      </c>
    </row>
    <row r="542" spans="1:9" x14ac:dyDescent="0.35">
      <c r="A542" s="36">
        <v>1531233</v>
      </c>
      <c r="B542" s="36" t="str">
        <f>VLOOKUP(AllData[[#This Row],[Order]],MM[],3,FALSE)</f>
        <v>V5757321200600</v>
      </c>
      <c r="C542" s="36">
        <f>VLOOKUP(AllData[[#This Row],[Order]],MM[],2,FALSE)</f>
        <v>214</v>
      </c>
      <c r="D542" s="36" t="s">
        <v>82</v>
      </c>
      <c r="E542" s="36" t="s">
        <v>83</v>
      </c>
      <c r="F542" s="36" t="s">
        <v>84</v>
      </c>
      <c r="G542" s="36" t="s">
        <v>84</v>
      </c>
      <c r="H542" s="36">
        <v>466.8</v>
      </c>
      <c r="I542" s="36">
        <v>450</v>
      </c>
    </row>
    <row r="543" spans="1:9" x14ac:dyDescent="0.35">
      <c r="A543" s="36">
        <v>1531233</v>
      </c>
      <c r="B543" s="36" t="str">
        <f>VLOOKUP(AllData[[#This Row],[Order]],MM[],3,FALSE)</f>
        <v>V5757321200600</v>
      </c>
      <c r="C543" s="36">
        <f>VLOOKUP(AllData[[#This Row],[Order]],MM[],2,FALSE)</f>
        <v>214</v>
      </c>
      <c r="D543" s="36" t="s">
        <v>85</v>
      </c>
      <c r="E543" s="36" t="s">
        <v>86</v>
      </c>
      <c r="F543" s="36" t="s">
        <v>87</v>
      </c>
      <c r="G543" s="36" t="s">
        <v>87</v>
      </c>
      <c r="H543" s="36">
        <v>20</v>
      </c>
      <c r="I543" s="36">
        <v>20</v>
      </c>
    </row>
    <row r="544" spans="1:9" x14ac:dyDescent="0.35">
      <c r="A544" s="36">
        <v>1531233</v>
      </c>
      <c r="B544" s="36" t="str">
        <f>VLOOKUP(AllData[[#This Row],[Order]],MM[],3,FALSE)</f>
        <v>V5757321200600</v>
      </c>
      <c r="C544" s="36">
        <f>VLOOKUP(AllData[[#This Row],[Order]],MM[],2,FALSE)</f>
        <v>214</v>
      </c>
      <c r="D544" s="36" t="s">
        <v>88</v>
      </c>
      <c r="E544" s="36" t="s">
        <v>89</v>
      </c>
      <c r="F544" s="36" t="s">
        <v>91</v>
      </c>
      <c r="G544" s="36" t="s">
        <v>92</v>
      </c>
      <c r="H544" s="36"/>
      <c r="I544" s="36">
        <v>0</v>
      </c>
    </row>
    <row r="545" spans="1:9" x14ac:dyDescent="0.35">
      <c r="A545" s="36">
        <v>1531233</v>
      </c>
      <c r="B545" s="36" t="str">
        <f>VLOOKUP(AllData[[#This Row],[Order]],MM[],3,FALSE)</f>
        <v>V5757321200600</v>
      </c>
      <c r="C545" s="36">
        <f>VLOOKUP(AllData[[#This Row],[Order]],MM[],2,FALSE)</f>
        <v>214</v>
      </c>
      <c r="D545" s="36" t="s">
        <v>95</v>
      </c>
      <c r="E545" s="36" t="s">
        <v>61</v>
      </c>
      <c r="F545" s="36" t="s">
        <v>63</v>
      </c>
      <c r="G545" s="36" t="s">
        <v>96</v>
      </c>
      <c r="H545" s="36">
        <v>4.8</v>
      </c>
      <c r="I545" s="36">
        <v>40</v>
      </c>
    </row>
    <row r="546" spans="1:9" x14ac:dyDescent="0.35">
      <c r="A546" s="36">
        <v>1531233</v>
      </c>
      <c r="B546" s="36" t="str">
        <f>VLOOKUP(AllData[[#This Row],[Order]],MM[],3,FALSE)</f>
        <v>V5757321200600</v>
      </c>
      <c r="C546" s="36">
        <f>VLOOKUP(AllData[[#This Row],[Order]],MM[],2,FALSE)</f>
        <v>214</v>
      </c>
      <c r="D546" s="36" t="s">
        <v>97</v>
      </c>
      <c r="E546" s="36" t="s">
        <v>69</v>
      </c>
      <c r="F546" s="36" t="s">
        <v>70</v>
      </c>
      <c r="G546" s="36" t="s">
        <v>98</v>
      </c>
      <c r="H546" s="36">
        <v>20</v>
      </c>
      <c r="I546" s="36">
        <v>20</v>
      </c>
    </row>
    <row r="547" spans="1:9" x14ac:dyDescent="0.35">
      <c r="A547" s="36">
        <v>1531233</v>
      </c>
      <c r="B547" s="36" t="str">
        <f>VLOOKUP(AllData[[#This Row],[Order]],MM[],3,FALSE)</f>
        <v>V5757321200600</v>
      </c>
      <c r="C547" s="36">
        <f>VLOOKUP(AllData[[#This Row],[Order]],MM[],2,FALSE)</f>
        <v>214</v>
      </c>
      <c r="D547" s="36" t="s">
        <v>99</v>
      </c>
      <c r="E547" s="36" t="s">
        <v>69</v>
      </c>
      <c r="F547" s="36" t="s">
        <v>70</v>
      </c>
      <c r="G547" s="36" t="s">
        <v>100</v>
      </c>
      <c r="H547" s="36">
        <v>50</v>
      </c>
      <c r="I547" s="36">
        <v>50</v>
      </c>
    </row>
    <row r="548" spans="1:9" x14ac:dyDescent="0.35">
      <c r="A548" s="36">
        <v>1531233</v>
      </c>
      <c r="B548" s="36" t="str">
        <f>VLOOKUP(AllData[[#This Row],[Order]],MM[],3,FALSE)</f>
        <v>V5757321200600</v>
      </c>
      <c r="C548" s="36">
        <f>VLOOKUP(AllData[[#This Row],[Order]],MM[],2,FALSE)</f>
        <v>214</v>
      </c>
      <c r="D548" s="36" t="s">
        <v>101</v>
      </c>
      <c r="E548" s="36" t="s">
        <v>102</v>
      </c>
      <c r="F548" s="36" t="s">
        <v>100</v>
      </c>
      <c r="G548" s="36" t="s">
        <v>103</v>
      </c>
      <c r="H548" s="36">
        <v>10</v>
      </c>
      <c r="I548" s="36">
        <v>10</v>
      </c>
    </row>
    <row r="549" spans="1:9" x14ac:dyDescent="0.35">
      <c r="A549" s="36">
        <v>1531233</v>
      </c>
      <c r="B549" s="36" t="str">
        <f>VLOOKUP(AllData[[#This Row],[Order]],MM[],3,FALSE)</f>
        <v>V5757321200600</v>
      </c>
      <c r="C549" s="36">
        <f>VLOOKUP(AllData[[#This Row],[Order]],MM[],2,FALSE)</f>
        <v>214</v>
      </c>
      <c r="D549" s="36" t="s">
        <v>104</v>
      </c>
      <c r="E549" s="36" t="s">
        <v>102</v>
      </c>
      <c r="F549" s="36" t="s">
        <v>100</v>
      </c>
      <c r="G549" s="36" t="s">
        <v>106</v>
      </c>
      <c r="H549" s="36">
        <v>10</v>
      </c>
      <c r="I549" s="36">
        <v>10</v>
      </c>
    </row>
    <row r="550" spans="1:9" x14ac:dyDescent="0.35">
      <c r="A550" s="36">
        <v>1531233</v>
      </c>
      <c r="B550" s="36" t="str">
        <f>VLOOKUP(AllData[[#This Row],[Order]],MM[],3,FALSE)</f>
        <v>V5757321200600</v>
      </c>
      <c r="C550" s="36">
        <f>VLOOKUP(AllData[[#This Row],[Order]],MM[],2,FALSE)</f>
        <v>214</v>
      </c>
      <c r="D550" s="36" t="s">
        <v>60</v>
      </c>
      <c r="E550" s="36" t="s">
        <v>61</v>
      </c>
      <c r="F550" s="36" t="s">
        <v>63</v>
      </c>
      <c r="G550" s="36" t="s">
        <v>108</v>
      </c>
      <c r="H550" s="36">
        <v>2422.14</v>
      </c>
      <c r="I550" s="36">
        <v>1</v>
      </c>
    </row>
    <row r="551" spans="1:9" x14ac:dyDescent="0.35">
      <c r="A551" s="36">
        <v>1531233</v>
      </c>
      <c r="B551" s="36" t="str">
        <f>VLOOKUP(AllData[[#This Row],[Order]],MM[],3,FALSE)</f>
        <v>V5757321200600</v>
      </c>
      <c r="C551" s="36">
        <f>VLOOKUP(AllData[[#This Row],[Order]],MM[],2,FALSE)</f>
        <v>214</v>
      </c>
      <c r="D551" s="36" t="s">
        <v>82</v>
      </c>
      <c r="E551" s="36" t="s">
        <v>83</v>
      </c>
      <c r="F551" s="36" t="s">
        <v>84</v>
      </c>
      <c r="G551" s="36" t="s">
        <v>110</v>
      </c>
      <c r="H551" s="36">
        <v>110.1</v>
      </c>
      <c r="I551" s="36">
        <v>5</v>
      </c>
    </row>
    <row r="552" spans="1:9" x14ac:dyDescent="0.35">
      <c r="A552" s="36">
        <v>1531234</v>
      </c>
      <c r="B552" s="36" t="str">
        <f>VLOOKUP(AllData[[#This Row],[Order]],MM[],3,FALSE)</f>
        <v>V5757341200400</v>
      </c>
      <c r="C552" s="36">
        <f>VLOOKUP(AllData[[#This Row],[Order]],MM[],2,FALSE)</f>
        <v>214</v>
      </c>
      <c r="D552" s="36" t="s">
        <v>60</v>
      </c>
      <c r="E552" s="36" t="s">
        <v>61</v>
      </c>
      <c r="F552" s="36" t="s">
        <v>63</v>
      </c>
      <c r="G552" s="36" t="s">
        <v>64</v>
      </c>
      <c r="H552" s="36">
        <v>1.7669999999999999</v>
      </c>
      <c r="I552" s="36">
        <v>20</v>
      </c>
    </row>
    <row r="553" spans="1:9" x14ac:dyDescent="0.35">
      <c r="A553" s="36">
        <v>1531234</v>
      </c>
      <c r="B553" s="36" t="str">
        <f>VLOOKUP(AllData[[#This Row],[Order]],MM[],3,FALSE)</f>
        <v>V5757341200400</v>
      </c>
      <c r="C553" s="36">
        <f>VLOOKUP(AllData[[#This Row],[Order]],MM[],2,FALSE)</f>
        <v>214</v>
      </c>
      <c r="D553" s="36" t="s">
        <v>68</v>
      </c>
      <c r="E553" s="36" t="s">
        <v>69</v>
      </c>
      <c r="F553" s="36" t="s">
        <v>70</v>
      </c>
      <c r="G553" s="36" t="s">
        <v>71</v>
      </c>
      <c r="H553" s="36">
        <v>30</v>
      </c>
      <c r="I553" s="36">
        <v>30</v>
      </c>
    </row>
    <row r="554" spans="1:9" x14ac:dyDescent="0.35">
      <c r="A554" s="36">
        <v>1531234</v>
      </c>
      <c r="B554" s="36" t="str">
        <f>VLOOKUP(AllData[[#This Row],[Order]],MM[],3,FALSE)</f>
        <v>V5757341200400</v>
      </c>
      <c r="C554" s="36">
        <f>VLOOKUP(AllData[[#This Row],[Order]],MM[],2,FALSE)</f>
        <v>214</v>
      </c>
      <c r="D554" s="36" t="s">
        <v>73</v>
      </c>
      <c r="E554" s="36" t="s">
        <v>61</v>
      </c>
      <c r="F554" s="36" t="s">
        <v>63</v>
      </c>
      <c r="G554" s="36" t="s">
        <v>74</v>
      </c>
      <c r="H554" s="36">
        <v>240.84</v>
      </c>
      <c r="I554" s="36">
        <v>200</v>
      </c>
    </row>
    <row r="555" spans="1:9" x14ac:dyDescent="0.35">
      <c r="A555" s="36">
        <v>1531234</v>
      </c>
      <c r="B555" s="36" t="str">
        <f>VLOOKUP(AllData[[#This Row],[Order]],MM[],3,FALSE)</f>
        <v>V5757341200400</v>
      </c>
      <c r="C555" s="36">
        <f>VLOOKUP(AllData[[#This Row],[Order]],MM[],2,FALSE)</f>
        <v>214</v>
      </c>
      <c r="D555" s="36" t="s">
        <v>75</v>
      </c>
      <c r="E555" s="36" t="s">
        <v>61</v>
      </c>
      <c r="F555" s="36" t="s">
        <v>63</v>
      </c>
      <c r="G555" s="36" t="s">
        <v>76</v>
      </c>
      <c r="H555" s="36">
        <v>2464.02</v>
      </c>
      <c r="I555" s="36">
        <v>500</v>
      </c>
    </row>
    <row r="556" spans="1:9" x14ac:dyDescent="0.35">
      <c r="A556" s="36">
        <v>1531234</v>
      </c>
      <c r="B556" s="36" t="str">
        <f>VLOOKUP(AllData[[#This Row],[Order]],MM[],3,FALSE)</f>
        <v>V5757341200400</v>
      </c>
      <c r="C556" s="36">
        <f>VLOOKUP(AllData[[#This Row],[Order]],MM[],2,FALSE)</f>
        <v>214</v>
      </c>
      <c r="D556" s="36" t="s">
        <v>78</v>
      </c>
      <c r="E556" s="36" t="s">
        <v>69</v>
      </c>
      <c r="F556" s="36" t="s">
        <v>70</v>
      </c>
      <c r="G556" s="36" t="s">
        <v>79</v>
      </c>
      <c r="H556" s="36">
        <v>20</v>
      </c>
      <c r="I556" s="36">
        <v>20</v>
      </c>
    </row>
    <row r="557" spans="1:9" x14ac:dyDescent="0.35">
      <c r="A557" s="36">
        <v>1531234</v>
      </c>
      <c r="B557" s="36" t="str">
        <f>VLOOKUP(AllData[[#This Row],[Order]],MM[],3,FALSE)</f>
        <v>V5757341200400</v>
      </c>
      <c r="C557" s="36">
        <f>VLOOKUP(AllData[[#This Row],[Order]],MM[],2,FALSE)</f>
        <v>214</v>
      </c>
      <c r="D557" s="36" t="s">
        <v>80</v>
      </c>
      <c r="E557" s="36" t="s">
        <v>69</v>
      </c>
      <c r="F557" s="36" t="s">
        <v>70</v>
      </c>
      <c r="G557" s="36" t="s">
        <v>81</v>
      </c>
      <c r="H557" s="36">
        <v>20</v>
      </c>
      <c r="I557" s="36">
        <v>20</v>
      </c>
    </row>
    <row r="558" spans="1:9" x14ac:dyDescent="0.35">
      <c r="A558" s="36">
        <v>1531234</v>
      </c>
      <c r="B558" s="36" t="str">
        <f>VLOOKUP(AllData[[#This Row],[Order]],MM[],3,FALSE)</f>
        <v>V5757341200400</v>
      </c>
      <c r="C558" s="36">
        <f>VLOOKUP(AllData[[#This Row],[Order]],MM[],2,FALSE)</f>
        <v>214</v>
      </c>
      <c r="D558" s="36" t="s">
        <v>82</v>
      </c>
      <c r="E558" s="36" t="s">
        <v>83</v>
      </c>
      <c r="F558" s="36" t="s">
        <v>84</v>
      </c>
      <c r="G558" s="36" t="s">
        <v>84</v>
      </c>
      <c r="H558" s="36">
        <v>378.54</v>
      </c>
      <c r="I558" s="36">
        <v>450</v>
      </c>
    </row>
    <row r="559" spans="1:9" x14ac:dyDescent="0.35">
      <c r="A559" s="36">
        <v>1531234</v>
      </c>
      <c r="B559" s="36" t="str">
        <f>VLOOKUP(AllData[[#This Row],[Order]],MM[],3,FALSE)</f>
        <v>V5757341200400</v>
      </c>
      <c r="C559" s="36">
        <f>VLOOKUP(AllData[[#This Row],[Order]],MM[],2,FALSE)</f>
        <v>214</v>
      </c>
      <c r="D559" s="36" t="s">
        <v>85</v>
      </c>
      <c r="E559" s="36" t="s">
        <v>86</v>
      </c>
      <c r="F559" s="36" t="s">
        <v>87</v>
      </c>
      <c r="G559" s="36" t="s">
        <v>87</v>
      </c>
      <c r="H559" s="36">
        <v>20</v>
      </c>
      <c r="I559" s="36">
        <v>20</v>
      </c>
    </row>
    <row r="560" spans="1:9" x14ac:dyDescent="0.35">
      <c r="A560" s="36">
        <v>1531234</v>
      </c>
      <c r="B560" s="36" t="str">
        <f>VLOOKUP(AllData[[#This Row],[Order]],MM[],3,FALSE)</f>
        <v>V5757341200400</v>
      </c>
      <c r="C560" s="36">
        <f>VLOOKUP(AllData[[#This Row],[Order]],MM[],2,FALSE)</f>
        <v>214</v>
      </c>
      <c r="D560" s="36" t="s">
        <v>88</v>
      </c>
      <c r="E560" s="36" t="s">
        <v>89</v>
      </c>
      <c r="F560" s="36" t="s">
        <v>91</v>
      </c>
      <c r="G560" s="36" t="s">
        <v>92</v>
      </c>
      <c r="H560" s="36"/>
      <c r="I560" s="36">
        <v>0</v>
      </c>
    </row>
    <row r="561" spans="1:9" x14ac:dyDescent="0.35">
      <c r="A561" s="36">
        <v>1531234</v>
      </c>
      <c r="B561" s="36" t="str">
        <f>VLOOKUP(AllData[[#This Row],[Order]],MM[],3,FALSE)</f>
        <v>V5757341200400</v>
      </c>
      <c r="C561" s="36">
        <f>VLOOKUP(AllData[[#This Row],[Order]],MM[],2,FALSE)</f>
        <v>214</v>
      </c>
      <c r="D561" s="36" t="s">
        <v>95</v>
      </c>
      <c r="E561" s="36" t="s">
        <v>61</v>
      </c>
      <c r="F561" s="36" t="s">
        <v>63</v>
      </c>
      <c r="G561" s="36" t="s">
        <v>96</v>
      </c>
      <c r="H561" s="36">
        <v>4.6829999999999998</v>
      </c>
      <c r="I561" s="36">
        <v>40</v>
      </c>
    </row>
    <row r="562" spans="1:9" x14ac:dyDescent="0.35">
      <c r="A562" s="36">
        <v>1531234</v>
      </c>
      <c r="B562" s="36" t="str">
        <f>VLOOKUP(AllData[[#This Row],[Order]],MM[],3,FALSE)</f>
        <v>V5757341200400</v>
      </c>
      <c r="C562" s="36">
        <f>VLOOKUP(AllData[[#This Row],[Order]],MM[],2,FALSE)</f>
        <v>214</v>
      </c>
      <c r="D562" s="36" t="s">
        <v>97</v>
      </c>
      <c r="E562" s="36" t="s">
        <v>69</v>
      </c>
      <c r="F562" s="36" t="s">
        <v>70</v>
      </c>
      <c r="G562" s="36" t="s">
        <v>98</v>
      </c>
      <c r="H562" s="36">
        <v>20</v>
      </c>
      <c r="I562" s="36">
        <v>20</v>
      </c>
    </row>
    <row r="563" spans="1:9" x14ac:dyDescent="0.35">
      <c r="A563" s="36">
        <v>1531234</v>
      </c>
      <c r="B563" s="36" t="str">
        <f>VLOOKUP(AllData[[#This Row],[Order]],MM[],3,FALSE)</f>
        <v>V5757341200400</v>
      </c>
      <c r="C563" s="36">
        <f>VLOOKUP(AllData[[#This Row],[Order]],MM[],2,FALSE)</f>
        <v>214</v>
      </c>
      <c r="D563" s="36" t="s">
        <v>99</v>
      </c>
      <c r="E563" s="36" t="s">
        <v>69</v>
      </c>
      <c r="F563" s="36" t="s">
        <v>70</v>
      </c>
      <c r="G563" s="36" t="s">
        <v>100</v>
      </c>
      <c r="H563" s="36">
        <v>50</v>
      </c>
      <c r="I563" s="36">
        <v>50</v>
      </c>
    </row>
    <row r="564" spans="1:9" x14ac:dyDescent="0.35">
      <c r="A564" s="36">
        <v>1531234</v>
      </c>
      <c r="B564" s="36" t="str">
        <f>VLOOKUP(AllData[[#This Row],[Order]],MM[],3,FALSE)</f>
        <v>V5757341200400</v>
      </c>
      <c r="C564" s="36">
        <f>VLOOKUP(AllData[[#This Row],[Order]],MM[],2,FALSE)</f>
        <v>214</v>
      </c>
      <c r="D564" s="36" t="s">
        <v>101</v>
      </c>
      <c r="E564" s="36" t="s">
        <v>102</v>
      </c>
      <c r="F564" s="36" t="s">
        <v>100</v>
      </c>
      <c r="G564" s="36" t="s">
        <v>103</v>
      </c>
      <c r="H564" s="36">
        <v>10</v>
      </c>
      <c r="I564" s="36">
        <v>10</v>
      </c>
    </row>
    <row r="565" spans="1:9" x14ac:dyDescent="0.35">
      <c r="A565" s="36">
        <v>1531234</v>
      </c>
      <c r="B565" s="36" t="str">
        <f>VLOOKUP(AllData[[#This Row],[Order]],MM[],3,FALSE)</f>
        <v>V5757341200400</v>
      </c>
      <c r="C565" s="36">
        <f>VLOOKUP(AllData[[#This Row],[Order]],MM[],2,FALSE)</f>
        <v>214</v>
      </c>
      <c r="D565" s="36" t="s">
        <v>104</v>
      </c>
      <c r="E565" s="36" t="s">
        <v>102</v>
      </c>
      <c r="F565" s="36" t="s">
        <v>100</v>
      </c>
      <c r="G565" s="36" t="s">
        <v>106</v>
      </c>
      <c r="H565" s="36">
        <v>10</v>
      </c>
      <c r="I565" s="36">
        <v>10</v>
      </c>
    </row>
    <row r="566" spans="1:9" x14ac:dyDescent="0.35">
      <c r="A566" s="36">
        <v>1531234</v>
      </c>
      <c r="B566" s="36" t="str">
        <f>VLOOKUP(AllData[[#This Row],[Order]],MM[],3,FALSE)</f>
        <v>V5757341200400</v>
      </c>
      <c r="C566" s="36">
        <f>VLOOKUP(AllData[[#This Row],[Order]],MM[],2,FALSE)</f>
        <v>214</v>
      </c>
      <c r="D566" s="36" t="s">
        <v>60</v>
      </c>
      <c r="E566" s="36" t="s">
        <v>61</v>
      </c>
      <c r="F566" s="36" t="s">
        <v>63</v>
      </c>
      <c r="G566" s="36" t="s">
        <v>108</v>
      </c>
      <c r="H566" s="36">
        <v>346.38</v>
      </c>
      <c r="I566" s="36">
        <v>1</v>
      </c>
    </row>
    <row r="567" spans="1:9" x14ac:dyDescent="0.35">
      <c r="A567" s="36">
        <v>1531234</v>
      </c>
      <c r="B567" s="36" t="str">
        <f>VLOOKUP(AllData[[#This Row],[Order]],MM[],3,FALSE)</f>
        <v>V5757341200400</v>
      </c>
      <c r="C567" s="36">
        <f>VLOOKUP(AllData[[#This Row],[Order]],MM[],2,FALSE)</f>
        <v>214</v>
      </c>
      <c r="D567" s="36" t="s">
        <v>82</v>
      </c>
      <c r="E567" s="36" t="s">
        <v>83</v>
      </c>
      <c r="F567" s="36" t="s">
        <v>84</v>
      </c>
      <c r="G567" s="36" t="s">
        <v>110</v>
      </c>
      <c r="H567" s="36">
        <v>147.17999999999998</v>
      </c>
      <c r="I567" s="36">
        <v>5</v>
      </c>
    </row>
    <row r="568" spans="1:9" x14ac:dyDescent="0.35">
      <c r="A568" s="36">
        <v>1531235</v>
      </c>
      <c r="B568" s="36" t="str">
        <f>VLOOKUP(AllData[[#This Row],[Order]],MM[],3,FALSE)</f>
        <v>V5757341200600</v>
      </c>
      <c r="C568" s="36">
        <f>VLOOKUP(AllData[[#This Row],[Order]],MM[],2,FALSE)</f>
        <v>214</v>
      </c>
      <c r="D568" s="36" t="s">
        <v>60</v>
      </c>
      <c r="E568" s="36" t="s">
        <v>61</v>
      </c>
      <c r="F568" s="36" t="s">
        <v>63</v>
      </c>
      <c r="G568" s="36" t="s">
        <v>64</v>
      </c>
      <c r="H568" s="36">
        <v>11.933</v>
      </c>
      <c r="I568" s="36">
        <v>20</v>
      </c>
    </row>
    <row r="569" spans="1:9" x14ac:dyDescent="0.35">
      <c r="A569" s="36">
        <v>1531235</v>
      </c>
      <c r="B569" s="36" t="str">
        <f>VLOOKUP(AllData[[#This Row],[Order]],MM[],3,FALSE)</f>
        <v>V5757341200600</v>
      </c>
      <c r="C569" s="36">
        <f>VLOOKUP(AllData[[#This Row],[Order]],MM[],2,FALSE)</f>
        <v>214</v>
      </c>
      <c r="D569" s="36" t="s">
        <v>68</v>
      </c>
      <c r="E569" s="36" t="s">
        <v>69</v>
      </c>
      <c r="F569" s="36" t="s">
        <v>70</v>
      </c>
      <c r="G569" s="36" t="s">
        <v>71</v>
      </c>
      <c r="H569" s="36">
        <v>30</v>
      </c>
      <c r="I569" s="36">
        <v>30</v>
      </c>
    </row>
    <row r="570" spans="1:9" x14ac:dyDescent="0.35">
      <c r="A570" s="36">
        <v>1531235</v>
      </c>
      <c r="B570" s="36" t="str">
        <f>VLOOKUP(AllData[[#This Row],[Order]],MM[],3,FALSE)</f>
        <v>V5757341200600</v>
      </c>
      <c r="C570" s="36">
        <f>VLOOKUP(AllData[[#This Row],[Order]],MM[],2,FALSE)</f>
        <v>214</v>
      </c>
      <c r="D570" s="36" t="s">
        <v>73</v>
      </c>
      <c r="E570" s="36" t="s">
        <v>61</v>
      </c>
      <c r="F570" s="36" t="s">
        <v>63</v>
      </c>
      <c r="G570" s="36" t="s">
        <v>74</v>
      </c>
      <c r="H570" s="36">
        <v>287.03999999999996</v>
      </c>
      <c r="I570" s="36">
        <v>200</v>
      </c>
    </row>
    <row r="571" spans="1:9" x14ac:dyDescent="0.35">
      <c r="A571" s="36">
        <v>1531235</v>
      </c>
      <c r="B571" s="36" t="str">
        <f>VLOOKUP(AllData[[#This Row],[Order]],MM[],3,FALSE)</f>
        <v>V5757341200600</v>
      </c>
      <c r="C571" s="36">
        <f>VLOOKUP(AllData[[#This Row],[Order]],MM[],2,FALSE)</f>
        <v>214</v>
      </c>
      <c r="D571" s="36" t="s">
        <v>75</v>
      </c>
      <c r="E571" s="36" t="s">
        <v>61</v>
      </c>
      <c r="F571" s="36" t="s">
        <v>63</v>
      </c>
      <c r="G571" s="36" t="s">
        <v>76</v>
      </c>
      <c r="H571" s="36">
        <v>235.62</v>
      </c>
      <c r="I571" s="36">
        <v>500</v>
      </c>
    </row>
    <row r="572" spans="1:9" x14ac:dyDescent="0.35">
      <c r="A572" s="36">
        <v>1531235</v>
      </c>
      <c r="B572" s="36" t="str">
        <f>VLOOKUP(AllData[[#This Row],[Order]],MM[],3,FALSE)</f>
        <v>V5757341200600</v>
      </c>
      <c r="C572" s="36">
        <f>VLOOKUP(AllData[[#This Row],[Order]],MM[],2,FALSE)</f>
        <v>214</v>
      </c>
      <c r="D572" s="36" t="s">
        <v>78</v>
      </c>
      <c r="E572" s="36" t="s">
        <v>69</v>
      </c>
      <c r="F572" s="36" t="s">
        <v>70</v>
      </c>
      <c r="G572" s="36" t="s">
        <v>79</v>
      </c>
      <c r="H572" s="36">
        <v>20</v>
      </c>
      <c r="I572" s="36">
        <v>20</v>
      </c>
    </row>
    <row r="573" spans="1:9" x14ac:dyDescent="0.35">
      <c r="A573" s="36">
        <v>1531235</v>
      </c>
      <c r="B573" s="36" t="str">
        <f>VLOOKUP(AllData[[#This Row],[Order]],MM[],3,FALSE)</f>
        <v>V5757341200600</v>
      </c>
      <c r="C573" s="36">
        <f>VLOOKUP(AllData[[#This Row],[Order]],MM[],2,FALSE)</f>
        <v>214</v>
      </c>
      <c r="D573" s="36" t="s">
        <v>80</v>
      </c>
      <c r="E573" s="36" t="s">
        <v>69</v>
      </c>
      <c r="F573" s="36" t="s">
        <v>70</v>
      </c>
      <c r="G573" s="36" t="s">
        <v>81</v>
      </c>
      <c r="H573" s="36">
        <v>20</v>
      </c>
      <c r="I573" s="36">
        <v>20</v>
      </c>
    </row>
    <row r="574" spans="1:9" x14ac:dyDescent="0.35">
      <c r="A574" s="36">
        <v>1531235</v>
      </c>
      <c r="B574" s="36" t="str">
        <f>VLOOKUP(AllData[[#This Row],[Order]],MM[],3,FALSE)</f>
        <v>V5757341200600</v>
      </c>
      <c r="C574" s="36">
        <f>VLOOKUP(AllData[[#This Row],[Order]],MM[],2,FALSE)</f>
        <v>214</v>
      </c>
      <c r="D574" s="36" t="s">
        <v>82</v>
      </c>
      <c r="E574" s="36" t="s">
        <v>83</v>
      </c>
      <c r="F574" s="36" t="s">
        <v>84</v>
      </c>
      <c r="G574" s="36" t="s">
        <v>84</v>
      </c>
      <c r="H574" s="36">
        <v>526.43999999999994</v>
      </c>
      <c r="I574" s="36">
        <v>450</v>
      </c>
    </row>
    <row r="575" spans="1:9" x14ac:dyDescent="0.35">
      <c r="A575" s="36">
        <v>1531235</v>
      </c>
      <c r="B575" s="36" t="str">
        <f>VLOOKUP(AllData[[#This Row],[Order]],MM[],3,FALSE)</f>
        <v>V5757341200600</v>
      </c>
      <c r="C575" s="36">
        <f>VLOOKUP(AllData[[#This Row],[Order]],MM[],2,FALSE)</f>
        <v>214</v>
      </c>
      <c r="D575" s="36" t="s">
        <v>85</v>
      </c>
      <c r="E575" s="36" t="s">
        <v>86</v>
      </c>
      <c r="F575" s="36" t="s">
        <v>87</v>
      </c>
      <c r="G575" s="36" t="s">
        <v>87</v>
      </c>
      <c r="H575" s="36">
        <v>20</v>
      </c>
      <c r="I575" s="36">
        <v>20</v>
      </c>
    </row>
    <row r="576" spans="1:9" x14ac:dyDescent="0.35">
      <c r="A576" s="36">
        <v>1531235</v>
      </c>
      <c r="B576" s="36" t="str">
        <f>VLOOKUP(AllData[[#This Row],[Order]],MM[],3,FALSE)</f>
        <v>V5757341200600</v>
      </c>
      <c r="C576" s="36">
        <f>VLOOKUP(AllData[[#This Row],[Order]],MM[],2,FALSE)</f>
        <v>214</v>
      </c>
      <c r="D576" s="36" t="s">
        <v>88</v>
      </c>
      <c r="E576" s="36" t="s">
        <v>89</v>
      </c>
      <c r="F576" s="36" t="s">
        <v>91</v>
      </c>
      <c r="G576" s="36" t="s">
        <v>92</v>
      </c>
      <c r="H576" s="36"/>
      <c r="I576" s="36">
        <v>0</v>
      </c>
    </row>
    <row r="577" spans="1:9" x14ac:dyDescent="0.35">
      <c r="A577" s="36">
        <v>1531235</v>
      </c>
      <c r="B577" s="36" t="str">
        <f>VLOOKUP(AllData[[#This Row],[Order]],MM[],3,FALSE)</f>
        <v>V5757341200600</v>
      </c>
      <c r="C577" s="36">
        <f>VLOOKUP(AllData[[#This Row],[Order]],MM[],2,FALSE)</f>
        <v>214</v>
      </c>
      <c r="D577" s="36" t="s">
        <v>95</v>
      </c>
      <c r="E577" s="36" t="s">
        <v>61</v>
      </c>
      <c r="F577" s="36" t="s">
        <v>63</v>
      </c>
      <c r="G577" s="36" t="s">
        <v>96</v>
      </c>
      <c r="H577" s="36">
        <v>9.1170000000000009</v>
      </c>
      <c r="I577" s="36">
        <v>40</v>
      </c>
    </row>
    <row r="578" spans="1:9" x14ac:dyDescent="0.35">
      <c r="A578" s="36">
        <v>1531235</v>
      </c>
      <c r="B578" s="36" t="str">
        <f>VLOOKUP(AllData[[#This Row],[Order]],MM[],3,FALSE)</f>
        <v>V5757341200600</v>
      </c>
      <c r="C578" s="36">
        <f>VLOOKUP(AllData[[#This Row],[Order]],MM[],2,FALSE)</f>
        <v>214</v>
      </c>
      <c r="D578" s="36" t="s">
        <v>97</v>
      </c>
      <c r="E578" s="36" t="s">
        <v>69</v>
      </c>
      <c r="F578" s="36" t="s">
        <v>70</v>
      </c>
      <c r="G578" s="36" t="s">
        <v>98</v>
      </c>
      <c r="H578" s="36">
        <v>20</v>
      </c>
      <c r="I578" s="36">
        <v>20</v>
      </c>
    </row>
    <row r="579" spans="1:9" x14ac:dyDescent="0.35">
      <c r="A579" s="36">
        <v>1531235</v>
      </c>
      <c r="B579" s="36" t="str">
        <f>VLOOKUP(AllData[[#This Row],[Order]],MM[],3,FALSE)</f>
        <v>V5757341200600</v>
      </c>
      <c r="C579" s="36">
        <f>VLOOKUP(AllData[[#This Row],[Order]],MM[],2,FALSE)</f>
        <v>214</v>
      </c>
      <c r="D579" s="36" t="s">
        <v>99</v>
      </c>
      <c r="E579" s="36" t="s">
        <v>69</v>
      </c>
      <c r="F579" s="36" t="s">
        <v>70</v>
      </c>
      <c r="G579" s="36" t="s">
        <v>100</v>
      </c>
      <c r="H579" s="36">
        <v>50</v>
      </c>
      <c r="I579" s="36">
        <v>50</v>
      </c>
    </row>
    <row r="580" spans="1:9" x14ac:dyDescent="0.35">
      <c r="A580" s="36">
        <v>1531235</v>
      </c>
      <c r="B580" s="36" t="str">
        <f>VLOOKUP(AllData[[#This Row],[Order]],MM[],3,FALSE)</f>
        <v>V5757341200600</v>
      </c>
      <c r="C580" s="36">
        <f>VLOOKUP(AllData[[#This Row],[Order]],MM[],2,FALSE)</f>
        <v>214</v>
      </c>
      <c r="D580" s="36" t="s">
        <v>101</v>
      </c>
      <c r="E580" s="36" t="s">
        <v>102</v>
      </c>
      <c r="F580" s="36" t="s">
        <v>100</v>
      </c>
      <c r="G580" s="36" t="s">
        <v>103</v>
      </c>
      <c r="H580" s="36">
        <v>10</v>
      </c>
      <c r="I580" s="36">
        <v>10</v>
      </c>
    </row>
    <row r="581" spans="1:9" x14ac:dyDescent="0.35">
      <c r="A581" s="36">
        <v>1531235</v>
      </c>
      <c r="B581" s="36" t="str">
        <f>VLOOKUP(AllData[[#This Row],[Order]],MM[],3,FALSE)</f>
        <v>V5757341200600</v>
      </c>
      <c r="C581" s="36">
        <f>VLOOKUP(AllData[[#This Row],[Order]],MM[],2,FALSE)</f>
        <v>214</v>
      </c>
      <c r="D581" s="36" t="s">
        <v>104</v>
      </c>
      <c r="E581" s="36" t="s">
        <v>102</v>
      </c>
      <c r="F581" s="36" t="s">
        <v>100</v>
      </c>
      <c r="G581" s="36" t="s">
        <v>106</v>
      </c>
      <c r="H581" s="36">
        <v>10</v>
      </c>
      <c r="I581" s="36">
        <v>10</v>
      </c>
    </row>
    <row r="582" spans="1:9" x14ac:dyDescent="0.35">
      <c r="A582" s="36">
        <v>1531235</v>
      </c>
      <c r="B582" s="36" t="str">
        <f>VLOOKUP(AllData[[#This Row],[Order]],MM[],3,FALSE)</f>
        <v>V5757341200600</v>
      </c>
      <c r="C582" s="36">
        <f>VLOOKUP(AllData[[#This Row],[Order]],MM[],2,FALSE)</f>
        <v>214</v>
      </c>
      <c r="D582" s="36" t="s">
        <v>60</v>
      </c>
      <c r="E582" s="36" t="s">
        <v>61</v>
      </c>
      <c r="F582" s="36" t="s">
        <v>63</v>
      </c>
      <c r="G582" s="36" t="s">
        <v>108</v>
      </c>
      <c r="H582" s="36">
        <v>496.74</v>
      </c>
      <c r="I582" s="36">
        <v>1</v>
      </c>
    </row>
    <row r="583" spans="1:9" x14ac:dyDescent="0.35">
      <c r="A583" s="36">
        <v>1531235</v>
      </c>
      <c r="B583" s="36" t="str">
        <f>VLOOKUP(AllData[[#This Row],[Order]],MM[],3,FALSE)</f>
        <v>V5757341200600</v>
      </c>
      <c r="C583" s="36">
        <f>VLOOKUP(AllData[[#This Row],[Order]],MM[],2,FALSE)</f>
        <v>214</v>
      </c>
      <c r="D583" s="36" t="s">
        <v>82</v>
      </c>
      <c r="E583" s="36" t="s">
        <v>83</v>
      </c>
      <c r="F583" s="36" t="s">
        <v>84</v>
      </c>
      <c r="G583" s="36" t="s">
        <v>110</v>
      </c>
      <c r="H583" s="36"/>
      <c r="I583" s="36">
        <v>5</v>
      </c>
    </row>
    <row r="584" spans="1:9" x14ac:dyDescent="0.35">
      <c r="A584" s="36">
        <v>1532414</v>
      </c>
      <c r="B584" s="36" t="str">
        <f>VLOOKUP(AllData[[#This Row],[Order]],MM[],3,FALSE)</f>
        <v>V5757301200200Q</v>
      </c>
      <c r="C584" s="36">
        <f>VLOOKUP(AllData[[#This Row],[Order]],MM[],2,FALSE)</f>
        <v>215</v>
      </c>
      <c r="D584" s="36" t="s">
        <v>60</v>
      </c>
      <c r="E584" s="36" t="s">
        <v>61</v>
      </c>
      <c r="F584" s="36" t="s">
        <v>63</v>
      </c>
      <c r="G584" s="36" t="s">
        <v>64</v>
      </c>
      <c r="H584" s="36">
        <v>0.8833333333333333</v>
      </c>
      <c r="I584" s="36">
        <v>20</v>
      </c>
    </row>
    <row r="585" spans="1:9" x14ac:dyDescent="0.35">
      <c r="A585" s="36">
        <v>1532414</v>
      </c>
      <c r="B585" s="36" t="str">
        <f>VLOOKUP(AllData[[#This Row],[Order]],MM[],3,FALSE)</f>
        <v>V5757301200200Q</v>
      </c>
      <c r="C585" s="36">
        <f>VLOOKUP(AllData[[#This Row],[Order]],MM[],2,FALSE)</f>
        <v>215</v>
      </c>
      <c r="D585" s="36" t="s">
        <v>68</v>
      </c>
      <c r="E585" s="36" t="s">
        <v>69</v>
      </c>
      <c r="F585" s="36" t="s">
        <v>70</v>
      </c>
      <c r="G585" s="36" t="s">
        <v>71</v>
      </c>
      <c r="H585" s="36">
        <v>30</v>
      </c>
      <c r="I585" s="36">
        <v>30</v>
      </c>
    </row>
    <row r="586" spans="1:9" x14ac:dyDescent="0.35">
      <c r="A586" s="36">
        <v>1532414</v>
      </c>
      <c r="B586" s="36" t="str">
        <f>VLOOKUP(AllData[[#This Row],[Order]],MM[],3,FALSE)</f>
        <v>V5757301200200Q</v>
      </c>
      <c r="C586" s="36">
        <f>VLOOKUP(AllData[[#This Row],[Order]],MM[],2,FALSE)</f>
        <v>215</v>
      </c>
      <c r="D586" s="36" t="s">
        <v>73</v>
      </c>
      <c r="E586" s="36" t="s">
        <v>61</v>
      </c>
      <c r="F586" s="36" t="s">
        <v>63</v>
      </c>
      <c r="G586" s="36" t="s">
        <v>74</v>
      </c>
      <c r="H586" s="36">
        <v>1148.0833333333333</v>
      </c>
      <c r="I586" s="36">
        <v>200</v>
      </c>
    </row>
    <row r="587" spans="1:9" x14ac:dyDescent="0.35">
      <c r="A587" s="36">
        <v>1532414</v>
      </c>
      <c r="B587" s="36" t="str">
        <f>VLOOKUP(AllData[[#This Row],[Order]],MM[],3,FALSE)</f>
        <v>V5757301200200Q</v>
      </c>
      <c r="C587" s="36">
        <f>VLOOKUP(AllData[[#This Row],[Order]],MM[],2,FALSE)</f>
        <v>215</v>
      </c>
      <c r="D587" s="36" t="s">
        <v>75</v>
      </c>
      <c r="E587" s="36" t="s">
        <v>61</v>
      </c>
      <c r="F587" s="36" t="s">
        <v>63</v>
      </c>
      <c r="G587" s="36" t="s">
        <v>76</v>
      </c>
      <c r="H587" s="36">
        <v>1.45</v>
      </c>
      <c r="I587" s="36">
        <v>500</v>
      </c>
    </row>
    <row r="588" spans="1:9" x14ac:dyDescent="0.35">
      <c r="A588" s="36">
        <v>1532414</v>
      </c>
      <c r="B588" s="36" t="str">
        <f>VLOOKUP(AllData[[#This Row],[Order]],MM[],3,FALSE)</f>
        <v>V5757301200200Q</v>
      </c>
      <c r="C588" s="36">
        <f>VLOOKUP(AllData[[#This Row],[Order]],MM[],2,FALSE)</f>
        <v>215</v>
      </c>
      <c r="D588" s="36" t="s">
        <v>78</v>
      </c>
      <c r="E588" s="36" t="s">
        <v>69</v>
      </c>
      <c r="F588" s="36" t="s">
        <v>70</v>
      </c>
      <c r="G588" s="36" t="s">
        <v>79</v>
      </c>
      <c r="H588" s="36">
        <v>20</v>
      </c>
      <c r="I588" s="36">
        <v>20</v>
      </c>
    </row>
    <row r="589" spans="1:9" x14ac:dyDescent="0.35">
      <c r="A589" s="36">
        <v>1532414</v>
      </c>
      <c r="B589" s="36" t="str">
        <f>VLOOKUP(AllData[[#This Row],[Order]],MM[],3,FALSE)</f>
        <v>V5757301200200Q</v>
      </c>
      <c r="C589" s="36">
        <f>VLOOKUP(AllData[[#This Row],[Order]],MM[],2,FALSE)</f>
        <v>215</v>
      </c>
      <c r="D589" s="36" t="s">
        <v>80</v>
      </c>
      <c r="E589" s="36" t="s">
        <v>69</v>
      </c>
      <c r="F589" s="36" t="s">
        <v>70</v>
      </c>
      <c r="G589" s="36" t="s">
        <v>81</v>
      </c>
      <c r="H589" s="36">
        <v>20</v>
      </c>
      <c r="I589" s="36">
        <v>20</v>
      </c>
    </row>
    <row r="590" spans="1:9" x14ac:dyDescent="0.35">
      <c r="A590" s="36">
        <v>1532414</v>
      </c>
      <c r="B590" s="36" t="str">
        <f>VLOOKUP(AllData[[#This Row],[Order]],MM[],3,FALSE)</f>
        <v>V5757301200200Q</v>
      </c>
      <c r="C590" s="36">
        <f>VLOOKUP(AllData[[#This Row],[Order]],MM[],2,FALSE)</f>
        <v>215</v>
      </c>
      <c r="D590" s="36" t="s">
        <v>82</v>
      </c>
      <c r="E590" s="36" t="s">
        <v>83</v>
      </c>
      <c r="F590" s="36" t="s">
        <v>84</v>
      </c>
      <c r="G590" s="36" t="s">
        <v>84</v>
      </c>
      <c r="H590" s="36">
        <v>724.26</v>
      </c>
      <c r="I590" s="36">
        <v>450</v>
      </c>
    </row>
    <row r="591" spans="1:9" x14ac:dyDescent="0.35">
      <c r="A591" s="36">
        <v>1532414</v>
      </c>
      <c r="B591" s="36" t="str">
        <f>VLOOKUP(AllData[[#This Row],[Order]],MM[],3,FALSE)</f>
        <v>V5757301200200Q</v>
      </c>
      <c r="C591" s="36">
        <f>VLOOKUP(AllData[[#This Row],[Order]],MM[],2,FALSE)</f>
        <v>215</v>
      </c>
      <c r="D591" s="36" t="s">
        <v>85</v>
      </c>
      <c r="E591" s="36" t="s">
        <v>86</v>
      </c>
      <c r="F591" s="36" t="s">
        <v>87</v>
      </c>
      <c r="G591" s="36" t="s">
        <v>87</v>
      </c>
      <c r="H591" s="36">
        <v>20</v>
      </c>
      <c r="I591" s="36">
        <v>20</v>
      </c>
    </row>
    <row r="592" spans="1:9" x14ac:dyDescent="0.35">
      <c r="A592" s="36">
        <v>1532414</v>
      </c>
      <c r="B592" s="36" t="str">
        <f>VLOOKUP(AllData[[#This Row],[Order]],MM[],3,FALSE)</f>
        <v>V5757301200200Q</v>
      </c>
      <c r="C592" s="36">
        <f>VLOOKUP(AllData[[#This Row],[Order]],MM[],2,FALSE)</f>
        <v>215</v>
      </c>
      <c r="D592" s="36" t="s">
        <v>88</v>
      </c>
      <c r="E592" s="36" t="s">
        <v>89</v>
      </c>
      <c r="F592" s="36" t="s">
        <v>91</v>
      </c>
      <c r="G592" s="36" t="s">
        <v>92</v>
      </c>
      <c r="H592" s="36"/>
      <c r="I592" s="36">
        <v>0</v>
      </c>
    </row>
    <row r="593" spans="1:9" x14ac:dyDescent="0.35">
      <c r="A593" s="36">
        <v>1532414</v>
      </c>
      <c r="B593" s="36" t="str">
        <f>VLOOKUP(AllData[[#This Row],[Order]],MM[],3,FALSE)</f>
        <v>V5757301200200Q</v>
      </c>
      <c r="C593" s="36">
        <f>VLOOKUP(AllData[[#This Row],[Order]],MM[],2,FALSE)</f>
        <v>215</v>
      </c>
      <c r="D593" s="36" t="s">
        <v>95</v>
      </c>
      <c r="E593" s="36" t="s">
        <v>61</v>
      </c>
      <c r="F593" s="36" t="s">
        <v>63</v>
      </c>
      <c r="G593" s="36" t="s">
        <v>96</v>
      </c>
      <c r="H593" s="36">
        <v>120.18</v>
      </c>
      <c r="I593" s="36">
        <v>40</v>
      </c>
    </row>
    <row r="594" spans="1:9" x14ac:dyDescent="0.35">
      <c r="A594" s="36">
        <v>1532414</v>
      </c>
      <c r="B594" s="36" t="str">
        <f>VLOOKUP(AllData[[#This Row],[Order]],MM[],3,FALSE)</f>
        <v>V5757301200200Q</v>
      </c>
      <c r="C594" s="36">
        <f>VLOOKUP(AllData[[#This Row],[Order]],MM[],2,FALSE)</f>
        <v>215</v>
      </c>
      <c r="D594" s="36" t="s">
        <v>97</v>
      </c>
      <c r="E594" s="36" t="s">
        <v>69</v>
      </c>
      <c r="F594" s="36" t="s">
        <v>70</v>
      </c>
      <c r="G594" s="36" t="s">
        <v>98</v>
      </c>
      <c r="H594" s="36">
        <v>20</v>
      </c>
      <c r="I594" s="36">
        <v>20</v>
      </c>
    </row>
    <row r="595" spans="1:9" x14ac:dyDescent="0.35">
      <c r="A595" s="36">
        <v>1532414</v>
      </c>
      <c r="B595" s="36" t="str">
        <f>VLOOKUP(AllData[[#This Row],[Order]],MM[],3,FALSE)</f>
        <v>V5757301200200Q</v>
      </c>
      <c r="C595" s="36">
        <f>VLOOKUP(AllData[[#This Row],[Order]],MM[],2,FALSE)</f>
        <v>215</v>
      </c>
      <c r="D595" s="36" t="s">
        <v>99</v>
      </c>
      <c r="E595" s="36" t="s">
        <v>69</v>
      </c>
      <c r="F595" s="36" t="s">
        <v>70</v>
      </c>
      <c r="G595" s="36" t="s">
        <v>100</v>
      </c>
      <c r="H595" s="36">
        <v>50</v>
      </c>
      <c r="I595" s="36">
        <v>50</v>
      </c>
    </row>
    <row r="596" spans="1:9" x14ac:dyDescent="0.35">
      <c r="A596" s="36">
        <v>1532414</v>
      </c>
      <c r="B596" s="36" t="str">
        <f>VLOOKUP(AllData[[#This Row],[Order]],MM[],3,FALSE)</f>
        <v>V5757301200200Q</v>
      </c>
      <c r="C596" s="36">
        <f>VLOOKUP(AllData[[#This Row],[Order]],MM[],2,FALSE)</f>
        <v>215</v>
      </c>
      <c r="D596" s="36" t="s">
        <v>101</v>
      </c>
      <c r="E596" s="36" t="s">
        <v>102</v>
      </c>
      <c r="F596" s="36" t="s">
        <v>100</v>
      </c>
      <c r="G596" s="36" t="s">
        <v>103</v>
      </c>
      <c r="H596" s="36">
        <v>10</v>
      </c>
      <c r="I596" s="36">
        <v>10</v>
      </c>
    </row>
    <row r="597" spans="1:9" x14ac:dyDescent="0.35">
      <c r="A597" s="36">
        <v>1532414</v>
      </c>
      <c r="B597" s="36" t="str">
        <f>VLOOKUP(AllData[[#This Row],[Order]],MM[],3,FALSE)</f>
        <v>V5757301200200Q</v>
      </c>
      <c r="C597" s="36">
        <f>VLOOKUP(AllData[[#This Row],[Order]],MM[],2,FALSE)</f>
        <v>215</v>
      </c>
      <c r="D597" s="36" t="s">
        <v>104</v>
      </c>
      <c r="E597" s="36" t="s">
        <v>102</v>
      </c>
      <c r="F597" s="36" t="s">
        <v>100</v>
      </c>
      <c r="G597" s="36" t="s">
        <v>106</v>
      </c>
      <c r="H597" s="36">
        <v>10</v>
      </c>
      <c r="I597" s="36">
        <v>10</v>
      </c>
    </row>
    <row r="598" spans="1:9" x14ac:dyDescent="0.35">
      <c r="A598" s="36">
        <v>1532414</v>
      </c>
      <c r="B598" s="36" t="str">
        <f>VLOOKUP(AllData[[#This Row],[Order]],MM[],3,FALSE)</f>
        <v>V5757301200200Q</v>
      </c>
      <c r="C598" s="36">
        <f>VLOOKUP(AllData[[#This Row],[Order]],MM[],2,FALSE)</f>
        <v>215</v>
      </c>
      <c r="D598" s="36" t="s">
        <v>60</v>
      </c>
      <c r="E598" s="36" t="s">
        <v>61</v>
      </c>
      <c r="F598" s="36" t="s">
        <v>63</v>
      </c>
      <c r="G598" s="36" t="s">
        <v>108</v>
      </c>
      <c r="H598" s="36">
        <v>2755.38</v>
      </c>
      <c r="I598" s="36">
        <v>1</v>
      </c>
    </row>
    <row r="599" spans="1:9" x14ac:dyDescent="0.35">
      <c r="A599" s="36">
        <v>1532414</v>
      </c>
      <c r="B599" s="36" t="str">
        <f>VLOOKUP(AllData[[#This Row],[Order]],MM[],3,FALSE)</f>
        <v>V5757301200200Q</v>
      </c>
      <c r="C599" s="36">
        <f>VLOOKUP(AllData[[#This Row],[Order]],MM[],2,FALSE)</f>
        <v>215</v>
      </c>
      <c r="D599" s="36" t="s">
        <v>82</v>
      </c>
      <c r="E599" s="36" t="s">
        <v>83</v>
      </c>
      <c r="F599" s="36" t="s">
        <v>84</v>
      </c>
      <c r="G599" s="36" t="s">
        <v>110</v>
      </c>
      <c r="H599" s="36">
        <v>364.38</v>
      </c>
      <c r="I599" s="36">
        <v>5</v>
      </c>
    </row>
    <row r="600" spans="1:9" x14ac:dyDescent="0.35">
      <c r="A600" s="36">
        <v>1532415</v>
      </c>
      <c r="B600" s="36" t="str">
        <f>VLOOKUP(AllData[[#This Row],[Order]],MM[],3,FALSE)</f>
        <v>V5757301200200R</v>
      </c>
      <c r="C600" s="36">
        <f>VLOOKUP(AllData[[#This Row],[Order]],MM[],2,FALSE)</f>
        <v>215</v>
      </c>
      <c r="D600" s="36" t="s">
        <v>60</v>
      </c>
      <c r="E600" s="36" t="s">
        <v>61</v>
      </c>
      <c r="F600" s="36" t="s">
        <v>63</v>
      </c>
      <c r="G600" s="36" t="s">
        <v>64</v>
      </c>
      <c r="H600" s="36">
        <v>0.83333333333333337</v>
      </c>
      <c r="I600" s="36">
        <v>20</v>
      </c>
    </row>
    <row r="601" spans="1:9" x14ac:dyDescent="0.35">
      <c r="A601" s="36">
        <v>1532415</v>
      </c>
      <c r="B601" s="36" t="str">
        <f>VLOOKUP(AllData[[#This Row],[Order]],MM[],3,FALSE)</f>
        <v>V5757301200200R</v>
      </c>
      <c r="C601" s="36">
        <f>VLOOKUP(AllData[[#This Row],[Order]],MM[],2,FALSE)</f>
        <v>215</v>
      </c>
      <c r="D601" s="36" t="s">
        <v>68</v>
      </c>
      <c r="E601" s="36" t="s">
        <v>69</v>
      </c>
      <c r="F601" s="36" t="s">
        <v>70</v>
      </c>
      <c r="G601" s="36" t="s">
        <v>71</v>
      </c>
      <c r="H601" s="36">
        <v>30</v>
      </c>
      <c r="I601" s="36">
        <v>30</v>
      </c>
    </row>
    <row r="602" spans="1:9" x14ac:dyDescent="0.35">
      <c r="A602" s="36">
        <v>1532415</v>
      </c>
      <c r="B602" s="36" t="str">
        <f>VLOOKUP(AllData[[#This Row],[Order]],MM[],3,FALSE)</f>
        <v>V5757301200200R</v>
      </c>
      <c r="C602" s="36">
        <f>VLOOKUP(AllData[[#This Row],[Order]],MM[],2,FALSE)</f>
        <v>215</v>
      </c>
      <c r="D602" s="36" t="s">
        <v>73</v>
      </c>
      <c r="E602" s="36" t="s">
        <v>61</v>
      </c>
      <c r="F602" s="36" t="s">
        <v>63</v>
      </c>
      <c r="G602" s="36" t="s">
        <v>74</v>
      </c>
      <c r="H602" s="36">
        <v>496.08000000000004</v>
      </c>
      <c r="I602" s="36">
        <v>200</v>
      </c>
    </row>
    <row r="603" spans="1:9" x14ac:dyDescent="0.35">
      <c r="A603" s="36">
        <v>1532415</v>
      </c>
      <c r="B603" s="36" t="str">
        <f>VLOOKUP(AllData[[#This Row],[Order]],MM[],3,FALSE)</f>
        <v>V5757301200200R</v>
      </c>
      <c r="C603" s="36">
        <f>VLOOKUP(AllData[[#This Row],[Order]],MM[],2,FALSE)</f>
        <v>215</v>
      </c>
      <c r="D603" s="36" t="s">
        <v>75</v>
      </c>
      <c r="E603" s="36" t="s">
        <v>61</v>
      </c>
      <c r="F603" s="36" t="s">
        <v>63</v>
      </c>
      <c r="G603" s="36" t="s">
        <v>76</v>
      </c>
      <c r="H603" s="36">
        <v>594</v>
      </c>
      <c r="I603" s="36">
        <v>500</v>
      </c>
    </row>
    <row r="604" spans="1:9" x14ac:dyDescent="0.35">
      <c r="A604" s="36">
        <v>1532415</v>
      </c>
      <c r="B604" s="36" t="str">
        <f>VLOOKUP(AllData[[#This Row],[Order]],MM[],3,FALSE)</f>
        <v>V5757301200200R</v>
      </c>
      <c r="C604" s="36">
        <f>VLOOKUP(AllData[[#This Row],[Order]],MM[],2,FALSE)</f>
        <v>215</v>
      </c>
      <c r="D604" s="36" t="s">
        <v>78</v>
      </c>
      <c r="E604" s="36" t="s">
        <v>69</v>
      </c>
      <c r="F604" s="36" t="s">
        <v>70</v>
      </c>
      <c r="G604" s="36" t="s">
        <v>79</v>
      </c>
      <c r="H604" s="36">
        <v>20</v>
      </c>
      <c r="I604" s="36">
        <v>20</v>
      </c>
    </row>
    <row r="605" spans="1:9" x14ac:dyDescent="0.35">
      <c r="A605" s="36">
        <v>1532415</v>
      </c>
      <c r="B605" s="36" t="str">
        <f>VLOOKUP(AllData[[#This Row],[Order]],MM[],3,FALSE)</f>
        <v>V5757301200200R</v>
      </c>
      <c r="C605" s="36">
        <f>VLOOKUP(AllData[[#This Row],[Order]],MM[],2,FALSE)</f>
        <v>215</v>
      </c>
      <c r="D605" s="36" t="s">
        <v>80</v>
      </c>
      <c r="E605" s="36" t="s">
        <v>69</v>
      </c>
      <c r="F605" s="36" t="s">
        <v>70</v>
      </c>
      <c r="G605" s="36" t="s">
        <v>81</v>
      </c>
      <c r="H605" s="36">
        <v>20</v>
      </c>
      <c r="I605" s="36">
        <v>20</v>
      </c>
    </row>
    <row r="606" spans="1:9" x14ac:dyDescent="0.35">
      <c r="A606" s="36">
        <v>1532415</v>
      </c>
      <c r="B606" s="36" t="str">
        <f>VLOOKUP(AllData[[#This Row],[Order]],MM[],3,FALSE)</f>
        <v>V5757301200200R</v>
      </c>
      <c r="C606" s="36">
        <f>VLOOKUP(AllData[[#This Row],[Order]],MM[],2,FALSE)</f>
        <v>215</v>
      </c>
      <c r="D606" s="36" t="s">
        <v>82</v>
      </c>
      <c r="E606" s="36" t="s">
        <v>83</v>
      </c>
      <c r="F606" s="36" t="s">
        <v>84</v>
      </c>
      <c r="G606" s="36" t="s">
        <v>84</v>
      </c>
      <c r="H606" s="36">
        <v>409.95299999999997</v>
      </c>
      <c r="I606" s="36">
        <v>450</v>
      </c>
    </row>
    <row r="607" spans="1:9" x14ac:dyDescent="0.35">
      <c r="A607" s="36">
        <v>1532415</v>
      </c>
      <c r="B607" s="36" t="str">
        <f>VLOOKUP(AllData[[#This Row],[Order]],MM[],3,FALSE)</f>
        <v>V5757301200200R</v>
      </c>
      <c r="C607" s="36">
        <f>VLOOKUP(AllData[[#This Row],[Order]],MM[],2,FALSE)</f>
        <v>215</v>
      </c>
      <c r="D607" s="36" t="s">
        <v>85</v>
      </c>
      <c r="E607" s="36" t="s">
        <v>86</v>
      </c>
      <c r="F607" s="36" t="s">
        <v>87</v>
      </c>
      <c r="G607" s="36" t="s">
        <v>87</v>
      </c>
      <c r="H607" s="36">
        <v>20</v>
      </c>
      <c r="I607" s="36">
        <v>20</v>
      </c>
    </row>
    <row r="608" spans="1:9" x14ac:dyDescent="0.35">
      <c r="A608" s="36">
        <v>1532415</v>
      </c>
      <c r="B608" s="36" t="str">
        <f>VLOOKUP(AllData[[#This Row],[Order]],MM[],3,FALSE)</f>
        <v>V5757301200200R</v>
      </c>
      <c r="C608" s="36">
        <f>VLOOKUP(AllData[[#This Row],[Order]],MM[],2,FALSE)</f>
        <v>215</v>
      </c>
      <c r="D608" s="36" t="s">
        <v>88</v>
      </c>
      <c r="E608" s="36" t="s">
        <v>89</v>
      </c>
      <c r="F608" s="36" t="s">
        <v>91</v>
      </c>
      <c r="G608" s="36" t="s">
        <v>92</v>
      </c>
      <c r="H608" s="36"/>
      <c r="I608" s="36">
        <v>0</v>
      </c>
    </row>
    <row r="609" spans="1:9" x14ac:dyDescent="0.35">
      <c r="A609" s="36">
        <v>1532415</v>
      </c>
      <c r="B609" s="36" t="str">
        <f>VLOOKUP(AllData[[#This Row],[Order]],MM[],3,FALSE)</f>
        <v>V5757301200200R</v>
      </c>
      <c r="C609" s="36">
        <f>VLOOKUP(AllData[[#This Row],[Order]],MM[],2,FALSE)</f>
        <v>215</v>
      </c>
      <c r="D609" s="36" t="s">
        <v>95</v>
      </c>
      <c r="E609" s="36" t="s">
        <v>61</v>
      </c>
      <c r="F609" s="36" t="s">
        <v>63</v>
      </c>
      <c r="G609" s="36" t="s">
        <v>96</v>
      </c>
      <c r="H609" s="36">
        <v>2.5169999999999999</v>
      </c>
      <c r="I609" s="36">
        <v>40</v>
      </c>
    </row>
    <row r="610" spans="1:9" x14ac:dyDescent="0.35">
      <c r="A610" s="36">
        <v>1532415</v>
      </c>
      <c r="B610" s="36" t="str">
        <f>VLOOKUP(AllData[[#This Row],[Order]],MM[],3,FALSE)</f>
        <v>V5757301200200R</v>
      </c>
      <c r="C610" s="36">
        <f>VLOOKUP(AllData[[#This Row],[Order]],MM[],2,FALSE)</f>
        <v>215</v>
      </c>
      <c r="D610" s="36" t="s">
        <v>97</v>
      </c>
      <c r="E610" s="36" t="s">
        <v>69</v>
      </c>
      <c r="F610" s="36" t="s">
        <v>70</v>
      </c>
      <c r="G610" s="36" t="s">
        <v>98</v>
      </c>
      <c r="H610" s="36">
        <v>20</v>
      </c>
      <c r="I610" s="36">
        <v>20</v>
      </c>
    </row>
    <row r="611" spans="1:9" x14ac:dyDescent="0.35">
      <c r="A611" s="36">
        <v>1532415</v>
      </c>
      <c r="B611" s="36" t="str">
        <f>VLOOKUP(AllData[[#This Row],[Order]],MM[],3,FALSE)</f>
        <v>V5757301200200R</v>
      </c>
      <c r="C611" s="36">
        <f>VLOOKUP(AllData[[#This Row],[Order]],MM[],2,FALSE)</f>
        <v>215</v>
      </c>
      <c r="D611" s="36" t="s">
        <v>99</v>
      </c>
      <c r="E611" s="36" t="s">
        <v>69</v>
      </c>
      <c r="F611" s="36" t="s">
        <v>70</v>
      </c>
      <c r="G611" s="36" t="s">
        <v>100</v>
      </c>
      <c r="H611" s="36">
        <v>50</v>
      </c>
      <c r="I611" s="36">
        <v>50</v>
      </c>
    </row>
    <row r="612" spans="1:9" x14ac:dyDescent="0.35">
      <c r="A612" s="36">
        <v>1532415</v>
      </c>
      <c r="B612" s="36" t="str">
        <f>VLOOKUP(AllData[[#This Row],[Order]],MM[],3,FALSE)</f>
        <v>V5757301200200R</v>
      </c>
      <c r="C612" s="36">
        <f>VLOOKUP(AllData[[#This Row],[Order]],MM[],2,FALSE)</f>
        <v>215</v>
      </c>
      <c r="D612" s="36" t="s">
        <v>101</v>
      </c>
      <c r="E612" s="36" t="s">
        <v>102</v>
      </c>
      <c r="F612" s="36" t="s">
        <v>100</v>
      </c>
      <c r="G612" s="36" t="s">
        <v>103</v>
      </c>
      <c r="H612" s="36">
        <v>10</v>
      </c>
      <c r="I612" s="36">
        <v>10</v>
      </c>
    </row>
    <row r="613" spans="1:9" x14ac:dyDescent="0.35">
      <c r="A613" s="36">
        <v>1532415</v>
      </c>
      <c r="B613" s="36" t="str">
        <f>VLOOKUP(AllData[[#This Row],[Order]],MM[],3,FALSE)</f>
        <v>V5757301200200R</v>
      </c>
      <c r="C613" s="36">
        <f>VLOOKUP(AllData[[#This Row],[Order]],MM[],2,FALSE)</f>
        <v>215</v>
      </c>
      <c r="D613" s="36" t="s">
        <v>104</v>
      </c>
      <c r="E613" s="36" t="s">
        <v>102</v>
      </c>
      <c r="F613" s="36" t="s">
        <v>100</v>
      </c>
      <c r="G613" s="36" t="s">
        <v>106</v>
      </c>
      <c r="H613" s="36">
        <v>10</v>
      </c>
      <c r="I613" s="36">
        <v>10</v>
      </c>
    </row>
    <row r="614" spans="1:9" x14ac:dyDescent="0.35">
      <c r="A614" s="36">
        <v>1532415</v>
      </c>
      <c r="B614" s="36" t="str">
        <f>VLOOKUP(AllData[[#This Row],[Order]],MM[],3,FALSE)</f>
        <v>V5757301200200R</v>
      </c>
      <c r="C614" s="36">
        <f>VLOOKUP(AllData[[#This Row],[Order]],MM[],2,FALSE)</f>
        <v>215</v>
      </c>
      <c r="D614" s="36" t="s">
        <v>60</v>
      </c>
      <c r="E614" s="36" t="s">
        <v>61</v>
      </c>
      <c r="F614" s="36" t="s">
        <v>63</v>
      </c>
      <c r="G614" s="36" t="s">
        <v>108</v>
      </c>
      <c r="H614" s="36">
        <v>501.48</v>
      </c>
      <c r="I614" s="36">
        <v>1</v>
      </c>
    </row>
    <row r="615" spans="1:9" x14ac:dyDescent="0.35">
      <c r="A615" s="36">
        <v>1532415</v>
      </c>
      <c r="B615" s="36" t="str">
        <f>VLOOKUP(AllData[[#This Row],[Order]],MM[],3,FALSE)</f>
        <v>V5757301200200R</v>
      </c>
      <c r="C615" s="36">
        <f>VLOOKUP(AllData[[#This Row],[Order]],MM[],2,FALSE)</f>
        <v>215</v>
      </c>
      <c r="D615" s="36" t="s">
        <v>82</v>
      </c>
      <c r="E615" s="36" t="s">
        <v>83</v>
      </c>
      <c r="F615" s="36" t="s">
        <v>84</v>
      </c>
      <c r="G615" s="36" t="s">
        <v>110</v>
      </c>
      <c r="H615" s="36"/>
      <c r="I615" s="36">
        <v>5</v>
      </c>
    </row>
    <row r="616" spans="1:9" x14ac:dyDescent="0.35">
      <c r="A616" s="36">
        <v>1532416</v>
      </c>
      <c r="B616" s="36" t="str">
        <f>VLOOKUP(AllData[[#This Row],[Order]],MM[],3,FALSE)</f>
        <v>V5757321200400</v>
      </c>
      <c r="C616" s="36">
        <f>VLOOKUP(AllData[[#This Row],[Order]],MM[],2,FALSE)</f>
        <v>215</v>
      </c>
      <c r="D616" s="36" t="s">
        <v>60</v>
      </c>
      <c r="E616" s="36" t="s">
        <v>61</v>
      </c>
      <c r="F616" s="36" t="s">
        <v>63</v>
      </c>
      <c r="G616" s="36" t="s">
        <v>64</v>
      </c>
      <c r="H616" s="36">
        <v>172.38000000000002</v>
      </c>
      <c r="I616" s="36">
        <v>20</v>
      </c>
    </row>
    <row r="617" spans="1:9" x14ac:dyDescent="0.35">
      <c r="A617" s="36">
        <v>1532416</v>
      </c>
      <c r="B617" s="36" t="str">
        <f>VLOOKUP(AllData[[#This Row],[Order]],MM[],3,FALSE)</f>
        <v>V5757321200400</v>
      </c>
      <c r="C617" s="36">
        <f>VLOOKUP(AllData[[#This Row],[Order]],MM[],2,FALSE)</f>
        <v>215</v>
      </c>
      <c r="D617" s="36" t="s">
        <v>68</v>
      </c>
      <c r="E617" s="36" t="s">
        <v>69</v>
      </c>
      <c r="F617" s="36" t="s">
        <v>70</v>
      </c>
      <c r="G617" s="36" t="s">
        <v>71</v>
      </c>
      <c r="H617" s="36">
        <v>30</v>
      </c>
      <c r="I617" s="36">
        <v>30</v>
      </c>
    </row>
    <row r="618" spans="1:9" x14ac:dyDescent="0.35">
      <c r="A618" s="36">
        <v>1532416</v>
      </c>
      <c r="B618" s="36" t="str">
        <f>VLOOKUP(AllData[[#This Row],[Order]],MM[],3,FALSE)</f>
        <v>V5757321200400</v>
      </c>
      <c r="C618" s="36">
        <f>VLOOKUP(AllData[[#This Row],[Order]],MM[],2,FALSE)</f>
        <v>215</v>
      </c>
      <c r="D618" s="36" t="s">
        <v>73</v>
      </c>
      <c r="E618" s="36" t="s">
        <v>61</v>
      </c>
      <c r="F618" s="36" t="s">
        <v>63</v>
      </c>
      <c r="G618" s="36" t="s">
        <v>74</v>
      </c>
      <c r="H618" s="36">
        <v>1774.92</v>
      </c>
      <c r="I618" s="36">
        <v>200</v>
      </c>
    </row>
    <row r="619" spans="1:9" x14ac:dyDescent="0.35">
      <c r="A619" s="36">
        <v>1532416</v>
      </c>
      <c r="B619" s="36" t="str">
        <f>VLOOKUP(AllData[[#This Row],[Order]],MM[],3,FALSE)</f>
        <v>V5757321200400</v>
      </c>
      <c r="C619" s="36">
        <f>VLOOKUP(AllData[[#This Row],[Order]],MM[],2,FALSE)</f>
        <v>215</v>
      </c>
      <c r="D619" s="36" t="s">
        <v>75</v>
      </c>
      <c r="E619" s="36" t="s">
        <v>61</v>
      </c>
      <c r="F619" s="36" t="s">
        <v>63</v>
      </c>
      <c r="G619" s="36" t="s">
        <v>76</v>
      </c>
      <c r="H619" s="36">
        <v>11.467000000000001</v>
      </c>
      <c r="I619" s="36">
        <v>500</v>
      </c>
    </row>
    <row r="620" spans="1:9" x14ac:dyDescent="0.35">
      <c r="A620" s="36">
        <v>1532416</v>
      </c>
      <c r="B620" s="36" t="str">
        <f>VLOOKUP(AllData[[#This Row],[Order]],MM[],3,FALSE)</f>
        <v>V5757321200400</v>
      </c>
      <c r="C620" s="36">
        <f>VLOOKUP(AllData[[#This Row],[Order]],MM[],2,FALSE)</f>
        <v>215</v>
      </c>
      <c r="D620" s="36" t="s">
        <v>78</v>
      </c>
      <c r="E620" s="36" t="s">
        <v>69</v>
      </c>
      <c r="F620" s="36" t="s">
        <v>70</v>
      </c>
      <c r="G620" s="36" t="s">
        <v>79</v>
      </c>
      <c r="H620" s="36">
        <v>20</v>
      </c>
      <c r="I620" s="36">
        <v>20</v>
      </c>
    </row>
    <row r="621" spans="1:9" x14ac:dyDescent="0.35">
      <c r="A621" s="36">
        <v>1532416</v>
      </c>
      <c r="B621" s="36" t="str">
        <f>VLOOKUP(AllData[[#This Row],[Order]],MM[],3,FALSE)</f>
        <v>V5757321200400</v>
      </c>
      <c r="C621" s="36">
        <f>VLOOKUP(AllData[[#This Row],[Order]],MM[],2,FALSE)</f>
        <v>215</v>
      </c>
      <c r="D621" s="36" t="s">
        <v>80</v>
      </c>
      <c r="E621" s="36" t="s">
        <v>69</v>
      </c>
      <c r="F621" s="36" t="s">
        <v>70</v>
      </c>
      <c r="G621" s="36" t="s">
        <v>81</v>
      </c>
      <c r="H621" s="36">
        <v>20</v>
      </c>
      <c r="I621" s="36">
        <v>20</v>
      </c>
    </row>
    <row r="622" spans="1:9" x14ac:dyDescent="0.35">
      <c r="A622" s="36">
        <v>1532416</v>
      </c>
      <c r="B622" s="36" t="str">
        <f>VLOOKUP(AllData[[#This Row],[Order]],MM[],3,FALSE)</f>
        <v>V5757321200400</v>
      </c>
      <c r="C622" s="36">
        <f>VLOOKUP(AllData[[#This Row],[Order]],MM[],2,FALSE)</f>
        <v>215</v>
      </c>
      <c r="D622" s="36" t="s">
        <v>82</v>
      </c>
      <c r="E622" s="36" t="s">
        <v>83</v>
      </c>
      <c r="F622" s="36" t="s">
        <v>84</v>
      </c>
      <c r="G622" s="36" t="s">
        <v>84</v>
      </c>
      <c r="H622" s="36">
        <v>317.46000000000004</v>
      </c>
      <c r="I622" s="36">
        <v>450</v>
      </c>
    </row>
    <row r="623" spans="1:9" x14ac:dyDescent="0.35">
      <c r="A623" s="36">
        <v>1532416</v>
      </c>
      <c r="B623" s="36" t="str">
        <f>VLOOKUP(AllData[[#This Row],[Order]],MM[],3,FALSE)</f>
        <v>V5757321200400</v>
      </c>
      <c r="C623" s="36">
        <f>VLOOKUP(AllData[[#This Row],[Order]],MM[],2,FALSE)</f>
        <v>215</v>
      </c>
      <c r="D623" s="36" t="s">
        <v>85</v>
      </c>
      <c r="E623" s="36" t="s">
        <v>86</v>
      </c>
      <c r="F623" s="36" t="s">
        <v>87</v>
      </c>
      <c r="G623" s="36" t="s">
        <v>87</v>
      </c>
      <c r="H623" s="36">
        <v>20</v>
      </c>
      <c r="I623" s="36">
        <v>20</v>
      </c>
    </row>
    <row r="624" spans="1:9" x14ac:dyDescent="0.35">
      <c r="A624" s="36">
        <v>1532416</v>
      </c>
      <c r="B624" s="36" t="str">
        <f>VLOOKUP(AllData[[#This Row],[Order]],MM[],3,FALSE)</f>
        <v>V5757321200400</v>
      </c>
      <c r="C624" s="36">
        <f>VLOOKUP(AllData[[#This Row],[Order]],MM[],2,FALSE)</f>
        <v>215</v>
      </c>
      <c r="D624" s="36" t="s">
        <v>95</v>
      </c>
      <c r="E624" s="36" t="s">
        <v>61</v>
      </c>
      <c r="F624" s="36" t="s">
        <v>63</v>
      </c>
      <c r="G624" s="36" t="s">
        <v>96</v>
      </c>
      <c r="H624" s="36">
        <v>2.5169999999999999</v>
      </c>
      <c r="I624" s="36">
        <v>40</v>
      </c>
    </row>
    <row r="625" spans="1:9" x14ac:dyDescent="0.35">
      <c r="A625" s="36">
        <v>1532416</v>
      </c>
      <c r="B625" s="36" t="str">
        <f>VLOOKUP(AllData[[#This Row],[Order]],MM[],3,FALSE)</f>
        <v>V5757321200400</v>
      </c>
      <c r="C625" s="36">
        <f>VLOOKUP(AllData[[#This Row],[Order]],MM[],2,FALSE)</f>
        <v>215</v>
      </c>
      <c r="D625" s="36" t="s">
        <v>97</v>
      </c>
      <c r="E625" s="36" t="s">
        <v>69</v>
      </c>
      <c r="F625" s="36" t="s">
        <v>70</v>
      </c>
      <c r="G625" s="36" t="s">
        <v>98</v>
      </c>
      <c r="H625" s="36">
        <v>20</v>
      </c>
      <c r="I625" s="36">
        <v>20</v>
      </c>
    </row>
    <row r="626" spans="1:9" x14ac:dyDescent="0.35">
      <c r="A626" s="36">
        <v>1532416</v>
      </c>
      <c r="B626" s="36" t="str">
        <f>VLOOKUP(AllData[[#This Row],[Order]],MM[],3,FALSE)</f>
        <v>V5757321200400</v>
      </c>
      <c r="C626" s="36">
        <f>VLOOKUP(AllData[[#This Row],[Order]],MM[],2,FALSE)</f>
        <v>215</v>
      </c>
      <c r="D626" s="36" t="s">
        <v>99</v>
      </c>
      <c r="E626" s="36" t="s">
        <v>69</v>
      </c>
      <c r="F626" s="36" t="s">
        <v>70</v>
      </c>
      <c r="G626" s="36" t="s">
        <v>100</v>
      </c>
      <c r="H626" s="36">
        <v>50</v>
      </c>
      <c r="I626" s="36">
        <v>50</v>
      </c>
    </row>
    <row r="627" spans="1:9" x14ac:dyDescent="0.35">
      <c r="A627" s="36">
        <v>1532416</v>
      </c>
      <c r="B627" s="36" t="str">
        <f>VLOOKUP(AllData[[#This Row],[Order]],MM[],3,FALSE)</f>
        <v>V5757321200400</v>
      </c>
      <c r="C627" s="36">
        <f>VLOOKUP(AllData[[#This Row],[Order]],MM[],2,FALSE)</f>
        <v>215</v>
      </c>
      <c r="D627" s="36" t="s">
        <v>104</v>
      </c>
      <c r="E627" s="36" t="s">
        <v>102</v>
      </c>
      <c r="F627" s="36" t="s">
        <v>100</v>
      </c>
      <c r="G627" s="36" t="s">
        <v>106</v>
      </c>
      <c r="H627" s="36">
        <v>10</v>
      </c>
      <c r="I627" s="36">
        <v>10</v>
      </c>
    </row>
    <row r="628" spans="1:9" x14ac:dyDescent="0.35">
      <c r="A628" s="36">
        <v>1532416</v>
      </c>
      <c r="B628" s="36" t="str">
        <f>VLOOKUP(AllData[[#This Row],[Order]],MM[],3,FALSE)</f>
        <v>V5757321200400</v>
      </c>
      <c r="C628" s="36">
        <f>VLOOKUP(AllData[[#This Row],[Order]],MM[],2,FALSE)</f>
        <v>215</v>
      </c>
      <c r="D628" s="36" t="s">
        <v>60</v>
      </c>
      <c r="E628" s="36" t="s">
        <v>61</v>
      </c>
      <c r="F628" s="36" t="s">
        <v>63</v>
      </c>
      <c r="G628" s="36" t="s">
        <v>108</v>
      </c>
      <c r="H628" s="36">
        <v>893.93999999999994</v>
      </c>
      <c r="I628" s="36">
        <v>1</v>
      </c>
    </row>
    <row r="629" spans="1:9" x14ac:dyDescent="0.35">
      <c r="A629" s="36">
        <v>1532416</v>
      </c>
      <c r="B629" s="36" t="str">
        <f>VLOOKUP(AllData[[#This Row],[Order]],MM[],3,FALSE)</f>
        <v>V5757321200400</v>
      </c>
      <c r="C629" s="36">
        <f>VLOOKUP(AllData[[#This Row],[Order]],MM[],2,FALSE)</f>
        <v>215</v>
      </c>
      <c r="D629" s="36" t="s">
        <v>82</v>
      </c>
      <c r="E629" s="36" t="s">
        <v>83</v>
      </c>
      <c r="F629" s="36" t="s">
        <v>84</v>
      </c>
      <c r="G629" s="36" t="s">
        <v>110</v>
      </c>
      <c r="H629" s="36"/>
      <c r="I629" s="36">
        <v>5</v>
      </c>
    </row>
    <row r="630" spans="1:9" x14ac:dyDescent="0.35">
      <c r="A630" s="36">
        <v>1532416</v>
      </c>
      <c r="B630" s="36" t="str">
        <f>VLOOKUP(AllData[[#This Row],[Order]],MM[],3,FALSE)</f>
        <v>V5757321200400</v>
      </c>
      <c r="C630" s="36">
        <f>VLOOKUP(AllData[[#This Row],[Order]],MM[],2,FALSE)</f>
        <v>215</v>
      </c>
      <c r="D630" s="36" t="s">
        <v>82</v>
      </c>
      <c r="E630" s="36" t="s">
        <v>83</v>
      </c>
      <c r="F630" s="36" t="s">
        <v>84</v>
      </c>
      <c r="G630" s="36" t="s">
        <v>134</v>
      </c>
      <c r="H630" s="36"/>
      <c r="I630" s="36">
        <v>5</v>
      </c>
    </row>
    <row r="631" spans="1:9" x14ac:dyDescent="0.35">
      <c r="A631" s="36">
        <v>1532416</v>
      </c>
      <c r="B631" s="36" t="str">
        <f>VLOOKUP(AllData[[#This Row],[Order]],MM[],3,FALSE)</f>
        <v>V5757321200400</v>
      </c>
      <c r="C631" s="36">
        <f>VLOOKUP(AllData[[#This Row],[Order]],MM[],2,FALSE)</f>
        <v>215</v>
      </c>
      <c r="D631" s="36" t="s">
        <v>82</v>
      </c>
      <c r="E631" s="36" t="s">
        <v>83</v>
      </c>
      <c r="F631" s="36" t="s">
        <v>84</v>
      </c>
      <c r="G631" s="36" t="s">
        <v>136</v>
      </c>
      <c r="H631" s="36"/>
      <c r="I631" s="36">
        <v>5</v>
      </c>
    </row>
    <row r="632" spans="1:9" x14ac:dyDescent="0.35">
      <c r="A632" s="36">
        <v>1532416</v>
      </c>
      <c r="B632" s="36" t="str">
        <f>VLOOKUP(AllData[[#This Row],[Order]],MM[],3,FALSE)</f>
        <v>V5757321200400</v>
      </c>
      <c r="C632" s="36">
        <f>VLOOKUP(AllData[[#This Row],[Order]],MM[],2,FALSE)</f>
        <v>215</v>
      </c>
      <c r="D632" s="36" t="s">
        <v>73</v>
      </c>
      <c r="E632" s="36" t="s">
        <v>89</v>
      </c>
      <c r="F632" s="36" t="s">
        <v>91</v>
      </c>
      <c r="G632" s="36" t="s">
        <v>138</v>
      </c>
      <c r="H632" s="36"/>
      <c r="I632" s="36">
        <v>5</v>
      </c>
    </row>
    <row r="633" spans="1:9" x14ac:dyDescent="0.35">
      <c r="A633" s="36">
        <v>1532417</v>
      </c>
      <c r="B633" s="36" t="str">
        <f>VLOOKUP(AllData[[#This Row],[Order]],MM[],3,FALSE)</f>
        <v>V5757321200600</v>
      </c>
      <c r="C633" s="36">
        <f>VLOOKUP(AllData[[#This Row],[Order]],MM[],2,FALSE)</f>
        <v>215</v>
      </c>
      <c r="D633" s="36" t="s">
        <v>60</v>
      </c>
      <c r="E633" s="36" t="s">
        <v>61</v>
      </c>
      <c r="F633" s="36" t="s">
        <v>63</v>
      </c>
      <c r="G633" s="36" t="s">
        <v>139</v>
      </c>
      <c r="H633" s="36">
        <v>1.0669999999999999</v>
      </c>
      <c r="I633" s="36">
        <v>20</v>
      </c>
    </row>
    <row r="634" spans="1:9" x14ac:dyDescent="0.35">
      <c r="A634" s="36">
        <v>1532417</v>
      </c>
      <c r="B634" s="36" t="str">
        <f>VLOOKUP(AllData[[#This Row],[Order]],MM[],3,FALSE)</f>
        <v>V5757321200600</v>
      </c>
      <c r="C634" s="36">
        <f>VLOOKUP(AllData[[#This Row],[Order]],MM[],2,FALSE)</f>
        <v>215</v>
      </c>
      <c r="D634" s="36" t="s">
        <v>68</v>
      </c>
      <c r="E634" s="36" t="s">
        <v>69</v>
      </c>
      <c r="F634" s="36" t="s">
        <v>70</v>
      </c>
      <c r="G634" s="36" t="s">
        <v>71</v>
      </c>
      <c r="H634" s="36">
        <v>30</v>
      </c>
      <c r="I634" s="36">
        <v>30</v>
      </c>
    </row>
    <row r="635" spans="1:9" x14ac:dyDescent="0.35">
      <c r="A635" s="36">
        <v>1532417</v>
      </c>
      <c r="B635" s="36" t="str">
        <f>VLOOKUP(AllData[[#This Row],[Order]],MM[],3,FALSE)</f>
        <v>V5757321200600</v>
      </c>
      <c r="C635" s="36">
        <f>VLOOKUP(AllData[[#This Row],[Order]],MM[],2,FALSE)</f>
        <v>215</v>
      </c>
      <c r="D635" s="36" t="s">
        <v>73</v>
      </c>
      <c r="E635" s="36" t="s">
        <v>61</v>
      </c>
      <c r="F635" s="36" t="s">
        <v>63</v>
      </c>
      <c r="G635" s="36" t="s">
        <v>74</v>
      </c>
      <c r="H635" s="36">
        <v>111.3</v>
      </c>
      <c r="I635" s="36">
        <v>200</v>
      </c>
    </row>
    <row r="636" spans="1:9" x14ac:dyDescent="0.35">
      <c r="A636" s="36">
        <v>1532417</v>
      </c>
      <c r="B636" s="36" t="str">
        <f>VLOOKUP(AllData[[#This Row],[Order]],MM[],3,FALSE)</f>
        <v>V5757321200600</v>
      </c>
      <c r="C636" s="36">
        <f>VLOOKUP(AllData[[#This Row],[Order]],MM[],2,FALSE)</f>
        <v>215</v>
      </c>
      <c r="D636" s="36" t="s">
        <v>75</v>
      </c>
      <c r="E636" s="36" t="s">
        <v>61</v>
      </c>
      <c r="F636" s="36" t="s">
        <v>63</v>
      </c>
      <c r="G636" s="36" t="s">
        <v>76</v>
      </c>
      <c r="H636" s="36">
        <v>429.12</v>
      </c>
      <c r="I636" s="36">
        <v>500</v>
      </c>
    </row>
    <row r="637" spans="1:9" x14ac:dyDescent="0.35">
      <c r="A637" s="36">
        <v>1532417</v>
      </c>
      <c r="B637" s="36" t="str">
        <f>VLOOKUP(AllData[[#This Row],[Order]],MM[],3,FALSE)</f>
        <v>V5757321200600</v>
      </c>
      <c r="C637" s="36">
        <f>VLOOKUP(AllData[[#This Row],[Order]],MM[],2,FALSE)</f>
        <v>215</v>
      </c>
      <c r="D637" s="36" t="s">
        <v>78</v>
      </c>
      <c r="E637" s="36" t="s">
        <v>69</v>
      </c>
      <c r="F637" s="36" t="s">
        <v>70</v>
      </c>
      <c r="G637" s="36" t="s">
        <v>79</v>
      </c>
      <c r="H637" s="36">
        <v>20</v>
      </c>
      <c r="I637" s="36">
        <v>20</v>
      </c>
    </row>
    <row r="638" spans="1:9" x14ac:dyDescent="0.35">
      <c r="A638" s="36">
        <v>1532417</v>
      </c>
      <c r="B638" s="36" t="str">
        <f>VLOOKUP(AllData[[#This Row],[Order]],MM[],3,FALSE)</f>
        <v>V5757321200600</v>
      </c>
      <c r="C638" s="36">
        <f>VLOOKUP(AllData[[#This Row],[Order]],MM[],2,FALSE)</f>
        <v>215</v>
      </c>
      <c r="D638" s="36" t="s">
        <v>80</v>
      </c>
      <c r="E638" s="36" t="s">
        <v>69</v>
      </c>
      <c r="F638" s="36" t="s">
        <v>70</v>
      </c>
      <c r="G638" s="36" t="s">
        <v>81</v>
      </c>
      <c r="H638" s="36">
        <v>20</v>
      </c>
      <c r="I638" s="36">
        <v>20</v>
      </c>
    </row>
    <row r="639" spans="1:9" x14ac:dyDescent="0.35">
      <c r="A639" s="36">
        <v>1532417</v>
      </c>
      <c r="B639" s="36" t="str">
        <f>VLOOKUP(AllData[[#This Row],[Order]],MM[],3,FALSE)</f>
        <v>V5757321200600</v>
      </c>
      <c r="C639" s="36">
        <f>VLOOKUP(AllData[[#This Row],[Order]],MM[],2,FALSE)</f>
        <v>215</v>
      </c>
      <c r="D639" s="36" t="s">
        <v>82</v>
      </c>
      <c r="E639" s="36" t="s">
        <v>83</v>
      </c>
      <c r="F639" s="36" t="s">
        <v>84</v>
      </c>
      <c r="G639" s="36" t="s">
        <v>84</v>
      </c>
      <c r="H639" s="36">
        <v>99.54</v>
      </c>
      <c r="I639" s="36">
        <v>450</v>
      </c>
    </row>
    <row r="640" spans="1:9" x14ac:dyDescent="0.35">
      <c r="A640" s="36">
        <v>1532417</v>
      </c>
      <c r="B640" s="36" t="str">
        <f>VLOOKUP(AllData[[#This Row],[Order]],MM[],3,FALSE)</f>
        <v>V5757321200600</v>
      </c>
      <c r="C640" s="36">
        <f>VLOOKUP(AllData[[#This Row],[Order]],MM[],2,FALSE)</f>
        <v>215</v>
      </c>
      <c r="D640" s="36" t="s">
        <v>85</v>
      </c>
      <c r="E640" s="36" t="s">
        <v>86</v>
      </c>
      <c r="F640" s="36" t="s">
        <v>87</v>
      </c>
      <c r="G640" s="36" t="s">
        <v>87</v>
      </c>
      <c r="H640" s="36">
        <v>20</v>
      </c>
      <c r="I640" s="36">
        <v>20</v>
      </c>
    </row>
    <row r="641" spans="1:9" x14ac:dyDescent="0.35">
      <c r="A641" s="36">
        <v>1532417</v>
      </c>
      <c r="B641" s="36" t="str">
        <f>VLOOKUP(AllData[[#This Row],[Order]],MM[],3,FALSE)</f>
        <v>V5757321200600</v>
      </c>
      <c r="C641" s="36">
        <f>VLOOKUP(AllData[[#This Row],[Order]],MM[],2,FALSE)</f>
        <v>215</v>
      </c>
      <c r="D641" s="36" t="s">
        <v>88</v>
      </c>
      <c r="E641" s="36" t="s">
        <v>89</v>
      </c>
      <c r="F641" s="36" t="s">
        <v>91</v>
      </c>
      <c r="G641" s="36" t="s">
        <v>92</v>
      </c>
      <c r="H641" s="36"/>
      <c r="I641" s="36">
        <v>0</v>
      </c>
    </row>
    <row r="642" spans="1:9" x14ac:dyDescent="0.35">
      <c r="A642" s="36">
        <v>1532417</v>
      </c>
      <c r="B642" s="36" t="str">
        <f>VLOOKUP(AllData[[#This Row],[Order]],MM[],3,FALSE)</f>
        <v>V5757321200600</v>
      </c>
      <c r="C642" s="36">
        <f>VLOOKUP(AllData[[#This Row],[Order]],MM[],2,FALSE)</f>
        <v>215</v>
      </c>
      <c r="D642" s="36" t="s">
        <v>95</v>
      </c>
      <c r="E642" s="36" t="s">
        <v>61</v>
      </c>
      <c r="F642" s="36" t="s">
        <v>63</v>
      </c>
      <c r="G642" s="36" t="s">
        <v>96</v>
      </c>
      <c r="H642" s="36">
        <v>2.5169999999999999</v>
      </c>
      <c r="I642" s="36">
        <v>40</v>
      </c>
    </row>
    <row r="643" spans="1:9" x14ac:dyDescent="0.35">
      <c r="A643" s="36">
        <v>1532417</v>
      </c>
      <c r="B643" s="36" t="str">
        <f>VLOOKUP(AllData[[#This Row],[Order]],MM[],3,FALSE)</f>
        <v>V5757321200600</v>
      </c>
      <c r="C643" s="36">
        <f>VLOOKUP(AllData[[#This Row],[Order]],MM[],2,FALSE)</f>
        <v>215</v>
      </c>
      <c r="D643" s="36" t="s">
        <v>97</v>
      </c>
      <c r="E643" s="36" t="s">
        <v>69</v>
      </c>
      <c r="F643" s="36" t="s">
        <v>70</v>
      </c>
      <c r="G643" s="36" t="s">
        <v>98</v>
      </c>
      <c r="H643" s="36">
        <v>20</v>
      </c>
      <c r="I643" s="36">
        <v>20</v>
      </c>
    </row>
    <row r="644" spans="1:9" x14ac:dyDescent="0.35">
      <c r="A644" s="36">
        <v>1532417</v>
      </c>
      <c r="B644" s="36" t="str">
        <f>VLOOKUP(AllData[[#This Row],[Order]],MM[],3,FALSE)</f>
        <v>V5757321200600</v>
      </c>
      <c r="C644" s="36">
        <f>VLOOKUP(AllData[[#This Row],[Order]],MM[],2,FALSE)</f>
        <v>215</v>
      </c>
      <c r="D644" s="36" t="s">
        <v>99</v>
      </c>
      <c r="E644" s="36" t="s">
        <v>69</v>
      </c>
      <c r="F644" s="36" t="s">
        <v>70</v>
      </c>
      <c r="G644" s="36" t="s">
        <v>100</v>
      </c>
      <c r="H644" s="36">
        <v>50</v>
      </c>
      <c r="I644" s="36">
        <v>50</v>
      </c>
    </row>
    <row r="645" spans="1:9" x14ac:dyDescent="0.35">
      <c r="A645" s="36">
        <v>1532417</v>
      </c>
      <c r="B645" s="36" t="str">
        <f>VLOOKUP(AllData[[#This Row],[Order]],MM[],3,FALSE)</f>
        <v>V5757321200600</v>
      </c>
      <c r="C645" s="36">
        <f>VLOOKUP(AllData[[#This Row],[Order]],MM[],2,FALSE)</f>
        <v>215</v>
      </c>
      <c r="D645" s="36" t="s">
        <v>101</v>
      </c>
      <c r="E645" s="36" t="s">
        <v>102</v>
      </c>
      <c r="F645" s="36" t="s">
        <v>100</v>
      </c>
      <c r="G645" s="36" t="s">
        <v>103</v>
      </c>
      <c r="H645" s="36">
        <v>10</v>
      </c>
      <c r="I645" s="36">
        <v>10</v>
      </c>
    </row>
    <row r="646" spans="1:9" x14ac:dyDescent="0.35">
      <c r="A646" s="36">
        <v>1532417</v>
      </c>
      <c r="B646" s="36" t="str">
        <f>VLOOKUP(AllData[[#This Row],[Order]],MM[],3,FALSE)</f>
        <v>V5757321200600</v>
      </c>
      <c r="C646" s="36">
        <f>VLOOKUP(AllData[[#This Row],[Order]],MM[],2,FALSE)</f>
        <v>215</v>
      </c>
      <c r="D646" s="36" t="s">
        <v>104</v>
      </c>
      <c r="E646" s="36" t="s">
        <v>102</v>
      </c>
      <c r="F646" s="36" t="s">
        <v>100</v>
      </c>
      <c r="G646" s="36" t="s">
        <v>106</v>
      </c>
      <c r="H646" s="36">
        <v>10</v>
      </c>
      <c r="I646" s="36">
        <v>10</v>
      </c>
    </row>
    <row r="647" spans="1:9" x14ac:dyDescent="0.35">
      <c r="A647" s="36">
        <v>1532417</v>
      </c>
      <c r="B647" s="36" t="str">
        <f>VLOOKUP(AllData[[#This Row],[Order]],MM[],3,FALSE)</f>
        <v>V5757321200600</v>
      </c>
      <c r="C647" s="36">
        <f>VLOOKUP(AllData[[#This Row],[Order]],MM[],2,FALSE)</f>
        <v>215</v>
      </c>
      <c r="D647" s="36" t="s">
        <v>60</v>
      </c>
      <c r="E647" s="36" t="s">
        <v>61</v>
      </c>
      <c r="F647" s="36" t="s">
        <v>63</v>
      </c>
      <c r="G647" s="36" t="s">
        <v>108</v>
      </c>
      <c r="H647" s="36">
        <v>1118.1599999999999</v>
      </c>
      <c r="I647" s="36">
        <v>1</v>
      </c>
    </row>
    <row r="648" spans="1:9" x14ac:dyDescent="0.35">
      <c r="A648" s="36">
        <v>1532417</v>
      </c>
      <c r="B648" s="36" t="str">
        <f>VLOOKUP(AllData[[#This Row],[Order]],MM[],3,FALSE)</f>
        <v>V5757321200600</v>
      </c>
      <c r="C648" s="36">
        <f>VLOOKUP(AllData[[#This Row],[Order]],MM[],2,FALSE)</f>
        <v>215</v>
      </c>
      <c r="D648" s="36" t="s">
        <v>82</v>
      </c>
      <c r="E648" s="36" t="s">
        <v>83</v>
      </c>
      <c r="F648" s="36" t="s">
        <v>84</v>
      </c>
      <c r="G648" s="36" t="s">
        <v>110</v>
      </c>
      <c r="H648" s="36"/>
      <c r="I648" s="36">
        <v>5</v>
      </c>
    </row>
    <row r="649" spans="1:9" x14ac:dyDescent="0.35">
      <c r="A649" s="36">
        <v>1532418</v>
      </c>
      <c r="B649" s="36" t="str">
        <f>VLOOKUP(AllData[[#This Row],[Order]],MM[],3,FALSE)</f>
        <v>V5757341200400</v>
      </c>
      <c r="C649" s="36">
        <f>VLOOKUP(AllData[[#This Row],[Order]],MM[],2,FALSE)</f>
        <v>215</v>
      </c>
      <c r="D649" s="36" t="s">
        <v>60</v>
      </c>
      <c r="E649" s="36" t="s">
        <v>61</v>
      </c>
      <c r="F649" s="36" t="s">
        <v>63</v>
      </c>
      <c r="G649" s="36" t="s">
        <v>64</v>
      </c>
      <c r="H649" s="36">
        <v>174.29999999999998</v>
      </c>
      <c r="I649" s="36">
        <v>20</v>
      </c>
    </row>
    <row r="650" spans="1:9" x14ac:dyDescent="0.35">
      <c r="A650" s="36">
        <v>1532418</v>
      </c>
      <c r="B650" s="36" t="str">
        <f>VLOOKUP(AllData[[#This Row],[Order]],MM[],3,FALSE)</f>
        <v>V5757341200400</v>
      </c>
      <c r="C650" s="36">
        <f>VLOOKUP(AllData[[#This Row],[Order]],MM[],2,FALSE)</f>
        <v>215</v>
      </c>
      <c r="D650" s="36" t="s">
        <v>68</v>
      </c>
      <c r="E650" s="36" t="s">
        <v>69</v>
      </c>
      <c r="F650" s="36" t="s">
        <v>70</v>
      </c>
      <c r="G650" s="36" t="s">
        <v>71</v>
      </c>
      <c r="H650" s="36">
        <v>30</v>
      </c>
      <c r="I650" s="36">
        <v>30</v>
      </c>
    </row>
    <row r="651" spans="1:9" x14ac:dyDescent="0.35">
      <c r="A651" s="36">
        <v>1532418</v>
      </c>
      <c r="B651" s="36" t="str">
        <f>VLOOKUP(AllData[[#This Row],[Order]],MM[],3,FALSE)</f>
        <v>V5757341200400</v>
      </c>
      <c r="C651" s="36">
        <f>VLOOKUP(AllData[[#This Row],[Order]],MM[],2,FALSE)</f>
        <v>215</v>
      </c>
      <c r="D651" s="36" t="s">
        <v>73</v>
      </c>
      <c r="E651" s="36" t="s">
        <v>61</v>
      </c>
      <c r="F651" s="36" t="s">
        <v>63</v>
      </c>
      <c r="G651" s="36" t="s">
        <v>74</v>
      </c>
      <c r="H651" s="36">
        <v>743.22</v>
      </c>
      <c r="I651" s="36">
        <v>200</v>
      </c>
    </row>
    <row r="652" spans="1:9" x14ac:dyDescent="0.35">
      <c r="A652" s="36">
        <v>1532418</v>
      </c>
      <c r="B652" s="36" t="str">
        <f>VLOOKUP(AllData[[#This Row],[Order]],MM[],3,FALSE)</f>
        <v>V5757341200400</v>
      </c>
      <c r="C652" s="36">
        <f>VLOOKUP(AllData[[#This Row],[Order]],MM[],2,FALSE)</f>
        <v>215</v>
      </c>
      <c r="D652" s="36" t="s">
        <v>75</v>
      </c>
      <c r="E652" s="36" t="s">
        <v>61</v>
      </c>
      <c r="F652" s="36" t="s">
        <v>63</v>
      </c>
      <c r="G652" s="36" t="s">
        <v>76</v>
      </c>
      <c r="H652" s="36">
        <v>552</v>
      </c>
      <c r="I652" s="36">
        <v>500</v>
      </c>
    </row>
    <row r="653" spans="1:9" x14ac:dyDescent="0.35">
      <c r="A653" s="36">
        <v>1532418</v>
      </c>
      <c r="B653" s="36" t="str">
        <f>VLOOKUP(AllData[[#This Row],[Order]],MM[],3,FALSE)</f>
        <v>V5757341200400</v>
      </c>
      <c r="C653" s="36">
        <f>VLOOKUP(AllData[[#This Row],[Order]],MM[],2,FALSE)</f>
        <v>215</v>
      </c>
      <c r="D653" s="36" t="s">
        <v>78</v>
      </c>
      <c r="E653" s="36" t="s">
        <v>69</v>
      </c>
      <c r="F653" s="36" t="s">
        <v>70</v>
      </c>
      <c r="G653" s="36" t="s">
        <v>79</v>
      </c>
      <c r="H653" s="36">
        <v>20</v>
      </c>
      <c r="I653" s="36">
        <v>20</v>
      </c>
    </row>
    <row r="654" spans="1:9" x14ac:dyDescent="0.35">
      <c r="A654" s="36">
        <v>1532418</v>
      </c>
      <c r="B654" s="36" t="str">
        <f>VLOOKUP(AllData[[#This Row],[Order]],MM[],3,FALSE)</f>
        <v>V5757341200400</v>
      </c>
      <c r="C654" s="36">
        <f>VLOOKUP(AllData[[#This Row],[Order]],MM[],2,FALSE)</f>
        <v>215</v>
      </c>
      <c r="D654" s="36" t="s">
        <v>80</v>
      </c>
      <c r="E654" s="36" t="s">
        <v>69</v>
      </c>
      <c r="F654" s="36" t="s">
        <v>70</v>
      </c>
      <c r="G654" s="36" t="s">
        <v>81</v>
      </c>
      <c r="H654" s="36">
        <v>20</v>
      </c>
      <c r="I654" s="36">
        <v>20</v>
      </c>
    </row>
    <row r="655" spans="1:9" x14ac:dyDescent="0.35">
      <c r="A655" s="36">
        <v>1532418</v>
      </c>
      <c r="B655" s="36" t="str">
        <f>VLOOKUP(AllData[[#This Row],[Order]],MM[],3,FALSE)</f>
        <v>V5757341200400</v>
      </c>
      <c r="C655" s="36">
        <f>VLOOKUP(AllData[[#This Row],[Order]],MM[],2,FALSE)</f>
        <v>215</v>
      </c>
      <c r="D655" s="36" t="s">
        <v>82</v>
      </c>
      <c r="E655" s="36" t="s">
        <v>83</v>
      </c>
      <c r="F655" s="36" t="s">
        <v>84</v>
      </c>
      <c r="G655" s="36" t="s">
        <v>84</v>
      </c>
      <c r="H655" s="36">
        <v>321.60000000000002</v>
      </c>
      <c r="I655" s="36">
        <v>450</v>
      </c>
    </row>
    <row r="656" spans="1:9" x14ac:dyDescent="0.35">
      <c r="A656" s="36">
        <v>1532418</v>
      </c>
      <c r="B656" s="36" t="str">
        <f>VLOOKUP(AllData[[#This Row],[Order]],MM[],3,FALSE)</f>
        <v>V5757341200400</v>
      </c>
      <c r="C656" s="36">
        <f>VLOOKUP(AllData[[#This Row],[Order]],MM[],2,FALSE)</f>
        <v>215</v>
      </c>
      <c r="D656" s="36" t="s">
        <v>85</v>
      </c>
      <c r="E656" s="36" t="s">
        <v>86</v>
      </c>
      <c r="F656" s="36" t="s">
        <v>87</v>
      </c>
      <c r="G656" s="36" t="s">
        <v>87</v>
      </c>
      <c r="H656" s="36">
        <v>20</v>
      </c>
      <c r="I656" s="36">
        <v>20</v>
      </c>
    </row>
    <row r="657" spans="1:9" x14ac:dyDescent="0.35">
      <c r="A657" s="36">
        <v>1532418</v>
      </c>
      <c r="B657" s="36" t="str">
        <f>VLOOKUP(AllData[[#This Row],[Order]],MM[],3,FALSE)</f>
        <v>V5757341200400</v>
      </c>
      <c r="C657" s="36">
        <f>VLOOKUP(AllData[[#This Row],[Order]],MM[],2,FALSE)</f>
        <v>215</v>
      </c>
      <c r="D657" s="36" t="s">
        <v>88</v>
      </c>
      <c r="E657" s="36" t="s">
        <v>89</v>
      </c>
      <c r="F657" s="36" t="s">
        <v>91</v>
      </c>
      <c r="G657" s="36" t="s">
        <v>92</v>
      </c>
      <c r="H657" s="36"/>
      <c r="I657" s="36">
        <v>0</v>
      </c>
    </row>
    <row r="658" spans="1:9" x14ac:dyDescent="0.35">
      <c r="A658" s="36">
        <v>1532418</v>
      </c>
      <c r="B658" s="36" t="str">
        <f>VLOOKUP(AllData[[#This Row],[Order]],MM[],3,FALSE)</f>
        <v>V5757341200400</v>
      </c>
      <c r="C658" s="36">
        <f>VLOOKUP(AllData[[#This Row],[Order]],MM[],2,FALSE)</f>
        <v>215</v>
      </c>
      <c r="D658" s="36" t="s">
        <v>95</v>
      </c>
      <c r="E658" s="36" t="s">
        <v>61</v>
      </c>
      <c r="F658" s="36" t="s">
        <v>63</v>
      </c>
      <c r="G658" s="36" t="s">
        <v>96</v>
      </c>
      <c r="H658" s="36">
        <v>120.18</v>
      </c>
      <c r="I658" s="36">
        <v>40</v>
      </c>
    </row>
    <row r="659" spans="1:9" x14ac:dyDescent="0.35">
      <c r="A659" s="36">
        <v>1532418</v>
      </c>
      <c r="B659" s="36" t="str">
        <f>VLOOKUP(AllData[[#This Row],[Order]],MM[],3,FALSE)</f>
        <v>V5757341200400</v>
      </c>
      <c r="C659" s="36">
        <f>VLOOKUP(AllData[[#This Row],[Order]],MM[],2,FALSE)</f>
        <v>215</v>
      </c>
      <c r="D659" s="36" t="s">
        <v>97</v>
      </c>
      <c r="E659" s="36" t="s">
        <v>69</v>
      </c>
      <c r="F659" s="36" t="s">
        <v>70</v>
      </c>
      <c r="G659" s="36" t="s">
        <v>98</v>
      </c>
      <c r="H659" s="36">
        <v>20</v>
      </c>
      <c r="I659" s="36">
        <v>20</v>
      </c>
    </row>
    <row r="660" spans="1:9" x14ac:dyDescent="0.35">
      <c r="A660" s="36">
        <v>1532418</v>
      </c>
      <c r="B660" s="36" t="str">
        <f>VLOOKUP(AllData[[#This Row],[Order]],MM[],3,FALSE)</f>
        <v>V5757341200400</v>
      </c>
      <c r="C660" s="36">
        <f>VLOOKUP(AllData[[#This Row],[Order]],MM[],2,FALSE)</f>
        <v>215</v>
      </c>
      <c r="D660" s="36" t="s">
        <v>99</v>
      </c>
      <c r="E660" s="36" t="s">
        <v>69</v>
      </c>
      <c r="F660" s="36" t="s">
        <v>70</v>
      </c>
      <c r="G660" s="36" t="s">
        <v>100</v>
      </c>
      <c r="H660" s="36">
        <v>50</v>
      </c>
      <c r="I660" s="36">
        <v>50</v>
      </c>
    </row>
    <row r="661" spans="1:9" x14ac:dyDescent="0.35">
      <c r="A661" s="36">
        <v>1532418</v>
      </c>
      <c r="B661" s="36" t="str">
        <f>VLOOKUP(AllData[[#This Row],[Order]],MM[],3,FALSE)</f>
        <v>V5757341200400</v>
      </c>
      <c r="C661" s="36">
        <f>VLOOKUP(AllData[[#This Row],[Order]],MM[],2,FALSE)</f>
        <v>215</v>
      </c>
      <c r="D661" s="36" t="s">
        <v>101</v>
      </c>
      <c r="E661" s="36" t="s">
        <v>102</v>
      </c>
      <c r="F661" s="36" t="s">
        <v>100</v>
      </c>
      <c r="G661" s="36" t="s">
        <v>103</v>
      </c>
      <c r="H661" s="36">
        <v>10</v>
      </c>
      <c r="I661" s="36">
        <v>10</v>
      </c>
    </row>
    <row r="662" spans="1:9" x14ac:dyDescent="0.35">
      <c r="A662" s="36">
        <v>1532418</v>
      </c>
      <c r="B662" s="36" t="str">
        <f>VLOOKUP(AllData[[#This Row],[Order]],MM[],3,FALSE)</f>
        <v>V5757341200400</v>
      </c>
      <c r="C662" s="36">
        <f>VLOOKUP(AllData[[#This Row],[Order]],MM[],2,FALSE)</f>
        <v>215</v>
      </c>
      <c r="D662" s="36" t="s">
        <v>104</v>
      </c>
      <c r="E662" s="36" t="s">
        <v>102</v>
      </c>
      <c r="F662" s="36" t="s">
        <v>100</v>
      </c>
      <c r="G662" s="36" t="s">
        <v>106</v>
      </c>
      <c r="H662" s="36">
        <v>10</v>
      </c>
      <c r="I662" s="36">
        <v>10</v>
      </c>
    </row>
    <row r="663" spans="1:9" x14ac:dyDescent="0.35">
      <c r="A663" s="36">
        <v>1532418</v>
      </c>
      <c r="B663" s="36" t="str">
        <f>VLOOKUP(AllData[[#This Row],[Order]],MM[],3,FALSE)</f>
        <v>V5757341200400</v>
      </c>
      <c r="C663" s="36">
        <f>VLOOKUP(AllData[[#This Row],[Order]],MM[],2,FALSE)</f>
        <v>215</v>
      </c>
      <c r="D663" s="36" t="s">
        <v>60</v>
      </c>
      <c r="E663" s="36" t="s">
        <v>61</v>
      </c>
      <c r="F663" s="36" t="s">
        <v>63</v>
      </c>
      <c r="G663" s="36" t="s">
        <v>108</v>
      </c>
      <c r="H663" s="36">
        <v>547.31999999999994</v>
      </c>
      <c r="I663" s="36">
        <v>1</v>
      </c>
    </row>
    <row r="664" spans="1:9" x14ac:dyDescent="0.35">
      <c r="A664" s="36">
        <v>1532418</v>
      </c>
      <c r="B664" s="36" t="str">
        <f>VLOOKUP(AllData[[#This Row],[Order]],MM[],3,FALSE)</f>
        <v>V5757341200400</v>
      </c>
      <c r="C664" s="36">
        <f>VLOOKUP(AllData[[#This Row],[Order]],MM[],2,FALSE)</f>
        <v>215</v>
      </c>
      <c r="D664" s="36" t="s">
        <v>82</v>
      </c>
      <c r="E664" s="36" t="s">
        <v>83</v>
      </c>
      <c r="F664" s="36" t="s">
        <v>84</v>
      </c>
      <c r="G664" s="36" t="s">
        <v>110</v>
      </c>
      <c r="H664" s="36"/>
      <c r="I664" s="36">
        <v>5</v>
      </c>
    </row>
    <row r="665" spans="1:9" x14ac:dyDescent="0.35">
      <c r="A665" s="36">
        <v>1532419</v>
      </c>
      <c r="B665" s="36" t="str">
        <f>VLOOKUP(AllData[[#This Row],[Order]],MM[],3,FALSE)</f>
        <v>V5757341200600</v>
      </c>
      <c r="C665" s="36">
        <f>VLOOKUP(AllData[[#This Row],[Order]],MM[],2,FALSE)</f>
        <v>215</v>
      </c>
      <c r="D665" s="36" t="s">
        <v>60</v>
      </c>
      <c r="E665" s="36" t="s">
        <v>61</v>
      </c>
      <c r="F665" s="36" t="s">
        <v>63</v>
      </c>
      <c r="G665" s="36" t="s">
        <v>64</v>
      </c>
      <c r="H665" s="36">
        <v>1.0669999999999999</v>
      </c>
      <c r="I665" s="36">
        <v>20</v>
      </c>
    </row>
    <row r="666" spans="1:9" x14ac:dyDescent="0.35">
      <c r="A666" s="36">
        <v>1532419</v>
      </c>
      <c r="B666" s="36" t="str">
        <f>VLOOKUP(AllData[[#This Row],[Order]],MM[],3,FALSE)</f>
        <v>V5757341200600</v>
      </c>
      <c r="C666" s="36">
        <f>VLOOKUP(AllData[[#This Row],[Order]],MM[],2,FALSE)</f>
        <v>215</v>
      </c>
      <c r="D666" s="36" t="s">
        <v>68</v>
      </c>
      <c r="E666" s="36" t="s">
        <v>69</v>
      </c>
      <c r="F666" s="36" t="s">
        <v>70</v>
      </c>
      <c r="G666" s="36" t="s">
        <v>71</v>
      </c>
      <c r="H666" s="36">
        <v>30</v>
      </c>
      <c r="I666" s="36">
        <v>30</v>
      </c>
    </row>
    <row r="667" spans="1:9" x14ac:dyDescent="0.35">
      <c r="A667" s="36">
        <v>1532419</v>
      </c>
      <c r="B667" s="36" t="str">
        <f>VLOOKUP(AllData[[#This Row],[Order]],MM[],3,FALSE)</f>
        <v>V5757341200600</v>
      </c>
      <c r="C667" s="36">
        <f>VLOOKUP(AllData[[#This Row],[Order]],MM[],2,FALSE)</f>
        <v>215</v>
      </c>
      <c r="D667" s="36" t="s">
        <v>73</v>
      </c>
      <c r="E667" s="36" t="s">
        <v>61</v>
      </c>
      <c r="F667" s="36" t="s">
        <v>63</v>
      </c>
      <c r="G667" s="36" t="s">
        <v>74</v>
      </c>
      <c r="H667" s="36">
        <v>211.74</v>
      </c>
      <c r="I667" s="36">
        <v>200</v>
      </c>
    </row>
    <row r="668" spans="1:9" x14ac:dyDescent="0.35">
      <c r="A668" s="36">
        <v>1532419</v>
      </c>
      <c r="B668" s="36" t="str">
        <f>VLOOKUP(AllData[[#This Row],[Order]],MM[],3,FALSE)</f>
        <v>V5757341200600</v>
      </c>
      <c r="C668" s="36">
        <f>VLOOKUP(AllData[[#This Row],[Order]],MM[],2,FALSE)</f>
        <v>215</v>
      </c>
      <c r="D668" s="36" t="s">
        <v>75</v>
      </c>
      <c r="E668" s="36" t="s">
        <v>61</v>
      </c>
      <c r="F668" s="36" t="s">
        <v>63</v>
      </c>
      <c r="G668" s="36" t="s">
        <v>76</v>
      </c>
      <c r="H668" s="36">
        <v>104.10000000000001</v>
      </c>
      <c r="I668" s="36">
        <v>500</v>
      </c>
    </row>
    <row r="669" spans="1:9" x14ac:dyDescent="0.35">
      <c r="A669" s="36">
        <v>1532419</v>
      </c>
      <c r="B669" s="36" t="str">
        <f>VLOOKUP(AllData[[#This Row],[Order]],MM[],3,FALSE)</f>
        <v>V5757341200600</v>
      </c>
      <c r="C669" s="36">
        <f>VLOOKUP(AllData[[#This Row],[Order]],MM[],2,FALSE)</f>
        <v>215</v>
      </c>
      <c r="D669" s="36" t="s">
        <v>78</v>
      </c>
      <c r="E669" s="36" t="s">
        <v>69</v>
      </c>
      <c r="F669" s="36" t="s">
        <v>70</v>
      </c>
      <c r="G669" s="36" t="s">
        <v>79</v>
      </c>
      <c r="H669" s="36">
        <v>20</v>
      </c>
      <c r="I669" s="36">
        <v>20</v>
      </c>
    </row>
    <row r="670" spans="1:9" x14ac:dyDescent="0.35">
      <c r="A670" s="36">
        <v>1532419</v>
      </c>
      <c r="B670" s="36" t="str">
        <f>VLOOKUP(AllData[[#This Row],[Order]],MM[],3,FALSE)</f>
        <v>V5757341200600</v>
      </c>
      <c r="C670" s="36">
        <f>VLOOKUP(AllData[[#This Row],[Order]],MM[],2,FALSE)</f>
        <v>215</v>
      </c>
      <c r="D670" s="36" t="s">
        <v>80</v>
      </c>
      <c r="E670" s="36" t="s">
        <v>69</v>
      </c>
      <c r="F670" s="36" t="s">
        <v>70</v>
      </c>
      <c r="G670" s="36" t="s">
        <v>81</v>
      </c>
      <c r="H670" s="36">
        <v>20</v>
      </c>
      <c r="I670" s="36">
        <v>20</v>
      </c>
    </row>
    <row r="671" spans="1:9" x14ac:dyDescent="0.35">
      <c r="A671" s="36">
        <v>1532419</v>
      </c>
      <c r="B671" s="36" t="str">
        <f>VLOOKUP(AllData[[#This Row],[Order]],MM[],3,FALSE)</f>
        <v>V5757341200600</v>
      </c>
      <c r="C671" s="36">
        <f>VLOOKUP(AllData[[#This Row],[Order]],MM[],2,FALSE)</f>
        <v>215</v>
      </c>
      <c r="D671" s="36" t="s">
        <v>82</v>
      </c>
      <c r="E671" s="36" t="s">
        <v>83</v>
      </c>
      <c r="F671" s="36" t="s">
        <v>84</v>
      </c>
      <c r="G671" s="36" t="s">
        <v>84</v>
      </c>
      <c r="H671" s="36">
        <v>336.90000000000003</v>
      </c>
      <c r="I671" s="36">
        <v>450</v>
      </c>
    </row>
    <row r="672" spans="1:9" x14ac:dyDescent="0.35">
      <c r="A672" s="36">
        <v>1532419</v>
      </c>
      <c r="B672" s="36" t="str">
        <f>VLOOKUP(AllData[[#This Row],[Order]],MM[],3,FALSE)</f>
        <v>V5757341200600</v>
      </c>
      <c r="C672" s="36">
        <f>VLOOKUP(AllData[[#This Row],[Order]],MM[],2,FALSE)</f>
        <v>215</v>
      </c>
      <c r="D672" s="36" t="s">
        <v>85</v>
      </c>
      <c r="E672" s="36" t="s">
        <v>86</v>
      </c>
      <c r="F672" s="36" t="s">
        <v>87</v>
      </c>
      <c r="G672" s="36" t="s">
        <v>87</v>
      </c>
      <c r="H672" s="36">
        <v>20</v>
      </c>
      <c r="I672" s="36">
        <v>20</v>
      </c>
    </row>
    <row r="673" spans="1:9" x14ac:dyDescent="0.35">
      <c r="A673" s="36">
        <v>1532419</v>
      </c>
      <c r="B673" s="36" t="str">
        <f>VLOOKUP(AllData[[#This Row],[Order]],MM[],3,FALSE)</f>
        <v>V5757341200600</v>
      </c>
      <c r="C673" s="36">
        <f>VLOOKUP(AllData[[#This Row],[Order]],MM[],2,FALSE)</f>
        <v>215</v>
      </c>
      <c r="D673" s="36" t="s">
        <v>88</v>
      </c>
      <c r="E673" s="36" t="s">
        <v>89</v>
      </c>
      <c r="F673" s="36" t="s">
        <v>91</v>
      </c>
      <c r="G673" s="36" t="s">
        <v>92</v>
      </c>
      <c r="H673" s="36"/>
      <c r="I673" s="36">
        <v>0</v>
      </c>
    </row>
    <row r="674" spans="1:9" x14ac:dyDescent="0.35">
      <c r="A674" s="36">
        <v>1532419</v>
      </c>
      <c r="B674" s="36" t="str">
        <f>VLOOKUP(AllData[[#This Row],[Order]],MM[],3,FALSE)</f>
        <v>V5757341200600</v>
      </c>
      <c r="C674" s="36">
        <f>VLOOKUP(AllData[[#This Row],[Order]],MM[],2,FALSE)</f>
        <v>215</v>
      </c>
      <c r="D674" s="36" t="s">
        <v>95</v>
      </c>
      <c r="E674" s="36" t="s">
        <v>61</v>
      </c>
      <c r="F674" s="36" t="s">
        <v>63</v>
      </c>
      <c r="G674" s="36" t="s">
        <v>96</v>
      </c>
      <c r="H674" s="36">
        <v>2.5169999999999999</v>
      </c>
      <c r="I674" s="36">
        <v>40</v>
      </c>
    </row>
    <row r="675" spans="1:9" x14ac:dyDescent="0.35">
      <c r="A675" s="36">
        <v>1532419</v>
      </c>
      <c r="B675" s="36" t="str">
        <f>VLOOKUP(AllData[[#This Row],[Order]],MM[],3,FALSE)</f>
        <v>V5757341200600</v>
      </c>
      <c r="C675" s="36">
        <f>VLOOKUP(AllData[[#This Row],[Order]],MM[],2,FALSE)</f>
        <v>215</v>
      </c>
      <c r="D675" s="36" t="s">
        <v>97</v>
      </c>
      <c r="E675" s="36" t="s">
        <v>69</v>
      </c>
      <c r="F675" s="36" t="s">
        <v>70</v>
      </c>
      <c r="G675" s="36" t="s">
        <v>98</v>
      </c>
      <c r="H675" s="36">
        <v>20</v>
      </c>
      <c r="I675" s="36">
        <v>20</v>
      </c>
    </row>
    <row r="676" spans="1:9" x14ac:dyDescent="0.35">
      <c r="A676" s="36">
        <v>1532419</v>
      </c>
      <c r="B676" s="36" t="str">
        <f>VLOOKUP(AllData[[#This Row],[Order]],MM[],3,FALSE)</f>
        <v>V5757341200600</v>
      </c>
      <c r="C676" s="36">
        <f>VLOOKUP(AllData[[#This Row],[Order]],MM[],2,FALSE)</f>
        <v>215</v>
      </c>
      <c r="D676" s="36" t="s">
        <v>99</v>
      </c>
      <c r="E676" s="36" t="s">
        <v>69</v>
      </c>
      <c r="F676" s="36" t="s">
        <v>70</v>
      </c>
      <c r="G676" s="36" t="s">
        <v>100</v>
      </c>
      <c r="H676" s="36">
        <v>50</v>
      </c>
      <c r="I676" s="36">
        <v>50</v>
      </c>
    </row>
    <row r="677" spans="1:9" x14ac:dyDescent="0.35">
      <c r="A677" s="36">
        <v>1532419</v>
      </c>
      <c r="B677" s="36" t="str">
        <f>VLOOKUP(AllData[[#This Row],[Order]],MM[],3,FALSE)</f>
        <v>V5757341200600</v>
      </c>
      <c r="C677" s="36">
        <f>VLOOKUP(AllData[[#This Row],[Order]],MM[],2,FALSE)</f>
        <v>215</v>
      </c>
      <c r="D677" s="36" t="s">
        <v>101</v>
      </c>
      <c r="E677" s="36" t="s">
        <v>102</v>
      </c>
      <c r="F677" s="36" t="s">
        <v>100</v>
      </c>
      <c r="G677" s="36" t="s">
        <v>103</v>
      </c>
      <c r="H677" s="36">
        <v>10</v>
      </c>
      <c r="I677" s="36">
        <v>10</v>
      </c>
    </row>
    <row r="678" spans="1:9" x14ac:dyDescent="0.35">
      <c r="A678" s="36">
        <v>1532419</v>
      </c>
      <c r="B678" s="36" t="str">
        <f>VLOOKUP(AllData[[#This Row],[Order]],MM[],3,FALSE)</f>
        <v>V5757341200600</v>
      </c>
      <c r="C678" s="36">
        <f>VLOOKUP(AllData[[#This Row],[Order]],MM[],2,FALSE)</f>
        <v>215</v>
      </c>
      <c r="D678" s="36" t="s">
        <v>104</v>
      </c>
      <c r="E678" s="36" t="s">
        <v>102</v>
      </c>
      <c r="F678" s="36" t="s">
        <v>100</v>
      </c>
      <c r="G678" s="36" t="s">
        <v>106</v>
      </c>
      <c r="H678" s="36">
        <v>10</v>
      </c>
      <c r="I678" s="36">
        <v>10</v>
      </c>
    </row>
    <row r="679" spans="1:9" x14ac:dyDescent="0.35">
      <c r="A679" s="36">
        <v>1532419</v>
      </c>
      <c r="B679" s="36" t="str">
        <f>VLOOKUP(AllData[[#This Row],[Order]],MM[],3,FALSE)</f>
        <v>V5757341200600</v>
      </c>
      <c r="C679" s="36">
        <f>VLOOKUP(AllData[[#This Row],[Order]],MM[],2,FALSE)</f>
        <v>215</v>
      </c>
      <c r="D679" s="36" t="s">
        <v>60</v>
      </c>
      <c r="E679" s="36" t="s">
        <v>61</v>
      </c>
      <c r="F679" s="36" t="s">
        <v>63</v>
      </c>
      <c r="G679" s="36" t="s">
        <v>108</v>
      </c>
      <c r="H679" s="36">
        <v>1726.5</v>
      </c>
      <c r="I679" s="36">
        <v>1</v>
      </c>
    </row>
    <row r="680" spans="1:9" x14ac:dyDescent="0.35">
      <c r="A680" s="36">
        <v>1532419</v>
      </c>
      <c r="B680" s="36" t="str">
        <f>VLOOKUP(AllData[[#This Row],[Order]],MM[],3,FALSE)</f>
        <v>V5757341200600</v>
      </c>
      <c r="C680" s="36">
        <f>VLOOKUP(AllData[[#This Row],[Order]],MM[],2,FALSE)</f>
        <v>215</v>
      </c>
      <c r="D680" s="36" t="s">
        <v>82</v>
      </c>
      <c r="E680" s="36" t="s">
        <v>83</v>
      </c>
      <c r="F680" s="36" t="s">
        <v>84</v>
      </c>
      <c r="G680" s="36" t="s">
        <v>110</v>
      </c>
      <c r="H680" s="36"/>
      <c r="I680" s="36">
        <v>5</v>
      </c>
    </row>
    <row r="681" spans="1:9" x14ac:dyDescent="0.35">
      <c r="A681" s="36">
        <v>1533090</v>
      </c>
      <c r="B681" s="36" t="str">
        <f>VLOOKUP(AllData[[#This Row],[Order]],MM[],3,FALSE)</f>
        <v>V5757301200200Q</v>
      </c>
      <c r="C681" s="36">
        <f>VLOOKUP(AllData[[#This Row],[Order]],MM[],2,FALSE)</f>
        <v>216</v>
      </c>
      <c r="D681" s="36" t="s">
        <v>60</v>
      </c>
      <c r="E681" s="36" t="s">
        <v>61</v>
      </c>
      <c r="F681" s="36" t="s">
        <v>63</v>
      </c>
      <c r="G681" s="36" t="s">
        <v>64</v>
      </c>
      <c r="H681" s="36">
        <v>72.849999999999994</v>
      </c>
      <c r="I681" s="36">
        <v>20</v>
      </c>
    </row>
    <row r="682" spans="1:9" x14ac:dyDescent="0.35">
      <c r="A682" s="36">
        <v>1533090</v>
      </c>
      <c r="B682" s="36" t="str">
        <f>VLOOKUP(AllData[[#This Row],[Order]],MM[],3,FALSE)</f>
        <v>V5757301200200Q</v>
      </c>
      <c r="C682" s="36">
        <f>VLOOKUP(AllData[[#This Row],[Order]],MM[],2,FALSE)</f>
        <v>216</v>
      </c>
      <c r="D682" s="36" t="s">
        <v>68</v>
      </c>
      <c r="E682" s="36" t="s">
        <v>69</v>
      </c>
      <c r="F682" s="36" t="s">
        <v>70</v>
      </c>
      <c r="G682" s="36" t="s">
        <v>71</v>
      </c>
      <c r="H682" s="36">
        <v>30</v>
      </c>
      <c r="I682" s="36">
        <v>30</v>
      </c>
    </row>
    <row r="683" spans="1:9" x14ac:dyDescent="0.35">
      <c r="A683" s="36">
        <v>1533090</v>
      </c>
      <c r="B683" s="36" t="str">
        <f>VLOOKUP(AllData[[#This Row],[Order]],MM[],3,FALSE)</f>
        <v>V5757301200200Q</v>
      </c>
      <c r="C683" s="36">
        <f>VLOOKUP(AllData[[#This Row],[Order]],MM[],2,FALSE)</f>
        <v>216</v>
      </c>
      <c r="D683" s="36" t="s">
        <v>73</v>
      </c>
      <c r="E683" s="36" t="s">
        <v>61</v>
      </c>
      <c r="F683" s="36" t="s">
        <v>63</v>
      </c>
      <c r="G683" s="36" t="s">
        <v>74</v>
      </c>
      <c r="H683" s="36">
        <v>109.02</v>
      </c>
      <c r="I683" s="36">
        <v>200</v>
      </c>
    </row>
    <row r="684" spans="1:9" x14ac:dyDescent="0.35">
      <c r="A684" s="36">
        <v>1533090</v>
      </c>
      <c r="B684" s="36" t="str">
        <f>VLOOKUP(AllData[[#This Row],[Order]],MM[],3,FALSE)</f>
        <v>V5757301200200Q</v>
      </c>
      <c r="C684" s="36">
        <f>VLOOKUP(AllData[[#This Row],[Order]],MM[],2,FALSE)</f>
        <v>216</v>
      </c>
      <c r="D684" s="36" t="s">
        <v>75</v>
      </c>
      <c r="E684" s="36" t="s">
        <v>61</v>
      </c>
      <c r="F684" s="36" t="s">
        <v>63</v>
      </c>
      <c r="G684" s="36" t="s">
        <v>76</v>
      </c>
      <c r="H684" s="36">
        <v>339.6</v>
      </c>
      <c r="I684" s="36">
        <v>500</v>
      </c>
    </row>
    <row r="685" spans="1:9" x14ac:dyDescent="0.35">
      <c r="A685" s="36">
        <v>1533090</v>
      </c>
      <c r="B685" s="36" t="str">
        <f>VLOOKUP(AllData[[#This Row],[Order]],MM[],3,FALSE)</f>
        <v>V5757301200200Q</v>
      </c>
      <c r="C685" s="36">
        <f>VLOOKUP(AllData[[#This Row],[Order]],MM[],2,FALSE)</f>
        <v>216</v>
      </c>
      <c r="D685" s="36" t="s">
        <v>78</v>
      </c>
      <c r="E685" s="36" t="s">
        <v>69</v>
      </c>
      <c r="F685" s="36" t="s">
        <v>70</v>
      </c>
      <c r="G685" s="36" t="s">
        <v>79</v>
      </c>
      <c r="H685" s="36">
        <v>20</v>
      </c>
      <c r="I685" s="36">
        <v>20</v>
      </c>
    </row>
    <row r="686" spans="1:9" x14ac:dyDescent="0.35">
      <c r="A686" s="36">
        <v>1533090</v>
      </c>
      <c r="B686" s="36" t="str">
        <f>VLOOKUP(AllData[[#This Row],[Order]],MM[],3,FALSE)</f>
        <v>V5757301200200Q</v>
      </c>
      <c r="C686" s="36">
        <f>VLOOKUP(AllData[[#This Row],[Order]],MM[],2,FALSE)</f>
        <v>216</v>
      </c>
      <c r="D686" s="36" t="s">
        <v>80</v>
      </c>
      <c r="E686" s="36" t="s">
        <v>69</v>
      </c>
      <c r="F686" s="36" t="s">
        <v>70</v>
      </c>
      <c r="G686" s="36" t="s">
        <v>81</v>
      </c>
      <c r="H686" s="36">
        <v>20</v>
      </c>
      <c r="I686" s="36">
        <v>20</v>
      </c>
    </row>
    <row r="687" spans="1:9" x14ac:dyDescent="0.35">
      <c r="A687" s="36">
        <v>1533090</v>
      </c>
      <c r="B687" s="36" t="str">
        <f>VLOOKUP(AllData[[#This Row],[Order]],MM[],3,FALSE)</f>
        <v>V5757301200200Q</v>
      </c>
      <c r="C687" s="36">
        <f>VLOOKUP(AllData[[#This Row],[Order]],MM[],2,FALSE)</f>
        <v>216</v>
      </c>
      <c r="D687" s="36" t="s">
        <v>82</v>
      </c>
      <c r="E687" s="36" t="s">
        <v>83</v>
      </c>
      <c r="F687" s="36" t="s">
        <v>84</v>
      </c>
      <c r="G687" s="36" t="s">
        <v>84</v>
      </c>
      <c r="H687" s="36">
        <v>386.58</v>
      </c>
      <c r="I687" s="36">
        <v>450</v>
      </c>
    </row>
    <row r="688" spans="1:9" x14ac:dyDescent="0.35">
      <c r="A688" s="36">
        <v>1533090</v>
      </c>
      <c r="B688" s="36" t="str">
        <f>VLOOKUP(AllData[[#This Row],[Order]],MM[],3,FALSE)</f>
        <v>V5757301200200Q</v>
      </c>
      <c r="C688" s="36">
        <f>VLOOKUP(AllData[[#This Row],[Order]],MM[],2,FALSE)</f>
        <v>216</v>
      </c>
      <c r="D688" s="36" t="s">
        <v>85</v>
      </c>
      <c r="E688" s="36" t="s">
        <v>86</v>
      </c>
      <c r="F688" s="36" t="s">
        <v>87</v>
      </c>
      <c r="G688" s="36" t="s">
        <v>87</v>
      </c>
      <c r="H688" s="36">
        <v>20</v>
      </c>
      <c r="I688" s="36">
        <v>20</v>
      </c>
    </row>
    <row r="689" spans="1:9" x14ac:dyDescent="0.35">
      <c r="A689" s="36">
        <v>1533090</v>
      </c>
      <c r="B689" s="36" t="str">
        <f>VLOOKUP(AllData[[#This Row],[Order]],MM[],3,FALSE)</f>
        <v>V5757301200200Q</v>
      </c>
      <c r="C689" s="36">
        <f>VLOOKUP(AllData[[#This Row],[Order]],MM[],2,FALSE)</f>
        <v>216</v>
      </c>
      <c r="D689" s="36" t="s">
        <v>88</v>
      </c>
      <c r="E689" s="36" t="s">
        <v>89</v>
      </c>
      <c r="F689" s="36" t="s">
        <v>91</v>
      </c>
      <c r="G689" s="36" t="s">
        <v>92</v>
      </c>
      <c r="H689" s="36"/>
      <c r="I689" s="36">
        <v>0</v>
      </c>
    </row>
    <row r="690" spans="1:9" x14ac:dyDescent="0.35">
      <c r="A690" s="36">
        <v>1533090</v>
      </c>
      <c r="B690" s="36" t="str">
        <f>VLOOKUP(AllData[[#This Row],[Order]],MM[],3,FALSE)</f>
        <v>V5757301200200Q</v>
      </c>
      <c r="C690" s="36">
        <f>VLOOKUP(AllData[[#This Row],[Order]],MM[],2,FALSE)</f>
        <v>216</v>
      </c>
      <c r="D690" s="36" t="s">
        <v>95</v>
      </c>
      <c r="E690" s="36" t="s">
        <v>61</v>
      </c>
      <c r="F690" s="36" t="s">
        <v>63</v>
      </c>
      <c r="G690" s="36" t="s">
        <v>96</v>
      </c>
      <c r="H690" s="36">
        <v>48.167000000000002</v>
      </c>
      <c r="I690" s="36">
        <v>40</v>
      </c>
    </row>
    <row r="691" spans="1:9" x14ac:dyDescent="0.35">
      <c r="A691" s="36">
        <v>1533090</v>
      </c>
      <c r="B691" s="36" t="str">
        <f>VLOOKUP(AllData[[#This Row],[Order]],MM[],3,FALSE)</f>
        <v>V5757301200200Q</v>
      </c>
      <c r="C691" s="36">
        <f>VLOOKUP(AllData[[#This Row],[Order]],MM[],2,FALSE)</f>
        <v>216</v>
      </c>
      <c r="D691" s="36" t="s">
        <v>97</v>
      </c>
      <c r="E691" s="36" t="s">
        <v>69</v>
      </c>
      <c r="F691" s="36" t="s">
        <v>70</v>
      </c>
      <c r="G691" s="36" t="s">
        <v>98</v>
      </c>
      <c r="H691" s="36">
        <v>20</v>
      </c>
      <c r="I691" s="36">
        <v>20</v>
      </c>
    </row>
    <row r="692" spans="1:9" x14ac:dyDescent="0.35">
      <c r="A692" s="36">
        <v>1533090</v>
      </c>
      <c r="B692" s="36" t="str">
        <f>VLOOKUP(AllData[[#This Row],[Order]],MM[],3,FALSE)</f>
        <v>V5757301200200Q</v>
      </c>
      <c r="C692" s="36">
        <f>VLOOKUP(AllData[[#This Row],[Order]],MM[],2,FALSE)</f>
        <v>216</v>
      </c>
      <c r="D692" s="36" t="s">
        <v>99</v>
      </c>
      <c r="E692" s="36" t="s">
        <v>69</v>
      </c>
      <c r="F692" s="36" t="s">
        <v>70</v>
      </c>
      <c r="G692" s="36" t="s">
        <v>100</v>
      </c>
      <c r="H692" s="36">
        <v>50</v>
      </c>
      <c r="I692" s="36">
        <v>50</v>
      </c>
    </row>
    <row r="693" spans="1:9" x14ac:dyDescent="0.35">
      <c r="A693" s="36">
        <v>1533090</v>
      </c>
      <c r="B693" s="36" t="str">
        <f>VLOOKUP(AllData[[#This Row],[Order]],MM[],3,FALSE)</f>
        <v>V5757301200200Q</v>
      </c>
      <c r="C693" s="36">
        <f>VLOOKUP(AllData[[#This Row],[Order]],MM[],2,FALSE)</f>
        <v>216</v>
      </c>
      <c r="D693" s="36" t="s">
        <v>101</v>
      </c>
      <c r="E693" s="36" t="s">
        <v>102</v>
      </c>
      <c r="F693" s="36" t="s">
        <v>100</v>
      </c>
      <c r="G693" s="36" t="s">
        <v>103</v>
      </c>
      <c r="H693" s="36">
        <v>10</v>
      </c>
      <c r="I693" s="36">
        <v>10</v>
      </c>
    </row>
    <row r="694" spans="1:9" x14ac:dyDescent="0.35">
      <c r="A694" s="36">
        <v>1533090</v>
      </c>
      <c r="B694" s="36" t="str">
        <f>VLOOKUP(AllData[[#This Row],[Order]],MM[],3,FALSE)</f>
        <v>V5757301200200Q</v>
      </c>
      <c r="C694" s="36">
        <f>VLOOKUP(AllData[[#This Row],[Order]],MM[],2,FALSE)</f>
        <v>216</v>
      </c>
      <c r="D694" s="36" t="s">
        <v>104</v>
      </c>
      <c r="E694" s="36" t="s">
        <v>102</v>
      </c>
      <c r="F694" s="36" t="s">
        <v>100</v>
      </c>
      <c r="G694" s="36" t="s">
        <v>106</v>
      </c>
      <c r="H694" s="36">
        <v>10</v>
      </c>
      <c r="I694" s="36">
        <v>10</v>
      </c>
    </row>
    <row r="695" spans="1:9" x14ac:dyDescent="0.35">
      <c r="A695" s="36">
        <v>1533090</v>
      </c>
      <c r="B695" s="36" t="str">
        <f>VLOOKUP(AllData[[#This Row],[Order]],MM[],3,FALSE)</f>
        <v>V5757301200200Q</v>
      </c>
      <c r="C695" s="36">
        <f>VLOOKUP(AllData[[#This Row],[Order]],MM[],2,FALSE)</f>
        <v>216</v>
      </c>
      <c r="D695" s="36" t="s">
        <v>60</v>
      </c>
      <c r="E695" s="36" t="s">
        <v>61</v>
      </c>
      <c r="F695" s="36" t="s">
        <v>63</v>
      </c>
      <c r="G695" s="36" t="s">
        <v>108</v>
      </c>
      <c r="H695" s="36">
        <v>3865.14</v>
      </c>
      <c r="I695" s="36">
        <v>1</v>
      </c>
    </row>
    <row r="696" spans="1:9" x14ac:dyDescent="0.35">
      <c r="A696" s="36">
        <v>1533090</v>
      </c>
      <c r="B696" s="36" t="str">
        <f>VLOOKUP(AllData[[#This Row],[Order]],MM[],3,FALSE)</f>
        <v>V5757301200200Q</v>
      </c>
      <c r="C696" s="36">
        <f>VLOOKUP(AllData[[#This Row],[Order]],MM[],2,FALSE)</f>
        <v>216</v>
      </c>
      <c r="D696" s="36" t="s">
        <v>82</v>
      </c>
      <c r="E696" s="36" t="s">
        <v>83</v>
      </c>
      <c r="F696" s="36" t="s">
        <v>84</v>
      </c>
      <c r="G696" s="36" t="s">
        <v>110</v>
      </c>
      <c r="H696" s="36">
        <v>447.96000000000004</v>
      </c>
      <c r="I696" s="36">
        <v>5</v>
      </c>
    </row>
    <row r="697" spans="1:9" x14ac:dyDescent="0.35">
      <c r="A697" s="36">
        <v>1533091</v>
      </c>
      <c r="B697" s="36" t="str">
        <f>VLOOKUP(AllData[[#This Row],[Order]],MM[],3,FALSE)</f>
        <v>V5757301200200R</v>
      </c>
      <c r="C697" s="36">
        <f>VLOOKUP(AllData[[#This Row],[Order]],MM[],2,FALSE)</f>
        <v>216</v>
      </c>
      <c r="D697" s="36" t="s">
        <v>60</v>
      </c>
      <c r="E697" s="36" t="s">
        <v>61</v>
      </c>
      <c r="F697" s="36" t="s">
        <v>63</v>
      </c>
      <c r="G697" s="36" t="s">
        <v>64</v>
      </c>
      <c r="H697" s="36">
        <v>2.7330000000000001</v>
      </c>
      <c r="I697" s="36">
        <v>20</v>
      </c>
    </row>
    <row r="698" spans="1:9" x14ac:dyDescent="0.35">
      <c r="A698" s="36">
        <v>1533091</v>
      </c>
      <c r="B698" s="36" t="str">
        <f>VLOOKUP(AllData[[#This Row],[Order]],MM[],3,FALSE)</f>
        <v>V5757301200200R</v>
      </c>
      <c r="C698" s="36">
        <f>VLOOKUP(AllData[[#This Row],[Order]],MM[],2,FALSE)</f>
        <v>216</v>
      </c>
      <c r="D698" s="36" t="s">
        <v>68</v>
      </c>
      <c r="E698" s="36" t="s">
        <v>69</v>
      </c>
      <c r="F698" s="36" t="s">
        <v>70</v>
      </c>
      <c r="G698" s="36" t="s">
        <v>71</v>
      </c>
      <c r="H698" s="36">
        <v>30</v>
      </c>
      <c r="I698" s="36">
        <v>30</v>
      </c>
    </row>
    <row r="699" spans="1:9" x14ac:dyDescent="0.35">
      <c r="A699" s="36">
        <v>1533091</v>
      </c>
      <c r="B699" s="36" t="str">
        <f>VLOOKUP(AllData[[#This Row],[Order]],MM[],3,FALSE)</f>
        <v>V5757301200200R</v>
      </c>
      <c r="C699" s="36">
        <f>VLOOKUP(AllData[[#This Row],[Order]],MM[],2,FALSE)</f>
        <v>216</v>
      </c>
      <c r="D699" s="36" t="s">
        <v>73</v>
      </c>
      <c r="E699" s="36" t="s">
        <v>61</v>
      </c>
      <c r="F699" s="36" t="s">
        <v>63</v>
      </c>
      <c r="G699" s="36" t="s">
        <v>74</v>
      </c>
      <c r="H699" s="36">
        <v>461.82</v>
      </c>
      <c r="I699" s="36">
        <v>200</v>
      </c>
    </row>
    <row r="700" spans="1:9" x14ac:dyDescent="0.35">
      <c r="A700" s="36">
        <v>1533091</v>
      </c>
      <c r="B700" s="36" t="str">
        <f>VLOOKUP(AllData[[#This Row],[Order]],MM[],3,FALSE)</f>
        <v>V5757301200200R</v>
      </c>
      <c r="C700" s="36">
        <f>VLOOKUP(AllData[[#This Row],[Order]],MM[],2,FALSE)</f>
        <v>216</v>
      </c>
      <c r="D700" s="36" t="s">
        <v>75</v>
      </c>
      <c r="E700" s="36" t="s">
        <v>61</v>
      </c>
      <c r="F700" s="36" t="s">
        <v>63</v>
      </c>
      <c r="G700" s="36" t="s">
        <v>76</v>
      </c>
      <c r="H700" s="36">
        <v>791.68</v>
      </c>
      <c r="I700" s="36">
        <v>500</v>
      </c>
    </row>
    <row r="701" spans="1:9" x14ac:dyDescent="0.35">
      <c r="A701" s="36">
        <v>1533091</v>
      </c>
      <c r="B701" s="36" t="str">
        <f>VLOOKUP(AllData[[#This Row],[Order]],MM[],3,FALSE)</f>
        <v>V5757301200200R</v>
      </c>
      <c r="C701" s="36">
        <f>VLOOKUP(AllData[[#This Row],[Order]],MM[],2,FALSE)</f>
        <v>216</v>
      </c>
      <c r="D701" s="36" t="s">
        <v>78</v>
      </c>
      <c r="E701" s="36" t="s">
        <v>69</v>
      </c>
      <c r="F701" s="36" t="s">
        <v>70</v>
      </c>
      <c r="G701" s="36" t="s">
        <v>79</v>
      </c>
      <c r="H701" s="36">
        <v>20</v>
      </c>
      <c r="I701" s="36">
        <v>20</v>
      </c>
    </row>
    <row r="702" spans="1:9" x14ac:dyDescent="0.35">
      <c r="A702" s="36">
        <v>1533091</v>
      </c>
      <c r="B702" s="36" t="str">
        <f>VLOOKUP(AllData[[#This Row],[Order]],MM[],3,FALSE)</f>
        <v>V5757301200200R</v>
      </c>
      <c r="C702" s="36">
        <f>VLOOKUP(AllData[[#This Row],[Order]],MM[],2,FALSE)</f>
        <v>216</v>
      </c>
      <c r="D702" s="36" t="s">
        <v>80</v>
      </c>
      <c r="E702" s="36" t="s">
        <v>69</v>
      </c>
      <c r="F702" s="36" t="s">
        <v>70</v>
      </c>
      <c r="G702" s="36" t="s">
        <v>81</v>
      </c>
      <c r="H702" s="36">
        <v>20</v>
      </c>
      <c r="I702" s="36">
        <v>20</v>
      </c>
    </row>
    <row r="703" spans="1:9" x14ac:dyDescent="0.35">
      <c r="A703" s="36">
        <v>1533091</v>
      </c>
      <c r="B703" s="36" t="str">
        <f>VLOOKUP(AllData[[#This Row],[Order]],MM[],3,FALSE)</f>
        <v>V5757301200200R</v>
      </c>
      <c r="C703" s="36">
        <f>VLOOKUP(AllData[[#This Row],[Order]],MM[],2,FALSE)</f>
        <v>216</v>
      </c>
      <c r="D703" s="36" t="s">
        <v>82</v>
      </c>
      <c r="E703" s="36" t="s">
        <v>83</v>
      </c>
      <c r="F703" s="36" t="s">
        <v>84</v>
      </c>
      <c r="G703" s="36" t="s">
        <v>84</v>
      </c>
      <c r="H703" s="36">
        <v>639.36</v>
      </c>
      <c r="I703" s="36">
        <v>450</v>
      </c>
    </row>
    <row r="704" spans="1:9" x14ac:dyDescent="0.35">
      <c r="A704" s="36">
        <v>1533091</v>
      </c>
      <c r="B704" s="36" t="str">
        <f>VLOOKUP(AllData[[#This Row],[Order]],MM[],3,FALSE)</f>
        <v>V5757301200200R</v>
      </c>
      <c r="C704" s="36">
        <f>VLOOKUP(AllData[[#This Row],[Order]],MM[],2,FALSE)</f>
        <v>216</v>
      </c>
      <c r="D704" s="36" t="s">
        <v>85</v>
      </c>
      <c r="E704" s="36" t="s">
        <v>86</v>
      </c>
      <c r="F704" s="36" t="s">
        <v>87</v>
      </c>
      <c r="G704" s="36" t="s">
        <v>87</v>
      </c>
      <c r="H704" s="36">
        <v>20</v>
      </c>
      <c r="I704" s="36">
        <v>20</v>
      </c>
    </row>
    <row r="705" spans="1:9" x14ac:dyDescent="0.35">
      <c r="A705" s="36">
        <v>1533091</v>
      </c>
      <c r="B705" s="36" t="str">
        <f>VLOOKUP(AllData[[#This Row],[Order]],MM[],3,FALSE)</f>
        <v>V5757301200200R</v>
      </c>
      <c r="C705" s="36">
        <f>VLOOKUP(AllData[[#This Row],[Order]],MM[],2,FALSE)</f>
        <v>216</v>
      </c>
      <c r="D705" s="36" t="s">
        <v>88</v>
      </c>
      <c r="E705" s="36" t="s">
        <v>89</v>
      </c>
      <c r="F705" s="36" t="s">
        <v>91</v>
      </c>
      <c r="G705" s="36" t="s">
        <v>92</v>
      </c>
      <c r="H705" s="36"/>
      <c r="I705" s="36">
        <v>0</v>
      </c>
    </row>
    <row r="706" spans="1:9" x14ac:dyDescent="0.35">
      <c r="A706" s="36">
        <v>1533091</v>
      </c>
      <c r="B706" s="36" t="str">
        <f>VLOOKUP(AllData[[#This Row],[Order]],MM[],3,FALSE)</f>
        <v>V5757301200200R</v>
      </c>
      <c r="C706" s="36">
        <f>VLOOKUP(AllData[[#This Row],[Order]],MM[],2,FALSE)</f>
        <v>216</v>
      </c>
      <c r="D706" s="36" t="s">
        <v>95</v>
      </c>
      <c r="E706" s="36" t="s">
        <v>61</v>
      </c>
      <c r="F706" s="36" t="s">
        <v>63</v>
      </c>
      <c r="G706" s="36" t="s">
        <v>96</v>
      </c>
      <c r="H706" s="36">
        <v>20.283000000000001</v>
      </c>
      <c r="I706" s="36">
        <v>40</v>
      </c>
    </row>
    <row r="707" spans="1:9" x14ac:dyDescent="0.35">
      <c r="A707" s="36">
        <v>1533091</v>
      </c>
      <c r="B707" s="36" t="str">
        <f>VLOOKUP(AllData[[#This Row],[Order]],MM[],3,FALSE)</f>
        <v>V5757301200200R</v>
      </c>
      <c r="C707" s="36">
        <f>VLOOKUP(AllData[[#This Row],[Order]],MM[],2,FALSE)</f>
        <v>216</v>
      </c>
      <c r="D707" s="36" t="s">
        <v>97</v>
      </c>
      <c r="E707" s="36" t="s">
        <v>69</v>
      </c>
      <c r="F707" s="36" t="s">
        <v>70</v>
      </c>
      <c r="G707" s="36" t="s">
        <v>98</v>
      </c>
      <c r="H707" s="36">
        <v>20</v>
      </c>
      <c r="I707" s="36">
        <v>20</v>
      </c>
    </row>
    <row r="708" spans="1:9" x14ac:dyDescent="0.35">
      <c r="A708" s="36">
        <v>1533091</v>
      </c>
      <c r="B708" s="36" t="str">
        <f>VLOOKUP(AllData[[#This Row],[Order]],MM[],3,FALSE)</f>
        <v>V5757301200200R</v>
      </c>
      <c r="C708" s="36">
        <f>VLOOKUP(AllData[[#This Row],[Order]],MM[],2,FALSE)</f>
        <v>216</v>
      </c>
      <c r="D708" s="36" t="s">
        <v>99</v>
      </c>
      <c r="E708" s="36" t="s">
        <v>69</v>
      </c>
      <c r="F708" s="36" t="s">
        <v>70</v>
      </c>
      <c r="G708" s="36" t="s">
        <v>100</v>
      </c>
      <c r="H708" s="36">
        <v>50</v>
      </c>
      <c r="I708" s="36">
        <v>50</v>
      </c>
    </row>
    <row r="709" spans="1:9" x14ac:dyDescent="0.35">
      <c r="A709" s="36">
        <v>1533091</v>
      </c>
      <c r="B709" s="36" t="str">
        <f>VLOOKUP(AllData[[#This Row],[Order]],MM[],3,FALSE)</f>
        <v>V5757301200200R</v>
      </c>
      <c r="C709" s="36">
        <f>VLOOKUP(AllData[[#This Row],[Order]],MM[],2,FALSE)</f>
        <v>216</v>
      </c>
      <c r="D709" s="36" t="s">
        <v>101</v>
      </c>
      <c r="E709" s="36" t="s">
        <v>102</v>
      </c>
      <c r="F709" s="36" t="s">
        <v>100</v>
      </c>
      <c r="G709" s="36" t="s">
        <v>103</v>
      </c>
      <c r="H709" s="36">
        <v>10</v>
      </c>
      <c r="I709" s="36">
        <v>10</v>
      </c>
    </row>
    <row r="710" spans="1:9" x14ac:dyDescent="0.35">
      <c r="A710" s="36">
        <v>1533091</v>
      </c>
      <c r="B710" s="36" t="str">
        <f>VLOOKUP(AllData[[#This Row],[Order]],MM[],3,FALSE)</f>
        <v>V5757301200200R</v>
      </c>
      <c r="C710" s="36">
        <f>VLOOKUP(AllData[[#This Row],[Order]],MM[],2,FALSE)</f>
        <v>216</v>
      </c>
      <c r="D710" s="36" t="s">
        <v>104</v>
      </c>
      <c r="E710" s="36" t="s">
        <v>102</v>
      </c>
      <c r="F710" s="36" t="s">
        <v>100</v>
      </c>
      <c r="G710" s="36" t="s">
        <v>106</v>
      </c>
      <c r="H710" s="36">
        <v>10</v>
      </c>
      <c r="I710" s="36">
        <v>10</v>
      </c>
    </row>
    <row r="711" spans="1:9" x14ac:dyDescent="0.35">
      <c r="A711" s="36">
        <v>1533091</v>
      </c>
      <c r="B711" s="36" t="str">
        <f>VLOOKUP(AllData[[#This Row],[Order]],MM[],3,FALSE)</f>
        <v>V5757301200200R</v>
      </c>
      <c r="C711" s="36">
        <f>VLOOKUP(AllData[[#This Row],[Order]],MM[],2,FALSE)</f>
        <v>216</v>
      </c>
      <c r="D711" s="36" t="s">
        <v>60</v>
      </c>
      <c r="E711" s="36" t="s">
        <v>61</v>
      </c>
      <c r="F711" s="36" t="s">
        <v>63</v>
      </c>
      <c r="G711" s="36" t="s">
        <v>108</v>
      </c>
      <c r="H711" s="36">
        <v>42.3</v>
      </c>
      <c r="I711" s="36">
        <v>1</v>
      </c>
    </row>
    <row r="712" spans="1:9" x14ac:dyDescent="0.35">
      <c r="A712" s="36">
        <v>1533091</v>
      </c>
      <c r="B712" s="36" t="str">
        <f>VLOOKUP(AllData[[#This Row],[Order]],MM[],3,FALSE)</f>
        <v>V5757301200200R</v>
      </c>
      <c r="C712" s="36">
        <f>VLOOKUP(AllData[[#This Row],[Order]],MM[],2,FALSE)</f>
        <v>216</v>
      </c>
      <c r="D712" s="36" t="s">
        <v>82</v>
      </c>
      <c r="E712" s="36" t="s">
        <v>83</v>
      </c>
      <c r="F712" s="36" t="s">
        <v>84</v>
      </c>
      <c r="G712" s="36" t="s">
        <v>110</v>
      </c>
      <c r="H712" s="36"/>
      <c r="I712" s="36">
        <v>5</v>
      </c>
    </row>
    <row r="713" spans="1:9" x14ac:dyDescent="0.35">
      <c r="A713" s="36">
        <v>1533094</v>
      </c>
      <c r="B713" s="36" t="str">
        <f>VLOOKUP(AllData[[#This Row],[Order]],MM[],3,FALSE)</f>
        <v>V5757321200400</v>
      </c>
      <c r="C713" s="36">
        <f>VLOOKUP(AllData[[#This Row],[Order]],MM[],2,FALSE)</f>
        <v>216</v>
      </c>
      <c r="D713" s="36" t="s">
        <v>60</v>
      </c>
      <c r="E713" s="36" t="s">
        <v>61</v>
      </c>
      <c r="F713" s="36" t="s">
        <v>63</v>
      </c>
      <c r="G713" s="36" t="s">
        <v>64</v>
      </c>
      <c r="H713" s="36">
        <v>4.9169999999999998</v>
      </c>
      <c r="I713" s="36">
        <v>20</v>
      </c>
    </row>
    <row r="714" spans="1:9" x14ac:dyDescent="0.35">
      <c r="A714" s="36">
        <v>1533094</v>
      </c>
      <c r="B714" s="36" t="str">
        <f>VLOOKUP(AllData[[#This Row],[Order]],MM[],3,FALSE)</f>
        <v>V5757321200400</v>
      </c>
      <c r="C714" s="36">
        <f>VLOOKUP(AllData[[#This Row],[Order]],MM[],2,FALSE)</f>
        <v>216</v>
      </c>
      <c r="D714" s="36" t="s">
        <v>68</v>
      </c>
      <c r="E714" s="36" t="s">
        <v>69</v>
      </c>
      <c r="F714" s="36" t="s">
        <v>70</v>
      </c>
      <c r="G714" s="36" t="s">
        <v>71</v>
      </c>
      <c r="H714" s="36">
        <v>30</v>
      </c>
      <c r="I714" s="36">
        <v>30</v>
      </c>
    </row>
    <row r="715" spans="1:9" x14ac:dyDescent="0.35">
      <c r="A715" s="36">
        <v>1533094</v>
      </c>
      <c r="B715" s="36" t="str">
        <f>VLOOKUP(AllData[[#This Row],[Order]],MM[],3,FALSE)</f>
        <v>V5757321200400</v>
      </c>
      <c r="C715" s="36">
        <f>VLOOKUP(AllData[[#This Row],[Order]],MM[],2,FALSE)</f>
        <v>216</v>
      </c>
      <c r="D715" s="36" t="s">
        <v>73</v>
      </c>
      <c r="E715" s="36" t="s">
        <v>61</v>
      </c>
      <c r="F715" s="36" t="s">
        <v>63</v>
      </c>
      <c r="G715" s="36" t="s">
        <v>74</v>
      </c>
      <c r="H715" s="36">
        <v>1.9670000000000001</v>
      </c>
      <c r="I715" s="36">
        <v>200</v>
      </c>
    </row>
    <row r="716" spans="1:9" x14ac:dyDescent="0.35">
      <c r="A716" s="36">
        <v>1533094</v>
      </c>
      <c r="B716" s="36" t="str">
        <f>VLOOKUP(AllData[[#This Row],[Order]],MM[],3,FALSE)</f>
        <v>V5757321200400</v>
      </c>
      <c r="C716" s="36">
        <f>VLOOKUP(AllData[[#This Row],[Order]],MM[],2,FALSE)</f>
        <v>216</v>
      </c>
      <c r="D716" s="36" t="s">
        <v>75</v>
      </c>
      <c r="E716" s="36" t="s">
        <v>61</v>
      </c>
      <c r="F716" s="36" t="s">
        <v>63</v>
      </c>
      <c r="G716" s="36" t="s">
        <v>76</v>
      </c>
      <c r="H716" s="36">
        <v>185.94</v>
      </c>
      <c r="I716" s="36">
        <v>500</v>
      </c>
    </row>
    <row r="717" spans="1:9" x14ac:dyDescent="0.35">
      <c r="A717" s="36">
        <v>1533094</v>
      </c>
      <c r="B717" s="36" t="str">
        <f>VLOOKUP(AllData[[#This Row],[Order]],MM[],3,FALSE)</f>
        <v>V5757321200400</v>
      </c>
      <c r="C717" s="36">
        <f>VLOOKUP(AllData[[#This Row],[Order]],MM[],2,FALSE)</f>
        <v>216</v>
      </c>
      <c r="D717" s="36" t="s">
        <v>78</v>
      </c>
      <c r="E717" s="36" t="s">
        <v>69</v>
      </c>
      <c r="F717" s="36" t="s">
        <v>70</v>
      </c>
      <c r="G717" s="36" t="s">
        <v>79</v>
      </c>
      <c r="H717" s="36">
        <v>20</v>
      </c>
      <c r="I717" s="36">
        <v>20</v>
      </c>
    </row>
    <row r="718" spans="1:9" x14ac:dyDescent="0.35">
      <c r="A718" s="36">
        <v>1533094</v>
      </c>
      <c r="B718" s="36" t="str">
        <f>VLOOKUP(AllData[[#This Row],[Order]],MM[],3,FALSE)</f>
        <v>V5757321200400</v>
      </c>
      <c r="C718" s="36">
        <f>VLOOKUP(AllData[[#This Row],[Order]],MM[],2,FALSE)</f>
        <v>216</v>
      </c>
      <c r="D718" s="36" t="s">
        <v>80</v>
      </c>
      <c r="E718" s="36" t="s">
        <v>69</v>
      </c>
      <c r="F718" s="36" t="s">
        <v>70</v>
      </c>
      <c r="G718" s="36" t="s">
        <v>81</v>
      </c>
      <c r="H718" s="36">
        <v>20</v>
      </c>
      <c r="I718" s="36">
        <v>20</v>
      </c>
    </row>
    <row r="719" spans="1:9" x14ac:dyDescent="0.35">
      <c r="A719" s="36">
        <v>1533094</v>
      </c>
      <c r="B719" s="36" t="str">
        <f>VLOOKUP(AllData[[#This Row],[Order]],MM[],3,FALSE)</f>
        <v>V5757321200400</v>
      </c>
      <c r="C719" s="36">
        <f>VLOOKUP(AllData[[#This Row],[Order]],MM[],2,FALSE)</f>
        <v>216</v>
      </c>
      <c r="D719" s="36" t="s">
        <v>82</v>
      </c>
      <c r="E719" s="36" t="s">
        <v>83</v>
      </c>
      <c r="F719" s="36" t="s">
        <v>84</v>
      </c>
      <c r="G719" s="36" t="s">
        <v>84</v>
      </c>
      <c r="H719" s="36">
        <v>198.62</v>
      </c>
      <c r="I719" s="36">
        <v>450</v>
      </c>
    </row>
    <row r="720" spans="1:9" x14ac:dyDescent="0.35">
      <c r="A720" s="36">
        <v>1533094</v>
      </c>
      <c r="B720" s="36" t="str">
        <f>VLOOKUP(AllData[[#This Row],[Order]],MM[],3,FALSE)</f>
        <v>V5757321200400</v>
      </c>
      <c r="C720" s="36">
        <f>VLOOKUP(AllData[[#This Row],[Order]],MM[],2,FALSE)</f>
        <v>216</v>
      </c>
      <c r="D720" s="36" t="s">
        <v>85</v>
      </c>
      <c r="E720" s="36" t="s">
        <v>86</v>
      </c>
      <c r="F720" s="36" t="s">
        <v>87</v>
      </c>
      <c r="G720" s="36" t="s">
        <v>87</v>
      </c>
      <c r="H720" s="36">
        <v>20</v>
      </c>
      <c r="I720" s="36">
        <v>20</v>
      </c>
    </row>
    <row r="721" spans="1:9" x14ac:dyDescent="0.35">
      <c r="A721" s="36">
        <v>1533094</v>
      </c>
      <c r="B721" s="36" t="str">
        <f>VLOOKUP(AllData[[#This Row],[Order]],MM[],3,FALSE)</f>
        <v>V5757321200400</v>
      </c>
      <c r="C721" s="36">
        <f>VLOOKUP(AllData[[#This Row],[Order]],MM[],2,FALSE)</f>
        <v>216</v>
      </c>
      <c r="D721" s="36" t="s">
        <v>95</v>
      </c>
      <c r="E721" s="36" t="s">
        <v>61</v>
      </c>
      <c r="F721" s="36" t="s">
        <v>63</v>
      </c>
      <c r="G721" s="36" t="s">
        <v>96</v>
      </c>
      <c r="H721" s="36">
        <v>10.532999999999999</v>
      </c>
      <c r="I721" s="36">
        <v>40</v>
      </c>
    </row>
    <row r="722" spans="1:9" x14ac:dyDescent="0.35">
      <c r="A722" s="36">
        <v>1533094</v>
      </c>
      <c r="B722" s="36" t="str">
        <f>VLOOKUP(AllData[[#This Row],[Order]],MM[],3,FALSE)</f>
        <v>V5757321200400</v>
      </c>
      <c r="C722" s="36">
        <f>VLOOKUP(AllData[[#This Row],[Order]],MM[],2,FALSE)</f>
        <v>216</v>
      </c>
      <c r="D722" s="36" t="s">
        <v>97</v>
      </c>
      <c r="E722" s="36" t="s">
        <v>69</v>
      </c>
      <c r="F722" s="36" t="s">
        <v>70</v>
      </c>
      <c r="G722" s="36" t="s">
        <v>98</v>
      </c>
      <c r="H722" s="36">
        <v>20</v>
      </c>
      <c r="I722" s="36">
        <v>20</v>
      </c>
    </row>
    <row r="723" spans="1:9" x14ac:dyDescent="0.35">
      <c r="A723" s="36">
        <v>1533094</v>
      </c>
      <c r="B723" s="36" t="str">
        <f>VLOOKUP(AllData[[#This Row],[Order]],MM[],3,FALSE)</f>
        <v>V5757321200400</v>
      </c>
      <c r="C723" s="36">
        <f>VLOOKUP(AllData[[#This Row],[Order]],MM[],2,FALSE)</f>
        <v>216</v>
      </c>
      <c r="D723" s="36" t="s">
        <v>99</v>
      </c>
      <c r="E723" s="36" t="s">
        <v>69</v>
      </c>
      <c r="F723" s="36" t="s">
        <v>70</v>
      </c>
      <c r="G723" s="36" t="s">
        <v>100</v>
      </c>
      <c r="H723" s="36">
        <v>50</v>
      </c>
      <c r="I723" s="36">
        <v>50</v>
      </c>
    </row>
    <row r="724" spans="1:9" x14ac:dyDescent="0.35">
      <c r="A724" s="36">
        <v>1533094</v>
      </c>
      <c r="B724" s="36" t="str">
        <f>VLOOKUP(AllData[[#This Row],[Order]],MM[],3,FALSE)</f>
        <v>V5757321200400</v>
      </c>
      <c r="C724" s="36">
        <f>VLOOKUP(AllData[[#This Row],[Order]],MM[],2,FALSE)</f>
        <v>216</v>
      </c>
      <c r="D724" s="36" t="s">
        <v>104</v>
      </c>
      <c r="E724" s="36" t="s">
        <v>102</v>
      </c>
      <c r="F724" s="36" t="s">
        <v>100</v>
      </c>
      <c r="G724" s="36" t="s">
        <v>106</v>
      </c>
      <c r="H724" s="36">
        <v>10</v>
      </c>
      <c r="I724" s="36">
        <v>10</v>
      </c>
    </row>
    <row r="725" spans="1:9" x14ac:dyDescent="0.35">
      <c r="A725" s="36">
        <v>1533094</v>
      </c>
      <c r="B725" s="36" t="str">
        <f>VLOOKUP(AllData[[#This Row],[Order]],MM[],3,FALSE)</f>
        <v>V5757321200400</v>
      </c>
      <c r="C725" s="36">
        <f>VLOOKUP(AllData[[#This Row],[Order]],MM[],2,FALSE)</f>
        <v>216</v>
      </c>
      <c r="D725" s="36" t="s">
        <v>60</v>
      </c>
      <c r="E725" s="36" t="s">
        <v>61</v>
      </c>
      <c r="F725" s="36" t="s">
        <v>63</v>
      </c>
      <c r="G725" s="36" t="s">
        <v>108</v>
      </c>
      <c r="H725" s="36">
        <v>2852.26</v>
      </c>
      <c r="I725" s="36">
        <v>1</v>
      </c>
    </row>
    <row r="726" spans="1:9" x14ac:dyDescent="0.35">
      <c r="A726" s="36">
        <v>1533094</v>
      </c>
      <c r="B726" s="36" t="str">
        <f>VLOOKUP(AllData[[#This Row],[Order]],MM[],3,FALSE)</f>
        <v>V5757321200400</v>
      </c>
      <c r="C726" s="36">
        <f>VLOOKUP(AllData[[#This Row],[Order]],MM[],2,FALSE)</f>
        <v>216</v>
      </c>
      <c r="D726" s="36" t="s">
        <v>82</v>
      </c>
      <c r="E726" s="36" t="s">
        <v>83</v>
      </c>
      <c r="F726" s="36" t="s">
        <v>84</v>
      </c>
      <c r="G726" s="36" t="s">
        <v>110</v>
      </c>
      <c r="H726" s="36">
        <v>372.71999999999997</v>
      </c>
      <c r="I726" s="36">
        <v>5</v>
      </c>
    </row>
    <row r="727" spans="1:9" x14ac:dyDescent="0.35">
      <c r="A727" s="36">
        <v>1533094</v>
      </c>
      <c r="B727" s="36" t="str">
        <f>VLOOKUP(AllData[[#This Row],[Order]],MM[],3,FALSE)</f>
        <v>V5757321200400</v>
      </c>
      <c r="C727" s="36">
        <f>VLOOKUP(AllData[[#This Row],[Order]],MM[],2,FALSE)</f>
        <v>216</v>
      </c>
      <c r="D727" s="36" t="s">
        <v>82</v>
      </c>
      <c r="E727" s="36" t="s">
        <v>83</v>
      </c>
      <c r="F727" s="36" t="s">
        <v>84</v>
      </c>
      <c r="G727" s="36" t="s">
        <v>134</v>
      </c>
      <c r="H727" s="36"/>
      <c r="I727" s="36">
        <v>5</v>
      </c>
    </row>
    <row r="728" spans="1:9" x14ac:dyDescent="0.35">
      <c r="A728" s="36">
        <v>1533094</v>
      </c>
      <c r="B728" s="36" t="str">
        <f>VLOOKUP(AllData[[#This Row],[Order]],MM[],3,FALSE)</f>
        <v>V5757321200400</v>
      </c>
      <c r="C728" s="36">
        <f>VLOOKUP(AllData[[#This Row],[Order]],MM[],2,FALSE)</f>
        <v>216</v>
      </c>
      <c r="D728" s="36" t="s">
        <v>82</v>
      </c>
      <c r="E728" s="36" t="s">
        <v>83</v>
      </c>
      <c r="F728" s="36" t="s">
        <v>84</v>
      </c>
      <c r="G728" s="36" t="s">
        <v>136</v>
      </c>
      <c r="H728" s="36"/>
      <c r="I728" s="36">
        <v>5</v>
      </c>
    </row>
    <row r="729" spans="1:9" x14ac:dyDescent="0.35">
      <c r="A729" s="36">
        <v>1533094</v>
      </c>
      <c r="B729" s="36" t="str">
        <f>VLOOKUP(AllData[[#This Row],[Order]],MM[],3,FALSE)</f>
        <v>V5757321200400</v>
      </c>
      <c r="C729" s="36">
        <f>VLOOKUP(AllData[[#This Row],[Order]],MM[],2,FALSE)</f>
        <v>216</v>
      </c>
      <c r="D729" s="36" t="s">
        <v>73</v>
      </c>
      <c r="E729" s="36" t="s">
        <v>89</v>
      </c>
      <c r="F729" s="36" t="s">
        <v>91</v>
      </c>
      <c r="G729" s="36" t="s">
        <v>138</v>
      </c>
      <c r="H729" s="36"/>
      <c r="I729" s="36">
        <v>5</v>
      </c>
    </row>
    <row r="730" spans="1:9" x14ac:dyDescent="0.35">
      <c r="A730" s="36">
        <v>1533095</v>
      </c>
      <c r="B730" s="36" t="str">
        <f>VLOOKUP(AllData[[#This Row],[Order]],MM[],3,FALSE)</f>
        <v>V5757321200600</v>
      </c>
      <c r="C730" s="36">
        <f>VLOOKUP(AllData[[#This Row],[Order]],MM[],2,FALSE)</f>
        <v>216</v>
      </c>
      <c r="D730" s="36" t="s">
        <v>60</v>
      </c>
      <c r="E730" s="36" t="s">
        <v>61</v>
      </c>
      <c r="F730" s="36" t="s">
        <v>63</v>
      </c>
      <c r="G730" s="36" t="s">
        <v>139</v>
      </c>
      <c r="H730" s="36">
        <v>3.95</v>
      </c>
      <c r="I730" s="36">
        <v>20</v>
      </c>
    </row>
    <row r="731" spans="1:9" x14ac:dyDescent="0.35">
      <c r="A731" s="36">
        <v>1533095</v>
      </c>
      <c r="B731" s="36" t="str">
        <f>VLOOKUP(AllData[[#This Row],[Order]],MM[],3,FALSE)</f>
        <v>V5757321200600</v>
      </c>
      <c r="C731" s="36">
        <f>VLOOKUP(AllData[[#This Row],[Order]],MM[],2,FALSE)</f>
        <v>216</v>
      </c>
      <c r="D731" s="36" t="s">
        <v>68</v>
      </c>
      <c r="E731" s="36" t="s">
        <v>69</v>
      </c>
      <c r="F731" s="36" t="s">
        <v>70</v>
      </c>
      <c r="G731" s="36" t="s">
        <v>71</v>
      </c>
      <c r="H731" s="36">
        <v>30</v>
      </c>
      <c r="I731" s="36">
        <v>30</v>
      </c>
    </row>
    <row r="732" spans="1:9" x14ac:dyDescent="0.35">
      <c r="A732" s="36">
        <v>1533095</v>
      </c>
      <c r="B732" s="36" t="str">
        <f>VLOOKUP(AllData[[#This Row],[Order]],MM[],3,FALSE)</f>
        <v>V5757321200600</v>
      </c>
      <c r="C732" s="36">
        <f>VLOOKUP(AllData[[#This Row],[Order]],MM[],2,FALSE)</f>
        <v>216</v>
      </c>
      <c r="D732" s="36" t="s">
        <v>73</v>
      </c>
      <c r="E732" s="36" t="s">
        <v>61</v>
      </c>
      <c r="F732" s="36" t="s">
        <v>63</v>
      </c>
      <c r="G732" s="36" t="s">
        <v>74</v>
      </c>
      <c r="H732" s="36">
        <v>465.01666666666665</v>
      </c>
      <c r="I732" s="36">
        <v>200</v>
      </c>
    </row>
    <row r="733" spans="1:9" x14ac:dyDescent="0.35">
      <c r="A733" s="36">
        <v>1533095</v>
      </c>
      <c r="B733" s="36" t="str">
        <f>VLOOKUP(AllData[[#This Row],[Order]],MM[],3,FALSE)</f>
        <v>V5757321200600</v>
      </c>
      <c r="C733" s="36">
        <f>VLOOKUP(AllData[[#This Row],[Order]],MM[],2,FALSE)</f>
        <v>216</v>
      </c>
      <c r="D733" s="36" t="s">
        <v>75</v>
      </c>
      <c r="E733" s="36" t="s">
        <v>61</v>
      </c>
      <c r="F733" s="36" t="s">
        <v>63</v>
      </c>
      <c r="G733" s="36" t="s">
        <v>76</v>
      </c>
      <c r="H733" s="36">
        <v>1221</v>
      </c>
      <c r="I733" s="36">
        <v>500</v>
      </c>
    </row>
    <row r="734" spans="1:9" x14ac:dyDescent="0.35">
      <c r="A734" s="36">
        <v>1533095</v>
      </c>
      <c r="B734" s="36" t="str">
        <f>VLOOKUP(AllData[[#This Row],[Order]],MM[],3,FALSE)</f>
        <v>V5757321200600</v>
      </c>
      <c r="C734" s="36">
        <f>VLOOKUP(AllData[[#This Row],[Order]],MM[],2,FALSE)</f>
        <v>216</v>
      </c>
      <c r="D734" s="36" t="s">
        <v>78</v>
      </c>
      <c r="E734" s="36" t="s">
        <v>69</v>
      </c>
      <c r="F734" s="36" t="s">
        <v>70</v>
      </c>
      <c r="G734" s="36" t="s">
        <v>79</v>
      </c>
      <c r="H734" s="36">
        <v>20</v>
      </c>
      <c r="I734" s="36">
        <v>20</v>
      </c>
    </row>
    <row r="735" spans="1:9" x14ac:dyDescent="0.35">
      <c r="A735" s="36">
        <v>1533095</v>
      </c>
      <c r="B735" s="36" t="str">
        <f>VLOOKUP(AllData[[#This Row],[Order]],MM[],3,FALSE)</f>
        <v>V5757321200600</v>
      </c>
      <c r="C735" s="36">
        <f>VLOOKUP(AllData[[#This Row],[Order]],MM[],2,FALSE)</f>
        <v>216</v>
      </c>
      <c r="D735" s="36" t="s">
        <v>80</v>
      </c>
      <c r="E735" s="36" t="s">
        <v>69</v>
      </c>
      <c r="F735" s="36" t="s">
        <v>70</v>
      </c>
      <c r="G735" s="36" t="s">
        <v>81</v>
      </c>
      <c r="H735" s="36">
        <v>20</v>
      </c>
      <c r="I735" s="36">
        <v>20</v>
      </c>
    </row>
    <row r="736" spans="1:9" x14ac:dyDescent="0.35">
      <c r="A736" s="36">
        <v>1533095</v>
      </c>
      <c r="B736" s="36" t="str">
        <f>VLOOKUP(AllData[[#This Row],[Order]],MM[],3,FALSE)</f>
        <v>V5757321200600</v>
      </c>
      <c r="C736" s="36">
        <f>VLOOKUP(AllData[[#This Row],[Order]],MM[],2,FALSE)</f>
        <v>216</v>
      </c>
      <c r="D736" s="36" t="s">
        <v>82</v>
      </c>
      <c r="E736" s="36" t="s">
        <v>83</v>
      </c>
      <c r="F736" s="36" t="s">
        <v>84</v>
      </c>
      <c r="G736" s="36" t="s">
        <v>84</v>
      </c>
      <c r="H736" s="36">
        <v>593.22</v>
      </c>
      <c r="I736" s="36">
        <v>450</v>
      </c>
    </row>
    <row r="737" spans="1:9" x14ac:dyDescent="0.35">
      <c r="A737" s="36">
        <v>1533095</v>
      </c>
      <c r="B737" s="36" t="str">
        <f>VLOOKUP(AllData[[#This Row],[Order]],MM[],3,FALSE)</f>
        <v>V5757321200600</v>
      </c>
      <c r="C737" s="36">
        <f>VLOOKUP(AllData[[#This Row],[Order]],MM[],2,FALSE)</f>
        <v>216</v>
      </c>
      <c r="D737" s="36" t="s">
        <v>85</v>
      </c>
      <c r="E737" s="36" t="s">
        <v>86</v>
      </c>
      <c r="F737" s="36" t="s">
        <v>87</v>
      </c>
      <c r="G737" s="36" t="s">
        <v>87</v>
      </c>
      <c r="H737" s="36">
        <v>20</v>
      </c>
      <c r="I737" s="36">
        <v>20</v>
      </c>
    </row>
    <row r="738" spans="1:9" x14ac:dyDescent="0.35">
      <c r="A738" s="36">
        <v>1533095</v>
      </c>
      <c r="B738" s="36" t="str">
        <f>VLOOKUP(AllData[[#This Row],[Order]],MM[],3,FALSE)</f>
        <v>V5757321200600</v>
      </c>
      <c r="C738" s="36">
        <f>VLOOKUP(AllData[[#This Row],[Order]],MM[],2,FALSE)</f>
        <v>216</v>
      </c>
      <c r="D738" s="36" t="s">
        <v>88</v>
      </c>
      <c r="E738" s="36" t="s">
        <v>89</v>
      </c>
      <c r="F738" s="36" t="s">
        <v>91</v>
      </c>
      <c r="G738" s="36" t="s">
        <v>92</v>
      </c>
      <c r="H738" s="36"/>
      <c r="I738" s="36">
        <v>0</v>
      </c>
    </row>
    <row r="739" spans="1:9" x14ac:dyDescent="0.35">
      <c r="A739" s="36">
        <v>1533095</v>
      </c>
      <c r="B739" s="36" t="str">
        <f>VLOOKUP(AllData[[#This Row],[Order]],MM[],3,FALSE)</f>
        <v>V5757321200600</v>
      </c>
      <c r="C739" s="36">
        <f>VLOOKUP(AllData[[#This Row],[Order]],MM[],2,FALSE)</f>
        <v>216</v>
      </c>
      <c r="D739" s="36" t="s">
        <v>95</v>
      </c>
      <c r="E739" s="36" t="s">
        <v>61</v>
      </c>
      <c r="F739" s="36" t="s">
        <v>63</v>
      </c>
      <c r="G739" s="36" t="s">
        <v>96</v>
      </c>
      <c r="H739" s="36">
        <v>0.56666666666666665</v>
      </c>
      <c r="I739" s="36">
        <v>40</v>
      </c>
    </row>
    <row r="740" spans="1:9" x14ac:dyDescent="0.35">
      <c r="A740" s="36">
        <v>1533095</v>
      </c>
      <c r="B740" s="36" t="str">
        <f>VLOOKUP(AllData[[#This Row],[Order]],MM[],3,FALSE)</f>
        <v>V5757321200600</v>
      </c>
      <c r="C740" s="36">
        <f>VLOOKUP(AllData[[#This Row],[Order]],MM[],2,FALSE)</f>
        <v>216</v>
      </c>
      <c r="D740" s="36" t="s">
        <v>97</v>
      </c>
      <c r="E740" s="36" t="s">
        <v>69</v>
      </c>
      <c r="F740" s="36" t="s">
        <v>70</v>
      </c>
      <c r="G740" s="36" t="s">
        <v>98</v>
      </c>
      <c r="H740" s="36">
        <v>20</v>
      </c>
      <c r="I740" s="36">
        <v>20</v>
      </c>
    </row>
    <row r="741" spans="1:9" x14ac:dyDescent="0.35">
      <c r="A741" s="36">
        <v>1533095</v>
      </c>
      <c r="B741" s="36" t="str">
        <f>VLOOKUP(AllData[[#This Row],[Order]],MM[],3,FALSE)</f>
        <v>V5757321200600</v>
      </c>
      <c r="C741" s="36">
        <f>VLOOKUP(AllData[[#This Row],[Order]],MM[],2,FALSE)</f>
        <v>216</v>
      </c>
      <c r="D741" s="36" t="s">
        <v>99</v>
      </c>
      <c r="E741" s="36" t="s">
        <v>69</v>
      </c>
      <c r="F741" s="36" t="s">
        <v>70</v>
      </c>
      <c r="G741" s="36" t="s">
        <v>100</v>
      </c>
      <c r="H741" s="36">
        <v>50</v>
      </c>
      <c r="I741" s="36">
        <v>50</v>
      </c>
    </row>
    <row r="742" spans="1:9" x14ac:dyDescent="0.35">
      <c r="A742" s="36">
        <v>1533095</v>
      </c>
      <c r="B742" s="36" t="str">
        <f>VLOOKUP(AllData[[#This Row],[Order]],MM[],3,FALSE)</f>
        <v>V5757321200600</v>
      </c>
      <c r="C742" s="36">
        <f>VLOOKUP(AllData[[#This Row],[Order]],MM[],2,FALSE)</f>
        <v>216</v>
      </c>
      <c r="D742" s="36" t="s">
        <v>101</v>
      </c>
      <c r="E742" s="36" t="s">
        <v>102</v>
      </c>
      <c r="F742" s="36" t="s">
        <v>100</v>
      </c>
      <c r="G742" s="36" t="s">
        <v>103</v>
      </c>
      <c r="H742" s="36">
        <v>10</v>
      </c>
      <c r="I742" s="36">
        <v>10</v>
      </c>
    </row>
    <row r="743" spans="1:9" x14ac:dyDescent="0.35">
      <c r="A743" s="36">
        <v>1533095</v>
      </c>
      <c r="B743" s="36" t="str">
        <f>VLOOKUP(AllData[[#This Row],[Order]],MM[],3,FALSE)</f>
        <v>V5757321200600</v>
      </c>
      <c r="C743" s="36">
        <f>VLOOKUP(AllData[[#This Row],[Order]],MM[],2,FALSE)</f>
        <v>216</v>
      </c>
      <c r="D743" s="36" t="s">
        <v>104</v>
      </c>
      <c r="E743" s="36" t="s">
        <v>102</v>
      </c>
      <c r="F743" s="36" t="s">
        <v>100</v>
      </c>
      <c r="G743" s="36" t="s">
        <v>106</v>
      </c>
      <c r="H743" s="36">
        <v>10</v>
      </c>
      <c r="I743" s="36">
        <v>10</v>
      </c>
    </row>
    <row r="744" spans="1:9" x14ac:dyDescent="0.35">
      <c r="A744" s="36">
        <v>1533095</v>
      </c>
      <c r="B744" s="36" t="str">
        <f>VLOOKUP(AllData[[#This Row],[Order]],MM[],3,FALSE)</f>
        <v>V5757321200600</v>
      </c>
      <c r="C744" s="36">
        <f>VLOOKUP(AllData[[#This Row],[Order]],MM[],2,FALSE)</f>
        <v>216</v>
      </c>
      <c r="D744" s="36" t="s">
        <v>60</v>
      </c>
      <c r="E744" s="36" t="s">
        <v>61</v>
      </c>
      <c r="F744" s="36" t="s">
        <v>63</v>
      </c>
      <c r="G744" s="36" t="s">
        <v>108</v>
      </c>
      <c r="H744" s="36">
        <v>561.66000000000008</v>
      </c>
      <c r="I744" s="36">
        <v>1</v>
      </c>
    </row>
    <row r="745" spans="1:9" x14ac:dyDescent="0.35">
      <c r="A745" s="36">
        <v>1533095</v>
      </c>
      <c r="B745" s="36" t="str">
        <f>VLOOKUP(AllData[[#This Row],[Order]],MM[],3,FALSE)</f>
        <v>V5757321200600</v>
      </c>
      <c r="C745" s="36">
        <f>VLOOKUP(AllData[[#This Row],[Order]],MM[],2,FALSE)</f>
        <v>216</v>
      </c>
      <c r="D745" s="36" t="s">
        <v>82</v>
      </c>
      <c r="E745" s="36" t="s">
        <v>83</v>
      </c>
      <c r="F745" s="36" t="s">
        <v>84</v>
      </c>
      <c r="G745" s="36" t="s">
        <v>110</v>
      </c>
      <c r="H745" s="36"/>
      <c r="I745" s="36">
        <v>5</v>
      </c>
    </row>
    <row r="746" spans="1:9" x14ac:dyDescent="0.35">
      <c r="A746" s="36">
        <v>1533098</v>
      </c>
      <c r="B746" s="36" t="str">
        <f>VLOOKUP(AllData[[#This Row],[Order]],MM[],3,FALSE)</f>
        <v>V5757341200400</v>
      </c>
      <c r="C746" s="36">
        <f>VLOOKUP(AllData[[#This Row],[Order]],MM[],2,FALSE)</f>
        <v>216</v>
      </c>
      <c r="D746" s="36" t="s">
        <v>60</v>
      </c>
      <c r="E746" s="36" t="s">
        <v>61</v>
      </c>
      <c r="F746" s="36" t="s">
        <v>63</v>
      </c>
      <c r="G746" s="36" t="s">
        <v>64</v>
      </c>
      <c r="H746" s="36">
        <v>70.209999999999994</v>
      </c>
      <c r="I746" s="36">
        <v>20</v>
      </c>
    </row>
    <row r="747" spans="1:9" x14ac:dyDescent="0.35">
      <c r="A747" s="36">
        <v>1533098</v>
      </c>
      <c r="B747" s="36" t="str">
        <f>VLOOKUP(AllData[[#This Row],[Order]],MM[],3,FALSE)</f>
        <v>V5757341200400</v>
      </c>
      <c r="C747" s="36">
        <f>VLOOKUP(AllData[[#This Row],[Order]],MM[],2,FALSE)</f>
        <v>216</v>
      </c>
      <c r="D747" s="36" t="s">
        <v>68</v>
      </c>
      <c r="E747" s="36" t="s">
        <v>69</v>
      </c>
      <c r="F747" s="36" t="s">
        <v>70</v>
      </c>
      <c r="G747" s="36" t="s">
        <v>71</v>
      </c>
      <c r="H747" s="36">
        <v>30</v>
      </c>
      <c r="I747" s="36">
        <v>30</v>
      </c>
    </row>
    <row r="748" spans="1:9" x14ac:dyDescent="0.35">
      <c r="A748" s="36">
        <v>1533098</v>
      </c>
      <c r="B748" s="36" t="str">
        <f>VLOOKUP(AllData[[#This Row],[Order]],MM[],3,FALSE)</f>
        <v>V5757341200400</v>
      </c>
      <c r="C748" s="36">
        <f>VLOOKUP(AllData[[#This Row],[Order]],MM[],2,FALSE)</f>
        <v>216</v>
      </c>
      <c r="D748" s="36" t="s">
        <v>73</v>
      </c>
      <c r="E748" s="36" t="s">
        <v>61</v>
      </c>
      <c r="F748" s="36" t="s">
        <v>63</v>
      </c>
      <c r="G748" s="36" t="s">
        <v>74</v>
      </c>
      <c r="H748" s="36">
        <v>198.66</v>
      </c>
      <c r="I748" s="36">
        <v>200</v>
      </c>
    </row>
    <row r="749" spans="1:9" x14ac:dyDescent="0.35">
      <c r="A749" s="36">
        <v>1533098</v>
      </c>
      <c r="B749" s="36" t="str">
        <f>VLOOKUP(AllData[[#This Row],[Order]],MM[],3,FALSE)</f>
        <v>V5757341200400</v>
      </c>
      <c r="C749" s="36">
        <f>VLOOKUP(AllData[[#This Row],[Order]],MM[],2,FALSE)</f>
        <v>216</v>
      </c>
      <c r="D749" s="36" t="s">
        <v>75</v>
      </c>
      <c r="E749" s="36" t="s">
        <v>61</v>
      </c>
      <c r="F749" s="36" t="s">
        <v>63</v>
      </c>
      <c r="G749" s="36" t="s">
        <v>76</v>
      </c>
      <c r="H749" s="36">
        <v>333.84000000000003</v>
      </c>
      <c r="I749" s="36">
        <v>500</v>
      </c>
    </row>
    <row r="750" spans="1:9" x14ac:dyDescent="0.35">
      <c r="A750" s="36">
        <v>1533098</v>
      </c>
      <c r="B750" s="36" t="str">
        <f>VLOOKUP(AllData[[#This Row],[Order]],MM[],3,FALSE)</f>
        <v>V5757341200400</v>
      </c>
      <c r="C750" s="36">
        <f>VLOOKUP(AllData[[#This Row],[Order]],MM[],2,FALSE)</f>
        <v>216</v>
      </c>
      <c r="D750" s="36" t="s">
        <v>78</v>
      </c>
      <c r="E750" s="36" t="s">
        <v>69</v>
      </c>
      <c r="F750" s="36" t="s">
        <v>70</v>
      </c>
      <c r="G750" s="36" t="s">
        <v>79</v>
      </c>
      <c r="H750" s="36">
        <v>20</v>
      </c>
      <c r="I750" s="36">
        <v>20</v>
      </c>
    </row>
    <row r="751" spans="1:9" x14ac:dyDescent="0.35">
      <c r="A751" s="36">
        <v>1533098</v>
      </c>
      <c r="B751" s="36" t="str">
        <f>VLOOKUP(AllData[[#This Row],[Order]],MM[],3,FALSE)</f>
        <v>V5757341200400</v>
      </c>
      <c r="C751" s="36">
        <f>VLOOKUP(AllData[[#This Row],[Order]],MM[],2,FALSE)</f>
        <v>216</v>
      </c>
      <c r="D751" s="36" t="s">
        <v>80</v>
      </c>
      <c r="E751" s="36" t="s">
        <v>69</v>
      </c>
      <c r="F751" s="36" t="s">
        <v>70</v>
      </c>
      <c r="G751" s="36" t="s">
        <v>81</v>
      </c>
      <c r="H751" s="36">
        <v>20</v>
      </c>
      <c r="I751" s="36">
        <v>20</v>
      </c>
    </row>
    <row r="752" spans="1:9" x14ac:dyDescent="0.35">
      <c r="A752" s="36">
        <v>1533098</v>
      </c>
      <c r="B752" s="36" t="str">
        <f>VLOOKUP(AllData[[#This Row],[Order]],MM[],3,FALSE)</f>
        <v>V5757341200400</v>
      </c>
      <c r="C752" s="36">
        <f>VLOOKUP(AllData[[#This Row],[Order]],MM[],2,FALSE)</f>
        <v>216</v>
      </c>
      <c r="D752" s="36" t="s">
        <v>82</v>
      </c>
      <c r="E752" s="36" t="s">
        <v>83</v>
      </c>
      <c r="F752" s="36" t="s">
        <v>84</v>
      </c>
      <c r="G752" s="36" t="s">
        <v>84</v>
      </c>
      <c r="H752" s="36">
        <v>397.8</v>
      </c>
      <c r="I752" s="36">
        <v>450</v>
      </c>
    </row>
    <row r="753" spans="1:9" x14ac:dyDescent="0.35">
      <c r="A753" s="36">
        <v>1533098</v>
      </c>
      <c r="B753" s="36" t="str">
        <f>VLOOKUP(AllData[[#This Row],[Order]],MM[],3,FALSE)</f>
        <v>V5757341200400</v>
      </c>
      <c r="C753" s="36">
        <f>VLOOKUP(AllData[[#This Row],[Order]],MM[],2,FALSE)</f>
        <v>216</v>
      </c>
      <c r="D753" s="36" t="s">
        <v>85</v>
      </c>
      <c r="E753" s="36" t="s">
        <v>86</v>
      </c>
      <c r="F753" s="36" t="s">
        <v>87</v>
      </c>
      <c r="G753" s="36" t="s">
        <v>87</v>
      </c>
      <c r="H753" s="36">
        <v>20</v>
      </c>
      <c r="I753" s="36">
        <v>20</v>
      </c>
    </row>
    <row r="754" spans="1:9" x14ac:dyDescent="0.35">
      <c r="A754" s="36">
        <v>1533098</v>
      </c>
      <c r="B754" s="36" t="str">
        <f>VLOOKUP(AllData[[#This Row],[Order]],MM[],3,FALSE)</f>
        <v>V5757341200400</v>
      </c>
      <c r="C754" s="36">
        <f>VLOOKUP(AllData[[#This Row],[Order]],MM[],2,FALSE)</f>
        <v>216</v>
      </c>
      <c r="D754" s="36" t="s">
        <v>88</v>
      </c>
      <c r="E754" s="36" t="s">
        <v>89</v>
      </c>
      <c r="F754" s="36" t="s">
        <v>91</v>
      </c>
      <c r="G754" s="36" t="s">
        <v>92</v>
      </c>
      <c r="H754" s="36"/>
      <c r="I754" s="36">
        <v>0</v>
      </c>
    </row>
    <row r="755" spans="1:9" x14ac:dyDescent="0.35">
      <c r="A755" s="36">
        <v>1533098</v>
      </c>
      <c r="B755" s="36" t="str">
        <f>VLOOKUP(AllData[[#This Row],[Order]],MM[],3,FALSE)</f>
        <v>V5757341200400</v>
      </c>
      <c r="C755" s="36">
        <f>VLOOKUP(AllData[[#This Row],[Order]],MM[],2,FALSE)</f>
        <v>216</v>
      </c>
      <c r="D755" s="36" t="s">
        <v>95</v>
      </c>
      <c r="E755" s="36" t="s">
        <v>61</v>
      </c>
      <c r="F755" s="36" t="s">
        <v>63</v>
      </c>
      <c r="G755" s="36" t="s">
        <v>96</v>
      </c>
      <c r="H755" s="36">
        <v>25.6</v>
      </c>
      <c r="I755" s="36">
        <v>40</v>
      </c>
    </row>
    <row r="756" spans="1:9" x14ac:dyDescent="0.35">
      <c r="A756" s="36">
        <v>1533098</v>
      </c>
      <c r="B756" s="36" t="str">
        <f>VLOOKUP(AllData[[#This Row],[Order]],MM[],3,FALSE)</f>
        <v>V5757341200400</v>
      </c>
      <c r="C756" s="36">
        <f>VLOOKUP(AllData[[#This Row],[Order]],MM[],2,FALSE)</f>
        <v>216</v>
      </c>
      <c r="D756" s="36" t="s">
        <v>97</v>
      </c>
      <c r="E756" s="36" t="s">
        <v>69</v>
      </c>
      <c r="F756" s="36" t="s">
        <v>70</v>
      </c>
      <c r="G756" s="36" t="s">
        <v>98</v>
      </c>
      <c r="H756" s="36">
        <v>20</v>
      </c>
      <c r="I756" s="36">
        <v>20</v>
      </c>
    </row>
    <row r="757" spans="1:9" x14ac:dyDescent="0.35">
      <c r="A757" s="36">
        <v>1533098</v>
      </c>
      <c r="B757" s="36" t="str">
        <f>VLOOKUP(AllData[[#This Row],[Order]],MM[],3,FALSE)</f>
        <v>V5757341200400</v>
      </c>
      <c r="C757" s="36">
        <f>VLOOKUP(AllData[[#This Row],[Order]],MM[],2,FALSE)</f>
        <v>216</v>
      </c>
      <c r="D757" s="36" t="s">
        <v>99</v>
      </c>
      <c r="E757" s="36" t="s">
        <v>69</v>
      </c>
      <c r="F757" s="36" t="s">
        <v>70</v>
      </c>
      <c r="G757" s="36" t="s">
        <v>100</v>
      </c>
      <c r="H757" s="36">
        <v>50</v>
      </c>
      <c r="I757" s="36">
        <v>50</v>
      </c>
    </row>
    <row r="758" spans="1:9" x14ac:dyDescent="0.35">
      <c r="A758" s="36">
        <v>1533098</v>
      </c>
      <c r="B758" s="36" t="str">
        <f>VLOOKUP(AllData[[#This Row],[Order]],MM[],3,FALSE)</f>
        <v>V5757341200400</v>
      </c>
      <c r="C758" s="36">
        <f>VLOOKUP(AllData[[#This Row],[Order]],MM[],2,FALSE)</f>
        <v>216</v>
      </c>
      <c r="D758" s="36" t="s">
        <v>101</v>
      </c>
      <c r="E758" s="36" t="s">
        <v>102</v>
      </c>
      <c r="F758" s="36" t="s">
        <v>100</v>
      </c>
      <c r="G758" s="36" t="s">
        <v>103</v>
      </c>
      <c r="H758" s="36">
        <v>10</v>
      </c>
      <c r="I758" s="36">
        <v>10</v>
      </c>
    </row>
    <row r="759" spans="1:9" x14ac:dyDescent="0.35">
      <c r="A759" s="36">
        <v>1533098</v>
      </c>
      <c r="B759" s="36" t="str">
        <f>VLOOKUP(AllData[[#This Row],[Order]],MM[],3,FALSE)</f>
        <v>V5757341200400</v>
      </c>
      <c r="C759" s="36">
        <f>VLOOKUP(AllData[[#This Row],[Order]],MM[],2,FALSE)</f>
        <v>216</v>
      </c>
      <c r="D759" s="36" t="s">
        <v>104</v>
      </c>
      <c r="E759" s="36" t="s">
        <v>102</v>
      </c>
      <c r="F759" s="36" t="s">
        <v>100</v>
      </c>
      <c r="G759" s="36" t="s">
        <v>106</v>
      </c>
      <c r="H759" s="36">
        <v>10</v>
      </c>
      <c r="I759" s="36">
        <v>10</v>
      </c>
    </row>
    <row r="760" spans="1:9" x14ac:dyDescent="0.35">
      <c r="A760" s="36">
        <v>1533098</v>
      </c>
      <c r="B760" s="36" t="str">
        <f>VLOOKUP(AllData[[#This Row],[Order]],MM[],3,FALSE)</f>
        <v>V5757341200400</v>
      </c>
      <c r="C760" s="36">
        <f>VLOOKUP(AllData[[#This Row],[Order]],MM[],2,FALSE)</f>
        <v>216</v>
      </c>
      <c r="D760" s="36" t="s">
        <v>60</v>
      </c>
      <c r="E760" s="36" t="s">
        <v>61</v>
      </c>
      <c r="F760" s="36" t="s">
        <v>63</v>
      </c>
      <c r="G760" s="36" t="s">
        <v>108</v>
      </c>
      <c r="H760" s="36">
        <v>315.06</v>
      </c>
      <c r="I760" s="36">
        <v>1</v>
      </c>
    </row>
    <row r="761" spans="1:9" x14ac:dyDescent="0.35">
      <c r="A761" s="36">
        <v>1533098</v>
      </c>
      <c r="B761" s="36" t="str">
        <f>VLOOKUP(AllData[[#This Row],[Order]],MM[],3,FALSE)</f>
        <v>V5757341200400</v>
      </c>
      <c r="C761" s="36">
        <f>VLOOKUP(AllData[[#This Row],[Order]],MM[],2,FALSE)</f>
        <v>216</v>
      </c>
      <c r="D761" s="36" t="s">
        <v>82</v>
      </c>
      <c r="E761" s="36" t="s">
        <v>83</v>
      </c>
      <c r="F761" s="36" t="s">
        <v>84</v>
      </c>
      <c r="G761" s="36" t="s">
        <v>110</v>
      </c>
      <c r="H761" s="36"/>
      <c r="I761" s="36">
        <v>5</v>
      </c>
    </row>
    <row r="762" spans="1:9" x14ac:dyDescent="0.35">
      <c r="A762" s="36">
        <v>1533099</v>
      </c>
      <c r="B762" s="36" t="str">
        <f>VLOOKUP(AllData[[#This Row],[Order]],MM[],3,FALSE)</f>
        <v>V5757341200600</v>
      </c>
      <c r="C762" s="36">
        <f>VLOOKUP(AllData[[#This Row],[Order]],MM[],2,FALSE)</f>
        <v>216</v>
      </c>
      <c r="D762" s="36" t="s">
        <v>60</v>
      </c>
      <c r="E762" s="36" t="s">
        <v>61</v>
      </c>
      <c r="F762" s="36" t="s">
        <v>63</v>
      </c>
      <c r="G762" s="36" t="s">
        <v>64</v>
      </c>
      <c r="H762" s="36">
        <v>0.93333333333333335</v>
      </c>
      <c r="I762" s="36">
        <v>20</v>
      </c>
    </row>
    <row r="763" spans="1:9" x14ac:dyDescent="0.35">
      <c r="A763" s="36">
        <v>1533099</v>
      </c>
      <c r="B763" s="36" t="str">
        <f>VLOOKUP(AllData[[#This Row],[Order]],MM[],3,FALSE)</f>
        <v>V5757341200600</v>
      </c>
      <c r="C763" s="36">
        <f>VLOOKUP(AllData[[#This Row],[Order]],MM[],2,FALSE)</f>
        <v>216</v>
      </c>
      <c r="D763" s="36" t="s">
        <v>68</v>
      </c>
      <c r="E763" s="36" t="s">
        <v>69</v>
      </c>
      <c r="F763" s="36" t="s">
        <v>70</v>
      </c>
      <c r="G763" s="36" t="s">
        <v>71</v>
      </c>
      <c r="H763" s="36">
        <v>30</v>
      </c>
      <c r="I763" s="36">
        <v>30</v>
      </c>
    </row>
    <row r="764" spans="1:9" x14ac:dyDescent="0.35">
      <c r="A764" s="36">
        <v>1533099</v>
      </c>
      <c r="B764" s="36" t="str">
        <f>VLOOKUP(AllData[[#This Row],[Order]],MM[],3,FALSE)</f>
        <v>V5757341200600</v>
      </c>
      <c r="C764" s="36">
        <f>VLOOKUP(AllData[[#This Row],[Order]],MM[],2,FALSE)</f>
        <v>216</v>
      </c>
      <c r="D764" s="36" t="s">
        <v>73</v>
      </c>
      <c r="E764" s="36" t="s">
        <v>61</v>
      </c>
      <c r="F764" s="36" t="s">
        <v>63</v>
      </c>
      <c r="G764" s="36" t="s">
        <v>74</v>
      </c>
      <c r="H764" s="36">
        <v>1511.52</v>
      </c>
      <c r="I764" s="36">
        <v>200</v>
      </c>
    </row>
    <row r="765" spans="1:9" x14ac:dyDescent="0.35">
      <c r="A765" s="36">
        <v>1533099</v>
      </c>
      <c r="B765" s="36" t="str">
        <f>VLOOKUP(AllData[[#This Row],[Order]],MM[],3,FALSE)</f>
        <v>V5757341200600</v>
      </c>
      <c r="C765" s="36">
        <f>VLOOKUP(AllData[[#This Row],[Order]],MM[],2,FALSE)</f>
        <v>216</v>
      </c>
      <c r="D765" s="36" t="s">
        <v>75</v>
      </c>
      <c r="E765" s="36" t="s">
        <v>61</v>
      </c>
      <c r="F765" s="36" t="s">
        <v>63</v>
      </c>
      <c r="G765" s="36" t="s">
        <v>76</v>
      </c>
      <c r="H765" s="36">
        <v>348.65999999999997</v>
      </c>
      <c r="I765" s="36">
        <v>500</v>
      </c>
    </row>
    <row r="766" spans="1:9" x14ac:dyDescent="0.35">
      <c r="A766" s="36">
        <v>1533099</v>
      </c>
      <c r="B766" s="36" t="str">
        <f>VLOOKUP(AllData[[#This Row],[Order]],MM[],3,FALSE)</f>
        <v>V5757341200600</v>
      </c>
      <c r="C766" s="36">
        <f>VLOOKUP(AllData[[#This Row],[Order]],MM[],2,FALSE)</f>
        <v>216</v>
      </c>
      <c r="D766" s="36" t="s">
        <v>78</v>
      </c>
      <c r="E766" s="36" t="s">
        <v>69</v>
      </c>
      <c r="F766" s="36" t="s">
        <v>70</v>
      </c>
      <c r="G766" s="36" t="s">
        <v>79</v>
      </c>
      <c r="H766" s="36">
        <v>20</v>
      </c>
      <c r="I766" s="36">
        <v>20</v>
      </c>
    </row>
    <row r="767" spans="1:9" x14ac:dyDescent="0.35">
      <c r="A767" s="36">
        <v>1533099</v>
      </c>
      <c r="B767" s="36" t="str">
        <f>VLOOKUP(AllData[[#This Row],[Order]],MM[],3,FALSE)</f>
        <v>V5757341200600</v>
      </c>
      <c r="C767" s="36">
        <f>VLOOKUP(AllData[[#This Row],[Order]],MM[],2,FALSE)</f>
        <v>216</v>
      </c>
      <c r="D767" s="36" t="s">
        <v>80</v>
      </c>
      <c r="E767" s="36" t="s">
        <v>69</v>
      </c>
      <c r="F767" s="36" t="s">
        <v>70</v>
      </c>
      <c r="G767" s="36" t="s">
        <v>81</v>
      </c>
      <c r="H767" s="36">
        <v>20</v>
      </c>
      <c r="I767" s="36">
        <v>20</v>
      </c>
    </row>
    <row r="768" spans="1:9" x14ac:dyDescent="0.35">
      <c r="A768" s="36">
        <v>1533099</v>
      </c>
      <c r="B768" s="36" t="str">
        <f>VLOOKUP(AllData[[#This Row],[Order]],MM[],3,FALSE)</f>
        <v>V5757341200600</v>
      </c>
      <c r="C768" s="36">
        <f>VLOOKUP(AllData[[#This Row],[Order]],MM[],2,FALSE)</f>
        <v>216</v>
      </c>
      <c r="D768" s="36" t="s">
        <v>82</v>
      </c>
      <c r="E768" s="36" t="s">
        <v>83</v>
      </c>
      <c r="F768" s="36" t="s">
        <v>84</v>
      </c>
      <c r="G768" s="36" t="s">
        <v>84</v>
      </c>
      <c r="H768" s="36">
        <v>388.86700000000002</v>
      </c>
      <c r="I768" s="36">
        <v>450</v>
      </c>
    </row>
    <row r="769" spans="1:9" x14ac:dyDescent="0.35">
      <c r="A769" s="36">
        <v>1533099</v>
      </c>
      <c r="B769" s="36" t="str">
        <f>VLOOKUP(AllData[[#This Row],[Order]],MM[],3,FALSE)</f>
        <v>V5757341200600</v>
      </c>
      <c r="C769" s="36">
        <f>VLOOKUP(AllData[[#This Row],[Order]],MM[],2,FALSE)</f>
        <v>216</v>
      </c>
      <c r="D769" s="36" t="s">
        <v>85</v>
      </c>
      <c r="E769" s="36" t="s">
        <v>86</v>
      </c>
      <c r="F769" s="36" t="s">
        <v>87</v>
      </c>
      <c r="G769" s="36" t="s">
        <v>87</v>
      </c>
      <c r="H769" s="36">
        <v>20</v>
      </c>
      <c r="I769" s="36">
        <v>20</v>
      </c>
    </row>
    <row r="770" spans="1:9" x14ac:dyDescent="0.35">
      <c r="A770" s="36">
        <v>1533099</v>
      </c>
      <c r="B770" s="36" t="str">
        <f>VLOOKUP(AllData[[#This Row],[Order]],MM[],3,FALSE)</f>
        <v>V5757341200600</v>
      </c>
      <c r="C770" s="36">
        <f>VLOOKUP(AllData[[#This Row],[Order]],MM[],2,FALSE)</f>
        <v>216</v>
      </c>
      <c r="D770" s="36" t="s">
        <v>88</v>
      </c>
      <c r="E770" s="36" t="s">
        <v>89</v>
      </c>
      <c r="F770" s="36" t="s">
        <v>91</v>
      </c>
      <c r="G770" s="36" t="s">
        <v>92</v>
      </c>
      <c r="H770" s="36"/>
      <c r="I770" s="36">
        <v>0</v>
      </c>
    </row>
    <row r="771" spans="1:9" x14ac:dyDescent="0.35">
      <c r="A771" s="36">
        <v>1533099</v>
      </c>
      <c r="B771" s="36" t="str">
        <f>VLOOKUP(AllData[[#This Row],[Order]],MM[],3,FALSE)</f>
        <v>V5757341200600</v>
      </c>
      <c r="C771" s="36">
        <f>VLOOKUP(AllData[[#This Row],[Order]],MM[],2,FALSE)</f>
        <v>216</v>
      </c>
      <c r="D771" s="36" t="s">
        <v>95</v>
      </c>
      <c r="E771" s="36" t="s">
        <v>61</v>
      </c>
      <c r="F771" s="36" t="s">
        <v>63</v>
      </c>
      <c r="G771" s="36" t="s">
        <v>96</v>
      </c>
      <c r="H771" s="36">
        <v>25.6</v>
      </c>
      <c r="I771" s="36">
        <v>40</v>
      </c>
    </row>
    <row r="772" spans="1:9" x14ac:dyDescent="0.35">
      <c r="A772" s="36">
        <v>1533099</v>
      </c>
      <c r="B772" s="36" t="str">
        <f>VLOOKUP(AllData[[#This Row],[Order]],MM[],3,FALSE)</f>
        <v>V5757341200600</v>
      </c>
      <c r="C772" s="36">
        <f>VLOOKUP(AllData[[#This Row],[Order]],MM[],2,FALSE)</f>
        <v>216</v>
      </c>
      <c r="D772" s="36" t="s">
        <v>97</v>
      </c>
      <c r="E772" s="36" t="s">
        <v>69</v>
      </c>
      <c r="F772" s="36" t="s">
        <v>70</v>
      </c>
      <c r="G772" s="36" t="s">
        <v>98</v>
      </c>
      <c r="H772" s="36">
        <v>20</v>
      </c>
      <c r="I772" s="36">
        <v>20</v>
      </c>
    </row>
    <row r="773" spans="1:9" x14ac:dyDescent="0.35">
      <c r="A773" s="36">
        <v>1533099</v>
      </c>
      <c r="B773" s="36" t="str">
        <f>VLOOKUP(AllData[[#This Row],[Order]],MM[],3,FALSE)</f>
        <v>V5757341200600</v>
      </c>
      <c r="C773" s="36">
        <f>VLOOKUP(AllData[[#This Row],[Order]],MM[],2,FALSE)</f>
        <v>216</v>
      </c>
      <c r="D773" s="36" t="s">
        <v>99</v>
      </c>
      <c r="E773" s="36" t="s">
        <v>69</v>
      </c>
      <c r="F773" s="36" t="s">
        <v>70</v>
      </c>
      <c r="G773" s="36" t="s">
        <v>100</v>
      </c>
      <c r="H773" s="36">
        <v>50</v>
      </c>
      <c r="I773" s="36">
        <v>50</v>
      </c>
    </row>
    <row r="774" spans="1:9" x14ac:dyDescent="0.35">
      <c r="A774" s="36">
        <v>1533099</v>
      </c>
      <c r="B774" s="36" t="str">
        <f>VLOOKUP(AllData[[#This Row],[Order]],MM[],3,FALSE)</f>
        <v>V5757341200600</v>
      </c>
      <c r="C774" s="36">
        <f>VLOOKUP(AllData[[#This Row],[Order]],MM[],2,FALSE)</f>
        <v>216</v>
      </c>
      <c r="D774" s="36" t="s">
        <v>101</v>
      </c>
      <c r="E774" s="36" t="s">
        <v>102</v>
      </c>
      <c r="F774" s="36" t="s">
        <v>100</v>
      </c>
      <c r="G774" s="36" t="s">
        <v>103</v>
      </c>
      <c r="H774" s="36">
        <v>10</v>
      </c>
      <c r="I774" s="36">
        <v>10</v>
      </c>
    </row>
    <row r="775" spans="1:9" x14ac:dyDescent="0.35">
      <c r="A775" s="36">
        <v>1533099</v>
      </c>
      <c r="B775" s="36" t="str">
        <f>VLOOKUP(AllData[[#This Row],[Order]],MM[],3,FALSE)</f>
        <v>V5757341200600</v>
      </c>
      <c r="C775" s="36">
        <f>VLOOKUP(AllData[[#This Row],[Order]],MM[],2,FALSE)</f>
        <v>216</v>
      </c>
      <c r="D775" s="36" t="s">
        <v>104</v>
      </c>
      <c r="E775" s="36" t="s">
        <v>102</v>
      </c>
      <c r="F775" s="36" t="s">
        <v>100</v>
      </c>
      <c r="G775" s="36" t="s">
        <v>106</v>
      </c>
      <c r="H775" s="36">
        <v>10</v>
      </c>
      <c r="I775" s="36">
        <v>10</v>
      </c>
    </row>
    <row r="776" spans="1:9" x14ac:dyDescent="0.35">
      <c r="A776" s="36">
        <v>1533099</v>
      </c>
      <c r="B776" s="36" t="str">
        <f>VLOOKUP(AllData[[#This Row],[Order]],MM[],3,FALSE)</f>
        <v>V5757341200600</v>
      </c>
      <c r="C776" s="36">
        <f>VLOOKUP(AllData[[#This Row],[Order]],MM[],2,FALSE)</f>
        <v>216</v>
      </c>
      <c r="D776" s="36" t="s">
        <v>60</v>
      </c>
      <c r="E776" s="36" t="s">
        <v>61</v>
      </c>
      <c r="F776" s="36" t="s">
        <v>63</v>
      </c>
      <c r="G776" s="36" t="s">
        <v>108</v>
      </c>
      <c r="H776" s="36">
        <v>1979.1599999999999</v>
      </c>
      <c r="I776" s="36">
        <v>1</v>
      </c>
    </row>
    <row r="777" spans="1:9" x14ac:dyDescent="0.35">
      <c r="A777" s="36">
        <v>1533099</v>
      </c>
      <c r="B777" s="36" t="str">
        <f>VLOOKUP(AllData[[#This Row],[Order]],MM[],3,FALSE)</f>
        <v>V5757341200600</v>
      </c>
      <c r="C777" s="36">
        <f>VLOOKUP(AllData[[#This Row],[Order]],MM[],2,FALSE)</f>
        <v>216</v>
      </c>
      <c r="D777" s="36" t="s">
        <v>82</v>
      </c>
      <c r="E777" s="36" t="s">
        <v>83</v>
      </c>
      <c r="F777" s="36" t="s">
        <v>84</v>
      </c>
      <c r="G777" s="36" t="s">
        <v>110</v>
      </c>
      <c r="H777" s="36"/>
      <c r="I777" s="36">
        <v>5</v>
      </c>
    </row>
    <row r="778" spans="1:9" x14ac:dyDescent="0.35">
      <c r="A778" s="36">
        <v>1533679</v>
      </c>
      <c r="B778" s="36" t="str">
        <f>VLOOKUP(AllData[[#This Row],[Order]],MM[],3,FALSE)</f>
        <v>V5757301200200Q</v>
      </c>
      <c r="C778" s="36">
        <f>VLOOKUP(AllData[[#This Row],[Order]],MM[],2,FALSE)</f>
        <v>224</v>
      </c>
      <c r="D778" s="36" t="s">
        <v>60</v>
      </c>
      <c r="E778" s="36" t="s">
        <v>61</v>
      </c>
      <c r="F778" s="36" t="s">
        <v>63</v>
      </c>
      <c r="G778" s="36" t="s">
        <v>64</v>
      </c>
      <c r="H778" s="36">
        <v>1.2669999999999999</v>
      </c>
      <c r="I778" s="36">
        <v>20</v>
      </c>
    </row>
    <row r="779" spans="1:9" x14ac:dyDescent="0.35">
      <c r="A779" s="36">
        <v>1533679</v>
      </c>
      <c r="B779" s="36" t="str">
        <f>VLOOKUP(AllData[[#This Row],[Order]],MM[],3,FALSE)</f>
        <v>V5757301200200Q</v>
      </c>
      <c r="C779" s="36">
        <f>VLOOKUP(AllData[[#This Row],[Order]],MM[],2,FALSE)</f>
        <v>224</v>
      </c>
      <c r="D779" s="36" t="s">
        <v>68</v>
      </c>
      <c r="E779" s="36" t="s">
        <v>69</v>
      </c>
      <c r="F779" s="36" t="s">
        <v>70</v>
      </c>
      <c r="G779" s="36" t="s">
        <v>71</v>
      </c>
      <c r="H779" s="36">
        <v>30</v>
      </c>
      <c r="I779" s="36">
        <v>30</v>
      </c>
    </row>
    <row r="780" spans="1:9" x14ac:dyDescent="0.35">
      <c r="A780" s="36">
        <v>1533679</v>
      </c>
      <c r="B780" s="36" t="str">
        <f>VLOOKUP(AllData[[#This Row],[Order]],MM[],3,FALSE)</f>
        <v>V5757301200200Q</v>
      </c>
      <c r="C780" s="36">
        <f>VLOOKUP(AllData[[#This Row],[Order]],MM[],2,FALSE)</f>
        <v>224</v>
      </c>
      <c r="D780" s="36" t="s">
        <v>73</v>
      </c>
      <c r="E780" s="36" t="s">
        <v>61</v>
      </c>
      <c r="F780" s="36" t="s">
        <v>63</v>
      </c>
      <c r="G780" s="36" t="s">
        <v>74</v>
      </c>
      <c r="H780" s="36">
        <v>831</v>
      </c>
      <c r="I780" s="36">
        <v>200</v>
      </c>
    </row>
    <row r="781" spans="1:9" x14ac:dyDescent="0.35">
      <c r="A781" s="36">
        <v>1533679</v>
      </c>
      <c r="B781" s="36" t="str">
        <f>VLOOKUP(AllData[[#This Row],[Order]],MM[],3,FALSE)</f>
        <v>V5757301200200Q</v>
      </c>
      <c r="C781" s="36">
        <f>VLOOKUP(AllData[[#This Row],[Order]],MM[],2,FALSE)</f>
        <v>224</v>
      </c>
      <c r="D781" s="36" t="s">
        <v>75</v>
      </c>
      <c r="E781" s="36" t="s">
        <v>61</v>
      </c>
      <c r="F781" s="36" t="s">
        <v>63</v>
      </c>
      <c r="G781" s="36" t="s">
        <v>76</v>
      </c>
      <c r="H781" s="36">
        <v>821.46</v>
      </c>
      <c r="I781" s="36">
        <v>500</v>
      </c>
    </row>
    <row r="782" spans="1:9" x14ac:dyDescent="0.35">
      <c r="A782" s="36">
        <v>1533679</v>
      </c>
      <c r="B782" s="36" t="str">
        <f>VLOOKUP(AllData[[#This Row],[Order]],MM[],3,FALSE)</f>
        <v>V5757301200200Q</v>
      </c>
      <c r="C782" s="36">
        <f>VLOOKUP(AllData[[#This Row],[Order]],MM[],2,FALSE)</f>
        <v>224</v>
      </c>
      <c r="D782" s="36" t="s">
        <v>78</v>
      </c>
      <c r="E782" s="36" t="s">
        <v>69</v>
      </c>
      <c r="F782" s="36" t="s">
        <v>70</v>
      </c>
      <c r="G782" s="36" t="s">
        <v>79</v>
      </c>
      <c r="H782" s="36">
        <v>20</v>
      </c>
      <c r="I782" s="36">
        <v>20</v>
      </c>
    </row>
    <row r="783" spans="1:9" x14ac:dyDescent="0.35">
      <c r="A783" s="36">
        <v>1533679</v>
      </c>
      <c r="B783" s="36" t="str">
        <f>VLOOKUP(AllData[[#This Row],[Order]],MM[],3,FALSE)</f>
        <v>V5757301200200Q</v>
      </c>
      <c r="C783" s="36">
        <f>VLOOKUP(AllData[[#This Row],[Order]],MM[],2,FALSE)</f>
        <v>224</v>
      </c>
      <c r="D783" s="36" t="s">
        <v>80</v>
      </c>
      <c r="E783" s="36" t="s">
        <v>69</v>
      </c>
      <c r="F783" s="36" t="s">
        <v>70</v>
      </c>
      <c r="G783" s="36" t="s">
        <v>81</v>
      </c>
      <c r="H783" s="36">
        <v>20</v>
      </c>
      <c r="I783" s="36">
        <v>20</v>
      </c>
    </row>
    <row r="784" spans="1:9" x14ac:dyDescent="0.35">
      <c r="A784" s="36">
        <v>1533679</v>
      </c>
      <c r="B784" s="36" t="str">
        <f>VLOOKUP(AllData[[#This Row],[Order]],MM[],3,FALSE)</f>
        <v>V5757301200200Q</v>
      </c>
      <c r="C784" s="36">
        <f>VLOOKUP(AllData[[#This Row],[Order]],MM[],2,FALSE)</f>
        <v>224</v>
      </c>
      <c r="D784" s="36" t="s">
        <v>82</v>
      </c>
      <c r="E784" s="36" t="s">
        <v>83</v>
      </c>
      <c r="F784" s="36" t="s">
        <v>84</v>
      </c>
      <c r="G784" s="36" t="s">
        <v>84</v>
      </c>
      <c r="H784" s="36">
        <v>155.39999999999998</v>
      </c>
      <c r="I784" s="36">
        <v>450</v>
      </c>
    </row>
    <row r="785" spans="1:9" x14ac:dyDescent="0.35">
      <c r="A785" s="36">
        <v>1533679</v>
      </c>
      <c r="B785" s="36" t="str">
        <f>VLOOKUP(AllData[[#This Row],[Order]],MM[],3,FALSE)</f>
        <v>V5757301200200Q</v>
      </c>
      <c r="C785" s="36">
        <f>VLOOKUP(AllData[[#This Row],[Order]],MM[],2,FALSE)</f>
        <v>224</v>
      </c>
      <c r="D785" s="36" t="s">
        <v>85</v>
      </c>
      <c r="E785" s="36" t="s">
        <v>86</v>
      </c>
      <c r="F785" s="36" t="s">
        <v>87</v>
      </c>
      <c r="G785" s="36" t="s">
        <v>87</v>
      </c>
      <c r="H785" s="36">
        <v>20</v>
      </c>
      <c r="I785" s="36">
        <v>20</v>
      </c>
    </row>
    <row r="786" spans="1:9" x14ac:dyDescent="0.35">
      <c r="A786" s="36">
        <v>1533679</v>
      </c>
      <c r="B786" s="36" t="str">
        <f>VLOOKUP(AllData[[#This Row],[Order]],MM[],3,FALSE)</f>
        <v>V5757301200200Q</v>
      </c>
      <c r="C786" s="36">
        <f>VLOOKUP(AllData[[#This Row],[Order]],MM[],2,FALSE)</f>
        <v>224</v>
      </c>
      <c r="D786" s="36" t="s">
        <v>88</v>
      </c>
      <c r="E786" s="36" t="s">
        <v>89</v>
      </c>
      <c r="F786" s="36" t="s">
        <v>91</v>
      </c>
      <c r="G786" s="36" t="s">
        <v>92</v>
      </c>
      <c r="H786" s="36"/>
      <c r="I786" s="36">
        <v>0</v>
      </c>
    </row>
    <row r="787" spans="1:9" x14ac:dyDescent="0.35">
      <c r="A787" s="36">
        <v>1533679</v>
      </c>
      <c r="B787" s="36" t="str">
        <f>VLOOKUP(AllData[[#This Row],[Order]],MM[],3,FALSE)</f>
        <v>V5757301200200Q</v>
      </c>
      <c r="C787" s="36">
        <f>VLOOKUP(AllData[[#This Row],[Order]],MM[],2,FALSE)</f>
        <v>224</v>
      </c>
      <c r="D787" s="36" t="s">
        <v>95</v>
      </c>
      <c r="E787" s="36" t="s">
        <v>61</v>
      </c>
      <c r="F787" s="36" t="s">
        <v>63</v>
      </c>
      <c r="G787" s="36" t="s">
        <v>96</v>
      </c>
      <c r="H787" s="36">
        <v>46.267000000000003</v>
      </c>
      <c r="I787" s="36">
        <v>40</v>
      </c>
    </row>
    <row r="788" spans="1:9" x14ac:dyDescent="0.35">
      <c r="A788" s="36">
        <v>1533679</v>
      </c>
      <c r="B788" s="36" t="str">
        <f>VLOOKUP(AllData[[#This Row],[Order]],MM[],3,FALSE)</f>
        <v>V5757301200200Q</v>
      </c>
      <c r="C788" s="36">
        <f>VLOOKUP(AllData[[#This Row],[Order]],MM[],2,FALSE)</f>
        <v>224</v>
      </c>
      <c r="D788" s="36" t="s">
        <v>97</v>
      </c>
      <c r="E788" s="36" t="s">
        <v>69</v>
      </c>
      <c r="F788" s="36" t="s">
        <v>70</v>
      </c>
      <c r="G788" s="36" t="s">
        <v>98</v>
      </c>
      <c r="H788" s="36">
        <v>20</v>
      </c>
      <c r="I788" s="36">
        <v>20</v>
      </c>
    </row>
    <row r="789" spans="1:9" x14ac:dyDescent="0.35">
      <c r="A789" s="36">
        <v>1533679</v>
      </c>
      <c r="B789" s="36" t="str">
        <f>VLOOKUP(AllData[[#This Row],[Order]],MM[],3,FALSE)</f>
        <v>V5757301200200Q</v>
      </c>
      <c r="C789" s="36">
        <f>VLOOKUP(AllData[[#This Row],[Order]],MM[],2,FALSE)</f>
        <v>224</v>
      </c>
      <c r="D789" s="36" t="s">
        <v>99</v>
      </c>
      <c r="E789" s="36" t="s">
        <v>69</v>
      </c>
      <c r="F789" s="36" t="s">
        <v>70</v>
      </c>
      <c r="G789" s="36" t="s">
        <v>100</v>
      </c>
      <c r="H789" s="36">
        <v>50</v>
      </c>
      <c r="I789" s="36">
        <v>50</v>
      </c>
    </row>
    <row r="790" spans="1:9" x14ac:dyDescent="0.35">
      <c r="A790" s="36">
        <v>1533679</v>
      </c>
      <c r="B790" s="36" t="str">
        <f>VLOOKUP(AllData[[#This Row],[Order]],MM[],3,FALSE)</f>
        <v>V5757301200200Q</v>
      </c>
      <c r="C790" s="36">
        <f>VLOOKUP(AllData[[#This Row],[Order]],MM[],2,FALSE)</f>
        <v>224</v>
      </c>
      <c r="D790" s="36" t="s">
        <v>101</v>
      </c>
      <c r="E790" s="36" t="s">
        <v>102</v>
      </c>
      <c r="F790" s="36" t="s">
        <v>100</v>
      </c>
      <c r="G790" s="36" t="s">
        <v>103</v>
      </c>
      <c r="H790" s="36">
        <v>10</v>
      </c>
      <c r="I790" s="36">
        <v>10</v>
      </c>
    </row>
    <row r="791" spans="1:9" x14ac:dyDescent="0.35">
      <c r="A791" s="36">
        <v>1533679</v>
      </c>
      <c r="B791" s="36" t="str">
        <f>VLOOKUP(AllData[[#This Row],[Order]],MM[],3,FALSE)</f>
        <v>V5757301200200Q</v>
      </c>
      <c r="C791" s="36">
        <f>VLOOKUP(AllData[[#This Row],[Order]],MM[],2,FALSE)</f>
        <v>224</v>
      </c>
      <c r="D791" s="36" t="s">
        <v>104</v>
      </c>
      <c r="E791" s="36" t="s">
        <v>102</v>
      </c>
      <c r="F791" s="36" t="s">
        <v>100</v>
      </c>
      <c r="G791" s="36" t="s">
        <v>106</v>
      </c>
      <c r="H791" s="36">
        <v>10</v>
      </c>
      <c r="I791" s="36">
        <v>10</v>
      </c>
    </row>
    <row r="792" spans="1:9" x14ac:dyDescent="0.35">
      <c r="A792" s="36">
        <v>1533679</v>
      </c>
      <c r="B792" s="36" t="str">
        <f>VLOOKUP(AllData[[#This Row],[Order]],MM[],3,FALSE)</f>
        <v>V5757301200200Q</v>
      </c>
      <c r="C792" s="36">
        <f>VLOOKUP(AllData[[#This Row],[Order]],MM[],2,FALSE)</f>
        <v>224</v>
      </c>
      <c r="D792" s="36" t="s">
        <v>60</v>
      </c>
      <c r="E792" s="36" t="s">
        <v>61</v>
      </c>
      <c r="F792" s="36" t="s">
        <v>63</v>
      </c>
      <c r="G792" s="36" t="s">
        <v>108</v>
      </c>
      <c r="H792" s="36">
        <v>410.76</v>
      </c>
      <c r="I792" s="36">
        <v>1</v>
      </c>
    </row>
    <row r="793" spans="1:9" x14ac:dyDescent="0.35">
      <c r="A793" s="36">
        <v>1533679</v>
      </c>
      <c r="B793" s="36" t="str">
        <f>VLOOKUP(AllData[[#This Row],[Order]],MM[],3,FALSE)</f>
        <v>V5757301200200Q</v>
      </c>
      <c r="C793" s="36">
        <f>VLOOKUP(AllData[[#This Row],[Order]],MM[],2,FALSE)</f>
        <v>224</v>
      </c>
      <c r="D793" s="36" t="s">
        <v>82</v>
      </c>
      <c r="E793" s="36" t="s">
        <v>83</v>
      </c>
      <c r="F793" s="36" t="s">
        <v>84</v>
      </c>
      <c r="G793" s="36" t="s">
        <v>110</v>
      </c>
      <c r="H793" s="36"/>
      <c r="I793" s="36">
        <v>5</v>
      </c>
    </row>
    <row r="794" spans="1:9" x14ac:dyDescent="0.35">
      <c r="A794" s="36">
        <v>1533700</v>
      </c>
      <c r="B794" s="36" t="str">
        <f>VLOOKUP(AllData[[#This Row],[Order]],MM[],3,FALSE)</f>
        <v>V5757301200200R</v>
      </c>
      <c r="C794" s="36">
        <f>VLOOKUP(AllData[[#This Row],[Order]],MM[],2,FALSE)</f>
        <v>217</v>
      </c>
      <c r="D794" s="36" t="s">
        <v>60</v>
      </c>
      <c r="E794" s="36" t="s">
        <v>61</v>
      </c>
      <c r="F794" s="36" t="s">
        <v>63</v>
      </c>
      <c r="G794" s="36" t="s">
        <v>64</v>
      </c>
      <c r="H794" s="36">
        <v>0.65</v>
      </c>
      <c r="I794" s="36">
        <v>20</v>
      </c>
    </row>
    <row r="795" spans="1:9" x14ac:dyDescent="0.35">
      <c r="A795" s="36">
        <v>1533700</v>
      </c>
      <c r="B795" s="36" t="str">
        <f>VLOOKUP(AllData[[#This Row],[Order]],MM[],3,FALSE)</f>
        <v>V5757301200200R</v>
      </c>
      <c r="C795" s="36">
        <f>VLOOKUP(AllData[[#This Row],[Order]],MM[],2,FALSE)</f>
        <v>217</v>
      </c>
      <c r="D795" s="36" t="s">
        <v>68</v>
      </c>
      <c r="E795" s="36" t="s">
        <v>69</v>
      </c>
      <c r="F795" s="36" t="s">
        <v>70</v>
      </c>
      <c r="G795" s="36" t="s">
        <v>71</v>
      </c>
      <c r="H795" s="36">
        <v>30</v>
      </c>
      <c r="I795" s="36">
        <v>30</v>
      </c>
    </row>
    <row r="796" spans="1:9" x14ac:dyDescent="0.35">
      <c r="A796" s="36">
        <v>1533700</v>
      </c>
      <c r="B796" s="36" t="str">
        <f>VLOOKUP(AllData[[#This Row],[Order]],MM[],3,FALSE)</f>
        <v>V5757301200200R</v>
      </c>
      <c r="C796" s="36">
        <f>VLOOKUP(AllData[[#This Row],[Order]],MM[],2,FALSE)</f>
        <v>217</v>
      </c>
      <c r="D796" s="36" t="s">
        <v>73</v>
      </c>
      <c r="E796" s="36" t="s">
        <v>61</v>
      </c>
      <c r="F796" s="36" t="s">
        <v>63</v>
      </c>
      <c r="G796" s="36" t="s">
        <v>74</v>
      </c>
      <c r="H796" s="36">
        <v>44.082999999999998</v>
      </c>
      <c r="I796" s="36">
        <v>200</v>
      </c>
    </row>
    <row r="797" spans="1:9" x14ac:dyDescent="0.35">
      <c r="A797" s="36">
        <v>1533700</v>
      </c>
      <c r="B797" s="36" t="str">
        <f>VLOOKUP(AllData[[#This Row],[Order]],MM[],3,FALSE)</f>
        <v>V5757301200200R</v>
      </c>
      <c r="C797" s="36">
        <f>VLOOKUP(AllData[[#This Row],[Order]],MM[],2,FALSE)</f>
        <v>217</v>
      </c>
      <c r="D797" s="36" t="s">
        <v>75</v>
      </c>
      <c r="E797" s="36" t="s">
        <v>61</v>
      </c>
      <c r="F797" s="36" t="s">
        <v>63</v>
      </c>
      <c r="G797" s="36" t="s">
        <v>76</v>
      </c>
      <c r="H797" s="36">
        <v>865.38</v>
      </c>
      <c r="I797" s="36">
        <v>500</v>
      </c>
    </row>
    <row r="798" spans="1:9" x14ac:dyDescent="0.35">
      <c r="A798" s="36">
        <v>1533700</v>
      </c>
      <c r="B798" s="36" t="str">
        <f>VLOOKUP(AllData[[#This Row],[Order]],MM[],3,FALSE)</f>
        <v>V5757301200200R</v>
      </c>
      <c r="C798" s="36">
        <f>VLOOKUP(AllData[[#This Row],[Order]],MM[],2,FALSE)</f>
        <v>217</v>
      </c>
      <c r="D798" s="36" t="s">
        <v>78</v>
      </c>
      <c r="E798" s="36" t="s">
        <v>69</v>
      </c>
      <c r="F798" s="36" t="s">
        <v>70</v>
      </c>
      <c r="G798" s="36" t="s">
        <v>79</v>
      </c>
      <c r="H798" s="36">
        <v>20</v>
      </c>
      <c r="I798" s="36">
        <v>20</v>
      </c>
    </row>
    <row r="799" spans="1:9" x14ac:dyDescent="0.35">
      <c r="A799" s="36">
        <v>1533700</v>
      </c>
      <c r="B799" s="36" t="str">
        <f>VLOOKUP(AllData[[#This Row],[Order]],MM[],3,FALSE)</f>
        <v>V5757301200200R</v>
      </c>
      <c r="C799" s="36">
        <f>VLOOKUP(AllData[[#This Row],[Order]],MM[],2,FALSE)</f>
        <v>217</v>
      </c>
      <c r="D799" s="36" t="s">
        <v>80</v>
      </c>
      <c r="E799" s="36" t="s">
        <v>69</v>
      </c>
      <c r="F799" s="36" t="s">
        <v>70</v>
      </c>
      <c r="G799" s="36" t="s">
        <v>81</v>
      </c>
      <c r="H799" s="36">
        <v>20</v>
      </c>
      <c r="I799" s="36">
        <v>20</v>
      </c>
    </row>
    <row r="800" spans="1:9" x14ac:dyDescent="0.35">
      <c r="A800" s="36">
        <v>1533700</v>
      </c>
      <c r="B800" s="36" t="str">
        <f>VLOOKUP(AllData[[#This Row],[Order]],MM[],3,FALSE)</f>
        <v>V5757301200200R</v>
      </c>
      <c r="C800" s="36">
        <f>VLOOKUP(AllData[[#This Row],[Order]],MM[],2,FALSE)</f>
        <v>217</v>
      </c>
      <c r="D800" s="36" t="s">
        <v>82</v>
      </c>
      <c r="E800" s="36" t="s">
        <v>83</v>
      </c>
      <c r="F800" s="36" t="s">
        <v>84</v>
      </c>
      <c r="G800" s="36" t="s">
        <v>84</v>
      </c>
      <c r="H800" s="36">
        <v>316.92</v>
      </c>
      <c r="I800" s="36">
        <v>450</v>
      </c>
    </row>
    <row r="801" spans="1:9" x14ac:dyDescent="0.35">
      <c r="A801" s="36">
        <v>1533700</v>
      </c>
      <c r="B801" s="36" t="str">
        <f>VLOOKUP(AllData[[#This Row],[Order]],MM[],3,FALSE)</f>
        <v>V5757301200200R</v>
      </c>
      <c r="C801" s="36">
        <f>VLOOKUP(AllData[[#This Row],[Order]],MM[],2,FALSE)</f>
        <v>217</v>
      </c>
      <c r="D801" s="36" t="s">
        <v>85</v>
      </c>
      <c r="E801" s="36" t="s">
        <v>86</v>
      </c>
      <c r="F801" s="36" t="s">
        <v>87</v>
      </c>
      <c r="G801" s="36" t="s">
        <v>87</v>
      </c>
      <c r="H801" s="36">
        <v>20</v>
      </c>
      <c r="I801" s="36">
        <v>20</v>
      </c>
    </row>
    <row r="802" spans="1:9" x14ac:dyDescent="0.35">
      <c r="A802" s="36">
        <v>1533700</v>
      </c>
      <c r="B802" s="36" t="str">
        <f>VLOOKUP(AllData[[#This Row],[Order]],MM[],3,FALSE)</f>
        <v>V5757301200200R</v>
      </c>
      <c r="C802" s="36">
        <f>VLOOKUP(AllData[[#This Row],[Order]],MM[],2,FALSE)</f>
        <v>217</v>
      </c>
      <c r="D802" s="36" t="s">
        <v>88</v>
      </c>
      <c r="E802" s="36" t="s">
        <v>89</v>
      </c>
      <c r="F802" s="36" t="s">
        <v>91</v>
      </c>
      <c r="G802" s="36" t="s">
        <v>92</v>
      </c>
      <c r="H802" s="36"/>
      <c r="I802" s="36">
        <v>0</v>
      </c>
    </row>
    <row r="803" spans="1:9" x14ac:dyDescent="0.35">
      <c r="A803" s="36">
        <v>1533700</v>
      </c>
      <c r="B803" s="36" t="str">
        <f>VLOOKUP(AllData[[#This Row],[Order]],MM[],3,FALSE)</f>
        <v>V5757301200200R</v>
      </c>
      <c r="C803" s="36">
        <f>VLOOKUP(AllData[[#This Row],[Order]],MM[],2,FALSE)</f>
        <v>217</v>
      </c>
      <c r="D803" s="36" t="s">
        <v>95</v>
      </c>
      <c r="E803" s="36" t="s">
        <v>61</v>
      </c>
      <c r="F803" s="36" t="s">
        <v>63</v>
      </c>
      <c r="G803" s="36" t="s">
        <v>96</v>
      </c>
      <c r="H803" s="36">
        <v>42.933</v>
      </c>
      <c r="I803" s="36">
        <v>40</v>
      </c>
    </row>
    <row r="804" spans="1:9" x14ac:dyDescent="0.35">
      <c r="A804" s="36">
        <v>1533700</v>
      </c>
      <c r="B804" s="36" t="str">
        <f>VLOOKUP(AllData[[#This Row],[Order]],MM[],3,FALSE)</f>
        <v>V5757301200200R</v>
      </c>
      <c r="C804" s="36">
        <f>VLOOKUP(AllData[[#This Row],[Order]],MM[],2,FALSE)</f>
        <v>217</v>
      </c>
      <c r="D804" s="36" t="s">
        <v>97</v>
      </c>
      <c r="E804" s="36" t="s">
        <v>69</v>
      </c>
      <c r="F804" s="36" t="s">
        <v>70</v>
      </c>
      <c r="G804" s="36" t="s">
        <v>98</v>
      </c>
      <c r="H804" s="36">
        <v>20</v>
      </c>
      <c r="I804" s="36">
        <v>20</v>
      </c>
    </row>
    <row r="805" spans="1:9" x14ac:dyDescent="0.35">
      <c r="A805" s="36">
        <v>1533700</v>
      </c>
      <c r="B805" s="36" t="str">
        <f>VLOOKUP(AllData[[#This Row],[Order]],MM[],3,FALSE)</f>
        <v>V5757301200200R</v>
      </c>
      <c r="C805" s="36">
        <f>VLOOKUP(AllData[[#This Row],[Order]],MM[],2,FALSE)</f>
        <v>217</v>
      </c>
      <c r="D805" s="36" t="s">
        <v>99</v>
      </c>
      <c r="E805" s="36" t="s">
        <v>69</v>
      </c>
      <c r="F805" s="36" t="s">
        <v>70</v>
      </c>
      <c r="G805" s="36" t="s">
        <v>100</v>
      </c>
      <c r="H805" s="36">
        <v>50</v>
      </c>
      <c r="I805" s="36">
        <v>50</v>
      </c>
    </row>
    <row r="806" spans="1:9" x14ac:dyDescent="0.35">
      <c r="A806" s="36">
        <v>1533700</v>
      </c>
      <c r="B806" s="36" t="str">
        <f>VLOOKUP(AllData[[#This Row],[Order]],MM[],3,FALSE)</f>
        <v>V5757301200200R</v>
      </c>
      <c r="C806" s="36">
        <f>VLOOKUP(AllData[[#This Row],[Order]],MM[],2,FALSE)</f>
        <v>217</v>
      </c>
      <c r="D806" s="36" t="s">
        <v>101</v>
      </c>
      <c r="E806" s="36" t="s">
        <v>102</v>
      </c>
      <c r="F806" s="36" t="s">
        <v>100</v>
      </c>
      <c r="G806" s="36" t="s">
        <v>103</v>
      </c>
      <c r="H806" s="36">
        <v>10</v>
      </c>
      <c r="I806" s="36">
        <v>10</v>
      </c>
    </row>
    <row r="807" spans="1:9" x14ac:dyDescent="0.35">
      <c r="A807" s="36">
        <v>1533700</v>
      </c>
      <c r="B807" s="36" t="str">
        <f>VLOOKUP(AllData[[#This Row],[Order]],MM[],3,FALSE)</f>
        <v>V5757301200200R</v>
      </c>
      <c r="C807" s="36">
        <f>VLOOKUP(AllData[[#This Row],[Order]],MM[],2,FALSE)</f>
        <v>217</v>
      </c>
      <c r="D807" s="36" t="s">
        <v>104</v>
      </c>
      <c r="E807" s="36" t="s">
        <v>102</v>
      </c>
      <c r="F807" s="36" t="s">
        <v>100</v>
      </c>
      <c r="G807" s="36" t="s">
        <v>106</v>
      </c>
      <c r="H807" s="36">
        <v>10</v>
      </c>
      <c r="I807" s="36">
        <v>10</v>
      </c>
    </row>
    <row r="808" spans="1:9" x14ac:dyDescent="0.35">
      <c r="A808" s="36">
        <v>1533700</v>
      </c>
      <c r="B808" s="36" t="str">
        <f>VLOOKUP(AllData[[#This Row],[Order]],MM[],3,FALSE)</f>
        <v>V5757301200200R</v>
      </c>
      <c r="C808" s="36">
        <f>VLOOKUP(AllData[[#This Row],[Order]],MM[],2,FALSE)</f>
        <v>217</v>
      </c>
      <c r="D808" s="36" t="s">
        <v>60</v>
      </c>
      <c r="E808" s="36" t="s">
        <v>61</v>
      </c>
      <c r="F808" s="36" t="s">
        <v>63</v>
      </c>
      <c r="G808" s="36" t="s">
        <v>108</v>
      </c>
      <c r="H808" s="36"/>
      <c r="I808" s="36">
        <v>1</v>
      </c>
    </row>
    <row r="809" spans="1:9" x14ac:dyDescent="0.35">
      <c r="A809" s="36">
        <v>1533700</v>
      </c>
      <c r="B809" s="36" t="str">
        <f>VLOOKUP(AllData[[#This Row],[Order]],MM[],3,FALSE)</f>
        <v>V5757301200200R</v>
      </c>
      <c r="C809" s="36">
        <f>VLOOKUP(AllData[[#This Row],[Order]],MM[],2,FALSE)</f>
        <v>217</v>
      </c>
      <c r="D809" s="36" t="s">
        <v>82</v>
      </c>
      <c r="E809" s="36" t="s">
        <v>83</v>
      </c>
      <c r="F809" s="36" t="s">
        <v>84</v>
      </c>
      <c r="G809" s="36" t="s">
        <v>110</v>
      </c>
      <c r="H809" s="36"/>
      <c r="I809" s="36">
        <v>5</v>
      </c>
    </row>
    <row r="810" spans="1:9" x14ac:dyDescent="0.35">
      <c r="A810" s="36">
        <v>1533703</v>
      </c>
      <c r="B810" s="36" t="str">
        <f>VLOOKUP(AllData[[#This Row],[Order]],MM[],3,FALSE)</f>
        <v>V5757321200400</v>
      </c>
      <c r="C810" s="36">
        <f>VLOOKUP(AllData[[#This Row],[Order]],MM[],2,FALSE)</f>
        <v>217</v>
      </c>
      <c r="D810" s="36" t="s">
        <v>60</v>
      </c>
      <c r="E810" s="36" t="s">
        <v>61</v>
      </c>
      <c r="F810" s="36" t="s">
        <v>63</v>
      </c>
      <c r="G810" s="36" t="s">
        <v>64</v>
      </c>
      <c r="H810" s="36">
        <v>1.2669999999999999</v>
      </c>
      <c r="I810" s="36">
        <v>20</v>
      </c>
    </row>
    <row r="811" spans="1:9" x14ac:dyDescent="0.35">
      <c r="A811" s="36">
        <v>1533703</v>
      </c>
      <c r="B811" s="36" t="str">
        <f>VLOOKUP(AllData[[#This Row],[Order]],MM[],3,FALSE)</f>
        <v>V5757321200400</v>
      </c>
      <c r="C811" s="36">
        <f>VLOOKUP(AllData[[#This Row],[Order]],MM[],2,FALSE)</f>
        <v>217</v>
      </c>
      <c r="D811" s="36" t="s">
        <v>68</v>
      </c>
      <c r="E811" s="36" t="s">
        <v>69</v>
      </c>
      <c r="F811" s="36" t="s">
        <v>70</v>
      </c>
      <c r="G811" s="36" t="s">
        <v>71</v>
      </c>
      <c r="H811" s="36">
        <v>30</v>
      </c>
      <c r="I811" s="36">
        <v>30</v>
      </c>
    </row>
    <row r="812" spans="1:9" x14ac:dyDescent="0.35">
      <c r="A812" s="36">
        <v>1533703</v>
      </c>
      <c r="B812" s="36" t="str">
        <f>VLOOKUP(AllData[[#This Row],[Order]],MM[],3,FALSE)</f>
        <v>V5757321200400</v>
      </c>
      <c r="C812" s="36">
        <f>VLOOKUP(AllData[[#This Row],[Order]],MM[],2,FALSE)</f>
        <v>217</v>
      </c>
      <c r="D812" s="36" t="s">
        <v>73</v>
      </c>
      <c r="E812" s="36" t="s">
        <v>61</v>
      </c>
      <c r="F812" s="36" t="s">
        <v>63</v>
      </c>
      <c r="G812" s="36" t="s">
        <v>74</v>
      </c>
      <c r="H812" s="36">
        <v>868.5</v>
      </c>
      <c r="I812" s="36">
        <v>200</v>
      </c>
    </row>
    <row r="813" spans="1:9" x14ac:dyDescent="0.35">
      <c r="A813" s="36">
        <v>1533703</v>
      </c>
      <c r="B813" s="36" t="str">
        <f>VLOOKUP(AllData[[#This Row],[Order]],MM[],3,FALSE)</f>
        <v>V5757321200400</v>
      </c>
      <c r="C813" s="36">
        <f>VLOOKUP(AllData[[#This Row],[Order]],MM[],2,FALSE)</f>
        <v>217</v>
      </c>
      <c r="D813" s="36" t="s">
        <v>75</v>
      </c>
      <c r="E813" s="36" t="s">
        <v>61</v>
      </c>
      <c r="F813" s="36" t="s">
        <v>63</v>
      </c>
      <c r="G813" s="36" t="s">
        <v>76</v>
      </c>
      <c r="H813" s="36">
        <v>447.18</v>
      </c>
      <c r="I813" s="36">
        <v>500</v>
      </c>
    </row>
    <row r="814" spans="1:9" x14ac:dyDescent="0.35">
      <c r="A814" s="36">
        <v>1533703</v>
      </c>
      <c r="B814" s="36" t="str">
        <f>VLOOKUP(AllData[[#This Row],[Order]],MM[],3,FALSE)</f>
        <v>V5757321200400</v>
      </c>
      <c r="C814" s="36">
        <f>VLOOKUP(AllData[[#This Row],[Order]],MM[],2,FALSE)</f>
        <v>217</v>
      </c>
      <c r="D814" s="36" t="s">
        <v>78</v>
      </c>
      <c r="E814" s="36" t="s">
        <v>69</v>
      </c>
      <c r="F814" s="36" t="s">
        <v>70</v>
      </c>
      <c r="G814" s="36" t="s">
        <v>79</v>
      </c>
      <c r="H814" s="36">
        <v>20</v>
      </c>
      <c r="I814" s="36">
        <v>20</v>
      </c>
    </row>
    <row r="815" spans="1:9" x14ac:dyDescent="0.35">
      <c r="A815" s="36">
        <v>1533703</v>
      </c>
      <c r="B815" s="36" t="str">
        <f>VLOOKUP(AllData[[#This Row],[Order]],MM[],3,FALSE)</f>
        <v>V5757321200400</v>
      </c>
      <c r="C815" s="36">
        <f>VLOOKUP(AllData[[#This Row],[Order]],MM[],2,FALSE)</f>
        <v>217</v>
      </c>
      <c r="D815" s="36" t="s">
        <v>80</v>
      </c>
      <c r="E815" s="36" t="s">
        <v>69</v>
      </c>
      <c r="F815" s="36" t="s">
        <v>70</v>
      </c>
      <c r="G815" s="36" t="s">
        <v>81</v>
      </c>
      <c r="H815" s="36">
        <v>20</v>
      </c>
      <c r="I815" s="36">
        <v>20</v>
      </c>
    </row>
    <row r="816" spans="1:9" x14ac:dyDescent="0.35">
      <c r="A816" s="36">
        <v>1533703</v>
      </c>
      <c r="B816" s="36" t="str">
        <f>VLOOKUP(AllData[[#This Row],[Order]],MM[],3,FALSE)</f>
        <v>V5757321200400</v>
      </c>
      <c r="C816" s="36">
        <f>VLOOKUP(AllData[[#This Row],[Order]],MM[],2,FALSE)</f>
        <v>217</v>
      </c>
      <c r="D816" s="36" t="s">
        <v>82</v>
      </c>
      <c r="E816" s="36" t="s">
        <v>83</v>
      </c>
      <c r="F816" s="36" t="s">
        <v>84</v>
      </c>
      <c r="G816" s="36" t="s">
        <v>84</v>
      </c>
      <c r="H816" s="36">
        <v>415.94</v>
      </c>
      <c r="I816" s="36">
        <v>450</v>
      </c>
    </row>
    <row r="817" spans="1:9" x14ac:dyDescent="0.35">
      <c r="A817" s="36">
        <v>1533703</v>
      </c>
      <c r="B817" s="36" t="str">
        <f>VLOOKUP(AllData[[#This Row],[Order]],MM[],3,FALSE)</f>
        <v>V5757321200400</v>
      </c>
      <c r="C817" s="36">
        <f>VLOOKUP(AllData[[#This Row],[Order]],MM[],2,FALSE)</f>
        <v>217</v>
      </c>
      <c r="D817" s="36" t="s">
        <v>85</v>
      </c>
      <c r="E817" s="36" t="s">
        <v>86</v>
      </c>
      <c r="F817" s="36" t="s">
        <v>87</v>
      </c>
      <c r="G817" s="36" t="s">
        <v>87</v>
      </c>
      <c r="H817" s="36">
        <v>20</v>
      </c>
      <c r="I817" s="36">
        <v>20</v>
      </c>
    </row>
    <row r="818" spans="1:9" x14ac:dyDescent="0.35">
      <c r="A818" s="36">
        <v>1533703</v>
      </c>
      <c r="B818" s="36" t="str">
        <f>VLOOKUP(AllData[[#This Row],[Order]],MM[],3,FALSE)</f>
        <v>V5757321200400</v>
      </c>
      <c r="C818" s="36">
        <f>VLOOKUP(AllData[[#This Row],[Order]],MM[],2,FALSE)</f>
        <v>217</v>
      </c>
      <c r="D818" s="36" t="s">
        <v>95</v>
      </c>
      <c r="E818" s="36" t="s">
        <v>61</v>
      </c>
      <c r="F818" s="36" t="s">
        <v>63</v>
      </c>
      <c r="G818" s="36" t="s">
        <v>96</v>
      </c>
      <c r="H818" s="36">
        <v>53.667000000000002</v>
      </c>
      <c r="I818" s="36">
        <v>40</v>
      </c>
    </row>
    <row r="819" spans="1:9" x14ac:dyDescent="0.35">
      <c r="A819" s="36">
        <v>1533703</v>
      </c>
      <c r="B819" s="36" t="str">
        <f>VLOOKUP(AllData[[#This Row],[Order]],MM[],3,FALSE)</f>
        <v>V5757321200400</v>
      </c>
      <c r="C819" s="36">
        <f>VLOOKUP(AllData[[#This Row],[Order]],MM[],2,FALSE)</f>
        <v>217</v>
      </c>
      <c r="D819" s="36" t="s">
        <v>97</v>
      </c>
      <c r="E819" s="36" t="s">
        <v>69</v>
      </c>
      <c r="F819" s="36" t="s">
        <v>70</v>
      </c>
      <c r="G819" s="36" t="s">
        <v>98</v>
      </c>
      <c r="H819" s="36">
        <v>20</v>
      </c>
      <c r="I819" s="36">
        <v>20</v>
      </c>
    </row>
    <row r="820" spans="1:9" x14ac:dyDescent="0.35">
      <c r="A820" s="36">
        <v>1533703</v>
      </c>
      <c r="B820" s="36" t="str">
        <f>VLOOKUP(AllData[[#This Row],[Order]],MM[],3,FALSE)</f>
        <v>V5757321200400</v>
      </c>
      <c r="C820" s="36">
        <f>VLOOKUP(AllData[[#This Row],[Order]],MM[],2,FALSE)</f>
        <v>217</v>
      </c>
      <c r="D820" s="36" t="s">
        <v>99</v>
      </c>
      <c r="E820" s="36" t="s">
        <v>69</v>
      </c>
      <c r="F820" s="36" t="s">
        <v>70</v>
      </c>
      <c r="G820" s="36" t="s">
        <v>100</v>
      </c>
      <c r="H820" s="36">
        <v>50</v>
      </c>
      <c r="I820" s="36">
        <v>50</v>
      </c>
    </row>
    <row r="821" spans="1:9" x14ac:dyDescent="0.35">
      <c r="A821" s="36">
        <v>1533703</v>
      </c>
      <c r="B821" s="36" t="str">
        <f>VLOOKUP(AllData[[#This Row],[Order]],MM[],3,FALSE)</f>
        <v>V5757321200400</v>
      </c>
      <c r="C821" s="36">
        <f>VLOOKUP(AllData[[#This Row],[Order]],MM[],2,FALSE)</f>
        <v>217</v>
      </c>
      <c r="D821" s="36" t="s">
        <v>104</v>
      </c>
      <c r="E821" s="36" t="s">
        <v>102</v>
      </c>
      <c r="F821" s="36" t="s">
        <v>100</v>
      </c>
      <c r="G821" s="36" t="s">
        <v>106</v>
      </c>
      <c r="H821" s="36">
        <v>10</v>
      </c>
      <c r="I821" s="36">
        <v>10</v>
      </c>
    </row>
    <row r="822" spans="1:9" x14ac:dyDescent="0.35">
      <c r="A822" s="36">
        <v>1533703</v>
      </c>
      <c r="B822" s="36" t="str">
        <f>VLOOKUP(AllData[[#This Row],[Order]],MM[],3,FALSE)</f>
        <v>V5757321200400</v>
      </c>
      <c r="C822" s="36">
        <f>VLOOKUP(AllData[[#This Row],[Order]],MM[],2,FALSE)</f>
        <v>217</v>
      </c>
      <c r="D822" s="36" t="s">
        <v>60</v>
      </c>
      <c r="E822" s="36" t="s">
        <v>61</v>
      </c>
      <c r="F822" s="36" t="s">
        <v>63</v>
      </c>
      <c r="G822" s="36" t="s">
        <v>108</v>
      </c>
      <c r="H822" s="36">
        <v>378.12</v>
      </c>
      <c r="I822" s="36">
        <v>1</v>
      </c>
    </row>
    <row r="823" spans="1:9" x14ac:dyDescent="0.35">
      <c r="A823" s="36">
        <v>1533703</v>
      </c>
      <c r="B823" s="36" t="str">
        <f>VLOOKUP(AllData[[#This Row],[Order]],MM[],3,FALSE)</f>
        <v>V5757321200400</v>
      </c>
      <c r="C823" s="36">
        <f>VLOOKUP(AllData[[#This Row],[Order]],MM[],2,FALSE)</f>
        <v>217</v>
      </c>
      <c r="D823" s="36" t="s">
        <v>82</v>
      </c>
      <c r="E823" s="36" t="s">
        <v>83</v>
      </c>
      <c r="F823" s="36" t="s">
        <v>84</v>
      </c>
      <c r="G823" s="36" t="s">
        <v>110</v>
      </c>
      <c r="H823" s="36"/>
      <c r="I823" s="36">
        <v>5</v>
      </c>
    </row>
    <row r="824" spans="1:9" x14ac:dyDescent="0.35">
      <c r="A824" s="36">
        <v>1533703</v>
      </c>
      <c r="B824" s="36" t="str">
        <f>VLOOKUP(AllData[[#This Row],[Order]],MM[],3,FALSE)</f>
        <v>V5757321200400</v>
      </c>
      <c r="C824" s="36">
        <f>VLOOKUP(AllData[[#This Row],[Order]],MM[],2,FALSE)</f>
        <v>217</v>
      </c>
      <c r="D824" s="36" t="s">
        <v>82</v>
      </c>
      <c r="E824" s="36" t="s">
        <v>83</v>
      </c>
      <c r="F824" s="36" t="s">
        <v>84</v>
      </c>
      <c r="G824" s="36" t="s">
        <v>134</v>
      </c>
      <c r="H824" s="36"/>
      <c r="I824" s="36">
        <v>5</v>
      </c>
    </row>
    <row r="825" spans="1:9" x14ac:dyDescent="0.35">
      <c r="A825" s="36">
        <v>1533703</v>
      </c>
      <c r="B825" s="36" t="str">
        <f>VLOOKUP(AllData[[#This Row],[Order]],MM[],3,FALSE)</f>
        <v>V5757321200400</v>
      </c>
      <c r="C825" s="36">
        <f>VLOOKUP(AllData[[#This Row],[Order]],MM[],2,FALSE)</f>
        <v>217</v>
      </c>
      <c r="D825" s="36" t="s">
        <v>82</v>
      </c>
      <c r="E825" s="36" t="s">
        <v>83</v>
      </c>
      <c r="F825" s="36" t="s">
        <v>84</v>
      </c>
      <c r="G825" s="36" t="s">
        <v>136</v>
      </c>
      <c r="H825" s="36"/>
      <c r="I825" s="36">
        <v>5</v>
      </c>
    </row>
    <row r="826" spans="1:9" x14ac:dyDescent="0.35">
      <c r="A826" s="36">
        <v>1533703</v>
      </c>
      <c r="B826" s="36" t="str">
        <f>VLOOKUP(AllData[[#This Row],[Order]],MM[],3,FALSE)</f>
        <v>V5757321200400</v>
      </c>
      <c r="C826" s="36">
        <f>VLOOKUP(AllData[[#This Row],[Order]],MM[],2,FALSE)</f>
        <v>217</v>
      </c>
      <c r="D826" s="36" t="s">
        <v>73</v>
      </c>
      <c r="E826" s="36" t="s">
        <v>89</v>
      </c>
      <c r="F826" s="36" t="s">
        <v>91</v>
      </c>
      <c r="G826" s="36" t="s">
        <v>138</v>
      </c>
      <c r="H826" s="36"/>
      <c r="I826" s="36">
        <v>5</v>
      </c>
    </row>
    <row r="827" spans="1:9" x14ac:dyDescent="0.35">
      <c r="A827" s="36">
        <v>1533704</v>
      </c>
      <c r="B827" s="36" t="str">
        <f>VLOOKUP(AllData[[#This Row],[Order]],MM[],3,FALSE)</f>
        <v>V5757321200600</v>
      </c>
      <c r="C827" s="36">
        <f>VLOOKUP(AllData[[#This Row],[Order]],MM[],2,FALSE)</f>
        <v>217</v>
      </c>
      <c r="D827" s="36" t="s">
        <v>60</v>
      </c>
      <c r="E827" s="36" t="s">
        <v>61</v>
      </c>
      <c r="F827" s="36" t="s">
        <v>63</v>
      </c>
      <c r="G827" s="36" t="s">
        <v>139</v>
      </c>
      <c r="H827" s="36">
        <v>2.4169999999999998</v>
      </c>
      <c r="I827" s="36">
        <v>20</v>
      </c>
    </row>
    <row r="828" spans="1:9" x14ac:dyDescent="0.35">
      <c r="A828" s="36">
        <v>1533704</v>
      </c>
      <c r="B828" s="36" t="str">
        <f>VLOOKUP(AllData[[#This Row],[Order]],MM[],3,FALSE)</f>
        <v>V5757321200600</v>
      </c>
      <c r="C828" s="36">
        <f>VLOOKUP(AllData[[#This Row],[Order]],MM[],2,FALSE)</f>
        <v>217</v>
      </c>
      <c r="D828" s="36" t="s">
        <v>68</v>
      </c>
      <c r="E828" s="36" t="s">
        <v>69</v>
      </c>
      <c r="F828" s="36" t="s">
        <v>70</v>
      </c>
      <c r="G828" s="36" t="s">
        <v>71</v>
      </c>
      <c r="H828" s="36">
        <v>30</v>
      </c>
      <c r="I828" s="36">
        <v>30</v>
      </c>
    </row>
    <row r="829" spans="1:9" x14ac:dyDescent="0.35">
      <c r="A829" s="36">
        <v>1533704</v>
      </c>
      <c r="B829" s="36" t="str">
        <f>VLOOKUP(AllData[[#This Row],[Order]],MM[],3,FALSE)</f>
        <v>V5757321200600</v>
      </c>
      <c r="C829" s="36">
        <f>VLOOKUP(AllData[[#This Row],[Order]],MM[],2,FALSE)</f>
        <v>217</v>
      </c>
      <c r="D829" s="36" t="s">
        <v>73</v>
      </c>
      <c r="E829" s="36" t="s">
        <v>61</v>
      </c>
      <c r="F829" s="36" t="s">
        <v>63</v>
      </c>
      <c r="G829" s="36" t="s">
        <v>74</v>
      </c>
      <c r="H829" s="36">
        <v>171.607</v>
      </c>
      <c r="I829" s="36">
        <v>200</v>
      </c>
    </row>
    <row r="830" spans="1:9" x14ac:dyDescent="0.35">
      <c r="A830" s="36">
        <v>1533704</v>
      </c>
      <c r="B830" s="36" t="str">
        <f>VLOOKUP(AllData[[#This Row],[Order]],MM[],3,FALSE)</f>
        <v>V5757321200600</v>
      </c>
      <c r="C830" s="36">
        <f>VLOOKUP(AllData[[#This Row],[Order]],MM[],2,FALSE)</f>
        <v>217</v>
      </c>
      <c r="D830" s="36" t="s">
        <v>75</v>
      </c>
      <c r="E830" s="36" t="s">
        <v>61</v>
      </c>
      <c r="F830" s="36" t="s">
        <v>63</v>
      </c>
      <c r="G830" s="36" t="s">
        <v>76</v>
      </c>
      <c r="H830" s="36">
        <v>36.266666666666666</v>
      </c>
      <c r="I830" s="36">
        <v>500</v>
      </c>
    </row>
    <row r="831" spans="1:9" x14ac:dyDescent="0.35">
      <c r="A831" s="36">
        <v>1533704</v>
      </c>
      <c r="B831" s="36" t="str">
        <f>VLOOKUP(AllData[[#This Row],[Order]],MM[],3,FALSE)</f>
        <v>V5757321200600</v>
      </c>
      <c r="C831" s="36">
        <f>VLOOKUP(AllData[[#This Row],[Order]],MM[],2,FALSE)</f>
        <v>217</v>
      </c>
      <c r="D831" s="36" t="s">
        <v>78</v>
      </c>
      <c r="E831" s="36" t="s">
        <v>69</v>
      </c>
      <c r="F831" s="36" t="s">
        <v>70</v>
      </c>
      <c r="G831" s="36" t="s">
        <v>79</v>
      </c>
      <c r="H831" s="36">
        <v>20</v>
      </c>
      <c r="I831" s="36">
        <v>20</v>
      </c>
    </row>
    <row r="832" spans="1:9" x14ac:dyDescent="0.35">
      <c r="A832" s="36">
        <v>1533704</v>
      </c>
      <c r="B832" s="36" t="str">
        <f>VLOOKUP(AllData[[#This Row],[Order]],MM[],3,FALSE)</f>
        <v>V5757321200600</v>
      </c>
      <c r="C832" s="36">
        <f>VLOOKUP(AllData[[#This Row],[Order]],MM[],2,FALSE)</f>
        <v>217</v>
      </c>
      <c r="D832" s="36" t="s">
        <v>80</v>
      </c>
      <c r="E832" s="36" t="s">
        <v>69</v>
      </c>
      <c r="F832" s="36" t="s">
        <v>70</v>
      </c>
      <c r="G832" s="36" t="s">
        <v>81</v>
      </c>
      <c r="H832" s="36">
        <v>20</v>
      </c>
      <c r="I832" s="36">
        <v>20</v>
      </c>
    </row>
    <row r="833" spans="1:9" x14ac:dyDescent="0.35">
      <c r="A833" s="36">
        <v>1533704</v>
      </c>
      <c r="B833" s="36" t="str">
        <f>VLOOKUP(AllData[[#This Row],[Order]],MM[],3,FALSE)</f>
        <v>V5757321200600</v>
      </c>
      <c r="C833" s="36">
        <f>VLOOKUP(AllData[[#This Row],[Order]],MM[],2,FALSE)</f>
        <v>217</v>
      </c>
      <c r="D833" s="36" t="s">
        <v>82</v>
      </c>
      <c r="E833" s="36" t="s">
        <v>83</v>
      </c>
      <c r="F833" s="36" t="s">
        <v>84</v>
      </c>
      <c r="G833" s="36" t="s">
        <v>84</v>
      </c>
      <c r="H833" s="36">
        <v>156.94</v>
      </c>
      <c r="I833" s="36">
        <v>450</v>
      </c>
    </row>
    <row r="834" spans="1:9" x14ac:dyDescent="0.35">
      <c r="A834" s="36">
        <v>1533704</v>
      </c>
      <c r="B834" s="36" t="str">
        <f>VLOOKUP(AllData[[#This Row],[Order]],MM[],3,FALSE)</f>
        <v>V5757321200600</v>
      </c>
      <c r="C834" s="36">
        <f>VLOOKUP(AllData[[#This Row],[Order]],MM[],2,FALSE)</f>
        <v>217</v>
      </c>
      <c r="D834" s="36" t="s">
        <v>85</v>
      </c>
      <c r="E834" s="36" t="s">
        <v>86</v>
      </c>
      <c r="F834" s="36" t="s">
        <v>87</v>
      </c>
      <c r="G834" s="36" t="s">
        <v>87</v>
      </c>
      <c r="H834" s="36">
        <v>20</v>
      </c>
      <c r="I834" s="36">
        <v>20</v>
      </c>
    </row>
    <row r="835" spans="1:9" x14ac:dyDescent="0.35">
      <c r="A835" s="36">
        <v>1533704</v>
      </c>
      <c r="B835" s="36" t="str">
        <f>VLOOKUP(AllData[[#This Row],[Order]],MM[],3,FALSE)</f>
        <v>V5757321200600</v>
      </c>
      <c r="C835" s="36">
        <f>VLOOKUP(AllData[[#This Row],[Order]],MM[],2,FALSE)</f>
        <v>217</v>
      </c>
      <c r="D835" s="36" t="s">
        <v>88</v>
      </c>
      <c r="E835" s="36" t="s">
        <v>89</v>
      </c>
      <c r="F835" s="36" t="s">
        <v>91</v>
      </c>
      <c r="G835" s="36" t="s">
        <v>92</v>
      </c>
      <c r="H835" s="36"/>
      <c r="I835" s="36">
        <v>0</v>
      </c>
    </row>
    <row r="836" spans="1:9" x14ac:dyDescent="0.35">
      <c r="A836" s="36">
        <v>1533704</v>
      </c>
      <c r="B836" s="36" t="str">
        <f>VLOOKUP(AllData[[#This Row],[Order]],MM[],3,FALSE)</f>
        <v>V5757321200600</v>
      </c>
      <c r="C836" s="36">
        <f>VLOOKUP(AllData[[#This Row],[Order]],MM[],2,FALSE)</f>
        <v>217</v>
      </c>
      <c r="D836" s="36" t="s">
        <v>95</v>
      </c>
      <c r="E836" s="36" t="s">
        <v>61</v>
      </c>
      <c r="F836" s="36" t="s">
        <v>63</v>
      </c>
      <c r="G836" s="36" t="s">
        <v>96</v>
      </c>
      <c r="H836" s="36">
        <v>53.667000000000002</v>
      </c>
      <c r="I836" s="36">
        <v>40</v>
      </c>
    </row>
    <row r="837" spans="1:9" x14ac:dyDescent="0.35">
      <c r="A837" s="36">
        <v>1533704</v>
      </c>
      <c r="B837" s="36" t="str">
        <f>VLOOKUP(AllData[[#This Row],[Order]],MM[],3,FALSE)</f>
        <v>V5757321200600</v>
      </c>
      <c r="C837" s="36">
        <f>VLOOKUP(AllData[[#This Row],[Order]],MM[],2,FALSE)</f>
        <v>217</v>
      </c>
      <c r="D837" s="36" t="s">
        <v>97</v>
      </c>
      <c r="E837" s="36" t="s">
        <v>69</v>
      </c>
      <c r="F837" s="36" t="s">
        <v>70</v>
      </c>
      <c r="G837" s="36" t="s">
        <v>98</v>
      </c>
      <c r="H837" s="36">
        <v>20</v>
      </c>
      <c r="I837" s="36">
        <v>20</v>
      </c>
    </row>
    <row r="838" spans="1:9" x14ac:dyDescent="0.35">
      <c r="A838" s="36">
        <v>1533704</v>
      </c>
      <c r="B838" s="36" t="str">
        <f>VLOOKUP(AllData[[#This Row],[Order]],MM[],3,FALSE)</f>
        <v>V5757321200600</v>
      </c>
      <c r="C838" s="36">
        <f>VLOOKUP(AllData[[#This Row],[Order]],MM[],2,FALSE)</f>
        <v>217</v>
      </c>
      <c r="D838" s="36" t="s">
        <v>99</v>
      </c>
      <c r="E838" s="36" t="s">
        <v>69</v>
      </c>
      <c r="F838" s="36" t="s">
        <v>70</v>
      </c>
      <c r="G838" s="36" t="s">
        <v>100</v>
      </c>
      <c r="H838" s="36">
        <v>50</v>
      </c>
      <c r="I838" s="36">
        <v>50</v>
      </c>
    </row>
    <row r="839" spans="1:9" x14ac:dyDescent="0.35">
      <c r="A839" s="36">
        <v>1533704</v>
      </c>
      <c r="B839" s="36" t="str">
        <f>VLOOKUP(AllData[[#This Row],[Order]],MM[],3,FALSE)</f>
        <v>V5757321200600</v>
      </c>
      <c r="C839" s="36">
        <f>VLOOKUP(AllData[[#This Row],[Order]],MM[],2,FALSE)</f>
        <v>217</v>
      </c>
      <c r="D839" s="36" t="s">
        <v>101</v>
      </c>
      <c r="E839" s="36" t="s">
        <v>102</v>
      </c>
      <c r="F839" s="36" t="s">
        <v>100</v>
      </c>
      <c r="G839" s="36" t="s">
        <v>103</v>
      </c>
      <c r="H839" s="36">
        <v>10</v>
      </c>
      <c r="I839" s="36">
        <v>10</v>
      </c>
    </row>
    <row r="840" spans="1:9" x14ac:dyDescent="0.35">
      <c r="A840" s="36">
        <v>1533704</v>
      </c>
      <c r="B840" s="36" t="str">
        <f>VLOOKUP(AllData[[#This Row],[Order]],MM[],3,FALSE)</f>
        <v>V5757321200600</v>
      </c>
      <c r="C840" s="36">
        <f>VLOOKUP(AllData[[#This Row],[Order]],MM[],2,FALSE)</f>
        <v>217</v>
      </c>
      <c r="D840" s="36" t="s">
        <v>104</v>
      </c>
      <c r="E840" s="36" t="s">
        <v>102</v>
      </c>
      <c r="F840" s="36" t="s">
        <v>100</v>
      </c>
      <c r="G840" s="36" t="s">
        <v>106</v>
      </c>
      <c r="H840" s="36">
        <v>10</v>
      </c>
      <c r="I840" s="36">
        <v>10</v>
      </c>
    </row>
    <row r="841" spans="1:9" x14ac:dyDescent="0.35">
      <c r="A841" s="36">
        <v>1533704</v>
      </c>
      <c r="B841" s="36" t="str">
        <f>VLOOKUP(AllData[[#This Row],[Order]],MM[],3,FALSE)</f>
        <v>V5757321200600</v>
      </c>
      <c r="C841" s="36">
        <f>VLOOKUP(AllData[[#This Row],[Order]],MM[],2,FALSE)</f>
        <v>217</v>
      </c>
      <c r="D841" s="36" t="s">
        <v>60</v>
      </c>
      <c r="E841" s="36" t="s">
        <v>61</v>
      </c>
      <c r="F841" s="36" t="s">
        <v>63</v>
      </c>
      <c r="G841" s="36" t="s">
        <v>108</v>
      </c>
      <c r="H841" s="36">
        <v>607.38</v>
      </c>
      <c r="I841" s="36">
        <v>1</v>
      </c>
    </row>
    <row r="842" spans="1:9" x14ac:dyDescent="0.35">
      <c r="A842" s="36">
        <v>1533704</v>
      </c>
      <c r="B842" s="36" t="str">
        <f>VLOOKUP(AllData[[#This Row],[Order]],MM[],3,FALSE)</f>
        <v>V5757321200600</v>
      </c>
      <c r="C842" s="36">
        <f>VLOOKUP(AllData[[#This Row],[Order]],MM[],2,FALSE)</f>
        <v>217</v>
      </c>
      <c r="D842" s="36" t="s">
        <v>82</v>
      </c>
      <c r="E842" s="36" t="s">
        <v>83</v>
      </c>
      <c r="F842" s="36" t="s">
        <v>84</v>
      </c>
      <c r="G842" s="36" t="s">
        <v>110</v>
      </c>
      <c r="H842" s="36"/>
      <c r="I842" s="36">
        <v>5</v>
      </c>
    </row>
    <row r="843" spans="1:9" x14ac:dyDescent="0.35">
      <c r="A843" s="36">
        <v>1533707</v>
      </c>
      <c r="B843" s="36" t="str">
        <f>VLOOKUP(AllData[[#This Row],[Order]],MM[],3,FALSE)</f>
        <v>V5757341200400</v>
      </c>
      <c r="C843" s="36">
        <f>VLOOKUP(AllData[[#This Row],[Order]],MM[],2,FALSE)</f>
        <v>217</v>
      </c>
      <c r="D843" s="36" t="s">
        <v>60</v>
      </c>
      <c r="E843" s="36" t="s">
        <v>61</v>
      </c>
      <c r="F843" s="36" t="s">
        <v>63</v>
      </c>
      <c r="G843" s="36" t="s">
        <v>64</v>
      </c>
      <c r="H843" s="36">
        <v>1.2669999999999999</v>
      </c>
      <c r="I843" s="36">
        <v>20</v>
      </c>
    </row>
    <row r="844" spans="1:9" x14ac:dyDescent="0.35">
      <c r="A844" s="36">
        <v>1533707</v>
      </c>
      <c r="B844" s="36" t="str">
        <f>VLOOKUP(AllData[[#This Row],[Order]],MM[],3,FALSE)</f>
        <v>V5757341200400</v>
      </c>
      <c r="C844" s="36">
        <f>VLOOKUP(AllData[[#This Row],[Order]],MM[],2,FALSE)</f>
        <v>217</v>
      </c>
      <c r="D844" s="36" t="s">
        <v>68</v>
      </c>
      <c r="E844" s="36" t="s">
        <v>69</v>
      </c>
      <c r="F844" s="36" t="s">
        <v>70</v>
      </c>
      <c r="G844" s="36" t="s">
        <v>71</v>
      </c>
      <c r="H844" s="36">
        <v>30</v>
      </c>
      <c r="I844" s="36">
        <v>30</v>
      </c>
    </row>
    <row r="845" spans="1:9" x14ac:dyDescent="0.35">
      <c r="A845" s="36">
        <v>1533707</v>
      </c>
      <c r="B845" s="36" t="str">
        <f>VLOOKUP(AllData[[#This Row],[Order]],MM[],3,FALSE)</f>
        <v>V5757341200400</v>
      </c>
      <c r="C845" s="36">
        <f>VLOOKUP(AllData[[#This Row],[Order]],MM[],2,FALSE)</f>
        <v>217</v>
      </c>
      <c r="D845" s="36" t="s">
        <v>73</v>
      </c>
      <c r="E845" s="36" t="s">
        <v>61</v>
      </c>
      <c r="F845" s="36" t="s">
        <v>63</v>
      </c>
      <c r="G845" s="36" t="s">
        <v>74</v>
      </c>
      <c r="H845" s="36">
        <v>462.9</v>
      </c>
      <c r="I845" s="36">
        <v>200</v>
      </c>
    </row>
    <row r="846" spans="1:9" x14ac:dyDescent="0.35">
      <c r="A846" s="36">
        <v>1533707</v>
      </c>
      <c r="B846" s="36" t="str">
        <f>VLOOKUP(AllData[[#This Row],[Order]],MM[],3,FALSE)</f>
        <v>V5757341200400</v>
      </c>
      <c r="C846" s="36">
        <f>VLOOKUP(AllData[[#This Row],[Order]],MM[],2,FALSE)</f>
        <v>217</v>
      </c>
      <c r="D846" s="36" t="s">
        <v>75</v>
      </c>
      <c r="E846" s="36" t="s">
        <v>61</v>
      </c>
      <c r="F846" s="36" t="s">
        <v>63</v>
      </c>
      <c r="G846" s="36" t="s">
        <v>76</v>
      </c>
      <c r="H846" s="36">
        <v>1007.28</v>
      </c>
      <c r="I846" s="36">
        <v>500</v>
      </c>
    </row>
    <row r="847" spans="1:9" x14ac:dyDescent="0.35">
      <c r="A847" s="36">
        <v>1533707</v>
      </c>
      <c r="B847" s="36" t="str">
        <f>VLOOKUP(AllData[[#This Row],[Order]],MM[],3,FALSE)</f>
        <v>V5757341200400</v>
      </c>
      <c r="C847" s="36">
        <f>VLOOKUP(AllData[[#This Row],[Order]],MM[],2,FALSE)</f>
        <v>217</v>
      </c>
      <c r="D847" s="36" t="s">
        <v>78</v>
      </c>
      <c r="E847" s="36" t="s">
        <v>69</v>
      </c>
      <c r="F847" s="36" t="s">
        <v>70</v>
      </c>
      <c r="G847" s="36" t="s">
        <v>79</v>
      </c>
      <c r="H847" s="36">
        <v>20</v>
      </c>
      <c r="I847" s="36">
        <v>20</v>
      </c>
    </row>
    <row r="848" spans="1:9" x14ac:dyDescent="0.35">
      <c r="A848" s="36">
        <v>1533707</v>
      </c>
      <c r="B848" s="36" t="str">
        <f>VLOOKUP(AllData[[#This Row],[Order]],MM[],3,FALSE)</f>
        <v>V5757341200400</v>
      </c>
      <c r="C848" s="36">
        <f>VLOOKUP(AllData[[#This Row],[Order]],MM[],2,FALSE)</f>
        <v>217</v>
      </c>
      <c r="D848" s="36" t="s">
        <v>80</v>
      </c>
      <c r="E848" s="36" t="s">
        <v>69</v>
      </c>
      <c r="F848" s="36" t="s">
        <v>70</v>
      </c>
      <c r="G848" s="36" t="s">
        <v>81</v>
      </c>
      <c r="H848" s="36">
        <v>20</v>
      </c>
      <c r="I848" s="36">
        <v>20</v>
      </c>
    </row>
    <row r="849" spans="1:9" x14ac:dyDescent="0.35">
      <c r="A849" s="36">
        <v>1533707</v>
      </c>
      <c r="B849" s="36" t="str">
        <f>VLOOKUP(AllData[[#This Row],[Order]],MM[],3,FALSE)</f>
        <v>V5757341200400</v>
      </c>
      <c r="C849" s="36">
        <f>VLOOKUP(AllData[[#This Row],[Order]],MM[],2,FALSE)</f>
        <v>217</v>
      </c>
      <c r="D849" s="36" t="s">
        <v>82</v>
      </c>
      <c r="E849" s="36" t="s">
        <v>83</v>
      </c>
      <c r="F849" s="36" t="s">
        <v>84</v>
      </c>
      <c r="G849" s="36" t="s">
        <v>84</v>
      </c>
      <c r="H849" s="36">
        <v>469.5</v>
      </c>
      <c r="I849" s="36">
        <v>450</v>
      </c>
    </row>
    <row r="850" spans="1:9" x14ac:dyDescent="0.35">
      <c r="A850" s="36">
        <v>1533707</v>
      </c>
      <c r="B850" s="36" t="str">
        <f>VLOOKUP(AllData[[#This Row],[Order]],MM[],3,FALSE)</f>
        <v>V5757341200400</v>
      </c>
      <c r="C850" s="36">
        <f>VLOOKUP(AllData[[#This Row],[Order]],MM[],2,FALSE)</f>
        <v>217</v>
      </c>
      <c r="D850" s="36" t="s">
        <v>85</v>
      </c>
      <c r="E850" s="36" t="s">
        <v>86</v>
      </c>
      <c r="F850" s="36" t="s">
        <v>87</v>
      </c>
      <c r="G850" s="36" t="s">
        <v>87</v>
      </c>
      <c r="H850" s="36">
        <v>20</v>
      </c>
      <c r="I850" s="36">
        <v>20</v>
      </c>
    </row>
    <row r="851" spans="1:9" x14ac:dyDescent="0.35">
      <c r="A851" s="36">
        <v>1533707</v>
      </c>
      <c r="B851" s="36" t="str">
        <f>VLOOKUP(AllData[[#This Row],[Order]],MM[],3,FALSE)</f>
        <v>V5757341200400</v>
      </c>
      <c r="C851" s="36">
        <f>VLOOKUP(AllData[[#This Row],[Order]],MM[],2,FALSE)</f>
        <v>217</v>
      </c>
      <c r="D851" s="36" t="s">
        <v>88</v>
      </c>
      <c r="E851" s="36" t="s">
        <v>89</v>
      </c>
      <c r="F851" s="36" t="s">
        <v>91</v>
      </c>
      <c r="G851" s="36" t="s">
        <v>92</v>
      </c>
      <c r="H851" s="36"/>
      <c r="I851" s="36">
        <v>0</v>
      </c>
    </row>
    <row r="852" spans="1:9" x14ac:dyDescent="0.35">
      <c r="A852" s="36">
        <v>1533707</v>
      </c>
      <c r="B852" s="36" t="str">
        <f>VLOOKUP(AllData[[#This Row],[Order]],MM[],3,FALSE)</f>
        <v>V5757341200400</v>
      </c>
      <c r="C852" s="36">
        <f>VLOOKUP(AllData[[#This Row],[Order]],MM[],2,FALSE)</f>
        <v>217</v>
      </c>
      <c r="D852" s="36" t="s">
        <v>95</v>
      </c>
      <c r="E852" s="36" t="s">
        <v>61</v>
      </c>
      <c r="F852" s="36" t="s">
        <v>63</v>
      </c>
      <c r="G852" s="36" t="s">
        <v>96</v>
      </c>
      <c r="H852" s="36">
        <v>98.16</v>
      </c>
      <c r="I852" s="36">
        <v>40</v>
      </c>
    </row>
    <row r="853" spans="1:9" x14ac:dyDescent="0.35">
      <c r="A853" s="36">
        <v>1533707</v>
      </c>
      <c r="B853" s="36" t="str">
        <f>VLOOKUP(AllData[[#This Row],[Order]],MM[],3,FALSE)</f>
        <v>V5757341200400</v>
      </c>
      <c r="C853" s="36">
        <f>VLOOKUP(AllData[[#This Row],[Order]],MM[],2,FALSE)</f>
        <v>217</v>
      </c>
      <c r="D853" s="36" t="s">
        <v>97</v>
      </c>
      <c r="E853" s="36" t="s">
        <v>69</v>
      </c>
      <c r="F853" s="36" t="s">
        <v>70</v>
      </c>
      <c r="G853" s="36" t="s">
        <v>98</v>
      </c>
      <c r="H853" s="36">
        <v>20</v>
      </c>
      <c r="I853" s="36">
        <v>20</v>
      </c>
    </row>
    <row r="854" spans="1:9" x14ac:dyDescent="0.35">
      <c r="A854" s="36">
        <v>1533707</v>
      </c>
      <c r="B854" s="36" t="str">
        <f>VLOOKUP(AllData[[#This Row],[Order]],MM[],3,FALSE)</f>
        <v>V5757341200400</v>
      </c>
      <c r="C854" s="36">
        <f>VLOOKUP(AllData[[#This Row],[Order]],MM[],2,FALSE)</f>
        <v>217</v>
      </c>
      <c r="D854" s="36" t="s">
        <v>99</v>
      </c>
      <c r="E854" s="36" t="s">
        <v>69</v>
      </c>
      <c r="F854" s="36" t="s">
        <v>70</v>
      </c>
      <c r="G854" s="36" t="s">
        <v>100</v>
      </c>
      <c r="H854" s="36">
        <v>50</v>
      </c>
      <c r="I854" s="36">
        <v>50</v>
      </c>
    </row>
    <row r="855" spans="1:9" x14ac:dyDescent="0.35">
      <c r="A855" s="36">
        <v>1533707</v>
      </c>
      <c r="B855" s="36" t="str">
        <f>VLOOKUP(AllData[[#This Row],[Order]],MM[],3,FALSE)</f>
        <v>V5757341200400</v>
      </c>
      <c r="C855" s="36">
        <f>VLOOKUP(AllData[[#This Row],[Order]],MM[],2,FALSE)</f>
        <v>217</v>
      </c>
      <c r="D855" s="36" t="s">
        <v>101</v>
      </c>
      <c r="E855" s="36" t="s">
        <v>102</v>
      </c>
      <c r="F855" s="36" t="s">
        <v>100</v>
      </c>
      <c r="G855" s="36" t="s">
        <v>103</v>
      </c>
      <c r="H855" s="36">
        <v>10</v>
      </c>
      <c r="I855" s="36">
        <v>10</v>
      </c>
    </row>
    <row r="856" spans="1:9" x14ac:dyDescent="0.35">
      <c r="A856" s="36">
        <v>1533707</v>
      </c>
      <c r="B856" s="36" t="str">
        <f>VLOOKUP(AllData[[#This Row],[Order]],MM[],3,FALSE)</f>
        <v>V5757341200400</v>
      </c>
      <c r="C856" s="36">
        <f>VLOOKUP(AllData[[#This Row],[Order]],MM[],2,FALSE)</f>
        <v>217</v>
      </c>
      <c r="D856" s="36" t="s">
        <v>104</v>
      </c>
      <c r="E856" s="36" t="s">
        <v>102</v>
      </c>
      <c r="F856" s="36" t="s">
        <v>100</v>
      </c>
      <c r="G856" s="36" t="s">
        <v>106</v>
      </c>
      <c r="H856" s="36">
        <v>10</v>
      </c>
      <c r="I856" s="36">
        <v>10</v>
      </c>
    </row>
    <row r="857" spans="1:9" x14ac:dyDescent="0.35">
      <c r="A857" s="36">
        <v>1533707</v>
      </c>
      <c r="B857" s="36" t="str">
        <f>VLOOKUP(AllData[[#This Row],[Order]],MM[],3,FALSE)</f>
        <v>V5757341200400</v>
      </c>
      <c r="C857" s="36">
        <f>VLOOKUP(AllData[[#This Row],[Order]],MM[],2,FALSE)</f>
        <v>217</v>
      </c>
      <c r="D857" s="36" t="s">
        <v>60</v>
      </c>
      <c r="E857" s="36" t="s">
        <v>61</v>
      </c>
      <c r="F857" s="36" t="s">
        <v>63</v>
      </c>
      <c r="G857" s="36" t="s">
        <v>108</v>
      </c>
      <c r="H857" s="36">
        <v>175.32000000000002</v>
      </c>
      <c r="I857" s="36">
        <v>1</v>
      </c>
    </row>
    <row r="858" spans="1:9" x14ac:dyDescent="0.35">
      <c r="A858" s="36">
        <v>1533707</v>
      </c>
      <c r="B858" s="36" t="str">
        <f>VLOOKUP(AllData[[#This Row],[Order]],MM[],3,FALSE)</f>
        <v>V5757341200400</v>
      </c>
      <c r="C858" s="36">
        <f>VLOOKUP(AllData[[#This Row],[Order]],MM[],2,FALSE)</f>
        <v>217</v>
      </c>
      <c r="D858" s="36" t="s">
        <v>82</v>
      </c>
      <c r="E858" s="36" t="s">
        <v>83</v>
      </c>
      <c r="F858" s="36" t="s">
        <v>84</v>
      </c>
      <c r="G858" s="36" t="s">
        <v>110</v>
      </c>
      <c r="H858" s="36"/>
      <c r="I858" s="36">
        <v>5</v>
      </c>
    </row>
    <row r="859" spans="1:9" x14ac:dyDescent="0.35">
      <c r="A859" s="36">
        <v>1533708</v>
      </c>
      <c r="B859" s="36" t="str">
        <f>VLOOKUP(AllData[[#This Row],[Order]],MM[],3,FALSE)</f>
        <v>V5757341200600</v>
      </c>
      <c r="C859" s="36">
        <f>VLOOKUP(AllData[[#This Row],[Order]],MM[],2,FALSE)</f>
        <v>217</v>
      </c>
      <c r="D859" s="36" t="s">
        <v>60</v>
      </c>
      <c r="E859" s="36" t="s">
        <v>61</v>
      </c>
      <c r="F859" s="36" t="s">
        <v>63</v>
      </c>
      <c r="G859" s="36" t="s">
        <v>64</v>
      </c>
      <c r="H859" s="36">
        <v>2.0169999999999999</v>
      </c>
      <c r="I859" s="36">
        <v>20</v>
      </c>
    </row>
    <row r="860" spans="1:9" x14ac:dyDescent="0.35">
      <c r="A860" s="36">
        <v>1533708</v>
      </c>
      <c r="B860" s="36" t="str">
        <f>VLOOKUP(AllData[[#This Row],[Order]],MM[],3,FALSE)</f>
        <v>V5757341200600</v>
      </c>
      <c r="C860" s="36">
        <f>VLOOKUP(AllData[[#This Row],[Order]],MM[],2,FALSE)</f>
        <v>217</v>
      </c>
      <c r="D860" s="36" t="s">
        <v>68</v>
      </c>
      <c r="E860" s="36" t="s">
        <v>69</v>
      </c>
      <c r="F860" s="36" t="s">
        <v>70</v>
      </c>
      <c r="G860" s="36" t="s">
        <v>71</v>
      </c>
      <c r="H860" s="36">
        <v>30</v>
      </c>
      <c r="I860" s="36">
        <v>30</v>
      </c>
    </row>
    <row r="861" spans="1:9" x14ac:dyDescent="0.35">
      <c r="A861" s="36">
        <v>1533708</v>
      </c>
      <c r="B861" s="36" t="str">
        <f>VLOOKUP(AllData[[#This Row],[Order]],MM[],3,FALSE)</f>
        <v>V5757341200600</v>
      </c>
      <c r="C861" s="36">
        <f>VLOOKUP(AllData[[#This Row],[Order]],MM[],2,FALSE)</f>
        <v>217</v>
      </c>
      <c r="D861" s="36" t="s">
        <v>73</v>
      </c>
      <c r="E861" s="36" t="s">
        <v>61</v>
      </c>
      <c r="F861" s="36" t="s">
        <v>63</v>
      </c>
      <c r="G861" s="36" t="s">
        <v>74</v>
      </c>
      <c r="H861" s="36">
        <v>0.25</v>
      </c>
      <c r="I861" s="36">
        <v>200</v>
      </c>
    </row>
    <row r="862" spans="1:9" x14ac:dyDescent="0.35">
      <c r="A862" s="36">
        <v>1533708</v>
      </c>
      <c r="B862" s="36" t="str">
        <f>VLOOKUP(AllData[[#This Row],[Order]],MM[],3,FALSE)</f>
        <v>V5757341200600</v>
      </c>
      <c r="C862" s="36">
        <f>VLOOKUP(AllData[[#This Row],[Order]],MM[],2,FALSE)</f>
        <v>217</v>
      </c>
      <c r="D862" s="36" t="s">
        <v>75</v>
      </c>
      <c r="E862" s="36" t="s">
        <v>61</v>
      </c>
      <c r="F862" s="36" t="s">
        <v>63</v>
      </c>
      <c r="G862" s="36" t="s">
        <v>76</v>
      </c>
      <c r="H862" s="36">
        <v>1363.14</v>
      </c>
      <c r="I862" s="36">
        <v>500</v>
      </c>
    </row>
    <row r="863" spans="1:9" x14ac:dyDescent="0.35">
      <c r="A863" s="36">
        <v>1533708</v>
      </c>
      <c r="B863" s="36" t="str">
        <f>VLOOKUP(AllData[[#This Row],[Order]],MM[],3,FALSE)</f>
        <v>V5757341200600</v>
      </c>
      <c r="C863" s="36">
        <f>VLOOKUP(AllData[[#This Row],[Order]],MM[],2,FALSE)</f>
        <v>217</v>
      </c>
      <c r="D863" s="36" t="s">
        <v>78</v>
      </c>
      <c r="E863" s="36" t="s">
        <v>69</v>
      </c>
      <c r="F863" s="36" t="s">
        <v>70</v>
      </c>
      <c r="G863" s="36" t="s">
        <v>79</v>
      </c>
      <c r="H863" s="36">
        <v>20</v>
      </c>
      <c r="I863" s="36">
        <v>20</v>
      </c>
    </row>
    <row r="864" spans="1:9" x14ac:dyDescent="0.35">
      <c r="A864" s="36">
        <v>1533708</v>
      </c>
      <c r="B864" s="36" t="str">
        <f>VLOOKUP(AllData[[#This Row],[Order]],MM[],3,FALSE)</f>
        <v>V5757341200600</v>
      </c>
      <c r="C864" s="36">
        <f>VLOOKUP(AllData[[#This Row],[Order]],MM[],2,FALSE)</f>
        <v>217</v>
      </c>
      <c r="D864" s="36" t="s">
        <v>80</v>
      </c>
      <c r="E864" s="36" t="s">
        <v>69</v>
      </c>
      <c r="F864" s="36" t="s">
        <v>70</v>
      </c>
      <c r="G864" s="36" t="s">
        <v>81</v>
      </c>
      <c r="H864" s="36">
        <v>20</v>
      </c>
      <c r="I864" s="36">
        <v>20</v>
      </c>
    </row>
    <row r="865" spans="1:9" x14ac:dyDescent="0.35">
      <c r="A865" s="36">
        <v>1533708</v>
      </c>
      <c r="B865" s="36" t="str">
        <f>VLOOKUP(AllData[[#This Row],[Order]],MM[],3,FALSE)</f>
        <v>V5757341200600</v>
      </c>
      <c r="C865" s="36">
        <f>VLOOKUP(AllData[[#This Row],[Order]],MM[],2,FALSE)</f>
        <v>217</v>
      </c>
      <c r="D865" s="36" t="s">
        <v>82</v>
      </c>
      <c r="E865" s="36" t="s">
        <v>83</v>
      </c>
      <c r="F865" s="36" t="s">
        <v>84</v>
      </c>
      <c r="G865" s="36" t="s">
        <v>84</v>
      </c>
      <c r="H865" s="36">
        <v>19.783000000000001</v>
      </c>
      <c r="I865" s="36">
        <v>450</v>
      </c>
    </row>
    <row r="866" spans="1:9" x14ac:dyDescent="0.35">
      <c r="A866" s="36">
        <v>1533708</v>
      </c>
      <c r="B866" s="36" t="str">
        <f>VLOOKUP(AllData[[#This Row],[Order]],MM[],3,FALSE)</f>
        <v>V5757341200600</v>
      </c>
      <c r="C866" s="36">
        <f>VLOOKUP(AllData[[#This Row],[Order]],MM[],2,FALSE)</f>
        <v>217</v>
      </c>
      <c r="D866" s="36" t="s">
        <v>85</v>
      </c>
      <c r="E866" s="36" t="s">
        <v>86</v>
      </c>
      <c r="F866" s="36" t="s">
        <v>87</v>
      </c>
      <c r="G866" s="36" t="s">
        <v>87</v>
      </c>
      <c r="H866" s="36">
        <v>20</v>
      </c>
      <c r="I866" s="36">
        <v>20</v>
      </c>
    </row>
    <row r="867" spans="1:9" x14ac:dyDescent="0.35">
      <c r="A867" s="36">
        <v>1533708</v>
      </c>
      <c r="B867" s="36" t="str">
        <f>VLOOKUP(AllData[[#This Row],[Order]],MM[],3,FALSE)</f>
        <v>V5757341200600</v>
      </c>
      <c r="C867" s="36">
        <f>VLOOKUP(AllData[[#This Row],[Order]],MM[],2,FALSE)</f>
        <v>217</v>
      </c>
      <c r="D867" s="36" t="s">
        <v>88</v>
      </c>
      <c r="E867" s="36" t="s">
        <v>89</v>
      </c>
      <c r="F867" s="36" t="s">
        <v>91</v>
      </c>
      <c r="G867" s="36" t="s">
        <v>92</v>
      </c>
      <c r="H867" s="36"/>
      <c r="I867" s="36">
        <v>0</v>
      </c>
    </row>
    <row r="868" spans="1:9" x14ac:dyDescent="0.35">
      <c r="A868" s="36">
        <v>1533708</v>
      </c>
      <c r="B868" s="36" t="str">
        <f>VLOOKUP(AllData[[#This Row],[Order]],MM[],3,FALSE)</f>
        <v>V5757341200600</v>
      </c>
      <c r="C868" s="36">
        <f>VLOOKUP(AllData[[#This Row],[Order]],MM[],2,FALSE)</f>
        <v>217</v>
      </c>
      <c r="D868" s="36" t="s">
        <v>95</v>
      </c>
      <c r="E868" s="36" t="s">
        <v>61</v>
      </c>
      <c r="F868" s="36" t="s">
        <v>63</v>
      </c>
      <c r="G868" s="36" t="s">
        <v>96</v>
      </c>
      <c r="H868" s="36">
        <v>10.35</v>
      </c>
      <c r="I868" s="36">
        <v>40</v>
      </c>
    </row>
    <row r="869" spans="1:9" x14ac:dyDescent="0.35">
      <c r="A869" s="36">
        <v>1533708</v>
      </c>
      <c r="B869" s="36" t="str">
        <f>VLOOKUP(AllData[[#This Row],[Order]],MM[],3,FALSE)</f>
        <v>V5757341200600</v>
      </c>
      <c r="C869" s="36">
        <f>VLOOKUP(AllData[[#This Row],[Order]],MM[],2,FALSE)</f>
        <v>217</v>
      </c>
      <c r="D869" s="36" t="s">
        <v>97</v>
      </c>
      <c r="E869" s="36" t="s">
        <v>69</v>
      </c>
      <c r="F869" s="36" t="s">
        <v>70</v>
      </c>
      <c r="G869" s="36" t="s">
        <v>98</v>
      </c>
      <c r="H869" s="36">
        <v>20</v>
      </c>
      <c r="I869" s="36">
        <v>20</v>
      </c>
    </row>
    <row r="870" spans="1:9" x14ac:dyDescent="0.35">
      <c r="A870" s="36">
        <v>1533708</v>
      </c>
      <c r="B870" s="36" t="str">
        <f>VLOOKUP(AllData[[#This Row],[Order]],MM[],3,FALSE)</f>
        <v>V5757341200600</v>
      </c>
      <c r="C870" s="36">
        <f>VLOOKUP(AllData[[#This Row],[Order]],MM[],2,FALSE)</f>
        <v>217</v>
      </c>
      <c r="D870" s="36" t="s">
        <v>99</v>
      </c>
      <c r="E870" s="36" t="s">
        <v>69</v>
      </c>
      <c r="F870" s="36" t="s">
        <v>70</v>
      </c>
      <c r="G870" s="36" t="s">
        <v>100</v>
      </c>
      <c r="H870" s="36">
        <v>50</v>
      </c>
      <c r="I870" s="36">
        <v>50</v>
      </c>
    </row>
    <row r="871" spans="1:9" x14ac:dyDescent="0.35">
      <c r="A871" s="36">
        <v>1533708</v>
      </c>
      <c r="B871" s="36" t="str">
        <f>VLOOKUP(AllData[[#This Row],[Order]],MM[],3,FALSE)</f>
        <v>V5757341200600</v>
      </c>
      <c r="C871" s="36">
        <f>VLOOKUP(AllData[[#This Row],[Order]],MM[],2,FALSE)</f>
        <v>217</v>
      </c>
      <c r="D871" s="36" t="s">
        <v>101</v>
      </c>
      <c r="E871" s="36" t="s">
        <v>102</v>
      </c>
      <c r="F871" s="36" t="s">
        <v>100</v>
      </c>
      <c r="G871" s="36" t="s">
        <v>103</v>
      </c>
      <c r="H871" s="36">
        <v>10</v>
      </c>
      <c r="I871" s="36">
        <v>10</v>
      </c>
    </row>
    <row r="872" spans="1:9" x14ac:dyDescent="0.35">
      <c r="A872" s="36">
        <v>1533708</v>
      </c>
      <c r="B872" s="36" t="str">
        <f>VLOOKUP(AllData[[#This Row],[Order]],MM[],3,FALSE)</f>
        <v>V5757341200600</v>
      </c>
      <c r="C872" s="36">
        <f>VLOOKUP(AllData[[#This Row],[Order]],MM[],2,FALSE)</f>
        <v>217</v>
      </c>
      <c r="D872" s="36" t="s">
        <v>104</v>
      </c>
      <c r="E872" s="36" t="s">
        <v>102</v>
      </c>
      <c r="F872" s="36" t="s">
        <v>100</v>
      </c>
      <c r="G872" s="36" t="s">
        <v>106</v>
      </c>
      <c r="H872" s="36">
        <v>10</v>
      </c>
      <c r="I872" s="36">
        <v>10</v>
      </c>
    </row>
    <row r="873" spans="1:9" x14ac:dyDescent="0.35">
      <c r="A873" s="36">
        <v>1533708</v>
      </c>
      <c r="B873" s="36" t="str">
        <f>VLOOKUP(AllData[[#This Row],[Order]],MM[],3,FALSE)</f>
        <v>V5757341200600</v>
      </c>
      <c r="C873" s="36">
        <f>VLOOKUP(AllData[[#This Row],[Order]],MM[],2,FALSE)</f>
        <v>217</v>
      </c>
      <c r="D873" s="36" t="s">
        <v>60</v>
      </c>
      <c r="E873" s="36" t="s">
        <v>61</v>
      </c>
      <c r="F873" s="36" t="s">
        <v>63</v>
      </c>
      <c r="G873" s="36" t="s">
        <v>108</v>
      </c>
      <c r="H873" s="36">
        <v>1158.6600000000001</v>
      </c>
      <c r="I873" s="36">
        <v>1</v>
      </c>
    </row>
    <row r="874" spans="1:9" x14ac:dyDescent="0.35">
      <c r="A874" s="36">
        <v>1533708</v>
      </c>
      <c r="B874" s="36" t="str">
        <f>VLOOKUP(AllData[[#This Row],[Order]],MM[],3,FALSE)</f>
        <v>V5757341200600</v>
      </c>
      <c r="C874" s="36">
        <f>VLOOKUP(AllData[[#This Row],[Order]],MM[],2,FALSE)</f>
        <v>217</v>
      </c>
      <c r="D874" s="36" t="s">
        <v>82</v>
      </c>
      <c r="E874" s="36" t="s">
        <v>83</v>
      </c>
      <c r="F874" s="36" t="s">
        <v>84</v>
      </c>
      <c r="G874" s="36" t="s">
        <v>110</v>
      </c>
      <c r="H874" s="36"/>
      <c r="I874" s="36">
        <v>5</v>
      </c>
    </row>
    <row r="875" spans="1:9" x14ac:dyDescent="0.35">
      <c r="A875" s="36">
        <v>1534424</v>
      </c>
      <c r="B875" s="36" t="str">
        <f>VLOOKUP(AllData[[#This Row],[Order]],MM[],3,FALSE)</f>
        <v>V5757301200200Q</v>
      </c>
      <c r="C875" s="36">
        <f>VLOOKUP(AllData[[#This Row],[Order]],MM[],2,FALSE)</f>
        <v>217</v>
      </c>
      <c r="D875" s="36" t="s">
        <v>60</v>
      </c>
      <c r="E875" s="36" t="s">
        <v>61</v>
      </c>
      <c r="F875" s="36" t="s">
        <v>63</v>
      </c>
      <c r="G875" s="36" t="s">
        <v>64</v>
      </c>
      <c r="H875" s="36">
        <v>4.7670000000000003</v>
      </c>
      <c r="I875" s="36">
        <v>20</v>
      </c>
    </row>
    <row r="876" spans="1:9" x14ac:dyDescent="0.35">
      <c r="A876" s="36">
        <v>1534424</v>
      </c>
      <c r="B876" s="36" t="str">
        <f>VLOOKUP(AllData[[#This Row],[Order]],MM[],3,FALSE)</f>
        <v>V5757301200200Q</v>
      </c>
      <c r="C876" s="36">
        <f>VLOOKUP(AllData[[#This Row],[Order]],MM[],2,FALSE)</f>
        <v>217</v>
      </c>
      <c r="D876" s="36" t="s">
        <v>68</v>
      </c>
      <c r="E876" s="36" t="s">
        <v>69</v>
      </c>
      <c r="F876" s="36" t="s">
        <v>70</v>
      </c>
      <c r="G876" s="36" t="s">
        <v>71</v>
      </c>
      <c r="H876" s="36">
        <v>30</v>
      </c>
      <c r="I876" s="36">
        <v>30</v>
      </c>
    </row>
    <row r="877" spans="1:9" x14ac:dyDescent="0.35">
      <c r="A877" s="36">
        <v>1534424</v>
      </c>
      <c r="B877" s="36" t="str">
        <f>VLOOKUP(AllData[[#This Row],[Order]],MM[],3,FALSE)</f>
        <v>V5757301200200Q</v>
      </c>
      <c r="C877" s="36">
        <f>VLOOKUP(AllData[[#This Row],[Order]],MM[],2,FALSE)</f>
        <v>217</v>
      </c>
      <c r="D877" s="36" t="s">
        <v>73</v>
      </c>
      <c r="E877" s="36" t="s">
        <v>61</v>
      </c>
      <c r="F877" s="36" t="s">
        <v>63</v>
      </c>
      <c r="G877" s="36" t="s">
        <v>74</v>
      </c>
      <c r="H877" s="36">
        <v>785.22</v>
      </c>
      <c r="I877" s="36">
        <v>200</v>
      </c>
    </row>
    <row r="878" spans="1:9" x14ac:dyDescent="0.35">
      <c r="A878" s="36">
        <v>1534424</v>
      </c>
      <c r="B878" s="36" t="str">
        <f>VLOOKUP(AllData[[#This Row],[Order]],MM[],3,FALSE)</f>
        <v>V5757301200200Q</v>
      </c>
      <c r="C878" s="36">
        <f>VLOOKUP(AllData[[#This Row],[Order]],MM[],2,FALSE)</f>
        <v>217</v>
      </c>
      <c r="D878" s="36" t="s">
        <v>75</v>
      </c>
      <c r="E878" s="36" t="s">
        <v>61</v>
      </c>
      <c r="F878" s="36" t="s">
        <v>63</v>
      </c>
      <c r="G878" s="36" t="s">
        <v>76</v>
      </c>
      <c r="H878" s="36">
        <v>1721.7</v>
      </c>
      <c r="I878" s="36">
        <v>500</v>
      </c>
    </row>
    <row r="879" spans="1:9" x14ac:dyDescent="0.35">
      <c r="A879" s="36">
        <v>1534424</v>
      </c>
      <c r="B879" s="36" t="str">
        <f>VLOOKUP(AllData[[#This Row],[Order]],MM[],3,FALSE)</f>
        <v>V5757301200200Q</v>
      </c>
      <c r="C879" s="36">
        <f>VLOOKUP(AllData[[#This Row],[Order]],MM[],2,FALSE)</f>
        <v>217</v>
      </c>
      <c r="D879" s="36" t="s">
        <v>78</v>
      </c>
      <c r="E879" s="36" t="s">
        <v>69</v>
      </c>
      <c r="F879" s="36" t="s">
        <v>70</v>
      </c>
      <c r="G879" s="36" t="s">
        <v>79</v>
      </c>
      <c r="H879" s="36">
        <v>20</v>
      </c>
      <c r="I879" s="36">
        <v>20</v>
      </c>
    </row>
    <row r="880" spans="1:9" x14ac:dyDescent="0.35">
      <c r="A880" s="36">
        <v>1534424</v>
      </c>
      <c r="B880" s="36" t="str">
        <f>VLOOKUP(AllData[[#This Row],[Order]],MM[],3,FALSE)</f>
        <v>V5757301200200Q</v>
      </c>
      <c r="C880" s="36">
        <f>VLOOKUP(AllData[[#This Row],[Order]],MM[],2,FALSE)</f>
        <v>217</v>
      </c>
      <c r="D880" s="36" t="s">
        <v>80</v>
      </c>
      <c r="E880" s="36" t="s">
        <v>69</v>
      </c>
      <c r="F880" s="36" t="s">
        <v>70</v>
      </c>
      <c r="G880" s="36" t="s">
        <v>81</v>
      </c>
      <c r="H880" s="36">
        <v>20</v>
      </c>
      <c r="I880" s="36">
        <v>20</v>
      </c>
    </row>
    <row r="881" spans="1:9" x14ac:dyDescent="0.35">
      <c r="A881" s="36">
        <v>1534424</v>
      </c>
      <c r="B881" s="36" t="str">
        <f>VLOOKUP(AllData[[#This Row],[Order]],MM[],3,FALSE)</f>
        <v>V5757301200200Q</v>
      </c>
      <c r="C881" s="36">
        <f>VLOOKUP(AllData[[#This Row],[Order]],MM[],2,FALSE)</f>
        <v>217</v>
      </c>
      <c r="D881" s="36" t="s">
        <v>82</v>
      </c>
      <c r="E881" s="36" t="s">
        <v>83</v>
      </c>
      <c r="F881" s="36" t="s">
        <v>84</v>
      </c>
      <c r="G881" s="36" t="s">
        <v>84</v>
      </c>
      <c r="H881" s="36">
        <v>0.93333333333333335</v>
      </c>
      <c r="I881" s="36">
        <v>450</v>
      </c>
    </row>
    <row r="882" spans="1:9" x14ac:dyDescent="0.35">
      <c r="A882" s="36">
        <v>1534424</v>
      </c>
      <c r="B882" s="36" t="str">
        <f>VLOOKUP(AllData[[#This Row],[Order]],MM[],3,FALSE)</f>
        <v>V5757301200200Q</v>
      </c>
      <c r="C882" s="36">
        <f>VLOOKUP(AllData[[#This Row],[Order]],MM[],2,FALSE)</f>
        <v>217</v>
      </c>
      <c r="D882" s="36" t="s">
        <v>85</v>
      </c>
      <c r="E882" s="36" t="s">
        <v>86</v>
      </c>
      <c r="F882" s="36" t="s">
        <v>87</v>
      </c>
      <c r="G882" s="36" t="s">
        <v>87</v>
      </c>
      <c r="H882" s="36">
        <v>20</v>
      </c>
      <c r="I882" s="36">
        <v>20</v>
      </c>
    </row>
    <row r="883" spans="1:9" x14ac:dyDescent="0.35">
      <c r="A883" s="36">
        <v>1534424</v>
      </c>
      <c r="B883" s="36" t="str">
        <f>VLOOKUP(AllData[[#This Row],[Order]],MM[],3,FALSE)</f>
        <v>V5757301200200Q</v>
      </c>
      <c r="C883" s="36">
        <f>VLOOKUP(AllData[[#This Row],[Order]],MM[],2,FALSE)</f>
        <v>217</v>
      </c>
      <c r="D883" s="36" t="s">
        <v>88</v>
      </c>
      <c r="E883" s="36" t="s">
        <v>89</v>
      </c>
      <c r="F883" s="36" t="s">
        <v>91</v>
      </c>
      <c r="G883" s="36" t="s">
        <v>92</v>
      </c>
      <c r="H883" s="36"/>
      <c r="I883" s="36">
        <v>0</v>
      </c>
    </row>
    <row r="884" spans="1:9" x14ac:dyDescent="0.35">
      <c r="A884" s="36">
        <v>1534424</v>
      </c>
      <c r="B884" s="36" t="str">
        <f>VLOOKUP(AllData[[#This Row],[Order]],MM[],3,FALSE)</f>
        <v>V5757301200200Q</v>
      </c>
      <c r="C884" s="36">
        <f>VLOOKUP(AllData[[#This Row],[Order]],MM[],2,FALSE)</f>
        <v>217</v>
      </c>
      <c r="D884" s="36" t="s">
        <v>95</v>
      </c>
      <c r="E884" s="36" t="s">
        <v>61</v>
      </c>
      <c r="F884" s="36" t="s">
        <v>63</v>
      </c>
      <c r="G884" s="36" t="s">
        <v>96</v>
      </c>
      <c r="H884" s="36">
        <v>247.5</v>
      </c>
      <c r="I884" s="36">
        <v>40</v>
      </c>
    </row>
    <row r="885" spans="1:9" x14ac:dyDescent="0.35">
      <c r="A885" s="36">
        <v>1534424</v>
      </c>
      <c r="B885" s="36" t="str">
        <f>VLOOKUP(AllData[[#This Row],[Order]],MM[],3,FALSE)</f>
        <v>V5757301200200Q</v>
      </c>
      <c r="C885" s="36">
        <f>VLOOKUP(AllData[[#This Row],[Order]],MM[],2,FALSE)</f>
        <v>217</v>
      </c>
      <c r="D885" s="36" t="s">
        <v>97</v>
      </c>
      <c r="E885" s="36" t="s">
        <v>69</v>
      </c>
      <c r="F885" s="36" t="s">
        <v>70</v>
      </c>
      <c r="G885" s="36" t="s">
        <v>98</v>
      </c>
      <c r="H885" s="36">
        <v>20</v>
      </c>
      <c r="I885" s="36">
        <v>20</v>
      </c>
    </row>
    <row r="886" spans="1:9" x14ac:dyDescent="0.35">
      <c r="A886" s="36">
        <v>1534424</v>
      </c>
      <c r="B886" s="36" t="str">
        <f>VLOOKUP(AllData[[#This Row],[Order]],MM[],3,FALSE)</f>
        <v>V5757301200200Q</v>
      </c>
      <c r="C886" s="36">
        <f>VLOOKUP(AllData[[#This Row],[Order]],MM[],2,FALSE)</f>
        <v>217</v>
      </c>
      <c r="D886" s="36" t="s">
        <v>99</v>
      </c>
      <c r="E886" s="36" t="s">
        <v>69</v>
      </c>
      <c r="F886" s="36" t="s">
        <v>70</v>
      </c>
      <c r="G886" s="36" t="s">
        <v>100</v>
      </c>
      <c r="H886" s="36">
        <v>50</v>
      </c>
      <c r="I886" s="36">
        <v>50</v>
      </c>
    </row>
    <row r="887" spans="1:9" x14ac:dyDescent="0.35">
      <c r="A887" s="36">
        <v>1534424</v>
      </c>
      <c r="B887" s="36" t="str">
        <f>VLOOKUP(AllData[[#This Row],[Order]],MM[],3,FALSE)</f>
        <v>V5757301200200Q</v>
      </c>
      <c r="C887" s="36">
        <f>VLOOKUP(AllData[[#This Row],[Order]],MM[],2,FALSE)</f>
        <v>217</v>
      </c>
      <c r="D887" s="36" t="s">
        <v>101</v>
      </c>
      <c r="E887" s="36" t="s">
        <v>102</v>
      </c>
      <c r="F887" s="36" t="s">
        <v>100</v>
      </c>
      <c r="G887" s="36" t="s">
        <v>103</v>
      </c>
      <c r="H887" s="36">
        <v>10</v>
      </c>
      <c r="I887" s="36">
        <v>10</v>
      </c>
    </row>
    <row r="888" spans="1:9" x14ac:dyDescent="0.35">
      <c r="A888" s="36">
        <v>1534424</v>
      </c>
      <c r="B888" s="36" t="str">
        <f>VLOOKUP(AllData[[#This Row],[Order]],MM[],3,FALSE)</f>
        <v>V5757301200200Q</v>
      </c>
      <c r="C888" s="36">
        <f>VLOOKUP(AllData[[#This Row],[Order]],MM[],2,FALSE)</f>
        <v>217</v>
      </c>
      <c r="D888" s="36" t="s">
        <v>104</v>
      </c>
      <c r="E888" s="36" t="s">
        <v>102</v>
      </c>
      <c r="F888" s="36" t="s">
        <v>100</v>
      </c>
      <c r="G888" s="36" t="s">
        <v>106</v>
      </c>
      <c r="H888" s="36">
        <v>10</v>
      </c>
      <c r="I888" s="36">
        <v>10</v>
      </c>
    </row>
    <row r="889" spans="1:9" x14ac:dyDescent="0.35">
      <c r="A889" s="36">
        <v>1534424</v>
      </c>
      <c r="B889" s="36" t="str">
        <f>VLOOKUP(AllData[[#This Row],[Order]],MM[],3,FALSE)</f>
        <v>V5757301200200Q</v>
      </c>
      <c r="C889" s="36">
        <f>VLOOKUP(AllData[[#This Row],[Order]],MM[],2,FALSE)</f>
        <v>217</v>
      </c>
      <c r="D889" s="36" t="s">
        <v>60</v>
      </c>
      <c r="E889" s="36" t="s">
        <v>61</v>
      </c>
      <c r="F889" s="36" t="s">
        <v>63</v>
      </c>
      <c r="G889" s="36" t="s">
        <v>108</v>
      </c>
      <c r="H889" s="36">
        <v>1398.12</v>
      </c>
      <c r="I889" s="36">
        <v>1</v>
      </c>
    </row>
    <row r="890" spans="1:9" x14ac:dyDescent="0.35">
      <c r="A890" s="36">
        <v>1534424</v>
      </c>
      <c r="B890" s="36" t="str">
        <f>VLOOKUP(AllData[[#This Row],[Order]],MM[],3,FALSE)</f>
        <v>V5757301200200Q</v>
      </c>
      <c r="C890" s="36">
        <f>VLOOKUP(AllData[[#This Row],[Order]],MM[],2,FALSE)</f>
        <v>217</v>
      </c>
      <c r="D890" s="36" t="s">
        <v>82</v>
      </c>
      <c r="E890" s="36" t="s">
        <v>83</v>
      </c>
      <c r="F890" s="36" t="s">
        <v>84</v>
      </c>
      <c r="G890" s="36" t="s">
        <v>110</v>
      </c>
      <c r="H890" s="36"/>
      <c r="I890" s="36">
        <v>5</v>
      </c>
    </row>
    <row r="891" spans="1:9" x14ac:dyDescent="0.35">
      <c r="A891" s="36">
        <v>1534425</v>
      </c>
      <c r="B891" s="36" t="str">
        <f>VLOOKUP(AllData[[#This Row],[Order]],MM[],3,FALSE)</f>
        <v>V5757301200200R</v>
      </c>
      <c r="C891" s="36">
        <f>VLOOKUP(AllData[[#This Row],[Order]],MM[],2,FALSE)</f>
        <v>218</v>
      </c>
      <c r="D891" s="36" t="s">
        <v>60</v>
      </c>
      <c r="E891" s="36" t="s">
        <v>61</v>
      </c>
      <c r="F891" s="36" t="s">
        <v>63</v>
      </c>
      <c r="G891" s="36" t="s">
        <v>64</v>
      </c>
      <c r="H891" s="36">
        <v>1.083</v>
      </c>
      <c r="I891" s="36">
        <v>20</v>
      </c>
    </row>
    <row r="892" spans="1:9" x14ac:dyDescent="0.35">
      <c r="A892" s="36">
        <v>1534425</v>
      </c>
      <c r="B892" s="36" t="str">
        <f>VLOOKUP(AllData[[#This Row],[Order]],MM[],3,FALSE)</f>
        <v>V5757301200200R</v>
      </c>
      <c r="C892" s="36">
        <f>VLOOKUP(AllData[[#This Row],[Order]],MM[],2,FALSE)</f>
        <v>218</v>
      </c>
      <c r="D892" s="36" t="s">
        <v>68</v>
      </c>
      <c r="E892" s="36" t="s">
        <v>69</v>
      </c>
      <c r="F892" s="36" t="s">
        <v>70</v>
      </c>
      <c r="G892" s="36" t="s">
        <v>71</v>
      </c>
      <c r="H892" s="36">
        <v>30</v>
      </c>
      <c r="I892" s="36">
        <v>30</v>
      </c>
    </row>
    <row r="893" spans="1:9" x14ac:dyDescent="0.35">
      <c r="A893" s="36">
        <v>1534425</v>
      </c>
      <c r="B893" s="36" t="str">
        <f>VLOOKUP(AllData[[#This Row],[Order]],MM[],3,FALSE)</f>
        <v>V5757301200200R</v>
      </c>
      <c r="C893" s="36">
        <f>VLOOKUP(AllData[[#This Row],[Order]],MM[],2,FALSE)</f>
        <v>218</v>
      </c>
      <c r="D893" s="36" t="s">
        <v>73</v>
      </c>
      <c r="E893" s="36" t="s">
        <v>61</v>
      </c>
      <c r="F893" s="36" t="s">
        <v>63</v>
      </c>
      <c r="G893" s="36" t="s">
        <v>74</v>
      </c>
      <c r="H893" s="36">
        <v>80.64</v>
      </c>
      <c r="I893" s="36">
        <v>200</v>
      </c>
    </row>
    <row r="894" spans="1:9" x14ac:dyDescent="0.35">
      <c r="A894" s="36">
        <v>1534425</v>
      </c>
      <c r="B894" s="36" t="str">
        <f>VLOOKUP(AllData[[#This Row],[Order]],MM[],3,FALSE)</f>
        <v>V5757301200200R</v>
      </c>
      <c r="C894" s="36">
        <f>VLOOKUP(AllData[[#This Row],[Order]],MM[],2,FALSE)</f>
        <v>218</v>
      </c>
      <c r="D894" s="36" t="s">
        <v>75</v>
      </c>
      <c r="E894" s="36" t="s">
        <v>61</v>
      </c>
      <c r="F894" s="36" t="s">
        <v>63</v>
      </c>
      <c r="G894" s="36" t="s">
        <v>76</v>
      </c>
      <c r="H894" s="36">
        <v>351.24</v>
      </c>
      <c r="I894" s="36">
        <v>500</v>
      </c>
    </row>
    <row r="895" spans="1:9" x14ac:dyDescent="0.35">
      <c r="A895" s="36">
        <v>1534425</v>
      </c>
      <c r="B895" s="36" t="str">
        <f>VLOOKUP(AllData[[#This Row],[Order]],MM[],3,FALSE)</f>
        <v>V5757301200200R</v>
      </c>
      <c r="C895" s="36">
        <f>VLOOKUP(AllData[[#This Row],[Order]],MM[],2,FALSE)</f>
        <v>218</v>
      </c>
      <c r="D895" s="36" t="s">
        <v>78</v>
      </c>
      <c r="E895" s="36" t="s">
        <v>69</v>
      </c>
      <c r="F895" s="36" t="s">
        <v>70</v>
      </c>
      <c r="G895" s="36" t="s">
        <v>79</v>
      </c>
      <c r="H895" s="36">
        <v>20</v>
      </c>
      <c r="I895" s="36">
        <v>20</v>
      </c>
    </row>
    <row r="896" spans="1:9" x14ac:dyDescent="0.35">
      <c r="A896" s="36">
        <v>1534425</v>
      </c>
      <c r="B896" s="36" t="str">
        <f>VLOOKUP(AllData[[#This Row],[Order]],MM[],3,FALSE)</f>
        <v>V5757301200200R</v>
      </c>
      <c r="C896" s="36">
        <f>VLOOKUP(AllData[[#This Row],[Order]],MM[],2,FALSE)</f>
        <v>218</v>
      </c>
      <c r="D896" s="36" t="s">
        <v>80</v>
      </c>
      <c r="E896" s="36" t="s">
        <v>69</v>
      </c>
      <c r="F896" s="36" t="s">
        <v>70</v>
      </c>
      <c r="G896" s="36" t="s">
        <v>81</v>
      </c>
      <c r="H896" s="36">
        <v>20</v>
      </c>
      <c r="I896" s="36">
        <v>20</v>
      </c>
    </row>
    <row r="897" spans="1:9" x14ac:dyDescent="0.35">
      <c r="A897" s="36">
        <v>1534425</v>
      </c>
      <c r="B897" s="36" t="str">
        <f>VLOOKUP(AllData[[#This Row],[Order]],MM[],3,FALSE)</f>
        <v>V5757301200200R</v>
      </c>
      <c r="C897" s="36">
        <f>VLOOKUP(AllData[[#This Row],[Order]],MM[],2,FALSE)</f>
        <v>218</v>
      </c>
      <c r="D897" s="36" t="s">
        <v>82</v>
      </c>
      <c r="E897" s="36" t="s">
        <v>83</v>
      </c>
      <c r="F897" s="36" t="s">
        <v>84</v>
      </c>
      <c r="G897" s="36" t="s">
        <v>84</v>
      </c>
      <c r="H897" s="36">
        <v>219.42000000000002</v>
      </c>
      <c r="I897" s="36">
        <v>450</v>
      </c>
    </row>
    <row r="898" spans="1:9" x14ac:dyDescent="0.35">
      <c r="A898" s="36">
        <v>1534425</v>
      </c>
      <c r="B898" s="36" t="str">
        <f>VLOOKUP(AllData[[#This Row],[Order]],MM[],3,FALSE)</f>
        <v>V5757301200200R</v>
      </c>
      <c r="C898" s="36">
        <f>VLOOKUP(AllData[[#This Row],[Order]],MM[],2,FALSE)</f>
        <v>218</v>
      </c>
      <c r="D898" s="36" t="s">
        <v>85</v>
      </c>
      <c r="E898" s="36" t="s">
        <v>86</v>
      </c>
      <c r="F898" s="36" t="s">
        <v>87</v>
      </c>
      <c r="G898" s="36" t="s">
        <v>87</v>
      </c>
      <c r="H898" s="36">
        <v>20</v>
      </c>
      <c r="I898" s="36">
        <v>20</v>
      </c>
    </row>
    <row r="899" spans="1:9" x14ac:dyDescent="0.35">
      <c r="A899" s="36">
        <v>1534425</v>
      </c>
      <c r="B899" s="36" t="str">
        <f>VLOOKUP(AllData[[#This Row],[Order]],MM[],3,FALSE)</f>
        <v>V5757301200200R</v>
      </c>
      <c r="C899" s="36">
        <f>VLOOKUP(AllData[[#This Row],[Order]],MM[],2,FALSE)</f>
        <v>218</v>
      </c>
      <c r="D899" s="36" t="s">
        <v>88</v>
      </c>
      <c r="E899" s="36" t="s">
        <v>89</v>
      </c>
      <c r="F899" s="36" t="s">
        <v>91</v>
      </c>
      <c r="G899" s="36" t="s">
        <v>92</v>
      </c>
      <c r="H899" s="36"/>
      <c r="I899" s="36">
        <v>0</v>
      </c>
    </row>
    <row r="900" spans="1:9" x14ac:dyDescent="0.35">
      <c r="A900" s="36">
        <v>1534425</v>
      </c>
      <c r="B900" s="36" t="str">
        <f>VLOOKUP(AllData[[#This Row],[Order]],MM[],3,FALSE)</f>
        <v>V5757301200200R</v>
      </c>
      <c r="C900" s="36">
        <f>VLOOKUP(AllData[[#This Row],[Order]],MM[],2,FALSE)</f>
        <v>218</v>
      </c>
      <c r="D900" s="36" t="s">
        <v>95</v>
      </c>
      <c r="E900" s="36" t="s">
        <v>61</v>
      </c>
      <c r="F900" s="36" t="s">
        <v>63</v>
      </c>
      <c r="G900" s="36" t="s">
        <v>96</v>
      </c>
      <c r="H900" s="36">
        <v>165.42000000000002</v>
      </c>
      <c r="I900" s="36">
        <v>40</v>
      </c>
    </row>
    <row r="901" spans="1:9" x14ac:dyDescent="0.35">
      <c r="A901" s="36">
        <v>1534425</v>
      </c>
      <c r="B901" s="36" t="str">
        <f>VLOOKUP(AllData[[#This Row],[Order]],MM[],3,FALSE)</f>
        <v>V5757301200200R</v>
      </c>
      <c r="C901" s="36">
        <f>VLOOKUP(AllData[[#This Row],[Order]],MM[],2,FALSE)</f>
        <v>218</v>
      </c>
      <c r="D901" s="36" t="s">
        <v>97</v>
      </c>
      <c r="E901" s="36" t="s">
        <v>69</v>
      </c>
      <c r="F901" s="36" t="s">
        <v>70</v>
      </c>
      <c r="G901" s="36" t="s">
        <v>98</v>
      </c>
      <c r="H901" s="36">
        <v>20</v>
      </c>
      <c r="I901" s="36">
        <v>20</v>
      </c>
    </row>
    <row r="902" spans="1:9" x14ac:dyDescent="0.35">
      <c r="A902" s="36">
        <v>1534425</v>
      </c>
      <c r="B902" s="36" t="str">
        <f>VLOOKUP(AllData[[#This Row],[Order]],MM[],3,FALSE)</f>
        <v>V5757301200200R</v>
      </c>
      <c r="C902" s="36">
        <f>VLOOKUP(AllData[[#This Row],[Order]],MM[],2,FALSE)</f>
        <v>218</v>
      </c>
      <c r="D902" s="36" t="s">
        <v>99</v>
      </c>
      <c r="E902" s="36" t="s">
        <v>69</v>
      </c>
      <c r="F902" s="36" t="s">
        <v>70</v>
      </c>
      <c r="G902" s="36" t="s">
        <v>100</v>
      </c>
      <c r="H902" s="36">
        <v>50</v>
      </c>
      <c r="I902" s="36">
        <v>50</v>
      </c>
    </row>
    <row r="903" spans="1:9" x14ac:dyDescent="0.35">
      <c r="A903" s="36">
        <v>1534425</v>
      </c>
      <c r="B903" s="36" t="str">
        <f>VLOOKUP(AllData[[#This Row],[Order]],MM[],3,FALSE)</f>
        <v>V5757301200200R</v>
      </c>
      <c r="C903" s="36">
        <f>VLOOKUP(AllData[[#This Row],[Order]],MM[],2,FALSE)</f>
        <v>218</v>
      </c>
      <c r="D903" s="36" t="s">
        <v>101</v>
      </c>
      <c r="E903" s="36" t="s">
        <v>102</v>
      </c>
      <c r="F903" s="36" t="s">
        <v>100</v>
      </c>
      <c r="G903" s="36" t="s">
        <v>103</v>
      </c>
      <c r="H903" s="36">
        <v>10</v>
      </c>
      <c r="I903" s="36">
        <v>10</v>
      </c>
    </row>
    <row r="904" spans="1:9" x14ac:dyDescent="0.35">
      <c r="A904" s="36">
        <v>1534425</v>
      </c>
      <c r="B904" s="36" t="str">
        <f>VLOOKUP(AllData[[#This Row],[Order]],MM[],3,FALSE)</f>
        <v>V5757301200200R</v>
      </c>
      <c r="C904" s="36">
        <f>VLOOKUP(AllData[[#This Row],[Order]],MM[],2,FALSE)</f>
        <v>218</v>
      </c>
      <c r="D904" s="36" t="s">
        <v>104</v>
      </c>
      <c r="E904" s="36" t="s">
        <v>102</v>
      </c>
      <c r="F904" s="36" t="s">
        <v>100</v>
      </c>
      <c r="G904" s="36" t="s">
        <v>106</v>
      </c>
      <c r="H904" s="36">
        <v>10</v>
      </c>
      <c r="I904" s="36">
        <v>10</v>
      </c>
    </row>
    <row r="905" spans="1:9" x14ac:dyDescent="0.35">
      <c r="A905" s="36">
        <v>1534425</v>
      </c>
      <c r="B905" s="36" t="str">
        <f>VLOOKUP(AllData[[#This Row],[Order]],MM[],3,FALSE)</f>
        <v>V5757301200200R</v>
      </c>
      <c r="C905" s="36">
        <f>VLOOKUP(AllData[[#This Row],[Order]],MM[],2,FALSE)</f>
        <v>218</v>
      </c>
      <c r="D905" s="36" t="s">
        <v>60</v>
      </c>
      <c r="E905" s="36" t="s">
        <v>61</v>
      </c>
      <c r="F905" s="36" t="s">
        <v>63</v>
      </c>
      <c r="G905" s="36" t="s">
        <v>108</v>
      </c>
      <c r="H905" s="36"/>
      <c r="I905" s="36">
        <v>1</v>
      </c>
    </row>
    <row r="906" spans="1:9" x14ac:dyDescent="0.35">
      <c r="A906" s="36">
        <v>1534425</v>
      </c>
      <c r="B906" s="36" t="str">
        <f>VLOOKUP(AllData[[#This Row],[Order]],MM[],3,FALSE)</f>
        <v>V5757301200200R</v>
      </c>
      <c r="C906" s="36">
        <f>VLOOKUP(AllData[[#This Row],[Order]],MM[],2,FALSE)</f>
        <v>218</v>
      </c>
      <c r="D906" s="36" t="s">
        <v>82</v>
      </c>
      <c r="E906" s="36" t="s">
        <v>83</v>
      </c>
      <c r="F906" s="36" t="s">
        <v>84</v>
      </c>
      <c r="G906" s="36" t="s">
        <v>110</v>
      </c>
      <c r="H906" s="36"/>
      <c r="I906" s="36">
        <v>5</v>
      </c>
    </row>
    <row r="907" spans="1:9" x14ac:dyDescent="0.35">
      <c r="A907" s="36">
        <v>1534428</v>
      </c>
      <c r="B907" s="36" t="str">
        <f>VLOOKUP(AllData[[#This Row],[Order]],MM[],3,FALSE)</f>
        <v>V5757321200400</v>
      </c>
      <c r="C907" s="36">
        <f>VLOOKUP(AllData[[#This Row],[Order]],MM[],2,FALSE)</f>
        <v>219</v>
      </c>
      <c r="D907" s="36" t="s">
        <v>60</v>
      </c>
      <c r="E907" s="36" t="s">
        <v>61</v>
      </c>
      <c r="F907" s="36" t="s">
        <v>63</v>
      </c>
      <c r="G907" s="36" t="s">
        <v>64</v>
      </c>
      <c r="H907" s="36">
        <v>4.7670000000000003</v>
      </c>
      <c r="I907" s="36">
        <v>20</v>
      </c>
    </row>
    <row r="908" spans="1:9" x14ac:dyDescent="0.35">
      <c r="A908" s="36">
        <v>1534428</v>
      </c>
      <c r="B908" s="36" t="str">
        <f>VLOOKUP(AllData[[#This Row],[Order]],MM[],3,FALSE)</f>
        <v>V5757321200400</v>
      </c>
      <c r="C908" s="36">
        <f>VLOOKUP(AllData[[#This Row],[Order]],MM[],2,FALSE)</f>
        <v>219</v>
      </c>
      <c r="D908" s="36" t="s">
        <v>68</v>
      </c>
      <c r="E908" s="36" t="s">
        <v>69</v>
      </c>
      <c r="F908" s="36" t="s">
        <v>70</v>
      </c>
      <c r="G908" s="36" t="s">
        <v>71</v>
      </c>
      <c r="H908" s="36">
        <v>30</v>
      </c>
      <c r="I908" s="36">
        <v>30</v>
      </c>
    </row>
    <row r="909" spans="1:9" x14ac:dyDescent="0.35">
      <c r="A909" s="36">
        <v>1534428</v>
      </c>
      <c r="B909" s="36" t="str">
        <f>VLOOKUP(AllData[[#This Row],[Order]],MM[],3,FALSE)</f>
        <v>V5757321200400</v>
      </c>
      <c r="C909" s="36">
        <f>VLOOKUP(AllData[[#This Row],[Order]],MM[],2,FALSE)</f>
        <v>219</v>
      </c>
      <c r="D909" s="36" t="s">
        <v>73</v>
      </c>
      <c r="E909" s="36" t="s">
        <v>61</v>
      </c>
      <c r="F909" s="36" t="s">
        <v>63</v>
      </c>
      <c r="G909" s="36" t="s">
        <v>74</v>
      </c>
      <c r="H909" s="36">
        <v>110.863</v>
      </c>
      <c r="I909" s="36">
        <v>200</v>
      </c>
    </row>
    <row r="910" spans="1:9" x14ac:dyDescent="0.35">
      <c r="A910" s="36">
        <v>1534428</v>
      </c>
      <c r="B910" s="36" t="str">
        <f>VLOOKUP(AllData[[#This Row],[Order]],MM[],3,FALSE)</f>
        <v>V5757321200400</v>
      </c>
      <c r="C910" s="36">
        <f>VLOOKUP(AllData[[#This Row],[Order]],MM[],2,FALSE)</f>
        <v>219</v>
      </c>
      <c r="D910" s="36" t="s">
        <v>75</v>
      </c>
      <c r="E910" s="36" t="s">
        <v>61</v>
      </c>
      <c r="F910" s="36" t="s">
        <v>63</v>
      </c>
      <c r="G910" s="36" t="s">
        <v>76</v>
      </c>
      <c r="H910" s="36">
        <v>2154.9</v>
      </c>
      <c r="I910" s="36">
        <v>500</v>
      </c>
    </row>
    <row r="911" spans="1:9" x14ac:dyDescent="0.35">
      <c r="A911" s="36">
        <v>1534428</v>
      </c>
      <c r="B911" s="36" t="str">
        <f>VLOOKUP(AllData[[#This Row],[Order]],MM[],3,FALSE)</f>
        <v>V5757321200400</v>
      </c>
      <c r="C911" s="36">
        <f>VLOOKUP(AllData[[#This Row],[Order]],MM[],2,FALSE)</f>
        <v>219</v>
      </c>
      <c r="D911" s="36" t="s">
        <v>78</v>
      </c>
      <c r="E911" s="36" t="s">
        <v>69</v>
      </c>
      <c r="F911" s="36" t="s">
        <v>70</v>
      </c>
      <c r="G911" s="36" t="s">
        <v>79</v>
      </c>
      <c r="H911" s="36">
        <v>20</v>
      </c>
      <c r="I911" s="36">
        <v>20</v>
      </c>
    </row>
    <row r="912" spans="1:9" x14ac:dyDescent="0.35">
      <c r="A912" s="36">
        <v>1534428</v>
      </c>
      <c r="B912" s="36" t="str">
        <f>VLOOKUP(AllData[[#This Row],[Order]],MM[],3,FALSE)</f>
        <v>V5757321200400</v>
      </c>
      <c r="C912" s="36">
        <f>VLOOKUP(AllData[[#This Row],[Order]],MM[],2,FALSE)</f>
        <v>219</v>
      </c>
      <c r="D912" s="36" t="s">
        <v>80</v>
      </c>
      <c r="E912" s="36" t="s">
        <v>69</v>
      </c>
      <c r="F912" s="36" t="s">
        <v>70</v>
      </c>
      <c r="G912" s="36" t="s">
        <v>81</v>
      </c>
      <c r="H912" s="36">
        <v>20</v>
      </c>
      <c r="I912" s="36">
        <v>20</v>
      </c>
    </row>
    <row r="913" spans="1:9" x14ac:dyDescent="0.35">
      <c r="A913" s="36">
        <v>1534428</v>
      </c>
      <c r="B913" s="36" t="str">
        <f>VLOOKUP(AllData[[#This Row],[Order]],MM[],3,FALSE)</f>
        <v>V5757321200400</v>
      </c>
      <c r="C913" s="36">
        <f>VLOOKUP(AllData[[#This Row],[Order]],MM[],2,FALSE)</f>
        <v>219</v>
      </c>
      <c r="D913" s="36" t="s">
        <v>82</v>
      </c>
      <c r="E913" s="36" t="s">
        <v>83</v>
      </c>
      <c r="F913" s="36" t="s">
        <v>84</v>
      </c>
      <c r="G913" s="36" t="s">
        <v>84</v>
      </c>
      <c r="H913" s="36">
        <v>591</v>
      </c>
      <c r="I913" s="36">
        <v>450</v>
      </c>
    </row>
    <row r="914" spans="1:9" x14ac:dyDescent="0.35">
      <c r="A914" s="36">
        <v>1534428</v>
      </c>
      <c r="B914" s="36" t="str">
        <f>VLOOKUP(AllData[[#This Row],[Order]],MM[],3,FALSE)</f>
        <v>V5757321200400</v>
      </c>
      <c r="C914" s="36">
        <f>VLOOKUP(AllData[[#This Row],[Order]],MM[],2,FALSE)</f>
        <v>219</v>
      </c>
      <c r="D914" s="36" t="s">
        <v>85</v>
      </c>
      <c r="E914" s="36" t="s">
        <v>86</v>
      </c>
      <c r="F914" s="36" t="s">
        <v>87</v>
      </c>
      <c r="G914" s="36" t="s">
        <v>87</v>
      </c>
      <c r="H914" s="36">
        <v>20</v>
      </c>
      <c r="I914" s="36">
        <v>20</v>
      </c>
    </row>
    <row r="915" spans="1:9" x14ac:dyDescent="0.35">
      <c r="A915" s="36">
        <v>1534428</v>
      </c>
      <c r="B915" s="36" t="str">
        <f>VLOOKUP(AllData[[#This Row],[Order]],MM[],3,FALSE)</f>
        <v>V5757321200400</v>
      </c>
      <c r="C915" s="36">
        <f>VLOOKUP(AllData[[#This Row],[Order]],MM[],2,FALSE)</f>
        <v>219</v>
      </c>
      <c r="D915" s="36" t="s">
        <v>95</v>
      </c>
      <c r="E915" s="36" t="s">
        <v>61</v>
      </c>
      <c r="F915" s="36" t="s">
        <v>63</v>
      </c>
      <c r="G915" s="36" t="s">
        <v>96</v>
      </c>
      <c r="H915" s="36">
        <v>5.3840000000000003</v>
      </c>
      <c r="I915" s="36">
        <v>40</v>
      </c>
    </row>
    <row r="916" spans="1:9" x14ac:dyDescent="0.35">
      <c r="A916" s="36">
        <v>1534428</v>
      </c>
      <c r="B916" s="36" t="str">
        <f>VLOOKUP(AllData[[#This Row],[Order]],MM[],3,FALSE)</f>
        <v>V5757321200400</v>
      </c>
      <c r="C916" s="36">
        <f>VLOOKUP(AllData[[#This Row],[Order]],MM[],2,FALSE)</f>
        <v>219</v>
      </c>
      <c r="D916" s="36" t="s">
        <v>97</v>
      </c>
      <c r="E916" s="36" t="s">
        <v>69</v>
      </c>
      <c r="F916" s="36" t="s">
        <v>70</v>
      </c>
      <c r="G916" s="36" t="s">
        <v>98</v>
      </c>
      <c r="H916" s="36">
        <v>20</v>
      </c>
      <c r="I916" s="36">
        <v>20</v>
      </c>
    </row>
    <row r="917" spans="1:9" x14ac:dyDescent="0.35">
      <c r="A917" s="36">
        <v>1534428</v>
      </c>
      <c r="B917" s="36" t="str">
        <f>VLOOKUP(AllData[[#This Row],[Order]],MM[],3,FALSE)</f>
        <v>V5757321200400</v>
      </c>
      <c r="C917" s="36">
        <f>VLOOKUP(AllData[[#This Row],[Order]],MM[],2,FALSE)</f>
        <v>219</v>
      </c>
      <c r="D917" s="36" t="s">
        <v>99</v>
      </c>
      <c r="E917" s="36" t="s">
        <v>69</v>
      </c>
      <c r="F917" s="36" t="s">
        <v>70</v>
      </c>
      <c r="G917" s="36" t="s">
        <v>100</v>
      </c>
      <c r="H917" s="36">
        <v>50</v>
      </c>
      <c r="I917" s="36">
        <v>50</v>
      </c>
    </row>
    <row r="918" spans="1:9" x14ac:dyDescent="0.35">
      <c r="A918" s="36">
        <v>1534428</v>
      </c>
      <c r="B918" s="36" t="str">
        <f>VLOOKUP(AllData[[#This Row],[Order]],MM[],3,FALSE)</f>
        <v>V5757321200400</v>
      </c>
      <c r="C918" s="36">
        <f>VLOOKUP(AllData[[#This Row],[Order]],MM[],2,FALSE)</f>
        <v>219</v>
      </c>
      <c r="D918" s="36" t="s">
        <v>104</v>
      </c>
      <c r="E918" s="36" t="s">
        <v>102</v>
      </c>
      <c r="F918" s="36" t="s">
        <v>100</v>
      </c>
      <c r="G918" s="36" t="s">
        <v>106</v>
      </c>
      <c r="H918" s="36">
        <v>10</v>
      </c>
      <c r="I918" s="36">
        <v>10</v>
      </c>
    </row>
    <row r="919" spans="1:9" x14ac:dyDescent="0.35">
      <c r="A919" s="36">
        <v>1534428</v>
      </c>
      <c r="B919" s="36" t="str">
        <f>VLOOKUP(AllData[[#This Row],[Order]],MM[],3,FALSE)</f>
        <v>V5757321200400</v>
      </c>
      <c r="C919" s="36">
        <f>VLOOKUP(AllData[[#This Row],[Order]],MM[],2,FALSE)</f>
        <v>219</v>
      </c>
      <c r="D919" s="36" t="s">
        <v>60</v>
      </c>
      <c r="E919" s="36" t="s">
        <v>61</v>
      </c>
      <c r="F919" s="36" t="s">
        <v>63</v>
      </c>
      <c r="G919" s="36" t="s">
        <v>108</v>
      </c>
      <c r="H919" s="36"/>
      <c r="I919" s="36">
        <v>1</v>
      </c>
    </row>
    <row r="920" spans="1:9" x14ac:dyDescent="0.35">
      <c r="A920" s="36">
        <v>1534428</v>
      </c>
      <c r="B920" s="36" t="str">
        <f>VLOOKUP(AllData[[#This Row],[Order]],MM[],3,FALSE)</f>
        <v>V5757321200400</v>
      </c>
      <c r="C920" s="36">
        <f>VLOOKUP(AllData[[#This Row],[Order]],MM[],2,FALSE)</f>
        <v>219</v>
      </c>
      <c r="D920" s="36" t="s">
        <v>82</v>
      </c>
      <c r="E920" s="36" t="s">
        <v>83</v>
      </c>
      <c r="F920" s="36" t="s">
        <v>84</v>
      </c>
      <c r="G920" s="36" t="s">
        <v>110</v>
      </c>
      <c r="H920" s="36"/>
      <c r="I920" s="36">
        <v>5</v>
      </c>
    </row>
    <row r="921" spans="1:9" x14ac:dyDescent="0.35">
      <c r="A921" s="36">
        <v>1534428</v>
      </c>
      <c r="B921" s="36" t="str">
        <f>VLOOKUP(AllData[[#This Row],[Order]],MM[],3,FALSE)</f>
        <v>V5757321200400</v>
      </c>
      <c r="C921" s="36">
        <f>VLOOKUP(AllData[[#This Row],[Order]],MM[],2,FALSE)</f>
        <v>219</v>
      </c>
      <c r="D921" s="36" t="s">
        <v>82</v>
      </c>
      <c r="E921" s="36" t="s">
        <v>83</v>
      </c>
      <c r="F921" s="36" t="s">
        <v>84</v>
      </c>
      <c r="G921" s="36" t="s">
        <v>134</v>
      </c>
      <c r="H921" s="36"/>
      <c r="I921" s="36">
        <v>5</v>
      </c>
    </row>
    <row r="922" spans="1:9" x14ac:dyDescent="0.35">
      <c r="A922" s="36">
        <v>1534428</v>
      </c>
      <c r="B922" s="36" t="str">
        <f>VLOOKUP(AllData[[#This Row],[Order]],MM[],3,FALSE)</f>
        <v>V5757321200400</v>
      </c>
      <c r="C922" s="36">
        <f>VLOOKUP(AllData[[#This Row],[Order]],MM[],2,FALSE)</f>
        <v>219</v>
      </c>
      <c r="D922" s="36" t="s">
        <v>82</v>
      </c>
      <c r="E922" s="36" t="s">
        <v>83</v>
      </c>
      <c r="F922" s="36" t="s">
        <v>84</v>
      </c>
      <c r="G922" s="36" t="s">
        <v>136</v>
      </c>
      <c r="H922" s="36"/>
      <c r="I922" s="36">
        <v>5</v>
      </c>
    </row>
    <row r="923" spans="1:9" x14ac:dyDescent="0.35">
      <c r="A923" s="36">
        <v>1534428</v>
      </c>
      <c r="B923" s="36" t="str">
        <f>VLOOKUP(AllData[[#This Row],[Order]],MM[],3,FALSE)</f>
        <v>V5757321200400</v>
      </c>
      <c r="C923" s="36">
        <f>VLOOKUP(AllData[[#This Row],[Order]],MM[],2,FALSE)</f>
        <v>219</v>
      </c>
      <c r="D923" s="36" t="s">
        <v>73</v>
      </c>
      <c r="E923" s="36" t="s">
        <v>89</v>
      </c>
      <c r="F923" s="36" t="s">
        <v>91</v>
      </c>
      <c r="G923" s="36" t="s">
        <v>138</v>
      </c>
      <c r="H923" s="36"/>
      <c r="I923" s="36">
        <v>5</v>
      </c>
    </row>
    <row r="924" spans="1:9" x14ac:dyDescent="0.35">
      <c r="A924" s="36">
        <v>1534429</v>
      </c>
      <c r="B924" s="36" t="str">
        <f>VLOOKUP(AllData[[#This Row],[Order]],MM[],3,FALSE)</f>
        <v>V5757321200600</v>
      </c>
      <c r="C924" s="36">
        <f>VLOOKUP(AllData[[#This Row],[Order]],MM[],2,FALSE)</f>
        <v>218</v>
      </c>
      <c r="D924" s="36" t="s">
        <v>60</v>
      </c>
      <c r="E924" s="36" t="s">
        <v>61</v>
      </c>
      <c r="F924" s="36" t="s">
        <v>63</v>
      </c>
      <c r="G924" s="36" t="s">
        <v>139</v>
      </c>
      <c r="H924" s="36">
        <v>1.3169999999999999</v>
      </c>
      <c r="I924" s="36">
        <v>20</v>
      </c>
    </row>
    <row r="925" spans="1:9" x14ac:dyDescent="0.35">
      <c r="A925" s="36">
        <v>1534429</v>
      </c>
      <c r="B925" s="36" t="str">
        <f>VLOOKUP(AllData[[#This Row],[Order]],MM[],3,FALSE)</f>
        <v>V5757321200600</v>
      </c>
      <c r="C925" s="36">
        <f>VLOOKUP(AllData[[#This Row],[Order]],MM[],2,FALSE)</f>
        <v>218</v>
      </c>
      <c r="D925" s="36" t="s">
        <v>68</v>
      </c>
      <c r="E925" s="36" t="s">
        <v>69</v>
      </c>
      <c r="F925" s="36" t="s">
        <v>70</v>
      </c>
      <c r="G925" s="36" t="s">
        <v>71</v>
      </c>
      <c r="H925" s="36">
        <v>30</v>
      </c>
      <c r="I925" s="36">
        <v>30</v>
      </c>
    </row>
    <row r="926" spans="1:9" x14ac:dyDescent="0.35">
      <c r="A926" s="36">
        <v>1534429</v>
      </c>
      <c r="B926" s="36" t="str">
        <f>VLOOKUP(AllData[[#This Row],[Order]],MM[],3,FALSE)</f>
        <v>V5757321200600</v>
      </c>
      <c r="C926" s="36">
        <f>VLOOKUP(AllData[[#This Row],[Order]],MM[],2,FALSE)</f>
        <v>218</v>
      </c>
      <c r="D926" s="36" t="s">
        <v>73</v>
      </c>
      <c r="E926" s="36" t="s">
        <v>61</v>
      </c>
      <c r="F926" s="36" t="s">
        <v>63</v>
      </c>
      <c r="G926" s="36" t="s">
        <v>74</v>
      </c>
      <c r="H926" s="36">
        <v>12.532999999999999</v>
      </c>
      <c r="I926" s="36">
        <v>200</v>
      </c>
    </row>
    <row r="927" spans="1:9" x14ac:dyDescent="0.35">
      <c r="A927" s="36">
        <v>1534429</v>
      </c>
      <c r="B927" s="36" t="str">
        <f>VLOOKUP(AllData[[#This Row],[Order]],MM[],3,FALSE)</f>
        <v>V5757321200600</v>
      </c>
      <c r="C927" s="36">
        <f>VLOOKUP(AllData[[#This Row],[Order]],MM[],2,FALSE)</f>
        <v>218</v>
      </c>
      <c r="D927" s="36" t="s">
        <v>75</v>
      </c>
      <c r="E927" s="36" t="s">
        <v>61</v>
      </c>
      <c r="F927" s="36" t="s">
        <v>63</v>
      </c>
      <c r="G927" s="36" t="s">
        <v>76</v>
      </c>
      <c r="H927" s="36">
        <v>5.133</v>
      </c>
      <c r="I927" s="36">
        <v>500</v>
      </c>
    </row>
    <row r="928" spans="1:9" x14ac:dyDescent="0.35">
      <c r="A928" s="36">
        <v>1534429</v>
      </c>
      <c r="B928" s="36" t="str">
        <f>VLOOKUP(AllData[[#This Row],[Order]],MM[],3,FALSE)</f>
        <v>V5757321200600</v>
      </c>
      <c r="C928" s="36">
        <f>VLOOKUP(AllData[[#This Row],[Order]],MM[],2,FALSE)</f>
        <v>218</v>
      </c>
      <c r="D928" s="36" t="s">
        <v>78</v>
      </c>
      <c r="E928" s="36" t="s">
        <v>69</v>
      </c>
      <c r="F928" s="36" t="s">
        <v>70</v>
      </c>
      <c r="G928" s="36" t="s">
        <v>79</v>
      </c>
      <c r="H928" s="36">
        <v>20</v>
      </c>
      <c r="I928" s="36">
        <v>20</v>
      </c>
    </row>
    <row r="929" spans="1:9" x14ac:dyDescent="0.35">
      <c r="A929" s="36">
        <v>1534429</v>
      </c>
      <c r="B929" s="36" t="str">
        <f>VLOOKUP(AllData[[#This Row],[Order]],MM[],3,FALSE)</f>
        <v>V5757321200600</v>
      </c>
      <c r="C929" s="36">
        <f>VLOOKUP(AllData[[#This Row],[Order]],MM[],2,FALSE)</f>
        <v>218</v>
      </c>
      <c r="D929" s="36" t="s">
        <v>80</v>
      </c>
      <c r="E929" s="36" t="s">
        <v>69</v>
      </c>
      <c r="F929" s="36" t="s">
        <v>70</v>
      </c>
      <c r="G929" s="36" t="s">
        <v>81</v>
      </c>
      <c r="H929" s="36">
        <v>20</v>
      </c>
      <c r="I929" s="36">
        <v>20</v>
      </c>
    </row>
    <row r="930" spans="1:9" x14ac:dyDescent="0.35">
      <c r="A930" s="36">
        <v>1534429</v>
      </c>
      <c r="B930" s="36" t="str">
        <f>VLOOKUP(AllData[[#This Row],[Order]],MM[],3,FALSE)</f>
        <v>V5757321200600</v>
      </c>
      <c r="C930" s="36">
        <f>VLOOKUP(AllData[[#This Row],[Order]],MM[],2,FALSE)</f>
        <v>218</v>
      </c>
      <c r="D930" s="36" t="s">
        <v>82</v>
      </c>
      <c r="E930" s="36" t="s">
        <v>83</v>
      </c>
      <c r="F930" s="36" t="s">
        <v>84</v>
      </c>
      <c r="G930" s="36" t="s">
        <v>84</v>
      </c>
      <c r="H930" s="36">
        <v>610.79999999999995</v>
      </c>
      <c r="I930" s="36">
        <v>450</v>
      </c>
    </row>
    <row r="931" spans="1:9" x14ac:dyDescent="0.35">
      <c r="A931" s="36">
        <v>1534429</v>
      </c>
      <c r="B931" s="36" t="str">
        <f>VLOOKUP(AllData[[#This Row],[Order]],MM[],3,FALSE)</f>
        <v>V5757321200600</v>
      </c>
      <c r="C931" s="36">
        <f>VLOOKUP(AllData[[#This Row],[Order]],MM[],2,FALSE)</f>
        <v>218</v>
      </c>
      <c r="D931" s="36" t="s">
        <v>85</v>
      </c>
      <c r="E931" s="36" t="s">
        <v>86</v>
      </c>
      <c r="F931" s="36" t="s">
        <v>87</v>
      </c>
      <c r="G931" s="36" t="s">
        <v>87</v>
      </c>
      <c r="H931" s="36">
        <v>20</v>
      </c>
      <c r="I931" s="36">
        <v>20</v>
      </c>
    </row>
    <row r="932" spans="1:9" x14ac:dyDescent="0.35">
      <c r="A932" s="36">
        <v>1534429</v>
      </c>
      <c r="B932" s="36" t="str">
        <f>VLOOKUP(AllData[[#This Row],[Order]],MM[],3,FALSE)</f>
        <v>V5757321200600</v>
      </c>
      <c r="C932" s="36">
        <f>VLOOKUP(AllData[[#This Row],[Order]],MM[],2,FALSE)</f>
        <v>218</v>
      </c>
      <c r="D932" s="36" t="s">
        <v>88</v>
      </c>
      <c r="E932" s="36" t="s">
        <v>89</v>
      </c>
      <c r="F932" s="36" t="s">
        <v>91</v>
      </c>
      <c r="G932" s="36" t="s">
        <v>92</v>
      </c>
      <c r="H932" s="36"/>
      <c r="I932" s="36">
        <v>0</v>
      </c>
    </row>
    <row r="933" spans="1:9" x14ac:dyDescent="0.35">
      <c r="A933" s="36">
        <v>1534429</v>
      </c>
      <c r="B933" s="36" t="str">
        <f>VLOOKUP(AllData[[#This Row],[Order]],MM[],3,FALSE)</f>
        <v>V5757321200600</v>
      </c>
      <c r="C933" s="36">
        <f>VLOOKUP(AllData[[#This Row],[Order]],MM[],2,FALSE)</f>
        <v>218</v>
      </c>
      <c r="D933" s="36" t="s">
        <v>95</v>
      </c>
      <c r="E933" s="36" t="s">
        <v>61</v>
      </c>
      <c r="F933" s="36" t="s">
        <v>63</v>
      </c>
      <c r="G933" s="36" t="s">
        <v>96</v>
      </c>
      <c r="H933" s="36">
        <v>9.85</v>
      </c>
      <c r="I933" s="36">
        <v>40</v>
      </c>
    </row>
    <row r="934" spans="1:9" x14ac:dyDescent="0.35">
      <c r="A934" s="36">
        <v>1534429</v>
      </c>
      <c r="B934" s="36" t="str">
        <f>VLOOKUP(AllData[[#This Row],[Order]],MM[],3,FALSE)</f>
        <v>V5757321200600</v>
      </c>
      <c r="C934" s="36">
        <f>VLOOKUP(AllData[[#This Row],[Order]],MM[],2,FALSE)</f>
        <v>218</v>
      </c>
      <c r="D934" s="36" t="s">
        <v>97</v>
      </c>
      <c r="E934" s="36" t="s">
        <v>69</v>
      </c>
      <c r="F934" s="36" t="s">
        <v>70</v>
      </c>
      <c r="G934" s="36" t="s">
        <v>98</v>
      </c>
      <c r="H934" s="36">
        <v>20</v>
      </c>
      <c r="I934" s="36">
        <v>20</v>
      </c>
    </row>
    <row r="935" spans="1:9" x14ac:dyDescent="0.35">
      <c r="A935" s="36">
        <v>1534429</v>
      </c>
      <c r="B935" s="36" t="str">
        <f>VLOOKUP(AllData[[#This Row],[Order]],MM[],3,FALSE)</f>
        <v>V5757321200600</v>
      </c>
      <c r="C935" s="36">
        <f>VLOOKUP(AllData[[#This Row],[Order]],MM[],2,FALSE)</f>
        <v>218</v>
      </c>
      <c r="D935" s="36" t="s">
        <v>99</v>
      </c>
      <c r="E935" s="36" t="s">
        <v>69</v>
      </c>
      <c r="F935" s="36" t="s">
        <v>70</v>
      </c>
      <c r="G935" s="36" t="s">
        <v>100</v>
      </c>
      <c r="H935" s="36">
        <v>50</v>
      </c>
      <c r="I935" s="36">
        <v>50</v>
      </c>
    </row>
    <row r="936" spans="1:9" x14ac:dyDescent="0.35">
      <c r="A936" s="36">
        <v>1534429</v>
      </c>
      <c r="B936" s="36" t="str">
        <f>VLOOKUP(AllData[[#This Row],[Order]],MM[],3,FALSE)</f>
        <v>V5757321200600</v>
      </c>
      <c r="C936" s="36">
        <f>VLOOKUP(AllData[[#This Row],[Order]],MM[],2,FALSE)</f>
        <v>218</v>
      </c>
      <c r="D936" s="36" t="s">
        <v>101</v>
      </c>
      <c r="E936" s="36" t="s">
        <v>102</v>
      </c>
      <c r="F936" s="36" t="s">
        <v>100</v>
      </c>
      <c r="G936" s="36" t="s">
        <v>103</v>
      </c>
      <c r="H936" s="36">
        <v>10</v>
      </c>
      <c r="I936" s="36">
        <v>10</v>
      </c>
    </row>
    <row r="937" spans="1:9" x14ac:dyDescent="0.35">
      <c r="A937" s="36">
        <v>1534429</v>
      </c>
      <c r="B937" s="36" t="str">
        <f>VLOOKUP(AllData[[#This Row],[Order]],MM[],3,FALSE)</f>
        <v>V5757321200600</v>
      </c>
      <c r="C937" s="36">
        <f>VLOOKUP(AllData[[#This Row],[Order]],MM[],2,FALSE)</f>
        <v>218</v>
      </c>
      <c r="D937" s="36" t="s">
        <v>104</v>
      </c>
      <c r="E937" s="36" t="s">
        <v>102</v>
      </c>
      <c r="F937" s="36" t="s">
        <v>100</v>
      </c>
      <c r="G937" s="36" t="s">
        <v>106</v>
      </c>
      <c r="H937" s="36">
        <v>10</v>
      </c>
      <c r="I937" s="36">
        <v>10</v>
      </c>
    </row>
    <row r="938" spans="1:9" x14ac:dyDescent="0.35">
      <c r="A938" s="36">
        <v>1534429</v>
      </c>
      <c r="B938" s="36" t="str">
        <f>VLOOKUP(AllData[[#This Row],[Order]],MM[],3,FALSE)</f>
        <v>V5757321200600</v>
      </c>
      <c r="C938" s="36">
        <f>VLOOKUP(AllData[[#This Row],[Order]],MM[],2,FALSE)</f>
        <v>218</v>
      </c>
      <c r="D938" s="36" t="s">
        <v>60</v>
      </c>
      <c r="E938" s="36" t="s">
        <v>61</v>
      </c>
      <c r="F938" s="36" t="s">
        <v>63</v>
      </c>
      <c r="G938" s="36" t="s">
        <v>108</v>
      </c>
      <c r="H938" s="36">
        <v>1246.1399999999999</v>
      </c>
      <c r="I938" s="36">
        <v>1</v>
      </c>
    </row>
    <row r="939" spans="1:9" x14ac:dyDescent="0.35">
      <c r="A939" s="36">
        <v>1534429</v>
      </c>
      <c r="B939" s="36" t="str">
        <f>VLOOKUP(AllData[[#This Row],[Order]],MM[],3,FALSE)</f>
        <v>V5757321200600</v>
      </c>
      <c r="C939" s="36">
        <f>VLOOKUP(AllData[[#This Row],[Order]],MM[],2,FALSE)</f>
        <v>218</v>
      </c>
      <c r="D939" s="36" t="s">
        <v>82</v>
      </c>
      <c r="E939" s="36" t="s">
        <v>83</v>
      </c>
      <c r="F939" s="36" t="s">
        <v>84</v>
      </c>
      <c r="G939" s="36" t="s">
        <v>110</v>
      </c>
      <c r="H939" s="36"/>
      <c r="I939" s="36">
        <v>5</v>
      </c>
    </row>
    <row r="940" spans="1:9" x14ac:dyDescent="0.35">
      <c r="A940" s="36">
        <v>1534432</v>
      </c>
      <c r="B940" s="36" t="str">
        <f>VLOOKUP(AllData[[#This Row],[Order]],MM[],3,FALSE)</f>
        <v>V5757341200400</v>
      </c>
      <c r="C940" s="36">
        <f>VLOOKUP(AllData[[#This Row],[Order]],MM[],2,FALSE)</f>
        <v>218</v>
      </c>
      <c r="D940" s="36" t="s">
        <v>60</v>
      </c>
      <c r="E940" s="36" t="s">
        <v>61</v>
      </c>
      <c r="F940" s="36" t="s">
        <v>63</v>
      </c>
      <c r="G940" s="36" t="s">
        <v>64</v>
      </c>
      <c r="H940" s="36">
        <v>4.7670000000000003</v>
      </c>
      <c r="I940" s="36">
        <v>20</v>
      </c>
    </row>
    <row r="941" spans="1:9" x14ac:dyDescent="0.35">
      <c r="A941" s="36">
        <v>1534432</v>
      </c>
      <c r="B941" s="36" t="str">
        <f>VLOOKUP(AllData[[#This Row],[Order]],MM[],3,FALSE)</f>
        <v>V5757341200400</v>
      </c>
      <c r="C941" s="36">
        <f>VLOOKUP(AllData[[#This Row],[Order]],MM[],2,FALSE)</f>
        <v>218</v>
      </c>
      <c r="D941" s="36" t="s">
        <v>68</v>
      </c>
      <c r="E941" s="36" t="s">
        <v>69</v>
      </c>
      <c r="F941" s="36" t="s">
        <v>70</v>
      </c>
      <c r="G941" s="36" t="s">
        <v>71</v>
      </c>
      <c r="H941" s="36">
        <v>30</v>
      </c>
      <c r="I941" s="36">
        <v>30</v>
      </c>
    </row>
    <row r="942" spans="1:9" x14ac:dyDescent="0.35">
      <c r="A942" s="36">
        <v>1534432</v>
      </c>
      <c r="B942" s="36" t="str">
        <f>VLOOKUP(AllData[[#This Row],[Order]],MM[],3,FALSE)</f>
        <v>V5757341200400</v>
      </c>
      <c r="C942" s="36">
        <f>VLOOKUP(AllData[[#This Row],[Order]],MM[],2,FALSE)</f>
        <v>218</v>
      </c>
      <c r="D942" s="36" t="s">
        <v>73</v>
      </c>
      <c r="E942" s="36" t="s">
        <v>61</v>
      </c>
      <c r="F942" s="36" t="s">
        <v>63</v>
      </c>
      <c r="G942" s="36" t="s">
        <v>74</v>
      </c>
      <c r="H942" s="36">
        <v>458.09999999999997</v>
      </c>
      <c r="I942" s="36">
        <v>200</v>
      </c>
    </row>
    <row r="943" spans="1:9" x14ac:dyDescent="0.35">
      <c r="A943" s="36">
        <v>1534432</v>
      </c>
      <c r="B943" s="36" t="str">
        <f>VLOOKUP(AllData[[#This Row],[Order]],MM[],3,FALSE)</f>
        <v>V5757341200400</v>
      </c>
      <c r="C943" s="36">
        <f>VLOOKUP(AllData[[#This Row],[Order]],MM[],2,FALSE)</f>
        <v>218</v>
      </c>
      <c r="D943" s="36" t="s">
        <v>75</v>
      </c>
      <c r="E943" s="36" t="s">
        <v>61</v>
      </c>
      <c r="F943" s="36" t="s">
        <v>63</v>
      </c>
      <c r="G943" s="36" t="s">
        <v>76</v>
      </c>
      <c r="H943" s="36">
        <v>574.56000000000006</v>
      </c>
      <c r="I943" s="36">
        <v>500</v>
      </c>
    </row>
    <row r="944" spans="1:9" x14ac:dyDescent="0.35">
      <c r="A944" s="36">
        <v>1534432</v>
      </c>
      <c r="B944" s="36" t="str">
        <f>VLOOKUP(AllData[[#This Row],[Order]],MM[],3,FALSE)</f>
        <v>V5757341200400</v>
      </c>
      <c r="C944" s="36">
        <f>VLOOKUP(AllData[[#This Row],[Order]],MM[],2,FALSE)</f>
        <v>218</v>
      </c>
      <c r="D944" s="36" t="s">
        <v>78</v>
      </c>
      <c r="E944" s="36" t="s">
        <v>69</v>
      </c>
      <c r="F944" s="36" t="s">
        <v>70</v>
      </c>
      <c r="G944" s="36" t="s">
        <v>79</v>
      </c>
      <c r="H944" s="36">
        <v>20</v>
      </c>
      <c r="I944" s="36">
        <v>20</v>
      </c>
    </row>
    <row r="945" spans="1:9" x14ac:dyDescent="0.35">
      <c r="A945" s="36">
        <v>1534432</v>
      </c>
      <c r="B945" s="36" t="str">
        <f>VLOOKUP(AllData[[#This Row],[Order]],MM[],3,FALSE)</f>
        <v>V5757341200400</v>
      </c>
      <c r="C945" s="36">
        <f>VLOOKUP(AllData[[#This Row],[Order]],MM[],2,FALSE)</f>
        <v>218</v>
      </c>
      <c r="D945" s="36" t="s">
        <v>80</v>
      </c>
      <c r="E945" s="36" t="s">
        <v>69</v>
      </c>
      <c r="F945" s="36" t="s">
        <v>70</v>
      </c>
      <c r="G945" s="36" t="s">
        <v>81</v>
      </c>
      <c r="H945" s="36">
        <v>20</v>
      </c>
      <c r="I945" s="36">
        <v>20</v>
      </c>
    </row>
    <row r="946" spans="1:9" x14ac:dyDescent="0.35">
      <c r="A946" s="36">
        <v>1534432</v>
      </c>
      <c r="B946" s="36" t="str">
        <f>VLOOKUP(AllData[[#This Row],[Order]],MM[],3,FALSE)</f>
        <v>V5757341200400</v>
      </c>
      <c r="C946" s="36">
        <f>VLOOKUP(AllData[[#This Row],[Order]],MM[],2,FALSE)</f>
        <v>218</v>
      </c>
      <c r="D946" s="36" t="s">
        <v>82</v>
      </c>
      <c r="E946" s="36" t="s">
        <v>83</v>
      </c>
      <c r="F946" s="36" t="s">
        <v>84</v>
      </c>
      <c r="G946" s="36" t="s">
        <v>84</v>
      </c>
      <c r="H946" s="36">
        <v>496.74</v>
      </c>
      <c r="I946" s="36">
        <v>450</v>
      </c>
    </row>
    <row r="947" spans="1:9" x14ac:dyDescent="0.35">
      <c r="A947" s="36">
        <v>1534432</v>
      </c>
      <c r="B947" s="36" t="str">
        <f>VLOOKUP(AllData[[#This Row],[Order]],MM[],3,FALSE)</f>
        <v>V5757341200400</v>
      </c>
      <c r="C947" s="36">
        <f>VLOOKUP(AllData[[#This Row],[Order]],MM[],2,FALSE)</f>
        <v>218</v>
      </c>
      <c r="D947" s="36" t="s">
        <v>85</v>
      </c>
      <c r="E947" s="36" t="s">
        <v>86</v>
      </c>
      <c r="F947" s="36" t="s">
        <v>87</v>
      </c>
      <c r="G947" s="36" t="s">
        <v>87</v>
      </c>
      <c r="H947" s="36">
        <v>20</v>
      </c>
      <c r="I947" s="36">
        <v>20</v>
      </c>
    </row>
    <row r="948" spans="1:9" x14ac:dyDescent="0.35">
      <c r="A948" s="36">
        <v>1534432</v>
      </c>
      <c r="B948" s="36" t="str">
        <f>VLOOKUP(AllData[[#This Row],[Order]],MM[],3,FALSE)</f>
        <v>V5757341200400</v>
      </c>
      <c r="C948" s="36">
        <f>VLOOKUP(AllData[[#This Row],[Order]],MM[],2,FALSE)</f>
        <v>218</v>
      </c>
      <c r="D948" s="36" t="s">
        <v>88</v>
      </c>
      <c r="E948" s="36" t="s">
        <v>89</v>
      </c>
      <c r="F948" s="36" t="s">
        <v>91</v>
      </c>
      <c r="G948" s="36" t="s">
        <v>92</v>
      </c>
      <c r="H948" s="36"/>
      <c r="I948" s="36">
        <v>0</v>
      </c>
    </row>
    <row r="949" spans="1:9" x14ac:dyDescent="0.35">
      <c r="A949" s="36">
        <v>1534432</v>
      </c>
      <c r="B949" s="36" t="str">
        <f>VLOOKUP(AllData[[#This Row],[Order]],MM[],3,FALSE)</f>
        <v>V5757341200400</v>
      </c>
      <c r="C949" s="36">
        <f>VLOOKUP(AllData[[#This Row],[Order]],MM[],2,FALSE)</f>
        <v>218</v>
      </c>
      <c r="D949" s="36" t="s">
        <v>95</v>
      </c>
      <c r="E949" s="36" t="s">
        <v>61</v>
      </c>
      <c r="F949" s="36" t="s">
        <v>63</v>
      </c>
      <c r="G949" s="36" t="s">
        <v>96</v>
      </c>
      <c r="H949" s="36">
        <v>98.460000000000008</v>
      </c>
      <c r="I949" s="36">
        <v>40</v>
      </c>
    </row>
    <row r="950" spans="1:9" x14ac:dyDescent="0.35">
      <c r="A950" s="36">
        <v>1534432</v>
      </c>
      <c r="B950" s="36" t="str">
        <f>VLOOKUP(AllData[[#This Row],[Order]],MM[],3,FALSE)</f>
        <v>V5757341200400</v>
      </c>
      <c r="C950" s="36">
        <f>VLOOKUP(AllData[[#This Row],[Order]],MM[],2,FALSE)</f>
        <v>218</v>
      </c>
      <c r="D950" s="36" t="s">
        <v>97</v>
      </c>
      <c r="E950" s="36" t="s">
        <v>69</v>
      </c>
      <c r="F950" s="36" t="s">
        <v>70</v>
      </c>
      <c r="G950" s="36" t="s">
        <v>98</v>
      </c>
      <c r="H950" s="36">
        <v>20</v>
      </c>
      <c r="I950" s="36">
        <v>20</v>
      </c>
    </row>
    <row r="951" spans="1:9" x14ac:dyDescent="0.35">
      <c r="A951" s="36">
        <v>1534432</v>
      </c>
      <c r="B951" s="36" t="str">
        <f>VLOOKUP(AllData[[#This Row],[Order]],MM[],3,FALSE)</f>
        <v>V5757341200400</v>
      </c>
      <c r="C951" s="36">
        <f>VLOOKUP(AllData[[#This Row],[Order]],MM[],2,FALSE)</f>
        <v>218</v>
      </c>
      <c r="D951" s="36" t="s">
        <v>99</v>
      </c>
      <c r="E951" s="36" t="s">
        <v>69</v>
      </c>
      <c r="F951" s="36" t="s">
        <v>70</v>
      </c>
      <c r="G951" s="36" t="s">
        <v>100</v>
      </c>
      <c r="H951" s="36">
        <v>50</v>
      </c>
      <c r="I951" s="36">
        <v>50</v>
      </c>
    </row>
    <row r="952" spans="1:9" x14ac:dyDescent="0.35">
      <c r="A952" s="36">
        <v>1534432</v>
      </c>
      <c r="B952" s="36" t="str">
        <f>VLOOKUP(AllData[[#This Row],[Order]],MM[],3,FALSE)</f>
        <v>V5757341200400</v>
      </c>
      <c r="C952" s="36">
        <f>VLOOKUP(AllData[[#This Row],[Order]],MM[],2,FALSE)</f>
        <v>218</v>
      </c>
      <c r="D952" s="36" t="s">
        <v>101</v>
      </c>
      <c r="E952" s="36" t="s">
        <v>102</v>
      </c>
      <c r="F952" s="36" t="s">
        <v>100</v>
      </c>
      <c r="G952" s="36" t="s">
        <v>103</v>
      </c>
      <c r="H952" s="36">
        <v>10</v>
      </c>
      <c r="I952" s="36">
        <v>10</v>
      </c>
    </row>
    <row r="953" spans="1:9" x14ac:dyDescent="0.35">
      <c r="A953" s="36">
        <v>1534432</v>
      </c>
      <c r="B953" s="36" t="str">
        <f>VLOOKUP(AllData[[#This Row],[Order]],MM[],3,FALSE)</f>
        <v>V5757341200400</v>
      </c>
      <c r="C953" s="36">
        <f>VLOOKUP(AllData[[#This Row],[Order]],MM[],2,FALSE)</f>
        <v>218</v>
      </c>
      <c r="D953" s="36" t="s">
        <v>104</v>
      </c>
      <c r="E953" s="36" t="s">
        <v>102</v>
      </c>
      <c r="F953" s="36" t="s">
        <v>100</v>
      </c>
      <c r="G953" s="36" t="s">
        <v>106</v>
      </c>
      <c r="H953" s="36">
        <v>10</v>
      </c>
      <c r="I953" s="36">
        <v>10</v>
      </c>
    </row>
    <row r="954" spans="1:9" x14ac:dyDescent="0.35">
      <c r="A954" s="36">
        <v>1534432</v>
      </c>
      <c r="B954" s="36" t="str">
        <f>VLOOKUP(AllData[[#This Row],[Order]],MM[],3,FALSE)</f>
        <v>V5757341200400</v>
      </c>
      <c r="C954" s="36">
        <f>VLOOKUP(AllData[[#This Row],[Order]],MM[],2,FALSE)</f>
        <v>218</v>
      </c>
      <c r="D954" s="36" t="s">
        <v>60</v>
      </c>
      <c r="E954" s="36" t="s">
        <v>61</v>
      </c>
      <c r="F954" s="36" t="s">
        <v>63</v>
      </c>
      <c r="G954" s="36" t="s">
        <v>108</v>
      </c>
      <c r="H954" s="36">
        <v>1528.3200000000002</v>
      </c>
      <c r="I954" s="36">
        <v>1</v>
      </c>
    </row>
    <row r="955" spans="1:9" x14ac:dyDescent="0.35">
      <c r="A955" s="36">
        <v>1534432</v>
      </c>
      <c r="B955" s="36" t="str">
        <f>VLOOKUP(AllData[[#This Row],[Order]],MM[],3,FALSE)</f>
        <v>V5757341200400</v>
      </c>
      <c r="C955" s="36">
        <f>VLOOKUP(AllData[[#This Row],[Order]],MM[],2,FALSE)</f>
        <v>218</v>
      </c>
      <c r="D955" s="36" t="s">
        <v>82</v>
      </c>
      <c r="E955" s="36" t="s">
        <v>83</v>
      </c>
      <c r="F955" s="36" t="s">
        <v>84</v>
      </c>
      <c r="G955" s="36" t="s">
        <v>110</v>
      </c>
      <c r="H955" s="36"/>
      <c r="I955" s="36">
        <v>5</v>
      </c>
    </row>
    <row r="956" spans="1:9" x14ac:dyDescent="0.35">
      <c r="A956" s="36">
        <v>1534433</v>
      </c>
      <c r="B956" s="36" t="str">
        <f>VLOOKUP(AllData[[#This Row],[Order]],MM[],3,FALSE)</f>
        <v>V5757341200600</v>
      </c>
      <c r="C956" s="36">
        <f>VLOOKUP(AllData[[#This Row],[Order]],MM[],2,FALSE)</f>
        <v>218</v>
      </c>
      <c r="D956" s="36" t="s">
        <v>60</v>
      </c>
      <c r="E956" s="36" t="s">
        <v>61</v>
      </c>
      <c r="F956" s="36" t="s">
        <v>63</v>
      </c>
      <c r="G956" s="36" t="s">
        <v>64</v>
      </c>
      <c r="H956" s="36">
        <v>0.8833333333333333</v>
      </c>
      <c r="I956" s="36">
        <v>20</v>
      </c>
    </row>
    <row r="957" spans="1:9" x14ac:dyDescent="0.35">
      <c r="A957" s="36">
        <v>1534433</v>
      </c>
      <c r="B957" s="36" t="str">
        <f>VLOOKUP(AllData[[#This Row],[Order]],MM[],3,FALSE)</f>
        <v>V5757341200600</v>
      </c>
      <c r="C957" s="36">
        <f>VLOOKUP(AllData[[#This Row],[Order]],MM[],2,FALSE)</f>
        <v>218</v>
      </c>
      <c r="D957" s="36" t="s">
        <v>68</v>
      </c>
      <c r="E957" s="36" t="s">
        <v>69</v>
      </c>
      <c r="F957" s="36" t="s">
        <v>70</v>
      </c>
      <c r="G957" s="36" t="s">
        <v>71</v>
      </c>
      <c r="H957" s="36">
        <v>30</v>
      </c>
      <c r="I957" s="36">
        <v>30</v>
      </c>
    </row>
    <row r="958" spans="1:9" x14ac:dyDescent="0.35">
      <c r="A958" s="36">
        <v>1534433</v>
      </c>
      <c r="B958" s="36" t="str">
        <f>VLOOKUP(AllData[[#This Row],[Order]],MM[],3,FALSE)</f>
        <v>V5757341200600</v>
      </c>
      <c r="C958" s="36">
        <f>VLOOKUP(AllData[[#This Row],[Order]],MM[],2,FALSE)</f>
        <v>218</v>
      </c>
      <c r="D958" s="36" t="s">
        <v>73</v>
      </c>
      <c r="E958" s="36" t="s">
        <v>61</v>
      </c>
      <c r="F958" s="36" t="s">
        <v>63</v>
      </c>
      <c r="G958" s="36" t="s">
        <v>74</v>
      </c>
      <c r="H958" s="36">
        <v>19.433</v>
      </c>
      <c r="I958" s="36">
        <v>200</v>
      </c>
    </row>
    <row r="959" spans="1:9" x14ac:dyDescent="0.35">
      <c r="A959" s="36">
        <v>1534433</v>
      </c>
      <c r="B959" s="36" t="str">
        <f>VLOOKUP(AllData[[#This Row],[Order]],MM[],3,FALSE)</f>
        <v>V5757341200600</v>
      </c>
      <c r="C959" s="36">
        <f>VLOOKUP(AllData[[#This Row],[Order]],MM[],2,FALSE)</f>
        <v>218</v>
      </c>
      <c r="D959" s="36" t="s">
        <v>75</v>
      </c>
      <c r="E959" s="36" t="s">
        <v>61</v>
      </c>
      <c r="F959" s="36" t="s">
        <v>63</v>
      </c>
      <c r="G959" s="36" t="s">
        <v>76</v>
      </c>
      <c r="H959" s="36">
        <v>496.86</v>
      </c>
      <c r="I959" s="36">
        <v>500</v>
      </c>
    </row>
    <row r="960" spans="1:9" x14ac:dyDescent="0.35">
      <c r="A960" s="36">
        <v>1534433</v>
      </c>
      <c r="B960" s="36" t="str">
        <f>VLOOKUP(AllData[[#This Row],[Order]],MM[],3,FALSE)</f>
        <v>V5757341200600</v>
      </c>
      <c r="C960" s="36">
        <f>VLOOKUP(AllData[[#This Row],[Order]],MM[],2,FALSE)</f>
        <v>218</v>
      </c>
      <c r="D960" s="36" t="s">
        <v>78</v>
      </c>
      <c r="E960" s="36" t="s">
        <v>69</v>
      </c>
      <c r="F960" s="36" t="s">
        <v>70</v>
      </c>
      <c r="G960" s="36" t="s">
        <v>79</v>
      </c>
      <c r="H960" s="36">
        <v>20</v>
      </c>
      <c r="I960" s="36">
        <v>20</v>
      </c>
    </row>
    <row r="961" spans="1:9" x14ac:dyDescent="0.35">
      <c r="A961" s="36">
        <v>1534433</v>
      </c>
      <c r="B961" s="36" t="str">
        <f>VLOOKUP(AllData[[#This Row],[Order]],MM[],3,FALSE)</f>
        <v>V5757341200600</v>
      </c>
      <c r="C961" s="36">
        <f>VLOOKUP(AllData[[#This Row],[Order]],MM[],2,FALSE)</f>
        <v>218</v>
      </c>
      <c r="D961" s="36" t="s">
        <v>80</v>
      </c>
      <c r="E961" s="36" t="s">
        <v>69</v>
      </c>
      <c r="F961" s="36" t="s">
        <v>70</v>
      </c>
      <c r="G961" s="36" t="s">
        <v>81</v>
      </c>
      <c r="H961" s="36">
        <v>20</v>
      </c>
      <c r="I961" s="36">
        <v>20</v>
      </c>
    </row>
    <row r="962" spans="1:9" x14ac:dyDescent="0.35">
      <c r="A962" s="36">
        <v>1534433</v>
      </c>
      <c r="B962" s="36" t="str">
        <f>VLOOKUP(AllData[[#This Row],[Order]],MM[],3,FALSE)</f>
        <v>V5757341200600</v>
      </c>
      <c r="C962" s="36">
        <f>VLOOKUP(AllData[[#This Row],[Order]],MM[],2,FALSE)</f>
        <v>218</v>
      </c>
      <c r="D962" s="36" t="s">
        <v>82</v>
      </c>
      <c r="E962" s="36" t="s">
        <v>83</v>
      </c>
      <c r="F962" s="36" t="s">
        <v>84</v>
      </c>
      <c r="G962" s="36" t="s">
        <v>84</v>
      </c>
      <c r="H962" s="36">
        <v>708.9</v>
      </c>
      <c r="I962" s="36">
        <v>450</v>
      </c>
    </row>
    <row r="963" spans="1:9" x14ac:dyDescent="0.35">
      <c r="A963" s="36">
        <v>1534433</v>
      </c>
      <c r="B963" s="36" t="str">
        <f>VLOOKUP(AllData[[#This Row],[Order]],MM[],3,FALSE)</f>
        <v>V5757341200600</v>
      </c>
      <c r="C963" s="36">
        <f>VLOOKUP(AllData[[#This Row],[Order]],MM[],2,FALSE)</f>
        <v>218</v>
      </c>
      <c r="D963" s="36" t="s">
        <v>85</v>
      </c>
      <c r="E963" s="36" t="s">
        <v>86</v>
      </c>
      <c r="F963" s="36" t="s">
        <v>87</v>
      </c>
      <c r="G963" s="36" t="s">
        <v>87</v>
      </c>
      <c r="H963" s="36">
        <v>20</v>
      </c>
      <c r="I963" s="36">
        <v>20</v>
      </c>
    </row>
    <row r="964" spans="1:9" x14ac:dyDescent="0.35">
      <c r="A964" s="36">
        <v>1534433</v>
      </c>
      <c r="B964" s="36" t="str">
        <f>VLOOKUP(AllData[[#This Row],[Order]],MM[],3,FALSE)</f>
        <v>V5757341200600</v>
      </c>
      <c r="C964" s="36">
        <f>VLOOKUP(AllData[[#This Row],[Order]],MM[],2,FALSE)</f>
        <v>218</v>
      </c>
      <c r="D964" s="36" t="s">
        <v>88</v>
      </c>
      <c r="E964" s="36" t="s">
        <v>89</v>
      </c>
      <c r="F964" s="36" t="s">
        <v>91</v>
      </c>
      <c r="G964" s="36" t="s">
        <v>92</v>
      </c>
      <c r="H964" s="36"/>
      <c r="I964" s="36">
        <v>0</v>
      </c>
    </row>
    <row r="965" spans="1:9" x14ac:dyDescent="0.35">
      <c r="A965" s="36">
        <v>1534433</v>
      </c>
      <c r="B965" s="36" t="str">
        <f>VLOOKUP(AllData[[#This Row],[Order]],MM[],3,FALSE)</f>
        <v>V5757341200600</v>
      </c>
      <c r="C965" s="36">
        <f>VLOOKUP(AllData[[#This Row],[Order]],MM[],2,FALSE)</f>
        <v>218</v>
      </c>
      <c r="D965" s="36" t="s">
        <v>95</v>
      </c>
      <c r="E965" s="36" t="s">
        <v>61</v>
      </c>
      <c r="F965" s="36" t="s">
        <v>63</v>
      </c>
      <c r="G965" s="36" t="s">
        <v>96</v>
      </c>
      <c r="H965" s="36">
        <v>2.3170000000000002</v>
      </c>
      <c r="I965" s="36">
        <v>40</v>
      </c>
    </row>
    <row r="966" spans="1:9" x14ac:dyDescent="0.35">
      <c r="A966" s="36">
        <v>1534433</v>
      </c>
      <c r="B966" s="36" t="str">
        <f>VLOOKUP(AllData[[#This Row],[Order]],MM[],3,FALSE)</f>
        <v>V5757341200600</v>
      </c>
      <c r="C966" s="36">
        <f>VLOOKUP(AllData[[#This Row],[Order]],MM[],2,FALSE)</f>
        <v>218</v>
      </c>
      <c r="D966" s="36" t="s">
        <v>97</v>
      </c>
      <c r="E966" s="36" t="s">
        <v>69</v>
      </c>
      <c r="F966" s="36" t="s">
        <v>70</v>
      </c>
      <c r="G966" s="36" t="s">
        <v>98</v>
      </c>
      <c r="H966" s="36">
        <v>20</v>
      </c>
      <c r="I966" s="36">
        <v>20</v>
      </c>
    </row>
    <row r="967" spans="1:9" x14ac:dyDescent="0.35">
      <c r="A967" s="36">
        <v>1534433</v>
      </c>
      <c r="B967" s="36" t="str">
        <f>VLOOKUP(AllData[[#This Row],[Order]],MM[],3,FALSE)</f>
        <v>V5757341200600</v>
      </c>
      <c r="C967" s="36">
        <f>VLOOKUP(AllData[[#This Row],[Order]],MM[],2,FALSE)</f>
        <v>218</v>
      </c>
      <c r="D967" s="36" t="s">
        <v>99</v>
      </c>
      <c r="E967" s="36" t="s">
        <v>69</v>
      </c>
      <c r="F967" s="36" t="s">
        <v>70</v>
      </c>
      <c r="G967" s="36" t="s">
        <v>100</v>
      </c>
      <c r="H967" s="36">
        <v>50</v>
      </c>
      <c r="I967" s="36">
        <v>50</v>
      </c>
    </row>
    <row r="968" spans="1:9" x14ac:dyDescent="0.35">
      <c r="A968" s="36">
        <v>1534433</v>
      </c>
      <c r="B968" s="36" t="str">
        <f>VLOOKUP(AllData[[#This Row],[Order]],MM[],3,FALSE)</f>
        <v>V5757341200600</v>
      </c>
      <c r="C968" s="36">
        <f>VLOOKUP(AllData[[#This Row],[Order]],MM[],2,FALSE)</f>
        <v>218</v>
      </c>
      <c r="D968" s="36" t="s">
        <v>101</v>
      </c>
      <c r="E968" s="36" t="s">
        <v>102</v>
      </c>
      <c r="F968" s="36" t="s">
        <v>100</v>
      </c>
      <c r="G968" s="36" t="s">
        <v>103</v>
      </c>
      <c r="H968" s="36">
        <v>10</v>
      </c>
      <c r="I968" s="36">
        <v>10</v>
      </c>
    </row>
    <row r="969" spans="1:9" x14ac:dyDescent="0.35">
      <c r="A969" s="36">
        <v>1534433</v>
      </c>
      <c r="B969" s="36" t="str">
        <f>VLOOKUP(AllData[[#This Row],[Order]],MM[],3,FALSE)</f>
        <v>V5757341200600</v>
      </c>
      <c r="C969" s="36">
        <f>VLOOKUP(AllData[[#This Row],[Order]],MM[],2,FALSE)</f>
        <v>218</v>
      </c>
      <c r="D969" s="36" t="s">
        <v>104</v>
      </c>
      <c r="E969" s="36" t="s">
        <v>102</v>
      </c>
      <c r="F969" s="36" t="s">
        <v>100</v>
      </c>
      <c r="G969" s="36" t="s">
        <v>106</v>
      </c>
      <c r="H969" s="36">
        <v>10</v>
      </c>
      <c r="I969" s="36">
        <v>10</v>
      </c>
    </row>
    <row r="970" spans="1:9" x14ac:dyDescent="0.35">
      <c r="A970" s="36">
        <v>1534433</v>
      </c>
      <c r="B970" s="36" t="str">
        <f>VLOOKUP(AllData[[#This Row],[Order]],MM[],3,FALSE)</f>
        <v>V5757341200600</v>
      </c>
      <c r="C970" s="36">
        <f>VLOOKUP(AllData[[#This Row],[Order]],MM[],2,FALSE)</f>
        <v>218</v>
      </c>
      <c r="D970" s="36" t="s">
        <v>60</v>
      </c>
      <c r="E970" s="36" t="s">
        <v>61</v>
      </c>
      <c r="F970" s="36" t="s">
        <v>63</v>
      </c>
      <c r="G970" s="36" t="s">
        <v>108</v>
      </c>
      <c r="H970" s="36">
        <v>14.583</v>
      </c>
      <c r="I970" s="36">
        <v>1</v>
      </c>
    </row>
    <row r="971" spans="1:9" x14ac:dyDescent="0.35">
      <c r="A971" s="36">
        <v>1534433</v>
      </c>
      <c r="B971" s="36" t="str">
        <f>VLOOKUP(AllData[[#This Row],[Order]],MM[],3,FALSE)</f>
        <v>V5757341200600</v>
      </c>
      <c r="C971" s="36">
        <f>VLOOKUP(AllData[[#This Row],[Order]],MM[],2,FALSE)</f>
        <v>218</v>
      </c>
      <c r="D971" s="36" t="s">
        <v>82</v>
      </c>
      <c r="E971" s="36" t="s">
        <v>83</v>
      </c>
      <c r="F971" s="36" t="s">
        <v>84</v>
      </c>
      <c r="G971" s="36" t="s">
        <v>110</v>
      </c>
      <c r="H971" s="36"/>
      <c r="I971" s="36">
        <v>5</v>
      </c>
    </row>
    <row r="972" spans="1:9" x14ac:dyDescent="0.35">
      <c r="A972" s="36">
        <v>1534627</v>
      </c>
      <c r="B972" s="36" t="str">
        <f>VLOOKUP(AllData[[#This Row],[Order]],MM[],3,FALSE)</f>
        <v>V5757301200200Q</v>
      </c>
      <c r="C972" s="36">
        <f>VLOOKUP(AllData[[#This Row],[Order]],MM[],2,FALSE)</f>
        <v>218</v>
      </c>
      <c r="D972" s="36" t="s">
        <v>60</v>
      </c>
      <c r="E972" s="36" t="s">
        <v>61</v>
      </c>
      <c r="F972" s="36" t="s">
        <v>63</v>
      </c>
      <c r="G972" s="36" t="s">
        <v>64</v>
      </c>
      <c r="H972" s="36">
        <v>0.91666666666666663</v>
      </c>
      <c r="I972" s="36">
        <v>20</v>
      </c>
    </row>
    <row r="973" spans="1:9" x14ac:dyDescent="0.35">
      <c r="A973" s="36">
        <v>1534627</v>
      </c>
      <c r="B973" s="36" t="str">
        <f>VLOOKUP(AllData[[#This Row],[Order]],MM[],3,FALSE)</f>
        <v>V5757301200200Q</v>
      </c>
      <c r="C973" s="36">
        <f>VLOOKUP(AllData[[#This Row],[Order]],MM[],2,FALSE)</f>
        <v>218</v>
      </c>
      <c r="D973" s="36" t="s">
        <v>68</v>
      </c>
      <c r="E973" s="36" t="s">
        <v>69</v>
      </c>
      <c r="F973" s="36" t="s">
        <v>70</v>
      </c>
      <c r="G973" s="36" t="s">
        <v>71</v>
      </c>
      <c r="H973" s="36">
        <v>30</v>
      </c>
      <c r="I973" s="36">
        <v>30</v>
      </c>
    </row>
    <row r="974" spans="1:9" x14ac:dyDescent="0.35">
      <c r="A974" s="36">
        <v>1534627</v>
      </c>
      <c r="B974" s="36" t="str">
        <f>VLOOKUP(AllData[[#This Row],[Order]],MM[],3,FALSE)</f>
        <v>V5757301200200Q</v>
      </c>
      <c r="C974" s="36">
        <f>VLOOKUP(AllData[[#This Row],[Order]],MM[],2,FALSE)</f>
        <v>218</v>
      </c>
      <c r="D974" s="36" t="s">
        <v>73</v>
      </c>
      <c r="E974" s="36" t="s">
        <v>61</v>
      </c>
      <c r="F974" s="36" t="s">
        <v>63</v>
      </c>
      <c r="G974" s="36" t="s">
        <v>74</v>
      </c>
      <c r="H974" s="36">
        <v>77.040000000000006</v>
      </c>
      <c r="I974" s="36">
        <v>200</v>
      </c>
    </row>
    <row r="975" spans="1:9" x14ac:dyDescent="0.35">
      <c r="A975" s="36">
        <v>1534627</v>
      </c>
      <c r="B975" s="36" t="str">
        <f>VLOOKUP(AllData[[#This Row],[Order]],MM[],3,FALSE)</f>
        <v>V5757301200200Q</v>
      </c>
      <c r="C975" s="36">
        <f>VLOOKUP(AllData[[#This Row],[Order]],MM[],2,FALSE)</f>
        <v>218</v>
      </c>
      <c r="D975" s="36" t="s">
        <v>75</v>
      </c>
      <c r="E975" s="36" t="s">
        <v>61</v>
      </c>
      <c r="F975" s="36" t="s">
        <v>63</v>
      </c>
      <c r="G975" s="36" t="s">
        <v>76</v>
      </c>
      <c r="H975" s="36">
        <v>5.75</v>
      </c>
      <c r="I975" s="36">
        <v>500</v>
      </c>
    </row>
    <row r="976" spans="1:9" x14ac:dyDescent="0.35">
      <c r="A976" s="36">
        <v>1534627</v>
      </c>
      <c r="B976" s="36" t="str">
        <f>VLOOKUP(AllData[[#This Row],[Order]],MM[],3,FALSE)</f>
        <v>V5757301200200Q</v>
      </c>
      <c r="C976" s="36">
        <f>VLOOKUP(AllData[[#This Row],[Order]],MM[],2,FALSE)</f>
        <v>218</v>
      </c>
      <c r="D976" s="36" t="s">
        <v>78</v>
      </c>
      <c r="E976" s="36" t="s">
        <v>69</v>
      </c>
      <c r="F976" s="36" t="s">
        <v>70</v>
      </c>
      <c r="G976" s="36" t="s">
        <v>79</v>
      </c>
      <c r="H976" s="36">
        <v>20</v>
      </c>
      <c r="I976" s="36">
        <v>20</v>
      </c>
    </row>
    <row r="977" spans="1:9" x14ac:dyDescent="0.35">
      <c r="A977" s="36">
        <v>1534627</v>
      </c>
      <c r="B977" s="36" t="str">
        <f>VLOOKUP(AllData[[#This Row],[Order]],MM[],3,FALSE)</f>
        <v>V5757301200200Q</v>
      </c>
      <c r="C977" s="36">
        <f>VLOOKUP(AllData[[#This Row],[Order]],MM[],2,FALSE)</f>
        <v>218</v>
      </c>
      <c r="D977" s="36" t="s">
        <v>80</v>
      </c>
      <c r="E977" s="36" t="s">
        <v>69</v>
      </c>
      <c r="F977" s="36" t="s">
        <v>70</v>
      </c>
      <c r="G977" s="36" t="s">
        <v>81</v>
      </c>
      <c r="H977" s="36">
        <v>20</v>
      </c>
      <c r="I977" s="36">
        <v>20</v>
      </c>
    </row>
    <row r="978" spans="1:9" x14ac:dyDescent="0.35">
      <c r="A978" s="36">
        <v>1534627</v>
      </c>
      <c r="B978" s="36" t="str">
        <f>VLOOKUP(AllData[[#This Row],[Order]],MM[],3,FALSE)</f>
        <v>V5757301200200Q</v>
      </c>
      <c r="C978" s="36">
        <f>VLOOKUP(AllData[[#This Row],[Order]],MM[],2,FALSE)</f>
        <v>218</v>
      </c>
      <c r="D978" s="36" t="s">
        <v>82</v>
      </c>
      <c r="E978" s="36" t="s">
        <v>83</v>
      </c>
      <c r="F978" s="36" t="s">
        <v>84</v>
      </c>
      <c r="G978" s="36" t="s">
        <v>84</v>
      </c>
      <c r="H978" s="36">
        <v>736.68000000000006</v>
      </c>
      <c r="I978" s="36">
        <v>450</v>
      </c>
    </row>
    <row r="979" spans="1:9" x14ac:dyDescent="0.35">
      <c r="A979" s="36">
        <v>1534627</v>
      </c>
      <c r="B979" s="36" t="str">
        <f>VLOOKUP(AllData[[#This Row],[Order]],MM[],3,FALSE)</f>
        <v>V5757301200200Q</v>
      </c>
      <c r="C979" s="36">
        <f>VLOOKUP(AllData[[#This Row],[Order]],MM[],2,FALSE)</f>
        <v>218</v>
      </c>
      <c r="D979" s="36" t="s">
        <v>85</v>
      </c>
      <c r="E979" s="36" t="s">
        <v>86</v>
      </c>
      <c r="F979" s="36" t="s">
        <v>87</v>
      </c>
      <c r="G979" s="36" t="s">
        <v>87</v>
      </c>
      <c r="H979" s="36">
        <v>20</v>
      </c>
      <c r="I979" s="36">
        <v>20</v>
      </c>
    </row>
    <row r="980" spans="1:9" x14ac:dyDescent="0.35">
      <c r="A980" s="36">
        <v>1534627</v>
      </c>
      <c r="B980" s="36" t="str">
        <f>VLOOKUP(AllData[[#This Row],[Order]],MM[],3,FALSE)</f>
        <v>V5757301200200Q</v>
      </c>
      <c r="C980" s="36">
        <f>VLOOKUP(AllData[[#This Row],[Order]],MM[],2,FALSE)</f>
        <v>218</v>
      </c>
      <c r="D980" s="36" t="s">
        <v>88</v>
      </c>
      <c r="E980" s="36" t="s">
        <v>89</v>
      </c>
      <c r="F980" s="36" t="s">
        <v>91</v>
      </c>
      <c r="G980" s="36" t="s">
        <v>92</v>
      </c>
      <c r="H980" s="36"/>
      <c r="I980" s="36">
        <v>0</v>
      </c>
    </row>
    <row r="981" spans="1:9" x14ac:dyDescent="0.35">
      <c r="A981" s="36">
        <v>1534627</v>
      </c>
      <c r="B981" s="36" t="str">
        <f>VLOOKUP(AllData[[#This Row],[Order]],MM[],3,FALSE)</f>
        <v>V5757301200200Q</v>
      </c>
      <c r="C981" s="36">
        <f>VLOOKUP(AllData[[#This Row],[Order]],MM[],2,FALSE)</f>
        <v>218</v>
      </c>
      <c r="D981" s="36" t="s">
        <v>95</v>
      </c>
      <c r="E981" s="36" t="s">
        <v>61</v>
      </c>
      <c r="F981" s="36" t="s">
        <v>63</v>
      </c>
      <c r="G981" s="36" t="s">
        <v>96</v>
      </c>
      <c r="H981" s="36">
        <v>30.132999999999999</v>
      </c>
      <c r="I981" s="36">
        <v>40</v>
      </c>
    </row>
    <row r="982" spans="1:9" x14ac:dyDescent="0.35">
      <c r="A982" s="36">
        <v>1534627</v>
      </c>
      <c r="B982" s="36" t="str">
        <f>VLOOKUP(AllData[[#This Row],[Order]],MM[],3,FALSE)</f>
        <v>V5757301200200Q</v>
      </c>
      <c r="C982" s="36">
        <f>VLOOKUP(AllData[[#This Row],[Order]],MM[],2,FALSE)</f>
        <v>218</v>
      </c>
      <c r="D982" s="36" t="s">
        <v>97</v>
      </c>
      <c r="E982" s="36" t="s">
        <v>69</v>
      </c>
      <c r="F982" s="36" t="s">
        <v>70</v>
      </c>
      <c r="G982" s="36" t="s">
        <v>98</v>
      </c>
      <c r="H982" s="36">
        <v>20</v>
      </c>
      <c r="I982" s="36">
        <v>20</v>
      </c>
    </row>
    <row r="983" spans="1:9" x14ac:dyDescent="0.35">
      <c r="A983" s="36">
        <v>1534627</v>
      </c>
      <c r="B983" s="36" t="str">
        <f>VLOOKUP(AllData[[#This Row],[Order]],MM[],3,FALSE)</f>
        <v>V5757301200200Q</v>
      </c>
      <c r="C983" s="36">
        <f>VLOOKUP(AllData[[#This Row],[Order]],MM[],2,FALSE)</f>
        <v>218</v>
      </c>
      <c r="D983" s="36" t="s">
        <v>99</v>
      </c>
      <c r="E983" s="36" t="s">
        <v>69</v>
      </c>
      <c r="F983" s="36" t="s">
        <v>70</v>
      </c>
      <c r="G983" s="36" t="s">
        <v>100</v>
      </c>
      <c r="H983" s="36">
        <v>50</v>
      </c>
      <c r="I983" s="36">
        <v>50</v>
      </c>
    </row>
    <row r="984" spans="1:9" x14ac:dyDescent="0.35">
      <c r="A984" s="36">
        <v>1534627</v>
      </c>
      <c r="B984" s="36" t="str">
        <f>VLOOKUP(AllData[[#This Row],[Order]],MM[],3,FALSE)</f>
        <v>V5757301200200Q</v>
      </c>
      <c r="C984" s="36">
        <f>VLOOKUP(AllData[[#This Row],[Order]],MM[],2,FALSE)</f>
        <v>218</v>
      </c>
      <c r="D984" s="36" t="s">
        <v>101</v>
      </c>
      <c r="E984" s="36" t="s">
        <v>102</v>
      </c>
      <c r="F984" s="36" t="s">
        <v>100</v>
      </c>
      <c r="G984" s="36" t="s">
        <v>103</v>
      </c>
      <c r="H984" s="36">
        <v>10</v>
      </c>
      <c r="I984" s="36">
        <v>10</v>
      </c>
    </row>
    <row r="985" spans="1:9" x14ac:dyDescent="0.35">
      <c r="A985" s="36">
        <v>1534627</v>
      </c>
      <c r="B985" s="36" t="str">
        <f>VLOOKUP(AllData[[#This Row],[Order]],MM[],3,FALSE)</f>
        <v>V5757301200200Q</v>
      </c>
      <c r="C985" s="36">
        <f>VLOOKUP(AllData[[#This Row],[Order]],MM[],2,FALSE)</f>
        <v>218</v>
      </c>
      <c r="D985" s="36" t="s">
        <v>104</v>
      </c>
      <c r="E985" s="36" t="s">
        <v>102</v>
      </c>
      <c r="F985" s="36" t="s">
        <v>100</v>
      </c>
      <c r="G985" s="36" t="s">
        <v>106</v>
      </c>
      <c r="H985" s="36">
        <v>10</v>
      </c>
      <c r="I985" s="36">
        <v>10</v>
      </c>
    </row>
    <row r="986" spans="1:9" x14ac:dyDescent="0.35">
      <c r="A986" s="36">
        <v>1534627</v>
      </c>
      <c r="B986" s="36" t="str">
        <f>VLOOKUP(AllData[[#This Row],[Order]],MM[],3,FALSE)</f>
        <v>V5757301200200Q</v>
      </c>
      <c r="C986" s="36">
        <f>VLOOKUP(AllData[[#This Row],[Order]],MM[],2,FALSE)</f>
        <v>218</v>
      </c>
      <c r="D986" s="36" t="s">
        <v>60</v>
      </c>
      <c r="E986" s="36" t="s">
        <v>61</v>
      </c>
      <c r="F986" s="36" t="s">
        <v>63</v>
      </c>
      <c r="G986" s="36" t="s">
        <v>108</v>
      </c>
      <c r="H986" s="36">
        <v>620.94000000000005</v>
      </c>
      <c r="I986" s="36">
        <v>1</v>
      </c>
    </row>
    <row r="987" spans="1:9" x14ac:dyDescent="0.35">
      <c r="A987" s="36">
        <v>1534627</v>
      </c>
      <c r="B987" s="36" t="str">
        <f>VLOOKUP(AllData[[#This Row],[Order]],MM[],3,FALSE)</f>
        <v>V5757301200200Q</v>
      </c>
      <c r="C987" s="36">
        <f>VLOOKUP(AllData[[#This Row],[Order]],MM[],2,FALSE)</f>
        <v>218</v>
      </c>
      <c r="D987" s="36" t="s">
        <v>82</v>
      </c>
      <c r="E987" s="36" t="s">
        <v>83</v>
      </c>
      <c r="F987" s="36" t="s">
        <v>84</v>
      </c>
      <c r="G987" s="36" t="s">
        <v>110</v>
      </c>
      <c r="H987" s="36">
        <v>106.14</v>
      </c>
      <c r="I987" s="36">
        <v>5</v>
      </c>
    </row>
    <row r="988" spans="1:9" x14ac:dyDescent="0.35">
      <c r="A988" s="36">
        <v>1534628</v>
      </c>
      <c r="B988" s="36" t="str">
        <f>VLOOKUP(AllData[[#This Row],[Order]],MM[],3,FALSE)</f>
        <v>V5757301200200R</v>
      </c>
      <c r="C988" s="36">
        <f>VLOOKUP(AllData[[#This Row],[Order]],MM[],2,FALSE)</f>
        <v>219</v>
      </c>
      <c r="D988" s="36" t="s">
        <v>60</v>
      </c>
      <c r="E988" s="36" t="s">
        <v>61</v>
      </c>
      <c r="F988" s="36" t="s">
        <v>63</v>
      </c>
      <c r="G988" s="36" t="s">
        <v>64</v>
      </c>
      <c r="H988" s="36">
        <v>211.91300000000001</v>
      </c>
      <c r="I988" s="36">
        <v>20</v>
      </c>
    </row>
    <row r="989" spans="1:9" x14ac:dyDescent="0.35">
      <c r="A989" s="36">
        <v>1534628</v>
      </c>
      <c r="B989" s="36" t="str">
        <f>VLOOKUP(AllData[[#This Row],[Order]],MM[],3,FALSE)</f>
        <v>V5757301200200R</v>
      </c>
      <c r="C989" s="36">
        <f>VLOOKUP(AllData[[#This Row],[Order]],MM[],2,FALSE)</f>
        <v>219</v>
      </c>
      <c r="D989" s="36" t="s">
        <v>68</v>
      </c>
      <c r="E989" s="36" t="s">
        <v>69</v>
      </c>
      <c r="F989" s="36" t="s">
        <v>70</v>
      </c>
      <c r="G989" s="36" t="s">
        <v>71</v>
      </c>
      <c r="H989" s="36">
        <v>30</v>
      </c>
      <c r="I989" s="36">
        <v>30</v>
      </c>
    </row>
    <row r="990" spans="1:9" x14ac:dyDescent="0.35">
      <c r="A990" s="36">
        <v>1534628</v>
      </c>
      <c r="B990" s="36" t="str">
        <f>VLOOKUP(AllData[[#This Row],[Order]],MM[],3,FALSE)</f>
        <v>V5757301200200R</v>
      </c>
      <c r="C990" s="36">
        <f>VLOOKUP(AllData[[#This Row],[Order]],MM[],2,FALSE)</f>
        <v>219</v>
      </c>
      <c r="D990" s="36" t="s">
        <v>73</v>
      </c>
      <c r="E990" s="36" t="s">
        <v>61</v>
      </c>
      <c r="F990" s="36" t="s">
        <v>63</v>
      </c>
      <c r="G990" s="36" t="s">
        <v>74</v>
      </c>
      <c r="H990" s="36">
        <v>637.08000000000004</v>
      </c>
      <c r="I990" s="36">
        <v>200</v>
      </c>
    </row>
    <row r="991" spans="1:9" x14ac:dyDescent="0.35">
      <c r="A991" s="36">
        <v>1534628</v>
      </c>
      <c r="B991" s="36" t="str">
        <f>VLOOKUP(AllData[[#This Row],[Order]],MM[],3,FALSE)</f>
        <v>V5757301200200R</v>
      </c>
      <c r="C991" s="36">
        <f>VLOOKUP(AllData[[#This Row],[Order]],MM[],2,FALSE)</f>
        <v>219</v>
      </c>
      <c r="D991" s="36" t="s">
        <v>75</v>
      </c>
      <c r="E991" s="36" t="s">
        <v>61</v>
      </c>
      <c r="F991" s="36" t="s">
        <v>63</v>
      </c>
      <c r="G991" s="36" t="s">
        <v>76</v>
      </c>
      <c r="H991" s="36">
        <v>1129.3800000000001</v>
      </c>
      <c r="I991" s="36">
        <v>500</v>
      </c>
    </row>
    <row r="992" spans="1:9" x14ac:dyDescent="0.35">
      <c r="A992" s="36">
        <v>1534628</v>
      </c>
      <c r="B992" s="36" t="str">
        <f>VLOOKUP(AllData[[#This Row],[Order]],MM[],3,FALSE)</f>
        <v>V5757301200200R</v>
      </c>
      <c r="C992" s="36">
        <f>VLOOKUP(AllData[[#This Row],[Order]],MM[],2,FALSE)</f>
        <v>219</v>
      </c>
      <c r="D992" s="36" t="s">
        <v>78</v>
      </c>
      <c r="E992" s="36" t="s">
        <v>69</v>
      </c>
      <c r="F992" s="36" t="s">
        <v>70</v>
      </c>
      <c r="G992" s="36" t="s">
        <v>79</v>
      </c>
      <c r="H992" s="36">
        <v>20</v>
      </c>
      <c r="I992" s="36">
        <v>20</v>
      </c>
    </row>
    <row r="993" spans="1:9" x14ac:dyDescent="0.35">
      <c r="A993" s="36">
        <v>1534628</v>
      </c>
      <c r="B993" s="36" t="str">
        <f>VLOOKUP(AllData[[#This Row],[Order]],MM[],3,FALSE)</f>
        <v>V5757301200200R</v>
      </c>
      <c r="C993" s="36">
        <f>VLOOKUP(AllData[[#This Row],[Order]],MM[],2,FALSE)</f>
        <v>219</v>
      </c>
      <c r="D993" s="36" t="s">
        <v>80</v>
      </c>
      <c r="E993" s="36" t="s">
        <v>69</v>
      </c>
      <c r="F993" s="36" t="s">
        <v>70</v>
      </c>
      <c r="G993" s="36" t="s">
        <v>81</v>
      </c>
      <c r="H993" s="36">
        <v>20</v>
      </c>
      <c r="I993" s="36">
        <v>20</v>
      </c>
    </row>
    <row r="994" spans="1:9" x14ac:dyDescent="0.35">
      <c r="A994" s="36">
        <v>1534628</v>
      </c>
      <c r="B994" s="36" t="str">
        <f>VLOOKUP(AllData[[#This Row],[Order]],MM[],3,FALSE)</f>
        <v>V5757301200200R</v>
      </c>
      <c r="C994" s="36">
        <f>VLOOKUP(AllData[[#This Row],[Order]],MM[],2,FALSE)</f>
        <v>219</v>
      </c>
      <c r="D994" s="36" t="s">
        <v>82</v>
      </c>
      <c r="E994" s="36" t="s">
        <v>83</v>
      </c>
      <c r="F994" s="36" t="s">
        <v>84</v>
      </c>
      <c r="G994" s="36" t="s">
        <v>84</v>
      </c>
      <c r="H994" s="36">
        <v>346.68</v>
      </c>
      <c r="I994" s="36">
        <v>450</v>
      </c>
    </row>
    <row r="995" spans="1:9" x14ac:dyDescent="0.35">
      <c r="A995" s="36">
        <v>1534628</v>
      </c>
      <c r="B995" s="36" t="str">
        <f>VLOOKUP(AllData[[#This Row],[Order]],MM[],3,FALSE)</f>
        <v>V5757301200200R</v>
      </c>
      <c r="C995" s="36">
        <f>VLOOKUP(AllData[[#This Row],[Order]],MM[],2,FALSE)</f>
        <v>219</v>
      </c>
      <c r="D995" s="36" t="s">
        <v>85</v>
      </c>
      <c r="E995" s="36" t="s">
        <v>86</v>
      </c>
      <c r="F995" s="36" t="s">
        <v>87</v>
      </c>
      <c r="G995" s="36" t="s">
        <v>87</v>
      </c>
      <c r="H995" s="36">
        <v>20</v>
      </c>
      <c r="I995" s="36">
        <v>20</v>
      </c>
    </row>
    <row r="996" spans="1:9" x14ac:dyDescent="0.35">
      <c r="A996" s="36">
        <v>1534628</v>
      </c>
      <c r="B996" s="36" t="str">
        <f>VLOOKUP(AllData[[#This Row],[Order]],MM[],3,FALSE)</f>
        <v>V5757301200200R</v>
      </c>
      <c r="C996" s="36">
        <f>VLOOKUP(AllData[[#This Row],[Order]],MM[],2,FALSE)</f>
        <v>219</v>
      </c>
      <c r="D996" s="36" t="s">
        <v>88</v>
      </c>
      <c r="E996" s="36" t="s">
        <v>89</v>
      </c>
      <c r="F996" s="36" t="s">
        <v>91</v>
      </c>
      <c r="G996" s="36" t="s">
        <v>92</v>
      </c>
      <c r="H996" s="36"/>
      <c r="I996" s="36">
        <v>0</v>
      </c>
    </row>
    <row r="997" spans="1:9" x14ac:dyDescent="0.35">
      <c r="A997" s="36">
        <v>1534628</v>
      </c>
      <c r="B997" s="36" t="str">
        <f>VLOOKUP(AllData[[#This Row],[Order]],MM[],3,FALSE)</f>
        <v>V5757301200200R</v>
      </c>
      <c r="C997" s="36">
        <f>VLOOKUP(AllData[[#This Row],[Order]],MM[],2,FALSE)</f>
        <v>219</v>
      </c>
      <c r="D997" s="36" t="s">
        <v>95</v>
      </c>
      <c r="E997" s="36" t="s">
        <v>61</v>
      </c>
      <c r="F997" s="36" t="s">
        <v>63</v>
      </c>
      <c r="G997" s="36" t="s">
        <v>96</v>
      </c>
      <c r="H997" s="36">
        <v>9</v>
      </c>
      <c r="I997" s="36">
        <v>40</v>
      </c>
    </row>
    <row r="998" spans="1:9" x14ac:dyDescent="0.35">
      <c r="A998" s="36">
        <v>1534628</v>
      </c>
      <c r="B998" s="36" t="str">
        <f>VLOOKUP(AllData[[#This Row],[Order]],MM[],3,FALSE)</f>
        <v>V5757301200200R</v>
      </c>
      <c r="C998" s="36">
        <f>VLOOKUP(AllData[[#This Row],[Order]],MM[],2,FALSE)</f>
        <v>219</v>
      </c>
      <c r="D998" s="36" t="s">
        <v>97</v>
      </c>
      <c r="E998" s="36" t="s">
        <v>69</v>
      </c>
      <c r="F998" s="36" t="s">
        <v>70</v>
      </c>
      <c r="G998" s="36" t="s">
        <v>98</v>
      </c>
      <c r="H998" s="36">
        <v>20</v>
      </c>
      <c r="I998" s="36">
        <v>20</v>
      </c>
    </row>
    <row r="999" spans="1:9" x14ac:dyDescent="0.35">
      <c r="A999" s="36">
        <v>1534628</v>
      </c>
      <c r="B999" s="36" t="str">
        <f>VLOOKUP(AllData[[#This Row],[Order]],MM[],3,FALSE)</f>
        <v>V5757301200200R</v>
      </c>
      <c r="C999" s="36">
        <f>VLOOKUP(AllData[[#This Row],[Order]],MM[],2,FALSE)</f>
        <v>219</v>
      </c>
      <c r="D999" s="36" t="s">
        <v>99</v>
      </c>
      <c r="E999" s="36" t="s">
        <v>69</v>
      </c>
      <c r="F999" s="36" t="s">
        <v>70</v>
      </c>
      <c r="G999" s="36" t="s">
        <v>100</v>
      </c>
      <c r="H999" s="36">
        <v>50</v>
      </c>
      <c r="I999" s="36">
        <v>50</v>
      </c>
    </row>
    <row r="1000" spans="1:9" x14ac:dyDescent="0.35">
      <c r="A1000" s="36">
        <v>1534628</v>
      </c>
      <c r="B1000" s="36" t="str">
        <f>VLOOKUP(AllData[[#This Row],[Order]],MM[],3,FALSE)</f>
        <v>V5757301200200R</v>
      </c>
      <c r="C1000" s="36">
        <f>VLOOKUP(AllData[[#This Row],[Order]],MM[],2,FALSE)</f>
        <v>219</v>
      </c>
      <c r="D1000" s="36" t="s">
        <v>101</v>
      </c>
      <c r="E1000" s="36" t="s">
        <v>102</v>
      </c>
      <c r="F1000" s="36" t="s">
        <v>100</v>
      </c>
      <c r="G1000" s="36" t="s">
        <v>103</v>
      </c>
      <c r="H1000" s="36">
        <v>10</v>
      </c>
      <c r="I1000" s="36">
        <v>10</v>
      </c>
    </row>
    <row r="1001" spans="1:9" x14ac:dyDescent="0.35">
      <c r="A1001" s="36">
        <v>1534628</v>
      </c>
      <c r="B1001" s="36" t="str">
        <f>VLOOKUP(AllData[[#This Row],[Order]],MM[],3,FALSE)</f>
        <v>V5757301200200R</v>
      </c>
      <c r="C1001" s="36">
        <f>VLOOKUP(AllData[[#This Row],[Order]],MM[],2,FALSE)</f>
        <v>219</v>
      </c>
      <c r="D1001" s="36" t="s">
        <v>104</v>
      </c>
      <c r="E1001" s="36" t="s">
        <v>102</v>
      </c>
      <c r="F1001" s="36" t="s">
        <v>100</v>
      </c>
      <c r="G1001" s="36" t="s">
        <v>106</v>
      </c>
      <c r="H1001" s="36">
        <v>10</v>
      </c>
      <c r="I1001" s="36">
        <v>10</v>
      </c>
    </row>
    <row r="1002" spans="1:9" x14ac:dyDescent="0.35">
      <c r="A1002" s="36">
        <v>1534628</v>
      </c>
      <c r="B1002" s="36" t="str">
        <f>VLOOKUP(AllData[[#This Row],[Order]],MM[],3,FALSE)</f>
        <v>V5757301200200R</v>
      </c>
      <c r="C1002" s="36">
        <f>VLOOKUP(AllData[[#This Row],[Order]],MM[],2,FALSE)</f>
        <v>219</v>
      </c>
      <c r="D1002" s="36" t="s">
        <v>60</v>
      </c>
      <c r="E1002" s="36" t="s">
        <v>61</v>
      </c>
      <c r="F1002" s="36" t="s">
        <v>63</v>
      </c>
      <c r="G1002" s="36" t="s">
        <v>108</v>
      </c>
      <c r="H1002" s="36">
        <v>609.72</v>
      </c>
      <c r="I1002" s="36">
        <v>1</v>
      </c>
    </row>
    <row r="1003" spans="1:9" x14ac:dyDescent="0.35">
      <c r="A1003" s="36">
        <v>1534628</v>
      </c>
      <c r="B1003" s="36" t="str">
        <f>VLOOKUP(AllData[[#This Row],[Order]],MM[],3,FALSE)</f>
        <v>V5757301200200R</v>
      </c>
      <c r="C1003" s="36">
        <f>VLOOKUP(AllData[[#This Row],[Order]],MM[],2,FALSE)</f>
        <v>219</v>
      </c>
      <c r="D1003" s="36" t="s">
        <v>82</v>
      </c>
      <c r="E1003" s="36" t="s">
        <v>83</v>
      </c>
      <c r="F1003" s="36" t="s">
        <v>84</v>
      </c>
      <c r="G1003" s="36" t="s">
        <v>110</v>
      </c>
      <c r="H1003" s="36">
        <v>147.84</v>
      </c>
      <c r="I1003" s="36">
        <v>5</v>
      </c>
    </row>
    <row r="1004" spans="1:9" x14ac:dyDescent="0.35">
      <c r="A1004" s="36">
        <v>1534629</v>
      </c>
      <c r="B1004" s="36" t="str">
        <f>VLOOKUP(AllData[[#This Row],[Order]],MM[],3,FALSE)</f>
        <v>V5757321200400</v>
      </c>
      <c r="C1004" s="36">
        <f>VLOOKUP(AllData[[#This Row],[Order]],MM[],2,FALSE)</f>
        <v>218</v>
      </c>
      <c r="D1004" s="36" t="s">
        <v>60</v>
      </c>
      <c r="E1004" s="36" t="s">
        <v>61</v>
      </c>
      <c r="F1004" s="36" t="s">
        <v>63</v>
      </c>
      <c r="G1004" s="36" t="s">
        <v>64</v>
      </c>
      <c r="H1004" s="36">
        <v>47.267000000000003</v>
      </c>
      <c r="I1004" s="36">
        <v>20</v>
      </c>
    </row>
    <row r="1005" spans="1:9" x14ac:dyDescent="0.35">
      <c r="A1005" s="36">
        <v>1534629</v>
      </c>
      <c r="B1005" s="36" t="str">
        <f>VLOOKUP(AllData[[#This Row],[Order]],MM[],3,FALSE)</f>
        <v>V5757321200400</v>
      </c>
      <c r="C1005" s="36">
        <f>VLOOKUP(AllData[[#This Row],[Order]],MM[],2,FALSE)</f>
        <v>218</v>
      </c>
      <c r="D1005" s="36" t="s">
        <v>68</v>
      </c>
      <c r="E1005" s="36" t="s">
        <v>69</v>
      </c>
      <c r="F1005" s="36" t="s">
        <v>70</v>
      </c>
      <c r="G1005" s="36" t="s">
        <v>71</v>
      </c>
      <c r="H1005" s="36">
        <v>30</v>
      </c>
      <c r="I1005" s="36">
        <v>30</v>
      </c>
    </row>
    <row r="1006" spans="1:9" x14ac:dyDescent="0.35">
      <c r="A1006" s="36">
        <v>1534629</v>
      </c>
      <c r="B1006" s="36" t="str">
        <f>VLOOKUP(AllData[[#This Row],[Order]],MM[],3,FALSE)</f>
        <v>V5757321200400</v>
      </c>
      <c r="C1006" s="36">
        <f>VLOOKUP(AllData[[#This Row],[Order]],MM[],2,FALSE)</f>
        <v>218</v>
      </c>
      <c r="D1006" s="36" t="s">
        <v>73</v>
      </c>
      <c r="E1006" s="36" t="s">
        <v>61</v>
      </c>
      <c r="F1006" s="36" t="s">
        <v>63</v>
      </c>
      <c r="G1006" s="36" t="s">
        <v>74</v>
      </c>
      <c r="H1006" s="36">
        <v>702.48</v>
      </c>
      <c r="I1006" s="36">
        <v>200</v>
      </c>
    </row>
    <row r="1007" spans="1:9" x14ac:dyDescent="0.35">
      <c r="A1007" s="36">
        <v>1534629</v>
      </c>
      <c r="B1007" s="36" t="str">
        <f>VLOOKUP(AllData[[#This Row],[Order]],MM[],3,FALSE)</f>
        <v>V5757321200400</v>
      </c>
      <c r="C1007" s="36">
        <f>VLOOKUP(AllData[[#This Row],[Order]],MM[],2,FALSE)</f>
        <v>218</v>
      </c>
      <c r="D1007" s="36" t="s">
        <v>75</v>
      </c>
      <c r="E1007" s="36" t="s">
        <v>61</v>
      </c>
      <c r="F1007" s="36" t="s">
        <v>63</v>
      </c>
      <c r="G1007" s="36" t="s">
        <v>76</v>
      </c>
      <c r="H1007" s="36">
        <v>510.34</v>
      </c>
      <c r="I1007" s="36">
        <v>500</v>
      </c>
    </row>
    <row r="1008" spans="1:9" x14ac:dyDescent="0.35">
      <c r="A1008" s="36">
        <v>1534629</v>
      </c>
      <c r="B1008" s="36" t="str">
        <f>VLOOKUP(AllData[[#This Row],[Order]],MM[],3,FALSE)</f>
        <v>V5757321200400</v>
      </c>
      <c r="C1008" s="36">
        <f>VLOOKUP(AllData[[#This Row],[Order]],MM[],2,FALSE)</f>
        <v>218</v>
      </c>
      <c r="D1008" s="36" t="s">
        <v>78</v>
      </c>
      <c r="E1008" s="36" t="s">
        <v>69</v>
      </c>
      <c r="F1008" s="36" t="s">
        <v>70</v>
      </c>
      <c r="G1008" s="36" t="s">
        <v>79</v>
      </c>
      <c r="H1008" s="36">
        <v>20</v>
      </c>
      <c r="I1008" s="36">
        <v>20</v>
      </c>
    </row>
    <row r="1009" spans="1:9" x14ac:dyDescent="0.35">
      <c r="A1009" s="36">
        <v>1534629</v>
      </c>
      <c r="B1009" s="36" t="str">
        <f>VLOOKUP(AllData[[#This Row],[Order]],MM[],3,FALSE)</f>
        <v>V5757321200400</v>
      </c>
      <c r="C1009" s="36">
        <f>VLOOKUP(AllData[[#This Row],[Order]],MM[],2,FALSE)</f>
        <v>218</v>
      </c>
      <c r="D1009" s="36" t="s">
        <v>80</v>
      </c>
      <c r="E1009" s="36" t="s">
        <v>69</v>
      </c>
      <c r="F1009" s="36" t="s">
        <v>70</v>
      </c>
      <c r="G1009" s="36" t="s">
        <v>81</v>
      </c>
      <c r="H1009" s="36">
        <v>20</v>
      </c>
      <c r="I1009" s="36">
        <v>20</v>
      </c>
    </row>
    <row r="1010" spans="1:9" x14ac:dyDescent="0.35">
      <c r="A1010" s="36">
        <v>1534629</v>
      </c>
      <c r="B1010" s="36" t="str">
        <f>VLOOKUP(AllData[[#This Row],[Order]],MM[],3,FALSE)</f>
        <v>V5757321200400</v>
      </c>
      <c r="C1010" s="36">
        <f>VLOOKUP(AllData[[#This Row],[Order]],MM[],2,FALSE)</f>
        <v>218</v>
      </c>
      <c r="D1010" s="36" t="s">
        <v>82</v>
      </c>
      <c r="E1010" s="36" t="s">
        <v>83</v>
      </c>
      <c r="F1010" s="36" t="s">
        <v>84</v>
      </c>
      <c r="G1010" s="36" t="s">
        <v>84</v>
      </c>
      <c r="H1010" s="36">
        <v>575.76</v>
      </c>
      <c r="I1010" s="36">
        <v>450</v>
      </c>
    </row>
    <row r="1011" spans="1:9" x14ac:dyDescent="0.35">
      <c r="A1011" s="36">
        <v>1534629</v>
      </c>
      <c r="B1011" s="36" t="str">
        <f>VLOOKUP(AllData[[#This Row],[Order]],MM[],3,FALSE)</f>
        <v>V5757321200400</v>
      </c>
      <c r="C1011" s="36">
        <f>VLOOKUP(AllData[[#This Row],[Order]],MM[],2,FALSE)</f>
        <v>218</v>
      </c>
      <c r="D1011" s="36" t="s">
        <v>85</v>
      </c>
      <c r="E1011" s="36" t="s">
        <v>86</v>
      </c>
      <c r="F1011" s="36" t="s">
        <v>87</v>
      </c>
      <c r="G1011" s="36" t="s">
        <v>87</v>
      </c>
      <c r="H1011" s="36">
        <v>20</v>
      </c>
      <c r="I1011" s="36">
        <v>20</v>
      </c>
    </row>
    <row r="1012" spans="1:9" x14ac:dyDescent="0.35">
      <c r="A1012" s="36">
        <v>1534629</v>
      </c>
      <c r="B1012" s="36" t="str">
        <f>VLOOKUP(AllData[[#This Row],[Order]],MM[],3,FALSE)</f>
        <v>V5757321200400</v>
      </c>
      <c r="C1012" s="36">
        <f>VLOOKUP(AllData[[#This Row],[Order]],MM[],2,FALSE)</f>
        <v>218</v>
      </c>
      <c r="D1012" s="36" t="s">
        <v>95</v>
      </c>
      <c r="E1012" s="36" t="s">
        <v>61</v>
      </c>
      <c r="F1012" s="36" t="s">
        <v>63</v>
      </c>
      <c r="G1012" s="36" t="s">
        <v>96</v>
      </c>
      <c r="H1012" s="36">
        <v>2.7330000000000001</v>
      </c>
      <c r="I1012" s="36">
        <v>40</v>
      </c>
    </row>
    <row r="1013" spans="1:9" x14ac:dyDescent="0.35">
      <c r="A1013" s="36">
        <v>1534629</v>
      </c>
      <c r="B1013" s="36" t="str">
        <f>VLOOKUP(AllData[[#This Row],[Order]],MM[],3,FALSE)</f>
        <v>V5757321200400</v>
      </c>
      <c r="C1013" s="36">
        <f>VLOOKUP(AllData[[#This Row],[Order]],MM[],2,FALSE)</f>
        <v>218</v>
      </c>
      <c r="D1013" s="36" t="s">
        <v>97</v>
      </c>
      <c r="E1013" s="36" t="s">
        <v>69</v>
      </c>
      <c r="F1013" s="36" t="s">
        <v>70</v>
      </c>
      <c r="G1013" s="36" t="s">
        <v>98</v>
      </c>
      <c r="H1013" s="36">
        <v>20</v>
      </c>
      <c r="I1013" s="36">
        <v>20</v>
      </c>
    </row>
    <row r="1014" spans="1:9" x14ac:dyDescent="0.35">
      <c r="A1014" s="36">
        <v>1534629</v>
      </c>
      <c r="B1014" s="36" t="str">
        <f>VLOOKUP(AllData[[#This Row],[Order]],MM[],3,FALSE)</f>
        <v>V5757321200400</v>
      </c>
      <c r="C1014" s="36">
        <f>VLOOKUP(AllData[[#This Row],[Order]],MM[],2,FALSE)</f>
        <v>218</v>
      </c>
      <c r="D1014" s="36" t="s">
        <v>99</v>
      </c>
      <c r="E1014" s="36" t="s">
        <v>69</v>
      </c>
      <c r="F1014" s="36" t="s">
        <v>70</v>
      </c>
      <c r="G1014" s="36" t="s">
        <v>100</v>
      </c>
      <c r="H1014" s="36">
        <v>50</v>
      </c>
      <c r="I1014" s="36">
        <v>50</v>
      </c>
    </row>
    <row r="1015" spans="1:9" x14ac:dyDescent="0.35">
      <c r="A1015" s="36">
        <v>1534629</v>
      </c>
      <c r="B1015" s="36" t="str">
        <f>VLOOKUP(AllData[[#This Row],[Order]],MM[],3,FALSE)</f>
        <v>V5757321200400</v>
      </c>
      <c r="C1015" s="36">
        <f>VLOOKUP(AllData[[#This Row],[Order]],MM[],2,FALSE)</f>
        <v>218</v>
      </c>
      <c r="D1015" s="36" t="s">
        <v>104</v>
      </c>
      <c r="E1015" s="36" t="s">
        <v>102</v>
      </c>
      <c r="F1015" s="36" t="s">
        <v>100</v>
      </c>
      <c r="G1015" s="36" t="s">
        <v>106</v>
      </c>
      <c r="H1015" s="36">
        <v>10</v>
      </c>
      <c r="I1015" s="36">
        <v>10</v>
      </c>
    </row>
    <row r="1016" spans="1:9" x14ac:dyDescent="0.35">
      <c r="A1016" s="36">
        <v>1534629</v>
      </c>
      <c r="B1016" s="36" t="str">
        <f>VLOOKUP(AllData[[#This Row],[Order]],MM[],3,FALSE)</f>
        <v>V5757321200400</v>
      </c>
      <c r="C1016" s="36">
        <f>VLOOKUP(AllData[[#This Row],[Order]],MM[],2,FALSE)</f>
        <v>218</v>
      </c>
      <c r="D1016" s="36" t="s">
        <v>60</v>
      </c>
      <c r="E1016" s="36" t="s">
        <v>61</v>
      </c>
      <c r="F1016" s="36" t="s">
        <v>63</v>
      </c>
      <c r="G1016" s="36" t="s">
        <v>108</v>
      </c>
      <c r="H1016" s="36">
        <v>4375.92</v>
      </c>
      <c r="I1016" s="36">
        <v>1</v>
      </c>
    </row>
    <row r="1017" spans="1:9" x14ac:dyDescent="0.35">
      <c r="A1017" s="36">
        <v>1534629</v>
      </c>
      <c r="B1017" s="36" t="str">
        <f>VLOOKUP(AllData[[#This Row],[Order]],MM[],3,FALSE)</f>
        <v>V5757321200400</v>
      </c>
      <c r="C1017" s="36">
        <f>VLOOKUP(AllData[[#This Row],[Order]],MM[],2,FALSE)</f>
        <v>218</v>
      </c>
      <c r="D1017" s="36" t="s">
        <v>82</v>
      </c>
      <c r="E1017" s="36" t="s">
        <v>83</v>
      </c>
      <c r="F1017" s="36" t="s">
        <v>84</v>
      </c>
      <c r="G1017" s="36" t="s">
        <v>110</v>
      </c>
      <c r="H1017" s="36"/>
      <c r="I1017" s="36">
        <v>5</v>
      </c>
    </row>
    <row r="1018" spans="1:9" x14ac:dyDescent="0.35">
      <c r="A1018" s="36">
        <v>1534629</v>
      </c>
      <c r="B1018" s="36" t="str">
        <f>VLOOKUP(AllData[[#This Row],[Order]],MM[],3,FALSE)</f>
        <v>V5757321200400</v>
      </c>
      <c r="C1018" s="36">
        <f>VLOOKUP(AllData[[#This Row],[Order]],MM[],2,FALSE)</f>
        <v>218</v>
      </c>
      <c r="D1018" s="36" t="s">
        <v>82</v>
      </c>
      <c r="E1018" s="36" t="s">
        <v>83</v>
      </c>
      <c r="F1018" s="36" t="s">
        <v>84</v>
      </c>
      <c r="G1018" s="36" t="s">
        <v>134</v>
      </c>
      <c r="H1018" s="36"/>
      <c r="I1018" s="36">
        <v>5</v>
      </c>
    </row>
    <row r="1019" spans="1:9" x14ac:dyDescent="0.35">
      <c r="A1019" s="36">
        <v>1534629</v>
      </c>
      <c r="B1019" s="36" t="str">
        <f>VLOOKUP(AllData[[#This Row],[Order]],MM[],3,FALSE)</f>
        <v>V5757321200400</v>
      </c>
      <c r="C1019" s="36">
        <f>VLOOKUP(AllData[[#This Row],[Order]],MM[],2,FALSE)</f>
        <v>218</v>
      </c>
      <c r="D1019" s="36" t="s">
        <v>82</v>
      </c>
      <c r="E1019" s="36" t="s">
        <v>83</v>
      </c>
      <c r="F1019" s="36" t="s">
        <v>84</v>
      </c>
      <c r="G1019" s="36" t="s">
        <v>136</v>
      </c>
      <c r="H1019" s="36"/>
      <c r="I1019" s="36">
        <v>5</v>
      </c>
    </row>
    <row r="1020" spans="1:9" x14ac:dyDescent="0.35">
      <c r="A1020" s="36">
        <v>1534629</v>
      </c>
      <c r="B1020" s="36" t="str">
        <f>VLOOKUP(AllData[[#This Row],[Order]],MM[],3,FALSE)</f>
        <v>V5757321200400</v>
      </c>
      <c r="C1020" s="36">
        <f>VLOOKUP(AllData[[#This Row],[Order]],MM[],2,FALSE)</f>
        <v>218</v>
      </c>
      <c r="D1020" s="36" t="s">
        <v>73</v>
      </c>
      <c r="E1020" s="36" t="s">
        <v>89</v>
      </c>
      <c r="F1020" s="36" t="s">
        <v>91</v>
      </c>
      <c r="G1020" s="36" t="s">
        <v>138</v>
      </c>
      <c r="H1020" s="36"/>
      <c r="I1020" s="36">
        <v>5</v>
      </c>
    </row>
    <row r="1021" spans="1:9" x14ac:dyDescent="0.35">
      <c r="A1021" s="36">
        <v>1534630</v>
      </c>
      <c r="B1021" s="36" t="str">
        <f>VLOOKUP(AllData[[#This Row],[Order]],MM[],3,FALSE)</f>
        <v>V5757321200600</v>
      </c>
      <c r="C1021" s="36">
        <f>VLOOKUP(AllData[[#This Row],[Order]],MM[],2,FALSE)</f>
        <v>219</v>
      </c>
      <c r="D1021" s="36" t="s">
        <v>60</v>
      </c>
      <c r="E1021" s="36" t="s">
        <v>61</v>
      </c>
      <c r="F1021" s="36" t="s">
        <v>63</v>
      </c>
      <c r="G1021" s="36" t="s">
        <v>139</v>
      </c>
      <c r="H1021" s="36">
        <v>11.667</v>
      </c>
      <c r="I1021" s="36">
        <v>20</v>
      </c>
    </row>
    <row r="1022" spans="1:9" x14ac:dyDescent="0.35">
      <c r="A1022" s="36">
        <v>1534630</v>
      </c>
      <c r="B1022" s="36" t="str">
        <f>VLOOKUP(AllData[[#This Row],[Order]],MM[],3,FALSE)</f>
        <v>V5757321200600</v>
      </c>
      <c r="C1022" s="36">
        <f>VLOOKUP(AllData[[#This Row],[Order]],MM[],2,FALSE)</f>
        <v>219</v>
      </c>
      <c r="D1022" s="36" t="s">
        <v>68</v>
      </c>
      <c r="E1022" s="36" t="s">
        <v>69</v>
      </c>
      <c r="F1022" s="36" t="s">
        <v>70</v>
      </c>
      <c r="G1022" s="36" t="s">
        <v>71</v>
      </c>
      <c r="H1022" s="36">
        <v>30</v>
      </c>
      <c r="I1022" s="36">
        <v>30</v>
      </c>
    </row>
    <row r="1023" spans="1:9" x14ac:dyDescent="0.35">
      <c r="A1023" s="36">
        <v>1534630</v>
      </c>
      <c r="B1023" s="36" t="str">
        <f>VLOOKUP(AllData[[#This Row],[Order]],MM[],3,FALSE)</f>
        <v>V5757321200600</v>
      </c>
      <c r="C1023" s="36">
        <f>VLOOKUP(AllData[[#This Row],[Order]],MM[],2,FALSE)</f>
        <v>219</v>
      </c>
      <c r="D1023" s="36" t="s">
        <v>73</v>
      </c>
      <c r="E1023" s="36" t="s">
        <v>61</v>
      </c>
      <c r="F1023" s="36" t="s">
        <v>63</v>
      </c>
      <c r="G1023" s="36" t="s">
        <v>74</v>
      </c>
      <c r="H1023" s="36">
        <v>2624.82</v>
      </c>
      <c r="I1023" s="36">
        <v>200</v>
      </c>
    </row>
    <row r="1024" spans="1:9" x14ac:dyDescent="0.35">
      <c r="A1024" s="36">
        <v>1534630</v>
      </c>
      <c r="B1024" s="36" t="str">
        <f>VLOOKUP(AllData[[#This Row],[Order]],MM[],3,FALSE)</f>
        <v>V5757321200600</v>
      </c>
      <c r="C1024" s="36">
        <f>VLOOKUP(AllData[[#This Row],[Order]],MM[],2,FALSE)</f>
        <v>219</v>
      </c>
      <c r="D1024" s="36" t="s">
        <v>75</v>
      </c>
      <c r="E1024" s="36" t="s">
        <v>61</v>
      </c>
      <c r="F1024" s="36" t="s">
        <v>63</v>
      </c>
      <c r="G1024" s="36" t="s">
        <v>76</v>
      </c>
      <c r="H1024" s="36">
        <v>3098.88</v>
      </c>
      <c r="I1024" s="36">
        <v>500</v>
      </c>
    </row>
    <row r="1025" spans="1:9" x14ac:dyDescent="0.35">
      <c r="A1025" s="36">
        <v>1534630</v>
      </c>
      <c r="B1025" s="36" t="str">
        <f>VLOOKUP(AllData[[#This Row],[Order]],MM[],3,FALSE)</f>
        <v>V5757321200600</v>
      </c>
      <c r="C1025" s="36">
        <f>VLOOKUP(AllData[[#This Row],[Order]],MM[],2,FALSE)</f>
        <v>219</v>
      </c>
      <c r="D1025" s="36" t="s">
        <v>78</v>
      </c>
      <c r="E1025" s="36" t="s">
        <v>69</v>
      </c>
      <c r="F1025" s="36" t="s">
        <v>70</v>
      </c>
      <c r="G1025" s="36" t="s">
        <v>79</v>
      </c>
      <c r="H1025" s="36">
        <v>20</v>
      </c>
      <c r="I1025" s="36">
        <v>20</v>
      </c>
    </row>
    <row r="1026" spans="1:9" x14ac:dyDescent="0.35">
      <c r="A1026" s="36">
        <v>1534630</v>
      </c>
      <c r="B1026" s="36" t="str">
        <f>VLOOKUP(AllData[[#This Row],[Order]],MM[],3,FALSE)</f>
        <v>V5757321200600</v>
      </c>
      <c r="C1026" s="36">
        <f>VLOOKUP(AllData[[#This Row],[Order]],MM[],2,FALSE)</f>
        <v>219</v>
      </c>
      <c r="D1026" s="36" t="s">
        <v>80</v>
      </c>
      <c r="E1026" s="36" t="s">
        <v>69</v>
      </c>
      <c r="F1026" s="36" t="s">
        <v>70</v>
      </c>
      <c r="G1026" s="36" t="s">
        <v>81</v>
      </c>
      <c r="H1026" s="36">
        <v>20</v>
      </c>
      <c r="I1026" s="36">
        <v>20</v>
      </c>
    </row>
    <row r="1027" spans="1:9" x14ac:dyDescent="0.35">
      <c r="A1027" s="36">
        <v>1534630</v>
      </c>
      <c r="B1027" s="36" t="str">
        <f>VLOOKUP(AllData[[#This Row],[Order]],MM[],3,FALSE)</f>
        <v>V5757321200600</v>
      </c>
      <c r="C1027" s="36">
        <f>VLOOKUP(AllData[[#This Row],[Order]],MM[],2,FALSE)</f>
        <v>219</v>
      </c>
      <c r="D1027" s="36" t="s">
        <v>82</v>
      </c>
      <c r="E1027" s="36" t="s">
        <v>83</v>
      </c>
      <c r="F1027" s="36" t="s">
        <v>84</v>
      </c>
      <c r="G1027" s="36" t="s">
        <v>84</v>
      </c>
      <c r="H1027" s="36">
        <v>83.983000000000004</v>
      </c>
      <c r="I1027" s="36">
        <v>450</v>
      </c>
    </row>
    <row r="1028" spans="1:9" x14ac:dyDescent="0.35">
      <c r="A1028" s="36">
        <v>1534630</v>
      </c>
      <c r="B1028" s="36" t="str">
        <f>VLOOKUP(AllData[[#This Row],[Order]],MM[],3,FALSE)</f>
        <v>V5757321200600</v>
      </c>
      <c r="C1028" s="36">
        <f>VLOOKUP(AllData[[#This Row],[Order]],MM[],2,FALSE)</f>
        <v>219</v>
      </c>
      <c r="D1028" s="36" t="s">
        <v>85</v>
      </c>
      <c r="E1028" s="36" t="s">
        <v>86</v>
      </c>
      <c r="F1028" s="36" t="s">
        <v>87</v>
      </c>
      <c r="G1028" s="36" t="s">
        <v>87</v>
      </c>
      <c r="H1028" s="36">
        <v>20</v>
      </c>
      <c r="I1028" s="36">
        <v>20</v>
      </c>
    </row>
    <row r="1029" spans="1:9" x14ac:dyDescent="0.35">
      <c r="A1029" s="36">
        <v>1534630</v>
      </c>
      <c r="B1029" s="36" t="str">
        <f>VLOOKUP(AllData[[#This Row],[Order]],MM[],3,FALSE)</f>
        <v>V5757321200600</v>
      </c>
      <c r="C1029" s="36">
        <f>VLOOKUP(AllData[[#This Row],[Order]],MM[],2,FALSE)</f>
        <v>219</v>
      </c>
      <c r="D1029" s="36" t="s">
        <v>88</v>
      </c>
      <c r="E1029" s="36" t="s">
        <v>89</v>
      </c>
      <c r="F1029" s="36" t="s">
        <v>91</v>
      </c>
      <c r="G1029" s="36" t="s">
        <v>92</v>
      </c>
      <c r="H1029" s="36"/>
      <c r="I1029" s="36">
        <v>0</v>
      </c>
    </row>
    <row r="1030" spans="1:9" x14ac:dyDescent="0.35">
      <c r="A1030" s="36">
        <v>1534630</v>
      </c>
      <c r="B1030" s="36" t="str">
        <f>VLOOKUP(AllData[[#This Row],[Order]],MM[],3,FALSE)</f>
        <v>V5757321200600</v>
      </c>
      <c r="C1030" s="36">
        <f>VLOOKUP(AllData[[#This Row],[Order]],MM[],2,FALSE)</f>
        <v>219</v>
      </c>
      <c r="D1030" s="36" t="s">
        <v>95</v>
      </c>
      <c r="E1030" s="36" t="s">
        <v>61</v>
      </c>
      <c r="F1030" s="36" t="s">
        <v>63</v>
      </c>
      <c r="G1030" s="36" t="s">
        <v>96</v>
      </c>
      <c r="H1030" s="36">
        <v>10.45</v>
      </c>
      <c r="I1030" s="36">
        <v>40</v>
      </c>
    </row>
    <row r="1031" spans="1:9" x14ac:dyDescent="0.35">
      <c r="A1031" s="36">
        <v>1534630</v>
      </c>
      <c r="B1031" s="36" t="str">
        <f>VLOOKUP(AllData[[#This Row],[Order]],MM[],3,FALSE)</f>
        <v>V5757321200600</v>
      </c>
      <c r="C1031" s="36">
        <f>VLOOKUP(AllData[[#This Row],[Order]],MM[],2,FALSE)</f>
        <v>219</v>
      </c>
      <c r="D1031" s="36" t="s">
        <v>97</v>
      </c>
      <c r="E1031" s="36" t="s">
        <v>69</v>
      </c>
      <c r="F1031" s="36" t="s">
        <v>70</v>
      </c>
      <c r="G1031" s="36" t="s">
        <v>98</v>
      </c>
      <c r="H1031" s="36">
        <v>20</v>
      </c>
      <c r="I1031" s="36">
        <v>20</v>
      </c>
    </row>
    <row r="1032" spans="1:9" x14ac:dyDescent="0.35">
      <c r="A1032" s="36">
        <v>1534630</v>
      </c>
      <c r="B1032" s="36" t="str">
        <f>VLOOKUP(AllData[[#This Row],[Order]],MM[],3,FALSE)</f>
        <v>V5757321200600</v>
      </c>
      <c r="C1032" s="36">
        <f>VLOOKUP(AllData[[#This Row],[Order]],MM[],2,FALSE)</f>
        <v>219</v>
      </c>
      <c r="D1032" s="36" t="s">
        <v>99</v>
      </c>
      <c r="E1032" s="36" t="s">
        <v>69</v>
      </c>
      <c r="F1032" s="36" t="s">
        <v>70</v>
      </c>
      <c r="G1032" s="36" t="s">
        <v>100</v>
      </c>
      <c r="H1032" s="36">
        <v>50</v>
      </c>
      <c r="I1032" s="36">
        <v>50</v>
      </c>
    </row>
    <row r="1033" spans="1:9" x14ac:dyDescent="0.35">
      <c r="A1033" s="36">
        <v>1534630</v>
      </c>
      <c r="B1033" s="36" t="str">
        <f>VLOOKUP(AllData[[#This Row],[Order]],MM[],3,FALSE)</f>
        <v>V5757321200600</v>
      </c>
      <c r="C1033" s="36">
        <f>VLOOKUP(AllData[[#This Row],[Order]],MM[],2,FALSE)</f>
        <v>219</v>
      </c>
      <c r="D1033" s="36" t="s">
        <v>101</v>
      </c>
      <c r="E1033" s="36" t="s">
        <v>102</v>
      </c>
      <c r="F1033" s="36" t="s">
        <v>100</v>
      </c>
      <c r="G1033" s="36" t="s">
        <v>103</v>
      </c>
      <c r="H1033" s="36">
        <v>10</v>
      </c>
      <c r="I1033" s="36">
        <v>10</v>
      </c>
    </row>
    <row r="1034" spans="1:9" x14ac:dyDescent="0.35">
      <c r="A1034" s="36">
        <v>1534630</v>
      </c>
      <c r="B1034" s="36" t="str">
        <f>VLOOKUP(AllData[[#This Row],[Order]],MM[],3,FALSE)</f>
        <v>V5757321200600</v>
      </c>
      <c r="C1034" s="36">
        <f>VLOOKUP(AllData[[#This Row],[Order]],MM[],2,FALSE)</f>
        <v>219</v>
      </c>
      <c r="D1034" s="36" t="s">
        <v>104</v>
      </c>
      <c r="E1034" s="36" t="s">
        <v>102</v>
      </c>
      <c r="F1034" s="36" t="s">
        <v>100</v>
      </c>
      <c r="G1034" s="36" t="s">
        <v>106</v>
      </c>
      <c r="H1034" s="36">
        <v>10</v>
      </c>
      <c r="I1034" s="36">
        <v>10</v>
      </c>
    </row>
    <row r="1035" spans="1:9" x14ac:dyDescent="0.35">
      <c r="A1035" s="36">
        <v>1534630</v>
      </c>
      <c r="B1035" s="36" t="str">
        <f>VLOOKUP(AllData[[#This Row],[Order]],MM[],3,FALSE)</f>
        <v>V5757321200600</v>
      </c>
      <c r="C1035" s="36">
        <f>VLOOKUP(AllData[[#This Row],[Order]],MM[],2,FALSE)</f>
        <v>219</v>
      </c>
      <c r="D1035" s="36" t="s">
        <v>60</v>
      </c>
      <c r="E1035" s="36" t="s">
        <v>61</v>
      </c>
      <c r="F1035" s="36" t="s">
        <v>63</v>
      </c>
      <c r="G1035" s="36" t="s">
        <v>108</v>
      </c>
      <c r="H1035" s="36"/>
      <c r="I1035" s="36">
        <v>1</v>
      </c>
    </row>
    <row r="1036" spans="1:9" x14ac:dyDescent="0.35">
      <c r="A1036" s="36">
        <v>1534630</v>
      </c>
      <c r="B1036" s="36" t="str">
        <f>VLOOKUP(AllData[[#This Row],[Order]],MM[],3,FALSE)</f>
        <v>V5757321200600</v>
      </c>
      <c r="C1036" s="36">
        <f>VLOOKUP(AllData[[#This Row],[Order]],MM[],2,FALSE)</f>
        <v>219</v>
      </c>
      <c r="D1036" s="36" t="s">
        <v>82</v>
      </c>
      <c r="E1036" s="36" t="s">
        <v>83</v>
      </c>
      <c r="F1036" s="36" t="s">
        <v>84</v>
      </c>
      <c r="G1036" s="36" t="s">
        <v>110</v>
      </c>
      <c r="H1036" s="36"/>
      <c r="I1036" s="36">
        <v>5</v>
      </c>
    </row>
    <row r="1037" spans="1:9" x14ac:dyDescent="0.35">
      <c r="A1037" s="36">
        <v>1534633</v>
      </c>
      <c r="B1037" s="36" t="str">
        <f>VLOOKUP(AllData[[#This Row],[Order]],MM[],3,FALSE)</f>
        <v>V5757341200400</v>
      </c>
      <c r="C1037" s="36">
        <f>VLOOKUP(AllData[[#This Row],[Order]],MM[],2,FALSE)</f>
        <v>219</v>
      </c>
      <c r="D1037" s="36" t="s">
        <v>60</v>
      </c>
      <c r="E1037" s="36" t="s">
        <v>61</v>
      </c>
      <c r="F1037" s="36" t="s">
        <v>63</v>
      </c>
      <c r="G1037" s="36" t="s">
        <v>64</v>
      </c>
      <c r="H1037" s="36">
        <v>43.716999999999999</v>
      </c>
      <c r="I1037" s="36">
        <v>20</v>
      </c>
    </row>
    <row r="1038" spans="1:9" x14ac:dyDescent="0.35">
      <c r="A1038" s="36">
        <v>1534633</v>
      </c>
      <c r="B1038" s="36" t="str">
        <f>VLOOKUP(AllData[[#This Row],[Order]],MM[],3,FALSE)</f>
        <v>V5757341200400</v>
      </c>
      <c r="C1038" s="36">
        <f>VLOOKUP(AllData[[#This Row],[Order]],MM[],2,FALSE)</f>
        <v>219</v>
      </c>
      <c r="D1038" s="36" t="s">
        <v>68</v>
      </c>
      <c r="E1038" s="36" t="s">
        <v>69</v>
      </c>
      <c r="F1038" s="36" t="s">
        <v>70</v>
      </c>
      <c r="G1038" s="36" t="s">
        <v>71</v>
      </c>
      <c r="H1038" s="36">
        <v>30</v>
      </c>
      <c r="I1038" s="36">
        <v>30</v>
      </c>
    </row>
    <row r="1039" spans="1:9" x14ac:dyDescent="0.35">
      <c r="A1039" s="36">
        <v>1534633</v>
      </c>
      <c r="B1039" s="36" t="str">
        <f>VLOOKUP(AllData[[#This Row],[Order]],MM[],3,FALSE)</f>
        <v>V5757341200400</v>
      </c>
      <c r="C1039" s="36">
        <f>VLOOKUP(AllData[[#This Row],[Order]],MM[],2,FALSE)</f>
        <v>219</v>
      </c>
      <c r="D1039" s="36" t="s">
        <v>73</v>
      </c>
      <c r="E1039" s="36" t="s">
        <v>61</v>
      </c>
      <c r="F1039" s="36" t="s">
        <v>63</v>
      </c>
      <c r="G1039" s="36" t="s">
        <v>74</v>
      </c>
      <c r="H1039" s="36">
        <v>758.46</v>
      </c>
      <c r="I1039" s="36">
        <v>200</v>
      </c>
    </row>
    <row r="1040" spans="1:9" x14ac:dyDescent="0.35">
      <c r="A1040" s="36">
        <v>1534633</v>
      </c>
      <c r="B1040" s="36" t="str">
        <f>VLOOKUP(AllData[[#This Row],[Order]],MM[],3,FALSE)</f>
        <v>V5757341200400</v>
      </c>
      <c r="C1040" s="36">
        <f>VLOOKUP(AllData[[#This Row],[Order]],MM[],2,FALSE)</f>
        <v>219</v>
      </c>
      <c r="D1040" s="36" t="s">
        <v>75</v>
      </c>
      <c r="E1040" s="36" t="s">
        <v>61</v>
      </c>
      <c r="F1040" s="36" t="s">
        <v>63</v>
      </c>
      <c r="G1040" s="36" t="s">
        <v>76</v>
      </c>
      <c r="H1040" s="36">
        <v>619.56000000000006</v>
      </c>
      <c r="I1040" s="36">
        <v>500</v>
      </c>
    </row>
    <row r="1041" spans="1:9" x14ac:dyDescent="0.35">
      <c r="A1041" s="36">
        <v>1534633</v>
      </c>
      <c r="B1041" s="36" t="str">
        <f>VLOOKUP(AllData[[#This Row],[Order]],MM[],3,FALSE)</f>
        <v>V5757341200400</v>
      </c>
      <c r="C1041" s="36">
        <f>VLOOKUP(AllData[[#This Row],[Order]],MM[],2,FALSE)</f>
        <v>219</v>
      </c>
      <c r="D1041" s="36" t="s">
        <v>78</v>
      </c>
      <c r="E1041" s="36" t="s">
        <v>69</v>
      </c>
      <c r="F1041" s="36" t="s">
        <v>70</v>
      </c>
      <c r="G1041" s="36" t="s">
        <v>79</v>
      </c>
      <c r="H1041" s="36">
        <v>20</v>
      </c>
      <c r="I1041" s="36">
        <v>20</v>
      </c>
    </row>
    <row r="1042" spans="1:9" x14ac:dyDescent="0.35">
      <c r="A1042" s="36">
        <v>1534633</v>
      </c>
      <c r="B1042" s="36" t="str">
        <f>VLOOKUP(AllData[[#This Row],[Order]],MM[],3,FALSE)</f>
        <v>V5757341200400</v>
      </c>
      <c r="C1042" s="36">
        <f>VLOOKUP(AllData[[#This Row],[Order]],MM[],2,FALSE)</f>
        <v>219</v>
      </c>
      <c r="D1042" s="36" t="s">
        <v>80</v>
      </c>
      <c r="E1042" s="36" t="s">
        <v>69</v>
      </c>
      <c r="F1042" s="36" t="s">
        <v>70</v>
      </c>
      <c r="G1042" s="36" t="s">
        <v>81</v>
      </c>
      <c r="H1042" s="36">
        <v>20</v>
      </c>
      <c r="I1042" s="36">
        <v>20</v>
      </c>
    </row>
    <row r="1043" spans="1:9" x14ac:dyDescent="0.35">
      <c r="A1043" s="36">
        <v>1534633</v>
      </c>
      <c r="B1043" s="36" t="str">
        <f>VLOOKUP(AllData[[#This Row],[Order]],MM[],3,FALSE)</f>
        <v>V5757341200400</v>
      </c>
      <c r="C1043" s="36">
        <f>VLOOKUP(AllData[[#This Row],[Order]],MM[],2,FALSE)</f>
        <v>219</v>
      </c>
      <c r="D1043" s="36" t="s">
        <v>82</v>
      </c>
      <c r="E1043" s="36" t="s">
        <v>83</v>
      </c>
      <c r="F1043" s="36" t="s">
        <v>84</v>
      </c>
      <c r="G1043" s="36" t="s">
        <v>84</v>
      </c>
      <c r="H1043" s="36">
        <v>782.93999999999994</v>
      </c>
      <c r="I1043" s="36">
        <v>450</v>
      </c>
    </row>
    <row r="1044" spans="1:9" x14ac:dyDescent="0.35">
      <c r="A1044" s="36">
        <v>1534633</v>
      </c>
      <c r="B1044" s="36" t="str">
        <f>VLOOKUP(AllData[[#This Row],[Order]],MM[],3,FALSE)</f>
        <v>V5757341200400</v>
      </c>
      <c r="C1044" s="36">
        <f>VLOOKUP(AllData[[#This Row],[Order]],MM[],2,FALSE)</f>
        <v>219</v>
      </c>
      <c r="D1044" s="36" t="s">
        <v>85</v>
      </c>
      <c r="E1044" s="36" t="s">
        <v>86</v>
      </c>
      <c r="F1044" s="36" t="s">
        <v>87</v>
      </c>
      <c r="G1044" s="36" t="s">
        <v>87</v>
      </c>
      <c r="H1044" s="36">
        <v>20</v>
      </c>
      <c r="I1044" s="36">
        <v>20</v>
      </c>
    </row>
    <row r="1045" spans="1:9" x14ac:dyDescent="0.35">
      <c r="A1045" s="36">
        <v>1534633</v>
      </c>
      <c r="B1045" s="36" t="str">
        <f>VLOOKUP(AllData[[#This Row],[Order]],MM[],3,FALSE)</f>
        <v>V5757341200400</v>
      </c>
      <c r="C1045" s="36">
        <f>VLOOKUP(AllData[[#This Row],[Order]],MM[],2,FALSE)</f>
        <v>219</v>
      </c>
      <c r="D1045" s="36" t="s">
        <v>88</v>
      </c>
      <c r="E1045" s="36" t="s">
        <v>89</v>
      </c>
      <c r="F1045" s="36" t="s">
        <v>91</v>
      </c>
      <c r="G1045" s="36" t="s">
        <v>92</v>
      </c>
      <c r="H1045" s="36"/>
      <c r="I1045" s="36">
        <v>0</v>
      </c>
    </row>
    <row r="1046" spans="1:9" x14ac:dyDescent="0.35">
      <c r="A1046" s="36">
        <v>1534633</v>
      </c>
      <c r="B1046" s="36" t="str">
        <f>VLOOKUP(AllData[[#This Row],[Order]],MM[],3,FALSE)</f>
        <v>V5757341200400</v>
      </c>
      <c r="C1046" s="36">
        <f>VLOOKUP(AllData[[#This Row],[Order]],MM[],2,FALSE)</f>
        <v>219</v>
      </c>
      <c r="D1046" s="36" t="s">
        <v>95</v>
      </c>
      <c r="E1046" s="36" t="s">
        <v>61</v>
      </c>
      <c r="F1046" s="36" t="s">
        <v>63</v>
      </c>
      <c r="G1046" s="36" t="s">
        <v>96</v>
      </c>
      <c r="H1046" s="36">
        <v>38.183</v>
      </c>
      <c r="I1046" s="36">
        <v>40</v>
      </c>
    </row>
    <row r="1047" spans="1:9" x14ac:dyDescent="0.35">
      <c r="A1047" s="36">
        <v>1534633</v>
      </c>
      <c r="B1047" s="36" t="str">
        <f>VLOOKUP(AllData[[#This Row],[Order]],MM[],3,FALSE)</f>
        <v>V5757341200400</v>
      </c>
      <c r="C1047" s="36">
        <f>VLOOKUP(AllData[[#This Row],[Order]],MM[],2,FALSE)</f>
        <v>219</v>
      </c>
      <c r="D1047" s="36" t="s">
        <v>97</v>
      </c>
      <c r="E1047" s="36" t="s">
        <v>69</v>
      </c>
      <c r="F1047" s="36" t="s">
        <v>70</v>
      </c>
      <c r="G1047" s="36" t="s">
        <v>98</v>
      </c>
      <c r="H1047" s="36">
        <v>20</v>
      </c>
      <c r="I1047" s="36">
        <v>20</v>
      </c>
    </row>
    <row r="1048" spans="1:9" x14ac:dyDescent="0.35">
      <c r="A1048" s="36">
        <v>1534633</v>
      </c>
      <c r="B1048" s="36" t="str">
        <f>VLOOKUP(AllData[[#This Row],[Order]],MM[],3,FALSE)</f>
        <v>V5757341200400</v>
      </c>
      <c r="C1048" s="36">
        <f>VLOOKUP(AllData[[#This Row],[Order]],MM[],2,FALSE)</f>
        <v>219</v>
      </c>
      <c r="D1048" s="36" t="s">
        <v>99</v>
      </c>
      <c r="E1048" s="36" t="s">
        <v>69</v>
      </c>
      <c r="F1048" s="36" t="s">
        <v>70</v>
      </c>
      <c r="G1048" s="36" t="s">
        <v>100</v>
      </c>
      <c r="H1048" s="36">
        <v>50</v>
      </c>
      <c r="I1048" s="36">
        <v>50</v>
      </c>
    </row>
    <row r="1049" spans="1:9" x14ac:dyDescent="0.35">
      <c r="A1049" s="36">
        <v>1534633</v>
      </c>
      <c r="B1049" s="36" t="str">
        <f>VLOOKUP(AllData[[#This Row],[Order]],MM[],3,FALSE)</f>
        <v>V5757341200400</v>
      </c>
      <c r="C1049" s="36">
        <f>VLOOKUP(AllData[[#This Row],[Order]],MM[],2,FALSE)</f>
        <v>219</v>
      </c>
      <c r="D1049" s="36" t="s">
        <v>101</v>
      </c>
      <c r="E1049" s="36" t="s">
        <v>102</v>
      </c>
      <c r="F1049" s="36" t="s">
        <v>100</v>
      </c>
      <c r="G1049" s="36" t="s">
        <v>103</v>
      </c>
      <c r="H1049" s="36">
        <v>10</v>
      </c>
      <c r="I1049" s="36">
        <v>10</v>
      </c>
    </row>
    <row r="1050" spans="1:9" x14ac:dyDescent="0.35">
      <c r="A1050" s="36">
        <v>1534633</v>
      </c>
      <c r="B1050" s="36" t="str">
        <f>VLOOKUP(AllData[[#This Row],[Order]],MM[],3,FALSE)</f>
        <v>V5757341200400</v>
      </c>
      <c r="C1050" s="36">
        <f>VLOOKUP(AllData[[#This Row],[Order]],MM[],2,FALSE)</f>
        <v>219</v>
      </c>
      <c r="D1050" s="36" t="s">
        <v>104</v>
      </c>
      <c r="E1050" s="36" t="s">
        <v>102</v>
      </c>
      <c r="F1050" s="36" t="s">
        <v>100</v>
      </c>
      <c r="G1050" s="36" t="s">
        <v>106</v>
      </c>
      <c r="H1050" s="36">
        <v>10</v>
      </c>
      <c r="I1050" s="36">
        <v>10</v>
      </c>
    </row>
    <row r="1051" spans="1:9" x14ac:dyDescent="0.35">
      <c r="A1051" s="36">
        <v>1534633</v>
      </c>
      <c r="B1051" s="36" t="str">
        <f>VLOOKUP(AllData[[#This Row],[Order]],MM[],3,FALSE)</f>
        <v>V5757341200400</v>
      </c>
      <c r="C1051" s="36">
        <f>VLOOKUP(AllData[[#This Row],[Order]],MM[],2,FALSE)</f>
        <v>219</v>
      </c>
      <c r="D1051" s="36" t="s">
        <v>60</v>
      </c>
      <c r="E1051" s="36" t="s">
        <v>61</v>
      </c>
      <c r="F1051" s="36" t="s">
        <v>63</v>
      </c>
      <c r="G1051" s="36" t="s">
        <v>108</v>
      </c>
      <c r="H1051" s="36">
        <v>187.26</v>
      </c>
      <c r="I1051" s="36">
        <v>1</v>
      </c>
    </row>
    <row r="1052" spans="1:9" x14ac:dyDescent="0.35">
      <c r="A1052" s="36">
        <v>1534633</v>
      </c>
      <c r="B1052" s="36" t="str">
        <f>VLOOKUP(AllData[[#This Row],[Order]],MM[],3,FALSE)</f>
        <v>V5757341200400</v>
      </c>
      <c r="C1052" s="36">
        <f>VLOOKUP(AllData[[#This Row],[Order]],MM[],2,FALSE)</f>
        <v>219</v>
      </c>
      <c r="D1052" s="36" t="s">
        <v>82</v>
      </c>
      <c r="E1052" s="36" t="s">
        <v>83</v>
      </c>
      <c r="F1052" s="36" t="s">
        <v>84</v>
      </c>
      <c r="G1052" s="36" t="s">
        <v>110</v>
      </c>
      <c r="H1052" s="36"/>
      <c r="I1052" s="36">
        <v>5</v>
      </c>
    </row>
    <row r="1053" spans="1:9" x14ac:dyDescent="0.35">
      <c r="A1053" s="36">
        <v>1534634</v>
      </c>
      <c r="B1053" s="36" t="str">
        <f>VLOOKUP(AllData[[#This Row],[Order]],MM[],3,FALSE)</f>
        <v>V5757341200600</v>
      </c>
      <c r="C1053" s="36">
        <f>VLOOKUP(AllData[[#This Row],[Order]],MM[],2,FALSE)</f>
        <v>219</v>
      </c>
      <c r="D1053" s="36" t="s">
        <v>60</v>
      </c>
      <c r="E1053" s="36" t="s">
        <v>61</v>
      </c>
      <c r="F1053" s="36" t="s">
        <v>63</v>
      </c>
      <c r="G1053" s="36" t="s">
        <v>64</v>
      </c>
      <c r="H1053" s="36">
        <v>12.9</v>
      </c>
      <c r="I1053" s="36">
        <v>20</v>
      </c>
    </row>
    <row r="1054" spans="1:9" x14ac:dyDescent="0.35">
      <c r="A1054" s="36">
        <v>1534634</v>
      </c>
      <c r="B1054" s="36" t="str">
        <f>VLOOKUP(AllData[[#This Row],[Order]],MM[],3,FALSE)</f>
        <v>V5757341200600</v>
      </c>
      <c r="C1054" s="36">
        <f>VLOOKUP(AllData[[#This Row],[Order]],MM[],2,FALSE)</f>
        <v>219</v>
      </c>
      <c r="D1054" s="36" t="s">
        <v>68</v>
      </c>
      <c r="E1054" s="36" t="s">
        <v>69</v>
      </c>
      <c r="F1054" s="36" t="s">
        <v>70</v>
      </c>
      <c r="G1054" s="36" t="s">
        <v>71</v>
      </c>
      <c r="H1054" s="36">
        <v>30</v>
      </c>
      <c r="I1054" s="36">
        <v>30</v>
      </c>
    </row>
    <row r="1055" spans="1:9" x14ac:dyDescent="0.35">
      <c r="A1055" s="36">
        <v>1534634</v>
      </c>
      <c r="B1055" s="36" t="str">
        <f>VLOOKUP(AllData[[#This Row],[Order]],MM[],3,FALSE)</f>
        <v>V5757341200600</v>
      </c>
      <c r="C1055" s="36">
        <f>VLOOKUP(AllData[[#This Row],[Order]],MM[],2,FALSE)</f>
        <v>219</v>
      </c>
      <c r="D1055" s="36" t="s">
        <v>73</v>
      </c>
      <c r="E1055" s="36" t="s">
        <v>61</v>
      </c>
      <c r="F1055" s="36" t="s">
        <v>63</v>
      </c>
      <c r="G1055" s="36" t="s">
        <v>74</v>
      </c>
      <c r="H1055" s="36">
        <v>501.41999999999996</v>
      </c>
      <c r="I1055" s="36">
        <v>200</v>
      </c>
    </row>
    <row r="1056" spans="1:9" x14ac:dyDescent="0.35">
      <c r="A1056" s="36">
        <v>1534634</v>
      </c>
      <c r="B1056" s="36" t="str">
        <f>VLOOKUP(AllData[[#This Row],[Order]],MM[],3,FALSE)</f>
        <v>V5757341200600</v>
      </c>
      <c r="C1056" s="36">
        <f>VLOOKUP(AllData[[#This Row],[Order]],MM[],2,FALSE)</f>
        <v>219</v>
      </c>
      <c r="D1056" s="36" t="s">
        <v>75</v>
      </c>
      <c r="E1056" s="36" t="s">
        <v>61</v>
      </c>
      <c r="F1056" s="36" t="s">
        <v>63</v>
      </c>
      <c r="G1056" s="36" t="s">
        <v>76</v>
      </c>
      <c r="H1056" s="36">
        <v>378.32299999999998</v>
      </c>
      <c r="I1056" s="36">
        <v>500</v>
      </c>
    </row>
    <row r="1057" spans="1:9" x14ac:dyDescent="0.35">
      <c r="A1057" s="36">
        <v>1534634</v>
      </c>
      <c r="B1057" s="36" t="str">
        <f>VLOOKUP(AllData[[#This Row],[Order]],MM[],3,FALSE)</f>
        <v>V5757341200600</v>
      </c>
      <c r="C1057" s="36">
        <f>VLOOKUP(AllData[[#This Row],[Order]],MM[],2,FALSE)</f>
        <v>219</v>
      </c>
      <c r="D1057" s="36" t="s">
        <v>78</v>
      </c>
      <c r="E1057" s="36" t="s">
        <v>69</v>
      </c>
      <c r="F1057" s="36" t="s">
        <v>70</v>
      </c>
      <c r="G1057" s="36" t="s">
        <v>79</v>
      </c>
      <c r="H1057" s="36">
        <v>20</v>
      </c>
      <c r="I1057" s="36">
        <v>20</v>
      </c>
    </row>
    <row r="1058" spans="1:9" x14ac:dyDescent="0.35">
      <c r="A1058" s="36">
        <v>1534634</v>
      </c>
      <c r="B1058" s="36" t="str">
        <f>VLOOKUP(AllData[[#This Row],[Order]],MM[],3,FALSE)</f>
        <v>V5757341200600</v>
      </c>
      <c r="C1058" s="36">
        <f>VLOOKUP(AllData[[#This Row],[Order]],MM[],2,FALSE)</f>
        <v>219</v>
      </c>
      <c r="D1058" s="36" t="s">
        <v>80</v>
      </c>
      <c r="E1058" s="36" t="s">
        <v>69</v>
      </c>
      <c r="F1058" s="36" t="s">
        <v>70</v>
      </c>
      <c r="G1058" s="36" t="s">
        <v>81</v>
      </c>
      <c r="H1058" s="36">
        <v>20</v>
      </c>
      <c r="I1058" s="36">
        <v>20</v>
      </c>
    </row>
    <row r="1059" spans="1:9" x14ac:dyDescent="0.35">
      <c r="A1059" s="36">
        <v>1534634</v>
      </c>
      <c r="B1059" s="36" t="str">
        <f>VLOOKUP(AllData[[#This Row],[Order]],MM[],3,FALSE)</f>
        <v>V5757341200600</v>
      </c>
      <c r="C1059" s="36">
        <f>VLOOKUP(AllData[[#This Row],[Order]],MM[],2,FALSE)</f>
        <v>219</v>
      </c>
      <c r="D1059" s="36" t="s">
        <v>82</v>
      </c>
      <c r="E1059" s="36" t="s">
        <v>83</v>
      </c>
      <c r="F1059" s="36" t="s">
        <v>84</v>
      </c>
      <c r="G1059" s="36" t="s">
        <v>84</v>
      </c>
      <c r="H1059" s="36">
        <v>310.79999999999995</v>
      </c>
      <c r="I1059" s="36">
        <v>450</v>
      </c>
    </row>
    <row r="1060" spans="1:9" x14ac:dyDescent="0.35">
      <c r="A1060" s="36">
        <v>1534634</v>
      </c>
      <c r="B1060" s="36" t="str">
        <f>VLOOKUP(AllData[[#This Row],[Order]],MM[],3,FALSE)</f>
        <v>V5757341200600</v>
      </c>
      <c r="C1060" s="36">
        <f>VLOOKUP(AllData[[#This Row],[Order]],MM[],2,FALSE)</f>
        <v>219</v>
      </c>
      <c r="D1060" s="36" t="s">
        <v>85</v>
      </c>
      <c r="E1060" s="36" t="s">
        <v>86</v>
      </c>
      <c r="F1060" s="36" t="s">
        <v>87</v>
      </c>
      <c r="G1060" s="36" t="s">
        <v>87</v>
      </c>
      <c r="H1060" s="36">
        <v>20</v>
      </c>
      <c r="I1060" s="36">
        <v>20</v>
      </c>
    </row>
    <row r="1061" spans="1:9" x14ac:dyDescent="0.35">
      <c r="A1061" s="36">
        <v>1534634</v>
      </c>
      <c r="B1061" s="36" t="str">
        <f>VLOOKUP(AllData[[#This Row],[Order]],MM[],3,FALSE)</f>
        <v>V5757341200600</v>
      </c>
      <c r="C1061" s="36">
        <f>VLOOKUP(AllData[[#This Row],[Order]],MM[],2,FALSE)</f>
        <v>219</v>
      </c>
      <c r="D1061" s="36" t="s">
        <v>88</v>
      </c>
      <c r="E1061" s="36" t="s">
        <v>89</v>
      </c>
      <c r="F1061" s="36" t="s">
        <v>91</v>
      </c>
      <c r="G1061" s="36" t="s">
        <v>92</v>
      </c>
      <c r="H1061" s="36"/>
      <c r="I1061" s="36">
        <v>0</v>
      </c>
    </row>
    <row r="1062" spans="1:9" x14ac:dyDescent="0.35">
      <c r="A1062" s="36">
        <v>1534634</v>
      </c>
      <c r="B1062" s="36" t="str">
        <f>VLOOKUP(AllData[[#This Row],[Order]],MM[],3,FALSE)</f>
        <v>V5757341200600</v>
      </c>
      <c r="C1062" s="36">
        <f>VLOOKUP(AllData[[#This Row],[Order]],MM[],2,FALSE)</f>
        <v>219</v>
      </c>
      <c r="D1062" s="36" t="s">
        <v>95</v>
      </c>
      <c r="E1062" s="36" t="s">
        <v>61</v>
      </c>
      <c r="F1062" s="36" t="s">
        <v>63</v>
      </c>
      <c r="G1062" s="36" t="s">
        <v>96</v>
      </c>
      <c r="H1062" s="36">
        <v>0.8</v>
      </c>
      <c r="I1062" s="36">
        <v>40</v>
      </c>
    </row>
    <row r="1063" spans="1:9" x14ac:dyDescent="0.35">
      <c r="A1063" s="36">
        <v>1534634</v>
      </c>
      <c r="B1063" s="36" t="str">
        <f>VLOOKUP(AllData[[#This Row],[Order]],MM[],3,FALSE)</f>
        <v>V5757341200600</v>
      </c>
      <c r="C1063" s="36">
        <f>VLOOKUP(AllData[[#This Row],[Order]],MM[],2,FALSE)</f>
        <v>219</v>
      </c>
      <c r="D1063" s="36" t="s">
        <v>97</v>
      </c>
      <c r="E1063" s="36" t="s">
        <v>69</v>
      </c>
      <c r="F1063" s="36" t="s">
        <v>70</v>
      </c>
      <c r="G1063" s="36" t="s">
        <v>98</v>
      </c>
      <c r="H1063" s="36">
        <v>20</v>
      </c>
      <c r="I1063" s="36">
        <v>20</v>
      </c>
    </row>
    <row r="1064" spans="1:9" x14ac:dyDescent="0.35">
      <c r="A1064" s="36">
        <v>1534634</v>
      </c>
      <c r="B1064" s="36" t="str">
        <f>VLOOKUP(AllData[[#This Row],[Order]],MM[],3,FALSE)</f>
        <v>V5757341200600</v>
      </c>
      <c r="C1064" s="36">
        <f>VLOOKUP(AllData[[#This Row],[Order]],MM[],2,FALSE)</f>
        <v>219</v>
      </c>
      <c r="D1064" s="36" t="s">
        <v>99</v>
      </c>
      <c r="E1064" s="36" t="s">
        <v>69</v>
      </c>
      <c r="F1064" s="36" t="s">
        <v>70</v>
      </c>
      <c r="G1064" s="36" t="s">
        <v>100</v>
      </c>
      <c r="H1064" s="36">
        <v>50</v>
      </c>
      <c r="I1064" s="36">
        <v>50</v>
      </c>
    </row>
    <row r="1065" spans="1:9" x14ac:dyDescent="0.35">
      <c r="A1065" s="36">
        <v>1534634</v>
      </c>
      <c r="B1065" s="36" t="str">
        <f>VLOOKUP(AllData[[#This Row],[Order]],MM[],3,FALSE)</f>
        <v>V5757341200600</v>
      </c>
      <c r="C1065" s="36">
        <f>VLOOKUP(AllData[[#This Row],[Order]],MM[],2,FALSE)</f>
        <v>219</v>
      </c>
      <c r="D1065" s="36" t="s">
        <v>101</v>
      </c>
      <c r="E1065" s="36" t="s">
        <v>102</v>
      </c>
      <c r="F1065" s="36" t="s">
        <v>100</v>
      </c>
      <c r="G1065" s="36" t="s">
        <v>103</v>
      </c>
      <c r="H1065" s="36">
        <v>10</v>
      </c>
      <c r="I1065" s="36">
        <v>10</v>
      </c>
    </row>
    <row r="1066" spans="1:9" x14ac:dyDescent="0.35">
      <c r="A1066" s="36">
        <v>1534634</v>
      </c>
      <c r="B1066" s="36" t="str">
        <f>VLOOKUP(AllData[[#This Row],[Order]],MM[],3,FALSE)</f>
        <v>V5757341200600</v>
      </c>
      <c r="C1066" s="36">
        <f>VLOOKUP(AllData[[#This Row],[Order]],MM[],2,FALSE)</f>
        <v>219</v>
      </c>
      <c r="D1066" s="36" t="s">
        <v>104</v>
      </c>
      <c r="E1066" s="36" t="s">
        <v>102</v>
      </c>
      <c r="F1066" s="36" t="s">
        <v>100</v>
      </c>
      <c r="G1066" s="36" t="s">
        <v>106</v>
      </c>
      <c r="H1066" s="36">
        <v>10</v>
      </c>
      <c r="I1066" s="36">
        <v>10</v>
      </c>
    </row>
    <row r="1067" spans="1:9" x14ac:dyDescent="0.35">
      <c r="A1067" s="36">
        <v>1534634</v>
      </c>
      <c r="B1067" s="36" t="str">
        <f>VLOOKUP(AllData[[#This Row],[Order]],MM[],3,FALSE)</f>
        <v>V5757341200600</v>
      </c>
      <c r="C1067" s="36">
        <f>VLOOKUP(AllData[[#This Row],[Order]],MM[],2,FALSE)</f>
        <v>219</v>
      </c>
      <c r="D1067" s="36" t="s">
        <v>60</v>
      </c>
      <c r="E1067" s="36" t="s">
        <v>61</v>
      </c>
      <c r="F1067" s="36" t="s">
        <v>63</v>
      </c>
      <c r="G1067" s="36" t="s">
        <v>108</v>
      </c>
      <c r="H1067" s="36">
        <v>608.82000000000005</v>
      </c>
      <c r="I1067" s="36">
        <v>1</v>
      </c>
    </row>
    <row r="1068" spans="1:9" x14ac:dyDescent="0.35">
      <c r="A1068" s="36">
        <v>1534634</v>
      </c>
      <c r="B1068" s="36" t="str">
        <f>VLOOKUP(AllData[[#This Row],[Order]],MM[],3,FALSE)</f>
        <v>V5757341200600</v>
      </c>
      <c r="C1068" s="36">
        <f>VLOOKUP(AllData[[#This Row],[Order]],MM[],2,FALSE)</f>
        <v>219</v>
      </c>
      <c r="D1068" s="36" t="s">
        <v>82</v>
      </c>
      <c r="E1068" s="36" t="s">
        <v>83</v>
      </c>
      <c r="F1068" s="36" t="s">
        <v>84</v>
      </c>
      <c r="G1068" s="36" t="s">
        <v>110</v>
      </c>
      <c r="H1068" s="36">
        <v>181.44</v>
      </c>
      <c r="I1068" s="36">
        <v>5</v>
      </c>
    </row>
    <row r="1069" spans="1:9" x14ac:dyDescent="0.35">
      <c r="A1069" s="36">
        <v>1534639</v>
      </c>
      <c r="B1069" s="36" t="str">
        <f>VLOOKUP(AllData[[#This Row],[Order]],MM[],3,FALSE)</f>
        <v>V5757301200200Q</v>
      </c>
      <c r="C1069" s="36">
        <f>VLOOKUP(AllData[[#This Row],[Order]],MM[],2,FALSE)</f>
        <v>219</v>
      </c>
      <c r="D1069" s="36" t="s">
        <v>60</v>
      </c>
      <c r="E1069" s="36" t="s">
        <v>61</v>
      </c>
      <c r="F1069" s="36" t="s">
        <v>63</v>
      </c>
      <c r="G1069" s="36" t="s">
        <v>64</v>
      </c>
      <c r="H1069" s="36">
        <v>1.4830000000000001</v>
      </c>
      <c r="I1069" s="36">
        <v>20</v>
      </c>
    </row>
    <row r="1070" spans="1:9" x14ac:dyDescent="0.35">
      <c r="A1070" s="36">
        <v>1534639</v>
      </c>
      <c r="B1070" s="36" t="str">
        <f>VLOOKUP(AllData[[#This Row],[Order]],MM[],3,FALSE)</f>
        <v>V5757301200200Q</v>
      </c>
      <c r="C1070" s="36">
        <f>VLOOKUP(AllData[[#This Row],[Order]],MM[],2,FALSE)</f>
        <v>219</v>
      </c>
      <c r="D1070" s="36" t="s">
        <v>68</v>
      </c>
      <c r="E1070" s="36" t="s">
        <v>69</v>
      </c>
      <c r="F1070" s="36" t="s">
        <v>70</v>
      </c>
      <c r="G1070" s="36" t="s">
        <v>71</v>
      </c>
      <c r="H1070" s="36">
        <v>30</v>
      </c>
      <c r="I1070" s="36">
        <v>30</v>
      </c>
    </row>
    <row r="1071" spans="1:9" x14ac:dyDescent="0.35">
      <c r="A1071" s="36">
        <v>1534639</v>
      </c>
      <c r="B1071" s="36" t="str">
        <f>VLOOKUP(AllData[[#This Row],[Order]],MM[],3,FALSE)</f>
        <v>V5757301200200Q</v>
      </c>
      <c r="C1071" s="36">
        <f>VLOOKUP(AllData[[#This Row],[Order]],MM[],2,FALSE)</f>
        <v>219</v>
      </c>
      <c r="D1071" s="36" t="s">
        <v>73</v>
      </c>
      <c r="E1071" s="36" t="s">
        <v>61</v>
      </c>
      <c r="F1071" s="36" t="s">
        <v>63</v>
      </c>
      <c r="G1071" s="36" t="s">
        <v>74</v>
      </c>
      <c r="H1071" s="36">
        <v>718.26</v>
      </c>
      <c r="I1071" s="36">
        <v>200</v>
      </c>
    </row>
    <row r="1072" spans="1:9" x14ac:dyDescent="0.35">
      <c r="A1072" s="36">
        <v>1534639</v>
      </c>
      <c r="B1072" s="36" t="str">
        <f>VLOOKUP(AllData[[#This Row],[Order]],MM[],3,FALSE)</f>
        <v>V5757301200200Q</v>
      </c>
      <c r="C1072" s="36">
        <f>VLOOKUP(AllData[[#This Row],[Order]],MM[],2,FALSE)</f>
        <v>219</v>
      </c>
      <c r="D1072" s="36" t="s">
        <v>75</v>
      </c>
      <c r="E1072" s="36" t="s">
        <v>61</v>
      </c>
      <c r="F1072" s="36" t="s">
        <v>63</v>
      </c>
      <c r="G1072" s="36" t="s">
        <v>76</v>
      </c>
      <c r="H1072" s="36">
        <v>180.54</v>
      </c>
      <c r="I1072" s="36">
        <v>500</v>
      </c>
    </row>
    <row r="1073" spans="1:9" x14ac:dyDescent="0.35">
      <c r="A1073" s="36">
        <v>1534639</v>
      </c>
      <c r="B1073" s="36" t="str">
        <f>VLOOKUP(AllData[[#This Row],[Order]],MM[],3,FALSE)</f>
        <v>V5757301200200Q</v>
      </c>
      <c r="C1073" s="36">
        <f>VLOOKUP(AllData[[#This Row],[Order]],MM[],2,FALSE)</f>
        <v>219</v>
      </c>
      <c r="D1073" s="36" t="s">
        <v>78</v>
      </c>
      <c r="E1073" s="36" t="s">
        <v>69</v>
      </c>
      <c r="F1073" s="36" t="s">
        <v>70</v>
      </c>
      <c r="G1073" s="36" t="s">
        <v>79</v>
      </c>
      <c r="H1073" s="36">
        <v>20</v>
      </c>
      <c r="I1073" s="36">
        <v>20</v>
      </c>
    </row>
    <row r="1074" spans="1:9" x14ac:dyDescent="0.35">
      <c r="A1074" s="36">
        <v>1534639</v>
      </c>
      <c r="B1074" s="36" t="str">
        <f>VLOOKUP(AllData[[#This Row],[Order]],MM[],3,FALSE)</f>
        <v>V5757301200200Q</v>
      </c>
      <c r="C1074" s="36">
        <f>VLOOKUP(AllData[[#This Row],[Order]],MM[],2,FALSE)</f>
        <v>219</v>
      </c>
      <c r="D1074" s="36" t="s">
        <v>80</v>
      </c>
      <c r="E1074" s="36" t="s">
        <v>69</v>
      </c>
      <c r="F1074" s="36" t="s">
        <v>70</v>
      </c>
      <c r="G1074" s="36" t="s">
        <v>81</v>
      </c>
      <c r="H1074" s="36">
        <v>20</v>
      </c>
      <c r="I1074" s="36">
        <v>20</v>
      </c>
    </row>
    <row r="1075" spans="1:9" x14ac:dyDescent="0.35">
      <c r="A1075" s="36">
        <v>1534639</v>
      </c>
      <c r="B1075" s="36" t="str">
        <f>VLOOKUP(AllData[[#This Row],[Order]],MM[],3,FALSE)</f>
        <v>V5757301200200Q</v>
      </c>
      <c r="C1075" s="36">
        <f>VLOOKUP(AllData[[#This Row],[Order]],MM[],2,FALSE)</f>
        <v>219</v>
      </c>
      <c r="D1075" s="36" t="s">
        <v>82</v>
      </c>
      <c r="E1075" s="36" t="s">
        <v>83</v>
      </c>
      <c r="F1075" s="36" t="s">
        <v>84</v>
      </c>
      <c r="G1075" s="36" t="s">
        <v>84</v>
      </c>
      <c r="H1075" s="36">
        <v>748.08</v>
      </c>
      <c r="I1075" s="36">
        <v>450</v>
      </c>
    </row>
    <row r="1076" spans="1:9" x14ac:dyDescent="0.35">
      <c r="A1076" s="36">
        <v>1534639</v>
      </c>
      <c r="B1076" s="36" t="str">
        <f>VLOOKUP(AllData[[#This Row],[Order]],MM[],3,FALSE)</f>
        <v>V5757301200200Q</v>
      </c>
      <c r="C1076" s="36">
        <f>VLOOKUP(AllData[[#This Row],[Order]],MM[],2,FALSE)</f>
        <v>219</v>
      </c>
      <c r="D1076" s="36" t="s">
        <v>85</v>
      </c>
      <c r="E1076" s="36" t="s">
        <v>86</v>
      </c>
      <c r="F1076" s="36" t="s">
        <v>87</v>
      </c>
      <c r="G1076" s="36" t="s">
        <v>87</v>
      </c>
      <c r="H1076" s="36">
        <v>20</v>
      </c>
      <c r="I1076" s="36">
        <v>20</v>
      </c>
    </row>
    <row r="1077" spans="1:9" x14ac:dyDescent="0.35">
      <c r="A1077" s="36">
        <v>1534639</v>
      </c>
      <c r="B1077" s="36" t="str">
        <f>VLOOKUP(AllData[[#This Row],[Order]],MM[],3,FALSE)</f>
        <v>V5757301200200Q</v>
      </c>
      <c r="C1077" s="36">
        <f>VLOOKUP(AllData[[#This Row],[Order]],MM[],2,FALSE)</f>
        <v>219</v>
      </c>
      <c r="D1077" s="36" t="s">
        <v>88</v>
      </c>
      <c r="E1077" s="36" t="s">
        <v>89</v>
      </c>
      <c r="F1077" s="36" t="s">
        <v>91</v>
      </c>
      <c r="G1077" s="36" t="s">
        <v>92</v>
      </c>
      <c r="H1077" s="36"/>
      <c r="I1077" s="36">
        <v>0</v>
      </c>
    </row>
    <row r="1078" spans="1:9" x14ac:dyDescent="0.35">
      <c r="A1078" s="36">
        <v>1534639</v>
      </c>
      <c r="B1078" s="36" t="str">
        <f>VLOOKUP(AllData[[#This Row],[Order]],MM[],3,FALSE)</f>
        <v>V5757301200200Q</v>
      </c>
      <c r="C1078" s="36">
        <f>VLOOKUP(AllData[[#This Row],[Order]],MM[],2,FALSE)</f>
        <v>219</v>
      </c>
      <c r="D1078" s="36" t="s">
        <v>95</v>
      </c>
      <c r="E1078" s="36" t="s">
        <v>61</v>
      </c>
      <c r="F1078" s="36" t="s">
        <v>63</v>
      </c>
      <c r="G1078" s="36" t="s">
        <v>96</v>
      </c>
      <c r="H1078" s="36">
        <v>191.52</v>
      </c>
      <c r="I1078" s="36">
        <v>40</v>
      </c>
    </row>
    <row r="1079" spans="1:9" x14ac:dyDescent="0.35">
      <c r="A1079" s="36">
        <v>1534639</v>
      </c>
      <c r="B1079" s="36" t="str">
        <f>VLOOKUP(AllData[[#This Row],[Order]],MM[],3,FALSE)</f>
        <v>V5757301200200Q</v>
      </c>
      <c r="C1079" s="36">
        <f>VLOOKUP(AllData[[#This Row],[Order]],MM[],2,FALSE)</f>
        <v>219</v>
      </c>
      <c r="D1079" s="36" t="s">
        <v>97</v>
      </c>
      <c r="E1079" s="36" t="s">
        <v>69</v>
      </c>
      <c r="F1079" s="36" t="s">
        <v>70</v>
      </c>
      <c r="G1079" s="36" t="s">
        <v>98</v>
      </c>
      <c r="H1079" s="36">
        <v>20</v>
      </c>
      <c r="I1079" s="36">
        <v>20</v>
      </c>
    </row>
    <row r="1080" spans="1:9" x14ac:dyDescent="0.35">
      <c r="A1080" s="36">
        <v>1534639</v>
      </c>
      <c r="B1080" s="36" t="str">
        <f>VLOOKUP(AllData[[#This Row],[Order]],MM[],3,FALSE)</f>
        <v>V5757301200200Q</v>
      </c>
      <c r="C1080" s="36">
        <f>VLOOKUP(AllData[[#This Row],[Order]],MM[],2,FALSE)</f>
        <v>219</v>
      </c>
      <c r="D1080" s="36" t="s">
        <v>99</v>
      </c>
      <c r="E1080" s="36" t="s">
        <v>69</v>
      </c>
      <c r="F1080" s="36" t="s">
        <v>70</v>
      </c>
      <c r="G1080" s="36" t="s">
        <v>100</v>
      </c>
      <c r="H1080" s="36">
        <v>50</v>
      </c>
      <c r="I1080" s="36">
        <v>50</v>
      </c>
    </row>
    <row r="1081" spans="1:9" x14ac:dyDescent="0.35">
      <c r="A1081" s="36">
        <v>1534639</v>
      </c>
      <c r="B1081" s="36" t="str">
        <f>VLOOKUP(AllData[[#This Row],[Order]],MM[],3,FALSE)</f>
        <v>V5757301200200Q</v>
      </c>
      <c r="C1081" s="36">
        <f>VLOOKUP(AllData[[#This Row],[Order]],MM[],2,FALSE)</f>
        <v>219</v>
      </c>
      <c r="D1081" s="36" t="s">
        <v>101</v>
      </c>
      <c r="E1081" s="36" t="s">
        <v>102</v>
      </c>
      <c r="F1081" s="36" t="s">
        <v>100</v>
      </c>
      <c r="G1081" s="36" t="s">
        <v>103</v>
      </c>
      <c r="H1081" s="36">
        <v>10</v>
      </c>
      <c r="I1081" s="36">
        <v>10</v>
      </c>
    </row>
    <row r="1082" spans="1:9" x14ac:dyDescent="0.35">
      <c r="A1082" s="36">
        <v>1534639</v>
      </c>
      <c r="B1082" s="36" t="str">
        <f>VLOOKUP(AllData[[#This Row],[Order]],MM[],3,FALSE)</f>
        <v>V5757301200200Q</v>
      </c>
      <c r="C1082" s="36">
        <f>VLOOKUP(AllData[[#This Row],[Order]],MM[],2,FALSE)</f>
        <v>219</v>
      </c>
      <c r="D1082" s="36" t="s">
        <v>104</v>
      </c>
      <c r="E1082" s="36" t="s">
        <v>102</v>
      </c>
      <c r="F1082" s="36" t="s">
        <v>100</v>
      </c>
      <c r="G1082" s="36" t="s">
        <v>106</v>
      </c>
      <c r="H1082" s="36">
        <v>10</v>
      </c>
      <c r="I1082" s="36">
        <v>10</v>
      </c>
    </row>
    <row r="1083" spans="1:9" x14ac:dyDescent="0.35">
      <c r="A1083" s="36">
        <v>1534639</v>
      </c>
      <c r="B1083" s="36" t="str">
        <f>VLOOKUP(AllData[[#This Row],[Order]],MM[],3,FALSE)</f>
        <v>V5757301200200Q</v>
      </c>
      <c r="C1083" s="36">
        <f>VLOOKUP(AllData[[#This Row],[Order]],MM[],2,FALSE)</f>
        <v>219</v>
      </c>
      <c r="D1083" s="36" t="s">
        <v>60</v>
      </c>
      <c r="E1083" s="36" t="s">
        <v>61</v>
      </c>
      <c r="F1083" s="36" t="s">
        <v>63</v>
      </c>
      <c r="G1083" s="36" t="s">
        <v>108</v>
      </c>
      <c r="H1083" s="36">
        <v>1238.2800000000002</v>
      </c>
      <c r="I1083" s="36">
        <v>1</v>
      </c>
    </row>
    <row r="1084" spans="1:9" x14ac:dyDescent="0.35">
      <c r="A1084" s="36">
        <v>1534639</v>
      </c>
      <c r="B1084" s="36" t="str">
        <f>VLOOKUP(AllData[[#This Row],[Order]],MM[],3,FALSE)</f>
        <v>V5757301200200Q</v>
      </c>
      <c r="C1084" s="36">
        <f>VLOOKUP(AllData[[#This Row],[Order]],MM[],2,FALSE)</f>
        <v>219</v>
      </c>
      <c r="D1084" s="36" t="s">
        <v>82</v>
      </c>
      <c r="E1084" s="36" t="s">
        <v>83</v>
      </c>
      <c r="F1084" s="36" t="s">
        <v>84</v>
      </c>
      <c r="G1084" s="36" t="s">
        <v>110</v>
      </c>
      <c r="H1084" s="36">
        <v>180.78</v>
      </c>
      <c r="I1084" s="36">
        <v>5</v>
      </c>
    </row>
    <row r="1085" spans="1:9" x14ac:dyDescent="0.35">
      <c r="A1085" s="36">
        <v>1534840</v>
      </c>
      <c r="B1085" s="36" t="str">
        <f>VLOOKUP(AllData[[#This Row],[Order]],MM[],3,FALSE)</f>
        <v>V5757301200200R</v>
      </c>
      <c r="C1085" s="36">
        <f>VLOOKUP(AllData[[#This Row],[Order]],MM[],2,FALSE)</f>
        <v>220</v>
      </c>
      <c r="D1085" s="36" t="s">
        <v>60</v>
      </c>
      <c r="E1085" s="36" t="s">
        <v>61</v>
      </c>
      <c r="F1085" s="36" t="s">
        <v>63</v>
      </c>
      <c r="G1085" s="36" t="s">
        <v>64</v>
      </c>
      <c r="H1085" s="36">
        <v>0.93333333333333335</v>
      </c>
      <c r="I1085" s="36">
        <v>20</v>
      </c>
    </row>
    <row r="1086" spans="1:9" x14ac:dyDescent="0.35">
      <c r="A1086" s="36">
        <v>1534840</v>
      </c>
      <c r="B1086" s="36" t="str">
        <f>VLOOKUP(AllData[[#This Row],[Order]],MM[],3,FALSE)</f>
        <v>V5757301200200R</v>
      </c>
      <c r="C1086" s="36">
        <f>VLOOKUP(AllData[[#This Row],[Order]],MM[],2,FALSE)</f>
        <v>220</v>
      </c>
      <c r="D1086" s="36" t="s">
        <v>68</v>
      </c>
      <c r="E1086" s="36" t="s">
        <v>69</v>
      </c>
      <c r="F1086" s="36" t="s">
        <v>70</v>
      </c>
      <c r="G1086" s="36" t="s">
        <v>71</v>
      </c>
      <c r="H1086" s="36">
        <v>30</v>
      </c>
      <c r="I1086" s="36">
        <v>30</v>
      </c>
    </row>
    <row r="1087" spans="1:9" x14ac:dyDescent="0.35">
      <c r="A1087" s="36">
        <v>1534840</v>
      </c>
      <c r="B1087" s="36" t="str">
        <f>VLOOKUP(AllData[[#This Row],[Order]],MM[],3,FALSE)</f>
        <v>V5757301200200R</v>
      </c>
      <c r="C1087" s="36">
        <f>VLOOKUP(AllData[[#This Row],[Order]],MM[],2,FALSE)</f>
        <v>220</v>
      </c>
      <c r="D1087" s="36" t="s">
        <v>73</v>
      </c>
      <c r="E1087" s="36" t="s">
        <v>61</v>
      </c>
      <c r="F1087" s="36" t="s">
        <v>63</v>
      </c>
      <c r="G1087" s="36" t="s">
        <v>74</v>
      </c>
      <c r="H1087" s="36">
        <v>834.24</v>
      </c>
      <c r="I1087" s="36">
        <v>200</v>
      </c>
    </row>
    <row r="1088" spans="1:9" x14ac:dyDescent="0.35">
      <c r="A1088" s="36">
        <v>1534840</v>
      </c>
      <c r="B1088" s="36" t="str">
        <f>VLOOKUP(AllData[[#This Row],[Order]],MM[],3,FALSE)</f>
        <v>V5757301200200R</v>
      </c>
      <c r="C1088" s="36">
        <f>VLOOKUP(AllData[[#This Row],[Order]],MM[],2,FALSE)</f>
        <v>220</v>
      </c>
      <c r="D1088" s="36" t="s">
        <v>75</v>
      </c>
      <c r="E1088" s="36" t="s">
        <v>61</v>
      </c>
      <c r="F1088" s="36" t="s">
        <v>63</v>
      </c>
      <c r="G1088" s="36" t="s">
        <v>76</v>
      </c>
      <c r="H1088" s="36">
        <v>998.76</v>
      </c>
      <c r="I1088" s="36">
        <v>500</v>
      </c>
    </row>
    <row r="1089" spans="1:9" x14ac:dyDescent="0.35">
      <c r="A1089" s="36">
        <v>1534840</v>
      </c>
      <c r="B1089" s="36" t="str">
        <f>VLOOKUP(AllData[[#This Row],[Order]],MM[],3,FALSE)</f>
        <v>V5757301200200R</v>
      </c>
      <c r="C1089" s="36">
        <f>VLOOKUP(AllData[[#This Row],[Order]],MM[],2,FALSE)</f>
        <v>220</v>
      </c>
      <c r="D1089" s="36" t="s">
        <v>78</v>
      </c>
      <c r="E1089" s="36" t="s">
        <v>69</v>
      </c>
      <c r="F1089" s="36" t="s">
        <v>70</v>
      </c>
      <c r="G1089" s="36" t="s">
        <v>79</v>
      </c>
      <c r="H1089" s="36">
        <v>20</v>
      </c>
      <c r="I1089" s="36">
        <v>20</v>
      </c>
    </row>
    <row r="1090" spans="1:9" x14ac:dyDescent="0.35">
      <c r="A1090" s="36">
        <v>1534840</v>
      </c>
      <c r="B1090" s="36" t="str">
        <f>VLOOKUP(AllData[[#This Row],[Order]],MM[],3,FALSE)</f>
        <v>V5757301200200R</v>
      </c>
      <c r="C1090" s="36">
        <f>VLOOKUP(AllData[[#This Row],[Order]],MM[],2,FALSE)</f>
        <v>220</v>
      </c>
      <c r="D1090" s="36" t="s">
        <v>80</v>
      </c>
      <c r="E1090" s="36" t="s">
        <v>69</v>
      </c>
      <c r="F1090" s="36" t="s">
        <v>70</v>
      </c>
      <c r="G1090" s="36" t="s">
        <v>81</v>
      </c>
      <c r="H1090" s="36">
        <v>20</v>
      </c>
      <c r="I1090" s="36">
        <v>20</v>
      </c>
    </row>
    <row r="1091" spans="1:9" x14ac:dyDescent="0.35">
      <c r="A1091" s="36">
        <v>1534840</v>
      </c>
      <c r="B1091" s="36" t="str">
        <f>VLOOKUP(AllData[[#This Row],[Order]],MM[],3,FALSE)</f>
        <v>V5757301200200R</v>
      </c>
      <c r="C1091" s="36">
        <f>VLOOKUP(AllData[[#This Row],[Order]],MM[],2,FALSE)</f>
        <v>220</v>
      </c>
      <c r="D1091" s="36" t="s">
        <v>82</v>
      </c>
      <c r="E1091" s="36" t="s">
        <v>83</v>
      </c>
      <c r="F1091" s="36" t="s">
        <v>84</v>
      </c>
      <c r="G1091" s="36" t="s">
        <v>84</v>
      </c>
      <c r="H1091" s="36">
        <v>594.9</v>
      </c>
      <c r="I1091" s="36">
        <v>450</v>
      </c>
    </row>
    <row r="1092" spans="1:9" x14ac:dyDescent="0.35">
      <c r="A1092" s="36">
        <v>1534840</v>
      </c>
      <c r="B1092" s="36" t="str">
        <f>VLOOKUP(AllData[[#This Row],[Order]],MM[],3,FALSE)</f>
        <v>V5757301200200R</v>
      </c>
      <c r="C1092" s="36">
        <f>VLOOKUP(AllData[[#This Row],[Order]],MM[],2,FALSE)</f>
        <v>220</v>
      </c>
      <c r="D1092" s="36" t="s">
        <v>85</v>
      </c>
      <c r="E1092" s="36" t="s">
        <v>86</v>
      </c>
      <c r="F1092" s="36" t="s">
        <v>87</v>
      </c>
      <c r="G1092" s="36" t="s">
        <v>87</v>
      </c>
      <c r="H1092" s="36">
        <v>20</v>
      </c>
      <c r="I1092" s="36">
        <v>20</v>
      </c>
    </row>
    <row r="1093" spans="1:9" x14ac:dyDescent="0.35">
      <c r="A1093" s="36">
        <v>1534840</v>
      </c>
      <c r="B1093" s="36" t="str">
        <f>VLOOKUP(AllData[[#This Row],[Order]],MM[],3,FALSE)</f>
        <v>V5757301200200R</v>
      </c>
      <c r="C1093" s="36">
        <f>VLOOKUP(AllData[[#This Row],[Order]],MM[],2,FALSE)</f>
        <v>220</v>
      </c>
      <c r="D1093" s="36" t="s">
        <v>88</v>
      </c>
      <c r="E1093" s="36" t="s">
        <v>89</v>
      </c>
      <c r="F1093" s="36" t="s">
        <v>91</v>
      </c>
      <c r="G1093" s="36" t="s">
        <v>92</v>
      </c>
      <c r="H1093" s="36"/>
      <c r="I1093" s="36">
        <v>0</v>
      </c>
    </row>
    <row r="1094" spans="1:9" x14ac:dyDescent="0.35">
      <c r="A1094" s="36">
        <v>1534840</v>
      </c>
      <c r="B1094" s="36" t="str">
        <f>VLOOKUP(AllData[[#This Row],[Order]],MM[],3,FALSE)</f>
        <v>V5757301200200R</v>
      </c>
      <c r="C1094" s="36">
        <f>VLOOKUP(AllData[[#This Row],[Order]],MM[],2,FALSE)</f>
        <v>220</v>
      </c>
      <c r="D1094" s="36" t="s">
        <v>95</v>
      </c>
      <c r="E1094" s="36" t="s">
        <v>61</v>
      </c>
      <c r="F1094" s="36" t="s">
        <v>63</v>
      </c>
      <c r="G1094" s="36" t="s">
        <v>96</v>
      </c>
      <c r="H1094" s="36">
        <v>48.4</v>
      </c>
      <c r="I1094" s="36">
        <v>40</v>
      </c>
    </row>
    <row r="1095" spans="1:9" x14ac:dyDescent="0.35">
      <c r="A1095" s="36">
        <v>1534840</v>
      </c>
      <c r="B1095" s="36" t="str">
        <f>VLOOKUP(AllData[[#This Row],[Order]],MM[],3,FALSE)</f>
        <v>V5757301200200R</v>
      </c>
      <c r="C1095" s="36">
        <f>VLOOKUP(AllData[[#This Row],[Order]],MM[],2,FALSE)</f>
        <v>220</v>
      </c>
      <c r="D1095" s="36" t="s">
        <v>97</v>
      </c>
      <c r="E1095" s="36" t="s">
        <v>69</v>
      </c>
      <c r="F1095" s="36" t="s">
        <v>70</v>
      </c>
      <c r="G1095" s="36" t="s">
        <v>98</v>
      </c>
      <c r="H1095" s="36">
        <v>20</v>
      </c>
      <c r="I1095" s="36">
        <v>20</v>
      </c>
    </row>
    <row r="1096" spans="1:9" x14ac:dyDescent="0.35">
      <c r="A1096" s="36">
        <v>1534840</v>
      </c>
      <c r="B1096" s="36" t="str">
        <f>VLOOKUP(AllData[[#This Row],[Order]],MM[],3,FALSE)</f>
        <v>V5757301200200R</v>
      </c>
      <c r="C1096" s="36">
        <f>VLOOKUP(AllData[[#This Row],[Order]],MM[],2,FALSE)</f>
        <v>220</v>
      </c>
      <c r="D1096" s="36" t="s">
        <v>99</v>
      </c>
      <c r="E1096" s="36" t="s">
        <v>69</v>
      </c>
      <c r="F1096" s="36" t="s">
        <v>70</v>
      </c>
      <c r="G1096" s="36" t="s">
        <v>100</v>
      </c>
      <c r="H1096" s="36">
        <v>50</v>
      </c>
      <c r="I1096" s="36">
        <v>50</v>
      </c>
    </row>
    <row r="1097" spans="1:9" x14ac:dyDescent="0.35">
      <c r="A1097" s="36">
        <v>1534840</v>
      </c>
      <c r="B1097" s="36" t="str">
        <f>VLOOKUP(AllData[[#This Row],[Order]],MM[],3,FALSE)</f>
        <v>V5757301200200R</v>
      </c>
      <c r="C1097" s="36">
        <f>VLOOKUP(AllData[[#This Row],[Order]],MM[],2,FALSE)</f>
        <v>220</v>
      </c>
      <c r="D1097" s="36" t="s">
        <v>101</v>
      </c>
      <c r="E1097" s="36" t="s">
        <v>102</v>
      </c>
      <c r="F1097" s="36" t="s">
        <v>100</v>
      </c>
      <c r="G1097" s="36" t="s">
        <v>103</v>
      </c>
      <c r="H1097" s="36">
        <v>10</v>
      </c>
      <c r="I1097" s="36">
        <v>10</v>
      </c>
    </row>
    <row r="1098" spans="1:9" x14ac:dyDescent="0.35">
      <c r="A1098" s="36">
        <v>1534840</v>
      </c>
      <c r="B1098" s="36" t="str">
        <f>VLOOKUP(AllData[[#This Row],[Order]],MM[],3,FALSE)</f>
        <v>V5757301200200R</v>
      </c>
      <c r="C1098" s="36">
        <f>VLOOKUP(AllData[[#This Row],[Order]],MM[],2,FALSE)</f>
        <v>220</v>
      </c>
      <c r="D1098" s="36" t="s">
        <v>104</v>
      </c>
      <c r="E1098" s="36" t="s">
        <v>102</v>
      </c>
      <c r="F1098" s="36" t="s">
        <v>100</v>
      </c>
      <c r="G1098" s="36" t="s">
        <v>106</v>
      </c>
      <c r="H1098" s="36">
        <v>10</v>
      </c>
      <c r="I1098" s="36">
        <v>10</v>
      </c>
    </row>
    <row r="1099" spans="1:9" x14ac:dyDescent="0.35">
      <c r="A1099" s="36">
        <v>1534840</v>
      </c>
      <c r="B1099" s="36" t="str">
        <f>VLOOKUP(AllData[[#This Row],[Order]],MM[],3,FALSE)</f>
        <v>V5757301200200R</v>
      </c>
      <c r="C1099" s="36">
        <f>VLOOKUP(AllData[[#This Row],[Order]],MM[],2,FALSE)</f>
        <v>220</v>
      </c>
      <c r="D1099" s="36" t="s">
        <v>60</v>
      </c>
      <c r="E1099" s="36" t="s">
        <v>61</v>
      </c>
      <c r="F1099" s="36" t="s">
        <v>63</v>
      </c>
      <c r="G1099" s="36" t="s">
        <v>108</v>
      </c>
      <c r="H1099" s="36">
        <v>460.32</v>
      </c>
      <c r="I1099" s="36">
        <v>1</v>
      </c>
    </row>
    <row r="1100" spans="1:9" x14ac:dyDescent="0.35">
      <c r="A1100" s="36">
        <v>1534840</v>
      </c>
      <c r="B1100" s="36" t="str">
        <f>VLOOKUP(AllData[[#This Row],[Order]],MM[],3,FALSE)</f>
        <v>V5757301200200R</v>
      </c>
      <c r="C1100" s="36">
        <f>VLOOKUP(AllData[[#This Row],[Order]],MM[],2,FALSE)</f>
        <v>220</v>
      </c>
      <c r="D1100" s="36" t="s">
        <v>82</v>
      </c>
      <c r="E1100" s="36" t="s">
        <v>83</v>
      </c>
      <c r="F1100" s="36" t="s">
        <v>84</v>
      </c>
      <c r="G1100" s="36" t="s">
        <v>110</v>
      </c>
      <c r="H1100" s="36"/>
      <c r="I1100" s="36">
        <v>5</v>
      </c>
    </row>
    <row r="1101" spans="1:9" x14ac:dyDescent="0.35">
      <c r="A1101" s="36">
        <v>1534843</v>
      </c>
      <c r="B1101" s="36" t="str">
        <f>VLOOKUP(AllData[[#This Row],[Order]],MM[],3,FALSE)</f>
        <v>V5757321200400</v>
      </c>
      <c r="C1101" s="36">
        <f>VLOOKUP(AllData[[#This Row],[Order]],MM[],2,FALSE)</f>
        <v>220</v>
      </c>
      <c r="D1101" s="36" t="s">
        <v>60</v>
      </c>
      <c r="E1101" s="36" t="s">
        <v>61</v>
      </c>
      <c r="F1101" s="36" t="s">
        <v>63</v>
      </c>
      <c r="G1101" s="36" t="s">
        <v>64</v>
      </c>
      <c r="H1101" s="36">
        <v>1.4830000000000001</v>
      </c>
      <c r="I1101" s="36">
        <v>20</v>
      </c>
    </row>
    <row r="1102" spans="1:9" x14ac:dyDescent="0.35">
      <c r="A1102" s="36">
        <v>1534843</v>
      </c>
      <c r="B1102" s="36" t="str">
        <f>VLOOKUP(AllData[[#This Row],[Order]],MM[],3,FALSE)</f>
        <v>V5757321200400</v>
      </c>
      <c r="C1102" s="36">
        <f>VLOOKUP(AllData[[#This Row],[Order]],MM[],2,FALSE)</f>
        <v>220</v>
      </c>
      <c r="D1102" s="36" t="s">
        <v>68</v>
      </c>
      <c r="E1102" s="36" t="s">
        <v>69</v>
      </c>
      <c r="F1102" s="36" t="s">
        <v>70</v>
      </c>
      <c r="G1102" s="36" t="s">
        <v>71</v>
      </c>
      <c r="H1102" s="36">
        <v>30</v>
      </c>
      <c r="I1102" s="36">
        <v>30</v>
      </c>
    </row>
    <row r="1103" spans="1:9" x14ac:dyDescent="0.35">
      <c r="A1103" s="36">
        <v>1534843</v>
      </c>
      <c r="B1103" s="36" t="str">
        <f>VLOOKUP(AllData[[#This Row],[Order]],MM[],3,FALSE)</f>
        <v>V5757321200400</v>
      </c>
      <c r="C1103" s="36">
        <f>VLOOKUP(AllData[[#This Row],[Order]],MM[],2,FALSE)</f>
        <v>220</v>
      </c>
      <c r="D1103" s="36" t="s">
        <v>73</v>
      </c>
      <c r="E1103" s="36" t="s">
        <v>61</v>
      </c>
      <c r="F1103" s="36" t="s">
        <v>63</v>
      </c>
      <c r="G1103" s="36" t="s">
        <v>74</v>
      </c>
      <c r="H1103" s="36">
        <v>267.53999999999996</v>
      </c>
      <c r="I1103" s="36">
        <v>200</v>
      </c>
    </row>
    <row r="1104" spans="1:9" x14ac:dyDescent="0.35">
      <c r="A1104" s="36">
        <v>1534843</v>
      </c>
      <c r="B1104" s="36" t="str">
        <f>VLOOKUP(AllData[[#This Row],[Order]],MM[],3,FALSE)</f>
        <v>V5757321200400</v>
      </c>
      <c r="C1104" s="36">
        <f>VLOOKUP(AllData[[#This Row],[Order]],MM[],2,FALSE)</f>
        <v>220</v>
      </c>
      <c r="D1104" s="36" t="s">
        <v>75</v>
      </c>
      <c r="E1104" s="36" t="s">
        <v>61</v>
      </c>
      <c r="F1104" s="36" t="s">
        <v>63</v>
      </c>
      <c r="G1104" s="36" t="s">
        <v>76</v>
      </c>
      <c r="H1104" s="36">
        <v>1899.96</v>
      </c>
      <c r="I1104" s="36">
        <v>500</v>
      </c>
    </row>
    <row r="1105" spans="1:9" x14ac:dyDescent="0.35">
      <c r="A1105" s="36">
        <v>1534843</v>
      </c>
      <c r="B1105" s="36" t="str">
        <f>VLOOKUP(AllData[[#This Row],[Order]],MM[],3,FALSE)</f>
        <v>V5757321200400</v>
      </c>
      <c r="C1105" s="36">
        <f>VLOOKUP(AllData[[#This Row],[Order]],MM[],2,FALSE)</f>
        <v>220</v>
      </c>
      <c r="D1105" s="36" t="s">
        <v>78</v>
      </c>
      <c r="E1105" s="36" t="s">
        <v>69</v>
      </c>
      <c r="F1105" s="36" t="s">
        <v>70</v>
      </c>
      <c r="G1105" s="36" t="s">
        <v>79</v>
      </c>
      <c r="H1105" s="36">
        <v>20</v>
      </c>
      <c r="I1105" s="36">
        <v>20</v>
      </c>
    </row>
    <row r="1106" spans="1:9" x14ac:dyDescent="0.35">
      <c r="A1106" s="36">
        <v>1534843</v>
      </c>
      <c r="B1106" s="36" t="str">
        <f>VLOOKUP(AllData[[#This Row],[Order]],MM[],3,FALSE)</f>
        <v>V5757321200400</v>
      </c>
      <c r="C1106" s="36">
        <f>VLOOKUP(AllData[[#This Row],[Order]],MM[],2,FALSE)</f>
        <v>220</v>
      </c>
      <c r="D1106" s="36" t="s">
        <v>80</v>
      </c>
      <c r="E1106" s="36" t="s">
        <v>69</v>
      </c>
      <c r="F1106" s="36" t="s">
        <v>70</v>
      </c>
      <c r="G1106" s="36" t="s">
        <v>81</v>
      </c>
      <c r="H1106" s="36">
        <v>20</v>
      </c>
      <c r="I1106" s="36">
        <v>20</v>
      </c>
    </row>
    <row r="1107" spans="1:9" x14ac:dyDescent="0.35">
      <c r="A1107" s="36">
        <v>1534843</v>
      </c>
      <c r="B1107" s="36" t="str">
        <f>VLOOKUP(AllData[[#This Row],[Order]],MM[],3,FALSE)</f>
        <v>V5757321200400</v>
      </c>
      <c r="C1107" s="36">
        <f>VLOOKUP(AllData[[#This Row],[Order]],MM[],2,FALSE)</f>
        <v>220</v>
      </c>
      <c r="D1107" s="36" t="s">
        <v>82</v>
      </c>
      <c r="E1107" s="36" t="s">
        <v>83</v>
      </c>
      <c r="F1107" s="36" t="s">
        <v>84</v>
      </c>
      <c r="G1107" s="36" t="s">
        <v>84</v>
      </c>
      <c r="H1107" s="36">
        <v>143.53</v>
      </c>
      <c r="I1107" s="36">
        <v>450</v>
      </c>
    </row>
    <row r="1108" spans="1:9" x14ac:dyDescent="0.35">
      <c r="A1108" s="36">
        <v>1534843</v>
      </c>
      <c r="B1108" s="36" t="str">
        <f>VLOOKUP(AllData[[#This Row],[Order]],MM[],3,FALSE)</f>
        <v>V5757321200400</v>
      </c>
      <c r="C1108" s="36">
        <f>VLOOKUP(AllData[[#This Row],[Order]],MM[],2,FALSE)</f>
        <v>220</v>
      </c>
      <c r="D1108" s="36" t="s">
        <v>85</v>
      </c>
      <c r="E1108" s="36" t="s">
        <v>86</v>
      </c>
      <c r="F1108" s="36" t="s">
        <v>87</v>
      </c>
      <c r="G1108" s="36" t="s">
        <v>87</v>
      </c>
      <c r="H1108" s="36">
        <v>20</v>
      </c>
      <c r="I1108" s="36">
        <v>20</v>
      </c>
    </row>
    <row r="1109" spans="1:9" x14ac:dyDescent="0.35">
      <c r="A1109" s="36">
        <v>1534843</v>
      </c>
      <c r="B1109" s="36" t="str">
        <f>VLOOKUP(AllData[[#This Row],[Order]],MM[],3,FALSE)</f>
        <v>V5757321200400</v>
      </c>
      <c r="C1109" s="36">
        <f>VLOOKUP(AllData[[#This Row],[Order]],MM[],2,FALSE)</f>
        <v>220</v>
      </c>
      <c r="D1109" s="36" t="s">
        <v>95</v>
      </c>
      <c r="E1109" s="36" t="s">
        <v>61</v>
      </c>
      <c r="F1109" s="36" t="s">
        <v>63</v>
      </c>
      <c r="G1109" s="36" t="s">
        <v>96</v>
      </c>
      <c r="H1109" s="36">
        <v>48.4</v>
      </c>
      <c r="I1109" s="36">
        <v>40</v>
      </c>
    </row>
    <row r="1110" spans="1:9" x14ac:dyDescent="0.35">
      <c r="A1110" s="36">
        <v>1534843</v>
      </c>
      <c r="B1110" s="36" t="str">
        <f>VLOOKUP(AllData[[#This Row],[Order]],MM[],3,FALSE)</f>
        <v>V5757321200400</v>
      </c>
      <c r="C1110" s="36">
        <f>VLOOKUP(AllData[[#This Row],[Order]],MM[],2,FALSE)</f>
        <v>220</v>
      </c>
      <c r="D1110" s="36" t="s">
        <v>97</v>
      </c>
      <c r="E1110" s="36" t="s">
        <v>69</v>
      </c>
      <c r="F1110" s="36" t="s">
        <v>70</v>
      </c>
      <c r="G1110" s="36" t="s">
        <v>98</v>
      </c>
      <c r="H1110" s="36">
        <v>20</v>
      </c>
      <c r="I1110" s="36">
        <v>20</v>
      </c>
    </row>
    <row r="1111" spans="1:9" x14ac:dyDescent="0.35">
      <c r="A1111" s="36">
        <v>1534843</v>
      </c>
      <c r="B1111" s="36" t="str">
        <f>VLOOKUP(AllData[[#This Row],[Order]],MM[],3,FALSE)</f>
        <v>V5757321200400</v>
      </c>
      <c r="C1111" s="36">
        <f>VLOOKUP(AllData[[#This Row],[Order]],MM[],2,FALSE)</f>
        <v>220</v>
      </c>
      <c r="D1111" s="36" t="s">
        <v>99</v>
      </c>
      <c r="E1111" s="36" t="s">
        <v>69</v>
      </c>
      <c r="F1111" s="36" t="s">
        <v>70</v>
      </c>
      <c r="G1111" s="36" t="s">
        <v>100</v>
      </c>
      <c r="H1111" s="36">
        <v>50</v>
      </c>
      <c r="I1111" s="36">
        <v>50</v>
      </c>
    </row>
    <row r="1112" spans="1:9" x14ac:dyDescent="0.35">
      <c r="A1112" s="36">
        <v>1534843</v>
      </c>
      <c r="B1112" s="36" t="str">
        <f>VLOOKUP(AllData[[#This Row],[Order]],MM[],3,FALSE)</f>
        <v>V5757321200400</v>
      </c>
      <c r="C1112" s="36">
        <f>VLOOKUP(AllData[[#This Row],[Order]],MM[],2,FALSE)</f>
        <v>220</v>
      </c>
      <c r="D1112" s="36" t="s">
        <v>104</v>
      </c>
      <c r="E1112" s="36" t="s">
        <v>102</v>
      </c>
      <c r="F1112" s="36" t="s">
        <v>100</v>
      </c>
      <c r="G1112" s="36" t="s">
        <v>106</v>
      </c>
      <c r="H1112" s="36">
        <v>10</v>
      </c>
      <c r="I1112" s="36">
        <v>10</v>
      </c>
    </row>
    <row r="1113" spans="1:9" x14ac:dyDescent="0.35">
      <c r="A1113" s="36">
        <v>1534843</v>
      </c>
      <c r="B1113" s="36" t="str">
        <f>VLOOKUP(AllData[[#This Row],[Order]],MM[],3,FALSE)</f>
        <v>V5757321200400</v>
      </c>
      <c r="C1113" s="36">
        <f>VLOOKUP(AllData[[#This Row],[Order]],MM[],2,FALSE)</f>
        <v>220</v>
      </c>
      <c r="D1113" s="36" t="s">
        <v>60</v>
      </c>
      <c r="E1113" s="36" t="s">
        <v>61</v>
      </c>
      <c r="F1113" s="36" t="s">
        <v>63</v>
      </c>
      <c r="G1113" s="36" t="s">
        <v>108</v>
      </c>
      <c r="H1113" s="36">
        <v>5051.22</v>
      </c>
      <c r="I1113" s="36">
        <v>1</v>
      </c>
    </row>
    <row r="1114" spans="1:9" x14ac:dyDescent="0.35">
      <c r="A1114" s="36">
        <v>1534843</v>
      </c>
      <c r="B1114" s="36" t="str">
        <f>VLOOKUP(AllData[[#This Row],[Order]],MM[],3,FALSE)</f>
        <v>V5757321200400</v>
      </c>
      <c r="C1114" s="36">
        <f>VLOOKUP(AllData[[#This Row],[Order]],MM[],2,FALSE)</f>
        <v>220</v>
      </c>
      <c r="D1114" s="36" t="s">
        <v>82</v>
      </c>
      <c r="E1114" s="36" t="s">
        <v>83</v>
      </c>
      <c r="F1114" s="36" t="s">
        <v>84</v>
      </c>
      <c r="G1114" s="36" t="s">
        <v>110</v>
      </c>
      <c r="H1114" s="36"/>
      <c r="I1114" s="36">
        <v>5</v>
      </c>
    </row>
    <row r="1115" spans="1:9" x14ac:dyDescent="0.35">
      <c r="A1115" s="36">
        <v>1534843</v>
      </c>
      <c r="B1115" s="36" t="str">
        <f>VLOOKUP(AllData[[#This Row],[Order]],MM[],3,FALSE)</f>
        <v>V5757321200400</v>
      </c>
      <c r="C1115" s="36">
        <f>VLOOKUP(AllData[[#This Row],[Order]],MM[],2,FALSE)</f>
        <v>220</v>
      </c>
      <c r="D1115" s="36" t="s">
        <v>82</v>
      </c>
      <c r="E1115" s="36" t="s">
        <v>83</v>
      </c>
      <c r="F1115" s="36" t="s">
        <v>84</v>
      </c>
      <c r="G1115" s="36" t="s">
        <v>134</v>
      </c>
      <c r="H1115" s="36"/>
      <c r="I1115" s="36">
        <v>5</v>
      </c>
    </row>
    <row r="1116" spans="1:9" x14ac:dyDescent="0.35">
      <c r="A1116" s="36">
        <v>1534843</v>
      </c>
      <c r="B1116" s="36" t="str">
        <f>VLOOKUP(AllData[[#This Row],[Order]],MM[],3,FALSE)</f>
        <v>V5757321200400</v>
      </c>
      <c r="C1116" s="36">
        <f>VLOOKUP(AllData[[#This Row],[Order]],MM[],2,FALSE)</f>
        <v>220</v>
      </c>
      <c r="D1116" s="36" t="s">
        <v>82</v>
      </c>
      <c r="E1116" s="36" t="s">
        <v>83</v>
      </c>
      <c r="F1116" s="36" t="s">
        <v>84</v>
      </c>
      <c r="G1116" s="36" t="s">
        <v>136</v>
      </c>
      <c r="H1116" s="36"/>
      <c r="I1116" s="36">
        <v>5</v>
      </c>
    </row>
    <row r="1117" spans="1:9" x14ac:dyDescent="0.35">
      <c r="A1117" s="36">
        <v>1534843</v>
      </c>
      <c r="B1117" s="36" t="str">
        <f>VLOOKUP(AllData[[#This Row],[Order]],MM[],3,FALSE)</f>
        <v>V5757321200400</v>
      </c>
      <c r="C1117" s="36">
        <f>VLOOKUP(AllData[[#This Row],[Order]],MM[],2,FALSE)</f>
        <v>220</v>
      </c>
      <c r="D1117" s="36" t="s">
        <v>73</v>
      </c>
      <c r="E1117" s="36" t="s">
        <v>89</v>
      </c>
      <c r="F1117" s="36" t="s">
        <v>91</v>
      </c>
      <c r="G1117" s="36" t="s">
        <v>138</v>
      </c>
      <c r="H1117" s="36"/>
      <c r="I1117" s="36">
        <v>5</v>
      </c>
    </row>
    <row r="1118" spans="1:9" x14ac:dyDescent="0.35">
      <c r="A1118" s="36">
        <v>1534844</v>
      </c>
      <c r="B1118" s="36" t="str">
        <f>VLOOKUP(AllData[[#This Row],[Order]],MM[],3,FALSE)</f>
        <v>V5757321200600</v>
      </c>
      <c r="C1118" s="36">
        <f>VLOOKUP(AllData[[#This Row],[Order]],MM[],2,FALSE)</f>
        <v>220</v>
      </c>
      <c r="D1118" s="36" t="s">
        <v>60</v>
      </c>
      <c r="E1118" s="36" t="s">
        <v>61</v>
      </c>
      <c r="F1118" s="36" t="s">
        <v>63</v>
      </c>
      <c r="G1118" s="36" t="s">
        <v>139</v>
      </c>
      <c r="H1118" s="36">
        <v>0.93333333333333335</v>
      </c>
      <c r="I1118" s="36">
        <v>20</v>
      </c>
    </row>
    <row r="1119" spans="1:9" x14ac:dyDescent="0.35">
      <c r="A1119" s="36">
        <v>1534844</v>
      </c>
      <c r="B1119" s="36" t="str">
        <f>VLOOKUP(AllData[[#This Row],[Order]],MM[],3,FALSE)</f>
        <v>V5757321200600</v>
      </c>
      <c r="C1119" s="36">
        <f>VLOOKUP(AllData[[#This Row],[Order]],MM[],2,FALSE)</f>
        <v>220</v>
      </c>
      <c r="D1119" s="36" t="s">
        <v>68</v>
      </c>
      <c r="E1119" s="36" t="s">
        <v>69</v>
      </c>
      <c r="F1119" s="36" t="s">
        <v>70</v>
      </c>
      <c r="G1119" s="36" t="s">
        <v>71</v>
      </c>
      <c r="H1119" s="36">
        <v>30</v>
      </c>
      <c r="I1119" s="36">
        <v>30</v>
      </c>
    </row>
    <row r="1120" spans="1:9" x14ac:dyDescent="0.35">
      <c r="A1120" s="36">
        <v>1534844</v>
      </c>
      <c r="B1120" s="36" t="str">
        <f>VLOOKUP(AllData[[#This Row],[Order]],MM[],3,FALSE)</f>
        <v>V5757321200600</v>
      </c>
      <c r="C1120" s="36">
        <f>VLOOKUP(AllData[[#This Row],[Order]],MM[],2,FALSE)</f>
        <v>220</v>
      </c>
      <c r="D1120" s="36" t="s">
        <v>73</v>
      </c>
      <c r="E1120" s="36" t="s">
        <v>61</v>
      </c>
      <c r="F1120" s="36" t="s">
        <v>63</v>
      </c>
      <c r="G1120" s="36" t="s">
        <v>74</v>
      </c>
      <c r="H1120" s="36">
        <v>1622.8799999999999</v>
      </c>
      <c r="I1120" s="36">
        <v>200</v>
      </c>
    </row>
    <row r="1121" spans="1:9" x14ac:dyDescent="0.35">
      <c r="A1121" s="36">
        <v>1534844</v>
      </c>
      <c r="B1121" s="36" t="str">
        <f>VLOOKUP(AllData[[#This Row],[Order]],MM[],3,FALSE)</f>
        <v>V5757321200600</v>
      </c>
      <c r="C1121" s="36">
        <f>VLOOKUP(AllData[[#This Row],[Order]],MM[],2,FALSE)</f>
        <v>220</v>
      </c>
      <c r="D1121" s="36" t="s">
        <v>75</v>
      </c>
      <c r="E1121" s="36" t="s">
        <v>61</v>
      </c>
      <c r="F1121" s="36" t="s">
        <v>63</v>
      </c>
      <c r="G1121" s="36" t="s">
        <v>76</v>
      </c>
      <c r="H1121" s="36">
        <v>1329.36</v>
      </c>
      <c r="I1121" s="36">
        <v>500</v>
      </c>
    </row>
    <row r="1122" spans="1:9" x14ac:dyDescent="0.35">
      <c r="A1122" s="36">
        <v>1534844</v>
      </c>
      <c r="B1122" s="36" t="str">
        <f>VLOOKUP(AllData[[#This Row],[Order]],MM[],3,FALSE)</f>
        <v>V5757321200600</v>
      </c>
      <c r="C1122" s="36">
        <f>VLOOKUP(AllData[[#This Row],[Order]],MM[],2,FALSE)</f>
        <v>220</v>
      </c>
      <c r="D1122" s="36" t="s">
        <v>78</v>
      </c>
      <c r="E1122" s="36" t="s">
        <v>69</v>
      </c>
      <c r="F1122" s="36" t="s">
        <v>70</v>
      </c>
      <c r="G1122" s="36" t="s">
        <v>79</v>
      </c>
      <c r="H1122" s="36">
        <v>20</v>
      </c>
      <c r="I1122" s="36">
        <v>20</v>
      </c>
    </row>
    <row r="1123" spans="1:9" x14ac:dyDescent="0.35">
      <c r="A1123" s="36">
        <v>1534844</v>
      </c>
      <c r="B1123" s="36" t="str">
        <f>VLOOKUP(AllData[[#This Row],[Order]],MM[],3,FALSE)</f>
        <v>V5757321200600</v>
      </c>
      <c r="C1123" s="36">
        <f>VLOOKUP(AllData[[#This Row],[Order]],MM[],2,FALSE)</f>
        <v>220</v>
      </c>
      <c r="D1123" s="36" t="s">
        <v>80</v>
      </c>
      <c r="E1123" s="36" t="s">
        <v>69</v>
      </c>
      <c r="F1123" s="36" t="s">
        <v>70</v>
      </c>
      <c r="G1123" s="36" t="s">
        <v>81</v>
      </c>
      <c r="H1123" s="36">
        <v>20</v>
      </c>
      <c r="I1123" s="36">
        <v>20</v>
      </c>
    </row>
    <row r="1124" spans="1:9" x14ac:dyDescent="0.35">
      <c r="A1124" s="36">
        <v>1534844</v>
      </c>
      <c r="B1124" s="36" t="str">
        <f>VLOOKUP(AllData[[#This Row],[Order]],MM[],3,FALSE)</f>
        <v>V5757321200600</v>
      </c>
      <c r="C1124" s="36">
        <f>VLOOKUP(AllData[[#This Row],[Order]],MM[],2,FALSE)</f>
        <v>220</v>
      </c>
      <c r="D1124" s="36" t="s">
        <v>82</v>
      </c>
      <c r="E1124" s="36" t="s">
        <v>83</v>
      </c>
      <c r="F1124" s="36" t="s">
        <v>84</v>
      </c>
      <c r="G1124" s="36" t="s">
        <v>84</v>
      </c>
      <c r="H1124" s="36">
        <v>295.62</v>
      </c>
      <c r="I1124" s="36">
        <v>450</v>
      </c>
    </row>
    <row r="1125" spans="1:9" x14ac:dyDescent="0.35">
      <c r="A1125" s="36">
        <v>1534844</v>
      </c>
      <c r="B1125" s="36" t="str">
        <f>VLOOKUP(AllData[[#This Row],[Order]],MM[],3,FALSE)</f>
        <v>V5757321200600</v>
      </c>
      <c r="C1125" s="36">
        <f>VLOOKUP(AllData[[#This Row],[Order]],MM[],2,FALSE)</f>
        <v>220</v>
      </c>
      <c r="D1125" s="36" t="s">
        <v>85</v>
      </c>
      <c r="E1125" s="36" t="s">
        <v>86</v>
      </c>
      <c r="F1125" s="36" t="s">
        <v>87</v>
      </c>
      <c r="G1125" s="36" t="s">
        <v>87</v>
      </c>
      <c r="H1125" s="36">
        <v>20</v>
      </c>
      <c r="I1125" s="36">
        <v>20</v>
      </c>
    </row>
    <row r="1126" spans="1:9" x14ac:dyDescent="0.35">
      <c r="A1126" s="36">
        <v>1534844</v>
      </c>
      <c r="B1126" s="36" t="str">
        <f>VLOOKUP(AllData[[#This Row],[Order]],MM[],3,FALSE)</f>
        <v>V5757321200600</v>
      </c>
      <c r="C1126" s="36">
        <f>VLOOKUP(AllData[[#This Row],[Order]],MM[],2,FALSE)</f>
        <v>220</v>
      </c>
      <c r="D1126" s="36" t="s">
        <v>88</v>
      </c>
      <c r="E1126" s="36" t="s">
        <v>89</v>
      </c>
      <c r="F1126" s="36" t="s">
        <v>91</v>
      </c>
      <c r="G1126" s="36" t="s">
        <v>92</v>
      </c>
      <c r="H1126" s="36"/>
      <c r="I1126" s="36">
        <v>0</v>
      </c>
    </row>
    <row r="1127" spans="1:9" x14ac:dyDescent="0.35">
      <c r="A1127" s="36">
        <v>1534844</v>
      </c>
      <c r="B1127" s="36" t="str">
        <f>VLOOKUP(AllData[[#This Row],[Order]],MM[],3,FALSE)</f>
        <v>V5757321200600</v>
      </c>
      <c r="C1127" s="36">
        <f>VLOOKUP(AllData[[#This Row],[Order]],MM[],2,FALSE)</f>
        <v>220</v>
      </c>
      <c r="D1127" s="36" t="s">
        <v>95</v>
      </c>
      <c r="E1127" s="36" t="s">
        <v>61</v>
      </c>
      <c r="F1127" s="36" t="s">
        <v>63</v>
      </c>
      <c r="G1127" s="36" t="s">
        <v>96</v>
      </c>
      <c r="H1127" s="36">
        <v>48.4</v>
      </c>
      <c r="I1127" s="36">
        <v>40</v>
      </c>
    </row>
    <row r="1128" spans="1:9" x14ac:dyDescent="0.35">
      <c r="A1128" s="36">
        <v>1534844</v>
      </c>
      <c r="B1128" s="36" t="str">
        <f>VLOOKUP(AllData[[#This Row],[Order]],MM[],3,FALSE)</f>
        <v>V5757321200600</v>
      </c>
      <c r="C1128" s="36">
        <f>VLOOKUP(AllData[[#This Row],[Order]],MM[],2,FALSE)</f>
        <v>220</v>
      </c>
      <c r="D1128" s="36" t="s">
        <v>97</v>
      </c>
      <c r="E1128" s="36" t="s">
        <v>69</v>
      </c>
      <c r="F1128" s="36" t="s">
        <v>70</v>
      </c>
      <c r="G1128" s="36" t="s">
        <v>98</v>
      </c>
      <c r="H1128" s="36">
        <v>20</v>
      </c>
      <c r="I1128" s="36">
        <v>20</v>
      </c>
    </row>
    <row r="1129" spans="1:9" x14ac:dyDescent="0.35">
      <c r="A1129" s="36">
        <v>1534844</v>
      </c>
      <c r="B1129" s="36" t="str">
        <f>VLOOKUP(AllData[[#This Row],[Order]],MM[],3,FALSE)</f>
        <v>V5757321200600</v>
      </c>
      <c r="C1129" s="36">
        <f>VLOOKUP(AllData[[#This Row],[Order]],MM[],2,FALSE)</f>
        <v>220</v>
      </c>
      <c r="D1129" s="36" t="s">
        <v>99</v>
      </c>
      <c r="E1129" s="36" t="s">
        <v>69</v>
      </c>
      <c r="F1129" s="36" t="s">
        <v>70</v>
      </c>
      <c r="G1129" s="36" t="s">
        <v>100</v>
      </c>
      <c r="H1129" s="36">
        <v>50</v>
      </c>
      <c r="I1129" s="36">
        <v>50</v>
      </c>
    </row>
    <row r="1130" spans="1:9" x14ac:dyDescent="0.35">
      <c r="A1130" s="36">
        <v>1534844</v>
      </c>
      <c r="B1130" s="36" t="str">
        <f>VLOOKUP(AllData[[#This Row],[Order]],MM[],3,FALSE)</f>
        <v>V5757321200600</v>
      </c>
      <c r="C1130" s="36">
        <f>VLOOKUP(AllData[[#This Row],[Order]],MM[],2,FALSE)</f>
        <v>220</v>
      </c>
      <c r="D1130" s="36" t="s">
        <v>101</v>
      </c>
      <c r="E1130" s="36" t="s">
        <v>102</v>
      </c>
      <c r="F1130" s="36" t="s">
        <v>100</v>
      </c>
      <c r="G1130" s="36" t="s">
        <v>103</v>
      </c>
      <c r="H1130" s="36">
        <v>10</v>
      </c>
      <c r="I1130" s="36">
        <v>10</v>
      </c>
    </row>
    <row r="1131" spans="1:9" x14ac:dyDescent="0.35">
      <c r="A1131" s="36">
        <v>1534844</v>
      </c>
      <c r="B1131" s="36" t="str">
        <f>VLOOKUP(AllData[[#This Row],[Order]],MM[],3,FALSE)</f>
        <v>V5757321200600</v>
      </c>
      <c r="C1131" s="36">
        <f>VLOOKUP(AllData[[#This Row],[Order]],MM[],2,FALSE)</f>
        <v>220</v>
      </c>
      <c r="D1131" s="36" t="s">
        <v>104</v>
      </c>
      <c r="E1131" s="36" t="s">
        <v>102</v>
      </c>
      <c r="F1131" s="36" t="s">
        <v>100</v>
      </c>
      <c r="G1131" s="36" t="s">
        <v>106</v>
      </c>
      <c r="H1131" s="36">
        <v>10</v>
      </c>
      <c r="I1131" s="36">
        <v>10</v>
      </c>
    </row>
    <row r="1132" spans="1:9" x14ac:dyDescent="0.35">
      <c r="A1132" s="36">
        <v>1534844</v>
      </c>
      <c r="B1132" s="36" t="str">
        <f>VLOOKUP(AllData[[#This Row],[Order]],MM[],3,FALSE)</f>
        <v>V5757321200600</v>
      </c>
      <c r="C1132" s="36">
        <f>VLOOKUP(AllData[[#This Row],[Order]],MM[],2,FALSE)</f>
        <v>220</v>
      </c>
      <c r="D1132" s="36" t="s">
        <v>60</v>
      </c>
      <c r="E1132" s="36" t="s">
        <v>61</v>
      </c>
      <c r="F1132" s="36" t="s">
        <v>63</v>
      </c>
      <c r="G1132" s="36" t="s">
        <v>108</v>
      </c>
      <c r="H1132" s="36">
        <v>878.04</v>
      </c>
      <c r="I1132" s="36">
        <v>1</v>
      </c>
    </row>
    <row r="1133" spans="1:9" x14ac:dyDescent="0.35">
      <c r="A1133" s="36">
        <v>1534844</v>
      </c>
      <c r="B1133" s="36" t="str">
        <f>VLOOKUP(AllData[[#This Row],[Order]],MM[],3,FALSE)</f>
        <v>V5757321200600</v>
      </c>
      <c r="C1133" s="36">
        <f>VLOOKUP(AllData[[#This Row],[Order]],MM[],2,FALSE)</f>
        <v>220</v>
      </c>
      <c r="D1133" s="36" t="s">
        <v>82</v>
      </c>
      <c r="E1133" s="36" t="s">
        <v>83</v>
      </c>
      <c r="F1133" s="36" t="s">
        <v>84</v>
      </c>
      <c r="G1133" s="36" t="s">
        <v>110</v>
      </c>
      <c r="H1133" s="36"/>
      <c r="I1133" s="36">
        <v>5</v>
      </c>
    </row>
    <row r="1134" spans="1:9" x14ac:dyDescent="0.35">
      <c r="A1134" s="36">
        <v>1534847</v>
      </c>
      <c r="B1134" s="36" t="str">
        <f>VLOOKUP(AllData[[#This Row],[Order]],MM[],3,FALSE)</f>
        <v>V5757341200400</v>
      </c>
      <c r="C1134" s="36">
        <f>VLOOKUP(AllData[[#This Row],[Order]],MM[],2,FALSE)</f>
        <v>220</v>
      </c>
      <c r="D1134" s="36" t="s">
        <v>60</v>
      </c>
      <c r="E1134" s="36" t="s">
        <v>61</v>
      </c>
      <c r="F1134" s="36" t="s">
        <v>63</v>
      </c>
      <c r="G1134" s="36" t="s">
        <v>64</v>
      </c>
      <c r="H1134" s="36">
        <v>1.4830000000000001</v>
      </c>
      <c r="I1134" s="36">
        <v>20</v>
      </c>
    </row>
    <row r="1135" spans="1:9" x14ac:dyDescent="0.35">
      <c r="A1135" s="36">
        <v>1534847</v>
      </c>
      <c r="B1135" s="36" t="str">
        <f>VLOOKUP(AllData[[#This Row],[Order]],MM[],3,FALSE)</f>
        <v>V5757341200400</v>
      </c>
      <c r="C1135" s="36">
        <f>VLOOKUP(AllData[[#This Row],[Order]],MM[],2,FALSE)</f>
        <v>220</v>
      </c>
      <c r="D1135" s="36" t="s">
        <v>68</v>
      </c>
      <c r="E1135" s="36" t="s">
        <v>69</v>
      </c>
      <c r="F1135" s="36" t="s">
        <v>70</v>
      </c>
      <c r="G1135" s="36" t="s">
        <v>71</v>
      </c>
      <c r="H1135" s="36">
        <v>30</v>
      </c>
      <c r="I1135" s="36">
        <v>30</v>
      </c>
    </row>
    <row r="1136" spans="1:9" x14ac:dyDescent="0.35">
      <c r="A1136" s="36">
        <v>1534847</v>
      </c>
      <c r="B1136" s="36" t="str">
        <f>VLOOKUP(AllData[[#This Row],[Order]],MM[],3,FALSE)</f>
        <v>V5757341200400</v>
      </c>
      <c r="C1136" s="36">
        <f>VLOOKUP(AllData[[#This Row],[Order]],MM[],2,FALSE)</f>
        <v>220</v>
      </c>
      <c r="D1136" s="36" t="s">
        <v>73</v>
      </c>
      <c r="E1136" s="36" t="s">
        <v>61</v>
      </c>
      <c r="F1136" s="36" t="s">
        <v>63</v>
      </c>
      <c r="G1136" s="36" t="s">
        <v>74</v>
      </c>
      <c r="H1136" s="36">
        <v>6879.24</v>
      </c>
      <c r="I1136" s="36">
        <v>200</v>
      </c>
    </row>
    <row r="1137" spans="1:9" x14ac:dyDescent="0.35">
      <c r="A1137" s="36">
        <v>1534847</v>
      </c>
      <c r="B1137" s="36" t="str">
        <f>VLOOKUP(AllData[[#This Row],[Order]],MM[],3,FALSE)</f>
        <v>V5757341200400</v>
      </c>
      <c r="C1137" s="36">
        <f>VLOOKUP(AllData[[#This Row],[Order]],MM[],2,FALSE)</f>
        <v>220</v>
      </c>
      <c r="D1137" s="36" t="s">
        <v>75</v>
      </c>
      <c r="E1137" s="36" t="s">
        <v>61</v>
      </c>
      <c r="F1137" s="36" t="s">
        <v>63</v>
      </c>
      <c r="G1137" s="36" t="s">
        <v>76</v>
      </c>
      <c r="H1137" s="36">
        <v>6.5670000000000002</v>
      </c>
      <c r="I1137" s="36">
        <v>500</v>
      </c>
    </row>
    <row r="1138" spans="1:9" x14ac:dyDescent="0.35">
      <c r="A1138" s="36">
        <v>1534847</v>
      </c>
      <c r="B1138" s="36" t="str">
        <f>VLOOKUP(AllData[[#This Row],[Order]],MM[],3,FALSE)</f>
        <v>V5757341200400</v>
      </c>
      <c r="C1138" s="36">
        <f>VLOOKUP(AllData[[#This Row],[Order]],MM[],2,FALSE)</f>
        <v>220</v>
      </c>
      <c r="D1138" s="36" t="s">
        <v>78</v>
      </c>
      <c r="E1138" s="36" t="s">
        <v>69</v>
      </c>
      <c r="F1138" s="36" t="s">
        <v>70</v>
      </c>
      <c r="G1138" s="36" t="s">
        <v>79</v>
      </c>
      <c r="H1138" s="36">
        <v>20</v>
      </c>
      <c r="I1138" s="36">
        <v>20</v>
      </c>
    </row>
    <row r="1139" spans="1:9" x14ac:dyDescent="0.35">
      <c r="A1139" s="36">
        <v>1534847</v>
      </c>
      <c r="B1139" s="36" t="str">
        <f>VLOOKUP(AllData[[#This Row],[Order]],MM[],3,FALSE)</f>
        <v>V5757341200400</v>
      </c>
      <c r="C1139" s="36">
        <f>VLOOKUP(AllData[[#This Row],[Order]],MM[],2,FALSE)</f>
        <v>220</v>
      </c>
      <c r="D1139" s="36" t="s">
        <v>80</v>
      </c>
      <c r="E1139" s="36" t="s">
        <v>69</v>
      </c>
      <c r="F1139" s="36" t="s">
        <v>70</v>
      </c>
      <c r="G1139" s="36" t="s">
        <v>81</v>
      </c>
      <c r="H1139" s="36">
        <v>20</v>
      </c>
      <c r="I1139" s="36">
        <v>20</v>
      </c>
    </row>
    <row r="1140" spans="1:9" x14ac:dyDescent="0.35">
      <c r="A1140" s="36">
        <v>1534847</v>
      </c>
      <c r="B1140" s="36" t="str">
        <f>VLOOKUP(AllData[[#This Row],[Order]],MM[],3,FALSE)</f>
        <v>V5757341200400</v>
      </c>
      <c r="C1140" s="36">
        <f>VLOOKUP(AllData[[#This Row],[Order]],MM[],2,FALSE)</f>
        <v>220</v>
      </c>
      <c r="D1140" s="36" t="s">
        <v>82</v>
      </c>
      <c r="E1140" s="36" t="s">
        <v>83</v>
      </c>
      <c r="F1140" s="36" t="s">
        <v>84</v>
      </c>
      <c r="G1140" s="36" t="s">
        <v>84</v>
      </c>
      <c r="H1140" s="36">
        <v>450.78</v>
      </c>
      <c r="I1140" s="36">
        <v>450</v>
      </c>
    </row>
    <row r="1141" spans="1:9" x14ac:dyDescent="0.35">
      <c r="A1141" s="36">
        <v>1534847</v>
      </c>
      <c r="B1141" s="36" t="str">
        <f>VLOOKUP(AllData[[#This Row],[Order]],MM[],3,FALSE)</f>
        <v>V5757341200400</v>
      </c>
      <c r="C1141" s="36">
        <f>VLOOKUP(AllData[[#This Row],[Order]],MM[],2,FALSE)</f>
        <v>220</v>
      </c>
      <c r="D1141" s="36" t="s">
        <v>85</v>
      </c>
      <c r="E1141" s="36" t="s">
        <v>86</v>
      </c>
      <c r="F1141" s="36" t="s">
        <v>87</v>
      </c>
      <c r="G1141" s="36" t="s">
        <v>87</v>
      </c>
      <c r="H1141" s="36">
        <v>20</v>
      </c>
      <c r="I1141" s="36">
        <v>20</v>
      </c>
    </row>
    <row r="1142" spans="1:9" x14ac:dyDescent="0.35">
      <c r="A1142" s="36">
        <v>1534847</v>
      </c>
      <c r="B1142" s="36" t="str">
        <f>VLOOKUP(AllData[[#This Row],[Order]],MM[],3,FALSE)</f>
        <v>V5757341200400</v>
      </c>
      <c r="C1142" s="36">
        <f>VLOOKUP(AllData[[#This Row],[Order]],MM[],2,FALSE)</f>
        <v>220</v>
      </c>
      <c r="D1142" s="36" t="s">
        <v>88</v>
      </c>
      <c r="E1142" s="36" t="s">
        <v>89</v>
      </c>
      <c r="F1142" s="36" t="s">
        <v>91</v>
      </c>
      <c r="G1142" s="36" t="s">
        <v>92</v>
      </c>
      <c r="H1142" s="36"/>
      <c r="I1142" s="36">
        <v>0</v>
      </c>
    </row>
    <row r="1143" spans="1:9" x14ac:dyDescent="0.35">
      <c r="A1143" s="36">
        <v>1534847</v>
      </c>
      <c r="B1143" s="36" t="str">
        <f>VLOOKUP(AllData[[#This Row],[Order]],MM[],3,FALSE)</f>
        <v>V5757341200400</v>
      </c>
      <c r="C1143" s="36">
        <f>VLOOKUP(AllData[[#This Row],[Order]],MM[],2,FALSE)</f>
        <v>220</v>
      </c>
      <c r="D1143" s="36" t="s">
        <v>95</v>
      </c>
      <c r="E1143" s="36" t="s">
        <v>61</v>
      </c>
      <c r="F1143" s="36" t="s">
        <v>63</v>
      </c>
      <c r="G1143" s="36" t="s">
        <v>96</v>
      </c>
      <c r="H1143" s="36">
        <v>48.4</v>
      </c>
      <c r="I1143" s="36">
        <v>40</v>
      </c>
    </row>
    <row r="1144" spans="1:9" x14ac:dyDescent="0.35">
      <c r="A1144" s="36">
        <v>1534847</v>
      </c>
      <c r="B1144" s="36" t="str">
        <f>VLOOKUP(AllData[[#This Row],[Order]],MM[],3,FALSE)</f>
        <v>V5757341200400</v>
      </c>
      <c r="C1144" s="36">
        <f>VLOOKUP(AllData[[#This Row],[Order]],MM[],2,FALSE)</f>
        <v>220</v>
      </c>
      <c r="D1144" s="36" t="s">
        <v>97</v>
      </c>
      <c r="E1144" s="36" t="s">
        <v>69</v>
      </c>
      <c r="F1144" s="36" t="s">
        <v>70</v>
      </c>
      <c r="G1144" s="36" t="s">
        <v>98</v>
      </c>
      <c r="H1144" s="36">
        <v>20</v>
      </c>
      <c r="I1144" s="36">
        <v>20</v>
      </c>
    </row>
    <row r="1145" spans="1:9" x14ac:dyDescent="0.35">
      <c r="A1145" s="36">
        <v>1534847</v>
      </c>
      <c r="B1145" s="36" t="str">
        <f>VLOOKUP(AllData[[#This Row],[Order]],MM[],3,FALSE)</f>
        <v>V5757341200400</v>
      </c>
      <c r="C1145" s="36">
        <f>VLOOKUP(AllData[[#This Row],[Order]],MM[],2,FALSE)</f>
        <v>220</v>
      </c>
      <c r="D1145" s="36" t="s">
        <v>99</v>
      </c>
      <c r="E1145" s="36" t="s">
        <v>69</v>
      </c>
      <c r="F1145" s="36" t="s">
        <v>70</v>
      </c>
      <c r="G1145" s="36" t="s">
        <v>100</v>
      </c>
      <c r="H1145" s="36">
        <v>50</v>
      </c>
      <c r="I1145" s="36">
        <v>50</v>
      </c>
    </row>
    <row r="1146" spans="1:9" x14ac:dyDescent="0.35">
      <c r="A1146" s="36">
        <v>1534847</v>
      </c>
      <c r="B1146" s="36" t="str">
        <f>VLOOKUP(AllData[[#This Row],[Order]],MM[],3,FALSE)</f>
        <v>V5757341200400</v>
      </c>
      <c r="C1146" s="36">
        <f>VLOOKUP(AllData[[#This Row],[Order]],MM[],2,FALSE)</f>
        <v>220</v>
      </c>
      <c r="D1146" s="36" t="s">
        <v>101</v>
      </c>
      <c r="E1146" s="36" t="s">
        <v>102</v>
      </c>
      <c r="F1146" s="36" t="s">
        <v>100</v>
      </c>
      <c r="G1146" s="36" t="s">
        <v>103</v>
      </c>
      <c r="H1146" s="36">
        <v>10</v>
      </c>
      <c r="I1146" s="36">
        <v>10</v>
      </c>
    </row>
    <row r="1147" spans="1:9" x14ac:dyDescent="0.35">
      <c r="A1147" s="36">
        <v>1534847</v>
      </c>
      <c r="B1147" s="36" t="str">
        <f>VLOOKUP(AllData[[#This Row],[Order]],MM[],3,FALSE)</f>
        <v>V5757341200400</v>
      </c>
      <c r="C1147" s="36">
        <f>VLOOKUP(AllData[[#This Row],[Order]],MM[],2,FALSE)</f>
        <v>220</v>
      </c>
      <c r="D1147" s="36" t="s">
        <v>104</v>
      </c>
      <c r="E1147" s="36" t="s">
        <v>102</v>
      </c>
      <c r="F1147" s="36" t="s">
        <v>100</v>
      </c>
      <c r="G1147" s="36" t="s">
        <v>106</v>
      </c>
      <c r="H1147" s="36">
        <v>10</v>
      </c>
      <c r="I1147" s="36">
        <v>10</v>
      </c>
    </row>
    <row r="1148" spans="1:9" x14ac:dyDescent="0.35">
      <c r="A1148" s="36">
        <v>1534847</v>
      </c>
      <c r="B1148" s="36" t="str">
        <f>VLOOKUP(AllData[[#This Row],[Order]],MM[],3,FALSE)</f>
        <v>V5757341200400</v>
      </c>
      <c r="C1148" s="36">
        <f>VLOOKUP(AllData[[#This Row],[Order]],MM[],2,FALSE)</f>
        <v>220</v>
      </c>
      <c r="D1148" s="36" t="s">
        <v>60</v>
      </c>
      <c r="E1148" s="36" t="s">
        <v>61</v>
      </c>
      <c r="F1148" s="36" t="s">
        <v>63</v>
      </c>
      <c r="G1148" s="36" t="s">
        <v>108</v>
      </c>
      <c r="H1148" s="36">
        <v>429</v>
      </c>
      <c r="I1148" s="36">
        <v>1</v>
      </c>
    </row>
    <row r="1149" spans="1:9" x14ac:dyDescent="0.35">
      <c r="A1149" s="36">
        <v>1534847</v>
      </c>
      <c r="B1149" s="36" t="str">
        <f>VLOOKUP(AllData[[#This Row],[Order]],MM[],3,FALSE)</f>
        <v>V5757341200400</v>
      </c>
      <c r="C1149" s="36">
        <f>VLOOKUP(AllData[[#This Row],[Order]],MM[],2,FALSE)</f>
        <v>220</v>
      </c>
      <c r="D1149" s="36" t="s">
        <v>82</v>
      </c>
      <c r="E1149" s="36" t="s">
        <v>83</v>
      </c>
      <c r="F1149" s="36" t="s">
        <v>84</v>
      </c>
      <c r="G1149" s="36" t="s">
        <v>110</v>
      </c>
      <c r="H1149" s="36"/>
      <c r="I1149" s="36">
        <v>5</v>
      </c>
    </row>
    <row r="1150" spans="1:9" x14ac:dyDescent="0.35">
      <c r="A1150" s="36">
        <v>1534848</v>
      </c>
      <c r="B1150" s="36" t="str">
        <f>VLOOKUP(AllData[[#This Row],[Order]],MM[],3,FALSE)</f>
        <v>V5757341200600</v>
      </c>
      <c r="C1150" s="36">
        <f>VLOOKUP(AllData[[#This Row],[Order]],MM[],2,FALSE)</f>
        <v>220</v>
      </c>
      <c r="D1150" s="36" t="s">
        <v>60</v>
      </c>
      <c r="E1150" s="36" t="s">
        <v>61</v>
      </c>
      <c r="F1150" s="36" t="s">
        <v>63</v>
      </c>
      <c r="G1150" s="36" t="s">
        <v>64</v>
      </c>
      <c r="H1150" s="36">
        <v>0.73333333333333328</v>
      </c>
      <c r="I1150" s="36">
        <v>20</v>
      </c>
    </row>
    <row r="1151" spans="1:9" x14ac:dyDescent="0.35">
      <c r="A1151" s="36">
        <v>1534848</v>
      </c>
      <c r="B1151" s="36" t="str">
        <f>VLOOKUP(AllData[[#This Row],[Order]],MM[],3,FALSE)</f>
        <v>V5757341200600</v>
      </c>
      <c r="C1151" s="36">
        <f>VLOOKUP(AllData[[#This Row],[Order]],MM[],2,FALSE)</f>
        <v>220</v>
      </c>
      <c r="D1151" s="36" t="s">
        <v>68</v>
      </c>
      <c r="E1151" s="36" t="s">
        <v>69</v>
      </c>
      <c r="F1151" s="36" t="s">
        <v>70</v>
      </c>
      <c r="G1151" s="36" t="s">
        <v>71</v>
      </c>
      <c r="H1151" s="36">
        <v>30</v>
      </c>
      <c r="I1151" s="36">
        <v>30</v>
      </c>
    </row>
    <row r="1152" spans="1:9" x14ac:dyDescent="0.35">
      <c r="A1152" s="36">
        <v>1534848</v>
      </c>
      <c r="B1152" s="36" t="str">
        <f>VLOOKUP(AllData[[#This Row],[Order]],MM[],3,FALSE)</f>
        <v>V5757341200600</v>
      </c>
      <c r="C1152" s="36">
        <f>VLOOKUP(AllData[[#This Row],[Order]],MM[],2,FALSE)</f>
        <v>220</v>
      </c>
      <c r="D1152" s="36" t="s">
        <v>73</v>
      </c>
      <c r="E1152" s="36" t="s">
        <v>61</v>
      </c>
      <c r="F1152" s="36" t="s">
        <v>63</v>
      </c>
      <c r="G1152" s="36" t="s">
        <v>74</v>
      </c>
      <c r="H1152" s="36">
        <v>281.40000000000003</v>
      </c>
      <c r="I1152" s="36">
        <v>200</v>
      </c>
    </row>
    <row r="1153" spans="1:9" x14ac:dyDescent="0.35">
      <c r="A1153" s="36">
        <v>1534848</v>
      </c>
      <c r="B1153" s="36" t="str">
        <f>VLOOKUP(AllData[[#This Row],[Order]],MM[],3,FALSE)</f>
        <v>V5757341200600</v>
      </c>
      <c r="C1153" s="36">
        <f>VLOOKUP(AllData[[#This Row],[Order]],MM[],2,FALSE)</f>
        <v>220</v>
      </c>
      <c r="D1153" s="36" t="s">
        <v>75</v>
      </c>
      <c r="E1153" s="36" t="s">
        <v>61</v>
      </c>
      <c r="F1153" s="36" t="s">
        <v>63</v>
      </c>
      <c r="G1153" s="36" t="s">
        <v>76</v>
      </c>
      <c r="H1153" s="36">
        <v>1192.02</v>
      </c>
      <c r="I1153" s="36">
        <v>500</v>
      </c>
    </row>
    <row r="1154" spans="1:9" x14ac:dyDescent="0.35">
      <c r="A1154" s="36">
        <v>1534848</v>
      </c>
      <c r="B1154" s="36" t="str">
        <f>VLOOKUP(AllData[[#This Row],[Order]],MM[],3,FALSE)</f>
        <v>V5757341200600</v>
      </c>
      <c r="C1154" s="36">
        <f>VLOOKUP(AllData[[#This Row],[Order]],MM[],2,FALSE)</f>
        <v>220</v>
      </c>
      <c r="D1154" s="36" t="s">
        <v>78</v>
      </c>
      <c r="E1154" s="36" t="s">
        <v>69</v>
      </c>
      <c r="F1154" s="36" t="s">
        <v>70</v>
      </c>
      <c r="G1154" s="36" t="s">
        <v>79</v>
      </c>
      <c r="H1154" s="36">
        <v>20</v>
      </c>
      <c r="I1154" s="36">
        <v>20</v>
      </c>
    </row>
    <row r="1155" spans="1:9" x14ac:dyDescent="0.35">
      <c r="A1155" s="36">
        <v>1534848</v>
      </c>
      <c r="B1155" s="36" t="str">
        <f>VLOOKUP(AllData[[#This Row],[Order]],MM[],3,FALSE)</f>
        <v>V5757341200600</v>
      </c>
      <c r="C1155" s="36">
        <f>VLOOKUP(AllData[[#This Row],[Order]],MM[],2,FALSE)</f>
        <v>220</v>
      </c>
      <c r="D1155" s="36" t="s">
        <v>80</v>
      </c>
      <c r="E1155" s="36" t="s">
        <v>69</v>
      </c>
      <c r="F1155" s="36" t="s">
        <v>70</v>
      </c>
      <c r="G1155" s="36" t="s">
        <v>81</v>
      </c>
      <c r="H1155" s="36">
        <v>20</v>
      </c>
      <c r="I1155" s="36">
        <v>20</v>
      </c>
    </row>
    <row r="1156" spans="1:9" x14ac:dyDescent="0.35">
      <c r="A1156" s="36">
        <v>1534848</v>
      </c>
      <c r="B1156" s="36" t="str">
        <f>VLOOKUP(AllData[[#This Row],[Order]],MM[],3,FALSE)</f>
        <v>V5757341200600</v>
      </c>
      <c r="C1156" s="36">
        <f>VLOOKUP(AllData[[#This Row],[Order]],MM[],2,FALSE)</f>
        <v>220</v>
      </c>
      <c r="D1156" s="36" t="s">
        <v>82</v>
      </c>
      <c r="E1156" s="36" t="s">
        <v>83</v>
      </c>
      <c r="F1156" s="36" t="s">
        <v>84</v>
      </c>
      <c r="G1156" s="36" t="s">
        <v>84</v>
      </c>
      <c r="H1156" s="36">
        <v>112.26</v>
      </c>
      <c r="I1156" s="36">
        <v>450</v>
      </c>
    </row>
    <row r="1157" spans="1:9" x14ac:dyDescent="0.35">
      <c r="A1157" s="36">
        <v>1534848</v>
      </c>
      <c r="B1157" s="36" t="str">
        <f>VLOOKUP(AllData[[#This Row],[Order]],MM[],3,FALSE)</f>
        <v>V5757341200600</v>
      </c>
      <c r="C1157" s="36">
        <f>VLOOKUP(AllData[[#This Row],[Order]],MM[],2,FALSE)</f>
        <v>220</v>
      </c>
      <c r="D1157" s="36" t="s">
        <v>85</v>
      </c>
      <c r="E1157" s="36" t="s">
        <v>86</v>
      </c>
      <c r="F1157" s="36" t="s">
        <v>87</v>
      </c>
      <c r="G1157" s="36" t="s">
        <v>87</v>
      </c>
      <c r="H1157" s="36">
        <v>20</v>
      </c>
      <c r="I1157" s="36">
        <v>20</v>
      </c>
    </row>
    <row r="1158" spans="1:9" x14ac:dyDescent="0.35">
      <c r="A1158" s="36">
        <v>1534848</v>
      </c>
      <c r="B1158" s="36" t="str">
        <f>VLOOKUP(AllData[[#This Row],[Order]],MM[],3,FALSE)</f>
        <v>V5757341200600</v>
      </c>
      <c r="C1158" s="36">
        <f>VLOOKUP(AllData[[#This Row],[Order]],MM[],2,FALSE)</f>
        <v>220</v>
      </c>
      <c r="D1158" s="36" t="s">
        <v>88</v>
      </c>
      <c r="E1158" s="36" t="s">
        <v>89</v>
      </c>
      <c r="F1158" s="36" t="s">
        <v>91</v>
      </c>
      <c r="G1158" s="36" t="s">
        <v>92</v>
      </c>
      <c r="H1158" s="36"/>
      <c r="I1158" s="36">
        <v>0</v>
      </c>
    </row>
    <row r="1159" spans="1:9" x14ac:dyDescent="0.35">
      <c r="A1159" s="36">
        <v>1534848</v>
      </c>
      <c r="B1159" s="36" t="str">
        <f>VLOOKUP(AllData[[#This Row],[Order]],MM[],3,FALSE)</f>
        <v>V5757341200600</v>
      </c>
      <c r="C1159" s="36">
        <f>VLOOKUP(AllData[[#This Row],[Order]],MM[],2,FALSE)</f>
        <v>220</v>
      </c>
      <c r="D1159" s="36" t="s">
        <v>95</v>
      </c>
      <c r="E1159" s="36" t="s">
        <v>61</v>
      </c>
      <c r="F1159" s="36" t="s">
        <v>63</v>
      </c>
      <c r="G1159" s="36" t="s">
        <v>96</v>
      </c>
      <c r="H1159" s="36">
        <v>274.08</v>
      </c>
      <c r="I1159" s="36">
        <v>40</v>
      </c>
    </row>
    <row r="1160" spans="1:9" x14ac:dyDescent="0.35">
      <c r="A1160" s="36">
        <v>1534848</v>
      </c>
      <c r="B1160" s="36" t="str">
        <f>VLOOKUP(AllData[[#This Row],[Order]],MM[],3,FALSE)</f>
        <v>V5757341200600</v>
      </c>
      <c r="C1160" s="36">
        <f>VLOOKUP(AllData[[#This Row],[Order]],MM[],2,FALSE)</f>
        <v>220</v>
      </c>
      <c r="D1160" s="36" t="s">
        <v>97</v>
      </c>
      <c r="E1160" s="36" t="s">
        <v>69</v>
      </c>
      <c r="F1160" s="36" t="s">
        <v>70</v>
      </c>
      <c r="G1160" s="36" t="s">
        <v>98</v>
      </c>
      <c r="H1160" s="36">
        <v>20</v>
      </c>
      <c r="I1160" s="36">
        <v>20</v>
      </c>
    </row>
    <row r="1161" spans="1:9" x14ac:dyDescent="0.35">
      <c r="A1161" s="36">
        <v>1534848</v>
      </c>
      <c r="B1161" s="36" t="str">
        <f>VLOOKUP(AllData[[#This Row],[Order]],MM[],3,FALSE)</f>
        <v>V5757341200600</v>
      </c>
      <c r="C1161" s="36">
        <f>VLOOKUP(AllData[[#This Row],[Order]],MM[],2,FALSE)</f>
        <v>220</v>
      </c>
      <c r="D1161" s="36" t="s">
        <v>99</v>
      </c>
      <c r="E1161" s="36" t="s">
        <v>69</v>
      </c>
      <c r="F1161" s="36" t="s">
        <v>70</v>
      </c>
      <c r="G1161" s="36" t="s">
        <v>100</v>
      </c>
      <c r="H1161" s="36">
        <v>50</v>
      </c>
      <c r="I1161" s="36">
        <v>50</v>
      </c>
    </row>
    <row r="1162" spans="1:9" x14ac:dyDescent="0.35">
      <c r="A1162" s="36">
        <v>1534848</v>
      </c>
      <c r="B1162" s="36" t="str">
        <f>VLOOKUP(AllData[[#This Row],[Order]],MM[],3,FALSE)</f>
        <v>V5757341200600</v>
      </c>
      <c r="C1162" s="36">
        <f>VLOOKUP(AllData[[#This Row],[Order]],MM[],2,FALSE)</f>
        <v>220</v>
      </c>
      <c r="D1162" s="36" t="s">
        <v>101</v>
      </c>
      <c r="E1162" s="36" t="s">
        <v>102</v>
      </c>
      <c r="F1162" s="36" t="s">
        <v>100</v>
      </c>
      <c r="G1162" s="36" t="s">
        <v>103</v>
      </c>
      <c r="H1162" s="36">
        <v>10</v>
      </c>
      <c r="I1162" s="36">
        <v>10</v>
      </c>
    </row>
    <row r="1163" spans="1:9" x14ac:dyDescent="0.35">
      <c r="A1163" s="36">
        <v>1534848</v>
      </c>
      <c r="B1163" s="36" t="str">
        <f>VLOOKUP(AllData[[#This Row],[Order]],MM[],3,FALSE)</f>
        <v>V5757341200600</v>
      </c>
      <c r="C1163" s="36">
        <f>VLOOKUP(AllData[[#This Row],[Order]],MM[],2,FALSE)</f>
        <v>220</v>
      </c>
      <c r="D1163" s="36" t="s">
        <v>104</v>
      </c>
      <c r="E1163" s="36" t="s">
        <v>102</v>
      </c>
      <c r="F1163" s="36" t="s">
        <v>100</v>
      </c>
      <c r="G1163" s="36" t="s">
        <v>106</v>
      </c>
      <c r="H1163" s="36">
        <v>10</v>
      </c>
      <c r="I1163" s="36">
        <v>10</v>
      </c>
    </row>
    <row r="1164" spans="1:9" x14ac:dyDescent="0.35">
      <c r="A1164" s="36">
        <v>1534848</v>
      </c>
      <c r="B1164" s="36" t="str">
        <f>VLOOKUP(AllData[[#This Row],[Order]],MM[],3,FALSE)</f>
        <v>V5757341200600</v>
      </c>
      <c r="C1164" s="36">
        <f>VLOOKUP(AllData[[#This Row],[Order]],MM[],2,FALSE)</f>
        <v>220</v>
      </c>
      <c r="D1164" s="36" t="s">
        <v>60</v>
      </c>
      <c r="E1164" s="36" t="s">
        <v>61</v>
      </c>
      <c r="F1164" s="36" t="s">
        <v>63</v>
      </c>
      <c r="G1164" s="36" t="s">
        <v>108</v>
      </c>
      <c r="H1164" s="36">
        <v>1571.7</v>
      </c>
      <c r="I1164" s="36">
        <v>1</v>
      </c>
    </row>
    <row r="1165" spans="1:9" x14ac:dyDescent="0.35">
      <c r="A1165" s="36">
        <v>1534848</v>
      </c>
      <c r="B1165" s="36" t="str">
        <f>VLOOKUP(AllData[[#This Row],[Order]],MM[],3,FALSE)</f>
        <v>V5757341200600</v>
      </c>
      <c r="C1165" s="36">
        <f>VLOOKUP(AllData[[#This Row],[Order]],MM[],2,FALSE)</f>
        <v>220</v>
      </c>
      <c r="D1165" s="36" t="s">
        <v>82</v>
      </c>
      <c r="E1165" s="36" t="s">
        <v>83</v>
      </c>
      <c r="F1165" s="36" t="s">
        <v>84</v>
      </c>
      <c r="G1165" s="36" t="s">
        <v>110</v>
      </c>
      <c r="H1165" s="36"/>
      <c r="I1165" s="36">
        <v>5</v>
      </c>
    </row>
    <row r="1166" spans="1:9" x14ac:dyDescent="0.35">
      <c r="A1166" s="36">
        <v>1537701</v>
      </c>
      <c r="B1166" s="36" t="str">
        <f>VLOOKUP(AllData[[#This Row],[Order]],MM[],3,FALSE)</f>
        <v>V5757301200200Q</v>
      </c>
      <c r="C1166" s="36">
        <f>VLOOKUP(AllData[[#This Row],[Order]],MM[],2,FALSE)</f>
        <v>220</v>
      </c>
      <c r="D1166" s="36" t="s">
        <v>60</v>
      </c>
      <c r="E1166" s="36" t="s">
        <v>61</v>
      </c>
      <c r="F1166" s="36" t="s">
        <v>63</v>
      </c>
      <c r="G1166" s="36" t="s">
        <v>64</v>
      </c>
      <c r="H1166" s="36">
        <v>0.46666666666666667</v>
      </c>
      <c r="I1166" s="36">
        <v>20</v>
      </c>
    </row>
    <row r="1167" spans="1:9" x14ac:dyDescent="0.35">
      <c r="A1167" s="36">
        <v>1537701</v>
      </c>
      <c r="B1167" s="36" t="str">
        <f>VLOOKUP(AllData[[#This Row],[Order]],MM[],3,FALSE)</f>
        <v>V5757301200200Q</v>
      </c>
      <c r="C1167" s="36">
        <f>VLOOKUP(AllData[[#This Row],[Order]],MM[],2,FALSE)</f>
        <v>220</v>
      </c>
      <c r="D1167" s="36" t="s">
        <v>68</v>
      </c>
      <c r="E1167" s="36" t="s">
        <v>69</v>
      </c>
      <c r="F1167" s="36" t="s">
        <v>70</v>
      </c>
      <c r="G1167" s="36" t="s">
        <v>71</v>
      </c>
      <c r="H1167" s="36">
        <v>30</v>
      </c>
      <c r="I1167" s="36">
        <v>30</v>
      </c>
    </row>
    <row r="1168" spans="1:9" x14ac:dyDescent="0.35">
      <c r="A1168" s="36">
        <v>1537701</v>
      </c>
      <c r="B1168" s="36" t="str">
        <f>VLOOKUP(AllData[[#This Row],[Order]],MM[],3,FALSE)</f>
        <v>V5757301200200Q</v>
      </c>
      <c r="C1168" s="36">
        <f>VLOOKUP(AllData[[#This Row],[Order]],MM[],2,FALSE)</f>
        <v>220</v>
      </c>
      <c r="D1168" s="36" t="s">
        <v>73</v>
      </c>
      <c r="E1168" s="36" t="s">
        <v>61</v>
      </c>
      <c r="F1168" s="36" t="s">
        <v>63</v>
      </c>
      <c r="G1168" s="36" t="s">
        <v>74</v>
      </c>
      <c r="H1168" s="36">
        <v>609.66</v>
      </c>
      <c r="I1168" s="36">
        <v>200</v>
      </c>
    </row>
    <row r="1169" spans="1:9" x14ac:dyDescent="0.35">
      <c r="A1169" s="36">
        <v>1537701</v>
      </c>
      <c r="B1169" s="36" t="str">
        <f>VLOOKUP(AllData[[#This Row],[Order]],MM[],3,FALSE)</f>
        <v>V5757301200200Q</v>
      </c>
      <c r="C1169" s="36">
        <f>VLOOKUP(AllData[[#This Row],[Order]],MM[],2,FALSE)</f>
        <v>220</v>
      </c>
      <c r="D1169" s="36" t="s">
        <v>75</v>
      </c>
      <c r="E1169" s="36" t="s">
        <v>61</v>
      </c>
      <c r="F1169" s="36" t="s">
        <v>63</v>
      </c>
      <c r="G1169" s="36" t="s">
        <v>76</v>
      </c>
      <c r="H1169" s="36">
        <v>20.667000000000002</v>
      </c>
      <c r="I1169" s="36">
        <v>500</v>
      </c>
    </row>
    <row r="1170" spans="1:9" x14ac:dyDescent="0.35">
      <c r="A1170" s="36">
        <v>1537701</v>
      </c>
      <c r="B1170" s="36" t="str">
        <f>VLOOKUP(AllData[[#This Row],[Order]],MM[],3,FALSE)</f>
        <v>V5757301200200Q</v>
      </c>
      <c r="C1170" s="36">
        <f>VLOOKUP(AllData[[#This Row],[Order]],MM[],2,FALSE)</f>
        <v>220</v>
      </c>
      <c r="D1170" s="36" t="s">
        <v>78</v>
      </c>
      <c r="E1170" s="36" t="s">
        <v>69</v>
      </c>
      <c r="F1170" s="36" t="s">
        <v>70</v>
      </c>
      <c r="G1170" s="36" t="s">
        <v>79</v>
      </c>
      <c r="H1170" s="36">
        <v>20</v>
      </c>
      <c r="I1170" s="36">
        <v>20</v>
      </c>
    </row>
    <row r="1171" spans="1:9" x14ac:dyDescent="0.35">
      <c r="A1171" s="36">
        <v>1537701</v>
      </c>
      <c r="B1171" s="36" t="str">
        <f>VLOOKUP(AllData[[#This Row],[Order]],MM[],3,FALSE)</f>
        <v>V5757301200200Q</v>
      </c>
      <c r="C1171" s="36">
        <f>VLOOKUP(AllData[[#This Row],[Order]],MM[],2,FALSE)</f>
        <v>220</v>
      </c>
      <c r="D1171" s="36" t="s">
        <v>80</v>
      </c>
      <c r="E1171" s="36" t="s">
        <v>69</v>
      </c>
      <c r="F1171" s="36" t="s">
        <v>70</v>
      </c>
      <c r="G1171" s="36" t="s">
        <v>81</v>
      </c>
      <c r="H1171" s="36">
        <v>20</v>
      </c>
      <c r="I1171" s="36">
        <v>20</v>
      </c>
    </row>
    <row r="1172" spans="1:9" x14ac:dyDescent="0.35">
      <c r="A1172" s="36">
        <v>1537701</v>
      </c>
      <c r="B1172" s="36" t="str">
        <f>VLOOKUP(AllData[[#This Row],[Order]],MM[],3,FALSE)</f>
        <v>V5757301200200Q</v>
      </c>
      <c r="C1172" s="36">
        <f>VLOOKUP(AllData[[#This Row],[Order]],MM[],2,FALSE)</f>
        <v>220</v>
      </c>
      <c r="D1172" s="36" t="s">
        <v>82</v>
      </c>
      <c r="E1172" s="36" t="s">
        <v>83</v>
      </c>
      <c r="F1172" s="36" t="s">
        <v>84</v>
      </c>
      <c r="G1172" s="36" t="s">
        <v>84</v>
      </c>
      <c r="H1172" s="36">
        <v>760.07999999999993</v>
      </c>
      <c r="I1172" s="36">
        <v>450</v>
      </c>
    </row>
    <row r="1173" spans="1:9" x14ac:dyDescent="0.35">
      <c r="A1173" s="36">
        <v>1537701</v>
      </c>
      <c r="B1173" s="36" t="str">
        <f>VLOOKUP(AllData[[#This Row],[Order]],MM[],3,FALSE)</f>
        <v>V5757301200200Q</v>
      </c>
      <c r="C1173" s="36">
        <f>VLOOKUP(AllData[[#This Row],[Order]],MM[],2,FALSE)</f>
        <v>220</v>
      </c>
      <c r="D1173" s="36" t="s">
        <v>85</v>
      </c>
      <c r="E1173" s="36" t="s">
        <v>86</v>
      </c>
      <c r="F1173" s="36" t="s">
        <v>87</v>
      </c>
      <c r="G1173" s="36" t="s">
        <v>87</v>
      </c>
      <c r="H1173" s="36">
        <v>20</v>
      </c>
      <c r="I1173" s="36">
        <v>20</v>
      </c>
    </row>
    <row r="1174" spans="1:9" x14ac:dyDescent="0.35">
      <c r="A1174" s="36">
        <v>1537701</v>
      </c>
      <c r="B1174" s="36" t="str">
        <f>VLOOKUP(AllData[[#This Row],[Order]],MM[],3,FALSE)</f>
        <v>V5757301200200Q</v>
      </c>
      <c r="C1174" s="36">
        <f>VLOOKUP(AllData[[#This Row],[Order]],MM[],2,FALSE)</f>
        <v>220</v>
      </c>
      <c r="D1174" s="36" t="s">
        <v>88</v>
      </c>
      <c r="E1174" s="36" t="s">
        <v>89</v>
      </c>
      <c r="F1174" s="36" t="s">
        <v>91</v>
      </c>
      <c r="G1174" s="36" t="s">
        <v>92</v>
      </c>
      <c r="H1174" s="36"/>
      <c r="I1174" s="36">
        <v>0</v>
      </c>
    </row>
    <row r="1175" spans="1:9" x14ac:dyDescent="0.35">
      <c r="A1175" s="36">
        <v>1537701</v>
      </c>
      <c r="B1175" s="36" t="str">
        <f>VLOOKUP(AllData[[#This Row],[Order]],MM[],3,FALSE)</f>
        <v>V5757301200200Q</v>
      </c>
      <c r="C1175" s="36">
        <f>VLOOKUP(AllData[[#This Row],[Order]],MM[],2,FALSE)</f>
        <v>220</v>
      </c>
      <c r="D1175" s="36" t="s">
        <v>95</v>
      </c>
      <c r="E1175" s="36" t="s">
        <v>61</v>
      </c>
      <c r="F1175" s="36" t="s">
        <v>63</v>
      </c>
      <c r="G1175" s="36" t="s">
        <v>96</v>
      </c>
      <c r="H1175" s="36">
        <v>48.4</v>
      </c>
      <c r="I1175" s="36">
        <v>40</v>
      </c>
    </row>
    <row r="1176" spans="1:9" x14ac:dyDescent="0.35">
      <c r="A1176" s="36">
        <v>1537701</v>
      </c>
      <c r="B1176" s="36" t="str">
        <f>VLOOKUP(AllData[[#This Row],[Order]],MM[],3,FALSE)</f>
        <v>V5757301200200Q</v>
      </c>
      <c r="C1176" s="36">
        <f>VLOOKUP(AllData[[#This Row],[Order]],MM[],2,FALSE)</f>
        <v>220</v>
      </c>
      <c r="D1176" s="36" t="s">
        <v>97</v>
      </c>
      <c r="E1176" s="36" t="s">
        <v>69</v>
      </c>
      <c r="F1176" s="36" t="s">
        <v>70</v>
      </c>
      <c r="G1176" s="36" t="s">
        <v>98</v>
      </c>
      <c r="H1176" s="36">
        <v>20</v>
      </c>
      <c r="I1176" s="36">
        <v>20</v>
      </c>
    </row>
    <row r="1177" spans="1:9" x14ac:dyDescent="0.35">
      <c r="A1177" s="36">
        <v>1537701</v>
      </c>
      <c r="B1177" s="36" t="str">
        <f>VLOOKUP(AllData[[#This Row],[Order]],MM[],3,FALSE)</f>
        <v>V5757301200200Q</v>
      </c>
      <c r="C1177" s="36">
        <f>VLOOKUP(AllData[[#This Row],[Order]],MM[],2,FALSE)</f>
        <v>220</v>
      </c>
      <c r="D1177" s="36" t="s">
        <v>99</v>
      </c>
      <c r="E1177" s="36" t="s">
        <v>69</v>
      </c>
      <c r="F1177" s="36" t="s">
        <v>70</v>
      </c>
      <c r="G1177" s="36" t="s">
        <v>100</v>
      </c>
      <c r="H1177" s="36">
        <v>50</v>
      </c>
      <c r="I1177" s="36">
        <v>50</v>
      </c>
    </row>
    <row r="1178" spans="1:9" x14ac:dyDescent="0.35">
      <c r="A1178" s="36">
        <v>1537701</v>
      </c>
      <c r="B1178" s="36" t="str">
        <f>VLOOKUP(AllData[[#This Row],[Order]],MM[],3,FALSE)</f>
        <v>V5757301200200Q</v>
      </c>
      <c r="C1178" s="36">
        <f>VLOOKUP(AllData[[#This Row],[Order]],MM[],2,FALSE)</f>
        <v>220</v>
      </c>
      <c r="D1178" s="36" t="s">
        <v>101</v>
      </c>
      <c r="E1178" s="36" t="s">
        <v>102</v>
      </c>
      <c r="F1178" s="36" t="s">
        <v>100</v>
      </c>
      <c r="G1178" s="36" t="s">
        <v>103</v>
      </c>
      <c r="H1178" s="36">
        <v>10</v>
      </c>
      <c r="I1178" s="36">
        <v>10</v>
      </c>
    </row>
    <row r="1179" spans="1:9" x14ac:dyDescent="0.35">
      <c r="A1179" s="36">
        <v>1537701</v>
      </c>
      <c r="B1179" s="36" t="str">
        <f>VLOOKUP(AllData[[#This Row],[Order]],MM[],3,FALSE)</f>
        <v>V5757301200200Q</v>
      </c>
      <c r="C1179" s="36">
        <f>VLOOKUP(AllData[[#This Row],[Order]],MM[],2,FALSE)</f>
        <v>220</v>
      </c>
      <c r="D1179" s="36" t="s">
        <v>104</v>
      </c>
      <c r="E1179" s="36" t="s">
        <v>102</v>
      </c>
      <c r="F1179" s="36" t="s">
        <v>100</v>
      </c>
      <c r="G1179" s="36" t="s">
        <v>106</v>
      </c>
      <c r="H1179" s="36">
        <v>10</v>
      </c>
      <c r="I1179" s="36">
        <v>10</v>
      </c>
    </row>
    <row r="1180" spans="1:9" x14ac:dyDescent="0.35">
      <c r="A1180" s="36">
        <v>1537701</v>
      </c>
      <c r="B1180" s="36" t="str">
        <f>VLOOKUP(AllData[[#This Row],[Order]],MM[],3,FALSE)</f>
        <v>V5757301200200Q</v>
      </c>
      <c r="C1180" s="36">
        <f>VLOOKUP(AllData[[#This Row],[Order]],MM[],2,FALSE)</f>
        <v>220</v>
      </c>
      <c r="D1180" s="36" t="s">
        <v>60</v>
      </c>
      <c r="E1180" s="36" t="s">
        <v>61</v>
      </c>
      <c r="F1180" s="36" t="s">
        <v>63</v>
      </c>
      <c r="G1180" s="36" t="s">
        <v>108</v>
      </c>
      <c r="H1180" s="36">
        <v>1894.0800000000002</v>
      </c>
      <c r="I1180" s="36">
        <v>1</v>
      </c>
    </row>
    <row r="1181" spans="1:9" x14ac:dyDescent="0.35">
      <c r="A1181" s="36">
        <v>1537701</v>
      </c>
      <c r="B1181" s="36" t="str">
        <f>VLOOKUP(AllData[[#This Row],[Order]],MM[],3,FALSE)</f>
        <v>V5757301200200Q</v>
      </c>
      <c r="C1181" s="36">
        <f>VLOOKUP(AllData[[#This Row],[Order]],MM[],2,FALSE)</f>
        <v>220</v>
      </c>
      <c r="D1181" s="36" t="s">
        <v>82</v>
      </c>
      <c r="E1181" s="36" t="s">
        <v>83</v>
      </c>
      <c r="F1181" s="36" t="s">
        <v>84</v>
      </c>
      <c r="G1181" s="36" t="s">
        <v>110</v>
      </c>
      <c r="H1181" s="36">
        <v>329.82</v>
      </c>
      <c r="I1181" s="36">
        <v>5</v>
      </c>
    </row>
    <row r="1182" spans="1:9" x14ac:dyDescent="0.35">
      <c r="A1182" s="36">
        <v>1537702</v>
      </c>
      <c r="B1182" s="36" t="str">
        <f>VLOOKUP(AllData[[#This Row],[Order]],MM[],3,FALSE)</f>
        <v>V5757301200200R</v>
      </c>
      <c r="C1182" s="36">
        <f>VLOOKUP(AllData[[#This Row],[Order]],MM[],2,FALSE)</f>
        <v>221</v>
      </c>
      <c r="D1182" s="36" t="s">
        <v>60</v>
      </c>
      <c r="E1182" s="36" t="s">
        <v>61</v>
      </c>
      <c r="F1182" s="36" t="s">
        <v>63</v>
      </c>
      <c r="G1182" s="36" t="s">
        <v>64</v>
      </c>
      <c r="H1182" s="36">
        <v>1.95</v>
      </c>
      <c r="I1182" s="36">
        <v>20</v>
      </c>
    </row>
    <row r="1183" spans="1:9" x14ac:dyDescent="0.35">
      <c r="A1183" s="36">
        <v>1537702</v>
      </c>
      <c r="B1183" s="36" t="str">
        <f>VLOOKUP(AllData[[#This Row],[Order]],MM[],3,FALSE)</f>
        <v>V5757301200200R</v>
      </c>
      <c r="C1183" s="36">
        <f>VLOOKUP(AllData[[#This Row],[Order]],MM[],2,FALSE)</f>
        <v>221</v>
      </c>
      <c r="D1183" s="36" t="s">
        <v>68</v>
      </c>
      <c r="E1183" s="36" t="s">
        <v>69</v>
      </c>
      <c r="F1183" s="36" t="s">
        <v>70</v>
      </c>
      <c r="G1183" s="36" t="s">
        <v>71</v>
      </c>
      <c r="H1183" s="36">
        <v>30</v>
      </c>
      <c r="I1183" s="36">
        <v>30</v>
      </c>
    </row>
    <row r="1184" spans="1:9" x14ac:dyDescent="0.35">
      <c r="A1184" s="36">
        <v>1537702</v>
      </c>
      <c r="B1184" s="36" t="str">
        <f>VLOOKUP(AllData[[#This Row],[Order]],MM[],3,FALSE)</f>
        <v>V5757301200200R</v>
      </c>
      <c r="C1184" s="36">
        <f>VLOOKUP(AllData[[#This Row],[Order]],MM[],2,FALSE)</f>
        <v>221</v>
      </c>
      <c r="D1184" s="36" t="s">
        <v>73</v>
      </c>
      <c r="E1184" s="36" t="s">
        <v>61</v>
      </c>
      <c r="F1184" s="36" t="s">
        <v>63</v>
      </c>
      <c r="G1184" s="36" t="s">
        <v>74</v>
      </c>
      <c r="H1184" s="36">
        <v>12.083</v>
      </c>
      <c r="I1184" s="36">
        <v>200</v>
      </c>
    </row>
    <row r="1185" spans="1:9" x14ac:dyDescent="0.35">
      <c r="A1185" s="36">
        <v>1537702</v>
      </c>
      <c r="B1185" s="36" t="str">
        <f>VLOOKUP(AllData[[#This Row],[Order]],MM[],3,FALSE)</f>
        <v>V5757301200200R</v>
      </c>
      <c r="C1185" s="36">
        <f>VLOOKUP(AllData[[#This Row],[Order]],MM[],2,FALSE)</f>
        <v>221</v>
      </c>
      <c r="D1185" s="36" t="s">
        <v>75</v>
      </c>
      <c r="E1185" s="36" t="s">
        <v>61</v>
      </c>
      <c r="F1185" s="36" t="s">
        <v>63</v>
      </c>
      <c r="G1185" s="36" t="s">
        <v>76</v>
      </c>
      <c r="H1185" s="36">
        <v>1513.68</v>
      </c>
      <c r="I1185" s="36">
        <v>500</v>
      </c>
    </row>
    <row r="1186" spans="1:9" x14ac:dyDescent="0.35">
      <c r="A1186" s="36">
        <v>1537702</v>
      </c>
      <c r="B1186" s="36" t="str">
        <f>VLOOKUP(AllData[[#This Row],[Order]],MM[],3,FALSE)</f>
        <v>V5757301200200R</v>
      </c>
      <c r="C1186" s="36">
        <f>VLOOKUP(AllData[[#This Row],[Order]],MM[],2,FALSE)</f>
        <v>221</v>
      </c>
      <c r="D1186" s="36" t="s">
        <v>78</v>
      </c>
      <c r="E1186" s="36" t="s">
        <v>69</v>
      </c>
      <c r="F1186" s="36" t="s">
        <v>70</v>
      </c>
      <c r="G1186" s="36" t="s">
        <v>79</v>
      </c>
      <c r="H1186" s="36">
        <v>20</v>
      </c>
      <c r="I1186" s="36">
        <v>20</v>
      </c>
    </row>
    <row r="1187" spans="1:9" x14ac:dyDescent="0.35">
      <c r="A1187" s="36">
        <v>1537702</v>
      </c>
      <c r="B1187" s="36" t="str">
        <f>VLOOKUP(AllData[[#This Row],[Order]],MM[],3,FALSE)</f>
        <v>V5757301200200R</v>
      </c>
      <c r="C1187" s="36">
        <f>VLOOKUP(AllData[[#This Row],[Order]],MM[],2,FALSE)</f>
        <v>221</v>
      </c>
      <c r="D1187" s="36" t="s">
        <v>80</v>
      </c>
      <c r="E1187" s="36" t="s">
        <v>69</v>
      </c>
      <c r="F1187" s="36" t="s">
        <v>70</v>
      </c>
      <c r="G1187" s="36" t="s">
        <v>81</v>
      </c>
      <c r="H1187" s="36">
        <v>20</v>
      </c>
      <c r="I1187" s="36">
        <v>20</v>
      </c>
    </row>
    <row r="1188" spans="1:9" x14ac:dyDescent="0.35">
      <c r="A1188" s="36">
        <v>1537702</v>
      </c>
      <c r="B1188" s="36" t="str">
        <f>VLOOKUP(AllData[[#This Row],[Order]],MM[],3,FALSE)</f>
        <v>V5757301200200R</v>
      </c>
      <c r="C1188" s="36">
        <f>VLOOKUP(AllData[[#This Row],[Order]],MM[],2,FALSE)</f>
        <v>221</v>
      </c>
      <c r="D1188" s="36" t="s">
        <v>82</v>
      </c>
      <c r="E1188" s="36" t="s">
        <v>83</v>
      </c>
      <c r="F1188" s="36" t="s">
        <v>84</v>
      </c>
      <c r="G1188" s="36" t="s">
        <v>84</v>
      </c>
      <c r="H1188" s="36">
        <v>596.34</v>
      </c>
      <c r="I1188" s="36">
        <v>450</v>
      </c>
    </row>
    <row r="1189" spans="1:9" x14ac:dyDescent="0.35">
      <c r="A1189" s="36">
        <v>1537702</v>
      </c>
      <c r="B1189" s="36" t="str">
        <f>VLOOKUP(AllData[[#This Row],[Order]],MM[],3,FALSE)</f>
        <v>V5757301200200R</v>
      </c>
      <c r="C1189" s="36">
        <f>VLOOKUP(AllData[[#This Row],[Order]],MM[],2,FALSE)</f>
        <v>221</v>
      </c>
      <c r="D1189" s="36" t="s">
        <v>85</v>
      </c>
      <c r="E1189" s="36" t="s">
        <v>86</v>
      </c>
      <c r="F1189" s="36" t="s">
        <v>87</v>
      </c>
      <c r="G1189" s="36" t="s">
        <v>87</v>
      </c>
      <c r="H1189" s="36">
        <v>20</v>
      </c>
      <c r="I1189" s="36">
        <v>20</v>
      </c>
    </row>
    <row r="1190" spans="1:9" x14ac:dyDescent="0.35">
      <c r="A1190" s="36">
        <v>1537702</v>
      </c>
      <c r="B1190" s="36" t="str">
        <f>VLOOKUP(AllData[[#This Row],[Order]],MM[],3,FALSE)</f>
        <v>V5757301200200R</v>
      </c>
      <c r="C1190" s="36">
        <f>VLOOKUP(AllData[[#This Row],[Order]],MM[],2,FALSE)</f>
        <v>221</v>
      </c>
      <c r="D1190" s="36" t="s">
        <v>88</v>
      </c>
      <c r="E1190" s="36" t="s">
        <v>89</v>
      </c>
      <c r="F1190" s="36" t="s">
        <v>91</v>
      </c>
      <c r="G1190" s="36" t="s">
        <v>92</v>
      </c>
      <c r="H1190" s="36"/>
      <c r="I1190" s="36">
        <v>0</v>
      </c>
    </row>
    <row r="1191" spans="1:9" x14ac:dyDescent="0.35">
      <c r="A1191" s="36">
        <v>1537702</v>
      </c>
      <c r="B1191" s="36" t="str">
        <f>VLOOKUP(AllData[[#This Row],[Order]],MM[],3,FALSE)</f>
        <v>V5757301200200R</v>
      </c>
      <c r="C1191" s="36">
        <f>VLOOKUP(AllData[[#This Row],[Order]],MM[],2,FALSE)</f>
        <v>221</v>
      </c>
      <c r="D1191" s="36" t="s">
        <v>95</v>
      </c>
      <c r="E1191" s="36" t="s">
        <v>61</v>
      </c>
      <c r="F1191" s="36" t="s">
        <v>63</v>
      </c>
      <c r="G1191" s="36" t="s">
        <v>96</v>
      </c>
      <c r="H1191" s="36">
        <v>83.16</v>
      </c>
      <c r="I1191" s="36">
        <v>40</v>
      </c>
    </row>
    <row r="1192" spans="1:9" x14ac:dyDescent="0.35">
      <c r="A1192" s="36">
        <v>1537702</v>
      </c>
      <c r="B1192" s="36" t="str">
        <f>VLOOKUP(AllData[[#This Row],[Order]],MM[],3,FALSE)</f>
        <v>V5757301200200R</v>
      </c>
      <c r="C1192" s="36">
        <f>VLOOKUP(AllData[[#This Row],[Order]],MM[],2,FALSE)</f>
        <v>221</v>
      </c>
      <c r="D1192" s="36" t="s">
        <v>97</v>
      </c>
      <c r="E1192" s="36" t="s">
        <v>69</v>
      </c>
      <c r="F1192" s="36" t="s">
        <v>70</v>
      </c>
      <c r="G1192" s="36" t="s">
        <v>98</v>
      </c>
      <c r="H1192" s="36">
        <v>20</v>
      </c>
      <c r="I1192" s="36">
        <v>20</v>
      </c>
    </row>
    <row r="1193" spans="1:9" x14ac:dyDescent="0.35">
      <c r="A1193" s="36">
        <v>1537702</v>
      </c>
      <c r="B1193" s="36" t="str">
        <f>VLOOKUP(AllData[[#This Row],[Order]],MM[],3,FALSE)</f>
        <v>V5757301200200R</v>
      </c>
      <c r="C1193" s="36">
        <f>VLOOKUP(AllData[[#This Row],[Order]],MM[],2,FALSE)</f>
        <v>221</v>
      </c>
      <c r="D1193" s="36" t="s">
        <v>99</v>
      </c>
      <c r="E1193" s="36" t="s">
        <v>69</v>
      </c>
      <c r="F1193" s="36" t="s">
        <v>70</v>
      </c>
      <c r="G1193" s="36" t="s">
        <v>100</v>
      </c>
      <c r="H1193" s="36">
        <v>50</v>
      </c>
      <c r="I1193" s="36">
        <v>50</v>
      </c>
    </row>
    <row r="1194" spans="1:9" x14ac:dyDescent="0.35">
      <c r="A1194" s="36">
        <v>1537702</v>
      </c>
      <c r="B1194" s="36" t="str">
        <f>VLOOKUP(AllData[[#This Row],[Order]],MM[],3,FALSE)</f>
        <v>V5757301200200R</v>
      </c>
      <c r="C1194" s="36">
        <f>VLOOKUP(AllData[[#This Row],[Order]],MM[],2,FALSE)</f>
        <v>221</v>
      </c>
      <c r="D1194" s="36" t="s">
        <v>101</v>
      </c>
      <c r="E1194" s="36" t="s">
        <v>102</v>
      </c>
      <c r="F1194" s="36" t="s">
        <v>100</v>
      </c>
      <c r="G1194" s="36" t="s">
        <v>103</v>
      </c>
      <c r="H1194" s="36">
        <v>10</v>
      </c>
      <c r="I1194" s="36">
        <v>10</v>
      </c>
    </row>
    <row r="1195" spans="1:9" x14ac:dyDescent="0.35">
      <c r="A1195" s="36">
        <v>1537702</v>
      </c>
      <c r="B1195" s="36" t="str">
        <f>VLOOKUP(AllData[[#This Row],[Order]],MM[],3,FALSE)</f>
        <v>V5757301200200R</v>
      </c>
      <c r="C1195" s="36">
        <f>VLOOKUP(AllData[[#This Row],[Order]],MM[],2,FALSE)</f>
        <v>221</v>
      </c>
      <c r="D1195" s="36" t="s">
        <v>104</v>
      </c>
      <c r="E1195" s="36" t="s">
        <v>102</v>
      </c>
      <c r="F1195" s="36" t="s">
        <v>100</v>
      </c>
      <c r="G1195" s="36" t="s">
        <v>106</v>
      </c>
      <c r="H1195" s="36">
        <v>10</v>
      </c>
      <c r="I1195" s="36">
        <v>10</v>
      </c>
    </row>
    <row r="1196" spans="1:9" x14ac:dyDescent="0.35">
      <c r="A1196" s="36">
        <v>1537702</v>
      </c>
      <c r="B1196" s="36" t="str">
        <f>VLOOKUP(AllData[[#This Row],[Order]],MM[],3,FALSE)</f>
        <v>V5757301200200R</v>
      </c>
      <c r="C1196" s="36">
        <f>VLOOKUP(AllData[[#This Row],[Order]],MM[],2,FALSE)</f>
        <v>221</v>
      </c>
      <c r="D1196" s="36" t="s">
        <v>60</v>
      </c>
      <c r="E1196" s="36" t="s">
        <v>61</v>
      </c>
      <c r="F1196" s="36" t="s">
        <v>63</v>
      </c>
      <c r="G1196" s="36" t="s">
        <v>108</v>
      </c>
      <c r="H1196" s="36">
        <v>580.38</v>
      </c>
      <c r="I1196" s="36">
        <v>1</v>
      </c>
    </row>
    <row r="1197" spans="1:9" x14ac:dyDescent="0.35">
      <c r="A1197" s="36">
        <v>1537702</v>
      </c>
      <c r="B1197" s="36" t="str">
        <f>VLOOKUP(AllData[[#This Row],[Order]],MM[],3,FALSE)</f>
        <v>V5757301200200R</v>
      </c>
      <c r="C1197" s="36">
        <f>VLOOKUP(AllData[[#This Row],[Order]],MM[],2,FALSE)</f>
        <v>221</v>
      </c>
      <c r="D1197" s="36" t="s">
        <v>82</v>
      </c>
      <c r="E1197" s="36" t="s">
        <v>83</v>
      </c>
      <c r="F1197" s="36" t="s">
        <v>84</v>
      </c>
      <c r="G1197" s="36" t="s">
        <v>110</v>
      </c>
      <c r="H1197" s="36">
        <v>80.34</v>
      </c>
      <c r="I1197" s="36">
        <v>5</v>
      </c>
    </row>
    <row r="1198" spans="1:9" x14ac:dyDescent="0.35">
      <c r="A1198" s="36">
        <v>1537705</v>
      </c>
      <c r="B1198" s="36" t="str">
        <f>VLOOKUP(AllData[[#This Row],[Order]],MM[],3,FALSE)</f>
        <v>V5757321200400</v>
      </c>
      <c r="C1198" s="36">
        <f>VLOOKUP(AllData[[#This Row],[Order]],MM[],2,FALSE)</f>
        <v>221</v>
      </c>
      <c r="D1198" s="36" t="s">
        <v>60</v>
      </c>
      <c r="E1198" s="36" t="s">
        <v>61</v>
      </c>
      <c r="F1198" s="36" t="s">
        <v>63</v>
      </c>
      <c r="G1198" s="36" t="s">
        <v>64</v>
      </c>
      <c r="H1198" s="36">
        <v>1.633</v>
      </c>
      <c r="I1198" s="36">
        <v>20</v>
      </c>
    </row>
    <row r="1199" spans="1:9" x14ac:dyDescent="0.35">
      <c r="A1199" s="36">
        <v>1537705</v>
      </c>
      <c r="B1199" s="36" t="str">
        <f>VLOOKUP(AllData[[#This Row],[Order]],MM[],3,FALSE)</f>
        <v>V5757321200400</v>
      </c>
      <c r="C1199" s="36">
        <f>VLOOKUP(AllData[[#This Row],[Order]],MM[],2,FALSE)</f>
        <v>221</v>
      </c>
      <c r="D1199" s="36" t="s">
        <v>68</v>
      </c>
      <c r="E1199" s="36" t="s">
        <v>69</v>
      </c>
      <c r="F1199" s="36" t="s">
        <v>70</v>
      </c>
      <c r="G1199" s="36" t="s">
        <v>71</v>
      </c>
      <c r="H1199" s="36">
        <v>30</v>
      </c>
      <c r="I1199" s="36">
        <v>30</v>
      </c>
    </row>
    <row r="1200" spans="1:9" x14ac:dyDescent="0.35">
      <c r="A1200" s="36">
        <v>1537705</v>
      </c>
      <c r="B1200" s="36" t="str">
        <f>VLOOKUP(AllData[[#This Row],[Order]],MM[],3,FALSE)</f>
        <v>V5757321200400</v>
      </c>
      <c r="C1200" s="36">
        <f>VLOOKUP(AllData[[#This Row],[Order]],MM[],2,FALSE)</f>
        <v>221</v>
      </c>
      <c r="D1200" s="36" t="s">
        <v>73</v>
      </c>
      <c r="E1200" s="36" t="s">
        <v>61</v>
      </c>
      <c r="F1200" s="36" t="s">
        <v>63</v>
      </c>
      <c r="G1200" s="36" t="s">
        <v>74</v>
      </c>
      <c r="H1200" s="36">
        <v>356.09999999999997</v>
      </c>
      <c r="I1200" s="36">
        <v>200</v>
      </c>
    </row>
    <row r="1201" spans="1:9" x14ac:dyDescent="0.35">
      <c r="A1201" s="36">
        <v>1537705</v>
      </c>
      <c r="B1201" s="36" t="str">
        <f>VLOOKUP(AllData[[#This Row],[Order]],MM[],3,FALSE)</f>
        <v>V5757321200400</v>
      </c>
      <c r="C1201" s="36">
        <f>VLOOKUP(AllData[[#This Row],[Order]],MM[],2,FALSE)</f>
        <v>221</v>
      </c>
      <c r="D1201" s="36" t="s">
        <v>75</v>
      </c>
      <c r="E1201" s="36" t="s">
        <v>61</v>
      </c>
      <c r="F1201" s="36" t="s">
        <v>63</v>
      </c>
      <c r="G1201" s="36" t="s">
        <v>76</v>
      </c>
      <c r="H1201" s="36">
        <v>1476.8999999999999</v>
      </c>
      <c r="I1201" s="36">
        <v>500</v>
      </c>
    </row>
    <row r="1202" spans="1:9" x14ac:dyDescent="0.35">
      <c r="A1202" s="36">
        <v>1537705</v>
      </c>
      <c r="B1202" s="36" t="str">
        <f>VLOOKUP(AllData[[#This Row],[Order]],MM[],3,FALSE)</f>
        <v>V5757321200400</v>
      </c>
      <c r="C1202" s="36">
        <f>VLOOKUP(AllData[[#This Row],[Order]],MM[],2,FALSE)</f>
        <v>221</v>
      </c>
      <c r="D1202" s="36" t="s">
        <v>78</v>
      </c>
      <c r="E1202" s="36" t="s">
        <v>69</v>
      </c>
      <c r="F1202" s="36" t="s">
        <v>70</v>
      </c>
      <c r="G1202" s="36" t="s">
        <v>79</v>
      </c>
      <c r="H1202" s="36">
        <v>20</v>
      </c>
      <c r="I1202" s="36">
        <v>20</v>
      </c>
    </row>
    <row r="1203" spans="1:9" x14ac:dyDescent="0.35">
      <c r="A1203" s="36">
        <v>1537705</v>
      </c>
      <c r="B1203" s="36" t="str">
        <f>VLOOKUP(AllData[[#This Row],[Order]],MM[],3,FALSE)</f>
        <v>V5757321200400</v>
      </c>
      <c r="C1203" s="36">
        <f>VLOOKUP(AllData[[#This Row],[Order]],MM[],2,FALSE)</f>
        <v>221</v>
      </c>
      <c r="D1203" s="36" t="s">
        <v>80</v>
      </c>
      <c r="E1203" s="36" t="s">
        <v>69</v>
      </c>
      <c r="F1203" s="36" t="s">
        <v>70</v>
      </c>
      <c r="G1203" s="36" t="s">
        <v>81</v>
      </c>
      <c r="H1203" s="36">
        <v>20</v>
      </c>
      <c r="I1203" s="36">
        <v>20</v>
      </c>
    </row>
    <row r="1204" spans="1:9" x14ac:dyDescent="0.35">
      <c r="A1204" s="36">
        <v>1537705</v>
      </c>
      <c r="B1204" s="36" t="str">
        <f>VLOOKUP(AllData[[#This Row],[Order]],MM[],3,FALSE)</f>
        <v>V5757321200400</v>
      </c>
      <c r="C1204" s="36">
        <f>VLOOKUP(AllData[[#This Row],[Order]],MM[],2,FALSE)</f>
        <v>221</v>
      </c>
      <c r="D1204" s="36" t="s">
        <v>82</v>
      </c>
      <c r="E1204" s="36" t="s">
        <v>83</v>
      </c>
      <c r="F1204" s="36" t="s">
        <v>84</v>
      </c>
      <c r="G1204" s="36" t="s">
        <v>84</v>
      </c>
      <c r="H1204" s="36">
        <v>410.34000000000003</v>
      </c>
      <c r="I1204" s="36">
        <v>450</v>
      </c>
    </row>
    <row r="1205" spans="1:9" x14ac:dyDescent="0.35">
      <c r="A1205" s="36">
        <v>1537705</v>
      </c>
      <c r="B1205" s="36" t="str">
        <f>VLOOKUP(AllData[[#This Row],[Order]],MM[],3,FALSE)</f>
        <v>V5757321200400</v>
      </c>
      <c r="C1205" s="36">
        <f>VLOOKUP(AllData[[#This Row],[Order]],MM[],2,FALSE)</f>
        <v>221</v>
      </c>
      <c r="D1205" s="36" t="s">
        <v>85</v>
      </c>
      <c r="E1205" s="36" t="s">
        <v>86</v>
      </c>
      <c r="F1205" s="36" t="s">
        <v>87</v>
      </c>
      <c r="G1205" s="36" t="s">
        <v>87</v>
      </c>
      <c r="H1205" s="36">
        <v>20</v>
      </c>
      <c r="I1205" s="36">
        <v>20</v>
      </c>
    </row>
    <row r="1206" spans="1:9" x14ac:dyDescent="0.35">
      <c r="A1206" s="36">
        <v>1537705</v>
      </c>
      <c r="B1206" s="36" t="str">
        <f>VLOOKUP(AllData[[#This Row],[Order]],MM[],3,FALSE)</f>
        <v>V5757321200400</v>
      </c>
      <c r="C1206" s="36">
        <f>VLOOKUP(AllData[[#This Row],[Order]],MM[],2,FALSE)</f>
        <v>221</v>
      </c>
      <c r="D1206" s="36" t="s">
        <v>95</v>
      </c>
      <c r="E1206" s="36" t="s">
        <v>61</v>
      </c>
      <c r="F1206" s="36" t="s">
        <v>63</v>
      </c>
      <c r="G1206" s="36" t="s">
        <v>96</v>
      </c>
      <c r="H1206" s="36">
        <v>83.16</v>
      </c>
      <c r="I1206" s="36">
        <v>40</v>
      </c>
    </row>
    <row r="1207" spans="1:9" x14ac:dyDescent="0.35">
      <c r="A1207" s="36">
        <v>1537705</v>
      </c>
      <c r="B1207" s="36" t="str">
        <f>VLOOKUP(AllData[[#This Row],[Order]],MM[],3,FALSE)</f>
        <v>V5757321200400</v>
      </c>
      <c r="C1207" s="36">
        <f>VLOOKUP(AllData[[#This Row],[Order]],MM[],2,FALSE)</f>
        <v>221</v>
      </c>
      <c r="D1207" s="36" t="s">
        <v>97</v>
      </c>
      <c r="E1207" s="36" t="s">
        <v>69</v>
      </c>
      <c r="F1207" s="36" t="s">
        <v>70</v>
      </c>
      <c r="G1207" s="36" t="s">
        <v>98</v>
      </c>
      <c r="H1207" s="36">
        <v>20</v>
      </c>
      <c r="I1207" s="36">
        <v>20</v>
      </c>
    </row>
    <row r="1208" spans="1:9" x14ac:dyDescent="0.35">
      <c r="A1208" s="36">
        <v>1537705</v>
      </c>
      <c r="B1208" s="36" t="str">
        <f>VLOOKUP(AllData[[#This Row],[Order]],MM[],3,FALSE)</f>
        <v>V5757321200400</v>
      </c>
      <c r="C1208" s="36">
        <f>VLOOKUP(AllData[[#This Row],[Order]],MM[],2,FALSE)</f>
        <v>221</v>
      </c>
      <c r="D1208" s="36" t="s">
        <v>99</v>
      </c>
      <c r="E1208" s="36" t="s">
        <v>69</v>
      </c>
      <c r="F1208" s="36" t="s">
        <v>70</v>
      </c>
      <c r="G1208" s="36" t="s">
        <v>100</v>
      </c>
      <c r="H1208" s="36">
        <v>50</v>
      </c>
      <c r="I1208" s="36">
        <v>50</v>
      </c>
    </row>
    <row r="1209" spans="1:9" x14ac:dyDescent="0.35">
      <c r="A1209" s="36">
        <v>1537705</v>
      </c>
      <c r="B1209" s="36" t="str">
        <f>VLOOKUP(AllData[[#This Row],[Order]],MM[],3,FALSE)</f>
        <v>V5757321200400</v>
      </c>
      <c r="C1209" s="36">
        <f>VLOOKUP(AllData[[#This Row],[Order]],MM[],2,FALSE)</f>
        <v>221</v>
      </c>
      <c r="D1209" s="36" t="s">
        <v>104</v>
      </c>
      <c r="E1209" s="36" t="s">
        <v>102</v>
      </c>
      <c r="F1209" s="36" t="s">
        <v>100</v>
      </c>
      <c r="G1209" s="36" t="s">
        <v>106</v>
      </c>
      <c r="H1209" s="36">
        <v>10</v>
      </c>
      <c r="I1209" s="36">
        <v>10</v>
      </c>
    </row>
    <row r="1210" spans="1:9" x14ac:dyDescent="0.35">
      <c r="A1210" s="36">
        <v>1537705</v>
      </c>
      <c r="B1210" s="36" t="str">
        <f>VLOOKUP(AllData[[#This Row],[Order]],MM[],3,FALSE)</f>
        <v>V5757321200400</v>
      </c>
      <c r="C1210" s="36">
        <f>VLOOKUP(AllData[[#This Row],[Order]],MM[],2,FALSE)</f>
        <v>221</v>
      </c>
      <c r="D1210" s="36" t="s">
        <v>60</v>
      </c>
      <c r="E1210" s="36" t="s">
        <v>61</v>
      </c>
      <c r="F1210" s="36" t="s">
        <v>63</v>
      </c>
      <c r="G1210" s="36" t="s">
        <v>108</v>
      </c>
      <c r="H1210" s="36">
        <v>618.9</v>
      </c>
      <c r="I1210" s="36">
        <v>1</v>
      </c>
    </row>
    <row r="1211" spans="1:9" x14ac:dyDescent="0.35">
      <c r="A1211" s="36">
        <v>1537705</v>
      </c>
      <c r="B1211" s="36" t="str">
        <f>VLOOKUP(AllData[[#This Row],[Order]],MM[],3,FALSE)</f>
        <v>V5757321200400</v>
      </c>
      <c r="C1211" s="36">
        <f>VLOOKUP(AllData[[#This Row],[Order]],MM[],2,FALSE)</f>
        <v>221</v>
      </c>
      <c r="D1211" s="36" t="s">
        <v>82</v>
      </c>
      <c r="E1211" s="36" t="s">
        <v>83</v>
      </c>
      <c r="F1211" s="36" t="s">
        <v>84</v>
      </c>
      <c r="G1211" s="36" t="s">
        <v>110</v>
      </c>
      <c r="H1211" s="36"/>
      <c r="I1211" s="36">
        <v>5</v>
      </c>
    </row>
    <row r="1212" spans="1:9" x14ac:dyDescent="0.35">
      <c r="A1212" s="36">
        <v>1537705</v>
      </c>
      <c r="B1212" s="36" t="str">
        <f>VLOOKUP(AllData[[#This Row],[Order]],MM[],3,FALSE)</f>
        <v>V5757321200400</v>
      </c>
      <c r="C1212" s="36">
        <f>VLOOKUP(AllData[[#This Row],[Order]],MM[],2,FALSE)</f>
        <v>221</v>
      </c>
      <c r="D1212" s="36" t="s">
        <v>82</v>
      </c>
      <c r="E1212" s="36" t="s">
        <v>83</v>
      </c>
      <c r="F1212" s="36" t="s">
        <v>84</v>
      </c>
      <c r="G1212" s="36" t="s">
        <v>134</v>
      </c>
      <c r="H1212" s="36"/>
      <c r="I1212" s="36">
        <v>5</v>
      </c>
    </row>
    <row r="1213" spans="1:9" x14ac:dyDescent="0.35">
      <c r="A1213" s="36">
        <v>1537705</v>
      </c>
      <c r="B1213" s="36" t="str">
        <f>VLOOKUP(AllData[[#This Row],[Order]],MM[],3,FALSE)</f>
        <v>V5757321200400</v>
      </c>
      <c r="C1213" s="36">
        <f>VLOOKUP(AllData[[#This Row],[Order]],MM[],2,FALSE)</f>
        <v>221</v>
      </c>
      <c r="D1213" s="36" t="s">
        <v>82</v>
      </c>
      <c r="E1213" s="36" t="s">
        <v>83</v>
      </c>
      <c r="F1213" s="36" t="s">
        <v>84</v>
      </c>
      <c r="G1213" s="36" t="s">
        <v>136</v>
      </c>
      <c r="H1213" s="36"/>
      <c r="I1213" s="36">
        <v>5</v>
      </c>
    </row>
    <row r="1214" spans="1:9" x14ac:dyDescent="0.35">
      <c r="A1214" s="36">
        <v>1537705</v>
      </c>
      <c r="B1214" s="36" t="str">
        <f>VLOOKUP(AllData[[#This Row],[Order]],MM[],3,FALSE)</f>
        <v>V5757321200400</v>
      </c>
      <c r="C1214" s="36">
        <f>VLOOKUP(AllData[[#This Row],[Order]],MM[],2,FALSE)</f>
        <v>221</v>
      </c>
      <c r="D1214" s="36" t="s">
        <v>73</v>
      </c>
      <c r="E1214" s="36" t="s">
        <v>89</v>
      </c>
      <c r="F1214" s="36" t="s">
        <v>91</v>
      </c>
      <c r="G1214" s="36" t="s">
        <v>138</v>
      </c>
      <c r="H1214" s="36"/>
      <c r="I1214" s="36">
        <v>5</v>
      </c>
    </row>
    <row r="1215" spans="1:9" x14ac:dyDescent="0.35">
      <c r="A1215" s="36">
        <v>1537706</v>
      </c>
      <c r="B1215" s="36" t="str">
        <f>VLOOKUP(AllData[[#This Row],[Order]],MM[],3,FALSE)</f>
        <v>V5757321200600</v>
      </c>
      <c r="C1215" s="36">
        <f>VLOOKUP(AllData[[#This Row],[Order]],MM[],2,FALSE)</f>
        <v>221</v>
      </c>
      <c r="D1215" s="36" t="s">
        <v>60</v>
      </c>
      <c r="E1215" s="36" t="s">
        <v>61</v>
      </c>
      <c r="F1215" s="36" t="s">
        <v>63</v>
      </c>
      <c r="G1215" s="36" t="s">
        <v>139</v>
      </c>
      <c r="H1215" s="36">
        <v>25.016999999999999</v>
      </c>
      <c r="I1215" s="36">
        <v>20</v>
      </c>
    </row>
    <row r="1216" spans="1:9" x14ac:dyDescent="0.35">
      <c r="A1216" s="36">
        <v>1537706</v>
      </c>
      <c r="B1216" s="36" t="str">
        <f>VLOOKUP(AllData[[#This Row],[Order]],MM[],3,FALSE)</f>
        <v>V5757321200600</v>
      </c>
      <c r="C1216" s="36">
        <f>VLOOKUP(AllData[[#This Row],[Order]],MM[],2,FALSE)</f>
        <v>221</v>
      </c>
      <c r="D1216" s="36" t="s">
        <v>68</v>
      </c>
      <c r="E1216" s="36" t="s">
        <v>69</v>
      </c>
      <c r="F1216" s="36" t="s">
        <v>70</v>
      </c>
      <c r="G1216" s="36" t="s">
        <v>71</v>
      </c>
      <c r="H1216" s="36">
        <v>30</v>
      </c>
      <c r="I1216" s="36">
        <v>30</v>
      </c>
    </row>
    <row r="1217" spans="1:9" x14ac:dyDescent="0.35">
      <c r="A1217" s="36">
        <v>1537706</v>
      </c>
      <c r="B1217" s="36" t="str">
        <f>VLOOKUP(AllData[[#This Row],[Order]],MM[],3,FALSE)</f>
        <v>V5757321200600</v>
      </c>
      <c r="C1217" s="36">
        <f>VLOOKUP(AllData[[#This Row],[Order]],MM[],2,FALSE)</f>
        <v>221</v>
      </c>
      <c r="D1217" s="36" t="s">
        <v>73</v>
      </c>
      <c r="E1217" s="36" t="s">
        <v>61</v>
      </c>
      <c r="F1217" s="36" t="s">
        <v>63</v>
      </c>
      <c r="G1217" s="36" t="s">
        <v>74</v>
      </c>
      <c r="H1217" s="36">
        <v>733.56000000000006</v>
      </c>
      <c r="I1217" s="36">
        <v>200</v>
      </c>
    </row>
    <row r="1218" spans="1:9" x14ac:dyDescent="0.35">
      <c r="A1218" s="36">
        <v>1537706</v>
      </c>
      <c r="B1218" s="36" t="str">
        <f>VLOOKUP(AllData[[#This Row],[Order]],MM[],3,FALSE)</f>
        <v>V5757321200600</v>
      </c>
      <c r="C1218" s="36">
        <f>VLOOKUP(AllData[[#This Row],[Order]],MM[],2,FALSE)</f>
        <v>221</v>
      </c>
      <c r="D1218" s="36" t="s">
        <v>75</v>
      </c>
      <c r="E1218" s="36" t="s">
        <v>61</v>
      </c>
      <c r="F1218" s="36" t="s">
        <v>63</v>
      </c>
      <c r="G1218" s="36" t="s">
        <v>76</v>
      </c>
      <c r="H1218" s="36">
        <v>2153.58</v>
      </c>
      <c r="I1218" s="36">
        <v>500</v>
      </c>
    </row>
    <row r="1219" spans="1:9" x14ac:dyDescent="0.35">
      <c r="A1219" s="36">
        <v>1537706</v>
      </c>
      <c r="B1219" s="36" t="str">
        <f>VLOOKUP(AllData[[#This Row],[Order]],MM[],3,FALSE)</f>
        <v>V5757321200600</v>
      </c>
      <c r="C1219" s="36">
        <f>VLOOKUP(AllData[[#This Row],[Order]],MM[],2,FALSE)</f>
        <v>221</v>
      </c>
      <c r="D1219" s="36" t="s">
        <v>78</v>
      </c>
      <c r="E1219" s="36" t="s">
        <v>69</v>
      </c>
      <c r="F1219" s="36" t="s">
        <v>70</v>
      </c>
      <c r="G1219" s="36" t="s">
        <v>79</v>
      </c>
      <c r="H1219" s="36">
        <v>20</v>
      </c>
      <c r="I1219" s="36">
        <v>20</v>
      </c>
    </row>
    <row r="1220" spans="1:9" x14ac:dyDescent="0.35">
      <c r="A1220" s="36">
        <v>1537706</v>
      </c>
      <c r="B1220" s="36" t="str">
        <f>VLOOKUP(AllData[[#This Row],[Order]],MM[],3,FALSE)</f>
        <v>V5757321200600</v>
      </c>
      <c r="C1220" s="36">
        <f>VLOOKUP(AllData[[#This Row],[Order]],MM[],2,FALSE)</f>
        <v>221</v>
      </c>
      <c r="D1220" s="36" t="s">
        <v>80</v>
      </c>
      <c r="E1220" s="36" t="s">
        <v>69</v>
      </c>
      <c r="F1220" s="36" t="s">
        <v>70</v>
      </c>
      <c r="G1220" s="36" t="s">
        <v>81</v>
      </c>
      <c r="H1220" s="36">
        <v>20</v>
      </c>
      <c r="I1220" s="36">
        <v>20</v>
      </c>
    </row>
    <row r="1221" spans="1:9" x14ac:dyDescent="0.35">
      <c r="A1221" s="36">
        <v>1537706</v>
      </c>
      <c r="B1221" s="36" t="str">
        <f>VLOOKUP(AllData[[#This Row],[Order]],MM[],3,FALSE)</f>
        <v>V5757321200600</v>
      </c>
      <c r="C1221" s="36">
        <f>VLOOKUP(AllData[[#This Row],[Order]],MM[],2,FALSE)</f>
        <v>221</v>
      </c>
      <c r="D1221" s="36" t="s">
        <v>82</v>
      </c>
      <c r="E1221" s="36" t="s">
        <v>83</v>
      </c>
      <c r="F1221" s="36" t="s">
        <v>84</v>
      </c>
      <c r="G1221" s="36" t="s">
        <v>84</v>
      </c>
      <c r="H1221" s="36">
        <v>118.03</v>
      </c>
      <c r="I1221" s="36">
        <v>450</v>
      </c>
    </row>
    <row r="1222" spans="1:9" x14ac:dyDescent="0.35">
      <c r="A1222" s="36">
        <v>1537706</v>
      </c>
      <c r="B1222" s="36" t="str">
        <f>VLOOKUP(AllData[[#This Row],[Order]],MM[],3,FALSE)</f>
        <v>V5757321200600</v>
      </c>
      <c r="C1222" s="36">
        <f>VLOOKUP(AllData[[#This Row],[Order]],MM[],2,FALSE)</f>
        <v>221</v>
      </c>
      <c r="D1222" s="36" t="s">
        <v>85</v>
      </c>
      <c r="E1222" s="36" t="s">
        <v>86</v>
      </c>
      <c r="F1222" s="36" t="s">
        <v>87</v>
      </c>
      <c r="G1222" s="36" t="s">
        <v>87</v>
      </c>
      <c r="H1222" s="36">
        <v>20</v>
      </c>
      <c r="I1222" s="36">
        <v>20</v>
      </c>
    </row>
    <row r="1223" spans="1:9" x14ac:dyDescent="0.35">
      <c r="A1223" s="36">
        <v>1537706</v>
      </c>
      <c r="B1223" s="36" t="str">
        <f>VLOOKUP(AllData[[#This Row],[Order]],MM[],3,FALSE)</f>
        <v>V5757321200600</v>
      </c>
      <c r="C1223" s="36">
        <f>VLOOKUP(AllData[[#This Row],[Order]],MM[],2,FALSE)</f>
        <v>221</v>
      </c>
      <c r="D1223" s="36" t="s">
        <v>88</v>
      </c>
      <c r="E1223" s="36" t="s">
        <v>89</v>
      </c>
      <c r="F1223" s="36" t="s">
        <v>91</v>
      </c>
      <c r="G1223" s="36" t="s">
        <v>92</v>
      </c>
      <c r="H1223" s="36"/>
      <c r="I1223" s="36">
        <v>0</v>
      </c>
    </row>
    <row r="1224" spans="1:9" x14ac:dyDescent="0.35">
      <c r="A1224" s="36">
        <v>1537706</v>
      </c>
      <c r="B1224" s="36" t="str">
        <f>VLOOKUP(AllData[[#This Row],[Order]],MM[],3,FALSE)</f>
        <v>V5757321200600</v>
      </c>
      <c r="C1224" s="36">
        <f>VLOOKUP(AllData[[#This Row],[Order]],MM[],2,FALSE)</f>
        <v>221</v>
      </c>
      <c r="D1224" s="36" t="s">
        <v>95</v>
      </c>
      <c r="E1224" s="36" t="s">
        <v>61</v>
      </c>
      <c r="F1224" s="36" t="s">
        <v>63</v>
      </c>
      <c r="G1224" s="36" t="s">
        <v>96</v>
      </c>
      <c r="H1224" s="36">
        <v>12.983000000000001</v>
      </c>
      <c r="I1224" s="36">
        <v>40</v>
      </c>
    </row>
    <row r="1225" spans="1:9" x14ac:dyDescent="0.35">
      <c r="A1225" s="36">
        <v>1537706</v>
      </c>
      <c r="B1225" s="36" t="str">
        <f>VLOOKUP(AllData[[#This Row],[Order]],MM[],3,FALSE)</f>
        <v>V5757321200600</v>
      </c>
      <c r="C1225" s="36">
        <f>VLOOKUP(AllData[[#This Row],[Order]],MM[],2,FALSE)</f>
        <v>221</v>
      </c>
      <c r="D1225" s="36" t="s">
        <v>97</v>
      </c>
      <c r="E1225" s="36" t="s">
        <v>69</v>
      </c>
      <c r="F1225" s="36" t="s">
        <v>70</v>
      </c>
      <c r="G1225" s="36" t="s">
        <v>98</v>
      </c>
      <c r="H1225" s="36">
        <v>20</v>
      </c>
      <c r="I1225" s="36">
        <v>20</v>
      </c>
    </row>
    <row r="1226" spans="1:9" x14ac:dyDescent="0.35">
      <c r="A1226" s="36">
        <v>1537706</v>
      </c>
      <c r="B1226" s="36" t="str">
        <f>VLOOKUP(AllData[[#This Row],[Order]],MM[],3,FALSE)</f>
        <v>V5757321200600</v>
      </c>
      <c r="C1226" s="36">
        <f>VLOOKUP(AllData[[#This Row],[Order]],MM[],2,FALSE)</f>
        <v>221</v>
      </c>
      <c r="D1226" s="36" t="s">
        <v>99</v>
      </c>
      <c r="E1226" s="36" t="s">
        <v>69</v>
      </c>
      <c r="F1226" s="36" t="s">
        <v>70</v>
      </c>
      <c r="G1226" s="36" t="s">
        <v>100</v>
      </c>
      <c r="H1226" s="36">
        <v>50</v>
      </c>
      <c r="I1226" s="36">
        <v>50</v>
      </c>
    </row>
    <row r="1227" spans="1:9" x14ac:dyDescent="0.35">
      <c r="A1227" s="36">
        <v>1537706</v>
      </c>
      <c r="B1227" s="36" t="str">
        <f>VLOOKUP(AllData[[#This Row],[Order]],MM[],3,FALSE)</f>
        <v>V5757321200600</v>
      </c>
      <c r="C1227" s="36">
        <f>VLOOKUP(AllData[[#This Row],[Order]],MM[],2,FALSE)</f>
        <v>221</v>
      </c>
      <c r="D1227" s="36" t="s">
        <v>101</v>
      </c>
      <c r="E1227" s="36" t="s">
        <v>102</v>
      </c>
      <c r="F1227" s="36" t="s">
        <v>100</v>
      </c>
      <c r="G1227" s="36" t="s">
        <v>103</v>
      </c>
      <c r="H1227" s="36">
        <v>10</v>
      </c>
      <c r="I1227" s="36">
        <v>10</v>
      </c>
    </row>
    <row r="1228" spans="1:9" x14ac:dyDescent="0.35">
      <c r="A1228" s="36">
        <v>1537706</v>
      </c>
      <c r="B1228" s="36" t="str">
        <f>VLOOKUP(AllData[[#This Row],[Order]],MM[],3,FALSE)</f>
        <v>V5757321200600</v>
      </c>
      <c r="C1228" s="36">
        <f>VLOOKUP(AllData[[#This Row],[Order]],MM[],2,FALSE)</f>
        <v>221</v>
      </c>
      <c r="D1228" s="36" t="s">
        <v>104</v>
      </c>
      <c r="E1228" s="36" t="s">
        <v>102</v>
      </c>
      <c r="F1228" s="36" t="s">
        <v>100</v>
      </c>
      <c r="G1228" s="36" t="s">
        <v>106</v>
      </c>
      <c r="H1228" s="36">
        <v>10</v>
      </c>
      <c r="I1228" s="36">
        <v>10</v>
      </c>
    </row>
    <row r="1229" spans="1:9" x14ac:dyDescent="0.35">
      <c r="A1229" s="36">
        <v>1537706</v>
      </c>
      <c r="B1229" s="36" t="str">
        <f>VLOOKUP(AllData[[#This Row],[Order]],MM[],3,FALSE)</f>
        <v>V5757321200600</v>
      </c>
      <c r="C1229" s="36">
        <f>VLOOKUP(AllData[[#This Row],[Order]],MM[],2,FALSE)</f>
        <v>221</v>
      </c>
      <c r="D1229" s="36" t="s">
        <v>60</v>
      </c>
      <c r="E1229" s="36" t="s">
        <v>61</v>
      </c>
      <c r="F1229" s="36" t="s">
        <v>63</v>
      </c>
      <c r="G1229" s="36" t="s">
        <v>108</v>
      </c>
      <c r="H1229" s="36">
        <v>1348.74</v>
      </c>
      <c r="I1229" s="36">
        <v>1</v>
      </c>
    </row>
    <row r="1230" spans="1:9" x14ac:dyDescent="0.35">
      <c r="A1230" s="36">
        <v>1537706</v>
      </c>
      <c r="B1230" s="36" t="str">
        <f>VLOOKUP(AllData[[#This Row],[Order]],MM[],3,FALSE)</f>
        <v>V5757321200600</v>
      </c>
      <c r="C1230" s="36">
        <f>VLOOKUP(AllData[[#This Row],[Order]],MM[],2,FALSE)</f>
        <v>221</v>
      </c>
      <c r="D1230" s="36" t="s">
        <v>82</v>
      </c>
      <c r="E1230" s="36" t="s">
        <v>83</v>
      </c>
      <c r="F1230" s="36" t="s">
        <v>84</v>
      </c>
      <c r="G1230" s="36" t="s">
        <v>110</v>
      </c>
      <c r="H1230" s="36"/>
      <c r="I1230" s="36">
        <v>5</v>
      </c>
    </row>
    <row r="1231" spans="1:9" x14ac:dyDescent="0.35">
      <c r="A1231" s="36">
        <v>1537709</v>
      </c>
      <c r="B1231" s="36" t="str">
        <f>VLOOKUP(AllData[[#This Row],[Order]],MM[],3,FALSE)</f>
        <v>V5757341200400</v>
      </c>
      <c r="C1231" s="36">
        <f>VLOOKUP(AllData[[#This Row],[Order]],MM[],2,FALSE)</f>
        <v>221</v>
      </c>
      <c r="D1231" s="36" t="s">
        <v>60</v>
      </c>
      <c r="E1231" s="36" t="s">
        <v>61</v>
      </c>
      <c r="F1231" s="36" t="s">
        <v>63</v>
      </c>
      <c r="G1231" s="36" t="s">
        <v>64</v>
      </c>
      <c r="H1231" s="36">
        <v>1.4830000000000001</v>
      </c>
      <c r="I1231" s="36">
        <v>20</v>
      </c>
    </row>
    <row r="1232" spans="1:9" x14ac:dyDescent="0.35">
      <c r="A1232" s="36">
        <v>1537709</v>
      </c>
      <c r="B1232" s="36" t="str">
        <f>VLOOKUP(AllData[[#This Row],[Order]],MM[],3,FALSE)</f>
        <v>V5757341200400</v>
      </c>
      <c r="C1232" s="36">
        <f>VLOOKUP(AllData[[#This Row],[Order]],MM[],2,FALSE)</f>
        <v>221</v>
      </c>
      <c r="D1232" s="36" t="s">
        <v>68</v>
      </c>
      <c r="E1232" s="36" t="s">
        <v>69</v>
      </c>
      <c r="F1232" s="36" t="s">
        <v>70</v>
      </c>
      <c r="G1232" s="36" t="s">
        <v>71</v>
      </c>
      <c r="H1232" s="36">
        <v>30</v>
      </c>
      <c r="I1232" s="36">
        <v>30</v>
      </c>
    </row>
    <row r="1233" spans="1:9" x14ac:dyDescent="0.35">
      <c r="A1233" s="36">
        <v>1537709</v>
      </c>
      <c r="B1233" s="36" t="str">
        <f>VLOOKUP(AllData[[#This Row],[Order]],MM[],3,FALSE)</f>
        <v>V5757341200400</v>
      </c>
      <c r="C1233" s="36">
        <f>VLOOKUP(AllData[[#This Row],[Order]],MM[],2,FALSE)</f>
        <v>221</v>
      </c>
      <c r="D1233" s="36" t="s">
        <v>73</v>
      </c>
      <c r="E1233" s="36" t="s">
        <v>61</v>
      </c>
      <c r="F1233" s="36" t="s">
        <v>63</v>
      </c>
      <c r="G1233" s="36" t="s">
        <v>74</v>
      </c>
      <c r="H1233" s="36">
        <v>9.5329999999999995</v>
      </c>
      <c r="I1233" s="36">
        <v>200</v>
      </c>
    </row>
    <row r="1234" spans="1:9" x14ac:dyDescent="0.35">
      <c r="A1234" s="36">
        <v>1537709</v>
      </c>
      <c r="B1234" s="36" t="str">
        <f>VLOOKUP(AllData[[#This Row],[Order]],MM[],3,FALSE)</f>
        <v>V5757341200400</v>
      </c>
      <c r="C1234" s="36">
        <f>VLOOKUP(AllData[[#This Row],[Order]],MM[],2,FALSE)</f>
        <v>221</v>
      </c>
      <c r="D1234" s="36" t="s">
        <v>75</v>
      </c>
      <c r="E1234" s="36" t="s">
        <v>61</v>
      </c>
      <c r="F1234" s="36" t="s">
        <v>63</v>
      </c>
      <c r="G1234" s="36" t="s">
        <v>76</v>
      </c>
      <c r="H1234" s="36">
        <v>931.43999999999994</v>
      </c>
      <c r="I1234" s="36">
        <v>500</v>
      </c>
    </row>
    <row r="1235" spans="1:9" x14ac:dyDescent="0.35">
      <c r="A1235" s="36">
        <v>1537709</v>
      </c>
      <c r="B1235" s="36" t="str">
        <f>VLOOKUP(AllData[[#This Row],[Order]],MM[],3,FALSE)</f>
        <v>V5757341200400</v>
      </c>
      <c r="C1235" s="36">
        <f>VLOOKUP(AllData[[#This Row],[Order]],MM[],2,FALSE)</f>
        <v>221</v>
      </c>
      <c r="D1235" s="36" t="s">
        <v>78</v>
      </c>
      <c r="E1235" s="36" t="s">
        <v>69</v>
      </c>
      <c r="F1235" s="36" t="s">
        <v>70</v>
      </c>
      <c r="G1235" s="36" t="s">
        <v>79</v>
      </c>
      <c r="H1235" s="36">
        <v>20</v>
      </c>
      <c r="I1235" s="36">
        <v>20</v>
      </c>
    </row>
    <row r="1236" spans="1:9" x14ac:dyDescent="0.35">
      <c r="A1236" s="36">
        <v>1537709</v>
      </c>
      <c r="B1236" s="36" t="str">
        <f>VLOOKUP(AllData[[#This Row],[Order]],MM[],3,FALSE)</f>
        <v>V5757341200400</v>
      </c>
      <c r="C1236" s="36">
        <f>VLOOKUP(AllData[[#This Row],[Order]],MM[],2,FALSE)</f>
        <v>221</v>
      </c>
      <c r="D1236" s="36" t="s">
        <v>80</v>
      </c>
      <c r="E1236" s="36" t="s">
        <v>69</v>
      </c>
      <c r="F1236" s="36" t="s">
        <v>70</v>
      </c>
      <c r="G1236" s="36" t="s">
        <v>81</v>
      </c>
      <c r="H1236" s="36">
        <v>20</v>
      </c>
      <c r="I1236" s="36">
        <v>20</v>
      </c>
    </row>
    <row r="1237" spans="1:9" x14ac:dyDescent="0.35">
      <c r="A1237" s="36">
        <v>1537709</v>
      </c>
      <c r="B1237" s="36" t="str">
        <f>VLOOKUP(AllData[[#This Row],[Order]],MM[],3,FALSE)</f>
        <v>V5757341200400</v>
      </c>
      <c r="C1237" s="36">
        <f>VLOOKUP(AllData[[#This Row],[Order]],MM[],2,FALSE)</f>
        <v>221</v>
      </c>
      <c r="D1237" s="36" t="s">
        <v>82</v>
      </c>
      <c r="E1237" s="36" t="s">
        <v>83</v>
      </c>
      <c r="F1237" s="36" t="s">
        <v>84</v>
      </c>
      <c r="G1237" s="36" t="s">
        <v>84</v>
      </c>
      <c r="H1237" s="36">
        <v>552</v>
      </c>
      <c r="I1237" s="36">
        <v>450</v>
      </c>
    </row>
    <row r="1238" spans="1:9" x14ac:dyDescent="0.35">
      <c r="A1238" s="36">
        <v>1537709</v>
      </c>
      <c r="B1238" s="36" t="str">
        <f>VLOOKUP(AllData[[#This Row],[Order]],MM[],3,FALSE)</f>
        <v>V5757341200400</v>
      </c>
      <c r="C1238" s="36">
        <f>VLOOKUP(AllData[[#This Row],[Order]],MM[],2,FALSE)</f>
        <v>221</v>
      </c>
      <c r="D1238" s="36" t="s">
        <v>85</v>
      </c>
      <c r="E1238" s="36" t="s">
        <v>86</v>
      </c>
      <c r="F1238" s="36" t="s">
        <v>87</v>
      </c>
      <c r="G1238" s="36" t="s">
        <v>87</v>
      </c>
      <c r="H1238" s="36">
        <v>20</v>
      </c>
      <c r="I1238" s="36">
        <v>20</v>
      </c>
    </row>
    <row r="1239" spans="1:9" x14ac:dyDescent="0.35">
      <c r="A1239" s="36">
        <v>1537709</v>
      </c>
      <c r="B1239" s="36" t="str">
        <f>VLOOKUP(AllData[[#This Row],[Order]],MM[],3,FALSE)</f>
        <v>V5757341200400</v>
      </c>
      <c r="C1239" s="36">
        <f>VLOOKUP(AllData[[#This Row],[Order]],MM[],2,FALSE)</f>
        <v>221</v>
      </c>
      <c r="D1239" s="36" t="s">
        <v>88</v>
      </c>
      <c r="E1239" s="36" t="s">
        <v>89</v>
      </c>
      <c r="F1239" s="36" t="s">
        <v>91</v>
      </c>
      <c r="G1239" s="36" t="s">
        <v>92</v>
      </c>
      <c r="H1239" s="36"/>
      <c r="I1239" s="36">
        <v>0</v>
      </c>
    </row>
    <row r="1240" spans="1:9" x14ac:dyDescent="0.35">
      <c r="A1240" s="36">
        <v>1537709</v>
      </c>
      <c r="B1240" s="36" t="str">
        <f>VLOOKUP(AllData[[#This Row],[Order]],MM[],3,FALSE)</f>
        <v>V5757341200400</v>
      </c>
      <c r="C1240" s="36">
        <f>VLOOKUP(AllData[[#This Row],[Order]],MM[],2,FALSE)</f>
        <v>221</v>
      </c>
      <c r="D1240" s="36" t="s">
        <v>95</v>
      </c>
      <c r="E1240" s="36" t="s">
        <v>61</v>
      </c>
      <c r="F1240" s="36" t="s">
        <v>63</v>
      </c>
      <c r="G1240" s="36" t="s">
        <v>96</v>
      </c>
      <c r="H1240" s="36">
        <v>83.16</v>
      </c>
      <c r="I1240" s="36">
        <v>40</v>
      </c>
    </row>
    <row r="1241" spans="1:9" x14ac:dyDescent="0.35">
      <c r="A1241" s="36">
        <v>1537709</v>
      </c>
      <c r="B1241" s="36" t="str">
        <f>VLOOKUP(AllData[[#This Row],[Order]],MM[],3,FALSE)</f>
        <v>V5757341200400</v>
      </c>
      <c r="C1241" s="36">
        <f>VLOOKUP(AllData[[#This Row],[Order]],MM[],2,FALSE)</f>
        <v>221</v>
      </c>
      <c r="D1241" s="36" t="s">
        <v>97</v>
      </c>
      <c r="E1241" s="36" t="s">
        <v>69</v>
      </c>
      <c r="F1241" s="36" t="s">
        <v>70</v>
      </c>
      <c r="G1241" s="36" t="s">
        <v>98</v>
      </c>
      <c r="H1241" s="36">
        <v>20</v>
      </c>
      <c r="I1241" s="36">
        <v>20</v>
      </c>
    </row>
    <row r="1242" spans="1:9" x14ac:dyDescent="0.35">
      <c r="A1242" s="36">
        <v>1537709</v>
      </c>
      <c r="B1242" s="36" t="str">
        <f>VLOOKUP(AllData[[#This Row],[Order]],MM[],3,FALSE)</f>
        <v>V5757341200400</v>
      </c>
      <c r="C1242" s="36">
        <f>VLOOKUP(AllData[[#This Row],[Order]],MM[],2,FALSE)</f>
        <v>221</v>
      </c>
      <c r="D1242" s="36" t="s">
        <v>99</v>
      </c>
      <c r="E1242" s="36" t="s">
        <v>69</v>
      </c>
      <c r="F1242" s="36" t="s">
        <v>70</v>
      </c>
      <c r="G1242" s="36" t="s">
        <v>100</v>
      </c>
      <c r="H1242" s="36">
        <v>50</v>
      </c>
      <c r="I1242" s="36">
        <v>50</v>
      </c>
    </row>
    <row r="1243" spans="1:9" x14ac:dyDescent="0.35">
      <c r="A1243" s="36">
        <v>1537709</v>
      </c>
      <c r="B1243" s="36" t="str">
        <f>VLOOKUP(AllData[[#This Row],[Order]],MM[],3,FALSE)</f>
        <v>V5757341200400</v>
      </c>
      <c r="C1243" s="36">
        <f>VLOOKUP(AllData[[#This Row],[Order]],MM[],2,FALSE)</f>
        <v>221</v>
      </c>
      <c r="D1243" s="36" t="s">
        <v>101</v>
      </c>
      <c r="E1243" s="36" t="s">
        <v>102</v>
      </c>
      <c r="F1243" s="36" t="s">
        <v>100</v>
      </c>
      <c r="G1243" s="36" t="s">
        <v>103</v>
      </c>
      <c r="H1243" s="36">
        <v>10</v>
      </c>
      <c r="I1243" s="36">
        <v>10</v>
      </c>
    </row>
    <row r="1244" spans="1:9" x14ac:dyDescent="0.35">
      <c r="A1244" s="36">
        <v>1537709</v>
      </c>
      <c r="B1244" s="36" t="str">
        <f>VLOOKUP(AllData[[#This Row],[Order]],MM[],3,FALSE)</f>
        <v>V5757341200400</v>
      </c>
      <c r="C1244" s="36">
        <f>VLOOKUP(AllData[[#This Row],[Order]],MM[],2,FALSE)</f>
        <v>221</v>
      </c>
      <c r="D1244" s="36" t="s">
        <v>104</v>
      </c>
      <c r="E1244" s="36" t="s">
        <v>102</v>
      </c>
      <c r="F1244" s="36" t="s">
        <v>100</v>
      </c>
      <c r="G1244" s="36" t="s">
        <v>106</v>
      </c>
      <c r="H1244" s="36">
        <v>10</v>
      </c>
      <c r="I1244" s="36">
        <v>10</v>
      </c>
    </row>
    <row r="1245" spans="1:9" x14ac:dyDescent="0.35">
      <c r="A1245" s="36">
        <v>1537709</v>
      </c>
      <c r="B1245" s="36" t="str">
        <f>VLOOKUP(AllData[[#This Row],[Order]],MM[],3,FALSE)</f>
        <v>V5757341200400</v>
      </c>
      <c r="C1245" s="36">
        <f>VLOOKUP(AllData[[#This Row],[Order]],MM[],2,FALSE)</f>
        <v>221</v>
      </c>
      <c r="D1245" s="36" t="s">
        <v>60</v>
      </c>
      <c r="E1245" s="36" t="s">
        <v>61</v>
      </c>
      <c r="F1245" s="36" t="s">
        <v>63</v>
      </c>
      <c r="G1245" s="36" t="s">
        <v>108</v>
      </c>
      <c r="H1245" s="36">
        <v>576.30000000000007</v>
      </c>
      <c r="I1245" s="36">
        <v>1</v>
      </c>
    </row>
    <row r="1246" spans="1:9" x14ac:dyDescent="0.35">
      <c r="A1246" s="36">
        <v>1537709</v>
      </c>
      <c r="B1246" s="36" t="str">
        <f>VLOOKUP(AllData[[#This Row],[Order]],MM[],3,FALSE)</f>
        <v>V5757341200400</v>
      </c>
      <c r="C1246" s="36">
        <f>VLOOKUP(AllData[[#This Row],[Order]],MM[],2,FALSE)</f>
        <v>221</v>
      </c>
      <c r="D1246" s="36" t="s">
        <v>82</v>
      </c>
      <c r="E1246" s="36" t="s">
        <v>83</v>
      </c>
      <c r="F1246" s="36" t="s">
        <v>84</v>
      </c>
      <c r="G1246" s="36" t="s">
        <v>110</v>
      </c>
      <c r="H1246" s="36">
        <v>175.98</v>
      </c>
      <c r="I1246" s="36">
        <v>5</v>
      </c>
    </row>
    <row r="1247" spans="1:9" x14ac:dyDescent="0.35">
      <c r="A1247" s="36">
        <v>1537710</v>
      </c>
      <c r="B1247" s="36" t="str">
        <f>VLOOKUP(AllData[[#This Row],[Order]],MM[],3,FALSE)</f>
        <v>V5757341200600</v>
      </c>
      <c r="C1247" s="36">
        <f>VLOOKUP(AllData[[#This Row],[Order]],MM[],2,FALSE)</f>
        <v>221</v>
      </c>
      <c r="D1247" s="36" t="s">
        <v>60</v>
      </c>
      <c r="E1247" s="36" t="s">
        <v>61</v>
      </c>
      <c r="F1247" s="36" t="s">
        <v>63</v>
      </c>
      <c r="G1247" s="36" t="s">
        <v>64</v>
      </c>
      <c r="H1247" s="36">
        <v>1.4670000000000001</v>
      </c>
      <c r="I1247" s="36">
        <v>20</v>
      </c>
    </row>
    <row r="1248" spans="1:9" x14ac:dyDescent="0.35">
      <c r="A1248" s="36">
        <v>1537710</v>
      </c>
      <c r="B1248" s="36" t="str">
        <f>VLOOKUP(AllData[[#This Row],[Order]],MM[],3,FALSE)</f>
        <v>V5757341200600</v>
      </c>
      <c r="C1248" s="36">
        <f>VLOOKUP(AllData[[#This Row],[Order]],MM[],2,FALSE)</f>
        <v>221</v>
      </c>
      <c r="D1248" s="36" t="s">
        <v>68</v>
      </c>
      <c r="E1248" s="36" t="s">
        <v>69</v>
      </c>
      <c r="F1248" s="36" t="s">
        <v>70</v>
      </c>
      <c r="G1248" s="36" t="s">
        <v>71</v>
      </c>
      <c r="H1248" s="36">
        <v>30</v>
      </c>
      <c r="I1248" s="36">
        <v>30</v>
      </c>
    </row>
    <row r="1249" spans="1:9" x14ac:dyDescent="0.35">
      <c r="A1249" s="36">
        <v>1537710</v>
      </c>
      <c r="B1249" s="36" t="str">
        <f>VLOOKUP(AllData[[#This Row],[Order]],MM[],3,FALSE)</f>
        <v>V5757341200600</v>
      </c>
      <c r="C1249" s="36">
        <f>VLOOKUP(AllData[[#This Row],[Order]],MM[],2,FALSE)</f>
        <v>221</v>
      </c>
      <c r="D1249" s="36" t="s">
        <v>73</v>
      </c>
      <c r="E1249" s="36" t="s">
        <v>61</v>
      </c>
      <c r="F1249" s="36" t="s">
        <v>63</v>
      </c>
      <c r="G1249" s="36" t="s">
        <v>74</v>
      </c>
      <c r="H1249" s="36">
        <v>116.39999999999999</v>
      </c>
      <c r="I1249" s="36">
        <v>200</v>
      </c>
    </row>
    <row r="1250" spans="1:9" x14ac:dyDescent="0.35">
      <c r="A1250" s="36">
        <v>1537710</v>
      </c>
      <c r="B1250" s="36" t="str">
        <f>VLOOKUP(AllData[[#This Row],[Order]],MM[],3,FALSE)</f>
        <v>V5757341200600</v>
      </c>
      <c r="C1250" s="36">
        <f>VLOOKUP(AllData[[#This Row],[Order]],MM[],2,FALSE)</f>
        <v>221</v>
      </c>
      <c r="D1250" s="36" t="s">
        <v>75</v>
      </c>
      <c r="E1250" s="36" t="s">
        <v>61</v>
      </c>
      <c r="F1250" s="36" t="s">
        <v>63</v>
      </c>
      <c r="G1250" s="36" t="s">
        <v>76</v>
      </c>
      <c r="H1250" s="36">
        <v>974.21999999999991</v>
      </c>
      <c r="I1250" s="36">
        <v>500</v>
      </c>
    </row>
    <row r="1251" spans="1:9" x14ac:dyDescent="0.35">
      <c r="A1251" s="36">
        <v>1537710</v>
      </c>
      <c r="B1251" s="36" t="str">
        <f>VLOOKUP(AllData[[#This Row],[Order]],MM[],3,FALSE)</f>
        <v>V5757341200600</v>
      </c>
      <c r="C1251" s="36">
        <f>VLOOKUP(AllData[[#This Row],[Order]],MM[],2,FALSE)</f>
        <v>221</v>
      </c>
      <c r="D1251" s="36" t="s">
        <v>78</v>
      </c>
      <c r="E1251" s="36" t="s">
        <v>69</v>
      </c>
      <c r="F1251" s="36" t="s">
        <v>70</v>
      </c>
      <c r="G1251" s="36" t="s">
        <v>79</v>
      </c>
      <c r="H1251" s="36">
        <v>20</v>
      </c>
      <c r="I1251" s="36">
        <v>20</v>
      </c>
    </row>
    <row r="1252" spans="1:9" x14ac:dyDescent="0.35">
      <c r="A1252" s="36">
        <v>1537710</v>
      </c>
      <c r="B1252" s="36" t="str">
        <f>VLOOKUP(AllData[[#This Row],[Order]],MM[],3,FALSE)</f>
        <v>V5757341200600</v>
      </c>
      <c r="C1252" s="36">
        <f>VLOOKUP(AllData[[#This Row],[Order]],MM[],2,FALSE)</f>
        <v>221</v>
      </c>
      <c r="D1252" s="36" t="s">
        <v>80</v>
      </c>
      <c r="E1252" s="36" t="s">
        <v>69</v>
      </c>
      <c r="F1252" s="36" t="s">
        <v>70</v>
      </c>
      <c r="G1252" s="36" t="s">
        <v>81</v>
      </c>
      <c r="H1252" s="36">
        <v>20</v>
      </c>
      <c r="I1252" s="36">
        <v>20</v>
      </c>
    </row>
    <row r="1253" spans="1:9" x14ac:dyDescent="0.35">
      <c r="A1253" s="36">
        <v>1537710</v>
      </c>
      <c r="B1253" s="36" t="str">
        <f>VLOOKUP(AllData[[#This Row],[Order]],MM[],3,FALSE)</f>
        <v>V5757341200600</v>
      </c>
      <c r="C1253" s="36">
        <f>VLOOKUP(AllData[[#This Row],[Order]],MM[],2,FALSE)</f>
        <v>221</v>
      </c>
      <c r="D1253" s="36" t="s">
        <v>82</v>
      </c>
      <c r="E1253" s="36" t="s">
        <v>83</v>
      </c>
      <c r="F1253" s="36" t="s">
        <v>84</v>
      </c>
      <c r="G1253" s="36" t="s">
        <v>84</v>
      </c>
      <c r="H1253" s="36">
        <v>405.23999999999995</v>
      </c>
      <c r="I1253" s="36">
        <v>450</v>
      </c>
    </row>
    <row r="1254" spans="1:9" x14ac:dyDescent="0.35">
      <c r="A1254" s="36">
        <v>1537710</v>
      </c>
      <c r="B1254" s="36" t="str">
        <f>VLOOKUP(AllData[[#This Row],[Order]],MM[],3,FALSE)</f>
        <v>V5757341200600</v>
      </c>
      <c r="C1254" s="36">
        <f>VLOOKUP(AllData[[#This Row],[Order]],MM[],2,FALSE)</f>
        <v>221</v>
      </c>
      <c r="D1254" s="36" t="s">
        <v>85</v>
      </c>
      <c r="E1254" s="36" t="s">
        <v>86</v>
      </c>
      <c r="F1254" s="36" t="s">
        <v>87</v>
      </c>
      <c r="G1254" s="36" t="s">
        <v>87</v>
      </c>
      <c r="H1254" s="36">
        <v>20</v>
      </c>
      <c r="I1254" s="36">
        <v>20</v>
      </c>
    </row>
    <row r="1255" spans="1:9" x14ac:dyDescent="0.35">
      <c r="A1255" s="36">
        <v>1537710</v>
      </c>
      <c r="B1255" s="36" t="str">
        <f>VLOOKUP(AllData[[#This Row],[Order]],MM[],3,FALSE)</f>
        <v>V5757341200600</v>
      </c>
      <c r="C1255" s="36">
        <f>VLOOKUP(AllData[[#This Row],[Order]],MM[],2,FALSE)</f>
        <v>221</v>
      </c>
      <c r="D1255" s="36" t="s">
        <v>88</v>
      </c>
      <c r="E1255" s="36" t="s">
        <v>89</v>
      </c>
      <c r="F1255" s="36" t="s">
        <v>91</v>
      </c>
      <c r="G1255" s="36" t="s">
        <v>92</v>
      </c>
      <c r="H1255" s="36"/>
      <c r="I1255" s="36">
        <v>0</v>
      </c>
    </row>
    <row r="1256" spans="1:9" x14ac:dyDescent="0.35">
      <c r="A1256" s="36">
        <v>1537710</v>
      </c>
      <c r="B1256" s="36" t="str">
        <f>VLOOKUP(AllData[[#This Row],[Order]],MM[],3,FALSE)</f>
        <v>V5757341200600</v>
      </c>
      <c r="C1256" s="36">
        <f>VLOOKUP(AllData[[#This Row],[Order]],MM[],2,FALSE)</f>
        <v>221</v>
      </c>
      <c r="D1256" s="36" t="s">
        <v>95</v>
      </c>
      <c r="E1256" s="36" t="s">
        <v>61</v>
      </c>
      <c r="F1256" s="36" t="s">
        <v>63</v>
      </c>
      <c r="G1256" s="36" t="s">
        <v>96</v>
      </c>
      <c r="H1256" s="36">
        <v>12.983000000000001</v>
      </c>
      <c r="I1256" s="36">
        <v>40</v>
      </c>
    </row>
    <row r="1257" spans="1:9" x14ac:dyDescent="0.35">
      <c r="A1257" s="36">
        <v>1537710</v>
      </c>
      <c r="B1257" s="36" t="str">
        <f>VLOOKUP(AllData[[#This Row],[Order]],MM[],3,FALSE)</f>
        <v>V5757341200600</v>
      </c>
      <c r="C1257" s="36">
        <f>VLOOKUP(AllData[[#This Row],[Order]],MM[],2,FALSE)</f>
        <v>221</v>
      </c>
      <c r="D1257" s="36" t="s">
        <v>97</v>
      </c>
      <c r="E1257" s="36" t="s">
        <v>69</v>
      </c>
      <c r="F1257" s="36" t="s">
        <v>70</v>
      </c>
      <c r="G1257" s="36" t="s">
        <v>98</v>
      </c>
      <c r="H1257" s="36">
        <v>20</v>
      </c>
      <c r="I1257" s="36">
        <v>20</v>
      </c>
    </row>
    <row r="1258" spans="1:9" x14ac:dyDescent="0.35">
      <c r="A1258" s="36">
        <v>1537710</v>
      </c>
      <c r="B1258" s="36" t="str">
        <f>VLOOKUP(AllData[[#This Row],[Order]],MM[],3,FALSE)</f>
        <v>V5757341200600</v>
      </c>
      <c r="C1258" s="36">
        <f>VLOOKUP(AllData[[#This Row],[Order]],MM[],2,FALSE)</f>
        <v>221</v>
      </c>
      <c r="D1258" s="36" t="s">
        <v>99</v>
      </c>
      <c r="E1258" s="36" t="s">
        <v>69</v>
      </c>
      <c r="F1258" s="36" t="s">
        <v>70</v>
      </c>
      <c r="G1258" s="36" t="s">
        <v>100</v>
      </c>
      <c r="H1258" s="36">
        <v>50</v>
      </c>
      <c r="I1258" s="36">
        <v>50</v>
      </c>
    </row>
    <row r="1259" spans="1:9" x14ac:dyDescent="0.35">
      <c r="A1259" s="36">
        <v>1537710</v>
      </c>
      <c r="B1259" s="36" t="str">
        <f>VLOOKUP(AllData[[#This Row],[Order]],MM[],3,FALSE)</f>
        <v>V5757341200600</v>
      </c>
      <c r="C1259" s="36">
        <f>VLOOKUP(AllData[[#This Row],[Order]],MM[],2,FALSE)</f>
        <v>221</v>
      </c>
      <c r="D1259" s="36" t="s">
        <v>101</v>
      </c>
      <c r="E1259" s="36" t="s">
        <v>102</v>
      </c>
      <c r="F1259" s="36" t="s">
        <v>100</v>
      </c>
      <c r="G1259" s="36" t="s">
        <v>103</v>
      </c>
      <c r="H1259" s="36">
        <v>10</v>
      </c>
      <c r="I1259" s="36">
        <v>10</v>
      </c>
    </row>
    <row r="1260" spans="1:9" x14ac:dyDescent="0.35">
      <c r="A1260" s="36">
        <v>1537710</v>
      </c>
      <c r="B1260" s="36" t="str">
        <f>VLOOKUP(AllData[[#This Row],[Order]],MM[],3,FALSE)</f>
        <v>V5757341200600</v>
      </c>
      <c r="C1260" s="36">
        <f>VLOOKUP(AllData[[#This Row],[Order]],MM[],2,FALSE)</f>
        <v>221</v>
      </c>
      <c r="D1260" s="36" t="s">
        <v>104</v>
      </c>
      <c r="E1260" s="36" t="s">
        <v>102</v>
      </c>
      <c r="F1260" s="36" t="s">
        <v>100</v>
      </c>
      <c r="G1260" s="36" t="s">
        <v>106</v>
      </c>
      <c r="H1260" s="36">
        <v>10</v>
      </c>
      <c r="I1260" s="36">
        <v>10</v>
      </c>
    </row>
    <row r="1261" spans="1:9" x14ac:dyDescent="0.35">
      <c r="A1261" s="36">
        <v>1537710</v>
      </c>
      <c r="B1261" s="36" t="str">
        <f>VLOOKUP(AllData[[#This Row],[Order]],MM[],3,FALSE)</f>
        <v>V5757341200600</v>
      </c>
      <c r="C1261" s="36">
        <f>VLOOKUP(AllData[[#This Row],[Order]],MM[],2,FALSE)</f>
        <v>221</v>
      </c>
      <c r="D1261" s="36" t="s">
        <v>60</v>
      </c>
      <c r="E1261" s="36" t="s">
        <v>61</v>
      </c>
      <c r="F1261" s="36" t="s">
        <v>63</v>
      </c>
      <c r="G1261" s="36" t="s">
        <v>108</v>
      </c>
      <c r="H1261" s="36">
        <v>943.98</v>
      </c>
      <c r="I1261" s="36">
        <v>1</v>
      </c>
    </row>
    <row r="1262" spans="1:9" x14ac:dyDescent="0.35">
      <c r="A1262" s="36">
        <v>1537710</v>
      </c>
      <c r="B1262" s="36" t="str">
        <f>VLOOKUP(AllData[[#This Row],[Order]],MM[],3,FALSE)</f>
        <v>V5757341200600</v>
      </c>
      <c r="C1262" s="36">
        <f>VLOOKUP(AllData[[#This Row],[Order]],MM[],2,FALSE)</f>
        <v>221</v>
      </c>
      <c r="D1262" s="36" t="s">
        <v>82</v>
      </c>
      <c r="E1262" s="36" t="s">
        <v>83</v>
      </c>
      <c r="F1262" s="36" t="s">
        <v>84</v>
      </c>
      <c r="G1262" s="36" t="s">
        <v>110</v>
      </c>
      <c r="H1262" s="36">
        <v>141.42000000000002</v>
      </c>
      <c r="I1262" s="36">
        <v>5</v>
      </c>
    </row>
    <row r="1263" spans="1:9" x14ac:dyDescent="0.35">
      <c r="A1263" s="36">
        <v>1537713</v>
      </c>
      <c r="B1263" s="36" t="str">
        <f>VLOOKUP(AllData[[#This Row],[Order]],MM[],3,FALSE)</f>
        <v>V5757301200200Q</v>
      </c>
      <c r="C1263" s="36">
        <f>VLOOKUP(AllData[[#This Row],[Order]],MM[],2,FALSE)</f>
        <v>221</v>
      </c>
      <c r="D1263" s="36" t="s">
        <v>60</v>
      </c>
      <c r="E1263" s="36" t="s">
        <v>61</v>
      </c>
      <c r="F1263" s="36" t="s">
        <v>63</v>
      </c>
      <c r="G1263" s="36" t="s">
        <v>64</v>
      </c>
      <c r="H1263" s="36">
        <v>8.5500000000000007</v>
      </c>
      <c r="I1263" s="36">
        <v>20</v>
      </c>
    </row>
    <row r="1264" spans="1:9" x14ac:dyDescent="0.35">
      <c r="A1264" s="36">
        <v>1537713</v>
      </c>
      <c r="B1264" s="36" t="str">
        <f>VLOOKUP(AllData[[#This Row],[Order]],MM[],3,FALSE)</f>
        <v>V5757301200200Q</v>
      </c>
      <c r="C1264" s="36">
        <f>VLOOKUP(AllData[[#This Row],[Order]],MM[],2,FALSE)</f>
        <v>221</v>
      </c>
      <c r="D1264" s="36" t="s">
        <v>68</v>
      </c>
      <c r="E1264" s="36" t="s">
        <v>69</v>
      </c>
      <c r="F1264" s="36" t="s">
        <v>70</v>
      </c>
      <c r="G1264" s="36" t="s">
        <v>71</v>
      </c>
      <c r="H1264" s="36">
        <v>30</v>
      </c>
      <c r="I1264" s="36">
        <v>30</v>
      </c>
    </row>
    <row r="1265" spans="1:9" x14ac:dyDescent="0.35">
      <c r="A1265" s="36">
        <v>1537713</v>
      </c>
      <c r="B1265" s="36" t="str">
        <f>VLOOKUP(AllData[[#This Row],[Order]],MM[],3,FALSE)</f>
        <v>V5757301200200Q</v>
      </c>
      <c r="C1265" s="36">
        <f>VLOOKUP(AllData[[#This Row],[Order]],MM[],2,FALSE)</f>
        <v>221</v>
      </c>
      <c r="D1265" s="36" t="s">
        <v>73</v>
      </c>
      <c r="E1265" s="36" t="s">
        <v>61</v>
      </c>
      <c r="F1265" s="36" t="s">
        <v>63</v>
      </c>
      <c r="G1265" s="36" t="s">
        <v>74</v>
      </c>
      <c r="H1265" s="36">
        <v>339.53999999999996</v>
      </c>
      <c r="I1265" s="36">
        <v>200</v>
      </c>
    </row>
    <row r="1266" spans="1:9" x14ac:dyDescent="0.35">
      <c r="A1266" s="36">
        <v>1537713</v>
      </c>
      <c r="B1266" s="36" t="str">
        <f>VLOOKUP(AllData[[#This Row],[Order]],MM[],3,FALSE)</f>
        <v>V5757301200200Q</v>
      </c>
      <c r="C1266" s="36">
        <f>VLOOKUP(AllData[[#This Row],[Order]],MM[],2,FALSE)</f>
        <v>221</v>
      </c>
      <c r="D1266" s="36" t="s">
        <v>75</v>
      </c>
      <c r="E1266" s="36" t="s">
        <v>61</v>
      </c>
      <c r="F1266" s="36" t="s">
        <v>63</v>
      </c>
      <c r="G1266" s="36" t="s">
        <v>76</v>
      </c>
      <c r="H1266" s="36">
        <v>222</v>
      </c>
      <c r="I1266" s="36">
        <v>500</v>
      </c>
    </row>
    <row r="1267" spans="1:9" x14ac:dyDescent="0.35">
      <c r="A1267" s="36">
        <v>1537713</v>
      </c>
      <c r="B1267" s="36" t="str">
        <f>VLOOKUP(AllData[[#This Row],[Order]],MM[],3,FALSE)</f>
        <v>V5757301200200Q</v>
      </c>
      <c r="C1267" s="36">
        <f>VLOOKUP(AllData[[#This Row],[Order]],MM[],2,FALSE)</f>
        <v>221</v>
      </c>
      <c r="D1267" s="36" t="s">
        <v>78</v>
      </c>
      <c r="E1267" s="36" t="s">
        <v>69</v>
      </c>
      <c r="F1267" s="36" t="s">
        <v>70</v>
      </c>
      <c r="G1267" s="36" t="s">
        <v>79</v>
      </c>
      <c r="H1267" s="36">
        <v>20</v>
      </c>
      <c r="I1267" s="36">
        <v>20</v>
      </c>
    </row>
    <row r="1268" spans="1:9" x14ac:dyDescent="0.35">
      <c r="A1268" s="36">
        <v>1537713</v>
      </c>
      <c r="B1268" s="36" t="str">
        <f>VLOOKUP(AllData[[#This Row],[Order]],MM[],3,FALSE)</f>
        <v>V5757301200200Q</v>
      </c>
      <c r="C1268" s="36">
        <f>VLOOKUP(AllData[[#This Row],[Order]],MM[],2,FALSE)</f>
        <v>221</v>
      </c>
      <c r="D1268" s="36" t="s">
        <v>80</v>
      </c>
      <c r="E1268" s="36" t="s">
        <v>69</v>
      </c>
      <c r="F1268" s="36" t="s">
        <v>70</v>
      </c>
      <c r="G1268" s="36" t="s">
        <v>81</v>
      </c>
      <c r="H1268" s="36">
        <v>20</v>
      </c>
      <c r="I1268" s="36">
        <v>20</v>
      </c>
    </row>
    <row r="1269" spans="1:9" x14ac:dyDescent="0.35">
      <c r="A1269" s="36">
        <v>1537713</v>
      </c>
      <c r="B1269" s="36" t="str">
        <f>VLOOKUP(AllData[[#This Row],[Order]],MM[],3,FALSE)</f>
        <v>V5757301200200Q</v>
      </c>
      <c r="C1269" s="36">
        <f>VLOOKUP(AllData[[#This Row],[Order]],MM[],2,FALSE)</f>
        <v>221</v>
      </c>
      <c r="D1269" s="36" t="s">
        <v>82</v>
      </c>
      <c r="E1269" s="36" t="s">
        <v>83</v>
      </c>
      <c r="F1269" s="36" t="s">
        <v>84</v>
      </c>
      <c r="G1269" s="36" t="s">
        <v>84</v>
      </c>
      <c r="H1269" s="36">
        <v>992.64</v>
      </c>
      <c r="I1269" s="36">
        <v>450</v>
      </c>
    </row>
    <row r="1270" spans="1:9" x14ac:dyDescent="0.35">
      <c r="A1270" s="36">
        <v>1537713</v>
      </c>
      <c r="B1270" s="36" t="str">
        <f>VLOOKUP(AllData[[#This Row],[Order]],MM[],3,FALSE)</f>
        <v>V5757301200200Q</v>
      </c>
      <c r="C1270" s="36">
        <f>VLOOKUP(AllData[[#This Row],[Order]],MM[],2,FALSE)</f>
        <v>221</v>
      </c>
      <c r="D1270" s="36" t="s">
        <v>85</v>
      </c>
      <c r="E1270" s="36" t="s">
        <v>86</v>
      </c>
      <c r="F1270" s="36" t="s">
        <v>87</v>
      </c>
      <c r="G1270" s="36" t="s">
        <v>87</v>
      </c>
      <c r="H1270" s="36">
        <v>20</v>
      </c>
      <c r="I1270" s="36">
        <v>20</v>
      </c>
    </row>
    <row r="1271" spans="1:9" x14ac:dyDescent="0.35">
      <c r="A1271" s="36">
        <v>1537713</v>
      </c>
      <c r="B1271" s="36" t="str">
        <f>VLOOKUP(AllData[[#This Row],[Order]],MM[],3,FALSE)</f>
        <v>V5757301200200Q</v>
      </c>
      <c r="C1271" s="36">
        <f>VLOOKUP(AllData[[#This Row],[Order]],MM[],2,FALSE)</f>
        <v>221</v>
      </c>
      <c r="D1271" s="36" t="s">
        <v>88</v>
      </c>
      <c r="E1271" s="36" t="s">
        <v>89</v>
      </c>
      <c r="F1271" s="36" t="s">
        <v>91</v>
      </c>
      <c r="G1271" s="36" t="s">
        <v>92</v>
      </c>
      <c r="H1271" s="36"/>
      <c r="I1271" s="36">
        <v>0</v>
      </c>
    </row>
    <row r="1272" spans="1:9" x14ac:dyDescent="0.35">
      <c r="A1272" s="36">
        <v>1537713</v>
      </c>
      <c r="B1272" s="36" t="str">
        <f>VLOOKUP(AllData[[#This Row],[Order]],MM[],3,FALSE)</f>
        <v>V5757301200200Q</v>
      </c>
      <c r="C1272" s="36">
        <f>VLOOKUP(AllData[[#This Row],[Order]],MM[],2,FALSE)</f>
        <v>221</v>
      </c>
      <c r="D1272" s="36" t="s">
        <v>95</v>
      </c>
      <c r="E1272" s="36" t="s">
        <v>61</v>
      </c>
      <c r="F1272" s="36" t="s">
        <v>63</v>
      </c>
      <c r="G1272" s="36" t="s">
        <v>96</v>
      </c>
      <c r="H1272" s="36">
        <v>146.58000000000001</v>
      </c>
      <c r="I1272" s="36">
        <v>40</v>
      </c>
    </row>
    <row r="1273" spans="1:9" x14ac:dyDescent="0.35">
      <c r="A1273" s="36">
        <v>1537713</v>
      </c>
      <c r="B1273" s="36" t="str">
        <f>VLOOKUP(AllData[[#This Row],[Order]],MM[],3,FALSE)</f>
        <v>V5757301200200Q</v>
      </c>
      <c r="C1273" s="36">
        <f>VLOOKUP(AllData[[#This Row],[Order]],MM[],2,FALSE)</f>
        <v>221</v>
      </c>
      <c r="D1273" s="36" t="s">
        <v>97</v>
      </c>
      <c r="E1273" s="36" t="s">
        <v>69</v>
      </c>
      <c r="F1273" s="36" t="s">
        <v>70</v>
      </c>
      <c r="G1273" s="36" t="s">
        <v>98</v>
      </c>
      <c r="H1273" s="36">
        <v>20</v>
      </c>
      <c r="I1273" s="36">
        <v>20</v>
      </c>
    </row>
    <row r="1274" spans="1:9" x14ac:dyDescent="0.35">
      <c r="A1274" s="36">
        <v>1537713</v>
      </c>
      <c r="B1274" s="36" t="str">
        <f>VLOOKUP(AllData[[#This Row],[Order]],MM[],3,FALSE)</f>
        <v>V5757301200200Q</v>
      </c>
      <c r="C1274" s="36">
        <f>VLOOKUP(AllData[[#This Row],[Order]],MM[],2,FALSE)</f>
        <v>221</v>
      </c>
      <c r="D1274" s="36" t="s">
        <v>99</v>
      </c>
      <c r="E1274" s="36" t="s">
        <v>69</v>
      </c>
      <c r="F1274" s="36" t="s">
        <v>70</v>
      </c>
      <c r="G1274" s="36" t="s">
        <v>100</v>
      </c>
      <c r="H1274" s="36">
        <v>50</v>
      </c>
      <c r="I1274" s="36">
        <v>50</v>
      </c>
    </row>
    <row r="1275" spans="1:9" x14ac:dyDescent="0.35">
      <c r="A1275" s="36">
        <v>1537713</v>
      </c>
      <c r="B1275" s="36" t="str">
        <f>VLOOKUP(AllData[[#This Row],[Order]],MM[],3,FALSE)</f>
        <v>V5757301200200Q</v>
      </c>
      <c r="C1275" s="36">
        <f>VLOOKUP(AllData[[#This Row],[Order]],MM[],2,FALSE)</f>
        <v>221</v>
      </c>
      <c r="D1275" s="36" t="s">
        <v>101</v>
      </c>
      <c r="E1275" s="36" t="s">
        <v>102</v>
      </c>
      <c r="F1275" s="36" t="s">
        <v>100</v>
      </c>
      <c r="G1275" s="36" t="s">
        <v>103</v>
      </c>
      <c r="H1275" s="36">
        <v>10</v>
      </c>
      <c r="I1275" s="36">
        <v>10</v>
      </c>
    </row>
    <row r="1276" spans="1:9" x14ac:dyDescent="0.35">
      <c r="A1276" s="36">
        <v>1537713</v>
      </c>
      <c r="B1276" s="36" t="str">
        <f>VLOOKUP(AllData[[#This Row],[Order]],MM[],3,FALSE)</f>
        <v>V5757301200200Q</v>
      </c>
      <c r="C1276" s="36">
        <f>VLOOKUP(AllData[[#This Row],[Order]],MM[],2,FALSE)</f>
        <v>221</v>
      </c>
      <c r="D1276" s="36" t="s">
        <v>104</v>
      </c>
      <c r="E1276" s="36" t="s">
        <v>102</v>
      </c>
      <c r="F1276" s="36" t="s">
        <v>100</v>
      </c>
      <c r="G1276" s="36" t="s">
        <v>106</v>
      </c>
      <c r="H1276" s="36">
        <v>10</v>
      </c>
      <c r="I1276" s="36">
        <v>10</v>
      </c>
    </row>
    <row r="1277" spans="1:9" x14ac:dyDescent="0.35">
      <c r="A1277" s="36">
        <v>1537713</v>
      </c>
      <c r="B1277" s="36" t="str">
        <f>VLOOKUP(AllData[[#This Row],[Order]],MM[],3,FALSE)</f>
        <v>V5757301200200Q</v>
      </c>
      <c r="C1277" s="36">
        <f>VLOOKUP(AllData[[#This Row],[Order]],MM[],2,FALSE)</f>
        <v>221</v>
      </c>
      <c r="D1277" s="36" t="s">
        <v>60</v>
      </c>
      <c r="E1277" s="36" t="s">
        <v>61</v>
      </c>
      <c r="F1277" s="36" t="s">
        <v>63</v>
      </c>
      <c r="G1277" s="36" t="s">
        <v>108</v>
      </c>
      <c r="H1277" s="36">
        <v>2886.24</v>
      </c>
      <c r="I1277" s="36">
        <v>1</v>
      </c>
    </row>
    <row r="1278" spans="1:9" x14ac:dyDescent="0.35">
      <c r="A1278" s="36">
        <v>1537713</v>
      </c>
      <c r="B1278" s="36" t="str">
        <f>VLOOKUP(AllData[[#This Row],[Order]],MM[],3,FALSE)</f>
        <v>V5757301200200Q</v>
      </c>
      <c r="C1278" s="36">
        <f>VLOOKUP(AllData[[#This Row],[Order]],MM[],2,FALSE)</f>
        <v>221</v>
      </c>
      <c r="D1278" s="36" t="s">
        <v>82</v>
      </c>
      <c r="E1278" s="36" t="s">
        <v>83</v>
      </c>
      <c r="F1278" s="36" t="s">
        <v>84</v>
      </c>
      <c r="G1278" s="36" t="s">
        <v>110</v>
      </c>
      <c r="H1278" s="36">
        <v>175.98</v>
      </c>
      <c r="I1278" s="36">
        <v>5</v>
      </c>
    </row>
    <row r="1279" spans="1:9" x14ac:dyDescent="0.35">
      <c r="A1279" s="36">
        <v>1537714</v>
      </c>
      <c r="B1279" s="36" t="str">
        <f>VLOOKUP(AllData[[#This Row],[Order]],MM[],3,FALSE)</f>
        <v>V5757301200200R</v>
      </c>
      <c r="C1279" s="36">
        <f>VLOOKUP(AllData[[#This Row],[Order]],MM[],2,FALSE)</f>
        <v>222</v>
      </c>
      <c r="D1279" s="36" t="s">
        <v>60</v>
      </c>
      <c r="E1279" s="36" t="s">
        <v>61</v>
      </c>
      <c r="F1279" s="36" t="s">
        <v>63</v>
      </c>
      <c r="G1279" s="36" t="s">
        <v>64</v>
      </c>
      <c r="H1279" s="36">
        <v>230.28</v>
      </c>
      <c r="I1279" s="36">
        <v>20</v>
      </c>
    </row>
    <row r="1280" spans="1:9" x14ac:dyDescent="0.35">
      <c r="A1280" s="36">
        <v>1537714</v>
      </c>
      <c r="B1280" s="36" t="str">
        <f>VLOOKUP(AllData[[#This Row],[Order]],MM[],3,FALSE)</f>
        <v>V5757301200200R</v>
      </c>
      <c r="C1280" s="36">
        <f>VLOOKUP(AllData[[#This Row],[Order]],MM[],2,FALSE)</f>
        <v>222</v>
      </c>
      <c r="D1280" s="36" t="s">
        <v>68</v>
      </c>
      <c r="E1280" s="36" t="s">
        <v>69</v>
      </c>
      <c r="F1280" s="36" t="s">
        <v>70</v>
      </c>
      <c r="G1280" s="36" t="s">
        <v>71</v>
      </c>
      <c r="H1280" s="36">
        <v>30</v>
      </c>
      <c r="I1280" s="36">
        <v>30</v>
      </c>
    </row>
    <row r="1281" spans="1:9" x14ac:dyDescent="0.35">
      <c r="A1281" s="36">
        <v>1537714</v>
      </c>
      <c r="B1281" s="36" t="str">
        <f>VLOOKUP(AllData[[#This Row],[Order]],MM[],3,FALSE)</f>
        <v>V5757301200200R</v>
      </c>
      <c r="C1281" s="36">
        <f>VLOOKUP(AllData[[#This Row],[Order]],MM[],2,FALSE)</f>
        <v>222</v>
      </c>
      <c r="D1281" s="36" t="s">
        <v>73</v>
      </c>
      <c r="E1281" s="36" t="s">
        <v>61</v>
      </c>
      <c r="F1281" s="36" t="s">
        <v>63</v>
      </c>
      <c r="G1281" s="36" t="s">
        <v>74</v>
      </c>
      <c r="H1281" s="36">
        <v>177.6</v>
      </c>
      <c r="I1281" s="36">
        <v>200</v>
      </c>
    </row>
    <row r="1282" spans="1:9" x14ac:dyDescent="0.35">
      <c r="A1282" s="36">
        <v>1537714</v>
      </c>
      <c r="B1282" s="36" t="str">
        <f>VLOOKUP(AllData[[#This Row],[Order]],MM[],3,FALSE)</f>
        <v>V5757301200200R</v>
      </c>
      <c r="C1282" s="36">
        <f>VLOOKUP(AllData[[#This Row],[Order]],MM[],2,FALSE)</f>
        <v>222</v>
      </c>
      <c r="D1282" s="36" t="s">
        <v>75</v>
      </c>
      <c r="E1282" s="36" t="s">
        <v>61</v>
      </c>
      <c r="F1282" s="36" t="s">
        <v>63</v>
      </c>
      <c r="G1282" s="36" t="s">
        <v>76</v>
      </c>
      <c r="H1282" s="36">
        <v>1185.6599999999999</v>
      </c>
      <c r="I1282" s="36">
        <v>500</v>
      </c>
    </row>
    <row r="1283" spans="1:9" x14ac:dyDescent="0.35">
      <c r="A1283" s="36">
        <v>1537714</v>
      </c>
      <c r="B1283" s="36" t="str">
        <f>VLOOKUP(AllData[[#This Row],[Order]],MM[],3,FALSE)</f>
        <v>V5757301200200R</v>
      </c>
      <c r="C1283" s="36">
        <f>VLOOKUP(AllData[[#This Row],[Order]],MM[],2,FALSE)</f>
        <v>222</v>
      </c>
      <c r="D1283" s="36" t="s">
        <v>78</v>
      </c>
      <c r="E1283" s="36" t="s">
        <v>69</v>
      </c>
      <c r="F1283" s="36" t="s">
        <v>70</v>
      </c>
      <c r="G1283" s="36" t="s">
        <v>79</v>
      </c>
      <c r="H1283" s="36">
        <v>20</v>
      </c>
      <c r="I1283" s="36">
        <v>20</v>
      </c>
    </row>
    <row r="1284" spans="1:9" x14ac:dyDescent="0.35">
      <c r="A1284" s="36">
        <v>1537714</v>
      </c>
      <c r="B1284" s="36" t="str">
        <f>VLOOKUP(AllData[[#This Row],[Order]],MM[],3,FALSE)</f>
        <v>V5757301200200R</v>
      </c>
      <c r="C1284" s="36">
        <f>VLOOKUP(AllData[[#This Row],[Order]],MM[],2,FALSE)</f>
        <v>222</v>
      </c>
      <c r="D1284" s="36" t="s">
        <v>80</v>
      </c>
      <c r="E1284" s="36" t="s">
        <v>69</v>
      </c>
      <c r="F1284" s="36" t="s">
        <v>70</v>
      </c>
      <c r="G1284" s="36" t="s">
        <v>81</v>
      </c>
      <c r="H1284" s="36">
        <v>20</v>
      </c>
      <c r="I1284" s="36">
        <v>20</v>
      </c>
    </row>
    <row r="1285" spans="1:9" x14ac:dyDescent="0.35">
      <c r="A1285" s="36">
        <v>1537714</v>
      </c>
      <c r="B1285" s="36" t="str">
        <f>VLOOKUP(AllData[[#This Row],[Order]],MM[],3,FALSE)</f>
        <v>V5757301200200R</v>
      </c>
      <c r="C1285" s="36">
        <f>VLOOKUP(AllData[[#This Row],[Order]],MM[],2,FALSE)</f>
        <v>222</v>
      </c>
      <c r="D1285" s="36" t="s">
        <v>82</v>
      </c>
      <c r="E1285" s="36" t="s">
        <v>83</v>
      </c>
      <c r="F1285" s="36" t="s">
        <v>84</v>
      </c>
      <c r="G1285" s="36" t="s">
        <v>84</v>
      </c>
      <c r="H1285" s="36">
        <v>783.48299999999995</v>
      </c>
      <c r="I1285" s="36">
        <v>450</v>
      </c>
    </row>
    <row r="1286" spans="1:9" x14ac:dyDescent="0.35">
      <c r="A1286" s="36">
        <v>1537714</v>
      </c>
      <c r="B1286" s="36" t="str">
        <f>VLOOKUP(AllData[[#This Row],[Order]],MM[],3,FALSE)</f>
        <v>V5757301200200R</v>
      </c>
      <c r="C1286" s="36">
        <f>VLOOKUP(AllData[[#This Row],[Order]],MM[],2,FALSE)</f>
        <v>222</v>
      </c>
      <c r="D1286" s="36" t="s">
        <v>85</v>
      </c>
      <c r="E1286" s="36" t="s">
        <v>86</v>
      </c>
      <c r="F1286" s="36" t="s">
        <v>87</v>
      </c>
      <c r="G1286" s="36" t="s">
        <v>87</v>
      </c>
      <c r="H1286" s="36">
        <v>20</v>
      </c>
      <c r="I1286" s="36">
        <v>20</v>
      </c>
    </row>
    <row r="1287" spans="1:9" x14ac:dyDescent="0.35">
      <c r="A1287" s="36">
        <v>1537714</v>
      </c>
      <c r="B1287" s="36" t="str">
        <f>VLOOKUP(AllData[[#This Row],[Order]],MM[],3,FALSE)</f>
        <v>V5757301200200R</v>
      </c>
      <c r="C1287" s="36">
        <f>VLOOKUP(AllData[[#This Row],[Order]],MM[],2,FALSE)</f>
        <v>222</v>
      </c>
      <c r="D1287" s="36" t="s">
        <v>88</v>
      </c>
      <c r="E1287" s="36" t="s">
        <v>89</v>
      </c>
      <c r="F1287" s="36" t="s">
        <v>91</v>
      </c>
      <c r="G1287" s="36" t="s">
        <v>92</v>
      </c>
      <c r="H1287" s="36"/>
      <c r="I1287" s="36">
        <v>0</v>
      </c>
    </row>
    <row r="1288" spans="1:9" x14ac:dyDescent="0.35">
      <c r="A1288" s="36">
        <v>1537714</v>
      </c>
      <c r="B1288" s="36" t="str">
        <f>VLOOKUP(AllData[[#This Row],[Order]],MM[],3,FALSE)</f>
        <v>V5757301200200R</v>
      </c>
      <c r="C1288" s="36">
        <f>VLOOKUP(AllData[[#This Row],[Order]],MM[],2,FALSE)</f>
        <v>222</v>
      </c>
      <c r="D1288" s="36" t="s">
        <v>95</v>
      </c>
      <c r="E1288" s="36" t="s">
        <v>61</v>
      </c>
      <c r="F1288" s="36" t="s">
        <v>63</v>
      </c>
      <c r="G1288" s="36" t="s">
        <v>96</v>
      </c>
      <c r="H1288" s="36">
        <v>19.617000000000001</v>
      </c>
      <c r="I1288" s="36">
        <v>40</v>
      </c>
    </row>
    <row r="1289" spans="1:9" x14ac:dyDescent="0.35">
      <c r="A1289" s="36">
        <v>1537714</v>
      </c>
      <c r="B1289" s="36" t="str">
        <f>VLOOKUP(AllData[[#This Row],[Order]],MM[],3,FALSE)</f>
        <v>V5757301200200R</v>
      </c>
      <c r="C1289" s="36">
        <f>VLOOKUP(AllData[[#This Row],[Order]],MM[],2,FALSE)</f>
        <v>222</v>
      </c>
      <c r="D1289" s="36" t="s">
        <v>97</v>
      </c>
      <c r="E1289" s="36" t="s">
        <v>69</v>
      </c>
      <c r="F1289" s="36" t="s">
        <v>70</v>
      </c>
      <c r="G1289" s="36" t="s">
        <v>98</v>
      </c>
      <c r="H1289" s="36">
        <v>20</v>
      </c>
      <c r="I1289" s="36">
        <v>20</v>
      </c>
    </row>
    <row r="1290" spans="1:9" x14ac:dyDescent="0.35">
      <c r="A1290" s="36">
        <v>1537714</v>
      </c>
      <c r="B1290" s="36" t="str">
        <f>VLOOKUP(AllData[[#This Row],[Order]],MM[],3,FALSE)</f>
        <v>V5757301200200R</v>
      </c>
      <c r="C1290" s="36">
        <f>VLOOKUP(AllData[[#This Row],[Order]],MM[],2,FALSE)</f>
        <v>222</v>
      </c>
      <c r="D1290" s="36" t="s">
        <v>99</v>
      </c>
      <c r="E1290" s="36" t="s">
        <v>69</v>
      </c>
      <c r="F1290" s="36" t="s">
        <v>70</v>
      </c>
      <c r="G1290" s="36" t="s">
        <v>100</v>
      </c>
      <c r="H1290" s="36">
        <v>50</v>
      </c>
      <c r="I1290" s="36">
        <v>50</v>
      </c>
    </row>
    <row r="1291" spans="1:9" x14ac:dyDescent="0.35">
      <c r="A1291" s="36">
        <v>1537714</v>
      </c>
      <c r="B1291" s="36" t="str">
        <f>VLOOKUP(AllData[[#This Row],[Order]],MM[],3,FALSE)</f>
        <v>V5757301200200R</v>
      </c>
      <c r="C1291" s="36">
        <f>VLOOKUP(AllData[[#This Row],[Order]],MM[],2,FALSE)</f>
        <v>222</v>
      </c>
      <c r="D1291" s="36" t="s">
        <v>101</v>
      </c>
      <c r="E1291" s="36" t="s">
        <v>102</v>
      </c>
      <c r="F1291" s="36" t="s">
        <v>100</v>
      </c>
      <c r="G1291" s="36" t="s">
        <v>103</v>
      </c>
      <c r="H1291" s="36">
        <v>10</v>
      </c>
      <c r="I1291" s="36">
        <v>10</v>
      </c>
    </row>
    <row r="1292" spans="1:9" x14ac:dyDescent="0.35">
      <c r="A1292" s="36">
        <v>1537714</v>
      </c>
      <c r="B1292" s="36" t="str">
        <f>VLOOKUP(AllData[[#This Row],[Order]],MM[],3,FALSE)</f>
        <v>V5757301200200R</v>
      </c>
      <c r="C1292" s="36">
        <f>VLOOKUP(AllData[[#This Row],[Order]],MM[],2,FALSE)</f>
        <v>222</v>
      </c>
      <c r="D1292" s="36" t="s">
        <v>104</v>
      </c>
      <c r="E1292" s="36" t="s">
        <v>102</v>
      </c>
      <c r="F1292" s="36" t="s">
        <v>100</v>
      </c>
      <c r="G1292" s="36" t="s">
        <v>106</v>
      </c>
      <c r="H1292" s="36">
        <v>10</v>
      </c>
      <c r="I1292" s="36">
        <v>10</v>
      </c>
    </row>
    <row r="1293" spans="1:9" x14ac:dyDescent="0.35">
      <c r="A1293" s="36">
        <v>1537714</v>
      </c>
      <c r="B1293" s="36" t="str">
        <f>VLOOKUP(AllData[[#This Row],[Order]],MM[],3,FALSE)</f>
        <v>V5757301200200R</v>
      </c>
      <c r="C1293" s="36">
        <f>VLOOKUP(AllData[[#This Row],[Order]],MM[],2,FALSE)</f>
        <v>222</v>
      </c>
      <c r="D1293" s="36" t="s">
        <v>60</v>
      </c>
      <c r="E1293" s="36" t="s">
        <v>61</v>
      </c>
      <c r="F1293" s="36" t="s">
        <v>63</v>
      </c>
      <c r="G1293" s="36" t="s">
        <v>108</v>
      </c>
      <c r="H1293" s="36">
        <v>125.39999999999999</v>
      </c>
      <c r="I1293" s="36">
        <v>1</v>
      </c>
    </row>
    <row r="1294" spans="1:9" x14ac:dyDescent="0.35">
      <c r="A1294" s="36">
        <v>1537714</v>
      </c>
      <c r="B1294" s="36" t="str">
        <f>VLOOKUP(AllData[[#This Row],[Order]],MM[],3,FALSE)</f>
        <v>V5757301200200R</v>
      </c>
      <c r="C1294" s="36">
        <f>VLOOKUP(AllData[[#This Row],[Order]],MM[],2,FALSE)</f>
        <v>222</v>
      </c>
      <c r="D1294" s="36" t="s">
        <v>82</v>
      </c>
      <c r="E1294" s="36" t="s">
        <v>83</v>
      </c>
      <c r="F1294" s="36" t="s">
        <v>84</v>
      </c>
      <c r="G1294" s="36" t="s">
        <v>110</v>
      </c>
      <c r="H1294" s="36">
        <v>194.52</v>
      </c>
      <c r="I1294" s="36">
        <v>5</v>
      </c>
    </row>
    <row r="1295" spans="1:9" x14ac:dyDescent="0.35">
      <c r="A1295" s="36">
        <v>1537715</v>
      </c>
      <c r="B1295" s="36" t="str">
        <f>VLOOKUP(AllData[[#This Row],[Order]],MM[],3,FALSE)</f>
        <v>V5757321200400</v>
      </c>
      <c r="C1295" s="36">
        <f>VLOOKUP(AllData[[#This Row],[Order]],MM[],2,FALSE)</f>
        <v>224</v>
      </c>
      <c r="D1295" s="36" t="s">
        <v>60</v>
      </c>
      <c r="E1295" s="36" t="s">
        <v>61</v>
      </c>
      <c r="F1295" s="36" t="s">
        <v>63</v>
      </c>
      <c r="G1295" s="36" t="s">
        <v>64</v>
      </c>
      <c r="H1295" s="36">
        <v>0.95</v>
      </c>
      <c r="I1295" s="36">
        <v>20</v>
      </c>
    </row>
    <row r="1296" spans="1:9" x14ac:dyDescent="0.35">
      <c r="A1296" s="36">
        <v>1537715</v>
      </c>
      <c r="B1296" s="36" t="str">
        <f>VLOOKUP(AllData[[#This Row],[Order]],MM[],3,FALSE)</f>
        <v>V5757321200400</v>
      </c>
      <c r="C1296" s="36">
        <f>VLOOKUP(AllData[[#This Row],[Order]],MM[],2,FALSE)</f>
        <v>224</v>
      </c>
      <c r="D1296" s="36" t="s">
        <v>68</v>
      </c>
      <c r="E1296" s="36" t="s">
        <v>69</v>
      </c>
      <c r="F1296" s="36" t="s">
        <v>70</v>
      </c>
      <c r="G1296" s="36" t="s">
        <v>71</v>
      </c>
      <c r="H1296" s="36">
        <v>30</v>
      </c>
      <c r="I1296" s="36">
        <v>30</v>
      </c>
    </row>
    <row r="1297" spans="1:9" x14ac:dyDescent="0.35">
      <c r="A1297" s="36">
        <v>1537715</v>
      </c>
      <c r="B1297" s="36" t="str">
        <f>VLOOKUP(AllData[[#This Row],[Order]],MM[],3,FALSE)</f>
        <v>V5757321200400</v>
      </c>
      <c r="C1297" s="36">
        <f>VLOOKUP(AllData[[#This Row],[Order]],MM[],2,FALSE)</f>
        <v>224</v>
      </c>
      <c r="D1297" s="36" t="s">
        <v>73</v>
      </c>
      <c r="E1297" s="36" t="s">
        <v>61</v>
      </c>
      <c r="F1297" s="36" t="s">
        <v>63</v>
      </c>
      <c r="G1297" s="36" t="s">
        <v>74</v>
      </c>
      <c r="H1297" s="36">
        <v>499.64699999999999</v>
      </c>
      <c r="I1297" s="36">
        <v>200</v>
      </c>
    </row>
    <row r="1298" spans="1:9" x14ac:dyDescent="0.35">
      <c r="A1298" s="36">
        <v>1537715</v>
      </c>
      <c r="B1298" s="36" t="str">
        <f>VLOOKUP(AllData[[#This Row],[Order]],MM[],3,FALSE)</f>
        <v>V5757321200400</v>
      </c>
      <c r="C1298" s="36">
        <f>VLOOKUP(AllData[[#This Row],[Order]],MM[],2,FALSE)</f>
        <v>224</v>
      </c>
      <c r="D1298" s="36" t="s">
        <v>75</v>
      </c>
      <c r="E1298" s="36" t="s">
        <v>61</v>
      </c>
      <c r="F1298" s="36" t="s">
        <v>63</v>
      </c>
      <c r="G1298" s="36" t="s">
        <v>76</v>
      </c>
      <c r="H1298" s="36">
        <v>372.83699999999999</v>
      </c>
      <c r="I1298" s="36">
        <v>500</v>
      </c>
    </row>
    <row r="1299" spans="1:9" x14ac:dyDescent="0.35">
      <c r="A1299" s="36">
        <v>1537715</v>
      </c>
      <c r="B1299" s="36" t="str">
        <f>VLOOKUP(AllData[[#This Row],[Order]],MM[],3,FALSE)</f>
        <v>V5757321200400</v>
      </c>
      <c r="C1299" s="36">
        <f>VLOOKUP(AllData[[#This Row],[Order]],MM[],2,FALSE)</f>
        <v>224</v>
      </c>
      <c r="D1299" s="36" t="s">
        <v>78</v>
      </c>
      <c r="E1299" s="36" t="s">
        <v>69</v>
      </c>
      <c r="F1299" s="36" t="s">
        <v>70</v>
      </c>
      <c r="G1299" s="36" t="s">
        <v>79</v>
      </c>
      <c r="H1299" s="36">
        <v>20</v>
      </c>
      <c r="I1299" s="36">
        <v>20</v>
      </c>
    </row>
    <row r="1300" spans="1:9" x14ac:dyDescent="0.35">
      <c r="A1300" s="36">
        <v>1537715</v>
      </c>
      <c r="B1300" s="36" t="str">
        <f>VLOOKUP(AllData[[#This Row],[Order]],MM[],3,FALSE)</f>
        <v>V5757321200400</v>
      </c>
      <c r="C1300" s="36">
        <f>VLOOKUP(AllData[[#This Row],[Order]],MM[],2,FALSE)</f>
        <v>224</v>
      </c>
      <c r="D1300" s="36" t="s">
        <v>80</v>
      </c>
      <c r="E1300" s="36" t="s">
        <v>69</v>
      </c>
      <c r="F1300" s="36" t="s">
        <v>70</v>
      </c>
      <c r="G1300" s="36" t="s">
        <v>81</v>
      </c>
      <c r="H1300" s="36">
        <v>20</v>
      </c>
      <c r="I1300" s="36">
        <v>20</v>
      </c>
    </row>
    <row r="1301" spans="1:9" x14ac:dyDescent="0.35">
      <c r="A1301" s="36">
        <v>1537715</v>
      </c>
      <c r="B1301" s="36" t="str">
        <f>VLOOKUP(AllData[[#This Row],[Order]],MM[],3,FALSE)</f>
        <v>V5757321200400</v>
      </c>
      <c r="C1301" s="36">
        <f>VLOOKUP(AllData[[#This Row],[Order]],MM[],2,FALSE)</f>
        <v>224</v>
      </c>
      <c r="D1301" s="36" t="s">
        <v>82</v>
      </c>
      <c r="E1301" s="36" t="s">
        <v>83</v>
      </c>
      <c r="F1301" s="36" t="s">
        <v>84</v>
      </c>
      <c r="G1301" s="36" t="s">
        <v>84</v>
      </c>
      <c r="H1301" s="36">
        <v>446.28</v>
      </c>
      <c r="I1301" s="36">
        <v>450</v>
      </c>
    </row>
    <row r="1302" spans="1:9" x14ac:dyDescent="0.35">
      <c r="A1302" s="36">
        <v>1537715</v>
      </c>
      <c r="B1302" s="36" t="str">
        <f>VLOOKUP(AllData[[#This Row],[Order]],MM[],3,FALSE)</f>
        <v>V5757321200400</v>
      </c>
      <c r="C1302" s="36">
        <f>VLOOKUP(AllData[[#This Row],[Order]],MM[],2,FALSE)</f>
        <v>224</v>
      </c>
      <c r="D1302" s="36" t="s">
        <v>85</v>
      </c>
      <c r="E1302" s="36" t="s">
        <v>86</v>
      </c>
      <c r="F1302" s="36" t="s">
        <v>87</v>
      </c>
      <c r="G1302" s="36" t="s">
        <v>87</v>
      </c>
      <c r="H1302" s="36">
        <v>20</v>
      </c>
      <c r="I1302" s="36">
        <v>20</v>
      </c>
    </row>
    <row r="1303" spans="1:9" x14ac:dyDescent="0.35">
      <c r="A1303" s="36">
        <v>1537715</v>
      </c>
      <c r="B1303" s="36" t="str">
        <f>VLOOKUP(AllData[[#This Row],[Order]],MM[],3,FALSE)</f>
        <v>V5757321200400</v>
      </c>
      <c r="C1303" s="36">
        <f>VLOOKUP(AllData[[#This Row],[Order]],MM[],2,FALSE)</f>
        <v>224</v>
      </c>
      <c r="D1303" s="36" t="s">
        <v>95</v>
      </c>
      <c r="E1303" s="36" t="s">
        <v>61</v>
      </c>
      <c r="F1303" s="36" t="s">
        <v>63</v>
      </c>
      <c r="G1303" s="36" t="s">
        <v>96</v>
      </c>
      <c r="H1303" s="36">
        <v>46.267000000000003</v>
      </c>
      <c r="I1303" s="36">
        <v>40</v>
      </c>
    </row>
    <row r="1304" spans="1:9" x14ac:dyDescent="0.35">
      <c r="A1304" s="36">
        <v>1537715</v>
      </c>
      <c r="B1304" s="36" t="str">
        <f>VLOOKUP(AllData[[#This Row],[Order]],MM[],3,FALSE)</f>
        <v>V5757321200400</v>
      </c>
      <c r="C1304" s="36">
        <f>VLOOKUP(AllData[[#This Row],[Order]],MM[],2,FALSE)</f>
        <v>224</v>
      </c>
      <c r="D1304" s="36" t="s">
        <v>97</v>
      </c>
      <c r="E1304" s="36" t="s">
        <v>69</v>
      </c>
      <c r="F1304" s="36" t="s">
        <v>70</v>
      </c>
      <c r="G1304" s="36" t="s">
        <v>98</v>
      </c>
      <c r="H1304" s="36">
        <v>20</v>
      </c>
      <c r="I1304" s="36">
        <v>20</v>
      </c>
    </row>
    <row r="1305" spans="1:9" x14ac:dyDescent="0.35">
      <c r="A1305" s="36">
        <v>1537715</v>
      </c>
      <c r="B1305" s="36" t="str">
        <f>VLOOKUP(AllData[[#This Row],[Order]],MM[],3,FALSE)</f>
        <v>V5757321200400</v>
      </c>
      <c r="C1305" s="36">
        <f>VLOOKUP(AllData[[#This Row],[Order]],MM[],2,FALSE)</f>
        <v>224</v>
      </c>
      <c r="D1305" s="36" t="s">
        <v>99</v>
      </c>
      <c r="E1305" s="36" t="s">
        <v>69</v>
      </c>
      <c r="F1305" s="36" t="s">
        <v>70</v>
      </c>
      <c r="G1305" s="36" t="s">
        <v>100</v>
      </c>
      <c r="H1305" s="36">
        <v>50</v>
      </c>
      <c r="I1305" s="36">
        <v>50</v>
      </c>
    </row>
    <row r="1306" spans="1:9" x14ac:dyDescent="0.35">
      <c r="A1306" s="36">
        <v>1537715</v>
      </c>
      <c r="B1306" s="36" t="str">
        <f>VLOOKUP(AllData[[#This Row],[Order]],MM[],3,FALSE)</f>
        <v>V5757321200400</v>
      </c>
      <c r="C1306" s="36">
        <f>VLOOKUP(AllData[[#This Row],[Order]],MM[],2,FALSE)</f>
        <v>224</v>
      </c>
      <c r="D1306" s="36" t="s">
        <v>104</v>
      </c>
      <c r="E1306" s="36" t="s">
        <v>102</v>
      </c>
      <c r="F1306" s="36" t="s">
        <v>100</v>
      </c>
      <c r="G1306" s="36" t="s">
        <v>106</v>
      </c>
      <c r="H1306" s="36">
        <v>10</v>
      </c>
      <c r="I1306" s="36">
        <v>10</v>
      </c>
    </row>
    <row r="1307" spans="1:9" x14ac:dyDescent="0.35">
      <c r="A1307" s="36">
        <v>1537715</v>
      </c>
      <c r="B1307" s="36" t="str">
        <f>VLOOKUP(AllData[[#This Row],[Order]],MM[],3,FALSE)</f>
        <v>V5757321200400</v>
      </c>
      <c r="C1307" s="36">
        <f>VLOOKUP(AllData[[#This Row],[Order]],MM[],2,FALSE)</f>
        <v>224</v>
      </c>
      <c r="D1307" s="36" t="s">
        <v>60</v>
      </c>
      <c r="E1307" s="36" t="s">
        <v>61</v>
      </c>
      <c r="F1307" s="36" t="s">
        <v>63</v>
      </c>
      <c r="G1307" s="36" t="s">
        <v>108</v>
      </c>
      <c r="H1307" s="36">
        <v>609.84</v>
      </c>
      <c r="I1307" s="36">
        <v>1</v>
      </c>
    </row>
    <row r="1308" spans="1:9" x14ac:dyDescent="0.35">
      <c r="A1308" s="36">
        <v>1537715</v>
      </c>
      <c r="B1308" s="36" t="str">
        <f>VLOOKUP(AllData[[#This Row],[Order]],MM[],3,FALSE)</f>
        <v>V5757321200400</v>
      </c>
      <c r="C1308" s="36">
        <f>VLOOKUP(AllData[[#This Row],[Order]],MM[],2,FALSE)</f>
        <v>224</v>
      </c>
      <c r="D1308" s="36" t="s">
        <v>82</v>
      </c>
      <c r="E1308" s="36" t="s">
        <v>83</v>
      </c>
      <c r="F1308" s="36" t="s">
        <v>84</v>
      </c>
      <c r="G1308" s="36" t="s">
        <v>110</v>
      </c>
      <c r="H1308" s="36"/>
      <c r="I1308" s="36">
        <v>5</v>
      </c>
    </row>
    <row r="1309" spans="1:9" x14ac:dyDescent="0.35">
      <c r="A1309" s="36">
        <v>1537715</v>
      </c>
      <c r="B1309" s="36" t="str">
        <f>VLOOKUP(AllData[[#This Row],[Order]],MM[],3,FALSE)</f>
        <v>V5757321200400</v>
      </c>
      <c r="C1309" s="36">
        <f>VLOOKUP(AllData[[#This Row],[Order]],MM[],2,FALSE)</f>
        <v>224</v>
      </c>
      <c r="D1309" s="36" t="s">
        <v>82</v>
      </c>
      <c r="E1309" s="36" t="s">
        <v>83</v>
      </c>
      <c r="F1309" s="36" t="s">
        <v>84</v>
      </c>
      <c r="G1309" s="36" t="s">
        <v>134</v>
      </c>
      <c r="H1309" s="36"/>
      <c r="I1309" s="36">
        <v>5</v>
      </c>
    </row>
    <row r="1310" spans="1:9" x14ac:dyDescent="0.35">
      <c r="A1310" s="36">
        <v>1537715</v>
      </c>
      <c r="B1310" s="36" t="str">
        <f>VLOOKUP(AllData[[#This Row],[Order]],MM[],3,FALSE)</f>
        <v>V5757321200400</v>
      </c>
      <c r="C1310" s="36">
        <f>VLOOKUP(AllData[[#This Row],[Order]],MM[],2,FALSE)</f>
        <v>224</v>
      </c>
      <c r="D1310" s="36" t="s">
        <v>82</v>
      </c>
      <c r="E1310" s="36" t="s">
        <v>83</v>
      </c>
      <c r="F1310" s="36" t="s">
        <v>84</v>
      </c>
      <c r="G1310" s="36" t="s">
        <v>136</v>
      </c>
      <c r="H1310" s="36"/>
      <c r="I1310" s="36">
        <v>5</v>
      </c>
    </row>
    <row r="1311" spans="1:9" x14ac:dyDescent="0.35">
      <c r="A1311" s="36">
        <v>1537715</v>
      </c>
      <c r="B1311" s="36" t="str">
        <f>VLOOKUP(AllData[[#This Row],[Order]],MM[],3,FALSE)</f>
        <v>V5757321200400</v>
      </c>
      <c r="C1311" s="36">
        <f>VLOOKUP(AllData[[#This Row],[Order]],MM[],2,FALSE)</f>
        <v>224</v>
      </c>
      <c r="D1311" s="36" t="s">
        <v>73</v>
      </c>
      <c r="E1311" s="36" t="s">
        <v>89</v>
      </c>
      <c r="F1311" s="36" t="s">
        <v>91</v>
      </c>
      <c r="G1311" s="36" t="s">
        <v>138</v>
      </c>
      <c r="H1311" s="36"/>
      <c r="I1311" s="36">
        <v>5</v>
      </c>
    </row>
    <row r="1312" spans="1:9" x14ac:dyDescent="0.35">
      <c r="A1312" s="36">
        <v>1537716</v>
      </c>
      <c r="B1312" s="36" t="str">
        <f>VLOOKUP(AllData[[#This Row],[Order]],MM[],3,FALSE)</f>
        <v>V5757321200600</v>
      </c>
      <c r="C1312" s="36">
        <f>VLOOKUP(AllData[[#This Row],[Order]],MM[],2,FALSE)</f>
        <v>222</v>
      </c>
      <c r="D1312" s="36" t="s">
        <v>60</v>
      </c>
      <c r="E1312" s="36" t="s">
        <v>61</v>
      </c>
      <c r="F1312" s="36" t="s">
        <v>63</v>
      </c>
      <c r="G1312" s="36" t="s">
        <v>139</v>
      </c>
      <c r="H1312" s="36">
        <v>139.34700000000001</v>
      </c>
      <c r="I1312" s="36">
        <v>20</v>
      </c>
    </row>
    <row r="1313" spans="1:9" x14ac:dyDescent="0.35">
      <c r="A1313" s="36">
        <v>1537716</v>
      </c>
      <c r="B1313" s="36" t="str">
        <f>VLOOKUP(AllData[[#This Row],[Order]],MM[],3,FALSE)</f>
        <v>V5757321200600</v>
      </c>
      <c r="C1313" s="36">
        <f>VLOOKUP(AllData[[#This Row],[Order]],MM[],2,FALSE)</f>
        <v>222</v>
      </c>
      <c r="D1313" s="36" t="s">
        <v>68</v>
      </c>
      <c r="E1313" s="36" t="s">
        <v>69</v>
      </c>
      <c r="F1313" s="36" t="s">
        <v>70</v>
      </c>
      <c r="G1313" s="36" t="s">
        <v>71</v>
      </c>
      <c r="H1313" s="36">
        <v>30</v>
      </c>
      <c r="I1313" s="36">
        <v>30</v>
      </c>
    </row>
    <row r="1314" spans="1:9" x14ac:dyDescent="0.35">
      <c r="A1314" s="36">
        <v>1537716</v>
      </c>
      <c r="B1314" s="36" t="str">
        <f>VLOOKUP(AllData[[#This Row],[Order]],MM[],3,FALSE)</f>
        <v>V5757321200600</v>
      </c>
      <c r="C1314" s="36">
        <f>VLOOKUP(AllData[[#This Row],[Order]],MM[],2,FALSE)</f>
        <v>222</v>
      </c>
      <c r="D1314" s="36" t="s">
        <v>73</v>
      </c>
      <c r="E1314" s="36" t="s">
        <v>61</v>
      </c>
      <c r="F1314" s="36" t="s">
        <v>63</v>
      </c>
      <c r="G1314" s="36" t="s">
        <v>74</v>
      </c>
      <c r="H1314" s="36">
        <v>112.8</v>
      </c>
      <c r="I1314" s="36">
        <v>200</v>
      </c>
    </row>
    <row r="1315" spans="1:9" x14ac:dyDescent="0.35">
      <c r="A1315" s="36">
        <v>1537716</v>
      </c>
      <c r="B1315" s="36" t="str">
        <f>VLOOKUP(AllData[[#This Row],[Order]],MM[],3,FALSE)</f>
        <v>V5757321200600</v>
      </c>
      <c r="C1315" s="36">
        <f>VLOOKUP(AllData[[#This Row],[Order]],MM[],2,FALSE)</f>
        <v>222</v>
      </c>
      <c r="D1315" s="36" t="s">
        <v>75</v>
      </c>
      <c r="E1315" s="36" t="s">
        <v>61</v>
      </c>
      <c r="F1315" s="36" t="s">
        <v>63</v>
      </c>
      <c r="G1315" s="36" t="s">
        <v>76</v>
      </c>
      <c r="H1315" s="36">
        <v>1877.3400000000001</v>
      </c>
      <c r="I1315" s="36">
        <v>500</v>
      </c>
    </row>
    <row r="1316" spans="1:9" x14ac:dyDescent="0.35">
      <c r="A1316" s="36">
        <v>1537716</v>
      </c>
      <c r="B1316" s="36" t="str">
        <f>VLOOKUP(AllData[[#This Row],[Order]],MM[],3,FALSE)</f>
        <v>V5757321200600</v>
      </c>
      <c r="C1316" s="36">
        <f>VLOOKUP(AllData[[#This Row],[Order]],MM[],2,FALSE)</f>
        <v>222</v>
      </c>
      <c r="D1316" s="36" t="s">
        <v>78</v>
      </c>
      <c r="E1316" s="36" t="s">
        <v>69</v>
      </c>
      <c r="F1316" s="36" t="s">
        <v>70</v>
      </c>
      <c r="G1316" s="36" t="s">
        <v>79</v>
      </c>
      <c r="H1316" s="36">
        <v>20</v>
      </c>
      <c r="I1316" s="36">
        <v>20</v>
      </c>
    </row>
    <row r="1317" spans="1:9" x14ac:dyDescent="0.35">
      <c r="A1317" s="36">
        <v>1537716</v>
      </c>
      <c r="B1317" s="36" t="str">
        <f>VLOOKUP(AllData[[#This Row],[Order]],MM[],3,FALSE)</f>
        <v>V5757321200600</v>
      </c>
      <c r="C1317" s="36">
        <f>VLOOKUP(AllData[[#This Row],[Order]],MM[],2,FALSE)</f>
        <v>222</v>
      </c>
      <c r="D1317" s="36" t="s">
        <v>80</v>
      </c>
      <c r="E1317" s="36" t="s">
        <v>69</v>
      </c>
      <c r="F1317" s="36" t="s">
        <v>70</v>
      </c>
      <c r="G1317" s="36" t="s">
        <v>81</v>
      </c>
      <c r="H1317" s="36">
        <v>20</v>
      </c>
      <c r="I1317" s="36">
        <v>20</v>
      </c>
    </row>
    <row r="1318" spans="1:9" x14ac:dyDescent="0.35">
      <c r="A1318" s="36">
        <v>1537716</v>
      </c>
      <c r="B1318" s="36" t="str">
        <f>VLOOKUP(AllData[[#This Row],[Order]],MM[],3,FALSE)</f>
        <v>V5757321200600</v>
      </c>
      <c r="C1318" s="36">
        <f>VLOOKUP(AllData[[#This Row],[Order]],MM[],2,FALSE)</f>
        <v>222</v>
      </c>
      <c r="D1318" s="36" t="s">
        <v>82</v>
      </c>
      <c r="E1318" s="36" t="s">
        <v>83</v>
      </c>
      <c r="F1318" s="36" t="s">
        <v>84</v>
      </c>
      <c r="G1318" s="36" t="s">
        <v>84</v>
      </c>
      <c r="H1318" s="36">
        <v>687.78</v>
      </c>
      <c r="I1318" s="36">
        <v>450</v>
      </c>
    </row>
    <row r="1319" spans="1:9" x14ac:dyDescent="0.35">
      <c r="A1319" s="36">
        <v>1537716</v>
      </c>
      <c r="B1319" s="36" t="str">
        <f>VLOOKUP(AllData[[#This Row],[Order]],MM[],3,FALSE)</f>
        <v>V5757321200600</v>
      </c>
      <c r="C1319" s="36">
        <f>VLOOKUP(AllData[[#This Row],[Order]],MM[],2,FALSE)</f>
        <v>222</v>
      </c>
      <c r="D1319" s="36" t="s">
        <v>85</v>
      </c>
      <c r="E1319" s="36" t="s">
        <v>86</v>
      </c>
      <c r="F1319" s="36" t="s">
        <v>87</v>
      </c>
      <c r="G1319" s="36" t="s">
        <v>87</v>
      </c>
      <c r="H1319" s="36">
        <v>20</v>
      </c>
      <c r="I1319" s="36">
        <v>20</v>
      </c>
    </row>
    <row r="1320" spans="1:9" x14ac:dyDescent="0.35">
      <c r="A1320" s="36">
        <v>1537716</v>
      </c>
      <c r="B1320" s="36" t="str">
        <f>VLOOKUP(AllData[[#This Row],[Order]],MM[],3,FALSE)</f>
        <v>V5757321200600</v>
      </c>
      <c r="C1320" s="36">
        <f>VLOOKUP(AllData[[#This Row],[Order]],MM[],2,FALSE)</f>
        <v>222</v>
      </c>
      <c r="D1320" s="36" t="s">
        <v>88</v>
      </c>
      <c r="E1320" s="36" t="s">
        <v>89</v>
      </c>
      <c r="F1320" s="36" t="s">
        <v>91</v>
      </c>
      <c r="G1320" s="36" t="s">
        <v>92</v>
      </c>
      <c r="H1320" s="36"/>
      <c r="I1320" s="36">
        <v>0</v>
      </c>
    </row>
    <row r="1321" spans="1:9" x14ac:dyDescent="0.35">
      <c r="A1321" s="36">
        <v>1537716</v>
      </c>
      <c r="B1321" s="36" t="str">
        <f>VLOOKUP(AllData[[#This Row],[Order]],MM[],3,FALSE)</f>
        <v>V5757321200600</v>
      </c>
      <c r="C1321" s="36">
        <f>VLOOKUP(AllData[[#This Row],[Order]],MM[],2,FALSE)</f>
        <v>222</v>
      </c>
      <c r="D1321" s="36" t="s">
        <v>95</v>
      </c>
      <c r="E1321" s="36" t="s">
        <v>61</v>
      </c>
      <c r="F1321" s="36" t="s">
        <v>63</v>
      </c>
      <c r="G1321" s="36" t="s">
        <v>96</v>
      </c>
      <c r="H1321" s="36">
        <v>19.617000000000001</v>
      </c>
      <c r="I1321" s="36">
        <v>40</v>
      </c>
    </row>
    <row r="1322" spans="1:9" x14ac:dyDescent="0.35">
      <c r="A1322" s="36">
        <v>1537716</v>
      </c>
      <c r="B1322" s="36" t="str">
        <f>VLOOKUP(AllData[[#This Row],[Order]],MM[],3,FALSE)</f>
        <v>V5757321200600</v>
      </c>
      <c r="C1322" s="36">
        <f>VLOOKUP(AllData[[#This Row],[Order]],MM[],2,FALSE)</f>
        <v>222</v>
      </c>
      <c r="D1322" s="36" t="s">
        <v>97</v>
      </c>
      <c r="E1322" s="36" t="s">
        <v>69</v>
      </c>
      <c r="F1322" s="36" t="s">
        <v>70</v>
      </c>
      <c r="G1322" s="36" t="s">
        <v>98</v>
      </c>
      <c r="H1322" s="36">
        <v>20</v>
      </c>
      <c r="I1322" s="36">
        <v>20</v>
      </c>
    </row>
    <row r="1323" spans="1:9" x14ac:dyDescent="0.35">
      <c r="A1323" s="36">
        <v>1537716</v>
      </c>
      <c r="B1323" s="36" t="str">
        <f>VLOOKUP(AllData[[#This Row],[Order]],MM[],3,FALSE)</f>
        <v>V5757321200600</v>
      </c>
      <c r="C1323" s="36">
        <f>VLOOKUP(AllData[[#This Row],[Order]],MM[],2,FALSE)</f>
        <v>222</v>
      </c>
      <c r="D1323" s="36" t="s">
        <v>99</v>
      </c>
      <c r="E1323" s="36" t="s">
        <v>69</v>
      </c>
      <c r="F1323" s="36" t="s">
        <v>70</v>
      </c>
      <c r="G1323" s="36" t="s">
        <v>100</v>
      </c>
      <c r="H1323" s="36">
        <v>50</v>
      </c>
      <c r="I1323" s="36">
        <v>50</v>
      </c>
    </row>
    <row r="1324" spans="1:9" x14ac:dyDescent="0.35">
      <c r="A1324" s="36">
        <v>1537716</v>
      </c>
      <c r="B1324" s="36" t="str">
        <f>VLOOKUP(AllData[[#This Row],[Order]],MM[],3,FALSE)</f>
        <v>V5757321200600</v>
      </c>
      <c r="C1324" s="36">
        <f>VLOOKUP(AllData[[#This Row],[Order]],MM[],2,FALSE)</f>
        <v>222</v>
      </c>
      <c r="D1324" s="36" t="s">
        <v>101</v>
      </c>
      <c r="E1324" s="36" t="s">
        <v>102</v>
      </c>
      <c r="F1324" s="36" t="s">
        <v>100</v>
      </c>
      <c r="G1324" s="36" t="s">
        <v>103</v>
      </c>
      <c r="H1324" s="36">
        <v>10</v>
      </c>
      <c r="I1324" s="36">
        <v>10</v>
      </c>
    </row>
    <row r="1325" spans="1:9" x14ac:dyDescent="0.35">
      <c r="A1325" s="36">
        <v>1537716</v>
      </c>
      <c r="B1325" s="36" t="str">
        <f>VLOOKUP(AllData[[#This Row],[Order]],MM[],3,FALSE)</f>
        <v>V5757321200600</v>
      </c>
      <c r="C1325" s="36">
        <f>VLOOKUP(AllData[[#This Row],[Order]],MM[],2,FALSE)</f>
        <v>222</v>
      </c>
      <c r="D1325" s="36" t="s">
        <v>104</v>
      </c>
      <c r="E1325" s="36" t="s">
        <v>102</v>
      </c>
      <c r="F1325" s="36" t="s">
        <v>100</v>
      </c>
      <c r="G1325" s="36" t="s">
        <v>106</v>
      </c>
      <c r="H1325" s="36">
        <v>10</v>
      </c>
      <c r="I1325" s="36">
        <v>10</v>
      </c>
    </row>
    <row r="1326" spans="1:9" x14ac:dyDescent="0.35">
      <c r="A1326" s="36">
        <v>1537716</v>
      </c>
      <c r="B1326" s="36" t="str">
        <f>VLOOKUP(AllData[[#This Row],[Order]],MM[],3,FALSE)</f>
        <v>V5757321200600</v>
      </c>
      <c r="C1326" s="36">
        <f>VLOOKUP(AllData[[#This Row],[Order]],MM[],2,FALSE)</f>
        <v>222</v>
      </c>
      <c r="D1326" s="36" t="s">
        <v>60</v>
      </c>
      <c r="E1326" s="36" t="s">
        <v>61</v>
      </c>
      <c r="F1326" s="36" t="s">
        <v>63</v>
      </c>
      <c r="G1326" s="36" t="s">
        <v>108</v>
      </c>
      <c r="H1326" s="36">
        <v>1097.3400000000001</v>
      </c>
      <c r="I1326" s="36">
        <v>1</v>
      </c>
    </row>
    <row r="1327" spans="1:9" x14ac:dyDescent="0.35">
      <c r="A1327" s="36">
        <v>1537716</v>
      </c>
      <c r="B1327" s="36" t="str">
        <f>VLOOKUP(AllData[[#This Row],[Order]],MM[],3,FALSE)</f>
        <v>V5757321200600</v>
      </c>
      <c r="C1327" s="36">
        <f>VLOOKUP(AllData[[#This Row],[Order]],MM[],2,FALSE)</f>
        <v>222</v>
      </c>
      <c r="D1327" s="36" t="s">
        <v>82</v>
      </c>
      <c r="E1327" s="36" t="s">
        <v>83</v>
      </c>
      <c r="F1327" s="36" t="s">
        <v>84</v>
      </c>
      <c r="G1327" s="36" t="s">
        <v>110</v>
      </c>
      <c r="H1327" s="36">
        <v>170.04</v>
      </c>
      <c r="I1327" s="36">
        <v>5</v>
      </c>
    </row>
    <row r="1328" spans="1:9" x14ac:dyDescent="0.35">
      <c r="A1328" s="36">
        <v>1537717</v>
      </c>
      <c r="B1328" s="36" t="str">
        <f>VLOOKUP(AllData[[#This Row],[Order]],MM[],3,FALSE)</f>
        <v>V5757341200400</v>
      </c>
      <c r="C1328" s="36">
        <f>VLOOKUP(AllData[[#This Row],[Order]],MM[],2,FALSE)</f>
        <v>222</v>
      </c>
      <c r="D1328" s="36" t="s">
        <v>60</v>
      </c>
      <c r="E1328" s="36" t="s">
        <v>61</v>
      </c>
      <c r="F1328" s="36" t="s">
        <v>63</v>
      </c>
      <c r="G1328" s="36" t="s">
        <v>64</v>
      </c>
      <c r="H1328" s="36">
        <v>2.1</v>
      </c>
      <c r="I1328" s="36">
        <v>20</v>
      </c>
    </row>
    <row r="1329" spans="1:9" x14ac:dyDescent="0.35">
      <c r="A1329" s="36">
        <v>1537717</v>
      </c>
      <c r="B1329" s="36" t="str">
        <f>VLOOKUP(AllData[[#This Row],[Order]],MM[],3,FALSE)</f>
        <v>V5757341200400</v>
      </c>
      <c r="C1329" s="36">
        <f>VLOOKUP(AllData[[#This Row],[Order]],MM[],2,FALSE)</f>
        <v>222</v>
      </c>
      <c r="D1329" s="36" t="s">
        <v>68</v>
      </c>
      <c r="E1329" s="36" t="s">
        <v>69</v>
      </c>
      <c r="F1329" s="36" t="s">
        <v>70</v>
      </c>
      <c r="G1329" s="36" t="s">
        <v>71</v>
      </c>
      <c r="H1329" s="36">
        <v>30</v>
      </c>
      <c r="I1329" s="36">
        <v>30</v>
      </c>
    </row>
    <row r="1330" spans="1:9" x14ac:dyDescent="0.35">
      <c r="A1330" s="36">
        <v>1537717</v>
      </c>
      <c r="B1330" s="36" t="str">
        <f>VLOOKUP(AllData[[#This Row],[Order]],MM[],3,FALSE)</f>
        <v>V5757341200400</v>
      </c>
      <c r="C1330" s="36">
        <f>VLOOKUP(AllData[[#This Row],[Order]],MM[],2,FALSE)</f>
        <v>222</v>
      </c>
      <c r="D1330" s="36" t="s">
        <v>73</v>
      </c>
      <c r="E1330" s="36" t="s">
        <v>61</v>
      </c>
      <c r="F1330" s="36" t="s">
        <v>63</v>
      </c>
      <c r="G1330" s="36" t="s">
        <v>74</v>
      </c>
      <c r="H1330" s="36">
        <v>0.1</v>
      </c>
      <c r="I1330" s="36">
        <v>200</v>
      </c>
    </row>
    <row r="1331" spans="1:9" x14ac:dyDescent="0.35">
      <c r="A1331" s="36">
        <v>1537717</v>
      </c>
      <c r="B1331" s="36" t="str">
        <f>VLOOKUP(AllData[[#This Row],[Order]],MM[],3,FALSE)</f>
        <v>V5757341200400</v>
      </c>
      <c r="C1331" s="36">
        <f>VLOOKUP(AllData[[#This Row],[Order]],MM[],2,FALSE)</f>
        <v>222</v>
      </c>
      <c r="D1331" s="36" t="s">
        <v>75</v>
      </c>
      <c r="E1331" s="36" t="s">
        <v>61</v>
      </c>
      <c r="F1331" s="36" t="s">
        <v>63</v>
      </c>
      <c r="G1331" s="36" t="s">
        <v>76</v>
      </c>
      <c r="H1331" s="36">
        <v>653.69999999999993</v>
      </c>
      <c r="I1331" s="36">
        <v>500</v>
      </c>
    </row>
    <row r="1332" spans="1:9" x14ac:dyDescent="0.35">
      <c r="A1332" s="36">
        <v>1537717</v>
      </c>
      <c r="B1332" s="36" t="str">
        <f>VLOOKUP(AllData[[#This Row],[Order]],MM[],3,FALSE)</f>
        <v>V5757341200400</v>
      </c>
      <c r="C1332" s="36">
        <f>VLOOKUP(AllData[[#This Row],[Order]],MM[],2,FALSE)</f>
        <v>222</v>
      </c>
      <c r="D1332" s="36" t="s">
        <v>78</v>
      </c>
      <c r="E1332" s="36" t="s">
        <v>69</v>
      </c>
      <c r="F1332" s="36" t="s">
        <v>70</v>
      </c>
      <c r="G1332" s="36" t="s">
        <v>79</v>
      </c>
      <c r="H1332" s="36">
        <v>20</v>
      </c>
      <c r="I1332" s="36">
        <v>20</v>
      </c>
    </row>
    <row r="1333" spans="1:9" x14ac:dyDescent="0.35">
      <c r="A1333" s="36">
        <v>1537717</v>
      </c>
      <c r="B1333" s="36" t="str">
        <f>VLOOKUP(AllData[[#This Row],[Order]],MM[],3,FALSE)</f>
        <v>V5757341200400</v>
      </c>
      <c r="C1333" s="36">
        <f>VLOOKUP(AllData[[#This Row],[Order]],MM[],2,FALSE)</f>
        <v>222</v>
      </c>
      <c r="D1333" s="36" t="s">
        <v>80</v>
      </c>
      <c r="E1333" s="36" t="s">
        <v>69</v>
      </c>
      <c r="F1333" s="36" t="s">
        <v>70</v>
      </c>
      <c r="G1333" s="36" t="s">
        <v>81</v>
      </c>
      <c r="H1333" s="36">
        <v>20</v>
      </c>
      <c r="I1333" s="36">
        <v>20</v>
      </c>
    </row>
    <row r="1334" spans="1:9" x14ac:dyDescent="0.35">
      <c r="A1334" s="36">
        <v>1537717</v>
      </c>
      <c r="B1334" s="36" t="str">
        <f>VLOOKUP(AllData[[#This Row],[Order]],MM[],3,FALSE)</f>
        <v>V5757341200400</v>
      </c>
      <c r="C1334" s="36">
        <f>VLOOKUP(AllData[[#This Row],[Order]],MM[],2,FALSE)</f>
        <v>222</v>
      </c>
      <c r="D1334" s="36" t="s">
        <v>82</v>
      </c>
      <c r="E1334" s="36" t="s">
        <v>83</v>
      </c>
      <c r="F1334" s="36" t="s">
        <v>84</v>
      </c>
      <c r="G1334" s="36" t="s">
        <v>84</v>
      </c>
      <c r="H1334" s="36">
        <v>533.46</v>
      </c>
      <c r="I1334" s="36">
        <v>450</v>
      </c>
    </row>
    <row r="1335" spans="1:9" x14ac:dyDescent="0.35">
      <c r="A1335" s="36">
        <v>1537717</v>
      </c>
      <c r="B1335" s="36" t="str">
        <f>VLOOKUP(AllData[[#This Row],[Order]],MM[],3,FALSE)</f>
        <v>V5757341200400</v>
      </c>
      <c r="C1335" s="36">
        <f>VLOOKUP(AllData[[#This Row],[Order]],MM[],2,FALSE)</f>
        <v>222</v>
      </c>
      <c r="D1335" s="36" t="s">
        <v>85</v>
      </c>
      <c r="E1335" s="36" t="s">
        <v>86</v>
      </c>
      <c r="F1335" s="36" t="s">
        <v>87</v>
      </c>
      <c r="G1335" s="36" t="s">
        <v>87</v>
      </c>
      <c r="H1335" s="36">
        <v>20</v>
      </c>
      <c r="I1335" s="36">
        <v>20</v>
      </c>
    </row>
    <row r="1336" spans="1:9" x14ac:dyDescent="0.35">
      <c r="A1336" s="36">
        <v>1537717</v>
      </c>
      <c r="B1336" s="36" t="str">
        <f>VLOOKUP(AllData[[#This Row],[Order]],MM[],3,FALSE)</f>
        <v>V5757341200400</v>
      </c>
      <c r="C1336" s="36">
        <f>VLOOKUP(AllData[[#This Row],[Order]],MM[],2,FALSE)</f>
        <v>222</v>
      </c>
      <c r="D1336" s="36" t="s">
        <v>88</v>
      </c>
      <c r="E1336" s="36" t="s">
        <v>89</v>
      </c>
      <c r="F1336" s="36" t="s">
        <v>91</v>
      </c>
      <c r="G1336" s="36" t="s">
        <v>92</v>
      </c>
      <c r="H1336" s="36"/>
      <c r="I1336" s="36">
        <v>0</v>
      </c>
    </row>
    <row r="1337" spans="1:9" x14ac:dyDescent="0.35">
      <c r="A1337" s="36">
        <v>1537717</v>
      </c>
      <c r="B1337" s="36" t="str">
        <f>VLOOKUP(AllData[[#This Row],[Order]],MM[],3,FALSE)</f>
        <v>V5757341200400</v>
      </c>
      <c r="C1337" s="36">
        <f>VLOOKUP(AllData[[#This Row],[Order]],MM[],2,FALSE)</f>
        <v>222</v>
      </c>
      <c r="D1337" s="36" t="s">
        <v>95</v>
      </c>
      <c r="E1337" s="36" t="s">
        <v>61</v>
      </c>
      <c r="F1337" s="36" t="s">
        <v>63</v>
      </c>
      <c r="G1337" s="36" t="s">
        <v>96</v>
      </c>
      <c r="H1337" s="36">
        <v>19.617000000000001</v>
      </c>
      <c r="I1337" s="36">
        <v>40</v>
      </c>
    </row>
    <row r="1338" spans="1:9" x14ac:dyDescent="0.35">
      <c r="A1338" s="36">
        <v>1537717</v>
      </c>
      <c r="B1338" s="36" t="str">
        <f>VLOOKUP(AllData[[#This Row],[Order]],MM[],3,FALSE)</f>
        <v>V5757341200400</v>
      </c>
      <c r="C1338" s="36">
        <f>VLOOKUP(AllData[[#This Row],[Order]],MM[],2,FALSE)</f>
        <v>222</v>
      </c>
      <c r="D1338" s="36" t="s">
        <v>97</v>
      </c>
      <c r="E1338" s="36" t="s">
        <v>69</v>
      </c>
      <c r="F1338" s="36" t="s">
        <v>70</v>
      </c>
      <c r="G1338" s="36" t="s">
        <v>98</v>
      </c>
      <c r="H1338" s="36">
        <v>20</v>
      </c>
      <c r="I1338" s="36">
        <v>20</v>
      </c>
    </row>
    <row r="1339" spans="1:9" x14ac:dyDescent="0.35">
      <c r="A1339" s="36">
        <v>1537717</v>
      </c>
      <c r="B1339" s="36" t="str">
        <f>VLOOKUP(AllData[[#This Row],[Order]],MM[],3,FALSE)</f>
        <v>V5757341200400</v>
      </c>
      <c r="C1339" s="36">
        <f>VLOOKUP(AllData[[#This Row],[Order]],MM[],2,FALSE)</f>
        <v>222</v>
      </c>
      <c r="D1339" s="36" t="s">
        <v>99</v>
      </c>
      <c r="E1339" s="36" t="s">
        <v>69</v>
      </c>
      <c r="F1339" s="36" t="s">
        <v>70</v>
      </c>
      <c r="G1339" s="36" t="s">
        <v>100</v>
      </c>
      <c r="H1339" s="36">
        <v>50</v>
      </c>
      <c r="I1339" s="36">
        <v>50</v>
      </c>
    </row>
    <row r="1340" spans="1:9" x14ac:dyDescent="0.35">
      <c r="A1340" s="36">
        <v>1537717</v>
      </c>
      <c r="B1340" s="36" t="str">
        <f>VLOOKUP(AllData[[#This Row],[Order]],MM[],3,FALSE)</f>
        <v>V5757341200400</v>
      </c>
      <c r="C1340" s="36">
        <f>VLOOKUP(AllData[[#This Row],[Order]],MM[],2,FALSE)</f>
        <v>222</v>
      </c>
      <c r="D1340" s="36" t="s">
        <v>101</v>
      </c>
      <c r="E1340" s="36" t="s">
        <v>102</v>
      </c>
      <c r="F1340" s="36" t="s">
        <v>100</v>
      </c>
      <c r="G1340" s="36" t="s">
        <v>103</v>
      </c>
      <c r="H1340" s="36">
        <v>10</v>
      </c>
      <c r="I1340" s="36">
        <v>10</v>
      </c>
    </row>
    <row r="1341" spans="1:9" x14ac:dyDescent="0.35">
      <c r="A1341" s="36">
        <v>1537717</v>
      </c>
      <c r="B1341" s="36" t="str">
        <f>VLOOKUP(AllData[[#This Row],[Order]],MM[],3,FALSE)</f>
        <v>V5757341200400</v>
      </c>
      <c r="C1341" s="36">
        <f>VLOOKUP(AllData[[#This Row],[Order]],MM[],2,FALSE)</f>
        <v>222</v>
      </c>
      <c r="D1341" s="36" t="s">
        <v>104</v>
      </c>
      <c r="E1341" s="36" t="s">
        <v>102</v>
      </c>
      <c r="F1341" s="36" t="s">
        <v>100</v>
      </c>
      <c r="G1341" s="36" t="s">
        <v>106</v>
      </c>
      <c r="H1341" s="36">
        <v>10</v>
      </c>
      <c r="I1341" s="36">
        <v>10</v>
      </c>
    </row>
    <row r="1342" spans="1:9" x14ac:dyDescent="0.35">
      <c r="A1342" s="36">
        <v>1537717</v>
      </c>
      <c r="B1342" s="36" t="str">
        <f>VLOOKUP(AllData[[#This Row],[Order]],MM[],3,FALSE)</f>
        <v>V5757341200400</v>
      </c>
      <c r="C1342" s="36">
        <f>VLOOKUP(AllData[[#This Row],[Order]],MM[],2,FALSE)</f>
        <v>222</v>
      </c>
      <c r="D1342" s="36" t="s">
        <v>60</v>
      </c>
      <c r="E1342" s="36" t="s">
        <v>61</v>
      </c>
      <c r="F1342" s="36" t="s">
        <v>63</v>
      </c>
      <c r="G1342" s="36" t="s">
        <v>108</v>
      </c>
      <c r="H1342" s="36">
        <v>3867.9</v>
      </c>
      <c r="I1342" s="36">
        <v>1</v>
      </c>
    </row>
    <row r="1343" spans="1:9" x14ac:dyDescent="0.35">
      <c r="A1343" s="36">
        <v>1537717</v>
      </c>
      <c r="B1343" s="36" t="str">
        <f>VLOOKUP(AllData[[#This Row],[Order]],MM[],3,FALSE)</f>
        <v>V5757341200400</v>
      </c>
      <c r="C1343" s="36">
        <f>VLOOKUP(AllData[[#This Row],[Order]],MM[],2,FALSE)</f>
        <v>222</v>
      </c>
      <c r="D1343" s="36" t="s">
        <v>82</v>
      </c>
      <c r="E1343" s="36" t="s">
        <v>83</v>
      </c>
      <c r="F1343" s="36" t="s">
        <v>84</v>
      </c>
      <c r="G1343" s="36" t="s">
        <v>110</v>
      </c>
      <c r="H1343" s="36">
        <v>89.22</v>
      </c>
      <c r="I1343" s="36">
        <v>5</v>
      </c>
    </row>
    <row r="1344" spans="1:9" x14ac:dyDescent="0.35">
      <c r="A1344" s="36">
        <v>1537718</v>
      </c>
      <c r="B1344" s="36" t="str">
        <f>VLOOKUP(AllData[[#This Row],[Order]],MM[],3,FALSE)</f>
        <v>V5757341200600</v>
      </c>
      <c r="C1344" s="36">
        <f>VLOOKUP(AllData[[#This Row],[Order]],MM[],2,FALSE)</f>
        <v>222</v>
      </c>
      <c r="D1344" s="36" t="s">
        <v>60</v>
      </c>
      <c r="E1344" s="36" t="s">
        <v>61</v>
      </c>
      <c r="F1344" s="36" t="s">
        <v>63</v>
      </c>
      <c r="G1344" s="36" t="s">
        <v>64</v>
      </c>
      <c r="H1344" s="36">
        <v>117.78</v>
      </c>
      <c r="I1344" s="36">
        <v>20</v>
      </c>
    </row>
    <row r="1345" spans="1:9" x14ac:dyDescent="0.35">
      <c r="A1345" s="36">
        <v>1537718</v>
      </c>
      <c r="B1345" s="36" t="str">
        <f>VLOOKUP(AllData[[#This Row],[Order]],MM[],3,FALSE)</f>
        <v>V5757341200600</v>
      </c>
      <c r="C1345" s="36">
        <f>VLOOKUP(AllData[[#This Row],[Order]],MM[],2,FALSE)</f>
        <v>222</v>
      </c>
      <c r="D1345" s="36" t="s">
        <v>68</v>
      </c>
      <c r="E1345" s="36" t="s">
        <v>69</v>
      </c>
      <c r="F1345" s="36" t="s">
        <v>70</v>
      </c>
      <c r="G1345" s="36" t="s">
        <v>71</v>
      </c>
      <c r="H1345" s="36">
        <v>30</v>
      </c>
      <c r="I1345" s="36">
        <v>30</v>
      </c>
    </row>
    <row r="1346" spans="1:9" x14ac:dyDescent="0.35">
      <c r="A1346" s="36">
        <v>1537718</v>
      </c>
      <c r="B1346" s="36" t="str">
        <f>VLOOKUP(AllData[[#This Row],[Order]],MM[],3,FALSE)</f>
        <v>V5757341200600</v>
      </c>
      <c r="C1346" s="36">
        <f>VLOOKUP(AllData[[#This Row],[Order]],MM[],2,FALSE)</f>
        <v>222</v>
      </c>
      <c r="D1346" s="36" t="s">
        <v>73</v>
      </c>
      <c r="E1346" s="36" t="s">
        <v>61</v>
      </c>
      <c r="F1346" s="36" t="s">
        <v>63</v>
      </c>
      <c r="G1346" s="36" t="s">
        <v>74</v>
      </c>
      <c r="H1346" s="36">
        <v>160.01999999999998</v>
      </c>
      <c r="I1346" s="36">
        <v>200</v>
      </c>
    </row>
    <row r="1347" spans="1:9" x14ac:dyDescent="0.35">
      <c r="A1347" s="36">
        <v>1537718</v>
      </c>
      <c r="B1347" s="36" t="str">
        <f>VLOOKUP(AllData[[#This Row],[Order]],MM[],3,FALSE)</f>
        <v>V5757341200600</v>
      </c>
      <c r="C1347" s="36">
        <f>VLOOKUP(AllData[[#This Row],[Order]],MM[],2,FALSE)</f>
        <v>222</v>
      </c>
      <c r="D1347" s="36" t="s">
        <v>75</v>
      </c>
      <c r="E1347" s="36" t="s">
        <v>61</v>
      </c>
      <c r="F1347" s="36" t="s">
        <v>63</v>
      </c>
      <c r="G1347" s="36" t="s">
        <v>76</v>
      </c>
      <c r="H1347" s="36">
        <v>1748.1000000000001</v>
      </c>
      <c r="I1347" s="36">
        <v>500</v>
      </c>
    </row>
    <row r="1348" spans="1:9" x14ac:dyDescent="0.35">
      <c r="A1348" s="36">
        <v>1537718</v>
      </c>
      <c r="B1348" s="36" t="str">
        <f>VLOOKUP(AllData[[#This Row],[Order]],MM[],3,FALSE)</f>
        <v>V5757341200600</v>
      </c>
      <c r="C1348" s="36">
        <f>VLOOKUP(AllData[[#This Row],[Order]],MM[],2,FALSE)</f>
        <v>222</v>
      </c>
      <c r="D1348" s="36" t="s">
        <v>78</v>
      </c>
      <c r="E1348" s="36" t="s">
        <v>69</v>
      </c>
      <c r="F1348" s="36" t="s">
        <v>70</v>
      </c>
      <c r="G1348" s="36" t="s">
        <v>79</v>
      </c>
      <c r="H1348" s="36">
        <v>20</v>
      </c>
      <c r="I1348" s="36">
        <v>20</v>
      </c>
    </row>
    <row r="1349" spans="1:9" x14ac:dyDescent="0.35">
      <c r="A1349" s="36">
        <v>1537718</v>
      </c>
      <c r="B1349" s="36" t="str">
        <f>VLOOKUP(AllData[[#This Row],[Order]],MM[],3,FALSE)</f>
        <v>V5757341200600</v>
      </c>
      <c r="C1349" s="36">
        <f>VLOOKUP(AllData[[#This Row],[Order]],MM[],2,FALSE)</f>
        <v>222</v>
      </c>
      <c r="D1349" s="36" t="s">
        <v>80</v>
      </c>
      <c r="E1349" s="36" t="s">
        <v>69</v>
      </c>
      <c r="F1349" s="36" t="s">
        <v>70</v>
      </c>
      <c r="G1349" s="36" t="s">
        <v>81</v>
      </c>
      <c r="H1349" s="36">
        <v>20</v>
      </c>
      <c r="I1349" s="36">
        <v>20</v>
      </c>
    </row>
    <row r="1350" spans="1:9" x14ac:dyDescent="0.35">
      <c r="A1350" s="36">
        <v>1537718</v>
      </c>
      <c r="B1350" s="36" t="str">
        <f>VLOOKUP(AllData[[#This Row],[Order]],MM[],3,FALSE)</f>
        <v>V5757341200600</v>
      </c>
      <c r="C1350" s="36">
        <f>VLOOKUP(AllData[[#This Row],[Order]],MM[],2,FALSE)</f>
        <v>222</v>
      </c>
      <c r="D1350" s="36" t="s">
        <v>82</v>
      </c>
      <c r="E1350" s="36" t="s">
        <v>83</v>
      </c>
      <c r="F1350" s="36" t="s">
        <v>84</v>
      </c>
      <c r="G1350" s="36" t="s">
        <v>84</v>
      </c>
      <c r="H1350" s="36">
        <v>534.4666666666667</v>
      </c>
      <c r="I1350" s="36">
        <v>450</v>
      </c>
    </row>
    <row r="1351" spans="1:9" x14ac:dyDescent="0.35">
      <c r="A1351" s="36">
        <v>1537718</v>
      </c>
      <c r="B1351" s="36" t="str">
        <f>VLOOKUP(AllData[[#This Row],[Order]],MM[],3,FALSE)</f>
        <v>V5757341200600</v>
      </c>
      <c r="C1351" s="36">
        <f>VLOOKUP(AllData[[#This Row],[Order]],MM[],2,FALSE)</f>
        <v>222</v>
      </c>
      <c r="D1351" s="36" t="s">
        <v>85</v>
      </c>
      <c r="E1351" s="36" t="s">
        <v>86</v>
      </c>
      <c r="F1351" s="36" t="s">
        <v>87</v>
      </c>
      <c r="G1351" s="36" t="s">
        <v>87</v>
      </c>
      <c r="H1351" s="36">
        <v>20</v>
      </c>
      <c r="I1351" s="36">
        <v>20</v>
      </c>
    </row>
    <row r="1352" spans="1:9" x14ac:dyDescent="0.35">
      <c r="A1352" s="36">
        <v>1537718</v>
      </c>
      <c r="B1352" s="36" t="str">
        <f>VLOOKUP(AllData[[#This Row],[Order]],MM[],3,FALSE)</f>
        <v>V5757341200600</v>
      </c>
      <c r="C1352" s="36">
        <f>VLOOKUP(AllData[[#This Row],[Order]],MM[],2,FALSE)</f>
        <v>222</v>
      </c>
      <c r="D1352" s="36" t="s">
        <v>88</v>
      </c>
      <c r="E1352" s="36" t="s">
        <v>89</v>
      </c>
      <c r="F1352" s="36" t="s">
        <v>91</v>
      </c>
      <c r="G1352" s="36" t="s">
        <v>92</v>
      </c>
      <c r="H1352" s="36"/>
      <c r="I1352" s="36">
        <v>0</v>
      </c>
    </row>
    <row r="1353" spans="1:9" x14ac:dyDescent="0.35">
      <c r="A1353" s="36">
        <v>1537718</v>
      </c>
      <c r="B1353" s="36" t="str">
        <f>VLOOKUP(AllData[[#This Row],[Order]],MM[],3,FALSE)</f>
        <v>V5757341200600</v>
      </c>
      <c r="C1353" s="36">
        <f>VLOOKUP(AllData[[#This Row],[Order]],MM[],2,FALSE)</f>
        <v>222</v>
      </c>
      <c r="D1353" s="36" t="s">
        <v>95</v>
      </c>
      <c r="E1353" s="36" t="s">
        <v>61</v>
      </c>
      <c r="F1353" s="36" t="s">
        <v>63</v>
      </c>
      <c r="G1353" s="36" t="s">
        <v>96</v>
      </c>
      <c r="H1353" s="36">
        <v>19.617000000000001</v>
      </c>
      <c r="I1353" s="36">
        <v>40</v>
      </c>
    </row>
    <row r="1354" spans="1:9" x14ac:dyDescent="0.35">
      <c r="A1354" s="36">
        <v>1537718</v>
      </c>
      <c r="B1354" s="36" t="str">
        <f>VLOOKUP(AllData[[#This Row],[Order]],MM[],3,FALSE)</f>
        <v>V5757341200600</v>
      </c>
      <c r="C1354" s="36">
        <f>VLOOKUP(AllData[[#This Row],[Order]],MM[],2,FALSE)</f>
        <v>222</v>
      </c>
      <c r="D1354" s="36" t="s">
        <v>97</v>
      </c>
      <c r="E1354" s="36" t="s">
        <v>69</v>
      </c>
      <c r="F1354" s="36" t="s">
        <v>70</v>
      </c>
      <c r="G1354" s="36" t="s">
        <v>98</v>
      </c>
      <c r="H1354" s="36">
        <v>20</v>
      </c>
      <c r="I1354" s="36">
        <v>20</v>
      </c>
    </row>
    <row r="1355" spans="1:9" x14ac:dyDescent="0.35">
      <c r="A1355" s="36">
        <v>1537718</v>
      </c>
      <c r="B1355" s="36" t="str">
        <f>VLOOKUP(AllData[[#This Row],[Order]],MM[],3,FALSE)</f>
        <v>V5757341200600</v>
      </c>
      <c r="C1355" s="36">
        <f>VLOOKUP(AllData[[#This Row],[Order]],MM[],2,FALSE)</f>
        <v>222</v>
      </c>
      <c r="D1355" s="36" t="s">
        <v>99</v>
      </c>
      <c r="E1355" s="36" t="s">
        <v>69</v>
      </c>
      <c r="F1355" s="36" t="s">
        <v>70</v>
      </c>
      <c r="G1355" s="36" t="s">
        <v>100</v>
      </c>
      <c r="H1355" s="36">
        <v>50</v>
      </c>
      <c r="I1355" s="36">
        <v>50</v>
      </c>
    </row>
    <row r="1356" spans="1:9" x14ac:dyDescent="0.35">
      <c r="A1356" s="36">
        <v>1537718</v>
      </c>
      <c r="B1356" s="36" t="str">
        <f>VLOOKUP(AllData[[#This Row],[Order]],MM[],3,FALSE)</f>
        <v>V5757341200600</v>
      </c>
      <c r="C1356" s="36">
        <f>VLOOKUP(AllData[[#This Row],[Order]],MM[],2,FALSE)</f>
        <v>222</v>
      </c>
      <c r="D1356" s="36" t="s">
        <v>101</v>
      </c>
      <c r="E1356" s="36" t="s">
        <v>102</v>
      </c>
      <c r="F1356" s="36" t="s">
        <v>100</v>
      </c>
      <c r="G1356" s="36" t="s">
        <v>103</v>
      </c>
      <c r="H1356" s="36">
        <v>10</v>
      </c>
      <c r="I1356" s="36">
        <v>10</v>
      </c>
    </row>
    <row r="1357" spans="1:9" x14ac:dyDescent="0.35">
      <c r="A1357" s="36">
        <v>1537718</v>
      </c>
      <c r="B1357" s="36" t="str">
        <f>VLOOKUP(AllData[[#This Row],[Order]],MM[],3,FALSE)</f>
        <v>V5757341200600</v>
      </c>
      <c r="C1357" s="36">
        <f>VLOOKUP(AllData[[#This Row],[Order]],MM[],2,FALSE)</f>
        <v>222</v>
      </c>
      <c r="D1357" s="36" t="s">
        <v>104</v>
      </c>
      <c r="E1357" s="36" t="s">
        <v>102</v>
      </c>
      <c r="F1357" s="36" t="s">
        <v>100</v>
      </c>
      <c r="G1357" s="36" t="s">
        <v>106</v>
      </c>
      <c r="H1357" s="36">
        <v>10</v>
      </c>
      <c r="I1357" s="36">
        <v>10</v>
      </c>
    </row>
    <row r="1358" spans="1:9" x14ac:dyDescent="0.35">
      <c r="A1358" s="36">
        <v>1537718</v>
      </c>
      <c r="B1358" s="36" t="str">
        <f>VLOOKUP(AllData[[#This Row],[Order]],MM[],3,FALSE)</f>
        <v>V5757341200600</v>
      </c>
      <c r="C1358" s="36">
        <f>VLOOKUP(AllData[[#This Row],[Order]],MM[],2,FALSE)</f>
        <v>222</v>
      </c>
      <c r="D1358" s="36" t="s">
        <v>60</v>
      </c>
      <c r="E1358" s="36" t="s">
        <v>61</v>
      </c>
      <c r="F1358" s="36" t="s">
        <v>63</v>
      </c>
      <c r="G1358" s="36" t="s">
        <v>108</v>
      </c>
      <c r="H1358" s="36">
        <v>140.04</v>
      </c>
      <c r="I1358" s="36">
        <v>1</v>
      </c>
    </row>
    <row r="1359" spans="1:9" x14ac:dyDescent="0.35">
      <c r="A1359" s="36">
        <v>1537718</v>
      </c>
      <c r="B1359" s="36" t="str">
        <f>VLOOKUP(AllData[[#This Row],[Order]],MM[],3,FALSE)</f>
        <v>V5757341200600</v>
      </c>
      <c r="C1359" s="36">
        <f>VLOOKUP(AllData[[#This Row],[Order]],MM[],2,FALSE)</f>
        <v>222</v>
      </c>
      <c r="D1359" s="36" t="s">
        <v>82</v>
      </c>
      <c r="E1359" s="36" t="s">
        <v>83</v>
      </c>
      <c r="F1359" s="36" t="s">
        <v>84</v>
      </c>
      <c r="G1359" s="36" t="s">
        <v>110</v>
      </c>
      <c r="H1359" s="36">
        <v>167.88</v>
      </c>
      <c r="I1359" s="36">
        <v>5</v>
      </c>
    </row>
    <row r="1360" spans="1:9" x14ac:dyDescent="0.35">
      <c r="A1360" s="36">
        <v>1538316</v>
      </c>
      <c r="B1360" s="36" t="str">
        <f>VLOOKUP(AllData[[#This Row],[Order]],MM[],3,FALSE)</f>
        <v>V5757301200200Q</v>
      </c>
      <c r="C1360" s="36">
        <f>VLOOKUP(AllData[[#This Row],[Order]],MM[],2,FALSE)</f>
        <v>222</v>
      </c>
      <c r="D1360" s="36" t="s">
        <v>60</v>
      </c>
      <c r="E1360" s="36" t="s">
        <v>61</v>
      </c>
      <c r="F1360" s="36" t="s">
        <v>63</v>
      </c>
      <c r="G1360" s="36" t="s">
        <v>64</v>
      </c>
      <c r="H1360" s="36">
        <v>29.033000000000001</v>
      </c>
      <c r="I1360" s="36">
        <v>20</v>
      </c>
    </row>
    <row r="1361" spans="1:9" x14ac:dyDescent="0.35">
      <c r="A1361" s="36">
        <v>1538316</v>
      </c>
      <c r="B1361" s="36" t="str">
        <f>VLOOKUP(AllData[[#This Row],[Order]],MM[],3,FALSE)</f>
        <v>V5757301200200Q</v>
      </c>
      <c r="C1361" s="36">
        <f>VLOOKUP(AllData[[#This Row],[Order]],MM[],2,FALSE)</f>
        <v>222</v>
      </c>
      <c r="D1361" s="36" t="s">
        <v>68</v>
      </c>
      <c r="E1361" s="36" t="s">
        <v>69</v>
      </c>
      <c r="F1361" s="36" t="s">
        <v>70</v>
      </c>
      <c r="G1361" s="36" t="s">
        <v>71</v>
      </c>
      <c r="H1361" s="36">
        <v>30</v>
      </c>
      <c r="I1361" s="36">
        <v>30</v>
      </c>
    </row>
    <row r="1362" spans="1:9" x14ac:dyDescent="0.35">
      <c r="A1362" s="36">
        <v>1538316</v>
      </c>
      <c r="B1362" s="36" t="str">
        <f>VLOOKUP(AllData[[#This Row],[Order]],MM[],3,FALSE)</f>
        <v>V5757301200200Q</v>
      </c>
      <c r="C1362" s="36">
        <f>VLOOKUP(AllData[[#This Row],[Order]],MM[],2,FALSE)</f>
        <v>222</v>
      </c>
      <c r="D1362" s="36" t="s">
        <v>73</v>
      </c>
      <c r="E1362" s="36" t="s">
        <v>61</v>
      </c>
      <c r="F1362" s="36" t="s">
        <v>63</v>
      </c>
      <c r="G1362" s="36" t="s">
        <v>74</v>
      </c>
      <c r="H1362" s="36">
        <v>480.29300000000001</v>
      </c>
      <c r="I1362" s="36">
        <v>200</v>
      </c>
    </row>
    <row r="1363" spans="1:9" x14ac:dyDescent="0.35">
      <c r="A1363" s="36">
        <v>1538316</v>
      </c>
      <c r="B1363" s="36" t="str">
        <f>VLOOKUP(AllData[[#This Row],[Order]],MM[],3,FALSE)</f>
        <v>V5757301200200Q</v>
      </c>
      <c r="C1363" s="36">
        <f>VLOOKUP(AllData[[#This Row],[Order]],MM[],2,FALSE)</f>
        <v>222</v>
      </c>
      <c r="D1363" s="36" t="s">
        <v>75</v>
      </c>
      <c r="E1363" s="36" t="s">
        <v>61</v>
      </c>
      <c r="F1363" s="36" t="s">
        <v>63</v>
      </c>
      <c r="G1363" s="36" t="s">
        <v>76</v>
      </c>
      <c r="H1363" s="36">
        <v>1498.08</v>
      </c>
      <c r="I1363" s="36">
        <v>500</v>
      </c>
    </row>
    <row r="1364" spans="1:9" x14ac:dyDescent="0.35">
      <c r="A1364" s="36">
        <v>1538316</v>
      </c>
      <c r="B1364" s="36" t="str">
        <f>VLOOKUP(AllData[[#This Row],[Order]],MM[],3,FALSE)</f>
        <v>V5757301200200Q</v>
      </c>
      <c r="C1364" s="36">
        <f>VLOOKUP(AllData[[#This Row],[Order]],MM[],2,FALSE)</f>
        <v>222</v>
      </c>
      <c r="D1364" s="36" t="s">
        <v>78</v>
      </c>
      <c r="E1364" s="36" t="s">
        <v>69</v>
      </c>
      <c r="F1364" s="36" t="s">
        <v>70</v>
      </c>
      <c r="G1364" s="36" t="s">
        <v>79</v>
      </c>
      <c r="H1364" s="36">
        <v>20</v>
      </c>
      <c r="I1364" s="36">
        <v>20</v>
      </c>
    </row>
    <row r="1365" spans="1:9" x14ac:dyDescent="0.35">
      <c r="A1365" s="36">
        <v>1538316</v>
      </c>
      <c r="B1365" s="36" t="str">
        <f>VLOOKUP(AllData[[#This Row],[Order]],MM[],3,FALSE)</f>
        <v>V5757301200200Q</v>
      </c>
      <c r="C1365" s="36">
        <f>VLOOKUP(AllData[[#This Row],[Order]],MM[],2,FALSE)</f>
        <v>222</v>
      </c>
      <c r="D1365" s="36" t="s">
        <v>80</v>
      </c>
      <c r="E1365" s="36" t="s">
        <v>69</v>
      </c>
      <c r="F1365" s="36" t="s">
        <v>70</v>
      </c>
      <c r="G1365" s="36" t="s">
        <v>81</v>
      </c>
      <c r="H1365" s="36">
        <v>20</v>
      </c>
      <c r="I1365" s="36">
        <v>20</v>
      </c>
    </row>
    <row r="1366" spans="1:9" x14ac:dyDescent="0.35">
      <c r="A1366" s="36">
        <v>1538316</v>
      </c>
      <c r="B1366" s="36" t="str">
        <f>VLOOKUP(AllData[[#This Row],[Order]],MM[],3,FALSE)</f>
        <v>V5757301200200Q</v>
      </c>
      <c r="C1366" s="36">
        <f>VLOOKUP(AllData[[#This Row],[Order]],MM[],2,FALSE)</f>
        <v>222</v>
      </c>
      <c r="D1366" s="36" t="s">
        <v>82</v>
      </c>
      <c r="E1366" s="36" t="s">
        <v>83</v>
      </c>
      <c r="F1366" s="36" t="s">
        <v>84</v>
      </c>
      <c r="G1366" s="36" t="s">
        <v>84</v>
      </c>
      <c r="H1366" s="36">
        <v>512.04000000000008</v>
      </c>
      <c r="I1366" s="36">
        <v>450</v>
      </c>
    </row>
    <row r="1367" spans="1:9" x14ac:dyDescent="0.35">
      <c r="A1367" s="36">
        <v>1538316</v>
      </c>
      <c r="B1367" s="36" t="str">
        <f>VLOOKUP(AllData[[#This Row],[Order]],MM[],3,FALSE)</f>
        <v>V5757301200200Q</v>
      </c>
      <c r="C1367" s="36">
        <f>VLOOKUP(AllData[[#This Row],[Order]],MM[],2,FALSE)</f>
        <v>222</v>
      </c>
      <c r="D1367" s="36" t="s">
        <v>85</v>
      </c>
      <c r="E1367" s="36" t="s">
        <v>86</v>
      </c>
      <c r="F1367" s="36" t="s">
        <v>87</v>
      </c>
      <c r="G1367" s="36" t="s">
        <v>87</v>
      </c>
      <c r="H1367" s="36">
        <v>20</v>
      </c>
      <c r="I1367" s="36">
        <v>20</v>
      </c>
    </row>
    <row r="1368" spans="1:9" x14ac:dyDescent="0.35">
      <c r="A1368" s="36">
        <v>1538316</v>
      </c>
      <c r="B1368" s="36" t="str">
        <f>VLOOKUP(AllData[[#This Row],[Order]],MM[],3,FALSE)</f>
        <v>V5757301200200Q</v>
      </c>
      <c r="C1368" s="36">
        <f>VLOOKUP(AllData[[#This Row],[Order]],MM[],2,FALSE)</f>
        <v>222</v>
      </c>
      <c r="D1368" s="36" t="s">
        <v>88</v>
      </c>
      <c r="E1368" s="36" t="s">
        <v>89</v>
      </c>
      <c r="F1368" s="36" t="s">
        <v>91</v>
      </c>
      <c r="G1368" s="36" t="s">
        <v>92</v>
      </c>
      <c r="H1368" s="36"/>
      <c r="I1368" s="36">
        <v>0</v>
      </c>
    </row>
    <row r="1369" spans="1:9" x14ac:dyDescent="0.35">
      <c r="A1369" s="36">
        <v>1538316</v>
      </c>
      <c r="B1369" s="36" t="str">
        <f>VLOOKUP(AllData[[#This Row],[Order]],MM[],3,FALSE)</f>
        <v>V5757301200200Q</v>
      </c>
      <c r="C1369" s="36">
        <f>VLOOKUP(AllData[[#This Row],[Order]],MM[],2,FALSE)</f>
        <v>222</v>
      </c>
      <c r="D1369" s="36" t="s">
        <v>95</v>
      </c>
      <c r="E1369" s="36" t="s">
        <v>61</v>
      </c>
      <c r="F1369" s="36" t="s">
        <v>63</v>
      </c>
      <c r="G1369" s="36" t="s">
        <v>96</v>
      </c>
      <c r="H1369" s="36">
        <v>19.617000000000001</v>
      </c>
      <c r="I1369" s="36">
        <v>40</v>
      </c>
    </row>
    <row r="1370" spans="1:9" x14ac:dyDescent="0.35">
      <c r="A1370" s="36">
        <v>1538316</v>
      </c>
      <c r="B1370" s="36" t="str">
        <f>VLOOKUP(AllData[[#This Row],[Order]],MM[],3,FALSE)</f>
        <v>V5757301200200Q</v>
      </c>
      <c r="C1370" s="36">
        <f>VLOOKUP(AllData[[#This Row],[Order]],MM[],2,FALSE)</f>
        <v>222</v>
      </c>
      <c r="D1370" s="36" t="s">
        <v>97</v>
      </c>
      <c r="E1370" s="36" t="s">
        <v>69</v>
      </c>
      <c r="F1370" s="36" t="s">
        <v>70</v>
      </c>
      <c r="G1370" s="36" t="s">
        <v>98</v>
      </c>
      <c r="H1370" s="36">
        <v>20</v>
      </c>
      <c r="I1370" s="36">
        <v>20</v>
      </c>
    </row>
    <row r="1371" spans="1:9" x14ac:dyDescent="0.35">
      <c r="A1371" s="36">
        <v>1538316</v>
      </c>
      <c r="B1371" s="36" t="str">
        <f>VLOOKUP(AllData[[#This Row],[Order]],MM[],3,FALSE)</f>
        <v>V5757301200200Q</v>
      </c>
      <c r="C1371" s="36">
        <f>VLOOKUP(AllData[[#This Row],[Order]],MM[],2,FALSE)</f>
        <v>222</v>
      </c>
      <c r="D1371" s="36" t="s">
        <v>99</v>
      </c>
      <c r="E1371" s="36" t="s">
        <v>69</v>
      </c>
      <c r="F1371" s="36" t="s">
        <v>70</v>
      </c>
      <c r="G1371" s="36" t="s">
        <v>100</v>
      </c>
      <c r="H1371" s="36">
        <v>50</v>
      </c>
      <c r="I1371" s="36">
        <v>50</v>
      </c>
    </row>
    <row r="1372" spans="1:9" x14ac:dyDescent="0.35">
      <c r="A1372" s="36">
        <v>1538316</v>
      </c>
      <c r="B1372" s="36" t="str">
        <f>VLOOKUP(AllData[[#This Row],[Order]],MM[],3,FALSE)</f>
        <v>V5757301200200Q</v>
      </c>
      <c r="C1372" s="36">
        <f>VLOOKUP(AllData[[#This Row],[Order]],MM[],2,FALSE)</f>
        <v>222</v>
      </c>
      <c r="D1372" s="36" t="s">
        <v>101</v>
      </c>
      <c r="E1372" s="36" t="s">
        <v>102</v>
      </c>
      <c r="F1372" s="36" t="s">
        <v>100</v>
      </c>
      <c r="G1372" s="36" t="s">
        <v>103</v>
      </c>
      <c r="H1372" s="36">
        <v>10</v>
      </c>
      <c r="I1372" s="36">
        <v>10</v>
      </c>
    </row>
    <row r="1373" spans="1:9" x14ac:dyDescent="0.35">
      <c r="A1373" s="36">
        <v>1538316</v>
      </c>
      <c r="B1373" s="36" t="str">
        <f>VLOOKUP(AllData[[#This Row],[Order]],MM[],3,FALSE)</f>
        <v>V5757301200200Q</v>
      </c>
      <c r="C1373" s="36">
        <f>VLOOKUP(AllData[[#This Row],[Order]],MM[],2,FALSE)</f>
        <v>222</v>
      </c>
      <c r="D1373" s="36" t="s">
        <v>104</v>
      </c>
      <c r="E1373" s="36" t="s">
        <v>102</v>
      </c>
      <c r="F1373" s="36" t="s">
        <v>100</v>
      </c>
      <c r="G1373" s="36" t="s">
        <v>106</v>
      </c>
      <c r="H1373" s="36">
        <v>10</v>
      </c>
      <c r="I1373" s="36">
        <v>10</v>
      </c>
    </row>
    <row r="1374" spans="1:9" x14ac:dyDescent="0.35">
      <c r="A1374" s="36">
        <v>1538316</v>
      </c>
      <c r="B1374" s="36" t="str">
        <f>VLOOKUP(AllData[[#This Row],[Order]],MM[],3,FALSE)</f>
        <v>V5757301200200Q</v>
      </c>
      <c r="C1374" s="36">
        <f>VLOOKUP(AllData[[#This Row],[Order]],MM[],2,FALSE)</f>
        <v>222</v>
      </c>
      <c r="D1374" s="36" t="s">
        <v>60</v>
      </c>
      <c r="E1374" s="36" t="s">
        <v>61</v>
      </c>
      <c r="F1374" s="36" t="s">
        <v>63</v>
      </c>
      <c r="G1374" s="36" t="s">
        <v>108</v>
      </c>
      <c r="H1374" s="36">
        <v>841.26</v>
      </c>
      <c r="I1374" s="36">
        <v>1</v>
      </c>
    </row>
    <row r="1375" spans="1:9" x14ac:dyDescent="0.35">
      <c r="A1375" s="36">
        <v>1538316</v>
      </c>
      <c r="B1375" s="36" t="str">
        <f>VLOOKUP(AllData[[#This Row],[Order]],MM[],3,FALSE)</f>
        <v>V5757301200200Q</v>
      </c>
      <c r="C1375" s="36">
        <f>VLOOKUP(AllData[[#This Row],[Order]],MM[],2,FALSE)</f>
        <v>222</v>
      </c>
      <c r="D1375" s="36" t="s">
        <v>82</v>
      </c>
      <c r="E1375" s="36" t="s">
        <v>83</v>
      </c>
      <c r="F1375" s="36" t="s">
        <v>84</v>
      </c>
      <c r="G1375" s="36" t="s">
        <v>110</v>
      </c>
      <c r="H1375" s="36">
        <v>167.88</v>
      </c>
      <c r="I1375" s="36">
        <v>5</v>
      </c>
    </row>
    <row r="1376" spans="1:9" x14ac:dyDescent="0.35">
      <c r="A1376" s="36">
        <v>1538678</v>
      </c>
      <c r="B1376" s="36" t="str">
        <f>VLOOKUP(AllData[[#This Row],[Order]],MM[],3,FALSE)</f>
        <v>V5757301200200Q</v>
      </c>
      <c r="C1376" s="36">
        <f>VLOOKUP(AllData[[#This Row],[Order]],MM[],2,FALSE)</f>
        <v>223</v>
      </c>
      <c r="D1376" s="36" t="s">
        <v>60</v>
      </c>
      <c r="E1376" s="36" t="s">
        <v>61</v>
      </c>
      <c r="F1376" s="36" t="s">
        <v>63</v>
      </c>
      <c r="G1376" s="36" t="s">
        <v>64</v>
      </c>
      <c r="H1376" s="36">
        <v>79.38</v>
      </c>
      <c r="I1376" s="36">
        <v>20</v>
      </c>
    </row>
    <row r="1377" spans="1:9" x14ac:dyDescent="0.35">
      <c r="A1377" s="36">
        <v>1538678</v>
      </c>
      <c r="B1377" s="36" t="str">
        <f>VLOOKUP(AllData[[#This Row],[Order]],MM[],3,FALSE)</f>
        <v>V5757301200200Q</v>
      </c>
      <c r="C1377" s="36">
        <f>VLOOKUP(AllData[[#This Row],[Order]],MM[],2,FALSE)</f>
        <v>223</v>
      </c>
      <c r="D1377" s="36" t="s">
        <v>68</v>
      </c>
      <c r="E1377" s="36" t="s">
        <v>69</v>
      </c>
      <c r="F1377" s="36" t="s">
        <v>70</v>
      </c>
      <c r="G1377" s="36" t="s">
        <v>71</v>
      </c>
      <c r="H1377" s="36">
        <v>30</v>
      </c>
      <c r="I1377" s="36">
        <v>30</v>
      </c>
    </row>
    <row r="1378" spans="1:9" x14ac:dyDescent="0.35">
      <c r="A1378" s="36">
        <v>1538678</v>
      </c>
      <c r="B1378" s="36" t="str">
        <f>VLOOKUP(AllData[[#This Row],[Order]],MM[],3,FALSE)</f>
        <v>V5757301200200Q</v>
      </c>
      <c r="C1378" s="36">
        <f>VLOOKUP(AllData[[#This Row],[Order]],MM[],2,FALSE)</f>
        <v>223</v>
      </c>
      <c r="D1378" s="36" t="s">
        <v>73</v>
      </c>
      <c r="E1378" s="36" t="s">
        <v>61</v>
      </c>
      <c r="F1378" s="36" t="s">
        <v>63</v>
      </c>
      <c r="G1378" s="36" t="s">
        <v>74</v>
      </c>
      <c r="H1378" s="36">
        <v>1184.8800000000001</v>
      </c>
      <c r="I1378" s="36">
        <v>200</v>
      </c>
    </row>
    <row r="1379" spans="1:9" x14ac:dyDescent="0.35">
      <c r="A1379" s="36">
        <v>1538678</v>
      </c>
      <c r="B1379" s="36" t="str">
        <f>VLOOKUP(AllData[[#This Row],[Order]],MM[],3,FALSE)</f>
        <v>V5757301200200Q</v>
      </c>
      <c r="C1379" s="36">
        <f>VLOOKUP(AllData[[#This Row],[Order]],MM[],2,FALSE)</f>
        <v>223</v>
      </c>
      <c r="D1379" s="36" t="s">
        <v>75</v>
      </c>
      <c r="E1379" s="36" t="s">
        <v>61</v>
      </c>
      <c r="F1379" s="36" t="s">
        <v>63</v>
      </c>
      <c r="G1379" s="36" t="s">
        <v>76</v>
      </c>
      <c r="H1379" s="36">
        <v>615.24</v>
      </c>
      <c r="I1379" s="36">
        <v>500</v>
      </c>
    </row>
    <row r="1380" spans="1:9" x14ac:dyDescent="0.35">
      <c r="A1380" s="36">
        <v>1538678</v>
      </c>
      <c r="B1380" s="36" t="str">
        <f>VLOOKUP(AllData[[#This Row],[Order]],MM[],3,FALSE)</f>
        <v>V5757301200200Q</v>
      </c>
      <c r="C1380" s="36">
        <f>VLOOKUP(AllData[[#This Row],[Order]],MM[],2,FALSE)</f>
        <v>223</v>
      </c>
      <c r="D1380" s="36" t="s">
        <v>78</v>
      </c>
      <c r="E1380" s="36" t="s">
        <v>69</v>
      </c>
      <c r="F1380" s="36" t="s">
        <v>70</v>
      </c>
      <c r="G1380" s="36" t="s">
        <v>79</v>
      </c>
      <c r="H1380" s="36">
        <v>20</v>
      </c>
      <c r="I1380" s="36">
        <v>20</v>
      </c>
    </row>
    <row r="1381" spans="1:9" x14ac:dyDescent="0.35">
      <c r="A1381" s="36">
        <v>1538678</v>
      </c>
      <c r="B1381" s="36" t="str">
        <f>VLOOKUP(AllData[[#This Row],[Order]],MM[],3,FALSE)</f>
        <v>V5757301200200Q</v>
      </c>
      <c r="C1381" s="36">
        <f>VLOOKUP(AllData[[#This Row],[Order]],MM[],2,FALSE)</f>
        <v>223</v>
      </c>
      <c r="D1381" s="36" t="s">
        <v>80</v>
      </c>
      <c r="E1381" s="36" t="s">
        <v>69</v>
      </c>
      <c r="F1381" s="36" t="s">
        <v>70</v>
      </c>
      <c r="G1381" s="36" t="s">
        <v>81</v>
      </c>
      <c r="H1381" s="36">
        <v>20</v>
      </c>
      <c r="I1381" s="36">
        <v>20</v>
      </c>
    </row>
    <row r="1382" spans="1:9" x14ac:dyDescent="0.35">
      <c r="A1382" s="36">
        <v>1538678</v>
      </c>
      <c r="B1382" s="36" t="str">
        <f>VLOOKUP(AllData[[#This Row],[Order]],MM[],3,FALSE)</f>
        <v>V5757301200200Q</v>
      </c>
      <c r="C1382" s="36">
        <f>VLOOKUP(AllData[[#This Row],[Order]],MM[],2,FALSE)</f>
        <v>223</v>
      </c>
      <c r="D1382" s="36" t="s">
        <v>82</v>
      </c>
      <c r="E1382" s="36" t="s">
        <v>83</v>
      </c>
      <c r="F1382" s="36" t="s">
        <v>84</v>
      </c>
      <c r="G1382" s="36" t="s">
        <v>84</v>
      </c>
      <c r="H1382" s="36">
        <v>443.16</v>
      </c>
      <c r="I1382" s="36">
        <v>450</v>
      </c>
    </row>
    <row r="1383" spans="1:9" x14ac:dyDescent="0.35">
      <c r="A1383" s="36">
        <v>1538678</v>
      </c>
      <c r="B1383" s="36" t="str">
        <f>VLOOKUP(AllData[[#This Row],[Order]],MM[],3,FALSE)</f>
        <v>V5757301200200Q</v>
      </c>
      <c r="C1383" s="36">
        <f>VLOOKUP(AllData[[#This Row],[Order]],MM[],2,FALSE)</f>
        <v>223</v>
      </c>
      <c r="D1383" s="36" t="s">
        <v>85</v>
      </c>
      <c r="E1383" s="36" t="s">
        <v>86</v>
      </c>
      <c r="F1383" s="36" t="s">
        <v>87</v>
      </c>
      <c r="G1383" s="36" t="s">
        <v>87</v>
      </c>
      <c r="H1383" s="36">
        <v>20</v>
      </c>
      <c r="I1383" s="36">
        <v>20</v>
      </c>
    </row>
    <row r="1384" spans="1:9" x14ac:dyDescent="0.35">
      <c r="A1384" s="36">
        <v>1538678</v>
      </c>
      <c r="B1384" s="36" t="str">
        <f>VLOOKUP(AllData[[#This Row],[Order]],MM[],3,FALSE)</f>
        <v>V5757301200200Q</v>
      </c>
      <c r="C1384" s="36">
        <f>VLOOKUP(AllData[[#This Row],[Order]],MM[],2,FALSE)</f>
        <v>223</v>
      </c>
      <c r="D1384" s="36" t="s">
        <v>88</v>
      </c>
      <c r="E1384" s="36" t="s">
        <v>89</v>
      </c>
      <c r="F1384" s="36" t="s">
        <v>91</v>
      </c>
      <c r="G1384" s="36" t="s">
        <v>92</v>
      </c>
      <c r="H1384" s="36"/>
      <c r="I1384" s="36">
        <v>0</v>
      </c>
    </row>
    <row r="1385" spans="1:9" x14ac:dyDescent="0.35">
      <c r="A1385" s="36">
        <v>1538678</v>
      </c>
      <c r="B1385" s="36" t="str">
        <f>VLOOKUP(AllData[[#This Row],[Order]],MM[],3,FALSE)</f>
        <v>V5757301200200Q</v>
      </c>
      <c r="C1385" s="36">
        <f>VLOOKUP(AllData[[#This Row],[Order]],MM[],2,FALSE)</f>
        <v>223</v>
      </c>
      <c r="D1385" s="36" t="s">
        <v>95</v>
      </c>
      <c r="E1385" s="36" t="s">
        <v>61</v>
      </c>
      <c r="F1385" s="36" t="s">
        <v>63</v>
      </c>
      <c r="G1385" s="36" t="s">
        <v>96</v>
      </c>
      <c r="H1385" s="36">
        <v>20.716999999999999</v>
      </c>
      <c r="I1385" s="36">
        <v>40</v>
      </c>
    </row>
    <row r="1386" spans="1:9" x14ac:dyDescent="0.35">
      <c r="A1386" s="36">
        <v>1538678</v>
      </c>
      <c r="B1386" s="36" t="str">
        <f>VLOOKUP(AllData[[#This Row],[Order]],MM[],3,FALSE)</f>
        <v>V5757301200200Q</v>
      </c>
      <c r="C1386" s="36">
        <f>VLOOKUP(AllData[[#This Row],[Order]],MM[],2,FALSE)</f>
        <v>223</v>
      </c>
      <c r="D1386" s="36" t="s">
        <v>97</v>
      </c>
      <c r="E1386" s="36" t="s">
        <v>69</v>
      </c>
      <c r="F1386" s="36" t="s">
        <v>70</v>
      </c>
      <c r="G1386" s="36" t="s">
        <v>98</v>
      </c>
      <c r="H1386" s="36">
        <v>20</v>
      </c>
      <c r="I1386" s="36">
        <v>20</v>
      </c>
    </row>
    <row r="1387" spans="1:9" x14ac:dyDescent="0.35">
      <c r="A1387" s="36">
        <v>1538678</v>
      </c>
      <c r="B1387" s="36" t="str">
        <f>VLOOKUP(AllData[[#This Row],[Order]],MM[],3,FALSE)</f>
        <v>V5757301200200Q</v>
      </c>
      <c r="C1387" s="36">
        <f>VLOOKUP(AllData[[#This Row],[Order]],MM[],2,FALSE)</f>
        <v>223</v>
      </c>
      <c r="D1387" s="36" t="s">
        <v>99</v>
      </c>
      <c r="E1387" s="36" t="s">
        <v>69</v>
      </c>
      <c r="F1387" s="36" t="s">
        <v>70</v>
      </c>
      <c r="G1387" s="36" t="s">
        <v>100</v>
      </c>
      <c r="H1387" s="36">
        <v>50</v>
      </c>
      <c r="I1387" s="36">
        <v>50</v>
      </c>
    </row>
    <row r="1388" spans="1:9" x14ac:dyDescent="0.35">
      <c r="A1388" s="36">
        <v>1538678</v>
      </c>
      <c r="B1388" s="36" t="str">
        <f>VLOOKUP(AllData[[#This Row],[Order]],MM[],3,FALSE)</f>
        <v>V5757301200200Q</v>
      </c>
      <c r="C1388" s="36">
        <f>VLOOKUP(AllData[[#This Row],[Order]],MM[],2,FALSE)</f>
        <v>223</v>
      </c>
      <c r="D1388" s="36" t="s">
        <v>101</v>
      </c>
      <c r="E1388" s="36" t="s">
        <v>102</v>
      </c>
      <c r="F1388" s="36" t="s">
        <v>100</v>
      </c>
      <c r="G1388" s="36" t="s">
        <v>103</v>
      </c>
      <c r="H1388" s="36">
        <v>10</v>
      </c>
      <c r="I1388" s="36">
        <v>10</v>
      </c>
    </row>
    <row r="1389" spans="1:9" x14ac:dyDescent="0.35">
      <c r="A1389" s="36">
        <v>1538678</v>
      </c>
      <c r="B1389" s="36" t="str">
        <f>VLOOKUP(AllData[[#This Row],[Order]],MM[],3,FALSE)</f>
        <v>V5757301200200Q</v>
      </c>
      <c r="C1389" s="36">
        <f>VLOOKUP(AllData[[#This Row],[Order]],MM[],2,FALSE)</f>
        <v>223</v>
      </c>
      <c r="D1389" s="36" t="s">
        <v>104</v>
      </c>
      <c r="E1389" s="36" t="s">
        <v>102</v>
      </c>
      <c r="F1389" s="36" t="s">
        <v>100</v>
      </c>
      <c r="G1389" s="36" t="s">
        <v>106</v>
      </c>
      <c r="H1389" s="36">
        <v>10</v>
      </c>
      <c r="I1389" s="36">
        <v>10</v>
      </c>
    </row>
    <row r="1390" spans="1:9" x14ac:dyDescent="0.35">
      <c r="A1390" s="36">
        <v>1538678</v>
      </c>
      <c r="B1390" s="36" t="str">
        <f>VLOOKUP(AllData[[#This Row],[Order]],MM[],3,FALSE)</f>
        <v>V5757301200200Q</v>
      </c>
      <c r="C1390" s="36">
        <f>VLOOKUP(AllData[[#This Row],[Order]],MM[],2,FALSE)</f>
        <v>223</v>
      </c>
      <c r="D1390" s="36" t="s">
        <v>60</v>
      </c>
      <c r="E1390" s="36" t="s">
        <v>61</v>
      </c>
      <c r="F1390" s="36" t="s">
        <v>63</v>
      </c>
      <c r="G1390" s="36" t="s">
        <v>108</v>
      </c>
      <c r="H1390" s="36"/>
      <c r="I1390" s="36">
        <v>1</v>
      </c>
    </row>
    <row r="1391" spans="1:9" x14ac:dyDescent="0.35">
      <c r="A1391" s="36">
        <v>1538678</v>
      </c>
      <c r="B1391" s="36" t="str">
        <f>VLOOKUP(AllData[[#This Row],[Order]],MM[],3,FALSE)</f>
        <v>V5757301200200Q</v>
      </c>
      <c r="C1391" s="36">
        <f>VLOOKUP(AllData[[#This Row],[Order]],MM[],2,FALSE)</f>
        <v>223</v>
      </c>
      <c r="D1391" s="36" t="s">
        <v>82</v>
      </c>
      <c r="E1391" s="36" t="s">
        <v>83</v>
      </c>
      <c r="F1391" s="36" t="s">
        <v>84</v>
      </c>
      <c r="G1391" s="36" t="s">
        <v>110</v>
      </c>
      <c r="H1391" s="36"/>
      <c r="I1391" s="36">
        <v>5</v>
      </c>
    </row>
    <row r="1392" spans="1:9" x14ac:dyDescent="0.35">
      <c r="A1392" s="36">
        <v>1538679</v>
      </c>
      <c r="B1392" s="36" t="str">
        <f>VLOOKUP(AllData[[#This Row],[Order]],MM[],3,FALSE)</f>
        <v>V5757301200200R</v>
      </c>
      <c r="C1392" s="36">
        <f>VLOOKUP(AllData[[#This Row],[Order]],MM[],2,FALSE)</f>
        <v>223</v>
      </c>
      <c r="D1392" s="36" t="s">
        <v>60</v>
      </c>
      <c r="E1392" s="36" t="s">
        <v>61</v>
      </c>
      <c r="F1392" s="36" t="s">
        <v>63</v>
      </c>
      <c r="G1392" s="36" t="s">
        <v>64</v>
      </c>
      <c r="H1392" s="36">
        <v>11.4</v>
      </c>
      <c r="I1392" s="36">
        <v>20</v>
      </c>
    </row>
    <row r="1393" spans="1:9" x14ac:dyDescent="0.35">
      <c r="A1393" s="36">
        <v>1538679</v>
      </c>
      <c r="B1393" s="36" t="str">
        <f>VLOOKUP(AllData[[#This Row],[Order]],MM[],3,FALSE)</f>
        <v>V5757301200200R</v>
      </c>
      <c r="C1393" s="36">
        <f>VLOOKUP(AllData[[#This Row],[Order]],MM[],2,FALSE)</f>
        <v>223</v>
      </c>
      <c r="D1393" s="36" t="s">
        <v>68</v>
      </c>
      <c r="E1393" s="36" t="s">
        <v>69</v>
      </c>
      <c r="F1393" s="36" t="s">
        <v>70</v>
      </c>
      <c r="G1393" s="36" t="s">
        <v>71</v>
      </c>
      <c r="H1393" s="36">
        <v>30</v>
      </c>
      <c r="I1393" s="36">
        <v>30</v>
      </c>
    </row>
    <row r="1394" spans="1:9" x14ac:dyDescent="0.35">
      <c r="A1394" s="36">
        <v>1538679</v>
      </c>
      <c r="B1394" s="36" t="str">
        <f>VLOOKUP(AllData[[#This Row],[Order]],MM[],3,FALSE)</f>
        <v>V5757301200200R</v>
      </c>
      <c r="C1394" s="36">
        <f>VLOOKUP(AllData[[#This Row],[Order]],MM[],2,FALSE)</f>
        <v>223</v>
      </c>
      <c r="D1394" s="36" t="s">
        <v>73</v>
      </c>
      <c r="E1394" s="36" t="s">
        <v>61</v>
      </c>
      <c r="F1394" s="36" t="s">
        <v>63</v>
      </c>
      <c r="G1394" s="36" t="s">
        <v>74</v>
      </c>
      <c r="H1394" s="36">
        <v>491.88</v>
      </c>
      <c r="I1394" s="36">
        <v>200</v>
      </c>
    </row>
    <row r="1395" spans="1:9" x14ac:dyDescent="0.35">
      <c r="A1395" s="36">
        <v>1538679</v>
      </c>
      <c r="B1395" s="36" t="str">
        <f>VLOOKUP(AllData[[#This Row],[Order]],MM[],3,FALSE)</f>
        <v>V5757301200200R</v>
      </c>
      <c r="C1395" s="36">
        <f>VLOOKUP(AllData[[#This Row],[Order]],MM[],2,FALSE)</f>
        <v>223</v>
      </c>
      <c r="D1395" s="36" t="s">
        <v>75</v>
      </c>
      <c r="E1395" s="36" t="s">
        <v>61</v>
      </c>
      <c r="F1395" s="36" t="s">
        <v>63</v>
      </c>
      <c r="G1395" s="36" t="s">
        <v>76</v>
      </c>
      <c r="H1395" s="36">
        <v>804</v>
      </c>
      <c r="I1395" s="36">
        <v>500</v>
      </c>
    </row>
    <row r="1396" spans="1:9" x14ac:dyDescent="0.35">
      <c r="A1396" s="36">
        <v>1538679</v>
      </c>
      <c r="B1396" s="36" t="str">
        <f>VLOOKUP(AllData[[#This Row],[Order]],MM[],3,FALSE)</f>
        <v>V5757301200200R</v>
      </c>
      <c r="C1396" s="36">
        <f>VLOOKUP(AllData[[#This Row],[Order]],MM[],2,FALSE)</f>
        <v>223</v>
      </c>
      <c r="D1396" s="36" t="s">
        <v>78</v>
      </c>
      <c r="E1396" s="36" t="s">
        <v>69</v>
      </c>
      <c r="F1396" s="36" t="s">
        <v>70</v>
      </c>
      <c r="G1396" s="36" t="s">
        <v>79</v>
      </c>
      <c r="H1396" s="36">
        <v>20</v>
      </c>
      <c r="I1396" s="36">
        <v>20</v>
      </c>
    </row>
    <row r="1397" spans="1:9" x14ac:dyDescent="0.35">
      <c r="A1397" s="36">
        <v>1538679</v>
      </c>
      <c r="B1397" s="36" t="str">
        <f>VLOOKUP(AllData[[#This Row],[Order]],MM[],3,FALSE)</f>
        <v>V5757301200200R</v>
      </c>
      <c r="C1397" s="36">
        <f>VLOOKUP(AllData[[#This Row],[Order]],MM[],2,FALSE)</f>
        <v>223</v>
      </c>
      <c r="D1397" s="36" t="s">
        <v>80</v>
      </c>
      <c r="E1397" s="36" t="s">
        <v>69</v>
      </c>
      <c r="F1397" s="36" t="s">
        <v>70</v>
      </c>
      <c r="G1397" s="36" t="s">
        <v>81</v>
      </c>
      <c r="H1397" s="36">
        <v>20</v>
      </c>
      <c r="I1397" s="36">
        <v>20</v>
      </c>
    </row>
    <row r="1398" spans="1:9" x14ac:dyDescent="0.35">
      <c r="A1398" s="36">
        <v>1538679</v>
      </c>
      <c r="B1398" s="36" t="str">
        <f>VLOOKUP(AllData[[#This Row],[Order]],MM[],3,FALSE)</f>
        <v>V5757301200200R</v>
      </c>
      <c r="C1398" s="36">
        <f>VLOOKUP(AllData[[#This Row],[Order]],MM[],2,FALSE)</f>
        <v>223</v>
      </c>
      <c r="D1398" s="36" t="s">
        <v>82</v>
      </c>
      <c r="E1398" s="36" t="s">
        <v>83</v>
      </c>
      <c r="F1398" s="36" t="s">
        <v>84</v>
      </c>
      <c r="G1398" s="36" t="s">
        <v>84</v>
      </c>
      <c r="H1398" s="36">
        <v>230.74700000000001</v>
      </c>
      <c r="I1398" s="36">
        <v>450</v>
      </c>
    </row>
    <row r="1399" spans="1:9" x14ac:dyDescent="0.35">
      <c r="A1399" s="36">
        <v>1538679</v>
      </c>
      <c r="B1399" s="36" t="str">
        <f>VLOOKUP(AllData[[#This Row],[Order]],MM[],3,FALSE)</f>
        <v>V5757301200200R</v>
      </c>
      <c r="C1399" s="36">
        <f>VLOOKUP(AllData[[#This Row],[Order]],MM[],2,FALSE)</f>
        <v>223</v>
      </c>
      <c r="D1399" s="36" t="s">
        <v>85</v>
      </c>
      <c r="E1399" s="36" t="s">
        <v>86</v>
      </c>
      <c r="F1399" s="36" t="s">
        <v>87</v>
      </c>
      <c r="G1399" s="36" t="s">
        <v>87</v>
      </c>
      <c r="H1399" s="36">
        <v>20</v>
      </c>
      <c r="I1399" s="36">
        <v>20</v>
      </c>
    </row>
    <row r="1400" spans="1:9" x14ac:dyDescent="0.35">
      <c r="A1400" s="36">
        <v>1538679</v>
      </c>
      <c r="B1400" s="36" t="str">
        <f>VLOOKUP(AllData[[#This Row],[Order]],MM[],3,FALSE)</f>
        <v>V5757301200200R</v>
      </c>
      <c r="C1400" s="36">
        <f>VLOOKUP(AllData[[#This Row],[Order]],MM[],2,FALSE)</f>
        <v>223</v>
      </c>
      <c r="D1400" s="36" t="s">
        <v>88</v>
      </c>
      <c r="E1400" s="36" t="s">
        <v>89</v>
      </c>
      <c r="F1400" s="36" t="s">
        <v>91</v>
      </c>
      <c r="G1400" s="36" t="s">
        <v>92</v>
      </c>
      <c r="H1400" s="36"/>
      <c r="I1400" s="36">
        <v>0</v>
      </c>
    </row>
    <row r="1401" spans="1:9" x14ac:dyDescent="0.35">
      <c r="A1401" s="36">
        <v>1538679</v>
      </c>
      <c r="B1401" s="36" t="str">
        <f>VLOOKUP(AllData[[#This Row],[Order]],MM[],3,FALSE)</f>
        <v>V5757301200200R</v>
      </c>
      <c r="C1401" s="36">
        <f>VLOOKUP(AllData[[#This Row],[Order]],MM[],2,FALSE)</f>
        <v>223</v>
      </c>
      <c r="D1401" s="36" t="s">
        <v>95</v>
      </c>
      <c r="E1401" s="36" t="s">
        <v>61</v>
      </c>
      <c r="F1401" s="36" t="s">
        <v>63</v>
      </c>
      <c r="G1401" s="36" t="s">
        <v>96</v>
      </c>
      <c r="H1401" s="36">
        <v>19.417000000000002</v>
      </c>
      <c r="I1401" s="36">
        <v>40</v>
      </c>
    </row>
    <row r="1402" spans="1:9" x14ac:dyDescent="0.35">
      <c r="A1402" s="36">
        <v>1538679</v>
      </c>
      <c r="B1402" s="36" t="str">
        <f>VLOOKUP(AllData[[#This Row],[Order]],MM[],3,FALSE)</f>
        <v>V5757301200200R</v>
      </c>
      <c r="C1402" s="36">
        <f>VLOOKUP(AllData[[#This Row],[Order]],MM[],2,FALSE)</f>
        <v>223</v>
      </c>
      <c r="D1402" s="36" t="s">
        <v>97</v>
      </c>
      <c r="E1402" s="36" t="s">
        <v>69</v>
      </c>
      <c r="F1402" s="36" t="s">
        <v>70</v>
      </c>
      <c r="G1402" s="36" t="s">
        <v>98</v>
      </c>
      <c r="H1402" s="36">
        <v>20</v>
      </c>
      <c r="I1402" s="36">
        <v>20</v>
      </c>
    </row>
    <row r="1403" spans="1:9" x14ac:dyDescent="0.35">
      <c r="A1403" s="36">
        <v>1538679</v>
      </c>
      <c r="B1403" s="36" t="str">
        <f>VLOOKUP(AllData[[#This Row],[Order]],MM[],3,FALSE)</f>
        <v>V5757301200200R</v>
      </c>
      <c r="C1403" s="36">
        <f>VLOOKUP(AllData[[#This Row],[Order]],MM[],2,FALSE)</f>
        <v>223</v>
      </c>
      <c r="D1403" s="36" t="s">
        <v>99</v>
      </c>
      <c r="E1403" s="36" t="s">
        <v>69</v>
      </c>
      <c r="F1403" s="36" t="s">
        <v>70</v>
      </c>
      <c r="G1403" s="36" t="s">
        <v>100</v>
      </c>
      <c r="H1403" s="36">
        <v>50</v>
      </c>
      <c r="I1403" s="36">
        <v>50</v>
      </c>
    </row>
    <row r="1404" spans="1:9" x14ac:dyDescent="0.35">
      <c r="A1404" s="36">
        <v>1538679</v>
      </c>
      <c r="B1404" s="36" t="str">
        <f>VLOOKUP(AllData[[#This Row],[Order]],MM[],3,FALSE)</f>
        <v>V5757301200200R</v>
      </c>
      <c r="C1404" s="36">
        <f>VLOOKUP(AllData[[#This Row],[Order]],MM[],2,FALSE)</f>
        <v>223</v>
      </c>
      <c r="D1404" s="36" t="s">
        <v>101</v>
      </c>
      <c r="E1404" s="36" t="s">
        <v>102</v>
      </c>
      <c r="F1404" s="36" t="s">
        <v>100</v>
      </c>
      <c r="G1404" s="36" t="s">
        <v>103</v>
      </c>
      <c r="H1404" s="36">
        <v>10</v>
      </c>
      <c r="I1404" s="36">
        <v>10</v>
      </c>
    </row>
    <row r="1405" spans="1:9" x14ac:dyDescent="0.35">
      <c r="A1405" s="36">
        <v>1538679</v>
      </c>
      <c r="B1405" s="36" t="str">
        <f>VLOOKUP(AllData[[#This Row],[Order]],MM[],3,FALSE)</f>
        <v>V5757301200200R</v>
      </c>
      <c r="C1405" s="36">
        <f>VLOOKUP(AllData[[#This Row],[Order]],MM[],2,FALSE)</f>
        <v>223</v>
      </c>
      <c r="D1405" s="36" t="s">
        <v>104</v>
      </c>
      <c r="E1405" s="36" t="s">
        <v>102</v>
      </c>
      <c r="F1405" s="36" t="s">
        <v>100</v>
      </c>
      <c r="G1405" s="36" t="s">
        <v>106</v>
      </c>
      <c r="H1405" s="36">
        <v>10</v>
      </c>
      <c r="I1405" s="36">
        <v>10</v>
      </c>
    </row>
    <row r="1406" spans="1:9" x14ac:dyDescent="0.35">
      <c r="A1406" s="36">
        <v>1538679</v>
      </c>
      <c r="B1406" s="36" t="str">
        <f>VLOOKUP(AllData[[#This Row],[Order]],MM[],3,FALSE)</f>
        <v>V5757301200200R</v>
      </c>
      <c r="C1406" s="36">
        <f>VLOOKUP(AllData[[#This Row],[Order]],MM[],2,FALSE)</f>
        <v>223</v>
      </c>
      <c r="D1406" s="36" t="s">
        <v>60</v>
      </c>
      <c r="E1406" s="36" t="s">
        <v>61</v>
      </c>
      <c r="F1406" s="36" t="s">
        <v>63</v>
      </c>
      <c r="G1406" s="36" t="s">
        <v>108</v>
      </c>
      <c r="H1406" s="36">
        <v>435.96</v>
      </c>
      <c r="I1406" s="36">
        <v>1</v>
      </c>
    </row>
    <row r="1407" spans="1:9" x14ac:dyDescent="0.35">
      <c r="A1407" s="36">
        <v>1538679</v>
      </c>
      <c r="B1407" s="36" t="str">
        <f>VLOOKUP(AllData[[#This Row],[Order]],MM[],3,FALSE)</f>
        <v>V5757301200200R</v>
      </c>
      <c r="C1407" s="36">
        <f>VLOOKUP(AllData[[#This Row],[Order]],MM[],2,FALSE)</f>
        <v>223</v>
      </c>
      <c r="D1407" s="36" t="s">
        <v>82</v>
      </c>
      <c r="E1407" s="36" t="s">
        <v>83</v>
      </c>
      <c r="F1407" s="36" t="s">
        <v>84</v>
      </c>
      <c r="G1407" s="36" t="s">
        <v>110</v>
      </c>
      <c r="H1407" s="36"/>
      <c r="I1407" s="36">
        <v>5</v>
      </c>
    </row>
    <row r="1408" spans="1:9" x14ac:dyDescent="0.35">
      <c r="A1408" s="36">
        <v>1538720</v>
      </c>
      <c r="B1408" s="36" t="str">
        <f>VLOOKUP(AllData[[#This Row],[Order]],MM[],3,FALSE)</f>
        <v>V5757321200400</v>
      </c>
      <c r="C1408" s="36">
        <f>VLOOKUP(AllData[[#This Row],[Order]],MM[],2,FALSE)</f>
        <v>222</v>
      </c>
      <c r="D1408" s="36" t="s">
        <v>60</v>
      </c>
      <c r="E1408" s="36" t="s">
        <v>61</v>
      </c>
      <c r="F1408" s="36" t="s">
        <v>63</v>
      </c>
      <c r="G1408" s="36" t="s">
        <v>64</v>
      </c>
      <c r="H1408" s="36">
        <v>79.08</v>
      </c>
      <c r="I1408" s="36">
        <v>20</v>
      </c>
    </row>
    <row r="1409" spans="1:9" x14ac:dyDescent="0.35">
      <c r="A1409" s="36">
        <v>1538720</v>
      </c>
      <c r="B1409" s="36" t="str">
        <f>VLOOKUP(AllData[[#This Row],[Order]],MM[],3,FALSE)</f>
        <v>V5757321200400</v>
      </c>
      <c r="C1409" s="36">
        <f>VLOOKUP(AllData[[#This Row],[Order]],MM[],2,FALSE)</f>
        <v>222</v>
      </c>
      <c r="D1409" s="36" t="s">
        <v>68</v>
      </c>
      <c r="E1409" s="36" t="s">
        <v>69</v>
      </c>
      <c r="F1409" s="36" t="s">
        <v>70</v>
      </c>
      <c r="G1409" s="36" t="s">
        <v>71</v>
      </c>
      <c r="H1409" s="36">
        <v>30</v>
      </c>
      <c r="I1409" s="36">
        <v>30</v>
      </c>
    </row>
    <row r="1410" spans="1:9" x14ac:dyDescent="0.35">
      <c r="A1410" s="36">
        <v>1538720</v>
      </c>
      <c r="B1410" s="36" t="str">
        <f>VLOOKUP(AllData[[#This Row],[Order]],MM[],3,FALSE)</f>
        <v>V5757321200400</v>
      </c>
      <c r="C1410" s="36">
        <f>VLOOKUP(AllData[[#This Row],[Order]],MM[],2,FALSE)</f>
        <v>222</v>
      </c>
      <c r="D1410" s="36" t="s">
        <v>73</v>
      </c>
      <c r="E1410" s="36" t="s">
        <v>61</v>
      </c>
      <c r="F1410" s="36" t="s">
        <v>63</v>
      </c>
      <c r="G1410" s="36" t="s">
        <v>74</v>
      </c>
      <c r="H1410" s="36">
        <v>423.96</v>
      </c>
      <c r="I1410" s="36">
        <v>200</v>
      </c>
    </row>
    <row r="1411" spans="1:9" x14ac:dyDescent="0.35">
      <c r="A1411" s="36">
        <v>1538720</v>
      </c>
      <c r="B1411" s="36" t="str">
        <f>VLOOKUP(AllData[[#This Row],[Order]],MM[],3,FALSE)</f>
        <v>V5757321200400</v>
      </c>
      <c r="C1411" s="36">
        <f>VLOOKUP(AllData[[#This Row],[Order]],MM[],2,FALSE)</f>
        <v>222</v>
      </c>
      <c r="D1411" s="36" t="s">
        <v>75</v>
      </c>
      <c r="E1411" s="36" t="s">
        <v>61</v>
      </c>
      <c r="F1411" s="36" t="s">
        <v>63</v>
      </c>
      <c r="G1411" s="36" t="s">
        <v>76</v>
      </c>
      <c r="H1411" s="36">
        <v>1042.8</v>
      </c>
      <c r="I1411" s="36">
        <v>500</v>
      </c>
    </row>
    <row r="1412" spans="1:9" x14ac:dyDescent="0.35">
      <c r="A1412" s="36">
        <v>1538720</v>
      </c>
      <c r="B1412" s="36" t="str">
        <f>VLOOKUP(AllData[[#This Row],[Order]],MM[],3,FALSE)</f>
        <v>V5757321200400</v>
      </c>
      <c r="C1412" s="36">
        <f>VLOOKUP(AllData[[#This Row],[Order]],MM[],2,FALSE)</f>
        <v>222</v>
      </c>
      <c r="D1412" s="36" t="s">
        <v>78</v>
      </c>
      <c r="E1412" s="36" t="s">
        <v>69</v>
      </c>
      <c r="F1412" s="36" t="s">
        <v>70</v>
      </c>
      <c r="G1412" s="36" t="s">
        <v>79</v>
      </c>
      <c r="H1412" s="36">
        <v>20</v>
      </c>
      <c r="I1412" s="36">
        <v>20</v>
      </c>
    </row>
    <row r="1413" spans="1:9" x14ac:dyDescent="0.35">
      <c r="A1413" s="36">
        <v>1538720</v>
      </c>
      <c r="B1413" s="36" t="str">
        <f>VLOOKUP(AllData[[#This Row],[Order]],MM[],3,FALSE)</f>
        <v>V5757321200400</v>
      </c>
      <c r="C1413" s="36">
        <f>VLOOKUP(AllData[[#This Row],[Order]],MM[],2,FALSE)</f>
        <v>222</v>
      </c>
      <c r="D1413" s="36" t="s">
        <v>80</v>
      </c>
      <c r="E1413" s="36" t="s">
        <v>69</v>
      </c>
      <c r="F1413" s="36" t="s">
        <v>70</v>
      </c>
      <c r="G1413" s="36" t="s">
        <v>81</v>
      </c>
      <c r="H1413" s="36">
        <v>20</v>
      </c>
      <c r="I1413" s="36">
        <v>20</v>
      </c>
    </row>
    <row r="1414" spans="1:9" x14ac:dyDescent="0.35">
      <c r="A1414" s="36">
        <v>1538720</v>
      </c>
      <c r="B1414" s="36" t="str">
        <f>VLOOKUP(AllData[[#This Row],[Order]],MM[],3,FALSE)</f>
        <v>V5757321200400</v>
      </c>
      <c r="C1414" s="36">
        <f>VLOOKUP(AllData[[#This Row],[Order]],MM[],2,FALSE)</f>
        <v>222</v>
      </c>
      <c r="D1414" s="36" t="s">
        <v>82</v>
      </c>
      <c r="E1414" s="36" t="s">
        <v>83</v>
      </c>
      <c r="F1414" s="36" t="s">
        <v>84</v>
      </c>
      <c r="G1414" s="36" t="s">
        <v>84</v>
      </c>
      <c r="H1414" s="36">
        <v>623.40000000000009</v>
      </c>
      <c r="I1414" s="36">
        <v>450</v>
      </c>
    </row>
    <row r="1415" spans="1:9" x14ac:dyDescent="0.35">
      <c r="A1415" s="36">
        <v>1538720</v>
      </c>
      <c r="B1415" s="36" t="str">
        <f>VLOOKUP(AllData[[#This Row],[Order]],MM[],3,FALSE)</f>
        <v>V5757321200400</v>
      </c>
      <c r="C1415" s="36">
        <f>VLOOKUP(AllData[[#This Row],[Order]],MM[],2,FALSE)</f>
        <v>222</v>
      </c>
      <c r="D1415" s="36" t="s">
        <v>85</v>
      </c>
      <c r="E1415" s="36" t="s">
        <v>86</v>
      </c>
      <c r="F1415" s="36" t="s">
        <v>87</v>
      </c>
      <c r="G1415" s="36" t="s">
        <v>87</v>
      </c>
      <c r="H1415" s="36">
        <v>20</v>
      </c>
      <c r="I1415" s="36">
        <v>20</v>
      </c>
    </row>
    <row r="1416" spans="1:9" x14ac:dyDescent="0.35">
      <c r="A1416" s="36">
        <v>1538720</v>
      </c>
      <c r="B1416" s="36" t="str">
        <f>VLOOKUP(AllData[[#This Row],[Order]],MM[],3,FALSE)</f>
        <v>V5757321200400</v>
      </c>
      <c r="C1416" s="36">
        <f>VLOOKUP(AllData[[#This Row],[Order]],MM[],2,FALSE)</f>
        <v>222</v>
      </c>
      <c r="D1416" s="36" t="s">
        <v>95</v>
      </c>
      <c r="E1416" s="36" t="s">
        <v>61</v>
      </c>
      <c r="F1416" s="36" t="s">
        <v>63</v>
      </c>
      <c r="G1416" s="36" t="s">
        <v>96</v>
      </c>
      <c r="H1416" s="36">
        <v>45</v>
      </c>
      <c r="I1416" s="36">
        <v>40</v>
      </c>
    </row>
    <row r="1417" spans="1:9" x14ac:dyDescent="0.35">
      <c r="A1417" s="36">
        <v>1538720</v>
      </c>
      <c r="B1417" s="36" t="str">
        <f>VLOOKUP(AllData[[#This Row],[Order]],MM[],3,FALSE)</f>
        <v>V5757321200400</v>
      </c>
      <c r="C1417" s="36">
        <f>VLOOKUP(AllData[[#This Row],[Order]],MM[],2,FALSE)</f>
        <v>222</v>
      </c>
      <c r="D1417" s="36" t="s">
        <v>97</v>
      </c>
      <c r="E1417" s="36" t="s">
        <v>69</v>
      </c>
      <c r="F1417" s="36" t="s">
        <v>70</v>
      </c>
      <c r="G1417" s="36" t="s">
        <v>98</v>
      </c>
      <c r="H1417" s="36">
        <v>20</v>
      </c>
      <c r="I1417" s="36">
        <v>20</v>
      </c>
    </row>
    <row r="1418" spans="1:9" x14ac:dyDescent="0.35">
      <c r="A1418" s="36">
        <v>1538720</v>
      </c>
      <c r="B1418" s="36" t="str">
        <f>VLOOKUP(AllData[[#This Row],[Order]],MM[],3,FALSE)</f>
        <v>V5757321200400</v>
      </c>
      <c r="C1418" s="36">
        <f>VLOOKUP(AllData[[#This Row],[Order]],MM[],2,FALSE)</f>
        <v>222</v>
      </c>
      <c r="D1418" s="36" t="s">
        <v>99</v>
      </c>
      <c r="E1418" s="36" t="s">
        <v>69</v>
      </c>
      <c r="F1418" s="36" t="s">
        <v>70</v>
      </c>
      <c r="G1418" s="36" t="s">
        <v>100</v>
      </c>
      <c r="H1418" s="36">
        <v>50</v>
      </c>
      <c r="I1418" s="36">
        <v>50</v>
      </c>
    </row>
    <row r="1419" spans="1:9" x14ac:dyDescent="0.35">
      <c r="A1419" s="36">
        <v>1538720</v>
      </c>
      <c r="B1419" s="36" t="str">
        <f>VLOOKUP(AllData[[#This Row],[Order]],MM[],3,FALSE)</f>
        <v>V5757321200400</v>
      </c>
      <c r="C1419" s="36">
        <f>VLOOKUP(AllData[[#This Row],[Order]],MM[],2,FALSE)</f>
        <v>222</v>
      </c>
      <c r="D1419" s="36" t="s">
        <v>104</v>
      </c>
      <c r="E1419" s="36" t="s">
        <v>102</v>
      </c>
      <c r="F1419" s="36" t="s">
        <v>100</v>
      </c>
      <c r="G1419" s="36" t="s">
        <v>106</v>
      </c>
      <c r="H1419" s="36">
        <v>10</v>
      </c>
      <c r="I1419" s="36">
        <v>10</v>
      </c>
    </row>
    <row r="1420" spans="1:9" x14ac:dyDescent="0.35">
      <c r="A1420" s="36">
        <v>1538720</v>
      </c>
      <c r="B1420" s="36" t="str">
        <f>VLOOKUP(AllData[[#This Row],[Order]],MM[],3,FALSE)</f>
        <v>V5757321200400</v>
      </c>
      <c r="C1420" s="36">
        <f>VLOOKUP(AllData[[#This Row],[Order]],MM[],2,FALSE)</f>
        <v>222</v>
      </c>
      <c r="D1420" s="36" t="s">
        <v>60</v>
      </c>
      <c r="E1420" s="36" t="s">
        <v>61</v>
      </c>
      <c r="F1420" s="36" t="s">
        <v>63</v>
      </c>
      <c r="G1420" s="36" t="s">
        <v>108</v>
      </c>
      <c r="H1420" s="36">
        <v>135.24</v>
      </c>
      <c r="I1420" s="36">
        <v>1</v>
      </c>
    </row>
    <row r="1421" spans="1:9" x14ac:dyDescent="0.35">
      <c r="A1421" s="36">
        <v>1538720</v>
      </c>
      <c r="B1421" s="36" t="str">
        <f>VLOOKUP(AllData[[#This Row],[Order]],MM[],3,FALSE)</f>
        <v>V5757321200400</v>
      </c>
      <c r="C1421" s="36">
        <f>VLOOKUP(AllData[[#This Row],[Order]],MM[],2,FALSE)</f>
        <v>222</v>
      </c>
      <c r="D1421" s="36" t="s">
        <v>82</v>
      </c>
      <c r="E1421" s="36" t="s">
        <v>83</v>
      </c>
      <c r="F1421" s="36" t="s">
        <v>84</v>
      </c>
      <c r="G1421" s="36" t="s">
        <v>110</v>
      </c>
      <c r="H1421" s="36">
        <v>170.04</v>
      </c>
      <c r="I1421" s="36">
        <v>5</v>
      </c>
    </row>
    <row r="1422" spans="1:9" x14ac:dyDescent="0.35">
      <c r="A1422" s="36">
        <v>1538720</v>
      </c>
      <c r="B1422" s="36" t="str">
        <f>VLOOKUP(AllData[[#This Row],[Order]],MM[],3,FALSE)</f>
        <v>V5757321200400</v>
      </c>
      <c r="C1422" s="36">
        <f>VLOOKUP(AllData[[#This Row],[Order]],MM[],2,FALSE)</f>
        <v>222</v>
      </c>
      <c r="D1422" s="36" t="s">
        <v>82</v>
      </c>
      <c r="E1422" s="36" t="s">
        <v>83</v>
      </c>
      <c r="F1422" s="36" t="s">
        <v>84</v>
      </c>
      <c r="G1422" s="36" t="s">
        <v>134</v>
      </c>
      <c r="H1422" s="36"/>
      <c r="I1422" s="36">
        <v>5</v>
      </c>
    </row>
    <row r="1423" spans="1:9" x14ac:dyDescent="0.35">
      <c r="A1423" s="36">
        <v>1538720</v>
      </c>
      <c r="B1423" s="36" t="str">
        <f>VLOOKUP(AllData[[#This Row],[Order]],MM[],3,FALSE)</f>
        <v>V5757321200400</v>
      </c>
      <c r="C1423" s="36">
        <f>VLOOKUP(AllData[[#This Row],[Order]],MM[],2,FALSE)</f>
        <v>222</v>
      </c>
      <c r="D1423" s="36" t="s">
        <v>82</v>
      </c>
      <c r="E1423" s="36" t="s">
        <v>83</v>
      </c>
      <c r="F1423" s="36" t="s">
        <v>84</v>
      </c>
      <c r="G1423" s="36" t="s">
        <v>136</v>
      </c>
      <c r="H1423" s="36"/>
      <c r="I1423" s="36">
        <v>5</v>
      </c>
    </row>
    <row r="1424" spans="1:9" x14ac:dyDescent="0.35">
      <c r="A1424" s="36">
        <v>1538720</v>
      </c>
      <c r="B1424" s="36" t="str">
        <f>VLOOKUP(AllData[[#This Row],[Order]],MM[],3,FALSE)</f>
        <v>V5757321200400</v>
      </c>
      <c r="C1424" s="36">
        <f>VLOOKUP(AllData[[#This Row],[Order]],MM[],2,FALSE)</f>
        <v>222</v>
      </c>
      <c r="D1424" s="36" t="s">
        <v>73</v>
      </c>
      <c r="E1424" s="36" t="s">
        <v>89</v>
      </c>
      <c r="F1424" s="36" t="s">
        <v>91</v>
      </c>
      <c r="G1424" s="36" t="s">
        <v>138</v>
      </c>
      <c r="H1424" s="36"/>
      <c r="I1424" s="36">
        <v>5</v>
      </c>
    </row>
    <row r="1425" spans="1:9" x14ac:dyDescent="0.35">
      <c r="A1425" s="36">
        <v>1538721</v>
      </c>
      <c r="B1425" s="36" t="str">
        <f>VLOOKUP(AllData[[#This Row],[Order]],MM[],3,FALSE)</f>
        <v>V5757321200600</v>
      </c>
      <c r="C1425" s="36">
        <f>VLOOKUP(AllData[[#This Row],[Order]],MM[],2,FALSE)</f>
        <v>223</v>
      </c>
      <c r="D1425" s="36" t="s">
        <v>60</v>
      </c>
      <c r="E1425" s="36" t="s">
        <v>61</v>
      </c>
      <c r="F1425" s="36" t="s">
        <v>63</v>
      </c>
      <c r="G1425" s="36" t="s">
        <v>139</v>
      </c>
      <c r="H1425" s="36">
        <v>10.85</v>
      </c>
      <c r="I1425" s="36">
        <v>20</v>
      </c>
    </row>
    <row r="1426" spans="1:9" x14ac:dyDescent="0.35">
      <c r="A1426" s="36">
        <v>1538721</v>
      </c>
      <c r="B1426" s="36" t="str">
        <f>VLOOKUP(AllData[[#This Row],[Order]],MM[],3,FALSE)</f>
        <v>V5757321200600</v>
      </c>
      <c r="C1426" s="36">
        <f>VLOOKUP(AllData[[#This Row],[Order]],MM[],2,FALSE)</f>
        <v>223</v>
      </c>
      <c r="D1426" s="36" t="s">
        <v>68</v>
      </c>
      <c r="E1426" s="36" t="s">
        <v>69</v>
      </c>
      <c r="F1426" s="36" t="s">
        <v>70</v>
      </c>
      <c r="G1426" s="36" t="s">
        <v>71</v>
      </c>
      <c r="H1426" s="36">
        <v>30</v>
      </c>
      <c r="I1426" s="36">
        <v>30</v>
      </c>
    </row>
    <row r="1427" spans="1:9" x14ac:dyDescent="0.35">
      <c r="A1427" s="36">
        <v>1538721</v>
      </c>
      <c r="B1427" s="36" t="str">
        <f>VLOOKUP(AllData[[#This Row],[Order]],MM[],3,FALSE)</f>
        <v>V5757321200600</v>
      </c>
      <c r="C1427" s="36">
        <f>VLOOKUP(AllData[[#This Row],[Order]],MM[],2,FALSE)</f>
        <v>223</v>
      </c>
      <c r="D1427" s="36" t="s">
        <v>73</v>
      </c>
      <c r="E1427" s="36" t="s">
        <v>61</v>
      </c>
      <c r="F1427" s="36" t="s">
        <v>63</v>
      </c>
      <c r="G1427" s="36" t="s">
        <v>74</v>
      </c>
      <c r="H1427" s="36">
        <v>361.62</v>
      </c>
      <c r="I1427" s="36">
        <v>200</v>
      </c>
    </row>
    <row r="1428" spans="1:9" x14ac:dyDescent="0.35">
      <c r="A1428" s="36">
        <v>1538721</v>
      </c>
      <c r="B1428" s="36" t="str">
        <f>VLOOKUP(AllData[[#This Row],[Order]],MM[],3,FALSE)</f>
        <v>V5757321200600</v>
      </c>
      <c r="C1428" s="36">
        <f>VLOOKUP(AllData[[#This Row],[Order]],MM[],2,FALSE)</f>
        <v>223</v>
      </c>
      <c r="D1428" s="36" t="s">
        <v>75</v>
      </c>
      <c r="E1428" s="36" t="s">
        <v>61</v>
      </c>
      <c r="F1428" s="36" t="s">
        <v>63</v>
      </c>
      <c r="G1428" s="36" t="s">
        <v>76</v>
      </c>
      <c r="H1428" s="36">
        <v>1783.14</v>
      </c>
      <c r="I1428" s="36">
        <v>500</v>
      </c>
    </row>
    <row r="1429" spans="1:9" x14ac:dyDescent="0.35">
      <c r="A1429" s="36">
        <v>1538721</v>
      </c>
      <c r="B1429" s="36" t="str">
        <f>VLOOKUP(AllData[[#This Row],[Order]],MM[],3,FALSE)</f>
        <v>V5757321200600</v>
      </c>
      <c r="C1429" s="36">
        <f>VLOOKUP(AllData[[#This Row],[Order]],MM[],2,FALSE)</f>
        <v>223</v>
      </c>
      <c r="D1429" s="36" t="s">
        <v>78</v>
      </c>
      <c r="E1429" s="36" t="s">
        <v>69</v>
      </c>
      <c r="F1429" s="36" t="s">
        <v>70</v>
      </c>
      <c r="G1429" s="36" t="s">
        <v>79</v>
      </c>
      <c r="H1429" s="36">
        <v>20</v>
      </c>
      <c r="I1429" s="36">
        <v>20</v>
      </c>
    </row>
    <row r="1430" spans="1:9" x14ac:dyDescent="0.35">
      <c r="A1430" s="36">
        <v>1538721</v>
      </c>
      <c r="B1430" s="36" t="str">
        <f>VLOOKUP(AllData[[#This Row],[Order]],MM[],3,FALSE)</f>
        <v>V5757321200600</v>
      </c>
      <c r="C1430" s="36">
        <f>VLOOKUP(AllData[[#This Row],[Order]],MM[],2,FALSE)</f>
        <v>223</v>
      </c>
      <c r="D1430" s="36" t="s">
        <v>80</v>
      </c>
      <c r="E1430" s="36" t="s">
        <v>69</v>
      </c>
      <c r="F1430" s="36" t="s">
        <v>70</v>
      </c>
      <c r="G1430" s="36" t="s">
        <v>81</v>
      </c>
      <c r="H1430" s="36">
        <v>20</v>
      </c>
      <c r="I1430" s="36">
        <v>20</v>
      </c>
    </row>
    <row r="1431" spans="1:9" x14ac:dyDescent="0.35">
      <c r="A1431" s="36">
        <v>1538721</v>
      </c>
      <c r="B1431" s="36" t="str">
        <f>VLOOKUP(AllData[[#This Row],[Order]],MM[],3,FALSE)</f>
        <v>V5757321200600</v>
      </c>
      <c r="C1431" s="36">
        <f>VLOOKUP(AllData[[#This Row],[Order]],MM[],2,FALSE)</f>
        <v>223</v>
      </c>
      <c r="D1431" s="36" t="s">
        <v>82</v>
      </c>
      <c r="E1431" s="36" t="s">
        <v>83</v>
      </c>
      <c r="F1431" s="36" t="s">
        <v>84</v>
      </c>
      <c r="G1431" s="36" t="s">
        <v>84</v>
      </c>
      <c r="H1431" s="36">
        <v>222.06700000000001</v>
      </c>
      <c r="I1431" s="36">
        <v>450</v>
      </c>
    </row>
    <row r="1432" spans="1:9" x14ac:dyDescent="0.35">
      <c r="A1432" s="36">
        <v>1538721</v>
      </c>
      <c r="B1432" s="36" t="str">
        <f>VLOOKUP(AllData[[#This Row],[Order]],MM[],3,FALSE)</f>
        <v>V5757321200600</v>
      </c>
      <c r="C1432" s="36">
        <f>VLOOKUP(AllData[[#This Row],[Order]],MM[],2,FALSE)</f>
        <v>223</v>
      </c>
      <c r="D1432" s="36" t="s">
        <v>85</v>
      </c>
      <c r="E1432" s="36" t="s">
        <v>86</v>
      </c>
      <c r="F1432" s="36" t="s">
        <v>87</v>
      </c>
      <c r="G1432" s="36" t="s">
        <v>87</v>
      </c>
      <c r="H1432" s="36">
        <v>20</v>
      </c>
      <c r="I1432" s="36">
        <v>20</v>
      </c>
    </row>
    <row r="1433" spans="1:9" x14ac:dyDescent="0.35">
      <c r="A1433" s="36">
        <v>1538721</v>
      </c>
      <c r="B1433" s="36" t="str">
        <f>VLOOKUP(AllData[[#This Row],[Order]],MM[],3,FALSE)</f>
        <v>V5757321200600</v>
      </c>
      <c r="C1433" s="36">
        <f>VLOOKUP(AllData[[#This Row],[Order]],MM[],2,FALSE)</f>
        <v>223</v>
      </c>
      <c r="D1433" s="36" t="s">
        <v>88</v>
      </c>
      <c r="E1433" s="36" t="s">
        <v>89</v>
      </c>
      <c r="F1433" s="36" t="s">
        <v>91</v>
      </c>
      <c r="G1433" s="36" t="s">
        <v>92</v>
      </c>
      <c r="H1433" s="36"/>
      <c r="I1433" s="36">
        <v>0</v>
      </c>
    </row>
    <row r="1434" spans="1:9" x14ac:dyDescent="0.35">
      <c r="A1434" s="36">
        <v>1538721</v>
      </c>
      <c r="B1434" s="36" t="str">
        <f>VLOOKUP(AllData[[#This Row],[Order]],MM[],3,FALSE)</f>
        <v>V5757321200600</v>
      </c>
      <c r="C1434" s="36">
        <f>VLOOKUP(AllData[[#This Row],[Order]],MM[],2,FALSE)</f>
        <v>223</v>
      </c>
      <c r="D1434" s="36" t="s">
        <v>95</v>
      </c>
      <c r="E1434" s="36" t="s">
        <v>61</v>
      </c>
      <c r="F1434" s="36" t="s">
        <v>63</v>
      </c>
      <c r="G1434" s="36" t="s">
        <v>96</v>
      </c>
      <c r="H1434" s="36">
        <v>19.766999999999999</v>
      </c>
      <c r="I1434" s="36">
        <v>40</v>
      </c>
    </row>
    <row r="1435" spans="1:9" x14ac:dyDescent="0.35">
      <c r="A1435" s="36">
        <v>1538721</v>
      </c>
      <c r="B1435" s="36" t="str">
        <f>VLOOKUP(AllData[[#This Row],[Order]],MM[],3,FALSE)</f>
        <v>V5757321200600</v>
      </c>
      <c r="C1435" s="36">
        <f>VLOOKUP(AllData[[#This Row],[Order]],MM[],2,FALSE)</f>
        <v>223</v>
      </c>
      <c r="D1435" s="36" t="s">
        <v>97</v>
      </c>
      <c r="E1435" s="36" t="s">
        <v>69</v>
      </c>
      <c r="F1435" s="36" t="s">
        <v>70</v>
      </c>
      <c r="G1435" s="36" t="s">
        <v>98</v>
      </c>
      <c r="H1435" s="36">
        <v>20</v>
      </c>
      <c r="I1435" s="36">
        <v>20</v>
      </c>
    </row>
    <row r="1436" spans="1:9" x14ac:dyDescent="0.35">
      <c r="A1436" s="36">
        <v>1538721</v>
      </c>
      <c r="B1436" s="36" t="str">
        <f>VLOOKUP(AllData[[#This Row],[Order]],MM[],3,FALSE)</f>
        <v>V5757321200600</v>
      </c>
      <c r="C1436" s="36">
        <f>VLOOKUP(AllData[[#This Row],[Order]],MM[],2,FALSE)</f>
        <v>223</v>
      </c>
      <c r="D1436" s="36" t="s">
        <v>99</v>
      </c>
      <c r="E1436" s="36" t="s">
        <v>69</v>
      </c>
      <c r="F1436" s="36" t="s">
        <v>70</v>
      </c>
      <c r="G1436" s="36" t="s">
        <v>100</v>
      </c>
      <c r="H1436" s="36">
        <v>50</v>
      </c>
      <c r="I1436" s="36">
        <v>50</v>
      </c>
    </row>
    <row r="1437" spans="1:9" x14ac:dyDescent="0.35">
      <c r="A1437" s="36">
        <v>1538721</v>
      </c>
      <c r="B1437" s="36" t="str">
        <f>VLOOKUP(AllData[[#This Row],[Order]],MM[],3,FALSE)</f>
        <v>V5757321200600</v>
      </c>
      <c r="C1437" s="36">
        <f>VLOOKUP(AllData[[#This Row],[Order]],MM[],2,FALSE)</f>
        <v>223</v>
      </c>
      <c r="D1437" s="36" t="s">
        <v>101</v>
      </c>
      <c r="E1437" s="36" t="s">
        <v>102</v>
      </c>
      <c r="F1437" s="36" t="s">
        <v>100</v>
      </c>
      <c r="G1437" s="36" t="s">
        <v>103</v>
      </c>
      <c r="H1437" s="36">
        <v>10</v>
      </c>
      <c r="I1437" s="36">
        <v>10</v>
      </c>
    </row>
    <row r="1438" spans="1:9" x14ac:dyDescent="0.35">
      <c r="A1438" s="36">
        <v>1538721</v>
      </c>
      <c r="B1438" s="36" t="str">
        <f>VLOOKUP(AllData[[#This Row],[Order]],MM[],3,FALSE)</f>
        <v>V5757321200600</v>
      </c>
      <c r="C1438" s="36">
        <f>VLOOKUP(AllData[[#This Row],[Order]],MM[],2,FALSE)</f>
        <v>223</v>
      </c>
      <c r="D1438" s="36" t="s">
        <v>104</v>
      </c>
      <c r="E1438" s="36" t="s">
        <v>102</v>
      </c>
      <c r="F1438" s="36" t="s">
        <v>100</v>
      </c>
      <c r="G1438" s="36" t="s">
        <v>106</v>
      </c>
      <c r="H1438" s="36">
        <v>10</v>
      </c>
      <c r="I1438" s="36">
        <v>10</v>
      </c>
    </row>
    <row r="1439" spans="1:9" x14ac:dyDescent="0.35">
      <c r="A1439" s="36">
        <v>1538721</v>
      </c>
      <c r="B1439" s="36" t="str">
        <f>VLOOKUP(AllData[[#This Row],[Order]],MM[],3,FALSE)</f>
        <v>V5757321200600</v>
      </c>
      <c r="C1439" s="36">
        <f>VLOOKUP(AllData[[#This Row],[Order]],MM[],2,FALSE)</f>
        <v>223</v>
      </c>
      <c r="D1439" s="36" t="s">
        <v>60</v>
      </c>
      <c r="E1439" s="36" t="s">
        <v>61</v>
      </c>
      <c r="F1439" s="36" t="s">
        <v>63</v>
      </c>
      <c r="G1439" s="36" t="s">
        <v>108</v>
      </c>
      <c r="H1439" s="36">
        <v>1023.36</v>
      </c>
      <c r="I1439" s="36">
        <v>1</v>
      </c>
    </row>
    <row r="1440" spans="1:9" x14ac:dyDescent="0.35">
      <c r="A1440" s="36">
        <v>1538721</v>
      </c>
      <c r="B1440" s="36" t="str">
        <f>VLOOKUP(AllData[[#This Row],[Order]],MM[],3,FALSE)</f>
        <v>V5757321200600</v>
      </c>
      <c r="C1440" s="36">
        <f>VLOOKUP(AllData[[#This Row],[Order]],MM[],2,FALSE)</f>
        <v>223</v>
      </c>
      <c r="D1440" s="36" t="s">
        <v>82</v>
      </c>
      <c r="E1440" s="36" t="s">
        <v>83</v>
      </c>
      <c r="F1440" s="36" t="s">
        <v>84</v>
      </c>
      <c r="G1440" s="36" t="s">
        <v>110</v>
      </c>
      <c r="H1440" s="36">
        <v>210.96</v>
      </c>
      <c r="I1440" s="36">
        <v>5</v>
      </c>
    </row>
    <row r="1441" spans="1:9" x14ac:dyDescent="0.35">
      <c r="A1441" s="36">
        <v>1538722</v>
      </c>
      <c r="B1441" s="36" t="str">
        <f>VLOOKUP(AllData[[#This Row],[Order]],MM[],3,FALSE)</f>
        <v>V5757341200400</v>
      </c>
      <c r="C1441" s="36">
        <f>VLOOKUP(AllData[[#This Row],[Order]],MM[],2,FALSE)</f>
        <v>223</v>
      </c>
      <c r="D1441" s="36" t="s">
        <v>60</v>
      </c>
      <c r="E1441" s="36" t="s">
        <v>61</v>
      </c>
      <c r="F1441" s="36" t="s">
        <v>63</v>
      </c>
      <c r="G1441" s="36" t="s">
        <v>64</v>
      </c>
      <c r="H1441" s="36">
        <v>117.24</v>
      </c>
      <c r="I1441" s="36">
        <v>20</v>
      </c>
    </row>
    <row r="1442" spans="1:9" x14ac:dyDescent="0.35">
      <c r="A1442" s="36">
        <v>1538722</v>
      </c>
      <c r="B1442" s="36" t="str">
        <f>VLOOKUP(AllData[[#This Row],[Order]],MM[],3,FALSE)</f>
        <v>V5757341200400</v>
      </c>
      <c r="C1442" s="36">
        <f>VLOOKUP(AllData[[#This Row],[Order]],MM[],2,FALSE)</f>
        <v>223</v>
      </c>
      <c r="D1442" s="36" t="s">
        <v>68</v>
      </c>
      <c r="E1442" s="36" t="s">
        <v>69</v>
      </c>
      <c r="F1442" s="36" t="s">
        <v>70</v>
      </c>
      <c r="G1442" s="36" t="s">
        <v>71</v>
      </c>
      <c r="H1442" s="36">
        <v>30</v>
      </c>
      <c r="I1442" s="36">
        <v>30</v>
      </c>
    </row>
    <row r="1443" spans="1:9" x14ac:dyDescent="0.35">
      <c r="A1443" s="36">
        <v>1538722</v>
      </c>
      <c r="B1443" s="36" t="str">
        <f>VLOOKUP(AllData[[#This Row],[Order]],MM[],3,FALSE)</f>
        <v>V5757341200400</v>
      </c>
      <c r="C1443" s="36">
        <f>VLOOKUP(AllData[[#This Row],[Order]],MM[],2,FALSE)</f>
        <v>223</v>
      </c>
      <c r="D1443" s="36" t="s">
        <v>73</v>
      </c>
      <c r="E1443" s="36" t="s">
        <v>61</v>
      </c>
      <c r="F1443" s="36" t="s">
        <v>63</v>
      </c>
      <c r="G1443" s="36" t="s">
        <v>74</v>
      </c>
      <c r="H1443" s="36">
        <v>268.92</v>
      </c>
      <c r="I1443" s="36">
        <v>200</v>
      </c>
    </row>
    <row r="1444" spans="1:9" x14ac:dyDescent="0.35">
      <c r="A1444" s="36">
        <v>1538722</v>
      </c>
      <c r="B1444" s="36" t="str">
        <f>VLOOKUP(AllData[[#This Row],[Order]],MM[],3,FALSE)</f>
        <v>V5757341200400</v>
      </c>
      <c r="C1444" s="36">
        <f>VLOOKUP(AllData[[#This Row],[Order]],MM[],2,FALSE)</f>
        <v>223</v>
      </c>
      <c r="D1444" s="36" t="s">
        <v>75</v>
      </c>
      <c r="E1444" s="36" t="s">
        <v>61</v>
      </c>
      <c r="F1444" s="36" t="s">
        <v>63</v>
      </c>
      <c r="G1444" s="36" t="s">
        <v>76</v>
      </c>
      <c r="H1444" s="36">
        <v>0.96666666666666667</v>
      </c>
      <c r="I1444" s="36">
        <v>500</v>
      </c>
    </row>
    <row r="1445" spans="1:9" x14ac:dyDescent="0.35">
      <c r="A1445" s="36">
        <v>1538722</v>
      </c>
      <c r="B1445" s="36" t="str">
        <f>VLOOKUP(AllData[[#This Row],[Order]],MM[],3,FALSE)</f>
        <v>V5757341200400</v>
      </c>
      <c r="C1445" s="36">
        <f>VLOOKUP(AllData[[#This Row],[Order]],MM[],2,FALSE)</f>
        <v>223</v>
      </c>
      <c r="D1445" s="36" t="s">
        <v>78</v>
      </c>
      <c r="E1445" s="36" t="s">
        <v>69</v>
      </c>
      <c r="F1445" s="36" t="s">
        <v>70</v>
      </c>
      <c r="G1445" s="36" t="s">
        <v>79</v>
      </c>
      <c r="H1445" s="36">
        <v>20</v>
      </c>
      <c r="I1445" s="36">
        <v>20</v>
      </c>
    </row>
    <row r="1446" spans="1:9" x14ac:dyDescent="0.35">
      <c r="A1446" s="36">
        <v>1538722</v>
      </c>
      <c r="B1446" s="36" t="str">
        <f>VLOOKUP(AllData[[#This Row],[Order]],MM[],3,FALSE)</f>
        <v>V5757341200400</v>
      </c>
      <c r="C1446" s="36">
        <f>VLOOKUP(AllData[[#This Row],[Order]],MM[],2,FALSE)</f>
        <v>223</v>
      </c>
      <c r="D1446" s="36" t="s">
        <v>80</v>
      </c>
      <c r="E1446" s="36" t="s">
        <v>69</v>
      </c>
      <c r="F1446" s="36" t="s">
        <v>70</v>
      </c>
      <c r="G1446" s="36" t="s">
        <v>81</v>
      </c>
      <c r="H1446" s="36">
        <v>20</v>
      </c>
      <c r="I1446" s="36">
        <v>20</v>
      </c>
    </row>
    <row r="1447" spans="1:9" x14ac:dyDescent="0.35">
      <c r="A1447" s="36">
        <v>1538722</v>
      </c>
      <c r="B1447" s="36" t="str">
        <f>VLOOKUP(AllData[[#This Row],[Order]],MM[],3,FALSE)</f>
        <v>V5757341200400</v>
      </c>
      <c r="C1447" s="36">
        <f>VLOOKUP(AllData[[#This Row],[Order]],MM[],2,FALSE)</f>
        <v>223</v>
      </c>
      <c r="D1447" s="36" t="s">
        <v>82</v>
      </c>
      <c r="E1447" s="36" t="s">
        <v>83</v>
      </c>
      <c r="F1447" s="36" t="s">
        <v>84</v>
      </c>
      <c r="G1447" s="36" t="s">
        <v>84</v>
      </c>
      <c r="H1447" s="36">
        <v>582.63699999999994</v>
      </c>
      <c r="I1447" s="36">
        <v>450</v>
      </c>
    </row>
    <row r="1448" spans="1:9" x14ac:dyDescent="0.35">
      <c r="A1448" s="36">
        <v>1538722</v>
      </c>
      <c r="B1448" s="36" t="str">
        <f>VLOOKUP(AllData[[#This Row],[Order]],MM[],3,FALSE)</f>
        <v>V5757341200400</v>
      </c>
      <c r="C1448" s="36">
        <f>VLOOKUP(AllData[[#This Row],[Order]],MM[],2,FALSE)</f>
        <v>223</v>
      </c>
      <c r="D1448" s="36" t="s">
        <v>85</v>
      </c>
      <c r="E1448" s="36" t="s">
        <v>86</v>
      </c>
      <c r="F1448" s="36" t="s">
        <v>87</v>
      </c>
      <c r="G1448" s="36" t="s">
        <v>87</v>
      </c>
      <c r="H1448" s="36">
        <v>20</v>
      </c>
      <c r="I1448" s="36">
        <v>20</v>
      </c>
    </row>
    <row r="1449" spans="1:9" x14ac:dyDescent="0.35">
      <c r="A1449" s="36">
        <v>1538722</v>
      </c>
      <c r="B1449" s="36" t="str">
        <f>VLOOKUP(AllData[[#This Row],[Order]],MM[],3,FALSE)</f>
        <v>V5757341200400</v>
      </c>
      <c r="C1449" s="36">
        <f>VLOOKUP(AllData[[#This Row],[Order]],MM[],2,FALSE)</f>
        <v>223</v>
      </c>
      <c r="D1449" s="36" t="s">
        <v>88</v>
      </c>
      <c r="E1449" s="36" t="s">
        <v>89</v>
      </c>
      <c r="F1449" s="36" t="s">
        <v>91</v>
      </c>
      <c r="G1449" s="36" t="s">
        <v>92</v>
      </c>
      <c r="H1449" s="36"/>
      <c r="I1449" s="36">
        <v>0</v>
      </c>
    </row>
    <row r="1450" spans="1:9" x14ac:dyDescent="0.35">
      <c r="A1450" s="36">
        <v>1538722</v>
      </c>
      <c r="B1450" s="36" t="str">
        <f>VLOOKUP(AllData[[#This Row],[Order]],MM[],3,FALSE)</f>
        <v>V5757341200400</v>
      </c>
      <c r="C1450" s="36">
        <f>VLOOKUP(AllData[[#This Row],[Order]],MM[],2,FALSE)</f>
        <v>223</v>
      </c>
      <c r="D1450" s="36" t="s">
        <v>95</v>
      </c>
      <c r="E1450" s="36" t="s">
        <v>61</v>
      </c>
      <c r="F1450" s="36" t="s">
        <v>63</v>
      </c>
      <c r="G1450" s="36" t="s">
        <v>96</v>
      </c>
      <c r="H1450" s="36">
        <v>19.766999999999999</v>
      </c>
      <c r="I1450" s="36">
        <v>40</v>
      </c>
    </row>
    <row r="1451" spans="1:9" x14ac:dyDescent="0.35">
      <c r="A1451" s="36">
        <v>1538722</v>
      </c>
      <c r="B1451" s="36" t="str">
        <f>VLOOKUP(AllData[[#This Row],[Order]],MM[],3,FALSE)</f>
        <v>V5757341200400</v>
      </c>
      <c r="C1451" s="36">
        <f>VLOOKUP(AllData[[#This Row],[Order]],MM[],2,FALSE)</f>
        <v>223</v>
      </c>
      <c r="D1451" s="36" t="s">
        <v>97</v>
      </c>
      <c r="E1451" s="36" t="s">
        <v>69</v>
      </c>
      <c r="F1451" s="36" t="s">
        <v>70</v>
      </c>
      <c r="G1451" s="36" t="s">
        <v>98</v>
      </c>
      <c r="H1451" s="36">
        <v>20</v>
      </c>
      <c r="I1451" s="36">
        <v>20</v>
      </c>
    </row>
    <row r="1452" spans="1:9" x14ac:dyDescent="0.35">
      <c r="A1452" s="36">
        <v>1538722</v>
      </c>
      <c r="B1452" s="36" t="str">
        <f>VLOOKUP(AllData[[#This Row],[Order]],MM[],3,FALSE)</f>
        <v>V5757341200400</v>
      </c>
      <c r="C1452" s="36">
        <f>VLOOKUP(AllData[[#This Row],[Order]],MM[],2,FALSE)</f>
        <v>223</v>
      </c>
      <c r="D1452" s="36" t="s">
        <v>99</v>
      </c>
      <c r="E1452" s="36" t="s">
        <v>69</v>
      </c>
      <c r="F1452" s="36" t="s">
        <v>70</v>
      </c>
      <c r="G1452" s="36" t="s">
        <v>100</v>
      </c>
      <c r="H1452" s="36">
        <v>50</v>
      </c>
      <c r="I1452" s="36">
        <v>50</v>
      </c>
    </row>
    <row r="1453" spans="1:9" x14ac:dyDescent="0.35">
      <c r="A1453" s="36">
        <v>1538722</v>
      </c>
      <c r="B1453" s="36" t="str">
        <f>VLOOKUP(AllData[[#This Row],[Order]],MM[],3,FALSE)</f>
        <v>V5757341200400</v>
      </c>
      <c r="C1453" s="36">
        <f>VLOOKUP(AllData[[#This Row],[Order]],MM[],2,FALSE)</f>
        <v>223</v>
      </c>
      <c r="D1453" s="36" t="s">
        <v>101</v>
      </c>
      <c r="E1453" s="36" t="s">
        <v>102</v>
      </c>
      <c r="F1453" s="36" t="s">
        <v>100</v>
      </c>
      <c r="G1453" s="36" t="s">
        <v>103</v>
      </c>
      <c r="H1453" s="36">
        <v>10</v>
      </c>
      <c r="I1453" s="36">
        <v>10</v>
      </c>
    </row>
    <row r="1454" spans="1:9" x14ac:dyDescent="0.35">
      <c r="A1454" s="36">
        <v>1538722</v>
      </c>
      <c r="B1454" s="36" t="str">
        <f>VLOOKUP(AllData[[#This Row],[Order]],MM[],3,FALSE)</f>
        <v>V5757341200400</v>
      </c>
      <c r="C1454" s="36">
        <f>VLOOKUP(AllData[[#This Row],[Order]],MM[],2,FALSE)</f>
        <v>223</v>
      </c>
      <c r="D1454" s="36" t="s">
        <v>104</v>
      </c>
      <c r="E1454" s="36" t="s">
        <v>102</v>
      </c>
      <c r="F1454" s="36" t="s">
        <v>100</v>
      </c>
      <c r="G1454" s="36" t="s">
        <v>106</v>
      </c>
      <c r="H1454" s="36">
        <v>10</v>
      </c>
      <c r="I1454" s="36">
        <v>10</v>
      </c>
    </row>
    <row r="1455" spans="1:9" x14ac:dyDescent="0.35">
      <c r="A1455" s="36">
        <v>1538722</v>
      </c>
      <c r="B1455" s="36" t="str">
        <f>VLOOKUP(AllData[[#This Row],[Order]],MM[],3,FALSE)</f>
        <v>V5757341200400</v>
      </c>
      <c r="C1455" s="36">
        <f>VLOOKUP(AllData[[#This Row],[Order]],MM[],2,FALSE)</f>
        <v>223</v>
      </c>
      <c r="D1455" s="36" t="s">
        <v>60</v>
      </c>
      <c r="E1455" s="36" t="s">
        <v>61</v>
      </c>
      <c r="F1455" s="36" t="s">
        <v>63</v>
      </c>
      <c r="G1455" s="36" t="s">
        <v>108</v>
      </c>
      <c r="H1455" s="36">
        <v>609.24</v>
      </c>
      <c r="I1455" s="36">
        <v>1</v>
      </c>
    </row>
    <row r="1456" spans="1:9" x14ac:dyDescent="0.35">
      <c r="A1456" s="36">
        <v>1538722</v>
      </c>
      <c r="B1456" s="36" t="str">
        <f>VLOOKUP(AllData[[#This Row],[Order]],MM[],3,FALSE)</f>
        <v>V5757341200400</v>
      </c>
      <c r="C1456" s="36">
        <f>VLOOKUP(AllData[[#This Row],[Order]],MM[],2,FALSE)</f>
        <v>223</v>
      </c>
      <c r="D1456" s="36" t="s">
        <v>82</v>
      </c>
      <c r="E1456" s="36" t="s">
        <v>83</v>
      </c>
      <c r="F1456" s="36" t="s">
        <v>84</v>
      </c>
      <c r="G1456" s="36" t="s">
        <v>110</v>
      </c>
      <c r="H1456" s="36">
        <v>166.07999999999998</v>
      </c>
      <c r="I1456" s="36">
        <v>5</v>
      </c>
    </row>
    <row r="1457" spans="1:9" x14ac:dyDescent="0.35">
      <c r="A1457" s="36">
        <v>1538723</v>
      </c>
      <c r="B1457" s="36" t="str">
        <f>VLOOKUP(AllData[[#This Row],[Order]],MM[],3,FALSE)</f>
        <v>V5757341200600</v>
      </c>
      <c r="C1457" s="36">
        <f>VLOOKUP(AllData[[#This Row],[Order]],MM[],2,FALSE)</f>
        <v>223</v>
      </c>
      <c r="D1457" s="36" t="s">
        <v>60</v>
      </c>
      <c r="E1457" s="36" t="s">
        <v>61</v>
      </c>
      <c r="F1457" s="36" t="s">
        <v>63</v>
      </c>
      <c r="G1457" s="36" t="s">
        <v>64</v>
      </c>
      <c r="H1457" s="36">
        <v>10.8</v>
      </c>
      <c r="I1457" s="36">
        <v>20</v>
      </c>
    </row>
    <row r="1458" spans="1:9" x14ac:dyDescent="0.35">
      <c r="A1458" s="36">
        <v>1538723</v>
      </c>
      <c r="B1458" s="36" t="str">
        <f>VLOOKUP(AllData[[#This Row],[Order]],MM[],3,FALSE)</f>
        <v>V5757341200600</v>
      </c>
      <c r="C1458" s="36">
        <f>VLOOKUP(AllData[[#This Row],[Order]],MM[],2,FALSE)</f>
        <v>223</v>
      </c>
      <c r="D1458" s="36" t="s">
        <v>68</v>
      </c>
      <c r="E1458" s="36" t="s">
        <v>69</v>
      </c>
      <c r="F1458" s="36" t="s">
        <v>70</v>
      </c>
      <c r="G1458" s="36" t="s">
        <v>71</v>
      </c>
      <c r="H1458" s="36">
        <v>30</v>
      </c>
      <c r="I1458" s="36">
        <v>30</v>
      </c>
    </row>
    <row r="1459" spans="1:9" x14ac:dyDescent="0.35">
      <c r="A1459" s="36">
        <v>1538723</v>
      </c>
      <c r="B1459" s="36" t="str">
        <f>VLOOKUP(AllData[[#This Row],[Order]],MM[],3,FALSE)</f>
        <v>V5757341200600</v>
      </c>
      <c r="C1459" s="36">
        <f>VLOOKUP(AllData[[#This Row],[Order]],MM[],2,FALSE)</f>
        <v>223</v>
      </c>
      <c r="D1459" s="36" t="s">
        <v>73</v>
      </c>
      <c r="E1459" s="36" t="s">
        <v>61</v>
      </c>
      <c r="F1459" s="36" t="s">
        <v>63</v>
      </c>
      <c r="G1459" s="36" t="s">
        <v>74</v>
      </c>
      <c r="H1459" s="36">
        <v>2634.96</v>
      </c>
      <c r="I1459" s="36">
        <v>200</v>
      </c>
    </row>
    <row r="1460" spans="1:9" x14ac:dyDescent="0.35">
      <c r="A1460" s="36">
        <v>1538723</v>
      </c>
      <c r="B1460" s="36" t="str">
        <f>VLOOKUP(AllData[[#This Row],[Order]],MM[],3,FALSE)</f>
        <v>V5757341200600</v>
      </c>
      <c r="C1460" s="36">
        <f>VLOOKUP(AllData[[#This Row],[Order]],MM[],2,FALSE)</f>
        <v>223</v>
      </c>
      <c r="D1460" s="36" t="s">
        <v>75</v>
      </c>
      <c r="E1460" s="36" t="s">
        <v>61</v>
      </c>
      <c r="F1460" s="36" t="s">
        <v>63</v>
      </c>
      <c r="G1460" s="36" t="s">
        <v>76</v>
      </c>
      <c r="H1460" s="36">
        <v>342.9</v>
      </c>
      <c r="I1460" s="36">
        <v>500</v>
      </c>
    </row>
    <row r="1461" spans="1:9" x14ac:dyDescent="0.35">
      <c r="A1461" s="36">
        <v>1538723</v>
      </c>
      <c r="B1461" s="36" t="str">
        <f>VLOOKUP(AllData[[#This Row],[Order]],MM[],3,FALSE)</f>
        <v>V5757341200600</v>
      </c>
      <c r="C1461" s="36">
        <f>VLOOKUP(AllData[[#This Row],[Order]],MM[],2,FALSE)</f>
        <v>223</v>
      </c>
      <c r="D1461" s="36" t="s">
        <v>78</v>
      </c>
      <c r="E1461" s="36" t="s">
        <v>69</v>
      </c>
      <c r="F1461" s="36" t="s">
        <v>70</v>
      </c>
      <c r="G1461" s="36" t="s">
        <v>79</v>
      </c>
      <c r="H1461" s="36">
        <v>20</v>
      </c>
      <c r="I1461" s="36">
        <v>20</v>
      </c>
    </row>
    <row r="1462" spans="1:9" x14ac:dyDescent="0.35">
      <c r="A1462" s="36">
        <v>1538723</v>
      </c>
      <c r="B1462" s="36" t="str">
        <f>VLOOKUP(AllData[[#This Row],[Order]],MM[],3,FALSE)</f>
        <v>V5757341200600</v>
      </c>
      <c r="C1462" s="36">
        <f>VLOOKUP(AllData[[#This Row],[Order]],MM[],2,FALSE)</f>
        <v>223</v>
      </c>
      <c r="D1462" s="36" t="s">
        <v>80</v>
      </c>
      <c r="E1462" s="36" t="s">
        <v>69</v>
      </c>
      <c r="F1462" s="36" t="s">
        <v>70</v>
      </c>
      <c r="G1462" s="36" t="s">
        <v>81</v>
      </c>
      <c r="H1462" s="36">
        <v>20</v>
      </c>
      <c r="I1462" s="36">
        <v>20</v>
      </c>
    </row>
    <row r="1463" spans="1:9" x14ac:dyDescent="0.35">
      <c r="A1463" s="36">
        <v>1538723</v>
      </c>
      <c r="B1463" s="36" t="str">
        <f>VLOOKUP(AllData[[#This Row],[Order]],MM[],3,FALSE)</f>
        <v>V5757341200600</v>
      </c>
      <c r="C1463" s="36">
        <f>VLOOKUP(AllData[[#This Row],[Order]],MM[],2,FALSE)</f>
        <v>223</v>
      </c>
      <c r="D1463" s="36" t="s">
        <v>82</v>
      </c>
      <c r="E1463" s="36" t="s">
        <v>83</v>
      </c>
      <c r="F1463" s="36" t="s">
        <v>84</v>
      </c>
      <c r="G1463" s="36" t="s">
        <v>84</v>
      </c>
      <c r="H1463" s="36">
        <v>247.69</v>
      </c>
      <c r="I1463" s="36">
        <v>450</v>
      </c>
    </row>
    <row r="1464" spans="1:9" x14ac:dyDescent="0.35">
      <c r="A1464" s="36">
        <v>1538723</v>
      </c>
      <c r="B1464" s="36" t="str">
        <f>VLOOKUP(AllData[[#This Row],[Order]],MM[],3,FALSE)</f>
        <v>V5757341200600</v>
      </c>
      <c r="C1464" s="36">
        <f>VLOOKUP(AllData[[#This Row],[Order]],MM[],2,FALSE)</f>
        <v>223</v>
      </c>
      <c r="D1464" s="36" t="s">
        <v>85</v>
      </c>
      <c r="E1464" s="36" t="s">
        <v>86</v>
      </c>
      <c r="F1464" s="36" t="s">
        <v>87</v>
      </c>
      <c r="G1464" s="36" t="s">
        <v>87</v>
      </c>
      <c r="H1464" s="36">
        <v>20</v>
      </c>
      <c r="I1464" s="36">
        <v>20</v>
      </c>
    </row>
    <row r="1465" spans="1:9" x14ac:dyDescent="0.35">
      <c r="A1465" s="36">
        <v>1538723</v>
      </c>
      <c r="B1465" s="36" t="str">
        <f>VLOOKUP(AllData[[#This Row],[Order]],MM[],3,FALSE)</f>
        <v>V5757341200600</v>
      </c>
      <c r="C1465" s="36">
        <f>VLOOKUP(AllData[[#This Row],[Order]],MM[],2,FALSE)</f>
        <v>223</v>
      </c>
      <c r="D1465" s="36" t="s">
        <v>88</v>
      </c>
      <c r="E1465" s="36" t="s">
        <v>89</v>
      </c>
      <c r="F1465" s="36" t="s">
        <v>91</v>
      </c>
      <c r="G1465" s="36" t="s">
        <v>92</v>
      </c>
      <c r="H1465" s="36"/>
      <c r="I1465" s="36">
        <v>0</v>
      </c>
    </row>
    <row r="1466" spans="1:9" x14ac:dyDescent="0.35">
      <c r="A1466" s="36">
        <v>1538723</v>
      </c>
      <c r="B1466" s="36" t="str">
        <f>VLOOKUP(AllData[[#This Row],[Order]],MM[],3,FALSE)</f>
        <v>V5757341200600</v>
      </c>
      <c r="C1466" s="36">
        <f>VLOOKUP(AllData[[#This Row],[Order]],MM[],2,FALSE)</f>
        <v>223</v>
      </c>
      <c r="D1466" s="36" t="s">
        <v>95</v>
      </c>
      <c r="E1466" s="36" t="s">
        <v>61</v>
      </c>
      <c r="F1466" s="36" t="s">
        <v>63</v>
      </c>
      <c r="G1466" s="36" t="s">
        <v>96</v>
      </c>
      <c r="H1466" s="36">
        <v>19.600000000000001</v>
      </c>
      <c r="I1466" s="36">
        <v>40</v>
      </c>
    </row>
    <row r="1467" spans="1:9" x14ac:dyDescent="0.35">
      <c r="A1467" s="36">
        <v>1538723</v>
      </c>
      <c r="B1467" s="36" t="str">
        <f>VLOOKUP(AllData[[#This Row],[Order]],MM[],3,FALSE)</f>
        <v>V5757341200600</v>
      </c>
      <c r="C1467" s="36">
        <f>VLOOKUP(AllData[[#This Row],[Order]],MM[],2,FALSE)</f>
        <v>223</v>
      </c>
      <c r="D1467" s="36" t="s">
        <v>97</v>
      </c>
      <c r="E1467" s="36" t="s">
        <v>69</v>
      </c>
      <c r="F1467" s="36" t="s">
        <v>70</v>
      </c>
      <c r="G1467" s="36" t="s">
        <v>98</v>
      </c>
      <c r="H1467" s="36">
        <v>20</v>
      </c>
      <c r="I1467" s="36">
        <v>20</v>
      </c>
    </row>
    <row r="1468" spans="1:9" x14ac:dyDescent="0.35">
      <c r="A1468" s="36">
        <v>1538723</v>
      </c>
      <c r="B1468" s="36" t="str">
        <f>VLOOKUP(AllData[[#This Row],[Order]],MM[],3,FALSE)</f>
        <v>V5757341200600</v>
      </c>
      <c r="C1468" s="36">
        <f>VLOOKUP(AllData[[#This Row],[Order]],MM[],2,FALSE)</f>
        <v>223</v>
      </c>
      <c r="D1468" s="36" t="s">
        <v>99</v>
      </c>
      <c r="E1468" s="36" t="s">
        <v>69</v>
      </c>
      <c r="F1468" s="36" t="s">
        <v>70</v>
      </c>
      <c r="G1468" s="36" t="s">
        <v>100</v>
      </c>
      <c r="H1468" s="36">
        <v>50</v>
      </c>
      <c r="I1468" s="36">
        <v>50</v>
      </c>
    </row>
    <row r="1469" spans="1:9" x14ac:dyDescent="0.35">
      <c r="A1469" s="36">
        <v>1538723</v>
      </c>
      <c r="B1469" s="36" t="str">
        <f>VLOOKUP(AllData[[#This Row],[Order]],MM[],3,FALSE)</f>
        <v>V5757341200600</v>
      </c>
      <c r="C1469" s="36">
        <f>VLOOKUP(AllData[[#This Row],[Order]],MM[],2,FALSE)</f>
        <v>223</v>
      </c>
      <c r="D1469" s="36" t="s">
        <v>101</v>
      </c>
      <c r="E1469" s="36" t="s">
        <v>102</v>
      </c>
      <c r="F1469" s="36" t="s">
        <v>100</v>
      </c>
      <c r="G1469" s="36" t="s">
        <v>103</v>
      </c>
      <c r="H1469" s="36">
        <v>10</v>
      </c>
      <c r="I1469" s="36">
        <v>10</v>
      </c>
    </row>
    <row r="1470" spans="1:9" x14ac:dyDescent="0.35">
      <c r="A1470" s="36">
        <v>1538723</v>
      </c>
      <c r="B1470" s="36" t="str">
        <f>VLOOKUP(AllData[[#This Row],[Order]],MM[],3,FALSE)</f>
        <v>V5757341200600</v>
      </c>
      <c r="C1470" s="36">
        <f>VLOOKUP(AllData[[#This Row],[Order]],MM[],2,FALSE)</f>
        <v>223</v>
      </c>
      <c r="D1470" s="36" t="s">
        <v>104</v>
      </c>
      <c r="E1470" s="36" t="s">
        <v>102</v>
      </c>
      <c r="F1470" s="36" t="s">
        <v>100</v>
      </c>
      <c r="G1470" s="36" t="s">
        <v>106</v>
      </c>
      <c r="H1470" s="36">
        <v>10</v>
      </c>
      <c r="I1470" s="36">
        <v>10</v>
      </c>
    </row>
    <row r="1471" spans="1:9" x14ac:dyDescent="0.35">
      <c r="A1471" s="36">
        <v>1538723</v>
      </c>
      <c r="B1471" s="36" t="str">
        <f>VLOOKUP(AllData[[#This Row],[Order]],MM[],3,FALSE)</f>
        <v>V5757341200600</v>
      </c>
      <c r="C1471" s="36">
        <f>VLOOKUP(AllData[[#This Row],[Order]],MM[],2,FALSE)</f>
        <v>223</v>
      </c>
      <c r="D1471" s="36" t="s">
        <v>60</v>
      </c>
      <c r="E1471" s="36" t="s">
        <v>61</v>
      </c>
      <c r="F1471" s="36" t="s">
        <v>63</v>
      </c>
      <c r="G1471" s="36" t="s">
        <v>108</v>
      </c>
      <c r="H1471" s="36">
        <v>1170.48</v>
      </c>
      <c r="I1471" s="36">
        <v>1</v>
      </c>
    </row>
    <row r="1472" spans="1:9" x14ac:dyDescent="0.35">
      <c r="A1472" s="36">
        <v>1538723</v>
      </c>
      <c r="B1472" s="36" t="str">
        <f>VLOOKUP(AllData[[#This Row],[Order]],MM[],3,FALSE)</f>
        <v>V5757341200600</v>
      </c>
      <c r="C1472" s="36">
        <f>VLOOKUP(AllData[[#This Row],[Order]],MM[],2,FALSE)</f>
        <v>223</v>
      </c>
      <c r="D1472" s="36" t="s">
        <v>82</v>
      </c>
      <c r="E1472" s="36" t="s">
        <v>83</v>
      </c>
      <c r="F1472" s="36" t="s">
        <v>84</v>
      </c>
      <c r="G1472" s="36" t="s">
        <v>110</v>
      </c>
      <c r="H1472" s="36">
        <v>210.96</v>
      </c>
      <c r="I1472" s="36">
        <v>5</v>
      </c>
    </row>
    <row r="1473" spans="1:9" x14ac:dyDescent="0.35">
      <c r="A1473" s="36">
        <v>1538724</v>
      </c>
      <c r="B1473" s="36" t="str">
        <f>VLOOKUP(AllData[[#This Row],[Order]],MM[],3,FALSE)</f>
        <v>V5757301200200Q</v>
      </c>
      <c r="C1473" s="36">
        <f>VLOOKUP(AllData[[#This Row],[Order]],MM[],2,FALSE)</f>
        <v>225</v>
      </c>
      <c r="D1473" s="36" t="s">
        <v>60</v>
      </c>
      <c r="E1473" s="36" t="s">
        <v>61</v>
      </c>
      <c r="F1473" s="36" t="s">
        <v>63</v>
      </c>
      <c r="G1473" s="36" t="s">
        <v>64</v>
      </c>
      <c r="H1473" s="36">
        <v>7.95</v>
      </c>
      <c r="I1473" s="36">
        <v>20</v>
      </c>
    </row>
    <row r="1474" spans="1:9" x14ac:dyDescent="0.35">
      <c r="A1474" s="36">
        <v>1538724</v>
      </c>
      <c r="B1474" s="36" t="str">
        <f>VLOOKUP(AllData[[#This Row],[Order]],MM[],3,FALSE)</f>
        <v>V5757301200200Q</v>
      </c>
      <c r="C1474" s="36">
        <f>VLOOKUP(AllData[[#This Row],[Order]],MM[],2,FALSE)</f>
        <v>225</v>
      </c>
      <c r="D1474" s="36" t="s">
        <v>68</v>
      </c>
      <c r="E1474" s="36" t="s">
        <v>69</v>
      </c>
      <c r="F1474" s="36" t="s">
        <v>70</v>
      </c>
      <c r="G1474" s="36" t="s">
        <v>71</v>
      </c>
      <c r="H1474" s="36">
        <v>30</v>
      </c>
      <c r="I1474" s="36">
        <v>30</v>
      </c>
    </row>
    <row r="1475" spans="1:9" x14ac:dyDescent="0.35">
      <c r="A1475" s="36">
        <v>1538724</v>
      </c>
      <c r="B1475" s="36" t="str">
        <f>VLOOKUP(AllData[[#This Row],[Order]],MM[],3,FALSE)</f>
        <v>V5757301200200Q</v>
      </c>
      <c r="C1475" s="36">
        <f>VLOOKUP(AllData[[#This Row],[Order]],MM[],2,FALSE)</f>
        <v>225</v>
      </c>
      <c r="D1475" s="36" t="s">
        <v>73</v>
      </c>
      <c r="E1475" s="36" t="s">
        <v>61</v>
      </c>
      <c r="F1475" s="36" t="s">
        <v>63</v>
      </c>
      <c r="G1475" s="36" t="s">
        <v>74</v>
      </c>
      <c r="H1475" s="36">
        <v>272.52</v>
      </c>
      <c r="I1475" s="36">
        <v>200</v>
      </c>
    </row>
    <row r="1476" spans="1:9" x14ac:dyDescent="0.35">
      <c r="A1476" s="36">
        <v>1538724</v>
      </c>
      <c r="B1476" s="36" t="str">
        <f>VLOOKUP(AllData[[#This Row],[Order]],MM[],3,FALSE)</f>
        <v>V5757301200200Q</v>
      </c>
      <c r="C1476" s="36">
        <f>VLOOKUP(AllData[[#This Row],[Order]],MM[],2,FALSE)</f>
        <v>225</v>
      </c>
      <c r="D1476" s="36" t="s">
        <v>75</v>
      </c>
      <c r="E1476" s="36" t="s">
        <v>61</v>
      </c>
      <c r="F1476" s="36" t="s">
        <v>63</v>
      </c>
      <c r="G1476" s="36" t="s">
        <v>76</v>
      </c>
      <c r="H1476" s="36">
        <v>653.58000000000004</v>
      </c>
      <c r="I1476" s="36">
        <v>500</v>
      </c>
    </row>
    <row r="1477" spans="1:9" x14ac:dyDescent="0.35">
      <c r="A1477" s="36">
        <v>1538724</v>
      </c>
      <c r="B1477" s="36" t="str">
        <f>VLOOKUP(AllData[[#This Row],[Order]],MM[],3,FALSE)</f>
        <v>V5757301200200Q</v>
      </c>
      <c r="C1477" s="36">
        <f>VLOOKUP(AllData[[#This Row],[Order]],MM[],2,FALSE)</f>
        <v>225</v>
      </c>
      <c r="D1477" s="36" t="s">
        <v>78</v>
      </c>
      <c r="E1477" s="36" t="s">
        <v>69</v>
      </c>
      <c r="F1477" s="36" t="s">
        <v>70</v>
      </c>
      <c r="G1477" s="36" t="s">
        <v>79</v>
      </c>
      <c r="H1477" s="36">
        <v>20</v>
      </c>
      <c r="I1477" s="36">
        <v>20</v>
      </c>
    </row>
    <row r="1478" spans="1:9" x14ac:dyDescent="0.35">
      <c r="A1478" s="36">
        <v>1538724</v>
      </c>
      <c r="B1478" s="36" t="str">
        <f>VLOOKUP(AllData[[#This Row],[Order]],MM[],3,FALSE)</f>
        <v>V5757301200200Q</v>
      </c>
      <c r="C1478" s="36">
        <f>VLOOKUP(AllData[[#This Row],[Order]],MM[],2,FALSE)</f>
        <v>225</v>
      </c>
      <c r="D1478" s="36" t="s">
        <v>80</v>
      </c>
      <c r="E1478" s="36" t="s">
        <v>69</v>
      </c>
      <c r="F1478" s="36" t="s">
        <v>70</v>
      </c>
      <c r="G1478" s="36" t="s">
        <v>81</v>
      </c>
      <c r="H1478" s="36">
        <v>20</v>
      </c>
      <c r="I1478" s="36">
        <v>20</v>
      </c>
    </row>
    <row r="1479" spans="1:9" x14ac:dyDescent="0.35">
      <c r="A1479" s="36">
        <v>1538724</v>
      </c>
      <c r="B1479" s="36" t="str">
        <f>VLOOKUP(AllData[[#This Row],[Order]],MM[],3,FALSE)</f>
        <v>V5757301200200Q</v>
      </c>
      <c r="C1479" s="36">
        <f>VLOOKUP(AllData[[#This Row],[Order]],MM[],2,FALSE)</f>
        <v>225</v>
      </c>
      <c r="D1479" s="36" t="s">
        <v>82</v>
      </c>
      <c r="E1479" s="36" t="s">
        <v>83</v>
      </c>
      <c r="F1479" s="36" t="s">
        <v>84</v>
      </c>
      <c r="G1479" s="36" t="s">
        <v>84</v>
      </c>
      <c r="H1479" s="36">
        <v>227.22</v>
      </c>
      <c r="I1479" s="36">
        <v>450</v>
      </c>
    </row>
    <row r="1480" spans="1:9" x14ac:dyDescent="0.35">
      <c r="A1480" s="36">
        <v>1538724</v>
      </c>
      <c r="B1480" s="36" t="str">
        <f>VLOOKUP(AllData[[#This Row],[Order]],MM[],3,FALSE)</f>
        <v>V5757301200200Q</v>
      </c>
      <c r="C1480" s="36">
        <f>VLOOKUP(AllData[[#This Row],[Order]],MM[],2,FALSE)</f>
        <v>225</v>
      </c>
      <c r="D1480" s="36" t="s">
        <v>85</v>
      </c>
      <c r="E1480" s="36" t="s">
        <v>86</v>
      </c>
      <c r="F1480" s="36" t="s">
        <v>87</v>
      </c>
      <c r="G1480" s="36" t="s">
        <v>87</v>
      </c>
      <c r="H1480" s="36">
        <v>20</v>
      </c>
      <c r="I1480" s="36">
        <v>20</v>
      </c>
    </row>
    <row r="1481" spans="1:9" x14ac:dyDescent="0.35">
      <c r="A1481" s="36">
        <v>1538724</v>
      </c>
      <c r="B1481" s="36" t="str">
        <f>VLOOKUP(AllData[[#This Row],[Order]],MM[],3,FALSE)</f>
        <v>V5757301200200Q</v>
      </c>
      <c r="C1481" s="36">
        <f>VLOOKUP(AllData[[#This Row],[Order]],MM[],2,FALSE)</f>
        <v>225</v>
      </c>
      <c r="D1481" s="36" t="s">
        <v>88</v>
      </c>
      <c r="E1481" s="36" t="s">
        <v>89</v>
      </c>
      <c r="F1481" s="36" t="s">
        <v>91</v>
      </c>
      <c r="G1481" s="36" t="s">
        <v>92</v>
      </c>
      <c r="H1481" s="36"/>
      <c r="I1481" s="36">
        <v>0</v>
      </c>
    </row>
    <row r="1482" spans="1:9" x14ac:dyDescent="0.35">
      <c r="A1482" s="36">
        <v>1538724</v>
      </c>
      <c r="B1482" s="36" t="str">
        <f>VLOOKUP(AllData[[#This Row],[Order]],MM[],3,FALSE)</f>
        <v>V5757301200200Q</v>
      </c>
      <c r="C1482" s="36">
        <f>VLOOKUP(AllData[[#This Row],[Order]],MM[],2,FALSE)</f>
        <v>225</v>
      </c>
      <c r="D1482" s="36" t="s">
        <v>95</v>
      </c>
      <c r="E1482" s="36" t="s">
        <v>61</v>
      </c>
      <c r="F1482" s="36" t="s">
        <v>63</v>
      </c>
      <c r="G1482" s="36" t="s">
        <v>96</v>
      </c>
      <c r="H1482" s="36">
        <v>7.117</v>
      </c>
      <c r="I1482" s="36">
        <v>40</v>
      </c>
    </row>
    <row r="1483" spans="1:9" x14ac:dyDescent="0.35">
      <c r="A1483" s="36">
        <v>1538724</v>
      </c>
      <c r="B1483" s="36" t="str">
        <f>VLOOKUP(AllData[[#This Row],[Order]],MM[],3,FALSE)</f>
        <v>V5757301200200Q</v>
      </c>
      <c r="C1483" s="36">
        <f>VLOOKUP(AllData[[#This Row],[Order]],MM[],2,FALSE)</f>
        <v>225</v>
      </c>
      <c r="D1483" s="36" t="s">
        <v>97</v>
      </c>
      <c r="E1483" s="36" t="s">
        <v>69</v>
      </c>
      <c r="F1483" s="36" t="s">
        <v>70</v>
      </c>
      <c r="G1483" s="36" t="s">
        <v>98</v>
      </c>
      <c r="H1483" s="36">
        <v>20</v>
      </c>
      <c r="I1483" s="36">
        <v>20</v>
      </c>
    </row>
    <row r="1484" spans="1:9" x14ac:dyDescent="0.35">
      <c r="A1484" s="36">
        <v>1538724</v>
      </c>
      <c r="B1484" s="36" t="str">
        <f>VLOOKUP(AllData[[#This Row],[Order]],MM[],3,FALSE)</f>
        <v>V5757301200200Q</v>
      </c>
      <c r="C1484" s="36">
        <f>VLOOKUP(AllData[[#This Row],[Order]],MM[],2,FALSE)</f>
        <v>225</v>
      </c>
      <c r="D1484" s="36" t="s">
        <v>99</v>
      </c>
      <c r="E1484" s="36" t="s">
        <v>69</v>
      </c>
      <c r="F1484" s="36" t="s">
        <v>70</v>
      </c>
      <c r="G1484" s="36" t="s">
        <v>100</v>
      </c>
      <c r="H1484" s="36">
        <v>50</v>
      </c>
      <c r="I1484" s="36">
        <v>50</v>
      </c>
    </row>
    <row r="1485" spans="1:9" x14ac:dyDescent="0.35">
      <c r="A1485" s="36">
        <v>1538724</v>
      </c>
      <c r="B1485" s="36" t="str">
        <f>VLOOKUP(AllData[[#This Row],[Order]],MM[],3,FALSE)</f>
        <v>V5757301200200Q</v>
      </c>
      <c r="C1485" s="36">
        <f>VLOOKUP(AllData[[#This Row],[Order]],MM[],2,FALSE)</f>
        <v>225</v>
      </c>
      <c r="D1485" s="36" t="s">
        <v>101</v>
      </c>
      <c r="E1485" s="36" t="s">
        <v>102</v>
      </c>
      <c r="F1485" s="36" t="s">
        <v>100</v>
      </c>
      <c r="G1485" s="36" t="s">
        <v>103</v>
      </c>
      <c r="H1485" s="36">
        <v>10</v>
      </c>
      <c r="I1485" s="36">
        <v>10</v>
      </c>
    </row>
    <row r="1486" spans="1:9" x14ac:dyDescent="0.35">
      <c r="A1486" s="36">
        <v>1538724</v>
      </c>
      <c r="B1486" s="36" t="str">
        <f>VLOOKUP(AllData[[#This Row],[Order]],MM[],3,FALSE)</f>
        <v>V5757301200200Q</v>
      </c>
      <c r="C1486" s="36">
        <f>VLOOKUP(AllData[[#This Row],[Order]],MM[],2,FALSE)</f>
        <v>225</v>
      </c>
      <c r="D1486" s="36" t="s">
        <v>104</v>
      </c>
      <c r="E1486" s="36" t="s">
        <v>102</v>
      </c>
      <c r="F1486" s="36" t="s">
        <v>100</v>
      </c>
      <c r="G1486" s="36" t="s">
        <v>106</v>
      </c>
      <c r="H1486" s="36">
        <v>10</v>
      </c>
      <c r="I1486" s="36">
        <v>10</v>
      </c>
    </row>
    <row r="1487" spans="1:9" x14ac:dyDescent="0.35">
      <c r="A1487" s="36">
        <v>1538724</v>
      </c>
      <c r="B1487" s="36" t="str">
        <f>VLOOKUP(AllData[[#This Row],[Order]],MM[],3,FALSE)</f>
        <v>V5757301200200Q</v>
      </c>
      <c r="C1487" s="36">
        <f>VLOOKUP(AllData[[#This Row],[Order]],MM[],2,FALSE)</f>
        <v>225</v>
      </c>
      <c r="D1487" s="36" t="s">
        <v>60</v>
      </c>
      <c r="E1487" s="36" t="s">
        <v>61</v>
      </c>
      <c r="F1487" s="36" t="s">
        <v>63</v>
      </c>
      <c r="G1487" s="36" t="s">
        <v>108</v>
      </c>
      <c r="H1487" s="36"/>
      <c r="I1487" s="36">
        <v>1</v>
      </c>
    </row>
    <row r="1488" spans="1:9" x14ac:dyDescent="0.35">
      <c r="A1488" s="36">
        <v>1538724</v>
      </c>
      <c r="B1488" s="36" t="str">
        <f>VLOOKUP(AllData[[#This Row],[Order]],MM[],3,FALSE)</f>
        <v>V5757301200200Q</v>
      </c>
      <c r="C1488" s="36">
        <f>VLOOKUP(AllData[[#This Row],[Order]],MM[],2,FALSE)</f>
        <v>225</v>
      </c>
      <c r="D1488" s="36" t="s">
        <v>82</v>
      </c>
      <c r="E1488" s="36" t="s">
        <v>83</v>
      </c>
      <c r="F1488" s="36" t="s">
        <v>84</v>
      </c>
      <c r="G1488" s="36" t="s">
        <v>110</v>
      </c>
      <c r="H1488" s="36"/>
      <c r="I1488" s="36">
        <v>5</v>
      </c>
    </row>
    <row r="1489" spans="1:9" x14ac:dyDescent="0.35">
      <c r="A1489" s="36">
        <v>1538725</v>
      </c>
      <c r="B1489" s="36" t="str">
        <f>VLOOKUP(AllData[[#This Row],[Order]],MM[],3,FALSE)</f>
        <v>V5757301200200R</v>
      </c>
      <c r="C1489" s="36">
        <f>VLOOKUP(AllData[[#This Row],[Order]],MM[],2,FALSE)</f>
        <v>224</v>
      </c>
      <c r="D1489" s="36" t="s">
        <v>60</v>
      </c>
      <c r="E1489" s="36" t="s">
        <v>61</v>
      </c>
      <c r="F1489" s="36" t="s">
        <v>63</v>
      </c>
      <c r="G1489" s="36" t="s">
        <v>64</v>
      </c>
      <c r="H1489" s="36">
        <v>38.767000000000003</v>
      </c>
      <c r="I1489" s="36">
        <v>20</v>
      </c>
    </row>
    <row r="1490" spans="1:9" x14ac:dyDescent="0.35">
      <c r="A1490" s="36">
        <v>1538725</v>
      </c>
      <c r="B1490" s="36" t="str">
        <f>VLOOKUP(AllData[[#This Row],[Order]],MM[],3,FALSE)</f>
        <v>V5757301200200R</v>
      </c>
      <c r="C1490" s="36">
        <f>VLOOKUP(AllData[[#This Row],[Order]],MM[],2,FALSE)</f>
        <v>224</v>
      </c>
      <c r="D1490" s="36" t="s">
        <v>68</v>
      </c>
      <c r="E1490" s="36" t="s">
        <v>69</v>
      </c>
      <c r="F1490" s="36" t="s">
        <v>70</v>
      </c>
      <c r="G1490" s="36" t="s">
        <v>71</v>
      </c>
      <c r="H1490" s="36">
        <v>30</v>
      </c>
      <c r="I1490" s="36">
        <v>30</v>
      </c>
    </row>
    <row r="1491" spans="1:9" x14ac:dyDescent="0.35">
      <c r="A1491" s="36">
        <v>1538725</v>
      </c>
      <c r="B1491" s="36" t="str">
        <f>VLOOKUP(AllData[[#This Row],[Order]],MM[],3,FALSE)</f>
        <v>V5757301200200R</v>
      </c>
      <c r="C1491" s="36">
        <f>VLOOKUP(AllData[[#This Row],[Order]],MM[],2,FALSE)</f>
        <v>224</v>
      </c>
      <c r="D1491" s="36" t="s">
        <v>73</v>
      </c>
      <c r="E1491" s="36" t="s">
        <v>61</v>
      </c>
      <c r="F1491" s="36" t="s">
        <v>63</v>
      </c>
      <c r="G1491" s="36" t="s">
        <v>74</v>
      </c>
      <c r="H1491" s="36">
        <v>251.57999999999998</v>
      </c>
      <c r="I1491" s="36">
        <v>200</v>
      </c>
    </row>
    <row r="1492" spans="1:9" x14ac:dyDescent="0.35">
      <c r="A1492" s="36">
        <v>1538725</v>
      </c>
      <c r="B1492" s="36" t="str">
        <f>VLOOKUP(AllData[[#This Row],[Order]],MM[],3,FALSE)</f>
        <v>V5757301200200R</v>
      </c>
      <c r="C1492" s="36">
        <f>VLOOKUP(AllData[[#This Row],[Order]],MM[],2,FALSE)</f>
        <v>224</v>
      </c>
      <c r="D1492" s="36" t="s">
        <v>75</v>
      </c>
      <c r="E1492" s="36" t="s">
        <v>61</v>
      </c>
      <c r="F1492" s="36" t="s">
        <v>63</v>
      </c>
      <c r="G1492" s="36" t="s">
        <v>76</v>
      </c>
      <c r="H1492" s="36">
        <v>1098.6600000000001</v>
      </c>
      <c r="I1492" s="36">
        <v>500</v>
      </c>
    </row>
    <row r="1493" spans="1:9" x14ac:dyDescent="0.35">
      <c r="A1493" s="36">
        <v>1538725</v>
      </c>
      <c r="B1493" s="36" t="str">
        <f>VLOOKUP(AllData[[#This Row],[Order]],MM[],3,FALSE)</f>
        <v>V5757301200200R</v>
      </c>
      <c r="C1493" s="36">
        <f>VLOOKUP(AllData[[#This Row],[Order]],MM[],2,FALSE)</f>
        <v>224</v>
      </c>
      <c r="D1493" s="36" t="s">
        <v>78</v>
      </c>
      <c r="E1493" s="36" t="s">
        <v>69</v>
      </c>
      <c r="F1493" s="36" t="s">
        <v>70</v>
      </c>
      <c r="G1493" s="36" t="s">
        <v>79</v>
      </c>
      <c r="H1493" s="36">
        <v>20</v>
      </c>
      <c r="I1493" s="36">
        <v>20</v>
      </c>
    </row>
    <row r="1494" spans="1:9" x14ac:dyDescent="0.35">
      <c r="A1494" s="36">
        <v>1538725</v>
      </c>
      <c r="B1494" s="36" t="str">
        <f>VLOOKUP(AllData[[#This Row],[Order]],MM[],3,FALSE)</f>
        <v>V5757301200200R</v>
      </c>
      <c r="C1494" s="36">
        <f>VLOOKUP(AllData[[#This Row],[Order]],MM[],2,FALSE)</f>
        <v>224</v>
      </c>
      <c r="D1494" s="36" t="s">
        <v>80</v>
      </c>
      <c r="E1494" s="36" t="s">
        <v>69</v>
      </c>
      <c r="F1494" s="36" t="s">
        <v>70</v>
      </c>
      <c r="G1494" s="36" t="s">
        <v>81</v>
      </c>
      <c r="H1494" s="36">
        <v>20</v>
      </c>
      <c r="I1494" s="36">
        <v>20</v>
      </c>
    </row>
    <row r="1495" spans="1:9" x14ac:dyDescent="0.35">
      <c r="A1495" s="36">
        <v>1538725</v>
      </c>
      <c r="B1495" s="36" t="str">
        <f>VLOOKUP(AllData[[#This Row],[Order]],MM[],3,FALSE)</f>
        <v>V5757301200200R</v>
      </c>
      <c r="C1495" s="36">
        <f>VLOOKUP(AllData[[#This Row],[Order]],MM[],2,FALSE)</f>
        <v>224</v>
      </c>
      <c r="D1495" s="36" t="s">
        <v>82</v>
      </c>
      <c r="E1495" s="36" t="s">
        <v>83</v>
      </c>
      <c r="F1495" s="36" t="s">
        <v>84</v>
      </c>
      <c r="G1495" s="36" t="s">
        <v>84</v>
      </c>
      <c r="H1495" s="36">
        <v>724.38</v>
      </c>
      <c r="I1495" s="36">
        <v>450</v>
      </c>
    </row>
    <row r="1496" spans="1:9" x14ac:dyDescent="0.35">
      <c r="A1496" s="36">
        <v>1538725</v>
      </c>
      <c r="B1496" s="36" t="str">
        <f>VLOOKUP(AllData[[#This Row],[Order]],MM[],3,FALSE)</f>
        <v>V5757301200200R</v>
      </c>
      <c r="C1496" s="36">
        <f>VLOOKUP(AllData[[#This Row],[Order]],MM[],2,FALSE)</f>
        <v>224</v>
      </c>
      <c r="D1496" s="36" t="s">
        <v>85</v>
      </c>
      <c r="E1496" s="36" t="s">
        <v>86</v>
      </c>
      <c r="F1496" s="36" t="s">
        <v>87</v>
      </c>
      <c r="G1496" s="36" t="s">
        <v>87</v>
      </c>
      <c r="H1496" s="36">
        <v>20</v>
      </c>
      <c r="I1496" s="36">
        <v>20</v>
      </c>
    </row>
    <row r="1497" spans="1:9" x14ac:dyDescent="0.35">
      <c r="A1497" s="36">
        <v>1538725</v>
      </c>
      <c r="B1497" s="36" t="str">
        <f>VLOOKUP(AllData[[#This Row],[Order]],MM[],3,FALSE)</f>
        <v>V5757301200200R</v>
      </c>
      <c r="C1497" s="36">
        <f>VLOOKUP(AllData[[#This Row],[Order]],MM[],2,FALSE)</f>
        <v>224</v>
      </c>
      <c r="D1497" s="36" t="s">
        <v>88</v>
      </c>
      <c r="E1497" s="36" t="s">
        <v>89</v>
      </c>
      <c r="F1497" s="36" t="s">
        <v>91</v>
      </c>
      <c r="G1497" s="36" t="s">
        <v>92</v>
      </c>
      <c r="H1497" s="36"/>
      <c r="I1497" s="36">
        <v>0</v>
      </c>
    </row>
    <row r="1498" spans="1:9" x14ac:dyDescent="0.35">
      <c r="A1498" s="36">
        <v>1538725</v>
      </c>
      <c r="B1498" s="36" t="str">
        <f>VLOOKUP(AllData[[#This Row],[Order]],MM[],3,FALSE)</f>
        <v>V5757301200200R</v>
      </c>
      <c r="C1498" s="36">
        <f>VLOOKUP(AllData[[#This Row],[Order]],MM[],2,FALSE)</f>
        <v>224</v>
      </c>
      <c r="D1498" s="36" t="s">
        <v>95</v>
      </c>
      <c r="E1498" s="36" t="s">
        <v>61</v>
      </c>
      <c r="F1498" s="36" t="s">
        <v>63</v>
      </c>
      <c r="G1498" s="36" t="s">
        <v>96</v>
      </c>
      <c r="H1498" s="36">
        <v>46.267000000000003</v>
      </c>
      <c r="I1498" s="36">
        <v>40</v>
      </c>
    </row>
    <row r="1499" spans="1:9" x14ac:dyDescent="0.35">
      <c r="A1499" s="36">
        <v>1538725</v>
      </c>
      <c r="B1499" s="36" t="str">
        <f>VLOOKUP(AllData[[#This Row],[Order]],MM[],3,FALSE)</f>
        <v>V5757301200200R</v>
      </c>
      <c r="C1499" s="36">
        <f>VLOOKUP(AllData[[#This Row],[Order]],MM[],2,FALSE)</f>
        <v>224</v>
      </c>
      <c r="D1499" s="36" t="s">
        <v>97</v>
      </c>
      <c r="E1499" s="36" t="s">
        <v>69</v>
      </c>
      <c r="F1499" s="36" t="s">
        <v>70</v>
      </c>
      <c r="G1499" s="36" t="s">
        <v>98</v>
      </c>
      <c r="H1499" s="36">
        <v>20</v>
      </c>
      <c r="I1499" s="36">
        <v>20</v>
      </c>
    </row>
    <row r="1500" spans="1:9" x14ac:dyDescent="0.35">
      <c r="A1500" s="36">
        <v>1538725</v>
      </c>
      <c r="B1500" s="36" t="str">
        <f>VLOOKUP(AllData[[#This Row],[Order]],MM[],3,FALSE)</f>
        <v>V5757301200200R</v>
      </c>
      <c r="C1500" s="36">
        <f>VLOOKUP(AllData[[#This Row],[Order]],MM[],2,FALSE)</f>
        <v>224</v>
      </c>
      <c r="D1500" s="36" t="s">
        <v>99</v>
      </c>
      <c r="E1500" s="36" t="s">
        <v>69</v>
      </c>
      <c r="F1500" s="36" t="s">
        <v>70</v>
      </c>
      <c r="G1500" s="36" t="s">
        <v>100</v>
      </c>
      <c r="H1500" s="36">
        <v>50</v>
      </c>
      <c r="I1500" s="36">
        <v>50</v>
      </c>
    </row>
    <row r="1501" spans="1:9" x14ac:dyDescent="0.35">
      <c r="A1501" s="36">
        <v>1538725</v>
      </c>
      <c r="B1501" s="36" t="str">
        <f>VLOOKUP(AllData[[#This Row],[Order]],MM[],3,FALSE)</f>
        <v>V5757301200200R</v>
      </c>
      <c r="C1501" s="36">
        <f>VLOOKUP(AllData[[#This Row],[Order]],MM[],2,FALSE)</f>
        <v>224</v>
      </c>
      <c r="D1501" s="36" t="s">
        <v>101</v>
      </c>
      <c r="E1501" s="36" t="s">
        <v>102</v>
      </c>
      <c r="F1501" s="36" t="s">
        <v>100</v>
      </c>
      <c r="G1501" s="36" t="s">
        <v>103</v>
      </c>
      <c r="H1501" s="36">
        <v>10</v>
      </c>
      <c r="I1501" s="36">
        <v>10</v>
      </c>
    </row>
    <row r="1502" spans="1:9" x14ac:dyDescent="0.35">
      <c r="A1502" s="36">
        <v>1538725</v>
      </c>
      <c r="B1502" s="36" t="str">
        <f>VLOOKUP(AllData[[#This Row],[Order]],MM[],3,FALSE)</f>
        <v>V5757301200200R</v>
      </c>
      <c r="C1502" s="36">
        <f>VLOOKUP(AllData[[#This Row],[Order]],MM[],2,FALSE)</f>
        <v>224</v>
      </c>
      <c r="D1502" s="36" t="s">
        <v>104</v>
      </c>
      <c r="E1502" s="36" t="s">
        <v>102</v>
      </c>
      <c r="F1502" s="36" t="s">
        <v>100</v>
      </c>
      <c r="G1502" s="36" t="s">
        <v>106</v>
      </c>
      <c r="H1502" s="36">
        <v>10</v>
      </c>
      <c r="I1502" s="36">
        <v>10</v>
      </c>
    </row>
    <row r="1503" spans="1:9" x14ac:dyDescent="0.35">
      <c r="A1503" s="36">
        <v>1538725</v>
      </c>
      <c r="B1503" s="36" t="str">
        <f>VLOOKUP(AllData[[#This Row],[Order]],MM[],3,FALSE)</f>
        <v>V5757301200200R</v>
      </c>
      <c r="C1503" s="36">
        <f>VLOOKUP(AllData[[#This Row],[Order]],MM[],2,FALSE)</f>
        <v>224</v>
      </c>
      <c r="D1503" s="36" t="s">
        <v>60</v>
      </c>
      <c r="E1503" s="36" t="s">
        <v>61</v>
      </c>
      <c r="F1503" s="36" t="s">
        <v>63</v>
      </c>
      <c r="G1503" s="36" t="s">
        <v>108</v>
      </c>
      <c r="H1503" s="36"/>
      <c r="I1503" s="36">
        <v>1</v>
      </c>
    </row>
    <row r="1504" spans="1:9" x14ac:dyDescent="0.35">
      <c r="A1504" s="36">
        <v>1538725</v>
      </c>
      <c r="B1504" s="36" t="str">
        <f>VLOOKUP(AllData[[#This Row],[Order]],MM[],3,FALSE)</f>
        <v>V5757301200200R</v>
      </c>
      <c r="C1504" s="36">
        <f>VLOOKUP(AllData[[#This Row],[Order]],MM[],2,FALSE)</f>
        <v>224</v>
      </c>
      <c r="D1504" s="36" t="s">
        <v>82</v>
      </c>
      <c r="E1504" s="36" t="s">
        <v>83</v>
      </c>
      <c r="F1504" s="36" t="s">
        <v>84</v>
      </c>
      <c r="G1504" s="36" t="s">
        <v>110</v>
      </c>
      <c r="H1504" s="36">
        <v>226.86</v>
      </c>
      <c r="I1504" s="36">
        <v>5</v>
      </c>
    </row>
    <row r="1505" spans="1:9" x14ac:dyDescent="0.35">
      <c r="A1505" s="36">
        <v>1538726</v>
      </c>
      <c r="B1505" s="36" t="str">
        <f>VLOOKUP(AllData[[#This Row],[Order]],MM[],3,FALSE)</f>
        <v>V5757321200400</v>
      </c>
      <c r="C1505" s="36">
        <f>VLOOKUP(AllData[[#This Row],[Order]],MM[],2,FALSE)</f>
        <v>223</v>
      </c>
      <c r="D1505" s="36" t="s">
        <v>60</v>
      </c>
      <c r="E1505" s="36" t="s">
        <v>61</v>
      </c>
      <c r="F1505" s="36" t="s">
        <v>63</v>
      </c>
      <c r="G1505" s="36" t="s">
        <v>64</v>
      </c>
      <c r="H1505" s="36">
        <v>7.95</v>
      </c>
      <c r="I1505" s="36">
        <v>20</v>
      </c>
    </row>
    <row r="1506" spans="1:9" x14ac:dyDescent="0.35">
      <c r="A1506" s="36">
        <v>1538726</v>
      </c>
      <c r="B1506" s="36" t="str">
        <f>VLOOKUP(AllData[[#This Row],[Order]],MM[],3,FALSE)</f>
        <v>V5757321200400</v>
      </c>
      <c r="C1506" s="36">
        <f>VLOOKUP(AllData[[#This Row],[Order]],MM[],2,FALSE)</f>
        <v>223</v>
      </c>
      <c r="D1506" s="36" t="s">
        <v>68</v>
      </c>
      <c r="E1506" s="36" t="s">
        <v>69</v>
      </c>
      <c r="F1506" s="36" t="s">
        <v>70</v>
      </c>
      <c r="G1506" s="36" t="s">
        <v>71</v>
      </c>
      <c r="H1506" s="36">
        <v>30</v>
      </c>
      <c r="I1506" s="36">
        <v>30</v>
      </c>
    </row>
    <row r="1507" spans="1:9" x14ac:dyDescent="0.35">
      <c r="A1507" s="36">
        <v>1538726</v>
      </c>
      <c r="B1507" s="36" t="str">
        <f>VLOOKUP(AllData[[#This Row],[Order]],MM[],3,FALSE)</f>
        <v>V5757321200400</v>
      </c>
      <c r="C1507" s="36">
        <f>VLOOKUP(AllData[[#This Row],[Order]],MM[],2,FALSE)</f>
        <v>223</v>
      </c>
      <c r="D1507" s="36" t="s">
        <v>73</v>
      </c>
      <c r="E1507" s="36" t="s">
        <v>61</v>
      </c>
      <c r="F1507" s="36" t="s">
        <v>63</v>
      </c>
      <c r="G1507" s="36" t="s">
        <v>74</v>
      </c>
      <c r="H1507" s="36">
        <v>475.68</v>
      </c>
      <c r="I1507" s="36">
        <v>200</v>
      </c>
    </row>
    <row r="1508" spans="1:9" x14ac:dyDescent="0.35">
      <c r="A1508" s="36">
        <v>1538726</v>
      </c>
      <c r="B1508" s="36" t="str">
        <f>VLOOKUP(AllData[[#This Row],[Order]],MM[],3,FALSE)</f>
        <v>V5757321200400</v>
      </c>
      <c r="C1508" s="36">
        <f>VLOOKUP(AllData[[#This Row],[Order]],MM[],2,FALSE)</f>
        <v>223</v>
      </c>
      <c r="D1508" s="36" t="s">
        <v>75</v>
      </c>
      <c r="E1508" s="36" t="s">
        <v>61</v>
      </c>
      <c r="F1508" s="36" t="s">
        <v>63</v>
      </c>
      <c r="G1508" s="36" t="s">
        <v>76</v>
      </c>
      <c r="H1508" s="36">
        <v>485.76</v>
      </c>
      <c r="I1508" s="36">
        <v>500</v>
      </c>
    </row>
    <row r="1509" spans="1:9" x14ac:dyDescent="0.35">
      <c r="A1509" s="36">
        <v>1538726</v>
      </c>
      <c r="B1509" s="36" t="str">
        <f>VLOOKUP(AllData[[#This Row],[Order]],MM[],3,FALSE)</f>
        <v>V5757321200400</v>
      </c>
      <c r="C1509" s="36">
        <f>VLOOKUP(AllData[[#This Row],[Order]],MM[],2,FALSE)</f>
        <v>223</v>
      </c>
      <c r="D1509" s="36" t="s">
        <v>78</v>
      </c>
      <c r="E1509" s="36" t="s">
        <v>69</v>
      </c>
      <c r="F1509" s="36" t="s">
        <v>70</v>
      </c>
      <c r="G1509" s="36" t="s">
        <v>79</v>
      </c>
      <c r="H1509" s="36">
        <v>20</v>
      </c>
      <c r="I1509" s="36">
        <v>20</v>
      </c>
    </row>
    <row r="1510" spans="1:9" x14ac:dyDescent="0.35">
      <c r="A1510" s="36">
        <v>1538726</v>
      </c>
      <c r="B1510" s="36" t="str">
        <f>VLOOKUP(AllData[[#This Row],[Order]],MM[],3,FALSE)</f>
        <v>V5757321200400</v>
      </c>
      <c r="C1510" s="36">
        <f>VLOOKUP(AllData[[#This Row],[Order]],MM[],2,FALSE)</f>
        <v>223</v>
      </c>
      <c r="D1510" s="36" t="s">
        <v>80</v>
      </c>
      <c r="E1510" s="36" t="s">
        <v>69</v>
      </c>
      <c r="F1510" s="36" t="s">
        <v>70</v>
      </c>
      <c r="G1510" s="36" t="s">
        <v>81</v>
      </c>
      <c r="H1510" s="36">
        <v>20</v>
      </c>
      <c r="I1510" s="36">
        <v>20</v>
      </c>
    </row>
    <row r="1511" spans="1:9" x14ac:dyDescent="0.35">
      <c r="A1511" s="36">
        <v>1538726</v>
      </c>
      <c r="B1511" s="36" t="str">
        <f>VLOOKUP(AllData[[#This Row],[Order]],MM[],3,FALSE)</f>
        <v>V5757321200400</v>
      </c>
      <c r="C1511" s="36">
        <f>VLOOKUP(AllData[[#This Row],[Order]],MM[],2,FALSE)</f>
        <v>223</v>
      </c>
      <c r="D1511" s="36" t="s">
        <v>82</v>
      </c>
      <c r="E1511" s="36" t="s">
        <v>83</v>
      </c>
      <c r="F1511" s="36" t="s">
        <v>84</v>
      </c>
      <c r="G1511" s="36" t="s">
        <v>84</v>
      </c>
      <c r="H1511" s="36">
        <v>513.45699999999999</v>
      </c>
      <c r="I1511" s="36">
        <v>450</v>
      </c>
    </row>
    <row r="1512" spans="1:9" x14ac:dyDescent="0.35">
      <c r="A1512" s="36">
        <v>1538726</v>
      </c>
      <c r="B1512" s="36" t="str">
        <f>VLOOKUP(AllData[[#This Row],[Order]],MM[],3,FALSE)</f>
        <v>V5757321200400</v>
      </c>
      <c r="C1512" s="36">
        <f>VLOOKUP(AllData[[#This Row],[Order]],MM[],2,FALSE)</f>
        <v>223</v>
      </c>
      <c r="D1512" s="36" t="s">
        <v>85</v>
      </c>
      <c r="E1512" s="36" t="s">
        <v>86</v>
      </c>
      <c r="F1512" s="36" t="s">
        <v>87</v>
      </c>
      <c r="G1512" s="36" t="s">
        <v>87</v>
      </c>
      <c r="H1512" s="36">
        <v>20</v>
      </c>
      <c r="I1512" s="36">
        <v>20</v>
      </c>
    </row>
    <row r="1513" spans="1:9" x14ac:dyDescent="0.35">
      <c r="A1513" s="36">
        <v>1538726</v>
      </c>
      <c r="B1513" s="36" t="str">
        <f>VLOOKUP(AllData[[#This Row],[Order]],MM[],3,FALSE)</f>
        <v>V5757321200400</v>
      </c>
      <c r="C1513" s="36">
        <f>VLOOKUP(AllData[[#This Row],[Order]],MM[],2,FALSE)</f>
        <v>223</v>
      </c>
      <c r="D1513" s="36" t="s">
        <v>95</v>
      </c>
      <c r="E1513" s="36" t="s">
        <v>61</v>
      </c>
      <c r="F1513" s="36" t="s">
        <v>63</v>
      </c>
      <c r="G1513" s="36" t="s">
        <v>96</v>
      </c>
      <c r="H1513" s="36">
        <v>19.5</v>
      </c>
      <c r="I1513" s="36">
        <v>40</v>
      </c>
    </row>
    <row r="1514" spans="1:9" x14ac:dyDescent="0.35">
      <c r="A1514" s="36">
        <v>1538726</v>
      </c>
      <c r="B1514" s="36" t="str">
        <f>VLOOKUP(AllData[[#This Row],[Order]],MM[],3,FALSE)</f>
        <v>V5757321200400</v>
      </c>
      <c r="C1514" s="36">
        <f>VLOOKUP(AllData[[#This Row],[Order]],MM[],2,FALSE)</f>
        <v>223</v>
      </c>
      <c r="D1514" s="36" t="s">
        <v>97</v>
      </c>
      <c r="E1514" s="36" t="s">
        <v>69</v>
      </c>
      <c r="F1514" s="36" t="s">
        <v>70</v>
      </c>
      <c r="G1514" s="36" t="s">
        <v>98</v>
      </c>
      <c r="H1514" s="36">
        <v>20</v>
      </c>
      <c r="I1514" s="36">
        <v>20</v>
      </c>
    </row>
    <row r="1515" spans="1:9" x14ac:dyDescent="0.35">
      <c r="A1515" s="36">
        <v>1538726</v>
      </c>
      <c r="B1515" s="36" t="str">
        <f>VLOOKUP(AllData[[#This Row],[Order]],MM[],3,FALSE)</f>
        <v>V5757321200400</v>
      </c>
      <c r="C1515" s="36">
        <f>VLOOKUP(AllData[[#This Row],[Order]],MM[],2,FALSE)</f>
        <v>223</v>
      </c>
      <c r="D1515" s="36" t="s">
        <v>99</v>
      </c>
      <c r="E1515" s="36" t="s">
        <v>69</v>
      </c>
      <c r="F1515" s="36" t="s">
        <v>70</v>
      </c>
      <c r="G1515" s="36" t="s">
        <v>100</v>
      </c>
      <c r="H1515" s="36">
        <v>50</v>
      </c>
      <c r="I1515" s="36">
        <v>50</v>
      </c>
    </row>
    <row r="1516" spans="1:9" x14ac:dyDescent="0.35">
      <c r="A1516" s="36">
        <v>1538726</v>
      </c>
      <c r="B1516" s="36" t="str">
        <f>VLOOKUP(AllData[[#This Row],[Order]],MM[],3,FALSE)</f>
        <v>V5757321200400</v>
      </c>
      <c r="C1516" s="36">
        <f>VLOOKUP(AllData[[#This Row],[Order]],MM[],2,FALSE)</f>
        <v>223</v>
      </c>
      <c r="D1516" s="36" t="s">
        <v>104</v>
      </c>
      <c r="E1516" s="36" t="s">
        <v>102</v>
      </c>
      <c r="F1516" s="36" t="s">
        <v>100</v>
      </c>
      <c r="G1516" s="36" t="s">
        <v>106</v>
      </c>
      <c r="H1516" s="36">
        <v>10</v>
      </c>
      <c r="I1516" s="36">
        <v>10</v>
      </c>
    </row>
    <row r="1517" spans="1:9" x14ac:dyDescent="0.35">
      <c r="A1517" s="36">
        <v>1538726</v>
      </c>
      <c r="B1517" s="36" t="str">
        <f>VLOOKUP(AllData[[#This Row],[Order]],MM[],3,FALSE)</f>
        <v>V5757321200400</v>
      </c>
      <c r="C1517" s="36">
        <f>VLOOKUP(AllData[[#This Row],[Order]],MM[],2,FALSE)</f>
        <v>223</v>
      </c>
      <c r="D1517" s="36" t="s">
        <v>60</v>
      </c>
      <c r="E1517" s="36" t="s">
        <v>61</v>
      </c>
      <c r="F1517" s="36" t="s">
        <v>63</v>
      </c>
      <c r="G1517" s="36" t="s">
        <v>108</v>
      </c>
      <c r="H1517" s="36">
        <v>868.02</v>
      </c>
      <c r="I1517" s="36">
        <v>1</v>
      </c>
    </row>
    <row r="1518" spans="1:9" x14ac:dyDescent="0.35">
      <c r="A1518" s="36">
        <v>1538726</v>
      </c>
      <c r="B1518" s="36" t="str">
        <f>VLOOKUP(AllData[[#This Row],[Order]],MM[],3,FALSE)</f>
        <v>V5757321200400</v>
      </c>
      <c r="C1518" s="36">
        <f>VLOOKUP(AllData[[#This Row],[Order]],MM[],2,FALSE)</f>
        <v>223</v>
      </c>
      <c r="D1518" s="36" t="s">
        <v>82</v>
      </c>
      <c r="E1518" s="36" t="s">
        <v>83</v>
      </c>
      <c r="F1518" s="36" t="s">
        <v>84</v>
      </c>
      <c r="G1518" s="36" t="s">
        <v>110</v>
      </c>
      <c r="H1518" s="36">
        <v>166.07999999999998</v>
      </c>
      <c r="I1518" s="36">
        <v>5</v>
      </c>
    </row>
    <row r="1519" spans="1:9" x14ac:dyDescent="0.35">
      <c r="A1519" s="36">
        <v>1538726</v>
      </c>
      <c r="B1519" s="36" t="str">
        <f>VLOOKUP(AllData[[#This Row],[Order]],MM[],3,FALSE)</f>
        <v>V5757321200400</v>
      </c>
      <c r="C1519" s="36">
        <f>VLOOKUP(AllData[[#This Row],[Order]],MM[],2,FALSE)</f>
        <v>223</v>
      </c>
      <c r="D1519" s="36" t="s">
        <v>82</v>
      </c>
      <c r="E1519" s="36" t="s">
        <v>83</v>
      </c>
      <c r="F1519" s="36" t="s">
        <v>84</v>
      </c>
      <c r="G1519" s="36" t="s">
        <v>134</v>
      </c>
      <c r="H1519" s="36"/>
      <c r="I1519" s="36">
        <v>5</v>
      </c>
    </row>
    <row r="1520" spans="1:9" x14ac:dyDescent="0.35">
      <c r="A1520" s="36">
        <v>1538726</v>
      </c>
      <c r="B1520" s="36" t="str">
        <f>VLOOKUP(AllData[[#This Row],[Order]],MM[],3,FALSE)</f>
        <v>V5757321200400</v>
      </c>
      <c r="C1520" s="36">
        <f>VLOOKUP(AllData[[#This Row],[Order]],MM[],2,FALSE)</f>
        <v>223</v>
      </c>
      <c r="D1520" s="36" t="s">
        <v>82</v>
      </c>
      <c r="E1520" s="36" t="s">
        <v>83</v>
      </c>
      <c r="F1520" s="36" t="s">
        <v>84</v>
      </c>
      <c r="G1520" s="36" t="s">
        <v>136</v>
      </c>
      <c r="H1520" s="36"/>
      <c r="I1520" s="36">
        <v>5</v>
      </c>
    </row>
    <row r="1521" spans="1:9" x14ac:dyDescent="0.35">
      <c r="A1521" s="36">
        <v>1538726</v>
      </c>
      <c r="B1521" s="36" t="str">
        <f>VLOOKUP(AllData[[#This Row],[Order]],MM[],3,FALSE)</f>
        <v>V5757321200400</v>
      </c>
      <c r="C1521" s="36">
        <f>VLOOKUP(AllData[[#This Row],[Order]],MM[],2,FALSE)</f>
        <v>223</v>
      </c>
      <c r="D1521" s="36" t="s">
        <v>73</v>
      </c>
      <c r="E1521" s="36" t="s">
        <v>89</v>
      </c>
      <c r="F1521" s="36" t="s">
        <v>91</v>
      </c>
      <c r="G1521" s="36" t="s">
        <v>138</v>
      </c>
      <c r="H1521" s="36"/>
      <c r="I1521" s="36">
        <v>5</v>
      </c>
    </row>
    <row r="1522" spans="1:9" x14ac:dyDescent="0.35">
      <c r="A1522" s="36">
        <v>1538727</v>
      </c>
      <c r="B1522" s="36" t="str">
        <f>VLOOKUP(AllData[[#This Row],[Order]],MM[],3,FALSE)</f>
        <v>V5757321200600</v>
      </c>
      <c r="C1522" s="36">
        <f>VLOOKUP(AllData[[#This Row],[Order]],MM[],2,FALSE)</f>
        <v>224</v>
      </c>
      <c r="D1522" s="36" t="s">
        <v>60</v>
      </c>
      <c r="E1522" s="36" t="s">
        <v>61</v>
      </c>
      <c r="F1522" s="36" t="s">
        <v>63</v>
      </c>
      <c r="G1522" s="36" t="s">
        <v>139</v>
      </c>
      <c r="H1522" s="36">
        <v>38.767000000000003</v>
      </c>
      <c r="I1522" s="36">
        <v>20</v>
      </c>
    </row>
    <row r="1523" spans="1:9" x14ac:dyDescent="0.35">
      <c r="A1523" s="36">
        <v>1538727</v>
      </c>
      <c r="B1523" s="36" t="str">
        <f>VLOOKUP(AllData[[#This Row],[Order]],MM[],3,FALSE)</f>
        <v>V5757321200600</v>
      </c>
      <c r="C1523" s="36">
        <f>VLOOKUP(AllData[[#This Row],[Order]],MM[],2,FALSE)</f>
        <v>224</v>
      </c>
      <c r="D1523" s="36" t="s">
        <v>68</v>
      </c>
      <c r="E1523" s="36" t="s">
        <v>69</v>
      </c>
      <c r="F1523" s="36" t="s">
        <v>70</v>
      </c>
      <c r="G1523" s="36" t="s">
        <v>71</v>
      </c>
      <c r="H1523" s="36">
        <v>30</v>
      </c>
      <c r="I1523" s="36">
        <v>30</v>
      </c>
    </row>
    <row r="1524" spans="1:9" x14ac:dyDescent="0.35">
      <c r="A1524" s="36">
        <v>1538727</v>
      </c>
      <c r="B1524" s="36" t="str">
        <f>VLOOKUP(AllData[[#This Row],[Order]],MM[],3,FALSE)</f>
        <v>V5757321200600</v>
      </c>
      <c r="C1524" s="36">
        <f>VLOOKUP(AllData[[#This Row],[Order]],MM[],2,FALSE)</f>
        <v>224</v>
      </c>
      <c r="D1524" s="36" t="s">
        <v>73</v>
      </c>
      <c r="E1524" s="36" t="s">
        <v>61</v>
      </c>
      <c r="F1524" s="36" t="s">
        <v>63</v>
      </c>
      <c r="G1524" s="36" t="s">
        <v>74</v>
      </c>
      <c r="H1524" s="36">
        <v>462.06</v>
      </c>
      <c r="I1524" s="36">
        <v>200</v>
      </c>
    </row>
    <row r="1525" spans="1:9" x14ac:dyDescent="0.35">
      <c r="A1525" s="36">
        <v>1538727</v>
      </c>
      <c r="B1525" s="36" t="str">
        <f>VLOOKUP(AllData[[#This Row],[Order]],MM[],3,FALSE)</f>
        <v>V5757321200600</v>
      </c>
      <c r="C1525" s="36">
        <f>VLOOKUP(AllData[[#This Row],[Order]],MM[],2,FALSE)</f>
        <v>224</v>
      </c>
      <c r="D1525" s="36" t="s">
        <v>75</v>
      </c>
      <c r="E1525" s="36" t="s">
        <v>61</v>
      </c>
      <c r="F1525" s="36" t="s">
        <v>63</v>
      </c>
      <c r="G1525" s="36" t="s">
        <v>76</v>
      </c>
      <c r="H1525" s="36">
        <v>1105.56</v>
      </c>
      <c r="I1525" s="36">
        <v>500</v>
      </c>
    </row>
    <row r="1526" spans="1:9" x14ac:dyDescent="0.35">
      <c r="A1526" s="36">
        <v>1538727</v>
      </c>
      <c r="B1526" s="36" t="str">
        <f>VLOOKUP(AllData[[#This Row],[Order]],MM[],3,FALSE)</f>
        <v>V5757321200600</v>
      </c>
      <c r="C1526" s="36">
        <f>VLOOKUP(AllData[[#This Row],[Order]],MM[],2,FALSE)</f>
        <v>224</v>
      </c>
      <c r="D1526" s="36" t="s">
        <v>78</v>
      </c>
      <c r="E1526" s="36" t="s">
        <v>69</v>
      </c>
      <c r="F1526" s="36" t="s">
        <v>70</v>
      </c>
      <c r="G1526" s="36" t="s">
        <v>79</v>
      </c>
      <c r="H1526" s="36">
        <v>20</v>
      </c>
      <c r="I1526" s="36">
        <v>20</v>
      </c>
    </row>
    <row r="1527" spans="1:9" x14ac:dyDescent="0.35">
      <c r="A1527" s="36">
        <v>1538727</v>
      </c>
      <c r="B1527" s="36" t="str">
        <f>VLOOKUP(AllData[[#This Row],[Order]],MM[],3,FALSE)</f>
        <v>V5757321200600</v>
      </c>
      <c r="C1527" s="36">
        <f>VLOOKUP(AllData[[#This Row],[Order]],MM[],2,FALSE)</f>
        <v>224</v>
      </c>
      <c r="D1527" s="36" t="s">
        <v>80</v>
      </c>
      <c r="E1527" s="36" t="s">
        <v>69</v>
      </c>
      <c r="F1527" s="36" t="s">
        <v>70</v>
      </c>
      <c r="G1527" s="36" t="s">
        <v>81</v>
      </c>
      <c r="H1527" s="36">
        <v>20</v>
      </c>
      <c r="I1527" s="36">
        <v>20</v>
      </c>
    </row>
    <row r="1528" spans="1:9" x14ac:dyDescent="0.35">
      <c r="A1528" s="36">
        <v>1538727</v>
      </c>
      <c r="B1528" s="36" t="str">
        <f>VLOOKUP(AllData[[#This Row],[Order]],MM[],3,FALSE)</f>
        <v>V5757321200600</v>
      </c>
      <c r="C1528" s="36">
        <f>VLOOKUP(AllData[[#This Row],[Order]],MM[],2,FALSE)</f>
        <v>224</v>
      </c>
      <c r="D1528" s="36" t="s">
        <v>82</v>
      </c>
      <c r="E1528" s="36" t="s">
        <v>83</v>
      </c>
      <c r="F1528" s="36" t="s">
        <v>84</v>
      </c>
      <c r="G1528" s="36" t="s">
        <v>84</v>
      </c>
      <c r="H1528" s="36">
        <v>875.04</v>
      </c>
      <c r="I1528" s="36">
        <v>450</v>
      </c>
    </row>
    <row r="1529" spans="1:9" x14ac:dyDescent="0.35">
      <c r="A1529" s="36">
        <v>1538727</v>
      </c>
      <c r="B1529" s="36" t="str">
        <f>VLOOKUP(AllData[[#This Row],[Order]],MM[],3,FALSE)</f>
        <v>V5757321200600</v>
      </c>
      <c r="C1529" s="36">
        <f>VLOOKUP(AllData[[#This Row],[Order]],MM[],2,FALSE)</f>
        <v>224</v>
      </c>
      <c r="D1529" s="36" t="s">
        <v>85</v>
      </c>
      <c r="E1529" s="36" t="s">
        <v>86</v>
      </c>
      <c r="F1529" s="36" t="s">
        <v>87</v>
      </c>
      <c r="G1529" s="36" t="s">
        <v>87</v>
      </c>
      <c r="H1529" s="36">
        <v>20</v>
      </c>
      <c r="I1529" s="36">
        <v>20</v>
      </c>
    </row>
    <row r="1530" spans="1:9" x14ac:dyDescent="0.35">
      <c r="A1530" s="36">
        <v>1538727</v>
      </c>
      <c r="B1530" s="36" t="str">
        <f>VLOOKUP(AllData[[#This Row],[Order]],MM[],3,FALSE)</f>
        <v>V5757321200600</v>
      </c>
      <c r="C1530" s="36">
        <f>VLOOKUP(AllData[[#This Row],[Order]],MM[],2,FALSE)</f>
        <v>224</v>
      </c>
      <c r="D1530" s="36" t="s">
        <v>88</v>
      </c>
      <c r="E1530" s="36" t="s">
        <v>89</v>
      </c>
      <c r="F1530" s="36" t="s">
        <v>91</v>
      </c>
      <c r="G1530" s="36" t="s">
        <v>92</v>
      </c>
      <c r="H1530" s="36"/>
      <c r="I1530" s="36">
        <v>0</v>
      </c>
    </row>
    <row r="1531" spans="1:9" x14ac:dyDescent="0.35">
      <c r="A1531" s="36">
        <v>1538727</v>
      </c>
      <c r="B1531" s="36" t="str">
        <f>VLOOKUP(AllData[[#This Row],[Order]],MM[],3,FALSE)</f>
        <v>V5757321200600</v>
      </c>
      <c r="C1531" s="36">
        <f>VLOOKUP(AllData[[#This Row],[Order]],MM[],2,FALSE)</f>
        <v>224</v>
      </c>
      <c r="D1531" s="36" t="s">
        <v>95</v>
      </c>
      <c r="E1531" s="36" t="s">
        <v>61</v>
      </c>
      <c r="F1531" s="36" t="s">
        <v>63</v>
      </c>
      <c r="G1531" s="36" t="s">
        <v>96</v>
      </c>
      <c r="H1531" s="36">
        <v>46.267000000000003</v>
      </c>
      <c r="I1531" s="36">
        <v>40</v>
      </c>
    </row>
    <row r="1532" spans="1:9" x14ac:dyDescent="0.35">
      <c r="A1532" s="36">
        <v>1538727</v>
      </c>
      <c r="B1532" s="36" t="str">
        <f>VLOOKUP(AllData[[#This Row],[Order]],MM[],3,FALSE)</f>
        <v>V5757321200600</v>
      </c>
      <c r="C1532" s="36">
        <f>VLOOKUP(AllData[[#This Row],[Order]],MM[],2,FALSE)</f>
        <v>224</v>
      </c>
      <c r="D1532" s="36" t="s">
        <v>97</v>
      </c>
      <c r="E1532" s="36" t="s">
        <v>69</v>
      </c>
      <c r="F1532" s="36" t="s">
        <v>70</v>
      </c>
      <c r="G1532" s="36" t="s">
        <v>98</v>
      </c>
      <c r="H1532" s="36">
        <v>20</v>
      </c>
      <c r="I1532" s="36">
        <v>20</v>
      </c>
    </row>
    <row r="1533" spans="1:9" x14ac:dyDescent="0.35">
      <c r="A1533" s="36">
        <v>1538727</v>
      </c>
      <c r="B1533" s="36" t="str">
        <f>VLOOKUP(AllData[[#This Row],[Order]],MM[],3,FALSE)</f>
        <v>V5757321200600</v>
      </c>
      <c r="C1533" s="36">
        <f>VLOOKUP(AllData[[#This Row],[Order]],MM[],2,FALSE)</f>
        <v>224</v>
      </c>
      <c r="D1533" s="36" t="s">
        <v>99</v>
      </c>
      <c r="E1533" s="36" t="s">
        <v>69</v>
      </c>
      <c r="F1533" s="36" t="s">
        <v>70</v>
      </c>
      <c r="G1533" s="36" t="s">
        <v>100</v>
      </c>
      <c r="H1533" s="36">
        <v>50</v>
      </c>
      <c r="I1533" s="36">
        <v>50</v>
      </c>
    </row>
    <row r="1534" spans="1:9" x14ac:dyDescent="0.35">
      <c r="A1534" s="36">
        <v>1538727</v>
      </c>
      <c r="B1534" s="36" t="str">
        <f>VLOOKUP(AllData[[#This Row],[Order]],MM[],3,FALSE)</f>
        <v>V5757321200600</v>
      </c>
      <c r="C1534" s="36">
        <f>VLOOKUP(AllData[[#This Row],[Order]],MM[],2,FALSE)</f>
        <v>224</v>
      </c>
      <c r="D1534" s="36" t="s">
        <v>101</v>
      </c>
      <c r="E1534" s="36" t="s">
        <v>102</v>
      </c>
      <c r="F1534" s="36" t="s">
        <v>100</v>
      </c>
      <c r="G1534" s="36" t="s">
        <v>103</v>
      </c>
      <c r="H1534" s="36">
        <v>10</v>
      </c>
      <c r="I1534" s="36">
        <v>10</v>
      </c>
    </row>
    <row r="1535" spans="1:9" x14ac:dyDescent="0.35">
      <c r="A1535" s="36">
        <v>1538727</v>
      </c>
      <c r="B1535" s="36" t="str">
        <f>VLOOKUP(AllData[[#This Row],[Order]],MM[],3,FALSE)</f>
        <v>V5757321200600</v>
      </c>
      <c r="C1535" s="36">
        <f>VLOOKUP(AllData[[#This Row],[Order]],MM[],2,FALSE)</f>
        <v>224</v>
      </c>
      <c r="D1535" s="36" t="s">
        <v>104</v>
      </c>
      <c r="E1535" s="36" t="s">
        <v>102</v>
      </c>
      <c r="F1535" s="36" t="s">
        <v>100</v>
      </c>
      <c r="G1535" s="36" t="s">
        <v>106</v>
      </c>
      <c r="H1535" s="36">
        <v>10</v>
      </c>
      <c r="I1535" s="36">
        <v>10</v>
      </c>
    </row>
    <row r="1536" spans="1:9" x14ac:dyDescent="0.35">
      <c r="A1536" s="36">
        <v>1538727</v>
      </c>
      <c r="B1536" s="36" t="str">
        <f>VLOOKUP(AllData[[#This Row],[Order]],MM[],3,FALSE)</f>
        <v>V5757321200600</v>
      </c>
      <c r="C1536" s="36">
        <f>VLOOKUP(AllData[[#This Row],[Order]],MM[],2,FALSE)</f>
        <v>224</v>
      </c>
      <c r="D1536" s="36" t="s">
        <v>60</v>
      </c>
      <c r="E1536" s="36" t="s">
        <v>61</v>
      </c>
      <c r="F1536" s="36" t="s">
        <v>63</v>
      </c>
      <c r="G1536" s="36" t="s">
        <v>108</v>
      </c>
      <c r="H1536" s="36">
        <v>435.06</v>
      </c>
      <c r="I1536" s="36">
        <v>1</v>
      </c>
    </row>
    <row r="1537" spans="1:9" x14ac:dyDescent="0.35">
      <c r="A1537" s="36">
        <v>1538727</v>
      </c>
      <c r="B1537" s="36" t="str">
        <f>VLOOKUP(AllData[[#This Row],[Order]],MM[],3,FALSE)</f>
        <v>V5757321200600</v>
      </c>
      <c r="C1537" s="36">
        <f>VLOOKUP(AllData[[#This Row],[Order]],MM[],2,FALSE)</f>
        <v>224</v>
      </c>
      <c r="D1537" s="36" t="s">
        <v>82</v>
      </c>
      <c r="E1537" s="36" t="s">
        <v>83</v>
      </c>
      <c r="F1537" s="36" t="s">
        <v>84</v>
      </c>
      <c r="G1537" s="36" t="s">
        <v>110</v>
      </c>
      <c r="H1537" s="36">
        <v>268.74</v>
      </c>
      <c r="I1537" s="36">
        <v>5</v>
      </c>
    </row>
    <row r="1538" spans="1:9" x14ac:dyDescent="0.35">
      <c r="A1538" s="36">
        <v>1538728</v>
      </c>
      <c r="B1538" s="36" t="str">
        <f>VLOOKUP(AllData[[#This Row],[Order]],MM[],3,FALSE)</f>
        <v>V5757341200400</v>
      </c>
      <c r="C1538" s="36">
        <f>VLOOKUP(AllData[[#This Row],[Order]],MM[],2,FALSE)</f>
        <v>224</v>
      </c>
      <c r="D1538" s="36" t="s">
        <v>60</v>
      </c>
      <c r="E1538" s="36" t="s">
        <v>61</v>
      </c>
      <c r="F1538" s="36" t="s">
        <v>63</v>
      </c>
      <c r="G1538" s="36" t="s">
        <v>64</v>
      </c>
      <c r="H1538" s="36">
        <v>7.95</v>
      </c>
      <c r="I1538" s="36">
        <v>20</v>
      </c>
    </row>
    <row r="1539" spans="1:9" x14ac:dyDescent="0.35">
      <c r="A1539" s="36">
        <v>1538728</v>
      </c>
      <c r="B1539" s="36" t="str">
        <f>VLOOKUP(AllData[[#This Row],[Order]],MM[],3,FALSE)</f>
        <v>V5757341200400</v>
      </c>
      <c r="C1539" s="36">
        <f>VLOOKUP(AllData[[#This Row],[Order]],MM[],2,FALSE)</f>
        <v>224</v>
      </c>
      <c r="D1539" s="36" t="s">
        <v>68</v>
      </c>
      <c r="E1539" s="36" t="s">
        <v>69</v>
      </c>
      <c r="F1539" s="36" t="s">
        <v>70</v>
      </c>
      <c r="G1539" s="36" t="s">
        <v>71</v>
      </c>
      <c r="H1539" s="36">
        <v>30</v>
      </c>
      <c r="I1539" s="36">
        <v>30</v>
      </c>
    </row>
    <row r="1540" spans="1:9" x14ac:dyDescent="0.35">
      <c r="A1540" s="36">
        <v>1538728</v>
      </c>
      <c r="B1540" s="36" t="str">
        <f>VLOOKUP(AllData[[#This Row],[Order]],MM[],3,FALSE)</f>
        <v>V5757341200400</v>
      </c>
      <c r="C1540" s="36">
        <f>VLOOKUP(AllData[[#This Row],[Order]],MM[],2,FALSE)</f>
        <v>224</v>
      </c>
      <c r="D1540" s="36" t="s">
        <v>73</v>
      </c>
      <c r="E1540" s="36" t="s">
        <v>61</v>
      </c>
      <c r="F1540" s="36" t="s">
        <v>63</v>
      </c>
      <c r="G1540" s="36" t="s">
        <v>74</v>
      </c>
      <c r="H1540" s="36">
        <v>207.23333333333332</v>
      </c>
      <c r="I1540" s="36">
        <v>200</v>
      </c>
    </row>
    <row r="1541" spans="1:9" x14ac:dyDescent="0.35">
      <c r="A1541" s="36">
        <v>1538728</v>
      </c>
      <c r="B1541" s="36" t="str">
        <f>VLOOKUP(AllData[[#This Row],[Order]],MM[],3,FALSE)</f>
        <v>V5757341200400</v>
      </c>
      <c r="C1541" s="36">
        <f>VLOOKUP(AllData[[#This Row],[Order]],MM[],2,FALSE)</f>
        <v>224</v>
      </c>
      <c r="D1541" s="36" t="s">
        <v>75</v>
      </c>
      <c r="E1541" s="36" t="s">
        <v>61</v>
      </c>
      <c r="F1541" s="36" t="s">
        <v>63</v>
      </c>
      <c r="G1541" s="36" t="s">
        <v>76</v>
      </c>
      <c r="H1541" s="36">
        <v>50.317</v>
      </c>
      <c r="I1541" s="36">
        <v>500</v>
      </c>
    </row>
    <row r="1542" spans="1:9" x14ac:dyDescent="0.35">
      <c r="A1542" s="36">
        <v>1538728</v>
      </c>
      <c r="B1542" s="36" t="str">
        <f>VLOOKUP(AllData[[#This Row],[Order]],MM[],3,FALSE)</f>
        <v>V5757341200400</v>
      </c>
      <c r="C1542" s="36">
        <f>VLOOKUP(AllData[[#This Row],[Order]],MM[],2,FALSE)</f>
        <v>224</v>
      </c>
      <c r="D1542" s="36" t="s">
        <v>78</v>
      </c>
      <c r="E1542" s="36" t="s">
        <v>69</v>
      </c>
      <c r="F1542" s="36" t="s">
        <v>70</v>
      </c>
      <c r="G1542" s="36" t="s">
        <v>79</v>
      </c>
      <c r="H1542" s="36">
        <v>20</v>
      </c>
      <c r="I1542" s="36">
        <v>20</v>
      </c>
    </row>
    <row r="1543" spans="1:9" x14ac:dyDescent="0.35">
      <c r="A1543" s="36">
        <v>1538728</v>
      </c>
      <c r="B1543" s="36" t="str">
        <f>VLOOKUP(AllData[[#This Row],[Order]],MM[],3,FALSE)</f>
        <v>V5757341200400</v>
      </c>
      <c r="C1543" s="36">
        <f>VLOOKUP(AllData[[#This Row],[Order]],MM[],2,FALSE)</f>
        <v>224</v>
      </c>
      <c r="D1543" s="36" t="s">
        <v>80</v>
      </c>
      <c r="E1543" s="36" t="s">
        <v>69</v>
      </c>
      <c r="F1543" s="36" t="s">
        <v>70</v>
      </c>
      <c r="G1543" s="36" t="s">
        <v>81</v>
      </c>
      <c r="H1543" s="36">
        <v>20</v>
      </c>
      <c r="I1543" s="36">
        <v>20</v>
      </c>
    </row>
    <row r="1544" spans="1:9" x14ac:dyDescent="0.35">
      <c r="A1544" s="36">
        <v>1538728</v>
      </c>
      <c r="B1544" s="36" t="str">
        <f>VLOOKUP(AllData[[#This Row],[Order]],MM[],3,FALSE)</f>
        <v>V5757341200400</v>
      </c>
      <c r="C1544" s="36">
        <f>VLOOKUP(AllData[[#This Row],[Order]],MM[],2,FALSE)</f>
        <v>224</v>
      </c>
      <c r="D1544" s="36" t="s">
        <v>82</v>
      </c>
      <c r="E1544" s="36" t="s">
        <v>83</v>
      </c>
      <c r="F1544" s="36" t="s">
        <v>84</v>
      </c>
      <c r="G1544" s="36" t="s">
        <v>84</v>
      </c>
      <c r="H1544" s="36">
        <v>339.9</v>
      </c>
      <c r="I1544" s="36">
        <v>450</v>
      </c>
    </row>
    <row r="1545" spans="1:9" x14ac:dyDescent="0.35">
      <c r="A1545" s="36">
        <v>1538728</v>
      </c>
      <c r="B1545" s="36" t="str">
        <f>VLOOKUP(AllData[[#This Row],[Order]],MM[],3,FALSE)</f>
        <v>V5757341200400</v>
      </c>
      <c r="C1545" s="36">
        <f>VLOOKUP(AllData[[#This Row],[Order]],MM[],2,FALSE)</f>
        <v>224</v>
      </c>
      <c r="D1545" s="36" t="s">
        <v>85</v>
      </c>
      <c r="E1545" s="36" t="s">
        <v>86</v>
      </c>
      <c r="F1545" s="36" t="s">
        <v>87</v>
      </c>
      <c r="G1545" s="36" t="s">
        <v>87</v>
      </c>
      <c r="H1545" s="36">
        <v>20</v>
      </c>
      <c r="I1545" s="36">
        <v>20</v>
      </c>
    </row>
    <row r="1546" spans="1:9" x14ac:dyDescent="0.35">
      <c r="A1546" s="36">
        <v>1538728</v>
      </c>
      <c r="B1546" s="36" t="str">
        <f>VLOOKUP(AllData[[#This Row],[Order]],MM[],3,FALSE)</f>
        <v>V5757341200400</v>
      </c>
      <c r="C1546" s="36">
        <f>VLOOKUP(AllData[[#This Row],[Order]],MM[],2,FALSE)</f>
        <v>224</v>
      </c>
      <c r="D1546" s="36" t="s">
        <v>88</v>
      </c>
      <c r="E1546" s="36" t="s">
        <v>89</v>
      </c>
      <c r="F1546" s="36" t="s">
        <v>91</v>
      </c>
      <c r="G1546" s="36" t="s">
        <v>92</v>
      </c>
      <c r="H1546" s="36"/>
      <c r="I1546" s="36">
        <v>0</v>
      </c>
    </row>
    <row r="1547" spans="1:9" x14ac:dyDescent="0.35">
      <c r="A1547" s="36">
        <v>1538728</v>
      </c>
      <c r="B1547" s="36" t="str">
        <f>VLOOKUP(AllData[[#This Row],[Order]],MM[],3,FALSE)</f>
        <v>V5757341200400</v>
      </c>
      <c r="C1547" s="36">
        <f>VLOOKUP(AllData[[#This Row],[Order]],MM[],2,FALSE)</f>
        <v>224</v>
      </c>
      <c r="D1547" s="36" t="s">
        <v>95</v>
      </c>
      <c r="E1547" s="36" t="s">
        <v>61</v>
      </c>
      <c r="F1547" s="36" t="s">
        <v>63</v>
      </c>
      <c r="G1547" s="36" t="s">
        <v>96</v>
      </c>
      <c r="H1547" s="36">
        <v>46.267000000000003</v>
      </c>
      <c r="I1547" s="36">
        <v>40</v>
      </c>
    </row>
    <row r="1548" spans="1:9" x14ac:dyDescent="0.35">
      <c r="A1548" s="36">
        <v>1538728</v>
      </c>
      <c r="B1548" s="36" t="str">
        <f>VLOOKUP(AllData[[#This Row],[Order]],MM[],3,FALSE)</f>
        <v>V5757341200400</v>
      </c>
      <c r="C1548" s="36">
        <f>VLOOKUP(AllData[[#This Row],[Order]],MM[],2,FALSE)</f>
        <v>224</v>
      </c>
      <c r="D1548" s="36" t="s">
        <v>97</v>
      </c>
      <c r="E1548" s="36" t="s">
        <v>69</v>
      </c>
      <c r="F1548" s="36" t="s">
        <v>70</v>
      </c>
      <c r="G1548" s="36" t="s">
        <v>98</v>
      </c>
      <c r="H1548" s="36">
        <v>20</v>
      </c>
      <c r="I1548" s="36">
        <v>20</v>
      </c>
    </row>
    <row r="1549" spans="1:9" x14ac:dyDescent="0.35">
      <c r="A1549" s="36">
        <v>1538728</v>
      </c>
      <c r="B1549" s="36" t="str">
        <f>VLOOKUP(AllData[[#This Row],[Order]],MM[],3,FALSE)</f>
        <v>V5757341200400</v>
      </c>
      <c r="C1549" s="36">
        <f>VLOOKUP(AllData[[#This Row],[Order]],MM[],2,FALSE)</f>
        <v>224</v>
      </c>
      <c r="D1549" s="36" t="s">
        <v>99</v>
      </c>
      <c r="E1549" s="36" t="s">
        <v>69</v>
      </c>
      <c r="F1549" s="36" t="s">
        <v>70</v>
      </c>
      <c r="G1549" s="36" t="s">
        <v>100</v>
      </c>
      <c r="H1549" s="36">
        <v>50</v>
      </c>
      <c r="I1549" s="36">
        <v>50</v>
      </c>
    </row>
    <row r="1550" spans="1:9" x14ac:dyDescent="0.35">
      <c r="A1550" s="36">
        <v>1538728</v>
      </c>
      <c r="B1550" s="36" t="str">
        <f>VLOOKUP(AllData[[#This Row],[Order]],MM[],3,FALSE)</f>
        <v>V5757341200400</v>
      </c>
      <c r="C1550" s="36">
        <f>VLOOKUP(AllData[[#This Row],[Order]],MM[],2,FALSE)</f>
        <v>224</v>
      </c>
      <c r="D1550" s="36" t="s">
        <v>101</v>
      </c>
      <c r="E1550" s="36" t="s">
        <v>102</v>
      </c>
      <c r="F1550" s="36" t="s">
        <v>100</v>
      </c>
      <c r="G1550" s="36" t="s">
        <v>103</v>
      </c>
      <c r="H1550" s="36">
        <v>10</v>
      </c>
      <c r="I1550" s="36">
        <v>10</v>
      </c>
    </row>
    <row r="1551" spans="1:9" x14ac:dyDescent="0.35">
      <c r="A1551" s="36">
        <v>1538728</v>
      </c>
      <c r="B1551" s="36" t="str">
        <f>VLOOKUP(AllData[[#This Row],[Order]],MM[],3,FALSE)</f>
        <v>V5757341200400</v>
      </c>
      <c r="C1551" s="36">
        <f>VLOOKUP(AllData[[#This Row],[Order]],MM[],2,FALSE)</f>
        <v>224</v>
      </c>
      <c r="D1551" s="36" t="s">
        <v>104</v>
      </c>
      <c r="E1551" s="36" t="s">
        <v>102</v>
      </c>
      <c r="F1551" s="36" t="s">
        <v>100</v>
      </c>
      <c r="G1551" s="36" t="s">
        <v>106</v>
      </c>
      <c r="H1551" s="36">
        <v>10</v>
      </c>
      <c r="I1551" s="36">
        <v>10</v>
      </c>
    </row>
    <row r="1552" spans="1:9" x14ac:dyDescent="0.35">
      <c r="A1552" s="36">
        <v>1538728</v>
      </c>
      <c r="B1552" s="36" t="str">
        <f>VLOOKUP(AllData[[#This Row],[Order]],MM[],3,FALSE)</f>
        <v>V5757341200400</v>
      </c>
      <c r="C1552" s="36">
        <f>VLOOKUP(AllData[[#This Row],[Order]],MM[],2,FALSE)</f>
        <v>224</v>
      </c>
      <c r="D1552" s="36" t="s">
        <v>60</v>
      </c>
      <c r="E1552" s="36" t="s">
        <v>61</v>
      </c>
      <c r="F1552" s="36" t="s">
        <v>63</v>
      </c>
      <c r="G1552" s="36" t="s">
        <v>108</v>
      </c>
      <c r="H1552" s="36">
        <v>1732.74</v>
      </c>
      <c r="I1552" s="36">
        <v>1</v>
      </c>
    </row>
    <row r="1553" spans="1:9" x14ac:dyDescent="0.35">
      <c r="A1553" s="36">
        <v>1538728</v>
      </c>
      <c r="B1553" s="36" t="str">
        <f>VLOOKUP(AllData[[#This Row],[Order]],MM[],3,FALSE)</f>
        <v>V5757341200400</v>
      </c>
      <c r="C1553" s="36">
        <f>VLOOKUP(AllData[[#This Row],[Order]],MM[],2,FALSE)</f>
        <v>224</v>
      </c>
      <c r="D1553" s="36" t="s">
        <v>82</v>
      </c>
      <c r="E1553" s="36" t="s">
        <v>83</v>
      </c>
      <c r="F1553" s="36" t="s">
        <v>84</v>
      </c>
      <c r="G1553" s="36" t="s">
        <v>110</v>
      </c>
      <c r="H1553" s="36">
        <v>227.34</v>
      </c>
      <c r="I1553" s="36">
        <v>5</v>
      </c>
    </row>
    <row r="1554" spans="1:9" x14ac:dyDescent="0.35">
      <c r="A1554" s="36">
        <v>1538729</v>
      </c>
      <c r="B1554" s="36" t="str">
        <f>VLOOKUP(AllData[[#This Row],[Order]],MM[],3,FALSE)</f>
        <v>V5757341200600</v>
      </c>
      <c r="C1554" s="36">
        <f>VLOOKUP(AllData[[#This Row],[Order]],MM[],2,FALSE)</f>
        <v>224</v>
      </c>
      <c r="D1554" s="36" t="s">
        <v>60</v>
      </c>
      <c r="E1554" s="36" t="s">
        <v>61</v>
      </c>
      <c r="F1554" s="36" t="s">
        <v>63</v>
      </c>
      <c r="G1554" s="36" t="s">
        <v>64</v>
      </c>
      <c r="H1554" s="36">
        <v>38.767000000000003</v>
      </c>
      <c r="I1554" s="36">
        <v>20</v>
      </c>
    </row>
    <row r="1555" spans="1:9" x14ac:dyDescent="0.35">
      <c r="A1555" s="36">
        <v>1538729</v>
      </c>
      <c r="B1555" s="36" t="str">
        <f>VLOOKUP(AllData[[#This Row],[Order]],MM[],3,FALSE)</f>
        <v>V5757341200600</v>
      </c>
      <c r="C1555" s="36">
        <f>VLOOKUP(AllData[[#This Row],[Order]],MM[],2,FALSE)</f>
        <v>224</v>
      </c>
      <c r="D1555" s="36" t="s">
        <v>68</v>
      </c>
      <c r="E1555" s="36" t="s">
        <v>69</v>
      </c>
      <c r="F1555" s="36" t="s">
        <v>70</v>
      </c>
      <c r="G1555" s="36" t="s">
        <v>71</v>
      </c>
      <c r="H1555" s="36">
        <v>30</v>
      </c>
      <c r="I1555" s="36">
        <v>30</v>
      </c>
    </row>
    <row r="1556" spans="1:9" x14ac:dyDescent="0.35">
      <c r="A1556" s="36">
        <v>1538729</v>
      </c>
      <c r="B1556" s="36" t="str">
        <f>VLOOKUP(AllData[[#This Row],[Order]],MM[],3,FALSE)</f>
        <v>V5757341200600</v>
      </c>
      <c r="C1556" s="36">
        <f>VLOOKUP(AllData[[#This Row],[Order]],MM[],2,FALSE)</f>
        <v>224</v>
      </c>
      <c r="D1556" s="36" t="s">
        <v>73</v>
      </c>
      <c r="E1556" s="36" t="s">
        <v>61</v>
      </c>
      <c r="F1556" s="36" t="s">
        <v>63</v>
      </c>
      <c r="G1556" s="36" t="s">
        <v>74</v>
      </c>
      <c r="H1556" s="36">
        <v>1239.24</v>
      </c>
      <c r="I1556" s="36">
        <v>200</v>
      </c>
    </row>
    <row r="1557" spans="1:9" x14ac:dyDescent="0.35">
      <c r="A1557" s="36">
        <v>1538729</v>
      </c>
      <c r="B1557" s="36" t="str">
        <f>VLOOKUP(AllData[[#This Row],[Order]],MM[],3,FALSE)</f>
        <v>V5757341200600</v>
      </c>
      <c r="C1557" s="36">
        <f>VLOOKUP(AllData[[#This Row],[Order]],MM[],2,FALSE)</f>
        <v>224</v>
      </c>
      <c r="D1557" s="36" t="s">
        <v>75</v>
      </c>
      <c r="E1557" s="36" t="s">
        <v>61</v>
      </c>
      <c r="F1557" s="36" t="s">
        <v>63</v>
      </c>
      <c r="G1557" s="36" t="s">
        <v>76</v>
      </c>
      <c r="H1557" s="36">
        <v>626.04</v>
      </c>
      <c r="I1557" s="36">
        <v>500</v>
      </c>
    </row>
    <row r="1558" spans="1:9" x14ac:dyDescent="0.35">
      <c r="A1558" s="36">
        <v>1538729</v>
      </c>
      <c r="B1558" s="36" t="str">
        <f>VLOOKUP(AllData[[#This Row],[Order]],MM[],3,FALSE)</f>
        <v>V5757341200600</v>
      </c>
      <c r="C1558" s="36">
        <f>VLOOKUP(AllData[[#This Row],[Order]],MM[],2,FALSE)</f>
        <v>224</v>
      </c>
      <c r="D1558" s="36" t="s">
        <v>78</v>
      </c>
      <c r="E1558" s="36" t="s">
        <v>69</v>
      </c>
      <c r="F1558" s="36" t="s">
        <v>70</v>
      </c>
      <c r="G1558" s="36" t="s">
        <v>79</v>
      </c>
      <c r="H1558" s="36">
        <v>20</v>
      </c>
      <c r="I1558" s="36">
        <v>20</v>
      </c>
    </row>
    <row r="1559" spans="1:9" x14ac:dyDescent="0.35">
      <c r="A1559" s="36">
        <v>1538729</v>
      </c>
      <c r="B1559" s="36" t="str">
        <f>VLOOKUP(AllData[[#This Row],[Order]],MM[],3,FALSE)</f>
        <v>V5757341200600</v>
      </c>
      <c r="C1559" s="36">
        <f>VLOOKUP(AllData[[#This Row],[Order]],MM[],2,FALSE)</f>
        <v>224</v>
      </c>
      <c r="D1559" s="36" t="s">
        <v>80</v>
      </c>
      <c r="E1559" s="36" t="s">
        <v>69</v>
      </c>
      <c r="F1559" s="36" t="s">
        <v>70</v>
      </c>
      <c r="G1559" s="36" t="s">
        <v>81</v>
      </c>
      <c r="H1559" s="36">
        <v>20</v>
      </c>
      <c r="I1559" s="36">
        <v>20</v>
      </c>
    </row>
    <row r="1560" spans="1:9" x14ac:dyDescent="0.35">
      <c r="A1560" s="36">
        <v>1538729</v>
      </c>
      <c r="B1560" s="36" t="str">
        <f>VLOOKUP(AllData[[#This Row],[Order]],MM[],3,FALSE)</f>
        <v>V5757341200600</v>
      </c>
      <c r="C1560" s="36">
        <f>VLOOKUP(AllData[[#This Row],[Order]],MM[],2,FALSE)</f>
        <v>224</v>
      </c>
      <c r="D1560" s="36" t="s">
        <v>82</v>
      </c>
      <c r="E1560" s="36" t="s">
        <v>83</v>
      </c>
      <c r="F1560" s="36" t="s">
        <v>84</v>
      </c>
      <c r="G1560" s="36" t="s">
        <v>84</v>
      </c>
      <c r="H1560" s="36">
        <v>313.26</v>
      </c>
      <c r="I1560" s="36">
        <v>450</v>
      </c>
    </row>
    <row r="1561" spans="1:9" x14ac:dyDescent="0.35">
      <c r="A1561" s="36">
        <v>1538729</v>
      </c>
      <c r="B1561" s="36" t="str">
        <f>VLOOKUP(AllData[[#This Row],[Order]],MM[],3,FALSE)</f>
        <v>V5757341200600</v>
      </c>
      <c r="C1561" s="36">
        <f>VLOOKUP(AllData[[#This Row],[Order]],MM[],2,FALSE)</f>
        <v>224</v>
      </c>
      <c r="D1561" s="36" t="s">
        <v>85</v>
      </c>
      <c r="E1561" s="36" t="s">
        <v>86</v>
      </c>
      <c r="F1561" s="36" t="s">
        <v>87</v>
      </c>
      <c r="G1561" s="36" t="s">
        <v>87</v>
      </c>
      <c r="H1561" s="36">
        <v>20</v>
      </c>
      <c r="I1561" s="36">
        <v>20</v>
      </c>
    </row>
    <row r="1562" spans="1:9" x14ac:dyDescent="0.35">
      <c r="A1562" s="36">
        <v>1538729</v>
      </c>
      <c r="B1562" s="36" t="str">
        <f>VLOOKUP(AllData[[#This Row],[Order]],MM[],3,FALSE)</f>
        <v>V5757341200600</v>
      </c>
      <c r="C1562" s="36">
        <f>VLOOKUP(AllData[[#This Row],[Order]],MM[],2,FALSE)</f>
        <v>224</v>
      </c>
      <c r="D1562" s="36" t="s">
        <v>88</v>
      </c>
      <c r="E1562" s="36" t="s">
        <v>89</v>
      </c>
      <c r="F1562" s="36" t="s">
        <v>91</v>
      </c>
      <c r="G1562" s="36" t="s">
        <v>92</v>
      </c>
      <c r="H1562" s="36"/>
      <c r="I1562" s="36">
        <v>0</v>
      </c>
    </row>
    <row r="1563" spans="1:9" x14ac:dyDescent="0.35">
      <c r="A1563" s="36">
        <v>1538729</v>
      </c>
      <c r="B1563" s="36" t="str">
        <f>VLOOKUP(AllData[[#This Row],[Order]],MM[],3,FALSE)</f>
        <v>V5757341200600</v>
      </c>
      <c r="C1563" s="36">
        <f>VLOOKUP(AllData[[#This Row],[Order]],MM[],2,FALSE)</f>
        <v>224</v>
      </c>
      <c r="D1563" s="36" t="s">
        <v>95</v>
      </c>
      <c r="E1563" s="36" t="s">
        <v>61</v>
      </c>
      <c r="F1563" s="36" t="s">
        <v>63</v>
      </c>
      <c r="G1563" s="36" t="s">
        <v>96</v>
      </c>
      <c r="H1563" s="36">
        <v>46.267000000000003</v>
      </c>
      <c r="I1563" s="36">
        <v>40</v>
      </c>
    </row>
    <row r="1564" spans="1:9" x14ac:dyDescent="0.35">
      <c r="A1564" s="36">
        <v>1538729</v>
      </c>
      <c r="B1564" s="36" t="str">
        <f>VLOOKUP(AllData[[#This Row],[Order]],MM[],3,FALSE)</f>
        <v>V5757341200600</v>
      </c>
      <c r="C1564" s="36">
        <f>VLOOKUP(AllData[[#This Row],[Order]],MM[],2,FALSE)</f>
        <v>224</v>
      </c>
      <c r="D1564" s="36" t="s">
        <v>97</v>
      </c>
      <c r="E1564" s="36" t="s">
        <v>69</v>
      </c>
      <c r="F1564" s="36" t="s">
        <v>70</v>
      </c>
      <c r="G1564" s="36" t="s">
        <v>98</v>
      </c>
      <c r="H1564" s="36">
        <v>20</v>
      </c>
      <c r="I1564" s="36">
        <v>20</v>
      </c>
    </row>
    <row r="1565" spans="1:9" x14ac:dyDescent="0.35">
      <c r="A1565" s="36">
        <v>1538729</v>
      </c>
      <c r="B1565" s="36" t="str">
        <f>VLOOKUP(AllData[[#This Row],[Order]],MM[],3,FALSE)</f>
        <v>V5757341200600</v>
      </c>
      <c r="C1565" s="36">
        <f>VLOOKUP(AllData[[#This Row],[Order]],MM[],2,FALSE)</f>
        <v>224</v>
      </c>
      <c r="D1565" s="36" t="s">
        <v>99</v>
      </c>
      <c r="E1565" s="36" t="s">
        <v>69</v>
      </c>
      <c r="F1565" s="36" t="s">
        <v>70</v>
      </c>
      <c r="G1565" s="36" t="s">
        <v>100</v>
      </c>
      <c r="H1565" s="36">
        <v>50</v>
      </c>
      <c r="I1565" s="36">
        <v>50</v>
      </c>
    </row>
    <row r="1566" spans="1:9" x14ac:dyDescent="0.35">
      <c r="A1566" s="36">
        <v>1538729</v>
      </c>
      <c r="B1566" s="36" t="str">
        <f>VLOOKUP(AllData[[#This Row],[Order]],MM[],3,FALSE)</f>
        <v>V5757341200600</v>
      </c>
      <c r="C1566" s="36">
        <f>VLOOKUP(AllData[[#This Row],[Order]],MM[],2,FALSE)</f>
        <v>224</v>
      </c>
      <c r="D1566" s="36" t="s">
        <v>101</v>
      </c>
      <c r="E1566" s="36" t="s">
        <v>102</v>
      </c>
      <c r="F1566" s="36" t="s">
        <v>100</v>
      </c>
      <c r="G1566" s="36" t="s">
        <v>103</v>
      </c>
      <c r="H1566" s="36">
        <v>10</v>
      </c>
      <c r="I1566" s="36">
        <v>10</v>
      </c>
    </row>
    <row r="1567" spans="1:9" x14ac:dyDescent="0.35">
      <c r="A1567" s="36">
        <v>1538729</v>
      </c>
      <c r="B1567" s="36" t="str">
        <f>VLOOKUP(AllData[[#This Row],[Order]],MM[],3,FALSE)</f>
        <v>V5757341200600</v>
      </c>
      <c r="C1567" s="36">
        <f>VLOOKUP(AllData[[#This Row],[Order]],MM[],2,FALSE)</f>
        <v>224</v>
      </c>
      <c r="D1567" s="36" t="s">
        <v>104</v>
      </c>
      <c r="E1567" s="36" t="s">
        <v>102</v>
      </c>
      <c r="F1567" s="36" t="s">
        <v>100</v>
      </c>
      <c r="G1567" s="36" t="s">
        <v>106</v>
      </c>
      <c r="H1567" s="36">
        <v>10</v>
      </c>
      <c r="I1567" s="36">
        <v>10</v>
      </c>
    </row>
    <row r="1568" spans="1:9" x14ac:dyDescent="0.35">
      <c r="A1568" s="36">
        <v>1538729</v>
      </c>
      <c r="B1568" s="36" t="str">
        <f>VLOOKUP(AllData[[#This Row],[Order]],MM[],3,FALSE)</f>
        <v>V5757341200600</v>
      </c>
      <c r="C1568" s="36">
        <f>VLOOKUP(AllData[[#This Row],[Order]],MM[],2,FALSE)</f>
        <v>224</v>
      </c>
      <c r="D1568" s="36" t="s">
        <v>60</v>
      </c>
      <c r="E1568" s="36" t="s">
        <v>61</v>
      </c>
      <c r="F1568" s="36" t="s">
        <v>63</v>
      </c>
      <c r="G1568" s="36" t="s">
        <v>108</v>
      </c>
      <c r="H1568" s="36">
        <v>964.8</v>
      </c>
      <c r="I1568" s="36">
        <v>1</v>
      </c>
    </row>
    <row r="1569" spans="1:9" x14ac:dyDescent="0.35">
      <c r="A1569" s="36">
        <v>1538729</v>
      </c>
      <c r="B1569" s="36" t="str">
        <f>VLOOKUP(AllData[[#This Row],[Order]],MM[],3,FALSE)</f>
        <v>V5757341200600</v>
      </c>
      <c r="C1569" s="36">
        <f>VLOOKUP(AllData[[#This Row],[Order]],MM[],2,FALSE)</f>
        <v>224</v>
      </c>
      <c r="D1569" s="36" t="s">
        <v>82</v>
      </c>
      <c r="E1569" s="36" t="s">
        <v>83</v>
      </c>
      <c r="F1569" s="36" t="s">
        <v>84</v>
      </c>
      <c r="G1569" s="36" t="s">
        <v>110</v>
      </c>
      <c r="H1569" s="36"/>
      <c r="I1569" s="36">
        <v>5</v>
      </c>
    </row>
    <row r="1570" spans="1:9" x14ac:dyDescent="0.35">
      <c r="A1570" s="36">
        <v>1540813</v>
      </c>
      <c r="B1570" s="36" t="str">
        <f>VLOOKUP(AllData[[#This Row],[Order]],MM[],3,FALSE)</f>
        <v>V5757321200400</v>
      </c>
      <c r="C1570" s="36">
        <f>VLOOKUP(AllData[[#This Row],[Order]],MM[],2,FALSE)</f>
        <v>225</v>
      </c>
      <c r="D1570" s="36" t="s">
        <v>60</v>
      </c>
      <c r="E1570" s="36" t="s">
        <v>61</v>
      </c>
      <c r="F1570" s="36" t="s">
        <v>63</v>
      </c>
      <c r="G1570" s="36" t="s">
        <v>64</v>
      </c>
      <c r="H1570" s="36">
        <v>0.26666666666666666</v>
      </c>
      <c r="I1570" s="36">
        <v>20</v>
      </c>
    </row>
    <row r="1571" spans="1:9" x14ac:dyDescent="0.35">
      <c r="A1571" s="36">
        <v>1540813</v>
      </c>
      <c r="B1571" s="36" t="str">
        <f>VLOOKUP(AllData[[#This Row],[Order]],MM[],3,FALSE)</f>
        <v>V5757321200400</v>
      </c>
      <c r="C1571" s="36">
        <f>VLOOKUP(AllData[[#This Row],[Order]],MM[],2,FALSE)</f>
        <v>225</v>
      </c>
      <c r="D1571" s="36" t="s">
        <v>68</v>
      </c>
      <c r="E1571" s="36" t="s">
        <v>69</v>
      </c>
      <c r="F1571" s="36" t="s">
        <v>70</v>
      </c>
      <c r="G1571" s="36" t="s">
        <v>71</v>
      </c>
      <c r="H1571" s="36">
        <v>30</v>
      </c>
      <c r="I1571" s="36">
        <v>30</v>
      </c>
    </row>
    <row r="1572" spans="1:9" x14ac:dyDescent="0.35">
      <c r="A1572" s="36">
        <v>1540813</v>
      </c>
      <c r="B1572" s="36" t="str">
        <f>VLOOKUP(AllData[[#This Row],[Order]],MM[],3,FALSE)</f>
        <v>V5757321200400</v>
      </c>
      <c r="C1572" s="36">
        <f>VLOOKUP(AllData[[#This Row],[Order]],MM[],2,FALSE)</f>
        <v>225</v>
      </c>
      <c r="D1572" s="36" t="s">
        <v>73</v>
      </c>
      <c r="E1572" s="36" t="s">
        <v>61</v>
      </c>
      <c r="F1572" s="36" t="s">
        <v>63</v>
      </c>
      <c r="G1572" s="36" t="s">
        <v>74</v>
      </c>
      <c r="H1572" s="36">
        <v>699.36</v>
      </c>
      <c r="I1572" s="36">
        <v>200</v>
      </c>
    </row>
    <row r="1573" spans="1:9" x14ac:dyDescent="0.35">
      <c r="A1573" s="36">
        <v>1540813</v>
      </c>
      <c r="B1573" s="36" t="str">
        <f>VLOOKUP(AllData[[#This Row],[Order]],MM[],3,FALSE)</f>
        <v>V5757321200400</v>
      </c>
      <c r="C1573" s="36">
        <f>VLOOKUP(AllData[[#This Row],[Order]],MM[],2,FALSE)</f>
        <v>225</v>
      </c>
      <c r="D1573" s="36" t="s">
        <v>75</v>
      </c>
      <c r="E1573" s="36" t="s">
        <v>61</v>
      </c>
      <c r="F1573" s="36" t="s">
        <v>63</v>
      </c>
      <c r="G1573" s="36" t="s">
        <v>76</v>
      </c>
      <c r="H1573" s="36">
        <v>1533.48</v>
      </c>
      <c r="I1573" s="36">
        <v>500</v>
      </c>
    </row>
    <row r="1574" spans="1:9" x14ac:dyDescent="0.35">
      <c r="A1574" s="36">
        <v>1540813</v>
      </c>
      <c r="B1574" s="36" t="str">
        <f>VLOOKUP(AllData[[#This Row],[Order]],MM[],3,FALSE)</f>
        <v>V5757321200400</v>
      </c>
      <c r="C1574" s="36">
        <f>VLOOKUP(AllData[[#This Row],[Order]],MM[],2,FALSE)</f>
        <v>225</v>
      </c>
      <c r="D1574" s="36" t="s">
        <v>78</v>
      </c>
      <c r="E1574" s="36" t="s">
        <v>69</v>
      </c>
      <c r="F1574" s="36" t="s">
        <v>70</v>
      </c>
      <c r="G1574" s="36" t="s">
        <v>79</v>
      </c>
      <c r="H1574" s="36">
        <v>20</v>
      </c>
      <c r="I1574" s="36">
        <v>20</v>
      </c>
    </row>
    <row r="1575" spans="1:9" x14ac:dyDescent="0.35">
      <c r="A1575" s="36">
        <v>1540813</v>
      </c>
      <c r="B1575" s="36" t="str">
        <f>VLOOKUP(AllData[[#This Row],[Order]],MM[],3,FALSE)</f>
        <v>V5757321200400</v>
      </c>
      <c r="C1575" s="36">
        <f>VLOOKUP(AllData[[#This Row],[Order]],MM[],2,FALSE)</f>
        <v>225</v>
      </c>
      <c r="D1575" s="36" t="s">
        <v>80</v>
      </c>
      <c r="E1575" s="36" t="s">
        <v>69</v>
      </c>
      <c r="F1575" s="36" t="s">
        <v>70</v>
      </c>
      <c r="G1575" s="36" t="s">
        <v>81</v>
      </c>
      <c r="H1575" s="36">
        <v>20</v>
      </c>
      <c r="I1575" s="36">
        <v>20</v>
      </c>
    </row>
    <row r="1576" spans="1:9" x14ac:dyDescent="0.35">
      <c r="A1576" s="36">
        <v>1540813</v>
      </c>
      <c r="B1576" s="36" t="str">
        <f>VLOOKUP(AllData[[#This Row],[Order]],MM[],3,FALSE)</f>
        <v>V5757321200400</v>
      </c>
      <c r="C1576" s="36">
        <f>VLOOKUP(AllData[[#This Row],[Order]],MM[],2,FALSE)</f>
        <v>225</v>
      </c>
      <c r="D1576" s="36" t="s">
        <v>82</v>
      </c>
      <c r="E1576" s="36" t="s">
        <v>83</v>
      </c>
      <c r="F1576" s="36" t="s">
        <v>84</v>
      </c>
      <c r="G1576" s="36" t="s">
        <v>84</v>
      </c>
      <c r="H1576" s="36">
        <v>381.84</v>
      </c>
      <c r="I1576" s="36">
        <v>450</v>
      </c>
    </row>
    <row r="1577" spans="1:9" x14ac:dyDescent="0.35">
      <c r="A1577" s="36">
        <v>1540813</v>
      </c>
      <c r="B1577" s="36" t="str">
        <f>VLOOKUP(AllData[[#This Row],[Order]],MM[],3,FALSE)</f>
        <v>V5757321200400</v>
      </c>
      <c r="C1577" s="36">
        <f>VLOOKUP(AllData[[#This Row],[Order]],MM[],2,FALSE)</f>
        <v>225</v>
      </c>
      <c r="D1577" s="36" t="s">
        <v>85</v>
      </c>
      <c r="E1577" s="36" t="s">
        <v>86</v>
      </c>
      <c r="F1577" s="36" t="s">
        <v>87</v>
      </c>
      <c r="G1577" s="36" t="s">
        <v>87</v>
      </c>
      <c r="H1577" s="36">
        <v>20</v>
      </c>
      <c r="I1577" s="36">
        <v>20</v>
      </c>
    </row>
    <row r="1578" spans="1:9" x14ac:dyDescent="0.35">
      <c r="A1578" s="36">
        <v>1540813</v>
      </c>
      <c r="B1578" s="36" t="str">
        <f>VLOOKUP(AllData[[#This Row],[Order]],MM[],3,FALSE)</f>
        <v>V5757321200400</v>
      </c>
      <c r="C1578" s="36">
        <f>VLOOKUP(AllData[[#This Row],[Order]],MM[],2,FALSE)</f>
        <v>225</v>
      </c>
      <c r="D1578" s="36" t="s">
        <v>95</v>
      </c>
      <c r="E1578" s="36" t="s">
        <v>61</v>
      </c>
      <c r="F1578" s="36" t="s">
        <v>63</v>
      </c>
      <c r="G1578" s="36" t="s">
        <v>96</v>
      </c>
      <c r="H1578" s="36">
        <v>112.2</v>
      </c>
      <c r="I1578" s="36">
        <v>40</v>
      </c>
    </row>
    <row r="1579" spans="1:9" x14ac:dyDescent="0.35">
      <c r="A1579" s="36">
        <v>1540813</v>
      </c>
      <c r="B1579" s="36" t="str">
        <f>VLOOKUP(AllData[[#This Row],[Order]],MM[],3,FALSE)</f>
        <v>V5757321200400</v>
      </c>
      <c r="C1579" s="36">
        <f>VLOOKUP(AllData[[#This Row],[Order]],MM[],2,FALSE)</f>
        <v>225</v>
      </c>
      <c r="D1579" s="36" t="s">
        <v>97</v>
      </c>
      <c r="E1579" s="36" t="s">
        <v>69</v>
      </c>
      <c r="F1579" s="36" t="s">
        <v>70</v>
      </c>
      <c r="G1579" s="36" t="s">
        <v>98</v>
      </c>
      <c r="H1579" s="36">
        <v>20</v>
      </c>
      <c r="I1579" s="36">
        <v>20</v>
      </c>
    </row>
    <row r="1580" spans="1:9" x14ac:dyDescent="0.35">
      <c r="A1580" s="36">
        <v>1540813</v>
      </c>
      <c r="B1580" s="36" t="str">
        <f>VLOOKUP(AllData[[#This Row],[Order]],MM[],3,FALSE)</f>
        <v>V5757321200400</v>
      </c>
      <c r="C1580" s="36">
        <f>VLOOKUP(AllData[[#This Row],[Order]],MM[],2,FALSE)</f>
        <v>225</v>
      </c>
      <c r="D1580" s="36" t="s">
        <v>99</v>
      </c>
      <c r="E1580" s="36" t="s">
        <v>69</v>
      </c>
      <c r="F1580" s="36" t="s">
        <v>70</v>
      </c>
      <c r="G1580" s="36" t="s">
        <v>100</v>
      </c>
      <c r="H1580" s="36">
        <v>50</v>
      </c>
      <c r="I1580" s="36">
        <v>50</v>
      </c>
    </row>
    <row r="1581" spans="1:9" x14ac:dyDescent="0.35">
      <c r="A1581" s="36">
        <v>1540813</v>
      </c>
      <c r="B1581" s="36" t="str">
        <f>VLOOKUP(AllData[[#This Row],[Order]],MM[],3,FALSE)</f>
        <v>V5757321200400</v>
      </c>
      <c r="C1581" s="36">
        <f>VLOOKUP(AllData[[#This Row],[Order]],MM[],2,FALSE)</f>
        <v>225</v>
      </c>
      <c r="D1581" s="36" t="s">
        <v>104</v>
      </c>
      <c r="E1581" s="36" t="s">
        <v>102</v>
      </c>
      <c r="F1581" s="36" t="s">
        <v>100</v>
      </c>
      <c r="G1581" s="36" t="s">
        <v>106</v>
      </c>
      <c r="H1581" s="36">
        <v>10</v>
      </c>
      <c r="I1581" s="36">
        <v>10</v>
      </c>
    </row>
    <row r="1582" spans="1:9" x14ac:dyDescent="0.35">
      <c r="A1582" s="36">
        <v>1540813</v>
      </c>
      <c r="B1582" s="36" t="str">
        <f>VLOOKUP(AllData[[#This Row],[Order]],MM[],3,FALSE)</f>
        <v>V5757321200400</v>
      </c>
      <c r="C1582" s="36">
        <f>VLOOKUP(AllData[[#This Row],[Order]],MM[],2,FALSE)</f>
        <v>225</v>
      </c>
      <c r="D1582" s="36" t="s">
        <v>60</v>
      </c>
      <c r="E1582" s="36" t="s">
        <v>61</v>
      </c>
      <c r="F1582" s="36" t="s">
        <v>63</v>
      </c>
      <c r="G1582" s="36" t="s">
        <v>108</v>
      </c>
      <c r="H1582" s="36">
        <v>1848.24</v>
      </c>
      <c r="I1582" s="36">
        <v>1</v>
      </c>
    </row>
    <row r="1583" spans="1:9" x14ac:dyDescent="0.35">
      <c r="A1583" s="36">
        <v>1540813</v>
      </c>
      <c r="B1583" s="36" t="str">
        <f>VLOOKUP(AllData[[#This Row],[Order]],MM[],3,FALSE)</f>
        <v>V5757321200400</v>
      </c>
      <c r="C1583" s="36">
        <f>VLOOKUP(AllData[[#This Row],[Order]],MM[],2,FALSE)</f>
        <v>225</v>
      </c>
      <c r="D1583" s="36" t="s">
        <v>82</v>
      </c>
      <c r="E1583" s="36" t="s">
        <v>83</v>
      </c>
      <c r="F1583" s="36" t="s">
        <v>84</v>
      </c>
      <c r="G1583" s="36" t="s">
        <v>110</v>
      </c>
      <c r="H1583" s="36"/>
      <c r="I1583" s="36">
        <v>5</v>
      </c>
    </row>
    <row r="1584" spans="1:9" x14ac:dyDescent="0.35">
      <c r="A1584" s="36">
        <v>1540813</v>
      </c>
      <c r="B1584" s="36" t="str">
        <f>VLOOKUP(AllData[[#This Row],[Order]],MM[],3,FALSE)</f>
        <v>V5757321200400</v>
      </c>
      <c r="C1584" s="36">
        <f>VLOOKUP(AllData[[#This Row],[Order]],MM[],2,FALSE)</f>
        <v>225</v>
      </c>
      <c r="D1584" s="36" t="s">
        <v>82</v>
      </c>
      <c r="E1584" s="36" t="s">
        <v>83</v>
      </c>
      <c r="F1584" s="36" t="s">
        <v>84</v>
      </c>
      <c r="G1584" s="36" t="s">
        <v>134</v>
      </c>
      <c r="H1584" s="36"/>
      <c r="I1584" s="36">
        <v>5</v>
      </c>
    </row>
    <row r="1585" spans="1:9" x14ac:dyDescent="0.35">
      <c r="A1585" s="36">
        <v>1540813</v>
      </c>
      <c r="B1585" s="36" t="str">
        <f>VLOOKUP(AllData[[#This Row],[Order]],MM[],3,FALSE)</f>
        <v>V5757321200400</v>
      </c>
      <c r="C1585" s="36">
        <f>VLOOKUP(AllData[[#This Row],[Order]],MM[],2,FALSE)</f>
        <v>225</v>
      </c>
      <c r="D1585" s="36" t="s">
        <v>82</v>
      </c>
      <c r="E1585" s="36" t="s">
        <v>83</v>
      </c>
      <c r="F1585" s="36" t="s">
        <v>84</v>
      </c>
      <c r="G1585" s="36" t="s">
        <v>136</v>
      </c>
      <c r="H1585" s="36"/>
      <c r="I1585" s="36">
        <v>5</v>
      </c>
    </row>
    <row r="1586" spans="1:9" x14ac:dyDescent="0.35">
      <c r="A1586" s="36">
        <v>1540813</v>
      </c>
      <c r="B1586" s="36" t="str">
        <f>VLOOKUP(AllData[[#This Row],[Order]],MM[],3,FALSE)</f>
        <v>V5757321200400</v>
      </c>
      <c r="C1586" s="36">
        <f>VLOOKUP(AllData[[#This Row],[Order]],MM[],2,FALSE)</f>
        <v>225</v>
      </c>
      <c r="D1586" s="36" t="s">
        <v>73</v>
      </c>
      <c r="E1586" s="36" t="s">
        <v>89</v>
      </c>
      <c r="F1586" s="36" t="s">
        <v>91</v>
      </c>
      <c r="G1586" s="36" t="s">
        <v>138</v>
      </c>
      <c r="H1586" s="36"/>
      <c r="I1586" s="36">
        <v>5</v>
      </c>
    </row>
    <row r="1587" spans="1:9" x14ac:dyDescent="0.35">
      <c r="A1587" s="36">
        <v>1541379</v>
      </c>
      <c r="B1587" s="36" t="str">
        <f>VLOOKUP(AllData[[#This Row],[Order]],MM[],3,FALSE)</f>
        <v>V5757301200200Q</v>
      </c>
      <c r="C1587" s="36">
        <f>VLOOKUP(AllData[[#This Row],[Order]],MM[],2,FALSE)</f>
        <v>227</v>
      </c>
      <c r="D1587" s="36" t="s">
        <v>60</v>
      </c>
      <c r="E1587" s="36" t="s">
        <v>61</v>
      </c>
      <c r="F1587" s="36" t="s">
        <v>63</v>
      </c>
      <c r="G1587" s="36" t="s">
        <v>64</v>
      </c>
      <c r="H1587" s="36">
        <v>4.55</v>
      </c>
      <c r="I1587" s="36">
        <v>20</v>
      </c>
    </row>
    <row r="1588" spans="1:9" x14ac:dyDescent="0.35">
      <c r="A1588" s="36">
        <v>1541379</v>
      </c>
      <c r="B1588" s="36" t="str">
        <f>VLOOKUP(AllData[[#This Row],[Order]],MM[],3,FALSE)</f>
        <v>V5757301200200Q</v>
      </c>
      <c r="C1588" s="36">
        <f>VLOOKUP(AllData[[#This Row],[Order]],MM[],2,FALSE)</f>
        <v>227</v>
      </c>
      <c r="D1588" s="36" t="s">
        <v>68</v>
      </c>
      <c r="E1588" s="36" t="s">
        <v>69</v>
      </c>
      <c r="F1588" s="36" t="s">
        <v>70</v>
      </c>
      <c r="G1588" s="36" t="s">
        <v>71</v>
      </c>
      <c r="H1588" s="36">
        <v>30</v>
      </c>
      <c r="I1588" s="36">
        <v>30</v>
      </c>
    </row>
    <row r="1589" spans="1:9" x14ac:dyDescent="0.35">
      <c r="A1589" s="36">
        <v>1541379</v>
      </c>
      <c r="B1589" s="36" t="str">
        <f>VLOOKUP(AllData[[#This Row],[Order]],MM[],3,FALSE)</f>
        <v>V5757301200200Q</v>
      </c>
      <c r="C1589" s="36">
        <f>VLOOKUP(AllData[[#This Row],[Order]],MM[],2,FALSE)</f>
        <v>227</v>
      </c>
      <c r="D1589" s="36" t="s">
        <v>73</v>
      </c>
      <c r="E1589" s="36" t="s">
        <v>61</v>
      </c>
      <c r="F1589" s="36" t="s">
        <v>63</v>
      </c>
      <c r="G1589" s="36" t="s">
        <v>74</v>
      </c>
      <c r="H1589" s="36">
        <v>251.27999999999997</v>
      </c>
      <c r="I1589" s="36">
        <v>200</v>
      </c>
    </row>
    <row r="1590" spans="1:9" x14ac:dyDescent="0.35">
      <c r="A1590" s="36">
        <v>1541379</v>
      </c>
      <c r="B1590" s="36" t="str">
        <f>VLOOKUP(AllData[[#This Row],[Order]],MM[],3,FALSE)</f>
        <v>V5757301200200Q</v>
      </c>
      <c r="C1590" s="36">
        <f>VLOOKUP(AllData[[#This Row],[Order]],MM[],2,FALSE)</f>
        <v>227</v>
      </c>
      <c r="D1590" s="36" t="s">
        <v>75</v>
      </c>
      <c r="E1590" s="36" t="s">
        <v>61</v>
      </c>
      <c r="F1590" s="36" t="s">
        <v>63</v>
      </c>
      <c r="G1590" s="36" t="s">
        <v>76</v>
      </c>
      <c r="H1590" s="36">
        <v>391.74</v>
      </c>
      <c r="I1590" s="36">
        <v>500</v>
      </c>
    </row>
    <row r="1591" spans="1:9" x14ac:dyDescent="0.35">
      <c r="A1591" s="36">
        <v>1541379</v>
      </c>
      <c r="B1591" s="36" t="str">
        <f>VLOOKUP(AllData[[#This Row],[Order]],MM[],3,FALSE)</f>
        <v>V5757301200200Q</v>
      </c>
      <c r="C1591" s="36">
        <f>VLOOKUP(AllData[[#This Row],[Order]],MM[],2,FALSE)</f>
        <v>227</v>
      </c>
      <c r="D1591" s="36" t="s">
        <v>78</v>
      </c>
      <c r="E1591" s="36" t="s">
        <v>69</v>
      </c>
      <c r="F1591" s="36" t="s">
        <v>70</v>
      </c>
      <c r="G1591" s="36" t="s">
        <v>79</v>
      </c>
      <c r="H1591" s="36">
        <v>20</v>
      </c>
      <c r="I1591" s="36">
        <v>20</v>
      </c>
    </row>
    <row r="1592" spans="1:9" x14ac:dyDescent="0.35">
      <c r="A1592" s="36">
        <v>1541379</v>
      </c>
      <c r="B1592" s="36" t="str">
        <f>VLOOKUP(AllData[[#This Row],[Order]],MM[],3,FALSE)</f>
        <v>V5757301200200Q</v>
      </c>
      <c r="C1592" s="36">
        <f>VLOOKUP(AllData[[#This Row],[Order]],MM[],2,FALSE)</f>
        <v>227</v>
      </c>
      <c r="D1592" s="36" t="s">
        <v>80</v>
      </c>
      <c r="E1592" s="36" t="s">
        <v>69</v>
      </c>
      <c r="F1592" s="36" t="s">
        <v>70</v>
      </c>
      <c r="G1592" s="36" t="s">
        <v>81</v>
      </c>
      <c r="H1592" s="36">
        <v>20</v>
      </c>
      <c r="I1592" s="36">
        <v>20</v>
      </c>
    </row>
    <row r="1593" spans="1:9" x14ac:dyDescent="0.35">
      <c r="A1593" s="36">
        <v>1541379</v>
      </c>
      <c r="B1593" s="36" t="str">
        <f>VLOOKUP(AllData[[#This Row],[Order]],MM[],3,FALSE)</f>
        <v>V5757301200200Q</v>
      </c>
      <c r="C1593" s="36">
        <f>VLOOKUP(AllData[[#This Row],[Order]],MM[],2,FALSE)</f>
        <v>227</v>
      </c>
      <c r="D1593" s="36" t="s">
        <v>82</v>
      </c>
      <c r="E1593" s="36" t="s">
        <v>83</v>
      </c>
      <c r="F1593" s="36" t="s">
        <v>84</v>
      </c>
      <c r="G1593" s="36" t="s">
        <v>84</v>
      </c>
      <c r="H1593" s="36">
        <v>508.68</v>
      </c>
      <c r="I1593" s="36">
        <v>450</v>
      </c>
    </row>
    <row r="1594" spans="1:9" x14ac:dyDescent="0.35">
      <c r="A1594" s="36">
        <v>1541379</v>
      </c>
      <c r="B1594" s="36" t="str">
        <f>VLOOKUP(AllData[[#This Row],[Order]],MM[],3,FALSE)</f>
        <v>V5757301200200Q</v>
      </c>
      <c r="C1594" s="36">
        <f>VLOOKUP(AllData[[#This Row],[Order]],MM[],2,FALSE)</f>
        <v>227</v>
      </c>
      <c r="D1594" s="36" t="s">
        <v>85</v>
      </c>
      <c r="E1594" s="36" t="s">
        <v>86</v>
      </c>
      <c r="F1594" s="36" t="s">
        <v>87</v>
      </c>
      <c r="G1594" s="36" t="s">
        <v>87</v>
      </c>
      <c r="H1594" s="36">
        <v>20</v>
      </c>
      <c r="I1594" s="36">
        <v>20</v>
      </c>
    </row>
    <row r="1595" spans="1:9" x14ac:dyDescent="0.35">
      <c r="A1595" s="36">
        <v>1541379</v>
      </c>
      <c r="B1595" s="36" t="str">
        <f>VLOOKUP(AllData[[#This Row],[Order]],MM[],3,FALSE)</f>
        <v>V5757301200200Q</v>
      </c>
      <c r="C1595" s="36">
        <f>VLOOKUP(AllData[[#This Row],[Order]],MM[],2,FALSE)</f>
        <v>227</v>
      </c>
      <c r="D1595" s="36" t="s">
        <v>88</v>
      </c>
      <c r="E1595" s="36" t="s">
        <v>89</v>
      </c>
      <c r="F1595" s="36" t="s">
        <v>91</v>
      </c>
      <c r="G1595" s="36" t="s">
        <v>92</v>
      </c>
      <c r="H1595" s="36"/>
      <c r="I1595" s="36">
        <v>0</v>
      </c>
    </row>
    <row r="1596" spans="1:9" x14ac:dyDescent="0.35">
      <c r="A1596" s="36">
        <v>1541379</v>
      </c>
      <c r="B1596" s="36" t="str">
        <f>VLOOKUP(AllData[[#This Row],[Order]],MM[],3,FALSE)</f>
        <v>V5757301200200Q</v>
      </c>
      <c r="C1596" s="36">
        <f>VLOOKUP(AllData[[#This Row],[Order]],MM[],2,FALSE)</f>
        <v>227</v>
      </c>
      <c r="D1596" s="36" t="s">
        <v>95</v>
      </c>
      <c r="E1596" s="36" t="s">
        <v>61</v>
      </c>
      <c r="F1596" s="36" t="s">
        <v>63</v>
      </c>
      <c r="G1596" s="36" t="s">
        <v>96</v>
      </c>
      <c r="H1596" s="36">
        <v>47.15</v>
      </c>
      <c r="I1596" s="36">
        <v>40</v>
      </c>
    </row>
    <row r="1597" spans="1:9" x14ac:dyDescent="0.35">
      <c r="A1597" s="36">
        <v>1541379</v>
      </c>
      <c r="B1597" s="36" t="str">
        <f>VLOOKUP(AllData[[#This Row],[Order]],MM[],3,FALSE)</f>
        <v>V5757301200200Q</v>
      </c>
      <c r="C1597" s="36">
        <f>VLOOKUP(AllData[[#This Row],[Order]],MM[],2,FALSE)</f>
        <v>227</v>
      </c>
      <c r="D1597" s="36" t="s">
        <v>97</v>
      </c>
      <c r="E1597" s="36" t="s">
        <v>69</v>
      </c>
      <c r="F1597" s="36" t="s">
        <v>70</v>
      </c>
      <c r="G1597" s="36" t="s">
        <v>98</v>
      </c>
      <c r="H1597" s="36">
        <v>20</v>
      </c>
      <c r="I1597" s="36">
        <v>20</v>
      </c>
    </row>
    <row r="1598" spans="1:9" x14ac:dyDescent="0.35">
      <c r="A1598" s="36">
        <v>1541379</v>
      </c>
      <c r="B1598" s="36" t="str">
        <f>VLOOKUP(AllData[[#This Row],[Order]],MM[],3,FALSE)</f>
        <v>V5757301200200Q</v>
      </c>
      <c r="C1598" s="36">
        <f>VLOOKUP(AllData[[#This Row],[Order]],MM[],2,FALSE)</f>
        <v>227</v>
      </c>
      <c r="D1598" s="36" t="s">
        <v>99</v>
      </c>
      <c r="E1598" s="36" t="s">
        <v>69</v>
      </c>
      <c r="F1598" s="36" t="s">
        <v>70</v>
      </c>
      <c r="G1598" s="36" t="s">
        <v>100</v>
      </c>
      <c r="H1598" s="36">
        <v>50</v>
      </c>
      <c r="I1598" s="36">
        <v>50</v>
      </c>
    </row>
    <row r="1599" spans="1:9" x14ac:dyDescent="0.35">
      <c r="A1599" s="36">
        <v>1541379</v>
      </c>
      <c r="B1599" s="36" t="str">
        <f>VLOOKUP(AllData[[#This Row],[Order]],MM[],3,FALSE)</f>
        <v>V5757301200200Q</v>
      </c>
      <c r="C1599" s="36">
        <f>VLOOKUP(AllData[[#This Row],[Order]],MM[],2,FALSE)</f>
        <v>227</v>
      </c>
      <c r="D1599" s="36" t="s">
        <v>101</v>
      </c>
      <c r="E1599" s="36" t="s">
        <v>102</v>
      </c>
      <c r="F1599" s="36" t="s">
        <v>100</v>
      </c>
      <c r="G1599" s="36" t="s">
        <v>103</v>
      </c>
      <c r="H1599" s="36">
        <v>10</v>
      </c>
      <c r="I1599" s="36">
        <v>10</v>
      </c>
    </row>
    <row r="1600" spans="1:9" x14ac:dyDescent="0.35">
      <c r="A1600" s="36">
        <v>1541379</v>
      </c>
      <c r="B1600" s="36" t="str">
        <f>VLOOKUP(AllData[[#This Row],[Order]],MM[],3,FALSE)</f>
        <v>V5757301200200Q</v>
      </c>
      <c r="C1600" s="36">
        <f>VLOOKUP(AllData[[#This Row],[Order]],MM[],2,FALSE)</f>
        <v>227</v>
      </c>
      <c r="D1600" s="36" t="s">
        <v>104</v>
      </c>
      <c r="E1600" s="36" t="s">
        <v>102</v>
      </c>
      <c r="F1600" s="36" t="s">
        <v>100</v>
      </c>
      <c r="G1600" s="36" t="s">
        <v>106</v>
      </c>
      <c r="H1600" s="36">
        <v>10</v>
      </c>
      <c r="I1600" s="36">
        <v>10</v>
      </c>
    </row>
    <row r="1601" spans="1:9" x14ac:dyDescent="0.35">
      <c r="A1601" s="36">
        <v>1541379</v>
      </c>
      <c r="B1601" s="36" t="str">
        <f>VLOOKUP(AllData[[#This Row],[Order]],MM[],3,FALSE)</f>
        <v>V5757301200200Q</v>
      </c>
      <c r="C1601" s="36">
        <f>VLOOKUP(AllData[[#This Row],[Order]],MM[],2,FALSE)</f>
        <v>227</v>
      </c>
      <c r="D1601" s="36" t="s">
        <v>60</v>
      </c>
      <c r="E1601" s="36" t="s">
        <v>61</v>
      </c>
      <c r="F1601" s="36" t="s">
        <v>63</v>
      </c>
      <c r="G1601" s="36" t="s">
        <v>108</v>
      </c>
      <c r="H1601" s="36">
        <v>1552.02</v>
      </c>
      <c r="I1601" s="36">
        <v>1</v>
      </c>
    </row>
    <row r="1602" spans="1:9" x14ac:dyDescent="0.35">
      <c r="A1602" s="36">
        <v>1541379</v>
      </c>
      <c r="B1602" s="36" t="str">
        <f>VLOOKUP(AllData[[#This Row],[Order]],MM[],3,FALSE)</f>
        <v>V5757301200200Q</v>
      </c>
      <c r="C1602" s="36">
        <f>VLOOKUP(AllData[[#This Row],[Order]],MM[],2,FALSE)</f>
        <v>227</v>
      </c>
      <c r="D1602" s="36" t="s">
        <v>82</v>
      </c>
      <c r="E1602" s="36" t="s">
        <v>83</v>
      </c>
      <c r="F1602" s="36" t="s">
        <v>84</v>
      </c>
      <c r="G1602" s="36" t="s">
        <v>110</v>
      </c>
      <c r="H1602" s="36"/>
      <c r="I1602" s="36">
        <v>5</v>
      </c>
    </row>
    <row r="1603" spans="1:9" x14ac:dyDescent="0.35">
      <c r="A1603" s="36">
        <v>1541466</v>
      </c>
      <c r="B1603" s="36" t="str">
        <f>VLOOKUP(AllData[[#This Row],[Order]],MM[],3,FALSE)</f>
        <v>V5757301200200Q</v>
      </c>
      <c r="C1603" s="36">
        <f>VLOOKUP(AllData[[#This Row],[Order]],MM[],2,FALSE)</f>
        <v>226</v>
      </c>
      <c r="D1603" s="36" t="s">
        <v>60</v>
      </c>
      <c r="E1603" s="36" t="s">
        <v>61</v>
      </c>
      <c r="F1603" s="36" t="s">
        <v>63</v>
      </c>
      <c r="G1603" s="36" t="s">
        <v>64</v>
      </c>
      <c r="H1603" s="36">
        <v>21.683</v>
      </c>
      <c r="I1603" s="36">
        <v>20</v>
      </c>
    </row>
    <row r="1604" spans="1:9" x14ac:dyDescent="0.35">
      <c r="A1604" s="36">
        <v>1541466</v>
      </c>
      <c r="B1604" s="36" t="str">
        <f>VLOOKUP(AllData[[#This Row],[Order]],MM[],3,FALSE)</f>
        <v>V5757301200200Q</v>
      </c>
      <c r="C1604" s="36">
        <f>VLOOKUP(AllData[[#This Row],[Order]],MM[],2,FALSE)</f>
        <v>226</v>
      </c>
      <c r="D1604" s="36" t="s">
        <v>68</v>
      </c>
      <c r="E1604" s="36" t="s">
        <v>69</v>
      </c>
      <c r="F1604" s="36" t="s">
        <v>70</v>
      </c>
      <c r="G1604" s="36" t="s">
        <v>71</v>
      </c>
      <c r="H1604" s="36">
        <v>30</v>
      </c>
      <c r="I1604" s="36">
        <v>30</v>
      </c>
    </row>
    <row r="1605" spans="1:9" x14ac:dyDescent="0.35">
      <c r="A1605" s="36">
        <v>1541466</v>
      </c>
      <c r="B1605" s="36" t="str">
        <f>VLOOKUP(AllData[[#This Row],[Order]],MM[],3,FALSE)</f>
        <v>V5757301200200Q</v>
      </c>
      <c r="C1605" s="36">
        <f>VLOOKUP(AllData[[#This Row],[Order]],MM[],2,FALSE)</f>
        <v>226</v>
      </c>
      <c r="D1605" s="36" t="s">
        <v>73</v>
      </c>
      <c r="E1605" s="36" t="s">
        <v>61</v>
      </c>
      <c r="F1605" s="36" t="s">
        <v>63</v>
      </c>
      <c r="G1605" s="36" t="s">
        <v>74</v>
      </c>
      <c r="H1605" s="36">
        <v>207.06</v>
      </c>
      <c r="I1605" s="36">
        <v>200</v>
      </c>
    </row>
    <row r="1606" spans="1:9" x14ac:dyDescent="0.35">
      <c r="A1606" s="36">
        <v>1541466</v>
      </c>
      <c r="B1606" s="36" t="str">
        <f>VLOOKUP(AllData[[#This Row],[Order]],MM[],3,FALSE)</f>
        <v>V5757301200200Q</v>
      </c>
      <c r="C1606" s="36">
        <f>VLOOKUP(AllData[[#This Row],[Order]],MM[],2,FALSE)</f>
        <v>226</v>
      </c>
      <c r="D1606" s="36" t="s">
        <v>75</v>
      </c>
      <c r="E1606" s="36" t="s">
        <v>61</v>
      </c>
      <c r="F1606" s="36" t="s">
        <v>63</v>
      </c>
      <c r="G1606" s="36" t="s">
        <v>76</v>
      </c>
      <c r="H1606" s="36">
        <v>1349.0400000000002</v>
      </c>
      <c r="I1606" s="36">
        <v>500</v>
      </c>
    </row>
    <row r="1607" spans="1:9" x14ac:dyDescent="0.35">
      <c r="A1607" s="36">
        <v>1541466</v>
      </c>
      <c r="B1607" s="36" t="str">
        <f>VLOOKUP(AllData[[#This Row],[Order]],MM[],3,FALSE)</f>
        <v>V5757301200200Q</v>
      </c>
      <c r="C1607" s="36">
        <f>VLOOKUP(AllData[[#This Row],[Order]],MM[],2,FALSE)</f>
        <v>226</v>
      </c>
      <c r="D1607" s="36" t="s">
        <v>78</v>
      </c>
      <c r="E1607" s="36" t="s">
        <v>69</v>
      </c>
      <c r="F1607" s="36" t="s">
        <v>70</v>
      </c>
      <c r="G1607" s="36" t="s">
        <v>79</v>
      </c>
      <c r="H1607" s="36">
        <v>20</v>
      </c>
      <c r="I1607" s="36">
        <v>20</v>
      </c>
    </row>
    <row r="1608" spans="1:9" x14ac:dyDescent="0.35">
      <c r="A1608" s="36">
        <v>1541466</v>
      </c>
      <c r="B1608" s="36" t="str">
        <f>VLOOKUP(AllData[[#This Row],[Order]],MM[],3,FALSE)</f>
        <v>V5757301200200Q</v>
      </c>
      <c r="C1608" s="36">
        <f>VLOOKUP(AllData[[#This Row],[Order]],MM[],2,FALSE)</f>
        <v>226</v>
      </c>
      <c r="D1608" s="36" t="s">
        <v>80</v>
      </c>
      <c r="E1608" s="36" t="s">
        <v>69</v>
      </c>
      <c r="F1608" s="36" t="s">
        <v>70</v>
      </c>
      <c r="G1608" s="36" t="s">
        <v>81</v>
      </c>
      <c r="H1608" s="36">
        <v>20</v>
      </c>
      <c r="I1608" s="36">
        <v>20</v>
      </c>
    </row>
    <row r="1609" spans="1:9" x14ac:dyDescent="0.35">
      <c r="A1609" s="36">
        <v>1541466</v>
      </c>
      <c r="B1609" s="36" t="str">
        <f>VLOOKUP(AllData[[#This Row],[Order]],MM[],3,FALSE)</f>
        <v>V5757301200200Q</v>
      </c>
      <c r="C1609" s="36">
        <f>VLOOKUP(AllData[[#This Row],[Order]],MM[],2,FALSE)</f>
        <v>226</v>
      </c>
      <c r="D1609" s="36" t="s">
        <v>82</v>
      </c>
      <c r="E1609" s="36" t="s">
        <v>83</v>
      </c>
      <c r="F1609" s="36" t="s">
        <v>84</v>
      </c>
      <c r="G1609" s="36" t="s">
        <v>84</v>
      </c>
      <c r="H1609" s="36">
        <v>671.88</v>
      </c>
      <c r="I1609" s="36">
        <v>450</v>
      </c>
    </row>
    <row r="1610" spans="1:9" x14ac:dyDescent="0.35">
      <c r="A1610" s="36">
        <v>1541466</v>
      </c>
      <c r="B1610" s="36" t="str">
        <f>VLOOKUP(AllData[[#This Row],[Order]],MM[],3,FALSE)</f>
        <v>V5757301200200Q</v>
      </c>
      <c r="C1610" s="36">
        <f>VLOOKUP(AllData[[#This Row],[Order]],MM[],2,FALSE)</f>
        <v>226</v>
      </c>
      <c r="D1610" s="36" t="s">
        <v>85</v>
      </c>
      <c r="E1610" s="36" t="s">
        <v>86</v>
      </c>
      <c r="F1610" s="36" t="s">
        <v>87</v>
      </c>
      <c r="G1610" s="36" t="s">
        <v>87</v>
      </c>
      <c r="H1610" s="36">
        <v>20</v>
      </c>
      <c r="I1610" s="36">
        <v>20</v>
      </c>
    </row>
    <row r="1611" spans="1:9" x14ac:dyDescent="0.35">
      <c r="A1611" s="36">
        <v>1541466</v>
      </c>
      <c r="B1611" s="36" t="str">
        <f>VLOOKUP(AllData[[#This Row],[Order]],MM[],3,FALSE)</f>
        <v>V5757301200200Q</v>
      </c>
      <c r="C1611" s="36">
        <f>VLOOKUP(AllData[[#This Row],[Order]],MM[],2,FALSE)</f>
        <v>226</v>
      </c>
      <c r="D1611" s="36" t="s">
        <v>88</v>
      </c>
      <c r="E1611" s="36" t="s">
        <v>89</v>
      </c>
      <c r="F1611" s="36" t="s">
        <v>91</v>
      </c>
      <c r="G1611" s="36" t="s">
        <v>92</v>
      </c>
      <c r="H1611" s="36"/>
      <c r="I1611" s="36">
        <v>0</v>
      </c>
    </row>
    <row r="1612" spans="1:9" x14ac:dyDescent="0.35">
      <c r="A1612" s="36">
        <v>1541466</v>
      </c>
      <c r="B1612" s="36" t="str">
        <f>VLOOKUP(AllData[[#This Row],[Order]],MM[],3,FALSE)</f>
        <v>V5757301200200Q</v>
      </c>
      <c r="C1612" s="36">
        <f>VLOOKUP(AllData[[#This Row],[Order]],MM[],2,FALSE)</f>
        <v>226</v>
      </c>
      <c r="D1612" s="36" t="s">
        <v>95</v>
      </c>
      <c r="E1612" s="36" t="s">
        <v>61</v>
      </c>
      <c r="F1612" s="36" t="s">
        <v>63</v>
      </c>
      <c r="G1612" s="36" t="s">
        <v>96</v>
      </c>
      <c r="H1612" s="36">
        <v>202.32</v>
      </c>
      <c r="I1612" s="36">
        <v>40</v>
      </c>
    </row>
    <row r="1613" spans="1:9" x14ac:dyDescent="0.35">
      <c r="A1613" s="36">
        <v>1541466</v>
      </c>
      <c r="B1613" s="36" t="str">
        <f>VLOOKUP(AllData[[#This Row],[Order]],MM[],3,FALSE)</f>
        <v>V5757301200200Q</v>
      </c>
      <c r="C1613" s="36">
        <f>VLOOKUP(AllData[[#This Row],[Order]],MM[],2,FALSE)</f>
        <v>226</v>
      </c>
      <c r="D1613" s="36" t="s">
        <v>97</v>
      </c>
      <c r="E1613" s="36" t="s">
        <v>69</v>
      </c>
      <c r="F1613" s="36" t="s">
        <v>70</v>
      </c>
      <c r="G1613" s="36" t="s">
        <v>98</v>
      </c>
      <c r="H1613" s="36">
        <v>20</v>
      </c>
      <c r="I1613" s="36">
        <v>20</v>
      </c>
    </row>
    <row r="1614" spans="1:9" x14ac:dyDescent="0.35">
      <c r="A1614" s="36">
        <v>1541466</v>
      </c>
      <c r="B1614" s="36" t="str">
        <f>VLOOKUP(AllData[[#This Row],[Order]],MM[],3,FALSE)</f>
        <v>V5757301200200Q</v>
      </c>
      <c r="C1614" s="36">
        <f>VLOOKUP(AllData[[#This Row],[Order]],MM[],2,FALSE)</f>
        <v>226</v>
      </c>
      <c r="D1614" s="36" t="s">
        <v>99</v>
      </c>
      <c r="E1614" s="36" t="s">
        <v>69</v>
      </c>
      <c r="F1614" s="36" t="s">
        <v>70</v>
      </c>
      <c r="G1614" s="36" t="s">
        <v>100</v>
      </c>
      <c r="H1614" s="36">
        <v>50</v>
      </c>
      <c r="I1614" s="36">
        <v>50</v>
      </c>
    </row>
    <row r="1615" spans="1:9" x14ac:dyDescent="0.35">
      <c r="A1615" s="36">
        <v>1541466</v>
      </c>
      <c r="B1615" s="36" t="str">
        <f>VLOOKUP(AllData[[#This Row],[Order]],MM[],3,FALSE)</f>
        <v>V5757301200200Q</v>
      </c>
      <c r="C1615" s="36">
        <f>VLOOKUP(AllData[[#This Row],[Order]],MM[],2,FALSE)</f>
        <v>226</v>
      </c>
      <c r="D1615" s="36" t="s">
        <v>101</v>
      </c>
      <c r="E1615" s="36" t="s">
        <v>102</v>
      </c>
      <c r="F1615" s="36" t="s">
        <v>100</v>
      </c>
      <c r="G1615" s="36" t="s">
        <v>103</v>
      </c>
      <c r="H1615" s="36">
        <v>10</v>
      </c>
      <c r="I1615" s="36">
        <v>10</v>
      </c>
    </row>
    <row r="1616" spans="1:9" x14ac:dyDescent="0.35">
      <c r="A1616" s="36">
        <v>1541466</v>
      </c>
      <c r="B1616" s="36" t="str">
        <f>VLOOKUP(AllData[[#This Row],[Order]],MM[],3,FALSE)</f>
        <v>V5757301200200Q</v>
      </c>
      <c r="C1616" s="36">
        <f>VLOOKUP(AllData[[#This Row],[Order]],MM[],2,FALSE)</f>
        <v>226</v>
      </c>
      <c r="D1616" s="36" t="s">
        <v>104</v>
      </c>
      <c r="E1616" s="36" t="s">
        <v>102</v>
      </c>
      <c r="F1616" s="36" t="s">
        <v>100</v>
      </c>
      <c r="G1616" s="36" t="s">
        <v>106</v>
      </c>
      <c r="H1616" s="36">
        <v>10</v>
      </c>
      <c r="I1616" s="36">
        <v>10</v>
      </c>
    </row>
    <row r="1617" spans="1:9" x14ac:dyDescent="0.35">
      <c r="A1617" s="36">
        <v>1541466</v>
      </c>
      <c r="B1617" s="36" t="str">
        <f>VLOOKUP(AllData[[#This Row],[Order]],MM[],3,FALSE)</f>
        <v>V5757301200200Q</v>
      </c>
      <c r="C1617" s="36">
        <f>VLOOKUP(AllData[[#This Row],[Order]],MM[],2,FALSE)</f>
        <v>226</v>
      </c>
      <c r="D1617" s="36" t="s">
        <v>60</v>
      </c>
      <c r="E1617" s="36" t="s">
        <v>61</v>
      </c>
      <c r="F1617" s="36" t="s">
        <v>63</v>
      </c>
      <c r="G1617" s="36" t="s">
        <v>108</v>
      </c>
      <c r="H1617" s="36">
        <v>1154.0999999999999</v>
      </c>
      <c r="I1617" s="36">
        <v>1</v>
      </c>
    </row>
    <row r="1618" spans="1:9" x14ac:dyDescent="0.35">
      <c r="A1618" s="36">
        <v>1541466</v>
      </c>
      <c r="B1618" s="36" t="str">
        <f>VLOOKUP(AllData[[#This Row],[Order]],MM[],3,FALSE)</f>
        <v>V5757301200200Q</v>
      </c>
      <c r="C1618" s="36">
        <f>VLOOKUP(AllData[[#This Row],[Order]],MM[],2,FALSE)</f>
        <v>226</v>
      </c>
      <c r="D1618" s="36" t="s">
        <v>82</v>
      </c>
      <c r="E1618" s="36" t="s">
        <v>83</v>
      </c>
      <c r="F1618" s="36" t="s">
        <v>84</v>
      </c>
      <c r="G1618" s="36" t="s">
        <v>110</v>
      </c>
      <c r="H1618" s="36">
        <v>178.68</v>
      </c>
      <c r="I1618" s="36">
        <v>5</v>
      </c>
    </row>
    <row r="1619" spans="1:9" x14ac:dyDescent="0.35">
      <c r="A1619" s="36">
        <v>1541467</v>
      </c>
      <c r="B1619" s="36" t="str">
        <f>VLOOKUP(AllData[[#This Row],[Order]],MM[],3,FALSE)</f>
        <v>V5757301200200R</v>
      </c>
      <c r="C1619" s="36">
        <f>VLOOKUP(AllData[[#This Row],[Order]],MM[],2,FALSE)</f>
        <v>225</v>
      </c>
      <c r="D1619" s="36" t="s">
        <v>60</v>
      </c>
      <c r="E1619" s="36" t="s">
        <v>61</v>
      </c>
      <c r="F1619" s="36" t="s">
        <v>63</v>
      </c>
      <c r="G1619" s="36" t="s">
        <v>64</v>
      </c>
      <c r="H1619" s="36">
        <v>13.1</v>
      </c>
      <c r="I1619" s="36">
        <v>20</v>
      </c>
    </row>
    <row r="1620" spans="1:9" x14ac:dyDescent="0.35">
      <c r="A1620" s="36">
        <v>1541467</v>
      </c>
      <c r="B1620" s="36" t="str">
        <f>VLOOKUP(AllData[[#This Row],[Order]],MM[],3,FALSE)</f>
        <v>V5757301200200R</v>
      </c>
      <c r="C1620" s="36">
        <f>VLOOKUP(AllData[[#This Row],[Order]],MM[],2,FALSE)</f>
        <v>225</v>
      </c>
      <c r="D1620" s="36" t="s">
        <v>68</v>
      </c>
      <c r="E1620" s="36" t="s">
        <v>69</v>
      </c>
      <c r="F1620" s="36" t="s">
        <v>70</v>
      </c>
      <c r="G1620" s="36" t="s">
        <v>71</v>
      </c>
      <c r="H1620" s="36">
        <v>30</v>
      </c>
      <c r="I1620" s="36">
        <v>30</v>
      </c>
    </row>
    <row r="1621" spans="1:9" x14ac:dyDescent="0.35">
      <c r="A1621" s="36">
        <v>1541467</v>
      </c>
      <c r="B1621" s="36" t="str">
        <f>VLOOKUP(AllData[[#This Row],[Order]],MM[],3,FALSE)</f>
        <v>V5757301200200R</v>
      </c>
      <c r="C1621" s="36">
        <f>VLOOKUP(AllData[[#This Row],[Order]],MM[],2,FALSE)</f>
        <v>225</v>
      </c>
      <c r="D1621" s="36" t="s">
        <v>73</v>
      </c>
      <c r="E1621" s="36" t="s">
        <v>61</v>
      </c>
      <c r="F1621" s="36" t="s">
        <v>63</v>
      </c>
      <c r="G1621" s="36" t="s">
        <v>74</v>
      </c>
      <c r="H1621" s="36">
        <v>521.76700000000005</v>
      </c>
      <c r="I1621" s="36">
        <v>200</v>
      </c>
    </row>
    <row r="1622" spans="1:9" x14ac:dyDescent="0.35">
      <c r="A1622" s="36">
        <v>1541467</v>
      </c>
      <c r="B1622" s="36" t="str">
        <f>VLOOKUP(AllData[[#This Row],[Order]],MM[],3,FALSE)</f>
        <v>V5757301200200R</v>
      </c>
      <c r="C1622" s="36">
        <f>VLOOKUP(AllData[[#This Row],[Order]],MM[],2,FALSE)</f>
        <v>225</v>
      </c>
      <c r="D1622" s="36" t="s">
        <v>75</v>
      </c>
      <c r="E1622" s="36" t="s">
        <v>61</v>
      </c>
      <c r="F1622" s="36" t="s">
        <v>63</v>
      </c>
      <c r="G1622" s="36" t="s">
        <v>76</v>
      </c>
      <c r="H1622" s="36">
        <v>1104.48</v>
      </c>
      <c r="I1622" s="36">
        <v>500</v>
      </c>
    </row>
    <row r="1623" spans="1:9" x14ac:dyDescent="0.35">
      <c r="A1623" s="36">
        <v>1541467</v>
      </c>
      <c r="B1623" s="36" t="str">
        <f>VLOOKUP(AllData[[#This Row],[Order]],MM[],3,FALSE)</f>
        <v>V5757301200200R</v>
      </c>
      <c r="C1623" s="36">
        <f>VLOOKUP(AllData[[#This Row],[Order]],MM[],2,FALSE)</f>
        <v>225</v>
      </c>
      <c r="D1623" s="36" t="s">
        <v>78</v>
      </c>
      <c r="E1623" s="36" t="s">
        <v>69</v>
      </c>
      <c r="F1623" s="36" t="s">
        <v>70</v>
      </c>
      <c r="G1623" s="36" t="s">
        <v>79</v>
      </c>
      <c r="H1623" s="36">
        <v>20</v>
      </c>
      <c r="I1623" s="36">
        <v>20</v>
      </c>
    </row>
    <row r="1624" spans="1:9" x14ac:dyDescent="0.35">
      <c r="A1624" s="36">
        <v>1541467</v>
      </c>
      <c r="B1624" s="36" t="str">
        <f>VLOOKUP(AllData[[#This Row],[Order]],MM[],3,FALSE)</f>
        <v>V5757301200200R</v>
      </c>
      <c r="C1624" s="36">
        <f>VLOOKUP(AllData[[#This Row],[Order]],MM[],2,FALSE)</f>
        <v>225</v>
      </c>
      <c r="D1624" s="36" t="s">
        <v>80</v>
      </c>
      <c r="E1624" s="36" t="s">
        <v>69</v>
      </c>
      <c r="F1624" s="36" t="s">
        <v>70</v>
      </c>
      <c r="G1624" s="36" t="s">
        <v>81</v>
      </c>
      <c r="H1624" s="36">
        <v>20</v>
      </c>
      <c r="I1624" s="36">
        <v>20</v>
      </c>
    </row>
    <row r="1625" spans="1:9" x14ac:dyDescent="0.35">
      <c r="A1625" s="36">
        <v>1541467</v>
      </c>
      <c r="B1625" s="36" t="str">
        <f>VLOOKUP(AllData[[#This Row],[Order]],MM[],3,FALSE)</f>
        <v>V5757301200200R</v>
      </c>
      <c r="C1625" s="36">
        <f>VLOOKUP(AllData[[#This Row],[Order]],MM[],2,FALSE)</f>
        <v>225</v>
      </c>
      <c r="D1625" s="36" t="s">
        <v>82</v>
      </c>
      <c r="E1625" s="36" t="s">
        <v>83</v>
      </c>
      <c r="F1625" s="36" t="s">
        <v>84</v>
      </c>
      <c r="G1625" s="36" t="s">
        <v>84</v>
      </c>
      <c r="H1625" s="36">
        <v>426.47999999999996</v>
      </c>
      <c r="I1625" s="36">
        <v>450</v>
      </c>
    </row>
    <row r="1626" spans="1:9" x14ac:dyDescent="0.35">
      <c r="A1626" s="36">
        <v>1541467</v>
      </c>
      <c r="B1626" s="36" t="str">
        <f>VLOOKUP(AllData[[#This Row],[Order]],MM[],3,FALSE)</f>
        <v>V5757301200200R</v>
      </c>
      <c r="C1626" s="36">
        <f>VLOOKUP(AllData[[#This Row],[Order]],MM[],2,FALSE)</f>
        <v>225</v>
      </c>
      <c r="D1626" s="36" t="s">
        <v>85</v>
      </c>
      <c r="E1626" s="36" t="s">
        <v>86</v>
      </c>
      <c r="F1626" s="36" t="s">
        <v>87</v>
      </c>
      <c r="G1626" s="36" t="s">
        <v>87</v>
      </c>
      <c r="H1626" s="36">
        <v>20</v>
      </c>
      <c r="I1626" s="36">
        <v>20</v>
      </c>
    </row>
    <row r="1627" spans="1:9" x14ac:dyDescent="0.35">
      <c r="A1627" s="36">
        <v>1541467</v>
      </c>
      <c r="B1627" s="36" t="str">
        <f>VLOOKUP(AllData[[#This Row],[Order]],MM[],3,FALSE)</f>
        <v>V5757301200200R</v>
      </c>
      <c r="C1627" s="36">
        <f>VLOOKUP(AllData[[#This Row],[Order]],MM[],2,FALSE)</f>
        <v>225</v>
      </c>
      <c r="D1627" s="36" t="s">
        <v>88</v>
      </c>
      <c r="E1627" s="36" t="s">
        <v>89</v>
      </c>
      <c r="F1627" s="36" t="s">
        <v>91</v>
      </c>
      <c r="G1627" s="36" t="s">
        <v>92</v>
      </c>
      <c r="H1627" s="36"/>
      <c r="I1627" s="36">
        <v>0</v>
      </c>
    </row>
    <row r="1628" spans="1:9" x14ac:dyDescent="0.35">
      <c r="A1628" s="36">
        <v>1541467</v>
      </c>
      <c r="B1628" s="36" t="str">
        <f>VLOOKUP(AllData[[#This Row],[Order]],MM[],3,FALSE)</f>
        <v>V5757301200200R</v>
      </c>
      <c r="C1628" s="36">
        <f>VLOOKUP(AllData[[#This Row],[Order]],MM[],2,FALSE)</f>
        <v>225</v>
      </c>
      <c r="D1628" s="36" t="s">
        <v>95</v>
      </c>
      <c r="E1628" s="36" t="s">
        <v>61</v>
      </c>
      <c r="F1628" s="36" t="s">
        <v>63</v>
      </c>
      <c r="G1628" s="36" t="s">
        <v>96</v>
      </c>
      <c r="H1628" s="36">
        <v>5.45</v>
      </c>
      <c r="I1628" s="36">
        <v>40</v>
      </c>
    </row>
    <row r="1629" spans="1:9" x14ac:dyDescent="0.35">
      <c r="A1629" s="36">
        <v>1541467</v>
      </c>
      <c r="B1629" s="36" t="str">
        <f>VLOOKUP(AllData[[#This Row],[Order]],MM[],3,FALSE)</f>
        <v>V5757301200200R</v>
      </c>
      <c r="C1629" s="36">
        <f>VLOOKUP(AllData[[#This Row],[Order]],MM[],2,FALSE)</f>
        <v>225</v>
      </c>
      <c r="D1629" s="36" t="s">
        <v>97</v>
      </c>
      <c r="E1629" s="36" t="s">
        <v>69</v>
      </c>
      <c r="F1629" s="36" t="s">
        <v>70</v>
      </c>
      <c r="G1629" s="36" t="s">
        <v>98</v>
      </c>
      <c r="H1629" s="36">
        <v>20</v>
      </c>
      <c r="I1629" s="36">
        <v>20</v>
      </c>
    </row>
    <row r="1630" spans="1:9" x14ac:dyDescent="0.35">
      <c r="A1630" s="36">
        <v>1541467</v>
      </c>
      <c r="B1630" s="36" t="str">
        <f>VLOOKUP(AllData[[#This Row],[Order]],MM[],3,FALSE)</f>
        <v>V5757301200200R</v>
      </c>
      <c r="C1630" s="36">
        <f>VLOOKUP(AllData[[#This Row],[Order]],MM[],2,FALSE)</f>
        <v>225</v>
      </c>
      <c r="D1630" s="36" t="s">
        <v>99</v>
      </c>
      <c r="E1630" s="36" t="s">
        <v>69</v>
      </c>
      <c r="F1630" s="36" t="s">
        <v>70</v>
      </c>
      <c r="G1630" s="36" t="s">
        <v>100</v>
      </c>
      <c r="H1630" s="36">
        <v>50</v>
      </c>
      <c r="I1630" s="36">
        <v>50</v>
      </c>
    </row>
    <row r="1631" spans="1:9" x14ac:dyDescent="0.35">
      <c r="A1631" s="36">
        <v>1541467</v>
      </c>
      <c r="B1631" s="36" t="str">
        <f>VLOOKUP(AllData[[#This Row],[Order]],MM[],3,FALSE)</f>
        <v>V5757301200200R</v>
      </c>
      <c r="C1631" s="36">
        <f>VLOOKUP(AllData[[#This Row],[Order]],MM[],2,FALSE)</f>
        <v>225</v>
      </c>
      <c r="D1631" s="36" t="s">
        <v>101</v>
      </c>
      <c r="E1631" s="36" t="s">
        <v>102</v>
      </c>
      <c r="F1631" s="36" t="s">
        <v>100</v>
      </c>
      <c r="G1631" s="36" t="s">
        <v>103</v>
      </c>
      <c r="H1631" s="36">
        <v>10</v>
      </c>
      <c r="I1631" s="36">
        <v>10</v>
      </c>
    </row>
    <row r="1632" spans="1:9" x14ac:dyDescent="0.35">
      <c r="A1632" s="36">
        <v>1541467</v>
      </c>
      <c r="B1632" s="36" t="str">
        <f>VLOOKUP(AllData[[#This Row],[Order]],MM[],3,FALSE)</f>
        <v>V5757301200200R</v>
      </c>
      <c r="C1632" s="36">
        <f>VLOOKUP(AllData[[#This Row],[Order]],MM[],2,FALSE)</f>
        <v>225</v>
      </c>
      <c r="D1632" s="36" t="s">
        <v>104</v>
      </c>
      <c r="E1632" s="36" t="s">
        <v>102</v>
      </c>
      <c r="F1632" s="36" t="s">
        <v>100</v>
      </c>
      <c r="G1632" s="36" t="s">
        <v>106</v>
      </c>
      <c r="H1632" s="36">
        <v>10</v>
      </c>
      <c r="I1632" s="36">
        <v>10</v>
      </c>
    </row>
    <row r="1633" spans="1:9" x14ac:dyDescent="0.35">
      <c r="A1633" s="36">
        <v>1541467</v>
      </c>
      <c r="B1633" s="36" t="str">
        <f>VLOOKUP(AllData[[#This Row],[Order]],MM[],3,FALSE)</f>
        <v>V5757301200200R</v>
      </c>
      <c r="C1633" s="36">
        <f>VLOOKUP(AllData[[#This Row],[Order]],MM[],2,FALSE)</f>
        <v>225</v>
      </c>
      <c r="D1633" s="36" t="s">
        <v>60</v>
      </c>
      <c r="E1633" s="36" t="s">
        <v>61</v>
      </c>
      <c r="F1633" s="36" t="s">
        <v>63</v>
      </c>
      <c r="G1633" s="36" t="s">
        <v>108</v>
      </c>
      <c r="H1633" s="36">
        <v>623.22</v>
      </c>
      <c r="I1633" s="36">
        <v>1</v>
      </c>
    </row>
    <row r="1634" spans="1:9" x14ac:dyDescent="0.35">
      <c r="A1634" s="36">
        <v>1541467</v>
      </c>
      <c r="B1634" s="36" t="str">
        <f>VLOOKUP(AllData[[#This Row],[Order]],MM[],3,FALSE)</f>
        <v>V5757301200200R</v>
      </c>
      <c r="C1634" s="36">
        <f>VLOOKUP(AllData[[#This Row],[Order]],MM[],2,FALSE)</f>
        <v>225</v>
      </c>
      <c r="D1634" s="36" t="s">
        <v>82</v>
      </c>
      <c r="E1634" s="36" t="s">
        <v>83</v>
      </c>
      <c r="F1634" s="36" t="s">
        <v>84</v>
      </c>
      <c r="G1634" s="36" t="s">
        <v>110</v>
      </c>
      <c r="H1634" s="36">
        <v>198.95999999999998</v>
      </c>
      <c r="I1634" s="36">
        <v>5</v>
      </c>
    </row>
    <row r="1635" spans="1:9" x14ac:dyDescent="0.35">
      <c r="A1635" s="36">
        <v>1541468</v>
      </c>
      <c r="B1635" s="36" t="str">
        <f>VLOOKUP(AllData[[#This Row],[Order]],MM[],3,FALSE)</f>
        <v>V5757321200400</v>
      </c>
      <c r="C1635" s="36">
        <f>VLOOKUP(AllData[[#This Row],[Order]],MM[],2,FALSE)</f>
        <v>226</v>
      </c>
      <c r="D1635" s="36" t="s">
        <v>60</v>
      </c>
      <c r="E1635" s="36" t="s">
        <v>61</v>
      </c>
      <c r="F1635" s="36" t="s">
        <v>63</v>
      </c>
      <c r="G1635" s="36" t="s">
        <v>64</v>
      </c>
      <c r="H1635" s="36">
        <v>21.683</v>
      </c>
      <c r="I1635" s="36">
        <v>20</v>
      </c>
    </row>
    <row r="1636" spans="1:9" x14ac:dyDescent="0.35">
      <c r="A1636" s="36">
        <v>1541468</v>
      </c>
      <c r="B1636" s="36" t="str">
        <f>VLOOKUP(AllData[[#This Row],[Order]],MM[],3,FALSE)</f>
        <v>V5757321200400</v>
      </c>
      <c r="C1636" s="36">
        <f>VLOOKUP(AllData[[#This Row],[Order]],MM[],2,FALSE)</f>
        <v>226</v>
      </c>
      <c r="D1636" s="36" t="s">
        <v>68</v>
      </c>
      <c r="E1636" s="36" t="s">
        <v>69</v>
      </c>
      <c r="F1636" s="36" t="s">
        <v>70</v>
      </c>
      <c r="G1636" s="36" t="s">
        <v>71</v>
      </c>
      <c r="H1636" s="36">
        <v>30</v>
      </c>
      <c r="I1636" s="36">
        <v>30</v>
      </c>
    </row>
    <row r="1637" spans="1:9" x14ac:dyDescent="0.35">
      <c r="A1637" s="36">
        <v>1541468</v>
      </c>
      <c r="B1637" s="36" t="str">
        <f>VLOOKUP(AllData[[#This Row],[Order]],MM[],3,FALSE)</f>
        <v>V5757321200400</v>
      </c>
      <c r="C1637" s="36">
        <f>VLOOKUP(AllData[[#This Row],[Order]],MM[],2,FALSE)</f>
        <v>226</v>
      </c>
      <c r="D1637" s="36" t="s">
        <v>73</v>
      </c>
      <c r="E1637" s="36" t="s">
        <v>61</v>
      </c>
      <c r="F1637" s="36" t="s">
        <v>63</v>
      </c>
      <c r="G1637" s="36" t="s">
        <v>74</v>
      </c>
      <c r="H1637" s="36">
        <v>190.92</v>
      </c>
      <c r="I1637" s="36">
        <v>200</v>
      </c>
    </row>
    <row r="1638" spans="1:9" x14ac:dyDescent="0.35">
      <c r="A1638" s="36">
        <v>1541468</v>
      </c>
      <c r="B1638" s="36" t="str">
        <f>VLOOKUP(AllData[[#This Row],[Order]],MM[],3,FALSE)</f>
        <v>V5757321200400</v>
      </c>
      <c r="C1638" s="36">
        <f>VLOOKUP(AllData[[#This Row],[Order]],MM[],2,FALSE)</f>
        <v>226</v>
      </c>
      <c r="D1638" s="36" t="s">
        <v>75</v>
      </c>
      <c r="E1638" s="36" t="s">
        <v>61</v>
      </c>
      <c r="F1638" s="36" t="s">
        <v>63</v>
      </c>
      <c r="G1638" s="36" t="s">
        <v>76</v>
      </c>
      <c r="H1638" s="36">
        <v>1925.7159999999999</v>
      </c>
      <c r="I1638" s="36">
        <v>500</v>
      </c>
    </row>
    <row r="1639" spans="1:9" x14ac:dyDescent="0.35">
      <c r="A1639" s="36">
        <v>1541468</v>
      </c>
      <c r="B1639" s="36" t="str">
        <f>VLOOKUP(AllData[[#This Row],[Order]],MM[],3,FALSE)</f>
        <v>V5757321200400</v>
      </c>
      <c r="C1639" s="36">
        <f>VLOOKUP(AllData[[#This Row],[Order]],MM[],2,FALSE)</f>
        <v>226</v>
      </c>
      <c r="D1639" s="36" t="s">
        <v>78</v>
      </c>
      <c r="E1639" s="36" t="s">
        <v>69</v>
      </c>
      <c r="F1639" s="36" t="s">
        <v>70</v>
      </c>
      <c r="G1639" s="36" t="s">
        <v>79</v>
      </c>
      <c r="H1639" s="36">
        <v>20</v>
      </c>
      <c r="I1639" s="36">
        <v>20</v>
      </c>
    </row>
    <row r="1640" spans="1:9" x14ac:dyDescent="0.35">
      <c r="A1640" s="36">
        <v>1541468</v>
      </c>
      <c r="B1640" s="36" t="str">
        <f>VLOOKUP(AllData[[#This Row],[Order]],MM[],3,FALSE)</f>
        <v>V5757321200400</v>
      </c>
      <c r="C1640" s="36">
        <f>VLOOKUP(AllData[[#This Row],[Order]],MM[],2,FALSE)</f>
        <v>226</v>
      </c>
      <c r="D1640" s="36" t="s">
        <v>80</v>
      </c>
      <c r="E1640" s="36" t="s">
        <v>69</v>
      </c>
      <c r="F1640" s="36" t="s">
        <v>70</v>
      </c>
      <c r="G1640" s="36" t="s">
        <v>81</v>
      </c>
      <c r="H1640" s="36">
        <v>20</v>
      </c>
      <c r="I1640" s="36">
        <v>20</v>
      </c>
    </row>
    <row r="1641" spans="1:9" x14ac:dyDescent="0.35">
      <c r="A1641" s="36">
        <v>1541468</v>
      </c>
      <c r="B1641" s="36" t="str">
        <f>VLOOKUP(AllData[[#This Row],[Order]],MM[],3,FALSE)</f>
        <v>V5757321200400</v>
      </c>
      <c r="C1641" s="36">
        <f>VLOOKUP(AllData[[#This Row],[Order]],MM[],2,FALSE)</f>
        <v>226</v>
      </c>
      <c r="D1641" s="36" t="s">
        <v>82</v>
      </c>
      <c r="E1641" s="36" t="s">
        <v>83</v>
      </c>
      <c r="F1641" s="36" t="s">
        <v>84</v>
      </c>
      <c r="G1641" s="36" t="s">
        <v>84</v>
      </c>
      <c r="H1641" s="36">
        <v>329.28000000000003</v>
      </c>
      <c r="I1641" s="36">
        <v>450</v>
      </c>
    </row>
    <row r="1642" spans="1:9" x14ac:dyDescent="0.35">
      <c r="A1642" s="36">
        <v>1541468</v>
      </c>
      <c r="B1642" s="36" t="str">
        <f>VLOOKUP(AllData[[#This Row],[Order]],MM[],3,FALSE)</f>
        <v>V5757321200400</v>
      </c>
      <c r="C1642" s="36">
        <f>VLOOKUP(AllData[[#This Row],[Order]],MM[],2,FALSE)</f>
        <v>226</v>
      </c>
      <c r="D1642" s="36" t="s">
        <v>85</v>
      </c>
      <c r="E1642" s="36" t="s">
        <v>86</v>
      </c>
      <c r="F1642" s="36" t="s">
        <v>87</v>
      </c>
      <c r="G1642" s="36" t="s">
        <v>87</v>
      </c>
      <c r="H1642" s="36">
        <v>20</v>
      </c>
      <c r="I1642" s="36">
        <v>20</v>
      </c>
    </row>
    <row r="1643" spans="1:9" x14ac:dyDescent="0.35">
      <c r="A1643" s="36">
        <v>1541468</v>
      </c>
      <c r="B1643" s="36" t="str">
        <f>VLOOKUP(AllData[[#This Row],[Order]],MM[],3,FALSE)</f>
        <v>V5757321200400</v>
      </c>
      <c r="C1643" s="36">
        <f>VLOOKUP(AllData[[#This Row],[Order]],MM[],2,FALSE)</f>
        <v>226</v>
      </c>
      <c r="D1643" s="36" t="s">
        <v>95</v>
      </c>
      <c r="E1643" s="36" t="s">
        <v>61</v>
      </c>
      <c r="F1643" s="36" t="s">
        <v>63</v>
      </c>
      <c r="G1643" s="36" t="s">
        <v>96</v>
      </c>
      <c r="H1643" s="36">
        <v>54.966999999999999</v>
      </c>
      <c r="I1643" s="36">
        <v>40</v>
      </c>
    </row>
    <row r="1644" spans="1:9" x14ac:dyDescent="0.35">
      <c r="A1644" s="36">
        <v>1541468</v>
      </c>
      <c r="B1644" s="36" t="str">
        <f>VLOOKUP(AllData[[#This Row],[Order]],MM[],3,FALSE)</f>
        <v>V5757321200400</v>
      </c>
      <c r="C1644" s="36">
        <f>VLOOKUP(AllData[[#This Row],[Order]],MM[],2,FALSE)</f>
        <v>226</v>
      </c>
      <c r="D1644" s="36" t="s">
        <v>97</v>
      </c>
      <c r="E1644" s="36" t="s">
        <v>69</v>
      </c>
      <c r="F1644" s="36" t="s">
        <v>70</v>
      </c>
      <c r="G1644" s="36" t="s">
        <v>98</v>
      </c>
      <c r="H1644" s="36">
        <v>20</v>
      </c>
      <c r="I1644" s="36">
        <v>20</v>
      </c>
    </row>
    <row r="1645" spans="1:9" x14ac:dyDescent="0.35">
      <c r="A1645" s="36">
        <v>1541468</v>
      </c>
      <c r="B1645" s="36" t="str">
        <f>VLOOKUP(AllData[[#This Row],[Order]],MM[],3,FALSE)</f>
        <v>V5757321200400</v>
      </c>
      <c r="C1645" s="36">
        <f>VLOOKUP(AllData[[#This Row],[Order]],MM[],2,FALSE)</f>
        <v>226</v>
      </c>
      <c r="D1645" s="36" t="s">
        <v>99</v>
      </c>
      <c r="E1645" s="36" t="s">
        <v>69</v>
      </c>
      <c r="F1645" s="36" t="s">
        <v>70</v>
      </c>
      <c r="G1645" s="36" t="s">
        <v>100</v>
      </c>
      <c r="H1645" s="36">
        <v>50</v>
      </c>
      <c r="I1645" s="36">
        <v>50</v>
      </c>
    </row>
    <row r="1646" spans="1:9" x14ac:dyDescent="0.35">
      <c r="A1646" s="36">
        <v>1541468</v>
      </c>
      <c r="B1646" s="36" t="str">
        <f>VLOOKUP(AllData[[#This Row],[Order]],MM[],3,FALSE)</f>
        <v>V5757321200400</v>
      </c>
      <c r="C1646" s="36">
        <f>VLOOKUP(AllData[[#This Row],[Order]],MM[],2,FALSE)</f>
        <v>226</v>
      </c>
      <c r="D1646" s="36" t="s">
        <v>104</v>
      </c>
      <c r="E1646" s="36" t="s">
        <v>102</v>
      </c>
      <c r="F1646" s="36" t="s">
        <v>100</v>
      </c>
      <c r="G1646" s="36" t="s">
        <v>106</v>
      </c>
      <c r="H1646" s="36">
        <v>10</v>
      </c>
      <c r="I1646" s="36">
        <v>10</v>
      </c>
    </row>
    <row r="1647" spans="1:9" x14ac:dyDescent="0.35">
      <c r="A1647" s="36">
        <v>1541468</v>
      </c>
      <c r="B1647" s="36" t="str">
        <f>VLOOKUP(AllData[[#This Row],[Order]],MM[],3,FALSE)</f>
        <v>V5757321200400</v>
      </c>
      <c r="C1647" s="36">
        <f>VLOOKUP(AllData[[#This Row],[Order]],MM[],2,FALSE)</f>
        <v>226</v>
      </c>
      <c r="D1647" s="36" t="s">
        <v>60</v>
      </c>
      <c r="E1647" s="36" t="s">
        <v>61</v>
      </c>
      <c r="F1647" s="36" t="s">
        <v>63</v>
      </c>
      <c r="G1647" s="36" t="s">
        <v>108</v>
      </c>
      <c r="H1647" s="36"/>
      <c r="I1647" s="36">
        <v>1</v>
      </c>
    </row>
    <row r="1648" spans="1:9" x14ac:dyDescent="0.35">
      <c r="A1648" s="36">
        <v>1541468</v>
      </c>
      <c r="B1648" s="36" t="str">
        <f>VLOOKUP(AllData[[#This Row],[Order]],MM[],3,FALSE)</f>
        <v>V5757321200400</v>
      </c>
      <c r="C1648" s="36">
        <f>VLOOKUP(AllData[[#This Row],[Order]],MM[],2,FALSE)</f>
        <v>226</v>
      </c>
      <c r="D1648" s="36" t="s">
        <v>82</v>
      </c>
      <c r="E1648" s="36" t="s">
        <v>83</v>
      </c>
      <c r="F1648" s="36" t="s">
        <v>84</v>
      </c>
      <c r="G1648" s="36" t="s">
        <v>110</v>
      </c>
      <c r="H1648" s="36"/>
      <c r="I1648" s="36">
        <v>5</v>
      </c>
    </row>
    <row r="1649" spans="1:9" x14ac:dyDescent="0.35">
      <c r="A1649" s="36">
        <v>1541468</v>
      </c>
      <c r="B1649" s="36" t="str">
        <f>VLOOKUP(AllData[[#This Row],[Order]],MM[],3,FALSE)</f>
        <v>V5757321200400</v>
      </c>
      <c r="C1649" s="36">
        <f>VLOOKUP(AllData[[#This Row],[Order]],MM[],2,FALSE)</f>
        <v>226</v>
      </c>
      <c r="D1649" s="36" t="s">
        <v>82</v>
      </c>
      <c r="E1649" s="36" t="s">
        <v>83</v>
      </c>
      <c r="F1649" s="36" t="s">
        <v>84</v>
      </c>
      <c r="G1649" s="36" t="s">
        <v>134</v>
      </c>
      <c r="H1649" s="36"/>
      <c r="I1649" s="36">
        <v>5</v>
      </c>
    </row>
    <row r="1650" spans="1:9" x14ac:dyDescent="0.35">
      <c r="A1650" s="36">
        <v>1541468</v>
      </c>
      <c r="B1650" s="36" t="str">
        <f>VLOOKUP(AllData[[#This Row],[Order]],MM[],3,FALSE)</f>
        <v>V5757321200400</v>
      </c>
      <c r="C1650" s="36">
        <f>VLOOKUP(AllData[[#This Row],[Order]],MM[],2,FALSE)</f>
        <v>226</v>
      </c>
      <c r="D1650" s="36" t="s">
        <v>82</v>
      </c>
      <c r="E1650" s="36" t="s">
        <v>83</v>
      </c>
      <c r="F1650" s="36" t="s">
        <v>84</v>
      </c>
      <c r="G1650" s="36" t="s">
        <v>136</v>
      </c>
      <c r="H1650" s="36"/>
      <c r="I1650" s="36">
        <v>5</v>
      </c>
    </row>
    <row r="1651" spans="1:9" x14ac:dyDescent="0.35">
      <c r="A1651" s="36">
        <v>1541468</v>
      </c>
      <c r="B1651" s="36" t="str">
        <f>VLOOKUP(AllData[[#This Row],[Order]],MM[],3,FALSE)</f>
        <v>V5757321200400</v>
      </c>
      <c r="C1651" s="36">
        <f>VLOOKUP(AllData[[#This Row],[Order]],MM[],2,FALSE)</f>
        <v>226</v>
      </c>
      <c r="D1651" s="36" t="s">
        <v>73</v>
      </c>
      <c r="E1651" s="36" t="s">
        <v>89</v>
      </c>
      <c r="F1651" s="36" t="s">
        <v>91</v>
      </c>
      <c r="G1651" s="36" t="s">
        <v>138</v>
      </c>
      <c r="H1651" s="36"/>
      <c r="I1651" s="36">
        <v>5</v>
      </c>
    </row>
    <row r="1652" spans="1:9" x14ac:dyDescent="0.35">
      <c r="A1652" s="36">
        <v>1541469</v>
      </c>
      <c r="B1652" s="36" t="str">
        <f>VLOOKUP(AllData[[#This Row],[Order]],MM[],3,FALSE)</f>
        <v>V5757321200600</v>
      </c>
      <c r="C1652" s="36">
        <f>VLOOKUP(AllData[[#This Row],[Order]],MM[],2,FALSE)</f>
        <v>225</v>
      </c>
      <c r="D1652" s="36" t="s">
        <v>60</v>
      </c>
      <c r="E1652" s="36" t="s">
        <v>61</v>
      </c>
      <c r="F1652" s="36" t="s">
        <v>63</v>
      </c>
      <c r="G1652" s="36" t="s">
        <v>139</v>
      </c>
      <c r="H1652" s="36">
        <v>13.1</v>
      </c>
      <c r="I1652" s="36">
        <v>20</v>
      </c>
    </row>
    <row r="1653" spans="1:9" x14ac:dyDescent="0.35">
      <c r="A1653" s="36">
        <v>1541469</v>
      </c>
      <c r="B1653" s="36" t="str">
        <f>VLOOKUP(AllData[[#This Row],[Order]],MM[],3,FALSE)</f>
        <v>V5757321200600</v>
      </c>
      <c r="C1653" s="36">
        <f>VLOOKUP(AllData[[#This Row],[Order]],MM[],2,FALSE)</f>
        <v>225</v>
      </c>
      <c r="D1653" s="36" t="s">
        <v>68</v>
      </c>
      <c r="E1653" s="36" t="s">
        <v>69</v>
      </c>
      <c r="F1653" s="36" t="s">
        <v>70</v>
      </c>
      <c r="G1653" s="36" t="s">
        <v>71</v>
      </c>
      <c r="H1653" s="36">
        <v>30</v>
      </c>
      <c r="I1653" s="36">
        <v>30</v>
      </c>
    </row>
    <row r="1654" spans="1:9" x14ac:dyDescent="0.35">
      <c r="A1654" s="36">
        <v>1541469</v>
      </c>
      <c r="B1654" s="36" t="str">
        <f>VLOOKUP(AllData[[#This Row],[Order]],MM[],3,FALSE)</f>
        <v>V5757321200600</v>
      </c>
      <c r="C1654" s="36">
        <f>VLOOKUP(AllData[[#This Row],[Order]],MM[],2,FALSE)</f>
        <v>225</v>
      </c>
      <c r="D1654" s="36" t="s">
        <v>73</v>
      </c>
      <c r="E1654" s="36" t="s">
        <v>61</v>
      </c>
      <c r="F1654" s="36" t="s">
        <v>63</v>
      </c>
      <c r="G1654" s="36" t="s">
        <v>74</v>
      </c>
      <c r="H1654" s="36">
        <v>224.99700000000001</v>
      </c>
      <c r="I1654" s="36">
        <v>200</v>
      </c>
    </row>
    <row r="1655" spans="1:9" x14ac:dyDescent="0.35">
      <c r="A1655" s="36">
        <v>1541469</v>
      </c>
      <c r="B1655" s="36" t="str">
        <f>VLOOKUP(AllData[[#This Row],[Order]],MM[],3,FALSE)</f>
        <v>V5757321200600</v>
      </c>
      <c r="C1655" s="36">
        <f>VLOOKUP(AllData[[#This Row],[Order]],MM[],2,FALSE)</f>
        <v>225</v>
      </c>
      <c r="D1655" s="36" t="s">
        <v>75</v>
      </c>
      <c r="E1655" s="36" t="s">
        <v>61</v>
      </c>
      <c r="F1655" s="36" t="s">
        <v>63</v>
      </c>
      <c r="G1655" s="36" t="s">
        <v>76</v>
      </c>
      <c r="H1655" s="36">
        <v>1010.76</v>
      </c>
      <c r="I1655" s="36">
        <v>500</v>
      </c>
    </row>
    <row r="1656" spans="1:9" x14ac:dyDescent="0.35">
      <c r="A1656" s="36">
        <v>1541469</v>
      </c>
      <c r="B1656" s="36" t="str">
        <f>VLOOKUP(AllData[[#This Row],[Order]],MM[],3,FALSE)</f>
        <v>V5757321200600</v>
      </c>
      <c r="C1656" s="36">
        <f>VLOOKUP(AllData[[#This Row],[Order]],MM[],2,FALSE)</f>
        <v>225</v>
      </c>
      <c r="D1656" s="36" t="s">
        <v>78</v>
      </c>
      <c r="E1656" s="36" t="s">
        <v>69</v>
      </c>
      <c r="F1656" s="36" t="s">
        <v>70</v>
      </c>
      <c r="G1656" s="36" t="s">
        <v>79</v>
      </c>
      <c r="H1656" s="36">
        <v>20</v>
      </c>
      <c r="I1656" s="36">
        <v>20</v>
      </c>
    </row>
    <row r="1657" spans="1:9" x14ac:dyDescent="0.35">
      <c r="A1657" s="36">
        <v>1541469</v>
      </c>
      <c r="B1657" s="36" t="str">
        <f>VLOOKUP(AllData[[#This Row],[Order]],MM[],3,FALSE)</f>
        <v>V5757321200600</v>
      </c>
      <c r="C1657" s="36">
        <f>VLOOKUP(AllData[[#This Row],[Order]],MM[],2,FALSE)</f>
        <v>225</v>
      </c>
      <c r="D1657" s="36" t="s">
        <v>80</v>
      </c>
      <c r="E1657" s="36" t="s">
        <v>69</v>
      </c>
      <c r="F1657" s="36" t="s">
        <v>70</v>
      </c>
      <c r="G1657" s="36" t="s">
        <v>81</v>
      </c>
      <c r="H1657" s="36">
        <v>20</v>
      </c>
      <c r="I1657" s="36">
        <v>20</v>
      </c>
    </row>
    <row r="1658" spans="1:9" x14ac:dyDescent="0.35">
      <c r="A1658" s="36">
        <v>1541469</v>
      </c>
      <c r="B1658" s="36" t="str">
        <f>VLOOKUP(AllData[[#This Row],[Order]],MM[],3,FALSE)</f>
        <v>V5757321200600</v>
      </c>
      <c r="C1658" s="36">
        <f>VLOOKUP(AllData[[#This Row],[Order]],MM[],2,FALSE)</f>
        <v>225</v>
      </c>
      <c r="D1658" s="36" t="s">
        <v>82</v>
      </c>
      <c r="E1658" s="36" t="s">
        <v>83</v>
      </c>
      <c r="F1658" s="36" t="s">
        <v>84</v>
      </c>
      <c r="G1658" s="36" t="s">
        <v>84</v>
      </c>
      <c r="H1658" s="36">
        <v>442.38</v>
      </c>
      <c r="I1658" s="36">
        <v>450</v>
      </c>
    </row>
    <row r="1659" spans="1:9" x14ac:dyDescent="0.35">
      <c r="A1659" s="36">
        <v>1541469</v>
      </c>
      <c r="B1659" s="36" t="str">
        <f>VLOOKUP(AllData[[#This Row],[Order]],MM[],3,FALSE)</f>
        <v>V5757321200600</v>
      </c>
      <c r="C1659" s="36">
        <f>VLOOKUP(AllData[[#This Row],[Order]],MM[],2,FALSE)</f>
        <v>225</v>
      </c>
      <c r="D1659" s="36" t="s">
        <v>85</v>
      </c>
      <c r="E1659" s="36" t="s">
        <v>86</v>
      </c>
      <c r="F1659" s="36" t="s">
        <v>87</v>
      </c>
      <c r="G1659" s="36" t="s">
        <v>87</v>
      </c>
      <c r="H1659" s="36">
        <v>20</v>
      </c>
      <c r="I1659" s="36">
        <v>20</v>
      </c>
    </row>
    <row r="1660" spans="1:9" x14ac:dyDescent="0.35">
      <c r="A1660" s="36">
        <v>1541469</v>
      </c>
      <c r="B1660" s="36" t="str">
        <f>VLOOKUP(AllData[[#This Row],[Order]],MM[],3,FALSE)</f>
        <v>V5757321200600</v>
      </c>
      <c r="C1660" s="36">
        <f>VLOOKUP(AllData[[#This Row],[Order]],MM[],2,FALSE)</f>
        <v>225</v>
      </c>
      <c r="D1660" s="36" t="s">
        <v>88</v>
      </c>
      <c r="E1660" s="36" t="s">
        <v>89</v>
      </c>
      <c r="F1660" s="36" t="s">
        <v>91</v>
      </c>
      <c r="G1660" s="36" t="s">
        <v>92</v>
      </c>
      <c r="H1660" s="36"/>
      <c r="I1660" s="36">
        <v>0</v>
      </c>
    </row>
    <row r="1661" spans="1:9" x14ac:dyDescent="0.35">
      <c r="A1661" s="36">
        <v>1541469</v>
      </c>
      <c r="B1661" s="36" t="str">
        <f>VLOOKUP(AllData[[#This Row],[Order]],MM[],3,FALSE)</f>
        <v>V5757321200600</v>
      </c>
      <c r="C1661" s="36">
        <f>VLOOKUP(AllData[[#This Row],[Order]],MM[],2,FALSE)</f>
        <v>225</v>
      </c>
      <c r="D1661" s="36" t="s">
        <v>95</v>
      </c>
      <c r="E1661" s="36" t="s">
        <v>61</v>
      </c>
      <c r="F1661" s="36" t="s">
        <v>63</v>
      </c>
      <c r="G1661" s="36" t="s">
        <v>96</v>
      </c>
      <c r="H1661" s="36">
        <v>6.6829999999999998</v>
      </c>
      <c r="I1661" s="36">
        <v>40</v>
      </c>
    </row>
    <row r="1662" spans="1:9" x14ac:dyDescent="0.35">
      <c r="A1662" s="36">
        <v>1541469</v>
      </c>
      <c r="B1662" s="36" t="str">
        <f>VLOOKUP(AllData[[#This Row],[Order]],MM[],3,FALSE)</f>
        <v>V5757321200600</v>
      </c>
      <c r="C1662" s="36">
        <f>VLOOKUP(AllData[[#This Row],[Order]],MM[],2,FALSE)</f>
        <v>225</v>
      </c>
      <c r="D1662" s="36" t="s">
        <v>97</v>
      </c>
      <c r="E1662" s="36" t="s">
        <v>69</v>
      </c>
      <c r="F1662" s="36" t="s">
        <v>70</v>
      </c>
      <c r="G1662" s="36" t="s">
        <v>98</v>
      </c>
      <c r="H1662" s="36">
        <v>20</v>
      </c>
      <c r="I1662" s="36">
        <v>20</v>
      </c>
    </row>
    <row r="1663" spans="1:9" x14ac:dyDescent="0.35">
      <c r="A1663" s="36">
        <v>1541469</v>
      </c>
      <c r="B1663" s="36" t="str">
        <f>VLOOKUP(AllData[[#This Row],[Order]],MM[],3,FALSE)</f>
        <v>V5757321200600</v>
      </c>
      <c r="C1663" s="36">
        <f>VLOOKUP(AllData[[#This Row],[Order]],MM[],2,FALSE)</f>
        <v>225</v>
      </c>
      <c r="D1663" s="36" t="s">
        <v>99</v>
      </c>
      <c r="E1663" s="36" t="s">
        <v>69</v>
      </c>
      <c r="F1663" s="36" t="s">
        <v>70</v>
      </c>
      <c r="G1663" s="36" t="s">
        <v>100</v>
      </c>
      <c r="H1663" s="36">
        <v>50</v>
      </c>
      <c r="I1663" s="36">
        <v>50</v>
      </c>
    </row>
    <row r="1664" spans="1:9" x14ac:dyDescent="0.35">
      <c r="A1664" s="36">
        <v>1541469</v>
      </c>
      <c r="B1664" s="36" t="str">
        <f>VLOOKUP(AllData[[#This Row],[Order]],MM[],3,FALSE)</f>
        <v>V5757321200600</v>
      </c>
      <c r="C1664" s="36">
        <f>VLOOKUP(AllData[[#This Row],[Order]],MM[],2,FALSE)</f>
        <v>225</v>
      </c>
      <c r="D1664" s="36" t="s">
        <v>101</v>
      </c>
      <c r="E1664" s="36" t="s">
        <v>102</v>
      </c>
      <c r="F1664" s="36" t="s">
        <v>100</v>
      </c>
      <c r="G1664" s="36" t="s">
        <v>103</v>
      </c>
      <c r="H1664" s="36">
        <v>10</v>
      </c>
      <c r="I1664" s="36">
        <v>10</v>
      </c>
    </row>
    <row r="1665" spans="1:9" x14ac:dyDescent="0.35">
      <c r="A1665" s="36">
        <v>1541469</v>
      </c>
      <c r="B1665" s="36" t="str">
        <f>VLOOKUP(AllData[[#This Row],[Order]],MM[],3,FALSE)</f>
        <v>V5757321200600</v>
      </c>
      <c r="C1665" s="36">
        <f>VLOOKUP(AllData[[#This Row],[Order]],MM[],2,FALSE)</f>
        <v>225</v>
      </c>
      <c r="D1665" s="36" t="s">
        <v>104</v>
      </c>
      <c r="E1665" s="36" t="s">
        <v>102</v>
      </c>
      <c r="F1665" s="36" t="s">
        <v>100</v>
      </c>
      <c r="G1665" s="36" t="s">
        <v>106</v>
      </c>
      <c r="H1665" s="36">
        <v>10</v>
      </c>
      <c r="I1665" s="36">
        <v>10</v>
      </c>
    </row>
    <row r="1666" spans="1:9" x14ac:dyDescent="0.35">
      <c r="A1666" s="36">
        <v>1541469</v>
      </c>
      <c r="B1666" s="36" t="str">
        <f>VLOOKUP(AllData[[#This Row],[Order]],MM[],3,FALSE)</f>
        <v>V5757321200600</v>
      </c>
      <c r="C1666" s="36">
        <f>VLOOKUP(AllData[[#This Row],[Order]],MM[],2,FALSE)</f>
        <v>225</v>
      </c>
      <c r="D1666" s="36" t="s">
        <v>60</v>
      </c>
      <c r="E1666" s="36" t="s">
        <v>61</v>
      </c>
      <c r="F1666" s="36" t="s">
        <v>63</v>
      </c>
      <c r="G1666" s="36" t="s">
        <v>108</v>
      </c>
      <c r="H1666" s="36">
        <v>1387.62</v>
      </c>
      <c r="I1666" s="36">
        <v>1</v>
      </c>
    </row>
    <row r="1667" spans="1:9" x14ac:dyDescent="0.35">
      <c r="A1667" s="36">
        <v>1541469</v>
      </c>
      <c r="B1667" s="36" t="str">
        <f>VLOOKUP(AllData[[#This Row],[Order]],MM[],3,FALSE)</f>
        <v>V5757321200600</v>
      </c>
      <c r="C1667" s="36">
        <f>VLOOKUP(AllData[[#This Row],[Order]],MM[],2,FALSE)</f>
        <v>225</v>
      </c>
      <c r="D1667" s="36" t="s">
        <v>82</v>
      </c>
      <c r="E1667" s="36" t="s">
        <v>83</v>
      </c>
      <c r="F1667" s="36" t="s">
        <v>84</v>
      </c>
      <c r="G1667" s="36" t="s">
        <v>110</v>
      </c>
      <c r="H1667" s="36"/>
      <c r="I1667" s="36">
        <v>5</v>
      </c>
    </row>
    <row r="1668" spans="1:9" x14ac:dyDescent="0.35">
      <c r="A1668" s="36">
        <v>1541470</v>
      </c>
      <c r="B1668" s="36" t="str">
        <f>VLOOKUP(AllData[[#This Row],[Order]],MM[],3,FALSE)</f>
        <v>V5757341200400</v>
      </c>
      <c r="C1668" s="36">
        <f>VLOOKUP(AllData[[#This Row],[Order]],MM[],2,FALSE)</f>
        <v>225</v>
      </c>
      <c r="D1668" s="36" t="s">
        <v>60</v>
      </c>
      <c r="E1668" s="36" t="s">
        <v>61</v>
      </c>
      <c r="F1668" s="36" t="s">
        <v>63</v>
      </c>
      <c r="G1668" s="36" t="s">
        <v>64</v>
      </c>
      <c r="H1668" s="36">
        <v>21.683</v>
      </c>
      <c r="I1668" s="36">
        <v>20</v>
      </c>
    </row>
    <row r="1669" spans="1:9" x14ac:dyDescent="0.35">
      <c r="A1669" s="36">
        <v>1541470</v>
      </c>
      <c r="B1669" s="36" t="str">
        <f>VLOOKUP(AllData[[#This Row],[Order]],MM[],3,FALSE)</f>
        <v>V5757341200400</v>
      </c>
      <c r="C1669" s="36">
        <f>VLOOKUP(AllData[[#This Row],[Order]],MM[],2,FALSE)</f>
        <v>225</v>
      </c>
      <c r="D1669" s="36" t="s">
        <v>68</v>
      </c>
      <c r="E1669" s="36" t="s">
        <v>69</v>
      </c>
      <c r="F1669" s="36" t="s">
        <v>70</v>
      </c>
      <c r="G1669" s="36" t="s">
        <v>71</v>
      </c>
      <c r="H1669" s="36">
        <v>30</v>
      </c>
      <c r="I1669" s="36">
        <v>30</v>
      </c>
    </row>
    <row r="1670" spans="1:9" x14ac:dyDescent="0.35">
      <c r="A1670" s="36">
        <v>1541470</v>
      </c>
      <c r="B1670" s="36" t="str">
        <f>VLOOKUP(AllData[[#This Row],[Order]],MM[],3,FALSE)</f>
        <v>V5757341200400</v>
      </c>
      <c r="C1670" s="36">
        <f>VLOOKUP(AllData[[#This Row],[Order]],MM[],2,FALSE)</f>
        <v>225</v>
      </c>
      <c r="D1670" s="36" t="s">
        <v>73</v>
      </c>
      <c r="E1670" s="36" t="s">
        <v>61</v>
      </c>
      <c r="F1670" s="36" t="s">
        <v>63</v>
      </c>
      <c r="G1670" s="36" t="s">
        <v>74</v>
      </c>
      <c r="H1670" s="36">
        <v>199.62</v>
      </c>
      <c r="I1670" s="36">
        <v>200</v>
      </c>
    </row>
    <row r="1671" spans="1:9" x14ac:dyDescent="0.35">
      <c r="A1671" s="36">
        <v>1541470</v>
      </c>
      <c r="B1671" s="36" t="str">
        <f>VLOOKUP(AllData[[#This Row],[Order]],MM[],3,FALSE)</f>
        <v>V5757341200400</v>
      </c>
      <c r="C1671" s="36">
        <f>VLOOKUP(AllData[[#This Row],[Order]],MM[],2,FALSE)</f>
        <v>225</v>
      </c>
      <c r="D1671" s="36" t="s">
        <v>75</v>
      </c>
      <c r="E1671" s="36" t="s">
        <v>61</v>
      </c>
      <c r="F1671" s="36" t="s">
        <v>63</v>
      </c>
      <c r="G1671" s="36" t="s">
        <v>76</v>
      </c>
      <c r="H1671" s="36">
        <v>172.85999999999999</v>
      </c>
      <c r="I1671" s="36">
        <v>500</v>
      </c>
    </row>
    <row r="1672" spans="1:9" x14ac:dyDescent="0.35">
      <c r="A1672" s="36">
        <v>1541470</v>
      </c>
      <c r="B1672" s="36" t="str">
        <f>VLOOKUP(AllData[[#This Row],[Order]],MM[],3,FALSE)</f>
        <v>V5757341200400</v>
      </c>
      <c r="C1672" s="36">
        <f>VLOOKUP(AllData[[#This Row],[Order]],MM[],2,FALSE)</f>
        <v>225</v>
      </c>
      <c r="D1672" s="36" t="s">
        <v>78</v>
      </c>
      <c r="E1672" s="36" t="s">
        <v>69</v>
      </c>
      <c r="F1672" s="36" t="s">
        <v>70</v>
      </c>
      <c r="G1672" s="36" t="s">
        <v>79</v>
      </c>
      <c r="H1672" s="36">
        <v>20</v>
      </c>
      <c r="I1672" s="36">
        <v>20</v>
      </c>
    </row>
    <row r="1673" spans="1:9" x14ac:dyDescent="0.35">
      <c r="A1673" s="36">
        <v>1541470</v>
      </c>
      <c r="B1673" s="36" t="str">
        <f>VLOOKUP(AllData[[#This Row],[Order]],MM[],3,FALSE)</f>
        <v>V5757341200400</v>
      </c>
      <c r="C1673" s="36">
        <f>VLOOKUP(AllData[[#This Row],[Order]],MM[],2,FALSE)</f>
        <v>225</v>
      </c>
      <c r="D1673" s="36" t="s">
        <v>80</v>
      </c>
      <c r="E1673" s="36" t="s">
        <v>69</v>
      </c>
      <c r="F1673" s="36" t="s">
        <v>70</v>
      </c>
      <c r="G1673" s="36" t="s">
        <v>81</v>
      </c>
      <c r="H1673" s="36">
        <v>20</v>
      </c>
      <c r="I1673" s="36">
        <v>20</v>
      </c>
    </row>
    <row r="1674" spans="1:9" x14ac:dyDescent="0.35">
      <c r="A1674" s="36">
        <v>1541470</v>
      </c>
      <c r="B1674" s="36" t="str">
        <f>VLOOKUP(AllData[[#This Row],[Order]],MM[],3,FALSE)</f>
        <v>V5757341200400</v>
      </c>
      <c r="C1674" s="36">
        <f>VLOOKUP(AllData[[#This Row],[Order]],MM[],2,FALSE)</f>
        <v>225</v>
      </c>
      <c r="D1674" s="36" t="s">
        <v>82</v>
      </c>
      <c r="E1674" s="36" t="s">
        <v>83</v>
      </c>
      <c r="F1674" s="36" t="s">
        <v>84</v>
      </c>
      <c r="G1674" s="36" t="s">
        <v>84</v>
      </c>
      <c r="H1674" s="36">
        <v>408.72</v>
      </c>
      <c r="I1674" s="36">
        <v>450</v>
      </c>
    </row>
    <row r="1675" spans="1:9" x14ac:dyDescent="0.35">
      <c r="A1675" s="36">
        <v>1541470</v>
      </c>
      <c r="B1675" s="36" t="str">
        <f>VLOOKUP(AllData[[#This Row],[Order]],MM[],3,FALSE)</f>
        <v>V5757341200400</v>
      </c>
      <c r="C1675" s="36">
        <f>VLOOKUP(AllData[[#This Row],[Order]],MM[],2,FALSE)</f>
        <v>225</v>
      </c>
      <c r="D1675" s="36" t="s">
        <v>85</v>
      </c>
      <c r="E1675" s="36" t="s">
        <v>86</v>
      </c>
      <c r="F1675" s="36" t="s">
        <v>87</v>
      </c>
      <c r="G1675" s="36" t="s">
        <v>87</v>
      </c>
      <c r="H1675" s="36">
        <v>20</v>
      </c>
      <c r="I1675" s="36">
        <v>20</v>
      </c>
    </row>
    <row r="1676" spans="1:9" x14ac:dyDescent="0.35">
      <c r="A1676" s="36">
        <v>1541470</v>
      </c>
      <c r="B1676" s="36" t="str">
        <f>VLOOKUP(AllData[[#This Row],[Order]],MM[],3,FALSE)</f>
        <v>V5757341200400</v>
      </c>
      <c r="C1676" s="36">
        <f>VLOOKUP(AllData[[#This Row],[Order]],MM[],2,FALSE)</f>
        <v>225</v>
      </c>
      <c r="D1676" s="36" t="s">
        <v>88</v>
      </c>
      <c r="E1676" s="36" t="s">
        <v>89</v>
      </c>
      <c r="F1676" s="36" t="s">
        <v>91</v>
      </c>
      <c r="G1676" s="36" t="s">
        <v>92</v>
      </c>
      <c r="H1676" s="36"/>
      <c r="I1676" s="36">
        <v>0</v>
      </c>
    </row>
    <row r="1677" spans="1:9" x14ac:dyDescent="0.35">
      <c r="A1677" s="36">
        <v>1541470</v>
      </c>
      <c r="B1677" s="36" t="str">
        <f>VLOOKUP(AllData[[#This Row],[Order]],MM[],3,FALSE)</f>
        <v>V5757341200400</v>
      </c>
      <c r="C1677" s="36">
        <f>VLOOKUP(AllData[[#This Row],[Order]],MM[],2,FALSE)</f>
        <v>225</v>
      </c>
      <c r="D1677" s="36" t="s">
        <v>95</v>
      </c>
      <c r="E1677" s="36" t="s">
        <v>61</v>
      </c>
      <c r="F1677" s="36" t="s">
        <v>63</v>
      </c>
      <c r="G1677" s="36" t="s">
        <v>96</v>
      </c>
      <c r="H1677" s="36">
        <v>15.717000000000001</v>
      </c>
      <c r="I1677" s="36">
        <v>40</v>
      </c>
    </row>
    <row r="1678" spans="1:9" x14ac:dyDescent="0.35">
      <c r="A1678" s="36">
        <v>1541470</v>
      </c>
      <c r="B1678" s="36" t="str">
        <f>VLOOKUP(AllData[[#This Row],[Order]],MM[],3,FALSE)</f>
        <v>V5757341200400</v>
      </c>
      <c r="C1678" s="36">
        <f>VLOOKUP(AllData[[#This Row],[Order]],MM[],2,FALSE)</f>
        <v>225</v>
      </c>
      <c r="D1678" s="36" t="s">
        <v>97</v>
      </c>
      <c r="E1678" s="36" t="s">
        <v>69</v>
      </c>
      <c r="F1678" s="36" t="s">
        <v>70</v>
      </c>
      <c r="G1678" s="36" t="s">
        <v>98</v>
      </c>
      <c r="H1678" s="36">
        <v>20</v>
      </c>
      <c r="I1678" s="36">
        <v>20</v>
      </c>
    </row>
    <row r="1679" spans="1:9" x14ac:dyDescent="0.35">
      <c r="A1679" s="36">
        <v>1541470</v>
      </c>
      <c r="B1679" s="36" t="str">
        <f>VLOOKUP(AllData[[#This Row],[Order]],MM[],3,FALSE)</f>
        <v>V5757341200400</v>
      </c>
      <c r="C1679" s="36">
        <f>VLOOKUP(AllData[[#This Row],[Order]],MM[],2,FALSE)</f>
        <v>225</v>
      </c>
      <c r="D1679" s="36" t="s">
        <v>99</v>
      </c>
      <c r="E1679" s="36" t="s">
        <v>69</v>
      </c>
      <c r="F1679" s="36" t="s">
        <v>70</v>
      </c>
      <c r="G1679" s="36" t="s">
        <v>100</v>
      </c>
      <c r="H1679" s="36">
        <v>50</v>
      </c>
      <c r="I1679" s="36">
        <v>50</v>
      </c>
    </row>
    <row r="1680" spans="1:9" x14ac:dyDescent="0.35">
      <c r="A1680" s="36">
        <v>1541470</v>
      </c>
      <c r="B1680" s="36" t="str">
        <f>VLOOKUP(AllData[[#This Row],[Order]],MM[],3,FALSE)</f>
        <v>V5757341200400</v>
      </c>
      <c r="C1680" s="36">
        <f>VLOOKUP(AllData[[#This Row],[Order]],MM[],2,FALSE)</f>
        <v>225</v>
      </c>
      <c r="D1680" s="36" t="s">
        <v>101</v>
      </c>
      <c r="E1680" s="36" t="s">
        <v>102</v>
      </c>
      <c r="F1680" s="36" t="s">
        <v>100</v>
      </c>
      <c r="G1680" s="36" t="s">
        <v>103</v>
      </c>
      <c r="H1680" s="36">
        <v>10</v>
      </c>
      <c r="I1680" s="36">
        <v>10</v>
      </c>
    </row>
    <row r="1681" spans="1:9" x14ac:dyDescent="0.35">
      <c r="A1681" s="36">
        <v>1541470</v>
      </c>
      <c r="B1681" s="36" t="str">
        <f>VLOOKUP(AllData[[#This Row],[Order]],MM[],3,FALSE)</f>
        <v>V5757341200400</v>
      </c>
      <c r="C1681" s="36">
        <f>VLOOKUP(AllData[[#This Row],[Order]],MM[],2,FALSE)</f>
        <v>225</v>
      </c>
      <c r="D1681" s="36" t="s">
        <v>104</v>
      </c>
      <c r="E1681" s="36" t="s">
        <v>102</v>
      </c>
      <c r="F1681" s="36" t="s">
        <v>100</v>
      </c>
      <c r="G1681" s="36" t="s">
        <v>106</v>
      </c>
      <c r="H1681" s="36">
        <v>10</v>
      </c>
      <c r="I1681" s="36">
        <v>10</v>
      </c>
    </row>
    <row r="1682" spans="1:9" x14ac:dyDescent="0.35">
      <c r="A1682" s="36">
        <v>1541470</v>
      </c>
      <c r="B1682" s="36" t="str">
        <f>VLOOKUP(AllData[[#This Row],[Order]],MM[],3,FALSE)</f>
        <v>V5757341200400</v>
      </c>
      <c r="C1682" s="36">
        <f>VLOOKUP(AllData[[#This Row],[Order]],MM[],2,FALSE)</f>
        <v>225</v>
      </c>
      <c r="D1682" s="36" t="s">
        <v>60</v>
      </c>
      <c r="E1682" s="36" t="s">
        <v>61</v>
      </c>
      <c r="F1682" s="36" t="s">
        <v>63</v>
      </c>
      <c r="G1682" s="36" t="s">
        <v>108</v>
      </c>
      <c r="H1682" s="36">
        <v>4307.76</v>
      </c>
      <c r="I1682" s="36">
        <v>1</v>
      </c>
    </row>
    <row r="1683" spans="1:9" x14ac:dyDescent="0.35">
      <c r="A1683" s="36">
        <v>1541470</v>
      </c>
      <c r="B1683" s="36" t="str">
        <f>VLOOKUP(AllData[[#This Row],[Order]],MM[],3,FALSE)</f>
        <v>V5757341200400</v>
      </c>
      <c r="C1683" s="36">
        <f>VLOOKUP(AllData[[#This Row],[Order]],MM[],2,FALSE)</f>
        <v>225</v>
      </c>
      <c r="D1683" s="36" t="s">
        <v>82</v>
      </c>
      <c r="E1683" s="36" t="s">
        <v>83</v>
      </c>
      <c r="F1683" s="36" t="s">
        <v>84</v>
      </c>
      <c r="G1683" s="36" t="s">
        <v>110</v>
      </c>
      <c r="H1683" s="36"/>
      <c r="I1683" s="36">
        <v>5</v>
      </c>
    </row>
    <row r="1684" spans="1:9" x14ac:dyDescent="0.35">
      <c r="A1684" s="36">
        <v>1541471</v>
      </c>
      <c r="B1684" s="36" t="str">
        <f>VLOOKUP(AllData[[#This Row],[Order]],MM[],3,FALSE)</f>
        <v>V5757341200600</v>
      </c>
      <c r="C1684" s="36">
        <f>VLOOKUP(AllData[[#This Row],[Order]],MM[],2,FALSE)</f>
        <v>225</v>
      </c>
      <c r="D1684" s="36" t="s">
        <v>60</v>
      </c>
      <c r="E1684" s="36" t="s">
        <v>61</v>
      </c>
      <c r="F1684" s="36" t="s">
        <v>63</v>
      </c>
      <c r="G1684" s="36" t="s">
        <v>64</v>
      </c>
      <c r="H1684" s="36">
        <v>13.1</v>
      </c>
      <c r="I1684" s="36">
        <v>20</v>
      </c>
    </row>
    <row r="1685" spans="1:9" x14ac:dyDescent="0.35">
      <c r="A1685" s="36">
        <v>1541471</v>
      </c>
      <c r="B1685" s="36" t="str">
        <f>VLOOKUP(AllData[[#This Row],[Order]],MM[],3,FALSE)</f>
        <v>V5757341200600</v>
      </c>
      <c r="C1685" s="36">
        <f>VLOOKUP(AllData[[#This Row],[Order]],MM[],2,FALSE)</f>
        <v>225</v>
      </c>
      <c r="D1685" s="36" t="s">
        <v>68</v>
      </c>
      <c r="E1685" s="36" t="s">
        <v>69</v>
      </c>
      <c r="F1685" s="36" t="s">
        <v>70</v>
      </c>
      <c r="G1685" s="36" t="s">
        <v>71</v>
      </c>
      <c r="H1685" s="36">
        <v>30</v>
      </c>
      <c r="I1685" s="36">
        <v>30</v>
      </c>
    </row>
    <row r="1686" spans="1:9" x14ac:dyDescent="0.35">
      <c r="A1686" s="36">
        <v>1541471</v>
      </c>
      <c r="B1686" s="36" t="str">
        <f>VLOOKUP(AllData[[#This Row],[Order]],MM[],3,FALSE)</f>
        <v>V5757341200600</v>
      </c>
      <c r="C1686" s="36">
        <f>VLOOKUP(AllData[[#This Row],[Order]],MM[],2,FALSE)</f>
        <v>225</v>
      </c>
      <c r="D1686" s="36" t="s">
        <v>73</v>
      </c>
      <c r="E1686" s="36" t="s">
        <v>61</v>
      </c>
      <c r="F1686" s="36" t="s">
        <v>63</v>
      </c>
      <c r="G1686" s="36" t="s">
        <v>74</v>
      </c>
      <c r="H1686" s="36">
        <v>714.02700000000004</v>
      </c>
      <c r="I1686" s="36">
        <v>200</v>
      </c>
    </row>
    <row r="1687" spans="1:9" x14ac:dyDescent="0.35">
      <c r="A1687" s="36">
        <v>1541471</v>
      </c>
      <c r="B1687" s="36" t="str">
        <f>VLOOKUP(AllData[[#This Row],[Order]],MM[],3,FALSE)</f>
        <v>V5757341200600</v>
      </c>
      <c r="C1687" s="36">
        <f>VLOOKUP(AllData[[#This Row],[Order]],MM[],2,FALSE)</f>
        <v>225</v>
      </c>
      <c r="D1687" s="36" t="s">
        <v>75</v>
      </c>
      <c r="E1687" s="36" t="s">
        <v>61</v>
      </c>
      <c r="F1687" s="36" t="s">
        <v>63</v>
      </c>
      <c r="G1687" s="36" t="s">
        <v>76</v>
      </c>
      <c r="H1687" s="36">
        <v>1228.3799999999999</v>
      </c>
      <c r="I1687" s="36">
        <v>500</v>
      </c>
    </row>
    <row r="1688" spans="1:9" x14ac:dyDescent="0.35">
      <c r="A1688" s="36">
        <v>1541471</v>
      </c>
      <c r="B1688" s="36" t="str">
        <f>VLOOKUP(AllData[[#This Row],[Order]],MM[],3,FALSE)</f>
        <v>V5757341200600</v>
      </c>
      <c r="C1688" s="36">
        <f>VLOOKUP(AllData[[#This Row],[Order]],MM[],2,FALSE)</f>
        <v>225</v>
      </c>
      <c r="D1688" s="36" t="s">
        <v>78</v>
      </c>
      <c r="E1688" s="36" t="s">
        <v>69</v>
      </c>
      <c r="F1688" s="36" t="s">
        <v>70</v>
      </c>
      <c r="G1688" s="36" t="s">
        <v>79</v>
      </c>
      <c r="H1688" s="36">
        <v>20</v>
      </c>
      <c r="I1688" s="36">
        <v>20</v>
      </c>
    </row>
    <row r="1689" spans="1:9" x14ac:dyDescent="0.35">
      <c r="A1689" s="36">
        <v>1541471</v>
      </c>
      <c r="B1689" s="36" t="str">
        <f>VLOOKUP(AllData[[#This Row],[Order]],MM[],3,FALSE)</f>
        <v>V5757341200600</v>
      </c>
      <c r="C1689" s="36">
        <f>VLOOKUP(AllData[[#This Row],[Order]],MM[],2,FALSE)</f>
        <v>225</v>
      </c>
      <c r="D1689" s="36" t="s">
        <v>80</v>
      </c>
      <c r="E1689" s="36" t="s">
        <v>69</v>
      </c>
      <c r="F1689" s="36" t="s">
        <v>70</v>
      </c>
      <c r="G1689" s="36" t="s">
        <v>81</v>
      </c>
      <c r="H1689" s="36">
        <v>20</v>
      </c>
      <c r="I1689" s="36">
        <v>20</v>
      </c>
    </row>
    <row r="1690" spans="1:9" x14ac:dyDescent="0.35">
      <c r="A1690" s="36">
        <v>1541471</v>
      </c>
      <c r="B1690" s="36" t="str">
        <f>VLOOKUP(AllData[[#This Row],[Order]],MM[],3,FALSE)</f>
        <v>V5757341200600</v>
      </c>
      <c r="C1690" s="36">
        <f>VLOOKUP(AllData[[#This Row],[Order]],MM[],2,FALSE)</f>
        <v>225</v>
      </c>
      <c r="D1690" s="36" t="s">
        <v>82</v>
      </c>
      <c r="E1690" s="36" t="s">
        <v>83</v>
      </c>
      <c r="F1690" s="36" t="s">
        <v>84</v>
      </c>
      <c r="G1690" s="36" t="s">
        <v>84</v>
      </c>
      <c r="H1690" s="36">
        <v>466.74</v>
      </c>
      <c r="I1690" s="36">
        <v>450</v>
      </c>
    </row>
    <row r="1691" spans="1:9" x14ac:dyDescent="0.35">
      <c r="A1691" s="36">
        <v>1541471</v>
      </c>
      <c r="B1691" s="36" t="str">
        <f>VLOOKUP(AllData[[#This Row],[Order]],MM[],3,FALSE)</f>
        <v>V5757341200600</v>
      </c>
      <c r="C1691" s="36">
        <f>VLOOKUP(AllData[[#This Row],[Order]],MM[],2,FALSE)</f>
        <v>225</v>
      </c>
      <c r="D1691" s="36" t="s">
        <v>85</v>
      </c>
      <c r="E1691" s="36" t="s">
        <v>86</v>
      </c>
      <c r="F1691" s="36" t="s">
        <v>87</v>
      </c>
      <c r="G1691" s="36" t="s">
        <v>87</v>
      </c>
      <c r="H1691" s="36">
        <v>20</v>
      </c>
      <c r="I1691" s="36">
        <v>20</v>
      </c>
    </row>
    <row r="1692" spans="1:9" x14ac:dyDescent="0.35">
      <c r="A1692" s="36">
        <v>1541471</v>
      </c>
      <c r="B1692" s="36" t="str">
        <f>VLOOKUP(AllData[[#This Row],[Order]],MM[],3,FALSE)</f>
        <v>V5757341200600</v>
      </c>
      <c r="C1692" s="36">
        <f>VLOOKUP(AllData[[#This Row],[Order]],MM[],2,FALSE)</f>
        <v>225</v>
      </c>
      <c r="D1692" s="36" t="s">
        <v>88</v>
      </c>
      <c r="E1692" s="36" t="s">
        <v>89</v>
      </c>
      <c r="F1692" s="36" t="s">
        <v>91</v>
      </c>
      <c r="G1692" s="36" t="s">
        <v>92</v>
      </c>
      <c r="H1692" s="36"/>
      <c r="I1692" s="36">
        <v>0</v>
      </c>
    </row>
    <row r="1693" spans="1:9" x14ac:dyDescent="0.35">
      <c r="A1693" s="36">
        <v>1541471</v>
      </c>
      <c r="B1693" s="36" t="str">
        <f>VLOOKUP(AllData[[#This Row],[Order]],MM[],3,FALSE)</f>
        <v>V5757341200600</v>
      </c>
      <c r="C1693" s="36">
        <f>VLOOKUP(AllData[[#This Row],[Order]],MM[],2,FALSE)</f>
        <v>225</v>
      </c>
      <c r="D1693" s="36" t="s">
        <v>95</v>
      </c>
      <c r="E1693" s="36" t="s">
        <v>61</v>
      </c>
      <c r="F1693" s="36" t="s">
        <v>63</v>
      </c>
      <c r="G1693" s="36" t="s">
        <v>96</v>
      </c>
      <c r="H1693" s="36">
        <v>36.017000000000003</v>
      </c>
      <c r="I1693" s="36">
        <v>40</v>
      </c>
    </row>
    <row r="1694" spans="1:9" x14ac:dyDescent="0.35">
      <c r="A1694" s="36">
        <v>1541471</v>
      </c>
      <c r="B1694" s="36" t="str">
        <f>VLOOKUP(AllData[[#This Row],[Order]],MM[],3,FALSE)</f>
        <v>V5757341200600</v>
      </c>
      <c r="C1694" s="36">
        <f>VLOOKUP(AllData[[#This Row],[Order]],MM[],2,FALSE)</f>
        <v>225</v>
      </c>
      <c r="D1694" s="36" t="s">
        <v>97</v>
      </c>
      <c r="E1694" s="36" t="s">
        <v>69</v>
      </c>
      <c r="F1694" s="36" t="s">
        <v>70</v>
      </c>
      <c r="G1694" s="36" t="s">
        <v>98</v>
      </c>
      <c r="H1694" s="36">
        <v>20</v>
      </c>
      <c r="I1694" s="36">
        <v>20</v>
      </c>
    </row>
    <row r="1695" spans="1:9" x14ac:dyDescent="0.35">
      <c r="A1695" s="36">
        <v>1541471</v>
      </c>
      <c r="B1695" s="36" t="str">
        <f>VLOOKUP(AllData[[#This Row],[Order]],MM[],3,FALSE)</f>
        <v>V5757341200600</v>
      </c>
      <c r="C1695" s="36">
        <f>VLOOKUP(AllData[[#This Row],[Order]],MM[],2,FALSE)</f>
        <v>225</v>
      </c>
      <c r="D1695" s="36" t="s">
        <v>99</v>
      </c>
      <c r="E1695" s="36" t="s">
        <v>69</v>
      </c>
      <c r="F1695" s="36" t="s">
        <v>70</v>
      </c>
      <c r="G1695" s="36" t="s">
        <v>100</v>
      </c>
      <c r="H1695" s="36">
        <v>50</v>
      </c>
      <c r="I1695" s="36">
        <v>50</v>
      </c>
    </row>
    <row r="1696" spans="1:9" x14ac:dyDescent="0.35">
      <c r="A1696" s="36">
        <v>1541471</v>
      </c>
      <c r="B1696" s="36" t="str">
        <f>VLOOKUP(AllData[[#This Row],[Order]],MM[],3,FALSE)</f>
        <v>V5757341200600</v>
      </c>
      <c r="C1696" s="36">
        <f>VLOOKUP(AllData[[#This Row],[Order]],MM[],2,FALSE)</f>
        <v>225</v>
      </c>
      <c r="D1696" s="36" t="s">
        <v>101</v>
      </c>
      <c r="E1696" s="36" t="s">
        <v>102</v>
      </c>
      <c r="F1696" s="36" t="s">
        <v>100</v>
      </c>
      <c r="G1696" s="36" t="s">
        <v>103</v>
      </c>
      <c r="H1696" s="36">
        <v>10</v>
      </c>
      <c r="I1696" s="36">
        <v>10</v>
      </c>
    </row>
    <row r="1697" spans="1:9" x14ac:dyDescent="0.35">
      <c r="A1697" s="36">
        <v>1541471</v>
      </c>
      <c r="B1697" s="36" t="str">
        <f>VLOOKUP(AllData[[#This Row],[Order]],MM[],3,FALSE)</f>
        <v>V5757341200600</v>
      </c>
      <c r="C1697" s="36">
        <f>VLOOKUP(AllData[[#This Row],[Order]],MM[],2,FALSE)</f>
        <v>225</v>
      </c>
      <c r="D1697" s="36" t="s">
        <v>104</v>
      </c>
      <c r="E1697" s="36" t="s">
        <v>102</v>
      </c>
      <c r="F1697" s="36" t="s">
        <v>100</v>
      </c>
      <c r="G1697" s="36" t="s">
        <v>106</v>
      </c>
      <c r="H1697" s="36">
        <v>10</v>
      </c>
      <c r="I1697" s="36">
        <v>10</v>
      </c>
    </row>
    <row r="1698" spans="1:9" x14ac:dyDescent="0.35">
      <c r="A1698" s="36">
        <v>1541471</v>
      </c>
      <c r="B1698" s="36" t="str">
        <f>VLOOKUP(AllData[[#This Row],[Order]],MM[],3,FALSE)</f>
        <v>V5757341200600</v>
      </c>
      <c r="C1698" s="36">
        <f>VLOOKUP(AllData[[#This Row],[Order]],MM[],2,FALSE)</f>
        <v>225</v>
      </c>
      <c r="D1698" s="36" t="s">
        <v>60</v>
      </c>
      <c r="E1698" s="36" t="s">
        <v>61</v>
      </c>
      <c r="F1698" s="36" t="s">
        <v>63</v>
      </c>
      <c r="G1698" s="36" t="s">
        <v>108</v>
      </c>
      <c r="H1698" s="36">
        <v>236.88</v>
      </c>
      <c r="I1698" s="36">
        <v>1</v>
      </c>
    </row>
    <row r="1699" spans="1:9" x14ac:dyDescent="0.35">
      <c r="A1699" s="36">
        <v>1541471</v>
      </c>
      <c r="B1699" s="36" t="str">
        <f>VLOOKUP(AllData[[#This Row],[Order]],MM[],3,FALSE)</f>
        <v>V5757341200600</v>
      </c>
      <c r="C1699" s="36">
        <f>VLOOKUP(AllData[[#This Row],[Order]],MM[],2,FALSE)</f>
        <v>225</v>
      </c>
      <c r="D1699" s="36" t="s">
        <v>82</v>
      </c>
      <c r="E1699" s="36" t="s">
        <v>83</v>
      </c>
      <c r="F1699" s="36" t="s">
        <v>84</v>
      </c>
      <c r="G1699" s="36" t="s">
        <v>110</v>
      </c>
      <c r="H1699" s="36"/>
      <c r="I1699" s="36">
        <v>5</v>
      </c>
    </row>
    <row r="1700" spans="1:9" x14ac:dyDescent="0.35">
      <c r="A1700" s="36">
        <v>1541840</v>
      </c>
      <c r="B1700" s="36" t="str">
        <f>VLOOKUP(AllData[[#This Row],[Order]],MM[],3,FALSE)</f>
        <v>V5757301200200R</v>
      </c>
      <c r="C1700" s="36">
        <f>VLOOKUP(AllData[[#This Row],[Order]],MM[],2,FALSE)</f>
        <v>226</v>
      </c>
      <c r="D1700" s="36" t="s">
        <v>60</v>
      </c>
      <c r="E1700" s="36" t="s">
        <v>61</v>
      </c>
      <c r="F1700" s="36" t="s">
        <v>63</v>
      </c>
      <c r="G1700" s="36" t="s">
        <v>64</v>
      </c>
      <c r="H1700" s="36">
        <v>0.78333333333333333</v>
      </c>
      <c r="I1700" s="36">
        <v>20</v>
      </c>
    </row>
    <row r="1701" spans="1:9" x14ac:dyDescent="0.35">
      <c r="A1701" s="36">
        <v>1541840</v>
      </c>
      <c r="B1701" s="36" t="str">
        <f>VLOOKUP(AllData[[#This Row],[Order]],MM[],3,FALSE)</f>
        <v>V5757301200200R</v>
      </c>
      <c r="C1701" s="36">
        <f>VLOOKUP(AllData[[#This Row],[Order]],MM[],2,FALSE)</f>
        <v>226</v>
      </c>
      <c r="D1701" s="36" t="s">
        <v>68</v>
      </c>
      <c r="E1701" s="36" t="s">
        <v>69</v>
      </c>
      <c r="F1701" s="36" t="s">
        <v>70</v>
      </c>
      <c r="G1701" s="36" t="s">
        <v>71</v>
      </c>
      <c r="H1701" s="36">
        <v>30</v>
      </c>
      <c r="I1701" s="36">
        <v>30</v>
      </c>
    </row>
    <row r="1702" spans="1:9" x14ac:dyDescent="0.35">
      <c r="A1702" s="36">
        <v>1541840</v>
      </c>
      <c r="B1702" s="36" t="str">
        <f>VLOOKUP(AllData[[#This Row],[Order]],MM[],3,FALSE)</f>
        <v>V5757301200200R</v>
      </c>
      <c r="C1702" s="36">
        <f>VLOOKUP(AllData[[#This Row],[Order]],MM[],2,FALSE)</f>
        <v>226</v>
      </c>
      <c r="D1702" s="36" t="s">
        <v>73</v>
      </c>
      <c r="E1702" s="36" t="s">
        <v>61</v>
      </c>
      <c r="F1702" s="36" t="s">
        <v>63</v>
      </c>
      <c r="G1702" s="36" t="s">
        <v>74</v>
      </c>
      <c r="H1702" s="36">
        <v>412.48</v>
      </c>
      <c r="I1702" s="36">
        <v>200</v>
      </c>
    </row>
    <row r="1703" spans="1:9" x14ac:dyDescent="0.35">
      <c r="A1703" s="36">
        <v>1541840</v>
      </c>
      <c r="B1703" s="36" t="str">
        <f>VLOOKUP(AllData[[#This Row],[Order]],MM[],3,FALSE)</f>
        <v>V5757301200200R</v>
      </c>
      <c r="C1703" s="36">
        <f>VLOOKUP(AllData[[#This Row],[Order]],MM[],2,FALSE)</f>
        <v>226</v>
      </c>
      <c r="D1703" s="36" t="s">
        <v>75</v>
      </c>
      <c r="E1703" s="36" t="s">
        <v>61</v>
      </c>
      <c r="F1703" s="36" t="s">
        <v>63</v>
      </c>
      <c r="G1703" s="36" t="s">
        <v>76</v>
      </c>
      <c r="H1703" s="36">
        <v>1446.48</v>
      </c>
      <c r="I1703" s="36">
        <v>500</v>
      </c>
    </row>
    <row r="1704" spans="1:9" x14ac:dyDescent="0.35">
      <c r="A1704" s="36">
        <v>1541840</v>
      </c>
      <c r="B1704" s="36" t="str">
        <f>VLOOKUP(AllData[[#This Row],[Order]],MM[],3,FALSE)</f>
        <v>V5757301200200R</v>
      </c>
      <c r="C1704" s="36">
        <f>VLOOKUP(AllData[[#This Row],[Order]],MM[],2,FALSE)</f>
        <v>226</v>
      </c>
      <c r="D1704" s="36" t="s">
        <v>78</v>
      </c>
      <c r="E1704" s="36" t="s">
        <v>69</v>
      </c>
      <c r="F1704" s="36" t="s">
        <v>70</v>
      </c>
      <c r="G1704" s="36" t="s">
        <v>79</v>
      </c>
      <c r="H1704" s="36">
        <v>20</v>
      </c>
      <c r="I1704" s="36">
        <v>20</v>
      </c>
    </row>
    <row r="1705" spans="1:9" x14ac:dyDescent="0.35">
      <c r="A1705" s="36">
        <v>1541840</v>
      </c>
      <c r="B1705" s="36" t="str">
        <f>VLOOKUP(AllData[[#This Row],[Order]],MM[],3,FALSE)</f>
        <v>V5757301200200R</v>
      </c>
      <c r="C1705" s="36">
        <f>VLOOKUP(AllData[[#This Row],[Order]],MM[],2,FALSE)</f>
        <v>226</v>
      </c>
      <c r="D1705" s="36" t="s">
        <v>80</v>
      </c>
      <c r="E1705" s="36" t="s">
        <v>69</v>
      </c>
      <c r="F1705" s="36" t="s">
        <v>70</v>
      </c>
      <c r="G1705" s="36" t="s">
        <v>81</v>
      </c>
      <c r="H1705" s="36">
        <v>20</v>
      </c>
      <c r="I1705" s="36">
        <v>20</v>
      </c>
    </row>
    <row r="1706" spans="1:9" x14ac:dyDescent="0.35">
      <c r="A1706" s="36">
        <v>1541840</v>
      </c>
      <c r="B1706" s="36" t="str">
        <f>VLOOKUP(AllData[[#This Row],[Order]],MM[],3,FALSE)</f>
        <v>V5757301200200R</v>
      </c>
      <c r="C1706" s="36">
        <f>VLOOKUP(AllData[[#This Row],[Order]],MM[],2,FALSE)</f>
        <v>226</v>
      </c>
      <c r="D1706" s="36" t="s">
        <v>82</v>
      </c>
      <c r="E1706" s="36" t="s">
        <v>83</v>
      </c>
      <c r="F1706" s="36" t="s">
        <v>84</v>
      </c>
      <c r="G1706" s="36" t="s">
        <v>84</v>
      </c>
      <c r="H1706" s="36">
        <v>362.52</v>
      </c>
      <c r="I1706" s="36">
        <v>450</v>
      </c>
    </row>
    <row r="1707" spans="1:9" x14ac:dyDescent="0.35">
      <c r="A1707" s="36">
        <v>1541840</v>
      </c>
      <c r="B1707" s="36" t="str">
        <f>VLOOKUP(AllData[[#This Row],[Order]],MM[],3,FALSE)</f>
        <v>V5757301200200R</v>
      </c>
      <c r="C1707" s="36">
        <f>VLOOKUP(AllData[[#This Row],[Order]],MM[],2,FALSE)</f>
        <v>226</v>
      </c>
      <c r="D1707" s="36" t="s">
        <v>85</v>
      </c>
      <c r="E1707" s="36" t="s">
        <v>86</v>
      </c>
      <c r="F1707" s="36" t="s">
        <v>87</v>
      </c>
      <c r="G1707" s="36" t="s">
        <v>87</v>
      </c>
      <c r="H1707" s="36">
        <v>20</v>
      </c>
      <c r="I1707" s="36">
        <v>20</v>
      </c>
    </row>
    <row r="1708" spans="1:9" x14ac:dyDescent="0.35">
      <c r="A1708" s="36">
        <v>1541840</v>
      </c>
      <c r="B1708" s="36" t="str">
        <f>VLOOKUP(AllData[[#This Row],[Order]],MM[],3,FALSE)</f>
        <v>V5757301200200R</v>
      </c>
      <c r="C1708" s="36">
        <f>VLOOKUP(AllData[[#This Row],[Order]],MM[],2,FALSE)</f>
        <v>226</v>
      </c>
      <c r="D1708" s="36" t="s">
        <v>88</v>
      </c>
      <c r="E1708" s="36" t="s">
        <v>89</v>
      </c>
      <c r="F1708" s="36" t="s">
        <v>91</v>
      </c>
      <c r="G1708" s="36" t="s">
        <v>92</v>
      </c>
      <c r="H1708" s="36"/>
      <c r="I1708" s="36">
        <v>0</v>
      </c>
    </row>
    <row r="1709" spans="1:9" x14ac:dyDescent="0.35">
      <c r="A1709" s="36">
        <v>1541840</v>
      </c>
      <c r="B1709" s="36" t="str">
        <f>VLOOKUP(AllData[[#This Row],[Order]],MM[],3,FALSE)</f>
        <v>V5757301200200R</v>
      </c>
      <c r="C1709" s="36">
        <f>VLOOKUP(AllData[[#This Row],[Order]],MM[],2,FALSE)</f>
        <v>226</v>
      </c>
      <c r="D1709" s="36" t="s">
        <v>95</v>
      </c>
      <c r="E1709" s="36" t="s">
        <v>61</v>
      </c>
      <c r="F1709" s="36" t="s">
        <v>63</v>
      </c>
      <c r="G1709" s="36" t="s">
        <v>96</v>
      </c>
      <c r="H1709" s="36">
        <v>54.75</v>
      </c>
      <c r="I1709" s="36">
        <v>40</v>
      </c>
    </row>
    <row r="1710" spans="1:9" x14ac:dyDescent="0.35">
      <c r="A1710" s="36">
        <v>1541840</v>
      </c>
      <c r="B1710" s="36" t="str">
        <f>VLOOKUP(AllData[[#This Row],[Order]],MM[],3,FALSE)</f>
        <v>V5757301200200R</v>
      </c>
      <c r="C1710" s="36">
        <f>VLOOKUP(AllData[[#This Row],[Order]],MM[],2,FALSE)</f>
        <v>226</v>
      </c>
      <c r="D1710" s="36" t="s">
        <v>97</v>
      </c>
      <c r="E1710" s="36" t="s">
        <v>69</v>
      </c>
      <c r="F1710" s="36" t="s">
        <v>70</v>
      </c>
      <c r="G1710" s="36" t="s">
        <v>98</v>
      </c>
      <c r="H1710" s="36">
        <v>20</v>
      </c>
      <c r="I1710" s="36">
        <v>20</v>
      </c>
    </row>
    <row r="1711" spans="1:9" x14ac:dyDescent="0.35">
      <c r="A1711" s="36">
        <v>1541840</v>
      </c>
      <c r="B1711" s="36" t="str">
        <f>VLOOKUP(AllData[[#This Row],[Order]],MM[],3,FALSE)</f>
        <v>V5757301200200R</v>
      </c>
      <c r="C1711" s="36">
        <f>VLOOKUP(AllData[[#This Row],[Order]],MM[],2,FALSE)</f>
        <v>226</v>
      </c>
      <c r="D1711" s="36" t="s">
        <v>99</v>
      </c>
      <c r="E1711" s="36" t="s">
        <v>69</v>
      </c>
      <c r="F1711" s="36" t="s">
        <v>70</v>
      </c>
      <c r="G1711" s="36" t="s">
        <v>100</v>
      </c>
      <c r="H1711" s="36">
        <v>50</v>
      </c>
      <c r="I1711" s="36">
        <v>50</v>
      </c>
    </row>
    <row r="1712" spans="1:9" x14ac:dyDescent="0.35">
      <c r="A1712" s="36">
        <v>1541840</v>
      </c>
      <c r="B1712" s="36" t="str">
        <f>VLOOKUP(AllData[[#This Row],[Order]],MM[],3,FALSE)</f>
        <v>V5757301200200R</v>
      </c>
      <c r="C1712" s="36">
        <f>VLOOKUP(AllData[[#This Row],[Order]],MM[],2,FALSE)</f>
        <v>226</v>
      </c>
      <c r="D1712" s="36" t="s">
        <v>101</v>
      </c>
      <c r="E1712" s="36" t="s">
        <v>102</v>
      </c>
      <c r="F1712" s="36" t="s">
        <v>100</v>
      </c>
      <c r="G1712" s="36" t="s">
        <v>103</v>
      </c>
      <c r="H1712" s="36">
        <v>10</v>
      </c>
      <c r="I1712" s="36">
        <v>10</v>
      </c>
    </row>
    <row r="1713" spans="1:9" x14ac:dyDescent="0.35">
      <c r="A1713" s="36">
        <v>1541840</v>
      </c>
      <c r="B1713" s="36" t="str">
        <f>VLOOKUP(AllData[[#This Row],[Order]],MM[],3,FALSE)</f>
        <v>V5757301200200R</v>
      </c>
      <c r="C1713" s="36">
        <f>VLOOKUP(AllData[[#This Row],[Order]],MM[],2,FALSE)</f>
        <v>226</v>
      </c>
      <c r="D1713" s="36" t="s">
        <v>104</v>
      </c>
      <c r="E1713" s="36" t="s">
        <v>102</v>
      </c>
      <c r="F1713" s="36" t="s">
        <v>100</v>
      </c>
      <c r="G1713" s="36" t="s">
        <v>106</v>
      </c>
      <c r="H1713" s="36">
        <v>10</v>
      </c>
      <c r="I1713" s="36">
        <v>10</v>
      </c>
    </row>
    <row r="1714" spans="1:9" x14ac:dyDescent="0.35">
      <c r="A1714" s="36">
        <v>1541840</v>
      </c>
      <c r="B1714" s="36" t="str">
        <f>VLOOKUP(AllData[[#This Row],[Order]],MM[],3,FALSE)</f>
        <v>V5757301200200R</v>
      </c>
      <c r="C1714" s="36">
        <f>VLOOKUP(AllData[[#This Row],[Order]],MM[],2,FALSE)</f>
        <v>226</v>
      </c>
      <c r="D1714" s="36" t="s">
        <v>60</v>
      </c>
      <c r="E1714" s="36" t="s">
        <v>61</v>
      </c>
      <c r="F1714" s="36" t="s">
        <v>63</v>
      </c>
      <c r="G1714" s="36" t="s">
        <v>108</v>
      </c>
      <c r="H1714" s="36"/>
      <c r="I1714" s="36">
        <v>1</v>
      </c>
    </row>
    <row r="1715" spans="1:9" x14ac:dyDescent="0.35">
      <c r="A1715" s="36">
        <v>1541840</v>
      </c>
      <c r="B1715" s="36" t="str">
        <f>VLOOKUP(AllData[[#This Row],[Order]],MM[],3,FALSE)</f>
        <v>V5757301200200R</v>
      </c>
      <c r="C1715" s="36">
        <f>VLOOKUP(AllData[[#This Row],[Order]],MM[],2,FALSE)</f>
        <v>226</v>
      </c>
      <c r="D1715" s="36" t="s">
        <v>82</v>
      </c>
      <c r="E1715" s="36" t="s">
        <v>83</v>
      </c>
      <c r="F1715" s="36" t="s">
        <v>84</v>
      </c>
      <c r="G1715" s="36" t="s">
        <v>110</v>
      </c>
      <c r="H1715" s="36"/>
      <c r="I1715" s="36">
        <v>5</v>
      </c>
    </row>
    <row r="1716" spans="1:9" x14ac:dyDescent="0.35">
      <c r="A1716" s="36">
        <v>1541841</v>
      </c>
      <c r="B1716" s="36" t="str">
        <f>VLOOKUP(AllData[[#This Row],[Order]],MM[],3,FALSE)</f>
        <v>V5757321200400</v>
      </c>
      <c r="C1716" s="36">
        <f>VLOOKUP(AllData[[#This Row],[Order]],MM[],2,FALSE)</f>
        <v>227</v>
      </c>
      <c r="D1716" s="36" t="s">
        <v>60</v>
      </c>
      <c r="E1716" s="36" t="s">
        <v>61</v>
      </c>
      <c r="F1716" s="36" t="s">
        <v>63</v>
      </c>
      <c r="G1716" s="36" t="s">
        <v>64</v>
      </c>
      <c r="H1716" s="36">
        <v>4.55</v>
      </c>
      <c r="I1716" s="36">
        <v>20</v>
      </c>
    </row>
    <row r="1717" spans="1:9" x14ac:dyDescent="0.35">
      <c r="A1717" s="36">
        <v>1541841</v>
      </c>
      <c r="B1717" s="36" t="str">
        <f>VLOOKUP(AllData[[#This Row],[Order]],MM[],3,FALSE)</f>
        <v>V5757321200400</v>
      </c>
      <c r="C1717" s="36">
        <f>VLOOKUP(AllData[[#This Row],[Order]],MM[],2,FALSE)</f>
        <v>227</v>
      </c>
      <c r="D1717" s="36" t="s">
        <v>68</v>
      </c>
      <c r="E1717" s="36" t="s">
        <v>69</v>
      </c>
      <c r="F1717" s="36" t="s">
        <v>70</v>
      </c>
      <c r="G1717" s="36" t="s">
        <v>71</v>
      </c>
      <c r="H1717" s="36">
        <v>30</v>
      </c>
      <c r="I1717" s="36">
        <v>30</v>
      </c>
    </row>
    <row r="1718" spans="1:9" x14ac:dyDescent="0.35">
      <c r="A1718" s="36">
        <v>1541841</v>
      </c>
      <c r="B1718" s="36" t="str">
        <f>VLOOKUP(AllData[[#This Row],[Order]],MM[],3,FALSE)</f>
        <v>V5757321200400</v>
      </c>
      <c r="C1718" s="36">
        <f>VLOOKUP(AllData[[#This Row],[Order]],MM[],2,FALSE)</f>
        <v>227</v>
      </c>
      <c r="D1718" s="36" t="s">
        <v>73</v>
      </c>
      <c r="E1718" s="36" t="s">
        <v>61</v>
      </c>
      <c r="F1718" s="36" t="s">
        <v>63</v>
      </c>
      <c r="G1718" s="36" t="s">
        <v>74</v>
      </c>
      <c r="H1718" s="36">
        <v>1073.94</v>
      </c>
      <c r="I1718" s="36">
        <v>200</v>
      </c>
    </row>
    <row r="1719" spans="1:9" x14ac:dyDescent="0.35">
      <c r="A1719" s="36">
        <v>1541841</v>
      </c>
      <c r="B1719" s="36" t="str">
        <f>VLOOKUP(AllData[[#This Row],[Order]],MM[],3,FALSE)</f>
        <v>V5757321200400</v>
      </c>
      <c r="C1719" s="36">
        <f>VLOOKUP(AllData[[#This Row],[Order]],MM[],2,FALSE)</f>
        <v>227</v>
      </c>
      <c r="D1719" s="36" t="s">
        <v>75</v>
      </c>
      <c r="E1719" s="36" t="s">
        <v>61</v>
      </c>
      <c r="F1719" s="36" t="s">
        <v>63</v>
      </c>
      <c r="G1719" s="36" t="s">
        <v>76</v>
      </c>
      <c r="H1719" s="36">
        <v>1726.86</v>
      </c>
      <c r="I1719" s="36">
        <v>500</v>
      </c>
    </row>
    <row r="1720" spans="1:9" x14ac:dyDescent="0.35">
      <c r="A1720" s="36">
        <v>1541841</v>
      </c>
      <c r="B1720" s="36" t="str">
        <f>VLOOKUP(AllData[[#This Row],[Order]],MM[],3,FALSE)</f>
        <v>V5757321200400</v>
      </c>
      <c r="C1720" s="36">
        <f>VLOOKUP(AllData[[#This Row],[Order]],MM[],2,FALSE)</f>
        <v>227</v>
      </c>
      <c r="D1720" s="36" t="s">
        <v>78</v>
      </c>
      <c r="E1720" s="36" t="s">
        <v>69</v>
      </c>
      <c r="F1720" s="36" t="s">
        <v>70</v>
      </c>
      <c r="G1720" s="36" t="s">
        <v>79</v>
      </c>
      <c r="H1720" s="36">
        <v>20</v>
      </c>
      <c r="I1720" s="36">
        <v>20</v>
      </c>
    </row>
    <row r="1721" spans="1:9" x14ac:dyDescent="0.35">
      <c r="A1721" s="36">
        <v>1541841</v>
      </c>
      <c r="B1721" s="36" t="str">
        <f>VLOOKUP(AllData[[#This Row],[Order]],MM[],3,FALSE)</f>
        <v>V5757321200400</v>
      </c>
      <c r="C1721" s="36">
        <f>VLOOKUP(AllData[[#This Row],[Order]],MM[],2,FALSE)</f>
        <v>227</v>
      </c>
      <c r="D1721" s="36" t="s">
        <v>80</v>
      </c>
      <c r="E1721" s="36" t="s">
        <v>69</v>
      </c>
      <c r="F1721" s="36" t="s">
        <v>70</v>
      </c>
      <c r="G1721" s="36" t="s">
        <v>81</v>
      </c>
      <c r="H1721" s="36">
        <v>20</v>
      </c>
      <c r="I1721" s="36">
        <v>20</v>
      </c>
    </row>
    <row r="1722" spans="1:9" x14ac:dyDescent="0.35">
      <c r="A1722" s="36">
        <v>1541841</v>
      </c>
      <c r="B1722" s="36" t="str">
        <f>VLOOKUP(AllData[[#This Row],[Order]],MM[],3,FALSE)</f>
        <v>V5757321200400</v>
      </c>
      <c r="C1722" s="36">
        <f>VLOOKUP(AllData[[#This Row],[Order]],MM[],2,FALSE)</f>
        <v>227</v>
      </c>
      <c r="D1722" s="36" t="s">
        <v>82</v>
      </c>
      <c r="E1722" s="36" t="s">
        <v>83</v>
      </c>
      <c r="F1722" s="36" t="s">
        <v>84</v>
      </c>
      <c r="G1722" s="36" t="s">
        <v>84</v>
      </c>
      <c r="H1722" s="36">
        <v>501.24</v>
      </c>
      <c r="I1722" s="36">
        <v>450</v>
      </c>
    </row>
    <row r="1723" spans="1:9" x14ac:dyDescent="0.35">
      <c r="A1723" s="36">
        <v>1541841</v>
      </c>
      <c r="B1723" s="36" t="str">
        <f>VLOOKUP(AllData[[#This Row],[Order]],MM[],3,FALSE)</f>
        <v>V5757321200400</v>
      </c>
      <c r="C1723" s="36">
        <f>VLOOKUP(AllData[[#This Row],[Order]],MM[],2,FALSE)</f>
        <v>227</v>
      </c>
      <c r="D1723" s="36" t="s">
        <v>85</v>
      </c>
      <c r="E1723" s="36" t="s">
        <v>86</v>
      </c>
      <c r="F1723" s="36" t="s">
        <v>87</v>
      </c>
      <c r="G1723" s="36" t="s">
        <v>87</v>
      </c>
      <c r="H1723" s="36">
        <v>20</v>
      </c>
      <c r="I1723" s="36">
        <v>20</v>
      </c>
    </row>
    <row r="1724" spans="1:9" x14ac:dyDescent="0.35">
      <c r="A1724" s="36">
        <v>1541841</v>
      </c>
      <c r="B1724" s="36" t="str">
        <f>VLOOKUP(AllData[[#This Row],[Order]],MM[],3,FALSE)</f>
        <v>V5757321200400</v>
      </c>
      <c r="C1724" s="36">
        <f>VLOOKUP(AllData[[#This Row],[Order]],MM[],2,FALSE)</f>
        <v>227</v>
      </c>
      <c r="D1724" s="36" t="s">
        <v>95</v>
      </c>
      <c r="E1724" s="36" t="s">
        <v>61</v>
      </c>
      <c r="F1724" s="36" t="s">
        <v>63</v>
      </c>
      <c r="G1724" s="36" t="s">
        <v>96</v>
      </c>
      <c r="H1724" s="36">
        <v>57.183</v>
      </c>
      <c r="I1724" s="36">
        <v>40</v>
      </c>
    </row>
    <row r="1725" spans="1:9" x14ac:dyDescent="0.35">
      <c r="A1725" s="36">
        <v>1541841</v>
      </c>
      <c r="B1725" s="36" t="str">
        <f>VLOOKUP(AllData[[#This Row],[Order]],MM[],3,FALSE)</f>
        <v>V5757321200400</v>
      </c>
      <c r="C1725" s="36">
        <f>VLOOKUP(AllData[[#This Row],[Order]],MM[],2,FALSE)</f>
        <v>227</v>
      </c>
      <c r="D1725" s="36" t="s">
        <v>97</v>
      </c>
      <c r="E1725" s="36" t="s">
        <v>69</v>
      </c>
      <c r="F1725" s="36" t="s">
        <v>70</v>
      </c>
      <c r="G1725" s="36" t="s">
        <v>98</v>
      </c>
      <c r="H1725" s="36">
        <v>20</v>
      </c>
      <c r="I1725" s="36">
        <v>20</v>
      </c>
    </row>
    <row r="1726" spans="1:9" x14ac:dyDescent="0.35">
      <c r="A1726" s="36">
        <v>1541841</v>
      </c>
      <c r="B1726" s="36" t="str">
        <f>VLOOKUP(AllData[[#This Row],[Order]],MM[],3,FALSE)</f>
        <v>V5757321200400</v>
      </c>
      <c r="C1726" s="36">
        <f>VLOOKUP(AllData[[#This Row],[Order]],MM[],2,FALSE)</f>
        <v>227</v>
      </c>
      <c r="D1726" s="36" t="s">
        <v>99</v>
      </c>
      <c r="E1726" s="36" t="s">
        <v>69</v>
      </c>
      <c r="F1726" s="36" t="s">
        <v>70</v>
      </c>
      <c r="G1726" s="36" t="s">
        <v>100</v>
      </c>
      <c r="H1726" s="36">
        <v>50</v>
      </c>
      <c r="I1726" s="36">
        <v>50</v>
      </c>
    </row>
    <row r="1727" spans="1:9" x14ac:dyDescent="0.35">
      <c r="A1727" s="36">
        <v>1541841</v>
      </c>
      <c r="B1727" s="36" t="str">
        <f>VLOOKUP(AllData[[#This Row],[Order]],MM[],3,FALSE)</f>
        <v>V5757321200400</v>
      </c>
      <c r="C1727" s="36">
        <f>VLOOKUP(AllData[[#This Row],[Order]],MM[],2,FALSE)</f>
        <v>227</v>
      </c>
      <c r="D1727" s="36" t="s">
        <v>104</v>
      </c>
      <c r="E1727" s="36" t="s">
        <v>102</v>
      </c>
      <c r="F1727" s="36" t="s">
        <v>100</v>
      </c>
      <c r="G1727" s="36" t="s">
        <v>106</v>
      </c>
      <c r="H1727" s="36">
        <v>10</v>
      </c>
      <c r="I1727" s="36">
        <v>10</v>
      </c>
    </row>
    <row r="1728" spans="1:9" x14ac:dyDescent="0.35">
      <c r="A1728" s="36">
        <v>1541841</v>
      </c>
      <c r="B1728" s="36" t="str">
        <f>VLOOKUP(AllData[[#This Row],[Order]],MM[],3,FALSE)</f>
        <v>V5757321200400</v>
      </c>
      <c r="C1728" s="36">
        <f>VLOOKUP(AllData[[#This Row],[Order]],MM[],2,FALSE)</f>
        <v>227</v>
      </c>
      <c r="D1728" s="36" t="s">
        <v>60</v>
      </c>
      <c r="E1728" s="36" t="s">
        <v>61</v>
      </c>
      <c r="F1728" s="36" t="s">
        <v>63</v>
      </c>
      <c r="G1728" s="36" t="s">
        <v>108</v>
      </c>
      <c r="H1728" s="36"/>
      <c r="I1728" s="36">
        <v>1</v>
      </c>
    </row>
    <row r="1729" spans="1:9" x14ac:dyDescent="0.35">
      <c r="A1729" s="36">
        <v>1541841</v>
      </c>
      <c r="B1729" s="36" t="str">
        <f>VLOOKUP(AllData[[#This Row],[Order]],MM[],3,FALSE)</f>
        <v>V5757321200400</v>
      </c>
      <c r="C1729" s="36">
        <f>VLOOKUP(AllData[[#This Row],[Order]],MM[],2,FALSE)</f>
        <v>227</v>
      </c>
      <c r="D1729" s="36" t="s">
        <v>82</v>
      </c>
      <c r="E1729" s="36" t="s">
        <v>83</v>
      </c>
      <c r="F1729" s="36" t="s">
        <v>84</v>
      </c>
      <c r="G1729" s="36" t="s">
        <v>110</v>
      </c>
      <c r="H1729" s="36"/>
      <c r="I1729" s="36">
        <v>5</v>
      </c>
    </row>
    <row r="1730" spans="1:9" x14ac:dyDescent="0.35">
      <c r="A1730" s="36">
        <v>1541841</v>
      </c>
      <c r="B1730" s="36" t="str">
        <f>VLOOKUP(AllData[[#This Row],[Order]],MM[],3,FALSE)</f>
        <v>V5757321200400</v>
      </c>
      <c r="C1730" s="36">
        <f>VLOOKUP(AllData[[#This Row],[Order]],MM[],2,FALSE)</f>
        <v>227</v>
      </c>
      <c r="D1730" s="36" t="s">
        <v>82</v>
      </c>
      <c r="E1730" s="36" t="s">
        <v>83</v>
      </c>
      <c r="F1730" s="36" t="s">
        <v>84</v>
      </c>
      <c r="G1730" s="36" t="s">
        <v>134</v>
      </c>
      <c r="H1730" s="36"/>
      <c r="I1730" s="36">
        <v>5</v>
      </c>
    </row>
    <row r="1731" spans="1:9" x14ac:dyDescent="0.35">
      <c r="A1731" s="36">
        <v>1541841</v>
      </c>
      <c r="B1731" s="36" t="str">
        <f>VLOOKUP(AllData[[#This Row],[Order]],MM[],3,FALSE)</f>
        <v>V5757321200400</v>
      </c>
      <c r="C1731" s="36">
        <f>VLOOKUP(AllData[[#This Row],[Order]],MM[],2,FALSE)</f>
        <v>227</v>
      </c>
      <c r="D1731" s="36" t="s">
        <v>82</v>
      </c>
      <c r="E1731" s="36" t="s">
        <v>83</v>
      </c>
      <c r="F1731" s="36" t="s">
        <v>84</v>
      </c>
      <c r="G1731" s="36" t="s">
        <v>136</v>
      </c>
      <c r="H1731" s="36"/>
      <c r="I1731" s="36">
        <v>5</v>
      </c>
    </row>
    <row r="1732" spans="1:9" x14ac:dyDescent="0.35">
      <c r="A1732" s="36">
        <v>1541841</v>
      </c>
      <c r="B1732" s="36" t="str">
        <f>VLOOKUP(AllData[[#This Row],[Order]],MM[],3,FALSE)</f>
        <v>V5757321200400</v>
      </c>
      <c r="C1732" s="36">
        <f>VLOOKUP(AllData[[#This Row],[Order]],MM[],2,FALSE)</f>
        <v>227</v>
      </c>
      <c r="D1732" s="36" t="s">
        <v>73</v>
      </c>
      <c r="E1732" s="36" t="s">
        <v>89</v>
      </c>
      <c r="F1732" s="36" t="s">
        <v>91</v>
      </c>
      <c r="G1732" s="36" t="s">
        <v>138</v>
      </c>
      <c r="H1732" s="36"/>
      <c r="I1732" s="36">
        <v>5</v>
      </c>
    </row>
    <row r="1733" spans="1:9" x14ac:dyDescent="0.35">
      <c r="A1733" s="36">
        <v>1541842</v>
      </c>
      <c r="B1733" s="36" t="str">
        <f>VLOOKUP(AllData[[#This Row],[Order]],MM[],3,FALSE)</f>
        <v>V5757321200600</v>
      </c>
      <c r="C1733" s="36">
        <f>VLOOKUP(AllData[[#This Row],[Order]],MM[],2,FALSE)</f>
        <v>227</v>
      </c>
      <c r="D1733" s="36" t="s">
        <v>60</v>
      </c>
      <c r="E1733" s="36" t="s">
        <v>61</v>
      </c>
      <c r="F1733" s="36" t="s">
        <v>63</v>
      </c>
      <c r="G1733" s="36" t="s">
        <v>139</v>
      </c>
      <c r="H1733" s="36">
        <v>5.5330000000000004</v>
      </c>
      <c r="I1733" s="36">
        <v>20</v>
      </c>
    </row>
    <row r="1734" spans="1:9" x14ac:dyDescent="0.35">
      <c r="A1734" s="36">
        <v>1541842</v>
      </c>
      <c r="B1734" s="36" t="str">
        <f>VLOOKUP(AllData[[#This Row],[Order]],MM[],3,FALSE)</f>
        <v>V5757321200600</v>
      </c>
      <c r="C1734" s="36">
        <f>VLOOKUP(AllData[[#This Row],[Order]],MM[],2,FALSE)</f>
        <v>227</v>
      </c>
      <c r="D1734" s="36" t="s">
        <v>68</v>
      </c>
      <c r="E1734" s="36" t="s">
        <v>69</v>
      </c>
      <c r="F1734" s="36" t="s">
        <v>70</v>
      </c>
      <c r="G1734" s="36" t="s">
        <v>71</v>
      </c>
      <c r="H1734" s="36">
        <v>30</v>
      </c>
      <c r="I1734" s="36">
        <v>30</v>
      </c>
    </row>
    <row r="1735" spans="1:9" x14ac:dyDescent="0.35">
      <c r="A1735" s="36">
        <v>1541842</v>
      </c>
      <c r="B1735" s="36" t="str">
        <f>VLOOKUP(AllData[[#This Row],[Order]],MM[],3,FALSE)</f>
        <v>V5757321200600</v>
      </c>
      <c r="C1735" s="36">
        <f>VLOOKUP(AllData[[#This Row],[Order]],MM[],2,FALSE)</f>
        <v>227</v>
      </c>
      <c r="D1735" s="36" t="s">
        <v>73</v>
      </c>
      <c r="E1735" s="36" t="s">
        <v>61</v>
      </c>
      <c r="F1735" s="36" t="s">
        <v>63</v>
      </c>
      <c r="G1735" s="36" t="s">
        <v>74</v>
      </c>
      <c r="H1735" s="36">
        <v>341.06299999999999</v>
      </c>
      <c r="I1735" s="36">
        <v>200</v>
      </c>
    </row>
    <row r="1736" spans="1:9" x14ac:dyDescent="0.35">
      <c r="A1736" s="36">
        <v>1541842</v>
      </c>
      <c r="B1736" s="36" t="str">
        <f>VLOOKUP(AllData[[#This Row],[Order]],MM[],3,FALSE)</f>
        <v>V5757321200600</v>
      </c>
      <c r="C1736" s="36">
        <f>VLOOKUP(AllData[[#This Row],[Order]],MM[],2,FALSE)</f>
        <v>227</v>
      </c>
      <c r="D1736" s="36" t="s">
        <v>75</v>
      </c>
      <c r="E1736" s="36" t="s">
        <v>61</v>
      </c>
      <c r="F1736" s="36" t="s">
        <v>63</v>
      </c>
      <c r="G1736" s="36" t="s">
        <v>76</v>
      </c>
      <c r="H1736" s="36">
        <v>1765.2</v>
      </c>
      <c r="I1736" s="36">
        <v>500</v>
      </c>
    </row>
    <row r="1737" spans="1:9" x14ac:dyDescent="0.35">
      <c r="A1737" s="36">
        <v>1541842</v>
      </c>
      <c r="B1737" s="36" t="str">
        <f>VLOOKUP(AllData[[#This Row],[Order]],MM[],3,FALSE)</f>
        <v>V5757321200600</v>
      </c>
      <c r="C1737" s="36">
        <f>VLOOKUP(AllData[[#This Row],[Order]],MM[],2,FALSE)</f>
        <v>227</v>
      </c>
      <c r="D1737" s="36" t="s">
        <v>78</v>
      </c>
      <c r="E1737" s="36" t="s">
        <v>69</v>
      </c>
      <c r="F1737" s="36" t="s">
        <v>70</v>
      </c>
      <c r="G1737" s="36" t="s">
        <v>79</v>
      </c>
      <c r="H1737" s="36">
        <v>20</v>
      </c>
      <c r="I1737" s="36">
        <v>20</v>
      </c>
    </row>
    <row r="1738" spans="1:9" x14ac:dyDescent="0.35">
      <c r="A1738" s="36">
        <v>1541842</v>
      </c>
      <c r="B1738" s="36" t="str">
        <f>VLOOKUP(AllData[[#This Row],[Order]],MM[],3,FALSE)</f>
        <v>V5757321200600</v>
      </c>
      <c r="C1738" s="36">
        <f>VLOOKUP(AllData[[#This Row],[Order]],MM[],2,FALSE)</f>
        <v>227</v>
      </c>
      <c r="D1738" s="36" t="s">
        <v>80</v>
      </c>
      <c r="E1738" s="36" t="s">
        <v>69</v>
      </c>
      <c r="F1738" s="36" t="s">
        <v>70</v>
      </c>
      <c r="G1738" s="36" t="s">
        <v>81</v>
      </c>
      <c r="H1738" s="36">
        <v>20</v>
      </c>
      <c r="I1738" s="36">
        <v>20</v>
      </c>
    </row>
    <row r="1739" spans="1:9" x14ac:dyDescent="0.35">
      <c r="A1739" s="36">
        <v>1541842</v>
      </c>
      <c r="B1739" s="36" t="str">
        <f>VLOOKUP(AllData[[#This Row],[Order]],MM[],3,FALSE)</f>
        <v>V5757321200600</v>
      </c>
      <c r="C1739" s="36">
        <f>VLOOKUP(AllData[[#This Row],[Order]],MM[],2,FALSE)</f>
        <v>227</v>
      </c>
      <c r="D1739" s="36" t="s">
        <v>82</v>
      </c>
      <c r="E1739" s="36" t="s">
        <v>83</v>
      </c>
      <c r="F1739" s="36" t="s">
        <v>84</v>
      </c>
      <c r="G1739" s="36" t="s">
        <v>84</v>
      </c>
      <c r="H1739" s="36">
        <v>428.16</v>
      </c>
      <c r="I1739" s="36">
        <v>450</v>
      </c>
    </row>
    <row r="1740" spans="1:9" x14ac:dyDescent="0.35">
      <c r="A1740" s="36">
        <v>1541842</v>
      </c>
      <c r="B1740" s="36" t="str">
        <f>VLOOKUP(AllData[[#This Row],[Order]],MM[],3,FALSE)</f>
        <v>V5757321200600</v>
      </c>
      <c r="C1740" s="36">
        <f>VLOOKUP(AllData[[#This Row],[Order]],MM[],2,FALSE)</f>
        <v>227</v>
      </c>
      <c r="D1740" s="36" t="s">
        <v>85</v>
      </c>
      <c r="E1740" s="36" t="s">
        <v>86</v>
      </c>
      <c r="F1740" s="36" t="s">
        <v>87</v>
      </c>
      <c r="G1740" s="36" t="s">
        <v>87</v>
      </c>
      <c r="H1740" s="36">
        <v>20</v>
      </c>
      <c r="I1740" s="36">
        <v>20</v>
      </c>
    </row>
    <row r="1741" spans="1:9" x14ac:dyDescent="0.35">
      <c r="A1741" s="36">
        <v>1541842</v>
      </c>
      <c r="B1741" s="36" t="str">
        <f>VLOOKUP(AllData[[#This Row],[Order]],MM[],3,FALSE)</f>
        <v>V5757321200600</v>
      </c>
      <c r="C1741" s="36">
        <f>VLOOKUP(AllData[[#This Row],[Order]],MM[],2,FALSE)</f>
        <v>227</v>
      </c>
      <c r="D1741" s="36" t="s">
        <v>88</v>
      </c>
      <c r="E1741" s="36" t="s">
        <v>89</v>
      </c>
      <c r="F1741" s="36" t="s">
        <v>91</v>
      </c>
      <c r="G1741" s="36" t="s">
        <v>92</v>
      </c>
      <c r="H1741" s="36"/>
      <c r="I1741" s="36">
        <v>0</v>
      </c>
    </row>
    <row r="1742" spans="1:9" x14ac:dyDescent="0.35">
      <c r="A1742" s="36">
        <v>1541842</v>
      </c>
      <c r="B1742" s="36" t="str">
        <f>VLOOKUP(AllData[[#This Row],[Order]],MM[],3,FALSE)</f>
        <v>V5757321200600</v>
      </c>
      <c r="C1742" s="36">
        <f>VLOOKUP(AllData[[#This Row],[Order]],MM[],2,FALSE)</f>
        <v>227</v>
      </c>
      <c r="D1742" s="36" t="s">
        <v>95</v>
      </c>
      <c r="E1742" s="36" t="s">
        <v>61</v>
      </c>
      <c r="F1742" s="36" t="s">
        <v>63</v>
      </c>
      <c r="G1742" s="36" t="s">
        <v>96</v>
      </c>
      <c r="H1742" s="36">
        <v>58.067</v>
      </c>
      <c r="I1742" s="36">
        <v>40</v>
      </c>
    </row>
    <row r="1743" spans="1:9" x14ac:dyDescent="0.35">
      <c r="A1743" s="36">
        <v>1541842</v>
      </c>
      <c r="B1743" s="36" t="str">
        <f>VLOOKUP(AllData[[#This Row],[Order]],MM[],3,FALSE)</f>
        <v>V5757321200600</v>
      </c>
      <c r="C1743" s="36">
        <f>VLOOKUP(AllData[[#This Row],[Order]],MM[],2,FALSE)</f>
        <v>227</v>
      </c>
      <c r="D1743" s="36" t="s">
        <v>97</v>
      </c>
      <c r="E1743" s="36" t="s">
        <v>69</v>
      </c>
      <c r="F1743" s="36" t="s">
        <v>70</v>
      </c>
      <c r="G1743" s="36" t="s">
        <v>98</v>
      </c>
      <c r="H1743" s="36">
        <v>20</v>
      </c>
      <c r="I1743" s="36">
        <v>20</v>
      </c>
    </row>
    <row r="1744" spans="1:9" x14ac:dyDescent="0.35">
      <c r="A1744" s="36">
        <v>1541842</v>
      </c>
      <c r="B1744" s="36" t="str">
        <f>VLOOKUP(AllData[[#This Row],[Order]],MM[],3,FALSE)</f>
        <v>V5757321200600</v>
      </c>
      <c r="C1744" s="36">
        <f>VLOOKUP(AllData[[#This Row],[Order]],MM[],2,FALSE)</f>
        <v>227</v>
      </c>
      <c r="D1744" s="36" t="s">
        <v>99</v>
      </c>
      <c r="E1744" s="36" t="s">
        <v>69</v>
      </c>
      <c r="F1744" s="36" t="s">
        <v>70</v>
      </c>
      <c r="G1744" s="36" t="s">
        <v>100</v>
      </c>
      <c r="H1744" s="36">
        <v>50</v>
      </c>
      <c r="I1744" s="36">
        <v>50</v>
      </c>
    </row>
    <row r="1745" spans="1:9" x14ac:dyDescent="0.35">
      <c r="A1745" s="36">
        <v>1541842</v>
      </c>
      <c r="B1745" s="36" t="str">
        <f>VLOOKUP(AllData[[#This Row],[Order]],MM[],3,FALSE)</f>
        <v>V5757321200600</v>
      </c>
      <c r="C1745" s="36">
        <f>VLOOKUP(AllData[[#This Row],[Order]],MM[],2,FALSE)</f>
        <v>227</v>
      </c>
      <c r="D1745" s="36" t="s">
        <v>101</v>
      </c>
      <c r="E1745" s="36" t="s">
        <v>102</v>
      </c>
      <c r="F1745" s="36" t="s">
        <v>100</v>
      </c>
      <c r="G1745" s="36" t="s">
        <v>103</v>
      </c>
      <c r="H1745" s="36">
        <v>10</v>
      </c>
      <c r="I1745" s="36">
        <v>10</v>
      </c>
    </row>
    <row r="1746" spans="1:9" x14ac:dyDescent="0.35">
      <c r="A1746" s="36">
        <v>1541842</v>
      </c>
      <c r="B1746" s="36" t="str">
        <f>VLOOKUP(AllData[[#This Row],[Order]],MM[],3,FALSE)</f>
        <v>V5757321200600</v>
      </c>
      <c r="C1746" s="36">
        <f>VLOOKUP(AllData[[#This Row],[Order]],MM[],2,FALSE)</f>
        <v>227</v>
      </c>
      <c r="D1746" s="36" t="s">
        <v>104</v>
      </c>
      <c r="E1746" s="36" t="s">
        <v>102</v>
      </c>
      <c r="F1746" s="36" t="s">
        <v>100</v>
      </c>
      <c r="G1746" s="36" t="s">
        <v>106</v>
      </c>
      <c r="H1746" s="36">
        <v>10</v>
      </c>
      <c r="I1746" s="36">
        <v>10</v>
      </c>
    </row>
    <row r="1747" spans="1:9" x14ac:dyDescent="0.35">
      <c r="A1747" s="36">
        <v>1541842</v>
      </c>
      <c r="B1747" s="36" t="str">
        <f>VLOOKUP(AllData[[#This Row],[Order]],MM[],3,FALSE)</f>
        <v>V5757321200600</v>
      </c>
      <c r="C1747" s="36">
        <f>VLOOKUP(AllData[[#This Row],[Order]],MM[],2,FALSE)</f>
        <v>227</v>
      </c>
      <c r="D1747" s="36" t="s">
        <v>60</v>
      </c>
      <c r="E1747" s="36" t="s">
        <v>61</v>
      </c>
      <c r="F1747" s="36" t="s">
        <v>63</v>
      </c>
      <c r="G1747" s="36" t="s">
        <v>108</v>
      </c>
      <c r="H1747" s="36">
        <v>126.3</v>
      </c>
      <c r="I1747" s="36">
        <v>1</v>
      </c>
    </row>
    <row r="1748" spans="1:9" x14ac:dyDescent="0.35">
      <c r="A1748" s="36">
        <v>1541842</v>
      </c>
      <c r="B1748" s="36" t="str">
        <f>VLOOKUP(AllData[[#This Row],[Order]],MM[],3,FALSE)</f>
        <v>V5757321200600</v>
      </c>
      <c r="C1748" s="36">
        <f>VLOOKUP(AllData[[#This Row],[Order]],MM[],2,FALSE)</f>
        <v>227</v>
      </c>
      <c r="D1748" s="36" t="s">
        <v>82</v>
      </c>
      <c r="E1748" s="36" t="s">
        <v>83</v>
      </c>
      <c r="F1748" s="36" t="s">
        <v>84</v>
      </c>
      <c r="G1748" s="36" t="s">
        <v>110</v>
      </c>
      <c r="H1748" s="36"/>
      <c r="I1748" s="36">
        <v>5</v>
      </c>
    </row>
    <row r="1749" spans="1:9" x14ac:dyDescent="0.35">
      <c r="A1749" s="36">
        <v>1541843</v>
      </c>
      <c r="B1749" s="36" t="str">
        <f>VLOOKUP(AllData[[#This Row],[Order]],MM[],3,FALSE)</f>
        <v>V5757341200400</v>
      </c>
      <c r="C1749" s="36">
        <f>VLOOKUP(AllData[[#This Row],[Order]],MM[],2,FALSE)</f>
        <v>227</v>
      </c>
      <c r="D1749" s="36" t="s">
        <v>60</v>
      </c>
      <c r="E1749" s="36" t="s">
        <v>61</v>
      </c>
      <c r="F1749" s="36" t="s">
        <v>63</v>
      </c>
      <c r="G1749" s="36" t="s">
        <v>64</v>
      </c>
      <c r="H1749" s="36">
        <v>4.55</v>
      </c>
      <c r="I1749" s="36">
        <v>20</v>
      </c>
    </row>
    <row r="1750" spans="1:9" x14ac:dyDescent="0.35">
      <c r="A1750" s="36">
        <v>1541843</v>
      </c>
      <c r="B1750" s="36" t="str">
        <f>VLOOKUP(AllData[[#This Row],[Order]],MM[],3,FALSE)</f>
        <v>V5757341200400</v>
      </c>
      <c r="C1750" s="36">
        <f>VLOOKUP(AllData[[#This Row],[Order]],MM[],2,FALSE)</f>
        <v>227</v>
      </c>
      <c r="D1750" s="36" t="s">
        <v>68</v>
      </c>
      <c r="E1750" s="36" t="s">
        <v>69</v>
      </c>
      <c r="F1750" s="36" t="s">
        <v>70</v>
      </c>
      <c r="G1750" s="36" t="s">
        <v>71</v>
      </c>
      <c r="H1750" s="36">
        <v>30</v>
      </c>
      <c r="I1750" s="36">
        <v>30</v>
      </c>
    </row>
    <row r="1751" spans="1:9" x14ac:dyDescent="0.35">
      <c r="A1751" s="36">
        <v>1541843</v>
      </c>
      <c r="B1751" s="36" t="str">
        <f>VLOOKUP(AllData[[#This Row],[Order]],MM[],3,FALSE)</f>
        <v>V5757341200400</v>
      </c>
      <c r="C1751" s="36">
        <f>VLOOKUP(AllData[[#This Row],[Order]],MM[],2,FALSE)</f>
        <v>227</v>
      </c>
      <c r="D1751" s="36" t="s">
        <v>73</v>
      </c>
      <c r="E1751" s="36" t="s">
        <v>61</v>
      </c>
      <c r="F1751" s="36" t="s">
        <v>63</v>
      </c>
      <c r="G1751" s="36" t="s">
        <v>74</v>
      </c>
      <c r="H1751" s="36">
        <v>159.29999999999998</v>
      </c>
      <c r="I1751" s="36">
        <v>200</v>
      </c>
    </row>
    <row r="1752" spans="1:9" x14ac:dyDescent="0.35">
      <c r="A1752" s="36">
        <v>1541843</v>
      </c>
      <c r="B1752" s="36" t="str">
        <f>VLOOKUP(AllData[[#This Row],[Order]],MM[],3,FALSE)</f>
        <v>V5757341200400</v>
      </c>
      <c r="C1752" s="36">
        <f>VLOOKUP(AllData[[#This Row],[Order]],MM[],2,FALSE)</f>
        <v>227</v>
      </c>
      <c r="D1752" s="36" t="s">
        <v>75</v>
      </c>
      <c r="E1752" s="36" t="s">
        <v>61</v>
      </c>
      <c r="F1752" s="36" t="s">
        <v>63</v>
      </c>
      <c r="G1752" s="36" t="s">
        <v>76</v>
      </c>
      <c r="H1752" s="36">
        <v>1157.1600000000001</v>
      </c>
      <c r="I1752" s="36">
        <v>500</v>
      </c>
    </row>
    <row r="1753" spans="1:9" x14ac:dyDescent="0.35">
      <c r="A1753" s="36">
        <v>1541843</v>
      </c>
      <c r="B1753" s="36" t="str">
        <f>VLOOKUP(AllData[[#This Row],[Order]],MM[],3,FALSE)</f>
        <v>V5757341200400</v>
      </c>
      <c r="C1753" s="36">
        <f>VLOOKUP(AllData[[#This Row],[Order]],MM[],2,FALSE)</f>
        <v>227</v>
      </c>
      <c r="D1753" s="36" t="s">
        <v>78</v>
      </c>
      <c r="E1753" s="36" t="s">
        <v>69</v>
      </c>
      <c r="F1753" s="36" t="s">
        <v>70</v>
      </c>
      <c r="G1753" s="36" t="s">
        <v>79</v>
      </c>
      <c r="H1753" s="36">
        <v>20</v>
      </c>
      <c r="I1753" s="36">
        <v>20</v>
      </c>
    </row>
    <row r="1754" spans="1:9" x14ac:dyDescent="0.35">
      <c r="A1754" s="36">
        <v>1541843</v>
      </c>
      <c r="B1754" s="36" t="str">
        <f>VLOOKUP(AllData[[#This Row],[Order]],MM[],3,FALSE)</f>
        <v>V5757341200400</v>
      </c>
      <c r="C1754" s="36">
        <f>VLOOKUP(AllData[[#This Row],[Order]],MM[],2,FALSE)</f>
        <v>227</v>
      </c>
      <c r="D1754" s="36" t="s">
        <v>80</v>
      </c>
      <c r="E1754" s="36" t="s">
        <v>69</v>
      </c>
      <c r="F1754" s="36" t="s">
        <v>70</v>
      </c>
      <c r="G1754" s="36" t="s">
        <v>81</v>
      </c>
      <c r="H1754" s="36">
        <v>20</v>
      </c>
      <c r="I1754" s="36">
        <v>20</v>
      </c>
    </row>
    <row r="1755" spans="1:9" x14ac:dyDescent="0.35">
      <c r="A1755" s="36">
        <v>1541843</v>
      </c>
      <c r="B1755" s="36" t="str">
        <f>VLOOKUP(AllData[[#This Row],[Order]],MM[],3,FALSE)</f>
        <v>V5757341200400</v>
      </c>
      <c r="C1755" s="36">
        <f>VLOOKUP(AllData[[#This Row],[Order]],MM[],2,FALSE)</f>
        <v>227</v>
      </c>
      <c r="D1755" s="36" t="s">
        <v>82</v>
      </c>
      <c r="E1755" s="36" t="s">
        <v>83</v>
      </c>
      <c r="F1755" s="36" t="s">
        <v>84</v>
      </c>
      <c r="G1755" s="36" t="s">
        <v>84</v>
      </c>
      <c r="H1755" s="36">
        <v>309.3</v>
      </c>
      <c r="I1755" s="36">
        <v>450</v>
      </c>
    </row>
    <row r="1756" spans="1:9" x14ac:dyDescent="0.35">
      <c r="A1756" s="36">
        <v>1541843</v>
      </c>
      <c r="B1756" s="36" t="str">
        <f>VLOOKUP(AllData[[#This Row],[Order]],MM[],3,FALSE)</f>
        <v>V5757341200400</v>
      </c>
      <c r="C1756" s="36">
        <f>VLOOKUP(AllData[[#This Row],[Order]],MM[],2,FALSE)</f>
        <v>227</v>
      </c>
      <c r="D1756" s="36" t="s">
        <v>85</v>
      </c>
      <c r="E1756" s="36" t="s">
        <v>86</v>
      </c>
      <c r="F1756" s="36" t="s">
        <v>87</v>
      </c>
      <c r="G1756" s="36" t="s">
        <v>87</v>
      </c>
      <c r="H1756" s="36">
        <v>20</v>
      </c>
      <c r="I1756" s="36">
        <v>20</v>
      </c>
    </row>
    <row r="1757" spans="1:9" x14ac:dyDescent="0.35">
      <c r="A1757" s="36">
        <v>1541843</v>
      </c>
      <c r="B1757" s="36" t="str">
        <f>VLOOKUP(AllData[[#This Row],[Order]],MM[],3,FALSE)</f>
        <v>V5757341200400</v>
      </c>
      <c r="C1757" s="36">
        <f>VLOOKUP(AllData[[#This Row],[Order]],MM[],2,FALSE)</f>
        <v>227</v>
      </c>
      <c r="D1757" s="36" t="s">
        <v>88</v>
      </c>
      <c r="E1757" s="36" t="s">
        <v>89</v>
      </c>
      <c r="F1757" s="36" t="s">
        <v>91</v>
      </c>
      <c r="G1757" s="36" t="s">
        <v>92</v>
      </c>
      <c r="H1757" s="36"/>
      <c r="I1757" s="36">
        <v>0</v>
      </c>
    </row>
    <row r="1758" spans="1:9" x14ac:dyDescent="0.35">
      <c r="A1758" s="36">
        <v>1541843</v>
      </c>
      <c r="B1758" s="36" t="str">
        <f>VLOOKUP(AllData[[#This Row],[Order]],MM[],3,FALSE)</f>
        <v>V5757341200400</v>
      </c>
      <c r="C1758" s="36">
        <f>VLOOKUP(AllData[[#This Row],[Order]],MM[],2,FALSE)</f>
        <v>227</v>
      </c>
      <c r="D1758" s="36" t="s">
        <v>95</v>
      </c>
      <c r="E1758" s="36" t="s">
        <v>61</v>
      </c>
      <c r="F1758" s="36" t="s">
        <v>63</v>
      </c>
      <c r="G1758" s="36" t="s">
        <v>96</v>
      </c>
      <c r="H1758" s="36">
        <v>407.76</v>
      </c>
      <c r="I1758" s="36">
        <v>40</v>
      </c>
    </row>
    <row r="1759" spans="1:9" x14ac:dyDescent="0.35">
      <c r="A1759" s="36">
        <v>1541843</v>
      </c>
      <c r="B1759" s="36" t="str">
        <f>VLOOKUP(AllData[[#This Row],[Order]],MM[],3,FALSE)</f>
        <v>V5757341200400</v>
      </c>
      <c r="C1759" s="36">
        <f>VLOOKUP(AllData[[#This Row],[Order]],MM[],2,FALSE)</f>
        <v>227</v>
      </c>
      <c r="D1759" s="36" t="s">
        <v>97</v>
      </c>
      <c r="E1759" s="36" t="s">
        <v>69</v>
      </c>
      <c r="F1759" s="36" t="s">
        <v>70</v>
      </c>
      <c r="G1759" s="36" t="s">
        <v>98</v>
      </c>
      <c r="H1759" s="36">
        <v>20</v>
      </c>
      <c r="I1759" s="36">
        <v>20</v>
      </c>
    </row>
    <row r="1760" spans="1:9" x14ac:dyDescent="0.35">
      <c r="A1760" s="36">
        <v>1541843</v>
      </c>
      <c r="B1760" s="36" t="str">
        <f>VLOOKUP(AllData[[#This Row],[Order]],MM[],3,FALSE)</f>
        <v>V5757341200400</v>
      </c>
      <c r="C1760" s="36">
        <f>VLOOKUP(AllData[[#This Row],[Order]],MM[],2,FALSE)</f>
        <v>227</v>
      </c>
      <c r="D1760" s="36" t="s">
        <v>99</v>
      </c>
      <c r="E1760" s="36" t="s">
        <v>69</v>
      </c>
      <c r="F1760" s="36" t="s">
        <v>70</v>
      </c>
      <c r="G1760" s="36" t="s">
        <v>100</v>
      </c>
      <c r="H1760" s="36">
        <v>50</v>
      </c>
      <c r="I1760" s="36">
        <v>50</v>
      </c>
    </row>
    <row r="1761" spans="1:9" x14ac:dyDescent="0.35">
      <c r="A1761" s="36">
        <v>1541843</v>
      </c>
      <c r="B1761" s="36" t="str">
        <f>VLOOKUP(AllData[[#This Row],[Order]],MM[],3,FALSE)</f>
        <v>V5757341200400</v>
      </c>
      <c r="C1761" s="36">
        <f>VLOOKUP(AllData[[#This Row],[Order]],MM[],2,FALSE)</f>
        <v>227</v>
      </c>
      <c r="D1761" s="36" t="s">
        <v>101</v>
      </c>
      <c r="E1761" s="36" t="s">
        <v>102</v>
      </c>
      <c r="F1761" s="36" t="s">
        <v>100</v>
      </c>
      <c r="G1761" s="36" t="s">
        <v>103</v>
      </c>
      <c r="H1761" s="36">
        <v>10</v>
      </c>
      <c r="I1761" s="36">
        <v>10</v>
      </c>
    </row>
    <row r="1762" spans="1:9" x14ac:dyDescent="0.35">
      <c r="A1762" s="36">
        <v>1541843</v>
      </c>
      <c r="B1762" s="36" t="str">
        <f>VLOOKUP(AllData[[#This Row],[Order]],MM[],3,FALSE)</f>
        <v>V5757341200400</v>
      </c>
      <c r="C1762" s="36">
        <f>VLOOKUP(AllData[[#This Row],[Order]],MM[],2,FALSE)</f>
        <v>227</v>
      </c>
      <c r="D1762" s="36" t="s">
        <v>104</v>
      </c>
      <c r="E1762" s="36" t="s">
        <v>102</v>
      </c>
      <c r="F1762" s="36" t="s">
        <v>100</v>
      </c>
      <c r="G1762" s="36" t="s">
        <v>106</v>
      </c>
      <c r="H1762" s="36">
        <v>10</v>
      </c>
      <c r="I1762" s="36">
        <v>10</v>
      </c>
    </row>
    <row r="1763" spans="1:9" x14ac:dyDescent="0.35">
      <c r="A1763" s="36">
        <v>1541843</v>
      </c>
      <c r="B1763" s="36" t="str">
        <f>VLOOKUP(AllData[[#This Row],[Order]],MM[],3,FALSE)</f>
        <v>V5757341200400</v>
      </c>
      <c r="C1763" s="36">
        <f>VLOOKUP(AllData[[#This Row],[Order]],MM[],2,FALSE)</f>
        <v>227</v>
      </c>
      <c r="D1763" s="36" t="s">
        <v>60</v>
      </c>
      <c r="E1763" s="36" t="s">
        <v>61</v>
      </c>
      <c r="F1763" s="36" t="s">
        <v>63</v>
      </c>
      <c r="G1763" s="36" t="s">
        <v>108</v>
      </c>
      <c r="H1763" s="36">
        <v>1103.58</v>
      </c>
      <c r="I1763" s="36">
        <v>1</v>
      </c>
    </row>
    <row r="1764" spans="1:9" x14ac:dyDescent="0.35">
      <c r="A1764" s="36">
        <v>1541843</v>
      </c>
      <c r="B1764" s="36" t="str">
        <f>VLOOKUP(AllData[[#This Row],[Order]],MM[],3,FALSE)</f>
        <v>V5757341200400</v>
      </c>
      <c r="C1764" s="36">
        <f>VLOOKUP(AllData[[#This Row],[Order]],MM[],2,FALSE)</f>
        <v>227</v>
      </c>
      <c r="D1764" s="36" t="s">
        <v>82</v>
      </c>
      <c r="E1764" s="36" t="s">
        <v>83</v>
      </c>
      <c r="F1764" s="36" t="s">
        <v>84</v>
      </c>
      <c r="G1764" s="36" t="s">
        <v>110</v>
      </c>
      <c r="H1764" s="36">
        <v>223.68</v>
      </c>
      <c r="I1764" s="36">
        <v>5</v>
      </c>
    </row>
    <row r="1765" spans="1:9" x14ac:dyDescent="0.35">
      <c r="A1765" s="36">
        <v>1541844</v>
      </c>
      <c r="B1765" s="36" t="str">
        <f>VLOOKUP(AllData[[#This Row],[Order]],MM[],3,FALSE)</f>
        <v>V5757341200600</v>
      </c>
      <c r="C1765" s="36">
        <f>VLOOKUP(AllData[[#This Row],[Order]],MM[],2,FALSE)</f>
        <v>226</v>
      </c>
      <c r="D1765" s="36" t="s">
        <v>60</v>
      </c>
      <c r="E1765" s="36" t="s">
        <v>61</v>
      </c>
      <c r="F1765" s="36" t="s">
        <v>63</v>
      </c>
      <c r="G1765" s="36" t="s">
        <v>64</v>
      </c>
      <c r="H1765" s="36">
        <v>0.78333333333333333</v>
      </c>
      <c r="I1765" s="36">
        <v>20</v>
      </c>
    </row>
    <row r="1766" spans="1:9" x14ac:dyDescent="0.35">
      <c r="A1766" s="36">
        <v>1541844</v>
      </c>
      <c r="B1766" s="36" t="str">
        <f>VLOOKUP(AllData[[#This Row],[Order]],MM[],3,FALSE)</f>
        <v>V5757341200600</v>
      </c>
      <c r="C1766" s="36">
        <f>VLOOKUP(AllData[[#This Row],[Order]],MM[],2,FALSE)</f>
        <v>226</v>
      </c>
      <c r="D1766" s="36" t="s">
        <v>68</v>
      </c>
      <c r="E1766" s="36" t="s">
        <v>69</v>
      </c>
      <c r="F1766" s="36" t="s">
        <v>70</v>
      </c>
      <c r="G1766" s="36" t="s">
        <v>71</v>
      </c>
      <c r="H1766" s="36">
        <v>30</v>
      </c>
      <c r="I1766" s="36">
        <v>30</v>
      </c>
    </row>
    <row r="1767" spans="1:9" x14ac:dyDescent="0.35">
      <c r="A1767" s="36">
        <v>1541844</v>
      </c>
      <c r="B1767" s="36" t="str">
        <f>VLOOKUP(AllData[[#This Row],[Order]],MM[],3,FALSE)</f>
        <v>V5757341200600</v>
      </c>
      <c r="C1767" s="36">
        <f>VLOOKUP(AllData[[#This Row],[Order]],MM[],2,FALSE)</f>
        <v>226</v>
      </c>
      <c r="D1767" s="36" t="s">
        <v>73</v>
      </c>
      <c r="E1767" s="36" t="s">
        <v>61</v>
      </c>
      <c r="F1767" s="36" t="s">
        <v>63</v>
      </c>
      <c r="G1767" s="36" t="s">
        <v>74</v>
      </c>
      <c r="H1767" s="36">
        <v>20.867000000000001</v>
      </c>
      <c r="I1767" s="36">
        <v>200</v>
      </c>
    </row>
    <row r="1768" spans="1:9" x14ac:dyDescent="0.35">
      <c r="A1768" s="36">
        <v>1541844</v>
      </c>
      <c r="B1768" s="36" t="str">
        <f>VLOOKUP(AllData[[#This Row],[Order]],MM[],3,FALSE)</f>
        <v>V5757341200600</v>
      </c>
      <c r="C1768" s="36">
        <f>VLOOKUP(AllData[[#This Row],[Order]],MM[],2,FALSE)</f>
        <v>226</v>
      </c>
      <c r="D1768" s="36" t="s">
        <v>75</v>
      </c>
      <c r="E1768" s="36" t="s">
        <v>61</v>
      </c>
      <c r="F1768" s="36" t="s">
        <v>63</v>
      </c>
      <c r="G1768" s="36" t="s">
        <v>76</v>
      </c>
      <c r="H1768" s="36">
        <v>12.766999999999999</v>
      </c>
      <c r="I1768" s="36">
        <v>500</v>
      </c>
    </row>
    <row r="1769" spans="1:9" x14ac:dyDescent="0.35">
      <c r="A1769" s="36">
        <v>1541844</v>
      </c>
      <c r="B1769" s="36" t="str">
        <f>VLOOKUP(AllData[[#This Row],[Order]],MM[],3,FALSE)</f>
        <v>V5757341200600</v>
      </c>
      <c r="C1769" s="36">
        <f>VLOOKUP(AllData[[#This Row],[Order]],MM[],2,FALSE)</f>
        <v>226</v>
      </c>
      <c r="D1769" s="36" t="s">
        <v>78</v>
      </c>
      <c r="E1769" s="36" t="s">
        <v>69</v>
      </c>
      <c r="F1769" s="36" t="s">
        <v>70</v>
      </c>
      <c r="G1769" s="36" t="s">
        <v>79</v>
      </c>
      <c r="H1769" s="36">
        <v>20</v>
      </c>
      <c r="I1769" s="36">
        <v>20</v>
      </c>
    </row>
    <row r="1770" spans="1:9" x14ac:dyDescent="0.35">
      <c r="A1770" s="36">
        <v>1541844</v>
      </c>
      <c r="B1770" s="36" t="str">
        <f>VLOOKUP(AllData[[#This Row],[Order]],MM[],3,FALSE)</f>
        <v>V5757341200600</v>
      </c>
      <c r="C1770" s="36">
        <f>VLOOKUP(AllData[[#This Row],[Order]],MM[],2,FALSE)</f>
        <v>226</v>
      </c>
      <c r="D1770" s="36" t="s">
        <v>80</v>
      </c>
      <c r="E1770" s="36" t="s">
        <v>69</v>
      </c>
      <c r="F1770" s="36" t="s">
        <v>70</v>
      </c>
      <c r="G1770" s="36" t="s">
        <v>81</v>
      </c>
      <c r="H1770" s="36">
        <v>20</v>
      </c>
      <c r="I1770" s="36">
        <v>20</v>
      </c>
    </row>
    <row r="1771" spans="1:9" x14ac:dyDescent="0.35">
      <c r="A1771" s="36">
        <v>1541844</v>
      </c>
      <c r="B1771" s="36" t="str">
        <f>VLOOKUP(AllData[[#This Row],[Order]],MM[],3,FALSE)</f>
        <v>V5757341200600</v>
      </c>
      <c r="C1771" s="36">
        <f>VLOOKUP(AllData[[#This Row],[Order]],MM[],2,FALSE)</f>
        <v>226</v>
      </c>
      <c r="D1771" s="36" t="s">
        <v>82</v>
      </c>
      <c r="E1771" s="36" t="s">
        <v>83</v>
      </c>
      <c r="F1771" s="36" t="s">
        <v>84</v>
      </c>
      <c r="G1771" s="36" t="s">
        <v>84</v>
      </c>
      <c r="H1771" s="36">
        <v>532.74</v>
      </c>
      <c r="I1771" s="36">
        <v>450</v>
      </c>
    </row>
    <row r="1772" spans="1:9" x14ac:dyDescent="0.35">
      <c r="A1772" s="36">
        <v>1541844</v>
      </c>
      <c r="B1772" s="36" t="str">
        <f>VLOOKUP(AllData[[#This Row],[Order]],MM[],3,FALSE)</f>
        <v>V5757341200600</v>
      </c>
      <c r="C1772" s="36">
        <f>VLOOKUP(AllData[[#This Row],[Order]],MM[],2,FALSE)</f>
        <v>226</v>
      </c>
      <c r="D1772" s="36" t="s">
        <v>85</v>
      </c>
      <c r="E1772" s="36" t="s">
        <v>86</v>
      </c>
      <c r="F1772" s="36" t="s">
        <v>87</v>
      </c>
      <c r="G1772" s="36" t="s">
        <v>87</v>
      </c>
      <c r="H1772" s="36">
        <v>20</v>
      </c>
      <c r="I1772" s="36">
        <v>20</v>
      </c>
    </row>
    <row r="1773" spans="1:9" x14ac:dyDescent="0.35">
      <c r="A1773" s="36">
        <v>1541844</v>
      </c>
      <c r="B1773" s="36" t="str">
        <f>VLOOKUP(AllData[[#This Row],[Order]],MM[],3,FALSE)</f>
        <v>V5757341200600</v>
      </c>
      <c r="C1773" s="36">
        <f>VLOOKUP(AllData[[#This Row],[Order]],MM[],2,FALSE)</f>
        <v>226</v>
      </c>
      <c r="D1773" s="36" t="s">
        <v>88</v>
      </c>
      <c r="E1773" s="36" t="s">
        <v>89</v>
      </c>
      <c r="F1773" s="36" t="s">
        <v>91</v>
      </c>
      <c r="G1773" s="36" t="s">
        <v>92</v>
      </c>
      <c r="H1773" s="36"/>
      <c r="I1773" s="36">
        <v>0</v>
      </c>
    </row>
    <row r="1774" spans="1:9" x14ac:dyDescent="0.35">
      <c r="A1774" s="36">
        <v>1541844</v>
      </c>
      <c r="B1774" s="36" t="str">
        <f>VLOOKUP(AllData[[#This Row],[Order]],MM[],3,FALSE)</f>
        <v>V5757341200600</v>
      </c>
      <c r="C1774" s="36">
        <f>VLOOKUP(AllData[[#This Row],[Order]],MM[],2,FALSE)</f>
        <v>226</v>
      </c>
      <c r="D1774" s="36" t="s">
        <v>95</v>
      </c>
      <c r="E1774" s="36" t="s">
        <v>61</v>
      </c>
      <c r="F1774" s="36" t="s">
        <v>63</v>
      </c>
      <c r="G1774" s="36" t="s">
        <v>96</v>
      </c>
      <c r="H1774" s="36">
        <v>65.28</v>
      </c>
      <c r="I1774" s="36">
        <v>40</v>
      </c>
    </row>
    <row r="1775" spans="1:9" x14ac:dyDescent="0.35">
      <c r="A1775" s="36">
        <v>1541844</v>
      </c>
      <c r="B1775" s="36" t="str">
        <f>VLOOKUP(AllData[[#This Row],[Order]],MM[],3,FALSE)</f>
        <v>V5757341200600</v>
      </c>
      <c r="C1775" s="36">
        <f>VLOOKUP(AllData[[#This Row],[Order]],MM[],2,FALSE)</f>
        <v>226</v>
      </c>
      <c r="D1775" s="36" t="s">
        <v>97</v>
      </c>
      <c r="E1775" s="36" t="s">
        <v>69</v>
      </c>
      <c r="F1775" s="36" t="s">
        <v>70</v>
      </c>
      <c r="G1775" s="36" t="s">
        <v>98</v>
      </c>
      <c r="H1775" s="36">
        <v>20</v>
      </c>
      <c r="I1775" s="36">
        <v>20</v>
      </c>
    </row>
    <row r="1776" spans="1:9" x14ac:dyDescent="0.35">
      <c r="A1776" s="36">
        <v>1541844</v>
      </c>
      <c r="B1776" s="36" t="str">
        <f>VLOOKUP(AllData[[#This Row],[Order]],MM[],3,FALSE)</f>
        <v>V5757341200600</v>
      </c>
      <c r="C1776" s="36">
        <f>VLOOKUP(AllData[[#This Row],[Order]],MM[],2,FALSE)</f>
        <v>226</v>
      </c>
      <c r="D1776" s="36" t="s">
        <v>99</v>
      </c>
      <c r="E1776" s="36" t="s">
        <v>69</v>
      </c>
      <c r="F1776" s="36" t="s">
        <v>70</v>
      </c>
      <c r="G1776" s="36" t="s">
        <v>100</v>
      </c>
      <c r="H1776" s="36">
        <v>50</v>
      </c>
      <c r="I1776" s="36">
        <v>50</v>
      </c>
    </row>
    <row r="1777" spans="1:9" x14ac:dyDescent="0.35">
      <c r="A1777" s="36">
        <v>1541844</v>
      </c>
      <c r="B1777" s="36" t="str">
        <f>VLOOKUP(AllData[[#This Row],[Order]],MM[],3,FALSE)</f>
        <v>V5757341200600</v>
      </c>
      <c r="C1777" s="36">
        <f>VLOOKUP(AllData[[#This Row],[Order]],MM[],2,FALSE)</f>
        <v>226</v>
      </c>
      <c r="D1777" s="36" t="s">
        <v>101</v>
      </c>
      <c r="E1777" s="36" t="s">
        <v>102</v>
      </c>
      <c r="F1777" s="36" t="s">
        <v>100</v>
      </c>
      <c r="G1777" s="36" t="s">
        <v>103</v>
      </c>
      <c r="H1777" s="36">
        <v>10</v>
      </c>
      <c r="I1777" s="36">
        <v>10</v>
      </c>
    </row>
    <row r="1778" spans="1:9" x14ac:dyDescent="0.35">
      <c r="A1778" s="36">
        <v>1541844</v>
      </c>
      <c r="B1778" s="36" t="str">
        <f>VLOOKUP(AllData[[#This Row],[Order]],MM[],3,FALSE)</f>
        <v>V5757341200600</v>
      </c>
      <c r="C1778" s="36">
        <f>VLOOKUP(AllData[[#This Row],[Order]],MM[],2,FALSE)</f>
        <v>226</v>
      </c>
      <c r="D1778" s="36" t="s">
        <v>104</v>
      </c>
      <c r="E1778" s="36" t="s">
        <v>102</v>
      </c>
      <c r="F1778" s="36" t="s">
        <v>100</v>
      </c>
      <c r="G1778" s="36" t="s">
        <v>106</v>
      </c>
      <c r="H1778" s="36">
        <v>10</v>
      </c>
      <c r="I1778" s="36">
        <v>10</v>
      </c>
    </row>
    <row r="1779" spans="1:9" x14ac:dyDescent="0.35">
      <c r="A1779" s="36">
        <v>1541844</v>
      </c>
      <c r="B1779" s="36" t="str">
        <f>VLOOKUP(AllData[[#This Row],[Order]],MM[],3,FALSE)</f>
        <v>V5757341200600</v>
      </c>
      <c r="C1779" s="36">
        <f>VLOOKUP(AllData[[#This Row],[Order]],MM[],2,FALSE)</f>
        <v>226</v>
      </c>
      <c r="D1779" s="36" t="s">
        <v>60</v>
      </c>
      <c r="E1779" s="36" t="s">
        <v>61</v>
      </c>
      <c r="F1779" s="36" t="s">
        <v>63</v>
      </c>
      <c r="G1779" s="36" t="s">
        <v>108</v>
      </c>
      <c r="H1779" s="36">
        <v>2174.64</v>
      </c>
      <c r="I1779" s="36">
        <v>1</v>
      </c>
    </row>
    <row r="1780" spans="1:9" x14ac:dyDescent="0.35">
      <c r="A1780" s="36">
        <v>1541844</v>
      </c>
      <c r="B1780" s="36" t="str">
        <f>VLOOKUP(AllData[[#This Row],[Order]],MM[],3,FALSE)</f>
        <v>V5757341200600</v>
      </c>
      <c r="C1780" s="36">
        <f>VLOOKUP(AllData[[#This Row],[Order]],MM[],2,FALSE)</f>
        <v>226</v>
      </c>
      <c r="D1780" s="36" t="s">
        <v>82</v>
      </c>
      <c r="E1780" s="36" t="s">
        <v>83</v>
      </c>
      <c r="F1780" s="36" t="s">
        <v>84</v>
      </c>
      <c r="G1780" s="36" t="s">
        <v>110</v>
      </c>
      <c r="H1780" s="36">
        <v>204.96</v>
      </c>
      <c r="I1780" s="36">
        <v>5</v>
      </c>
    </row>
    <row r="1781" spans="1:9" x14ac:dyDescent="0.35">
      <c r="A1781" s="36">
        <v>1541846</v>
      </c>
      <c r="B1781" s="36" t="str">
        <f>VLOOKUP(AllData[[#This Row],[Order]],MM[],3,FALSE)</f>
        <v>V5757301200200R</v>
      </c>
      <c r="C1781" s="36">
        <f>VLOOKUP(AllData[[#This Row],[Order]],MM[],2,FALSE)</f>
        <v>227</v>
      </c>
      <c r="D1781" s="36" t="s">
        <v>60</v>
      </c>
      <c r="E1781" s="36" t="s">
        <v>61</v>
      </c>
      <c r="F1781" s="36" t="s">
        <v>63</v>
      </c>
      <c r="G1781" s="36" t="s">
        <v>64</v>
      </c>
      <c r="H1781" s="36">
        <v>5.5330000000000004</v>
      </c>
      <c r="I1781" s="36">
        <v>20</v>
      </c>
    </row>
    <row r="1782" spans="1:9" x14ac:dyDescent="0.35">
      <c r="A1782" s="36">
        <v>1541846</v>
      </c>
      <c r="B1782" s="36" t="str">
        <f>VLOOKUP(AllData[[#This Row],[Order]],MM[],3,FALSE)</f>
        <v>V5757301200200R</v>
      </c>
      <c r="C1782" s="36">
        <f>VLOOKUP(AllData[[#This Row],[Order]],MM[],2,FALSE)</f>
        <v>227</v>
      </c>
      <c r="D1782" s="36" t="s">
        <v>68</v>
      </c>
      <c r="E1782" s="36" t="s">
        <v>69</v>
      </c>
      <c r="F1782" s="36" t="s">
        <v>70</v>
      </c>
      <c r="G1782" s="36" t="s">
        <v>71</v>
      </c>
      <c r="H1782" s="36">
        <v>30</v>
      </c>
      <c r="I1782" s="36">
        <v>30</v>
      </c>
    </row>
    <row r="1783" spans="1:9" x14ac:dyDescent="0.35">
      <c r="A1783" s="36">
        <v>1541846</v>
      </c>
      <c r="B1783" s="36" t="str">
        <f>VLOOKUP(AllData[[#This Row],[Order]],MM[],3,FALSE)</f>
        <v>V5757301200200R</v>
      </c>
      <c r="C1783" s="36">
        <f>VLOOKUP(AllData[[#This Row],[Order]],MM[],2,FALSE)</f>
        <v>227</v>
      </c>
      <c r="D1783" s="36" t="s">
        <v>73</v>
      </c>
      <c r="E1783" s="36" t="s">
        <v>61</v>
      </c>
      <c r="F1783" s="36" t="s">
        <v>63</v>
      </c>
      <c r="G1783" s="36" t="s">
        <v>74</v>
      </c>
      <c r="H1783" s="36">
        <v>655.98</v>
      </c>
      <c r="I1783" s="36">
        <v>200</v>
      </c>
    </row>
    <row r="1784" spans="1:9" x14ac:dyDescent="0.35">
      <c r="A1784" s="36">
        <v>1541846</v>
      </c>
      <c r="B1784" s="36" t="str">
        <f>VLOOKUP(AllData[[#This Row],[Order]],MM[],3,FALSE)</f>
        <v>V5757301200200R</v>
      </c>
      <c r="C1784" s="36">
        <f>VLOOKUP(AllData[[#This Row],[Order]],MM[],2,FALSE)</f>
        <v>227</v>
      </c>
      <c r="D1784" s="36" t="s">
        <v>75</v>
      </c>
      <c r="E1784" s="36" t="s">
        <v>61</v>
      </c>
      <c r="F1784" s="36" t="s">
        <v>63</v>
      </c>
      <c r="G1784" s="36" t="s">
        <v>76</v>
      </c>
      <c r="H1784" s="36">
        <v>1574.9399999999998</v>
      </c>
      <c r="I1784" s="36">
        <v>500</v>
      </c>
    </row>
    <row r="1785" spans="1:9" x14ac:dyDescent="0.35">
      <c r="A1785" s="36">
        <v>1541846</v>
      </c>
      <c r="B1785" s="36" t="str">
        <f>VLOOKUP(AllData[[#This Row],[Order]],MM[],3,FALSE)</f>
        <v>V5757301200200R</v>
      </c>
      <c r="C1785" s="36">
        <f>VLOOKUP(AllData[[#This Row],[Order]],MM[],2,FALSE)</f>
        <v>227</v>
      </c>
      <c r="D1785" s="36" t="s">
        <v>78</v>
      </c>
      <c r="E1785" s="36" t="s">
        <v>69</v>
      </c>
      <c r="F1785" s="36" t="s">
        <v>70</v>
      </c>
      <c r="G1785" s="36" t="s">
        <v>79</v>
      </c>
      <c r="H1785" s="36">
        <v>20</v>
      </c>
      <c r="I1785" s="36">
        <v>20</v>
      </c>
    </row>
    <row r="1786" spans="1:9" x14ac:dyDescent="0.35">
      <c r="A1786" s="36">
        <v>1541846</v>
      </c>
      <c r="B1786" s="36" t="str">
        <f>VLOOKUP(AllData[[#This Row],[Order]],MM[],3,FALSE)</f>
        <v>V5757301200200R</v>
      </c>
      <c r="C1786" s="36">
        <f>VLOOKUP(AllData[[#This Row],[Order]],MM[],2,FALSE)</f>
        <v>227</v>
      </c>
      <c r="D1786" s="36" t="s">
        <v>80</v>
      </c>
      <c r="E1786" s="36" t="s">
        <v>69</v>
      </c>
      <c r="F1786" s="36" t="s">
        <v>70</v>
      </c>
      <c r="G1786" s="36" t="s">
        <v>81</v>
      </c>
      <c r="H1786" s="36">
        <v>20</v>
      </c>
      <c r="I1786" s="36">
        <v>20</v>
      </c>
    </row>
    <row r="1787" spans="1:9" x14ac:dyDescent="0.35">
      <c r="A1787" s="36">
        <v>1541846</v>
      </c>
      <c r="B1787" s="36" t="str">
        <f>VLOOKUP(AllData[[#This Row],[Order]],MM[],3,FALSE)</f>
        <v>V5757301200200R</v>
      </c>
      <c r="C1787" s="36">
        <f>VLOOKUP(AllData[[#This Row],[Order]],MM[],2,FALSE)</f>
        <v>227</v>
      </c>
      <c r="D1787" s="36" t="s">
        <v>82</v>
      </c>
      <c r="E1787" s="36" t="s">
        <v>83</v>
      </c>
      <c r="F1787" s="36" t="s">
        <v>84</v>
      </c>
      <c r="G1787" s="36" t="s">
        <v>84</v>
      </c>
      <c r="H1787" s="36">
        <v>466.44</v>
      </c>
      <c r="I1787" s="36">
        <v>450</v>
      </c>
    </row>
    <row r="1788" spans="1:9" x14ac:dyDescent="0.35">
      <c r="A1788" s="36">
        <v>1541846</v>
      </c>
      <c r="B1788" s="36" t="str">
        <f>VLOOKUP(AllData[[#This Row],[Order]],MM[],3,FALSE)</f>
        <v>V5757301200200R</v>
      </c>
      <c r="C1788" s="36">
        <f>VLOOKUP(AllData[[#This Row],[Order]],MM[],2,FALSE)</f>
        <v>227</v>
      </c>
      <c r="D1788" s="36" t="s">
        <v>85</v>
      </c>
      <c r="E1788" s="36" t="s">
        <v>86</v>
      </c>
      <c r="F1788" s="36" t="s">
        <v>87</v>
      </c>
      <c r="G1788" s="36" t="s">
        <v>87</v>
      </c>
      <c r="H1788" s="36">
        <v>20</v>
      </c>
      <c r="I1788" s="36">
        <v>20</v>
      </c>
    </row>
    <row r="1789" spans="1:9" x14ac:dyDescent="0.35">
      <c r="A1789" s="36">
        <v>1541846</v>
      </c>
      <c r="B1789" s="36" t="str">
        <f>VLOOKUP(AllData[[#This Row],[Order]],MM[],3,FALSE)</f>
        <v>V5757301200200R</v>
      </c>
      <c r="C1789" s="36">
        <f>VLOOKUP(AllData[[#This Row],[Order]],MM[],2,FALSE)</f>
        <v>227</v>
      </c>
      <c r="D1789" s="36" t="s">
        <v>88</v>
      </c>
      <c r="E1789" s="36" t="s">
        <v>89</v>
      </c>
      <c r="F1789" s="36" t="s">
        <v>91</v>
      </c>
      <c r="G1789" s="36" t="s">
        <v>92</v>
      </c>
      <c r="H1789" s="36"/>
      <c r="I1789" s="36">
        <v>0</v>
      </c>
    </row>
    <row r="1790" spans="1:9" x14ac:dyDescent="0.35">
      <c r="A1790" s="36">
        <v>1541846</v>
      </c>
      <c r="B1790" s="36" t="str">
        <f>VLOOKUP(AllData[[#This Row],[Order]],MM[],3,FALSE)</f>
        <v>V5757301200200R</v>
      </c>
      <c r="C1790" s="36">
        <f>VLOOKUP(AllData[[#This Row],[Order]],MM[],2,FALSE)</f>
        <v>227</v>
      </c>
      <c r="D1790" s="36" t="s">
        <v>95</v>
      </c>
      <c r="E1790" s="36" t="s">
        <v>61</v>
      </c>
      <c r="F1790" s="36" t="s">
        <v>63</v>
      </c>
      <c r="G1790" s="36" t="s">
        <v>96</v>
      </c>
      <c r="H1790" s="36">
        <v>132.72</v>
      </c>
      <c r="I1790" s="36">
        <v>40</v>
      </c>
    </row>
    <row r="1791" spans="1:9" x14ac:dyDescent="0.35">
      <c r="A1791" s="36">
        <v>1541846</v>
      </c>
      <c r="B1791" s="36" t="str">
        <f>VLOOKUP(AllData[[#This Row],[Order]],MM[],3,FALSE)</f>
        <v>V5757301200200R</v>
      </c>
      <c r="C1791" s="36">
        <f>VLOOKUP(AllData[[#This Row],[Order]],MM[],2,FALSE)</f>
        <v>227</v>
      </c>
      <c r="D1791" s="36" t="s">
        <v>97</v>
      </c>
      <c r="E1791" s="36" t="s">
        <v>69</v>
      </c>
      <c r="F1791" s="36" t="s">
        <v>70</v>
      </c>
      <c r="G1791" s="36" t="s">
        <v>98</v>
      </c>
      <c r="H1791" s="36">
        <v>20</v>
      </c>
      <c r="I1791" s="36">
        <v>20</v>
      </c>
    </row>
    <row r="1792" spans="1:9" x14ac:dyDescent="0.35">
      <c r="A1792" s="36">
        <v>1541846</v>
      </c>
      <c r="B1792" s="36" t="str">
        <f>VLOOKUP(AllData[[#This Row],[Order]],MM[],3,FALSE)</f>
        <v>V5757301200200R</v>
      </c>
      <c r="C1792" s="36">
        <f>VLOOKUP(AllData[[#This Row],[Order]],MM[],2,FALSE)</f>
        <v>227</v>
      </c>
      <c r="D1792" s="36" t="s">
        <v>99</v>
      </c>
      <c r="E1792" s="36" t="s">
        <v>69</v>
      </c>
      <c r="F1792" s="36" t="s">
        <v>70</v>
      </c>
      <c r="G1792" s="36" t="s">
        <v>100</v>
      </c>
      <c r="H1792" s="36">
        <v>50</v>
      </c>
      <c r="I1792" s="36">
        <v>50</v>
      </c>
    </row>
    <row r="1793" spans="1:9" x14ac:dyDescent="0.35">
      <c r="A1793" s="36">
        <v>1541846</v>
      </c>
      <c r="B1793" s="36" t="str">
        <f>VLOOKUP(AllData[[#This Row],[Order]],MM[],3,FALSE)</f>
        <v>V5757301200200R</v>
      </c>
      <c r="C1793" s="36">
        <f>VLOOKUP(AllData[[#This Row],[Order]],MM[],2,FALSE)</f>
        <v>227</v>
      </c>
      <c r="D1793" s="36" t="s">
        <v>101</v>
      </c>
      <c r="E1793" s="36" t="s">
        <v>102</v>
      </c>
      <c r="F1793" s="36" t="s">
        <v>100</v>
      </c>
      <c r="G1793" s="36" t="s">
        <v>103</v>
      </c>
      <c r="H1793" s="36">
        <v>10</v>
      </c>
      <c r="I1793" s="36">
        <v>10</v>
      </c>
    </row>
    <row r="1794" spans="1:9" x14ac:dyDescent="0.35">
      <c r="A1794" s="36">
        <v>1541846</v>
      </c>
      <c r="B1794" s="36" t="str">
        <f>VLOOKUP(AllData[[#This Row],[Order]],MM[],3,FALSE)</f>
        <v>V5757301200200R</v>
      </c>
      <c r="C1794" s="36">
        <f>VLOOKUP(AllData[[#This Row],[Order]],MM[],2,FALSE)</f>
        <v>227</v>
      </c>
      <c r="D1794" s="36" t="s">
        <v>104</v>
      </c>
      <c r="E1794" s="36" t="s">
        <v>102</v>
      </c>
      <c r="F1794" s="36" t="s">
        <v>100</v>
      </c>
      <c r="G1794" s="36" t="s">
        <v>106</v>
      </c>
      <c r="H1794" s="36">
        <v>10</v>
      </c>
      <c r="I1794" s="36">
        <v>10</v>
      </c>
    </row>
    <row r="1795" spans="1:9" x14ac:dyDescent="0.35">
      <c r="A1795" s="36">
        <v>1541846</v>
      </c>
      <c r="B1795" s="36" t="str">
        <f>VLOOKUP(AllData[[#This Row],[Order]],MM[],3,FALSE)</f>
        <v>V5757301200200R</v>
      </c>
      <c r="C1795" s="36">
        <f>VLOOKUP(AllData[[#This Row],[Order]],MM[],2,FALSE)</f>
        <v>227</v>
      </c>
      <c r="D1795" s="36" t="s">
        <v>60</v>
      </c>
      <c r="E1795" s="36" t="s">
        <v>61</v>
      </c>
      <c r="F1795" s="36" t="s">
        <v>63</v>
      </c>
      <c r="G1795" s="36" t="s">
        <v>108</v>
      </c>
      <c r="H1795" s="36">
        <v>600.24</v>
      </c>
      <c r="I1795" s="36">
        <v>1</v>
      </c>
    </row>
    <row r="1796" spans="1:9" x14ac:dyDescent="0.35">
      <c r="A1796" s="36">
        <v>1541846</v>
      </c>
      <c r="B1796" s="36" t="str">
        <f>VLOOKUP(AllData[[#This Row],[Order]],MM[],3,FALSE)</f>
        <v>V5757301200200R</v>
      </c>
      <c r="C1796" s="36">
        <f>VLOOKUP(AllData[[#This Row],[Order]],MM[],2,FALSE)</f>
        <v>227</v>
      </c>
      <c r="D1796" s="36" t="s">
        <v>82</v>
      </c>
      <c r="E1796" s="36" t="s">
        <v>83</v>
      </c>
      <c r="F1796" s="36" t="s">
        <v>84</v>
      </c>
      <c r="G1796" s="36" t="s">
        <v>110</v>
      </c>
      <c r="H1796" s="36"/>
      <c r="I1796" s="36">
        <v>5</v>
      </c>
    </row>
    <row r="1797" spans="1:9" x14ac:dyDescent="0.35">
      <c r="A1797" s="36">
        <v>1541848</v>
      </c>
      <c r="B1797" s="36" t="str">
        <f>VLOOKUP(AllData[[#This Row],[Order]],MM[],3,FALSE)</f>
        <v>V5757321200600</v>
      </c>
      <c r="C1797" s="36">
        <f>VLOOKUP(AllData[[#This Row],[Order]],MM[],2,FALSE)</f>
        <v>226</v>
      </c>
      <c r="D1797" s="36" t="s">
        <v>60</v>
      </c>
      <c r="E1797" s="36" t="s">
        <v>61</v>
      </c>
      <c r="F1797" s="36" t="s">
        <v>63</v>
      </c>
      <c r="G1797" s="36" t="s">
        <v>139</v>
      </c>
      <c r="H1797" s="36">
        <v>0.78333333333333333</v>
      </c>
      <c r="I1797" s="36">
        <v>20</v>
      </c>
    </row>
    <row r="1798" spans="1:9" x14ac:dyDescent="0.35">
      <c r="A1798" s="36">
        <v>1541848</v>
      </c>
      <c r="B1798" s="36" t="str">
        <f>VLOOKUP(AllData[[#This Row],[Order]],MM[],3,FALSE)</f>
        <v>V5757321200600</v>
      </c>
      <c r="C1798" s="36">
        <f>VLOOKUP(AllData[[#This Row],[Order]],MM[],2,FALSE)</f>
        <v>226</v>
      </c>
      <c r="D1798" s="36" t="s">
        <v>68</v>
      </c>
      <c r="E1798" s="36" t="s">
        <v>69</v>
      </c>
      <c r="F1798" s="36" t="s">
        <v>70</v>
      </c>
      <c r="G1798" s="36" t="s">
        <v>71</v>
      </c>
      <c r="H1798" s="36">
        <v>30</v>
      </c>
      <c r="I1798" s="36">
        <v>30</v>
      </c>
    </row>
    <row r="1799" spans="1:9" x14ac:dyDescent="0.35">
      <c r="A1799" s="36">
        <v>1541848</v>
      </c>
      <c r="B1799" s="36" t="str">
        <f>VLOOKUP(AllData[[#This Row],[Order]],MM[],3,FALSE)</f>
        <v>V5757321200600</v>
      </c>
      <c r="C1799" s="36">
        <f>VLOOKUP(AllData[[#This Row],[Order]],MM[],2,FALSE)</f>
        <v>226</v>
      </c>
      <c r="D1799" s="36" t="s">
        <v>73</v>
      </c>
      <c r="E1799" s="36" t="s">
        <v>61</v>
      </c>
      <c r="F1799" s="36" t="s">
        <v>63</v>
      </c>
      <c r="G1799" s="36" t="s">
        <v>74</v>
      </c>
      <c r="H1799" s="36">
        <v>1235.8799999999999</v>
      </c>
      <c r="I1799" s="36">
        <v>200</v>
      </c>
    </row>
    <row r="1800" spans="1:9" x14ac:dyDescent="0.35">
      <c r="A1800" s="36">
        <v>1541848</v>
      </c>
      <c r="B1800" s="36" t="str">
        <f>VLOOKUP(AllData[[#This Row],[Order]],MM[],3,FALSE)</f>
        <v>V5757321200600</v>
      </c>
      <c r="C1800" s="36">
        <f>VLOOKUP(AllData[[#This Row],[Order]],MM[],2,FALSE)</f>
        <v>226</v>
      </c>
      <c r="D1800" s="36" t="s">
        <v>75</v>
      </c>
      <c r="E1800" s="36" t="s">
        <v>61</v>
      </c>
      <c r="F1800" s="36" t="s">
        <v>63</v>
      </c>
      <c r="G1800" s="36" t="s">
        <v>76</v>
      </c>
      <c r="H1800" s="36">
        <v>432.36</v>
      </c>
      <c r="I1800" s="36">
        <v>500</v>
      </c>
    </row>
    <row r="1801" spans="1:9" x14ac:dyDescent="0.35">
      <c r="A1801" s="36">
        <v>1541848</v>
      </c>
      <c r="B1801" s="36" t="str">
        <f>VLOOKUP(AllData[[#This Row],[Order]],MM[],3,FALSE)</f>
        <v>V5757321200600</v>
      </c>
      <c r="C1801" s="36">
        <f>VLOOKUP(AllData[[#This Row],[Order]],MM[],2,FALSE)</f>
        <v>226</v>
      </c>
      <c r="D1801" s="36" t="s">
        <v>78</v>
      </c>
      <c r="E1801" s="36" t="s">
        <v>69</v>
      </c>
      <c r="F1801" s="36" t="s">
        <v>70</v>
      </c>
      <c r="G1801" s="36" t="s">
        <v>79</v>
      </c>
      <c r="H1801" s="36">
        <v>20</v>
      </c>
      <c r="I1801" s="36">
        <v>20</v>
      </c>
    </row>
    <row r="1802" spans="1:9" x14ac:dyDescent="0.35">
      <c r="A1802" s="36">
        <v>1541848</v>
      </c>
      <c r="B1802" s="36" t="str">
        <f>VLOOKUP(AllData[[#This Row],[Order]],MM[],3,FALSE)</f>
        <v>V5757321200600</v>
      </c>
      <c r="C1802" s="36">
        <f>VLOOKUP(AllData[[#This Row],[Order]],MM[],2,FALSE)</f>
        <v>226</v>
      </c>
      <c r="D1802" s="36" t="s">
        <v>80</v>
      </c>
      <c r="E1802" s="36" t="s">
        <v>69</v>
      </c>
      <c r="F1802" s="36" t="s">
        <v>70</v>
      </c>
      <c r="G1802" s="36" t="s">
        <v>81</v>
      </c>
      <c r="H1802" s="36">
        <v>20</v>
      </c>
      <c r="I1802" s="36">
        <v>20</v>
      </c>
    </row>
    <row r="1803" spans="1:9" x14ac:dyDescent="0.35">
      <c r="A1803" s="36">
        <v>1541848</v>
      </c>
      <c r="B1803" s="36" t="str">
        <f>VLOOKUP(AllData[[#This Row],[Order]],MM[],3,FALSE)</f>
        <v>V5757321200600</v>
      </c>
      <c r="C1803" s="36">
        <f>VLOOKUP(AllData[[#This Row],[Order]],MM[],2,FALSE)</f>
        <v>226</v>
      </c>
      <c r="D1803" s="36" t="s">
        <v>82</v>
      </c>
      <c r="E1803" s="36" t="s">
        <v>83</v>
      </c>
      <c r="F1803" s="36" t="s">
        <v>84</v>
      </c>
      <c r="G1803" s="36" t="s">
        <v>84</v>
      </c>
      <c r="H1803" s="36">
        <v>637.80000000000007</v>
      </c>
      <c r="I1803" s="36">
        <v>450</v>
      </c>
    </row>
    <row r="1804" spans="1:9" x14ac:dyDescent="0.35">
      <c r="A1804" s="36">
        <v>1541848</v>
      </c>
      <c r="B1804" s="36" t="str">
        <f>VLOOKUP(AllData[[#This Row],[Order]],MM[],3,FALSE)</f>
        <v>V5757321200600</v>
      </c>
      <c r="C1804" s="36">
        <f>VLOOKUP(AllData[[#This Row],[Order]],MM[],2,FALSE)</f>
        <v>226</v>
      </c>
      <c r="D1804" s="36" t="s">
        <v>85</v>
      </c>
      <c r="E1804" s="36" t="s">
        <v>86</v>
      </c>
      <c r="F1804" s="36" t="s">
        <v>87</v>
      </c>
      <c r="G1804" s="36" t="s">
        <v>87</v>
      </c>
      <c r="H1804" s="36">
        <v>20</v>
      </c>
      <c r="I1804" s="36">
        <v>20</v>
      </c>
    </row>
    <row r="1805" spans="1:9" x14ac:dyDescent="0.35">
      <c r="A1805" s="36">
        <v>1541848</v>
      </c>
      <c r="B1805" s="36" t="str">
        <f>VLOOKUP(AllData[[#This Row],[Order]],MM[],3,FALSE)</f>
        <v>V5757321200600</v>
      </c>
      <c r="C1805" s="36">
        <f>VLOOKUP(AllData[[#This Row],[Order]],MM[],2,FALSE)</f>
        <v>226</v>
      </c>
      <c r="D1805" s="36" t="s">
        <v>88</v>
      </c>
      <c r="E1805" s="36" t="s">
        <v>89</v>
      </c>
      <c r="F1805" s="36" t="s">
        <v>91</v>
      </c>
      <c r="G1805" s="36" t="s">
        <v>92</v>
      </c>
      <c r="H1805" s="36"/>
      <c r="I1805" s="36">
        <v>0</v>
      </c>
    </row>
    <row r="1806" spans="1:9" x14ac:dyDescent="0.35">
      <c r="A1806" s="36">
        <v>1541848</v>
      </c>
      <c r="B1806" s="36" t="str">
        <f>VLOOKUP(AllData[[#This Row],[Order]],MM[],3,FALSE)</f>
        <v>V5757321200600</v>
      </c>
      <c r="C1806" s="36">
        <f>VLOOKUP(AllData[[#This Row],[Order]],MM[],2,FALSE)</f>
        <v>226</v>
      </c>
      <c r="D1806" s="36" t="s">
        <v>95</v>
      </c>
      <c r="E1806" s="36" t="s">
        <v>61</v>
      </c>
      <c r="F1806" s="36" t="s">
        <v>63</v>
      </c>
      <c r="G1806" s="36" t="s">
        <v>96</v>
      </c>
      <c r="H1806" s="36">
        <v>65.160000000000011</v>
      </c>
      <c r="I1806" s="36">
        <v>40</v>
      </c>
    </row>
    <row r="1807" spans="1:9" x14ac:dyDescent="0.35">
      <c r="A1807" s="36">
        <v>1541848</v>
      </c>
      <c r="B1807" s="36" t="str">
        <f>VLOOKUP(AllData[[#This Row],[Order]],MM[],3,FALSE)</f>
        <v>V5757321200600</v>
      </c>
      <c r="C1807" s="36">
        <f>VLOOKUP(AllData[[#This Row],[Order]],MM[],2,FALSE)</f>
        <v>226</v>
      </c>
      <c r="D1807" s="36" t="s">
        <v>97</v>
      </c>
      <c r="E1807" s="36" t="s">
        <v>69</v>
      </c>
      <c r="F1807" s="36" t="s">
        <v>70</v>
      </c>
      <c r="G1807" s="36" t="s">
        <v>98</v>
      </c>
      <c r="H1807" s="36">
        <v>20</v>
      </c>
      <c r="I1807" s="36">
        <v>20</v>
      </c>
    </row>
    <row r="1808" spans="1:9" x14ac:dyDescent="0.35">
      <c r="A1808" s="36">
        <v>1541848</v>
      </c>
      <c r="B1808" s="36" t="str">
        <f>VLOOKUP(AllData[[#This Row],[Order]],MM[],3,FALSE)</f>
        <v>V5757321200600</v>
      </c>
      <c r="C1808" s="36">
        <f>VLOOKUP(AllData[[#This Row],[Order]],MM[],2,FALSE)</f>
        <v>226</v>
      </c>
      <c r="D1808" s="36" t="s">
        <v>99</v>
      </c>
      <c r="E1808" s="36" t="s">
        <v>69</v>
      </c>
      <c r="F1808" s="36" t="s">
        <v>70</v>
      </c>
      <c r="G1808" s="36" t="s">
        <v>100</v>
      </c>
      <c r="H1808" s="36">
        <v>50</v>
      </c>
      <c r="I1808" s="36">
        <v>50</v>
      </c>
    </row>
    <row r="1809" spans="1:9" x14ac:dyDescent="0.35">
      <c r="A1809" s="36">
        <v>1541848</v>
      </c>
      <c r="B1809" s="36" t="str">
        <f>VLOOKUP(AllData[[#This Row],[Order]],MM[],3,FALSE)</f>
        <v>V5757321200600</v>
      </c>
      <c r="C1809" s="36">
        <f>VLOOKUP(AllData[[#This Row],[Order]],MM[],2,FALSE)</f>
        <v>226</v>
      </c>
      <c r="D1809" s="36" t="s">
        <v>101</v>
      </c>
      <c r="E1809" s="36" t="s">
        <v>102</v>
      </c>
      <c r="F1809" s="36" t="s">
        <v>100</v>
      </c>
      <c r="G1809" s="36" t="s">
        <v>103</v>
      </c>
      <c r="H1809" s="36">
        <v>10</v>
      </c>
      <c r="I1809" s="36">
        <v>10</v>
      </c>
    </row>
    <row r="1810" spans="1:9" x14ac:dyDescent="0.35">
      <c r="A1810" s="36">
        <v>1541848</v>
      </c>
      <c r="B1810" s="36" t="str">
        <f>VLOOKUP(AllData[[#This Row],[Order]],MM[],3,FALSE)</f>
        <v>V5757321200600</v>
      </c>
      <c r="C1810" s="36">
        <f>VLOOKUP(AllData[[#This Row],[Order]],MM[],2,FALSE)</f>
        <v>226</v>
      </c>
      <c r="D1810" s="36" t="s">
        <v>104</v>
      </c>
      <c r="E1810" s="36" t="s">
        <v>102</v>
      </c>
      <c r="F1810" s="36" t="s">
        <v>100</v>
      </c>
      <c r="G1810" s="36" t="s">
        <v>106</v>
      </c>
      <c r="H1810" s="36">
        <v>10</v>
      </c>
      <c r="I1810" s="36">
        <v>10</v>
      </c>
    </row>
    <row r="1811" spans="1:9" x14ac:dyDescent="0.35">
      <c r="A1811" s="36">
        <v>1541848</v>
      </c>
      <c r="B1811" s="36" t="str">
        <f>VLOOKUP(AllData[[#This Row],[Order]],MM[],3,FALSE)</f>
        <v>V5757321200600</v>
      </c>
      <c r="C1811" s="36">
        <f>VLOOKUP(AllData[[#This Row],[Order]],MM[],2,FALSE)</f>
        <v>226</v>
      </c>
      <c r="D1811" s="36" t="s">
        <v>60</v>
      </c>
      <c r="E1811" s="36" t="s">
        <v>61</v>
      </c>
      <c r="F1811" s="36" t="s">
        <v>63</v>
      </c>
      <c r="G1811" s="36" t="s">
        <v>108</v>
      </c>
      <c r="H1811" s="36">
        <v>2253</v>
      </c>
      <c r="I1811" s="36">
        <v>1</v>
      </c>
    </row>
    <row r="1812" spans="1:9" x14ac:dyDescent="0.35">
      <c r="A1812" s="36">
        <v>1541848</v>
      </c>
      <c r="B1812" s="36" t="str">
        <f>VLOOKUP(AllData[[#This Row],[Order]],MM[],3,FALSE)</f>
        <v>V5757321200600</v>
      </c>
      <c r="C1812" s="36">
        <f>VLOOKUP(AllData[[#This Row],[Order]],MM[],2,FALSE)</f>
        <v>226</v>
      </c>
      <c r="D1812" s="36" t="s">
        <v>82</v>
      </c>
      <c r="E1812" s="36" t="s">
        <v>83</v>
      </c>
      <c r="F1812" s="36" t="s">
        <v>84</v>
      </c>
      <c r="G1812" s="36" t="s">
        <v>110</v>
      </c>
      <c r="H1812" s="36"/>
      <c r="I1812" s="36">
        <v>5</v>
      </c>
    </row>
    <row r="1813" spans="1:9" x14ac:dyDescent="0.35">
      <c r="A1813" s="36">
        <v>1541849</v>
      </c>
      <c r="B1813" s="36" t="str">
        <f>VLOOKUP(AllData[[#This Row],[Order]],MM[],3,FALSE)</f>
        <v>V5757341200400</v>
      </c>
      <c r="C1813" s="36">
        <f>VLOOKUP(AllData[[#This Row],[Order]],MM[],2,FALSE)</f>
        <v>226</v>
      </c>
      <c r="D1813" s="36" t="s">
        <v>60</v>
      </c>
      <c r="E1813" s="36" t="s">
        <v>61</v>
      </c>
      <c r="F1813" s="36" t="s">
        <v>63</v>
      </c>
      <c r="G1813" s="36" t="s">
        <v>64</v>
      </c>
      <c r="H1813" s="36">
        <v>49.25</v>
      </c>
      <c r="I1813" s="36">
        <v>20</v>
      </c>
    </row>
    <row r="1814" spans="1:9" x14ac:dyDescent="0.35">
      <c r="A1814" s="36">
        <v>1541849</v>
      </c>
      <c r="B1814" s="36" t="str">
        <f>VLOOKUP(AllData[[#This Row],[Order]],MM[],3,FALSE)</f>
        <v>V5757341200400</v>
      </c>
      <c r="C1814" s="36">
        <f>VLOOKUP(AllData[[#This Row],[Order]],MM[],2,FALSE)</f>
        <v>226</v>
      </c>
      <c r="D1814" s="36" t="s">
        <v>68</v>
      </c>
      <c r="E1814" s="36" t="s">
        <v>69</v>
      </c>
      <c r="F1814" s="36" t="s">
        <v>70</v>
      </c>
      <c r="G1814" s="36" t="s">
        <v>71</v>
      </c>
      <c r="H1814" s="36">
        <v>30</v>
      </c>
      <c r="I1814" s="36">
        <v>30</v>
      </c>
    </row>
    <row r="1815" spans="1:9" x14ac:dyDescent="0.35">
      <c r="A1815" s="36">
        <v>1541849</v>
      </c>
      <c r="B1815" s="36" t="str">
        <f>VLOOKUP(AllData[[#This Row],[Order]],MM[],3,FALSE)</f>
        <v>V5757341200400</v>
      </c>
      <c r="C1815" s="36">
        <f>VLOOKUP(AllData[[#This Row],[Order]],MM[],2,FALSE)</f>
        <v>226</v>
      </c>
      <c r="D1815" s="36" t="s">
        <v>73</v>
      </c>
      <c r="E1815" s="36" t="s">
        <v>61</v>
      </c>
      <c r="F1815" s="36" t="s">
        <v>63</v>
      </c>
      <c r="G1815" s="36" t="s">
        <v>74</v>
      </c>
      <c r="H1815" s="36">
        <v>20.867000000000001</v>
      </c>
      <c r="I1815" s="36">
        <v>200</v>
      </c>
    </row>
    <row r="1816" spans="1:9" x14ac:dyDescent="0.35">
      <c r="A1816" s="36">
        <v>1541849</v>
      </c>
      <c r="B1816" s="36" t="str">
        <f>VLOOKUP(AllData[[#This Row],[Order]],MM[],3,FALSE)</f>
        <v>V5757341200400</v>
      </c>
      <c r="C1816" s="36">
        <f>VLOOKUP(AllData[[#This Row],[Order]],MM[],2,FALSE)</f>
        <v>226</v>
      </c>
      <c r="D1816" s="36" t="s">
        <v>75</v>
      </c>
      <c r="E1816" s="36" t="s">
        <v>61</v>
      </c>
      <c r="F1816" s="36" t="s">
        <v>63</v>
      </c>
      <c r="G1816" s="36" t="s">
        <v>76</v>
      </c>
      <c r="H1816" s="36">
        <v>12.766999999999999</v>
      </c>
      <c r="I1816" s="36">
        <v>500</v>
      </c>
    </row>
    <row r="1817" spans="1:9" x14ac:dyDescent="0.35">
      <c r="A1817" s="36">
        <v>1541849</v>
      </c>
      <c r="B1817" s="36" t="str">
        <f>VLOOKUP(AllData[[#This Row],[Order]],MM[],3,FALSE)</f>
        <v>V5757341200400</v>
      </c>
      <c r="C1817" s="36">
        <f>VLOOKUP(AllData[[#This Row],[Order]],MM[],2,FALSE)</f>
        <v>226</v>
      </c>
      <c r="D1817" s="36" t="s">
        <v>78</v>
      </c>
      <c r="E1817" s="36" t="s">
        <v>69</v>
      </c>
      <c r="F1817" s="36" t="s">
        <v>70</v>
      </c>
      <c r="G1817" s="36" t="s">
        <v>79</v>
      </c>
      <c r="H1817" s="36">
        <v>20</v>
      </c>
      <c r="I1817" s="36">
        <v>20</v>
      </c>
    </row>
    <row r="1818" spans="1:9" x14ac:dyDescent="0.35">
      <c r="A1818" s="36">
        <v>1541849</v>
      </c>
      <c r="B1818" s="36" t="str">
        <f>VLOOKUP(AllData[[#This Row],[Order]],MM[],3,FALSE)</f>
        <v>V5757341200400</v>
      </c>
      <c r="C1818" s="36">
        <f>VLOOKUP(AllData[[#This Row],[Order]],MM[],2,FALSE)</f>
        <v>226</v>
      </c>
      <c r="D1818" s="36" t="s">
        <v>80</v>
      </c>
      <c r="E1818" s="36" t="s">
        <v>69</v>
      </c>
      <c r="F1818" s="36" t="s">
        <v>70</v>
      </c>
      <c r="G1818" s="36" t="s">
        <v>81</v>
      </c>
      <c r="H1818" s="36">
        <v>20</v>
      </c>
      <c r="I1818" s="36">
        <v>20</v>
      </c>
    </row>
    <row r="1819" spans="1:9" x14ac:dyDescent="0.35">
      <c r="A1819" s="36">
        <v>1541849</v>
      </c>
      <c r="B1819" s="36" t="str">
        <f>VLOOKUP(AllData[[#This Row],[Order]],MM[],3,FALSE)</f>
        <v>V5757341200400</v>
      </c>
      <c r="C1819" s="36">
        <f>VLOOKUP(AllData[[#This Row],[Order]],MM[],2,FALSE)</f>
        <v>226</v>
      </c>
      <c r="D1819" s="36" t="s">
        <v>82</v>
      </c>
      <c r="E1819" s="36" t="s">
        <v>83</v>
      </c>
      <c r="F1819" s="36" t="s">
        <v>84</v>
      </c>
      <c r="G1819" s="36" t="s">
        <v>84</v>
      </c>
      <c r="H1819" s="36">
        <v>327.18</v>
      </c>
      <c r="I1819" s="36">
        <v>450</v>
      </c>
    </row>
    <row r="1820" spans="1:9" x14ac:dyDescent="0.35">
      <c r="A1820" s="36">
        <v>1541849</v>
      </c>
      <c r="B1820" s="36" t="str">
        <f>VLOOKUP(AllData[[#This Row],[Order]],MM[],3,FALSE)</f>
        <v>V5757341200400</v>
      </c>
      <c r="C1820" s="36">
        <f>VLOOKUP(AllData[[#This Row],[Order]],MM[],2,FALSE)</f>
        <v>226</v>
      </c>
      <c r="D1820" s="36" t="s">
        <v>85</v>
      </c>
      <c r="E1820" s="36" t="s">
        <v>86</v>
      </c>
      <c r="F1820" s="36" t="s">
        <v>87</v>
      </c>
      <c r="G1820" s="36" t="s">
        <v>87</v>
      </c>
      <c r="H1820" s="36">
        <v>20</v>
      </c>
      <c r="I1820" s="36">
        <v>20</v>
      </c>
    </row>
    <row r="1821" spans="1:9" x14ac:dyDescent="0.35">
      <c r="A1821" s="36">
        <v>1541849</v>
      </c>
      <c r="B1821" s="36" t="str">
        <f>VLOOKUP(AllData[[#This Row],[Order]],MM[],3,FALSE)</f>
        <v>V5757341200400</v>
      </c>
      <c r="C1821" s="36">
        <f>VLOOKUP(AllData[[#This Row],[Order]],MM[],2,FALSE)</f>
        <v>226</v>
      </c>
      <c r="D1821" s="36" t="s">
        <v>88</v>
      </c>
      <c r="E1821" s="36" t="s">
        <v>89</v>
      </c>
      <c r="F1821" s="36" t="s">
        <v>91</v>
      </c>
      <c r="G1821" s="36" t="s">
        <v>92</v>
      </c>
      <c r="H1821" s="36"/>
      <c r="I1821" s="36">
        <v>0</v>
      </c>
    </row>
    <row r="1822" spans="1:9" x14ac:dyDescent="0.35">
      <c r="A1822" s="36">
        <v>1541849</v>
      </c>
      <c r="B1822" s="36" t="str">
        <f>VLOOKUP(AllData[[#This Row],[Order]],MM[],3,FALSE)</f>
        <v>V5757341200400</v>
      </c>
      <c r="C1822" s="36">
        <f>VLOOKUP(AllData[[#This Row],[Order]],MM[],2,FALSE)</f>
        <v>226</v>
      </c>
      <c r="D1822" s="36" t="s">
        <v>95</v>
      </c>
      <c r="E1822" s="36" t="s">
        <v>61</v>
      </c>
      <c r="F1822" s="36" t="s">
        <v>63</v>
      </c>
      <c r="G1822" s="36" t="s">
        <v>96</v>
      </c>
      <c r="H1822" s="36">
        <v>65.099999999999994</v>
      </c>
      <c r="I1822" s="36">
        <v>40</v>
      </c>
    </row>
    <row r="1823" spans="1:9" x14ac:dyDescent="0.35">
      <c r="A1823" s="36">
        <v>1541849</v>
      </c>
      <c r="B1823" s="36" t="str">
        <f>VLOOKUP(AllData[[#This Row],[Order]],MM[],3,FALSE)</f>
        <v>V5757341200400</v>
      </c>
      <c r="C1823" s="36">
        <f>VLOOKUP(AllData[[#This Row],[Order]],MM[],2,FALSE)</f>
        <v>226</v>
      </c>
      <c r="D1823" s="36" t="s">
        <v>97</v>
      </c>
      <c r="E1823" s="36" t="s">
        <v>69</v>
      </c>
      <c r="F1823" s="36" t="s">
        <v>70</v>
      </c>
      <c r="G1823" s="36" t="s">
        <v>98</v>
      </c>
      <c r="H1823" s="36">
        <v>20</v>
      </c>
      <c r="I1823" s="36">
        <v>20</v>
      </c>
    </row>
    <row r="1824" spans="1:9" x14ac:dyDescent="0.35">
      <c r="A1824" s="36">
        <v>1541849</v>
      </c>
      <c r="B1824" s="36" t="str">
        <f>VLOOKUP(AllData[[#This Row],[Order]],MM[],3,FALSE)</f>
        <v>V5757341200400</v>
      </c>
      <c r="C1824" s="36">
        <f>VLOOKUP(AllData[[#This Row],[Order]],MM[],2,FALSE)</f>
        <v>226</v>
      </c>
      <c r="D1824" s="36" t="s">
        <v>99</v>
      </c>
      <c r="E1824" s="36" t="s">
        <v>69</v>
      </c>
      <c r="F1824" s="36" t="s">
        <v>70</v>
      </c>
      <c r="G1824" s="36" t="s">
        <v>100</v>
      </c>
      <c r="H1824" s="36">
        <v>50</v>
      </c>
      <c r="I1824" s="36">
        <v>50</v>
      </c>
    </row>
    <row r="1825" spans="1:9" x14ac:dyDescent="0.35">
      <c r="A1825" s="36">
        <v>1541849</v>
      </c>
      <c r="B1825" s="36" t="str">
        <f>VLOOKUP(AllData[[#This Row],[Order]],MM[],3,FALSE)</f>
        <v>V5757341200400</v>
      </c>
      <c r="C1825" s="36">
        <f>VLOOKUP(AllData[[#This Row],[Order]],MM[],2,FALSE)</f>
        <v>226</v>
      </c>
      <c r="D1825" s="36" t="s">
        <v>101</v>
      </c>
      <c r="E1825" s="36" t="s">
        <v>102</v>
      </c>
      <c r="F1825" s="36" t="s">
        <v>100</v>
      </c>
      <c r="G1825" s="36" t="s">
        <v>103</v>
      </c>
      <c r="H1825" s="36">
        <v>10</v>
      </c>
      <c r="I1825" s="36">
        <v>10</v>
      </c>
    </row>
    <row r="1826" spans="1:9" x14ac:dyDescent="0.35">
      <c r="A1826" s="36">
        <v>1541849</v>
      </c>
      <c r="B1826" s="36" t="str">
        <f>VLOOKUP(AllData[[#This Row],[Order]],MM[],3,FALSE)</f>
        <v>V5757341200400</v>
      </c>
      <c r="C1826" s="36">
        <f>VLOOKUP(AllData[[#This Row],[Order]],MM[],2,FALSE)</f>
        <v>226</v>
      </c>
      <c r="D1826" s="36" t="s">
        <v>104</v>
      </c>
      <c r="E1826" s="36" t="s">
        <v>102</v>
      </c>
      <c r="F1826" s="36" t="s">
        <v>100</v>
      </c>
      <c r="G1826" s="36" t="s">
        <v>106</v>
      </c>
      <c r="H1826" s="36">
        <v>10</v>
      </c>
      <c r="I1826" s="36">
        <v>10</v>
      </c>
    </row>
    <row r="1827" spans="1:9" x14ac:dyDescent="0.35">
      <c r="A1827" s="36">
        <v>1541849</v>
      </c>
      <c r="B1827" s="36" t="str">
        <f>VLOOKUP(AllData[[#This Row],[Order]],MM[],3,FALSE)</f>
        <v>V5757341200400</v>
      </c>
      <c r="C1827" s="36">
        <f>VLOOKUP(AllData[[#This Row],[Order]],MM[],2,FALSE)</f>
        <v>226</v>
      </c>
      <c r="D1827" s="36" t="s">
        <v>60</v>
      </c>
      <c r="E1827" s="36" t="s">
        <v>61</v>
      </c>
      <c r="F1827" s="36" t="s">
        <v>63</v>
      </c>
      <c r="G1827" s="36" t="s">
        <v>108</v>
      </c>
      <c r="H1827" s="36">
        <v>431.82</v>
      </c>
      <c r="I1827" s="36">
        <v>1</v>
      </c>
    </row>
    <row r="1828" spans="1:9" x14ac:dyDescent="0.35">
      <c r="A1828" s="36">
        <v>1541849</v>
      </c>
      <c r="B1828" s="36" t="str">
        <f>VLOOKUP(AllData[[#This Row],[Order]],MM[],3,FALSE)</f>
        <v>V5757341200400</v>
      </c>
      <c r="C1828" s="36">
        <f>VLOOKUP(AllData[[#This Row],[Order]],MM[],2,FALSE)</f>
        <v>226</v>
      </c>
      <c r="D1828" s="36" t="s">
        <v>82</v>
      </c>
      <c r="E1828" s="36" t="s">
        <v>83</v>
      </c>
      <c r="F1828" s="36" t="s">
        <v>84</v>
      </c>
      <c r="G1828" s="36" t="s">
        <v>110</v>
      </c>
      <c r="H1828" s="36"/>
      <c r="I1828" s="36">
        <v>5</v>
      </c>
    </row>
    <row r="1829" spans="1:9" x14ac:dyDescent="0.35">
      <c r="A1829" s="36">
        <v>1541850</v>
      </c>
      <c r="B1829" s="36" t="str">
        <f>VLOOKUP(AllData[[#This Row],[Order]],MM[],3,FALSE)</f>
        <v>V5757341200600</v>
      </c>
      <c r="C1829" s="36">
        <f>VLOOKUP(AllData[[#This Row],[Order]],MM[],2,FALSE)</f>
        <v>227</v>
      </c>
      <c r="D1829" s="36" t="s">
        <v>60</v>
      </c>
      <c r="E1829" s="36" t="s">
        <v>61</v>
      </c>
      <c r="F1829" s="36" t="s">
        <v>63</v>
      </c>
      <c r="G1829" s="36" t="s">
        <v>64</v>
      </c>
      <c r="H1829" s="36">
        <v>5.5330000000000004</v>
      </c>
      <c r="I1829" s="36">
        <v>20</v>
      </c>
    </row>
    <row r="1830" spans="1:9" x14ac:dyDescent="0.35">
      <c r="A1830" s="36">
        <v>1541850</v>
      </c>
      <c r="B1830" s="36" t="str">
        <f>VLOOKUP(AllData[[#This Row],[Order]],MM[],3,FALSE)</f>
        <v>V5757341200600</v>
      </c>
      <c r="C1830" s="36">
        <f>VLOOKUP(AllData[[#This Row],[Order]],MM[],2,FALSE)</f>
        <v>227</v>
      </c>
      <c r="D1830" s="36" t="s">
        <v>68</v>
      </c>
      <c r="E1830" s="36" t="s">
        <v>69</v>
      </c>
      <c r="F1830" s="36" t="s">
        <v>70</v>
      </c>
      <c r="G1830" s="36" t="s">
        <v>71</v>
      </c>
      <c r="H1830" s="36">
        <v>30</v>
      </c>
      <c r="I1830" s="36">
        <v>30</v>
      </c>
    </row>
    <row r="1831" spans="1:9" x14ac:dyDescent="0.35">
      <c r="A1831" s="36">
        <v>1541850</v>
      </c>
      <c r="B1831" s="36" t="str">
        <f>VLOOKUP(AllData[[#This Row],[Order]],MM[],3,FALSE)</f>
        <v>V5757341200600</v>
      </c>
      <c r="C1831" s="36">
        <f>VLOOKUP(AllData[[#This Row],[Order]],MM[],2,FALSE)</f>
        <v>227</v>
      </c>
      <c r="D1831" s="36" t="s">
        <v>73</v>
      </c>
      <c r="E1831" s="36" t="s">
        <v>61</v>
      </c>
      <c r="F1831" s="36" t="s">
        <v>63</v>
      </c>
      <c r="G1831" s="36" t="s">
        <v>74</v>
      </c>
      <c r="H1831" s="36">
        <v>321.26299999999998</v>
      </c>
      <c r="I1831" s="36">
        <v>200</v>
      </c>
    </row>
    <row r="1832" spans="1:9" x14ac:dyDescent="0.35">
      <c r="A1832" s="36">
        <v>1541850</v>
      </c>
      <c r="B1832" s="36" t="str">
        <f>VLOOKUP(AllData[[#This Row],[Order]],MM[],3,FALSE)</f>
        <v>V5757341200600</v>
      </c>
      <c r="C1832" s="36">
        <f>VLOOKUP(AllData[[#This Row],[Order]],MM[],2,FALSE)</f>
        <v>227</v>
      </c>
      <c r="D1832" s="36" t="s">
        <v>75</v>
      </c>
      <c r="E1832" s="36" t="s">
        <v>61</v>
      </c>
      <c r="F1832" s="36" t="s">
        <v>63</v>
      </c>
      <c r="G1832" s="36" t="s">
        <v>76</v>
      </c>
      <c r="H1832" s="36">
        <v>1831.597</v>
      </c>
      <c r="I1832" s="36">
        <v>500</v>
      </c>
    </row>
    <row r="1833" spans="1:9" x14ac:dyDescent="0.35">
      <c r="A1833" s="36">
        <v>1541850</v>
      </c>
      <c r="B1833" s="36" t="str">
        <f>VLOOKUP(AllData[[#This Row],[Order]],MM[],3,FALSE)</f>
        <v>V5757341200600</v>
      </c>
      <c r="C1833" s="36">
        <f>VLOOKUP(AllData[[#This Row],[Order]],MM[],2,FALSE)</f>
        <v>227</v>
      </c>
      <c r="D1833" s="36" t="s">
        <v>78</v>
      </c>
      <c r="E1833" s="36" t="s">
        <v>69</v>
      </c>
      <c r="F1833" s="36" t="s">
        <v>70</v>
      </c>
      <c r="G1833" s="36" t="s">
        <v>79</v>
      </c>
      <c r="H1833" s="36">
        <v>20</v>
      </c>
      <c r="I1833" s="36">
        <v>20</v>
      </c>
    </row>
    <row r="1834" spans="1:9" x14ac:dyDescent="0.35">
      <c r="A1834" s="36">
        <v>1541850</v>
      </c>
      <c r="B1834" s="36" t="str">
        <f>VLOOKUP(AllData[[#This Row],[Order]],MM[],3,FALSE)</f>
        <v>V5757341200600</v>
      </c>
      <c r="C1834" s="36">
        <f>VLOOKUP(AllData[[#This Row],[Order]],MM[],2,FALSE)</f>
        <v>227</v>
      </c>
      <c r="D1834" s="36" t="s">
        <v>80</v>
      </c>
      <c r="E1834" s="36" t="s">
        <v>69</v>
      </c>
      <c r="F1834" s="36" t="s">
        <v>70</v>
      </c>
      <c r="G1834" s="36" t="s">
        <v>81</v>
      </c>
      <c r="H1834" s="36">
        <v>20</v>
      </c>
      <c r="I1834" s="36">
        <v>20</v>
      </c>
    </row>
    <row r="1835" spans="1:9" x14ac:dyDescent="0.35">
      <c r="A1835" s="36">
        <v>1541850</v>
      </c>
      <c r="B1835" s="36" t="str">
        <f>VLOOKUP(AllData[[#This Row],[Order]],MM[],3,FALSE)</f>
        <v>V5757341200600</v>
      </c>
      <c r="C1835" s="36">
        <f>VLOOKUP(AllData[[#This Row],[Order]],MM[],2,FALSE)</f>
        <v>227</v>
      </c>
      <c r="D1835" s="36" t="s">
        <v>82</v>
      </c>
      <c r="E1835" s="36" t="s">
        <v>83</v>
      </c>
      <c r="F1835" s="36" t="s">
        <v>84</v>
      </c>
      <c r="G1835" s="36" t="s">
        <v>84</v>
      </c>
      <c r="H1835" s="36">
        <v>595.68000000000006</v>
      </c>
      <c r="I1835" s="36">
        <v>450</v>
      </c>
    </row>
    <row r="1836" spans="1:9" x14ac:dyDescent="0.35">
      <c r="A1836" s="36">
        <v>1541850</v>
      </c>
      <c r="B1836" s="36" t="str">
        <f>VLOOKUP(AllData[[#This Row],[Order]],MM[],3,FALSE)</f>
        <v>V5757341200600</v>
      </c>
      <c r="C1836" s="36">
        <f>VLOOKUP(AllData[[#This Row],[Order]],MM[],2,FALSE)</f>
        <v>227</v>
      </c>
      <c r="D1836" s="36" t="s">
        <v>85</v>
      </c>
      <c r="E1836" s="36" t="s">
        <v>86</v>
      </c>
      <c r="F1836" s="36" t="s">
        <v>87</v>
      </c>
      <c r="G1836" s="36" t="s">
        <v>87</v>
      </c>
      <c r="H1836" s="36">
        <v>20</v>
      </c>
      <c r="I1836" s="36">
        <v>20</v>
      </c>
    </row>
    <row r="1837" spans="1:9" x14ac:dyDescent="0.35">
      <c r="A1837" s="36">
        <v>1541850</v>
      </c>
      <c r="B1837" s="36" t="str">
        <f>VLOOKUP(AllData[[#This Row],[Order]],MM[],3,FALSE)</f>
        <v>V5757341200600</v>
      </c>
      <c r="C1837" s="36">
        <f>VLOOKUP(AllData[[#This Row],[Order]],MM[],2,FALSE)</f>
        <v>227</v>
      </c>
      <c r="D1837" s="36" t="s">
        <v>88</v>
      </c>
      <c r="E1837" s="36" t="s">
        <v>89</v>
      </c>
      <c r="F1837" s="36" t="s">
        <v>91</v>
      </c>
      <c r="G1837" s="36" t="s">
        <v>92</v>
      </c>
      <c r="H1837" s="36">
        <v>0.28333333333333333</v>
      </c>
      <c r="I1837" s="36">
        <v>0</v>
      </c>
    </row>
    <row r="1838" spans="1:9" x14ac:dyDescent="0.35">
      <c r="A1838" s="36">
        <v>1541850</v>
      </c>
      <c r="B1838" s="36" t="str">
        <f>VLOOKUP(AllData[[#This Row],[Order]],MM[],3,FALSE)</f>
        <v>V5757341200600</v>
      </c>
      <c r="C1838" s="36">
        <f>VLOOKUP(AllData[[#This Row],[Order]],MM[],2,FALSE)</f>
        <v>227</v>
      </c>
      <c r="D1838" s="36" t="s">
        <v>95</v>
      </c>
      <c r="E1838" s="36" t="s">
        <v>61</v>
      </c>
      <c r="F1838" s="36" t="s">
        <v>63</v>
      </c>
      <c r="G1838" s="36" t="s">
        <v>96</v>
      </c>
      <c r="H1838" s="36">
        <v>17.2</v>
      </c>
      <c r="I1838" s="36">
        <v>40</v>
      </c>
    </row>
    <row r="1839" spans="1:9" x14ac:dyDescent="0.35">
      <c r="A1839" s="36">
        <v>1541850</v>
      </c>
      <c r="B1839" s="36" t="str">
        <f>VLOOKUP(AllData[[#This Row],[Order]],MM[],3,FALSE)</f>
        <v>V5757341200600</v>
      </c>
      <c r="C1839" s="36">
        <f>VLOOKUP(AllData[[#This Row],[Order]],MM[],2,FALSE)</f>
        <v>227</v>
      </c>
      <c r="D1839" s="36" t="s">
        <v>97</v>
      </c>
      <c r="E1839" s="36" t="s">
        <v>69</v>
      </c>
      <c r="F1839" s="36" t="s">
        <v>70</v>
      </c>
      <c r="G1839" s="36" t="s">
        <v>98</v>
      </c>
      <c r="H1839" s="36">
        <v>20</v>
      </c>
      <c r="I1839" s="36">
        <v>20</v>
      </c>
    </row>
    <row r="1840" spans="1:9" x14ac:dyDescent="0.35">
      <c r="A1840" s="36">
        <v>1541850</v>
      </c>
      <c r="B1840" s="36" t="str">
        <f>VLOOKUP(AllData[[#This Row],[Order]],MM[],3,FALSE)</f>
        <v>V5757341200600</v>
      </c>
      <c r="C1840" s="36">
        <f>VLOOKUP(AllData[[#This Row],[Order]],MM[],2,FALSE)</f>
        <v>227</v>
      </c>
      <c r="D1840" s="36" t="s">
        <v>99</v>
      </c>
      <c r="E1840" s="36" t="s">
        <v>69</v>
      </c>
      <c r="F1840" s="36" t="s">
        <v>70</v>
      </c>
      <c r="G1840" s="36" t="s">
        <v>100</v>
      </c>
      <c r="H1840" s="36">
        <v>50</v>
      </c>
      <c r="I1840" s="36">
        <v>50</v>
      </c>
    </row>
    <row r="1841" spans="1:9" x14ac:dyDescent="0.35">
      <c r="A1841" s="36">
        <v>1541850</v>
      </c>
      <c r="B1841" s="36" t="str">
        <f>VLOOKUP(AllData[[#This Row],[Order]],MM[],3,FALSE)</f>
        <v>V5757341200600</v>
      </c>
      <c r="C1841" s="36">
        <f>VLOOKUP(AllData[[#This Row],[Order]],MM[],2,FALSE)</f>
        <v>227</v>
      </c>
      <c r="D1841" s="36" t="s">
        <v>101</v>
      </c>
      <c r="E1841" s="36" t="s">
        <v>102</v>
      </c>
      <c r="F1841" s="36" t="s">
        <v>100</v>
      </c>
      <c r="G1841" s="36" t="s">
        <v>103</v>
      </c>
      <c r="H1841" s="36">
        <v>10</v>
      </c>
      <c r="I1841" s="36">
        <v>10</v>
      </c>
    </row>
    <row r="1842" spans="1:9" x14ac:dyDescent="0.35">
      <c r="A1842" s="36">
        <v>1541850</v>
      </c>
      <c r="B1842" s="36" t="str">
        <f>VLOOKUP(AllData[[#This Row],[Order]],MM[],3,FALSE)</f>
        <v>V5757341200600</v>
      </c>
      <c r="C1842" s="36">
        <f>VLOOKUP(AllData[[#This Row],[Order]],MM[],2,FALSE)</f>
        <v>227</v>
      </c>
      <c r="D1842" s="36" t="s">
        <v>104</v>
      </c>
      <c r="E1842" s="36" t="s">
        <v>102</v>
      </c>
      <c r="F1842" s="36" t="s">
        <v>100</v>
      </c>
      <c r="G1842" s="36" t="s">
        <v>106</v>
      </c>
      <c r="H1842" s="36">
        <v>10</v>
      </c>
      <c r="I1842" s="36">
        <v>10</v>
      </c>
    </row>
    <row r="1843" spans="1:9" x14ac:dyDescent="0.35">
      <c r="A1843" s="36">
        <v>1541850</v>
      </c>
      <c r="B1843" s="36" t="str">
        <f>VLOOKUP(AllData[[#This Row],[Order]],MM[],3,FALSE)</f>
        <v>V5757341200600</v>
      </c>
      <c r="C1843" s="36">
        <f>VLOOKUP(AllData[[#This Row],[Order]],MM[],2,FALSE)</f>
        <v>227</v>
      </c>
      <c r="D1843" s="36" t="s">
        <v>60</v>
      </c>
      <c r="E1843" s="36" t="s">
        <v>61</v>
      </c>
      <c r="F1843" s="36" t="s">
        <v>63</v>
      </c>
      <c r="G1843" s="36" t="s">
        <v>108</v>
      </c>
      <c r="H1843" s="36">
        <v>124.38</v>
      </c>
      <c r="I1843" s="36">
        <v>1</v>
      </c>
    </row>
    <row r="1844" spans="1:9" x14ac:dyDescent="0.35">
      <c r="A1844" s="36">
        <v>1541850</v>
      </c>
      <c r="B1844" s="36" t="str">
        <f>VLOOKUP(AllData[[#This Row],[Order]],MM[],3,FALSE)</f>
        <v>V5757341200600</v>
      </c>
      <c r="C1844" s="36">
        <f>VLOOKUP(AllData[[#This Row],[Order]],MM[],2,FALSE)</f>
        <v>227</v>
      </c>
      <c r="D1844" s="36" t="s">
        <v>82</v>
      </c>
      <c r="E1844" s="36" t="s">
        <v>83</v>
      </c>
      <c r="F1844" s="36" t="s">
        <v>84</v>
      </c>
      <c r="G1844" s="36" t="s">
        <v>110</v>
      </c>
      <c r="H1844" s="36"/>
      <c r="I1844" s="36">
        <v>5</v>
      </c>
    </row>
    <row r="1845" spans="1:9" x14ac:dyDescent="0.35">
      <c r="A1845" s="36">
        <v>1543138</v>
      </c>
      <c r="B1845" s="36" t="str">
        <f>VLOOKUP(AllData[[#This Row],[Order]],MM[],3,FALSE)</f>
        <v>V5757301200200Q</v>
      </c>
      <c r="C1845" s="36">
        <f>VLOOKUP(AllData[[#This Row],[Order]],MM[],2,FALSE)</f>
        <v>229</v>
      </c>
      <c r="D1845" s="36" t="s">
        <v>60</v>
      </c>
      <c r="E1845" s="36" t="s">
        <v>61</v>
      </c>
      <c r="F1845" s="36" t="s">
        <v>63</v>
      </c>
      <c r="G1845" s="36" t="s">
        <v>64</v>
      </c>
      <c r="H1845" s="36">
        <v>5.367</v>
      </c>
      <c r="I1845" s="36">
        <v>20</v>
      </c>
    </row>
    <row r="1846" spans="1:9" x14ac:dyDescent="0.35">
      <c r="A1846" s="36">
        <v>1543138</v>
      </c>
      <c r="B1846" s="36" t="str">
        <f>VLOOKUP(AllData[[#This Row],[Order]],MM[],3,FALSE)</f>
        <v>V5757301200200Q</v>
      </c>
      <c r="C1846" s="36">
        <f>VLOOKUP(AllData[[#This Row],[Order]],MM[],2,FALSE)</f>
        <v>229</v>
      </c>
      <c r="D1846" s="36" t="s">
        <v>68</v>
      </c>
      <c r="E1846" s="36" t="s">
        <v>69</v>
      </c>
      <c r="F1846" s="36" t="s">
        <v>70</v>
      </c>
      <c r="G1846" s="36" t="s">
        <v>71</v>
      </c>
      <c r="H1846" s="36">
        <v>30</v>
      </c>
      <c r="I1846" s="36">
        <v>30</v>
      </c>
    </row>
    <row r="1847" spans="1:9" x14ac:dyDescent="0.35">
      <c r="A1847" s="36">
        <v>1543138</v>
      </c>
      <c r="B1847" s="36" t="str">
        <f>VLOOKUP(AllData[[#This Row],[Order]],MM[],3,FALSE)</f>
        <v>V5757301200200Q</v>
      </c>
      <c r="C1847" s="36">
        <f>VLOOKUP(AllData[[#This Row],[Order]],MM[],2,FALSE)</f>
        <v>229</v>
      </c>
      <c r="D1847" s="36" t="s">
        <v>73</v>
      </c>
      <c r="E1847" s="36" t="s">
        <v>61</v>
      </c>
      <c r="F1847" s="36" t="s">
        <v>63</v>
      </c>
      <c r="G1847" s="36" t="s">
        <v>74</v>
      </c>
      <c r="H1847" s="36">
        <v>660.83999999999992</v>
      </c>
      <c r="I1847" s="36">
        <v>200</v>
      </c>
    </row>
    <row r="1848" spans="1:9" x14ac:dyDescent="0.35">
      <c r="A1848" s="36">
        <v>1543138</v>
      </c>
      <c r="B1848" s="36" t="str">
        <f>VLOOKUP(AllData[[#This Row],[Order]],MM[],3,FALSE)</f>
        <v>V5757301200200Q</v>
      </c>
      <c r="C1848" s="36">
        <f>VLOOKUP(AllData[[#This Row],[Order]],MM[],2,FALSE)</f>
        <v>229</v>
      </c>
      <c r="D1848" s="36" t="s">
        <v>75</v>
      </c>
      <c r="E1848" s="36" t="s">
        <v>61</v>
      </c>
      <c r="F1848" s="36" t="s">
        <v>63</v>
      </c>
      <c r="G1848" s="36" t="s">
        <v>76</v>
      </c>
      <c r="H1848" s="36">
        <v>930.52300000000002</v>
      </c>
      <c r="I1848" s="36">
        <v>500</v>
      </c>
    </row>
    <row r="1849" spans="1:9" x14ac:dyDescent="0.35">
      <c r="A1849" s="36">
        <v>1543138</v>
      </c>
      <c r="B1849" s="36" t="str">
        <f>VLOOKUP(AllData[[#This Row],[Order]],MM[],3,FALSE)</f>
        <v>V5757301200200Q</v>
      </c>
      <c r="C1849" s="36">
        <f>VLOOKUP(AllData[[#This Row],[Order]],MM[],2,FALSE)</f>
        <v>229</v>
      </c>
      <c r="D1849" s="36" t="s">
        <v>78</v>
      </c>
      <c r="E1849" s="36" t="s">
        <v>69</v>
      </c>
      <c r="F1849" s="36" t="s">
        <v>70</v>
      </c>
      <c r="G1849" s="36" t="s">
        <v>79</v>
      </c>
      <c r="H1849" s="36">
        <v>20</v>
      </c>
      <c r="I1849" s="36">
        <v>20</v>
      </c>
    </row>
    <row r="1850" spans="1:9" x14ac:dyDescent="0.35">
      <c r="A1850" s="36">
        <v>1543138</v>
      </c>
      <c r="B1850" s="36" t="str">
        <f>VLOOKUP(AllData[[#This Row],[Order]],MM[],3,FALSE)</f>
        <v>V5757301200200Q</v>
      </c>
      <c r="C1850" s="36">
        <f>VLOOKUP(AllData[[#This Row],[Order]],MM[],2,FALSE)</f>
        <v>229</v>
      </c>
      <c r="D1850" s="36" t="s">
        <v>80</v>
      </c>
      <c r="E1850" s="36" t="s">
        <v>69</v>
      </c>
      <c r="F1850" s="36" t="s">
        <v>70</v>
      </c>
      <c r="G1850" s="36" t="s">
        <v>81</v>
      </c>
      <c r="H1850" s="36">
        <v>20</v>
      </c>
      <c r="I1850" s="36">
        <v>20</v>
      </c>
    </row>
    <row r="1851" spans="1:9" x14ac:dyDescent="0.35">
      <c r="A1851" s="36">
        <v>1543138</v>
      </c>
      <c r="B1851" s="36" t="str">
        <f>VLOOKUP(AllData[[#This Row],[Order]],MM[],3,FALSE)</f>
        <v>V5757301200200Q</v>
      </c>
      <c r="C1851" s="36">
        <f>VLOOKUP(AllData[[#This Row],[Order]],MM[],2,FALSE)</f>
        <v>229</v>
      </c>
      <c r="D1851" s="36" t="s">
        <v>82</v>
      </c>
      <c r="E1851" s="36" t="s">
        <v>83</v>
      </c>
      <c r="F1851" s="36" t="s">
        <v>84</v>
      </c>
      <c r="G1851" s="36" t="s">
        <v>84</v>
      </c>
      <c r="H1851" s="36">
        <v>352.38</v>
      </c>
      <c r="I1851" s="36">
        <v>450</v>
      </c>
    </row>
    <row r="1852" spans="1:9" x14ac:dyDescent="0.35">
      <c r="A1852" s="36">
        <v>1543138</v>
      </c>
      <c r="B1852" s="36" t="str">
        <f>VLOOKUP(AllData[[#This Row],[Order]],MM[],3,FALSE)</f>
        <v>V5757301200200Q</v>
      </c>
      <c r="C1852" s="36">
        <f>VLOOKUP(AllData[[#This Row],[Order]],MM[],2,FALSE)</f>
        <v>229</v>
      </c>
      <c r="D1852" s="36" t="s">
        <v>85</v>
      </c>
      <c r="E1852" s="36" t="s">
        <v>86</v>
      </c>
      <c r="F1852" s="36" t="s">
        <v>87</v>
      </c>
      <c r="G1852" s="36" t="s">
        <v>87</v>
      </c>
      <c r="H1852" s="36">
        <v>20</v>
      </c>
      <c r="I1852" s="36">
        <v>20</v>
      </c>
    </row>
    <row r="1853" spans="1:9" x14ac:dyDescent="0.35">
      <c r="A1853" s="36">
        <v>1543138</v>
      </c>
      <c r="B1853" s="36" t="str">
        <f>VLOOKUP(AllData[[#This Row],[Order]],MM[],3,FALSE)</f>
        <v>V5757301200200Q</v>
      </c>
      <c r="C1853" s="36">
        <f>VLOOKUP(AllData[[#This Row],[Order]],MM[],2,FALSE)</f>
        <v>229</v>
      </c>
      <c r="D1853" s="36" t="s">
        <v>88</v>
      </c>
      <c r="E1853" s="36" t="s">
        <v>89</v>
      </c>
      <c r="F1853" s="36" t="s">
        <v>91</v>
      </c>
      <c r="G1853" s="36" t="s">
        <v>92</v>
      </c>
      <c r="H1853" s="36"/>
      <c r="I1853" s="36">
        <v>0</v>
      </c>
    </row>
    <row r="1854" spans="1:9" x14ac:dyDescent="0.35">
      <c r="A1854" s="36">
        <v>1543138</v>
      </c>
      <c r="B1854" s="36" t="str">
        <f>VLOOKUP(AllData[[#This Row],[Order]],MM[],3,FALSE)</f>
        <v>V5757301200200Q</v>
      </c>
      <c r="C1854" s="36">
        <f>VLOOKUP(AllData[[#This Row],[Order]],MM[],2,FALSE)</f>
        <v>229</v>
      </c>
      <c r="D1854" s="36" t="s">
        <v>95</v>
      </c>
      <c r="E1854" s="36" t="s">
        <v>61</v>
      </c>
      <c r="F1854" s="36" t="s">
        <v>63</v>
      </c>
      <c r="G1854" s="36" t="s">
        <v>96</v>
      </c>
      <c r="H1854" s="36">
        <v>33.716999999999999</v>
      </c>
      <c r="I1854" s="36">
        <v>40</v>
      </c>
    </row>
    <row r="1855" spans="1:9" x14ac:dyDescent="0.35">
      <c r="A1855" s="36">
        <v>1543138</v>
      </c>
      <c r="B1855" s="36" t="str">
        <f>VLOOKUP(AllData[[#This Row],[Order]],MM[],3,FALSE)</f>
        <v>V5757301200200Q</v>
      </c>
      <c r="C1855" s="36">
        <f>VLOOKUP(AllData[[#This Row],[Order]],MM[],2,FALSE)</f>
        <v>229</v>
      </c>
      <c r="D1855" s="36" t="s">
        <v>97</v>
      </c>
      <c r="E1855" s="36" t="s">
        <v>69</v>
      </c>
      <c r="F1855" s="36" t="s">
        <v>70</v>
      </c>
      <c r="G1855" s="36" t="s">
        <v>98</v>
      </c>
      <c r="H1855" s="36">
        <v>20</v>
      </c>
      <c r="I1855" s="36">
        <v>20</v>
      </c>
    </row>
    <row r="1856" spans="1:9" x14ac:dyDescent="0.35">
      <c r="A1856" s="36">
        <v>1543138</v>
      </c>
      <c r="B1856" s="36" t="str">
        <f>VLOOKUP(AllData[[#This Row],[Order]],MM[],3,FALSE)</f>
        <v>V5757301200200Q</v>
      </c>
      <c r="C1856" s="36">
        <f>VLOOKUP(AllData[[#This Row],[Order]],MM[],2,FALSE)</f>
        <v>229</v>
      </c>
      <c r="D1856" s="36" t="s">
        <v>99</v>
      </c>
      <c r="E1856" s="36" t="s">
        <v>69</v>
      </c>
      <c r="F1856" s="36" t="s">
        <v>70</v>
      </c>
      <c r="G1856" s="36" t="s">
        <v>100</v>
      </c>
      <c r="H1856" s="36">
        <v>50</v>
      </c>
      <c r="I1856" s="36">
        <v>50</v>
      </c>
    </row>
    <row r="1857" spans="1:9" x14ac:dyDescent="0.35">
      <c r="A1857" s="36">
        <v>1543138</v>
      </c>
      <c r="B1857" s="36" t="str">
        <f>VLOOKUP(AllData[[#This Row],[Order]],MM[],3,FALSE)</f>
        <v>V5757301200200Q</v>
      </c>
      <c r="C1857" s="36">
        <f>VLOOKUP(AllData[[#This Row],[Order]],MM[],2,FALSE)</f>
        <v>229</v>
      </c>
      <c r="D1857" s="36" t="s">
        <v>101</v>
      </c>
      <c r="E1857" s="36" t="s">
        <v>102</v>
      </c>
      <c r="F1857" s="36" t="s">
        <v>100</v>
      </c>
      <c r="G1857" s="36" t="s">
        <v>103</v>
      </c>
      <c r="H1857" s="36">
        <v>10</v>
      </c>
      <c r="I1857" s="36">
        <v>10</v>
      </c>
    </row>
    <row r="1858" spans="1:9" x14ac:dyDescent="0.35">
      <c r="A1858" s="36">
        <v>1543138</v>
      </c>
      <c r="B1858" s="36" t="str">
        <f>VLOOKUP(AllData[[#This Row],[Order]],MM[],3,FALSE)</f>
        <v>V5757301200200Q</v>
      </c>
      <c r="C1858" s="36">
        <f>VLOOKUP(AllData[[#This Row],[Order]],MM[],2,FALSE)</f>
        <v>229</v>
      </c>
      <c r="D1858" s="36" t="s">
        <v>104</v>
      </c>
      <c r="E1858" s="36" t="s">
        <v>102</v>
      </c>
      <c r="F1858" s="36" t="s">
        <v>100</v>
      </c>
      <c r="G1858" s="36" t="s">
        <v>106</v>
      </c>
      <c r="H1858" s="36">
        <v>10</v>
      </c>
      <c r="I1858" s="36">
        <v>10</v>
      </c>
    </row>
    <row r="1859" spans="1:9" x14ac:dyDescent="0.35">
      <c r="A1859" s="36">
        <v>1543138</v>
      </c>
      <c r="B1859" s="36" t="str">
        <f>VLOOKUP(AllData[[#This Row],[Order]],MM[],3,FALSE)</f>
        <v>V5757301200200Q</v>
      </c>
      <c r="C1859" s="36">
        <f>VLOOKUP(AllData[[#This Row],[Order]],MM[],2,FALSE)</f>
        <v>229</v>
      </c>
      <c r="D1859" s="36" t="s">
        <v>60</v>
      </c>
      <c r="E1859" s="36" t="s">
        <v>61</v>
      </c>
      <c r="F1859" s="36" t="s">
        <v>63</v>
      </c>
      <c r="G1859" s="36" t="s">
        <v>108</v>
      </c>
      <c r="H1859" s="36">
        <v>237.78</v>
      </c>
      <c r="I1859" s="36">
        <v>1</v>
      </c>
    </row>
    <row r="1860" spans="1:9" x14ac:dyDescent="0.35">
      <c r="A1860" s="36">
        <v>1543138</v>
      </c>
      <c r="B1860" s="36" t="str">
        <f>VLOOKUP(AllData[[#This Row],[Order]],MM[],3,FALSE)</f>
        <v>V5757301200200Q</v>
      </c>
      <c r="C1860" s="36">
        <f>VLOOKUP(AllData[[#This Row],[Order]],MM[],2,FALSE)</f>
        <v>229</v>
      </c>
      <c r="D1860" s="36" t="s">
        <v>82</v>
      </c>
      <c r="E1860" s="36" t="s">
        <v>83</v>
      </c>
      <c r="F1860" s="36" t="s">
        <v>84</v>
      </c>
      <c r="G1860" s="36" t="s">
        <v>110</v>
      </c>
      <c r="H1860" s="36"/>
      <c r="I1860" s="36">
        <v>5</v>
      </c>
    </row>
    <row r="1861" spans="1:9" x14ac:dyDescent="0.35">
      <c r="A1861" s="36">
        <v>1543139</v>
      </c>
      <c r="B1861" s="36" t="str">
        <f>VLOOKUP(AllData[[#This Row],[Order]],MM[],3,FALSE)</f>
        <v>V5757301200200R</v>
      </c>
      <c r="C1861" s="36">
        <f>VLOOKUP(AllData[[#This Row],[Order]],MM[],2,FALSE)</f>
        <v>230</v>
      </c>
      <c r="D1861" s="36" t="s">
        <v>60</v>
      </c>
      <c r="E1861" s="36" t="s">
        <v>61</v>
      </c>
      <c r="F1861" s="36" t="s">
        <v>63</v>
      </c>
      <c r="G1861" s="36" t="s">
        <v>64</v>
      </c>
      <c r="H1861" s="36">
        <v>20.617000000000001</v>
      </c>
      <c r="I1861" s="36">
        <v>20</v>
      </c>
    </row>
    <row r="1862" spans="1:9" x14ac:dyDescent="0.35">
      <c r="A1862" s="36">
        <v>1543139</v>
      </c>
      <c r="B1862" s="36" t="str">
        <f>VLOOKUP(AllData[[#This Row],[Order]],MM[],3,FALSE)</f>
        <v>V5757301200200R</v>
      </c>
      <c r="C1862" s="36">
        <f>VLOOKUP(AllData[[#This Row],[Order]],MM[],2,FALSE)</f>
        <v>230</v>
      </c>
      <c r="D1862" s="36" t="s">
        <v>68</v>
      </c>
      <c r="E1862" s="36" t="s">
        <v>69</v>
      </c>
      <c r="F1862" s="36" t="s">
        <v>70</v>
      </c>
      <c r="G1862" s="36" t="s">
        <v>71</v>
      </c>
      <c r="H1862" s="36">
        <v>30</v>
      </c>
      <c r="I1862" s="36">
        <v>30</v>
      </c>
    </row>
    <row r="1863" spans="1:9" x14ac:dyDescent="0.35">
      <c r="A1863" s="36">
        <v>1543139</v>
      </c>
      <c r="B1863" s="36" t="str">
        <f>VLOOKUP(AllData[[#This Row],[Order]],MM[],3,FALSE)</f>
        <v>V5757301200200R</v>
      </c>
      <c r="C1863" s="36">
        <f>VLOOKUP(AllData[[#This Row],[Order]],MM[],2,FALSE)</f>
        <v>230</v>
      </c>
      <c r="D1863" s="36" t="s">
        <v>73</v>
      </c>
      <c r="E1863" s="36" t="s">
        <v>61</v>
      </c>
      <c r="F1863" s="36" t="s">
        <v>63</v>
      </c>
      <c r="G1863" s="36" t="s">
        <v>74</v>
      </c>
      <c r="H1863" s="36">
        <v>316.26</v>
      </c>
      <c r="I1863" s="36">
        <v>200</v>
      </c>
    </row>
    <row r="1864" spans="1:9" x14ac:dyDescent="0.35">
      <c r="A1864" s="36">
        <v>1543139</v>
      </c>
      <c r="B1864" s="36" t="str">
        <f>VLOOKUP(AllData[[#This Row],[Order]],MM[],3,FALSE)</f>
        <v>V5757301200200R</v>
      </c>
      <c r="C1864" s="36">
        <f>VLOOKUP(AllData[[#This Row],[Order]],MM[],2,FALSE)</f>
        <v>230</v>
      </c>
      <c r="D1864" s="36" t="s">
        <v>75</v>
      </c>
      <c r="E1864" s="36" t="s">
        <v>61</v>
      </c>
      <c r="F1864" s="36" t="s">
        <v>63</v>
      </c>
      <c r="G1864" s="36" t="s">
        <v>76</v>
      </c>
      <c r="H1864" s="36">
        <v>952.92</v>
      </c>
      <c r="I1864" s="36">
        <v>500</v>
      </c>
    </row>
    <row r="1865" spans="1:9" x14ac:dyDescent="0.35">
      <c r="A1865" s="36">
        <v>1543139</v>
      </c>
      <c r="B1865" s="36" t="str">
        <f>VLOOKUP(AllData[[#This Row],[Order]],MM[],3,FALSE)</f>
        <v>V5757301200200R</v>
      </c>
      <c r="C1865" s="36">
        <f>VLOOKUP(AllData[[#This Row],[Order]],MM[],2,FALSE)</f>
        <v>230</v>
      </c>
      <c r="D1865" s="36" t="s">
        <v>78</v>
      </c>
      <c r="E1865" s="36" t="s">
        <v>69</v>
      </c>
      <c r="F1865" s="36" t="s">
        <v>70</v>
      </c>
      <c r="G1865" s="36" t="s">
        <v>79</v>
      </c>
      <c r="H1865" s="36">
        <v>20</v>
      </c>
      <c r="I1865" s="36">
        <v>20</v>
      </c>
    </row>
    <row r="1866" spans="1:9" x14ac:dyDescent="0.35">
      <c r="A1866" s="36">
        <v>1543139</v>
      </c>
      <c r="B1866" s="36" t="str">
        <f>VLOOKUP(AllData[[#This Row],[Order]],MM[],3,FALSE)</f>
        <v>V5757301200200R</v>
      </c>
      <c r="C1866" s="36">
        <f>VLOOKUP(AllData[[#This Row],[Order]],MM[],2,FALSE)</f>
        <v>230</v>
      </c>
      <c r="D1866" s="36" t="s">
        <v>80</v>
      </c>
      <c r="E1866" s="36" t="s">
        <v>69</v>
      </c>
      <c r="F1866" s="36" t="s">
        <v>70</v>
      </c>
      <c r="G1866" s="36" t="s">
        <v>81</v>
      </c>
      <c r="H1866" s="36">
        <v>20</v>
      </c>
      <c r="I1866" s="36">
        <v>20</v>
      </c>
    </row>
    <row r="1867" spans="1:9" x14ac:dyDescent="0.35">
      <c r="A1867" s="36">
        <v>1543139</v>
      </c>
      <c r="B1867" s="36" t="str">
        <f>VLOOKUP(AllData[[#This Row],[Order]],MM[],3,FALSE)</f>
        <v>V5757301200200R</v>
      </c>
      <c r="C1867" s="36">
        <f>VLOOKUP(AllData[[#This Row],[Order]],MM[],2,FALSE)</f>
        <v>230</v>
      </c>
      <c r="D1867" s="36" t="s">
        <v>82</v>
      </c>
      <c r="E1867" s="36" t="s">
        <v>83</v>
      </c>
      <c r="F1867" s="36" t="s">
        <v>84</v>
      </c>
      <c r="G1867" s="36" t="s">
        <v>84</v>
      </c>
      <c r="H1867" s="36">
        <v>425.94</v>
      </c>
      <c r="I1867" s="36">
        <v>450</v>
      </c>
    </row>
    <row r="1868" spans="1:9" x14ac:dyDescent="0.35">
      <c r="A1868" s="36">
        <v>1543139</v>
      </c>
      <c r="B1868" s="36" t="str">
        <f>VLOOKUP(AllData[[#This Row],[Order]],MM[],3,FALSE)</f>
        <v>V5757301200200R</v>
      </c>
      <c r="C1868" s="36">
        <f>VLOOKUP(AllData[[#This Row],[Order]],MM[],2,FALSE)</f>
        <v>230</v>
      </c>
      <c r="D1868" s="36" t="s">
        <v>85</v>
      </c>
      <c r="E1868" s="36" t="s">
        <v>86</v>
      </c>
      <c r="F1868" s="36" t="s">
        <v>87</v>
      </c>
      <c r="G1868" s="36" t="s">
        <v>87</v>
      </c>
      <c r="H1868" s="36">
        <v>20</v>
      </c>
      <c r="I1868" s="36">
        <v>20</v>
      </c>
    </row>
    <row r="1869" spans="1:9" x14ac:dyDescent="0.35">
      <c r="A1869" s="36">
        <v>1543139</v>
      </c>
      <c r="B1869" s="36" t="str">
        <f>VLOOKUP(AllData[[#This Row],[Order]],MM[],3,FALSE)</f>
        <v>V5757301200200R</v>
      </c>
      <c r="C1869" s="36">
        <f>VLOOKUP(AllData[[#This Row],[Order]],MM[],2,FALSE)</f>
        <v>230</v>
      </c>
      <c r="D1869" s="36" t="s">
        <v>88</v>
      </c>
      <c r="E1869" s="36" t="s">
        <v>89</v>
      </c>
      <c r="F1869" s="36" t="s">
        <v>91</v>
      </c>
      <c r="G1869" s="36" t="s">
        <v>92</v>
      </c>
      <c r="H1869" s="36"/>
      <c r="I1869" s="36">
        <v>0</v>
      </c>
    </row>
    <row r="1870" spans="1:9" x14ac:dyDescent="0.35">
      <c r="A1870" s="36">
        <v>1543139</v>
      </c>
      <c r="B1870" s="36" t="str">
        <f>VLOOKUP(AllData[[#This Row],[Order]],MM[],3,FALSE)</f>
        <v>V5757301200200R</v>
      </c>
      <c r="C1870" s="36">
        <f>VLOOKUP(AllData[[#This Row],[Order]],MM[],2,FALSE)</f>
        <v>230</v>
      </c>
      <c r="D1870" s="36" t="s">
        <v>95</v>
      </c>
      <c r="E1870" s="36" t="s">
        <v>61</v>
      </c>
      <c r="F1870" s="36" t="s">
        <v>63</v>
      </c>
      <c r="G1870" s="36" t="s">
        <v>96</v>
      </c>
      <c r="H1870" s="36">
        <v>54.1</v>
      </c>
      <c r="I1870" s="36">
        <v>40</v>
      </c>
    </row>
    <row r="1871" spans="1:9" x14ac:dyDescent="0.35">
      <c r="A1871" s="36">
        <v>1543139</v>
      </c>
      <c r="B1871" s="36" t="str">
        <f>VLOOKUP(AllData[[#This Row],[Order]],MM[],3,FALSE)</f>
        <v>V5757301200200R</v>
      </c>
      <c r="C1871" s="36">
        <f>VLOOKUP(AllData[[#This Row],[Order]],MM[],2,FALSE)</f>
        <v>230</v>
      </c>
      <c r="D1871" s="36" t="s">
        <v>97</v>
      </c>
      <c r="E1871" s="36" t="s">
        <v>69</v>
      </c>
      <c r="F1871" s="36" t="s">
        <v>70</v>
      </c>
      <c r="G1871" s="36" t="s">
        <v>98</v>
      </c>
      <c r="H1871" s="36">
        <v>20</v>
      </c>
      <c r="I1871" s="36">
        <v>20</v>
      </c>
    </row>
    <row r="1872" spans="1:9" x14ac:dyDescent="0.35">
      <c r="A1872" s="36">
        <v>1543139</v>
      </c>
      <c r="B1872" s="36" t="str">
        <f>VLOOKUP(AllData[[#This Row],[Order]],MM[],3,FALSE)</f>
        <v>V5757301200200R</v>
      </c>
      <c r="C1872" s="36">
        <f>VLOOKUP(AllData[[#This Row],[Order]],MM[],2,FALSE)</f>
        <v>230</v>
      </c>
      <c r="D1872" s="36" t="s">
        <v>99</v>
      </c>
      <c r="E1872" s="36" t="s">
        <v>69</v>
      </c>
      <c r="F1872" s="36" t="s">
        <v>70</v>
      </c>
      <c r="G1872" s="36" t="s">
        <v>100</v>
      </c>
      <c r="H1872" s="36">
        <v>50</v>
      </c>
      <c r="I1872" s="36">
        <v>50</v>
      </c>
    </row>
    <row r="1873" spans="1:9" x14ac:dyDescent="0.35">
      <c r="A1873" s="36">
        <v>1543139</v>
      </c>
      <c r="B1873" s="36" t="str">
        <f>VLOOKUP(AllData[[#This Row],[Order]],MM[],3,FALSE)</f>
        <v>V5757301200200R</v>
      </c>
      <c r="C1873" s="36">
        <f>VLOOKUP(AllData[[#This Row],[Order]],MM[],2,FALSE)</f>
        <v>230</v>
      </c>
      <c r="D1873" s="36" t="s">
        <v>101</v>
      </c>
      <c r="E1873" s="36" t="s">
        <v>102</v>
      </c>
      <c r="F1873" s="36" t="s">
        <v>100</v>
      </c>
      <c r="G1873" s="36" t="s">
        <v>103</v>
      </c>
      <c r="H1873" s="36">
        <v>10</v>
      </c>
      <c r="I1873" s="36">
        <v>10</v>
      </c>
    </row>
    <row r="1874" spans="1:9" x14ac:dyDescent="0.35">
      <c r="A1874" s="36">
        <v>1543139</v>
      </c>
      <c r="B1874" s="36" t="str">
        <f>VLOOKUP(AllData[[#This Row],[Order]],MM[],3,FALSE)</f>
        <v>V5757301200200R</v>
      </c>
      <c r="C1874" s="36">
        <f>VLOOKUP(AllData[[#This Row],[Order]],MM[],2,FALSE)</f>
        <v>230</v>
      </c>
      <c r="D1874" s="36" t="s">
        <v>104</v>
      </c>
      <c r="E1874" s="36" t="s">
        <v>102</v>
      </c>
      <c r="F1874" s="36" t="s">
        <v>100</v>
      </c>
      <c r="G1874" s="36" t="s">
        <v>106</v>
      </c>
      <c r="H1874" s="36">
        <v>10</v>
      </c>
      <c r="I1874" s="36">
        <v>10</v>
      </c>
    </row>
    <row r="1875" spans="1:9" x14ac:dyDescent="0.35">
      <c r="A1875" s="36">
        <v>1543139</v>
      </c>
      <c r="B1875" s="36" t="str">
        <f>VLOOKUP(AllData[[#This Row],[Order]],MM[],3,FALSE)</f>
        <v>V5757301200200R</v>
      </c>
      <c r="C1875" s="36">
        <f>VLOOKUP(AllData[[#This Row],[Order]],MM[],2,FALSE)</f>
        <v>230</v>
      </c>
      <c r="D1875" s="36" t="s">
        <v>60</v>
      </c>
      <c r="E1875" s="36" t="s">
        <v>61</v>
      </c>
      <c r="F1875" s="36" t="s">
        <v>63</v>
      </c>
      <c r="G1875" s="36" t="s">
        <v>108</v>
      </c>
      <c r="H1875" s="36">
        <v>384.42</v>
      </c>
      <c r="I1875" s="36">
        <v>1</v>
      </c>
    </row>
    <row r="1876" spans="1:9" x14ac:dyDescent="0.35">
      <c r="A1876" s="36">
        <v>1543139</v>
      </c>
      <c r="B1876" s="36" t="str">
        <f>VLOOKUP(AllData[[#This Row],[Order]],MM[],3,FALSE)</f>
        <v>V5757301200200R</v>
      </c>
      <c r="C1876" s="36">
        <f>VLOOKUP(AllData[[#This Row],[Order]],MM[],2,FALSE)</f>
        <v>230</v>
      </c>
      <c r="D1876" s="36" t="s">
        <v>82</v>
      </c>
      <c r="E1876" s="36" t="s">
        <v>83</v>
      </c>
      <c r="F1876" s="36" t="s">
        <v>84</v>
      </c>
      <c r="G1876" s="36" t="s">
        <v>110</v>
      </c>
      <c r="H1876" s="36"/>
      <c r="I1876" s="36">
        <v>5</v>
      </c>
    </row>
    <row r="1877" spans="1:9" x14ac:dyDescent="0.35">
      <c r="A1877" s="36">
        <v>1543140</v>
      </c>
      <c r="B1877" s="36" t="str">
        <f>VLOOKUP(AllData[[#This Row],[Order]],MM[],3,FALSE)</f>
        <v>V5757321200400</v>
      </c>
      <c r="C1877" s="36">
        <f>VLOOKUP(AllData[[#This Row],[Order]],MM[],2,FALSE)</f>
        <v>229</v>
      </c>
      <c r="D1877" s="36" t="s">
        <v>60</v>
      </c>
      <c r="E1877" s="36" t="s">
        <v>61</v>
      </c>
      <c r="F1877" s="36" t="s">
        <v>63</v>
      </c>
      <c r="G1877" s="36" t="s">
        <v>64</v>
      </c>
      <c r="H1877" s="36">
        <v>4.633</v>
      </c>
      <c r="I1877" s="36">
        <v>20</v>
      </c>
    </row>
    <row r="1878" spans="1:9" x14ac:dyDescent="0.35">
      <c r="A1878" s="36">
        <v>1543140</v>
      </c>
      <c r="B1878" s="36" t="str">
        <f>VLOOKUP(AllData[[#This Row],[Order]],MM[],3,FALSE)</f>
        <v>V5757321200400</v>
      </c>
      <c r="C1878" s="36">
        <f>VLOOKUP(AllData[[#This Row],[Order]],MM[],2,FALSE)</f>
        <v>229</v>
      </c>
      <c r="D1878" s="36" t="s">
        <v>68</v>
      </c>
      <c r="E1878" s="36" t="s">
        <v>69</v>
      </c>
      <c r="F1878" s="36" t="s">
        <v>70</v>
      </c>
      <c r="G1878" s="36" t="s">
        <v>71</v>
      </c>
      <c r="H1878" s="36">
        <v>30</v>
      </c>
      <c r="I1878" s="36">
        <v>30</v>
      </c>
    </row>
    <row r="1879" spans="1:9" x14ac:dyDescent="0.35">
      <c r="A1879" s="36">
        <v>1543140</v>
      </c>
      <c r="B1879" s="36" t="str">
        <f>VLOOKUP(AllData[[#This Row],[Order]],MM[],3,FALSE)</f>
        <v>V5757321200400</v>
      </c>
      <c r="C1879" s="36">
        <f>VLOOKUP(AllData[[#This Row],[Order]],MM[],2,FALSE)</f>
        <v>229</v>
      </c>
      <c r="D1879" s="36" t="s">
        <v>73</v>
      </c>
      <c r="E1879" s="36" t="s">
        <v>61</v>
      </c>
      <c r="F1879" s="36" t="s">
        <v>63</v>
      </c>
      <c r="G1879" s="36" t="s">
        <v>74</v>
      </c>
      <c r="H1879" s="36">
        <v>65.52000000000001</v>
      </c>
      <c r="I1879" s="36">
        <v>200</v>
      </c>
    </row>
    <row r="1880" spans="1:9" x14ac:dyDescent="0.35">
      <c r="A1880" s="36">
        <v>1543140</v>
      </c>
      <c r="B1880" s="36" t="str">
        <f>VLOOKUP(AllData[[#This Row],[Order]],MM[],3,FALSE)</f>
        <v>V5757321200400</v>
      </c>
      <c r="C1880" s="36">
        <f>VLOOKUP(AllData[[#This Row],[Order]],MM[],2,FALSE)</f>
        <v>229</v>
      </c>
      <c r="D1880" s="36" t="s">
        <v>75</v>
      </c>
      <c r="E1880" s="36" t="s">
        <v>61</v>
      </c>
      <c r="F1880" s="36" t="s">
        <v>63</v>
      </c>
      <c r="G1880" s="36" t="s">
        <v>76</v>
      </c>
      <c r="H1880" s="36">
        <v>993.78</v>
      </c>
      <c r="I1880" s="36">
        <v>500</v>
      </c>
    </row>
    <row r="1881" spans="1:9" x14ac:dyDescent="0.35">
      <c r="A1881" s="36">
        <v>1543140</v>
      </c>
      <c r="B1881" s="36" t="str">
        <f>VLOOKUP(AllData[[#This Row],[Order]],MM[],3,FALSE)</f>
        <v>V5757321200400</v>
      </c>
      <c r="C1881" s="36">
        <f>VLOOKUP(AllData[[#This Row],[Order]],MM[],2,FALSE)</f>
        <v>229</v>
      </c>
      <c r="D1881" s="36" t="s">
        <v>78</v>
      </c>
      <c r="E1881" s="36" t="s">
        <v>69</v>
      </c>
      <c r="F1881" s="36" t="s">
        <v>70</v>
      </c>
      <c r="G1881" s="36" t="s">
        <v>79</v>
      </c>
      <c r="H1881" s="36">
        <v>20</v>
      </c>
      <c r="I1881" s="36">
        <v>20</v>
      </c>
    </row>
    <row r="1882" spans="1:9" x14ac:dyDescent="0.35">
      <c r="A1882" s="36">
        <v>1543140</v>
      </c>
      <c r="B1882" s="36" t="str">
        <f>VLOOKUP(AllData[[#This Row],[Order]],MM[],3,FALSE)</f>
        <v>V5757321200400</v>
      </c>
      <c r="C1882" s="36">
        <f>VLOOKUP(AllData[[#This Row],[Order]],MM[],2,FALSE)</f>
        <v>229</v>
      </c>
      <c r="D1882" s="36" t="s">
        <v>80</v>
      </c>
      <c r="E1882" s="36" t="s">
        <v>69</v>
      </c>
      <c r="F1882" s="36" t="s">
        <v>70</v>
      </c>
      <c r="G1882" s="36" t="s">
        <v>81</v>
      </c>
      <c r="H1882" s="36">
        <v>20</v>
      </c>
      <c r="I1882" s="36">
        <v>20</v>
      </c>
    </row>
    <row r="1883" spans="1:9" x14ac:dyDescent="0.35">
      <c r="A1883" s="36">
        <v>1543140</v>
      </c>
      <c r="B1883" s="36" t="str">
        <f>VLOOKUP(AllData[[#This Row],[Order]],MM[],3,FALSE)</f>
        <v>V5757321200400</v>
      </c>
      <c r="C1883" s="36">
        <f>VLOOKUP(AllData[[#This Row],[Order]],MM[],2,FALSE)</f>
        <v>229</v>
      </c>
      <c r="D1883" s="36" t="s">
        <v>82</v>
      </c>
      <c r="E1883" s="36" t="s">
        <v>83</v>
      </c>
      <c r="F1883" s="36" t="s">
        <v>84</v>
      </c>
      <c r="G1883" s="36" t="s">
        <v>84</v>
      </c>
      <c r="H1883" s="36">
        <v>190.38</v>
      </c>
      <c r="I1883" s="36">
        <v>450</v>
      </c>
    </row>
    <row r="1884" spans="1:9" x14ac:dyDescent="0.35">
      <c r="A1884" s="36">
        <v>1543140</v>
      </c>
      <c r="B1884" s="36" t="str">
        <f>VLOOKUP(AllData[[#This Row],[Order]],MM[],3,FALSE)</f>
        <v>V5757321200400</v>
      </c>
      <c r="C1884" s="36">
        <f>VLOOKUP(AllData[[#This Row],[Order]],MM[],2,FALSE)</f>
        <v>229</v>
      </c>
      <c r="D1884" s="36" t="s">
        <v>85</v>
      </c>
      <c r="E1884" s="36" t="s">
        <v>86</v>
      </c>
      <c r="F1884" s="36" t="s">
        <v>87</v>
      </c>
      <c r="G1884" s="36" t="s">
        <v>87</v>
      </c>
      <c r="H1884" s="36">
        <v>20</v>
      </c>
      <c r="I1884" s="36">
        <v>20</v>
      </c>
    </row>
    <row r="1885" spans="1:9" x14ac:dyDescent="0.35">
      <c r="A1885" s="36">
        <v>1543140</v>
      </c>
      <c r="B1885" s="36" t="str">
        <f>VLOOKUP(AllData[[#This Row],[Order]],MM[],3,FALSE)</f>
        <v>V5757321200400</v>
      </c>
      <c r="C1885" s="36">
        <f>VLOOKUP(AllData[[#This Row],[Order]],MM[],2,FALSE)</f>
        <v>229</v>
      </c>
      <c r="D1885" s="36" t="s">
        <v>95</v>
      </c>
      <c r="E1885" s="36" t="s">
        <v>61</v>
      </c>
      <c r="F1885" s="36" t="s">
        <v>63</v>
      </c>
      <c r="G1885" s="36" t="s">
        <v>96</v>
      </c>
      <c r="H1885" s="36">
        <v>1.3169999999999999</v>
      </c>
      <c r="I1885" s="36">
        <v>40</v>
      </c>
    </row>
    <row r="1886" spans="1:9" x14ac:dyDescent="0.35">
      <c r="A1886" s="36">
        <v>1543140</v>
      </c>
      <c r="B1886" s="36" t="str">
        <f>VLOOKUP(AllData[[#This Row],[Order]],MM[],3,FALSE)</f>
        <v>V5757321200400</v>
      </c>
      <c r="C1886" s="36">
        <f>VLOOKUP(AllData[[#This Row],[Order]],MM[],2,FALSE)</f>
        <v>229</v>
      </c>
      <c r="D1886" s="36" t="s">
        <v>97</v>
      </c>
      <c r="E1886" s="36" t="s">
        <v>69</v>
      </c>
      <c r="F1886" s="36" t="s">
        <v>70</v>
      </c>
      <c r="G1886" s="36" t="s">
        <v>98</v>
      </c>
      <c r="H1886" s="36">
        <v>20</v>
      </c>
      <c r="I1886" s="36">
        <v>20</v>
      </c>
    </row>
    <row r="1887" spans="1:9" x14ac:dyDescent="0.35">
      <c r="A1887" s="36">
        <v>1543140</v>
      </c>
      <c r="B1887" s="36" t="str">
        <f>VLOOKUP(AllData[[#This Row],[Order]],MM[],3,FALSE)</f>
        <v>V5757321200400</v>
      </c>
      <c r="C1887" s="36">
        <f>VLOOKUP(AllData[[#This Row],[Order]],MM[],2,FALSE)</f>
        <v>229</v>
      </c>
      <c r="D1887" s="36" t="s">
        <v>99</v>
      </c>
      <c r="E1887" s="36" t="s">
        <v>69</v>
      </c>
      <c r="F1887" s="36" t="s">
        <v>70</v>
      </c>
      <c r="G1887" s="36" t="s">
        <v>100</v>
      </c>
      <c r="H1887" s="36">
        <v>50</v>
      </c>
      <c r="I1887" s="36">
        <v>50</v>
      </c>
    </row>
    <row r="1888" spans="1:9" x14ac:dyDescent="0.35">
      <c r="A1888" s="36">
        <v>1543140</v>
      </c>
      <c r="B1888" s="36" t="str">
        <f>VLOOKUP(AllData[[#This Row],[Order]],MM[],3,FALSE)</f>
        <v>V5757321200400</v>
      </c>
      <c r="C1888" s="36">
        <f>VLOOKUP(AllData[[#This Row],[Order]],MM[],2,FALSE)</f>
        <v>229</v>
      </c>
      <c r="D1888" s="36" t="s">
        <v>104</v>
      </c>
      <c r="E1888" s="36" t="s">
        <v>102</v>
      </c>
      <c r="F1888" s="36" t="s">
        <v>100</v>
      </c>
      <c r="G1888" s="36" t="s">
        <v>106</v>
      </c>
      <c r="H1888" s="36">
        <v>10</v>
      </c>
      <c r="I1888" s="36">
        <v>10</v>
      </c>
    </row>
    <row r="1889" spans="1:9" x14ac:dyDescent="0.35">
      <c r="A1889" s="36">
        <v>1543140</v>
      </c>
      <c r="B1889" s="36" t="str">
        <f>VLOOKUP(AllData[[#This Row],[Order]],MM[],3,FALSE)</f>
        <v>V5757321200400</v>
      </c>
      <c r="C1889" s="36">
        <f>VLOOKUP(AllData[[#This Row],[Order]],MM[],2,FALSE)</f>
        <v>229</v>
      </c>
      <c r="D1889" s="36" t="s">
        <v>60</v>
      </c>
      <c r="E1889" s="36" t="s">
        <v>61</v>
      </c>
      <c r="F1889" s="36" t="s">
        <v>63</v>
      </c>
      <c r="G1889" s="36" t="s">
        <v>108</v>
      </c>
      <c r="H1889" s="36">
        <v>326.70000000000005</v>
      </c>
      <c r="I1889" s="36">
        <v>1</v>
      </c>
    </row>
    <row r="1890" spans="1:9" x14ac:dyDescent="0.35">
      <c r="A1890" s="36">
        <v>1543140</v>
      </c>
      <c r="B1890" s="36" t="str">
        <f>VLOOKUP(AllData[[#This Row],[Order]],MM[],3,FALSE)</f>
        <v>V5757321200400</v>
      </c>
      <c r="C1890" s="36">
        <f>VLOOKUP(AllData[[#This Row],[Order]],MM[],2,FALSE)</f>
        <v>229</v>
      </c>
      <c r="D1890" s="36" t="s">
        <v>82</v>
      </c>
      <c r="E1890" s="36" t="s">
        <v>83</v>
      </c>
      <c r="F1890" s="36" t="s">
        <v>84</v>
      </c>
      <c r="G1890" s="36" t="s">
        <v>110</v>
      </c>
      <c r="H1890" s="36"/>
      <c r="I1890" s="36">
        <v>5</v>
      </c>
    </row>
    <row r="1891" spans="1:9" x14ac:dyDescent="0.35">
      <c r="A1891" s="36">
        <v>1543140</v>
      </c>
      <c r="B1891" s="36" t="str">
        <f>VLOOKUP(AllData[[#This Row],[Order]],MM[],3,FALSE)</f>
        <v>V5757321200400</v>
      </c>
      <c r="C1891" s="36">
        <f>VLOOKUP(AllData[[#This Row],[Order]],MM[],2,FALSE)</f>
        <v>229</v>
      </c>
      <c r="D1891" s="36" t="s">
        <v>82</v>
      </c>
      <c r="E1891" s="36" t="s">
        <v>83</v>
      </c>
      <c r="F1891" s="36" t="s">
        <v>84</v>
      </c>
      <c r="G1891" s="36" t="s">
        <v>134</v>
      </c>
      <c r="H1891" s="36"/>
      <c r="I1891" s="36">
        <v>5</v>
      </c>
    </row>
    <row r="1892" spans="1:9" x14ac:dyDescent="0.35">
      <c r="A1892" s="36">
        <v>1543140</v>
      </c>
      <c r="B1892" s="36" t="str">
        <f>VLOOKUP(AllData[[#This Row],[Order]],MM[],3,FALSE)</f>
        <v>V5757321200400</v>
      </c>
      <c r="C1892" s="36">
        <f>VLOOKUP(AllData[[#This Row],[Order]],MM[],2,FALSE)</f>
        <v>229</v>
      </c>
      <c r="D1892" s="36" t="s">
        <v>82</v>
      </c>
      <c r="E1892" s="36" t="s">
        <v>83</v>
      </c>
      <c r="F1892" s="36" t="s">
        <v>84</v>
      </c>
      <c r="G1892" s="36" t="s">
        <v>136</v>
      </c>
      <c r="H1892" s="36"/>
      <c r="I1892" s="36">
        <v>5</v>
      </c>
    </row>
    <row r="1893" spans="1:9" x14ac:dyDescent="0.35">
      <c r="A1893" s="36">
        <v>1543140</v>
      </c>
      <c r="B1893" s="36" t="str">
        <f>VLOOKUP(AllData[[#This Row],[Order]],MM[],3,FALSE)</f>
        <v>V5757321200400</v>
      </c>
      <c r="C1893" s="36">
        <f>VLOOKUP(AllData[[#This Row],[Order]],MM[],2,FALSE)</f>
        <v>229</v>
      </c>
      <c r="D1893" s="36" t="s">
        <v>73</v>
      </c>
      <c r="E1893" s="36" t="s">
        <v>89</v>
      </c>
      <c r="F1893" s="36" t="s">
        <v>91</v>
      </c>
      <c r="G1893" s="36" t="s">
        <v>138</v>
      </c>
      <c r="H1893" s="36">
        <v>165.29999999999998</v>
      </c>
      <c r="I1893" s="36">
        <v>5</v>
      </c>
    </row>
    <row r="1894" spans="1:9" x14ac:dyDescent="0.35">
      <c r="A1894" s="36">
        <v>1543141</v>
      </c>
      <c r="B1894" s="36" t="str">
        <f>VLOOKUP(AllData[[#This Row],[Order]],MM[],3,FALSE)</f>
        <v>V5757321200600</v>
      </c>
      <c r="C1894" s="36">
        <f>VLOOKUP(AllData[[#This Row],[Order]],MM[],2,FALSE)</f>
        <v>230</v>
      </c>
      <c r="D1894" s="36" t="s">
        <v>60</v>
      </c>
      <c r="E1894" s="36" t="s">
        <v>61</v>
      </c>
      <c r="F1894" s="36" t="s">
        <v>63</v>
      </c>
      <c r="G1894" s="36" t="s">
        <v>139</v>
      </c>
      <c r="H1894" s="36">
        <v>11.117000000000001</v>
      </c>
      <c r="I1894" s="36">
        <v>20</v>
      </c>
    </row>
    <row r="1895" spans="1:9" x14ac:dyDescent="0.35">
      <c r="A1895" s="36">
        <v>1543141</v>
      </c>
      <c r="B1895" s="36" t="str">
        <f>VLOOKUP(AllData[[#This Row],[Order]],MM[],3,FALSE)</f>
        <v>V5757321200600</v>
      </c>
      <c r="C1895" s="36">
        <f>VLOOKUP(AllData[[#This Row],[Order]],MM[],2,FALSE)</f>
        <v>230</v>
      </c>
      <c r="D1895" s="36" t="s">
        <v>68</v>
      </c>
      <c r="E1895" s="36" t="s">
        <v>69</v>
      </c>
      <c r="F1895" s="36" t="s">
        <v>70</v>
      </c>
      <c r="G1895" s="36" t="s">
        <v>71</v>
      </c>
      <c r="H1895" s="36">
        <v>30</v>
      </c>
      <c r="I1895" s="36">
        <v>30</v>
      </c>
    </row>
    <row r="1896" spans="1:9" x14ac:dyDescent="0.35">
      <c r="A1896" s="36">
        <v>1543141</v>
      </c>
      <c r="B1896" s="36" t="str">
        <f>VLOOKUP(AllData[[#This Row],[Order]],MM[],3,FALSE)</f>
        <v>V5757321200600</v>
      </c>
      <c r="C1896" s="36">
        <f>VLOOKUP(AllData[[#This Row],[Order]],MM[],2,FALSE)</f>
        <v>230</v>
      </c>
      <c r="D1896" s="36" t="s">
        <v>73</v>
      </c>
      <c r="E1896" s="36" t="s">
        <v>61</v>
      </c>
      <c r="F1896" s="36" t="s">
        <v>63</v>
      </c>
      <c r="G1896" s="36" t="s">
        <v>74</v>
      </c>
      <c r="H1896" s="36">
        <v>295.44</v>
      </c>
      <c r="I1896" s="36">
        <v>200</v>
      </c>
    </row>
    <row r="1897" spans="1:9" x14ac:dyDescent="0.35">
      <c r="A1897" s="36">
        <v>1543141</v>
      </c>
      <c r="B1897" s="36" t="str">
        <f>VLOOKUP(AllData[[#This Row],[Order]],MM[],3,FALSE)</f>
        <v>V5757321200600</v>
      </c>
      <c r="C1897" s="36">
        <f>VLOOKUP(AllData[[#This Row],[Order]],MM[],2,FALSE)</f>
        <v>230</v>
      </c>
      <c r="D1897" s="36" t="s">
        <v>75</v>
      </c>
      <c r="E1897" s="36" t="s">
        <v>61</v>
      </c>
      <c r="F1897" s="36" t="s">
        <v>63</v>
      </c>
      <c r="G1897" s="36" t="s">
        <v>76</v>
      </c>
      <c r="H1897" s="36">
        <v>1825.56</v>
      </c>
      <c r="I1897" s="36">
        <v>500</v>
      </c>
    </row>
    <row r="1898" spans="1:9" x14ac:dyDescent="0.35">
      <c r="A1898" s="36">
        <v>1543141</v>
      </c>
      <c r="B1898" s="36" t="str">
        <f>VLOOKUP(AllData[[#This Row],[Order]],MM[],3,FALSE)</f>
        <v>V5757321200600</v>
      </c>
      <c r="C1898" s="36">
        <f>VLOOKUP(AllData[[#This Row],[Order]],MM[],2,FALSE)</f>
        <v>230</v>
      </c>
      <c r="D1898" s="36" t="s">
        <v>78</v>
      </c>
      <c r="E1898" s="36" t="s">
        <v>69</v>
      </c>
      <c r="F1898" s="36" t="s">
        <v>70</v>
      </c>
      <c r="G1898" s="36" t="s">
        <v>79</v>
      </c>
      <c r="H1898" s="36">
        <v>20</v>
      </c>
      <c r="I1898" s="36">
        <v>20</v>
      </c>
    </row>
    <row r="1899" spans="1:9" x14ac:dyDescent="0.35">
      <c r="A1899" s="36">
        <v>1543141</v>
      </c>
      <c r="B1899" s="36" t="str">
        <f>VLOOKUP(AllData[[#This Row],[Order]],MM[],3,FALSE)</f>
        <v>V5757321200600</v>
      </c>
      <c r="C1899" s="36">
        <f>VLOOKUP(AllData[[#This Row],[Order]],MM[],2,FALSE)</f>
        <v>230</v>
      </c>
      <c r="D1899" s="36" t="s">
        <v>80</v>
      </c>
      <c r="E1899" s="36" t="s">
        <v>69</v>
      </c>
      <c r="F1899" s="36" t="s">
        <v>70</v>
      </c>
      <c r="G1899" s="36" t="s">
        <v>81</v>
      </c>
      <c r="H1899" s="36">
        <v>20</v>
      </c>
      <c r="I1899" s="36">
        <v>20</v>
      </c>
    </row>
    <row r="1900" spans="1:9" x14ac:dyDescent="0.35">
      <c r="A1900" s="36">
        <v>1543141</v>
      </c>
      <c r="B1900" s="36" t="str">
        <f>VLOOKUP(AllData[[#This Row],[Order]],MM[],3,FALSE)</f>
        <v>V5757321200600</v>
      </c>
      <c r="C1900" s="36">
        <f>VLOOKUP(AllData[[#This Row],[Order]],MM[],2,FALSE)</f>
        <v>230</v>
      </c>
      <c r="D1900" s="36" t="s">
        <v>82</v>
      </c>
      <c r="E1900" s="36" t="s">
        <v>83</v>
      </c>
      <c r="F1900" s="36" t="s">
        <v>84</v>
      </c>
      <c r="G1900" s="36" t="s">
        <v>84</v>
      </c>
      <c r="H1900" s="36">
        <v>177.96</v>
      </c>
      <c r="I1900" s="36">
        <v>450</v>
      </c>
    </row>
    <row r="1901" spans="1:9" x14ac:dyDescent="0.35">
      <c r="A1901" s="36">
        <v>1543141</v>
      </c>
      <c r="B1901" s="36" t="str">
        <f>VLOOKUP(AllData[[#This Row],[Order]],MM[],3,FALSE)</f>
        <v>V5757321200600</v>
      </c>
      <c r="C1901" s="36">
        <f>VLOOKUP(AllData[[#This Row],[Order]],MM[],2,FALSE)</f>
        <v>230</v>
      </c>
      <c r="D1901" s="36" t="s">
        <v>85</v>
      </c>
      <c r="E1901" s="36" t="s">
        <v>86</v>
      </c>
      <c r="F1901" s="36" t="s">
        <v>87</v>
      </c>
      <c r="G1901" s="36" t="s">
        <v>87</v>
      </c>
      <c r="H1901" s="36">
        <v>20</v>
      </c>
      <c r="I1901" s="36">
        <v>20</v>
      </c>
    </row>
    <row r="1902" spans="1:9" x14ac:dyDescent="0.35">
      <c r="A1902" s="36">
        <v>1543141</v>
      </c>
      <c r="B1902" s="36" t="str">
        <f>VLOOKUP(AllData[[#This Row],[Order]],MM[],3,FALSE)</f>
        <v>V5757321200600</v>
      </c>
      <c r="C1902" s="36">
        <f>VLOOKUP(AllData[[#This Row],[Order]],MM[],2,FALSE)</f>
        <v>230</v>
      </c>
      <c r="D1902" s="36" t="s">
        <v>88</v>
      </c>
      <c r="E1902" s="36" t="s">
        <v>89</v>
      </c>
      <c r="F1902" s="36" t="s">
        <v>91</v>
      </c>
      <c r="G1902" s="36" t="s">
        <v>92</v>
      </c>
      <c r="H1902" s="36"/>
      <c r="I1902" s="36">
        <v>0</v>
      </c>
    </row>
    <row r="1903" spans="1:9" x14ac:dyDescent="0.35">
      <c r="A1903" s="36">
        <v>1543141</v>
      </c>
      <c r="B1903" s="36" t="str">
        <f>VLOOKUP(AllData[[#This Row],[Order]],MM[],3,FALSE)</f>
        <v>V5757321200600</v>
      </c>
      <c r="C1903" s="36">
        <f>VLOOKUP(AllData[[#This Row],[Order]],MM[],2,FALSE)</f>
        <v>230</v>
      </c>
      <c r="D1903" s="36" t="s">
        <v>95</v>
      </c>
      <c r="E1903" s="36" t="s">
        <v>61</v>
      </c>
      <c r="F1903" s="36" t="s">
        <v>63</v>
      </c>
      <c r="G1903" s="36" t="s">
        <v>96</v>
      </c>
      <c r="H1903" s="36">
        <v>39.433</v>
      </c>
      <c r="I1903" s="36">
        <v>40</v>
      </c>
    </row>
    <row r="1904" spans="1:9" x14ac:dyDescent="0.35">
      <c r="A1904" s="36">
        <v>1543141</v>
      </c>
      <c r="B1904" s="36" t="str">
        <f>VLOOKUP(AllData[[#This Row],[Order]],MM[],3,FALSE)</f>
        <v>V5757321200600</v>
      </c>
      <c r="C1904" s="36">
        <f>VLOOKUP(AllData[[#This Row],[Order]],MM[],2,FALSE)</f>
        <v>230</v>
      </c>
      <c r="D1904" s="36" t="s">
        <v>97</v>
      </c>
      <c r="E1904" s="36" t="s">
        <v>69</v>
      </c>
      <c r="F1904" s="36" t="s">
        <v>70</v>
      </c>
      <c r="G1904" s="36" t="s">
        <v>98</v>
      </c>
      <c r="H1904" s="36">
        <v>20</v>
      </c>
      <c r="I1904" s="36">
        <v>20</v>
      </c>
    </row>
    <row r="1905" spans="1:9" x14ac:dyDescent="0.35">
      <c r="A1905" s="36">
        <v>1543141</v>
      </c>
      <c r="B1905" s="36" t="str">
        <f>VLOOKUP(AllData[[#This Row],[Order]],MM[],3,FALSE)</f>
        <v>V5757321200600</v>
      </c>
      <c r="C1905" s="36">
        <f>VLOOKUP(AllData[[#This Row],[Order]],MM[],2,FALSE)</f>
        <v>230</v>
      </c>
      <c r="D1905" s="36" t="s">
        <v>99</v>
      </c>
      <c r="E1905" s="36" t="s">
        <v>69</v>
      </c>
      <c r="F1905" s="36" t="s">
        <v>70</v>
      </c>
      <c r="G1905" s="36" t="s">
        <v>100</v>
      </c>
      <c r="H1905" s="36">
        <v>50</v>
      </c>
      <c r="I1905" s="36">
        <v>50</v>
      </c>
    </row>
    <row r="1906" spans="1:9" x14ac:dyDescent="0.35">
      <c r="A1906" s="36">
        <v>1543141</v>
      </c>
      <c r="B1906" s="36" t="str">
        <f>VLOOKUP(AllData[[#This Row],[Order]],MM[],3,FALSE)</f>
        <v>V5757321200600</v>
      </c>
      <c r="C1906" s="36">
        <f>VLOOKUP(AllData[[#This Row],[Order]],MM[],2,FALSE)</f>
        <v>230</v>
      </c>
      <c r="D1906" s="36" t="s">
        <v>101</v>
      </c>
      <c r="E1906" s="36" t="s">
        <v>102</v>
      </c>
      <c r="F1906" s="36" t="s">
        <v>100</v>
      </c>
      <c r="G1906" s="36" t="s">
        <v>103</v>
      </c>
      <c r="H1906" s="36">
        <v>10</v>
      </c>
      <c r="I1906" s="36">
        <v>10</v>
      </c>
    </row>
    <row r="1907" spans="1:9" x14ac:dyDescent="0.35">
      <c r="A1907" s="36">
        <v>1543141</v>
      </c>
      <c r="B1907" s="36" t="str">
        <f>VLOOKUP(AllData[[#This Row],[Order]],MM[],3,FALSE)</f>
        <v>V5757321200600</v>
      </c>
      <c r="C1907" s="36">
        <f>VLOOKUP(AllData[[#This Row],[Order]],MM[],2,FALSE)</f>
        <v>230</v>
      </c>
      <c r="D1907" s="36" t="s">
        <v>104</v>
      </c>
      <c r="E1907" s="36" t="s">
        <v>102</v>
      </c>
      <c r="F1907" s="36" t="s">
        <v>100</v>
      </c>
      <c r="G1907" s="36" t="s">
        <v>106</v>
      </c>
      <c r="H1907" s="36">
        <v>10</v>
      </c>
      <c r="I1907" s="36">
        <v>10</v>
      </c>
    </row>
    <row r="1908" spans="1:9" x14ac:dyDescent="0.35">
      <c r="A1908" s="36">
        <v>1543141</v>
      </c>
      <c r="B1908" s="36" t="str">
        <f>VLOOKUP(AllData[[#This Row],[Order]],MM[],3,FALSE)</f>
        <v>V5757321200600</v>
      </c>
      <c r="C1908" s="36">
        <f>VLOOKUP(AllData[[#This Row],[Order]],MM[],2,FALSE)</f>
        <v>230</v>
      </c>
      <c r="D1908" s="36" t="s">
        <v>60</v>
      </c>
      <c r="E1908" s="36" t="s">
        <v>61</v>
      </c>
      <c r="F1908" s="36" t="s">
        <v>63</v>
      </c>
      <c r="G1908" s="36" t="s">
        <v>108</v>
      </c>
      <c r="H1908" s="36">
        <v>585.24</v>
      </c>
      <c r="I1908" s="36">
        <v>1</v>
      </c>
    </row>
    <row r="1909" spans="1:9" x14ac:dyDescent="0.35">
      <c r="A1909" s="36">
        <v>1543141</v>
      </c>
      <c r="B1909" s="36" t="str">
        <f>VLOOKUP(AllData[[#This Row],[Order]],MM[],3,FALSE)</f>
        <v>V5757321200600</v>
      </c>
      <c r="C1909" s="36">
        <f>VLOOKUP(AllData[[#This Row],[Order]],MM[],2,FALSE)</f>
        <v>230</v>
      </c>
      <c r="D1909" s="36" t="s">
        <v>82</v>
      </c>
      <c r="E1909" s="36" t="s">
        <v>83</v>
      </c>
      <c r="F1909" s="36" t="s">
        <v>84</v>
      </c>
      <c r="G1909" s="36" t="s">
        <v>110</v>
      </c>
      <c r="H1909" s="36"/>
      <c r="I1909" s="36">
        <v>5</v>
      </c>
    </row>
    <row r="1910" spans="1:9" x14ac:dyDescent="0.35">
      <c r="A1910" s="36">
        <v>1543142</v>
      </c>
      <c r="B1910" s="36" t="str">
        <f>VLOOKUP(AllData[[#This Row],[Order]],MM[],3,FALSE)</f>
        <v>V5757341200400</v>
      </c>
      <c r="C1910" s="36">
        <f>VLOOKUP(AllData[[#This Row],[Order]],MM[],2,FALSE)</f>
        <v>230</v>
      </c>
      <c r="D1910" s="36" t="s">
        <v>60</v>
      </c>
      <c r="E1910" s="36" t="s">
        <v>61</v>
      </c>
      <c r="F1910" s="36" t="s">
        <v>63</v>
      </c>
      <c r="G1910" s="36" t="s">
        <v>64</v>
      </c>
      <c r="H1910" s="36">
        <v>23.332999999999998</v>
      </c>
      <c r="I1910" s="36">
        <v>20</v>
      </c>
    </row>
    <row r="1911" spans="1:9" x14ac:dyDescent="0.35">
      <c r="A1911" s="36">
        <v>1543142</v>
      </c>
      <c r="B1911" s="36" t="str">
        <f>VLOOKUP(AllData[[#This Row],[Order]],MM[],3,FALSE)</f>
        <v>V5757341200400</v>
      </c>
      <c r="C1911" s="36">
        <f>VLOOKUP(AllData[[#This Row],[Order]],MM[],2,FALSE)</f>
        <v>230</v>
      </c>
      <c r="D1911" s="36" t="s">
        <v>68</v>
      </c>
      <c r="E1911" s="36" t="s">
        <v>69</v>
      </c>
      <c r="F1911" s="36" t="s">
        <v>70</v>
      </c>
      <c r="G1911" s="36" t="s">
        <v>71</v>
      </c>
      <c r="H1911" s="36">
        <v>30</v>
      </c>
      <c r="I1911" s="36">
        <v>30</v>
      </c>
    </row>
    <row r="1912" spans="1:9" x14ac:dyDescent="0.35">
      <c r="A1912" s="36">
        <v>1543142</v>
      </c>
      <c r="B1912" s="36" t="str">
        <f>VLOOKUP(AllData[[#This Row],[Order]],MM[],3,FALSE)</f>
        <v>V5757341200400</v>
      </c>
      <c r="C1912" s="36">
        <f>VLOOKUP(AllData[[#This Row],[Order]],MM[],2,FALSE)</f>
        <v>230</v>
      </c>
      <c r="D1912" s="36" t="s">
        <v>73</v>
      </c>
      <c r="E1912" s="36" t="s">
        <v>61</v>
      </c>
      <c r="F1912" s="36" t="s">
        <v>63</v>
      </c>
      <c r="G1912" s="36" t="s">
        <v>74</v>
      </c>
      <c r="H1912" s="36">
        <v>314.58000000000004</v>
      </c>
      <c r="I1912" s="36">
        <v>200</v>
      </c>
    </row>
    <row r="1913" spans="1:9" x14ac:dyDescent="0.35">
      <c r="A1913" s="36">
        <v>1543142</v>
      </c>
      <c r="B1913" s="36" t="str">
        <f>VLOOKUP(AllData[[#This Row],[Order]],MM[],3,FALSE)</f>
        <v>V5757341200400</v>
      </c>
      <c r="C1913" s="36">
        <f>VLOOKUP(AllData[[#This Row],[Order]],MM[],2,FALSE)</f>
        <v>230</v>
      </c>
      <c r="D1913" s="36" t="s">
        <v>75</v>
      </c>
      <c r="E1913" s="36" t="s">
        <v>61</v>
      </c>
      <c r="F1913" s="36" t="s">
        <v>63</v>
      </c>
      <c r="G1913" s="36" t="s">
        <v>76</v>
      </c>
      <c r="H1913" s="36">
        <v>1356.8999999999999</v>
      </c>
      <c r="I1913" s="36">
        <v>500</v>
      </c>
    </row>
    <row r="1914" spans="1:9" x14ac:dyDescent="0.35">
      <c r="A1914" s="36">
        <v>1543142</v>
      </c>
      <c r="B1914" s="36" t="str">
        <f>VLOOKUP(AllData[[#This Row],[Order]],MM[],3,FALSE)</f>
        <v>V5757341200400</v>
      </c>
      <c r="C1914" s="36">
        <f>VLOOKUP(AllData[[#This Row],[Order]],MM[],2,FALSE)</f>
        <v>230</v>
      </c>
      <c r="D1914" s="36" t="s">
        <v>78</v>
      </c>
      <c r="E1914" s="36" t="s">
        <v>69</v>
      </c>
      <c r="F1914" s="36" t="s">
        <v>70</v>
      </c>
      <c r="G1914" s="36" t="s">
        <v>79</v>
      </c>
      <c r="H1914" s="36">
        <v>20</v>
      </c>
      <c r="I1914" s="36">
        <v>20</v>
      </c>
    </row>
    <row r="1915" spans="1:9" x14ac:dyDescent="0.35">
      <c r="A1915" s="36">
        <v>1543142</v>
      </c>
      <c r="B1915" s="36" t="str">
        <f>VLOOKUP(AllData[[#This Row],[Order]],MM[],3,FALSE)</f>
        <v>V5757341200400</v>
      </c>
      <c r="C1915" s="36">
        <f>VLOOKUP(AllData[[#This Row],[Order]],MM[],2,FALSE)</f>
        <v>230</v>
      </c>
      <c r="D1915" s="36" t="s">
        <v>80</v>
      </c>
      <c r="E1915" s="36" t="s">
        <v>69</v>
      </c>
      <c r="F1915" s="36" t="s">
        <v>70</v>
      </c>
      <c r="G1915" s="36" t="s">
        <v>81</v>
      </c>
      <c r="H1915" s="36">
        <v>20</v>
      </c>
      <c r="I1915" s="36">
        <v>20</v>
      </c>
    </row>
    <row r="1916" spans="1:9" x14ac:dyDescent="0.35">
      <c r="A1916" s="36">
        <v>1543142</v>
      </c>
      <c r="B1916" s="36" t="str">
        <f>VLOOKUP(AllData[[#This Row],[Order]],MM[],3,FALSE)</f>
        <v>V5757341200400</v>
      </c>
      <c r="C1916" s="36">
        <f>VLOOKUP(AllData[[#This Row],[Order]],MM[],2,FALSE)</f>
        <v>230</v>
      </c>
      <c r="D1916" s="36" t="s">
        <v>82</v>
      </c>
      <c r="E1916" s="36" t="s">
        <v>83</v>
      </c>
      <c r="F1916" s="36" t="s">
        <v>84</v>
      </c>
      <c r="G1916" s="36" t="s">
        <v>84</v>
      </c>
      <c r="H1916" s="36">
        <v>345.00700000000001</v>
      </c>
      <c r="I1916" s="36">
        <v>450</v>
      </c>
    </row>
    <row r="1917" spans="1:9" x14ac:dyDescent="0.35">
      <c r="A1917" s="36">
        <v>1543142</v>
      </c>
      <c r="B1917" s="36" t="str">
        <f>VLOOKUP(AllData[[#This Row],[Order]],MM[],3,FALSE)</f>
        <v>V5757341200400</v>
      </c>
      <c r="C1917" s="36">
        <f>VLOOKUP(AllData[[#This Row],[Order]],MM[],2,FALSE)</f>
        <v>230</v>
      </c>
      <c r="D1917" s="36" t="s">
        <v>85</v>
      </c>
      <c r="E1917" s="36" t="s">
        <v>86</v>
      </c>
      <c r="F1917" s="36" t="s">
        <v>87</v>
      </c>
      <c r="G1917" s="36" t="s">
        <v>87</v>
      </c>
      <c r="H1917" s="36">
        <v>20</v>
      </c>
      <c r="I1917" s="36">
        <v>20</v>
      </c>
    </row>
    <row r="1918" spans="1:9" x14ac:dyDescent="0.35">
      <c r="A1918" s="36">
        <v>1543142</v>
      </c>
      <c r="B1918" s="36" t="str">
        <f>VLOOKUP(AllData[[#This Row],[Order]],MM[],3,FALSE)</f>
        <v>V5757341200400</v>
      </c>
      <c r="C1918" s="36">
        <f>VLOOKUP(AllData[[#This Row],[Order]],MM[],2,FALSE)</f>
        <v>230</v>
      </c>
      <c r="D1918" s="36" t="s">
        <v>88</v>
      </c>
      <c r="E1918" s="36" t="s">
        <v>89</v>
      </c>
      <c r="F1918" s="36" t="s">
        <v>91</v>
      </c>
      <c r="G1918" s="36" t="s">
        <v>92</v>
      </c>
      <c r="H1918" s="36"/>
      <c r="I1918" s="36">
        <v>0</v>
      </c>
    </row>
    <row r="1919" spans="1:9" x14ac:dyDescent="0.35">
      <c r="A1919" s="36">
        <v>1543142</v>
      </c>
      <c r="B1919" s="36" t="str">
        <f>VLOOKUP(AllData[[#This Row],[Order]],MM[],3,FALSE)</f>
        <v>V5757341200400</v>
      </c>
      <c r="C1919" s="36">
        <f>VLOOKUP(AllData[[#This Row],[Order]],MM[],2,FALSE)</f>
        <v>230</v>
      </c>
      <c r="D1919" s="36" t="s">
        <v>95</v>
      </c>
      <c r="E1919" s="36" t="s">
        <v>61</v>
      </c>
      <c r="F1919" s="36" t="s">
        <v>63</v>
      </c>
      <c r="G1919" s="36" t="s">
        <v>96</v>
      </c>
      <c r="H1919" s="36">
        <v>9.15</v>
      </c>
      <c r="I1919" s="36">
        <v>40</v>
      </c>
    </row>
    <row r="1920" spans="1:9" x14ac:dyDescent="0.35">
      <c r="A1920" s="36">
        <v>1543142</v>
      </c>
      <c r="B1920" s="36" t="str">
        <f>VLOOKUP(AllData[[#This Row],[Order]],MM[],3,FALSE)</f>
        <v>V5757341200400</v>
      </c>
      <c r="C1920" s="36">
        <f>VLOOKUP(AllData[[#This Row],[Order]],MM[],2,FALSE)</f>
        <v>230</v>
      </c>
      <c r="D1920" s="36" t="s">
        <v>97</v>
      </c>
      <c r="E1920" s="36" t="s">
        <v>69</v>
      </c>
      <c r="F1920" s="36" t="s">
        <v>70</v>
      </c>
      <c r="G1920" s="36" t="s">
        <v>98</v>
      </c>
      <c r="H1920" s="36">
        <v>20</v>
      </c>
      <c r="I1920" s="36">
        <v>20</v>
      </c>
    </row>
    <row r="1921" spans="1:9" x14ac:dyDescent="0.35">
      <c r="A1921" s="36">
        <v>1543142</v>
      </c>
      <c r="B1921" s="36" t="str">
        <f>VLOOKUP(AllData[[#This Row],[Order]],MM[],3,FALSE)</f>
        <v>V5757341200400</v>
      </c>
      <c r="C1921" s="36">
        <f>VLOOKUP(AllData[[#This Row],[Order]],MM[],2,FALSE)</f>
        <v>230</v>
      </c>
      <c r="D1921" s="36" t="s">
        <v>99</v>
      </c>
      <c r="E1921" s="36" t="s">
        <v>69</v>
      </c>
      <c r="F1921" s="36" t="s">
        <v>70</v>
      </c>
      <c r="G1921" s="36" t="s">
        <v>100</v>
      </c>
      <c r="H1921" s="36">
        <v>50</v>
      </c>
      <c r="I1921" s="36">
        <v>50</v>
      </c>
    </row>
    <row r="1922" spans="1:9" x14ac:dyDescent="0.35">
      <c r="A1922" s="36">
        <v>1543142</v>
      </c>
      <c r="B1922" s="36" t="str">
        <f>VLOOKUP(AllData[[#This Row],[Order]],MM[],3,FALSE)</f>
        <v>V5757341200400</v>
      </c>
      <c r="C1922" s="36">
        <f>VLOOKUP(AllData[[#This Row],[Order]],MM[],2,FALSE)</f>
        <v>230</v>
      </c>
      <c r="D1922" s="36" t="s">
        <v>101</v>
      </c>
      <c r="E1922" s="36" t="s">
        <v>102</v>
      </c>
      <c r="F1922" s="36" t="s">
        <v>100</v>
      </c>
      <c r="G1922" s="36" t="s">
        <v>103</v>
      </c>
      <c r="H1922" s="36">
        <v>10</v>
      </c>
      <c r="I1922" s="36">
        <v>10</v>
      </c>
    </row>
    <row r="1923" spans="1:9" x14ac:dyDescent="0.35">
      <c r="A1923" s="36">
        <v>1543142</v>
      </c>
      <c r="B1923" s="36" t="str">
        <f>VLOOKUP(AllData[[#This Row],[Order]],MM[],3,FALSE)</f>
        <v>V5757341200400</v>
      </c>
      <c r="C1923" s="36">
        <f>VLOOKUP(AllData[[#This Row],[Order]],MM[],2,FALSE)</f>
        <v>230</v>
      </c>
      <c r="D1923" s="36" t="s">
        <v>104</v>
      </c>
      <c r="E1923" s="36" t="s">
        <v>102</v>
      </c>
      <c r="F1923" s="36" t="s">
        <v>100</v>
      </c>
      <c r="G1923" s="36" t="s">
        <v>106</v>
      </c>
      <c r="H1923" s="36">
        <v>10</v>
      </c>
      <c r="I1923" s="36">
        <v>10</v>
      </c>
    </row>
    <row r="1924" spans="1:9" x14ac:dyDescent="0.35">
      <c r="A1924" s="36">
        <v>1543142</v>
      </c>
      <c r="B1924" s="36" t="str">
        <f>VLOOKUP(AllData[[#This Row],[Order]],MM[],3,FALSE)</f>
        <v>V5757341200400</v>
      </c>
      <c r="C1924" s="36">
        <f>VLOOKUP(AllData[[#This Row],[Order]],MM[],2,FALSE)</f>
        <v>230</v>
      </c>
      <c r="D1924" s="36" t="s">
        <v>60</v>
      </c>
      <c r="E1924" s="36" t="s">
        <v>61</v>
      </c>
      <c r="F1924" s="36" t="s">
        <v>63</v>
      </c>
      <c r="G1924" s="36" t="s">
        <v>108</v>
      </c>
      <c r="H1924" s="36">
        <v>1050.18</v>
      </c>
      <c r="I1924" s="36">
        <v>1</v>
      </c>
    </row>
    <row r="1925" spans="1:9" x14ac:dyDescent="0.35">
      <c r="A1925" s="36">
        <v>1543142</v>
      </c>
      <c r="B1925" s="36" t="str">
        <f>VLOOKUP(AllData[[#This Row],[Order]],MM[],3,FALSE)</f>
        <v>V5757341200400</v>
      </c>
      <c r="C1925" s="36">
        <f>VLOOKUP(AllData[[#This Row],[Order]],MM[],2,FALSE)</f>
        <v>230</v>
      </c>
      <c r="D1925" s="36" t="s">
        <v>82</v>
      </c>
      <c r="E1925" s="36" t="s">
        <v>83</v>
      </c>
      <c r="F1925" s="36" t="s">
        <v>84</v>
      </c>
      <c r="G1925" s="36" t="s">
        <v>110</v>
      </c>
      <c r="H1925" s="36"/>
      <c r="I1925" s="36">
        <v>5</v>
      </c>
    </row>
    <row r="1926" spans="1:9" x14ac:dyDescent="0.35">
      <c r="A1926" s="36">
        <v>1543143</v>
      </c>
      <c r="B1926" s="36" t="str">
        <f>VLOOKUP(AllData[[#This Row],[Order]],MM[],3,FALSE)</f>
        <v>V5757341200600</v>
      </c>
      <c r="C1926" s="36">
        <f>VLOOKUP(AllData[[#This Row],[Order]],MM[],2,FALSE)</f>
        <v>230</v>
      </c>
      <c r="D1926" s="36" t="s">
        <v>60</v>
      </c>
      <c r="E1926" s="36" t="s">
        <v>61</v>
      </c>
      <c r="F1926" s="36" t="s">
        <v>63</v>
      </c>
      <c r="G1926" s="36" t="s">
        <v>64</v>
      </c>
      <c r="H1926" s="36">
        <v>12.516999999999999</v>
      </c>
      <c r="I1926" s="36">
        <v>20</v>
      </c>
    </row>
    <row r="1927" spans="1:9" x14ac:dyDescent="0.35">
      <c r="A1927" s="36">
        <v>1543143</v>
      </c>
      <c r="B1927" s="36" t="str">
        <f>VLOOKUP(AllData[[#This Row],[Order]],MM[],3,FALSE)</f>
        <v>V5757341200600</v>
      </c>
      <c r="C1927" s="36">
        <f>VLOOKUP(AllData[[#This Row],[Order]],MM[],2,FALSE)</f>
        <v>230</v>
      </c>
      <c r="D1927" s="36" t="s">
        <v>68</v>
      </c>
      <c r="E1927" s="36" t="s">
        <v>69</v>
      </c>
      <c r="F1927" s="36" t="s">
        <v>70</v>
      </c>
      <c r="G1927" s="36" t="s">
        <v>71</v>
      </c>
      <c r="H1927" s="36">
        <v>30</v>
      </c>
      <c r="I1927" s="36">
        <v>30</v>
      </c>
    </row>
    <row r="1928" spans="1:9" x14ac:dyDescent="0.35">
      <c r="A1928" s="36">
        <v>1543143</v>
      </c>
      <c r="B1928" s="36" t="str">
        <f>VLOOKUP(AllData[[#This Row],[Order]],MM[],3,FALSE)</f>
        <v>V5757341200600</v>
      </c>
      <c r="C1928" s="36">
        <f>VLOOKUP(AllData[[#This Row],[Order]],MM[],2,FALSE)</f>
        <v>230</v>
      </c>
      <c r="D1928" s="36" t="s">
        <v>73</v>
      </c>
      <c r="E1928" s="36" t="s">
        <v>61</v>
      </c>
      <c r="F1928" s="36" t="s">
        <v>63</v>
      </c>
      <c r="G1928" s="36" t="s">
        <v>74</v>
      </c>
      <c r="H1928" s="36">
        <v>309.24</v>
      </c>
      <c r="I1928" s="36">
        <v>200</v>
      </c>
    </row>
    <row r="1929" spans="1:9" x14ac:dyDescent="0.35">
      <c r="A1929" s="36">
        <v>1543143</v>
      </c>
      <c r="B1929" s="36" t="str">
        <f>VLOOKUP(AllData[[#This Row],[Order]],MM[],3,FALSE)</f>
        <v>V5757341200600</v>
      </c>
      <c r="C1929" s="36">
        <f>VLOOKUP(AllData[[#This Row],[Order]],MM[],2,FALSE)</f>
        <v>230</v>
      </c>
      <c r="D1929" s="36" t="s">
        <v>75</v>
      </c>
      <c r="E1929" s="36" t="s">
        <v>61</v>
      </c>
      <c r="F1929" s="36" t="s">
        <v>63</v>
      </c>
      <c r="G1929" s="36" t="s">
        <v>76</v>
      </c>
      <c r="H1929" s="36">
        <v>1512.2470000000001</v>
      </c>
      <c r="I1929" s="36">
        <v>500</v>
      </c>
    </row>
    <row r="1930" spans="1:9" x14ac:dyDescent="0.35">
      <c r="A1930" s="36">
        <v>1543143</v>
      </c>
      <c r="B1930" s="36" t="str">
        <f>VLOOKUP(AllData[[#This Row],[Order]],MM[],3,FALSE)</f>
        <v>V5757341200600</v>
      </c>
      <c r="C1930" s="36">
        <f>VLOOKUP(AllData[[#This Row],[Order]],MM[],2,FALSE)</f>
        <v>230</v>
      </c>
      <c r="D1930" s="36" t="s">
        <v>78</v>
      </c>
      <c r="E1930" s="36" t="s">
        <v>69</v>
      </c>
      <c r="F1930" s="36" t="s">
        <v>70</v>
      </c>
      <c r="G1930" s="36" t="s">
        <v>79</v>
      </c>
      <c r="H1930" s="36">
        <v>20</v>
      </c>
      <c r="I1930" s="36">
        <v>20</v>
      </c>
    </row>
    <row r="1931" spans="1:9" x14ac:dyDescent="0.35">
      <c r="A1931" s="36">
        <v>1543143</v>
      </c>
      <c r="B1931" s="36" t="str">
        <f>VLOOKUP(AllData[[#This Row],[Order]],MM[],3,FALSE)</f>
        <v>V5757341200600</v>
      </c>
      <c r="C1931" s="36">
        <f>VLOOKUP(AllData[[#This Row],[Order]],MM[],2,FALSE)</f>
        <v>230</v>
      </c>
      <c r="D1931" s="36" t="s">
        <v>80</v>
      </c>
      <c r="E1931" s="36" t="s">
        <v>69</v>
      </c>
      <c r="F1931" s="36" t="s">
        <v>70</v>
      </c>
      <c r="G1931" s="36" t="s">
        <v>81</v>
      </c>
      <c r="H1931" s="36">
        <v>20</v>
      </c>
      <c r="I1931" s="36">
        <v>20</v>
      </c>
    </row>
    <row r="1932" spans="1:9" x14ac:dyDescent="0.35">
      <c r="A1932" s="36">
        <v>1543143</v>
      </c>
      <c r="B1932" s="36" t="str">
        <f>VLOOKUP(AllData[[#This Row],[Order]],MM[],3,FALSE)</f>
        <v>V5757341200600</v>
      </c>
      <c r="C1932" s="36">
        <f>VLOOKUP(AllData[[#This Row],[Order]],MM[],2,FALSE)</f>
        <v>230</v>
      </c>
      <c r="D1932" s="36" t="s">
        <v>82</v>
      </c>
      <c r="E1932" s="36" t="s">
        <v>83</v>
      </c>
      <c r="F1932" s="36" t="s">
        <v>84</v>
      </c>
      <c r="G1932" s="36" t="s">
        <v>84</v>
      </c>
      <c r="H1932" s="36">
        <v>167.51999999999998</v>
      </c>
      <c r="I1932" s="36">
        <v>450</v>
      </c>
    </row>
    <row r="1933" spans="1:9" x14ac:dyDescent="0.35">
      <c r="A1933" s="36">
        <v>1543143</v>
      </c>
      <c r="B1933" s="36" t="str">
        <f>VLOOKUP(AllData[[#This Row],[Order]],MM[],3,FALSE)</f>
        <v>V5757341200600</v>
      </c>
      <c r="C1933" s="36">
        <f>VLOOKUP(AllData[[#This Row],[Order]],MM[],2,FALSE)</f>
        <v>230</v>
      </c>
      <c r="D1933" s="36" t="s">
        <v>85</v>
      </c>
      <c r="E1933" s="36" t="s">
        <v>86</v>
      </c>
      <c r="F1933" s="36" t="s">
        <v>87</v>
      </c>
      <c r="G1933" s="36" t="s">
        <v>87</v>
      </c>
      <c r="H1933" s="36">
        <v>20</v>
      </c>
      <c r="I1933" s="36">
        <v>20</v>
      </c>
    </row>
    <row r="1934" spans="1:9" x14ac:dyDescent="0.35">
      <c r="A1934" s="36">
        <v>1543143</v>
      </c>
      <c r="B1934" s="36" t="str">
        <f>VLOOKUP(AllData[[#This Row],[Order]],MM[],3,FALSE)</f>
        <v>V5757341200600</v>
      </c>
      <c r="C1934" s="36">
        <f>VLOOKUP(AllData[[#This Row],[Order]],MM[],2,FALSE)</f>
        <v>230</v>
      </c>
      <c r="D1934" s="36" t="s">
        <v>88</v>
      </c>
      <c r="E1934" s="36" t="s">
        <v>89</v>
      </c>
      <c r="F1934" s="36" t="s">
        <v>91</v>
      </c>
      <c r="G1934" s="36" t="s">
        <v>92</v>
      </c>
      <c r="H1934" s="36"/>
      <c r="I1934" s="36">
        <v>0</v>
      </c>
    </row>
    <row r="1935" spans="1:9" x14ac:dyDescent="0.35">
      <c r="A1935" s="36">
        <v>1543143</v>
      </c>
      <c r="B1935" s="36" t="str">
        <f>VLOOKUP(AllData[[#This Row],[Order]],MM[],3,FALSE)</f>
        <v>V5757341200600</v>
      </c>
      <c r="C1935" s="36">
        <f>VLOOKUP(AllData[[#This Row],[Order]],MM[],2,FALSE)</f>
        <v>230</v>
      </c>
      <c r="D1935" s="36" t="s">
        <v>95</v>
      </c>
      <c r="E1935" s="36" t="s">
        <v>61</v>
      </c>
      <c r="F1935" s="36" t="s">
        <v>63</v>
      </c>
      <c r="G1935" s="36" t="s">
        <v>96</v>
      </c>
      <c r="H1935" s="36">
        <v>7.35</v>
      </c>
      <c r="I1935" s="36">
        <v>40</v>
      </c>
    </row>
    <row r="1936" spans="1:9" x14ac:dyDescent="0.35">
      <c r="A1936" s="36">
        <v>1543143</v>
      </c>
      <c r="B1936" s="36" t="str">
        <f>VLOOKUP(AllData[[#This Row],[Order]],MM[],3,FALSE)</f>
        <v>V5757341200600</v>
      </c>
      <c r="C1936" s="36">
        <f>VLOOKUP(AllData[[#This Row],[Order]],MM[],2,FALSE)</f>
        <v>230</v>
      </c>
      <c r="D1936" s="36" t="s">
        <v>97</v>
      </c>
      <c r="E1936" s="36" t="s">
        <v>69</v>
      </c>
      <c r="F1936" s="36" t="s">
        <v>70</v>
      </c>
      <c r="G1936" s="36" t="s">
        <v>98</v>
      </c>
      <c r="H1936" s="36">
        <v>20</v>
      </c>
      <c r="I1936" s="36">
        <v>20</v>
      </c>
    </row>
    <row r="1937" spans="1:9" x14ac:dyDescent="0.35">
      <c r="A1937" s="36">
        <v>1543143</v>
      </c>
      <c r="B1937" s="36" t="str">
        <f>VLOOKUP(AllData[[#This Row],[Order]],MM[],3,FALSE)</f>
        <v>V5757341200600</v>
      </c>
      <c r="C1937" s="36">
        <f>VLOOKUP(AllData[[#This Row],[Order]],MM[],2,FALSE)</f>
        <v>230</v>
      </c>
      <c r="D1937" s="36" t="s">
        <v>99</v>
      </c>
      <c r="E1937" s="36" t="s">
        <v>69</v>
      </c>
      <c r="F1937" s="36" t="s">
        <v>70</v>
      </c>
      <c r="G1937" s="36" t="s">
        <v>100</v>
      </c>
      <c r="H1937" s="36">
        <v>50</v>
      </c>
      <c r="I1937" s="36">
        <v>50</v>
      </c>
    </row>
    <row r="1938" spans="1:9" x14ac:dyDescent="0.35">
      <c r="A1938" s="36">
        <v>1543143</v>
      </c>
      <c r="B1938" s="36" t="str">
        <f>VLOOKUP(AllData[[#This Row],[Order]],MM[],3,FALSE)</f>
        <v>V5757341200600</v>
      </c>
      <c r="C1938" s="36">
        <f>VLOOKUP(AllData[[#This Row],[Order]],MM[],2,FALSE)</f>
        <v>230</v>
      </c>
      <c r="D1938" s="36" t="s">
        <v>101</v>
      </c>
      <c r="E1938" s="36" t="s">
        <v>102</v>
      </c>
      <c r="F1938" s="36" t="s">
        <v>100</v>
      </c>
      <c r="G1938" s="36" t="s">
        <v>103</v>
      </c>
      <c r="H1938" s="36">
        <v>10</v>
      </c>
      <c r="I1938" s="36">
        <v>10</v>
      </c>
    </row>
    <row r="1939" spans="1:9" x14ac:dyDescent="0.35">
      <c r="A1939" s="36">
        <v>1543143</v>
      </c>
      <c r="B1939" s="36" t="str">
        <f>VLOOKUP(AllData[[#This Row],[Order]],MM[],3,FALSE)</f>
        <v>V5757341200600</v>
      </c>
      <c r="C1939" s="36">
        <f>VLOOKUP(AllData[[#This Row],[Order]],MM[],2,FALSE)</f>
        <v>230</v>
      </c>
      <c r="D1939" s="36" t="s">
        <v>104</v>
      </c>
      <c r="E1939" s="36" t="s">
        <v>102</v>
      </c>
      <c r="F1939" s="36" t="s">
        <v>100</v>
      </c>
      <c r="G1939" s="36" t="s">
        <v>106</v>
      </c>
      <c r="H1939" s="36">
        <v>10</v>
      </c>
      <c r="I1939" s="36">
        <v>10</v>
      </c>
    </row>
    <row r="1940" spans="1:9" x14ac:dyDescent="0.35">
      <c r="A1940" s="36">
        <v>1543143</v>
      </c>
      <c r="B1940" s="36" t="str">
        <f>VLOOKUP(AllData[[#This Row],[Order]],MM[],3,FALSE)</f>
        <v>V5757341200600</v>
      </c>
      <c r="C1940" s="36">
        <f>VLOOKUP(AllData[[#This Row],[Order]],MM[],2,FALSE)</f>
        <v>230</v>
      </c>
      <c r="D1940" s="36" t="s">
        <v>60</v>
      </c>
      <c r="E1940" s="36" t="s">
        <v>61</v>
      </c>
      <c r="F1940" s="36" t="s">
        <v>63</v>
      </c>
      <c r="G1940" s="36" t="s">
        <v>108</v>
      </c>
      <c r="H1940" s="36">
        <v>1496.16</v>
      </c>
      <c r="I1940" s="36">
        <v>1</v>
      </c>
    </row>
    <row r="1941" spans="1:9" x14ac:dyDescent="0.35">
      <c r="A1941" s="36">
        <v>1543143</v>
      </c>
      <c r="B1941" s="36" t="str">
        <f>VLOOKUP(AllData[[#This Row],[Order]],MM[],3,FALSE)</f>
        <v>V5757341200600</v>
      </c>
      <c r="C1941" s="36">
        <f>VLOOKUP(AllData[[#This Row],[Order]],MM[],2,FALSE)</f>
        <v>230</v>
      </c>
      <c r="D1941" s="36" t="s">
        <v>82</v>
      </c>
      <c r="E1941" s="36" t="s">
        <v>83</v>
      </c>
      <c r="F1941" s="36" t="s">
        <v>84</v>
      </c>
      <c r="G1941" s="36" t="s">
        <v>110</v>
      </c>
      <c r="H1941" s="36">
        <v>374.64</v>
      </c>
      <c r="I1941" s="36">
        <v>5</v>
      </c>
    </row>
    <row r="1942" spans="1:9" x14ac:dyDescent="0.35">
      <c r="A1942" s="36">
        <v>1543146</v>
      </c>
      <c r="B1942" s="36" t="str">
        <f>VLOOKUP(AllData[[#This Row],[Order]],MM[],3,FALSE)</f>
        <v>V5757301200200Q</v>
      </c>
      <c r="C1942" s="36">
        <f>VLOOKUP(AllData[[#This Row],[Order]],MM[],2,FALSE)</f>
        <v>230</v>
      </c>
      <c r="D1942" s="36" t="s">
        <v>60</v>
      </c>
      <c r="E1942" s="36" t="s">
        <v>61</v>
      </c>
      <c r="F1942" s="36" t="s">
        <v>63</v>
      </c>
      <c r="G1942" s="36" t="s">
        <v>64</v>
      </c>
      <c r="H1942" s="36">
        <v>45.817</v>
      </c>
      <c r="I1942" s="36">
        <v>20</v>
      </c>
    </row>
    <row r="1943" spans="1:9" x14ac:dyDescent="0.35">
      <c r="A1943" s="36">
        <v>1543146</v>
      </c>
      <c r="B1943" s="36" t="str">
        <f>VLOOKUP(AllData[[#This Row],[Order]],MM[],3,FALSE)</f>
        <v>V5757301200200Q</v>
      </c>
      <c r="C1943" s="36">
        <f>VLOOKUP(AllData[[#This Row],[Order]],MM[],2,FALSE)</f>
        <v>230</v>
      </c>
      <c r="D1943" s="36" t="s">
        <v>68</v>
      </c>
      <c r="E1943" s="36" t="s">
        <v>69</v>
      </c>
      <c r="F1943" s="36" t="s">
        <v>70</v>
      </c>
      <c r="G1943" s="36" t="s">
        <v>71</v>
      </c>
      <c r="H1943" s="36">
        <v>30</v>
      </c>
      <c r="I1943" s="36">
        <v>30</v>
      </c>
    </row>
    <row r="1944" spans="1:9" x14ac:dyDescent="0.35">
      <c r="A1944" s="36">
        <v>1543146</v>
      </c>
      <c r="B1944" s="36" t="str">
        <f>VLOOKUP(AllData[[#This Row],[Order]],MM[],3,FALSE)</f>
        <v>V5757301200200Q</v>
      </c>
      <c r="C1944" s="36">
        <f>VLOOKUP(AllData[[#This Row],[Order]],MM[],2,FALSE)</f>
        <v>230</v>
      </c>
      <c r="D1944" s="36" t="s">
        <v>73</v>
      </c>
      <c r="E1944" s="36" t="s">
        <v>61</v>
      </c>
      <c r="F1944" s="36" t="s">
        <v>63</v>
      </c>
      <c r="G1944" s="36" t="s">
        <v>74</v>
      </c>
      <c r="H1944" s="36">
        <v>407.947</v>
      </c>
      <c r="I1944" s="36">
        <v>200</v>
      </c>
    </row>
    <row r="1945" spans="1:9" x14ac:dyDescent="0.35">
      <c r="A1945" s="36">
        <v>1543146</v>
      </c>
      <c r="B1945" s="36" t="str">
        <f>VLOOKUP(AllData[[#This Row],[Order]],MM[],3,FALSE)</f>
        <v>V5757301200200Q</v>
      </c>
      <c r="C1945" s="36">
        <f>VLOOKUP(AllData[[#This Row],[Order]],MM[],2,FALSE)</f>
        <v>230</v>
      </c>
      <c r="D1945" s="36" t="s">
        <v>75</v>
      </c>
      <c r="E1945" s="36" t="s">
        <v>61</v>
      </c>
      <c r="F1945" s="36" t="s">
        <v>63</v>
      </c>
      <c r="G1945" s="36" t="s">
        <v>76</v>
      </c>
      <c r="H1945" s="36">
        <v>748.02</v>
      </c>
      <c r="I1945" s="36">
        <v>500</v>
      </c>
    </row>
    <row r="1946" spans="1:9" x14ac:dyDescent="0.35">
      <c r="A1946" s="36">
        <v>1543146</v>
      </c>
      <c r="B1946" s="36" t="str">
        <f>VLOOKUP(AllData[[#This Row],[Order]],MM[],3,FALSE)</f>
        <v>V5757301200200Q</v>
      </c>
      <c r="C1946" s="36">
        <f>VLOOKUP(AllData[[#This Row],[Order]],MM[],2,FALSE)</f>
        <v>230</v>
      </c>
      <c r="D1946" s="36" t="s">
        <v>78</v>
      </c>
      <c r="E1946" s="36" t="s">
        <v>69</v>
      </c>
      <c r="F1946" s="36" t="s">
        <v>70</v>
      </c>
      <c r="G1946" s="36" t="s">
        <v>79</v>
      </c>
      <c r="H1946" s="36">
        <v>20</v>
      </c>
      <c r="I1946" s="36">
        <v>20</v>
      </c>
    </row>
    <row r="1947" spans="1:9" x14ac:dyDescent="0.35">
      <c r="A1947" s="36">
        <v>1543146</v>
      </c>
      <c r="B1947" s="36" t="str">
        <f>VLOOKUP(AllData[[#This Row],[Order]],MM[],3,FALSE)</f>
        <v>V5757301200200Q</v>
      </c>
      <c r="C1947" s="36">
        <f>VLOOKUP(AllData[[#This Row],[Order]],MM[],2,FALSE)</f>
        <v>230</v>
      </c>
      <c r="D1947" s="36" t="s">
        <v>80</v>
      </c>
      <c r="E1947" s="36" t="s">
        <v>69</v>
      </c>
      <c r="F1947" s="36" t="s">
        <v>70</v>
      </c>
      <c r="G1947" s="36" t="s">
        <v>81</v>
      </c>
      <c r="H1947" s="36">
        <v>20</v>
      </c>
      <c r="I1947" s="36">
        <v>20</v>
      </c>
    </row>
    <row r="1948" spans="1:9" x14ac:dyDescent="0.35">
      <c r="A1948" s="36">
        <v>1543146</v>
      </c>
      <c r="B1948" s="36" t="str">
        <f>VLOOKUP(AllData[[#This Row],[Order]],MM[],3,FALSE)</f>
        <v>V5757301200200Q</v>
      </c>
      <c r="C1948" s="36">
        <f>VLOOKUP(AllData[[#This Row],[Order]],MM[],2,FALSE)</f>
        <v>230</v>
      </c>
      <c r="D1948" s="36" t="s">
        <v>82</v>
      </c>
      <c r="E1948" s="36" t="s">
        <v>83</v>
      </c>
      <c r="F1948" s="36" t="s">
        <v>84</v>
      </c>
      <c r="G1948" s="36" t="s">
        <v>84</v>
      </c>
      <c r="H1948" s="36">
        <v>419.94</v>
      </c>
      <c r="I1948" s="36">
        <v>450</v>
      </c>
    </row>
    <row r="1949" spans="1:9" x14ac:dyDescent="0.35">
      <c r="A1949" s="36">
        <v>1543146</v>
      </c>
      <c r="B1949" s="36" t="str">
        <f>VLOOKUP(AllData[[#This Row],[Order]],MM[],3,FALSE)</f>
        <v>V5757301200200Q</v>
      </c>
      <c r="C1949" s="36">
        <f>VLOOKUP(AllData[[#This Row],[Order]],MM[],2,FALSE)</f>
        <v>230</v>
      </c>
      <c r="D1949" s="36" t="s">
        <v>85</v>
      </c>
      <c r="E1949" s="36" t="s">
        <v>86</v>
      </c>
      <c r="F1949" s="36" t="s">
        <v>87</v>
      </c>
      <c r="G1949" s="36" t="s">
        <v>87</v>
      </c>
      <c r="H1949" s="36">
        <v>20</v>
      </c>
      <c r="I1949" s="36">
        <v>20</v>
      </c>
    </row>
    <row r="1950" spans="1:9" x14ac:dyDescent="0.35">
      <c r="A1950" s="36">
        <v>1543146</v>
      </c>
      <c r="B1950" s="36" t="str">
        <f>VLOOKUP(AllData[[#This Row],[Order]],MM[],3,FALSE)</f>
        <v>V5757301200200Q</v>
      </c>
      <c r="C1950" s="36">
        <f>VLOOKUP(AllData[[#This Row],[Order]],MM[],2,FALSE)</f>
        <v>230</v>
      </c>
      <c r="D1950" s="36" t="s">
        <v>88</v>
      </c>
      <c r="E1950" s="36" t="s">
        <v>89</v>
      </c>
      <c r="F1950" s="36" t="s">
        <v>91</v>
      </c>
      <c r="G1950" s="36" t="s">
        <v>92</v>
      </c>
      <c r="H1950" s="36"/>
      <c r="I1950" s="36">
        <v>0</v>
      </c>
    </row>
    <row r="1951" spans="1:9" x14ac:dyDescent="0.35">
      <c r="A1951" s="36">
        <v>1543146</v>
      </c>
      <c r="B1951" s="36" t="str">
        <f>VLOOKUP(AllData[[#This Row],[Order]],MM[],3,FALSE)</f>
        <v>V5757301200200Q</v>
      </c>
      <c r="C1951" s="36">
        <f>VLOOKUP(AllData[[#This Row],[Order]],MM[],2,FALSE)</f>
        <v>230</v>
      </c>
      <c r="D1951" s="36" t="s">
        <v>95</v>
      </c>
      <c r="E1951" s="36" t="s">
        <v>61</v>
      </c>
      <c r="F1951" s="36" t="s">
        <v>63</v>
      </c>
      <c r="G1951" s="36" t="s">
        <v>96</v>
      </c>
      <c r="H1951" s="36">
        <v>75.539999999999992</v>
      </c>
      <c r="I1951" s="36">
        <v>40</v>
      </c>
    </row>
    <row r="1952" spans="1:9" x14ac:dyDescent="0.35">
      <c r="A1952" s="36">
        <v>1543146</v>
      </c>
      <c r="B1952" s="36" t="str">
        <f>VLOOKUP(AllData[[#This Row],[Order]],MM[],3,FALSE)</f>
        <v>V5757301200200Q</v>
      </c>
      <c r="C1952" s="36">
        <f>VLOOKUP(AllData[[#This Row],[Order]],MM[],2,FALSE)</f>
        <v>230</v>
      </c>
      <c r="D1952" s="36" t="s">
        <v>97</v>
      </c>
      <c r="E1952" s="36" t="s">
        <v>69</v>
      </c>
      <c r="F1952" s="36" t="s">
        <v>70</v>
      </c>
      <c r="G1952" s="36" t="s">
        <v>98</v>
      </c>
      <c r="H1952" s="36">
        <v>20</v>
      </c>
      <c r="I1952" s="36">
        <v>20</v>
      </c>
    </row>
    <row r="1953" spans="1:9" x14ac:dyDescent="0.35">
      <c r="A1953" s="36">
        <v>1543146</v>
      </c>
      <c r="B1953" s="36" t="str">
        <f>VLOOKUP(AllData[[#This Row],[Order]],MM[],3,FALSE)</f>
        <v>V5757301200200Q</v>
      </c>
      <c r="C1953" s="36">
        <f>VLOOKUP(AllData[[#This Row],[Order]],MM[],2,FALSE)</f>
        <v>230</v>
      </c>
      <c r="D1953" s="36" t="s">
        <v>99</v>
      </c>
      <c r="E1953" s="36" t="s">
        <v>69</v>
      </c>
      <c r="F1953" s="36" t="s">
        <v>70</v>
      </c>
      <c r="G1953" s="36" t="s">
        <v>100</v>
      </c>
      <c r="H1953" s="36">
        <v>50</v>
      </c>
      <c r="I1953" s="36">
        <v>50</v>
      </c>
    </row>
    <row r="1954" spans="1:9" x14ac:dyDescent="0.35">
      <c r="A1954" s="36">
        <v>1543146</v>
      </c>
      <c r="B1954" s="36" t="str">
        <f>VLOOKUP(AllData[[#This Row],[Order]],MM[],3,FALSE)</f>
        <v>V5757301200200Q</v>
      </c>
      <c r="C1954" s="36">
        <f>VLOOKUP(AllData[[#This Row],[Order]],MM[],2,FALSE)</f>
        <v>230</v>
      </c>
      <c r="D1954" s="36" t="s">
        <v>101</v>
      </c>
      <c r="E1954" s="36" t="s">
        <v>102</v>
      </c>
      <c r="F1954" s="36" t="s">
        <v>100</v>
      </c>
      <c r="G1954" s="36" t="s">
        <v>103</v>
      </c>
      <c r="H1954" s="36">
        <v>10</v>
      </c>
      <c r="I1954" s="36">
        <v>10</v>
      </c>
    </row>
    <row r="1955" spans="1:9" x14ac:dyDescent="0.35">
      <c r="A1955" s="36">
        <v>1543146</v>
      </c>
      <c r="B1955" s="36" t="str">
        <f>VLOOKUP(AllData[[#This Row],[Order]],MM[],3,FALSE)</f>
        <v>V5757301200200Q</v>
      </c>
      <c r="C1955" s="36">
        <f>VLOOKUP(AllData[[#This Row],[Order]],MM[],2,FALSE)</f>
        <v>230</v>
      </c>
      <c r="D1955" s="36" t="s">
        <v>104</v>
      </c>
      <c r="E1955" s="36" t="s">
        <v>102</v>
      </c>
      <c r="F1955" s="36" t="s">
        <v>100</v>
      </c>
      <c r="G1955" s="36" t="s">
        <v>106</v>
      </c>
      <c r="H1955" s="36">
        <v>10</v>
      </c>
      <c r="I1955" s="36">
        <v>10</v>
      </c>
    </row>
    <row r="1956" spans="1:9" x14ac:dyDescent="0.35">
      <c r="A1956" s="36">
        <v>1543146</v>
      </c>
      <c r="B1956" s="36" t="str">
        <f>VLOOKUP(AllData[[#This Row],[Order]],MM[],3,FALSE)</f>
        <v>V5757301200200Q</v>
      </c>
      <c r="C1956" s="36">
        <f>VLOOKUP(AllData[[#This Row],[Order]],MM[],2,FALSE)</f>
        <v>230</v>
      </c>
      <c r="D1956" s="36" t="s">
        <v>60</v>
      </c>
      <c r="E1956" s="36" t="s">
        <v>61</v>
      </c>
      <c r="F1956" s="36" t="s">
        <v>63</v>
      </c>
      <c r="G1956" s="36" t="s">
        <v>108</v>
      </c>
      <c r="H1956" s="36">
        <v>889.90700000000004</v>
      </c>
      <c r="I1956" s="36">
        <v>1</v>
      </c>
    </row>
    <row r="1957" spans="1:9" x14ac:dyDescent="0.35">
      <c r="A1957" s="36">
        <v>1543146</v>
      </c>
      <c r="B1957" s="36" t="str">
        <f>VLOOKUP(AllData[[#This Row],[Order]],MM[],3,FALSE)</f>
        <v>V5757301200200Q</v>
      </c>
      <c r="C1957" s="36">
        <f>VLOOKUP(AllData[[#This Row],[Order]],MM[],2,FALSE)</f>
        <v>230</v>
      </c>
      <c r="D1957" s="36" t="s">
        <v>82</v>
      </c>
      <c r="E1957" s="36" t="s">
        <v>83</v>
      </c>
      <c r="F1957" s="36" t="s">
        <v>84</v>
      </c>
      <c r="G1957" s="36" t="s">
        <v>110</v>
      </c>
      <c r="H1957" s="36"/>
      <c r="I1957" s="36">
        <v>5</v>
      </c>
    </row>
    <row r="1958" spans="1:9" x14ac:dyDescent="0.35">
      <c r="A1958" s="36">
        <v>1543147</v>
      </c>
      <c r="B1958" s="36" t="str">
        <f>VLOOKUP(AllData[[#This Row],[Order]],MM[],3,FALSE)</f>
        <v>V5757301200200R</v>
      </c>
      <c r="C1958" s="36">
        <f>VLOOKUP(AllData[[#This Row],[Order]],MM[],2,FALSE)</f>
        <v>229</v>
      </c>
      <c r="D1958" s="36" t="s">
        <v>60</v>
      </c>
      <c r="E1958" s="36" t="s">
        <v>61</v>
      </c>
      <c r="F1958" s="36" t="s">
        <v>63</v>
      </c>
      <c r="G1958" s="36" t="s">
        <v>64</v>
      </c>
      <c r="H1958" s="36">
        <v>13.632999999999999</v>
      </c>
      <c r="I1958" s="36">
        <v>20</v>
      </c>
    </row>
    <row r="1959" spans="1:9" x14ac:dyDescent="0.35">
      <c r="A1959" s="36">
        <v>1543147</v>
      </c>
      <c r="B1959" s="36" t="str">
        <f>VLOOKUP(AllData[[#This Row],[Order]],MM[],3,FALSE)</f>
        <v>V5757301200200R</v>
      </c>
      <c r="C1959" s="36">
        <f>VLOOKUP(AllData[[#This Row],[Order]],MM[],2,FALSE)</f>
        <v>229</v>
      </c>
      <c r="D1959" s="36" t="s">
        <v>68</v>
      </c>
      <c r="E1959" s="36" t="s">
        <v>69</v>
      </c>
      <c r="F1959" s="36" t="s">
        <v>70</v>
      </c>
      <c r="G1959" s="36" t="s">
        <v>71</v>
      </c>
      <c r="H1959" s="36">
        <v>30</v>
      </c>
      <c r="I1959" s="36">
        <v>30</v>
      </c>
    </row>
    <row r="1960" spans="1:9" x14ac:dyDescent="0.35">
      <c r="A1960" s="36">
        <v>1543147</v>
      </c>
      <c r="B1960" s="36" t="str">
        <f>VLOOKUP(AllData[[#This Row],[Order]],MM[],3,FALSE)</f>
        <v>V5757301200200R</v>
      </c>
      <c r="C1960" s="36">
        <f>VLOOKUP(AllData[[#This Row],[Order]],MM[],2,FALSE)</f>
        <v>229</v>
      </c>
      <c r="D1960" s="36" t="s">
        <v>73</v>
      </c>
      <c r="E1960" s="36" t="s">
        <v>61</v>
      </c>
      <c r="F1960" s="36" t="s">
        <v>63</v>
      </c>
      <c r="G1960" s="36" t="s">
        <v>74</v>
      </c>
      <c r="H1960" s="36">
        <v>65.417000000000002</v>
      </c>
      <c r="I1960" s="36">
        <v>200</v>
      </c>
    </row>
    <row r="1961" spans="1:9" x14ac:dyDescent="0.35">
      <c r="A1961" s="36">
        <v>1543147</v>
      </c>
      <c r="B1961" s="36" t="str">
        <f>VLOOKUP(AllData[[#This Row],[Order]],MM[],3,FALSE)</f>
        <v>V5757301200200R</v>
      </c>
      <c r="C1961" s="36">
        <f>VLOOKUP(AllData[[#This Row],[Order]],MM[],2,FALSE)</f>
        <v>229</v>
      </c>
      <c r="D1961" s="36" t="s">
        <v>75</v>
      </c>
      <c r="E1961" s="36" t="s">
        <v>61</v>
      </c>
      <c r="F1961" s="36" t="s">
        <v>63</v>
      </c>
      <c r="G1961" s="36" t="s">
        <v>76</v>
      </c>
      <c r="H1961" s="36">
        <v>1557.18</v>
      </c>
      <c r="I1961" s="36">
        <v>500</v>
      </c>
    </row>
    <row r="1962" spans="1:9" x14ac:dyDescent="0.35">
      <c r="A1962" s="36">
        <v>1543147</v>
      </c>
      <c r="B1962" s="36" t="str">
        <f>VLOOKUP(AllData[[#This Row],[Order]],MM[],3,FALSE)</f>
        <v>V5757301200200R</v>
      </c>
      <c r="C1962" s="36">
        <f>VLOOKUP(AllData[[#This Row],[Order]],MM[],2,FALSE)</f>
        <v>229</v>
      </c>
      <c r="D1962" s="36" t="s">
        <v>78</v>
      </c>
      <c r="E1962" s="36" t="s">
        <v>69</v>
      </c>
      <c r="F1962" s="36" t="s">
        <v>70</v>
      </c>
      <c r="G1962" s="36" t="s">
        <v>79</v>
      </c>
      <c r="H1962" s="36">
        <v>20</v>
      </c>
      <c r="I1962" s="36">
        <v>20</v>
      </c>
    </row>
    <row r="1963" spans="1:9" x14ac:dyDescent="0.35">
      <c r="A1963" s="36">
        <v>1543147</v>
      </c>
      <c r="B1963" s="36" t="str">
        <f>VLOOKUP(AllData[[#This Row],[Order]],MM[],3,FALSE)</f>
        <v>V5757301200200R</v>
      </c>
      <c r="C1963" s="36">
        <f>VLOOKUP(AllData[[#This Row],[Order]],MM[],2,FALSE)</f>
        <v>229</v>
      </c>
      <c r="D1963" s="36" t="s">
        <v>80</v>
      </c>
      <c r="E1963" s="36" t="s">
        <v>69</v>
      </c>
      <c r="F1963" s="36" t="s">
        <v>70</v>
      </c>
      <c r="G1963" s="36" t="s">
        <v>81</v>
      </c>
      <c r="H1963" s="36">
        <v>20</v>
      </c>
      <c r="I1963" s="36">
        <v>20</v>
      </c>
    </row>
    <row r="1964" spans="1:9" x14ac:dyDescent="0.35">
      <c r="A1964" s="36">
        <v>1543147</v>
      </c>
      <c r="B1964" s="36" t="str">
        <f>VLOOKUP(AllData[[#This Row],[Order]],MM[],3,FALSE)</f>
        <v>V5757301200200R</v>
      </c>
      <c r="C1964" s="36">
        <f>VLOOKUP(AllData[[#This Row],[Order]],MM[],2,FALSE)</f>
        <v>229</v>
      </c>
      <c r="D1964" s="36" t="s">
        <v>82</v>
      </c>
      <c r="E1964" s="36" t="s">
        <v>83</v>
      </c>
      <c r="F1964" s="36" t="s">
        <v>84</v>
      </c>
      <c r="G1964" s="36" t="s">
        <v>84</v>
      </c>
      <c r="H1964" s="36">
        <v>197.7</v>
      </c>
      <c r="I1964" s="36">
        <v>450</v>
      </c>
    </row>
    <row r="1965" spans="1:9" x14ac:dyDescent="0.35">
      <c r="A1965" s="36">
        <v>1543147</v>
      </c>
      <c r="B1965" s="36" t="str">
        <f>VLOOKUP(AllData[[#This Row],[Order]],MM[],3,FALSE)</f>
        <v>V5757301200200R</v>
      </c>
      <c r="C1965" s="36">
        <f>VLOOKUP(AllData[[#This Row],[Order]],MM[],2,FALSE)</f>
        <v>229</v>
      </c>
      <c r="D1965" s="36" t="s">
        <v>85</v>
      </c>
      <c r="E1965" s="36" t="s">
        <v>86</v>
      </c>
      <c r="F1965" s="36" t="s">
        <v>87</v>
      </c>
      <c r="G1965" s="36" t="s">
        <v>87</v>
      </c>
      <c r="H1965" s="36">
        <v>20</v>
      </c>
      <c r="I1965" s="36">
        <v>20</v>
      </c>
    </row>
    <row r="1966" spans="1:9" x14ac:dyDescent="0.35">
      <c r="A1966" s="36">
        <v>1543147</v>
      </c>
      <c r="B1966" s="36" t="str">
        <f>VLOOKUP(AllData[[#This Row],[Order]],MM[],3,FALSE)</f>
        <v>V5757301200200R</v>
      </c>
      <c r="C1966" s="36">
        <f>VLOOKUP(AllData[[#This Row],[Order]],MM[],2,FALSE)</f>
        <v>229</v>
      </c>
      <c r="D1966" s="36" t="s">
        <v>88</v>
      </c>
      <c r="E1966" s="36" t="s">
        <v>89</v>
      </c>
      <c r="F1966" s="36" t="s">
        <v>91</v>
      </c>
      <c r="G1966" s="36" t="s">
        <v>92</v>
      </c>
      <c r="H1966" s="36"/>
      <c r="I1966" s="36">
        <v>0</v>
      </c>
    </row>
    <row r="1967" spans="1:9" x14ac:dyDescent="0.35">
      <c r="A1967" s="36">
        <v>1543147</v>
      </c>
      <c r="B1967" s="36" t="str">
        <f>VLOOKUP(AllData[[#This Row],[Order]],MM[],3,FALSE)</f>
        <v>V5757301200200R</v>
      </c>
      <c r="C1967" s="36">
        <f>VLOOKUP(AllData[[#This Row],[Order]],MM[],2,FALSE)</f>
        <v>229</v>
      </c>
      <c r="D1967" s="36" t="s">
        <v>95</v>
      </c>
      <c r="E1967" s="36" t="s">
        <v>61</v>
      </c>
      <c r="F1967" s="36" t="s">
        <v>63</v>
      </c>
      <c r="G1967" s="36" t="s">
        <v>96</v>
      </c>
      <c r="H1967" s="36">
        <v>134.1</v>
      </c>
      <c r="I1967" s="36">
        <v>40</v>
      </c>
    </row>
    <row r="1968" spans="1:9" x14ac:dyDescent="0.35">
      <c r="A1968" s="36">
        <v>1543147</v>
      </c>
      <c r="B1968" s="36" t="str">
        <f>VLOOKUP(AllData[[#This Row],[Order]],MM[],3,FALSE)</f>
        <v>V5757301200200R</v>
      </c>
      <c r="C1968" s="36">
        <f>VLOOKUP(AllData[[#This Row],[Order]],MM[],2,FALSE)</f>
        <v>229</v>
      </c>
      <c r="D1968" s="36" t="s">
        <v>97</v>
      </c>
      <c r="E1968" s="36" t="s">
        <v>69</v>
      </c>
      <c r="F1968" s="36" t="s">
        <v>70</v>
      </c>
      <c r="G1968" s="36" t="s">
        <v>98</v>
      </c>
      <c r="H1968" s="36">
        <v>20</v>
      </c>
      <c r="I1968" s="36">
        <v>20</v>
      </c>
    </row>
    <row r="1969" spans="1:9" x14ac:dyDescent="0.35">
      <c r="A1969" s="36">
        <v>1543147</v>
      </c>
      <c r="B1969" s="36" t="str">
        <f>VLOOKUP(AllData[[#This Row],[Order]],MM[],3,FALSE)</f>
        <v>V5757301200200R</v>
      </c>
      <c r="C1969" s="36">
        <f>VLOOKUP(AllData[[#This Row],[Order]],MM[],2,FALSE)</f>
        <v>229</v>
      </c>
      <c r="D1969" s="36" t="s">
        <v>99</v>
      </c>
      <c r="E1969" s="36" t="s">
        <v>69</v>
      </c>
      <c r="F1969" s="36" t="s">
        <v>70</v>
      </c>
      <c r="G1969" s="36" t="s">
        <v>100</v>
      </c>
      <c r="H1969" s="36">
        <v>50</v>
      </c>
      <c r="I1969" s="36">
        <v>50</v>
      </c>
    </row>
    <row r="1970" spans="1:9" x14ac:dyDescent="0.35">
      <c r="A1970" s="36">
        <v>1543147</v>
      </c>
      <c r="B1970" s="36" t="str">
        <f>VLOOKUP(AllData[[#This Row],[Order]],MM[],3,FALSE)</f>
        <v>V5757301200200R</v>
      </c>
      <c r="C1970" s="36">
        <f>VLOOKUP(AllData[[#This Row],[Order]],MM[],2,FALSE)</f>
        <v>229</v>
      </c>
      <c r="D1970" s="36" t="s">
        <v>101</v>
      </c>
      <c r="E1970" s="36" t="s">
        <v>102</v>
      </c>
      <c r="F1970" s="36" t="s">
        <v>100</v>
      </c>
      <c r="G1970" s="36" t="s">
        <v>103</v>
      </c>
      <c r="H1970" s="36">
        <v>10</v>
      </c>
      <c r="I1970" s="36">
        <v>10</v>
      </c>
    </row>
    <row r="1971" spans="1:9" x14ac:dyDescent="0.35">
      <c r="A1971" s="36">
        <v>1543147</v>
      </c>
      <c r="B1971" s="36" t="str">
        <f>VLOOKUP(AllData[[#This Row],[Order]],MM[],3,FALSE)</f>
        <v>V5757301200200R</v>
      </c>
      <c r="C1971" s="36">
        <f>VLOOKUP(AllData[[#This Row],[Order]],MM[],2,FALSE)</f>
        <v>229</v>
      </c>
      <c r="D1971" s="36" t="s">
        <v>104</v>
      </c>
      <c r="E1971" s="36" t="s">
        <v>102</v>
      </c>
      <c r="F1971" s="36" t="s">
        <v>100</v>
      </c>
      <c r="G1971" s="36" t="s">
        <v>106</v>
      </c>
      <c r="H1971" s="36">
        <v>10</v>
      </c>
      <c r="I1971" s="36">
        <v>10</v>
      </c>
    </row>
    <row r="1972" spans="1:9" x14ac:dyDescent="0.35">
      <c r="A1972" s="36">
        <v>1543147</v>
      </c>
      <c r="B1972" s="36" t="str">
        <f>VLOOKUP(AllData[[#This Row],[Order]],MM[],3,FALSE)</f>
        <v>V5757301200200R</v>
      </c>
      <c r="C1972" s="36">
        <f>VLOOKUP(AllData[[#This Row],[Order]],MM[],2,FALSE)</f>
        <v>229</v>
      </c>
      <c r="D1972" s="36" t="s">
        <v>60</v>
      </c>
      <c r="E1972" s="36" t="s">
        <v>61</v>
      </c>
      <c r="F1972" s="36" t="s">
        <v>63</v>
      </c>
      <c r="G1972" s="36" t="s">
        <v>108</v>
      </c>
      <c r="H1972" s="36">
        <v>340.74</v>
      </c>
      <c r="I1972" s="36">
        <v>1</v>
      </c>
    </row>
    <row r="1973" spans="1:9" x14ac:dyDescent="0.35">
      <c r="A1973" s="36">
        <v>1543147</v>
      </c>
      <c r="B1973" s="36" t="str">
        <f>VLOOKUP(AllData[[#This Row],[Order]],MM[],3,FALSE)</f>
        <v>V5757301200200R</v>
      </c>
      <c r="C1973" s="36">
        <f>VLOOKUP(AllData[[#This Row],[Order]],MM[],2,FALSE)</f>
        <v>229</v>
      </c>
      <c r="D1973" s="36" t="s">
        <v>82</v>
      </c>
      <c r="E1973" s="36" t="s">
        <v>83</v>
      </c>
      <c r="F1973" s="36" t="s">
        <v>84</v>
      </c>
      <c r="G1973" s="36" t="s">
        <v>110</v>
      </c>
      <c r="H1973" s="36"/>
      <c r="I1973" s="36">
        <v>5</v>
      </c>
    </row>
    <row r="1974" spans="1:9" x14ac:dyDescent="0.35">
      <c r="A1974" s="36">
        <v>1543148</v>
      </c>
      <c r="B1974" s="36" t="str">
        <f>VLOOKUP(AllData[[#This Row],[Order]],MM[],3,FALSE)</f>
        <v>V5757321200400</v>
      </c>
      <c r="C1974" s="36">
        <f>VLOOKUP(AllData[[#This Row],[Order]],MM[],2,FALSE)</f>
        <v>230</v>
      </c>
      <c r="D1974" s="36" t="s">
        <v>60</v>
      </c>
      <c r="E1974" s="36" t="s">
        <v>61</v>
      </c>
      <c r="F1974" s="36" t="s">
        <v>63</v>
      </c>
      <c r="G1974" s="36" t="s">
        <v>64</v>
      </c>
      <c r="H1974" s="36">
        <v>23</v>
      </c>
      <c r="I1974" s="36">
        <v>20</v>
      </c>
    </row>
    <row r="1975" spans="1:9" x14ac:dyDescent="0.35">
      <c r="A1975" s="36">
        <v>1543148</v>
      </c>
      <c r="B1975" s="36" t="str">
        <f>VLOOKUP(AllData[[#This Row],[Order]],MM[],3,FALSE)</f>
        <v>V5757321200400</v>
      </c>
      <c r="C1975" s="36">
        <f>VLOOKUP(AllData[[#This Row],[Order]],MM[],2,FALSE)</f>
        <v>230</v>
      </c>
      <c r="D1975" s="36" t="s">
        <v>68</v>
      </c>
      <c r="E1975" s="36" t="s">
        <v>69</v>
      </c>
      <c r="F1975" s="36" t="s">
        <v>70</v>
      </c>
      <c r="G1975" s="36" t="s">
        <v>71</v>
      </c>
      <c r="H1975" s="36">
        <v>30</v>
      </c>
      <c r="I1975" s="36">
        <v>30</v>
      </c>
    </row>
    <row r="1976" spans="1:9" x14ac:dyDescent="0.35">
      <c r="A1976" s="36">
        <v>1543148</v>
      </c>
      <c r="B1976" s="36" t="str">
        <f>VLOOKUP(AllData[[#This Row],[Order]],MM[],3,FALSE)</f>
        <v>V5757321200400</v>
      </c>
      <c r="C1976" s="36">
        <f>VLOOKUP(AllData[[#This Row],[Order]],MM[],2,FALSE)</f>
        <v>230</v>
      </c>
      <c r="D1976" s="36" t="s">
        <v>73</v>
      </c>
      <c r="E1976" s="36" t="s">
        <v>61</v>
      </c>
      <c r="F1976" s="36" t="s">
        <v>63</v>
      </c>
      <c r="G1976" s="36" t="s">
        <v>74</v>
      </c>
      <c r="H1976" s="36">
        <v>268.327</v>
      </c>
      <c r="I1976" s="36">
        <v>200</v>
      </c>
    </row>
    <row r="1977" spans="1:9" x14ac:dyDescent="0.35">
      <c r="A1977" s="36">
        <v>1543148</v>
      </c>
      <c r="B1977" s="36" t="str">
        <f>VLOOKUP(AllData[[#This Row],[Order]],MM[],3,FALSE)</f>
        <v>V5757321200400</v>
      </c>
      <c r="C1977" s="36">
        <f>VLOOKUP(AllData[[#This Row],[Order]],MM[],2,FALSE)</f>
        <v>230</v>
      </c>
      <c r="D1977" s="36" t="s">
        <v>75</v>
      </c>
      <c r="E1977" s="36" t="s">
        <v>61</v>
      </c>
      <c r="F1977" s="36" t="s">
        <v>63</v>
      </c>
      <c r="G1977" s="36" t="s">
        <v>76</v>
      </c>
      <c r="H1977" s="36">
        <v>1806.24</v>
      </c>
      <c r="I1977" s="36">
        <v>500</v>
      </c>
    </row>
    <row r="1978" spans="1:9" x14ac:dyDescent="0.35">
      <c r="A1978" s="36">
        <v>1543148</v>
      </c>
      <c r="B1978" s="36" t="str">
        <f>VLOOKUP(AllData[[#This Row],[Order]],MM[],3,FALSE)</f>
        <v>V5757321200400</v>
      </c>
      <c r="C1978" s="36">
        <f>VLOOKUP(AllData[[#This Row],[Order]],MM[],2,FALSE)</f>
        <v>230</v>
      </c>
      <c r="D1978" s="36" t="s">
        <v>78</v>
      </c>
      <c r="E1978" s="36" t="s">
        <v>69</v>
      </c>
      <c r="F1978" s="36" t="s">
        <v>70</v>
      </c>
      <c r="G1978" s="36" t="s">
        <v>79</v>
      </c>
      <c r="H1978" s="36">
        <v>20</v>
      </c>
      <c r="I1978" s="36">
        <v>20</v>
      </c>
    </row>
    <row r="1979" spans="1:9" x14ac:dyDescent="0.35">
      <c r="A1979" s="36">
        <v>1543148</v>
      </c>
      <c r="B1979" s="36" t="str">
        <f>VLOOKUP(AllData[[#This Row],[Order]],MM[],3,FALSE)</f>
        <v>V5757321200400</v>
      </c>
      <c r="C1979" s="36">
        <f>VLOOKUP(AllData[[#This Row],[Order]],MM[],2,FALSE)</f>
        <v>230</v>
      </c>
      <c r="D1979" s="36" t="s">
        <v>80</v>
      </c>
      <c r="E1979" s="36" t="s">
        <v>69</v>
      </c>
      <c r="F1979" s="36" t="s">
        <v>70</v>
      </c>
      <c r="G1979" s="36" t="s">
        <v>81</v>
      </c>
      <c r="H1979" s="36">
        <v>20</v>
      </c>
      <c r="I1979" s="36">
        <v>20</v>
      </c>
    </row>
    <row r="1980" spans="1:9" x14ac:dyDescent="0.35">
      <c r="A1980" s="36">
        <v>1543148</v>
      </c>
      <c r="B1980" s="36" t="str">
        <f>VLOOKUP(AllData[[#This Row],[Order]],MM[],3,FALSE)</f>
        <v>V5757321200400</v>
      </c>
      <c r="C1980" s="36">
        <f>VLOOKUP(AllData[[#This Row],[Order]],MM[],2,FALSE)</f>
        <v>230</v>
      </c>
      <c r="D1980" s="36" t="s">
        <v>82</v>
      </c>
      <c r="E1980" s="36" t="s">
        <v>83</v>
      </c>
      <c r="F1980" s="36" t="s">
        <v>84</v>
      </c>
      <c r="G1980" s="36" t="s">
        <v>84</v>
      </c>
      <c r="H1980" s="36">
        <v>192.78</v>
      </c>
      <c r="I1980" s="36">
        <v>450</v>
      </c>
    </row>
    <row r="1981" spans="1:9" x14ac:dyDescent="0.35">
      <c r="A1981" s="36">
        <v>1543148</v>
      </c>
      <c r="B1981" s="36" t="str">
        <f>VLOOKUP(AllData[[#This Row],[Order]],MM[],3,FALSE)</f>
        <v>V5757321200400</v>
      </c>
      <c r="C1981" s="36">
        <f>VLOOKUP(AllData[[#This Row],[Order]],MM[],2,FALSE)</f>
        <v>230</v>
      </c>
      <c r="D1981" s="36" t="s">
        <v>85</v>
      </c>
      <c r="E1981" s="36" t="s">
        <v>86</v>
      </c>
      <c r="F1981" s="36" t="s">
        <v>87</v>
      </c>
      <c r="G1981" s="36" t="s">
        <v>87</v>
      </c>
      <c r="H1981" s="36">
        <v>20</v>
      </c>
      <c r="I1981" s="36">
        <v>20</v>
      </c>
    </row>
    <row r="1982" spans="1:9" x14ac:dyDescent="0.35">
      <c r="A1982" s="36">
        <v>1543148</v>
      </c>
      <c r="B1982" s="36" t="str">
        <f>VLOOKUP(AllData[[#This Row],[Order]],MM[],3,FALSE)</f>
        <v>V5757321200400</v>
      </c>
      <c r="C1982" s="36">
        <f>VLOOKUP(AllData[[#This Row],[Order]],MM[],2,FALSE)</f>
        <v>230</v>
      </c>
      <c r="D1982" s="36" t="s">
        <v>95</v>
      </c>
      <c r="E1982" s="36" t="s">
        <v>61</v>
      </c>
      <c r="F1982" s="36" t="s">
        <v>63</v>
      </c>
      <c r="G1982" s="36" t="s">
        <v>96</v>
      </c>
      <c r="H1982" s="36">
        <v>133.62</v>
      </c>
      <c r="I1982" s="36">
        <v>40</v>
      </c>
    </row>
    <row r="1983" spans="1:9" x14ac:dyDescent="0.35">
      <c r="A1983" s="36">
        <v>1543148</v>
      </c>
      <c r="B1983" s="36" t="str">
        <f>VLOOKUP(AllData[[#This Row],[Order]],MM[],3,FALSE)</f>
        <v>V5757321200400</v>
      </c>
      <c r="C1983" s="36">
        <f>VLOOKUP(AllData[[#This Row],[Order]],MM[],2,FALSE)</f>
        <v>230</v>
      </c>
      <c r="D1983" s="36" t="s">
        <v>97</v>
      </c>
      <c r="E1983" s="36" t="s">
        <v>69</v>
      </c>
      <c r="F1983" s="36" t="s">
        <v>70</v>
      </c>
      <c r="G1983" s="36" t="s">
        <v>98</v>
      </c>
      <c r="H1983" s="36">
        <v>20</v>
      </c>
      <c r="I1983" s="36">
        <v>20</v>
      </c>
    </row>
    <row r="1984" spans="1:9" x14ac:dyDescent="0.35">
      <c r="A1984" s="36">
        <v>1543148</v>
      </c>
      <c r="B1984" s="36" t="str">
        <f>VLOOKUP(AllData[[#This Row],[Order]],MM[],3,FALSE)</f>
        <v>V5757321200400</v>
      </c>
      <c r="C1984" s="36">
        <f>VLOOKUP(AllData[[#This Row],[Order]],MM[],2,FALSE)</f>
        <v>230</v>
      </c>
      <c r="D1984" s="36" t="s">
        <v>99</v>
      </c>
      <c r="E1984" s="36" t="s">
        <v>69</v>
      </c>
      <c r="F1984" s="36" t="s">
        <v>70</v>
      </c>
      <c r="G1984" s="36" t="s">
        <v>100</v>
      </c>
      <c r="H1984" s="36">
        <v>50</v>
      </c>
      <c r="I1984" s="36">
        <v>50</v>
      </c>
    </row>
    <row r="1985" spans="1:9" x14ac:dyDescent="0.35">
      <c r="A1985" s="36">
        <v>1543148</v>
      </c>
      <c r="B1985" s="36" t="str">
        <f>VLOOKUP(AllData[[#This Row],[Order]],MM[],3,FALSE)</f>
        <v>V5757321200400</v>
      </c>
      <c r="C1985" s="36">
        <f>VLOOKUP(AllData[[#This Row],[Order]],MM[],2,FALSE)</f>
        <v>230</v>
      </c>
      <c r="D1985" s="36" t="s">
        <v>104</v>
      </c>
      <c r="E1985" s="36" t="s">
        <v>102</v>
      </c>
      <c r="F1985" s="36" t="s">
        <v>100</v>
      </c>
      <c r="G1985" s="36" t="s">
        <v>106</v>
      </c>
      <c r="H1985" s="36">
        <v>10</v>
      </c>
      <c r="I1985" s="36">
        <v>10</v>
      </c>
    </row>
    <row r="1986" spans="1:9" x14ac:dyDescent="0.35">
      <c r="A1986" s="36">
        <v>1543148</v>
      </c>
      <c r="B1986" s="36" t="str">
        <f>VLOOKUP(AllData[[#This Row],[Order]],MM[],3,FALSE)</f>
        <v>V5757321200400</v>
      </c>
      <c r="C1986" s="36">
        <f>VLOOKUP(AllData[[#This Row],[Order]],MM[],2,FALSE)</f>
        <v>230</v>
      </c>
      <c r="D1986" s="36" t="s">
        <v>60</v>
      </c>
      <c r="E1986" s="36" t="s">
        <v>61</v>
      </c>
      <c r="F1986" s="36" t="s">
        <v>63</v>
      </c>
      <c r="G1986" s="36" t="s">
        <v>108</v>
      </c>
      <c r="H1986" s="36">
        <v>623.64</v>
      </c>
      <c r="I1986" s="36">
        <v>1</v>
      </c>
    </row>
    <row r="1987" spans="1:9" x14ac:dyDescent="0.35">
      <c r="A1987" s="36">
        <v>1543148</v>
      </c>
      <c r="B1987" s="36" t="str">
        <f>VLOOKUP(AllData[[#This Row],[Order]],MM[],3,FALSE)</f>
        <v>V5757321200400</v>
      </c>
      <c r="C1987" s="36">
        <f>VLOOKUP(AllData[[#This Row],[Order]],MM[],2,FALSE)</f>
        <v>230</v>
      </c>
      <c r="D1987" s="36" t="s">
        <v>82</v>
      </c>
      <c r="E1987" s="36" t="s">
        <v>83</v>
      </c>
      <c r="F1987" s="36" t="s">
        <v>84</v>
      </c>
      <c r="G1987" s="36" t="s">
        <v>110</v>
      </c>
      <c r="H1987" s="36"/>
      <c r="I1987" s="36">
        <v>5</v>
      </c>
    </row>
    <row r="1988" spans="1:9" x14ac:dyDescent="0.35">
      <c r="A1988" s="36">
        <v>1543148</v>
      </c>
      <c r="B1988" s="36" t="str">
        <f>VLOOKUP(AllData[[#This Row],[Order]],MM[],3,FALSE)</f>
        <v>V5757321200400</v>
      </c>
      <c r="C1988" s="36">
        <f>VLOOKUP(AllData[[#This Row],[Order]],MM[],2,FALSE)</f>
        <v>230</v>
      </c>
      <c r="D1988" s="36" t="s">
        <v>82</v>
      </c>
      <c r="E1988" s="36" t="s">
        <v>83</v>
      </c>
      <c r="F1988" s="36" t="s">
        <v>84</v>
      </c>
      <c r="G1988" s="36" t="s">
        <v>134</v>
      </c>
      <c r="H1988" s="36"/>
      <c r="I1988" s="36">
        <v>5</v>
      </c>
    </row>
    <row r="1989" spans="1:9" x14ac:dyDescent="0.35">
      <c r="A1989" s="36">
        <v>1543148</v>
      </c>
      <c r="B1989" s="36" t="str">
        <f>VLOOKUP(AllData[[#This Row],[Order]],MM[],3,FALSE)</f>
        <v>V5757321200400</v>
      </c>
      <c r="C1989" s="36">
        <f>VLOOKUP(AllData[[#This Row],[Order]],MM[],2,FALSE)</f>
        <v>230</v>
      </c>
      <c r="D1989" s="36" t="s">
        <v>82</v>
      </c>
      <c r="E1989" s="36" t="s">
        <v>83</v>
      </c>
      <c r="F1989" s="36" t="s">
        <v>84</v>
      </c>
      <c r="G1989" s="36" t="s">
        <v>136</v>
      </c>
      <c r="H1989" s="36"/>
      <c r="I1989" s="36">
        <v>5</v>
      </c>
    </row>
    <row r="1990" spans="1:9" x14ac:dyDescent="0.35">
      <c r="A1990" s="36">
        <v>1543148</v>
      </c>
      <c r="B1990" s="36" t="str">
        <f>VLOOKUP(AllData[[#This Row],[Order]],MM[],3,FALSE)</f>
        <v>V5757321200400</v>
      </c>
      <c r="C1990" s="36">
        <f>VLOOKUP(AllData[[#This Row],[Order]],MM[],2,FALSE)</f>
        <v>230</v>
      </c>
      <c r="D1990" s="36" t="s">
        <v>73</v>
      </c>
      <c r="E1990" s="36" t="s">
        <v>89</v>
      </c>
      <c r="F1990" s="36" t="s">
        <v>91</v>
      </c>
      <c r="G1990" s="36" t="s">
        <v>138</v>
      </c>
      <c r="H1990" s="36"/>
      <c r="I1990" s="36">
        <v>5</v>
      </c>
    </row>
    <row r="1991" spans="1:9" x14ac:dyDescent="0.35">
      <c r="A1991" s="36">
        <v>1543149</v>
      </c>
      <c r="B1991" s="36" t="str">
        <f>VLOOKUP(AllData[[#This Row],[Order]],MM[],3,FALSE)</f>
        <v>V5757321200600</v>
      </c>
      <c r="C1991" s="36">
        <f>VLOOKUP(AllData[[#This Row],[Order]],MM[],2,FALSE)</f>
        <v>229</v>
      </c>
      <c r="D1991" s="36" t="s">
        <v>60</v>
      </c>
      <c r="E1991" s="36" t="s">
        <v>61</v>
      </c>
      <c r="F1991" s="36" t="s">
        <v>63</v>
      </c>
      <c r="G1991" s="36" t="s">
        <v>139</v>
      </c>
      <c r="H1991" s="36">
        <v>13.6</v>
      </c>
      <c r="I1991" s="36">
        <v>20</v>
      </c>
    </row>
    <row r="1992" spans="1:9" x14ac:dyDescent="0.35">
      <c r="A1992" s="36">
        <v>1543149</v>
      </c>
      <c r="B1992" s="36" t="str">
        <f>VLOOKUP(AllData[[#This Row],[Order]],MM[],3,FALSE)</f>
        <v>V5757321200600</v>
      </c>
      <c r="C1992" s="36">
        <f>VLOOKUP(AllData[[#This Row],[Order]],MM[],2,FALSE)</f>
        <v>229</v>
      </c>
      <c r="D1992" s="36" t="s">
        <v>68</v>
      </c>
      <c r="E1992" s="36" t="s">
        <v>69</v>
      </c>
      <c r="F1992" s="36" t="s">
        <v>70</v>
      </c>
      <c r="G1992" s="36" t="s">
        <v>71</v>
      </c>
      <c r="H1992" s="36">
        <v>30</v>
      </c>
      <c r="I1992" s="36">
        <v>30</v>
      </c>
    </row>
    <row r="1993" spans="1:9" x14ac:dyDescent="0.35">
      <c r="A1993" s="36">
        <v>1543149</v>
      </c>
      <c r="B1993" s="36" t="str">
        <f>VLOOKUP(AllData[[#This Row],[Order]],MM[],3,FALSE)</f>
        <v>V5757321200600</v>
      </c>
      <c r="C1993" s="36">
        <f>VLOOKUP(AllData[[#This Row],[Order]],MM[],2,FALSE)</f>
        <v>229</v>
      </c>
      <c r="D1993" s="36" t="s">
        <v>73</v>
      </c>
      <c r="E1993" s="36" t="s">
        <v>61</v>
      </c>
      <c r="F1993" s="36" t="s">
        <v>63</v>
      </c>
      <c r="G1993" s="36" t="s">
        <v>74</v>
      </c>
      <c r="H1993" s="36">
        <v>42.716999999999999</v>
      </c>
      <c r="I1993" s="36">
        <v>200</v>
      </c>
    </row>
    <row r="1994" spans="1:9" x14ac:dyDescent="0.35">
      <c r="A1994" s="36">
        <v>1543149</v>
      </c>
      <c r="B1994" s="36" t="str">
        <f>VLOOKUP(AllData[[#This Row],[Order]],MM[],3,FALSE)</f>
        <v>V5757321200600</v>
      </c>
      <c r="C1994" s="36">
        <f>VLOOKUP(AllData[[#This Row],[Order]],MM[],2,FALSE)</f>
        <v>229</v>
      </c>
      <c r="D1994" s="36" t="s">
        <v>75</v>
      </c>
      <c r="E1994" s="36" t="s">
        <v>61</v>
      </c>
      <c r="F1994" s="36" t="s">
        <v>63</v>
      </c>
      <c r="G1994" s="36" t="s">
        <v>76</v>
      </c>
      <c r="H1994" s="36">
        <v>1483.1999999999998</v>
      </c>
      <c r="I1994" s="36">
        <v>500</v>
      </c>
    </row>
    <row r="1995" spans="1:9" x14ac:dyDescent="0.35">
      <c r="A1995" s="36">
        <v>1543149</v>
      </c>
      <c r="B1995" s="36" t="str">
        <f>VLOOKUP(AllData[[#This Row],[Order]],MM[],3,FALSE)</f>
        <v>V5757321200600</v>
      </c>
      <c r="C1995" s="36">
        <f>VLOOKUP(AllData[[#This Row],[Order]],MM[],2,FALSE)</f>
        <v>229</v>
      </c>
      <c r="D1995" s="36" t="s">
        <v>78</v>
      </c>
      <c r="E1995" s="36" t="s">
        <v>69</v>
      </c>
      <c r="F1995" s="36" t="s">
        <v>70</v>
      </c>
      <c r="G1995" s="36" t="s">
        <v>79</v>
      </c>
      <c r="H1995" s="36">
        <v>20</v>
      </c>
      <c r="I1995" s="36">
        <v>20</v>
      </c>
    </row>
    <row r="1996" spans="1:9" x14ac:dyDescent="0.35">
      <c r="A1996" s="36">
        <v>1543149</v>
      </c>
      <c r="B1996" s="36" t="str">
        <f>VLOOKUP(AllData[[#This Row],[Order]],MM[],3,FALSE)</f>
        <v>V5757321200600</v>
      </c>
      <c r="C1996" s="36">
        <f>VLOOKUP(AllData[[#This Row],[Order]],MM[],2,FALSE)</f>
        <v>229</v>
      </c>
      <c r="D1996" s="36" t="s">
        <v>80</v>
      </c>
      <c r="E1996" s="36" t="s">
        <v>69</v>
      </c>
      <c r="F1996" s="36" t="s">
        <v>70</v>
      </c>
      <c r="G1996" s="36" t="s">
        <v>81</v>
      </c>
      <c r="H1996" s="36">
        <v>20</v>
      </c>
      <c r="I1996" s="36">
        <v>20</v>
      </c>
    </row>
    <row r="1997" spans="1:9" x14ac:dyDescent="0.35">
      <c r="A1997" s="36">
        <v>1543149</v>
      </c>
      <c r="B1997" s="36" t="str">
        <f>VLOOKUP(AllData[[#This Row],[Order]],MM[],3,FALSE)</f>
        <v>V5757321200600</v>
      </c>
      <c r="C1997" s="36">
        <f>VLOOKUP(AllData[[#This Row],[Order]],MM[],2,FALSE)</f>
        <v>229</v>
      </c>
      <c r="D1997" s="36" t="s">
        <v>82</v>
      </c>
      <c r="E1997" s="36" t="s">
        <v>83</v>
      </c>
      <c r="F1997" s="36" t="s">
        <v>84</v>
      </c>
      <c r="G1997" s="36" t="s">
        <v>84</v>
      </c>
      <c r="H1997" s="36">
        <v>572.4</v>
      </c>
      <c r="I1997" s="36">
        <v>450</v>
      </c>
    </row>
    <row r="1998" spans="1:9" x14ac:dyDescent="0.35">
      <c r="A1998" s="36">
        <v>1543149</v>
      </c>
      <c r="B1998" s="36" t="str">
        <f>VLOOKUP(AllData[[#This Row],[Order]],MM[],3,FALSE)</f>
        <v>V5757321200600</v>
      </c>
      <c r="C1998" s="36">
        <f>VLOOKUP(AllData[[#This Row],[Order]],MM[],2,FALSE)</f>
        <v>229</v>
      </c>
      <c r="D1998" s="36" t="s">
        <v>85</v>
      </c>
      <c r="E1998" s="36" t="s">
        <v>86</v>
      </c>
      <c r="F1998" s="36" t="s">
        <v>87</v>
      </c>
      <c r="G1998" s="36" t="s">
        <v>87</v>
      </c>
      <c r="H1998" s="36">
        <v>20</v>
      </c>
      <c r="I1998" s="36">
        <v>20</v>
      </c>
    </row>
    <row r="1999" spans="1:9" x14ac:dyDescent="0.35">
      <c r="A1999" s="36">
        <v>1543149</v>
      </c>
      <c r="B1999" s="36" t="str">
        <f>VLOOKUP(AllData[[#This Row],[Order]],MM[],3,FALSE)</f>
        <v>V5757321200600</v>
      </c>
      <c r="C1999" s="36">
        <f>VLOOKUP(AllData[[#This Row],[Order]],MM[],2,FALSE)</f>
        <v>229</v>
      </c>
      <c r="D1999" s="36" t="s">
        <v>88</v>
      </c>
      <c r="E1999" s="36" t="s">
        <v>89</v>
      </c>
      <c r="F1999" s="36" t="s">
        <v>91</v>
      </c>
      <c r="G1999" s="36" t="s">
        <v>92</v>
      </c>
      <c r="H1999" s="36"/>
      <c r="I1999" s="36">
        <v>0</v>
      </c>
    </row>
    <row r="2000" spans="1:9" x14ac:dyDescent="0.35">
      <c r="A2000" s="36">
        <v>1543149</v>
      </c>
      <c r="B2000" s="36" t="str">
        <f>VLOOKUP(AllData[[#This Row],[Order]],MM[],3,FALSE)</f>
        <v>V5757321200600</v>
      </c>
      <c r="C2000" s="36">
        <f>VLOOKUP(AllData[[#This Row],[Order]],MM[],2,FALSE)</f>
        <v>229</v>
      </c>
      <c r="D2000" s="36" t="s">
        <v>95</v>
      </c>
      <c r="E2000" s="36" t="s">
        <v>61</v>
      </c>
      <c r="F2000" s="36" t="s">
        <v>63</v>
      </c>
      <c r="G2000" s="36" t="s">
        <v>96</v>
      </c>
      <c r="H2000" s="36">
        <v>36.982999999999997</v>
      </c>
      <c r="I2000" s="36">
        <v>40</v>
      </c>
    </row>
    <row r="2001" spans="1:9" x14ac:dyDescent="0.35">
      <c r="A2001" s="36">
        <v>1543149</v>
      </c>
      <c r="B2001" s="36" t="str">
        <f>VLOOKUP(AllData[[#This Row],[Order]],MM[],3,FALSE)</f>
        <v>V5757321200600</v>
      </c>
      <c r="C2001" s="36">
        <f>VLOOKUP(AllData[[#This Row],[Order]],MM[],2,FALSE)</f>
        <v>229</v>
      </c>
      <c r="D2001" s="36" t="s">
        <v>97</v>
      </c>
      <c r="E2001" s="36" t="s">
        <v>69</v>
      </c>
      <c r="F2001" s="36" t="s">
        <v>70</v>
      </c>
      <c r="G2001" s="36" t="s">
        <v>98</v>
      </c>
      <c r="H2001" s="36">
        <v>20</v>
      </c>
      <c r="I2001" s="36">
        <v>20</v>
      </c>
    </row>
    <row r="2002" spans="1:9" x14ac:dyDescent="0.35">
      <c r="A2002" s="36">
        <v>1543149</v>
      </c>
      <c r="B2002" s="36" t="str">
        <f>VLOOKUP(AllData[[#This Row],[Order]],MM[],3,FALSE)</f>
        <v>V5757321200600</v>
      </c>
      <c r="C2002" s="36">
        <f>VLOOKUP(AllData[[#This Row],[Order]],MM[],2,FALSE)</f>
        <v>229</v>
      </c>
      <c r="D2002" s="36" t="s">
        <v>99</v>
      </c>
      <c r="E2002" s="36" t="s">
        <v>69</v>
      </c>
      <c r="F2002" s="36" t="s">
        <v>70</v>
      </c>
      <c r="G2002" s="36" t="s">
        <v>100</v>
      </c>
      <c r="H2002" s="36">
        <v>50</v>
      </c>
      <c r="I2002" s="36">
        <v>50</v>
      </c>
    </row>
    <row r="2003" spans="1:9" x14ac:dyDescent="0.35">
      <c r="A2003" s="36">
        <v>1543149</v>
      </c>
      <c r="B2003" s="36" t="str">
        <f>VLOOKUP(AllData[[#This Row],[Order]],MM[],3,FALSE)</f>
        <v>V5757321200600</v>
      </c>
      <c r="C2003" s="36">
        <f>VLOOKUP(AllData[[#This Row],[Order]],MM[],2,FALSE)</f>
        <v>229</v>
      </c>
      <c r="D2003" s="36" t="s">
        <v>101</v>
      </c>
      <c r="E2003" s="36" t="s">
        <v>102</v>
      </c>
      <c r="F2003" s="36" t="s">
        <v>100</v>
      </c>
      <c r="G2003" s="36" t="s">
        <v>103</v>
      </c>
      <c r="H2003" s="36">
        <v>10</v>
      </c>
      <c r="I2003" s="36">
        <v>10</v>
      </c>
    </row>
    <row r="2004" spans="1:9" x14ac:dyDescent="0.35">
      <c r="A2004" s="36">
        <v>1543149</v>
      </c>
      <c r="B2004" s="36" t="str">
        <f>VLOOKUP(AllData[[#This Row],[Order]],MM[],3,FALSE)</f>
        <v>V5757321200600</v>
      </c>
      <c r="C2004" s="36">
        <f>VLOOKUP(AllData[[#This Row],[Order]],MM[],2,FALSE)</f>
        <v>229</v>
      </c>
      <c r="D2004" s="36" t="s">
        <v>104</v>
      </c>
      <c r="E2004" s="36" t="s">
        <v>102</v>
      </c>
      <c r="F2004" s="36" t="s">
        <v>100</v>
      </c>
      <c r="G2004" s="36" t="s">
        <v>106</v>
      </c>
      <c r="H2004" s="36">
        <v>10</v>
      </c>
      <c r="I2004" s="36">
        <v>10</v>
      </c>
    </row>
    <row r="2005" spans="1:9" x14ac:dyDescent="0.35">
      <c r="A2005" s="36">
        <v>1543149</v>
      </c>
      <c r="B2005" s="36" t="str">
        <f>VLOOKUP(AllData[[#This Row],[Order]],MM[],3,FALSE)</f>
        <v>V5757321200600</v>
      </c>
      <c r="C2005" s="36">
        <f>VLOOKUP(AllData[[#This Row],[Order]],MM[],2,FALSE)</f>
        <v>229</v>
      </c>
      <c r="D2005" s="36" t="s">
        <v>60</v>
      </c>
      <c r="E2005" s="36" t="s">
        <v>61</v>
      </c>
      <c r="F2005" s="36" t="s">
        <v>63</v>
      </c>
      <c r="G2005" s="36" t="s">
        <v>108</v>
      </c>
      <c r="H2005" s="36">
        <v>454.02</v>
      </c>
      <c r="I2005" s="36">
        <v>1</v>
      </c>
    </row>
    <row r="2006" spans="1:9" x14ac:dyDescent="0.35">
      <c r="A2006" s="36">
        <v>1543149</v>
      </c>
      <c r="B2006" s="36" t="str">
        <f>VLOOKUP(AllData[[#This Row],[Order]],MM[],3,FALSE)</f>
        <v>V5757321200600</v>
      </c>
      <c r="C2006" s="36">
        <f>VLOOKUP(AllData[[#This Row],[Order]],MM[],2,FALSE)</f>
        <v>229</v>
      </c>
      <c r="D2006" s="36" t="s">
        <v>82</v>
      </c>
      <c r="E2006" s="36" t="s">
        <v>83</v>
      </c>
      <c r="F2006" s="36" t="s">
        <v>84</v>
      </c>
      <c r="G2006" s="36" t="s">
        <v>110</v>
      </c>
      <c r="H2006" s="36">
        <v>274.08</v>
      </c>
      <c r="I2006" s="36">
        <v>5</v>
      </c>
    </row>
    <row r="2007" spans="1:9" x14ac:dyDescent="0.35">
      <c r="A2007" s="36">
        <v>1543150</v>
      </c>
      <c r="B2007" s="36" t="str">
        <f>VLOOKUP(AllData[[#This Row],[Order]],MM[],3,FALSE)</f>
        <v>V5757341200400</v>
      </c>
      <c r="C2007" s="36">
        <f>VLOOKUP(AllData[[#This Row],[Order]],MM[],2,FALSE)</f>
        <v>229</v>
      </c>
      <c r="D2007" s="36" t="s">
        <v>60</v>
      </c>
      <c r="E2007" s="36" t="s">
        <v>61</v>
      </c>
      <c r="F2007" s="36" t="s">
        <v>63</v>
      </c>
      <c r="G2007" s="36" t="s">
        <v>64</v>
      </c>
      <c r="H2007" s="36">
        <v>4.633</v>
      </c>
      <c r="I2007" s="36">
        <v>20</v>
      </c>
    </row>
    <row r="2008" spans="1:9" x14ac:dyDescent="0.35">
      <c r="A2008" s="36">
        <v>1543150</v>
      </c>
      <c r="B2008" s="36" t="str">
        <f>VLOOKUP(AllData[[#This Row],[Order]],MM[],3,FALSE)</f>
        <v>V5757341200400</v>
      </c>
      <c r="C2008" s="36">
        <f>VLOOKUP(AllData[[#This Row],[Order]],MM[],2,FALSE)</f>
        <v>229</v>
      </c>
      <c r="D2008" s="36" t="s">
        <v>68</v>
      </c>
      <c r="E2008" s="36" t="s">
        <v>69</v>
      </c>
      <c r="F2008" s="36" t="s">
        <v>70</v>
      </c>
      <c r="G2008" s="36" t="s">
        <v>71</v>
      </c>
      <c r="H2008" s="36">
        <v>30</v>
      </c>
      <c r="I2008" s="36">
        <v>30</v>
      </c>
    </row>
    <row r="2009" spans="1:9" x14ac:dyDescent="0.35">
      <c r="A2009" s="36">
        <v>1543150</v>
      </c>
      <c r="B2009" s="36" t="str">
        <f>VLOOKUP(AllData[[#This Row],[Order]],MM[],3,FALSE)</f>
        <v>V5757341200400</v>
      </c>
      <c r="C2009" s="36">
        <f>VLOOKUP(AllData[[#This Row],[Order]],MM[],2,FALSE)</f>
        <v>229</v>
      </c>
      <c r="D2009" s="36" t="s">
        <v>73</v>
      </c>
      <c r="E2009" s="36" t="s">
        <v>61</v>
      </c>
      <c r="F2009" s="36" t="s">
        <v>63</v>
      </c>
      <c r="G2009" s="36" t="s">
        <v>74</v>
      </c>
      <c r="H2009" s="36">
        <v>109.92</v>
      </c>
      <c r="I2009" s="36">
        <v>200</v>
      </c>
    </row>
    <row r="2010" spans="1:9" x14ac:dyDescent="0.35">
      <c r="A2010" s="36">
        <v>1543150</v>
      </c>
      <c r="B2010" s="36" t="str">
        <f>VLOOKUP(AllData[[#This Row],[Order]],MM[],3,FALSE)</f>
        <v>V5757341200400</v>
      </c>
      <c r="C2010" s="36">
        <f>VLOOKUP(AllData[[#This Row],[Order]],MM[],2,FALSE)</f>
        <v>229</v>
      </c>
      <c r="D2010" s="36" t="s">
        <v>75</v>
      </c>
      <c r="E2010" s="36" t="s">
        <v>61</v>
      </c>
      <c r="F2010" s="36" t="s">
        <v>63</v>
      </c>
      <c r="G2010" s="36" t="s">
        <v>76</v>
      </c>
      <c r="H2010" s="36">
        <v>906.84</v>
      </c>
      <c r="I2010" s="36">
        <v>500</v>
      </c>
    </row>
    <row r="2011" spans="1:9" x14ac:dyDescent="0.35">
      <c r="A2011" s="36">
        <v>1543150</v>
      </c>
      <c r="B2011" s="36" t="str">
        <f>VLOOKUP(AllData[[#This Row],[Order]],MM[],3,FALSE)</f>
        <v>V5757341200400</v>
      </c>
      <c r="C2011" s="36">
        <f>VLOOKUP(AllData[[#This Row],[Order]],MM[],2,FALSE)</f>
        <v>229</v>
      </c>
      <c r="D2011" s="36" t="s">
        <v>78</v>
      </c>
      <c r="E2011" s="36" t="s">
        <v>69</v>
      </c>
      <c r="F2011" s="36" t="s">
        <v>70</v>
      </c>
      <c r="G2011" s="36" t="s">
        <v>79</v>
      </c>
      <c r="H2011" s="36">
        <v>20</v>
      </c>
      <c r="I2011" s="36">
        <v>20</v>
      </c>
    </row>
    <row r="2012" spans="1:9" x14ac:dyDescent="0.35">
      <c r="A2012" s="36">
        <v>1543150</v>
      </c>
      <c r="B2012" s="36" t="str">
        <f>VLOOKUP(AllData[[#This Row],[Order]],MM[],3,FALSE)</f>
        <v>V5757341200400</v>
      </c>
      <c r="C2012" s="36">
        <f>VLOOKUP(AllData[[#This Row],[Order]],MM[],2,FALSE)</f>
        <v>229</v>
      </c>
      <c r="D2012" s="36" t="s">
        <v>80</v>
      </c>
      <c r="E2012" s="36" t="s">
        <v>69</v>
      </c>
      <c r="F2012" s="36" t="s">
        <v>70</v>
      </c>
      <c r="G2012" s="36" t="s">
        <v>81</v>
      </c>
      <c r="H2012" s="36">
        <v>20</v>
      </c>
      <c r="I2012" s="36">
        <v>20</v>
      </c>
    </row>
    <row r="2013" spans="1:9" x14ac:dyDescent="0.35">
      <c r="A2013" s="36">
        <v>1543150</v>
      </c>
      <c r="B2013" s="36" t="str">
        <f>VLOOKUP(AllData[[#This Row],[Order]],MM[],3,FALSE)</f>
        <v>V5757341200400</v>
      </c>
      <c r="C2013" s="36">
        <f>VLOOKUP(AllData[[#This Row],[Order]],MM[],2,FALSE)</f>
        <v>229</v>
      </c>
      <c r="D2013" s="36" t="s">
        <v>82</v>
      </c>
      <c r="E2013" s="36" t="s">
        <v>83</v>
      </c>
      <c r="F2013" s="36" t="s">
        <v>84</v>
      </c>
      <c r="G2013" s="36" t="s">
        <v>84</v>
      </c>
      <c r="H2013" s="36">
        <v>312</v>
      </c>
      <c r="I2013" s="36">
        <v>450</v>
      </c>
    </row>
    <row r="2014" spans="1:9" x14ac:dyDescent="0.35">
      <c r="A2014" s="36">
        <v>1543150</v>
      </c>
      <c r="B2014" s="36" t="str">
        <f>VLOOKUP(AllData[[#This Row],[Order]],MM[],3,FALSE)</f>
        <v>V5757341200400</v>
      </c>
      <c r="C2014" s="36">
        <f>VLOOKUP(AllData[[#This Row],[Order]],MM[],2,FALSE)</f>
        <v>229</v>
      </c>
      <c r="D2014" s="36" t="s">
        <v>85</v>
      </c>
      <c r="E2014" s="36" t="s">
        <v>86</v>
      </c>
      <c r="F2014" s="36" t="s">
        <v>87</v>
      </c>
      <c r="G2014" s="36" t="s">
        <v>87</v>
      </c>
      <c r="H2014" s="36">
        <v>20</v>
      </c>
      <c r="I2014" s="36">
        <v>20</v>
      </c>
    </row>
    <row r="2015" spans="1:9" x14ac:dyDescent="0.35">
      <c r="A2015" s="36">
        <v>1543150</v>
      </c>
      <c r="B2015" s="36" t="str">
        <f>VLOOKUP(AllData[[#This Row],[Order]],MM[],3,FALSE)</f>
        <v>V5757341200400</v>
      </c>
      <c r="C2015" s="36">
        <f>VLOOKUP(AllData[[#This Row],[Order]],MM[],2,FALSE)</f>
        <v>229</v>
      </c>
      <c r="D2015" s="36" t="s">
        <v>88</v>
      </c>
      <c r="E2015" s="36" t="s">
        <v>89</v>
      </c>
      <c r="F2015" s="36" t="s">
        <v>91</v>
      </c>
      <c r="G2015" s="36" t="s">
        <v>92</v>
      </c>
      <c r="H2015" s="36"/>
      <c r="I2015" s="36">
        <v>0</v>
      </c>
    </row>
    <row r="2016" spans="1:9" x14ac:dyDescent="0.35">
      <c r="A2016" s="36">
        <v>1543150</v>
      </c>
      <c r="B2016" s="36" t="str">
        <f>VLOOKUP(AllData[[#This Row],[Order]],MM[],3,FALSE)</f>
        <v>V5757341200400</v>
      </c>
      <c r="C2016" s="36">
        <f>VLOOKUP(AllData[[#This Row],[Order]],MM[],2,FALSE)</f>
        <v>229</v>
      </c>
      <c r="D2016" s="36" t="s">
        <v>95</v>
      </c>
      <c r="E2016" s="36" t="s">
        <v>61</v>
      </c>
      <c r="F2016" s="36" t="s">
        <v>63</v>
      </c>
      <c r="G2016" s="36" t="s">
        <v>96</v>
      </c>
      <c r="H2016" s="36">
        <v>43.082999999999998</v>
      </c>
      <c r="I2016" s="36">
        <v>40</v>
      </c>
    </row>
    <row r="2017" spans="1:9" x14ac:dyDescent="0.35">
      <c r="A2017" s="36">
        <v>1543150</v>
      </c>
      <c r="B2017" s="36" t="str">
        <f>VLOOKUP(AllData[[#This Row],[Order]],MM[],3,FALSE)</f>
        <v>V5757341200400</v>
      </c>
      <c r="C2017" s="36">
        <f>VLOOKUP(AllData[[#This Row],[Order]],MM[],2,FALSE)</f>
        <v>229</v>
      </c>
      <c r="D2017" s="36" t="s">
        <v>97</v>
      </c>
      <c r="E2017" s="36" t="s">
        <v>69</v>
      </c>
      <c r="F2017" s="36" t="s">
        <v>70</v>
      </c>
      <c r="G2017" s="36" t="s">
        <v>98</v>
      </c>
      <c r="H2017" s="36">
        <v>20</v>
      </c>
      <c r="I2017" s="36">
        <v>20</v>
      </c>
    </row>
    <row r="2018" spans="1:9" x14ac:dyDescent="0.35">
      <c r="A2018" s="36">
        <v>1543150</v>
      </c>
      <c r="B2018" s="36" t="str">
        <f>VLOOKUP(AllData[[#This Row],[Order]],MM[],3,FALSE)</f>
        <v>V5757341200400</v>
      </c>
      <c r="C2018" s="36">
        <f>VLOOKUP(AllData[[#This Row],[Order]],MM[],2,FALSE)</f>
        <v>229</v>
      </c>
      <c r="D2018" s="36" t="s">
        <v>99</v>
      </c>
      <c r="E2018" s="36" t="s">
        <v>69</v>
      </c>
      <c r="F2018" s="36" t="s">
        <v>70</v>
      </c>
      <c r="G2018" s="36" t="s">
        <v>100</v>
      </c>
      <c r="H2018" s="36">
        <v>50</v>
      </c>
      <c r="I2018" s="36">
        <v>50</v>
      </c>
    </row>
    <row r="2019" spans="1:9" x14ac:dyDescent="0.35">
      <c r="A2019" s="36">
        <v>1543150</v>
      </c>
      <c r="B2019" s="36" t="str">
        <f>VLOOKUP(AllData[[#This Row],[Order]],MM[],3,FALSE)</f>
        <v>V5757341200400</v>
      </c>
      <c r="C2019" s="36">
        <f>VLOOKUP(AllData[[#This Row],[Order]],MM[],2,FALSE)</f>
        <v>229</v>
      </c>
      <c r="D2019" s="36" t="s">
        <v>101</v>
      </c>
      <c r="E2019" s="36" t="s">
        <v>102</v>
      </c>
      <c r="F2019" s="36" t="s">
        <v>100</v>
      </c>
      <c r="G2019" s="36" t="s">
        <v>103</v>
      </c>
      <c r="H2019" s="36">
        <v>10</v>
      </c>
      <c r="I2019" s="36">
        <v>10</v>
      </c>
    </row>
    <row r="2020" spans="1:9" x14ac:dyDescent="0.35">
      <c r="A2020" s="36">
        <v>1543150</v>
      </c>
      <c r="B2020" s="36" t="str">
        <f>VLOOKUP(AllData[[#This Row],[Order]],MM[],3,FALSE)</f>
        <v>V5757341200400</v>
      </c>
      <c r="C2020" s="36">
        <f>VLOOKUP(AllData[[#This Row],[Order]],MM[],2,FALSE)</f>
        <v>229</v>
      </c>
      <c r="D2020" s="36" t="s">
        <v>104</v>
      </c>
      <c r="E2020" s="36" t="s">
        <v>102</v>
      </c>
      <c r="F2020" s="36" t="s">
        <v>100</v>
      </c>
      <c r="G2020" s="36" t="s">
        <v>106</v>
      </c>
      <c r="H2020" s="36">
        <v>10</v>
      </c>
      <c r="I2020" s="36">
        <v>10</v>
      </c>
    </row>
    <row r="2021" spans="1:9" x14ac:dyDescent="0.35">
      <c r="A2021" s="36">
        <v>1543150</v>
      </c>
      <c r="B2021" s="36" t="str">
        <f>VLOOKUP(AllData[[#This Row],[Order]],MM[],3,FALSE)</f>
        <v>V5757341200400</v>
      </c>
      <c r="C2021" s="36">
        <f>VLOOKUP(AllData[[#This Row],[Order]],MM[],2,FALSE)</f>
        <v>229</v>
      </c>
      <c r="D2021" s="36" t="s">
        <v>60</v>
      </c>
      <c r="E2021" s="36" t="s">
        <v>61</v>
      </c>
      <c r="F2021" s="36" t="s">
        <v>63</v>
      </c>
      <c r="G2021" s="36" t="s">
        <v>108</v>
      </c>
      <c r="H2021" s="36">
        <v>1375.56</v>
      </c>
      <c r="I2021" s="36">
        <v>1</v>
      </c>
    </row>
    <row r="2022" spans="1:9" x14ac:dyDescent="0.35">
      <c r="A2022" s="36">
        <v>1543150</v>
      </c>
      <c r="B2022" s="36" t="str">
        <f>VLOOKUP(AllData[[#This Row],[Order]],MM[],3,FALSE)</f>
        <v>V5757341200400</v>
      </c>
      <c r="C2022" s="36">
        <f>VLOOKUP(AllData[[#This Row],[Order]],MM[],2,FALSE)</f>
        <v>229</v>
      </c>
      <c r="D2022" s="36" t="s">
        <v>82</v>
      </c>
      <c r="E2022" s="36" t="s">
        <v>83</v>
      </c>
      <c r="F2022" s="36" t="s">
        <v>84</v>
      </c>
      <c r="G2022" s="36" t="s">
        <v>110</v>
      </c>
      <c r="H2022" s="36"/>
      <c r="I2022" s="36">
        <v>5</v>
      </c>
    </row>
    <row r="2023" spans="1:9" x14ac:dyDescent="0.35">
      <c r="A2023" s="36">
        <v>1543151</v>
      </c>
      <c r="B2023" s="36" t="str">
        <f>VLOOKUP(AllData[[#This Row],[Order]],MM[],3,FALSE)</f>
        <v>V5757341200600</v>
      </c>
      <c r="C2023" s="36">
        <f>VLOOKUP(AllData[[#This Row],[Order]],MM[],2,FALSE)</f>
        <v>229</v>
      </c>
      <c r="D2023" s="36" t="s">
        <v>60</v>
      </c>
      <c r="E2023" s="36" t="s">
        <v>61</v>
      </c>
      <c r="F2023" s="36" t="s">
        <v>63</v>
      </c>
      <c r="G2023" s="36" t="s">
        <v>64</v>
      </c>
      <c r="H2023" s="36">
        <v>12.8</v>
      </c>
      <c r="I2023" s="36">
        <v>20</v>
      </c>
    </row>
    <row r="2024" spans="1:9" x14ac:dyDescent="0.35">
      <c r="A2024" s="36">
        <v>1543151</v>
      </c>
      <c r="B2024" s="36" t="str">
        <f>VLOOKUP(AllData[[#This Row],[Order]],MM[],3,FALSE)</f>
        <v>V5757341200600</v>
      </c>
      <c r="C2024" s="36">
        <f>VLOOKUP(AllData[[#This Row],[Order]],MM[],2,FALSE)</f>
        <v>229</v>
      </c>
      <c r="D2024" s="36" t="s">
        <v>68</v>
      </c>
      <c r="E2024" s="36" t="s">
        <v>69</v>
      </c>
      <c r="F2024" s="36" t="s">
        <v>70</v>
      </c>
      <c r="G2024" s="36" t="s">
        <v>71</v>
      </c>
      <c r="H2024" s="36">
        <v>30</v>
      </c>
      <c r="I2024" s="36">
        <v>30</v>
      </c>
    </row>
    <row r="2025" spans="1:9" x14ac:dyDescent="0.35">
      <c r="A2025" s="36">
        <v>1543151</v>
      </c>
      <c r="B2025" s="36" t="str">
        <f>VLOOKUP(AllData[[#This Row],[Order]],MM[],3,FALSE)</f>
        <v>V5757341200600</v>
      </c>
      <c r="C2025" s="36">
        <f>VLOOKUP(AllData[[#This Row],[Order]],MM[],2,FALSE)</f>
        <v>229</v>
      </c>
      <c r="D2025" s="36" t="s">
        <v>73</v>
      </c>
      <c r="E2025" s="36" t="s">
        <v>61</v>
      </c>
      <c r="F2025" s="36" t="s">
        <v>63</v>
      </c>
      <c r="G2025" s="36" t="s">
        <v>74</v>
      </c>
      <c r="H2025" s="36">
        <v>196.79</v>
      </c>
      <c r="I2025" s="36">
        <v>200</v>
      </c>
    </row>
    <row r="2026" spans="1:9" x14ac:dyDescent="0.35">
      <c r="A2026" s="36">
        <v>1543151</v>
      </c>
      <c r="B2026" s="36" t="str">
        <f>VLOOKUP(AllData[[#This Row],[Order]],MM[],3,FALSE)</f>
        <v>V5757341200600</v>
      </c>
      <c r="C2026" s="36">
        <f>VLOOKUP(AllData[[#This Row],[Order]],MM[],2,FALSE)</f>
        <v>229</v>
      </c>
      <c r="D2026" s="36" t="s">
        <v>75</v>
      </c>
      <c r="E2026" s="36" t="s">
        <v>61</v>
      </c>
      <c r="F2026" s="36" t="s">
        <v>63</v>
      </c>
      <c r="G2026" s="36" t="s">
        <v>76</v>
      </c>
      <c r="H2026" s="36">
        <v>350.34000000000003</v>
      </c>
      <c r="I2026" s="36">
        <v>500</v>
      </c>
    </row>
    <row r="2027" spans="1:9" x14ac:dyDescent="0.35">
      <c r="A2027" s="36">
        <v>1543151</v>
      </c>
      <c r="B2027" s="36" t="str">
        <f>VLOOKUP(AllData[[#This Row],[Order]],MM[],3,FALSE)</f>
        <v>V5757341200600</v>
      </c>
      <c r="C2027" s="36">
        <f>VLOOKUP(AllData[[#This Row],[Order]],MM[],2,FALSE)</f>
        <v>229</v>
      </c>
      <c r="D2027" s="36" t="s">
        <v>78</v>
      </c>
      <c r="E2027" s="36" t="s">
        <v>69</v>
      </c>
      <c r="F2027" s="36" t="s">
        <v>70</v>
      </c>
      <c r="G2027" s="36" t="s">
        <v>79</v>
      </c>
      <c r="H2027" s="36">
        <v>20</v>
      </c>
      <c r="I2027" s="36">
        <v>20</v>
      </c>
    </row>
    <row r="2028" spans="1:9" x14ac:dyDescent="0.35">
      <c r="A2028" s="36">
        <v>1543151</v>
      </c>
      <c r="B2028" s="36" t="str">
        <f>VLOOKUP(AllData[[#This Row],[Order]],MM[],3,FALSE)</f>
        <v>V5757341200600</v>
      </c>
      <c r="C2028" s="36">
        <f>VLOOKUP(AllData[[#This Row],[Order]],MM[],2,FALSE)</f>
        <v>229</v>
      </c>
      <c r="D2028" s="36" t="s">
        <v>80</v>
      </c>
      <c r="E2028" s="36" t="s">
        <v>69</v>
      </c>
      <c r="F2028" s="36" t="s">
        <v>70</v>
      </c>
      <c r="G2028" s="36" t="s">
        <v>81</v>
      </c>
      <c r="H2028" s="36">
        <v>20</v>
      </c>
      <c r="I2028" s="36">
        <v>20</v>
      </c>
    </row>
    <row r="2029" spans="1:9" x14ac:dyDescent="0.35">
      <c r="A2029" s="36">
        <v>1543151</v>
      </c>
      <c r="B2029" s="36" t="str">
        <f>VLOOKUP(AllData[[#This Row],[Order]],MM[],3,FALSE)</f>
        <v>V5757341200600</v>
      </c>
      <c r="C2029" s="36">
        <f>VLOOKUP(AllData[[#This Row],[Order]],MM[],2,FALSE)</f>
        <v>229</v>
      </c>
      <c r="D2029" s="36" t="s">
        <v>82</v>
      </c>
      <c r="E2029" s="36" t="s">
        <v>83</v>
      </c>
      <c r="F2029" s="36" t="s">
        <v>84</v>
      </c>
      <c r="G2029" s="36" t="s">
        <v>84</v>
      </c>
      <c r="H2029" s="36">
        <v>442.91999999999996</v>
      </c>
      <c r="I2029" s="36">
        <v>450</v>
      </c>
    </row>
    <row r="2030" spans="1:9" x14ac:dyDescent="0.35">
      <c r="A2030" s="36">
        <v>1543151</v>
      </c>
      <c r="B2030" s="36" t="str">
        <f>VLOOKUP(AllData[[#This Row],[Order]],MM[],3,FALSE)</f>
        <v>V5757341200600</v>
      </c>
      <c r="C2030" s="36">
        <f>VLOOKUP(AllData[[#This Row],[Order]],MM[],2,FALSE)</f>
        <v>229</v>
      </c>
      <c r="D2030" s="36" t="s">
        <v>85</v>
      </c>
      <c r="E2030" s="36" t="s">
        <v>86</v>
      </c>
      <c r="F2030" s="36" t="s">
        <v>87</v>
      </c>
      <c r="G2030" s="36" t="s">
        <v>87</v>
      </c>
      <c r="H2030" s="36">
        <v>20</v>
      </c>
      <c r="I2030" s="36">
        <v>20</v>
      </c>
    </row>
    <row r="2031" spans="1:9" x14ac:dyDescent="0.35">
      <c r="A2031" s="36">
        <v>1543151</v>
      </c>
      <c r="B2031" s="36" t="str">
        <f>VLOOKUP(AllData[[#This Row],[Order]],MM[],3,FALSE)</f>
        <v>V5757341200600</v>
      </c>
      <c r="C2031" s="36">
        <f>VLOOKUP(AllData[[#This Row],[Order]],MM[],2,FALSE)</f>
        <v>229</v>
      </c>
      <c r="D2031" s="36" t="s">
        <v>88</v>
      </c>
      <c r="E2031" s="36" t="s">
        <v>89</v>
      </c>
      <c r="F2031" s="36" t="s">
        <v>91</v>
      </c>
      <c r="G2031" s="36" t="s">
        <v>92</v>
      </c>
      <c r="H2031" s="36"/>
      <c r="I2031" s="36">
        <v>0</v>
      </c>
    </row>
    <row r="2032" spans="1:9" x14ac:dyDescent="0.35">
      <c r="A2032" s="36">
        <v>1543151</v>
      </c>
      <c r="B2032" s="36" t="str">
        <f>VLOOKUP(AllData[[#This Row],[Order]],MM[],3,FALSE)</f>
        <v>V5757341200600</v>
      </c>
      <c r="C2032" s="36">
        <f>VLOOKUP(AllData[[#This Row],[Order]],MM[],2,FALSE)</f>
        <v>229</v>
      </c>
      <c r="D2032" s="36" t="s">
        <v>95</v>
      </c>
      <c r="E2032" s="36" t="s">
        <v>61</v>
      </c>
      <c r="F2032" s="36" t="s">
        <v>63</v>
      </c>
      <c r="G2032" s="36" t="s">
        <v>96</v>
      </c>
      <c r="H2032" s="36">
        <v>1.383</v>
      </c>
      <c r="I2032" s="36">
        <v>40</v>
      </c>
    </row>
    <row r="2033" spans="1:9" x14ac:dyDescent="0.35">
      <c r="A2033" s="36">
        <v>1543151</v>
      </c>
      <c r="B2033" s="36" t="str">
        <f>VLOOKUP(AllData[[#This Row],[Order]],MM[],3,FALSE)</f>
        <v>V5757341200600</v>
      </c>
      <c r="C2033" s="36">
        <f>VLOOKUP(AllData[[#This Row],[Order]],MM[],2,FALSE)</f>
        <v>229</v>
      </c>
      <c r="D2033" s="36" t="s">
        <v>97</v>
      </c>
      <c r="E2033" s="36" t="s">
        <v>69</v>
      </c>
      <c r="F2033" s="36" t="s">
        <v>70</v>
      </c>
      <c r="G2033" s="36" t="s">
        <v>98</v>
      </c>
      <c r="H2033" s="36">
        <v>20</v>
      </c>
      <c r="I2033" s="36">
        <v>20</v>
      </c>
    </row>
    <row r="2034" spans="1:9" x14ac:dyDescent="0.35">
      <c r="A2034" s="36">
        <v>1543151</v>
      </c>
      <c r="B2034" s="36" t="str">
        <f>VLOOKUP(AllData[[#This Row],[Order]],MM[],3,FALSE)</f>
        <v>V5757341200600</v>
      </c>
      <c r="C2034" s="36">
        <f>VLOOKUP(AllData[[#This Row],[Order]],MM[],2,FALSE)</f>
        <v>229</v>
      </c>
      <c r="D2034" s="36" t="s">
        <v>99</v>
      </c>
      <c r="E2034" s="36" t="s">
        <v>69</v>
      </c>
      <c r="F2034" s="36" t="s">
        <v>70</v>
      </c>
      <c r="G2034" s="36" t="s">
        <v>100</v>
      </c>
      <c r="H2034" s="36">
        <v>50</v>
      </c>
      <c r="I2034" s="36">
        <v>50</v>
      </c>
    </row>
    <row r="2035" spans="1:9" x14ac:dyDescent="0.35">
      <c r="A2035" s="36">
        <v>1543151</v>
      </c>
      <c r="B2035" s="36" t="str">
        <f>VLOOKUP(AllData[[#This Row],[Order]],MM[],3,FALSE)</f>
        <v>V5757341200600</v>
      </c>
      <c r="C2035" s="36">
        <f>VLOOKUP(AllData[[#This Row],[Order]],MM[],2,FALSE)</f>
        <v>229</v>
      </c>
      <c r="D2035" s="36" t="s">
        <v>101</v>
      </c>
      <c r="E2035" s="36" t="s">
        <v>102</v>
      </c>
      <c r="F2035" s="36" t="s">
        <v>100</v>
      </c>
      <c r="G2035" s="36" t="s">
        <v>103</v>
      </c>
      <c r="H2035" s="36">
        <v>10</v>
      </c>
      <c r="I2035" s="36">
        <v>10</v>
      </c>
    </row>
    <row r="2036" spans="1:9" x14ac:dyDescent="0.35">
      <c r="A2036" s="36">
        <v>1543151</v>
      </c>
      <c r="B2036" s="36" t="str">
        <f>VLOOKUP(AllData[[#This Row],[Order]],MM[],3,FALSE)</f>
        <v>V5757341200600</v>
      </c>
      <c r="C2036" s="36">
        <f>VLOOKUP(AllData[[#This Row],[Order]],MM[],2,FALSE)</f>
        <v>229</v>
      </c>
      <c r="D2036" s="36" t="s">
        <v>104</v>
      </c>
      <c r="E2036" s="36" t="s">
        <v>102</v>
      </c>
      <c r="F2036" s="36" t="s">
        <v>100</v>
      </c>
      <c r="G2036" s="36" t="s">
        <v>106</v>
      </c>
      <c r="H2036" s="36">
        <v>10</v>
      </c>
      <c r="I2036" s="36">
        <v>10</v>
      </c>
    </row>
    <row r="2037" spans="1:9" x14ac:dyDescent="0.35">
      <c r="A2037" s="36">
        <v>1543151</v>
      </c>
      <c r="B2037" s="36" t="str">
        <f>VLOOKUP(AllData[[#This Row],[Order]],MM[],3,FALSE)</f>
        <v>V5757341200600</v>
      </c>
      <c r="C2037" s="36">
        <f>VLOOKUP(AllData[[#This Row],[Order]],MM[],2,FALSE)</f>
        <v>229</v>
      </c>
      <c r="D2037" s="36" t="s">
        <v>60</v>
      </c>
      <c r="E2037" s="36" t="s">
        <v>61</v>
      </c>
      <c r="F2037" s="36" t="s">
        <v>63</v>
      </c>
      <c r="G2037" s="36" t="s">
        <v>108</v>
      </c>
      <c r="H2037" s="36">
        <v>1339.68</v>
      </c>
      <c r="I2037" s="36">
        <v>1</v>
      </c>
    </row>
    <row r="2038" spans="1:9" x14ac:dyDescent="0.35">
      <c r="A2038" s="36">
        <v>1543151</v>
      </c>
      <c r="B2038" s="36" t="str">
        <f>VLOOKUP(AllData[[#This Row],[Order]],MM[],3,FALSE)</f>
        <v>V5757341200600</v>
      </c>
      <c r="C2038" s="36">
        <f>VLOOKUP(AllData[[#This Row],[Order]],MM[],2,FALSE)</f>
        <v>229</v>
      </c>
      <c r="D2038" s="36" t="s">
        <v>82</v>
      </c>
      <c r="E2038" s="36" t="s">
        <v>83</v>
      </c>
      <c r="F2038" s="36" t="s">
        <v>84</v>
      </c>
      <c r="G2038" s="36" t="s">
        <v>110</v>
      </c>
      <c r="H2038" s="36">
        <v>289.08</v>
      </c>
      <c r="I2038" s="36">
        <v>5</v>
      </c>
    </row>
    <row r="2039" spans="1:9" x14ac:dyDescent="0.35">
      <c r="A2039" s="36">
        <v>1543164</v>
      </c>
      <c r="B2039" s="36" t="str">
        <f>VLOOKUP(AllData[[#This Row],[Order]],MM[],3,FALSE)</f>
        <v>V5757301200200Q</v>
      </c>
      <c r="C2039" s="36">
        <f>VLOOKUP(AllData[[#This Row],[Order]],MM[],2,FALSE)</f>
        <v>231</v>
      </c>
      <c r="D2039" s="36" t="s">
        <v>60</v>
      </c>
      <c r="E2039" s="36" t="s">
        <v>61</v>
      </c>
      <c r="F2039" s="36" t="s">
        <v>63</v>
      </c>
      <c r="G2039" s="36" t="s">
        <v>64</v>
      </c>
      <c r="H2039" s="36">
        <v>4.0330000000000004</v>
      </c>
      <c r="I2039" s="36">
        <v>20</v>
      </c>
    </row>
    <row r="2040" spans="1:9" x14ac:dyDescent="0.35">
      <c r="A2040" s="36">
        <v>1543164</v>
      </c>
      <c r="B2040" s="36" t="str">
        <f>VLOOKUP(AllData[[#This Row],[Order]],MM[],3,FALSE)</f>
        <v>V5757301200200Q</v>
      </c>
      <c r="C2040" s="36">
        <f>VLOOKUP(AllData[[#This Row],[Order]],MM[],2,FALSE)</f>
        <v>231</v>
      </c>
      <c r="D2040" s="36" t="s">
        <v>68</v>
      </c>
      <c r="E2040" s="36" t="s">
        <v>69</v>
      </c>
      <c r="F2040" s="36" t="s">
        <v>70</v>
      </c>
      <c r="G2040" s="36" t="s">
        <v>71</v>
      </c>
      <c r="H2040" s="36">
        <v>30</v>
      </c>
      <c r="I2040" s="36">
        <v>30</v>
      </c>
    </row>
    <row r="2041" spans="1:9" x14ac:dyDescent="0.35">
      <c r="A2041" s="36">
        <v>1543164</v>
      </c>
      <c r="B2041" s="36" t="str">
        <f>VLOOKUP(AllData[[#This Row],[Order]],MM[],3,FALSE)</f>
        <v>V5757301200200Q</v>
      </c>
      <c r="C2041" s="36">
        <f>VLOOKUP(AllData[[#This Row],[Order]],MM[],2,FALSE)</f>
        <v>231</v>
      </c>
      <c r="D2041" s="36" t="s">
        <v>73</v>
      </c>
      <c r="E2041" s="36" t="s">
        <v>61</v>
      </c>
      <c r="F2041" s="36" t="s">
        <v>63</v>
      </c>
      <c r="G2041" s="36" t="s">
        <v>74</v>
      </c>
      <c r="H2041" s="36">
        <v>120.657</v>
      </c>
      <c r="I2041" s="36">
        <v>200</v>
      </c>
    </row>
    <row r="2042" spans="1:9" x14ac:dyDescent="0.35">
      <c r="A2042" s="36">
        <v>1543164</v>
      </c>
      <c r="B2042" s="36" t="str">
        <f>VLOOKUP(AllData[[#This Row],[Order]],MM[],3,FALSE)</f>
        <v>V5757301200200Q</v>
      </c>
      <c r="C2042" s="36">
        <f>VLOOKUP(AllData[[#This Row],[Order]],MM[],2,FALSE)</f>
        <v>231</v>
      </c>
      <c r="D2042" s="36" t="s">
        <v>75</v>
      </c>
      <c r="E2042" s="36" t="s">
        <v>61</v>
      </c>
      <c r="F2042" s="36" t="s">
        <v>63</v>
      </c>
      <c r="G2042" s="36" t="s">
        <v>76</v>
      </c>
      <c r="H2042" s="36">
        <v>1265.6999999999998</v>
      </c>
      <c r="I2042" s="36">
        <v>500</v>
      </c>
    </row>
    <row r="2043" spans="1:9" x14ac:dyDescent="0.35">
      <c r="A2043" s="36">
        <v>1543164</v>
      </c>
      <c r="B2043" s="36" t="str">
        <f>VLOOKUP(AllData[[#This Row],[Order]],MM[],3,FALSE)</f>
        <v>V5757301200200Q</v>
      </c>
      <c r="C2043" s="36">
        <f>VLOOKUP(AllData[[#This Row],[Order]],MM[],2,FALSE)</f>
        <v>231</v>
      </c>
      <c r="D2043" s="36" t="s">
        <v>78</v>
      </c>
      <c r="E2043" s="36" t="s">
        <v>69</v>
      </c>
      <c r="F2043" s="36" t="s">
        <v>70</v>
      </c>
      <c r="G2043" s="36" t="s">
        <v>79</v>
      </c>
      <c r="H2043" s="36">
        <v>20</v>
      </c>
      <c r="I2043" s="36">
        <v>20</v>
      </c>
    </row>
    <row r="2044" spans="1:9" x14ac:dyDescent="0.35">
      <c r="A2044" s="36">
        <v>1543164</v>
      </c>
      <c r="B2044" s="36" t="str">
        <f>VLOOKUP(AllData[[#This Row],[Order]],MM[],3,FALSE)</f>
        <v>V5757301200200Q</v>
      </c>
      <c r="C2044" s="36">
        <f>VLOOKUP(AllData[[#This Row],[Order]],MM[],2,FALSE)</f>
        <v>231</v>
      </c>
      <c r="D2044" s="36" t="s">
        <v>80</v>
      </c>
      <c r="E2044" s="36" t="s">
        <v>69</v>
      </c>
      <c r="F2044" s="36" t="s">
        <v>70</v>
      </c>
      <c r="G2044" s="36" t="s">
        <v>81</v>
      </c>
      <c r="H2044" s="36">
        <v>20</v>
      </c>
      <c r="I2044" s="36">
        <v>20</v>
      </c>
    </row>
    <row r="2045" spans="1:9" x14ac:dyDescent="0.35">
      <c r="A2045" s="36">
        <v>1543164</v>
      </c>
      <c r="B2045" s="36" t="str">
        <f>VLOOKUP(AllData[[#This Row],[Order]],MM[],3,FALSE)</f>
        <v>V5757301200200Q</v>
      </c>
      <c r="C2045" s="36">
        <f>VLOOKUP(AllData[[#This Row],[Order]],MM[],2,FALSE)</f>
        <v>231</v>
      </c>
      <c r="D2045" s="36" t="s">
        <v>82</v>
      </c>
      <c r="E2045" s="36" t="s">
        <v>83</v>
      </c>
      <c r="F2045" s="36" t="s">
        <v>84</v>
      </c>
      <c r="G2045" s="36" t="s">
        <v>84</v>
      </c>
      <c r="H2045" s="36">
        <v>328.97999999999996</v>
      </c>
      <c r="I2045" s="36">
        <v>450</v>
      </c>
    </row>
    <row r="2046" spans="1:9" x14ac:dyDescent="0.35">
      <c r="A2046" s="36">
        <v>1543164</v>
      </c>
      <c r="B2046" s="36" t="str">
        <f>VLOOKUP(AllData[[#This Row],[Order]],MM[],3,FALSE)</f>
        <v>V5757301200200Q</v>
      </c>
      <c r="C2046" s="36">
        <f>VLOOKUP(AllData[[#This Row],[Order]],MM[],2,FALSE)</f>
        <v>231</v>
      </c>
      <c r="D2046" s="36" t="s">
        <v>85</v>
      </c>
      <c r="E2046" s="36" t="s">
        <v>86</v>
      </c>
      <c r="F2046" s="36" t="s">
        <v>87</v>
      </c>
      <c r="G2046" s="36" t="s">
        <v>87</v>
      </c>
      <c r="H2046" s="36">
        <v>20</v>
      </c>
      <c r="I2046" s="36">
        <v>20</v>
      </c>
    </row>
    <row r="2047" spans="1:9" x14ac:dyDescent="0.35">
      <c r="A2047" s="36">
        <v>1543164</v>
      </c>
      <c r="B2047" s="36" t="str">
        <f>VLOOKUP(AllData[[#This Row],[Order]],MM[],3,FALSE)</f>
        <v>V5757301200200Q</v>
      </c>
      <c r="C2047" s="36">
        <f>VLOOKUP(AllData[[#This Row],[Order]],MM[],2,FALSE)</f>
        <v>231</v>
      </c>
      <c r="D2047" s="36" t="s">
        <v>88</v>
      </c>
      <c r="E2047" s="36" t="s">
        <v>89</v>
      </c>
      <c r="F2047" s="36" t="s">
        <v>91</v>
      </c>
      <c r="G2047" s="36" t="s">
        <v>92</v>
      </c>
      <c r="H2047" s="36"/>
      <c r="I2047" s="36">
        <v>0</v>
      </c>
    </row>
    <row r="2048" spans="1:9" x14ac:dyDescent="0.35">
      <c r="A2048" s="36">
        <v>1543164</v>
      </c>
      <c r="B2048" s="36" t="str">
        <f>VLOOKUP(AllData[[#This Row],[Order]],MM[],3,FALSE)</f>
        <v>V5757301200200Q</v>
      </c>
      <c r="C2048" s="36">
        <f>VLOOKUP(AllData[[#This Row],[Order]],MM[],2,FALSE)</f>
        <v>231</v>
      </c>
      <c r="D2048" s="36" t="s">
        <v>95</v>
      </c>
      <c r="E2048" s="36" t="s">
        <v>61</v>
      </c>
      <c r="F2048" s="36" t="s">
        <v>63</v>
      </c>
      <c r="G2048" s="36" t="s">
        <v>96</v>
      </c>
      <c r="H2048" s="36">
        <v>17.649999999999999</v>
      </c>
      <c r="I2048" s="36">
        <v>40</v>
      </c>
    </row>
    <row r="2049" spans="1:9" x14ac:dyDescent="0.35">
      <c r="A2049" s="36">
        <v>1543164</v>
      </c>
      <c r="B2049" s="36" t="str">
        <f>VLOOKUP(AllData[[#This Row],[Order]],MM[],3,FALSE)</f>
        <v>V5757301200200Q</v>
      </c>
      <c r="C2049" s="36">
        <f>VLOOKUP(AllData[[#This Row],[Order]],MM[],2,FALSE)</f>
        <v>231</v>
      </c>
      <c r="D2049" s="36" t="s">
        <v>97</v>
      </c>
      <c r="E2049" s="36" t="s">
        <v>69</v>
      </c>
      <c r="F2049" s="36" t="s">
        <v>70</v>
      </c>
      <c r="G2049" s="36" t="s">
        <v>98</v>
      </c>
      <c r="H2049" s="36">
        <v>20</v>
      </c>
      <c r="I2049" s="36">
        <v>20</v>
      </c>
    </row>
    <row r="2050" spans="1:9" x14ac:dyDescent="0.35">
      <c r="A2050" s="36">
        <v>1543164</v>
      </c>
      <c r="B2050" s="36" t="str">
        <f>VLOOKUP(AllData[[#This Row],[Order]],MM[],3,FALSE)</f>
        <v>V5757301200200Q</v>
      </c>
      <c r="C2050" s="36">
        <f>VLOOKUP(AllData[[#This Row],[Order]],MM[],2,FALSE)</f>
        <v>231</v>
      </c>
      <c r="D2050" s="36" t="s">
        <v>99</v>
      </c>
      <c r="E2050" s="36" t="s">
        <v>69</v>
      </c>
      <c r="F2050" s="36" t="s">
        <v>70</v>
      </c>
      <c r="G2050" s="36" t="s">
        <v>100</v>
      </c>
      <c r="H2050" s="36">
        <v>50</v>
      </c>
      <c r="I2050" s="36">
        <v>50</v>
      </c>
    </row>
    <row r="2051" spans="1:9" x14ac:dyDescent="0.35">
      <c r="A2051" s="36">
        <v>1543164</v>
      </c>
      <c r="B2051" s="36" t="str">
        <f>VLOOKUP(AllData[[#This Row],[Order]],MM[],3,FALSE)</f>
        <v>V5757301200200Q</v>
      </c>
      <c r="C2051" s="36">
        <f>VLOOKUP(AllData[[#This Row],[Order]],MM[],2,FALSE)</f>
        <v>231</v>
      </c>
      <c r="D2051" s="36" t="s">
        <v>101</v>
      </c>
      <c r="E2051" s="36" t="s">
        <v>102</v>
      </c>
      <c r="F2051" s="36" t="s">
        <v>100</v>
      </c>
      <c r="G2051" s="36" t="s">
        <v>103</v>
      </c>
      <c r="H2051" s="36">
        <v>10</v>
      </c>
      <c r="I2051" s="36">
        <v>10</v>
      </c>
    </row>
    <row r="2052" spans="1:9" x14ac:dyDescent="0.35">
      <c r="A2052" s="36">
        <v>1543164</v>
      </c>
      <c r="B2052" s="36" t="str">
        <f>VLOOKUP(AllData[[#This Row],[Order]],MM[],3,FALSE)</f>
        <v>V5757301200200Q</v>
      </c>
      <c r="C2052" s="36">
        <f>VLOOKUP(AllData[[#This Row],[Order]],MM[],2,FALSE)</f>
        <v>231</v>
      </c>
      <c r="D2052" s="36" t="s">
        <v>104</v>
      </c>
      <c r="E2052" s="36" t="s">
        <v>102</v>
      </c>
      <c r="F2052" s="36" t="s">
        <v>100</v>
      </c>
      <c r="G2052" s="36" t="s">
        <v>106</v>
      </c>
      <c r="H2052" s="36">
        <v>10</v>
      </c>
      <c r="I2052" s="36">
        <v>10</v>
      </c>
    </row>
    <row r="2053" spans="1:9" x14ac:dyDescent="0.35">
      <c r="A2053" s="36">
        <v>1543164</v>
      </c>
      <c r="B2053" s="36" t="str">
        <f>VLOOKUP(AllData[[#This Row],[Order]],MM[],3,FALSE)</f>
        <v>V5757301200200Q</v>
      </c>
      <c r="C2053" s="36">
        <f>VLOOKUP(AllData[[#This Row],[Order]],MM[],2,FALSE)</f>
        <v>231</v>
      </c>
      <c r="D2053" s="36" t="s">
        <v>60</v>
      </c>
      <c r="E2053" s="36" t="s">
        <v>61</v>
      </c>
      <c r="F2053" s="36" t="s">
        <v>63</v>
      </c>
      <c r="G2053" s="36" t="s">
        <v>108</v>
      </c>
      <c r="H2053" s="36">
        <v>482.28000000000003</v>
      </c>
      <c r="I2053" s="36">
        <v>1</v>
      </c>
    </row>
    <row r="2054" spans="1:9" x14ac:dyDescent="0.35">
      <c r="A2054" s="36">
        <v>1543164</v>
      </c>
      <c r="B2054" s="36" t="str">
        <f>VLOOKUP(AllData[[#This Row],[Order]],MM[],3,FALSE)</f>
        <v>V5757301200200Q</v>
      </c>
      <c r="C2054" s="36">
        <f>VLOOKUP(AllData[[#This Row],[Order]],MM[],2,FALSE)</f>
        <v>231</v>
      </c>
      <c r="D2054" s="36" t="s">
        <v>82</v>
      </c>
      <c r="E2054" s="36" t="s">
        <v>83</v>
      </c>
      <c r="F2054" s="36" t="s">
        <v>84</v>
      </c>
      <c r="G2054" s="36" t="s">
        <v>110</v>
      </c>
      <c r="H2054" s="36">
        <v>196.86</v>
      </c>
      <c r="I2054" s="36">
        <v>5</v>
      </c>
    </row>
    <row r="2055" spans="1:9" x14ac:dyDescent="0.35">
      <c r="A2055" s="36">
        <v>1543165</v>
      </c>
      <c r="B2055" s="36" t="str">
        <f>VLOOKUP(AllData[[#This Row],[Order]],MM[],3,FALSE)</f>
        <v>V5757301200200R</v>
      </c>
      <c r="C2055" s="36">
        <f>VLOOKUP(AllData[[#This Row],[Order]],MM[],2,FALSE)</f>
        <v>231</v>
      </c>
      <c r="D2055" s="36" t="s">
        <v>60</v>
      </c>
      <c r="E2055" s="36" t="s">
        <v>61</v>
      </c>
      <c r="F2055" s="36" t="s">
        <v>63</v>
      </c>
      <c r="G2055" s="36" t="s">
        <v>64</v>
      </c>
      <c r="H2055" s="36">
        <v>13.15</v>
      </c>
      <c r="I2055" s="36">
        <v>20</v>
      </c>
    </row>
    <row r="2056" spans="1:9" x14ac:dyDescent="0.35">
      <c r="A2056" s="36">
        <v>1543165</v>
      </c>
      <c r="B2056" s="36" t="str">
        <f>VLOOKUP(AllData[[#This Row],[Order]],MM[],3,FALSE)</f>
        <v>V5757301200200R</v>
      </c>
      <c r="C2056" s="36">
        <f>VLOOKUP(AllData[[#This Row],[Order]],MM[],2,FALSE)</f>
        <v>231</v>
      </c>
      <c r="D2056" s="36" t="s">
        <v>68</v>
      </c>
      <c r="E2056" s="36" t="s">
        <v>69</v>
      </c>
      <c r="F2056" s="36" t="s">
        <v>70</v>
      </c>
      <c r="G2056" s="36" t="s">
        <v>71</v>
      </c>
      <c r="H2056" s="36">
        <v>30</v>
      </c>
      <c r="I2056" s="36">
        <v>30</v>
      </c>
    </row>
    <row r="2057" spans="1:9" x14ac:dyDescent="0.35">
      <c r="A2057" s="36">
        <v>1543165</v>
      </c>
      <c r="B2057" s="36" t="str">
        <f>VLOOKUP(AllData[[#This Row],[Order]],MM[],3,FALSE)</f>
        <v>V5757301200200R</v>
      </c>
      <c r="C2057" s="36">
        <f>VLOOKUP(AllData[[#This Row],[Order]],MM[],2,FALSE)</f>
        <v>231</v>
      </c>
      <c r="D2057" s="36" t="s">
        <v>73</v>
      </c>
      <c r="E2057" s="36" t="s">
        <v>61</v>
      </c>
      <c r="F2057" s="36" t="s">
        <v>63</v>
      </c>
      <c r="G2057" s="36" t="s">
        <v>74</v>
      </c>
      <c r="H2057" s="36">
        <v>210.12</v>
      </c>
      <c r="I2057" s="36">
        <v>200</v>
      </c>
    </row>
    <row r="2058" spans="1:9" x14ac:dyDescent="0.35">
      <c r="A2058" s="36">
        <v>1543165</v>
      </c>
      <c r="B2058" s="36" t="str">
        <f>VLOOKUP(AllData[[#This Row],[Order]],MM[],3,FALSE)</f>
        <v>V5757301200200R</v>
      </c>
      <c r="C2058" s="36">
        <f>VLOOKUP(AllData[[#This Row],[Order]],MM[],2,FALSE)</f>
        <v>231</v>
      </c>
      <c r="D2058" s="36" t="s">
        <v>75</v>
      </c>
      <c r="E2058" s="36" t="s">
        <v>61</v>
      </c>
      <c r="F2058" s="36" t="s">
        <v>63</v>
      </c>
      <c r="G2058" s="36" t="s">
        <v>76</v>
      </c>
      <c r="H2058" s="36">
        <v>1174.92</v>
      </c>
      <c r="I2058" s="36">
        <v>500</v>
      </c>
    </row>
    <row r="2059" spans="1:9" x14ac:dyDescent="0.35">
      <c r="A2059" s="36">
        <v>1543165</v>
      </c>
      <c r="B2059" s="36" t="str">
        <f>VLOOKUP(AllData[[#This Row],[Order]],MM[],3,FALSE)</f>
        <v>V5757301200200R</v>
      </c>
      <c r="C2059" s="36">
        <f>VLOOKUP(AllData[[#This Row],[Order]],MM[],2,FALSE)</f>
        <v>231</v>
      </c>
      <c r="D2059" s="36" t="s">
        <v>78</v>
      </c>
      <c r="E2059" s="36" t="s">
        <v>69</v>
      </c>
      <c r="F2059" s="36" t="s">
        <v>70</v>
      </c>
      <c r="G2059" s="36" t="s">
        <v>79</v>
      </c>
      <c r="H2059" s="36">
        <v>20</v>
      </c>
      <c r="I2059" s="36">
        <v>20</v>
      </c>
    </row>
    <row r="2060" spans="1:9" x14ac:dyDescent="0.35">
      <c r="A2060" s="36">
        <v>1543165</v>
      </c>
      <c r="B2060" s="36" t="str">
        <f>VLOOKUP(AllData[[#This Row],[Order]],MM[],3,FALSE)</f>
        <v>V5757301200200R</v>
      </c>
      <c r="C2060" s="36">
        <f>VLOOKUP(AllData[[#This Row],[Order]],MM[],2,FALSE)</f>
        <v>231</v>
      </c>
      <c r="D2060" s="36" t="s">
        <v>80</v>
      </c>
      <c r="E2060" s="36" t="s">
        <v>69</v>
      </c>
      <c r="F2060" s="36" t="s">
        <v>70</v>
      </c>
      <c r="G2060" s="36" t="s">
        <v>81</v>
      </c>
      <c r="H2060" s="36">
        <v>20</v>
      </c>
      <c r="I2060" s="36">
        <v>20</v>
      </c>
    </row>
    <row r="2061" spans="1:9" x14ac:dyDescent="0.35">
      <c r="A2061" s="36">
        <v>1543165</v>
      </c>
      <c r="B2061" s="36" t="str">
        <f>VLOOKUP(AllData[[#This Row],[Order]],MM[],3,FALSE)</f>
        <v>V5757301200200R</v>
      </c>
      <c r="C2061" s="36">
        <f>VLOOKUP(AllData[[#This Row],[Order]],MM[],2,FALSE)</f>
        <v>231</v>
      </c>
      <c r="D2061" s="36" t="s">
        <v>82</v>
      </c>
      <c r="E2061" s="36" t="s">
        <v>83</v>
      </c>
      <c r="F2061" s="36" t="s">
        <v>84</v>
      </c>
      <c r="G2061" s="36" t="s">
        <v>84</v>
      </c>
      <c r="H2061" s="36">
        <v>509.58000000000004</v>
      </c>
      <c r="I2061" s="36">
        <v>450</v>
      </c>
    </row>
    <row r="2062" spans="1:9" x14ac:dyDescent="0.35">
      <c r="A2062" s="36">
        <v>1543165</v>
      </c>
      <c r="B2062" s="36" t="str">
        <f>VLOOKUP(AllData[[#This Row],[Order]],MM[],3,FALSE)</f>
        <v>V5757301200200R</v>
      </c>
      <c r="C2062" s="36">
        <f>VLOOKUP(AllData[[#This Row],[Order]],MM[],2,FALSE)</f>
        <v>231</v>
      </c>
      <c r="D2062" s="36" t="s">
        <v>85</v>
      </c>
      <c r="E2062" s="36" t="s">
        <v>86</v>
      </c>
      <c r="F2062" s="36" t="s">
        <v>87</v>
      </c>
      <c r="G2062" s="36" t="s">
        <v>87</v>
      </c>
      <c r="H2062" s="36">
        <v>20</v>
      </c>
      <c r="I2062" s="36">
        <v>20</v>
      </c>
    </row>
    <row r="2063" spans="1:9" x14ac:dyDescent="0.35">
      <c r="A2063" s="36">
        <v>1543165</v>
      </c>
      <c r="B2063" s="36" t="str">
        <f>VLOOKUP(AllData[[#This Row],[Order]],MM[],3,FALSE)</f>
        <v>V5757301200200R</v>
      </c>
      <c r="C2063" s="36">
        <f>VLOOKUP(AllData[[#This Row],[Order]],MM[],2,FALSE)</f>
        <v>231</v>
      </c>
      <c r="D2063" s="36" t="s">
        <v>88</v>
      </c>
      <c r="E2063" s="36" t="s">
        <v>89</v>
      </c>
      <c r="F2063" s="36" t="s">
        <v>91</v>
      </c>
      <c r="G2063" s="36" t="s">
        <v>92</v>
      </c>
      <c r="H2063" s="36"/>
      <c r="I2063" s="36">
        <v>0</v>
      </c>
    </row>
    <row r="2064" spans="1:9" x14ac:dyDescent="0.35">
      <c r="A2064" s="36">
        <v>1543165</v>
      </c>
      <c r="B2064" s="36" t="str">
        <f>VLOOKUP(AllData[[#This Row],[Order]],MM[],3,FALSE)</f>
        <v>V5757301200200R</v>
      </c>
      <c r="C2064" s="36">
        <f>VLOOKUP(AllData[[#This Row],[Order]],MM[],2,FALSE)</f>
        <v>231</v>
      </c>
      <c r="D2064" s="36" t="s">
        <v>95</v>
      </c>
      <c r="E2064" s="36" t="s">
        <v>61</v>
      </c>
      <c r="F2064" s="36" t="s">
        <v>63</v>
      </c>
      <c r="G2064" s="36" t="s">
        <v>96</v>
      </c>
      <c r="H2064" s="36">
        <v>14.333</v>
      </c>
      <c r="I2064" s="36">
        <v>40</v>
      </c>
    </row>
    <row r="2065" spans="1:9" x14ac:dyDescent="0.35">
      <c r="A2065" s="36">
        <v>1543165</v>
      </c>
      <c r="B2065" s="36" t="str">
        <f>VLOOKUP(AllData[[#This Row],[Order]],MM[],3,FALSE)</f>
        <v>V5757301200200R</v>
      </c>
      <c r="C2065" s="36">
        <f>VLOOKUP(AllData[[#This Row],[Order]],MM[],2,FALSE)</f>
        <v>231</v>
      </c>
      <c r="D2065" s="36" t="s">
        <v>97</v>
      </c>
      <c r="E2065" s="36" t="s">
        <v>69</v>
      </c>
      <c r="F2065" s="36" t="s">
        <v>70</v>
      </c>
      <c r="G2065" s="36" t="s">
        <v>98</v>
      </c>
      <c r="H2065" s="36">
        <v>20</v>
      </c>
      <c r="I2065" s="36">
        <v>20</v>
      </c>
    </row>
    <row r="2066" spans="1:9" x14ac:dyDescent="0.35">
      <c r="A2066" s="36">
        <v>1543165</v>
      </c>
      <c r="B2066" s="36" t="str">
        <f>VLOOKUP(AllData[[#This Row],[Order]],MM[],3,FALSE)</f>
        <v>V5757301200200R</v>
      </c>
      <c r="C2066" s="36">
        <f>VLOOKUP(AllData[[#This Row],[Order]],MM[],2,FALSE)</f>
        <v>231</v>
      </c>
      <c r="D2066" s="36" t="s">
        <v>99</v>
      </c>
      <c r="E2066" s="36" t="s">
        <v>69</v>
      </c>
      <c r="F2066" s="36" t="s">
        <v>70</v>
      </c>
      <c r="G2066" s="36" t="s">
        <v>100</v>
      </c>
      <c r="H2066" s="36">
        <v>50</v>
      </c>
      <c r="I2066" s="36">
        <v>50</v>
      </c>
    </row>
    <row r="2067" spans="1:9" x14ac:dyDescent="0.35">
      <c r="A2067" s="36">
        <v>1543165</v>
      </c>
      <c r="B2067" s="36" t="str">
        <f>VLOOKUP(AllData[[#This Row],[Order]],MM[],3,FALSE)</f>
        <v>V5757301200200R</v>
      </c>
      <c r="C2067" s="36">
        <f>VLOOKUP(AllData[[#This Row],[Order]],MM[],2,FALSE)</f>
        <v>231</v>
      </c>
      <c r="D2067" s="36" t="s">
        <v>101</v>
      </c>
      <c r="E2067" s="36" t="s">
        <v>102</v>
      </c>
      <c r="F2067" s="36" t="s">
        <v>100</v>
      </c>
      <c r="G2067" s="36" t="s">
        <v>103</v>
      </c>
      <c r="H2067" s="36">
        <v>10</v>
      </c>
      <c r="I2067" s="36">
        <v>10</v>
      </c>
    </row>
    <row r="2068" spans="1:9" x14ac:dyDescent="0.35">
      <c r="A2068" s="36">
        <v>1543165</v>
      </c>
      <c r="B2068" s="36" t="str">
        <f>VLOOKUP(AllData[[#This Row],[Order]],MM[],3,FALSE)</f>
        <v>V5757301200200R</v>
      </c>
      <c r="C2068" s="36">
        <f>VLOOKUP(AllData[[#This Row],[Order]],MM[],2,FALSE)</f>
        <v>231</v>
      </c>
      <c r="D2068" s="36" t="s">
        <v>104</v>
      </c>
      <c r="E2068" s="36" t="s">
        <v>102</v>
      </c>
      <c r="F2068" s="36" t="s">
        <v>100</v>
      </c>
      <c r="G2068" s="36" t="s">
        <v>106</v>
      </c>
      <c r="H2068" s="36">
        <v>10</v>
      </c>
      <c r="I2068" s="36">
        <v>10</v>
      </c>
    </row>
    <row r="2069" spans="1:9" x14ac:dyDescent="0.35">
      <c r="A2069" s="36">
        <v>1543165</v>
      </c>
      <c r="B2069" s="36" t="str">
        <f>VLOOKUP(AllData[[#This Row],[Order]],MM[],3,FALSE)</f>
        <v>V5757301200200R</v>
      </c>
      <c r="C2069" s="36">
        <f>VLOOKUP(AllData[[#This Row],[Order]],MM[],2,FALSE)</f>
        <v>231</v>
      </c>
      <c r="D2069" s="36" t="s">
        <v>60</v>
      </c>
      <c r="E2069" s="36" t="s">
        <v>61</v>
      </c>
      <c r="F2069" s="36" t="s">
        <v>63</v>
      </c>
      <c r="G2069" s="36" t="s">
        <v>108</v>
      </c>
      <c r="H2069" s="36">
        <v>159.24</v>
      </c>
      <c r="I2069" s="36">
        <v>1</v>
      </c>
    </row>
    <row r="2070" spans="1:9" x14ac:dyDescent="0.35">
      <c r="A2070" s="36">
        <v>1543165</v>
      </c>
      <c r="B2070" s="36" t="str">
        <f>VLOOKUP(AllData[[#This Row],[Order]],MM[],3,FALSE)</f>
        <v>V5757301200200R</v>
      </c>
      <c r="C2070" s="36">
        <f>VLOOKUP(AllData[[#This Row],[Order]],MM[],2,FALSE)</f>
        <v>231</v>
      </c>
      <c r="D2070" s="36" t="s">
        <v>82</v>
      </c>
      <c r="E2070" s="36" t="s">
        <v>83</v>
      </c>
      <c r="F2070" s="36" t="s">
        <v>84</v>
      </c>
      <c r="G2070" s="36" t="s">
        <v>110</v>
      </c>
      <c r="H2070" s="36">
        <v>92.22</v>
      </c>
      <c r="I2070" s="36">
        <v>5</v>
      </c>
    </row>
    <row r="2071" spans="1:9" x14ac:dyDescent="0.35">
      <c r="A2071" s="36">
        <v>1543166</v>
      </c>
      <c r="B2071" s="36" t="str">
        <f>VLOOKUP(AllData[[#This Row],[Order]],MM[],3,FALSE)</f>
        <v>V5757321200400</v>
      </c>
      <c r="C2071" s="36">
        <f>VLOOKUP(AllData[[#This Row],[Order]],MM[],2,FALSE)</f>
        <v>231</v>
      </c>
      <c r="D2071" s="36" t="s">
        <v>60</v>
      </c>
      <c r="E2071" s="36" t="s">
        <v>61</v>
      </c>
      <c r="F2071" s="36" t="s">
        <v>63</v>
      </c>
      <c r="G2071" s="36" t="s">
        <v>64</v>
      </c>
      <c r="H2071" s="36">
        <v>4.0330000000000004</v>
      </c>
      <c r="I2071" s="36">
        <v>20</v>
      </c>
    </row>
    <row r="2072" spans="1:9" x14ac:dyDescent="0.35">
      <c r="A2072" s="36">
        <v>1543166</v>
      </c>
      <c r="B2072" s="36" t="str">
        <f>VLOOKUP(AllData[[#This Row],[Order]],MM[],3,FALSE)</f>
        <v>V5757321200400</v>
      </c>
      <c r="C2072" s="36">
        <f>VLOOKUP(AllData[[#This Row],[Order]],MM[],2,FALSE)</f>
        <v>231</v>
      </c>
      <c r="D2072" s="36" t="s">
        <v>68</v>
      </c>
      <c r="E2072" s="36" t="s">
        <v>69</v>
      </c>
      <c r="F2072" s="36" t="s">
        <v>70</v>
      </c>
      <c r="G2072" s="36" t="s">
        <v>71</v>
      </c>
      <c r="H2072" s="36">
        <v>30</v>
      </c>
      <c r="I2072" s="36">
        <v>30</v>
      </c>
    </row>
    <row r="2073" spans="1:9" x14ac:dyDescent="0.35">
      <c r="A2073" s="36">
        <v>1543166</v>
      </c>
      <c r="B2073" s="36" t="str">
        <f>VLOOKUP(AllData[[#This Row],[Order]],MM[],3,FALSE)</f>
        <v>V5757321200400</v>
      </c>
      <c r="C2073" s="36">
        <f>VLOOKUP(AllData[[#This Row],[Order]],MM[],2,FALSE)</f>
        <v>231</v>
      </c>
      <c r="D2073" s="36" t="s">
        <v>73</v>
      </c>
      <c r="E2073" s="36" t="s">
        <v>61</v>
      </c>
      <c r="F2073" s="36" t="s">
        <v>63</v>
      </c>
      <c r="G2073" s="36" t="s">
        <v>74</v>
      </c>
      <c r="H2073" s="36">
        <v>121.423</v>
      </c>
      <c r="I2073" s="36">
        <v>200</v>
      </c>
    </row>
    <row r="2074" spans="1:9" x14ac:dyDescent="0.35">
      <c r="A2074" s="36">
        <v>1543166</v>
      </c>
      <c r="B2074" s="36" t="str">
        <f>VLOOKUP(AllData[[#This Row],[Order]],MM[],3,FALSE)</f>
        <v>V5757321200400</v>
      </c>
      <c r="C2074" s="36">
        <f>VLOOKUP(AllData[[#This Row],[Order]],MM[],2,FALSE)</f>
        <v>231</v>
      </c>
      <c r="D2074" s="36" t="s">
        <v>75</v>
      </c>
      <c r="E2074" s="36" t="s">
        <v>61</v>
      </c>
      <c r="F2074" s="36" t="s">
        <v>63</v>
      </c>
      <c r="G2074" s="36" t="s">
        <v>76</v>
      </c>
      <c r="H2074" s="36">
        <v>26.617000000000001</v>
      </c>
      <c r="I2074" s="36">
        <v>500</v>
      </c>
    </row>
    <row r="2075" spans="1:9" x14ac:dyDescent="0.35">
      <c r="A2075" s="36">
        <v>1543166</v>
      </c>
      <c r="B2075" s="36" t="str">
        <f>VLOOKUP(AllData[[#This Row],[Order]],MM[],3,FALSE)</f>
        <v>V5757321200400</v>
      </c>
      <c r="C2075" s="36">
        <f>VLOOKUP(AllData[[#This Row],[Order]],MM[],2,FALSE)</f>
        <v>231</v>
      </c>
      <c r="D2075" s="36" t="s">
        <v>78</v>
      </c>
      <c r="E2075" s="36" t="s">
        <v>69</v>
      </c>
      <c r="F2075" s="36" t="s">
        <v>70</v>
      </c>
      <c r="G2075" s="36" t="s">
        <v>79</v>
      </c>
      <c r="H2075" s="36">
        <v>20</v>
      </c>
      <c r="I2075" s="36">
        <v>20</v>
      </c>
    </row>
    <row r="2076" spans="1:9" x14ac:dyDescent="0.35">
      <c r="A2076" s="36">
        <v>1543166</v>
      </c>
      <c r="B2076" s="36" t="str">
        <f>VLOOKUP(AllData[[#This Row],[Order]],MM[],3,FALSE)</f>
        <v>V5757321200400</v>
      </c>
      <c r="C2076" s="36">
        <f>VLOOKUP(AllData[[#This Row],[Order]],MM[],2,FALSE)</f>
        <v>231</v>
      </c>
      <c r="D2076" s="36" t="s">
        <v>80</v>
      </c>
      <c r="E2076" s="36" t="s">
        <v>69</v>
      </c>
      <c r="F2076" s="36" t="s">
        <v>70</v>
      </c>
      <c r="G2076" s="36" t="s">
        <v>81</v>
      </c>
      <c r="H2076" s="36">
        <v>20</v>
      </c>
      <c r="I2076" s="36">
        <v>20</v>
      </c>
    </row>
    <row r="2077" spans="1:9" x14ac:dyDescent="0.35">
      <c r="A2077" s="36">
        <v>1543166</v>
      </c>
      <c r="B2077" s="36" t="str">
        <f>VLOOKUP(AllData[[#This Row],[Order]],MM[],3,FALSE)</f>
        <v>V5757321200400</v>
      </c>
      <c r="C2077" s="36">
        <f>VLOOKUP(AllData[[#This Row],[Order]],MM[],2,FALSE)</f>
        <v>231</v>
      </c>
      <c r="D2077" s="36" t="s">
        <v>82</v>
      </c>
      <c r="E2077" s="36" t="s">
        <v>83</v>
      </c>
      <c r="F2077" s="36" t="s">
        <v>84</v>
      </c>
      <c r="G2077" s="36" t="s">
        <v>84</v>
      </c>
      <c r="H2077" s="36">
        <v>372.84000000000003</v>
      </c>
      <c r="I2077" s="36">
        <v>450</v>
      </c>
    </row>
    <row r="2078" spans="1:9" x14ac:dyDescent="0.35">
      <c r="A2078" s="36">
        <v>1543166</v>
      </c>
      <c r="B2078" s="36" t="str">
        <f>VLOOKUP(AllData[[#This Row],[Order]],MM[],3,FALSE)</f>
        <v>V5757321200400</v>
      </c>
      <c r="C2078" s="36">
        <f>VLOOKUP(AllData[[#This Row],[Order]],MM[],2,FALSE)</f>
        <v>231</v>
      </c>
      <c r="D2078" s="36" t="s">
        <v>85</v>
      </c>
      <c r="E2078" s="36" t="s">
        <v>86</v>
      </c>
      <c r="F2078" s="36" t="s">
        <v>87</v>
      </c>
      <c r="G2078" s="36" t="s">
        <v>87</v>
      </c>
      <c r="H2078" s="36">
        <v>20</v>
      </c>
      <c r="I2078" s="36">
        <v>20</v>
      </c>
    </row>
    <row r="2079" spans="1:9" x14ac:dyDescent="0.35">
      <c r="A2079" s="36">
        <v>1543166</v>
      </c>
      <c r="B2079" s="36" t="str">
        <f>VLOOKUP(AllData[[#This Row],[Order]],MM[],3,FALSE)</f>
        <v>V5757321200400</v>
      </c>
      <c r="C2079" s="36">
        <f>VLOOKUP(AllData[[#This Row],[Order]],MM[],2,FALSE)</f>
        <v>231</v>
      </c>
      <c r="D2079" s="36" t="s">
        <v>95</v>
      </c>
      <c r="E2079" s="36" t="s">
        <v>61</v>
      </c>
      <c r="F2079" s="36" t="s">
        <v>63</v>
      </c>
      <c r="G2079" s="36" t="s">
        <v>96</v>
      </c>
      <c r="H2079" s="36">
        <v>56.6</v>
      </c>
      <c r="I2079" s="36">
        <v>40</v>
      </c>
    </row>
    <row r="2080" spans="1:9" x14ac:dyDescent="0.35">
      <c r="A2080" s="36">
        <v>1543166</v>
      </c>
      <c r="B2080" s="36" t="str">
        <f>VLOOKUP(AllData[[#This Row],[Order]],MM[],3,FALSE)</f>
        <v>V5757321200400</v>
      </c>
      <c r="C2080" s="36">
        <f>VLOOKUP(AllData[[#This Row],[Order]],MM[],2,FALSE)</f>
        <v>231</v>
      </c>
      <c r="D2080" s="36" t="s">
        <v>97</v>
      </c>
      <c r="E2080" s="36" t="s">
        <v>69</v>
      </c>
      <c r="F2080" s="36" t="s">
        <v>70</v>
      </c>
      <c r="G2080" s="36" t="s">
        <v>98</v>
      </c>
      <c r="H2080" s="36">
        <v>20</v>
      </c>
      <c r="I2080" s="36">
        <v>20</v>
      </c>
    </row>
    <row r="2081" spans="1:9" x14ac:dyDescent="0.35">
      <c r="A2081" s="36">
        <v>1543166</v>
      </c>
      <c r="B2081" s="36" t="str">
        <f>VLOOKUP(AllData[[#This Row],[Order]],MM[],3,FALSE)</f>
        <v>V5757321200400</v>
      </c>
      <c r="C2081" s="36">
        <f>VLOOKUP(AllData[[#This Row],[Order]],MM[],2,FALSE)</f>
        <v>231</v>
      </c>
      <c r="D2081" s="36" t="s">
        <v>99</v>
      </c>
      <c r="E2081" s="36" t="s">
        <v>69</v>
      </c>
      <c r="F2081" s="36" t="s">
        <v>70</v>
      </c>
      <c r="G2081" s="36" t="s">
        <v>100</v>
      </c>
      <c r="H2081" s="36">
        <v>50</v>
      </c>
      <c r="I2081" s="36">
        <v>50</v>
      </c>
    </row>
    <row r="2082" spans="1:9" x14ac:dyDescent="0.35">
      <c r="A2082" s="36">
        <v>1543166</v>
      </c>
      <c r="B2082" s="36" t="str">
        <f>VLOOKUP(AllData[[#This Row],[Order]],MM[],3,FALSE)</f>
        <v>V5757321200400</v>
      </c>
      <c r="C2082" s="36">
        <f>VLOOKUP(AllData[[#This Row],[Order]],MM[],2,FALSE)</f>
        <v>231</v>
      </c>
      <c r="D2082" s="36" t="s">
        <v>104</v>
      </c>
      <c r="E2082" s="36" t="s">
        <v>102</v>
      </c>
      <c r="F2082" s="36" t="s">
        <v>100</v>
      </c>
      <c r="G2082" s="36" t="s">
        <v>106</v>
      </c>
      <c r="H2082" s="36">
        <v>10</v>
      </c>
      <c r="I2082" s="36">
        <v>10</v>
      </c>
    </row>
    <row r="2083" spans="1:9" x14ac:dyDescent="0.35">
      <c r="A2083" s="36">
        <v>1543166</v>
      </c>
      <c r="B2083" s="36" t="str">
        <f>VLOOKUP(AllData[[#This Row],[Order]],MM[],3,FALSE)</f>
        <v>V5757321200400</v>
      </c>
      <c r="C2083" s="36">
        <f>VLOOKUP(AllData[[#This Row],[Order]],MM[],2,FALSE)</f>
        <v>231</v>
      </c>
      <c r="D2083" s="36" t="s">
        <v>60</v>
      </c>
      <c r="E2083" s="36" t="s">
        <v>61</v>
      </c>
      <c r="F2083" s="36" t="s">
        <v>63</v>
      </c>
      <c r="G2083" s="36" t="s">
        <v>108</v>
      </c>
      <c r="H2083" s="36">
        <v>1292.28</v>
      </c>
      <c r="I2083" s="36">
        <v>1</v>
      </c>
    </row>
    <row r="2084" spans="1:9" x14ac:dyDescent="0.35">
      <c r="A2084" s="36">
        <v>1543166</v>
      </c>
      <c r="B2084" s="36" t="str">
        <f>VLOOKUP(AllData[[#This Row],[Order]],MM[],3,FALSE)</f>
        <v>V5757321200400</v>
      </c>
      <c r="C2084" s="36">
        <f>VLOOKUP(AllData[[#This Row],[Order]],MM[],2,FALSE)</f>
        <v>231</v>
      </c>
      <c r="D2084" s="36" t="s">
        <v>82</v>
      </c>
      <c r="E2084" s="36" t="s">
        <v>83</v>
      </c>
      <c r="F2084" s="36" t="s">
        <v>84</v>
      </c>
      <c r="G2084" s="36" t="s">
        <v>110</v>
      </c>
      <c r="H2084" s="36"/>
      <c r="I2084" s="36">
        <v>5</v>
      </c>
    </row>
    <row r="2085" spans="1:9" x14ac:dyDescent="0.35">
      <c r="A2085" s="36">
        <v>1543166</v>
      </c>
      <c r="B2085" s="36" t="str">
        <f>VLOOKUP(AllData[[#This Row],[Order]],MM[],3,FALSE)</f>
        <v>V5757321200400</v>
      </c>
      <c r="C2085" s="36">
        <f>VLOOKUP(AllData[[#This Row],[Order]],MM[],2,FALSE)</f>
        <v>231</v>
      </c>
      <c r="D2085" s="36" t="s">
        <v>82</v>
      </c>
      <c r="E2085" s="36" t="s">
        <v>83</v>
      </c>
      <c r="F2085" s="36" t="s">
        <v>84</v>
      </c>
      <c r="G2085" s="36" t="s">
        <v>134</v>
      </c>
      <c r="H2085" s="36"/>
      <c r="I2085" s="36">
        <v>5</v>
      </c>
    </row>
    <row r="2086" spans="1:9" x14ac:dyDescent="0.35">
      <c r="A2086" s="36">
        <v>1543166</v>
      </c>
      <c r="B2086" s="36" t="str">
        <f>VLOOKUP(AllData[[#This Row],[Order]],MM[],3,FALSE)</f>
        <v>V5757321200400</v>
      </c>
      <c r="C2086" s="36">
        <f>VLOOKUP(AllData[[#This Row],[Order]],MM[],2,FALSE)</f>
        <v>231</v>
      </c>
      <c r="D2086" s="36" t="s">
        <v>82</v>
      </c>
      <c r="E2086" s="36" t="s">
        <v>83</v>
      </c>
      <c r="F2086" s="36" t="s">
        <v>84</v>
      </c>
      <c r="G2086" s="36" t="s">
        <v>136</v>
      </c>
      <c r="H2086" s="36"/>
      <c r="I2086" s="36">
        <v>5</v>
      </c>
    </row>
    <row r="2087" spans="1:9" x14ac:dyDescent="0.35">
      <c r="A2087" s="36">
        <v>1543166</v>
      </c>
      <c r="B2087" s="36" t="str">
        <f>VLOOKUP(AllData[[#This Row],[Order]],MM[],3,FALSE)</f>
        <v>V5757321200400</v>
      </c>
      <c r="C2087" s="36">
        <f>VLOOKUP(AllData[[#This Row],[Order]],MM[],2,FALSE)</f>
        <v>231</v>
      </c>
      <c r="D2087" s="36" t="s">
        <v>73</v>
      </c>
      <c r="E2087" s="36" t="s">
        <v>89</v>
      </c>
      <c r="F2087" s="36" t="s">
        <v>91</v>
      </c>
      <c r="G2087" s="36" t="s">
        <v>138</v>
      </c>
      <c r="H2087" s="36"/>
      <c r="I2087" s="36">
        <v>5</v>
      </c>
    </row>
    <row r="2088" spans="1:9" x14ac:dyDescent="0.35">
      <c r="A2088" s="36">
        <v>1543167</v>
      </c>
      <c r="B2088" s="36" t="str">
        <f>VLOOKUP(AllData[[#This Row],[Order]],MM[],3,FALSE)</f>
        <v>V5757321200600</v>
      </c>
      <c r="C2088" s="36">
        <f>VLOOKUP(AllData[[#This Row],[Order]],MM[],2,FALSE)</f>
        <v>231</v>
      </c>
      <c r="D2088" s="36" t="s">
        <v>60</v>
      </c>
      <c r="E2088" s="36" t="s">
        <v>61</v>
      </c>
      <c r="F2088" s="36" t="s">
        <v>63</v>
      </c>
      <c r="G2088" s="36" t="s">
        <v>139</v>
      </c>
      <c r="H2088" s="36">
        <v>13.882999999999999</v>
      </c>
      <c r="I2088" s="36">
        <v>20</v>
      </c>
    </row>
    <row r="2089" spans="1:9" x14ac:dyDescent="0.35">
      <c r="A2089" s="36">
        <v>1543167</v>
      </c>
      <c r="B2089" s="36" t="str">
        <f>VLOOKUP(AllData[[#This Row],[Order]],MM[],3,FALSE)</f>
        <v>V5757321200600</v>
      </c>
      <c r="C2089" s="36">
        <f>VLOOKUP(AllData[[#This Row],[Order]],MM[],2,FALSE)</f>
        <v>231</v>
      </c>
      <c r="D2089" s="36" t="s">
        <v>68</v>
      </c>
      <c r="E2089" s="36" t="s">
        <v>69</v>
      </c>
      <c r="F2089" s="36" t="s">
        <v>70</v>
      </c>
      <c r="G2089" s="36" t="s">
        <v>71</v>
      </c>
      <c r="H2089" s="36">
        <v>30</v>
      </c>
      <c r="I2089" s="36">
        <v>30</v>
      </c>
    </row>
    <row r="2090" spans="1:9" x14ac:dyDescent="0.35">
      <c r="A2090" s="36">
        <v>1543167</v>
      </c>
      <c r="B2090" s="36" t="str">
        <f>VLOOKUP(AllData[[#This Row],[Order]],MM[],3,FALSE)</f>
        <v>V5757321200600</v>
      </c>
      <c r="C2090" s="36">
        <f>VLOOKUP(AllData[[#This Row],[Order]],MM[],2,FALSE)</f>
        <v>231</v>
      </c>
      <c r="D2090" s="36" t="s">
        <v>73</v>
      </c>
      <c r="E2090" s="36" t="s">
        <v>61</v>
      </c>
      <c r="F2090" s="36" t="s">
        <v>63</v>
      </c>
      <c r="G2090" s="36" t="s">
        <v>74</v>
      </c>
      <c r="H2090" s="36">
        <v>271.5</v>
      </c>
      <c r="I2090" s="36">
        <v>200</v>
      </c>
    </row>
    <row r="2091" spans="1:9" x14ac:dyDescent="0.35">
      <c r="A2091" s="36">
        <v>1543167</v>
      </c>
      <c r="B2091" s="36" t="str">
        <f>VLOOKUP(AllData[[#This Row],[Order]],MM[],3,FALSE)</f>
        <v>V5757321200600</v>
      </c>
      <c r="C2091" s="36">
        <f>VLOOKUP(AllData[[#This Row],[Order]],MM[],2,FALSE)</f>
        <v>231</v>
      </c>
      <c r="D2091" s="36" t="s">
        <v>75</v>
      </c>
      <c r="E2091" s="36" t="s">
        <v>61</v>
      </c>
      <c r="F2091" s="36" t="s">
        <v>63</v>
      </c>
      <c r="G2091" s="36" t="s">
        <v>76</v>
      </c>
      <c r="H2091" s="36">
        <v>1536.49</v>
      </c>
      <c r="I2091" s="36">
        <v>500</v>
      </c>
    </row>
    <row r="2092" spans="1:9" x14ac:dyDescent="0.35">
      <c r="A2092" s="36">
        <v>1543167</v>
      </c>
      <c r="B2092" s="36" t="str">
        <f>VLOOKUP(AllData[[#This Row],[Order]],MM[],3,FALSE)</f>
        <v>V5757321200600</v>
      </c>
      <c r="C2092" s="36">
        <f>VLOOKUP(AllData[[#This Row],[Order]],MM[],2,FALSE)</f>
        <v>231</v>
      </c>
      <c r="D2092" s="36" t="s">
        <v>78</v>
      </c>
      <c r="E2092" s="36" t="s">
        <v>69</v>
      </c>
      <c r="F2092" s="36" t="s">
        <v>70</v>
      </c>
      <c r="G2092" s="36" t="s">
        <v>79</v>
      </c>
      <c r="H2092" s="36">
        <v>20</v>
      </c>
      <c r="I2092" s="36">
        <v>20</v>
      </c>
    </row>
    <row r="2093" spans="1:9" x14ac:dyDescent="0.35">
      <c r="A2093" s="36">
        <v>1543167</v>
      </c>
      <c r="B2093" s="36" t="str">
        <f>VLOOKUP(AllData[[#This Row],[Order]],MM[],3,FALSE)</f>
        <v>V5757321200600</v>
      </c>
      <c r="C2093" s="36">
        <f>VLOOKUP(AllData[[#This Row],[Order]],MM[],2,FALSE)</f>
        <v>231</v>
      </c>
      <c r="D2093" s="36" t="s">
        <v>80</v>
      </c>
      <c r="E2093" s="36" t="s">
        <v>69</v>
      </c>
      <c r="F2093" s="36" t="s">
        <v>70</v>
      </c>
      <c r="G2093" s="36" t="s">
        <v>81</v>
      </c>
      <c r="H2093" s="36">
        <v>20</v>
      </c>
      <c r="I2093" s="36">
        <v>20</v>
      </c>
    </row>
    <row r="2094" spans="1:9" x14ac:dyDescent="0.35">
      <c r="A2094" s="36">
        <v>1543167</v>
      </c>
      <c r="B2094" s="36" t="str">
        <f>VLOOKUP(AllData[[#This Row],[Order]],MM[],3,FALSE)</f>
        <v>V5757321200600</v>
      </c>
      <c r="C2094" s="36">
        <f>VLOOKUP(AllData[[#This Row],[Order]],MM[],2,FALSE)</f>
        <v>231</v>
      </c>
      <c r="D2094" s="36" t="s">
        <v>82</v>
      </c>
      <c r="E2094" s="36" t="s">
        <v>83</v>
      </c>
      <c r="F2094" s="36" t="s">
        <v>84</v>
      </c>
      <c r="G2094" s="36" t="s">
        <v>84</v>
      </c>
      <c r="H2094" s="36">
        <v>448.02</v>
      </c>
      <c r="I2094" s="36">
        <v>450</v>
      </c>
    </row>
    <row r="2095" spans="1:9" x14ac:dyDescent="0.35">
      <c r="A2095" s="36">
        <v>1543167</v>
      </c>
      <c r="B2095" s="36" t="str">
        <f>VLOOKUP(AllData[[#This Row],[Order]],MM[],3,FALSE)</f>
        <v>V5757321200600</v>
      </c>
      <c r="C2095" s="36">
        <f>VLOOKUP(AllData[[#This Row],[Order]],MM[],2,FALSE)</f>
        <v>231</v>
      </c>
      <c r="D2095" s="36" t="s">
        <v>85</v>
      </c>
      <c r="E2095" s="36" t="s">
        <v>86</v>
      </c>
      <c r="F2095" s="36" t="s">
        <v>87</v>
      </c>
      <c r="G2095" s="36" t="s">
        <v>87</v>
      </c>
      <c r="H2095" s="36">
        <v>20</v>
      </c>
      <c r="I2095" s="36">
        <v>20</v>
      </c>
    </row>
    <row r="2096" spans="1:9" x14ac:dyDescent="0.35">
      <c r="A2096" s="36">
        <v>1543167</v>
      </c>
      <c r="B2096" s="36" t="str">
        <f>VLOOKUP(AllData[[#This Row],[Order]],MM[],3,FALSE)</f>
        <v>V5757321200600</v>
      </c>
      <c r="C2096" s="36">
        <f>VLOOKUP(AllData[[#This Row],[Order]],MM[],2,FALSE)</f>
        <v>231</v>
      </c>
      <c r="D2096" s="36" t="s">
        <v>88</v>
      </c>
      <c r="E2096" s="36" t="s">
        <v>89</v>
      </c>
      <c r="F2096" s="36" t="s">
        <v>91</v>
      </c>
      <c r="G2096" s="36" t="s">
        <v>92</v>
      </c>
      <c r="H2096" s="36"/>
      <c r="I2096" s="36">
        <v>0</v>
      </c>
    </row>
    <row r="2097" spans="1:9" x14ac:dyDescent="0.35">
      <c r="A2097" s="36">
        <v>1543167</v>
      </c>
      <c r="B2097" s="36" t="str">
        <f>VLOOKUP(AllData[[#This Row],[Order]],MM[],3,FALSE)</f>
        <v>V5757321200600</v>
      </c>
      <c r="C2097" s="36">
        <f>VLOOKUP(AllData[[#This Row],[Order]],MM[],2,FALSE)</f>
        <v>231</v>
      </c>
      <c r="D2097" s="36" t="s">
        <v>95</v>
      </c>
      <c r="E2097" s="36" t="s">
        <v>61</v>
      </c>
      <c r="F2097" s="36" t="s">
        <v>63</v>
      </c>
      <c r="G2097" s="36" t="s">
        <v>96</v>
      </c>
      <c r="H2097" s="36">
        <v>38.200000000000003</v>
      </c>
      <c r="I2097" s="36">
        <v>40</v>
      </c>
    </row>
    <row r="2098" spans="1:9" x14ac:dyDescent="0.35">
      <c r="A2098" s="36">
        <v>1543167</v>
      </c>
      <c r="B2098" s="36" t="str">
        <f>VLOOKUP(AllData[[#This Row],[Order]],MM[],3,FALSE)</f>
        <v>V5757321200600</v>
      </c>
      <c r="C2098" s="36">
        <f>VLOOKUP(AllData[[#This Row],[Order]],MM[],2,FALSE)</f>
        <v>231</v>
      </c>
      <c r="D2098" s="36" t="s">
        <v>97</v>
      </c>
      <c r="E2098" s="36" t="s">
        <v>69</v>
      </c>
      <c r="F2098" s="36" t="s">
        <v>70</v>
      </c>
      <c r="G2098" s="36" t="s">
        <v>98</v>
      </c>
      <c r="H2098" s="36">
        <v>20</v>
      </c>
      <c r="I2098" s="36">
        <v>20</v>
      </c>
    </row>
    <row r="2099" spans="1:9" x14ac:dyDescent="0.35">
      <c r="A2099" s="36">
        <v>1543167</v>
      </c>
      <c r="B2099" s="36" t="str">
        <f>VLOOKUP(AllData[[#This Row],[Order]],MM[],3,FALSE)</f>
        <v>V5757321200600</v>
      </c>
      <c r="C2099" s="36">
        <f>VLOOKUP(AllData[[#This Row],[Order]],MM[],2,FALSE)</f>
        <v>231</v>
      </c>
      <c r="D2099" s="36" t="s">
        <v>99</v>
      </c>
      <c r="E2099" s="36" t="s">
        <v>69</v>
      </c>
      <c r="F2099" s="36" t="s">
        <v>70</v>
      </c>
      <c r="G2099" s="36" t="s">
        <v>100</v>
      </c>
      <c r="H2099" s="36">
        <v>50</v>
      </c>
      <c r="I2099" s="36">
        <v>50</v>
      </c>
    </row>
    <row r="2100" spans="1:9" x14ac:dyDescent="0.35">
      <c r="A2100" s="36">
        <v>1543167</v>
      </c>
      <c r="B2100" s="36" t="str">
        <f>VLOOKUP(AllData[[#This Row],[Order]],MM[],3,FALSE)</f>
        <v>V5757321200600</v>
      </c>
      <c r="C2100" s="36">
        <f>VLOOKUP(AllData[[#This Row],[Order]],MM[],2,FALSE)</f>
        <v>231</v>
      </c>
      <c r="D2100" s="36" t="s">
        <v>101</v>
      </c>
      <c r="E2100" s="36" t="s">
        <v>102</v>
      </c>
      <c r="F2100" s="36" t="s">
        <v>100</v>
      </c>
      <c r="G2100" s="36" t="s">
        <v>103</v>
      </c>
      <c r="H2100" s="36">
        <v>10</v>
      </c>
      <c r="I2100" s="36">
        <v>10</v>
      </c>
    </row>
    <row r="2101" spans="1:9" x14ac:dyDescent="0.35">
      <c r="A2101" s="36">
        <v>1543167</v>
      </c>
      <c r="B2101" s="36" t="str">
        <f>VLOOKUP(AllData[[#This Row],[Order]],MM[],3,FALSE)</f>
        <v>V5757321200600</v>
      </c>
      <c r="C2101" s="36">
        <f>VLOOKUP(AllData[[#This Row],[Order]],MM[],2,FALSE)</f>
        <v>231</v>
      </c>
      <c r="D2101" s="36" t="s">
        <v>104</v>
      </c>
      <c r="E2101" s="36" t="s">
        <v>102</v>
      </c>
      <c r="F2101" s="36" t="s">
        <v>100</v>
      </c>
      <c r="G2101" s="36" t="s">
        <v>106</v>
      </c>
      <c r="H2101" s="36">
        <v>10</v>
      </c>
      <c r="I2101" s="36">
        <v>10</v>
      </c>
    </row>
    <row r="2102" spans="1:9" x14ac:dyDescent="0.35">
      <c r="A2102" s="36">
        <v>1543167</v>
      </c>
      <c r="B2102" s="36" t="str">
        <f>VLOOKUP(AllData[[#This Row],[Order]],MM[],3,FALSE)</f>
        <v>V5757321200600</v>
      </c>
      <c r="C2102" s="36">
        <f>VLOOKUP(AllData[[#This Row],[Order]],MM[],2,FALSE)</f>
        <v>231</v>
      </c>
      <c r="D2102" s="36" t="s">
        <v>60</v>
      </c>
      <c r="E2102" s="36" t="s">
        <v>61</v>
      </c>
      <c r="F2102" s="36" t="s">
        <v>63</v>
      </c>
      <c r="G2102" s="36" t="s">
        <v>108</v>
      </c>
      <c r="H2102" s="36">
        <v>250.51599999999999</v>
      </c>
      <c r="I2102" s="36">
        <v>1</v>
      </c>
    </row>
    <row r="2103" spans="1:9" x14ac:dyDescent="0.35">
      <c r="A2103" s="36">
        <v>1543167</v>
      </c>
      <c r="B2103" s="36" t="str">
        <f>VLOOKUP(AllData[[#This Row],[Order]],MM[],3,FALSE)</f>
        <v>V5757321200600</v>
      </c>
      <c r="C2103" s="36">
        <f>VLOOKUP(AllData[[#This Row],[Order]],MM[],2,FALSE)</f>
        <v>231</v>
      </c>
      <c r="D2103" s="36" t="s">
        <v>82</v>
      </c>
      <c r="E2103" s="36" t="s">
        <v>83</v>
      </c>
      <c r="F2103" s="36" t="s">
        <v>84</v>
      </c>
      <c r="G2103" s="36" t="s">
        <v>110</v>
      </c>
      <c r="H2103" s="36">
        <v>366.84</v>
      </c>
      <c r="I2103" s="36">
        <v>5</v>
      </c>
    </row>
    <row r="2104" spans="1:9" x14ac:dyDescent="0.35">
      <c r="A2104" s="36">
        <v>1543168</v>
      </c>
      <c r="B2104" s="36" t="str">
        <f>VLOOKUP(AllData[[#This Row],[Order]],MM[],3,FALSE)</f>
        <v>V5757341200400</v>
      </c>
      <c r="C2104" s="36">
        <f>VLOOKUP(AllData[[#This Row],[Order]],MM[],2,FALSE)</f>
        <v>231</v>
      </c>
      <c r="D2104" s="36" t="s">
        <v>60</v>
      </c>
      <c r="E2104" s="36" t="s">
        <v>61</v>
      </c>
      <c r="F2104" s="36" t="s">
        <v>63</v>
      </c>
      <c r="G2104" s="36" t="s">
        <v>64</v>
      </c>
      <c r="H2104" s="36">
        <v>4.0330000000000004</v>
      </c>
      <c r="I2104" s="36">
        <v>20</v>
      </c>
    </row>
    <row r="2105" spans="1:9" x14ac:dyDescent="0.35">
      <c r="A2105" s="36">
        <v>1543168</v>
      </c>
      <c r="B2105" s="36" t="str">
        <f>VLOOKUP(AllData[[#This Row],[Order]],MM[],3,FALSE)</f>
        <v>V5757341200400</v>
      </c>
      <c r="C2105" s="36">
        <f>VLOOKUP(AllData[[#This Row],[Order]],MM[],2,FALSE)</f>
        <v>231</v>
      </c>
      <c r="D2105" s="36" t="s">
        <v>68</v>
      </c>
      <c r="E2105" s="36" t="s">
        <v>69</v>
      </c>
      <c r="F2105" s="36" t="s">
        <v>70</v>
      </c>
      <c r="G2105" s="36" t="s">
        <v>71</v>
      </c>
      <c r="H2105" s="36">
        <v>30</v>
      </c>
      <c r="I2105" s="36">
        <v>30</v>
      </c>
    </row>
    <row r="2106" spans="1:9" x14ac:dyDescent="0.35">
      <c r="A2106" s="36">
        <v>1543168</v>
      </c>
      <c r="B2106" s="36" t="str">
        <f>VLOOKUP(AllData[[#This Row],[Order]],MM[],3,FALSE)</f>
        <v>V5757341200400</v>
      </c>
      <c r="C2106" s="36">
        <f>VLOOKUP(AllData[[#This Row],[Order]],MM[],2,FALSE)</f>
        <v>231</v>
      </c>
      <c r="D2106" s="36" t="s">
        <v>73</v>
      </c>
      <c r="E2106" s="36" t="s">
        <v>61</v>
      </c>
      <c r="F2106" s="36" t="s">
        <v>63</v>
      </c>
      <c r="G2106" s="36" t="s">
        <v>74</v>
      </c>
      <c r="H2106" s="36">
        <v>158.04</v>
      </c>
      <c r="I2106" s="36">
        <v>200</v>
      </c>
    </row>
    <row r="2107" spans="1:9" x14ac:dyDescent="0.35">
      <c r="A2107" s="36">
        <v>1543168</v>
      </c>
      <c r="B2107" s="36" t="str">
        <f>VLOOKUP(AllData[[#This Row],[Order]],MM[],3,FALSE)</f>
        <v>V5757341200400</v>
      </c>
      <c r="C2107" s="36">
        <f>VLOOKUP(AllData[[#This Row],[Order]],MM[],2,FALSE)</f>
        <v>231</v>
      </c>
      <c r="D2107" s="36" t="s">
        <v>75</v>
      </c>
      <c r="E2107" s="36" t="s">
        <v>61</v>
      </c>
      <c r="F2107" s="36" t="s">
        <v>63</v>
      </c>
      <c r="G2107" s="36" t="s">
        <v>76</v>
      </c>
      <c r="H2107" s="36">
        <v>1644.71</v>
      </c>
      <c r="I2107" s="36">
        <v>500</v>
      </c>
    </row>
    <row r="2108" spans="1:9" x14ac:dyDescent="0.35">
      <c r="A2108" s="36">
        <v>1543168</v>
      </c>
      <c r="B2108" s="36" t="str">
        <f>VLOOKUP(AllData[[#This Row],[Order]],MM[],3,FALSE)</f>
        <v>V5757341200400</v>
      </c>
      <c r="C2108" s="36">
        <f>VLOOKUP(AllData[[#This Row],[Order]],MM[],2,FALSE)</f>
        <v>231</v>
      </c>
      <c r="D2108" s="36" t="s">
        <v>78</v>
      </c>
      <c r="E2108" s="36" t="s">
        <v>69</v>
      </c>
      <c r="F2108" s="36" t="s">
        <v>70</v>
      </c>
      <c r="G2108" s="36" t="s">
        <v>79</v>
      </c>
      <c r="H2108" s="36">
        <v>20</v>
      </c>
      <c r="I2108" s="36">
        <v>20</v>
      </c>
    </row>
    <row r="2109" spans="1:9" x14ac:dyDescent="0.35">
      <c r="A2109" s="36">
        <v>1543168</v>
      </c>
      <c r="B2109" s="36" t="str">
        <f>VLOOKUP(AllData[[#This Row],[Order]],MM[],3,FALSE)</f>
        <v>V5757341200400</v>
      </c>
      <c r="C2109" s="36">
        <f>VLOOKUP(AllData[[#This Row],[Order]],MM[],2,FALSE)</f>
        <v>231</v>
      </c>
      <c r="D2109" s="36" t="s">
        <v>80</v>
      </c>
      <c r="E2109" s="36" t="s">
        <v>69</v>
      </c>
      <c r="F2109" s="36" t="s">
        <v>70</v>
      </c>
      <c r="G2109" s="36" t="s">
        <v>81</v>
      </c>
      <c r="H2109" s="36">
        <v>20</v>
      </c>
      <c r="I2109" s="36">
        <v>20</v>
      </c>
    </row>
    <row r="2110" spans="1:9" x14ac:dyDescent="0.35">
      <c r="A2110" s="36">
        <v>1543168</v>
      </c>
      <c r="B2110" s="36" t="str">
        <f>VLOOKUP(AllData[[#This Row],[Order]],MM[],3,FALSE)</f>
        <v>V5757341200400</v>
      </c>
      <c r="C2110" s="36">
        <f>VLOOKUP(AllData[[#This Row],[Order]],MM[],2,FALSE)</f>
        <v>231</v>
      </c>
      <c r="D2110" s="36" t="s">
        <v>82</v>
      </c>
      <c r="E2110" s="36" t="s">
        <v>83</v>
      </c>
      <c r="F2110" s="36" t="s">
        <v>84</v>
      </c>
      <c r="G2110" s="36" t="s">
        <v>84</v>
      </c>
      <c r="H2110" s="36">
        <v>294</v>
      </c>
      <c r="I2110" s="36">
        <v>450</v>
      </c>
    </row>
    <row r="2111" spans="1:9" x14ac:dyDescent="0.35">
      <c r="A2111" s="36">
        <v>1543168</v>
      </c>
      <c r="B2111" s="36" t="str">
        <f>VLOOKUP(AllData[[#This Row],[Order]],MM[],3,FALSE)</f>
        <v>V5757341200400</v>
      </c>
      <c r="C2111" s="36">
        <f>VLOOKUP(AllData[[#This Row],[Order]],MM[],2,FALSE)</f>
        <v>231</v>
      </c>
      <c r="D2111" s="36" t="s">
        <v>85</v>
      </c>
      <c r="E2111" s="36" t="s">
        <v>86</v>
      </c>
      <c r="F2111" s="36" t="s">
        <v>87</v>
      </c>
      <c r="G2111" s="36" t="s">
        <v>87</v>
      </c>
      <c r="H2111" s="36">
        <v>20</v>
      </c>
      <c r="I2111" s="36">
        <v>20</v>
      </c>
    </row>
    <row r="2112" spans="1:9" x14ac:dyDescent="0.35">
      <c r="A2112" s="36">
        <v>1543168</v>
      </c>
      <c r="B2112" s="36" t="str">
        <f>VLOOKUP(AllData[[#This Row],[Order]],MM[],3,FALSE)</f>
        <v>V5757341200400</v>
      </c>
      <c r="C2112" s="36">
        <f>VLOOKUP(AllData[[#This Row],[Order]],MM[],2,FALSE)</f>
        <v>231</v>
      </c>
      <c r="D2112" s="36" t="s">
        <v>88</v>
      </c>
      <c r="E2112" s="36" t="s">
        <v>89</v>
      </c>
      <c r="F2112" s="36" t="s">
        <v>91</v>
      </c>
      <c r="G2112" s="36" t="s">
        <v>92</v>
      </c>
      <c r="H2112" s="36"/>
      <c r="I2112" s="36">
        <v>0</v>
      </c>
    </row>
    <row r="2113" spans="1:9" x14ac:dyDescent="0.35">
      <c r="A2113" s="36">
        <v>1543168</v>
      </c>
      <c r="B2113" s="36" t="str">
        <f>VLOOKUP(AllData[[#This Row],[Order]],MM[],3,FALSE)</f>
        <v>V5757341200400</v>
      </c>
      <c r="C2113" s="36">
        <f>VLOOKUP(AllData[[#This Row],[Order]],MM[],2,FALSE)</f>
        <v>231</v>
      </c>
      <c r="D2113" s="36" t="s">
        <v>95</v>
      </c>
      <c r="E2113" s="36" t="s">
        <v>61</v>
      </c>
      <c r="F2113" s="36" t="s">
        <v>63</v>
      </c>
      <c r="G2113" s="36" t="s">
        <v>96</v>
      </c>
      <c r="H2113" s="36">
        <v>13.35</v>
      </c>
      <c r="I2113" s="36">
        <v>40</v>
      </c>
    </row>
    <row r="2114" spans="1:9" x14ac:dyDescent="0.35">
      <c r="A2114" s="36">
        <v>1543168</v>
      </c>
      <c r="B2114" s="36" t="str">
        <f>VLOOKUP(AllData[[#This Row],[Order]],MM[],3,FALSE)</f>
        <v>V5757341200400</v>
      </c>
      <c r="C2114" s="36">
        <f>VLOOKUP(AllData[[#This Row],[Order]],MM[],2,FALSE)</f>
        <v>231</v>
      </c>
      <c r="D2114" s="36" t="s">
        <v>97</v>
      </c>
      <c r="E2114" s="36" t="s">
        <v>69</v>
      </c>
      <c r="F2114" s="36" t="s">
        <v>70</v>
      </c>
      <c r="G2114" s="36" t="s">
        <v>98</v>
      </c>
      <c r="H2114" s="36">
        <v>20</v>
      </c>
      <c r="I2114" s="36">
        <v>20</v>
      </c>
    </row>
    <row r="2115" spans="1:9" x14ac:dyDescent="0.35">
      <c r="A2115" s="36">
        <v>1543168</v>
      </c>
      <c r="B2115" s="36" t="str">
        <f>VLOOKUP(AllData[[#This Row],[Order]],MM[],3,FALSE)</f>
        <v>V5757341200400</v>
      </c>
      <c r="C2115" s="36">
        <f>VLOOKUP(AllData[[#This Row],[Order]],MM[],2,FALSE)</f>
        <v>231</v>
      </c>
      <c r="D2115" s="36" t="s">
        <v>99</v>
      </c>
      <c r="E2115" s="36" t="s">
        <v>69</v>
      </c>
      <c r="F2115" s="36" t="s">
        <v>70</v>
      </c>
      <c r="G2115" s="36" t="s">
        <v>100</v>
      </c>
      <c r="H2115" s="36">
        <v>50</v>
      </c>
      <c r="I2115" s="36">
        <v>50</v>
      </c>
    </row>
    <row r="2116" spans="1:9" x14ac:dyDescent="0.35">
      <c r="A2116" s="36">
        <v>1543168</v>
      </c>
      <c r="B2116" s="36" t="str">
        <f>VLOOKUP(AllData[[#This Row],[Order]],MM[],3,FALSE)</f>
        <v>V5757341200400</v>
      </c>
      <c r="C2116" s="36">
        <f>VLOOKUP(AllData[[#This Row],[Order]],MM[],2,FALSE)</f>
        <v>231</v>
      </c>
      <c r="D2116" s="36" t="s">
        <v>101</v>
      </c>
      <c r="E2116" s="36" t="s">
        <v>102</v>
      </c>
      <c r="F2116" s="36" t="s">
        <v>100</v>
      </c>
      <c r="G2116" s="36" t="s">
        <v>103</v>
      </c>
      <c r="H2116" s="36">
        <v>10</v>
      </c>
      <c r="I2116" s="36">
        <v>10</v>
      </c>
    </row>
    <row r="2117" spans="1:9" x14ac:dyDescent="0.35">
      <c r="A2117" s="36">
        <v>1543168</v>
      </c>
      <c r="B2117" s="36" t="str">
        <f>VLOOKUP(AllData[[#This Row],[Order]],MM[],3,FALSE)</f>
        <v>V5757341200400</v>
      </c>
      <c r="C2117" s="36">
        <f>VLOOKUP(AllData[[#This Row],[Order]],MM[],2,FALSE)</f>
        <v>231</v>
      </c>
      <c r="D2117" s="36" t="s">
        <v>104</v>
      </c>
      <c r="E2117" s="36" t="s">
        <v>102</v>
      </c>
      <c r="F2117" s="36" t="s">
        <v>100</v>
      </c>
      <c r="G2117" s="36" t="s">
        <v>106</v>
      </c>
      <c r="H2117" s="36">
        <v>10</v>
      </c>
      <c r="I2117" s="36">
        <v>10</v>
      </c>
    </row>
    <row r="2118" spans="1:9" x14ac:dyDescent="0.35">
      <c r="A2118" s="36">
        <v>1543168</v>
      </c>
      <c r="B2118" s="36" t="str">
        <f>VLOOKUP(AllData[[#This Row],[Order]],MM[],3,FALSE)</f>
        <v>V5757341200400</v>
      </c>
      <c r="C2118" s="36">
        <f>VLOOKUP(AllData[[#This Row],[Order]],MM[],2,FALSE)</f>
        <v>231</v>
      </c>
      <c r="D2118" s="36" t="s">
        <v>60</v>
      </c>
      <c r="E2118" s="36" t="s">
        <v>61</v>
      </c>
      <c r="F2118" s="36" t="s">
        <v>63</v>
      </c>
      <c r="G2118" s="36" t="s">
        <v>108</v>
      </c>
      <c r="H2118" s="36">
        <v>397.86</v>
      </c>
      <c r="I2118" s="36">
        <v>1</v>
      </c>
    </row>
    <row r="2119" spans="1:9" x14ac:dyDescent="0.35">
      <c r="A2119" s="36">
        <v>1543168</v>
      </c>
      <c r="B2119" s="36" t="str">
        <f>VLOOKUP(AllData[[#This Row],[Order]],MM[],3,FALSE)</f>
        <v>V5757341200400</v>
      </c>
      <c r="C2119" s="36">
        <f>VLOOKUP(AllData[[#This Row],[Order]],MM[],2,FALSE)</f>
        <v>231</v>
      </c>
      <c r="D2119" s="36" t="s">
        <v>82</v>
      </c>
      <c r="E2119" s="36" t="s">
        <v>83</v>
      </c>
      <c r="F2119" s="36" t="s">
        <v>84</v>
      </c>
      <c r="G2119" s="36" t="s">
        <v>110</v>
      </c>
      <c r="H2119" s="36">
        <v>375.54</v>
      </c>
      <c r="I2119" s="36">
        <v>5</v>
      </c>
    </row>
    <row r="2120" spans="1:9" x14ac:dyDescent="0.35">
      <c r="A2120" s="36">
        <v>1543169</v>
      </c>
      <c r="B2120" s="36" t="str">
        <f>VLOOKUP(AllData[[#This Row],[Order]],MM[],3,FALSE)</f>
        <v>V5757341200600</v>
      </c>
      <c r="C2120" s="36">
        <f>VLOOKUP(AllData[[#This Row],[Order]],MM[],2,FALSE)</f>
        <v>231</v>
      </c>
      <c r="D2120" s="36" t="s">
        <v>60</v>
      </c>
      <c r="E2120" s="36" t="s">
        <v>61</v>
      </c>
      <c r="F2120" s="36" t="s">
        <v>63</v>
      </c>
      <c r="G2120" s="36" t="s">
        <v>64</v>
      </c>
      <c r="H2120" s="36">
        <v>24.233000000000001</v>
      </c>
      <c r="I2120" s="36">
        <v>20</v>
      </c>
    </row>
    <row r="2121" spans="1:9" x14ac:dyDescent="0.35">
      <c r="A2121" s="36">
        <v>1543169</v>
      </c>
      <c r="B2121" s="36" t="str">
        <f>VLOOKUP(AllData[[#This Row],[Order]],MM[],3,FALSE)</f>
        <v>V5757341200600</v>
      </c>
      <c r="C2121" s="36">
        <f>VLOOKUP(AllData[[#This Row],[Order]],MM[],2,FALSE)</f>
        <v>231</v>
      </c>
      <c r="D2121" s="36" t="s">
        <v>68</v>
      </c>
      <c r="E2121" s="36" t="s">
        <v>69</v>
      </c>
      <c r="F2121" s="36" t="s">
        <v>70</v>
      </c>
      <c r="G2121" s="36" t="s">
        <v>71</v>
      </c>
      <c r="H2121" s="36">
        <v>30</v>
      </c>
      <c r="I2121" s="36">
        <v>30</v>
      </c>
    </row>
    <row r="2122" spans="1:9" x14ac:dyDescent="0.35">
      <c r="A2122" s="36">
        <v>1543169</v>
      </c>
      <c r="B2122" s="36" t="str">
        <f>VLOOKUP(AllData[[#This Row],[Order]],MM[],3,FALSE)</f>
        <v>V5757341200600</v>
      </c>
      <c r="C2122" s="36">
        <f>VLOOKUP(AllData[[#This Row],[Order]],MM[],2,FALSE)</f>
        <v>231</v>
      </c>
      <c r="D2122" s="36" t="s">
        <v>73</v>
      </c>
      <c r="E2122" s="36" t="s">
        <v>61</v>
      </c>
      <c r="F2122" s="36" t="s">
        <v>63</v>
      </c>
      <c r="G2122" s="36" t="s">
        <v>74</v>
      </c>
      <c r="H2122" s="36">
        <v>254.93999999999997</v>
      </c>
      <c r="I2122" s="36">
        <v>200</v>
      </c>
    </row>
    <row r="2123" spans="1:9" x14ac:dyDescent="0.35">
      <c r="A2123" s="36">
        <v>1543169</v>
      </c>
      <c r="B2123" s="36" t="str">
        <f>VLOOKUP(AllData[[#This Row],[Order]],MM[],3,FALSE)</f>
        <v>V5757341200600</v>
      </c>
      <c r="C2123" s="36">
        <f>VLOOKUP(AllData[[#This Row],[Order]],MM[],2,FALSE)</f>
        <v>231</v>
      </c>
      <c r="D2123" s="36" t="s">
        <v>75</v>
      </c>
      <c r="E2123" s="36" t="s">
        <v>61</v>
      </c>
      <c r="F2123" s="36" t="s">
        <v>63</v>
      </c>
      <c r="G2123" s="36" t="s">
        <v>76</v>
      </c>
      <c r="H2123" s="36">
        <v>1294.44</v>
      </c>
      <c r="I2123" s="36">
        <v>500</v>
      </c>
    </row>
    <row r="2124" spans="1:9" x14ac:dyDescent="0.35">
      <c r="A2124" s="36">
        <v>1543169</v>
      </c>
      <c r="B2124" s="36" t="str">
        <f>VLOOKUP(AllData[[#This Row],[Order]],MM[],3,FALSE)</f>
        <v>V5757341200600</v>
      </c>
      <c r="C2124" s="36">
        <f>VLOOKUP(AllData[[#This Row],[Order]],MM[],2,FALSE)</f>
        <v>231</v>
      </c>
      <c r="D2124" s="36" t="s">
        <v>78</v>
      </c>
      <c r="E2124" s="36" t="s">
        <v>69</v>
      </c>
      <c r="F2124" s="36" t="s">
        <v>70</v>
      </c>
      <c r="G2124" s="36" t="s">
        <v>79</v>
      </c>
      <c r="H2124" s="36">
        <v>20</v>
      </c>
      <c r="I2124" s="36">
        <v>20</v>
      </c>
    </row>
    <row r="2125" spans="1:9" x14ac:dyDescent="0.35">
      <c r="A2125" s="36">
        <v>1543169</v>
      </c>
      <c r="B2125" s="36" t="str">
        <f>VLOOKUP(AllData[[#This Row],[Order]],MM[],3,FALSE)</f>
        <v>V5757341200600</v>
      </c>
      <c r="C2125" s="36">
        <f>VLOOKUP(AllData[[#This Row],[Order]],MM[],2,FALSE)</f>
        <v>231</v>
      </c>
      <c r="D2125" s="36" t="s">
        <v>80</v>
      </c>
      <c r="E2125" s="36" t="s">
        <v>69</v>
      </c>
      <c r="F2125" s="36" t="s">
        <v>70</v>
      </c>
      <c r="G2125" s="36" t="s">
        <v>81</v>
      </c>
      <c r="H2125" s="36">
        <v>20</v>
      </c>
      <c r="I2125" s="36">
        <v>20</v>
      </c>
    </row>
    <row r="2126" spans="1:9" x14ac:dyDescent="0.35">
      <c r="A2126" s="36">
        <v>1543169</v>
      </c>
      <c r="B2126" s="36" t="str">
        <f>VLOOKUP(AllData[[#This Row],[Order]],MM[],3,FALSE)</f>
        <v>V5757341200600</v>
      </c>
      <c r="C2126" s="36">
        <f>VLOOKUP(AllData[[#This Row],[Order]],MM[],2,FALSE)</f>
        <v>231</v>
      </c>
      <c r="D2126" s="36" t="s">
        <v>82</v>
      </c>
      <c r="E2126" s="36" t="s">
        <v>83</v>
      </c>
      <c r="F2126" s="36" t="s">
        <v>84</v>
      </c>
      <c r="G2126" s="36" t="s">
        <v>84</v>
      </c>
      <c r="H2126" s="36">
        <v>433.08</v>
      </c>
      <c r="I2126" s="36">
        <v>450</v>
      </c>
    </row>
    <row r="2127" spans="1:9" x14ac:dyDescent="0.35">
      <c r="A2127" s="36">
        <v>1543169</v>
      </c>
      <c r="B2127" s="36" t="str">
        <f>VLOOKUP(AllData[[#This Row],[Order]],MM[],3,FALSE)</f>
        <v>V5757341200600</v>
      </c>
      <c r="C2127" s="36">
        <f>VLOOKUP(AllData[[#This Row],[Order]],MM[],2,FALSE)</f>
        <v>231</v>
      </c>
      <c r="D2127" s="36" t="s">
        <v>85</v>
      </c>
      <c r="E2127" s="36" t="s">
        <v>86</v>
      </c>
      <c r="F2127" s="36" t="s">
        <v>87</v>
      </c>
      <c r="G2127" s="36" t="s">
        <v>87</v>
      </c>
      <c r="H2127" s="36">
        <v>20</v>
      </c>
      <c r="I2127" s="36">
        <v>20</v>
      </c>
    </row>
    <row r="2128" spans="1:9" x14ac:dyDescent="0.35">
      <c r="A2128" s="36">
        <v>1543169</v>
      </c>
      <c r="B2128" s="36" t="str">
        <f>VLOOKUP(AllData[[#This Row],[Order]],MM[],3,FALSE)</f>
        <v>V5757341200600</v>
      </c>
      <c r="C2128" s="36">
        <f>VLOOKUP(AllData[[#This Row],[Order]],MM[],2,FALSE)</f>
        <v>231</v>
      </c>
      <c r="D2128" s="36" t="s">
        <v>88</v>
      </c>
      <c r="E2128" s="36" t="s">
        <v>89</v>
      </c>
      <c r="F2128" s="36" t="s">
        <v>91</v>
      </c>
      <c r="G2128" s="36" t="s">
        <v>92</v>
      </c>
      <c r="H2128" s="36"/>
      <c r="I2128" s="36">
        <v>0</v>
      </c>
    </row>
    <row r="2129" spans="1:9" x14ac:dyDescent="0.35">
      <c r="A2129" s="36">
        <v>1543169</v>
      </c>
      <c r="B2129" s="36" t="str">
        <f>VLOOKUP(AllData[[#This Row],[Order]],MM[],3,FALSE)</f>
        <v>V5757341200600</v>
      </c>
      <c r="C2129" s="36">
        <f>VLOOKUP(AllData[[#This Row],[Order]],MM[],2,FALSE)</f>
        <v>231</v>
      </c>
      <c r="D2129" s="36" t="s">
        <v>95</v>
      </c>
      <c r="E2129" s="36" t="s">
        <v>61</v>
      </c>
      <c r="F2129" s="36" t="s">
        <v>63</v>
      </c>
      <c r="G2129" s="36" t="s">
        <v>96</v>
      </c>
      <c r="H2129" s="36">
        <v>61.98</v>
      </c>
      <c r="I2129" s="36">
        <v>40</v>
      </c>
    </row>
    <row r="2130" spans="1:9" x14ac:dyDescent="0.35">
      <c r="A2130" s="36">
        <v>1543169</v>
      </c>
      <c r="B2130" s="36" t="str">
        <f>VLOOKUP(AllData[[#This Row],[Order]],MM[],3,FALSE)</f>
        <v>V5757341200600</v>
      </c>
      <c r="C2130" s="36">
        <f>VLOOKUP(AllData[[#This Row],[Order]],MM[],2,FALSE)</f>
        <v>231</v>
      </c>
      <c r="D2130" s="36" t="s">
        <v>97</v>
      </c>
      <c r="E2130" s="36" t="s">
        <v>69</v>
      </c>
      <c r="F2130" s="36" t="s">
        <v>70</v>
      </c>
      <c r="G2130" s="36" t="s">
        <v>98</v>
      </c>
      <c r="H2130" s="36">
        <v>20</v>
      </c>
      <c r="I2130" s="36">
        <v>20</v>
      </c>
    </row>
    <row r="2131" spans="1:9" x14ac:dyDescent="0.35">
      <c r="A2131" s="36">
        <v>1543169</v>
      </c>
      <c r="B2131" s="36" t="str">
        <f>VLOOKUP(AllData[[#This Row],[Order]],MM[],3,FALSE)</f>
        <v>V5757341200600</v>
      </c>
      <c r="C2131" s="36">
        <f>VLOOKUP(AllData[[#This Row],[Order]],MM[],2,FALSE)</f>
        <v>231</v>
      </c>
      <c r="D2131" s="36" t="s">
        <v>99</v>
      </c>
      <c r="E2131" s="36" t="s">
        <v>69</v>
      </c>
      <c r="F2131" s="36" t="s">
        <v>70</v>
      </c>
      <c r="G2131" s="36" t="s">
        <v>100</v>
      </c>
      <c r="H2131" s="36">
        <v>50</v>
      </c>
      <c r="I2131" s="36">
        <v>50</v>
      </c>
    </row>
    <row r="2132" spans="1:9" x14ac:dyDescent="0.35">
      <c r="A2132" s="36">
        <v>1543169</v>
      </c>
      <c r="B2132" s="36" t="str">
        <f>VLOOKUP(AllData[[#This Row],[Order]],MM[],3,FALSE)</f>
        <v>V5757341200600</v>
      </c>
      <c r="C2132" s="36">
        <f>VLOOKUP(AllData[[#This Row],[Order]],MM[],2,FALSE)</f>
        <v>231</v>
      </c>
      <c r="D2132" s="36" t="s">
        <v>101</v>
      </c>
      <c r="E2132" s="36" t="s">
        <v>102</v>
      </c>
      <c r="F2132" s="36" t="s">
        <v>100</v>
      </c>
      <c r="G2132" s="36" t="s">
        <v>103</v>
      </c>
      <c r="H2132" s="36">
        <v>10</v>
      </c>
      <c r="I2132" s="36">
        <v>10</v>
      </c>
    </row>
    <row r="2133" spans="1:9" x14ac:dyDescent="0.35">
      <c r="A2133" s="36">
        <v>1543169</v>
      </c>
      <c r="B2133" s="36" t="str">
        <f>VLOOKUP(AllData[[#This Row],[Order]],MM[],3,FALSE)</f>
        <v>V5757341200600</v>
      </c>
      <c r="C2133" s="36">
        <f>VLOOKUP(AllData[[#This Row],[Order]],MM[],2,FALSE)</f>
        <v>231</v>
      </c>
      <c r="D2133" s="36" t="s">
        <v>104</v>
      </c>
      <c r="E2133" s="36" t="s">
        <v>102</v>
      </c>
      <c r="F2133" s="36" t="s">
        <v>100</v>
      </c>
      <c r="G2133" s="36" t="s">
        <v>106</v>
      </c>
      <c r="H2133" s="36">
        <v>10</v>
      </c>
      <c r="I2133" s="36">
        <v>10</v>
      </c>
    </row>
    <row r="2134" spans="1:9" x14ac:dyDescent="0.35">
      <c r="A2134" s="36">
        <v>1543169</v>
      </c>
      <c r="B2134" s="36" t="str">
        <f>VLOOKUP(AllData[[#This Row],[Order]],MM[],3,FALSE)</f>
        <v>V5757341200600</v>
      </c>
      <c r="C2134" s="36">
        <f>VLOOKUP(AllData[[#This Row],[Order]],MM[],2,FALSE)</f>
        <v>231</v>
      </c>
      <c r="D2134" s="36" t="s">
        <v>60</v>
      </c>
      <c r="E2134" s="36" t="s">
        <v>61</v>
      </c>
      <c r="F2134" s="36" t="s">
        <v>63</v>
      </c>
      <c r="G2134" s="36" t="s">
        <v>108</v>
      </c>
      <c r="H2134" s="36"/>
      <c r="I2134" s="36">
        <v>1</v>
      </c>
    </row>
    <row r="2135" spans="1:9" x14ac:dyDescent="0.35">
      <c r="A2135" s="36">
        <v>1543169</v>
      </c>
      <c r="B2135" s="36" t="str">
        <f>VLOOKUP(AllData[[#This Row],[Order]],MM[],3,FALSE)</f>
        <v>V5757341200600</v>
      </c>
      <c r="C2135" s="36">
        <f>VLOOKUP(AllData[[#This Row],[Order]],MM[],2,FALSE)</f>
        <v>231</v>
      </c>
      <c r="D2135" s="36" t="s">
        <v>82</v>
      </c>
      <c r="E2135" s="36" t="s">
        <v>83</v>
      </c>
      <c r="F2135" s="36" t="s">
        <v>84</v>
      </c>
      <c r="G2135" s="36" t="s">
        <v>110</v>
      </c>
      <c r="H2135" s="36"/>
      <c r="I2135" s="36">
        <v>5</v>
      </c>
    </row>
    <row r="2136" spans="1:9" x14ac:dyDescent="0.35">
      <c r="A2136" s="36">
        <v>1546525</v>
      </c>
      <c r="B2136" s="36" t="str">
        <f>VLOOKUP(AllData[[#This Row],[Order]],MM[],3,FALSE)</f>
        <v>V5757341200600</v>
      </c>
      <c r="C2136" s="36">
        <f>VLOOKUP(AllData[[#This Row],[Order]],MM[],2,FALSE)</f>
        <v>232</v>
      </c>
      <c r="D2136" s="36" t="s">
        <v>60</v>
      </c>
      <c r="E2136" s="36" t="s">
        <v>61</v>
      </c>
      <c r="F2136" s="36" t="s">
        <v>63</v>
      </c>
      <c r="G2136" s="36" t="s">
        <v>64</v>
      </c>
      <c r="H2136" s="36">
        <v>4.4669999999999996</v>
      </c>
      <c r="I2136" s="36">
        <v>20</v>
      </c>
    </row>
    <row r="2137" spans="1:9" x14ac:dyDescent="0.35">
      <c r="A2137" s="36">
        <v>1546525</v>
      </c>
      <c r="B2137" s="36" t="str">
        <f>VLOOKUP(AllData[[#This Row],[Order]],MM[],3,FALSE)</f>
        <v>V5757341200600</v>
      </c>
      <c r="C2137" s="36">
        <f>VLOOKUP(AllData[[#This Row],[Order]],MM[],2,FALSE)</f>
        <v>232</v>
      </c>
      <c r="D2137" s="36" t="s">
        <v>68</v>
      </c>
      <c r="E2137" s="36" t="s">
        <v>69</v>
      </c>
      <c r="F2137" s="36" t="s">
        <v>70</v>
      </c>
      <c r="G2137" s="36" t="s">
        <v>71</v>
      </c>
      <c r="H2137" s="36">
        <v>30</v>
      </c>
      <c r="I2137" s="36">
        <v>30</v>
      </c>
    </row>
    <row r="2138" spans="1:9" x14ac:dyDescent="0.35">
      <c r="A2138" s="36">
        <v>1546525</v>
      </c>
      <c r="B2138" s="36" t="str">
        <f>VLOOKUP(AllData[[#This Row],[Order]],MM[],3,FALSE)</f>
        <v>V5757341200600</v>
      </c>
      <c r="C2138" s="36">
        <f>VLOOKUP(AllData[[#This Row],[Order]],MM[],2,FALSE)</f>
        <v>232</v>
      </c>
      <c r="D2138" s="36" t="s">
        <v>73</v>
      </c>
      <c r="E2138" s="36" t="s">
        <v>61</v>
      </c>
      <c r="F2138" s="36" t="s">
        <v>63</v>
      </c>
      <c r="G2138" s="36" t="s">
        <v>74</v>
      </c>
      <c r="H2138" s="36">
        <v>48.466999999999999</v>
      </c>
      <c r="I2138" s="36">
        <v>200</v>
      </c>
    </row>
    <row r="2139" spans="1:9" x14ac:dyDescent="0.35">
      <c r="A2139" s="36">
        <v>1546525</v>
      </c>
      <c r="B2139" s="36" t="str">
        <f>VLOOKUP(AllData[[#This Row],[Order]],MM[],3,FALSE)</f>
        <v>V5757341200600</v>
      </c>
      <c r="C2139" s="36">
        <f>VLOOKUP(AllData[[#This Row],[Order]],MM[],2,FALSE)</f>
        <v>232</v>
      </c>
      <c r="D2139" s="36" t="s">
        <v>75</v>
      </c>
      <c r="E2139" s="36" t="s">
        <v>61</v>
      </c>
      <c r="F2139" s="36" t="s">
        <v>63</v>
      </c>
      <c r="G2139" s="36" t="s">
        <v>76</v>
      </c>
      <c r="H2139" s="36">
        <v>343.2</v>
      </c>
      <c r="I2139" s="36">
        <v>500</v>
      </c>
    </row>
    <row r="2140" spans="1:9" x14ac:dyDescent="0.35">
      <c r="A2140" s="36">
        <v>1546525</v>
      </c>
      <c r="B2140" s="36" t="str">
        <f>VLOOKUP(AllData[[#This Row],[Order]],MM[],3,FALSE)</f>
        <v>V5757341200600</v>
      </c>
      <c r="C2140" s="36">
        <f>VLOOKUP(AllData[[#This Row],[Order]],MM[],2,FALSE)</f>
        <v>232</v>
      </c>
      <c r="D2140" s="36" t="s">
        <v>78</v>
      </c>
      <c r="E2140" s="36" t="s">
        <v>69</v>
      </c>
      <c r="F2140" s="36" t="s">
        <v>70</v>
      </c>
      <c r="G2140" s="36" t="s">
        <v>79</v>
      </c>
      <c r="H2140" s="36">
        <v>20</v>
      </c>
      <c r="I2140" s="36">
        <v>20</v>
      </c>
    </row>
    <row r="2141" spans="1:9" x14ac:dyDescent="0.35">
      <c r="A2141" s="36">
        <v>1546525</v>
      </c>
      <c r="B2141" s="36" t="str">
        <f>VLOOKUP(AllData[[#This Row],[Order]],MM[],3,FALSE)</f>
        <v>V5757341200600</v>
      </c>
      <c r="C2141" s="36">
        <f>VLOOKUP(AllData[[#This Row],[Order]],MM[],2,FALSE)</f>
        <v>232</v>
      </c>
      <c r="D2141" s="36" t="s">
        <v>80</v>
      </c>
      <c r="E2141" s="36" t="s">
        <v>69</v>
      </c>
      <c r="F2141" s="36" t="s">
        <v>70</v>
      </c>
      <c r="G2141" s="36" t="s">
        <v>81</v>
      </c>
      <c r="H2141" s="36">
        <v>20</v>
      </c>
      <c r="I2141" s="36">
        <v>20</v>
      </c>
    </row>
    <row r="2142" spans="1:9" x14ac:dyDescent="0.35">
      <c r="A2142" s="36">
        <v>1546525</v>
      </c>
      <c r="B2142" s="36" t="str">
        <f>VLOOKUP(AllData[[#This Row],[Order]],MM[],3,FALSE)</f>
        <v>V5757341200600</v>
      </c>
      <c r="C2142" s="36">
        <f>VLOOKUP(AllData[[#This Row],[Order]],MM[],2,FALSE)</f>
        <v>232</v>
      </c>
      <c r="D2142" s="36" t="s">
        <v>82</v>
      </c>
      <c r="E2142" s="36" t="s">
        <v>83</v>
      </c>
      <c r="F2142" s="36" t="s">
        <v>84</v>
      </c>
      <c r="G2142" s="36" t="s">
        <v>84</v>
      </c>
      <c r="H2142" s="36">
        <v>220.14000000000001</v>
      </c>
      <c r="I2142" s="36">
        <v>450</v>
      </c>
    </row>
    <row r="2143" spans="1:9" x14ac:dyDescent="0.35">
      <c r="A2143" s="36">
        <v>1546525</v>
      </c>
      <c r="B2143" s="36" t="str">
        <f>VLOOKUP(AllData[[#This Row],[Order]],MM[],3,FALSE)</f>
        <v>V5757341200600</v>
      </c>
      <c r="C2143" s="36">
        <f>VLOOKUP(AllData[[#This Row],[Order]],MM[],2,FALSE)</f>
        <v>232</v>
      </c>
      <c r="D2143" s="36" t="s">
        <v>85</v>
      </c>
      <c r="E2143" s="36" t="s">
        <v>86</v>
      </c>
      <c r="F2143" s="36" t="s">
        <v>87</v>
      </c>
      <c r="G2143" s="36" t="s">
        <v>87</v>
      </c>
      <c r="H2143" s="36">
        <v>20</v>
      </c>
      <c r="I2143" s="36">
        <v>20</v>
      </c>
    </row>
    <row r="2144" spans="1:9" x14ac:dyDescent="0.35">
      <c r="A2144" s="36">
        <v>1546525</v>
      </c>
      <c r="B2144" s="36" t="str">
        <f>VLOOKUP(AllData[[#This Row],[Order]],MM[],3,FALSE)</f>
        <v>V5757341200600</v>
      </c>
      <c r="C2144" s="36">
        <f>VLOOKUP(AllData[[#This Row],[Order]],MM[],2,FALSE)</f>
        <v>232</v>
      </c>
      <c r="D2144" s="36" t="s">
        <v>88</v>
      </c>
      <c r="E2144" s="36" t="s">
        <v>89</v>
      </c>
      <c r="F2144" s="36" t="s">
        <v>91</v>
      </c>
      <c r="G2144" s="36" t="s">
        <v>92</v>
      </c>
      <c r="H2144" s="36"/>
      <c r="I2144" s="36">
        <v>0</v>
      </c>
    </row>
    <row r="2145" spans="1:9" x14ac:dyDescent="0.35">
      <c r="A2145" s="36">
        <v>1546525</v>
      </c>
      <c r="B2145" s="36" t="str">
        <f>VLOOKUP(AllData[[#This Row],[Order]],MM[],3,FALSE)</f>
        <v>V5757341200600</v>
      </c>
      <c r="C2145" s="36">
        <f>VLOOKUP(AllData[[#This Row],[Order]],MM[],2,FALSE)</f>
        <v>232</v>
      </c>
      <c r="D2145" s="36" t="s">
        <v>95</v>
      </c>
      <c r="E2145" s="36" t="s">
        <v>61</v>
      </c>
      <c r="F2145" s="36" t="s">
        <v>63</v>
      </c>
      <c r="G2145" s="36" t="s">
        <v>96</v>
      </c>
      <c r="H2145" s="36">
        <v>33.9</v>
      </c>
      <c r="I2145" s="36">
        <v>40</v>
      </c>
    </row>
    <row r="2146" spans="1:9" x14ac:dyDescent="0.35">
      <c r="A2146" s="36">
        <v>1546525</v>
      </c>
      <c r="B2146" s="36" t="str">
        <f>VLOOKUP(AllData[[#This Row],[Order]],MM[],3,FALSE)</f>
        <v>V5757341200600</v>
      </c>
      <c r="C2146" s="36">
        <f>VLOOKUP(AllData[[#This Row],[Order]],MM[],2,FALSE)</f>
        <v>232</v>
      </c>
      <c r="D2146" s="36" t="s">
        <v>97</v>
      </c>
      <c r="E2146" s="36" t="s">
        <v>69</v>
      </c>
      <c r="F2146" s="36" t="s">
        <v>70</v>
      </c>
      <c r="G2146" s="36" t="s">
        <v>98</v>
      </c>
      <c r="H2146" s="36">
        <v>20</v>
      </c>
      <c r="I2146" s="36">
        <v>20</v>
      </c>
    </row>
    <row r="2147" spans="1:9" x14ac:dyDescent="0.35">
      <c r="A2147" s="36">
        <v>1546525</v>
      </c>
      <c r="B2147" s="36" t="str">
        <f>VLOOKUP(AllData[[#This Row],[Order]],MM[],3,FALSE)</f>
        <v>V5757341200600</v>
      </c>
      <c r="C2147" s="36">
        <f>VLOOKUP(AllData[[#This Row],[Order]],MM[],2,FALSE)</f>
        <v>232</v>
      </c>
      <c r="D2147" s="36" t="s">
        <v>99</v>
      </c>
      <c r="E2147" s="36" t="s">
        <v>69</v>
      </c>
      <c r="F2147" s="36" t="s">
        <v>70</v>
      </c>
      <c r="G2147" s="36" t="s">
        <v>100</v>
      </c>
      <c r="H2147" s="36">
        <v>50</v>
      </c>
      <c r="I2147" s="36">
        <v>50</v>
      </c>
    </row>
    <row r="2148" spans="1:9" x14ac:dyDescent="0.35">
      <c r="A2148" s="36">
        <v>1546525</v>
      </c>
      <c r="B2148" s="36" t="str">
        <f>VLOOKUP(AllData[[#This Row],[Order]],MM[],3,FALSE)</f>
        <v>V5757341200600</v>
      </c>
      <c r="C2148" s="36">
        <f>VLOOKUP(AllData[[#This Row],[Order]],MM[],2,FALSE)</f>
        <v>232</v>
      </c>
      <c r="D2148" s="36" t="s">
        <v>101</v>
      </c>
      <c r="E2148" s="36" t="s">
        <v>102</v>
      </c>
      <c r="F2148" s="36" t="s">
        <v>100</v>
      </c>
      <c r="G2148" s="36" t="s">
        <v>103</v>
      </c>
      <c r="H2148" s="36">
        <v>10</v>
      </c>
      <c r="I2148" s="36">
        <v>10</v>
      </c>
    </row>
    <row r="2149" spans="1:9" x14ac:dyDescent="0.35">
      <c r="A2149" s="36">
        <v>1546525</v>
      </c>
      <c r="B2149" s="36" t="str">
        <f>VLOOKUP(AllData[[#This Row],[Order]],MM[],3,FALSE)</f>
        <v>V5757341200600</v>
      </c>
      <c r="C2149" s="36">
        <f>VLOOKUP(AllData[[#This Row],[Order]],MM[],2,FALSE)</f>
        <v>232</v>
      </c>
      <c r="D2149" s="36" t="s">
        <v>104</v>
      </c>
      <c r="E2149" s="36" t="s">
        <v>102</v>
      </c>
      <c r="F2149" s="36" t="s">
        <v>100</v>
      </c>
      <c r="G2149" s="36" t="s">
        <v>106</v>
      </c>
      <c r="H2149" s="36">
        <v>10</v>
      </c>
      <c r="I2149" s="36">
        <v>10</v>
      </c>
    </row>
    <row r="2150" spans="1:9" x14ac:dyDescent="0.35">
      <c r="A2150" s="36">
        <v>1546525</v>
      </c>
      <c r="B2150" s="36" t="str">
        <f>VLOOKUP(AllData[[#This Row],[Order]],MM[],3,FALSE)</f>
        <v>V5757341200600</v>
      </c>
      <c r="C2150" s="36">
        <f>VLOOKUP(AllData[[#This Row],[Order]],MM[],2,FALSE)</f>
        <v>232</v>
      </c>
      <c r="D2150" s="36" t="s">
        <v>60</v>
      </c>
      <c r="E2150" s="36" t="s">
        <v>61</v>
      </c>
      <c r="F2150" s="36" t="s">
        <v>63</v>
      </c>
      <c r="G2150" s="36" t="s">
        <v>108</v>
      </c>
      <c r="H2150" s="36">
        <v>1625.8200000000002</v>
      </c>
      <c r="I2150" s="36">
        <v>1</v>
      </c>
    </row>
    <row r="2151" spans="1:9" x14ac:dyDescent="0.35">
      <c r="A2151" s="36">
        <v>1546525</v>
      </c>
      <c r="B2151" s="36" t="str">
        <f>VLOOKUP(AllData[[#This Row],[Order]],MM[],3,FALSE)</f>
        <v>V5757341200600</v>
      </c>
      <c r="C2151" s="36">
        <f>VLOOKUP(AllData[[#This Row],[Order]],MM[],2,FALSE)</f>
        <v>232</v>
      </c>
      <c r="D2151" s="36" t="s">
        <v>82</v>
      </c>
      <c r="E2151" s="36" t="s">
        <v>83</v>
      </c>
      <c r="F2151" s="36" t="s">
        <v>84</v>
      </c>
      <c r="G2151" s="36" t="s">
        <v>110</v>
      </c>
      <c r="H2151" s="36">
        <v>377.03999999999996</v>
      </c>
      <c r="I2151" s="36">
        <v>5</v>
      </c>
    </row>
    <row r="2152" spans="1:9" x14ac:dyDescent="0.35">
      <c r="A2152" s="36">
        <v>1546526</v>
      </c>
      <c r="B2152" s="36" t="str">
        <f>VLOOKUP(AllData[[#This Row],[Order]],MM[],3,FALSE)</f>
        <v>V5757301200200Q</v>
      </c>
      <c r="C2152" s="36">
        <f>VLOOKUP(AllData[[#This Row],[Order]],MM[],2,FALSE)</f>
        <v>232</v>
      </c>
      <c r="D2152" s="36" t="s">
        <v>60</v>
      </c>
      <c r="E2152" s="36" t="s">
        <v>61</v>
      </c>
      <c r="F2152" s="36" t="s">
        <v>63</v>
      </c>
      <c r="G2152" s="36" t="s">
        <v>64</v>
      </c>
      <c r="H2152" s="36">
        <v>18.516999999999999</v>
      </c>
      <c r="I2152" s="36">
        <v>20</v>
      </c>
    </row>
    <row r="2153" spans="1:9" x14ac:dyDescent="0.35">
      <c r="A2153" s="36">
        <v>1546526</v>
      </c>
      <c r="B2153" s="36" t="str">
        <f>VLOOKUP(AllData[[#This Row],[Order]],MM[],3,FALSE)</f>
        <v>V5757301200200Q</v>
      </c>
      <c r="C2153" s="36">
        <f>VLOOKUP(AllData[[#This Row],[Order]],MM[],2,FALSE)</f>
        <v>232</v>
      </c>
      <c r="D2153" s="36" t="s">
        <v>68</v>
      </c>
      <c r="E2153" s="36" t="s">
        <v>69</v>
      </c>
      <c r="F2153" s="36" t="s">
        <v>70</v>
      </c>
      <c r="G2153" s="36" t="s">
        <v>71</v>
      </c>
      <c r="H2153" s="36">
        <v>30</v>
      </c>
      <c r="I2153" s="36">
        <v>30</v>
      </c>
    </row>
    <row r="2154" spans="1:9" x14ac:dyDescent="0.35">
      <c r="A2154" s="36">
        <v>1546526</v>
      </c>
      <c r="B2154" s="36" t="str">
        <f>VLOOKUP(AllData[[#This Row],[Order]],MM[],3,FALSE)</f>
        <v>V5757301200200Q</v>
      </c>
      <c r="C2154" s="36">
        <f>VLOOKUP(AllData[[#This Row],[Order]],MM[],2,FALSE)</f>
        <v>232</v>
      </c>
      <c r="D2154" s="36" t="s">
        <v>73</v>
      </c>
      <c r="E2154" s="36" t="s">
        <v>61</v>
      </c>
      <c r="F2154" s="36" t="s">
        <v>63</v>
      </c>
      <c r="G2154" s="36" t="s">
        <v>74</v>
      </c>
      <c r="H2154" s="36">
        <v>473.7</v>
      </c>
      <c r="I2154" s="36">
        <v>200</v>
      </c>
    </row>
    <row r="2155" spans="1:9" x14ac:dyDescent="0.35">
      <c r="A2155" s="36">
        <v>1546526</v>
      </c>
      <c r="B2155" s="36" t="str">
        <f>VLOOKUP(AllData[[#This Row],[Order]],MM[],3,FALSE)</f>
        <v>V5757301200200Q</v>
      </c>
      <c r="C2155" s="36">
        <f>VLOOKUP(AllData[[#This Row],[Order]],MM[],2,FALSE)</f>
        <v>232</v>
      </c>
      <c r="D2155" s="36" t="s">
        <v>75</v>
      </c>
      <c r="E2155" s="36" t="s">
        <v>61</v>
      </c>
      <c r="F2155" s="36" t="s">
        <v>63</v>
      </c>
      <c r="G2155" s="36" t="s">
        <v>76</v>
      </c>
      <c r="H2155" s="36">
        <v>1616.28</v>
      </c>
      <c r="I2155" s="36">
        <v>500</v>
      </c>
    </row>
    <row r="2156" spans="1:9" x14ac:dyDescent="0.35">
      <c r="A2156" s="36">
        <v>1546526</v>
      </c>
      <c r="B2156" s="36" t="str">
        <f>VLOOKUP(AllData[[#This Row],[Order]],MM[],3,FALSE)</f>
        <v>V5757301200200Q</v>
      </c>
      <c r="C2156" s="36">
        <f>VLOOKUP(AllData[[#This Row],[Order]],MM[],2,FALSE)</f>
        <v>232</v>
      </c>
      <c r="D2156" s="36" t="s">
        <v>78</v>
      </c>
      <c r="E2156" s="36" t="s">
        <v>69</v>
      </c>
      <c r="F2156" s="36" t="s">
        <v>70</v>
      </c>
      <c r="G2156" s="36" t="s">
        <v>79</v>
      </c>
      <c r="H2156" s="36">
        <v>20</v>
      </c>
      <c r="I2156" s="36">
        <v>20</v>
      </c>
    </row>
    <row r="2157" spans="1:9" x14ac:dyDescent="0.35">
      <c r="A2157" s="36">
        <v>1546526</v>
      </c>
      <c r="B2157" s="36" t="str">
        <f>VLOOKUP(AllData[[#This Row],[Order]],MM[],3,FALSE)</f>
        <v>V5757301200200Q</v>
      </c>
      <c r="C2157" s="36">
        <f>VLOOKUP(AllData[[#This Row],[Order]],MM[],2,FALSE)</f>
        <v>232</v>
      </c>
      <c r="D2157" s="36" t="s">
        <v>80</v>
      </c>
      <c r="E2157" s="36" t="s">
        <v>69</v>
      </c>
      <c r="F2157" s="36" t="s">
        <v>70</v>
      </c>
      <c r="G2157" s="36" t="s">
        <v>81</v>
      </c>
      <c r="H2157" s="36">
        <v>20</v>
      </c>
      <c r="I2157" s="36">
        <v>20</v>
      </c>
    </row>
    <row r="2158" spans="1:9" x14ac:dyDescent="0.35">
      <c r="A2158" s="36">
        <v>1546526</v>
      </c>
      <c r="B2158" s="36" t="str">
        <f>VLOOKUP(AllData[[#This Row],[Order]],MM[],3,FALSE)</f>
        <v>V5757301200200Q</v>
      </c>
      <c r="C2158" s="36">
        <f>VLOOKUP(AllData[[#This Row],[Order]],MM[],2,FALSE)</f>
        <v>232</v>
      </c>
      <c r="D2158" s="36" t="s">
        <v>82</v>
      </c>
      <c r="E2158" s="36" t="s">
        <v>83</v>
      </c>
      <c r="F2158" s="36" t="s">
        <v>84</v>
      </c>
      <c r="G2158" s="36" t="s">
        <v>84</v>
      </c>
      <c r="H2158" s="36">
        <v>188.82</v>
      </c>
      <c r="I2158" s="36">
        <v>450</v>
      </c>
    </row>
    <row r="2159" spans="1:9" x14ac:dyDescent="0.35">
      <c r="A2159" s="36">
        <v>1546526</v>
      </c>
      <c r="B2159" s="36" t="str">
        <f>VLOOKUP(AllData[[#This Row],[Order]],MM[],3,FALSE)</f>
        <v>V5757301200200Q</v>
      </c>
      <c r="C2159" s="36">
        <f>VLOOKUP(AllData[[#This Row],[Order]],MM[],2,FALSE)</f>
        <v>232</v>
      </c>
      <c r="D2159" s="36" t="s">
        <v>85</v>
      </c>
      <c r="E2159" s="36" t="s">
        <v>86</v>
      </c>
      <c r="F2159" s="36" t="s">
        <v>87</v>
      </c>
      <c r="G2159" s="36" t="s">
        <v>87</v>
      </c>
      <c r="H2159" s="36">
        <v>20</v>
      </c>
      <c r="I2159" s="36">
        <v>20</v>
      </c>
    </row>
    <row r="2160" spans="1:9" x14ac:dyDescent="0.35">
      <c r="A2160" s="36">
        <v>1546526</v>
      </c>
      <c r="B2160" s="36" t="str">
        <f>VLOOKUP(AllData[[#This Row],[Order]],MM[],3,FALSE)</f>
        <v>V5757301200200Q</v>
      </c>
      <c r="C2160" s="36">
        <f>VLOOKUP(AllData[[#This Row],[Order]],MM[],2,FALSE)</f>
        <v>232</v>
      </c>
      <c r="D2160" s="36" t="s">
        <v>88</v>
      </c>
      <c r="E2160" s="36" t="s">
        <v>89</v>
      </c>
      <c r="F2160" s="36" t="s">
        <v>91</v>
      </c>
      <c r="G2160" s="36" t="s">
        <v>92</v>
      </c>
      <c r="H2160" s="36"/>
      <c r="I2160" s="36">
        <v>0</v>
      </c>
    </row>
    <row r="2161" spans="1:9" x14ac:dyDescent="0.35">
      <c r="A2161" s="36">
        <v>1546526</v>
      </c>
      <c r="B2161" s="36" t="str">
        <f>VLOOKUP(AllData[[#This Row],[Order]],MM[],3,FALSE)</f>
        <v>V5757301200200Q</v>
      </c>
      <c r="C2161" s="36">
        <f>VLOOKUP(AllData[[#This Row],[Order]],MM[],2,FALSE)</f>
        <v>232</v>
      </c>
      <c r="D2161" s="36" t="s">
        <v>95</v>
      </c>
      <c r="E2161" s="36" t="s">
        <v>61</v>
      </c>
      <c r="F2161" s="36" t="s">
        <v>63</v>
      </c>
      <c r="G2161" s="36" t="s">
        <v>96</v>
      </c>
      <c r="H2161" s="36">
        <v>73.38000000000001</v>
      </c>
      <c r="I2161" s="36">
        <v>40</v>
      </c>
    </row>
    <row r="2162" spans="1:9" x14ac:dyDescent="0.35">
      <c r="A2162" s="36">
        <v>1546526</v>
      </c>
      <c r="B2162" s="36" t="str">
        <f>VLOOKUP(AllData[[#This Row],[Order]],MM[],3,FALSE)</f>
        <v>V5757301200200Q</v>
      </c>
      <c r="C2162" s="36">
        <f>VLOOKUP(AllData[[#This Row],[Order]],MM[],2,FALSE)</f>
        <v>232</v>
      </c>
      <c r="D2162" s="36" t="s">
        <v>97</v>
      </c>
      <c r="E2162" s="36" t="s">
        <v>69</v>
      </c>
      <c r="F2162" s="36" t="s">
        <v>70</v>
      </c>
      <c r="G2162" s="36" t="s">
        <v>98</v>
      </c>
      <c r="H2162" s="36">
        <v>20</v>
      </c>
      <c r="I2162" s="36">
        <v>20</v>
      </c>
    </row>
    <row r="2163" spans="1:9" x14ac:dyDescent="0.35">
      <c r="A2163" s="36">
        <v>1546526</v>
      </c>
      <c r="B2163" s="36" t="str">
        <f>VLOOKUP(AllData[[#This Row],[Order]],MM[],3,FALSE)</f>
        <v>V5757301200200Q</v>
      </c>
      <c r="C2163" s="36">
        <f>VLOOKUP(AllData[[#This Row],[Order]],MM[],2,FALSE)</f>
        <v>232</v>
      </c>
      <c r="D2163" s="36" t="s">
        <v>99</v>
      </c>
      <c r="E2163" s="36" t="s">
        <v>69</v>
      </c>
      <c r="F2163" s="36" t="s">
        <v>70</v>
      </c>
      <c r="G2163" s="36" t="s">
        <v>100</v>
      </c>
      <c r="H2163" s="36">
        <v>50</v>
      </c>
      <c r="I2163" s="36">
        <v>50</v>
      </c>
    </row>
    <row r="2164" spans="1:9" x14ac:dyDescent="0.35">
      <c r="A2164" s="36">
        <v>1546526</v>
      </c>
      <c r="B2164" s="36" t="str">
        <f>VLOOKUP(AllData[[#This Row],[Order]],MM[],3,FALSE)</f>
        <v>V5757301200200Q</v>
      </c>
      <c r="C2164" s="36">
        <f>VLOOKUP(AllData[[#This Row],[Order]],MM[],2,FALSE)</f>
        <v>232</v>
      </c>
      <c r="D2164" s="36" t="s">
        <v>101</v>
      </c>
      <c r="E2164" s="36" t="s">
        <v>102</v>
      </c>
      <c r="F2164" s="36" t="s">
        <v>100</v>
      </c>
      <c r="G2164" s="36" t="s">
        <v>103</v>
      </c>
      <c r="H2164" s="36">
        <v>10</v>
      </c>
      <c r="I2164" s="36">
        <v>10</v>
      </c>
    </row>
    <row r="2165" spans="1:9" x14ac:dyDescent="0.35">
      <c r="A2165" s="36">
        <v>1546526</v>
      </c>
      <c r="B2165" s="36" t="str">
        <f>VLOOKUP(AllData[[#This Row],[Order]],MM[],3,FALSE)</f>
        <v>V5757301200200Q</v>
      </c>
      <c r="C2165" s="36">
        <f>VLOOKUP(AllData[[#This Row],[Order]],MM[],2,FALSE)</f>
        <v>232</v>
      </c>
      <c r="D2165" s="36" t="s">
        <v>104</v>
      </c>
      <c r="E2165" s="36" t="s">
        <v>102</v>
      </c>
      <c r="F2165" s="36" t="s">
        <v>100</v>
      </c>
      <c r="G2165" s="36" t="s">
        <v>106</v>
      </c>
      <c r="H2165" s="36">
        <v>10</v>
      </c>
      <c r="I2165" s="36">
        <v>10</v>
      </c>
    </row>
    <row r="2166" spans="1:9" x14ac:dyDescent="0.35">
      <c r="A2166" s="36">
        <v>1546526</v>
      </c>
      <c r="B2166" s="36" t="str">
        <f>VLOOKUP(AllData[[#This Row],[Order]],MM[],3,FALSE)</f>
        <v>V5757301200200Q</v>
      </c>
      <c r="C2166" s="36">
        <f>VLOOKUP(AllData[[#This Row],[Order]],MM[],2,FALSE)</f>
        <v>232</v>
      </c>
      <c r="D2166" s="36" t="s">
        <v>60</v>
      </c>
      <c r="E2166" s="36" t="s">
        <v>61</v>
      </c>
      <c r="F2166" s="36" t="s">
        <v>63</v>
      </c>
      <c r="G2166" s="36" t="s">
        <v>108</v>
      </c>
      <c r="H2166" s="36">
        <v>1299.3599999999999</v>
      </c>
      <c r="I2166" s="36">
        <v>1</v>
      </c>
    </row>
    <row r="2167" spans="1:9" x14ac:dyDescent="0.35">
      <c r="A2167" s="36">
        <v>1546526</v>
      </c>
      <c r="B2167" s="36" t="str">
        <f>VLOOKUP(AllData[[#This Row],[Order]],MM[],3,FALSE)</f>
        <v>V5757301200200Q</v>
      </c>
      <c r="C2167" s="36">
        <f>VLOOKUP(AllData[[#This Row],[Order]],MM[],2,FALSE)</f>
        <v>232</v>
      </c>
      <c r="D2167" s="36" t="s">
        <v>82</v>
      </c>
      <c r="E2167" s="36" t="s">
        <v>83</v>
      </c>
      <c r="F2167" s="36" t="s">
        <v>84</v>
      </c>
      <c r="G2167" s="36" t="s">
        <v>110</v>
      </c>
      <c r="H2167" s="36"/>
      <c r="I2167" s="36">
        <v>5</v>
      </c>
    </row>
    <row r="2168" spans="1:9" x14ac:dyDescent="0.35">
      <c r="A2168" s="36">
        <v>1546527</v>
      </c>
      <c r="B2168" s="36" t="str">
        <f>VLOOKUP(AllData[[#This Row],[Order]],MM[],3,FALSE)</f>
        <v>V5757301200200R</v>
      </c>
      <c r="C2168" s="36">
        <f>VLOOKUP(AllData[[#This Row],[Order]],MM[],2,FALSE)</f>
        <v>232</v>
      </c>
      <c r="D2168" s="36" t="s">
        <v>60</v>
      </c>
      <c r="E2168" s="36" t="s">
        <v>61</v>
      </c>
      <c r="F2168" s="36" t="s">
        <v>63</v>
      </c>
      <c r="G2168" s="36" t="s">
        <v>64</v>
      </c>
      <c r="H2168" s="36">
        <v>6.7830000000000004</v>
      </c>
      <c r="I2168" s="36">
        <v>20</v>
      </c>
    </row>
    <row r="2169" spans="1:9" x14ac:dyDescent="0.35">
      <c r="A2169" s="36">
        <v>1546527</v>
      </c>
      <c r="B2169" s="36" t="str">
        <f>VLOOKUP(AllData[[#This Row],[Order]],MM[],3,FALSE)</f>
        <v>V5757301200200R</v>
      </c>
      <c r="C2169" s="36">
        <f>VLOOKUP(AllData[[#This Row],[Order]],MM[],2,FALSE)</f>
        <v>232</v>
      </c>
      <c r="D2169" s="36" t="s">
        <v>68</v>
      </c>
      <c r="E2169" s="36" t="s">
        <v>69</v>
      </c>
      <c r="F2169" s="36" t="s">
        <v>70</v>
      </c>
      <c r="G2169" s="36" t="s">
        <v>71</v>
      </c>
      <c r="H2169" s="36">
        <v>30</v>
      </c>
      <c r="I2169" s="36">
        <v>30</v>
      </c>
    </row>
    <row r="2170" spans="1:9" x14ac:dyDescent="0.35">
      <c r="A2170" s="36">
        <v>1546527</v>
      </c>
      <c r="B2170" s="36" t="str">
        <f>VLOOKUP(AllData[[#This Row],[Order]],MM[],3,FALSE)</f>
        <v>V5757301200200R</v>
      </c>
      <c r="C2170" s="36">
        <f>VLOOKUP(AllData[[#This Row],[Order]],MM[],2,FALSE)</f>
        <v>232</v>
      </c>
      <c r="D2170" s="36" t="s">
        <v>73</v>
      </c>
      <c r="E2170" s="36" t="s">
        <v>61</v>
      </c>
      <c r="F2170" s="36" t="s">
        <v>63</v>
      </c>
      <c r="G2170" s="36" t="s">
        <v>74</v>
      </c>
      <c r="H2170" s="36">
        <v>253.82</v>
      </c>
      <c r="I2170" s="36">
        <v>200</v>
      </c>
    </row>
    <row r="2171" spans="1:9" x14ac:dyDescent="0.35">
      <c r="A2171" s="36">
        <v>1546527</v>
      </c>
      <c r="B2171" s="36" t="str">
        <f>VLOOKUP(AllData[[#This Row],[Order]],MM[],3,FALSE)</f>
        <v>V5757301200200R</v>
      </c>
      <c r="C2171" s="36">
        <f>VLOOKUP(AllData[[#This Row],[Order]],MM[],2,FALSE)</f>
        <v>232</v>
      </c>
      <c r="D2171" s="36" t="s">
        <v>75</v>
      </c>
      <c r="E2171" s="36" t="s">
        <v>61</v>
      </c>
      <c r="F2171" s="36" t="s">
        <v>63</v>
      </c>
      <c r="G2171" s="36" t="s">
        <v>76</v>
      </c>
      <c r="H2171" s="36">
        <v>1200.9000000000001</v>
      </c>
      <c r="I2171" s="36">
        <v>500</v>
      </c>
    </row>
    <row r="2172" spans="1:9" x14ac:dyDescent="0.35">
      <c r="A2172" s="36">
        <v>1546527</v>
      </c>
      <c r="B2172" s="36" t="str">
        <f>VLOOKUP(AllData[[#This Row],[Order]],MM[],3,FALSE)</f>
        <v>V5757301200200R</v>
      </c>
      <c r="C2172" s="36">
        <f>VLOOKUP(AllData[[#This Row],[Order]],MM[],2,FALSE)</f>
        <v>232</v>
      </c>
      <c r="D2172" s="36" t="s">
        <v>78</v>
      </c>
      <c r="E2172" s="36" t="s">
        <v>69</v>
      </c>
      <c r="F2172" s="36" t="s">
        <v>70</v>
      </c>
      <c r="G2172" s="36" t="s">
        <v>79</v>
      </c>
      <c r="H2172" s="36">
        <v>20</v>
      </c>
      <c r="I2172" s="36">
        <v>20</v>
      </c>
    </row>
    <row r="2173" spans="1:9" x14ac:dyDescent="0.35">
      <c r="A2173" s="36">
        <v>1546527</v>
      </c>
      <c r="B2173" s="36" t="str">
        <f>VLOOKUP(AllData[[#This Row],[Order]],MM[],3,FALSE)</f>
        <v>V5757301200200R</v>
      </c>
      <c r="C2173" s="36">
        <f>VLOOKUP(AllData[[#This Row],[Order]],MM[],2,FALSE)</f>
        <v>232</v>
      </c>
      <c r="D2173" s="36" t="s">
        <v>80</v>
      </c>
      <c r="E2173" s="36" t="s">
        <v>69</v>
      </c>
      <c r="F2173" s="36" t="s">
        <v>70</v>
      </c>
      <c r="G2173" s="36" t="s">
        <v>81</v>
      </c>
      <c r="H2173" s="36">
        <v>20</v>
      </c>
      <c r="I2173" s="36">
        <v>20</v>
      </c>
    </row>
    <row r="2174" spans="1:9" x14ac:dyDescent="0.35">
      <c r="A2174" s="36">
        <v>1546527</v>
      </c>
      <c r="B2174" s="36" t="str">
        <f>VLOOKUP(AllData[[#This Row],[Order]],MM[],3,FALSE)</f>
        <v>V5757301200200R</v>
      </c>
      <c r="C2174" s="36">
        <f>VLOOKUP(AllData[[#This Row],[Order]],MM[],2,FALSE)</f>
        <v>232</v>
      </c>
      <c r="D2174" s="36" t="s">
        <v>82</v>
      </c>
      <c r="E2174" s="36" t="s">
        <v>83</v>
      </c>
      <c r="F2174" s="36" t="s">
        <v>84</v>
      </c>
      <c r="G2174" s="36" t="s">
        <v>84</v>
      </c>
      <c r="H2174" s="36">
        <v>330.33</v>
      </c>
      <c r="I2174" s="36">
        <v>450</v>
      </c>
    </row>
    <row r="2175" spans="1:9" x14ac:dyDescent="0.35">
      <c r="A2175" s="36">
        <v>1546527</v>
      </c>
      <c r="B2175" s="36" t="str">
        <f>VLOOKUP(AllData[[#This Row],[Order]],MM[],3,FALSE)</f>
        <v>V5757301200200R</v>
      </c>
      <c r="C2175" s="36">
        <f>VLOOKUP(AllData[[#This Row],[Order]],MM[],2,FALSE)</f>
        <v>232</v>
      </c>
      <c r="D2175" s="36" t="s">
        <v>85</v>
      </c>
      <c r="E2175" s="36" t="s">
        <v>86</v>
      </c>
      <c r="F2175" s="36" t="s">
        <v>87</v>
      </c>
      <c r="G2175" s="36" t="s">
        <v>87</v>
      </c>
      <c r="H2175" s="36">
        <v>20</v>
      </c>
      <c r="I2175" s="36">
        <v>20</v>
      </c>
    </row>
    <row r="2176" spans="1:9" x14ac:dyDescent="0.35">
      <c r="A2176" s="36">
        <v>1546527</v>
      </c>
      <c r="B2176" s="36" t="str">
        <f>VLOOKUP(AllData[[#This Row],[Order]],MM[],3,FALSE)</f>
        <v>V5757301200200R</v>
      </c>
      <c r="C2176" s="36">
        <f>VLOOKUP(AllData[[#This Row],[Order]],MM[],2,FALSE)</f>
        <v>232</v>
      </c>
      <c r="D2176" s="36" t="s">
        <v>88</v>
      </c>
      <c r="E2176" s="36" t="s">
        <v>89</v>
      </c>
      <c r="F2176" s="36" t="s">
        <v>91</v>
      </c>
      <c r="G2176" s="36" t="s">
        <v>92</v>
      </c>
      <c r="H2176" s="36"/>
      <c r="I2176" s="36">
        <v>0</v>
      </c>
    </row>
    <row r="2177" spans="1:9" x14ac:dyDescent="0.35">
      <c r="A2177" s="36">
        <v>1546527</v>
      </c>
      <c r="B2177" s="36" t="str">
        <f>VLOOKUP(AllData[[#This Row],[Order]],MM[],3,FALSE)</f>
        <v>V5757301200200R</v>
      </c>
      <c r="C2177" s="36">
        <f>VLOOKUP(AllData[[#This Row],[Order]],MM[],2,FALSE)</f>
        <v>232</v>
      </c>
      <c r="D2177" s="36" t="s">
        <v>95</v>
      </c>
      <c r="E2177" s="36" t="s">
        <v>61</v>
      </c>
      <c r="F2177" s="36" t="s">
        <v>63</v>
      </c>
      <c r="G2177" s="36" t="s">
        <v>96</v>
      </c>
      <c r="H2177" s="36">
        <v>17.132999999999999</v>
      </c>
      <c r="I2177" s="36">
        <v>40</v>
      </c>
    </row>
    <row r="2178" spans="1:9" x14ac:dyDescent="0.35">
      <c r="A2178" s="36">
        <v>1546527</v>
      </c>
      <c r="B2178" s="36" t="str">
        <f>VLOOKUP(AllData[[#This Row],[Order]],MM[],3,FALSE)</f>
        <v>V5757301200200R</v>
      </c>
      <c r="C2178" s="36">
        <f>VLOOKUP(AllData[[#This Row],[Order]],MM[],2,FALSE)</f>
        <v>232</v>
      </c>
      <c r="D2178" s="36" t="s">
        <v>97</v>
      </c>
      <c r="E2178" s="36" t="s">
        <v>69</v>
      </c>
      <c r="F2178" s="36" t="s">
        <v>70</v>
      </c>
      <c r="G2178" s="36" t="s">
        <v>98</v>
      </c>
      <c r="H2178" s="36">
        <v>20</v>
      </c>
      <c r="I2178" s="36">
        <v>20</v>
      </c>
    </row>
    <row r="2179" spans="1:9" x14ac:dyDescent="0.35">
      <c r="A2179" s="36">
        <v>1546527</v>
      </c>
      <c r="B2179" s="36" t="str">
        <f>VLOOKUP(AllData[[#This Row],[Order]],MM[],3,FALSE)</f>
        <v>V5757301200200R</v>
      </c>
      <c r="C2179" s="36">
        <f>VLOOKUP(AllData[[#This Row],[Order]],MM[],2,FALSE)</f>
        <v>232</v>
      </c>
      <c r="D2179" s="36" t="s">
        <v>99</v>
      </c>
      <c r="E2179" s="36" t="s">
        <v>69</v>
      </c>
      <c r="F2179" s="36" t="s">
        <v>70</v>
      </c>
      <c r="G2179" s="36" t="s">
        <v>100</v>
      </c>
      <c r="H2179" s="36">
        <v>50</v>
      </c>
      <c r="I2179" s="36">
        <v>50</v>
      </c>
    </row>
    <row r="2180" spans="1:9" x14ac:dyDescent="0.35">
      <c r="A2180" s="36">
        <v>1546527</v>
      </c>
      <c r="B2180" s="36" t="str">
        <f>VLOOKUP(AllData[[#This Row],[Order]],MM[],3,FALSE)</f>
        <v>V5757301200200R</v>
      </c>
      <c r="C2180" s="36">
        <f>VLOOKUP(AllData[[#This Row],[Order]],MM[],2,FALSE)</f>
        <v>232</v>
      </c>
      <c r="D2180" s="36" t="s">
        <v>101</v>
      </c>
      <c r="E2180" s="36" t="s">
        <v>102</v>
      </c>
      <c r="F2180" s="36" t="s">
        <v>100</v>
      </c>
      <c r="G2180" s="36" t="s">
        <v>103</v>
      </c>
      <c r="H2180" s="36">
        <v>10</v>
      </c>
      <c r="I2180" s="36">
        <v>10</v>
      </c>
    </row>
    <row r="2181" spans="1:9" x14ac:dyDescent="0.35">
      <c r="A2181" s="36">
        <v>1546527</v>
      </c>
      <c r="B2181" s="36" t="str">
        <f>VLOOKUP(AllData[[#This Row],[Order]],MM[],3,FALSE)</f>
        <v>V5757301200200R</v>
      </c>
      <c r="C2181" s="36">
        <f>VLOOKUP(AllData[[#This Row],[Order]],MM[],2,FALSE)</f>
        <v>232</v>
      </c>
      <c r="D2181" s="36" t="s">
        <v>104</v>
      </c>
      <c r="E2181" s="36" t="s">
        <v>102</v>
      </c>
      <c r="F2181" s="36" t="s">
        <v>100</v>
      </c>
      <c r="G2181" s="36" t="s">
        <v>106</v>
      </c>
      <c r="H2181" s="36">
        <v>10</v>
      </c>
      <c r="I2181" s="36">
        <v>10</v>
      </c>
    </row>
    <row r="2182" spans="1:9" x14ac:dyDescent="0.35">
      <c r="A2182" s="36">
        <v>1546527</v>
      </c>
      <c r="B2182" s="36" t="str">
        <f>VLOOKUP(AllData[[#This Row],[Order]],MM[],3,FALSE)</f>
        <v>V5757301200200R</v>
      </c>
      <c r="C2182" s="36">
        <f>VLOOKUP(AllData[[#This Row],[Order]],MM[],2,FALSE)</f>
        <v>232</v>
      </c>
      <c r="D2182" s="36" t="s">
        <v>60</v>
      </c>
      <c r="E2182" s="36" t="s">
        <v>61</v>
      </c>
      <c r="F2182" s="36" t="s">
        <v>63</v>
      </c>
      <c r="G2182" s="36" t="s">
        <v>108</v>
      </c>
      <c r="H2182" s="36">
        <v>229.62</v>
      </c>
      <c r="I2182" s="36">
        <v>1</v>
      </c>
    </row>
    <row r="2183" spans="1:9" x14ac:dyDescent="0.35">
      <c r="A2183" s="36">
        <v>1546527</v>
      </c>
      <c r="B2183" s="36" t="str">
        <f>VLOOKUP(AllData[[#This Row],[Order]],MM[],3,FALSE)</f>
        <v>V5757301200200R</v>
      </c>
      <c r="C2183" s="36">
        <f>VLOOKUP(AllData[[#This Row],[Order]],MM[],2,FALSE)</f>
        <v>232</v>
      </c>
      <c r="D2183" s="36" t="s">
        <v>82</v>
      </c>
      <c r="E2183" s="36" t="s">
        <v>83</v>
      </c>
      <c r="F2183" s="36" t="s">
        <v>84</v>
      </c>
      <c r="G2183" s="36" t="s">
        <v>110</v>
      </c>
      <c r="H2183" s="36"/>
      <c r="I2183" s="36">
        <v>5</v>
      </c>
    </row>
    <row r="2184" spans="1:9" x14ac:dyDescent="0.35">
      <c r="A2184" s="36">
        <v>1546528</v>
      </c>
      <c r="B2184" s="36" t="str">
        <f>VLOOKUP(AllData[[#This Row],[Order]],MM[],3,FALSE)</f>
        <v>V5757321200400</v>
      </c>
      <c r="C2184" s="36">
        <f>VLOOKUP(AllData[[#This Row],[Order]],MM[],2,FALSE)</f>
        <v>232</v>
      </c>
      <c r="D2184" s="36" t="s">
        <v>60</v>
      </c>
      <c r="E2184" s="36" t="s">
        <v>61</v>
      </c>
      <c r="F2184" s="36" t="s">
        <v>63</v>
      </c>
      <c r="G2184" s="36" t="s">
        <v>64</v>
      </c>
      <c r="H2184" s="36">
        <v>24.382999999999999</v>
      </c>
      <c r="I2184" s="36">
        <v>20</v>
      </c>
    </row>
    <row r="2185" spans="1:9" x14ac:dyDescent="0.35">
      <c r="A2185" s="36">
        <v>1546528</v>
      </c>
      <c r="B2185" s="36" t="str">
        <f>VLOOKUP(AllData[[#This Row],[Order]],MM[],3,FALSE)</f>
        <v>V5757321200400</v>
      </c>
      <c r="C2185" s="36">
        <f>VLOOKUP(AllData[[#This Row],[Order]],MM[],2,FALSE)</f>
        <v>232</v>
      </c>
      <c r="D2185" s="36" t="s">
        <v>68</v>
      </c>
      <c r="E2185" s="36" t="s">
        <v>69</v>
      </c>
      <c r="F2185" s="36" t="s">
        <v>70</v>
      </c>
      <c r="G2185" s="36" t="s">
        <v>71</v>
      </c>
      <c r="H2185" s="36">
        <v>30</v>
      </c>
      <c r="I2185" s="36">
        <v>30</v>
      </c>
    </row>
    <row r="2186" spans="1:9" x14ac:dyDescent="0.35">
      <c r="A2186" s="36">
        <v>1546528</v>
      </c>
      <c r="B2186" s="36" t="str">
        <f>VLOOKUP(AllData[[#This Row],[Order]],MM[],3,FALSE)</f>
        <v>V5757321200400</v>
      </c>
      <c r="C2186" s="36">
        <f>VLOOKUP(AllData[[#This Row],[Order]],MM[],2,FALSE)</f>
        <v>232</v>
      </c>
      <c r="D2186" s="36" t="s">
        <v>73</v>
      </c>
      <c r="E2186" s="36" t="s">
        <v>61</v>
      </c>
      <c r="F2186" s="36" t="s">
        <v>63</v>
      </c>
      <c r="G2186" s="36" t="s">
        <v>74</v>
      </c>
      <c r="H2186" s="36">
        <v>143.94300000000001</v>
      </c>
      <c r="I2186" s="36">
        <v>200</v>
      </c>
    </row>
    <row r="2187" spans="1:9" x14ac:dyDescent="0.35">
      <c r="A2187" s="36">
        <v>1546528</v>
      </c>
      <c r="B2187" s="36" t="str">
        <f>VLOOKUP(AllData[[#This Row],[Order]],MM[],3,FALSE)</f>
        <v>V5757321200400</v>
      </c>
      <c r="C2187" s="36">
        <f>VLOOKUP(AllData[[#This Row],[Order]],MM[],2,FALSE)</f>
        <v>232</v>
      </c>
      <c r="D2187" s="36" t="s">
        <v>75</v>
      </c>
      <c r="E2187" s="36" t="s">
        <v>61</v>
      </c>
      <c r="F2187" s="36" t="s">
        <v>63</v>
      </c>
      <c r="G2187" s="36" t="s">
        <v>76</v>
      </c>
      <c r="H2187" s="36">
        <v>299.22000000000003</v>
      </c>
      <c r="I2187" s="36">
        <v>500</v>
      </c>
    </row>
    <row r="2188" spans="1:9" x14ac:dyDescent="0.35">
      <c r="A2188" s="36">
        <v>1546528</v>
      </c>
      <c r="B2188" s="36" t="str">
        <f>VLOOKUP(AllData[[#This Row],[Order]],MM[],3,FALSE)</f>
        <v>V5757321200400</v>
      </c>
      <c r="C2188" s="36">
        <f>VLOOKUP(AllData[[#This Row],[Order]],MM[],2,FALSE)</f>
        <v>232</v>
      </c>
      <c r="D2188" s="36" t="s">
        <v>78</v>
      </c>
      <c r="E2188" s="36" t="s">
        <v>69</v>
      </c>
      <c r="F2188" s="36" t="s">
        <v>70</v>
      </c>
      <c r="G2188" s="36" t="s">
        <v>79</v>
      </c>
      <c r="H2188" s="36">
        <v>20</v>
      </c>
      <c r="I2188" s="36">
        <v>20</v>
      </c>
    </row>
    <row r="2189" spans="1:9" x14ac:dyDescent="0.35">
      <c r="A2189" s="36">
        <v>1546528</v>
      </c>
      <c r="B2189" s="36" t="str">
        <f>VLOOKUP(AllData[[#This Row],[Order]],MM[],3,FALSE)</f>
        <v>V5757321200400</v>
      </c>
      <c r="C2189" s="36">
        <f>VLOOKUP(AllData[[#This Row],[Order]],MM[],2,FALSE)</f>
        <v>232</v>
      </c>
      <c r="D2189" s="36" t="s">
        <v>80</v>
      </c>
      <c r="E2189" s="36" t="s">
        <v>69</v>
      </c>
      <c r="F2189" s="36" t="s">
        <v>70</v>
      </c>
      <c r="G2189" s="36" t="s">
        <v>81</v>
      </c>
      <c r="H2189" s="36">
        <v>20</v>
      </c>
      <c r="I2189" s="36">
        <v>20</v>
      </c>
    </row>
    <row r="2190" spans="1:9" x14ac:dyDescent="0.35">
      <c r="A2190" s="36">
        <v>1546528</v>
      </c>
      <c r="B2190" s="36" t="str">
        <f>VLOOKUP(AllData[[#This Row],[Order]],MM[],3,FALSE)</f>
        <v>V5757321200400</v>
      </c>
      <c r="C2190" s="36">
        <f>VLOOKUP(AllData[[#This Row],[Order]],MM[],2,FALSE)</f>
        <v>232</v>
      </c>
      <c r="D2190" s="36" t="s">
        <v>82</v>
      </c>
      <c r="E2190" s="36" t="s">
        <v>83</v>
      </c>
      <c r="F2190" s="36" t="s">
        <v>84</v>
      </c>
      <c r="G2190" s="36" t="s">
        <v>84</v>
      </c>
      <c r="H2190" s="36">
        <v>147.99700000000001</v>
      </c>
      <c r="I2190" s="36">
        <v>450</v>
      </c>
    </row>
    <row r="2191" spans="1:9" x14ac:dyDescent="0.35">
      <c r="A2191" s="36">
        <v>1546528</v>
      </c>
      <c r="B2191" s="36" t="str">
        <f>VLOOKUP(AllData[[#This Row],[Order]],MM[],3,FALSE)</f>
        <v>V5757321200400</v>
      </c>
      <c r="C2191" s="36">
        <f>VLOOKUP(AllData[[#This Row],[Order]],MM[],2,FALSE)</f>
        <v>232</v>
      </c>
      <c r="D2191" s="36" t="s">
        <v>85</v>
      </c>
      <c r="E2191" s="36" t="s">
        <v>86</v>
      </c>
      <c r="F2191" s="36" t="s">
        <v>87</v>
      </c>
      <c r="G2191" s="36" t="s">
        <v>87</v>
      </c>
      <c r="H2191" s="36">
        <v>20</v>
      </c>
      <c r="I2191" s="36">
        <v>20</v>
      </c>
    </row>
    <row r="2192" spans="1:9" x14ac:dyDescent="0.35">
      <c r="A2192" s="36">
        <v>1546528</v>
      </c>
      <c r="B2192" s="36" t="str">
        <f>VLOOKUP(AllData[[#This Row],[Order]],MM[],3,FALSE)</f>
        <v>V5757321200400</v>
      </c>
      <c r="C2192" s="36">
        <f>VLOOKUP(AllData[[#This Row],[Order]],MM[],2,FALSE)</f>
        <v>232</v>
      </c>
      <c r="D2192" s="36" t="s">
        <v>95</v>
      </c>
      <c r="E2192" s="36" t="s">
        <v>61</v>
      </c>
      <c r="F2192" s="36" t="s">
        <v>63</v>
      </c>
      <c r="G2192" s="36" t="s">
        <v>96</v>
      </c>
      <c r="H2192" s="36">
        <v>33.4</v>
      </c>
      <c r="I2192" s="36">
        <v>40</v>
      </c>
    </row>
    <row r="2193" spans="1:9" x14ac:dyDescent="0.35">
      <c r="A2193" s="36">
        <v>1546528</v>
      </c>
      <c r="B2193" s="36" t="str">
        <f>VLOOKUP(AllData[[#This Row],[Order]],MM[],3,FALSE)</f>
        <v>V5757321200400</v>
      </c>
      <c r="C2193" s="36">
        <f>VLOOKUP(AllData[[#This Row],[Order]],MM[],2,FALSE)</f>
        <v>232</v>
      </c>
      <c r="D2193" s="36" t="s">
        <v>97</v>
      </c>
      <c r="E2193" s="36" t="s">
        <v>69</v>
      </c>
      <c r="F2193" s="36" t="s">
        <v>70</v>
      </c>
      <c r="G2193" s="36" t="s">
        <v>98</v>
      </c>
      <c r="H2193" s="36">
        <v>20</v>
      </c>
      <c r="I2193" s="36">
        <v>20</v>
      </c>
    </row>
    <row r="2194" spans="1:9" x14ac:dyDescent="0.35">
      <c r="A2194" s="36">
        <v>1546528</v>
      </c>
      <c r="B2194" s="36" t="str">
        <f>VLOOKUP(AllData[[#This Row],[Order]],MM[],3,FALSE)</f>
        <v>V5757321200400</v>
      </c>
      <c r="C2194" s="36">
        <f>VLOOKUP(AllData[[#This Row],[Order]],MM[],2,FALSE)</f>
        <v>232</v>
      </c>
      <c r="D2194" s="36" t="s">
        <v>99</v>
      </c>
      <c r="E2194" s="36" t="s">
        <v>69</v>
      </c>
      <c r="F2194" s="36" t="s">
        <v>70</v>
      </c>
      <c r="G2194" s="36" t="s">
        <v>100</v>
      </c>
      <c r="H2194" s="36">
        <v>50</v>
      </c>
      <c r="I2194" s="36">
        <v>50</v>
      </c>
    </row>
    <row r="2195" spans="1:9" x14ac:dyDescent="0.35">
      <c r="A2195" s="36">
        <v>1546528</v>
      </c>
      <c r="B2195" s="36" t="str">
        <f>VLOOKUP(AllData[[#This Row],[Order]],MM[],3,FALSE)</f>
        <v>V5757321200400</v>
      </c>
      <c r="C2195" s="36">
        <f>VLOOKUP(AllData[[#This Row],[Order]],MM[],2,FALSE)</f>
        <v>232</v>
      </c>
      <c r="D2195" s="36" t="s">
        <v>104</v>
      </c>
      <c r="E2195" s="36" t="s">
        <v>102</v>
      </c>
      <c r="F2195" s="36" t="s">
        <v>100</v>
      </c>
      <c r="G2195" s="36" t="s">
        <v>106</v>
      </c>
      <c r="H2195" s="36">
        <v>10</v>
      </c>
      <c r="I2195" s="36">
        <v>10</v>
      </c>
    </row>
    <row r="2196" spans="1:9" x14ac:dyDescent="0.35">
      <c r="A2196" s="36">
        <v>1546528</v>
      </c>
      <c r="B2196" s="36" t="str">
        <f>VLOOKUP(AllData[[#This Row],[Order]],MM[],3,FALSE)</f>
        <v>V5757321200400</v>
      </c>
      <c r="C2196" s="36">
        <f>VLOOKUP(AllData[[#This Row],[Order]],MM[],2,FALSE)</f>
        <v>232</v>
      </c>
      <c r="D2196" s="36" t="s">
        <v>60</v>
      </c>
      <c r="E2196" s="36" t="s">
        <v>61</v>
      </c>
      <c r="F2196" s="36" t="s">
        <v>63</v>
      </c>
      <c r="G2196" s="36" t="s">
        <v>108</v>
      </c>
      <c r="H2196" s="36">
        <v>1346.433</v>
      </c>
      <c r="I2196" s="36">
        <v>1</v>
      </c>
    </row>
    <row r="2197" spans="1:9" x14ac:dyDescent="0.35">
      <c r="A2197" s="36">
        <v>1546528</v>
      </c>
      <c r="B2197" s="36" t="str">
        <f>VLOOKUP(AllData[[#This Row],[Order]],MM[],3,FALSE)</f>
        <v>V5757321200400</v>
      </c>
      <c r="C2197" s="36">
        <f>VLOOKUP(AllData[[#This Row],[Order]],MM[],2,FALSE)</f>
        <v>232</v>
      </c>
      <c r="D2197" s="36" t="s">
        <v>82</v>
      </c>
      <c r="E2197" s="36" t="s">
        <v>83</v>
      </c>
      <c r="F2197" s="36" t="s">
        <v>84</v>
      </c>
      <c r="G2197" s="36" t="s">
        <v>110</v>
      </c>
      <c r="H2197" s="36"/>
      <c r="I2197" s="36">
        <v>5</v>
      </c>
    </row>
    <row r="2198" spans="1:9" x14ac:dyDescent="0.35">
      <c r="A2198" s="36">
        <v>1546528</v>
      </c>
      <c r="B2198" s="36" t="str">
        <f>VLOOKUP(AllData[[#This Row],[Order]],MM[],3,FALSE)</f>
        <v>V5757321200400</v>
      </c>
      <c r="C2198" s="36">
        <f>VLOOKUP(AllData[[#This Row],[Order]],MM[],2,FALSE)</f>
        <v>232</v>
      </c>
      <c r="D2198" s="36" t="s">
        <v>82</v>
      </c>
      <c r="E2198" s="36" t="s">
        <v>83</v>
      </c>
      <c r="F2198" s="36" t="s">
        <v>84</v>
      </c>
      <c r="G2198" s="36" t="s">
        <v>134</v>
      </c>
      <c r="H2198" s="36"/>
      <c r="I2198" s="36">
        <v>5</v>
      </c>
    </row>
    <row r="2199" spans="1:9" x14ac:dyDescent="0.35">
      <c r="A2199" s="36">
        <v>1546528</v>
      </c>
      <c r="B2199" s="36" t="str">
        <f>VLOOKUP(AllData[[#This Row],[Order]],MM[],3,FALSE)</f>
        <v>V5757321200400</v>
      </c>
      <c r="C2199" s="36">
        <f>VLOOKUP(AllData[[#This Row],[Order]],MM[],2,FALSE)</f>
        <v>232</v>
      </c>
      <c r="D2199" s="36" t="s">
        <v>82</v>
      </c>
      <c r="E2199" s="36" t="s">
        <v>83</v>
      </c>
      <c r="F2199" s="36" t="s">
        <v>84</v>
      </c>
      <c r="G2199" s="36" t="s">
        <v>136</v>
      </c>
      <c r="H2199" s="36"/>
      <c r="I2199" s="36">
        <v>5</v>
      </c>
    </row>
    <row r="2200" spans="1:9" x14ac:dyDescent="0.35">
      <c r="A2200" s="36">
        <v>1546528</v>
      </c>
      <c r="B2200" s="36" t="str">
        <f>VLOOKUP(AllData[[#This Row],[Order]],MM[],3,FALSE)</f>
        <v>V5757321200400</v>
      </c>
      <c r="C2200" s="36">
        <f>VLOOKUP(AllData[[#This Row],[Order]],MM[],2,FALSE)</f>
        <v>232</v>
      </c>
      <c r="D2200" s="36" t="s">
        <v>73</v>
      </c>
      <c r="E2200" s="36" t="s">
        <v>89</v>
      </c>
      <c r="F2200" s="36" t="s">
        <v>91</v>
      </c>
      <c r="G2200" s="36" t="s">
        <v>138</v>
      </c>
      <c r="H2200" s="36"/>
      <c r="I2200" s="36">
        <v>5</v>
      </c>
    </row>
    <row r="2201" spans="1:9" x14ac:dyDescent="0.35">
      <c r="A2201" s="36">
        <v>1546529</v>
      </c>
      <c r="B2201" s="36" t="str">
        <f>VLOOKUP(AllData[[#This Row],[Order]],MM[],3,FALSE)</f>
        <v>V5757321200600</v>
      </c>
      <c r="C2201" s="36">
        <f>VLOOKUP(AllData[[#This Row],[Order]],MM[],2,FALSE)</f>
        <v>232</v>
      </c>
      <c r="D2201" s="36" t="s">
        <v>60</v>
      </c>
      <c r="E2201" s="36" t="s">
        <v>61</v>
      </c>
      <c r="F2201" s="36" t="s">
        <v>63</v>
      </c>
      <c r="G2201" s="36" t="s">
        <v>139</v>
      </c>
      <c r="H2201" s="36">
        <v>6.9</v>
      </c>
      <c r="I2201" s="36">
        <v>20</v>
      </c>
    </row>
    <row r="2202" spans="1:9" x14ac:dyDescent="0.35">
      <c r="A2202" s="36">
        <v>1546529</v>
      </c>
      <c r="B2202" s="36" t="str">
        <f>VLOOKUP(AllData[[#This Row],[Order]],MM[],3,FALSE)</f>
        <v>V5757321200600</v>
      </c>
      <c r="C2202" s="36">
        <f>VLOOKUP(AllData[[#This Row],[Order]],MM[],2,FALSE)</f>
        <v>232</v>
      </c>
      <c r="D2202" s="36" t="s">
        <v>68</v>
      </c>
      <c r="E2202" s="36" t="s">
        <v>69</v>
      </c>
      <c r="F2202" s="36" t="s">
        <v>70</v>
      </c>
      <c r="G2202" s="36" t="s">
        <v>71</v>
      </c>
      <c r="H2202" s="36">
        <v>30</v>
      </c>
      <c r="I2202" s="36">
        <v>30</v>
      </c>
    </row>
    <row r="2203" spans="1:9" x14ac:dyDescent="0.35">
      <c r="A2203" s="36">
        <v>1546529</v>
      </c>
      <c r="B2203" s="36" t="str">
        <f>VLOOKUP(AllData[[#This Row],[Order]],MM[],3,FALSE)</f>
        <v>V5757321200600</v>
      </c>
      <c r="C2203" s="36">
        <f>VLOOKUP(AllData[[#This Row],[Order]],MM[],2,FALSE)</f>
        <v>232</v>
      </c>
      <c r="D2203" s="36" t="s">
        <v>73</v>
      </c>
      <c r="E2203" s="36" t="s">
        <v>61</v>
      </c>
      <c r="F2203" s="36" t="s">
        <v>63</v>
      </c>
      <c r="G2203" s="36" t="s">
        <v>74</v>
      </c>
      <c r="H2203" s="36">
        <v>232.85999999999999</v>
      </c>
      <c r="I2203" s="36">
        <v>200</v>
      </c>
    </row>
    <row r="2204" spans="1:9" x14ac:dyDescent="0.35">
      <c r="A2204" s="36">
        <v>1546529</v>
      </c>
      <c r="B2204" s="36" t="str">
        <f>VLOOKUP(AllData[[#This Row],[Order]],MM[],3,FALSE)</f>
        <v>V5757321200600</v>
      </c>
      <c r="C2204" s="36">
        <f>VLOOKUP(AllData[[#This Row],[Order]],MM[],2,FALSE)</f>
        <v>232</v>
      </c>
      <c r="D2204" s="36" t="s">
        <v>75</v>
      </c>
      <c r="E2204" s="36" t="s">
        <v>61</v>
      </c>
      <c r="F2204" s="36" t="s">
        <v>63</v>
      </c>
      <c r="G2204" s="36" t="s">
        <v>76</v>
      </c>
      <c r="H2204" s="36">
        <v>1130.8200000000002</v>
      </c>
      <c r="I2204" s="36">
        <v>500</v>
      </c>
    </row>
    <row r="2205" spans="1:9" x14ac:dyDescent="0.35">
      <c r="A2205" s="36">
        <v>1546529</v>
      </c>
      <c r="B2205" s="36" t="str">
        <f>VLOOKUP(AllData[[#This Row],[Order]],MM[],3,FALSE)</f>
        <v>V5757321200600</v>
      </c>
      <c r="C2205" s="36">
        <f>VLOOKUP(AllData[[#This Row],[Order]],MM[],2,FALSE)</f>
        <v>232</v>
      </c>
      <c r="D2205" s="36" t="s">
        <v>78</v>
      </c>
      <c r="E2205" s="36" t="s">
        <v>69</v>
      </c>
      <c r="F2205" s="36" t="s">
        <v>70</v>
      </c>
      <c r="G2205" s="36" t="s">
        <v>79</v>
      </c>
      <c r="H2205" s="36">
        <v>20</v>
      </c>
      <c r="I2205" s="36">
        <v>20</v>
      </c>
    </row>
    <row r="2206" spans="1:9" x14ac:dyDescent="0.35">
      <c r="A2206" s="36">
        <v>1546529</v>
      </c>
      <c r="B2206" s="36" t="str">
        <f>VLOOKUP(AllData[[#This Row],[Order]],MM[],3,FALSE)</f>
        <v>V5757321200600</v>
      </c>
      <c r="C2206" s="36">
        <f>VLOOKUP(AllData[[#This Row],[Order]],MM[],2,FALSE)</f>
        <v>232</v>
      </c>
      <c r="D2206" s="36" t="s">
        <v>80</v>
      </c>
      <c r="E2206" s="36" t="s">
        <v>69</v>
      </c>
      <c r="F2206" s="36" t="s">
        <v>70</v>
      </c>
      <c r="G2206" s="36" t="s">
        <v>81</v>
      </c>
      <c r="H2206" s="36">
        <v>20</v>
      </c>
      <c r="I2206" s="36">
        <v>20</v>
      </c>
    </row>
    <row r="2207" spans="1:9" x14ac:dyDescent="0.35">
      <c r="A2207" s="36">
        <v>1546529</v>
      </c>
      <c r="B2207" s="36" t="str">
        <f>VLOOKUP(AllData[[#This Row],[Order]],MM[],3,FALSE)</f>
        <v>V5757321200600</v>
      </c>
      <c r="C2207" s="36">
        <f>VLOOKUP(AllData[[#This Row],[Order]],MM[],2,FALSE)</f>
        <v>232</v>
      </c>
      <c r="D2207" s="36" t="s">
        <v>82</v>
      </c>
      <c r="E2207" s="36" t="s">
        <v>83</v>
      </c>
      <c r="F2207" s="36" t="s">
        <v>84</v>
      </c>
      <c r="G2207" s="36" t="s">
        <v>84</v>
      </c>
      <c r="H2207" s="36">
        <v>515.1</v>
      </c>
      <c r="I2207" s="36">
        <v>450</v>
      </c>
    </row>
    <row r="2208" spans="1:9" x14ac:dyDescent="0.35">
      <c r="A2208" s="36">
        <v>1546529</v>
      </c>
      <c r="B2208" s="36" t="str">
        <f>VLOOKUP(AllData[[#This Row],[Order]],MM[],3,FALSE)</f>
        <v>V5757321200600</v>
      </c>
      <c r="C2208" s="36">
        <f>VLOOKUP(AllData[[#This Row],[Order]],MM[],2,FALSE)</f>
        <v>232</v>
      </c>
      <c r="D2208" s="36" t="s">
        <v>85</v>
      </c>
      <c r="E2208" s="36" t="s">
        <v>86</v>
      </c>
      <c r="F2208" s="36" t="s">
        <v>87</v>
      </c>
      <c r="G2208" s="36" t="s">
        <v>87</v>
      </c>
      <c r="H2208" s="36">
        <v>20</v>
      </c>
      <c r="I2208" s="36">
        <v>20</v>
      </c>
    </row>
    <row r="2209" spans="1:9" x14ac:dyDescent="0.35">
      <c r="A2209" s="36">
        <v>1546529</v>
      </c>
      <c r="B2209" s="36" t="str">
        <f>VLOOKUP(AllData[[#This Row],[Order]],MM[],3,FALSE)</f>
        <v>V5757321200600</v>
      </c>
      <c r="C2209" s="36">
        <f>VLOOKUP(AllData[[#This Row],[Order]],MM[],2,FALSE)</f>
        <v>232</v>
      </c>
      <c r="D2209" s="36" t="s">
        <v>88</v>
      </c>
      <c r="E2209" s="36" t="s">
        <v>89</v>
      </c>
      <c r="F2209" s="36" t="s">
        <v>91</v>
      </c>
      <c r="G2209" s="36" t="s">
        <v>92</v>
      </c>
      <c r="H2209" s="36"/>
      <c r="I2209" s="36">
        <v>0</v>
      </c>
    </row>
    <row r="2210" spans="1:9" x14ac:dyDescent="0.35">
      <c r="A2210" s="36">
        <v>1546529</v>
      </c>
      <c r="B2210" s="36" t="str">
        <f>VLOOKUP(AllData[[#This Row],[Order]],MM[],3,FALSE)</f>
        <v>V5757321200600</v>
      </c>
      <c r="C2210" s="36">
        <f>VLOOKUP(AllData[[#This Row],[Order]],MM[],2,FALSE)</f>
        <v>232</v>
      </c>
      <c r="D2210" s="36" t="s">
        <v>95</v>
      </c>
      <c r="E2210" s="36" t="s">
        <v>61</v>
      </c>
      <c r="F2210" s="36" t="s">
        <v>63</v>
      </c>
      <c r="G2210" s="36" t="s">
        <v>96</v>
      </c>
      <c r="H2210" s="36">
        <v>105.6</v>
      </c>
      <c r="I2210" s="36">
        <v>40</v>
      </c>
    </row>
    <row r="2211" spans="1:9" x14ac:dyDescent="0.35">
      <c r="A2211" s="36">
        <v>1546529</v>
      </c>
      <c r="B2211" s="36" t="str">
        <f>VLOOKUP(AllData[[#This Row],[Order]],MM[],3,FALSE)</f>
        <v>V5757321200600</v>
      </c>
      <c r="C2211" s="36">
        <f>VLOOKUP(AllData[[#This Row],[Order]],MM[],2,FALSE)</f>
        <v>232</v>
      </c>
      <c r="D2211" s="36" t="s">
        <v>97</v>
      </c>
      <c r="E2211" s="36" t="s">
        <v>69</v>
      </c>
      <c r="F2211" s="36" t="s">
        <v>70</v>
      </c>
      <c r="G2211" s="36" t="s">
        <v>98</v>
      </c>
      <c r="H2211" s="36">
        <v>20</v>
      </c>
      <c r="I2211" s="36">
        <v>20</v>
      </c>
    </row>
    <row r="2212" spans="1:9" x14ac:dyDescent="0.35">
      <c r="A2212" s="36">
        <v>1546529</v>
      </c>
      <c r="B2212" s="36" t="str">
        <f>VLOOKUP(AllData[[#This Row],[Order]],MM[],3,FALSE)</f>
        <v>V5757321200600</v>
      </c>
      <c r="C2212" s="36">
        <f>VLOOKUP(AllData[[#This Row],[Order]],MM[],2,FALSE)</f>
        <v>232</v>
      </c>
      <c r="D2212" s="36" t="s">
        <v>99</v>
      </c>
      <c r="E2212" s="36" t="s">
        <v>69</v>
      </c>
      <c r="F2212" s="36" t="s">
        <v>70</v>
      </c>
      <c r="G2212" s="36" t="s">
        <v>100</v>
      </c>
      <c r="H2212" s="36">
        <v>50</v>
      </c>
      <c r="I2212" s="36">
        <v>50</v>
      </c>
    </row>
    <row r="2213" spans="1:9" x14ac:dyDescent="0.35">
      <c r="A2213" s="36">
        <v>1546529</v>
      </c>
      <c r="B2213" s="36" t="str">
        <f>VLOOKUP(AllData[[#This Row],[Order]],MM[],3,FALSE)</f>
        <v>V5757321200600</v>
      </c>
      <c r="C2213" s="36">
        <f>VLOOKUP(AllData[[#This Row],[Order]],MM[],2,FALSE)</f>
        <v>232</v>
      </c>
      <c r="D2213" s="36" t="s">
        <v>101</v>
      </c>
      <c r="E2213" s="36" t="s">
        <v>102</v>
      </c>
      <c r="F2213" s="36" t="s">
        <v>100</v>
      </c>
      <c r="G2213" s="36" t="s">
        <v>103</v>
      </c>
      <c r="H2213" s="36">
        <v>10</v>
      </c>
      <c r="I2213" s="36">
        <v>10</v>
      </c>
    </row>
    <row r="2214" spans="1:9" x14ac:dyDescent="0.35">
      <c r="A2214" s="36">
        <v>1546529</v>
      </c>
      <c r="B2214" s="36" t="str">
        <f>VLOOKUP(AllData[[#This Row],[Order]],MM[],3,FALSE)</f>
        <v>V5757321200600</v>
      </c>
      <c r="C2214" s="36">
        <f>VLOOKUP(AllData[[#This Row],[Order]],MM[],2,FALSE)</f>
        <v>232</v>
      </c>
      <c r="D2214" s="36" t="s">
        <v>104</v>
      </c>
      <c r="E2214" s="36" t="s">
        <v>102</v>
      </c>
      <c r="F2214" s="36" t="s">
        <v>100</v>
      </c>
      <c r="G2214" s="36" t="s">
        <v>106</v>
      </c>
      <c r="H2214" s="36">
        <v>10</v>
      </c>
      <c r="I2214" s="36">
        <v>10</v>
      </c>
    </row>
    <row r="2215" spans="1:9" x14ac:dyDescent="0.35">
      <c r="A2215" s="36">
        <v>1546529</v>
      </c>
      <c r="B2215" s="36" t="str">
        <f>VLOOKUP(AllData[[#This Row],[Order]],MM[],3,FALSE)</f>
        <v>V5757321200600</v>
      </c>
      <c r="C2215" s="36">
        <f>VLOOKUP(AllData[[#This Row],[Order]],MM[],2,FALSE)</f>
        <v>232</v>
      </c>
      <c r="D2215" s="36" t="s">
        <v>60</v>
      </c>
      <c r="E2215" s="36" t="s">
        <v>61</v>
      </c>
      <c r="F2215" s="36" t="s">
        <v>63</v>
      </c>
      <c r="G2215" s="36" t="s">
        <v>108</v>
      </c>
      <c r="H2215" s="36"/>
      <c r="I2215" s="36">
        <v>1</v>
      </c>
    </row>
    <row r="2216" spans="1:9" x14ac:dyDescent="0.35">
      <c r="A2216" s="36">
        <v>1546529</v>
      </c>
      <c r="B2216" s="36" t="str">
        <f>VLOOKUP(AllData[[#This Row],[Order]],MM[],3,FALSE)</f>
        <v>V5757321200600</v>
      </c>
      <c r="C2216" s="36">
        <f>VLOOKUP(AllData[[#This Row],[Order]],MM[],2,FALSE)</f>
        <v>232</v>
      </c>
      <c r="D2216" s="36" t="s">
        <v>82</v>
      </c>
      <c r="E2216" s="36" t="s">
        <v>83</v>
      </c>
      <c r="F2216" s="36" t="s">
        <v>84</v>
      </c>
      <c r="G2216" s="36" t="s">
        <v>110</v>
      </c>
      <c r="H2216" s="36"/>
      <c r="I2216" s="36">
        <v>5</v>
      </c>
    </row>
    <row r="2217" spans="1:9" x14ac:dyDescent="0.35">
      <c r="A2217" s="36">
        <v>1546530</v>
      </c>
      <c r="B2217" s="36" t="str">
        <f>VLOOKUP(AllData[[#This Row],[Order]],MM[],3,FALSE)</f>
        <v>V5757341200400</v>
      </c>
      <c r="C2217" s="36">
        <f>VLOOKUP(AllData[[#This Row],[Order]],MM[],2,FALSE)</f>
        <v>232</v>
      </c>
      <c r="D2217" s="36" t="s">
        <v>60</v>
      </c>
      <c r="E2217" s="36" t="s">
        <v>61</v>
      </c>
      <c r="F2217" s="36" t="s">
        <v>63</v>
      </c>
      <c r="G2217" s="36" t="s">
        <v>64</v>
      </c>
      <c r="H2217" s="36">
        <v>19.367000000000001</v>
      </c>
      <c r="I2217" s="36">
        <v>20</v>
      </c>
    </row>
    <row r="2218" spans="1:9" x14ac:dyDescent="0.35">
      <c r="A2218" s="36">
        <v>1546530</v>
      </c>
      <c r="B2218" s="36" t="str">
        <f>VLOOKUP(AllData[[#This Row],[Order]],MM[],3,FALSE)</f>
        <v>V5757341200400</v>
      </c>
      <c r="C2218" s="36">
        <f>VLOOKUP(AllData[[#This Row],[Order]],MM[],2,FALSE)</f>
        <v>232</v>
      </c>
      <c r="D2218" s="36" t="s">
        <v>68</v>
      </c>
      <c r="E2218" s="36" t="s">
        <v>69</v>
      </c>
      <c r="F2218" s="36" t="s">
        <v>70</v>
      </c>
      <c r="G2218" s="36" t="s">
        <v>71</v>
      </c>
      <c r="H2218" s="36">
        <v>30</v>
      </c>
      <c r="I2218" s="36">
        <v>30</v>
      </c>
    </row>
    <row r="2219" spans="1:9" x14ac:dyDescent="0.35">
      <c r="A2219" s="36">
        <v>1546530</v>
      </c>
      <c r="B2219" s="36" t="str">
        <f>VLOOKUP(AllData[[#This Row],[Order]],MM[],3,FALSE)</f>
        <v>V5757341200400</v>
      </c>
      <c r="C2219" s="36">
        <f>VLOOKUP(AllData[[#This Row],[Order]],MM[],2,FALSE)</f>
        <v>232</v>
      </c>
      <c r="D2219" s="36" t="s">
        <v>73</v>
      </c>
      <c r="E2219" s="36" t="s">
        <v>61</v>
      </c>
      <c r="F2219" s="36" t="s">
        <v>63</v>
      </c>
      <c r="G2219" s="36" t="s">
        <v>74</v>
      </c>
      <c r="H2219" s="36">
        <v>244.24</v>
      </c>
      <c r="I2219" s="36">
        <v>200</v>
      </c>
    </row>
    <row r="2220" spans="1:9" x14ac:dyDescent="0.35">
      <c r="A2220" s="36">
        <v>1546530</v>
      </c>
      <c r="B2220" s="36" t="str">
        <f>VLOOKUP(AllData[[#This Row],[Order]],MM[],3,FALSE)</f>
        <v>V5757341200400</v>
      </c>
      <c r="C2220" s="36">
        <f>VLOOKUP(AllData[[#This Row],[Order]],MM[],2,FALSE)</f>
        <v>232</v>
      </c>
      <c r="D2220" s="36" t="s">
        <v>75</v>
      </c>
      <c r="E2220" s="36" t="s">
        <v>61</v>
      </c>
      <c r="F2220" s="36" t="s">
        <v>63</v>
      </c>
      <c r="G2220" s="36" t="s">
        <v>76</v>
      </c>
      <c r="H2220" s="36">
        <v>1413.18</v>
      </c>
      <c r="I2220" s="36">
        <v>500</v>
      </c>
    </row>
    <row r="2221" spans="1:9" x14ac:dyDescent="0.35">
      <c r="A2221" s="36">
        <v>1546530</v>
      </c>
      <c r="B2221" s="36" t="str">
        <f>VLOOKUP(AllData[[#This Row],[Order]],MM[],3,FALSE)</f>
        <v>V5757341200400</v>
      </c>
      <c r="C2221" s="36">
        <f>VLOOKUP(AllData[[#This Row],[Order]],MM[],2,FALSE)</f>
        <v>232</v>
      </c>
      <c r="D2221" s="36" t="s">
        <v>78</v>
      </c>
      <c r="E2221" s="36" t="s">
        <v>69</v>
      </c>
      <c r="F2221" s="36" t="s">
        <v>70</v>
      </c>
      <c r="G2221" s="36" t="s">
        <v>79</v>
      </c>
      <c r="H2221" s="36">
        <v>20</v>
      </c>
      <c r="I2221" s="36">
        <v>20</v>
      </c>
    </row>
    <row r="2222" spans="1:9" x14ac:dyDescent="0.35">
      <c r="A2222" s="36">
        <v>1546530</v>
      </c>
      <c r="B2222" s="36" t="str">
        <f>VLOOKUP(AllData[[#This Row],[Order]],MM[],3,FALSE)</f>
        <v>V5757341200400</v>
      </c>
      <c r="C2222" s="36">
        <f>VLOOKUP(AllData[[#This Row],[Order]],MM[],2,FALSE)</f>
        <v>232</v>
      </c>
      <c r="D2222" s="36" t="s">
        <v>80</v>
      </c>
      <c r="E2222" s="36" t="s">
        <v>69</v>
      </c>
      <c r="F2222" s="36" t="s">
        <v>70</v>
      </c>
      <c r="G2222" s="36" t="s">
        <v>81</v>
      </c>
      <c r="H2222" s="36">
        <v>20</v>
      </c>
      <c r="I2222" s="36">
        <v>20</v>
      </c>
    </row>
    <row r="2223" spans="1:9" x14ac:dyDescent="0.35">
      <c r="A2223" s="36">
        <v>1546530</v>
      </c>
      <c r="B2223" s="36" t="str">
        <f>VLOOKUP(AllData[[#This Row],[Order]],MM[],3,FALSE)</f>
        <v>V5757341200400</v>
      </c>
      <c r="C2223" s="36">
        <f>VLOOKUP(AllData[[#This Row],[Order]],MM[],2,FALSE)</f>
        <v>232</v>
      </c>
      <c r="D2223" s="36" t="s">
        <v>82</v>
      </c>
      <c r="E2223" s="36" t="s">
        <v>83</v>
      </c>
      <c r="F2223" s="36" t="s">
        <v>84</v>
      </c>
      <c r="G2223" s="36" t="s">
        <v>84</v>
      </c>
      <c r="H2223" s="36">
        <v>384.17999999999995</v>
      </c>
      <c r="I2223" s="36">
        <v>450</v>
      </c>
    </row>
    <row r="2224" spans="1:9" x14ac:dyDescent="0.35">
      <c r="A2224" s="36">
        <v>1546530</v>
      </c>
      <c r="B2224" s="36" t="str">
        <f>VLOOKUP(AllData[[#This Row],[Order]],MM[],3,FALSE)</f>
        <v>V5757341200400</v>
      </c>
      <c r="C2224" s="36">
        <f>VLOOKUP(AllData[[#This Row],[Order]],MM[],2,FALSE)</f>
        <v>232</v>
      </c>
      <c r="D2224" s="36" t="s">
        <v>85</v>
      </c>
      <c r="E2224" s="36" t="s">
        <v>86</v>
      </c>
      <c r="F2224" s="36" t="s">
        <v>87</v>
      </c>
      <c r="G2224" s="36" t="s">
        <v>87</v>
      </c>
      <c r="H2224" s="36">
        <v>20</v>
      </c>
      <c r="I2224" s="36">
        <v>20</v>
      </c>
    </row>
    <row r="2225" spans="1:9" x14ac:dyDescent="0.35">
      <c r="A2225" s="36">
        <v>1546530</v>
      </c>
      <c r="B2225" s="36" t="str">
        <f>VLOOKUP(AllData[[#This Row],[Order]],MM[],3,FALSE)</f>
        <v>V5757341200400</v>
      </c>
      <c r="C2225" s="36">
        <f>VLOOKUP(AllData[[#This Row],[Order]],MM[],2,FALSE)</f>
        <v>232</v>
      </c>
      <c r="D2225" s="36" t="s">
        <v>88</v>
      </c>
      <c r="E2225" s="36" t="s">
        <v>89</v>
      </c>
      <c r="F2225" s="36" t="s">
        <v>91</v>
      </c>
      <c r="G2225" s="36" t="s">
        <v>92</v>
      </c>
      <c r="H2225" s="36"/>
      <c r="I2225" s="36">
        <v>0</v>
      </c>
    </row>
    <row r="2226" spans="1:9" x14ac:dyDescent="0.35">
      <c r="A2226" s="36">
        <v>1546530</v>
      </c>
      <c r="B2226" s="36" t="str">
        <f>VLOOKUP(AllData[[#This Row],[Order]],MM[],3,FALSE)</f>
        <v>V5757341200400</v>
      </c>
      <c r="C2226" s="36">
        <f>VLOOKUP(AllData[[#This Row],[Order]],MM[],2,FALSE)</f>
        <v>232</v>
      </c>
      <c r="D2226" s="36" t="s">
        <v>95</v>
      </c>
      <c r="E2226" s="36" t="s">
        <v>61</v>
      </c>
      <c r="F2226" s="36" t="s">
        <v>63</v>
      </c>
      <c r="G2226" s="36" t="s">
        <v>96</v>
      </c>
      <c r="H2226" s="36">
        <v>56.133000000000003</v>
      </c>
      <c r="I2226" s="36">
        <v>40</v>
      </c>
    </row>
    <row r="2227" spans="1:9" x14ac:dyDescent="0.35">
      <c r="A2227" s="36">
        <v>1546530</v>
      </c>
      <c r="B2227" s="36" t="str">
        <f>VLOOKUP(AllData[[#This Row],[Order]],MM[],3,FALSE)</f>
        <v>V5757341200400</v>
      </c>
      <c r="C2227" s="36">
        <f>VLOOKUP(AllData[[#This Row],[Order]],MM[],2,FALSE)</f>
        <v>232</v>
      </c>
      <c r="D2227" s="36" t="s">
        <v>97</v>
      </c>
      <c r="E2227" s="36" t="s">
        <v>69</v>
      </c>
      <c r="F2227" s="36" t="s">
        <v>70</v>
      </c>
      <c r="G2227" s="36" t="s">
        <v>98</v>
      </c>
      <c r="H2227" s="36">
        <v>20</v>
      </c>
      <c r="I2227" s="36">
        <v>20</v>
      </c>
    </row>
    <row r="2228" spans="1:9" x14ac:dyDescent="0.35">
      <c r="A2228" s="36">
        <v>1546530</v>
      </c>
      <c r="B2228" s="36" t="str">
        <f>VLOOKUP(AllData[[#This Row],[Order]],MM[],3,FALSE)</f>
        <v>V5757341200400</v>
      </c>
      <c r="C2228" s="36">
        <f>VLOOKUP(AllData[[#This Row],[Order]],MM[],2,FALSE)</f>
        <v>232</v>
      </c>
      <c r="D2228" s="36" t="s">
        <v>99</v>
      </c>
      <c r="E2228" s="36" t="s">
        <v>69</v>
      </c>
      <c r="F2228" s="36" t="s">
        <v>70</v>
      </c>
      <c r="G2228" s="36" t="s">
        <v>100</v>
      </c>
      <c r="H2228" s="36">
        <v>50</v>
      </c>
      <c r="I2228" s="36">
        <v>50</v>
      </c>
    </row>
    <row r="2229" spans="1:9" x14ac:dyDescent="0.35">
      <c r="A2229" s="36">
        <v>1546530</v>
      </c>
      <c r="B2229" s="36" t="str">
        <f>VLOOKUP(AllData[[#This Row],[Order]],MM[],3,FALSE)</f>
        <v>V5757341200400</v>
      </c>
      <c r="C2229" s="36">
        <f>VLOOKUP(AllData[[#This Row],[Order]],MM[],2,FALSE)</f>
        <v>232</v>
      </c>
      <c r="D2229" s="36" t="s">
        <v>101</v>
      </c>
      <c r="E2229" s="36" t="s">
        <v>102</v>
      </c>
      <c r="F2229" s="36" t="s">
        <v>100</v>
      </c>
      <c r="G2229" s="36" t="s">
        <v>103</v>
      </c>
      <c r="H2229" s="36">
        <v>10</v>
      </c>
      <c r="I2229" s="36">
        <v>10</v>
      </c>
    </row>
    <row r="2230" spans="1:9" x14ac:dyDescent="0.35">
      <c r="A2230" s="36">
        <v>1546530</v>
      </c>
      <c r="B2230" s="36" t="str">
        <f>VLOOKUP(AllData[[#This Row],[Order]],MM[],3,FALSE)</f>
        <v>V5757341200400</v>
      </c>
      <c r="C2230" s="36">
        <f>VLOOKUP(AllData[[#This Row],[Order]],MM[],2,FALSE)</f>
        <v>232</v>
      </c>
      <c r="D2230" s="36" t="s">
        <v>104</v>
      </c>
      <c r="E2230" s="36" t="s">
        <v>102</v>
      </c>
      <c r="F2230" s="36" t="s">
        <v>100</v>
      </c>
      <c r="G2230" s="36" t="s">
        <v>106</v>
      </c>
      <c r="H2230" s="36">
        <v>10</v>
      </c>
      <c r="I2230" s="36">
        <v>10</v>
      </c>
    </row>
    <row r="2231" spans="1:9" x14ac:dyDescent="0.35">
      <c r="A2231" s="36">
        <v>1546530</v>
      </c>
      <c r="B2231" s="36" t="str">
        <f>VLOOKUP(AllData[[#This Row],[Order]],MM[],3,FALSE)</f>
        <v>V5757341200400</v>
      </c>
      <c r="C2231" s="36">
        <f>VLOOKUP(AllData[[#This Row],[Order]],MM[],2,FALSE)</f>
        <v>232</v>
      </c>
      <c r="D2231" s="36" t="s">
        <v>60</v>
      </c>
      <c r="E2231" s="36" t="s">
        <v>61</v>
      </c>
      <c r="F2231" s="36" t="s">
        <v>63</v>
      </c>
      <c r="G2231" s="36" t="s">
        <v>108</v>
      </c>
      <c r="H2231" s="36">
        <v>28.15</v>
      </c>
      <c r="I2231" s="36">
        <v>1</v>
      </c>
    </row>
    <row r="2232" spans="1:9" x14ac:dyDescent="0.35">
      <c r="A2232" s="36">
        <v>1546530</v>
      </c>
      <c r="B2232" s="36" t="str">
        <f>VLOOKUP(AllData[[#This Row],[Order]],MM[],3,FALSE)</f>
        <v>V5757341200400</v>
      </c>
      <c r="C2232" s="36">
        <f>VLOOKUP(AllData[[#This Row],[Order]],MM[],2,FALSE)</f>
        <v>232</v>
      </c>
      <c r="D2232" s="36" t="s">
        <v>82</v>
      </c>
      <c r="E2232" s="36" t="s">
        <v>83</v>
      </c>
      <c r="F2232" s="36" t="s">
        <v>84</v>
      </c>
      <c r="G2232" s="36" t="s">
        <v>110</v>
      </c>
      <c r="H2232" s="36"/>
      <c r="I2232" s="36">
        <v>5</v>
      </c>
    </row>
    <row r="2233" spans="1:9" x14ac:dyDescent="0.35">
      <c r="A2233" s="36">
        <v>1546531</v>
      </c>
      <c r="B2233" s="36" t="str">
        <f>VLOOKUP(AllData[[#This Row],[Order]],MM[],3,FALSE)</f>
        <v>V5757341200600</v>
      </c>
      <c r="C2233" s="36">
        <f>VLOOKUP(AllData[[#This Row],[Order]],MM[],2,FALSE)</f>
        <v>233</v>
      </c>
      <c r="D2233" s="36" t="s">
        <v>60</v>
      </c>
      <c r="E2233" s="36" t="s">
        <v>61</v>
      </c>
      <c r="F2233" s="36" t="s">
        <v>63</v>
      </c>
      <c r="G2233" s="36" t="s">
        <v>64</v>
      </c>
      <c r="H2233" s="36">
        <v>26.067</v>
      </c>
      <c r="I2233" s="36">
        <v>20</v>
      </c>
    </row>
    <row r="2234" spans="1:9" x14ac:dyDescent="0.35">
      <c r="A2234" s="36">
        <v>1546531</v>
      </c>
      <c r="B2234" s="36" t="str">
        <f>VLOOKUP(AllData[[#This Row],[Order]],MM[],3,FALSE)</f>
        <v>V5757341200600</v>
      </c>
      <c r="C2234" s="36">
        <f>VLOOKUP(AllData[[#This Row],[Order]],MM[],2,FALSE)</f>
        <v>233</v>
      </c>
      <c r="D2234" s="36" t="s">
        <v>68</v>
      </c>
      <c r="E2234" s="36" t="s">
        <v>69</v>
      </c>
      <c r="F2234" s="36" t="s">
        <v>70</v>
      </c>
      <c r="G2234" s="36" t="s">
        <v>71</v>
      </c>
      <c r="H2234" s="36">
        <v>30</v>
      </c>
      <c r="I2234" s="36">
        <v>30</v>
      </c>
    </row>
    <row r="2235" spans="1:9" x14ac:dyDescent="0.35">
      <c r="A2235" s="36">
        <v>1546531</v>
      </c>
      <c r="B2235" s="36" t="str">
        <f>VLOOKUP(AllData[[#This Row],[Order]],MM[],3,FALSE)</f>
        <v>V5757341200600</v>
      </c>
      <c r="C2235" s="36">
        <f>VLOOKUP(AllData[[#This Row],[Order]],MM[],2,FALSE)</f>
        <v>233</v>
      </c>
      <c r="D2235" s="36" t="s">
        <v>73</v>
      </c>
      <c r="E2235" s="36" t="s">
        <v>61</v>
      </c>
      <c r="F2235" s="36" t="s">
        <v>63</v>
      </c>
      <c r="G2235" s="36" t="s">
        <v>74</v>
      </c>
      <c r="H2235" s="36">
        <v>202.42699999999999</v>
      </c>
      <c r="I2235" s="36">
        <v>200</v>
      </c>
    </row>
    <row r="2236" spans="1:9" x14ac:dyDescent="0.35">
      <c r="A2236" s="36">
        <v>1546531</v>
      </c>
      <c r="B2236" s="36" t="str">
        <f>VLOOKUP(AllData[[#This Row],[Order]],MM[],3,FALSE)</f>
        <v>V5757341200600</v>
      </c>
      <c r="C2236" s="36">
        <f>VLOOKUP(AllData[[#This Row],[Order]],MM[],2,FALSE)</f>
        <v>233</v>
      </c>
      <c r="D2236" s="36" t="s">
        <v>75</v>
      </c>
      <c r="E2236" s="36" t="s">
        <v>61</v>
      </c>
      <c r="F2236" s="36" t="s">
        <v>63</v>
      </c>
      <c r="G2236" s="36" t="s">
        <v>76</v>
      </c>
      <c r="H2236" s="36">
        <v>1483.68</v>
      </c>
      <c r="I2236" s="36">
        <v>500</v>
      </c>
    </row>
    <row r="2237" spans="1:9" x14ac:dyDescent="0.35">
      <c r="A2237" s="36">
        <v>1546531</v>
      </c>
      <c r="B2237" s="36" t="str">
        <f>VLOOKUP(AllData[[#This Row],[Order]],MM[],3,FALSE)</f>
        <v>V5757341200600</v>
      </c>
      <c r="C2237" s="36">
        <f>VLOOKUP(AllData[[#This Row],[Order]],MM[],2,FALSE)</f>
        <v>233</v>
      </c>
      <c r="D2237" s="36" t="s">
        <v>78</v>
      </c>
      <c r="E2237" s="36" t="s">
        <v>69</v>
      </c>
      <c r="F2237" s="36" t="s">
        <v>70</v>
      </c>
      <c r="G2237" s="36" t="s">
        <v>79</v>
      </c>
      <c r="H2237" s="36">
        <v>20</v>
      </c>
      <c r="I2237" s="36">
        <v>20</v>
      </c>
    </row>
    <row r="2238" spans="1:9" x14ac:dyDescent="0.35">
      <c r="A2238" s="36">
        <v>1546531</v>
      </c>
      <c r="B2238" s="36" t="str">
        <f>VLOOKUP(AllData[[#This Row],[Order]],MM[],3,FALSE)</f>
        <v>V5757341200600</v>
      </c>
      <c r="C2238" s="36">
        <f>VLOOKUP(AllData[[#This Row],[Order]],MM[],2,FALSE)</f>
        <v>233</v>
      </c>
      <c r="D2238" s="36" t="s">
        <v>80</v>
      </c>
      <c r="E2238" s="36" t="s">
        <v>69</v>
      </c>
      <c r="F2238" s="36" t="s">
        <v>70</v>
      </c>
      <c r="G2238" s="36" t="s">
        <v>81</v>
      </c>
      <c r="H2238" s="36">
        <v>20</v>
      </c>
      <c r="I2238" s="36">
        <v>20</v>
      </c>
    </row>
    <row r="2239" spans="1:9" x14ac:dyDescent="0.35">
      <c r="A2239" s="36">
        <v>1546531</v>
      </c>
      <c r="B2239" s="36" t="str">
        <f>VLOOKUP(AllData[[#This Row],[Order]],MM[],3,FALSE)</f>
        <v>V5757341200600</v>
      </c>
      <c r="C2239" s="36">
        <f>VLOOKUP(AllData[[#This Row],[Order]],MM[],2,FALSE)</f>
        <v>233</v>
      </c>
      <c r="D2239" s="36" t="s">
        <v>82</v>
      </c>
      <c r="E2239" s="36" t="s">
        <v>83</v>
      </c>
      <c r="F2239" s="36" t="s">
        <v>84</v>
      </c>
      <c r="G2239" s="36" t="s">
        <v>84</v>
      </c>
      <c r="H2239" s="36">
        <v>277.8</v>
      </c>
      <c r="I2239" s="36">
        <v>450</v>
      </c>
    </row>
    <row r="2240" spans="1:9" x14ac:dyDescent="0.35">
      <c r="A2240" s="36">
        <v>1546531</v>
      </c>
      <c r="B2240" s="36" t="str">
        <f>VLOOKUP(AllData[[#This Row],[Order]],MM[],3,FALSE)</f>
        <v>V5757341200600</v>
      </c>
      <c r="C2240" s="36">
        <f>VLOOKUP(AllData[[#This Row],[Order]],MM[],2,FALSE)</f>
        <v>233</v>
      </c>
      <c r="D2240" s="36" t="s">
        <v>85</v>
      </c>
      <c r="E2240" s="36" t="s">
        <v>86</v>
      </c>
      <c r="F2240" s="36" t="s">
        <v>87</v>
      </c>
      <c r="G2240" s="36" t="s">
        <v>87</v>
      </c>
      <c r="H2240" s="36">
        <v>20</v>
      </c>
      <c r="I2240" s="36">
        <v>20</v>
      </c>
    </row>
    <row r="2241" spans="1:9" x14ac:dyDescent="0.35">
      <c r="A2241" s="36">
        <v>1546531</v>
      </c>
      <c r="B2241" s="36" t="str">
        <f>VLOOKUP(AllData[[#This Row],[Order]],MM[],3,FALSE)</f>
        <v>V5757341200600</v>
      </c>
      <c r="C2241" s="36">
        <f>VLOOKUP(AllData[[#This Row],[Order]],MM[],2,FALSE)</f>
        <v>233</v>
      </c>
      <c r="D2241" s="36" t="s">
        <v>88</v>
      </c>
      <c r="E2241" s="36" t="s">
        <v>89</v>
      </c>
      <c r="F2241" s="36" t="s">
        <v>91</v>
      </c>
      <c r="G2241" s="36" t="s">
        <v>92</v>
      </c>
      <c r="H2241" s="36"/>
      <c r="I2241" s="36">
        <v>0</v>
      </c>
    </row>
    <row r="2242" spans="1:9" x14ac:dyDescent="0.35">
      <c r="A2242" s="36">
        <v>1546531</v>
      </c>
      <c r="B2242" s="36" t="str">
        <f>VLOOKUP(AllData[[#This Row],[Order]],MM[],3,FALSE)</f>
        <v>V5757341200600</v>
      </c>
      <c r="C2242" s="36">
        <f>VLOOKUP(AllData[[#This Row],[Order]],MM[],2,FALSE)</f>
        <v>233</v>
      </c>
      <c r="D2242" s="36" t="s">
        <v>95</v>
      </c>
      <c r="E2242" s="36" t="s">
        <v>61</v>
      </c>
      <c r="F2242" s="36" t="s">
        <v>63</v>
      </c>
      <c r="G2242" s="36" t="s">
        <v>96</v>
      </c>
      <c r="H2242" s="36">
        <v>24.1</v>
      </c>
      <c r="I2242" s="36">
        <v>40</v>
      </c>
    </row>
    <row r="2243" spans="1:9" x14ac:dyDescent="0.35">
      <c r="A2243" s="36">
        <v>1546531</v>
      </c>
      <c r="B2243" s="36" t="str">
        <f>VLOOKUP(AllData[[#This Row],[Order]],MM[],3,FALSE)</f>
        <v>V5757341200600</v>
      </c>
      <c r="C2243" s="36">
        <f>VLOOKUP(AllData[[#This Row],[Order]],MM[],2,FALSE)</f>
        <v>233</v>
      </c>
      <c r="D2243" s="36" t="s">
        <v>97</v>
      </c>
      <c r="E2243" s="36" t="s">
        <v>69</v>
      </c>
      <c r="F2243" s="36" t="s">
        <v>70</v>
      </c>
      <c r="G2243" s="36" t="s">
        <v>98</v>
      </c>
      <c r="H2243" s="36">
        <v>20</v>
      </c>
      <c r="I2243" s="36">
        <v>20</v>
      </c>
    </row>
    <row r="2244" spans="1:9" x14ac:dyDescent="0.35">
      <c r="A2244" s="36">
        <v>1546531</v>
      </c>
      <c r="B2244" s="36" t="str">
        <f>VLOOKUP(AllData[[#This Row],[Order]],MM[],3,FALSE)</f>
        <v>V5757341200600</v>
      </c>
      <c r="C2244" s="36">
        <f>VLOOKUP(AllData[[#This Row],[Order]],MM[],2,FALSE)</f>
        <v>233</v>
      </c>
      <c r="D2244" s="36" t="s">
        <v>99</v>
      </c>
      <c r="E2244" s="36" t="s">
        <v>69</v>
      </c>
      <c r="F2244" s="36" t="s">
        <v>70</v>
      </c>
      <c r="G2244" s="36" t="s">
        <v>100</v>
      </c>
      <c r="H2244" s="36">
        <v>50</v>
      </c>
      <c r="I2244" s="36">
        <v>50</v>
      </c>
    </row>
    <row r="2245" spans="1:9" x14ac:dyDescent="0.35">
      <c r="A2245" s="36">
        <v>1546531</v>
      </c>
      <c r="B2245" s="36" t="str">
        <f>VLOOKUP(AllData[[#This Row],[Order]],MM[],3,FALSE)</f>
        <v>V5757341200600</v>
      </c>
      <c r="C2245" s="36">
        <f>VLOOKUP(AllData[[#This Row],[Order]],MM[],2,FALSE)</f>
        <v>233</v>
      </c>
      <c r="D2245" s="36" t="s">
        <v>101</v>
      </c>
      <c r="E2245" s="36" t="s">
        <v>102</v>
      </c>
      <c r="F2245" s="36" t="s">
        <v>100</v>
      </c>
      <c r="G2245" s="36" t="s">
        <v>103</v>
      </c>
      <c r="H2245" s="36">
        <v>10</v>
      </c>
      <c r="I2245" s="36">
        <v>10</v>
      </c>
    </row>
    <row r="2246" spans="1:9" x14ac:dyDescent="0.35">
      <c r="A2246" s="36">
        <v>1546531</v>
      </c>
      <c r="B2246" s="36" t="str">
        <f>VLOOKUP(AllData[[#This Row],[Order]],MM[],3,FALSE)</f>
        <v>V5757341200600</v>
      </c>
      <c r="C2246" s="36">
        <f>VLOOKUP(AllData[[#This Row],[Order]],MM[],2,FALSE)</f>
        <v>233</v>
      </c>
      <c r="D2246" s="36" t="s">
        <v>104</v>
      </c>
      <c r="E2246" s="36" t="s">
        <v>102</v>
      </c>
      <c r="F2246" s="36" t="s">
        <v>100</v>
      </c>
      <c r="G2246" s="36" t="s">
        <v>106</v>
      </c>
      <c r="H2246" s="36">
        <v>10</v>
      </c>
      <c r="I2246" s="36">
        <v>10</v>
      </c>
    </row>
    <row r="2247" spans="1:9" x14ac:dyDescent="0.35">
      <c r="A2247" s="36">
        <v>1546531</v>
      </c>
      <c r="B2247" s="36" t="str">
        <f>VLOOKUP(AllData[[#This Row],[Order]],MM[],3,FALSE)</f>
        <v>V5757341200600</v>
      </c>
      <c r="C2247" s="36">
        <f>VLOOKUP(AllData[[#This Row],[Order]],MM[],2,FALSE)</f>
        <v>233</v>
      </c>
      <c r="D2247" s="36" t="s">
        <v>60</v>
      </c>
      <c r="E2247" s="36" t="s">
        <v>61</v>
      </c>
      <c r="F2247" s="36" t="s">
        <v>63</v>
      </c>
      <c r="G2247" s="36" t="s">
        <v>108</v>
      </c>
      <c r="H2247" s="36">
        <v>522.95999999999992</v>
      </c>
      <c r="I2247" s="36">
        <v>1</v>
      </c>
    </row>
    <row r="2248" spans="1:9" x14ac:dyDescent="0.35">
      <c r="A2248" s="36">
        <v>1546531</v>
      </c>
      <c r="B2248" s="36" t="str">
        <f>VLOOKUP(AllData[[#This Row],[Order]],MM[],3,FALSE)</f>
        <v>V5757341200600</v>
      </c>
      <c r="C2248" s="36">
        <f>VLOOKUP(AllData[[#This Row],[Order]],MM[],2,FALSE)</f>
        <v>233</v>
      </c>
      <c r="D2248" s="36" t="s">
        <v>82</v>
      </c>
      <c r="E2248" s="36" t="s">
        <v>83</v>
      </c>
      <c r="F2248" s="36" t="s">
        <v>84</v>
      </c>
      <c r="G2248" s="36" t="s">
        <v>110</v>
      </c>
      <c r="H2248" s="36"/>
      <c r="I2248" s="36">
        <v>5</v>
      </c>
    </row>
    <row r="2249" spans="1:9" x14ac:dyDescent="0.35">
      <c r="A2249" s="36">
        <v>1546532</v>
      </c>
      <c r="B2249" s="36" t="str">
        <f>VLOOKUP(AllData[[#This Row],[Order]],MM[],3,FALSE)</f>
        <v>V5757301200200Q</v>
      </c>
      <c r="C2249" s="36">
        <f>VLOOKUP(AllData[[#This Row],[Order]],MM[],2,FALSE)</f>
        <v>233</v>
      </c>
      <c r="D2249" s="36" t="s">
        <v>60</v>
      </c>
      <c r="E2249" s="36" t="s">
        <v>61</v>
      </c>
      <c r="F2249" s="36" t="s">
        <v>63</v>
      </c>
      <c r="G2249" s="36" t="s">
        <v>64</v>
      </c>
      <c r="H2249" s="36">
        <v>19.433</v>
      </c>
      <c r="I2249" s="36">
        <v>20</v>
      </c>
    </row>
    <row r="2250" spans="1:9" x14ac:dyDescent="0.35">
      <c r="A2250" s="36">
        <v>1546532</v>
      </c>
      <c r="B2250" s="36" t="str">
        <f>VLOOKUP(AllData[[#This Row],[Order]],MM[],3,FALSE)</f>
        <v>V5757301200200Q</v>
      </c>
      <c r="C2250" s="36">
        <f>VLOOKUP(AllData[[#This Row],[Order]],MM[],2,FALSE)</f>
        <v>233</v>
      </c>
      <c r="D2250" s="36" t="s">
        <v>68</v>
      </c>
      <c r="E2250" s="36" t="s">
        <v>69</v>
      </c>
      <c r="F2250" s="36" t="s">
        <v>70</v>
      </c>
      <c r="G2250" s="36" t="s">
        <v>71</v>
      </c>
      <c r="H2250" s="36">
        <v>30</v>
      </c>
      <c r="I2250" s="36">
        <v>30</v>
      </c>
    </row>
    <row r="2251" spans="1:9" x14ac:dyDescent="0.35">
      <c r="A2251" s="36">
        <v>1546532</v>
      </c>
      <c r="B2251" s="36" t="str">
        <f>VLOOKUP(AllData[[#This Row],[Order]],MM[],3,FALSE)</f>
        <v>V5757301200200Q</v>
      </c>
      <c r="C2251" s="36">
        <f>VLOOKUP(AllData[[#This Row],[Order]],MM[],2,FALSE)</f>
        <v>233</v>
      </c>
      <c r="D2251" s="36" t="s">
        <v>73</v>
      </c>
      <c r="E2251" s="36" t="s">
        <v>61</v>
      </c>
      <c r="F2251" s="36" t="s">
        <v>63</v>
      </c>
      <c r="G2251" s="36" t="s">
        <v>74</v>
      </c>
      <c r="H2251" s="36">
        <v>30</v>
      </c>
      <c r="I2251" s="36">
        <v>200</v>
      </c>
    </row>
    <row r="2252" spans="1:9" x14ac:dyDescent="0.35">
      <c r="A2252" s="36">
        <v>1546532</v>
      </c>
      <c r="B2252" s="36" t="str">
        <f>VLOOKUP(AllData[[#This Row],[Order]],MM[],3,FALSE)</f>
        <v>V5757301200200Q</v>
      </c>
      <c r="C2252" s="36">
        <f>VLOOKUP(AllData[[#This Row],[Order]],MM[],2,FALSE)</f>
        <v>233</v>
      </c>
      <c r="D2252" s="36" t="s">
        <v>75</v>
      </c>
      <c r="E2252" s="36" t="s">
        <v>61</v>
      </c>
      <c r="F2252" s="36" t="s">
        <v>63</v>
      </c>
      <c r="G2252" s="36" t="s">
        <v>76</v>
      </c>
      <c r="H2252" s="36">
        <v>637.14</v>
      </c>
      <c r="I2252" s="36">
        <v>500</v>
      </c>
    </row>
    <row r="2253" spans="1:9" x14ac:dyDescent="0.35">
      <c r="A2253" s="36">
        <v>1546532</v>
      </c>
      <c r="B2253" s="36" t="str">
        <f>VLOOKUP(AllData[[#This Row],[Order]],MM[],3,FALSE)</f>
        <v>V5757301200200Q</v>
      </c>
      <c r="C2253" s="36">
        <f>VLOOKUP(AllData[[#This Row],[Order]],MM[],2,FALSE)</f>
        <v>233</v>
      </c>
      <c r="D2253" s="36" t="s">
        <v>78</v>
      </c>
      <c r="E2253" s="36" t="s">
        <v>69</v>
      </c>
      <c r="F2253" s="36" t="s">
        <v>70</v>
      </c>
      <c r="G2253" s="36" t="s">
        <v>79</v>
      </c>
      <c r="H2253" s="36">
        <v>20</v>
      </c>
      <c r="I2253" s="36">
        <v>20</v>
      </c>
    </row>
    <row r="2254" spans="1:9" x14ac:dyDescent="0.35">
      <c r="A2254" s="36">
        <v>1546532</v>
      </c>
      <c r="B2254" s="36" t="str">
        <f>VLOOKUP(AllData[[#This Row],[Order]],MM[],3,FALSE)</f>
        <v>V5757301200200Q</v>
      </c>
      <c r="C2254" s="36">
        <f>VLOOKUP(AllData[[#This Row],[Order]],MM[],2,FALSE)</f>
        <v>233</v>
      </c>
      <c r="D2254" s="36" t="s">
        <v>80</v>
      </c>
      <c r="E2254" s="36" t="s">
        <v>69</v>
      </c>
      <c r="F2254" s="36" t="s">
        <v>70</v>
      </c>
      <c r="G2254" s="36" t="s">
        <v>81</v>
      </c>
      <c r="H2254" s="36">
        <v>20</v>
      </c>
      <c r="I2254" s="36">
        <v>20</v>
      </c>
    </row>
    <row r="2255" spans="1:9" x14ac:dyDescent="0.35">
      <c r="A2255" s="36">
        <v>1546532</v>
      </c>
      <c r="B2255" s="36" t="str">
        <f>VLOOKUP(AllData[[#This Row],[Order]],MM[],3,FALSE)</f>
        <v>V5757301200200Q</v>
      </c>
      <c r="C2255" s="36">
        <f>VLOOKUP(AllData[[#This Row],[Order]],MM[],2,FALSE)</f>
        <v>233</v>
      </c>
      <c r="D2255" s="36" t="s">
        <v>82</v>
      </c>
      <c r="E2255" s="36" t="s">
        <v>83</v>
      </c>
      <c r="F2255" s="36" t="s">
        <v>84</v>
      </c>
      <c r="G2255" s="36" t="s">
        <v>84</v>
      </c>
      <c r="H2255" s="36">
        <v>203.57999999999998</v>
      </c>
      <c r="I2255" s="36">
        <v>450</v>
      </c>
    </row>
    <row r="2256" spans="1:9" x14ac:dyDescent="0.35">
      <c r="A2256" s="36">
        <v>1546532</v>
      </c>
      <c r="B2256" s="36" t="str">
        <f>VLOOKUP(AllData[[#This Row],[Order]],MM[],3,FALSE)</f>
        <v>V5757301200200Q</v>
      </c>
      <c r="C2256" s="36">
        <f>VLOOKUP(AllData[[#This Row],[Order]],MM[],2,FALSE)</f>
        <v>233</v>
      </c>
      <c r="D2256" s="36" t="s">
        <v>85</v>
      </c>
      <c r="E2256" s="36" t="s">
        <v>86</v>
      </c>
      <c r="F2256" s="36" t="s">
        <v>87</v>
      </c>
      <c r="G2256" s="36" t="s">
        <v>87</v>
      </c>
      <c r="H2256" s="36">
        <v>20</v>
      </c>
      <c r="I2256" s="36">
        <v>20</v>
      </c>
    </row>
    <row r="2257" spans="1:9" x14ac:dyDescent="0.35">
      <c r="A2257" s="36">
        <v>1546532</v>
      </c>
      <c r="B2257" s="36" t="str">
        <f>VLOOKUP(AllData[[#This Row],[Order]],MM[],3,FALSE)</f>
        <v>V5757301200200Q</v>
      </c>
      <c r="C2257" s="36">
        <f>VLOOKUP(AllData[[#This Row],[Order]],MM[],2,FALSE)</f>
        <v>233</v>
      </c>
      <c r="D2257" s="36" t="s">
        <v>88</v>
      </c>
      <c r="E2257" s="36" t="s">
        <v>89</v>
      </c>
      <c r="F2257" s="36" t="s">
        <v>91</v>
      </c>
      <c r="G2257" s="36" t="s">
        <v>92</v>
      </c>
      <c r="H2257" s="36"/>
      <c r="I2257" s="36">
        <v>0</v>
      </c>
    </row>
    <row r="2258" spans="1:9" x14ac:dyDescent="0.35">
      <c r="A2258" s="36">
        <v>1546532</v>
      </c>
      <c r="B2258" s="36" t="str">
        <f>VLOOKUP(AllData[[#This Row],[Order]],MM[],3,FALSE)</f>
        <v>V5757301200200Q</v>
      </c>
      <c r="C2258" s="36">
        <f>VLOOKUP(AllData[[#This Row],[Order]],MM[],2,FALSE)</f>
        <v>233</v>
      </c>
      <c r="D2258" s="36" t="s">
        <v>95</v>
      </c>
      <c r="E2258" s="36" t="s">
        <v>61</v>
      </c>
      <c r="F2258" s="36" t="s">
        <v>63</v>
      </c>
      <c r="G2258" s="36" t="s">
        <v>96</v>
      </c>
      <c r="H2258" s="36">
        <v>16.283000000000001</v>
      </c>
      <c r="I2258" s="36">
        <v>40</v>
      </c>
    </row>
    <row r="2259" spans="1:9" x14ac:dyDescent="0.35">
      <c r="A2259" s="36">
        <v>1546532</v>
      </c>
      <c r="B2259" s="36" t="str">
        <f>VLOOKUP(AllData[[#This Row],[Order]],MM[],3,FALSE)</f>
        <v>V5757301200200Q</v>
      </c>
      <c r="C2259" s="36">
        <f>VLOOKUP(AllData[[#This Row],[Order]],MM[],2,FALSE)</f>
        <v>233</v>
      </c>
      <c r="D2259" s="36" t="s">
        <v>97</v>
      </c>
      <c r="E2259" s="36" t="s">
        <v>69</v>
      </c>
      <c r="F2259" s="36" t="s">
        <v>70</v>
      </c>
      <c r="G2259" s="36" t="s">
        <v>98</v>
      </c>
      <c r="H2259" s="36">
        <v>20</v>
      </c>
      <c r="I2259" s="36">
        <v>20</v>
      </c>
    </row>
    <row r="2260" spans="1:9" x14ac:dyDescent="0.35">
      <c r="A2260" s="36">
        <v>1546532</v>
      </c>
      <c r="B2260" s="36" t="str">
        <f>VLOOKUP(AllData[[#This Row],[Order]],MM[],3,FALSE)</f>
        <v>V5757301200200Q</v>
      </c>
      <c r="C2260" s="36">
        <f>VLOOKUP(AllData[[#This Row],[Order]],MM[],2,FALSE)</f>
        <v>233</v>
      </c>
      <c r="D2260" s="36" t="s">
        <v>99</v>
      </c>
      <c r="E2260" s="36" t="s">
        <v>69</v>
      </c>
      <c r="F2260" s="36" t="s">
        <v>70</v>
      </c>
      <c r="G2260" s="36" t="s">
        <v>100</v>
      </c>
      <c r="H2260" s="36">
        <v>50</v>
      </c>
      <c r="I2260" s="36">
        <v>50</v>
      </c>
    </row>
    <row r="2261" spans="1:9" x14ac:dyDescent="0.35">
      <c r="A2261" s="36">
        <v>1546532</v>
      </c>
      <c r="B2261" s="36" t="str">
        <f>VLOOKUP(AllData[[#This Row],[Order]],MM[],3,FALSE)</f>
        <v>V5757301200200Q</v>
      </c>
      <c r="C2261" s="36">
        <f>VLOOKUP(AllData[[#This Row],[Order]],MM[],2,FALSE)</f>
        <v>233</v>
      </c>
      <c r="D2261" s="36" t="s">
        <v>101</v>
      </c>
      <c r="E2261" s="36" t="s">
        <v>102</v>
      </c>
      <c r="F2261" s="36" t="s">
        <v>100</v>
      </c>
      <c r="G2261" s="36" t="s">
        <v>103</v>
      </c>
      <c r="H2261" s="36">
        <v>10</v>
      </c>
      <c r="I2261" s="36">
        <v>10</v>
      </c>
    </row>
    <row r="2262" spans="1:9" x14ac:dyDescent="0.35">
      <c r="A2262" s="36">
        <v>1546532</v>
      </c>
      <c r="B2262" s="36" t="str">
        <f>VLOOKUP(AllData[[#This Row],[Order]],MM[],3,FALSE)</f>
        <v>V5757301200200Q</v>
      </c>
      <c r="C2262" s="36">
        <f>VLOOKUP(AllData[[#This Row],[Order]],MM[],2,FALSE)</f>
        <v>233</v>
      </c>
      <c r="D2262" s="36" t="s">
        <v>104</v>
      </c>
      <c r="E2262" s="36" t="s">
        <v>102</v>
      </c>
      <c r="F2262" s="36" t="s">
        <v>100</v>
      </c>
      <c r="G2262" s="36" t="s">
        <v>106</v>
      </c>
      <c r="H2262" s="36">
        <v>10</v>
      </c>
      <c r="I2262" s="36">
        <v>10</v>
      </c>
    </row>
    <row r="2263" spans="1:9" x14ac:dyDescent="0.35">
      <c r="A2263" s="36">
        <v>1546532</v>
      </c>
      <c r="B2263" s="36" t="str">
        <f>VLOOKUP(AllData[[#This Row],[Order]],MM[],3,FALSE)</f>
        <v>V5757301200200Q</v>
      </c>
      <c r="C2263" s="36">
        <f>VLOOKUP(AllData[[#This Row],[Order]],MM[],2,FALSE)</f>
        <v>233</v>
      </c>
      <c r="D2263" s="36" t="s">
        <v>60</v>
      </c>
      <c r="E2263" s="36" t="s">
        <v>61</v>
      </c>
      <c r="F2263" s="36" t="s">
        <v>63</v>
      </c>
      <c r="G2263" s="36" t="s">
        <v>108</v>
      </c>
      <c r="H2263" s="36">
        <v>1988.76</v>
      </c>
      <c r="I2263" s="36">
        <v>1</v>
      </c>
    </row>
    <row r="2264" spans="1:9" x14ac:dyDescent="0.35">
      <c r="A2264" s="36">
        <v>1546532</v>
      </c>
      <c r="B2264" s="36" t="str">
        <f>VLOOKUP(AllData[[#This Row],[Order]],MM[],3,FALSE)</f>
        <v>V5757301200200Q</v>
      </c>
      <c r="C2264" s="36">
        <f>VLOOKUP(AllData[[#This Row],[Order]],MM[],2,FALSE)</f>
        <v>233</v>
      </c>
      <c r="D2264" s="36" t="s">
        <v>82</v>
      </c>
      <c r="E2264" s="36" t="s">
        <v>83</v>
      </c>
      <c r="F2264" s="36" t="s">
        <v>84</v>
      </c>
      <c r="G2264" s="36" t="s">
        <v>110</v>
      </c>
      <c r="H2264" s="36"/>
      <c r="I2264" s="36">
        <v>5</v>
      </c>
    </row>
    <row r="2265" spans="1:9" x14ac:dyDescent="0.35">
      <c r="A2265" s="36">
        <v>1546533</v>
      </c>
      <c r="B2265" s="36" t="str">
        <f>VLOOKUP(AllData[[#This Row],[Order]],MM[],3,FALSE)</f>
        <v>V5757301200200R</v>
      </c>
      <c r="C2265" s="36">
        <f>VLOOKUP(AllData[[#This Row],[Order]],MM[],2,FALSE)</f>
        <v>233</v>
      </c>
      <c r="D2265" s="36" t="s">
        <v>60</v>
      </c>
      <c r="E2265" s="36" t="s">
        <v>61</v>
      </c>
      <c r="F2265" s="36" t="s">
        <v>63</v>
      </c>
      <c r="G2265" s="36" t="s">
        <v>64</v>
      </c>
      <c r="H2265" s="36">
        <v>12.766999999999999</v>
      </c>
      <c r="I2265" s="36">
        <v>20</v>
      </c>
    </row>
    <row r="2266" spans="1:9" x14ac:dyDescent="0.35">
      <c r="A2266" s="36">
        <v>1546533</v>
      </c>
      <c r="B2266" s="36" t="str">
        <f>VLOOKUP(AllData[[#This Row],[Order]],MM[],3,FALSE)</f>
        <v>V5757301200200R</v>
      </c>
      <c r="C2266" s="36">
        <f>VLOOKUP(AllData[[#This Row],[Order]],MM[],2,FALSE)</f>
        <v>233</v>
      </c>
      <c r="D2266" s="36" t="s">
        <v>68</v>
      </c>
      <c r="E2266" s="36" t="s">
        <v>69</v>
      </c>
      <c r="F2266" s="36" t="s">
        <v>70</v>
      </c>
      <c r="G2266" s="36" t="s">
        <v>71</v>
      </c>
      <c r="H2266" s="36">
        <v>30</v>
      </c>
      <c r="I2266" s="36">
        <v>30</v>
      </c>
    </row>
    <row r="2267" spans="1:9" x14ac:dyDescent="0.35">
      <c r="A2267" s="36">
        <v>1546533</v>
      </c>
      <c r="B2267" s="36" t="str">
        <f>VLOOKUP(AllData[[#This Row],[Order]],MM[],3,FALSE)</f>
        <v>V5757301200200R</v>
      </c>
      <c r="C2267" s="36">
        <f>VLOOKUP(AllData[[#This Row],[Order]],MM[],2,FALSE)</f>
        <v>233</v>
      </c>
      <c r="D2267" s="36" t="s">
        <v>73</v>
      </c>
      <c r="E2267" s="36" t="s">
        <v>61</v>
      </c>
      <c r="F2267" s="36" t="s">
        <v>63</v>
      </c>
      <c r="G2267" s="36" t="s">
        <v>74</v>
      </c>
      <c r="H2267" s="36">
        <v>192.78</v>
      </c>
      <c r="I2267" s="36">
        <v>200</v>
      </c>
    </row>
    <row r="2268" spans="1:9" x14ac:dyDescent="0.35">
      <c r="A2268" s="36">
        <v>1546533</v>
      </c>
      <c r="B2268" s="36" t="str">
        <f>VLOOKUP(AllData[[#This Row],[Order]],MM[],3,FALSE)</f>
        <v>V5757301200200R</v>
      </c>
      <c r="C2268" s="36">
        <f>VLOOKUP(AllData[[#This Row],[Order]],MM[],2,FALSE)</f>
        <v>233</v>
      </c>
      <c r="D2268" s="36" t="s">
        <v>75</v>
      </c>
      <c r="E2268" s="36" t="s">
        <v>61</v>
      </c>
      <c r="F2268" s="36" t="s">
        <v>63</v>
      </c>
      <c r="G2268" s="36" t="s">
        <v>76</v>
      </c>
      <c r="H2268" s="36">
        <v>1428.18</v>
      </c>
      <c r="I2268" s="36">
        <v>500</v>
      </c>
    </row>
    <row r="2269" spans="1:9" x14ac:dyDescent="0.35">
      <c r="A2269" s="36">
        <v>1546533</v>
      </c>
      <c r="B2269" s="36" t="str">
        <f>VLOOKUP(AllData[[#This Row],[Order]],MM[],3,FALSE)</f>
        <v>V5757301200200R</v>
      </c>
      <c r="C2269" s="36">
        <f>VLOOKUP(AllData[[#This Row],[Order]],MM[],2,FALSE)</f>
        <v>233</v>
      </c>
      <c r="D2269" s="36" t="s">
        <v>78</v>
      </c>
      <c r="E2269" s="36" t="s">
        <v>69</v>
      </c>
      <c r="F2269" s="36" t="s">
        <v>70</v>
      </c>
      <c r="G2269" s="36" t="s">
        <v>79</v>
      </c>
      <c r="H2269" s="36">
        <v>20</v>
      </c>
      <c r="I2269" s="36">
        <v>20</v>
      </c>
    </row>
    <row r="2270" spans="1:9" x14ac:dyDescent="0.35">
      <c r="A2270" s="36">
        <v>1546533</v>
      </c>
      <c r="B2270" s="36" t="str">
        <f>VLOOKUP(AllData[[#This Row],[Order]],MM[],3,FALSE)</f>
        <v>V5757301200200R</v>
      </c>
      <c r="C2270" s="36">
        <f>VLOOKUP(AllData[[#This Row],[Order]],MM[],2,FALSE)</f>
        <v>233</v>
      </c>
      <c r="D2270" s="36" t="s">
        <v>80</v>
      </c>
      <c r="E2270" s="36" t="s">
        <v>69</v>
      </c>
      <c r="F2270" s="36" t="s">
        <v>70</v>
      </c>
      <c r="G2270" s="36" t="s">
        <v>81</v>
      </c>
      <c r="H2270" s="36">
        <v>20</v>
      </c>
      <c r="I2270" s="36">
        <v>20</v>
      </c>
    </row>
    <row r="2271" spans="1:9" x14ac:dyDescent="0.35">
      <c r="A2271" s="36">
        <v>1546533</v>
      </c>
      <c r="B2271" s="36" t="str">
        <f>VLOOKUP(AllData[[#This Row],[Order]],MM[],3,FALSE)</f>
        <v>V5757301200200R</v>
      </c>
      <c r="C2271" s="36">
        <f>VLOOKUP(AllData[[#This Row],[Order]],MM[],2,FALSE)</f>
        <v>233</v>
      </c>
      <c r="D2271" s="36" t="s">
        <v>82</v>
      </c>
      <c r="E2271" s="36" t="s">
        <v>83</v>
      </c>
      <c r="F2271" s="36" t="s">
        <v>84</v>
      </c>
      <c r="G2271" s="36" t="s">
        <v>84</v>
      </c>
      <c r="H2271" s="36">
        <v>584.64</v>
      </c>
      <c r="I2271" s="36">
        <v>450</v>
      </c>
    </row>
    <row r="2272" spans="1:9" x14ac:dyDescent="0.35">
      <c r="A2272" s="36">
        <v>1546533</v>
      </c>
      <c r="B2272" s="36" t="str">
        <f>VLOOKUP(AllData[[#This Row],[Order]],MM[],3,FALSE)</f>
        <v>V5757301200200R</v>
      </c>
      <c r="C2272" s="36">
        <f>VLOOKUP(AllData[[#This Row],[Order]],MM[],2,FALSE)</f>
        <v>233</v>
      </c>
      <c r="D2272" s="36" t="s">
        <v>85</v>
      </c>
      <c r="E2272" s="36" t="s">
        <v>86</v>
      </c>
      <c r="F2272" s="36" t="s">
        <v>87</v>
      </c>
      <c r="G2272" s="36" t="s">
        <v>87</v>
      </c>
      <c r="H2272" s="36">
        <v>20</v>
      </c>
      <c r="I2272" s="36">
        <v>20</v>
      </c>
    </row>
    <row r="2273" spans="1:9" x14ac:dyDescent="0.35">
      <c r="A2273" s="36">
        <v>1546533</v>
      </c>
      <c r="B2273" s="36" t="str">
        <f>VLOOKUP(AllData[[#This Row],[Order]],MM[],3,FALSE)</f>
        <v>V5757301200200R</v>
      </c>
      <c r="C2273" s="36">
        <f>VLOOKUP(AllData[[#This Row],[Order]],MM[],2,FALSE)</f>
        <v>233</v>
      </c>
      <c r="D2273" s="36" t="s">
        <v>88</v>
      </c>
      <c r="E2273" s="36" t="s">
        <v>89</v>
      </c>
      <c r="F2273" s="36" t="s">
        <v>91</v>
      </c>
      <c r="G2273" s="36" t="s">
        <v>92</v>
      </c>
      <c r="H2273" s="36"/>
      <c r="I2273" s="36">
        <v>0</v>
      </c>
    </row>
    <row r="2274" spans="1:9" x14ac:dyDescent="0.35">
      <c r="A2274" s="36">
        <v>1546533</v>
      </c>
      <c r="B2274" s="36" t="str">
        <f>VLOOKUP(AllData[[#This Row],[Order]],MM[],3,FALSE)</f>
        <v>V5757301200200R</v>
      </c>
      <c r="C2274" s="36">
        <f>VLOOKUP(AllData[[#This Row],[Order]],MM[],2,FALSE)</f>
        <v>233</v>
      </c>
      <c r="D2274" s="36" t="s">
        <v>95</v>
      </c>
      <c r="E2274" s="36" t="s">
        <v>61</v>
      </c>
      <c r="F2274" s="36" t="s">
        <v>63</v>
      </c>
      <c r="G2274" s="36" t="s">
        <v>96</v>
      </c>
      <c r="H2274" s="36">
        <v>16.149999999999999</v>
      </c>
      <c r="I2274" s="36">
        <v>40</v>
      </c>
    </row>
    <row r="2275" spans="1:9" x14ac:dyDescent="0.35">
      <c r="A2275" s="36">
        <v>1546533</v>
      </c>
      <c r="B2275" s="36" t="str">
        <f>VLOOKUP(AllData[[#This Row],[Order]],MM[],3,FALSE)</f>
        <v>V5757301200200R</v>
      </c>
      <c r="C2275" s="36">
        <f>VLOOKUP(AllData[[#This Row],[Order]],MM[],2,FALSE)</f>
        <v>233</v>
      </c>
      <c r="D2275" s="36" t="s">
        <v>97</v>
      </c>
      <c r="E2275" s="36" t="s">
        <v>69</v>
      </c>
      <c r="F2275" s="36" t="s">
        <v>70</v>
      </c>
      <c r="G2275" s="36" t="s">
        <v>98</v>
      </c>
      <c r="H2275" s="36">
        <v>20</v>
      </c>
      <c r="I2275" s="36">
        <v>20</v>
      </c>
    </row>
    <row r="2276" spans="1:9" x14ac:dyDescent="0.35">
      <c r="A2276" s="36">
        <v>1546533</v>
      </c>
      <c r="B2276" s="36" t="str">
        <f>VLOOKUP(AllData[[#This Row],[Order]],MM[],3,FALSE)</f>
        <v>V5757301200200R</v>
      </c>
      <c r="C2276" s="36">
        <f>VLOOKUP(AllData[[#This Row],[Order]],MM[],2,FALSE)</f>
        <v>233</v>
      </c>
      <c r="D2276" s="36" t="s">
        <v>99</v>
      </c>
      <c r="E2276" s="36" t="s">
        <v>69</v>
      </c>
      <c r="F2276" s="36" t="s">
        <v>70</v>
      </c>
      <c r="G2276" s="36" t="s">
        <v>100</v>
      </c>
      <c r="H2276" s="36">
        <v>50</v>
      </c>
      <c r="I2276" s="36">
        <v>50</v>
      </c>
    </row>
    <row r="2277" spans="1:9" x14ac:dyDescent="0.35">
      <c r="A2277" s="36">
        <v>1546533</v>
      </c>
      <c r="B2277" s="36" t="str">
        <f>VLOOKUP(AllData[[#This Row],[Order]],MM[],3,FALSE)</f>
        <v>V5757301200200R</v>
      </c>
      <c r="C2277" s="36">
        <f>VLOOKUP(AllData[[#This Row],[Order]],MM[],2,FALSE)</f>
        <v>233</v>
      </c>
      <c r="D2277" s="36" t="s">
        <v>101</v>
      </c>
      <c r="E2277" s="36" t="s">
        <v>102</v>
      </c>
      <c r="F2277" s="36" t="s">
        <v>100</v>
      </c>
      <c r="G2277" s="36" t="s">
        <v>103</v>
      </c>
      <c r="H2277" s="36">
        <v>10</v>
      </c>
      <c r="I2277" s="36">
        <v>10</v>
      </c>
    </row>
    <row r="2278" spans="1:9" x14ac:dyDescent="0.35">
      <c r="A2278" s="36">
        <v>1546533</v>
      </c>
      <c r="B2278" s="36" t="str">
        <f>VLOOKUP(AllData[[#This Row],[Order]],MM[],3,FALSE)</f>
        <v>V5757301200200R</v>
      </c>
      <c r="C2278" s="36">
        <f>VLOOKUP(AllData[[#This Row],[Order]],MM[],2,FALSE)</f>
        <v>233</v>
      </c>
      <c r="D2278" s="36" t="s">
        <v>104</v>
      </c>
      <c r="E2278" s="36" t="s">
        <v>102</v>
      </c>
      <c r="F2278" s="36" t="s">
        <v>100</v>
      </c>
      <c r="G2278" s="36" t="s">
        <v>106</v>
      </c>
      <c r="H2278" s="36">
        <v>10</v>
      </c>
      <c r="I2278" s="36">
        <v>10</v>
      </c>
    </row>
    <row r="2279" spans="1:9" x14ac:dyDescent="0.35">
      <c r="A2279" s="36">
        <v>1546533</v>
      </c>
      <c r="B2279" s="36" t="str">
        <f>VLOOKUP(AllData[[#This Row],[Order]],MM[],3,FALSE)</f>
        <v>V5757301200200R</v>
      </c>
      <c r="C2279" s="36">
        <f>VLOOKUP(AllData[[#This Row],[Order]],MM[],2,FALSE)</f>
        <v>233</v>
      </c>
      <c r="D2279" s="36" t="s">
        <v>60</v>
      </c>
      <c r="E2279" s="36" t="s">
        <v>61</v>
      </c>
      <c r="F2279" s="36" t="s">
        <v>63</v>
      </c>
      <c r="G2279" s="36" t="s">
        <v>108</v>
      </c>
      <c r="H2279" s="36">
        <v>727.0200000000001</v>
      </c>
      <c r="I2279" s="36">
        <v>1</v>
      </c>
    </row>
    <row r="2280" spans="1:9" x14ac:dyDescent="0.35">
      <c r="A2280" s="36">
        <v>1546533</v>
      </c>
      <c r="B2280" s="36" t="str">
        <f>VLOOKUP(AllData[[#This Row],[Order]],MM[],3,FALSE)</f>
        <v>V5757301200200R</v>
      </c>
      <c r="C2280" s="36">
        <f>VLOOKUP(AllData[[#This Row],[Order]],MM[],2,FALSE)</f>
        <v>233</v>
      </c>
      <c r="D2280" s="36" t="s">
        <v>82</v>
      </c>
      <c r="E2280" s="36" t="s">
        <v>83</v>
      </c>
      <c r="F2280" s="36" t="s">
        <v>84</v>
      </c>
      <c r="G2280" s="36" t="s">
        <v>110</v>
      </c>
      <c r="H2280" s="36">
        <v>101.75999999999999</v>
      </c>
      <c r="I2280" s="36">
        <v>5</v>
      </c>
    </row>
    <row r="2281" spans="1:9" x14ac:dyDescent="0.35">
      <c r="A2281" s="36">
        <v>1546534</v>
      </c>
      <c r="B2281" s="36" t="str">
        <f>VLOOKUP(AllData[[#This Row],[Order]],MM[],3,FALSE)</f>
        <v>V5757321200400</v>
      </c>
      <c r="C2281" s="36">
        <f>VLOOKUP(AllData[[#This Row],[Order]],MM[],2,FALSE)</f>
        <v>233</v>
      </c>
      <c r="D2281" s="36" t="s">
        <v>60</v>
      </c>
      <c r="E2281" s="36" t="s">
        <v>61</v>
      </c>
      <c r="F2281" s="36" t="s">
        <v>63</v>
      </c>
      <c r="G2281" s="36" t="s">
        <v>64</v>
      </c>
      <c r="H2281" s="36">
        <v>11.016999999999999</v>
      </c>
      <c r="I2281" s="36">
        <v>20</v>
      </c>
    </row>
    <row r="2282" spans="1:9" x14ac:dyDescent="0.35">
      <c r="A2282" s="36">
        <v>1546534</v>
      </c>
      <c r="B2282" s="36" t="str">
        <f>VLOOKUP(AllData[[#This Row],[Order]],MM[],3,FALSE)</f>
        <v>V5757321200400</v>
      </c>
      <c r="C2282" s="36">
        <f>VLOOKUP(AllData[[#This Row],[Order]],MM[],2,FALSE)</f>
        <v>233</v>
      </c>
      <c r="D2282" s="36" t="s">
        <v>68</v>
      </c>
      <c r="E2282" s="36" t="s">
        <v>69</v>
      </c>
      <c r="F2282" s="36" t="s">
        <v>70</v>
      </c>
      <c r="G2282" s="36" t="s">
        <v>71</v>
      </c>
      <c r="H2282" s="36">
        <v>30</v>
      </c>
      <c r="I2282" s="36">
        <v>30</v>
      </c>
    </row>
    <row r="2283" spans="1:9" x14ac:dyDescent="0.35">
      <c r="A2283" s="36">
        <v>1546534</v>
      </c>
      <c r="B2283" s="36" t="str">
        <f>VLOOKUP(AllData[[#This Row],[Order]],MM[],3,FALSE)</f>
        <v>V5757321200400</v>
      </c>
      <c r="C2283" s="36">
        <f>VLOOKUP(AllData[[#This Row],[Order]],MM[],2,FALSE)</f>
        <v>233</v>
      </c>
      <c r="D2283" s="36" t="s">
        <v>73</v>
      </c>
      <c r="E2283" s="36" t="s">
        <v>61</v>
      </c>
      <c r="F2283" s="36" t="s">
        <v>63</v>
      </c>
      <c r="G2283" s="36" t="s">
        <v>74</v>
      </c>
      <c r="H2283" s="36">
        <v>356.15999999999997</v>
      </c>
      <c r="I2283" s="36">
        <v>200</v>
      </c>
    </row>
    <row r="2284" spans="1:9" x14ac:dyDescent="0.35">
      <c r="A2284" s="36">
        <v>1546534</v>
      </c>
      <c r="B2284" s="36" t="str">
        <f>VLOOKUP(AllData[[#This Row],[Order]],MM[],3,FALSE)</f>
        <v>V5757321200400</v>
      </c>
      <c r="C2284" s="36">
        <f>VLOOKUP(AllData[[#This Row],[Order]],MM[],2,FALSE)</f>
        <v>233</v>
      </c>
      <c r="D2284" s="36" t="s">
        <v>75</v>
      </c>
      <c r="E2284" s="36" t="s">
        <v>61</v>
      </c>
      <c r="F2284" s="36" t="s">
        <v>63</v>
      </c>
      <c r="G2284" s="36" t="s">
        <v>76</v>
      </c>
      <c r="H2284" s="36">
        <v>214.26000000000002</v>
      </c>
      <c r="I2284" s="36">
        <v>500</v>
      </c>
    </row>
    <row r="2285" spans="1:9" x14ac:dyDescent="0.35">
      <c r="A2285" s="36">
        <v>1546534</v>
      </c>
      <c r="B2285" s="36" t="str">
        <f>VLOOKUP(AllData[[#This Row],[Order]],MM[],3,FALSE)</f>
        <v>V5757321200400</v>
      </c>
      <c r="C2285" s="36">
        <f>VLOOKUP(AllData[[#This Row],[Order]],MM[],2,FALSE)</f>
        <v>233</v>
      </c>
      <c r="D2285" s="36" t="s">
        <v>78</v>
      </c>
      <c r="E2285" s="36" t="s">
        <v>69</v>
      </c>
      <c r="F2285" s="36" t="s">
        <v>70</v>
      </c>
      <c r="G2285" s="36" t="s">
        <v>79</v>
      </c>
      <c r="H2285" s="36">
        <v>20</v>
      </c>
      <c r="I2285" s="36">
        <v>20</v>
      </c>
    </row>
    <row r="2286" spans="1:9" x14ac:dyDescent="0.35">
      <c r="A2286" s="36">
        <v>1546534</v>
      </c>
      <c r="B2286" s="36" t="str">
        <f>VLOOKUP(AllData[[#This Row],[Order]],MM[],3,FALSE)</f>
        <v>V5757321200400</v>
      </c>
      <c r="C2286" s="36">
        <f>VLOOKUP(AllData[[#This Row],[Order]],MM[],2,FALSE)</f>
        <v>233</v>
      </c>
      <c r="D2286" s="36" t="s">
        <v>80</v>
      </c>
      <c r="E2286" s="36" t="s">
        <v>69</v>
      </c>
      <c r="F2286" s="36" t="s">
        <v>70</v>
      </c>
      <c r="G2286" s="36" t="s">
        <v>81</v>
      </c>
      <c r="H2286" s="36">
        <v>20</v>
      </c>
      <c r="I2286" s="36">
        <v>20</v>
      </c>
    </row>
    <row r="2287" spans="1:9" x14ac:dyDescent="0.35">
      <c r="A2287" s="36">
        <v>1546534</v>
      </c>
      <c r="B2287" s="36" t="str">
        <f>VLOOKUP(AllData[[#This Row],[Order]],MM[],3,FALSE)</f>
        <v>V5757321200400</v>
      </c>
      <c r="C2287" s="36">
        <f>VLOOKUP(AllData[[#This Row],[Order]],MM[],2,FALSE)</f>
        <v>233</v>
      </c>
      <c r="D2287" s="36" t="s">
        <v>82</v>
      </c>
      <c r="E2287" s="36" t="s">
        <v>83</v>
      </c>
      <c r="F2287" s="36" t="s">
        <v>84</v>
      </c>
      <c r="G2287" s="36" t="s">
        <v>84</v>
      </c>
      <c r="H2287" s="36">
        <v>387.66666666666669</v>
      </c>
      <c r="I2287" s="36">
        <v>450</v>
      </c>
    </row>
    <row r="2288" spans="1:9" x14ac:dyDescent="0.35">
      <c r="A2288" s="36">
        <v>1546534</v>
      </c>
      <c r="B2288" s="36" t="str">
        <f>VLOOKUP(AllData[[#This Row],[Order]],MM[],3,FALSE)</f>
        <v>V5757321200400</v>
      </c>
      <c r="C2288" s="36">
        <f>VLOOKUP(AllData[[#This Row],[Order]],MM[],2,FALSE)</f>
        <v>233</v>
      </c>
      <c r="D2288" s="36" t="s">
        <v>85</v>
      </c>
      <c r="E2288" s="36" t="s">
        <v>86</v>
      </c>
      <c r="F2288" s="36" t="s">
        <v>87</v>
      </c>
      <c r="G2288" s="36" t="s">
        <v>87</v>
      </c>
      <c r="H2288" s="36">
        <v>20</v>
      </c>
      <c r="I2288" s="36">
        <v>20</v>
      </c>
    </row>
    <row r="2289" spans="1:9" x14ac:dyDescent="0.35">
      <c r="A2289" s="36">
        <v>1546534</v>
      </c>
      <c r="B2289" s="36" t="str">
        <f>VLOOKUP(AllData[[#This Row],[Order]],MM[],3,FALSE)</f>
        <v>V5757321200400</v>
      </c>
      <c r="C2289" s="36">
        <f>VLOOKUP(AllData[[#This Row],[Order]],MM[],2,FALSE)</f>
        <v>233</v>
      </c>
      <c r="D2289" s="36" t="s">
        <v>95</v>
      </c>
      <c r="E2289" s="36" t="s">
        <v>61</v>
      </c>
      <c r="F2289" s="36" t="s">
        <v>63</v>
      </c>
      <c r="G2289" s="36" t="s">
        <v>96</v>
      </c>
      <c r="H2289" s="36">
        <v>34.4</v>
      </c>
      <c r="I2289" s="36">
        <v>40</v>
      </c>
    </row>
    <row r="2290" spans="1:9" x14ac:dyDescent="0.35">
      <c r="A2290" s="36">
        <v>1546534</v>
      </c>
      <c r="B2290" s="36" t="str">
        <f>VLOOKUP(AllData[[#This Row],[Order]],MM[],3,FALSE)</f>
        <v>V5757321200400</v>
      </c>
      <c r="C2290" s="36">
        <f>VLOOKUP(AllData[[#This Row],[Order]],MM[],2,FALSE)</f>
        <v>233</v>
      </c>
      <c r="D2290" s="36" t="s">
        <v>97</v>
      </c>
      <c r="E2290" s="36" t="s">
        <v>69</v>
      </c>
      <c r="F2290" s="36" t="s">
        <v>70</v>
      </c>
      <c r="G2290" s="36" t="s">
        <v>98</v>
      </c>
      <c r="H2290" s="36">
        <v>20</v>
      </c>
      <c r="I2290" s="36">
        <v>20</v>
      </c>
    </row>
    <row r="2291" spans="1:9" x14ac:dyDescent="0.35">
      <c r="A2291" s="36">
        <v>1546534</v>
      </c>
      <c r="B2291" s="36" t="str">
        <f>VLOOKUP(AllData[[#This Row],[Order]],MM[],3,FALSE)</f>
        <v>V5757321200400</v>
      </c>
      <c r="C2291" s="36">
        <f>VLOOKUP(AllData[[#This Row],[Order]],MM[],2,FALSE)</f>
        <v>233</v>
      </c>
      <c r="D2291" s="36" t="s">
        <v>99</v>
      </c>
      <c r="E2291" s="36" t="s">
        <v>69</v>
      </c>
      <c r="F2291" s="36" t="s">
        <v>70</v>
      </c>
      <c r="G2291" s="36" t="s">
        <v>100</v>
      </c>
      <c r="H2291" s="36">
        <v>50</v>
      </c>
      <c r="I2291" s="36">
        <v>50</v>
      </c>
    </row>
    <row r="2292" spans="1:9" x14ac:dyDescent="0.35">
      <c r="A2292" s="36">
        <v>1546534</v>
      </c>
      <c r="B2292" s="36" t="str">
        <f>VLOOKUP(AllData[[#This Row],[Order]],MM[],3,FALSE)</f>
        <v>V5757321200400</v>
      </c>
      <c r="C2292" s="36">
        <f>VLOOKUP(AllData[[#This Row],[Order]],MM[],2,FALSE)</f>
        <v>233</v>
      </c>
      <c r="D2292" s="36" t="s">
        <v>104</v>
      </c>
      <c r="E2292" s="36" t="s">
        <v>102</v>
      </c>
      <c r="F2292" s="36" t="s">
        <v>100</v>
      </c>
      <c r="G2292" s="36" t="s">
        <v>106</v>
      </c>
      <c r="H2292" s="36">
        <v>10</v>
      </c>
      <c r="I2292" s="36">
        <v>10</v>
      </c>
    </row>
    <row r="2293" spans="1:9" x14ac:dyDescent="0.35">
      <c r="A2293" s="36">
        <v>1546534</v>
      </c>
      <c r="B2293" s="36" t="str">
        <f>VLOOKUP(AllData[[#This Row],[Order]],MM[],3,FALSE)</f>
        <v>V5757321200400</v>
      </c>
      <c r="C2293" s="36">
        <f>VLOOKUP(AllData[[#This Row],[Order]],MM[],2,FALSE)</f>
        <v>233</v>
      </c>
      <c r="D2293" s="36" t="s">
        <v>60</v>
      </c>
      <c r="E2293" s="36" t="s">
        <v>61</v>
      </c>
      <c r="F2293" s="36" t="s">
        <v>63</v>
      </c>
      <c r="G2293" s="36" t="s">
        <v>108</v>
      </c>
      <c r="H2293" s="36">
        <v>482.4</v>
      </c>
      <c r="I2293" s="36">
        <v>1</v>
      </c>
    </row>
    <row r="2294" spans="1:9" x14ac:dyDescent="0.35">
      <c r="A2294" s="36">
        <v>1546534</v>
      </c>
      <c r="B2294" s="36" t="str">
        <f>VLOOKUP(AllData[[#This Row],[Order]],MM[],3,FALSE)</f>
        <v>V5757321200400</v>
      </c>
      <c r="C2294" s="36">
        <f>VLOOKUP(AllData[[#This Row],[Order]],MM[],2,FALSE)</f>
        <v>233</v>
      </c>
      <c r="D2294" s="36" t="s">
        <v>82</v>
      </c>
      <c r="E2294" s="36" t="s">
        <v>83</v>
      </c>
      <c r="F2294" s="36" t="s">
        <v>84</v>
      </c>
      <c r="G2294" s="36" t="s">
        <v>110</v>
      </c>
      <c r="H2294" s="36"/>
      <c r="I2294" s="36">
        <v>5</v>
      </c>
    </row>
    <row r="2295" spans="1:9" x14ac:dyDescent="0.35">
      <c r="A2295" s="36">
        <v>1546534</v>
      </c>
      <c r="B2295" s="36" t="str">
        <f>VLOOKUP(AllData[[#This Row],[Order]],MM[],3,FALSE)</f>
        <v>V5757321200400</v>
      </c>
      <c r="C2295" s="36">
        <f>VLOOKUP(AllData[[#This Row],[Order]],MM[],2,FALSE)</f>
        <v>233</v>
      </c>
      <c r="D2295" s="36" t="s">
        <v>82</v>
      </c>
      <c r="E2295" s="36" t="s">
        <v>83</v>
      </c>
      <c r="F2295" s="36" t="s">
        <v>84</v>
      </c>
      <c r="G2295" s="36" t="s">
        <v>134</v>
      </c>
      <c r="H2295" s="36"/>
      <c r="I2295" s="36">
        <v>5</v>
      </c>
    </row>
    <row r="2296" spans="1:9" x14ac:dyDescent="0.35">
      <c r="A2296" s="36">
        <v>1546534</v>
      </c>
      <c r="B2296" s="36" t="str">
        <f>VLOOKUP(AllData[[#This Row],[Order]],MM[],3,FALSE)</f>
        <v>V5757321200400</v>
      </c>
      <c r="C2296" s="36">
        <f>VLOOKUP(AllData[[#This Row],[Order]],MM[],2,FALSE)</f>
        <v>233</v>
      </c>
      <c r="D2296" s="36" t="s">
        <v>82</v>
      </c>
      <c r="E2296" s="36" t="s">
        <v>83</v>
      </c>
      <c r="F2296" s="36" t="s">
        <v>84</v>
      </c>
      <c r="G2296" s="36" t="s">
        <v>136</v>
      </c>
      <c r="H2296" s="36"/>
      <c r="I2296" s="36">
        <v>5</v>
      </c>
    </row>
    <row r="2297" spans="1:9" x14ac:dyDescent="0.35">
      <c r="A2297" s="36">
        <v>1546534</v>
      </c>
      <c r="B2297" s="36" t="str">
        <f>VLOOKUP(AllData[[#This Row],[Order]],MM[],3,FALSE)</f>
        <v>V5757321200400</v>
      </c>
      <c r="C2297" s="36">
        <f>VLOOKUP(AllData[[#This Row],[Order]],MM[],2,FALSE)</f>
        <v>233</v>
      </c>
      <c r="D2297" s="36" t="s">
        <v>73</v>
      </c>
      <c r="E2297" s="36" t="s">
        <v>89</v>
      </c>
      <c r="F2297" s="36" t="s">
        <v>91</v>
      </c>
      <c r="G2297" s="36" t="s">
        <v>138</v>
      </c>
      <c r="H2297" s="36"/>
      <c r="I2297" s="36">
        <v>5</v>
      </c>
    </row>
    <row r="2298" spans="1:9" x14ac:dyDescent="0.35">
      <c r="A2298" s="36">
        <v>1546535</v>
      </c>
      <c r="B2298" s="36" t="str">
        <f>VLOOKUP(AllData[[#This Row],[Order]],MM[],3,FALSE)</f>
        <v>V5757321200600</v>
      </c>
      <c r="C2298" s="36">
        <f>VLOOKUP(AllData[[#This Row],[Order]],MM[],2,FALSE)</f>
        <v>233</v>
      </c>
      <c r="D2298" s="36" t="s">
        <v>60</v>
      </c>
      <c r="E2298" s="36" t="s">
        <v>61</v>
      </c>
      <c r="F2298" s="36" t="s">
        <v>63</v>
      </c>
      <c r="G2298" s="36" t="s">
        <v>139</v>
      </c>
      <c r="H2298" s="36">
        <v>38.1</v>
      </c>
      <c r="I2298" s="36">
        <v>20</v>
      </c>
    </row>
    <row r="2299" spans="1:9" x14ac:dyDescent="0.35">
      <c r="A2299" s="36">
        <v>1546535</v>
      </c>
      <c r="B2299" s="36" t="str">
        <f>VLOOKUP(AllData[[#This Row],[Order]],MM[],3,FALSE)</f>
        <v>V5757321200600</v>
      </c>
      <c r="C2299" s="36">
        <f>VLOOKUP(AllData[[#This Row],[Order]],MM[],2,FALSE)</f>
        <v>233</v>
      </c>
      <c r="D2299" s="36" t="s">
        <v>68</v>
      </c>
      <c r="E2299" s="36" t="s">
        <v>69</v>
      </c>
      <c r="F2299" s="36" t="s">
        <v>70</v>
      </c>
      <c r="G2299" s="36" t="s">
        <v>71</v>
      </c>
      <c r="H2299" s="36">
        <v>30</v>
      </c>
      <c r="I2299" s="36">
        <v>30</v>
      </c>
    </row>
    <row r="2300" spans="1:9" x14ac:dyDescent="0.35">
      <c r="A2300" s="36">
        <v>1546535</v>
      </c>
      <c r="B2300" s="36" t="str">
        <f>VLOOKUP(AllData[[#This Row],[Order]],MM[],3,FALSE)</f>
        <v>V5757321200600</v>
      </c>
      <c r="C2300" s="36">
        <f>VLOOKUP(AllData[[#This Row],[Order]],MM[],2,FALSE)</f>
        <v>233</v>
      </c>
      <c r="D2300" s="36" t="s">
        <v>73</v>
      </c>
      <c r="E2300" s="36" t="s">
        <v>61</v>
      </c>
      <c r="F2300" s="36" t="s">
        <v>63</v>
      </c>
      <c r="G2300" s="36" t="s">
        <v>74</v>
      </c>
      <c r="H2300" s="36">
        <v>32.35</v>
      </c>
      <c r="I2300" s="36">
        <v>200</v>
      </c>
    </row>
    <row r="2301" spans="1:9" x14ac:dyDescent="0.35">
      <c r="A2301" s="36">
        <v>1546535</v>
      </c>
      <c r="B2301" s="36" t="str">
        <f>VLOOKUP(AllData[[#This Row],[Order]],MM[],3,FALSE)</f>
        <v>V5757321200600</v>
      </c>
      <c r="C2301" s="36">
        <f>VLOOKUP(AllData[[#This Row],[Order]],MM[],2,FALSE)</f>
        <v>233</v>
      </c>
      <c r="D2301" s="36" t="s">
        <v>75</v>
      </c>
      <c r="E2301" s="36" t="s">
        <v>61</v>
      </c>
      <c r="F2301" s="36" t="s">
        <v>63</v>
      </c>
      <c r="G2301" s="36" t="s">
        <v>76</v>
      </c>
      <c r="H2301" s="36">
        <v>86.882999999999996</v>
      </c>
      <c r="I2301" s="36">
        <v>500</v>
      </c>
    </row>
    <row r="2302" spans="1:9" x14ac:dyDescent="0.35">
      <c r="A2302" s="36">
        <v>1546535</v>
      </c>
      <c r="B2302" s="36" t="str">
        <f>VLOOKUP(AllData[[#This Row],[Order]],MM[],3,FALSE)</f>
        <v>V5757321200600</v>
      </c>
      <c r="C2302" s="36">
        <f>VLOOKUP(AllData[[#This Row],[Order]],MM[],2,FALSE)</f>
        <v>233</v>
      </c>
      <c r="D2302" s="36" t="s">
        <v>78</v>
      </c>
      <c r="E2302" s="36" t="s">
        <v>69</v>
      </c>
      <c r="F2302" s="36" t="s">
        <v>70</v>
      </c>
      <c r="G2302" s="36" t="s">
        <v>79</v>
      </c>
      <c r="H2302" s="36">
        <v>20</v>
      </c>
      <c r="I2302" s="36">
        <v>20</v>
      </c>
    </row>
    <row r="2303" spans="1:9" x14ac:dyDescent="0.35">
      <c r="A2303" s="36">
        <v>1546535</v>
      </c>
      <c r="B2303" s="36" t="str">
        <f>VLOOKUP(AllData[[#This Row],[Order]],MM[],3,FALSE)</f>
        <v>V5757321200600</v>
      </c>
      <c r="C2303" s="36">
        <f>VLOOKUP(AllData[[#This Row],[Order]],MM[],2,FALSE)</f>
        <v>233</v>
      </c>
      <c r="D2303" s="36" t="s">
        <v>80</v>
      </c>
      <c r="E2303" s="36" t="s">
        <v>69</v>
      </c>
      <c r="F2303" s="36" t="s">
        <v>70</v>
      </c>
      <c r="G2303" s="36" t="s">
        <v>81</v>
      </c>
      <c r="H2303" s="36">
        <v>20</v>
      </c>
      <c r="I2303" s="36">
        <v>20</v>
      </c>
    </row>
    <row r="2304" spans="1:9" x14ac:dyDescent="0.35">
      <c r="A2304" s="36">
        <v>1546535</v>
      </c>
      <c r="B2304" s="36" t="str">
        <f>VLOOKUP(AllData[[#This Row],[Order]],MM[],3,FALSE)</f>
        <v>V5757321200600</v>
      </c>
      <c r="C2304" s="36">
        <f>VLOOKUP(AllData[[#This Row],[Order]],MM[],2,FALSE)</f>
        <v>233</v>
      </c>
      <c r="D2304" s="36" t="s">
        <v>82</v>
      </c>
      <c r="E2304" s="36" t="s">
        <v>83</v>
      </c>
      <c r="F2304" s="36" t="s">
        <v>84</v>
      </c>
      <c r="G2304" s="36" t="s">
        <v>84</v>
      </c>
      <c r="H2304" s="36">
        <v>512.46</v>
      </c>
      <c r="I2304" s="36">
        <v>450</v>
      </c>
    </row>
    <row r="2305" spans="1:9" x14ac:dyDescent="0.35">
      <c r="A2305" s="36">
        <v>1546535</v>
      </c>
      <c r="B2305" s="36" t="str">
        <f>VLOOKUP(AllData[[#This Row],[Order]],MM[],3,FALSE)</f>
        <v>V5757321200600</v>
      </c>
      <c r="C2305" s="36">
        <f>VLOOKUP(AllData[[#This Row],[Order]],MM[],2,FALSE)</f>
        <v>233</v>
      </c>
      <c r="D2305" s="36" t="s">
        <v>85</v>
      </c>
      <c r="E2305" s="36" t="s">
        <v>86</v>
      </c>
      <c r="F2305" s="36" t="s">
        <v>87</v>
      </c>
      <c r="G2305" s="36" t="s">
        <v>87</v>
      </c>
      <c r="H2305" s="36">
        <v>20</v>
      </c>
      <c r="I2305" s="36">
        <v>20</v>
      </c>
    </row>
    <row r="2306" spans="1:9" x14ac:dyDescent="0.35">
      <c r="A2306" s="36">
        <v>1546535</v>
      </c>
      <c r="B2306" s="36" t="str">
        <f>VLOOKUP(AllData[[#This Row],[Order]],MM[],3,FALSE)</f>
        <v>V5757321200600</v>
      </c>
      <c r="C2306" s="36">
        <f>VLOOKUP(AllData[[#This Row],[Order]],MM[],2,FALSE)</f>
        <v>233</v>
      </c>
      <c r="D2306" s="36" t="s">
        <v>88</v>
      </c>
      <c r="E2306" s="36" t="s">
        <v>89</v>
      </c>
      <c r="F2306" s="36" t="s">
        <v>91</v>
      </c>
      <c r="G2306" s="36" t="s">
        <v>92</v>
      </c>
      <c r="H2306" s="36"/>
      <c r="I2306" s="36">
        <v>0</v>
      </c>
    </row>
    <row r="2307" spans="1:9" x14ac:dyDescent="0.35">
      <c r="A2307" s="36">
        <v>1546535</v>
      </c>
      <c r="B2307" s="36" t="str">
        <f>VLOOKUP(AllData[[#This Row],[Order]],MM[],3,FALSE)</f>
        <v>V5757321200600</v>
      </c>
      <c r="C2307" s="36">
        <f>VLOOKUP(AllData[[#This Row],[Order]],MM[],2,FALSE)</f>
        <v>233</v>
      </c>
      <c r="D2307" s="36" t="s">
        <v>95</v>
      </c>
      <c r="E2307" s="36" t="s">
        <v>61</v>
      </c>
      <c r="F2307" s="36" t="s">
        <v>63</v>
      </c>
      <c r="G2307" s="36" t="s">
        <v>96</v>
      </c>
      <c r="H2307" s="36">
        <v>15.132999999999999</v>
      </c>
      <c r="I2307" s="36">
        <v>40</v>
      </c>
    </row>
    <row r="2308" spans="1:9" x14ac:dyDescent="0.35">
      <c r="A2308" s="36">
        <v>1546535</v>
      </c>
      <c r="B2308" s="36" t="str">
        <f>VLOOKUP(AllData[[#This Row],[Order]],MM[],3,FALSE)</f>
        <v>V5757321200600</v>
      </c>
      <c r="C2308" s="36">
        <f>VLOOKUP(AllData[[#This Row],[Order]],MM[],2,FALSE)</f>
        <v>233</v>
      </c>
      <c r="D2308" s="36" t="s">
        <v>97</v>
      </c>
      <c r="E2308" s="36" t="s">
        <v>69</v>
      </c>
      <c r="F2308" s="36" t="s">
        <v>70</v>
      </c>
      <c r="G2308" s="36" t="s">
        <v>98</v>
      </c>
      <c r="H2308" s="36">
        <v>20</v>
      </c>
      <c r="I2308" s="36">
        <v>20</v>
      </c>
    </row>
    <row r="2309" spans="1:9" x14ac:dyDescent="0.35">
      <c r="A2309" s="36">
        <v>1546535</v>
      </c>
      <c r="B2309" s="36" t="str">
        <f>VLOOKUP(AllData[[#This Row],[Order]],MM[],3,FALSE)</f>
        <v>V5757321200600</v>
      </c>
      <c r="C2309" s="36">
        <f>VLOOKUP(AllData[[#This Row],[Order]],MM[],2,FALSE)</f>
        <v>233</v>
      </c>
      <c r="D2309" s="36" t="s">
        <v>99</v>
      </c>
      <c r="E2309" s="36" t="s">
        <v>69</v>
      </c>
      <c r="F2309" s="36" t="s">
        <v>70</v>
      </c>
      <c r="G2309" s="36" t="s">
        <v>100</v>
      </c>
      <c r="H2309" s="36">
        <v>50</v>
      </c>
      <c r="I2309" s="36">
        <v>50</v>
      </c>
    </row>
    <row r="2310" spans="1:9" x14ac:dyDescent="0.35">
      <c r="A2310" s="36">
        <v>1546535</v>
      </c>
      <c r="B2310" s="36" t="str">
        <f>VLOOKUP(AllData[[#This Row],[Order]],MM[],3,FALSE)</f>
        <v>V5757321200600</v>
      </c>
      <c r="C2310" s="36">
        <f>VLOOKUP(AllData[[#This Row],[Order]],MM[],2,FALSE)</f>
        <v>233</v>
      </c>
      <c r="D2310" s="36" t="s">
        <v>101</v>
      </c>
      <c r="E2310" s="36" t="s">
        <v>102</v>
      </c>
      <c r="F2310" s="36" t="s">
        <v>100</v>
      </c>
      <c r="G2310" s="36" t="s">
        <v>103</v>
      </c>
      <c r="H2310" s="36">
        <v>10</v>
      </c>
      <c r="I2310" s="36">
        <v>10</v>
      </c>
    </row>
    <row r="2311" spans="1:9" x14ac:dyDescent="0.35">
      <c r="A2311" s="36">
        <v>1546535</v>
      </c>
      <c r="B2311" s="36" t="str">
        <f>VLOOKUP(AllData[[#This Row],[Order]],MM[],3,FALSE)</f>
        <v>V5757321200600</v>
      </c>
      <c r="C2311" s="36">
        <f>VLOOKUP(AllData[[#This Row],[Order]],MM[],2,FALSE)</f>
        <v>233</v>
      </c>
      <c r="D2311" s="36" t="s">
        <v>104</v>
      </c>
      <c r="E2311" s="36" t="s">
        <v>102</v>
      </c>
      <c r="F2311" s="36" t="s">
        <v>100</v>
      </c>
      <c r="G2311" s="36" t="s">
        <v>106</v>
      </c>
      <c r="H2311" s="36">
        <v>10</v>
      </c>
      <c r="I2311" s="36">
        <v>10</v>
      </c>
    </row>
    <row r="2312" spans="1:9" x14ac:dyDescent="0.35">
      <c r="A2312" s="36">
        <v>1546535</v>
      </c>
      <c r="B2312" s="36" t="str">
        <f>VLOOKUP(AllData[[#This Row],[Order]],MM[],3,FALSE)</f>
        <v>V5757321200600</v>
      </c>
      <c r="C2312" s="36">
        <f>VLOOKUP(AllData[[#This Row],[Order]],MM[],2,FALSE)</f>
        <v>233</v>
      </c>
      <c r="D2312" s="36" t="s">
        <v>60</v>
      </c>
      <c r="E2312" s="36" t="s">
        <v>61</v>
      </c>
      <c r="F2312" s="36" t="s">
        <v>63</v>
      </c>
      <c r="G2312" s="36" t="s">
        <v>108</v>
      </c>
      <c r="H2312" s="36">
        <v>1751.04</v>
      </c>
      <c r="I2312" s="36">
        <v>1</v>
      </c>
    </row>
    <row r="2313" spans="1:9" x14ac:dyDescent="0.35">
      <c r="A2313" s="36">
        <v>1546535</v>
      </c>
      <c r="B2313" s="36" t="str">
        <f>VLOOKUP(AllData[[#This Row],[Order]],MM[],3,FALSE)</f>
        <v>V5757321200600</v>
      </c>
      <c r="C2313" s="36">
        <f>VLOOKUP(AllData[[#This Row],[Order]],MM[],2,FALSE)</f>
        <v>233</v>
      </c>
      <c r="D2313" s="36" t="s">
        <v>82</v>
      </c>
      <c r="E2313" s="36" t="s">
        <v>83</v>
      </c>
      <c r="F2313" s="36" t="s">
        <v>84</v>
      </c>
      <c r="G2313" s="36" t="s">
        <v>110</v>
      </c>
      <c r="H2313" s="36"/>
      <c r="I2313" s="36">
        <v>5</v>
      </c>
    </row>
    <row r="2314" spans="1:9" x14ac:dyDescent="0.35">
      <c r="A2314" s="36">
        <v>1546536</v>
      </c>
      <c r="B2314" s="36" t="str">
        <f>VLOOKUP(AllData[[#This Row],[Order]],MM[],3,FALSE)</f>
        <v>V5757341200400</v>
      </c>
      <c r="C2314" s="36">
        <f>VLOOKUP(AllData[[#This Row],[Order]],MM[],2,FALSE)</f>
        <v>233</v>
      </c>
      <c r="D2314" s="36" t="s">
        <v>60</v>
      </c>
      <c r="E2314" s="36" t="s">
        <v>61</v>
      </c>
      <c r="F2314" s="36" t="s">
        <v>63</v>
      </c>
      <c r="G2314" s="36" t="s">
        <v>64</v>
      </c>
      <c r="H2314" s="36">
        <v>29.3</v>
      </c>
      <c r="I2314" s="36">
        <v>20</v>
      </c>
    </row>
    <row r="2315" spans="1:9" x14ac:dyDescent="0.35">
      <c r="A2315" s="36">
        <v>1546536</v>
      </c>
      <c r="B2315" s="36" t="str">
        <f>VLOOKUP(AllData[[#This Row],[Order]],MM[],3,FALSE)</f>
        <v>V5757341200400</v>
      </c>
      <c r="C2315" s="36">
        <f>VLOOKUP(AllData[[#This Row],[Order]],MM[],2,FALSE)</f>
        <v>233</v>
      </c>
      <c r="D2315" s="36" t="s">
        <v>68</v>
      </c>
      <c r="E2315" s="36" t="s">
        <v>69</v>
      </c>
      <c r="F2315" s="36" t="s">
        <v>70</v>
      </c>
      <c r="G2315" s="36" t="s">
        <v>71</v>
      </c>
      <c r="H2315" s="36">
        <v>30</v>
      </c>
      <c r="I2315" s="36">
        <v>30</v>
      </c>
    </row>
    <row r="2316" spans="1:9" x14ac:dyDescent="0.35">
      <c r="A2316" s="36">
        <v>1546536</v>
      </c>
      <c r="B2316" s="36" t="str">
        <f>VLOOKUP(AllData[[#This Row],[Order]],MM[],3,FALSE)</f>
        <v>V5757341200400</v>
      </c>
      <c r="C2316" s="36">
        <f>VLOOKUP(AllData[[#This Row],[Order]],MM[],2,FALSE)</f>
        <v>233</v>
      </c>
      <c r="D2316" s="36" t="s">
        <v>73</v>
      </c>
      <c r="E2316" s="36" t="s">
        <v>61</v>
      </c>
      <c r="F2316" s="36" t="s">
        <v>63</v>
      </c>
      <c r="G2316" s="36" t="s">
        <v>74</v>
      </c>
      <c r="H2316" s="36">
        <v>298.32000000000005</v>
      </c>
      <c r="I2316" s="36">
        <v>200</v>
      </c>
    </row>
    <row r="2317" spans="1:9" x14ac:dyDescent="0.35">
      <c r="A2317" s="36">
        <v>1546536</v>
      </c>
      <c r="B2317" s="36" t="str">
        <f>VLOOKUP(AllData[[#This Row],[Order]],MM[],3,FALSE)</f>
        <v>V5757341200400</v>
      </c>
      <c r="C2317" s="36">
        <f>VLOOKUP(AllData[[#This Row],[Order]],MM[],2,FALSE)</f>
        <v>233</v>
      </c>
      <c r="D2317" s="36" t="s">
        <v>75</v>
      </c>
      <c r="E2317" s="36" t="s">
        <v>61</v>
      </c>
      <c r="F2317" s="36" t="s">
        <v>63</v>
      </c>
      <c r="G2317" s="36" t="s">
        <v>76</v>
      </c>
      <c r="H2317" s="36">
        <v>1220.4000000000001</v>
      </c>
      <c r="I2317" s="36">
        <v>500</v>
      </c>
    </row>
    <row r="2318" spans="1:9" x14ac:dyDescent="0.35">
      <c r="A2318" s="36">
        <v>1546536</v>
      </c>
      <c r="B2318" s="36" t="str">
        <f>VLOOKUP(AllData[[#This Row],[Order]],MM[],3,FALSE)</f>
        <v>V5757341200400</v>
      </c>
      <c r="C2318" s="36">
        <f>VLOOKUP(AllData[[#This Row],[Order]],MM[],2,FALSE)</f>
        <v>233</v>
      </c>
      <c r="D2318" s="36" t="s">
        <v>78</v>
      </c>
      <c r="E2318" s="36" t="s">
        <v>69</v>
      </c>
      <c r="F2318" s="36" t="s">
        <v>70</v>
      </c>
      <c r="G2318" s="36" t="s">
        <v>79</v>
      </c>
      <c r="H2318" s="36">
        <v>20</v>
      </c>
      <c r="I2318" s="36">
        <v>20</v>
      </c>
    </row>
    <row r="2319" spans="1:9" x14ac:dyDescent="0.35">
      <c r="A2319" s="36">
        <v>1546536</v>
      </c>
      <c r="B2319" s="36" t="str">
        <f>VLOOKUP(AllData[[#This Row],[Order]],MM[],3,FALSE)</f>
        <v>V5757341200400</v>
      </c>
      <c r="C2319" s="36">
        <f>VLOOKUP(AllData[[#This Row],[Order]],MM[],2,FALSE)</f>
        <v>233</v>
      </c>
      <c r="D2319" s="36" t="s">
        <v>80</v>
      </c>
      <c r="E2319" s="36" t="s">
        <v>69</v>
      </c>
      <c r="F2319" s="36" t="s">
        <v>70</v>
      </c>
      <c r="G2319" s="36" t="s">
        <v>81</v>
      </c>
      <c r="H2319" s="36">
        <v>20</v>
      </c>
      <c r="I2319" s="36">
        <v>20</v>
      </c>
    </row>
    <row r="2320" spans="1:9" x14ac:dyDescent="0.35">
      <c r="A2320" s="36">
        <v>1546536</v>
      </c>
      <c r="B2320" s="36" t="str">
        <f>VLOOKUP(AllData[[#This Row],[Order]],MM[],3,FALSE)</f>
        <v>V5757341200400</v>
      </c>
      <c r="C2320" s="36">
        <f>VLOOKUP(AllData[[#This Row],[Order]],MM[],2,FALSE)</f>
        <v>233</v>
      </c>
      <c r="D2320" s="36" t="s">
        <v>82</v>
      </c>
      <c r="E2320" s="36" t="s">
        <v>83</v>
      </c>
      <c r="F2320" s="36" t="s">
        <v>84</v>
      </c>
      <c r="G2320" s="36" t="s">
        <v>84</v>
      </c>
      <c r="H2320" s="36">
        <v>426.96</v>
      </c>
      <c r="I2320" s="36">
        <v>450</v>
      </c>
    </row>
    <row r="2321" spans="1:9" x14ac:dyDescent="0.35">
      <c r="A2321" s="36">
        <v>1546536</v>
      </c>
      <c r="B2321" s="36" t="str">
        <f>VLOOKUP(AllData[[#This Row],[Order]],MM[],3,FALSE)</f>
        <v>V5757341200400</v>
      </c>
      <c r="C2321" s="36">
        <f>VLOOKUP(AllData[[#This Row],[Order]],MM[],2,FALSE)</f>
        <v>233</v>
      </c>
      <c r="D2321" s="36" t="s">
        <v>85</v>
      </c>
      <c r="E2321" s="36" t="s">
        <v>86</v>
      </c>
      <c r="F2321" s="36" t="s">
        <v>87</v>
      </c>
      <c r="G2321" s="36" t="s">
        <v>87</v>
      </c>
      <c r="H2321" s="36">
        <v>20</v>
      </c>
      <c r="I2321" s="36">
        <v>20</v>
      </c>
    </row>
    <row r="2322" spans="1:9" x14ac:dyDescent="0.35">
      <c r="A2322" s="36">
        <v>1546536</v>
      </c>
      <c r="B2322" s="36" t="str">
        <f>VLOOKUP(AllData[[#This Row],[Order]],MM[],3,FALSE)</f>
        <v>V5757341200400</v>
      </c>
      <c r="C2322" s="36">
        <f>VLOOKUP(AllData[[#This Row],[Order]],MM[],2,FALSE)</f>
        <v>233</v>
      </c>
      <c r="D2322" s="36" t="s">
        <v>88</v>
      </c>
      <c r="E2322" s="36" t="s">
        <v>89</v>
      </c>
      <c r="F2322" s="36" t="s">
        <v>91</v>
      </c>
      <c r="G2322" s="36" t="s">
        <v>92</v>
      </c>
      <c r="H2322" s="36"/>
      <c r="I2322" s="36">
        <v>0</v>
      </c>
    </row>
    <row r="2323" spans="1:9" x14ac:dyDescent="0.35">
      <c r="A2323" s="36">
        <v>1546536</v>
      </c>
      <c r="B2323" s="36" t="str">
        <f>VLOOKUP(AllData[[#This Row],[Order]],MM[],3,FALSE)</f>
        <v>V5757341200400</v>
      </c>
      <c r="C2323" s="36">
        <f>VLOOKUP(AllData[[#This Row],[Order]],MM[],2,FALSE)</f>
        <v>233</v>
      </c>
      <c r="D2323" s="36" t="s">
        <v>95</v>
      </c>
      <c r="E2323" s="36" t="s">
        <v>61</v>
      </c>
      <c r="F2323" s="36" t="s">
        <v>63</v>
      </c>
      <c r="G2323" s="36" t="s">
        <v>96</v>
      </c>
      <c r="H2323" s="36">
        <v>18.483000000000001</v>
      </c>
      <c r="I2323" s="36">
        <v>40</v>
      </c>
    </row>
    <row r="2324" spans="1:9" x14ac:dyDescent="0.35">
      <c r="A2324" s="36">
        <v>1546536</v>
      </c>
      <c r="B2324" s="36" t="str">
        <f>VLOOKUP(AllData[[#This Row],[Order]],MM[],3,FALSE)</f>
        <v>V5757341200400</v>
      </c>
      <c r="C2324" s="36">
        <f>VLOOKUP(AllData[[#This Row],[Order]],MM[],2,FALSE)</f>
        <v>233</v>
      </c>
      <c r="D2324" s="36" t="s">
        <v>97</v>
      </c>
      <c r="E2324" s="36" t="s">
        <v>69</v>
      </c>
      <c r="F2324" s="36" t="s">
        <v>70</v>
      </c>
      <c r="G2324" s="36" t="s">
        <v>98</v>
      </c>
      <c r="H2324" s="36">
        <v>20</v>
      </c>
      <c r="I2324" s="36">
        <v>20</v>
      </c>
    </row>
    <row r="2325" spans="1:9" x14ac:dyDescent="0.35">
      <c r="A2325" s="36">
        <v>1546536</v>
      </c>
      <c r="B2325" s="36" t="str">
        <f>VLOOKUP(AllData[[#This Row],[Order]],MM[],3,FALSE)</f>
        <v>V5757341200400</v>
      </c>
      <c r="C2325" s="36">
        <f>VLOOKUP(AllData[[#This Row],[Order]],MM[],2,FALSE)</f>
        <v>233</v>
      </c>
      <c r="D2325" s="36" t="s">
        <v>99</v>
      </c>
      <c r="E2325" s="36" t="s">
        <v>69</v>
      </c>
      <c r="F2325" s="36" t="s">
        <v>70</v>
      </c>
      <c r="G2325" s="36" t="s">
        <v>100</v>
      </c>
      <c r="H2325" s="36">
        <v>50</v>
      </c>
      <c r="I2325" s="36">
        <v>50</v>
      </c>
    </row>
    <row r="2326" spans="1:9" x14ac:dyDescent="0.35">
      <c r="A2326" s="36">
        <v>1546536</v>
      </c>
      <c r="B2326" s="36" t="str">
        <f>VLOOKUP(AllData[[#This Row],[Order]],MM[],3,FALSE)</f>
        <v>V5757341200400</v>
      </c>
      <c r="C2326" s="36">
        <f>VLOOKUP(AllData[[#This Row],[Order]],MM[],2,FALSE)</f>
        <v>233</v>
      </c>
      <c r="D2326" s="36" t="s">
        <v>101</v>
      </c>
      <c r="E2326" s="36" t="s">
        <v>102</v>
      </c>
      <c r="F2326" s="36" t="s">
        <v>100</v>
      </c>
      <c r="G2326" s="36" t="s">
        <v>103</v>
      </c>
      <c r="H2326" s="36">
        <v>10</v>
      </c>
      <c r="I2326" s="36">
        <v>10</v>
      </c>
    </row>
    <row r="2327" spans="1:9" x14ac:dyDescent="0.35">
      <c r="A2327" s="36">
        <v>1546536</v>
      </c>
      <c r="B2327" s="36" t="str">
        <f>VLOOKUP(AllData[[#This Row],[Order]],MM[],3,FALSE)</f>
        <v>V5757341200400</v>
      </c>
      <c r="C2327" s="36">
        <f>VLOOKUP(AllData[[#This Row],[Order]],MM[],2,FALSE)</f>
        <v>233</v>
      </c>
      <c r="D2327" s="36" t="s">
        <v>104</v>
      </c>
      <c r="E2327" s="36" t="s">
        <v>102</v>
      </c>
      <c r="F2327" s="36" t="s">
        <v>100</v>
      </c>
      <c r="G2327" s="36" t="s">
        <v>106</v>
      </c>
      <c r="H2327" s="36">
        <v>10</v>
      </c>
      <c r="I2327" s="36">
        <v>10</v>
      </c>
    </row>
    <row r="2328" spans="1:9" x14ac:dyDescent="0.35">
      <c r="A2328" s="36">
        <v>1546536</v>
      </c>
      <c r="B2328" s="36" t="str">
        <f>VLOOKUP(AllData[[#This Row],[Order]],MM[],3,FALSE)</f>
        <v>V5757341200400</v>
      </c>
      <c r="C2328" s="36">
        <f>VLOOKUP(AllData[[#This Row],[Order]],MM[],2,FALSE)</f>
        <v>233</v>
      </c>
      <c r="D2328" s="36" t="s">
        <v>60</v>
      </c>
      <c r="E2328" s="36" t="s">
        <v>61</v>
      </c>
      <c r="F2328" s="36" t="s">
        <v>63</v>
      </c>
      <c r="G2328" s="36" t="s">
        <v>108</v>
      </c>
      <c r="H2328" s="36">
        <v>802.19999999999993</v>
      </c>
      <c r="I2328" s="36">
        <v>1</v>
      </c>
    </row>
    <row r="2329" spans="1:9" x14ac:dyDescent="0.35">
      <c r="A2329" s="36">
        <v>1546536</v>
      </c>
      <c r="B2329" s="36" t="str">
        <f>VLOOKUP(AllData[[#This Row],[Order]],MM[],3,FALSE)</f>
        <v>V5757341200400</v>
      </c>
      <c r="C2329" s="36">
        <f>VLOOKUP(AllData[[#This Row],[Order]],MM[],2,FALSE)</f>
        <v>233</v>
      </c>
      <c r="D2329" s="36" t="s">
        <v>82</v>
      </c>
      <c r="E2329" s="36" t="s">
        <v>83</v>
      </c>
      <c r="F2329" s="36" t="s">
        <v>84</v>
      </c>
      <c r="G2329" s="36" t="s">
        <v>110</v>
      </c>
      <c r="H2329" s="36"/>
      <c r="I2329" s="36">
        <v>5</v>
      </c>
    </row>
    <row r="2330" spans="1:9" x14ac:dyDescent="0.35">
      <c r="A2330" s="36">
        <v>1548110</v>
      </c>
      <c r="B2330" s="36" t="str">
        <f>VLOOKUP(AllData[[#This Row],[Order]],MM[],3,FALSE)</f>
        <v>V5757341200600</v>
      </c>
      <c r="C2330" s="36">
        <f>VLOOKUP(AllData[[#This Row],[Order]],MM[],2,FALSE)</f>
        <v>234</v>
      </c>
      <c r="D2330" s="36" t="s">
        <v>60</v>
      </c>
      <c r="E2330" s="36" t="s">
        <v>61</v>
      </c>
      <c r="F2330" s="36" t="s">
        <v>63</v>
      </c>
      <c r="G2330" s="36" t="s">
        <v>64</v>
      </c>
      <c r="H2330" s="36">
        <v>20.233000000000001</v>
      </c>
      <c r="I2330" s="36">
        <v>20</v>
      </c>
    </row>
    <row r="2331" spans="1:9" x14ac:dyDescent="0.35">
      <c r="A2331" s="36">
        <v>1548110</v>
      </c>
      <c r="B2331" s="36" t="str">
        <f>VLOOKUP(AllData[[#This Row],[Order]],MM[],3,FALSE)</f>
        <v>V5757341200600</v>
      </c>
      <c r="C2331" s="36">
        <f>VLOOKUP(AllData[[#This Row],[Order]],MM[],2,FALSE)</f>
        <v>234</v>
      </c>
      <c r="D2331" s="36" t="s">
        <v>68</v>
      </c>
      <c r="E2331" s="36" t="s">
        <v>69</v>
      </c>
      <c r="F2331" s="36" t="s">
        <v>70</v>
      </c>
      <c r="G2331" s="36" t="s">
        <v>71</v>
      </c>
      <c r="H2331" s="36">
        <v>30</v>
      </c>
      <c r="I2331" s="36">
        <v>30</v>
      </c>
    </row>
    <row r="2332" spans="1:9" x14ac:dyDescent="0.35">
      <c r="A2332" s="36">
        <v>1548110</v>
      </c>
      <c r="B2332" s="36" t="str">
        <f>VLOOKUP(AllData[[#This Row],[Order]],MM[],3,FALSE)</f>
        <v>V5757341200600</v>
      </c>
      <c r="C2332" s="36">
        <f>VLOOKUP(AllData[[#This Row],[Order]],MM[],2,FALSE)</f>
        <v>234</v>
      </c>
      <c r="D2332" s="36" t="s">
        <v>73</v>
      </c>
      <c r="E2332" s="36" t="s">
        <v>61</v>
      </c>
      <c r="F2332" s="36" t="s">
        <v>63</v>
      </c>
      <c r="G2332" s="36" t="s">
        <v>74</v>
      </c>
      <c r="H2332" s="36">
        <v>222.90700000000001</v>
      </c>
      <c r="I2332" s="36">
        <v>200</v>
      </c>
    </row>
    <row r="2333" spans="1:9" x14ac:dyDescent="0.35">
      <c r="A2333" s="36">
        <v>1548110</v>
      </c>
      <c r="B2333" s="36" t="str">
        <f>VLOOKUP(AllData[[#This Row],[Order]],MM[],3,FALSE)</f>
        <v>V5757341200600</v>
      </c>
      <c r="C2333" s="36">
        <f>VLOOKUP(AllData[[#This Row],[Order]],MM[],2,FALSE)</f>
        <v>234</v>
      </c>
      <c r="D2333" s="36" t="s">
        <v>75</v>
      </c>
      <c r="E2333" s="36" t="s">
        <v>61</v>
      </c>
      <c r="F2333" s="36" t="s">
        <v>63</v>
      </c>
      <c r="G2333" s="36" t="s">
        <v>76</v>
      </c>
      <c r="H2333" s="36">
        <v>185.34</v>
      </c>
      <c r="I2333" s="36">
        <v>500</v>
      </c>
    </row>
    <row r="2334" spans="1:9" x14ac:dyDescent="0.35">
      <c r="A2334" s="36">
        <v>1548110</v>
      </c>
      <c r="B2334" s="36" t="str">
        <f>VLOOKUP(AllData[[#This Row],[Order]],MM[],3,FALSE)</f>
        <v>V5757341200600</v>
      </c>
      <c r="C2334" s="36">
        <f>VLOOKUP(AllData[[#This Row],[Order]],MM[],2,FALSE)</f>
        <v>234</v>
      </c>
      <c r="D2334" s="36" t="s">
        <v>78</v>
      </c>
      <c r="E2334" s="36" t="s">
        <v>69</v>
      </c>
      <c r="F2334" s="36" t="s">
        <v>70</v>
      </c>
      <c r="G2334" s="36" t="s">
        <v>79</v>
      </c>
      <c r="H2334" s="36">
        <v>20</v>
      </c>
      <c r="I2334" s="36">
        <v>20</v>
      </c>
    </row>
    <row r="2335" spans="1:9" x14ac:dyDescent="0.35">
      <c r="A2335" s="36">
        <v>1548110</v>
      </c>
      <c r="B2335" s="36" t="str">
        <f>VLOOKUP(AllData[[#This Row],[Order]],MM[],3,FALSE)</f>
        <v>V5757341200600</v>
      </c>
      <c r="C2335" s="36">
        <f>VLOOKUP(AllData[[#This Row],[Order]],MM[],2,FALSE)</f>
        <v>234</v>
      </c>
      <c r="D2335" s="36" t="s">
        <v>80</v>
      </c>
      <c r="E2335" s="36" t="s">
        <v>69</v>
      </c>
      <c r="F2335" s="36" t="s">
        <v>70</v>
      </c>
      <c r="G2335" s="36" t="s">
        <v>81</v>
      </c>
      <c r="H2335" s="36">
        <v>20</v>
      </c>
      <c r="I2335" s="36">
        <v>20</v>
      </c>
    </row>
    <row r="2336" spans="1:9" x14ac:dyDescent="0.35">
      <c r="A2336" s="36">
        <v>1548110</v>
      </c>
      <c r="B2336" s="36" t="str">
        <f>VLOOKUP(AllData[[#This Row],[Order]],MM[],3,FALSE)</f>
        <v>V5757341200600</v>
      </c>
      <c r="C2336" s="36">
        <f>VLOOKUP(AllData[[#This Row],[Order]],MM[],2,FALSE)</f>
        <v>234</v>
      </c>
      <c r="D2336" s="36" t="s">
        <v>82</v>
      </c>
      <c r="E2336" s="36" t="s">
        <v>83</v>
      </c>
      <c r="F2336" s="36" t="s">
        <v>84</v>
      </c>
      <c r="G2336" s="36" t="s">
        <v>84</v>
      </c>
      <c r="H2336" s="36">
        <v>177.89999999999998</v>
      </c>
      <c r="I2336" s="36">
        <v>450</v>
      </c>
    </row>
    <row r="2337" spans="1:9" x14ac:dyDescent="0.35">
      <c r="A2337" s="36">
        <v>1548110</v>
      </c>
      <c r="B2337" s="36" t="str">
        <f>VLOOKUP(AllData[[#This Row],[Order]],MM[],3,FALSE)</f>
        <v>V5757341200600</v>
      </c>
      <c r="C2337" s="36">
        <f>VLOOKUP(AllData[[#This Row],[Order]],MM[],2,FALSE)</f>
        <v>234</v>
      </c>
      <c r="D2337" s="36" t="s">
        <v>85</v>
      </c>
      <c r="E2337" s="36" t="s">
        <v>86</v>
      </c>
      <c r="F2337" s="36" t="s">
        <v>87</v>
      </c>
      <c r="G2337" s="36" t="s">
        <v>87</v>
      </c>
      <c r="H2337" s="36">
        <v>20</v>
      </c>
      <c r="I2337" s="36">
        <v>20</v>
      </c>
    </row>
    <row r="2338" spans="1:9" x14ac:dyDescent="0.35">
      <c r="A2338" s="36">
        <v>1548110</v>
      </c>
      <c r="B2338" s="36" t="str">
        <f>VLOOKUP(AllData[[#This Row],[Order]],MM[],3,FALSE)</f>
        <v>V5757341200600</v>
      </c>
      <c r="C2338" s="36">
        <f>VLOOKUP(AllData[[#This Row],[Order]],MM[],2,FALSE)</f>
        <v>234</v>
      </c>
      <c r="D2338" s="36" t="s">
        <v>88</v>
      </c>
      <c r="E2338" s="36" t="s">
        <v>89</v>
      </c>
      <c r="F2338" s="36" t="s">
        <v>91</v>
      </c>
      <c r="G2338" s="36" t="s">
        <v>92</v>
      </c>
      <c r="H2338" s="36"/>
      <c r="I2338" s="36">
        <v>0</v>
      </c>
    </row>
    <row r="2339" spans="1:9" x14ac:dyDescent="0.35">
      <c r="A2339" s="36">
        <v>1548110</v>
      </c>
      <c r="B2339" s="36" t="str">
        <f>VLOOKUP(AllData[[#This Row],[Order]],MM[],3,FALSE)</f>
        <v>V5757341200600</v>
      </c>
      <c r="C2339" s="36">
        <f>VLOOKUP(AllData[[#This Row],[Order]],MM[],2,FALSE)</f>
        <v>234</v>
      </c>
      <c r="D2339" s="36" t="s">
        <v>95</v>
      </c>
      <c r="E2339" s="36" t="s">
        <v>61</v>
      </c>
      <c r="F2339" s="36" t="s">
        <v>63</v>
      </c>
      <c r="G2339" s="36" t="s">
        <v>96</v>
      </c>
      <c r="H2339" s="36">
        <v>3.117</v>
      </c>
      <c r="I2339" s="36">
        <v>40</v>
      </c>
    </row>
    <row r="2340" spans="1:9" x14ac:dyDescent="0.35">
      <c r="A2340" s="36">
        <v>1548110</v>
      </c>
      <c r="B2340" s="36" t="str">
        <f>VLOOKUP(AllData[[#This Row],[Order]],MM[],3,FALSE)</f>
        <v>V5757341200600</v>
      </c>
      <c r="C2340" s="36">
        <f>VLOOKUP(AllData[[#This Row],[Order]],MM[],2,FALSE)</f>
        <v>234</v>
      </c>
      <c r="D2340" s="36" t="s">
        <v>97</v>
      </c>
      <c r="E2340" s="36" t="s">
        <v>69</v>
      </c>
      <c r="F2340" s="36" t="s">
        <v>70</v>
      </c>
      <c r="G2340" s="36" t="s">
        <v>98</v>
      </c>
      <c r="H2340" s="36">
        <v>20</v>
      </c>
      <c r="I2340" s="36">
        <v>20</v>
      </c>
    </row>
    <row r="2341" spans="1:9" x14ac:dyDescent="0.35">
      <c r="A2341" s="36">
        <v>1548110</v>
      </c>
      <c r="B2341" s="36" t="str">
        <f>VLOOKUP(AllData[[#This Row],[Order]],MM[],3,FALSE)</f>
        <v>V5757341200600</v>
      </c>
      <c r="C2341" s="36">
        <f>VLOOKUP(AllData[[#This Row],[Order]],MM[],2,FALSE)</f>
        <v>234</v>
      </c>
      <c r="D2341" s="36" t="s">
        <v>99</v>
      </c>
      <c r="E2341" s="36" t="s">
        <v>69</v>
      </c>
      <c r="F2341" s="36" t="s">
        <v>70</v>
      </c>
      <c r="G2341" s="36" t="s">
        <v>100</v>
      </c>
      <c r="H2341" s="36">
        <v>50</v>
      </c>
      <c r="I2341" s="36">
        <v>50</v>
      </c>
    </row>
    <row r="2342" spans="1:9" x14ac:dyDescent="0.35">
      <c r="A2342" s="36">
        <v>1548110</v>
      </c>
      <c r="B2342" s="36" t="str">
        <f>VLOOKUP(AllData[[#This Row],[Order]],MM[],3,FALSE)</f>
        <v>V5757341200600</v>
      </c>
      <c r="C2342" s="36">
        <f>VLOOKUP(AllData[[#This Row],[Order]],MM[],2,FALSE)</f>
        <v>234</v>
      </c>
      <c r="D2342" s="36" t="s">
        <v>101</v>
      </c>
      <c r="E2342" s="36" t="s">
        <v>102</v>
      </c>
      <c r="F2342" s="36" t="s">
        <v>100</v>
      </c>
      <c r="G2342" s="36" t="s">
        <v>103</v>
      </c>
      <c r="H2342" s="36">
        <v>10</v>
      </c>
      <c r="I2342" s="36">
        <v>10</v>
      </c>
    </row>
    <row r="2343" spans="1:9" x14ac:dyDescent="0.35">
      <c r="A2343" s="36">
        <v>1548110</v>
      </c>
      <c r="B2343" s="36" t="str">
        <f>VLOOKUP(AllData[[#This Row],[Order]],MM[],3,FALSE)</f>
        <v>V5757341200600</v>
      </c>
      <c r="C2343" s="36">
        <f>VLOOKUP(AllData[[#This Row],[Order]],MM[],2,FALSE)</f>
        <v>234</v>
      </c>
      <c r="D2343" s="36" t="s">
        <v>104</v>
      </c>
      <c r="E2343" s="36" t="s">
        <v>102</v>
      </c>
      <c r="F2343" s="36" t="s">
        <v>100</v>
      </c>
      <c r="G2343" s="36" t="s">
        <v>106</v>
      </c>
      <c r="H2343" s="36">
        <v>10</v>
      </c>
      <c r="I2343" s="36">
        <v>10</v>
      </c>
    </row>
    <row r="2344" spans="1:9" x14ac:dyDescent="0.35">
      <c r="A2344" s="36">
        <v>1548110</v>
      </c>
      <c r="B2344" s="36" t="str">
        <f>VLOOKUP(AllData[[#This Row],[Order]],MM[],3,FALSE)</f>
        <v>V5757341200600</v>
      </c>
      <c r="C2344" s="36">
        <f>VLOOKUP(AllData[[#This Row],[Order]],MM[],2,FALSE)</f>
        <v>234</v>
      </c>
      <c r="D2344" s="36" t="s">
        <v>60</v>
      </c>
      <c r="E2344" s="36" t="s">
        <v>61</v>
      </c>
      <c r="F2344" s="36" t="s">
        <v>63</v>
      </c>
      <c r="G2344" s="36" t="s">
        <v>108</v>
      </c>
      <c r="H2344" s="36">
        <v>1435.403</v>
      </c>
      <c r="I2344" s="36">
        <v>1</v>
      </c>
    </row>
    <row r="2345" spans="1:9" x14ac:dyDescent="0.35">
      <c r="A2345" s="36">
        <v>1548110</v>
      </c>
      <c r="B2345" s="36" t="str">
        <f>VLOOKUP(AllData[[#This Row],[Order]],MM[],3,FALSE)</f>
        <v>V5757341200600</v>
      </c>
      <c r="C2345" s="36">
        <f>VLOOKUP(AllData[[#This Row],[Order]],MM[],2,FALSE)</f>
        <v>234</v>
      </c>
      <c r="D2345" s="36" t="s">
        <v>82</v>
      </c>
      <c r="E2345" s="36" t="s">
        <v>83</v>
      </c>
      <c r="F2345" s="36" t="s">
        <v>84</v>
      </c>
      <c r="G2345" s="36" t="s">
        <v>110</v>
      </c>
      <c r="H2345" s="36"/>
      <c r="I2345" s="36">
        <v>5</v>
      </c>
    </row>
    <row r="2346" spans="1:9" x14ac:dyDescent="0.35">
      <c r="A2346" s="36">
        <v>1548111</v>
      </c>
      <c r="B2346" s="36" t="str">
        <f>VLOOKUP(AllData[[#This Row],[Order]],MM[],3,FALSE)</f>
        <v>V5757301200200Q</v>
      </c>
      <c r="C2346" s="36">
        <f>VLOOKUP(AllData[[#This Row],[Order]],MM[],2,FALSE)</f>
        <v>234</v>
      </c>
      <c r="D2346" s="36" t="s">
        <v>60</v>
      </c>
      <c r="E2346" s="36" t="s">
        <v>61</v>
      </c>
      <c r="F2346" s="36" t="s">
        <v>63</v>
      </c>
      <c r="G2346" s="36" t="s">
        <v>64</v>
      </c>
      <c r="H2346" s="36">
        <v>9.85</v>
      </c>
      <c r="I2346" s="36">
        <v>20</v>
      </c>
    </row>
    <row r="2347" spans="1:9" x14ac:dyDescent="0.35">
      <c r="A2347" s="36">
        <v>1548111</v>
      </c>
      <c r="B2347" s="36" t="str">
        <f>VLOOKUP(AllData[[#This Row],[Order]],MM[],3,FALSE)</f>
        <v>V5757301200200Q</v>
      </c>
      <c r="C2347" s="36">
        <f>VLOOKUP(AllData[[#This Row],[Order]],MM[],2,FALSE)</f>
        <v>234</v>
      </c>
      <c r="D2347" s="36" t="s">
        <v>68</v>
      </c>
      <c r="E2347" s="36" t="s">
        <v>69</v>
      </c>
      <c r="F2347" s="36" t="s">
        <v>70</v>
      </c>
      <c r="G2347" s="36" t="s">
        <v>71</v>
      </c>
      <c r="H2347" s="36">
        <v>30</v>
      </c>
      <c r="I2347" s="36">
        <v>30</v>
      </c>
    </row>
    <row r="2348" spans="1:9" x14ac:dyDescent="0.35">
      <c r="A2348" s="36">
        <v>1548111</v>
      </c>
      <c r="B2348" s="36" t="str">
        <f>VLOOKUP(AllData[[#This Row],[Order]],MM[],3,FALSE)</f>
        <v>V5757301200200Q</v>
      </c>
      <c r="C2348" s="36">
        <f>VLOOKUP(AllData[[#This Row],[Order]],MM[],2,FALSE)</f>
        <v>234</v>
      </c>
      <c r="D2348" s="36" t="s">
        <v>73</v>
      </c>
      <c r="E2348" s="36" t="s">
        <v>61</v>
      </c>
      <c r="F2348" s="36" t="s">
        <v>63</v>
      </c>
      <c r="G2348" s="36" t="s">
        <v>74</v>
      </c>
      <c r="H2348" s="36">
        <v>347.46000000000004</v>
      </c>
      <c r="I2348" s="36">
        <v>200</v>
      </c>
    </row>
    <row r="2349" spans="1:9" x14ac:dyDescent="0.35">
      <c r="A2349" s="36">
        <v>1548111</v>
      </c>
      <c r="B2349" s="36" t="str">
        <f>VLOOKUP(AllData[[#This Row],[Order]],MM[],3,FALSE)</f>
        <v>V5757301200200Q</v>
      </c>
      <c r="C2349" s="36">
        <f>VLOOKUP(AllData[[#This Row],[Order]],MM[],2,FALSE)</f>
        <v>234</v>
      </c>
      <c r="D2349" s="36" t="s">
        <v>75</v>
      </c>
      <c r="E2349" s="36" t="s">
        <v>61</v>
      </c>
      <c r="F2349" s="36" t="s">
        <v>63</v>
      </c>
      <c r="G2349" s="36" t="s">
        <v>76</v>
      </c>
      <c r="H2349" s="36">
        <v>1125.9000000000001</v>
      </c>
      <c r="I2349" s="36">
        <v>500</v>
      </c>
    </row>
    <row r="2350" spans="1:9" x14ac:dyDescent="0.35">
      <c r="A2350" s="36">
        <v>1548111</v>
      </c>
      <c r="B2350" s="36" t="str">
        <f>VLOOKUP(AllData[[#This Row],[Order]],MM[],3,FALSE)</f>
        <v>V5757301200200Q</v>
      </c>
      <c r="C2350" s="36">
        <f>VLOOKUP(AllData[[#This Row],[Order]],MM[],2,FALSE)</f>
        <v>234</v>
      </c>
      <c r="D2350" s="36" t="s">
        <v>78</v>
      </c>
      <c r="E2350" s="36" t="s">
        <v>69</v>
      </c>
      <c r="F2350" s="36" t="s">
        <v>70</v>
      </c>
      <c r="G2350" s="36" t="s">
        <v>79</v>
      </c>
      <c r="H2350" s="36">
        <v>20</v>
      </c>
      <c r="I2350" s="36">
        <v>20</v>
      </c>
    </row>
    <row r="2351" spans="1:9" x14ac:dyDescent="0.35">
      <c r="A2351" s="36">
        <v>1548111</v>
      </c>
      <c r="B2351" s="36" t="str">
        <f>VLOOKUP(AllData[[#This Row],[Order]],MM[],3,FALSE)</f>
        <v>V5757301200200Q</v>
      </c>
      <c r="C2351" s="36">
        <f>VLOOKUP(AllData[[#This Row],[Order]],MM[],2,FALSE)</f>
        <v>234</v>
      </c>
      <c r="D2351" s="36" t="s">
        <v>80</v>
      </c>
      <c r="E2351" s="36" t="s">
        <v>69</v>
      </c>
      <c r="F2351" s="36" t="s">
        <v>70</v>
      </c>
      <c r="G2351" s="36" t="s">
        <v>81</v>
      </c>
      <c r="H2351" s="36">
        <v>20</v>
      </c>
      <c r="I2351" s="36">
        <v>20</v>
      </c>
    </row>
    <row r="2352" spans="1:9" x14ac:dyDescent="0.35">
      <c r="A2352" s="36">
        <v>1548111</v>
      </c>
      <c r="B2352" s="36" t="str">
        <f>VLOOKUP(AllData[[#This Row],[Order]],MM[],3,FALSE)</f>
        <v>V5757301200200Q</v>
      </c>
      <c r="C2352" s="36">
        <f>VLOOKUP(AllData[[#This Row],[Order]],MM[],2,FALSE)</f>
        <v>234</v>
      </c>
      <c r="D2352" s="36" t="s">
        <v>82</v>
      </c>
      <c r="E2352" s="36" t="s">
        <v>83</v>
      </c>
      <c r="F2352" s="36" t="s">
        <v>84</v>
      </c>
      <c r="G2352" s="36" t="s">
        <v>84</v>
      </c>
      <c r="H2352" s="36">
        <v>322.73999999999995</v>
      </c>
      <c r="I2352" s="36">
        <v>450</v>
      </c>
    </row>
    <row r="2353" spans="1:9" x14ac:dyDescent="0.35">
      <c r="A2353" s="36">
        <v>1548111</v>
      </c>
      <c r="B2353" s="36" t="str">
        <f>VLOOKUP(AllData[[#This Row],[Order]],MM[],3,FALSE)</f>
        <v>V5757301200200Q</v>
      </c>
      <c r="C2353" s="36">
        <f>VLOOKUP(AllData[[#This Row],[Order]],MM[],2,FALSE)</f>
        <v>234</v>
      </c>
      <c r="D2353" s="36" t="s">
        <v>85</v>
      </c>
      <c r="E2353" s="36" t="s">
        <v>86</v>
      </c>
      <c r="F2353" s="36" t="s">
        <v>87</v>
      </c>
      <c r="G2353" s="36" t="s">
        <v>87</v>
      </c>
      <c r="H2353" s="36">
        <v>20</v>
      </c>
      <c r="I2353" s="36">
        <v>20</v>
      </c>
    </row>
    <row r="2354" spans="1:9" x14ac:dyDescent="0.35">
      <c r="A2354" s="36">
        <v>1548111</v>
      </c>
      <c r="B2354" s="36" t="str">
        <f>VLOOKUP(AllData[[#This Row],[Order]],MM[],3,FALSE)</f>
        <v>V5757301200200Q</v>
      </c>
      <c r="C2354" s="36">
        <f>VLOOKUP(AllData[[#This Row],[Order]],MM[],2,FALSE)</f>
        <v>234</v>
      </c>
      <c r="D2354" s="36" t="s">
        <v>88</v>
      </c>
      <c r="E2354" s="36" t="s">
        <v>89</v>
      </c>
      <c r="F2354" s="36" t="s">
        <v>91</v>
      </c>
      <c r="G2354" s="36" t="s">
        <v>92</v>
      </c>
      <c r="H2354" s="36"/>
      <c r="I2354" s="36">
        <v>0</v>
      </c>
    </row>
    <row r="2355" spans="1:9" x14ac:dyDescent="0.35">
      <c r="A2355" s="36">
        <v>1548111</v>
      </c>
      <c r="B2355" s="36" t="str">
        <f>VLOOKUP(AllData[[#This Row],[Order]],MM[],3,FALSE)</f>
        <v>V5757301200200Q</v>
      </c>
      <c r="C2355" s="36">
        <f>VLOOKUP(AllData[[#This Row],[Order]],MM[],2,FALSE)</f>
        <v>234</v>
      </c>
      <c r="D2355" s="36" t="s">
        <v>95</v>
      </c>
      <c r="E2355" s="36" t="s">
        <v>61</v>
      </c>
      <c r="F2355" s="36" t="s">
        <v>63</v>
      </c>
      <c r="G2355" s="36" t="s">
        <v>96</v>
      </c>
      <c r="H2355" s="36">
        <v>5.5</v>
      </c>
      <c r="I2355" s="36">
        <v>40</v>
      </c>
    </row>
    <row r="2356" spans="1:9" x14ac:dyDescent="0.35">
      <c r="A2356" s="36">
        <v>1548111</v>
      </c>
      <c r="B2356" s="36" t="str">
        <f>VLOOKUP(AllData[[#This Row],[Order]],MM[],3,FALSE)</f>
        <v>V5757301200200Q</v>
      </c>
      <c r="C2356" s="36">
        <f>VLOOKUP(AllData[[#This Row],[Order]],MM[],2,FALSE)</f>
        <v>234</v>
      </c>
      <c r="D2356" s="36" t="s">
        <v>97</v>
      </c>
      <c r="E2356" s="36" t="s">
        <v>69</v>
      </c>
      <c r="F2356" s="36" t="s">
        <v>70</v>
      </c>
      <c r="G2356" s="36" t="s">
        <v>98</v>
      </c>
      <c r="H2356" s="36">
        <v>20</v>
      </c>
      <c r="I2356" s="36">
        <v>20</v>
      </c>
    </row>
    <row r="2357" spans="1:9" x14ac:dyDescent="0.35">
      <c r="A2357" s="36">
        <v>1548111</v>
      </c>
      <c r="B2357" s="36" t="str">
        <f>VLOOKUP(AllData[[#This Row],[Order]],MM[],3,FALSE)</f>
        <v>V5757301200200Q</v>
      </c>
      <c r="C2357" s="36">
        <f>VLOOKUP(AllData[[#This Row],[Order]],MM[],2,FALSE)</f>
        <v>234</v>
      </c>
      <c r="D2357" s="36" t="s">
        <v>99</v>
      </c>
      <c r="E2357" s="36" t="s">
        <v>69</v>
      </c>
      <c r="F2357" s="36" t="s">
        <v>70</v>
      </c>
      <c r="G2357" s="36" t="s">
        <v>100</v>
      </c>
      <c r="H2357" s="36">
        <v>50</v>
      </c>
      <c r="I2357" s="36">
        <v>50</v>
      </c>
    </row>
    <row r="2358" spans="1:9" x14ac:dyDescent="0.35">
      <c r="A2358" s="36">
        <v>1548111</v>
      </c>
      <c r="B2358" s="36" t="str">
        <f>VLOOKUP(AllData[[#This Row],[Order]],MM[],3,FALSE)</f>
        <v>V5757301200200Q</v>
      </c>
      <c r="C2358" s="36">
        <f>VLOOKUP(AllData[[#This Row],[Order]],MM[],2,FALSE)</f>
        <v>234</v>
      </c>
      <c r="D2358" s="36" t="s">
        <v>101</v>
      </c>
      <c r="E2358" s="36" t="s">
        <v>102</v>
      </c>
      <c r="F2358" s="36" t="s">
        <v>100</v>
      </c>
      <c r="G2358" s="36" t="s">
        <v>103</v>
      </c>
      <c r="H2358" s="36">
        <v>10</v>
      </c>
      <c r="I2358" s="36">
        <v>10</v>
      </c>
    </row>
    <row r="2359" spans="1:9" x14ac:dyDescent="0.35">
      <c r="A2359" s="36">
        <v>1548111</v>
      </c>
      <c r="B2359" s="36" t="str">
        <f>VLOOKUP(AllData[[#This Row],[Order]],MM[],3,FALSE)</f>
        <v>V5757301200200Q</v>
      </c>
      <c r="C2359" s="36">
        <f>VLOOKUP(AllData[[#This Row],[Order]],MM[],2,FALSE)</f>
        <v>234</v>
      </c>
      <c r="D2359" s="36" t="s">
        <v>104</v>
      </c>
      <c r="E2359" s="36" t="s">
        <v>102</v>
      </c>
      <c r="F2359" s="36" t="s">
        <v>100</v>
      </c>
      <c r="G2359" s="36" t="s">
        <v>106</v>
      </c>
      <c r="H2359" s="36">
        <v>10</v>
      </c>
      <c r="I2359" s="36">
        <v>10</v>
      </c>
    </row>
    <row r="2360" spans="1:9" x14ac:dyDescent="0.35">
      <c r="A2360" s="36">
        <v>1548111</v>
      </c>
      <c r="B2360" s="36" t="str">
        <f>VLOOKUP(AllData[[#This Row],[Order]],MM[],3,FALSE)</f>
        <v>V5757301200200Q</v>
      </c>
      <c r="C2360" s="36">
        <f>VLOOKUP(AllData[[#This Row],[Order]],MM[],2,FALSE)</f>
        <v>234</v>
      </c>
      <c r="D2360" s="36" t="s">
        <v>60</v>
      </c>
      <c r="E2360" s="36" t="s">
        <v>61</v>
      </c>
      <c r="F2360" s="36" t="s">
        <v>63</v>
      </c>
      <c r="G2360" s="36" t="s">
        <v>108</v>
      </c>
      <c r="H2360" s="36"/>
      <c r="I2360" s="36">
        <v>1</v>
      </c>
    </row>
    <row r="2361" spans="1:9" x14ac:dyDescent="0.35">
      <c r="A2361" s="36">
        <v>1548111</v>
      </c>
      <c r="B2361" s="36" t="str">
        <f>VLOOKUP(AllData[[#This Row],[Order]],MM[],3,FALSE)</f>
        <v>V5757301200200Q</v>
      </c>
      <c r="C2361" s="36">
        <f>VLOOKUP(AllData[[#This Row],[Order]],MM[],2,FALSE)</f>
        <v>234</v>
      </c>
      <c r="D2361" s="36" t="s">
        <v>82</v>
      </c>
      <c r="E2361" s="36" t="s">
        <v>83</v>
      </c>
      <c r="F2361" s="36" t="s">
        <v>84</v>
      </c>
      <c r="G2361" s="36" t="s">
        <v>110</v>
      </c>
      <c r="H2361" s="36"/>
      <c r="I2361" s="36">
        <v>5</v>
      </c>
    </row>
    <row r="2362" spans="1:9" x14ac:dyDescent="0.35">
      <c r="A2362" s="36">
        <v>1548112</v>
      </c>
      <c r="B2362" s="36" t="str">
        <f>VLOOKUP(AllData[[#This Row],[Order]],MM[],3,FALSE)</f>
        <v>V5757301200200R</v>
      </c>
      <c r="C2362" s="36">
        <f>VLOOKUP(AllData[[#This Row],[Order]],MM[],2,FALSE)</f>
        <v>234</v>
      </c>
      <c r="D2362" s="36" t="s">
        <v>60</v>
      </c>
      <c r="E2362" s="36" t="s">
        <v>61</v>
      </c>
      <c r="F2362" s="36" t="s">
        <v>63</v>
      </c>
      <c r="G2362" s="36" t="s">
        <v>64</v>
      </c>
      <c r="H2362" s="36">
        <v>19.399999999999999</v>
      </c>
      <c r="I2362" s="36">
        <v>20</v>
      </c>
    </row>
    <row r="2363" spans="1:9" x14ac:dyDescent="0.35">
      <c r="A2363" s="36">
        <v>1548112</v>
      </c>
      <c r="B2363" s="36" t="str">
        <f>VLOOKUP(AllData[[#This Row],[Order]],MM[],3,FALSE)</f>
        <v>V5757301200200R</v>
      </c>
      <c r="C2363" s="36">
        <f>VLOOKUP(AllData[[#This Row],[Order]],MM[],2,FALSE)</f>
        <v>234</v>
      </c>
      <c r="D2363" s="36" t="s">
        <v>68</v>
      </c>
      <c r="E2363" s="36" t="s">
        <v>69</v>
      </c>
      <c r="F2363" s="36" t="s">
        <v>70</v>
      </c>
      <c r="G2363" s="36" t="s">
        <v>71</v>
      </c>
      <c r="H2363" s="36">
        <v>30</v>
      </c>
      <c r="I2363" s="36">
        <v>30</v>
      </c>
    </row>
    <row r="2364" spans="1:9" x14ac:dyDescent="0.35">
      <c r="A2364" s="36">
        <v>1548112</v>
      </c>
      <c r="B2364" s="36" t="str">
        <f>VLOOKUP(AllData[[#This Row],[Order]],MM[],3,FALSE)</f>
        <v>V5757301200200R</v>
      </c>
      <c r="C2364" s="36">
        <f>VLOOKUP(AllData[[#This Row],[Order]],MM[],2,FALSE)</f>
        <v>234</v>
      </c>
      <c r="D2364" s="36" t="s">
        <v>73</v>
      </c>
      <c r="E2364" s="36" t="s">
        <v>61</v>
      </c>
      <c r="F2364" s="36" t="s">
        <v>63</v>
      </c>
      <c r="G2364" s="36" t="s">
        <v>74</v>
      </c>
      <c r="H2364" s="36">
        <v>309.42</v>
      </c>
      <c r="I2364" s="36">
        <v>200</v>
      </c>
    </row>
    <row r="2365" spans="1:9" x14ac:dyDescent="0.35">
      <c r="A2365" s="36">
        <v>1548112</v>
      </c>
      <c r="B2365" s="36" t="str">
        <f>VLOOKUP(AllData[[#This Row],[Order]],MM[],3,FALSE)</f>
        <v>V5757301200200R</v>
      </c>
      <c r="C2365" s="36">
        <f>VLOOKUP(AllData[[#This Row],[Order]],MM[],2,FALSE)</f>
        <v>234</v>
      </c>
      <c r="D2365" s="36" t="s">
        <v>75</v>
      </c>
      <c r="E2365" s="36" t="s">
        <v>61</v>
      </c>
      <c r="F2365" s="36" t="s">
        <v>63</v>
      </c>
      <c r="G2365" s="36" t="s">
        <v>76</v>
      </c>
      <c r="H2365" s="36">
        <v>1095.3</v>
      </c>
      <c r="I2365" s="36">
        <v>500</v>
      </c>
    </row>
    <row r="2366" spans="1:9" x14ac:dyDescent="0.35">
      <c r="A2366" s="36">
        <v>1548112</v>
      </c>
      <c r="B2366" s="36" t="str">
        <f>VLOOKUP(AllData[[#This Row],[Order]],MM[],3,FALSE)</f>
        <v>V5757301200200R</v>
      </c>
      <c r="C2366" s="36">
        <f>VLOOKUP(AllData[[#This Row],[Order]],MM[],2,FALSE)</f>
        <v>234</v>
      </c>
      <c r="D2366" s="36" t="s">
        <v>78</v>
      </c>
      <c r="E2366" s="36" t="s">
        <v>69</v>
      </c>
      <c r="F2366" s="36" t="s">
        <v>70</v>
      </c>
      <c r="G2366" s="36" t="s">
        <v>79</v>
      </c>
      <c r="H2366" s="36">
        <v>20</v>
      </c>
      <c r="I2366" s="36">
        <v>20</v>
      </c>
    </row>
    <row r="2367" spans="1:9" x14ac:dyDescent="0.35">
      <c r="A2367" s="36">
        <v>1548112</v>
      </c>
      <c r="B2367" s="36" t="str">
        <f>VLOOKUP(AllData[[#This Row],[Order]],MM[],3,FALSE)</f>
        <v>V5757301200200R</v>
      </c>
      <c r="C2367" s="36">
        <f>VLOOKUP(AllData[[#This Row],[Order]],MM[],2,FALSE)</f>
        <v>234</v>
      </c>
      <c r="D2367" s="36" t="s">
        <v>80</v>
      </c>
      <c r="E2367" s="36" t="s">
        <v>69</v>
      </c>
      <c r="F2367" s="36" t="s">
        <v>70</v>
      </c>
      <c r="G2367" s="36" t="s">
        <v>81</v>
      </c>
      <c r="H2367" s="36">
        <v>20</v>
      </c>
      <c r="I2367" s="36">
        <v>20</v>
      </c>
    </row>
    <row r="2368" spans="1:9" x14ac:dyDescent="0.35">
      <c r="A2368" s="36">
        <v>1548112</v>
      </c>
      <c r="B2368" s="36" t="str">
        <f>VLOOKUP(AllData[[#This Row],[Order]],MM[],3,FALSE)</f>
        <v>V5757301200200R</v>
      </c>
      <c r="C2368" s="36">
        <f>VLOOKUP(AllData[[#This Row],[Order]],MM[],2,FALSE)</f>
        <v>234</v>
      </c>
      <c r="D2368" s="36" t="s">
        <v>82</v>
      </c>
      <c r="E2368" s="36" t="s">
        <v>83</v>
      </c>
      <c r="F2368" s="36" t="s">
        <v>84</v>
      </c>
      <c r="G2368" s="36" t="s">
        <v>84</v>
      </c>
      <c r="H2368" s="36">
        <v>469.92</v>
      </c>
      <c r="I2368" s="36">
        <v>450</v>
      </c>
    </row>
    <row r="2369" spans="1:9" x14ac:dyDescent="0.35">
      <c r="A2369" s="36">
        <v>1548112</v>
      </c>
      <c r="B2369" s="36" t="str">
        <f>VLOOKUP(AllData[[#This Row],[Order]],MM[],3,FALSE)</f>
        <v>V5757301200200R</v>
      </c>
      <c r="C2369" s="36">
        <f>VLOOKUP(AllData[[#This Row],[Order]],MM[],2,FALSE)</f>
        <v>234</v>
      </c>
      <c r="D2369" s="36" t="s">
        <v>85</v>
      </c>
      <c r="E2369" s="36" t="s">
        <v>86</v>
      </c>
      <c r="F2369" s="36" t="s">
        <v>87</v>
      </c>
      <c r="G2369" s="36" t="s">
        <v>87</v>
      </c>
      <c r="H2369" s="36">
        <v>20</v>
      </c>
      <c r="I2369" s="36">
        <v>20</v>
      </c>
    </row>
    <row r="2370" spans="1:9" x14ac:dyDescent="0.35">
      <c r="A2370" s="36">
        <v>1548112</v>
      </c>
      <c r="B2370" s="36" t="str">
        <f>VLOOKUP(AllData[[#This Row],[Order]],MM[],3,FALSE)</f>
        <v>V5757301200200R</v>
      </c>
      <c r="C2370" s="36">
        <f>VLOOKUP(AllData[[#This Row],[Order]],MM[],2,FALSE)</f>
        <v>234</v>
      </c>
      <c r="D2370" s="36" t="s">
        <v>88</v>
      </c>
      <c r="E2370" s="36" t="s">
        <v>89</v>
      </c>
      <c r="F2370" s="36" t="s">
        <v>91</v>
      </c>
      <c r="G2370" s="36" t="s">
        <v>92</v>
      </c>
      <c r="H2370" s="36"/>
      <c r="I2370" s="36">
        <v>0</v>
      </c>
    </row>
    <row r="2371" spans="1:9" x14ac:dyDescent="0.35">
      <c r="A2371" s="36">
        <v>1548112</v>
      </c>
      <c r="B2371" s="36" t="str">
        <f>VLOOKUP(AllData[[#This Row],[Order]],MM[],3,FALSE)</f>
        <v>V5757301200200R</v>
      </c>
      <c r="C2371" s="36">
        <f>VLOOKUP(AllData[[#This Row],[Order]],MM[],2,FALSE)</f>
        <v>234</v>
      </c>
      <c r="D2371" s="36" t="s">
        <v>95</v>
      </c>
      <c r="E2371" s="36" t="s">
        <v>61</v>
      </c>
      <c r="F2371" s="36" t="s">
        <v>63</v>
      </c>
      <c r="G2371" s="36" t="s">
        <v>96</v>
      </c>
      <c r="H2371" s="36">
        <v>5.5</v>
      </c>
      <c r="I2371" s="36">
        <v>40</v>
      </c>
    </row>
    <row r="2372" spans="1:9" x14ac:dyDescent="0.35">
      <c r="A2372" s="36">
        <v>1548112</v>
      </c>
      <c r="B2372" s="36" t="str">
        <f>VLOOKUP(AllData[[#This Row],[Order]],MM[],3,FALSE)</f>
        <v>V5757301200200R</v>
      </c>
      <c r="C2372" s="36">
        <f>VLOOKUP(AllData[[#This Row],[Order]],MM[],2,FALSE)</f>
        <v>234</v>
      </c>
      <c r="D2372" s="36" t="s">
        <v>97</v>
      </c>
      <c r="E2372" s="36" t="s">
        <v>69</v>
      </c>
      <c r="F2372" s="36" t="s">
        <v>70</v>
      </c>
      <c r="G2372" s="36" t="s">
        <v>98</v>
      </c>
      <c r="H2372" s="36">
        <v>20</v>
      </c>
      <c r="I2372" s="36">
        <v>20</v>
      </c>
    </row>
    <row r="2373" spans="1:9" x14ac:dyDescent="0.35">
      <c r="A2373" s="36">
        <v>1548112</v>
      </c>
      <c r="B2373" s="36" t="str">
        <f>VLOOKUP(AllData[[#This Row],[Order]],MM[],3,FALSE)</f>
        <v>V5757301200200R</v>
      </c>
      <c r="C2373" s="36">
        <f>VLOOKUP(AllData[[#This Row],[Order]],MM[],2,FALSE)</f>
        <v>234</v>
      </c>
      <c r="D2373" s="36" t="s">
        <v>99</v>
      </c>
      <c r="E2373" s="36" t="s">
        <v>69</v>
      </c>
      <c r="F2373" s="36" t="s">
        <v>70</v>
      </c>
      <c r="G2373" s="36" t="s">
        <v>100</v>
      </c>
      <c r="H2373" s="36">
        <v>50</v>
      </c>
      <c r="I2373" s="36">
        <v>50</v>
      </c>
    </row>
    <row r="2374" spans="1:9" x14ac:dyDescent="0.35">
      <c r="A2374" s="36">
        <v>1548112</v>
      </c>
      <c r="B2374" s="36" t="str">
        <f>VLOOKUP(AllData[[#This Row],[Order]],MM[],3,FALSE)</f>
        <v>V5757301200200R</v>
      </c>
      <c r="C2374" s="36">
        <f>VLOOKUP(AllData[[#This Row],[Order]],MM[],2,FALSE)</f>
        <v>234</v>
      </c>
      <c r="D2374" s="36" t="s">
        <v>101</v>
      </c>
      <c r="E2374" s="36" t="s">
        <v>102</v>
      </c>
      <c r="F2374" s="36" t="s">
        <v>100</v>
      </c>
      <c r="G2374" s="36" t="s">
        <v>103</v>
      </c>
      <c r="H2374" s="36">
        <v>10</v>
      </c>
      <c r="I2374" s="36">
        <v>10</v>
      </c>
    </row>
    <row r="2375" spans="1:9" x14ac:dyDescent="0.35">
      <c r="A2375" s="36">
        <v>1548112</v>
      </c>
      <c r="B2375" s="36" t="str">
        <f>VLOOKUP(AllData[[#This Row],[Order]],MM[],3,FALSE)</f>
        <v>V5757301200200R</v>
      </c>
      <c r="C2375" s="36">
        <f>VLOOKUP(AllData[[#This Row],[Order]],MM[],2,FALSE)</f>
        <v>234</v>
      </c>
      <c r="D2375" s="36" t="s">
        <v>104</v>
      </c>
      <c r="E2375" s="36" t="s">
        <v>102</v>
      </c>
      <c r="F2375" s="36" t="s">
        <v>100</v>
      </c>
      <c r="G2375" s="36" t="s">
        <v>106</v>
      </c>
      <c r="H2375" s="36">
        <v>10</v>
      </c>
      <c r="I2375" s="36">
        <v>10</v>
      </c>
    </row>
    <row r="2376" spans="1:9" x14ac:dyDescent="0.35">
      <c r="A2376" s="36">
        <v>1548112</v>
      </c>
      <c r="B2376" s="36" t="str">
        <f>VLOOKUP(AllData[[#This Row],[Order]],MM[],3,FALSE)</f>
        <v>V5757301200200R</v>
      </c>
      <c r="C2376" s="36">
        <f>VLOOKUP(AllData[[#This Row],[Order]],MM[],2,FALSE)</f>
        <v>234</v>
      </c>
      <c r="D2376" s="36" t="s">
        <v>60</v>
      </c>
      <c r="E2376" s="36" t="s">
        <v>61</v>
      </c>
      <c r="F2376" s="36" t="s">
        <v>63</v>
      </c>
      <c r="G2376" s="36" t="s">
        <v>108</v>
      </c>
      <c r="H2376" s="36"/>
      <c r="I2376" s="36">
        <v>1</v>
      </c>
    </row>
    <row r="2377" spans="1:9" x14ac:dyDescent="0.35">
      <c r="A2377" s="36">
        <v>1548112</v>
      </c>
      <c r="B2377" s="36" t="str">
        <f>VLOOKUP(AllData[[#This Row],[Order]],MM[],3,FALSE)</f>
        <v>V5757301200200R</v>
      </c>
      <c r="C2377" s="36">
        <f>VLOOKUP(AllData[[#This Row],[Order]],MM[],2,FALSE)</f>
        <v>234</v>
      </c>
      <c r="D2377" s="36" t="s">
        <v>82</v>
      </c>
      <c r="E2377" s="36" t="s">
        <v>83</v>
      </c>
      <c r="F2377" s="36" t="s">
        <v>84</v>
      </c>
      <c r="G2377" s="36" t="s">
        <v>110</v>
      </c>
      <c r="H2377" s="36"/>
      <c r="I2377" s="36">
        <v>5</v>
      </c>
    </row>
    <row r="2378" spans="1:9" x14ac:dyDescent="0.35">
      <c r="A2378" s="36">
        <v>1548113</v>
      </c>
      <c r="B2378" s="36" t="str">
        <f>VLOOKUP(AllData[[#This Row],[Order]],MM[],3,FALSE)</f>
        <v>V5757321200400</v>
      </c>
      <c r="C2378" s="36">
        <f>VLOOKUP(AllData[[#This Row],[Order]],MM[],2,FALSE)</f>
        <v>234</v>
      </c>
      <c r="D2378" s="36" t="s">
        <v>60</v>
      </c>
      <c r="E2378" s="36" t="s">
        <v>61</v>
      </c>
      <c r="F2378" s="36" t="s">
        <v>63</v>
      </c>
      <c r="G2378" s="36" t="s">
        <v>64</v>
      </c>
      <c r="H2378" s="36">
        <v>17.117000000000001</v>
      </c>
      <c r="I2378" s="36">
        <v>20</v>
      </c>
    </row>
    <row r="2379" spans="1:9" x14ac:dyDescent="0.35">
      <c r="A2379" s="36">
        <v>1548113</v>
      </c>
      <c r="B2379" s="36" t="str">
        <f>VLOOKUP(AllData[[#This Row],[Order]],MM[],3,FALSE)</f>
        <v>V5757321200400</v>
      </c>
      <c r="C2379" s="36">
        <f>VLOOKUP(AllData[[#This Row],[Order]],MM[],2,FALSE)</f>
        <v>234</v>
      </c>
      <c r="D2379" s="36" t="s">
        <v>68</v>
      </c>
      <c r="E2379" s="36" t="s">
        <v>69</v>
      </c>
      <c r="F2379" s="36" t="s">
        <v>70</v>
      </c>
      <c r="G2379" s="36" t="s">
        <v>71</v>
      </c>
      <c r="H2379" s="36">
        <v>30</v>
      </c>
      <c r="I2379" s="36">
        <v>30</v>
      </c>
    </row>
    <row r="2380" spans="1:9" x14ac:dyDescent="0.35">
      <c r="A2380" s="36">
        <v>1548113</v>
      </c>
      <c r="B2380" s="36" t="str">
        <f>VLOOKUP(AllData[[#This Row],[Order]],MM[],3,FALSE)</f>
        <v>V5757321200400</v>
      </c>
      <c r="C2380" s="36">
        <f>VLOOKUP(AllData[[#This Row],[Order]],MM[],2,FALSE)</f>
        <v>234</v>
      </c>
      <c r="D2380" s="36" t="s">
        <v>73</v>
      </c>
      <c r="E2380" s="36" t="s">
        <v>61</v>
      </c>
      <c r="F2380" s="36" t="s">
        <v>63</v>
      </c>
      <c r="G2380" s="36" t="s">
        <v>74</v>
      </c>
      <c r="H2380" s="36">
        <v>444.12</v>
      </c>
      <c r="I2380" s="36">
        <v>200</v>
      </c>
    </row>
    <row r="2381" spans="1:9" x14ac:dyDescent="0.35">
      <c r="A2381" s="36">
        <v>1548113</v>
      </c>
      <c r="B2381" s="36" t="str">
        <f>VLOOKUP(AllData[[#This Row],[Order]],MM[],3,FALSE)</f>
        <v>V5757321200400</v>
      </c>
      <c r="C2381" s="36">
        <f>VLOOKUP(AllData[[#This Row],[Order]],MM[],2,FALSE)</f>
        <v>234</v>
      </c>
      <c r="D2381" s="36" t="s">
        <v>75</v>
      </c>
      <c r="E2381" s="36" t="s">
        <v>61</v>
      </c>
      <c r="F2381" s="36" t="s">
        <v>63</v>
      </c>
      <c r="G2381" s="36" t="s">
        <v>76</v>
      </c>
      <c r="H2381" s="36">
        <v>931.14</v>
      </c>
      <c r="I2381" s="36">
        <v>500</v>
      </c>
    </row>
    <row r="2382" spans="1:9" x14ac:dyDescent="0.35">
      <c r="A2382" s="36">
        <v>1548113</v>
      </c>
      <c r="B2382" s="36" t="str">
        <f>VLOOKUP(AllData[[#This Row],[Order]],MM[],3,FALSE)</f>
        <v>V5757321200400</v>
      </c>
      <c r="C2382" s="36">
        <f>VLOOKUP(AllData[[#This Row],[Order]],MM[],2,FALSE)</f>
        <v>234</v>
      </c>
      <c r="D2382" s="36" t="s">
        <v>78</v>
      </c>
      <c r="E2382" s="36" t="s">
        <v>69</v>
      </c>
      <c r="F2382" s="36" t="s">
        <v>70</v>
      </c>
      <c r="G2382" s="36" t="s">
        <v>79</v>
      </c>
      <c r="H2382" s="36">
        <v>20</v>
      </c>
      <c r="I2382" s="36">
        <v>20</v>
      </c>
    </row>
    <row r="2383" spans="1:9" x14ac:dyDescent="0.35">
      <c r="A2383" s="36">
        <v>1548113</v>
      </c>
      <c r="B2383" s="36" t="str">
        <f>VLOOKUP(AllData[[#This Row],[Order]],MM[],3,FALSE)</f>
        <v>V5757321200400</v>
      </c>
      <c r="C2383" s="36">
        <f>VLOOKUP(AllData[[#This Row],[Order]],MM[],2,FALSE)</f>
        <v>234</v>
      </c>
      <c r="D2383" s="36" t="s">
        <v>80</v>
      </c>
      <c r="E2383" s="36" t="s">
        <v>69</v>
      </c>
      <c r="F2383" s="36" t="s">
        <v>70</v>
      </c>
      <c r="G2383" s="36" t="s">
        <v>81</v>
      </c>
      <c r="H2383" s="36">
        <v>20</v>
      </c>
      <c r="I2383" s="36">
        <v>20</v>
      </c>
    </row>
    <row r="2384" spans="1:9" x14ac:dyDescent="0.35">
      <c r="A2384" s="36">
        <v>1548113</v>
      </c>
      <c r="B2384" s="36" t="str">
        <f>VLOOKUP(AllData[[#This Row],[Order]],MM[],3,FALSE)</f>
        <v>V5757321200400</v>
      </c>
      <c r="C2384" s="36">
        <f>VLOOKUP(AllData[[#This Row],[Order]],MM[],2,FALSE)</f>
        <v>234</v>
      </c>
      <c r="D2384" s="36" t="s">
        <v>82</v>
      </c>
      <c r="E2384" s="36" t="s">
        <v>83</v>
      </c>
      <c r="F2384" s="36" t="s">
        <v>84</v>
      </c>
      <c r="G2384" s="36" t="s">
        <v>84</v>
      </c>
      <c r="H2384" s="36">
        <v>577.9799999999999</v>
      </c>
      <c r="I2384" s="36">
        <v>450</v>
      </c>
    </row>
    <row r="2385" spans="1:9" x14ac:dyDescent="0.35">
      <c r="A2385" s="36">
        <v>1548113</v>
      </c>
      <c r="B2385" s="36" t="str">
        <f>VLOOKUP(AllData[[#This Row],[Order]],MM[],3,FALSE)</f>
        <v>V5757321200400</v>
      </c>
      <c r="C2385" s="36">
        <f>VLOOKUP(AllData[[#This Row],[Order]],MM[],2,FALSE)</f>
        <v>234</v>
      </c>
      <c r="D2385" s="36" t="s">
        <v>85</v>
      </c>
      <c r="E2385" s="36" t="s">
        <v>86</v>
      </c>
      <c r="F2385" s="36" t="s">
        <v>87</v>
      </c>
      <c r="G2385" s="36" t="s">
        <v>87</v>
      </c>
      <c r="H2385" s="36">
        <v>20</v>
      </c>
      <c r="I2385" s="36">
        <v>20</v>
      </c>
    </row>
    <row r="2386" spans="1:9" x14ac:dyDescent="0.35">
      <c r="A2386" s="36">
        <v>1548113</v>
      </c>
      <c r="B2386" s="36" t="str">
        <f>VLOOKUP(AllData[[#This Row],[Order]],MM[],3,FALSE)</f>
        <v>V5757321200400</v>
      </c>
      <c r="C2386" s="36">
        <f>VLOOKUP(AllData[[#This Row],[Order]],MM[],2,FALSE)</f>
        <v>234</v>
      </c>
      <c r="D2386" s="36" t="s">
        <v>95</v>
      </c>
      <c r="E2386" s="36" t="s">
        <v>61</v>
      </c>
      <c r="F2386" s="36" t="s">
        <v>63</v>
      </c>
      <c r="G2386" s="36" t="s">
        <v>96</v>
      </c>
      <c r="H2386" s="36">
        <v>5.5</v>
      </c>
      <c r="I2386" s="36">
        <v>40</v>
      </c>
    </row>
    <row r="2387" spans="1:9" x14ac:dyDescent="0.35">
      <c r="A2387" s="36">
        <v>1548113</v>
      </c>
      <c r="B2387" s="36" t="str">
        <f>VLOOKUP(AllData[[#This Row],[Order]],MM[],3,FALSE)</f>
        <v>V5757321200400</v>
      </c>
      <c r="C2387" s="36">
        <f>VLOOKUP(AllData[[#This Row],[Order]],MM[],2,FALSE)</f>
        <v>234</v>
      </c>
      <c r="D2387" s="36" t="s">
        <v>97</v>
      </c>
      <c r="E2387" s="36" t="s">
        <v>69</v>
      </c>
      <c r="F2387" s="36" t="s">
        <v>70</v>
      </c>
      <c r="G2387" s="36" t="s">
        <v>98</v>
      </c>
      <c r="H2387" s="36">
        <v>20</v>
      </c>
      <c r="I2387" s="36">
        <v>20</v>
      </c>
    </row>
    <row r="2388" spans="1:9" x14ac:dyDescent="0.35">
      <c r="A2388" s="36">
        <v>1548113</v>
      </c>
      <c r="B2388" s="36" t="str">
        <f>VLOOKUP(AllData[[#This Row],[Order]],MM[],3,FALSE)</f>
        <v>V5757321200400</v>
      </c>
      <c r="C2388" s="36">
        <f>VLOOKUP(AllData[[#This Row],[Order]],MM[],2,FALSE)</f>
        <v>234</v>
      </c>
      <c r="D2388" s="36" t="s">
        <v>99</v>
      </c>
      <c r="E2388" s="36" t="s">
        <v>69</v>
      </c>
      <c r="F2388" s="36" t="s">
        <v>70</v>
      </c>
      <c r="G2388" s="36" t="s">
        <v>100</v>
      </c>
      <c r="H2388" s="36">
        <v>50</v>
      </c>
      <c r="I2388" s="36">
        <v>50</v>
      </c>
    </row>
    <row r="2389" spans="1:9" x14ac:dyDescent="0.35">
      <c r="A2389" s="36">
        <v>1548113</v>
      </c>
      <c r="B2389" s="36" t="str">
        <f>VLOOKUP(AllData[[#This Row],[Order]],MM[],3,FALSE)</f>
        <v>V5757321200400</v>
      </c>
      <c r="C2389" s="36">
        <f>VLOOKUP(AllData[[#This Row],[Order]],MM[],2,FALSE)</f>
        <v>234</v>
      </c>
      <c r="D2389" s="36" t="s">
        <v>104</v>
      </c>
      <c r="E2389" s="36" t="s">
        <v>102</v>
      </c>
      <c r="F2389" s="36" t="s">
        <v>100</v>
      </c>
      <c r="G2389" s="36" t="s">
        <v>106</v>
      </c>
      <c r="H2389" s="36">
        <v>10</v>
      </c>
      <c r="I2389" s="36">
        <v>10</v>
      </c>
    </row>
    <row r="2390" spans="1:9" x14ac:dyDescent="0.35">
      <c r="A2390" s="36">
        <v>1548113</v>
      </c>
      <c r="B2390" s="36" t="str">
        <f>VLOOKUP(AllData[[#This Row],[Order]],MM[],3,FALSE)</f>
        <v>V5757321200400</v>
      </c>
      <c r="C2390" s="36">
        <f>VLOOKUP(AllData[[#This Row],[Order]],MM[],2,FALSE)</f>
        <v>234</v>
      </c>
      <c r="D2390" s="36" t="s">
        <v>60</v>
      </c>
      <c r="E2390" s="36" t="s">
        <v>61</v>
      </c>
      <c r="F2390" s="36" t="s">
        <v>63</v>
      </c>
      <c r="G2390" s="36" t="s">
        <v>108</v>
      </c>
      <c r="H2390" s="36"/>
      <c r="I2390" s="36">
        <v>1</v>
      </c>
    </row>
    <row r="2391" spans="1:9" x14ac:dyDescent="0.35">
      <c r="A2391" s="36">
        <v>1548113</v>
      </c>
      <c r="B2391" s="36" t="str">
        <f>VLOOKUP(AllData[[#This Row],[Order]],MM[],3,FALSE)</f>
        <v>V5757321200400</v>
      </c>
      <c r="C2391" s="36">
        <f>VLOOKUP(AllData[[#This Row],[Order]],MM[],2,FALSE)</f>
        <v>234</v>
      </c>
      <c r="D2391" s="36" t="s">
        <v>82</v>
      </c>
      <c r="E2391" s="36" t="s">
        <v>83</v>
      </c>
      <c r="F2391" s="36" t="s">
        <v>84</v>
      </c>
      <c r="G2391" s="36" t="s">
        <v>110</v>
      </c>
      <c r="H2391" s="36">
        <v>147.6</v>
      </c>
      <c r="I2391" s="36">
        <v>5</v>
      </c>
    </row>
    <row r="2392" spans="1:9" x14ac:dyDescent="0.35">
      <c r="A2392" s="36">
        <v>1548114</v>
      </c>
      <c r="B2392" s="36" t="str">
        <f>VLOOKUP(AllData[[#This Row],[Order]],MM[],3,FALSE)</f>
        <v>V5757321200600</v>
      </c>
      <c r="C2392" s="36">
        <f>VLOOKUP(AllData[[#This Row],[Order]],MM[],2,FALSE)</f>
        <v>234</v>
      </c>
      <c r="D2392" s="36" t="s">
        <v>60</v>
      </c>
      <c r="E2392" s="36" t="s">
        <v>61</v>
      </c>
      <c r="F2392" s="36" t="s">
        <v>63</v>
      </c>
      <c r="G2392" s="36" t="s">
        <v>139</v>
      </c>
      <c r="H2392" s="36">
        <v>24.3</v>
      </c>
      <c r="I2392" s="36">
        <v>20</v>
      </c>
    </row>
    <row r="2393" spans="1:9" x14ac:dyDescent="0.35">
      <c r="A2393" s="36">
        <v>1548114</v>
      </c>
      <c r="B2393" s="36" t="str">
        <f>VLOOKUP(AllData[[#This Row],[Order]],MM[],3,FALSE)</f>
        <v>V5757321200600</v>
      </c>
      <c r="C2393" s="36">
        <f>VLOOKUP(AllData[[#This Row],[Order]],MM[],2,FALSE)</f>
        <v>234</v>
      </c>
      <c r="D2393" s="36" t="s">
        <v>68</v>
      </c>
      <c r="E2393" s="36" t="s">
        <v>69</v>
      </c>
      <c r="F2393" s="36" t="s">
        <v>70</v>
      </c>
      <c r="G2393" s="36" t="s">
        <v>71</v>
      </c>
      <c r="H2393" s="36">
        <v>30</v>
      </c>
      <c r="I2393" s="36">
        <v>30</v>
      </c>
    </row>
    <row r="2394" spans="1:9" x14ac:dyDescent="0.35">
      <c r="A2394" s="36">
        <v>1548114</v>
      </c>
      <c r="B2394" s="36" t="str">
        <f>VLOOKUP(AllData[[#This Row],[Order]],MM[],3,FALSE)</f>
        <v>V5757321200600</v>
      </c>
      <c r="C2394" s="36">
        <f>VLOOKUP(AllData[[#This Row],[Order]],MM[],2,FALSE)</f>
        <v>234</v>
      </c>
      <c r="D2394" s="36" t="s">
        <v>73</v>
      </c>
      <c r="E2394" s="36" t="s">
        <v>61</v>
      </c>
      <c r="F2394" s="36" t="s">
        <v>63</v>
      </c>
      <c r="G2394" s="36" t="s">
        <v>74</v>
      </c>
      <c r="H2394" s="36">
        <v>331.44</v>
      </c>
      <c r="I2394" s="36">
        <v>200</v>
      </c>
    </row>
    <row r="2395" spans="1:9" x14ac:dyDescent="0.35">
      <c r="A2395" s="36">
        <v>1548114</v>
      </c>
      <c r="B2395" s="36" t="str">
        <f>VLOOKUP(AllData[[#This Row],[Order]],MM[],3,FALSE)</f>
        <v>V5757321200600</v>
      </c>
      <c r="C2395" s="36">
        <f>VLOOKUP(AllData[[#This Row],[Order]],MM[],2,FALSE)</f>
        <v>234</v>
      </c>
      <c r="D2395" s="36" t="s">
        <v>75</v>
      </c>
      <c r="E2395" s="36" t="s">
        <v>61</v>
      </c>
      <c r="F2395" s="36" t="s">
        <v>63</v>
      </c>
      <c r="G2395" s="36" t="s">
        <v>76</v>
      </c>
      <c r="H2395" s="36">
        <v>1826.5800000000002</v>
      </c>
      <c r="I2395" s="36">
        <v>500</v>
      </c>
    </row>
    <row r="2396" spans="1:9" x14ac:dyDescent="0.35">
      <c r="A2396" s="36">
        <v>1548114</v>
      </c>
      <c r="B2396" s="36" t="str">
        <f>VLOOKUP(AllData[[#This Row],[Order]],MM[],3,FALSE)</f>
        <v>V5757321200600</v>
      </c>
      <c r="C2396" s="36">
        <f>VLOOKUP(AllData[[#This Row],[Order]],MM[],2,FALSE)</f>
        <v>234</v>
      </c>
      <c r="D2396" s="36" t="s">
        <v>78</v>
      </c>
      <c r="E2396" s="36" t="s">
        <v>69</v>
      </c>
      <c r="F2396" s="36" t="s">
        <v>70</v>
      </c>
      <c r="G2396" s="36" t="s">
        <v>79</v>
      </c>
      <c r="H2396" s="36">
        <v>20</v>
      </c>
      <c r="I2396" s="36">
        <v>20</v>
      </c>
    </row>
    <row r="2397" spans="1:9" x14ac:dyDescent="0.35">
      <c r="A2397" s="36">
        <v>1548114</v>
      </c>
      <c r="B2397" s="36" t="str">
        <f>VLOOKUP(AllData[[#This Row],[Order]],MM[],3,FALSE)</f>
        <v>V5757321200600</v>
      </c>
      <c r="C2397" s="36">
        <f>VLOOKUP(AllData[[#This Row],[Order]],MM[],2,FALSE)</f>
        <v>234</v>
      </c>
      <c r="D2397" s="36" t="s">
        <v>80</v>
      </c>
      <c r="E2397" s="36" t="s">
        <v>69</v>
      </c>
      <c r="F2397" s="36" t="s">
        <v>70</v>
      </c>
      <c r="G2397" s="36" t="s">
        <v>81</v>
      </c>
      <c r="H2397" s="36">
        <v>20</v>
      </c>
      <c r="I2397" s="36">
        <v>20</v>
      </c>
    </row>
    <row r="2398" spans="1:9" x14ac:dyDescent="0.35">
      <c r="A2398" s="36">
        <v>1548114</v>
      </c>
      <c r="B2398" s="36" t="str">
        <f>VLOOKUP(AllData[[#This Row],[Order]],MM[],3,FALSE)</f>
        <v>V5757321200600</v>
      </c>
      <c r="C2398" s="36">
        <f>VLOOKUP(AllData[[#This Row],[Order]],MM[],2,FALSE)</f>
        <v>234</v>
      </c>
      <c r="D2398" s="36" t="s">
        <v>82</v>
      </c>
      <c r="E2398" s="36" t="s">
        <v>83</v>
      </c>
      <c r="F2398" s="36" t="s">
        <v>84</v>
      </c>
      <c r="G2398" s="36" t="s">
        <v>84</v>
      </c>
      <c r="H2398" s="36">
        <v>394.74</v>
      </c>
      <c r="I2398" s="36">
        <v>450</v>
      </c>
    </row>
    <row r="2399" spans="1:9" x14ac:dyDescent="0.35">
      <c r="A2399" s="36">
        <v>1548114</v>
      </c>
      <c r="B2399" s="36" t="str">
        <f>VLOOKUP(AllData[[#This Row],[Order]],MM[],3,FALSE)</f>
        <v>V5757321200600</v>
      </c>
      <c r="C2399" s="36">
        <f>VLOOKUP(AllData[[#This Row],[Order]],MM[],2,FALSE)</f>
        <v>234</v>
      </c>
      <c r="D2399" s="36" t="s">
        <v>85</v>
      </c>
      <c r="E2399" s="36" t="s">
        <v>86</v>
      </c>
      <c r="F2399" s="36" t="s">
        <v>87</v>
      </c>
      <c r="G2399" s="36" t="s">
        <v>87</v>
      </c>
      <c r="H2399" s="36">
        <v>20</v>
      </c>
      <c r="I2399" s="36">
        <v>20</v>
      </c>
    </row>
    <row r="2400" spans="1:9" x14ac:dyDescent="0.35">
      <c r="A2400" s="36">
        <v>1548114</v>
      </c>
      <c r="B2400" s="36" t="str">
        <f>VLOOKUP(AllData[[#This Row],[Order]],MM[],3,FALSE)</f>
        <v>V5757321200600</v>
      </c>
      <c r="C2400" s="36">
        <f>VLOOKUP(AllData[[#This Row],[Order]],MM[],2,FALSE)</f>
        <v>234</v>
      </c>
      <c r="D2400" s="36" t="s">
        <v>88</v>
      </c>
      <c r="E2400" s="36" t="s">
        <v>89</v>
      </c>
      <c r="F2400" s="36" t="s">
        <v>91</v>
      </c>
      <c r="G2400" s="36" t="s">
        <v>92</v>
      </c>
      <c r="H2400" s="36"/>
      <c r="I2400" s="36">
        <v>0</v>
      </c>
    </row>
    <row r="2401" spans="1:9" x14ac:dyDescent="0.35">
      <c r="A2401" s="36">
        <v>1548114</v>
      </c>
      <c r="B2401" s="36" t="str">
        <f>VLOOKUP(AllData[[#This Row],[Order]],MM[],3,FALSE)</f>
        <v>V5757321200600</v>
      </c>
      <c r="C2401" s="36">
        <f>VLOOKUP(AllData[[#This Row],[Order]],MM[],2,FALSE)</f>
        <v>234</v>
      </c>
      <c r="D2401" s="36" t="s">
        <v>95</v>
      </c>
      <c r="E2401" s="36" t="s">
        <v>61</v>
      </c>
      <c r="F2401" s="36" t="s">
        <v>63</v>
      </c>
      <c r="G2401" s="36" t="s">
        <v>96</v>
      </c>
      <c r="H2401" s="36">
        <v>3.117</v>
      </c>
      <c r="I2401" s="36">
        <v>40</v>
      </c>
    </row>
    <row r="2402" spans="1:9" x14ac:dyDescent="0.35">
      <c r="A2402" s="36">
        <v>1548114</v>
      </c>
      <c r="B2402" s="36" t="str">
        <f>VLOOKUP(AllData[[#This Row],[Order]],MM[],3,FALSE)</f>
        <v>V5757321200600</v>
      </c>
      <c r="C2402" s="36">
        <f>VLOOKUP(AllData[[#This Row],[Order]],MM[],2,FALSE)</f>
        <v>234</v>
      </c>
      <c r="D2402" s="36" t="s">
        <v>97</v>
      </c>
      <c r="E2402" s="36" t="s">
        <v>69</v>
      </c>
      <c r="F2402" s="36" t="s">
        <v>70</v>
      </c>
      <c r="G2402" s="36" t="s">
        <v>98</v>
      </c>
      <c r="H2402" s="36">
        <v>20</v>
      </c>
      <c r="I2402" s="36">
        <v>20</v>
      </c>
    </row>
    <row r="2403" spans="1:9" x14ac:dyDescent="0.35">
      <c r="A2403" s="36">
        <v>1548114</v>
      </c>
      <c r="B2403" s="36" t="str">
        <f>VLOOKUP(AllData[[#This Row],[Order]],MM[],3,FALSE)</f>
        <v>V5757321200600</v>
      </c>
      <c r="C2403" s="36">
        <f>VLOOKUP(AllData[[#This Row],[Order]],MM[],2,FALSE)</f>
        <v>234</v>
      </c>
      <c r="D2403" s="36" t="s">
        <v>99</v>
      </c>
      <c r="E2403" s="36" t="s">
        <v>69</v>
      </c>
      <c r="F2403" s="36" t="s">
        <v>70</v>
      </c>
      <c r="G2403" s="36" t="s">
        <v>100</v>
      </c>
      <c r="H2403" s="36">
        <v>50</v>
      </c>
      <c r="I2403" s="36">
        <v>50</v>
      </c>
    </row>
    <row r="2404" spans="1:9" x14ac:dyDescent="0.35">
      <c r="A2404" s="36">
        <v>1548114</v>
      </c>
      <c r="B2404" s="36" t="str">
        <f>VLOOKUP(AllData[[#This Row],[Order]],MM[],3,FALSE)</f>
        <v>V5757321200600</v>
      </c>
      <c r="C2404" s="36">
        <f>VLOOKUP(AllData[[#This Row],[Order]],MM[],2,FALSE)</f>
        <v>234</v>
      </c>
      <c r="D2404" s="36" t="s">
        <v>101</v>
      </c>
      <c r="E2404" s="36" t="s">
        <v>102</v>
      </c>
      <c r="F2404" s="36" t="s">
        <v>100</v>
      </c>
      <c r="G2404" s="36" t="s">
        <v>103</v>
      </c>
      <c r="H2404" s="36">
        <v>10</v>
      </c>
      <c r="I2404" s="36">
        <v>10</v>
      </c>
    </row>
    <row r="2405" spans="1:9" x14ac:dyDescent="0.35">
      <c r="A2405" s="36">
        <v>1548114</v>
      </c>
      <c r="B2405" s="36" t="str">
        <f>VLOOKUP(AllData[[#This Row],[Order]],MM[],3,FALSE)</f>
        <v>V5757321200600</v>
      </c>
      <c r="C2405" s="36">
        <f>VLOOKUP(AllData[[#This Row],[Order]],MM[],2,FALSE)</f>
        <v>234</v>
      </c>
      <c r="D2405" s="36" t="s">
        <v>104</v>
      </c>
      <c r="E2405" s="36" t="s">
        <v>102</v>
      </c>
      <c r="F2405" s="36" t="s">
        <v>100</v>
      </c>
      <c r="G2405" s="36" t="s">
        <v>106</v>
      </c>
      <c r="H2405" s="36">
        <v>10</v>
      </c>
      <c r="I2405" s="36">
        <v>10</v>
      </c>
    </row>
    <row r="2406" spans="1:9" x14ac:dyDescent="0.35">
      <c r="A2406" s="36">
        <v>1548114</v>
      </c>
      <c r="B2406" s="36" t="str">
        <f>VLOOKUP(AllData[[#This Row],[Order]],MM[],3,FALSE)</f>
        <v>V5757321200600</v>
      </c>
      <c r="C2406" s="36">
        <f>VLOOKUP(AllData[[#This Row],[Order]],MM[],2,FALSE)</f>
        <v>234</v>
      </c>
      <c r="D2406" s="36" t="s">
        <v>60</v>
      </c>
      <c r="E2406" s="36" t="s">
        <v>61</v>
      </c>
      <c r="F2406" s="36" t="s">
        <v>63</v>
      </c>
      <c r="G2406" s="36" t="s">
        <v>108</v>
      </c>
      <c r="H2406" s="36">
        <v>856.8</v>
      </c>
      <c r="I2406" s="36">
        <v>1</v>
      </c>
    </row>
    <row r="2407" spans="1:9" x14ac:dyDescent="0.35">
      <c r="A2407" s="36">
        <v>1548114</v>
      </c>
      <c r="B2407" s="36" t="str">
        <f>VLOOKUP(AllData[[#This Row],[Order]],MM[],3,FALSE)</f>
        <v>V5757321200600</v>
      </c>
      <c r="C2407" s="36">
        <f>VLOOKUP(AllData[[#This Row],[Order]],MM[],2,FALSE)</f>
        <v>234</v>
      </c>
      <c r="D2407" s="36" t="s">
        <v>82</v>
      </c>
      <c r="E2407" s="36" t="s">
        <v>83</v>
      </c>
      <c r="F2407" s="36" t="s">
        <v>84</v>
      </c>
      <c r="G2407" s="36" t="s">
        <v>110</v>
      </c>
      <c r="H2407" s="36"/>
      <c r="I2407" s="36">
        <v>5</v>
      </c>
    </row>
    <row r="2408" spans="1:9" x14ac:dyDescent="0.35">
      <c r="A2408" s="36">
        <v>1548115</v>
      </c>
      <c r="B2408" s="36" t="str">
        <f>VLOOKUP(AllData[[#This Row],[Order]],MM[],3,FALSE)</f>
        <v>V5757341200400</v>
      </c>
      <c r="C2408" s="36">
        <f>VLOOKUP(AllData[[#This Row],[Order]],MM[],2,FALSE)</f>
        <v>234</v>
      </c>
      <c r="D2408" s="36" t="s">
        <v>60</v>
      </c>
      <c r="E2408" s="36" t="s">
        <v>61</v>
      </c>
      <c r="F2408" s="36" t="s">
        <v>63</v>
      </c>
      <c r="G2408" s="36" t="s">
        <v>64</v>
      </c>
      <c r="H2408" s="36">
        <v>9.1329999999999991</v>
      </c>
      <c r="I2408" s="36">
        <v>20</v>
      </c>
    </row>
    <row r="2409" spans="1:9" x14ac:dyDescent="0.35">
      <c r="A2409" s="36">
        <v>1548115</v>
      </c>
      <c r="B2409" s="36" t="str">
        <f>VLOOKUP(AllData[[#This Row],[Order]],MM[],3,FALSE)</f>
        <v>V5757341200400</v>
      </c>
      <c r="C2409" s="36">
        <f>VLOOKUP(AllData[[#This Row],[Order]],MM[],2,FALSE)</f>
        <v>234</v>
      </c>
      <c r="D2409" s="36" t="s">
        <v>68</v>
      </c>
      <c r="E2409" s="36" t="s">
        <v>69</v>
      </c>
      <c r="F2409" s="36" t="s">
        <v>70</v>
      </c>
      <c r="G2409" s="36" t="s">
        <v>71</v>
      </c>
      <c r="H2409" s="36">
        <v>30</v>
      </c>
      <c r="I2409" s="36">
        <v>30</v>
      </c>
    </row>
    <row r="2410" spans="1:9" x14ac:dyDescent="0.35">
      <c r="A2410" s="36">
        <v>1548115</v>
      </c>
      <c r="B2410" s="36" t="str">
        <f>VLOOKUP(AllData[[#This Row],[Order]],MM[],3,FALSE)</f>
        <v>V5757341200400</v>
      </c>
      <c r="C2410" s="36">
        <f>VLOOKUP(AllData[[#This Row],[Order]],MM[],2,FALSE)</f>
        <v>234</v>
      </c>
      <c r="D2410" s="36" t="s">
        <v>73</v>
      </c>
      <c r="E2410" s="36" t="s">
        <v>61</v>
      </c>
      <c r="F2410" s="36" t="s">
        <v>63</v>
      </c>
      <c r="G2410" s="36" t="s">
        <v>74</v>
      </c>
      <c r="H2410" s="36">
        <v>261.3</v>
      </c>
      <c r="I2410" s="36">
        <v>200</v>
      </c>
    </row>
    <row r="2411" spans="1:9" x14ac:dyDescent="0.35">
      <c r="A2411" s="36">
        <v>1548115</v>
      </c>
      <c r="B2411" s="36" t="str">
        <f>VLOOKUP(AllData[[#This Row],[Order]],MM[],3,FALSE)</f>
        <v>V5757341200400</v>
      </c>
      <c r="C2411" s="36">
        <f>VLOOKUP(AllData[[#This Row],[Order]],MM[],2,FALSE)</f>
        <v>234</v>
      </c>
      <c r="D2411" s="36" t="s">
        <v>75</v>
      </c>
      <c r="E2411" s="36" t="s">
        <v>61</v>
      </c>
      <c r="F2411" s="36" t="s">
        <v>63</v>
      </c>
      <c r="G2411" s="36" t="s">
        <v>76</v>
      </c>
      <c r="H2411" s="36">
        <v>1179.5999999999999</v>
      </c>
      <c r="I2411" s="36">
        <v>500</v>
      </c>
    </row>
    <row r="2412" spans="1:9" x14ac:dyDescent="0.35">
      <c r="A2412" s="36">
        <v>1548115</v>
      </c>
      <c r="B2412" s="36" t="str">
        <f>VLOOKUP(AllData[[#This Row],[Order]],MM[],3,FALSE)</f>
        <v>V5757341200400</v>
      </c>
      <c r="C2412" s="36">
        <f>VLOOKUP(AllData[[#This Row],[Order]],MM[],2,FALSE)</f>
        <v>234</v>
      </c>
      <c r="D2412" s="36" t="s">
        <v>78</v>
      </c>
      <c r="E2412" s="36" t="s">
        <v>69</v>
      </c>
      <c r="F2412" s="36" t="s">
        <v>70</v>
      </c>
      <c r="G2412" s="36" t="s">
        <v>79</v>
      </c>
      <c r="H2412" s="36">
        <v>20</v>
      </c>
      <c r="I2412" s="36">
        <v>20</v>
      </c>
    </row>
    <row r="2413" spans="1:9" x14ac:dyDescent="0.35">
      <c r="A2413" s="36">
        <v>1548115</v>
      </c>
      <c r="B2413" s="36" t="str">
        <f>VLOOKUP(AllData[[#This Row],[Order]],MM[],3,FALSE)</f>
        <v>V5757341200400</v>
      </c>
      <c r="C2413" s="36">
        <f>VLOOKUP(AllData[[#This Row],[Order]],MM[],2,FALSE)</f>
        <v>234</v>
      </c>
      <c r="D2413" s="36" t="s">
        <v>80</v>
      </c>
      <c r="E2413" s="36" t="s">
        <v>69</v>
      </c>
      <c r="F2413" s="36" t="s">
        <v>70</v>
      </c>
      <c r="G2413" s="36" t="s">
        <v>81</v>
      </c>
      <c r="H2413" s="36">
        <v>20</v>
      </c>
      <c r="I2413" s="36">
        <v>20</v>
      </c>
    </row>
    <row r="2414" spans="1:9" x14ac:dyDescent="0.35">
      <c r="A2414" s="36">
        <v>1548115</v>
      </c>
      <c r="B2414" s="36" t="str">
        <f>VLOOKUP(AllData[[#This Row],[Order]],MM[],3,FALSE)</f>
        <v>V5757341200400</v>
      </c>
      <c r="C2414" s="36">
        <f>VLOOKUP(AllData[[#This Row],[Order]],MM[],2,FALSE)</f>
        <v>234</v>
      </c>
      <c r="D2414" s="36" t="s">
        <v>82</v>
      </c>
      <c r="E2414" s="36" t="s">
        <v>83</v>
      </c>
      <c r="F2414" s="36" t="s">
        <v>84</v>
      </c>
      <c r="G2414" s="36" t="s">
        <v>84</v>
      </c>
      <c r="H2414" s="36">
        <v>198.95999999999998</v>
      </c>
      <c r="I2414" s="36">
        <v>450</v>
      </c>
    </row>
    <row r="2415" spans="1:9" x14ac:dyDescent="0.35">
      <c r="A2415" s="36">
        <v>1548115</v>
      </c>
      <c r="B2415" s="36" t="str">
        <f>VLOOKUP(AllData[[#This Row],[Order]],MM[],3,FALSE)</f>
        <v>V5757341200400</v>
      </c>
      <c r="C2415" s="36">
        <f>VLOOKUP(AllData[[#This Row],[Order]],MM[],2,FALSE)</f>
        <v>234</v>
      </c>
      <c r="D2415" s="36" t="s">
        <v>85</v>
      </c>
      <c r="E2415" s="36" t="s">
        <v>86</v>
      </c>
      <c r="F2415" s="36" t="s">
        <v>87</v>
      </c>
      <c r="G2415" s="36" t="s">
        <v>87</v>
      </c>
      <c r="H2415" s="36">
        <v>20</v>
      </c>
      <c r="I2415" s="36">
        <v>20</v>
      </c>
    </row>
    <row r="2416" spans="1:9" x14ac:dyDescent="0.35">
      <c r="A2416" s="36">
        <v>1548115</v>
      </c>
      <c r="B2416" s="36" t="str">
        <f>VLOOKUP(AllData[[#This Row],[Order]],MM[],3,FALSE)</f>
        <v>V5757341200400</v>
      </c>
      <c r="C2416" s="36">
        <f>VLOOKUP(AllData[[#This Row],[Order]],MM[],2,FALSE)</f>
        <v>234</v>
      </c>
      <c r="D2416" s="36" t="s">
        <v>88</v>
      </c>
      <c r="E2416" s="36" t="s">
        <v>89</v>
      </c>
      <c r="F2416" s="36" t="s">
        <v>91</v>
      </c>
      <c r="G2416" s="36" t="s">
        <v>92</v>
      </c>
      <c r="H2416" s="36"/>
      <c r="I2416" s="36">
        <v>0</v>
      </c>
    </row>
    <row r="2417" spans="1:9" x14ac:dyDescent="0.35">
      <c r="A2417" s="36">
        <v>1548115</v>
      </c>
      <c r="B2417" s="36" t="str">
        <f>VLOOKUP(AllData[[#This Row],[Order]],MM[],3,FALSE)</f>
        <v>V5757341200400</v>
      </c>
      <c r="C2417" s="36">
        <f>VLOOKUP(AllData[[#This Row],[Order]],MM[],2,FALSE)</f>
        <v>234</v>
      </c>
      <c r="D2417" s="36" t="s">
        <v>95</v>
      </c>
      <c r="E2417" s="36" t="s">
        <v>61</v>
      </c>
      <c r="F2417" s="36" t="s">
        <v>63</v>
      </c>
      <c r="G2417" s="36" t="s">
        <v>96</v>
      </c>
      <c r="H2417" s="36">
        <v>13.467000000000001</v>
      </c>
      <c r="I2417" s="36">
        <v>40</v>
      </c>
    </row>
    <row r="2418" spans="1:9" x14ac:dyDescent="0.35">
      <c r="A2418" s="36">
        <v>1548115</v>
      </c>
      <c r="B2418" s="36" t="str">
        <f>VLOOKUP(AllData[[#This Row],[Order]],MM[],3,FALSE)</f>
        <v>V5757341200400</v>
      </c>
      <c r="C2418" s="36">
        <f>VLOOKUP(AllData[[#This Row],[Order]],MM[],2,FALSE)</f>
        <v>234</v>
      </c>
      <c r="D2418" s="36" t="s">
        <v>97</v>
      </c>
      <c r="E2418" s="36" t="s">
        <v>69</v>
      </c>
      <c r="F2418" s="36" t="s">
        <v>70</v>
      </c>
      <c r="G2418" s="36" t="s">
        <v>98</v>
      </c>
      <c r="H2418" s="36">
        <v>20</v>
      </c>
      <c r="I2418" s="36">
        <v>20</v>
      </c>
    </row>
    <row r="2419" spans="1:9" x14ac:dyDescent="0.35">
      <c r="A2419" s="36">
        <v>1548115</v>
      </c>
      <c r="B2419" s="36" t="str">
        <f>VLOOKUP(AllData[[#This Row],[Order]],MM[],3,FALSE)</f>
        <v>V5757341200400</v>
      </c>
      <c r="C2419" s="36">
        <f>VLOOKUP(AllData[[#This Row],[Order]],MM[],2,FALSE)</f>
        <v>234</v>
      </c>
      <c r="D2419" s="36" t="s">
        <v>99</v>
      </c>
      <c r="E2419" s="36" t="s">
        <v>69</v>
      </c>
      <c r="F2419" s="36" t="s">
        <v>70</v>
      </c>
      <c r="G2419" s="36" t="s">
        <v>100</v>
      </c>
      <c r="H2419" s="36">
        <v>50</v>
      </c>
      <c r="I2419" s="36">
        <v>50</v>
      </c>
    </row>
    <row r="2420" spans="1:9" x14ac:dyDescent="0.35">
      <c r="A2420" s="36">
        <v>1548115</v>
      </c>
      <c r="B2420" s="36" t="str">
        <f>VLOOKUP(AllData[[#This Row],[Order]],MM[],3,FALSE)</f>
        <v>V5757341200400</v>
      </c>
      <c r="C2420" s="36">
        <f>VLOOKUP(AllData[[#This Row],[Order]],MM[],2,FALSE)</f>
        <v>234</v>
      </c>
      <c r="D2420" s="36" t="s">
        <v>101</v>
      </c>
      <c r="E2420" s="36" t="s">
        <v>102</v>
      </c>
      <c r="F2420" s="36" t="s">
        <v>100</v>
      </c>
      <c r="G2420" s="36" t="s">
        <v>103</v>
      </c>
      <c r="H2420" s="36">
        <v>10</v>
      </c>
      <c r="I2420" s="36">
        <v>10</v>
      </c>
    </row>
    <row r="2421" spans="1:9" x14ac:dyDescent="0.35">
      <c r="A2421" s="36">
        <v>1548115</v>
      </c>
      <c r="B2421" s="36" t="str">
        <f>VLOOKUP(AllData[[#This Row],[Order]],MM[],3,FALSE)</f>
        <v>V5757341200400</v>
      </c>
      <c r="C2421" s="36">
        <f>VLOOKUP(AllData[[#This Row],[Order]],MM[],2,FALSE)</f>
        <v>234</v>
      </c>
      <c r="D2421" s="36" t="s">
        <v>104</v>
      </c>
      <c r="E2421" s="36" t="s">
        <v>102</v>
      </c>
      <c r="F2421" s="36" t="s">
        <v>100</v>
      </c>
      <c r="G2421" s="36" t="s">
        <v>106</v>
      </c>
      <c r="H2421" s="36">
        <v>10</v>
      </c>
      <c r="I2421" s="36">
        <v>10</v>
      </c>
    </row>
    <row r="2422" spans="1:9" x14ac:dyDescent="0.35">
      <c r="A2422" s="36">
        <v>1548115</v>
      </c>
      <c r="B2422" s="36" t="str">
        <f>VLOOKUP(AllData[[#This Row],[Order]],MM[],3,FALSE)</f>
        <v>V5757341200400</v>
      </c>
      <c r="C2422" s="36">
        <f>VLOOKUP(AllData[[#This Row],[Order]],MM[],2,FALSE)</f>
        <v>234</v>
      </c>
      <c r="D2422" s="36" t="s">
        <v>60</v>
      </c>
      <c r="E2422" s="36" t="s">
        <v>61</v>
      </c>
      <c r="F2422" s="36" t="s">
        <v>63</v>
      </c>
      <c r="G2422" s="36" t="s">
        <v>108</v>
      </c>
      <c r="H2422" s="36"/>
      <c r="I2422" s="36">
        <v>1</v>
      </c>
    </row>
    <row r="2423" spans="1:9" x14ac:dyDescent="0.35">
      <c r="A2423" s="36">
        <v>1548115</v>
      </c>
      <c r="B2423" s="36" t="str">
        <f>VLOOKUP(AllData[[#This Row],[Order]],MM[],3,FALSE)</f>
        <v>V5757341200400</v>
      </c>
      <c r="C2423" s="36">
        <f>VLOOKUP(AllData[[#This Row],[Order]],MM[],2,FALSE)</f>
        <v>234</v>
      </c>
      <c r="D2423" s="36" t="s">
        <v>82</v>
      </c>
      <c r="E2423" s="36" t="s">
        <v>83</v>
      </c>
      <c r="F2423" s="36" t="s">
        <v>84</v>
      </c>
      <c r="G2423" s="36" t="s">
        <v>110</v>
      </c>
      <c r="H2423" s="36"/>
      <c r="I2423" s="36">
        <v>5</v>
      </c>
    </row>
    <row r="2424" spans="1:9" x14ac:dyDescent="0.35">
      <c r="A2424" s="36">
        <v>1548182</v>
      </c>
      <c r="B2424" s="36" t="str">
        <f>VLOOKUP(AllData[[#This Row],[Order]],MM[],3,FALSE)</f>
        <v>V5757301200200Q</v>
      </c>
      <c r="C2424" s="36">
        <f>VLOOKUP(AllData[[#This Row],[Order]],MM[],2,FALSE)</f>
        <v>235</v>
      </c>
      <c r="D2424" s="36" t="s">
        <v>60</v>
      </c>
      <c r="E2424" s="36" t="s">
        <v>61</v>
      </c>
      <c r="F2424" s="36" t="s">
        <v>63</v>
      </c>
      <c r="G2424" s="36" t="s">
        <v>64</v>
      </c>
      <c r="H2424" s="36">
        <v>28.766999999999999</v>
      </c>
      <c r="I2424" s="36">
        <v>20</v>
      </c>
    </row>
    <row r="2425" spans="1:9" x14ac:dyDescent="0.35">
      <c r="A2425" s="36">
        <v>1548182</v>
      </c>
      <c r="B2425" s="36" t="str">
        <f>VLOOKUP(AllData[[#This Row],[Order]],MM[],3,FALSE)</f>
        <v>V5757301200200Q</v>
      </c>
      <c r="C2425" s="36">
        <f>VLOOKUP(AllData[[#This Row],[Order]],MM[],2,FALSE)</f>
        <v>235</v>
      </c>
      <c r="D2425" s="36" t="s">
        <v>68</v>
      </c>
      <c r="E2425" s="36" t="s">
        <v>69</v>
      </c>
      <c r="F2425" s="36" t="s">
        <v>70</v>
      </c>
      <c r="G2425" s="36" t="s">
        <v>71</v>
      </c>
      <c r="H2425" s="36">
        <v>30</v>
      </c>
      <c r="I2425" s="36">
        <v>30</v>
      </c>
    </row>
    <row r="2426" spans="1:9" x14ac:dyDescent="0.35">
      <c r="A2426" s="36">
        <v>1548182</v>
      </c>
      <c r="B2426" s="36" t="str">
        <f>VLOOKUP(AllData[[#This Row],[Order]],MM[],3,FALSE)</f>
        <v>V5757301200200Q</v>
      </c>
      <c r="C2426" s="36">
        <f>VLOOKUP(AllData[[#This Row],[Order]],MM[],2,FALSE)</f>
        <v>235</v>
      </c>
      <c r="D2426" s="36" t="s">
        <v>73</v>
      </c>
      <c r="E2426" s="36" t="s">
        <v>61</v>
      </c>
      <c r="F2426" s="36" t="s">
        <v>63</v>
      </c>
      <c r="G2426" s="36" t="s">
        <v>74</v>
      </c>
      <c r="H2426" s="36">
        <v>298.5</v>
      </c>
      <c r="I2426" s="36">
        <v>200</v>
      </c>
    </row>
    <row r="2427" spans="1:9" x14ac:dyDescent="0.35">
      <c r="A2427" s="36">
        <v>1548182</v>
      </c>
      <c r="B2427" s="36" t="str">
        <f>VLOOKUP(AllData[[#This Row],[Order]],MM[],3,FALSE)</f>
        <v>V5757301200200Q</v>
      </c>
      <c r="C2427" s="36">
        <f>VLOOKUP(AllData[[#This Row],[Order]],MM[],2,FALSE)</f>
        <v>235</v>
      </c>
      <c r="D2427" s="36" t="s">
        <v>75</v>
      </c>
      <c r="E2427" s="36" t="s">
        <v>61</v>
      </c>
      <c r="F2427" s="36" t="s">
        <v>63</v>
      </c>
      <c r="G2427" s="36" t="s">
        <v>76</v>
      </c>
      <c r="H2427" s="36">
        <v>291.65999999999997</v>
      </c>
      <c r="I2427" s="36">
        <v>500</v>
      </c>
    </row>
    <row r="2428" spans="1:9" x14ac:dyDescent="0.35">
      <c r="A2428" s="36">
        <v>1548182</v>
      </c>
      <c r="B2428" s="36" t="str">
        <f>VLOOKUP(AllData[[#This Row],[Order]],MM[],3,FALSE)</f>
        <v>V5757301200200Q</v>
      </c>
      <c r="C2428" s="36">
        <f>VLOOKUP(AllData[[#This Row],[Order]],MM[],2,FALSE)</f>
        <v>235</v>
      </c>
      <c r="D2428" s="36" t="s">
        <v>78</v>
      </c>
      <c r="E2428" s="36" t="s">
        <v>69</v>
      </c>
      <c r="F2428" s="36" t="s">
        <v>70</v>
      </c>
      <c r="G2428" s="36" t="s">
        <v>79</v>
      </c>
      <c r="H2428" s="36">
        <v>20</v>
      </c>
      <c r="I2428" s="36">
        <v>20</v>
      </c>
    </row>
    <row r="2429" spans="1:9" x14ac:dyDescent="0.35">
      <c r="A2429" s="36">
        <v>1548182</v>
      </c>
      <c r="B2429" s="36" t="str">
        <f>VLOOKUP(AllData[[#This Row],[Order]],MM[],3,FALSE)</f>
        <v>V5757301200200Q</v>
      </c>
      <c r="C2429" s="36">
        <f>VLOOKUP(AllData[[#This Row],[Order]],MM[],2,FALSE)</f>
        <v>235</v>
      </c>
      <c r="D2429" s="36" t="s">
        <v>80</v>
      </c>
      <c r="E2429" s="36" t="s">
        <v>69</v>
      </c>
      <c r="F2429" s="36" t="s">
        <v>70</v>
      </c>
      <c r="G2429" s="36" t="s">
        <v>81</v>
      </c>
      <c r="H2429" s="36">
        <v>20</v>
      </c>
      <c r="I2429" s="36">
        <v>20</v>
      </c>
    </row>
    <row r="2430" spans="1:9" x14ac:dyDescent="0.35">
      <c r="A2430" s="36">
        <v>1548182</v>
      </c>
      <c r="B2430" s="36" t="str">
        <f>VLOOKUP(AllData[[#This Row],[Order]],MM[],3,FALSE)</f>
        <v>V5757301200200Q</v>
      </c>
      <c r="C2430" s="36">
        <f>VLOOKUP(AllData[[#This Row],[Order]],MM[],2,FALSE)</f>
        <v>235</v>
      </c>
      <c r="D2430" s="36" t="s">
        <v>82</v>
      </c>
      <c r="E2430" s="36" t="s">
        <v>83</v>
      </c>
      <c r="F2430" s="36" t="s">
        <v>84</v>
      </c>
      <c r="G2430" s="36" t="s">
        <v>84</v>
      </c>
      <c r="H2430" s="36">
        <v>517.80399999999997</v>
      </c>
      <c r="I2430" s="36">
        <v>450</v>
      </c>
    </row>
    <row r="2431" spans="1:9" x14ac:dyDescent="0.35">
      <c r="A2431" s="36">
        <v>1548182</v>
      </c>
      <c r="B2431" s="36" t="str">
        <f>VLOOKUP(AllData[[#This Row],[Order]],MM[],3,FALSE)</f>
        <v>V5757301200200Q</v>
      </c>
      <c r="C2431" s="36">
        <f>VLOOKUP(AllData[[#This Row],[Order]],MM[],2,FALSE)</f>
        <v>235</v>
      </c>
      <c r="D2431" s="36" t="s">
        <v>85</v>
      </c>
      <c r="E2431" s="36" t="s">
        <v>86</v>
      </c>
      <c r="F2431" s="36" t="s">
        <v>87</v>
      </c>
      <c r="G2431" s="36" t="s">
        <v>87</v>
      </c>
      <c r="H2431" s="36">
        <v>20</v>
      </c>
      <c r="I2431" s="36">
        <v>20</v>
      </c>
    </row>
    <row r="2432" spans="1:9" x14ac:dyDescent="0.35">
      <c r="A2432" s="36">
        <v>1548182</v>
      </c>
      <c r="B2432" s="36" t="str">
        <f>VLOOKUP(AllData[[#This Row],[Order]],MM[],3,FALSE)</f>
        <v>V5757301200200Q</v>
      </c>
      <c r="C2432" s="36">
        <f>VLOOKUP(AllData[[#This Row],[Order]],MM[],2,FALSE)</f>
        <v>235</v>
      </c>
      <c r="D2432" s="36" t="s">
        <v>88</v>
      </c>
      <c r="E2432" s="36" t="s">
        <v>89</v>
      </c>
      <c r="F2432" s="36" t="s">
        <v>91</v>
      </c>
      <c r="G2432" s="36" t="s">
        <v>92</v>
      </c>
      <c r="H2432" s="36"/>
      <c r="I2432" s="36">
        <v>0</v>
      </c>
    </row>
    <row r="2433" spans="1:9" x14ac:dyDescent="0.35">
      <c r="A2433" s="36">
        <v>1548182</v>
      </c>
      <c r="B2433" s="36" t="str">
        <f>VLOOKUP(AllData[[#This Row],[Order]],MM[],3,FALSE)</f>
        <v>V5757301200200Q</v>
      </c>
      <c r="C2433" s="36">
        <f>VLOOKUP(AllData[[#This Row],[Order]],MM[],2,FALSE)</f>
        <v>235</v>
      </c>
      <c r="D2433" s="36" t="s">
        <v>95</v>
      </c>
      <c r="E2433" s="36" t="s">
        <v>61</v>
      </c>
      <c r="F2433" s="36" t="s">
        <v>63</v>
      </c>
      <c r="G2433" s="36" t="s">
        <v>96</v>
      </c>
      <c r="H2433" s="36">
        <v>21.5</v>
      </c>
      <c r="I2433" s="36">
        <v>40</v>
      </c>
    </row>
    <row r="2434" spans="1:9" x14ac:dyDescent="0.35">
      <c r="A2434" s="36">
        <v>1548182</v>
      </c>
      <c r="B2434" s="36" t="str">
        <f>VLOOKUP(AllData[[#This Row],[Order]],MM[],3,FALSE)</f>
        <v>V5757301200200Q</v>
      </c>
      <c r="C2434" s="36">
        <f>VLOOKUP(AllData[[#This Row],[Order]],MM[],2,FALSE)</f>
        <v>235</v>
      </c>
      <c r="D2434" s="36" t="s">
        <v>97</v>
      </c>
      <c r="E2434" s="36" t="s">
        <v>69</v>
      </c>
      <c r="F2434" s="36" t="s">
        <v>70</v>
      </c>
      <c r="G2434" s="36" t="s">
        <v>98</v>
      </c>
      <c r="H2434" s="36">
        <v>20</v>
      </c>
      <c r="I2434" s="36">
        <v>20</v>
      </c>
    </row>
    <row r="2435" spans="1:9" x14ac:dyDescent="0.35">
      <c r="A2435" s="36">
        <v>1548182</v>
      </c>
      <c r="B2435" s="36" t="str">
        <f>VLOOKUP(AllData[[#This Row],[Order]],MM[],3,FALSE)</f>
        <v>V5757301200200Q</v>
      </c>
      <c r="C2435" s="36">
        <f>VLOOKUP(AllData[[#This Row],[Order]],MM[],2,FALSE)</f>
        <v>235</v>
      </c>
      <c r="D2435" s="36" t="s">
        <v>99</v>
      </c>
      <c r="E2435" s="36" t="s">
        <v>69</v>
      </c>
      <c r="F2435" s="36" t="s">
        <v>70</v>
      </c>
      <c r="G2435" s="36" t="s">
        <v>100</v>
      </c>
      <c r="H2435" s="36">
        <v>50</v>
      </c>
      <c r="I2435" s="36">
        <v>50</v>
      </c>
    </row>
    <row r="2436" spans="1:9" x14ac:dyDescent="0.35">
      <c r="A2436" s="36">
        <v>1548182</v>
      </c>
      <c r="B2436" s="36" t="str">
        <f>VLOOKUP(AllData[[#This Row],[Order]],MM[],3,FALSE)</f>
        <v>V5757301200200Q</v>
      </c>
      <c r="C2436" s="36">
        <f>VLOOKUP(AllData[[#This Row],[Order]],MM[],2,FALSE)</f>
        <v>235</v>
      </c>
      <c r="D2436" s="36" t="s">
        <v>101</v>
      </c>
      <c r="E2436" s="36" t="s">
        <v>102</v>
      </c>
      <c r="F2436" s="36" t="s">
        <v>100</v>
      </c>
      <c r="G2436" s="36" t="s">
        <v>103</v>
      </c>
      <c r="H2436" s="36">
        <v>10</v>
      </c>
      <c r="I2436" s="36">
        <v>10</v>
      </c>
    </row>
    <row r="2437" spans="1:9" x14ac:dyDescent="0.35">
      <c r="A2437" s="36">
        <v>1548182</v>
      </c>
      <c r="B2437" s="36" t="str">
        <f>VLOOKUP(AllData[[#This Row],[Order]],MM[],3,FALSE)</f>
        <v>V5757301200200Q</v>
      </c>
      <c r="C2437" s="36">
        <f>VLOOKUP(AllData[[#This Row],[Order]],MM[],2,FALSE)</f>
        <v>235</v>
      </c>
      <c r="D2437" s="36" t="s">
        <v>104</v>
      </c>
      <c r="E2437" s="36" t="s">
        <v>102</v>
      </c>
      <c r="F2437" s="36" t="s">
        <v>100</v>
      </c>
      <c r="G2437" s="36" t="s">
        <v>106</v>
      </c>
      <c r="H2437" s="36">
        <v>10</v>
      </c>
      <c r="I2437" s="36">
        <v>10</v>
      </c>
    </row>
    <row r="2438" spans="1:9" x14ac:dyDescent="0.35">
      <c r="A2438" s="36">
        <v>1548182</v>
      </c>
      <c r="B2438" s="36" t="str">
        <f>VLOOKUP(AllData[[#This Row],[Order]],MM[],3,FALSE)</f>
        <v>V5757301200200Q</v>
      </c>
      <c r="C2438" s="36">
        <f>VLOOKUP(AllData[[#This Row],[Order]],MM[],2,FALSE)</f>
        <v>235</v>
      </c>
      <c r="D2438" s="36" t="s">
        <v>60</v>
      </c>
      <c r="E2438" s="36" t="s">
        <v>61</v>
      </c>
      <c r="F2438" s="36" t="s">
        <v>63</v>
      </c>
      <c r="G2438" s="36" t="s">
        <v>108</v>
      </c>
      <c r="H2438" s="36">
        <v>1821.91</v>
      </c>
      <c r="I2438" s="36">
        <v>1</v>
      </c>
    </row>
    <row r="2439" spans="1:9" x14ac:dyDescent="0.35">
      <c r="A2439" s="36">
        <v>1548182</v>
      </c>
      <c r="B2439" s="36" t="str">
        <f>VLOOKUP(AllData[[#This Row],[Order]],MM[],3,FALSE)</f>
        <v>V5757301200200Q</v>
      </c>
      <c r="C2439" s="36">
        <f>VLOOKUP(AllData[[#This Row],[Order]],MM[],2,FALSE)</f>
        <v>235</v>
      </c>
      <c r="D2439" s="36" t="s">
        <v>82</v>
      </c>
      <c r="E2439" s="36" t="s">
        <v>83</v>
      </c>
      <c r="F2439" s="36" t="s">
        <v>84</v>
      </c>
      <c r="G2439" s="36" t="s">
        <v>110</v>
      </c>
      <c r="H2439" s="36"/>
      <c r="I2439" s="36">
        <v>5</v>
      </c>
    </row>
    <row r="2440" spans="1:9" x14ac:dyDescent="0.35">
      <c r="A2440" s="36">
        <v>1548183</v>
      </c>
      <c r="B2440" s="36" t="str">
        <f>VLOOKUP(AllData[[#This Row],[Order]],MM[],3,FALSE)</f>
        <v>V5757301200200R</v>
      </c>
      <c r="C2440" s="36">
        <f>VLOOKUP(AllData[[#This Row],[Order]],MM[],2,FALSE)</f>
        <v>235</v>
      </c>
      <c r="D2440" s="36" t="s">
        <v>60</v>
      </c>
      <c r="E2440" s="36" t="s">
        <v>61</v>
      </c>
      <c r="F2440" s="36" t="s">
        <v>63</v>
      </c>
      <c r="G2440" s="36" t="s">
        <v>64</v>
      </c>
      <c r="H2440" s="36">
        <v>27.983000000000001</v>
      </c>
      <c r="I2440" s="36">
        <v>20</v>
      </c>
    </row>
    <row r="2441" spans="1:9" x14ac:dyDescent="0.35">
      <c r="A2441" s="36">
        <v>1548183</v>
      </c>
      <c r="B2441" s="36" t="str">
        <f>VLOOKUP(AllData[[#This Row],[Order]],MM[],3,FALSE)</f>
        <v>V5757301200200R</v>
      </c>
      <c r="C2441" s="36">
        <f>VLOOKUP(AllData[[#This Row],[Order]],MM[],2,FALSE)</f>
        <v>235</v>
      </c>
      <c r="D2441" s="36" t="s">
        <v>68</v>
      </c>
      <c r="E2441" s="36" t="s">
        <v>69</v>
      </c>
      <c r="F2441" s="36" t="s">
        <v>70</v>
      </c>
      <c r="G2441" s="36" t="s">
        <v>71</v>
      </c>
      <c r="H2441" s="36">
        <v>30</v>
      </c>
      <c r="I2441" s="36">
        <v>30</v>
      </c>
    </row>
    <row r="2442" spans="1:9" x14ac:dyDescent="0.35">
      <c r="A2442" s="36">
        <v>1548183</v>
      </c>
      <c r="B2442" s="36" t="str">
        <f>VLOOKUP(AllData[[#This Row],[Order]],MM[],3,FALSE)</f>
        <v>V5757301200200R</v>
      </c>
      <c r="C2442" s="36">
        <f>VLOOKUP(AllData[[#This Row],[Order]],MM[],2,FALSE)</f>
        <v>235</v>
      </c>
      <c r="D2442" s="36" t="s">
        <v>73</v>
      </c>
      <c r="E2442" s="36" t="s">
        <v>61</v>
      </c>
      <c r="F2442" s="36" t="s">
        <v>63</v>
      </c>
      <c r="G2442" s="36" t="s">
        <v>74</v>
      </c>
      <c r="H2442" s="36">
        <v>390.71999999999997</v>
      </c>
      <c r="I2442" s="36">
        <v>200</v>
      </c>
    </row>
    <row r="2443" spans="1:9" x14ac:dyDescent="0.35">
      <c r="A2443" s="36">
        <v>1548183</v>
      </c>
      <c r="B2443" s="36" t="str">
        <f>VLOOKUP(AllData[[#This Row],[Order]],MM[],3,FALSE)</f>
        <v>V5757301200200R</v>
      </c>
      <c r="C2443" s="36">
        <f>VLOOKUP(AllData[[#This Row],[Order]],MM[],2,FALSE)</f>
        <v>235</v>
      </c>
      <c r="D2443" s="36" t="s">
        <v>75</v>
      </c>
      <c r="E2443" s="36" t="s">
        <v>61</v>
      </c>
      <c r="F2443" s="36" t="s">
        <v>63</v>
      </c>
      <c r="G2443" s="36" t="s">
        <v>76</v>
      </c>
      <c r="H2443" s="36">
        <v>1131.5400000000002</v>
      </c>
      <c r="I2443" s="36">
        <v>500</v>
      </c>
    </row>
    <row r="2444" spans="1:9" x14ac:dyDescent="0.35">
      <c r="A2444" s="36">
        <v>1548183</v>
      </c>
      <c r="B2444" s="36" t="str">
        <f>VLOOKUP(AllData[[#This Row],[Order]],MM[],3,FALSE)</f>
        <v>V5757301200200R</v>
      </c>
      <c r="C2444" s="36">
        <f>VLOOKUP(AllData[[#This Row],[Order]],MM[],2,FALSE)</f>
        <v>235</v>
      </c>
      <c r="D2444" s="36" t="s">
        <v>78</v>
      </c>
      <c r="E2444" s="36" t="s">
        <v>69</v>
      </c>
      <c r="F2444" s="36" t="s">
        <v>70</v>
      </c>
      <c r="G2444" s="36" t="s">
        <v>79</v>
      </c>
      <c r="H2444" s="36">
        <v>20</v>
      </c>
      <c r="I2444" s="36">
        <v>20</v>
      </c>
    </row>
    <row r="2445" spans="1:9" x14ac:dyDescent="0.35">
      <c r="A2445" s="36">
        <v>1548183</v>
      </c>
      <c r="B2445" s="36" t="str">
        <f>VLOOKUP(AllData[[#This Row],[Order]],MM[],3,FALSE)</f>
        <v>V5757301200200R</v>
      </c>
      <c r="C2445" s="36">
        <f>VLOOKUP(AllData[[#This Row],[Order]],MM[],2,FALSE)</f>
        <v>235</v>
      </c>
      <c r="D2445" s="36" t="s">
        <v>80</v>
      </c>
      <c r="E2445" s="36" t="s">
        <v>69</v>
      </c>
      <c r="F2445" s="36" t="s">
        <v>70</v>
      </c>
      <c r="G2445" s="36" t="s">
        <v>81</v>
      </c>
      <c r="H2445" s="36">
        <v>20</v>
      </c>
      <c r="I2445" s="36">
        <v>20</v>
      </c>
    </row>
    <row r="2446" spans="1:9" x14ac:dyDescent="0.35">
      <c r="A2446" s="36">
        <v>1548183</v>
      </c>
      <c r="B2446" s="36" t="str">
        <f>VLOOKUP(AllData[[#This Row],[Order]],MM[],3,FALSE)</f>
        <v>V5757301200200R</v>
      </c>
      <c r="C2446" s="36">
        <f>VLOOKUP(AllData[[#This Row],[Order]],MM[],2,FALSE)</f>
        <v>235</v>
      </c>
      <c r="D2446" s="36" t="s">
        <v>82</v>
      </c>
      <c r="E2446" s="36" t="s">
        <v>83</v>
      </c>
      <c r="F2446" s="36" t="s">
        <v>84</v>
      </c>
      <c r="G2446" s="36" t="s">
        <v>84</v>
      </c>
      <c r="H2446" s="36">
        <v>518.30999999999995</v>
      </c>
      <c r="I2446" s="36">
        <v>450</v>
      </c>
    </row>
    <row r="2447" spans="1:9" x14ac:dyDescent="0.35">
      <c r="A2447" s="36">
        <v>1548183</v>
      </c>
      <c r="B2447" s="36" t="str">
        <f>VLOOKUP(AllData[[#This Row],[Order]],MM[],3,FALSE)</f>
        <v>V5757301200200R</v>
      </c>
      <c r="C2447" s="36">
        <f>VLOOKUP(AllData[[#This Row],[Order]],MM[],2,FALSE)</f>
        <v>235</v>
      </c>
      <c r="D2447" s="36" t="s">
        <v>85</v>
      </c>
      <c r="E2447" s="36" t="s">
        <v>86</v>
      </c>
      <c r="F2447" s="36" t="s">
        <v>87</v>
      </c>
      <c r="G2447" s="36" t="s">
        <v>87</v>
      </c>
      <c r="H2447" s="36">
        <v>20</v>
      </c>
      <c r="I2447" s="36">
        <v>20</v>
      </c>
    </row>
    <row r="2448" spans="1:9" x14ac:dyDescent="0.35">
      <c r="A2448" s="36">
        <v>1548183</v>
      </c>
      <c r="B2448" s="36" t="str">
        <f>VLOOKUP(AllData[[#This Row],[Order]],MM[],3,FALSE)</f>
        <v>V5757301200200R</v>
      </c>
      <c r="C2448" s="36">
        <f>VLOOKUP(AllData[[#This Row],[Order]],MM[],2,FALSE)</f>
        <v>235</v>
      </c>
      <c r="D2448" s="36" t="s">
        <v>88</v>
      </c>
      <c r="E2448" s="36" t="s">
        <v>89</v>
      </c>
      <c r="F2448" s="36" t="s">
        <v>91</v>
      </c>
      <c r="G2448" s="36" t="s">
        <v>92</v>
      </c>
      <c r="H2448" s="36"/>
      <c r="I2448" s="36">
        <v>0</v>
      </c>
    </row>
    <row r="2449" spans="1:9" x14ac:dyDescent="0.35">
      <c r="A2449" s="36">
        <v>1548183</v>
      </c>
      <c r="B2449" s="36" t="str">
        <f>VLOOKUP(AllData[[#This Row],[Order]],MM[],3,FALSE)</f>
        <v>V5757301200200R</v>
      </c>
      <c r="C2449" s="36">
        <f>VLOOKUP(AllData[[#This Row],[Order]],MM[],2,FALSE)</f>
        <v>235</v>
      </c>
      <c r="D2449" s="36" t="s">
        <v>95</v>
      </c>
      <c r="E2449" s="36" t="s">
        <v>61</v>
      </c>
      <c r="F2449" s="36" t="s">
        <v>63</v>
      </c>
      <c r="G2449" s="36" t="s">
        <v>96</v>
      </c>
      <c r="H2449" s="36">
        <v>99.033000000000001</v>
      </c>
      <c r="I2449" s="36">
        <v>40</v>
      </c>
    </row>
    <row r="2450" spans="1:9" x14ac:dyDescent="0.35">
      <c r="A2450" s="36">
        <v>1548183</v>
      </c>
      <c r="B2450" s="36" t="str">
        <f>VLOOKUP(AllData[[#This Row],[Order]],MM[],3,FALSE)</f>
        <v>V5757301200200R</v>
      </c>
      <c r="C2450" s="36">
        <f>VLOOKUP(AllData[[#This Row],[Order]],MM[],2,FALSE)</f>
        <v>235</v>
      </c>
      <c r="D2450" s="36" t="s">
        <v>97</v>
      </c>
      <c r="E2450" s="36" t="s">
        <v>69</v>
      </c>
      <c r="F2450" s="36" t="s">
        <v>70</v>
      </c>
      <c r="G2450" s="36" t="s">
        <v>98</v>
      </c>
      <c r="H2450" s="36">
        <v>20</v>
      </c>
      <c r="I2450" s="36">
        <v>20</v>
      </c>
    </row>
    <row r="2451" spans="1:9" x14ac:dyDescent="0.35">
      <c r="A2451" s="36">
        <v>1548183</v>
      </c>
      <c r="B2451" s="36" t="str">
        <f>VLOOKUP(AllData[[#This Row],[Order]],MM[],3,FALSE)</f>
        <v>V5757301200200R</v>
      </c>
      <c r="C2451" s="36">
        <f>VLOOKUP(AllData[[#This Row],[Order]],MM[],2,FALSE)</f>
        <v>235</v>
      </c>
      <c r="D2451" s="36" t="s">
        <v>99</v>
      </c>
      <c r="E2451" s="36" t="s">
        <v>69</v>
      </c>
      <c r="F2451" s="36" t="s">
        <v>70</v>
      </c>
      <c r="G2451" s="36" t="s">
        <v>100</v>
      </c>
      <c r="H2451" s="36">
        <v>50</v>
      </c>
      <c r="I2451" s="36">
        <v>50</v>
      </c>
    </row>
    <row r="2452" spans="1:9" x14ac:dyDescent="0.35">
      <c r="A2452" s="36">
        <v>1548183</v>
      </c>
      <c r="B2452" s="36" t="str">
        <f>VLOOKUP(AllData[[#This Row],[Order]],MM[],3,FALSE)</f>
        <v>V5757301200200R</v>
      </c>
      <c r="C2452" s="36">
        <f>VLOOKUP(AllData[[#This Row],[Order]],MM[],2,FALSE)</f>
        <v>235</v>
      </c>
      <c r="D2452" s="36" t="s">
        <v>101</v>
      </c>
      <c r="E2452" s="36" t="s">
        <v>102</v>
      </c>
      <c r="F2452" s="36" t="s">
        <v>100</v>
      </c>
      <c r="G2452" s="36" t="s">
        <v>103</v>
      </c>
      <c r="H2452" s="36">
        <v>10</v>
      </c>
      <c r="I2452" s="36">
        <v>10</v>
      </c>
    </row>
    <row r="2453" spans="1:9" x14ac:dyDescent="0.35">
      <c r="A2453" s="36">
        <v>1548183</v>
      </c>
      <c r="B2453" s="36" t="str">
        <f>VLOOKUP(AllData[[#This Row],[Order]],MM[],3,FALSE)</f>
        <v>V5757301200200R</v>
      </c>
      <c r="C2453" s="36">
        <f>VLOOKUP(AllData[[#This Row],[Order]],MM[],2,FALSE)</f>
        <v>235</v>
      </c>
      <c r="D2453" s="36" t="s">
        <v>104</v>
      </c>
      <c r="E2453" s="36" t="s">
        <v>102</v>
      </c>
      <c r="F2453" s="36" t="s">
        <v>100</v>
      </c>
      <c r="G2453" s="36" t="s">
        <v>106</v>
      </c>
      <c r="H2453" s="36">
        <v>10</v>
      </c>
      <c r="I2453" s="36">
        <v>10</v>
      </c>
    </row>
    <row r="2454" spans="1:9" x14ac:dyDescent="0.35">
      <c r="A2454" s="36">
        <v>1548183</v>
      </c>
      <c r="B2454" s="36" t="str">
        <f>VLOOKUP(AllData[[#This Row],[Order]],MM[],3,FALSE)</f>
        <v>V5757301200200R</v>
      </c>
      <c r="C2454" s="36">
        <f>VLOOKUP(AllData[[#This Row],[Order]],MM[],2,FALSE)</f>
        <v>235</v>
      </c>
      <c r="D2454" s="36" t="s">
        <v>60</v>
      </c>
      <c r="E2454" s="36" t="s">
        <v>61</v>
      </c>
      <c r="F2454" s="36" t="s">
        <v>63</v>
      </c>
      <c r="G2454" s="36" t="s">
        <v>108</v>
      </c>
      <c r="H2454" s="36">
        <v>1101.6600000000001</v>
      </c>
      <c r="I2454" s="36">
        <v>1</v>
      </c>
    </row>
    <row r="2455" spans="1:9" x14ac:dyDescent="0.35">
      <c r="A2455" s="36">
        <v>1548183</v>
      </c>
      <c r="B2455" s="36" t="str">
        <f>VLOOKUP(AllData[[#This Row],[Order]],MM[],3,FALSE)</f>
        <v>V5757301200200R</v>
      </c>
      <c r="C2455" s="36">
        <f>VLOOKUP(AllData[[#This Row],[Order]],MM[],2,FALSE)</f>
        <v>235</v>
      </c>
      <c r="D2455" s="36" t="s">
        <v>82</v>
      </c>
      <c r="E2455" s="36" t="s">
        <v>83</v>
      </c>
      <c r="F2455" s="36" t="s">
        <v>84</v>
      </c>
      <c r="G2455" s="36" t="s">
        <v>110</v>
      </c>
      <c r="H2455" s="36"/>
      <c r="I2455" s="36">
        <v>5</v>
      </c>
    </row>
    <row r="2456" spans="1:9" x14ac:dyDescent="0.35">
      <c r="A2456" s="36">
        <v>1548184</v>
      </c>
      <c r="B2456" s="36" t="str">
        <f>VLOOKUP(AllData[[#This Row],[Order]],MM[],3,FALSE)</f>
        <v>V5757321200400</v>
      </c>
      <c r="C2456" s="36">
        <f>VLOOKUP(AllData[[#This Row],[Order]],MM[],2,FALSE)</f>
        <v>235</v>
      </c>
      <c r="D2456" s="36" t="s">
        <v>60</v>
      </c>
      <c r="E2456" s="36" t="s">
        <v>61</v>
      </c>
      <c r="F2456" s="36" t="s">
        <v>63</v>
      </c>
      <c r="G2456" s="36" t="s">
        <v>64</v>
      </c>
      <c r="H2456" s="36">
        <v>25.117000000000001</v>
      </c>
      <c r="I2456" s="36">
        <v>20</v>
      </c>
    </row>
    <row r="2457" spans="1:9" x14ac:dyDescent="0.35">
      <c r="A2457" s="36">
        <v>1548184</v>
      </c>
      <c r="B2457" s="36" t="str">
        <f>VLOOKUP(AllData[[#This Row],[Order]],MM[],3,FALSE)</f>
        <v>V5757321200400</v>
      </c>
      <c r="C2457" s="36">
        <f>VLOOKUP(AllData[[#This Row],[Order]],MM[],2,FALSE)</f>
        <v>235</v>
      </c>
      <c r="D2457" s="36" t="s">
        <v>68</v>
      </c>
      <c r="E2457" s="36" t="s">
        <v>69</v>
      </c>
      <c r="F2457" s="36" t="s">
        <v>70</v>
      </c>
      <c r="G2457" s="36" t="s">
        <v>71</v>
      </c>
      <c r="H2457" s="36">
        <v>30</v>
      </c>
      <c r="I2457" s="36">
        <v>30</v>
      </c>
    </row>
    <row r="2458" spans="1:9" x14ac:dyDescent="0.35">
      <c r="A2458" s="36">
        <v>1548184</v>
      </c>
      <c r="B2458" s="36" t="str">
        <f>VLOOKUP(AllData[[#This Row],[Order]],MM[],3,FALSE)</f>
        <v>V5757321200400</v>
      </c>
      <c r="C2458" s="36">
        <f>VLOOKUP(AllData[[#This Row],[Order]],MM[],2,FALSE)</f>
        <v>235</v>
      </c>
      <c r="D2458" s="36" t="s">
        <v>73</v>
      </c>
      <c r="E2458" s="36" t="s">
        <v>61</v>
      </c>
      <c r="F2458" s="36" t="s">
        <v>63</v>
      </c>
      <c r="G2458" s="36" t="s">
        <v>74</v>
      </c>
      <c r="H2458" s="36">
        <v>390.3</v>
      </c>
      <c r="I2458" s="36">
        <v>200</v>
      </c>
    </row>
    <row r="2459" spans="1:9" x14ac:dyDescent="0.35">
      <c r="A2459" s="36">
        <v>1548184</v>
      </c>
      <c r="B2459" s="36" t="str">
        <f>VLOOKUP(AllData[[#This Row],[Order]],MM[],3,FALSE)</f>
        <v>V5757321200400</v>
      </c>
      <c r="C2459" s="36">
        <f>VLOOKUP(AllData[[#This Row],[Order]],MM[],2,FALSE)</f>
        <v>235</v>
      </c>
      <c r="D2459" s="36" t="s">
        <v>75</v>
      </c>
      <c r="E2459" s="36" t="s">
        <v>61</v>
      </c>
      <c r="F2459" s="36" t="s">
        <v>63</v>
      </c>
      <c r="G2459" s="36" t="s">
        <v>76</v>
      </c>
      <c r="H2459" s="36">
        <v>955.43999999999994</v>
      </c>
      <c r="I2459" s="36">
        <v>500</v>
      </c>
    </row>
    <row r="2460" spans="1:9" x14ac:dyDescent="0.35">
      <c r="A2460" s="36">
        <v>1548184</v>
      </c>
      <c r="B2460" s="36" t="str">
        <f>VLOOKUP(AllData[[#This Row],[Order]],MM[],3,FALSE)</f>
        <v>V5757321200400</v>
      </c>
      <c r="C2460" s="36">
        <f>VLOOKUP(AllData[[#This Row],[Order]],MM[],2,FALSE)</f>
        <v>235</v>
      </c>
      <c r="D2460" s="36" t="s">
        <v>78</v>
      </c>
      <c r="E2460" s="36" t="s">
        <v>69</v>
      </c>
      <c r="F2460" s="36" t="s">
        <v>70</v>
      </c>
      <c r="G2460" s="36" t="s">
        <v>79</v>
      </c>
      <c r="H2460" s="36">
        <v>20</v>
      </c>
      <c r="I2460" s="36">
        <v>20</v>
      </c>
    </row>
    <row r="2461" spans="1:9" x14ac:dyDescent="0.35">
      <c r="A2461" s="36">
        <v>1548184</v>
      </c>
      <c r="B2461" s="36" t="str">
        <f>VLOOKUP(AllData[[#This Row],[Order]],MM[],3,FALSE)</f>
        <v>V5757321200400</v>
      </c>
      <c r="C2461" s="36">
        <f>VLOOKUP(AllData[[#This Row],[Order]],MM[],2,FALSE)</f>
        <v>235</v>
      </c>
      <c r="D2461" s="36" t="s">
        <v>80</v>
      </c>
      <c r="E2461" s="36" t="s">
        <v>69</v>
      </c>
      <c r="F2461" s="36" t="s">
        <v>70</v>
      </c>
      <c r="G2461" s="36" t="s">
        <v>81</v>
      </c>
      <c r="H2461" s="36">
        <v>20</v>
      </c>
      <c r="I2461" s="36">
        <v>20</v>
      </c>
    </row>
    <row r="2462" spans="1:9" x14ac:dyDescent="0.35">
      <c r="A2462" s="36">
        <v>1548184</v>
      </c>
      <c r="B2462" s="36" t="str">
        <f>VLOOKUP(AllData[[#This Row],[Order]],MM[],3,FALSE)</f>
        <v>V5757321200400</v>
      </c>
      <c r="C2462" s="36">
        <f>VLOOKUP(AllData[[#This Row],[Order]],MM[],2,FALSE)</f>
        <v>235</v>
      </c>
      <c r="D2462" s="36" t="s">
        <v>82</v>
      </c>
      <c r="E2462" s="36" t="s">
        <v>83</v>
      </c>
      <c r="F2462" s="36" t="s">
        <v>84</v>
      </c>
      <c r="G2462" s="36" t="s">
        <v>84</v>
      </c>
      <c r="H2462" s="36">
        <v>429.96000000000004</v>
      </c>
      <c r="I2462" s="36">
        <v>450</v>
      </c>
    </row>
    <row r="2463" spans="1:9" x14ac:dyDescent="0.35">
      <c r="A2463" s="36">
        <v>1548184</v>
      </c>
      <c r="B2463" s="36" t="str">
        <f>VLOOKUP(AllData[[#This Row],[Order]],MM[],3,FALSE)</f>
        <v>V5757321200400</v>
      </c>
      <c r="C2463" s="36">
        <f>VLOOKUP(AllData[[#This Row],[Order]],MM[],2,FALSE)</f>
        <v>235</v>
      </c>
      <c r="D2463" s="36" t="s">
        <v>85</v>
      </c>
      <c r="E2463" s="36" t="s">
        <v>86</v>
      </c>
      <c r="F2463" s="36" t="s">
        <v>87</v>
      </c>
      <c r="G2463" s="36" t="s">
        <v>87</v>
      </c>
      <c r="H2463" s="36">
        <v>20</v>
      </c>
      <c r="I2463" s="36">
        <v>20</v>
      </c>
    </row>
    <row r="2464" spans="1:9" x14ac:dyDescent="0.35">
      <c r="A2464" s="36">
        <v>1548184</v>
      </c>
      <c r="B2464" s="36" t="str">
        <f>VLOOKUP(AllData[[#This Row],[Order]],MM[],3,FALSE)</f>
        <v>V5757321200400</v>
      </c>
      <c r="C2464" s="36">
        <f>VLOOKUP(AllData[[#This Row],[Order]],MM[],2,FALSE)</f>
        <v>235</v>
      </c>
      <c r="D2464" s="36" t="s">
        <v>95</v>
      </c>
      <c r="E2464" s="36" t="s">
        <v>61</v>
      </c>
      <c r="F2464" s="36" t="s">
        <v>63</v>
      </c>
      <c r="G2464" s="36" t="s">
        <v>96</v>
      </c>
      <c r="H2464" s="36">
        <v>30.05</v>
      </c>
      <c r="I2464" s="36">
        <v>40</v>
      </c>
    </row>
    <row r="2465" spans="1:9" x14ac:dyDescent="0.35">
      <c r="A2465" s="36">
        <v>1548184</v>
      </c>
      <c r="B2465" s="36" t="str">
        <f>VLOOKUP(AllData[[#This Row],[Order]],MM[],3,FALSE)</f>
        <v>V5757321200400</v>
      </c>
      <c r="C2465" s="36">
        <f>VLOOKUP(AllData[[#This Row],[Order]],MM[],2,FALSE)</f>
        <v>235</v>
      </c>
      <c r="D2465" s="36" t="s">
        <v>97</v>
      </c>
      <c r="E2465" s="36" t="s">
        <v>69</v>
      </c>
      <c r="F2465" s="36" t="s">
        <v>70</v>
      </c>
      <c r="G2465" s="36" t="s">
        <v>98</v>
      </c>
      <c r="H2465" s="36">
        <v>20</v>
      </c>
      <c r="I2465" s="36">
        <v>20</v>
      </c>
    </row>
    <row r="2466" spans="1:9" x14ac:dyDescent="0.35">
      <c r="A2466" s="36">
        <v>1548184</v>
      </c>
      <c r="B2466" s="36" t="str">
        <f>VLOOKUP(AllData[[#This Row],[Order]],MM[],3,FALSE)</f>
        <v>V5757321200400</v>
      </c>
      <c r="C2466" s="36">
        <f>VLOOKUP(AllData[[#This Row],[Order]],MM[],2,FALSE)</f>
        <v>235</v>
      </c>
      <c r="D2466" s="36" t="s">
        <v>99</v>
      </c>
      <c r="E2466" s="36" t="s">
        <v>69</v>
      </c>
      <c r="F2466" s="36" t="s">
        <v>70</v>
      </c>
      <c r="G2466" s="36" t="s">
        <v>100</v>
      </c>
      <c r="H2466" s="36">
        <v>50</v>
      </c>
      <c r="I2466" s="36">
        <v>50</v>
      </c>
    </row>
    <row r="2467" spans="1:9" x14ac:dyDescent="0.35">
      <c r="A2467" s="36">
        <v>1548184</v>
      </c>
      <c r="B2467" s="36" t="str">
        <f>VLOOKUP(AllData[[#This Row],[Order]],MM[],3,FALSE)</f>
        <v>V5757321200400</v>
      </c>
      <c r="C2467" s="36">
        <f>VLOOKUP(AllData[[#This Row],[Order]],MM[],2,FALSE)</f>
        <v>235</v>
      </c>
      <c r="D2467" s="36" t="s">
        <v>104</v>
      </c>
      <c r="E2467" s="36" t="s">
        <v>102</v>
      </c>
      <c r="F2467" s="36" t="s">
        <v>100</v>
      </c>
      <c r="G2467" s="36" t="s">
        <v>106</v>
      </c>
      <c r="H2467" s="36">
        <v>10</v>
      </c>
      <c r="I2467" s="36">
        <v>10</v>
      </c>
    </row>
    <row r="2468" spans="1:9" x14ac:dyDescent="0.35">
      <c r="A2468" s="36">
        <v>1548184</v>
      </c>
      <c r="B2468" s="36" t="str">
        <f>VLOOKUP(AllData[[#This Row],[Order]],MM[],3,FALSE)</f>
        <v>V5757321200400</v>
      </c>
      <c r="C2468" s="36">
        <f>VLOOKUP(AllData[[#This Row],[Order]],MM[],2,FALSE)</f>
        <v>235</v>
      </c>
      <c r="D2468" s="36" t="s">
        <v>60</v>
      </c>
      <c r="E2468" s="36" t="s">
        <v>61</v>
      </c>
      <c r="F2468" s="36" t="s">
        <v>63</v>
      </c>
      <c r="G2468" s="36" t="s">
        <v>108</v>
      </c>
      <c r="H2468" s="36">
        <v>102.66000000000001</v>
      </c>
      <c r="I2468" s="36">
        <v>1</v>
      </c>
    </row>
    <row r="2469" spans="1:9" x14ac:dyDescent="0.35">
      <c r="A2469" s="36">
        <v>1548184</v>
      </c>
      <c r="B2469" s="36" t="str">
        <f>VLOOKUP(AllData[[#This Row],[Order]],MM[],3,FALSE)</f>
        <v>V5757321200400</v>
      </c>
      <c r="C2469" s="36">
        <f>VLOOKUP(AllData[[#This Row],[Order]],MM[],2,FALSE)</f>
        <v>235</v>
      </c>
      <c r="D2469" s="36" t="s">
        <v>82</v>
      </c>
      <c r="E2469" s="36" t="s">
        <v>83</v>
      </c>
      <c r="F2469" s="36" t="s">
        <v>84</v>
      </c>
      <c r="G2469" s="36" t="s">
        <v>110</v>
      </c>
      <c r="H2469" s="36"/>
      <c r="I2469" s="36">
        <v>5</v>
      </c>
    </row>
    <row r="2470" spans="1:9" x14ac:dyDescent="0.35">
      <c r="A2470" s="36">
        <v>1548185</v>
      </c>
      <c r="B2470" s="36" t="str">
        <f>VLOOKUP(AllData[[#This Row],[Order]],MM[],3,FALSE)</f>
        <v>V5757321200600</v>
      </c>
      <c r="C2470" s="36">
        <f>VLOOKUP(AllData[[#This Row],[Order]],MM[],2,FALSE)</f>
        <v>235</v>
      </c>
      <c r="D2470" s="36" t="s">
        <v>60</v>
      </c>
      <c r="E2470" s="36" t="s">
        <v>61</v>
      </c>
      <c r="F2470" s="36" t="s">
        <v>63</v>
      </c>
      <c r="G2470" s="36" t="s">
        <v>139</v>
      </c>
      <c r="H2470" s="36">
        <v>31.567</v>
      </c>
      <c r="I2470" s="36">
        <v>20</v>
      </c>
    </row>
    <row r="2471" spans="1:9" x14ac:dyDescent="0.35">
      <c r="A2471" s="36">
        <v>1548185</v>
      </c>
      <c r="B2471" s="36" t="str">
        <f>VLOOKUP(AllData[[#This Row],[Order]],MM[],3,FALSE)</f>
        <v>V5757321200600</v>
      </c>
      <c r="C2471" s="36">
        <f>VLOOKUP(AllData[[#This Row],[Order]],MM[],2,FALSE)</f>
        <v>235</v>
      </c>
      <c r="D2471" s="36" t="s">
        <v>68</v>
      </c>
      <c r="E2471" s="36" t="s">
        <v>69</v>
      </c>
      <c r="F2471" s="36" t="s">
        <v>70</v>
      </c>
      <c r="G2471" s="36" t="s">
        <v>71</v>
      </c>
      <c r="H2471" s="36">
        <v>30</v>
      </c>
      <c r="I2471" s="36">
        <v>30</v>
      </c>
    </row>
    <row r="2472" spans="1:9" x14ac:dyDescent="0.35">
      <c r="A2472" s="36">
        <v>1548185</v>
      </c>
      <c r="B2472" s="36" t="str">
        <f>VLOOKUP(AllData[[#This Row],[Order]],MM[],3,FALSE)</f>
        <v>V5757321200600</v>
      </c>
      <c r="C2472" s="36">
        <f>VLOOKUP(AllData[[#This Row],[Order]],MM[],2,FALSE)</f>
        <v>235</v>
      </c>
      <c r="D2472" s="36" t="s">
        <v>73</v>
      </c>
      <c r="E2472" s="36" t="s">
        <v>61</v>
      </c>
      <c r="F2472" s="36" t="s">
        <v>63</v>
      </c>
      <c r="G2472" s="36" t="s">
        <v>74</v>
      </c>
      <c r="H2472" s="36">
        <v>398.21999999999997</v>
      </c>
      <c r="I2472" s="36">
        <v>200</v>
      </c>
    </row>
    <row r="2473" spans="1:9" x14ac:dyDescent="0.35">
      <c r="A2473" s="36">
        <v>1548185</v>
      </c>
      <c r="B2473" s="36" t="str">
        <f>VLOOKUP(AllData[[#This Row],[Order]],MM[],3,FALSE)</f>
        <v>V5757321200600</v>
      </c>
      <c r="C2473" s="36">
        <f>VLOOKUP(AllData[[#This Row],[Order]],MM[],2,FALSE)</f>
        <v>235</v>
      </c>
      <c r="D2473" s="36" t="s">
        <v>75</v>
      </c>
      <c r="E2473" s="36" t="s">
        <v>61</v>
      </c>
      <c r="F2473" s="36" t="s">
        <v>63</v>
      </c>
      <c r="G2473" s="36" t="s">
        <v>76</v>
      </c>
      <c r="H2473" s="36">
        <v>364.68</v>
      </c>
      <c r="I2473" s="36">
        <v>500</v>
      </c>
    </row>
    <row r="2474" spans="1:9" x14ac:dyDescent="0.35">
      <c r="A2474" s="36">
        <v>1548185</v>
      </c>
      <c r="B2474" s="36" t="str">
        <f>VLOOKUP(AllData[[#This Row],[Order]],MM[],3,FALSE)</f>
        <v>V5757321200600</v>
      </c>
      <c r="C2474" s="36">
        <f>VLOOKUP(AllData[[#This Row],[Order]],MM[],2,FALSE)</f>
        <v>235</v>
      </c>
      <c r="D2474" s="36" t="s">
        <v>78</v>
      </c>
      <c r="E2474" s="36" t="s">
        <v>69</v>
      </c>
      <c r="F2474" s="36" t="s">
        <v>70</v>
      </c>
      <c r="G2474" s="36" t="s">
        <v>79</v>
      </c>
      <c r="H2474" s="36">
        <v>20</v>
      </c>
      <c r="I2474" s="36">
        <v>20</v>
      </c>
    </row>
    <row r="2475" spans="1:9" x14ac:dyDescent="0.35">
      <c r="A2475" s="36">
        <v>1548185</v>
      </c>
      <c r="B2475" s="36" t="str">
        <f>VLOOKUP(AllData[[#This Row],[Order]],MM[],3,FALSE)</f>
        <v>V5757321200600</v>
      </c>
      <c r="C2475" s="36">
        <f>VLOOKUP(AllData[[#This Row],[Order]],MM[],2,FALSE)</f>
        <v>235</v>
      </c>
      <c r="D2475" s="36" t="s">
        <v>80</v>
      </c>
      <c r="E2475" s="36" t="s">
        <v>69</v>
      </c>
      <c r="F2475" s="36" t="s">
        <v>70</v>
      </c>
      <c r="G2475" s="36" t="s">
        <v>81</v>
      </c>
      <c r="H2475" s="36">
        <v>20</v>
      </c>
      <c r="I2475" s="36">
        <v>20</v>
      </c>
    </row>
    <row r="2476" spans="1:9" x14ac:dyDescent="0.35">
      <c r="A2476" s="36">
        <v>1548185</v>
      </c>
      <c r="B2476" s="36" t="str">
        <f>VLOOKUP(AllData[[#This Row],[Order]],MM[],3,FALSE)</f>
        <v>V5757321200600</v>
      </c>
      <c r="C2476" s="36">
        <f>VLOOKUP(AllData[[#This Row],[Order]],MM[],2,FALSE)</f>
        <v>235</v>
      </c>
      <c r="D2476" s="36" t="s">
        <v>82</v>
      </c>
      <c r="E2476" s="36" t="s">
        <v>83</v>
      </c>
      <c r="F2476" s="36" t="s">
        <v>84</v>
      </c>
      <c r="G2476" s="36" t="s">
        <v>84</v>
      </c>
      <c r="H2476" s="36">
        <v>479.75700000000001</v>
      </c>
      <c r="I2476" s="36">
        <v>450</v>
      </c>
    </row>
    <row r="2477" spans="1:9" x14ac:dyDescent="0.35">
      <c r="A2477" s="36">
        <v>1548185</v>
      </c>
      <c r="B2477" s="36" t="str">
        <f>VLOOKUP(AllData[[#This Row],[Order]],MM[],3,FALSE)</f>
        <v>V5757321200600</v>
      </c>
      <c r="C2477" s="36">
        <f>VLOOKUP(AllData[[#This Row],[Order]],MM[],2,FALSE)</f>
        <v>235</v>
      </c>
      <c r="D2477" s="36" t="s">
        <v>85</v>
      </c>
      <c r="E2477" s="36" t="s">
        <v>86</v>
      </c>
      <c r="F2477" s="36" t="s">
        <v>87</v>
      </c>
      <c r="G2477" s="36" t="s">
        <v>87</v>
      </c>
      <c r="H2477" s="36">
        <v>20</v>
      </c>
      <c r="I2477" s="36">
        <v>20</v>
      </c>
    </row>
    <row r="2478" spans="1:9" x14ac:dyDescent="0.35">
      <c r="A2478" s="36">
        <v>1548185</v>
      </c>
      <c r="B2478" s="36" t="str">
        <f>VLOOKUP(AllData[[#This Row],[Order]],MM[],3,FALSE)</f>
        <v>V5757321200600</v>
      </c>
      <c r="C2478" s="36">
        <f>VLOOKUP(AllData[[#This Row],[Order]],MM[],2,FALSE)</f>
        <v>235</v>
      </c>
      <c r="D2478" s="36" t="s">
        <v>88</v>
      </c>
      <c r="E2478" s="36" t="s">
        <v>89</v>
      </c>
      <c r="F2478" s="36" t="s">
        <v>91</v>
      </c>
      <c r="G2478" s="36" t="s">
        <v>92</v>
      </c>
      <c r="H2478" s="36"/>
      <c r="I2478" s="36">
        <v>0</v>
      </c>
    </row>
    <row r="2479" spans="1:9" x14ac:dyDescent="0.35">
      <c r="A2479" s="36">
        <v>1548185</v>
      </c>
      <c r="B2479" s="36" t="str">
        <f>VLOOKUP(AllData[[#This Row],[Order]],MM[],3,FALSE)</f>
        <v>V5757321200600</v>
      </c>
      <c r="C2479" s="36">
        <f>VLOOKUP(AllData[[#This Row],[Order]],MM[],2,FALSE)</f>
        <v>235</v>
      </c>
      <c r="D2479" s="36" t="s">
        <v>95</v>
      </c>
      <c r="E2479" s="36" t="s">
        <v>61</v>
      </c>
      <c r="F2479" s="36" t="s">
        <v>63</v>
      </c>
      <c r="G2479" s="36" t="s">
        <v>96</v>
      </c>
      <c r="H2479" s="36">
        <v>78</v>
      </c>
      <c r="I2479" s="36">
        <v>40</v>
      </c>
    </row>
    <row r="2480" spans="1:9" x14ac:dyDescent="0.35">
      <c r="A2480" s="36">
        <v>1548185</v>
      </c>
      <c r="B2480" s="36" t="str">
        <f>VLOOKUP(AllData[[#This Row],[Order]],MM[],3,FALSE)</f>
        <v>V5757321200600</v>
      </c>
      <c r="C2480" s="36">
        <f>VLOOKUP(AllData[[#This Row],[Order]],MM[],2,FALSE)</f>
        <v>235</v>
      </c>
      <c r="D2480" s="36" t="s">
        <v>97</v>
      </c>
      <c r="E2480" s="36" t="s">
        <v>69</v>
      </c>
      <c r="F2480" s="36" t="s">
        <v>70</v>
      </c>
      <c r="G2480" s="36" t="s">
        <v>98</v>
      </c>
      <c r="H2480" s="36">
        <v>20</v>
      </c>
      <c r="I2480" s="36">
        <v>20</v>
      </c>
    </row>
    <row r="2481" spans="1:9" x14ac:dyDescent="0.35">
      <c r="A2481" s="36">
        <v>1548185</v>
      </c>
      <c r="B2481" s="36" t="str">
        <f>VLOOKUP(AllData[[#This Row],[Order]],MM[],3,FALSE)</f>
        <v>V5757321200600</v>
      </c>
      <c r="C2481" s="36">
        <f>VLOOKUP(AllData[[#This Row],[Order]],MM[],2,FALSE)</f>
        <v>235</v>
      </c>
      <c r="D2481" s="36" t="s">
        <v>99</v>
      </c>
      <c r="E2481" s="36" t="s">
        <v>69</v>
      </c>
      <c r="F2481" s="36" t="s">
        <v>70</v>
      </c>
      <c r="G2481" s="36" t="s">
        <v>100</v>
      </c>
      <c r="H2481" s="36">
        <v>50</v>
      </c>
      <c r="I2481" s="36">
        <v>50</v>
      </c>
    </row>
    <row r="2482" spans="1:9" x14ac:dyDescent="0.35">
      <c r="A2482" s="36">
        <v>1548185</v>
      </c>
      <c r="B2482" s="36" t="str">
        <f>VLOOKUP(AllData[[#This Row],[Order]],MM[],3,FALSE)</f>
        <v>V5757321200600</v>
      </c>
      <c r="C2482" s="36">
        <f>VLOOKUP(AllData[[#This Row],[Order]],MM[],2,FALSE)</f>
        <v>235</v>
      </c>
      <c r="D2482" s="36" t="s">
        <v>101</v>
      </c>
      <c r="E2482" s="36" t="s">
        <v>102</v>
      </c>
      <c r="F2482" s="36" t="s">
        <v>100</v>
      </c>
      <c r="G2482" s="36" t="s">
        <v>103</v>
      </c>
      <c r="H2482" s="36">
        <v>10</v>
      </c>
      <c r="I2482" s="36">
        <v>10</v>
      </c>
    </row>
    <row r="2483" spans="1:9" x14ac:dyDescent="0.35">
      <c r="A2483" s="36">
        <v>1548185</v>
      </c>
      <c r="B2483" s="36" t="str">
        <f>VLOOKUP(AllData[[#This Row],[Order]],MM[],3,FALSE)</f>
        <v>V5757321200600</v>
      </c>
      <c r="C2483" s="36">
        <f>VLOOKUP(AllData[[#This Row],[Order]],MM[],2,FALSE)</f>
        <v>235</v>
      </c>
      <c r="D2483" s="36" t="s">
        <v>104</v>
      </c>
      <c r="E2483" s="36" t="s">
        <v>102</v>
      </c>
      <c r="F2483" s="36" t="s">
        <v>100</v>
      </c>
      <c r="G2483" s="36" t="s">
        <v>106</v>
      </c>
      <c r="H2483" s="36">
        <v>10</v>
      </c>
      <c r="I2483" s="36">
        <v>10</v>
      </c>
    </row>
    <row r="2484" spans="1:9" x14ac:dyDescent="0.35">
      <c r="A2484" s="36">
        <v>1548185</v>
      </c>
      <c r="B2484" s="36" t="str">
        <f>VLOOKUP(AllData[[#This Row],[Order]],MM[],3,FALSE)</f>
        <v>V5757321200600</v>
      </c>
      <c r="C2484" s="36">
        <f>VLOOKUP(AllData[[#This Row],[Order]],MM[],2,FALSE)</f>
        <v>235</v>
      </c>
      <c r="D2484" s="36" t="s">
        <v>60</v>
      </c>
      <c r="E2484" s="36" t="s">
        <v>61</v>
      </c>
      <c r="F2484" s="36" t="s">
        <v>63</v>
      </c>
      <c r="G2484" s="36" t="s">
        <v>108</v>
      </c>
      <c r="H2484" s="36">
        <v>1168.08</v>
      </c>
      <c r="I2484" s="36">
        <v>1</v>
      </c>
    </row>
    <row r="2485" spans="1:9" x14ac:dyDescent="0.35">
      <c r="A2485" s="36">
        <v>1548185</v>
      </c>
      <c r="B2485" s="36" t="str">
        <f>VLOOKUP(AllData[[#This Row],[Order]],MM[],3,FALSE)</f>
        <v>V5757321200600</v>
      </c>
      <c r="C2485" s="36">
        <f>VLOOKUP(AllData[[#This Row],[Order]],MM[],2,FALSE)</f>
        <v>235</v>
      </c>
      <c r="D2485" s="36" t="s">
        <v>82</v>
      </c>
      <c r="E2485" s="36" t="s">
        <v>83</v>
      </c>
      <c r="F2485" s="36" t="s">
        <v>84</v>
      </c>
      <c r="G2485" s="36" t="s">
        <v>110</v>
      </c>
      <c r="H2485" s="36"/>
      <c r="I2485" s="36">
        <v>5</v>
      </c>
    </row>
    <row r="2486" spans="1:9" x14ac:dyDescent="0.35">
      <c r="A2486" s="36">
        <v>1548186</v>
      </c>
      <c r="B2486" s="36" t="str">
        <f>VLOOKUP(AllData[[#This Row],[Order]],MM[],3,FALSE)</f>
        <v>V5757341200400</v>
      </c>
      <c r="C2486" s="36">
        <f>VLOOKUP(AllData[[#This Row],[Order]],MM[],2,FALSE)</f>
        <v>235</v>
      </c>
      <c r="D2486" s="36" t="s">
        <v>60</v>
      </c>
      <c r="E2486" s="36" t="s">
        <v>61</v>
      </c>
      <c r="F2486" s="36" t="s">
        <v>63</v>
      </c>
      <c r="G2486" s="36" t="s">
        <v>64</v>
      </c>
      <c r="H2486" s="36">
        <v>25.8</v>
      </c>
      <c r="I2486" s="36">
        <v>20</v>
      </c>
    </row>
    <row r="2487" spans="1:9" x14ac:dyDescent="0.35">
      <c r="A2487" s="36">
        <v>1548186</v>
      </c>
      <c r="B2487" s="36" t="str">
        <f>VLOOKUP(AllData[[#This Row],[Order]],MM[],3,FALSE)</f>
        <v>V5757341200400</v>
      </c>
      <c r="C2487" s="36">
        <f>VLOOKUP(AllData[[#This Row],[Order]],MM[],2,FALSE)</f>
        <v>235</v>
      </c>
      <c r="D2487" s="36" t="s">
        <v>68</v>
      </c>
      <c r="E2487" s="36" t="s">
        <v>69</v>
      </c>
      <c r="F2487" s="36" t="s">
        <v>70</v>
      </c>
      <c r="G2487" s="36" t="s">
        <v>71</v>
      </c>
      <c r="H2487" s="36">
        <v>30</v>
      </c>
      <c r="I2487" s="36">
        <v>30</v>
      </c>
    </row>
    <row r="2488" spans="1:9" x14ac:dyDescent="0.35">
      <c r="A2488" s="36">
        <v>1548186</v>
      </c>
      <c r="B2488" s="36" t="str">
        <f>VLOOKUP(AllData[[#This Row],[Order]],MM[],3,FALSE)</f>
        <v>V5757341200400</v>
      </c>
      <c r="C2488" s="36">
        <f>VLOOKUP(AllData[[#This Row],[Order]],MM[],2,FALSE)</f>
        <v>235</v>
      </c>
      <c r="D2488" s="36" t="s">
        <v>73</v>
      </c>
      <c r="E2488" s="36" t="s">
        <v>61</v>
      </c>
      <c r="F2488" s="36" t="s">
        <v>63</v>
      </c>
      <c r="G2488" s="36" t="s">
        <v>74</v>
      </c>
      <c r="H2488" s="36">
        <v>800.673</v>
      </c>
      <c r="I2488" s="36">
        <v>200</v>
      </c>
    </row>
    <row r="2489" spans="1:9" x14ac:dyDescent="0.35">
      <c r="A2489" s="36">
        <v>1548186</v>
      </c>
      <c r="B2489" s="36" t="str">
        <f>VLOOKUP(AllData[[#This Row],[Order]],MM[],3,FALSE)</f>
        <v>V5757341200400</v>
      </c>
      <c r="C2489" s="36">
        <f>VLOOKUP(AllData[[#This Row],[Order]],MM[],2,FALSE)</f>
        <v>235</v>
      </c>
      <c r="D2489" s="36" t="s">
        <v>75</v>
      </c>
      <c r="E2489" s="36" t="s">
        <v>61</v>
      </c>
      <c r="F2489" s="36" t="s">
        <v>63</v>
      </c>
      <c r="G2489" s="36" t="s">
        <v>76</v>
      </c>
      <c r="H2489" s="36">
        <v>240.47300000000001</v>
      </c>
      <c r="I2489" s="36">
        <v>500</v>
      </c>
    </row>
    <row r="2490" spans="1:9" x14ac:dyDescent="0.35">
      <c r="A2490" s="36">
        <v>1548186</v>
      </c>
      <c r="B2490" s="36" t="str">
        <f>VLOOKUP(AllData[[#This Row],[Order]],MM[],3,FALSE)</f>
        <v>V5757341200400</v>
      </c>
      <c r="C2490" s="36">
        <f>VLOOKUP(AllData[[#This Row],[Order]],MM[],2,FALSE)</f>
        <v>235</v>
      </c>
      <c r="D2490" s="36" t="s">
        <v>78</v>
      </c>
      <c r="E2490" s="36" t="s">
        <v>69</v>
      </c>
      <c r="F2490" s="36" t="s">
        <v>70</v>
      </c>
      <c r="G2490" s="36" t="s">
        <v>79</v>
      </c>
      <c r="H2490" s="36">
        <v>20</v>
      </c>
      <c r="I2490" s="36">
        <v>20</v>
      </c>
    </row>
    <row r="2491" spans="1:9" x14ac:dyDescent="0.35">
      <c r="A2491" s="36">
        <v>1548186</v>
      </c>
      <c r="B2491" s="36" t="str">
        <f>VLOOKUP(AllData[[#This Row],[Order]],MM[],3,FALSE)</f>
        <v>V5757341200400</v>
      </c>
      <c r="C2491" s="36">
        <f>VLOOKUP(AllData[[#This Row],[Order]],MM[],2,FALSE)</f>
        <v>235</v>
      </c>
      <c r="D2491" s="36" t="s">
        <v>80</v>
      </c>
      <c r="E2491" s="36" t="s">
        <v>69</v>
      </c>
      <c r="F2491" s="36" t="s">
        <v>70</v>
      </c>
      <c r="G2491" s="36" t="s">
        <v>81</v>
      </c>
      <c r="H2491" s="36">
        <v>20</v>
      </c>
      <c r="I2491" s="36">
        <v>20</v>
      </c>
    </row>
    <row r="2492" spans="1:9" x14ac:dyDescent="0.35">
      <c r="A2492" s="36">
        <v>1548186</v>
      </c>
      <c r="B2492" s="36" t="str">
        <f>VLOOKUP(AllData[[#This Row],[Order]],MM[],3,FALSE)</f>
        <v>V5757341200400</v>
      </c>
      <c r="C2492" s="36">
        <f>VLOOKUP(AllData[[#This Row],[Order]],MM[],2,FALSE)</f>
        <v>235</v>
      </c>
      <c r="D2492" s="36" t="s">
        <v>82</v>
      </c>
      <c r="E2492" s="36" t="s">
        <v>83</v>
      </c>
      <c r="F2492" s="36" t="s">
        <v>84</v>
      </c>
      <c r="G2492" s="36" t="s">
        <v>84</v>
      </c>
      <c r="H2492" s="36">
        <v>682.19999999999993</v>
      </c>
      <c r="I2492" s="36">
        <v>450</v>
      </c>
    </row>
    <row r="2493" spans="1:9" x14ac:dyDescent="0.35">
      <c r="A2493" s="36">
        <v>1548186</v>
      </c>
      <c r="B2493" s="36" t="str">
        <f>VLOOKUP(AllData[[#This Row],[Order]],MM[],3,FALSE)</f>
        <v>V5757341200400</v>
      </c>
      <c r="C2493" s="36">
        <f>VLOOKUP(AllData[[#This Row],[Order]],MM[],2,FALSE)</f>
        <v>235</v>
      </c>
      <c r="D2493" s="36" t="s">
        <v>85</v>
      </c>
      <c r="E2493" s="36" t="s">
        <v>86</v>
      </c>
      <c r="F2493" s="36" t="s">
        <v>87</v>
      </c>
      <c r="G2493" s="36" t="s">
        <v>87</v>
      </c>
      <c r="H2493" s="36">
        <v>20</v>
      </c>
      <c r="I2493" s="36">
        <v>20</v>
      </c>
    </row>
    <row r="2494" spans="1:9" x14ac:dyDescent="0.35">
      <c r="A2494" s="36">
        <v>1548186</v>
      </c>
      <c r="B2494" s="36" t="str">
        <f>VLOOKUP(AllData[[#This Row],[Order]],MM[],3,FALSE)</f>
        <v>V5757341200400</v>
      </c>
      <c r="C2494" s="36">
        <f>VLOOKUP(AllData[[#This Row],[Order]],MM[],2,FALSE)</f>
        <v>235</v>
      </c>
      <c r="D2494" s="36" t="s">
        <v>88</v>
      </c>
      <c r="E2494" s="36" t="s">
        <v>89</v>
      </c>
      <c r="F2494" s="36" t="s">
        <v>91</v>
      </c>
      <c r="G2494" s="36" t="s">
        <v>92</v>
      </c>
      <c r="H2494" s="36"/>
      <c r="I2494" s="36">
        <v>0</v>
      </c>
    </row>
    <row r="2495" spans="1:9" x14ac:dyDescent="0.35">
      <c r="A2495" s="36">
        <v>1548186</v>
      </c>
      <c r="B2495" s="36" t="str">
        <f>VLOOKUP(AllData[[#This Row],[Order]],MM[],3,FALSE)</f>
        <v>V5757341200400</v>
      </c>
      <c r="C2495" s="36">
        <f>VLOOKUP(AllData[[#This Row],[Order]],MM[],2,FALSE)</f>
        <v>235</v>
      </c>
      <c r="D2495" s="36" t="s">
        <v>95</v>
      </c>
      <c r="E2495" s="36" t="s">
        <v>61</v>
      </c>
      <c r="F2495" s="36" t="s">
        <v>63</v>
      </c>
      <c r="G2495" s="36" t="s">
        <v>96</v>
      </c>
      <c r="H2495" s="36">
        <v>59.966999999999999</v>
      </c>
      <c r="I2495" s="36">
        <v>40</v>
      </c>
    </row>
    <row r="2496" spans="1:9" x14ac:dyDescent="0.35">
      <c r="A2496" s="36">
        <v>1548186</v>
      </c>
      <c r="B2496" s="36" t="str">
        <f>VLOOKUP(AllData[[#This Row],[Order]],MM[],3,FALSE)</f>
        <v>V5757341200400</v>
      </c>
      <c r="C2496" s="36">
        <f>VLOOKUP(AllData[[#This Row],[Order]],MM[],2,FALSE)</f>
        <v>235</v>
      </c>
      <c r="D2496" s="36" t="s">
        <v>97</v>
      </c>
      <c r="E2496" s="36" t="s">
        <v>69</v>
      </c>
      <c r="F2496" s="36" t="s">
        <v>70</v>
      </c>
      <c r="G2496" s="36" t="s">
        <v>98</v>
      </c>
      <c r="H2496" s="36">
        <v>20</v>
      </c>
      <c r="I2496" s="36">
        <v>20</v>
      </c>
    </row>
    <row r="2497" spans="1:9" x14ac:dyDescent="0.35">
      <c r="A2497" s="36">
        <v>1548186</v>
      </c>
      <c r="B2497" s="36" t="str">
        <f>VLOOKUP(AllData[[#This Row],[Order]],MM[],3,FALSE)</f>
        <v>V5757341200400</v>
      </c>
      <c r="C2497" s="36">
        <f>VLOOKUP(AllData[[#This Row],[Order]],MM[],2,FALSE)</f>
        <v>235</v>
      </c>
      <c r="D2497" s="36" t="s">
        <v>99</v>
      </c>
      <c r="E2497" s="36" t="s">
        <v>69</v>
      </c>
      <c r="F2497" s="36" t="s">
        <v>70</v>
      </c>
      <c r="G2497" s="36" t="s">
        <v>100</v>
      </c>
      <c r="H2497" s="36">
        <v>50</v>
      </c>
      <c r="I2497" s="36">
        <v>50</v>
      </c>
    </row>
    <row r="2498" spans="1:9" x14ac:dyDescent="0.35">
      <c r="A2498" s="36">
        <v>1548186</v>
      </c>
      <c r="B2498" s="36" t="str">
        <f>VLOOKUP(AllData[[#This Row],[Order]],MM[],3,FALSE)</f>
        <v>V5757341200400</v>
      </c>
      <c r="C2498" s="36">
        <f>VLOOKUP(AllData[[#This Row],[Order]],MM[],2,FALSE)</f>
        <v>235</v>
      </c>
      <c r="D2498" s="36" t="s">
        <v>101</v>
      </c>
      <c r="E2498" s="36" t="s">
        <v>102</v>
      </c>
      <c r="F2498" s="36" t="s">
        <v>100</v>
      </c>
      <c r="G2498" s="36" t="s">
        <v>103</v>
      </c>
      <c r="H2498" s="36">
        <v>10</v>
      </c>
      <c r="I2498" s="36">
        <v>10</v>
      </c>
    </row>
    <row r="2499" spans="1:9" x14ac:dyDescent="0.35">
      <c r="A2499" s="36">
        <v>1548186</v>
      </c>
      <c r="B2499" s="36" t="str">
        <f>VLOOKUP(AllData[[#This Row],[Order]],MM[],3,FALSE)</f>
        <v>V5757341200400</v>
      </c>
      <c r="C2499" s="36">
        <f>VLOOKUP(AllData[[#This Row],[Order]],MM[],2,FALSE)</f>
        <v>235</v>
      </c>
      <c r="D2499" s="36" t="s">
        <v>104</v>
      </c>
      <c r="E2499" s="36" t="s">
        <v>102</v>
      </c>
      <c r="F2499" s="36" t="s">
        <v>100</v>
      </c>
      <c r="G2499" s="36" t="s">
        <v>106</v>
      </c>
      <c r="H2499" s="36">
        <v>10</v>
      </c>
      <c r="I2499" s="36">
        <v>10</v>
      </c>
    </row>
    <row r="2500" spans="1:9" x14ac:dyDescent="0.35">
      <c r="A2500" s="36">
        <v>1548186</v>
      </c>
      <c r="B2500" s="36" t="str">
        <f>VLOOKUP(AllData[[#This Row],[Order]],MM[],3,FALSE)</f>
        <v>V5757341200400</v>
      </c>
      <c r="C2500" s="36">
        <f>VLOOKUP(AllData[[#This Row],[Order]],MM[],2,FALSE)</f>
        <v>235</v>
      </c>
      <c r="D2500" s="36" t="s">
        <v>60</v>
      </c>
      <c r="E2500" s="36" t="s">
        <v>61</v>
      </c>
      <c r="F2500" s="36" t="s">
        <v>63</v>
      </c>
      <c r="G2500" s="36" t="s">
        <v>108</v>
      </c>
      <c r="H2500" s="36">
        <v>2390.1</v>
      </c>
      <c r="I2500" s="36">
        <v>1</v>
      </c>
    </row>
    <row r="2501" spans="1:9" x14ac:dyDescent="0.35">
      <c r="A2501" s="36">
        <v>1548186</v>
      </c>
      <c r="B2501" s="36" t="str">
        <f>VLOOKUP(AllData[[#This Row],[Order]],MM[],3,FALSE)</f>
        <v>V5757341200400</v>
      </c>
      <c r="C2501" s="36">
        <f>VLOOKUP(AllData[[#This Row],[Order]],MM[],2,FALSE)</f>
        <v>235</v>
      </c>
      <c r="D2501" s="36" t="s">
        <v>82</v>
      </c>
      <c r="E2501" s="36" t="s">
        <v>83</v>
      </c>
      <c r="F2501" s="36" t="s">
        <v>84</v>
      </c>
      <c r="G2501" s="36" t="s">
        <v>110</v>
      </c>
      <c r="H2501" s="36"/>
      <c r="I2501" s="36">
        <v>5</v>
      </c>
    </row>
    <row r="2502" spans="1:9" x14ac:dyDescent="0.35">
      <c r="A2502" s="36">
        <v>1548187</v>
      </c>
      <c r="B2502" s="36" t="str">
        <f>VLOOKUP(AllData[[#This Row],[Order]],MM[],3,FALSE)</f>
        <v>V5757341200600</v>
      </c>
      <c r="C2502" s="36">
        <f>VLOOKUP(AllData[[#This Row],[Order]],MM[],2,FALSE)</f>
        <v>235</v>
      </c>
      <c r="D2502" s="36" t="s">
        <v>60</v>
      </c>
      <c r="E2502" s="36" t="s">
        <v>61</v>
      </c>
      <c r="F2502" s="36" t="s">
        <v>63</v>
      </c>
      <c r="G2502" s="36" t="s">
        <v>64</v>
      </c>
      <c r="H2502" s="36">
        <v>16.183</v>
      </c>
      <c r="I2502" s="36">
        <v>20</v>
      </c>
    </row>
    <row r="2503" spans="1:9" x14ac:dyDescent="0.35">
      <c r="A2503" s="36">
        <v>1548187</v>
      </c>
      <c r="B2503" s="36" t="str">
        <f>VLOOKUP(AllData[[#This Row],[Order]],MM[],3,FALSE)</f>
        <v>V5757341200600</v>
      </c>
      <c r="C2503" s="36">
        <f>VLOOKUP(AllData[[#This Row],[Order]],MM[],2,FALSE)</f>
        <v>235</v>
      </c>
      <c r="D2503" s="36" t="s">
        <v>68</v>
      </c>
      <c r="E2503" s="36" t="s">
        <v>69</v>
      </c>
      <c r="F2503" s="36" t="s">
        <v>70</v>
      </c>
      <c r="G2503" s="36" t="s">
        <v>71</v>
      </c>
      <c r="H2503" s="36">
        <v>30</v>
      </c>
      <c r="I2503" s="36">
        <v>30</v>
      </c>
    </row>
    <row r="2504" spans="1:9" x14ac:dyDescent="0.35">
      <c r="A2504" s="36">
        <v>1548187</v>
      </c>
      <c r="B2504" s="36" t="str">
        <f>VLOOKUP(AllData[[#This Row],[Order]],MM[],3,FALSE)</f>
        <v>V5757341200600</v>
      </c>
      <c r="C2504" s="36">
        <f>VLOOKUP(AllData[[#This Row],[Order]],MM[],2,FALSE)</f>
        <v>235</v>
      </c>
      <c r="D2504" s="36" t="s">
        <v>73</v>
      </c>
      <c r="E2504" s="36" t="s">
        <v>61</v>
      </c>
      <c r="F2504" s="36" t="s">
        <v>63</v>
      </c>
      <c r="G2504" s="36" t="s">
        <v>74</v>
      </c>
      <c r="H2504" s="36">
        <v>299.69</v>
      </c>
      <c r="I2504" s="36">
        <v>200</v>
      </c>
    </row>
    <row r="2505" spans="1:9" x14ac:dyDescent="0.35">
      <c r="A2505" s="36">
        <v>1548187</v>
      </c>
      <c r="B2505" s="36" t="str">
        <f>VLOOKUP(AllData[[#This Row],[Order]],MM[],3,FALSE)</f>
        <v>V5757341200600</v>
      </c>
      <c r="C2505" s="36">
        <f>VLOOKUP(AllData[[#This Row],[Order]],MM[],2,FALSE)</f>
        <v>235</v>
      </c>
      <c r="D2505" s="36" t="s">
        <v>75</v>
      </c>
      <c r="E2505" s="36" t="s">
        <v>61</v>
      </c>
      <c r="F2505" s="36" t="s">
        <v>63</v>
      </c>
      <c r="G2505" s="36" t="s">
        <v>76</v>
      </c>
      <c r="H2505" s="36">
        <v>1516.08</v>
      </c>
      <c r="I2505" s="36">
        <v>500</v>
      </c>
    </row>
    <row r="2506" spans="1:9" x14ac:dyDescent="0.35">
      <c r="A2506" s="36">
        <v>1548187</v>
      </c>
      <c r="B2506" s="36" t="str">
        <f>VLOOKUP(AllData[[#This Row],[Order]],MM[],3,FALSE)</f>
        <v>V5757341200600</v>
      </c>
      <c r="C2506" s="36">
        <f>VLOOKUP(AllData[[#This Row],[Order]],MM[],2,FALSE)</f>
        <v>235</v>
      </c>
      <c r="D2506" s="36" t="s">
        <v>78</v>
      </c>
      <c r="E2506" s="36" t="s">
        <v>69</v>
      </c>
      <c r="F2506" s="36" t="s">
        <v>70</v>
      </c>
      <c r="G2506" s="36" t="s">
        <v>79</v>
      </c>
      <c r="H2506" s="36">
        <v>20</v>
      </c>
      <c r="I2506" s="36">
        <v>20</v>
      </c>
    </row>
    <row r="2507" spans="1:9" x14ac:dyDescent="0.35">
      <c r="A2507" s="36">
        <v>1548187</v>
      </c>
      <c r="B2507" s="36" t="str">
        <f>VLOOKUP(AllData[[#This Row],[Order]],MM[],3,FALSE)</f>
        <v>V5757341200600</v>
      </c>
      <c r="C2507" s="36">
        <f>VLOOKUP(AllData[[#This Row],[Order]],MM[],2,FALSE)</f>
        <v>235</v>
      </c>
      <c r="D2507" s="36" t="s">
        <v>80</v>
      </c>
      <c r="E2507" s="36" t="s">
        <v>69</v>
      </c>
      <c r="F2507" s="36" t="s">
        <v>70</v>
      </c>
      <c r="G2507" s="36" t="s">
        <v>81</v>
      </c>
      <c r="H2507" s="36">
        <v>20</v>
      </c>
      <c r="I2507" s="36">
        <v>20</v>
      </c>
    </row>
    <row r="2508" spans="1:9" x14ac:dyDescent="0.35">
      <c r="A2508" s="36">
        <v>1548187</v>
      </c>
      <c r="B2508" s="36" t="str">
        <f>VLOOKUP(AllData[[#This Row],[Order]],MM[],3,FALSE)</f>
        <v>V5757341200600</v>
      </c>
      <c r="C2508" s="36">
        <f>VLOOKUP(AllData[[#This Row],[Order]],MM[],2,FALSE)</f>
        <v>235</v>
      </c>
      <c r="D2508" s="36" t="s">
        <v>82</v>
      </c>
      <c r="E2508" s="36" t="s">
        <v>83</v>
      </c>
      <c r="F2508" s="36" t="s">
        <v>84</v>
      </c>
      <c r="G2508" s="36" t="s">
        <v>84</v>
      </c>
      <c r="H2508" s="36">
        <v>637.20600000000002</v>
      </c>
      <c r="I2508" s="36">
        <v>450</v>
      </c>
    </row>
    <row r="2509" spans="1:9" x14ac:dyDescent="0.35">
      <c r="A2509" s="36">
        <v>1548187</v>
      </c>
      <c r="B2509" s="36" t="str">
        <f>VLOOKUP(AllData[[#This Row],[Order]],MM[],3,FALSE)</f>
        <v>V5757341200600</v>
      </c>
      <c r="C2509" s="36">
        <f>VLOOKUP(AllData[[#This Row],[Order]],MM[],2,FALSE)</f>
        <v>235</v>
      </c>
      <c r="D2509" s="36" t="s">
        <v>85</v>
      </c>
      <c r="E2509" s="36" t="s">
        <v>86</v>
      </c>
      <c r="F2509" s="36" t="s">
        <v>87</v>
      </c>
      <c r="G2509" s="36" t="s">
        <v>87</v>
      </c>
      <c r="H2509" s="36">
        <v>20</v>
      </c>
      <c r="I2509" s="36">
        <v>20</v>
      </c>
    </row>
    <row r="2510" spans="1:9" x14ac:dyDescent="0.35">
      <c r="A2510" s="36">
        <v>1548187</v>
      </c>
      <c r="B2510" s="36" t="str">
        <f>VLOOKUP(AllData[[#This Row],[Order]],MM[],3,FALSE)</f>
        <v>V5757341200600</v>
      </c>
      <c r="C2510" s="36">
        <f>VLOOKUP(AllData[[#This Row],[Order]],MM[],2,FALSE)</f>
        <v>235</v>
      </c>
      <c r="D2510" s="36" t="s">
        <v>88</v>
      </c>
      <c r="E2510" s="36" t="s">
        <v>89</v>
      </c>
      <c r="F2510" s="36" t="s">
        <v>91</v>
      </c>
      <c r="G2510" s="36" t="s">
        <v>92</v>
      </c>
      <c r="H2510" s="36"/>
      <c r="I2510" s="36">
        <v>0</v>
      </c>
    </row>
    <row r="2511" spans="1:9" x14ac:dyDescent="0.35">
      <c r="A2511" s="36">
        <v>1548187</v>
      </c>
      <c r="B2511" s="36" t="str">
        <f>VLOOKUP(AllData[[#This Row],[Order]],MM[],3,FALSE)</f>
        <v>V5757341200600</v>
      </c>
      <c r="C2511" s="36">
        <f>VLOOKUP(AllData[[#This Row],[Order]],MM[],2,FALSE)</f>
        <v>235</v>
      </c>
      <c r="D2511" s="36" t="s">
        <v>95</v>
      </c>
      <c r="E2511" s="36" t="s">
        <v>61</v>
      </c>
      <c r="F2511" s="36" t="s">
        <v>63</v>
      </c>
      <c r="G2511" s="36" t="s">
        <v>96</v>
      </c>
      <c r="H2511" s="36">
        <v>17.016999999999999</v>
      </c>
      <c r="I2511" s="36">
        <v>40</v>
      </c>
    </row>
    <row r="2512" spans="1:9" x14ac:dyDescent="0.35">
      <c r="A2512" s="36">
        <v>1548187</v>
      </c>
      <c r="B2512" s="36" t="str">
        <f>VLOOKUP(AllData[[#This Row],[Order]],MM[],3,FALSE)</f>
        <v>V5757341200600</v>
      </c>
      <c r="C2512" s="36">
        <f>VLOOKUP(AllData[[#This Row],[Order]],MM[],2,FALSE)</f>
        <v>235</v>
      </c>
      <c r="D2512" s="36" t="s">
        <v>97</v>
      </c>
      <c r="E2512" s="36" t="s">
        <v>69</v>
      </c>
      <c r="F2512" s="36" t="s">
        <v>70</v>
      </c>
      <c r="G2512" s="36" t="s">
        <v>98</v>
      </c>
      <c r="H2512" s="36">
        <v>20</v>
      </c>
      <c r="I2512" s="36">
        <v>20</v>
      </c>
    </row>
    <row r="2513" spans="1:9" x14ac:dyDescent="0.35">
      <c r="A2513" s="36">
        <v>1548187</v>
      </c>
      <c r="B2513" s="36" t="str">
        <f>VLOOKUP(AllData[[#This Row],[Order]],MM[],3,FALSE)</f>
        <v>V5757341200600</v>
      </c>
      <c r="C2513" s="36">
        <f>VLOOKUP(AllData[[#This Row],[Order]],MM[],2,FALSE)</f>
        <v>235</v>
      </c>
      <c r="D2513" s="36" t="s">
        <v>99</v>
      </c>
      <c r="E2513" s="36" t="s">
        <v>69</v>
      </c>
      <c r="F2513" s="36" t="s">
        <v>70</v>
      </c>
      <c r="G2513" s="36" t="s">
        <v>100</v>
      </c>
      <c r="H2513" s="36">
        <v>50</v>
      </c>
      <c r="I2513" s="36">
        <v>50</v>
      </c>
    </row>
    <row r="2514" spans="1:9" x14ac:dyDescent="0.35">
      <c r="A2514" s="36">
        <v>1548187</v>
      </c>
      <c r="B2514" s="36" t="str">
        <f>VLOOKUP(AllData[[#This Row],[Order]],MM[],3,FALSE)</f>
        <v>V5757341200600</v>
      </c>
      <c r="C2514" s="36">
        <f>VLOOKUP(AllData[[#This Row],[Order]],MM[],2,FALSE)</f>
        <v>235</v>
      </c>
      <c r="D2514" s="36" t="s">
        <v>101</v>
      </c>
      <c r="E2514" s="36" t="s">
        <v>102</v>
      </c>
      <c r="F2514" s="36" t="s">
        <v>100</v>
      </c>
      <c r="G2514" s="36" t="s">
        <v>103</v>
      </c>
      <c r="H2514" s="36">
        <v>10</v>
      </c>
      <c r="I2514" s="36">
        <v>10</v>
      </c>
    </row>
    <row r="2515" spans="1:9" x14ac:dyDescent="0.35">
      <c r="A2515" s="36">
        <v>1548187</v>
      </c>
      <c r="B2515" s="36" t="str">
        <f>VLOOKUP(AllData[[#This Row],[Order]],MM[],3,FALSE)</f>
        <v>V5757341200600</v>
      </c>
      <c r="C2515" s="36">
        <f>VLOOKUP(AllData[[#This Row],[Order]],MM[],2,FALSE)</f>
        <v>235</v>
      </c>
      <c r="D2515" s="36" t="s">
        <v>104</v>
      </c>
      <c r="E2515" s="36" t="s">
        <v>102</v>
      </c>
      <c r="F2515" s="36" t="s">
        <v>100</v>
      </c>
      <c r="G2515" s="36" t="s">
        <v>106</v>
      </c>
      <c r="H2515" s="36">
        <v>10</v>
      </c>
      <c r="I2515" s="36">
        <v>10</v>
      </c>
    </row>
    <row r="2516" spans="1:9" x14ac:dyDescent="0.35">
      <c r="A2516" s="36">
        <v>1548187</v>
      </c>
      <c r="B2516" s="36" t="str">
        <f>VLOOKUP(AllData[[#This Row],[Order]],MM[],3,FALSE)</f>
        <v>V5757341200600</v>
      </c>
      <c r="C2516" s="36">
        <f>VLOOKUP(AllData[[#This Row],[Order]],MM[],2,FALSE)</f>
        <v>235</v>
      </c>
      <c r="D2516" s="36" t="s">
        <v>60</v>
      </c>
      <c r="E2516" s="36" t="s">
        <v>61</v>
      </c>
      <c r="F2516" s="36" t="s">
        <v>63</v>
      </c>
      <c r="G2516" s="36" t="s">
        <v>108</v>
      </c>
      <c r="H2516" s="36">
        <v>1157.76</v>
      </c>
      <c r="I2516" s="36">
        <v>1</v>
      </c>
    </row>
    <row r="2517" spans="1:9" x14ac:dyDescent="0.35">
      <c r="A2517" s="36">
        <v>1548187</v>
      </c>
      <c r="B2517" s="36" t="str">
        <f>VLOOKUP(AllData[[#This Row],[Order]],MM[],3,FALSE)</f>
        <v>V5757341200600</v>
      </c>
      <c r="C2517" s="36">
        <f>VLOOKUP(AllData[[#This Row],[Order]],MM[],2,FALSE)</f>
        <v>235</v>
      </c>
      <c r="D2517" s="36" t="s">
        <v>82</v>
      </c>
      <c r="E2517" s="36" t="s">
        <v>83</v>
      </c>
      <c r="F2517" s="36" t="s">
        <v>84</v>
      </c>
      <c r="G2517" s="36" t="s">
        <v>110</v>
      </c>
      <c r="H2517" s="36"/>
      <c r="I2517" s="36">
        <v>5</v>
      </c>
    </row>
    <row r="2518" spans="1:9" x14ac:dyDescent="0.35">
      <c r="A2518" s="36">
        <v>1548188</v>
      </c>
      <c r="B2518" s="36" t="str">
        <f>VLOOKUP(AllData[[#This Row],[Order]],MM[],3,FALSE)</f>
        <v>V5757301200200Q</v>
      </c>
      <c r="C2518" s="36">
        <f>VLOOKUP(AllData[[#This Row],[Order]],MM[],2,FALSE)</f>
        <v>236</v>
      </c>
      <c r="D2518" s="36" t="s">
        <v>60</v>
      </c>
      <c r="E2518" s="36" t="s">
        <v>61</v>
      </c>
      <c r="F2518" s="36" t="s">
        <v>63</v>
      </c>
      <c r="G2518" s="36" t="s">
        <v>64</v>
      </c>
      <c r="H2518" s="36">
        <v>23.483000000000001</v>
      </c>
      <c r="I2518" s="36">
        <v>20</v>
      </c>
    </row>
    <row r="2519" spans="1:9" x14ac:dyDescent="0.35">
      <c r="A2519" s="36">
        <v>1548188</v>
      </c>
      <c r="B2519" s="36" t="str">
        <f>VLOOKUP(AllData[[#This Row],[Order]],MM[],3,FALSE)</f>
        <v>V5757301200200Q</v>
      </c>
      <c r="C2519" s="36">
        <f>VLOOKUP(AllData[[#This Row],[Order]],MM[],2,FALSE)</f>
        <v>236</v>
      </c>
      <c r="D2519" s="36" t="s">
        <v>68</v>
      </c>
      <c r="E2519" s="36" t="s">
        <v>69</v>
      </c>
      <c r="F2519" s="36" t="s">
        <v>70</v>
      </c>
      <c r="G2519" s="36" t="s">
        <v>71</v>
      </c>
      <c r="H2519" s="36">
        <v>30</v>
      </c>
      <c r="I2519" s="36">
        <v>30</v>
      </c>
    </row>
    <row r="2520" spans="1:9" x14ac:dyDescent="0.35">
      <c r="A2520" s="36">
        <v>1548188</v>
      </c>
      <c r="B2520" s="36" t="str">
        <f>VLOOKUP(AllData[[#This Row],[Order]],MM[],3,FALSE)</f>
        <v>V5757301200200Q</v>
      </c>
      <c r="C2520" s="36">
        <f>VLOOKUP(AllData[[#This Row],[Order]],MM[],2,FALSE)</f>
        <v>236</v>
      </c>
      <c r="D2520" s="36" t="s">
        <v>73</v>
      </c>
      <c r="E2520" s="36" t="s">
        <v>61</v>
      </c>
      <c r="F2520" s="36" t="s">
        <v>63</v>
      </c>
      <c r="G2520" s="36" t="s">
        <v>74</v>
      </c>
      <c r="H2520" s="36">
        <v>145.38</v>
      </c>
      <c r="I2520" s="36">
        <v>200</v>
      </c>
    </row>
    <row r="2521" spans="1:9" x14ac:dyDescent="0.35">
      <c r="A2521" s="36">
        <v>1548188</v>
      </c>
      <c r="B2521" s="36" t="str">
        <f>VLOOKUP(AllData[[#This Row],[Order]],MM[],3,FALSE)</f>
        <v>V5757301200200Q</v>
      </c>
      <c r="C2521" s="36">
        <f>VLOOKUP(AllData[[#This Row],[Order]],MM[],2,FALSE)</f>
        <v>236</v>
      </c>
      <c r="D2521" s="36" t="s">
        <v>75</v>
      </c>
      <c r="E2521" s="36" t="s">
        <v>61</v>
      </c>
      <c r="F2521" s="36" t="s">
        <v>63</v>
      </c>
      <c r="G2521" s="36" t="s">
        <v>76</v>
      </c>
      <c r="H2521" s="36">
        <v>1590.3600000000001</v>
      </c>
      <c r="I2521" s="36">
        <v>500</v>
      </c>
    </row>
    <row r="2522" spans="1:9" x14ac:dyDescent="0.35">
      <c r="A2522" s="36">
        <v>1548188</v>
      </c>
      <c r="B2522" s="36" t="str">
        <f>VLOOKUP(AllData[[#This Row],[Order]],MM[],3,FALSE)</f>
        <v>V5757301200200Q</v>
      </c>
      <c r="C2522" s="36">
        <f>VLOOKUP(AllData[[#This Row],[Order]],MM[],2,FALSE)</f>
        <v>236</v>
      </c>
      <c r="D2522" s="36" t="s">
        <v>78</v>
      </c>
      <c r="E2522" s="36" t="s">
        <v>69</v>
      </c>
      <c r="F2522" s="36" t="s">
        <v>70</v>
      </c>
      <c r="G2522" s="36" t="s">
        <v>79</v>
      </c>
      <c r="H2522" s="36">
        <v>20</v>
      </c>
      <c r="I2522" s="36">
        <v>20</v>
      </c>
    </row>
    <row r="2523" spans="1:9" x14ac:dyDescent="0.35">
      <c r="A2523" s="36">
        <v>1548188</v>
      </c>
      <c r="B2523" s="36" t="str">
        <f>VLOOKUP(AllData[[#This Row],[Order]],MM[],3,FALSE)</f>
        <v>V5757301200200Q</v>
      </c>
      <c r="C2523" s="36">
        <f>VLOOKUP(AllData[[#This Row],[Order]],MM[],2,FALSE)</f>
        <v>236</v>
      </c>
      <c r="D2523" s="36" t="s">
        <v>80</v>
      </c>
      <c r="E2523" s="36" t="s">
        <v>69</v>
      </c>
      <c r="F2523" s="36" t="s">
        <v>70</v>
      </c>
      <c r="G2523" s="36" t="s">
        <v>81</v>
      </c>
      <c r="H2523" s="36">
        <v>20</v>
      </c>
      <c r="I2523" s="36">
        <v>20</v>
      </c>
    </row>
    <row r="2524" spans="1:9" x14ac:dyDescent="0.35">
      <c r="A2524" s="36">
        <v>1548188</v>
      </c>
      <c r="B2524" s="36" t="str">
        <f>VLOOKUP(AllData[[#This Row],[Order]],MM[],3,FALSE)</f>
        <v>V5757301200200Q</v>
      </c>
      <c r="C2524" s="36">
        <f>VLOOKUP(AllData[[#This Row],[Order]],MM[],2,FALSE)</f>
        <v>236</v>
      </c>
      <c r="D2524" s="36" t="s">
        <v>82</v>
      </c>
      <c r="E2524" s="36" t="s">
        <v>83</v>
      </c>
      <c r="F2524" s="36" t="s">
        <v>84</v>
      </c>
      <c r="G2524" s="36" t="s">
        <v>84</v>
      </c>
      <c r="H2524" s="36">
        <v>450.9</v>
      </c>
      <c r="I2524" s="36">
        <v>450</v>
      </c>
    </row>
    <row r="2525" spans="1:9" x14ac:dyDescent="0.35">
      <c r="A2525" s="36">
        <v>1548188</v>
      </c>
      <c r="B2525" s="36" t="str">
        <f>VLOOKUP(AllData[[#This Row],[Order]],MM[],3,FALSE)</f>
        <v>V5757301200200Q</v>
      </c>
      <c r="C2525" s="36">
        <f>VLOOKUP(AllData[[#This Row],[Order]],MM[],2,FALSE)</f>
        <v>236</v>
      </c>
      <c r="D2525" s="36" t="s">
        <v>85</v>
      </c>
      <c r="E2525" s="36" t="s">
        <v>86</v>
      </c>
      <c r="F2525" s="36" t="s">
        <v>87</v>
      </c>
      <c r="G2525" s="36" t="s">
        <v>87</v>
      </c>
      <c r="H2525" s="36">
        <v>20</v>
      </c>
      <c r="I2525" s="36">
        <v>20</v>
      </c>
    </row>
    <row r="2526" spans="1:9" x14ac:dyDescent="0.35">
      <c r="A2526" s="36">
        <v>1548188</v>
      </c>
      <c r="B2526" s="36" t="str">
        <f>VLOOKUP(AllData[[#This Row],[Order]],MM[],3,FALSE)</f>
        <v>V5757301200200Q</v>
      </c>
      <c r="C2526" s="36">
        <f>VLOOKUP(AllData[[#This Row],[Order]],MM[],2,FALSE)</f>
        <v>236</v>
      </c>
      <c r="D2526" s="36" t="s">
        <v>88</v>
      </c>
      <c r="E2526" s="36" t="s">
        <v>89</v>
      </c>
      <c r="F2526" s="36" t="s">
        <v>91</v>
      </c>
      <c r="G2526" s="36" t="s">
        <v>92</v>
      </c>
      <c r="H2526" s="36"/>
      <c r="I2526" s="36">
        <v>0</v>
      </c>
    </row>
    <row r="2527" spans="1:9" x14ac:dyDescent="0.35">
      <c r="A2527" s="36">
        <v>1548188</v>
      </c>
      <c r="B2527" s="36" t="str">
        <f>VLOOKUP(AllData[[#This Row],[Order]],MM[],3,FALSE)</f>
        <v>V5757301200200Q</v>
      </c>
      <c r="C2527" s="36">
        <f>VLOOKUP(AllData[[#This Row],[Order]],MM[],2,FALSE)</f>
        <v>236</v>
      </c>
      <c r="D2527" s="36" t="s">
        <v>95</v>
      </c>
      <c r="E2527" s="36" t="s">
        <v>61</v>
      </c>
      <c r="F2527" s="36" t="s">
        <v>63</v>
      </c>
      <c r="G2527" s="36" t="s">
        <v>96</v>
      </c>
      <c r="H2527" s="36">
        <v>18.5</v>
      </c>
      <c r="I2527" s="36">
        <v>40</v>
      </c>
    </row>
    <row r="2528" spans="1:9" x14ac:dyDescent="0.35">
      <c r="A2528" s="36">
        <v>1548188</v>
      </c>
      <c r="B2528" s="36" t="str">
        <f>VLOOKUP(AllData[[#This Row],[Order]],MM[],3,FALSE)</f>
        <v>V5757301200200Q</v>
      </c>
      <c r="C2528" s="36">
        <f>VLOOKUP(AllData[[#This Row],[Order]],MM[],2,FALSE)</f>
        <v>236</v>
      </c>
      <c r="D2528" s="36" t="s">
        <v>97</v>
      </c>
      <c r="E2528" s="36" t="s">
        <v>69</v>
      </c>
      <c r="F2528" s="36" t="s">
        <v>70</v>
      </c>
      <c r="G2528" s="36" t="s">
        <v>98</v>
      </c>
      <c r="H2528" s="36">
        <v>20</v>
      </c>
      <c r="I2528" s="36">
        <v>20</v>
      </c>
    </row>
    <row r="2529" spans="1:9" x14ac:dyDescent="0.35">
      <c r="A2529" s="36">
        <v>1548188</v>
      </c>
      <c r="B2529" s="36" t="str">
        <f>VLOOKUP(AllData[[#This Row],[Order]],MM[],3,FALSE)</f>
        <v>V5757301200200Q</v>
      </c>
      <c r="C2529" s="36">
        <f>VLOOKUP(AllData[[#This Row],[Order]],MM[],2,FALSE)</f>
        <v>236</v>
      </c>
      <c r="D2529" s="36" t="s">
        <v>99</v>
      </c>
      <c r="E2529" s="36" t="s">
        <v>69</v>
      </c>
      <c r="F2529" s="36" t="s">
        <v>70</v>
      </c>
      <c r="G2529" s="36" t="s">
        <v>100</v>
      </c>
      <c r="H2529" s="36">
        <v>50</v>
      </c>
      <c r="I2529" s="36">
        <v>50</v>
      </c>
    </row>
    <row r="2530" spans="1:9" x14ac:dyDescent="0.35">
      <c r="A2530" s="36">
        <v>1548188</v>
      </c>
      <c r="B2530" s="36" t="str">
        <f>VLOOKUP(AllData[[#This Row],[Order]],MM[],3,FALSE)</f>
        <v>V5757301200200Q</v>
      </c>
      <c r="C2530" s="36">
        <f>VLOOKUP(AllData[[#This Row],[Order]],MM[],2,FALSE)</f>
        <v>236</v>
      </c>
      <c r="D2530" s="36" t="s">
        <v>101</v>
      </c>
      <c r="E2530" s="36" t="s">
        <v>102</v>
      </c>
      <c r="F2530" s="36" t="s">
        <v>100</v>
      </c>
      <c r="G2530" s="36" t="s">
        <v>103</v>
      </c>
      <c r="H2530" s="36">
        <v>10</v>
      </c>
      <c r="I2530" s="36">
        <v>10</v>
      </c>
    </row>
    <row r="2531" spans="1:9" x14ac:dyDescent="0.35">
      <c r="A2531" s="36">
        <v>1548188</v>
      </c>
      <c r="B2531" s="36" t="str">
        <f>VLOOKUP(AllData[[#This Row],[Order]],MM[],3,FALSE)</f>
        <v>V5757301200200Q</v>
      </c>
      <c r="C2531" s="36">
        <f>VLOOKUP(AllData[[#This Row],[Order]],MM[],2,FALSE)</f>
        <v>236</v>
      </c>
      <c r="D2531" s="36" t="s">
        <v>104</v>
      </c>
      <c r="E2531" s="36" t="s">
        <v>102</v>
      </c>
      <c r="F2531" s="36" t="s">
        <v>100</v>
      </c>
      <c r="G2531" s="36" t="s">
        <v>106</v>
      </c>
      <c r="H2531" s="36">
        <v>10</v>
      </c>
      <c r="I2531" s="36">
        <v>10</v>
      </c>
    </row>
    <row r="2532" spans="1:9" x14ac:dyDescent="0.35">
      <c r="A2532" s="36">
        <v>1548188</v>
      </c>
      <c r="B2532" s="36" t="str">
        <f>VLOOKUP(AllData[[#This Row],[Order]],MM[],3,FALSE)</f>
        <v>V5757301200200Q</v>
      </c>
      <c r="C2532" s="36">
        <f>VLOOKUP(AllData[[#This Row],[Order]],MM[],2,FALSE)</f>
        <v>236</v>
      </c>
      <c r="D2532" s="36" t="s">
        <v>60</v>
      </c>
      <c r="E2532" s="36" t="s">
        <v>61</v>
      </c>
      <c r="F2532" s="36" t="s">
        <v>63</v>
      </c>
      <c r="G2532" s="36" t="s">
        <v>108</v>
      </c>
      <c r="H2532" s="36">
        <v>371.34000000000003</v>
      </c>
      <c r="I2532" s="36">
        <v>1</v>
      </c>
    </row>
    <row r="2533" spans="1:9" x14ac:dyDescent="0.35">
      <c r="A2533" s="36">
        <v>1548188</v>
      </c>
      <c r="B2533" s="36" t="str">
        <f>VLOOKUP(AllData[[#This Row],[Order]],MM[],3,FALSE)</f>
        <v>V5757301200200Q</v>
      </c>
      <c r="C2533" s="36">
        <f>VLOOKUP(AllData[[#This Row],[Order]],MM[],2,FALSE)</f>
        <v>236</v>
      </c>
      <c r="D2533" s="36" t="s">
        <v>82</v>
      </c>
      <c r="E2533" s="36" t="s">
        <v>83</v>
      </c>
      <c r="F2533" s="36" t="s">
        <v>84</v>
      </c>
      <c r="G2533" s="36" t="s">
        <v>110</v>
      </c>
      <c r="H2533" s="36">
        <v>208.5</v>
      </c>
      <c r="I2533" s="36">
        <v>5</v>
      </c>
    </row>
    <row r="2534" spans="1:9" x14ac:dyDescent="0.35">
      <c r="A2534" s="36">
        <v>1548189</v>
      </c>
      <c r="B2534" s="36" t="str">
        <f>VLOOKUP(AllData[[#This Row],[Order]],MM[],3,FALSE)</f>
        <v>V5757301200200R</v>
      </c>
      <c r="C2534" s="36">
        <f>VLOOKUP(AllData[[#This Row],[Order]],MM[],2,FALSE)</f>
        <v>236</v>
      </c>
      <c r="D2534" s="36" t="s">
        <v>60</v>
      </c>
      <c r="E2534" s="36" t="s">
        <v>61</v>
      </c>
      <c r="F2534" s="36" t="s">
        <v>63</v>
      </c>
      <c r="G2534" s="36" t="s">
        <v>64</v>
      </c>
      <c r="H2534" s="36">
        <v>37.133000000000003</v>
      </c>
      <c r="I2534" s="36">
        <v>20</v>
      </c>
    </row>
    <row r="2535" spans="1:9" x14ac:dyDescent="0.35">
      <c r="A2535" s="36">
        <v>1548189</v>
      </c>
      <c r="B2535" s="36" t="str">
        <f>VLOOKUP(AllData[[#This Row],[Order]],MM[],3,FALSE)</f>
        <v>V5757301200200R</v>
      </c>
      <c r="C2535" s="36">
        <f>VLOOKUP(AllData[[#This Row],[Order]],MM[],2,FALSE)</f>
        <v>236</v>
      </c>
      <c r="D2535" s="36" t="s">
        <v>68</v>
      </c>
      <c r="E2535" s="36" t="s">
        <v>69</v>
      </c>
      <c r="F2535" s="36" t="s">
        <v>70</v>
      </c>
      <c r="G2535" s="36" t="s">
        <v>71</v>
      </c>
      <c r="H2535" s="36">
        <v>30</v>
      </c>
      <c r="I2535" s="36">
        <v>30</v>
      </c>
    </row>
    <row r="2536" spans="1:9" x14ac:dyDescent="0.35">
      <c r="A2536" s="36">
        <v>1548189</v>
      </c>
      <c r="B2536" s="36" t="str">
        <f>VLOOKUP(AllData[[#This Row],[Order]],MM[],3,FALSE)</f>
        <v>V5757301200200R</v>
      </c>
      <c r="C2536" s="36">
        <f>VLOOKUP(AllData[[#This Row],[Order]],MM[],2,FALSE)</f>
        <v>236</v>
      </c>
      <c r="D2536" s="36" t="s">
        <v>73</v>
      </c>
      <c r="E2536" s="36" t="s">
        <v>61</v>
      </c>
      <c r="F2536" s="36" t="s">
        <v>63</v>
      </c>
      <c r="G2536" s="36" t="s">
        <v>74</v>
      </c>
      <c r="H2536" s="36">
        <v>412.25</v>
      </c>
      <c r="I2536" s="36">
        <v>200</v>
      </c>
    </row>
    <row r="2537" spans="1:9" x14ac:dyDescent="0.35">
      <c r="A2537" s="36">
        <v>1548189</v>
      </c>
      <c r="B2537" s="36" t="str">
        <f>VLOOKUP(AllData[[#This Row],[Order]],MM[],3,FALSE)</f>
        <v>V5757301200200R</v>
      </c>
      <c r="C2537" s="36">
        <f>VLOOKUP(AllData[[#This Row],[Order]],MM[],2,FALSE)</f>
        <v>236</v>
      </c>
      <c r="D2537" s="36" t="s">
        <v>75</v>
      </c>
      <c r="E2537" s="36" t="s">
        <v>61</v>
      </c>
      <c r="F2537" s="36" t="s">
        <v>63</v>
      </c>
      <c r="G2537" s="36" t="s">
        <v>76</v>
      </c>
      <c r="H2537" s="36">
        <v>1340.52</v>
      </c>
      <c r="I2537" s="36">
        <v>500</v>
      </c>
    </row>
    <row r="2538" spans="1:9" x14ac:dyDescent="0.35">
      <c r="A2538" s="36">
        <v>1548189</v>
      </c>
      <c r="B2538" s="36" t="str">
        <f>VLOOKUP(AllData[[#This Row],[Order]],MM[],3,FALSE)</f>
        <v>V5757301200200R</v>
      </c>
      <c r="C2538" s="36">
        <f>VLOOKUP(AllData[[#This Row],[Order]],MM[],2,FALSE)</f>
        <v>236</v>
      </c>
      <c r="D2538" s="36" t="s">
        <v>78</v>
      </c>
      <c r="E2538" s="36" t="s">
        <v>69</v>
      </c>
      <c r="F2538" s="36" t="s">
        <v>70</v>
      </c>
      <c r="G2538" s="36" t="s">
        <v>79</v>
      </c>
      <c r="H2538" s="36">
        <v>20</v>
      </c>
      <c r="I2538" s="36">
        <v>20</v>
      </c>
    </row>
    <row r="2539" spans="1:9" x14ac:dyDescent="0.35">
      <c r="A2539" s="36">
        <v>1548189</v>
      </c>
      <c r="B2539" s="36" t="str">
        <f>VLOOKUP(AllData[[#This Row],[Order]],MM[],3,FALSE)</f>
        <v>V5757301200200R</v>
      </c>
      <c r="C2539" s="36">
        <f>VLOOKUP(AllData[[#This Row],[Order]],MM[],2,FALSE)</f>
        <v>236</v>
      </c>
      <c r="D2539" s="36" t="s">
        <v>80</v>
      </c>
      <c r="E2539" s="36" t="s">
        <v>69</v>
      </c>
      <c r="F2539" s="36" t="s">
        <v>70</v>
      </c>
      <c r="G2539" s="36" t="s">
        <v>81</v>
      </c>
      <c r="H2539" s="36">
        <v>20</v>
      </c>
      <c r="I2539" s="36">
        <v>20</v>
      </c>
    </row>
    <row r="2540" spans="1:9" x14ac:dyDescent="0.35">
      <c r="A2540" s="36">
        <v>1548189</v>
      </c>
      <c r="B2540" s="36" t="str">
        <f>VLOOKUP(AllData[[#This Row],[Order]],MM[],3,FALSE)</f>
        <v>V5757301200200R</v>
      </c>
      <c r="C2540" s="36">
        <f>VLOOKUP(AllData[[#This Row],[Order]],MM[],2,FALSE)</f>
        <v>236</v>
      </c>
      <c r="D2540" s="36" t="s">
        <v>82</v>
      </c>
      <c r="E2540" s="36" t="s">
        <v>83</v>
      </c>
      <c r="F2540" s="36" t="s">
        <v>84</v>
      </c>
      <c r="G2540" s="36" t="s">
        <v>84</v>
      </c>
      <c r="H2540" s="36">
        <v>731.88</v>
      </c>
      <c r="I2540" s="36">
        <v>450</v>
      </c>
    </row>
    <row r="2541" spans="1:9" x14ac:dyDescent="0.35">
      <c r="A2541" s="36">
        <v>1548189</v>
      </c>
      <c r="B2541" s="36" t="str">
        <f>VLOOKUP(AllData[[#This Row],[Order]],MM[],3,FALSE)</f>
        <v>V5757301200200R</v>
      </c>
      <c r="C2541" s="36">
        <f>VLOOKUP(AllData[[#This Row],[Order]],MM[],2,FALSE)</f>
        <v>236</v>
      </c>
      <c r="D2541" s="36" t="s">
        <v>85</v>
      </c>
      <c r="E2541" s="36" t="s">
        <v>86</v>
      </c>
      <c r="F2541" s="36" t="s">
        <v>87</v>
      </c>
      <c r="G2541" s="36" t="s">
        <v>87</v>
      </c>
      <c r="H2541" s="36">
        <v>20</v>
      </c>
      <c r="I2541" s="36">
        <v>20</v>
      </c>
    </row>
    <row r="2542" spans="1:9" x14ac:dyDescent="0.35">
      <c r="A2542" s="36">
        <v>1548189</v>
      </c>
      <c r="B2542" s="36" t="str">
        <f>VLOOKUP(AllData[[#This Row],[Order]],MM[],3,FALSE)</f>
        <v>V5757301200200R</v>
      </c>
      <c r="C2542" s="36">
        <f>VLOOKUP(AllData[[#This Row],[Order]],MM[],2,FALSE)</f>
        <v>236</v>
      </c>
      <c r="D2542" s="36" t="s">
        <v>88</v>
      </c>
      <c r="E2542" s="36" t="s">
        <v>89</v>
      </c>
      <c r="F2542" s="36" t="s">
        <v>91</v>
      </c>
      <c r="G2542" s="36" t="s">
        <v>92</v>
      </c>
      <c r="H2542" s="36"/>
      <c r="I2542" s="36">
        <v>0</v>
      </c>
    </row>
    <row r="2543" spans="1:9" x14ac:dyDescent="0.35">
      <c r="A2543" s="36">
        <v>1548189</v>
      </c>
      <c r="B2543" s="36" t="str">
        <f>VLOOKUP(AllData[[#This Row],[Order]],MM[],3,FALSE)</f>
        <v>V5757301200200R</v>
      </c>
      <c r="C2543" s="36">
        <f>VLOOKUP(AllData[[#This Row],[Order]],MM[],2,FALSE)</f>
        <v>236</v>
      </c>
      <c r="D2543" s="36" t="s">
        <v>95</v>
      </c>
      <c r="E2543" s="36" t="s">
        <v>61</v>
      </c>
      <c r="F2543" s="36" t="s">
        <v>63</v>
      </c>
      <c r="G2543" s="36" t="s">
        <v>96</v>
      </c>
      <c r="H2543" s="36">
        <v>9.6</v>
      </c>
      <c r="I2543" s="36">
        <v>40</v>
      </c>
    </row>
    <row r="2544" spans="1:9" x14ac:dyDescent="0.35">
      <c r="A2544" s="36">
        <v>1548189</v>
      </c>
      <c r="B2544" s="36" t="str">
        <f>VLOOKUP(AllData[[#This Row],[Order]],MM[],3,FALSE)</f>
        <v>V5757301200200R</v>
      </c>
      <c r="C2544" s="36">
        <f>VLOOKUP(AllData[[#This Row],[Order]],MM[],2,FALSE)</f>
        <v>236</v>
      </c>
      <c r="D2544" s="36" t="s">
        <v>97</v>
      </c>
      <c r="E2544" s="36" t="s">
        <v>69</v>
      </c>
      <c r="F2544" s="36" t="s">
        <v>70</v>
      </c>
      <c r="G2544" s="36" t="s">
        <v>98</v>
      </c>
      <c r="H2544" s="36">
        <v>20</v>
      </c>
      <c r="I2544" s="36">
        <v>20</v>
      </c>
    </row>
    <row r="2545" spans="1:9" x14ac:dyDescent="0.35">
      <c r="A2545" s="36">
        <v>1548189</v>
      </c>
      <c r="B2545" s="36" t="str">
        <f>VLOOKUP(AllData[[#This Row],[Order]],MM[],3,FALSE)</f>
        <v>V5757301200200R</v>
      </c>
      <c r="C2545" s="36">
        <f>VLOOKUP(AllData[[#This Row],[Order]],MM[],2,FALSE)</f>
        <v>236</v>
      </c>
      <c r="D2545" s="36" t="s">
        <v>99</v>
      </c>
      <c r="E2545" s="36" t="s">
        <v>69</v>
      </c>
      <c r="F2545" s="36" t="s">
        <v>70</v>
      </c>
      <c r="G2545" s="36" t="s">
        <v>100</v>
      </c>
      <c r="H2545" s="36">
        <v>50</v>
      </c>
      <c r="I2545" s="36">
        <v>50</v>
      </c>
    </row>
    <row r="2546" spans="1:9" x14ac:dyDescent="0.35">
      <c r="A2546" s="36">
        <v>1548189</v>
      </c>
      <c r="B2546" s="36" t="str">
        <f>VLOOKUP(AllData[[#This Row],[Order]],MM[],3,FALSE)</f>
        <v>V5757301200200R</v>
      </c>
      <c r="C2546" s="36">
        <f>VLOOKUP(AllData[[#This Row],[Order]],MM[],2,FALSE)</f>
        <v>236</v>
      </c>
      <c r="D2546" s="36" t="s">
        <v>101</v>
      </c>
      <c r="E2546" s="36" t="s">
        <v>102</v>
      </c>
      <c r="F2546" s="36" t="s">
        <v>100</v>
      </c>
      <c r="G2546" s="36" t="s">
        <v>103</v>
      </c>
      <c r="H2546" s="36">
        <v>10</v>
      </c>
      <c r="I2546" s="36">
        <v>10</v>
      </c>
    </row>
    <row r="2547" spans="1:9" x14ac:dyDescent="0.35">
      <c r="A2547" s="36">
        <v>1548189</v>
      </c>
      <c r="B2547" s="36" t="str">
        <f>VLOOKUP(AllData[[#This Row],[Order]],MM[],3,FALSE)</f>
        <v>V5757301200200R</v>
      </c>
      <c r="C2547" s="36">
        <f>VLOOKUP(AllData[[#This Row],[Order]],MM[],2,FALSE)</f>
        <v>236</v>
      </c>
      <c r="D2547" s="36" t="s">
        <v>104</v>
      </c>
      <c r="E2547" s="36" t="s">
        <v>102</v>
      </c>
      <c r="F2547" s="36" t="s">
        <v>100</v>
      </c>
      <c r="G2547" s="36" t="s">
        <v>106</v>
      </c>
      <c r="H2547" s="36">
        <v>10</v>
      </c>
      <c r="I2547" s="36">
        <v>10</v>
      </c>
    </row>
    <row r="2548" spans="1:9" x14ac:dyDescent="0.35">
      <c r="A2548" s="36">
        <v>1548189</v>
      </c>
      <c r="B2548" s="36" t="str">
        <f>VLOOKUP(AllData[[#This Row],[Order]],MM[],3,FALSE)</f>
        <v>V5757301200200R</v>
      </c>
      <c r="C2548" s="36">
        <f>VLOOKUP(AllData[[#This Row],[Order]],MM[],2,FALSE)</f>
        <v>236</v>
      </c>
      <c r="D2548" s="36" t="s">
        <v>60</v>
      </c>
      <c r="E2548" s="36" t="s">
        <v>61</v>
      </c>
      <c r="F2548" s="36" t="s">
        <v>63</v>
      </c>
      <c r="G2548" s="36" t="s">
        <v>108</v>
      </c>
      <c r="H2548" s="36">
        <v>1404.96</v>
      </c>
      <c r="I2548" s="36">
        <v>1</v>
      </c>
    </row>
    <row r="2549" spans="1:9" x14ac:dyDescent="0.35">
      <c r="A2549" s="36">
        <v>1548189</v>
      </c>
      <c r="B2549" s="36" t="str">
        <f>VLOOKUP(AllData[[#This Row],[Order]],MM[],3,FALSE)</f>
        <v>V5757301200200R</v>
      </c>
      <c r="C2549" s="36">
        <f>VLOOKUP(AllData[[#This Row],[Order]],MM[],2,FALSE)</f>
        <v>236</v>
      </c>
      <c r="D2549" s="36" t="s">
        <v>82</v>
      </c>
      <c r="E2549" s="36" t="s">
        <v>83</v>
      </c>
      <c r="F2549" s="36" t="s">
        <v>84</v>
      </c>
      <c r="G2549" s="36" t="s">
        <v>110</v>
      </c>
      <c r="H2549" s="36"/>
      <c r="I2549" s="36">
        <v>5</v>
      </c>
    </row>
    <row r="2550" spans="1:9" x14ac:dyDescent="0.35">
      <c r="A2550" s="36">
        <v>1548190</v>
      </c>
      <c r="B2550" s="36" t="str">
        <f>VLOOKUP(AllData[[#This Row],[Order]],MM[],3,FALSE)</f>
        <v>V5757321200400</v>
      </c>
      <c r="C2550" s="36">
        <f>VLOOKUP(AllData[[#This Row],[Order]],MM[],2,FALSE)</f>
        <v>236</v>
      </c>
      <c r="D2550" s="36" t="s">
        <v>60</v>
      </c>
      <c r="E2550" s="36" t="s">
        <v>61</v>
      </c>
      <c r="F2550" s="36" t="s">
        <v>63</v>
      </c>
      <c r="G2550" s="36" t="s">
        <v>64</v>
      </c>
      <c r="H2550" s="36">
        <v>57.216999999999999</v>
      </c>
      <c r="I2550" s="36">
        <v>20</v>
      </c>
    </row>
    <row r="2551" spans="1:9" x14ac:dyDescent="0.35">
      <c r="A2551" s="36">
        <v>1548190</v>
      </c>
      <c r="B2551" s="36" t="str">
        <f>VLOOKUP(AllData[[#This Row],[Order]],MM[],3,FALSE)</f>
        <v>V5757321200400</v>
      </c>
      <c r="C2551" s="36">
        <f>VLOOKUP(AllData[[#This Row],[Order]],MM[],2,FALSE)</f>
        <v>236</v>
      </c>
      <c r="D2551" s="36" t="s">
        <v>68</v>
      </c>
      <c r="E2551" s="36" t="s">
        <v>69</v>
      </c>
      <c r="F2551" s="36" t="s">
        <v>70</v>
      </c>
      <c r="G2551" s="36" t="s">
        <v>71</v>
      </c>
      <c r="H2551" s="36">
        <v>30</v>
      </c>
      <c r="I2551" s="36">
        <v>30</v>
      </c>
    </row>
    <row r="2552" spans="1:9" x14ac:dyDescent="0.35">
      <c r="A2552" s="36">
        <v>1548190</v>
      </c>
      <c r="B2552" s="36" t="str">
        <f>VLOOKUP(AllData[[#This Row],[Order]],MM[],3,FALSE)</f>
        <v>V5757321200400</v>
      </c>
      <c r="C2552" s="36">
        <f>VLOOKUP(AllData[[#This Row],[Order]],MM[],2,FALSE)</f>
        <v>236</v>
      </c>
      <c r="D2552" s="36" t="s">
        <v>73</v>
      </c>
      <c r="E2552" s="36" t="s">
        <v>61</v>
      </c>
      <c r="F2552" s="36" t="s">
        <v>63</v>
      </c>
      <c r="G2552" s="36" t="s">
        <v>74</v>
      </c>
      <c r="H2552" s="36">
        <v>150.29999999999998</v>
      </c>
      <c r="I2552" s="36">
        <v>200</v>
      </c>
    </row>
    <row r="2553" spans="1:9" x14ac:dyDescent="0.35">
      <c r="A2553" s="36">
        <v>1548190</v>
      </c>
      <c r="B2553" s="36" t="str">
        <f>VLOOKUP(AllData[[#This Row],[Order]],MM[],3,FALSE)</f>
        <v>V5757321200400</v>
      </c>
      <c r="C2553" s="36">
        <f>VLOOKUP(AllData[[#This Row],[Order]],MM[],2,FALSE)</f>
        <v>236</v>
      </c>
      <c r="D2553" s="36" t="s">
        <v>75</v>
      </c>
      <c r="E2553" s="36" t="s">
        <v>61</v>
      </c>
      <c r="F2553" s="36" t="s">
        <v>63</v>
      </c>
      <c r="G2553" s="36" t="s">
        <v>76</v>
      </c>
      <c r="H2553" s="36">
        <v>1579.38</v>
      </c>
      <c r="I2553" s="36">
        <v>500</v>
      </c>
    </row>
    <row r="2554" spans="1:9" x14ac:dyDescent="0.35">
      <c r="A2554" s="36">
        <v>1548190</v>
      </c>
      <c r="B2554" s="36" t="str">
        <f>VLOOKUP(AllData[[#This Row],[Order]],MM[],3,FALSE)</f>
        <v>V5757321200400</v>
      </c>
      <c r="C2554" s="36">
        <f>VLOOKUP(AllData[[#This Row],[Order]],MM[],2,FALSE)</f>
        <v>236</v>
      </c>
      <c r="D2554" s="36" t="s">
        <v>78</v>
      </c>
      <c r="E2554" s="36" t="s">
        <v>69</v>
      </c>
      <c r="F2554" s="36" t="s">
        <v>70</v>
      </c>
      <c r="G2554" s="36" t="s">
        <v>79</v>
      </c>
      <c r="H2554" s="36">
        <v>20</v>
      </c>
      <c r="I2554" s="36">
        <v>20</v>
      </c>
    </row>
    <row r="2555" spans="1:9" x14ac:dyDescent="0.35">
      <c r="A2555" s="36">
        <v>1548190</v>
      </c>
      <c r="B2555" s="36" t="str">
        <f>VLOOKUP(AllData[[#This Row],[Order]],MM[],3,FALSE)</f>
        <v>V5757321200400</v>
      </c>
      <c r="C2555" s="36">
        <f>VLOOKUP(AllData[[#This Row],[Order]],MM[],2,FALSE)</f>
        <v>236</v>
      </c>
      <c r="D2555" s="36" t="s">
        <v>80</v>
      </c>
      <c r="E2555" s="36" t="s">
        <v>69</v>
      </c>
      <c r="F2555" s="36" t="s">
        <v>70</v>
      </c>
      <c r="G2555" s="36" t="s">
        <v>81</v>
      </c>
      <c r="H2555" s="36">
        <v>20</v>
      </c>
      <c r="I2555" s="36">
        <v>20</v>
      </c>
    </row>
    <row r="2556" spans="1:9" x14ac:dyDescent="0.35">
      <c r="A2556" s="36">
        <v>1548190</v>
      </c>
      <c r="B2556" s="36" t="str">
        <f>VLOOKUP(AllData[[#This Row],[Order]],MM[],3,FALSE)</f>
        <v>V5757321200400</v>
      </c>
      <c r="C2556" s="36">
        <f>VLOOKUP(AllData[[#This Row],[Order]],MM[],2,FALSE)</f>
        <v>236</v>
      </c>
      <c r="D2556" s="36" t="s">
        <v>82</v>
      </c>
      <c r="E2556" s="36" t="s">
        <v>83</v>
      </c>
      <c r="F2556" s="36" t="s">
        <v>84</v>
      </c>
      <c r="G2556" s="36" t="s">
        <v>84</v>
      </c>
      <c r="H2556" s="36">
        <v>664.1400000000001</v>
      </c>
      <c r="I2556" s="36">
        <v>450</v>
      </c>
    </row>
    <row r="2557" spans="1:9" x14ac:dyDescent="0.35">
      <c r="A2557" s="36">
        <v>1548190</v>
      </c>
      <c r="B2557" s="36" t="str">
        <f>VLOOKUP(AllData[[#This Row],[Order]],MM[],3,FALSE)</f>
        <v>V5757321200400</v>
      </c>
      <c r="C2557" s="36">
        <f>VLOOKUP(AllData[[#This Row],[Order]],MM[],2,FALSE)</f>
        <v>236</v>
      </c>
      <c r="D2557" s="36" t="s">
        <v>85</v>
      </c>
      <c r="E2557" s="36" t="s">
        <v>86</v>
      </c>
      <c r="F2557" s="36" t="s">
        <v>87</v>
      </c>
      <c r="G2557" s="36" t="s">
        <v>87</v>
      </c>
      <c r="H2557" s="36">
        <v>20</v>
      </c>
      <c r="I2557" s="36">
        <v>20</v>
      </c>
    </row>
    <row r="2558" spans="1:9" x14ac:dyDescent="0.35">
      <c r="A2558" s="36">
        <v>1548190</v>
      </c>
      <c r="B2558" s="36" t="str">
        <f>VLOOKUP(AllData[[#This Row],[Order]],MM[],3,FALSE)</f>
        <v>V5757321200400</v>
      </c>
      <c r="C2558" s="36">
        <f>VLOOKUP(AllData[[#This Row],[Order]],MM[],2,FALSE)</f>
        <v>236</v>
      </c>
      <c r="D2558" s="36" t="s">
        <v>95</v>
      </c>
      <c r="E2558" s="36" t="s">
        <v>61</v>
      </c>
      <c r="F2558" s="36" t="s">
        <v>63</v>
      </c>
      <c r="G2558" s="36" t="s">
        <v>96</v>
      </c>
      <c r="H2558" s="36">
        <v>18</v>
      </c>
      <c r="I2558" s="36">
        <v>40</v>
      </c>
    </row>
    <row r="2559" spans="1:9" x14ac:dyDescent="0.35">
      <c r="A2559" s="36">
        <v>1548190</v>
      </c>
      <c r="B2559" s="36" t="str">
        <f>VLOOKUP(AllData[[#This Row],[Order]],MM[],3,FALSE)</f>
        <v>V5757321200400</v>
      </c>
      <c r="C2559" s="36">
        <f>VLOOKUP(AllData[[#This Row],[Order]],MM[],2,FALSE)</f>
        <v>236</v>
      </c>
      <c r="D2559" s="36" t="s">
        <v>97</v>
      </c>
      <c r="E2559" s="36" t="s">
        <v>69</v>
      </c>
      <c r="F2559" s="36" t="s">
        <v>70</v>
      </c>
      <c r="G2559" s="36" t="s">
        <v>98</v>
      </c>
      <c r="H2559" s="36">
        <v>20</v>
      </c>
      <c r="I2559" s="36">
        <v>20</v>
      </c>
    </row>
    <row r="2560" spans="1:9" x14ac:dyDescent="0.35">
      <c r="A2560" s="36">
        <v>1548190</v>
      </c>
      <c r="B2560" s="36" t="str">
        <f>VLOOKUP(AllData[[#This Row],[Order]],MM[],3,FALSE)</f>
        <v>V5757321200400</v>
      </c>
      <c r="C2560" s="36">
        <f>VLOOKUP(AllData[[#This Row],[Order]],MM[],2,FALSE)</f>
        <v>236</v>
      </c>
      <c r="D2560" s="36" t="s">
        <v>99</v>
      </c>
      <c r="E2560" s="36" t="s">
        <v>69</v>
      </c>
      <c r="F2560" s="36" t="s">
        <v>70</v>
      </c>
      <c r="G2560" s="36" t="s">
        <v>100</v>
      </c>
      <c r="H2560" s="36">
        <v>50</v>
      </c>
      <c r="I2560" s="36">
        <v>50</v>
      </c>
    </row>
    <row r="2561" spans="1:9" x14ac:dyDescent="0.35">
      <c r="A2561" s="36">
        <v>1548190</v>
      </c>
      <c r="B2561" s="36" t="str">
        <f>VLOOKUP(AllData[[#This Row],[Order]],MM[],3,FALSE)</f>
        <v>V5757321200400</v>
      </c>
      <c r="C2561" s="36">
        <f>VLOOKUP(AllData[[#This Row],[Order]],MM[],2,FALSE)</f>
        <v>236</v>
      </c>
      <c r="D2561" s="36" t="s">
        <v>104</v>
      </c>
      <c r="E2561" s="36" t="s">
        <v>102</v>
      </c>
      <c r="F2561" s="36" t="s">
        <v>100</v>
      </c>
      <c r="G2561" s="36" t="s">
        <v>106</v>
      </c>
      <c r="H2561" s="36">
        <v>10</v>
      </c>
      <c r="I2561" s="36">
        <v>10</v>
      </c>
    </row>
    <row r="2562" spans="1:9" x14ac:dyDescent="0.35">
      <c r="A2562" s="36">
        <v>1548190</v>
      </c>
      <c r="B2562" s="36" t="str">
        <f>VLOOKUP(AllData[[#This Row],[Order]],MM[],3,FALSE)</f>
        <v>V5757321200400</v>
      </c>
      <c r="C2562" s="36">
        <f>VLOOKUP(AllData[[#This Row],[Order]],MM[],2,FALSE)</f>
        <v>236</v>
      </c>
      <c r="D2562" s="36" t="s">
        <v>60</v>
      </c>
      <c r="E2562" s="36" t="s">
        <v>61</v>
      </c>
      <c r="F2562" s="36" t="s">
        <v>63</v>
      </c>
      <c r="G2562" s="36" t="s">
        <v>108</v>
      </c>
      <c r="H2562" s="36">
        <v>931.38</v>
      </c>
      <c r="I2562" s="36">
        <v>1</v>
      </c>
    </row>
    <row r="2563" spans="1:9" x14ac:dyDescent="0.35">
      <c r="A2563" s="36">
        <v>1548190</v>
      </c>
      <c r="B2563" s="36" t="str">
        <f>VLOOKUP(AllData[[#This Row],[Order]],MM[],3,FALSE)</f>
        <v>V5757321200400</v>
      </c>
      <c r="C2563" s="36">
        <f>VLOOKUP(AllData[[#This Row],[Order]],MM[],2,FALSE)</f>
        <v>236</v>
      </c>
      <c r="D2563" s="36" t="s">
        <v>82</v>
      </c>
      <c r="E2563" s="36" t="s">
        <v>83</v>
      </c>
      <c r="F2563" s="36" t="s">
        <v>84</v>
      </c>
      <c r="G2563" s="36" t="s">
        <v>110</v>
      </c>
      <c r="H2563" s="36"/>
      <c r="I2563" s="36">
        <v>5</v>
      </c>
    </row>
    <row r="2564" spans="1:9" x14ac:dyDescent="0.35">
      <c r="A2564" s="36">
        <v>1548191</v>
      </c>
      <c r="B2564" s="36" t="str">
        <f>VLOOKUP(AllData[[#This Row],[Order]],MM[],3,FALSE)</f>
        <v>V5757321200600</v>
      </c>
      <c r="C2564" s="36">
        <f>VLOOKUP(AllData[[#This Row],[Order]],MM[],2,FALSE)</f>
        <v>236</v>
      </c>
      <c r="D2564" s="36" t="s">
        <v>60</v>
      </c>
      <c r="E2564" s="36" t="s">
        <v>61</v>
      </c>
      <c r="F2564" s="36" t="s">
        <v>63</v>
      </c>
      <c r="G2564" s="36" t="s">
        <v>139</v>
      </c>
      <c r="H2564" s="36">
        <v>40.582999999999998</v>
      </c>
      <c r="I2564" s="36">
        <v>20</v>
      </c>
    </row>
    <row r="2565" spans="1:9" x14ac:dyDescent="0.35">
      <c r="A2565" s="36">
        <v>1548191</v>
      </c>
      <c r="B2565" s="36" t="str">
        <f>VLOOKUP(AllData[[#This Row],[Order]],MM[],3,FALSE)</f>
        <v>V5757321200600</v>
      </c>
      <c r="C2565" s="36">
        <f>VLOOKUP(AllData[[#This Row],[Order]],MM[],2,FALSE)</f>
        <v>236</v>
      </c>
      <c r="D2565" s="36" t="s">
        <v>68</v>
      </c>
      <c r="E2565" s="36" t="s">
        <v>69</v>
      </c>
      <c r="F2565" s="36" t="s">
        <v>70</v>
      </c>
      <c r="G2565" s="36" t="s">
        <v>71</v>
      </c>
      <c r="H2565" s="36">
        <v>30</v>
      </c>
      <c r="I2565" s="36">
        <v>30</v>
      </c>
    </row>
    <row r="2566" spans="1:9" x14ac:dyDescent="0.35">
      <c r="A2566" s="36">
        <v>1548191</v>
      </c>
      <c r="B2566" s="36" t="str">
        <f>VLOOKUP(AllData[[#This Row],[Order]],MM[],3,FALSE)</f>
        <v>V5757321200600</v>
      </c>
      <c r="C2566" s="36">
        <f>VLOOKUP(AllData[[#This Row],[Order]],MM[],2,FALSE)</f>
        <v>236</v>
      </c>
      <c r="D2566" s="36" t="s">
        <v>73</v>
      </c>
      <c r="E2566" s="36" t="s">
        <v>61</v>
      </c>
      <c r="F2566" s="36" t="s">
        <v>63</v>
      </c>
      <c r="G2566" s="36" t="s">
        <v>74</v>
      </c>
      <c r="H2566" s="36">
        <v>262.97300000000001</v>
      </c>
      <c r="I2566" s="36">
        <v>200</v>
      </c>
    </row>
    <row r="2567" spans="1:9" x14ac:dyDescent="0.35">
      <c r="A2567" s="36">
        <v>1548191</v>
      </c>
      <c r="B2567" s="36" t="str">
        <f>VLOOKUP(AllData[[#This Row],[Order]],MM[],3,FALSE)</f>
        <v>V5757321200600</v>
      </c>
      <c r="C2567" s="36">
        <f>VLOOKUP(AllData[[#This Row],[Order]],MM[],2,FALSE)</f>
        <v>236</v>
      </c>
      <c r="D2567" s="36" t="s">
        <v>75</v>
      </c>
      <c r="E2567" s="36" t="s">
        <v>61</v>
      </c>
      <c r="F2567" s="36" t="s">
        <v>63</v>
      </c>
      <c r="G2567" s="36" t="s">
        <v>76</v>
      </c>
      <c r="H2567" s="36">
        <v>634.20000000000005</v>
      </c>
      <c r="I2567" s="36">
        <v>500</v>
      </c>
    </row>
    <row r="2568" spans="1:9" x14ac:dyDescent="0.35">
      <c r="A2568" s="36">
        <v>1548191</v>
      </c>
      <c r="B2568" s="36" t="str">
        <f>VLOOKUP(AllData[[#This Row],[Order]],MM[],3,FALSE)</f>
        <v>V5757321200600</v>
      </c>
      <c r="C2568" s="36">
        <f>VLOOKUP(AllData[[#This Row],[Order]],MM[],2,FALSE)</f>
        <v>236</v>
      </c>
      <c r="D2568" s="36" t="s">
        <v>78</v>
      </c>
      <c r="E2568" s="36" t="s">
        <v>69</v>
      </c>
      <c r="F2568" s="36" t="s">
        <v>70</v>
      </c>
      <c r="G2568" s="36" t="s">
        <v>79</v>
      </c>
      <c r="H2568" s="36">
        <v>20</v>
      </c>
      <c r="I2568" s="36">
        <v>20</v>
      </c>
    </row>
    <row r="2569" spans="1:9" x14ac:dyDescent="0.35">
      <c r="A2569" s="36">
        <v>1548191</v>
      </c>
      <c r="B2569" s="36" t="str">
        <f>VLOOKUP(AllData[[#This Row],[Order]],MM[],3,FALSE)</f>
        <v>V5757321200600</v>
      </c>
      <c r="C2569" s="36">
        <f>VLOOKUP(AllData[[#This Row],[Order]],MM[],2,FALSE)</f>
        <v>236</v>
      </c>
      <c r="D2569" s="36" t="s">
        <v>80</v>
      </c>
      <c r="E2569" s="36" t="s">
        <v>69</v>
      </c>
      <c r="F2569" s="36" t="s">
        <v>70</v>
      </c>
      <c r="G2569" s="36" t="s">
        <v>81</v>
      </c>
      <c r="H2569" s="36">
        <v>20</v>
      </c>
      <c r="I2569" s="36">
        <v>20</v>
      </c>
    </row>
    <row r="2570" spans="1:9" x14ac:dyDescent="0.35">
      <c r="A2570" s="36">
        <v>1548191</v>
      </c>
      <c r="B2570" s="36" t="str">
        <f>VLOOKUP(AllData[[#This Row],[Order]],MM[],3,FALSE)</f>
        <v>V5757321200600</v>
      </c>
      <c r="C2570" s="36">
        <f>VLOOKUP(AllData[[#This Row],[Order]],MM[],2,FALSE)</f>
        <v>236</v>
      </c>
      <c r="D2570" s="36" t="s">
        <v>82</v>
      </c>
      <c r="E2570" s="36" t="s">
        <v>83</v>
      </c>
      <c r="F2570" s="36" t="s">
        <v>84</v>
      </c>
      <c r="G2570" s="36" t="s">
        <v>84</v>
      </c>
      <c r="H2570" s="36">
        <v>801.72</v>
      </c>
      <c r="I2570" s="36">
        <v>450</v>
      </c>
    </row>
    <row r="2571" spans="1:9" x14ac:dyDescent="0.35">
      <c r="A2571" s="36">
        <v>1548191</v>
      </c>
      <c r="B2571" s="36" t="str">
        <f>VLOOKUP(AllData[[#This Row],[Order]],MM[],3,FALSE)</f>
        <v>V5757321200600</v>
      </c>
      <c r="C2571" s="36">
        <f>VLOOKUP(AllData[[#This Row],[Order]],MM[],2,FALSE)</f>
        <v>236</v>
      </c>
      <c r="D2571" s="36" t="s">
        <v>85</v>
      </c>
      <c r="E2571" s="36" t="s">
        <v>86</v>
      </c>
      <c r="F2571" s="36" t="s">
        <v>87</v>
      </c>
      <c r="G2571" s="36" t="s">
        <v>87</v>
      </c>
      <c r="H2571" s="36">
        <v>20</v>
      </c>
      <c r="I2571" s="36">
        <v>20</v>
      </c>
    </row>
    <row r="2572" spans="1:9" x14ac:dyDescent="0.35">
      <c r="A2572" s="36">
        <v>1548191</v>
      </c>
      <c r="B2572" s="36" t="str">
        <f>VLOOKUP(AllData[[#This Row],[Order]],MM[],3,FALSE)</f>
        <v>V5757321200600</v>
      </c>
      <c r="C2572" s="36">
        <f>VLOOKUP(AllData[[#This Row],[Order]],MM[],2,FALSE)</f>
        <v>236</v>
      </c>
      <c r="D2572" s="36" t="s">
        <v>88</v>
      </c>
      <c r="E2572" s="36" t="s">
        <v>89</v>
      </c>
      <c r="F2572" s="36" t="s">
        <v>91</v>
      </c>
      <c r="G2572" s="36" t="s">
        <v>92</v>
      </c>
      <c r="H2572" s="36"/>
      <c r="I2572" s="36">
        <v>0</v>
      </c>
    </row>
    <row r="2573" spans="1:9" x14ac:dyDescent="0.35">
      <c r="A2573" s="36">
        <v>1548191</v>
      </c>
      <c r="B2573" s="36" t="str">
        <f>VLOOKUP(AllData[[#This Row],[Order]],MM[],3,FALSE)</f>
        <v>V5757321200600</v>
      </c>
      <c r="C2573" s="36">
        <f>VLOOKUP(AllData[[#This Row],[Order]],MM[],2,FALSE)</f>
        <v>236</v>
      </c>
      <c r="D2573" s="36" t="s">
        <v>95</v>
      </c>
      <c r="E2573" s="36" t="s">
        <v>61</v>
      </c>
      <c r="F2573" s="36" t="s">
        <v>63</v>
      </c>
      <c r="G2573" s="36" t="s">
        <v>96</v>
      </c>
      <c r="H2573" s="36">
        <v>17.8</v>
      </c>
      <c r="I2573" s="36">
        <v>40</v>
      </c>
    </row>
    <row r="2574" spans="1:9" x14ac:dyDescent="0.35">
      <c r="A2574" s="36">
        <v>1548191</v>
      </c>
      <c r="B2574" s="36" t="str">
        <f>VLOOKUP(AllData[[#This Row],[Order]],MM[],3,FALSE)</f>
        <v>V5757321200600</v>
      </c>
      <c r="C2574" s="36">
        <f>VLOOKUP(AllData[[#This Row],[Order]],MM[],2,FALSE)</f>
        <v>236</v>
      </c>
      <c r="D2574" s="36" t="s">
        <v>97</v>
      </c>
      <c r="E2574" s="36" t="s">
        <v>69</v>
      </c>
      <c r="F2574" s="36" t="s">
        <v>70</v>
      </c>
      <c r="G2574" s="36" t="s">
        <v>98</v>
      </c>
      <c r="H2574" s="36">
        <v>20</v>
      </c>
      <c r="I2574" s="36">
        <v>20</v>
      </c>
    </row>
    <row r="2575" spans="1:9" x14ac:dyDescent="0.35">
      <c r="A2575" s="36">
        <v>1548191</v>
      </c>
      <c r="B2575" s="36" t="str">
        <f>VLOOKUP(AllData[[#This Row],[Order]],MM[],3,FALSE)</f>
        <v>V5757321200600</v>
      </c>
      <c r="C2575" s="36">
        <f>VLOOKUP(AllData[[#This Row],[Order]],MM[],2,FALSE)</f>
        <v>236</v>
      </c>
      <c r="D2575" s="36" t="s">
        <v>99</v>
      </c>
      <c r="E2575" s="36" t="s">
        <v>69</v>
      </c>
      <c r="F2575" s="36" t="s">
        <v>70</v>
      </c>
      <c r="G2575" s="36" t="s">
        <v>100</v>
      </c>
      <c r="H2575" s="36">
        <v>50</v>
      </c>
      <c r="I2575" s="36">
        <v>50</v>
      </c>
    </row>
    <row r="2576" spans="1:9" x14ac:dyDescent="0.35">
      <c r="A2576" s="36">
        <v>1548191</v>
      </c>
      <c r="B2576" s="36" t="str">
        <f>VLOOKUP(AllData[[#This Row],[Order]],MM[],3,FALSE)</f>
        <v>V5757321200600</v>
      </c>
      <c r="C2576" s="36">
        <f>VLOOKUP(AllData[[#This Row],[Order]],MM[],2,FALSE)</f>
        <v>236</v>
      </c>
      <c r="D2576" s="36" t="s">
        <v>101</v>
      </c>
      <c r="E2576" s="36" t="s">
        <v>102</v>
      </c>
      <c r="F2576" s="36" t="s">
        <v>100</v>
      </c>
      <c r="G2576" s="36" t="s">
        <v>103</v>
      </c>
      <c r="H2576" s="36">
        <v>10</v>
      </c>
      <c r="I2576" s="36">
        <v>10</v>
      </c>
    </row>
    <row r="2577" spans="1:9" x14ac:dyDescent="0.35">
      <c r="A2577" s="36">
        <v>1548191</v>
      </c>
      <c r="B2577" s="36" t="str">
        <f>VLOOKUP(AllData[[#This Row],[Order]],MM[],3,FALSE)</f>
        <v>V5757321200600</v>
      </c>
      <c r="C2577" s="36">
        <f>VLOOKUP(AllData[[#This Row],[Order]],MM[],2,FALSE)</f>
        <v>236</v>
      </c>
      <c r="D2577" s="36" t="s">
        <v>104</v>
      </c>
      <c r="E2577" s="36" t="s">
        <v>102</v>
      </c>
      <c r="F2577" s="36" t="s">
        <v>100</v>
      </c>
      <c r="G2577" s="36" t="s">
        <v>106</v>
      </c>
      <c r="H2577" s="36">
        <v>10</v>
      </c>
      <c r="I2577" s="36">
        <v>10</v>
      </c>
    </row>
    <row r="2578" spans="1:9" x14ac:dyDescent="0.35">
      <c r="A2578" s="36">
        <v>1548191</v>
      </c>
      <c r="B2578" s="36" t="str">
        <f>VLOOKUP(AllData[[#This Row],[Order]],MM[],3,FALSE)</f>
        <v>V5757321200600</v>
      </c>
      <c r="C2578" s="36">
        <f>VLOOKUP(AllData[[#This Row],[Order]],MM[],2,FALSE)</f>
        <v>236</v>
      </c>
      <c r="D2578" s="36" t="s">
        <v>60</v>
      </c>
      <c r="E2578" s="36" t="s">
        <v>61</v>
      </c>
      <c r="F2578" s="36" t="s">
        <v>63</v>
      </c>
      <c r="G2578" s="36" t="s">
        <v>108</v>
      </c>
      <c r="H2578" s="36">
        <v>1222.8</v>
      </c>
      <c r="I2578" s="36">
        <v>1</v>
      </c>
    </row>
    <row r="2579" spans="1:9" x14ac:dyDescent="0.35">
      <c r="A2579" s="36">
        <v>1548191</v>
      </c>
      <c r="B2579" s="36" t="str">
        <f>VLOOKUP(AllData[[#This Row],[Order]],MM[],3,FALSE)</f>
        <v>V5757321200600</v>
      </c>
      <c r="C2579" s="36">
        <f>VLOOKUP(AllData[[#This Row],[Order]],MM[],2,FALSE)</f>
        <v>236</v>
      </c>
      <c r="D2579" s="36" t="s">
        <v>82</v>
      </c>
      <c r="E2579" s="36" t="s">
        <v>83</v>
      </c>
      <c r="F2579" s="36" t="s">
        <v>84</v>
      </c>
      <c r="G2579" s="36" t="s">
        <v>110</v>
      </c>
      <c r="H2579" s="36"/>
      <c r="I2579" s="36">
        <v>5</v>
      </c>
    </row>
    <row r="2580" spans="1:9" x14ac:dyDescent="0.35">
      <c r="A2580" s="36">
        <v>1548192</v>
      </c>
      <c r="B2580" s="36" t="str">
        <f>VLOOKUP(AllData[[#This Row],[Order]],MM[],3,FALSE)</f>
        <v>V5757341200400</v>
      </c>
      <c r="C2580" s="36">
        <f>VLOOKUP(AllData[[#This Row],[Order]],MM[],2,FALSE)</f>
        <v>236</v>
      </c>
      <c r="D2580" s="36" t="s">
        <v>60</v>
      </c>
      <c r="E2580" s="36" t="s">
        <v>61</v>
      </c>
      <c r="F2580" s="36" t="s">
        <v>63</v>
      </c>
      <c r="G2580" s="36" t="s">
        <v>64</v>
      </c>
      <c r="H2580" s="36">
        <v>26.8</v>
      </c>
      <c r="I2580" s="36">
        <v>20</v>
      </c>
    </row>
    <row r="2581" spans="1:9" x14ac:dyDescent="0.35">
      <c r="A2581" s="36">
        <v>1548192</v>
      </c>
      <c r="B2581" s="36" t="str">
        <f>VLOOKUP(AllData[[#This Row],[Order]],MM[],3,FALSE)</f>
        <v>V5757341200400</v>
      </c>
      <c r="C2581" s="36">
        <f>VLOOKUP(AllData[[#This Row],[Order]],MM[],2,FALSE)</f>
        <v>236</v>
      </c>
      <c r="D2581" s="36" t="s">
        <v>68</v>
      </c>
      <c r="E2581" s="36" t="s">
        <v>69</v>
      </c>
      <c r="F2581" s="36" t="s">
        <v>70</v>
      </c>
      <c r="G2581" s="36" t="s">
        <v>71</v>
      </c>
      <c r="H2581" s="36">
        <v>30</v>
      </c>
      <c r="I2581" s="36">
        <v>30</v>
      </c>
    </row>
    <row r="2582" spans="1:9" x14ac:dyDescent="0.35">
      <c r="A2582" s="36">
        <v>1548192</v>
      </c>
      <c r="B2582" s="36" t="str">
        <f>VLOOKUP(AllData[[#This Row],[Order]],MM[],3,FALSE)</f>
        <v>V5757341200400</v>
      </c>
      <c r="C2582" s="36">
        <f>VLOOKUP(AllData[[#This Row],[Order]],MM[],2,FALSE)</f>
        <v>236</v>
      </c>
      <c r="D2582" s="36" t="s">
        <v>73</v>
      </c>
      <c r="E2582" s="36" t="s">
        <v>61</v>
      </c>
      <c r="F2582" s="36" t="s">
        <v>63</v>
      </c>
      <c r="G2582" s="36" t="s">
        <v>74</v>
      </c>
      <c r="H2582" s="36">
        <v>283.32000000000005</v>
      </c>
      <c r="I2582" s="36">
        <v>200</v>
      </c>
    </row>
    <row r="2583" spans="1:9" x14ac:dyDescent="0.35">
      <c r="A2583" s="36">
        <v>1548192</v>
      </c>
      <c r="B2583" s="36" t="str">
        <f>VLOOKUP(AllData[[#This Row],[Order]],MM[],3,FALSE)</f>
        <v>V5757341200400</v>
      </c>
      <c r="C2583" s="36">
        <f>VLOOKUP(AllData[[#This Row],[Order]],MM[],2,FALSE)</f>
        <v>236</v>
      </c>
      <c r="D2583" s="36" t="s">
        <v>75</v>
      </c>
      <c r="E2583" s="36" t="s">
        <v>61</v>
      </c>
      <c r="F2583" s="36" t="s">
        <v>63</v>
      </c>
      <c r="G2583" s="36" t="s">
        <v>76</v>
      </c>
      <c r="H2583" s="36">
        <v>836.16</v>
      </c>
      <c r="I2583" s="36">
        <v>500</v>
      </c>
    </row>
    <row r="2584" spans="1:9" x14ac:dyDescent="0.35">
      <c r="A2584" s="36">
        <v>1548192</v>
      </c>
      <c r="B2584" s="36" t="str">
        <f>VLOOKUP(AllData[[#This Row],[Order]],MM[],3,FALSE)</f>
        <v>V5757341200400</v>
      </c>
      <c r="C2584" s="36">
        <f>VLOOKUP(AllData[[#This Row],[Order]],MM[],2,FALSE)</f>
        <v>236</v>
      </c>
      <c r="D2584" s="36" t="s">
        <v>78</v>
      </c>
      <c r="E2584" s="36" t="s">
        <v>69</v>
      </c>
      <c r="F2584" s="36" t="s">
        <v>70</v>
      </c>
      <c r="G2584" s="36" t="s">
        <v>79</v>
      </c>
      <c r="H2584" s="36">
        <v>20</v>
      </c>
      <c r="I2584" s="36">
        <v>20</v>
      </c>
    </row>
    <row r="2585" spans="1:9" x14ac:dyDescent="0.35">
      <c r="A2585" s="36">
        <v>1548192</v>
      </c>
      <c r="B2585" s="36" t="str">
        <f>VLOOKUP(AllData[[#This Row],[Order]],MM[],3,FALSE)</f>
        <v>V5757341200400</v>
      </c>
      <c r="C2585" s="36">
        <f>VLOOKUP(AllData[[#This Row],[Order]],MM[],2,FALSE)</f>
        <v>236</v>
      </c>
      <c r="D2585" s="36" t="s">
        <v>80</v>
      </c>
      <c r="E2585" s="36" t="s">
        <v>69</v>
      </c>
      <c r="F2585" s="36" t="s">
        <v>70</v>
      </c>
      <c r="G2585" s="36" t="s">
        <v>81</v>
      </c>
      <c r="H2585" s="36">
        <v>20</v>
      </c>
      <c r="I2585" s="36">
        <v>20</v>
      </c>
    </row>
    <row r="2586" spans="1:9" x14ac:dyDescent="0.35">
      <c r="A2586" s="36">
        <v>1548192</v>
      </c>
      <c r="B2586" s="36" t="str">
        <f>VLOOKUP(AllData[[#This Row],[Order]],MM[],3,FALSE)</f>
        <v>V5757341200400</v>
      </c>
      <c r="C2586" s="36">
        <f>VLOOKUP(AllData[[#This Row],[Order]],MM[],2,FALSE)</f>
        <v>236</v>
      </c>
      <c r="D2586" s="36" t="s">
        <v>82</v>
      </c>
      <c r="E2586" s="36" t="s">
        <v>83</v>
      </c>
      <c r="F2586" s="36" t="s">
        <v>84</v>
      </c>
      <c r="G2586" s="36" t="s">
        <v>84</v>
      </c>
      <c r="H2586" s="36">
        <v>429.42</v>
      </c>
      <c r="I2586" s="36">
        <v>450</v>
      </c>
    </row>
    <row r="2587" spans="1:9" x14ac:dyDescent="0.35">
      <c r="A2587" s="36">
        <v>1548192</v>
      </c>
      <c r="B2587" s="36" t="str">
        <f>VLOOKUP(AllData[[#This Row],[Order]],MM[],3,FALSE)</f>
        <v>V5757341200400</v>
      </c>
      <c r="C2587" s="36">
        <f>VLOOKUP(AllData[[#This Row],[Order]],MM[],2,FALSE)</f>
        <v>236</v>
      </c>
      <c r="D2587" s="36" t="s">
        <v>85</v>
      </c>
      <c r="E2587" s="36" t="s">
        <v>86</v>
      </c>
      <c r="F2587" s="36" t="s">
        <v>87</v>
      </c>
      <c r="G2587" s="36" t="s">
        <v>87</v>
      </c>
      <c r="H2587" s="36">
        <v>20</v>
      </c>
      <c r="I2587" s="36">
        <v>20</v>
      </c>
    </row>
    <row r="2588" spans="1:9" x14ac:dyDescent="0.35">
      <c r="A2588" s="36">
        <v>1548192</v>
      </c>
      <c r="B2588" s="36" t="str">
        <f>VLOOKUP(AllData[[#This Row],[Order]],MM[],3,FALSE)</f>
        <v>V5757341200400</v>
      </c>
      <c r="C2588" s="36">
        <f>VLOOKUP(AllData[[#This Row],[Order]],MM[],2,FALSE)</f>
        <v>236</v>
      </c>
      <c r="D2588" s="36" t="s">
        <v>88</v>
      </c>
      <c r="E2588" s="36" t="s">
        <v>89</v>
      </c>
      <c r="F2588" s="36" t="s">
        <v>91</v>
      </c>
      <c r="G2588" s="36" t="s">
        <v>92</v>
      </c>
      <c r="H2588" s="36"/>
      <c r="I2588" s="36">
        <v>0</v>
      </c>
    </row>
    <row r="2589" spans="1:9" x14ac:dyDescent="0.35">
      <c r="A2589" s="36">
        <v>1548192</v>
      </c>
      <c r="B2589" s="36" t="str">
        <f>VLOOKUP(AllData[[#This Row],[Order]],MM[],3,FALSE)</f>
        <v>V5757341200400</v>
      </c>
      <c r="C2589" s="36">
        <f>VLOOKUP(AllData[[#This Row],[Order]],MM[],2,FALSE)</f>
        <v>236</v>
      </c>
      <c r="D2589" s="36" t="s">
        <v>95</v>
      </c>
      <c r="E2589" s="36" t="s">
        <v>61</v>
      </c>
      <c r="F2589" s="36" t="s">
        <v>63</v>
      </c>
      <c r="G2589" s="36" t="s">
        <v>96</v>
      </c>
      <c r="H2589" s="36">
        <v>17.667000000000002</v>
      </c>
      <c r="I2589" s="36">
        <v>40</v>
      </c>
    </row>
    <row r="2590" spans="1:9" x14ac:dyDescent="0.35">
      <c r="A2590" s="36">
        <v>1548192</v>
      </c>
      <c r="B2590" s="36" t="str">
        <f>VLOOKUP(AllData[[#This Row],[Order]],MM[],3,FALSE)</f>
        <v>V5757341200400</v>
      </c>
      <c r="C2590" s="36">
        <f>VLOOKUP(AllData[[#This Row],[Order]],MM[],2,FALSE)</f>
        <v>236</v>
      </c>
      <c r="D2590" s="36" t="s">
        <v>97</v>
      </c>
      <c r="E2590" s="36" t="s">
        <v>69</v>
      </c>
      <c r="F2590" s="36" t="s">
        <v>70</v>
      </c>
      <c r="G2590" s="36" t="s">
        <v>98</v>
      </c>
      <c r="H2590" s="36">
        <v>20</v>
      </c>
      <c r="I2590" s="36">
        <v>20</v>
      </c>
    </row>
    <row r="2591" spans="1:9" x14ac:dyDescent="0.35">
      <c r="A2591" s="36">
        <v>1548192</v>
      </c>
      <c r="B2591" s="36" t="str">
        <f>VLOOKUP(AllData[[#This Row],[Order]],MM[],3,FALSE)</f>
        <v>V5757341200400</v>
      </c>
      <c r="C2591" s="36">
        <f>VLOOKUP(AllData[[#This Row],[Order]],MM[],2,FALSE)</f>
        <v>236</v>
      </c>
      <c r="D2591" s="36" t="s">
        <v>99</v>
      </c>
      <c r="E2591" s="36" t="s">
        <v>69</v>
      </c>
      <c r="F2591" s="36" t="s">
        <v>70</v>
      </c>
      <c r="G2591" s="36" t="s">
        <v>100</v>
      </c>
      <c r="H2591" s="36">
        <v>50</v>
      </c>
      <c r="I2591" s="36">
        <v>50</v>
      </c>
    </row>
    <row r="2592" spans="1:9" x14ac:dyDescent="0.35">
      <c r="A2592" s="36">
        <v>1548192</v>
      </c>
      <c r="B2592" s="36" t="str">
        <f>VLOOKUP(AllData[[#This Row],[Order]],MM[],3,FALSE)</f>
        <v>V5757341200400</v>
      </c>
      <c r="C2592" s="36">
        <f>VLOOKUP(AllData[[#This Row],[Order]],MM[],2,FALSE)</f>
        <v>236</v>
      </c>
      <c r="D2592" s="36" t="s">
        <v>101</v>
      </c>
      <c r="E2592" s="36" t="s">
        <v>102</v>
      </c>
      <c r="F2592" s="36" t="s">
        <v>100</v>
      </c>
      <c r="G2592" s="36" t="s">
        <v>103</v>
      </c>
      <c r="H2592" s="36">
        <v>10</v>
      </c>
      <c r="I2592" s="36">
        <v>10</v>
      </c>
    </row>
    <row r="2593" spans="1:9" x14ac:dyDescent="0.35">
      <c r="A2593" s="36">
        <v>1548192</v>
      </c>
      <c r="B2593" s="36" t="str">
        <f>VLOOKUP(AllData[[#This Row],[Order]],MM[],3,FALSE)</f>
        <v>V5757341200400</v>
      </c>
      <c r="C2593" s="36">
        <f>VLOOKUP(AllData[[#This Row],[Order]],MM[],2,FALSE)</f>
        <v>236</v>
      </c>
      <c r="D2593" s="36" t="s">
        <v>104</v>
      </c>
      <c r="E2593" s="36" t="s">
        <v>102</v>
      </c>
      <c r="F2593" s="36" t="s">
        <v>100</v>
      </c>
      <c r="G2593" s="36" t="s">
        <v>106</v>
      </c>
      <c r="H2593" s="36">
        <v>10</v>
      </c>
      <c r="I2593" s="36">
        <v>10</v>
      </c>
    </row>
    <row r="2594" spans="1:9" x14ac:dyDescent="0.35">
      <c r="A2594" s="36">
        <v>1548192</v>
      </c>
      <c r="B2594" s="36" t="str">
        <f>VLOOKUP(AllData[[#This Row],[Order]],MM[],3,FALSE)</f>
        <v>V5757341200400</v>
      </c>
      <c r="C2594" s="36">
        <f>VLOOKUP(AllData[[#This Row],[Order]],MM[],2,FALSE)</f>
        <v>236</v>
      </c>
      <c r="D2594" s="36" t="s">
        <v>60</v>
      </c>
      <c r="E2594" s="36" t="s">
        <v>61</v>
      </c>
      <c r="F2594" s="36" t="s">
        <v>63</v>
      </c>
      <c r="G2594" s="36" t="s">
        <v>108</v>
      </c>
      <c r="H2594" s="36"/>
      <c r="I2594" s="36">
        <v>1</v>
      </c>
    </row>
    <row r="2595" spans="1:9" x14ac:dyDescent="0.35">
      <c r="A2595" s="36">
        <v>1548192</v>
      </c>
      <c r="B2595" s="36" t="str">
        <f>VLOOKUP(AllData[[#This Row],[Order]],MM[],3,FALSE)</f>
        <v>V5757341200400</v>
      </c>
      <c r="C2595" s="36">
        <f>VLOOKUP(AllData[[#This Row],[Order]],MM[],2,FALSE)</f>
        <v>236</v>
      </c>
      <c r="D2595" s="36" t="s">
        <v>82</v>
      </c>
      <c r="E2595" s="36" t="s">
        <v>83</v>
      </c>
      <c r="F2595" s="36" t="s">
        <v>84</v>
      </c>
      <c r="G2595" s="36" t="s">
        <v>110</v>
      </c>
      <c r="H2595" s="36">
        <v>206.28</v>
      </c>
      <c r="I2595" s="36">
        <v>5</v>
      </c>
    </row>
    <row r="2596" spans="1:9" x14ac:dyDescent="0.35">
      <c r="A2596" s="36">
        <v>1548193</v>
      </c>
      <c r="B2596" s="36" t="str">
        <f>VLOOKUP(AllData[[#This Row],[Order]],MM[],3,FALSE)</f>
        <v>V5757341200600</v>
      </c>
      <c r="C2596" s="36">
        <f>VLOOKUP(AllData[[#This Row],[Order]],MM[],2,FALSE)</f>
        <v>236</v>
      </c>
      <c r="D2596" s="36" t="s">
        <v>60</v>
      </c>
      <c r="E2596" s="36" t="s">
        <v>61</v>
      </c>
      <c r="F2596" s="36" t="s">
        <v>63</v>
      </c>
      <c r="G2596" s="36" t="s">
        <v>64</v>
      </c>
      <c r="H2596" s="36">
        <v>40.517000000000003</v>
      </c>
      <c r="I2596" s="36">
        <v>20</v>
      </c>
    </row>
    <row r="2597" spans="1:9" x14ac:dyDescent="0.35">
      <c r="A2597" s="36">
        <v>1548193</v>
      </c>
      <c r="B2597" s="36" t="str">
        <f>VLOOKUP(AllData[[#This Row],[Order]],MM[],3,FALSE)</f>
        <v>V5757341200600</v>
      </c>
      <c r="C2597" s="36">
        <f>VLOOKUP(AllData[[#This Row],[Order]],MM[],2,FALSE)</f>
        <v>236</v>
      </c>
      <c r="D2597" s="36" t="s">
        <v>68</v>
      </c>
      <c r="E2597" s="36" t="s">
        <v>69</v>
      </c>
      <c r="F2597" s="36" t="s">
        <v>70</v>
      </c>
      <c r="G2597" s="36" t="s">
        <v>71</v>
      </c>
      <c r="H2597" s="36">
        <v>30</v>
      </c>
      <c r="I2597" s="36">
        <v>30</v>
      </c>
    </row>
    <row r="2598" spans="1:9" x14ac:dyDescent="0.35">
      <c r="A2598" s="36">
        <v>1548193</v>
      </c>
      <c r="B2598" s="36" t="str">
        <f>VLOOKUP(AllData[[#This Row],[Order]],MM[],3,FALSE)</f>
        <v>V5757341200600</v>
      </c>
      <c r="C2598" s="36">
        <f>VLOOKUP(AllData[[#This Row],[Order]],MM[],2,FALSE)</f>
        <v>236</v>
      </c>
      <c r="D2598" s="36" t="s">
        <v>73</v>
      </c>
      <c r="E2598" s="36" t="s">
        <v>61</v>
      </c>
      <c r="F2598" s="36" t="s">
        <v>63</v>
      </c>
      <c r="G2598" s="36" t="s">
        <v>74</v>
      </c>
      <c r="H2598" s="36">
        <v>286.74700000000001</v>
      </c>
      <c r="I2598" s="36">
        <v>200</v>
      </c>
    </row>
    <row r="2599" spans="1:9" x14ac:dyDescent="0.35">
      <c r="A2599" s="36">
        <v>1548193</v>
      </c>
      <c r="B2599" s="36" t="str">
        <f>VLOOKUP(AllData[[#This Row],[Order]],MM[],3,FALSE)</f>
        <v>V5757341200600</v>
      </c>
      <c r="C2599" s="36">
        <f>VLOOKUP(AllData[[#This Row],[Order]],MM[],2,FALSE)</f>
        <v>236</v>
      </c>
      <c r="D2599" s="36" t="s">
        <v>75</v>
      </c>
      <c r="E2599" s="36" t="s">
        <v>61</v>
      </c>
      <c r="F2599" s="36" t="s">
        <v>63</v>
      </c>
      <c r="G2599" s="36" t="s">
        <v>76</v>
      </c>
      <c r="H2599" s="36">
        <v>1124.6399999999999</v>
      </c>
      <c r="I2599" s="36">
        <v>500</v>
      </c>
    </row>
    <row r="2600" spans="1:9" x14ac:dyDescent="0.35">
      <c r="A2600" s="36">
        <v>1548193</v>
      </c>
      <c r="B2600" s="36" t="str">
        <f>VLOOKUP(AllData[[#This Row],[Order]],MM[],3,FALSE)</f>
        <v>V5757341200600</v>
      </c>
      <c r="C2600" s="36">
        <f>VLOOKUP(AllData[[#This Row],[Order]],MM[],2,FALSE)</f>
        <v>236</v>
      </c>
      <c r="D2600" s="36" t="s">
        <v>78</v>
      </c>
      <c r="E2600" s="36" t="s">
        <v>69</v>
      </c>
      <c r="F2600" s="36" t="s">
        <v>70</v>
      </c>
      <c r="G2600" s="36" t="s">
        <v>79</v>
      </c>
      <c r="H2600" s="36">
        <v>20</v>
      </c>
      <c r="I2600" s="36">
        <v>20</v>
      </c>
    </row>
    <row r="2601" spans="1:9" x14ac:dyDescent="0.35">
      <c r="A2601" s="36">
        <v>1548193</v>
      </c>
      <c r="B2601" s="36" t="str">
        <f>VLOOKUP(AllData[[#This Row],[Order]],MM[],3,FALSE)</f>
        <v>V5757341200600</v>
      </c>
      <c r="C2601" s="36">
        <f>VLOOKUP(AllData[[#This Row],[Order]],MM[],2,FALSE)</f>
        <v>236</v>
      </c>
      <c r="D2601" s="36" t="s">
        <v>80</v>
      </c>
      <c r="E2601" s="36" t="s">
        <v>69</v>
      </c>
      <c r="F2601" s="36" t="s">
        <v>70</v>
      </c>
      <c r="G2601" s="36" t="s">
        <v>81</v>
      </c>
      <c r="H2601" s="36">
        <v>20</v>
      </c>
      <c r="I2601" s="36">
        <v>20</v>
      </c>
    </row>
    <row r="2602" spans="1:9" x14ac:dyDescent="0.35">
      <c r="A2602" s="36">
        <v>1548193</v>
      </c>
      <c r="B2602" s="36" t="str">
        <f>VLOOKUP(AllData[[#This Row],[Order]],MM[],3,FALSE)</f>
        <v>V5757341200600</v>
      </c>
      <c r="C2602" s="36">
        <f>VLOOKUP(AllData[[#This Row],[Order]],MM[],2,FALSE)</f>
        <v>236</v>
      </c>
      <c r="D2602" s="36" t="s">
        <v>82</v>
      </c>
      <c r="E2602" s="36" t="s">
        <v>83</v>
      </c>
      <c r="F2602" s="36" t="s">
        <v>84</v>
      </c>
      <c r="G2602" s="36" t="s">
        <v>84</v>
      </c>
      <c r="H2602" s="36">
        <v>527.46</v>
      </c>
      <c r="I2602" s="36">
        <v>450</v>
      </c>
    </row>
    <row r="2603" spans="1:9" x14ac:dyDescent="0.35">
      <c r="A2603" s="36">
        <v>1548193</v>
      </c>
      <c r="B2603" s="36" t="str">
        <f>VLOOKUP(AllData[[#This Row],[Order]],MM[],3,FALSE)</f>
        <v>V5757341200600</v>
      </c>
      <c r="C2603" s="36">
        <f>VLOOKUP(AllData[[#This Row],[Order]],MM[],2,FALSE)</f>
        <v>236</v>
      </c>
      <c r="D2603" s="36" t="s">
        <v>85</v>
      </c>
      <c r="E2603" s="36" t="s">
        <v>86</v>
      </c>
      <c r="F2603" s="36" t="s">
        <v>87</v>
      </c>
      <c r="G2603" s="36" t="s">
        <v>87</v>
      </c>
      <c r="H2603" s="36">
        <v>20</v>
      </c>
      <c r="I2603" s="36">
        <v>20</v>
      </c>
    </row>
    <row r="2604" spans="1:9" x14ac:dyDescent="0.35">
      <c r="A2604" s="36">
        <v>1548193</v>
      </c>
      <c r="B2604" s="36" t="str">
        <f>VLOOKUP(AllData[[#This Row],[Order]],MM[],3,FALSE)</f>
        <v>V5757341200600</v>
      </c>
      <c r="C2604" s="36">
        <f>VLOOKUP(AllData[[#This Row],[Order]],MM[],2,FALSE)</f>
        <v>236</v>
      </c>
      <c r="D2604" s="36" t="s">
        <v>88</v>
      </c>
      <c r="E2604" s="36" t="s">
        <v>89</v>
      </c>
      <c r="F2604" s="36" t="s">
        <v>91</v>
      </c>
      <c r="G2604" s="36" t="s">
        <v>92</v>
      </c>
      <c r="H2604" s="36"/>
      <c r="I2604" s="36">
        <v>0</v>
      </c>
    </row>
    <row r="2605" spans="1:9" x14ac:dyDescent="0.35">
      <c r="A2605" s="36">
        <v>1548193</v>
      </c>
      <c r="B2605" s="36" t="str">
        <f>VLOOKUP(AllData[[#This Row],[Order]],MM[],3,FALSE)</f>
        <v>V5757341200600</v>
      </c>
      <c r="C2605" s="36">
        <f>VLOOKUP(AllData[[#This Row],[Order]],MM[],2,FALSE)</f>
        <v>236</v>
      </c>
      <c r="D2605" s="36" t="s">
        <v>95</v>
      </c>
      <c r="E2605" s="36" t="s">
        <v>61</v>
      </c>
      <c r="F2605" s="36" t="s">
        <v>63</v>
      </c>
      <c r="G2605" s="36" t="s">
        <v>96</v>
      </c>
      <c r="H2605" s="36">
        <v>9.6</v>
      </c>
      <c r="I2605" s="36">
        <v>40</v>
      </c>
    </row>
    <row r="2606" spans="1:9" x14ac:dyDescent="0.35">
      <c r="A2606" s="36">
        <v>1548193</v>
      </c>
      <c r="B2606" s="36" t="str">
        <f>VLOOKUP(AllData[[#This Row],[Order]],MM[],3,FALSE)</f>
        <v>V5757341200600</v>
      </c>
      <c r="C2606" s="36">
        <f>VLOOKUP(AllData[[#This Row],[Order]],MM[],2,FALSE)</f>
        <v>236</v>
      </c>
      <c r="D2606" s="36" t="s">
        <v>97</v>
      </c>
      <c r="E2606" s="36" t="s">
        <v>69</v>
      </c>
      <c r="F2606" s="36" t="s">
        <v>70</v>
      </c>
      <c r="G2606" s="36" t="s">
        <v>98</v>
      </c>
      <c r="H2606" s="36">
        <v>20</v>
      </c>
      <c r="I2606" s="36">
        <v>20</v>
      </c>
    </row>
    <row r="2607" spans="1:9" x14ac:dyDescent="0.35">
      <c r="A2607" s="36">
        <v>1548193</v>
      </c>
      <c r="B2607" s="36" t="str">
        <f>VLOOKUP(AllData[[#This Row],[Order]],MM[],3,FALSE)</f>
        <v>V5757341200600</v>
      </c>
      <c r="C2607" s="36">
        <f>VLOOKUP(AllData[[#This Row],[Order]],MM[],2,FALSE)</f>
        <v>236</v>
      </c>
      <c r="D2607" s="36" t="s">
        <v>99</v>
      </c>
      <c r="E2607" s="36" t="s">
        <v>69</v>
      </c>
      <c r="F2607" s="36" t="s">
        <v>70</v>
      </c>
      <c r="G2607" s="36" t="s">
        <v>100</v>
      </c>
      <c r="H2607" s="36">
        <v>50</v>
      </c>
      <c r="I2607" s="36">
        <v>50</v>
      </c>
    </row>
    <row r="2608" spans="1:9" x14ac:dyDescent="0.35">
      <c r="A2608" s="36">
        <v>1548193</v>
      </c>
      <c r="B2608" s="36" t="str">
        <f>VLOOKUP(AllData[[#This Row],[Order]],MM[],3,FALSE)</f>
        <v>V5757341200600</v>
      </c>
      <c r="C2608" s="36">
        <f>VLOOKUP(AllData[[#This Row],[Order]],MM[],2,FALSE)</f>
        <v>236</v>
      </c>
      <c r="D2608" s="36" t="s">
        <v>101</v>
      </c>
      <c r="E2608" s="36" t="s">
        <v>102</v>
      </c>
      <c r="F2608" s="36" t="s">
        <v>100</v>
      </c>
      <c r="G2608" s="36" t="s">
        <v>103</v>
      </c>
      <c r="H2608" s="36">
        <v>10</v>
      </c>
      <c r="I2608" s="36">
        <v>10</v>
      </c>
    </row>
    <row r="2609" spans="1:9" x14ac:dyDescent="0.35">
      <c r="A2609" s="36">
        <v>1548193</v>
      </c>
      <c r="B2609" s="36" t="str">
        <f>VLOOKUP(AllData[[#This Row],[Order]],MM[],3,FALSE)</f>
        <v>V5757341200600</v>
      </c>
      <c r="C2609" s="36">
        <f>VLOOKUP(AllData[[#This Row],[Order]],MM[],2,FALSE)</f>
        <v>236</v>
      </c>
      <c r="D2609" s="36" t="s">
        <v>104</v>
      </c>
      <c r="E2609" s="36" t="s">
        <v>102</v>
      </c>
      <c r="F2609" s="36" t="s">
        <v>100</v>
      </c>
      <c r="G2609" s="36" t="s">
        <v>106</v>
      </c>
      <c r="H2609" s="36">
        <v>10</v>
      </c>
      <c r="I2609" s="36">
        <v>10</v>
      </c>
    </row>
    <row r="2610" spans="1:9" x14ac:dyDescent="0.35">
      <c r="A2610" s="36">
        <v>1548193</v>
      </c>
      <c r="B2610" s="36" t="str">
        <f>VLOOKUP(AllData[[#This Row],[Order]],MM[],3,FALSE)</f>
        <v>V5757341200600</v>
      </c>
      <c r="C2610" s="36">
        <f>VLOOKUP(AllData[[#This Row],[Order]],MM[],2,FALSE)</f>
        <v>236</v>
      </c>
      <c r="D2610" s="36" t="s">
        <v>60</v>
      </c>
      <c r="E2610" s="36" t="s">
        <v>61</v>
      </c>
      <c r="F2610" s="36" t="s">
        <v>63</v>
      </c>
      <c r="G2610" s="36" t="s">
        <v>108</v>
      </c>
      <c r="H2610" s="36">
        <v>290.76</v>
      </c>
      <c r="I2610" s="36">
        <v>1</v>
      </c>
    </row>
    <row r="2611" spans="1:9" x14ac:dyDescent="0.35">
      <c r="A2611" s="36">
        <v>1548193</v>
      </c>
      <c r="B2611" s="36" t="str">
        <f>VLOOKUP(AllData[[#This Row],[Order]],MM[],3,FALSE)</f>
        <v>V5757341200600</v>
      </c>
      <c r="C2611" s="36">
        <f>VLOOKUP(AllData[[#This Row],[Order]],MM[],2,FALSE)</f>
        <v>236</v>
      </c>
      <c r="D2611" s="36" t="s">
        <v>82</v>
      </c>
      <c r="E2611" s="36" t="s">
        <v>83</v>
      </c>
      <c r="F2611" s="36" t="s">
        <v>84</v>
      </c>
      <c r="G2611" s="36" t="s">
        <v>110</v>
      </c>
      <c r="H2611" s="36"/>
      <c r="I2611" s="36">
        <v>5</v>
      </c>
    </row>
    <row r="2612" spans="1:9" x14ac:dyDescent="0.35">
      <c r="A2612" s="36">
        <v>1549225</v>
      </c>
      <c r="B2612" s="36" t="str">
        <f>VLOOKUP(AllData[[#This Row],[Order]],MM[],3,FALSE)</f>
        <v>V5757301200200Q</v>
      </c>
      <c r="C2612" s="36">
        <f>VLOOKUP(AllData[[#This Row],[Order]],MM[],2,FALSE)</f>
        <v>237</v>
      </c>
      <c r="D2612" s="36" t="s">
        <v>60</v>
      </c>
      <c r="E2612" s="36" t="s">
        <v>61</v>
      </c>
      <c r="F2612" s="36" t="s">
        <v>63</v>
      </c>
      <c r="G2612" s="36" t="s">
        <v>64</v>
      </c>
      <c r="H2612" s="36">
        <v>15.266999999999999</v>
      </c>
      <c r="I2612" s="36">
        <v>20</v>
      </c>
    </row>
    <row r="2613" spans="1:9" x14ac:dyDescent="0.35">
      <c r="A2613" s="36">
        <v>1549225</v>
      </c>
      <c r="B2613" s="36" t="str">
        <f>VLOOKUP(AllData[[#This Row],[Order]],MM[],3,FALSE)</f>
        <v>V5757301200200Q</v>
      </c>
      <c r="C2613" s="36">
        <f>VLOOKUP(AllData[[#This Row],[Order]],MM[],2,FALSE)</f>
        <v>237</v>
      </c>
      <c r="D2613" s="36" t="s">
        <v>68</v>
      </c>
      <c r="E2613" s="36" t="s">
        <v>69</v>
      </c>
      <c r="F2613" s="36" t="s">
        <v>70</v>
      </c>
      <c r="G2613" s="36" t="s">
        <v>71</v>
      </c>
      <c r="H2613" s="36">
        <v>30</v>
      </c>
      <c r="I2613" s="36">
        <v>30</v>
      </c>
    </row>
    <row r="2614" spans="1:9" x14ac:dyDescent="0.35">
      <c r="A2614" s="36">
        <v>1549225</v>
      </c>
      <c r="B2614" s="36" t="str">
        <f>VLOOKUP(AllData[[#This Row],[Order]],MM[],3,FALSE)</f>
        <v>V5757301200200Q</v>
      </c>
      <c r="C2614" s="36">
        <f>VLOOKUP(AllData[[#This Row],[Order]],MM[],2,FALSE)</f>
        <v>237</v>
      </c>
      <c r="D2614" s="36" t="s">
        <v>73</v>
      </c>
      <c r="E2614" s="36" t="s">
        <v>61</v>
      </c>
      <c r="F2614" s="36" t="s">
        <v>63</v>
      </c>
      <c r="G2614" s="36" t="s">
        <v>74</v>
      </c>
      <c r="H2614" s="36">
        <v>212.10000000000002</v>
      </c>
      <c r="I2614" s="36">
        <v>200</v>
      </c>
    </row>
    <row r="2615" spans="1:9" x14ac:dyDescent="0.35">
      <c r="A2615" s="36">
        <v>1549225</v>
      </c>
      <c r="B2615" s="36" t="str">
        <f>VLOOKUP(AllData[[#This Row],[Order]],MM[],3,FALSE)</f>
        <v>V5757301200200Q</v>
      </c>
      <c r="C2615" s="36">
        <f>VLOOKUP(AllData[[#This Row],[Order]],MM[],2,FALSE)</f>
        <v>237</v>
      </c>
      <c r="D2615" s="36" t="s">
        <v>75</v>
      </c>
      <c r="E2615" s="36" t="s">
        <v>61</v>
      </c>
      <c r="F2615" s="36" t="s">
        <v>63</v>
      </c>
      <c r="G2615" s="36" t="s">
        <v>76</v>
      </c>
      <c r="H2615" s="36">
        <v>236.58</v>
      </c>
      <c r="I2615" s="36">
        <v>500</v>
      </c>
    </row>
    <row r="2616" spans="1:9" x14ac:dyDescent="0.35">
      <c r="A2616" s="36">
        <v>1549225</v>
      </c>
      <c r="B2616" s="36" t="str">
        <f>VLOOKUP(AllData[[#This Row],[Order]],MM[],3,FALSE)</f>
        <v>V5757301200200Q</v>
      </c>
      <c r="C2616" s="36">
        <f>VLOOKUP(AllData[[#This Row],[Order]],MM[],2,FALSE)</f>
        <v>237</v>
      </c>
      <c r="D2616" s="36" t="s">
        <v>78</v>
      </c>
      <c r="E2616" s="36" t="s">
        <v>69</v>
      </c>
      <c r="F2616" s="36" t="s">
        <v>70</v>
      </c>
      <c r="G2616" s="36" t="s">
        <v>79</v>
      </c>
      <c r="H2616" s="36">
        <v>20</v>
      </c>
      <c r="I2616" s="36">
        <v>20</v>
      </c>
    </row>
    <row r="2617" spans="1:9" x14ac:dyDescent="0.35">
      <c r="A2617" s="36">
        <v>1549225</v>
      </c>
      <c r="B2617" s="36" t="str">
        <f>VLOOKUP(AllData[[#This Row],[Order]],MM[],3,FALSE)</f>
        <v>V5757301200200Q</v>
      </c>
      <c r="C2617" s="36">
        <f>VLOOKUP(AllData[[#This Row],[Order]],MM[],2,FALSE)</f>
        <v>237</v>
      </c>
      <c r="D2617" s="36" t="s">
        <v>80</v>
      </c>
      <c r="E2617" s="36" t="s">
        <v>69</v>
      </c>
      <c r="F2617" s="36" t="s">
        <v>70</v>
      </c>
      <c r="G2617" s="36" t="s">
        <v>81</v>
      </c>
      <c r="H2617" s="36">
        <v>20</v>
      </c>
      <c r="I2617" s="36">
        <v>20</v>
      </c>
    </row>
    <row r="2618" spans="1:9" x14ac:dyDescent="0.35">
      <c r="A2618" s="36">
        <v>1549225</v>
      </c>
      <c r="B2618" s="36" t="str">
        <f>VLOOKUP(AllData[[#This Row],[Order]],MM[],3,FALSE)</f>
        <v>V5757301200200Q</v>
      </c>
      <c r="C2618" s="36">
        <f>VLOOKUP(AllData[[#This Row],[Order]],MM[],2,FALSE)</f>
        <v>237</v>
      </c>
      <c r="D2618" s="36" t="s">
        <v>82</v>
      </c>
      <c r="E2618" s="36" t="s">
        <v>83</v>
      </c>
      <c r="F2618" s="36" t="s">
        <v>84</v>
      </c>
      <c r="G2618" s="36" t="s">
        <v>84</v>
      </c>
      <c r="H2618" s="36">
        <v>336.24</v>
      </c>
      <c r="I2618" s="36">
        <v>450</v>
      </c>
    </row>
    <row r="2619" spans="1:9" x14ac:dyDescent="0.35">
      <c r="A2619" s="36">
        <v>1549225</v>
      </c>
      <c r="B2619" s="36" t="str">
        <f>VLOOKUP(AllData[[#This Row],[Order]],MM[],3,FALSE)</f>
        <v>V5757301200200Q</v>
      </c>
      <c r="C2619" s="36">
        <f>VLOOKUP(AllData[[#This Row],[Order]],MM[],2,FALSE)</f>
        <v>237</v>
      </c>
      <c r="D2619" s="36" t="s">
        <v>85</v>
      </c>
      <c r="E2619" s="36" t="s">
        <v>86</v>
      </c>
      <c r="F2619" s="36" t="s">
        <v>87</v>
      </c>
      <c r="G2619" s="36" t="s">
        <v>87</v>
      </c>
      <c r="H2619" s="36">
        <v>20</v>
      </c>
      <c r="I2619" s="36">
        <v>20</v>
      </c>
    </row>
    <row r="2620" spans="1:9" x14ac:dyDescent="0.35">
      <c r="A2620" s="36">
        <v>1549225</v>
      </c>
      <c r="B2620" s="36" t="str">
        <f>VLOOKUP(AllData[[#This Row],[Order]],MM[],3,FALSE)</f>
        <v>V5757301200200Q</v>
      </c>
      <c r="C2620" s="36">
        <f>VLOOKUP(AllData[[#This Row],[Order]],MM[],2,FALSE)</f>
        <v>237</v>
      </c>
      <c r="D2620" s="36" t="s">
        <v>88</v>
      </c>
      <c r="E2620" s="36" t="s">
        <v>89</v>
      </c>
      <c r="F2620" s="36" t="s">
        <v>91</v>
      </c>
      <c r="G2620" s="36" t="s">
        <v>92</v>
      </c>
      <c r="H2620" s="36"/>
      <c r="I2620" s="36">
        <v>0</v>
      </c>
    </row>
    <row r="2621" spans="1:9" x14ac:dyDescent="0.35">
      <c r="A2621" s="36">
        <v>1549225</v>
      </c>
      <c r="B2621" s="36" t="str">
        <f>VLOOKUP(AllData[[#This Row],[Order]],MM[],3,FALSE)</f>
        <v>V5757301200200Q</v>
      </c>
      <c r="C2621" s="36">
        <f>VLOOKUP(AllData[[#This Row],[Order]],MM[],2,FALSE)</f>
        <v>237</v>
      </c>
      <c r="D2621" s="36" t="s">
        <v>95</v>
      </c>
      <c r="E2621" s="36" t="s">
        <v>61</v>
      </c>
      <c r="F2621" s="36" t="s">
        <v>63</v>
      </c>
      <c r="G2621" s="36" t="s">
        <v>96</v>
      </c>
      <c r="H2621" s="36">
        <v>35.033000000000001</v>
      </c>
      <c r="I2621" s="36">
        <v>40</v>
      </c>
    </row>
    <row r="2622" spans="1:9" x14ac:dyDescent="0.35">
      <c r="A2622" s="36">
        <v>1549225</v>
      </c>
      <c r="B2622" s="36" t="str">
        <f>VLOOKUP(AllData[[#This Row],[Order]],MM[],3,FALSE)</f>
        <v>V5757301200200Q</v>
      </c>
      <c r="C2622" s="36">
        <f>VLOOKUP(AllData[[#This Row],[Order]],MM[],2,FALSE)</f>
        <v>237</v>
      </c>
      <c r="D2622" s="36" t="s">
        <v>97</v>
      </c>
      <c r="E2622" s="36" t="s">
        <v>69</v>
      </c>
      <c r="F2622" s="36" t="s">
        <v>70</v>
      </c>
      <c r="G2622" s="36" t="s">
        <v>98</v>
      </c>
      <c r="H2622" s="36">
        <v>20</v>
      </c>
      <c r="I2622" s="36">
        <v>20</v>
      </c>
    </row>
    <row r="2623" spans="1:9" x14ac:dyDescent="0.35">
      <c r="A2623" s="36">
        <v>1549225</v>
      </c>
      <c r="B2623" s="36" t="str">
        <f>VLOOKUP(AllData[[#This Row],[Order]],MM[],3,FALSE)</f>
        <v>V5757301200200Q</v>
      </c>
      <c r="C2623" s="36">
        <f>VLOOKUP(AllData[[#This Row],[Order]],MM[],2,FALSE)</f>
        <v>237</v>
      </c>
      <c r="D2623" s="36" t="s">
        <v>99</v>
      </c>
      <c r="E2623" s="36" t="s">
        <v>69</v>
      </c>
      <c r="F2623" s="36" t="s">
        <v>70</v>
      </c>
      <c r="G2623" s="36" t="s">
        <v>100</v>
      </c>
      <c r="H2623" s="36">
        <v>50</v>
      </c>
      <c r="I2623" s="36">
        <v>50</v>
      </c>
    </row>
    <row r="2624" spans="1:9" x14ac:dyDescent="0.35">
      <c r="A2624" s="36">
        <v>1549225</v>
      </c>
      <c r="B2624" s="36" t="str">
        <f>VLOOKUP(AllData[[#This Row],[Order]],MM[],3,FALSE)</f>
        <v>V5757301200200Q</v>
      </c>
      <c r="C2624" s="36">
        <f>VLOOKUP(AllData[[#This Row],[Order]],MM[],2,FALSE)</f>
        <v>237</v>
      </c>
      <c r="D2624" s="36" t="s">
        <v>101</v>
      </c>
      <c r="E2624" s="36" t="s">
        <v>102</v>
      </c>
      <c r="F2624" s="36" t="s">
        <v>100</v>
      </c>
      <c r="G2624" s="36" t="s">
        <v>103</v>
      </c>
      <c r="H2624" s="36">
        <v>10</v>
      </c>
      <c r="I2624" s="36">
        <v>10</v>
      </c>
    </row>
    <row r="2625" spans="1:9" x14ac:dyDescent="0.35">
      <c r="A2625" s="36">
        <v>1549225</v>
      </c>
      <c r="B2625" s="36" t="str">
        <f>VLOOKUP(AllData[[#This Row],[Order]],MM[],3,FALSE)</f>
        <v>V5757301200200Q</v>
      </c>
      <c r="C2625" s="36">
        <f>VLOOKUP(AllData[[#This Row],[Order]],MM[],2,FALSE)</f>
        <v>237</v>
      </c>
      <c r="D2625" s="36" t="s">
        <v>104</v>
      </c>
      <c r="E2625" s="36" t="s">
        <v>102</v>
      </c>
      <c r="F2625" s="36" t="s">
        <v>100</v>
      </c>
      <c r="G2625" s="36" t="s">
        <v>106</v>
      </c>
      <c r="H2625" s="36">
        <v>10</v>
      </c>
      <c r="I2625" s="36">
        <v>10</v>
      </c>
    </row>
    <row r="2626" spans="1:9" x14ac:dyDescent="0.35">
      <c r="A2626" s="36">
        <v>1549225</v>
      </c>
      <c r="B2626" s="36" t="str">
        <f>VLOOKUP(AllData[[#This Row],[Order]],MM[],3,FALSE)</f>
        <v>V5757301200200Q</v>
      </c>
      <c r="C2626" s="36">
        <f>VLOOKUP(AllData[[#This Row],[Order]],MM[],2,FALSE)</f>
        <v>237</v>
      </c>
      <c r="D2626" s="36" t="s">
        <v>60</v>
      </c>
      <c r="E2626" s="36" t="s">
        <v>61</v>
      </c>
      <c r="F2626" s="36" t="s">
        <v>63</v>
      </c>
      <c r="G2626" s="36" t="s">
        <v>108</v>
      </c>
      <c r="H2626" s="36">
        <v>35.216999999999999</v>
      </c>
      <c r="I2626" s="36">
        <v>1</v>
      </c>
    </row>
    <row r="2627" spans="1:9" x14ac:dyDescent="0.35">
      <c r="A2627" s="36">
        <v>1549225</v>
      </c>
      <c r="B2627" s="36" t="str">
        <f>VLOOKUP(AllData[[#This Row],[Order]],MM[],3,FALSE)</f>
        <v>V5757301200200Q</v>
      </c>
      <c r="C2627" s="36">
        <f>VLOOKUP(AllData[[#This Row],[Order]],MM[],2,FALSE)</f>
        <v>237</v>
      </c>
      <c r="D2627" s="36" t="s">
        <v>82</v>
      </c>
      <c r="E2627" s="36" t="s">
        <v>83</v>
      </c>
      <c r="F2627" s="36" t="s">
        <v>84</v>
      </c>
      <c r="G2627" s="36" t="s">
        <v>110</v>
      </c>
      <c r="H2627" s="36"/>
      <c r="I2627" s="36">
        <v>5</v>
      </c>
    </row>
    <row r="2628" spans="1:9" x14ac:dyDescent="0.35">
      <c r="A2628" s="36">
        <v>1549226</v>
      </c>
      <c r="B2628" s="36" t="str">
        <f>VLOOKUP(AllData[[#This Row],[Order]],MM[],3,FALSE)</f>
        <v>V5757301200200R</v>
      </c>
      <c r="C2628" s="36">
        <f>VLOOKUP(AllData[[#This Row],[Order]],MM[],2,FALSE)</f>
        <v>237</v>
      </c>
      <c r="D2628" s="36" t="s">
        <v>60</v>
      </c>
      <c r="E2628" s="36" t="s">
        <v>61</v>
      </c>
      <c r="F2628" s="36" t="s">
        <v>63</v>
      </c>
      <c r="G2628" s="36" t="s">
        <v>64</v>
      </c>
      <c r="H2628" s="36">
        <v>14.15</v>
      </c>
      <c r="I2628" s="36">
        <v>20</v>
      </c>
    </row>
    <row r="2629" spans="1:9" x14ac:dyDescent="0.35">
      <c r="A2629" s="36">
        <v>1549226</v>
      </c>
      <c r="B2629" s="36" t="str">
        <f>VLOOKUP(AllData[[#This Row],[Order]],MM[],3,FALSE)</f>
        <v>V5757301200200R</v>
      </c>
      <c r="C2629" s="36">
        <f>VLOOKUP(AllData[[#This Row],[Order]],MM[],2,FALSE)</f>
        <v>237</v>
      </c>
      <c r="D2629" s="36" t="s">
        <v>68</v>
      </c>
      <c r="E2629" s="36" t="s">
        <v>69</v>
      </c>
      <c r="F2629" s="36" t="s">
        <v>70</v>
      </c>
      <c r="G2629" s="36" t="s">
        <v>71</v>
      </c>
      <c r="H2629" s="36">
        <v>30</v>
      </c>
      <c r="I2629" s="36">
        <v>30</v>
      </c>
    </row>
    <row r="2630" spans="1:9" x14ac:dyDescent="0.35">
      <c r="A2630" s="36">
        <v>1549226</v>
      </c>
      <c r="B2630" s="36" t="str">
        <f>VLOOKUP(AllData[[#This Row],[Order]],MM[],3,FALSE)</f>
        <v>V5757301200200R</v>
      </c>
      <c r="C2630" s="36">
        <f>VLOOKUP(AllData[[#This Row],[Order]],MM[],2,FALSE)</f>
        <v>237</v>
      </c>
      <c r="D2630" s="36" t="s">
        <v>73</v>
      </c>
      <c r="E2630" s="36" t="s">
        <v>61</v>
      </c>
      <c r="F2630" s="36" t="s">
        <v>63</v>
      </c>
      <c r="G2630" s="36" t="s">
        <v>74</v>
      </c>
      <c r="H2630" s="36">
        <v>404.88</v>
      </c>
      <c r="I2630" s="36">
        <v>200</v>
      </c>
    </row>
    <row r="2631" spans="1:9" x14ac:dyDescent="0.35">
      <c r="A2631" s="36">
        <v>1549226</v>
      </c>
      <c r="B2631" s="36" t="str">
        <f>VLOOKUP(AllData[[#This Row],[Order]],MM[],3,FALSE)</f>
        <v>V5757301200200R</v>
      </c>
      <c r="C2631" s="36">
        <f>VLOOKUP(AllData[[#This Row],[Order]],MM[],2,FALSE)</f>
        <v>237</v>
      </c>
      <c r="D2631" s="36" t="s">
        <v>75</v>
      </c>
      <c r="E2631" s="36" t="s">
        <v>61</v>
      </c>
      <c r="F2631" s="36" t="s">
        <v>63</v>
      </c>
      <c r="G2631" s="36" t="s">
        <v>76</v>
      </c>
      <c r="H2631" s="36">
        <v>1237.02</v>
      </c>
      <c r="I2631" s="36">
        <v>500</v>
      </c>
    </row>
    <row r="2632" spans="1:9" x14ac:dyDescent="0.35">
      <c r="A2632" s="36">
        <v>1549226</v>
      </c>
      <c r="B2632" s="36" t="str">
        <f>VLOOKUP(AllData[[#This Row],[Order]],MM[],3,FALSE)</f>
        <v>V5757301200200R</v>
      </c>
      <c r="C2632" s="36">
        <f>VLOOKUP(AllData[[#This Row],[Order]],MM[],2,FALSE)</f>
        <v>237</v>
      </c>
      <c r="D2632" s="36" t="s">
        <v>78</v>
      </c>
      <c r="E2632" s="36" t="s">
        <v>69</v>
      </c>
      <c r="F2632" s="36" t="s">
        <v>70</v>
      </c>
      <c r="G2632" s="36" t="s">
        <v>79</v>
      </c>
      <c r="H2632" s="36">
        <v>20</v>
      </c>
      <c r="I2632" s="36">
        <v>20</v>
      </c>
    </row>
    <row r="2633" spans="1:9" x14ac:dyDescent="0.35">
      <c r="A2633" s="36">
        <v>1549226</v>
      </c>
      <c r="B2633" s="36" t="str">
        <f>VLOOKUP(AllData[[#This Row],[Order]],MM[],3,FALSE)</f>
        <v>V5757301200200R</v>
      </c>
      <c r="C2633" s="36">
        <f>VLOOKUP(AllData[[#This Row],[Order]],MM[],2,FALSE)</f>
        <v>237</v>
      </c>
      <c r="D2633" s="36" t="s">
        <v>80</v>
      </c>
      <c r="E2633" s="36" t="s">
        <v>69</v>
      </c>
      <c r="F2633" s="36" t="s">
        <v>70</v>
      </c>
      <c r="G2633" s="36" t="s">
        <v>81</v>
      </c>
      <c r="H2633" s="36">
        <v>20</v>
      </c>
      <c r="I2633" s="36">
        <v>20</v>
      </c>
    </row>
    <row r="2634" spans="1:9" x14ac:dyDescent="0.35">
      <c r="A2634" s="36">
        <v>1549226</v>
      </c>
      <c r="B2634" s="36" t="str">
        <f>VLOOKUP(AllData[[#This Row],[Order]],MM[],3,FALSE)</f>
        <v>V5757301200200R</v>
      </c>
      <c r="C2634" s="36">
        <f>VLOOKUP(AllData[[#This Row],[Order]],MM[],2,FALSE)</f>
        <v>237</v>
      </c>
      <c r="D2634" s="36" t="s">
        <v>82</v>
      </c>
      <c r="E2634" s="36" t="s">
        <v>83</v>
      </c>
      <c r="F2634" s="36" t="s">
        <v>84</v>
      </c>
      <c r="G2634" s="36" t="s">
        <v>84</v>
      </c>
      <c r="H2634" s="36">
        <v>368.34000000000003</v>
      </c>
      <c r="I2634" s="36">
        <v>450</v>
      </c>
    </row>
    <row r="2635" spans="1:9" x14ac:dyDescent="0.35">
      <c r="A2635" s="36">
        <v>1549226</v>
      </c>
      <c r="B2635" s="36" t="str">
        <f>VLOOKUP(AllData[[#This Row],[Order]],MM[],3,FALSE)</f>
        <v>V5757301200200R</v>
      </c>
      <c r="C2635" s="36">
        <f>VLOOKUP(AllData[[#This Row],[Order]],MM[],2,FALSE)</f>
        <v>237</v>
      </c>
      <c r="D2635" s="36" t="s">
        <v>85</v>
      </c>
      <c r="E2635" s="36" t="s">
        <v>86</v>
      </c>
      <c r="F2635" s="36" t="s">
        <v>87</v>
      </c>
      <c r="G2635" s="36" t="s">
        <v>87</v>
      </c>
      <c r="H2635" s="36">
        <v>20</v>
      </c>
      <c r="I2635" s="36">
        <v>20</v>
      </c>
    </row>
    <row r="2636" spans="1:9" x14ac:dyDescent="0.35">
      <c r="A2636" s="36">
        <v>1549226</v>
      </c>
      <c r="B2636" s="36" t="str">
        <f>VLOOKUP(AllData[[#This Row],[Order]],MM[],3,FALSE)</f>
        <v>V5757301200200R</v>
      </c>
      <c r="C2636" s="36">
        <f>VLOOKUP(AllData[[#This Row],[Order]],MM[],2,FALSE)</f>
        <v>237</v>
      </c>
      <c r="D2636" s="36" t="s">
        <v>88</v>
      </c>
      <c r="E2636" s="36" t="s">
        <v>89</v>
      </c>
      <c r="F2636" s="36" t="s">
        <v>91</v>
      </c>
      <c r="G2636" s="36" t="s">
        <v>92</v>
      </c>
      <c r="H2636" s="36"/>
      <c r="I2636" s="36">
        <v>0</v>
      </c>
    </row>
    <row r="2637" spans="1:9" x14ac:dyDescent="0.35">
      <c r="A2637" s="36">
        <v>1549226</v>
      </c>
      <c r="B2637" s="36" t="str">
        <f>VLOOKUP(AllData[[#This Row],[Order]],MM[],3,FALSE)</f>
        <v>V5757301200200R</v>
      </c>
      <c r="C2637" s="36">
        <f>VLOOKUP(AllData[[#This Row],[Order]],MM[],2,FALSE)</f>
        <v>237</v>
      </c>
      <c r="D2637" s="36" t="s">
        <v>95</v>
      </c>
      <c r="E2637" s="36" t="s">
        <v>61</v>
      </c>
      <c r="F2637" s="36" t="s">
        <v>63</v>
      </c>
      <c r="G2637" s="36" t="s">
        <v>96</v>
      </c>
      <c r="H2637" s="36">
        <v>9.9830000000000005</v>
      </c>
      <c r="I2637" s="36">
        <v>40</v>
      </c>
    </row>
    <row r="2638" spans="1:9" x14ac:dyDescent="0.35">
      <c r="A2638" s="36">
        <v>1549226</v>
      </c>
      <c r="B2638" s="36" t="str">
        <f>VLOOKUP(AllData[[#This Row],[Order]],MM[],3,FALSE)</f>
        <v>V5757301200200R</v>
      </c>
      <c r="C2638" s="36">
        <f>VLOOKUP(AllData[[#This Row],[Order]],MM[],2,FALSE)</f>
        <v>237</v>
      </c>
      <c r="D2638" s="36" t="s">
        <v>97</v>
      </c>
      <c r="E2638" s="36" t="s">
        <v>69</v>
      </c>
      <c r="F2638" s="36" t="s">
        <v>70</v>
      </c>
      <c r="G2638" s="36" t="s">
        <v>98</v>
      </c>
      <c r="H2638" s="36">
        <v>20</v>
      </c>
      <c r="I2638" s="36">
        <v>20</v>
      </c>
    </row>
    <row r="2639" spans="1:9" x14ac:dyDescent="0.35">
      <c r="A2639" s="36">
        <v>1549226</v>
      </c>
      <c r="B2639" s="36" t="str">
        <f>VLOOKUP(AllData[[#This Row],[Order]],MM[],3,FALSE)</f>
        <v>V5757301200200R</v>
      </c>
      <c r="C2639" s="36">
        <f>VLOOKUP(AllData[[#This Row],[Order]],MM[],2,FALSE)</f>
        <v>237</v>
      </c>
      <c r="D2639" s="36" t="s">
        <v>99</v>
      </c>
      <c r="E2639" s="36" t="s">
        <v>69</v>
      </c>
      <c r="F2639" s="36" t="s">
        <v>70</v>
      </c>
      <c r="G2639" s="36" t="s">
        <v>100</v>
      </c>
      <c r="H2639" s="36">
        <v>50</v>
      </c>
      <c r="I2639" s="36">
        <v>50</v>
      </c>
    </row>
    <row r="2640" spans="1:9" x14ac:dyDescent="0.35">
      <c r="A2640" s="36">
        <v>1549226</v>
      </c>
      <c r="B2640" s="36" t="str">
        <f>VLOOKUP(AllData[[#This Row],[Order]],MM[],3,FALSE)</f>
        <v>V5757301200200R</v>
      </c>
      <c r="C2640" s="36">
        <f>VLOOKUP(AllData[[#This Row],[Order]],MM[],2,FALSE)</f>
        <v>237</v>
      </c>
      <c r="D2640" s="36" t="s">
        <v>101</v>
      </c>
      <c r="E2640" s="36" t="s">
        <v>102</v>
      </c>
      <c r="F2640" s="36" t="s">
        <v>100</v>
      </c>
      <c r="G2640" s="36" t="s">
        <v>103</v>
      </c>
      <c r="H2640" s="36">
        <v>10</v>
      </c>
      <c r="I2640" s="36">
        <v>10</v>
      </c>
    </row>
    <row r="2641" spans="1:9" x14ac:dyDescent="0.35">
      <c r="A2641" s="36">
        <v>1549226</v>
      </c>
      <c r="B2641" s="36" t="str">
        <f>VLOOKUP(AllData[[#This Row],[Order]],MM[],3,FALSE)</f>
        <v>V5757301200200R</v>
      </c>
      <c r="C2641" s="36">
        <f>VLOOKUP(AllData[[#This Row],[Order]],MM[],2,FALSE)</f>
        <v>237</v>
      </c>
      <c r="D2641" s="36" t="s">
        <v>104</v>
      </c>
      <c r="E2641" s="36" t="s">
        <v>102</v>
      </c>
      <c r="F2641" s="36" t="s">
        <v>100</v>
      </c>
      <c r="G2641" s="36" t="s">
        <v>106</v>
      </c>
      <c r="H2641" s="36">
        <v>10</v>
      </c>
      <c r="I2641" s="36">
        <v>10</v>
      </c>
    </row>
    <row r="2642" spans="1:9" x14ac:dyDescent="0.35">
      <c r="A2642" s="36">
        <v>1549226</v>
      </c>
      <c r="B2642" s="36" t="str">
        <f>VLOOKUP(AllData[[#This Row],[Order]],MM[],3,FALSE)</f>
        <v>V5757301200200R</v>
      </c>
      <c r="C2642" s="36">
        <f>VLOOKUP(AllData[[#This Row],[Order]],MM[],2,FALSE)</f>
        <v>237</v>
      </c>
      <c r="D2642" s="36" t="s">
        <v>60</v>
      </c>
      <c r="E2642" s="36" t="s">
        <v>61</v>
      </c>
      <c r="F2642" s="36" t="s">
        <v>63</v>
      </c>
      <c r="G2642" s="36" t="s">
        <v>108</v>
      </c>
      <c r="H2642" s="36">
        <v>971.94</v>
      </c>
      <c r="I2642" s="36">
        <v>1</v>
      </c>
    </row>
    <row r="2643" spans="1:9" x14ac:dyDescent="0.35">
      <c r="A2643" s="36">
        <v>1549226</v>
      </c>
      <c r="B2643" s="36" t="str">
        <f>VLOOKUP(AllData[[#This Row],[Order]],MM[],3,FALSE)</f>
        <v>V5757301200200R</v>
      </c>
      <c r="C2643" s="36">
        <f>VLOOKUP(AllData[[#This Row],[Order]],MM[],2,FALSE)</f>
        <v>237</v>
      </c>
      <c r="D2643" s="36" t="s">
        <v>82</v>
      </c>
      <c r="E2643" s="36" t="s">
        <v>83</v>
      </c>
      <c r="F2643" s="36" t="s">
        <v>84</v>
      </c>
      <c r="G2643" s="36" t="s">
        <v>110</v>
      </c>
      <c r="H2643" s="36"/>
      <c r="I2643" s="36">
        <v>5</v>
      </c>
    </row>
    <row r="2644" spans="1:9" x14ac:dyDescent="0.35">
      <c r="A2644" s="36">
        <v>1549227</v>
      </c>
      <c r="B2644" s="36" t="str">
        <f>VLOOKUP(AllData[[#This Row],[Order]],MM[],3,FALSE)</f>
        <v>V5757321200400</v>
      </c>
      <c r="C2644" s="36">
        <f>VLOOKUP(AllData[[#This Row],[Order]],MM[],2,FALSE)</f>
        <v>237</v>
      </c>
      <c r="D2644" s="36" t="s">
        <v>60</v>
      </c>
      <c r="E2644" s="36" t="s">
        <v>61</v>
      </c>
      <c r="F2644" s="36" t="s">
        <v>63</v>
      </c>
      <c r="G2644" s="36" t="s">
        <v>64</v>
      </c>
      <c r="H2644" s="36">
        <v>9.4333333333333336</v>
      </c>
      <c r="I2644" s="36">
        <v>20</v>
      </c>
    </row>
    <row r="2645" spans="1:9" x14ac:dyDescent="0.35">
      <c r="A2645" s="36">
        <v>1549227</v>
      </c>
      <c r="B2645" s="36" t="str">
        <f>VLOOKUP(AllData[[#This Row],[Order]],MM[],3,FALSE)</f>
        <v>V5757321200400</v>
      </c>
      <c r="C2645" s="36">
        <f>VLOOKUP(AllData[[#This Row],[Order]],MM[],2,FALSE)</f>
        <v>237</v>
      </c>
      <c r="D2645" s="36" t="s">
        <v>68</v>
      </c>
      <c r="E2645" s="36" t="s">
        <v>69</v>
      </c>
      <c r="F2645" s="36" t="s">
        <v>70</v>
      </c>
      <c r="G2645" s="36" t="s">
        <v>71</v>
      </c>
      <c r="H2645" s="36">
        <v>30</v>
      </c>
      <c r="I2645" s="36">
        <v>30</v>
      </c>
    </row>
    <row r="2646" spans="1:9" x14ac:dyDescent="0.35">
      <c r="A2646" s="36">
        <v>1549227</v>
      </c>
      <c r="B2646" s="36" t="str">
        <f>VLOOKUP(AllData[[#This Row],[Order]],MM[],3,FALSE)</f>
        <v>V5757321200400</v>
      </c>
      <c r="C2646" s="36">
        <f>VLOOKUP(AllData[[#This Row],[Order]],MM[],2,FALSE)</f>
        <v>237</v>
      </c>
      <c r="D2646" s="36" t="s">
        <v>73</v>
      </c>
      <c r="E2646" s="36" t="s">
        <v>61</v>
      </c>
      <c r="F2646" s="36" t="s">
        <v>63</v>
      </c>
      <c r="G2646" s="36" t="s">
        <v>74</v>
      </c>
      <c r="H2646" s="36">
        <v>260.75</v>
      </c>
      <c r="I2646" s="36">
        <v>200</v>
      </c>
    </row>
    <row r="2647" spans="1:9" x14ac:dyDescent="0.35">
      <c r="A2647" s="36">
        <v>1549227</v>
      </c>
      <c r="B2647" s="36" t="str">
        <f>VLOOKUP(AllData[[#This Row],[Order]],MM[],3,FALSE)</f>
        <v>V5757321200400</v>
      </c>
      <c r="C2647" s="36">
        <f>VLOOKUP(AllData[[#This Row],[Order]],MM[],2,FALSE)</f>
        <v>237</v>
      </c>
      <c r="D2647" s="36" t="s">
        <v>75</v>
      </c>
      <c r="E2647" s="36" t="s">
        <v>61</v>
      </c>
      <c r="F2647" s="36" t="s">
        <v>63</v>
      </c>
      <c r="G2647" s="36" t="s">
        <v>76</v>
      </c>
      <c r="H2647" s="36">
        <v>1219.98</v>
      </c>
      <c r="I2647" s="36">
        <v>500</v>
      </c>
    </row>
    <row r="2648" spans="1:9" x14ac:dyDescent="0.35">
      <c r="A2648" s="36">
        <v>1549227</v>
      </c>
      <c r="B2648" s="36" t="str">
        <f>VLOOKUP(AllData[[#This Row],[Order]],MM[],3,FALSE)</f>
        <v>V5757321200400</v>
      </c>
      <c r="C2648" s="36">
        <f>VLOOKUP(AllData[[#This Row],[Order]],MM[],2,FALSE)</f>
        <v>237</v>
      </c>
      <c r="D2648" s="36" t="s">
        <v>78</v>
      </c>
      <c r="E2648" s="36" t="s">
        <v>69</v>
      </c>
      <c r="F2648" s="36" t="s">
        <v>70</v>
      </c>
      <c r="G2648" s="36" t="s">
        <v>79</v>
      </c>
      <c r="H2648" s="36">
        <v>20</v>
      </c>
      <c r="I2648" s="36">
        <v>20</v>
      </c>
    </row>
    <row r="2649" spans="1:9" x14ac:dyDescent="0.35">
      <c r="A2649" s="36">
        <v>1549227</v>
      </c>
      <c r="B2649" s="36" t="str">
        <f>VLOOKUP(AllData[[#This Row],[Order]],MM[],3,FALSE)</f>
        <v>V5757321200400</v>
      </c>
      <c r="C2649" s="36">
        <f>VLOOKUP(AllData[[#This Row],[Order]],MM[],2,FALSE)</f>
        <v>237</v>
      </c>
      <c r="D2649" s="36" t="s">
        <v>80</v>
      </c>
      <c r="E2649" s="36" t="s">
        <v>69</v>
      </c>
      <c r="F2649" s="36" t="s">
        <v>70</v>
      </c>
      <c r="G2649" s="36" t="s">
        <v>81</v>
      </c>
      <c r="H2649" s="36">
        <v>20</v>
      </c>
      <c r="I2649" s="36">
        <v>20</v>
      </c>
    </row>
    <row r="2650" spans="1:9" x14ac:dyDescent="0.35">
      <c r="A2650" s="36">
        <v>1549227</v>
      </c>
      <c r="B2650" s="36" t="str">
        <f>VLOOKUP(AllData[[#This Row],[Order]],MM[],3,FALSE)</f>
        <v>V5757321200400</v>
      </c>
      <c r="C2650" s="36">
        <f>VLOOKUP(AllData[[#This Row],[Order]],MM[],2,FALSE)</f>
        <v>237</v>
      </c>
      <c r="D2650" s="36" t="s">
        <v>82</v>
      </c>
      <c r="E2650" s="36" t="s">
        <v>83</v>
      </c>
      <c r="F2650" s="36" t="s">
        <v>84</v>
      </c>
      <c r="G2650" s="36" t="s">
        <v>84</v>
      </c>
      <c r="H2650" s="36">
        <v>291.83999999999997</v>
      </c>
      <c r="I2650" s="36">
        <v>450</v>
      </c>
    </row>
    <row r="2651" spans="1:9" x14ac:dyDescent="0.35">
      <c r="A2651" s="36">
        <v>1549227</v>
      </c>
      <c r="B2651" s="36" t="str">
        <f>VLOOKUP(AllData[[#This Row],[Order]],MM[],3,FALSE)</f>
        <v>V5757321200400</v>
      </c>
      <c r="C2651" s="36">
        <f>VLOOKUP(AllData[[#This Row],[Order]],MM[],2,FALSE)</f>
        <v>237</v>
      </c>
      <c r="D2651" s="36" t="s">
        <v>85</v>
      </c>
      <c r="E2651" s="36" t="s">
        <v>86</v>
      </c>
      <c r="F2651" s="36" t="s">
        <v>87</v>
      </c>
      <c r="G2651" s="36" t="s">
        <v>87</v>
      </c>
      <c r="H2651" s="36">
        <v>20</v>
      </c>
      <c r="I2651" s="36">
        <v>20</v>
      </c>
    </row>
    <row r="2652" spans="1:9" x14ac:dyDescent="0.35">
      <c r="A2652" s="36">
        <v>1549227</v>
      </c>
      <c r="B2652" s="36" t="str">
        <f>VLOOKUP(AllData[[#This Row],[Order]],MM[],3,FALSE)</f>
        <v>V5757321200400</v>
      </c>
      <c r="C2652" s="36">
        <f>VLOOKUP(AllData[[#This Row],[Order]],MM[],2,FALSE)</f>
        <v>237</v>
      </c>
      <c r="D2652" s="36" t="s">
        <v>95</v>
      </c>
      <c r="E2652" s="36" t="s">
        <v>61</v>
      </c>
      <c r="F2652" s="36" t="s">
        <v>63</v>
      </c>
      <c r="G2652" s="36" t="s">
        <v>96</v>
      </c>
      <c r="H2652" s="36">
        <v>36.067</v>
      </c>
      <c r="I2652" s="36">
        <v>40</v>
      </c>
    </row>
    <row r="2653" spans="1:9" x14ac:dyDescent="0.35">
      <c r="A2653" s="36">
        <v>1549227</v>
      </c>
      <c r="B2653" s="36" t="str">
        <f>VLOOKUP(AllData[[#This Row],[Order]],MM[],3,FALSE)</f>
        <v>V5757321200400</v>
      </c>
      <c r="C2653" s="36">
        <f>VLOOKUP(AllData[[#This Row],[Order]],MM[],2,FALSE)</f>
        <v>237</v>
      </c>
      <c r="D2653" s="36" t="s">
        <v>97</v>
      </c>
      <c r="E2653" s="36" t="s">
        <v>69</v>
      </c>
      <c r="F2653" s="36" t="s">
        <v>70</v>
      </c>
      <c r="G2653" s="36" t="s">
        <v>98</v>
      </c>
      <c r="H2653" s="36">
        <v>20</v>
      </c>
      <c r="I2653" s="36">
        <v>20</v>
      </c>
    </row>
    <row r="2654" spans="1:9" x14ac:dyDescent="0.35">
      <c r="A2654" s="36">
        <v>1549227</v>
      </c>
      <c r="B2654" s="36" t="str">
        <f>VLOOKUP(AllData[[#This Row],[Order]],MM[],3,FALSE)</f>
        <v>V5757321200400</v>
      </c>
      <c r="C2654" s="36">
        <f>VLOOKUP(AllData[[#This Row],[Order]],MM[],2,FALSE)</f>
        <v>237</v>
      </c>
      <c r="D2654" s="36" t="s">
        <v>99</v>
      </c>
      <c r="E2654" s="36" t="s">
        <v>69</v>
      </c>
      <c r="F2654" s="36" t="s">
        <v>70</v>
      </c>
      <c r="G2654" s="36" t="s">
        <v>100</v>
      </c>
      <c r="H2654" s="36">
        <v>50</v>
      </c>
      <c r="I2654" s="36">
        <v>50</v>
      </c>
    </row>
    <row r="2655" spans="1:9" x14ac:dyDescent="0.35">
      <c r="A2655" s="36">
        <v>1549227</v>
      </c>
      <c r="B2655" s="36" t="str">
        <f>VLOOKUP(AllData[[#This Row],[Order]],MM[],3,FALSE)</f>
        <v>V5757321200400</v>
      </c>
      <c r="C2655" s="36">
        <f>VLOOKUP(AllData[[#This Row],[Order]],MM[],2,FALSE)</f>
        <v>237</v>
      </c>
      <c r="D2655" s="36" t="s">
        <v>104</v>
      </c>
      <c r="E2655" s="36" t="s">
        <v>102</v>
      </c>
      <c r="F2655" s="36" t="s">
        <v>100</v>
      </c>
      <c r="G2655" s="36" t="s">
        <v>106</v>
      </c>
      <c r="H2655" s="36">
        <v>10</v>
      </c>
      <c r="I2655" s="36">
        <v>10</v>
      </c>
    </row>
    <row r="2656" spans="1:9" x14ac:dyDescent="0.35">
      <c r="A2656" s="36">
        <v>1549227</v>
      </c>
      <c r="B2656" s="36" t="str">
        <f>VLOOKUP(AllData[[#This Row],[Order]],MM[],3,FALSE)</f>
        <v>V5757321200400</v>
      </c>
      <c r="C2656" s="36">
        <f>VLOOKUP(AllData[[#This Row],[Order]],MM[],2,FALSE)</f>
        <v>237</v>
      </c>
      <c r="D2656" s="36" t="s">
        <v>60</v>
      </c>
      <c r="E2656" s="36" t="s">
        <v>61</v>
      </c>
      <c r="F2656" s="36" t="s">
        <v>63</v>
      </c>
      <c r="G2656" s="36" t="s">
        <v>108</v>
      </c>
      <c r="H2656" s="36">
        <v>471.78000000000003</v>
      </c>
      <c r="I2656" s="36">
        <v>1</v>
      </c>
    </row>
    <row r="2657" spans="1:9" x14ac:dyDescent="0.35">
      <c r="A2657" s="36">
        <v>1549227</v>
      </c>
      <c r="B2657" s="36" t="str">
        <f>VLOOKUP(AllData[[#This Row],[Order]],MM[],3,FALSE)</f>
        <v>V5757321200400</v>
      </c>
      <c r="C2657" s="36">
        <f>VLOOKUP(AllData[[#This Row],[Order]],MM[],2,FALSE)</f>
        <v>237</v>
      </c>
      <c r="D2657" s="36" t="s">
        <v>82</v>
      </c>
      <c r="E2657" s="36" t="s">
        <v>83</v>
      </c>
      <c r="F2657" s="36" t="s">
        <v>84</v>
      </c>
      <c r="G2657" s="36" t="s">
        <v>110</v>
      </c>
      <c r="H2657" s="36"/>
      <c r="I2657" s="36">
        <v>5</v>
      </c>
    </row>
    <row r="2658" spans="1:9" x14ac:dyDescent="0.35">
      <c r="A2658" s="36">
        <v>1549228</v>
      </c>
      <c r="B2658" s="36" t="str">
        <f>VLOOKUP(AllData[[#This Row],[Order]],MM[],3,FALSE)</f>
        <v>V5757321200600</v>
      </c>
      <c r="C2658" s="36">
        <f>VLOOKUP(AllData[[#This Row],[Order]],MM[],2,FALSE)</f>
        <v>237</v>
      </c>
      <c r="D2658" s="36" t="s">
        <v>60</v>
      </c>
      <c r="E2658" s="36" t="s">
        <v>61</v>
      </c>
      <c r="F2658" s="36" t="s">
        <v>63</v>
      </c>
      <c r="G2658" s="36" t="s">
        <v>139</v>
      </c>
      <c r="H2658" s="36">
        <v>18.7</v>
      </c>
      <c r="I2658" s="36">
        <v>20</v>
      </c>
    </row>
    <row r="2659" spans="1:9" x14ac:dyDescent="0.35">
      <c r="A2659" s="36">
        <v>1549228</v>
      </c>
      <c r="B2659" s="36" t="str">
        <f>VLOOKUP(AllData[[#This Row],[Order]],MM[],3,FALSE)</f>
        <v>V5757321200600</v>
      </c>
      <c r="C2659" s="36">
        <f>VLOOKUP(AllData[[#This Row],[Order]],MM[],2,FALSE)</f>
        <v>237</v>
      </c>
      <c r="D2659" s="36" t="s">
        <v>68</v>
      </c>
      <c r="E2659" s="36" t="s">
        <v>69</v>
      </c>
      <c r="F2659" s="36" t="s">
        <v>70</v>
      </c>
      <c r="G2659" s="36" t="s">
        <v>71</v>
      </c>
      <c r="H2659" s="36">
        <v>30</v>
      </c>
      <c r="I2659" s="36">
        <v>30</v>
      </c>
    </row>
    <row r="2660" spans="1:9" x14ac:dyDescent="0.35">
      <c r="A2660" s="36">
        <v>1549228</v>
      </c>
      <c r="B2660" s="36" t="str">
        <f>VLOOKUP(AllData[[#This Row],[Order]],MM[],3,FALSE)</f>
        <v>V5757321200600</v>
      </c>
      <c r="C2660" s="36">
        <f>VLOOKUP(AllData[[#This Row],[Order]],MM[],2,FALSE)</f>
        <v>237</v>
      </c>
      <c r="D2660" s="36" t="s">
        <v>73</v>
      </c>
      <c r="E2660" s="36" t="s">
        <v>61</v>
      </c>
      <c r="F2660" s="36" t="s">
        <v>63</v>
      </c>
      <c r="G2660" s="36" t="s">
        <v>74</v>
      </c>
      <c r="H2660" s="36">
        <v>523.20000000000005</v>
      </c>
      <c r="I2660" s="36">
        <v>200</v>
      </c>
    </row>
    <row r="2661" spans="1:9" x14ac:dyDescent="0.35">
      <c r="A2661" s="36">
        <v>1549228</v>
      </c>
      <c r="B2661" s="36" t="str">
        <f>VLOOKUP(AllData[[#This Row],[Order]],MM[],3,FALSE)</f>
        <v>V5757321200600</v>
      </c>
      <c r="C2661" s="36">
        <f>VLOOKUP(AllData[[#This Row],[Order]],MM[],2,FALSE)</f>
        <v>237</v>
      </c>
      <c r="D2661" s="36" t="s">
        <v>75</v>
      </c>
      <c r="E2661" s="36" t="s">
        <v>61</v>
      </c>
      <c r="F2661" s="36" t="s">
        <v>63</v>
      </c>
      <c r="G2661" s="36" t="s">
        <v>76</v>
      </c>
      <c r="H2661" s="36">
        <v>1362.6599999999999</v>
      </c>
      <c r="I2661" s="36">
        <v>500</v>
      </c>
    </row>
    <row r="2662" spans="1:9" x14ac:dyDescent="0.35">
      <c r="A2662" s="36">
        <v>1549228</v>
      </c>
      <c r="B2662" s="36" t="str">
        <f>VLOOKUP(AllData[[#This Row],[Order]],MM[],3,FALSE)</f>
        <v>V5757321200600</v>
      </c>
      <c r="C2662" s="36">
        <f>VLOOKUP(AllData[[#This Row],[Order]],MM[],2,FALSE)</f>
        <v>237</v>
      </c>
      <c r="D2662" s="36" t="s">
        <v>78</v>
      </c>
      <c r="E2662" s="36" t="s">
        <v>69</v>
      </c>
      <c r="F2662" s="36" t="s">
        <v>70</v>
      </c>
      <c r="G2662" s="36" t="s">
        <v>79</v>
      </c>
      <c r="H2662" s="36">
        <v>20</v>
      </c>
      <c r="I2662" s="36">
        <v>20</v>
      </c>
    </row>
    <row r="2663" spans="1:9" x14ac:dyDescent="0.35">
      <c r="A2663" s="36">
        <v>1549228</v>
      </c>
      <c r="B2663" s="36" t="str">
        <f>VLOOKUP(AllData[[#This Row],[Order]],MM[],3,FALSE)</f>
        <v>V5757321200600</v>
      </c>
      <c r="C2663" s="36">
        <f>VLOOKUP(AllData[[#This Row],[Order]],MM[],2,FALSE)</f>
        <v>237</v>
      </c>
      <c r="D2663" s="36" t="s">
        <v>80</v>
      </c>
      <c r="E2663" s="36" t="s">
        <v>69</v>
      </c>
      <c r="F2663" s="36" t="s">
        <v>70</v>
      </c>
      <c r="G2663" s="36" t="s">
        <v>81</v>
      </c>
      <c r="H2663" s="36">
        <v>20</v>
      </c>
      <c r="I2663" s="36">
        <v>20</v>
      </c>
    </row>
    <row r="2664" spans="1:9" x14ac:dyDescent="0.35">
      <c r="A2664" s="36">
        <v>1549228</v>
      </c>
      <c r="B2664" s="36" t="str">
        <f>VLOOKUP(AllData[[#This Row],[Order]],MM[],3,FALSE)</f>
        <v>V5757321200600</v>
      </c>
      <c r="C2664" s="36">
        <f>VLOOKUP(AllData[[#This Row],[Order]],MM[],2,FALSE)</f>
        <v>237</v>
      </c>
      <c r="D2664" s="36" t="s">
        <v>82</v>
      </c>
      <c r="E2664" s="36" t="s">
        <v>83</v>
      </c>
      <c r="F2664" s="36" t="s">
        <v>84</v>
      </c>
      <c r="G2664" s="36" t="s">
        <v>84</v>
      </c>
      <c r="H2664" s="36">
        <v>262.73999999999995</v>
      </c>
      <c r="I2664" s="36">
        <v>450</v>
      </c>
    </row>
    <row r="2665" spans="1:9" x14ac:dyDescent="0.35">
      <c r="A2665" s="36">
        <v>1549228</v>
      </c>
      <c r="B2665" s="36" t="str">
        <f>VLOOKUP(AllData[[#This Row],[Order]],MM[],3,FALSE)</f>
        <v>V5757321200600</v>
      </c>
      <c r="C2665" s="36">
        <f>VLOOKUP(AllData[[#This Row],[Order]],MM[],2,FALSE)</f>
        <v>237</v>
      </c>
      <c r="D2665" s="36" t="s">
        <v>85</v>
      </c>
      <c r="E2665" s="36" t="s">
        <v>86</v>
      </c>
      <c r="F2665" s="36" t="s">
        <v>87</v>
      </c>
      <c r="G2665" s="36" t="s">
        <v>87</v>
      </c>
      <c r="H2665" s="36">
        <v>20</v>
      </c>
      <c r="I2665" s="36">
        <v>20</v>
      </c>
    </row>
    <row r="2666" spans="1:9" x14ac:dyDescent="0.35">
      <c r="A2666" s="36">
        <v>1549228</v>
      </c>
      <c r="B2666" s="36" t="str">
        <f>VLOOKUP(AllData[[#This Row],[Order]],MM[],3,FALSE)</f>
        <v>V5757321200600</v>
      </c>
      <c r="C2666" s="36">
        <f>VLOOKUP(AllData[[#This Row],[Order]],MM[],2,FALSE)</f>
        <v>237</v>
      </c>
      <c r="D2666" s="36" t="s">
        <v>88</v>
      </c>
      <c r="E2666" s="36" t="s">
        <v>89</v>
      </c>
      <c r="F2666" s="36" t="s">
        <v>91</v>
      </c>
      <c r="G2666" s="36" t="s">
        <v>92</v>
      </c>
      <c r="H2666" s="36"/>
      <c r="I2666" s="36">
        <v>0</v>
      </c>
    </row>
    <row r="2667" spans="1:9" x14ac:dyDescent="0.35">
      <c r="A2667" s="36">
        <v>1549228</v>
      </c>
      <c r="B2667" s="36" t="str">
        <f>VLOOKUP(AllData[[#This Row],[Order]],MM[],3,FALSE)</f>
        <v>V5757321200600</v>
      </c>
      <c r="C2667" s="36">
        <f>VLOOKUP(AllData[[#This Row],[Order]],MM[],2,FALSE)</f>
        <v>237</v>
      </c>
      <c r="D2667" s="36" t="s">
        <v>95</v>
      </c>
      <c r="E2667" s="36" t="s">
        <v>61</v>
      </c>
      <c r="F2667" s="36" t="s">
        <v>63</v>
      </c>
      <c r="G2667" s="36" t="s">
        <v>96</v>
      </c>
      <c r="H2667" s="36">
        <v>16.8</v>
      </c>
      <c r="I2667" s="36">
        <v>40</v>
      </c>
    </row>
    <row r="2668" spans="1:9" x14ac:dyDescent="0.35">
      <c r="A2668" s="36">
        <v>1549228</v>
      </c>
      <c r="B2668" s="36" t="str">
        <f>VLOOKUP(AllData[[#This Row],[Order]],MM[],3,FALSE)</f>
        <v>V5757321200600</v>
      </c>
      <c r="C2668" s="36">
        <f>VLOOKUP(AllData[[#This Row],[Order]],MM[],2,FALSE)</f>
        <v>237</v>
      </c>
      <c r="D2668" s="36" t="s">
        <v>97</v>
      </c>
      <c r="E2668" s="36" t="s">
        <v>69</v>
      </c>
      <c r="F2668" s="36" t="s">
        <v>70</v>
      </c>
      <c r="G2668" s="36" t="s">
        <v>98</v>
      </c>
      <c r="H2668" s="36">
        <v>20</v>
      </c>
      <c r="I2668" s="36">
        <v>20</v>
      </c>
    </row>
    <row r="2669" spans="1:9" x14ac:dyDescent="0.35">
      <c r="A2669" s="36">
        <v>1549228</v>
      </c>
      <c r="B2669" s="36" t="str">
        <f>VLOOKUP(AllData[[#This Row],[Order]],MM[],3,FALSE)</f>
        <v>V5757321200600</v>
      </c>
      <c r="C2669" s="36">
        <f>VLOOKUP(AllData[[#This Row],[Order]],MM[],2,FALSE)</f>
        <v>237</v>
      </c>
      <c r="D2669" s="36" t="s">
        <v>99</v>
      </c>
      <c r="E2669" s="36" t="s">
        <v>69</v>
      </c>
      <c r="F2669" s="36" t="s">
        <v>70</v>
      </c>
      <c r="G2669" s="36" t="s">
        <v>100</v>
      </c>
      <c r="H2669" s="36">
        <v>50</v>
      </c>
      <c r="I2669" s="36">
        <v>50</v>
      </c>
    </row>
    <row r="2670" spans="1:9" x14ac:dyDescent="0.35">
      <c r="A2670" s="36">
        <v>1549228</v>
      </c>
      <c r="B2670" s="36" t="str">
        <f>VLOOKUP(AllData[[#This Row],[Order]],MM[],3,FALSE)</f>
        <v>V5757321200600</v>
      </c>
      <c r="C2670" s="36">
        <f>VLOOKUP(AllData[[#This Row],[Order]],MM[],2,FALSE)</f>
        <v>237</v>
      </c>
      <c r="D2670" s="36" t="s">
        <v>101</v>
      </c>
      <c r="E2670" s="36" t="s">
        <v>102</v>
      </c>
      <c r="F2670" s="36" t="s">
        <v>100</v>
      </c>
      <c r="G2670" s="36" t="s">
        <v>103</v>
      </c>
      <c r="H2670" s="36">
        <v>10</v>
      </c>
      <c r="I2670" s="36">
        <v>10</v>
      </c>
    </row>
    <row r="2671" spans="1:9" x14ac:dyDescent="0.35">
      <c r="A2671" s="36">
        <v>1549228</v>
      </c>
      <c r="B2671" s="36" t="str">
        <f>VLOOKUP(AllData[[#This Row],[Order]],MM[],3,FALSE)</f>
        <v>V5757321200600</v>
      </c>
      <c r="C2671" s="36">
        <f>VLOOKUP(AllData[[#This Row],[Order]],MM[],2,FALSE)</f>
        <v>237</v>
      </c>
      <c r="D2671" s="36" t="s">
        <v>104</v>
      </c>
      <c r="E2671" s="36" t="s">
        <v>102</v>
      </c>
      <c r="F2671" s="36" t="s">
        <v>100</v>
      </c>
      <c r="G2671" s="36" t="s">
        <v>106</v>
      </c>
      <c r="H2671" s="36">
        <v>10</v>
      </c>
      <c r="I2671" s="36">
        <v>10</v>
      </c>
    </row>
    <row r="2672" spans="1:9" x14ac:dyDescent="0.35">
      <c r="A2672" s="36">
        <v>1549228</v>
      </c>
      <c r="B2672" s="36" t="str">
        <f>VLOOKUP(AllData[[#This Row],[Order]],MM[],3,FALSE)</f>
        <v>V5757321200600</v>
      </c>
      <c r="C2672" s="36">
        <f>VLOOKUP(AllData[[#This Row],[Order]],MM[],2,FALSE)</f>
        <v>237</v>
      </c>
      <c r="D2672" s="36" t="s">
        <v>60</v>
      </c>
      <c r="E2672" s="36" t="s">
        <v>61</v>
      </c>
      <c r="F2672" s="36" t="s">
        <v>63</v>
      </c>
      <c r="G2672" s="36" t="s">
        <v>108</v>
      </c>
      <c r="H2672" s="36">
        <v>666</v>
      </c>
      <c r="I2672" s="36">
        <v>1</v>
      </c>
    </row>
    <row r="2673" spans="1:9" x14ac:dyDescent="0.35">
      <c r="A2673" s="36">
        <v>1549228</v>
      </c>
      <c r="B2673" s="36" t="str">
        <f>VLOOKUP(AllData[[#This Row],[Order]],MM[],3,FALSE)</f>
        <v>V5757321200600</v>
      </c>
      <c r="C2673" s="36">
        <f>VLOOKUP(AllData[[#This Row],[Order]],MM[],2,FALSE)</f>
        <v>237</v>
      </c>
      <c r="D2673" s="36" t="s">
        <v>82</v>
      </c>
      <c r="E2673" s="36" t="s">
        <v>83</v>
      </c>
      <c r="F2673" s="36" t="s">
        <v>84</v>
      </c>
      <c r="G2673" s="36" t="s">
        <v>110</v>
      </c>
      <c r="H2673" s="36"/>
      <c r="I2673" s="36">
        <v>5</v>
      </c>
    </row>
    <row r="2674" spans="1:9" x14ac:dyDescent="0.35">
      <c r="A2674" s="36">
        <v>1549229</v>
      </c>
      <c r="B2674" s="36" t="str">
        <f>VLOOKUP(AllData[[#This Row],[Order]],MM[],3,FALSE)</f>
        <v>V5757341200400</v>
      </c>
      <c r="C2674" s="36">
        <f>VLOOKUP(AllData[[#This Row],[Order]],MM[],2,FALSE)</f>
        <v>237</v>
      </c>
      <c r="D2674" s="36" t="s">
        <v>60</v>
      </c>
      <c r="E2674" s="36" t="s">
        <v>61</v>
      </c>
      <c r="F2674" s="36" t="s">
        <v>63</v>
      </c>
      <c r="G2674" s="36" t="s">
        <v>64</v>
      </c>
      <c r="H2674" s="36">
        <v>8.7170000000000005</v>
      </c>
      <c r="I2674" s="36">
        <v>20</v>
      </c>
    </row>
    <row r="2675" spans="1:9" x14ac:dyDescent="0.35">
      <c r="A2675" s="36">
        <v>1549229</v>
      </c>
      <c r="B2675" s="36" t="str">
        <f>VLOOKUP(AllData[[#This Row],[Order]],MM[],3,FALSE)</f>
        <v>V5757341200400</v>
      </c>
      <c r="C2675" s="36">
        <f>VLOOKUP(AllData[[#This Row],[Order]],MM[],2,FALSE)</f>
        <v>237</v>
      </c>
      <c r="D2675" s="36" t="s">
        <v>68</v>
      </c>
      <c r="E2675" s="36" t="s">
        <v>69</v>
      </c>
      <c r="F2675" s="36" t="s">
        <v>70</v>
      </c>
      <c r="G2675" s="36" t="s">
        <v>71</v>
      </c>
      <c r="H2675" s="36">
        <v>30</v>
      </c>
      <c r="I2675" s="36">
        <v>30</v>
      </c>
    </row>
    <row r="2676" spans="1:9" x14ac:dyDescent="0.35">
      <c r="A2676" s="36">
        <v>1549229</v>
      </c>
      <c r="B2676" s="36" t="str">
        <f>VLOOKUP(AllData[[#This Row],[Order]],MM[],3,FALSE)</f>
        <v>V5757341200400</v>
      </c>
      <c r="C2676" s="36">
        <f>VLOOKUP(AllData[[#This Row],[Order]],MM[],2,FALSE)</f>
        <v>237</v>
      </c>
      <c r="D2676" s="36" t="s">
        <v>73</v>
      </c>
      <c r="E2676" s="36" t="s">
        <v>61</v>
      </c>
      <c r="F2676" s="36" t="s">
        <v>63</v>
      </c>
      <c r="G2676" s="36" t="s">
        <v>74</v>
      </c>
      <c r="H2676" s="36">
        <v>212.14699999999999</v>
      </c>
      <c r="I2676" s="36">
        <v>200</v>
      </c>
    </row>
    <row r="2677" spans="1:9" x14ac:dyDescent="0.35">
      <c r="A2677" s="36">
        <v>1549229</v>
      </c>
      <c r="B2677" s="36" t="str">
        <f>VLOOKUP(AllData[[#This Row],[Order]],MM[],3,FALSE)</f>
        <v>V5757341200400</v>
      </c>
      <c r="C2677" s="36">
        <f>VLOOKUP(AllData[[#This Row],[Order]],MM[],2,FALSE)</f>
        <v>237</v>
      </c>
      <c r="D2677" s="36" t="s">
        <v>75</v>
      </c>
      <c r="E2677" s="36" t="s">
        <v>61</v>
      </c>
      <c r="F2677" s="36" t="s">
        <v>63</v>
      </c>
      <c r="G2677" s="36" t="s">
        <v>76</v>
      </c>
      <c r="H2677" s="36">
        <v>1006.44</v>
      </c>
      <c r="I2677" s="36">
        <v>500</v>
      </c>
    </row>
    <row r="2678" spans="1:9" x14ac:dyDescent="0.35">
      <c r="A2678" s="36">
        <v>1549229</v>
      </c>
      <c r="B2678" s="36" t="str">
        <f>VLOOKUP(AllData[[#This Row],[Order]],MM[],3,FALSE)</f>
        <v>V5757341200400</v>
      </c>
      <c r="C2678" s="36">
        <f>VLOOKUP(AllData[[#This Row],[Order]],MM[],2,FALSE)</f>
        <v>237</v>
      </c>
      <c r="D2678" s="36" t="s">
        <v>78</v>
      </c>
      <c r="E2678" s="36" t="s">
        <v>69</v>
      </c>
      <c r="F2678" s="36" t="s">
        <v>70</v>
      </c>
      <c r="G2678" s="36" t="s">
        <v>79</v>
      </c>
      <c r="H2678" s="36">
        <v>20</v>
      </c>
      <c r="I2678" s="36">
        <v>20</v>
      </c>
    </row>
    <row r="2679" spans="1:9" x14ac:dyDescent="0.35">
      <c r="A2679" s="36">
        <v>1549229</v>
      </c>
      <c r="B2679" s="36" t="str">
        <f>VLOOKUP(AllData[[#This Row],[Order]],MM[],3,FALSE)</f>
        <v>V5757341200400</v>
      </c>
      <c r="C2679" s="36">
        <f>VLOOKUP(AllData[[#This Row],[Order]],MM[],2,FALSE)</f>
        <v>237</v>
      </c>
      <c r="D2679" s="36" t="s">
        <v>80</v>
      </c>
      <c r="E2679" s="36" t="s">
        <v>69</v>
      </c>
      <c r="F2679" s="36" t="s">
        <v>70</v>
      </c>
      <c r="G2679" s="36" t="s">
        <v>81</v>
      </c>
      <c r="H2679" s="36">
        <v>20</v>
      </c>
      <c r="I2679" s="36">
        <v>20</v>
      </c>
    </row>
    <row r="2680" spans="1:9" x14ac:dyDescent="0.35">
      <c r="A2680" s="36">
        <v>1549229</v>
      </c>
      <c r="B2680" s="36" t="str">
        <f>VLOOKUP(AllData[[#This Row],[Order]],MM[],3,FALSE)</f>
        <v>V5757341200400</v>
      </c>
      <c r="C2680" s="36">
        <f>VLOOKUP(AllData[[#This Row],[Order]],MM[],2,FALSE)</f>
        <v>237</v>
      </c>
      <c r="D2680" s="36" t="s">
        <v>82</v>
      </c>
      <c r="E2680" s="36" t="s">
        <v>83</v>
      </c>
      <c r="F2680" s="36" t="s">
        <v>84</v>
      </c>
      <c r="G2680" s="36" t="s">
        <v>84</v>
      </c>
      <c r="H2680" s="36">
        <v>226.38</v>
      </c>
      <c r="I2680" s="36">
        <v>450</v>
      </c>
    </row>
    <row r="2681" spans="1:9" x14ac:dyDescent="0.35">
      <c r="A2681" s="36">
        <v>1549229</v>
      </c>
      <c r="B2681" s="36" t="str">
        <f>VLOOKUP(AllData[[#This Row],[Order]],MM[],3,FALSE)</f>
        <v>V5757341200400</v>
      </c>
      <c r="C2681" s="36">
        <f>VLOOKUP(AllData[[#This Row],[Order]],MM[],2,FALSE)</f>
        <v>237</v>
      </c>
      <c r="D2681" s="36" t="s">
        <v>85</v>
      </c>
      <c r="E2681" s="36" t="s">
        <v>86</v>
      </c>
      <c r="F2681" s="36" t="s">
        <v>87</v>
      </c>
      <c r="G2681" s="36" t="s">
        <v>87</v>
      </c>
      <c r="H2681" s="36">
        <v>20</v>
      </c>
      <c r="I2681" s="36">
        <v>20</v>
      </c>
    </row>
    <row r="2682" spans="1:9" x14ac:dyDescent="0.35">
      <c r="A2682" s="36">
        <v>1549229</v>
      </c>
      <c r="B2682" s="36" t="str">
        <f>VLOOKUP(AllData[[#This Row],[Order]],MM[],3,FALSE)</f>
        <v>V5757341200400</v>
      </c>
      <c r="C2682" s="36">
        <f>VLOOKUP(AllData[[#This Row],[Order]],MM[],2,FALSE)</f>
        <v>237</v>
      </c>
      <c r="D2682" s="36" t="s">
        <v>88</v>
      </c>
      <c r="E2682" s="36" t="s">
        <v>89</v>
      </c>
      <c r="F2682" s="36" t="s">
        <v>91</v>
      </c>
      <c r="G2682" s="36" t="s">
        <v>92</v>
      </c>
      <c r="H2682" s="36"/>
      <c r="I2682" s="36">
        <v>0</v>
      </c>
    </row>
    <row r="2683" spans="1:9" x14ac:dyDescent="0.35">
      <c r="A2683" s="36">
        <v>1549229</v>
      </c>
      <c r="B2683" s="36" t="str">
        <f>VLOOKUP(AllData[[#This Row],[Order]],MM[],3,FALSE)</f>
        <v>V5757341200400</v>
      </c>
      <c r="C2683" s="36">
        <f>VLOOKUP(AllData[[#This Row],[Order]],MM[],2,FALSE)</f>
        <v>237</v>
      </c>
      <c r="D2683" s="36" t="s">
        <v>95</v>
      </c>
      <c r="E2683" s="36" t="s">
        <v>61</v>
      </c>
      <c r="F2683" s="36" t="s">
        <v>63</v>
      </c>
      <c r="G2683" s="36" t="s">
        <v>96</v>
      </c>
      <c r="H2683" s="36">
        <v>128.4</v>
      </c>
      <c r="I2683" s="36">
        <v>40</v>
      </c>
    </row>
    <row r="2684" spans="1:9" x14ac:dyDescent="0.35">
      <c r="A2684" s="36">
        <v>1549229</v>
      </c>
      <c r="B2684" s="36" t="str">
        <f>VLOOKUP(AllData[[#This Row],[Order]],MM[],3,FALSE)</f>
        <v>V5757341200400</v>
      </c>
      <c r="C2684" s="36">
        <f>VLOOKUP(AllData[[#This Row],[Order]],MM[],2,FALSE)</f>
        <v>237</v>
      </c>
      <c r="D2684" s="36" t="s">
        <v>97</v>
      </c>
      <c r="E2684" s="36" t="s">
        <v>69</v>
      </c>
      <c r="F2684" s="36" t="s">
        <v>70</v>
      </c>
      <c r="G2684" s="36" t="s">
        <v>98</v>
      </c>
      <c r="H2684" s="36">
        <v>20</v>
      </c>
      <c r="I2684" s="36">
        <v>20</v>
      </c>
    </row>
    <row r="2685" spans="1:9" x14ac:dyDescent="0.35">
      <c r="A2685" s="36">
        <v>1549229</v>
      </c>
      <c r="B2685" s="36" t="str">
        <f>VLOOKUP(AllData[[#This Row],[Order]],MM[],3,FALSE)</f>
        <v>V5757341200400</v>
      </c>
      <c r="C2685" s="36">
        <f>VLOOKUP(AllData[[#This Row],[Order]],MM[],2,FALSE)</f>
        <v>237</v>
      </c>
      <c r="D2685" s="36" t="s">
        <v>99</v>
      </c>
      <c r="E2685" s="36" t="s">
        <v>69</v>
      </c>
      <c r="F2685" s="36" t="s">
        <v>70</v>
      </c>
      <c r="G2685" s="36" t="s">
        <v>100</v>
      </c>
      <c r="H2685" s="36">
        <v>50</v>
      </c>
      <c r="I2685" s="36">
        <v>50</v>
      </c>
    </row>
    <row r="2686" spans="1:9" x14ac:dyDescent="0.35">
      <c r="A2686" s="36">
        <v>1549229</v>
      </c>
      <c r="B2686" s="36" t="str">
        <f>VLOOKUP(AllData[[#This Row],[Order]],MM[],3,FALSE)</f>
        <v>V5757341200400</v>
      </c>
      <c r="C2686" s="36">
        <f>VLOOKUP(AllData[[#This Row],[Order]],MM[],2,FALSE)</f>
        <v>237</v>
      </c>
      <c r="D2686" s="36" t="s">
        <v>101</v>
      </c>
      <c r="E2686" s="36" t="s">
        <v>102</v>
      </c>
      <c r="F2686" s="36" t="s">
        <v>100</v>
      </c>
      <c r="G2686" s="36" t="s">
        <v>103</v>
      </c>
      <c r="H2686" s="36">
        <v>10</v>
      </c>
      <c r="I2686" s="36">
        <v>10</v>
      </c>
    </row>
    <row r="2687" spans="1:9" x14ac:dyDescent="0.35">
      <c r="A2687" s="36">
        <v>1549229</v>
      </c>
      <c r="B2687" s="36" t="str">
        <f>VLOOKUP(AllData[[#This Row],[Order]],MM[],3,FALSE)</f>
        <v>V5757341200400</v>
      </c>
      <c r="C2687" s="36">
        <f>VLOOKUP(AllData[[#This Row],[Order]],MM[],2,FALSE)</f>
        <v>237</v>
      </c>
      <c r="D2687" s="36" t="s">
        <v>104</v>
      </c>
      <c r="E2687" s="36" t="s">
        <v>102</v>
      </c>
      <c r="F2687" s="36" t="s">
        <v>100</v>
      </c>
      <c r="G2687" s="36" t="s">
        <v>106</v>
      </c>
      <c r="H2687" s="36">
        <v>10</v>
      </c>
      <c r="I2687" s="36">
        <v>10</v>
      </c>
    </row>
    <row r="2688" spans="1:9" x14ac:dyDescent="0.35">
      <c r="A2688" s="36">
        <v>1549229</v>
      </c>
      <c r="B2688" s="36" t="str">
        <f>VLOOKUP(AllData[[#This Row],[Order]],MM[],3,FALSE)</f>
        <v>V5757341200400</v>
      </c>
      <c r="C2688" s="36">
        <f>VLOOKUP(AllData[[#This Row],[Order]],MM[],2,FALSE)</f>
        <v>237</v>
      </c>
      <c r="D2688" s="36" t="s">
        <v>60</v>
      </c>
      <c r="E2688" s="36" t="s">
        <v>61</v>
      </c>
      <c r="F2688" s="36" t="s">
        <v>63</v>
      </c>
      <c r="G2688" s="36" t="s">
        <v>108</v>
      </c>
      <c r="H2688" s="36"/>
      <c r="I2688" s="36">
        <v>1</v>
      </c>
    </row>
    <row r="2689" spans="1:9" x14ac:dyDescent="0.35">
      <c r="A2689" s="36">
        <v>1549229</v>
      </c>
      <c r="B2689" s="36" t="str">
        <f>VLOOKUP(AllData[[#This Row],[Order]],MM[],3,FALSE)</f>
        <v>V5757341200400</v>
      </c>
      <c r="C2689" s="36">
        <f>VLOOKUP(AllData[[#This Row],[Order]],MM[],2,FALSE)</f>
        <v>237</v>
      </c>
      <c r="D2689" s="36" t="s">
        <v>82</v>
      </c>
      <c r="E2689" s="36" t="s">
        <v>83</v>
      </c>
      <c r="F2689" s="36" t="s">
        <v>84</v>
      </c>
      <c r="G2689" s="36" t="s">
        <v>110</v>
      </c>
      <c r="H2689" s="36"/>
      <c r="I2689" s="36">
        <v>5</v>
      </c>
    </row>
    <row r="2690" spans="1:9" x14ac:dyDescent="0.35">
      <c r="A2690" s="36">
        <v>1549230</v>
      </c>
      <c r="B2690" s="36" t="str">
        <f>VLOOKUP(AllData[[#This Row],[Order]],MM[],3,FALSE)</f>
        <v>V5757341200600</v>
      </c>
      <c r="C2690" s="36">
        <f>VLOOKUP(AllData[[#This Row],[Order]],MM[],2,FALSE)</f>
        <v>237</v>
      </c>
      <c r="D2690" s="36" t="s">
        <v>60</v>
      </c>
      <c r="E2690" s="36" t="s">
        <v>61</v>
      </c>
      <c r="F2690" s="36" t="s">
        <v>63</v>
      </c>
      <c r="G2690" s="36" t="s">
        <v>64</v>
      </c>
      <c r="H2690" s="36">
        <v>14.817</v>
      </c>
      <c r="I2690" s="36">
        <v>20</v>
      </c>
    </row>
    <row r="2691" spans="1:9" x14ac:dyDescent="0.35">
      <c r="A2691" s="36">
        <v>1549230</v>
      </c>
      <c r="B2691" s="36" t="str">
        <f>VLOOKUP(AllData[[#This Row],[Order]],MM[],3,FALSE)</f>
        <v>V5757341200600</v>
      </c>
      <c r="C2691" s="36">
        <f>VLOOKUP(AllData[[#This Row],[Order]],MM[],2,FALSE)</f>
        <v>237</v>
      </c>
      <c r="D2691" s="36" t="s">
        <v>68</v>
      </c>
      <c r="E2691" s="36" t="s">
        <v>69</v>
      </c>
      <c r="F2691" s="36" t="s">
        <v>70</v>
      </c>
      <c r="G2691" s="36" t="s">
        <v>71</v>
      </c>
      <c r="H2691" s="36">
        <v>30</v>
      </c>
      <c r="I2691" s="36">
        <v>30</v>
      </c>
    </row>
    <row r="2692" spans="1:9" x14ac:dyDescent="0.35">
      <c r="A2692" s="36">
        <v>1549230</v>
      </c>
      <c r="B2692" s="36" t="str">
        <f>VLOOKUP(AllData[[#This Row],[Order]],MM[],3,FALSE)</f>
        <v>V5757341200600</v>
      </c>
      <c r="C2692" s="36">
        <f>VLOOKUP(AllData[[#This Row],[Order]],MM[],2,FALSE)</f>
        <v>237</v>
      </c>
      <c r="D2692" s="36" t="s">
        <v>73</v>
      </c>
      <c r="E2692" s="36" t="s">
        <v>61</v>
      </c>
      <c r="F2692" s="36" t="s">
        <v>63</v>
      </c>
      <c r="G2692" s="36" t="s">
        <v>74</v>
      </c>
      <c r="H2692" s="36">
        <v>258.24</v>
      </c>
      <c r="I2692" s="36">
        <v>200</v>
      </c>
    </row>
    <row r="2693" spans="1:9" x14ac:dyDescent="0.35">
      <c r="A2693" s="36">
        <v>1549230</v>
      </c>
      <c r="B2693" s="36" t="str">
        <f>VLOOKUP(AllData[[#This Row],[Order]],MM[],3,FALSE)</f>
        <v>V5757341200600</v>
      </c>
      <c r="C2693" s="36">
        <f>VLOOKUP(AllData[[#This Row],[Order]],MM[],2,FALSE)</f>
        <v>237</v>
      </c>
      <c r="D2693" s="36" t="s">
        <v>75</v>
      </c>
      <c r="E2693" s="36" t="s">
        <v>61</v>
      </c>
      <c r="F2693" s="36" t="s">
        <v>63</v>
      </c>
      <c r="G2693" s="36" t="s">
        <v>76</v>
      </c>
      <c r="H2693" s="36">
        <v>1215.48</v>
      </c>
      <c r="I2693" s="36">
        <v>500</v>
      </c>
    </row>
    <row r="2694" spans="1:9" x14ac:dyDescent="0.35">
      <c r="A2694" s="36">
        <v>1549230</v>
      </c>
      <c r="B2694" s="36" t="str">
        <f>VLOOKUP(AllData[[#This Row],[Order]],MM[],3,FALSE)</f>
        <v>V5757341200600</v>
      </c>
      <c r="C2694" s="36">
        <f>VLOOKUP(AllData[[#This Row],[Order]],MM[],2,FALSE)</f>
        <v>237</v>
      </c>
      <c r="D2694" s="36" t="s">
        <v>78</v>
      </c>
      <c r="E2694" s="36" t="s">
        <v>69</v>
      </c>
      <c r="F2694" s="36" t="s">
        <v>70</v>
      </c>
      <c r="G2694" s="36" t="s">
        <v>79</v>
      </c>
      <c r="H2694" s="36">
        <v>20</v>
      </c>
      <c r="I2694" s="36">
        <v>20</v>
      </c>
    </row>
    <row r="2695" spans="1:9" x14ac:dyDescent="0.35">
      <c r="A2695" s="36">
        <v>1549230</v>
      </c>
      <c r="B2695" s="36" t="str">
        <f>VLOOKUP(AllData[[#This Row],[Order]],MM[],3,FALSE)</f>
        <v>V5757341200600</v>
      </c>
      <c r="C2695" s="36">
        <f>VLOOKUP(AllData[[#This Row],[Order]],MM[],2,FALSE)</f>
        <v>237</v>
      </c>
      <c r="D2695" s="36" t="s">
        <v>80</v>
      </c>
      <c r="E2695" s="36" t="s">
        <v>69</v>
      </c>
      <c r="F2695" s="36" t="s">
        <v>70</v>
      </c>
      <c r="G2695" s="36" t="s">
        <v>81</v>
      </c>
      <c r="H2695" s="36">
        <v>20</v>
      </c>
      <c r="I2695" s="36">
        <v>20</v>
      </c>
    </row>
    <row r="2696" spans="1:9" x14ac:dyDescent="0.35">
      <c r="A2696" s="36">
        <v>1549230</v>
      </c>
      <c r="B2696" s="36" t="str">
        <f>VLOOKUP(AllData[[#This Row],[Order]],MM[],3,FALSE)</f>
        <v>V5757341200600</v>
      </c>
      <c r="C2696" s="36">
        <f>VLOOKUP(AllData[[#This Row],[Order]],MM[],2,FALSE)</f>
        <v>237</v>
      </c>
      <c r="D2696" s="36" t="s">
        <v>82</v>
      </c>
      <c r="E2696" s="36" t="s">
        <v>83</v>
      </c>
      <c r="F2696" s="36" t="s">
        <v>84</v>
      </c>
      <c r="G2696" s="36" t="s">
        <v>84</v>
      </c>
      <c r="H2696" s="36">
        <v>544.61300000000006</v>
      </c>
      <c r="I2696" s="36">
        <v>450</v>
      </c>
    </row>
    <row r="2697" spans="1:9" x14ac:dyDescent="0.35">
      <c r="A2697" s="36">
        <v>1549230</v>
      </c>
      <c r="B2697" s="36" t="str">
        <f>VLOOKUP(AllData[[#This Row],[Order]],MM[],3,FALSE)</f>
        <v>V5757341200600</v>
      </c>
      <c r="C2697" s="36">
        <f>VLOOKUP(AllData[[#This Row],[Order]],MM[],2,FALSE)</f>
        <v>237</v>
      </c>
      <c r="D2697" s="36" t="s">
        <v>85</v>
      </c>
      <c r="E2697" s="36" t="s">
        <v>86</v>
      </c>
      <c r="F2697" s="36" t="s">
        <v>87</v>
      </c>
      <c r="G2697" s="36" t="s">
        <v>87</v>
      </c>
      <c r="H2697" s="36">
        <v>20</v>
      </c>
      <c r="I2697" s="36">
        <v>20</v>
      </c>
    </row>
    <row r="2698" spans="1:9" x14ac:dyDescent="0.35">
      <c r="A2698" s="36">
        <v>1549230</v>
      </c>
      <c r="B2698" s="36" t="str">
        <f>VLOOKUP(AllData[[#This Row],[Order]],MM[],3,FALSE)</f>
        <v>V5757341200600</v>
      </c>
      <c r="C2698" s="36">
        <f>VLOOKUP(AllData[[#This Row],[Order]],MM[],2,FALSE)</f>
        <v>237</v>
      </c>
      <c r="D2698" s="36" t="s">
        <v>88</v>
      </c>
      <c r="E2698" s="36" t="s">
        <v>89</v>
      </c>
      <c r="F2698" s="36" t="s">
        <v>91</v>
      </c>
      <c r="G2698" s="36" t="s">
        <v>92</v>
      </c>
      <c r="H2698" s="36"/>
      <c r="I2698" s="36">
        <v>0</v>
      </c>
    </row>
    <row r="2699" spans="1:9" x14ac:dyDescent="0.35">
      <c r="A2699" s="36">
        <v>1549230</v>
      </c>
      <c r="B2699" s="36" t="str">
        <f>VLOOKUP(AllData[[#This Row],[Order]],MM[],3,FALSE)</f>
        <v>V5757341200600</v>
      </c>
      <c r="C2699" s="36">
        <f>VLOOKUP(AllData[[#This Row],[Order]],MM[],2,FALSE)</f>
        <v>237</v>
      </c>
      <c r="D2699" s="36" t="s">
        <v>95</v>
      </c>
      <c r="E2699" s="36" t="s">
        <v>61</v>
      </c>
      <c r="F2699" s="36" t="s">
        <v>63</v>
      </c>
      <c r="G2699" s="36" t="s">
        <v>96</v>
      </c>
      <c r="H2699" s="36">
        <v>10.617000000000001</v>
      </c>
      <c r="I2699" s="36">
        <v>40</v>
      </c>
    </row>
    <row r="2700" spans="1:9" x14ac:dyDescent="0.35">
      <c r="A2700" s="36">
        <v>1549230</v>
      </c>
      <c r="B2700" s="36" t="str">
        <f>VLOOKUP(AllData[[#This Row],[Order]],MM[],3,FALSE)</f>
        <v>V5757341200600</v>
      </c>
      <c r="C2700" s="36">
        <f>VLOOKUP(AllData[[#This Row],[Order]],MM[],2,FALSE)</f>
        <v>237</v>
      </c>
      <c r="D2700" s="36" t="s">
        <v>97</v>
      </c>
      <c r="E2700" s="36" t="s">
        <v>69</v>
      </c>
      <c r="F2700" s="36" t="s">
        <v>70</v>
      </c>
      <c r="G2700" s="36" t="s">
        <v>98</v>
      </c>
      <c r="H2700" s="36">
        <v>20</v>
      </c>
      <c r="I2700" s="36">
        <v>20</v>
      </c>
    </row>
    <row r="2701" spans="1:9" x14ac:dyDescent="0.35">
      <c r="A2701" s="36">
        <v>1549230</v>
      </c>
      <c r="B2701" s="36" t="str">
        <f>VLOOKUP(AllData[[#This Row],[Order]],MM[],3,FALSE)</f>
        <v>V5757341200600</v>
      </c>
      <c r="C2701" s="36">
        <f>VLOOKUP(AllData[[#This Row],[Order]],MM[],2,FALSE)</f>
        <v>237</v>
      </c>
      <c r="D2701" s="36" t="s">
        <v>99</v>
      </c>
      <c r="E2701" s="36" t="s">
        <v>69</v>
      </c>
      <c r="F2701" s="36" t="s">
        <v>70</v>
      </c>
      <c r="G2701" s="36" t="s">
        <v>100</v>
      </c>
      <c r="H2701" s="36">
        <v>50</v>
      </c>
      <c r="I2701" s="36">
        <v>50</v>
      </c>
    </row>
    <row r="2702" spans="1:9" x14ac:dyDescent="0.35">
      <c r="A2702" s="36">
        <v>1549230</v>
      </c>
      <c r="B2702" s="36" t="str">
        <f>VLOOKUP(AllData[[#This Row],[Order]],MM[],3,FALSE)</f>
        <v>V5757341200600</v>
      </c>
      <c r="C2702" s="36">
        <f>VLOOKUP(AllData[[#This Row],[Order]],MM[],2,FALSE)</f>
        <v>237</v>
      </c>
      <c r="D2702" s="36" t="s">
        <v>101</v>
      </c>
      <c r="E2702" s="36" t="s">
        <v>102</v>
      </c>
      <c r="F2702" s="36" t="s">
        <v>100</v>
      </c>
      <c r="G2702" s="36" t="s">
        <v>103</v>
      </c>
      <c r="H2702" s="36">
        <v>10</v>
      </c>
      <c r="I2702" s="36">
        <v>10</v>
      </c>
    </row>
    <row r="2703" spans="1:9" x14ac:dyDescent="0.35">
      <c r="A2703" s="36">
        <v>1549230</v>
      </c>
      <c r="B2703" s="36" t="str">
        <f>VLOOKUP(AllData[[#This Row],[Order]],MM[],3,FALSE)</f>
        <v>V5757341200600</v>
      </c>
      <c r="C2703" s="36">
        <f>VLOOKUP(AllData[[#This Row],[Order]],MM[],2,FALSE)</f>
        <v>237</v>
      </c>
      <c r="D2703" s="36" t="s">
        <v>104</v>
      </c>
      <c r="E2703" s="36" t="s">
        <v>102</v>
      </c>
      <c r="F2703" s="36" t="s">
        <v>100</v>
      </c>
      <c r="G2703" s="36" t="s">
        <v>106</v>
      </c>
      <c r="H2703" s="36">
        <v>10</v>
      </c>
      <c r="I2703" s="36">
        <v>10</v>
      </c>
    </row>
    <row r="2704" spans="1:9" x14ac:dyDescent="0.35">
      <c r="A2704" s="36">
        <v>1549230</v>
      </c>
      <c r="B2704" s="36" t="str">
        <f>VLOOKUP(AllData[[#This Row],[Order]],MM[],3,FALSE)</f>
        <v>V5757341200600</v>
      </c>
      <c r="C2704" s="36">
        <f>VLOOKUP(AllData[[#This Row],[Order]],MM[],2,FALSE)</f>
        <v>237</v>
      </c>
      <c r="D2704" s="36" t="s">
        <v>60</v>
      </c>
      <c r="E2704" s="36" t="s">
        <v>61</v>
      </c>
      <c r="F2704" s="36" t="s">
        <v>63</v>
      </c>
      <c r="G2704" s="36" t="s">
        <v>108</v>
      </c>
      <c r="H2704" s="36"/>
      <c r="I2704" s="36">
        <v>1</v>
      </c>
    </row>
    <row r="2705" spans="1:9" x14ac:dyDescent="0.35">
      <c r="A2705" s="36">
        <v>1549230</v>
      </c>
      <c r="B2705" s="36" t="str">
        <f>VLOOKUP(AllData[[#This Row],[Order]],MM[],3,FALSE)</f>
        <v>V5757341200600</v>
      </c>
      <c r="C2705" s="36">
        <f>VLOOKUP(AllData[[#This Row],[Order]],MM[],2,FALSE)</f>
        <v>237</v>
      </c>
      <c r="D2705" s="36" t="s">
        <v>82</v>
      </c>
      <c r="E2705" s="36" t="s">
        <v>83</v>
      </c>
      <c r="F2705" s="36" t="s">
        <v>84</v>
      </c>
      <c r="G2705" s="36" t="s">
        <v>110</v>
      </c>
      <c r="H2705" s="36"/>
      <c r="I2705" s="36">
        <v>5</v>
      </c>
    </row>
    <row r="2706" spans="1:9" x14ac:dyDescent="0.35">
      <c r="A2706" s="36">
        <v>1549231</v>
      </c>
      <c r="B2706" s="36" t="str">
        <f>VLOOKUP(AllData[[#This Row],[Order]],MM[],3,FALSE)</f>
        <v>V5757301200200Q</v>
      </c>
      <c r="C2706" s="36">
        <f>VLOOKUP(AllData[[#This Row],[Order]],MM[],2,FALSE)</f>
        <v>238</v>
      </c>
      <c r="D2706" s="36" t="s">
        <v>60</v>
      </c>
      <c r="E2706" s="36" t="s">
        <v>61</v>
      </c>
      <c r="F2706" s="36" t="s">
        <v>63</v>
      </c>
      <c r="G2706" s="36" t="s">
        <v>64</v>
      </c>
      <c r="H2706" s="36">
        <v>9.5500000000000007</v>
      </c>
      <c r="I2706" s="36">
        <v>20</v>
      </c>
    </row>
    <row r="2707" spans="1:9" x14ac:dyDescent="0.35">
      <c r="A2707" s="36">
        <v>1549231</v>
      </c>
      <c r="B2707" s="36" t="str">
        <f>VLOOKUP(AllData[[#This Row],[Order]],MM[],3,FALSE)</f>
        <v>V5757301200200Q</v>
      </c>
      <c r="C2707" s="36">
        <f>VLOOKUP(AllData[[#This Row],[Order]],MM[],2,FALSE)</f>
        <v>238</v>
      </c>
      <c r="D2707" s="36" t="s">
        <v>68</v>
      </c>
      <c r="E2707" s="36" t="s">
        <v>69</v>
      </c>
      <c r="F2707" s="36" t="s">
        <v>70</v>
      </c>
      <c r="G2707" s="36" t="s">
        <v>71</v>
      </c>
      <c r="H2707" s="36">
        <v>30</v>
      </c>
      <c r="I2707" s="36">
        <v>30</v>
      </c>
    </row>
    <row r="2708" spans="1:9" x14ac:dyDescent="0.35">
      <c r="A2708" s="36">
        <v>1549231</v>
      </c>
      <c r="B2708" s="36" t="str">
        <f>VLOOKUP(AllData[[#This Row],[Order]],MM[],3,FALSE)</f>
        <v>V5757301200200Q</v>
      </c>
      <c r="C2708" s="36">
        <f>VLOOKUP(AllData[[#This Row],[Order]],MM[],2,FALSE)</f>
        <v>238</v>
      </c>
      <c r="D2708" s="36" t="s">
        <v>73</v>
      </c>
      <c r="E2708" s="36" t="s">
        <v>61</v>
      </c>
      <c r="F2708" s="36" t="s">
        <v>63</v>
      </c>
      <c r="G2708" s="36" t="s">
        <v>74</v>
      </c>
      <c r="H2708" s="36">
        <v>96.777000000000001</v>
      </c>
      <c r="I2708" s="36">
        <v>200</v>
      </c>
    </row>
    <row r="2709" spans="1:9" x14ac:dyDescent="0.35">
      <c r="A2709" s="36">
        <v>1549231</v>
      </c>
      <c r="B2709" s="36" t="str">
        <f>VLOOKUP(AllData[[#This Row],[Order]],MM[],3,FALSE)</f>
        <v>V5757301200200Q</v>
      </c>
      <c r="C2709" s="36">
        <f>VLOOKUP(AllData[[#This Row],[Order]],MM[],2,FALSE)</f>
        <v>238</v>
      </c>
      <c r="D2709" s="36" t="s">
        <v>75</v>
      </c>
      <c r="E2709" s="36" t="s">
        <v>61</v>
      </c>
      <c r="F2709" s="36" t="s">
        <v>63</v>
      </c>
      <c r="G2709" s="36" t="s">
        <v>76</v>
      </c>
      <c r="H2709" s="36">
        <v>932.82</v>
      </c>
      <c r="I2709" s="36">
        <v>500</v>
      </c>
    </row>
    <row r="2710" spans="1:9" x14ac:dyDescent="0.35">
      <c r="A2710" s="36">
        <v>1549231</v>
      </c>
      <c r="B2710" s="36" t="str">
        <f>VLOOKUP(AllData[[#This Row],[Order]],MM[],3,FALSE)</f>
        <v>V5757301200200Q</v>
      </c>
      <c r="C2710" s="36">
        <f>VLOOKUP(AllData[[#This Row],[Order]],MM[],2,FALSE)</f>
        <v>238</v>
      </c>
      <c r="D2710" s="36" t="s">
        <v>78</v>
      </c>
      <c r="E2710" s="36" t="s">
        <v>69</v>
      </c>
      <c r="F2710" s="36" t="s">
        <v>70</v>
      </c>
      <c r="G2710" s="36" t="s">
        <v>79</v>
      </c>
      <c r="H2710" s="36">
        <v>20</v>
      </c>
      <c r="I2710" s="36">
        <v>20</v>
      </c>
    </row>
    <row r="2711" spans="1:9" x14ac:dyDescent="0.35">
      <c r="A2711" s="36">
        <v>1549231</v>
      </c>
      <c r="B2711" s="36" t="str">
        <f>VLOOKUP(AllData[[#This Row],[Order]],MM[],3,FALSE)</f>
        <v>V5757301200200Q</v>
      </c>
      <c r="C2711" s="36">
        <f>VLOOKUP(AllData[[#This Row],[Order]],MM[],2,FALSE)</f>
        <v>238</v>
      </c>
      <c r="D2711" s="36" t="s">
        <v>80</v>
      </c>
      <c r="E2711" s="36" t="s">
        <v>69</v>
      </c>
      <c r="F2711" s="36" t="s">
        <v>70</v>
      </c>
      <c r="G2711" s="36" t="s">
        <v>81</v>
      </c>
      <c r="H2711" s="36">
        <v>20</v>
      </c>
      <c r="I2711" s="36">
        <v>20</v>
      </c>
    </row>
    <row r="2712" spans="1:9" x14ac:dyDescent="0.35">
      <c r="A2712" s="36">
        <v>1549231</v>
      </c>
      <c r="B2712" s="36" t="str">
        <f>VLOOKUP(AllData[[#This Row],[Order]],MM[],3,FALSE)</f>
        <v>V5757301200200Q</v>
      </c>
      <c r="C2712" s="36">
        <f>VLOOKUP(AllData[[#This Row],[Order]],MM[],2,FALSE)</f>
        <v>238</v>
      </c>
      <c r="D2712" s="36" t="s">
        <v>82</v>
      </c>
      <c r="E2712" s="36" t="s">
        <v>83</v>
      </c>
      <c r="F2712" s="36" t="s">
        <v>84</v>
      </c>
      <c r="G2712" s="36" t="s">
        <v>84</v>
      </c>
      <c r="H2712" s="36">
        <v>356.09999999999997</v>
      </c>
      <c r="I2712" s="36">
        <v>450</v>
      </c>
    </row>
    <row r="2713" spans="1:9" x14ac:dyDescent="0.35">
      <c r="A2713" s="36">
        <v>1549231</v>
      </c>
      <c r="B2713" s="36" t="str">
        <f>VLOOKUP(AllData[[#This Row],[Order]],MM[],3,FALSE)</f>
        <v>V5757301200200Q</v>
      </c>
      <c r="C2713" s="36">
        <f>VLOOKUP(AllData[[#This Row],[Order]],MM[],2,FALSE)</f>
        <v>238</v>
      </c>
      <c r="D2713" s="36" t="s">
        <v>85</v>
      </c>
      <c r="E2713" s="36" t="s">
        <v>86</v>
      </c>
      <c r="F2713" s="36" t="s">
        <v>87</v>
      </c>
      <c r="G2713" s="36" t="s">
        <v>87</v>
      </c>
      <c r="H2713" s="36">
        <v>20</v>
      </c>
      <c r="I2713" s="36">
        <v>20</v>
      </c>
    </row>
    <row r="2714" spans="1:9" x14ac:dyDescent="0.35">
      <c r="A2714" s="36">
        <v>1549231</v>
      </c>
      <c r="B2714" s="36" t="str">
        <f>VLOOKUP(AllData[[#This Row],[Order]],MM[],3,FALSE)</f>
        <v>V5757301200200Q</v>
      </c>
      <c r="C2714" s="36">
        <f>VLOOKUP(AllData[[#This Row],[Order]],MM[],2,FALSE)</f>
        <v>238</v>
      </c>
      <c r="D2714" s="36" t="s">
        <v>88</v>
      </c>
      <c r="E2714" s="36" t="s">
        <v>89</v>
      </c>
      <c r="F2714" s="36" t="s">
        <v>91</v>
      </c>
      <c r="G2714" s="36" t="s">
        <v>92</v>
      </c>
      <c r="H2714" s="36"/>
      <c r="I2714" s="36">
        <v>0</v>
      </c>
    </row>
    <row r="2715" spans="1:9" x14ac:dyDescent="0.35">
      <c r="A2715" s="36">
        <v>1549231</v>
      </c>
      <c r="B2715" s="36" t="str">
        <f>VLOOKUP(AllData[[#This Row],[Order]],MM[],3,FALSE)</f>
        <v>V5757301200200Q</v>
      </c>
      <c r="C2715" s="36">
        <f>VLOOKUP(AllData[[#This Row],[Order]],MM[],2,FALSE)</f>
        <v>238</v>
      </c>
      <c r="D2715" s="36" t="s">
        <v>95</v>
      </c>
      <c r="E2715" s="36" t="s">
        <v>61</v>
      </c>
      <c r="F2715" s="36" t="s">
        <v>63</v>
      </c>
      <c r="G2715" s="36" t="s">
        <v>96</v>
      </c>
      <c r="H2715" s="36">
        <v>32.866999999999997</v>
      </c>
      <c r="I2715" s="36">
        <v>40</v>
      </c>
    </row>
    <row r="2716" spans="1:9" x14ac:dyDescent="0.35">
      <c r="A2716" s="36">
        <v>1549231</v>
      </c>
      <c r="B2716" s="36" t="str">
        <f>VLOOKUP(AllData[[#This Row],[Order]],MM[],3,FALSE)</f>
        <v>V5757301200200Q</v>
      </c>
      <c r="C2716" s="36">
        <f>VLOOKUP(AllData[[#This Row],[Order]],MM[],2,FALSE)</f>
        <v>238</v>
      </c>
      <c r="D2716" s="36" t="s">
        <v>97</v>
      </c>
      <c r="E2716" s="36" t="s">
        <v>69</v>
      </c>
      <c r="F2716" s="36" t="s">
        <v>70</v>
      </c>
      <c r="G2716" s="36" t="s">
        <v>98</v>
      </c>
      <c r="H2716" s="36">
        <v>20</v>
      </c>
      <c r="I2716" s="36">
        <v>20</v>
      </c>
    </row>
    <row r="2717" spans="1:9" x14ac:dyDescent="0.35">
      <c r="A2717" s="36">
        <v>1549231</v>
      </c>
      <c r="B2717" s="36" t="str">
        <f>VLOOKUP(AllData[[#This Row],[Order]],MM[],3,FALSE)</f>
        <v>V5757301200200Q</v>
      </c>
      <c r="C2717" s="36">
        <f>VLOOKUP(AllData[[#This Row],[Order]],MM[],2,FALSE)</f>
        <v>238</v>
      </c>
      <c r="D2717" s="36" t="s">
        <v>99</v>
      </c>
      <c r="E2717" s="36" t="s">
        <v>69</v>
      </c>
      <c r="F2717" s="36" t="s">
        <v>70</v>
      </c>
      <c r="G2717" s="36" t="s">
        <v>100</v>
      </c>
      <c r="H2717" s="36">
        <v>50</v>
      </c>
      <c r="I2717" s="36">
        <v>50</v>
      </c>
    </row>
    <row r="2718" spans="1:9" x14ac:dyDescent="0.35">
      <c r="A2718" s="36">
        <v>1549231</v>
      </c>
      <c r="B2718" s="36" t="str">
        <f>VLOOKUP(AllData[[#This Row],[Order]],MM[],3,FALSE)</f>
        <v>V5757301200200Q</v>
      </c>
      <c r="C2718" s="36">
        <f>VLOOKUP(AllData[[#This Row],[Order]],MM[],2,FALSE)</f>
        <v>238</v>
      </c>
      <c r="D2718" s="36" t="s">
        <v>101</v>
      </c>
      <c r="E2718" s="36" t="s">
        <v>102</v>
      </c>
      <c r="F2718" s="36" t="s">
        <v>100</v>
      </c>
      <c r="G2718" s="36" t="s">
        <v>103</v>
      </c>
      <c r="H2718" s="36">
        <v>10</v>
      </c>
      <c r="I2718" s="36">
        <v>10</v>
      </c>
    </row>
    <row r="2719" spans="1:9" x14ac:dyDescent="0.35">
      <c r="A2719" s="36">
        <v>1549231</v>
      </c>
      <c r="B2719" s="36" t="str">
        <f>VLOOKUP(AllData[[#This Row],[Order]],MM[],3,FALSE)</f>
        <v>V5757301200200Q</v>
      </c>
      <c r="C2719" s="36">
        <f>VLOOKUP(AllData[[#This Row],[Order]],MM[],2,FALSE)</f>
        <v>238</v>
      </c>
      <c r="D2719" s="36" t="s">
        <v>104</v>
      </c>
      <c r="E2719" s="36" t="s">
        <v>102</v>
      </c>
      <c r="F2719" s="36" t="s">
        <v>100</v>
      </c>
      <c r="G2719" s="36" t="s">
        <v>106</v>
      </c>
      <c r="H2719" s="36">
        <v>10</v>
      </c>
      <c r="I2719" s="36">
        <v>10</v>
      </c>
    </row>
    <row r="2720" spans="1:9" x14ac:dyDescent="0.35">
      <c r="A2720" s="36">
        <v>1549231</v>
      </c>
      <c r="B2720" s="36" t="str">
        <f>VLOOKUP(AllData[[#This Row],[Order]],MM[],3,FALSE)</f>
        <v>V5757301200200Q</v>
      </c>
      <c r="C2720" s="36">
        <f>VLOOKUP(AllData[[#This Row],[Order]],MM[],2,FALSE)</f>
        <v>238</v>
      </c>
      <c r="D2720" s="36" t="s">
        <v>60</v>
      </c>
      <c r="E2720" s="36" t="s">
        <v>61</v>
      </c>
      <c r="F2720" s="36" t="s">
        <v>63</v>
      </c>
      <c r="G2720" s="36" t="s">
        <v>108</v>
      </c>
      <c r="H2720" s="36">
        <v>1717.4399999999998</v>
      </c>
      <c r="I2720" s="36">
        <v>1</v>
      </c>
    </row>
    <row r="2721" spans="1:9" x14ac:dyDescent="0.35">
      <c r="A2721" s="36">
        <v>1549231</v>
      </c>
      <c r="B2721" s="36" t="str">
        <f>VLOOKUP(AllData[[#This Row],[Order]],MM[],3,FALSE)</f>
        <v>V5757301200200Q</v>
      </c>
      <c r="C2721" s="36">
        <f>VLOOKUP(AllData[[#This Row],[Order]],MM[],2,FALSE)</f>
        <v>238</v>
      </c>
      <c r="D2721" s="36" t="s">
        <v>82</v>
      </c>
      <c r="E2721" s="36" t="s">
        <v>83</v>
      </c>
      <c r="F2721" s="36" t="s">
        <v>84</v>
      </c>
      <c r="G2721" s="36" t="s">
        <v>110</v>
      </c>
      <c r="H2721" s="36"/>
      <c r="I2721" s="36">
        <v>5</v>
      </c>
    </row>
    <row r="2722" spans="1:9" x14ac:dyDescent="0.35">
      <c r="A2722" s="36">
        <v>1549232</v>
      </c>
      <c r="B2722" s="36" t="str">
        <f>VLOOKUP(AllData[[#This Row],[Order]],MM[],3,FALSE)</f>
        <v>V5757301200200R</v>
      </c>
      <c r="C2722" s="36">
        <f>VLOOKUP(AllData[[#This Row],[Order]],MM[],2,FALSE)</f>
        <v>239</v>
      </c>
      <c r="D2722" s="36" t="s">
        <v>60</v>
      </c>
      <c r="E2722" s="36" t="s">
        <v>61</v>
      </c>
      <c r="F2722" s="36" t="s">
        <v>63</v>
      </c>
      <c r="G2722" s="36" t="s">
        <v>64</v>
      </c>
      <c r="H2722" s="36">
        <v>16.216999999999999</v>
      </c>
      <c r="I2722" s="36">
        <v>20</v>
      </c>
    </row>
    <row r="2723" spans="1:9" x14ac:dyDescent="0.35">
      <c r="A2723" s="36">
        <v>1549232</v>
      </c>
      <c r="B2723" s="36" t="str">
        <f>VLOOKUP(AllData[[#This Row],[Order]],MM[],3,FALSE)</f>
        <v>V5757301200200R</v>
      </c>
      <c r="C2723" s="36">
        <f>VLOOKUP(AllData[[#This Row],[Order]],MM[],2,FALSE)</f>
        <v>239</v>
      </c>
      <c r="D2723" s="36" t="s">
        <v>68</v>
      </c>
      <c r="E2723" s="36" t="s">
        <v>69</v>
      </c>
      <c r="F2723" s="36" t="s">
        <v>70</v>
      </c>
      <c r="G2723" s="36" t="s">
        <v>71</v>
      </c>
      <c r="H2723" s="36">
        <v>30</v>
      </c>
      <c r="I2723" s="36">
        <v>30</v>
      </c>
    </row>
    <row r="2724" spans="1:9" x14ac:dyDescent="0.35">
      <c r="A2724" s="36">
        <v>1549232</v>
      </c>
      <c r="B2724" s="36" t="str">
        <f>VLOOKUP(AllData[[#This Row],[Order]],MM[],3,FALSE)</f>
        <v>V5757301200200R</v>
      </c>
      <c r="C2724" s="36">
        <f>VLOOKUP(AllData[[#This Row],[Order]],MM[],2,FALSE)</f>
        <v>239</v>
      </c>
      <c r="D2724" s="36" t="s">
        <v>73</v>
      </c>
      <c r="E2724" s="36" t="s">
        <v>61</v>
      </c>
      <c r="F2724" s="36" t="s">
        <v>63</v>
      </c>
      <c r="G2724" s="36" t="s">
        <v>74</v>
      </c>
      <c r="H2724" s="36">
        <v>299.76000000000005</v>
      </c>
      <c r="I2724" s="36">
        <v>200</v>
      </c>
    </row>
    <row r="2725" spans="1:9" x14ac:dyDescent="0.35">
      <c r="A2725" s="36">
        <v>1549232</v>
      </c>
      <c r="B2725" s="36" t="str">
        <f>VLOOKUP(AllData[[#This Row],[Order]],MM[],3,FALSE)</f>
        <v>V5757301200200R</v>
      </c>
      <c r="C2725" s="36">
        <f>VLOOKUP(AllData[[#This Row],[Order]],MM[],2,FALSE)</f>
        <v>239</v>
      </c>
      <c r="D2725" s="36" t="s">
        <v>75</v>
      </c>
      <c r="E2725" s="36" t="s">
        <v>61</v>
      </c>
      <c r="F2725" s="36" t="s">
        <v>63</v>
      </c>
      <c r="G2725" s="36" t="s">
        <v>76</v>
      </c>
      <c r="H2725" s="36">
        <v>1171.08</v>
      </c>
      <c r="I2725" s="36">
        <v>500</v>
      </c>
    </row>
    <row r="2726" spans="1:9" x14ac:dyDescent="0.35">
      <c r="A2726" s="36">
        <v>1549232</v>
      </c>
      <c r="B2726" s="36" t="str">
        <f>VLOOKUP(AllData[[#This Row],[Order]],MM[],3,FALSE)</f>
        <v>V5757301200200R</v>
      </c>
      <c r="C2726" s="36">
        <f>VLOOKUP(AllData[[#This Row],[Order]],MM[],2,FALSE)</f>
        <v>239</v>
      </c>
      <c r="D2726" s="36" t="s">
        <v>78</v>
      </c>
      <c r="E2726" s="36" t="s">
        <v>69</v>
      </c>
      <c r="F2726" s="36" t="s">
        <v>70</v>
      </c>
      <c r="G2726" s="36" t="s">
        <v>79</v>
      </c>
      <c r="H2726" s="36">
        <v>20</v>
      </c>
      <c r="I2726" s="36">
        <v>20</v>
      </c>
    </row>
    <row r="2727" spans="1:9" x14ac:dyDescent="0.35">
      <c r="A2727" s="36">
        <v>1549232</v>
      </c>
      <c r="B2727" s="36" t="str">
        <f>VLOOKUP(AllData[[#This Row],[Order]],MM[],3,FALSE)</f>
        <v>V5757301200200R</v>
      </c>
      <c r="C2727" s="36">
        <f>VLOOKUP(AllData[[#This Row],[Order]],MM[],2,FALSE)</f>
        <v>239</v>
      </c>
      <c r="D2727" s="36" t="s">
        <v>80</v>
      </c>
      <c r="E2727" s="36" t="s">
        <v>69</v>
      </c>
      <c r="F2727" s="36" t="s">
        <v>70</v>
      </c>
      <c r="G2727" s="36" t="s">
        <v>81</v>
      </c>
      <c r="H2727" s="36">
        <v>20</v>
      </c>
      <c r="I2727" s="36">
        <v>20</v>
      </c>
    </row>
    <row r="2728" spans="1:9" x14ac:dyDescent="0.35">
      <c r="A2728" s="36">
        <v>1549232</v>
      </c>
      <c r="B2728" s="36" t="str">
        <f>VLOOKUP(AllData[[#This Row],[Order]],MM[],3,FALSE)</f>
        <v>V5757301200200R</v>
      </c>
      <c r="C2728" s="36">
        <f>VLOOKUP(AllData[[#This Row],[Order]],MM[],2,FALSE)</f>
        <v>239</v>
      </c>
      <c r="D2728" s="36" t="s">
        <v>82</v>
      </c>
      <c r="E2728" s="36" t="s">
        <v>83</v>
      </c>
      <c r="F2728" s="36" t="s">
        <v>84</v>
      </c>
      <c r="G2728" s="36" t="s">
        <v>84</v>
      </c>
      <c r="H2728" s="36">
        <v>576.09299999999996</v>
      </c>
      <c r="I2728" s="36">
        <v>450</v>
      </c>
    </row>
    <row r="2729" spans="1:9" x14ac:dyDescent="0.35">
      <c r="A2729" s="36">
        <v>1549232</v>
      </c>
      <c r="B2729" s="36" t="str">
        <f>VLOOKUP(AllData[[#This Row],[Order]],MM[],3,FALSE)</f>
        <v>V5757301200200R</v>
      </c>
      <c r="C2729" s="36">
        <f>VLOOKUP(AllData[[#This Row],[Order]],MM[],2,FALSE)</f>
        <v>239</v>
      </c>
      <c r="D2729" s="36" t="s">
        <v>85</v>
      </c>
      <c r="E2729" s="36" t="s">
        <v>86</v>
      </c>
      <c r="F2729" s="36" t="s">
        <v>87</v>
      </c>
      <c r="G2729" s="36" t="s">
        <v>87</v>
      </c>
      <c r="H2729" s="36">
        <v>20</v>
      </c>
      <c r="I2729" s="36">
        <v>20</v>
      </c>
    </row>
    <row r="2730" spans="1:9" x14ac:dyDescent="0.35">
      <c r="A2730" s="36">
        <v>1549232</v>
      </c>
      <c r="B2730" s="36" t="str">
        <f>VLOOKUP(AllData[[#This Row],[Order]],MM[],3,FALSE)</f>
        <v>V5757301200200R</v>
      </c>
      <c r="C2730" s="36">
        <f>VLOOKUP(AllData[[#This Row],[Order]],MM[],2,FALSE)</f>
        <v>239</v>
      </c>
      <c r="D2730" s="36" t="s">
        <v>88</v>
      </c>
      <c r="E2730" s="36" t="s">
        <v>89</v>
      </c>
      <c r="F2730" s="36" t="s">
        <v>91</v>
      </c>
      <c r="G2730" s="36" t="s">
        <v>92</v>
      </c>
      <c r="H2730" s="36"/>
      <c r="I2730" s="36">
        <v>0</v>
      </c>
    </row>
    <row r="2731" spans="1:9" x14ac:dyDescent="0.35">
      <c r="A2731" s="36">
        <v>1549232</v>
      </c>
      <c r="B2731" s="36" t="str">
        <f>VLOOKUP(AllData[[#This Row],[Order]],MM[],3,FALSE)</f>
        <v>V5757301200200R</v>
      </c>
      <c r="C2731" s="36">
        <f>VLOOKUP(AllData[[#This Row],[Order]],MM[],2,FALSE)</f>
        <v>239</v>
      </c>
      <c r="D2731" s="36" t="s">
        <v>95</v>
      </c>
      <c r="E2731" s="36" t="s">
        <v>61</v>
      </c>
      <c r="F2731" s="36" t="s">
        <v>63</v>
      </c>
      <c r="G2731" s="36" t="s">
        <v>96</v>
      </c>
      <c r="H2731" s="36">
        <v>60.779999999999994</v>
      </c>
      <c r="I2731" s="36">
        <v>40</v>
      </c>
    </row>
    <row r="2732" spans="1:9" x14ac:dyDescent="0.35">
      <c r="A2732" s="36">
        <v>1549232</v>
      </c>
      <c r="B2732" s="36" t="str">
        <f>VLOOKUP(AllData[[#This Row],[Order]],MM[],3,FALSE)</f>
        <v>V5757301200200R</v>
      </c>
      <c r="C2732" s="36">
        <f>VLOOKUP(AllData[[#This Row],[Order]],MM[],2,FALSE)</f>
        <v>239</v>
      </c>
      <c r="D2732" s="36" t="s">
        <v>97</v>
      </c>
      <c r="E2732" s="36" t="s">
        <v>69</v>
      </c>
      <c r="F2732" s="36" t="s">
        <v>70</v>
      </c>
      <c r="G2732" s="36" t="s">
        <v>98</v>
      </c>
      <c r="H2732" s="36">
        <v>20</v>
      </c>
      <c r="I2732" s="36">
        <v>20</v>
      </c>
    </row>
    <row r="2733" spans="1:9" x14ac:dyDescent="0.35">
      <c r="A2733" s="36">
        <v>1549232</v>
      </c>
      <c r="B2733" s="36" t="str">
        <f>VLOOKUP(AllData[[#This Row],[Order]],MM[],3,FALSE)</f>
        <v>V5757301200200R</v>
      </c>
      <c r="C2733" s="36">
        <f>VLOOKUP(AllData[[#This Row],[Order]],MM[],2,FALSE)</f>
        <v>239</v>
      </c>
      <c r="D2733" s="36" t="s">
        <v>99</v>
      </c>
      <c r="E2733" s="36" t="s">
        <v>69</v>
      </c>
      <c r="F2733" s="36" t="s">
        <v>70</v>
      </c>
      <c r="G2733" s="36" t="s">
        <v>100</v>
      </c>
      <c r="H2733" s="36">
        <v>50</v>
      </c>
      <c r="I2733" s="36">
        <v>50</v>
      </c>
    </row>
    <row r="2734" spans="1:9" x14ac:dyDescent="0.35">
      <c r="A2734" s="36">
        <v>1549232</v>
      </c>
      <c r="B2734" s="36" t="str">
        <f>VLOOKUP(AllData[[#This Row],[Order]],MM[],3,FALSE)</f>
        <v>V5757301200200R</v>
      </c>
      <c r="C2734" s="36">
        <f>VLOOKUP(AllData[[#This Row],[Order]],MM[],2,FALSE)</f>
        <v>239</v>
      </c>
      <c r="D2734" s="36" t="s">
        <v>101</v>
      </c>
      <c r="E2734" s="36" t="s">
        <v>102</v>
      </c>
      <c r="F2734" s="36" t="s">
        <v>100</v>
      </c>
      <c r="G2734" s="36" t="s">
        <v>103</v>
      </c>
      <c r="H2734" s="36">
        <v>10</v>
      </c>
      <c r="I2734" s="36">
        <v>10</v>
      </c>
    </row>
    <row r="2735" spans="1:9" x14ac:dyDescent="0.35">
      <c r="A2735" s="36">
        <v>1549232</v>
      </c>
      <c r="B2735" s="36" t="str">
        <f>VLOOKUP(AllData[[#This Row],[Order]],MM[],3,FALSE)</f>
        <v>V5757301200200R</v>
      </c>
      <c r="C2735" s="36">
        <f>VLOOKUP(AllData[[#This Row],[Order]],MM[],2,FALSE)</f>
        <v>239</v>
      </c>
      <c r="D2735" s="36" t="s">
        <v>104</v>
      </c>
      <c r="E2735" s="36" t="s">
        <v>102</v>
      </c>
      <c r="F2735" s="36" t="s">
        <v>100</v>
      </c>
      <c r="G2735" s="36" t="s">
        <v>106</v>
      </c>
      <c r="H2735" s="36">
        <v>10</v>
      </c>
      <c r="I2735" s="36">
        <v>10</v>
      </c>
    </row>
    <row r="2736" spans="1:9" x14ac:dyDescent="0.35">
      <c r="A2736" s="36">
        <v>1549232</v>
      </c>
      <c r="B2736" s="36" t="str">
        <f>VLOOKUP(AllData[[#This Row],[Order]],MM[],3,FALSE)</f>
        <v>V5757301200200R</v>
      </c>
      <c r="C2736" s="36">
        <f>VLOOKUP(AllData[[#This Row],[Order]],MM[],2,FALSE)</f>
        <v>239</v>
      </c>
      <c r="D2736" s="36" t="s">
        <v>60</v>
      </c>
      <c r="E2736" s="36" t="s">
        <v>61</v>
      </c>
      <c r="F2736" s="36" t="s">
        <v>63</v>
      </c>
      <c r="G2736" s="36" t="s">
        <v>108</v>
      </c>
      <c r="H2736" s="36">
        <v>1148.6399999999999</v>
      </c>
      <c r="I2736" s="36">
        <v>1</v>
      </c>
    </row>
    <row r="2737" spans="1:9" x14ac:dyDescent="0.35">
      <c r="A2737" s="36">
        <v>1549232</v>
      </c>
      <c r="B2737" s="36" t="str">
        <f>VLOOKUP(AllData[[#This Row],[Order]],MM[],3,FALSE)</f>
        <v>V5757301200200R</v>
      </c>
      <c r="C2737" s="36">
        <f>VLOOKUP(AllData[[#This Row],[Order]],MM[],2,FALSE)</f>
        <v>239</v>
      </c>
      <c r="D2737" s="36" t="s">
        <v>82</v>
      </c>
      <c r="E2737" s="36" t="s">
        <v>83</v>
      </c>
      <c r="F2737" s="36" t="s">
        <v>84</v>
      </c>
      <c r="G2737" s="36" t="s">
        <v>110</v>
      </c>
      <c r="H2737" s="36"/>
      <c r="I2737" s="36">
        <v>5</v>
      </c>
    </row>
    <row r="2738" spans="1:9" x14ac:dyDescent="0.35">
      <c r="A2738" s="36">
        <v>1549562</v>
      </c>
      <c r="B2738" s="36" t="str">
        <f>VLOOKUP(AllData[[#This Row],[Order]],MM[],3,FALSE)</f>
        <v>V5757301200200R</v>
      </c>
      <c r="C2738" s="36">
        <f>VLOOKUP(AllData[[#This Row],[Order]],MM[],2,FALSE)</f>
        <v>238</v>
      </c>
      <c r="D2738" s="36" t="s">
        <v>60</v>
      </c>
      <c r="E2738" s="36" t="s">
        <v>61</v>
      </c>
      <c r="F2738" s="36" t="s">
        <v>63</v>
      </c>
      <c r="G2738" s="36" t="s">
        <v>64</v>
      </c>
      <c r="H2738" s="36">
        <v>14.667</v>
      </c>
      <c r="I2738" s="36">
        <v>20</v>
      </c>
    </row>
    <row r="2739" spans="1:9" x14ac:dyDescent="0.35">
      <c r="A2739" s="36">
        <v>1549562</v>
      </c>
      <c r="B2739" s="36" t="str">
        <f>VLOOKUP(AllData[[#This Row],[Order]],MM[],3,FALSE)</f>
        <v>V5757301200200R</v>
      </c>
      <c r="C2739" s="36">
        <f>VLOOKUP(AllData[[#This Row],[Order]],MM[],2,FALSE)</f>
        <v>238</v>
      </c>
      <c r="D2739" s="36" t="s">
        <v>68</v>
      </c>
      <c r="E2739" s="36" t="s">
        <v>69</v>
      </c>
      <c r="F2739" s="36" t="s">
        <v>70</v>
      </c>
      <c r="G2739" s="36" t="s">
        <v>71</v>
      </c>
      <c r="H2739" s="36">
        <v>30</v>
      </c>
      <c r="I2739" s="36">
        <v>30</v>
      </c>
    </row>
    <row r="2740" spans="1:9" x14ac:dyDescent="0.35">
      <c r="A2740" s="36">
        <v>1549562</v>
      </c>
      <c r="B2740" s="36" t="str">
        <f>VLOOKUP(AllData[[#This Row],[Order]],MM[],3,FALSE)</f>
        <v>V5757301200200R</v>
      </c>
      <c r="C2740" s="36">
        <f>VLOOKUP(AllData[[#This Row],[Order]],MM[],2,FALSE)</f>
        <v>238</v>
      </c>
      <c r="D2740" s="36" t="s">
        <v>73</v>
      </c>
      <c r="E2740" s="36" t="s">
        <v>61</v>
      </c>
      <c r="F2740" s="36" t="s">
        <v>63</v>
      </c>
      <c r="G2740" s="36" t="s">
        <v>74</v>
      </c>
      <c r="H2740" s="36">
        <v>367.86</v>
      </c>
      <c r="I2740" s="36">
        <v>200</v>
      </c>
    </row>
    <row r="2741" spans="1:9" x14ac:dyDescent="0.35">
      <c r="A2741" s="36">
        <v>1549562</v>
      </c>
      <c r="B2741" s="36" t="str">
        <f>VLOOKUP(AllData[[#This Row],[Order]],MM[],3,FALSE)</f>
        <v>V5757301200200R</v>
      </c>
      <c r="C2741" s="36">
        <f>VLOOKUP(AllData[[#This Row],[Order]],MM[],2,FALSE)</f>
        <v>238</v>
      </c>
      <c r="D2741" s="36" t="s">
        <v>75</v>
      </c>
      <c r="E2741" s="36" t="s">
        <v>61</v>
      </c>
      <c r="F2741" s="36" t="s">
        <v>63</v>
      </c>
      <c r="G2741" s="36" t="s">
        <v>76</v>
      </c>
      <c r="H2741" s="36">
        <v>434.88299999999998</v>
      </c>
      <c r="I2741" s="36">
        <v>500</v>
      </c>
    </row>
    <row r="2742" spans="1:9" x14ac:dyDescent="0.35">
      <c r="A2742" s="36">
        <v>1549562</v>
      </c>
      <c r="B2742" s="36" t="str">
        <f>VLOOKUP(AllData[[#This Row],[Order]],MM[],3,FALSE)</f>
        <v>V5757301200200R</v>
      </c>
      <c r="C2742" s="36">
        <f>VLOOKUP(AllData[[#This Row],[Order]],MM[],2,FALSE)</f>
        <v>238</v>
      </c>
      <c r="D2742" s="36" t="s">
        <v>78</v>
      </c>
      <c r="E2742" s="36" t="s">
        <v>69</v>
      </c>
      <c r="F2742" s="36" t="s">
        <v>70</v>
      </c>
      <c r="G2742" s="36" t="s">
        <v>79</v>
      </c>
      <c r="H2742" s="36">
        <v>20</v>
      </c>
      <c r="I2742" s="36">
        <v>20</v>
      </c>
    </row>
    <row r="2743" spans="1:9" x14ac:dyDescent="0.35">
      <c r="A2743" s="36">
        <v>1549562</v>
      </c>
      <c r="B2743" s="36" t="str">
        <f>VLOOKUP(AllData[[#This Row],[Order]],MM[],3,FALSE)</f>
        <v>V5757301200200R</v>
      </c>
      <c r="C2743" s="36">
        <f>VLOOKUP(AllData[[#This Row],[Order]],MM[],2,FALSE)</f>
        <v>238</v>
      </c>
      <c r="D2743" s="36" t="s">
        <v>80</v>
      </c>
      <c r="E2743" s="36" t="s">
        <v>69</v>
      </c>
      <c r="F2743" s="36" t="s">
        <v>70</v>
      </c>
      <c r="G2743" s="36" t="s">
        <v>81</v>
      </c>
      <c r="H2743" s="36">
        <v>20</v>
      </c>
      <c r="I2743" s="36">
        <v>20</v>
      </c>
    </row>
    <row r="2744" spans="1:9" x14ac:dyDescent="0.35">
      <c r="A2744" s="36">
        <v>1549562</v>
      </c>
      <c r="B2744" s="36" t="str">
        <f>VLOOKUP(AllData[[#This Row],[Order]],MM[],3,FALSE)</f>
        <v>V5757301200200R</v>
      </c>
      <c r="C2744" s="36">
        <f>VLOOKUP(AllData[[#This Row],[Order]],MM[],2,FALSE)</f>
        <v>238</v>
      </c>
      <c r="D2744" s="36" t="s">
        <v>82</v>
      </c>
      <c r="E2744" s="36" t="s">
        <v>83</v>
      </c>
      <c r="F2744" s="36" t="s">
        <v>84</v>
      </c>
      <c r="G2744" s="36" t="s">
        <v>84</v>
      </c>
      <c r="H2744" s="36">
        <v>333.42</v>
      </c>
      <c r="I2744" s="36">
        <v>450</v>
      </c>
    </row>
    <row r="2745" spans="1:9" x14ac:dyDescent="0.35">
      <c r="A2745" s="36">
        <v>1549562</v>
      </c>
      <c r="B2745" s="36" t="str">
        <f>VLOOKUP(AllData[[#This Row],[Order]],MM[],3,FALSE)</f>
        <v>V5757301200200R</v>
      </c>
      <c r="C2745" s="36">
        <f>VLOOKUP(AllData[[#This Row],[Order]],MM[],2,FALSE)</f>
        <v>238</v>
      </c>
      <c r="D2745" s="36" t="s">
        <v>85</v>
      </c>
      <c r="E2745" s="36" t="s">
        <v>86</v>
      </c>
      <c r="F2745" s="36" t="s">
        <v>87</v>
      </c>
      <c r="G2745" s="36" t="s">
        <v>87</v>
      </c>
      <c r="H2745" s="36">
        <v>20</v>
      </c>
      <c r="I2745" s="36">
        <v>20</v>
      </c>
    </row>
    <row r="2746" spans="1:9" x14ac:dyDescent="0.35">
      <c r="A2746" s="36">
        <v>1549562</v>
      </c>
      <c r="B2746" s="36" t="str">
        <f>VLOOKUP(AllData[[#This Row],[Order]],MM[],3,FALSE)</f>
        <v>V5757301200200R</v>
      </c>
      <c r="C2746" s="36">
        <f>VLOOKUP(AllData[[#This Row],[Order]],MM[],2,FALSE)</f>
        <v>238</v>
      </c>
      <c r="D2746" s="36" t="s">
        <v>88</v>
      </c>
      <c r="E2746" s="36" t="s">
        <v>89</v>
      </c>
      <c r="F2746" s="36" t="s">
        <v>91</v>
      </c>
      <c r="G2746" s="36" t="s">
        <v>92</v>
      </c>
      <c r="H2746" s="36"/>
      <c r="I2746" s="36">
        <v>0</v>
      </c>
    </row>
    <row r="2747" spans="1:9" x14ac:dyDescent="0.35">
      <c r="A2747" s="36">
        <v>1549562</v>
      </c>
      <c r="B2747" s="36" t="str">
        <f>VLOOKUP(AllData[[#This Row],[Order]],MM[],3,FALSE)</f>
        <v>V5757301200200R</v>
      </c>
      <c r="C2747" s="36">
        <f>VLOOKUP(AllData[[#This Row],[Order]],MM[],2,FALSE)</f>
        <v>238</v>
      </c>
      <c r="D2747" s="36" t="s">
        <v>95</v>
      </c>
      <c r="E2747" s="36" t="s">
        <v>61</v>
      </c>
      <c r="F2747" s="36" t="s">
        <v>63</v>
      </c>
      <c r="G2747" s="36" t="s">
        <v>96</v>
      </c>
      <c r="H2747" s="36">
        <v>30.3</v>
      </c>
      <c r="I2747" s="36">
        <v>40</v>
      </c>
    </row>
    <row r="2748" spans="1:9" x14ac:dyDescent="0.35">
      <c r="A2748" s="36">
        <v>1549562</v>
      </c>
      <c r="B2748" s="36" t="str">
        <f>VLOOKUP(AllData[[#This Row],[Order]],MM[],3,FALSE)</f>
        <v>V5757301200200R</v>
      </c>
      <c r="C2748" s="36">
        <f>VLOOKUP(AllData[[#This Row],[Order]],MM[],2,FALSE)</f>
        <v>238</v>
      </c>
      <c r="D2748" s="36" t="s">
        <v>97</v>
      </c>
      <c r="E2748" s="36" t="s">
        <v>69</v>
      </c>
      <c r="F2748" s="36" t="s">
        <v>70</v>
      </c>
      <c r="G2748" s="36" t="s">
        <v>98</v>
      </c>
      <c r="H2748" s="36">
        <v>20</v>
      </c>
      <c r="I2748" s="36">
        <v>20</v>
      </c>
    </row>
    <row r="2749" spans="1:9" x14ac:dyDescent="0.35">
      <c r="A2749" s="36">
        <v>1549562</v>
      </c>
      <c r="B2749" s="36" t="str">
        <f>VLOOKUP(AllData[[#This Row],[Order]],MM[],3,FALSE)</f>
        <v>V5757301200200R</v>
      </c>
      <c r="C2749" s="36">
        <f>VLOOKUP(AllData[[#This Row],[Order]],MM[],2,FALSE)</f>
        <v>238</v>
      </c>
      <c r="D2749" s="36" t="s">
        <v>99</v>
      </c>
      <c r="E2749" s="36" t="s">
        <v>69</v>
      </c>
      <c r="F2749" s="36" t="s">
        <v>70</v>
      </c>
      <c r="G2749" s="36" t="s">
        <v>100</v>
      </c>
      <c r="H2749" s="36">
        <v>50</v>
      </c>
      <c r="I2749" s="36">
        <v>50</v>
      </c>
    </row>
    <row r="2750" spans="1:9" x14ac:dyDescent="0.35">
      <c r="A2750" s="36">
        <v>1549562</v>
      </c>
      <c r="B2750" s="36" t="str">
        <f>VLOOKUP(AllData[[#This Row],[Order]],MM[],3,FALSE)</f>
        <v>V5757301200200R</v>
      </c>
      <c r="C2750" s="36">
        <f>VLOOKUP(AllData[[#This Row],[Order]],MM[],2,FALSE)</f>
        <v>238</v>
      </c>
      <c r="D2750" s="36" t="s">
        <v>101</v>
      </c>
      <c r="E2750" s="36" t="s">
        <v>102</v>
      </c>
      <c r="F2750" s="36" t="s">
        <v>100</v>
      </c>
      <c r="G2750" s="36" t="s">
        <v>103</v>
      </c>
      <c r="H2750" s="36">
        <v>10</v>
      </c>
      <c r="I2750" s="36">
        <v>10</v>
      </c>
    </row>
    <row r="2751" spans="1:9" x14ac:dyDescent="0.35">
      <c r="A2751" s="36">
        <v>1549562</v>
      </c>
      <c r="B2751" s="36" t="str">
        <f>VLOOKUP(AllData[[#This Row],[Order]],MM[],3,FALSE)</f>
        <v>V5757301200200R</v>
      </c>
      <c r="C2751" s="36">
        <f>VLOOKUP(AllData[[#This Row],[Order]],MM[],2,FALSE)</f>
        <v>238</v>
      </c>
      <c r="D2751" s="36" t="s">
        <v>104</v>
      </c>
      <c r="E2751" s="36" t="s">
        <v>102</v>
      </c>
      <c r="F2751" s="36" t="s">
        <v>100</v>
      </c>
      <c r="G2751" s="36" t="s">
        <v>106</v>
      </c>
      <c r="H2751" s="36">
        <v>10</v>
      </c>
      <c r="I2751" s="36">
        <v>10</v>
      </c>
    </row>
    <row r="2752" spans="1:9" x14ac:dyDescent="0.35">
      <c r="A2752" s="36">
        <v>1549562</v>
      </c>
      <c r="B2752" s="36" t="str">
        <f>VLOOKUP(AllData[[#This Row],[Order]],MM[],3,FALSE)</f>
        <v>V5757301200200R</v>
      </c>
      <c r="C2752" s="36">
        <f>VLOOKUP(AllData[[#This Row],[Order]],MM[],2,FALSE)</f>
        <v>238</v>
      </c>
      <c r="D2752" s="36" t="s">
        <v>60</v>
      </c>
      <c r="E2752" s="36" t="s">
        <v>61</v>
      </c>
      <c r="F2752" s="36" t="s">
        <v>63</v>
      </c>
      <c r="G2752" s="36" t="s">
        <v>108</v>
      </c>
      <c r="H2752" s="36">
        <v>680.76</v>
      </c>
      <c r="I2752" s="36">
        <v>1</v>
      </c>
    </row>
    <row r="2753" spans="1:9" x14ac:dyDescent="0.35">
      <c r="A2753" s="36">
        <v>1549562</v>
      </c>
      <c r="B2753" s="36" t="str">
        <f>VLOOKUP(AllData[[#This Row],[Order]],MM[],3,FALSE)</f>
        <v>V5757301200200R</v>
      </c>
      <c r="C2753" s="36">
        <f>VLOOKUP(AllData[[#This Row],[Order]],MM[],2,FALSE)</f>
        <v>238</v>
      </c>
      <c r="D2753" s="36" t="s">
        <v>82</v>
      </c>
      <c r="E2753" s="36" t="s">
        <v>83</v>
      </c>
      <c r="F2753" s="36" t="s">
        <v>84</v>
      </c>
      <c r="G2753" s="36" t="s">
        <v>110</v>
      </c>
      <c r="H2753" s="36"/>
      <c r="I2753" s="36">
        <v>5</v>
      </c>
    </row>
    <row r="2754" spans="1:9" x14ac:dyDescent="0.35">
      <c r="A2754" s="36">
        <v>1549563</v>
      </c>
      <c r="B2754" s="36" t="str">
        <f>VLOOKUP(AllData[[#This Row],[Order]],MM[],3,FALSE)</f>
        <v>V5757321200400</v>
      </c>
      <c r="C2754" s="36">
        <f>VLOOKUP(AllData[[#This Row],[Order]],MM[],2,FALSE)</f>
        <v>238</v>
      </c>
      <c r="D2754" s="36" t="s">
        <v>60</v>
      </c>
      <c r="E2754" s="36" t="s">
        <v>61</v>
      </c>
      <c r="F2754" s="36" t="s">
        <v>63</v>
      </c>
      <c r="G2754" s="36" t="s">
        <v>64</v>
      </c>
      <c r="H2754" s="36">
        <v>15.083</v>
      </c>
      <c r="I2754" s="36">
        <v>20</v>
      </c>
    </row>
    <row r="2755" spans="1:9" x14ac:dyDescent="0.35">
      <c r="A2755" s="36">
        <v>1549563</v>
      </c>
      <c r="B2755" s="36" t="str">
        <f>VLOOKUP(AllData[[#This Row],[Order]],MM[],3,FALSE)</f>
        <v>V5757321200400</v>
      </c>
      <c r="C2755" s="36">
        <f>VLOOKUP(AllData[[#This Row],[Order]],MM[],2,FALSE)</f>
        <v>238</v>
      </c>
      <c r="D2755" s="36" t="s">
        <v>68</v>
      </c>
      <c r="E2755" s="36" t="s">
        <v>69</v>
      </c>
      <c r="F2755" s="36" t="s">
        <v>70</v>
      </c>
      <c r="G2755" s="36" t="s">
        <v>71</v>
      </c>
      <c r="H2755" s="36">
        <v>30</v>
      </c>
      <c r="I2755" s="36">
        <v>30</v>
      </c>
    </row>
    <row r="2756" spans="1:9" x14ac:dyDescent="0.35">
      <c r="A2756" s="36">
        <v>1549563</v>
      </c>
      <c r="B2756" s="36" t="str">
        <f>VLOOKUP(AllData[[#This Row],[Order]],MM[],3,FALSE)</f>
        <v>V5757321200400</v>
      </c>
      <c r="C2756" s="36">
        <f>VLOOKUP(AllData[[#This Row],[Order]],MM[],2,FALSE)</f>
        <v>238</v>
      </c>
      <c r="D2756" s="36" t="s">
        <v>73</v>
      </c>
      <c r="E2756" s="36" t="s">
        <v>61</v>
      </c>
      <c r="F2756" s="36" t="s">
        <v>63</v>
      </c>
      <c r="G2756" s="36" t="s">
        <v>74</v>
      </c>
      <c r="H2756" s="36">
        <v>324.96000000000004</v>
      </c>
      <c r="I2756" s="36">
        <v>200</v>
      </c>
    </row>
    <row r="2757" spans="1:9" x14ac:dyDescent="0.35">
      <c r="A2757" s="36">
        <v>1549563</v>
      </c>
      <c r="B2757" s="36" t="str">
        <f>VLOOKUP(AllData[[#This Row],[Order]],MM[],3,FALSE)</f>
        <v>V5757321200400</v>
      </c>
      <c r="C2757" s="36">
        <f>VLOOKUP(AllData[[#This Row],[Order]],MM[],2,FALSE)</f>
        <v>238</v>
      </c>
      <c r="D2757" s="36" t="s">
        <v>75</v>
      </c>
      <c r="E2757" s="36" t="s">
        <v>61</v>
      </c>
      <c r="F2757" s="36" t="s">
        <v>63</v>
      </c>
      <c r="G2757" s="36" t="s">
        <v>76</v>
      </c>
      <c r="H2757" s="36">
        <v>1174.92</v>
      </c>
      <c r="I2757" s="36">
        <v>500</v>
      </c>
    </row>
    <row r="2758" spans="1:9" x14ac:dyDescent="0.35">
      <c r="A2758" s="36">
        <v>1549563</v>
      </c>
      <c r="B2758" s="36" t="str">
        <f>VLOOKUP(AllData[[#This Row],[Order]],MM[],3,FALSE)</f>
        <v>V5757321200400</v>
      </c>
      <c r="C2758" s="36">
        <f>VLOOKUP(AllData[[#This Row],[Order]],MM[],2,FALSE)</f>
        <v>238</v>
      </c>
      <c r="D2758" s="36" t="s">
        <v>78</v>
      </c>
      <c r="E2758" s="36" t="s">
        <v>69</v>
      </c>
      <c r="F2758" s="36" t="s">
        <v>70</v>
      </c>
      <c r="G2758" s="36" t="s">
        <v>79</v>
      </c>
      <c r="H2758" s="36">
        <v>20</v>
      </c>
      <c r="I2758" s="36">
        <v>20</v>
      </c>
    </row>
    <row r="2759" spans="1:9" x14ac:dyDescent="0.35">
      <c r="A2759" s="36">
        <v>1549563</v>
      </c>
      <c r="B2759" s="36" t="str">
        <f>VLOOKUP(AllData[[#This Row],[Order]],MM[],3,FALSE)</f>
        <v>V5757321200400</v>
      </c>
      <c r="C2759" s="36">
        <f>VLOOKUP(AllData[[#This Row],[Order]],MM[],2,FALSE)</f>
        <v>238</v>
      </c>
      <c r="D2759" s="36" t="s">
        <v>80</v>
      </c>
      <c r="E2759" s="36" t="s">
        <v>69</v>
      </c>
      <c r="F2759" s="36" t="s">
        <v>70</v>
      </c>
      <c r="G2759" s="36" t="s">
        <v>81</v>
      </c>
      <c r="H2759" s="36">
        <v>20</v>
      </c>
      <c r="I2759" s="36">
        <v>20</v>
      </c>
    </row>
    <row r="2760" spans="1:9" x14ac:dyDescent="0.35">
      <c r="A2760" s="36">
        <v>1549563</v>
      </c>
      <c r="B2760" s="36" t="str">
        <f>VLOOKUP(AllData[[#This Row],[Order]],MM[],3,FALSE)</f>
        <v>V5757321200400</v>
      </c>
      <c r="C2760" s="36">
        <f>VLOOKUP(AllData[[#This Row],[Order]],MM[],2,FALSE)</f>
        <v>238</v>
      </c>
      <c r="D2760" s="36" t="s">
        <v>82</v>
      </c>
      <c r="E2760" s="36" t="s">
        <v>83</v>
      </c>
      <c r="F2760" s="36" t="s">
        <v>84</v>
      </c>
      <c r="G2760" s="36" t="s">
        <v>84</v>
      </c>
      <c r="H2760" s="36">
        <v>673.2</v>
      </c>
      <c r="I2760" s="36">
        <v>450</v>
      </c>
    </row>
    <row r="2761" spans="1:9" x14ac:dyDescent="0.35">
      <c r="A2761" s="36">
        <v>1549563</v>
      </c>
      <c r="B2761" s="36" t="str">
        <f>VLOOKUP(AllData[[#This Row],[Order]],MM[],3,FALSE)</f>
        <v>V5757321200400</v>
      </c>
      <c r="C2761" s="36">
        <f>VLOOKUP(AllData[[#This Row],[Order]],MM[],2,FALSE)</f>
        <v>238</v>
      </c>
      <c r="D2761" s="36" t="s">
        <v>85</v>
      </c>
      <c r="E2761" s="36" t="s">
        <v>86</v>
      </c>
      <c r="F2761" s="36" t="s">
        <v>87</v>
      </c>
      <c r="G2761" s="36" t="s">
        <v>87</v>
      </c>
      <c r="H2761" s="36">
        <v>20</v>
      </c>
      <c r="I2761" s="36">
        <v>20</v>
      </c>
    </row>
    <row r="2762" spans="1:9" x14ac:dyDescent="0.35">
      <c r="A2762" s="36">
        <v>1549563</v>
      </c>
      <c r="B2762" s="36" t="str">
        <f>VLOOKUP(AllData[[#This Row],[Order]],MM[],3,FALSE)</f>
        <v>V5757321200400</v>
      </c>
      <c r="C2762" s="36">
        <f>VLOOKUP(AllData[[#This Row],[Order]],MM[],2,FALSE)</f>
        <v>238</v>
      </c>
      <c r="D2762" s="36" t="s">
        <v>95</v>
      </c>
      <c r="E2762" s="36" t="s">
        <v>61</v>
      </c>
      <c r="F2762" s="36" t="s">
        <v>63</v>
      </c>
      <c r="G2762" s="36" t="s">
        <v>96</v>
      </c>
      <c r="H2762" s="36">
        <v>31.417000000000002</v>
      </c>
      <c r="I2762" s="36">
        <v>40</v>
      </c>
    </row>
    <row r="2763" spans="1:9" x14ac:dyDescent="0.35">
      <c r="A2763" s="36">
        <v>1549563</v>
      </c>
      <c r="B2763" s="36" t="str">
        <f>VLOOKUP(AllData[[#This Row],[Order]],MM[],3,FALSE)</f>
        <v>V5757321200400</v>
      </c>
      <c r="C2763" s="36">
        <f>VLOOKUP(AllData[[#This Row],[Order]],MM[],2,FALSE)</f>
        <v>238</v>
      </c>
      <c r="D2763" s="36" t="s">
        <v>97</v>
      </c>
      <c r="E2763" s="36" t="s">
        <v>69</v>
      </c>
      <c r="F2763" s="36" t="s">
        <v>70</v>
      </c>
      <c r="G2763" s="36" t="s">
        <v>98</v>
      </c>
      <c r="H2763" s="36">
        <v>20</v>
      </c>
      <c r="I2763" s="36">
        <v>20</v>
      </c>
    </row>
    <row r="2764" spans="1:9" x14ac:dyDescent="0.35">
      <c r="A2764" s="36">
        <v>1549563</v>
      </c>
      <c r="B2764" s="36" t="str">
        <f>VLOOKUP(AllData[[#This Row],[Order]],MM[],3,FALSE)</f>
        <v>V5757321200400</v>
      </c>
      <c r="C2764" s="36">
        <f>VLOOKUP(AllData[[#This Row],[Order]],MM[],2,FALSE)</f>
        <v>238</v>
      </c>
      <c r="D2764" s="36" t="s">
        <v>99</v>
      </c>
      <c r="E2764" s="36" t="s">
        <v>69</v>
      </c>
      <c r="F2764" s="36" t="s">
        <v>70</v>
      </c>
      <c r="G2764" s="36" t="s">
        <v>100</v>
      </c>
      <c r="H2764" s="36">
        <v>50</v>
      </c>
      <c r="I2764" s="36">
        <v>50</v>
      </c>
    </row>
    <row r="2765" spans="1:9" x14ac:dyDescent="0.35">
      <c r="A2765" s="36">
        <v>1549563</v>
      </c>
      <c r="B2765" s="36" t="str">
        <f>VLOOKUP(AllData[[#This Row],[Order]],MM[],3,FALSE)</f>
        <v>V5757321200400</v>
      </c>
      <c r="C2765" s="36">
        <f>VLOOKUP(AllData[[#This Row],[Order]],MM[],2,FALSE)</f>
        <v>238</v>
      </c>
      <c r="D2765" s="36" t="s">
        <v>104</v>
      </c>
      <c r="E2765" s="36" t="s">
        <v>102</v>
      </c>
      <c r="F2765" s="36" t="s">
        <v>100</v>
      </c>
      <c r="G2765" s="36" t="s">
        <v>106</v>
      </c>
      <c r="H2765" s="36">
        <v>10</v>
      </c>
      <c r="I2765" s="36">
        <v>10</v>
      </c>
    </row>
    <row r="2766" spans="1:9" x14ac:dyDescent="0.35">
      <c r="A2766" s="36">
        <v>1549563</v>
      </c>
      <c r="B2766" s="36" t="str">
        <f>VLOOKUP(AllData[[#This Row],[Order]],MM[],3,FALSE)</f>
        <v>V5757321200400</v>
      </c>
      <c r="C2766" s="36">
        <f>VLOOKUP(AllData[[#This Row],[Order]],MM[],2,FALSE)</f>
        <v>238</v>
      </c>
      <c r="D2766" s="36" t="s">
        <v>60</v>
      </c>
      <c r="E2766" s="36" t="s">
        <v>61</v>
      </c>
      <c r="F2766" s="36" t="s">
        <v>63</v>
      </c>
      <c r="G2766" s="36" t="s">
        <v>108</v>
      </c>
      <c r="H2766" s="36">
        <v>200.82</v>
      </c>
      <c r="I2766" s="36">
        <v>1</v>
      </c>
    </row>
    <row r="2767" spans="1:9" x14ac:dyDescent="0.35">
      <c r="A2767" s="36">
        <v>1549563</v>
      </c>
      <c r="B2767" s="36" t="str">
        <f>VLOOKUP(AllData[[#This Row],[Order]],MM[],3,FALSE)</f>
        <v>V5757321200400</v>
      </c>
      <c r="C2767" s="36">
        <f>VLOOKUP(AllData[[#This Row],[Order]],MM[],2,FALSE)</f>
        <v>238</v>
      </c>
      <c r="D2767" s="36" t="s">
        <v>82</v>
      </c>
      <c r="E2767" s="36" t="s">
        <v>83</v>
      </c>
      <c r="F2767" s="36" t="s">
        <v>84</v>
      </c>
      <c r="G2767" s="36" t="s">
        <v>110</v>
      </c>
      <c r="H2767" s="36"/>
      <c r="I2767" s="36">
        <v>5</v>
      </c>
    </row>
    <row r="2768" spans="1:9" x14ac:dyDescent="0.35">
      <c r="A2768" s="36">
        <v>1549564</v>
      </c>
      <c r="B2768" s="36" t="str">
        <f>VLOOKUP(AllData[[#This Row],[Order]],MM[],3,FALSE)</f>
        <v>V5757321200600</v>
      </c>
      <c r="C2768" s="36">
        <f>VLOOKUP(AllData[[#This Row],[Order]],MM[],2,FALSE)</f>
        <v>238</v>
      </c>
      <c r="D2768" s="36" t="s">
        <v>60</v>
      </c>
      <c r="E2768" s="36" t="s">
        <v>61</v>
      </c>
      <c r="F2768" s="36" t="s">
        <v>63</v>
      </c>
      <c r="G2768" s="36" t="s">
        <v>139</v>
      </c>
      <c r="H2768" s="36">
        <v>10.917</v>
      </c>
      <c r="I2768" s="36">
        <v>20</v>
      </c>
    </row>
    <row r="2769" spans="1:9" x14ac:dyDescent="0.35">
      <c r="A2769" s="36">
        <v>1549564</v>
      </c>
      <c r="B2769" s="36" t="str">
        <f>VLOOKUP(AllData[[#This Row],[Order]],MM[],3,FALSE)</f>
        <v>V5757321200600</v>
      </c>
      <c r="C2769" s="36">
        <f>VLOOKUP(AllData[[#This Row],[Order]],MM[],2,FALSE)</f>
        <v>238</v>
      </c>
      <c r="D2769" s="36" t="s">
        <v>68</v>
      </c>
      <c r="E2769" s="36" t="s">
        <v>69</v>
      </c>
      <c r="F2769" s="36" t="s">
        <v>70</v>
      </c>
      <c r="G2769" s="36" t="s">
        <v>71</v>
      </c>
      <c r="H2769" s="36">
        <v>30</v>
      </c>
      <c r="I2769" s="36">
        <v>30</v>
      </c>
    </row>
    <row r="2770" spans="1:9" x14ac:dyDescent="0.35">
      <c r="A2770" s="36">
        <v>1549564</v>
      </c>
      <c r="B2770" s="36" t="str">
        <f>VLOOKUP(AllData[[#This Row],[Order]],MM[],3,FALSE)</f>
        <v>V5757321200600</v>
      </c>
      <c r="C2770" s="36">
        <f>VLOOKUP(AllData[[#This Row],[Order]],MM[],2,FALSE)</f>
        <v>238</v>
      </c>
      <c r="D2770" s="36" t="s">
        <v>73</v>
      </c>
      <c r="E2770" s="36" t="s">
        <v>61</v>
      </c>
      <c r="F2770" s="36" t="s">
        <v>63</v>
      </c>
      <c r="G2770" s="36" t="s">
        <v>74</v>
      </c>
      <c r="H2770" s="36">
        <v>811.08</v>
      </c>
      <c r="I2770" s="36">
        <v>200</v>
      </c>
    </row>
    <row r="2771" spans="1:9" x14ac:dyDescent="0.35">
      <c r="A2771" s="36">
        <v>1549564</v>
      </c>
      <c r="B2771" s="36" t="str">
        <f>VLOOKUP(AllData[[#This Row],[Order]],MM[],3,FALSE)</f>
        <v>V5757321200600</v>
      </c>
      <c r="C2771" s="36">
        <f>VLOOKUP(AllData[[#This Row],[Order]],MM[],2,FALSE)</f>
        <v>238</v>
      </c>
      <c r="D2771" s="36" t="s">
        <v>75</v>
      </c>
      <c r="E2771" s="36" t="s">
        <v>61</v>
      </c>
      <c r="F2771" s="36" t="s">
        <v>63</v>
      </c>
      <c r="G2771" s="36" t="s">
        <v>76</v>
      </c>
      <c r="H2771" s="36">
        <v>1625.46</v>
      </c>
      <c r="I2771" s="36">
        <v>500</v>
      </c>
    </row>
    <row r="2772" spans="1:9" x14ac:dyDescent="0.35">
      <c r="A2772" s="36">
        <v>1549564</v>
      </c>
      <c r="B2772" s="36" t="str">
        <f>VLOOKUP(AllData[[#This Row],[Order]],MM[],3,FALSE)</f>
        <v>V5757321200600</v>
      </c>
      <c r="C2772" s="36">
        <f>VLOOKUP(AllData[[#This Row],[Order]],MM[],2,FALSE)</f>
        <v>238</v>
      </c>
      <c r="D2772" s="36" t="s">
        <v>78</v>
      </c>
      <c r="E2772" s="36" t="s">
        <v>69</v>
      </c>
      <c r="F2772" s="36" t="s">
        <v>70</v>
      </c>
      <c r="G2772" s="36" t="s">
        <v>79</v>
      </c>
      <c r="H2772" s="36">
        <v>20</v>
      </c>
      <c r="I2772" s="36">
        <v>20</v>
      </c>
    </row>
    <row r="2773" spans="1:9" x14ac:dyDescent="0.35">
      <c r="A2773" s="36">
        <v>1549564</v>
      </c>
      <c r="B2773" s="36" t="str">
        <f>VLOOKUP(AllData[[#This Row],[Order]],MM[],3,FALSE)</f>
        <v>V5757321200600</v>
      </c>
      <c r="C2773" s="36">
        <f>VLOOKUP(AllData[[#This Row],[Order]],MM[],2,FALSE)</f>
        <v>238</v>
      </c>
      <c r="D2773" s="36" t="s">
        <v>80</v>
      </c>
      <c r="E2773" s="36" t="s">
        <v>69</v>
      </c>
      <c r="F2773" s="36" t="s">
        <v>70</v>
      </c>
      <c r="G2773" s="36" t="s">
        <v>81</v>
      </c>
      <c r="H2773" s="36">
        <v>20</v>
      </c>
      <c r="I2773" s="36">
        <v>20</v>
      </c>
    </row>
    <row r="2774" spans="1:9" x14ac:dyDescent="0.35">
      <c r="A2774" s="36">
        <v>1549564</v>
      </c>
      <c r="B2774" s="36" t="str">
        <f>VLOOKUP(AllData[[#This Row],[Order]],MM[],3,FALSE)</f>
        <v>V5757321200600</v>
      </c>
      <c r="C2774" s="36">
        <f>VLOOKUP(AllData[[#This Row],[Order]],MM[],2,FALSE)</f>
        <v>238</v>
      </c>
      <c r="D2774" s="36" t="s">
        <v>82</v>
      </c>
      <c r="E2774" s="36" t="s">
        <v>83</v>
      </c>
      <c r="F2774" s="36" t="s">
        <v>84</v>
      </c>
      <c r="G2774" s="36" t="s">
        <v>84</v>
      </c>
      <c r="H2774" s="36">
        <v>477.78000000000003</v>
      </c>
      <c r="I2774" s="36">
        <v>450</v>
      </c>
    </row>
    <row r="2775" spans="1:9" x14ac:dyDescent="0.35">
      <c r="A2775" s="36">
        <v>1549564</v>
      </c>
      <c r="B2775" s="36" t="str">
        <f>VLOOKUP(AllData[[#This Row],[Order]],MM[],3,FALSE)</f>
        <v>V5757321200600</v>
      </c>
      <c r="C2775" s="36">
        <f>VLOOKUP(AllData[[#This Row],[Order]],MM[],2,FALSE)</f>
        <v>238</v>
      </c>
      <c r="D2775" s="36" t="s">
        <v>85</v>
      </c>
      <c r="E2775" s="36" t="s">
        <v>86</v>
      </c>
      <c r="F2775" s="36" t="s">
        <v>87</v>
      </c>
      <c r="G2775" s="36" t="s">
        <v>87</v>
      </c>
      <c r="H2775" s="36">
        <v>20</v>
      </c>
      <c r="I2775" s="36">
        <v>20</v>
      </c>
    </row>
    <row r="2776" spans="1:9" x14ac:dyDescent="0.35">
      <c r="A2776" s="36">
        <v>1549564</v>
      </c>
      <c r="B2776" s="36" t="str">
        <f>VLOOKUP(AllData[[#This Row],[Order]],MM[],3,FALSE)</f>
        <v>V5757321200600</v>
      </c>
      <c r="C2776" s="36">
        <f>VLOOKUP(AllData[[#This Row],[Order]],MM[],2,FALSE)</f>
        <v>238</v>
      </c>
      <c r="D2776" s="36" t="s">
        <v>88</v>
      </c>
      <c r="E2776" s="36" t="s">
        <v>89</v>
      </c>
      <c r="F2776" s="36" t="s">
        <v>91</v>
      </c>
      <c r="G2776" s="36" t="s">
        <v>92</v>
      </c>
      <c r="H2776" s="36"/>
      <c r="I2776" s="36">
        <v>0</v>
      </c>
    </row>
    <row r="2777" spans="1:9" x14ac:dyDescent="0.35">
      <c r="A2777" s="36">
        <v>1549564</v>
      </c>
      <c r="B2777" s="36" t="str">
        <f>VLOOKUP(AllData[[#This Row],[Order]],MM[],3,FALSE)</f>
        <v>V5757321200600</v>
      </c>
      <c r="C2777" s="36">
        <f>VLOOKUP(AllData[[#This Row],[Order]],MM[],2,FALSE)</f>
        <v>238</v>
      </c>
      <c r="D2777" s="36" t="s">
        <v>95</v>
      </c>
      <c r="E2777" s="36" t="s">
        <v>61</v>
      </c>
      <c r="F2777" s="36" t="s">
        <v>63</v>
      </c>
      <c r="G2777" s="36" t="s">
        <v>96</v>
      </c>
      <c r="H2777" s="36">
        <v>47.683</v>
      </c>
      <c r="I2777" s="36">
        <v>40</v>
      </c>
    </row>
    <row r="2778" spans="1:9" x14ac:dyDescent="0.35">
      <c r="A2778" s="36">
        <v>1549564</v>
      </c>
      <c r="B2778" s="36" t="str">
        <f>VLOOKUP(AllData[[#This Row],[Order]],MM[],3,FALSE)</f>
        <v>V5757321200600</v>
      </c>
      <c r="C2778" s="36">
        <f>VLOOKUP(AllData[[#This Row],[Order]],MM[],2,FALSE)</f>
        <v>238</v>
      </c>
      <c r="D2778" s="36" t="s">
        <v>97</v>
      </c>
      <c r="E2778" s="36" t="s">
        <v>69</v>
      </c>
      <c r="F2778" s="36" t="s">
        <v>70</v>
      </c>
      <c r="G2778" s="36" t="s">
        <v>98</v>
      </c>
      <c r="H2778" s="36">
        <v>20</v>
      </c>
      <c r="I2778" s="36">
        <v>20</v>
      </c>
    </row>
    <row r="2779" spans="1:9" x14ac:dyDescent="0.35">
      <c r="A2779" s="36">
        <v>1549564</v>
      </c>
      <c r="B2779" s="36" t="str">
        <f>VLOOKUP(AllData[[#This Row],[Order]],MM[],3,FALSE)</f>
        <v>V5757321200600</v>
      </c>
      <c r="C2779" s="36">
        <f>VLOOKUP(AllData[[#This Row],[Order]],MM[],2,FALSE)</f>
        <v>238</v>
      </c>
      <c r="D2779" s="36" t="s">
        <v>99</v>
      </c>
      <c r="E2779" s="36" t="s">
        <v>69</v>
      </c>
      <c r="F2779" s="36" t="s">
        <v>70</v>
      </c>
      <c r="G2779" s="36" t="s">
        <v>100</v>
      </c>
      <c r="H2779" s="36">
        <v>50</v>
      </c>
      <c r="I2779" s="36">
        <v>50</v>
      </c>
    </row>
    <row r="2780" spans="1:9" x14ac:dyDescent="0.35">
      <c r="A2780" s="36">
        <v>1549564</v>
      </c>
      <c r="B2780" s="36" t="str">
        <f>VLOOKUP(AllData[[#This Row],[Order]],MM[],3,FALSE)</f>
        <v>V5757321200600</v>
      </c>
      <c r="C2780" s="36">
        <f>VLOOKUP(AllData[[#This Row],[Order]],MM[],2,FALSE)</f>
        <v>238</v>
      </c>
      <c r="D2780" s="36" t="s">
        <v>101</v>
      </c>
      <c r="E2780" s="36" t="s">
        <v>102</v>
      </c>
      <c r="F2780" s="36" t="s">
        <v>100</v>
      </c>
      <c r="G2780" s="36" t="s">
        <v>103</v>
      </c>
      <c r="H2780" s="36">
        <v>10</v>
      </c>
      <c r="I2780" s="36">
        <v>10</v>
      </c>
    </row>
    <row r="2781" spans="1:9" x14ac:dyDescent="0.35">
      <c r="A2781" s="36">
        <v>1549564</v>
      </c>
      <c r="B2781" s="36" t="str">
        <f>VLOOKUP(AllData[[#This Row],[Order]],MM[],3,FALSE)</f>
        <v>V5757321200600</v>
      </c>
      <c r="C2781" s="36">
        <f>VLOOKUP(AllData[[#This Row],[Order]],MM[],2,FALSE)</f>
        <v>238</v>
      </c>
      <c r="D2781" s="36" t="s">
        <v>104</v>
      </c>
      <c r="E2781" s="36" t="s">
        <v>102</v>
      </c>
      <c r="F2781" s="36" t="s">
        <v>100</v>
      </c>
      <c r="G2781" s="36" t="s">
        <v>106</v>
      </c>
      <c r="H2781" s="36">
        <v>10</v>
      </c>
      <c r="I2781" s="36">
        <v>10</v>
      </c>
    </row>
    <row r="2782" spans="1:9" x14ac:dyDescent="0.35">
      <c r="A2782" s="36">
        <v>1549564</v>
      </c>
      <c r="B2782" s="36" t="str">
        <f>VLOOKUP(AllData[[#This Row],[Order]],MM[],3,FALSE)</f>
        <v>V5757321200600</v>
      </c>
      <c r="C2782" s="36">
        <f>VLOOKUP(AllData[[#This Row],[Order]],MM[],2,FALSE)</f>
        <v>238</v>
      </c>
      <c r="D2782" s="36" t="s">
        <v>60</v>
      </c>
      <c r="E2782" s="36" t="s">
        <v>61</v>
      </c>
      <c r="F2782" s="36" t="s">
        <v>63</v>
      </c>
      <c r="G2782" s="36" t="s">
        <v>108</v>
      </c>
      <c r="H2782" s="36">
        <v>2196.6</v>
      </c>
      <c r="I2782" s="36">
        <v>1</v>
      </c>
    </row>
    <row r="2783" spans="1:9" x14ac:dyDescent="0.35">
      <c r="A2783" s="36">
        <v>1549564</v>
      </c>
      <c r="B2783" s="36" t="str">
        <f>VLOOKUP(AllData[[#This Row],[Order]],MM[],3,FALSE)</f>
        <v>V5757321200600</v>
      </c>
      <c r="C2783" s="36">
        <f>VLOOKUP(AllData[[#This Row],[Order]],MM[],2,FALSE)</f>
        <v>238</v>
      </c>
      <c r="D2783" s="36" t="s">
        <v>82</v>
      </c>
      <c r="E2783" s="36" t="s">
        <v>83</v>
      </c>
      <c r="F2783" s="36" t="s">
        <v>84</v>
      </c>
      <c r="G2783" s="36" t="s">
        <v>110</v>
      </c>
      <c r="H2783" s="36"/>
      <c r="I2783" s="36">
        <v>5</v>
      </c>
    </row>
    <row r="2784" spans="1:9" x14ac:dyDescent="0.35">
      <c r="A2784" s="36">
        <v>1549565</v>
      </c>
      <c r="B2784" s="36" t="str">
        <f>VLOOKUP(AllData[[#This Row],[Order]],MM[],3,FALSE)</f>
        <v>V5757341200400</v>
      </c>
      <c r="C2784" s="36">
        <f>VLOOKUP(AllData[[#This Row],[Order]],MM[],2,FALSE)</f>
        <v>238</v>
      </c>
      <c r="D2784" s="36" t="s">
        <v>60</v>
      </c>
      <c r="E2784" s="36" t="s">
        <v>61</v>
      </c>
      <c r="F2784" s="36" t="s">
        <v>63</v>
      </c>
      <c r="G2784" s="36" t="s">
        <v>64</v>
      </c>
      <c r="H2784" s="36">
        <v>14.35</v>
      </c>
      <c r="I2784" s="36">
        <v>20</v>
      </c>
    </row>
    <row r="2785" spans="1:9" x14ac:dyDescent="0.35">
      <c r="A2785" s="36">
        <v>1549565</v>
      </c>
      <c r="B2785" s="36" t="str">
        <f>VLOOKUP(AllData[[#This Row],[Order]],MM[],3,FALSE)</f>
        <v>V5757341200400</v>
      </c>
      <c r="C2785" s="36">
        <f>VLOOKUP(AllData[[#This Row],[Order]],MM[],2,FALSE)</f>
        <v>238</v>
      </c>
      <c r="D2785" s="36" t="s">
        <v>68</v>
      </c>
      <c r="E2785" s="36" t="s">
        <v>69</v>
      </c>
      <c r="F2785" s="36" t="s">
        <v>70</v>
      </c>
      <c r="G2785" s="36" t="s">
        <v>71</v>
      </c>
      <c r="H2785" s="36">
        <v>30</v>
      </c>
      <c r="I2785" s="36">
        <v>30</v>
      </c>
    </row>
    <row r="2786" spans="1:9" x14ac:dyDescent="0.35">
      <c r="A2786" s="36">
        <v>1549565</v>
      </c>
      <c r="B2786" s="36" t="str">
        <f>VLOOKUP(AllData[[#This Row],[Order]],MM[],3,FALSE)</f>
        <v>V5757341200400</v>
      </c>
      <c r="C2786" s="36">
        <f>VLOOKUP(AllData[[#This Row],[Order]],MM[],2,FALSE)</f>
        <v>238</v>
      </c>
      <c r="D2786" s="36" t="s">
        <v>73</v>
      </c>
      <c r="E2786" s="36" t="s">
        <v>61</v>
      </c>
      <c r="F2786" s="36" t="s">
        <v>63</v>
      </c>
      <c r="G2786" s="36" t="s">
        <v>74</v>
      </c>
      <c r="H2786" s="36">
        <v>339.71999999999997</v>
      </c>
      <c r="I2786" s="36">
        <v>200</v>
      </c>
    </row>
    <row r="2787" spans="1:9" x14ac:dyDescent="0.35">
      <c r="A2787" s="36">
        <v>1549565</v>
      </c>
      <c r="B2787" s="36" t="str">
        <f>VLOOKUP(AllData[[#This Row],[Order]],MM[],3,FALSE)</f>
        <v>V5757341200400</v>
      </c>
      <c r="C2787" s="36">
        <f>VLOOKUP(AllData[[#This Row],[Order]],MM[],2,FALSE)</f>
        <v>238</v>
      </c>
      <c r="D2787" s="36" t="s">
        <v>75</v>
      </c>
      <c r="E2787" s="36" t="s">
        <v>61</v>
      </c>
      <c r="F2787" s="36" t="s">
        <v>63</v>
      </c>
      <c r="G2787" s="36" t="s">
        <v>76</v>
      </c>
      <c r="H2787" s="36">
        <v>907.38</v>
      </c>
      <c r="I2787" s="36">
        <v>500</v>
      </c>
    </row>
    <row r="2788" spans="1:9" x14ac:dyDescent="0.35">
      <c r="A2788" s="36">
        <v>1549565</v>
      </c>
      <c r="B2788" s="36" t="str">
        <f>VLOOKUP(AllData[[#This Row],[Order]],MM[],3,FALSE)</f>
        <v>V5757341200400</v>
      </c>
      <c r="C2788" s="36">
        <f>VLOOKUP(AllData[[#This Row],[Order]],MM[],2,FALSE)</f>
        <v>238</v>
      </c>
      <c r="D2788" s="36" t="s">
        <v>78</v>
      </c>
      <c r="E2788" s="36" t="s">
        <v>69</v>
      </c>
      <c r="F2788" s="36" t="s">
        <v>70</v>
      </c>
      <c r="G2788" s="36" t="s">
        <v>79</v>
      </c>
      <c r="H2788" s="36">
        <v>20</v>
      </c>
      <c r="I2788" s="36">
        <v>20</v>
      </c>
    </row>
    <row r="2789" spans="1:9" x14ac:dyDescent="0.35">
      <c r="A2789" s="36">
        <v>1549565</v>
      </c>
      <c r="B2789" s="36" t="str">
        <f>VLOOKUP(AllData[[#This Row],[Order]],MM[],3,FALSE)</f>
        <v>V5757341200400</v>
      </c>
      <c r="C2789" s="36">
        <f>VLOOKUP(AllData[[#This Row],[Order]],MM[],2,FALSE)</f>
        <v>238</v>
      </c>
      <c r="D2789" s="36" t="s">
        <v>80</v>
      </c>
      <c r="E2789" s="36" t="s">
        <v>69</v>
      </c>
      <c r="F2789" s="36" t="s">
        <v>70</v>
      </c>
      <c r="G2789" s="36" t="s">
        <v>81</v>
      </c>
      <c r="H2789" s="36">
        <v>20</v>
      </c>
      <c r="I2789" s="36">
        <v>20</v>
      </c>
    </row>
    <row r="2790" spans="1:9" x14ac:dyDescent="0.35">
      <c r="A2790" s="36">
        <v>1549565</v>
      </c>
      <c r="B2790" s="36" t="str">
        <f>VLOOKUP(AllData[[#This Row],[Order]],MM[],3,FALSE)</f>
        <v>V5757341200400</v>
      </c>
      <c r="C2790" s="36">
        <f>VLOOKUP(AllData[[#This Row],[Order]],MM[],2,FALSE)</f>
        <v>238</v>
      </c>
      <c r="D2790" s="36" t="s">
        <v>82</v>
      </c>
      <c r="E2790" s="36" t="s">
        <v>83</v>
      </c>
      <c r="F2790" s="36" t="s">
        <v>84</v>
      </c>
      <c r="G2790" s="36" t="s">
        <v>84</v>
      </c>
      <c r="H2790" s="36">
        <v>212.227</v>
      </c>
      <c r="I2790" s="36">
        <v>450</v>
      </c>
    </row>
    <row r="2791" spans="1:9" x14ac:dyDescent="0.35">
      <c r="A2791" s="36">
        <v>1549565</v>
      </c>
      <c r="B2791" s="36" t="str">
        <f>VLOOKUP(AllData[[#This Row],[Order]],MM[],3,FALSE)</f>
        <v>V5757341200400</v>
      </c>
      <c r="C2791" s="36">
        <f>VLOOKUP(AllData[[#This Row],[Order]],MM[],2,FALSE)</f>
        <v>238</v>
      </c>
      <c r="D2791" s="36" t="s">
        <v>85</v>
      </c>
      <c r="E2791" s="36" t="s">
        <v>86</v>
      </c>
      <c r="F2791" s="36" t="s">
        <v>87</v>
      </c>
      <c r="G2791" s="36" t="s">
        <v>87</v>
      </c>
      <c r="H2791" s="36">
        <v>20</v>
      </c>
      <c r="I2791" s="36">
        <v>20</v>
      </c>
    </row>
    <row r="2792" spans="1:9" x14ac:dyDescent="0.35">
      <c r="A2792" s="36">
        <v>1549565</v>
      </c>
      <c r="B2792" s="36" t="str">
        <f>VLOOKUP(AllData[[#This Row],[Order]],MM[],3,FALSE)</f>
        <v>V5757341200400</v>
      </c>
      <c r="C2792" s="36">
        <f>VLOOKUP(AllData[[#This Row],[Order]],MM[],2,FALSE)</f>
        <v>238</v>
      </c>
      <c r="D2792" s="36" t="s">
        <v>88</v>
      </c>
      <c r="E2792" s="36" t="s">
        <v>89</v>
      </c>
      <c r="F2792" s="36" t="s">
        <v>91</v>
      </c>
      <c r="G2792" s="36" t="s">
        <v>92</v>
      </c>
      <c r="H2792" s="36"/>
      <c r="I2792" s="36">
        <v>0</v>
      </c>
    </row>
    <row r="2793" spans="1:9" x14ac:dyDescent="0.35">
      <c r="A2793" s="36">
        <v>1549565</v>
      </c>
      <c r="B2793" s="36" t="str">
        <f>VLOOKUP(AllData[[#This Row],[Order]],MM[],3,FALSE)</f>
        <v>V5757341200400</v>
      </c>
      <c r="C2793" s="36">
        <f>VLOOKUP(AllData[[#This Row],[Order]],MM[],2,FALSE)</f>
        <v>238</v>
      </c>
      <c r="D2793" s="36" t="s">
        <v>95</v>
      </c>
      <c r="E2793" s="36" t="s">
        <v>61</v>
      </c>
      <c r="F2793" s="36" t="s">
        <v>63</v>
      </c>
      <c r="G2793" s="36" t="s">
        <v>96</v>
      </c>
      <c r="H2793" s="36">
        <v>32.866999999999997</v>
      </c>
      <c r="I2793" s="36">
        <v>40</v>
      </c>
    </row>
    <row r="2794" spans="1:9" x14ac:dyDescent="0.35">
      <c r="A2794" s="36">
        <v>1549565</v>
      </c>
      <c r="B2794" s="36" t="str">
        <f>VLOOKUP(AllData[[#This Row],[Order]],MM[],3,FALSE)</f>
        <v>V5757341200400</v>
      </c>
      <c r="C2794" s="36">
        <f>VLOOKUP(AllData[[#This Row],[Order]],MM[],2,FALSE)</f>
        <v>238</v>
      </c>
      <c r="D2794" s="36" t="s">
        <v>97</v>
      </c>
      <c r="E2794" s="36" t="s">
        <v>69</v>
      </c>
      <c r="F2794" s="36" t="s">
        <v>70</v>
      </c>
      <c r="G2794" s="36" t="s">
        <v>98</v>
      </c>
      <c r="H2794" s="36">
        <v>20</v>
      </c>
      <c r="I2794" s="36">
        <v>20</v>
      </c>
    </row>
    <row r="2795" spans="1:9" x14ac:dyDescent="0.35">
      <c r="A2795" s="36">
        <v>1549565</v>
      </c>
      <c r="B2795" s="36" t="str">
        <f>VLOOKUP(AllData[[#This Row],[Order]],MM[],3,FALSE)</f>
        <v>V5757341200400</v>
      </c>
      <c r="C2795" s="36">
        <f>VLOOKUP(AllData[[#This Row],[Order]],MM[],2,FALSE)</f>
        <v>238</v>
      </c>
      <c r="D2795" s="36" t="s">
        <v>99</v>
      </c>
      <c r="E2795" s="36" t="s">
        <v>69</v>
      </c>
      <c r="F2795" s="36" t="s">
        <v>70</v>
      </c>
      <c r="G2795" s="36" t="s">
        <v>100</v>
      </c>
      <c r="H2795" s="36">
        <v>50</v>
      </c>
      <c r="I2795" s="36">
        <v>50</v>
      </c>
    </row>
    <row r="2796" spans="1:9" x14ac:dyDescent="0.35">
      <c r="A2796" s="36">
        <v>1549565</v>
      </c>
      <c r="B2796" s="36" t="str">
        <f>VLOOKUP(AllData[[#This Row],[Order]],MM[],3,FALSE)</f>
        <v>V5757341200400</v>
      </c>
      <c r="C2796" s="36">
        <f>VLOOKUP(AllData[[#This Row],[Order]],MM[],2,FALSE)</f>
        <v>238</v>
      </c>
      <c r="D2796" s="36" t="s">
        <v>101</v>
      </c>
      <c r="E2796" s="36" t="s">
        <v>102</v>
      </c>
      <c r="F2796" s="36" t="s">
        <v>100</v>
      </c>
      <c r="G2796" s="36" t="s">
        <v>103</v>
      </c>
      <c r="H2796" s="36">
        <v>10</v>
      </c>
      <c r="I2796" s="36">
        <v>10</v>
      </c>
    </row>
    <row r="2797" spans="1:9" x14ac:dyDescent="0.35">
      <c r="A2797" s="36">
        <v>1549565</v>
      </c>
      <c r="B2797" s="36" t="str">
        <f>VLOOKUP(AllData[[#This Row],[Order]],MM[],3,FALSE)</f>
        <v>V5757341200400</v>
      </c>
      <c r="C2797" s="36">
        <f>VLOOKUP(AllData[[#This Row],[Order]],MM[],2,FALSE)</f>
        <v>238</v>
      </c>
      <c r="D2797" s="36" t="s">
        <v>104</v>
      </c>
      <c r="E2797" s="36" t="s">
        <v>102</v>
      </c>
      <c r="F2797" s="36" t="s">
        <v>100</v>
      </c>
      <c r="G2797" s="36" t="s">
        <v>106</v>
      </c>
      <c r="H2797" s="36">
        <v>10</v>
      </c>
      <c r="I2797" s="36">
        <v>10</v>
      </c>
    </row>
    <row r="2798" spans="1:9" x14ac:dyDescent="0.35">
      <c r="A2798" s="36">
        <v>1549565</v>
      </c>
      <c r="B2798" s="36" t="str">
        <f>VLOOKUP(AllData[[#This Row],[Order]],MM[],3,FALSE)</f>
        <v>V5757341200400</v>
      </c>
      <c r="C2798" s="36">
        <f>VLOOKUP(AllData[[#This Row],[Order]],MM[],2,FALSE)</f>
        <v>238</v>
      </c>
      <c r="D2798" s="36" t="s">
        <v>60</v>
      </c>
      <c r="E2798" s="36" t="s">
        <v>61</v>
      </c>
      <c r="F2798" s="36" t="s">
        <v>63</v>
      </c>
      <c r="G2798" s="36" t="s">
        <v>108</v>
      </c>
      <c r="H2798" s="36">
        <v>1551.1569999999999</v>
      </c>
      <c r="I2798" s="36">
        <v>1</v>
      </c>
    </row>
    <row r="2799" spans="1:9" x14ac:dyDescent="0.35">
      <c r="A2799" s="36">
        <v>1549565</v>
      </c>
      <c r="B2799" s="36" t="str">
        <f>VLOOKUP(AllData[[#This Row],[Order]],MM[],3,FALSE)</f>
        <v>V5757341200400</v>
      </c>
      <c r="C2799" s="36">
        <f>VLOOKUP(AllData[[#This Row],[Order]],MM[],2,FALSE)</f>
        <v>238</v>
      </c>
      <c r="D2799" s="36" t="s">
        <v>82</v>
      </c>
      <c r="E2799" s="36" t="s">
        <v>83</v>
      </c>
      <c r="F2799" s="36" t="s">
        <v>84</v>
      </c>
      <c r="G2799" s="36" t="s">
        <v>110</v>
      </c>
      <c r="H2799" s="36"/>
      <c r="I2799" s="36">
        <v>5</v>
      </c>
    </row>
    <row r="2800" spans="1:9" x14ac:dyDescent="0.35">
      <c r="A2800" s="36">
        <v>1549566</v>
      </c>
      <c r="B2800" s="36" t="str">
        <f>VLOOKUP(AllData[[#This Row],[Order]],MM[],3,FALSE)</f>
        <v>V5757341200600</v>
      </c>
      <c r="C2800" s="36">
        <f>VLOOKUP(AllData[[#This Row],[Order]],MM[],2,FALSE)</f>
        <v>238</v>
      </c>
      <c r="D2800" s="36" t="s">
        <v>60</v>
      </c>
      <c r="E2800" s="36" t="s">
        <v>61</v>
      </c>
      <c r="F2800" s="36" t="s">
        <v>63</v>
      </c>
      <c r="G2800" s="36" t="s">
        <v>64</v>
      </c>
      <c r="H2800" s="36">
        <v>9.35</v>
      </c>
      <c r="I2800" s="36">
        <v>20</v>
      </c>
    </row>
    <row r="2801" spans="1:9" x14ac:dyDescent="0.35">
      <c r="A2801" s="36">
        <v>1549566</v>
      </c>
      <c r="B2801" s="36" t="str">
        <f>VLOOKUP(AllData[[#This Row],[Order]],MM[],3,FALSE)</f>
        <v>V5757341200600</v>
      </c>
      <c r="C2801" s="36">
        <f>VLOOKUP(AllData[[#This Row],[Order]],MM[],2,FALSE)</f>
        <v>238</v>
      </c>
      <c r="D2801" s="36" t="s">
        <v>68</v>
      </c>
      <c r="E2801" s="36" t="s">
        <v>69</v>
      </c>
      <c r="F2801" s="36" t="s">
        <v>70</v>
      </c>
      <c r="G2801" s="36" t="s">
        <v>71</v>
      </c>
      <c r="H2801" s="36">
        <v>30</v>
      </c>
      <c r="I2801" s="36">
        <v>30</v>
      </c>
    </row>
    <row r="2802" spans="1:9" x14ac:dyDescent="0.35">
      <c r="A2802" s="36">
        <v>1549566</v>
      </c>
      <c r="B2802" s="36" t="str">
        <f>VLOOKUP(AllData[[#This Row],[Order]],MM[],3,FALSE)</f>
        <v>V5757341200600</v>
      </c>
      <c r="C2802" s="36">
        <f>VLOOKUP(AllData[[#This Row],[Order]],MM[],2,FALSE)</f>
        <v>238</v>
      </c>
      <c r="D2802" s="36" t="s">
        <v>73</v>
      </c>
      <c r="E2802" s="36" t="s">
        <v>61</v>
      </c>
      <c r="F2802" s="36" t="s">
        <v>63</v>
      </c>
      <c r="G2802" s="36" t="s">
        <v>74</v>
      </c>
      <c r="H2802" s="36">
        <v>376.08</v>
      </c>
      <c r="I2802" s="36">
        <v>200</v>
      </c>
    </row>
    <row r="2803" spans="1:9" x14ac:dyDescent="0.35">
      <c r="A2803" s="36">
        <v>1549566</v>
      </c>
      <c r="B2803" s="36" t="str">
        <f>VLOOKUP(AllData[[#This Row],[Order]],MM[],3,FALSE)</f>
        <v>V5757341200600</v>
      </c>
      <c r="C2803" s="36">
        <f>VLOOKUP(AllData[[#This Row],[Order]],MM[],2,FALSE)</f>
        <v>238</v>
      </c>
      <c r="D2803" s="36" t="s">
        <v>75</v>
      </c>
      <c r="E2803" s="36" t="s">
        <v>61</v>
      </c>
      <c r="F2803" s="36" t="s">
        <v>63</v>
      </c>
      <c r="G2803" s="36" t="s">
        <v>76</v>
      </c>
      <c r="H2803" s="36">
        <v>1244.73</v>
      </c>
      <c r="I2803" s="36">
        <v>500</v>
      </c>
    </row>
    <row r="2804" spans="1:9" x14ac:dyDescent="0.35">
      <c r="A2804" s="36">
        <v>1549566</v>
      </c>
      <c r="B2804" s="36" t="str">
        <f>VLOOKUP(AllData[[#This Row],[Order]],MM[],3,FALSE)</f>
        <v>V5757341200600</v>
      </c>
      <c r="C2804" s="36">
        <f>VLOOKUP(AllData[[#This Row],[Order]],MM[],2,FALSE)</f>
        <v>238</v>
      </c>
      <c r="D2804" s="36" t="s">
        <v>78</v>
      </c>
      <c r="E2804" s="36" t="s">
        <v>69</v>
      </c>
      <c r="F2804" s="36" t="s">
        <v>70</v>
      </c>
      <c r="G2804" s="36" t="s">
        <v>79</v>
      </c>
      <c r="H2804" s="36">
        <v>20</v>
      </c>
      <c r="I2804" s="36">
        <v>20</v>
      </c>
    </row>
    <row r="2805" spans="1:9" x14ac:dyDescent="0.35">
      <c r="A2805" s="36">
        <v>1549566</v>
      </c>
      <c r="B2805" s="36" t="str">
        <f>VLOOKUP(AllData[[#This Row],[Order]],MM[],3,FALSE)</f>
        <v>V5757341200600</v>
      </c>
      <c r="C2805" s="36">
        <f>VLOOKUP(AllData[[#This Row],[Order]],MM[],2,FALSE)</f>
        <v>238</v>
      </c>
      <c r="D2805" s="36" t="s">
        <v>80</v>
      </c>
      <c r="E2805" s="36" t="s">
        <v>69</v>
      </c>
      <c r="F2805" s="36" t="s">
        <v>70</v>
      </c>
      <c r="G2805" s="36" t="s">
        <v>81</v>
      </c>
      <c r="H2805" s="36">
        <v>20</v>
      </c>
      <c r="I2805" s="36">
        <v>20</v>
      </c>
    </row>
    <row r="2806" spans="1:9" x14ac:dyDescent="0.35">
      <c r="A2806" s="36">
        <v>1549566</v>
      </c>
      <c r="B2806" s="36" t="str">
        <f>VLOOKUP(AllData[[#This Row],[Order]],MM[],3,FALSE)</f>
        <v>V5757341200600</v>
      </c>
      <c r="C2806" s="36">
        <f>VLOOKUP(AllData[[#This Row],[Order]],MM[],2,FALSE)</f>
        <v>238</v>
      </c>
      <c r="D2806" s="36" t="s">
        <v>82</v>
      </c>
      <c r="E2806" s="36" t="s">
        <v>83</v>
      </c>
      <c r="F2806" s="36" t="s">
        <v>84</v>
      </c>
      <c r="G2806" s="36" t="s">
        <v>84</v>
      </c>
      <c r="H2806" s="36">
        <v>176.4</v>
      </c>
      <c r="I2806" s="36">
        <v>450</v>
      </c>
    </row>
    <row r="2807" spans="1:9" x14ac:dyDescent="0.35">
      <c r="A2807" s="36">
        <v>1549566</v>
      </c>
      <c r="B2807" s="36" t="str">
        <f>VLOOKUP(AllData[[#This Row],[Order]],MM[],3,FALSE)</f>
        <v>V5757341200600</v>
      </c>
      <c r="C2807" s="36">
        <f>VLOOKUP(AllData[[#This Row],[Order]],MM[],2,FALSE)</f>
        <v>238</v>
      </c>
      <c r="D2807" s="36" t="s">
        <v>85</v>
      </c>
      <c r="E2807" s="36" t="s">
        <v>86</v>
      </c>
      <c r="F2807" s="36" t="s">
        <v>87</v>
      </c>
      <c r="G2807" s="36" t="s">
        <v>87</v>
      </c>
      <c r="H2807" s="36">
        <v>20</v>
      </c>
      <c r="I2807" s="36">
        <v>20</v>
      </c>
    </row>
    <row r="2808" spans="1:9" x14ac:dyDescent="0.35">
      <c r="A2808" s="36">
        <v>1549566</v>
      </c>
      <c r="B2808" s="36" t="str">
        <f>VLOOKUP(AllData[[#This Row],[Order]],MM[],3,FALSE)</f>
        <v>V5757341200600</v>
      </c>
      <c r="C2808" s="36">
        <f>VLOOKUP(AllData[[#This Row],[Order]],MM[],2,FALSE)</f>
        <v>238</v>
      </c>
      <c r="D2808" s="36" t="s">
        <v>88</v>
      </c>
      <c r="E2808" s="36" t="s">
        <v>89</v>
      </c>
      <c r="F2808" s="36" t="s">
        <v>91</v>
      </c>
      <c r="G2808" s="36" t="s">
        <v>92</v>
      </c>
      <c r="H2808" s="36"/>
      <c r="I2808" s="36">
        <v>0</v>
      </c>
    </row>
    <row r="2809" spans="1:9" x14ac:dyDescent="0.35">
      <c r="A2809" s="36">
        <v>1549566</v>
      </c>
      <c r="B2809" s="36" t="str">
        <f>VLOOKUP(AllData[[#This Row],[Order]],MM[],3,FALSE)</f>
        <v>V5757341200600</v>
      </c>
      <c r="C2809" s="36">
        <f>VLOOKUP(AllData[[#This Row],[Order]],MM[],2,FALSE)</f>
        <v>238</v>
      </c>
      <c r="D2809" s="36" t="s">
        <v>95</v>
      </c>
      <c r="E2809" s="36" t="s">
        <v>61</v>
      </c>
      <c r="F2809" s="36" t="s">
        <v>63</v>
      </c>
      <c r="G2809" s="36" t="s">
        <v>96</v>
      </c>
      <c r="H2809" s="36">
        <v>32.866999999999997</v>
      </c>
      <c r="I2809" s="36">
        <v>40</v>
      </c>
    </row>
    <row r="2810" spans="1:9" x14ac:dyDescent="0.35">
      <c r="A2810" s="36">
        <v>1549566</v>
      </c>
      <c r="B2810" s="36" t="str">
        <f>VLOOKUP(AllData[[#This Row],[Order]],MM[],3,FALSE)</f>
        <v>V5757341200600</v>
      </c>
      <c r="C2810" s="36">
        <f>VLOOKUP(AllData[[#This Row],[Order]],MM[],2,FALSE)</f>
        <v>238</v>
      </c>
      <c r="D2810" s="36" t="s">
        <v>97</v>
      </c>
      <c r="E2810" s="36" t="s">
        <v>69</v>
      </c>
      <c r="F2810" s="36" t="s">
        <v>70</v>
      </c>
      <c r="G2810" s="36" t="s">
        <v>98</v>
      </c>
      <c r="H2810" s="36">
        <v>20</v>
      </c>
      <c r="I2810" s="36">
        <v>20</v>
      </c>
    </row>
    <row r="2811" spans="1:9" x14ac:dyDescent="0.35">
      <c r="A2811" s="36">
        <v>1549566</v>
      </c>
      <c r="B2811" s="36" t="str">
        <f>VLOOKUP(AllData[[#This Row],[Order]],MM[],3,FALSE)</f>
        <v>V5757341200600</v>
      </c>
      <c r="C2811" s="36">
        <f>VLOOKUP(AllData[[#This Row],[Order]],MM[],2,FALSE)</f>
        <v>238</v>
      </c>
      <c r="D2811" s="36" t="s">
        <v>99</v>
      </c>
      <c r="E2811" s="36" t="s">
        <v>69</v>
      </c>
      <c r="F2811" s="36" t="s">
        <v>70</v>
      </c>
      <c r="G2811" s="36" t="s">
        <v>100</v>
      </c>
      <c r="H2811" s="36">
        <v>50</v>
      </c>
      <c r="I2811" s="36">
        <v>50</v>
      </c>
    </row>
    <row r="2812" spans="1:9" x14ac:dyDescent="0.35">
      <c r="A2812" s="36">
        <v>1549566</v>
      </c>
      <c r="B2812" s="36" t="str">
        <f>VLOOKUP(AllData[[#This Row],[Order]],MM[],3,FALSE)</f>
        <v>V5757341200600</v>
      </c>
      <c r="C2812" s="36">
        <f>VLOOKUP(AllData[[#This Row],[Order]],MM[],2,FALSE)</f>
        <v>238</v>
      </c>
      <c r="D2812" s="36" t="s">
        <v>101</v>
      </c>
      <c r="E2812" s="36" t="s">
        <v>102</v>
      </c>
      <c r="F2812" s="36" t="s">
        <v>100</v>
      </c>
      <c r="G2812" s="36" t="s">
        <v>103</v>
      </c>
      <c r="H2812" s="36">
        <v>10</v>
      </c>
      <c r="I2812" s="36">
        <v>10</v>
      </c>
    </row>
    <row r="2813" spans="1:9" x14ac:dyDescent="0.35">
      <c r="A2813" s="36">
        <v>1549566</v>
      </c>
      <c r="B2813" s="36" t="str">
        <f>VLOOKUP(AllData[[#This Row],[Order]],MM[],3,FALSE)</f>
        <v>V5757341200600</v>
      </c>
      <c r="C2813" s="36">
        <f>VLOOKUP(AllData[[#This Row],[Order]],MM[],2,FALSE)</f>
        <v>238</v>
      </c>
      <c r="D2813" s="36" t="s">
        <v>104</v>
      </c>
      <c r="E2813" s="36" t="s">
        <v>102</v>
      </c>
      <c r="F2813" s="36" t="s">
        <v>100</v>
      </c>
      <c r="G2813" s="36" t="s">
        <v>106</v>
      </c>
      <c r="H2813" s="36">
        <v>10</v>
      </c>
      <c r="I2813" s="36">
        <v>10</v>
      </c>
    </row>
    <row r="2814" spans="1:9" x14ac:dyDescent="0.35">
      <c r="A2814" s="36">
        <v>1549566</v>
      </c>
      <c r="B2814" s="36" t="str">
        <f>VLOOKUP(AllData[[#This Row],[Order]],MM[],3,FALSE)</f>
        <v>V5757341200600</v>
      </c>
      <c r="C2814" s="36">
        <f>VLOOKUP(AllData[[#This Row],[Order]],MM[],2,FALSE)</f>
        <v>238</v>
      </c>
      <c r="D2814" s="36" t="s">
        <v>60</v>
      </c>
      <c r="E2814" s="36" t="s">
        <v>61</v>
      </c>
      <c r="F2814" s="36" t="s">
        <v>63</v>
      </c>
      <c r="G2814" s="36" t="s">
        <v>108</v>
      </c>
      <c r="H2814" s="36">
        <v>437.46000000000004</v>
      </c>
      <c r="I2814" s="36">
        <v>1</v>
      </c>
    </row>
    <row r="2815" spans="1:9" x14ac:dyDescent="0.35">
      <c r="A2815" s="36">
        <v>1549566</v>
      </c>
      <c r="B2815" s="36" t="str">
        <f>VLOOKUP(AllData[[#This Row],[Order]],MM[],3,FALSE)</f>
        <v>V5757341200600</v>
      </c>
      <c r="C2815" s="36">
        <f>VLOOKUP(AllData[[#This Row],[Order]],MM[],2,FALSE)</f>
        <v>238</v>
      </c>
      <c r="D2815" s="36" t="s">
        <v>82</v>
      </c>
      <c r="E2815" s="36" t="s">
        <v>83</v>
      </c>
      <c r="F2815" s="36" t="s">
        <v>84</v>
      </c>
      <c r="G2815" s="36" t="s">
        <v>110</v>
      </c>
      <c r="H2815" s="36"/>
      <c r="I2815" s="36">
        <v>5</v>
      </c>
    </row>
    <row r="2816" spans="1:9" x14ac:dyDescent="0.35">
      <c r="A2816" s="36">
        <v>1550561</v>
      </c>
      <c r="B2816" s="36" t="str">
        <f>VLOOKUP(AllData[[#This Row],[Order]],MM[],3,FALSE)</f>
        <v>V5757301200200Q</v>
      </c>
      <c r="C2816" s="36">
        <f>VLOOKUP(AllData[[#This Row],[Order]],MM[],2,FALSE)</f>
        <v>239</v>
      </c>
      <c r="D2816" s="36" t="s">
        <v>60</v>
      </c>
      <c r="E2816" s="36" t="s">
        <v>61</v>
      </c>
      <c r="F2816" s="36" t="s">
        <v>63</v>
      </c>
      <c r="G2816" s="36" t="s">
        <v>64</v>
      </c>
      <c r="H2816" s="36">
        <v>19.667000000000002</v>
      </c>
      <c r="I2816" s="36">
        <v>20</v>
      </c>
    </row>
    <row r="2817" spans="1:9" x14ac:dyDescent="0.35">
      <c r="A2817" s="36">
        <v>1550561</v>
      </c>
      <c r="B2817" s="36" t="str">
        <f>VLOOKUP(AllData[[#This Row],[Order]],MM[],3,FALSE)</f>
        <v>V5757301200200Q</v>
      </c>
      <c r="C2817" s="36">
        <f>VLOOKUP(AllData[[#This Row],[Order]],MM[],2,FALSE)</f>
        <v>239</v>
      </c>
      <c r="D2817" s="36" t="s">
        <v>68</v>
      </c>
      <c r="E2817" s="36" t="s">
        <v>69</v>
      </c>
      <c r="F2817" s="36" t="s">
        <v>70</v>
      </c>
      <c r="G2817" s="36" t="s">
        <v>71</v>
      </c>
      <c r="H2817" s="36">
        <v>30</v>
      </c>
      <c r="I2817" s="36">
        <v>30</v>
      </c>
    </row>
    <row r="2818" spans="1:9" x14ac:dyDescent="0.35">
      <c r="A2818" s="36">
        <v>1550561</v>
      </c>
      <c r="B2818" s="36" t="str">
        <f>VLOOKUP(AllData[[#This Row],[Order]],MM[],3,FALSE)</f>
        <v>V5757301200200Q</v>
      </c>
      <c r="C2818" s="36">
        <f>VLOOKUP(AllData[[#This Row],[Order]],MM[],2,FALSE)</f>
        <v>239</v>
      </c>
      <c r="D2818" s="36" t="s">
        <v>73</v>
      </c>
      <c r="E2818" s="36" t="s">
        <v>61</v>
      </c>
      <c r="F2818" s="36" t="s">
        <v>63</v>
      </c>
      <c r="G2818" s="36" t="s">
        <v>74</v>
      </c>
      <c r="H2818" s="36">
        <v>265.26</v>
      </c>
      <c r="I2818" s="36">
        <v>200</v>
      </c>
    </row>
    <row r="2819" spans="1:9" x14ac:dyDescent="0.35">
      <c r="A2819" s="36">
        <v>1550561</v>
      </c>
      <c r="B2819" s="36" t="str">
        <f>VLOOKUP(AllData[[#This Row],[Order]],MM[],3,FALSE)</f>
        <v>V5757301200200Q</v>
      </c>
      <c r="C2819" s="36">
        <f>VLOOKUP(AllData[[#This Row],[Order]],MM[],2,FALSE)</f>
        <v>239</v>
      </c>
      <c r="D2819" s="36" t="s">
        <v>75</v>
      </c>
      <c r="E2819" s="36" t="s">
        <v>61</v>
      </c>
      <c r="F2819" s="36" t="s">
        <v>63</v>
      </c>
      <c r="G2819" s="36" t="s">
        <v>76</v>
      </c>
      <c r="H2819" s="36">
        <v>832.08</v>
      </c>
      <c r="I2819" s="36">
        <v>500</v>
      </c>
    </row>
    <row r="2820" spans="1:9" x14ac:dyDescent="0.35">
      <c r="A2820" s="36">
        <v>1550561</v>
      </c>
      <c r="B2820" s="36" t="str">
        <f>VLOOKUP(AllData[[#This Row],[Order]],MM[],3,FALSE)</f>
        <v>V5757301200200Q</v>
      </c>
      <c r="C2820" s="36">
        <f>VLOOKUP(AllData[[#This Row],[Order]],MM[],2,FALSE)</f>
        <v>239</v>
      </c>
      <c r="D2820" s="36" t="s">
        <v>78</v>
      </c>
      <c r="E2820" s="36" t="s">
        <v>69</v>
      </c>
      <c r="F2820" s="36" t="s">
        <v>70</v>
      </c>
      <c r="G2820" s="36" t="s">
        <v>79</v>
      </c>
      <c r="H2820" s="36">
        <v>20</v>
      </c>
      <c r="I2820" s="36">
        <v>20</v>
      </c>
    </row>
    <row r="2821" spans="1:9" x14ac:dyDescent="0.35">
      <c r="A2821" s="36">
        <v>1550561</v>
      </c>
      <c r="B2821" s="36" t="str">
        <f>VLOOKUP(AllData[[#This Row],[Order]],MM[],3,FALSE)</f>
        <v>V5757301200200Q</v>
      </c>
      <c r="C2821" s="36">
        <f>VLOOKUP(AllData[[#This Row],[Order]],MM[],2,FALSE)</f>
        <v>239</v>
      </c>
      <c r="D2821" s="36" t="s">
        <v>80</v>
      </c>
      <c r="E2821" s="36" t="s">
        <v>69</v>
      </c>
      <c r="F2821" s="36" t="s">
        <v>70</v>
      </c>
      <c r="G2821" s="36" t="s">
        <v>81</v>
      </c>
      <c r="H2821" s="36">
        <v>20</v>
      </c>
      <c r="I2821" s="36">
        <v>20</v>
      </c>
    </row>
    <row r="2822" spans="1:9" x14ac:dyDescent="0.35">
      <c r="A2822" s="36">
        <v>1550561</v>
      </c>
      <c r="B2822" s="36" t="str">
        <f>VLOOKUP(AllData[[#This Row],[Order]],MM[],3,FALSE)</f>
        <v>V5757301200200Q</v>
      </c>
      <c r="C2822" s="36">
        <f>VLOOKUP(AllData[[#This Row],[Order]],MM[],2,FALSE)</f>
        <v>239</v>
      </c>
      <c r="D2822" s="36" t="s">
        <v>82</v>
      </c>
      <c r="E2822" s="36" t="s">
        <v>83</v>
      </c>
      <c r="F2822" s="36" t="s">
        <v>84</v>
      </c>
      <c r="G2822" s="36" t="s">
        <v>84</v>
      </c>
      <c r="H2822" s="36">
        <v>287.33999999999997</v>
      </c>
      <c r="I2822" s="36">
        <v>450</v>
      </c>
    </row>
    <row r="2823" spans="1:9" x14ac:dyDescent="0.35">
      <c r="A2823" s="36">
        <v>1550561</v>
      </c>
      <c r="B2823" s="36" t="str">
        <f>VLOOKUP(AllData[[#This Row],[Order]],MM[],3,FALSE)</f>
        <v>V5757301200200Q</v>
      </c>
      <c r="C2823" s="36">
        <f>VLOOKUP(AllData[[#This Row],[Order]],MM[],2,FALSE)</f>
        <v>239</v>
      </c>
      <c r="D2823" s="36" t="s">
        <v>85</v>
      </c>
      <c r="E2823" s="36" t="s">
        <v>86</v>
      </c>
      <c r="F2823" s="36" t="s">
        <v>87</v>
      </c>
      <c r="G2823" s="36" t="s">
        <v>87</v>
      </c>
      <c r="H2823" s="36">
        <v>20</v>
      </c>
      <c r="I2823" s="36">
        <v>20</v>
      </c>
    </row>
    <row r="2824" spans="1:9" x14ac:dyDescent="0.35">
      <c r="A2824" s="36">
        <v>1550561</v>
      </c>
      <c r="B2824" s="36" t="str">
        <f>VLOOKUP(AllData[[#This Row],[Order]],MM[],3,FALSE)</f>
        <v>V5757301200200Q</v>
      </c>
      <c r="C2824" s="36">
        <f>VLOOKUP(AllData[[#This Row],[Order]],MM[],2,FALSE)</f>
        <v>239</v>
      </c>
      <c r="D2824" s="36" t="s">
        <v>88</v>
      </c>
      <c r="E2824" s="36" t="s">
        <v>89</v>
      </c>
      <c r="F2824" s="36" t="s">
        <v>91</v>
      </c>
      <c r="G2824" s="36" t="s">
        <v>92</v>
      </c>
      <c r="H2824" s="36"/>
      <c r="I2824" s="36">
        <v>0</v>
      </c>
    </row>
    <row r="2825" spans="1:9" x14ac:dyDescent="0.35">
      <c r="A2825" s="36">
        <v>1550561</v>
      </c>
      <c r="B2825" s="36" t="str">
        <f>VLOOKUP(AllData[[#This Row],[Order]],MM[],3,FALSE)</f>
        <v>V5757301200200Q</v>
      </c>
      <c r="C2825" s="36">
        <f>VLOOKUP(AllData[[#This Row],[Order]],MM[],2,FALSE)</f>
        <v>239</v>
      </c>
      <c r="D2825" s="36" t="s">
        <v>95</v>
      </c>
      <c r="E2825" s="36" t="s">
        <v>61</v>
      </c>
      <c r="F2825" s="36" t="s">
        <v>63</v>
      </c>
      <c r="G2825" s="36" t="s">
        <v>96</v>
      </c>
      <c r="H2825" s="36">
        <v>253.14000000000001</v>
      </c>
      <c r="I2825" s="36">
        <v>40</v>
      </c>
    </row>
    <row r="2826" spans="1:9" x14ac:dyDescent="0.35">
      <c r="A2826" s="36">
        <v>1550561</v>
      </c>
      <c r="B2826" s="36" t="str">
        <f>VLOOKUP(AllData[[#This Row],[Order]],MM[],3,FALSE)</f>
        <v>V5757301200200Q</v>
      </c>
      <c r="C2826" s="36">
        <f>VLOOKUP(AllData[[#This Row],[Order]],MM[],2,FALSE)</f>
        <v>239</v>
      </c>
      <c r="D2826" s="36" t="s">
        <v>97</v>
      </c>
      <c r="E2826" s="36" t="s">
        <v>69</v>
      </c>
      <c r="F2826" s="36" t="s">
        <v>70</v>
      </c>
      <c r="G2826" s="36" t="s">
        <v>98</v>
      </c>
      <c r="H2826" s="36">
        <v>20</v>
      </c>
      <c r="I2826" s="36">
        <v>20</v>
      </c>
    </row>
    <row r="2827" spans="1:9" x14ac:dyDescent="0.35">
      <c r="A2827" s="36">
        <v>1550561</v>
      </c>
      <c r="B2827" s="36" t="str">
        <f>VLOOKUP(AllData[[#This Row],[Order]],MM[],3,FALSE)</f>
        <v>V5757301200200Q</v>
      </c>
      <c r="C2827" s="36">
        <f>VLOOKUP(AllData[[#This Row],[Order]],MM[],2,FALSE)</f>
        <v>239</v>
      </c>
      <c r="D2827" s="36" t="s">
        <v>99</v>
      </c>
      <c r="E2827" s="36" t="s">
        <v>69</v>
      </c>
      <c r="F2827" s="36" t="s">
        <v>70</v>
      </c>
      <c r="G2827" s="36" t="s">
        <v>100</v>
      </c>
      <c r="H2827" s="36">
        <v>50</v>
      </c>
      <c r="I2827" s="36">
        <v>50</v>
      </c>
    </row>
    <row r="2828" spans="1:9" x14ac:dyDescent="0.35">
      <c r="A2828" s="36">
        <v>1550561</v>
      </c>
      <c r="B2828" s="36" t="str">
        <f>VLOOKUP(AllData[[#This Row],[Order]],MM[],3,FALSE)</f>
        <v>V5757301200200Q</v>
      </c>
      <c r="C2828" s="36">
        <f>VLOOKUP(AllData[[#This Row],[Order]],MM[],2,FALSE)</f>
        <v>239</v>
      </c>
      <c r="D2828" s="36" t="s">
        <v>101</v>
      </c>
      <c r="E2828" s="36" t="s">
        <v>102</v>
      </c>
      <c r="F2828" s="36" t="s">
        <v>100</v>
      </c>
      <c r="G2828" s="36" t="s">
        <v>103</v>
      </c>
      <c r="H2828" s="36">
        <v>10</v>
      </c>
      <c r="I2828" s="36">
        <v>10</v>
      </c>
    </row>
    <row r="2829" spans="1:9" x14ac:dyDescent="0.35">
      <c r="A2829" s="36">
        <v>1550561</v>
      </c>
      <c r="B2829" s="36" t="str">
        <f>VLOOKUP(AllData[[#This Row],[Order]],MM[],3,FALSE)</f>
        <v>V5757301200200Q</v>
      </c>
      <c r="C2829" s="36">
        <f>VLOOKUP(AllData[[#This Row],[Order]],MM[],2,FALSE)</f>
        <v>239</v>
      </c>
      <c r="D2829" s="36" t="s">
        <v>104</v>
      </c>
      <c r="E2829" s="36" t="s">
        <v>102</v>
      </c>
      <c r="F2829" s="36" t="s">
        <v>100</v>
      </c>
      <c r="G2829" s="36" t="s">
        <v>106</v>
      </c>
      <c r="H2829" s="36">
        <v>10</v>
      </c>
      <c r="I2829" s="36">
        <v>10</v>
      </c>
    </row>
    <row r="2830" spans="1:9" x14ac:dyDescent="0.35">
      <c r="A2830" s="36">
        <v>1550561</v>
      </c>
      <c r="B2830" s="36" t="str">
        <f>VLOOKUP(AllData[[#This Row],[Order]],MM[],3,FALSE)</f>
        <v>V5757301200200Q</v>
      </c>
      <c r="C2830" s="36">
        <f>VLOOKUP(AllData[[#This Row],[Order]],MM[],2,FALSE)</f>
        <v>239</v>
      </c>
      <c r="D2830" s="36" t="s">
        <v>60</v>
      </c>
      <c r="E2830" s="36" t="s">
        <v>61</v>
      </c>
      <c r="F2830" s="36" t="s">
        <v>63</v>
      </c>
      <c r="G2830" s="36" t="s">
        <v>108</v>
      </c>
      <c r="H2830" s="36">
        <v>413.04</v>
      </c>
      <c r="I2830" s="36">
        <v>1</v>
      </c>
    </row>
    <row r="2831" spans="1:9" x14ac:dyDescent="0.35">
      <c r="A2831" s="36">
        <v>1550561</v>
      </c>
      <c r="B2831" s="36" t="str">
        <f>VLOOKUP(AllData[[#This Row],[Order]],MM[],3,FALSE)</f>
        <v>V5757301200200Q</v>
      </c>
      <c r="C2831" s="36">
        <f>VLOOKUP(AllData[[#This Row],[Order]],MM[],2,FALSE)</f>
        <v>239</v>
      </c>
      <c r="D2831" s="36" t="s">
        <v>82</v>
      </c>
      <c r="E2831" s="36" t="s">
        <v>83</v>
      </c>
      <c r="F2831" s="36" t="s">
        <v>84</v>
      </c>
      <c r="G2831" s="36" t="s">
        <v>110</v>
      </c>
      <c r="H2831" s="36"/>
      <c r="I2831" s="36">
        <v>5</v>
      </c>
    </row>
    <row r="2832" spans="1:9" x14ac:dyDescent="0.35">
      <c r="A2832" s="36">
        <v>1550562</v>
      </c>
      <c r="B2832" s="36" t="str">
        <f>VLOOKUP(AllData[[#This Row],[Order]],MM[],3,FALSE)</f>
        <v>V5757321200400</v>
      </c>
      <c r="C2832" s="36">
        <f>VLOOKUP(AllData[[#This Row],[Order]],MM[],2,FALSE)</f>
        <v>239</v>
      </c>
      <c r="D2832" s="36" t="s">
        <v>60</v>
      </c>
      <c r="E2832" s="36" t="s">
        <v>61</v>
      </c>
      <c r="F2832" s="36" t="s">
        <v>63</v>
      </c>
      <c r="G2832" s="36" t="s">
        <v>64</v>
      </c>
      <c r="H2832" s="36">
        <v>36.383000000000003</v>
      </c>
      <c r="I2832" s="36">
        <v>20</v>
      </c>
    </row>
    <row r="2833" spans="1:9" x14ac:dyDescent="0.35">
      <c r="A2833" s="36">
        <v>1550562</v>
      </c>
      <c r="B2833" s="36" t="str">
        <f>VLOOKUP(AllData[[#This Row],[Order]],MM[],3,FALSE)</f>
        <v>V5757321200400</v>
      </c>
      <c r="C2833" s="36">
        <f>VLOOKUP(AllData[[#This Row],[Order]],MM[],2,FALSE)</f>
        <v>239</v>
      </c>
      <c r="D2833" s="36" t="s">
        <v>68</v>
      </c>
      <c r="E2833" s="36" t="s">
        <v>69</v>
      </c>
      <c r="F2833" s="36" t="s">
        <v>70</v>
      </c>
      <c r="G2833" s="36" t="s">
        <v>71</v>
      </c>
      <c r="H2833" s="36">
        <v>30</v>
      </c>
      <c r="I2833" s="36">
        <v>30</v>
      </c>
    </row>
    <row r="2834" spans="1:9" x14ac:dyDescent="0.35">
      <c r="A2834" s="36">
        <v>1550562</v>
      </c>
      <c r="B2834" s="36" t="str">
        <f>VLOOKUP(AllData[[#This Row],[Order]],MM[],3,FALSE)</f>
        <v>V5757321200400</v>
      </c>
      <c r="C2834" s="36">
        <f>VLOOKUP(AllData[[#This Row],[Order]],MM[],2,FALSE)</f>
        <v>239</v>
      </c>
      <c r="D2834" s="36" t="s">
        <v>73</v>
      </c>
      <c r="E2834" s="36" t="s">
        <v>61</v>
      </c>
      <c r="F2834" s="36" t="s">
        <v>63</v>
      </c>
      <c r="G2834" s="36" t="s">
        <v>74</v>
      </c>
      <c r="H2834" s="36">
        <v>403.38</v>
      </c>
      <c r="I2834" s="36">
        <v>200</v>
      </c>
    </row>
    <row r="2835" spans="1:9" x14ac:dyDescent="0.35">
      <c r="A2835" s="36">
        <v>1550562</v>
      </c>
      <c r="B2835" s="36" t="str">
        <f>VLOOKUP(AllData[[#This Row],[Order]],MM[],3,FALSE)</f>
        <v>V5757321200400</v>
      </c>
      <c r="C2835" s="36">
        <f>VLOOKUP(AllData[[#This Row],[Order]],MM[],2,FALSE)</f>
        <v>239</v>
      </c>
      <c r="D2835" s="36" t="s">
        <v>75</v>
      </c>
      <c r="E2835" s="36" t="s">
        <v>61</v>
      </c>
      <c r="F2835" s="36" t="s">
        <v>63</v>
      </c>
      <c r="G2835" s="36" t="s">
        <v>76</v>
      </c>
      <c r="H2835" s="36">
        <v>698.93999999999994</v>
      </c>
      <c r="I2835" s="36">
        <v>500</v>
      </c>
    </row>
    <row r="2836" spans="1:9" x14ac:dyDescent="0.35">
      <c r="A2836" s="36">
        <v>1550562</v>
      </c>
      <c r="B2836" s="36" t="str">
        <f>VLOOKUP(AllData[[#This Row],[Order]],MM[],3,FALSE)</f>
        <v>V5757321200400</v>
      </c>
      <c r="C2836" s="36">
        <f>VLOOKUP(AllData[[#This Row],[Order]],MM[],2,FALSE)</f>
        <v>239</v>
      </c>
      <c r="D2836" s="36" t="s">
        <v>78</v>
      </c>
      <c r="E2836" s="36" t="s">
        <v>69</v>
      </c>
      <c r="F2836" s="36" t="s">
        <v>70</v>
      </c>
      <c r="G2836" s="36" t="s">
        <v>79</v>
      </c>
      <c r="H2836" s="36">
        <v>20</v>
      </c>
      <c r="I2836" s="36">
        <v>20</v>
      </c>
    </row>
    <row r="2837" spans="1:9" x14ac:dyDescent="0.35">
      <c r="A2837" s="36">
        <v>1550562</v>
      </c>
      <c r="B2837" s="36" t="str">
        <f>VLOOKUP(AllData[[#This Row],[Order]],MM[],3,FALSE)</f>
        <v>V5757321200400</v>
      </c>
      <c r="C2837" s="36">
        <f>VLOOKUP(AllData[[#This Row],[Order]],MM[],2,FALSE)</f>
        <v>239</v>
      </c>
      <c r="D2837" s="36" t="s">
        <v>80</v>
      </c>
      <c r="E2837" s="36" t="s">
        <v>69</v>
      </c>
      <c r="F2837" s="36" t="s">
        <v>70</v>
      </c>
      <c r="G2837" s="36" t="s">
        <v>81</v>
      </c>
      <c r="H2837" s="36">
        <v>20</v>
      </c>
      <c r="I2837" s="36">
        <v>20</v>
      </c>
    </row>
    <row r="2838" spans="1:9" x14ac:dyDescent="0.35">
      <c r="A2838" s="36">
        <v>1550562</v>
      </c>
      <c r="B2838" s="36" t="str">
        <f>VLOOKUP(AllData[[#This Row],[Order]],MM[],3,FALSE)</f>
        <v>V5757321200400</v>
      </c>
      <c r="C2838" s="36">
        <f>VLOOKUP(AllData[[#This Row],[Order]],MM[],2,FALSE)</f>
        <v>239</v>
      </c>
      <c r="D2838" s="36" t="s">
        <v>82</v>
      </c>
      <c r="E2838" s="36" t="s">
        <v>83</v>
      </c>
      <c r="F2838" s="36" t="s">
        <v>84</v>
      </c>
      <c r="G2838" s="36" t="s">
        <v>84</v>
      </c>
      <c r="H2838" s="36">
        <v>358.2</v>
      </c>
      <c r="I2838" s="36">
        <v>450</v>
      </c>
    </row>
    <row r="2839" spans="1:9" x14ac:dyDescent="0.35">
      <c r="A2839" s="36">
        <v>1550562</v>
      </c>
      <c r="B2839" s="36" t="str">
        <f>VLOOKUP(AllData[[#This Row],[Order]],MM[],3,FALSE)</f>
        <v>V5757321200400</v>
      </c>
      <c r="C2839" s="36">
        <f>VLOOKUP(AllData[[#This Row],[Order]],MM[],2,FALSE)</f>
        <v>239</v>
      </c>
      <c r="D2839" s="36" t="s">
        <v>85</v>
      </c>
      <c r="E2839" s="36" t="s">
        <v>86</v>
      </c>
      <c r="F2839" s="36" t="s">
        <v>87</v>
      </c>
      <c r="G2839" s="36" t="s">
        <v>87</v>
      </c>
      <c r="H2839" s="36">
        <v>20</v>
      </c>
      <c r="I2839" s="36">
        <v>20</v>
      </c>
    </row>
    <row r="2840" spans="1:9" x14ac:dyDescent="0.35">
      <c r="A2840" s="36">
        <v>1550562</v>
      </c>
      <c r="B2840" s="36" t="str">
        <f>VLOOKUP(AllData[[#This Row],[Order]],MM[],3,FALSE)</f>
        <v>V5757321200400</v>
      </c>
      <c r="C2840" s="36">
        <f>VLOOKUP(AllData[[#This Row],[Order]],MM[],2,FALSE)</f>
        <v>239</v>
      </c>
      <c r="D2840" s="36" t="s">
        <v>95</v>
      </c>
      <c r="E2840" s="36" t="s">
        <v>61</v>
      </c>
      <c r="F2840" s="36" t="s">
        <v>63</v>
      </c>
      <c r="G2840" s="36" t="s">
        <v>96</v>
      </c>
      <c r="H2840" s="36">
        <v>111.9</v>
      </c>
      <c r="I2840" s="36">
        <v>40</v>
      </c>
    </row>
    <row r="2841" spans="1:9" x14ac:dyDescent="0.35">
      <c r="A2841" s="36">
        <v>1550562</v>
      </c>
      <c r="B2841" s="36" t="str">
        <f>VLOOKUP(AllData[[#This Row],[Order]],MM[],3,FALSE)</f>
        <v>V5757321200400</v>
      </c>
      <c r="C2841" s="36">
        <f>VLOOKUP(AllData[[#This Row],[Order]],MM[],2,FALSE)</f>
        <v>239</v>
      </c>
      <c r="D2841" s="36" t="s">
        <v>97</v>
      </c>
      <c r="E2841" s="36" t="s">
        <v>69</v>
      </c>
      <c r="F2841" s="36" t="s">
        <v>70</v>
      </c>
      <c r="G2841" s="36" t="s">
        <v>98</v>
      </c>
      <c r="H2841" s="36">
        <v>20</v>
      </c>
      <c r="I2841" s="36">
        <v>20</v>
      </c>
    </row>
    <row r="2842" spans="1:9" x14ac:dyDescent="0.35">
      <c r="A2842" s="36">
        <v>1550562</v>
      </c>
      <c r="B2842" s="36" t="str">
        <f>VLOOKUP(AllData[[#This Row],[Order]],MM[],3,FALSE)</f>
        <v>V5757321200400</v>
      </c>
      <c r="C2842" s="36">
        <f>VLOOKUP(AllData[[#This Row],[Order]],MM[],2,FALSE)</f>
        <v>239</v>
      </c>
      <c r="D2842" s="36" t="s">
        <v>99</v>
      </c>
      <c r="E2842" s="36" t="s">
        <v>69</v>
      </c>
      <c r="F2842" s="36" t="s">
        <v>70</v>
      </c>
      <c r="G2842" s="36" t="s">
        <v>100</v>
      </c>
      <c r="H2842" s="36">
        <v>50</v>
      </c>
      <c r="I2842" s="36">
        <v>50</v>
      </c>
    </row>
    <row r="2843" spans="1:9" x14ac:dyDescent="0.35">
      <c r="A2843" s="36">
        <v>1550562</v>
      </c>
      <c r="B2843" s="36" t="str">
        <f>VLOOKUP(AllData[[#This Row],[Order]],MM[],3,FALSE)</f>
        <v>V5757321200400</v>
      </c>
      <c r="C2843" s="36">
        <f>VLOOKUP(AllData[[#This Row],[Order]],MM[],2,FALSE)</f>
        <v>239</v>
      </c>
      <c r="D2843" s="36" t="s">
        <v>104</v>
      </c>
      <c r="E2843" s="36" t="s">
        <v>102</v>
      </c>
      <c r="F2843" s="36" t="s">
        <v>100</v>
      </c>
      <c r="G2843" s="36" t="s">
        <v>106</v>
      </c>
      <c r="H2843" s="36">
        <v>10</v>
      </c>
      <c r="I2843" s="36">
        <v>10</v>
      </c>
    </row>
    <row r="2844" spans="1:9" x14ac:dyDescent="0.35">
      <c r="A2844" s="36">
        <v>1550562</v>
      </c>
      <c r="B2844" s="36" t="str">
        <f>VLOOKUP(AllData[[#This Row],[Order]],MM[],3,FALSE)</f>
        <v>V5757321200400</v>
      </c>
      <c r="C2844" s="36">
        <f>VLOOKUP(AllData[[#This Row],[Order]],MM[],2,FALSE)</f>
        <v>239</v>
      </c>
      <c r="D2844" s="36" t="s">
        <v>60</v>
      </c>
      <c r="E2844" s="36" t="s">
        <v>61</v>
      </c>
      <c r="F2844" s="36" t="s">
        <v>63</v>
      </c>
      <c r="G2844" s="36" t="s">
        <v>108</v>
      </c>
      <c r="H2844" s="36">
        <v>1059.3000000000002</v>
      </c>
      <c r="I2844" s="36">
        <v>1</v>
      </c>
    </row>
    <row r="2845" spans="1:9" x14ac:dyDescent="0.35">
      <c r="A2845" s="36">
        <v>1550562</v>
      </c>
      <c r="B2845" s="36" t="str">
        <f>VLOOKUP(AllData[[#This Row],[Order]],MM[],3,FALSE)</f>
        <v>V5757321200400</v>
      </c>
      <c r="C2845" s="36">
        <f>VLOOKUP(AllData[[#This Row],[Order]],MM[],2,FALSE)</f>
        <v>239</v>
      </c>
      <c r="D2845" s="36" t="s">
        <v>82</v>
      </c>
      <c r="E2845" s="36" t="s">
        <v>83</v>
      </c>
      <c r="F2845" s="36" t="s">
        <v>84</v>
      </c>
      <c r="G2845" s="36" t="s">
        <v>110</v>
      </c>
      <c r="H2845" s="36"/>
      <c r="I2845" s="36">
        <v>5</v>
      </c>
    </row>
    <row r="2846" spans="1:9" x14ac:dyDescent="0.35">
      <c r="A2846" s="36">
        <v>1550564</v>
      </c>
      <c r="B2846" s="36" t="str">
        <f>VLOOKUP(AllData[[#This Row],[Order]],MM[],3,FALSE)</f>
        <v>V5757321200600</v>
      </c>
      <c r="C2846" s="36">
        <f>VLOOKUP(AllData[[#This Row],[Order]],MM[],2,FALSE)</f>
        <v>239</v>
      </c>
      <c r="D2846" s="36" t="s">
        <v>60</v>
      </c>
      <c r="E2846" s="36" t="s">
        <v>61</v>
      </c>
      <c r="F2846" s="36" t="s">
        <v>63</v>
      </c>
      <c r="G2846" s="36" t="s">
        <v>139</v>
      </c>
      <c r="H2846" s="36">
        <v>15.417</v>
      </c>
      <c r="I2846" s="36">
        <v>20</v>
      </c>
    </row>
    <row r="2847" spans="1:9" x14ac:dyDescent="0.35">
      <c r="A2847" s="36">
        <v>1550564</v>
      </c>
      <c r="B2847" s="36" t="str">
        <f>VLOOKUP(AllData[[#This Row],[Order]],MM[],3,FALSE)</f>
        <v>V5757321200600</v>
      </c>
      <c r="C2847" s="36">
        <f>VLOOKUP(AllData[[#This Row],[Order]],MM[],2,FALSE)</f>
        <v>239</v>
      </c>
      <c r="D2847" s="36" t="s">
        <v>68</v>
      </c>
      <c r="E2847" s="36" t="s">
        <v>69</v>
      </c>
      <c r="F2847" s="36" t="s">
        <v>70</v>
      </c>
      <c r="G2847" s="36" t="s">
        <v>71</v>
      </c>
      <c r="H2847" s="36">
        <v>30</v>
      </c>
      <c r="I2847" s="36">
        <v>30</v>
      </c>
    </row>
    <row r="2848" spans="1:9" x14ac:dyDescent="0.35">
      <c r="A2848" s="36">
        <v>1550564</v>
      </c>
      <c r="B2848" s="36" t="str">
        <f>VLOOKUP(AllData[[#This Row],[Order]],MM[],3,FALSE)</f>
        <v>V5757321200600</v>
      </c>
      <c r="C2848" s="36">
        <f>VLOOKUP(AllData[[#This Row],[Order]],MM[],2,FALSE)</f>
        <v>239</v>
      </c>
      <c r="D2848" s="36" t="s">
        <v>73</v>
      </c>
      <c r="E2848" s="36" t="s">
        <v>61</v>
      </c>
      <c r="F2848" s="36" t="s">
        <v>63</v>
      </c>
      <c r="G2848" s="36" t="s">
        <v>74</v>
      </c>
      <c r="H2848" s="36">
        <v>110.1</v>
      </c>
      <c r="I2848" s="36">
        <v>200</v>
      </c>
    </row>
    <row r="2849" spans="1:9" x14ac:dyDescent="0.35">
      <c r="A2849" s="36">
        <v>1550564</v>
      </c>
      <c r="B2849" s="36" t="str">
        <f>VLOOKUP(AllData[[#This Row],[Order]],MM[],3,FALSE)</f>
        <v>V5757321200600</v>
      </c>
      <c r="C2849" s="36">
        <f>VLOOKUP(AllData[[#This Row],[Order]],MM[],2,FALSE)</f>
        <v>239</v>
      </c>
      <c r="D2849" s="36" t="s">
        <v>75</v>
      </c>
      <c r="E2849" s="36" t="s">
        <v>61</v>
      </c>
      <c r="F2849" s="36" t="s">
        <v>63</v>
      </c>
      <c r="G2849" s="36" t="s">
        <v>76</v>
      </c>
      <c r="H2849" s="36">
        <v>312.42</v>
      </c>
      <c r="I2849" s="36">
        <v>500</v>
      </c>
    </row>
    <row r="2850" spans="1:9" x14ac:dyDescent="0.35">
      <c r="A2850" s="36">
        <v>1550564</v>
      </c>
      <c r="B2850" s="36" t="str">
        <f>VLOOKUP(AllData[[#This Row],[Order]],MM[],3,FALSE)</f>
        <v>V5757321200600</v>
      </c>
      <c r="C2850" s="36">
        <f>VLOOKUP(AllData[[#This Row],[Order]],MM[],2,FALSE)</f>
        <v>239</v>
      </c>
      <c r="D2850" s="36" t="s">
        <v>78</v>
      </c>
      <c r="E2850" s="36" t="s">
        <v>69</v>
      </c>
      <c r="F2850" s="36" t="s">
        <v>70</v>
      </c>
      <c r="G2850" s="36" t="s">
        <v>79</v>
      </c>
      <c r="H2850" s="36">
        <v>20</v>
      </c>
      <c r="I2850" s="36">
        <v>20</v>
      </c>
    </row>
    <row r="2851" spans="1:9" x14ac:dyDescent="0.35">
      <c r="A2851" s="36">
        <v>1550564</v>
      </c>
      <c r="B2851" s="36" t="str">
        <f>VLOOKUP(AllData[[#This Row],[Order]],MM[],3,FALSE)</f>
        <v>V5757321200600</v>
      </c>
      <c r="C2851" s="36">
        <f>VLOOKUP(AllData[[#This Row],[Order]],MM[],2,FALSE)</f>
        <v>239</v>
      </c>
      <c r="D2851" s="36" t="s">
        <v>80</v>
      </c>
      <c r="E2851" s="36" t="s">
        <v>69</v>
      </c>
      <c r="F2851" s="36" t="s">
        <v>70</v>
      </c>
      <c r="G2851" s="36" t="s">
        <v>81</v>
      </c>
      <c r="H2851" s="36">
        <v>20</v>
      </c>
      <c r="I2851" s="36">
        <v>20</v>
      </c>
    </row>
    <row r="2852" spans="1:9" x14ac:dyDescent="0.35">
      <c r="A2852" s="36">
        <v>1550564</v>
      </c>
      <c r="B2852" s="36" t="str">
        <f>VLOOKUP(AllData[[#This Row],[Order]],MM[],3,FALSE)</f>
        <v>V5757321200600</v>
      </c>
      <c r="C2852" s="36">
        <f>VLOOKUP(AllData[[#This Row],[Order]],MM[],2,FALSE)</f>
        <v>239</v>
      </c>
      <c r="D2852" s="36" t="s">
        <v>82</v>
      </c>
      <c r="E2852" s="36" t="s">
        <v>83</v>
      </c>
      <c r="F2852" s="36" t="s">
        <v>84</v>
      </c>
      <c r="G2852" s="36" t="s">
        <v>84</v>
      </c>
      <c r="H2852" s="36">
        <v>344.67399999999998</v>
      </c>
      <c r="I2852" s="36">
        <v>450</v>
      </c>
    </row>
    <row r="2853" spans="1:9" x14ac:dyDescent="0.35">
      <c r="A2853" s="36">
        <v>1550564</v>
      </c>
      <c r="B2853" s="36" t="str">
        <f>VLOOKUP(AllData[[#This Row],[Order]],MM[],3,FALSE)</f>
        <v>V5757321200600</v>
      </c>
      <c r="C2853" s="36">
        <f>VLOOKUP(AllData[[#This Row],[Order]],MM[],2,FALSE)</f>
        <v>239</v>
      </c>
      <c r="D2853" s="36" t="s">
        <v>85</v>
      </c>
      <c r="E2853" s="36" t="s">
        <v>86</v>
      </c>
      <c r="F2853" s="36" t="s">
        <v>87</v>
      </c>
      <c r="G2853" s="36" t="s">
        <v>87</v>
      </c>
      <c r="H2853" s="36">
        <v>20</v>
      </c>
      <c r="I2853" s="36">
        <v>20</v>
      </c>
    </row>
    <row r="2854" spans="1:9" x14ac:dyDescent="0.35">
      <c r="A2854" s="36">
        <v>1550564</v>
      </c>
      <c r="B2854" s="36" t="str">
        <f>VLOOKUP(AllData[[#This Row],[Order]],MM[],3,FALSE)</f>
        <v>V5757321200600</v>
      </c>
      <c r="C2854" s="36">
        <f>VLOOKUP(AllData[[#This Row],[Order]],MM[],2,FALSE)</f>
        <v>239</v>
      </c>
      <c r="D2854" s="36" t="s">
        <v>88</v>
      </c>
      <c r="E2854" s="36" t="s">
        <v>89</v>
      </c>
      <c r="F2854" s="36" t="s">
        <v>91</v>
      </c>
      <c r="G2854" s="36" t="s">
        <v>92</v>
      </c>
      <c r="H2854" s="36"/>
      <c r="I2854" s="36">
        <v>0</v>
      </c>
    </row>
    <row r="2855" spans="1:9" x14ac:dyDescent="0.35">
      <c r="A2855" s="36">
        <v>1550564</v>
      </c>
      <c r="B2855" s="36" t="str">
        <f>VLOOKUP(AllData[[#This Row],[Order]],MM[],3,FALSE)</f>
        <v>V5757321200600</v>
      </c>
      <c r="C2855" s="36">
        <f>VLOOKUP(AllData[[#This Row],[Order]],MM[],2,FALSE)</f>
        <v>239</v>
      </c>
      <c r="D2855" s="36" t="s">
        <v>95</v>
      </c>
      <c r="E2855" s="36" t="s">
        <v>61</v>
      </c>
      <c r="F2855" s="36" t="s">
        <v>63</v>
      </c>
      <c r="G2855" s="36" t="s">
        <v>96</v>
      </c>
      <c r="H2855" s="36">
        <v>144.47999999999999</v>
      </c>
      <c r="I2855" s="36">
        <v>40</v>
      </c>
    </row>
    <row r="2856" spans="1:9" x14ac:dyDescent="0.35">
      <c r="A2856" s="36">
        <v>1550564</v>
      </c>
      <c r="B2856" s="36" t="str">
        <f>VLOOKUP(AllData[[#This Row],[Order]],MM[],3,FALSE)</f>
        <v>V5757321200600</v>
      </c>
      <c r="C2856" s="36">
        <f>VLOOKUP(AllData[[#This Row],[Order]],MM[],2,FALSE)</f>
        <v>239</v>
      </c>
      <c r="D2856" s="36" t="s">
        <v>97</v>
      </c>
      <c r="E2856" s="36" t="s">
        <v>69</v>
      </c>
      <c r="F2856" s="36" t="s">
        <v>70</v>
      </c>
      <c r="G2856" s="36" t="s">
        <v>98</v>
      </c>
      <c r="H2856" s="36">
        <v>20</v>
      </c>
      <c r="I2856" s="36">
        <v>20</v>
      </c>
    </row>
    <row r="2857" spans="1:9" x14ac:dyDescent="0.35">
      <c r="A2857" s="36">
        <v>1550564</v>
      </c>
      <c r="B2857" s="36" t="str">
        <f>VLOOKUP(AllData[[#This Row],[Order]],MM[],3,FALSE)</f>
        <v>V5757321200600</v>
      </c>
      <c r="C2857" s="36">
        <f>VLOOKUP(AllData[[#This Row],[Order]],MM[],2,FALSE)</f>
        <v>239</v>
      </c>
      <c r="D2857" s="36" t="s">
        <v>99</v>
      </c>
      <c r="E2857" s="36" t="s">
        <v>69</v>
      </c>
      <c r="F2857" s="36" t="s">
        <v>70</v>
      </c>
      <c r="G2857" s="36" t="s">
        <v>100</v>
      </c>
      <c r="H2857" s="36">
        <v>50</v>
      </c>
      <c r="I2857" s="36">
        <v>50</v>
      </c>
    </row>
    <row r="2858" spans="1:9" x14ac:dyDescent="0.35">
      <c r="A2858" s="36">
        <v>1550564</v>
      </c>
      <c r="B2858" s="36" t="str">
        <f>VLOOKUP(AllData[[#This Row],[Order]],MM[],3,FALSE)</f>
        <v>V5757321200600</v>
      </c>
      <c r="C2858" s="36">
        <f>VLOOKUP(AllData[[#This Row],[Order]],MM[],2,FALSE)</f>
        <v>239</v>
      </c>
      <c r="D2858" s="36" t="s">
        <v>101</v>
      </c>
      <c r="E2858" s="36" t="s">
        <v>102</v>
      </c>
      <c r="F2858" s="36" t="s">
        <v>100</v>
      </c>
      <c r="G2858" s="36" t="s">
        <v>103</v>
      </c>
      <c r="H2858" s="36">
        <v>10</v>
      </c>
      <c r="I2858" s="36">
        <v>10</v>
      </c>
    </row>
    <row r="2859" spans="1:9" x14ac:dyDescent="0.35">
      <c r="A2859" s="36">
        <v>1550564</v>
      </c>
      <c r="B2859" s="36" t="str">
        <f>VLOOKUP(AllData[[#This Row],[Order]],MM[],3,FALSE)</f>
        <v>V5757321200600</v>
      </c>
      <c r="C2859" s="36">
        <f>VLOOKUP(AllData[[#This Row],[Order]],MM[],2,FALSE)</f>
        <v>239</v>
      </c>
      <c r="D2859" s="36" t="s">
        <v>104</v>
      </c>
      <c r="E2859" s="36" t="s">
        <v>102</v>
      </c>
      <c r="F2859" s="36" t="s">
        <v>100</v>
      </c>
      <c r="G2859" s="36" t="s">
        <v>106</v>
      </c>
      <c r="H2859" s="36">
        <v>10</v>
      </c>
      <c r="I2859" s="36">
        <v>10</v>
      </c>
    </row>
    <row r="2860" spans="1:9" x14ac:dyDescent="0.35">
      <c r="A2860" s="36">
        <v>1550564</v>
      </c>
      <c r="B2860" s="36" t="str">
        <f>VLOOKUP(AllData[[#This Row],[Order]],MM[],3,FALSE)</f>
        <v>V5757321200600</v>
      </c>
      <c r="C2860" s="36">
        <f>VLOOKUP(AllData[[#This Row],[Order]],MM[],2,FALSE)</f>
        <v>239</v>
      </c>
      <c r="D2860" s="36" t="s">
        <v>60</v>
      </c>
      <c r="E2860" s="36" t="s">
        <v>61</v>
      </c>
      <c r="F2860" s="36" t="s">
        <v>63</v>
      </c>
      <c r="G2860" s="36" t="s">
        <v>108</v>
      </c>
      <c r="H2860" s="36">
        <v>3316.5</v>
      </c>
      <c r="I2860" s="36">
        <v>1</v>
      </c>
    </row>
    <row r="2861" spans="1:9" x14ac:dyDescent="0.35">
      <c r="A2861" s="36">
        <v>1550564</v>
      </c>
      <c r="B2861" s="36" t="str">
        <f>VLOOKUP(AllData[[#This Row],[Order]],MM[],3,FALSE)</f>
        <v>V5757321200600</v>
      </c>
      <c r="C2861" s="36">
        <f>VLOOKUP(AllData[[#This Row],[Order]],MM[],2,FALSE)</f>
        <v>239</v>
      </c>
      <c r="D2861" s="36" t="s">
        <v>82</v>
      </c>
      <c r="E2861" s="36" t="s">
        <v>83</v>
      </c>
      <c r="F2861" s="36" t="s">
        <v>84</v>
      </c>
      <c r="G2861" s="36" t="s">
        <v>110</v>
      </c>
      <c r="H2861" s="36"/>
      <c r="I2861" s="36">
        <v>5</v>
      </c>
    </row>
    <row r="2862" spans="1:9" x14ac:dyDescent="0.35">
      <c r="A2862" s="36">
        <v>1550566</v>
      </c>
      <c r="B2862" s="36" t="str">
        <f>VLOOKUP(AllData[[#This Row],[Order]],MM[],3,FALSE)</f>
        <v>V5757341200400</v>
      </c>
      <c r="C2862" s="36">
        <f>VLOOKUP(AllData[[#This Row],[Order]],MM[],2,FALSE)</f>
        <v>239</v>
      </c>
      <c r="D2862" s="36" t="s">
        <v>60</v>
      </c>
      <c r="E2862" s="36" t="s">
        <v>61</v>
      </c>
      <c r="F2862" s="36" t="s">
        <v>63</v>
      </c>
      <c r="G2862" s="36" t="s">
        <v>64</v>
      </c>
      <c r="H2862" s="36">
        <v>19.167000000000002</v>
      </c>
      <c r="I2862" s="36">
        <v>20</v>
      </c>
    </row>
    <row r="2863" spans="1:9" x14ac:dyDescent="0.35">
      <c r="A2863" s="36">
        <v>1550566</v>
      </c>
      <c r="B2863" s="36" t="str">
        <f>VLOOKUP(AllData[[#This Row],[Order]],MM[],3,FALSE)</f>
        <v>V5757341200400</v>
      </c>
      <c r="C2863" s="36">
        <f>VLOOKUP(AllData[[#This Row],[Order]],MM[],2,FALSE)</f>
        <v>239</v>
      </c>
      <c r="D2863" s="36" t="s">
        <v>68</v>
      </c>
      <c r="E2863" s="36" t="s">
        <v>69</v>
      </c>
      <c r="F2863" s="36" t="s">
        <v>70</v>
      </c>
      <c r="G2863" s="36" t="s">
        <v>71</v>
      </c>
      <c r="H2863" s="36">
        <v>30</v>
      </c>
      <c r="I2863" s="36">
        <v>30</v>
      </c>
    </row>
    <row r="2864" spans="1:9" x14ac:dyDescent="0.35">
      <c r="A2864" s="36">
        <v>1550566</v>
      </c>
      <c r="B2864" s="36" t="str">
        <f>VLOOKUP(AllData[[#This Row],[Order]],MM[],3,FALSE)</f>
        <v>V5757341200400</v>
      </c>
      <c r="C2864" s="36">
        <f>VLOOKUP(AllData[[#This Row],[Order]],MM[],2,FALSE)</f>
        <v>239</v>
      </c>
      <c r="D2864" s="36" t="s">
        <v>73</v>
      </c>
      <c r="E2864" s="36" t="s">
        <v>61</v>
      </c>
      <c r="F2864" s="36" t="s">
        <v>63</v>
      </c>
      <c r="G2864" s="36" t="s">
        <v>74</v>
      </c>
      <c r="H2864" s="36">
        <v>436.14</v>
      </c>
      <c r="I2864" s="36">
        <v>200</v>
      </c>
    </row>
    <row r="2865" spans="1:9" x14ac:dyDescent="0.35">
      <c r="A2865" s="36">
        <v>1550566</v>
      </c>
      <c r="B2865" s="36" t="str">
        <f>VLOOKUP(AllData[[#This Row],[Order]],MM[],3,FALSE)</f>
        <v>V5757341200400</v>
      </c>
      <c r="C2865" s="36">
        <f>VLOOKUP(AllData[[#This Row],[Order]],MM[],2,FALSE)</f>
        <v>239</v>
      </c>
      <c r="D2865" s="36" t="s">
        <v>75</v>
      </c>
      <c r="E2865" s="36" t="s">
        <v>61</v>
      </c>
      <c r="F2865" s="36" t="s">
        <v>63</v>
      </c>
      <c r="G2865" s="36" t="s">
        <v>76</v>
      </c>
      <c r="H2865" s="36">
        <v>198.42</v>
      </c>
      <c r="I2865" s="36">
        <v>500</v>
      </c>
    </row>
    <row r="2866" spans="1:9" x14ac:dyDescent="0.35">
      <c r="A2866" s="36">
        <v>1550566</v>
      </c>
      <c r="B2866" s="36" t="str">
        <f>VLOOKUP(AllData[[#This Row],[Order]],MM[],3,FALSE)</f>
        <v>V5757341200400</v>
      </c>
      <c r="C2866" s="36">
        <f>VLOOKUP(AllData[[#This Row],[Order]],MM[],2,FALSE)</f>
        <v>239</v>
      </c>
      <c r="D2866" s="36" t="s">
        <v>78</v>
      </c>
      <c r="E2866" s="36" t="s">
        <v>69</v>
      </c>
      <c r="F2866" s="36" t="s">
        <v>70</v>
      </c>
      <c r="G2866" s="36" t="s">
        <v>79</v>
      </c>
      <c r="H2866" s="36">
        <v>20</v>
      </c>
      <c r="I2866" s="36">
        <v>20</v>
      </c>
    </row>
    <row r="2867" spans="1:9" x14ac:dyDescent="0.35">
      <c r="A2867" s="36">
        <v>1550566</v>
      </c>
      <c r="B2867" s="36" t="str">
        <f>VLOOKUP(AllData[[#This Row],[Order]],MM[],3,FALSE)</f>
        <v>V5757341200400</v>
      </c>
      <c r="C2867" s="36">
        <f>VLOOKUP(AllData[[#This Row],[Order]],MM[],2,FALSE)</f>
        <v>239</v>
      </c>
      <c r="D2867" s="36" t="s">
        <v>80</v>
      </c>
      <c r="E2867" s="36" t="s">
        <v>69</v>
      </c>
      <c r="F2867" s="36" t="s">
        <v>70</v>
      </c>
      <c r="G2867" s="36" t="s">
        <v>81</v>
      </c>
      <c r="H2867" s="36">
        <v>20</v>
      </c>
      <c r="I2867" s="36">
        <v>20</v>
      </c>
    </row>
    <row r="2868" spans="1:9" x14ac:dyDescent="0.35">
      <c r="A2868" s="36">
        <v>1550566</v>
      </c>
      <c r="B2868" s="36" t="str">
        <f>VLOOKUP(AllData[[#This Row],[Order]],MM[],3,FALSE)</f>
        <v>V5757341200400</v>
      </c>
      <c r="C2868" s="36">
        <f>VLOOKUP(AllData[[#This Row],[Order]],MM[],2,FALSE)</f>
        <v>239</v>
      </c>
      <c r="D2868" s="36" t="s">
        <v>82</v>
      </c>
      <c r="E2868" s="36" t="s">
        <v>83</v>
      </c>
      <c r="F2868" s="36" t="s">
        <v>84</v>
      </c>
      <c r="G2868" s="36" t="s">
        <v>84</v>
      </c>
      <c r="H2868" s="36">
        <v>254.28000000000003</v>
      </c>
      <c r="I2868" s="36">
        <v>450</v>
      </c>
    </row>
    <row r="2869" spans="1:9" x14ac:dyDescent="0.35">
      <c r="A2869" s="36">
        <v>1550566</v>
      </c>
      <c r="B2869" s="36" t="str">
        <f>VLOOKUP(AllData[[#This Row],[Order]],MM[],3,FALSE)</f>
        <v>V5757341200400</v>
      </c>
      <c r="C2869" s="36">
        <f>VLOOKUP(AllData[[#This Row],[Order]],MM[],2,FALSE)</f>
        <v>239</v>
      </c>
      <c r="D2869" s="36" t="s">
        <v>85</v>
      </c>
      <c r="E2869" s="36" t="s">
        <v>86</v>
      </c>
      <c r="F2869" s="36" t="s">
        <v>87</v>
      </c>
      <c r="G2869" s="36" t="s">
        <v>87</v>
      </c>
      <c r="H2869" s="36">
        <v>20</v>
      </c>
      <c r="I2869" s="36">
        <v>20</v>
      </c>
    </row>
    <row r="2870" spans="1:9" x14ac:dyDescent="0.35">
      <c r="A2870" s="36">
        <v>1550566</v>
      </c>
      <c r="B2870" s="36" t="str">
        <f>VLOOKUP(AllData[[#This Row],[Order]],MM[],3,FALSE)</f>
        <v>V5757341200400</v>
      </c>
      <c r="C2870" s="36">
        <f>VLOOKUP(AllData[[#This Row],[Order]],MM[],2,FALSE)</f>
        <v>239</v>
      </c>
      <c r="D2870" s="36" t="s">
        <v>88</v>
      </c>
      <c r="E2870" s="36" t="s">
        <v>89</v>
      </c>
      <c r="F2870" s="36" t="s">
        <v>91</v>
      </c>
      <c r="G2870" s="36" t="s">
        <v>92</v>
      </c>
      <c r="H2870" s="36"/>
      <c r="I2870" s="36">
        <v>0</v>
      </c>
    </row>
    <row r="2871" spans="1:9" x14ac:dyDescent="0.35">
      <c r="A2871" s="36">
        <v>1550566</v>
      </c>
      <c r="B2871" s="36" t="str">
        <f>VLOOKUP(AllData[[#This Row],[Order]],MM[],3,FALSE)</f>
        <v>V5757341200400</v>
      </c>
      <c r="C2871" s="36">
        <f>VLOOKUP(AllData[[#This Row],[Order]],MM[],2,FALSE)</f>
        <v>239</v>
      </c>
      <c r="D2871" s="36" t="s">
        <v>95</v>
      </c>
      <c r="E2871" s="36" t="s">
        <v>61</v>
      </c>
      <c r="F2871" s="36" t="s">
        <v>63</v>
      </c>
      <c r="G2871" s="36" t="s">
        <v>96</v>
      </c>
      <c r="H2871" s="36">
        <v>170.28</v>
      </c>
      <c r="I2871" s="36">
        <v>40</v>
      </c>
    </row>
    <row r="2872" spans="1:9" x14ac:dyDescent="0.35">
      <c r="A2872" s="36">
        <v>1550566</v>
      </c>
      <c r="B2872" s="36" t="str">
        <f>VLOOKUP(AllData[[#This Row],[Order]],MM[],3,FALSE)</f>
        <v>V5757341200400</v>
      </c>
      <c r="C2872" s="36">
        <f>VLOOKUP(AllData[[#This Row],[Order]],MM[],2,FALSE)</f>
        <v>239</v>
      </c>
      <c r="D2872" s="36" t="s">
        <v>97</v>
      </c>
      <c r="E2872" s="36" t="s">
        <v>69</v>
      </c>
      <c r="F2872" s="36" t="s">
        <v>70</v>
      </c>
      <c r="G2872" s="36" t="s">
        <v>98</v>
      </c>
      <c r="H2872" s="36">
        <v>20</v>
      </c>
      <c r="I2872" s="36">
        <v>20</v>
      </c>
    </row>
    <row r="2873" spans="1:9" x14ac:dyDescent="0.35">
      <c r="A2873" s="36">
        <v>1550566</v>
      </c>
      <c r="B2873" s="36" t="str">
        <f>VLOOKUP(AllData[[#This Row],[Order]],MM[],3,FALSE)</f>
        <v>V5757341200400</v>
      </c>
      <c r="C2873" s="36">
        <f>VLOOKUP(AllData[[#This Row],[Order]],MM[],2,FALSE)</f>
        <v>239</v>
      </c>
      <c r="D2873" s="36" t="s">
        <v>99</v>
      </c>
      <c r="E2873" s="36" t="s">
        <v>69</v>
      </c>
      <c r="F2873" s="36" t="s">
        <v>70</v>
      </c>
      <c r="G2873" s="36" t="s">
        <v>100</v>
      </c>
      <c r="H2873" s="36">
        <v>50</v>
      </c>
      <c r="I2873" s="36">
        <v>50</v>
      </c>
    </row>
    <row r="2874" spans="1:9" x14ac:dyDescent="0.35">
      <c r="A2874" s="36">
        <v>1550566</v>
      </c>
      <c r="B2874" s="36" t="str">
        <f>VLOOKUP(AllData[[#This Row],[Order]],MM[],3,FALSE)</f>
        <v>V5757341200400</v>
      </c>
      <c r="C2874" s="36">
        <f>VLOOKUP(AllData[[#This Row],[Order]],MM[],2,FALSE)</f>
        <v>239</v>
      </c>
      <c r="D2874" s="36" t="s">
        <v>101</v>
      </c>
      <c r="E2874" s="36" t="s">
        <v>102</v>
      </c>
      <c r="F2874" s="36" t="s">
        <v>100</v>
      </c>
      <c r="G2874" s="36" t="s">
        <v>103</v>
      </c>
      <c r="H2874" s="36">
        <v>10</v>
      </c>
      <c r="I2874" s="36">
        <v>10</v>
      </c>
    </row>
    <row r="2875" spans="1:9" x14ac:dyDescent="0.35">
      <c r="A2875" s="36">
        <v>1550566</v>
      </c>
      <c r="B2875" s="36" t="str">
        <f>VLOOKUP(AllData[[#This Row],[Order]],MM[],3,FALSE)</f>
        <v>V5757341200400</v>
      </c>
      <c r="C2875" s="36">
        <f>VLOOKUP(AllData[[#This Row],[Order]],MM[],2,FALSE)</f>
        <v>239</v>
      </c>
      <c r="D2875" s="36" t="s">
        <v>104</v>
      </c>
      <c r="E2875" s="36" t="s">
        <v>102</v>
      </c>
      <c r="F2875" s="36" t="s">
        <v>100</v>
      </c>
      <c r="G2875" s="36" t="s">
        <v>106</v>
      </c>
      <c r="H2875" s="36">
        <v>10</v>
      </c>
      <c r="I2875" s="36">
        <v>10</v>
      </c>
    </row>
    <row r="2876" spans="1:9" x14ac:dyDescent="0.35">
      <c r="A2876" s="36">
        <v>1550566</v>
      </c>
      <c r="B2876" s="36" t="str">
        <f>VLOOKUP(AllData[[#This Row],[Order]],MM[],3,FALSE)</f>
        <v>V5757341200400</v>
      </c>
      <c r="C2876" s="36">
        <f>VLOOKUP(AllData[[#This Row],[Order]],MM[],2,FALSE)</f>
        <v>239</v>
      </c>
      <c r="D2876" s="36" t="s">
        <v>60</v>
      </c>
      <c r="E2876" s="36" t="s">
        <v>61</v>
      </c>
      <c r="F2876" s="36" t="s">
        <v>63</v>
      </c>
      <c r="G2876" s="36" t="s">
        <v>108</v>
      </c>
      <c r="H2876" s="36">
        <v>1422.8330000000001</v>
      </c>
      <c r="I2876" s="36">
        <v>1</v>
      </c>
    </row>
    <row r="2877" spans="1:9" x14ac:dyDescent="0.35">
      <c r="A2877" s="36">
        <v>1550566</v>
      </c>
      <c r="B2877" s="36" t="str">
        <f>VLOOKUP(AllData[[#This Row],[Order]],MM[],3,FALSE)</f>
        <v>V5757341200400</v>
      </c>
      <c r="C2877" s="36">
        <f>VLOOKUP(AllData[[#This Row],[Order]],MM[],2,FALSE)</f>
        <v>239</v>
      </c>
      <c r="D2877" s="36" t="s">
        <v>82</v>
      </c>
      <c r="E2877" s="36" t="s">
        <v>83</v>
      </c>
      <c r="F2877" s="36" t="s">
        <v>84</v>
      </c>
      <c r="G2877" s="36" t="s">
        <v>110</v>
      </c>
      <c r="H2877" s="36"/>
      <c r="I2877" s="36">
        <v>5</v>
      </c>
    </row>
    <row r="2878" spans="1:9" x14ac:dyDescent="0.35">
      <c r="A2878" s="36">
        <v>1550567</v>
      </c>
      <c r="B2878" s="36" t="str">
        <f>VLOOKUP(AllData[[#This Row],[Order]],MM[],3,FALSE)</f>
        <v>V5757341200600</v>
      </c>
      <c r="C2878" s="36">
        <f>VLOOKUP(AllData[[#This Row],[Order]],MM[],2,FALSE)</f>
        <v>239</v>
      </c>
      <c r="D2878" s="36" t="s">
        <v>60</v>
      </c>
      <c r="E2878" s="36" t="s">
        <v>61</v>
      </c>
      <c r="F2878" s="36" t="s">
        <v>63</v>
      </c>
      <c r="G2878" s="36" t="s">
        <v>64</v>
      </c>
      <c r="H2878" s="36">
        <v>18.649999999999999</v>
      </c>
      <c r="I2878" s="36">
        <v>20</v>
      </c>
    </row>
    <row r="2879" spans="1:9" x14ac:dyDescent="0.35">
      <c r="A2879" s="36">
        <v>1550567</v>
      </c>
      <c r="B2879" s="36" t="str">
        <f>VLOOKUP(AllData[[#This Row],[Order]],MM[],3,FALSE)</f>
        <v>V5757341200600</v>
      </c>
      <c r="C2879" s="36">
        <f>VLOOKUP(AllData[[#This Row],[Order]],MM[],2,FALSE)</f>
        <v>239</v>
      </c>
      <c r="D2879" s="36" t="s">
        <v>68</v>
      </c>
      <c r="E2879" s="36" t="s">
        <v>69</v>
      </c>
      <c r="F2879" s="36" t="s">
        <v>70</v>
      </c>
      <c r="G2879" s="36" t="s">
        <v>71</v>
      </c>
      <c r="H2879" s="36">
        <v>30</v>
      </c>
      <c r="I2879" s="36">
        <v>30</v>
      </c>
    </row>
    <row r="2880" spans="1:9" x14ac:dyDescent="0.35">
      <c r="A2880" s="36">
        <v>1550567</v>
      </c>
      <c r="B2880" s="36" t="str">
        <f>VLOOKUP(AllData[[#This Row],[Order]],MM[],3,FALSE)</f>
        <v>V5757341200600</v>
      </c>
      <c r="C2880" s="36">
        <f>VLOOKUP(AllData[[#This Row],[Order]],MM[],2,FALSE)</f>
        <v>239</v>
      </c>
      <c r="D2880" s="36" t="s">
        <v>73</v>
      </c>
      <c r="E2880" s="36" t="s">
        <v>61</v>
      </c>
      <c r="F2880" s="36" t="s">
        <v>63</v>
      </c>
      <c r="G2880" s="36" t="s">
        <v>74</v>
      </c>
      <c r="H2880" s="36">
        <v>191.52</v>
      </c>
      <c r="I2880" s="36">
        <v>200</v>
      </c>
    </row>
    <row r="2881" spans="1:9" x14ac:dyDescent="0.35">
      <c r="A2881" s="36">
        <v>1550567</v>
      </c>
      <c r="B2881" s="36" t="str">
        <f>VLOOKUP(AllData[[#This Row],[Order]],MM[],3,FALSE)</f>
        <v>V5757341200600</v>
      </c>
      <c r="C2881" s="36">
        <f>VLOOKUP(AllData[[#This Row],[Order]],MM[],2,FALSE)</f>
        <v>239</v>
      </c>
      <c r="D2881" s="36" t="s">
        <v>75</v>
      </c>
      <c r="E2881" s="36" t="s">
        <v>61</v>
      </c>
      <c r="F2881" s="36" t="s">
        <v>63</v>
      </c>
      <c r="G2881" s="36" t="s">
        <v>76</v>
      </c>
      <c r="H2881" s="36">
        <v>135.06</v>
      </c>
      <c r="I2881" s="36">
        <v>500</v>
      </c>
    </row>
    <row r="2882" spans="1:9" x14ac:dyDescent="0.35">
      <c r="A2882" s="36">
        <v>1550567</v>
      </c>
      <c r="B2882" s="36" t="str">
        <f>VLOOKUP(AllData[[#This Row],[Order]],MM[],3,FALSE)</f>
        <v>V5757341200600</v>
      </c>
      <c r="C2882" s="36">
        <f>VLOOKUP(AllData[[#This Row],[Order]],MM[],2,FALSE)</f>
        <v>239</v>
      </c>
      <c r="D2882" s="36" t="s">
        <v>78</v>
      </c>
      <c r="E2882" s="36" t="s">
        <v>69</v>
      </c>
      <c r="F2882" s="36" t="s">
        <v>70</v>
      </c>
      <c r="G2882" s="36" t="s">
        <v>79</v>
      </c>
      <c r="H2882" s="36">
        <v>20</v>
      </c>
      <c r="I2882" s="36">
        <v>20</v>
      </c>
    </row>
    <row r="2883" spans="1:9" x14ac:dyDescent="0.35">
      <c r="A2883" s="36">
        <v>1550567</v>
      </c>
      <c r="B2883" s="36" t="str">
        <f>VLOOKUP(AllData[[#This Row],[Order]],MM[],3,FALSE)</f>
        <v>V5757341200600</v>
      </c>
      <c r="C2883" s="36">
        <f>VLOOKUP(AllData[[#This Row],[Order]],MM[],2,FALSE)</f>
        <v>239</v>
      </c>
      <c r="D2883" s="36" t="s">
        <v>80</v>
      </c>
      <c r="E2883" s="36" t="s">
        <v>69</v>
      </c>
      <c r="F2883" s="36" t="s">
        <v>70</v>
      </c>
      <c r="G2883" s="36" t="s">
        <v>81</v>
      </c>
      <c r="H2883" s="36">
        <v>20</v>
      </c>
      <c r="I2883" s="36">
        <v>20</v>
      </c>
    </row>
    <row r="2884" spans="1:9" x14ac:dyDescent="0.35">
      <c r="A2884" s="36">
        <v>1550567</v>
      </c>
      <c r="B2884" s="36" t="str">
        <f>VLOOKUP(AllData[[#This Row],[Order]],MM[],3,FALSE)</f>
        <v>V5757341200600</v>
      </c>
      <c r="C2884" s="36">
        <f>VLOOKUP(AllData[[#This Row],[Order]],MM[],2,FALSE)</f>
        <v>239</v>
      </c>
      <c r="D2884" s="36" t="s">
        <v>82</v>
      </c>
      <c r="E2884" s="36" t="s">
        <v>83</v>
      </c>
      <c r="F2884" s="36" t="s">
        <v>84</v>
      </c>
      <c r="G2884" s="36" t="s">
        <v>84</v>
      </c>
      <c r="H2884" s="36">
        <v>412.68</v>
      </c>
      <c r="I2884" s="36">
        <v>450</v>
      </c>
    </row>
    <row r="2885" spans="1:9" x14ac:dyDescent="0.35">
      <c r="A2885" s="36">
        <v>1550567</v>
      </c>
      <c r="B2885" s="36" t="str">
        <f>VLOOKUP(AllData[[#This Row],[Order]],MM[],3,FALSE)</f>
        <v>V5757341200600</v>
      </c>
      <c r="C2885" s="36">
        <f>VLOOKUP(AllData[[#This Row],[Order]],MM[],2,FALSE)</f>
        <v>239</v>
      </c>
      <c r="D2885" s="36" t="s">
        <v>85</v>
      </c>
      <c r="E2885" s="36" t="s">
        <v>86</v>
      </c>
      <c r="F2885" s="36" t="s">
        <v>87</v>
      </c>
      <c r="G2885" s="36" t="s">
        <v>87</v>
      </c>
      <c r="H2885" s="36">
        <v>20</v>
      </c>
      <c r="I2885" s="36">
        <v>20</v>
      </c>
    </row>
    <row r="2886" spans="1:9" x14ac:dyDescent="0.35">
      <c r="A2886" s="36">
        <v>1550567</v>
      </c>
      <c r="B2886" s="36" t="str">
        <f>VLOOKUP(AllData[[#This Row],[Order]],MM[],3,FALSE)</f>
        <v>V5757341200600</v>
      </c>
      <c r="C2886" s="36">
        <f>VLOOKUP(AllData[[#This Row],[Order]],MM[],2,FALSE)</f>
        <v>239</v>
      </c>
      <c r="D2886" s="36" t="s">
        <v>88</v>
      </c>
      <c r="E2886" s="36" t="s">
        <v>89</v>
      </c>
      <c r="F2886" s="36" t="s">
        <v>91</v>
      </c>
      <c r="G2886" s="36" t="s">
        <v>92</v>
      </c>
      <c r="H2886" s="36"/>
      <c r="I2886" s="36">
        <v>0</v>
      </c>
    </row>
    <row r="2887" spans="1:9" x14ac:dyDescent="0.35">
      <c r="A2887" s="36">
        <v>1550567</v>
      </c>
      <c r="B2887" s="36" t="str">
        <f>VLOOKUP(AllData[[#This Row],[Order]],MM[],3,FALSE)</f>
        <v>V5757341200600</v>
      </c>
      <c r="C2887" s="36">
        <f>VLOOKUP(AllData[[#This Row],[Order]],MM[],2,FALSE)</f>
        <v>239</v>
      </c>
      <c r="D2887" s="36" t="s">
        <v>95</v>
      </c>
      <c r="E2887" s="36" t="s">
        <v>61</v>
      </c>
      <c r="F2887" s="36" t="s">
        <v>63</v>
      </c>
      <c r="G2887" s="36" t="s">
        <v>96</v>
      </c>
      <c r="H2887" s="36">
        <v>17.317</v>
      </c>
      <c r="I2887" s="36">
        <v>40</v>
      </c>
    </row>
    <row r="2888" spans="1:9" x14ac:dyDescent="0.35">
      <c r="A2888" s="36">
        <v>1550567</v>
      </c>
      <c r="B2888" s="36" t="str">
        <f>VLOOKUP(AllData[[#This Row],[Order]],MM[],3,FALSE)</f>
        <v>V5757341200600</v>
      </c>
      <c r="C2888" s="36">
        <f>VLOOKUP(AllData[[#This Row],[Order]],MM[],2,FALSE)</f>
        <v>239</v>
      </c>
      <c r="D2888" s="36" t="s">
        <v>97</v>
      </c>
      <c r="E2888" s="36" t="s">
        <v>69</v>
      </c>
      <c r="F2888" s="36" t="s">
        <v>70</v>
      </c>
      <c r="G2888" s="36" t="s">
        <v>98</v>
      </c>
      <c r="H2888" s="36">
        <v>20</v>
      </c>
      <c r="I2888" s="36">
        <v>20</v>
      </c>
    </row>
    <row r="2889" spans="1:9" x14ac:dyDescent="0.35">
      <c r="A2889" s="36">
        <v>1550567</v>
      </c>
      <c r="B2889" s="36" t="str">
        <f>VLOOKUP(AllData[[#This Row],[Order]],MM[],3,FALSE)</f>
        <v>V5757341200600</v>
      </c>
      <c r="C2889" s="36">
        <f>VLOOKUP(AllData[[#This Row],[Order]],MM[],2,FALSE)</f>
        <v>239</v>
      </c>
      <c r="D2889" s="36" t="s">
        <v>99</v>
      </c>
      <c r="E2889" s="36" t="s">
        <v>69</v>
      </c>
      <c r="F2889" s="36" t="s">
        <v>70</v>
      </c>
      <c r="G2889" s="36" t="s">
        <v>100</v>
      </c>
      <c r="H2889" s="36">
        <v>50</v>
      </c>
      <c r="I2889" s="36">
        <v>50</v>
      </c>
    </row>
    <row r="2890" spans="1:9" x14ac:dyDescent="0.35">
      <c r="A2890" s="36">
        <v>1550567</v>
      </c>
      <c r="B2890" s="36" t="str">
        <f>VLOOKUP(AllData[[#This Row],[Order]],MM[],3,FALSE)</f>
        <v>V5757341200600</v>
      </c>
      <c r="C2890" s="36">
        <f>VLOOKUP(AllData[[#This Row],[Order]],MM[],2,FALSE)</f>
        <v>239</v>
      </c>
      <c r="D2890" s="36" t="s">
        <v>101</v>
      </c>
      <c r="E2890" s="36" t="s">
        <v>102</v>
      </c>
      <c r="F2890" s="36" t="s">
        <v>100</v>
      </c>
      <c r="G2890" s="36" t="s">
        <v>103</v>
      </c>
      <c r="H2890" s="36">
        <v>10</v>
      </c>
      <c r="I2890" s="36">
        <v>10</v>
      </c>
    </row>
    <row r="2891" spans="1:9" x14ac:dyDescent="0.35">
      <c r="A2891" s="36">
        <v>1550567</v>
      </c>
      <c r="B2891" s="36" t="str">
        <f>VLOOKUP(AllData[[#This Row],[Order]],MM[],3,FALSE)</f>
        <v>V5757341200600</v>
      </c>
      <c r="C2891" s="36">
        <f>VLOOKUP(AllData[[#This Row],[Order]],MM[],2,FALSE)</f>
        <v>239</v>
      </c>
      <c r="D2891" s="36" t="s">
        <v>104</v>
      </c>
      <c r="E2891" s="36" t="s">
        <v>102</v>
      </c>
      <c r="F2891" s="36" t="s">
        <v>100</v>
      </c>
      <c r="G2891" s="36" t="s">
        <v>106</v>
      </c>
      <c r="H2891" s="36">
        <v>10</v>
      </c>
      <c r="I2891" s="36">
        <v>10</v>
      </c>
    </row>
    <row r="2892" spans="1:9" x14ac:dyDescent="0.35">
      <c r="A2892" s="36">
        <v>1550567</v>
      </c>
      <c r="B2892" s="36" t="str">
        <f>VLOOKUP(AllData[[#This Row],[Order]],MM[],3,FALSE)</f>
        <v>V5757341200600</v>
      </c>
      <c r="C2892" s="36">
        <f>VLOOKUP(AllData[[#This Row],[Order]],MM[],2,FALSE)</f>
        <v>239</v>
      </c>
      <c r="D2892" s="36" t="s">
        <v>60</v>
      </c>
      <c r="E2892" s="36" t="s">
        <v>61</v>
      </c>
      <c r="F2892" s="36" t="s">
        <v>63</v>
      </c>
      <c r="G2892" s="36" t="s">
        <v>108</v>
      </c>
      <c r="H2892" s="36">
        <v>957.54</v>
      </c>
      <c r="I2892" s="36">
        <v>1</v>
      </c>
    </row>
    <row r="2893" spans="1:9" x14ac:dyDescent="0.35">
      <c r="A2893" s="36">
        <v>1550567</v>
      </c>
      <c r="B2893" s="36" t="str">
        <f>VLOOKUP(AllData[[#This Row],[Order]],MM[],3,FALSE)</f>
        <v>V5757341200600</v>
      </c>
      <c r="C2893" s="36">
        <f>VLOOKUP(AllData[[#This Row],[Order]],MM[],2,FALSE)</f>
        <v>239</v>
      </c>
      <c r="D2893" s="36" t="s">
        <v>82</v>
      </c>
      <c r="E2893" s="36" t="s">
        <v>83</v>
      </c>
      <c r="F2893" s="36" t="s">
        <v>84</v>
      </c>
      <c r="G2893" s="36" t="s">
        <v>110</v>
      </c>
      <c r="H2893" s="36"/>
      <c r="I2893" s="36">
        <v>5</v>
      </c>
    </row>
    <row r="2894" spans="1:9" x14ac:dyDescent="0.35">
      <c r="A2894" s="36">
        <v>1550568</v>
      </c>
      <c r="B2894" s="36" t="str">
        <f>VLOOKUP(AllData[[#This Row],[Order]],MM[],3,FALSE)</f>
        <v>V5757301200200Q</v>
      </c>
      <c r="C2894" s="36">
        <f>VLOOKUP(AllData[[#This Row],[Order]],MM[],2,FALSE)</f>
        <v>246</v>
      </c>
      <c r="D2894" s="36" t="s">
        <v>60</v>
      </c>
      <c r="E2894" s="36" t="s">
        <v>61</v>
      </c>
      <c r="F2894" s="36" t="s">
        <v>63</v>
      </c>
      <c r="G2894" s="36" t="s">
        <v>64</v>
      </c>
      <c r="H2894" s="36">
        <v>34.732999999999997</v>
      </c>
      <c r="I2894" s="36">
        <v>20</v>
      </c>
    </row>
    <row r="2895" spans="1:9" x14ac:dyDescent="0.35">
      <c r="A2895" s="36">
        <v>1550568</v>
      </c>
      <c r="B2895" s="36" t="str">
        <f>VLOOKUP(AllData[[#This Row],[Order]],MM[],3,FALSE)</f>
        <v>V5757301200200Q</v>
      </c>
      <c r="C2895" s="36">
        <f>VLOOKUP(AllData[[#This Row],[Order]],MM[],2,FALSE)</f>
        <v>246</v>
      </c>
      <c r="D2895" s="36" t="s">
        <v>68</v>
      </c>
      <c r="E2895" s="36" t="s">
        <v>69</v>
      </c>
      <c r="F2895" s="36" t="s">
        <v>70</v>
      </c>
      <c r="G2895" s="36" t="s">
        <v>71</v>
      </c>
      <c r="H2895" s="36">
        <v>30</v>
      </c>
      <c r="I2895" s="36">
        <v>30</v>
      </c>
    </row>
    <row r="2896" spans="1:9" x14ac:dyDescent="0.35">
      <c r="A2896" s="36">
        <v>1550568</v>
      </c>
      <c r="B2896" s="36" t="str">
        <f>VLOOKUP(AllData[[#This Row],[Order]],MM[],3,FALSE)</f>
        <v>V5757301200200Q</v>
      </c>
      <c r="C2896" s="36">
        <f>VLOOKUP(AllData[[#This Row],[Order]],MM[],2,FALSE)</f>
        <v>246</v>
      </c>
      <c r="D2896" s="36" t="s">
        <v>73</v>
      </c>
      <c r="E2896" s="36" t="s">
        <v>61</v>
      </c>
      <c r="F2896" s="36" t="s">
        <v>63</v>
      </c>
      <c r="G2896" s="36" t="s">
        <v>74</v>
      </c>
      <c r="H2896" s="36">
        <v>428.28</v>
      </c>
      <c r="I2896" s="36">
        <v>200</v>
      </c>
    </row>
    <row r="2897" spans="1:9" x14ac:dyDescent="0.35">
      <c r="A2897" s="36">
        <v>1550568</v>
      </c>
      <c r="B2897" s="36" t="str">
        <f>VLOOKUP(AllData[[#This Row],[Order]],MM[],3,FALSE)</f>
        <v>V5757301200200Q</v>
      </c>
      <c r="C2897" s="36">
        <f>VLOOKUP(AllData[[#This Row],[Order]],MM[],2,FALSE)</f>
        <v>246</v>
      </c>
      <c r="D2897" s="36" t="s">
        <v>75</v>
      </c>
      <c r="E2897" s="36" t="s">
        <v>61</v>
      </c>
      <c r="F2897" s="36" t="s">
        <v>63</v>
      </c>
      <c r="G2897" s="36" t="s">
        <v>76</v>
      </c>
      <c r="H2897" s="36">
        <v>595.62</v>
      </c>
      <c r="I2897" s="36">
        <v>500</v>
      </c>
    </row>
    <row r="2898" spans="1:9" x14ac:dyDescent="0.35">
      <c r="A2898" s="36">
        <v>1550568</v>
      </c>
      <c r="B2898" s="36" t="str">
        <f>VLOOKUP(AllData[[#This Row],[Order]],MM[],3,FALSE)</f>
        <v>V5757301200200Q</v>
      </c>
      <c r="C2898" s="36">
        <f>VLOOKUP(AllData[[#This Row],[Order]],MM[],2,FALSE)</f>
        <v>246</v>
      </c>
      <c r="D2898" s="36" t="s">
        <v>78</v>
      </c>
      <c r="E2898" s="36" t="s">
        <v>69</v>
      </c>
      <c r="F2898" s="36" t="s">
        <v>70</v>
      </c>
      <c r="G2898" s="36" t="s">
        <v>79</v>
      </c>
      <c r="H2898" s="36">
        <v>20</v>
      </c>
      <c r="I2898" s="36">
        <v>20</v>
      </c>
    </row>
    <row r="2899" spans="1:9" x14ac:dyDescent="0.35">
      <c r="A2899" s="36">
        <v>1550568</v>
      </c>
      <c r="B2899" s="36" t="str">
        <f>VLOOKUP(AllData[[#This Row],[Order]],MM[],3,FALSE)</f>
        <v>V5757301200200Q</v>
      </c>
      <c r="C2899" s="36">
        <f>VLOOKUP(AllData[[#This Row],[Order]],MM[],2,FALSE)</f>
        <v>246</v>
      </c>
      <c r="D2899" s="36" t="s">
        <v>80</v>
      </c>
      <c r="E2899" s="36" t="s">
        <v>69</v>
      </c>
      <c r="F2899" s="36" t="s">
        <v>70</v>
      </c>
      <c r="G2899" s="36" t="s">
        <v>81</v>
      </c>
      <c r="H2899" s="36">
        <v>20</v>
      </c>
      <c r="I2899" s="36">
        <v>20</v>
      </c>
    </row>
    <row r="2900" spans="1:9" x14ac:dyDescent="0.35">
      <c r="A2900" s="36">
        <v>1550568</v>
      </c>
      <c r="B2900" s="36" t="str">
        <f>VLOOKUP(AllData[[#This Row],[Order]],MM[],3,FALSE)</f>
        <v>V5757301200200Q</v>
      </c>
      <c r="C2900" s="36">
        <f>VLOOKUP(AllData[[#This Row],[Order]],MM[],2,FALSE)</f>
        <v>246</v>
      </c>
      <c r="D2900" s="36" t="s">
        <v>82</v>
      </c>
      <c r="E2900" s="36" t="s">
        <v>83</v>
      </c>
      <c r="F2900" s="36" t="s">
        <v>84</v>
      </c>
      <c r="G2900" s="36" t="s">
        <v>84</v>
      </c>
      <c r="H2900" s="36">
        <v>547.26</v>
      </c>
      <c r="I2900" s="36">
        <v>450</v>
      </c>
    </row>
    <row r="2901" spans="1:9" x14ac:dyDescent="0.35">
      <c r="A2901" s="36">
        <v>1550568</v>
      </c>
      <c r="B2901" s="36" t="str">
        <f>VLOOKUP(AllData[[#This Row],[Order]],MM[],3,FALSE)</f>
        <v>V5757301200200Q</v>
      </c>
      <c r="C2901" s="36">
        <f>VLOOKUP(AllData[[#This Row],[Order]],MM[],2,FALSE)</f>
        <v>246</v>
      </c>
      <c r="D2901" s="36" t="s">
        <v>85</v>
      </c>
      <c r="E2901" s="36" t="s">
        <v>86</v>
      </c>
      <c r="F2901" s="36" t="s">
        <v>87</v>
      </c>
      <c r="G2901" s="36" t="s">
        <v>87</v>
      </c>
      <c r="H2901" s="36">
        <v>20</v>
      </c>
      <c r="I2901" s="36">
        <v>20</v>
      </c>
    </row>
    <row r="2902" spans="1:9" x14ac:dyDescent="0.35">
      <c r="A2902" s="36">
        <v>1550568</v>
      </c>
      <c r="B2902" s="36" t="str">
        <f>VLOOKUP(AllData[[#This Row],[Order]],MM[],3,FALSE)</f>
        <v>V5757301200200Q</v>
      </c>
      <c r="C2902" s="36">
        <f>VLOOKUP(AllData[[#This Row],[Order]],MM[],2,FALSE)</f>
        <v>246</v>
      </c>
      <c r="D2902" s="36" t="s">
        <v>88</v>
      </c>
      <c r="E2902" s="36" t="s">
        <v>89</v>
      </c>
      <c r="F2902" s="36" t="s">
        <v>91</v>
      </c>
      <c r="G2902" s="36" t="s">
        <v>92</v>
      </c>
      <c r="H2902" s="36"/>
      <c r="I2902" s="36">
        <v>0</v>
      </c>
    </row>
    <row r="2903" spans="1:9" x14ac:dyDescent="0.35">
      <c r="A2903" s="36">
        <v>1550568</v>
      </c>
      <c r="B2903" s="36" t="str">
        <f>VLOOKUP(AllData[[#This Row],[Order]],MM[],3,FALSE)</f>
        <v>V5757301200200Q</v>
      </c>
      <c r="C2903" s="36">
        <f>VLOOKUP(AllData[[#This Row],[Order]],MM[],2,FALSE)</f>
        <v>246</v>
      </c>
      <c r="D2903" s="36" t="s">
        <v>95</v>
      </c>
      <c r="E2903" s="36" t="s">
        <v>61</v>
      </c>
      <c r="F2903" s="36" t="s">
        <v>63</v>
      </c>
      <c r="G2903" s="36" t="s">
        <v>96</v>
      </c>
      <c r="H2903" s="36">
        <v>31.183</v>
      </c>
      <c r="I2903" s="36">
        <v>40</v>
      </c>
    </row>
    <row r="2904" spans="1:9" x14ac:dyDescent="0.35">
      <c r="A2904" s="36">
        <v>1550568</v>
      </c>
      <c r="B2904" s="36" t="str">
        <f>VLOOKUP(AllData[[#This Row],[Order]],MM[],3,FALSE)</f>
        <v>V5757301200200Q</v>
      </c>
      <c r="C2904" s="36">
        <f>VLOOKUP(AllData[[#This Row],[Order]],MM[],2,FALSE)</f>
        <v>246</v>
      </c>
      <c r="D2904" s="36" t="s">
        <v>97</v>
      </c>
      <c r="E2904" s="36" t="s">
        <v>69</v>
      </c>
      <c r="F2904" s="36" t="s">
        <v>70</v>
      </c>
      <c r="G2904" s="36" t="s">
        <v>98</v>
      </c>
      <c r="H2904" s="36">
        <v>20</v>
      </c>
      <c r="I2904" s="36">
        <v>20</v>
      </c>
    </row>
    <row r="2905" spans="1:9" x14ac:dyDescent="0.35">
      <c r="A2905" s="36">
        <v>1550568</v>
      </c>
      <c r="B2905" s="36" t="str">
        <f>VLOOKUP(AllData[[#This Row],[Order]],MM[],3,FALSE)</f>
        <v>V5757301200200Q</v>
      </c>
      <c r="C2905" s="36">
        <f>VLOOKUP(AllData[[#This Row],[Order]],MM[],2,FALSE)</f>
        <v>246</v>
      </c>
      <c r="D2905" s="36" t="s">
        <v>99</v>
      </c>
      <c r="E2905" s="36" t="s">
        <v>69</v>
      </c>
      <c r="F2905" s="36" t="s">
        <v>70</v>
      </c>
      <c r="G2905" s="36" t="s">
        <v>100</v>
      </c>
      <c r="H2905" s="36">
        <v>50</v>
      </c>
      <c r="I2905" s="36">
        <v>50</v>
      </c>
    </row>
    <row r="2906" spans="1:9" x14ac:dyDescent="0.35">
      <c r="A2906" s="36">
        <v>1550568</v>
      </c>
      <c r="B2906" s="36" t="str">
        <f>VLOOKUP(AllData[[#This Row],[Order]],MM[],3,FALSE)</f>
        <v>V5757301200200Q</v>
      </c>
      <c r="C2906" s="36">
        <f>VLOOKUP(AllData[[#This Row],[Order]],MM[],2,FALSE)</f>
        <v>246</v>
      </c>
      <c r="D2906" s="36" t="s">
        <v>101</v>
      </c>
      <c r="E2906" s="36" t="s">
        <v>102</v>
      </c>
      <c r="F2906" s="36" t="s">
        <v>100</v>
      </c>
      <c r="G2906" s="36" t="s">
        <v>103</v>
      </c>
      <c r="H2906" s="36">
        <v>10</v>
      </c>
      <c r="I2906" s="36">
        <v>10</v>
      </c>
    </row>
    <row r="2907" spans="1:9" x14ac:dyDescent="0.35">
      <c r="A2907" s="36">
        <v>1550568</v>
      </c>
      <c r="B2907" s="36" t="str">
        <f>VLOOKUP(AllData[[#This Row],[Order]],MM[],3,FALSE)</f>
        <v>V5757301200200Q</v>
      </c>
      <c r="C2907" s="36">
        <f>VLOOKUP(AllData[[#This Row],[Order]],MM[],2,FALSE)</f>
        <v>246</v>
      </c>
      <c r="D2907" s="36" t="s">
        <v>104</v>
      </c>
      <c r="E2907" s="36" t="s">
        <v>102</v>
      </c>
      <c r="F2907" s="36" t="s">
        <v>100</v>
      </c>
      <c r="G2907" s="36" t="s">
        <v>106</v>
      </c>
      <c r="H2907" s="36">
        <v>10</v>
      </c>
      <c r="I2907" s="36">
        <v>10</v>
      </c>
    </row>
    <row r="2908" spans="1:9" x14ac:dyDescent="0.35">
      <c r="A2908" s="36">
        <v>1550568</v>
      </c>
      <c r="B2908" s="36" t="str">
        <f>VLOOKUP(AllData[[#This Row],[Order]],MM[],3,FALSE)</f>
        <v>V5757301200200Q</v>
      </c>
      <c r="C2908" s="36">
        <f>VLOOKUP(AllData[[#This Row],[Order]],MM[],2,FALSE)</f>
        <v>246</v>
      </c>
      <c r="D2908" s="36" t="s">
        <v>60</v>
      </c>
      <c r="E2908" s="36" t="s">
        <v>61</v>
      </c>
      <c r="F2908" s="36" t="s">
        <v>63</v>
      </c>
      <c r="G2908" s="36" t="s">
        <v>108</v>
      </c>
      <c r="H2908" s="36">
        <v>1007.063</v>
      </c>
      <c r="I2908" s="36">
        <v>1</v>
      </c>
    </row>
    <row r="2909" spans="1:9" x14ac:dyDescent="0.35">
      <c r="A2909" s="36">
        <v>1550568</v>
      </c>
      <c r="B2909" s="36" t="str">
        <f>VLOOKUP(AllData[[#This Row],[Order]],MM[],3,FALSE)</f>
        <v>V5757301200200Q</v>
      </c>
      <c r="C2909" s="36">
        <f>VLOOKUP(AllData[[#This Row],[Order]],MM[],2,FALSE)</f>
        <v>246</v>
      </c>
      <c r="D2909" s="36" t="s">
        <v>82</v>
      </c>
      <c r="E2909" s="36" t="s">
        <v>83</v>
      </c>
      <c r="F2909" s="36" t="s">
        <v>84</v>
      </c>
      <c r="G2909" s="36" t="s">
        <v>110</v>
      </c>
      <c r="H2909" s="36"/>
      <c r="I2909" s="36">
        <v>5</v>
      </c>
    </row>
    <row r="2910" spans="1:9" x14ac:dyDescent="0.35">
      <c r="A2910" s="36">
        <v>1550569</v>
      </c>
      <c r="B2910" s="36" t="str">
        <f>VLOOKUP(AllData[[#This Row],[Order]],MM[],3,FALSE)</f>
        <v>V5757301200200R</v>
      </c>
      <c r="C2910" s="36">
        <f>VLOOKUP(AllData[[#This Row],[Order]],MM[],2,FALSE)</f>
        <v>240</v>
      </c>
      <c r="D2910" s="36" t="s">
        <v>60</v>
      </c>
      <c r="E2910" s="36" t="s">
        <v>61</v>
      </c>
      <c r="F2910" s="36" t="s">
        <v>63</v>
      </c>
      <c r="G2910" s="36" t="s">
        <v>64</v>
      </c>
      <c r="H2910" s="36">
        <v>14.15</v>
      </c>
      <c r="I2910" s="36">
        <v>20</v>
      </c>
    </row>
    <row r="2911" spans="1:9" x14ac:dyDescent="0.35">
      <c r="A2911" s="36">
        <v>1550569</v>
      </c>
      <c r="B2911" s="36" t="str">
        <f>VLOOKUP(AllData[[#This Row],[Order]],MM[],3,FALSE)</f>
        <v>V5757301200200R</v>
      </c>
      <c r="C2911" s="36">
        <f>VLOOKUP(AllData[[#This Row],[Order]],MM[],2,FALSE)</f>
        <v>240</v>
      </c>
      <c r="D2911" s="36" t="s">
        <v>68</v>
      </c>
      <c r="E2911" s="36" t="s">
        <v>69</v>
      </c>
      <c r="F2911" s="36" t="s">
        <v>70</v>
      </c>
      <c r="G2911" s="36" t="s">
        <v>71</v>
      </c>
      <c r="H2911" s="36">
        <v>30</v>
      </c>
      <c r="I2911" s="36">
        <v>30</v>
      </c>
    </row>
    <row r="2912" spans="1:9" x14ac:dyDescent="0.35">
      <c r="A2912" s="36">
        <v>1550569</v>
      </c>
      <c r="B2912" s="36" t="str">
        <f>VLOOKUP(AllData[[#This Row],[Order]],MM[],3,FALSE)</f>
        <v>V5757301200200R</v>
      </c>
      <c r="C2912" s="36">
        <f>VLOOKUP(AllData[[#This Row],[Order]],MM[],2,FALSE)</f>
        <v>240</v>
      </c>
      <c r="D2912" s="36" t="s">
        <v>73</v>
      </c>
      <c r="E2912" s="36" t="s">
        <v>61</v>
      </c>
      <c r="F2912" s="36" t="s">
        <v>63</v>
      </c>
      <c r="G2912" s="36" t="s">
        <v>74</v>
      </c>
      <c r="H2912" s="36">
        <v>452.82</v>
      </c>
      <c r="I2912" s="36">
        <v>200</v>
      </c>
    </row>
    <row r="2913" spans="1:9" x14ac:dyDescent="0.35">
      <c r="A2913" s="36">
        <v>1550569</v>
      </c>
      <c r="B2913" s="36" t="str">
        <f>VLOOKUP(AllData[[#This Row],[Order]],MM[],3,FALSE)</f>
        <v>V5757301200200R</v>
      </c>
      <c r="C2913" s="36">
        <f>VLOOKUP(AllData[[#This Row],[Order]],MM[],2,FALSE)</f>
        <v>240</v>
      </c>
      <c r="D2913" s="36" t="s">
        <v>75</v>
      </c>
      <c r="E2913" s="36" t="s">
        <v>61</v>
      </c>
      <c r="F2913" s="36" t="s">
        <v>63</v>
      </c>
      <c r="G2913" s="36" t="s">
        <v>76</v>
      </c>
      <c r="H2913" s="36">
        <v>1674.3000000000002</v>
      </c>
      <c r="I2913" s="36">
        <v>500</v>
      </c>
    </row>
    <row r="2914" spans="1:9" x14ac:dyDescent="0.35">
      <c r="A2914" s="36">
        <v>1550569</v>
      </c>
      <c r="B2914" s="36" t="str">
        <f>VLOOKUP(AllData[[#This Row],[Order]],MM[],3,FALSE)</f>
        <v>V5757301200200R</v>
      </c>
      <c r="C2914" s="36">
        <f>VLOOKUP(AllData[[#This Row],[Order]],MM[],2,FALSE)</f>
        <v>240</v>
      </c>
      <c r="D2914" s="36" t="s">
        <v>78</v>
      </c>
      <c r="E2914" s="36" t="s">
        <v>69</v>
      </c>
      <c r="F2914" s="36" t="s">
        <v>70</v>
      </c>
      <c r="G2914" s="36" t="s">
        <v>79</v>
      </c>
      <c r="H2914" s="36">
        <v>20</v>
      </c>
      <c r="I2914" s="36">
        <v>20</v>
      </c>
    </row>
    <row r="2915" spans="1:9" x14ac:dyDescent="0.35">
      <c r="A2915" s="36">
        <v>1550569</v>
      </c>
      <c r="B2915" s="36" t="str">
        <f>VLOOKUP(AllData[[#This Row],[Order]],MM[],3,FALSE)</f>
        <v>V5757301200200R</v>
      </c>
      <c r="C2915" s="36">
        <f>VLOOKUP(AllData[[#This Row],[Order]],MM[],2,FALSE)</f>
        <v>240</v>
      </c>
      <c r="D2915" s="36" t="s">
        <v>80</v>
      </c>
      <c r="E2915" s="36" t="s">
        <v>69</v>
      </c>
      <c r="F2915" s="36" t="s">
        <v>70</v>
      </c>
      <c r="G2915" s="36" t="s">
        <v>81</v>
      </c>
      <c r="H2915" s="36">
        <v>20</v>
      </c>
      <c r="I2915" s="36">
        <v>20</v>
      </c>
    </row>
    <row r="2916" spans="1:9" x14ac:dyDescent="0.35">
      <c r="A2916" s="36">
        <v>1550569</v>
      </c>
      <c r="B2916" s="36" t="str">
        <f>VLOOKUP(AllData[[#This Row],[Order]],MM[],3,FALSE)</f>
        <v>V5757301200200R</v>
      </c>
      <c r="C2916" s="36">
        <f>VLOOKUP(AllData[[#This Row],[Order]],MM[],2,FALSE)</f>
        <v>240</v>
      </c>
      <c r="D2916" s="36" t="s">
        <v>82</v>
      </c>
      <c r="E2916" s="36" t="s">
        <v>83</v>
      </c>
      <c r="F2916" s="36" t="s">
        <v>84</v>
      </c>
      <c r="G2916" s="36" t="s">
        <v>84</v>
      </c>
      <c r="H2916" s="36">
        <v>260.49299999999999</v>
      </c>
      <c r="I2916" s="36">
        <v>450</v>
      </c>
    </row>
    <row r="2917" spans="1:9" x14ac:dyDescent="0.35">
      <c r="A2917" s="36">
        <v>1550569</v>
      </c>
      <c r="B2917" s="36" t="str">
        <f>VLOOKUP(AllData[[#This Row],[Order]],MM[],3,FALSE)</f>
        <v>V5757301200200R</v>
      </c>
      <c r="C2917" s="36">
        <f>VLOOKUP(AllData[[#This Row],[Order]],MM[],2,FALSE)</f>
        <v>240</v>
      </c>
      <c r="D2917" s="36" t="s">
        <v>85</v>
      </c>
      <c r="E2917" s="36" t="s">
        <v>86</v>
      </c>
      <c r="F2917" s="36" t="s">
        <v>87</v>
      </c>
      <c r="G2917" s="36" t="s">
        <v>87</v>
      </c>
      <c r="H2917" s="36">
        <v>20</v>
      </c>
      <c r="I2917" s="36">
        <v>20</v>
      </c>
    </row>
    <row r="2918" spans="1:9" x14ac:dyDescent="0.35">
      <c r="A2918" s="36">
        <v>1550569</v>
      </c>
      <c r="B2918" s="36" t="str">
        <f>VLOOKUP(AllData[[#This Row],[Order]],MM[],3,FALSE)</f>
        <v>V5757301200200R</v>
      </c>
      <c r="C2918" s="36">
        <f>VLOOKUP(AllData[[#This Row],[Order]],MM[],2,FALSE)</f>
        <v>240</v>
      </c>
      <c r="D2918" s="36" t="s">
        <v>88</v>
      </c>
      <c r="E2918" s="36" t="s">
        <v>89</v>
      </c>
      <c r="F2918" s="36" t="s">
        <v>91</v>
      </c>
      <c r="G2918" s="36" t="s">
        <v>92</v>
      </c>
      <c r="H2918" s="36"/>
      <c r="I2918" s="36">
        <v>0</v>
      </c>
    </row>
    <row r="2919" spans="1:9" x14ac:dyDescent="0.35">
      <c r="A2919" s="36">
        <v>1550569</v>
      </c>
      <c r="B2919" s="36" t="str">
        <f>VLOOKUP(AllData[[#This Row],[Order]],MM[],3,FALSE)</f>
        <v>V5757301200200R</v>
      </c>
      <c r="C2919" s="36">
        <f>VLOOKUP(AllData[[#This Row],[Order]],MM[],2,FALSE)</f>
        <v>240</v>
      </c>
      <c r="D2919" s="36" t="s">
        <v>95</v>
      </c>
      <c r="E2919" s="36" t="s">
        <v>61</v>
      </c>
      <c r="F2919" s="36" t="s">
        <v>63</v>
      </c>
      <c r="G2919" s="36" t="s">
        <v>96</v>
      </c>
      <c r="H2919" s="36">
        <v>26.382999999999999</v>
      </c>
      <c r="I2919" s="36">
        <v>40</v>
      </c>
    </row>
    <row r="2920" spans="1:9" x14ac:dyDescent="0.35">
      <c r="A2920" s="36">
        <v>1550569</v>
      </c>
      <c r="B2920" s="36" t="str">
        <f>VLOOKUP(AllData[[#This Row],[Order]],MM[],3,FALSE)</f>
        <v>V5757301200200R</v>
      </c>
      <c r="C2920" s="36">
        <f>VLOOKUP(AllData[[#This Row],[Order]],MM[],2,FALSE)</f>
        <v>240</v>
      </c>
      <c r="D2920" s="36" t="s">
        <v>97</v>
      </c>
      <c r="E2920" s="36" t="s">
        <v>69</v>
      </c>
      <c r="F2920" s="36" t="s">
        <v>70</v>
      </c>
      <c r="G2920" s="36" t="s">
        <v>98</v>
      </c>
      <c r="H2920" s="36">
        <v>20</v>
      </c>
      <c r="I2920" s="36">
        <v>20</v>
      </c>
    </row>
    <row r="2921" spans="1:9" x14ac:dyDescent="0.35">
      <c r="A2921" s="36">
        <v>1550569</v>
      </c>
      <c r="B2921" s="36" t="str">
        <f>VLOOKUP(AllData[[#This Row],[Order]],MM[],3,FALSE)</f>
        <v>V5757301200200R</v>
      </c>
      <c r="C2921" s="36">
        <f>VLOOKUP(AllData[[#This Row],[Order]],MM[],2,FALSE)</f>
        <v>240</v>
      </c>
      <c r="D2921" s="36" t="s">
        <v>99</v>
      </c>
      <c r="E2921" s="36" t="s">
        <v>69</v>
      </c>
      <c r="F2921" s="36" t="s">
        <v>70</v>
      </c>
      <c r="G2921" s="36" t="s">
        <v>100</v>
      </c>
      <c r="H2921" s="36">
        <v>50</v>
      </c>
      <c r="I2921" s="36">
        <v>50</v>
      </c>
    </row>
    <row r="2922" spans="1:9" x14ac:dyDescent="0.35">
      <c r="A2922" s="36">
        <v>1550569</v>
      </c>
      <c r="B2922" s="36" t="str">
        <f>VLOOKUP(AllData[[#This Row],[Order]],MM[],3,FALSE)</f>
        <v>V5757301200200R</v>
      </c>
      <c r="C2922" s="36">
        <f>VLOOKUP(AllData[[#This Row],[Order]],MM[],2,FALSE)</f>
        <v>240</v>
      </c>
      <c r="D2922" s="36" t="s">
        <v>101</v>
      </c>
      <c r="E2922" s="36" t="s">
        <v>102</v>
      </c>
      <c r="F2922" s="36" t="s">
        <v>100</v>
      </c>
      <c r="G2922" s="36" t="s">
        <v>103</v>
      </c>
      <c r="H2922" s="36">
        <v>10</v>
      </c>
      <c r="I2922" s="36">
        <v>10</v>
      </c>
    </row>
    <row r="2923" spans="1:9" x14ac:dyDescent="0.35">
      <c r="A2923" s="36">
        <v>1550569</v>
      </c>
      <c r="B2923" s="36" t="str">
        <f>VLOOKUP(AllData[[#This Row],[Order]],MM[],3,FALSE)</f>
        <v>V5757301200200R</v>
      </c>
      <c r="C2923" s="36">
        <f>VLOOKUP(AllData[[#This Row],[Order]],MM[],2,FALSE)</f>
        <v>240</v>
      </c>
      <c r="D2923" s="36" t="s">
        <v>104</v>
      </c>
      <c r="E2923" s="36" t="s">
        <v>102</v>
      </c>
      <c r="F2923" s="36" t="s">
        <v>100</v>
      </c>
      <c r="G2923" s="36" t="s">
        <v>106</v>
      </c>
      <c r="H2923" s="36">
        <v>10</v>
      </c>
      <c r="I2923" s="36">
        <v>10</v>
      </c>
    </row>
    <row r="2924" spans="1:9" x14ac:dyDescent="0.35">
      <c r="A2924" s="36">
        <v>1550569</v>
      </c>
      <c r="B2924" s="36" t="str">
        <f>VLOOKUP(AllData[[#This Row],[Order]],MM[],3,FALSE)</f>
        <v>V5757301200200R</v>
      </c>
      <c r="C2924" s="36">
        <f>VLOOKUP(AllData[[#This Row],[Order]],MM[],2,FALSE)</f>
        <v>240</v>
      </c>
      <c r="D2924" s="36" t="s">
        <v>60</v>
      </c>
      <c r="E2924" s="36" t="s">
        <v>61</v>
      </c>
      <c r="F2924" s="36" t="s">
        <v>63</v>
      </c>
      <c r="G2924" s="36" t="s">
        <v>108</v>
      </c>
      <c r="H2924" s="36">
        <v>349.98</v>
      </c>
      <c r="I2924" s="36">
        <v>1</v>
      </c>
    </row>
    <row r="2925" spans="1:9" x14ac:dyDescent="0.35">
      <c r="A2925" s="36">
        <v>1550569</v>
      </c>
      <c r="B2925" s="36" t="str">
        <f>VLOOKUP(AllData[[#This Row],[Order]],MM[],3,FALSE)</f>
        <v>V5757301200200R</v>
      </c>
      <c r="C2925" s="36">
        <f>VLOOKUP(AllData[[#This Row],[Order]],MM[],2,FALSE)</f>
        <v>240</v>
      </c>
      <c r="D2925" s="36" t="s">
        <v>82</v>
      </c>
      <c r="E2925" s="36" t="s">
        <v>83</v>
      </c>
      <c r="F2925" s="36" t="s">
        <v>84</v>
      </c>
      <c r="G2925" s="36" t="s">
        <v>110</v>
      </c>
      <c r="H2925" s="36"/>
      <c r="I2925" s="36">
        <v>5</v>
      </c>
    </row>
    <row r="2926" spans="1:9" x14ac:dyDescent="0.35">
      <c r="A2926" s="36">
        <v>1550570</v>
      </c>
      <c r="B2926" s="36" t="str">
        <f>VLOOKUP(AllData[[#This Row],[Order]],MM[],3,FALSE)</f>
        <v>V5757321200400</v>
      </c>
      <c r="C2926" s="36">
        <f>VLOOKUP(AllData[[#This Row],[Order]],MM[],2,FALSE)</f>
        <v>240</v>
      </c>
      <c r="D2926" s="36" t="s">
        <v>60</v>
      </c>
      <c r="E2926" s="36" t="s">
        <v>61</v>
      </c>
      <c r="F2926" s="36" t="s">
        <v>63</v>
      </c>
      <c r="G2926" s="36" t="s">
        <v>64</v>
      </c>
      <c r="H2926" s="36">
        <v>16.266999999999999</v>
      </c>
      <c r="I2926" s="36">
        <v>20</v>
      </c>
    </row>
    <row r="2927" spans="1:9" x14ac:dyDescent="0.35">
      <c r="A2927" s="36">
        <v>1550570</v>
      </c>
      <c r="B2927" s="36" t="str">
        <f>VLOOKUP(AllData[[#This Row],[Order]],MM[],3,FALSE)</f>
        <v>V5757321200400</v>
      </c>
      <c r="C2927" s="36">
        <f>VLOOKUP(AllData[[#This Row],[Order]],MM[],2,FALSE)</f>
        <v>240</v>
      </c>
      <c r="D2927" s="36" t="s">
        <v>68</v>
      </c>
      <c r="E2927" s="36" t="s">
        <v>69</v>
      </c>
      <c r="F2927" s="36" t="s">
        <v>70</v>
      </c>
      <c r="G2927" s="36" t="s">
        <v>71</v>
      </c>
      <c r="H2927" s="36">
        <v>30</v>
      </c>
      <c r="I2927" s="36">
        <v>30</v>
      </c>
    </row>
    <row r="2928" spans="1:9" x14ac:dyDescent="0.35">
      <c r="A2928" s="36">
        <v>1550570</v>
      </c>
      <c r="B2928" s="36" t="str">
        <f>VLOOKUP(AllData[[#This Row],[Order]],MM[],3,FALSE)</f>
        <v>V5757321200400</v>
      </c>
      <c r="C2928" s="36">
        <f>VLOOKUP(AllData[[#This Row],[Order]],MM[],2,FALSE)</f>
        <v>240</v>
      </c>
      <c r="D2928" s="36" t="s">
        <v>73</v>
      </c>
      <c r="E2928" s="36" t="s">
        <v>61</v>
      </c>
      <c r="F2928" s="36" t="s">
        <v>63</v>
      </c>
      <c r="G2928" s="36" t="s">
        <v>74</v>
      </c>
      <c r="H2928" s="36">
        <v>438.29999999999995</v>
      </c>
      <c r="I2928" s="36">
        <v>200</v>
      </c>
    </row>
    <row r="2929" spans="1:9" x14ac:dyDescent="0.35">
      <c r="A2929" s="36">
        <v>1550570</v>
      </c>
      <c r="B2929" s="36" t="str">
        <f>VLOOKUP(AllData[[#This Row],[Order]],MM[],3,FALSE)</f>
        <v>V5757321200400</v>
      </c>
      <c r="C2929" s="36">
        <f>VLOOKUP(AllData[[#This Row],[Order]],MM[],2,FALSE)</f>
        <v>240</v>
      </c>
      <c r="D2929" s="36" t="s">
        <v>75</v>
      </c>
      <c r="E2929" s="36" t="s">
        <v>61</v>
      </c>
      <c r="F2929" s="36" t="s">
        <v>63</v>
      </c>
      <c r="G2929" s="36" t="s">
        <v>76</v>
      </c>
      <c r="H2929" s="36">
        <v>733.31999999999994</v>
      </c>
      <c r="I2929" s="36">
        <v>500</v>
      </c>
    </row>
    <row r="2930" spans="1:9" x14ac:dyDescent="0.35">
      <c r="A2930" s="36">
        <v>1550570</v>
      </c>
      <c r="B2930" s="36" t="str">
        <f>VLOOKUP(AllData[[#This Row],[Order]],MM[],3,FALSE)</f>
        <v>V5757321200400</v>
      </c>
      <c r="C2930" s="36">
        <f>VLOOKUP(AllData[[#This Row],[Order]],MM[],2,FALSE)</f>
        <v>240</v>
      </c>
      <c r="D2930" s="36" t="s">
        <v>78</v>
      </c>
      <c r="E2930" s="36" t="s">
        <v>69</v>
      </c>
      <c r="F2930" s="36" t="s">
        <v>70</v>
      </c>
      <c r="G2930" s="36" t="s">
        <v>79</v>
      </c>
      <c r="H2930" s="36">
        <v>20</v>
      </c>
      <c r="I2930" s="36">
        <v>20</v>
      </c>
    </row>
    <row r="2931" spans="1:9" x14ac:dyDescent="0.35">
      <c r="A2931" s="36">
        <v>1550570</v>
      </c>
      <c r="B2931" s="36" t="str">
        <f>VLOOKUP(AllData[[#This Row],[Order]],MM[],3,FALSE)</f>
        <v>V5757321200400</v>
      </c>
      <c r="C2931" s="36">
        <f>VLOOKUP(AllData[[#This Row],[Order]],MM[],2,FALSE)</f>
        <v>240</v>
      </c>
      <c r="D2931" s="36" t="s">
        <v>80</v>
      </c>
      <c r="E2931" s="36" t="s">
        <v>69</v>
      </c>
      <c r="F2931" s="36" t="s">
        <v>70</v>
      </c>
      <c r="G2931" s="36" t="s">
        <v>81</v>
      </c>
      <c r="H2931" s="36">
        <v>20</v>
      </c>
      <c r="I2931" s="36">
        <v>20</v>
      </c>
    </row>
    <row r="2932" spans="1:9" x14ac:dyDescent="0.35">
      <c r="A2932" s="36">
        <v>1550570</v>
      </c>
      <c r="B2932" s="36" t="str">
        <f>VLOOKUP(AllData[[#This Row],[Order]],MM[],3,FALSE)</f>
        <v>V5757321200400</v>
      </c>
      <c r="C2932" s="36">
        <f>VLOOKUP(AllData[[#This Row],[Order]],MM[],2,FALSE)</f>
        <v>240</v>
      </c>
      <c r="D2932" s="36" t="s">
        <v>82</v>
      </c>
      <c r="E2932" s="36" t="s">
        <v>83</v>
      </c>
      <c r="F2932" s="36" t="s">
        <v>84</v>
      </c>
      <c r="G2932" s="36" t="s">
        <v>84</v>
      </c>
      <c r="H2932" s="36">
        <v>610.29</v>
      </c>
      <c r="I2932" s="36">
        <v>450</v>
      </c>
    </row>
    <row r="2933" spans="1:9" x14ac:dyDescent="0.35">
      <c r="A2933" s="36">
        <v>1550570</v>
      </c>
      <c r="B2933" s="36" t="str">
        <f>VLOOKUP(AllData[[#This Row],[Order]],MM[],3,FALSE)</f>
        <v>V5757321200400</v>
      </c>
      <c r="C2933" s="36">
        <f>VLOOKUP(AllData[[#This Row],[Order]],MM[],2,FALSE)</f>
        <v>240</v>
      </c>
      <c r="D2933" s="36" t="s">
        <v>85</v>
      </c>
      <c r="E2933" s="36" t="s">
        <v>86</v>
      </c>
      <c r="F2933" s="36" t="s">
        <v>87</v>
      </c>
      <c r="G2933" s="36" t="s">
        <v>87</v>
      </c>
      <c r="H2933" s="36">
        <v>20</v>
      </c>
      <c r="I2933" s="36">
        <v>20</v>
      </c>
    </row>
    <row r="2934" spans="1:9" x14ac:dyDescent="0.35">
      <c r="A2934" s="36">
        <v>1550570</v>
      </c>
      <c r="B2934" s="36" t="str">
        <f>VLOOKUP(AllData[[#This Row],[Order]],MM[],3,FALSE)</f>
        <v>V5757321200400</v>
      </c>
      <c r="C2934" s="36">
        <f>VLOOKUP(AllData[[#This Row],[Order]],MM[],2,FALSE)</f>
        <v>240</v>
      </c>
      <c r="D2934" s="36" t="s">
        <v>95</v>
      </c>
      <c r="E2934" s="36" t="s">
        <v>61</v>
      </c>
      <c r="F2934" s="36" t="s">
        <v>63</v>
      </c>
      <c r="G2934" s="36" t="s">
        <v>96</v>
      </c>
      <c r="H2934" s="36">
        <v>3.5830000000000002</v>
      </c>
      <c r="I2934" s="36">
        <v>40</v>
      </c>
    </row>
    <row r="2935" spans="1:9" x14ac:dyDescent="0.35">
      <c r="A2935" s="36">
        <v>1550570</v>
      </c>
      <c r="B2935" s="36" t="str">
        <f>VLOOKUP(AllData[[#This Row],[Order]],MM[],3,FALSE)</f>
        <v>V5757321200400</v>
      </c>
      <c r="C2935" s="36">
        <f>VLOOKUP(AllData[[#This Row],[Order]],MM[],2,FALSE)</f>
        <v>240</v>
      </c>
      <c r="D2935" s="36" t="s">
        <v>97</v>
      </c>
      <c r="E2935" s="36" t="s">
        <v>69</v>
      </c>
      <c r="F2935" s="36" t="s">
        <v>70</v>
      </c>
      <c r="G2935" s="36" t="s">
        <v>98</v>
      </c>
      <c r="H2935" s="36">
        <v>20</v>
      </c>
      <c r="I2935" s="36">
        <v>20</v>
      </c>
    </row>
    <row r="2936" spans="1:9" x14ac:dyDescent="0.35">
      <c r="A2936" s="36">
        <v>1550570</v>
      </c>
      <c r="B2936" s="36" t="str">
        <f>VLOOKUP(AllData[[#This Row],[Order]],MM[],3,FALSE)</f>
        <v>V5757321200400</v>
      </c>
      <c r="C2936" s="36">
        <f>VLOOKUP(AllData[[#This Row],[Order]],MM[],2,FALSE)</f>
        <v>240</v>
      </c>
      <c r="D2936" s="36" t="s">
        <v>99</v>
      </c>
      <c r="E2936" s="36" t="s">
        <v>69</v>
      </c>
      <c r="F2936" s="36" t="s">
        <v>70</v>
      </c>
      <c r="G2936" s="36" t="s">
        <v>100</v>
      </c>
      <c r="H2936" s="36">
        <v>50</v>
      </c>
      <c r="I2936" s="36">
        <v>50</v>
      </c>
    </row>
    <row r="2937" spans="1:9" x14ac:dyDescent="0.35">
      <c r="A2937" s="36">
        <v>1550570</v>
      </c>
      <c r="B2937" s="36" t="str">
        <f>VLOOKUP(AllData[[#This Row],[Order]],MM[],3,FALSE)</f>
        <v>V5757321200400</v>
      </c>
      <c r="C2937" s="36">
        <f>VLOOKUP(AllData[[#This Row],[Order]],MM[],2,FALSE)</f>
        <v>240</v>
      </c>
      <c r="D2937" s="36" t="s">
        <v>104</v>
      </c>
      <c r="E2937" s="36" t="s">
        <v>102</v>
      </c>
      <c r="F2937" s="36" t="s">
        <v>100</v>
      </c>
      <c r="G2937" s="36" t="s">
        <v>106</v>
      </c>
      <c r="H2937" s="36">
        <v>10</v>
      </c>
      <c r="I2937" s="36">
        <v>10</v>
      </c>
    </row>
    <row r="2938" spans="1:9" x14ac:dyDescent="0.35">
      <c r="A2938" s="36">
        <v>1550570</v>
      </c>
      <c r="B2938" s="36" t="str">
        <f>VLOOKUP(AllData[[#This Row],[Order]],MM[],3,FALSE)</f>
        <v>V5757321200400</v>
      </c>
      <c r="C2938" s="36">
        <f>VLOOKUP(AllData[[#This Row],[Order]],MM[],2,FALSE)</f>
        <v>240</v>
      </c>
      <c r="D2938" s="36" t="s">
        <v>60</v>
      </c>
      <c r="E2938" s="36" t="s">
        <v>61</v>
      </c>
      <c r="F2938" s="36" t="s">
        <v>63</v>
      </c>
      <c r="G2938" s="36" t="s">
        <v>108</v>
      </c>
      <c r="H2938" s="36">
        <v>858.96</v>
      </c>
      <c r="I2938" s="36">
        <v>1</v>
      </c>
    </row>
    <row r="2939" spans="1:9" x14ac:dyDescent="0.35">
      <c r="A2939" s="36">
        <v>1550570</v>
      </c>
      <c r="B2939" s="36" t="str">
        <f>VLOOKUP(AllData[[#This Row],[Order]],MM[],3,FALSE)</f>
        <v>V5757321200400</v>
      </c>
      <c r="C2939" s="36">
        <f>VLOOKUP(AllData[[#This Row],[Order]],MM[],2,FALSE)</f>
        <v>240</v>
      </c>
      <c r="D2939" s="36" t="s">
        <v>82</v>
      </c>
      <c r="E2939" s="36" t="s">
        <v>83</v>
      </c>
      <c r="F2939" s="36" t="s">
        <v>84</v>
      </c>
      <c r="G2939" s="36" t="s">
        <v>110</v>
      </c>
      <c r="H2939" s="36"/>
      <c r="I2939" s="36">
        <v>5</v>
      </c>
    </row>
    <row r="2940" spans="1:9" x14ac:dyDescent="0.35">
      <c r="A2940" s="36">
        <v>1550571</v>
      </c>
      <c r="B2940" s="36" t="str">
        <f>VLOOKUP(AllData[[#This Row],[Order]],MM[],3,FALSE)</f>
        <v>V5757321200600</v>
      </c>
      <c r="C2940" s="36">
        <f>VLOOKUP(AllData[[#This Row],[Order]],MM[],2,FALSE)</f>
        <v>240</v>
      </c>
      <c r="D2940" s="36" t="s">
        <v>60</v>
      </c>
      <c r="E2940" s="36" t="s">
        <v>61</v>
      </c>
      <c r="F2940" s="36" t="s">
        <v>63</v>
      </c>
      <c r="G2940" s="36" t="s">
        <v>139</v>
      </c>
      <c r="H2940" s="36">
        <v>5.8170000000000002</v>
      </c>
      <c r="I2940" s="36">
        <v>20</v>
      </c>
    </row>
    <row r="2941" spans="1:9" x14ac:dyDescent="0.35">
      <c r="A2941" s="36">
        <v>1550571</v>
      </c>
      <c r="B2941" s="36" t="str">
        <f>VLOOKUP(AllData[[#This Row],[Order]],MM[],3,FALSE)</f>
        <v>V5757321200600</v>
      </c>
      <c r="C2941" s="36">
        <f>VLOOKUP(AllData[[#This Row],[Order]],MM[],2,FALSE)</f>
        <v>240</v>
      </c>
      <c r="D2941" s="36" t="s">
        <v>68</v>
      </c>
      <c r="E2941" s="36" t="s">
        <v>69</v>
      </c>
      <c r="F2941" s="36" t="s">
        <v>70</v>
      </c>
      <c r="G2941" s="36" t="s">
        <v>71</v>
      </c>
      <c r="H2941" s="36">
        <v>30</v>
      </c>
      <c r="I2941" s="36">
        <v>30</v>
      </c>
    </row>
    <row r="2942" spans="1:9" x14ac:dyDescent="0.35">
      <c r="A2942" s="36">
        <v>1550571</v>
      </c>
      <c r="B2942" s="36" t="str">
        <f>VLOOKUP(AllData[[#This Row],[Order]],MM[],3,FALSE)</f>
        <v>V5757321200600</v>
      </c>
      <c r="C2942" s="36">
        <f>VLOOKUP(AllData[[#This Row],[Order]],MM[],2,FALSE)</f>
        <v>240</v>
      </c>
      <c r="D2942" s="36" t="s">
        <v>73</v>
      </c>
      <c r="E2942" s="36" t="s">
        <v>61</v>
      </c>
      <c r="F2942" s="36" t="s">
        <v>63</v>
      </c>
      <c r="G2942" s="36" t="s">
        <v>74</v>
      </c>
      <c r="H2942" s="36">
        <v>621.72</v>
      </c>
      <c r="I2942" s="36">
        <v>200</v>
      </c>
    </row>
    <row r="2943" spans="1:9" x14ac:dyDescent="0.35">
      <c r="A2943" s="36">
        <v>1550571</v>
      </c>
      <c r="B2943" s="36" t="str">
        <f>VLOOKUP(AllData[[#This Row],[Order]],MM[],3,FALSE)</f>
        <v>V5757321200600</v>
      </c>
      <c r="C2943" s="36">
        <f>VLOOKUP(AllData[[#This Row],[Order]],MM[],2,FALSE)</f>
        <v>240</v>
      </c>
      <c r="D2943" s="36" t="s">
        <v>75</v>
      </c>
      <c r="E2943" s="36" t="s">
        <v>61</v>
      </c>
      <c r="F2943" s="36" t="s">
        <v>63</v>
      </c>
      <c r="G2943" s="36" t="s">
        <v>76</v>
      </c>
      <c r="H2943" s="36">
        <v>1066.3799999999999</v>
      </c>
      <c r="I2943" s="36">
        <v>500</v>
      </c>
    </row>
    <row r="2944" spans="1:9" x14ac:dyDescent="0.35">
      <c r="A2944" s="36">
        <v>1550571</v>
      </c>
      <c r="B2944" s="36" t="str">
        <f>VLOOKUP(AllData[[#This Row],[Order]],MM[],3,FALSE)</f>
        <v>V5757321200600</v>
      </c>
      <c r="C2944" s="36">
        <f>VLOOKUP(AllData[[#This Row],[Order]],MM[],2,FALSE)</f>
        <v>240</v>
      </c>
      <c r="D2944" s="36" t="s">
        <v>78</v>
      </c>
      <c r="E2944" s="36" t="s">
        <v>69</v>
      </c>
      <c r="F2944" s="36" t="s">
        <v>70</v>
      </c>
      <c r="G2944" s="36" t="s">
        <v>79</v>
      </c>
      <c r="H2944" s="36">
        <v>20</v>
      </c>
      <c r="I2944" s="36">
        <v>20</v>
      </c>
    </row>
    <row r="2945" spans="1:9" x14ac:dyDescent="0.35">
      <c r="A2945" s="36">
        <v>1550571</v>
      </c>
      <c r="B2945" s="36" t="str">
        <f>VLOOKUP(AllData[[#This Row],[Order]],MM[],3,FALSE)</f>
        <v>V5757321200600</v>
      </c>
      <c r="C2945" s="36">
        <f>VLOOKUP(AllData[[#This Row],[Order]],MM[],2,FALSE)</f>
        <v>240</v>
      </c>
      <c r="D2945" s="36" t="s">
        <v>80</v>
      </c>
      <c r="E2945" s="36" t="s">
        <v>69</v>
      </c>
      <c r="F2945" s="36" t="s">
        <v>70</v>
      </c>
      <c r="G2945" s="36" t="s">
        <v>81</v>
      </c>
      <c r="H2945" s="36">
        <v>20</v>
      </c>
      <c r="I2945" s="36">
        <v>20</v>
      </c>
    </row>
    <row r="2946" spans="1:9" x14ac:dyDescent="0.35">
      <c r="A2946" s="36">
        <v>1550571</v>
      </c>
      <c r="B2946" s="36" t="str">
        <f>VLOOKUP(AllData[[#This Row],[Order]],MM[],3,FALSE)</f>
        <v>V5757321200600</v>
      </c>
      <c r="C2946" s="36">
        <f>VLOOKUP(AllData[[#This Row],[Order]],MM[],2,FALSE)</f>
        <v>240</v>
      </c>
      <c r="D2946" s="36" t="s">
        <v>82</v>
      </c>
      <c r="E2946" s="36" t="s">
        <v>83</v>
      </c>
      <c r="F2946" s="36" t="s">
        <v>84</v>
      </c>
      <c r="G2946" s="36" t="s">
        <v>84</v>
      </c>
      <c r="H2946" s="36">
        <v>258.90000000000003</v>
      </c>
      <c r="I2946" s="36">
        <v>450</v>
      </c>
    </row>
    <row r="2947" spans="1:9" x14ac:dyDescent="0.35">
      <c r="A2947" s="36">
        <v>1550571</v>
      </c>
      <c r="B2947" s="36" t="str">
        <f>VLOOKUP(AllData[[#This Row],[Order]],MM[],3,FALSE)</f>
        <v>V5757321200600</v>
      </c>
      <c r="C2947" s="36">
        <f>VLOOKUP(AllData[[#This Row],[Order]],MM[],2,FALSE)</f>
        <v>240</v>
      </c>
      <c r="D2947" s="36" t="s">
        <v>85</v>
      </c>
      <c r="E2947" s="36" t="s">
        <v>86</v>
      </c>
      <c r="F2947" s="36" t="s">
        <v>87</v>
      </c>
      <c r="G2947" s="36" t="s">
        <v>87</v>
      </c>
      <c r="H2947" s="36">
        <v>20</v>
      </c>
      <c r="I2947" s="36">
        <v>20</v>
      </c>
    </row>
    <row r="2948" spans="1:9" x14ac:dyDescent="0.35">
      <c r="A2948" s="36">
        <v>1550571</v>
      </c>
      <c r="B2948" s="36" t="str">
        <f>VLOOKUP(AllData[[#This Row],[Order]],MM[],3,FALSE)</f>
        <v>V5757321200600</v>
      </c>
      <c r="C2948" s="36">
        <f>VLOOKUP(AllData[[#This Row],[Order]],MM[],2,FALSE)</f>
        <v>240</v>
      </c>
      <c r="D2948" s="36" t="s">
        <v>88</v>
      </c>
      <c r="E2948" s="36" t="s">
        <v>89</v>
      </c>
      <c r="F2948" s="36" t="s">
        <v>91</v>
      </c>
      <c r="G2948" s="36" t="s">
        <v>92</v>
      </c>
      <c r="H2948" s="36"/>
      <c r="I2948" s="36">
        <v>0</v>
      </c>
    </row>
    <row r="2949" spans="1:9" x14ac:dyDescent="0.35">
      <c r="A2949" s="36">
        <v>1550571</v>
      </c>
      <c r="B2949" s="36" t="str">
        <f>VLOOKUP(AllData[[#This Row],[Order]],MM[],3,FALSE)</f>
        <v>V5757321200600</v>
      </c>
      <c r="C2949" s="36">
        <f>VLOOKUP(AllData[[#This Row],[Order]],MM[],2,FALSE)</f>
        <v>240</v>
      </c>
      <c r="D2949" s="36" t="s">
        <v>95</v>
      </c>
      <c r="E2949" s="36" t="s">
        <v>61</v>
      </c>
      <c r="F2949" s="36" t="s">
        <v>63</v>
      </c>
      <c r="G2949" s="36" t="s">
        <v>96</v>
      </c>
      <c r="H2949" s="36">
        <v>32.15</v>
      </c>
      <c r="I2949" s="36">
        <v>40</v>
      </c>
    </row>
    <row r="2950" spans="1:9" x14ac:dyDescent="0.35">
      <c r="A2950" s="36">
        <v>1550571</v>
      </c>
      <c r="B2950" s="36" t="str">
        <f>VLOOKUP(AllData[[#This Row],[Order]],MM[],3,FALSE)</f>
        <v>V5757321200600</v>
      </c>
      <c r="C2950" s="36">
        <f>VLOOKUP(AllData[[#This Row],[Order]],MM[],2,FALSE)</f>
        <v>240</v>
      </c>
      <c r="D2950" s="36" t="s">
        <v>97</v>
      </c>
      <c r="E2950" s="36" t="s">
        <v>69</v>
      </c>
      <c r="F2950" s="36" t="s">
        <v>70</v>
      </c>
      <c r="G2950" s="36" t="s">
        <v>98</v>
      </c>
      <c r="H2950" s="36">
        <v>20</v>
      </c>
      <c r="I2950" s="36">
        <v>20</v>
      </c>
    </row>
    <row r="2951" spans="1:9" x14ac:dyDescent="0.35">
      <c r="A2951" s="36">
        <v>1550571</v>
      </c>
      <c r="B2951" s="36" t="str">
        <f>VLOOKUP(AllData[[#This Row],[Order]],MM[],3,FALSE)</f>
        <v>V5757321200600</v>
      </c>
      <c r="C2951" s="36">
        <f>VLOOKUP(AllData[[#This Row],[Order]],MM[],2,FALSE)</f>
        <v>240</v>
      </c>
      <c r="D2951" s="36" t="s">
        <v>99</v>
      </c>
      <c r="E2951" s="36" t="s">
        <v>69</v>
      </c>
      <c r="F2951" s="36" t="s">
        <v>70</v>
      </c>
      <c r="G2951" s="36" t="s">
        <v>100</v>
      </c>
      <c r="H2951" s="36">
        <v>50</v>
      </c>
      <c r="I2951" s="36">
        <v>50</v>
      </c>
    </row>
    <row r="2952" spans="1:9" x14ac:dyDescent="0.35">
      <c r="A2952" s="36">
        <v>1550571</v>
      </c>
      <c r="B2952" s="36" t="str">
        <f>VLOOKUP(AllData[[#This Row],[Order]],MM[],3,FALSE)</f>
        <v>V5757321200600</v>
      </c>
      <c r="C2952" s="36">
        <f>VLOOKUP(AllData[[#This Row],[Order]],MM[],2,FALSE)</f>
        <v>240</v>
      </c>
      <c r="D2952" s="36" t="s">
        <v>101</v>
      </c>
      <c r="E2952" s="36" t="s">
        <v>102</v>
      </c>
      <c r="F2952" s="36" t="s">
        <v>100</v>
      </c>
      <c r="G2952" s="36" t="s">
        <v>103</v>
      </c>
      <c r="H2952" s="36">
        <v>10</v>
      </c>
      <c r="I2952" s="36">
        <v>10</v>
      </c>
    </row>
    <row r="2953" spans="1:9" x14ac:dyDescent="0.35">
      <c r="A2953" s="36">
        <v>1550571</v>
      </c>
      <c r="B2953" s="36" t="str">
        <f>VLOOKUP(AllData[[#This Row],[Order]],MM[],3,FALSE)</f>
        <v>V5757321200600</v>
      </c>
      <c r="C2953" s="36">
        <f>VLOOKUP(AllData[[#This Row],[Order]],MM[],2,FALSE)</f>
        <v>240</v>
      </c>
      <c r="D2953" s="36" t="s">
        <v>104</v>
      </c>
      <c r="E2953" s="36" t="s">
        <v>102</v>
      </c>
      <c r="F2953" s="36" t="s">
        <v>100</v>
      </c>
      <c r="G2953" s="36" t="s">
        <v>106</v>
      </c>
      <c r="H2953" s="36">
        <v>10</v>
      </c>
      <c r="I2953" s="36">
        <v>10</v>
      </c>
    </row>
    <row r="2954" spans="1:9" x14ac:dyDescent="0.35">
      <c r="A2954" s="36">
        <v>1550571</v>
      </c>
      <c r="B2954" s="36" t="str">
        <f>VLOOKUP(AllData[[#This Row],[Order]],MM[],3,FALSE)</f>
        <v>V5757321200600</v>
      </c>
      <c r="C2954" s="36">
        <f>VLOOKUP(AllData[[#This Row],[Order]],MM[],2,FALSE)</f>
        <v>240</v>
      </c>
      <c r="D2954" s="36" t="s">
        <v>60</v>
      </c>
      <c r="E2954" s="36" t="s">
        <v>61</v>
      </c>
      <c r="F2954" s="36" t="s">
        <v>63</v>
      </c>
      <c r="G2954" s="36" t="s">
        <v>108</v>
      </c>
      <c r="H2954" s="36">
        <v>317.88</v>
      </c>
      <c r="I2954" s="36">
        <v>1</v>
      </c>
    </row>
    <row r="2955" spans="1:9" x14ac:dyDescent="0.35">
      <c r="A2955" s="36">
        <v>1550571</v>
      </c>
      <c r="B2955" s="36" t="str">
        <f>VLOOKUP(AllData[[#This Row],[Order]],MM[],3,FALSE)</f>
        <v>V5757321200600</v>
      </c>
      <c r="C2955" s="36">
        <f>VLOOKUP(AllData[[#This Row],[Order]],MM[],2,FALSE)</f>
        <v>240</v>
      </c>
      <c r="D2955" s="36" t="s">
        <v>82</v>
      </c>
      <c r="E2955" s="36" t="s">
        <v>83</v>
      </c>
      <c r="F2955" s="36" t="s">
        <v>84</v>
      </c>
      <c r="G2955" s="36" t="s">
        <v>110</v>
      </c>
      <c r="H2955" s="36"/>
      <c r="I2955" s="36">
        <v>5</v>
      </c>
    </row>
    <row r="2956" spans="1:9" x14ac:dyDescent="0.35">
      <c r="A2956" s="36">
        <v>1550572</v>
      </c>
      <c r="B2956" s="36" t="str">
        <f>VLOOKUP(AllData[[#This Row],[Order]],MM[],3,FALSE)</f>
        <v>V5757341200400</v>
      </c>
      <c r="C2956" s="36">
        <f>VLOOKUP(AllData[[#This Row],[Order]],MM[],2,FALSE)</f>
        <v>240</v>
      </c>
      <c r="D2956" s="36" t="s">
        <v>60</v>
      </c>
      <c r="E2956" s="36" t="s">
        <v>61</v>
      </c>
      <c r="F2956" s="36" t="s">
        <v>63</v>
      </c>
      <c r="G2956" s="36" t="s">
        <v>64</v>
      </c>
      <c r="H2956" s="36">
        <v>11.317</v>
      </c>
      <c r="I2956" s="36">
        <v>20</v>
      </c>
    </row>
    <row r="2957" spans="1:9" x14ac:dyDescent="0.35">
      <c r="A2957" s="36">
        <v>1550572</v>
      </c>
      <c r="B2957" s="36" t="str">
        <f>VLOOKUP(AllData[[#This Row],[Order]],MM[],3,FALSE)</f>
        <v>V5757341200400</v>
      </c>
      <c r="C2957" s="36">
        <f>VLOOKUP(AllData[[#This Row],[Order]],MM[],2,FALSE)</f>
        <v>240</v>
      </c>
      <c r="D2957" s="36" t="s">
        <v>68</v>
      </c>
      <c r="E2957" s="36" t="s">
        <v>69</v>
      </c>
      <c r="F2957" s="36" t="s">
        <v>70</v>
      </c>
      <c r="G2957" s="36" t="s">
        <v>71</v>
      </c>
      <c r="H2957" s="36">
        <v>30</v>
      </c>
      <c r="I2957" s="36">
        <v>30</v>
      </c>
    </row>
    <row r="2958" spans="1:9" x14ac:dyDescent="0.35">
      <c r="A2958" s="36">
        <v>1550572</v>
      </c>
      <c r="B2958" s="36" t="str">
        <f>VLOOKUP(AllData[[#This Row],[Order]],MM[],3,FALSE)</f>
        <v>V5757341200400</v>
      </c>
      <c r="C2958" s="36">
        <f>VLOOKUP(AllData[[#This Row],[Order]],MM[],2,FALSE)</f>
        <v>240</v>
      </c>
      <c r="D2958" s="36" t="s">
        <v>73</v>
      </c>
      <c r="E2958" s="36" t="s">
        <v>61</v>
      </c>
      <c r="F2958" s="36" t="s">
        <v>63</v>
      </c>
      <c r="G2958" s="36" t="s">
        <v>74</v>
      </c>
      <c r="H2958" s="36">
        <v>267.78000000000003</v>
      </c>
      <c r="I2958" s="36">
        <v>200</v>
      </c>
    </row>
    <row r="2959" spans="1:9" x14ac:dyDescent="0.35">
      <c r="A2959" s="36">
        <v>1550572</v>
      </c>
      <c r="B2959" s="36" t="str">
        <f>VLOOKUP(AllData[[#This Row],[Order]],MM[],3,FALSE)</f>
        <v>V5757341200400</v>
      </c>
      <c r="C2959" s="36">
        <f>VLOOKUP(AllData[[#This Row],[Order]],MM[],2,FALSE)</f>
        <v>240</v>
      </c>
      <c r="D2959" s="36" t="s">
        <v>75</v>
      </c>
      <c r="E2959" s="36" t="s">
        <v>61</v>
      </c>
      <c r="F2959" s="36" t="s">
        <v>63</v>
      </c>
      <c r="G2959" s="36" t="s">
        <v>76</v>
      </c>
      <c r="H2959" s="36">
        <v>805.38</v>
      </c>
      <c r="I2959" s="36">
        <v>500</v>
      </c>
    </row>
    <row r="2960" spans="1:9" x14ac:dyDescent="0.35">
      <c r="A2960" s="36">
        <v>1550572</v>
      </c>
      <c r="B2960" s="36" t="str">
        <f>VLOOKUP(AllData[[#This Row],[Order]],MM[],3,FALSE)</f>
        <v>V5757341200400</v>
      </c>
      <c r="C2960" s="36">
        <f>VLOOKUP(AllData[[#This Row],[Order]],MM[],2,FALSE)</f>
        <v>240</v>
      </c>
      <c r="D2960" s="36" t="s">
        <v>78</v>
      </c>
      <c r="E2960" s="36" t="s">
        <v>69</v>
      </c>
      <c r="F2960" s="36" t="s">
        <v>70</v>
      </c>
      <c r="G2960" s="36" t="s">
        <v>79</v>
      </c>
      <c r="H2960" s="36">
        <v>20</v>
      </c>
      <c r="I2960" s="36">
        <v>20</v>
      </c>
    </row>
    <row r="2961" spans="1:9" x14ac:dyDescent="0.35">
      <c r="A2961" s="36">
        <v>1550572</v>
      </c>
      <c r="B2961" s="36" t="str">
        <f>VLOOKUP(AllData[[#This Row],[Order]],MM[],3,FALSE)</f>
        <v>V5757341200400</v>
      </c>
      <c r="C2961" s="36">
        <f>VLOOKUP(AllData[[#This Row],[Order]],MM[],2,FALSE)</f>
        <v>240</v>
      </c>
      <c r="D2961" s="36" t="s">
        <v>80</v>
      </c>
      <c r="E2961" s="36" t="s">
        <v>69</v>
      </c>
      <c r="F2961" s="36" t="s">
        <v>70</v>
      </c>
      <c r="G2961" s="36" t="s">
        <v>81</v>
      </c>
      <c r="H2961" s="36">
        <v>20</v>
      </c>
      <c r="I2961" s="36">
        <v>20</v>
      </c>
    </row>
    <row r="2962" spans="1:9" x14ac:dyDescent="0.35">
      <c r="A2962" s="36">
        <v>1550572</v>
      </c>
      <c r="B2962" s="36" t="str">
        <f>VLOOKUP(AllData[[#This Row],[Order]],MM[],3,FALSE)</f>
        <v>V5757341200400</v>
      </c>
      <c r="C2962" s="36">
        <f>VLOOKUP(AllData[[#This Row],[Order]],MM[],2,FALSE)</f>
        <v>240</v>
      </c>
      <c r="D2962" s="36" t="s">
        <v>82</v>
      </c>
      <c r="E2962" s="36" t="s">
        <v>83</v>
      </c>
      <c r="F2962" s="36" t="s">
        <v>84</v>
      </c>
      <c r="G2962" s="36" t="s">
        <v>84</v>
      </c>
      <c r="H2962" s="36">
        <v>331.38</v>
      </c>
      <c r="I2962" s="36">
        <v>450</v>
      </c>
    </row>
    <row r="2963" spans="1:9" x14ac:dyDescent="0.35">
      <c r="A2963" s="36">
        <v>1550572</v>
      </c>
      <c r="B2963" s="36" t="str">
        <f>VLOOKUP(AllData[[#This Row],[Order]],MM[],3,FALSE)</f>
        <v>V5757341200400</v>
      </c>
      <c r="C2963" s="36">
        <f>VLOOKUP(AllData[[#This Row],[Order]],MM[],2,FALSE)</f>
        <v>240</v>
      </c>
      <c r="D2963" s="36" t="s">
        <v>85</v>
      </c>
      <c r="E2963" s="36" t="s">
        <v>86</v>
      </c>
      <c r="F2963" s="36" t="s">
        <v>87</v>
      </c>
      <c r="G2963" s="36" t="s">
        <v>87</v>
      </c>
      <c r="H2963" s="36">
        <v>20</v>
      </c>
      <c r="I2963" s="36">
        <v>20</v>
      </c>
    </row>
    <row r="2964" spans="1:9" x14ac:dyDescent="0.35">
      <c r="A2964" s="36">
        <v>1550572</v>
      </c>
      <c r="B2964" s="36" t="str">
        <f>VLOOKUP(AllData[[#This Row],[Order]],MM[],3,FALSE)</f>
        <v>V5757341200400</v>
      </c>
      <c r="C2964" s="36">
        <f>VLOOKUP(AllData[[#This Row],[Order]],MM[],2,FALSE)</f>
        <v>240</v>
      </c>
      <c r="D2964" s="36" t="s">
        <v>88</v>
      </c>
      <c r="E2964" s="36" t="s">
        <v>89</v>
      </c>
      <c r="F2964" s="36" t="s">
        <v>91</v>
      </c>
      <c r="G2964" s="36" t="s">
        <v>92</v>
      </c>
      <c r="H2964" s="36"/>
      <c r="I2964" s="36">
        <v>0</v>
      </c>
    </row>
    <row r="2965" spans="1:9" x14ac:dyDescent="0.35">
      <c r="A2965" s="36">
        <v>1550572</v>
      </c>
      <c r="B2965" s="36" t="str">
        <f>VLOOKUP(AllData[[#This Row],[Order]],MM[],3,FALSE)</f>
        <v>V5757341200400</v>
      </c>
      <c r="C2965" s="36">
        <f>VLOOKUP(AllData[[#This Row],[Order]],MM[],2,FALSE)</f>
        <v>240</v>
      </c>
      <c r="D2965" s="36" t="s">
        <v>95</v>
      </c>
      <c r="E2965" s="36" t="s">
        <v>61</v>
      </c>
      <c r="F2965" s="36" t="s">
        <v>63</v>
      </c>
      <c r="G2965" s="36" t="s">
        <v>96</v>
      </c>
      <c r="H2965" s="36">
        <v>268.14000000000004</v>
      </c>
      <c r="I2965" s="36">
        <v>40</v>
      </c>
    </row>
    <row r="2966" spans="1:9" x14ac:dyDescent="0.35">
      <c r="A2966" s="36">
        <v>1550572</v>
      </c>
      <c r="B2966" s="36" t="str">
        <f>VLOOKUP(AllData[[#This Row],[Order]],MM[],3,FALSE)</f>
        <v>V5757341200400</v>
      </c>
      <c r="C2966" s="36">
        <f>VLOOKUP(AllData[[#This Row],[Order]],MM[],2,FALSE)</f>
        <v>240</v>
      </c>
      <c r="D2966" s="36" t="s">
        <v>97</v>
      </c>
      <c r="E2966" s="36" t="s">
        <v>69</v>
      </c>
      <c r="F2966" s="36" t="s">
        <v>70</v>
      </c>
      <c r="G2966" s="36" t="s">
        <v>98</v>
      </c>
      <c r="H2966" s="36">
        <v>20</v>
      </c>
      <c r="I2966" s="36">
        <v>20</v>
      </c>
    </row>
    <row r="2967" spans="1:9" x14ac:dyDescent="0.35">
      <c r="A2967" s="36">
        <v>1550572</v>
      </c>
      <c r="B2967" s="36" t="str">
        <f>VLOOKUP(AllData[[#This Row],[Order]],MM[],3,FALSE)</f>
        <v>V5757341200400</v>
      </c>
      <c r="C2967" s="36">
        <f>VLOOKUP(AllData[[#This Row],[Order]],MM[],2,FALSE)</f>
        <v>240</v>
      </c>
      <c r="D2967" s="36" t="s">
        <v>99</v>
      </c>
      <c r="E2967" s="36" t="s">
        <v>69</v>
      </c>
      <c r="F2967" s="36" t="s">
        <v>70</v>
      </c>
      <c r="G2967" s="36" t="s">
        <v>100</v>
      </c>
      <c r="H2967" s="36">
        <v>50</v>
      </c>
      <c r="I2967" s="36">
        <v>50</v>
      </c>
    </row>
    <row r="2968" spans="1:9" x14ac:dyDescent="0.35">
      <c r="A2968" s="36">
        <v>1550572</v>
      </c>
      <c r="B2968" s="36" t="str">
        <f>VLOOKUP(AllData[[#This Row],[Order]],MM[],3,FALSE)</f>
        <v>V5757341200400</v>
      </c>
      <c r="C2968" s="36">
        <f>VLOOKUP(AllData[[#This Row],[Order]],MM[],2,FALSE)</f>
        <v>240</v>
      </c>
      <c r="D2968" s="36" t="s">
        <v>101</v>
      </c>
      <c r="E2968" s="36" t="s">
        <v>102</v>
      </c>
      <c r="F2968" s="36" t="s">
        <v>100</v>
      </c>
      <c r="G2968" s="36" t="s">
        <v>103</v>
      </c>
      <c r="H2968" s="36">
        <v>10</v>
      </c>
      <c r="I2968" s="36">
        <v>10</v>
      </c>
    </row>
    <row r="2969" spans="1:9" x14ac:dyDescent="0.35">
      <c r="A2969" s="36">
        <v>1550572</v>
      </c>
      <c r="B2969" s="36" t="str">
        <f>VLOOKUP(AllData[[#This Row],[Order]],MM[],3,FALSE)</f>
        <v>V5757341200400</v>
      </c>
      <c r="C2969" s="36">
        <f>VLOOKUP(AllData[[#This Row],[Order]],MM[],2,FALSE)</f>
        <v>240</v>
      </c>
      <c r="D2969" s="36" t="s">
        <v>104</v>
      </c>
      <c r="E2969" s="36" t="s">
        <v>102</v>
      </c>
      <c r="F2969" s="36" t="s">
        <v>100</v>
      </c>
      <c r="G2969" s="36" t="s">
        <v>106</v>
      </c>
      <c r="H2969" s="36">
        <v>10</v>
      </c>
      <c r="I2969" s="36">
        <v>10</v>
      </c>
    </row>
    <row r="2970" spans="1:9" x14ac:dyDescent="0.35">
      <c r="A2970" s="36">
        <v>1550572</v>
      </c>
      <c r="B2970" s="36" t="str">
        <f>VLOOKUP(AllData[[#This Row],[Order]],MM[],3,FALSE)</f>
        <v>V5757341200400</v>
      </c>
      <c r="C2970" s="36">
        <f>VLOOKUP(AllData[[#This Row],[Order]],MM[],2,FALSE)</f>
        <v>240</v>
      </c>
      <c r="D2970" s="36" t="s">
        <v>60</v>
      </c>
      <c r="E2970" s="36" t="s">
        <v>61</v>
      </c>
      <c r="F2970" s="36" t="s">
        <v>63</v>
      </c>
      <c r="G2970" s="36" t="s">
        <v>108</v>
      </c>
      <c r="H2970" s="36">
        <v>1116.24</v>
      </c>
      <c r="I2970" s="36">
        <v>1</v>
      </c>
    </row>
    <row r="2971" spans="1:9" x14ac:dyDescent="0.35">
      <c r="A2971" s="36">
        <v>1550572</v>
      </c>
      <c r="B2971" s="36" t="str">
        <f>VLOOKUP(AllData[[#This Row],[Order]],MM[],3,FALSE)</f>
        <v>V5757341200400</v>
      </c>
      <c r="C2971" s="36">
        <f>VLOOKUP(AllData[[#This Row],[Order]],MM[],2,FALSE)</f>
        <v>240</v>
      </c>
      <c r="D2971" s="36" t="s">
        <v>82</v>
      </c>
      <c r="E2971" s="36" t="s">
        <v>83</v>
      </c>
      <c r="F2971" s="36" t="s">
        <v>84</v>
      </c>
      <c r="G2971" s="36" t="s">
        <v>110</v>
      </c>
      <c r="H2971" s="36"/>
      <c r="I2971" s="36">
        <v>5</v>
      </c>
    </row>
    <row r="2972" spans="1:9" x14ac:dyDescent="0.35">
      <c r="A2972" s="36">
        <v>1550573</v>
      </c>
      <c r="B2972" s="36" t="str">
        <f>VLOOKUP(AllData[[#This Row],[Order]],MM[],3,FALSE)</f>
        <v>V5757341200600</v>
      </c>
      <c r="C2972" s="36">
        <f>VLOOKUP(AllData[[#This Row],[Order]],MM[],2,FALSE)</f>
        <v>240</v>
      </c>
      <c r="D2972" s="36" t="s">
        <v>60</v>
      </c>
      <c r="E2972" s="36" t="s">
        <v>61</v>
      </c>
      <c r="F2972" s="36" t="s">
        <v>63</v>
      </c>
      <c r="G2972" s="36" t="s">
        <v>64</v>
      </c>
      <c r="H2972" s="36">
        <v>5.7</v>
      </c>
      <c r="I2972" s="36">
        <v>20</v>
      </c>
    </row>
    <row r="2973" spans="1:9" x14ac:dyDescent="0.35">
      <c r="A2973" s="36">
        <v>1550573</v>
      </c>
      <c r="B2973" s="36" t="str">
        <f>VLOOKUP(AllData[[#This Row],[Order]],MM[],3,FALSE)</f>
        <v>V5757341200600</v>
      </c>
      <c r="C2973" s="36">
        <f>VLOOKUP(AllData[[#This Row],[Order]],MM[],2,FALSE)</f>
        <v>240</v>
      </c>
      <c r="D2973" s="36" t="s">
        <v>68</v>
      </c>
      <c r="E2973" s="36" t="s">
        <v>69</v>
      </c>
      <c r="F2973" s="36" t="s">
        <v>70</v>
      </c>
      <c r="G2973" s="36" t="s">
        <v>71</v>
      </c>
      <c r="H2973" s="36">
        <v>30</v>
      </c>
      <c r="I2973" s="36">
        <v>30</v>
      </c>
    </row>
    <row r="2974" spans="1:9" x14ac:dyDescent="0.35">
      <c r="A2974" s="36">
        <v>1550573</v>
      </c>
      <c r="B2974" s="36" t="str">
        <f>VLOOKUP(AllData[[#This Row],[Order]],MM[],3,FALSE)</f>
        <v>V5757341200600</v>
      </c>
      <c r="C2974" s="36">
        <f>VLOOKUP(AllData[[#This Row],[Order]],MM[],2,FALSE)</f>
        <v>240</v>
      </c>
      <c r="D2974" s="36" t="s">
        <v>73</v>
      </c>
      <c r="E2974" s="36" t="s">
        <v>61</v>
      </c>
      <c r="F2974" s="36" t="s">
        <v>63</v>
      </c>
      <c r="G2974" s="36" t="s">
        <v>74</v>
      </c>
      <c r="H2974" s="36">
        <v>375.23999999999995</v>
      </c>
      <c r="I2974" s="36">
        <v>200</v>
      </c>
    </row>
    <row r="2975" spans="1:9" x14ac:dyDescent="0.35">
      <c r="A2975" s="36">
        <v>1550573</v>
      </c>
      <c r="B2975" s="36" t="str">
        <f>VLOOKUP(AllData[[#This Row],[Order]],MM[],3,FALSE)</f>
        <v>V5757341200600</v>
      </c>
      <c r="C2975" s="36">
        <f>VLOOKUP(AllData[[#This Row],[Order]],MM[],2,FALSE)</f>
        <v>240</v>
      </c>
      <c r="D2975" s="36" t="s">
        <v>75</v>
      </c>
      <c r="E2975" s="36" t="s">
        <v>61</v>
      </c>
      <c r="F2975" s="36" t="s">
        <v>63</v>
      </c>
      <c r="G2975" s="36" t="s">
        <v>76</v>
      </c>
      <c r="H2975" s="36">
        <v>1525.44</v>
      </c>
      <c r="I2975" s="36">
        <v>500</v>
      </c>
    </row>
    <row r="2976" spans="1:9" x14ac:dyDescent="0.35">
      <c r="A2976" s="36">
        <v>1550573</v>
      </c>
      <c r="B2976" s="36" t="str">
        <f>VLOOKUP(AllData[[#This Row],[Order]],MM[],3,FALSE)</f>
        <v>V5757341200600</v>
      </c>
      <c r="C2976" s="36">
        <f>VLOOKUP(AllData[[#This Row],[Order]],MM[],2,FALSE)</f>
        <v>240</v>
      </c>
      <c r="D2976" s="36" t="s">
        <v>78</v>
      </c>
      <c r="E2976" s="36" t="s">
        <v>69</v>
      </c>
      <c r="F2976" s="36" t="s">
        <v>70</v>
      </c>
      <c r="G2976" s="36" t="s">
        <v>79</v>
      </c>
      <c r="H2976" s="36">
        <v>20</v>
      </c>
      <c r="I2976" s="36">
        <v>20</v>
      </c>
    </row>
    <row r="2977" spans="1:9" x14ac:dyDescent="0.35">
      <c r="A2977" s="36">
        <v>1550573</v>
      </c>
      <c r="B2977" s="36" t="str">
        <f>VLOOKUP(AllData[[#This Row],[Order]],MM[],3,FALSE)</f>
        <v>V5757341200600</v>
      </c>
      <c r="C2977" s="36">
        <f>VLOOKUP(AllData[[#This Row],[Order]],MM[],2,FALSE)</f>
        <v>240</v>
      </c>
      <c r="D2977" s="36" t="s">
        <v>80</v>
      </c>
      <c r="E2977" s="36" t="s">
        <v>69</v>
      </c>
      <c r="F2977" s="36" t="s">
        <v>70</v>
      </c>
      <c r="G2977" s="36" t="s">
        <v>81</v>
      </c>
      <c r="H2977" s="36">
        <v>20</v>
      </c>
      <c r="I2977" s="36">
        <v>20</v>
      </c>
    </row>
    <row r="2978" spans="1:9" x14ac:dyDescent="0.35">
      <c r="A2978" s="36">
        <v>1550573</v>
      </c>
      <c r="B2978" s="36" t="str">
        <f>VLOOKUP(AllData[[#This Row],[Order]],MM[],3,FALSE)</f>
        <v>V5757341200600</v>
      </c>
      <c r="C2978" s="36">
        <f>VLOOKUP(AllData[[#This Row],[Order]],MM[],2,FALSE)</f>
        <v>240</v>
      </c>
      <c r="D2978" s="36" t="s">
        <v>82</v>
      </c>
      <c r="E2978" s="36" t="s">
        <v>83</v>
      </c>
      <c r="F2978" s="36" t="s">
        <v>84</v>
      </c>
      <c r="G2978" s="36" t="s">
        <v>84</v>
      </c>
      <c r="H2978" s="36">
        <v>338.976</v>
      </c>
      <c r="I2978" s="36">
        <v>450</v>
      </c>
    </row>
    <row r="2979" spans="1:9" x14ac:dyDescent="0.35">
      <c r="A2979" s="36">
        <v>1550573</v>
      </c>
      <c r="B2979" s="36" t="str">
        <f>VLOOKUP(AllData[[#This Row],[Order]],MM[],3,FALSE)</f>
        <v>V5757341200600</v>
      </c>
      <c r="C2979" s="36">
        <f>VLOOKUP(AllData[[#This Row],[Order]],MM[],2,FALSE)</f>
        <v>240</v>
      </c>
      <c r="D2979" s="36" t="s">
        <v>85</v>
      </c>
      <c r="E2979" s="36" t="s">
        <v>86</v>
      </c>
      <c r="F2979" s="36" t="s">
        <v>87</v>
      </c>
      <c r="G2979" s="36" t="s">
        <v>87</v>
      </c>
      <c r="H2979" s="36">
        <v>20</v>
      </c>
      <c r="I2979" s="36">
        <v>20</v>
      </c>
    </row>
    <row r="2980" spans="1:9" x14ac:dyDescent="0.35">
      <c r="A2980" s="36">
        <v>1550573</v>
      </c>
      <c r="B2980" s="36" t="str">
        <f>VLOOKUP(AllData[[#This Row],[Order]],MM[],3,FALSE)</f>
        <v>V5757341200600</v>
      </c>
      <c r="C2980" s="36">
        <f>VLOOKUP(AllData[[#This Row],[Order]],MM[],2,FALSE)</f>
        <v>240</v>
      </c>
      <c r="D2980" s="36" t="s">
        <v>88</v>
      </c>
      <c r="E2980" s="36" t="s">
        <v>89</v>
      </c>
      <c r="F2980" s="36" t="s">
        <v>91</v>
      </c>
      <c r="G2980" s="36" t="s">
        <v>92</v>
      </c>
      <c r="H2980" s="36"/>
      <c r="I2980" s="36">
        <v>0</v>
      </c>
    </row>
    <row r="2981" spans="1:9" x14ac:dyDescent="0.35">
      <c r="A2981" s="36">
        <v>1550573</v>
      </c>
      <c r="B2981" s="36" t="str">
        <f>VLOOKUP(AllData[[#This Row],[Order]],MM[],3,FALSE)</f>
        <v>V5757341200600</v>
      </c>
      <c r="C2981" s="36">
        <f>VLOOKUP(AllData[[#This Row],[Order]],MM[],2,FALSE)</f>
        <v>240</v>
      </c>
      <c r="D2981" s="36" t="s">
        <v>95</v>
      </c>
      <c r="E2981" s="36" t="s">
        <v>61</v>
      </c>
      <c r="F2981" s="36" t="s">
        <v>63</v>
      </c>
      <c r="G2981" s="36" t="s">
        <v>96</v>
      </c>
      <c r="H2981" s="36">
        <v>32.15</v>
      </c>
      <c r="I2981" s="36">
        <v>40</v>
      </c>
    </row>
    <row r="2982" spans="1:9" x14ac:dyDescent="0.35">
      <c r="A2982" s="36">
        <v>1550573</v>
      </c>
      <c r="B2982" s="36" t="str">
        <f>VLOOKUP(AllData[[#This Row],[Order]],MM[],3,FALSE)</f>
        <v>V5757341200600</v>
      </c>
      <c r="C2982" s="36">
        <f>VLOOKUP(AllData[[#This Row],[Order]],MM[],2,FALSE)</f>
        <v>240</v>
      </c>
      <c r="D2982" s="36" t="s">
        <v>97</v>
      </c>
      <c r="E2982" s="36" t="s">
        <v>69</v>
      </c>
      <c r="F2982" s="36" t="s">
        <v>70</v>
      </c>
      <c r="G2982" s="36" t="s">
        <v>98</v>
      </c>
      <c r="H2982" s="36">
        <v>20</v>
      </c>
      <c r="I2982" s="36">
        <v>20</v>
      </c>
    </row>
    <row r="2983" spans="1:9" x14ac:dyDescent="0.35">
      <c r="A2983" s="36">
        <v>1550573</v>
      </c>
      <c r="B2983" s="36" t="str">
        <f>VLOOKUP(AllData[[#This Row],[Order]],MM[],3,FALSE)</f>
        <v>V5757341200600</v>
      </c>
      <c r="C2983" s="36">
        <f>VLOOKUP(AllData[[#This Row],[Order]],MM[],2,FALSE)</f>
        <v>240</v>
      </c>
      <c r="D2983" s="36" t="s">
        <v>99</v>
      </c>
      <c r="E2983" s="36" t="s">
        <v>69</v>
      </c>
      <c r="F2983" s="36" t="s">
        <v>70</v>
      </c>
      <c r="G2983" s="36" t="s">
        <v>100</v>
      </c>
      <c r="H2983" s="36">
        <v>50</v>
      </c>
      <c r="I2983" s="36">
        <v>50</v>
      </c>
    </row>
    <row r="2984" spans="1:9" x14ac:dyDescent="0.35">
      <c r="A2984" s="36">
        <v>1550573</v>
      </c>
      <c r="B2984" s="36" t="str">
        <f>VLOOKUP(AllData[[#This Row],[Order]],MM[],3,FALSE)</f>
        <v>V5757341200600</v>
      </c>
      <c r="C2984" s="36">
        <f>VLOOKUP(AllData[[#This Row],[Order]],MM[],2,FALSE)</f>
        <v>240</v>
      </c>
      <c r="D2984" s="36" t="s">
        <v>101</v>
      </c>
      <c r="E2984" s="36" t="s">
        <v>102</v>
      </c>
      <c r="F2984" s="36" t="s">
        <v>100</v>
      </c>
      <c r="G2984" s="36" t="s">
        <v>103</v>
      </c>
      <c r="H2984" s="36">
        <v>10</v>
      </c>
      <c r="I2984" s="36">
        <v>10</v>
      </c>
    </row>
    <row r="2985" spans="1:9" x14ac:dyDescent="0.35">
      <c r="A2985" s="36">
        <v>1550573</v>
      </c>
      <c r="B2985" s="36" t="str">
        <f>VLOOKUP(AllData[[#This Row],[Order]],MM[],3,FALSE)</f>
        <v>V5757341200600</v>
      </c>
      <c r="C2985" s="36">
        <f>VLOOKUP(AllData[[#This Row],[Order]],MM[],2,FALSE)</f>
        <v>240</v>
      </c>
      <c r="D2985" s="36" t="s">
        <v>104</v>
      </c>
      <c r="E2985" s="36" t="s">
        <v>102</v>
      </c>
      <c r="F2985" s="36" t="s">
        <v>100</v>
      </c>
      <c r="G2985" s="36" t="s">
        <v>106</v>
      </c>
      <c r="H2985" s="36">
        <v>10</v>
      </c>
      <c r="I2985" s="36">
        <v>10</v>
      </c>
    </row>
    <row r="2986" spans="1:9" x14ac:dyDescent="0.35">
      <c r="A2986" s="36">
        <v>1550573</v>
      </c>
      <c r="B2986" s="36" t="str">
        <f>VLOOKUP(AllData[[#This Row],[Order]],MM[],3,FALSE)</f>
        <v>V5757341200600</v>
      </c>
      <c r="C2986" s="36">
        <f>VLOOKUP(AllData[[#This Row],[Order]],MM[],2,FALSE)</f>
        <v>240</v>
      </c>
      <c r="D2986" s="36" t="s">
        <v>60</v>
      </c>
      <c r="E2986" s="36" t="s">
        <v>61</v>
      </c>
      <c r="F2986" s="36" t="s">
        <v>63</v>
      </c>
      <c r="G2986" s="36" t="s">
        <v>108</v>
      </c>
      <c r="H2986" s="36">
        <v>1027.6199999999999</v>
      </c>
      <c r="I2986" s="36">
        <v>1</v>
      </c>
    </row>
    <row r="2987" spans="1:9" x14ac:dyDescent="0.35">
      <c r="A2987" s="36">
        <v>1550573</v>
      </c>
      <c r="B2987" s="36" t="str">
        <f>VLOOKUP(AllData[[#This Row],[Order]],MM[],3,FALSE)</f>
        <v>V5757341200600</v>
      </c>
      <c r="C2987" s="36">
        <f>VLOOKUP(AllData[[#This Row],[Order]],MM[],2,FALSE)</f>
        <v>240</v>
      </c>
      <c r="D2987" s="36" t="s">
        <v>82</v>
      </c>
      <c r="E2987" s="36" t="s">
        <v>83</v>
      </c>
      <c r="F2987" s="36" t="s">
        <v>84</v>
      </c>
      <c r="G2987" s="36" t="s">
        <v>110</v>
      </c>
      <c r="H2987" s="36"/>
      <c r="I2987" s="36">
        <v>5</v>
      </c>
    </row>
    <row r="2988" spans="1:9" x14ac:dyDescent="0.35">
      <c r="A2988" s="36">
        <v>1552195</v>
      </c>
      <c r="B2988" s="36" t="str">
        <f>VLOOKUP(AllData[[#This Row],[Order]],MM[],3,FALSE)</f>
        <v>V5757301200200Q</v>
      </c>
      <c r="C2988" s="36">
        <f>VLOOKUP(AllData[[#This Row],[Order]],MM[],2,FALSE)</f>
        <v>240</v>
      </c>
      <c r="D2988" s="36" t="s">
        <v>60</v>
      </c>
      <c r="E2988" s="36" t="s">
        <v>61</v>
      </c>
      <c r="F2988" s="36" t="s">
        <v>63</v>
      </c>
      <c r="G2988" s="36" t="s">
        <v>64</v>
      </c>
      <c r="H2988" s="36">
        <v>8.6999999999999993</v>
      </c>
      <c r="I2988" s="36">
        <v>20</v>
      </c>
    </row>
    <row r="2989" spans="1:9" x14ac:dyDescent="0.35">
      <c r="A2989" s="36">
        <v>1552195</v>
      </c>
      <c r="B2989" s="36" t="str">
        <f>VLOOKUP(AllData[[#This Row],[Order]],MM[],3,FALSE)</f>
        <v>V5757301200200Q</v>
      </c>
      <c r="C2989" s="36">
        <f>VLOOKUP(AllData[[#This Row],[Order]],MM[],2,FALSE)</f>
        <v>240</v>
      </c>
      <c r="D2989" s="36" t="s">
        <v>68</v>
      </c>
      <c r="E2989" s="36" t="s">
        <v>69</v>
      </c>
      <c r="F2989" s="36" t="s">
        <v>70</v>
      </c>
      <c r="G2989" s="36" t="s">
        <v>71</v>
      </c>
      <c r="H2989" s="36">
        <v>30</v>
      </c>
      <c r="I2989" s="36">
        <v>30</v>
      </c>
    </row>
    <row r="2990" spans="1:9" x14ac:dyDescent="0.35">
      <c r="A2990" s="36">
        <v>1552195</v>
      </c>
      <c r="B2990" s="36" t="str">
        <f>VLOOKUP(AllData[[#This Row],[Order]],MM[],3,FALSE)</f>
        <v>V5757301200200Q</v>
      </c>
      <c r="C2990" s="36">
        <f>VLOOKUP(AllData[[#This Row],[Order]],MM[],2,FALSE)</f>
        <v>240</v>
      </c>
      <c r="D2990" s="36" t="s">
        <v>73</v>
      </c>
      <c r="E2990" s="36" t="s">
        <v>61</v>
      </c>
      <c r="F2990" s="36" t="s">
        <v>63</v>
      </c>
      <c r="G2990" s="36" t="s">
        <v>74</v>
      </c>
      <c r="H2990" s="36">
        <v>229.44</v>
      </c>
      <c r="I2990" s="36">
        <v>200</v>
      </c>
    </row>
    <row r="2991" spans="1:9" x14ac:dyDescent="0.35">
      <c r="A2991" s="36">
        <v>1552195</v>
      </c>
      <c r="B2991" s="36" t="str">
        <f>VLOOKUP(AllData[[#This Row],[Order]],MM[],3,FALSE)</f>
        <v>V5757301200200Q</v>
      </c>
      <c r="C2991" s="36">
        <f>VLOOKUP(AllData[[#This Row],[Order]],MM[],2,FALSE)</f>
        <v>240</v>
      </c>
      <c r="D2991" s="36" t="s">
        <v>75</v>
      </c>
      <c r="E2991" s="36" t="s">
        <v>61</v>
      </c>
      <c r="F2991" s="36" t="s">
        <v>63</v>
      </c>
      <c r="G2991" s="36" t="s">
        <v>76</v>
      </c>
      <c r="H2991" s="36">
        <v>1445.5</v>
      </c>
      <c r="I2991" s="36">
        <v>500</v>
      </c>
    </row>
    <row r="2992" spans="1:9" x14ac:dyDescent="0.35">
      <c r="A2992" s="36">
        <v>1552195</v>
      </c>
      <c r="B2992" s="36" t="str">
        <f>VLOOKUP(AllData[[#This Row],[Order]],MM[],3,FALSE)</f>
        <v>V5757301200200Q</v>
      </c>
      <c r="C2992" s="36">
        <f>VLOOKUP(AllData[[#This Row],[Order]],MM[],2,FALSE)</f>
        <v>240</v>
      </c>
      <c r="D2992" s="36" t="s">
        <v>78</v>
      </c>
      <c r="E2992" s="36" t="s">
        <v>69</v>
      </c>
      <c r="F2992" s="36" t="s">
        <v>70</v>
      </c>
      <c r="G2992" s="36" t="s">
        <v>79</v>
      </c>
      <c r="H2992" s="36">
        <v>20</v>
      </c>
      <c r="I2992" s="36">
        <v>20</v>
      </c>
    </row>
    <row r="2993" spans="1:9" x14ac:dyDescent="0.35">
      <c r="A2993" s="36">
        <v>1552195</v>
      </c>
      <c r="B2993" s="36" t="str">
        <f>VLOOKUP(AllData[[#This Row],[Order]],MM[],3,FALSE)</f>
        <v>V5757301200200Q</v>
      </c>
      <c r="C2993" s="36">
        <f>VLOOKUP(AllData[[#This Row],[Order]],MM[],2,FALSE)</f>
        <v>240</v>
      </c>
      <c r="D2993" s="36" t="s">
        <v>80</v>
      </c>
      <c r="E2993" s="36" t="s">
        <v>69</v>
      </c>
      <c r="F2993" s="36" t="s">
        <v>70</v>
      </c>
      <c r="G2993" s="36" t="s">
        <v>81</v>
      </c>
      <c r="H2993" s="36">
        <v>20</v>
      </c>
      <c r="I2993" s="36">
        <v>20</v>
      </c>
    </row>
    <row r="2994" spans="1:9" x14ac:dyDescent="0.35">
      <c r="A2994" s="36">
        <v>1552195</v>
      </c>
      <c r="B2994" s="36" t="str">
        <f>VLOOKUP(AllData[[#This Row],[Order]],MM[],3,FALSE)</f>
        <v>V5757301200200Q</v>
      </c>
      <c r="C2994" s="36">
        <f>VLOOKUP(AllData[[#This Row],[Order]],MM[],2,FALSE)</f>
        <v>240</v>
      </c>
      <c r="D2994" s="36" t="s">
        <v>82</v>
      </c>
      <c r="E2994" s="36" t="s">
        <v>83</v>
      </c>
      <c r="F2994" s="36" t="s">
        <v>84</v>
      </c>
      <c r="G2994" s="36" t="s">
        <v>84</v>
      </c>
      <c r="H2994" s="36">
        <v>367.19900000000001</v>
      </c>
      <c r="I2994" s="36">
        <v>450</v>
      </c>
    </row>
    <row r="2995" spans="1:9" x14ac:dyDescent="0.35">
      <c r="A2995" s="36">
        <v>1552195</v>
      </c>
      <c r="B2995" s="36" t="str">
        <f>VLOOKUP(AllData[[#This Row],[Order]],MM[],3,FALSE)</f>
        <v>V5757301200200Q</v>
      </c>
      <c r="C2995" s="36">
        <f>VLOOKUP(AllData[[#This Row],[Order]],MM[],2,FALSE)</f>
        <v>240</v>
      </c>
      <c r="D2995" s="36" t="s">
        <v>85</v>
      </c>
      <c r="E2995" s="36" t="s">
        <v>86</v>
      </c>
      <c r="F2995" s="36" t="s">
        <v>87</v>
      </c>
      <c r="G2995" s="36" t="s">
        <v>87</v>
      </c>
      <c r="H2995" s="36">
        <v>20</v>
      </c>
      <c r="I2995" s="36">
        <v>20</v>
      </c>
    </row>
    <row r="2996" spans="1:9" x14ac:dyDescent="0.35">
      <c r="A2996" s="36">
        <v>1552195</v>
      </c>
      <c r="B2996" s="36" t="str">
        <f>VLOOKUP(AllData[[#This Row],[Order]],MM[],3,FALSE)</f>
        <v>V5757301200200Q</v>
      </c>
      <c r="C2996" s="36">
        <f>VLOOKUP(AllData[[#This Row],[Order]],MM[],2,FALSE)</f>
        <v>240</v>
      </c>
      <c r="D2996" s="36" t="s">
        <v>88</v>
      </c>
      <c r="E2996" s="36" t="s">
        <v>89</v>
      </c>
      <c r="F2996" s="36" t="s">
        <v>91</v>
      </c>
      <c r="G2996" s="36" t="s">
        <v>92</v>
      </c>
      <c r="H2996" s="36"/>
      <c r="I2996" s="36">
        <v>0</v>
      </c>
    </row>
    <row r="2997" spans="1:9" x14ac:dyDescent="0.35">
      <c r="A2997" s="36">
        <v>1552195</v>
      </c>
      <c r="B2997" s="36" t="str">
        <f>VLOOKUP(AllData[[#This Row],[Order]],MM[],3,FALSE)</f>
        <v>V5757301200200Q</v>
      </c>
      <c r="C2997" s="36">
        <f>VLOOKUP(AllData[[#This Row],[Order]],MM[],2,FALSE)</f>
        <v>240</v>
      </c>
      <c r="D2997" s="36" t="s">
        <v>95</v>
      </c>
      <c r="E2997" s="36" t="s">
        <v>61</v>
      </c>
      <c r="F2997" s="36" t="s">
        <v>63</v>
      </c>
      <c r="G2997" s="36" t="s">
        <v>96</v>
      </c>
      <c r="H2997" s="36">
        <v>19.55</v>
      </c>
      <c r="I2997" s="36">
        <v>40</v>
      </c>
    </row>
    <row r="2998" spans="1:9" x14ac:dyDescent="0.35">
      <c r="A2998" s="36">
        <v>1552195</v>
      </c>
      <c r="B2998" s="36" t="str">
        <f>VLOOKUP(AllData[[#This Row],[Order]],MM[],3,FALSE)</f>
        <v>V5757301200200Q</v>
      </c>
      <c r="C2998" s="36">
        <f>VLOOKUP(AllData[[#This Row],[Order]],MM[],2,FALSE)</f>
        <v>240</v>
      </c>
      <c r="D2998" s="36" t="s">
        <v>97</v>
      </c>
      <c r="E2998" s="36" t="s">
        <v>69</v>
      </c>
      <c r="F2998" s="36" t="s">
        <v>70</v>
      </c>
      <c r="G2998" s="36" t="s">
        <v>98</v>
      </c>
      <c r="H2998" s="36">
        <v>20</v>
      </c>
      <c r="I2998" s="36">
        <v>20</v>
      </c>
    </row>
    <row r="2999" spans="1:9" x14ac:dyDescent="0.35">
      <c r="A2999" s="36">
        <v>1552195</v>
      </c>
      <c r="B2999" s="36" t="str">
        <f>VLOOKUP(AllData[[#This Row],[Order]],MM[],3,FALSE)</f>
        <v>V5757301200200Q</v>
      </c>
      <c r="C2999" s="36">
        <f>VLOOKUP(AllData[[#This Row],[Order]],MM[],2,FALSE)</f>
        <v>240</v>
      </c>
      <c r="D2999" s="36" t="s">
        <v>99</v>
      </c>
      <c r="E2999" s="36" t="s">
        <v>69</v>
      </c>
      <c r="F2999" s="36" t="s">
        <v>70</v>
      </c>
      <c r="G2999" s="36" t="s">
        <v>100</v>
      </c>
      <c r="H2999" s="36">
        <v>50</v>
      </c>
      <c r="I2999" s="36">
        <v>50</v>
      </c>
    </row>
    <row r="3000" spans="1:9" x14ac:dyDescent="0.35">
      <c r="A3000" s="36">
        <v>1552195</v>
      </c>
      <c r="B3000" s="36" t="str">
        <f>VLOOKUP(AllData[[#This Row],[Order]],MM[],3,FALSE)</f>
        <v>V5757301200200Q</v>
      </c>
      <c r="C3000" s="36">
        <f>VLOOKUP(AllData[[#This Row],[Order]],MM[],2,FALSE)</f>
        <v>240</v>
      </c>
      <c r="D3000" s="36" t="s">
        <v>101</v>
      </c>
      <c r="E3000" s="36" t="s">
        <v>102</v>
      </c>
      <c r="F3000" s="36" t="s">
        <v>100</v>
      </c>
      <c r="G3000" s="36" t="s">
        <v>103</v>
      </c>
      <c r="H3000" s="36">
        <v>10</v>
      </c>
      <c r="I3000" s="36">
        <v>10</v>
      </c>
    </row>
    <row r="3001" spans="1:9" x14ac:dyDescent="0.35">
      <c r="A3001" s="36">
        <v>1552195</v>
      </c>
      <c r="B3001" s="36" t="str">
        <f>VLOOKUP(AllData[[#This Row],[Order]],MM[],3,FALSE)</f>
        <v>V5757301200200Q</v>
      </c>
      <c r="C3001" s="36">
        <f>VLOOKUP(AllData[[#This Row],[Order]],MM[],2,FALSE)</f>
        <v>240</v>
      </c>
      <c r="D3001" s="36" t="s">
        <v>104</v>
      </c>
      <c r="E3001" s="36" t="s">
        <v>102</v>
      </c>
      <c r="F3001" s="36" t="s">
        <v>100</v>
      </c>
      <c r="G3001" s="36" t="s">
        <v>106</v>
      </c>
      <c r="H3001" s="36">
        <v>10</v>
      </c>
      <c r="I3001" s="36">
        <v>10</v>
      </c>
    </row>
    <row r="3002" spans="1:9" x14ac:dyDescent="0.35">
      <c r="A3002" s="36">
        <v>1552195</v>
      </c>
      <c r="B3002" s="36" t="str">
        <f>VLOOKUP(AllData[[#This Row],[Order]],MM[],3,FALSE)</f>
        <v>V5757301200200Q</v>
      </c>
      <c r="C3002" s="36">
        <f>VLOOKUP(AllData[[#This Row],[Order]],MM[],2,FALSE)</f>
        <v>240</v>
      </c>
      <c r="D3002" s="36" t="s">
        <v>60</v>
      </c>
      <c r="E3002" s="36" t="s">
        <v>61</v>
      </c>
      <c r="F3002" s="36" t="s">
        <v>63</v>
      </c>
      <c r="G3002" s="36" t="s">
        <v>108</v>
      </c>
      <c r="H3002" s="36">
        <v>553.76</v>
      </c>
      <c r="I3002" s="36">
        <v>1</v>
      </c>
    </row>
    <row r="3003" spans="1:9" x14ac:dyDescent="0.35">
      <c r="A3003" s="36">
        <v>1552195</v>
      </c>
      <c r="B3003" s="36" t="str">
        <f>VLOOKUP(AllData[[#This Row],[Order]],MM[],3,FALSE)</f>
        <v>V5757301200200Q</v>
      </c>
      <c r="C3003" s="36">
        <f>VLOOKUP(AllData[[#This Row],[Order]],MM[],2,FALSE)</f>
        <v>240</v>
      </c>
      <c r="D3003" s="36" t="s">
        <v>82</v>
      </c>
      <c r="E3003" s="36" t="s">
        <v>83</v>
      </c>
      <c r="F3003" s="36" t="s">
        <v>84</v>
      </c>
      <c r="G3003" s="36" t="s">
        <v>110</v>
      </c>
      <c r="H3003" s="36"/>
      <c r="I3003" s="36">
        <v>5</v>
      </c>
    </row>
    <row r="3004" spans="1:9" x14ac:dyDescent="0.35">
      <c r="A3004" s="36">
        <v>1552196</v>
      </c>
      <c r="B3004" s="36" t="str">
        <f>VLOOKUP(AllData[[#This Row],[Order]],MM[],3,FALSE)</f>
        <v>V5757301200200R</v>
      </c>
      <c r="C3004" s="36">
        <f>VLOOKUP(AllData[[#This Row],[Order]],MM[],2,FALSE)</f>
        <v>241</v>
      </c>
      <c r="D3004" s="36" t="s">
        <v>60</v>
      </c>
      <c r="E3004" s="36" t="s">
        <v>61</v>
      </c>
      <c r="F3004" s="36" t="s">
        <v>63</v>
      </c>
      <c r="G3004" s="36" t="s">
        <v>64</v>
      </c>
      <c r="H3004" s="36">
        <v>18.367000000000001</v>
      </c>
      <c r="I3004" s="36">
        <v>20</v>
      </c>
    </row>
    <row r="3005" spans="1:9" x14ac:dyDescent="0.35">
      <c r="A3005" s="36">
        <v>1552196</v>
      </c>
      <c r="B3005" s="36" t="str">
        <f>VLOOKUP(AllData[[#This Row],[Order]],MM[],3,FALSE)</f>
        <v>V5757301200200R</v>
      </c>
      <c r="C3005" s="36">
        <f>VLOOKUP(AllData[[#This Row],[Order]],MM[],2,FALSE)</f>
        <v>241</v>
      </c>
      <c r="D3005" s="36" t="s">
        <v>68</v>
      </c>
      <c r="E3005" s="36" t="s">
        <v>69</v>
      </c>
      <c r="F3005" s="36" t="s">
        <v>70</v>
      </c>
      <c r="G3005" s="36" t="s">
        <v>71</v>
      </c>
      <c r="H3005" s="36">
        <v>30</v>
      </c>
      <c r="I3005" s="36">
        <v>30</v>
      </c>
    </row>
    <row r="3006" spans="1:9" x14ac:dyDescent="0.35">
      <c r="A3006" s="36">
        <v>1552196</v>
      </c>
      <c r="B3006" s="36" t="str">
        <f>VLOOKUP(AllData[[#This Row],[Order]],MM[],3,FALSE)</f>
        <v>V5757301200200R</v>
      </c>
      <c r="C3006" s="36">
        <f>VLOOKUP(AllData[[#This Row],[Order]],MM[],2,FALSE)</f>
        <v>241</v>
      </c>
      <c r="D3006" s="36" t="s">
        <v>73</v>
      </c>
      <c r="E3006" s="36" t="s">
        <v>61</v>
      </c>
      <c r="F3006" s="36" t="s">
        <v>63</v>
      </c>
      <c r="G3006" s="36" t="s">
        <v>74</v>
      </c>
      <c r="H3006" s="36">
        <v>424.20000000000005</v>
      </c>
      <c r="I3006" s="36">
        <v>200</v>
      </c>
    </row>
    <row r="3007" spans="1:9" x14ac:dyDescent="0.35">
      <c r="A3007" s="36">
        <v>1552196</v>
      </c>
      <c r="B3007" s="36" t="str">
        <f>VLOOKUP(AllData[[#This Row],[Order]],MM[],3,FALSE)</f>
        <v>V5757301200200R</v>
      </c>
      <c r="C3007" s="36">
        <f>VLOOKUP(AllData[[#This Row],[Order]],MM[],2,FALSE)</f>
        <v>241</v>
      </c>
      <c r="D3007" s="36" t="s">
        <v>75</v>
      </c>
      <c r="E3007" s="36" t="s">
        <v>61</v>
      </c>
      <c r="F3007" s="36" t="s">
        <v>63</v>
      </c>
      <c r="G3007" s="36" t="s">
        <v>76</v>
      </c>
      <c r="H3007" s="36">
        <v>871.38</v>
      </c>
      <c r="I3007" s="36">
        <v>500</v>
      </c>
    </row>
    <row r="3008" spans="1:9" x14ac:dyDescent="0.35">
      <c r="A3008" s="36">
        <v>1552196</v>
      </c>
      <c r="B3008" s="36" t="str">
        <f>VLOOKUP(AllData[[#This Row],[Order]],MM[],3,FALSE)</f>
        <v>V5757301200200R</v>
      </c>
      <c r="C3008" s="36">
        <f>VLOOKUP(AllData[[#This Row],[Order]],MM[],2,FALSE)</f>
        <v>241</v>
      </c>
      <c r="D3008" s="36" t="s">
        <v>78</v>
      </c>
      <c r="E3008" s="36" t="s">
        <v>69</v>
      </c>
      <c r="F3008" s="36" t="s">
        <v>70</v>
      </c>
      <c r="G3008" s="36" t="s">
        <v>79</v>
      </c>
      <c r="H3008" s="36">
        <v>20</v>
      </c>
      <c r="I3008" s="36">
        <v>20</v>
      </c>
    </row>
    <row r="3009" spans="1:9" x14ac:dyDescent="0.35">
      <c r="A3009" s="36">
        <v>1552196</v>
      </c>
      <c r="B3009" s="36" t="str">
        <f>VLOOKUP(AllData[[#This Row],[Order]],MM[],3,FALSE)</f>
        <v>V5757301200200R</v>
      </c>
      <c r="C3009" s="36">
        <f>VLOOKUP(AllData[[#This Row],[Order]],MM[],2,FALSE)</f>
        <v>241</v>
      </c>
      <c r="D3009" s="36" t="s">
        <v>80</v>
      </c>
      <c r="E3009" s="36" t="s">
        <v>69</v>
      </c>
      <c r="F3009" s="36" t="s">
        <v>70</v>
      </c>
      <c r="G3009" s="36" t="s">
        <v>81</v>
      </c>
      <c r="H3009" s="36">
        <v>20</v>
      </c>
      <c r="I3009" s="36">
        <v>20</v>
      </c>
    </row>
    <row r="3010" spans="1:9" x14ac:dyDescent="0.35">
      <c r="A3010" s="36">
        <v>1552196</v>
      </c>
      <c r="B3010" s="36" t="str">
        <f>VLOOKUP(AllData[[#This Row],[Order]],MM[],3,FALSE)</f>
        <v>V5757301200200R</v>
      </c>
      <c r="C3010" s="36">
        <f>VLOOKUP(AllData[[#This Row],[Order]],MM[],2,FALSE)</f>
        <v>241</v>
      </c>
      <c r="D3010" s="36" t="s">
        <v>82</v>
      </c>
      <c r="E3010" s="36" t="s">
        <v>83</v>
      </c>
      <c r="F3010" s="36" t="s">
        <v>84</v>
      </c>
      <c r="G3010" s="36" t="s">
        <v>84</v>
      </c>
      <c r="H3010" s="36">
        <v>426.84</v>
      </c>
      <c r="I3010" s="36">
        <v>450</v>
      </c>
    </row>
    <row r="3011" spans="1:9" x14ac:dyDescent="0.35">
      <c r="A3011" s="36">
        <v>1552196</v>
      </c>
      <c r="B3011" s="36" t="str">
        <f>VLOOKUP(AllData[[#This Row],[Order]],MM[],3,FALSE)</f>
        <v>V5757301200200R</v>
      </c>
      <c r="C3011" s="36">
        <f>VLOOKUP(AllData[[#This Row],[Order]],MM[],2,FALSE)</f>
        <v>241</v>
      </c>
      <c r="D3011" s="36" t="s">
        <v>85</v>
      </c>
      <c r="E3011" s="36" t="s">
        <v>86</v>
      </c>
      <c r="F3011" s="36" t="s">
        <v>87</v>
      </c>
      <c r="G3011" s="36" t="s">
        <v>87</v>
      </c>
      <c r="H3011" s="36">
        <v>20</v>
      </c>
      <c r="I3011" s="36">
        <v>20</v>
      </c>
    </row>
    <row r="3012" spans="1:9" x14ac:dyDescent="0.35">
      <c r="A3012" s="36">
        <v>1552196</v>
      </c>
      <c r="B3012" s="36" t="str">
        <f>VLOOKUP(AllData[[#This Row],[Order]],MM[],3,FALSE)</f>
        <v>V5757301200200R</v>
      </c>
      <c r="C3012" s="36">
        <f>VLOOKUP(AllData[[#This Row],[Order]],MM[],2,FALSE)</f>
        <v>241</v>
      </c>
      <c r="D3012" s="36" t="s">
        <v>88</v>
      </c>
      <c r="E3012" s="36" t="s">
        <v>89</v>
      </c>
      <c r="F3012" s="36" t="s">
        <v>91</v>
      </c>
      <c r="G3012" s="36" t="s">
        <v>92</v>
      </c>
      <c r="H3012" s="36"/>
      <c r="I3012" s="36">
        <v>0</v>
      </c>
    </row>
    <row r="3013" spans="1:9" x14ac:dyDescent="0.35">
      <c r="A3013" s="36">
        <v>1552196</v>
      </c>
      <c r="B3013" s="36" t="str">
        <f>VLOOKUP(AllData[[#This Row],[Order]],MM[],3,FALSE)</f>
        <v>V5757301200200R</v>
      </c>
      <c r="C3013" s="36">
        <f>VLOOKUP(AllData[[#This Row],[Order]],MM[],2,FALSE)</f>
        <v>241</v>
      </c>
      <c r="D3013" s="36" t="s">
        <v>95</v>
      </c>
      <c r="E3013" s="36" t="s">
        <v>61</v>
      </c>
      <c r="F3013" s="36" t="s">
        <v>63</v>
      </c>
      <c r="G3013" s="36" t="s">
        <v>96</v>
      </c>
      <c r="H3013" s="36">
        <v>64.680000000000007</v>
      </c>
      <c r="I3013" s="36">
        <v>40</v>
      </c>
    </row>
    <row r="3014" spans="1:9" x14ac:dyDescent="0.35">
      <c r="A3014" s="36">
        <v>1552196</v>
      </c>
      <c r="B3014" s="36" t="str">
        <f>VLOOKUP(AllData[[#This Row],[Order]],MM[],3,FALSE)</f>
        <v>V5757301200200R</v>
      </c>
      <c r="C3014" s="36">
        <f>VLOOKUP(AllData[[#This Row],[Order]],MM[],2,FALSE)</f>
        <v>241</v>
      </c>
      <c r="D3014" s="36" t="s">
        <v>97</v>
      </c>
      <c r="E3014" s="36" t="s">
        <v>69</v>
      </c>
      <c r="F3014" s="36" t="s">
        <v>70</v>
      </c>
      <c r="G3014" s="36" t="s">
        <v>98</v>
      </c>
      <c r="H3014" s="36">
        <v>20</v>
      </c>
      <c r="I3014" s="36">
        <v>20</v>
      </c>
    </row>
    <row r="3015" spans="1:9" x14ac:dyDescent="0.35">
      <c r="A3015" s="36">
        <v>1552196</v>
      </c>
      <c r="B3015" s="36" t="str">
        <f>VLOOKUP(AllData[[#This Row],[Order]],MM[],3,FALSE)</f>
        <v>V5757301200200R</v>
      </c>
      <c r="C3015" s="36">
        <f>VLOOKUP(AllData[[#This Row],[Order]],MM[],2,FALSE)</f>
        <v>241</v>
      </c>
      <c r="D3015" s="36" t="s">
        <v>99</v>
      </c>
      <c r="E3015" s="36" t="s">
        <v>69</v>
      </c>
      <c r="F3015" s="36" t="s">
        <v>70</v>
      </c>
      <c r="G3015" s="36" t="s">
        <v>100</v>
      </c>
      <c r="H3015" s="36">
        <v>50</v>
      </c>
      <c r="I3015" s="36">
        <v>50</v>
      </c>
    </row>
    <row r="3016" spans="1:9" x14ac:dyDescent="0.35">
      <c r="A3016" s="36">
        <v>1552196</v>
      </c>
      <c r="B3016" s="36" t="str">
        <f>VLOOKUP(AllData[[#This Row],[Order]],MM[],3,FALSE)</f>
        <v>V5757301200200R</v>
      </c>
      <c r="C3016" s="36">
        <f>VLOOKUP(AllData[[#This Row],[Order]],MM[],2,FALSE)</f>
        <v>241</v>
      </c>
      <c r="D3016" s="36" t="s">
        <v>101</v>
      </c>
      <c r="E3016" s="36" t="s">
        <v>102</v>
      </c>
      <c r="F3016" s="36" t="s">
        <v>100</v>
      </c>
      <c r="G3016" s="36" t="s">
        <v>103</v>
      </c>
      <c r="H3016" s="36">
        <v>10</v>
      </c>
      <c r="I3016" s="36">
        <v>10</v>
      </c>
    </row>
    <row r="3017" spans="1:9" x14ac:dyDescent="0.35">
      <c r="A3017" s="36">
        <v>1552196</v>
      </c>
      <c r="B3017" s="36" t="str">
        <f>VLOOKUP(AllData[[#This Row],[Order]],MM[],3,FALSE)</f>
        <v>V5757301200200R</v>
      </c>
      <c r="C3017" s="36">
        <f>VLOOKUP(AllData[[#This Row],[Order]],MM[],2,FALSE)</f>
        <v>241</v>
      </c>
      <c r="D3017" s="36" t="s">
        <v>104</v>
      </c>
      <c r="E3017" s="36" t="s">
        <v>102</v>
      </c>
      <c r="F3017" s="36" t="s">
        <v>100</v>
      </c>
      <c r="G3017" s="36" t="s">
        <v>106</v>
      </c>
      <c r="H3017" s="36">
        <v>10</v>
      </c>
      <c r="I3017" s="36">
        <v>10</v>
      </c>
    </row>
    <row r="3018" spans="1:9" x14ac:dyDescent="0.35">
      <c r="A3018" s="36">
        <v>1552196</v>
      </c>
      <c r="B3018" s="36" t="str">
        <f>VLOOKUP(AllData[[#This Row],[Order]],MM[],3,FALSE)</f>
        <v>V5757301200200R</v>
      </c>
      <c r="C3018" s="36">
        <f>VLOOKUP(AllData[[#This Row],[Order]],MM[],2,FALSE)</f>
        <v>241</v>
      </c>
      <c r="D3018" s="36" t="s">
        <v>60</v>
      </c>
      <c r="E3018" s="36" t="s">
        <v>61</v>
      </c>
      <c r="F3018" s="36" t="s">
        <v>63</v>
      </c>
      <c r="G3018" s="36" t="s">
        <v>108</v>
      </c>
      <c r="H3018" s="36">
        <v>285.41999999999996</v>
      </c>
      <c r="I3018" s="36">
        <v>1</v>
      </c>
    </row>
    <row r="3019" spans="1:9" x14ac:dyDescent="0.35">
      <c r="A3019" s="36">
        <v>1552196</v>
      </c>
      <c r="B3019" s="36" t="str">
        <f>VLOOKUP(AllData[[#This Row],[Order]],MM[],3,FALSE)</f>
        <v>V5757301200200R</v>
      </c>
      <c r="C3019" s="36">
        <f>VLOOKUP(AllData[[#This Row],[Order]],MM[],2,FALSE)</f>
        <v>241</v>
      </c>
      <c r="D3019" s="36" t="s">
        <v>82</v>
      </c>
      <c r="E3019" s="36" t="s">
        <v>83</v>
      </c>
      <c r="F3019" s="36" t="s">
        <v>84</v>
      </c>
      <c r="G3019" s="36" t="s">
        <v>110</v>
      </c>
      <c r="H3019" s="36"/>
      <c r="I3019" s="36">
        <v>5</v>
      </c>
    </row>
    <row r="3020" spans="1:9" x14ac:dyDescent="0.35">
      <c r="A3020" s="36">
        <v>1552197</v>
      </c>
      <c r="B3020" s="36" t="str">
        <f>VLOOKUP(AllData[[#This Row],[Order]],MM[],3,FALSE)</f>
        <v>V5757321200400</v>
      </c>
      <c r="C3020" s="36">
        <f>VLOOKUP(AllData[[#This Row],[Order]],MM[],2,FALSE)</f>
        <v>241</v>
      </c>
      <c r="D3020" s="36" t="s">
        <v>60</v>
      </c>
      <c r="E3020" s="36" t="s">
        <v>61</v>
      </c>
      <c r="F3020" s="36" t="s">
        <v>63</v>
      </c>
      <c r="G3020" s="36" t="s">
        <v>64</v>
      </c>
      <c r="H3020" s="36">
        <v>16.45</v>
      </c>
      <c r="I3020" s="36">
        <v>20</v>
      </c>
    </row>
    <row r="3021" spans="1:9" x14ac:dyDescent="0.35">
      <c r="A3021" s="36">
        <v>1552197</v>
      </c>
      <c r="B3021" s="36" t="str">
        <f>VLOOKUP(AllData[[#This Row],[Order]],MM[],3,FALSE)</f>
        <v>V5757321200400</v>
      </c>
      <c r="C3021" s="36">
        <f>VLOOKUP(AllData[[#This Row],[Order]],MM[],2,FALSE)</f>
        <v>241</v>
      </c>
      <c r="D3021" s="36" t="s">
        <v>68</v>
      </c>
      <c r="E3021" s="36" t="s">
        <v>69</v>
      </c>
      <c r="F3021" s="36" t="s">
        <v>70</v>
      </c>
      <c r="G3021" s="36" t="s">
        <v>71</v>
      </c>
      <c r="H3021" s="36">
        <v>30</v>
      </c>
      <c r="I3021" s="36">
        <v>30</v>
      </c>
    </row>
    <row r="3022" spans="1:9" x14ac:dyDescent="0.35">
      <c r="A3022" s="36">
        <v>1552197</v>
      </c>
      <c r="B3022" s="36" t="str">
        <f>VLOOKUP(AllData[[#This Row],[Order]],MM[],3,FALSE)</f>
        <v>V5757321200400</v>
      </c>
      <c r="C3022" s="36">
        <f>VLOOKUP(AllData[[#This Row],[Order]],MM[],2,FALSE)</f>
        <v>241</v>
      </c>
      <c r="D3022" s="36" t="s">
        <v>73</v>
      </c>
      <c r="E3022" s="36" t="s">
        <v>61</v>
      </c>
      <c r="F3022" s="36" t="s">
        <v>63</v>
      </c>
      <c r="G3022" s="36" t="s">
        <v>74</v>
      </c>
      <c r="H3022" s="36">
        <v>398.16</v>
      </c>
      <c r="I3022" s="36">
        <v>200</v>
      </c>
    </row>
    <row r="3023" spans="1:9" x14ac:dyDescent="0.35">
      <c r="A3023" s="36">
        <v>1552197</v>
      </c>
      <c r="B3023" s="36" t="str">
        <f>VLOOKUP(AllData[[#This Row],[Order]],MM[],3,FALSE)</f>
        <v>V5757321200400</v>
      </c>
      <c r="C3023" s="36">
        <f>VLOOKUP(AllData[[#This Row],[Order]],MM[],2,FALSE)</f>
        <v>241</v>
      </c>
      <c r="D3023" s="36" t="s">
        <v>75</v>
      </c>
      <c r="E3023" s="36" t="s">
        <v>61</v>
      </c>
      <c r="F3023" s="36" t="s">
        <v>63</v>
      </c>
      <c r="G3023" s="36" t="s">
        <v>76</v>
      </c>
      <c r="H3023" s="36">
        <v>936.72</v>
      </c>
      <c r="I3023" s="36">
        <v>500</v>
      </c>
    </row>
    <row r="3024" spans="1:9" x14ac:dyDescent="0.35">
      <c r="A3024" s="36">
        <v>1552197</v>
      </c>
      <c r="B3024" s="36" t="str">
        <f>VLOOKUP(AllData[[#This Row],[Order]],MM[],3,FALSE)</f>
        <v>V5757321200400</v>
      </c>
      <c r="C3024" s="36">
        <f>VLOOKUP(AllData[[#This Row],[Order]],MM[],2,FALSE)</f>
        <v>241</v>
      </c>
      <c r="D3024" s="36" t="s">
        <v>78</v>
      </c>
      <c r="E3024" s="36" t="s">
        <v>69</v>
      </c>
      <c r="F3024" s="36" t="s">
        <v>70</v>
      </c>
      <c r="G3024" s="36" t="s">
        <v>79</v>
      </c>
      <c r="H3024" s="36">
        <v>20</v>
      </c>
      <c r="I3024" s="36">
        <v>20</v>
      </c>
    </row>
    <row r="3025" spans="1:9" x14ac:dyDescent="0.35">
      <c r="A3025" s="36">
        <v>1552197</v>
      </c>
      <c r="B3025" s="36" t="str">
        <f>VLOOKUP(AllData[[#This Row],[Order]],MM[],3,FALSE)</f>
        <v>V5757321200400</v>
      </c>
      <c r="C3025" s="36">
        <f>VLOOKUP(AllData[[#This Row],[Order]],MM[],2,FALSE)</f>
        <v>241</v>
      </c>
      <c r="D3025" s="36" t="s">
        <v>80</v>
      </c>
      <c r="E3025" s="36" t="s">
        <v>69</v>
      </c>
      <c r="F3025" s="36" t="s">
        <v>70</v>
      </c>
      <c r="G3025" s="36" t="s">
        <v>81</v>
      </c>
      <c r="H3025" s="36">
        <v>20</v>
      </c>
      <c r="I3025" s="36">
        <v>20</v>
      </c>
    </row>
    <row r="3026" spans="1:9" x14ac:dyDescent="0.35">
      <c r="A3026" s="36">
        <v>1552197</v>
      </c>
      <c r="B3026" s="36" t="str">
        <f>VLOOKUP(AllData[[#This Row],[Order]],MM[],3,FALSE)</f>
        <v>V5757321200400</v>
      </c>
      <c r="C3026" s="36">
        <f>VLOOKUP(AllData[[#This Row],[Order]],MM[],2,FALSE)</f>
        <v>241</v>
      </c>
      <c r="D3026" s="36" t="s">
        <v>82</v>
      </c>
      <c r="E3026" s="36" t="s">
        <v>83</v>
      </c>
      <c r="F3026" s="36" t="s">
        <v>84</v>
      </c>
      <c r="G3026" s="36" t="s">
        <v>84</v>
      </c>
      <c r="H3026" s="36">
        <v>447.60300000000001</v>
      </c>
      <c r="I3026" s="36">
        <v>450</v>
      </c>
    </row>
    <row r="3027" spans="1:9" x14ac:dyDescent="0.35">
      <c r="A3027" s="36">
        <v>1552197</v>
      </c>
      <c r="B3027" s="36" t="str">
        <f>VLOOKUP(AllData[[#This Row],[Order]],MM[],3,FALSE)</f>
        <v>V5757321200400</v>
      </c>
      <c r="C3027" s="36">
        <f>VLOOKUP(AllData[[#This Row],[Order]],MM[],2,FALSE)</f>
        <v>241</v>
      </c>
      <c r="D3027" s="36" t="s">
        <v>85</v>
      </c>
      <c r="E3027" s="36" t="s">
        <v>86</v>
      </c>
      <c r="F3027" s="36" t="s">
        <v>87</v>
      </c>
      <c r="G3027" s="36" t="s">
        <v>87</v>
      </c>
      <c r="H3027" s="36">
        <v>20</v>
      </c>
      <c r="I3027" s="36">
        <v>20</v>
      </c>
    </row>
    <row r="3028" spans="1:9" x14ac:dyDescent="0.35">
      <c r="A3028" s="36">
        <v>1552197</v>
      </c>
      <c r="B3028" s="36" t="str">
        <f>VLOOKUP(AllData[[#This Row],[Order]],MM[],3,FALSE)</f>
        <v>V5757321200400</v>
      </c>
      <c r="C3028" s="36">
        <f>VLOOKUP(AllData[[#This Row],[Order]],MM[],2,FALSE)</f>
        <v>241</v>
      </c>
      <c r="D3028" s="36" t="s">
        <v>88</v>
      </c>
      <c r="E3028" s="36" t="s">
        <v>89</v>
      </c>
      <c r="F3028" s="36" t="s">
        <v>91</v>
      </c>
      <c r="G3028" s="36" t="s">
        <v>92</v>
      </c>
      <c r="H3028" s="36"/>
      <c r="I3028" s="36">
        <v>0</v>
      </c>
    </row>
    <row r="3029" spans="1:9" x14ac:dyDescent="0.35">
      <c r="A3029" s="36">
        <v>1552197</v>
      </c>
      <c r="B3029" s="36" t="str">
        <f>VLOOKUP(AllData[[#This Row],[Order]],MM[],3,FALSE)</f>
        <v>V5757321200400</v>
      </c>
      <c r="C3029" s="36">
        <f>VLOOKUP(AllData[[#This Row],[Order]],MM[],2,FALSE)</f>
        <v>241</v>
      </c>
      <c r="D3029" s="36" t="s">
        <v>95</v>
      </c>
      <c r="E3029" s="36" t="s">
        <v>61</v>
      </c>
      <c r="F3029" s="36" t="s">
        <v>63</v>
      </c>
      <c r="G3029" s="36" t="s">
        <v>96</v>
      </c>
      <c r="H3029" s="36">
        <v>23.216999999999999</v>
      </c>
      <c r="I3029" s="36">
        <v>40</v>
      </c>
    </row>
    <row r="3030" spans="1:9" x14ac:dyDescent="0.35">
      <c r="A3030" s="36">
        <v>1552197</v>
      </c>
      <c r="B3030" s="36" t="str">
        <f>VLOOKUP(AllData[[#This Row],[Order]],MM[],3,FALSE)</f>
        <v>V5757321200400</v>
      </c>
      <c r="C3030" s="36">
        <f>VLOOKUP(AllData[[#This Row],[Order]],MM[],2,FALSE)</f>
        <v>241</v>
      </c>
      <c r="D3030" s="36" t="s">
        <v>97</v>
      </c>
      <c r="E3030" s="36" t="s">
        <v>69</v>
      </c>
      <c r="F3030" s="36" t="s">
        <v>70</v>
      </c>
      <c r="G3030" s="36" t="s">
        <v>98</v>
      </c>
      <c r="H3030" s="36">
        <v>20</v>
      </c>
      <c r="I3030" s="36">
        <v>20</v>
      </c>
    </row>
    <row r="3031" spans="1:9" x14ac:dyDescent="0.35">
      <c r="A3031" s="36">
        <v>1552197</v>
      </c>
      <c r="B3031" s="36" t="str">
        <f>VLOOKUP(AllData[[#This Row],[Order]],MM[],3,FALSE)</f>
        <v>V5757321200400</v>
      </c>
      <c r="C3031" s="36">
        <f>VLOOKUP(AllData[[#This Row],[Order]],MM[],2,FALSE)</f>
        <v>241</v>
      </c>
      <c r="D3031" s="36" t="s">
        <v>99</v>
      </c>
      <c r="E3031" s="36" t="s">
        <v>69</v>
      </c>
      <c r="F3031" s="36" t="s">
        <v>70</v>
      </c>
      <c r="G3031" s="36" t="s">
        <v>100</v>
      </c>
      <c r="H3031" s="36">
        <v>50</v>
      </c>
      <c r="I3031" s="36">
        <v>50</v>
      </c>
    </row>
    <row r="3032" spans="1:9" x14ac:dyDescent="0.35">
      <c r="A3032" s="36">
        <v>1552197</v>
      </c>
      <c r="B3032" s="36" t="str">
        <f>VLOOKUP(AllData[[#This Row],[Order]],MM[],3,FALSE)</f>
        <v>V5757321200400</v>
      </c>
      <c r="C3032" s="36">
        <f>VLOOKUP(AllData[[#This Row],[Order]],MM[],2,FALSE)</f>
        <v>241</v>
      </c>
      <c r="D3032" s="36" t="s">
        <v>104</v>
      </c>
      <c r="E3032" s="36" t="s">
        <v>102</v>
      </c>
      <c r="F3032" s="36" t="s">
        <v>100</v>
      </c>
      <c r="G3032" s="36" t="s">
        <v>106</v>
      </c>
      <c r="H3032" s="36">
        <v>10</v>
      </c>
      <c r="I3032" s="36">
        <v>10</v>
      </c>
    </row>
    <row r="3033" spans="1:9" x14ac:dyDescent="0.35">
      <c r="A3033" s="36">
        <v>1552197</v>
      </c>
      <c r="B3033" s="36" t="str">
        <f>VLOOKUP(AllData[[#This Row],[Order]],MM[],3,FALSE)</f>
        <v>V5757321200400</v>
      </c>
      <c r="C3033" s="36">
        <f>VLOOKUP(AllData[[#This Row],[Order]],MM[],2,FALSE)</f>
        <v>241</v>
      </c>
      <c r="D3033" s="36" t="s">
        <v>60</v>
      </c>
      <c r="E3033" s="36" t="s">
        <v>61</v>
      </c>
      <c r="F3033" s="36" t="s">
        <v>63</v>
      </c>
      <c r="G3033" s="36" t="s">
        <v>108</v>
      </c>
      <c r="H3033" s="36">
        <v>458.28</v>
      </c>
      <c r="I3033" s="36">
        <v>1</v>
      </c>
    </row>
    <row r="3034" spans="1:9" x14ac:dyDescent="0.35">
      <c r="A3034" s="36">
        <v>1552197</v>
      </c>
      <c r="B3034" s="36" t="str">
        <f>VLOOKUP(AllData[[#This Row],[Order]],MM[],3,FALSE)</f>
        <v>V5757321200400</v>
      </c>
      <c r="C3034" s="36">
        <f>VLOOKUP(AllData[[#This Row],[Order]],MM[],2,FALSE)</f>
        <v>241</v>
      </c>
      <c r="D3034" s="36" t="s">
        <v>82</v>
      </c>
      <c r="E3034" s="36" t="s">
        <v>83</v>
      </c>
      <c r="F3034" s="36" t="s">
        <v>84</v>
      </c>
      <c r="G3034" s="36" t="s">
        <v>110</v>
      </c>
      <c r="H3034" s="36"/>
      <c r="I3034" s="36">
        <v>5</v>
      </c>
    </row>
    <row r="3035" spans="1:9" x14ac:dyDescent="0.35">
      <c r="A3035" s="36">
        <v>1552198</v>
      </c>
      <c r="B3035" s="36" t="str">
        <f>VLOOKUP(AllData[[#This Row],[Order]],MM[],3,FALSE)</f>
        <v>V5757321200600</v>
      </c>
      <c r="C3035" s="36">
        <f>VLOOKUP(AllData[[#This Row],[Order]],MM[],2,FALSE)</f>
        <v>241</v>
      </c>
      <c r="D3035" s="36" t="s">
        <v>60</v>
      </c>
      <c r="E3035" s="36" t="s">
        <v>61</v>
      </c>
      <c r="F3035" s="36" t="s">
        <v>63</v>
      </c>
      <c r="G3035" s="36" t="s">
        <v>139</v>
      </c>
      <c r="H3035" s="36">
        <v>7.85</v>
      </c>
      <c r="I3035" s="36">
        <v>20</v>
      </c>
    </row>
    <row r="3036" spans="1:9" x14ac:dyDescent="0.35">
      <c r="A3036" s="36">
        <v>1552198</v>
      </c>
      <c r="B3036" s="36" t="str">
        <f>VLOOKUP(AllData[[#This Row],[Order]],MM[],3,FALSE)</f>
        <v>V5757321200600</v>
      </c>
      <c r="C3036" s="36">
        <f>VLOOKUP(AllData[[#This Row],[Order]],MM[],2,FALSE)</f>
        <v>241</v>
      </c>
      <c r="D3036" s="36" t="s">
        <v>68</v>
      </c>
      <c r="E3036" s="36" t="s">
        <v>69</v>
      </c>
      <c r="F3036" s="36" t="s">
        <v>70</v>
      </c>
      <c r="G3036" s="36" t="s">
        <v>71</v>
      </c>
      <c r="H3036" s="36">
        <v>30</v>
      </c>
      <c r="I3036" s="36">
        <v>30</v>
      </c>
    </row>
    <row r="3037" spans="1:9" x14ac:dyDescent="0.35">
      <c r="A3037" s="36">
        <v>1552198</v>
      </c>
      <c r="B3037" s="36" t="str">
        <f>VLOOKUP(AllData[[#This Row],[Order]],MM[],3,FALSE)</f>
        <v>V5757321200600</v>
      </c>
      <c r="C3037" s="36">
        <f>VLOOKUP(AllData[[#This Row],[Order]],MM[],2,FALSE)</f>
        <v>241</v>
      </c>
      <c r="D3037" s="36" t="s">
        <v>73</v>
      </c>
      <c r="E3037" s="36" t="s">
        <v>61</v>
      </c>
      <c r="F3037" s="36" t="s">
        <v>63</v>
      </c>
      <c r="G3037" s="36" t="s">
        <v>74</v>
      </c>
      <c r="H3037" s="36">
        <v>415.02</v>
      </c>
      <c r="I3037" s="36">
        <v>200</v>
      </c>
    </row>
    <row r="3038" spans="1:9" x14ac:dyDescent="0.35">
      <c r="A3038" s="36">
        <v>1552198</v>
      </c>
      <c r="B3038" s="36" t="str">
        <f>VLOOKUP(AllData[[#This Row],[Order]],MM[],3,FALSE)</f>
        <v>V5757321200600</v>
      </c>
      <c r="C3038" s="36">
        <f>VLOOKUP(AllData[[#This Row],[Order]],MM[],2,FALSE)</f>
        <v>241</v>
      </c>
      <c r="D3038" s="36" t="s">
        <v>75</v>
      </c>
      <c r="E3038" s="36" t="s">
        <v>61</v>
      </c>
      <c r="F3038" s="36" t="s">
        <v>63</v>
      </c>
      <c r="G3038" s="36" t="s">
        <v>76</v>
      </c>
      <c r="H3038" s="36">
        <v>1285.08</v>
      </c>
      <c r="I3038" s="36">
        <v>500</v>
      </c>
    </row>
    <row r="3039" spans="1:9" x14ac:dyDescent="0.35">
      <c r="A3039" s="36">
        <v>1552198</v>
      </c>
      <c r="B3039" s="36" t="str">
        <f>VLOOKUP(AllData[[#This Row],[Order]],MM[],3,FALSE)</f>
        <v>V5757321200600</v>
      </c>
      <c r="C3039" s="36">
        <f>VLOOKUP(AllData[[#This Row],[Order]],MM[],2,FALSE)</f>
        <v>241</v>
      </c>
      <c r="D3039" s="36" t="s">
        <v>78</v>
      </c>
      <c r="E3039" s="36" t="s">
        <v>69</v>
      </c>
      <c r="F3039" s="36" t="s">
        <v>70</v>
      </c>
      <c r="G3039" s="36" t="s">
        <v>79</v>
      </c>
      <c r="H3039" s="36">
        <v>20</v>
      </c>
      <c r="I3039" s="36">
        <v>20</v>
      </c>
    </row>
    <row r="3040" spans="1:9" x14ac:dyDescent="0.35">
      <c r="A3040" s="36">
        <v>1552198</v>
      </c>
      <c r="B3040" s="36" t="str">
        <f>VLOOKUP(AllData[[#This Row],[Order]],MM[],3,FALSE)</f>
        <v>V5757321200600</v>
      </c>
      <c r="C3040" s="36">
        <f>VLOOKUP(AllData[[#This Row],[Order]],MM[],2,FALSE)</f>
        <v>241</v>
      </c>
      <c r="D3040" s="36" t="s">
        <v>80</v>
      </c>
      <c r="E3040" s="36" t="s">
        <v>69</v>
      </c>
      <c r="F3040" s="36" t="s">
        <v>70</v>
      </c>
      <c r="G3040" s="36" t="s">
        <v>81</v>
      </c>
      <c r="H3040" s="36">
        <v>20</v>
      </c>
      <c r="I3040" s="36">
        <v>20</v>
      </c>
    </row>
    <row r="3041" spans="1:9" x14ac:dyDescent="0.35">
      <c r="A3041" s="36">
        <v>1552198</v>
      </c>
      <c r="B3041" s="36" t="str">
        <f>VLOOKUP(AllData[[#This Row],[Order]],MM[],3,FALSE)</f>
        <v>V5757321200600</v>
      </c>
      <c r="C3041" s="36">
        <f>VLOOKUP(AllData[[#This Row],[Order]],MM[],2,FALSE)</f>
        <v>241</v>
      </c>
      <c r="D3041" s="36" t="s">
        <v>82</v>
      </c>
      <c r="E3041" s="36" t="s">
        <v>83</v>
      </c>
      <c r="F3041" s="36" t="s">
        <v>84</v>
      </c>
      <c r="G3041" s="36" t="s">
        <v>84</v>
      </c>
      <c r="H3041" s="36">
        <v>475.32</v>
      </c>
      <c r="I3041" s="36">
        <v>450</v>
      </c>
    </row>
    <row r="3042" spans="1:9" x14ac:dyDescent="0.35">
      <c r="A3042" s="36">
        <v>1552198</v>
      </c>
      <c r="B3042" s="36" t="str">
        <f>VLOOKUP(AllData[[#This Row],[Order]],MM[],3,FALSE)</f>
        <v>V5757321200600</v>
      </c>
      <c r="C3042" s="36">
        <f>VLOOKUP(AllData[[#This Row],[Order]],MM[],2,FALSE)</f>
        <v>241</v>
      </c>
      <c r="D3042" s="36" t="s">
        <v>85</v>
      </c>
      <c r="E3042" s="36" t="s">
        <v>86</v>
      </c>
      <c r="F3042" s="36" t="s">
        <v>87</v>
      </c>
      <c r="G3042" s="36" t="s">
        <v>87</v>
      </c>
      <c r="H3042" s="36">
        <v>20</v>
      </c>
      <c r="I3042" s="36">
        <v>20</v>
      </c>
    </row>
    <row r="3043" spans="1:9" x14ac:dyDescent="0.35">
      <c r="A3043" s="36">
        <v>1552198</v>
      </c>
      <c r="B3043" s="36" t="str">
        <f>VLOOKUP(AllData[[#This Row],[Order]],MM[],3,FALSE)</f>
        <v>V5757321200600</v>
      </c>
      <c r="C3043" s="36">
        <f>VLOOKUP(AllData[[#This Row],[Order]],MM[],2,FALSE)</f>
        <v>241</v>
      </c>
      <c r="D3043" s="36" t="s">
        <v>88</v>
      </c>
      <c r="E3043" s="36" t="s">
        <v>89</v>
      </c>
      <c r="F3043" s="36" t="s">
        <v>91</v>
      </c>
      <c r="G3043" s="36" t="s">
        <v>92</v>
      </c>
      <c r="H3043" s="36"/>
      <c r="I3043" s="36">
        <v>0</v>
      </c>
    </row>
    <row r="3044" spans="1:9" x14ac:dyDescent="0.35">
      <c r="A3044" s="36">
        <v>1552198</v>
      </c>
      <c r="B3044" s="36" t="str">
        <f>VLOOKUP(AllData[[#This Row],[Order]],MM[],3,FALSE)</f>
        <v>V5757321200600</v>
      </c>
      <c r="C3044" s="36">
        <f>VLOOKUP(AllData[[#This Row],[Order]],MM[],2,FALSE)</f>
        <v>241</v>
      </c>
      <c r="D3044" s="36" t="s">
        <v>95</v>
      </c>
      <c r="E3044" s="36" t="s">
        <v>61</v>
      </c>
      <c r="F3044" s="36" t="s">
        <v>63</v>
      </c>
      <c r="G3044" s="36" t="s">
        <v>96</v>
      </c>
      <c r="H3044" s="36">
        <v>6.2</v>
      </c>
      <c r="I3044" s="36">
        <v>40</v>
      </c>
    </row>
    <row r="3045" spans="1:9" x14ac:dyDescent="0.35">
      <c r="A3045" s="36">
        <v>1552198</v>
      </c>
      <c r="B3045" s="36" t="str">
        <f>VLOOKUP(AllData[[#This Row],[Order]],MM[],3,FALSE)</f>
        <v>V5757321200600</v>
      </c>
      <c r="C3045" s="36">
        <f>VLOOKUP(AllData[[#This Row],[Order]],MM[],2,FALSE)</f>
        <v>241</v>
      </c>
      <c r="D3045" s="36" t="s">
        <v>97</v>
      </c>
      <c r="E3045" s="36" t="s">
        <v>69</v>
      </c>
      <c r="F3045" s="36" t="s">
        <v>70</v>
      </c>
      <c r="G3045" s="36" t="s">
        <v>98</v>
      </c>
      <c r="H3045" s="36">
        <v>20</v>
      </c>
      <c r="I3045" s="36">
        <v>20</v>
      </c>
    </row>
    <row r="3046" spans="1:9" x14ac:dyDescent="0.35">
      <c r="A3046" s="36">
        <v>1552198</v>
      </c>
      <c r="B3046" s="36" t="str">
        <f>VLOOKUP(AllData[[#This Row],[Order]],MM[],3,FALSE)</f>
        <v>V5757321200600</v>
      </c>
      <c r="C3046" s="36">
        <f>VLOOKUP(AllData[[#This Row],[Order]],MM[],2,FALSE)</f>
        <v>241</v>
      </c>
      <c r="D3046" s="36" t="s">
        <v>99</v>
      </c>
      <c r="E3046" s="36" t="s">
        <v>69</v>
      </c>
      <c r="F3046" s="36" t="s">
        <v>70</v>
      </c>
      <c r="G3046" s="36" t="s">
        <v>100</v>
      </c>
      <c r="H3046" s="36">
        <v>50</v>
      </c>
      <c r="I3046" s="36">
        <v>50</v>
      </c>
    </row>
    <row r="3047" spans="1:9" x14ac:dyDescent="0.35">
      <c r="A3047" s="36">
        <v>1552198</v>
      </c>
      <c r="B3047" s="36" t="str">
        <f>VLOOKUP(AllData[[#This Row],[Order]],MM[],3,FALSE)</f>
        <v>V5757321200600</v>
      </c>
      <c r="C3047" s="36">
        <f>VLOOKUP(AllData[[#This Row],[Order]],MM[],2,FALSE)</f>
        <v>241</v>
      </c>
      <c r="D3047" s="36" t="s">
        <v>101</v>
      </c>
      <c r="E3047" s="36" t="s">
        <v>102</v>
      </c>
      <c r="F3047" s="36" t="s">
        <v>100</v>
      </c>
      <c r="G3047" s="36" t="s">
        <v>103</v>
      </c>
      <c r="H3047" s="36">
        <v>10</v>
      </c>
      <c r="I3047" s="36">
        <v>10</v>
      </c>
    </row>
    <row r="3048" spans="1:9" x14ac:dyDescent="0.35">
      <c r="A3048" s="36">
        <v>1552198</v>
      </c>
      <c r="B3048" s="36" t="str">
        <f>VLOOKUP(AllData[[#This Row],[Order]],MM[],3,FALSE)</f>
        <v>V5757321200600</v>
      </c>
      <c r="C3048" s="36">
        <f>VLOOKUP(AllData[[#This Row],[Order]],MM[],2,FALSE)</f>
        <v>241</v>
      </c>
      <c r="D3048" s="36" t="s">
        <v>104</v>
      </c>
      <c r="E3048" s="36" t="s">
        <v>102</v>
      </c>
      <c r="F3048" s="36" t="s">
        <v>100</v>
      </c>
      <c r="G3048" s="36" t="s">
        <v>106</v>
      </c>
      <c r="H3048" s="36">
        <v>10</v>
      </c>
      <c r="I3048" s="36">
        <v>10</v>
      </c>
    </row>
    <row r="3049" spans="1:9" x14ac:dyDescent="0.35">
      <c r="A3049" s="36">
        <v>1552198</v>
      </c>
      <c r="B3049" s="36" t="str">
        <f>VLOOKUP(AllData[[#This Row],[Order]],MM[],3,FALSE)</f>
        <v>V5757321200600</v>
      </c>
      <c r="C3049" s="36">
        <f>VLOOKUP(AllData[[#This Row],[Order]],MM[],2,FALSE)</f>
        <v>241</v>
      </c>
      <c r="D3049" s="36" t="s">
        <v>60</v>
      </c>
      <c r="E3049" s="36" t="s">
        <v>61</v>
      </c>
      <c r="F3049" s="36" t="s">
        <v>63</v>
      </c>
      <c r="G3049" s="36" t="s">
        <v>108</v>
      </c>
      <c r="H3049" s="36">
        <v>559.26</v>
      </c>
      <c r="I3049" s="36">
        <v>1</v>
      </c>
    </row>
    <row r="3050" spans="1:9" x14ac:dyDescent="0.35">
      <c r="A3050" s="36">
        <v>1552198</v>
      </c>
      <c r="B3050" s="36" t="str">
        <f>VLOOKUP(AllData[[#This Row],[Order]],MM[],3,FALSE)</f>
        <v>V5757321200600</v>
      </c>
      <c r="C3050" s="36">
        <f>VLOOKUP(AllData[[#This Row],[Order]],MM[],2,FALSE)</f>
        <v>241</v>
      </c>
      <c r="D3050" s="36" t="s">
        <v>82</v>
      </c>
      <c r="E3050" s="36" t="s">
        <v>83</v>
      </c>
      <c r="F3050" s="36" t="s">
        <v>84</v>
      </c>
      <c r="G3050" s="36" t="s">
        <v>110</v>
      </c>
      <c r="H3050" s="36"/>
      <c r="I3050" s="36">
        <v>5</v>
      </c>
    </row>
    <row r="3051" spans="1:9" x14ac:dyDescent="0.35">
      <c r="A3051" s="36">
        <v>1552199</v>
      </c>
      <c r="B3051" s="36" t="str">
        <f>VLOOKUP(AllData[[#This Row],[Order]],MM[],3,FALSE)</f>
        <v>V5757341200400</v>
      </c>
      <c r="C3051" s="36">
        <f>VLOOKUP(AllData[[#This Row],[Order]],MM[],2,FALSE)</f>
        <v>241</v>
      </c>
      <c r="D3051" s="36" t="s">
        <v>60</v>
      </c>
      <c r="E3051" s="36" t="s">
        <v>61</v>
      </c>
      <c r="F3051" s="36" t="s">
        <v>63</v>
      </c>
      <c r="G3051" s="36" t="s">
        <v>64</v>
      </c>
      <c r="H3051" s="36">
        <v>8.6999999999999993</v>
      </c>
      <c r="I3051" s="36">
        <v>20</v>
      </c>
    </row>
    <row r="3052" spans="1:9" x14ac:dyDescent="0.35">
      <c r="A3052" s="36">
        <v>1552199</v>
      </c>
      <c r="B3052" s="36" t="str">
        <f>VLOOKUP(AllData[[#This Row],[Order]],MM[],3,FALSE)</f>
        <v>V5757341200400</v>
      </c>
      <c r="C3052" s="36">
        <f>VLOOKUP(AllData[[#This Row],[Order]],MM[],2,FALSE)</f>
        <v>241</v>
      </c>
      <c r="D3052" s="36" t="s">
        <v>68</v>
      </c>
      <c r="E3052" s="36" t="s">
        <v>69</v>
      </c>
      <c r="F3052" s="36" t="s">
        <v>70</v>
      </c>
      <c r="G3052" s="36" t="s">
        <v>71</v>
      </c>
      <c r="H3052" s="36">
        <v>30</v>
      </c>
      <c r="I3052" s="36">
        <v>30</v>
      </c>
    </row>
    <row r="3053" spans="1:9" x14ac:dyDescent="0.35">
      <c r="A3053" s="36">
        <v>1552199</v>
      </c>
      <c r="B3053" s="36" t="str">
        <f>VLOOKUP(AllData[[#This Row],[Order]],MM[],3,FALSE)</f>
        <v>V5757341200400</v>
      </c>
      <c r="C3053" s="36">
        <f>VLOOKUP(AllData[[#This Row],[Order]],MM[],2,FALSE)</f>
        <v>241</v>
      </c>
      <c r="D3053" s="36" t="s">
        <v>73</v>
      </c>
      <c r="E3053" s="36" t="s">
        <v>61</v>
      </c>
      <c r="F3053" s="36" t="s">
        <v>63</v>
      </c>
      <c r="G3053" s="36" t="s">
        <v>74</v>
      </c>
      <c r="H3053" s="36">
        <v>388.92</v>
      </c>
      <c r="I3053" s="36">
        <v>200</v>
      </c>
    </row>
    <row r="3054" spans="1:9" x14ac:dyDescent="0.35">
      <c r="A3054" s="36">
        <v>1552199</v>
      </c>
      <c r="B3054" s="36" t="str">
        <f>VLOOKUP(AllData[[#This Row],[Order]],MM[],3,FALSE)</f>
        <v>V5757341200400</v>
      </c>
      <c r="C3054" s="36">
        <f>VLOOKUP(AllData[[#This Row],[Order]],MM[],2,FALSE)</f>
        <v>241</v>
      </c>
      <c r="D3054" s="36" t="s">
        <v>75</v>
      </c>
      <c r="E3054" s="36" t="s">
        <v>61</v>
      </c>
      <c r="F3054" s="36" t="s">
        <v>63</v>
      </c>
      <c r="G3054" s="36" t="s">
        <v>76</v>
      </c>
      <c r="H3054" s="36">
        <v>1980.65</v>
      </c>
      <c r="I3054" s="36">
        <v>500</v>
      </c>
    </row>
    <row r="3055" spans="1:9" x14ac:dyDescent="0.35">
      <c r="A3055" s="36">
        <v>1552199</v>
      </c>
      <c r="B3055" s="36" t="str">
        <f>VLOOKUP(AllData[[#This Row],[Order]],MM[],3,FALSE)</f>
        <v>V5757341200400</v>
      </c>
      <c r="C3055" s="36">
        <f>VLOOKUP(AllData[[#This Row],[Order]],MM[],2,FALSE)</f>
        <v>241</v>
      </c>
      <c r="D3055" s="36" t="s">
        <v>78</v>
      </c>
      <c r="E3055" s="36" t="s">
        <v>69</v>
      </c>
      <c r="F3055" s="36" t="s">
        <v>70</v>
      </c>
      <c r="G3055" s="36" t="s">
        <v>79</v>
      </c>
      <c r="H3055" s="36">
        <v>20</v>
      </c>
      <c r="I3055" s="36">
        <v>20</v>
      </c>
    </row>
    <row r="3056" spans="1:9" x14ac:dyDescent="0.35">
      <c r="A3056" s="36">
        <v>1552199</v>
      </c>
      <c r="B3056" s="36" t="str">
        <f>VLOOKUP(AllData[[#This Row],[Order]],MM[],3,FALSE)</f>
        <v>V5757341200400</v>
      </c>
      <c r="C3056" s="36">
        <f>VLOOKUP(AllData[[#This Row],[Order]],MM[],2,FALSE)</f>
        <v>241</v>
      </c>
      <c r="D3056" s="36" t="s">
        <v>80</v>
      </c>
      <c r="E3056" s="36" t="s">
        <v>69</v>
      </c>
      <c r="F3056" s="36" t="s">
        <v>70</v>
      </c>
      <c r="G3056" s="36" t="s">
        <v>81</v>
      </c>
      <c r="H3056" s="36">
        <v>20</v>
      </c>
      <c r="I3056" s="36">
        <v>20</v>
      </c>
    </row>
    <row r="3057" spans="1:9" x14ac:dyDescent="0.35">
      <c r="A3057" s="36">
        <v>1552199</v>
      </c>
      <c r="B3057" s="36" t="str">
        <f>VLOOKUP(AllData[[#This Row],[Order]],MM[],3,FALSE)</f>
        <v>V5757341200400</v>
      </c>
      <c r="C3057" s="36">
        <f>VLOOKUP(AllData[[#This Row],[Order]],MM[],2,FALSE)</f>
        <v>241</v>
      </c>
      <c r="D3057" s="36" t="s">
        <v>82</v>
      </c>
      <c r="E3057" s="36" t="s">
        <v>83</v>
      </c>
      <c r="F3057" s="36" t="s">
        <v>84</v>
      </c>
      <c r="G3057" s="36" t="s">
        <v>84</v>
      </c>
      <c r="H3057" s="36">
        <v>452.7</v>
      </c>
      <c r="I3057" s="36">
        <v>450</v>
      </c>
    </row>
    <row r="3058" spans="1:9" x14ac:dyDescent="0.35">
      <c r="A3058" s="36">
        <v>1552199</v>
      </c>
      <c r="B3058" s="36" t="str">
        <f>VLOOKUP(AllData[[#This Row],[Order]],MM[],3,FALSE)</f>
        <v>V5757341200400</v>
      </c>
      <c r="C3058" s="36">
        <f>VLOOKUP(AllData[[#This Row],[Order]],MM[],2,FALSE)</f>
        <v>241</v>
      </c>
      <c r="D3058" s="36" t="s">
        <v>85</v>
      </c>
      <c r="E3058" s="36" t="s">
        <v>86</v>
      </c>
      <c r="F3058" s="36" t="s">
        <v>87</v>
      </c>
      <c r="G3058" s="36" t="s">
        <v>87</v>
      </c>
      <c r="H3058" s="36">
        <v>20</v>
      </c>
      <c r="I3058" s="36">
        <v>20</v>
      </c>
    </row>
    <row r="3059" spans="1:9" x14ac:dyDescent="0.35">
      <c r="A3059" s="36">
        <v>1552199</v>
      </c>
      <c r="B3059" s="36" t="str">
        <f>VLOOKUP(AllData[[#This Row],[Order]],MM[],3,FALSE)</f>
        <v>V5757341200400</v>
      </c>
      <c r="C3059" s="36">
        <f>VLOOKUP(AllData[[#This Row],[Order]],MM[],2,FALSE)</f>
        <v>241</v>
      </c>
      <c r="D3059" s="36" t="s">
        <v>88</v>
      </c>
      <c r="E3059" s="36" t="s">
        <v>89</v>
      </c>
      <c r="F3059" s="36" t="s">
        <v>91</v>
      </c>
      <c r="G3059" s="36" t="s">
        <v>92</v>
      </c>
      <c r="H3059" s="36"/>
      <c r="I3059" s="36">
        <v>0</v>
      </c>
    </row>
    <row r="3060" spans="1:9" x14ac:dyDescent="0.35">
      <c r="A3060" s="36">
        <v>1552199</v>
      </c>
      <c r="B3060" s="36" t="str">
        <f>VLOOKUP(AllData[[#This Row],[Order]],MM[],3,FALSE)</f>
        <v>V5757341200400</v>
      </c>
      <c r="C3060" s="36">
        <f>VLOOKUP(AllData[[#This Row],[Order]],MM[],2,FALSE)</f>
        <v>241</v>
      </c>
      <c r="D3060" s="36" t="s">
        <v>95</v>
      </c>
      <c r="E3060" s="36" t="s">
        <v>61</v>
      </c>
      <c r="F3060" s="36" t="s">
        <v>63</v>
      </c>
      <c r="G3060" s="36" t="s">
        <v>96</v>
      </c>
      <c r="H3060" s="36">
        <v>22.983000000000001</v>
      </c>
      <c r="I3060" s="36">
        <v>40</v>
      </c>
    </row>
    <row r="3061" spans="1:9" x14ac:dyDescent="0.35">
      <c r="A3061" s="36">
        <v>1552199</v>
      </c>
      <c r="B3061" s="36" t="str">
        <f>VLOOKUP(AllData[[#This Row],[Order]],MM[],3,FALSE)</f>
        <v>V5757341200400</v>
      </c>
      <c r="C3061" s="36">
        <f>VLOOKUP(AllData[[#This Row],[Order]],MM[],2,FALSE)</f>
        <v>241</v>
      </c>
      <c r="D3061" s="36" t="s">
        <v>97</v>
      </c>
      <c r="E3061" s="36" t="s">
        <v>69</v>
      </c>
      <c r="F3061" s="36" t="s">
        <v>70</v>
      </c>
      <c r="G3061" s="36" t="s">
        <v>98</v>
      </c>
      <c r="H3061" s="36">
        <v>20</v>
      </c>
      <c r="I3061" s="36">
        <v>20</v>
      </c>
    </row>
    <row r="3062" spans="1:9" x14ac:dyDescent="0.35">
      <c r="A3062" s="36">
        <v>1552199</v>
      </c>
      <c r="B3062" s="36" t="str">
        <f>VLOOKUP(AllData[[#This Row],[Order]],MM[],3,FALSE)</f>
        <v>V5757341200400</v>
      </c>
      <c r="C3062" s="36">
        <f>VLOOKUP(AllData[[#This Row],[Order]],MM[],2,FALSE)</f>
        <v>241</v>
      </c>
      <c r="D3062" s="36" t="s">
        <v>99</v>
      </c>
      <c r="E3062" s="36" t="s">
        <v>69</v>
      </c>
      <c r="F3062" s="36" t="s">
        <v>70</v>
      </c>
      <c r="G3062" s="36" t="s">
        <v>100</v>
      </c>
      <c r="H3062" s="36">
        <v>50</v>
      </c>
      <c r="I3062" s="36">
        <v>50</v>
      </c>
    </row>
    <row r="3063" spans="1:9" x14ac:dyDescent="0.35">
      <c r="A3063" s="36">
        <v>1552199</v>
      </c>
      <c r="B3063" s="36" t="str">
        <f>VLOOKUP(AllData[[#This Row],[Order]],MM[],3,FALSE)</f>
        <v>V5757341200400</v>
      </c>
      <c r="C3063" s="36">
        <f>VLOOKUP(AllData[[#This Row],[Order]],MM[],2,FALSE)</f>
        <v>241</v>
      </c>
      <c r="D3063" s="36" t="s">
        <v>101</v>
      </c>
      <c r="E3063" s="36" t="s">
        <v>102</v>
      </c>
      <c r="F3063" s="36" t="s">
        <v>100</v>
      </c>
      <c r="G3063" s="36" t="s">
        <v>103</v>
      </c>
      <c r="H3063" s="36">
        <v>10</v>
      </c>
      <c r="I3063" s="36">
        <v>10</v>
      </c>
    </row>
    <row r="3064" spans="1:9" x14ac:dyDescent="0.35">
      <c r="A3064" s="36">
        <v>1552199</v>
      </c>
      <c r="B3064" s="36" t="str">
        <f>VLOOKUP(AllData[[#This Row],[Order]],MM[],3,FALSE)</f>
        <v>V5757341200400</v>
      </c>
      <c r="C3064" s="36">
        <f>VLOOKUP(AllData[[#This Row],[Order]],MM[],2,FALSE)</f>
        <v>241</v>
      </c>
      <c r="D3064" s="36" t="s">
        <v>104</v>
      </c>
      <c r="E3064" s="36" t="s">
        <v>102</v>
      </c>
      <c r="F3064" s="36" t="s">
        <v>100</v>
      </c>
      <c r="G3064" s="36" t="s">
        <v>106</v>
      </c>
      <c r="H3064" s="36">
        <v>10</v>
      </c>
      <c r="I3064" s="36">
        <v>10</v>
      </c>
    </row>
    <row r="3065" spans="1:9" x14ac:dyDescent="0.35">
      <c r="A3065" s="36">
        <v>1552199</v>
      </c>
      <c r="B3065" s="36" t="str">
        <f>VLOOKUP(AllData[[#This Row],[Order]],MM[],3,FALSE)</f>
        <v>V5757341200400</v>
      </c>
      <c r="C3065" s="36">
        <f>VLOOKUP(AllData[[#This Row],[Order]],MM[],2,FALSE)</f>
        <v>241</v>
      </c>
      <c r="D3065" s="36" t="s">
        <v>60</v>
      </c>
      <c r="E3065" s="36" t="s">
        <v>61</v>
      </c>
      <c r="F3065" s="36" t="s">
        <v>63</v>
      </c>
      <c r="G3065" s="36" t="s">
        <v>108</v>
      </c>
      <c r="H3065" s="36">
        <v>820.8599999999999</v>
      </c>
      <c r="I3065" s="36">
        <v>1</v>
      </c>
    </row>
    <row r="3066" spans="1:9" x14ac:dyDescent="0.35">
      <c r="A3066" s="36">
        <v>1552199</v>
      </c>
      <c r="B3066" s="36" t="str">
        <f>VLOOKUP(AllData[[#This Row],[Order]],MM[],3,FALSE)</f>
        <v>V5757341200400</v>
      </c>
      <c r="C3066" s="36">
        <f>VLOOKUP(AllData[[#This Row],[Order]],MM[],2,FALSE)</f>
        <v>241</v>
      </c>
      <c r="D3066" s="36" t="s">
        <v>82</v>
      </c>
      <c r="E3066" s="36" t="s">
        <v>83</v>
      </c>
      <c r="F3066" s="36" t="s">
        <v>84</v>
      </c>
      <c r="G3066" s="36" t="s">
        <v>110</v>
      </c>
      <c r="H3066" s="36"/>
      <c r="I3066" s="36">
        <v>5</v>
      </c>
    </row>
    <row r="3067" spans="1:9" x14ac:dyDescent="0.35">
      <c r="A3067" s="36">
        <v>1552240</v>
      </c>
      <c r="B3067" s="36" t="str">
        <f>VLOOKUP(AllData[[#This Row],[Order]],MM[],3,FALSE)</f>
        <v>V5757341200600</v>
      </c>
      <c r="C3067" s="36">
        <f>VLOOKUP(AllData[[#This Row],[Order]],MM[],2,FALSE)</f>
        <v>241</v>
      </c>
      <c r="D3067" s="36" t="s">
        <v>60</v>
      </c>
      <c r="E3067" s="36" t="s">
        <v>61</v>
      </c>
      <c r="F3067" s="36" t="s">
        <v>63</v>
      </c>
      <c r="G3067" s="36" t="s">
        <v>64</v>
      </c>
      <c r="H3067" s="36">
        <v>7.85</v>
      </c>
      <c r="I3067" s="36">
        <v>20</v>
      </c>
    </row>
    <row r="3068" spans="1:9" x14ac:dyDescent="0.35">
      <c r="A3068" s="36">
        <v>1552240</v>
      </c>
      <c r="B3068" s="36" t="str">
        <f>VLOOKUP(AllData[[#This Row],[Order]],MM[],3,FALSE)</f>
        <v>V5757341200600</v>
      </c>
      <c r="C3068" s="36">
        <f>VLOOKUP(AllData[[#This Row],[Order]],MM[],2,FALSE)</f>
        <v>241</v>
      </c>
      <c r="D3068" s="36" t="s">
        <v>68</v>
      </c>
      <c r="E3068" s="36" t="s">
        <v>69</v>
      </c>
      <c r="F3068" s="36" t="s">
        <v>70</v>
      </c>
      <c r="G3068" s="36" t="s">
        <v>71</v>
      </c>
      <c r="H3068" s="36">
        <v>30</v>
      </c>
      <c r="I3068" s="36">
        <v>30</v>
      </c>
    </row>
    <row r="3069" spans="1:9" x14ac:dyDescent="0.35">
      <c r="A3069" s="36">
        <v>1552240</v>
      </c>
      <c r="B3069" s="36" t="str">
        <f>VLOOKUP(AllData[[#This Row],[Order]],MM[],3,FALSE)</f>
        <v>V5757341200600</v>
      </c>
      <c r="C3069" s="36">
        <f>VLOOKUP(AllData[[#This Row],[Order]],MM[],2,FALSE)</f>
        <v>241</v>
      </c>
      <c r="D3069" s="36" t="s">
        <v>73</v>
      </c>
      <c r="E3069" s="36" t="s">
        <v>61</v>
      </c>
      <c r="F3069" s="36" t="s">
        <v>63</v>
      </c>
      <c r="G3069" s="36" t="s">
        <v>74</v>
      </c>
      <c r="H3069" s="36">
        <v>310.08</v>
      </c>
      <c r="I3069" s="36">
        <v>200</v>
      </c>
    </row>
    <row r="3070" spans="1:9" x14ac:dyDescent="0.35">
      <c r="A3070" s="36">
        <v>1552240</v>
      </c>
      <c r="B3070" s="36" t="str">
        <f>VLOOKUP(AllData[[#This Row],[Order]],MM[],3,FALSE)</f>
        <v>V5757341200600</v>
      </c>
      <c r="C3070" s="36">
        <f>VLOOKUP(AllData[[#This Row],[Order]],MM[],2,FALSE)</f>
        <v>241</v>
      </c>
      <c r="D3070" s="36" t="s">
        <v>75</v>
      </c>
      <c r="E3070" s="36" t="s">
        <v>61</v>
      </c>
      <c r="F3070" s="36" t="s">
        <v>63</v>
      </c>
      <c r="G3070" s="36" t="s">
        <v>76</v>
      </c>
      <c r="H3070" s="36">
        <v>44.95</v>
      </c>
      <c r="I3070" s="36">
        <v>500</v>
      </c>
    </row>
    <row r="3071" spans="1:9" x14ac:dyDescent="0.35">
      <c r="A3071" s="36">
        <v>1552240</v>
      </c>
      <c r="B3071" s="36" t="str">
        <f>VLOOKUP(AllData[[#This Row],[Order]],MM[],3,FALSE)</f>
        <v>V5757341200600</v>
      </c>
      <c r="C3071" s="36">
        <f>VLOOKUP(AllData[[#This Row],[Order]],MM[],2,FALSE)</f>
        <v>241</v>
      </c>
      <c r="D3071" s="36" t="s">
        <v>78</v>
      </c>
      <c r="E3071" s="36" t="s">
        <v>69</v>
      </c>
      <c r="F3071" s="36" t="s">
        <v>70</v>
      </c>
      <c r="G3071" s="36" t="s">
        <v>79</v>
      </c>
      <c r="H3071" s="36">
        <v>20</v>
      </c>
      <c r="I3071" s="36">
        <v>20</v>
      </c>
    </row>
    <row r="3072" spans="1:9" x14ac:dyDescent="0.35">
      <c r="A3072" s="36">
        <v>1552240</v>
      </c>
      <c r="B3072" s="36" t="str">
        <f>VLOOKUP(AllData[[#This Row],[Order]],MM[],3,FALSE)</f>
        <v>V5757341200600</v>
      </c>
      <c r="C3072" s="36">
        <f>VLOOKUP(AllData[[#This Row],[Order]],MM[],2,FALSE)</f>
        <v>241</v>
      </c>
      <c r="D3072" s="36" t="s">
        <v>80</v>
      </c>
      <c r="E3072" s="36" t="s">
        <v>69</v>
      </c>
      <c r="F3072" s="36" t="s">
        <v>70</v>
      </c>
      <c r="G3072" s="36" t="s">
        <v>81</v>
      </c>
      <c r="H3072" s="36">
        <v>20</v>
      </c>
      <c r="I3072" s="36">
        <v>20</v>
      </c>
    </row>
    <row r="3073" spans="1:9" x14ac:dyDescent="0.35">
      <c r="A3073" s="36">
        <v>1552240</v>
      </c>
      <c r="B3073" s="36" t="str">
        <f>VLOOKUP(AllData[[#This Row],[Order]],MM[],3,FALSE)</f>
        <v>V5757341200600</v>
      </c>
      <c r="C3073" s="36">
        <f>VLOOKUP(AllData[[#This Row],[Order]],MM[],2,FALSE)</f>
        <v>241</v>
      </c>
      <c r="D3073" s="36" t="s">
        <v>82</v>
      </c>
      <c r="E3073" s="36" t="s">
        <v>83</v>
      </c>
      <c r="F3073" s="36" t="s">
        <v>84</v>
      </c>
      <c r="G3073" s="36" t="s">
        <v>84</v>
      </c>
      <c r="H3073" s="36">
        <v>337.50299999999999</v>
      </c>
      <c r="I3073" s="36">
        <v>450</v>
      </c>
    </row>
    <row r="3074" spans="1:9" x14ac:dyDescent="0.35">
      <c r="A3074" s="36">
        <v>1552240</v>
      </c>
      <c r="B3074" s="36" t="str">
        <f>VLOOKUP(AllData[[#This Row],[Order]],MM[],3,FALSE)</f>
        <v>V5757341200600</v>
      </c>
      <c r="C3074" s="36">
        <f>VLOOKUP(AllData[[#This Row],[Order]],MM[],2,FALSE)</f>
        <v>241</v>
      </c>
      <c r="D3074" s="36" t="s">
        <v>85</v>
      </c>
      <c r="E3074" s="36" t="s">
        <v>86</v>
      </c>
      <c r="F3074" s="36" t="s">
        <v>87</v>
      </c>
      <c r="G3074" s="36" t="s">
        <v>87</v>
      </c>
      <c r="H3074" s="36">
        <v>20</v>
      </c>
      <c r="I3074" s="36">
        <v>20</v>
      </c>
    </row>
    <row r="3075" spans="1:9" x14ac:dyDescent="0.35">
      <c r="A3075" s="36">
        <v>1552240</v>
      </c>
      <c r="B3075" s="36" t="str">
        <f>VLOOKUP(AllData[[#This Row],[Order]],MM[],3,FALSE)</f>
        <v>V5757341200600</v>
      </c>
      <c r="C3075" s="36">
        <f>VLOOKUP(AllData[[#This Row],[Order]],MM[],2,FALSE)</f>
        <v>241</v>
      </c>
      <c r="D3075" s="36" t="s">
        <v>88</v>
      </c>
      <c r="E3075" s="36" t="s">
        <v>89</v>
      </c>
      <c r="F3075" s="36" t="s">
        <v>91</v>
      </c>
      <c r="G3075" s="36" t="s">
        <v>92</v>
      </c>
      <c r="H3075" s="36"/>
      <c r="I3075" s="36">
        <v>0</v>
      </c>
    </row>
    <row r="3076" spans="1:9" x14ac:dyDescent="0.35">
      <c r="A3076" s="36">
        <v>1552240</v>
      </c>
      <c r="B3076" s="36" t="str">
        <f>VLOOKUP(AllData[[#This Row],[Order]],MM[],3,FALSE)</f>
        <v>V5757341200600</v>
      </c>
      <c r="C3076" s="36">
        <f>VLOOKUP(AllData[[#This Row],[Order]],MM[],2,FALSE)</f>
        <v>241</v>
      </c>
      <c r="D3076" s="36" t="s">
        <v>95</v>
      </c>
      <c r="E3076" s="36" t="s">
        <v>61</v>
      </c>
      <c r="F3076" s="36" t="s">
        <v>63</v>
      </c>
      <c r="G3076" s="36" t="s">
        <v>96</v>
      </c>
      <c r="H3076" s="36">
        <v>6.2</v>
      </c>
      <c r="I3076" s="36">
        <v>40</v>
      </c>
    </row>
    <row r="3077" spans="1:9" x14ac:dyDescent="0.35">
      <c r="A3077" s="36">
        <v>1552240</v>
      </c>
      <c r="B3077" s="36" t="str">
        <f>VLOOKUP(AllData[[#This Row],[Order]],MM[],3,FALSE)</f>
        <v>V5757341200600</v>
      </c>
      <c r="C3077" s="36">
        <f>VLOOKUP(AllData[[#This Row],[Order]],MM[],2,FALSE)</f>
        <v>241</v>
      </c>
      <c r="D3077" s="36" t="s">
        <v>97</v>
      </c>
      <c r="E3077" s="36" t="s">
        <v>69</v>
      </c>
      <c r="F3077" s="36" t="s">
        <v>70</v>
      </c>
      <c r="G3077" s="36" t="s">
        <v>98</v>
      </c>
      <c r="H3077" s="36">
        <v>20</v>
      </c>
      <c r="I3077" s="36">
        <v>20</v>
      </c>
    </row>
    <row r="3078" spans="1:9" x14ac:dyDescent="0.35">
      <c r="A3078" s="36">
        <v>1552240</v>
      </c>
      <c r="B3078" s="36" t="str">
        <f>VLOOKUP(AllData[[#This Row],[Order]],MM[],3,FALSE)</f>
        <v>V5757341200600</v>
      </c>
      <c r="C3078" s="36">
        <f>VLOOKUP(AllData[[#This Row],[Order]],MM[],2,FALSE)</f>
        <v>241</v>
      </c>
      <c r="D3078" s="36" t="s">
        <v>99</v>
      </c>
      <c r="E3078" s="36" t="s">
        <v>69</v>
      </c>
      <c r="F3078" s="36" t="s">
        <v>70</v>
      </c>
      <c r="G3078" s="36" t="s">
        <v>100</v>
      </c>
      <c r="H3078" s="36">
        <v>50</v>
      </c>
      <c r="I3078" s="36">
        <v>50</v>
      </c>
    </row>
    <row r="3079" spans="1:9" x14ac:dyDescent="0.35">
      <c r="A3079" s="36">
        <v>1552240</v>
      </c>
      <c r="B3079" s="36" t="str">
        <f>VLOOKUP(AllData[[#This Row],[Order]],MM[],3,FALSE)</f>
        <v>V5757341200600</v>
      </c>
      <c r="C3079" s="36">
        <f>VLOOKUP(AllData[[#This Row],[Order]],MM[],2,FALSE)</f>
        <v>241</v>
      </c>
      <c r="D3079" s="36" t="s">
        <v>101</v>
      </c>
      <c r="E3079" s="36" t="s">
        <v>102</v>
      </c>
      <c r="F3079" s="36" t="s">
        <v>100</v>
      </c>
      <c r="G3079" s="36" t="s">
        <v>103</v>
      </c>
      <c r="H3079" s="36">
        <v>10</v>
      </c>
      <c r="I3079" s="36">
        <v>10</v>
      </c>
    </row>
    <row r="3080" spans="1:9" x14ac:dyDescent="0.35">
      <c r="A3080" s="36">
        <v>1552240</v>
      </c>
      <c r="B3080" s="36" t="str">
        <f>VLOOKUP(AllData[[#This Row],[Order]],MM[],3,FALSE)</f>
        <v>V5757341200600</v>
      </c>
      <c r="C3080" s="36">
        <f>VLOOKUP(AllData[[#This Row],[Order]],MM[],2,FALSE)</f>
        <v>241</v>
      </c>
      <c r="D3080" s="36" t="s">
        <v>104</v>
      </c>
      <c r="E3080" s="36" t="s">
        <v>102</v>
      </c>
      <c r="F3080" s="36" t="s">
        <v>100</v>
      </c>
      <c r="G3080" s="36" t="s">
        <v>106</v>
      </c>
      <c r="H3080" s="36">
        <v>10</v>
      </c>
      <c r="I3080" s="36">
        <v>10</v>
      </c>
    </row>
    <row r="3081" spans="1:9" x14ac:dyDescent="0.35">
      <c r="A3081" s="36">
        <v>1552240</v>
      </c>
      <c r="B3081" s="36" t="str">
        <f>VLOOKUP(AllData[[#This Row],[Order]],MM[],3,FALSE)</f>
        <v>V5757341200600</v>
      </c>
      <c r="C3081" s="36">
        <f>VLOOKUP(AllData[[#This Row],[Order]],MM[],2,FALSE)</f>
        <v>241</v>
      </c>
      <c r="D3081" s="36" t="s">
        <v>60</v>
      </c>
      <c r="E3081" s="36" t="s">
        <v>61</v>
      </c>
      <c r="F3081" s="36" t="s">
        <v>63</v>
      </c>
      <c r="G3081" s="36" t="s">
        <v>108</v>
      </c>
      <c r="H3081" s="36">
        <v>931.56</v>
      </c>
      <c r="I3081" s="36">
        <v>1</v>
      </c>
    </row>
    <row r="3082" spans="1:9" x14ac:dyDescent="0.35">
      <c r="A3082" s="36">
        <v>1552240</v>
      </c>
      <c r="B3082" s="36" t="str">
        <f>VLOOKUP(AllData[[#This Row],[Order]],MM[],3,FALSE)</f>
        <v>V5757341200600</v>
      </c>
      <c r="C3082" s="36">
        <f>VLOOKUP(AllData[[#This Row],[Order]],MM[],2,FALSE)</f>
        <v>241</v>
      </c>
      <c r="D3082" s="36" t="s">
        <v>82</v>
      </c>
      <c r="E3082" s="36" t="s">
        <v>83</v>
      </c>
      <c r="F3082" s="36" t="s">
        <v>84</v>
      </c>
      <c r="G3082" s="36" t="s">
        <v>110</v>
      </c>
      <c r="H3082" s="36"/>
      <c r="I3082" s="36">
        <v>5</v>
      </c>
    </row>
    <row r="3083" spans="1:9" x14ac:dyDescent="0.35">
      <c r="A3083" s="36">
        <v>1552241</v>
      </c>
      <c r="B3083" s="36" t="str">
        <f>VLOOKUP(AllData[[#This Row],[Order]],MM[],3,FALSE)</f>
        <v>V5757301200200Q</v>
      </c>
      <c r="C3083" s="36">
        <f>VLOOKUP(AllData[[#This Row],[Order]],MM[],2,FALSE)</f>
        <v>244</v>
      </c>
      <c r="D3083" s="36" t="s">
        <v>60</v>
      </c>
      <c r="E3083" s="36" t="s">
        <v>61</v>
      </c>
      <c r="F3083" s="36" t="s">
        <v>63</v>
      </c>
      <c r="G3083" s="36" t="s">
        <v>64</v>
      </c>
      <c r="H3083" s="36">
        <v>6.7329999999999997</v>
      </c>
      <c r="I3083" s="36">
        <v>20</v>
      </c>
    </row>
    <row r="3084" spans="1:9" x14ac:dyDescent="0.35">
      <c r="A3084" s="36">
        <v>1552241</v>
      </c>
      <c r="B3084" s="36" t="str">
        <f>VLOOKUP(AllData[[#This Row],[Order]],MM[],3,FALSE)</f>
        <v>V5757301200200Q</v>
      </c>
      <c r="C3084" s="36">
        <f>VLOOKUP(AllData[[#This Row],[Order]],MM[],2,FALSE)</f>
        <v>244</v>
      </c>
      <c r="D3084" s="36" t="s">
        <v>68</v>
      </c>
      <c r="E3084" s="36" t="s">
        <v>69</v>
      </c>
      <c r="F3084" s="36" t="s">
        <v>70</v>
      </c>
      <c r="G3084" s="36" t="s">
        <v>71</v>
      </c>
      <c r="H3084" s="36">
        <v>30</v>
      </c>
      <c r="I3084" s="36">
        <v>30</v>
      </c>
    </row>
    <row r="3085" spans="1:9" x14ac:dyDescent="0.35">
      <c r="A3085" s="36">
        <v>1552241</v>
      </c>
      <c r="B3085" s="36" t="str">
        <f>VLOOKUP(AllData[[#This Row],[Order]],MM[],3,FALSE)</f>
        <v>V5757301200200Q</v>
      </c>
      <c r="C3085" s="36">
        <f>VLOOKUP(AllData[[#This Row],[Order]],MM[],2,FALSE)</f>
        <v>244</v>
      </c>
      <c r="D3085" s="36" t="s">
        <v>73</v>
      </c>
      <c r="E3085" s="36" t="s">
        <v>61</v>
      </c>
      <c r="F3085" s="36" t="s">
        <v>63</v>
      </c>
      <c r="G3085" s="36" t="s">
        <v>74</v>
      </c>
      <c r="H3085" s="36">
        <v>68.460000000000008</v>
      </c>
      <c r="I3085" s="36">
        <v>200</v>
      </c>
    </row>
    <row r="3086" spans="1:9" x14ac:dyDescent="0.35">
      <c r="A3086" s="36">
        <v>1552241</v>
      </c>
      <c r="B3086" s="36" t="str">
        <f>VLOOKUP(AllData[[#This Row],[Order]],MM[],3,FALSE)</f>
        <v>V5757301200200Q</v>
      </c>
      <c r="C3086" s="36">
        <f>VLOOKUP(AllData[[#This Row],[Order]],MM[],2,FALSE)</f>
        <v>244</v>
      </c>
      <c r="D3086" s="36" t="s">
        <v>75</v>
      </c>
      <c r="E3086" s="36" t="s">
        <v>61</v>
      </c>
      <c r="F3086" s="36" t="s">
        <v>63</v>
      </c>
      <c r="G3086" s="36" t="s">
        <v>76</v>
      </c>
      <c r="H3086" s="36">
        <v>1506.8400000000001</v>
      </c>
      <c r="I3086" s="36">
        <v>500</v>
      </c>
    </row>
    <row r="3087" spans="1:9" x14ac:dyDescent="0.35">
      <c r="A3087" s="36">
        <v>1552241</v>
      </c>
      <c r="B3087" s="36" t="str">
        <f>VLOOKUP(AllData[[#This Row],[Order]],MM[],3,FALSE)</f>
        <v>V5757301200200Q</v>
      </c>
      <c r="C3087" s="36">
        <f>VLOOKUP(AllData[[#This Row],[Order]],MM[],2,FALSE)</f>
        <v>244</v>
      </c>
      <c r="D3087" s="36" t="s">
        <v>78</v>
      </c>
      <c r="E3087" s="36" t="s">
        <v>69</v>
      </c>
      <c r="F3087" s="36" t="s">
        <v>70</v>
      </c>
      <c r="G3087" s="36" t="s">
        <v>79</v>
      </c>
      <c r="H3087" s="36">
        <v>20</v>
      </c>
      <c r="I3087" s="36">
        <v>20</v>
      </c>
    </row>
    <row r="3088" spans="1:9" x14ac:dyDescent="0.35">
      <c r="A3088" s="36">
        <v>1552241</v>
      </c>
      <c r="B3088" s="36" t="str">
        <f>VLOOKUP(AllData[[#This Row],[Order]],MM[],3,FALSE)</f>
        <v>V5757301200200Q</v>
      </c>
      <c r="C3088" s="36">
        <f>VLOOKUP(AllData[[#This Row],[Order]],MM[],2,FALSE)</f>
        <v>244</v>
      </c>
      <c r="D3088" s="36" t="s">
        <v>80</v>
      </c>
      <c r="E3088" s="36" t="s">
        <v>69</v>
      </c>
      <c r="F3088" s="36" t="s">
        <v>70</v>
      </c>
      <c r="G3088" s="36" t="s">
        <v>81</v>
      </c>
      <c r="H3088" s="36">
        <v>20</v>
      </c>
      <c r="I3088" s="36">
        <v>20</v>
      </c>
    </row>
    <row r="3089" spans="1:9" x14ac:dyDescent="0.35">
      <c r="A3089" s="36">
        <v>1552241</v>
      </c>
      <c r="B3089" s="36" t="str">
        <f>VLOOKUP(AllData[[#This Row],[Order]],MM[],3,FALSE)</f>
        <v>V5757301200200Q</v>
      </c>
      <c r="C3089" s="36">
        <f>VLOOKUP(AllData[[#This Row],[Order]],MM[],2,FALSE)</f>
        <v>244</v>
      </c>
      <c r="D3089" s="36" t="s">
        <v>82</v>
      </c>
      <c r="E3089" s="36" t="s">
        <v>83</v>
      </c>
      <c r="F3089" s="36" t="s">
        <v>84</v>
      </c>
      <c r="G3089" s="36" t="s">
        <v>84</v>
      </c>
      <c r="H3089" s="36">
        <v>368.52000000000004</v>
      </c>
      <c r="I3089" s="36">
        <v>450</v>
      </c>
    </row>
    <row r="3090" spans="1:9" x14ac:dyDescent="0.35">
      <c r="A3090" s="36">
        <v>1552241</v>
      </c>
      <c r="B3090" s="36" t="str">
        <f>VLOOKUP(AllData[[#This Row],[Order]],MM[],3,FALSE)</f>
        <v>V5757301200200Q</v>
      </c>
      <c r="C3090" s="36">
        <f>VLOOKUP(AllData[[#This Row],[Order]],MM[],2,FALSE)</f>
        <v>244</v>
      </c>
      <c r="D3090" s="36" t="s">
        <v>85</v>
      </c>
      <c r="E3090" s="36" t="s">
        <v>86</v>
      </c>
      <c r="F3090" s="36" t="s">
        <v>87</v>
      </c>
      <c r="G3090" s="36" t="s">
        <v>87</v>
      </c>
      <c r="H3090" s="36">
        <v>20</v>
      </c>
      <c r="I3090" s="36">
        <v>20</v>
      </c>
    </row>
    <row r="3091" spans="1:9" x14ac:dyDescent="0.35">
      <c r="A3091" s="36">
        <v>1552241</v>
      </c>
      <c r="B3091" s="36" t="str">
        <f>VLOOKUP(AllData[[#This Row],[Order]],MM[],3,FALSE)</f>
        <v>V5757301200200Q</v>
      </c>
      <c r="C3091" s="36">
        <f>VLOOKUP(AllData[[#This Row],[Order]],MM[],2,FALSE)</f>
        <v>244</v>
      </c>
      <c r="D3091" s="36" t="s">
        <v>88</v>
      </c>
      <c r="E3091" s="36" t="s">
        <v>89</v>
      </c>
      <c r="F3091" s="36" t="s">
        <v>91</v>
      </c>
      <c r="G3091" s="36" t="s">
        <v>92</v>
      </c>
      <c r="H3091" s="36"/>
      <c r="I3091" s="36">
        <v>0</v>
      </c>
    </row>
    <row r="3092" spans="1:9" x14ac:dyDescent="0.35">
      <c r="A3092" s="36">
        <v>1552241</v>
      </c>
      <c r="B3092" s="36" t="str">
        <f>VLOOKUP(AllData[[#This Row],[Order]],MM[],3,FALSE)</f>
        <v>V5757301200200Q</v>
      </c>
      <c r="C3092" s="36">
        <f>VLOOKUP(AllData[[#This Row],[Order]],MM[],2,FALSE)</f>
        <v>244</v>
      </c>
      <c r="D3092" s="36" t="s">
        <v>95</v>
      </c>
      <c r="E3092" s="36" t="s">
        <v>61</v>
      </c>
      <c r="F3092" s="36" t="s">
        <v>63</v>
      </c>
      <c r="G3092" s="36" t="s">
        <v>96</v>
      </c>
      <c r="H3092" s="36">
        <v>23.132999999999999</v>
      </c>
      <c r="I3092" s="36">
        <v>40</v>
      </c>
    </row>
    <row r="3093" spans="1:9" x14ac:dyDescent="0.35">
      <c r="A3093" s="36">
        <v>1552241</v>
      </c>
      <c r="B3093" s="36" t="str">
        <f>VLOOKUP(AllData[[#This Row],[Order]],MM[],3,FALSE)</f>
        <v>V5757301200200Q</v>
      </c>
      <c r="C3093" s="36">
        <f>VLOOKUP(AllData[[#This Row],[Order]],MM[],2,FALSE)</f>
        <v>244</v>
      </c>
      <c r="D3093" s="36" t="s">
        <v>97</v>
      </c>
      <c r="E3093" s="36" t="s">
        <v>69</v>
      </c>
      <c r="F3093" s="36" t="s">
        <v>70</v>
      </c>
      <c r="G3093" s="36" t="s">
        <v>98</v>
      </c>
      <c r="H3093" s="36">
        <v>20</v>
      </c>
      <c r="I3093" s="36">
        <v>20</v>
      </c>
    </row>
    <row r="3094" spans="1:9" x14ac:dyDescent="0.35">
      <c r="A3094" s="36">
        <v>1552241</v>
      </c>
      <c r="B3094" s="36" t="str">
        <f>VLOOKUP(AllData[[#This Row],[Order]],MM[],3,FALSE)</f>
        <v>V5757301200200Q</v>
      </c>
      <c r="C3094" s="36">
        <f>VLOOKUP(AllData[[#This Row],[Order]],MM[],2,FALSE)</f>
        <v>244</v>
      </c>
      <c r="D3094" s="36" t="s">
        <v>99</v>
      </c>
      <c r="E3094" s="36" t="s">
        <v>69</v>
      </c>
      <c r="F3094" s="36" t="s">
        <v>70</v>
      </c>
      <c r="G3094" s="36" t="s">
        <v>100</v>
      </c>
      <c r="H3094" s="36">
        <v>50</v>
      </c>
      <c r="I3094" s="36">
        <v>50</v>
      </c>
    </row>
    <row r="3095" spans="1:9" x14ac:dyDescent="0.35">
      <c r="A3095" s="36">
        <v>1552241</v>
      </c>
      <c r="B3095" s="36" t="str">
        <f>VLOOKUP(AllData[[#This Row],[Order]],MM[],3,FALSE)</f>
        <v>V5757301200200Q</v>
      </c>
      <c r="C3095" s="36">
        <f>VLOOKUP(AllData[[#This Row],[Order]],MM[],2,FALSE)</f>
        <v>244</v>
      </c>
      <c r="D3095" s="36" t="s">
        <v>101</v>
      </c>
      <c r="E3095" s="36" t="s">
        <v>102</v>
      </c>
      <c r="F3095" s="36" t="s">
        <v>100</v>
      </c>
      <c r="G3095" s="36" t="s">
        <v>103</v>
      </c>
      <c r="H3095" s="36">
        <v>10</v>
      </c>
      <c r="I3095" s="36">
        <v>10</v>
      </c>
    </row>
    <row r="3096" spans="1:9" x14ac:dyDescent="0.35">
      <c r="A3096" s="36">
        <v>1552241</v>
      </c>
      <c r="B3096" s="36" t="str">
        <f>VLOOKUP(AllData[[#This Row],[Order]],MM[],3,FALSE)</f>
        <v>V5757301200200Q</v>
      </c>
      <c r="C3096" s="36">
        <f>VLOOKUP(AllData[[#This Row],[Order]],MM[],2,FALSE)</f>
        <v>244</v>
      </c>
      <c r="D3096" s="36" t="s">
        <v>104</v>
      </c>
      <c r="E3096" s="36" t="s">
        <v>102</v>
      </c>
      <c r="F3096" s="36" t="s">
        <v>100</v>
      </c>
      <c r="G3096" s="36" t="s">
        <v>106</v>
      </c>
      <c r="H3096" s="36">
        <v>10</v>
      </c>
      <c r="I3096" s="36">
        <v>10</v>
      </c>
    </row>
    <row r="3097" spans="1:9" x14ac:dyDescent="0.35">
      <c r="A3097" s="36">
        <v>1552241</v>
      </c>
      <c r="B3097" s="36" t="str">
        <f>VLOOKUP(AllData[[#This Row],[Order]],MM[],3,FALSE)</f>
        <v>V5757301200200Q</v>
      </c>
      <c r="C3097" s="36">
        <f>VLOOKUP(AllData[[#This Row],[Order]],MM[],2,FALSE)</f>
        <v>244</v>
      </c>
      <c r="D3097" s="36" t="s">
        <v>60</v>
      </c>
      <c r="E3097" s="36" t="s">
        <v>61</v>
      </c>
      <c r="F3097" s="36" t="s">
        <v>63</v>
      </c>
      <c r="G3097" s="36" t="s">
        <v>108</v>
      </c>
      <c r="H3097" s="36"/>
      <c r="I3097" s="36">
        <v>1</v>
      </c>
    </row>
    <row r="3098" spans="1:9" x14ac:dyDescent="0.35">
      <c r="A3098" s="36">
        <v>1552241</v>
      </c>
      <c r="B3098" s="36" t="str">
        <f>VLOOKUP(AllData[[#This Row],[Order]],MM[],3,FALSE)</f>
        <v>V5757301200200Q</v>
      </c>
      <c r="C3098" s="36">
        <f>VLOOKUP(AllData[[#This Row],[Order]],MM[],2,FALSE)</f>
        <v>244</v>
      </c>
      <c r="D3098" s="36" t="s">
        <v>82</v>
      </c>
      <c r="E3098" s="36" t="s">
        <v>83</v>
      </c>
      <c r="F3098" s="36" t="s">
        <v>84</v>
      </c>
      <c r="G3098" s="36" t="s">
        <v>110</v>
      </c>
      <c r="H3098" s="36"/>
      <c r="I3098" s="36">
        <v>5</v>
      </c>
    </row>
    <row r="3099" spans="1:9" x14ac:dyDescent="0.35">
      <c r="A3099" s="36">
        <v>1552242</v>
      </c>
      <c r="B3099" s="36" t="str">
        <f>VLOOKUP(AllData[[#This Row],[Order]],MM[],3,FALSE)</f>
        <v>V5757301200200R</v>
      </c>
      <c r="C3099" s="36">
        <f>VLOOKUP(AllData[[#This Row],[Order]],MM[],2,FALSE)</f>
        <v>242</v>
      </c>
      <c r="D3099" s="36" t="s">
        <v>60</v>
      </c>
      <c r="E3099" s="36" t="s">
        <v>61</v>
      </c>
      <c r="F3099" s="36" t="s">
        <v>63</v>
      </c>
      <c r="G3099" s="36" t="s">
        <v>64</v>
      </c>
      <c r="H3099" s="36">
        <v>14.617000000000001</v>
      </c>
      <c r="I3099" s="36">
        <v>20</v>
      </c>
    </row>
    <row r="3100" spans="1:9" x14ac:dyDescent="0.35">
      <c r="A3100" s="36">
        <v>1552242</v>
      </c>
      <c r="B3100" s="36" t="str">
        <f>VLOOKUP(AllData[[#This Row],[Order]],MM[],3,FALSE)</f>
        <v>V5757301200200R</v>
      </c>
      <c r="C3100" s="36">
        <f>VLOOKUP(AllData[[#This Row],[Order]],MM[],2,FALSE)</f>
        <v>242</v>
      </c>
      <c r="D3100" s="36" t="s">
        <v>68</v>
      </c>
      <c r="E3100" s="36" t="s">
        <v>69</v>
      </c>
      <c r="F3100" s="36" t="s">
        <v>70</v>
      </c>
      <c r="G3100" s="36" t="s">
        <v>71</v>
      </c>
      <c r="H3100" s="36">
        <v>30</v>
      </c>
      <c r="I3100" s="36">
        <v>30</v>
      </c>
    </row>
    <row r="3101" spans="1:9" x14ac:dyDescent="0.35">
      <c r="A3101" s="36">
        <v>1552242</v>
      </c>
      <c r="B3101" s="36" t="str">
        <f>VLOOKUP(AllData[[#This Row],[Order]],MM[],3,FALSE)</f>
        <v>V5757301200200R</v>
      </c>
      <c r="C3101" s="36">
        <f>VLOOKUP(AllData[[#This Row],[Order]],MM[],2,FALSE)</f>
        <v>242</v>
      </c>
      <c r="D3101" s="36" t="s">
        <v>73</v>
      </c>
      <c r="E3101" s="36" t="s">
        <v>61</v>
      </c>
      <c r="F3101" s="36" t="s">
        <v>63</v>
      </c>
      <c r="G3101" s="36" t="s">
        <v>74</v>
      </c>
      <c r="H3101" s="36">
        <v>111.3</v>
      </c>
      <c r="I3101" s="36">
        <v>200</v>
      </c>
    </row>
    <row r="3102" spans="1:9" x14ac:dyDescent="0.35">
      <c r="A3102" s="36">
        <v>1552242</v>
      </c>
      <c r="B3102" s="36" t="str">
        <f>VLOOKUP(AllData[[#This Row],[Order]],MM[],3,FALSE)</f>
        <v>V5757301200200R</v>
      </c>
      <c r="C3102" s="36">
        <f>VLOOKUP(AllData[[#This Row],[Order]],MM[],2,FALSE)</f>
        <v>242</v>
      </c>
      <c r="D3102" s="36" t="s">
        <v>75</v>
      </c>
      <c r="E3102" s="36" t="s">
        <v>61</v>
      </c>
      <c r="F3102" s="36" t="s">
        <v>63</v>
      </c>
      <c r="G3102" s="36" t="s">
        <v>76</v>
      </c>
      <c r="H3102" s="36">
        <v>1414.92</v>
      </c>
      <c r="I3102" s="36">
        <v>500</v>
      </c>
    </row>
    <row r="3103" spans="1:9" x14ac:dyDescent="0.35">
      <c r="A3103" s="36">
        <v>1552242</v>
      </c>
      <c r="B3103" s="36" t="str">
        <f>VLOOKUP(AllData[[#This Row],[Order]],MM[],3,FALSE)</f>
        <v>V5757301200200R</v>
      </c>
      <c r="C3103" s="36">
        <f>VLOOKUP(AllData[[#This Row],[Order]],MM[],2,FALSE)</f>
        <v>242</v>
      </c>
      <c r="D3103" s="36" t="s">
        <v>78</v>
      </c>
      <c r="E3103" s="36" t="s">
        <v>69</v>
      </c>
      <c r="F3103" s="36" t="s">
        <v>70</v>
      </c>
      <c r="G3103" s="36" t="s">
        <v>79</v>
      </c>
      <c r="H3103" s="36">
        <v>20</v>
      </c>
      <c r="I3103" s="36">
        <v>20</v>
      </c>
    </row>
    <row r="3104" spans="1:9" x14ac:dyDescent="0.35">
      <c r="A3104" s="36">
        <v>1552242</v>
      </c>
      <c r="B3104" s="36" t="str">
        <f>VLOOKUP(AllData[[#This Row],[Order]],MM[],3,FALSE)</f>
        <v>V5757301200200R</v>
      </c>
      <c r="C3104" s="36">
        <f>VLOOKUP(AllData[[#This Row],[Order]],MM[],2,FALSE)</f>
        <v>242</v>
      </c>
      <c r="D3104" s="36" t="s">
        <v>80</v>
      </c>
      <c r="E3104" s="36" t="s">
        <v>69</v>
      </c>
      <c r="F3104" s="36" t="s">
        <v>70</v>
      </c>
      <c r="G3104" s="36" t="s">
        <v>81</v>
      </c>
      <c r="H3104" s="36">
        <v>20</v>
      </c>
      <c r="I3104" s="36">
        <v>20</v>
      </c>
    </row>
    <row r="3105" spans="1:9" x14ac:dyDescent="0.35">
      <c r="A3105" s="36">
        <v>1552242</v>
      </c>
      <c r="B3105" s="36" t="str">
        <f>VLOOKUP(AllData[[#This Row],[Order]],MM[],3,FALSE)</f>
        <v>V5757301200200R</v>
      </c>
      <c r="C3105" s="36">
        <f>VLOOKUP(AllData[[#This Row],[Order]],MM[],2,FALSE)</f>
        <v>242</v>
      </c>
      <c r="D3105" s="36" t="s">
        <v>82</v>
      </c>
      <c r="E3105" s="36" t="s">
        <v>83</v>
      </c>
      <c r="F3105" s="36" t="s">
        <v>84</v>
      </c>
      <c r="G3105" s="36" t="s">
        <v>84</v>
      </c>
      <c r="H3105" s="36">
        <v>417.06</v>
      </c>
      <c r="I3105" s="36">
        <v>450</v>
      </c>
    </row>
    <row r="3106" spans="1:9" x14ac:dyDescent="0.35">
      <c r="A3106" s="36">
        <v>1552242</v>
      </c>
      <c r="B3106" s="36" t="str">
        <f>VLOOKUP(AllData[[#This Row],[Order]],MM[],3,FALSE)</f>
        <v>V5757301200200R</v>
      </c>
      <c r="C3106" s="36">
        <f>VLOOKUP(AllData[[#This Row],[Order]],MM[],2,FALSE)</f>
        <v>242</v>
      </c>
      <c r="D3106" s="36" t="s">
        <v>85</v>
      </c>
      <c r="E3106" s="36" t="s">
        <v>86</v>
      </c>
      <c r="F3106" s="36" t="s">
        <v>87</v>
      </c>
      <c r="G3106" s="36" t="s">
        <v>87</v>
      </c>
      <c r="H3106" s="36">
        <v>20</v>
      </c>
      <c r="I3106" s="36">
        <v>20</v>
      </c>
    </row>
    <row r="3107" spans="1:9" x14ac:dyDescent="0.35">
      <c r="A3107" s="36">
        <v>1552242</v>
      </c>
      <c r="B3107" s="36" t="str">
        <f>VLOOKUP(AllData[[#This Row],[Order]],MM[],3,FALSE)</f>
        <v>V5757301200200R</v>
      </c>
      <c r="C3107" s="36">
        <f>VLOOKUP(AllData[[#This Row],[Order]],MM[],2,FALSE)</f>
        <v>242</v>
      </c>
      <c r="D3107" s="36" t="s">
        <v>88</v>
      </c>
      <c r="E3107" s="36" t="s">
        <v>89</v>
      </c>
      <c r="F3107" s="36" t="s">
        <v>91</v>
      </c>
      <c r="G3107" s="36" t="s">
        <v>92</v>
      </c>
      <c r="H3107" s="36"/>
      <c r="I3107" s="36">
        <v>0</v>
      </c>
    </row>
    <row r="3108" spans="1:9" x14ac:dyDescent="0.35">
      <c r="A3108" s="36">
        <v>1552242</v>
      </c>
      <c r="B3108" s="36" t="str">
        <f>VLOOKUP(AllData[[#This Row],[Order]],MM[],3,FALSE)</f>
        <v>V5757301200200R</v>
      </c>
      <c r="C3108" s="36">
        <f>VLOOKUP(AllData[[#This Row],[Order]],MM[],2,FALSE)</f>
        <v>242</v>
      </c>
      <c r="D3108" s="36" t="s">
        <v>95</v>
      </c>
      <c r="E3108" s="36" t="s">
        <v>61</v>
      </c>
      <c r="F3108" s="36" t="s">
        <v>63</v>
      </c>
      <c r="G3108" s="36" t="s">
        <v>96</v>
      </c>
      <c r="H3108" s="36">
        <v>25.233000000000001</v>
      </c>
      <c r="I3108" s="36">
        <v>40</v>
      </c>
    </row>
    <row r="3109" spans="1:9" x14ac:dyDescent="0.35">
      <c r="A3109" s="36">
        <v>1552242</v>
      </c>
      <c r="B3109" s="36" t="str">
        <f>VLOOKUP(AllData[[#This Row],[Order]],MM[],3,FALSE)</f>
        <v>V5757301200200R</v>
      </c>
      <c r="C3109" s="36">
        <f>VLOOKUP(AllData[[#This Row],[Order]],MM[],2,FALSE)</f>
        <v>242</v>
      </c>
      <c r="D3109" s="36" t="s">
        <v>97</v>
      </c>
      <c r="E3109" s="36" t="s">
        <v>69</v>
      </c>
      <c r="F3109" s="36" t="s">
        <v>70</v>
      </c>
      <c r="G3109" s="36" t="s">
        <v>98</v>
      </c>
      <c r="H3109" s="36">
        <v>20</v>
      </c>
      <c r="I3109" s="36">
        <v>20</v>
      </c>
    </row>
    <row r="3110" spans="1:9" x14ac:dyDescent="0.35">
      <c r="A3110" s="36">
        <v>1552242</v>
      </c>
      <c r="B3110" s="36" t="str">
        <f>VLOOKUP(AllData[[#This Row],[Order]],MM[],3,FALSE)</f>
        <v>V5757301200200R</v>
      </c>
      <c r="C3110" s="36">
        <f>VLOOKUP(AllData[[#This Row],[Order]],MM[],2,FALSE)</f>
        <v>242</v>
      </c>
      <c r="D3110" s="36" t="s">
        <v>99</v>
      </c>
      <c r="E3110" s="36" t="s">
        <v>69</v>
      </c>
      <c r="F3110" s="36" t="s">
        <v>70</v>
      </c>
      <c r="G3110" s="36" t="s">
        <v>100</v>
      </c>
      <c r="H3110" s="36">
        <v>50</v>
      </c>
      <c r="I3110" s="36">
        <v>50</v>
      </c>
    </row>
    <row r="3111" spans="1:9" x14ac:dyDescent="0.35">
      <c r="A3111" s="36">
        <v>1552242</v>
      </c>
      <c r="B3111" s="36" t="str">
        <f>VLOOKUP(AllData[[#This Row],[Order]],MM[],3,FALSE)</f>
        <v>V5757301200200R</v>
      </c>
      <c r="C3111" s="36">
        <f>VLOOKUP(AllData[[#This Row],[Order]],MM[],2,FALSE)</f>
        <v>242</v>
      </c>
      <c r="D3111" s="36" t="s">
        <v>101</v>
      </c>
      <c r="E3111" s="36" t="s">
        <v>102</v>
      </c>
      <c r="F3111" s="36" t="s">
        <v>100</v>
      </c>
      <c r="G3111" s="36" t="s">
        <v>103</v>
      </c>
      <c r="H3111" s="36">
        <v>10</v>
      </c>
      <c r="I3111" s="36">
        <v>10</v>
      </c>
    </row>
    <row r="3112" spans="1:9" x14ac:dyDescent="0.35">
      <c r="A3112" s="36">
        <v>1552242</v>
      </c>
      <c r="B3112" s="36" t="str">
        <f>VLOOKUP(AllData[[#This Row],[Order]],MM[],3,FALSE)</f>
        <v>V5757301200200R</v>
      </c>
      <c r="C3112" s="36">
        <f>VLOOKUP(AllData[[#This Row],[Order]],MM[],2,FALSE)</f>
        <v>242</v>
      </c>
      <c r="D3112" s="36" t="s">
        <v>104</v>
      </c>
      <c r="E3112" s="36" t="s">
        <v>102</v>
      </c>
      <c r="F3112" s="36" t="s">
        <v>100</v>
      </c>
      <c r="G3112" s="36" t="s">
        <v>106</v>
      </c>
      <c r="H3112" s="36">
        <v>10</v>
      </c>
      <c r="I3112" s="36">
        <v>10</v>
      </c>
    </row>
    <row r="3113" spans="1:9" x14ac:dyDescent="0.35">
      <c r="A3113" s="36">
        <v>1552242</v>
      </c>
      <c r="B3113" s="36" t="str">
        <f>VLOOKUP(AllData[[#This Row],[Order]],MM[],3,FALSE)</f>
        <v>V5757301200200R</v>
      </c>
      <c r="C3113" s="36">
        <f>VLOOKUP(AllData[[#This Row],[Order]],MM[],2,FALSE)</f>
        <v>242</v>
      </c>
      <c r="D3113" s="36" t="s">
        <v>60</v>
      </c>
      <c r="E3113" s="36" t="s">
        <v>61</v>
      </c>
      <c r="F3113" s="36" t="s">
        <v>63</v>
      </c>
      <c r="G3113" s="36" t="s">
        <v>108</v>
      </c>
      <c r="H3113" s="36">
        <v>1150.9199999999998</v>
      </c>
      <c r="I3113" s="36">
        <v>1</v>
      </c>
    </row>
    <row r="3114" spans="1:9" x14ac:dyDescent="0.35">
      <c r="A3114" s="36">
        <v>1552242</v>
      </c>
      <c r="B3114" s="36" t="str">
        <f>VLOOKUP(AllData[[#This Row],[Order]],MM[],3,FALSE)</f>
        <v>V5757301200200R</v>
      </c>
      <c r="C3114" s="36">
        <f>VLOOKUP(AllData[[#This Row],[Order]],MM[],2,FALSE)</f>
        <v>242</v>
      </c>
      <c r="D3114" s="36" t="s">
        <v>82</v>
      </c>
      <c r="E3114" s="36" t="s">
        <v>83</v>
      </c>
      <c r="F3114" s="36" t="s">
        <v>84</v>
      </c>
      <c r="G3114" s="36" t="s">
        <v>110</v>
      </c>
      <c r="H3114" s="36"/>
      <c r="I3114" s="36">
        <v>5</v>
      </c>
    </row>
    <row r="3115" spans="1:9" x14ac:dyDescent="0.35">
      <c r="A3115" s="36">
        <v>1552243</v>
      </c>
      <c r="B3115" s="36" t="str">
        <f>VLOOKUP(AllData[[#This Row],[Order]],MM[],3,FALSE)</f>
        <v>V5757321200400</v>
      </c>
      <c r="C3115" s="36">
        <f>VLOOKUP(AllData[[#This Row],[Order]],MM[],2,FALSE)</f>
        <v>242</v>
      </c>
      <c r="D3115" s="36" t="s">
        <v>60</v>
      </c>
      <c r="E3115" s="36" t="s">
        <v>61</v>
      </c>
      <c r="F3115" s="36" t="s">
        <v>63</v>
      </c>
      <c r="G3115" s="36" t="s">
        <v>64</v>
      </c>
      <c r="H3115" s="36">
        <v>6.7329999999999997</v>
      </c>
      <c r="I3115" s="36">
        <v>20</v>
      </c>
    </row>
    <row r="3116" spans="1:9" x14ac:dyDescent="0.35">
      <c r="A3116" s="36">
        <v>1552243</v>
      </c>
      <c r="B3116" s="36" t="str">
        <f>VLOOKUP(AllData[[#This Row],[Order]],MM[],3,FALSE)</f>
        <v>V5757321200400</v>
      </c>
      <c r="C3116" s="36">
        <f>VLOOKUP(AllData[[#This Row],[Order]],MM[],2,FALSE)</f>
        <v>242</v>
      </c>
      <c r="D3116" s="36" t="s">
        <v>68</v>
      </c>
      <c r="E3116" s="36" t="s">
        <v>69</v>
      </c>
      <c r="F3116" s="36" t="s">
        <v>70</v>
      </c>
      <c r="G3116" s="36" t="s">
        <v>71</v>
      </c>
      <c r="H3116" s="36">
        <v>30</v>
      </c>
      <c r="I3116" s="36">
        <v>30</v>
      </c>
    </row>
    <row r="3117" spans="1:9" x14ac:dyDescent="0.35">
      <c r="A3117" s="36">
        <v>1552243</v>
      </c>
      <c r="B3117" s="36" t="str">
        <f>VLOOKUP(AllData[[#This Row],[Order]],MM[],3,FALSE)</f>
        <v>V5757321200400</v>
      </c>
      <c r="C3117" s="36">
        <f>VLOOKUP(AllData[[#This Row],[Order]],MM[],2,FALSE)</f>
        <v>242</v>
      </c>
      <c r="D3117" s="36" t="s">
        <v>73</v>
      </c>
      <c r="E3117" s="36" t="s">
        <v>61</v>
      </c>
      <c r="F3117" s="36" t="s">
        <v>63</v>
      </c>
      <c r="G3117" s="36" t="s">
        <v>74</v>
      </c>
      <c r="H3117" s="36">
        <v>224.57999999999998</v>
      </c>
      <c r="I3117" s="36">
        <v>200</v>
      </c>
    </row>
    <row r="3118" spans="1:9" x14ac:dyDescent="0.35">
      <c r="A3118" s="36">
        <v>1552243</v>
      </c>
      <c r="B3118" s="36" t="str">
        <f>VLOOKUP(AllData[[#This Row],[Order]],MM[],3,FALSE)</f>
        <v>V5757321200400</v>
      </c>
      <c r="C3118" s="36">
        <f>VLOOKUP(AllData[[#This Row],[Order]],MM[],2,FALSE)</f>
        <v>242</v>
      </c>
      <c r="D3118" s="36" t="s">
        <v>75</v>
      </c>
      <c r="E3118" s="36" t="s">
        <v>61</v>
      </c>
      <c r="F3118" s="36" t="s">
        <v>63</v>
      </c>
      <c r="G3118" s="36" t="s">
        <v>76</v>
      </c>
      <c r="H3118" s="36">
        <v>1555.7439999999999</v>
      </c>
      <c r="I3118" s="36">
        <v>500</v>
      </c>
    </row>
    <row r="3119" spans="1:9" x14ac:dyDescent="0.35">
      <c r="A3119" s="36">
        <v>1552243</v>
      </c>
      <c r="B3119" s="36" t="str">
        <f>VLOOKUP(AllData[[#This Row],[Order]],MM[],3,FALSE)</f>
        <v>V5757321200400</v>
      </c>
      <c r="C3119" s="36">
        <f>VLOOKUP(AllData[[#This Row],[Order]],MM[],2,FALSE)</f>
        <v>242</v>
      </c>
      <c r="D3119" s="36" t="s">
        <v>78</v>
      </c>
      <c r="E3119" s="36" t="s">
        <v>69</v>
      </c>
      <c r="F3119" s="36" t="s">
        <v>70</v>
      </c>
      <c r="G3119" s="36" t="s">
        <v>79</v>
      </c>
      <c r="H3119" s="36">
        <v>20</v>
      </c>
      <c r="I3119" s="36">
        <v>20</v>
      </c>
    </row>
    <row r="3120" spans="1:9" x14ac:dyDescent="0.35">
      <c r="A3120" s="36">
        <v>1552243</v>
      </c>
      <c r="B3120" s="36" t="str">
        <f>VLOOKUP(AllData[[#This Row],[Order]],MM[],3,FALSE)</f>
        <v>V5757321200400</v>
      </c>
      <c r="C3120" s="36">
        <f>VLOOKUP(AllData[[#This Row],[Order]],MM[],2,FALSE)</f>
        <v>242</v>
      </c>
      <c r="D3120" s="36" t="s">
        <v>80</v>
      </c>
      <c r="E3120" s="36" t="s">
        <v>69</v>
      </c>
      <c r="F3120" s="36" t="s">
        <v>70</v>
      </c>
      <c r="G3120" s="36" t="s">
        <v>81</v>
      </c>
      <c r="H3120" s="36">
        <v>20</v>
      </c>
      <c r="I3120" s="36">
        <v>20</v>
      </c>
    </row>
    <row r="3121" spans="1:9" x14ac:dyDescent="0.35">
      <c r="A3121" s="36">
        <v>1552243</v>
      </c>
      <c r="B3121" s="36" t="str">
        <f>VLOOKUP(AllData[[#This Row],[Order]],MM[],3,FALSE)</f>
        <v>V5757321200400</v>
      </c>
      <c r="C3121" s="36">
        <f>VLOOKUP(AllData[[#This Row],[Order]],MM[],2,FALSE)</f>
        <v>242</v>
      </c>
      <c r="D3121" s="36" t="s">
        <v>82</v>
      </c>
      <c r="E3121" s="36" t="s">
        <v>83</v>
      </c>
      <c r="F3121" s="36" t="s">
        <v>84</v>
      </c>
      <c r="G3121" s="36" t="s">
        <v>84</v>
      </c>
      <c r="H3121" s="36">
        <v>351.72</v>
      </c>
      <c r="I3121" s="36">
        <v>450</v>
      </c>
    </row>
    <row r="3122" spans="1:9" x14ac:dyDescent="0.35">
      <c r="A3122" s="36">
        <v>1552243</v>
      </c>
      <c r="B3122" s="36" t="str">
        <f>VLOOKUP(AllData[[#This Row],[Order]],MM[],3,FALSE)</f>
        <v>V5757321200400</v>
      </c>
      <c r="C3122" s="36">
        <f>VLOOKUP(AllData[[#This Row],[Order]],MM[],2,FALSE)</f>
        <v>242</v>
      </c>
      <c r="D3122" s="36" t="s">
        <v>85</v>
      </c>
      <c r="E3122" s="36" t="s">
        <v>86</v>
      </c>
      <c r="F3122" s="36" t="s">
        <v>87</v>
      </c>
      <c r="G3122" s="36" t="s">
        <v>87</v>
      </c>
      <c r="H3122" s="36">
        <v>20</v>
      </c>
      <c r="I3122" s="36">
        <v>20</v>
      </c>
    </row>
    <row r="3123" spans="1:9" x14ac:dyDescent="0.35">
      <c r="A3123" s="36">
        <v>1552243</v>
      </c>
      <c r="B3123" s="36" t="str">
        <f>VLOOKUP(AllData[[#This Row],[Order]],MM[],3,FALSE)</f>
        <v>V5757321200400</v>
      </c>
      <c r="C3123" s="36">
        <f>VLOOKUP(AllData[[#This Row],[Order]],MM[],2,FALSE)</f>
        <v>242</v>
      </c>
      <c r="D3123" s="36" t="s">
        <v>88</v>
      </c>
      <c r="E3123" s="36" t="s">
        <v>89</v>
      </c>
      <c r="F3123" s="36" t="s">
        <v>91</v>
      </c>
      <c r="G3123" s="36" t="s">
        <v>92</v>
      </c>
      <c r="H3123" s="36"/>
      <c r="I3123" s="36">
        <v>0</v>
      </c>
    </row>
    <row r="3124" spans="1:9" x14ac:dyDescent="0.35">
      <c r="A3124" s="36">
        <v>1552243</v>
      </c>
      <c r="B3124" s="36" t="str">
        <f>VLOOKUP(AllData[[#This Row],[Order]],MM[],3,FALSE)</f>
        <v>V5757321200400</v>
      </c>
      <c r="C3124" s="36">
        <f>VLOOKUP(AllData[[#This Row],[Order]],MM[],2,FALSE)</f>
        <v>242</v>
      </c>
      <c r="D3124" s="36" t="s">
        <v>95</v>
      </c>
      <c r="E3124" s="36" t="s">
        <v>61</v>
      </c>
      <c r="F3124" s="36" t="s">
        <v>63</v>
      </c>
      <c r="G3124" s="36" t="s">
        <v>96</v>
      </c>
      <c r="H3124" s="36">
        <v>117.30000000000001</v>
      </c>
      <c r="I3124" s="36">
        <v>40</v>
      </c>
    </row>
    <row r="3125" spans="1:9" x14ac:dyDescent="0.35">
      <c r="A3125" s="36">
        <v>1552243</v>
      </c>
      <c r="B3125" s="36" t="str">
        <f>VLOOKUP(AllData[[#This Row],[Order]],MM[],3,FALSE)</f>
        <v>V5757321200400</v>
      </c>
      <c r="C3125" s="36">
        <f>VLOOKUP(AllData[[#This Row],[Order]],MM[],2,FALSE)</f>
        <v>242</v>
      </c>
      <c r="D3125" s="36" t="s">
        <v>97</v>
      </c>
      <c r="E3125" s="36" t="s">
        <v>69</v>
      </c>
      <c r="F3125" s="36" t="s">
        <v>70</v>
      </c>
      <c r="G3125" s="36" t="s">
        <v>98</v>
      </c>
      <c r="H3125" s="36">
        <v>20</v>
      </c>
      <c r="I3125" s="36">
        <v>20</v>
      </c>
    </row>
    <row r="3126" spans="1:9" x14ac:dyDescent="0.35">
      <c r="A3126" s="36">
        <v>1552243</v>
      </c>
      <c r="B3126" s="36" t="str">
        <f>VLOOKUP(AllData[[#This Row],[Order]],MM[],3,FALSE)</f>
        <v>V5757321200400</v>
      </c>
      <c r="C3126" s="36">
        <f>VLOOKUP(AllData[[#This Row],[Order]],MM[],2,FALSE)</f>
        <v>242</v>
      </c>
      <c r="D3126" s="36" t="s">
        <v>99</v>
      </c>
      <c r="E3126" s="36" t="s">
        <v>69</v>
      </c>
      <c r="F3126" s="36" t="s">
        <v>70</v>
      </c>
      <c r="G3126" s="36" t="s">
        <v>100</v>
      </c>
      <c r="H3126" s="36">
        <v>50</v>
      </c>
      <c r="I3126" s="36">
        <v>50</v>
      </c>
    </row>
    <row r="3127" spans="1:9" x14ac:dyDescent="0.35">
      <c r="A3127" s="36">
        <v>1552243</v>
      </c>
      <c r="B3127" s="36" t="str">
        <f>VLOOKUP(AllData[[#This Row],[Order]],MM[],3,FALSE)</f>
        <v>V5757321200400</v>
      </c>
      <c r="C3127" s="36">
        <f>VLOOKUP(AllData[[#This Row],[Order]],MM[],2,FALSE)</f>
        <v>242</v>
      </c>
      <c r="D3127" s="36" t="s">
        <v>104</v>
      </c>
      <c r="E3127" s="36" t="s">
        <v>102</v>
      </c>
      <c r="F3127" s="36" t="s">
        <v>100</v>
      </c>
      <c r="G3127" s="36" t="s">
        <v>106</v>
      </c>
      <c r="H3127" s="36">
        <v>10</v>
      </c>
      <c r="I3127" s="36">
        <v>10</v>
      </c>
    </row>
    <row r="3128" spans="1:9" x14ac:dyDescent="0.35">
      <c r="A3128" s="36">
        <v>1552243</v>
      </c>
      <c r="B3128" s="36" t="str">
        <f>VLOOKUP(AllData[[#This Row],[Order]],MM[],3,FALSE)</f>
        <v>V5757321200400</v>
      </c>
      <c r="C3128" s="36">
        <f>VLOOKUP(AllData[[#This Row],[Order]],MM[],2,FALSE)</f>
        <v>242</v>
      </c>
      <c r="D3128" s="36" t="s">
        <v>60</v>
      </c>
      <c r="E3128" s="36" t="s">
        <v>61</v>
      </c>
      <c r="F3128" s="36" t="s">
        <v>63</v>
      </c>
      <c r="G3128" s="36" t="s">
        <v>108</v>
      </c>
      <c r="H3128" s="36">
        <v>232.14000000000001</v>
      </c>
      <c r="I3128" s="36">
        <v>1</v>
      </c>
    </row>
    <row r="3129" spans="1:9" x14ac:dyDescent="0.35">
      <c r="A3129" s="36">
        <v>1552243</v>
      </c>
      <c r="B3129" s="36" t="str">
        <f>VLOOKUP(AllData[[#This Row],[Order]],MM[],3,FALSE)</f>
        <v>V5757321200400</v>
      </c>
      <c r="C3129" s="36">
        <f>VLOOKUP(AllData[[#This Row],[Order]],MM[],2,FALSE)</f>
        <v>242</v>
      </c>
      <c r="D3129" s="36" t="s">
        <v>82</v>
      </c>
      <c r="E3129" s="36" t="s">
        <v>83</v>
      </c>
      <c r="F3129" s="36" t="s">
        <v>84</v>
      </c>
      <c r="G3129" s="36" t="s">
        <v>110</v>
      </c>
      <c r="H3129" s="36"/>
      <c r="I3129" s="36">
        <v>5</v>
      </c>
    </row>
    <row r="3130" spans="1:9" x14ac:dyDescent="0.35">
      <c r="A3130" s="36">
        <v>1552244</v>
      </c>
      <c r="B3130" s="36" t="str">
        <f>VLOOKUP(AllData[[#This Row],[Order]],MM[],3,FALSE)</f>
        <v>V5757321200600</v>
      </c>
      <c r="C3130" s="36">
        <f>VLOOKUP(AllData[[#This Row],[Order]],MM[],2,FALSE)</f>
        <v>242</v>
      </c>
      <c r="D3130" s="36" t="s">
        <v>60</v>
      </c>
      <c r="E3130" s="36" t="s">
        <v>61</v>
      </c>
      <c r="F3130" s="36" t="s">
        <v>63</v>
      </c>
      <c r="G3130" s="36" t="s">
        <v>139</v>
      </c>
      <c r="H3130" s="36">
        <v>16.7</v>
      </c>
      <c r="I3130" s="36">
        <v>20</v>
      </c>
    </row>
    <row r="3131" spans="1:9" x14ac:dyDescent="0.35">
      <c r="A3131" s="36">
        <v>1552244</v>
      </c>
      <c r="B3131" s="36" t="str">
        <f>VLOOKUP(AllData[[#This Row],[Order]],MM[],3,FALSE)</f>
        <v>V5757321200600</v>
      </c>
      <c r="C3131" s="36">
        <f>VLOOKUP(AllData[[#This Row],[Order]],MM[],2,FALSE)</f>
        <v>242</v>
      </c>
      <c r="D3131" s="36" t="s">
        <v>68</v>
      </c>
      <c r="E3131" s="36" t="s">
        <v>69</v>
      </c>
      <c r="F3131" s="36" t="s">
        <v>70</v>
      </c>
      <c r="G3131" s="36" t="s">
        <v>71</v>
      </c>
      <c r="H3131" s="36">
        <v>30</v>
      </c>
      <c r="I3131" s="36">
        <v>30</v>
      </c>
    </row>
    <row r="3132" spans="1:9" x14ac:dyDescent="0.35">
      <c r="A3132" s="36">
        <v>1552244</v>
      </c>
      <c r="B3132" s="36" t="str">
        <f>VLOOKUP(AllData[[#This Row],[Order]],MM[],3,FALSE)</f>
        <v>V5757321200600</v>
      </c>
      <c r="C3132" s="36">
        <f>VLOOKUP(AllData[[#This Row],[Order]],MM[],2,FALSE)</f>
        <v>242</v>
      </c>
      <c r="D3132" s="36" t="s">
        <v>73</v>
      </c>
      <c r="E3132" s="36" t="s">
        <v>61</v>
      </c>
      <c r="F3132" s="36" t="s">
        <v>63</v>
      </c>
      <c r="G3132" s="36" t="s">
        <v>74</v>
      </c>
      <c r="H3132" s="36">
        <v>329.6</v>
      </c>
      <c r="I3132" s="36">
        <v>200</v>
      </c>
    </row>
    <row r="3133" spans="1:9" x14ac:dyDescent="0.35">
      <c r="A3133" s="36">
        <v>1552244</v>
      </c>
      <c r="B3133" s="36" t="str">
        <f>VLOOKUP(AllData[[#This Row],[Order]],MM[],3,FALSE)</f>
        <v>V5757321200600</v>
      </c>
      <c r="C3133" s="36">
        <f>VLOOKUP(AllData[[#This Row],[Order]],MM[],2,FALSE)</f>
        <v>242</v>
      </c>
      <c r="D3133" s="36" t="s">
        <v>75</v>
      </c>
      <c r="E3133" s="36" t="s">
        <v>61</v>
      </c>
      <c r="F3133" s="36" t="s">
        <v>63</v>
      </c>
      <c r="G3133" s="36" t="s">
        <v>76</v>
      </c>
      <c r="H3133" s="36">
        <v>1334.1</v>
      </c>
      <c r="I3133" s="36">
        <v>500</v>
      </c>
    </row>
    <row r="3134" spans="1:9" x14ac:dyDescent="0.35">
      <c r="A3134" s="36">
        <v>1552244</v>
      </c>
      <c r="B3134" s="36" t="str">
        <f>VLOOKUP(AllData[[#This Row],[Order]],MM[],3,FALSE)</f>
        <v>V5757321200600</v>
      </c>
      <c r="C3134" s="36">
        <f>VLOOKUP(AllData[[#This Row],[Order]],MM[],2,FALSE)</f>
        <v>242</v>
      </c>
      <c r="D3134" s="36" t="s">
        <v>78</v>
      </c>
      <c r="E3134" s="36" t="s">
        <v>69</v>
      </c>
      <c r="F3134" s="36" t="s">
        <v>70</v>
      </c>
      <c r="G3134" s="36" t="s">
        <v>79</v>
      </c>
      <c r="H3134" s="36">
        <v>20</v>
      </c>
      <c r="I3134" s="36">
        <v>20</v>
      </c>
    </row>
    <row r="3135" spans="1:9" x14ac:dyDescent="0.35">
      <c r="A3135" s="36">
        <v>1552244</v>
      </c>
      <c r="B3135" s="36" t="str">
        <f>VLOOKUP(AllData[[#This Row],[Order]],MM[],3,FALSE)</f>
        <v>V5757321200600</v>
      </c>
      <c r="C3135" s="36">
        <f>VLOOKUP(AllData[[#This Row],[Order]],MM[],2,FALSE)</f>
        <v>242</v>
      </c>
      <c r="D3135" s="36" t="s">
        <v>80</v>
      </c>
      <c r="E3135" s="36" t="s">
        <v>69</v>
      </c>
      <c r="F3135" s="36" t="s">
        <v>70</v>
      </c>
      <c r="G3135" s="36" t="s">
        <v>81</v>
      </c>
      <c r="H3135" s="36">
        <v>20</v>
      </c>
      <c r="I3135" s="36">
        <v>20</v>
      </c>
    </row>
    <row r="3136" spans="1:9" x14ac:dyDescent="0.35">
      <c r="A3136" s="36">
        <v>1552244</v>
      </c>
      <c r="B3136" s="36" t="str">
        <f>VLOOKUP(AllData[[#This Row],[Order]],MM[],3,FALSE)</f>
        <v>V5757321200600</v>
      </c>
      <c r="C3136" s="36">
        <f>VLOOKUP(AllData[[#This Row],[Order]],MM[],2,FALSE)</f>
        <v>242</v>
      </c>
      <c r="D3136" s="36" t="s">
        <v>82</v>
      </c>
      <c r="E3136" s="36" t="s">
        <v>83</v>
      </c>
      <c r="F3136" s="36" t="s">
        <v>84</v>
      </c>
      <c r="G3136" s="36" t="s">
        <v>84</v>
      </c>
      <c r="H3136" s="36">
        <v>262.91999999999996</v>
      </c>
      <c r="I3136" s="36">
        <v>450</v>
      </c>
    </row>
    <row r="3137" spans="1:9" x14ac:dyDescent="0.35">
      <c r="A3137" s="36">
        <v>1552244</v>
      </c>
      <c r="B3137" s="36" t="str">
        <f>VLOOKUP(AllData[[#This Row],[Order]],MM[],3,FALSE)</f>
        <v>V5757321200600</v>
      </c>
      <c r="C3137" s="36">
        <f>VLOOKUP(AllData[[#This Row],[Order]],MM[],2,FALSE)</f>
        <v>242</v>
      </c>
      <c r="D3137" s="36" t="s">
        <v>85</v>
      </c>
      <c r="E3137" s="36" t="s">
        <v>86</v>
      </c>
      <c r="F3137" s="36" t="s">
        <v>87</v>
      </c>
      <c r="G3137" s="36" t="s">
        <v>87</v>
      </c>
      <c r="H3137" s="36">
        <v>20</v>
      </c>
      <c r="I3137" s="36">
        <v>20</v>
      </c>
    </row>
    <row r="3138" spans="1:9" x14ac:dyDescent="0.35">
      <c r="A3138" s="36">
        <v>1552244</v>
      </c>
      <c r="B3138" s="36" t="str">
        <f>VLOOKUP(AllData[[#This Row],[Order]],MM[],3,FALSE)</f>
        <v>V5757321200600</v>
      </c>
      <c r="C3138" s="36">
        <f>VLOOKUP(AllData[[#This Row],[Order]],MM[],2,FALSE)</f>
        <v>242</v>
      </c>
      <c r="D3138" s="36" t="s">
        <v>88</v>
      </c>
      <c r="E3138" s="36" t="s">
        <v>89</v>
      </c>
      <c r="F3138" s="36" t="s">
        <v>91</v>
      </c>
      <c r="G3138" s="36" t="s">
        <v>92</v>
      </c>
      <c r="H3138" s="36"/>
      <c r="I3138" s="36">
        <v>0</v>
      </c>
    </row>
    <row r="3139" spans="1:9" x14ac:dyDescent="0.35">
      <c r="A3139" s="36">
        <v>1552244</v>
      </c>
      <c r="B3139" s="36" t="str">
        <f>VLOOKUP(AllData[[#This Row],[Order]],MM[],3,FALSE)</f>
        <v>V5757321200600</v>
      </c>
      <c r="C3139" s="36">
        <f>VLOOKUP(AllData[[#This Row],[Order]],MM[],2,FALSE)</f>
        <v>242</v>
      </c>
      <c r="D3139" s="36" t="s">
        <v>95</v>
      </c>
      <c r="E3139" s="36" t="s">
        <v>61</v>
      </c>
      <c r="F3139" s="36" t="s">
        <v>63</v>
      </c>
      <c r="G3139" s="36" t="s">
        <v>96</v>
      </c>
      <c r="H3139" s="36">
        <v>48.482999999999997</v>
      </c>
      <c r="I3139" s="36">
        <v>40</v>
      </c>
    </row>
    <row r="3140" spans="1:9" x14ac:dyDescent="0.35">
      <c r="A3140" s="36">
        <v>1552244</v>
      </c>
      <c r="B3140" s="36" t="str">
        <f>VLOOKUP(AllData[[#This Row],[Order]],MM[],3,FALSE)</f>
        <v>V5757321200600</v>
      </c>
      <c r="C3140" s="36">
        <f>VLOOKUP(AllData[[#This Row],[Order]],MM[],2,FALSE)</f>
        <v>242</v>
      </c>
      <c r="D3140" s="36" t="s">
        <v>97</v>
      </c>
      <c r="E3140" s="36" t="s">
        <v>69</v>
      </c>
      <c r="F3140" s="36" t="s">
        <v>70</v>
      </c>
      <c r="G3140" s="36" t="s">
        <v>98</v>
      </c>
      <c r="H3140" s="36">
        <v>20</v>
      </c>
      <c r="I3140" s="36">
        <v>20</v>
      </c>
    </row>
    <row r="3141" spans="1:9" x14ac:dyDescent="0.35">
      <c r="A3141" s="36">
        <v>1552244</v>
      </c>
      <c r="B3141" s="36" t="str">
        <f>VLOOKUP(AllData[[#This Row],[Order]],MM[],3,FALSE)</f>
        <v>V5757321200600</v>
      </c>
      <c r="C3141" s="36">
        <f>VLOOKUP(AllData[[#This Row],[Order]],MM[],2,FALSE)</f>
        <v>242</v>
      </c>
      <c r="D3141" s="36" t="s">
        <v>99</v>
      </c>
      <c r="E3141" s="36" t="s">
        <v>69</v>
      </c>
      <c r="F3141" s="36" t="s">
        <v>70</v>
      </c>
      <c r="G3141" s="36" t="s">
        <v>100</v>
      </c>
      <c r="H3141" s="36">
        <v>50</v>
      </c>
      <c r="I3141" s="36">
        <v>50</v>
      </c>
    </row>
    <row r="3142" spans="1:9" x14ac:dyDescent="0.35">
      <c r="A3142" s="36">
        <v>1552244</v>
      </c>
      <c r="B3142" s="36" t="str">
        <f>VLOOKUP(AllData[[#This Row],[Order]],MM[],3,FALSE)</f>
        <v>V5757321200600</v>
      </c>
      <c r="C3142" s="36">
        <f>VLOOKUP(AllData[[#This Row],[Order]],MM[],2,FALSE)</f>
        <v>242</v>
      </c>
      <c r="D3142" s="36" t="s">
        <v>101</v>
      </c>
      <c r="E3142" s="36" t="s">
        <v>102</v>
      </c>
      <c r="F3142" s="36" t="s">
        <v>100</v>
      </c>
      <c r="G3142" s="36" t="s">
        <v>103</v>
      </c>
      <c r="H3142" s="36">
        <v>10</v>
      </c>
      <c r="I3142" s="36">
        <v>10</v>
      </c>
    </row>
    <row r="3143" spans="1:9" x14ac:dyDescent="0.35">
      <c r="A3143" s="36">
        <v>1552244</v>
      </c>
      <c r="B3143" s="36" t="str">
        <f>VLOOKUP(AllData[[#This Row],[Order]],MM[],3,FALSE)</f>
        <v>V5757321200600</v>
      </c>
      <c r="C3143" s="36">
        <f>VLOOKUP(AllData[[#This Row],[Order]],MM[],2,FALSE)</f>
        <v>242</v>
      </c>
      <c r="D3143" s="36" t="s">
        <v>104</v>
      </c>
      <c r="E3143" s="36" t="s">
        <v>102</v>
      </c>
      <c r="F3143" s="36" t="s">
        <v>100</v>
      </c>
      <c r="G3143" s="36" t="s">
        <v>106</v>
      </c>
      <c r="H3143" s="36">
        <v>10</v>
      </c>
      <c r="I3143" s="36">
        <v>10</v>
      </c>
    </row>
    <row r="3144" spans="1:9" x14ac:dyDescent="0.35">
      <c r="A3144" s="36">
        <v>1552244</v>
      </c>
      <c r="B3144" s="36" t="str">
        <f>VLOOKUP(AllData[[#This Row],[Order]],MM[],3,FALSE)</f>
        <v>V5757321200600</v>
      </c>
      <c r="C3144" s="36">
        <f>VLOOKUP(AllData[[#This Row],[Order]],MM[],2,FALSE)</f>
        <v>242</v>
      </c>
      <c r="D3144" s="36" t="s">
        <v>60</v>
      </c>
      <c r="E3144" s="36" t="s">
        <v>61</v>
      </c>
      <c r="F3144" s="36" t="s">
        <v>63</v>
      </c>
      <c r="G3144" s="36" t="s">
        <v>108</v>
      </c>
      <c r="H3144" s="36">
        <v>232.26</v>
      </c>
      <c r="I3144" s="36">
        <v>1</v>
      </c>
    </row>
    <row r="3145" spans="1:9" x14ac:dyDescent="0.35">
      <c r="A3145" s="36">
        <v>1552244</v>
      </c>
      <c r="B3145" s="36" t="str">
        <f>VLOOKUP(AllData[[#This Row],[Order]],MM[],3,FALSE)</f>
        <v>V5757321200600</v>
      </c>
      <c r="C3145" s="36">
        <f>VLOOKUP(AllData[[#This Row],[Order]],MM[],2,FALSE)</f>
        <v>242</v>
      </c>
      <c r="D3145" s="36" t="s">
        <v>82</v>
      </c>
      <c r="E3145" s="36" t="s">
        <v>83</v>
      </c>
      <c r="F3145" s="36" t="s">
        <v>84</v>
      </c>
      <c r="G3145" s="36" t="s">
        <v>110</v>
      </c>
      <c r="H3145" s="36"/>
      <c r="I3145" s="36">
        <v>5</v>
      </c>
    </row>
    <row r="3146" spans="1:9" x14ac:dyDescent="0.35">
      <c r="A3146" s="36">
        <v>1552245</v>
      </c>
      <c r="B3146" s="36" t="str">
        <f>VLOOKUP(AllData[[#This Row],[Order]],MM[],3,FALSE)</f>
        <v>V5757341200400</v>
      </c>
      <c r="C3146" s="36">
        <f>VLOOKUP(AllData[[#This Row],[Order]],MM[],2,FALSE)</f>
        <v>242</v>
      </c>
      <c r="D3146" s="36" t="s">
        <v>60</v>
      </c>
      <c r="E3146" s="36" t="s">
        <v>61</v>
      </c>
      <c r="F3146" s="36" t="s">
        <v>63</v>
      </c>
      <c r="G3146" s="36" t="s">
        <v>64</v>
      </c>
      <c r="H3146" s="36">
        <v>6.7329999999999997</v>
      </c>
      <c r="I3146" s="36">
        <v>20</v>
      </c>
    </row>
    <row r="3147" spans="1:9" x14ac:dyDescent="0.35">
      <c r="A3147" s="36">
        <v>1552245</v>
      </c>
      <c r="B3147" s="36" t="str">
        <f>VLOOKUP(AllData[[#This Row],[Order]],MM[],3,FALSE)</f>
        <v>V5757341200400</v>
      </c>
      <c r="C3147" s="36">
        <f>VLOOKUP(AllData[[#This Row],[Order]],MM[],2,FALSE)</f>
        <v>242</v>
      </c>
      <c r="D3147" s="36" t="s">
        <v>68</v>
      </c>
      <c r="E3147" s="36" t="s">
        <v>69</v>
      </c>
      <c r="F3147" s="36" t="s">
        <v>70</v>
      </c>
      <c r="G3147" s="36" t="s">
        <v>71</v>
      </c>
      <c r="H3147" s="36">
        <v>30</v>
      </c>
      <c r="I3147" s="36">
        <v>30</v>
      </c>
    </row>
    <row r="3148" spans="1:9" x14ac:dyDescent="0.35">
      <c r="A3148" s="36">
        <v>1552245</v>
      </c>
      <c r="B3148" s="36" t="str">
        <f>VLOOKUP(AllData[[#This Row],[Order]],MM[],3,FALSE)</f>
        <v>V5757341200400</v>
      </c>
      <c r="C3148" s="36">
        <f>VLOOKUP(AllData[[#This Row],[Order]],MM[],2,FALSE)</f>
        <v>242</v>
      </c>
      <c r="D3148" s="36" t="s">
        <v>73</v>
      </c>
      <c r="E3148" s="36" t="s">
        <v>61</v>
      </c>
      <c r="F3148" s="36" t="s">
        <v>63</v>
      </c>
      <c r="G3148" s="36" t="s">
        <v>74</v>
      </c>
      <c r="H3148" s="36">
        <v>289.44</v>
      </c>
      <c r="I3148" s="36">
        <v>200</v>
      </c>
    </row>
    <row r="3149" spans="1:9" x14ac:dyDescent="0.35">
      <c r="A3149" s="36">
        <v>1552245</v>
      </c>
      <c r="B3149" s="36" t="str">
        <f>VLOOKUP(AllData[[#This Row],[Order]],MM[],3,FALSE)</f>
        <v>V5757341200400</v>
      </c>
      <c r="C3149" s="36">
        <f>VLOOKUP(AllData[[#This Row],[Order]],MM[],2,FALSE)</f>
        <v>242</v>
      </c>
      <c r="D3149" s="36" t="s">
        <v>75</v>
      </c>
      <c r="E3149" s="36" t="s">
        <v>61</v>
      </c>
      <c r="F3149" s="36" t="s">
        <v>63</v>
      </c>
      <c r="G3149" s="36" t="s">
        <v>76</v>
      </c>
      <c r="H3149" s="36">
        <v>520.51599999999996</v>
      </c>
      <c r="I3149" s="36">
        <v>500</v>
      </c>
    </row>
    <row r="3150" spans="1:9" x14ac:dyDescent="0.35">
      <c r="A3150" s="36">
        <v>1552245</v>
      </c>
      <c r="B3150" s="36" t="str">
        <f>VLOOKUP(AllData[[#This Row],[Order]],MM[],3,FALSE)</f>
        <v>V5757341200400</v>
      </c>
      <c r="C3150" s="36">
        <f>VLOOKUP(AllData[[#This Row],[Order]],MM[],2,FALSE)</f>
        <v>242</v>
      </c>
      <c r="D3150" s="36" t="s">
        <v>78</v>
      </c>
      <c r="E3150" s="36" t="s">
        <v>69</v>
      </c>
      <c r="F3150" s="36" t="s">
        <v>70</v>
      </c>
      <c r="G3150" s="36" t="s">
        <v>79</v>
      </c>
      <c r="H3150" s="36">
        <v>20</v>
      </c>
      <c r="I3150" s="36">
        <v>20</v>
      </c>
    </row>
    <row r="3151" spans="1:9" x14ac:dyDescent="0.35">
      <c r="A3151" s="36">
        <v>1552245</v>
      </c>
      <c r="B3151" s="36" t="str">
        <f>VLOOKUP(AllData[[#This Row],[Order]],MM[],3,FALSE)</f>
        <v>V5757341200400</v>
      </c>
      <c r="C3151" s="36">
        <f>VLOOKUP(AllData[[#This Row],[Order]],MM[],2,FALSE)</f>
        <v>242</v>
      </c>
      <c r="D3151" s="36" t="s">
        <v>80</v>
      </c>
      <c r="E3151" s="36" t="s">
        <v>69</v>
      </c>
      <c r="F3151" s="36" t="s">
        <v>70</v>
      </c>
      <c r="G3151" s="36" t="s">
        <v>81</v>
      </c>
      <c r="H3151" s="36">
        <v>20</v>
      </c>
      <c r="I3151" s="36">
        <v>20</v>
      </c>
    </row>
    <row r="3152" spans="1:9" x14ac:dyDescent="0.35">
      <c r="A3152" s="36">
        <v>1552245</v>
      </c>
      <c r="B3152" s="36" t="str">
        <f>VLOOKUP(AllData[[#This Row],[Order]],MM[],3,FALSE)</f>
        <v>V5757341200400</v>
      </c>
      <c r="C3152" s="36">
        <f>VLOOKUP(AllData[[#This Row],[Order]],MM[],2,FALSE)</f>
        <v>242</v>
      </c>
      <c r="D3152" s="36" t="s">
        <v>82</v>
      </c>
      <c r="E3152" s="36" t="s">
        <v>83</v>
      </c>
      <c r="F3152" s="36" t="s">
        <v>84</v>
      </c>
      <c r="G3152" s="36" t="s">
        <v>84</v>
      </c>
      <c r="H3152" s="36">
        <v>184.70699999999999</v>
      </c>
      <c r="I3152" s="36">
        <v>450</v>
      </c>
    </row>
    <row r="3153" spans="1:9" x14ac:dyDescent="0.35">
      <c r="A3153" s="36">
        <v>1552245</v>
      </c>
      <c r="B3153" s="36" t="str">
        <f>VLOOKUP(AllData[[#This Row],[Order]],MM[],3,FALSE)</f>
        <v>V5757341200400</v>
      </c>
      <c r="C3153" s="36">
        <f>VLOOKUP(AllData[[#This Row],[Order]],MM[],2,FALSE)</f>
        <v>242</v>
      </c>
      <c r="D3153" s="36" t="s">
        <v>85</v>
      </c>
      <c r="E3153" s="36" t="s">
        <v>86</v>
      </c>
      <c r="F3153" s="36" t="s">
        <v>87</v>
      </c>
      <c r="G3153" s="36" t="s">
        <v>87</v>
      </c>
      <c r="H3153" s="36">
        <v>20</v>
      </c>
      <c r="I3153" s="36">
        <v>20</v>
      </c>
    </row>
    <row r="3154" spans="1:9" x14ac:dyDescent="0.35">
      <c r="A3154" s="36">
        <v>1552245</v>
      </c>
      <c r="B3154" s="36" t="str">
        <f>VLOOKUP(AllData[[#This Row],[Order]],MM[],3,FALSE)</f>
        <v>V5757341200400</v>
      </c>
      <c r="C3154" s="36">
        <f>VLOOKUP(AllData[[#This Row],[Order]],MM[],2,FALSE)</f>
        <v>242</v>
      </c>
      <c r="D3154" s="36" t="s">
        <v>88</v>
      </c>
      <c r="E3154" s="36" t="s">
        <v>89</v>
      </c>
      <c r="F3154" s="36" t="s">
        <v>91</v>
      </c>
      <c r="G3154" s="36" t="s">
        <v>92</v>
      </c>
      <c r="H3154" s="36"/>
      <c r="I3154" s="36">
        <v>0</v>
      </c>
    </row>
    <row r="3155" spans="1:9" x14ac:dyDescent="0.35">
      <c r="A3155" s="36">
        <v>1552245</v>
      </c>
      <c r="B3155" s="36" t="str">
        <f>VLOOKUP(AllData[[#This Row],[Order]],MM[],3,FALSE)</f>
        <v>V5757341200400</v>
      </c>
      <c r="C3155" s="36">
        <f>VLOOKUP(AllData[[#This Row],[Order]],MM[],2,FALSE)</f>
        <v>242</v>
      </c>
      <c r="D3155" s="36" t="s">
        <v>95</v>
      </c>
      <c r="E3155" s="36" t="s">
        <v>61</v>
      </c>
      <c r="F3155" s="36" t="s">
        <v>63</v>
      </c>
      <c r="G3155" s="36" t="s">
        <v>96</v>
      </c>
      <c r="H3155" s="36">
        <v>44.167000000000002</v>
      </c>
      <c r="I3155" s="36">
        <v>40</v>
      </c>
    </row>
    <row r="3156" spans="1:9" x14ac:dyDescent="0.35">
      <c r="A3156" s="36">
        <v>1552245</v>
      </c>
      <c r="B3156" s="36" t="str">
        <f>VLOOKUP(AllData[[#This Row],[Order]],MM[],3,FALSE)</f>
        <v>V5757341200400</v>
      </c>
      <c r="C3156" s="36">
        <f>VLOOKUP(AllData[[#This Row],[Order]],MM[],2,FALSE)</f>
        <v>242</v>
      </c>
      <c r="D3156" s="36" t="s">
        <v>97</v>
      </c>
      <c r="E3156" s="36" t="s">
        <v>69</v>
      </c>
      <c r="F3156" s="36" t="s">
        <v>70</v>
      </c>
      <c r="G3156" s="36" t="s">
        <v>98</v>
      </c>
      <c r="H3156" s="36">
        <v>20</v>
      </c>
      <c r="I3156" s="36">
        <v>20</v>
      </c>
    </row>
    <row r="3157" spans="1:9" x14ac:dyDescent="0.35">
      <c r="A3157" s="36">
        <v>1552245</v>
      </c>
      <c r="B3157" s="36" t="str">
        <f>VLOOKUP(AllData[[#This Row],[Order]],MM[],3,FALSE)</f>
        <v>V5757341200400</v>
      </c>
      <c r="C3157" s="36">
        <f>VLOOKUP(AllData[[#This Row],[Order]],MM[],2,FALSE)</f>
        <v>242</v>
      </c>
      <c r="D3157" s="36" t="s">
        <v>99</v>
      </c>
      <c r="E3157" s="36" t="s">
        <v>69</v>
      </c>
      <c r="F3157" s="36" t="s">
        <v>70</v>
      </c>
      <c r="G3157" s="36" t="s">
        <v>100</v>
      </c>
      <c r="H3157" s="36">
        <v>50</v>
      </c>
      <c r="I3157" s="36">
        <v>50</v>
      </c>
    </row>
    <row r="3158" spans="1:9" x14ac:dyDescent="0.35">
      <c r="A3158" s="36">
        <v>1552245</v>
      </c>
      <c r="B3158" s="36" t="str">
        <f>VLOOKUP(AllData[[#This Row],[Order]],MM[],3,FALSE)</f>
        <v>V5757341200400</v>
      </c>
      <c r="C3158" s="36">
        <f>VLOOKUP(AllData[[#This Row],[Order]],MM[],2,FALSE)</f>
        <v>242</v>
      </c>
      <c r="D3158" s="36" t="s">
        <v>101</v>
      </c>
      <c r="E3158" s="36" t="s">
        <v>102</v>
      </c>
      <c r="F3158" s="36" t="s">
        <v>100</v>
      </c>
      <c r="G3158" s="36" t="s">
        <v>103</v>
      </c>
      <c r="H3158" s="36">
        <v>10</v>
      </c>
      <c r="I3158" s="36">
        <v>10</v>
      </c>
    </row>
    <row r="3159" spans="1:9" x14ac:dyDescent="0.35">
      <c r="A3159" s="36">
        <v>1552245</v>
      </c>
      <c r="B3159" s="36" t="str">
        <f>VLOOKUP(AllData[[#This Row],[Order]],MM[],3,FALSE)</f>
        <v>V5757341200400</v>
      </c>
      <c r="C3159" s="36">
        <f>VLOOKUP(AllData[[#This Row],[Order]],MM[],2,FALSE)</f>
        <v>242</v>
      </c>
      <c r="D3159" s="36" t="s">
        <v>104</v>
      </c>
      <c r="E3159" s="36" t="s">
        <v>102</v>
      </c>
      <c r="F3159" s="36" t="s">
        <v>100</v>
      </c>
      <c r="G3159" s="36" t="s">
        <v>106</v>
      </c>
      <c r="H3159" s="36">
        <v>10</v>
      </c>
      <c r="I3159" s="36">
        <v>10</v>
      </c>
    </row>
    <row r="3160" spans="1:9" x14ac:dyDescent="0.35">
      <c r="A3160" s="36">
        <v>1552245</v>
      </c>
      <c r="B3160" s="36" t="str">
        <f>VLOOKUP(AllData[[#This Row],[Order]],MM[],3,FALSE)</f>
        <v>V5757341200400</v>
      </c>
      <c r="C3160" s="36">
        <f>VLOOKUP(AllData[[#This Row],[Order]],MM[],2,FALSE)</f>
        <v>242</v>
      </c>
      <c r="D3160" s="36" t="s">
        <v>60</v>
      </c>
      <c r="E3160" s="36" t="s">
        <v>61</v>
      </c>
      <c r="F3160" s="36" t="s">
        <v>63</v>
      </c>
      <c r="G3160" s="36" t="s">
        <v>108</v>
      </c>
      <c r="H3160" s="36">
        <v>1414.68</v>
      </c>
      <c r="I3160" s="36">
        <v>1</v>
      </c>
    </row>
    <row r="3161" spans="1:9" x14ac:dyDescent="0.35">
      <c r="A3161" s="36">
        <v>1552245</v>
      </c>
      <c r="B3161" s="36" t="str">
        <f>VLOOKUP(AllData[[#This Row],[Order]],MM[],3,FALSE)</f>
        <v>V5757341200400</v>
      </c>
      <c r="C3161" s="36">
        <f>VLOOKUP(AllData[[#This Row],[Order]],MM[],2,FALSE)</f>
        <v>242</v>
      </c>
      <c r="D3161" s="36" t="s">
        <v>82</v>
      </c>
      <c r="E3161" s="36" t="s">
        <v>83</v>
      </c>
      <c r="F3161" s="36" t="s">
        <v>84</v>
      </c>
      <c r="G3161" s="36" t="s">
        <v>110</v>
      </c>
      <c r="H3161" s="36"/>
      <c r="I3161" s="36">
        <v>5</v>
      </c>
    </row>
    <row r="3162" spans="1:9" x14ac:dyDescent="0.35">
      <c r="A3162" s="36">
        <v>1552246</v>
      </c>
      <c r="B3162" s="36" t="str">
        <f>VLOOKUP(AllData[[#This Row],[Order]],MM[],3,FALSE)</f>
        <v>V5757341200600</v>
      </c>
      <c r="C3162" s="36">
        <f>VLOOKUP(AllData[[#This Row],[Order]],MM[],2,FALSE)</f>
        <v>242</v>
      </c>
      <c r="D3162" s="36" t="s">
        <v>60</v>
      </c>
      <c r="E3162" s="36" t="s">
        <v>61</v>
      </c>
      <c r="F3162" s="36" t="s">
        <v>63</v>
      </c>
      <c r="G3162" s="36" t="s">
        <v>64</v>
      </c>
      <c r="H3162" s="36">
        <v>16.45</v>
      </c>
      <c r="I3162" s="36">
        <v>20</v>
      </c>
    </row>
    <row r="3163" spans="1:9" x14ac:dyDescent="0.35">
      <c r="A3163" s="36">
        <v>1552246</v>
      </c>
      <c r="B3163" s="36" t="str">
        <f>VLOOKUP(AllData[[#This Row],[Order]],MM[],3,FALSE)</f>
        <v>V5757341200600</v>
      </c>
      <c r="C3163" s="36">
        <f>VLOOKUP(AllData[[#This Row],[Order]],MM[],2,FALSE)</f>
        <v>242</v>
      </c>
      <c r="D3163" s="36" t="s">
        <v>68</v>
      </c>
      <c r="E3163" s="36" t="s">
        <v>69</v>
      </c>
      <c r="F3163" s="36" t="s">
        <v>70</v>
      </c>
      <c r="G3163" s="36" t="s">
        <v>71</v>
      </c>
      <c r="H3163" s="36">
        <v>30</v>
      </c>
      <c r="I3163" s="36">
        <v>30</v>
      </c>
    </row>
    <row r="3164" spans="1:9" x14ac:dyDescent="0.35">
      <c r="A3164" s="36">
        <v>1552246</v>
      </c>
      <c r="B3164" s="36" t="str">
        <f>VLOOKUP(AllData[[#This Row],[Order]],MM[],3,FALSE)</f>
        <v>V5757341200600</v>
      </c>
      <c r="C3164" s="36">
        <f>VLOOKUP(AllData[[#This Row],[Order]],MM[],2,FALSE)</f>
        <v>242</v>
      </c>
      <c r="D3164" s="36" t="s">
        <v>73</v>
      </c>
      <c r="E3164" s="36" t="s">
        <v>61</v>
      </c>
      <c r="F3164" s="36" t="s">
        <v>63</v>
      </c>
      <c r="G3164" s="36" t="s">
        <v>74</v>
      </c>
      <c r="H3164" s="36">
        <v>224.25700000000001</v>
      </c>
      <c r="I3164" s="36">
        <v>200</v>
      </c>
    </row>
    <row r="3165" spans="1:9" x14ac:dyDescent="0.35">
      <c r="A3165" s="36">
        <v>1552246</v>
      </c>
      <c r="B3165" s="36" t="str">
        <f>VLOOKUP(AllData[[#This Row],[Order]],MM[],3,FALSE)</f>
        <v>V5757341200600</v>
      </c>
      <c r="C3165" s="36">
        <f>VLOOKUP(AllData[[#This Row],[Order]],MM[],2,FALSE)</f>
        <v>242</v>
      </c>
      <c r="D3165" s="36" t="s">
        <v>75</v>
      </c>
      <c r="E3165" s="36" t="s">
        <v>61</v>
      </c>
      <c r="F3165" s="36" t="s">
        <v>63</v>
      </c>
      <c r="G3165" s="36" t="s">
        <v>76</v>
      </c>
      <c r="H3165" s="36">
        <v>429.36399999999998</v>
      </c>
      <c r="I3165" s="36">
        <v>500</v>
      </c>
    </row>
    <row r="3166" spans="1:9" x14ac:dyDescent="0.35">
      <c r="A3166" s="36">
        <v>1552246</v>
      </c>
      <c r="B3166" s="36" t="str">
        <f>VLOOKUP(AllData[[#This Row],[Order]],MM[],3,FALSE)</f>
        <v>V5757341200600</v>
      </c>
      <c r="C3166" s="36">
        <f>VLOOKUP(AllData[[#This Row],[Order]],MM[],2,FALSE)</f>
        <v>242</v>
      </c>
      <c r="D3166" s="36" t="s">
        <v>78</v>
      </c>
      <c r="E3166" s="36" t="s">
        <v>69</v>
      </c>
      <c r="F3166" s="36" t="s">
        <v>70</v>
      </c>
      <c r="G3166" s="36" t="s">
        <v>79</v>
      </c>
      <c r="H3166" s="36">
        <v>20</v>
      </c>
      <c r="I3166" s="36">
        <v>20</v>
      </c>
    </row>
    <row r="3167" spans="1:9" x14ac:dyDescent="0.35">
      <c r="A3167" s="36">
        <v>1552246</v>
      </c>
      <c r="B3167" s="36" t="str">
        <f>VLOOKUP(AllData[[#This Row],[Order]],MM[],3,FALSE)</f>
        <v>V5757341200600</v>
      </c>
      <c r="C3167" s="36">
        <f>VLOOKUP(AllData[[#This Row],[Order]],MM[],2,FALSE)</f>
        <v>242</v>
      </c>
      <c r="D3167" s="36" t="s">
        <v>80</v>
      </c>
      <c r="E3167" s="36" t="s">
        <v>69</v>
      </c>
      <c r="F3167" s="36" t="s">
        <v>70</v>
      </c>
      <c r="G3167" s="36" t="s">
        <v>81</v>
      </c>
      <c r="H3167" s="36">
        <v>20</v>
      </c>
      <c r="I3167" s="36">
        <v>20</v>
      </c>
    </row>
    <row r="3168" spans="1:9" x14ac:dyDescent="0.35">
      <c r="A3168" s="36">
        <v>1552246</v>
      </c>
      <c r="B3168" s="36" t="str">
        <f>VLOOKUP(AllData[[#This Row],[Order]],MM[],3,FALSE)</f>
        <v>V5757341200600</v>
      </c>
      <c r="C3168" s="36">
        <f>VLOOKUP(AllData[[#This Row],[Order]],MM[],2,FALSE)</f>
        <v>242</v>
      </c>
      <c r="D3168" s="36" t="s">
        <v>82</v>
      </c>
      <c r="E3168" s="36" t="s">
        <v>83</v>
      </c>
      <c r="F3168" s="36" t="s">
        <v>84</v>
      </c>
      <c r="G3168" s="36" t="s">
        <v>84</v>
      </c>
      <c r="H3168" s="36">
        <v>347.82</v>
      </c>
      <c r="I3168" s="36">
        <v>450</v>
      </c>
    </row>
    <row r="3169" spans="1:9" x14ac:dyDescent="0.35">
      <c r="A3169" s="36">
        <v>1552246</v>
      </c>
      <c r="B3169" s="36" t="str">
        <f>VLOOKUP(AllData[[#This Row],[Order]],MM[],3,FALSE)</f>
        <v>V5757341200600</v>
      </c>
      <c r="C3169" s="36">
        <f>VLOOKUP(AllData[[#This Row],[Order]],MM[],2,FALSE)</f>
        <v>242</v>
      </c>
      <c r="D3169" s="36" t="s">
        <v>85</v>
      </c>
      <c r="E3169" s="36" t="s">
        <v>86</v>
      </c>
      <c r="F3169" s="36" t="s">
        <v>87</v>
      </c>
      <c r="G3169" s="36" t="s">
        <v>87</v>
      </c>
      <c r="H3169" s="36">
        <v>20</v>
      </c>
      <c r="I3169" s="36">
        <v>20</v>
      </c>
    </row>
    <row r="3170" spans="1:9" x14ac:dyDescent="0.35">
      <c r="A3170" s="36">
        <v>1552246</v>
      </c>
      <c r="B3170" s="36" t="str">
        <f>VLOOKUP(AllData[[#This Row],[Order]],MM[],3,FALSE)</f>
        <v>V5757341200600</v>
      </c>
      <c r="C3170" s="36">
        <f>VLOOKUP(AllData[[#This Row],[Order]],MM[],2,FALSE)</f>
        <v>242</v>
      </c>
      <c r="D3170" s="36" t="s">
        <v>88</v>
      </c>
      <c r="E3170" s="36" t="s">
        <v>89</v>
      </c>
      <c r="F3170" s="36" t="s">
        <v>91</v>
      </c>
      <c r="G3170" s="36" t="s">
        <v>92</v>
      </c>
      <c r="H3170" s="36"/>
      <c r="I3170" s="36">
        <v>0</v>
      </c>
    </row>
    <row r="3171" spans="1:9" x14ac:dyDescent="0.35">
      <c r="A3171" s="36">
        <v>1552246</v>
      </c>
      <c r="B3171" s="36" t="str">
        <f>VLOOKUP(AllData[[#This Row],[Order]],MM[],3,FALSE)</f>
        <v>V5757341200600</v>
      </c>
      <c r="C3171" s="36">
        <f>VLOOKUP(AllData[[#This Row],[Order]],MM[],2,FALSE)</f>
        <v>242</v>
      </c>
      <c r="D3171" s="36" t="s">
        <v>95</v>
      </c>
      <c r="E3171" s="36" t="s">
        <v>61</v>
      </c>
      <c r="F3171" s="36" t="s">
        <v>63</v>
      </c>
      <c r="G3171" s="36" t="s">
        <v>96</v>
      </c>
      <c r="H3171" s="36">
        <v>48.482999999999997</v>
      </c>
      <c r="I3171" s="36">
        <v>40</v>
      </c>
    </row>
    <row r="3172" spans="1:9" x14ac:dyDescent="0.35">
      <c r="A3172" s="36">
        <v>1552246</v>
      </c>
      <c r="B3172" s="36" t="str">
        <f>VLOOKUP(AllData[[#This Row],[Order]],MM[],3,FALSE)</f>
        <v>V5757341200600</v>
      </c>
      <c r="C3172" s="36">
        <f>VLOOKUP(AllData[[#This Row],[Order]],MM[],2,FALSE)</f>
        <v>242</v>
      </c>
      <c r="D3172" s="36" t="s">
        <v>97</v>
      </c>
      <c r="E3172" s="36" t="s">
        <v>69</v>
      </c>
      <c r="F3172" s="36" t="s">
        <v>70</v>
      </c>
      <c r="G3172" s="36" t="s">
        <v>98</v>
      </c>
      <c r="H3172" s="36">
        <v>20</v>
      </c>
      <c r="I3172" s="36">
        <v>20</v>
      </c>
    </row>
    <row r="3173" spans="1:9" x14ac:dyDescent="0.35">
      <c r="A3173" s="36">
        <v>1552246</v>
      </c>
      <c r="B3173" s="36" t="str">
        <f>VLOOKUP(AllData[[#This Row],[Order]],MM[],3,FALSE)</f>
        <v>V5757341200600</v>
      </c>
      <c r="C3173" s="36">
        <f>VLOOKUP(AllData[[#This Row],[Order]],MM[],2,FALSE)</f>
        <v>242</v>
      </c>
      <c r="D3173" s="36" t="s">
        <v>99</v>
      </c>
      <c r="E3173" s="36" t="s">
        <v>69</v>
      </c>
      <c r="F3173" s="36" t="s">
        <v>70</v>
      </c>
      <c r="G3173" s="36" t="s">
        <v>100</v>
      </c>
      <c r="H3173" s="36">
        <v>50</v>
      </c>
      <c r="I3173" s="36">
        <v>50</v>
      </c>
    </row>
    <row r="3174" spans="1:9" x14ac:dyDescent="0.35">
      <c r="A3174" s="36">
        <v>1552246</v>
      </c>
      <c r="B3174" s="36" t="str">
        <f>VLOOKUP(AllData[[#This Row],[Order]],MM[],3,FALSE)</f>
        <v>V5757341200600</v>
      </c>
      <c r="C3174" s="36">
        <f>VLOOKUP(AllData[[#This Row],[Order]],MM[],2,FALSE)</f>
        <v>242</v>
      </c>
      <c r="D3174" s="36" t="s">
        <v>101</v>
      </c>
      <c r="E3174" s="36" t="s">
        <v>102</v>
      </c>
      <c r="F3174" s="36" t="s">
        <v>100</v>
      </c>
      <c r="G3174" s="36" t="s">
        <v>103</v>
      </c>
      <c r="H3174" s="36">
        <v>10</v>
      </c>
      <c r="I3174" s="36">
        <v>10</v>
      </c>
    </row>
    <row r="3175" spans="1:9" x14ac:dyDescent="0.35">
      <c r="A3175" s="36">
        <v>1552246</v>
      </c>
      <c r="B3175" s="36" t="str">
        <f>VLOOKUP(AllData[[#This Row],[Order]],MM[],3,FALSE)</f>
        <v>V5757341200600</v>
      </c>
      <c r="C3175" s="36">
        <f>VLOOKUP(AllData[[#This Row],[Order]],MM[],2,FALSE)</f>
        <v>242</v>
      </c>
      <c r="D3175" s="36" t="s">
        <v>104</v>
      </c>
      <c r="E3175" s="36" t="s">
        <v>102</v>
      </c>
      <c r="F3175" s="36" t="s">
        <v>100</v>
      </c>
      <c r="G3175" s="36" t="s">
        <v>106</v>
      </c>
      <c r="H3175" s="36">
        <v>10</v>
      </c>
      <c r="I3175" s="36">
        <v>10</v>
      </c>
    </row>
    <row r="3176" spans="1:9" x14ac:dyDescent="0.35">
      <c r="A3176" s="36">
        <v>1552246</v>
      </c>
      <c r="B3176" s="36" t="str">
        <f>VLOOKUP(AllData[[#This Row],[Order]],MM[],3,FALSE)</f>
        <v>V5757341200600</v>
      </c>
      <c r="C3176" s="36">
        <f>VLOOKUP(AllData[[#This Row],[Order]],MM[],2,FALSE)</f>
        <v>242</v>
      </c>
      <c r="D3176" s="36" t="s">
        <v>60</v>
      </c>
      <c r="E3176" s="36" t="s">
        <v>61</v>
      </c>
      <c r="F3176" s="36" t="s">
        <v>63</v>
      </c>
      <c r="G3176" s="36" t="s">
        <v>108</v>
      </c>
      <c r="H3176" s="36">
        <v>3.8</v>
      </c>
      <c r="I3176" s="36">
        <v>1</v>
      </c>
    </row>
    <row r="3177" spans="1:9" x14ac:dyDescent="0.35">
      <c r="A3177" s="36">
        <v>1552246</v>
      </c>
      <c r="B3177" s="36" t="str">
        <f>VLOOKUP(AllData[[#This Row],[Order]],MM[],3,FALSE)</f>
        <v>V5757341200600</v>
      </c>
      <c r="C3177" s="36">
        <f>VLOOKUP(AllData[[#This Row],[Order]],MM[],2,FALSE)</f>
        <v>242</v>
      </c>
      <c r="D3177" s="36" t="s">
        <v>82</v>
      </c>
      <c r="E3177" s="36" t="s">
        <v>83</v>
      </c>
      <c r="F3177" s="36" t="s">
        <v>84</v>
      </c>
      <c r="G3177" s="36" t="s">
        <v>110</v>
      </c>
      <c r="H3177" s="36"/>
      <c r="I3177" s="36">
        <v>5</v>
      </c>
    </row>
    <row r="3178" spans="1:9" x14ac:dyDescent="0.35">
      <c r="A3178" s="36">
        <v>1553972</v>
      </c>
      <c r="B3178" s="36" t="str">
        <f>VLOOKUP(AllData[[#This Row],[Order]],MM[],3,FALSE)</f>
        <v>V5757301200200Q</v>
      </c>
      <c r="C3178" s="36">
        <f>VLOOKUP(AllData[[#This Row],[Order]],MM[],2,FALSE)</f>
        <v>241</v>
      </c>
      <c r="D3178" s="36" t="s">
        <v>60</v>
      </c>
      <c r="E3178" s="36" t="s">
        <v>61</v>
      </c>
      <c r="F3178" s="36" t="s">
        <v>63</v>
      </c>
      <c r="G3178" s="36" t="s">
        <v>64</v>
      </c>
      <c r="H3178" s="36">
        <v>13.95</v>
      </c>
      <c r="I3178" s="36">
        <v>20</v>
      </c>
    </row>
    <row r="3179" spans="1:9" x14ac:dyDescent="0.35">
      <c r="A3179" s="36">
        <v>1553972</v>
      </c>
      <c r="B3179" s="36" t="str">
        <f>VLOOKUP(AllData[[#This Row],[Order]],MM[],3,FALSE)</f>
        <v>V5757301200200Q</v>
      </c>
      <c r="C3179" s="36">
        <f>VLOOKUP(AllData[[#This Row],[Order]],MM[],2,FALSE)</f>
        <v>241</v>
      </c>
      <c r="D3179" s="36" t="s">
        <v>68</v>
      </c>
      <c r="E3179" s="36" t="s">
        <v>69</v>
      </c>
      <c r="F3179" s="36" t="s">
        <v>70</v>
      </c>
      <c r="G3179" s="36" t="s">
        <v>71</v>
      </c>
      <c r="H3179" s="36">
        <v>30</v>
      </c>
      <c r="I3179" s="36">
        <v>30</v>
      </c>
    </row>
    <row r="3180" spans="1:9" x14ac:dyDescent="0.35">
      <c r="A3180" s="36">
        <v>1553972</v>
      </c>
      <c r="B3180" s="36" t="str">
        <f>VLOOKUP(AllData[[#This Row],[Order]],MM[],3,FALSE)</f>
        <v>V5757301200200Q</v>
      </c>
      <c r="C3180" s="36">
        <f>VLOOKUP(AllData[[#This Row],[Order]],MM[],2,FALSE)</f>
        <v>241</v>
      </c>
      <c r="D3180" s="36" t="s">
        <v>73</v>
      </c>
      <c r="E3180" s="36" t="s">
        <v>61</v>
      </c>
      <c r="F3180" s="36" t="s">
        <v>63</v>
      </c>
      <c r="G3180" s="36" t="s">
        <v>74</v>
      </c>
      <c r="H3180" s="36">
        <v>395.87700000000001</v>
      </c>
      <c r="I3180" s="36">
        <v>200</v>
      </c>
    </row>
    <row r="3181" spans="1:9" x14ac:dyDescent="0.35">
      <c r="A3181" s="36">
        <v>1553972</v>
      </c>
      <c r="B3181" s="36" t="str">
        <f>VLOOKUP(AllData[[#This Row],[Order]],MM[],3,FALSE)</f>
        <v>V5757301200200Q</v>
      </c>
      <c r="C3181" s="36">
        <f>VLOOKUP(AllData[[#This Row],[Order]],MM[],2,FALSE)</f>
        <v>241</v>
      </c>
      <c r="D3181" s="36" t="s">
        <v>75</v>
      </c>
      <c r="E3181" s="36" t="s">
        <v>61</v>
      </c>
      <c r="F3181" s="36" t="s">
        <v>63</v>
      </c>
      <c r="G3181" s="36" t="s">
        <v>76</v>
      </c>
      <c r="H3181" s="36">
        <v>1058.2370000000001</v>
      </c>
      <c r="I3181" s="36">
        <v>500</v>
      </c>
    </row>
    <row r="3182" spans="1:9" x14ac:dyDescent="0.35">
      <c r="A3182" s="36">
        <v>1553972</v>
      </c>
      <c r="B3182" s="36" t="str">
        <f>VLOOKUP(AllData[[#This Row],[Order]],MM[],3,FALSE)</f>
        <v>V5757301200200Q</v>
      </c>
      <c r="C3182" s="36">
        <f>VLOOKUP(AllData[[#This Row],[Order]],MM[],2,FALSE)</f>
        <v>241</v>
      </c>
      <c r="D3182" s="36" t="s">
        <v>78</v>
      </c>
      <c r="E3182" s="36" t="s">
        <v>69</v>
      </c>
      <c r="F3182" s="36" t="s">
        <v>70</v>
      </c>
      <c r="G3182" s="36" t="s">
        <v>79</v>
      </c>
      <c r="H3182" s="36">
        <v>20</v>
      </c>
      <c r="I3182" s="36">
        <v>20</v>
      </c>
    </row>
    <row r="3183" spans="1:9" x14ac:dyDescent="0.35">
      <c r="A3183" s="36">
        <v>1553972</v>
      </c>
      <c r="B3183" s="36" t="str">
        <f>VLOOKUP(AllData[[#This Row],[Order]],MM[],3,FALSE)</f>
        <v>V5757301200200Q</v>
      </c>
      <c r="C3183" s="36">
        <f>VLOOKUP(AllData[[#This Row],[Order]],MM[],2,FALSE)</f>
        <v>241</v>
      </c>
      <c r="D3183" s="36" t="s">
        <v>80</v>
      </c>
      <c r="E3183" s="36" t="s">
        <v>69</v>
      </c>
      <c r="F3183" s="36" t="s">
        <v>70</v>
      </c>
      <c r="G3183" s="36" t="s">
        <v>81</v>
      </c>
      <c r="H3183" s="36">
        <v>20</v>
      </c>
      <c r="I3183" s="36">
        <v>20</v>
      </c>
    </row>
    <row r="3184" spans="1:9" x14ac:dyDescent="0.35">
      <c r="A3184" s="36">
        <v>1553972</v>
      </c>
      <c r="B3184" s="36" t="str">
        <f>VLOOKUP(AllData[[#This Row],[Order]],MM[],3,FALSE)</f>
        <v>V5757301200200Q</v>
      </c>
      <c r="C3184" s="36">
        <f>VLOOKUP(AllData[[#This Row],[Order]],MM[],2,FALSE)</f>
        <v>241</v>
      </c>
      <c r="D3184" s="36" t="s">
        <v>82</v>
      </c>
      <c r="E3184" s="36" t="s">
        <v>83</v>
      </c>
      <c r="F3184" s="36" t="s">
        <v>84</v>
      </c>
      <c r="G3184" s="36" t="s">
        <v>84</v>
      </c>
      <c r="H3184" s="36">
        <v>402.71999999999997</v>
      </c>
      <c r="I3184" s="36">
        <v>450</v>
      </c>
    </row>
    <row r="3185" spans="1:9" x14ac:dyDescent="0.35">
      <c r="A3185" s="36">
        <v>1553972</v>
      </c>
      <c r="B3185" s="36" t="str">
        <f>VLOOKUP(AllData[[#This Row],[Order]],MM[],3,FALSE)</f>
        <v>V5757301200200Q</v>
      </c>
      <c r="C3185" s="36">
        <f>VLOOKUP(AllData[[#This Row],[Order]],MM[],2,FALSE)</f>
        <v>241</v>
      </c>
      <c r="D3185" s="36" t="s">
        <v>85</v>
      </c>
      <c r="E3185" s="36" t="s">
        <v>86</v>
      </c>
      <c r="F3185" s="36" t="s">
        <v>87</v>
      </c>
      <c r="G3185" s="36" t="s">
        <v>87</v>
      </c>
      <c r="H3185" s="36">
        <v>20</v>
      </c>
      <c r="I3185" s="36">
        <v>20</v>
      </c>
    </row>
    <row r="3186" spans="1:9" x14ac:dyDescent="0.35">
      <c r="A3186" s="36">
        <v>1553972</v>
      </c>
      <c r="B3186" s="36" t="str">
        <f>VLOOKUP(AllData[[#This Row],[Order]],MM[],3,FALSE)</f>
        <v>V5757301200200Q</v>
      </c>
      <c r="C3186" s="36">
        <f>VLOOKUP(AllData[[#This Row],[Order]],MM[],2,FALSE)</f>
        <v>241</v>
      </c>
      <c r="D3186" s="36" t="s">
        <v>88</v>
      </c>
      <c r="E3186" s="36" t="s">
        <v>89</v>
      </c>
      <c r="F3186" s="36" t="s">
        <v>91</v>
      </c>
      <c r="G3186" s="36" t="s">
        <v>92</v>
      </c>
      <c r="H3186" s="36"/>
      <c r="I3186" s="36">
        <v>0</v>
      </c>
    </row>
    <row r="3187" spans="1:9" x14ac:dyDescent="0.35">
      <c r="A3187" s="36">
        <v>1553972</v>
      </c>
      <c r="B3187" s="36" t="str">
        <f>VLOOKUP(AllData[[#This Row],[Order]],MM[],3,FALSE)</f>
        <v>V5757301200200Q</v>
      </c>
      <c r="C3187" s="36">
        <f>VLOOKUP(AllData[[#This Row],[Order]],MM[],2,FALSE)</f>
        <v>241</v>
      </c>
      <c r="D3187" s="36" t="s">
        <v>95</v>
      </c>
      <c r="E3187" s="36" t="s">
        <v>61</v>
      </c>
      <c r="F3187" s="36" t="s">
        <v>63</v>
      </c>
      <c r="G3187" s="36" t="s">
        <v>96</v>
      </c>
      <c r="H3187" s="36">
        <v>132.89999999999998</v>
      </c>
      <c r="I3187" s="36">
        <v>40</v>
      </c>
    </row>
    <row r="3188" spans="1:9" x14ac:dyDescent="0.35">
      <c r="A3188" s="36">
        <v>1553972</v>
      </c>
      <c r="B3188" s="36" t="str">
        <f>VLOOKUP(AllData[[#This Row],[Order]],MM[],3,FALSE)</f>
        <v>V5757301200200Q</v>
      </c>
      <c r="C3188" s="36">
        <f>VLOOKUP(AllData[[#This Row],[Order]],MM[],2,FALSE)</f>
        <v>241</v>
      </c>
      <c r="D3188" s="36" t="s">
        <v>97</v>
      </c>
      <c r="E3188" s="36" t="s">
        <v>69</v>
      </c>
      <c r="F3188" s="36" t="s">
        <v>70</v>
      </c>
      <c r="G3188" s="36" t="s">
        <v>98</v>
      </c>
      <c r="H3188" s="36">
        <v>20</v>
      </c>
      <c r="I3188" s="36">
        <v>20</v>
      </c>
    </row>
    <row r="3189" spans="1:9" x14ac:dyDescent="0.35">
      <c r="A3189" s="36">
        <v>1553972</v>
      </c>
      <c r="B3189" s="36" t="str">
        <f>VLOOKUP(AllData[[#This Row],[Order]],MM[],3,FALSE)</f>
        <v>V5757301200200Q</v>
      </c>
      <c r="C3189" s="36">
        <f>VLOOKUP(AllData[[#This Row],[Order]],MM[],2,FALSE)</f>
        <v>241</v>
      </c>
      <c r="D3189" s="36" t="s">
        <v>99</v>
      </c>
      <c r="E3189" s="36" t="s">
        <v>69</v>
      </c>
      <c r="F3189" s="36" t="s">
        <v>70</v>
      </c>
      <c r="G3189" s="36" t="s">
        <v>100</v>
      </c>
      <c r="H3189" s="36">
        <v>50</v>
      </c>
      <c r="I3189" s="36">
        <v>50</v>
      </c>
    </row>
    <row r="3190" spans="1:9" x14ac:dyDescent="0.35">
      <c r="A3190" s="36">
        <v>1553972</v>
      </c>
      <c r="B3190" s="36" t="str">
        <f>VLOOKUP(AllData[[#This Row],[Order]],MM[],3,FALSE)</f>
        <v>V5757301200200Q</v>
      </c>
      <c r="C3190" s="36">
        <f>VLOOKUP(AllData[[#This Row],[Order]],MM[],2,FALSE)</f>
        <v>241</v>
      </c>
      <c r="D3190" s="36" t="s">
        <v>101</v>
      </c>
      <c r="E3190" s="36" t="s">
        <v>102</v>
      </c>
      <c r="F3190" s="36" t="s">
        <v>100</v>
      </c>
      <c r="G3190" s="36" t="s">
        <v>103</v>
      </c>
      <c r="H3190" s="36">
        <v>10</v>
      </c>
      <c r="I3190" s="36">
        <v>10</v>
      </c>
    </row>
    <row r="3191" spans="1:9" x14ac:dyDescent="0.35">
      <c r="A3191" s="36">
        <v>1553972</v>
      </c>
      <c r="B3191" s="36" t="str">
        <f>VLOOKUP(AllData[[#This Row],[Order]],MM[],3,FALSE)</f>
        <v>V5757301200200Q</v>
      </c>
      <c r="C3191" s="36">
        <f>VLOOKUP(AllData[[#This Row],[Order]],MM[],2,FALSE)</f>
        <v>241</v>
      </c>
      <c r="D3191" s="36" t="s">
        <v>104</v>
      </c>
      <c r="E3191" s="36" t="s">
        <v>102</v>
      </c>
      <c r="F3191" s="36" t="s">
        <v>100</v>
      </c>
      <c r="G3191" s="36" t="s">
        <v>106</v>
      </c>
      <c r="H3191" s="36">
        <v>10</v>
      </c>
      <c r="I3191" s="36">
        <v>10</v>
      </c>
    </row>
    <row r="3192" spans="1:9" x14ac:dyDescent="0.35">
      <c r="A3192" s="36">
        <v>1553972</v>
      </c>
      <c r="B3192" s="36" t="str">
        <f>VLOOKUP(AllData[[#This Row],[Order]],MM[],3,FALSE)</f>
        <v>V5757301200200Q</v>
      </c>
      <c r="C3192" s="36">
        <f>VLOOKUP(AllData[[#This Row],[Order]],MM[],2,FALSE)</f>
        <v>241</v>
      </c>
      <c r="D3192" s="36" t="s">
        <v>60</v>
      </c>
      <c r="E3192" s="36" t="s">
        <v>61</v>
      </c>
      <c r="F3192" s="36" t="s">
        <v>63</v>
      </c>
      <c r="G3192" s="36" t="s">
        <v>108</v>
      </c>
      <c r="H3192" s="36"/>
      <c r="I3192" s="36">
        <v>1</v>
      </c>
    </row>
    <row r="3193" spans="1:9" x14ac:dyDescent="0.35">
      <c r="A3193" s="36">
        <v>1553972</v>
      </c>
      <c r="B3193" s="36" t="str">
        <f>VLOOKUP(AllData[[#This Row],[Order]],MM[],3,FALSE)</f>
        <v>V5757301200200Q</v>
      </c>
      <c r="C3193" s="36">
        <f>VLOOKUP(AllData[[#This Row],[Order]],MM[],2,FALSE)</f>
        <v>241</v>
      </c>
      <c r="D3193" s="36" t="s">
        <v>82</v>
      </c>
      <c r="E3193" s="36" t="s">
        <v>83</v>
      </c>
      <c r="F3193" s="36" t="s">
        <v>84</v>
      </c>
      <c r="G3193" s="36" t="s">
        <v>110</v>
      </c>
      <c r="H3193" s="36"/>
      <c r="I3193" s="36">
        <v>5</v>
      </c>
    </row>
    <row r="3194" spans="1:9" x14ac:dyDescent="0.35">
      <c r="A3194" s="36">
        <v>1554219</v>
      </c>
      <c r="B3194" s="36" t="str">
        <f>VLOOKUP(AllData[[#This Row],[Order]],MM[],3,FALSE)</f>
        <v>V5757301200200Q</v>
      </c>
      <c r="C3194" s="36">
        <f>VLOOKUP(AllData[[#This Row],[Order]],MM[],2,FALSE)</f>
        <v>242</v>
      </c>
      <c r="D3194" s="36" t="s">
        <v>60</v>
      </c>
      <c r="E3194" s="36" t="s">
        <v>61</v>
      </c>
      <c r="F3194" s="36" t="s">
        <v>63</v>
      </c>
      <c r="G3194" s="36" t="s">
        <v>64</v>
      </c>
      <c r="H3194" s="36">
        <v>13.75</v>
      </c>
      <c r="I3194" s="36">
        <v>20</v>
      </c>
    </row>
    <row r="3195" spans="1:9" x14ac:dyDescent="0.35">
      <c r="A3195" s="36">
        <v>1554219</v>
      </c>
      <c r="B3195" s="36" t="str">
        <f>VLOOKUP(AllData[[#This Row],[Order]],MM[],3,FALSE)</f>
        <v>V5757301200200Q</v>
      </c>
      <c r="C3195" s="36">
        <f>VLOOKUP(AllData[[#This Row],[Order]],MM[],2,FALSE)</f>
        <v>242</v>
      </c>
      <c r="D3195" s="36" t="s">
        <v>68</v>
      </c>
      <c r="E3195" s="36" t="s">
        <v>69</v>
      </c>
      <c r="F3195" s="36" t="s">
        <v>70</v>
      </c>
      <c r="G3195" s="36" t="s">
        <v>71</v>
      </c>
      <c r="H3195" s="36">
        <v>30</v>
      </c>
      <c r="I3195" s="36">
        <v>30</v>
      </c>
    </row>
    <row r="3196" spans="1:9" x14ac:dyDescent="0.35">
      <c r="A3196" s="36">
        <v>1554219</v>
      </c>
      <c r="B3196" s="36" t="str">
        <f>VLOOKUP(AllData[[#This Row],[Order]],MM[],3,FALSE)</f>
        <v>V5757301200200Q</v>
      </c>
      <c r="C3196" s="36">
        <f>VLOOKUP(AllData[[#This Row],[Order]],MM[],2,FALSE)</f>
        <v>242</v>
      </c>
      <c r="D3196" s="36" t="s">
        <v>73</v>
      </c>
      <c r="E3196" s="36" t="s">
        <v>61</v>
      </c>
      <c r="F3196" s="36" t="s">
        <v>63</v>
      </c>
      <c r="G3196" s="36" t="s">
        <v>74</v>
      </c>
      <c r="H3196" s="36">
        <v>642.48699999999997</v>
      </c>
      <c r="I3196" s="36">
        <v>200</v>
      </c>
    </row>
    <row r="3197" spans="1:9" x14ac:dyDescent="0.35">
      <c r="A3197" s="36">
        <v>1554219</v>
      </c>
      <c r="B3197" s="36" t="str">
        <f>VLOOKUP(AllData[[#This Row],[Order]],MM[],3,FALSE)</f>
        <v>V5757301200200Q</v>
      </c>
      <c r="C3197" s="36">
        <f>VLOOKUP(AllData[[#This Row],[Order]],MM[],2,FALSE)</f>
        <v>242</v>
      </c>
      <c r="D3197" s="36" t="s">
        <v>75</v>
      </c>
      <c r="E3197" s="36" t="s">
        <v>61</v>
      </c>
      <c r="F3197" s="36" t="s">
        <v>63</v>
      </c>
      <c r="G3197" s="36" t="s">
        <v>76</v>
      </c>
      <c r="H3197" s="36">
        <v>343.44</v>
      </c>
      <c r="I3197" s="36">
        <v>500</v>
      </c>
    </row>
    <row r="3198" spans="1:9" x14ac:dyDescent="0.35">
      <c r="A3198" s="36">
        <v>1554219</v>
      </c>
      <c r="B3198" s="36" t="str">
        <f>VLOOKUP(AllData[[#This Row],[Order]],MM[],3,FALSE)</f>
        <v>V5757301200200Q</v>
      </c>
      <c r="C3198" s="36">
        <f>VLOOKUP(AllData[[#This Row],[Order]],MM[],2,FALSE)</f>
        <v>242</v>
      </c>
      <c r="D3198" s="36" t="s">
        <v>78</v>
      </c>
      <c r="E3198" s="36" t="s">
        <v>69</v>
      </c>
      <c r="F3198" s="36" t="s">
        <v>70</v>
      </c>
      <c r="G3198" s="36" t="s">
        <v>79</v>
      </c>
      <c r="H3198" s="36">
        <v>20</v>
      </c>
      <c r="I3198" s="36">
        <v>20</v>
      </c>
    </row>
    <row r="3199" spans="1:9" x14ac:dyDescent="0.35">
      <c r="A3199" s="36">
        <v>1554219</v>
      </c>
      <c r="B3199" s="36" t="str">
        <f>VLOOKUP(AllData[[#This Row],[Order]],MM[],3,FALSE)</f>
        <v>V5757301200200Q</v>
      </c>
      <c r="C3199" s="36">
        <f>VLOOKUP(AllData[[#This Row],[Order]],MM[],2,FALSE)</f>
        <v>242</v>
      </c>
      <c r="D3199" s="36" t="s">
        <v>80</v>
      </c>
      <c r="E3199" s="36" t="s">
        <v>69</v>
      </c>
      <c r="F3199" s="36" t="s">
        <v>70</v>
      </c>
      <c r="G3199" s="36" t="s">
        <v>81</v>
      </c>
      <c r="H3199" s="36">
        <v>20</v>
      </c>
      <c r="I3199" s="36">
        <v>20</v>
      </c>
    </row>
    <row r="3200" spans="1:9" x14ac:dyDescent="0.35">
      <c r="A3200" s="36">
        <v>1554219</v>
      </c>
      <c r="B3200" s="36" t="str">
        <f>VLOOKUP(AllData[[#This Row],[Order]],MM[],3,FALSE)</f>
        <v>V5757301200200Q</v>
      </c>
      <c r="C3200" s="36">
        <f>VLOOKUP(AllData[[#This Row],[Order]],MM[],2,FALSE)</f>
        <v>242</v>
      </c>
      <c r="D3200" s="36" t="s">
        <v>82</v>
      </c>
      <c r="E3200" s="36" t="s">
        <v>83</v>
      </c>
      <c r="F3200" s="36" t="s">
        <v>84</v>
      </c>
      <c r="G3200" s="36" t="s">
        <v>84</v>
      </c>
      <c r="H3200" s="36">
        <v>308.07</v>
      </c>
      <c r="I3200" s="36">
        <v>450</v>
      </c>
    </row>
    <row r="3201" spans="1:9" x14ac:dyDescent="0.35">
      <c r="A3201" s="36">
        <v>1554219</v>
      </c>
      <c r="B3201" s="36" t="str">
        <f>VLOOKUP(AllData[[#This Row],[Order]],MM[],3,FALSE)</f>
        <v>V5757301200200Q</v>
      </c>
      <c r="C3201" s="36">
        <f>VLOOKUP(AllData[[#This Row],[Order]],MM[],2,FALSE)</f>
        <v>242</v>
      </c>
      <c r="D3201" s="36" t="s">
        <v>85</v>
      </c>
      <c r="E3201" s="36" t="s">
        <v>86</v>
      </c>
      <c r="F3201" s="36" t="s">
        <v>87</v>
      </c>
      <c r="G3201" s="36" t="s">
        <v>87</v>
      </c>
      <c r="H3201" s="36">
        <v>20</v>
      </c>
      <c r="I3201" s="36">
        <v>20</v>
      </c>
    </row>
    <row r="3202" spans="1:9" x14ac:dyDescent="0.35">
      <c r="A3202" s="36">
        <v>1554219</v>
      </c>
      <c r="B3202" s="36" t="str">
        <f>VLOOKUP(AllData[[#This Row],[Order]],MM[],3,FALSE)</f>
        <v>V5757301200200Q</v>
      </c>
      <c r="C3202" s="36">
        <f>VLOOKUP(AllData[[#This Row],[Order]],MM[],2,FALSE)</f>
        <v>242</v>
      </c>
      <c r="D3202" s="36" t="s">
        <v>88</v>
      </c>
      <c r="E3202" s="36" t="s">
        <v>89</v>
      </c>
      <c r="F3202" s="36" t="s">
        <v>91</v>
      </c>
      <c r="G3202" s="36" t="s">
        <v>92</v>
      </c>
      <c r="H3202" s="36"/>
      <c r="I3202" s="36">
        <v>0</v>
      </c>
    </row>
    <row r="3203" spans="1:9" x14ac:dyDescent="0.35">
      <c r="A3203" s="36">
        <v>1554219</v>
      </c>
      <c r="B3203" s="36" t="str">
        <f>VLOOKUP(AllData[[#This Row],[Order]],MM[],3,FALSE)</f>
        <v>V5757301200200Q</v>
      </c>
      <c r="C3203" s="36">
        <f>VLOOKUP(AllData[[#This Row],[Order]],MM[],2,FALSE)</f>
        <v>242</v>
      </c>
      <c r="D3203" s="36" t="s">
        <v>95</v>
      </c>
      <c r="E3203" s="36" t="s">
        <v>61</v>
      </c>
      <c r="F3203" s="36" t="s">
        <v>63</v>
      </c>
      <c r="G3203" s="36" t="s">
        <v>96</v>
      </c>
      <c r="H3203" s="36">
        <v>51.716999999999999</v>
      </c>
      <c r="I3203" s="36">
        <v>40</v>
      </c>
    </row>
    <row r="3204" spans="1:9" x14ac:dyDescent="0.35">
      <c r="A3204" s="36">
        <v>1554219</v>
      </c>
      <c r="B3204" s="36" t="str">
        <f>VLOOKUP(AllData[[#This Row],[Order]],MM[],3,FALSE)</f>
        <v>V5757301200200Q</v>
      </c>
      <c r="C3204" s="36">
        <f>VLOOKUP(AllData[[#This Row],[Order]],MM[],2,FALSE)</f>
        <v>242</v>
      </c>
      <c r="D3204" s="36" t="s">
        <v>97</v>
      </c>
      <c r="E3204" s="36" t="s">
        <v>69</v>
      </c>
      <c r="F3204" s="36" t="s">
        <v>70</v>
      </c>
      <c r="G3204" s="36" t="s">
        <v>98</v>
      </c>
      <c r="H3204" s="36">
        <v>20</v>
      </c>
      <c r="I3204" s="36">
        <v>20</v>
      </c>
    </row>
    <row r="3205" spans="1:9" x14ac:dyDescent="0.35">
      <c r="A3205" s="36">
        <v>1554219</v>
      </c>
      <c r="B3205" s="36" t="str">
        <f>VLOOKUP(AllData[[#This Row],[Order]],MM[],3,FALSE)</f>
        <v>V5757301200200Q</v>
      </c>
      <c r="C3205" s="36">
        <f>VLOOKUP(AllData[[#This Row],[Order]],MM[],2,FALSE)</f>
        <v>242</v>
      </c>
      <c r="D3205" s="36" t="s">
        <v>99</v>
      </c>
      <c r="E3205" s="36" t="s">
        <v>69</v>
      </c>
      <c r="F3205" s="36" t="s">
        <v>70</v>
      </c>
      <c r="G3205" s="36" t="s">
        <v>100</v>
      </c>
      <c r="H3205" s="36">
        <v>50</v>
      </c>
      <c r="I3205" s="36">
        <v>50</v>
      </c>
    </row>
    <row r="3206" spans="1:9" x14ac:dyDescent="0.35">
      <c r="A3206" s="36">
        <v>1554219</v>
      </c>
      <c r="B3206" s="36" t="str">
        <f>VLOOKUP(AllData[[#This Row],[Order]],MM[],3,FALSE)</f>
        <v>V5757301200200Q</v>
      </c>
      <c r="C3206" s="36">
        <f>VLOOKUP(AllData[[#This Row],[Order]],MM[],2,FALSE)</f>
        <v>242</v>
      </c>
      <c r="D3206" s="36" t="s">
        <v>101</v>
      </c>
      <c r="E3206" s="36" t="s">
        <v>102</v>
      </c>
      <c r="F3206" s="36" t="s">
        <v>100</v>
      </c>
      <c r="G3206" s="36" t="s">
        <v>103</v>
      </c>
      <c r="H3206" s="36">
        <v>10</v>
      </c>
      <c r="I3206" s="36">
        <v>10</v>
      </c>
    </row>
    <row r="3207" spans="1:9" x14ac:dyDescent="0.35">
      <c r="A3207" s="36">
        <v>1554219</v>
      </c>
      <c r="B3207" s="36" t="str">
        <f>VLOOKUP(AllData[[#This Row],[Order]],MM[],3,FALSE)</f>
        <v>V5757301200200Q</v>
      </c>
      <c r="C3207" s="36">
        <f>VLOOKUP(AllData[[#This Row],[Order]],MM[],2,FALSE)</f>
        <v>242</v>
      </c>
      <c r="D3207" s="36" t="s">
        <v>104</v>
      </c>
      <c r="E3207" s="36" t="s">
        <v>102</v>
      </c>
      <c r="F3207" s="36" t="s">
        <v>100</v>
      </c>
      <c r="G3207" s="36" t="s">
        <v>106</v>
      </c>
      <c r="H3207" s="36">
        <v>10</v>
      </c>
      <c r="I3207" s="36">
        <v>10</v>
      </c>
    </row>
    <row r="3208" spans="1:9" x14ac:dyDescent="0.35">
      <c r="A3208" s="36">
        <v>1554219</v>
      </c>
      <c r="B3208" s="36" t="str">
        <f>VLOOKUP(AllData[[#This Row],[Order]],MM[],3,FALSE)</f>
        <v>V5757301200200Q</v>
      </c>
      <c r="C3208" s="36">
        <f>VLOOKUP(AllData[[#This Row],[Order]],MM[],2,FALSE)</f>
        <v>242</v>
      </c>
      <c r="D3208" s="36" t="s">
        <v>60</v>
      </c>
      <c r="E3208" s="36" t="s">
        <v>61</v>
      </c>
      <c r="F3208" s="36" t="s">
        <v>63</v>
      </c>
      <c r="G3208" s="36" t="s">
        <v>108</v>
      </c>
      <c r="H3208" s="36"/>
      <c r="I3208" s="36">
        <v>1</v>
      </c>
    </row>
    <row r="3209" spans="1:9" x14ac:dyDescent="0.35">
      <c r="A3209" s="36">
        <v>1554219</v>
      </c>
      <c r="B3209" s="36" t="str">
        <f>VLOOKUP(AllData[[#This Row],[Order]],MM[],3,FALSE)</f>
        <v>V5757301200200Q</v>
      </c>
      <c r="C3209" s="36">
        <f>VLOOKUP(AllData[[#This Row],[Order]],MM[],2,FALSE)</f>
        <v>242</v>
      </c>
      <c r="D3209" s="36" t="s">
        <v>82</v>
      </c>
      <c r="E3209" s="36" t="s">
        <v>83</v>
      </c>
      <c r="F3209" s="36" t="s">
        <v>84</v>
      </c>
      <c r="G3209" s="36" t="s">
        <v>110</v>
      </c>
      <c r="H3209" s="36"/>
      <c r="I3209" s="36">
        <v>5</v>
      </c>
    </row>
    <row r="3210" spans="1:9" x14ac:dyDescent="0.35">
      <c r="A3210" s="36">
        <v>1554280</v>
      </c>
      <c r="B3210" s="36" t="str">
        <f>VLOOKUP(AllData[[#This Row],[Order]],MM[],3,FALSE)</f>
        <v>V5757321200400</v>
      </c>
      <c r="C3210" s="36">
        <f>VLOOKUP(AllData[[#This Row],[Order]],MM[],2,FALSE)</f>
        <v>243</v>
      </c>
      <c r="D3210" s="36" t="s">
        <v>60</v>
      </c>
      <c r="E3210" s="36" t="s">
        <v>61</v>
      </c>
      <c r="F3210" s="36" t="s">
        <v>63</v>
      </c>
      <c r="G3210" s="36" t="s">
        <v>64</v>
      </c>
      <c r="H3210" s="36">
        <v>16.966999999999999</v>
      </c>
      <c r="I3210" s="36">
        <v>20</v>
      </c>
    </row>
    <row r="3211" spans="1:9" x14ac:dyDescent="0.35">
      <c r="A3211" s="36">
        <v>1554280</v>
      </c>
      <c r="B3211" s="36" t="str">
        <f>VLOOKUP(AllData[[#This Row],[Order]],MM[],3,FALSE)</f>
        <v>V5757321200400</v>
      </c>
      <c r="C3211" s="36">
        <f>VLOOKUP(AllData[[#This Row],[Order]],MM[],2,FALSE)</f>
        <v>243</v>
      </c>
      <c r="D3211" s="36" t="s">
        <v>68</v>
      </c>
      <c r="E3211" s="36" t="s">
        <v>69</v>
      </c>
      <c r="F3211" s="36" t="s">
        <v>70</v>
      </c>
      <c r="G3211" s="36" t="s">
        <v>71</v>
      </c>
      <c r="H3211" s="36">
        <v>30</v>
      </c>
      <c r="I3211" s="36">
        <v>30</v>
      </c>
    </row>
    <row r="3212" spans="1:9" x14ac:dyDescent="0.35">
      <c r="A3212" s="36">
        <v>1554280</v>
      </c>
      <c r="B3212" s="36" t="str">
        <f>VLOOKUP(AllData[[#This Row],[Order]],MM[],3,FALSE)</f>
        <v>V5757321200400</v>
      </c>
      <c r="C3212" s="36">
        <f>VLOOKUP(AllData[[#This Row],[Order]],MM[],2,FALSE)</f>
        <v>243</v>
      </c>
      <c r="D3212" s="36" t="s">
        <v>73</v>
      </c>
      <c r="E3212" s="36" t="s">
        <v>61</v>
      </c>
      <c r="F3212" s="36" t="s">
        <v>63</v>
      </c>
      <c r="G3212" s="36" t="s">
        <v>74</v>
      </c>
      <c r="H3212" s="36">
        <v>286.85999999999996</v>
      </c>
      <c r="I3212" s="36">
        <v>200</v>
      </c>
    </row>
    <row r="3213" spans="1:9" x14ac:dyDescent="0.35">
      <c r="A3213" s="36">
        <v>1554280</v>
      </c>
      <c r="B3213" s="36" t="str">
        <f>VLOOKUP(AllData[[#This Row],[Order]],MM[],3,FALSE)</f>
        <v>V5757321200400</v>
      </c>
      <c r="C3213" s="36">
        <f>VLOOKUP(AllData[[#This Row],[Order]],MM[],2,FALSE)</f>
        <v>243</v>
      </c>
      <c r="D3213" s="36" t="s">
        <v>75</v>
      </c>
      <c r="E3213" s="36" t="s">
        <v>61</v>
      </c>
      <c r="F3213" s="36" t="s">
        <v>63</v>
      </c>
      <c r="G3213" s="36" t="s">
        <v>76</v>
      </c>
      <c r="H3213" s="36">
        <v>1820.28</v>
      </c>
      <c r="I3213" s="36">
        <v>500</v>
      </c>
    </row>
    <row r="3214" spans="1:9" x14ac:dyDescent="0.35">
      <c r="A3214" s="36">
        <v>1554280</v>
      </c>
      <c r="B3214" s="36" t="str">
        <f>VLOOKUP(AllData[[#This Row],[Order]],MM[],3,FALSE)</f>
        <v>V5757321200400</v>
      </c>
      <c r="C3214" s="36">
        <f>VLOOKUP(AllData[[#This Row],[Order]],MM[],2,FALSE)</f>
        <v>243</v>
      </c>
      <c r="D3214" s="36" t="s">
        <v>78</v>
      </c>
      <c r="E3214" s="36" t="s">
        <v>69</v>
      </c>
      <c r="F3214" s="36" t="s">
        <v>70</v>
      </c>
      <c r="G3214" s="36" t="s">
        <v>79</v>
      </c>
      <c r="H3214" s="36">
        <v>20</v>
      </c>
      <c r="I3214" s="36">
        <v>20</v>
      </c>
    </row>
    <row r="3215" spans="1:9" x14ac:dyDescent="0.35">
      <c r="A3215" s="36">
        <v>1554280</v>
      </c>
      <c r="B3215" s="36" t="str">
        <f>VLOOKUP(AllData[[#This Row],[Order]],MM[],3,FALSE)</f>
        <v>V5757321200400</v>
      </c>
      <c r="C3215" s="36">
        <f>VLOOKUP(AllData[[#This Row],[Order]],MM[],2,FALSE)</f>
        <v>243</v>
      </c>
      <c r="D3215" s="36" t="s">
        <v>80</v>
      </c>
      <c r="E3215" s="36" t="s">
        <v>69</v>
      </c>
      <c r="F3215" s="36" t="s">
        <v>70</v>
      </c>
      <c r="G3215" s="36" t="s">
        <v>81</v>
      </c>
      <c r="H3215" s="36">
        <v>20</v>
      </c>
      <c r="I3215" s="36">
        <v>20</v>
      </c>
    </row>
    <row r="3216" spans="1:9" x14ac:dyDescent="0.35">
      <c r="A3216" s="36">
        <v>1554280</v>
      </c>
      <c r="B3216" s="36" t="str">
        <f>VLOOKUP(AllData[[#This Row],[Order]],MM[],3,FALSE)</f>
        <v>V5757321200400</v>
      </c>
      <c r="C3216" s="36">
        <f>VLOOKUP(AllData[[#This Row],[Order]],MM[],2,FALSE)</f>
        <v>243</v>
      </c>
      <c r="D3216" s="36" t="s">
        <v>82</v>
      </c>
      <c r="E3216" s="36" t="s">
        <v>83</v>
      </c>
      <c r="F3216" s="36" t="s">
        <v>84</v>
      </c>
      <c r="G3216" s="36" t="s">
        <v>84</v>
      </c>
      <c r="H3216" s="36">
        <v>397.5</v>
      </c>
      <c r="I3216" s="36">
        <v>450</v>
      </c>
    </row>
    <row r="3217" spans="1:9" x14ac:dyDescent="0.35">
      <c r="A3217" s="36">
        <v>1554280</v>
      </c>
      <c r="B3217" s="36" t="str">
        <f>VLOOKUP(AllData[[#This Row],[Order]],MM[],3,FALSE)</f>
        <v>V5757321200400</v>
      </c>
      <c r="C3217" s="36">
        <f>VLOOKUP(AllData[[#This Row],[Order]],MM[],2,FALSE)</f>
        <v>243</v>
      </c>
      <c r="D3217" s="36" t="s">
        <v>85</v>
      </c>
      <c r="E3217" s="36" t="s">
        <v>86</v>
      </c>
      <c r="F3217" s="36" t="s">
        <v>87</v>
      </c>
      <c r="G3217" s="36" t="s">
        <v>87</v>
      </c>
      <c r="H3217" s="36">
        <v>20</v>
      </c>
      <c r="I3217" s="36">
        <v>20</v>
      </c>
    </row>
    <row r="3218" spans="1:9" x14ac:dyDescent="0.35">
      <c r="A3218" s="36">
        <v>1554280</v>
      </c>
      <c r="B3218" s="36" t="str">
        <f>VLOOKUP(AllData[[#This Row],[Order]],MM[],3,FALSE)</f>
        <v>V5757321200400</v>
      </c>
      <c r="C3218" s="36">
        <f>VLOOKUP(AllData[[#This Row],[Order]],MM[],2,FALSE)</f>
        <v>243</v>
      </c>
      <c r="D3218" s="36" t="s">
        <v>88</v>
      </c>
      <c r="E3218" s="36" t="s">
        <v>89</v>
      </c>
      <c r="F3218" s="36" t="s">
        <v>91</v>
      </c>
      <c r="G3218" s="36" t="s">
        <v>92</v>
      </c>
      <c r="H3218" s="36"/>
      <c r="I3218" s="36">
        <v>0</v>
      </c>
    </row>
    <row r="3219" spans="1:9" x14ac:dyDescent="0.35">
      <c r="A3219" s="36">
        <v>1554280</v>
      </c>
      <c r="B3219" s="36" t="str">
        <f>VLOOKUP(AllData[[#This Row],[Order]],MM[],3,FALSE)</f>
        <v>V5757321200400</v>
      </c>
      <c r="C3219" s="36">
        <f>VLOOKUP(AllData[[#This Row],[Order]],MM[],2,FALSE)</f>
        <v>243</v>
      </c>
      <c r="D3219" s="36" t="s">
        <v>95</v>
      </c>
      <c r="E3219" s="36" t="s">
        <v>61</v>
      </c>
      <c r="F3219" s="36" t="s">
        <v>63</v>
      </c>
      <c r="G3219" s="36" t="s">
        <v>96</v>
      </c>
      <c r="H3219" s="36">
        <v>18.117000000000001</v>
      </c>
      <c r="I3219" s="36">
        <v>40</v>
      </c>
    </row>
    <row r="3220" spans="1:9" x14ac:dyDescent="0.35">
      <c r="A3220" s="36">
        <v>1554280</v>
      </c>
      <c r="B3220" s="36" t="str">
        <f>VLOOKUP(AllData[[#This Row],[Order]],MM[],3,FALSE)</f>
        <v>V5757321200400</v>
      </c>
      <c r="C3220" s="36">
        <f>VLOOKUP(AllData[[#This Row],[Order]],MM[],2,FALSE)</f>
        <v>243</v>
      </c>
      <c r="D3220" s="36" t="s">
        <v>97</v>
      </c>
      <c r="E3220" s="36" t="s">
        <v>69</v>
      </c>
      <c r="F3220" s="36" t="s">
        <v>70</v>
      </c>
      <c r="G3220" s="36" t="s">
        <v>98</v>
      </c>
      <c r="H3220" s="36">
        <v>20</v>
      </c>
      <c r="I3220" s="36">
        <v>20</v>
      </c>
    </row>
    <row r="3221" spans="1:9" x14ac:dyDescent="0.35">
      <c r="A3221" s="36">
        <v>1554280</v>
      </c>
      <c r="B3221" s="36" t="str">
        <f>VLOOKUP(AllData[[#This Row],[Order]],MM[],3,FALSE)</f>
        <v>V5757321200400</v>
      </c>
      <c r="C3221" s="36">
        <f>VLOOKUP(AllData[[#This Row],[Order]],MM[],2,FALSE)</f>
        <v>243</v>
      </c>
      <c r="D3221" s="36" t="s">
        <v>99</v>
      </c>
      <c r="E3221" s="36" t="s">
        <v>69</v>
      </c>
      <c r="F3221" s="36" t="s">
        <v>70</v>
      </c>
      <c r="G3221" s="36" t="s">
        <v>100</v>
      </c>
      <c r="H3221" s="36">
        <v>50</v>
      </c>
      <c r="I3221" s="36">
        <v>50</v>
      </c>
    </row>
    <row r="3222" spans="1:9" x14ac:dyDescent="0.35">
      <c r="A3222" s="36">
        <v>1554280</v>
      </c>
      <c r="B3222" s="36" t="str">
        <f>VLOOKUP(AllData[[#This Row],[Order]],MM[],3,FALSE)</f>
        <v>V5757321200400</v>
      </c>
      <c r="C3222" s="36">
        <f>VLOOKUP(AllData[[#This Row],[Order]],MM[],2,FALSE)</f>
        <v>243</v>
      </c>
      <c r="D3222" s="36" t="s">
        <v>104</v>
      </c>
      <c r="E3222" s="36" t="s">
        <v>102</v>
      </c>
      <c r="F3222" s="36" t="s">
        <v>100</v>
      </c>
      <c r="G3222" s="36" t="s">
        <v>106</v>
      </c>
      <c r="H3222" s="36">
        <v>10</v>
      </c>
      <c r="I3222" s="36">
        <v>10</v>
      </c>
    </row>
    <row r="3223" spans="1:9" x14ac:dyDescent="0.35">
      <c r="A3223" s="36">
        <v>1554280</v>
      </c>
      <c r="B3223" s="36" t="str">
        <f>VLOOKUP(AllData[[#This Row],[Order]],MM[],3,FALSE)</f>
        <v>V5757321200400</v>
      </c>
      <c r="C3223" s="36">
        <f>VLOOKUP(AllData[[#This Row],[Order]],MM[],2,FALSE)</f>
        <v>243</v>
      </c>
      <c r="D3223" s="36" t="s">
        <v>60</v>
      </c>
      <c r="E3223" s="36" t="s">
        <v>61</v>
      </c>
      <c r="F3223" s="36" t="s">
        <v>63</v>
      </c>
      <c r="G3223" s="36" t="s">
        <v>108</v>
      </c>
      <c r="H3223" s="36">
        <v>241.85999999999999</v>
      </c>
      <c r="I3223" s="36">
        <v>1</v>
      </c>
    </row>
    <row r="3224" spans="1:9" x14ac:dyDescent="0.35">
      <c r="A3224" s="36">
        <v>1554280</v>
      </c>
      <c r="B3224" s="36" t="str">
        <f>VLOOKUP(AllData[[#This Row],[Order]],MM[],3,FALSE)</f>
        <v>V5757321200400</v>
      </c>
      <c r="C3224" s="36">
        <f>VLOOKUP(AllData[[#This Row],[Order]],MM[],2,FALSE)</f>
        <v>243</v>
      </c>
      <c r="D3224" s="36" t="s">
        <v>82</v>
      </c>
      <c r="E3224" s="36" t="s">
        <v>83</v>
      </c>
      <c r="F3224" s="36" t="s">
        <v>84</v>
      </c>
      <c r="G3224" s="36" t="s">
        <v>110</v>
      </c>
      <c r="H3224" s="36"/>
      <c r="I3224" s="36">
        <v>5</v>
      </c>
    </row>
    <row r="3225" spans="1:9" x14ac:dyDescent="0.35">
      <c r="A3225" s="36">
        <v>1554281</v>
      </c>
      <c r="B3225" s="36" t="str">
        <f>VLOOKUP(AllData[[#This Row],[Order]],MM[],3,FALSE)</f>
        <v>V5757341200400</v>
      </c>
      <c r="C3225" s="36">
        <f>VLOOKUP(AllData[[#This Row],[Order]],MM[],2,FALSE)</f>
        <v>243</v>
      </c>
      <c r="D3225" s="36" t="s">
        <v>60</v>
      </c>
      <c r="E3225" s="36" t="s">
        <v>61</v>
      </c>
      <c r="F3225" s="36" t="s">
        <v>63</v>
      </c>
      <c r="G3225" s="36" t="s">
        <v>64</v>
      </c>
      <c r="H3225" s="36">
        <v>5.0830000000000002</v>
      </c>
      <c r="I3225" s="36">
        <v>20</v>
      </c>
    </row>
    <row r="3226" spans="1:9" x14ac:dyDescent="0.35">
      <c r="A3226" s="36">
        <v>1554281</v>
      </c>
      <c r="B3226" s="36" t="str">
        <f>VLOOKUP(AllData[[#This Row],[Order]],MM[],3,FALSE)</f>
        <v>V5757341200400</v>
      </c>
      <c r="C3226" s="36">
        <f>VLOOKUP(AllData[[#This Row],[Order]],MM[],2,FALSE)</f>
        <v>243</v>
      </c>
      <c r="D3226" s="36" t="s">
        <v>68</v>
      </c>
      <c r="E3226" s="36" t="s">
        <v>69</v>
      </c>
      <c r="F3226" s="36" t="s">
        <v>70</v>
      </c>
      <c r="G3226" s="36" t="s">
        <v>71</v>
      </c>
      <c r="H3226" s="36">
        <v>30</v>
      </c>
      <c r="I3226" s="36">
        <v>30</v>
      </c>
    </row>
    <row r="3227" spans="1:9" x14ac:dyDescent="0.35">
      <c r="A3227" s="36">
        <v>1554281</v>
      </c>
      <c r="B3227" s="36" t="str">
        <f>VLOOKUP(AllData[[#This Row],[Order]],MM[],3,FALSE)</f>
        <v>V5757341200400</v>
      </c>
      <c r="C3227" s="36">
        <f>VLOOKUP(AllData[[#This Row],[Order]],MM[],2,FALSE)</f>
        <v>243</v>
      </c>
      <c r="D3227" s="36" t="s">
        <v>73</v>
      </c>
      <c r="E3227" s="36" t="s">
        <v>61</v>
      </c>
      <c r="F3227" s="36" t="s">
        <v>63</v>
      </c>
      <c r="G3227" s="36" t="s">
        <v>74</v>
      </c>
      <c r="H3227" s="36">
        <v>236.16</v>
      </c>
      <c r="I3227" s="36">
        <v>200</v>
      </c>
    </row>
    <row r="3228" spans="1:9" x14ac:dyDescent="0.35">
      <c r="A3228" s="36">
        <v>1554281</v>
      </c>
      <c r="B3228" s="36" t="str">
        <f>VLOOKUP(AllData[[#This Row],[Order]],MM[],3,FALSE)</f>
        <v>V5757341200400</v>
      </c>
      <c r="C3228" s="36">
        <f>VLOOKUP(AllData[[#This Row],[Order]],MM[],2,FALSE)</f>
        <v>243</v>
      </c>
      <c r="D3228" s="36" t="s">
        <v>75</v>
      </c>
      <c r="E3228" s="36" t="s">
        <v>61</v>
      </c>
      <c r="F3228" s="36" t="s">
        <v>63</v>
      </c>
      <c r="G3228" s="36" t="s">
        <v>76</v>
      </c>
      <c r="H3228" s="36">
        <v>1310.1599999999999</v>
      </c>
      <c r="I3228" s="36">
        <v>500</v>
      </c>
    </row>
    <row r="3229" spans="1:9" x14ac:dyDescent="0.35">
      <c r="A3229" s="36">
        <v>1554281</v>
      </c>
      <c r="B3229" s="36" t="str">
        <f>VLOOKUP(AllData[[#This Row],[Order]],MM[],3,FALSE)</f>
        <v>V5757341200400</v>
      </c>
      <c r="C3229" s="36">
        <f>VLOOKUP(AllData[[#This Row],[Order]],MM[],2,FALSE)</f>
        <v>243</v>
      </c>
      <c r="D3229" s="36" t="s">
        <v>78</v>
      </c>
      <c r="E3229" s="36" t="s">
        <v>69</v>
      </c>
      <c r="F3229" s="36" t="s">
        <v>70</v>
      </c>
      <c r="G3229" s="36" t="s">
        <v>79</v>
      </c>
      <c r="H3229" s="36">
        <v>20</v>
      </c>
      <c r="I3229" s="36">
        <v>20</v>
      </c>
    </row>
    <row r="3230" spans="1:9" x14ac:dyDescent="0.35">
      <c r="A3230" s="36">
        <v>1554281</v>
      </c>
      <c r="B3230" s="36" t="str">
        <f>VLOOKUP(AllData[[#This Row],[Order]],MM[],3,FALSE)</f>
        <v>V5757341200400</v>
      </c>
      <c r="C3230" s="36">
        <f>VLOOKUP(AllData[[#This Row],[Order]],MM[],2,FALSE)</f>
        <v>243</v>
      </c>
      <c r="D3230" s="36" t="s">
        <v>80</v>
      </c>
      <c r="E3230" s="36" t="s">
        <v>69</v>
      </c>
      <c r="F3230" s="36" t="s">
        <v>70</v>
      </c>
      <c r="G3230" s="36" t="s">
        <v>81</v>
      </c>
      <c r="H3230" s="36">
        <v>20</v>
      </c>
      <c r="I3230" s="36">
        <v>20</v>
      </c>
    </row>
    <row r="3231" spans="1:9" x14ac:dyDescent="0.35">
      <c r="A3231" s="36">
        <v>1554281</v>
      </c>
      <c r="B3231" s="36" t="str">
        <f>VLOOKUP(AllData[[#This Row],[Order]],MM[],3,FALSE)</f>
        <v>V5757341200400</v>
      </c>
      <c r="C3231" s="36">
        <f>VLOOKUP(AllData[[#This Row],[Order]],MM[],2,FALSE)</f>
        <v>243</v>
      </c>
      <c r="D3231" s="36" t="s">
        <v>82</v>
      </c>
      <c r="E3231" s="36" t="s">
        <v>83</v>
      </c>
      <c r="F3231" s="36" t="s">
        <v>84</v>
      </c>
      <c r="G3231" s="36" t="s">
        <v>84</v>
      </c>
      <c r="H3231" s="36">
        <v>231.523</v>
      </c>
      <c r="I3231" s="36">
        <v>450</v>
      </c>
    </row>
    <row r="3232" spans="1:9" x14ac:dyDescent="0.35">
      <c r="A3232" s="36">
        <v>1554281</v>
      </c>
      <c r="B3232" s="36" t="str">
        <f>VLOOKUP(AllData[[#This Row],[Order]],MM[],3,FALSE)</f>
        <v>V5757341200400</v>
      </c>
      <c r="C3232" s="36">
        <f>VLOOKUP(AllData[[#This Row],[Order]],MM[],2,FALSE)</f>
        <v>243</v>
      </c>
      <c r="D3232" s="36" t="s">
        <v>85</v>
      </c>
      <c r="E3232" s="36" t="s">
        <v>86</v>
      </c>
      <c r="F3232" s="36" t="s">
        <v>87</v>
      </c>
      <c r="G3232" s="36" t="s">
        <v>87</v>
      </c>
      <c r="H3232" s="36">
        <v>20</v>
      </c>
      <c r="I3232" s="36">
        <v>20</v>
      </c>
    </row>
    <row r="3233" spans="1:9" x14ac:dyDescent="0.35">
      <c r="A3233" s="36">
        <v>1554281</v>
      </c>
      <c r="B3233" s="36" t="str">
        <f>VLOOKUP(AllData[[#This Row],[Order]],MM[],3,FALSE)</f>
        <v>V5757341200400</v>
      </c>
      <c r="C3233" s="36">
        <f>VLOOKUP(AllData[[#This Row],[Order]],MM[],2,FALSE)</f>
        <v>243</v>
      </c>
      <c r="D3233" s="36" t="s">
        <v>88</v>
      </c>
      <c r="E3233" s="36" t="s">
        <v>89</v>
      </c>
      <c r="F3233" s="36" t="s">
        <v>91</v>
      </c>
      <c r="G3233" s="36" t="s">
        <v>92</v>
      </c>
      <c r="H3233" s="36"/>
      <c r="I3233" s="36">
        <v>0</v>
      </c>
    </row>
    <row r="3234" spans="1:9" x14ac:dyDescent="0.35">
      <c r="A3234" s="36">
        <v>1554281</v>
      </c>
      <c r="B3234" s="36" t="str">
        <f>VLOOKUP(AllData[[#This Row],[Order]],MM[],3,FALSE)</f>
        <v>V5757341200400</v>
      </c>
      <c r="C3234" s="36">
        <f>VLOOKUP(AllData[[#This Row],[Order]],MM[],2,FALSE)</f>
        <v>243</v>
      </c>
      <c r="D3234" s="36" t="s">
        <v>95</v>
      </c>
      <c r="E3234" s="36" t="s">
        <v>61</v>
      </c>
      <c r="F3234" s="36" t="s">
        <v>63</v>
      </c>
      <c r="G3234" s="36" t="s">
        <v>96</v>
      </c>
      <c r="H3234" s="36">
        <v>11.632999999999999</v>
      </c>
      <c r="I3234" s="36">
        <v>40</v>
      </c>
    </row>
    <row r="3235" spans="1:9" x14ac:dyDescent="0.35">
      <c r="A3235" s="36">
        <v>1554281</v>
      </c>
      <c r="B3235" s="36" t="str">
        <f>VLOOKUP(AllData[[#This Row],[Order]],MM[],3,FALSE)</f>
        <v>V5757341200400</v>
      </c>
      <c r="C3235" s="36">
        <f>VLOOKUP(AllData[[#This Row],[Order]],MM[],2,FALSE)</f>
        <v>243</v>
      </c>
      <c r="D3235" s="36" t="s">
        <v>97</v>
      </c>
      <c r="E3235" s="36" t="s">
        <v>69</v>
      </c>
      <c r="F3235" s="36" t="s">
        <v>70</v>
      </c>
      <c r="G3235" s="36" t="s">
        <v>98</v>
      </c>
      <c r="H3235" s="36">
        <v>20</v>
      </c>
      <c r="I3235" s="36">
        <v>20</v>
      </c>
    </row>
    <row r="3236" spans="1:9" x14ac:dyDescent="0.35">
      <c r="A3236" s="36">
        <v>1554281</v>
      </c>
      <c r="B3236" s="36" t="str">
        <f>VLOOKUP(AllData[[#This Row],[Order]],MM[],3,FALSE)</f>
        <v>V5757341200400</v>
      </c>
      <c r="C3236" s="36">
        <f>VLOOKUP(AllData[[#This Row],[Order]],MM[],2,FALSE)</f>
        <v>243</v>
      </c>
      <c r="D3236" s="36" t="s">
        <v>99</v>
      </c>
      <c r="E3236" s="36" t="s">
        <v>69</v>
      </c>
      <c r="F3236" s="36" t="s">
        <v>70</v>
      </c>
      <c r="G3236" s="36" t="s">
        <v>100</v>
      </c>
      <c r="H3236" s="36">
        <v>50</v>
      </c>
      <c r="I3236" s="36">
        <v>50</v>
      </c>
    </row>
    <row r="3237" spans="1:9" x14ac:dyDescent="0.35">
      <c r="A3237" s="36">
        <v>1554281</v>
      </c>
      <c r="B3237" s="36" t="str">
        <f>VLOOKUP(AllData[[#This Row],[Order]],MM[],3,FALSE)</f>
        <v>V5757341200400</v>
      </c>
      <c r="C3237" s="36">
        <f>VLOOKUP(AllData[[#This Row],[Order]],MM[],2,FALSE)</f>
        <v>243</v>
      </c>
      <c r="D3237" s="36" t="s">
        <v>101</v>
      </c>
      <c r="E3237" s="36" t="s">
        <v>102</v>
      </c>
      <c r="F3237" s="36" t="s">
        <v>100</v>
      </c>
      <c r="G3237" s="36" t="s">
        <v>103</v>
      </c>
      <c r="H3237" s="36">
        <v>10</v>
      </c>
      <c r="I3237" s="36">
        <v>10</v>
      </c>
    </row>
    <row r="3238" spans="1:9" x14ac:dyDescent="0.35">
      <c r="A3238" s="36">
        <v>1554281</v>
      </c>
      <c r="B3238" s="36" t="str">
        <f>VLOOKUP(AllData[[#This Row],[Order]],MM[],3,FALSE)</f>
        <v>V5757341200400</v>
      </c>
      <c r="C3238" s="36">
        <f>VLOOKUP(AllData[[#This Row],[Order]],MM[],2,FALSE)</f>
        <v>243</v>
      </c>
      <c r="D3238" s="36" t="s">
        <v>104</v>
      </c>
      <c r="E3238" s="36" t="s">
        <v>102</v>
      </c>
      <c r="F3238" s="36" t="s">
        <v>100</v>
      </c>
      <c r="G3238" s="36" t="s">
        <v>106</v>
      </c>
      <c r="H3238" s="36">
        <v>10</v>
      </c>
      <c r="I3238" s="36">
        <v>10</v>
      </c>
    </row>
    <row r="3239" spans="1:9" x14ac:dyDescent="0.35">
      <c r="A3239" s="36">
        <v>1554281</v>
      </c>
      <c r="B3239" s="36" t="str">
        <f>VLOOKUP(AllData[[#This Row],[Order]],MM[],3,FALSE)</f>
        <v>V5757341200400</v>
      </c>
      <c r="C3239" s="36">
        <f>VLOOKUP(AllData[[#This Row],[Order]],MM[],2,FALSE)</f>
        <v>243</v>
      </c>
      <c r="D3239" s="36" t="s">
        <v>60</v>
      </c>
      <c r="E3239" s="36" t="s">
        <v>61</v>
      </c>
      <c r="F3239" s="36" t="s">
        <v>63</v>
      </c>
      <c r="G3239" s="36" t="s">
        <v>108</v>
      </c>
      <c r="H3239" s="36">
        <v>140.16</v>
      </c>
      <c r="I3239" s="36">
        <v>1</v>
      </c>
    </row>
    <row r="3240" spans="1:9" x14ac:dyDescent="0.35">
      <c r="A3240" s="36">
        <v>1554281</v>
      </c>
      <c r="B3240" s="36" t="str">
        <f>VLOOKUP(AllData[[#This Row],[Order]],MM[],3,FALSE)</f>
        <v>V5757341200400</v>
      </c>
      <c r="C3240" s="36">
        <f>VLOOKUP(AllData[[#This Row],[Order]],MM[],2,FALSE)</f>
        <v>243</v>
      </c>
      <c r="D3240" s="36" t="s">
        <v>82</v>
      </c>
      <c r="E3240" s="36" t="s">
        <v>83</v>
      </c>
      <c r="F3240" s="36" t="s">
        <v>84</v>
      </c>
      <c r="G3240" s="36" t="s">
        <v>110</v>
      </c>
      <c r="H3240" s="36"/>
      <c r="I3240" s="36">
        <v>5</v>
      </c>
    </row>
    <row r="3241" spans="1:9" x14ac:dyDescent="0.35">
      <c r="A3241" s="36">
        <v>1554687</v>
      </c>
      <c r="B3241" s="36" t="str">
        <f>VLOOKUP(AllData[[#This Row],[Order]],MM[],3,FALSE)</f>
        <v>V5757301200200R</v>
      </c>
      <c r="C3241" s="36">
        <f>VLOOKUP(AllData[[#This Row],[Order]],MM[],2,FALSE)</f>
        <v>243</v>
      </c>
      <c r="D3241" s="36" t="s">
        <v>60</v>
      </c>
      <c r="E3241" s="36" t="s">
        <v>61</v>
      </c>
      <c r="F3241" s="36" t="s">
        <v>63</v>
      </c>
      <c r="G3241" s="36" t="s">
        <v>64</v>
      </c>
      <c r="H3241" s="36">
        <v>26.3</v>
      </c>
      <c r="I3241" s="36">
        <v>20</v>
      </c>
    </row>
    <row r="3242" spans="1:9" x14ac:dyDescent="0.35">
      <c r="A3242" s="36">
        <v>1554687</v>
      </c>
      <c r="B3242" s="36" t="str">
        <f>VLOOKUP(AllData[[#This Row],[Order]],MM[],3,FALSE)</f>
        <v>V5757301200200R</v>
      </c>
      <c r="C3242" s="36">
        <f>VLOOKUP(AllData[[#This Row],[Order]],MM[],2,FALSE)</f>
        <v>243</v>
      </c>
      <c r="D3242" s="36" t="s">
        <v>68</v>
      </c>
      <c r="E3242" s="36" t="s">
        <v>69</v>
      </c>
      <c r="F3242" s="36" t="s">
        <v>70</v>
      </c>
      <c r="G3242" s="36" t="s">
        <v>71</v>
      </c>
      <c r="H3242" s="36">
        <v>30</v>
      </c>
      <c r="I3242" s="36">
        <v>30</v>
      </c>
    </row>
    <row r="3243" spans="1:9" x14ac:dyDescent="0.35">
      <c r="A3243" s="36">
        <v>1554687</v>
      </c>
      <c r="B3243" s="36" t="str">
        <f>VLOOKUP(AllData[[#This Row],[Order]],MM[],3,FALSE)</f>
        <v>V5757301200200R</v>
      </c>
      <c r="C3243" s="36">
        <f>VLOOKUP(AllData[[#This Row],[Order]],MM[],2,FALSE)</f>
        <v>243</v>
      </c>
      <c r="D3243" s="36" t="s">
        <v>73</v>
      </c>
      <c r="E3243" s="36" t="s">
        <v>61</v>
      </c>
      <c r="F3243" s="36" t="s">
        <v>63</v>
      </c>
      <c r="G3243" s="36" t="s">
        <v>74</v>
      </c>
      <c r="H3243" s="36">
        <v>120.9</v>
      </c>
      <c r="I3243" s="36">
        <v>200</v>
      </c>
    </row>
    <row r="3244" spans="1:9" x14ac:dyDescent="0.35">
      <c r="A3244" s="36">
        <v>1554687</v>
      </c>
      <c r="B3244" s="36" t="str">
        <f>VLOOKUP(AllData[[#This Row],[Order]],MM[],3,FALSE)</f>
        <v>V5757301200200R</v>
      </c>
      <c r="C3244" s="36">
        <f>VLOOKUP(AllData[[#This Row],[Order]],MM[],2,FALSE)</f>
        <v>243</v>
      </c>
      <c r="D3244" s="36" t="s">
        <v>75</v>
      </c>
      <c r="E3244" s="36" t="s">
        <v>61</v>
      </c>
      <c r="F3244" s="36" t="s">
        <v>63</v>
      </c>
      <c r="G3244" s="36" t="s">
        <v>76</v>
      </c>
      <c r="H3244" s="36">
        <v>760.40300000000002</v>
      </c>
      <c r="I3244" s="36">
        <v>500</v>
      </c>
    </row>
    <row r="3245" spans="1:9" x14ac:dyDescent="0.35">
      <c r="A3245" s="36">
        <v>1554687</v>
      </c>
      <c r="B3245" s="36" t="str">
        <f>VLOOKUP(AllData[[#This Row],[Order]],MM[],3,FALSE)</f>
        <v>V5757301200200R</v>
      </c>
      <c r="C3245" s="36">
        <f>VLOOKUP(AllData[[#This Row],[Order]],MM[],2,FALSE)</f>
        <v>243</v>
      </c>
      <c r="D3245" s="36" t="s">
        <v>78</v>
      </c>
      <c r="E3245" s="36" t="s">
        <v>69</v>
      </c>
      <c r="F3245" s="36" t="s">
        <v>70</v>
      </c>
      <c r="G3245" s="36" t="s">
        <v>79</v>
      </c>
      <c r="H3245" s="36">
        <v>20</v>
      </c>
      <c r="I3245" s="36">
        <v>20</v>
      </c>
    </row>
    <row r="3246" spans="1:9" x14ac:dyDescent="0.35">
      <c r="A3246" s="36">
        <v>1554687</v>
      </c>
      <c r="B3246" s="36" t="str">
        <f>VLOOKUP(AllData[[#This Row],[Order]],MM[],3,FALSE)</f>
        <v>V5757301200200R</v>
      </c>
      <c r="C3246" s="36">
        <f>VLOOKUP(AllData[[#This Row],[Order]],MM[],2,FALSE)</f>
        <v>243</v>
      </c>
      <c r="D3246" s="36" t="s">
        <v>80</v>
      </c>
      <c r="E3246" s="36" t="s">
        <v>69</v>
      </c>
      <c r="F3246" s="36" t="s">
        <v>70</v>
      </c>
      <c r="G3246" s="36" t="s">
        <v>81</v>
      </c>
      <c r="H3246" s="36">
        <v>20</v>
      </c>
      <c r="I3246" s="36">
        <v>20</v>
      </c>
    </row>
    <row r="3247" spans="1:9" x14ac:dyDescent="0.35">
      <c r="A3247" s="36">
        <v>1554687</v>
      </c>
      <c r="B3247" s="36" t="str">
        <f>VLOOKUP(AllData[[#This Row],[Order]],MM[],3,FALSE)</f>
        <v>V5757301200200R</v>
      </c>
      <c r="C3247" s="36">
        <f>VLOOKUP(AllData[[#This Row],[Order]],MM[],2,FALSE)</f>
        <v>243</v>
      </c>
      <c r="D3247" s="36" t="s">
        <v>82</v>
      </c>
      <c r="E3247" s="36" t="s">
        <v>83</v>
      </c>
      <c r="F3247" s="36" t="s">
        <v>84</v>
      </c>
      <c r="G3247" s="36" t="s">
        <v>84</v>
      </c>
      <c r="H3247" s="36">
        <v>466.44</v>
      </c>
      <c r="I3247" s="36">
        <v>450</v>
      </c>
    </row>
    <row r="3248" spans="1:9" x14ac:dyDescent="0.35">
      <c r="A3248" s="36">
        <v>1554687</v>
      </c>
      <c r="B3248" s="36" t="str">
        <f>VLOOKUP(AllData[[#This Row],[Order]],MM[],3,FALSE)</f>
        <v>V5757301200200R</v>
      </c>
      <c r="C3248" s="36">
        <f>VLOOKUP(AllData[[#This Row],[Order]],MM[],2,FALSE)</f>
        <v>243</v>
      </c>
      <c r="D3248" s="36" t="s">
        <v>85</v>
      </c>
      <c r="E3248" s="36" t="s">
        <v>86</v>
      </c>
      <c r="F3248" s="36" t="s">
        <v>87</v>
      </c>
      <c r="G3248" s="36" t="s">
        <v>87</v>
      </c>
      <c r="H3248" s="36">
        <v>20</v>
      </c>
      <c r="I3248" s="36">
        <v>20</v>
      </c>
    </row>
    <row r="3249" spans="1:9" x14ac:dyDescent="0.35">
      <c r="A3249" s="36">
        <v>1554687</v>
      </c>
      <c r="B3249" s="36" t="str">
        <f>VLOOKUP(AllData[[#This Row],[Order]],MM[],3,FALSE)</f>
        <v>V5757301200200R</v>
      </c>
      <c r="C3249" s="36">
        <f>VLOOKUP(AllData[[#This Row],[Order]],MM[],2,FALSE)</f>
        <v>243</v>
      </c>
      <c r="D3249" s="36" t="s">
        <v>88</v>
      </c>
      <c r="E3249" s="36" t="s">
        <v>89</v>
      </c>
      <c r="F3249" s="36" t="s">
        <v>91</v>
      </c>
      <c r="G3249" s="36" t="s">
        <v>92</v>
      </c>
      <c r="H3249" s="36"/>
      <c r="I3249" s="36">
        <v>0</v>
      </c>
    </row>
    <row r="3250" spans="1:9" x14ac:dyDescent="0.35">
      <c r="A3250" s="36">
        <v>1554687</v>
      </c>
      <c r="B3250" s="36" t="str">
        <f>VLOOKUP(AllData[[#This Row],[Order]],MM[],3,FALSE)</f>
        <v>V5757301200200R</v>
      </c>
      <c r="C3250" s="36">
        <f>VLOOKUP(AllData[[#This Row],[Order]],MM[],2,FALSE)</f>
        <v>243</v>
      </c>
      <c r="D3250" s="36" t="s">
        <v>95</v>
      </c>
      <c r="E3250" s="36" t="s">
        <v>61</v>
      </c>
      <c r="F3250" s="36" t="s">
        <v>63</v>
      </c>
      <c r="G3250" s="36" t="s">
        <v>96</v>
      </c>
      <c r="H3250" s="36">
        <v>11.632999999999999</v>
      </c>
      <c r="I3250" s="36">
        <v>40</v>
      </c>
    </row>
    <row r="3251" spans="1:9" x14ac:dyDescent="0.35">
      <c r="A3251" s="36">
        <v>1554687</v>
      </c>
      <c r="B3251" s="36" t="str">
        <f>VLOOKUP(AllData[[#This Row],[Order]],MM[],3,FALSE)</f>
        <v>V5757301200200R</v>
      </c>
      <c r="C3251" s="36">
        <f>VLOOKUP(AllData[[#This Row],[Order]],MM[],2,FALSE)</f>
        <v>243</v>
      </c>
      <c r="D3251" s="36" t="s">
        <v>97</v>
      </c>
      <c r="E3251" s="36" t="s">
        <v>69</v>
      </c>
      <c r="F3251" s="36" t="s">
        <v>70</v>
      </c>
      <c r="G3251" s="36" t="s">
        <v>98</v>
      </c>
      <c r="H3251" s="36">
        <v>20</v>
      </c>
      <c r="I3251" s="36">
        <v>20</v>
      </c>
    </row>
    <row r="3252" spans="1:9" x14ac:dyDescent="0.35">
      <c r="A3252" s="36">
        <v>1554687</v>
      </c>
      <c r="B3252" s="36" t="str">
        <f>VLOOKUP(AllData[[#This Row],[Order]],MM[],3,FALSE)</f>
        <v>V5757301200200R</v>
      </c>
      <c r="C3252" s="36">
        <f>VLOOKUP(AllData[[#This Row],[Order]],MM[],2,FALSE)</f>
        <v>243</v>
      </c>
      <c r="D3252" s="36" t="s">
        <v>99</v>
      </c>
      <c r="E3252" s="36" t="s">
        <v>69</v>
      </c>
      <c r="F3252" s="36" t="s">
        <v>70</v>
      </c>
      <c r="G3252" s="36" t="s">
        <v>100</v>
      </c>
      <c r="H3252" s="36">
        <v>50</v>
      </c>
      <c r="I3252" s="36">
        <v>50</v>
      </c>
    </row>
    <row r="3253" spans="1:9" x14ac:dyDescent="0.35">
      <c r="A3253" s="36">
        <v>1554687</v>
      </c>
      <c r="B3253" s="36" t="str">
        <f>VLOOKUP(AllData[[#This Row],[Order]],MM[],3,FALSE)</f>
        <v>V5757301200200R</v>
      </c>
      <c r="C3253" s="36">
        <f>VLOOKUP(AllData[[#This Row],[Order]],MM[],2,FALSE)</f>
        <v>243</v>
      </c>
      <c r="D3253" s="36" t="s">
        <v>101</v>
      </c>
      <c r="E3253" s="36" t="s">
        <v>102</v>
      </c>
      <c r="F3253" s="36" t="s">
        <v>100</v>
      </c>
      <c r="G3253" s="36" t="s">
        <v>103</v>
      </c>
      <c r="H3253" s="36">
        <v>10</v>
      </c>
      <c r="I3253" s="36">
        <v>10</v>
      </c>
    </row>
    <row r="3254" spans="1:9" x14ac:dyDescent="0.35">
      <c r="A3254" s="36">
        <v>1554687</v>
      </c>
      <c r="B3254" s="36" t="str">
        <f>VLOOKUP(AllData[[#This Row],[Order]],MM[],3,FALSE)</f>
        <v>V5757301200200R</v>
      </c>
      <c r="C3254" s="36">
        <f>VLOOKUP(AllData[[#This Row],[Order]],MM[],2,FALSE)</f>
        <v>243</v>
      </c>
      <c r="D3254" s="36" t="s">
        <v>104</v>
      </c>
      <c r="E3254" s="36" t="s">
        <v>102</v>
      </c>
      <c r="F3254" s="36" t="s">
        <v>100</v>
      </c>
      <c r="G3254" s="36" t="s">
        <v>106</v>
      </c>
      <c r="H3254" s="36">
        <v>10</v>
      </c>
      <c r="I3254" s="36">
        <v>10</v>
      </c>
    </row>
    <row r="3255" spans="1:9" x14ac:dyDescent="0.35">
      <c r="A3255" s="36">
        <v>1554687</v>
      </c>
      <c r="B3255" s="36" t="str">
        <f>VLOOKUP(AllData[[#This Row],[Order]],MM[],3,FALSE)</f>
        <v>V5757301200200R</v>
      </c>
      <c r="C3255" s="36">
        <f>VLOOKUP(AllData[[#This Row],[Order]],MM[],2,FALSE)</f>
        <v>243</v>
      </c>
      <c r="D3255" s="36" t="s">
        <v>60</v>
      </c>
      <c r="E3255" s="36" t="s">
        <v>61</v>
      </c>
      <c r="F3255" s="36" t="s">
        <v>63</v>
      </c>
      <c r="G3255" s="36" t="s">
        <v>108</v>
      </c>
      <c r="H3255" s="36"/>
      <c r="I3255" s="36">
        <v>1</v>
      </c>
    </row>
    <row r="3256" spans="1:9" x14ac:dyDescent="0.35">
      <c r="A3256" s="36">
        <v>1554687</v>
      </c>
      <c r="B3256" s="36" t="str">
        <f>VLOOKUP(AllData[[#This Row],[Order]],MM[],3,FALSE)</f>
        <v>V5757301200200R</v>
      </c>
      <c r="C3256" s="36">
        <f>VLOOKUP(AllData[[#This Row],[Order]],MM[],2,FALSE)</f>
        <v>243</v>
      </c>
      <c r="D3256" s="36" t="s">
        <v>82</v>
      </c>
      <c r="E3256" s="36" t="s">
        <v>83</v>
      </c>
      <c r="F3256" s="36" t="s">
        <v>84</v>
      </c>
      <c r="G3256" s="36" t="s">
        <v>110</v>
      </c>
      <c r="H3256" s="36"/>
      <c r="I3256" s="36">
        <v>5</v>
      </c>
    </row>
    <row r="3257" spans="1:9" x14ac:dyDescent="0.35">
      <c r="A3257" s="36">
        <v>1554688</v>
      </c>
      <c r="B3257" s="36" t="str">
        <f>VLOOKUP(AllData[[#This Row],[Order]],MM[],3,FALSE)</f>
        <v>V5757321200600</v>
      </c>
      <c r="C3257" s="36">
        <f>VLOOKUP(AllData[[#This Row],[Order]],MM[],2,FALSE)</f>
        <v>243</v>
      </c>
      <c r="D3257" s="36" t="s">
        <v>60</v>
      </c>
      <c r="E3257" s="36" t="s">
        <v>61</v>
      </c>
      <c r="F3257" s="36" t="s">
        <v>63</v>
      </c>
      <c r="G3257" s="36" t="s">
        <v>139</v>
      </c>
      <c r="H3257" s="36">
        <v>8.2330000000000005</v>
      </c>
      <c r="I3257" s="36">
        <v>20</v>
      </c>
    </row>
    <row r="3258" spans="1:9" x14ac:dyDescent="0.35">
      <c r="A3258" s="36">
        <v>1554688</v>
      </c>
      <c r="B3258" s="36" t="str">
        <f>VLOOKUP(AllData[[#This Row],[Order]],MM[],3,FALSE)</f>
        <v>V5757321200600</v>
      </c>
      <c r="C3258" s="36">
        <f>VLOOKUP(AllData[[#This Row],[Order]],MM[],2,FALSE)</f>
        <v>243</v>
      </c>
      <c r="D3258" s="36" t="s">
        <v>68</v>
      </c>
      <c r="E3258" s="36" t="s">
        <v>69</v>
      </c>
      <c r="F3258" s="36" t="s">
        <v>70</v>
      </c>
      <c r="G3258" s="36" t="s">
        <v>71</v>
      </c>
      <c r="H3258" s="36">
        <v>30</v>
      </c>
      <c r="I3258" s="36">
        <v>30</v>
      </c>
    </row>
    <row r="3259" spans="1:9" x14ac:dyDescent="0.35">
      <c r="A3259" s="36">
        <v>1554688</v>
      </c>
      <c r="B3259" s="36" t="str">
        <f>VLOOKUP(AllData[[#This Row],[Order]],MM[],3,FALSE)</f>
        <v>V5757321200600</v>
      </c>
      <c r="C3259" s="36">
        <f>VLOOKUP(AllData[[#This Row],[Order]],MM[],2,FALSE)</f>
        <v>243</v>
      </c>
      <c r="D3259" s="36" t="s">
        <v>73</v>
      </c>
      <c r="E3259" s="36" t="s">
        <v>61</v>
      </c>
      <c r="F3259" s="36" t="s">
        <v>63</v>
      </c>
      <c r="G3259" s="36" t="s">
        <v>74</v>
      </c>
      <c r="H3259" s="36">
        <v>134.4</v>
      </c>
      <c r="I3259" s="36">
        <v>200</v>
      </c>
    </row>
    <row r="3260" spans="1:9" x14ac:dyDescent="0.35">
      <c r="A3260" s="36">
        <v>1554688</v>
      </c>
      <c r="B3260" s="36" t="str">
        <f>VLOOKUP(AllData[[#This Row],[Order]],MM[],3,FALSE)</f>
        <v>V5757321200600</v>
      </c>
      <c r="C3260" s="36">
        <f>VLOOKUP(AllData[[#This Row],[Order]],MM[],2,FALSE)</f>
        <v>243</v>
      </c>
      <c r="D3260" s="36" t="s">
        <v>75</v>
      </c>
      <c r="E3260" s="36" t="s">
        <v>61</v>
      </c>
      <c r="F3260" s="36" t="s">
        <v>63</v>
      </c>
      <c r="G3260" s="36" t="s">
        <v>76</v>
      </c>
      <c r="H3260" s="36">
        <v>1014.9</v>
      </c>
      <c r="I3260" s="36">
        <v>500</v>
      </c>
    </row>
    <row r="3261" spans="1:9" x14ac:dyDescent="0.35">
      <c r="A3261" s="36">
        <v>1554688</v>
      </c>
      <c r="B3261" s="36" t="str">
        <f>VLOOKUP(AllData[[#This Row],[Order]],MM[],3,FALSE)</f>
        <v>V5757321200600</v>
      </c>
      <c r="C3261" s="36">
        <f>VLOOKUP(AllData[[#This Row],[Order]],MM[],2,FALSE)</f>
        <v>243</v>
      </c>
      <c r="D3261" s="36" t="s">
        <v>78</v>
      </c>
      <c r="E3261" s="36" t="s">
        <v>69</v>
      </c>
      <c r="F3261" s="36" t="s">
        <v>70</v>
      </c>
      <c r="G3261" s="36" t="s">
        <v>79</v>
      </c>
      <c r="H3261" s="36">
        <v>20</v>
      </c>
      <c r="I3261" s="36">
        <v>20</v>
      </c>
    </row>
    <row r="3262" spans="1:9" x14ac:dyDescent="0.35">
      <c r="A3262" s="36">
        <v>1554688</v>
      </c>
      <c r="B3262" s="36" t="str">
        <f>VLOOKUP(AllData[[#This Row],[Order]],MM[],3,FALSE)</f>
        <v>V5757321200600</v>
      </c>
      <c r="C3262" s="36">
        <f>VLOOKUP(AllData[[#This Row],[Order]],MM[],2,FALSE)</f>
        <v>243</v>
      </c>
      <c r="D3262" s="36" t="s">
        <v>80</v>
      </c>
      <c r="E3262" s="36" t="s">
        <v>69</v>
      </c>
      <c r="F3262" s="36" t="s">
        <v>70</v>
      </c>
      <c r="G3262" s="36" t="s">
        <v>81</v>
      </c>
      <c r="H3262" s="36">
        <v>20</v>
      </c>
      <c r="I3262" s="36">
        <v>20</v>
      </c>
    </row>
    <row r="3263" spans="1:9" x14ac:dyDescent="0.35">
      <c r="A3263" s="36">
        <v>1554688</v>
      </c>
      <c r="B3263" s="36" t="str">
        <f>VLOOKUP(AllData[[#This Row],[Order]],MM[],3,FALSE)</f>
        <v>V5757321200600</v>
      </c>
      <c r="C3263" s="36">
        <f>VLOOKUP(AllData[[#This Row],[Order]],MM[],2,FALSE)</f>
        <v>243</v>
      </c>
      <c r="D3263" s="36" t="s">
        <v>82</v>
      </c>
      <c r="E3263" s="36" t="s">
        <v>83</v>
      </c>
      <c r="F3263" s="36" t="s">
        <v>84</v>
      </c>
      <c r="G3263" s="36" t="s">
        <v>84</v>
      </c>
      <c r="H3263" s="36">
        <v>316.28300000000002</v>
      </c>
      <c r="I3263" s="36">
        <v>450</v>
      </c>
    </row>
    <row r="3264" spans="1:9" x14ac:dyDescent="0.35">
      <c r="A3264" s="36">
        <v>1554688</v>
      </c>
      <c r="B3264" s="36" t="str">
        <f>VLOOKUP(AllData[[#This Row],[Order]],MM[],3,FALSE)</f>
        <v>V5757321200600</v>
      </c>
      <c r="C3264" s="36">
        <f>VLOOKUP(AllData[[#This Row],[Order]],MM[],2,FALSE)</f>
        <v>243</v>
      </c>
      <c r="D3264" s="36" t="s">
        <v>85</v>
      </c>
      <c r="E3264" s="36" t="s">
        <v>86</v>
      </c>
      <c r="F3264" s="36" t="s">
        <v>87</v>
      </c>
      <c r="G3264" s="36" t="s">
        <v>87</v>
      </c>
      <c r="H3264" s="36">
        <v>20</v>
      </c>
      <c r="I3264" s="36">
        <v>20</v>
      </c>
    </row>
    <row r="3265" spans="1:9" x14ac:dyDescent="0.35">
      <c r="A3265" s="36">
        <v>1554688</v>
      </c>
      <c r="B3265" s="36" t="str">
        <f>VLOOKUP(AllData[[#This Row],[Order]],MM[],3,FALSE)</f>
        <v>V5757321200600</v>
      </c>
      <c r="C3265" s="36">
        <f>VLOOKUP(AllData[[#This Row],[Order]],MM[],2,FALSE)</f>
        <v>243</v>
      </c>
      <c r="D3265" s="36" t="s">
        <v>88</v>
      </c>
      <c r="E3265" s="36" t="s">
        <v>89</v>
      </c>
      <c r="F3265" s="36" t="s">
        <v>91</v>
      </c>
      <c r="G3265" s="36" t="s">
        <v>92</v>
      </c>
      <c r="H3265" s="36"/>
      <c r="I3265" s="36">
        <v>0</v>
      </c>
    </row>
    <row r="3266" spans="1:9" x14ac:dyDescent="0.35">
      <c r="A3266" s="36">
        <v>1554688</v>
      </c>
      <c r="B3266" s="36" t="str">
        <f>VLOOKUP(AllData[[#This Row],[Order]],MM[],3,FALSE)</f>
        <v>V5757321200600</v>
      </c>
      <c r="C3266" s="36">
        <f>VLOOKUP(AllData[[#This Row],[Order]],MM[],2,FALSE)</f>
        <v>243</v>
      </c>
      <c r="D3266" s="36" t="s">
        <v>95</v>
      </c>
      <c r="E3266" s="36" t="s">
        <v>61</v>
      </c>
      <c r="F3266" s="36" t="s">
        <v>63</v>
      </c>
      <c r="G3266" s="36" t="s">
        <v>96</v>
      </c>
      <c r="H3266" s="36">
        <v>53.15</v>
      </c>
      <c r="I3266" s="36">
        <v>40</v>
      </c>
    </row>
    <row r="3267" spans="1:9" x14ac:dyDescent="0.35">
      <c r="A3267" s="36">
        <v>1554688</v>
      </c>
      <c r="B3267" s="36" t="str">
        <f>VLOOKUP(AllData[[#This Row],[Order]],MM[],3,FALSE)</f>
        <v>V5757321200600</v>
      </c>
      <c r="C3267" s="36">
        <f>VLOOKUP(AllData[[#This Row],[Order]],MM[],2,FALSE)</f>
        <v>243</v>
      </c>
      <c r="D3267" s="36" t="s">
        <v>97</v>
      </c>
      <c r="E3267" s="36" t="s">
        <v>69</v>
      </c>
      <c r="F3267" s="36" t="s">
        <v>70</v>
      </c>
      <c r="G3267" s="36" t="s">
        <v>98</v>
      </c>
      <c r="H3267" s="36">
        <v>20</v>
      </c>
      <c r="I3267" s="36">
        <v>20</v>
      </c>
    </row>
    <row r="3268" spans="1:9" x14ac:dyDescent="0.35">
      <c r="A3268" s="36">
        <v>1554688</v>
      </c>
      <c r="B3268" s="36" t="str">
        <f>VLOOKUP(AllData[[#This Row],[Order]],MM[],3,FALSE)</f>
        <v>V5757321200600</v>
      </c>
      <c r="C3268" s="36">
        <f>VLOOKUP(AllData[[#This Row],[Order]],MM[],2,FALSE)</f>
        <v>243</v>
      </c>
      <c r="D3268" s="36" t="s">
        <v>99</v>
      </c>
      <c r="E3268" s="36" t="s">
        <v>69</v>
      </c>
      <c r="F3268" s="36" t="s">
        <v>70</v>
      </c>
      <c r="G3268" s="36" t="s">
        <v>100</v>
      </c>
      <c r="H3268" s="36">
        <v>50</v>
      </c>
      <c r="I3268" s="36">
        <v>50</v>
      </c>
    </row>
    <row r="3269" spans="1:9" x14ac:dyDescent="0.35">
      <c r="A3269" s="36">
        <v>1554688</v>
      </c>
      <c r="B3269" s="36" t="str">
        <f>VLOOKUP(AllData[[#This Row],[Order]],MM[],3,FALSE)</f>
        <v>V5757321200600</v>
      </c>
      <c r="C3269" s="36">
        <f>VLOOKUP(AllData[[#This Row],[Order]],MM[],2,FALSE)</f>
        <v>243</v>
      </c>
      <c r="D3269" s="36" t="s">
        <v>101</v>
      </c>
      <c r="E3269" s="36" t="s">
        <v>102</v>
      </c>
      <c r="F3269" s="36" t="s">
        <v>100</v>
      </c>
      <c r="G3269" s="36" t="s">
        <v>103</v>
      </c>
      <c r="H3269" s="36">
        <v>10</v>
      </c>
      <c r="I3269" s="36">
        <v>10</v>
      </c>
    </row>
    <row r="3270" spans="1:9" x14ac:dyDescent="0.35">
      <c r="A3270" s="36">
        <v>1554688</v>
      </c>
      <c r="B3270" s="36" t="str">
        <f>VLOOKUP(AllData[[#This Row],[Order]],MM[],3,FALSE)</f>
        <v>V5757321200600</v>
      </c>
      <c r="C3270" s="36">
        <f>VLOOKUP(AllData[[#This Row],[Order]],MM[],2,FALSE)</f>
        <v>243</v>
      </c>
      <c r="D3270" s="36" t="s">
        <v>104</v>
      </c>
      <c r="E3270" s="36" t="s">
        <v>102</v>
      </c>
      <c r="F3270" s="36" t="s">
        <v>100</v>
      </c>
      <c r="G3270" s="36" t="s">
        <v>106</v>
      </c>
      <c r="H3270" s="36">
        <v>10</v>
      </c>
      <c r="I3270" s="36">
        <v>10</v>
      </c>
    </row>
    <row r="3271" spans="1:9" x14ac:dyDescent="0.35">
      <c r="A3271" s="36">
        <v>1554688</v>
      </c>
      <c r="B3271" s="36" t="str">
        <f>VLOOKUP(AllData[[#This Row],[Order]],MM[],3,FALSE)</f>
        <v>V5757321200600</v>
      </c>
      <c r="C3271" s="36">
        <f>VLOOKUP(AllData[[#This Row],[Order]],MM[],2,FALSE)</f>
        <v>243</v>
      </c>
      <c r="D3271" s="36" t="s">
        <v>60</v>
      </c>
      <c r="E3271" s="36" t="s">
        <v>61</v>
      </c>
      <c r="F3271" s="36" t="s">
        <v>63</v>
      </c>
      <c r="G3271" s="36" t="s">
        <v>108</v>
      </c>
      <c r="H3271" s="36">
        <v>20.3</v>
      </c>
      <c r="I3271" s="36">
        <v>1</v>
      </c>
    </row>
    <row r="3272" spans="1:9" x14ac:dyDescent="0.35">
      <c r="A3272" s="36">
        <v>1554688</v>
      </c>
      <c r="B3272" s="36" t="str">
        <f>VLOOKUP(AllData[[#This Row],[Order]],MM[],3,FALSE)</f>
        <v>V5757321200600</v>
      </c>
      <c r="C3272" s="36">
        <f>VLOOKUP(AllData[[#This Row],[Order]],MM[],2,FALSE)</f>
        <v>243</v>
      </c>
      <c r="D3272" s="36" t="s">
        <v>82</v>
      </c>
      <c r="E3272" s="36" t="s">
        <v>83</v>
      </c>
      <c r="F3272" s="36" t="s">
        <v>84</v>
      </c>
      <c r="G3272" s="36" t="s">
        <v>110</v>
      </c>
      <c r="H3272" s="36"/>
      <c r="I3272" s="36">
        <v>5</v>
      </c>
    </row>
    <row r="3273" spans="1:9" x14ac:dyDescent="0.35">
      <c r="A3273" s="36">
        <v>1554689</v>
      </c>
      <c r="B3273" s="36" t="str">
        <f>VLOOKUP(AllData[[#This Row],[Order]],MM[],3,FALSE)</f>
        <v>V5757341200600</v>
      </c>
      <c r="C3273" s="36">
        <f>VLOOKUP(AllData[[#This Row],[Order]],MM[],2,FALSE)</f>
        <v>243</v>
      </c>
      <c r="D3273" s="36" t="s">
        <v>60</v>
      </c>
      <c r="E3273" s="36" t="s">
        <v>61</v>
      </c>
      <c r="F3273" s="36" t="s">
        <v>63</v>
      </c>
      <c r="G3273" s="36" t="s">
        <v>64</v>
      </c>
      <c r="H3273" s="36">
        <v>32.817</v>
      </c>
      <c r="I3273" s="36">
        <v>20</v>
      </c>
    </row>
    <row r="3274" spans="1:9" x14ac:dyDescent="0.35">
      <c r="A3274" s="36">
        <v>1554689</v>
      </c>
      <c r="B3274" s="36" t="str">
        <f>VLOOKUP(AllData[[#This Row],[Order]],MM[],3,FALSE)</f>
        <v>V5757341200600</v>
      </c>
      <c r="C3274" s="36">
        <f>VLOOKUP(AllData[[#This Row],[Order]],MM[],2,FALSE)</f>
        <v>243</v>
      </c>
      <c r="D3274" s="36" t="s">
        <v>68</v>
      </c>
      <c r="E3274" s="36" t="s">
        <v>69</v>
      </c>
      <c r="F3274" s="36" t="s">
        <v>70</v>
      </c>
      <c r="G3274" s="36" t="s">
        <v>71</v>
      </c>
      <c r="H3274" s="36">
        <v>30</v>
      </c>
      <c r="I3274" s="36">
        <v>30</v>
      </c>
    </row>
    <row r="3275" spans="1:9" x14ac:dyDescent="0.35">
      <c r="A3275" s="36">
        <v>1554689</v>
      </c>
      <c r="B3275" s="36" t="str">
        <f>VLOOKUP(AllData[[#This Row],[Order]],MM[],3,FALSE)</f>
        <v>V5757341200600</v>
      </c>
      <c r="C3275" s="36">
        <f>VLOOKUP(AllData[[#This Row],[Order]],MM[],2,FALSE)</f>
        <v>243</v>
      </c>
      <c r="D3275" s="36" t="s">
        <v>73</v>
      </c>
      <c r="E3275" s="36" t="s">
        <v>61</v>
      </c>
      <c r="F3275" s="36" t="s">
        <v>63</v>
      </c>
      <c r="G3275" s="36" t="s">
        <v>74</v>
      </c>
      <c r="H3275" s="36">
        <v>122.82000000000001</v>
      </c>
      <c r="I3275" s="36">
        <v>200</v>
      </c>
    </row>
    <row r="3276" spans="1:9" x14ac:dyDescent="0.35">
      <c r="A3276" s="36">
        <v>1554689</v>
      </c>
      <c r="B3276" s="36" t="str">
        <f>VLOOKUP(AllData[[#This Row],[Order]],MM[],3,FALSE)</f>
        <v>V5757341200600</v>
      </c>
      <c r="C3276" s="36">
        <f>VLOOKUP(AllData[[#This Row],[Order]],MM[],2,FALSE)</f>
        <v>243</v>
      </c>
      <c r="D3276" s="36" t="s">
        <v>75</v>
      </c>
      <c r="E3276" s="36" t="s">
        <v>61</v>
      </c>
      <c r="F3276" s="36" t="s">
        <v>63</v>
      </c>
      <c r="G3276" s="36" t="s">
        <v>76</v>
      </c>
      <c r="H3276" s="36">
        <v>316.08</v>
      </c>
      <c r="I3276" s="36">
        <v>500</v>
      </c>
    </row>
    <row r="3277" spans="1:9" x14ac:dyDescent="0.35">
      <c r="A3277" s="36">
        <v>1554689</v>
      </c>
      <c r="B3277" s="36" t="str">
        <f>VLOOKUP(AllData[[#This Row],[Order]],MM[],3,FALSE)</f>
        <v>V5757341200600</v>
      </c>
      <c r="C3277" s="36">
        <f>VLOOKUP(AllData[[#This Row],[Order]],MM[],2,FALSE)</f>
        <v>243</v>
      </c>
      <c r="D3277" s="36" t="s">
        <v>78</v>
      </c>
      <c r="E3277" s="36" t="s">
        <v>69</v>
      </c>
      <c r="F3277" s="36" t="s">
        <v>70</v>
      </c>
      <c r="G3277" s="36" t="s">
        <v>79</v>
      </c>
      <c r="H3277" s="36">
        <v>20</v>
      </c>
      <c r="I3277" s="36">
        <v>20</v>
      </c>
    </row>
    <row r="3278" spans="1:9" x14ac:dyDescent="0.35">
      <c r="A3278" s="36">
        <v>1554689</v>
      </c>
      <c r="B3278" s="36" t="str">
        <f>VLOOKUP(AllData[[#This Row],[Order]],MM[],3,FALSE)</f>
        <v>V5757341200600</v>
      </c>
      <c r="C3278" s="36">
        <f>VLOOKUP(AllData[[#This Row],[Order]],MM[],2,FALSE)</f>
        <v>243</v>
      </c>
      <c r="D3278" s="36" t="s">
        <v>80</v>
      </c>
      <c r="E3278" s="36" t="s">
        <v>69</v>
      </c>
      <c r="F3278" s="36" t="s">
        <v>70</v>
      </c>
      <c r="G3278" s="36" t="s">
        <v>81</v>
      </c>
      <c r="H3278" s="36">
        <v>20</v>
      </c>
      <c r="I3278" s="36">
        <v>20</v>
      </c>
    </row>
    <row r="3279" spans="1:9" x14ac:dyDescent="0.35">
      <c r="A3279" s="36">
        <v>1554689</v>
      </c>
      <c r="B3279" s="36" t="str">
        <f>VLOOKUP(AllData[[#This Row],[Order]],MM[],3,FALSE)</f>
        <v>V5757341200600</v>
      </c>
      <c r="C3279" s="36">
        <f>VLOOKUP(AllData[[#This Row],[Order]],MM[],2,FALSE)</f>
        <v>243</v>
      </c>
      <c r="D3279" s="36" t="s">
        <v>82</v>
      </c>
      <c r="E3279" s="36" t="s">
        <v>83</v>
      </c>
      <c r="F3279" s="36" t="s">
        <v>84</v>
      </c>
      <c r="G3279" s="36" t="s">
        <v>84</v>
      </c>
      <c r="H3279" s="36">
        <v>289.46300000000002</v>
      </c>
      <c r="I3279" s="36">
        <v>450</v>
      </c>
    </row>
    <row r="3280" spans="1:9" x14ac:dyDescent="0.35">
      <c r="A3280" s="36">
        <v>1554689</v>
      </c>
      <c r="B3280" s="36" t="str">
        <f>VLOOKUP(AllData[[#This Row],[Order]],MM[],3,FALSE)</f>
        <v>V5757341200600</v>
      </c>
      <c r="C3280" s="36">
        <f>VLOOKUP(AllData[[#This Row],[Order]],MM[],2,FALSE)</f>
        <v>243</v>
      </c>
      <c r="D3280" s="36" t="s">
        <v>85</v>
      </c>
      <c r="E3280" s="36" t="s">
        <v>86</v>
      </c>
      <c r="F3280" s="36" t="s">
        <v>87</v>
      </c>
      <c r="G3280" s="36" t="s">
        <v>87</v>
      </c>
      <c r="H3280" s="36">
        <v>20</v>
      </c>
      <c r="I3280" s="36">
        <v>20</v>
      </c>
    </row>
    <row r="3281" spans="1:9" x14ac:dyDescent="0.35">
      <c r="A3281" s="36">
        <v>1554689</v>
      </c>
      <c r="B3281" s="36" t="str">
        <f>VLOOKUP(AllData[[#This Row],[Order]],MM[],3,FALSE)</f>
        <v>V5757341200600</v>
      </c>
      <c r="C3281" s="36">
        <f>VLOOKUP(AllData[[#This Row],[Order]],MM[],2,FALSE)</f>
        <v>243</v>
      </c>
      <c r="D3281" s="36" t="s">
        <v>88</v>
      </c>
      <c r="E3281" s="36" t="s">
        <v>89</v>
      </c>
      <c r="F3281" s="36" t="s">
        <v>91</v>
      </c>
      <c r="G3281" s="36" t="s">
        <v>92</v>
      </c>
      <c r="H3281" s="36"/>
      <c r="I3281" s="36">
        <v>0</v>
      </c>
    </row>
    <row r="3282" spans="1:9" x14ac:dyDescent="0.35">
      <c r="A3282" s="36">
        <v>1554689</v>
      </c>
      <c r="B3282" s="36" t="str">
        <f>VLOOKUP(AllData[[#This Row],[Order]],MM[],3,FALSE)</f>
        <v>V5757341200600</v>
      </c>
      <c r="C3282" s="36">
        <f>VLOOKUP(AllData[[#This Row],[Order]],MM[],2,FALSE)</f>
        <v>243</v>
      </c>
      <c r="D3282" s="36" t="s">
        <v>95</v>
      </c>
      <c r="E3282" s="36" t="s">
        <v>61</v>
      </c>
      <c r="F3282" s="36" t="s">
        <v>63</v>
      </c>
      <c r="G3282" s="36" t="s">
        <v>96</v>
      </c>
      <c r="H3282" s="36">
        <v>232.07999999999998</v>
      </c>
      <c r="I3282" s="36">
        <v>40</v>
      </c>
    </row>
    <row r="3283" spans="1:9" x14ac:dyDescent="0.35">
      <c r="A3283" s="36">
        <v>1554689</v>
      </c>
      <c r="B3283" s="36" t="str">
        <f>VLOOKUP(AllData[[#This Row],[Order]],MM[],3,FALSE)</f>
        <v>V5757341200600</v>
      </c>
      <c r="C3283" s="36">
        <f>VLOOKUP(AllData[[#This Row],[Order]],MM[],2,FALSE)</f>
        <v>243</v>
      </c>
      <c r="D3283" s="36" t="s">
        <v>97</v>
      </c>
      <c r="E3283" s="36" t="s">
        <v>69</v>
      </c>
      <c r="F3283" s="36" t="s">
        <v>70</v>
      </c>
      <c r="G3283" s="36" t="s">
        <v>98</v>
      </c>
      <c r="H3283" s="36">
        <v>20</v>
      </c>
      <c r="I3283" s="36">
        <v>20</v>
      </c>
    </row>
    <row r="3284" spans="1:9" x14ac:dyDescent="0.35">
      <c r="A3284" s="36">
        <v>1554689</v>
      </c>
      <c r="B3284" s="36" t="str">
        <f>VLOOKUP(AllData[[#This Row],[Order]],MM[],3,FALSE)</f>
        <v>V5757341200600</v>
      </c>
      <c r="C3284" s="36">
        <f>VLOOKUP(AllData[[#This Row],[Order]],MM[],2,FALSE)</f>
        <v>243</v>
      </c>
      <c r="D3284" s="36" t="s">
        <v>99</v>
      </c>
      <c r="E3284" s="36" t="s">
        <v>69</v>
      </c>
      <c r="F3284" s="36" t="s">
        <v>70</v>
      </c>
      <c r="G3284" s="36" t="s">
        <v>100</v>
      </c>
      <c r="H3284" s="36">
        <v>50</v>
      </c>
      <c r="I3284" s="36">
        <v>50</v>
      </c>
    </row>
    <row r="3285" spans="1:9" x14ac:dyDescent="0.35">
      <c r="A3285" s="36">
        <v>1554689</v>
      </c>
      <c r="B3285" s="36" t="str">
        <f>VLOOKUP(AllData[[#This Row],[Order]],MM[],3,FALSE)</f>
        <v>V5757341200600</v>
      </c>
      <c r="C3285" s="36">
        <f>VLOOKUP(AllData[[#This Row],[Order]],MM[],2,FALSE)</f>
        <v>243</v>
      </c>
      <c r="D3285" s="36" t="s">
        <v>101</v>
      </c>
      <c r="E3285" s="36" t="s">
        <v>102</v>
      </c>
      <c r="F3285" s="36" t="s">
        <v>100</v>
      </c>
      <c r="G3285" s="36" t="s">
        <v>103</v>
      </c>
      <c r="H3285" s="36">
        <v>10</v>
      </c>
      <c r="I3285" s="36">
        <v>10</v>
      </c>
    </row>
    <row r="3286" spans="1:9" x14ac:dyDescent="0.35">
      <c r="A3286" s="36">
        <v>1554689</v>
      </c>
      <c r="B3286" s="36" t="str">
        <f>VLOOKUP(AllData[[#This Row],[Order]],MM[],3,FALSE)</f>
        <v>V5757341200600</v>
      </c>
      <c r="C3286" s="36">
        <f>VLOOKUP(AllData[[#This Row],[Order]],MM[],2,FALSE)</f>
        <v>243</v>
      </c>
      <c r="D3286" s="36" t="s">
        <v>104</v>
      </c>
      <c r="E3286" s="36" t="s">
        <v>102</v>
      </c>
      <c r="F3286" s="36" t="s">
        <v>100</v>
      </c>
      <c r="G3286" s="36" t="s">
        <v>106</v>
      </c>
      <c r="H3286" s="36">
        <v>10</v>
      </c>
      <c r="I3286" s="36">
        <v>10</v>
      </c>
    </row>
    <row r="3287" spans="1:9" x14ac:dyDescent="0.35">
      <c r="A3287" s="36">
        <v>1554689</v>
      </c>
      <c r="B3287" s="36" t="str">
        <f>VLOOKUP(AllData[[#This Row],[Order]],MM[],3,FALSE)</f>
        <v>V5757341200600</v>
      </c>
      <c r="C3287" s="36">
        <f>VLOOKUP(AllData[[#This Row],[Order]],MM[],2,FALSE)</f>
        <v>243</v>
      </c>
      <c r="D3287" s="36" t="s">
        <v>60</v>
      </c>
      <c r="E3287" s="36" t="s">
        <v>61</v>
      </c>
      <c r="F3287" s="36" t="s">
        <v>63</v>
      </c>
      <c r="G3287" s="36" t="s">
        <v>108</v>
      </c>
      <c r="H3287" s="36">
        <v>649.31999999999994</v>
      </c>
      <c r="I3287" s="36">
        <v>1</v>
      </c>
    </row>
    <row r="3288" spans="1:9" x14ac:dyDescent="0.35">
      <c r="A3288" s="36">
        <v>1554689</v>
      </c>
      <c r="B3288" s="36" t="str">
        <f>VLOOKUP(AllData[[#This Row],[Order]],MM[],3,FALSE)</f>
        <v>V5757341200600</v>
      </c>
      <c r="C3288" s="36">
        <f>VLOOKUP(AllData[[#This Row],[Order]],MM[],2,FALSE)</f>
        <v>243</v>
      </c>
      <c r="D3288" s="36" t="s">
        <v>82</v>
      </c>
      <c r="E3288" s="36" t="s">
        <v>83</v>
      </c>
      <c r="F3288" s="36" t="s">
        <v>84</v>
      </c>
      <c r="G3288" s="36" t="s">
        <v>110</v>
      </c>
      <c r="H3288" s="36"/>
      <c r="I3288" s="36">
        <v>5</v>
      </c>
    </row>
    <row r="3289" spans="1:9" x14ac:dyDescent="0.35">
      <c r="A3289" s="36">
        <v>1554962</v>
      </c>
      <c r="B3289" s="36" t="str">
        <f>VLOOKUP(AllData[[#This Row],[Order]],MM[],3,FALSE)</f>
        <v>V5757301200200Q</v>
      </c>
      <c r="C3289" s="36">
        <f>VLOOKUP(AllData[[#This Row],[Order]],MM[],2,FALSE)</f>
        <v>243</v>
      </c>
      <c r="D3289" s="36" t="s">
        <v>60</v>
      </c>
      <c r="E3289" s="36" t="s">
        <v>61</v>
      </c>
      <c r="F3289" s="36" t="s">
        <v>63</v>
      </c>
      <c r="G3289" s="36" t="s">
        <v>64</v>
      </c>
      <c r="H3289" s="36">
        <v>13.95</v>
      </c>
      <c r="I3289" s="36">
        <v>20</v>
      </c>
    </row>
    <row r="3290" spans="1:9" x14ac:dyDescent="0.35">
      <c r="A3290" s="36">
        <v>1554962</v>
      </c>
      <c r="B3290" s="36" t="str">
        <f>VLOOKUP(AllData[[#This Row],[Order]],MM[],3,FALSE)</f>
        <v>V5757301200200Q</v>
      </c>
      <c r="C3290" s="36">
        <f>VLOOKUP(AllData[[#This Row],[Order]],MM[],2,FALSE)</f>
        <v>243</v>
      </c>
      <c r="D3290" s="36" t="s">
        <v>68</v>
      </c>
      <c r="E3290" s="36" t="s">
        <v>69</v>
      </c>
      <c r="F3290" s="36" t="s">
        <v>70</v>
      </c>
      <c r="G3290" s="36" t="s">
        <v>71</v>
      </c>
      <c r="H3290" s="36">
        <v>30</v>
      </c>
      <c r="I3290" s="36">
        <v>30</v>
      </c>
    </row>
    <row r="3291" spans="1:9" x14ac:dyDescent="0.35">
      <c r="A3291" s="36">
        <v>1554962</v>
      </c>
      <c r="B3291" s="36" t="str">
        <f>VLOOKUP(AllData[[#This Row],[Order]],MM[],3,FALSE)</f>
        <v>V5757301200200Q</v>
      </c>
      <c r="C3291" s="36">
        <f>VLOOKUP(AllData[[#This Row],[Order]],MM[],2,FALSE)</f>
        <v>243</v>
      </c>
      <c r="D3291" s="36" t="s">
        <v>73</v>
      </c>
      <c r="E3291" s="36" t="s">
        <v>61</v>
      </c>
      <c r="F3291" s="36" t="s">
        <v>63</v>
      </c>
      <c r="G3291" s="36" t="s">
        <v>74</v>
      </c>
      <c r="H3291" s="36">
        <v>178.07999999999998</v>
      </c>
      <c r="I3291" s="36">
        <v>200</v>
      </c>
    </row>
    <row r="3292" spans="1:9" x14ac:dyDescent="0.35">
      <c r="A3292" s="36">
        <v>1554962</v>
      </c>
      <c r="B3292" s="36" t="str">
        <f>VLOOKUP(AllData[[#This Row],[Order]],MM[],3,FALSE)</f>
        <v>V5757301200200Q</v>
      </c>
      <c r="C3292" s="36">
        <f>VLOOKUP(AllData[[#This Row],[Order]],MM[],2,FALSE)</f>
        <v>243</v>
      </c>
      <c r="D3292" s="36" t="s">
        <v>75</v>
      </c>
      <c r="E3292" s="36" t="s">
        <v>61</v>
      </c>
      <c r="F3292" s="36" t="s">
        <v>63</v>
      </c>
      <c r="G3292" s="36" t="s">
        <v>76</v>
      </c>
      <c r="H3292" s="36">
        <v>1112.8799999999999</v>
      </c>
      <c r="I3292" s="36">
        <v>500</v>
      </c>
    </row>
    <row r="3293" spans="1:9" x14ac:dyDescent="0.35">
      <c r="A3293" s="36">
        <v>1554962</v>
      </c>
      <c r="B3293" s="36" t="str">
        <f>VLOOKUP(AllData[[#This Row],[Order]],MM[],3,FALSE)</f>
        <v>V5757301200200Q</v>
      </c>
      <c r="C3293" s="36">
        <f>VLOOKUP(AllData[[#This Row],[Order]],MM[],2,FALSE)</f>
        <v>243</v>
      </c>
      <c r="D3293" s="36" t="s">
        <v>78</v>
      </c>
      <c r="E3293" s="36" t="s">
        <v>69</v>
      </c>
      <c r="F3293" s="36" t="s">
        <v>70</v>
      </c>
      <c r="G3293" s="36" t="s">
        <v>79</v>
      </c>
      <c r="H3293" s="36">
        <v>20</v>
      </c>
      <c r="I3293" s="36">
        <v>20</v>
      </c>
    </row>
    <row r="3294" spans="1:9" x14ac:dyDescent="0.35">
      <c r="A3294" s="36">
        <v>1554962</v>
      </c>
      <c r="B3294" s="36" t="str">
        <f>VLOOKUP(AllData[[#This Row],[Order]],MM[],3,FALSE)</f>
        <v>V5757301200200Q</v>
      </c>
      <c r="C3294" s="36">
        <f>VLOOKUP(AllData[[#This Row],[Order]],MM[],2,FALSE)</f>
        <v>243</v>
      </c>
      <c r="D3294" s="36" t="s">
        <v>80</v>
      </c>
      <c r="E3294" s="36" t="s">
        <v>69</v>
      </c>
      <c r="F3294" s="36" t="s">
        <v>70</v>
      </c>
      <c r="G3294" s="36" t="s">
        <v>81</v>
      </c>
      <c r="H3294" s="36">
        <v>20</v>
      </c>
      <c r="I3294" s="36">
        <v>20</v>
      </c>
    </row>
    <row r="3295" spans="1:9" x14ac:dyDescent="0.35">
      <c r="A3295" s="36">
        <v>1554962</v>
      </c>
      <c r="B3295" s="36" t="str">
        <f>VLOOKUP(AllData[[#This Row],[Order]],MM[],3,FALSE)</f>
        <v>V5757301200200Q</v>
      </c>
      <c r="C3295" s="36">
        <f>VLOOKUP(AllData[[#This Row],[Order]],MM[],2,FALSE)</f>
        <v>243</v>
      </c>
      <c r="D3295" s="36" t="s">
        <v>82</v>
      </c>
      <c r="E3295" s="36" t="s">
        <v>83</v>
      </c>
      <c r="F3295" s="36" t="s">
        <v>84</v>
      </c>
      <c r="G3295" s="36" t="s">
        <v>84</v>
      </c>
      <c r="H3295" s="36">
        <v>696.24</v>
      </c>
      <c r="I3295" s="36">
        <v>450</v>
      </c>
    </row>
    <row r="3296" spans="1:9" x14ac:dyDescent="0.35">
      <c r="A3296" s="36">
        <v>1554962</v>
      </c>
      <c r="B3296" s="36" t="str">
        <f>VLOOKUP(AllData[[#This Row],[Order]],MM[],3,FALSE)</f>
        <v>V5757301200200Q</v>
      </c>
      <c r="C3296" s="36">
        <f>VLOOKUP(AllData[[#This Row],[Order]],MM[],2,FALSE)</f>
        <v>243</v>
      </c>
      <c r="D3296" s="36" t="s">
        <v>85</v>
      </c>
      <c r="E3296" s="36" t="s">
        <v>86</v>
      </c>
      <c r="F3296" s="36" t="s">
        <v>87</v>
      </c>
      <c r="G3296" s="36" t="s">
        <v>87</v>
      </c>
      <c r="H3296" s="36">
        <v>20</v>
      </c>
      <c r="I3296" s="36">
        <v>20</v>
      </c>
    </row>
    <row r="3297" spans="1:9" x14ac:dyDescent="0.35">
      <c r="A3297" s="36">
        <v>1554962</v>
      </c>
      <c r="B3297" s="36" t="str">
        <f>VLOOKUP(AllData[[#This Row],[Order]],MM[],3,FALSE)</f>
        <v>V5757301200200Q</v>
      </c>
      <c r="C3297" s="36">
        <f>VLOOKUP(AllData[[#This Row],[Order]],MM[],2,FALSE)</f>
        <v>243</v>
      </c>
      <c r="D3297" s="36" t="s">
        <v>88</v>
      </c>
      <c r="E3297" s="36" t="s">
        <v>89</v>
      </c>
      <c r="F3297" s="36" t="s">
        <v>91</v>
      </c>
      <c r="G3297" s="36" t="s">
        <v>92</v>
      </c>
      <c r="H3297" s="36"/>
      <c r="I3297" s="36">
        <v>0</v>
      </c>
    </row>
    <row r="3298" spans="1:9" x14ac:dyDescent="0.35">
      <c r="A3298" s="36">
        <v>1554962</v>
      </c>
      <c r="B3298" s="36" t="str">
        <f>VLOOKUP(AllData[[#This Row],[Order]],MM[],3,FALSE)</f>
        <v>V5757301200200Q</v>
      </c>
      <c r="C3298" s="36">
        <f>VLOOKUP(AllData[[#This Row],[Order]],MM[],2,FALSE)</f>
        <v>243</v>
      </c>
      <c r="D3298" s="36" t="s">
        <v>95</v>
      </c>
      <c r="E3298" s="36" t="s">
        <v>61</v>
      </c>
      <c r="F3298" s="36" t="s">
        <v>63</v>
      </c>
      <c r="G3298" s="36" t="s">
        <v>96</v>
      </c>
      <c r="H3298" s="36">
        <v>18.783000000000001</v>
      </c>
      <c r="I3298" s="36">
        <v>40</v>
      </c>
    </row>
    <row r="3299" spans="1:9" x14ac:dyDescent="0.35">
      <c r="A3299" s="36">
        <v>1554962</v>
      </c>
      <c r="B3299" s="36" t="str">
        <f>VLOOKUP(AllData[[#This Row],[Order]],MM[],3,FALSE)</f>
        <v>V5757301200200Q</v>
      </c>
      <c r="C3299" s="36">
        <f>VLOOKUP(AllData[[#This Row],[Order]],MM[],2,FALSE)</f>
        <v>243</v>
      </c>
      <c r="D3299" s="36" t="s">
        <v>97</v>
      </c>
      <c r="E3299" s="36" t="s">
        <v>69</v>
      </c>
      <c r="F3299" s="36" t="s">
        <v>70</v>
      </c>
      <c r="G3299" s="36" t="s">
        <v>98</v>
      </c>
      <c r="H3299" s="36">
        <v>20</v>
      </c>
      <c r="I3299" s="36">
        <v>20</v>
      </c>
    </row>
    <row r="3300" spans="1:9" x14ac:dyDescent="0.35">
      <c r="A3300" s="36">
        <v>1554962</v>
      </c>
      <c r="B3300" s="36" t="str">
        <f>VLOOKUP(AllData[[#This Row],[Order]],MM[],3,FALSE)</f>
        <v>V5757301200200Q</v>
      </c>
      <c r="C3300" s="36">
        <f>VLOOKUP(AllData[[#This Row],[Order]],MM[],2,FALSE)</f>
        <v>243</v>
      </c>
      <c r="D3300" s="36" t="s">
        <v>99</v>
      </c>
      <c r="E3300" s="36" t="s">
        <v>69</v>
      </c>
      <c r="F3300" s="36" t="s">
        <v>70</v>
      </c>
      <c r="G3300" s="36" t="s">
        <v>100</v>
      </c>
      <c r="H3300" s="36">
        <v>50</v>
      </c>
      <c r="I3300" s="36">
        <v>50</v>
      </c>
    </row>
    <row r="3301" spans="1:9" x14ac:dyDescent="0.35">
      <c r="A3301" s="36">
        <v>1554962</v>
      </c>
      <c r="B3301" s="36" t="str">
        <f>VLOOKUP(AllData[[#This Row],[Order]],MM[],3,FALSE)</f>
        <v>V5757301200200Q</v>
      </c>
      <c r="C3301" s="36">
        <f>VLOOKUP(AllData[[#This Row],[Order]],MM[],2,FALSE)</f>
        <v>243</v>
      </c>
      <c r="D3301" s="36" t="s">
        <v>101</v>
      </c>
      <c r="E3301" s="36" t="s">
        <v>102</v>
      </c>
      <c r="F3301" s="36" t="s">
        <v>100</v>
      </c>
      <c r="G3301" s="36" t="s">
        <v>103</v>
      </c>
      <c r="H3301" s="36">
        <v>10</v>
      </c>
      <c r="I3301" s="36">
        <v>10</v>
      </c>
    </row>
    <row r="3302" spans="1:9" x14ac:dyDescent="0.35">
      <c r="A3302" s="36">
        <v>1554962</v>
      </c>
      <c r="B3302" s="36" t="str">
        <f>VLOOKUP(AllData[[#This Row],[Order]],MM[],3,FALSE)</f>
        <v>V5757301200200Q</v>
      </c>
      <c r="C3302" s="36">
        <f>VLOOKUP(AllData[[#This Row],[Order]],MM[],2,FALSE)</f>
        <v>243</v>
      </c>
      <c r="D3302" s="36" t="s">
        <v>104</v>
      </c>
      <c r="E3302" s="36" t="s">
        <v>102</v>
      </c>
      <c r="F3302" s="36" t="s">
        <v>100</v>
      </c>
      <c r="G3302" s="36" t="s">
        <v>106</v>
      </c>
      <c r="H3302" s="36">
        <v>10</v>
      </c>
      <c r="I3302" s="36">
        <v>10</v>
      </c>
    </row>
    <row r="3303" spans="1:9" x14ac:dyDescent="0.35">
      <c r="A3303" s="36">
        <v>1554962</v>
      </c>
      <c r="B3303" s="36" t="str">
        <f>VLOOKUP(AllData[[#This Row],[Order]],MM[],3,FALSE)</f>
        <v>V5757301200200Q</v>
      </c>
      <c r="C3303" s="36">
        <f>VLOOKUP(AllData[[#This Row],[Order]],MM[],2,FALSE)</f>
        <v>243</v>
      </c>
      <c r="D3303" s="36" t="s">
        <v>60</v>
      </c>
      <c r="E3303" s="36" t="s">
        <v>61</v>
      </c>
      <c r="F3303" s="36" t="s">
        <v>63</v>
      </c>
      <c r="G3303" s="36" t="s">
        <v>108</v>
      </c>
      <c r="H3303" s="36"/>
      <c r="I3303" s="36">
        <v>1</v>
      </c>
    </row>
    <row r="3304" spans="1:9" x14ac:dyDescent="0.35">
      <c r="A3304" s="36">
        <v>1554962</v>
      </c>
      <c r="B3304" s="36" t="str">
        <f>VLOOKUP(AllData[[#This Row],[Order]],MM[],3,FALSE)</f>
        <v>V5757301200200Q</v>
      </c>
      <c r="C3304" s="36">
        <f>VLOOKUP(AllData[[#This Row],[Order]],MM[],2,FALSE)</f>
        <v>243</v>
      </c>
      <c r="D3304" s="36" t="s">
        <v>82</v>
      </c>
      <c r="E3304" s="36" t="s">
        <v>83</v>
      </c>
      <c r="F3304" s="36" t="s">
        <v>84</v>
      </c>
      <c r="G3304" s="36" t="s">
        <v>110</v>
      </c>
      <c r="H3304" s="36"/>
      <c r="I3304" s="36">
        <v>5</v>
      </c>
    </row>
    <row r="3305" spans="1:9" x14ac:dyDescent="0.35">
      <c r="A3305" s="36">
        <v>1554963</v>
      </c>
      <c r="B3305" s="36" t="str">
        <f>VLOOKUP(AllData[[#This Row],[Order]],MM[],3,FALSE)</f>
        <v>V5757321200400</v>
      </c>
      <c r="C3305" s="36">
        <f>VLOOKUP(AllData[[#This Row],[Order]],MM[],2,FALSE)</f>
        <v>245</v>
      </c>
      <c r="D3305" s="36" t="s">
        <v>60</v>
      </c>
      <c r="E3305" s="36" t="s">
        <v>61</v>
      </c>
      <c r="F3305" s="36" t="s">
        <v>63</v>
      </c>
      <c r="G3305" s="36" t="s">
        <v>64</v>
      </c>
      <c r="H3305" s="36">
        <v>16.483000000000001</v>
      </c>
      <c r="I3305" s="36">
        <v>20</v>
      </c>
    </row>
    <row r="3306" spans="1:9" x14ac:dyDescent="0.35">
      <c r="A3306" s="36">
        <v>1554963</v>
      </c>
      <c r="B3306" s="36" t="str">
        <f>VLOOKUP(AllData[[#This Row],[Order]],MM[],3,FALSE)</f>
        <v>V5757321200400</v>
      </c>
      <c r="C3306" s="36">
        <f>VLOOKUP(AllData[[#This Row],[Order]],MM[],2,FALSE)</f>
        <v>245</v>
      </c>
      <c r="D3306" s="36" t="s">
        <v>68</v>
      </c>
      <c r="E3306" s="36" t="s">
        <v>69</v>
      </c>
      <c r="F3306" s="36" t="s">
        <v>70</v>
      </c>
      <c r="G3306" s="36" t="s">
        <v>71</v>
      </c>
      <c r="H3306" s="36">
        <v>30</v>
      </c>
      <c r="I3306" s="36">
        <v>30</v>
      </c>
    </row>
    <row r="3307" spans="1:9" x14ac:dyDescent="0.35">
      <c r="A3307" s="36">
        <v>1554963</v>
      </c>
      <c r="B3307" s="36" t="str">
        <f>VLOOKUP(AllData[[#This Row],[Order]],MM[],3,FALSE)</f>
        <v>V5757321200400</v>
      </c>
      <c r="C3307" s="36">
        <f>VLOOKUP(AllData[[#This Row],[Order]],MM[],2,FALSE)</f>
        <v>245</v>
      </c>
      <c r="D3307" s="36" t="s">
        <v>73</v>
      </c>
      <c r="E3307" s="36" t="s">
        <v>61</v>
      </c>
      <c r="F3307" s="36" t="s">
        <v>63</v>
      </c>
      <c r="G3307" s="36" t="s">
        <v>74</v>
      </c>
      <c r="H3307" s="36">
        <v>138.923</v>
      </c>
      <c r="I3307" s="36">
        <v>200</v>
      </c>
    </row>
    <row r="3308" spans="1:9" x14ac:dyDescent="0.35">
      <c r="A3308" s="36">
        <v>1554963</v>
      </c>
      <c r="B3308" s="36" t="str">
        <f>VLOOKUP(AllData[[#This Row],[Order]],MM[],3,FALSE)</f>
        <v>V5757321200400</v>
      </c>
      <c r="C3308" s="36">
        <f>VLOOKUP(AllData[[#This Row],[Order]],MM[],2,FALSE)</f>
        <v>245</v>
      </c>
      <c r="D3308" s="36" t="s">
        <v>75</v>
      </c>
      <c r="E3308" s="36" t="s">
        <v>61</v>
      </c>
      <c r="F3308" s="36" t="s">
        <v>63</v>
      </c>
      <c r="G3308" s="36" t="s">
        <v>76</v>
      </c>
      <c r="H3308" s="36">
        <v>296.88</v>
      </c>
      <c r="I3308" s="36">
        <v>500</v>
      </c>
    </row>
    <row r="3309" spans="1:9" x14ac:dyDescent="0.35">
      <c r="A3309" s="36">
        <v>1554963</v>
      </c>
      <c r="B3309" s="36" t="str">
        <f>VLOOKUP(AllData[[#This Row],[Order]],MM[],3,FALSE)</f>
        <v>V5757321200400</v>
      </c>
      <c r="C3309" s="36">
        <f>VLOOKUP(AllData[[#This Row],[Order]],MM[],2,FALSE)</f>
        <v>245</v>
      </c>
      <c r="D3309" s="36" t="s">
        <v>78</v>
      </c>
      <c r="E3309" s="36" t="s">
        <v>69</v>
      </c>
      <c r="F3309" s="36" t="s">
        <v>70</v>
      </c>
      <c r="G3309" s="36" t="s">
        <v>79</v>
      </c>
      <c r="H3309" s="36">
        <v>20</v>
      </c>
      <c r="I3309" s="36">
        <v>20</v>
      </c>
    </row>
    <row r="3310" spans="1:9" x14ac:dyDescent="0.35">
      <c r="A3310" s="36">
        <v>1554963</v>
      </c>
      <c r="B3310" s="36" t="str">
        <f>VLOOKUP(AllData[[#This Row],[Order]],MM[],3,FALSE)</f>
        <v>V5757321200400</v>
      </c>
      <c r="C3310" s="36">
        <f>VLOOKUP(AllData[[#This Row],[Order]],MM[],2,FALSE)</f>
        <v>245</v>
      </c>
      <c r="D3310" s="36" t="s">
        <v>80</v>
      </c>
      <c r="E3310" s="36" t="s">
        <v>69</v>
      </c>
      <c r="F3310" s="36" t="s">
        <v>70</v>
      </c>
      <c r="G3310" s="36" t="s">
        <v>81</v>
      </c>
      <c r="H3310" s="36">
        <v>20</v>
      </c>
      <c r="I3310" s="36">
        <v>20</v>
      </c>
    </row>
    <row r="3311" spans="1:9" x14ac:dyDescent="0.35">
      <c r="A3311" s="36">
        <v>1554963</v>
      </c>
      <c r="B3311" s="36" t="str">
        <f>VLOOKUP(AllData[[#This Row],[Order]],MM[],3,FALSE)</f>
        <v>V5757321200400</v>
      </c>
      <c r="C3311" s="36">
        <f>VLOOKUP(AllData[[#This Row],[Order]],MM[],2,FALSE)</f>
        <v>245</v>
      </c>
      <c r="D3311" s="36" t="s">
        <v>82</v>
      </c>
      <c r="E3311" s="36" t="s">
        <v>83</v>
      </c>
      <c r="F3311" s="36" t="s">
        <v>84</v>
      </c>
      <c r="G3311" s="36" t="s">
        <v>84</v>
      </c>
      <c r="H3311" s="36">
        <v>329.22</v>
      </c>
      <c r="I3311" s="36">
        <v>450</v>
      </c>
    </row>
    <row r="3312" spans="1:9" x14ac:dyDescent="0.35">
      <c r="A3312" s="36">
        <v>1554963</v>
      </c>
      <c r="B3312" s="36" t="str">
        <f>VLOOKUP(AllData[[#This Row],[Order]],MM[],3,FALSE)</f>
        <v>V5757321200400</v>
      </c>
      <c r="C3312" s="36">
        <f>VLOOKUP(AllData[[#This Row],[Order]],MM[],2,FALSE)</f>
        <v>245</v>
      </c>
      <c r="D3312" s="36" t="s">
        <v>85</v>
      </c>
      <c r="E3312" s="36" t="s">
        <v>86</v>
      </c>
      <c r="F3312" s="36" t="s">
        <v>87</v>
      </c>
      <c r="G3312" s="36" t="s">
        <v>87</v>
      </c>
      <c r="H3312" s="36">
        <v>20</v>
      </c>
      <c r="I3312" s="36">
        <v>20</v>
      </c>
    </row>
    <row r="3313" spans="1:9" x14ac:dyDescent="0.35">
      <c r="A3313" s="36">
        <v>1554963</v>
      </c>
      <c r="B3313" s="36" t="str">
        <f>VLOOKUP(AllData[[#This Row],[Order]],MM[],3,FALSE)</f>
        <v>V5757321200400</v>
      </c>
      <c r="C3313" s="36">
        <f>VLOOKUP(AllData[[#This Row],[Order]],MM[],2,FALSE)</f>
        <v>245</v>
      </c>
      <c r="D3313" s="36" t="s">
        <v>88</v>
      </c>
      <c r="E3313" s="36" t="s">
        <v>89</v>
      </c>
      <c r="F3313" s="36" t="s">
        <v>91</v>
      </c>
      <c r="G3313" s="36" t="s">
        <v>92</v>
      </c>
      <c r="H3313" s="36"/>
      <c r="I3313" s="36">
        <v>0</v>
      </c>
    </row>
    <row r="3314" spans="1:9" x14ac:dyDescent="0.35">
      <c r="A3314" s="36">
        <v>1554963</v>
      </c>
      <c r="B3314" s="36" t="str">
        <f>VLOOKUP(AllData[[#This Row],[Order]],MM[],3,FALSE)</f>
        <v>V5757321200400</v>
      </c>
      <c r="C3314" s="36">
        <f>VLOOKUP(AllData[[#This Row],[Order]],MM[],2,FALSE)</f>
        <v>245</v>
      </c>
      <c r="D3314" s="36" t="s">
        <v>95</v>
      </c>
      <c r="E3314" s="36" t="s">
        <v>61</v>
      </c>
      <c r="F3314" s="36" t="s">
        <v>63</v>
      </c>
      <c r="G3314" s="36" t="s">
        <v>96</v>
      </c>
      <c r="H3314" s="36">
        <v>23.132999999999999</v>
      </c>
      <c r="I3314" s="36">
        <v>40</v>
      </c>
    </row>
    <row r="3315" spans="1:9" x14ac:dyDescent="0.35">
      <c r="A3315" s="36">
        <v>1554963</v>
      </c>
      <c r="B3315" s="36" t="str">
        <f>VLOOKUP(AllData[[#This Row],[Order]],MM[],3,FALSE)</f>
        <v>V5757321200400</v>
      </c>
      <c r="C3315" s="36">
        <f>VLOOKUP(AllData[[#This Row],[Order]],MM[],2,FALSE)</f>
        <v>245</v>
      </c>
      <c r="D3315" s="36" t="s">
        <v>97</v>
      </c>
      <c r="E3315" s="36" t="s">
        <v>69</v>
      </c>
      <c r="F3315" s="36" t="s">
        <v>70</v>
      </c>
      <c r="G3315" s="36" t="s">
        <v>98</v>
      </c>
      <c r="H3315" s="36">
        <v>20</v>
      </c>
      <c r="I3315" s="36">
        <v>20</v>
      </c>
    </row>
    <row r="3316" spans="1:9" x14ac:dyDescent="0.35">
      <c r="A3316" s="36">
        <v>1554963</v>
      </c>
      <c r="B3316" s="36" t="str">
        <f>VLOOKUP(AllData[[#This Row],[Order]],MM[],3,FALSE)</f>
        <v>V5757321200400</v>
      </c>
      <c r="C3316" s="36">
        <f>VLOOKUP(AllData[[#This Row],[Order]],MM[],2,FALSE)</f>
        <v>245</v>
      </c>
      <c r="D3316" s="36" t="s">
        <v>99</v>
      </c>
      <c r="E3316" s="36" t="s">
        <v>69</v>
      </c>
      <c r="F3316" s="36" t="s">
        <v>70</v>
      </c>
      <c r="G3316" s="36" t="s">
        <v>100</v>
      </c>
      <c r="H3316" s="36">
        <v>50</v>
      </c>
      <c r="I3316" s="36">
        <v>50</v>
      </c>
    </row>
    <row r="3317" spans="1:9" x14ac:dyDescent="0.35">
      <c r="A3317" s="36">
        <v>1554963</v>
      </c>
      <c r="B3317" s="36" t="str">
        <f>VLOOKUP(AllData[[#This Row],[Order]],MM[],3,FALSE)</f>
        <v>V5757321200400</v>
      </c>
      <c r="C3317" s="36">
        <f>VLOOKUP(AllData[[#This Row],[Order]],MM[],2,FALSE)</f>
        <v>245</v>
      </c>
      <c r="D3317" s="36" t="s">
        <v>104</v>
      </c>
      <c r="E3317" s="36" t="s">
        <v>102</v>
      </c>
      <c r="F3317" s="36" t="s">
        <v>100</v>
      </c>
      <c r="G3317" s="36" t="s">
        <v>106</v>
      </c>
      <c r="H3317" s="36">
        <v>10</v>
      </c>
      <c r="I3317" s="36">
        <v>10</v>
      </c>
    </row>
    <row r="3318" spans="1:9" x14ac:dyDescent="0.35">
      <c r="A3318" s="36">
        <v>1554963</v>
      </c>
      <c r="B3318" s="36" t="str">
        <f>VLOOKUP(AllData[[#This Row],[Order]],MM[],3,FALSE)</f>
        <v>V5757321200400</v>
      </c>
      <c r="C3318" s="36">
        <f>VLOOKUP(AllData[[#This Row],[Order]],MM[],2,FALSE)</f>
        <v>245</v>
      </c>
      <c r="D3318" s="36" t="s">
        <v>60</v>
      </c>
      <c r="E3318" s="36" t="s">
        <v>61</v>
      </c>
      <c r="F3318" s="36" t="s">
        <v>63</v>
      </c>
      <c r="G3318" s="36" t="s">
        <v>108</v>
      </c>
      <c r="H3318" s="36">
        <v>1052.46</v>
      </c>
      <c r="I3318" s="36">
        <v>1</v>
      </c>
    </row>
    <row r="3319" spans="1:9" x14ac:dyDescent="0.35">
      <c r="A3319" s="36">
        <v>1554963</v>
      </c>
      <c r="B3319" s="36" t="str">
        <f>VLOOKUP(AllData[[#This Row],[Order]],MM[],3,FALSE)</f>
        <v>V5757321200400</v>
      </c>
      <c r="C3319" s="36">
        <f>VLOOKUP(AllData[[#This Row],[Order]],MM[],2,FALSE)</f>
        <v>245</v>
      </c>
      <c r="D3319" s="36" t="s">
        <v>82</v>
      </c>
      <c r="E3319" s="36" t="s">
        <v>83</v>
      </c>
      <c r="F3319" s="36" t="s">
        <v>84</v>
      </c>
      <c r="G3319" s="36" t="s">
        <v>110</v>
      </c>
      <c r="H3319" s="36"/>
      <c r="I3319" s="36">
        <v>5</v>
      </c>
    </row>
    <row r="3320" spans="1:9" x14ac:dyDescent="0.35">
      <c r="A3320" s="36">
        <v>1554968</v>
      </c>
      <c r="B3320" s="36" t="str">
        <f>VLOOKUP(AllData[[#This Row],[Order]],MM[],3,FALSE)</f>
        <v>V5757301200200R</v>
      </c>
      <c r="C3320" s="36">
        <f>VLOOKUP(AllData[[#This Row],[Order]],MM[],2,FALSE)</f>
        <v>244</v>
      </c>
      <c r="D3320" s="36" t="s">
        <v>60</v>
      </c>
      <c r="E3320" s="36" t="s">
        <v>61</v>
      </c>
      <c r="F3320" s="36" t="s">
        <v>63</v>
      </c>
      <c r="G3320" s="36" t="s">
        <v>64</v>
      </c>
      <c r="H3320" s="36">
        <v>17.332999999999998</v>
      </c>
      <c r="I3320" s="36">
        <v>20</v>
      </c>
    </row>
    <row r="3321" spans="1:9" x14ac:dyDescent="0.35">
      <c r="A3321" s="36">
        <v>1554968</v>
      </c>
      <c r="B3321" s="36" t="str">
        <f>VLOOKUP(AllData[[#This Row],[Order]],MM[],3,FALSE)</f>
        <v>V5757301200200R</v>
      </c>
      <c r="C3321" s="36">
        <f>VLOOKUP(AllData[[#This Row],[Order]],MM[],2,FALSE)</f>
        <v>244</v>
      </c>
      <c r="D3321" s="36" t="s">
        <v>68</v>
      </c>
      <c r="E3321" s="36" t="s">
        <v>69</v>
      </c>
      <c r="F3321" s="36" t="s">
        <v>70</v>
      </c>
      <c r="G3321" s="36" t="s">
        <v>71</v>
      </c>
      <c r="H3321" s="36">
        <v>30</v>
      </c>
      <c r="I3321" s="36">
        <v>30</v>
      </c>
    </row>
    <row r="3322" spans="1:9" x14ac:dyDescent="0.35">
      <c r="A3322" s="36">
        <v>1554968</v>
      </c>
      <c r="B3322" s="36" t="str">
        <f>VLOOKUP(AllData[[#This Row],[Order]],MM[],3,FALSE)</f>
        <v>V5757301200200R</v>
      </c>
      <c r="C3322" s="36">
        <f>VLOOKUP(AllData[[#This Row],[Order]],MM[],2,FALSE)</f>
        <v>244</v>
      </c>
      <c r="D3322" s="36" t="s">
        <v>73</v>
      </c>
      <c r="E3322" s="36" t="s">
        <v>61</v>
      </c>
      <c r="F3322" s="36" t="s">
        <v>63</v>
      </c>
      <c r="G3322" s="36" t="s">
        <v>74</v>
      </c>
      <c r="H3322" s="36">
        <v>135.9</v>
      </c>
      <c r="I3322" s="36">
        <v>200</v>
      </c>
    </row>
    <row r="3323" spans="1:9" x14ac:dyDescent="0.35">
      <c r="A3323" s="36">
        <v>1554968</v>
      </c>
      <c r="B3323" s="36" t="str">
        <f>VLOOKUP(AllData[[#This Row],[Order]],MM[],3,FALSE)</f>
        <v>V5757301200200R</v>
      </c>
      <c r="C3323" s="36">
        <f>VLOOKUP(AllData[[#This Row],[Order]],MM[],2,FALSE)</f>
        <v>244</v>
      </c>
      <c r="D3323" s="36" t="s">
        <v>75</v>
      </c>
      <c r="E3323" s="36" t="s">
        <v>61</v>
      </c>
      <c r="F3323" s="36" t="s">
        <v>63</v>
      </c>
      <c r="G3323" s="36" t="s">
        <v>76</v>
      </c>
      <c r="H3323" s="36">
        <v>59.082999999999998</v>
      </c>
      <c r="I3323" s="36">
        <v>500</v>
      </c>
    </row>
    <row r="3324" spans="1:9" x14ac:dyDescent="0.35">
      <c r="A3324" s="36">
        <v>1554968</v>
      </c>
      <c r="B3324" s="36" t="str">
        <f>VLOOKUP(AllData[[#This Row],[Order]],MM[],3,FALSE)</f>
        <v>V5757301200200R</v>
      </c>
      <c r="C3324" s="36">
        <f>VLOOKUP(AllData[[#This Row],[Order]],MM[],2,FALSE)</f>
        <v>244</v>
      </c>
      <c r="D3324" s="36" t="s">
        <v>78</v>
      </c>
      <c r="E3324" s="36" t="s">
        <v>69</v>
      </c>
      <c r="F3324" s="36" t="s">
        <v>70</v>
      </c>
      <c r="G3324" s="36" t="s">
        <v>79</v>
      </c>
      <c r="H3324" s="36">
        <v>20</v>
      </c>
      <c r="I3324" s="36">
        <v>20</v>
      </c>
    </row>
    <row r="3325" spans="1:9" x14ac:dyDescent="0.35">
      <c r="A3325" s="36">
        <v>1554968</v>
      </c>
      <c r="B3325" s="36" t="str">
        <f>VLOOKUP(AllData[[#This Row],[Order]],MM[],3,FALSE)</f>
        <v>V5757301200200R</v>
      </c>
      <c r="C3325" s="36">
        <f>VLOOKUP(AllData[[#This Row],[Order]],MM[],2,FALSE)</f>
        <v>244</v>
      </c>
      <c r="D3325" s="36" t="s">
        <v>80</v>
      </c>
      <c r="E3325" s="36" t="s">
        <v>69</v>
      </c>
      <c r="F3325" s="36" t="s">
        <v>70</v>
      </c>
      <c r="G3325" s="36" t="s">
        <v>81</v>
      </c>
      <c r="H3325" s="36">
        <v>20</v>
      </c>
      <c r="I3325" s="36">
        <v>20</v>
      </c>
    </row>
    <row r="3326" spans="1:9" x14ac:dyDescent="0.35">
      <c r="A3326" s="36">
        <v>1554968</v>
      </c>
      <c r="B3326" s="36" t="str">
        <f>VLOOKUP(AllData[[#This Row],[Order]],MM[],3,FALSE)</f>
        <v>V5757301200200R</v>
      </c>
      <c r="C3326" s="36">
        <f>VLOOKUP(AllData[[#This Row],[Order]],MM[],2,FALSE)</f>
        <v>244</v>
      </c>
      <c r="D3326" s="36" t="s">
        <v>82</v>
      </c>
      <c r="E3326" s="36" t="s">
        <v>83</v>
      </c>
      <c r="F3326" s="36" t="s">
        <v>84</v>
      </c>
      <c r="G3326" s="36" t="s">
        <v>84</v>
      </c>
      <c r="H3326" s="36">
        <v>145.44</v>
      </c>
      <c r="I3326" s="36">
        <v>450</v>
      </c>
    </row>
    <row r="3327" spans="1:9" x14ac:dyDescent="0.35">
      <c r="A3327" s="36">
        <v>1554968</v>
      </c>
      <c r="B3327" s="36" t="str">
        <f>VLOOKUP(AllData[[#This Row],[Order]],MM[],3,FALSE)</f>
        <v>V5757301200200R</v>
      </c>
      <c r="C3327" s="36">
        <f>VLOOKUP(AllData[[#This Row],[Order]],MM[],2,FALSE)</f>
        <v>244</v>
      </c>
      <c r="D3327" s="36" t="s">
        <v>85</v>
      </c>
      <c r="E3327" s="36" t="s">
        <v>86</v>
      </c>
      <c r="F3327" s="36" t="s">
        <v>87</v>
      </c>
      <c r="G3327" s="36" t="s">
        <v>87</v>
      </c>
      <c r="H3327" s="36">
        <v>20</v>
      </c>
      <c r="I3327" s="36">
        <v>20</v>
      </c>
    </row>
    <row r="3328" spans="1:9" x14ac:dyDescent="0.35">
      <c r="A3328" s="36">
        <v>1554968</v>
      </c>
      <c r="B3328" s="36" t="str">
        <f>VLOOKUP(AllData[[#This Row],[Order]],MM[],3,FALSE)</f>
        <v>V5757301200200R</v>
      </c>
      <c r="C3328" s="36">
        <f>VLOOKUP(AllData[[#This Row],[Order]],MM[],2,FALSE)</f>
        <v>244</v>
      </c>
      <c r="D3328" s="36" t="s">
        <v>88</v>
      </c>
      <c r="E3328" s="36" t="s">
        <v>89</v>
      </c>
      <c r="F3328" s="36" t="s">
        <v>91</v>
      </c>
      <c r="G3328" s="36" t="s">
        <v>92</v>
      </c>
      <c r="H3328" s="36"/>
      <c r="I3328" s="36">
        <v>0</v>
      </c>
    </row>
    <row r="3329" spans="1:9" x14ac:dyDescent="0.35">
      <c r="A3329" s="36">
        <v>1554968</v>
      </c>
      <c r="B3329" s="36" t="str">
        <f>VLOOKUP(AllData[[#This Row],[Order]],MM[],3,FALSE)</f>
        <v>V5757301200200R</v>
      </c>
      <c r="C3329" s="36">
        <f>VLOOKUP(AllData[[#This Row],[Order]],MM[],2,FALSE)</f>
        <v>244</v>
      </c>
      <c r="D3329" s="36" t="s">
        <v>95</v>
      </c>
      <c r="E3329" s="36" t="s">
        <v>61</v>
      </c>
      <c r="F3329" s="36" t="s">
        <v>63</v>
      </c>
      <c r="G3329" s="36" t="s">
        <v>96</v>
      </c>
      <c r="H3329" s="36">
        <v>134.04</v>
      </c>
      <c r="I3329" s="36">
        <v>40</v>
      </c>
    </row>
    <row r="3330" spans="1:9" x14ac:dyDescent="0.35">
      <c r="A3330" s="36">
        <v>1554968</v>
      </c>
      <c r="B3330" s="36" t="str">
        <f>VLOOKUP(AllData[[#This Row],[Order]],MM[],3,FALSE)</f>
        <v>V5757301200200R</v>
      </c>
      <c r="C3330" s="36">
        <f>VLOOKUP(AllData[[#This Row],[Order]],MM[],2,FALSE)</f>
        <v>244</v>
      </c>
      <c r="D3330" s="36" t="s">
        <v>97</v>
      </c>
      <c r="E3330" s="36" t="s">
        <v>69</v>
      </c>
      <c r="F3330" s="36" t="s">
        <v>70</v>
      </c>
      <c r="G3330" s="36" t="s">
        <v>98</v>
      </c>
      <c r="H3330" s="36">
        <v>20</v>
      </c>
      <c r="I3330" s="36">
        <v>20</v>
      </c>
    </row>
    <row r="3331" spans="1:9" x14ac:dyDescent="0.35">
      <c r="A3331" s="36">
        <v>1554968</v>
      </c>
      <c r="B3331" s="36" t="str">
        <f>VLOOKUP(AllData[[#This Row],[Order]],MM[],3,FALSE)</f>
        <v>V5757301200200R</v>
      </c>
      <c r="C3331" s="36">
        <f>VLOOKUP(AllData[[#This Row],[Order]],MM[],2,FALSE)</f>
        <v>244</v>
      </c>
      <c r="D3331" s="36" t="s">
        <v>99</v>
      </c>
      <c r="E3331" s="36" t="s">
        <v>69</v>
      </c>
      <c r="F3331" s="36" t="s">
        <v>70</v>
      </c>
      <c r="G3331" s="36" t="s">
        <v>100</v>
      </c>
      <c r="H3331" s="36">
        <v>50</v>
      </c>
      <c r="I3331" s="36">
        <v>50</v>
      </c>
    </row>
    <row r="3332" spans="1:9" x14ac:dyDescent="0.35">
      <c r="A3332" s="36">
        <v>1554968</v>
      </c>
      <c r="B3332" s="36" t="str">
        <f>VLOOKUP(AllData[[#This Row],[Order]],MM[],3,FALSE)</f>
        <v>V5757301200200R</v>
      </c>
      <c r="C3332" s="36">
        <f>VLOOKUP(AllData[[#This Row],[Order]],MM[],2,FALSE)</f>
        <v>244</v>
      </c>
      <c r="D3332" s="36" t="s">
        <v>101</v>
      </c>
      <c r="E3332" s="36" t="s">
        <v>102</v>
      </c>
      <c r="F3332" s="36" t="s">
        <v>100</v>
      </c>
      <c r="G3332" s="36" t="s">
        <v>103</v>
      </c>
      <c r="H3332" s="36">
        <v>10</v>
      </c>
      <c r="I3332" s="36">
        <v>10</v>
      </c>
    </row>
    <row r="3333" spans="1:9" x14ac:dyDescent="0.35">
      <c r="A3333" s="36">
        <v>1554968</v>
      </c>
      <c r="B3333" s="36" t="str">
        <f>VLOOKUP(AllData[[#This Row],[Order]],MM[],3,FALSE)</f>
        <v>V5757301200200R</v>
      </c>
      <c r="C3333" s="36">
        <f>VLOOKUP(AllData[[#This Row],[Order]],MM[],2,FALSE)</f>
        <v>244</v>
      </c>
      <c r="D3333" s="36" t="s">
        <v>104</v>
      </c>
      <c r="E3333" s="36" t="s">
        <v>102</v>
      </c>
      <c r="F3333" s="36" t="s">
        <v>100</v>
      </c>
      <c r="G3333" s="36" t="s">
        <v>106</v>
      </c>
      <c r="H3333" s="36">
        <v>10</v>
      </c>
      <c r="I3333" s="36">
        <v>10</v>
      </c>
    </row>
    <row r="3334" spans="1:9" x14ac:dyDescent="0.35">
      <c r="A3334" s="36">
        <v>1554968</v>
      </c>
      <c r="B3334" s="36" t="str">
        <f>VLOOKUP(AllData[[#This Row],[Order]],MM[],3,FALSE)</f>
        <v>V5757301200200R</v>
      </c>
      <c r="C3334" s="36">
        <f>VLOOKUP(AllData[[#This Row],[Order]],MM[],2,FALSE)</f>
        <v>244</v>
      </c>
      <c r="D3334" s="36" t="s">
        <v>60</v>
      </c>
      <c r="E3334" s="36" t="s">
        <v>61</v>
      </c>
      <c r="F3334" s="36" t="s">
        <v>63</v>
      </c>
      <c r="G3334" s="36" t="s">
        <v>108</v>
      </c>
      <c r="H3334" s="36">
        <v>1450.14</v>
      </c>
      <c r="I3334" s="36">
        <v>1</v>
      </c>
    </row>
    <row r="3335" spans="1:9" x14ac:dyDescent="0.35">
      <c r="A3335" s="36">
        <v>1554968</v>
      </c>
      <c r="B3335" s="36" t="str">
        <f>VLOOKUP(AllData[[#This Row],[Order]],MM[],3,FALSE)</f>
        <v>V5757301200200R</v>
      </c>
      <c r="C3335" s="36">
        <f>VLOOKUP(AllData[[#This Row],[Order]],MM[],2,FALSE)</f>
        <v>244</v>
      </c>
      <c r="D3335" s="36" t="s">
        <v>82</v>
      </c>
      <c r="E3335" s="36" t="s">
        <v>83</v>
      </c>
      <c r="F3335" s="36" t="s">
        <v>84</v>
      </c>
      <c r="G3335" s="36" t="s">
        <v>110</v>
      </c>
      <c r="H3335" s="36"/>
      <c r="I3335" s="36">
        <v>5</v>
      </c>
    </row>
    <row r="3336" spans="1:9" x14ac:dyDescent="0.35">
      <c r="A3336" s="36">
        <v>1554969</v>
      </c>
      <c r="B3336" s="36" t="str">
        <f>VLOOKUP(AllData[[#This Row],[Order]],MM[],3,FALSE)</f>
        <v>V5757321200600</v>
      </c>
      <c r="C3336" s="36">
        <f>VLOOKUP(AllData[[#This Row],[Order]],MM[],2,FALSE)</f>
        <v>244</v>
      </c>
      <c r="D3336" s="36" t="s">
        <v>60</v>
      </c>
      <c r="E3336" s="36" t="s">
        <v>61</v>
      </c>
      <c r="F3336" s="36" t="s">
        <v>63</v>
      </c>
      <c r="G3336" s="36" t="s">
        <v>139</v>
      </c>
      <c r="H3336" s="36">
        <v>13.183</v>
      </c>
      <c r="I3336" s="36">
        <v>20</v>
      </c>
    </row>
    <row r="3337" spans="1:9" x14ac:dyDescent="0.35">
      <c r="A3337" s="36">
        <v>1554969</v>
      </c>
      <c r="B3337" s="36" t="str">
        <f>VLOOKUP(AllData[[#This Row],[Order]],MM[],3,FALSE)</f>
        <v>V5757321200600</v>
      </c>
      <c r="C3337" s="36">
        <f>VLOOKUP(AllData[[#This Row],[Order]],MM[],2,FALSE)</f>
        <v>244</v>
      </c>
      <c r="D3337" s="36" t="s">
        <v>68</v>
      </c>
      <c r="E3337" s="36" t="s">
        <v>69</v>
      </c>
      <c r="F3337" s="36" t="s">
        <v>70</v>
      </c>
      <c r="G3337" s="36" t="s">
        <v>71</v>
      </c>
      <c r="H3337" s="36">
        <v>30</v>
      </c>
      <c r="I3337" s="36">
        <v>30</v>
      </c>
    </row>
    <row r="3338" spans="1:9" x14ac:dyDescent="0.35">
      <c r="A3338" s="36">
        <v>1554969</v>
      </c>
      <c r="B3338" s="36" t="str">
        <f>VLOOKUP(AllData[[#This Row],[Order]],MM[],3,FALSE)</f>
        <v>V5757321200600</v>
      </c>
      <c r="C3338" s="36">
        <f>VLOOKUP(AllData[[#This Row],[Order]],MM[],2,FALSE)</f>
        <v>244</v>
      </c>
      <c r="D3338" s="36" t="s">
        <v>73</v>
      </c>
      <c r="E3338" s="36" t="s">
        <v>61</v>
      </c>
      <c r="F3338" s="36" t="s">
        <v>63</v>
      </c>
      <c r="G3338" s="36" t="s">
        <v>74</v>
      </c>
      <c r="H3338" s="36">
        <v>76.5</v>
      </c>
      <c r="I3338" s="36">
        <v>200</v>
      </c>
    </row>
    <row r="3339" spans="1:9" x14ac:dyDescent="0.35">
      <c r="A3339" s="36">
        <v>1554969</v>
      </c>
      <c r="B3339" s="36" t="str">
        <f>VLOOKUP(AllData[[#This Row],[Order]],MM[],3,FALSE)</f>
        <v>V5757321200600</v>
      </c>
      <c r="C3339" s="36">
        <f>VLOOKUP(AllData[[#This Row],[Order]],MM[],2,FALSE)</f>
        <v>244</v>
      </c>
      <c r="D3339" s="36" t="s">
        <v>75</v>
      </c>
      <c r="E3339" s="36" t="s">
        <v>61</v>
      </c>
      <c r="F3339" s="36" t="s">
        <v>63</v>
      </c>
      <c r="G3339" s="36" t="s">
        <v>76</v>
      </c>
      <c r="H3339" s="36">
        <v>966.48</v>
      </c>
      <c r="I3339" s="36">
        <v>500</v>
      </c>
    </row>
    <row r="3340" spans="1:9" x14ac:dyDescent="0.35">
      <c r="A3340" s="36">
        <v>1554969</v>
      </c>
      <c r="B3340" s="36" t="str">
        <f>VLOOKUP(AllData[[#This Row],[Order]],MM[],3,FALSE)</f>
        <v>V5757321200600</v>
      </c>
      <c r="C3340" s="36">
        <f>VLOOKUP(AllData[[#This Row],[Order]],MM[],2,FALSE)</f>
        <v>244</v>
      </c>
      <c r="D3340" s="36" t="s">
        <v>78</v>
      </c>
      <c r="E3340" s="36" t="s">
        <v>69</v>
      </c>
      <c r="F3340" s="36" t="s">
        <v>70</v>
      </c>
      <c r="G3340" s="36" t="s">
        <v>79</v>
      </c>
      <c r="H3340" s="36">
        <v>20</v>
      </c>
      <c r="I3340" s="36">
        <v>20</v>
      </c>
    </row>
    <row r="3341" spans="1:9" x14ac:dyDescent="0.35">
      <c r="A3341" s="36">
        <v>1554969</v>
      </c>
      <c r="B3341" s="36" t="str">
        <f>VLOOKUP(AllData[[#This Row],[Order]],MM[],3,FALSE)</f>
        <v>V5757321200600</v>
      </c>
      <c r="C3341" s="36">
        <f>VLOOKUP(AllData[[#This Row],[Order]],MM[],2,FALSE)</f>
        <v>244</v>
      </c>
      <c r="D3341" s="36" t="s">
        <v>80</v>
      </c>
      <c r="E3341" s="36" t="s">
        <v>69</v>
      </c>
      <c r="F3341" s="36" t="s">
        <v>70</v>
      </c>
      <c r="G3341" s="36" t="s">
        <v>81</v>
      </c>
      <c r="H3341" s="36">
        <v>20</v>
      </c>
      <c r="I3341" s="36">
        <v>20</v>
      </c>
    </row>
    <row r="3342" spans="1:9" x14ac:dyDescent="0.35">
      <c r="A3342" s="36">
        <v>1554969</v>
      </c>
      <c r="B3342" s="36" t="str">
        <f>VLOOKUP(AllData[[#This Row],[Order]],MM[],3,FALSE)</f>
        <v>V5757321200600</v>
      </c>
      <c r="C3342" s="36">
        <f>VLOOKUP(AllData[[#This Row],[Order]],MM[],2,FALSE)</f>
        <v>244</v>
      </c>
      <c r="D3342" s="36" t="s">
        <v>82</v>
      </c>
      <c r="E3342" s="36" t="s">
        <v>83</v>
      </c>
      <c r="F3342" s="36" t="s">
        <v>84</v>
      </c>
      <c r="G3342" s="36" t="s">
        <v>84</v>
      </c>
      <c r="H3342" s="36">
        <v>316.8</v>
      </c>
      <c r="I3342" s="36">
        <v>450</v>
      </c>
    </row>
    <row r="3343" spans="1:9" x14ac:dyDescent="0.35">
      <c r="A3343" s="36">
        <v>1554969</v>
      </c>
      <c r="B3343" s="36" t="str">
        <f>VLOOKUP(AllData[[#This Row],[Order]],MM[],3,FALSE)</f>
        <v>V5757321200600</v>
      </c>
      <c r="C3343" s="36">
        <f>VLOOKUP(AllData[[#This Row],[Order]],MM[],2,FALSE)</f>
        <v>244</v>
      </c>
      <c r="D3343" s="36" t="s">
        <v>85</v>
      </c>
      <c r="E3343" s="36" t="s">
        <v>86</v>
      </c>
      <c r="F3343" s="36" t="s">
        <v>87</v>
      </c>
      <c r="G3343" s="36" t="s">
        <v>87</v>
      </c>
      <c r="H3343" s="36">
        <v>20</v>
      </c>
      <c r="I3343" s="36">
        <v>20</v>
      </c>
    </row>
    <row r="3344" spans="1:9" x14ac:dyDescent="0.35">
      <c r="A3344" s="36">
        <v>1554969</v>
      </c>
      <c r="B3344" s="36" t="str">
        <f>VLOOKUP(AllData[[#This Row],[Order]],MM[],3,FALSE)</f>
        <v>V5757321200600</v>
      </c>
      <c r="C3344" s="36">
        <f>VLOOKUP(AllData[[#This Row],[Order]],MM[],2,FALSE)</f>
        <v>244</v>
      </c>
      <c r="D3344" s="36" t="s">
        <v>88</v>
      </c>
      <c r="E3344" s="36" t="s">
        <v>89</v>
      </c>
      <c r="F3344" s="36" t="s">
        <v>91</v>
      </c>
      <c r="G3344" s="36" t="s">
        <v>92</v>
      </c>
      <c r="H3344" s="36"/>
      <c r="I3344" s="36">
        <v>0</v>
      </c>
    </row>
    <row r="3345" spans="1:9" x14ac:dyDescent="0.35">
      <c r="A3345" s="36">
        <v>1554969</v>
      </c>
      <c r="B3345" s="36" t="str">
        <f>VLOOKUP(AllData[[#This Row],[Order]],MM[],3,FALSE)</f>
        <v>V5757321200600</v>
      </c>
      <c r="C3345" s="36">
        <f>VLOOKUP(AllData[[#This Row],[Order]],MM[],2,FALSE)</f>
        <v>244</v>
      </c>
      <c r="D3345" s="36" t="s">
        <v>95</v>
      </c>
      <c r="E3345" s="36" t="s">
        <v>61</v>
      </c>
      <c r="F3345" s="36" t="s">
        <v>63</v>
      </c>
      <c r="G3345" s="36" t="s">
        <v>96</v>
      </c>
      <c r="H3345" s="36">
        <v>15.85</v>
      </c>
      <c r="I3345" s="36">
        <v>40</v>
      </c>
    </row>
    <row r="3346" spans="1:9" x14ac:dyDescent="0.35">
      <c r="A3346" s="36">
        <v>1554969</v>
      </c>
      <c r="B3346" s="36" t="str">
        <f>VLOOKUP(AllData[[#This Row],[Order]],MM[],3,FALSE)</f>
        <v>V5757321200600</v>
      </c>
      <c r="C3346" s="36">
        <f>VLOOKUP(AllData[[#This Row],[Order]],MM[],2,FALSE)</f>
        <v>244</v>
      </c>
      <c r="D3346" s="36" t="s">
        <v>97</v>
      </c>
      <c r="E3346" s="36" t="s">
        <v>69</v>
      </c>
      <c r="F3346" s="36" t="s">
        <v>70</v>
      </c>
      <c r="G3346" s="36" t="s">
        <v>98</v>
      </c>
      <c r="H3346" s="36">
        <v>20</v>
      </c>
      <c r="I3346" s="36">
        <v>20</v>
      </c>
    </row>
    <row r="3347" spans="1:9" x14ac:dyDescent="0.35">
      <c r="A3347" s="36">
        <v>1554969</v>
      </c>
      <c r="B3347" s="36" t="str">
        <f>VLOOKUP(AllData[[#This Row],[Order]],MM[],3,FALSE)</f>
        <v>V5757321200600</v>
      </c>
      <c r="C3347" s="36">
        <f>VLOOKUP(AllData[[#This Row],[Order]],MM[],2,FALSE)</f>
        <v>244</v>
      </c>
      <c r="D3347" s="36" t="s">
        <v>99</v>
      </c>
      <c r="E3347" s="36" t="s">
        <v>69</v>
      </c>
      <c r="F3347" s="36" t="s">
        <v>70</v>
      </c>
      <c r="G3347" s="36" t="s">
        <v>100</v>
      </c>
      <c r="H3347" s="36">
        <v>50</v>
      </c>
      <c r="I3347" s="36">
        <v>50</v>
      </c>
    </row>
    <row r="3348" spans="1:9" x14ac:dyDescent="0.35">
      <c r="A3348" s="36">
        <v>1554969</v>
      </c>
      <c r="B3348" s="36" t="str">
        <f>VLOOKUP(AllData[[#This Row],[Order]],MM[],3,FALSE)</f>
        <v>V5757321200600</v>
      </c>
      <c r="C3348" s="36">
        <f>VLOOKUP(AllData[[#This Row],[Order]],MM[],2,FALSE)</f>
        <v>244</v>
      </c>
      <c r="D3348" s="36" t="s">
        <v>101</v>
      </c>
      <c r="E3348" s="36" t="s">
        <v>102</v>
      </c>
      <c r="F3348" s="36" t="s">
        <v>100</v>
      </c>
      <c r="G3348" s="36" t="s">
        <v>103</v>
      </c>
      <c r="H3348" s="36">
        <v>10</v>
      </c>
      <c r="I3348" s="36">
        <v>10</v>
      </c>
    </row>
    <row r="3349" spans="1:9" x14ac:dyDescent="0.35">
      <c r="A3349" s="36">
        <v>1554969</v>
      </c>
      <c r="B3349" s="36" t="str">
        <f>VLOOKUP(AllData[[#This Row],[Order]],MM[],3,FALSE)</f>
        <v>V5757321200600</v>
      </c>
      <c r="C3349" s="36">
        <f>VLOOKUP(AllData[[#This Row],[Order]],MM[],2,FALSE)</f>
        <v>244</v>
      </c>
      <c r="D3349" s="36" t="s">
        <v>104</v>
      </c>
      <c r="E3349" s="36" t="s">
        <v>102</v>
      </c>
      <c r="F3349" s="36" t="s">
        <v>100</v>
      </c>
      <c r="G3349" s="36" t="s">
        <v>106</v>
      </c>
      <c r="H3349" s="36">
        <v>10</v>
      </c>
      <c r="I3349" s="36">
        <v>10</v>
      </c>
    </row>
    <row r="3350" spans="1:9" x14ac:dyDescent="0.35">
      <c r="A3350" s="36">
        <v>1554969</v>
      </c>
      <c r="B3350" s="36" t="str">
        <f>VLOOKUP(AllData[[#This Row],[Order]],MM[],3,FALSE)</f>
        <v>V5757321200600</v>
      </c>
      <c r="C3350" s="36">
        <f>VLOOKUP(AllData[[#This Row],[Order]],MM[],2,FALSE)</f>
        <v>244</v>
      </c>
      <c r="D3350" s="36" t="s">
        <v>60</v>
      </c>
      <c r="E3350" s="36" t="s">
        <v>61</v>
      </c>
      <c r="F3350" s="36" t="s">
        <v>63</v>
      </c>
      <c r="G3350" s="36" t="s">
        <v>108</v>
      </c>
      <c r="H3350" s="36">
        <v>202.44</v>
      </c>
      <c r="I3350" s="36">
        <v>1</v>
      </c>
    </row>
    <row r="3351" spans="1:9" x14ac:dyDescent="0.35">
      <c r="A3351" s="36">
        <v>1554969</v>
      </c>
      <c r="B3351" s="36" t="str">
        <f>VLOOKUP(AllData[[#This Row],[Order]],MM[],3,FALSE)</f>
        <v>V5757321200600</v>
      </c>
      <c r="C3351" s="36">
        <f>VLOOKUP(AllData[[#This Row],[Order]],MM[],2,FALSE)</f>
        <v>244</v>
      </c>
      <c r="D3351" s="36" t="s">
        <v>82</v>
      </c>
      <c r="E3351" s="36" t="s">
        <v>83</v>
      </c>
      <c r="F3351" s="36" t="s">
        <v>84</v>
      </c>
      <c r="G3351" s="36" t="s">
        <v>110</v>
      </c>
      <c r="H3351" s="36"/>
      <c r="I3351" s="36">
        <v>5</v>
      </c>
    </row>
    <row r="3352" spans="1:9" x14ac:dyDescent="0.35">
      <c r="A3352" s="36">
        <v>1554970</v>
      </c>
      <c r="B3352" s="36" t="str">
        <f>VLOOKUP(AllData[[#This Row],[Order]],MM[],3,FALSE)</f>
        <v>V5757341200600</v>
      </c>
      <c r="C3352" s="36">
        <f>VLOOKUP(AllData[[#This Row],[Order]],MM[],2,FALSE)</f>
        <v>244</v>
      </c>
      <c r="D3352" s="36" t="s">
        <v>60</v>
      </c>
      <c r="E3352" s="36" t="s">
        <v>61</v>
      </c>
      <c r="F3352" s="36" t="s">
        <v>63</v>
      </c>
      <c r="G3352" s="36" t="s">
        <v>64</v>
      </c>
      <c r="H3352" s="36">
        <v>18.850000000000001</v>
      </c>
      <c r="I3352" s="36">
        <v>20</v>
      </c>
    </row>
    <row r="3353" spans="1:9" x14ac:dyDescent="0.35">
      <c r="A3353" s="36">
        <v>1554970</v>
      </c>
      <c r="B3353" s="36" t="str">
        <f>VLOOKUP(AllData[[#This Row],[Order]],MM[],3,FALSE)</f>
        <v>V5757341200600</v>
      </c>
      <c r="C3353" s="36">
        <f>VLOOKUP(AllData[[#This Row],[Order]],MM[],2,FALSE)</f>
        <v>244</v>
      </c>
      <c r="D3353" s="36" t="s">
        <v>68</v>
      </c>
      <c r="E3353" s="36" t="s">
        <v>69</v>
      </c>
      <c r="F3353" s="36" t="s">
        <v>70</v>
      </c>
      <c r="G3353" s="36" t="s">
        <v>71</v>
      </c>
      <c r="H3353" s="36">
        <v>30</v>
      </c>
      <c r="I3353" s="36">
        <v>30</v>
      </c>
    </row>
    <row r="3354" spans="1:9" x14ac:dyDescent="0.35">
      <c r="A3354" s="36">
        <v>1554970</v>
      </c>
      <c r="B3354" s="36" t="str">
        <f>VLOOKUP(AllData[[#This Row],[Order]],MM[],3,FALSE)</f>
        <v>V5757341200600</v>
      </c>
      <c r="C3354" s="36">
        <f>VLOOKUP(AllData[[#This Row],[Order]],MM[],2,FALSE)</f>
        <v>244</v>
      </c>
      <c r="D3354" s="36" t="s">
        <v>73</v>
      </c>
      <c r="E3354" s="36" t="s">
        <v>61</v>
      </c>
      <c r="F3354" s="36" t="s">
        <v>63</v>
      </c>
      <c r="G3354" s="36" t="s">
        <v>74</v>
      </c>
      <c r="H3354" s="36">
        <v>200.94</v>
      </c>
      <c r="I3354" s="36">
        <v>200</v>
      </c>
    </row>
    <row r="3355" spans="1:9" x14ac:dyDescent="0.35">
      <c r="A3355" s="36">
        <v>1554970</v>
      </c>
      <c r="B3355" s="36" t="str">
        <f>VLOOKUP(AllData[[#This Row],[Order]],MM[],3,FALSE)</f>
        <v>V5757341200600</v>
      </c>
      <c r="C3355" s="36">
        <f>VLOOKUP(AllData[[#This Row],[Order]],MM[],2,FALSE)</f>
        <v>244</v>
      </c>
      <c r="D3355" s="36" t="s">
        <v>75</v>
      </c>
      <c r="E3355" s="36" t="s">
        <v>61</v>
      </c>
      <c r="F3355" s="36" t="s">
        <v>63</v>
      </c>
      <c r="G3355" s="36" t="s">
        <v>76</v>
      </c>
      <c r="H3355" s="36">
        <v>72.36</v>
      </c>
      <c r="I3355" s="36">
        <v>500</v>
      </c>
    </row>
    <row r="3356" spans="1:9" x14ac:dyDescent="0.35">
      <c r="A3356" s="36">
        <v>1554970</v>
      </c>
      <c r="B3356" s="36" t="str">
        <f>VLOOKUP(AllData[[#This Row],[Order]],MM[],3,FALSE)</f>
        <v>V5757341200600</v>
      </c>
      <c r="C3356" s="36">
        <f>VLOOKUP(AllData[[#This Row],[Order]],MM[],2,FALSE)</f>
        <v>244</v>
      </c>
      <c r="D3356" s="36" t="s">
        <v>78</v>
      </c>
      <c r="E3356" s="36" t="s">
        <v>69</v>
      </c>
      <c r="F3356" s="36" t="s">
        <v>70</v>
      </c>
      <c r="G3356" s="36" t="s">
        <v>79</v>
      </c>
      <c r="H3356" s="36">
        <v>20</v>
      </c>
      <c r="I3356" s="36">
        <v>20</v>
      </c>
    </row>
    <row r="3357" spans="1:9" x14ac:dyDescent="0.35">
      <c r="A3357" s="36">
        <v>1554970</v>
      </c>
      <c r="B3357" s="36" t="str">
        <f>VLOOKUP(AllData[[#This Row],[Order]],MM[],3,FALSE)</f>
        <v>V5757341200600</v>
      </c>
      <c r="C3357" s="36">
        <f>VLOOKUP(AllData[[#This Row],[Order]],MM[],2,FALSE)</f>
        <v>244</v>
      </c>
      <c r="D3357" s="36" t="s">
        <v>80</v>
      </c>
      <c r="E3357" s="36" t="s">
        <v>69</v>
      </c>
      <c r="F3357" s="36" t="s">
        <v>70</v>
      </c>
      <c r="G3357" s="36" t="s">
        <v>81</v>
      </c>
      <c r="H3357" s="36">
        <v>20</v>
      </c>
      <c r="I3357" s="36">
        <v>20</v>
      </c>
    </row>
    <row r="3358" spans="1:9" x14ac:dyDescent="0.35">
      <c r="A3358" s="36">
        <v>1554970</v>
      </c>
      <c r="B3358" s="36" t="str">
        <f>VLOOKUP(AllData[[#This Row],[Order]],MM[],3,FALSE)</f>
        <v>V5757341200600</v>
      </c>
      <c r="C3358" s="36">
        <f>VLOOKUP(AllData[[#This Row],[Order]],MM[],2,FALSE)</f>
        <v>244</v>
      </c>
      <c r="D3358" s="36" t="s">
        <v>82</v>
      </c>
      <c r="E3358" s="36" t="s">
        <v>83</v>
      </c>
      <c r="F3358" s="36" t="s">
        <v>84</v>
      </c>
      <c r="G3358" s="36" t="s">
        <v>84</v>
      </c>
      <c r="H3358" s="36">
        <v>278.39999999999998</v>
      </c>
      <c r="I3358" s="36">
        <v>450</v>
      </c>
    </row>
    <row r="3359" spans="1:9" x14ac:dyDescent="0.35">
      <c r="A3359" s="36">
        <v>1554970</v>
      </c>
      <c r="B3359" s="36" t="str">
        <f>VLOOKUP(AllData[[#This Row],[Order]],MM[],3,FALSE)</f>
        <v>V5757341200600</v>
      </c>
      <c r="C3359" s="36">
        <f>VLOOKUP(AllData[[#This Row],[Order]],MM[],2,FALSE)</f>
        <v>244</v>
      </c>
      <c r="D3359" s="36" t="s">
        <v>85</v>
      </c>
      <c r="E3359" s="36" t="s">
        <v>86</v>
      </c>
      <c r="F3359" s="36" t="s">
        <v>87</v>
      </c>
      <c r="G3359" s="36" t="s">
        <v>87</v>
      </c>
      <c r="H3359" s="36">
        <v>20</v>
      </c>
      <c r="I3359" s="36">
        <v>20</v>
      </c>
    </row>
    <row r="3360" spans="1:9" x14ac:dyDescent="0.35">
      <c r="A3360" s="36">
        <v>1554970</v>
      </c>
      <c r="B3360" s="36" t="str">
        <f>VLOOKUP(AllData[[#This Row],[Order]],MM[],3,FALSE)</f>
        <v>V5757341200600</v>
      </c>
      <c r="C3360" s="36">
        <f>VLOOKUP(AllData[[#This Row],[Order]],MM[],2,FALSE)</f>
        <v>244</v>
      </c>
      <c r="D3360" s="36" t="s">
        <v>88</v>
      </c>
      <c r="E3360" s="36" t="s">
        <v>89</v>
      </c>
      <c r="F3360" s="36" t="s">
        <v>91</v>
      </c>
      <c r="G3360" s="36" t="s">
        <v>92</v>
      </c>
      <c r="H3360" s="36"/>
      <c r="I3360" s="36">
        <v>0</v>
      </c>
    </row>
    <row r="3361" spans="1:9" x14ac:dyDescent="0.35">
      <c r="A3361" s="36">
        <v>1554970</v>
      </c>
      <c r="B3361" s="36" t="str">
        <f>VLOOKUP(AllData[[#This Row],[Order]],MM[],3,FALSE)</f>
        <v>V5757341200600</v>
      </c>
      <c r="C3361" s="36">
        <f>VLOOKUP(AllData[[#This Row],[Order]],MM[],2,FALSE)</f>
        <v>244</v>
      </c>
      <c r="D3361" s="36" t="s">
        <v>95</v>
      </c>
      <c r="E3361" s="36" t="s">
        <v>61</v>
      </c>
      <c r="F3361" s="36" t="s">
        <v>63</v>
      </c>
      <c r="G3361" s="36" t="s">
        <v>96</v>
      </c>
      <c r="H3361" s="36">
        <v>54.732999999999997</v>
      </c>
      <c r="I3361" s="36">
        <v>40</v>
      </c>
    </row>
    <row r="3362" spans="1:9" x14ac:dyDescent="0.35">
      <c r="A3362" s="36">
        <v>1554970</v>
      </c>
      <c r="B3362" s="36" t="str">
        <f>VLOOKUP(AllData[[#This Row],[Order]],MM[],3,FALSE)</f>
        <v>V5757341200600</v>
      </c>
      <c r="C3362" s="36">
        <f>VLOOKUP(AllData[[#This Row],[Order]],MM[],2,FALSE)</f>
        <v>244</v>
      </c>
      <c r="D3362" s="36" t="s">
        <v>97</v>
      </c>
      <c r="E3362" s="36" t="s">
        <v>69</v>
      </c>
      <c r="F3362" s="36" t="s">
        <v>70</v>
      </c>
      <c r="G3362" s="36" t="s">
        <v>98</v>
      </c>
      <c r="H3362" s="36">
        <v>20</v>
      </c>
      <c r="I3362" s="36">
        <v>20</v>
      </c>
    </row>
    <row r="3363" spans="1:9" x14ac:dyDescent="0.35">
      <c r="A3363" s="36">
        <v>1554970</v>
      </c>
      <c r="B3363" s="36" t="str">
        <f>VLOOKUP(AllData[[#This Row],[Order]],MM[],3,FALSE)</f>
        <v>V5757341200600</v>
      </c>
      <c r="C3363" s="36">
        <f>VLOOKUP(AllData[[#This Row],[Order]],MM[],2,FALSE)</f>
        <v>244</v>
      </c>
      <c r="D3363" s="36" t="s">
        <v>99</v>
      </c>
      <c r="E3363" s="36" t="s">
        <v>69</v>
      </c>
      <c r="F3363" s="36" t="s">
        <v>70</v>
      </c>
      <c r="G3363" s="36" t="s">
        <v>100</v>
      </c>
      <c r="H3363" s="36">
        <v>50</v>
      </c>
      <c r="I3363" s="36">
        <v>50</v>
      </c>
    </row>
    <row r="3364" spans="1:9" x14ac:dyDescent="0.35">
      <c r="A3364" s="36">
        <v>1554970</v>
      </c>
      <c r="B3364" s="36" t="str">
        <f>VLOOKUP(AllData[[#This Row],[Order]],MM[],3,FALSE)</f>
        <v>V5757341200600</v>
      </c>
      <c r="C3364" s="36">
        <f>VLOOKUP(AllData[[#This Row],[Order]],MM[],2,FALSE)</f>
        <v>244</v>
      </c>
      <c r="D3364" s="36" t="s">
        <v>101</v>
      </c>
      <c r="E3364" s="36" t="s">
        <v>102</v>
      </c>
      <c r="F3364" s="36" t="s">
        <v>100</v>
      </c>
      <c r="G3364" s="36" t="s">
        <v>103</v>
      </c>
      <c r="H3364" s="36">
        <v>10</v>
      </c>
      <c r="I3364" s="36">
        <v>10</v>
      </c>
    </row>
    <row r="3365" spans="1:9" x14ac:dyDescent="0.35">
      <c r="A3365" s="36">
        <v>1554970</v>
      </c>
      <c r="B3365" s="36" t="str">
        <f>VLOOKUP(AllData[[#This Row],[Order]],MM[],3,FALSE)</f>
        <v>V5757341200600</v>
      </c>
      <c r="C3365" s="36">
        <f>VLOOKUP(AllData[[#This Row],[Order]],MM[],2,FALSE)</f>
        <v>244</v>
      </c>
      <c r="D3365" s="36" t="s">
        <v>104</v>
      </c>
      <c r="E3365" s="36" t="s">
        <v>102</v>
      </c>
      <c r="F3365" s="36" t="s">
        <v>100</v>
      </c>
      <c r="G3365" s="36" t="s">
        <v>106</v>
      </c>
      <c r="H3365" s="36">
        <v>10</v>
      </c>
      <c r="I3365" s="36">
        <v>10</v>
      </c>
    </row>
    <row r="3366" spans="1:9" x14ac:dyDescent="0.35">
      <c r="A3366" s="36">
        <v>1554970</v>
      </c>
      <c r="B3366" s="36" t="str">
        <f>VLOOKUP(AllData[[#This Row],[Order]],MM[],3,FALSE)</f>
        <v>V5757341200600</v>
      </c>
      <c r="C3366" s="36">
        <f>VLOOKUP(AllData[[#This Row],[Order]],MM[],2,FALSE)</f>
        <v>244</v>
      </c>
      <c r="D3366" s="36" t="s">
        <v>60</v>
      </c>
      <c r="E3366" s="36" t="s">
        <v>61</v>
      </c>
      <c r="F3366" s="36" t="s">
        <v>63</v>
      </c>
      <c r="G3366" s="36" t="s">
        <v>108</v>
      </c>
      <c r="H3366" s="36">
        <v>1243.3200000000002</v>
      </c>
      <c r="I3366" s="36">
        <v>1</v>
      </c>
    </row>
    <row r="3367" spans="1:9" x14ac:dyDescent="0.35">
      <c r="A3367" s="36">
        <v>1554970</v>
      </c>
      <c r="B3367" s="36" t="str">
        <f>VLOOKUP(AllData[[#This Row],[Order]],MM[],3,FALSE)</f>
        <v>V5757341200600</v>
      </c>
      <c r="C3367" s="36">
        <f>VLOOKUP(AllData[[#This Row],[Order]],MM[],2,FALSE)</f>
        <v>244</v>
      </c>
      <c r="D3367" s="36" t="s">
        <v>82</v>
      </c>
      <c r="E3367" s="36" t="s">
        <v>83</v>
      </c>
      <c r="F3367" s="36" t="s">
        <v>84</v>
      </c>
      <c r="G3367" s="36" t="s">
        <v>110</v>
      </c>
      <c r="H3367" s="36"/>
      <c r="I3367" s="36">
        <v>5</v>
      </c>
    </row>
    <row r="3368" spans="1:9" x14ac:dyDescent="0.35">
      <c r="A3368" s="36">
        <v>1554977</v>
      </c>
      <c r="B3368" s="36" t="str">
        <f>VLOOKUP(AllData[[#This Row],[Order]],MM[],3,FALSE)</f>
        <v>V5757301200200R</v>
      </c>
      <c r="C3368" s="36">
        <f>VLOOKUP(AllData[[#This Row],[Order]],MM[],2,FALSE)</f>
        <v>245</v>
      </c>
      <c r="D3368" s="36" t="s">
        <v>60</v>
      </c>
      <c r="E3368" s="36" t="s">
        <v>61</v>
      </c>
      <c r="F3368" s="36" t="s">
        <v>63</v>
      </c>
      <c r="G3368" s="36" t="s">
        <v>64</v>
      </c>
      <c r="H3368" s="36">
        <v>16.649999999999999</v>
      </c>
      <c r="I3368" s="36">
        <v>20</v>
      </c>
    </row>
    <row r="3369" spans="1:9" x14ac:dyDescent="0.35">
      <c r="A3369" s="36">
        <v>1554977</v>
      </c>
      <c r="B3369" s="36" t="str">
        <f>VLOOKUP(AllData[[#This Row],[Order]],MM[],3,FALSE)</f>
        <v>V5757301200200R</v>
      </c>
      <c r="C3369" s="36">
        <f>VLOOKUP(AllData[[#This Row],[Order]],MM[],2,FALSE)</f>
        <v>245</v>
      </c>
      <c r="D3369" s="36" t="s">
        <v>68</v>
      </c>
      <c r="E3369" s="36" t="s">
        <v>69</v>
      </c>
      <c r="F3369" s="36" t="s">
        <v>70</v>
      </c>
      <c r="G3369" s="36" t="s">
        <v>71</v>
      </c>
      <c r="H3369" s="36">
        <v>30</v>
      </c>
      <c r="I3369" s="36">
        <v>30</v>
      </c>
    </row>
    <row r="3370" spans="1:9" x14ac:dyDescent="0.35">
      <c r="A3370" s="36">
        <v>1554977</v>
      </c>
      <c r="B3370" s="36" t="str">
        <f>VLOOKUP(AllData[[#This Row],[Order]],MM[],3,FALSE)</f>
        <v>V5757301200200R</v>
      </c>
      <c r="C3370" s="36">
        <f>VLOOKUP(AllData[[#This Row],[Order]],MM[],2,FALSE)</f>
        <v>245</v>
      </c>
      <c r="D3370" s="36" t="s">
        <v>73</v>
      </c>
      <c r="E3370" s="36" t="s">
        <v>61</v>
      </c>
      <c r="F3370" s="36" t="s">
        <v>63</v>
      </c>
      <c r="G3370" s="36" t="s">
        <v>74</v>
      </c>
      <c r="H3370" s="36">
        <v>308.76</v>
      </c>
      <c r="I3370" s="36">
        <v>200</v>
      </c>
    </row>
    <row r="3371" spans="1:9" x14ac:dyDescent="0.35">
      <c r="A3371" s="36">
        <v>1554977</v>
      </c>
      <c r="B3371" s="36" t="str">
        <f>VLOOKUP(AllData[[#This Row],[Order]],MM[],3,FALSE)</f>
        <v>V5757301200200R</v>
      </c>
      <c r="C3371" s="36">
        <f>VLOOKUP(AllData[[#This Row],[Order]],MM[],2,FALSE)</f>
        <v>245</v>
      </c>
      <c r="D3371" s="36" t="s">
        <v>75</v>
      </c>
      <c r="E3371" s="36" t="s">
        <v>61</v>
      </c>
      <c r="F3371" s="36" t="s">
        <v>63</v>
      </c>
      <c r="G3371" s="36" t="s">
        <v>76</v>
      </c>
      <c r="H3371" s="36">
        <v>911.4</v>
      </c>
      <c r="I3371" s="36">
        <v>500</v>
      </c>
    </row>
    <row r="3372" spans="1:9" x14ac:dyDescent="0.35">
      <c r="A3372" s="36">
        <v>1554977</v>
      </c>
      <c r="B3372" s="36" t="str">
        <f>VLOOKUP(AllData[[#This Row],[Order]],MM[],3,FALSE)</f>
        <v>V5757301200200R</v>
      </c>
      <c r="C3372" s="36">
        <f>VLOOKUP(AllData[[#This Row],[Order]],MM[],2,FALSE)</f>
        <v>245</v>
      </c>
      <c r="D3372" s="36" t="s">
        <v>78</v>
      </c>
      <c r="E3372" s="36" t="s">
        <v>69</v>
      </c>
      <c r="F3372" s="36" t="s">
        <v>70</v>
      </c>
      <c r="G3372" s="36" t="s">
        <v>79</v>
      </c>
      <c r="H3372" s="36">
        <v>20</v>
      </c>
      <c r="I3372" s="36">
        <v>20</v>
      </c>
    </row>
    <row r="3373" spans="1:9" x14ac:dyDescent="0.35">
      <c r="A3373" s="36">
        <v>1554977</v>
      </c>
      <c r="B3373" s="36" t="str">
        <f>VLOOKUP(AllData[[#This Row],[Order]],MM[],3,FALSE)</f>
        <v>V5757301200200R</v>
      </c>
      <c r="C3373" s="36">
        <f>VLOOKUP(AllData[[#This Row],[Order]],MM[],2,FALSE)</f>
        <v>245</v>
      </c>
      <c r="D3373" s="36" t="s">
        <v>80</v>
      </c>
      <c r="E3373" s="36" t="s">
        <v>69</v>
      </c>
      <c r="F3373" s="36" t="s">
        <v>70</v>
      </c>
      <c r="G3373" s="36" t="s">
        <v>81</v>
      </c>
      <c r="H3373" s="36">
        <v>20</v>
      </c>
      <c r="I3373" s="36">
        <v>20</v>
      </c>
    </row>
    <row r="3374" spans="1:9" x14ac:dyDescent="0.35">
      <c r="A3374" s="36">
        <v>1554977</v>
      </c>
      <c r="B3374" s="36" t="str">
        <f>VLOOKUP(AllData[[#This Row],[Order]],MM[],3,FALSE)</f>
        <v>V5757301200200R</v>
      </c>
      <c r="C3374" s="36">
        <f>VLOOKUP(AllData[[#This Row],[Order]],MM[],2,FALSE)</f>
        <v>245</v>
      </c>
      <c r="D3374" s="36" t="s">
        <v>82</v>
      </c>
      <c r="E3374" s="36" t="s">
        <v>83</v>
      </c>
      <c r="F3374" s="36" t="s">
        <v>84</v>
      </c>
      <c r="G3374" s="36" t="s">
        <v>84</v>
      </c>
      <c r="H3374" s="36">
        <v>192.57400000000001</v>
      </c>
      <c r="I3374" s="36">
        <v>450</v>
      </c>
    </row>
    <row r="3375" spans="1:9" x14ac:dyDescent="0.35">
      <c r="A3375" s="36">
        <v>1554977</v>
      </c>
      <c r="B3375" s="36" t="str">
        <f>VLOOKUP(AllData[[#This Row],[Order]],MM[],3,FALSE)</f>
        <v>V5757301200200R</v>
      </c>
      <c r="C3375" s="36">
        <f>VLOOKUP(AllData[[#This Row],[Order]],MM[],2,FALSE)</f>
        <v>245</v>
      </c>
      <c r="D3375" s="36" t="s">
        <v>85</v>
      </c>
      <c r="E3375" s="36" t="s">
        <v>86</v>
      </c>
      <c r="F3375" s="36" t="s">
        <v>87</v>
      </c>
      <c r="G3375" s="36" t="s">
        <v>87</v>
      </c>
      <c r="H3375" s="36">
        <v>20</v>
      </c>
      <c r="I3375" s="36">
        <v>20</v>
      </c>
    </row>
    <row r="3376" spans="1:9" x14ac:dyDescent="0.35">
      <c r="A3376" s="36">
        <v>1554977</v>
      </c>
      <c r="B3376" s="36" t="str">
        <f>VLOOKUP(AllData[[#This Row],[Order]],MM[],3,FALSE)</f>
        <v>V5757301200200R</v>
      </c>
      <c r="C3376" s="36">
        <f>VLOOKUP(AllData[[#This Row],[Order]],MM[],2,FALSE)</f>
        <v>245</v>
      </c>
      <c r="D3376" s="36" t="s">
        <v>88</v>
      </c>
      <c r="E3376" s="36" t="s">
        <v>89</v>
      </c>
      <c r="F3376" s="36" t="s">
        <v>91</v>
      </c>
      <c r="G3376" s="36" t="s">
        <v>92</v>
      </c>
      <c r="H3376" s="36"/>
      <c r="I3376" s="36">
        <v>0</v>
      </c>
    </row>
    <row r="3377" spans="1:9" x14ac:dyDescent="0.35">
      <c r="A3377" s="36">
        <v>1554977</v>
      </c>
      <c r="B3377" s="36" t="str">
        <f>VLOOKUP(AllData[[#This Row],[Order]],MM[],3,FALSE)</f>
        <v>V5757301200200R</v>
      </c>
      <c r="C3377" s="36">
        <f>VLOOKUP(AllData[[#This Row],[Order]],MM[],2,FALSE)</f>
        <v>245</v>
      </c>
      <c r="D3377" s="36" t="s">
        <v>95</v>
      </c>
      <c r="E3377" s="36" t="s">
        <v>61</v>
      </c>
      <c r="F3377" s="36" t="s">
        <v>63</v>
      </c>
      <c r="G3377" s="36" t="s">
        <v>96</v>
      </c>
      <c r="H3377" s="36">
        <v>40.799999999999997</v>
      </c>
      <c r="I3377" s="36">
        <v>40</v>
      </c>
    </row>
    <row r="3378" spans="1:9" x14ac:dyDescent="0.35">
      <c r="A3378" s="36">
        <v>1554977</v>
      </c>
      <c r="B3378" s="36" t="str">
        <f>VLOOKUP(AllData[[#This Row],[Order]],MM[],3,FALSE)</f>
        <v>V5757301200200R</v>
      </c>
      <c r="C3378" s="36">
        <f>VLOOKUP(AllData[[#This Row],[Order]],MM[],2,FALSE)</f>
        <v>245</v>
      </c>
      <c r="D3378" s="36" t="s">
        <v>97</v>
      </c>
      <c r="E3378" s="36" t="s">
        <v>69</v>
      </c>
      <c r="F3378" s="36" t="s">
        <v>70</v>
      </c>
      <c r="G3378" s="36" t="s">
        <v>98</v>
      </c>
      <c r="H3378" s="36">
        <v>20</v>
      </c>
      <c r="I3378" s="36">
        <v>20</v>
      </c>
    </row>
    <row r="3379" spans="1:9" x14ac:dyDescent="0.35">
      <c r="A3379" s="36">
        <v>1554977</v>
      </c>
      <c r="B3379" s="36" t="str">
        <f>VLOOKUP(AllData[[#This Row],[Order]],MM[],3,FALSE)</f>
        <v>V5757301200200R</v>
      </c>
      <c r="C3379" s="36">
        <f>VLOOKUP(AllData[[#This Row],[Order]],MM[],2,FALSE)</f>
        <v>245</v>
      </c>
      <c r="D3379" s="36" t="s">
        <v>99</v>
      </c>
      <c r="E3379" s="36" t="s">
        <v>69</v>
      </c>
      <c r="F3379" s="36" t="s">
        <v>70</v>
      </c>
      <c r="G3379" s="36" t="s">
        <v>100</v>
      </c>
      <c r="H3379" s="36">
        <v>50</v>
      </c>
      <c r="I3379" s="36">
        <v>50</v>
      </c>
    </row>
    <row r="3380" spans="1:9" x14ac:dyDescent="0.35">
      <c r="A3380" s="36">
        <v>1554977</v>
      </c>
      <c r="B3380" s="36" t="str">
        <f>VLOOKUP(AllData[[#This Row],[Order]],MM[],3,FALSE)</f>
        <v>V5757301200200R</v>
      </c>
      <c r="C3380" s="36">
        <f>VLOOKUP(AllData[[#This Row],[Order]],MM[],2,FALSE)</f>
        <v>245</v>
      </c>
      <c r="D3380" s="36" t="s">
        <v>101</v>
      </c>
      <c r="E3380" s="36" t="s">
        <v>102</v>
      </c>
      <c r="F3380" s="36" t="s">
        <v>100</v>
      </c>
      <c r="G3380" s="36" t="s">
        <v>103</v>
      </c>
      <c r="H3380" s="36">
        <v>10</v>
      </c>
      <c r="I3380" s="36">
        <v>10</v>
      </c>
    </row>
    <row r="3381" spans="1:9" x14ac:dyDescent="0.35">
      <c r="A3381" s="36">
        <v>1554977</v>
      </c>
      <c r="B3381" s="36" t="str">
        <f>VLOOKUP(AllData[[#This Row],[Order]],MM[],3,FALSE)</f>
        <v>V5757301200200R</v>
      </c>
      <c r="C3381" s="36">
        <f>VLOOKUP(AllData[[#This Row],[Order]],MM[],2,FALSE)</f>
        <v>245</v>
      </c>
      <c r="D3381" s="36" t="s">
        <v>104</v>
      </c>
      <c r="E3381" s="36" t="s">
        <v>102</v>
      </c>
      <c r="F3381" s="36" t="s">
        <v>100</v>
      </c>
      <c r="G3381" s="36" t="s">
        <v>106</v>
      </c>
      <c r="H3381" s="36">
        <v>10</v>
      </c>
      <c r="I3381" s="36">
        <v>10</v>
      </c>
    </row>
    <row r="3382" spans="1:9" x14ac:dyDescent="0.35">
      <c r="A3382" s="36">
        <v>1554977</v>
      </c>
      <c r="B3382" s="36" t="str">
        <f>VLOOKUP(AllData[[#This Row],[Order]],MM[],3,FALSE)</f>
        <v>V5757301200200R</v>
      </c>
      <c r="C3382" s="36">
        <f>VLOOKUP(AllData[[#This Row],[Order]],MM[],2,FALSE)</f>
        <v>245</v>
      </c>
      <c r="D3382" s="36" t="s">
        <v>60</v>
      </c>
      <c r="E3382" s="36" t="s">
        <v>61</v>
      </c>
      <c r="F3382" s="36" t="s">
        <v>63</v>
      </c>
      <c r="G3382" s="36" t="s">
        <v>108</v>
      </c>
      <c r="H3382" s="36"/>
      <c r="I3382" s="36">
        <v>1</v>
      </c>
    </row>
    <row r="3383" spans="1:9" x14ac:dyDescent="0.35">
      <c r="A3383" s="36">
        <v>1554977</v>
      </c>
      <c r="B3383" s="36" t="str">
        <f>VLOOKUP(AllData[[#This Row],[Order]],MM[],3,FALSE)</f>
        <v>V5757301200200R</v>
      </c>
      <c r="C3383" s="36">
        <f>VLOOKUP(AllData[[#This Row],[Order]],MM[],2,FALSE)</f>
        <v>245</v>
      </c>
      <c r="D3383" s="36" t="s">
        <v>82</v>
      </c>
      <c r="E3383" s="36" t="s">
        <v>83</v>
      </c>
      <c r="F3383" s="36" t="s">
        <v>84</v>
      </c>
      <c r="G3383" s="36" t="s">
        <v>110</v>
      </c>
      <c r="H3383" s="36"/>
      <c r="I3383" s="36">
        <v>5</v>
      </c>
    </row>
    <row r="3384" spans="1:9" x14ac:dyDescent="0.35">
      <c r="A3384" s="36">
        <v>1554978</v>
      </c>
      <c r="B3384" s="36" t="str">
        <f>VLOOKUP(AllData[[#This Row],[Order]],MM[],3,FALSE)</f>
        <v>V5757321200400</v>
      </c>
      <c r="C3384" s="36">
        <f>VLOOKUP(AllData[[#This Row],[Order]],MM[],2,FALSE)</f>
        <v>244</v>
      </c>
      <c r="D3384" s="36" t="s">
        <v>60</v>
      </c>
      <c r="E3384" s="36" t="s">
        <v>61</v>
      </c>
      <c r="F3384" s="36" t="s">
        <v>63</v>
      </c>
      <c r="G3384" s="36" t="s">
        <v>64</v>
      </c>
      <c r="H3384" s="36">
        <v>2.617</v>
      </c>
      <c r="I3384" s="36">
        <v>20</v>
      </c>
    </row>
    <row r="3385" spans="1:9" x14ac:dyDescent="0.35">
      <c r="A3385" s="36">
        <v>1554978</v>
      </c>
      <c r="B3385" s="36" t="str">
        <f>VLOOKUP(AllData[[#This Row],[Order]],MM[],3,FALSE)</f>
        <v>V5757321200400</v>
      </c>
      <c r="C3385" s="36">
        <f>VLOOKUP(AllData[[#This Row],[Order]],MM[],2,FALSE)</f>
        <v>244</v>
      </c>
      <c r="D3385" s="36" t="s">
        <v>68</v>
      </c>
      <c r="E3385" s="36" t="s">
        <v>69</v>
      </c>
      <c r="F3385" s="36" t="s">
        <v>70</v>
      </c>
      <c r="G3385" s="36" t="s">
        <v>71</v>
      </c>
      <c r="H3385" s="36">
        <v>30</v>
      </c>
      <c r="I3385" s="36">
        <v>30</v>
      </c>
    </row>
    <row r="3386" spans="1:9" x14ac:dyDescent="0.35">
      <c r="A3386" s="36">
        <v>1554978</v>
      </c>
      <c r="B3386" s="36" t="str">
        <f>VLOOKUP(AllData[[#This Row],[Order]],MM[],3,FALSE)</f>
        <v>V5757321200400</v>
      </c>
      <c r="C3386" s="36">
        <f>VLOOKUP(AllData[[#This Row],[Order]],MM[],2,FALSE)</f>
        <v>244</v>
      </c>
      <c r="D3386" s="36" t="s">
        <v>73</v>
      </c>
      <c r="E3386" s="36" t="s">
        <v>61</v>
      </c>
      <c r="F3386" s="36" t="s">
        <v>63</v>
      </c>
      <c r="G3386" s="36" t="s">
        <v>74</v>
      </c>
      <c r="H3386" s="36">
        <v>225.42000000000002</v>
      </c>
      <c r="I3386" s="36">
        <v>200</v>
      </c>
    </row>
    <row r="3387" spans="1:9" x14ac:dyDescent="0.35">
      <c r="A3387" s="36">
        <v>1554978</v>
      </c>
      <c r="B3387" s="36" t="str">
        <f>VLOOKUP(AllData[[#This Row],[Order]],MM[],3,FALSE)</f>
        <v>V5757321200400</v>
      </c>
      <c r="C3387" s="36">
        <f>VLOOKUP(AllData[[#This Row],[Order]],MM[],2,FALSE)</f>
        <v>244</v>
      </c>
      <c r="D3387" s="36" t="s">
        <v>75</v>
      </c>
      <c r="E3387" s="36" t="s">
        <v>61</v>
      </c>
      <c r="F3387" s="36" t="s">
        <v>63</v>
      </c>
      <c r="G3387" s="36" t="s">
        <v>76</v>
      </c>
      <c r="H3387" s="36">
        <v>828.9</v>
      </c>
      <c r="I3387" s="36">
        <v>500</v>
      </c>
    </row>
    <row r="3388" spans="1:9" x14ac:dyDescent="0.35">
      <c r="A3388" s="36">
        <v>1554978</v>
      </c>
      <c r="B3388" s="36" t="str">
        <f>VLOOKUP(AllData[[#This Row],[Order]],MM[],3,FALSE)</f>
        <v>V5757321200400</v>
      </c>
      <c r="C3388" s="36">
        <f>VLOOKUP(AllData[[#This Row],[Order]],MM[],2,FALSE)</f>
        <v>244</v>
      </c>
      <c r="D3388" s="36" t="s">
        <v>78</v>
      </c>
      <c r="E3388" s="36" t="s">
        <v>69</v>
      </c>
      <c r="F3388" s="36" t="s">
        <v>70</v>
      </c>
      <c r="G3388" s="36" t="s">
        <v>79</v>
      </c>
      <c r="H3388" s="36">
        <v>20</v>
      </c>
      <c r="I3388" s="36">
        <v>20</v>
      </c>
    </row>
    <row r="3389" spans="1:9" x14ac:dyDescent="0.35">
      <c r="A3389" s="36">
        <v>1554978</v>
      </c>
      <c r="B3389" s="36" t="str">
        <f>VLOOKUP(AllData[[#This Row],[Order]],MM[],3,FALSE)</f>
        <v>V5757321200400</v>
      </c>
      <c r="C3389" s="36">
        <f>VLOOKUP(AllData[[#This Row],[Order]],MM[],2,FALSE)</f>
        <v>244</v>
      </c>
      <c r="D3389" s="36" t="s">
        <v>80</v>
      </c>
      <c r="E3389" s="36" t="s">
        <v>69</v>
      </c>
      <c r="F3389" s="36" t="s">
        <v>70</v>
      </c>
      <c r="G3389" s="36" t="s">
        <v>81</v>
      </c>
      <c r="H3389" s="36">
        <v>20</v>
      </c>
      <c r="I3389" s="36">
        <v>20</v>
      </c>
    </row>
    <row r="3390" spans="1:9" x14ac:dyDescent="0.35">
      <c r="A3390" s="36">
        <v>1554978</v>
      </c>
      <c r="B3390" s="36" t="str">
        <f>VLOOKUP(AllData[[#This Row],[Order]],MM[],3,FALSE)</f>
        <v>V5757321200400</v>
      </c>
      <c r="C3390" s="36">
        <f>VLOOKUP(AllData[[#This Row],[Order]],MM[],2,FALSE)</f>
        <v>244</v>
      </c>
      <c r="D3390" s="36" t="s">
        <v>82</v>
      </c>
      <c r="E3390" s="36" t="s">
        <v>83</v>
      </c>
      <c r="F3390" s="36" t="s">
        <v>84</v>
      </c>
      <c r="G3390" s="36" t="s">
        <v>84</v>
      </c>
      <c r="H3390" s="36">
        <v>569.04</v>
      </c>
      <c r="I3390" s="36">
        <v>450</v>
      </c>
    </row>
    <row r="3391" spans="1:9" x14ac:dyDescent="0.35">
      <c r="A3391" s="36">
        <v>1554978</v>
      </c>
      <c r="B3391" s="36" t="str">
        <f>VLOOKUP(AllData[[#This Row],[Order]],MM[],3,FALSE)</f>
        <v>V5757321200400</v>
      </c>
      <c r="C3391" s="36">
        <f>VLOOKUP(AllData[[#This Row],[Order]],MM[],2,FALSE)</f>
        <v>244</v>
      </c>
      <c r="D3391" s="36" t="s">
        <v>85</v>
      </c>
      <c r="E3391" s="36" t="s">
        <v>86</v>
      </c>
      <c r="F3391" s="36" t="s">
        <v>87</v>
      </c>
      <c r="G3391" s="36" t="s">
        <v>87</v>
      </c>
      <c r="H3391" s="36">
        <v>20</v>
      </c>
      <c r="I3391" s="36">
        <v>20</v>
      </c>
    </row>
    <row r="3392" spans="1:9" x14ac:dyDescent="0.35">
      <c r="A3392" s="36">
        <v>1554978</v>
      </c>
      <c r="B3392" s="36" t="str">
        <f>VLOOKUP(AllData[[#This Row],[Order]],MM[],3,FALSE)</f>
        <v>V5757321200400</v>
      </c>
      <c r="C3392" s="36">
        <f>VLOOKUP(AllData[[#This Row],[Order]],MM[],2,FALSE)</f>
        <v>244</v>
      </c>
      <c r="D3392" s="36" t="s">
        <v>88</v>
      </c>
      <c r="E3392" s="36" t="s">
        <v>89</v>
      </c>
      <c r="F3392" s="36" t="s">
        <v>91</v>
      </c>
      <c r="G3392" s="36" t="s">
        <v>92</v>
      </c>
      <c r="H3392" s="36"/>
      <c r="I3392" s="36">
        <v>0</v>
      </c>
    </row>
    <row r="3393" spans="1:9" x14ac:dyDescent="0.35">
      <c r="A3393" s="36">
        <v>1554978</v>
      </c>
      <c r="B3393" s="36" t="str">
        <f>VLOOKUP(AllData[[#This Row],[Order]],MM[],3,FALSE)</f>
        <v>V5757321200400</v>
      </c>
      <c r="C3393" s="36">
        <f>VLOOKUP(AllData[[#This Row],[Order]],MM[],2,FALSE)</f>
        <v>244</v>
      </c>
      <c r="D3393" s="36" t="s">
        <v>95</v>
      </c>
      <c r="E3393" s="36" t="s">
        <v>61</v>
      </c>
      <c r="F3393" s="36" t="s">
        <v>63</v>
      </c>
      <c r="G3393" s="36" t="s">
        <v>96</v>
      </c>
      <c r="H3393" s="36">
        <v>13.967000000000001</v>
      </c>
      <c r="I3393" s="36">
        <v>40</v>
      </c>
    </row>
    <row r="3394" spans="1:9" x14ac:dyDescent="0.35">
      <c r="A3394" s="36">
        <v>1554978</v>
      </c>
      <c r="B3394" s="36" t="str">
        <f>VLOOKUP(AllData[[#This Row],[Order]],MM[],3,FALSE)</f>
        <v>V5757321200400</v>
      </c>
      <c r="C3394" s="36">
        <f>VLOOKUP(AllData[[#This Row],[Order]],MM[],2,FALSE)</f>
        <v>244</v>
      </c>
      <c r="D3394" s="36" t="s">
        <v>97</v>
      </c>
      <c r="E3394" s="36" t="s">
        <v>69</v>
      </c>
      <c r="F3394" s="36" t="s">
        <v>70</v>
      </c>
      <c r="G3394" s="36" t="s">
        <v>98</v>
      </c>
      <c r="H3394" s="36">
        <v>20</v>
      </c>
      <c r="I3394" s="36">
        <v>20</v>
      </c>
    </row>
    <row r="3395" spans="1:9" x14ac:dyDescent="0.35">
      <c r="A3395" s="36">
        <v>1554978</v>
      </c>
      <c r="B3395" s="36" t="str">
        <f>VLOOKUP(AllData[[#This Row],[Order]],MM[],3,FALSE)</f>
        <v>V5757321200400</v>
      </c>
      <c r="C3395" s="36">
        <f>VLOOKUP(AllData[[#This Row],[Order]],MM[],2,FALSE)</f>
        <v>244</v>
      </c>
      <c r="D3395" s="36" t="s">
        <v>99</v>
      </c>
      <c r="E3395" s="36" t="s">
        <v>69</v>
      </c>
      <c r="F3395" s="36" t="s">
        <v>70</v>
      </c>
      <c r="G3395" s="36" t="s">
        <v>100</v>
      </c>
      <c r="H3395" s="36">
        <v>50</v>
      </c>
      <c r="I3395" s="36">
        <v>50</v>
      </c>
    </row>
    <row r="3396" spans="1:9" x14ac:dyDescent="0.35">
      <c r="A3396" s="36">
        <v>1554978</v>
      </c>
      <c r="B3396" s="36" t="str">
        <f>VLOOKUP(AllData[[#This Row],[Order]],MM[],3,FALSE)</f>
        <v>V5757321200400</v>
      </c>
      <c r="C3396" s="36">
        <f>VLOOKUP(AllData[[#This Row],[Order]],MM[],2,FALSE)</f>
        <v>244</v>
      </c>
      <c r="D3396" s="36" t="s">
        <v>104</v>
      </c>
      <c r="E3396" s="36" t="s">
        <v>102</v>
      </c>
      <c r="F3396" s="36" t="s">
        <v>100</v>
      </c>
      <c r="G3396" s="36" t="s">
        <v>106</v>
      </c>
      <c r="H3396" s="36">
        <v>10</v>
      </c>
      <c r="I3396" s="36">
        <v>10</v>
      </c>
    </row>
    <row r="3397" spans="1:9" x14ac:dyDescent="0.35">
      <c r="A3397" s="36">
        <v>1554978</v>
      </c>
      <c r="B3397" s="36" t="str">
        <f>VLOOKUP(AllData[[#This Row],[Order]],MM[],3,FALSE)</f>
        <v>V5757321200400</v>
      </c>
      <c r="C3397" s="36">
        <f>VLOOKUP(AllData[[#This Row],[Order]],MM[],2,FALSE)</f>
        <v>244</v>
      </c>
      <c r="D3397" s="36" t="s">
        <v>60</v>
      </c>
      <c r="E3397" s="36" t="s">
        <v>61</v>
      </c>
      <c r="F3397" s="36" t="s">
        <v>63</v>
      </c>
      <c r="G3397" s="36" t="s">
        <v>108</v>
      </c>
      <c r="H3397" s="36"/>
      <c r="I3397" s="36">
        <v>1</v>
      </c>
    </row>
    <row r="3398" spans="1:9" x14ac:dyDescent="0.35">
      <c r="A3398" s="36">
        <v>1554978</v>
      </c>
      <c r="B3398" s="36" t="str">
        <f>VLOOKUP(AllData[[#This Row],[Order]],MM[],3,FALSE)</f>
        <v>V5757321200400</v>
      </c>
      <c r="C3398" s="36">
        <f>VLOOKUP(AllData[[#This Row],[Order]],MM[],2,FALSE)</f>
        <v>244</v>
      </c>
      <c r="D3398" s="36" t="s">
        <v>82</v>
      </c>
      <c r="E3398" s="36" t="s">
        <v>83</v>
      </c>
      <c r="F3398" s="36" t="s">
        <v>84</v>
      </c>
      <c r="G3398" s="36" t="s">
        <v>110</v>
      </c>
      <c r="H3398" s="36"/>
      <c r="I3398" s="36">
        <v>5</v>
      </c>
    </row>
    <row r="3399" spans="1:9" x14ac:dyDescent="0.35">
      <c r="A3399" s="36">
        <v>1554979</v>
      </c>
      <c r="B3399" s="36" t="str">
        <f>VLOOKUP(AllData[[#This Row],[Order]],MM[],3,FALSE)</f>
        <v>V5757321200600</v>
      </c>
      <c r="C3399" s="36">
        <f>VLOOKUP(AllData[[#This Row],[Order]],MM[],2,FALSE)</f>
        <v>245</v>
      </c>
      <c r="D3399" s="36" t="s">
        <v>60</v>
      </c>
      <c r="E3399" s="36" t="s">
        <v>61</v>
      </c>
      <c r="F3399" s="36" t="s">
        <v>63</v>
      </c>
      <c r="G3399" s="36" t="s">
        <v>139</v>
      </c>
      <c r="H3399" s="36">
        <v>18.632999999999999</v>
      </c>
      <c r="I3399" s="36">
        <v>20</v>
      </c>
    </row>
    <row r="3400" spans="1:9" x14ac:dyDescent="0.35">
      <c r="A3400" s="36">
        <v>1554979</v>
      </c>
      <c r="B3400" s="36" t="str">
        <f>VLOOKUP(AllData[[#This Row],[Order]],MM[],3,FALSE)</f>
        <v>V5757321200600</v>
      </c>
      <c r="C3400" s="36">
        <f>VLOOKUP(AllData[[#This Row],[Order]],MM[],2,FALSE)</f>
        <v>245</v>
      </c>
      <c r="D3400" s="36" t="s">
        <v>68</v>
      </c>
      <c r="E3400" s="36" t="s">
        <v>69</v>
      </c>
      <c r="F3400" s="36" t="s">
        <v>70</v>
      </c>
      <c r="G3400" s="36" t="s">
        <v>71</v>
      </c>
      <c r="H3400" s="36">
        <v>30</v>
      </c>
      <c r="I3400" s="36">
        <v>30</v>
      </c>
    </row>
    <row r="3401" spans="1:9" x14ac:dyDescent="0.35">
      <c r="A3401" s="36">
        <v>1554979</v>
      </c>
      <c r="B3401" s="36" t="str">
        <f>VLOOKUP(AllData[[#This Row],[Order]],MM[],3,FALSE)</f>
        <v>V5757321200600</v>
      </c>
      <c r="C3401" s="36">
        <f>VLOOKUP(AllData[[#This Row],[Order]],MM[],2,FALSE)</f>
        <v>245</v>
      </c>
      <c r="D3401" s="36" t="s">
        <v>73</v>
      </c>
      <c r="E3401" s="36" t="s">
        <v>61</v>
      </c>
      <c r="F3401" s="36" t="s">
        <v>63</v>
      </c>
      <c r="G3401" s="36" t="s">
        <v>74</v>
      </c>
      <c r="H3401" s="36">
        <v>171.44</v>
      </c>
      <c r="I3401" s="36">
        <v>200</v>
      </c>
    </row>
    <row r="3402" spans="1:9" x14ac:dyDescent="0.35">
      <c r="A3402" s="36">
        <v>1554979</v>
      </c>
      <c r="B3402" s="36" t="str">
        <f>VLOOKUP(AllData[[#This Row],[Order]],MM[],3,FALSE)</f>
        <v>V5757321200600</v>
      </c>
      <c r="C3402" s="36">
        <f>VLOOKUP(AllData[[#This Row],[Order]],MM[],2,FALSE)</f>
        <v>245</v>
      </c>
      <c r="D3402" s="36" t="s">
        <v>75</v>
      </c>
      <c r="E3402" s="36" t="s">
        <v>61</v>
      </c>
      <c r="F3402" s="36" t="s">
        <v>63</v>
      </c>
      <c r="G3402" s="36" t="s">
        <v>76</v>
      </c>
      <c r="H3402" s="36">
        <v>1056.8999999999999</v>
      </c>
      <c r="I3402" s="36">
        <v>500</v>
      </c>
    </row>
    <row r="3403" spans="1:9" x14ac:dyDescent="0.35">
      <c r="A3403" s="36">
        <v>1554979</v>
      </c>
      <c r="B3403" s="36" t="str">
        <f>VLOOKUP(AllData[[#This Row],[Order]],MM[],3,FALSE)</f>
        <v>V5757321200600</v>
      </c>
      <c r="C3403" s="36">
        <f>VLOOKUP(AllData[[#This Row],[Order]],MM[],2,FALSE)</f>
        <v>245</v>
      </c>
      <c r="D3403" s="36" t="s">
        <v>78</v>
      </c>
      <c r="E3403" s="36" t="s">
        <v>69</v>
      </c>
      <c r="F3403" s="36" t="s">
        <v>70</v>
      </c>
      <c r="G3403" s="36" t="s">
        <v>79</v>
      </c>
      <c r="H3403" s="36">
        <v>20</v>
      </c>
      <c r="I3403" s="36">
        <v>20</v>
      </c>
    </row>
    <row r="3404" spans="1:9" x14ac:dyDescent="0.35">
      <c r="A3404" s="36">
        <v>1554979</v>
      </c>
      <c r="B3404" s="36" t="str">
        <f>VLOOKUP(AllData[[#This Row],[Order]],MM[],3,FALSE)</f>
        <v>V5757321200600</v>
      </c>
      <c r="C3404" s="36">
        <f>VLOOKUP(AllData[[#This Row],[Order]],MM[],2,FALSE)</f>
        <v>245</v>
      </c>
      <c r="D3404" s="36" t="s">
        <v>80</v>
      </c>
      <c r="E3404" s="36" t="s">
        <v>69</v>
      </c>
      <c r="F3404" s="36" t="s">
        <v>70</v>
      </c>
      <c r="G3404" s="36" t="s">
        <v>81</v>
      </c>
      <c r="H3404" s="36">
        <v>20</v>
      </c>
      <c r="I3404" s="36">
        <v>20</v>
      </c>
    </row>
    <row r="3405" spans="1:9" x14ac:dyDescent="0.35">
      <c r="A3405" s="36">
        <v>1554979</v>
      </c>
      <c r="B3405" s="36" t="str">
        <f>VLOOKUP(AllData[[#This Row],[Order]],MM[],3,FALSE)</f>
        <v>V5757321200600</v>
      </c>
      <c r="C3405" s="36">
        <f>VLOOKUP(AllData[[#This Row],[Order]],MM[],2,FALSE)</f>
        <v>245</v>
      </c>
      <c r="D3405" s="36" t="s">
        <v>82</v>
      </c>
      <c r="E3405" s="36" t="s">
        <v>83</v>
      </c>
      <c r="F3405" s="36" t="s">
        <v>84</v>
      </c>
      <c r="G3405" s="36" t="s">
        <v>84</v>
      </c>
      <c r="H3405" s="36">
        <v>427.44</v>
      </c>
      <c r="I3405" s="36">
        <v>450</v>
      </c>
    </row>
    <row r="3406" spans="1:9" x14ac:dyDescent="0.35">
      <c r="A3406" s="36">
        <v>1554979</v>
      </c>
      <c r="B3406" s="36" t="str">
        <f>VLOOKUP(AllData[[#This Row],[Order]],MM[],3,FALSE)</f>
        <v>V5757321200600</v>
      </c>
      <c r="C3406" s="36">
        <f>VLOOKUP(AllData[[#This Row],[Order]],MM[],2,FALSE)</f>
        <v>245</v>
      </c>
      <c r="D3406" s="36" t="s">
        <v>85</v>
      </c>
      <c r="E3406" s="36" t="s">
        <v>86</v>
      </c>
      <c r="F3406" s="36" t="s">
        <v>87</v>
      </c>
      <c r="G3406" s="36" t="s">
        <v>87</v>
      </c>
      <c r="H3406" s="36">
        <v>20</v>
      </c>
      <c r="I3406" s="36">
        <v>20</v>
      </c>
    </row>
    <row r="3407" spans="1:9" x14ac:dyDescent="0.35">
      <c r="A3407" s="36">
        <v>1554979</v>
      </c>
      <c r="B3407" s="36" t="str">
        <f>VLOOKUP(AllData[[#This Row],[Order]],MM[],3,FALSE)</f>
        <v>V5757321200600</v>
      </c>
      <c r="C3407" s="36">
        <f>VLOOKUP(AllData[[#This Row],[Order]],MM[],2,FALSE)</f>
        <v>245</v>
      </c>
      <c r="D3407" s="36" t="s">
        <v>88</v>
      </c>
      <c r="E3407" s="36" t="s">
        <v>89</v>
      </c>
      <c r="F3407" s="36" t="s">
        <v>91</v>
      </c>
      <c r="G3407" s="36" t="s">
        <v>92</v>
      </c>
      <c r="H3407" s="36"/>
      <c r="I3407" s="36">
        <v>0</v>
      </c>
    </row>
    <row r="3408" spans="1:9" x14ac:dyDescent="0.35">
      <c r="A3408" s="36">
        <v>1554979</v>
      </c>
      <c r="B3408" s="36" t="str">
        <f>VLOOKUP(AllData[[#This Row],[Order]],MM[],3,FALSE)</f>
        <v>V5757321200600</v>
      </c>
      <c r="C3408" s="36">
        <f>VLOOKUP(AllData[[#This Row],[Order]],MM[],2,FALSE)</f>
        <v>245</v>
      </c>
      <c r="D3408" s="36" t="s">
        <v>95</v>
      </c>
      <c r="E3408" s="36" t="s">
        <v>61</v>
      </c>
      <c r="F3408" s="36" t="s">
        <v>63</v>
      </c>
      <c r="G3408" s="36" t="s">
        <v>96</v>
      </c>
      <c r="H3408" s="36">
        <v>23.75</v>
      </c>
      <c r="I3408" s="36">
        <v>40</v>
      </c>
    </row>
    <row r="3409" spans="1:9" x14ac:dyDescent="0.35">
      <c r="A3409" s="36">
        <v>1554979</v>
      </c>
      <c r="B3409" s="36" t="str">
        <f>VLOOKUP(AllData[[#This Row],[Order]],MM[],3,FALSE)</f>
        <v>V5757321200600</v>
      </c>
      <c r="C3409" s="36">
        <f>VLOOKUP(AllData[[#This Row],[Order]],MM[],2,FALSE)</f>
        <v>245</v>
      </c>
      <c r="D3409" s="36" t="s">
        <v>97</v>
      </c>
      <c r="E3409" s="36" t="s">
        <v>69</v>
      </c>
      <c r="F3409" s="36" t="s">
        <v>70</v>
      </c>
      <c r="G3409" s="36" t="s">
        <v>98</v>
      </c>
      <c r="H3409" s="36">
        <v>20</v>
      </c>
      <c r="I3409" s="36">
        <v>20</v>
      </c>
    </row>
    <row r="3410" spans="1:9" x14ac:dyDescent="0.35">
      <c r="A3410" s="36">
        <v>1554979</v>
      </c>
      <c r="B3410" s="36" t="str">
        <f>VLOOKUP(AllData[[#This Row],[Order]],MM[],3,FALSE)</f>
        <v>V5757321200600</v>
      </c>
      <c r="C3410" s="36">
        <f>VLOOKUP(AllData[[#This Row],[Order]],MM[],2,FALSE)</f>
        <v>245</v>
      </c>
      <c r="D3410" s="36" t="s">
        <v>99</v>
      </c>
      <c r="E3410" s="36" t="s">
        <v>69</v>
      </c>
      <c r="F3410" s="36" t="s">
        <v>70</v>
      </c>
      <c r="G3410" s="36" t="s">
        <v>100</v>
      </c>
      <c r="H3410" s="36">
        <v>50</v>
      </c>
      <c r="I3410" s="36">
        <v>50</v>
      </c>
    </row>
    <row r="3411" spans="1:9" x14ac:dyDescent="0.35">
      <c r="A3411" s="36">
        <v>1554979</v>
      </c>
      <c r="B3411" s="36" t="str">
        <f>VLOOKUP(AllData[[#This Row],[Order]],MM[],3,FALSE)</f>
        <v>V5757321200600</v>
      </c>
      <c r="C3411" s="36">
        <f>VLOOKUP(AllData[[#This Row],[Order]],MM[],2,FALSE)</f>
        <v>245</v>
      </c>
      <c r="D3411" s="36" t="s">
        <v>101</v>
      </c>
      <c r="E3411" s="36" t="s">
        <v>102</v>
      </c>
      <c r="F3411" s="36" t="s">
        <v>100</v>
      </c>
      <c r="G3411" s="36" t="s">
        <v>103</v>
      </c>
      <c r="H3411" s="36">
        <v>10</v>
      </c>
      <c r="I3411" s="36">
        <v>10</v>
      </c>
    </row>
    <row r="3412" spans="1:9" x14ac:dyDescent="0.35">
      <c r="A3412" s="36">
        <v>1554979</v>
      </c>
      <c r="B3412" s="36" t="str">
        <f>VLOOKUP(AllData[[#This Row],[Order]],MM[],3,FALSE)</f>
        <v>V5757321200600</v>
      </c>
      <c r="C3412" s="36">
        <f>VLOOKUP(AllData[[#This Row],[Order]],MM[],2,FALSE)</f>
        <v>245</v>
      </c>
      <c r="D3412" s="36" t="s">
        <v>104</v>
      </c>
      <c r="E3412" s="36" t="s">
        <v>102</v>
      </c>
      <c r="F3412" s="36" t="s">
        <v>100</v>
      </c>
      <c r="G3412" s="36" t="s">
        <v>106</v>
      </c>
      <c r="H3412" s="36">
        <v>10</v>
      </c>
      <c r="I3412" s="36">
        <v>10</v>
      </c>
    </row>
    <row r="3413" spans="1:9" x14ac:dyDescent="0.35">
      <c r="A3413" s="36">
        <v>1554979</v>
      </c>
      <c r="B3413" s="36" t="str">
        <f>VLOOKUP(AllData[[#This Row],[Order]],MM[],3,FALSE)</f>
        <v>V5757321200600</v>
      </c>
      <c r="C3413" s="36">
        <f>VLOOKUP(AllData[[#This Row],[Order]],MM[],2,FALSE)</f>
        <v>245</v>
      </c>
      <c r="D3413" s="36" t="s">
        <v>60</v>
      </c>
      <c r="E3413" s="36" t="s">
        <v>61</v>
      </c>
      <c r="F3413" s="36" t="s">
        <v>63</v>
      </c>
      <c r="G3413" s="36" t="s">
        <v>108</v>
      </c>
      <c r="H3413" s="36"/>
      <c r="I3413" s="36">
        <v>1</v>
      </c>
    </row>
    <row r="3414" spans="1:9" x14ac:dyDescent="0.35">
      <c r="A3414" s="36">
        <v>1554979</v>
      </c>
      <c r="B3414" s="36" t="str">
        <f>VLOOKUP(AllData[[#This Row],[Order]],MM[],3,FALSE)</f>
        <v>V5757321200600</v>
      </c>
      <c r="C3414" s="36">
        <f>VLOOKUP(AllData[[#This Row],[Order]],MM[],2,FALSE)</f>
        <v>245</v>
      </c>
      <c r="D3414" s="36" t="s">
        <v>82</v>
      </c>
      <c r="E3414" s="36" t="s">
        <v>83</v>
      </c>
      <c r="F3414" s="36" t="s">
        <v>84</v>
      </c>
      <c r="G3414" s="36" t="s">
        <v>110</v>
      </c>
      <c r="H3414" s="36"/>
      <c r="I3414" s="36">
        <v>5</v>
      </c>
    </row>
    <row r="3415" spans="1:9" x14ac:dyDescent="0.35">
      <c r="A3415" s="36">
        <v>1555000</v>
      </c>
      <c r="B3415" s="36" t="str">
        <f>VLOOKUP(AllData[[#This Row],[Order]],MM[],3,FALSE)</f>
        <v>V5757341200400</v>
      </c>
      <c r="C3415" s="36">
        <f>VLOOKUP(AllData[[#This Row],[Order]],MM[],2,FALSE)</f>
        <v>245</v>
      </c>
      <c r="D3415" s="36" t="s">
        <v>60</v>
      </c>
      <c r="E3415" s="36" t="s">
        <v>61</v>
      </c>
      <c r="F3415" s="36" t="s">
        <v>63</v>
      </c>
      <c r="G3415" s="36" t="s">
        <v>64</v>
      </c>
      <c r="H3415" s="36">
        <v>2.617</v>
      </c>
      <c r="I3415" s="36">
        <v>20</v>
      </c>
    </row>
    <row r="3416" spans="1:9" x14ac:dyDescent="0.35">
      <c r="A3416" s="36">
        <v>1555000</v>
      </c>
      <c r="B3416" s="36" t="str">
        <f>VLOOKUP(AllData[[#This Row],[Order]],MM[],3,FALSE)</f>
        <v>V5757341200400</v>
      </c>
      <c r="C3416" s="36">
        <f>VLOOKUP(AllData[[#This Row],[Order]],MM[],2,FALSE)</f>
        <v>245</v>
      </c>
      <c r="D3416" s="36" t="s">
        <v>68</v>
      </c>
      <c r="E3416" s="36" t="s">
        <v>69</v>
      </c>
      <c r="F3416" s="36" t="s">
        <v>70</v>
      </c>
      <c r="G3416" s="36" t="s">
        <v>71</v>
      </c>
      <c r="H3416" s="36">
        <v>30</v>
      </c>
      <c r="I3416" s="36">
        <v>30</v>
      </c>
    </row>
    <row r="3417" spans="1:9" x14ac:dyDescent="0.35">
      <c r="A3417" s="36">
        <v>1555000</v>
      </c>
      <c r="B3417" s="36" t="str">
        <f>VLOOKUP(AllData[[#This Row],[Order]],MM[],3,FALSE)</f>
        <v>V5757341200400</v>
      </c>
      <c r="C3417" s="36">
        <f>VLOOKUP(AllData[[#This Row],[Order]],MM[],2,FALSE)</f>
        <v>245</v>
      </c>
      <c r="D3417" s="36" t="s">
        <v>73</v>
      </c>
      <c r="E3417" s="36" t="s">
        <v>61</v>
      </c>
      <c r="F3417" s="36" t="s">
        <v>63</v>
      </c>
      <c r="G3417" s="36" t="s">
        <v>74</v>
      </c>
      <c r="H3417" s="36">
        <v>238.38</v>
      </c>
      <c r="I3417" s="36">
        <v>200</v>
      </c>
    </row>
    <row r="3418" spans="1:9" x14ac:dyDescent="0.35">
      <c r="A3418" s="36">
        <v>1555000</v>
      </c>
      <c r="B3418" s="36" t="str">
        <f>VLOOKUP(AllData[[#This Row],[Order]],MM[],3,FALSE)</f>
        <v>V5757341200400</v>
      </c>
      <c r="C3418" s="36">
        <f>VLOOKUP(AllData[[#This Row],[Order]],MM[],2,FALSE)</f>
        <v>245</v>
      </c>
      <c r="D3418" s="36" t="s">
        <v>75</v>
      </c>
      <c r="E3418" s="36" t="s">
        <v>61</v>
      </c>
      <c r="F3418" s="36" t="s">
        <v>63</v>
      </c>
      <c r="G3418" s="36" t="s">
        <v>76</v>
      </c>
      <c r="H3418" s="36">
        <v>915.12</v>
      </c>
      <c r="I3418" s="36">
        <v>500</v>
      </c>
    </row>
    <row r="3419" spans="1:9" x14ac:dyDescent="0.35">
      <c r="A3419" s="36">
        <v>1555000</v>
      </c>
      <c r="B3419" s="36" t="str">
        <f>VLOOKUP(AllData[[#This Row],[Order]],MM[],3,FALSE)</f>
        <v>V5757341200400</v>
      </c>
      <c r="C3419" s="36">
        <f>VLOOKUP(AllData[[#This Row],[Order]],MM[],2,FALSE)</f>
        <v>245</v>
      </c>
      <c r="D3419" s="36" t="s">
        <v>78</v>
      </c>
      <c r="E3419" s="36" t="s">
        <v>69</v>
      </c>
      <c r="F3419" s="36" t="s">
        <v>70</v>
      </c>
      <c r="G3419" s="36" t="s">
        <v>79</v>
      </c>
      <c r="H3419" s="36">
        <v>20</v>
      </c>
      <c r="I3419" s="36">
        <v>20</v>
      </c>
    </row>
    <row r="3420" spans="1:9" x14ac:dyDescent="0.35">
      <c r="A3420" s="36">
        <v>1555000</v>
      </c>
      <c r="B3420" s="36" t="str">
        <f>VLOOKUP(AllData[[#This Row],[Order]],MM[],3,FALSE)</f>
        <v>V5757341200400</v>
      </c>
      <c r="C3420" s="36">
        <f>VLOOKUP(AllData[[#This Row],[Order]],MM[],2,FALSE)</f>
        <v>245</v>
      </c>
      <c r="D3420" s="36" t="s">
        <v>80</v>
      </c>
      <c r="E3420" s="36" t="s">
        <v>69</v>
      </c>
      <c r="F3420" s="36" t="s">
        <v>70</v>
      </c>
      <c r="G3420" s="36" t="s">
        <v>81</v>
      </c>
      <c r="H3420" s="36">
        <v>20</v>
      </c>
      <c r="I3420" s="36">
        <v>20</v>
      </c>
    </row>
    <row r="3421" spans="1:9" x14ac:dyDescent="0.35">
      <c r="A3421" s="36">
        <v>1555000</v>
      </c>
      <c r="B3421" s="36" t="str">
        <f>VLOOKUP(AllData[[#This Row],[Order]],MM[],3,FALSE)</f>
        <v>V5757341200400</v>
      </c>
      <c r="C3421" s="36">
        <f>VLOOKUP(AllData[[#This Row],[Order]],MM[],2,FALSE)</f>
        <v>245</v>
      </c>
      <c r="D3421" s="36" t="s">
        <v>82</v>
      </c>
      <c r="E3421" s="36" t="s">
        <v>83</v>
      </c>
      <c r="F3421" s="36" t="s">
        <v>84</v>
      </c>
      <c r="G3421" s="36" t="s">
        <v>84</v>
      </c>
      <c r="H3421" s="36">
        <v>321.72000000000003</v>
      </c>
      <c r="I3421" s="36">
        <v>450</v>
      </c>
    </row>
    <row r="3422" spans="1:9" x14ac:dyDescent="0.35">
      <c r="A3422" s="36">
        <v>1555000</v>
      </c>
      <c r="B3422" s="36" t="str">
        <f>VLOOKUP(AllData[[#This Row],[Order]],MM[],3,FALSE)</f>
        <v>V5757341200400</v>
      </c>
      <c r="C3422" s="36">
        <f>VLOOKUP(AllData[[#This Row],[Order]],MM[],2,FALSE)</f>
        <v>245</v>
      </c>
      <c r="D3422" s="36" t="s">
        <v>85</v>
      </c>
      <c r="E3422" s="36" t="s">
        <v>86</v>
      </c>
      <c r="F3422" s="36" t="s">
        <v>87</v>
      </c>
      <c r="G3422" s="36" t="s">
        <v>87</v>
      </c>
      <c r="H3422" s="36">
        <v>20</v>
      </c>
      <c r="I3422" s="36">
        <v>20</v>
      </c>
    </row>
    <row r="3423" spans="1:9" x14ac:dyDescent="0.35">
      <c r="A3423" s="36">
        <v>1555000</v>
      </c>
      <c r="B3423" s="36" t="str">
        <f>VLOOKUP(AllData[[#This Row],[Order]],MM[],3,FALSE)</f>
        <v>V5757341200400</v>
      </c>
      <c r="C3423" s="36">
        <f>VLOOKUP(AllData[[#This Row],[Order]],MM[],2,FALSE)</f>
        <v>245</v>
      </c>
      <c r="D3423" s="36" t="s">
        <v>88</v>
      </c>
      <c r="E3423" s="36" t="s">
        <v>89</v>
      </c>
      <c r="F3423" s="36" t="s">
        <v>91</v>
      </c>
      <c r="G3423" s="36" t="s">
        <v>92</v>
      </c>
      <c r="H3423" s="36"/>
      <c r="I3423" s="36">
        <v>0</v>
      </c>
    </row>
    <row r="3424" spans="1:9" x14ac:dyDescent="0.35">
      <c r="A3424" s="36">
        <v>1555000</v>
      </c>
      <c r="B3424" s="36" t="str">
        <f>VLOOKUP(AllData[[#This Row],[Order]],MM[],3,FALSE)</f>
        <v>V5757341200400</v>
      </c>
      <c r="C3424" s="36">
        <f>VLOOKUP(AllData[[#This Row],[Order]],MM[],2,FALSE)</f>
        <v>245</v>
      </c>
      <c r="D3424" s="36" t="s">
        <v>95</v>
      </c>
      <c r="E3424" s="36" t="s">
        <v>61</v>
      </c>
      <c r="F3424" s="36" t="s">
        <v>63</v>
      </c>
      <c r="G3424" s="36" t="s">
        <v>96</v>
      </c>
      <c r="H3424" s="36">
        <v>8.6170000000000009</v>
      </c>
      <c r="I3424" s="36">
        <v>40</v>
      </c>
    </row>
    <row r="3425" spans="1:9" x14ac:dyDescent="0.35">
      <c r="A3425" s="36">
        <v>1555000</v>
      </c>
      <c r="B3425" s="36" t="str">
        <f>VLOOKUP(AllData[[#This Row],[Order]],MM[],3,FALSE)</f>
        <v>V5757341200400</v>
      </c>
      <c r="C3425" s="36">
        <f>VLOOKUP(AllData[[#This Row],[Order]],MM[],2,FALSE)</f>
        <v>245</v>
      </c>
      <c r="D3425" s="36" t="s">
        <v>97</v>
      </c>
      <c r="E3425" s="36" t="s">
        <v>69</v>
      </c>
      <c r="F3425" s="36" t="s">
        <v>70</v>
      </c>
      <c r="G3425" s="36" t="s">
        <v>98</v>
      </c>
      <c r="H3425" s="36">
        <v>20</v>
      </c>
      <c r="I3425" s="36">
        <v>20</v>
      </c>
    </row>
    <row r="3426" spans="1:9" x14ac:dyDescent="0.35">
      <c r="A3426" s="36">
        <v>1555000</v>
      </c>
      <c r="B3426" s="36" t="str">
        <f>VLOOKUP(AllData[[#This Row],[Order]],MM[],3,FALSE)</f>
        <v>V5757341200400</v>
      </c>
      <c r="C3426" s="36">
        <f>VLOOKUP(AllData[[#This Row],[Order]],MM[],2,FALSE)</f>
        <v>245</v>
      </c>
      <c r="D3426" s="36" t="s">
        <v>99</v>
      </c>
      <c r="E3426" s="36" t="s">
        <v>69</v>
      </c>
      <c r="F3426" s="36" t="s">
        <v>70</v>
      </c>
      <c r="G3426" s="36" t="s">
        <v>100</v>
      </c>
      <c r="H3426" s="36">
        <v>50</v>
      </c>
      <c r="I3426" s="36">
        <v>50</v>
      </c>
    </row>
    <row r="3427" spans="1:9" x14ac:dyDescent="0.35">
      <c r="A3427" s="36">
        <v>1555000</v>
      </c>
      <c r="B3427" s="36" t="str">
        <f>VLOOKUP(AllData[[#This Row],[Order]],MM[],3,FALSE)</f>
        <v>V5757341200400</v>
      </c>
      <c r="C3427" s="36">
        <f>VLOOKUP(AllData[[#This Row],[Order]],MM[],2,FALSE)</f>
        <v>245</v>
      </c>
      <c r="D3427" s="36" t="s">
        <v>101</v>
      </c>
      <c r="E3427" s="36" t="s">
        <v>102</v>
      </c>
      <c r="F3427" s="36" t="s">
        <v>100</v>
      </c>
      <c r="G3427" s="36" t="s">
        <v>103</v>
      </c>
      <c r="H3427" s="36">
        <v>10</v>
      </c>
      <c r="I3427" s="36">
        <v>10</v>
      </c>
    </row>
    <row r="3428" spans="1:9" x14ac:dyDescent="0.35">
      <c r="A3428" s="36">
        <v>1555000</v>
      </c>
      <c r="B3428" s="36" t="str">
        <f>VLOOKUP(AllData[[#This Row],[Order]],MM[],3,FALSE)</f>
        <v>V5757341200400</v>
      </c>
      <c r="C3428" s="36">
        <f>VLOOKUP(AllData[[#This Row],[Order]],MM[],2,FALSE)</f>
        <v>245</v>
      </c>
      <c r="D3428" s="36" t="s">
        <v>104</v>
      </c>
      <c r="E3428" s="36" t="s">
        <v>102</v>
      </c>
      <c r="F3428" s="36" t="s">
        <v>100</v>
      </c>
      <c r="G3428" s="36" t="s">
        <v>106</v>
      </c>
      <c r="H3428" s="36">
        <v>10</v>
      </c>
      <c r="I3428" s="36">
        <v>10</v>
      </c>
    </row>
    <row r="3429" spans="1:9" x14ac:dyDescent="0.35">
      <c r="A3429" s="36">
        <v>1555000</v>
      </c>
      <c r="B3429" s="36" t="str">
        <f>VLOOKUP(AllData[[#This Row],[Order]],MM[],3,FALSE)</f>
        <v>V5757341200400</v>
      </c>
      <c r="C3429" s="36">
        <f>VLOOKUP(AllData[[#This Row],[Order]],MM[],2,FALSE)</f>
        <v>245</v>
      </c>
      <c r="D3429" s="36" t="s">
        <v>60</v>
      </c>
      <c r="E3429" s="36" t="s">
        <v>61</v>
      </c>
      <c r="F3429" s="36" t="s">
        <v>63</v>
      </c>
      <c r="G3429" s="36" t="s">
        <v>108</v>
      </c>
      <c r="H3429" s="36"/>
      <c r="I3429" s="36">
        <v>1</v>
      </c>
    </row>
    <row r="3430" spans="1:9" x14ac:dyDescent="0.35">
      <c r="A3430" s="36">
        <v>1555000</v>
      </c>
      <c r="B3430" s="36" t="str">
        <f>VLOOKUP(AllData[[#This Row],[Order]],MM[],3,FALSE)</f>
        <v>V5757341200400</v>
      </c>
      <c r="C3430" s="36">
        <f>VLOOKUP(AllData[[#This Row],[Order]],MM[],2,FALSE)</f>
        <v>245</v>
      </c>
      <c r="D3430" s="36" t="s">
        <v>82</v>
      </c>
      <c r="E3430" s="36" t="s">
        <v>83</v>
      </c>
      <c r="F3430" s="36" t="s">
        <v>84</v>
      </c>
      <c r="G3430" s="36" t="s">
        <v>110</v>
      </c>
      <c r="H3430" s="36"/>
      <c r="I3430" s="36">
        <v>5</v>
      </c>
    </row>
    <row r="3431" spans="1:9" x14ac:dyDescent="0.35">
      <c r="A3431" s="36">
        <v>1555001</v>
      </c>
      <c r="B3431" s="36" t="str">
        <f>VLOOKUP(AllData[[#This Row],[Order]],MM[],3,FALSE)</f>
        <v>V5757341200600</v>
      </c>
      <c r="C3431" s="36">
        <f>VLOOKUP(AllData[[#This Row],[Order]],MM[],2,FALSE)</f>
        <v>245</v>
      </c>
      <c r="D3431" s="36" t="s">
        <v>60</v>
      </c>
      <c r="E3431" s="36" t="s">
        <v>61</v>
      </c>
      <c r="F3431" s="36" t="s">
        <v>63</v>
      </c>
      <c r="G3431" s="36" t="s">
        <v>64</v>
      </c>
      <c r="H3431" s="36">
        <v>16.266999999999999</v>
      </c>
      <c r="I3431" s="36">
        <v>20</v>
      </c>
    </row>
    <row r="3432" spans="1:9" x14ac:dyDescent="0.35">
      <c r="A3432" s="36">
        <v>1555001</v>
      </c>
      <c r="B3432" s="36" t="str">
        <f>VLOOKUP(AllData[[#This Row],[Order]],MM[],3,FALSE)</f>
        <v>V5757341200600</v>
      </c>
      <c r="C3432" s="36">
        <f>VLOOKUP(AllData[[#This Row],[Order]],MM[],2,FALSE)</f>
        <v>245</v>
      </c>
      <c r="D3432" s="36" t="s">
        <v>68</v>
      </c>
      <c r="E3432" s="36" t="s">
        <v>69</v>
      </c>
      <c r="F3432" s="36" t="s">
        <v>70</v>
      </c>
      <c r="G3432" s="36" t="s">
        <v>71</v>
      </c>
      <c r="H3432" s="36">
        <v>30</v>
      </c>
      <c r="I3432" s="36">
        <v>30</v>
      </c>
    </row>
    <row r="3433" spans="1:9" x14ac:dyDescent="0.35">
      <c r="A3433" s="36">
        <v>1555001</v>
      </c>
      <c r="B3433" s="36" t="str">
        <f>VLOOKUP(AllData[[#This Row],[Order]],MM[],3,FALSE)</f>
        <v>V5757341200600</v>
      </c>
      <c r="C3433" s="36">
        <f>VLOOKUP(AllData[[#This Row],[Order]],MM[],2,FALSE)</f>
        <v>245</v>
      </c>
      <c r="D3433" s="36" t="s">
        <v>73</v>
      </c>
      <c r="E3433" s="36" t="s">
        <v>61</v>
      </c>
      <c r="F3433" s="36" t="s">
        <v>63</v>
      </c>
      <c r="G3433" s="36" t="s">
        <v>74</v>
      </c>
      <c r="H3433" s="36">
        <v>179.47</v>
      </c>
      <c r="I3433" s="36">
        <v>200</v>
      </c>
    </row>
    <row r="3434" spans="1:9" x14ac:dyDescent="0.35">
      <c r="A3434" s="36">
        <v>1555001</v>
      </c>
      <c r="B3434" s="36" t="str">
        <f>VLOOKUP(AllData[[#This Row],[Order]],MM[],3,FALSE)</f>
        <v>V5757341200600</v>
      </c>
      <c r="C3434" s="36">
        <f>VLOOKUP(AllData[[#This Row],[Order]],MM[],2,FALSE)</f>
        <v>245</v>
      </c>
      <c r="D3434" s="36" t="s">
        <v>75</v>
      </c>
      <c r="E3434" s="36" t="s">
        <v>61</v>
      </c>
      <c r="F3434" s="36" t="s">
        <v>63</v>
      </c>
      <c r="G3434" s="36" t="s">
        <v>76</v>
      </c>
      <c r="H3434" s="36">
        <v>35.517000000000003</v>
      </c>
      <c r="I3434" s="36">
        <v>500</v>
      </c>
    </row>
    <row r="3435" spans="1:9" x14ac:dyDescent="0.35">
      <c r="A3435" s="36">
        <v>1555001</v>
      </c>
      <c r="B3435" s="36" t="str">
        <f>VLOOKUP(AllData[[#This Row],[Order]],MM[],3,FALSE)</f>
        <v>V5757341200600</v>
      </c>
      <c r="C3435" s="36">
        <f>VLOOKUP(AllData[[#This Row],[Order]],MM[],2,FALSE)</f>
        <v>245</v>
      </c>
      <c r="D3435" s="36" t="s">
        <v>78</v>
      </c>
      <c r="E3435" s="36" t="s">
        <v>69</v>
      </c>
      <c r="F3435" s="36" t="s">
        <v>70</v>
      </c>
      <c r="G3435" s="36" t="s">
        <v>79</v>
      </c>
      <c r="H3435" s="36">
        <v>20</v>
      </c>
      <c r="I3435" s="36">
        <v>20</v>
      </c>
    </row>
    <row r="3436" spans="1:9" x14ac:dyDescent="0.35">
      <c r="A3436" s="36">
        <v>1555001</v>
      </c>
      <c r="B3436" s="36" t="str">
        <f>VLOOKUP(AllData[[#This Row],[Order]],MM[],3,FALSE)</f>
        <v>V5757341200600</v>
      </c>
      <c r="C3436" s="36">
        <f>VLOOKUP(AllData[[#This Row],[Order]],MM[],2,FALSE)</f>
        <v>245</v>
      </c>
      <c r="D3436" s="36" t="s">
        <v>80</v>
      </c>
      <c r="E3436" s="36" t="s">
        <v>69</v>
      </c>
      <c r="F3436" s="36" t="s">
        <v>70</v>
      </c>
      <c r="G3436" s="36" t="s">
        <v>81</v>
      </c>
      <c r="H3436" s="36">
        <v>20</v>
      </c>
      <c r="I3436" s="36">
        <v>20</v>
      </c>
    </row>
    <row r="3437" spans="1:9" x14ac:dyDescent="0.35">
      <c r="A3437" s="36">
        <v>1555001</v>
      </c>
      <c r="B3437" s="36" t="str">
        <f>VLOOKUP(AllData[[#This Row],[Order]],MM[],3,FALSE)</f>
        <v>V5757341200600</v>
      </c>
      <c r="C3437" s="36">
        <f>VLOOKUP(AllData[[#This Row],[Order]],MM[],2,FALSE)</f>
        <v>245</v>
      </c>
      <c r="D3437" s="36" t="s">
        <v>82</v>
      </c>
      <c r="E3437" s="36" t="s">
        <v>83</v>
      </c>
      <c r="F3437" s="36" t="s">
        <v>84</v>
      </c>
      <c r="G3437" s="36" t="s">
        <v>84</v>
      </c>
      <c r="H3437" s="36">
        <v>334.56</v>
      </c>
      <c r="I3437" s="36">
        <v>450</v>
      </c>
    </row>
    <row r="3438" spans="1:9" x14ac:dyDescent="0.35">
      <c r="A3438" s="36">
        <v>1555001</v>
      </c>
      <c r="B3438" s="36" t="str">
        <f>VLOOKUP(AllData[[#This Row],[Order]],MM[],3,FALSE)</f>
        <v>V5757341200600</v>
      </c>
      <c r="C3438" s="36">
        <f>VLOOKUP(AllData[[#This Row],[Order]],MM[],2,FALSE)</f>
        <v>245</v>
      </c>
      <c r="D3438" s="36" t="s">
        <v>85</v>
      </c>
      <c r="E3438" s="36" t="s">
        <v>86</v>
      </c>
      <c r="F3438" s="36" t="s">
        <v>87</v>
      </c>
      <c r="G3438" s="36" t="s">
        <v>87</v>
      </c>
      <c r="H3438" s="36">
        <v>20</v>
      </c>
      <c r="I3438" s="36">
        <v>20</v>
      </c>
    </row>
    <row r="3439" spans="1:9" x14ac:dyDescent="0.35">
      <c r="A3439" s="36">
        <v>1555001</v>
      </c>
      <c r="B3439" s="36" t="str">
        <f>VLOOKUP(AllData[[#This Row],[Order]],MM[],3,FALSE)</f>
        <v>V5757341200600</v>
      </c>
      <c r="C3439" s="36">
        <f>VLOOKUP(AllData[[#This Row],[Order]],MM[],2,FALSE)</f>
        <v>245</v>
      </c>
      <c r="D3439" s="36" t="s">
        <v>88</v>
      </c>
      <c r="E3439" s="36" t="s">
        <v>89</v>
      </c>
      <c r="F3439" s="36" t="s">
        <v>91</v>
      </c>
      <c r="G3439" s="36" t="s">
        <v>92</v>
      </c>
      <c r="H3439" s="36"/>
      <c r="I3439" s="36">
        <v>0</v>
      </c>
    </row>
    <row r="3440" spans="1:9" x14ac:dyDescent="0.35">
      <c r="A3440" s="36">
        <v>1555001</v>
      </c>
      <c r="B3440" s="36" t="str">
        <f>VLOOKUP(AllData[[#This Row],[Order]],MM[],3,FALSE)</f>
        <v>V5757341200600</v>
      </c>
      <c r="C3440" s="36">
        <f>VLOOKUP(AllData[[#This Row],[Order]],MM[],2,FALSE)</f>
        <v>245</v>
      </c>
      <c r="D3440" s="36" t="s">
        <v>95</v>
      </c>
      <c r="E3440" s="36" t="s">
        <v>61</v>
      </c>
      <c r="F3440" s="36" t="s">
        <v>63</v>
      </c>
      <c r="G3440" s="36" t="s">
        <v>96</v>
      </c>
      <c r="H3440" s="36">
        <v>23.75</v>
      </c>
      <c r="I3440" s="36">
        <v>40</v>
      </c>
    </row>
    <row r="3441" spans="1:9" x14ac:dyDescent="0.35">
      <c r="A3441" s="36">
        <v>1555001</v>
      </c>
      <c r="B3441" s="36" t="str">
        <f>VLOOKUP(AllData[[#This Row],[Order]],MM[],3,FALSE)</f>
        <v>V5757341200600</v>
      </c>
      <c r="C3441" s="36">
        <f>VLOOKUP(AllData[[#This Row],[Order]],MM[],2,FALSE)</f>
        <v>245</v>
      </c>
      <c r="D3441" s="36" t="s">
        <v>97</v>
      </c>
      <c r="E3441" s="36" t="s">
        <v>69</v>
      </c>
      <c r="F3441" s="36" t="s">
        <v>70</v>
      </c>
      <c r="G3441" s="36" t="s">
        <v>98</v>
      </c>
      <c r="H3441" s="36">
        <v>20</v>
      </c>
      <c r="I3441" s="36">
        <v>20</v>
      </c>
    </row>
    <row r="3442" spans="1:9" x14ac:dyDescent="0.35">
      <c r="A3442" s="36">
        <v>1555001</v>
      </c>
      <c r="B3442" s="36" t="str">
        <f>VLOOKUP(AllData[[#This Row],[Order]],MM[],3,FALSE)</f>
        <v>V5757341200600</v>
      </c>
      <c r="C3442" s="36">
        <f>VLOOKUP(AllData[[#This Row],[Order]],MM[],2,FALSE)</f>
        <v>245</v>
      </c>
      <c r="D3442" s="36" t="s">
        <v>99</v>
      </c>
      <c r="E3442" s="36" t="s">
        <v>69</v>
      </c>
      <c r="F3442" s="36" t="s">
        <v>70</v>
      </c>
      <c r="G3442" s="36" t="s">
        <v>100</v>
      </c>
      <c r="H3442" s="36">
        <v>50</v>
      </c>
      <c r="I3442" s="36">
        <v>50</v>
      </c>
    </row>
    <row r="3443" spans="1:9" x14ac:dyDescent="0.35">
      <c r="A3443" s="36">
        <v>1555001</v>
      </c>
      <c r="B3443" s="36" t="str">
        <f>VLOOKUP(AllData[[#This Row],[Order]],MM[],3,FALSE)</f>
        <v>V5757341200600</v>
      </c>
      <c r="C3443" s="36">
        <f>VLOOKUP(AllData[[#This Row],[Order]],MM[],2,FALSE)</f>
        <v>245</v>
      </c>
      <c r="D3443" s="36" t="s">
        <v>101</v>
      </c>
      <c r="E3443" s="36" t="s">
        <v>102</v>
      </c>
      <c r="F3443" s="36" t="s">
        <v>100</v>
      </c>
      <c r="G3443" s="36" t="s">
        <v>103</v>
      </c>
      <c r="H3443" s="36">
        <v>10</v>
      </c>
      <c r="I3443" s="36">
        <v>10</v>
      </c>
    </row>
    <row r="3444" spans="1:9" x14ac:dyDescent="0.35">
      <c r="A3444" s="36">
        <v>1555001</v>
      </c>
      <c r="B3444" s="36" t="str">
        <f>VLOOKUP(AllData[[#This Row],[Order]],MM[],3,FALSE)</f>
        <v>V5757341200600</v>
      </c>
      <c r="C3444" s="36">
        <f>VLOOKUP(AllData[[#This Row],[Order]],MM[],2,FALSE)</f>
        <v>245</v>
      </c>
      <c r="D3444" s="36" t="s">
        <v>104</v>
      </c>
      <c r="E3444" s="36" t="s">
        <v>102</v>
      </c>
      <c r="F3444" s="36" t="s">
        <v>100</v>
      </c>
      <c r="G3444" s="36" t="s">
        <v>106</v>
      </c>
      <c r="H3444" s="36">
        <v>10</v>
      </c>
      <c r="I3444" s="36">
        <v>10</v>
      </c>
    </row>
    <row r="3445" spans="1:9" x14ac:dyDescent="0.35">
      <c r="A3445" s="36">
        <v>1555001</v>
      </c>
      <c r="B3445" s="36" t="str">
        <f>VLOOKUP(AllData[[#This Row],[Order]],MM[],3,FALSE)</f>
        <v>V5757341200600</v>
      </c>
      <c r="C3445" s="36">
        <f>VLOOKUP(AllData[[#This Row],[Order]],MM[],2,FALSE)</f>
        <v>245</v>
      </c>
      <c r="D3445" s="36" t="s">
        <v>60</v>
      </c>
      <c r="E3445" s="36" t="s">
        <v>61</v>
      </c>
      <c r="F3445" s="36" t="s">
        <v>63</v>
      </c>
      <c r="G3445" s="36" t="s">
        <v>108</v>
      </c>
      <c r="H3445" s="36">
        <v>1164.72</v>
      </c>
      <c r="I3445" s="36">
        <v>1</v>
      </c>
    </row>
    <row r="3446" spans="1:9" x14ac:dyDescent="0.35">
      <c r="A3446" s="36">
        <v>1555001</v>
      </c>
      <c r="B3446" s="36" t="str">
        <f>VLOOKUP(AllData[[#This Row],[Order]],MM[],3,FALSE)</f>
        <v>V5757341200600</v>
      </c>
      <c r="C3446" s="36">
        <f>VLOOKUP(AllData[[#This Row],[Order]],MM[],2,FALSE)</f>
        <v>245</v>
      </c>
      <c r="D3446" s="36" t="s">
        <v>82</v>
      </c>
      <c r="E3446" s="36" t="s">
        <v>83</v>
      </c>
      <c r="F3446" s="36" t="s">
        <v>84</v>
      </c>
      <c r="G3446" s="36" t="s">
        <v>110</v>
      </c>
      <c r="H3446" s="36"/>
      <c r="I3446" s="36">
        <v>5</v>
      </c>
    </row>
    <row r="3447" spans="1:9" x14ac:dyDescent="0.35">
      <c r="A3447" s="36">
        <v>1555002</v>
      </c>
      <c r="B3447" s="36" t="str">
        <f>VLOOKUP(AllData[[#This Row],[Order]],MM[],3,FALSE)</f>
        <v>V5757341200400</v>
      </c>
      <c r="C3447" s="36">
        <f>VLOOKUP(AllData[[#This Row],[Order]],MM[],2,FALSE)</f>
        <v>244</v>
      </c>
      <c r="D3447" s="36" t="s">
        <v>60</v>
      </c>
      <c r="E3447" s="36" t="s">
        <v>61</v>
      </c>
      <c r="F3447" s="36" t="s">
        <v>63</v>
      </c>
      <c r="G3447" s="36" t="s">
        <v>64</v>
      </c>
      <c r="H3447" s="36">
        <v>15.05</v>
      </c>
      <c r="I3447" s="36">
        <v>20</v>
      </c>
    </row>
    <row r="3448" spans="1:9" x14ac:dyDescent="0.35">
      <c r="A3448" s="36">
        <v>1555002</v>
      </c>
      <c r="B3448" s="36" t="str">
        <f>VLOOKUP(AllData[[#This Row],[Order]],MM[],3,FALSE)</f>
        <v>V5757341200400</v>
      </c>
      <c r="C3448" s="36">
        <f>VLOOKUP(AllData[[#This Row],[Order]],MM[],2,FALSE)</f>
        <v>244</v>
      </c>
      <c r="D3448" s="36" t="s">
        <v>68</v>
      </c>
      <c r="E3448" s="36" t="s">
        <v>69</v>
      </c>
      <c r="F3448" s="36" t="s">
        <v>70</v>
      </c>
      <c r="G3448" s="36" t="s">
        <v>71</v>
      </c>
      <c r="H3448" s="36">
        <v>30</v>
      </c>
      <c r="I3448" s="36">
        <v>30</v>
      </c>
    </row>
    <row r="3449" spans="1:9" x14ac:dyDescent="0.35">
      <c r="A3449" s="36">
        <v>1555002</v>
      </c>
      <c r="B3449" s="36" t="str">
        <f>VLOOKUP(AllData[[#This Row],[Order]],MM[],3,FALSE)</f>
        <v>V5757341200400</v>
      </c>
      <c r="C3449" s="36">
        <f>VLOOKUP(AllData[[#This Row],[Order]],MM[],2,FALSE)</f>
        <v>244</v>
      </c>
      <c r="D3449" s="36" t="s">
        <v>73</v>
      </c>
      <c r="E3449" s="36" t="s">
        <v>61</v>
      </c>
      <c r="F3449" s="36" t="s">
        <v>63</v>
      </c>
      <c r="G3449" s="36" t="s">
        <v>74</v>
      </c>
      <c r="H3449" s="36">
        <v>154.38</v>
      </c>
      <c r="I3449" s="36">
        <v>200</v>
      </c>
    </row>
    <row r="3450" spans="1:9" x14ac:dyDescent="0.35">
      <c r="A3450" s="36">
        <v>1555002</v>
      </c>
      <c r="B3450" s="36" t="str">
        <f>VLOOKUP(AllData[[#This Row],[Order]],MM[],3,FALSE)</f>
        <v>V5757341200400</v>
      </c>
      <c r="C3450" s="36">
        <f>VLOOKUP(AllData[[#This Row],[Order]],MM[],2,FALSE)</f>
        <v>244</v>
      </c>
      <c r="D3450" s="36" t="s">
        <v>75</v>
      </c>
      <c r="E3450" s="36" t="s">
        <v>61</v>
      </c>
      <c r="F3450" s="36" t="s">
        <v>63</v>
      </c>
      <c r="G3450" s="36" t="s">
        <v>76</v>
      </c>
      <c r="H3450" s="36">
        <v>1288.08</v>
      </c>
      <c r="I3450" s="36">
        <v>500</v>
      </c>
    </row>
    <row r="3451" spans="1:9" x14ac:dyDescent="0.35">
      <c r="A3451" s="36">
        <v>1555002</v>
      </c>
      <c r="B3451" s="36" t="str">
        <f>VLOOKUP(AllData[[#This Row],[Order]],MM[],3,FALSE)</f>
        <v>V5757341200400</v>
      </c>
      <c r="C3451" s="36">
        <f>VLOOKUP(AllData[[#This Row],[Order]],MM[],2,FALSE)</f>
        <v>244</v>
      </c>
      <c r="D3451" s="36" t="s">
        <v>78</v>
      </c>
      <c r="E3451" s="36" t="s">
        <v>69</v>
      </c>
      <c r="F3451" s="36" t="s">
        <v>70</v>
      </c>
      <c r="G3451" s="36" t="s">
        <v>79</v>
      </c>
      <c r="H3451" s="36">
        <v>20</v>
      </c>
      <c r="I3451" s="36">
        <v>20</v>
      </c>
    </row>
    <row r="3452" spans="1:9" x14ac:dyDescent="0.35">
      <c r="A3452" s="36">
        <v>1555002</v>
      </c>
      <c r="B3452" s="36" t="str">
        <f>VLOOKUP(AllData[[#This Row],[Order]],MM[],3,FALSE)</f>
        <v>V5757341200400</v>
      </c>
      <c r="C3452" s="36">
        <f>VLOOKUP(AllData[[#This Row],[Order]],MM[],2,FALSE)</f>
        <v>244</v>
      </c>
      <c r="D3452" s="36" t="s">
        <v>80</v>
      </c>
      <c r="E3452" s="36" t="s">
        <v>69</v>
      </c>
      <c r="F3452" s="36" t="s">
        <v>70</v>
      </c>
      <c r="G3452" s="36" t="s">
        <v>81</v>
      </c>
      <c r="H3452" s="36">
        <v>20</v>
      </c>
      <c r="I3452" s="36">
        <v>20</v>
      </c>
    </row>
    <row r="3453" spans="1:9" x14ac:dyDescent="0.35">
      <c r="A3453" s="36">
        <v>1555002</v>
      </c>
      <c r="B3453" s="36" t="str">
        <f>VLOOKUP(AllData[[#This Row],[Order]],MM[],3,FALSE)</f>
        <v>V5757341200400</v>
      </c>
      <c r="C3453" s="36">
        <f>VLOOKUP(AllData[[#This Row],[Order]],MM[],2,FALSE)</f>
        <v>244</v>
      </c>
      <c r="D3453" s="36" t="s">
        <v>82</v>
      </c>
      <c r="E3453" s="36" t="s">
        <v>83</v>
      </c>
      <c r="F3453" s="36" t="s">
        <v>84</v>
      </c>
      <c r="G3453" s="36" t="s">
        <v>84</v>
      </c>
      <c r="H3453" s="36">
        <v>381.90000000000003</v>
      </c>
      <c r="I3453" s="36">
        <v>450</v>
      </c>
    </row>
    <row r="3454" spans="1:9" x14ac:dyDescent="0.35">
      <c r="A3454" s="36">
        <v>1555002</v>
      </c>
      <c r="B3454" s="36" t="str">
        <f>VLOOKUP(AllData[[#This Row],[Order]],MM[],3,FALSE)</f>
        <v>V5757341200400</v>
      </c>
      <c r="C3454" s="36">
        <f>VLOOKUP(AllData[[#This Row],[Order]],MM[],2,FALSE)</f>
        <v>244</v>
      </c>
      <c r="D3454" s="36" t="s">
        <v>85</v>
      </c>
      <c r="E3454" s="36" t="s">
        <v>86</v>
      </c>
      <c r="F3454" s="36" t="s">
        <v>87</v>
      </c>
      <c r="G3454" s="36" t="s">
        <v>87</v>
      </c>
      <c r="H3454" s="36">
        <v>20</v>
      </c>
      <c r="I3454" s="36">
        <v>20</v>
      </c>
    </row>
    <row r="3455" spans="1:9" x14ac:dyDescent="0.35">
      <c r="A3455" s="36">
        <v>1555002</v>
      </c>
      <c r="B3455" s="36" t="str">
        <f>VLOOKUP(AllData[[#This Row],[Order]],MM[],3,FALSE)</f>
        <v>V5757341200400</v>
      </c>
      <c r="C3455" s="36">
        <f>VLOOKUP(AllData[[#This Row],[Order]],MM[],2,FALSE)</f>
        <v>244</v>
      </c>
      <c r="D3455" s="36" t="s">
        <v>88</v>
      </c>
      <c r="E3455" s="36" t="s">
        <v>89</v>
      </c>
      <c r="F3455" s="36" t="s">
        <v>91</v>
      </c>
      <c r="G3455" s="36" t="s">
        <v>92</v>
      </c>
      <c r="H3455" s="36"/>
      <c r="I3455" s="36">
        <v>0</v>
      </c>
    </row>
    <row r="3456" spans="1:9" x14ac:dyDescent="0.35">
      <c r="A3456" s="36">
        <v>1555002</v>
      </c>
      <c r="B3456" s="36" t="str">
        <f>VLOOKUP(AllData[[#This Row],[Order]],MM[],3,FALSE)</f>
        <v>V5757341200400</v>
      </c>
      <c r="C3456" s="36">
        <f>VLOOKUP(AllData[[#This Row],[Order]],MM[],2,FALSE)</f>
        <v>244</v>
      </c>
      <c r="D3456" s="36" t="s">
        <v>95</v>
      </c>
      <c r="E3456" s="36" t="s">
        <v>61</v>
      </c>
      <c r="F3456" s="36" t="s">
        <v>63</v>
      </c>
      <c r="G3456" s="36" t="s">
        <v>96</v>
      </c>
      <c r="H3456" s="36">
        <v>26.35</v>
      </c>
      <c r="I3456" s="36">
        <v>40</v>
      </c>
    </row>
    <row r="3457" spans="1:9" x14ac:dyDescent="0.35">
      <c r="A3457" s="36">
        <v>1555002</v>
      </c>
      <c r="B3457" s="36" t="str">
        <f>VLOOKUP(AllData[[#This Row],[Order]],MM[],3,FALSE)</f>
        <v>V5757341200400</v>
      </c>
      <c r="C3457" s="36">
        <f>VLOOKUP(AllData[[#This Row],[Order]],MM[],2,FALSE)</f>
        <v>244</v>
      </c>
      <c r="D3457" s="36" t="s">
        <v>97</v>
      </c>
      <c r="E3457" s="36" t="s">
        <v>69</v>
      </c>
      <c r="F3457" s="36" t="s">
        <v>70</v>
      </c>
      <c r="G3457" s="36" t="s">
        <v>98</v>
      </c>
      <c r="H3457" s="36">
        <v>20</v>
      </c>
      <c r="I3457" s="36">
        <v>20</v>
      </c>
    </row>
    <row r="3458" spans="1:9" x14ac:dyDescent="0.35">
      <c r="A3458" s="36">
        <v>1555002</v>
      </c>
      <c r="B3458" s="36" t="str">
        <f>VLOOKUP(AllData[[#This Row],[Order]],MM[],3,FALSE)</f>
        <v>V5757341200400</v>
      </c>
      <c r="C3458" s="36">
        <f>VLOOKUP(AllData[[#This Row],[Order]],MM[],2,FALSE)</f>
        <v>244</v>
      </c>
      <c r="D3458" s="36" t="s">
        <v>99</v>
      </c>
      <c r="E3458" s="36" t="s">
        <v>69</v>
      </c>
      <c r="F3458" s="36" t="s">
        <v>70</v>
      </c>
      <c r="G3458" s="36" t="s">
        <v>100</v>
      </c>
      <c r="H3458" s="36">
        <v>50</v>
      </c>
      <c r="I3458" s="36">
        <v>50</v>
      </c>
    </row>
    <row r="3459" spans="1:9" x14ac:dyDescent="0.35">
      <c r="A3459" s="36">
        <v>1555002</v>
      </c>
      <c r="B3459" s="36" t="str">
        <f>VLOOKUP(AllData[[#This Row],[Order]],MM[],3,FALSE)</f>
        <v>V5757341200400</v>
      </c>
      <c r="C3459" s="36">
        <f>VLOOKUP(AllData[[#This Row],[Order]],MM[],2,FALSE)</f>
        <v>244</v>
      </c>
      <c r="D3459" s="36" t="s">
        <v>101</v>
      </c>
      <c r="E3459" s="36" t="s">
        <v>102</v>
      </c>
      <c r="F3459" s="36" t="s">
        <v>100</v>
      </c>
      <c r="G3459" s="36" t="s">
        <v>103</v>
      </c>
      <c r="H3459" s="36">
        <v>10</v>
      </c>
      <c r="I3459" s="36">
        <v>10</v>
      </c>
    </row>
    <row r="3460" spans="1:9" x14ac:dyDescent="0.35">
      <c r="A3460" s="36">
        <v>1555002</v>
      </c>
      <c r="B3460" s="36" t="str">
        <f>VLOOKUP(AllData[[#This Row],[Order]],MM[],3,FALSE)</f>
        <v>V5757341200400</v>
      </c>
      <c r="C3460" s="36">
        <f>VLOOKUP(AllData[[#This Row],[Order]],MM[],2,FALSE)</f>
        <v>244</v>
      </c>
      <c r="D3460" s="36" t="s">
        <v>104</v>
      </c>
      <c r="E3460" s="36" t="s">
        <v>102</v>
      </c>
      <c r="F3460" s="36" t="s">
        <v>100</v>
      </c>
      <c r="G3460" s="36" t="s">
        <v>106</v>
      </c>
      <c r="H3460" s="36">
        <v>10</v>
      </c>
      <c r="I3460" s="36">
        <v>10</v>
      </c>
    </row>
    <row r="3461" spans="1:9" x14ac:dyDescent="0.35">
      <c r="A3461" s="36">
        <v>1555002</v>
      </c>
      <c r="B3461" s="36" t="str">
        <f>VLOOKUP(AllData[[#This Row],[Order]],MM[],3,FALSE)</f>
        <v>V5757341200400</v>
      </c>
      <c r="C3461" s="36">
        <f>VLOOKUP(AllData[[#This Row],[Order]],MM[],2,FALSE)</f>
        <v>244</v>
      </c>
      <c r="D3461" s="36" t="s">
        <v>60</v>
      </c>
      <c r="E3461" s="36" t="s">
        <v>61</v>
      </c>
      <c r="F3461" s="36" t="s">
        <v>63</v>
      </c>
      <c r="G3461" s="36" t="s">
        <v>108</v>
      </c>
      <c r="H3461" s="36"/>
      <c r="I3461" s="36">
        <v>1</v>
      </c>
    </row>
    <row r="3462" spans="1:9" x14ac:dyDescent="0.35">
      <c r="A3462" s="36">
        <v>1555002</v>
      </c>
      <c r="B3462" s="36" t="str">
        <f>VLOOKUP(AllData[[#This Row],[Order]],MM[],3,FALSE)</f>
        <v>V5757341200400</v>
      </c>
      <c r="C3462" s="36">
        <f>VLOOKUP(AllData[[#This Row],[Order]],MM[],2,FALSE)</f>
        <v>244</v>
      </c>
      <c r="D3462" s="36" t="s">
        <v>82</v>
      </c>
      <c r="E3462" s="36" t="s">
        <v>83</v>
      </c>
      <c r="F3462" s="36" t="s">
        <v>84</v>
      </c>
      <c r="G3462" s="36" t="s">
        <v>110</v>
      </c>
      <c r="H3462" s="36"/>
      <c r="I3462" s="36">
        <v>5</v>
      </c>
    </row>
    <row r="3463" spans="1:9" x14ac:dyDescent="0.35">
      <c r="A3463" s="36">
        <v>1555164</v>
      </c>
      <c r="B3463" s="36" t="str">
        <f>VLOOKUP(AllData[[#This Row],[Order]],MM[],3,FALSE)</f>
        <v>V5757301200200Q</v>
      </c>
      <c r="C3463" s="36">
        <f>VLOOKUP(AllData[[#This Row],[Order]],MM[],2,FALSE)</f>
        <v>245</v>
      </c>
      <c r="D3463" s="36" t="s">
        <v>60</v>
      </c>
      <c r="E3463" s="36" t="s">
        <v>61</v>
      </c>
      <c r="F3463" s="36" t="s">
        <v>63</v>
      </c>
      <c r="G3463" s="36" t="s">
        <v>64</v>
      </c>
      <c r="H3463" s="36">
        <v>15.532999999999999</v>
      </c>
      <c r="I3463" s="36">
        <v>20</v>
      </c>
    </row>
    <row r="3464" spans="1:9" x14ac:dyDescent="0.35">
      <c r="A3464" s="36">
        <v>1555164</v>
      </c>
      <c r="B3464" s="36" t="str">
        <f>VLOOKUP(AllData[[#This Row],[Order]],MM[],3,FALSE)</f>
        <v>V5757301200200Q</v>
      </c>
      <c r="C3464" s="36">
        <f>VLOOKUP(AllData[[#This Row],[Order]],MM[],2,FALSE)</f>
        <v>245</v>
      </c>
      <c r="D3464" s="36" t="s">
        <v>68</v>
      </c>
      <c r="E3464" s="36" t="s">
        <v>69</v>
      </c>
      <c r="F3464" s="36" t="s">
        <v>70</v>
      </c>
      <c r="G3464" s="36" t="s">
        <v>71</v>
      </c>
      <c r="H3464" s="36">
        <v>30</v>
      </c>
      <c r="I3464" s="36">
        <v>30</v>
      </c>
    </row>
    <row r="3465" spans="1:9" x14ac:dyDescent="0.35">
      <c r="A3465" s="36">
        <v>1555164</v>
      </c>
      <c r="B3465" s="36" t="str">
        <f>VLOOKUP(AllData[[#This Row],[Order]],MM[],3,FALSE)</f>
        <v>V5757301200200Q</v>
      </c>
      <c r="C3465" s="36">
        <f>VLOOKUP(AllData[[#This Row],[Order]],MM[],2,FALSE)</f>
        <v>245</v>
      </c>
      <c r="D3465" s="36" t="s">
        <v>73</v>
      </c>
      <c r="E3465" s="36" t="s">
        <v>61</v>
      </c>
      <c r="F3465" s="36" t="s">
        <v>63</v>
      </c>
      <c r="G3465" s="36" t="s">
        <v>74</v>
      </c>
      <c r="H3465" s="36">
        <v>80.760000000000005</v>
      </c>
      <c r="I3465" s="36">
        <v>200</v>
      </c>
    </row>
    <row r="3466" spans="1:9" x14ac:dyDescent="0.35">
      <c r="A3466" s="36">
        <v>1555164</v>
      </c>
      <c r="B3466" s="36" t="str">
        <f>VLOOKUP(AllData[[#This Row],[Order]],MM[],3,FALSE)</f>
        <v>V5757301200200Q</v>
      </c>
      <c r="C3466" s="36">
        <f>VLOOKUP(AllData[[#This Row],[Order]],MM[],2,FALSE)</f>
        <v>245</v>
      </c>
      <c r="D3466" s="36" t="s">
        <v>75</v>
      </c>
      <c r="E3466" s="36" t="s">
        <v>61</v>
      </c>
      <c r="F3466" s="36" t="s">
        <v>63</v>
      </c>
      <c r="G3466" s="36" t="s">
        <v>76</v>
      </c>
      <c r="H3466" s="36">
        <v>1405.2470000000001</v>
      </c>
      <c r="I3466" s="36">
        <v>500</v>
      </c>
    </row>
    <row r="3467" spans="1:9" x14ac:dyDescent="0.35">
      <c r="A3467" s="36">
        <v>1555164</v>
      </c>
      <c r="B3467" s="36" t="str">
        <f>VLOOKUP(AllData[[#This Row],[Order]],MM[],3,FALSE)</f>
        <v>V5757301200200Q</v>
      </c>
      <c r="C3467" s="36">
        <f>VLOOKUP(AllData[[#This Row],[Order]],MM[],2,FALSE)</f>
        <v>245</v>
      </c>
      <c r="D3467" s="36" t="s">
        <v>78</v>
      </c>
      <c r="E3467" s="36" t="s">
        <v>69</v>
      </c>
      <c r="F3467" s="36" t="s">
        <v>70</v>
      </c>
      <c r="G3467" s="36" t="s">
        <v>79</v>
      </c>
      <c r="H3467" s="36">
        <v>20</v>
      </c>
      <c r="I3467" s="36">
        <v>20</v>
      </c>
    </row>
    <row r="3468" spans="1:9" x14ac:dyDescent="0.35">
      <c r="A3468" s="36">
        <v>1555164</v>
      </c>
      <c r="B3468" s="36" t="str">
        <f>VLOOKUP(AllData[[#This Row],[Order]],MM[],3,FALSE)</f>
        <v>V5757301200200Q</v>
      </c>
      <c r="C3468" s="36">
        <f>VLOOKUP(AllData[[#This Row],[Order]],MM[],2,FALSE)</f>
        <v>245</v>
      </c>
      <c r="D3468" s="36" t="s">
        <v>80</v>
      </c>
      <c r="E3468" s="36" t="s">
        <v>69</v>
      </c>
      <c r="F3468" s="36" t="s">
        <v>70</v>
      </c>
      <c r="G3468" s="36" t="s">
        <v>81</v>
      </c>
      <c r="H3468" s="36">
        <v>20</v>
      </c>
      <c r="I3468" s="36">
        <v>20</v>
      </c>
    </row>
    <row r="3469" spans="1:9" x14ac:dyDescent="0.35">
      <c r="A3469" s="36">
        <v>1555164</v>
      </c>
      <c r="B3469" s="36" t="str">
        <f>VLOOKUP(AllData[[#This Row],[Order]],MM[],3,FALSE)</f>
        <v>V5757301200200Q</v>
      </c>
      <c r="C3469" s="36">
        <f>VLOOKUP(AllData[[#This Row],[Order]],MM[],2,FALSE)</f>
        <v>245</v>
      </c>
      <c r="D3469" s="36" t="s">
        <v>82</v>
      </c>
      <c r="E3469" s="36" t="s">
        <v>83</v>
      </c>
      <c r="F3469" s="36" t="s">
        <v>84</v>
      </c>
      <c r="G3469" s="36" t="s">
        <v>84</v>
      </c>
      <c r="H3469" s="36">
        <v>184.62299999999999</v>
      </c>
      <c r="I3469" s="36">
        <v>450</v>
      </c>
    </row>
    <row r="3470" spans="1:9" x14ac:dyDescent="0.35">
      <c r="A3470" s="36">
        <v>1555164</v>
      </c>
      <c r="B3470" s="36" t="str">
        <f>VLOOKUP(AllData[[#This Row],[Order]],MM[],3,FALSE)</f>
        <v>V5757301200200Q</v>
      </c>
      <c r="C3470" s="36">
        <f>VLOOKUP(AllData[[#This Row],[Order]],MM[],2,FALSE)</f>
        <v>245</v>
      </c>
      <c r="D3470" s="36" t="s">
        <v>85</v>
      </c>
      <c r="E3470" s="36" t="s">
        <v>86</v>
      </c>
      <c r="F3470" s="36" t="s">
        <v>87</v>
      </c>
      <c r="G3470" s="36" t="s">
        <v>87</v>
      </c>
      <c r="H3470" s="36">
        <v>20</v>
      </c>
      <c r="I3470" s="36">
        <v>20</v>
      </c>
    </row>
    <row r="3471" spans="1:9" x14ac:dyDescent="0.35">
      <c r="A3471" s="36">
        <v>1555164</v>
      </c>
      <c r="B3471" s="36" t="str">
        <f>VLOOKUP(AllData[[#This Row],[Order]],MM[],3,FALSE)</f>
        <v>V5757301200200Q</v>
      </c>
      <c r="C3471" s="36">
        <f>VLOOKUP(AllData[[#This Row],[Order]],MM[],2,FALSE)</f>
        <v>245</v>
      </c>
      <c r="D3471" s="36" t="s">
        <v>88</v>
      </c>
      <c r="E3471" s="36" t="s">
        <v>89</v>
      </c>
      <c r="F3471" s="36" t="s">
        <v>91</v>
      </c>
      <c r="G3471" s="36" t="s">
        <v>92</v>
      </c>
      <c r="H3471" s="36"/>
      <c r="I3471" s="36">
        <v>0</v>
      </c>
    </row>
    <row r="3472" spans="1:9" x14ac:dyDescent="0.35">
      <c r="A3472" s="36">
        <v>1555164</v>
      </c>
      <c r="B3472" s="36" t="str">
        <f>VLOOKUP(AllData[[#This Row],[Order]],MM[],3,FALSE)</f>
        <v>V5757301200200Q</v>
      </c>
      <c r="C3472" s="36">
        <f>VLOOKUP(AllData[[#This Row],[Order]],MM[],2,FALSE)</f>
        <v>245</v>
      </c>
      <c r="D3472" s="36" t="s">
        <v>95</v>
      </c>
      <c r="E3472" s="36" t="s">
        <v>61</v>
      </c>
      <c r="F3472" s="36" t="s">
        <v>63</v>
      </c>
      <c r="G3472" s="36" t="s">
        <v>96</v>
      </c>
      <c r="H3472" s="36">
        <v>47.917000000000002</v>
      </c>
      <c r="I3472" s="36">
        <v>40</v>
      </c>
    </row>
    <row r="3473" spans="1:9" x14ac:dyDescent="0.35">
      <c r="A3473" s="36">
        <v>1555164</v>
      </c>
      <c r="B3473" s="36" t="str">
        <f>VLOOKUP(AllData[[#This Row],[Order]],MM[],3,FALSE)</f>
        <v>V5757301200200Q</v>
      </c>
      <c r="C3473" s="36">
        <f>VLOOKUP(AllData[[#This Row],[Order]],MM[],2,FALSE)</f>
        <v>245</v>
      </c>
      <c r="D3473" s="36" t="s">
        <v>97</v>
      </c>
      <c r="E3473" s="36" t="s">
        <v>69</v>
      </c>
      <c r="F3473" s="36" t="s">
        <v>70</v>
      </c>
      <c r="G3473" s="36" t="s">
        <v>98</v>
      </c>
      <c r="H3473" s="36">
        <v>20</v>
      </c>
      <c r="I3473" s="36">
        <v>20</v>
      </c>
    </row>
    <row r="3474" spans="1:9" x14ac:dyDescent="0.35">
      <c r="A3474" s="36">
        <v>1555164</v>
      </c>
      <c r="B3474" s="36" t="str">
        <f>VLOOKUP(AllData[[#This Row],[Order]],MM[],3,FALSE)</f>
        <v>V5757301200200Q</v>
      </c>
      <c r="C3474" s="36">
        <f>VLOOKUP(AllData[[#This Row],[Order]],MM[],2,FALSE)</f>
        <v>245</v>
      </c>
      <c r="D3474" s="36" t="s">
        <v>99</v>
      </c>
      <c r="E3474" s="36" t="s">
        <v>69</v>
      </c>
      <c r="F3474" s="36" t="s">
        <v>70</v>
      </c>
      <c r="G3474" s="36" t="s">
        <v>100</v>
      </c>
      <c r="H3474" s="36">
        <v>50</v>
      </c>
      <c r="I3474" s="36">
        <v>50</v>
      </c>
    </row>
    <row r="3475" spans="1:9" x14ac:dyDescent="0.35">
      <c r="A3475" s="36">
        <v>1555164</v>
      </c>
      <c r="B3475" s="36" t="str">
        <f>VLOOKUP(AllData[[#This Row],[Order]],MM[],3,FALSE)</f>
        <v>V5757301200200Q</v>
      </c>
      <c r="C3475" s="36">
        <f>VLOOKUP(AllData[[#This Row],[Order]],MM[],2,FALSE)</f>
        <v>245</v>
      </c>
      <c r="D3475" s="36" t="s">
        <v>101</v>
      </c>
      <c r="E3475" s="36" t="s">
        <v>102</v>
      </c>
      <c r="F3475" s="36" t="s">
        <v>100</v>
      </c>
      <c r="G3475" s="36" t="s">
        <v>103</v>
      </c>
      <c r="H3475" s="36">
        <v>10</v>
      </c>
      <c r="I3475" s="36">
        <v>10</v>
      </c>
    </row>
    <row r="3476" spans="1:9" x14ac:dyDescent="0.35">
      <c r="A3476" s="36">
        <v>1555164</v>
      </c>
      <c r="B3476" s="36" t="str">
        <f>VLOOKUP(AllData[[#This Row],[Order]],MM[],3,FALSE)</f>
        <v>V5757301200200Q</v>
      </c>
      <c r="C3476" s="36">
        <f>VLOOKUP(AllData[[#This Row],[Order]],MM[],2,FALSE)</f>
        <v>245</v>
      </c>
      <c r="D3476" s="36" t="s">
        <v>104</v>
      </c>
      <c r="E3476" s="36" t="s">
        <v>102</v>
      </c>
      <c r="F3476" s="36" t="s">
        <v>100</v>
      </c>
      <c r="G3476" s="36" t="s">
        <v>106</v>
      </c>
      <c r="H3476" s="36">
        <v>10</v>
      </c>
      <c r="I3476" s="36">
        <v>10</v>
      </c>
    </row>
    <row r="3477" spans="1:9" x14ac:dyDescent="0.35">
      <c r="A3477" s="36">
        <v>1555164</v>
      </c>
      <c r="B3477" s="36" t="str">
        <f>VLOOKUP(AllData[[#This Row],[Order]],MM[],3,FALSE)</f>
        <v>V5757301200200Q</v>
      </c>
      <c r="C3477" s="36">
        <f>VLOOKUP(AllData[[#This Row],[Order]],MM[],2,FALSE)</f>
        <v>245</v>
      </c>
      <c r="D3477" s="36" t="s">
        <v>60</v>
      </c>
      <c r="E3477" s="36" t="s">
        <v>61</v>
      </c>
      <c r="F3477" s="36" t="s">
        <v>63</v>
      </c>
      <c r="G3477" s="36" t="s">
        <v>108</v>
      </c>
      <c r="H3477" s="36"/>
      <c r="I3477" s="36">
        <v>1</v>
      </c>
    </row>
    <row r="3478" spans="1:9" x14ac:dyDescent="0.35">
      <c r="A3478" s="36">
        <v>1555164</v>
      </c>
      <c r="B3478" s="36" t="str">
        <f>VLOOKUP(AllData[[#This Row],[Order]],MM[],3,FALSE)</f>
        <v>V5757301200200Q</v>
      </c>
      <c r="C3478" s="36">
        <f>VLOOKUP(AllData[[#This Row],[Order]],MM[],2,FALSE)</f>
        <v>245</v>
      </c>
      <c r="D3478" s="36" t="s">
        <v>82</v>
      </c>
      <c r="E3478" s="36" t="s">
        <v>83</v>
      </c>
      <c r="F3478" s="36" t="s">
        <v>84</v>
      </c>
      <c r="G3478" s="36" t="s">
        <v>110</v>
      </c>
      <c r="H3478" s="36"/>
      <c r="I3478" s="36">
        <v>5</v>
      </c>
    </row>
    <row r="3479" spans="1:9" x14ac:dyDescent="0.35">
      <c r="A3479" s="36">
        <v>1555478</v>
      </c>
      <c r="B3479" s="36" t="str">
        <f>VLOOKUP(AllData[[#This Row],[Order]],MM[],3,FALSE)</f>
        <v>V5757301200200R</v>
      </c>
      <c r="C3479" s="36">
        <f>VLOOKUP(AllData[[#This Row],[Order]],MM[],2,FALSE)</f>
        <v>246</v>
      </c>
      <c r="D3479" s="36" t="s">
        <v>60</v>
      </c>
      <c r="E3479" s="36" t="s">
        <v>61</v>
      </c>
      <c r="F3479" s="36" t="s">
        <v>63</v>
      </c>
      <c r="G3479" s="36" t="s">
        <v>64</v>
      </c>
      <c r="H3479" s="36">
        <v>4.5330000000000004</v>
      </c>
      <c r="I3479" s="36">
        <v>20</v>
      </c>
    </row>
    <row r="3480" spans="1:9" x14ac:dyDescent="0.35">
      <c r="A3480" s="36">
        <v>1555478</v>
      </c>
      <c r="B3480" s="36" t="str">
        <f>VLOOKUP(AllData[[#This Row],[Order]],MM[],3,FALSE)</f>
        <v>V5757301200200R</v>
      </c>
      <c r="C3480" s="36">
        <f>VLOOKUP(AllData[[#This Row],[Order]],MM[],2,FALSE)</f>
        <v>246</v>
      </c>
      <c r="D3480" s="36" t="s">
        <v>68</v>
      </c>
      <c r="E3480" s="36" t="s">
        <v>69</v>
      </c>
      <c r="F3480" s="36" t="s">
        <v>70</v>
      </c>
      <c r="G3480" s="36" t="s">
        <v>71</v>
      </c>
      <c r="H3480" s="36">
        <v>30</v>
      </c>
      <c r="I3480" s="36">
        <v>30</v>
      </c>
    </row>
    <row r="3481" spans="1:9" x14ac:dyDescent="0.35">
      <c r="A3481" s="36">
        <v>1555478</v>
      </c>
      <c r="B3481" s="36" t="str">
        <f>VLOOKUP(AllData[[#This Row],[Order]],MM[],3,FALSE)</f>
        <v>V5757301200200R</v>
      </c>
      <c r="C3481" s="36">
        <f>VLOOKUP(AllData[[#This Row],[Order]],MM[],2,FALSE)</f>
        <v>246</v>
      </c>
      <c r="D3481" s="36" t="s">
        <v>73</v>
      </c>
      <c r="E3481" s="36" t="s">
        <v>61</v>
      </c>
      <c r="F3481" s="36" t="s">
        <v>63</v>
      </c>
      <c r="G3481" s="36" t="s">
        <v>74</v>
      </c>
      <c r="H3481" s="36">
        <v>280.74</v>
      </c>
      <c r="I3481" s="36">
        <v>200</v>
      </c>
    </row>
    <row r="3482" spans="1:9" x14ac:dyDescent="0.35">
      <c r="A3482" s="36">
        <v>1555478</v>
      </c>
      <c r="B3482" s="36" t="str">
        <f>VLOOKUP(AllData[[#This Row],[Order]],MM[],3,FALSE)</f>
        <v>V5757301200200R</v>
      </c>
      <c r="C3482" s="36">
        <f>VLOOKUP(AllData[[#This Row],[Order]],MM[],2,FALSE)</f>
        <v>246</v>
      </c>
      <c r="D3482" s="36" t="s">
        <v>75</v>
      </c>
      <c r="E3482" s="36" t="s">
        <v>61</v>
      </c>
      <c r="F3482" s="36" t="s">
        <v>63</v>
      </c>
      <c r="G3482" s="36" t="s">
        <v>76</v>
      </c>
      <c r="H3482" s="36">
        <v>628.5</v>
      </c>
      <c r="I3482" s="36">
        <v>500</v>
      </c>
    </row>
    <row r="3483" spans="1:9" x14ac:dyDescent="0.35">
      <c r="A3483" s="36">
        <v>1555478</v>
      </c>
      <c r="B3483" s="36" t="str">
        <f>VLOOKUP(AllData[[#This Row],[Order]],MM[],3,FALSE)</f>
        <v>V5757301200200R</v>
      </c>
      <c r="C3483" s="36">
        <f>VLOOKUP(AllData[[#This Row],[Order]],MM[],2,FALSE)</f>
        <v>246</v>
      </c>
      <c r="D3483" s="36" t="s">
        <v>78</v>
      </c>
      <c r="E3483" s="36" t="s">
        <v>69</v>
      </c>
      <c r="F3483" s="36" t="s">
        <v>70</v>
      </c>
      <c r="G3483" s="36" t="s">
        <v>79</v>
      </c>
      <c r="H3483" s="36">
        <v>20</v>
      </c>
      <c r="I3483" s="36">
        <v>20</v>
      </c>
    </row>
    <row r="3484" spans="1:9" x14ac:dyDescent="0.35">
      <c r="A3484" s="36">
        <v>1555478</v>
      </c>
      <c r="B3484" s="36" t="str">
        <f>VLOOKUP(AllData[[#This Row],[Order]],MM[],3,FALSE)</f>
        <v>V5757301200200R</v>
      </c>
      <c r="C3484" s="36">
        <f>VLOOKUP(AllData[[#This Row],[Order]],MM[],2,FALSE)</f>
        <v>246</v>
      </c>
      <c r="D3484" s="36" t="s">
        <v>80</v>
      </c>
      <c r="E3484" s="36" t="s">
        <v>69</v>
      </c>
      <c r="F3484" s="36" t="s">
        <v>70</v>
      </c>
      <c r="G3484" s="36" t="s">
        <v>81</v>
      </c>
      <c r="H3484" s="36">
        <v>20</v>
      </c>
      <c r="I3484" s="36">
        <v>20</v>
      </c>
    </row>
    <row r="3485" spans="1:9" x14ac:dyDescent="0.35">
      <c r="A3485" s="36">
        <v>1555478</v>
      </c>
      <c r="B3485" s="36" t="str">
        <f>VLOOKUP(AllData[[#This Row],[Order]],MM[],3,FALSE)</f>
        <v>V5757301200200R</v>
      </c>
      <c r="C3485" s="36">
        <f>VLOOKUP(AllData[[#This Row],[Order]],MM[],2,FALSE)</f>
        <v>246</v>
      </c>
      <c r="D3485" s="36" t="s">
        <v>82</v>
      </c>
      <c r="E3485" s="36" t="s">
        <v>83</v>
      </c>
      <c r="F3485" s="36" t="s">
        <v>84</v>
      </c>
      <c r="G3485" s="36" t="s">
        <v>84</v>
      </c>
      <c r="H3485" s="36">
        <v>468.36</v>
      </c>
      <c r="I3485" s="36">
        <v>450</v>
      </c>
    </row>
    <row r="3486" spans="1:9" x14ac:dyDescent="0.35">
      <c r="A3486" s="36">
        <v>1555478</v>
      </c>
      <c r="B3486" s="36" t="str">
        <f>VLOOKUP(AllData[[#This Row],[Order]],MM[],3,FALSE)</f>
        <v>V5757301200200R</v>
      </c>
      <c r="C3486" s="36">
        <f>VLOOKUP(AllData[[#This Row],[Order]],MM[],2,FALSE)</f>
        <v>246</v>
      </c>
      <c r="D3486" s="36" t="s">
        <v>85</v>
      </c>
      <c r="E3486" s="36" t="s">
        <v>86</v>
      </c>
      <c r="F3486" s="36" t="s">
        <v>87</v>
      </c>
      <c r="G3486" s="36" t="s">
        <v>87</v>
      </c>
      <c r="H3486" s="36">
        <v>20</v>
      </c>
      <c r="I3486" s="36">
        <v>20</v>
      </c>
    </row>
    <row r="3487" spans="1:9" x14ac:dyDescent="0.35">
      <c r="A3487" s="36">
        <v>1555478</v>
      </c>
      <c r="B3487" s="36" t="str">
        <f>VLOOKUP(AllData[[#This Row],[Order]],MM[],3,FALSE)</f>
        <v>V5757301200200R</v>
      </c>
      <c r="C3487" s="36">
        <f>VLOOKUP(AllData[[#This Row],[Order]],MM[],2,FALSE)</f>
        <v>246</v>
      </c>
      <c r="D3487" s="36" t="s">
        <v>88</v>
      </c>
      <c r="E3487" s="36" t="s">
        <v>89</v>
      </c>
      <c r="F3487" s="36" t="s">
        <v>91</v>
      </c>
      <c r="G3487" s="36" t="s">
        <v>92</v>
      </c>
      <c r="H3487" s="36"/>
      <c r="I3487" s="36">
        <v>0</v>
      </c>
    </row>
    <row r="3488" spans="1:9" x14ac:dyDescent="0.35">
      <c r="A3488" s="36">
        <v>1555478</v>
      </c>
      <c r="B3488" s="36" t="str">
        <f>VLOOKUP(AllData[[#This Row],[Order]],MM[],3,FALSE)</f>
        <v>V5757301200200R</v>
      </c>
      <c r="C3488" s="36">
        <f>VLOOKUP(AllData[[#This Row],[Order]],MM[],2,FALSE)</f>
        <v>246</v>
      </c>
      <c r="D3488" s="36" t="s">
        <v>95</v>
      </c>
      <c r="E3488" s="36" t="s">
        <v>61</v>
      </c>
      <c r="F3488" s="36" t="s">
        <v>63</v>
      </c>
      <c r="G3488" s="36" t="s">
        <v>96</v>
      </c>
      <c r="H3488" s="36">
        <v>22.667000000000002</v>
      </c>
      <c r="I3488" s="36">
        <v>40</v>
      </c>
    </row>
    <row r="3489" spans="1:9" x14ac:dyDescent="0.35">
      <c r="A3489" s="36">
        <v>1555478</v>
      </c>
      <c r="B3489" s="36" t="str">
        <f>VLOOKUP(AllData[[#This Row],[Order]],MM[],3,FALSE)</f>
        <v>V5757301200200R</v>
      </c>
      <c r="C3489" s="36">
        <f>VLOOKUP(AllData[[#This Row],[Order]],MM[],2,FALSE)</f>
        <v>246</v>
      </c>
      <c r="D3489" s="36" t="s">
        <v>97</v>
      </c>
      <c r="E3489" s="36" t="s">
        <v>69</v>
      </c>
      <c r="F3489" s="36" t="s">
        <v>70</v>
      </c>
      <c r="G3489" s="36" t="s">
        <v>98</v>
      </c>
      <c r="H3489" s="36">
        <v>20</v>
      </c>
      <c r="I3489" s="36">
        <v>20</v>
      </c>
    </row>
    <row r="3490" spans="1:9" x14ac:dyDescent="0.35">
      <c r="A3490" s="36">
        <v>1555478</v>
      </c>
      <c r="B3490" s="36" t="str">
        <f>VLOOKUP(AllData[[#This Row],[Order]],MM[],3,FALSE)</f>
        <v>V5757301200200R</v>
      </c>
      <c r="C3490" s="36">
        <f>VLOOKUP(AllData[[#This Row],[Order]],MM[],2,FALSE)</f>
        <v>246</v>
      </c>
      <c r="D3490" s="36" t="s">
        <v>99</v>
      </c>
      <c r="E3490" s="36" t="s">
        <v>69</v>
      </c>
      <c r="F3490" s="36" t="s">
        <v>70</v>
      </c>
      <c r="G3490" s="36" t="s">
        <v>100</v>
      </c>
      <c r="H3490" s="36">
        <v>50</v>
      </c>
      <c r="I3490" s="36">
        <v>50</v>
      </c>
    </row>
    <row r="3491" spans="1:9" x14ac:dyDescent="0.35">
      <c r="A3491" s="36">
        <v>1555478</v>
      </c>
      <c r="B3491" s="36" t="str">
        <f>VLOOKUP(AllData[[#This Row],[Order]],MM[],3,FALSE)</f>
        <v>V5757301200200R</v>
      </c>
      <c r="C3491" s="36">
        <f>VLOOKUP(AllData[[#This Row],[Order]],MM[],2,FALSE)</f>
        <v>246</v>
      </c>
      <c r="D3491" s="36" t="s">
        <v>101</v>
      </c>
      <c r="E3491" s="36" t="s">
        <v>102</v>
      </c>
      <c r="F3491" s="36" t="s">
        <v>100</v>
      </c>
      <c r="G3491" s="36" t="s">
        <v>103</v>
      </c>
      <c r="H3491" s="36">
        <v>10</v>
      </c>
      <c r="I3491" s="36">
        <v>10</v>
      </c>
    </row>
    <row r="3492" spans="1:9" x14ac:dyDescent="0.35">
      <c r="A3492" s="36">
        <v>1555478</v>
      </c>
      <c r="B3492" s="36" t="str">
        <f>VLOOKUP(AllData[[#This Row],[Order]],MM[],3,FALSE)</f>
        <v>V5757301200200R</v>
      </c>
      <c r="C3492" s="36">
        <f>VLOOKUP(AllData[[#This Row],[Order]],MM[],2,FALSE)</f>
        <v>246</v>
      </c>
      <c r="D3492" s="36" t="s">
        <v>104</v>
      </c>
      <c r="E3492" s="36" t="s">
        <v>102</v>
      </c>
      <c r="F3492" s="36" t="s">
        <v>100</v>
      </c>
      <c r="G3492" s="36" t="s">
        <v>106</v>
      </c>
      <c r="H3492" s="36">
        <v>10</v>
      </c>
      <c r="I3492" s="36">
        <v>10</v>
      </c>
    </row>
    <row r="3493" spans="1:9" x14ac:dyDescent="0.35">
      <c r="A3493" s="36">
        <v>1555478</v>
      </c>
      <c r="B3493" s="36" t="str">
        <f>VLOOKUP(AllData[[#This Row],[Order]],MM[],3,FALSE)</f>
        <v>V5757301200200R</v>
      </c>
      <c r="C3493" s="36">
        <f>VLOOKUP(AllData[[#This Row],[Order]],MM[],2,FALSE)</f>
        <v>246</v>
      </c>
      <c r="D3493" s="36" t="s">
        <v>60</v>
      </c>
      <c r="E3493" s="36" t="s">
        <v>61</v>
      </c>
      <c r="F3493" s="36" t="s">
        <v>63</v>
      </c>
      <c r="G3493" s="36" t="s">
        <v>108</v>
      </c>
      <c r="H3493" s="36">
        <v>1292.22</v>
      </c>
      <c r="I3493" s="36">
        <v>1</v>
      </c>
    </row>
    <row r="3494" spans="1:9" x14ac:dyDescent="0.35">
      <c r="A3494" s="36">
        <v>1555478</v>
      </c>
      <c r="B3494" s="36" t="str">
        <f>VLOOKUP(AllData[[#This Row],[Order]],MM[],3,FALSE)</f>
        <v>V5757301200200R</v>
      </c>
      <c r="C3494" s="36">
        <f>VLOOKUP(AllData[[#This Row],[Order]],MM[],2,FALSE)</f>
        <v>246</v>
      </c>
      <c r="D3494" s="36" t="s">
        <v>82</v>
      </c>
      <c r="E3494" s="36" t="s">
        <v>83</v>
      </c>
      <c r="F3494" s="36" t="s">
        <v>84</v>
      </c>
      <c r="G3494" s="36" t="s">
        <v>110</v>
      </c>
      <c r="H3494" s="36"/>
      <c r="I3494" s="36">
        <v>5</v>
      </c>
    </row>
    <row r="3495" spans="1:9" x14ac:dyDescent="0.35">
      <c r="A3495" s="36">
        <v>1555479</v>
      </c>
      <c r="B3495" s="36" t="str">
        <f>VLOOKUP(AllData[[#This Row],[Order]],MM[],3,FALSE)</f>
        <v>V5757321200400</v>
      </c>
      <c r="C3495" s="36">
        <f>VLOOKUP(AllData[[#This Row],[Order]],MM[],2,FALSE)</f>
        <v>246</v>
      </c>
      <c r="D3495" s="36" t="s">
        <v>60</v>
      </c>
      <c r="E3495" s="36" t="s">
        <v>61</v>
      </c>
      <c r="F3495" s="36" t="s">
        <v>63</v>
      </c>
      <c r="G3495" s="36" t="s">
        <v>64</v>
      </c>
      <c r="H3495" s="36">
        <v>6.45</v>
      </c>
      <c r="I3495" s="36">
        <v>20</v>
      </c>
    </row>
    <row r="3496" spans="1:9" x14ac:dyDescent="0.35">
      <c r="A3496" s="36">
        <v>1555479</v>
      </c>
      <c r="B3496" s="36" t="str">
        <f>VLOOKUP(AllData[[#This Row],[Order]],MM[],3,FALSE)</f>
        <v>V5757321200400</v>
      </c>
      <c r="C3496" s="36">
        <f>VLOOKUP(AllData[[#This Row],[Order]],MM[],2,FALSE)</f>
        <v>246</v>
      </c>
      <c r="D3496" s="36" t="s">
        <v>68</v>
      </c>
      <c r="E3496" s="36" t="s">
        <v>69</v>
      </c>
      <c r="F3496" s="36" t="s">
        <v>70</v>
      </c>
      <c r="G3496" s="36" t="s">
        <v>71</v>
      </c>
      <c r="H3496" s="36">
        <v>30</v>
      </c>
      <c r="I3496" s="36">
        <v>30</v>
      </c>
    </row>
    <row r="3497" spans="1:9" x14ac:dyDescent="0.35">
      <c r="A3497" s="36">
        <v>1555479</v>
      </c>
      <c r="B3497" s="36" t="str">
        <f>VLOOKUP(AllData[[#This Row],[Order]],MM[],3,FALSE)</f>
        <v>V5757321200400</v>
      </c>
      <c r="C3497" s="36">
        <f>VLOOKUP(AllData[[#This Row],[Order]],MM[],2,FALSE)</f>
        <v>246</v>
      </c>
      <c r="D3497" s="36" t="s">
        <v>73</v>
      </c>
      <c r="E3497" s="36" t="s">
        <v>61</v>
      </c>
      <c r="F3497" s="36" t="s">
        <v>63</v>
      </c>
      <c r="G3497" s="36" t="s">
        <v>74</v>
      </c>
      <c r="H3497" s="36">
        <v>206.64</v>
      </c>
      <c r="I3497" s="36">
        <v>200</v>
      </c>
    </row>
    <row r="3498" spans="1:9" x14ac:dyDescent="0.35">
      <c r="A3498" s="36">
        <v>1555479</v>
      </c>
      <c r="B3498" s="36" t="str">
        <f>VLOOKUP(AllData[[#This Row],[Order]],MM[],3,FALSE)</f>
        <v>V5757321200400</v>
      </c>
      <c r="C3498" s="36">
        <f>VLOOKUP(AllData[[#This Row],[Order]],MM[],2,FALSE)</f>
        <v>246</v>
      </c>
      <c r="D3498" s="36" t="s">
        <v>75</v>
      </c>
      <c r="E3498" s="36" t="s">
        <v>61</v>
      </c>
      <c r="F3498" s="36" t="s">
        <v>63</v>
      </c>
      <c r="G3498" s="36" t="s">
        <v>76</v>
      </c>
      <c r="H3498" s="36">
        <v>1137.9000000000001</v>
      </c>
      <c r="I3498" s="36">
        <v>500</v>
      </c>
    </row>
    <row r="3499" spans="1:9" x14ac:dyDescent="0.35">
      <c r="A3499" s="36">
        <v>1555479</v>
      </c>
      <c r="B3499" s="36" t="str">
        <f>VLOOKUP(AllData[[#This Row],[Order]],MM[],3,FALSE)</f>
        <v>V5757321200400</v>
      </c>
      <c r="C3499" s="36">
        <f>VLOOKUP(AllData[[#This Row],[Order]],MM[],2,FALSE)</f>
        <v>246</v>
      </c>
      <c r="D3499" s="36" t="s">
        <v>78</v>
      </c>
      <c r="E3499" s="36" t="s">
        <v>69</v>
      </c>
      <c r="F3499" s="36" t="s">
        <v>70</v>
      </c>
      <c r="G3499" s="36" t="s">
        <v>79</v>
      </c>
      <c r="H3499" s="36">
        <v>20</v>
      </c>
      <c r="I3499" s="36">
        <v>20</v>
      </c>
    </row>
    <row r="3500" spans="1:9" x14ac:dyDescent="0.35">
      <c r="A3500" s="36">
        <v>1555479</v>
      </c>
      <c r="B3500" s="36" t="str">
        <f>VLOOKUP(AllData[[#This Row],[Order]],MM[],3,FALSE)</f>
        <v>V5757321200400</v>
      </c>
      <c r="C3500" s="36">
        <f>VLOOKUP(AllData[[#This Row],[Order]],MM[],2,FALSE)</f>
        <v>246</v>
      </c>
      <c r="D3500" s="36" t="s">
        <v>80</v>
      </c>
      <c r="E3500" s="36" t="s">
        <v>69</v>
      </c>
      <c r="F3500" s="36" t="s">
        <v>70</v>
      </c>
      <c r="G3500" s="36" t="s">
        <v>81</v>
      </c>
      <c r="H3500" s="36">
        <v>20</v>
      </c>
      <c r="I3500" s="36">
        <v>20</v>
      </c>
    </row>
    <row r="3501" spans="1:9" x14ac:dyDescent="0.35">
      <c r="A3501" s="36">
        <v>1555479</v>
      </c>
      <c r="B3501" s="36" t="str">
        <f>VLOOKUP(AllData[[#This Row],[Order]],MM[],3,FALSE)</f>
        <v>V5757321200400</v>
      </c>
      <c r="C3501" s="36">
        <f>VLOOKUP(AllData[[#This Row],[Order]],MM[],2,FALSE)</f>
        <v>246</v>
      </c>
      <c r="D3501" s="36" t="s">
        <v>82</v>
      </c>
      <c r="E3501" s="36" t="s">
        <v>83</v>
      </c>
      <c r="F3501" s="36" t="s">
        <v>84</v>
      </c>
      <c r="G3501" s="36" t="s">
        <v>84</v>
      </c>
      <c r="H3501" s="36">
        <v>437.28000000000003</v>
      </c>
      <c r="I3501" s="36">
        <v>450</v>
      </c>
    </row>
    <row r="3502" spans="1:9" x14ac:dyDescent="0.35">
      <c r="A3502" s="36">
        <v>1555479</v>
      </c>
      <c r="B3502" s="36" t="str">
        <f>VLOOKUP(AllData[[#This Row],[Order]],MM[],3,FALSE)</f>
        <v>V5757321200400</v>
      </c>
      <c r="C3502" s="36">
        <f>VLOOKUP(AllData[[#This Row],[Order]],MM[],2,FALSE)</f>
        <v>246</v>
      </c>
      <c r="D3502" s="36" t="s">
        <v>85</v>
      </c>
      <c r="E3502" s="36" t="s">
        <v>86</v>
      </c>
      <c r="F3502" s="36" t="s">
        <v>87</v>
      </c>
      <c r="G3502" s="36" t="s">
        <v>87</v>
      </c>
      <c r="H3502" s="36">
        <v>20</v>
      </c>
      <c r="I3502" s="36">
        <v>20</v>
      </c>
    </row>
    <row r="3503" spans="1:9" x14ac:dyDescent="0.35">
      <c r="A3503" s="36">
        <v>1555479</v>
      </c>
      <c r="B3503" s="36" t="str">
        <f>VLOOKUP(AllData[[#This Row],[Order]],MM[],3,FALSE)</f>
        <v>V5757321200400</v>
      </c>
      <c r="C3503" s="36">
        <f>VLOOKUP(AllData[[#This Row],[Order]],MM[],2,FALSE)</f>
        <v>246</v>
      </c>
      <c r="D3503" s="36" t="s">
        <v>88</v>
      </c>
      <c r="E3503" s="36" t="s">
        <v>89</v>
      </c>
      <c r="F3503" s="36" t="s">
        <v>91</v>
      </c>
      <c r="G3503" s="36" t="s">
        <v>92</v>
      </c>
      <c r="H3503" s="36"/>
      <c r="I3503" s="36">
        <v>0</v>
      </c>
    </row>
    <row r="3504" spans="1:9" x14ac:dyDescent="0.35">
      <c r="A3504" s="36">
        <v>1555479</v>
      </c>
      <c r="B3504" s="36" t="str">
        <f>VLOOKUP(AllData[[#This Row],[Order]],MM[],3,FALSE)</f>
        <v>V5757321200400</v>
      </c>
      <c r="C3504" s="36">
        <f>VLOOKUP(AllData[[#This Row],[Order]],MM[],2,FALSE)</f>
        <v>246</v>
      </c>
      <c r="D3504" s="36" t="s">
        <v>95</v>
      </c>
      <c r="E3504" s="36" t="s">
        <v>61</v>
      </c>
      <c r="F3504" s="36" t="s">
        <v>63</v>
      </c>
      <c r="G3504" s="36" t="s">
        <v>96</v>
      </c>
      <c r="H3504" s="36">
        <v>54.616999999999997</v>
      </c>
      <c r="I3504" s="36">
        <v>40</v>
      </c>
    </row>
    <row r="3505" spans="1:9" x14ac:dyDescent="0.35">
      <c r="A3505" s="36">
        <v>1555479</v>
      </c>
      <c r="B3505" s="36" t="str">
        <f>VLOOKUP(AllData[[#This Row],[Order]],MM[],3,FALSE)</f>
        <v>V5757321200400</v>
      </c>
      <c r="C3505" s="36">
        <f>VLOOKUP(AllData[[#This Row],[Order]],MM[],2,FALSE)</f>
        <v>246</v>
      </c>
      <c r="D3505" s="36" t="s">
        <v>97</v>
      </c>
      <c r="E3505" s="36" t="s">
        <v>69</v>
      </c>
      <c r="F3505" s="36" t="s">
        <v>70</v>
      </c>
      <c r="G3505" s="36" t="s">
        <v>98</v>
      </c>
      <c r="H3505" s="36">
        <v>20</v>
      </c>
      <c r="I3505" s="36">
        <v>20</v>
      </c>
    </row>
    <row r="3506" spans="1:9" x14ac:dyDescent="0.35">
      <c r="A3506" s="36">
        <v>1555479</v>
      </c>
      <c r="B3506" s="36" t="str">
        <f>VLOOKUP(AllData[[#This Row],[Order]],MM[],3,FALSE)</f>
        <v>V5757321200400</v>
      </c>
      <c r="C3506" s="36">
        <f>VLOOKUP(AllData[[#This Row],[Order]],MM[],2,FALSE)</f>
        <v>246</v>
      </c>
      <c r="D3506" s="36" t="s">
        <v>99</v>
      </c>
      <c r="E3506" s="36" t="s">
        <v>69</v>
      </c>
      <c r="F3506" s="36" t="s">
        <v>70</v>
      </c>
      <c r="G3506" s="36" t="s">
        <v>100</v>
      </c>
      <c r="H3506" s="36">
        <v>50</v>
      </c>
      <c r="I3506" s="36">
        <v>50</v>
      </c>
    </row>
    <row r="3507" spans="1:9" x14ac:dyDescent="0.35">
      <c r="A3507" s="36">
        <v>1555479</v>
      </c>
      <c r="B3507" s="36" t="str">
        <f>VLOOKUP(AllData[[#This Row],[Order]],MM[],3,FALSE)</f>
        <v>V5757321200400</v>
      </c>
      <c r="C3507" s="36">
        <f>VLOOKUP(AllData[[#This Row],[Order]],MM[],2,FALSE)</f>
        <v>246</v>
      </c>
      <c r="D3507" s="36" t="s">
        <v>104</v>
      </c>
      <c r="E3507" s="36" t="s">
        <v>102</v>
      </c>
      <c r="F3507" s="36" t="s">
        <v>100</v>
      </c>
      <c r="G3507" s="36" t="s">
        <v>106</v>
      </c>
      <c r="H3507" s="36">
        <v>10</v>
      </c>
      <c r="I3507" s="36">
        <v>10</v>
      </c>
    </row>
    <row r="3508" spans="1:9" x14ac:dyDescent="0.35">
      <c r="A3508" s="36">
        <v>1555479</v>
      </c>
      <c r="B3508" s="36" t="str">
        <f>VLOOKUP(AllData[[#This Row],[Order]],MM[],3,FALSE)</f>
        <v>V5757321200400</v>
      </c>
      <c r="C3508" s="36">
        <f>VLOOKUP(AllData[[#This Row],[Order]],MM[],2,FALSE)</f>
        <v>246</v>
      </c>
      <c r="D3508" s="36" t="s">
        <v>60</v>
      </c>
      <c r="E3508" s="36" t="s">
        <v>61</v>
      </c>
      <c r="F3508" s="36" t="s">
        <v>63</v>
      </c>
      <c r="G3508" s="36" t="s">
        <v>108</v>
      </c>
      <c r="H3508" s="36">
        <v>334.86</v>
      </c>
      <c r="I3508" s="36">
        <v>1</v>
      </c>
    </row>
    <row r="3509" spans="1:9" x14ac:dyDescent="0.35">
      <c r="A3509" s="36">
        <v>1555479</v>
      </c>
      <c r="B3509" s="36" t="str">
        <f>VLOOKUP(AllData[[#This Row],[Order]],MM[],3,FALSE)</f>
        <v>V5757321200400</v>
      </c>
      <c r="C3509" s="36">
        <f>VLOOKUP(AllData[[#This Row],[Order]],MM[],2,FALSE)</f>
        <v>246</v>
      </c>
      <c r="D3509" s="36" t="s">
        <v>82</v>
      </c>
      <c r="E3509" s="36" t="s">
        <v>83</v>
      </c>
      <c r="F3509" s="36" t="s">
        <v>84</v>
      </c>
      <c r="G3509" s="36" t="s">
        <v>110</v>
      </c>
      <c r="H3509" s="36"/>
      <c r="I3509" s="36">
        <v>5</v>
      </c>
    </row>
    <row r="3510" spans="1:9" x14ac:dyDescent="0.35">
      <c r="A3510" s="36">
        <v>1555580</v>
      </c>
      <c r="B3510" s="36" t="str">
        <f>VLOOKUP(AllData[[#This Row],[Order]],MM[],3,FALSE)</f>
        <v>V5757321200600</v>
      </c>
      <c r="C3510" s="36">
        <f>VLOOKUP(AllData[[#This Row],[Order]],MM[],2,FALSE)</f>
        <v>246</v>
      </c>
      <c r="D3510" s="36" t="s">
        <v>60</v>
      </c>
      <c r="E3510" s="36" t="s">
        <v>61</v>
      </c>
      <c r="F3510" s="36" t="s">
        <v>63</v>
      </c>
      <c r="G3510" s="36" t="s">
        <v>139</v>
      </c>
      <c r="H3510" s="36">
        <v>5.8170000000000002</v>
      </c>
      <c r="I3510" s="36">
        <v>20</v>
      </c>
    </row>
    <row r="3511" spans="1:9" x14ac:dyDescent="0.35">
      <c r="A3511" s="36">
        <v>1555580</v>
      </c>
      <c r="B3511" s="36" t="str">
        <f>VLOOKUP(AllData[[#This Row],[Order]],MM[],3,FALSE)</f>
        <v>V5757321200600</v>
      </c>
      <c r="C3511" s="36">
        <f>VLOOKUP(AllData[[#This Row],[Order]],MM[],2,FALSE)</f>
        <v>246</v>
      </c>
      <c r="D3511" s="36" t="s">
        <v>68</v>
      </c>
      <c r="E3511" s="36" t="s">
        <v>69</v>
      </c>
      <c r="F3511" s="36" t="s">
        <v>70</v>
      </c>
      <c r="G3511" s="36" t="s">
        <v>71</v>
      </c>
      <c r="H3511" s="36">
        <v>30</v>
      </c>
      <c r="I3511" s="36">
        <v>30</v>
      </c>
    </row>
    <row r="3512" spans="1:9" x14ac:dyDescent="0.35">
      <c r="A3512" s="36">
        <v>1555580</v>
      </c>
      <c r="B3512" s="36" t="str">
        <f>VLOOKUP(AllData[[#This Row],[Order]],MM[],3,FALSE)</f>
        <v>V5757321200600</v>
      </c>
      <c r="C3512" s="36">
        <f>VLOOKUP(AllData[[#This Row],[Order]],MM[],2,FALSE)</f>
        <v>246</v>
      </c>
      <c r="D3512" s="36" t="s">
        <v>73</v>
      </c>
      <c r="E3512" s="36" t="s">
        <v>61</v>
      </c>
      <c r="F3512" s="36" t="s">
        <v>63</v>
      </c>
      <c r="G3512" s="36" t="s">
        <v>74</v>
      </c>
      <c r="H3512" s="36">
        <v>388.86</v>
      </c>
      <c r="I3512" s="36">
        <v>200</v>
      </c>
    </row>
    <row r="3513" spans="1:9" x14ac:dyDescent="0.35">
      <c r="A3513" s="36">
        <v>1555580</v>
      </c>
      <c r="B3513" s="36" t="str">
        <f>VLOOKUP(AllData[[#This Row],[Order]],MM[],3,FALSE)</f>
        <v>V5757321200600</v>
      </c>
      <c r="C3513" s="36">
        <f>VLOOKUP(AllData[[#This Row],[Order]],MM[],2,FALSE)</f>
        <v>246</v>
      </c>
      <c r="D3513" s="36" t="s">
        <v>75</v>
      </c>
      <c r="E3513" s="36" t="s">
        <v>61</v>
      </c>
      <c r="F3513" s="36" t="s">
        <v>63</v>
      </c>
      <c r="G3513" s="36" t="s">
        <v>76</v>
      </c>
      <c r="H3513" s="36">
        <v>1002.047</v>
      </c>
      <c r="I3513" s="36">
        <v>500</v>
      </c>
    </row>
    <row r="3514" spans="1:9" x14ac:dyDescent="0.35">
      <c r="A3514" s="36">
        <v>1555580</v>
      </c>
      <c r="B3514" s="36" t="str">
        <f>VLOOKUP(AllData[[#This Row],[Order]],MM[],3,FALSE)</f>
        <v>V5757321200600</v>
      </c>
      <c r="C3514" s="36">
        <f>VLOOKUP(AllData[[#This Row],[Order]],MM[],2,FALSE)</f>
        <v>246</v>
      </c>
      <c r="D3514" s="36" t="s">
        <v>78</v>
      </c>
      <c r="E3514" s="36" t="s">
        <v>69</v>
      </c>
      <c r="F3514" s="36" t="s">
        <v>70</v>
      </c>
      <c r="G3514" s="36" t="s">
        <v>79</v>
      </c>
      <c r="H3514" s="36">
        <v>20</v>
      </c>
      <c r="I3514" s="36">
        <v>20</v>
      </c>
    </row>
    <row r="3515" spans="1:9" x14ac:dyDescent="0.35">
      <c r="A3515" s="36">
        <v>1555580</v>
      </c>
      <c r="B3515" s="36" t="str">
        <f>VLOOKUP(AllData[[#This Row],[Order]],MM[],3,FALSE)</f>
        <v>V5757321200600</v>
      </c>
      <c r="C3515" s="36">
        <f>VLOOKUP(AllData[[#This Row],[Order]],MM[],2,FALSE)</f>
        <v>246</v>
      </c>
      <c r="D3515" s="36" t="s">
        <v>80</v>
      </c>
      <c r="E3515" s="36" t="s">
        <v>69</v>
      </c>
      <c r="F3515" s="36" t="s">
        <v>70</v>
      </c>
      <c r="G3515" s="36" t="s">
        <v>81</v>
      </c>
      <c r="H3515" s="36">
        <v>20</v>
      </c>
      <c r="I3515" s="36">
        <v>20</v>
      </c>
    </row>
    <row r="3516" spans="1:9" x14ac:dyDescent="0.35">
      <c r="A3516" s="36">
        <v>1555580</v>
      </c>
      <c r="B3516" s="36" t="str">
        <f>VLOOKUP(AllData[[#This Row],[Order]],MM[],3,FALSE)</f>
        <v>V5757321200600</v>
      </c>
      <c r="C3516" s="36">
        <f>VLOOKUP(AllData[[#This Row],[Order]],MM[],2,FALSE)</f>
        <v>246</v>
      </c>
      <c r="D3516" s="36" t="s">
        <v>82</v>
      </c>
      <c r="E3516" s="36" t="s">
        <v>83</v>
      </c>
      <c r="F3516" s="36" t="s">
        <v>84</v>
      </c>
      <c r="G3516" s="36" t="s">
        <v>84</v>
      </c>
      <c r="H3516" s="36">
        <v>581.28000000000009</v>
      </c>
      <c r="I3516" s="36">
        <v>450</v>
      </c>
    </row>
    <row r="3517" spans="1:9" x14ac:dyDescent="0.35">
      <c r="A3517" s="36">
        <v>1555580</v>
      </c>
      <c r="B3517" s="36" t="str">
        <f>VLOOKUP(AllData[[#This Row],[Order]],MM[],3,FALSE)</f>
        <v>V5757321200600</v>
      </c>
      <c r="C3517" s="36">
        <f>VLOOKUP(AllData[[#This Row],[Order]],MM[],2,FALSE)</f>
        <v>246</v>
      </c>
      <c r="D3517" s="36" t="s">
        <v>85</v>
      </c>
      <c r="E3517" s="36" t="s">
        <v>86</v>
      </c>
      <c r="F3517" s="36" t="s">
        <v>87</v>
      </c>
      <c r="G3517" s="36" t="s">
        <v>87</v>
      </c>
      <c r="H3517" s="36">
        <v>20</v>
      </c>
      <c r="I3517" s="36">
        <v>20</v>
      </c>
    </row>
    <row r="3518" spans="1:9" x14ac:dyDescent="0.35">
      <c r="A3518" s="36">
        <v>1555580</v>
      </c>
      <c r="B3518" s="36" t="str">
        <f>VLOOKUP(AllData[[#This Row],[Order]],MM[],3,FALSE)</f>
        <v>V5757321200600</v>
      </c>
      <c r="C3518" s="36">
        <f>VLOOKUP(AllData[[#This Row],[Order]],MM[],2,FALSE)</f>
        <v>246</v>
      </c>
      <c r="D3518" s="36" t="s">
        <v>88</v>
      </c>
      <c r="E3518" s="36" t="s">
        <v>89</v>
      </c>
      <c r="F3518" s="36" t="s">
        <v>91</v>
      </c>
      <c r="G3518" s="36" t="s">
        <v>92</v>
      </c>
      <c r="H3518" s="36"/>
      <c r="I3518" s="36">
        <v>0</v>
      </c>
    </row>
    <row r="3519" spans="1:9" x14ac:dyDescent="0.35">
      <c r="A3519" s="36">
        <v>1555580</v>
      </c>
      <c r="B3519" s="36" t="str">
        <f>VLOOKUP(AllData[[#This Row],[Order]],MM[],3,FALSE)</f>
        <v>V5757321200600</v>
      </c>
      <c r="C3519" s="36">
        <f>VLOOKUP(AllData[[#This Row],[Order]],MM[],2,FALSE)</f>
        <v>246</v>
      </c>
      <c r="D3519" s="36" t="s">
        <v>95</v>
      </c>
      <c r="E3519" s="36" t="s">
        <v>61</v>
      </c>
      <c r="F3519" s="36" t="s">
        <v>63</v>
      </c>
      <c r="G3519" s="36" t="s">
        <v>96</v>
      </c>
      <c r="H3519" s="36">
        <v>18.183</v>
      </c>
      <c r="I3519" s="36">
        <v>40</v>
      </c>
    </row>
    <row r="3520" spans="1:9" x14ac:dyDescent="0.35">
      <c r="A3520" s="36">
        <v>1555580</v>
      </c>
      <c r="B3520" s="36" t="str">
        <f>VLOOKUP(AllData[[#This Row],[Order]],MM[],3,FALSE)</f>
        <v>V5757321200600</v>
      </c>
      <c r="C3520" s="36">
        <f>VLOOKUP(AllData[[#This Row],[Order]],MM[],2,FALSE)</f>
        <v>246</v>
      </c>
      <c r="D3520" s="36" t="s">
        <v>97</v>
      </c>
      <c r="E3520" s="36" t="s">
        <v>69</v>
      </c>
      <c r="F3520" s="36" t="s">
        <v>70</v>
      </c>
      <c r="G3520" s="36" t="s">
        <v>98</v>
      </c>
      <c r="H3520" s="36">
        <v>20</v>
      </c>
      <c r="I3520" s="36">
        <v>20</v>
      </c>
    </row>
    <row r="3521" spans="1:9" x14ac:dyDescent="0.35">
      <c r="A3521" s="36">
        <v>1555580</v>
      </c>
      <c r="B3521" s="36" t="str">
        <f>VLOOKUP(AllData[[#This Row],[Order]],MM[],3,FALSE)</f>
        <v>V5757321200600</v>
      </c>
      <c r="C3521" s="36">
        <f>VLOOKUP(AllData[[#This Row],[Order]],MM[],2,FALSE)</f>
        <v>246</v>
      </c>
      <c r="D3521" s="36" t="s">
        <v>99</v>
      </c>
      <c r="E3521" s="36" t="s">
        <v>69</v>
      </c>
      <c r="F3521" s="36" t="s">
        <v>70</v>
      </c>
      <c r="G3521" s="36" t="s">
        <v>100</v>
      </c>
      <c r="H3521" s="36">
        <v>50</v>
      </c>
      <c r="I3521" s="36">
        <v>50</v>
      </c>
    </row>
    <row r="3522" spans="1:9" x14ac:dyDescent="0.35">
      <c r="A3522" s="36">
        <v>1555580</v>
      </c>
      <c r="B3522" s="36" t="str">
        <f>VLOOKUP(AllData[[#This Row],[Order]],MM[],3,FALSE)</f>
        <v>V5757321200600</v>
      </c>
      <c r="C3522" s="36">
        <f>VLOOKUP(AllData[[#This Row],[Order]],MM[],2,FALSE)</f>
        <v>246</v>
      </c>
      <c r="D3522" s="36" t="s">
        <v>101</v>
      </c>
      <c r="E3522" s="36" t="s">
        <v>102</v>
      </c>
      <c r="F3522" s="36" t="s">
        <v>100</v>
      </c>
      <c r="G3522" s="36" t="s">
        <v>103</v>
      </c>
      <c r="H3522" s="36">
        <v>10</v>
      </c>
      <c r="I3522" s="36">
        <v>10</v>
      </c>
    </row>
    <row r="3523" spans="1:9" x14ac:dyDescent="0.35">
      <c r="A3523" s="36">
        <v>1555580</v>
      </c>
      <c r="B3523" s="36" t="str">
        <f>VLOOKUP(AllData[[#This Row],[Order]],MM[],3,FALSE)</f>
        <v>V5757321200600</v>
      </c>
      <c r="C3523" s="36">
        <f>VLOOKUP(AllData[[#This Row],[Order]],MM[],2,FALSE)</f>
        <v>246</v>
      </c>
      <c r="D3523" s="36" t="s">
        <v>104</v>
      </c>
      <c r="E3523" s="36" t="s">
        <v>102</v>
      </c>
      <c r="F3523" s="36" t="s">
        <v>100</v>
      </c>
      <c r="G3523" s="36" t="s">
        <v>106</v>
      </c>
      <c r="H3523" s="36">
        <v>10</v>
      </c>
      <c r="I3523" s="36">
        <v>10</v>
      </c>
    </row>
    <row r="3524" spans="1:9" x14ac:dyDescent="0.35">
      <c r="A3524" s="36">
        <v>1555580</v>
      </c>
      <c r="B3524" s="36" t="str">
        <f>VLOOKUP(AllData[[#This Row],[Order]],MM[],3,FALSE)</f>
        <v>V5757321200600</v>
      </c>
      <c r="C3524" s="36">
        <f>VLOOKUP(AllData[[#This Row],[Order]],MM[],2,FALSE)</f>
        <v>246</v>
      </c>
      <c r="D3524" s="36" t="s">
        <v>60</v>
      </c>
      <c r="E3524" s="36" t="s">
        <v>61</v>
      </c>
      <c r="F3524" s="36" t="s">
        <v>63</v>
      </c>
      <c r="G3524" s="36" t="s">
        <v>108</v>
      </c>
      <c r="H3524" s="36">
        <v>156.66000000000003</v>
      </c>
      <c r="I3524" s="36">
        <v>1</v>
      </c>
    </row>
    <row r="3525" spans="1:9" x14ac:dyDescent="0.35">
      <c r="A3525" s="36">
        <v>1555580</v>
      </c>
      <c r="B3525" s="36" t="str">
        <f>VLOOKUP(AllData[[#This Row],[Order]],MM[],3,FALSE)</f>
        <v>V5757321200600</v>
      </c>
      <c r="C3525" s="36">
        <f>VLOOKUP(AllData[[#This Row],[Order]],MM[],2,FALSE)</f>
        <v>246</v>
      </c>
      <c r="D3525" s="36" t="s">
        <v>82</v>
      </c>
      <c r="E3525" s="36" t="s">
        <v>83</v>
      </c>
      <c r="F3525" s="36" t="s">
        <v>84</v>
      </c>
      <c r="G3525" s="36" t="s">
        <v>110</v>
      </c>
      <c r="H3525" s="36"/>
      <c r="I3525" s="36">
        <v>5</v>
      </c>
    </row>
    <row r="3526" spans="1:9" x14ac:dyDescent="0.35">
      <c r="A3526" s="36">
        <v>1555581</v>
      </c>
      <c r="B3526" s="36" t="str">
        <f>VLOOKUP(AllData[[#This Row],[Order]],MM[],3,FALSE)</f>
        <v>V5757341200400</v>
      </c>
      <c r="C3526" s="36">
        <f>VLOOKUP(AllData[[#This Row],[Order]],MM[],2,FALSE)</f>
        <v>246</v>
      </c>
      <c r="D3526" s="36" t="s">
        <v>60</v>
      </c>
      <c r="E3526" s="36" t="s">
        <v>61</v>
      </c>
      <c r="F3526" s="36" t="s">
        <v>63</v>
      </c>
      <c r="G3526" s="36" t="s">
        <v>64</v>
      </c>
      <c r="H3526" s="36">
        <v>8.1329999999999991</v>
      </c>
      <c r="I3526" s="36">
        <v>20</v>
      </c>
    </row>
    <row r="3527" spans="1:9" x14ac:dyDescent="0.35">
      <c r="A3527" s="36">
        <v>1555581</v>
      </c>
      <c r="B3527" s="36" t="str">
        <f>VLOOKUP(AllData[[#This Row],[Order]],MM[],3,FALSE)</f>
        <v>V5757341200400</v>
      </c>
      <c r="C3527" s="36">
        <f>VLOOKUP(AllData[[#This Row],[Order]],MM[],2,FALSE)</f>
        <v>246</v>
      </c>
      <c r="D3527" s="36" t="s">
        <v>68</v>
      </c>
      <c r="E3527" s="36" t="s">
        <v>69</v>
      </c>
      <c r="F3527" s="36" t="s">
        <v>70</v>
      </c>
      <c r="G3527" s="36" t="s">
        <v>71</v>
      </c>
      <c r="H3527" s="36">
        <v>30</v>
      </c>
      <c r="I3527" s="36">
        <v>30</v>
      </c>
    </row>
    <row r="3528" spans="1:9" x14ac:dyDescent="0.35">
      <c r="A3528" s="36">
        <v>1555581</v>
      </c>
      <c r="B3528" s="36" t="str">
        <f>VLOOKUP(AllData[[#This Row],[Order]],MM[],3,FALSE)</f>
        <v>V5757341200400</v>
      </c>
      <c r="C3528" s="36">
        <f>VLOOKUP(AllData[[#This Row],[Order]],MM[],2,FALSE)</f>
        <v>246</v>
      </c>
      <c r="D3528" s="36" t="s">
        <v>73</v>
      </c>
      <c r="E3528" s="36" t="s">
        <v>61</v>
      </c>
      <c r="F3528" s="36" t="s">
        <v>63</v>
      </c>
      <c r="G3528" s="36" t="s">
        <v>74</v>
      </c>
      <c r="H3528" s="36">
        <v>283.2</v>
      </c>
      <c r="I3528" s="36">
        <v>200</v>
      </c>
    </row>
    <row r="3529" spans="1:9" x14ac:dyDescent="0.35">
      <c r="A3529" s="36">
        <v>1555581</v>
      </c>
      <c r="B3529" s="36" t="str">
        <f>VLOOKUP(AllData[[#This Row],[Order]],MM[],3,FALSE)</f>
        <v>V5757341200400</v>
      </c>
      <c r="C3529" s="36">
        <f>VLOOKUP(AllData[[#This Row],[Order]],MM[],2,FALSE)</f>
        <v>246</v>
      </c>
      <c r="D3529" s="36" t="s">
        <v>75</v>
      </c>
      <c r="E3529" s="36" t="s">
        <v>61</v>
      </c>
      <c r="F3529" s="36" t="s">
        <v>63</v>
      </c>
      <c r="G3529" s="36" t="s">
        <v>76</v>
      </c>
      <c r="H3529" s="36">
        <v>587.04700000000003</v>
      </c>
      <c r="I3529" s="36">
        <v>500</v>
      </c>
    </row>
    <row r="3530" spans="1:9" x14ac:dyDescent="0.35">
      <c r="A3530" s="36">
        <v>1555581</v>
      </c>
      <c r="B3530" s="36" t="str">
        <f>VLOOKUP(AllData[[#This Row],[Order]],MM[],3,FALSE)</f>
        <v>V5757341200400</v>
      </c>
      <c r="C3530" s="36">
        <f>VLOOKUP(AllData[[#This Row],[Order]],MM[],2,FALSE)</f>
        <v>246</v>
      </c>
      <c r="D3530" s="36" t="s">
        <v>78</v>
      </c>
      <c r="E3530" s="36" t="s">
        <v>69</v>
      </c>
      <c r="F3530" s="36" t="s">
        <v>70</v>
      </c>
      <c r="G3530" s="36" t="s">
        <v>79</v>
      </c>
      <c r="H3530" s="36">
        <v>20</v>
      </c>
      <c r="I3530" s="36">
        <v>20</v>
      </c>
    </row>
    <row r="3531" spans="1:9" x14ac:dyDescent="0.35">
      <c r="A3531" s="36">
        <v>1555581</v>
      </c>
      <c r="B3531" s="36" t="str">
        <f>VLOOKUP(AllData[[#This Row],[Order]],MM[],3,FALSE)</f>
        <v>V5757341200400</v>
      </c>
      <c r="C3531" s="36">
        <f>VLOOKUP(AllData[[#This Row],[Order]],MM[],2,FALSE)</f>
        <v>246</v>
      </c>
      <c r="D3531" s="36" t="s">
        <v>80</v>
      </c>
      <c r="E3531" s="36" t="s">
        <v>69</v>
      </c>
      <c r="F3531" s="36" t="s">
        <v>70</v>
      </c>
      <c r="G3531" s="36" t="s">
        <v>81</v>
      </c>
      <c r="H3531" s="36">
        <v>20</v>
      </c>
      <c r="I3531" s="36">
        <v>20</v>
      </c>
    </row>
    <row r="3532" spans="1:9" x14ac:dyDescent="0.35">
      <c r="A3532" s="36">
        <v>1555581</v>
      </c>
      <c r="B3532" s="36" t="str">
        <f>VLOOKUP(AllData[[#This Row],[Order]],MM[],3,FALSE)</f>
        <v>V5757341200400</v>
      </c>
      <c r="C3532" s="36">
        <f>VLOOKUP(AllData[[#This Row],[Order]],MM[],2,FALSE)</f>
        <v>246</v>
      </c>
      <c r="D3532" s="36" t="s">
        <v>82</v>
      </c>
      <c r="E3532" s="36" t="s">
        <v>83</v>
      </c>
      <c r="F3532" s="36" t="s">
        <v>84</v>
      </c>
      <c r="G3532" s="36" t="s">
        <v>84</v>
      </c>
      <c r="H3532" s="36">
        <v>137.76400000000001</v>
      </c>
      <c r="I3532" s="36">
        <v>450</v>
      </c>
    </row>
    <row r="3533" spans="1:9" x14ac:dyDescent="0.35">
      <c r="A3533" s="36">
        <v>1555581</v>
      </c>
      <c r="B3533" s="36" t="str">
        <f>VLOOKUP(AllData[[#This Row],[Order]],MM[],3,FALSE)</f>
        <v>V5757341200400</v>
      </c>
      <c r="C3533" s="36">
        <f>VLOOKUP(AllData[[#This Row],[Order]],MM[],2,FALSE)</f>
        <v>246</v>
      </c>
      <c r="D3533" s="36" t="s">
        <v>85</v>
      </c>
      <c r="E3533" s="36" t="s">
        <v>86</v>
      </c>
      <c r="F3533" s="36" t="s">
        <v>87</v>
      </c>
      <c r="G3533" s="36" t="s">
        <v>87</v>
      </c>
      <c r="H3533" s="36">
        <v>20</v>
      </c>
      <c r="I3533" s="36">
        <v>20</v>
      </c>
    </row>
    <row r="3534" spans="1:9" x14ac:dyDescent="0.35">
      <c r="A3534" s="36">
        <v>1555581</v>
      </c>
      <c r="B3534" s="36" t="str">
        <f>VLOOKUP(AllData[[#This Row],[Order]],MM[],3,FALSE)</f>
        <v>V5757341200400</v>
      </c>
      <c r="C3534" s="36">
        <f>VLOOKUP(AllData[[#This Row],[Order]],MM[],2,FALSE)</f>
        <v>246</v>
      </c>
      <c r="D3534" s="36" t="s">
        <v>88</v>
      </c>
      <c r="E3534" s="36" t="s">
        <v>89</v>
      </c>
      <c r="F3534" s="36" t="s">
        <v>91</v>
      </c>
      <c r="G3534" s="36" t="s">
        <v>92</v>
      </c>
      <c r="H3534" s="36"/>
      <c r="I3534" s="36">
        <v>0</v>
      </c>
    </row>
    <row r="3535" spans="1:9" x14ac:dyDescent="0.35">
      <c r="A3535" s="36">
        <v>1555581</v>
      </c>
      <c r="B3535" s="36" t="str">
        <f>VLOOKUP(AllData[[#This Row],[Order]],MM[],3,FALSE)</f>
        <v>V5757341200400</v>
      </c>
      <c r="C3535" s="36">
        <f>VLOOKUP(AllData[[#This Row],[Order]],MM[],2,FALSE)</f>
        <v>246</v>
      </c>
      <c r="D3535" s="36" t="s">
        <v>95</v>
      </c>
      <c r="E3535" s="36" t="s">
        <v>61</v>
      </c>
      <c r="F3535" s="36" t="s">
        <v>63</v>
      </c>
      <c r="G3535" s="36" t="s">
        <v>96</v>
      </c>
      <c r="H3535" s="36">
        <v>19.132999999999999</v>
      </c>
      <c r="I3535" s="36">
        <v>40</v>
      </c>
    </row>
    <row r="3536" spans="1:9" x14ac:dyDescent="0.35">
      <c r="A3536" s="36">
        <v>1555581</v>
      </c>
      <c r="B3536" s="36" t="str">
        <f>VLOOKUP(AllData[[#This Row],[Order]],MM[],3,FALSE)</f>
        <v>V5757341200400</v>
      </c>
      <c r="C3536" s="36">
        <f>VLOOKUP(AllData[[#This Row],[Order]],MM[],2,FALSE)</f>
        <v>246</v>
      </c>
      <c r="D3536" s="36" t="s">
        <v>97</v>
      </c>
      <c r="E3536" s="36" t="s">
        <v>69</v>
      </c>
      <c r="F3536" s="36" t="s">
        <v>70</v>
      </c>
      <c r="G3536" s="36" t="s">
        <v>98</v>
      </c>
      <c r="H3536" s="36">
        <v>20</v>
      </c>
      <c r="I3536" s="36">
        <v>20</v>
      </c>
    </row>
    <row r="3537" spans="1:9" x14ac:dyDescent="0.35">
      <c r="A3537" s="36">
        <v>1555581</v>
      </c>
      <c r="B3537" s="36" t="str">
        <f>VLOOKUP(AllData[[#This Row],[Order]],MM[],3,FALSE)</f>
        <v>V5757341200400</v>
      </c>
      <c r="C3537" s="36">
        <f>VLOOKUP(AllData[[#This Row],[Order]],MM[],2,FALSE)</f>
        <v>246</v>
      </c>
      <c r="D3537" s="36" t="s">
        <v>99</v>
      </c>
      <c r="E3537" s="36" t="s">
        <v>69</v>
      </c>
      <c r="F3537" s="36" t="s">
        <v>70</v>
      </c>
      <c r="G3537" s="36" t="s">
        <v>100</v>
      </c>
      <c r="H3537" s="36">
        <v>50</v>
      </c>
      <c r="I3537" s="36">
        <v>50</v>
      </c>
    </row>
    <row r="3538" spans="1:9" x14ac:dyDescent="0.35">
      <c r="A3538" s="36">
        <v>1555581</v>
      </c>
      <c r="B3538" s="36" t="str">
        <f>VLOOKUP(AllData[[#This Row],[Order]],MM[],3,FALSE)</f>
        <v>V5757341200400</v>
      </c>
      <c r="C3538" s="36">
        <f>VLOOKUP(AllData[[#This Row],[Order]],MM[],2,FALSE)</f>
        <v>246</v>
      </c>
      <c r="D3538" s="36" t="s">
        <v>101</v>
      </c>
      <c r="E3538" s="36" t="s">
        <v>102</v>
      </c>
      <c r="F3538" s="36" t="s">
        <v>100</v>
      </c>
      <c r="G3538" s="36" t="s">
        <v>103</v>
      </c>
      <c r="H3538" s="36">
        <v>10</v>
      </c>
      <c r="I3538" s="36">
        <v>10</v>
      </c>
    </row>
    <row r="3539" spans="1:9" x14ac:dyDescent="0.35">
      <c r="A3539" s="36">
        <v>1555581</v>
      </c>
      <c r="B3539" s="36" t="str">
        <f>VLOOKUP(AllData[[#This Row],[Order]],MM[],3,FALSE)</f>
        <v>V5757341200400</v>
      </c>
      <c r="C3539" s="36">
        <f>VLOOKUP(AllData[[#This Row],[Order]],MM[],2,FALSE)</f>
        <v>246</v>
      </c>
      <c r="D3539" s="36" t="s">
        <v>104</v>
      </c>
      <c r="E3539" s="36" t="s">
        <v>102</v>
      </c>
      <c r="F3539" s="36" t="s">
        <v>100</v>
      </c>
      <c r="G3539" s="36" t="s">
        <v>106</v>
      </c>
      <c r="H3539" s="36">
        <v>10</v>
      </c>
      <c r="I3539" s="36">
        <v>10</v>
      </c>
    </row>
    <row r="3540" spans="1:9" x14ac:dyDescent="0.35">
      <c r="A3540" s="36">
        <v>1555581</v>
      </c>
      <c r="B3540" s="36" t="str">
        <f>VLOOKUP(AllData[[#This Row],[Order]],MM[],3,FALSE)</f>
        <v>V5757341200400</v>
      </c>
      <c r="C3540" s="36">
        <f>VLOOKUP(AllData[[#This Row],[Order]],MM[],2,FALSE)</f>
        <v>246</v>
      </c>
      <c r="D3540" s="36" t="s">
        <v>60</v>
      </c>
      <c r="E3540" s="36" t="s">
        <v>61</v>
      </c>
      <c r="F3540" s="36" t="s">
        <v>63</v>
      </c>
      <c r="G3540" s="36" t="s">
        <v>108</v>
      </c>
      <c r="H3540" s="36">
        <v>802.92</v>
      </c>
      <c r="I3540" s="36">
        <v>1</v>
      </c>
    </row>
    <row r="3541" spans="1:9" x14ac:dyDescent="0.35">
      <c r="A3541" s="36">
        <v>1555581</v>
      </c>
      <c r="B3541" s="36" t="str">
        <f>VLOOKUP(AllData[[#This Row],[Order]],MM[],3,FALSE)</f>
        <v>V5757341200400</v>
      </c>
      <c r="C3541" s="36">
        <f>VLOOKUP(AllData[[#This Row],[Order]],MM[],2,FALSE)</f>
        <v>246</v>
      </c>
      <c r="D3541" s="36" t="s">
        <v>82</v>
      </c>
      <c r="E3541" s="36" t="s">
        <v>83</v>
      </c>
      <c r="F3541" s="36" t="s">
        <v>84</v>
      </c>
      <c r="G3541" s="36" t="s">
        <v>110</v>
      </c>
      <c r="H3541" s="36"/>
      <c r="I3541" s="36">
        <v>5</v>
      </c>
    </row>
    <row r="3542" spans="1:9" x14ac:dyDescent="0.35">
      <c r="A3542" s="36">
        <v>1555582</v>
      </c>
      <c r="B3542" s="36" t="str">
        <f>VLOOKUP(AllData[[#This Row],[Order]],MM[],3,FALSE)</f>
        <v>V5757341200600</v>
      </c>
      <c r="C3542" s="36">
        <f>VLOOKUP(AllData[[#This Row],[Order]],MM[],2,FALSE)</f>
        <v>246</v>
      </c>
      <c r="D3542" s="36" t="s">
        <v>60</v>
      </c>
      <c r="E3542" s="36" t="s">
        <v>61</v>
      </c>
      <c r="F3542" s="36" t="s">
        <v>63</v>
      </c>
      <c r="G3542" s="36" t="s">
        <v>64</v>
      </c>
      <c r="H3542" s="36">
        <v>5.9829999999999997</v>
      </c>
      <c r="I3542" s="36">
        <v>20</v>
      </c>
    </row>
    <row r="3543" spans="1:9" x14ac:dyDescent="0.35">
      <c r="A3543" s="36">
        <v>1555582</v>
      </c>
      <c r="B3543" s="36" t="str">
        <f>VLOOKUP(AllData[[#This Row],[Order]],MM[],3,FALSE)</f>
        <v>V5757341200600</v>
      </c>
      <c r="C3543" s="36">
        <f>VLOOKUP(AllData[[#This Row],[Order]],MM[],2,FALSE)</f>
        <v>246</v>
      </c>
      <c r="D3543" s="36" t="s">
        <v>68</v>
      </c>
      <c r="E3543" s="36" t="s">
        <v>69</v>
      </c>
      <c r="F3543" s="36" t="s">
        <v>70</v>
      </c>
      <c r="G3543" s="36" t="s">
        <v>71</v>
      </c>
      <c r="H3543" s="36">
        <v>30</v>
      </c>
      <c r="I3543" s="36">
        <v>30</v>
      </c>
    </row>
    <row r="3544" spans="1:9" x14ac:dyDescent="0.35">
      <c r="A3544" s="36">
        <v>1555582</v>
      </c>
      <c r="B3544" s="36" t="str">
        <f>VLOOKUP(AllData[[#This Row],[Order]],MM[],3,FALSE)</f>
        <v>V5757341200600</v>
      </c>
      <c r="C3544" s="36">
        <f>VLOOKUP(AllData[[#This Row],[Order]],MM[],2,FALSE)</f>
        <v>246</v>
      </c>
      <c r="D3544" s="36" t="s">
        <v>73</v>
      </c>
      <c r="E3544" s="36" t="s">
        <v>61</v>
      </c>
      <c r="F3544" s="36" t="s">
        <v>63</v>
      </c>
      <c r="G3544" s="36" t="s">
        <v>74</v>
      </c>
      <c r="H3544" s="36">
        <v>237.54</v>
      </c>
      <c r="I3544" s="36">
        <v>200</v>
      </c>
    </row>
    <row r="3545" spans="1:9" x14ac:dyDescent="0.35">
      <c r="A3545" s="36">
        <v>1555582</v>
      </c>
      <c r="B3545" s="36" t="str">
        <f>VLOOKUP(AllData[[#This Row],[Order]],MM[],3,FALSE)</f>
        <v>V5757341200600</v>
      </c>
      <c r="C3545" s="36">
        <f>VLOOKUP(AllData[[#This Row],[Order]],MM[],2,FALSE)</f>
        <v>246</v>
      </c>
      <c r="D3545" s="36" t="s">
        <v>75</v>
      </c>
      <c r="E3545" s="36" t="s">
        <v>61</v>
      </c>
      <c r="F3545" s="36" t="s">
        <v>63</v>
      </c>
      <c r="G3545" s="36" t="s">
        <v>76</v>
      </c>
      <c r="H3545" s="36">
        <v>124.99</v>
      </c>
      <c r="I3545" s="36">
        <v>500</v>
      </c>
    </row>
    <row r="3546" spans="1:9" x14ac:dyDescent="0.35">
      <c r="A3546" s="36">
        <v>1555582</v>
      </c>
      <c r="B3546" s="36" t="str">
        <f>VLOOKUP(AllData[[#This Row],[Order]],MM[],3,FALSE)</f>
        <v>V5757341200600</v>
      </c>
      <c r="C3546" s="36">
        <f>VLOOKUP(AllData[[#This Row],[Order]],MM[],2,FALSE)</f>
        <v>246</v>
      </c>
      <c r="D3546" s="36" t="s">
        <v>78</v>
      </c>
      <c r="E3546" s="36" t="s">
        <v>69</v>
      </c>
      <c r="F3546" s="36" t="s">
        <v>70</v>
      </c>
      <c r="G3546" s="36" t="s">
        <v>79</v>
      </c>
      <c r="H3546" s="36">
        <v>20</v>
      </c>
      <c r="I3546" s="36">
        <v>20</v>
      </c>
    </row>
    <row r="3547" spans="1:9" x14ac:dyDescent="0.35">
      <c r="A3547" s="36">
        <v>1555582</v>
      </c>
      <c r="B3547" s="36" t="str">
        <f>VLOOKUP(AllData[[#This Row],[Order]],MM[],3,FALSE)</f>
        <v>V5757341200600</v>
      </c>
      <c r="C3547" s="36">
        <f>VLOOKUP(AllData[[#This Row],[Order]],MM[],2,FALSE)</f>
        <v>246</v>
      </c>
      <c r="D3547" s="36" t="s">
        <v>80</v>
      </c>
      <c r="E3547" s="36" t="s">
        <v>69</v>
      </c>
      <c r="F3547" s="36" t="s">
        <v>70</v>
      </c>
      <c r="G3547" s="36" t="s">
        <v>81</v>
      </c>
      <c r="H3547" s="36">
        <v>20</v>
      </c>
      <c r="I3547" s="36">
        <v>20</v>
      </c>
    </row>
    <row r="3548" spans="1:9" x14ac:dyDescent="0.35">
      <c r="A3548" s="36">
        <v>1555582</v>
      </c>
      <c r="B3548" s="36" t="str">
        <f>VLOOKUP(AllData[[#This Row],[Order]],MM[],3,FALSE)</f>
        <v>V5757341200600</v>
      </c>
      <c r="C3548" s="36">
        <f>VLOOKUP(AllData[[#This Row],[Order]],MM[],2,FALSE)</f>
        <v>246</v>
      </c>
      <c r="D3548" s="36" t="s">
        <v>82</v>
      </c>
      <c r="E3548" s="36" t="s">
        <v>83</v>
      </c>
      <c r="F3548" s="36" t="s">
        <v>84</v>
      </c>
      <c r="G3548" s="36" t="s">
        <v>84</v>
      </c>
      <c r="H3548" s="36">
        <v>274.44</v>
      </c>
      <c r="I3548" s="36">
        <v>450</v>
      </c>
    </row>
    <row r="3549" spans="1:9" x14ac:dyDescent="0.35">
      <c r="A3549" s="36">
        <v>1555582</v>
      </c>
      <c r="B3549" s="36" t="str">
        <f>VLOOKUP(AllData[[#This Row],[Order]],MM[],3,FALSE)</f>
        <v>V5757341200600</v>
      </c>
      <c r="C3549" s="36">
        <f>VLOOKUP(AllData[[#This Row],[Order]],MM[],2,FALSE)</f>
        <v>246</v>
      </c>
      <c r="D3549" s="36" t="s">
        <v>85</v>
      </c>
      <c r="E3549" s="36" t="s">
        <v>86</v>
      </c>
      <c r="F3549" s="36" t="s">
        <v>87</v>
      </c>
      <c r="G3549" s="36" t="s">
        <v>87</v>
      </c>
      <c r="H3549" s="36">
        <v>20</v>
      </c>
      <c r="I3549" s="36">
        <v>20</v>
      </c>
    </row>
    <row r="3550" spans="1:9" x14ac:dyDescent="0.35">
      <c r="A3550" s="36">
        <v>1555582</v>
      </c>
      <c r="B3550" s="36" t="str">
        <f>VLOOKUP(AllData[[#This Row],[Order]],MM[],3,FALSE)</f>
        <v>V5757341200600</v>
      </c>
      <c r="C3550" s="36">
        <f>VLOOKUP(AllData[[#This Row],[Order]],MM[],2,FALSE)</f>
        <v>246</v>
      </c>
      <c r="D3550" s="36" t="s">
        <v>88</v>
      </c>
      <c r="E3550" s="36" t="s">
        <v>89</v>
      </c>
      <c r="F3550" s="36" t="s">
        <v>91</v>
      </c>
      <c r="G3550" s="36" t="s">
        <v>92</v>
      </c>
      <c r="H3550" s="36"/>
      <c r="I3550" s="36">
        <v>0</v>
      </c>
    </row>
    <row r="3551" spans="1:9" x14ac:dyDescent="0.35">
      <c r="A3551" s="36">
        <v>1555582</v>
      </c>
      <c r="B3551" s="36" t="str">
        <f>VLOOKUP(AllData[[#This Row],[Order]],MM[],3,FALSE)</f>
        <v>V5757341200600</v>
      </c>
      <c r="C3551" s="36">
        <f>VLOOKUP(AllData[[#This Row],[Order]],MM[],2,FALSE)</f>
        <v>246</v>
      </c>
      <c r="D3551" s="36" t="s">
        <v>95</v>
      </c>
      <c r="E3551" s="36" t="s">
        <v>61</v>
      </c>
      <c r="F3551" s="36" t="s">
        <v>63</v>
      </c>
      <c r="G3551" s="36" t="s">
        <v>96</v>
      </c>
      <c r="H3551" s="36">
        <v>66.06</v>
      </c>
      <c r="I3551" s="36">
        <v>40</v>
      </c>
    </row>
    <row r="3552" spans="1:9" x14ac:dyDescent="0.35">
      <c r="A3552" s="36">
        <v>1555582</v>
      </c>
      <c r="B3552" s="36" t="str">
        <f>VLOOKUP(AllData[[#This Row],[Order]],MM[],3,FALSE)</f>
        <v>V5757341200600</v>
      </c>
      <c r="C3552" s="36">
        <f>VLOOKUP(AllData[[#This Row],[Order]],MM[],2,FALSE)</f>
        <v>246</v>
      </c>
      <c r="D3552" s="36" t="s">
        <v>97</v>
      </c>
      <c r="E3552" s="36" t="s">
        <v>69</v>
      </c>
      <c r="F3552" s="36" t="s">
        <v>70</v>
      </c>
      <c r="G3552" s="36" t="s">
        <v>98</v>
      </c>
      <c r="H3552" s="36">
        <v>20</v>
      </c>
      <c r="I3552" s="36">
        <v>20</v>
      </c>
    </row>
    <row r="3553" spans="1:9" x14ac:dyDescent="0.35">
      <c r="A3553" s="36">
        <v>1555582</v>
      </c>
      <c r="B3553" s="36" t="str">
        <f>VLOOKUP(AllData[[#This Row],[Order]],MM[],3,FALSE)</f>
        <v>V5757341200600</v>
      </c>
      <c r="C3553" s="36">
        <f>VLOOKUP(AllData[[#This Row],[Order]],MM[],2,FALSE)</f>
        <v>246</v>
      </c>
      <c r="D3553" s="36" t="s">
        <v>99</v>
      </c>
      <c r="E3553" s="36" t="s">
        <v>69</v>
      </c>
      <c r="F3553" s="36" t="s">
        <v>70</v>
      </c>
      <c r="G3553" s="36" t="s">
        <v>100</v>
      </c>
      <c r="H3553" s="36">
        <v>50</v>
      </c>
      <c r="I3553" s="36">
        <v>50</v>
      </c>
    </row>
    <row r="3554" spans="1:9" x14ac:dyDescent="0.35">
      <c r="A3554" s="36">
        <v>1555582</v>
      </c>
      <c r="B3554" s="36" t="str">
        <f>VLOOKUP(AllData[[#This Row],[Order]],MM[],3,FALSE)</f>
        <v>V5757341200600</v>
      </c>
      <c r="C3554" s="36">
        <f>VLOOKUP(AllData[[#This Row],[Order]],MM[],2,FALSE)</f>
        <v>246</v>
      </c>
      <c r="D3554" s="36" t="s">
        <v>101</v>
      </c>
      <c r="E3554" s="36" t="s">
        <v>102</v>
      </c>
      <c r="F3554" s="36" t="s">
        <v>100</v>
      </c>
      <c r="G3554" s="36" t="s">
        <v>103</v>
      </c>
      <c r="H3554" s="36">
        <v>10</v>
      </c>
      <c r="I3554" s="36">
        <v>10</v>
      </c>
    </row>
    <row r="3555" spans="1:9" x14ac:dyDescent="0.35">
      <c r="A3555" s="36">
        <v>1555582</v>
      </c>
      <c r="B3555" s="36" t="str">
        <f>VLOOKUP(AllData[[#This Row],[Order]],MM[],3,FALSE)</f>
        <v>V5757341200600</v>
      </c>
      <c r="C3555" s="36">
        <f>VLOOKUP(AllData[[#This Row],[Order]],MM[],2,FALSE)</f>
        <v>246</v>
      </c>
      <c r="D3555" s="36" t="s">
        <v>104</v>
      </c>
      <c r="E3555" s="36" t="s">
        <v>102</v>
      </c>
      <c r="F3555" s="36" t="s">
        <v>100</v>
      </c>
      <c r="G3555" s="36" t="s">
        <v>106</v>
      </c>
      <c r="H3555" s="36">
        <v>10</v>
      </c>
      <c r="I3555" s="36">
        <v>10</v>
      </c>
    </row>
    <row r="3556" spans="1:9" x14ac:dyDescent="0.35">
      <c r="A3556" s="36">
        <v>1555582</v>
      </c>
      <c r="B3556" s="36" t="str">
        <f>VLOOKUP(AllData[[#This Row],[Order]],MM[],3,FALSE)</f>
        <v>V5757341200600</v>
      </c>
      <c r="C3556" s="36">
        <f>VLOOKUP(AllData[[#This Row],[Order]],MM[],2,FALSE)</f>
        <v>246</v>
      </c>
      <c r="D3556" s="36" t="s">
        <v>60</v>
      </c>
      <c r="E3556" s="36" t="s">
        <v>61</v>
      </c>
      <c r="F3556" s="36" t="s">
        <v>63</v>
      </c>
      <c r="G3556" s="36" t="s">
        <v>108</v>
      </c>
      <c r="H3556" s="36">
        <v>1222.4399999999998</v>
      </c>
      <c r="I3556" s="36">
        <v>1</v>
      </c>
    </row>
    <row r="3557" spans="1:9" x14ac:dyDescent="0.35">
      <c r="A3557" s="36">
        <v>1555582</v>
      </c>
      <c r="B3557" s="36" t="str">
        <f>VLOOKUP(AllData[[#This Row],[Order]],MM[],3,FALSE)</f>
        <v>V5757341200600</v>
      </c>
      <c r="C3557" s="36">
        <f>VLOOKUP(AllData[[#This Row],[Order]],MM[],2,FALSE)</f>
        <v>246</v>
      </c>
      <c r="D3557" s="36" t="s">
        <v>82</v>
      </c>
      <c r="E3557" s="36" t="s">
        <v>83</v>
      </c>
      <c r="F3557" s="36" t="s">
        <v>84</v>
      </c>
      <c r="G3557" s="36" t="s">
        <v>110</v>
      </c>
      <c r="H3557" s="36"/>
      <c r="I3557" s="36">
        <v>5</v>
      </c>
    </row>
    <row r="3558" spans="1:9" x14ac:dyDescent="0.35">
      <c r="A3558" s="36">
        <v>1555583</v>
      </c>
      <c r="B3558" s="36" t="str">
        <f>VLOOKUP(AllData[[#This Row],[Order]],MM[],3,FALSE)</f>
        <v>V5757301200200R</v>
      </c>
      <c r="C3558" s="36">
        <f>VLOOKUP(AllData[[#This Row],[Order]],MM[],2,FALSE)</f>
        <v>247</v>
      </c>
      <c r="D3558" s="36" t="s">
        <v>60</v>
      </c>
      <c r="E3558" s="36" t="s">
        <v>61</v>
      </c>
      <c r="F3558" s="36" t="s">
        <v>63</v>
      </c>
      <c r="G3558" s="36" t="s">
        <v>64</v>
      </c>
      <c r="H3558" s="36">
        <v>9.0670000000000002</v>
      </c>
      <c r="I3558" s="36">
        <v>20</v>
      </c>
    </row>
    <row r="3559" spans="1:9" x14ac:dyDescent="0.35">
      <c r="A3559" s="36">
        <v>1555583</v>
      </c>
      <c r="B3559" s="36" t="str">
        <f>VLOOKUP(AllData[[#This Row],[Order]],MM[],3,FALSE)</f>
        <v>V5757301200200R</v>
      </c>
      <c r="C3559" s="36">
        <f>VLOOKUP(AllData[[#This Row],[Order]],MM[],2,FALSE)</f>
        <v>247</v>
      </c>
      <c r="D3559" s="36" t="s">
        <v>68</v>
      </c>
      <c r="E3559" s="36" t="s">
        <v>69</v>
      </c>
      <c r="F3559" s="36" t="s">
        <v>70</v>
      </c>
      <c r="G3559" s="36" t="s">
        <v>71</v>
      </c>
      <c r="H3559" s="36">
        <v>30</v>
      </c>
      <c r="I3559" s="36">
        <v>30</v>
      </c>
    </row>
    <row r="3560" spans="1:9" x14ac:dyDescent="0.35">
      <c r="A3560" s="36">
        <v>1555583</v>
      </c>
      <c r="B3560" s="36" t="str">
        <f>VLOOKUP(AllData[[#This Row],[Order]],MM[],3,FALSE)</f>
        <v>V5757301200200R</v>
      </c>
      <c r="C3560" s="36">
        <f>VLOOKUP(AllData[[#This Row],[Order]],MM[],2,FALSE)</f>
        <v>247</v>
      </c>
      <c r="D3560" s="36" t="s">
        <v>73</v>
      </c>
      <c r="E3560" s="36" t="s">
        <v>61</v>
      </c>
      <c r="F3560" s="36" t="s">
        <v>63</v>
      </c>
      <c r="G3560" s="36" t="s">
        <v>74</v>
      </c>
      <c r="H3560" s="36">
        <v>145.62</v>
      </c>
      <c r="I3560" s="36">
        <v>200</v>
      </c>
    </row>
    <row r="3561" spans="1:9" x14ac:dyDescent="0.35">
      <c r="A3561" s="36">
        <v>1555583</v>
      </c>
      <c r="B3561" s="36" t="str">
        <f>VLOOKUP(AllData[[#This Row],[Order]],MM[],3,FALSE)</f>
        <v>V5757301200200R</v>
      </c>
      <c r="C3561" s="36">
        <f>VLOOKUP(AllData[[#This Row],[Order]],MM[],2,FALSE)</f>
        <v>247</v>
      </c>
      <c r="D3561" s="36" t="s">
        <v>75</v>
      </c>
      <c r="E3561" s="36" t="s">
        <v>61</v>
      </c>
      <c r="F3561" s="36" t="s">
        <v>63</v>
      </c>
      <c r="G3561" s="36" t="s">
        <v>76</v>
      </c>
      <c r="H3561" s="36">
        <v>1062.383</v>
      </c>
      <c r="I3561" s="36">
        <v>500</v>
      </c>
    </row>
    <row r="3562" spans="1:9" x14ac:dyDescent="0.35">
      <c r="A3562" s="36">
        <v>1555583</v>
      </c>
      <c r="B3562" s="36" t="str">
        <f>VLOOKUP(AllData[[#This Row],[Order]],MM[],3,FALSE)</f>
        <v>V5757301200200R</v>
      </c>
      <c r="C3562" s="36">
        <f>VLOOKUP(AllData[[#This Row],[Order]],MM[],2,FALSE)</f>
        <v>247</v>
      </c>
      <c r="D3562" s="36" t="s">
        <v>78</v>
      </c>
      <c r="E3562" s="36" t="s">
        <v>69</v>
      </c>
      <c r="F3562" s="36" t="s">
        <v>70</v>
      </c>
      <c r="G3562" s="36" t="s">
        <v>79</v>
      </c>
      <c r="H3562" s="36">
        <v>20</v>
      </c>
      <c r="I3562" s="36">
        <v>20</v>
      </c>
    </row>
    <row r="3563" spans="1:9" x14ac:dyDescent="0.35">
      <c r="A3563" s="36">
        <v>1555583</v>
      </c>
      <c r="B3563" s="36" t="str">
        <f>VLOOKUP(AllData[[#This Row],[Order]],MM[],3,FALSE)</f>
        <v>V5757301200200R</v>
      </c>
      <c r="C3563" s="36">
        <f>VLOOKUP(AllData[[#This Row],[Order]],MM[],2,FALSE)</f>
        <v>247</v>
      </c>
      <c r="D3563" s="36" t="s">
        <v>80</v>
      </c>
      <c r="E3563" s="36" t="s">
        <v>69</v>
      </c>
      <c r="F3563" s="36" t="s">
        <v>70</v>
      </c>
      <c r="G3563" s="36" t="s">
        <v>81</v>
      </c>
      <c r="H3563" s="36">
        <v>20</v>
      </c>
      <c r="I3563" s="36">
        <v>20</v>
      </c>
    </row>
    <row r="3564" spans="1:9" x14ac:dyDescent="0.35">
      <c r="A3564" s="36">
        <v>1555583</v>
      </c>
      <c r="B3564" s="36" t="str">
        <f>VLOOKUP(AllData[[#This Row],[Order]],MM[],3,FALSE)</f>
        <v>V5757301200200R</v>
      </c>
      <c r="C3564" s="36">
        <f>VLOOKUP(AllData[[#This Row],[Order]],MM[],2,FALSE)</f>
        <v>247</v>
      </c>
      <c r="D3564" s="36" t="s">
        <v>82</v>
      </c>
      <c r="E3564" s="36" t="s">
        <v>83</v>
      </c>
      <c r="F3564" s="36" t="s">
        <v>84</v>
      </c>
      <c r="G3564" s="36" t="s">
        <v>84</v>
      </c>
      <c r="H3564" s="36">
        <v>372.12</v>
      </c>
      <c r="I3564" s="36">
        <v>450</v>
      </c>
    </row>
    <row r="3565" spans="1:9" x14ac:dyDescent="0.35">
      <c r="A3565" s="36">
        <v>1555583</v>
      </c>
      <c r="B3565" s="36" t="str">
        <f>VLOOKUP(AllData[[#This Row],[Order]],MM[],3,FALSE)</f>
        <v>V5757301200200R</v>
      </c>
      <c r="C3565" s="36">
        <f>VLOOKUP(AllData[[#This Row],[Order]],MM[],2,FALSE)</f>
        <v>247</v>
      </c>
      <c r="D3565" s="36" t="s">
        <v>85</v>
      </c>
      <c r="E3565" s="36" t="s">
        <v>86</v>
      </c>
      <c r="F3565" s="36" t="s">
        <v>87</v>
      </c>
      <c r="G3565" s="36" t="s">
        <v>87</v>
      </c>
      <c r="H3565" s="36">
        <v>20</v>
      </c>
      <c r="I3565" s="36">
        <v>20</v>
      </c>
    </row>
    <row r="3566" spans="1:9" x14ac:dyDescent="0.35">
      <c r="A3566" s="36">
        <v>1555583</v>
      </c>
      <c r="B3566" s="36" t="str">
        <f>VLOOKUP(AllData[[#This Row],[Order]],MM[],3,FALSE)</f>
        <v>V5757301200200R</v>
      </c>
      <c r="C3566" s="36">
        <f>VLOOKUP(AllData[[#This Row],[Order]],MM[],2,FALSE)</f>
        <v>247</v>
      </c>
      <c r="D3566" s="36" t="s">
        <v>88</v>
      </c>
      <c r="E3566" s="36" t="s">
        <v>89</v>
      </c>
      <c r="F3566" s="36" t="s">
        <v>91</v>
      </c>
      <c r="G3566" s="36" t="s">
        <v>92</v>
      </c>
      <c r="H3566" s="36"/>
      <c r="I3566" s="36">
        <v>0</v>
      </c>
    </row>
    <row r="3567" spans="1:9" x14ac:dyDescent="0.35">
      <c r="A3567" s="36">
        <v>1555583</v>
      </c>
      <c r="B3567" s="36" t="str">
        <f>VLOOKUP(AllData[[#This Row],[Order]],MM[],3,FALSE)</f>
        <v>V5757301200200R</v>
      </c>
      <c r="C3567" s="36">
        <f>VLOOKUP(AllData[[#This Row],[Order]],MM[],2,FALSE)</f>
        <v>247</v>
      </c>
      <c r="D3567" s="36" t="s">
        <v>95</v>
      </c>
      <c r="E3567" s="36" t="s">
        <v>61</v>
      </c>
      <c r="F3567" s="36" t="s">
        <v>63</v>
      </c>
      <c r="G3567" s="36" t="s">
        <v>96</v>
      </c>
      <c r="H3567" s="36">
        <v>185.82</v>
      </c>
      <c r="I3567" s="36">
        <v>40</v>
      </c>
    </row>
    <row r="3568" spans="1:9" x14ac:dyDescent="0.35">
      <c r="A3568" s="36">
        <v>1555583</v>
      </c>
      <c r="B3568" s="36" t="str">
        <f>VLOOKUP(AllData[[#This Row],[Order]],MM[],3,FALSE)</f>
        <v>V5757301200200R</v>
      </c>
      <c r="C3568" s="36">
        <f>VLOOKUP(AllData[[#This Row],[Order]],MM[],2,FALSE)</f>
        <v>247</v>
      </c>
      <c r="D3568" s="36" t="s">
        <v>97</v>
      </c>
      <c r="E3568" s="36" t="s">
        <v>69</v>
      </c>
      <c r="F3568" s="36" t="s">
        <v>70</v>
      </c>
      <c r="G3568" s="36" t="s">
        <v>98</v>
      </c>
      <c r="H3568" s="36">
        <v>20</v>
      </c>
      <c r="I3568" s="36">
        <v>20</v>
      </c>
    </row>
    <row r="3569" spans="1:9" x14ac:dyDescent="0.35">
      <c r="A3569" s="36">
        <v>1555583</v>
      </c>
      <c r="B3569" s="36" t="str">
        <f>VLOOKUP(AllData[[#This Row],[Order]],MM[],3,FALSE)</f>
        <v>V5757301200200R</v>
      </c>
      <c r="C3569" s="36">
        <f>VLOOKUP(AllData[[#This Row],[Order]],MM[],2,FALSE)</f>
        <v>247</v>
      </c>
      <c r="D3569" s="36" t="s">
        <v>99</v>
      </c>
      <c r="E3569" s="36" t="s">
        <v>69</v>
      </c>
      <c r="F3569" s="36" t="s">
        <v>70</v>
      </c>
      <c r="G3569" s="36" t="s">
        <v>100</v>
      </c>
      <c r="H3569" s="36">
        <v>50</v>
      </c>
      <c r="I3569" s="36">
        <v>50</v>
      </c>
    </row>
    <row r="3570" spans="1:9" x14ac:dyDescent="0.35">
      <c r="A3570" s="36">
        <v>1555583</v>
      </c>
      <c r="B3570" s="36" t="str">
        <f>VLOOKUP(AllData[[#This Row],[Order]],MM[],3,FALSE)</f>
        <v>V5757301200200R</v>
      </c>
      <c r="C3570" s="36">
        <f>VLOOKUP(AllData[[#This Row],[Order]],MM[],2,FALSE)</f>
        <v>247</v>
      </c>
      <c r="D3570" s="36" t="s">
        <v>101</v>
      </c>
      <c r="E3570" s="36" t="s">
        <v>102</v>
      </c>
      <c r="F3570" s="36" t="s">
        <v>100</v>
      </c>
      <c r="G3570" s="36" t="s">
        <v>103</v>
      </c>
      <c r="H3570" s="36">
        <v>10</v>
      </c>
      <c r="I3570" s="36">
        <v>10</v>
      </c>
    </row>
    <row r="3571" spans="1:9" x14ac:dyDescent="0.35">
      <c r="A3571" s="36">
        <v>1555583</v>
      </c>
      <c r="B3571" s="36" t="str">
        <f>VLOOKUP(AllData[[#This Row],[Order]],MM[],3,FALSE)</f>
        <v>V5757301200200R</v>
      </c>
      <c r="C3571" s="36">
        <f>VLOOKUP(AllData[[#This Row],[Order]],MM[],2,FALSE)</f>
        <v>247</v>
      </c>
      <c r="D3571" s="36" t="s">
        <v>104</v>
      </c>
      <c r="E3571" s="36" t="s">
        <v>102</v>
      </c>
      <c r="F3571" s="36" t="s">
        <v>100</v>
      </c>
      <c r="G3571" s="36" t="s">
        <v>106</v>
      </c>
      <c r="H3571" s="36">
        <v>10</v>
      </c>
      <c r="I3571" s="36">
        <v>10</v>
      </c>
    </row>
    <row r="3572" spans="1:9" x14ac:dyDescent="0.35">
      <c r="A3572" s="36">
        <v>1555583</v>
      </c>
      <c r="B3572" s="36" t="str">
        <f>VLOOKUP(AllData[[#This Row],[Order]],MM[],3,FALSE)</f>
        <v>V5757301200200R</v>
      </c>
      <c r="C3572" s="36">
        <f>VLOOKUP(AllData[[#This Row],[Order]],MM[],2,FALSE)</f>
        <v>247</v>
      </c>
      <c r="D3572" s="36" t="s">
        <v>60</v>
      </c>
      <c r="E3572" s="36" t="s">
        <v>61</v>
      </c>
      <c r="F3572" s="36" t="s">
        <v>63</v>
      </c>
      <c r="G3572" s="36" t="s">
        <v>108</v>
      </c>
      <c r="H3572" s="36">
        <v>151.56</v>
      </c>
      <c r="I3572" s="36">
        <v>1</v>
      </c>
    </row>
    <row r="3573" spans="1:9" x14ac:dyDescent="0.35">
      <c r="A3573" s="36">
        <v>1555583</v>
      </c>
      <c r="B3573" s="36" t="str">
        <f>VLOOKUP(AllData[[#This Row],[Order]],MM[],3,FALSE)</f>
        <v>V5757301200200R</v>
      </c>
      <c r="C3573" s="36">
        <f>VLOOKUP(AllData[[#This Row],[Order]],MM[],2,FALSE)</f>
        <v>247</v>
      </c>
      <c r="D3573" s="36" t="s">
        <v>82</v>
      </c>
      <c r="E3573" s="36" t="s">
        <v>83</v>
      </c>
      <c r="F3573" s="36" t="s">
        <v>84</v>
      </c>
      <c r="G3573" s="36" t="s">
        <v>110</v>
      </c>
      <c r="H3573" s="36"/>
      <c r="I3573" s="36">
        <v>5</v>
      </c>
    </row>
    <row r="3574" spans="1:9" x14ac:dyDescent="0.35">
      <c r="A3574" s="36">
        <v>1555584</v>
      </c>
      <c r="B3574" s="36" t="str">
        <f>VLOOKUP(AllData[[#This Row],[Order]],MM[],3,FALSE)</f>
        <v>V5757321200400</v>
      </c>
      <c r="C3574" s="36">
        <f>VLOOKUP(AllData[[#This Row],[Order]],MM[],2,FALSE)</f>
        <v>247</v>
      </c>
      <c r="D3574" s="36" t="s">
        <v>60</v>
      </c>
      <c r="E3574" s="36" t="s">
        <v>61</v>
      </c>
      <c r="F3574" s="36" t="s">
        <v>63</v>
      </c>
      <c r="G3574" s="36" t="s">
        <v>64</v>
      </c>
      <c r="H3574" s="36">
        <v>17.216999999999999</v>
      </c>
      <c r="I3574" s="36">
        <v>20</v>
      </c>
    </row>
    <row r="3575" spans="1:9" x14ac:dyDescent="0.35">
      <c r="A3575" s="36">
        <v>1555584</v>
      </c>
      <c r="B3575" s="36" t="str">
        <f>VLOOKUP(AllData[[#This Row],[Order]],MM[],3,FALSE)</f>
        <v>V5757321200400</v>
      </c>
      <c r="C3575" s="36">
        <f>VLOOKUP(AllData[[#This Row],[Order]],MM[],2,FALSE)</f>
        <v>247</v>
      </c>
      <c r="D3575" s="36" t="s">
        <v>68</v>
      </c>
      <c r="E3575" s="36" t="s">
        <v>69</v>
      </c>
      <c r="F3575" s="36" t="s">
        <v>70</v>
      </c>
      <c r="G3575" s="36" t="s">
        <v>71</v>
      </c>
      <c r="H3575" s="36">
        <v>30</v>
      </c>
      <c r="I3575" s="36">
        <v>30</v>
      </c>
    </row>
    <row r="3576" spans="1:9" x14ac:dyDescent="0.35">
      <c r="A3576" s="36">
        <v>1555584</v>
      </c>
      <c r="B3576" s="36" t="str">
        <f>VLOOKUP(AllData[[#This Row],[Order]],MM[],3,FALSE)</f>
        <v>V5757321200400</v>
      </c>
      <c r="C3576" s="36">
        <f>VLOOKUP(AllData[[#This Row],[Order]],MM[],2,FALSE)</f>
        <v>247</v>
      </c>
      <c r="D3576" s="36" t="s">
        <v>73</v>
      </c>
      <c r="E3576" s="36" t="s">
        <v>61</v>
      </c>
      <c r="F3576" s="36" t="s">
        <v>63</v>
      </c>
      <c r="G3576" s="36" t="s">
        <v>74</v>
      </c>
      <c r="H3576" s="36">
        <v>203.33999999999997</v>
      </c>
      <c r="I3576" s="36">
        <v>200</v>
      </c>
    </row>
    <row r="3577" spans="1:9" x14ac:dyDescent="0.35">
      <c r="A3577" s="36">
        <v>1555584</v>
      </c>
      <c r="B3577" s="36" t="str">
        <f>VLOOKUP(AllData[[#This Row],[Order]],MM[],3,FALSE)</f>
        <v>V5757321200400</v>
      </c>
      <c r="C3577" s="36">
        <f>VLOOKUP(AllData[[#This Row],[Order]],MM[],2,FALSE)</f>
        <v>247</v>
      </c>
      <c r="D3577" s="36" t="s">
        <v>75</v>
      </c>
      <c r="E3577" s="36" t="s">
        <v>61</v>
      </c>
      <c r="F3577" s="36" t="s">
        <v>63</v>
      </c>
      <c r="G3577" s="36" t="s">
        <v>76</v>
      </c>
      <c r="H3577" s="36">
        <v>926.21</v>
      </c>
      <c r="I3577" s="36">
        <v>500</v>
      </c>
    </row>
    <row r="3578" spans="1:9" x14ac:dyDescent="0.35">
      <c r="A3578" s="36">
        <v>1555584</v>
      </c>
      <c r="B3578" s="36" t="str">
        <f>VLOOKUP(AllData[[#This Row],[Order]],MM[],3,FALSE)</f>
        <v>V5757321200400</v>
      </c>
      <c r="C3578" s="36">
        <f>VLOOKUP(AllData[[#This Row],[Order]],MM[],2,FALSE)</f>
        <v>247</v>
      </c>
      <c r="D3578" s="36" t="s">
        <v>78</v>
      </c>
      <c r="E3578" s="36" t="s">
        <v>69</v>
      </c>
      <c r="F3578" s="36" t="s">
        <v>70</v>
      </c>
      <c r="G3578" s="36" t="s">
        <v>79</v>
      </c>
      <c r="H3578" s="36">
        <v>20</v>
      </c>
      <c r="I3578" s="36">
        <v>20</v>
      </c>
    </row>
    <row r="3579" spans="1:9" x14ac:dyDescent="0.35">
      <c r="A3579" s="36">
        <v>1555584</v>
      </c>
      <c r="B3579" s="36" t="str">
        <f>VLOOKUP(AllData[[#This Row],[Order]],MM[],3,FALSE)</f>
        <v>V5757321200400</v>
      </c>
      <c r="C3579" s="36">
        <f>VLOOKUP(AllData[[#This Row],[Order]],MM[],2,FALSE)</f>
        <v>247</v>
      </c>
      <c r="D3579" s="36" t="s">
        <v>80</v>
      </c>
      <c r="E3579" s="36" t="s">
        <v>69</v>
      </c>
      <c r="F3579" s="36" t="s">
        <v>70</v>
      </c>
      <c r="G3579" s="36" t="s">
        <v>81</v>
      </c>
      <c r="H3579" s="36">
        <v>20</v>
      </c>
      <c r="I3579" s="36">
        <v>20</v>
      </c>
    </row>
    <row r="3580" spans="1:9" x14ac:dyDescent="0.35">
      <c r="A3580" s="36">
        <v>1555584</v>
      </c>
      <c r="B3580" s="36" t="str">
        <f>VLOOKUP(AllData[[#This Row],[Order]],MM[],3,FALSE)</f>
        <v>V5757321200400</v>
      </c>
      <c r="C3580" s="36">
        <f>VLOOKUP(AllData[[#This Row],[Order]],MM[],2,FALSE)</f>
        <v>247</v>
      </c>
      <c r="D3580" s="36" t="s">
        <v>82</v>
      </c>
      <c r="E3580" s="36" t="s">
        <v>83</v>
      </c>
      <c r="F3580" s="36" t="s">
        <v>84</v>
      </c>
      <c r="G3580" s="36" t="s">
        <v>84</v>
      </c>
      <c r="H3580" s="36">
        <v>503.34</v>
      </c>
      <c r="I3580" s="36">
        <v>450</v>
      </c>
    </row>
    <row r="3581" spans="1:9" x14ac:dyDescent="0.35">
      <c r="A3581" s="36">
        <v>1555584</v>
      </c>
      <c r="B3581" s="36" t="str">
        <f>VLOOKUP(AllData[[#This Row],[Order]],MM[],3,FALSE)</f>
        <v>V5757321200400</v>
      </c>
      <c r="C3581" s="36">
        <f>VLOOKUP(AllData[[#This Row],[Order]],MM[],2,FALSE)</f>
        <v>247</v>
      </c>
      <c r="D3581" s="36" t="s">
        <v>85</v>
      </c>
      <c r="E3581" s="36" t="s">
        <v>86</v>
      </c>
      <c r="F3581" s="36" t="s">
        <v>87</v>
      </c>
      <c r="G3581" s="36" t="s">
        <v>87</v>
      </c>
      <c r="H3581" s="36">
        <v>20</v>
      </c>
      <c r="I3581" s="36">
        <v>20</v>
      </c>
    </row>
    <row r="3582" spans="1:9" x14ac:dyDescent="0.35">
      <c r="A3582" s="36">
        <v>1555584</v>
      </c>
      <c r="B3582" s="36" t="str">
        <f>VLOOKUP(AllData[[#This Row],[Order]],MM[],3,FALSE)</f>
        <v>V5757321200400</v>
      </c>
      <c r="C3582" s="36">
        <f>VLOOKUP(AllData[[#This Row],[Order]],MM[],2,FALSE)</f>
        <v>247</v>
      </c>
      <c r="D3582" s="36" t="s">
        <v>88</v>
      </c>
      <c r="E3582" s="36" t="s">
        <v>89</v>
      </c>
      <c r="F3582" s="36" t="s">
        <v>91</v>
      </c>
      <c r="G3582" s="36" t="s">
        <v>92</v>
      </c>
      <c r="H3582" s="36"/>
      <c r="I3582" s="36">
        <v>0</v>
      </c>
    </row>
    <row r="3583" spans="1:9" x14ac:dyDescent="0.35">
      <c r="A3583" s="36">
        <v>1555584</v>
      </c>
      <c r="B3583" s="36" t="str">
        <f>VLOOKUP(AllData[[#This Row],[Order]],MM[],3,FALSE)</f>
        <v>V5757321200400</v>
      </c>
      <c r="C3583" s="36">
        <f>VLOOKUP(AllData[[#This Row],[Order]],MM[],2,FALSE)</f>
        <v>247</v>
      </c>
      <c r="D3583" s="36" t="s">
        <v>95</v>
      </c>
      <c r="E3583" s="36" t="s">
        <v>61</v>
      </c>
      <c r="F3583" s="36" t="s">
        <v>63</v>
      </c>
      <c r="G3583" s="36" t="s">
        <v>96</v>
      </c>
      <c r="H3583" s="36">
        <v>7.8170000000000002</v>
      </c>
      <c r="I3583" s="36">
        <v>40</v>
      </c>
    </row>
    <row r="3584" spans="1:9" x14ac:dyDescent="0.35">
      <c r="A3584" s="36">
        <v>1555584</v>
      </c>
      <c r="B3584" s="36" t="str">
        <f>VLOOKUP(AllData[[#This Row],[Order]],MM[],3,FALSE)</f>
        <v>V5757321200400</v>
      </c>
      <c r="C3584" s="36">
        <f>VLOOKUP(AllData[[#This Row],[Order]],MM[],2,FALSE)</f>
        <v>247</v>
      </c>
      <c r="D3584" s="36" t="s">
        <v>97</v>
      </c>
      <c r="E3584" s="36" t="s">
        <v>69</v>
      </c>
      <c r="F3584" s="36" t="s">
        <v>70</v>
      </c>
      <c r="G3584" s="36" t="s">
        <v>98</v>
      </c>
      <c r="H3584" s="36">
        <v>20</v>
      </c>
      <c r="I3584" s="36">
        <v>20</v>
      </c>
    </row>
    <row r="3585" spans="1:9" x14ac:dyDescent="0.35">
      <c r="A3585" s="36">
        <v>1555584</v>
      </c>
      <c r="B3585" s="36" t="str">
        <f>VLOOKUP(AllData[[#This Row],[Order]],MM[],3,FALSE)</f>
        <v>V5757321200400</v>
      </c>
      <c r="C3585" s="36">
        <f>VLOOKUP(AllData[[#This Row],[Order]],MM[],2,FALSE)</f>
        <v>247</v>
      </c>
      <c r="D3585" s="36" t="s">
        <v>99</v>
      </c>
      <c r="E3585" s="36" t="s">
        <v>69</v>
      </c>
      <c r="F3585" s="36" t="s">
        <v>70</v>
      </c>
      <c r="G3585" s="36" t="s">
        <v>100</v>
      </c>
      <c r="H3585" s="36">
        <v>50</v>
      </c>
      <c r="I3585" s="36">
        <v>50</v>
      </c>
    </row>
    <row r="3586" spans="1:9" x14ac:dyDescent="0.35">
      <c r="A3586" s="36">
        <v>1555584</v>
      </c>
      <c r="B3586" s="36" t="str">
        <f>VLOOKUP(AllData[[#This Row],[Order]],MM[],3,FALSE)</f>
        <v>V5757321200400</v>
      </c>
      <c r="C3586" s="36">
        <f>VLOOKUP(AllData[[#This Row],[Order]],MM[],2,FALSE)</f>
        <v>247</v>
      </c>
      <c r="D3586" s="36" t="s">
        <v>104</v>
      </c>
      <c r="E3586" s="36" t="s">
        <v>102</v>
      </c>
      <c r="F3586" s="36" t="s">
        <v>100</v>
      </c>
      <c r="G3586" s="36" t="s">
        <v>106</v>
      </c>
      <c r="H3586" s="36">
        <v>10</v>
      </c>
      <c r="I3586" s="36">
        <v>10</v>
      </c>
    </row>
    <row r="3587" spans="1:9" x14ac:dyDescent="0.35">
      <c r="A3587" s="36">
        <v>1555584</v>
      </c>
      <c r="B3587" s="36" t="str">
        <f>VLOOKUP(AllData[[#This Row],[Order]],MM[],3,FALSE)</f>
        <v>V5757321200400</v>
      </c>
      <c r="C3587" s="36">
        <f>VLOOKUP(AllData[[#This Row],[Order]],MM[],2,FALSE)</f>
        <v>247</v>
      </c>
      <c r="D3587" s="36" t="s">
        <v>60</v>
      </c>
      <c r="E3587" s="36" t="s">
        <v>61</v>
      </c>
      <c r="F3587" s="36" t="s">
        <v>63</v>
      </c>
      <c r="G3587" s="36" t="s">
        <v>108</v>
      </c>
      <c r="H3587" s="36">
        <v>127.2</v>
      </c>
      <c r="I3587" s="36">
        <v>1</v>
      </c>
    </row>
    <row r="3588" spans="1:9" x14ac:dyDescent="0.35">
      <c r="A3588" s="36">
        <v>1555584</v>
      </c>
      <c r="B3588" s="36" t="str">
        <f>VLOOKUP(AllData[[#This Row],[Order]],MM[],3,FALSE)</f>
        <v>V5757321200400</v>
      </c>
      <c r="C3588" s="36">
        <f>VLOOKUP(AllData[[#This Row],[Order]],MM[],2,FALSE)</f>
        <v>247</v>
      </c>
      <c r="D3588" s="36" t="s">
        <v>82</v>
      </c>
      <c r="E3588" s="36" t="s">
        <v>83</v>
      </c>
      <c r="F3588" s="36" t="s">
        <v>84</v>
      </c>
      <c r="G3588" s="36" t="s">
        <v>110</v>
      </c>
      <c r="H3588" s="36"/>
      <c r="I3588" s="36">
        <v>5</v>
      </c>
    </row>
    <row r="3589" spans="1:9" x14ac:dyDescent="0.35">
      <c r="A3589" s="36">
        <v>1555585</v>
      </c>
      <c r="B3589" s="36" t="str">
        <f>VLOOKUP(AllData[[#This Row],[Order]],MM[],3,FALSE)</f>
        <v>V5757321200600</v>
      </c>
      <c r="C3589" s="36">
        <f>VLOOKUP(AllData[[#This Row],[Order]],MM[],2,FALSE)</f>
        <v>247</v>
      </c>
      <c r="D3589" s="36" t="s">
        <v>60</v>
      </c>
      <c r="E3589" s="36" t="s">
        <v>61</v>
      </c>
      <c r="F3589" s="36" t="s">
        <v>63</v>
      </c>
      <c r="G3589" s="36" t="s">
        <v>139</v>
      </c>
      <c r="H3589" s="36">
        <v>6.4329999999999998</v>
      </c>
      <c r="I3589" s="36">
        <v>20</v>
      </c>
    </row>
    <row r="3590" spans="1:9" x14ac:dyDescent="0.35">
      <c r="A3590" s="36">
        <v>1555585</v>
      </c>
      <c r="B3590" s="36" t="str">
        <f>VLOOKUP(AllData[[#This Row],[Order]],MM[],3,FALSE)</f>
        <v>V5757321200600</v>
      </c>
      <c r="C3590" s="36">
        <f>VLOOKUP(AllData[[#This Row],[Order]],MM[],2,FALSE)</f>
        <v>247</v>
      </c>
      <c r="D3590" s="36" t="s">
        <v>68</v>
      </c>
      <c r="E3590" s="36" t="s">
        <v>69</v>
      </c>
      <c r="F3590" s="36" t="s">
        <v>70</v>
      </c>
      <c r="G3590" s="36" t="s">
        <v>71</v>
      </c>
      <c r="H3590" s="36">
        <v>30</v>
      </c>
      <c r="I3590" s="36">
        <v>30</v>
      </c>
    </row>
    <row r="3591" spans="1:9" x14ac:dyDescent="0.35">
      <c r="A3591" s="36">
        <v>1555585</v>
      </c>
      <c r="B3591" s="36" t="str">
        <f>VLOOKUP(AllData[[#This Row],[Order]],MM[],3,FALSE)</f>
        <v>V5757321200600</v>
      </c>
      <c r="C3591" s="36">
        <f>VLOOKUP(AllData[[#This Row],[Order]],MM[],2,FALSE)</f>
        <v>247</v>
      </c>
      <c r="D3591" s="36" t="s">
        <v>73</v>
      </c>
      <c r="E3591" s="36" t="s">
        <v>61</v>
      </c>
      <c r="F3591" s="36" t="s">
        <v>63</v>
      </c>
      <c r="G3591" s="36" t="s">
        <v>74</v>
      </c>
      <c r="H3591" s="36">
        <v>247.38000000000002</v>
      </c>
      <c r="I3591" s="36">
        <v>200</v>
      </c>
    </row>
    <row r="3592" spans="1:9" x14ac:dyDescent="0.35">
      <c r="A3592" s="36">
        <v>1555585</v>
      </c>
      <c r="B3592" s="36" t="str">
        <f>VLOOKUP(AllData[[#This Row],[Order]],MM[],3,FALSE)</f>
        <v>V5757321200600</v>
      </c>
      <c r="C3592" s="36">
        <f>VLOOKUP(AllData[[#This Row],[Order]],MM[],2,FALSE)</f>
        <v>247</v>
      </c>
      <c r="D3592" s="36" t="s">
        <v>75</v>
      </c>
      <c r="E3592" s="36" t="s">
        <v>61</v>
      </c>
      <c r="F3592" s="36" t="s">
        <v>63</v>
      </c>
      <c r="G3592" s="36" t="s">
        <v>76</v>
      </c>
      <c r="H3592" s="36">
        <v>484.49999999999994</v>
      </c>
      <c r="I3592" s="36">
        <v>500</v>
      </c>
    </row>
    <row r="3593" spans="1:9" x14ac:dyDescent="0.35">
      <c r="A3593" s="36">
        <v>1555585</v>
      </c>
      <c r="B3593" s="36" t="str">
        <f>VLOOKUP(AllData[[#This Row],[Order]],MM[],3,FALSE)</f>
        <v>V5757321200600</v>
      </c>
      <c r="C3593" s="36">
        <f>VLOOKUP(AllData[[#This Row],[Order]],MM[],2,FALSE)</f>
        <v>247</v>
      </c>
      <c r="D3593" s="36" t="s">
        <v>78</v>
      </c>
      <c r="E3593" s="36" t="s">
        <v>69</v>
      </c>
      <c r="F3593" s="36" t="s">
        <v>70</v>
      </c>
      <c r="G3593" s="36" t="s">
        <v>79</v>
      </c>
      <c r="H3593" s="36">
        <v>20</v>
      </c>
      <c r="I3593" s="36">
        <v>20</v>
      </c>
    </row>
    <row r="3594" spans="1:9" x14ac:dyDescent="0.35">
      <c r="A3594" s="36">
        <v>1555585</v>
      </c>
      <c r="B3594" s="36" t="str">
        <f>VLOOKUP(AllData[[#This Row],[Order]],MM[],3,FALSE)</f>
        <v>V5757321200600</v>
      </c>
      <c r="C3594" s="36">
        <f>VLOOKUP(AllData[[#This Row],[Order]],MM[],2,FALSE)</f>
        <v>247</v>
      </c>
      <c r="D3594" s="36" t="s">
        <v>80</v>
      </c>
      <c r="E3594" s="36" t="s">
        <v>69</v>
      </c>
      <c r="F3594" s="36" t="s">
        <v>70</v>
      </c>
      <c r="G3594" s="36" t="s">
        <v>81</v>
      </c>
      <c r="H3594" s="36">
        <v>20</v>
      </c>
      <c r="I3594" s="36">
        <v>20</v>
      </c>
    </row>
    <row r="3595" spans="1:9" x14ac:dyDescent="0.35">
      <c r="A3595" s="36">
        <v>1555585</v>
      </c>
      <c r="B3595" s="36" t="str">
        <f>VLOOKUP(AllData[[#This Row],[Order]],MM[],3,FALSE)</f>
        <v>V5757321200600</v>
      </c>
      <c r="C3595" s="36">
        <f>VLOOKUP(AllData[[#This Row],[Order]],MM[],2,FALSE)</f>
        <v>247</v>
      </c>
      <c r="D3595" s="36" t="s">
        <v>82</v>
      </c>
      <c r="E3595" s="36" t="s">
        <v>83</v>
      </c>
      <c r="F3595" s="36" t="s">
        <v>84</v>
      </c>
      <c r="G3595" s="36" t="s">
        <v>84</v>
      </c>
      <c r="H3595" s="36">
        <v>310.2</v>
      </c>
      <c r="I3595" s="36">
        <v>450</v>
      </c>
    </row>
    <row r="3596" spans="1:9" x14ac:dyDescent="0.35">
      <c r="A3596" s="36">
        <v>1555585</v>
      </c>
      <c r="B3596" s="36" t="str">
        <f>VLOOKUP(AllData[[#This Row],[Order]],MM[],3,FALSE)</f>
        <v>V5757321200600</v>
      </c>
      <c r="C3596" s="36">
        <f>VLOOKUP(AllData[[#This Row],[Order]],MM[],2,FALSE)</f>
        <v>247</v>
      </c>
      <c r="D3596" s="36" t="s">
        <v>85</v>
      </c>
      <c r="E3596" s="36" t="s">
        <v>86</v>
      </c>
      <c r="F3596" s="36" t="s">
        <v>87</v>
      </c>
      <c r="G3596" s="36" t="s">
        <v>87</v>
      </c>
      <c r="H3596" s="36">
        <v>20</v>
      </c>
      <c r="I3596" s="36">
        <v>20</v>
      </c>
    </row>
    <row r="3597" spans="1:9" x14ac:dyDescent="0.35">
      <c r="A3597" s="36">
        <v>1555585</v>
      </c>
      <c r="B3597" s="36" t="str">
        <f>VLOOKUP(AllData[[#This Row],[Order]],MM[],3,FALSE)</f>
        <v>V5757321200600</v>
      </c>
      <c r="C3597" s="36">
        <f>VLOOKUP(AllData[[#This Row],[Order]],MM[],2,FALSE)</f>
        <v>247</v>
      </c>
      <c r="D3597" s="36" t="s">
        <v>88</v>
      </c>
      <c r="E3597" s="36" t="s">
        <v>89</v>
      </c>
      <c r="F3597" s="36" t="s">
        <v>91</v>
      </c>
      <c r="G3597" s="36" t="s">
        <v>92</v>
      </c>
      <c r="H3597" s="36"/>
      <c r="I3597" s="36">
        <v>0</v>
      </c>
    </row>
    <row r="3598" spans="1:9" x14ac:dyDescent="0.35">
      <c r="A3598" s="36">
        <v>1555585</v>
      </c>
      <c r="B3598" s="36" t="str">
        <f>VLOOKUP(AllData[[#This Row],[Order]],MM[],3,FALSE)</f>
        <v>V5757321200600</v>
      </c>
      <c r="C3598" s="36">
        <f>VLOOKUP(AllData[[#This Row],[Order]],MM[],2,FALSE)</f>
        <v>247</v>
      </c>
      <c r="D3598" s="36" t="s">
        <v>95</v>
      </c>
      <c r="E3598" s="36" t="s">
        <v>61</v>
      </c>
      <c r="F3598" s="36" t="s">
        <v>63</v>
      </c>
      <c r="G3598" s="36" t="s">
        <v>96</v>
      </c>
      <c r="H3598" s="36">
        <v>15.016999999999999</v>
      </c>
      <c r="I3598" s="36">
        <v>40</v>
      </c>
    </row>
    <row r="3599" spans="1:9" x14ac:dyDescent="0.35">
      <c r="A3599" s="36">
        <v>1555585</v>
      </c>
      <c r="B3599" s="36" t="str">
        <f>VLOOKUP(AllData[[#This Row],[Order]],MM[],3,FALSE)</f>
        <v>V5757321200600</v>
      </c>
      <c r="C3599" s="36">
        <f>VLOOKUP(AllData[[#This Row],[Order]],MM[],2,FALSE)</f>
        <v>247</v>
      </c>
      <c r="D3599" s="36" t="s">
        <v>97</v>
      </c>
      <c r="E3599" s="36" t="s">
        <v>69</v>
      </c>
      <c r="F3599" s="36" t="s">
        <v>70</v>
      </c>
      <c r="G3599" s="36" t="s">
        <v>98</v>
      </c>
      <c r="H3599" s="36">
        <v>20</v>
      </c>
      <c r="I3599" s="36">
        <v>20</v>
      </c>
    </row>
    <row r="3600" spans="1:9" x14ac:dyDescent="0.35">
      <c r="A3600" s="36">
        <v>1555585</v>
      </c>
      <c r="B3600" s="36" t="str">
        <f>VLOOKUP(AllData[[#This Row],[Order]],MM[],3,FALSE)</f>
        <v>V5757321200600</v>
      </c>
      <c r="C3600" s="36">
        <f>VLOOKUP(AllData[[#This Row],[Order]],MM[],2,FALSE)</f>
        <v>247</v>
      </c>
      <c r="D3600" s="36" t="s">
        <v>99</v>
      </c>
      <c r="E3600" s="36" t="s">
        <v>69</v>
      </c>
      <c r="F3600" s="36" t="s">
        <v>70</v>
      </c>
      <c r="G3600" s="36" t="s">
        <v>100</v>
      </c>
      <c r="H3600" s="36">
        <v>50</v>
      </c>
      <c r="I3600" s="36">
        <v>50</v>
      </c>
    </row>
    <row r="3601" spans="1:9" x14ac:dyDescent="0.35">
      <c r="A3601" s="36">
        <v>1555585</v>
      </c>
      <c r="B3601" s="36" t="str">
        <f>VLOOKUP(AllData[[#This Row],[Order]],MM[],3,FALSE)</f>
        <v>V5757321200600</v>
      </c>
      <c r="C3601" s="36">
        <f>VLOOKUP(AllData[[#This Row],[Order]],MM[],2,FALSE)</f>
        <v>247</v>
      </c>
      <c r="D3601" s="36" t="s">
        <v>101</v>
      </c>
      <c r="E3601" s="36" t="s">
        <v>102</v>
      </c>
      <c r="F3601" s="36" t="s">
        <v>100</v>
      </c>
      <c r="G3601" s="36" t="s">
        <v>103</v>
      </c>
      <c r="H3601" s="36">
        <v>10</v>
      </c>
      <c r="I3601" s="36">
        <v>10</v>
      </c>
    </row>
    <row r="3602" spans="1:9" x14ac:dyDescent="0.35">
      <c r="A3602" s="36">
        <v>1555585</v>
      </c>
      <c r="B3602" s="36" t="str">
        <f>VLOOKUP(AllData[[#This Row],[Order]],MM[],3,FALSE)</f>
        <v>V5757321200600</v>
      </c>
      <c r="C3602" s="36">
        <f>VLOOKUP(AllData[[#This Row],[Order]],MM[],2,FALSE)</f>
        <v>247</v>
      </c>
      <c r="D3602" s="36" t="s">
        <v>104</v>
      </c>
      <c r="E3602" s="36" t="s">
        <v>102</v>
      </c>
      <c r="F3602" s="36" t="s">
        <v>100</v>
      </c>
      <c r="G3602" s="36" t="s">
        <v>106</v>
      </c>
      <c r="H3602" s="36">
        <v>10</v>
      </c>
      <c r="I3602" s="36">
        <v>10</v>
      </c>
    </row>
    <row r="3603" spans="1:9" x14ac:dyDescent="0.35">
      <c r="A3603" s="36">
        <v>1555585</v>
      </c>
      <c r="B3603" s="36" t="str">
        <f>VLOOKUP(AllData[[#This Row],[Order]],MM[],3,FALSE)</f>
        <v>V5757321200600</v>
      </c>
      <c r="C3603" s="36">
        <f>VLOOKUP(AllData[[#This Row],[Order]],MM[],2,FALSE)</f>
        <v>247</v>
      </c>
      <c r="D3603" s="36" t="s">
        <v>60</v>
      </c>
      <c r="E3603" s="36" t="s">
        <v>61</v>
      </c>
      <c r="F3603" s="36" t="s">
        <v>63</v>
      </c>
      <c r="G3603" s="36" t="s">
        <v>108</v>
      </c>
      <c r="H3603" s="36">
        <v>1175.46</v>
      </c>
      <c r="I3603" s="36">
        <v>1</v>
      </c>
    </row>
    <row r="3604" spans="1:9" x14ac:dyDescent="0.35">
      <c r="A3604" s="36">
        <v>1555585</v>
      </c>
      <c r="B3604" s="36" t="str">
        <f>VLOOKUP(AllData[[#This Row],[Order]],MM[],3,FALSE)</f>
        <v>V5757321200600</v>
      </c>
      <c r="C3604" s="36">
        <f>VLOOKUP(AllData[[#This Row],[Order]],MM[],2,FALSE)</f>
        <v>247</v>
      </c>
      <c r="D3604" s="36" t="s">
        <v>82</v>
      </c>
      <c r="E3604" s="36" t="s">
        <v>83</v>
      </c>
      <c r="F3604" s="36" t="s">
        <v>84</v>
      </c>
      <c r="G3604" s="36" t="s">
        <v>110</v>
      </c>
      <c r="H3604" s="36"/>
      <c r="I3604" s="36">
        <v>5</v>
      </c>
    </row>
    <row r="3605" spans="1:9" x14ac:dyDescent="0.35">
      <c r="A3605" s="36">
        <v>1555586</v>
      </c>
      <c r="B3605" s="36" t="str">
        <f>VLOOKUP(AllData[[#This Row],[Order]],MM[],3,FALSE)</f>
        <v>V5757341200400</v>
      </c>
      <c r="C3605" s="36">
        <f>VLOOKUP(AllData[[#This Row],[Order]],MM[],2,FALSE)</f>
        <v>247</v>
      </c>
      <c r="D3605" s="36" t="s">
        <v>60</v>
      </c>
      <c r="E3605" s="36" t="s">
        <v>61</v>
      </c>
      <c r="F3605" s="36" t="s">
        <v>63</v>
      </c>
      <c r="G3605" s="36" t="s">
        <v>64</v>
      </c>
      <c r="H3605" s="36">
        <v>17.716999999999999</v>
      </c>
      <c r="I3605" s="36">
        <v>20</v>
      </c>
    </row>
    <row r="3606" spans="1:9" x14ac:dyDescent="0.35">
      <c r="A3606" s="36">
        <v>1555586</v>
      </c>
      <c r="B3606" s="36" t="str">
        <f>VLOOKUP(AllData[[#This Row],[Order]],MM[],3,FALSE)</f>
        <v>V5757341200400</v>
      </c>
      <c r="C3606" s="36">
        <f>VLOOKUP(AllData[[#This Row],[Order]],MM[],2,FALSE)</f>
        <v>247</v>
      </c>
      <c r="D3606" s="36" t="s">
        <v>68</v>
      </c>
      <c r="E3606" s="36" t="s">
        <v>69</v>
      </c>
      <c r="F3606" s="36" t="s">
        <v>70</v>
      </c>
      <c r="G3606" s="36" t="s">
        <v>71</v>
      </c>
      <c r="H3606" s="36">
        <v>30</v>
      </c>
      <c r="I3606" s="36">
        <v>30</v>
      </c>
    </row>
    <row r="3607" spans="1:9" x14ac:dyDescent="0.35">
      <c r="A3607" s="36">
        <v>1555586</v>
      </c>
      <c r="B3607" s="36" t="str">
        <f>VLOOKUP(AllData[[#This Row],[Order]],MM[],3,FALSE)</f>
        <v>V5757341200400</v>
      </c>
      <c r="C3607" s="36">
        <f>VLOOKUP(AllData[[#This Row],[Order]],MM[],2,FALSE)</f>
        <v>247</v>
      </c>
      <c r="D3607" s="36" t="s">
        <v>73</v>
      </c>
      <c r="E3607" s="36" t="s">
        <v>61</v>
      </c>
      <c r="F3607" s="36" t="s">
        <v>63</v>
      </c>
      <c r="G3607" s="36" t="s">
        <v>74</v>
      </c>
      <c r="H3607" s="36">
        <v>126.3</v>
      </c>
      <c r="I3607" s="36">
        <v>200</v>
      </c>
    </row>
    <row r="3608" spans="1:9" x14ac:dyDescent="0.35">
      <c r="A3608" s="36">
        <v>1555586</v>
      </c>
      <c r="B3608" s="36" t="str">
        <f>VLOOKUP(AllData[[#This Row],[Order]],MM[],3,FALSE)</f>
        <v>V5757341200400</v>
      </c>
      <c r="C3608" s="36">
        <f>VLOOKUP(AllData[[#This Row],[Order]],MM[],2,FALSE)</f>
        <v>247</v>
      </c>
      <c r="D3608" s="36" t="s">
        <v>75</v>
      </c>
      <c r="E3608" s="36" t="s">
        <v>61</v>
      </c>
      <c r="F3608" s="36" t="s">
        <v>63</v>
      </c>
      <c r="G3608" s="36" t="s">
        <v>76</v>
      </c>
      <c r="H3608" s="36">
        <v>1353.54</v>
      </c>
      <c r="I3608" s="36">
        <v>500</v>
      </c>
    </row>
    <row r="3609" spans="1:9" x14ac:dyDescent="0.35">
      <c r="A3609" s="36">
        <v>1555586</v>
      </c>
      <c r="B3609" s="36" t="str">
        <f>VLOOKUP(AllData[[#This Row],[Order]],MM[],3,FALSE)</f>
        <v>V5757341200400</v>
      </c>
      <c r="C3609" s="36">
        <f>VLOOKUP(AllData[[#This Row],[Order]],MM[],2,FALSE)</f>
        <v>247</v>
      </c>
      <c r="D3609" s="36" t="s">
        <v>78</v>
      </c>
      <c r="E3609" s="36" t="s">
        <v>69</v>
      </c>
      <c r="F3609" s="36" t="s">
        <v>70</v>
      </c>
      <c r="G3609" s="36" t="s">
        <v>79</v>
      </c>
      <c r="H3609" s="36">
        <v>20</v>
      </c>
      <c r="I3609" s="36">
        <v>20</v>
      </c>
    </row>
    <row r="3610" spans="1:9" x14ac:dyDescent="0.35">
      <c r="A3610" s="36">
        <v>1555586</v>
      </c>
      <c r="B3610" s="36" t="str">
        <f>VLOOKUP(AllData[[#This Row],[Order]],MM[],3,FALSE)</f>
        <v>V5757341200400</v>
      </c>
      <c r="C3610" s="36">
        <f>VLOOKUP(AllData[[#This Row],[Order]],MM[],2,FALSE)</f>
        <v>247</v>
      </c>
      <c r="D3610" s="36" t="s">
        <v>80</v>
      </c>
      <c r="E3610" s="36" t="s">
        <v>69</v>
      </c>
      <c r="F3610" s="36" t="s">
        <v>70</v>
      </c>
      <c r="G3610" s="36" t="s">
        <v>81</v>
      </c>
      <c r="H3610" s="36">
        <v>20</v>
      </c>
      <c r="I3610" s="36">
        <v>20</v>
      </c>
    </row>
    <row r="3611" spans="1:9" x14ac:dyDescent="0.35">
      <c r="A3611" s="36">
        <v>1555586</v>
      </c>
      <c r="B3611" s="36" t="str">
        <f>VLOOKUP(AllData[[#This Row],[Order]],MM[],3,FALSE)</f>
        <v>V5757341200400</v>
      </c>
      <c r="C3611" s="36">
        <f>VLOOKUP(AllData[[#This Row],[Order]],MM[],2,FALSE)</f>
        <v>247</v>
      </c>
      <c r="D3611" s="36" t="s">
        <v>82</v>
      </c>
      <c r="E3611" s="36" t="s">
        <v>83</v>
      </c>
      <c r="F3611" s="36" t="s">
        <v>84</v>
      </c>
      <c r="G3611" s="36" t="s">
        <v>84</v>
      </c>
      <c r="H3611" s="36">
        <v>344.76000000000005</v>
      </c>
      <c r="I3611" s="36">
        <v>450</v>
      </c>
    </row>
    <row r="3612" spans="1:9" x14ac:dyDescent="0.35">
      <c r="A3612" s="36">
        <v>1555586</v>
      </c>
      <c r="B3612" s="36" t="str">
        <f>VLOOKUP(AllData[[#This Row],[Order]],MM[],3,FALSE)</f>
        <v>V5757341200400</v>
      </c>
      <c r="C3612" s="36">
        <f>VLOOKUP(AllData[[#This Row],[Order]],MM[],2,FALSE)</f>
        <v>247</v>
      </c>
      <c r="D3612" s="36" t="s">
        <v>85</v>
      </c>
      <c r="E3612" s="36" t="s">
        <v>86</v>
      </c>
      <c r="F3612" s="36" t="s">
        <v>87</v>
      </c>
      <c r="G3612" s="36" t="s">
        <v>87</v>
      </c>
      <c r="H3612" s="36">
        <v>20</v>
      </c>
      <c r="I3612" s="36">
        <v>20</v>
      </c>
    </row>
    <row r="3613" spans="1:9" x14ac:dyDescent="0.35">
      <c r="A3613" s="36">
        <v>1555586</v>
      </c>
      <c r="B3613" s="36" t="str">
        <f>VLOOKUP(AllData[[#This Row],[Order]],MM[],3,FALSE)</f>
        <v>V5757341200400</v>
      </c>
      <c r="C3613" s="36">
        <f>VLOOKUP(AllData[[#This Row],[Order]],MM[],2,FALSE)</f>
        <v>247</v>
      </c>
      <c r="D3613" s="36" t="s">
        <v>88</v>
      </c>
      <c r="E3613" s="36" t="s">
        <v>89</v>
      </c>
      <c r="F3613" s="36" t="s">
        <v>91</v>
      </c>
      <c r="G3613" s="36" t="s">
        <v>92</v>
      </c>
      <c r="H3613" s="36">
        <v>92.76</v>
      </c>
      <c r="I3613" s="36">
        <v>0</v>
      </c>
    </row>
    <row r="3614" spans="1:9" x14ac:dyDescent="0.35">
      <c r="A3614" s="36">
        <v>1555586</v>
      </c>
      <c r="B3614" s="36" t="str">
        <f>VLOOKUP(AllData[[#This Row],[Order]],MM[],3,FALSE)</f>
        <v>V5757341200400</v>
      </c>
      <c r="C3614" s="36">
        <f>VLOOKUP(AllData[[#This Row],[Order]],MM[],2,FALSE)</f>
        <v>247</v>
      </c>
      <c r="D3614" s="36" t="s">
        <v>95</v>
      </c>
      <c r="E3614" s="36" t="s">
        <v>61</v>
      </c>
      <c r="F3614" s="36" t="s">
        <v>63</v>
      </c>
      <c r="G3614" s="36" t="s">
        <v>96</v>
      </c>
      <c r="H3614" s="36">
        <v>16.433</v>
      </c>
      <c r="I3614" s="36">
        <v>40</v>
      </c>
    </row>
    <row r="3615" spans="1:9" x14ac:dyDescent="0.35">
      <c r="A3615" s="36">
        <v>1555586</v>
      </c>
      <c r="B3615" s="36" t="str">
        <f>VLOOKUP(AllData[[#This Row],[Order]],MM[],3,FALSE)</f>
        <v>V5757341200400</v>
      </c>
      <c r="C3615" s="36">
        <f>VLOOKUP(AllData[[#This Row],[Order]],MM[],2,FALSE)</f>
        <v>247</v>
      </c>
      <c r="D3615" s="36" t="s">
        <v>97</v>
      </c>
      <c r="E3615" s="36" t="s">
        <v>69</v>
      </c>
      <c r="F3615" s="36" t="s">
        <v>70</v>
      </c>
      <c r="G3615" s="36" t="s">
        <v>98</v>
      </c>
      <c r="H3615" s="36">
        <v>20</v>
      </c>
      <c r="I3615" s="36">
        <v>20</v>
      </c>
    </row>
    <row r="3616" spans="1:9" x14ac:dyDescent="0.35">
      <c r="A3616" s="36">
        <v>1555586</v>
      </c>
      <c r="B3616" s="36" t="str">
        <f>VLOOKUP(AllData[[#This Row],[Order]],MM[],3,FALSE)</f>
        <v>V5757341200400</v>
      </c>
      <c r="C3616" s="36">
        <f>VLOOKUP(AllData[[#This Row],[Order]],MM[],2,FALSE)</f>
        <v>247</v>
      </c>
      <c r="D3616" s="36" t="s">
        <v>99</v>
      </c>
      <c r="E3616" s="36" t="s">
        <v>69</v>
      </c>
      <c r="F3616" s="36" t="s">
        <v>70</v>
      </c>
      <c r="G3616" s="36" t="s">
        <v>100</v>
      </c>
      <c r="H3616" s="36">
        <v>50</v>
      </c>
      <c r="I3616" s="36">
        <v>50</v>
      </c>
    </row>
    <row r="3617" spans="1:9" x14ac:dyDescent="0.35">
      <c r="A3617" s="36">
        <v>1555586</v>
      </c>
      <c r="B3617" s="36" t="str">
        <f>VLOOKUP(AllData[[#This Row],[Order]],MM[],3,FALSE)</f>
        <v>V5757341200400</v>
      </c>
      <c r="C3617" s="36">
        <f>VLOOKUP(AllData[[#This Row],[Order]],MM[],2,FALSE)</f>
        <v>247</v>
      </c>
      <c r="D3617" s="36" t="s">
        <v>101</v>
      </c>
      <c r="E3617" s="36" t="s">
        <v>102</v>
      </c>
      <c r="F3617" s="36" t="s">
        <v>100</v>
      </c>
      <c r="G3617" s="36" t="s">
        <v>103</v>
      </c>
      <c r="H3617" s="36">
        <v>10</v>
      </c>
      <c r="I3617" s="36">
        <v>10</v>
      </c>
    </row>
    <row r="3618" spans="1:9" x14ac:dyDescent="0.35">
      <c r="A3618" s="36">
        <v>1555586</v>
      </c>
      <c r="B3618" s="36" t="str">
        <f>VLOOKUP(AllData[[#This Row],[Order]],MM[],3,FALSE)</f>
        <v>V5757341200400</v>
      </c>
      <c r="C3618" s="36">
        <f>VLOOKUP(AllData[[#This Row],[Order]],MM[],2,FALSE)</f>
        <v>247</v>
      </c>
      <c r="D3618" s="36" t="s">
        <v>104</v>
      </c>
      <c r="E3618" s="36" t="s">
        <v>102</v>
      </c>
      <c r="F3618" s="36" t="s">
        <v>100</v>
      </c>
      <c r="G3618" s="36" t="s">
        <v>106</v>
      </c>
      <c r="H3618" s="36">
        <v>10</v>
      </c>
      <c r="I3618" s="36">
        <v>10</v>
      </c>
    </row>
    <row r="3619" spans="1:9" x14ac:dyDescent="0.35">
      <c r="A3619" s="36">
        <v>1555586</v>
      </c>
      <c r="B3619" s="36" t="str">
        <f>VLOOKUP(AllData[[#This Row],[Order]],MM[],3,FALSE)</f>
        <v>V5757341200400</v>
      </c>
      <c r="C3619" s="36">
        <f>VLOOKUP(AllData[[#This Row],[Order]],MM[],2,FALSE)</f>
        <v>247</v>
      </c>
      <c r="D3619" s="36" t="s">
        <v>60</v>
      </c>
      <c r="E3619" s="36" t="s">
        <v>61</v>
      </c>
      <c r="F3619" s="36" t="s">
        <v>63</v>
      </c>
      <c r="G3619" s="36" t="s">
        <v>108</v>
      </c>
      <c r="H3619" s="36">
        <v>204.78</v>
      </c>
      <c r="I3619" s="36">
        <v>1</v>
      </c>
    </row>
    <row r="3620" spans="1:9" x14ac:dyDescent="0.35">
      <c r="A3620" s="36">
        <v>1555586</v>
      </c>
      <c r="B3620" s="36" t="str">
        <f>VLOOKUP(AllData[[#This Row],[Order]],MM[],3,FALSE)</f>
        <v>V5757341200400</v>
      </c>
      <c r="C3620" s="36">
        <f>VLOOKUP(AllData[[#This Row],[Order]],MM[],2,FALSE)</f>
        <v>247</v>
      </c>
      <c r="D3620" s="36" t="s">
        <v>82</v>
      </c>
      <c r="E3620" s="36" t="s">
        <v>83</v>
      </c>
      <c r="F3620" s="36" t="s">
        <v>84</v>
      </c>
      <c r="G3620" s="36" t="s">
        <v>110</v>
      </c>
      <c r="H3620" s="36"/>
      <c r="I3620" s="36">
        <v>5</v>
      </c>
    </row>
    <row r="3621" spans="1:9" x14ac:dyDescent="0.35">
      <c r="A3621" s="36">
        <v>1555587</v>
      </c>
      <c r="B3621" s="36" t="str">
        <f>VLOOKUP(AllData[[#This Row],[Order]],MM[],3,FALSE)</f>
        <v>V5757341200600</v>
      </c>
      <c r="C3621" s="36">
        <f>VLOOKUP(AllData[[#This Row],[Order]],MM[],2,FALSE)</f>
        <v>247</v>
      </c>
      <c r="D3621" s="36" t="s">
        <v>60</v>
      </c>
      <c r="E3621" s="36" t="s">
        <v>61</v>
      </c>
      <c r="F3621" s="36" t="s">
        <v>63</v>
      </c>
      <c r="G3621" s="36" t="s">
        <v>64</v>
      </c>
      <c r="H3621" s="36">
        <v>6</v>
      </c>
      <c r="I3621" s="36">
        <v>20</v>
      </c>
    </row>
    <row r="3622" spans="1:9" x14ac:dyDescent="0.35">
      <c r="A3622" s="36">
        <v>1555587</v>
      </c>
      <c r="B3622" s="36" t="str">
        <f>VLOOKUP(AllData[[#This Row],[Order]],MM[],3,FALSE)</f>
        <v>V5757341200600</v>
      </c>
      <c r="C3622" s="36">
        <f>VLOOKUP(AllData[[#This Row],[Order]],MM[],2,FALSE)</f>
        <v>247</v>
      </c>
      <c r="D3622" s="36" t="s">
        <v>68</v>
      </c>
      <c r="E3622" s="36" t="s">
        <v>69</v>
      </c>
      <c r="F3622" s="36" t="s">
        <v>70</v>
      </c>
      <c r="G3622" s="36" t="s">
        <v>71</v>
      </c>
      <c r="H3622" s="36">
        <v>30</v>
      </c>
      <c r="I3622" s="36">
        <v>30</v>
      </c>
    </row>
    <row r="3623" spans="1:9" x14ac:dyDescent="0.35">
      <c r="A3623" s="36">
        <v>1555587</v>
      </c>
      <c r="B3623" s="36" t="str">
        <f>VLOOKUP(AllData[[#This Row],[Order]],MM[],3,FALSE)</f>
        <v>V5757341200600</v>
      </c>
      <c r="C3623" s="36">
        <f>VLOOKUP(AllData[[#This Row],[Order]],MM[],2,FALSE)</f>
        <v>247</v>
      </c>
      <c r="D3623" s="36" t="s">
        <v>73</v>
      </c>
      <c r="E3623" s="36" t="s">
        <v>61</v>
      </c>
      <c r="F3623" s="36" t="s">
        <v>63</v>
      </c>
      <c r="G3623" s="36" t="s">
        <v>74</v>
      </c>
      <c r="H3623" s="36">
        <v>206.02699999999999</v>
      </c>
      <c r="I3623" s="36">
        <v>200</v>
      </c>
    </row>
    <row r="3624" spans="1:9" x14ac:dyDescent="0.35">
      <c r="A3624" s="36">
        <v>1555587</v>
      </c>
      <c r="B3624" s="36" t="str">
        <f>VLOOKUP(AllData[[#This Row],[Order]],MM[],3,FALSE)</f>
        <v>V5757341200600</v>
      </c>
      <c r="C3624" s="36">
        <f>VLOOKUP(AllData[[#This Row],[Order]],MM[],2,FALSE)</f>
        <v>247</v>
      </c>
      <c r="D3624" s="36" t="s">
        <v>75</v>
      </c>
      <c r="E3624" s="36" t="s">
        <v>61</v>
      </c>
      <c r="F3624" s="36" t="s">
        <v>63</v>
      </c>
      <c r="G3624" s="36" t="s">
        <v>76</v>
      </c>
      <c r="H3624" s="36">
        <v>1466.46</v>
      </c>
      <c r="I3624" s="36">
        <v>500</v>
      </c>
    </row>
    <row r="3625" spans="1:9" x14ac:dyDescent="0.35">
      <c r="A3625" s="36">
        <v>1555587</v>
      </c>
      <c r="B3625" s="36" t="str">
        <f>VLOOKUP(AllData[[#This Row],[Order]],MM[],3,FALSE)</f>
        <v>V5757341200600</v>
      </c>
      <c r="C3625" s="36">
        <f>VLOOKUP(AllData[[#This Row],[Order]],MM[],2,FALSE)</f>
        <v>247</v>
      </c>
      <c r="D3625" s="36" t="s">
        <v>78</v>
      </c>
      <c r="E3625" s="36" t="s">
        <v>69</v>
      </c>
      <c r="F3625" s="36" t="s">
        <v>70</v>
      </c>
      <c r="G3625" s="36" t="s">
        <v>79</v>
      </c>
      <c r="H3625" s="36">
        <v>20</v>
      </c>
      <c r="I3625" s="36">
        <v>20</v>
      </c>
    </row>
    <row r="3626" spans="1:9" x14ac:dyDescent="0.35">
      <c r="A3626" s="36">
        <v>1555587</v>
      </c>
      <c r="B3626" s="36" t="str">
        <f>VLOOKUP(AllData[[#This Row],[Order]],MM[],3,FALSE)</f>
        <v>V5757341200600</v>
      </c>
      <c r="C3626" s="36">
        <f>VLOOKUP(AllData[[#This Row],[Order]],MM[],2,FALSE)</f>
        <v>247</v>
      </c>
      <c r="D3626" s="36" t="s">
        <v>80</v>
      </c>
      <c r="E3626" s="36" t="s">
        <v>69</v>
      </c>
      <c r="F3626" s="36" t="s">
        <v>70</v>
      </c>
      <c r="G3626" s="36" t="s">
        <v>81</v>
      </c>
      <c r="H3626" s="36">
        <v>20</v>
      </c>
      <c r="I3626" s="36">
        <v>20</v>
      </c>
    </row>
    <row r="3627" spans="1:9" x14ac:dyDescent="0.35">
      <c r="A3627" s="36">
        <v>1555587</v>
      </c>
      <c r="B3627" s="36" t="str">
        <f>VLOOKUP(AllData[[#This Row],[Order]],MM[],3,FALSE)</f>
        <v>V5757341200600</v>
      </c>
      <c r="C3627" s="36">
        <f>VLOOKUP(AllData[[#This Row],[Order]],MM[],2,FALSE)</f>
        <v>247</v>
      </c>
      <c r="D3627" s="36" t="s">
        <v>82</v>
      </c>
      <c r="E3627" s="36" t="s">
        <v>83</v>
      </c>
      <c r="F3627" s="36" t="s">
        <v>84</v>
      </c>
      <c r="G3627" s="36" t="s">
        <v>84</v>
      </c>
      <c r="H3627" s="36">
        <v>201.84</v>
      </c>
      <c r="I3627" s="36">
        <v>450</v>
      </c>
    </row>
    <row r="3628" spans="1:9" x14ac:dyDescent="0.35">
      <c r="A3628" s="36">
        <v>1555587</v>
      </c>
      <c r="B3628" s="36" t="str">
        <f>VLOOKUP(AllData[[#This Row],[Order]],MM[],3,FALSE)</f>
        <v>V5757341200600</v>
      </c>
      <c r="C3628" s="36">
        <f>VLOOKUP(AllData[[#This Row],[Order]],MM[],2,FALSE)</f>
        <v>247</v>
      </c>
      <c r="D3628" s="36" t="s">
        <v>85</v>
      </c>
      <c r="E3628" s="36" t="s">
        <v>86</v>
      </c>
      <c r="F3628" s="36" t="s">
        <v>87</v>
      </c>
      <c r="G3628" s="36" t="s">
        <v>87</v>
      </c>
      <c r="H3628" s="36">
        <v>20</v>
      </c>
      <c r="I3628" s="36">
        <v>20</v>
      </c>
    </row>
    <row r="3629" spans="1:9" x14ac:dyDescent="0.35">
      <c r="A3629" s="36">
        <v>1555587</v>
      </c>
      <c r="B3629" s="36" t="str">
        <f>VLOOKUP(AllData[[#This Row],[Order]],MM[],3,FALSE)</f>
        <v>V5757341200600</v>
      </c>
      <c r="C3629" s="36">
        <f>VLOOKUP(AllData[[#This Row],[Order]],MM[],2,FALSE)</f>
        <v>247</v>
      </c>
      <c r="D3629" s="36" t="s">
        <v>88</v>
      </c>
      <c r="E3629" s="36" t="s">
        <v>89</v>
      </c>
      <c r="F3629" s="36" t="s">
        <v>91</v>
      </c>
      <c r="G3629" s="36" t="s">
        <v>92</v>
      </c>
      <c r="H3629" s="36"/>
      <c r="I3629" s="36">
        <v>0</v>
      </c>
    </row>
    <row r="3630" spans="1:9" x14ac:dyDescent="0.35">
      <c r="A3630" s="36">
        <v>1555587</v>
      </c>
      <c r="B3630" s="36" t="str">
        <f>VLOOKUP(AllData[[#This Row],[Order]],MM[],3,FALSE)</f>
        <v>V5757341200600</v>
      </c>
      <c r="C3630" s="36">
        <f>VLOOKUP(AllData[[#This Row],[Order]],MM[],2,FALSE)</f>
        <v>247</v>
      </c>
      <c r="D3630" s="36" t="s">
        <v>95</v>
      </c>
      <c r="E3630" s="36" t="s">
        <v>61</v>
      </c>
      <c r="F3630" s="36" t="s">
        <v>63</v>
      </c>
      <c r="G3630" s="36" t="s">
        <v>96</v>
      </c>
      <c r="H3630" s="36">
        <v>15.632999999999999</v>
      </c>
      <c r="I3630" s="36">
        <v>40</v>
      </c>
    </row>
    <row r="3631" spans="1:9" x14ac:dyDescent="0.35">
      <c r="A3631" s="36">
        <v>1555587</v>
      </c>
      <c r="B3631" s="36" t="str">
        <f>VLOOKUP(AllData[[#This Row],[Order]],MM[],3,FALSE)</f>
        <v>V5757341200600</v>
      </c>
      <c r="C3631" s="36">
        <f>VLOOKUP(AllData[[#This Row],[Order]],MM[],2,FALSE)</f>
        <v>247</v>
      </c>
      <c r="D3631" s="36" t="s">
        <v>97</v>
      </c>
      <c r="E3631" s="36" t="s">
        <v>69</v>
      </c>
      <c r="F3631" s="36" t="s">
        <v>70</v>
      </c>
      <c r="G3631" s="36" t="s">
        <v>98</v>
      </c>
      <c r="H3631" s="36">
        <v>20</v>
      </c>
      <c r="I3631" s="36">
        <v>20</v>
      </c>
    </row>
    <row r="3632" spans="1:9" x14ac:dyDescent="0.35">
      <c r="A3632" s="36">
        <v>1555587</v>
      </c>
      <c r="B3632" s="36" t="str">
        <f>VLOOKUP(AllData[[#This Row],[Order]],MM[],3,FALSE)</f>
        <v>V5757341200600</v>
      </c>
      <c r="C3632" s="36">
        <f>VLOOKUP(AllData[[#This Row],[Order]],MM[],2,FALSE)</f>
        <v>247</v>
      </c>
      <c r="D3632" s="36" t="s">
        <v>99</v>
      </c>
      <c r="E3632" s="36" t="s">
        <v>69</v>
      </c>
      <c r="F3632" s="36" t="s">
        <v>70</v>
      </c>
      <c r="G3632" s="36" t="s">
        <v>100</v>
      </c>
      <c r="H3632" s="36">
        <v>50</v>
      </c>
      <c r="I3632" s="36">
        <v>50</v>
      </c>
    </row>
    <row r="3633" spans="1:9" x14ac:dyDescent="0.35">
      <c r="A3633" s="36">
        <v>1555587</v>
      </c>
      <c r="B3633" s="36" t="str">
        <f>VLOOKUP(AllData[[#This Row],[Order]],MM[],3,FALSE)</f>
        <v>V5757341200600</v>
      </c>
      <c r="C3633" s="36">
        <f>VLOOKUP(AllData[[#This Row],[Order]],MM[],2,FALSE)</f>
        <v>247</v>
      </c>
      <c r="D3633" s="36" t="s">
        <v>101</v>
      </c>
      <c r="E3633" s="36" t="s">
        <v>102</v>
      </c>
      <c r="F3633" s="36" t="s">
        <v>100</v>
      </c>
      <c r="G3633" s="36" t="s">
        <v>103</v>
      </c>
      <c r="H3633" s="36">
        <v>10</v>
      </c>
      <c r="I3633" s="36">
        <v>10</v>
      </c>
    </row>
    <row r="3634" spans="1:9" x14ac:dyDescent="0.35">
      <c r="A3634" s="36">
        <v>1555587</v>
      </c>
      <c r="B3634" s="36" t="str">
        <f>VLOOKUP(AllData[[#This Row],[Order]],MM[],3,FALSE)</f>
        <v>V5757341200600</v>
      </c>
      <c r="C3634" s="36">
        <f>VLOOKUP(AllData[[#This Row],[Order]],MM[],2,FALSE)</f>
        <v>247</v>
      </c>
      <c r="D3634" s="36" t="s">
        <v>104</v>
      </c>
      <c r="E3634" s="36" t="s">
        <v>102</v>
      </c>
      <c r="F3634" s="36" t="s">
        <v>100</v>
      </c>
      <c r="G3634" s="36" t="s">
        <v>106</v>
      </c>
      <c r="H3634" s="36">
        <v>10</v>
      </c>
      <c r="I3634" s="36">
        <v>10</v>
      </c>
    </row>
    <row r="3635" spans="1:9" x14ac:dyDescent="0.35">
      <c r="A3635" s="36">
        <v>1555587</v>
      </c>
      <c r="B3635" s="36" t="str">
        <f>VLOOKUP(AllData[[#This Row],[Order]],MM[],3,FALSE)</f>
        <v>V5757341200600</v>
      </c>
      <c r="C3635" s="36">
        <f>VLOOKUP(AllData[[#This Row],[Order]],MM[],2,FALSE)</f>
        <v>247</v>
      </c>
      <c r="D3635" s="36" t="s">
        <v>60</v>
      </c>
      <c r="E3635" s="36" t="s">
        <v>61</v>
      </c>
      <c r="F3635" s="36" t="s">
        <v>63</v>
      </c>
      <c r="G3635" s="36" t="s">
        <v>108</v>
      </c>
      <c r="H3635" s="36">
        <v>278.72699999999998</v>
      </c>
      <c r="I3635" s="36">
        <v>1</v>
      </c>
    </row>
    <row r="3636" spans="1:9" x14ac:dyDescent="0.35">
      <c r="A3636" s="36">
        <v>1555587</v>
      </c>
      <c r="B3636" s="36" t="str">
        <f>VLOOKUP(AllData[[#This Row],[Order]],MM[],3,FALSE)</f>
        <v>V5757341200600</v>
      </c>
      <c r="C3636" s="36">
        <f>VLOOKUP(AllData[[#This Row],[Order]],MM[],2,FALSE)</f>
        <v>247</v>
      </c>
      <c r="D3636" s="36" t="s">
        <v>82</v>
      </c>
      <c r="E3636" s="36" t="s">
        <v>83</v>
      </c>
      <c r="F3636" s="36" t="s">
        <v>84</v>
      </c>
      <c r="G3636" s="36" t="s">
        <v>110</v>
      </c>
      <c r="H3636" s="36"/>
      <c r="I3636" s="36">
        <v>5</v>
      </c>
    </row>
    <row r="3637" spans="1:9" x14ac:dyDescent="0.35">
      <c r="A3637" s="36">
        <v>1555588</v>
      </c>
      <c r="B3637" s="36" t="str">
        <f>VLOOKUP(AllData[[#This Row],[Order]],MM[],3,FALSE)</f>
        <v>V5757301200200Q</v>
      </c>
      <c r="C3637" s="36">
        <f>VLOOKUP(AllData[[#This Row],[Order]],MM[],2,FALSE)</f>
        <v>247</v>
      </c>
      <c r="D3637" s="36" t="s">
        <v>60</v>
      </c>
      <c r="E3637" s="36" t="s">
        <v>61</v>
      </c>
      <c r="F3637" s="36" t="s">
        <v>63</v>
      </c>
      <c r="G3637" s="36" t="s">
        <v>64</v>
      </c>
      <c r="H3637" s="36">
        <v>10.933</v>
      </c>
      <c r="I3637" s="36">
        <v>20</v>
      </c>
    </row>
    <row r="3638" spans="1:9" x14ac:dyDescent="0.35">
      <c r="A3638" s="36">
        <v>1555588</v>
      </c>
      <c r="B3638" s="36" t="str">
        <f>VLOOKUP(AllData[[#This Row],[Order]],MM[],3,FALSE)</f>
        <v>V5757301200200Q</v>
      </c>
      <c r="C3638" s="36">
        <f>VLOOKUP(AllData[[#This Row],[Order]],MM[],2,FALSE)</f>
        <v>247</v>
      </c>
      <c r="D3638" s="36" t="s">
        <v>68</v>
      </c>
      <c r="E3638" s="36" t="s">
        <v>69</v>
      </c>
      <c r="F3638" s="36" t="s">
        <v>70</v>
      </c>
      <c r="G3638" s="36" t="s">
        <v>71</v>
      </c>
      <c r="H3638" s="36">
        <v>30</v>
      </c>
      <c r="I3638" s="36">
        <v>30</v>
      </c>
    </row>
    <row r="3639" spans="1:9" x14ac:dyDescent="0.35">
      <c r="A3639" s="36">
        <v>1555588</v>
      </c>
      <c r="B3639" s="36" t="str">
        <f>VLOOKUP(AllData[[#This Row],[Order]],MM[],3,FALSE)</f>
        <v>V5757301200200Q</v>
      </c>
      <c r="C3639" s="36">
        <f>VLOOKUP(AllData[[#This Row],[Order]],MM[],2,FALSE)</f>
        <v>247</v>
      </c>
      <c r="D3639" s="36" t="s">
        <v>73</v>
      </c>
      <c r="E3639" s="36" t="s">
        <v>61</v>
      </c>
      <c r="F3639" s="36" t="s">
        <v>63</v>
      </c>
      <c r="G3639" s="36" t="s">
        <v>74</v>
      </c>
      <c r="H3639" s="36">
        <v>263.34000000000003</v>
      </c>
      <c r="I3639" s="36">
        <v>200</v>
      </c>
    </row>
    <row r="3640" spans="1:9" x14ac:dyDescent="0.35">
      <c r="A3640" s="36">
        <v>1555588</v>
      </c>
      <c r="B3640" s="36" t="str">
        <f>VLOOKUP(AllData[[#This Row],[Order]],MM[],3,FALSE)</f>
        <v>V5757301200200Q</v>
      </c>
      <c r="C3640" s="36">
        <f>VLOOKUP(AllData[[#This Row],[Order]],MM[],2,FALSE)</f>
        <v>247</v>
      </c>
      <c r="D3640" s="36" t="s">
        <v>75</v>
      </c>
      <c r="E3640" s="36" t="s">
        <v>61</v>
      </c>
      <c r="F3640" s="36" t="s">
        <v>63</v>
      </c>
      <c r="G3640" s="36" t="s">
        <v>76</v>
      </c>
      <c r="H3640" s="36">
        <v>716.28000000000009</v>
      </c>
      <c r="I3640" s="36">
        <v>500</v>
      </c>
    </row>
    <row r="3641" spans="1:9" x14ac:dyDescent="0.35">
      <c r="A3641" s="36">
        <v>1555588</v>
      </c>
      <c r="B3641" s="36" t="str">
        <f>VLOOKUP(AllData[[#This Row],[Order]],MM[],3,FALSE)</f>
        <v>V5757301200200Q</v>
      </c>
      <c r="C3641" s="36">
        <f>VLOOKUP(AllData[[#This Row],[Order]],MM[],2,FALSE)</f>
        <v>247</v>
      </c>
      <c r="D3641" s="36" t="s">
        <v>78</v>
      </c>
      <c r="E3641" s="36" t="s">
        <v>69</v>
      </c>
      <c r="F3641" s="36" t="s">
        <v>70</v>
      </c>
      <c r="G3641" s="36" t="s">
        <v>79</v>
      </c>
      <c r="H3641" s="36">
        <v>20</v>
      </c>
      <c r="I3641" s="36">
        <v>20</v>
      </c>
    </row>
    <row r="3642" spans="1:9" x14ac:dyDescent="0.35">
      <c r="A3642" s="36">
        <v>1555588</v>
      </c>
      <c r="B3642" s="36" t="str">
        <f>VLOOKUP(AllData[[#This Row],[Order]],MM[],3,FALSE)</f>
        <v>V5757301200200Q</v>
      </c>
      <c r="C3642" s="36">
        <f>VLOOKUP(AllData[[#This Row],[Order]],MM[],2,FALSE)</f>
        <v>247</v>
      </c>
      <c r="D3642" s="36" t="s">
        <v>80</v>
      </c>
      <c r="E3642" s="36" t="s">
        <v>69</v>
      </c>
      <c r="F3642" s="36" t="s">
        <v>70</v>
      </c>
      <c r="G3642" s="36" t="s">
        <v>81</v>
      </c>
      <c r="H3642" s="36">
        <v>20</v>
      </c>
      <c r="I3642" s="36">
        <v>20</v>
      </c>
    </row>
    <row r="3643" spans="1:9" x14ac:dyDescent="0.35">
      <c r="A3643" s="36">
        <v>1555588</v>
      </c>
      <c r="B3643" s="36" t="str">
        <f>VLOOKUP(AllData[[#This Row],[Order]],MM[],3,FALSE)</f>
        <v>V5757301200200Q</v>
      </c>
      <c r="C3643" s="36">
        <f>VLOOKUP(AllData[[#This Row],[Order]],MM[],2,FALSE)</f>
        <v>247</v>
      </c>
      <c r="D3643" s="36" t="s">
        <v>82</v>
      </c>
      <c r="E3643" s="36" t="s">
        <v>83</v>
      </c>
      <c r="F3643" s="36" t="s">
        <v>84</v>
      </c>
      <c r="G3643" s="36" t="s">
        <v>84</v>
      </c>
      <c r="H3643" s="36">
        <v>297.18</v>
      </c>
      <c r="I3643" s="36">
        <v>450</v>
      </c>
    </row>
    <row r="3644" spans="1:9" x14ac:dyDescent="0.35">
      <c r="A3644" s="36">
        <v>1555588</v>
      </c>
      <c r="B3644" s="36" t="str">
        <f>VLOOKUP(AllData[[#This Row],[Order]],MM[],3,FALSE)</f>
        <v>V5757301200200Q</v>
      </c>
      <c r="C3644" s="36">
        <f>VLOOKUP(AllData[[#This Row],[Order]],MM[],2,FALSE)</f>
        <v>247</v>
      </c>
      <c r="D3644" s="36" t="s">
        <v>85</v>
      </c>
      <c r="E3644" s="36" t="s">
        <v>86</v>
      </c>
      <c r="F3644" s="36" t="s">
        <v>87</v>
      </c>
      <c r="G3644" s="36" t="s">
        <v>87</v>
      </c>
      <c r="H3644" s="36">
        <v>20</v>
      </c>
      <c r="I3644" s="36">
        <v>20</v>
      </c>
    </row>
    <row r="3645" spans="1:9" x14ac:dyDescent="0.35">
      <c r="A3645" s="36">
        <v>1555588</v>
      </c>
      <c r="B3645" s="36" t="str">
        <f>VLOOKUP(AllData[[#This Row],[Order]],MM[],3,FALSE)</f>
        <v>V5757301200200Q</v>
      </c>
      <c r="C3645" s="36">
        <f>VLOOKUP(AllData[[#This Row],[Order]],MM[],2,FALSE)</f>
        <v>247</v>
      </c>
      <c r="D3645" s="36" t="s">
        <v>88</v>
      </c>
      <c r="E3645" s="36" t="s">
        <v>89</v>
      </c>
      <c r="F3645" s="36" t="s">
        <v>91</v>
      </c>
      <c r="G3645" s="36" t="s">
        <v>92</v>
      </c>
      <c r="H3645" s="36"/>
      <c r="I3645" s="36">
        <v>0</v>
      </c>
    </row>
    <row r="3646" spans="1:9" x14ac:dyDescent="0.35">
      <c r="A3646" s="36">
        <v>1555588</v>
      </c>
      <c r="B3646" s="36" t="str">
        <f>VLOOKUP(AllData[[#This Row],[Order]],MM[],3,FALSE)</f>
        <v>V5757301200200Q</v>
      </c>
      <c r="C3646" s="36">
        <f>VLOOKUP(AllData[[#This Row],[Order]],MM[],2,FALSE)</f>
        <v>247</v>
      </c>
      <c r="D3646" s="36" t="s">
        <v>95</v>
      </c>
      <c r="E3646" s="36" t="s">
        <v>61</v>
      </c>
      <c r="F3646" s="36" t="s">
        <v>63</v>
      </c>
      <c r="G3646" s="36" t="s">
        <v>96</v>
      </c>
      <c r="H3646" s="36">
        <v>134.53</v>
      </c>
      <c r="I3646" s="36">
        <v>40</v>
      </c>
    </row>
    <row r="3647" spans="1:9" x14ac:dyDescent="0.35">
      <c r="A3647" s="36">
        <v>1555588</v>
      </c>
      <c r="B3647" s="36" t="str">
        <f>VLOOKUP(AllData[[#This Row],[Order]],MM[],3,FALSE)</f>
        <v>V5757301200200Q</v>
      </c>
      <c r="C3647" s="36">
        <f>VLOOKUP(AllData[[#This Row],[Order]],MM[],2,FALSE)</f>
        <v>247</v>
      </c>
      <c r="D3647" s="36" t="s">
        <v>97</v>
      </c>
      <c r="E3647" s="36" t="s">
        <v>69</v>
      </c>
      <c r="F3647" s="36" t="s">
        <v>70</v>
      </c>
      <c r="G3647" s="36" t="s">
        <v>98</v>
      </c>
      <c r="H3647" s="36">
        <v>20</v>
      </c>
      <c r="I3647" s="36">
        <v>20</v>
      </c>
    </row>
    <row r="3648" spans="1:9" x14ac:dyDescent="0.35">
      <c r="A3648" s="36">
        <v>1555588</v>
      </c>
      <c r="B3648" s="36" t="str">
        <f>VLOOKUP(AllData[[#This Row],[Order]],MM[],3,FALSE)</f>
        <v>V5757301200200Q</v>
      </c>
      <c r="C3648" s="36">
        <f>VLOOKUP(AllData[[#This Row],[Order]],MM[],2,FALSE)</f>
        <v>247</v>
      </c>
      <c r="D3648" s="36" t="s">
        <v>99</v>
      </c>
      <c r="E3648" s="36" t="s">
        <v>69</v>
      </c>
      <c r="F3648" s="36" t="s">
        <v>70</v>
      </c>
      <c r="G3648" s="36" t="s">
        <v>100</v>
      </c>
      <c r="H3648" s="36">
        <v>50</v>
      </c>
      <c r="I3648" s="36">
        <v>50</v>
      </c>
    </row>
    <row r="3649" spans="1:9" x14ac:dyDescent="0.35">
      <c r="A3649" s="36">
        <v>1555588</v>
      </c>
      <c r="B3649" s="36" t="str">
        <f>VLOOKUP(AllData[[#This Row],[Order]],MM[],3,FALSE)</f>
        <v>V5757301200200Q</v>
      </c>
      <c r="C3649" s="36">
        <f>VLOOKUP(AllData[[#This Row],[Order]],MM[],2,FALSE)</f>
        <v>247</v>
      </c>
      <c r="D3649" s="36" t="s">
        <v>101</v>
      </c>
      <c r="E3649" s="36" t="s">
        <v>102</v>
      </c>
      <c r="F3649" s="36" t="s">
        <v>100</v>
      </c>
      <c r="G3649" s="36" t="s">
        <v>103</v>
      </c>
      <c r="H3649" s="36">
        <v>10</v>
      </c>
      <c r="I3649" s="36">
        <v>10</v>
      </c>
    </row>
    <row r="3650" spans="1:9" x14ac:dyDescent="0.35">
      <c r="A3650" s="36">
        <v>1555588</v>
      </c>
      <c r="B3650" s="36" t="str">
        <f>VLOOKUP(AllData[[#This Row],[Order]],MM[],3,FALSE)</f>
        <v>V5757301200200Q</v>
      </c>
      <c r="C3650" s="36">
        <f>VLOOKUP(AllData[[#This Row],[Order]],MM[],2,FALSE)</f>
        <v>247</v>
      </c>
      <c r="D3650" s="36" t="s">
        <v>104</v>
      </c>
      <c r="E3650" s="36" t="s">
        <v>102</v>
      </c>
      <c r="F3650" s="36" t="s">
        <v>100</v>
      </c>
      <c r="G3650" s="36" t="s">
        <v>106</v>
      </c>
      <c r="H3650" s="36">
        <v>10</v>
      </c>
      <c r="I3650" s="36">
        <v>10</v>
      </c>
    </row>
    <row r="3651" spans="1:9" x14ac:dyDescent="0.35">
      <c r="A3651" s="36">
        <v>1555588</v>
      </c>
      <c r="B3651" s="36" t="str">
        <f>VLOOKUP(AllData[[#This Row],[Order]],MM[],3,FALSE)</f>
        <v>V5757301200200Q</v>
      </c>
      <c r="C3651" s="36">
        <f>VLOOKUP(AllData[[#This Row],[Order]],MM[],2,FALSE)</f>
        <v>247</v>
      </c>
      <c r="D3651" s="36" t="s">
        <v>60</v>
      </c>
      <c r="E3651" s="36" t="s">
        <v>61</v>
      </c>
      <c r="F3651" s="36" t="s">
        <v>63</v>
      </c>
      <c r="G3651" s="36" t="s">
        <v>108</v>
      </c>
      <c r="H3651" s="36">
        <v>1032.9000000000001</v>
      </c>
      <c r="I3651" s="36">
        <v>1</v>
      </c>
    </row>
    <row r="3652" spans="1:9" x14ac:dyDescent="0.35">
      <c r="A3652" s="36">
        <v>1555588</v>
      </c>
      <c r="B3652" s="36" t="str">
        <f>VLOOKUP(AllData[[#This Row],[Order]],MM[],3,FALSE)</f>
        <v>V5757301200200Q</v>
      </c>
      <c r="C3652" s="36">
        <f>VLOOKUP(AllData[[#This Row],[Order]],MM[],2,FALSE)</f>
        <v>247</v>
      </c>
      <c r="D3652" s="36" t="s">
        <v>82</v>
      </c>
      <c r="E3652" s="36" t="s">
        <v>83</v>
      </c>
      <c r="F3652" s="36" t="s">
        <v>84</v>
      </c>
      <c r="G3652" s="36" t="s">
        <v>110</v>
      </c>
      <c r="H3652" s="36"/>
      <c r="I3652" s="36">
        <v>5</v>
      </c>
    </row>
    <row r="3653" spans="1:9" x14ac:dyDescent="0.35">
      <c r="A3653" s="36">
        <v>1557891</v>
      </c>
      <c r="B3653" s="36" t="str">
        <f>VLOOKUP(AllData[[#This Row],[Order]],MM[],3,FALSE)</f>
        <v>V5757301200200Q</v>
      </c>
      <c r="C3653" s="36">
        <f>VLOOKUP(AllData[[#This Row],[Order]],MM[],2,FALSE)</f>
        <v>248</v>
      </c>
      <c r="D3653" s="36" t="s">
        <v>60</v>
      </c>
      <c r="E3653" s="36" t="s">
        <v>61</v>
      </c>
      <c r="F3653" s="36" t="s">
        <v>63</v>
      </c>
      <c r="G3653" s="36" t="s">
        <v>64</v>
      </c>
      <c r="H3653" s="36">
        <v>6.5330000000000004</v>
      </c>
      <c r="I3653" s="36">
        <v>20</v>
      </c>
    </row>
    <row r="3654" spans="1:9" x14ac:dyDescent="0.35">
      <c r="A3654" s="36">
        <v>1557891</v>
      </c>
      <c r="B3654" s="36" t="str">
        <f>VLOOKUP(AllData[[#This Row],[Order]],MM[],3,FALSE)</f>
        <v>V5757301200200Q</v>
      </c>
      <c r="C3654" s="36">
        <f>VLOOKUP(AllData[[#This Row],[Order]],MM[],2,FALSE)</f>
        <v>248</v>
      </c>
      <c r="D3654" s="36" t="s">
        <v>68</v>
      </c>
      <c r="E3654" s="36" t="s">
        <v>69</v>
      </c>
      <c r="F3654" s="36" t="s">
        <v>70</v>
      </c>
      <c r="G3654" s="36" t="s">
        <v>71</v>
      </c>
      <c r="H3654" s="36">
        <v>30</v>
      </c>
      <c r="I3654" s="36">
        <v>30</v>
      </c>
    </row>
    <row r="3655" spans="1:9" x14ac:dyDescent="0.35">
      <c r="A3655" s="36">
        <v>1557891</v>
      </c>
      <c r="B3655" s="36" t="str">
        <f>VLOOKUP(AllData[[#This Row],[Order]],MM[],3,FALSE)</f>
        <v>V5757301200200Q</v>
      </c>
      <c r="C3655" s="36">
        <f>VLOOKUP(AllData[[#This Row],[Order]],MM[],2,FALSE)</f>
        <v>248</v>
      </c>
      <c r="D3655" s="36" t="s">
        <v>73</v>
      </c>
      <c r="E3655" s="36" t="s">
        <v>61</v>
      </c>
      <c r="F3655" s="36" t="s">
        <v>63</v>
      </c>
      <c r="G3655" s="36" t="s">
        <v>74</v>
      </c>
      <c r="H3655" s="36">
        <v>186.48000000000002</v>
      </c>
      <c r="I3655" s="36">
        <v>200</v>
      </c>
    </row>
    <row r="3656" spans="1:9" x14ac:dyDescent="0.35">
      <c r="A3656" s="36">
        <v>1557891</v>
      </c>
      <c r="B3656" s="36" t="str">
        <f>VLOOKUP(AllData[[#This Row],[Order]],MM[],3,FALSE)</f>
        <v>V5757301200200Q</v>
      </c>
      <c r="C3656" s="36">
        <f>VLOOKUP(AllData[[#This Row],[Order]],MM[],2,FALSE)</f>
        <v>248</v>
      </c>
      <c r="D3656" s="36" t="s">
        <v>75</v>
      </c>
      <c r="E3656" s="36" t="s">
        <v>61</v>
      </c>
      <c r="F3656" s="36" t="s">
        <v>63</v>
      </c>
      <c r="G3656" s="36" t="s">
        <v>76</v>
      </c>
      <c r="H3656" s="36">
        <v>943.5</v>
      </c>
      <c r="I3656" s="36">
        <v>500</v>
      </c>
    </row>
    <row r="3657" spans="1:9" x14ac:dyDescent="0.35">
      <c r="A3657" s="36">
        <v>1557891</v>
      </c>
      <c r="B3657" s="36" t="str">
        <f>VLOOKUP(AllData[[#This Row],[Order]],MM[],3,FALSE)</f>
        <v>V5757301200200Q</v>
      </c>
      <c r="C3657" s="36">
        <f>VLOOKUP(AllData[[#This Row],[Order]],MM[],2,FALSE)</f>
        <v>248</v>
      </c>
      <c r="D3657" s="36" t="s">
        <v>78</v>
      </c>
      <c r="E3657" s="36" t="s">
        <v>69</v>
      </c>
      <c r="F3657" s="36" t="s">
        <v>70</v>
      </c>
      <c r="G3657" s="36" t="s">
        <v>79</v>
      </c>
      <c r="H3657" s="36">
        <v>20</v>
      </c>
      <c r="I3657" s="36">
        <v>20</v>
      </c>
    </row>
    <row r="3658" spans="1:9" x14ac:dyDescent="0.35">
      <c r="A3658" s="36">
        <v>1557891</v>
      </c>
      <c r="B3658" s="36" t="str">
        <f>VLOOKUP(AllData[[#This Row],[Order]],MM[],3,FALSE)</f>
        <v>V5757301200200Q</v>
      </c>
      <c r="C3658" s="36">
        <f>VLOOKUP(AllData[[#This Row],[Order]],MM[],2,FALSE)</f>
        <v>248</v>
      </c>
      <c r="D3658" s="36" t="s">
        <v>80</v>
      </c>
      <c r="E3658" s="36" t="s">
        <v>69</v>
      </c>
      <c r="F3658" s="36" t="s">
        <v>70</v>
      </c>
      <c r="G3658" s="36" t="s">
        <v>81</v>
      </c>
      <c r="H3658" s="36">
        <v>20</v>
      </c>
      <c r="I3658" s="36">
        <v>20</v>
      </c>
    </row>
    <row r="3659" spans="1:9" x14ac:dyDescent="0.35">
      <c r="A3659" s="36">
        <v>1557891</v>
      </c>
      <c r="B3659" s="36" t="str">
        <f>VLOOKUP(AllData[[#This Row],[Order]],MM[],3,FALSE)</f>
        <v>V5757301200200Q</v>
      </c>
      <c r="C3659" s="36">
        <f>VLOOKUP(AllData[[#This Row],[Order]],MM[],2,FALSE)</f>
        <v>248</v>
      </c>
      <c r="D3659" s="36" t="s">
        <v>82</v>
      </c>
      <c r="E3659" s="36" t="s">
        <v>83</v>
      </c>
      <c r="F3659" s="36" t="s">
        <v>84</v>
      </c>
      <c r="G3659" s="36" t="s">
        <v>84</v>
      </c>
      <c r="H3659" s="36">
        <v>150.72</v>
      </c>
      <c r="I3659" s="36">
        <v>450</v>
      </c>
    </row>
    <row r="3660" spans="1:9" x14ac:dyDescent="0.35">
      <c r="A3660" s="36">
        <v>1557891</v>
      </c>
      <c r="B3660" s="36" t="str">
        <f>VLOOKUP(AllData[[#This Row],[Order]],MM[],3,FALSE)</f>
        <v>V5757301200200Q</v>
      </c>
      <c r="C3660" s="36">
        <f>VLOOKUP(AllData[[#This Row],[Order]],MM[],2,FALSE)</f>
        <v>248</v>
      </c>
      <c r="D3660" s="36" t="s">
        <v>85</v>
      </c>
      <c r="E3660" s="36" t="s">
        <v>86</v>
      </c>
      <c r="F3660" s="36" t="s">
        <v>87</v>
      </c>
      <c r="G3660" s="36" t="s">
        <v>87</v>
      </c>
      <c r="H3660" s="36">
        <v>20</v>
      </c>
      <c r="I3660" s="36">
        <v>20</v>
      </c>
    </row>
    <row r="3661" spans="1:9" x14ac:dyDescent="0.35">
      <c r="A3661" s="36">
        <v>1557891</v>
      </c>
      <c r="B3661" s="36" t="str">
        <f>VLOOKUP(AllData[[#This Row],[Order]],MM[],3,FALSE)</f>
        <v>V5757301200200Q</v>
      </c>
      <c r="C3661" s="36">
        <f>VLOOKUP(AllData[[#This Row],[Order]],MM[],2,FALSE)</f>
        <v>248</v>
      </c>
      <c r="D3661" s="36" t="s">
        <v>88</v>
      </c>
      <c r="E3661" s="36" t="s">
        <v>89</v>
      </c>
      <c r="F3661" s="36" t="s">
        <v>91</v>
      </c>
      <c r="G3661" s="36" t="s">
        <v>92</v>
      </c>
      <c r="H3661" s="36"/>
      <c r="I3661" s="36">
        <v>0</v>
      </c>
    </row>
    <row r="3662" spans="1:9" x14ac:dyDescent="0.35">
      <c r="A3662" s="36">
        <v>1557891</v>
      </c>
      <c r="B3662" s="36" t="str">
        <f>VLOOKUP(AllData[[#This Row],[Order]],MM[],3,FALSE)</f>
        <v>V5757301200200Q</v>
      </c>
      <c r="C3662" s="36">
        <f>VLOOKUP(AllData[[#This Row],[Order]],MM[],2,FALSE)</f>
        <v>248</v>
      </c>
      <c r="D3662" s="36" t="s">
        <v>95</v>
      </c>
      <c r="E3662" s="36" t="s">
        <v>61</v>
      </c>
      <c r="F3662" s="36" t="s">
        <v>63</v>
      </c>
      <c r="G3662" s="36" t="s">
        <v>96</v>
      </c>
      <c r="H3662" s="36">
        <v>42.8</v>
      </c>
      <c r="I3662" s="36">
        <v>40</v>
      </c>
    </row>
    <row r="3663" spans="1:9" x14ac:dyDescent="0.35">
      <c r="A3663" s="36">
        <v>1557891</v>
      </c>
      <c r="B3663" s="36" t="str">
        <f>VLOOKUP(AllData[[#This Row],[Order]],MM[],3,FALSE)</f>
        <v>V5757301200200Q</v>
      </c>
      <c r="C3663" s="36">
        <f>VLOOKUP(AllData[[#This Row],[Order]],MM[],2,FALSE)</f>
        <v>248</v>
      </c>
      <c r="D3663" s="36" t="s">
        <v>97</v>
      </c>
      <c r="E3663" s="36" t="s">
        <v>69</v>
      </c>
      <c r="F3663" s="36" t="s">
        <v>70</v>
      </c>
      <c r="G3663" s="36" t="s">
        <v>98</v>
      </c>
      <c r="H3663" s="36">
        <v>20</v>
      </c>
      <c r="I3663" s="36">
        <v>20</v>
      </c>
    </row>
    <row r="3664" spans="1:9" x14ac:dyDescent="0.35">
      <c r="A3664" s="36">
        <v>1557891</v>
      </c>
      <c r="B3664" s="36" t="str">
        <f>VLOOKUP(AllData[[#This Row],[Order]],MM[],3,FALSE)</f>
        <v>V5757301200200Q</v>
      </c>
      <c r="C3664" s="36">
        <f>VLOOKUP(AllData[[#This Row],[Order]],MM[],2,FALSE)</f>
        <v>248</v>
      </c>
      <c r="D3664" s="36" t="s">
        <v>99</v>
      </c>
      <c r="E3664" s="36" t="s">
        <v>69</v>
      </c>
      <c r="F3664" s="36" t="s">
        <v>70</v>
      </c>
      <c r="G3664" s="36" t="s">
        <v>100</v>
      </c>
      <c r="H3664" s="36">
        <v>50</v>
      </c>
      <c r="I3664" s="36">
        <v>50</v>
      </c>
    </row>
    <row r="3665" spans="1:9" x14ac:dyDescent="0.35">
      <c r="A3665" s="36">
        <v>1557891</v>
      </c>
      <c r="B3665" s="36" t="str">
        <f>VLOOKUP(AllData[[#This Row],[Order]],MM[],3,FALSE)</f>
        <v>V5757301200200Q</v>
      </c>
      <c r="C3665" s="36">
        <f>VLOOKUP(AllData[[#This Row],[Order]],MM[],2,FALSE)</f>
        <v>248</v>
      </c>
      <c r="D3665" s="36" t="s">
        <v>101</v>
      </c>
      <c r="E3665" s="36" t="s">
        <v>102</v>
      </c>
      <c r="F3665" s="36" t="s">
        <v>100</v>
      </c>
      <c r="G3665" s="36" t="s">
        <v>103</v>
      </c>
      <c r="H3665" s="36">
        <v>10</v>
      </c>
      <c r="I3665" s="36">
        <v>10</v>
      </c>
    </row>
    <row r="3666" spans="1:9" x14ac:dyDescent="0.35">
      <c r="A3666" s="36">
        <v>1557891</v>
      </c>
      <c r="B3666" s="36" t="str">
        <f>VLOOKUP(AllData[[#This Row],[Order]],MM[],3,FALSE)</f>
        <v>V5757301200200Q</v>
      </c>
      <c r="C3666" s="36">
        <f>VLOOKUP(AllData[[#This Row],[Order]],MM[],2,FALSE)</f>
        <v>248</v>
      </c>
      <c r="D3666" s="36" t="s">
        <v>104</v>
      </c>
      <c r="E3666" s="36" t="s">
        <v>102</v>
      </c>
      <c r="F3666" s="36" t="s">
        <v>100</v>
      </c>
      <c r="G3666" s="36" t="s">
        <v>106</v>
      </c>
      <c r="H3666" s="36">
        <v>10</v>
      </c>
      <c r="I3666" s="36">
        <v>10</v>
      </c>
    </row>
    <row r="3667" spans="1:9" x14ac:dyDescent="0.35">
      <c r="A3667" s="36">
        <v>1557891</v>
      </c>
      <c r="B3667" s="36" t="str">
        <f>VLOOKUP(AllData[[#This Row],[Order]],MM[],3,FALSE)</f>
        <v>V5757301200200Q</v>
      </c>
      <c r="C3667" s="36">
        <f>VLOOKUP(AllData[[#This Row],[Order]],MM[],2,FALSE)</f>
        <v>248</v>
      </c>
      <c r="D3667" s="36" t="s">
        <v>60</v>
      </c>
      <c r="E3667" s="36" t="s">
        <v>61</v>
      </c>
      <c r="F3667" s="36" t="s">
        <v>63</v>
      </c>
      <c r="G3667" s="36" t="s">
        <v>108</v>
      </c>
      <c r="H3667" s="36">
        <v>654.66</v>
      </c>
      <c r="I3667" s="36">
        <v>1</v>
      </c>
    </row>
    <row r="3668" spans="1:9" x14ac:dyDescent="0.35">
      <c r="A3668" s="36">
        <v>1557891</v>
      </c>
      <c r="B3668" s="36" t="str">
        <f>VLOOKUP(AllData[[#This Row],[Order]],MM[],3,FALSE)</f>
        <v>V5757301200200Q</v>
      </c>
      <c r="C3668" s="36">
        <f>VLOOKUP(AllData[[#This Row],[Order]],MM[],2,FALSE)</f>
        <v>248</v>
      </c>
      <c r="D3668" s="36" t="s">
        <v>82</v>
      </c>
      <c r="E3668" s="36" t="s">
        <v>83</v>
      </c>
      <c r="F3668" s="36" t="s">
        <v>84</v>
      </c>
      <c r="G3668" s="36" t="s">
        <v>110</v>
      </c>
      <c r="H3668" s="36"/>
      <c r="I3668" s="36">
        <v>5</v>
      </c>
    </row>
    <row r="3669" spans="1:9" x14ac:dyDescent="0.35">
      <c r="A3669" s="36">
        <v>1557892</v>
      </c>
      <c r="B3669" s="36" t="str">
        <f>VLOOKUP(AllData[[#This Row],[Order]],MM[],3,FALSE)</f>
        <v>V5757321200400</v>
      </c>
      <c r="C3669" s="36">
        <f>VLOOKUP(AllData[[#This Row],[Order]],MM[],2,FALSE)</f>
        <v>248</v>
      </c>
      <c r="D3669" s="36" t="s">
        <v>60</v>
      </c>
      <c r="E3669" s="36" t="s">
        <v>61</v>
      </c>
      <c r="F3669" s="36" t="s">
        <v>63</v>
      </c>
      <c r="G3669" s="36" t="s">
        <v>64</v>
      </c>
      <c r="H3669" s="36">
        <v>5.95</v>
      </c>
      <c r="I3669" s="36">
        <v>20</v>
      </c>
    </row>
    <row r="3670" spans="1:9" x14ac:dyDescent="0.35">
      <c r="A3670" s="36">
        <v>1557892</v>
      </c>
      <c r="B3670" s="36" t="str">
        <f>VLOOKUP(AllData[[#This Row],[Order]],MM[],3,FALSE)</f>
        <v>V5757321200400</v>
      </c>
      <c r="C3670" s="36">
        <f>VLOOKUP(AllData[[#This Row],[Order]],MM[],2,FALSE)</f>
        <v>248</v>
      </c>
      <c r="D3670" s="36" t="s">
        <v>68</v>
      </c>
      <c r="E3670" s="36" t="s">
        <v>69</v>
      </c>
      <c r="F3670" s="36" t="s">
        <v>70</v>
      </c>
      <c r="G3670" s="36" t="s">
        <v>71</v>
      </c>
      <c r="H3670" s="36">
        <v>30</v>
      </c>
      <c r="I3670" s="36">
        <v>30</v>
      </c>
    </row>
    <row r="3671" spans="1:9" x14ac:dyDescent="0.35">
      <c r="A3671" s="36">
        <v>1557892</v>
      </c>
      <c r="B3671" s="36" t="str">
        <f>VLOOKUP(AllData[[#This Row],[Order]],MM[],3,FALSE)</f>
        <v>V5757321200400</v>
      </c>
      <c r="C3671" s="36">
        <f>VLOOKUP(AllData[[#This Row],[Order]],MM[],2,FALSE)</f>
        <v>248</v>
      </c>
      <c r="D3671" s="36" t="s">
        <v>73</v>
      </c>
      <c r="E3671" s="36" t="s">
        <v>61</v>
      </c>
      <c r="F3671" s="36" t="s">
        <v>63</v>
      </c>
      <c r="G3671" s="36" t="s">
        <v>74</v>
      </c>
      <c r="H3671" s="36">
        <v>173.16</v>
      </c>
      <c r="I3671" s="36">
        <v>200</v>
      </c>
    </row>
    <row r="3672" spans="1:9" x14ac:dyDescent="0.35">
      <c r="A3672" s="36">
        <v>1557892</v>
      </c>
      <c r="B3672" s="36" t="str">
        <f>VLOOKUP(AllData[[#This Row],[Order]],MM[],3,FALSE)</f>
        <v>V5757321200400</v>
      </c>
      <c r="C3672" s="36">
        <f>VLOOKUP(AllData[[#This Row],[Order]],MM[],2,FALSE)</f>
        <v>248</v>
      </c>
      <c r="D3672" s="36" t="s">
        <v>75</v>
      </c>
      <c r="E3672" s="36" t="s">
        <v>61</v>
      </c>
      <c r="F3672" s="36" t="s">
        <v>63</v>
      </c>
      <c r="G3672" s="36" t="s">
        <v>76</v>
      </c>
      <c r="H3672" s="36">
        <v>1386.097</v>
      </c>
      <c r="I3672" s="36">
        <v>500</v>
      </c>
    </row>
    <row r="3673" spans="1:9" x14ac:dyDescent="0.35">
      <c r="A3673" s="36">
        <v>1557892</v>
      </c>
      <c r="B3673" s="36" t="str">
        <f>VLOOKUP(AllData[[#This Row],[Order]],MM[],3,FALSE)</f>
        <v>V5757321200400</v>
      </c>
      <c r="C3673" s="36">
        <f>VLOOKUP(AllData[[#This Row],[Order]],MM[],2,FALSE)</f>
        <v>248</v>
      </c>
      <c r="D3673" s="36" t="s">
        <v>78</v>
      </c>
      <c r="E3673" s="36" t="s">
        <v>69</v>
      </c>
      <c r="F3673" s="36" t="s">
        <v>70</v>
      </c>
      <c r="G3673" s="36" t="s">
        <v>79</v>
      </c>
      <c r="H3673" s="36">
        <v>20</v>
      </c>
      <c r="I3673" s="36">
        <v>20</v>
      </c>
    </row>
    <row r="3674" spans="1:9" x14ac:dyDescent="0.35">
      <c r="A3674" s="36">
        <v>1557892</v>
      </c>
      <c r="B3674" s="36" t="str">
        <f>VLOOKUP(AllData[[#This Row],[Order]],MM[],3,FALSE)</f>
        <v>V5757321200400</v>
      </c>
      <c r="C3674" s="36">
        <f>VLOOKUP(AllData[[#This Row],[Order]],MM[],2,FALSE)</f>
        <v>248</v>
      </c>
      <c r="D3674" s="36" t="s">
        <v>80</v>
      </c>
      <c r="E3674" s="36" t="s">
        <v>69</v>
      </c>
      <c r="F3674" s="36" t="s">
        <v>70</v>
      </c>
      <c r="G3674" s="36" t="s">
        <v>81</v>
      </c>
      <c r="H3674" s="36">
        <v>20</v>
      </c>
      <c r="I3674" s="36">
        <v>20</v>
      </c>
    </row>
    <row r="3675" spans="1:9" x14ac:dyDescent="0.35">
      <c r="A3675" s="36">
        <v>1557892</v>
      </c>
      <c r="B3675" s="36" t="str">
        <f>VLOOKUP(AllData[[#This Row],[Order]],MM[],3,FALSE)</f>
        <v>V5757321200400</v>
      </c>
      <c r="C3675" s="36">
        <f>VLOOKUP(AllData[[#This Row],[Order]],MM[],2,FALSE)</f>
        <v>248</v>
      </c>
      <c r="D3675" s="36" t="s">
        <v>82</v>
      </c>
      <c r="E3675" s="36" t="s">
        <v>83</v>
      </c>
      <c r="F3675" s="36" t="s">
        <v>84</v>
      </c>
      <c r="G3675" s="36" t="s">
        <v>84</v>
      </c>
      <c r="H3675" s="36">
        <v>313.86</v>
      </c>
      <c r="I3675" s="36">
        <v>450</v>
      </c>
    </row>
    <row r="3676" spans="1:9" x14ac:dyDescent="0.35">
      <c r="A3676" s="36">
        <v>1557892</v>
      </c>
      <c r="B3676" s="36" t="str">
        <f>VLOOKUP(AllData[[#This Row],[Order]],MM[],3,FALSE)</f>
        <v>V5757321200400</v>
      </c>
      <c r="C3676" s="36">
        <f>VLOOKUP(AllData[[#This Row],[Order]],MM[],2,FALSE)</f>
        <v>248</v>
      </c>
      <c r="D3676" s="36" t="s">
        <v>85</v>
      </c>
      <c r="E3676" s="36" t="s">
        <v>86</v>
      </c>
      <c r="F3676" s="36" t="s">
        <v>87</v>
      </c>
      <c r="G3676" s="36" t="s">
        <v>87</v>
      </c>
      <c r="H3676" s="36">
        <v>20</v>
      </c>
      <c r="I3676" s="36">
        <v>20</v>
      </c>
    </row>
    <row r="3677" spans="1:9" x14ac:dyDescent="0.35">
      <c r="A3677" s="36">
        <v>1557892</v>
      </c>
      <c r="B3677" s="36" t="str">
        <f>VLOOKUP(AllData[[#This Row],[Order]],MM[],3,FALSE)</f>
        <v>V5757321200400</v>
      </c>
      <c r="C3677" s="36">
        <f>VLOOKUP(AllData[[#This Row],[Order]],MM[],2,FALSE)</f>
        <v>248</v>
      </c>
      <c r="D3677" s="36" t="s">
        <v>88</v>
      </c>
      <c r="E3677" s="36" t="s">
        <v>89</v>
      </c>
      <c r="F3677" s="36" t="s">
        <v>91</v>
      </c>
      <c r="G3677" s="36" t="s">
        <v>92</v>
      </c>
      <c r="H3677" s="36"/>
      <c r="I3677" s="36">
        <v>0</v>
      </c>
    </row>
    <row r="3678" spans="1:9" x14ac:dyDescent="0.35">
      <c r="A3678" s="36">
        <v>1557892</v>
      </c>
      <c r="B3678" s="36" t="str">
        <f>VLOOKUP(AllData[[#This Row],[Order]],MM[],3,FALSE)</f>
        <v>V5757321200400</v>
      </c>
      <c r="C3678" s="36">
        <f>VLOOKUP(AllData[[#This Row],[Order]],MM[],2,FALSE)</f>
        <v>248</v>
      </c>
      <c r="D3678" s="36" t="s">
        <v>95</v>
      </c>
      <c r="E3678" s="36" t="s">
        <v>61</v>
      </c>
      <c r="F3678" s="36" t="s">
        <v>63</v>
      </c>
      <c r="G3678" s="36" t="s">
        <v>96</v>
      </c>
      <c r="H3678" s="36">
        <v>157.26</v>
      </c>
      <c r="I3678" s="36">
        <v>40</v>
      </c>
    </row>
    <row r="3679" spans="1:9" x14ac:dyDescent="0.35">
      <c r="A3679" s="36">
        <v>1557892</v>
      </c>
      <c r="B3679" s="36" t="str">
        <f>VLOOKUP(AllData[[#This Row],[Order]],MM[],3,FALSE)</f>
        <v>V5757321200400</v>
      </c>
      <c r="C3679" s="36">
        <f>VLOOKUP(AllData[[#This Row],[Order]],MM[],2,FALSE)</f>
        <v>248</v>
      </c>
      <c r="D3679" s="36" t="s">
        <v>97</v>
      </c>
      <c r="E3679" s="36" t="s">
        <v>69</v>
      </c>
      <c r="F3679" s="36" t="s">
        <v>70</v>
      </c>
      <c r="G3679" s="36" t="s">
        <v>98</v>
      </c>
      <c r="H3679" s="36">
        <v>20</v>
      </c>
      <c r="I3679" s="36">
        <v>20</v>
      </c>
    </row>
    <row r="3680" spans="1:9" x14ac:dyDescent="0.35">
      <c r="A3680" s="36">
        <v>1557892</v>
      </c>
      <c r="B3680" s="36" t="str">
        <f>VLOOKUP(AllData[[#This Row],[Order]],MM[],3,FALSE)</f>
        <v>V5757321200400</v>
      </c>
      <c r="C3680" s="36">
        <f>VLOOKUP(AllData[[#This Row],[Order]],MM[],2,FALSE)</f>
        <v>248</v>
      </c>
      <c r="D3680" s="36" t="s">
        <v>99</v>
      </c>
      <c r="E3680" s="36" t="s">
        <v>69</v>
      </c>
      <c r="F3680" s="36" t="s">
        <v>70</v>
      </c>
      <c r="G3680" s="36" t="s">
        <v>100</v>
      </c>
      <c r="H3680" s="36">
        <v>50</v>
      </c>
      <c r="I3680" s="36">
        <v>50</v>
      </c>
    </row>
    <row r="3681" spans="1:9" x14ac:dyDescent="0.35">
      <c r="A3681" s="36">
        <v>1557892</v>
      </c>
      <c r="B3681" s="36" t="str">
        <f>VLOOKUP(AllData[[#This Row],[Order]],MM[],3,FALSE)</f>
        <v>V5757321200400</v>
      </c>
      <c r="C3681" s="36">
        <f>VLOOKUP(AllData[[#This Row],[Order]],MM[],2,FALSE)</f>
        <v>248</v>
      </c>
      <c r="D3681" s="36" t="s">
        <v>104</v>
      </c>
      <c r="E3681" s="36" t="s">
        <v>102</v>
      </c>
      <c r="F3681" s="36" t="s">
        <v>100</v>
      </c>
      <c r="G3681" s="36" t="s">
        <v>106</v>
      </c>
      <c r="H3681" s="36">
        <v>10</v>
      </c>
      <c r="I3681" s="36">
        <v>10</v>
      </c>
    </row>
    <row r="3682" spans="1:9" x14ac:dyDescent="0.35">
      <c r="A3682" s="36">
        <v>1557892</v>
      </c>
      <c r="B3682" s="36" t="str">
        <f>VLOOKUP(AllData[[#This Row],[Order]],MM[],3,FALSE)</f>
        <v>V5757321200400</v>
      </c>
      <c r="C3682" s="36">
        <f>VLOOKUP(AllData[[#This Row],[Order]],MM[],2,FALSE)</f>
        <v>248</v>
      </c>
      <c r="D3682" s="36" t="s">
        <v>60</v>
      </c>
      <c r="E3682" s="36" t="s">
        <v>61</v>
      </c>
      <c r="F3682" s="36" t="s">
        <v>63</v>
      </c>
      <c r="G3682" s="36" t="s">
        <v>108</v>
      </c>
      <c r="H3682" s="36">
        <v>355.38</v>
      </c>
      <c r="I3682" s="36">
        <v>1</v>
      </c>
    </row>
    <row r="3683" spans="1:9" x14ac:dyDescent="0.35">
      <c r="A3683" s="36">
        <v>1557892</v>
      </c>
      <c r="B3683" s="36" t="str">
        <f>VLOOKUP(AllData[[#This Row],[Order]],MM[],3,FALSE)</f>
        <v>V5757321200400</v>
      </c>
      <c r="C3683" s="36">
        <f>VLOOKUP(AllData[[#This Row],[Order]],MM[],2,FALSE)</f>
        <v>248</v>
      </c>
      <c r="D3683" s="36" t="s">
        <v>82</v>
      </c>
      <c r="E3683" s="36" t="s">
        <v>83</v>
      </c>
      <c r="F3683" s="36" t="s">
        <v>84</v>
      </c>
      <c r="G3683" s="36" t="s">
        <v>110</v>
      </c>
      <c r="H3683" s="36"/>
      <c r="I3683" s="36">
        <v>5</v>
      </c>
    </row>
    <row r="3684" spans="1:9" x14ac:dyDescent="0.35">
      <c r="A3684" s="36">
        <v>1557893</v>
      </c>
      <c r="B3684" s="36" t="str">
        <f>VLOOKUP(AllData[[#This Row],[Order]],MM[],3,FALSE)</f>
        <v>V5757341200600</v>
      </c>
      <c r="C3684" s="36">
        <f>VLOOKUP(AllData[[#This Row],[Order]],MM[],2,FALSE)</f>
        <v>248</v>
      </c>
      <c r="D3684" s="36" t="s">
        <v>60</v>
      </c>
      <c r="E3684" s="36" t="s">
        <v>61</v>
      </c>
      <c r="F3684" s="36" t="s">
        <v>63</v>
      </c>
      <c r="G3684" s="36" t="s">
        <v>64</v>
      </c>
      <c r="H3684" s="36">
        <v>7.9329999999999998</v>
      </c>
      <c r="I3684" s="36">
        <v>20</v>
      </c>
    </row>
    <row r="3685" spans="1:9" x14ac:dyDescent="0.35">
      <c r="A3685" s="36">
        <v>1557893</v>
      </c>
      <c r="B3685" s="36" t="str">
        <f>VLOOKUP(AllData[[#This Row],[Order]],MM[],3,FALSE)</f>
        <v>V5757341200600</v>
      </c>
      <c r="C3685" s="36">
        <f>VLOOKUP(AllData[[#This Row],[Order]],MM[],2,FALSE)</f>
        <v>248</v>
      </c>
      <c r="D3685" s="36" t="s">
        <v>68</v>
      </c>
      <c r="E3685" s="36" t="s">
        <v>69</v>
      </c>
      <c r="F3685" s="36" t="s">
        <v>70</v>
      </c>
      <c r="G3685" s="36" t="s">
        <v>71</v>
      </c>
      <c r="H3685" s="36">
        <v>30</v>
      </c>
      <c r="I3685" s="36">
        <v>30</v>
      </c>
    </row>
    <row r="3686" spans="1:9" x14ac:dyDescent="0.35">
      <c r="A3686" s="36">
        <v>1557893</v>
      </c>
      <c r="B3686" s="36" t="str">
        <f>VLOOKUP(AllData[[#This Row],[Order]],MM[],3,FALSE)</f>
        <v>V5757341200600</v>
      </c>
      <c r="C3686" s="36">
        <f>VLOOKUP(AllData[[#This Row],[Order]],MM[],2,FALSE)</f>
        <v>248</v>
      </c>
      <c r="D3686" s="36" t="s">
        <v>73</v>
      </c>
      <c r="E3686" s="36" t="s">
        <v>61</v>
      </c>
      <c r="F3686" s="36" t="s">
        <v>63</v>
      </c>
      <c r="G3686" s="36" t="s">
        <v>74</v>
      </c>
      <c r="H3686" s="36">
        <v>210.21299999999999</v>
      </c>
      <c r="I3686" s="36">
        <v>200</v>
      </c>
    </row>
    <row r="3687" spans="1:9" x14ac:dyDescent="0.35">
      <c r="A3687" s="36">
        <v>1557893</v>
      </c>
      <c r="B3687" s="36" t="str">
        <f>VLOOKUP(AllData[[#This Row],[Order]],MM[],3,FALSE)</f>
        <v>V5757341200600</v>
      </c>
      <c r="C3687" s="36">
        <f>VLOOKUP(AllData[[#This Row],[Order]],MM[],2,FALSE)</f>
        <v>248</v>
      </c>
      <c r="D3687" s="36" t="s">
        <v>75</v>
      </c>
      <c r="E3687" s="36" t="s">
        <v>61</v>
      </c>
      <c r="F3687" s="36" t="s">
        <v>63</v>
      </c>
      <c r="G3687" s="36" t="s">
        <v>76</v>
      </c>
      <c r="H3687" s="36">
        <v>1286.46</v>
      </c>
      <c r="I3687" s="36">
        <v>500</v>
      </c>
    </row>
    <row r="3688" spans="1:9" x14ac:dyDescent="0.35">
      <c r="A3688" s="36">
        <v>1557893</v>
      </c>
      <c r="B3688" s="36" t="str">
        <f>VLOOKUP(AllData[[#This Row],[Order]],MM[],3,FALSE)</f>
        <v>V5757341200600</v>
      </c>
      <c r="C3688" s="36">
        <f>VLOOKUP(AllData[[#This Row],[Order]],MM[],2,FALSE)</f>
        <v>248</v>
      </c>
      <c r="D3688" s="36" t="s">
        <v>78</v>
      </c>
      <c r="E3688" s="36" t="s">
        <v>69</v>
      </c>
      <c r="F3688" s="36" t="s">
        <v>70</v>
      </c>
      <c r="G3688" s="36" t="s">
        <v>79</v>
      </c>
      <c r="H3688" s="36">
        <v>20</v>
      </c>
      <c r="I3688" s="36">
        <v>20</v>
      </c>
    </row>
    <row r="3689" spans="1:9" x14ac:dyDescent="0.35">
      <c r="A3689" s="36">
        <v>1557893</v>
      </c>
      <c r="B3689" s="36" t="str">
        <f>VLOOKUP(AllData[[#This Row],[Order]],MM[],3,FALSE)</f>
        <v>V5757341200600</v>
      </c>
      <c r="C3689" s="36">
        <f>VLOOKUP(AllData[[#This Row],[Order]],MM[],2,FALSE)</f>
        <v>248</v>
      </c>
      <c r="D3689" s="36" t="s">
        <v>80</v>
      </c>
      <c r="E3689" s="36" t="s">
        <v>69</v>
      </c>
      <c r="F3689" s="36" t="s">
        <v>70</v>
      </c>
      <c r="G3689" s="36" t="s">
        <v>81</v>
      </c>
      <c r="H3689" s="36">
        <v>20</v>
      </c>
      <c r="I3689" s="36">
        <v>20</v>
      </c>
    </row>
    <row r="3690" spans="1:9" x14ac:dyDescent="0.35">
      <c r="A3690" s="36">
        <v>1557893</v>
      </c>
      <c r="B3690" s="36" t="str">
        <f>VLOOKUP(AllData[[#This Row],[Order]],MM[],3,FALSE)</f>
        <v>V5757341200600</v>
      </c>
      <c r="C3690" s="36">
        <f>VLOOKUP(AllData[[#This Row],[Order]],MM[],2,FALSE)</f>
        <v>248</v>
      </c>
      <c r="D3690" s="36" t="s">
        <v>82</v>
      </c>
      <c r="E3690" s="36" t="s">
        <v>83</v>
      </c>
      <c r="F3690" s="36" t="s">
        <v>84</v>
      </c>
      <c r="G3690" s="36" t="s">
        <v>84</v>
      </c>
      <c r="H3690" s="36">
        <v>313.5</v>
      </c>
      <c r="I3690" s="36">
        <v>450</v>
      </c>
    </row>
    <row r="3691" spans="1:9" x14ac:dyDescent="0.35">
      <c r="A3691" s="36">
        <v>1557893</v>
      </c>
      <c r="B3691" s="36" t="str">
        <f>VLOOKUP(AllData[[#This Row],[Order]],MM[],3,FALSE)</f>
        <v>V5757341200600</v>
      </c>
      <c r="C3691" s="36">
        <f>VLOOKUP(AllData[[#This Row],[Order]],MM[],2,FALSE)</f>
        <v>248</v>
      </c>
      <c r="D3691" s="36" t="s">
        <v>85</v>
      </c>
      <c r="E3691" s="36" t="s">
        <v>86</v>
      </c>
      <c r="F3691" s="36" t="s">
        <v>87</v>
      </c>
      <c r="G3691" s="36" t="s">
        <v>87</v>
      </c>
      <c r="H3691" s="36">
        <v>20</v>
      </c>
      <c r="I3691" s="36">
        <v>20</v>
      </c>
    </row>
    <row r="3692" spans="1:9" x14ac:dyDescent="0.35">
      <c r="A3692" s="36">
        <v>1557893</v>
      </c>
      <c r="B3692" s="36" t="str">
        <f>VLOOKUP(AllData[[#This Row],[Order]],MM[],3,FALSE)</f>
        <v>V5757341200600</v>
      </c>
      <c r="C3692" s="36">
        <f>VLOOKUP(AllData[[#This Row],[Order]],MM[],2,FALSE)</f>
        <v>248</v>
      </c>
      <c r="D3692" s="36" t="s">
        <v>88</v>
      </c>
      <c r="E3692" s="36" t="s">
        <v>89</v>
      </c>
      <c r="F3692" s="36" t="s">
        <v>91</v>
      </c>
      <c r="G3692" s="36" t="s">
        <v>92</v>
      </c>
      <c r="H3692" s="36"/>
      <c r="I3692" s="36">
        <v>0</v>
      </c>
    </row>
    <row r="3693" spans="1:9" x14ac:dyDescent="0.35">
      <c r="A3693" s="36">
        <v>1557893</v>
      </c>
      <c r="B3693" s="36" t="str">
        <f>VLOOKUP(AllData[[#This Row],[Order]],MM[],3,FALSE)</f>
        <v>V5757341200600</v>
      </c>
      <c r="C3693" s="36">
        <f>VLOOKUP(AllData[[#This Row],[Order]],MM[],2,FALSE)</f>
        <v>248</v>
      </c>
      <c r="D3693" s="36" t="s">
        <v>95</v>
      </c>
      <c r="E3693" s="36" t="s">
        <v>61</v>
      </c>
      <c r="F3693" s="36" t="s">
        <v>63</v>
      </c>
      <c r="G3693" s="36" t="s">
        <v>96</v>
      </c>
      <c r="H3693" s="36">
        <v>37.832999999999998</v>
      </c>
      <c r="I3693" s="36">
        <v>40</v>
      </c>
    </row>
    <row r="3694" spans="1:9" x14ac:dyDescent="0.35">
      <c r="A3694" s="36">
        <v>1557893</v>
      </c>
      <c r="B3694" s="36" t="str">
        <f>VLOOKUP(AllData[[#This Row],[Order]],MM[],3,FALSE)</f>
        <v>V5757341200600</v>
      </c>
      <c r="C3694" s="36">
        <f>VLOOKUP(AllData[[#This Row],[Order]],MM[],2,FALSE)</f>
        <v>248</v>
      </c>
      <c r="D3694" s="36" t="s">
        <v>97</v>
      </c>
      <c r="E3694" s="36" t="s">
        <v>69</v>
      </c>
      <c r="F3694" s="36" t="s">
        <v>70</v>
      </c>
      <c r="G3694" s="36" t="s">
        <v>98</v>
      </c>
      <c r="H3694" s="36">
        <v>20</v>
      </c>
      <c r="I3694" s="36">
        <v>20</v>
      </c>
    </row>
    <row r="3695" spans="1:9" x14ac:dyDescent="0.35">
      <c r="A3695" s="36">
        <v>1557893</v>
      </c>
      <c r="B3695" s="36" t="str">
        <f>VLOOKUP(AllData[[#This Row],[Order]],MM[],3,FALSE)</f>
        <v>V5757341200600</v>
      </c>
      <c r="C3695" s="36">
        <f>VLOOKUP(AllData[[#This Row],[Order]],MM[],2,FALSE)</f>
        <v>248</v>
      </c>
      <c r="D3695" s="36" t="s">
        <v>99</v>
      </c>
      <c r="E3695" s="36" t="s">
        <v>69</v>
      </c>
      <c r="F3695" s="36" t="s">
        <v>70</v>
      </c>
      <c r="G3695" s="36" t="s">
        <v>100</v>
      </c>
      <c r="H3695" s="36">
        <v>50</v>
      </c>
      <c r="I3695" s="36">
        <v>50</v>
      </c>
    </row>
    <row r="3696" spans="1:9" x14ac:dyDescent="0.35">
      <c r="A3696" s="36">
        <v>1557893</v>
      </c>
      <c r="B3696" s="36" t="str">
        <f>VLOOKUP(AllData[[#This Row],[Order]],MM[],3,FALSE)</f>
        <v>V5757341200600</v>
      </c>
      <c r="C3696" s="36">
        <f>VLOOKUP(AllData[[#This Row],[Order]],MM[],2,FALSE)</f>
        <v>248</v>
      </c>
      <c r="D3696" s="36" t="s">
        <v>101</v>
      </c>
      <c r="E3696" s="36" t="s">
        <v>102</v>
      </c>
      <c r="F3696" s="36" t="s">
        <v>100</v>
      </c>
      <c r="G3696" s="36" t="s">
        <v>103</v>
      </c>
      <c r="H3696" s="36">
        <v>10</v>
      </c>
      <c r="I3696" s="36">
        <v>10</v>
      </c>
    </row>
    <row r="3697" spans="1:9" x14ac:dyDescent="0.35">
      <c r="A3697" s="36">
        <v>1557893</v>
      </c>
      <c r="B3697" s="36" t="str">
        <f>VLOOKUP(AllData[[#This Row],[Order]],MM[],3,FALSE)</f>
        <v>V5757341200600</v>
      </c>
      <c r="C3697" s="36">
        <f>VLOOKUP(AllData[[#This Row],[Order]],MM[],2,FALSE)</f>
        <v>248</v>
      </c>
      <c r="D3697" s="36" t="s">
        <v>104</v>
      </c>
      <c r="E3697" s="36" t="s">
        <v>102</v>
      </c>
      <c r="F3697" s="36" t="s">
        <v>100</v>
      </c>
      <c r="G3697" s="36" t="s">
        <v>106</v>
      </c>
      <c r="H3697" s="36">
        <v>10</v>
      </c>
      <c r="I3697" s="36">
        <v>10</v>
      </c>
    </row>
    <row r="3698" spans="1:9" x14ac:dyDescent="0.35">
      <c r="A3698" s="36">
        <v>1557893</v>
      </c>
      <c r="B3698" s="36" t="str">
        <f>VLOOKUP(AllData[[#This Row],[Order]],MM[],3,FALSE)</f>
        <v>V5757341200600</v>
      </c>
      <c r="C3698" s="36">
        <f>VLOOKUP(AllData[[#This Row],[Order]],MM[],2,FALSE)</f>
        <v>248</v>
      </c>
      <c r="D3698" s="36" t="s">
        <v>60</v>
      </c>
      <c r="E3698" s="36" t="s">
        <v>61</v>
      </c>
      <c r="F3698" s="36" t="s">
        <v>63</v>
      </c>
      <c r="G3698" s="36" t="s">
        <v>108</v>
      </c>
      <c r="H3698" s="36">
        <v>427.73999999999995</v>
      </c>
      <c r="I3698" s="36">
        <v>1</v>
      </c>
    </row>
    <row r="3699" spans="1:9" x14ac:dyDescent="0.35">
      <c r="A3699" s="36">
        <v>1557893</v>
      </c>
      <c r="B3699" s="36" t="str">
        <f>VLOOKUP(AllData[[#This Row],[Order]],MM[],3,FALSE)</f>
        <v>V5757341200600</v>
      </c>
      <c r="C3699" s="36">
        <f>VLOOKUP(AllData[[#This Row],[Order]],MM[],2,FALSE)</f>
        <v>248</v>
      </c>
      <c r="D3699" s="36" t="s">
        <v>82</v>
      </c>
      <c r="E3699" s="36" t="s">
        <v>83</v>
      </c>
      <c r="F3699" s="36" t="s">
        <v>84</v>
      </c>
      <c r="G3699" s="36" t="s">
        <v>110</v>
      </c>
      <c r="H3699" s="36"/>
      <c r="I3699" s="36">
        <v>5</v>
      </c>
    </row>
    <row r="3700" spans="1:9" x14ac:dyDescent="0.35">
      <c r="A3700" s="36">
        <v>1557894</v>
      </c>
      <c r="B3700" s="36" t="str">
        <f>VLOOKUP(AllData[[#This Row],[Order]],MM[],3,FALSE)</f>
        <v>V5757341200400</v>
      </c>
      <c r="C3700" s="36">
        <f>VLOOKUP(AllData[[#This Row],[Order]],MM[],2,FALSE)</f>
        <v>248</v>
      </c>
      <c r="D3700" s="36" t="s">
        <v>60</v>
      </c>
      <c r="E3700" s="36" t="s">
        <v>61</v>
      </c>
      <c r="F3700" s="36" t="s">
        <v>63</v>
      </c>
      <c r="G3700" s="36" t="s">
        <v>64</v>
      </c>
      <c r="H3700" s="36">
        <v>20.733000000000001</v>
      </c>
      <c r="I3700" s="36">
        <v>20</v>
      </c>
    </row>
    <row r="3701" spans="1:9" x14ac:dyDescent="0.35">
      <c r="A3701" s="36">
        <v>1557894</v>
      </c>
      <c r="B3701" s="36" t="str">
        <f>VLOOKUP(AllData[[#This Row],[Order]],MM[],3,FALSE)</f>
        <v>V5757341200400</v>
      </c>
      <c r="C3701" s="36">
        <f>VLOOKUP(AllData[[#This Row],[Order]],MM[],2,FALSE)</f>
        <v>248</v>
      </c>
      <c r="D3701" s="36" t="s">
        <v>68</v>
      </c>
      <c r="E3701" s="36" t="s">
        <v>69</v>
      </c>
      <c r="F3701" s="36" t="s">
        <v>70</v>
      </c>
      <c r="G3701" s="36" t="s">
        <v>71</v>
      </c>
      <c r="H3701" s="36">
        <v>30</v>
      </c>
      <c r="I3701" s="36">
        <v>30</v>
      </c>
    </row>
    <row r="3702" spans="1:9" x14ac:dyDescent="0.35">
      <c r="A3702" s="36">
        <v>1557894</v>
      </c>
      <c r="B3702" s="36" t="str">
        <f>VLOOKUP(AllData[[#This Row],[Order]],MM[],3,FALSE)</f>
        <v>V5757341200400</v>
      </c>
      <c r="C3702" s="36">
        <f>VLOOKUP(AllData[[#This Row],[Order]],MM[],2,FALSE)</f>
        <v>248</v>
      </c>
      <c r="D3702" s="36" t="s">
        <v>73</v>
      </c>
      <c r="E3702" s="36" t="s">
        <v>61</v>
      </c>
      <c r="F3702" s="36" t="s">
        <v>63</v>
      </c>
      <c r="G3702" s="36" t="s">
        <v>74</v>
      </c>
      <c r="H3702" s="36">
        <v>186.96</v>
      </c>
      <c r="I3702" s="36">
        <v>200</v>
      </c>
    </row>
    <row r="3703" spans="1:9" x14ac:dyDescent="0.35">
      <c r="A3703" s="36">
        <v>1557894</v>
      </c>
      <c r="B3703" s="36" t="str">
        <f>VLOOKUP(AllData[[#This Row],[Order]],MM[],3,FALSE)</f>
        <v>V5757341200400</v>
      </c>
      <c r="C3703" s="36">
        <f>VLOOKUP(AllData[[#This Row],[Order]],MM[],2,FALSE)</f>
        <v>248</v>
      </c>
      <c r="D3703" s="36" t="s">
        <v>75</v>
      </c>
      <c r="E3703" s="36" t="s">
        <v>61</v>
      </c>
      <c r="F3703" s="36" t="s">
        <v>63</v>
      </c>
      <c r="G3703" s="36" t="s">
        <v>76</v>
      </c>
      <c r="H3703" s="36">
        <v>844.62</v>
      </c>
      <c r="I3703" s="36">
        <v>500</v>
      </c>
    </row>
    <row r="3704" spans="1:9" x14ac:dyDescent="0.35">
      <c r="A3704" s="36">
        <v>1557894</v>
      </c>
      <c r="B3704" s="36" t="str">
        <f>VLOOKUP(AllData[[#This Row],[Order]],MM[],3,FALSE)</f>
        <v>V5757341200400</v>
      </c>
      <c r="C3704" s="36">
        <f>VLOOKUP(AllData[[#This Row],[Order]],MM[],2,FALSE)</f>
        <v>248</v>
      </c>
      <c r="D3704" s="36" t="s">
        <v>78</v>
      </c>
      <c r="E3704" s="36" t="s">
        <v>69</v>
      </c>
      <c r="F3704" s="36" t="s">
        <v>70</v>
      </c>
      <c r="G3704" s="36" t="s">
        <v>79</v>
      </c>
      <c r="H3704" s="36">
        <v>20</v>
      </c>
      <c r="I3704" s="36">
        <v>20</v>
      </c>
    </row>
    <row r="3705" spans="1:9" x14ac:dyDescent="0.35">
      <c r="A3705" s="36">
        <v>1557894</v>
      </c>
      <c r="B3705" s="36" t="str">
        <f>VLOOKUP(AllData[[#This Row],[Order]],MM[],3,FALSE)</f>
        <v>V5757341200400</v>
      </c>
      <c r="C3705" s="36">
        <f>VLOOKUP(AllData[[#This Row],[Order]],MM[],2,FALSE)</f>
        <v>248</v>
      </c>
      <c r="D3705" s="36" t="s">
        <v>80</v>
      </c>
      <c r="E3705" s="36" t="s">
        <v>69</v>
      </c>
      <c r="F3705" s="36" t="s">
        <v>70</v>
      </c>
      <c r="G3705" s="36" t="s">
        <v>81</v>
      </c>
      <c r="H3705" s="36">
        <v>20</v>
      </c>
      <c r="I3705" s="36">
        <v>20</v>
      </c>
    </row>
    <row r="3706" spans="1:9" x14ac:dyDescent="0.35">
      <c r="A3706" s="36">
        <v>1557894</v>
      </c>
      <c r="B3706" s="36" t="str">
        <f>VLOOKUP(AllData[[#This Row],[Order]],MM[],3,FALSE)</f>
        <v>V5757341200400</v>
      </c>
      <c r="C3706" s="36">
        <f>VLOOKUP(AllData[[#This Row],[Order]],MM[],2,FALSE)</f>
        <v>248</v>
      </c>
      <c r="D3706" s="36" t="s">
        <v>82</v>
      </c>
      <c r="E3706" s="36" t="s">
        <v>83</v>
      </c>
      <c r="F3706" s="36" t="s">
        <v>84</v>
      </c>
      <c r="G3706" s="36" t="s">
        <v>84</v>
      </c>
      <c r="H3706" s="36">
        <v>294.12</v>
      </c>
      <c r="I3706" s="36">
        <v>450</v>
      </c>
    </row>
    <row r="3707" spans="1:9" x14ac:dyDescent="0.35">
      <c r="A3707" s="36">
        <v>1557894</v>
      </c>
      <c r="B3707" s="36" t="str">
        <f>VLOOKUP(AllData[[#This Row],[Order]],MM[],3,FALSE)</f>
        <v>V5757341200400</v>
      </c>
      <c r="C3707" s="36">
        <f>VLOOKUP(AllData[[#This Row],[Order]],MM[],2,FALSE)</f>
        <v>248</v>
      </c>
      <c r="D3707" s="36" t="s">
        <v>85</v>
      </c>
      <c r="E3707" s="36" t="s">
        <v>86</v>
      </c>
      <c r="F3707" s="36" t="s">
        <v>87</v>
      </c>
      <c r="G3707" s="36" t="s">
        <v>87</v>
      </c>
      <c r="H3707" s="36">
        <v>20</v>
      </c>
      <c r="I3707" s="36">
        <v>20</v>
      </c>
    </row>
    <row r="3708" spans="1:9" x14ac:dyDescent="0.35">
      <c r="A3708" s="36">
        <v>1557894</v>
      </c>
      <c r="B3708" s="36" t="str">
        <f>VLOOKUP(AllData[[#This Row],[Order]],MM[],3,FALSE)</f>
        <v>V5757341200400</v>
      </c>
      <c r="C3708" s="36">
        <f>VLOOKUP(AllData[[#This Row],[Order]],MM[],2,FALSE)</f>
        <v>248</v>
      </c>
      <c r="D3708" s="36" t="s">
        <v>88</v>
      </c>
      <c r="E3708" s="36" t="s">
        <v>89</v>
      </c>
      <c r="F3708" s="36" t="s">
        <v>91</v>
      </c>
      <c r="G3708" s="36" t="s">
        <v>92</v>
      </c>
      <c r="H3708" s="36"/>
      <c r="I3708" s="36">
        <v>0</v>
      </c>
    </row>
    <row r="3709" spans="1:9" x14ac:dyDescent="0.35">
      <c r="A3709" s="36">
        <v>1557894</v>
      </c>
      <c r="B3709" s="36" t="str">
        <f>VLOOKUP(AllData[[#This Row],[Order]],MM[],3,FALSE)</f>
        <v>V5757341200400</v>
      </c>
      <c r="C3709" s="36">
        <f>VLOOKUP(AllData[[#This Row],[Order]],MM[],2,FALSE)</f>
        <v>248</v>
      </c>
      <c r="D3709" s="36" t="s">
        <v>95</v>
      </c>
      <c r="E3709" s="36" t="s">
        <v>61</v>
      </c>
      <c r="F3709" s="36" t="s">
        <v>63</v>
      </c>
      <c r="G3709" s="36" t="s">
        <v>96</v>
      </c>
      <c r="H3709" s="36">
        <v>9.1170000000000009</v>
      </c>
      <c r="I3709" s="36">
        <v>40</v>
      </c>
    </row>
    <row r="3710" spans="1:9" x14ac:dyDescent="0.35">
      <c r="A3710" s="36">
        <v>1557894</v>
      </c>
      <c r="B3710" s="36" t="str">
        <f>VLOOKUP(AllData[[#This Row],[Order]],MM[],3,FALSE)</f>
        <v>V5757341200400</v>
      </c>
      <c r="C3710" s="36">
        <f>VLOOKUP(AllData[[#This Row],[Order]],MM[],2,FALSE)</f>
        <v>248</v>
      </c>
      <c r="D3710" s="36" t="s">
        <v>97</v>
      </c>
      <c r="E3710" s="36" t="s">
        <v>69</v>
      </c>
      <c r="F3710" s="36" t="s">
        <v>70</v>
      </c>
      <c r="G3710" s="36" t="s">
        <v>98</v>
      </c>
      <c r="H3710" s="36">
        <v>20</v>
      </c>
      <c r="I3710" s="36">
        <v>20</v>
      </c>
    </row>
    <row r="3711" spans="1:9" x14ac:dyDescent="0.35">
      <c r="A3711" s="36">
        <v>1557894</v>
      </c>
      <c r="B3711" s="36" t="str">
        <f>VLOOKUP(AllData[[#This Row],[Order]],MM[],3,FALSE)</f>
        <v>V5757341200400</v>
      </c>
      <c r="C3711" s="36">
        <f>VLOOKUP(AllData[[#This Row],[Order]],MM[],2,FALSE)</f>
        <v>248</v>
      </c>
      <c r="D3711" s="36" t="s">
        <v>99</v>
      </c>
      <c r="E3711" s="36" t="s">
        <v>69</v>
      </c>
      <c r="F3711" s="36" t="s">
        <v>70</v>
      </c>
      <c r="G3711" s="36" t="s">
        <v>100</v>
      </c>
      <c r="H3711" s="36">
        <v>50</v>
      </c>
      <c r="I3711" s="36">
        <v>50</v>
      </c>
    </row>
    <row r="3712" spans="1:9" x14ac:dyDescent="0.35">
      <c r="A3712" s="36">
        <v>1557894</v>
      </c>
      <c r="B3712" s="36" t="str">
        <f>VLOOKUP(AllData[[#This Row],[Order]],MM[],3,FALSE)</f>
        <v>V5757341200400</v>
      </c>
      <c r="C3712" s="36">
        <f>VLOOKUP(AllData[[#This Row],[Order]],MM[],2,FALSE)</f>
        <v>248</v>
      </c>
      <c r="D3712" s="36" t="s">
        <v>101</v>
      </c>
      <c r="E3712" s="36" t="s">
        <v>102</v>
      </c>
      <c r="F3712" s="36" t="s">
        <v>100</v>
      </c>
      <c r="G3712" s="36" t="s">
        <v>103</v>
      </c>
      <c r="H3712" s="36">
        <v>10</v>
      </c>
      <c r="I3712" s="36">
        <v>10</v>
      </c>
    </row>
    <row r="3713" spans="1:9" x14ac:dyDescent="0.35">
      <c r="A3713" s="36">
        <v>1557894</v>
      </c>
      <c r="B3713" s="36" t="str">
        <f>VLOOKUP(AllData[[#This Row],[Order]],MM[],3,FALSE)</f>
        <v>V5757341200400</v>
      </c>
      <c r="C3713" s="36">
        <f>VLOOKUP(AllData[[#This Row],[Order]],MM[],2,FALSE)</f>
        <v>248</v>
      </c>
      <c r="D3713" s="36" t="s">
        <v>104</v>
      </c>
      <c r="E3713" s="36" t="s">
        <v>102</v>
      </c>
      <c r="F3713" s="36" t="s">
        <v>100</v>
      </c>
      <c r="G3713" s="36" t="s">
        <v>106</v>
      </c>
      <c r="H3713" s="36">
        <v>10</v>
      </c>
      <c r="I3713" s="36">
        <v>10</v>
      </c>
    </row>
    <row r="3714" spans="1:9" x14ac:dyDescent="0.35">
      <c r="A3714" s="36">
        <v>1557894</v>
      </c>
      <c r="B3714" s="36" t="str">
        <f>VLOOKUP(AllData[[#This Row],[Order]],MM[],3,FALSE)</f>
        <v>V5757341200400</v>
      </c>
      <c r="C3714" s="36">
        <f>VLOOKUP(AllData[[#This Row],[Order]],MM[],2,FALSE)</f>
        <v>248</v>
      </c>
      <c r="D3714" s="36" t="s">
        <v>60</v>
      </c>
      <c r="E3714" s="36" t="s">
        <v>61</v>
      </c>
      <c r="F3714" s="36" t="s">
        <v>63</v>
      </c>
      <c r="G3714" s="36" t="s">
        <v>108</v>
      </c>
      <c r="H3714" s="36">
        <v>941.4</v>
      </c>
      <c r="I3714" s="36">
        <v>1</v>
      </c>
    </row>
    <row r="3715" spans="1:9" x14ac:dyDescent="0.35">
      <c r="A3715" s="36">
        <v>1557894</v>
      </c>
      <c r="B3715" s="36" t="str">
        <f>VLOOKUP(AllData[[#This Row],[Order]],MM[],3,FALSE)</f>
        <v>V5757341200400</v>
      </c>
      <c r="C3715" s="36">
        <f>VLOOKUP(AllData[[#This Row],[Order]],MM[],2,FALSE)</f>
        <v>248</v>
      </c>
      <c r="D3715" s="36" t="s">
        <v>82</v>
      </c>
      <c r="E3715" s="36" t="s">
        <v>83</v>
      </c>
      <c r="F3715" s="36" t="s">
        <v>84</v>
      </c>
      <c r="G3715" s="36" t="s">
        <v>110</v>
      </c>
      <c r="H3715" s="36"/>
      <c r="I3715" s="36">
        <v>5</v>
      </c>
    </row>
    <row r="3716" spans="1:9" x14ac:dyDescent="0.35">
      <c r="A3716" s="36">
        <v>1557895</v>
      </c>
      <c r="B3716" s="36" t="str">
        <f>VLOOKUP(AllData[[#This Row],[Order]],MM[],3,FALSE)</f>
        <v>V5757301200200R</v>
      </c>
      <c r="C3716" s="36">
        <f>VLOOKUP(AllData[[#This Row],[Order]],MM[],2,FALSE)</f>
        <v>248</v>
      </c>
      <c r="D3716" s="36" t="s">
        <v>60</v>
      </c>
      <c r="E3716" s="36" t="s">
        <v>61</v>
      </c>
      <c r="F3716" s="36" t="s">
        <v>63</v>
      </c>
      <c r="G3716" s="36" t="s">
        <v>64</v>
      </c>
      <c r="H3716" s="36">
        <v>7.883</v>
      </c>
      <c r="I3716" s="36">
        <v>20</v>
      </c>
    </row>
    <row r="3717" spans="1:9" x14ac:dyDescent="0.35">
      <c r="A3717" s="36">
        <v>1557895</v>
      </c>
      <c r="B3717" s="36" t="str">
        <f>VLOOKUP(AllData[[#This Row],[Order]],MM[],3,FALSE)</f>
        <v>V5757301200200R</v>
      </c>
      <c r="C3717" s="36">
        <f>VLOOKUP(AllData[[#This Row],[Order]],MM[],2,FALSE)</f>
        <v>248</v>
      </c>
      <c r="D3717" s="36" t="s">
        <v>68</v>
      </c>
      <c r="E3717" s="36" t="s">
        <v>69</v>
      </c>
      <c r="F3717" s="36" t="s">
        <v>70</v>
      </c>
      <c r="G3717" s="36" t="s">
        <v>71</v>
      </c>
      <c r="H3717" s="36">
        <v>30</v>
      </c>
      <c r="I3717" s="36">
        <v>30</v>
      </c>
    </row>
    <row r="3718" spans="1:9" x14ac:dyDescent="0.35">
      <c r="A3718" s="36">
        <v>1557895</v>
      </c>
      <c r="B3718" s="36" t="str">
        <f>VLOOKUP(AllData[[#This Row],[Order]],MM[],3,FALSE)</f>
        <v>V5757301200200R</v>
      </c>
      <c r="C3718" s="36">
        <f>VLOOKUP(AllData[[#This Row],[Order]],MM[],2,FALSE)</f>
        <v>248</v>
      </c>
      <c r="D3718" s="36" t="s">
        <v>73</v>
      </c>
      <c r="E3718" s="36" t="s">
        <v>61</v>
      </c>
      <c r="F3718" s="36" t="s">
        <v>63</v>
      </c>
      <c r="G3718" s="36" t="s">
        <v>74</v>
      </c>
      <c r="H3718" s="36">
        <v>234.74700000000001</v>
      </c>
      <c r="I3718" s="36">
        <v>200</v>
      </c>
    </row>
    <row r="3719" spans="1:9" x14ac:dyDescent="0.35">
      <c r="A3719" s="36">
        <v>1557895</v>
      </c>
      <c r="B3719" s="36" t="str">
        <f>VLOOKUP(AllData[[#This Row],[Order]],MM[],3,FALSE)</f>
        <v>V5757301200200R</v>
      </c>
      <c r="C3719" s="36">
        <f>VLOOKUP(AllData[[#This Row],[Order]],MM[],2,FALSE)</f>
        <v>248</v>
      </c>
      <c r="D3719" s="36" t="s">
        <v>75</v>
      </c>
      <c r="E3719" s="36" t="s">
        <v>61</v>
      </c>
      <c r="F3719" s="36" t="s">
        <v>63</v>
      </c>
      <c r="G3719" s="36" t="s">
        <v>76</v>
      </c>
      <c r="H3719" s="36">
        <v>127.26</v>
      </c>
      <c r="I3719" s="36">
        <v>500</v>
      </c>
    </row>
    <row r="3720" spans="1:9" x14ac:dyDescent="0.35">
      <c r="A3720" s="36">
        <v>1557895</v>
      </c>
      <c r="B3720" s="36" t="str">
        <f>VLOOKUP(AllData[[#This Row],[Order]],MM[],3,FALSE)</f>
        <v>V5757301200200R</v>
      </c>
      <c r="C3720" s="36">
        <f>VLOOKUP(AllData[[#This Row],[Order]],MM[],2,FALSE)</f>
        <v>248</v>
      </c>
      <c r="D3720" s="36" t="s">
        <v>78</v>
      </c>
      <c r="E3720" s="36" t="s">
        <v>69</v>
      </c>
      <c r="F3720" s="36" t="s">
        <v>70</v>
      </c>
      <c r="G3720" s="36" t="s">
        <v>79</v>
      </c>
      <c r="H3720" s="36">
        <v>20</v>
      </c>
      <c r="I3720" s="36">
        <v>20</v>
      </c>
    </row>
    <row r="3721" spans="1:9" x14ac:dyDescent="0.35">
      <c r="A3721" s="36">
        <v>1557895</v>
      </c>
      <c r="B3721" s="36" t="str">
        <f>VLOOKUP(AllData[[#This Row],[Order]],MM[],3,FALSE)</f>
        <v>V5757301200200R</v>
      </c>
      <c r="C3721" s="36">
        <f>VLOOKUP(AllData[[#This Row],[Order]],MM[],2,FALSE)</f>
        <v>248</v>
      </c>
      <c r="D3721" s="36" t="s">
        <v>80</v>
      </c>
      <c r="E3721" s="36" t="s">
        <v>69</v>
      </c>
      <c r="F3721" s="36" t="s">
        <v>70</v>
      </c>
      <c r="G3721" s="36" t="s">
        <v>81</v>
      </c>
      <c r="H3721" s="36">
        <v>20</v>
      </c>
      <c r="I3721" s="36">
        <v>20</v>
      </c>
    </row>
    <row r="3722" spans="1:9" x14ac:dyDescent="0.35">
      <c r="A3722" s="36">
        <v>1557895</v>
      </c>
      <c r="B3722" s="36" t="str">
        <f>VLOOKUP(AllData[[#This Row],[Order]],MM[],3,FALSE)</f>
        <v>V5757301200200R</v>
      </c>
      <c r="C3722" s="36">
        <f>VLOOKUP(AllData[[#This Row],[Order]],MM[],2,FALSE)</f>
        <v>248</v>
      </c>
      <c r="D3722" s="36" t="s">
        <v>82</v>
      </c>
      <c r="E3722" s="36" t="s">
        <v>83</v>
      </c>
      <c r="F3722" s="36" t="s">
        <v>84</v>
      </c>
      <c r="G3722" s="36" t="s">
        <v>84</v>
      </c>
      <c r="H3722" s="36">
        <v>305.09699999999998</v>
      </c>
      <c r="I3722" s="36">
        <v>450</v>
      </c>
    </row>
    <row r="3723" spans="1:9" x14ac:dyDescent="0.35">
      <c r="A3723" s="36">
        <v>1557895</v>
      </c>
      <c r="B3723" s="36" t="str">
        <f>VLOOKUP(AllData[[#This Row],[Order]],MM[],3,FALSE)</f>
        <v>V5757301200200R</v>
      </c>
      <c r="C3723" s="36">
        <f>VLOOKUP(AllData[[#This Row],[Order]],MM[],2,FALSE)</f>
        <v>248</v>
      </c>
      <c r="D3723" s="36" t="s">
        <v>85</v>
      </c>
      <c r="E3723" s="36" t="s">
        <v>86</v>
      </c>
      <c r="F3723" s="36" t="s">
        <v>87</v>
      </c>
      <c r="G3723" s="36" t="s">
        <v>87</v>
      </c>
      <c r="H3723" s="36">
        <v>20</v>
      </c>
      <c r="I3723" s="36">
        <v>20</v>
      </c>
    </row>
    <row r="3724" spans="1:9" x14ac:dyDescent="0.35">
      <c r="A3724" s="36">
        <v>1557895</v>
      </c>
      <c r="B3724" s="36" t="str">
        <f>VLOOKUP(AllData[[#This Row],[Order]],MM[],3,FALSE)</f>
        <v>V5757301200200R</v>
      </c>
      <c r="C3724" s="36">
        <f>VLOOKUP(AllData[[#This Row],[Order]],MM[],2,FALSE)</f>
        <v>248</v>
      </c>
      <c r="D3724" s="36" t="s">
        <v>88</v>
      </c>
      <c r="E3724" s="36" t="s">
        <v>89</v>
      </c>
      <c r="F3724" s="36" t="s">
        <v>91</v>
      </c>
      <c r="G3724" s="36" t="s">
        <v>92</v>
      </c>
      <c r="H3724" s="36"/>
      <c r="I3724" s="36">
        <v>0</v>
      </c>
    </row>
    <row r="3725" spans="1:9" x14ac:dyDescent="0.35">
      <c r="A3725" s="36">
        <v>1557895</v>
      </c>
      <c r="B3725" s="36" t="str">
        <f>VLOOKUP(AllData[[#This Row],[Order]],MM[],3,FALSE)</f>
        <v>V5757301200200R</v>
      </c>
      <c r="C3725" s="36">
        <f>VLOOKUP(AllData[[#This Row],[Order]],MM[],2,FALSE)</f>
        <v>248</v>
      </c>
      <c r="D3725" s="36" t="s">
        <v>95</v>
      </c>
      <c r="E3725" s="36" t="s">
        <v>61</v>
      </c>
      <c r="F3725" s="36" t="s">
        <v>63</v>
      </c>
      <c r="G3725" s="36" t="s">
        <v>96</v>
      </c>
      <c r="H3725" s="36">
        <v>62.819999999999993</v>
      </c>
      <c r="I3725" s="36">
        <v>40</v>
      </c>
    </row>
    <row r="3726" spans="1:9" x14ac:dyDescent="0.35">
      <c r="A3726" s="36">
        <v>1557895</v>
      </c>
      <c r="B3726" s="36" t="str">
        <f>VLOOKUP(AllData[[#This Row],[Order]],MM[],3,FALSE)</f>
        <v>V5757301200200R</v>
      </c>
      <c r="C3726" s="36">
        <f>VLOOKUP(AllData[[#This Row],[Order]],MM[],2,FALSE)</f>
        <v>248</v>
      </c>
      <c r="D3726" s="36" t="s">
        <v>97</v>
      </c>
      <c r="E3726" s="36" t="s">
        <v>69</v>
      </c>
      <c r="F3726" s="36" t="s">
        <v>70</v>
      </c>
      <c r="G3726" s="36" t="s">
        <v>98</v>
      </c>
      <c r="H3726" s="36">
        <v>20</v>
      </c>
      <c r="I3726" s="36">
        <v>20</v>
      </c>
    </row>
    <row r="3727" spans="1:9" x14ac:dyDescent="0.35">
      <c r="A3727" s="36">
        <v>1557895</v>
      </c>
      <c r="B3727" s="36" t="str">
        <f>VLOOKUP(AllData[[#This Row],[Order]],MM[],3,FALSE)</f>
        <v>V5757301200200R</v>
      </c>
      <c r="C3727" s="36">
        <f>VLOOKUP(AllData[[#This Row],[Order]],MM[],2,FALSE)</f>
        <v>248</v>
      </c>
      <c r="D3727" s="36" t="s">
        <v>99</v>
      </c>
      <c r="E3727" s="36" t="s">
        <v>69</v>
      </c>
      <c r="F3727" s="36" t="s">
        <v>70</v>
      </c>
      <c r="G3727" s="36" t="s">
        <v>100</v>
      </c>
      <c r="H3727" s="36">
        <v>50</v>
      </c>
      <c r="I3727" s="36">
        <v>50</v>
      </c>
    </row>
    <row r="3728" spans="1:9" x14ac:dyDescent="0.35">
      <c r="A3728" s="36">
        <v>1557895</v>
      </c>
      <c r="B3728" s="36" t="str">
        <f>VLOOKUP(AllData[[#This Row],[Order]],MM[],3,FALSE)</f>
        <v>V5757301200200R</v>
      </c>
      <c r="C3728" s="36">
        <f>VLOOKUP(AllData[[#This Row],[Order]],MM[],2,FALSE)</f>
        <v>248</v>
      </c>
      <c r="D3728" s="36" t="s">
        <v>101</v>
      </c>
      <c r="E3728" s="36" t="s">
        <v>102</v>
      </c>
      <c r="F3728" s="36" t="s">
        <v>100</v>
      </c>
      <c r="G3728" s="36" t="s">
        <v>103</v>
      </c>
      <c r="H3728" s="36">
        <v>10</v>
      </c>
      <c r="I3728" s="36">
        <v>10</v>
      </c>
    </row>
    <row r="3729" spans="1:9" x14ac:dyDescent="0.35">
      <c r="A3729" s="36">
        <v>1557895</v>
      </c>
      <c r="B3729" s="36" t="str">
        <f>VLOOKUP(AllData[[#This Row],[Order]],MM[],3,FALSE)</f>
        <v>V5757301200200R</v>
      </c>
      <c r="C3729" s="36">
        <f>VLOOKUP(AllData[[#This Row],[Order]],MM[],2,FALSE)</f>
        <v>248</v>
      </c>
      <c r="D3729" s="36" t="s">
        <v>104</v>
      </c>
      <c r="E3729" s="36" t="s">
        <v>102</v>
      </c>
      <c r="F3729" s="36" t="s">
        <v>100</v>
      </c>
      <c r="G3729" s="36" t="s">
        <v>106</v>
      </c>
      <c r="H3729" s="36">
        <v>10</v>
      </c>
      <c r="I3729" s="36">
        <v>10</v>
      </c>
    </row>
    <row r="3730" spans="1:9" x14ac:dyDescent="0.35">
      <c r="A3730" s="36">
        <v>1557895</v>
      </c>
      <c r="B3730" s="36" t="str">
        <f>VLOOKUP(AllData[[#This Row],[Order]],MM[],3,FALSE)</f>
        <v>V5757301200200R</v>
      </c>
      <c r="C3730" s="36">
        <f>VLOOKUP(AllData[[#This Row],[Order]],MM[],2,FALSE)</f>
        <v>248</v>
      </c>
      <c r="D3730" s="36" t="s">
        <v>60</v>
      </c>
      <c r="E3730" s="36" t="s">
        <v>61</v>
      </c>
      <c r="F3730" s="36" t="s">
        <v>63</v>
      </c>
      <c r="G3730" s="36" t="s">
        <v>108</v>
      </c>
      <c r="H3730" s="36">
        <v>1519.44</v>
      </c>
      <c r="I3730" s="36">
        <v>1</v>
      </c>
    </row>
    <row r="3731" spans="1:9" x14ac:dyDescent="0.35">
      <c r="A3731" s="36">
        <v>1557895</v>
      </c>
      <c r="B3731" s="36" t="str">
        <f>VLOOKUP(AllData[[#This Row],[Order]],MM[],3,FALSE)</f>
        <v>V5757301200200R</v>
      </c>
      <c r="C3731" s="36">
        <f>VLOOKUP(AllData[[#This Row],[Order]],MM[],2,FALSE)</f>
        <v>248</v>
      </c>
      <c r="D3731" s="36" t="s">
        <v>82</v>
      </c>
      <c r="E3731" s="36" t="s">
        <v>83</v>
      </c>
      <c r="F3731" s="36" t="s">
        <v>84</v>
      </c>
      <c r="G3731" s="36" t="s">
        <v>110</v>
      </c>
      <c r="H3731" s="36"/>
      <c r="I3731" s="36">
        <v>5</v>
      </c>
    </row>
    <row r="3732" spans="1:9" x14ac:dyDescent="0.35">
      <c r="A3732" s="36">
        <v>1557896</v>
      </c>
      <c r="B3732" s="36" t="str">
        <f>VLOOKUP(AllData[[#This Row],[Order]],MM[],3,FALSE)</f>
        <v>V5757321200600</v>
      </c>
      <c r="C3732" s="36">
        <f>VLOOKUP(AllData[[#This Row],[Order]],MM[],2,FALSE)</f>
        <v>248</v>
      </c>
      <c r="D3732" s="36" t="s">
        <v>60</v>
      </c>
      <c r="E3732" s="36" t="s">
        <v>61</v>
      </c>
      <c r="F3732" s="36" t="s">
        <v>63</v>
      </c>
      <c r="G3732" s="36" t="s">
        <v>139</v>
      </c>
      <c r="H3732" s="36">
        <v>8.0500000000000007</v>
      </c>
      <c r="I3732" s="36">
        <v>20</v>
      </c>
    </row>
    <row r="3733" spans="1:9" x14ac:dyDescent="0.35">
      <c r="A3733" s="36">
        <v>1557896</v>
      </c>
      <c r="B3733" s="36" t="str">
        <f>VLOOKUP(AllData[[#This Row],[Order]],MM[],3,FALSE)</f>
        <v>V5757321200600</v>
      </c>
      <c r="C3733" s="36">
        <f>VLOOKUP(AllData[[#This Row],[Order]],MM[],2,FALSE)</f>
        <v>248</v>
      </c>
      <c r="D3733" s="36" t="s">
        <v>68</v>
      </c>
      <c r="E3733" s="36" t="s">
        <v>69</v>
      </c>
      <c r="F3733" s="36" t="s">
        <v>70</v>
      </c>
      <c r="G3733" s="36" t="s">
        <v>71</v>
      </c>
      <c r="H3733" s="36">
        <v>30</v>
      </c>
      <c r="I3733" s="36">
        <v>30</v>
      </c>
    </row>
    <row r="3734" spans="1:9" x14ac:dyDescent="0.35">
      <c r="A3734" s="36">
        <v>1557896</v>
      </c>
      <c r="B3734" s="36" t="str">
        <f>VLOOKUP(AllData[[#This Row],[Order]],MM[],3,FALSE)</f>
        <v>V5757321200600</v>
      </c>
      <c r="C3734" s="36">
        <f>VLOOKUP(AllData[[#This Row],[Order]],MM[],2,FALSE)</f>
        <v>248</v>
      </c>
      <c r="D3734" s="36" t="s">
        <v>73</v>
      </c>
      <c r="E3734" s="36" t="s">
        <v>61</v>
      </c>
      <c r="F3734" s="36" t="s">
        <v>63</v>
      </c>
      <c r="G3734" s="36" t="s">
        <v>74</v>
      </c>
      <c r="H3734" s="36">
        <v>159.577</v>
      </c>
      <c r="I3734" s="36">
        <v>200</v>
      </c>
    </row>
    <row r="3735" spans="1:9" x14ac:dyDescent="0.35">
      <c r="A3735" s="36">
        <v>1557896</v>
      </c>
      <c r="B3735" s="36" t="str">
        <f>VLOOKUP(AllData[[#This Row],[Order]],MM[],3,FALSE)</f>
        <v>V5757321200600</v>
      </c>
      <c r="C3735" s="36">
        <f>VLOOKUP(AllData[[#This Row],[Order]],MM[],2,FALSE)</f>
        <v>248</v>
      </c>
      <c r="D3735" s="36" t="s">
        <v>75</v>
      </c>
      <c r="E3735" s="36" t="s">
        <v>61</v>
      </c>
      <c r="F3735" s="36" t="s">
        <v>63</v>
      </c>
      <c r="G3735" s="36" t="s">
        <v>76</v>
      </c>
      <c r="H3735" s="36">
        <v>973.08699999999999</v>
      </c>
      <c r="I3735" s="36">
        <v>500</v>
      </c>
    </row>
    <row r="3736" spans="1:9" x14ac:dyDescent="0.35">
      <c r="A3736" s="36">
        <v>1557896</v>
      </c>
      <c r="B3736" s="36" t="str">
        <f>VLOOKUP(AllData[[#This Row],[Order]],MM[],3,FALSE)</f>
        <v>V5757321200600</v>
      </c>
      <c r="C3736" s="36">
        <f>VLOOKUP(AllData[[#This Row],[Order]],MM[],2,FALSE)</f>
        <v>248</v>
      </c>
      <c r="D3736" s="36" t="s">
        <v>78</v>
      </c>
      <c r="E3736" s="36" t="s">
        <v>69</v>
      </c>
      <c r="F3736" s="36" t="s">
        <v>70</v>
      </c>
      <c r="G3736" s="36" t="s">
        <v>79</v>
      </c>
      <c r="H3736" s="36">
        <v>20</v>
      </c>
      <c r="I3736" s="36">
        <v>20</v>
      </c>
    </row>
    <row r="3737" spans="1:9" x14ac:dyDescent="0.35">
      <c r="A3737" s="36">
        <v>1557896</v>
      </c>
      <c r="B3737" s="36" t="str">
        <f>VLOOKUP(AllData[[#This Row],[Order]],MM[],3,FALSE)</f>
        <v>V5757321200600</v>
      </c>
      <c r="C3737" s="36">
        <f>VLOOKUP(AllData[[#This Row],[Order]],MM[],2,FALSE)</f>
        <v>248</v>
      </c>
      <c r="D3737" s="36" t="s">
        <v>80</v>
      </c>
      <c r="E3737" s="36" t="s">
        <v>69</v>
      </c>
      <c r="F3737" s="36" t="s">
        <v>70</v>
      </c>
      <c r="G3737" s="36" t="s">
        <v>81</v>
      </c>
      <c r="H3737" s="36">
        <v>20</v>
      </c>
      <c r="I3737" s="36">
        <v>20</v>
      </c>
    </row>
    <row r="3738" spans="1:9" x14ac:dyDescent="0.35">
      <c r="A3738" s="36">
        <v>1557896</v>
      </c>
      <c r="B3738" s="36" t="str">
        <f>VLOOKUP(AllData[[#This Row],[Order]],MM[],3,FALSE)</f>
        <v>V5757321200600</v>
      </c>
      <c r="C3738" s="36">
        <f>VLOOKUP(AllData[[#This Row],[Order]],MM[],2,FALSE)</f>
        <v>248</v>
      </c>
      <c r="D3738" s="36" t="s">
        <v>82</v>
      </c>
      <c r="E3738" s="36" t="s">
        <v>83</v>
      </c>
      <c r="F3738" s="36" t="s">
        <v>84</v>
      </c>
      <c r="G3738" s="36" t="s">
        <v>84</v>
      </c>
      <c r="H3738" s="36">
        <v>394.67</v>
      </c>
      <c r="I3738" s="36">
        <v>450</v>
      </c>
    </row>
    <row r="3739" spans="1:9" x14ac:dyDescent="0.35">
      <c r="A3739" s="36">
        <v>1557896</v>
      </c>
      <c r="B3739" s="36" t="str">
        <f>VLOOKUP(AllData[[#This Row],[Order]],MM[],3,FALSE)</f>
        <v>V5757321200600</v>
      </c>
      <c r="C3739" s="36">
        <f>VLOOKUP(AllData[[#This Row],[Order]],MM[],2,FALSE)</f>
        <v>248</v>
      </c>
      <c r="D3739" s="36" t="s">
        <v>85</v>
      </c>
      <c r="E3739" s="36" t="s">
        <v>86</v>
      </c>
      <c r="F3739" s="36" t="s">
        <v>87</v>
      </c>
      <c r="G3739" s="36" t="s">
        <v>87</v>
      </c>
      <c r="H3739" s="36">
        <v>20</v>
      </c>
      <c r="I3739" s="36">
        <v>20</v>
      </c>
    </row>
    <row r="3740" spans="1:9" x14ac:dyDescent="0.35">
      <c r="A3740" s="36">
        <v>1557896</v>
      </c>
      <c r="B3740" s="36" t="str">
        <f>VLOOKUP(AllData[[#This Row],[Order]],MM[],3,FALSE)</f>
        <v>V5757321200600</v>
      </c>
      <c r="C3740" s="36">
        <f>VLOOKUP(AllData[[#This Row],[Order]],MM[],2,FALSE)</f>
        <v>248</v>
      </c>
      <c r="D3740" s="36" t="s">
        <v>88</v>
      </c>
      <c r="E3740" s="36" t="s">
        <v>89</v>
      </c>
      <c r="F3740" s="36" t="s">
        <v>91</v>
      </c>
      <c r="G3740" s="36" t="s">
        <v>92</v>
      </c>
      <c r="H3740" s="36"/>
      <c r="I3740" s="36">
        <v>0</v>
      </c>
    </row>
    <row r="3741" spans="1:9" x14ac:dyDescent="0.35">
      <c r="A3741" s="36">
        <v>1557896</v>
      </c>
      <c r="B3741" s="36" t="str">
        <f>VLOOKUP(AllData[[#This Row],[Order]],MM[],3,FALSE)</f>
        <v>V5757321200600</v>
      </c>
      <c r="C3741" s="36">
        <f>VLOOKUP(AllData[[#This Row],[Order]],MM[],2,FALSE)</f>
        <v>248</v>
      </c>
      <c r="D3741" s="36" t="s">
        <v>95</v>
      </c>
      <c r="E3741" s="36" t="s">
        <v>61</v>
      </c>
      <c r="F3741" s="36" t="s">
        <v>63</v>
      </c>
      <c r="G3741" s="36" t="s">
        <v>96</v>
      </c>
      <c r="H3741" s="36">
        <v>52.4</v>
      </c>
      <c r="I3741" s="36">
        <v>40</v>
      </c>
    </row>
    <row r="3742" spans="1:9" x14ac:dyDescent="0.35">
      <c r="A3742" s="36">
        <v>1557896</v>
      </c>
      <c r="B3742" s="36" t="str">
        <f>VLOOKUP(AllData[[#This Row],[Order]],MM[],3,FALSE)</f>
        <v>V5757321200600</v>
      </c>
      <c r="C3742" s="36">
        <f>VLOOKUP(AllData[[#This Row],[Order]],MM[],2,FALSE)</f>
        <v>248</v>
      </c>
      <c r="D3742" s="36" t="s">
        <v>97</v>
      </c>
      <c r="E3742" s="36" t="s">
        <v>69</v>
      </c>
      <c r="F3742" s="36" t="s">
        <v>70</v>
      </c>
      <c r="G3742" s="36" t="s">
        <v>98</v>
      </c>
      <c r="H3742" s="36">
        <v>20</v>
      </c>
      <c r="I3742" s="36">
        <v>20</v>
      </c>
    </row>
    <row r="3743" spans="1:9" x14ac:dyDescent="0.35">
      <c r="A3743" s="36">
        <v>1557896</v>
      </c>
      <c r="B3743" s="36" t="str">
        <f>VLOOKUP(AllData[[#This Row],[Order]],MM[],3,FALSE)</f>
        <v>V5757321200600</v>
      </c>
      <c r="C3743" s="36">
        <f>VLOOKUP(AllData[[#This Row],[Order]],MM[],2,FALSE)</f>
        <v>248</v>
      </c>
      <c r="D3743" s="36" t="s">
        <v>99</v>
      </c>
      <c r="E3743" s="36" t="s">
        <v>69</v>
      </c>
      <c r="F3743" s="36" t="s">
        <v>70</v>
      </c>
      <c r="G3743" s="36" t="s">
        <v>100</v>
      </c>
      <c r="H3743" s="36">
        <v>50</v>
      </c>
      <c r="I3743" s="36">
        <v>50</v>
      </c>
    </row>
    <row r="3744" spans="1:9" x14ac:dyDescent="0.35">
      <c r="A3744" s="36">
        <v>1557896</v>
      </c>
      <c r="B3744" s="36" t="str">
        <f>VLOOKUP(AllData[[#This Row],[Order]],MM[],3,FALSE)</f>
        <v>V5757321200600</v>
      </c>
      <c r="C3744" s="36">
        <f>VLOOKUP(AllData[[#This Row],[Order]],MM[],2,FALSE)</f>
        <v>248</v>
      </c>
      <c r="D3744" s="36" t="s">
        <v>101</v>
      </c>
      <c r="E3744" s="36" t="s">
        <v>102</v>
      </c>
      <c r="F3744" s="36" t="s">
        <v>100</v>
      </c>
      <c r="G3744" s="36" t="s">
        <v>103</v>
      </c>
      <c r="H3744" s="36">
        <v>10</v>
      </c>
      <c r="I3744" s="36">
        <v>10</v>
      </c>
    </row>
    <row r="3745" spans="1:9" x14ac:dyDescent="0.35">
      <c r="A3745" s="36">
        <v>1557896</v>
      </c>
      <c r="B3745" s="36" t="str">
        <f>VLOOKUP(AllData[[#This Row],[Order]],MM[],3,FALSE)</f>
        <v>V5757321200600</v>
      </c>
      <c r="C3745" s="36">
        <f>VLOOKUP(AllData[[#This Row],[Order]],MM[],2,FALSE)</f>
        <v>248</v>
      </c>
      <c r="D3745" s="36" t="s">
        <v>104</v>
      </c>
      <c r="E3745" s="36" t="s">
        <v>102</v>
      </c>
      <c r="F3745" s="36" t="s">
        <v>100</v>
      </c>
      <c r="G3745" s="36" t="s">
        <v>106</v>
      </c>
      <c r="H3745" s="36">
        <v>10</v>
      </c>
      <c r="I3745" s="36">
        <v>10</v>
      </c>
    </row>
    <row r="3746" spans="1:9" x14ac:dyDescent="0.35">
      <c r="A3746" s="36">
        <v>1557896</v>
      </c>
      <c r="B3746" s="36" t="str">
        <f>VLOOKUP(AllData[[#This Row],[Order]],MM[],3,FALSE)</f>
        <v>V5757321200600</v>
      </c>
      <c r="C3746" s="36">
        <f>VLOOKUP(AllData[[#This Row],[Order]],MM[],2,FALSE)</f>
        <v>248</v>
      </c>
      <c r="D3746" s="36" t="s">
        <v>60</v>
      </c>
      <c r="E3746" s="36" t="s">
        <v>61</v>
      </c>
      <c r="F3746" s="36" t="s">
        <v>63</v>
      </c>
      <c r="G3746" s="36" t="s">
        <v>108</v>
      </c>
      <c r="H3746" s="36">
        <v>329.89</v>
      </c>
      <c r="I3746" s="36">
        <v>1</v>
      </c>
    </row>
    <row r="3747" spans="1:9" x14ac:dyDescent="0.35">
      <c r="A3747" s="36">
        <v>1557896</v>
      </c>
      <c r="B3747" s="36" t="str">
        <f>VLOOKUP(AllData[[#This Row],[Order]],MM[],3,FALSE)</f>
        <v>V5757321200600</v>
      </c>
      <c r="C3747" s="36">
        <f>VLOOKUP(AllData[[#This Row],[Order]],MM[],2,FALSE)</f>
        <v>248</v>
      </c>
      <c r="D3747" s="36" t="s">
        <v>82</v>
      </c>
      <c r="E3747" s="36" t="s">
        <v>83</v>
      </c>
      <c r="F3747" s="36" t="s">
        <v>84</v>
      </c>
      <c r="G3747" s="36" t="s">
        <v>110</v>
      </c>
      <c r="H3747" s="36"/>
      <c r="I3747" s="36">
        <v>5</v>
      </c>
    </row>
    <row r="3748" spans="1:9" x14ac:dyDescent="0.35">
      <c r="A3748" s="36">
        <v>1559157</v>
      </c>
      <c r="B3748" s="36" t="str">
        <f>VLOOKUP(AllData[[#This Row],[Order]],MM[],3,FALSE)</f>
        <v>V5757341200400</v>
      </c>
      <c r="C3748" s="36">
        <f>VLOOKUP(AllData[[#This Row],[Order]],MM[],2,FALSE)</f>
        <v>249</v>
      </c>
      <c r="D3748" s="36" t="s">
        <v>60</v>
      </c>
      <c r="E3748" s="36" t="s">
        <v>61</v>
      </c>
      <c r="F3748" s="36" t="s">
        <v>63</v>
      </c>
      <c r="G3748" s="36" t="s">
        <v>64</v>
      </c>
      <c r="H3748" s="36">
        <v>7.8330000000000002</v>
      </c>
      <c r="I3748" s="36">
        <v>20</v>
      </c>
    </row>
    <row r="3749" spans="1:9" x14ac:dyDescent="0.35">
      <c r="A3749" s="36">
        <v>1559157</v>
      </c>
      <c r="B3749" s="36" t="str">
        <f>VLOOKUP(AllData[[#This Row],[Order]],MM[],3,FALSE)</f>
        <v>V5757341200400</v>
      </c>
      <c r="C3749" s="36">
        <f>VLOOKUP(AllData[[#This Row],[Order]],MM[],2,FALSE)</f>
        <v>249</v>
      </c>
      <c r="D3749" s="36" t="s">
        <v>68</v>
      </c>
      <c r="E3749" s="36" t="s">
        <v>69</v>
      </c>
      <c r="F3749" s="36" t="s">
        <v>70</v>
      </c>
      <c r="G3749" s="36" t="s">
        <v>71</v>
      </c>
      <c r="H3749" s="36">
        <v>30</v>
      </c>
      <c r="I3749" s="36">
        <v>30</v>
      </c>
    </row>
    <row r="3750" spans="1:9" x14ac:dyDescent="0.35">
      <c r="A3750" s="36">
        <v>1559157</v>
      </c>
      <c r="B3750" s="36" t="str">
        <f>VLOOKUP(AllData[[#This Row],[Order]],MM[],3,FALSE)</f>
        <v>V5757341200400</v>
      </c>
      <c r="C3750" s="36">
        <f>VLOOKUP(AllData[[#This Row],[Order]],MM[],2,FALSE)</f>
        <v>249</v>
      </c>
      <c r="D3750" s="36" t="s">
        <v>73</v>
      </c>
      <c r="E3750" s="36" t="s">
        <v>61</v>
      </c>
      <c r="F3750" s="36" t="s">
        <v>63</v>
      </c>
      <c r="G3750" s="36" t="s">
        <v>74</v>
      </c>
      <c r="H3750" s="36">
        <v>136.74</v>
      </c>
      <c r="I3750" s="36">
        <v>200</v>
      </c>
    </row>
    <row r="3751" spans="1:9" x14ac:dyDescent="0.35">
      <c r="A3751" s="36">
        <v>1559157</v>
      </c>
      <c r="B3751" s="36" t="str">
        <f>VLOOKUP(AllData[[#This Row],[Order]],MM[],3,FALSE)</f>
        <v>V5757341200400</v>
      </c>
      <c r="C3751" s="36">
        <f>VLOOKUP(AllData[[#This Row],[Order]],MM[],2,FALSE)</f>
        <v>249</v>
      </c>
      <c r="D3751" s="36" t="s">
        <v>75</v>
      </c>
      <c r="E3751" s="36" t="s">
        <v>61</v>
      </c>
      <c r="F3751" s="36" t="s">
        <v>63</v>
      </c>
      <c r="G3751" s="36" t="s">
        <v>76</v>
      </c>
      <c r="H3751" s="36">
        <v>973.62</v>
      </c>
      <c r="I3751" s="36">
        <v>500</v>
      </c>
    </row>
    <row r="3752" spans="1:9" x14ac:dyDescent="0.35">
      <c r="A3752" s="36">
        <v>1559157</v>
      </c>
      <c r="B3752" s="36" t="str">
        <f>VLOOKUP(AllData[[#This Row],[Order]],MM[],3,FALSE)</f>
        <v>V5757341200400</v>
      </c>
      <c r="C3752" s="36">
        <f>VLOOKUP(AllData[[#This Row],[Order]],MM[],2,FALSE)</f>
        <v>249</v>
      </c>
      <c r="D3752" s="36" t="s">
        <v>78</v>
      </c>
      <c r="E3752" s="36" t="s">
        <v>69</v>
      </c>
      <c r="F3752" s="36" t="s">
        <v>70</v>
      </c>
      <c r="G3752" s="36" t="s">
        <v>79</v>
      </c>
      <c r="H3752" s="36">
        <v>20</v>
      </c>
      <c r="I3752" s="36">
        <v>20</v>
      </c>
    </row>
    <row r="3753" spans="1:9" x14ac:dyDescent="0.35">
      <c r="A3753" s="36">
        <v>1559157</v>
      </c>
      <c r="B3753" s="36" t="str">
        <f>VLOOKUP(AllData[[#This Row],[Order]],MM[],3,FALSE)</f>
        <v>V5757341200400</v>
      </c>
      <c r="C3753" s="36">
        <f>VLOOKUP(AllData[[#This Row],[Order]],MM[],2,FALSE)</f>
        <v>249</v>
      </c>
      <c r="D3753" s="36" t="s">
        <v>80</v>
      </c>
      <c r="E3753" s="36" t="s">
        <v>69</v>
      </c>
      <c r="F3753" s="36" t="s">
        <v>70</v>
      </c>
      <c r="G3753" s="36" t="s">
        <v>81</v>
      </c>
      <c r="H3753" s="36">
        <v>20</v>
      </c>
      <c r="I3753" s="36">
        <v>20</v>
      </c>
    </row>
    <row r="3754" spans="1:9" x14ac:dyDescent="0.35">
      <c r="A3754" s="36">
        <v>1559157</v>
      </c>
      <c r="B3754" s="36" t="str">
        <f>VLOOKUP(AllData[[#This Row],[Order]],MM[],3,FALSE)</f>
        <v>V5757341200400</v>
      </c>
      <c r="C3754" s="36">
        <f>VLOOKUP(AllData[[#This Row],[Order]],MM[],2,FALSE)</f>
        <v>249</v>
      </c>
      <c r="D3754" s="36" t="s">
        <v>82</v>
      </c>
      <c r="E3754" s="36" t="s">
        <v>83</v>
      </c>
      <c r="F3754" s="36" t="s">
        <v>84</v>
      </c>
      <c r="G3754" s="36" t="s">
        <v>84</v>
      </c>
      <c r="H3754" s="36">
        <v>356.46</v>
      </c>
      <c r="I3754" s="36">
        <v>450</v>
      </c>
    </row>
    <row r="3755" spans="1:9" x14ac:dyDescent="0.35">
      <c r="A3755" s="36">
        <v>1559157</v>
      </c>
      <c r="B3755" s="36" t="str">
        <f>VLOOKUP(AllData[[#This Row],[Order]],MM[],3,FALSE)</f>
        <v>V5757341200400</v>
      </c>
      <c r="C3755" s="36">
        <f>VLOOKUP(AllData[[#This Row],[Order]],MM[],2,FALSE)</f>
        <v>249</v>
      </c>
      <c r="D3755" s="36" t="s">
        <v>85</v>
      </c>
      <c r="E3755" s="36" t="s">
        <v>86</v>
      </c>
      <c r="F3755" s="36" t="s">
        <v>87</v>
      </c>
      <c r="G3755" s="36" t="s">
        <v>87</v>
      </c>
      <c r="H3755" s="36">
        <v>20</v>
      </c>
      <c r="I3755" s="36">
        <v>20</v>
      </c>
    </row>
    <row r="3756" spans="1:9" x14ac:dyDescent="0.35">
      <c r="A3756" s="36">
        <v>1559157</v>
      </c>
      <c r="B3756" s="36" t="str">
        <f>VLOOKUP(AllData[[#This Row],[Order]],MM[],3,FALSE)</f>
        <v>V5757341200400</v>
      </c>
      <c r="C3756" s="36">
        <f>VLOOKUP(AllData[[#This Row],[Order]],MM[],2,FALSE)</f>
        <v>249</v>
      </c>
      <c r="D3756" s="36" t="s">
        <v>88</v>
      </c>
      <c r="E3756" s="36" t="s">
        <v>89</v>
      </c>
      <c r="F3756" s="36" t="s">
        <v>91</v>
      </c>
      <c r="G3756" s="36" t="s">
        <v>92</v>
      </c>
      <c r="H3756" s="36"/>
      <c r="I3756" s="36">
        <v>0</v>
      </c>
    </row>
    <row r="3757" spans="1:9" x14ac:dyDescent="0.35">
      <c r="A3757" s="36">
        <v>1559157</v>
      </c>
      <c r="B3757" s="36" t="str">
        <f>VLOOKUP(AllData[[#This Row],[Order]],MM[],3,FALSE)</f>
        <v>V5757341200400</v>
      </c>
      <c r="C3757" s="36">
        <f>VLOOKUP(AllData[[#This Row],[Order]],MM[],2,FALSE)</f>
        <v>249</v>
      </c>
      <c r="D3757" s="36" t="s">
        <v>95</v>
      </c>
      <c r="E3757" s="36" t="s">
        <v>61</v>
      </c>
      <c r="F3757" s="36" t="s">
        <v>63</v>
      </c>
      <c r="G3757" s="36" t="s">
        <v>96</v>
      </c>
      <c r="H3757" s="36">
        <v>59.683</v>
      </c>
      <c r="I3757" s="36">
        <v>40</v>
      </c>
    </row>
    <row r="3758" spans="1:9" x14ac:dyDescent="0.35">
      <c r="A3758" s="36">
        <v>1559157</v>
      </c>
      <c r="B3758" s="36" t="str">
        <f>VLOOKUP(AllData[[#This Row],[Order]],MM[],3,FALSE)</f>
        <v>V5757341200400</v>
      </c>
      <c r="C3758" s="36">
        <f>VLOOKUP(AllData[[#This Row],[Order]],MM[],2,FALSE)</f>
        <v>249</v>
      </c>
      <c r="D3758" s="36" t="s">
        <v>97</v>
      </c>
      <c r="E3758" s="36" t="s">
        <v>69</v>
      </c>
      <c r="F3758" s="36" t="s">
        <v>70</v>
      </c>
      <c r="G3758" s="36" t="s">
        <v>98</v>
      </c>
      <c r="H3758" s="36">
        <v>20</v>
      </c>
      <c r="I3758" s="36">
        <v>20</v>
      </c>
    </row>
    <row r="3759" spans="1:9" x14ac:dyDescent="0.35">
      <c r="A3759" s="36">
        <v>1559157</v>
      </c>
      <c r="B3759" s="36" t="str">
        <f>VLOOKUP(AllData[[#This Row],[Order]],MM[],3,FALSE)</f>
        <v>V5757341200400</v>
      </c>
      <c r="C3759" s="36">
        <f>VLOOKUP(AllData[[#This Row],[Order]],MM[],2,FALSE)</f>
        <v>249</v>
      </c>
      <c r="D3759" s="36" t="s">
        <v>99</v>
      </c>
      <c r="E3759" s="36" t="s">
        <v>69</v>
      </c>
      <c r="F3759" s="36" t="s">
        <v>70</v>
      </c>
      <c r="G3759" s="36" t="s">
        <v>100</v>
      </c>
      <c r="H3759" s="36">
        <v>50</v>
      </c>
      <c r="I3759" s="36">
        <v>50</v>
      </c>
    </row>
    <row r="3760" spans="1:9" x14ac:dyDescent="0.35">
      <c r="A3760" s="36">
        <v>1559157</v>
      </c>
      <c r="B3760" s="36" t="str">
        <f>VLOOKUP(AllData[[#This Row],[Order]],MM[],3,FALSE)</f>
        <v>V5757341200400</v>
      </c>
      <c r="C3760" s="36">
        <f>VLOOKUP(AllData[[#This Row],[Order]],MM[],2,FALSE)</f>
        <v>249</v>
      </c>
      <c r="D3760" s="36" t="s">
        <v>101</v>
      </c>
      <c r="E3760" s="36" t="s">
        <v>102</v>
      </c>
      <c r="F3760" s="36" t="s">
        <v>100</v>
      </c>
      <c r="G3760" s="36" t="s">
        <v>103</v>
      </c>
      <c r="H3760" s="36">
        <v>10</v>
      </c>
      <c r="I3760" s="36">
        <v>10</v>
      </c>
    </row>
    <row r="3761" spans="1:9" x14ac:dyDescent="0.35">
      <c r="A3761" s="36">
        <v>1559157</v>
      </c>
      <c r="B3761" s="36" t="str">
        <f>VLOOKUP(AllData[[#This Row],[Order]],MM[],3,FALSE)</f>
        <v>V5757341200400</v>
      </c>
      <c r="C3761" s="36">
        <f>VLOOKUP(AllData[[#This Row],[Order]],MM[],2,FALSE)</f>
        <v>249</v>
      </c>
      <c r="D3761" s="36" t="s">
        <v>104</v>
      </c>
      <c r="E3761" s="36" t="s">
        <v>102</v>
      </c>
      <c r="F3761" s="36" t="s">
        <v>100</v>
      </c>
      <c r="G3761" s="36" t="s">
        <v>106</v>
      </c>
      <c r="H3761" s="36">
        <v>10</v>
      </c>
      <c r="I3761" s="36">
        <v>10</v>
      </c>
    </row>
    <row r="3762" spans="1:9" x14ac:dyDescent="0.35">
      <c r="A3762" s="36">
        <v>1559157</v>
      </c>
      <c r="B3762" s="36" t="str">
        <f>VLOOKUP(AllData[[#This Row],[Order]],MM[],3,FALSE)</f>
        <v>V5757341200400</v>
      </c>
      <c r="C3762" s="36">
        <f>VLOOKUP(AllData[[#This Row],[Order]],MM[],2,FALSE)</f>
        <v>249</v>
      </c>
      <c r="D3762" s="36" t="s">
        <v>60</v>
      </c>
      <c r="E3762" s="36" t="s">
        <v>61</v>
      </c>
      <c r="F3762" s="36" t="s">
        <v>63</v>
      </c>
      <c r="G3762" s="36" t="s">
        <v>108</v>
      </c>
      <c r="H3762" s="36">
        <v>344.04</v>
      </c>
      <c r="I3762" s="36">
        <v>1</v>
      </c>
    </row>
    <row r="3763" spans="1:9" x14ac:dyDescent="0.35">
      <c r="A3763" s="36">
        <v>1559157</v>
      </c>
      <c r="B3763" s="36" t="str">
        <f>VLOOKUP(AllData[[#This Row],[Order]],MM[],3,FALSE)</f>
        <v>V5757341200400</v>
      </c>
      <c r="C3763" s="36">
        <f>VLOOKUP(AllData[[#This Row],[Order]],MM[],2,FALSE)</f>
        <v>249</v>
      </c>
      <c r="D3763" s="36" t="s">
        <v>82</v>
      </c>
      <c r="E3763" s="36" t="s">
        <v>83</v>
      </c>
      <c r="F3763" s="36" t="s">
        <v>84</v>
      </c>
      <c r="G3763" s="36" t="s">
        <v>110</v>
      </c>
      <c r="H3763" s="36"/>
      <c r="I3763" s="36">
        <v>5</v>
      </c>
    </row>
    <row r="3764" spans="1:9" x14ac:dyDescent="0.35">
      <c r="A3764" s="36">
        <v>1559192</v>
      </c>
      <c r="B3764" s="36" t="str">
        <f>VLOOKUP(AllData[[#This Row],[Order]],MM[],3,FALSE)</f>
        <v>V5757301200200Q</v>
      </c>
      <c r="C3764" s="36">
        <f>VLOOKUP(AllData[[#This Row],[Order]],MM[],2,FALSE)</f>
        <v>249</v>
      </c>
      <c r="D3764" s="36" t="s">
        <v>60</v>
      </c>
      <c r="E3764" s="36" t="s">
        <v>61</v>
      </c>
      <c r="F3764" s="36" t="s">
        <v>63</v>
      </c>
      <c r="G3764" s="36" t="s">
        <v>64</v>
      </c>
      <c r="H3764" s="36">
        <v>30.632999999999999</v>
      </c>
      <c r="I3764" s="36">
        <v>20</v>
      </c>
    </row>
    <row r="3765" spans="1:9" x14ac:dyDescent="0.35">
      <c r="A3765" s="36">
        <v>1559192</v>
      </c>
      <c r="B3765" s="36" t="str">
        <f>VLOOKUP(AllData[[#This Row],[Order]],MM[],3,FALSE)</f>
        <v>V5757301200200Q</v>
      </c>
      <c r="C3765" s="36">
        <f>VLOOKUP(AllData[[#This Row],[Order]],MM[],2,FALSE)</f>
        <v>249</v>
      </c>
      <c r="D3765" s="36" t="s">
        <v>68</v>
      </c>
      <c r="E3765" s="36" t="s">
        <v>69</v>
      </c>
      <c r="F3765" s="36" t="s">
        <v>70</v>
      </c>
      <c r="G3765" s="36" t="s">
        <v>71</v>
      </c>
      <c r="H3765" s="36">
        <v>30</v>
      </c>
      <c r="I3765" s="36">
        <v>30</v>
      </c>
    </row>
    <row r="3766" spans="1:9" x14ac:dyDescent="0.35">
      <c r="A3766" s="36">
        <v>1559192</v>
      </c>
      <c r="B3766" s="36" t="str">
        <f>VLOOKUP(AllData[[#This Row],[Order]],MM[],3,FALSE)</f>
        <v>V5757301200200Q</v>
      </c>
      <c r="C3766" s="36">
        <f>VLOOKUP(AllData[[#This Row],[Order]],MM[],2,FALSE)</f>
        <v>249</v>
      </c>
      <c r="D3766" s="36" t="s">
        <v>73</v>
      </c>
      <c r="E3766" s="36" t="s">
        <v>61</v>
      </c>
      <c r="F3766" s="36" t="s">
        <v>63</v>
      </c>
      <c r="G3766" s="36" t="s">
        <v>74</v>
      </c>
      <c r="H3766" s="36">
        <v>166.733</v>
      </c>
      <c r="I3766" s="36">
        <v>200</v>
      </c>
    </row>
    <row r="3767" spans="1:9" x14ac:dyDescent="0.35">
      <c r="A3767" s="36">
        <v>1559192</v>
      </c>
      <c r="B3767" s="36" t="str">
        <f>VLOOKUP(AllData[[#This Row],[Order]],MM[],3,FALSE)</f>
        <v>V5757301200200Q</v>
      </c>
      <c r="C3767" s="36">
        <f>VLOOKUP(AllData[[#This Row],[Order]],MM[],2,FALSE)</f>
        <v>249</v>
      </c>
      <c r="D3767" s="36" t="s">
        <v>75</v>
      </c>
      <c r="E3767" s="36" t="s">
        <v>61</v>
      </c>
      <c r="F3767" s="36" t="s">
        <v>63</v>
      </c>
      <c r="G3767" s="36" t="s">
        <v>76</v>
      </c>
      <c r="H3767" s="36">
        <v>476.70000000000005</v>
      </c>
      <c r="I3767" s="36">
        <v>500</v>
      </c>
    </row>
    <row r="3768" spans="1:9" x14ac:dyDescent="0.35">
      <c r="A3768" s="36">
        <v>1559192</v>
      </c>
      <c r="B3768" s="36" t="str">
        <f>VLOOKUP(AllData[[#This Row],[Order]],MM[],3,FALSE)</f>
        <v>V5757301200200Q</v>
      </c>
      <c r="C3768" s="36">
        <f>VLOOKUP(AllData[[#This Row],[Order]],MM[],2,FALSE)</f>
        <v>249</v>
      </c>
      <c r="D3768" s="36" t="s">
        <v>78</v>
      </c>
      <c r="E3768" s="36" t="s">
        <v>69</v>
      </c>
      <c r="F3768" s="36" t="s">
        <v>70</v>
      </c>
      <c r="G3768" s="36" t="s">
        <v>79</v>
      </c>
      <c r="H3768" s="36">
        <v>20</v>
      </c>
      <c r="I3768" s="36">
        <v>20</v>
      </c>
    </row>
    <row r="3769" spans="1:9" x14ac:dyDescent="0.35">
      <c r="A3769" s="36">
        <v>1559192</v>
      </c>
      <c r="B3769" s="36" t="str">
        <f>VLOOKUP(AllData[[#This Row],[Order]],MM[],3,FALSE)</f>
        <v>V5757301200200Q</v>
      </c>
      <c r="C3769" s="36">
        <f>VLOOKUP(AllData[[#This Row],[Order]],MM[],2,FALSE)</f>
        <v>249</v>
      </c>
      <c r="D3769" s="36" t="s">
        <v>80</v>
      </c>
      <c r="E3769" s="36" t="s">
        <v>69</v>
      </c>
      <c r="F3769" s="36" t="s">
        <v>70</v>
      </c>
      <c r="G3769" s="36" t="s">
        <v>81</v>
      </c>
      <c r="H3769" s="36">
        <v>20</v>
      </c>
      <c r="I3769" s="36">
        <v>20</v>
      </c>
    </row>
    <row r="3770" spans="1:9" x14ac:dyDescent="0.35">
      <c r="A3770" s="36">
        <v>1559192</v>
      </c>
      <c r="B3770" s="36" t="str">
        <f>VLOOKUP(AllData[[#This Row],[Order]],MM[],3,FALSE)</f>
        <v>V5757301200200Q</v>
      </c>
      <c r="C3770" s="36">
        <f>VLOOKUP(AllData[[#This Row],[Order]],MM[],2,FALSE)</f>
        <v>249</v>
      </c>
      <c r="D3770" s="36" t="s">
        <v>82</v>
      </c>
      <c r="E3770" s="36" t="s">
        <v>83</v>
      </c>
      <c r="F3770" s="36" t="s">
        <v>84</v>
      </c>
      <c r="G3770" s="36" t="s">
        <v>84</v>
      </c>
      <c r="H3770" s="36">
        <v>446.64</v>
      </c>
      <c r="I3770" s="36">
        <v>450</v>
      </c>
    </row>
    <row r="3771" spans="1:9" x14ac:dyDescent="0.35">
      <c r="A3771" s="36">
        <v>1559192</v>
      </c>
      <c r="B3771" s="36" t="str">
        <f>VLOOKUP(AllData[[#This Row],[Order]],MM[],3,FALSE)</f>
        <v>V5757301200200Q</v>
      </c>
      <c r="C3771" s="36">
        <f>VLOOKUP(AllData[[#This Row],[Order]],MM[],2,FALSE)</f>
        <v>249</v>
      </c>
      <c r="D3771" s="36" t="s">
        <v>85</v>
      </c>
      <c r="E3771" s="36" t="s">
        <v>86</v>
      </c>
      <c r="F3771" s="36" t="s">
        <v>87</v>
      </c>
      <c r="G3771" s="36" t="s">
        <v>87</v>
      </c>
      <c r="H3771" s="36">
        <v>20</v>
      </c>
      <c r="I3771" s="36">
        <v>20</v>
      </c>
    </row>
    <row r="3772" spans="1:9" x14ac:dyDescent="0.35">
      <c r="A3772" s="36">
        <v>1559192</v>
      </c>
      <c r="B3772" s="36" t="str">
        <f>VLOOKUP(AllData[[#This Row],[Order]],MM[],3,FALSE)</f>
        <v>V5757301200200Q</v>
      </c>
      <c r="C3772" s="36">
        <f>VLOOKUP(AllData[[#This Row],[Order]],MM[],2,FALSE)</f>
        <v>249</v>
      </c>
      <c r="D3772" s="36" t="s">
        <v>88</v>
      </c>
      <c r="E3772" s="36" t="s">
        <v>89</v>
      </c>
      <c r="F3772" s="36" t="s">
        <v>91</v>
      </c>
      <c r="G3772" s="36" t="s">
        <v>92</v>
      </c>
      <c r="H3772" s="36"/>
      <c r="I3772" s="36">
        <v>0</v>
      </c>
    </row>
    <row r="3773" spans="1:9" x14ac:dyDescent="0.35">
      <c r="A3773" s="36">
        <v>1559192</v>
      </c>
      <c r="B3773" s="36" t="str">
        <f>VLOOKUP(AllData[[#This Row],[Order]],MM[],3,FALSE)</f>
        <v>V5757301200200Q</v>
      </c>
      <c r="C3773" s="36">
        <f>VLOOKUP(AllData[[#This Row],[Order]],MM[],2,FALSE)</f>
        <v>249</v>
      </c>
      <c r="D3773" s="36" t="s">
        <v>95</v>
      </c>
      <c r="E3773" s="36" t="s">
        <v>61</v>
      </c>
      <c r="F3773" s="36" t="s">
        <v>63</v>
      </c>
      <c r="G3773" s="36" t="s">
        <v>96</v>
      </c>
      <c r="H3773" s="36">
        <v>44.45</v>
      </c>
      <c r="I3773" s="36">
        <v>40</v>
      </c>
    </row>
    <row r="3774" spans="1:9" x14ac:dyDescent="0.35">
      <c r="A3774" s="36">
        <v>1559192</v>
      </c>
      <c r="B3774" s="36" t="str">
        <f>VLOOKUP(AllData[[#This Row],[Order]],MM[],3,FALSE)</f>
        <v>V5757301200200Q</v>
      </c>
      <c r="C3774" s="36">
        <f>VLOOKUP(AllData[[#This Row],[Order]],MM[],2,FALSE)</f>
        <v>249</v>
      </c>
      <c r="D3774" s="36" t="s">
        <v>97</v>
      </c>
      <c r="E3774" s="36" t="s">
        <v>69</v>
      </c>
      <c r="F3774" s="36" t="s">
        <v>70</v>
      </c>
      <c r="G3774" s="36" t="s">
        <v>98</v>
      </c>
      <c r="H3774" s="36">
        <v>20</v>
      </c>
      <c r="I3774" s="36">
        <v>20</v>
      </c>
    </row>
    <row r="3775" spans="1:9" x14ac:dyDescent="0.35">
      <c r="A3775" s="36">
        <v>1559192</v>
      </c>
      <c r="B3775" s="36" t="str">
        <f>VLOOKUP(AllData[[#This Row],[Order]],MM[],3,FALSE)</f>
        <v>V5757301200200Q</v>
      </c>
      <c r="C3775" s="36">
        <f>VLOOKUP(AllData[[#This Row],[Order]],MM[],2,FALSE)</f>
        <v>249</v>
      </c>
      <c r="D3775" s="36" t="s">
        <v>99</v>
      </c>
      <c r="E3775" s="36" t="s">
        <v>69</v>
      </c>
      <c r="F3775" s="36" t="s">
        <v>70</v>
      </c>
      <c r="G3775" s="36" t="s">
        <v>100</v>
      </c>
      <c r="H3775" s="36">
        <v>50</v>
      </c>
      <c r="I3775" s="36">
        <v>50</v>
      </c>
    </row>
    <row r="3776" spans="1:9" x14ac:dyDescent="0.35">
      <c r="A3776" s="36">
        <v>1559192</v>
      </c>
      <c r="B3776" s="36" t="str">
        <f>VLOOKUP(AllData[[#This Row],[Order]],MM[],3,FALSE)</f>
        <v>V5757301200200Q</v>
      </c>
      <c r="C3776" s="36">
        <f>VLOOKUP(AllData[[#This Row],[Order]],MM[],2,FALSE)</f>
        <v>249</v>
      </c>
      <c r="D3776" s="36" t="s">
        <v>101</v>
      </c>
      <c r="E3776" s="36" t="s">
        <v>102</v>
      </c>
      <c r="F3776" s="36" t="s">
        <v>100</v>
      </c>
      <c r="G3776" s="36" t="s">
        <v>103</v>
      </c>
      <c r="H3776" s="36">
        <v>10</v>
      </c>
      <c r="I3776" s="36">
        <v>10</v>
      </c>
    </row>
    <row r="3777" spans="1:9" x14ac:dyDescent="0.35">
      <c r="A3777" s="36">
        <v>1559192</v>
      </c>
      <c r="B3777" s="36" t="str">
        <f>VLOOKUP(AllData[[#This Row],[Order]],MM[],3,FALSE)</f>
        <v>V5757301200200Q</v>
      </c>
      <c r="C3777" s="36">
        <f>VLOOKUP(AllData[[#This Row],[Order]],MM[],2,FALSE)</f>
        <v>249</v>
      </c>
      <c r="D3777" s="36" t="s">
        <v>104</v>
      </c>
      <c r="E3777" s="36" t="s">
        <v>102</v>
      </c>
      <c r="F3777" s="36" t="s">
        <v>100</v>
      </c>
      <c r="G3777" s="36" t="s">
        <v>106</v>
      </c>
      <c r="H3777" s="36">
        <v>10</v>
      </c>
      <c r="I3777" s="36">
        <v>10</v>
      </c>
    </row>
    <row r="3778" spans="1:9" x14ac:dyDescent="0.35">
      <c r="A3778" s="36">
        <v>1559192</v>
      </c>
      <c r="B3778" s="36" t="str">
        <f>VLOOKUP(AllData[[#This Row],[Order]],MM[],3,FALSE)</f>
        <v>V5757301200200Q</v>
      </c>
      <c r="C3778" s="36">
        <f>VLOOKUP(AllData[[#This Row],[Order]],MM[],2,FALSE)</f>
        <v>249</v>
      </c>
      <c r="D3778" s="36" t="s">
        <v>60</v>
      </c>
      <c r="E3778" s="36" t="s">
        <v>61</v>
      </c>
      <c r="F3778" s="36" t="s">
        <v>63</v>
      </c>
      <c r="G3778" s="36" t="s">
        <v>108</v>
      </c>
      <c r="H3778" s="36">
        <v>1125.49</v>
      </c>
      <c r="I3778" s="36">
        <v>1</v>
      </c>
    </row>
    <row r="3779" spans="1:9" x14ac:dyDescent="0.35">
      <c r="A3779" s="36">
        <v>1559192</v>
      </c>
      <c r="B3779" s="36" t="str">
        <f>VLOOKUP(AllData[[#This Row],[Order]],MM[],3,FALSE)</f>
        <v>V5757301200200Q</v>
      </c>
      <c r="C3779" s="36">
        <f>VLOOKUP(AllData[[#This Row],[Order]],MM[],2,FALSE)</f>
        <v>249</v>
      </c>
      <c r="D3779" s="36" t="s">
        <v>82</v>
      </c>
      <c r="E3779" s="36" t="s">
        <v>83</v>
      </c>
      <c r="F3779" s="36" t="s">
        <v>84</v>
      </c>
      <c r="G3779" s="36" t="s">
        <v>110</v>
      </c>
      <c r="H3779" s="36"/>
      <c r="I3779" s="36">
        <v>5</v>
      </c>
    </row>
    <row r="3780" spans="1:9" x14ac:dyDescent="0.35">
      <c r="A3780" s="36">
        <v>1559196</v>
      </c>
      <c r="B3780" s="36" t="str">
        <f>VLOOKUP(AllData[[#This Row],[Order]],MM[],3,FALSE)</f>
        <v>V5757321200400</v>
      </c>
      <c r="C3780" s="36">
        <f>VLOOKUP(AllData[[#This Row],[Order]],MM[],2,FALSE)</f>
        <v>249</v>
      </c>
      <c r="D3780" s="36" t="s">
        <v>60</v>
      </c>
      <c r="E3780" s="36" t="s">
        <v>61</v>
      </c>
      <c r="F3780" s="36" t="s">
        <v>63</v>
      </c>
      <c r="G3780" s="36" t="s">
        <v>64</v>
      </c>
      <c r="H3780" s="36">
        <v>2.5329999999999999</v>
      </c>
      <c r="I3780" s="36">
        <v>20</v>
      </c>
    </row>
    <row r="3781" spans="1:9" x14ac:dyDescent="0.35">
      <c r="A3781" s="36">
        <v>1559196</v>
      </c>
      <c r="B3781" s="36" t="str">
        <f>VLOOKUP(AllData[[#This Row],[Order]],MM[],3,FALSE)</f>
        <v>V5757321200400</v>
      </c>
      <c r="C3781" s="36">
        <f>VLOOKUP(AllData[[#This Row],[Order]],MM[],2,FALSE)</f>
        <v>249</v>
      </c>
      <c r="D3781" s="36" t="s">
        <v>68</v>
      </c>
      <c r="E3781" s="36" t="s">
        <v>69</v>
      </c>
      <c r="F3781" s="36" t="s">
        <v>70</v>
      </c>
      <c r="G3781" s="36" t="s">
        <v>71</v>
      </c>
      <c r="H3781" s="36">
        <v>30</v>
      </c>
      <c r="I3781" s="36">
        <v>30</v>
      </c>
    </row>
    <row r="3782" spans="1:9" x14ac:dyDescent="0.35">
      <c r="A3782" s="36">
        <v>1559196</v>
      </c>
      <c r="B3782" s="36" t="str">
        <f>VLOOKUP(AllData[[#This Row],[Order]],MM[],3,FALSE)</f>
        <v>V5757321200400</v>
      </c>
      <c r="C3782" s="36">
        <f>VLOOKUP(AllData[[#This Row],[Order]],MM[],2,FALSE)</f>
        <v>249</v>
      </c>
      <c r="D3782" s="36" t="s">
        <v>73</v>
      </c>
      <c r="E3782" s="36" t="s">
        <v>61</v>
      </c>
      <c r="F3782" s="36" t="s">
        <v>63</v>
      </c>
      <c r="G3782" s="36" t="s">
        <v>74</v>
      </c>
      <c r="H3782" s="36">
        <v>126.10299999999999</v>
      </c>
      <c r="I3782" s="36">
        <v>200</v>
      </c>
    </row>
    <row r="3783" spans="1:9" x14ac:dyDescent="0.35">
      <c r="A3783" s="36">
        <v>1559196</v>
      </c>
      <c r="B3783" s="36" t="str">
        <f>VLOOKUP(AllData[[#This Row],[Order]],MM[],3,FALSE)</f>
        <v>V5757321200400</v>
      </c>
      <c r="C3783" s="36">
        <f>VLOOKUP(AllData[[#This Row],[Order]],MM[],2,FALSE)</f>
        <v>249</v>
      </c>
      <c r="D3783" s="36" t="s">
        <v>75</v>
      </c>
      <c r="E3783" s="36" t="s">
        <v>61</v>
      </c>
      <c r="F3783" s="36" t="s">
        <v>63</v>
      </c>
      <c r="G3783" s="36" t="s">
        <v>76</v>
      </c>
      <c r="H3783" s="36">
        <v>563.33999999999992</v>
      </c>
      <c r="I3783" s="36">
        <v>500</v>
      </c>
    </row>
    <row r="3784" spans="1:9" x14ac:dyDescent="0.35">
      <c r="A3784" s="36">
        <v>1559196</v>
      </c>
      <c r="B3784" s="36" t="str">
        <f>VLOOKUP(AllData[[#This Row],[Order]],MM[],3,FALSE)</f>
        <v>V5757321200400</v>
      </c>
      <c r="C3784" s="36">
        <f>VLOOKUP(AllData[[#This Row],[Order]],MM[],2,FALSE)</f>
        <v>249</v>
      </c>
      <c r="D3784" s="36" t="s">
        <v>78</v>
      </c>
      <c r="E3784" s="36" t="s">
        <v>69</v>
      </c>
      <c r="F3784" s="36" t="s">
        <v>70</v>
      </c>
      <c r="G3784" s="36" t="s">
        <v>79</v>
      </c>
      <c r="H3784" s="36">
        <v>20</v>
      </c>
      <c r="I3784" s="36">
        <v>20</v>
      </c>
    </row>
    <row r="3785" spans="1:9" x14ac:dyDescent="0.35">
      <c r="A3785" s="36">
        <v>1559196</v>
      </c>
      <c r="B3785" s="36" t="str">
        <f>VLOOKUP(AllData[[#This Row],[Order]],MM[],3,FALSE)</f>
        <v>V5757321200400</v>
      </c>
      <c r="C3785" s="36">
        <f>VLOOKUP(AllData[[#This Row],[Order]],MM[],2,FALSE)</f>
        <v>249</v>
      </c>
      <c r="D3785" s="36" t="s">
        <v>80</v>
      </c>
      <c r="E3785" s="36" t="s">
        <v>69</v>
      </c>
      <c r="F3785" s="36" t="s">
        <v>70</v>
      </c>
      <c r="G3785" s="36" t="s">
        <v>81</v>
      </c>
      <c r="H3785" s="36">
        <v>20</v>
      </c>
      <c r="I3785" s="36">
        <v>20</v>
      </c>
    </row>
    <row r="3786" spans="1:9" x14ac:dyDescent="0.35">
      <c r="A3786" s="36">
        <v>1559196</v>
      </c>
      <c r="B3786" s="36" t="str">
        <f>VLOOKUP(AllData[[#This Row],[Order]],MM[],3,FALSE)</f>
        <v>V5757321200400</v>
      </c>
      <c r="C3786" s="36">
        <f>VLOOKUP(AllData[[#This Row],[Order]],MM[],2,FALSE)</f>
        <v>249</v>
      </c>
      <c r="D3786" s="36" t="s">
        <v>82</v>
      </c>
      <c r="E3786" s="36" t="s">
        <v>83</v>
      </c>
      <c r="F3786" s="36" t="s">
        <v>84</v>
      </c>
      <c r="G3786" s="36" t="s">
        <v>84</v>
      </c>
      <c r="H3786" s="36">
        <v>153.36000000000001</v>
      </c>
      <c r="I3786" s="36">
        <v>450</v>
      </c>
    </row>
    <row r="3787" spans="1:9" x14ac:dyDescent="0.35">
      <c r="A3787" s="36">
        <v>1559196</v>
      </c>
      <c r="B3787" s="36" t="str">
        <f>VLOOKUP(AllData[[#This Row],[Order]],MM[],3,FALSE)</f>
        <v>V5757321200400</v>
      </c>
      <c r="C3787" s="36">
        <f>VLOOKUP(AllData[[#This Row],[Order]],MM[],2,FALSE)</f>
        <v>249</v>
      </c>
      <c r="D3787" s="36" t="s">
        <v>85</v>
      </c>
      <c r="E3787" s="36" t="s">
        <v>86</v>
      </c>
      <c r="F3787" s="36" t="s">
        <v>87</v>
      </c>
      <c r="G3787" s="36" t="s">
        <v>87</v>
      </c>
      <c r="H3787" s="36">
        <v>20</v>
      </c>
      <c r="I3787" s="36">
        <v>20</v>
      </c>
    </row>
    <row r="3788" spans="1:9" x14ac:dyDescent="0.35">
      <c r="A3788" s="36">
        <v>1559196</v>
      </c>
      <c r="B3788" s="36" t="str">
        <f>VLOOKUP(AllData[[#This Row],[Order]],MM[],3,FALSE)</f>
        <v>V5757321200400</v>
      </c>
      <c r="C3788" s="36">
        <f>VLOOKUP(AllData[[#This Row],[Order]],MM[],2,FALSE)</f>
        <v>249</v>
      </c>
      <c r="D3788" s="36" t="s">
        <v>88</v>
      </c>
      <c r="E3788" s="36" t="s">
        <v>89</v>
      </c>
      <c r="F3788" s="36" t="s">
        <v>91</v>
      </c>
      <c r="G3788" s="36" t="s">
        <v>92</v>
      </c>
      <c r="H3788" s="36"/>
      <c r="I3788" s="36">
        <v>0</v>
      </c>
    </row>
    <row r="3789" spans="1:9" x14ac:dyDescent="0.35">
      <c r="A3789" s="36">
        <v>1559196</v>
      </c>
      <c r="B3789" s="36" t="str">
        <f>VLOOKUP(AllData[[#This Row],[Order]],MM[],3,FALSE)</f>
        <v>V5757321200400</v>
      </c>
      <c r="C3789" s="36">
        <f>VLOOKUP(AllData[[#This Row],[Order]],MM[],2,FALSE)</f>
        <v>249</v>
      </c>
      <c r="D3789" s="36" t="s">
        <v>95</v>
      </c>
      <c r="E3789" s="36" t="s">
        <v>61</v>
      </c>
      <c r="F3789" s="36" t="s">
        <v>63</v>
      </c>
      <c r="G3789" s="36" t="s">
        <v>96</v>
      </c>
      <c r="H3789" s="36">
        <v>81.960000000000008</v>
      </c>
      <c r="I3789" s="36">
        <v>40</v>
      </c>
    </row>
    <row r="3790" spans="1:9" x14ac:dyDescent="0.35">
      <c r="A3790" s="36">
        <v>1559196</v>
      </c>
      <c r="B3790" s="36" t="str">
        <f>VLOOKUP(AllData[[#This Row],[Order]],MM[],3,FALSE)</f>
        <v>V5757321200400</v>
      </c>
      <c r="C3790" s="36">
        <f>VLOOKUP(AllData[[#This Row],[Order]],MM[],2,FALSE)</f>
        <v>249</v>
      </c>
      <c r="D3790" s="36" t="s">
        <v>97</v>
      </c>
      <c r="E3790" s="36" t="s">
        <v>69</v>
      </c>
      <c r="F3790" s="36" t="s">
        <v>70</v>
      </c>
      <c r="G3790" s="36" t="s">
        <v>98</v>
      </c>
      <c r="H3790" s="36">
        <v>20</v>
      </c>
      <c r="I3790" s="36">
        <v>20</v>
      </c>
    </row>
    <row r="3791" spans="1:9" x14ac:dyDescent="0.35">
      <c r="A3791" s="36">
        <v>1559196</v>
      </c>
      <c r="B3791" s="36" t="str">
        <f>VLOOKUP(AllData[[#This Row],[Order]],MM[],3,FALSE)</f>
        <v>V5757321200400</v>
      </c>
      <c r="C3791" s="36">
        <f>VLOOKUP(AllData[[#This Row],[Order]],MM[],2,FALSE)</f>
        <v>249</v>
      </c>
      <c r="D3791" s="36" t="s">
        <v>99</v>
      </c>
      <c r="E3791" s="36" t="s">
        <v>69</v>
      </c>
      <c r="F3791" s="36" t="s">
        <v>70</v>
      </c>
      <c r="G3791" s="36" t="s">
        <v>100</v>
      </c>
      <c r="H3791" s="36">
        <v>50</v>
      </c>
      <c r="I3791" s="36">
        <v>50</v>
      </c>
    </row>
    <row r="3792" spans="1:9" x14ac:dyDescent="0.35">
      <c r="A3792" s="36">
        <v>1559196</v>
      </c>
      <c r="B3792" s="36" t="str">
        <f>VLOOKUP(AllData[[#This Row],[Order]],MM[],3,FALSE)</f>
        <v>V5757321200400</v>
      </c>
      <c r="C3792" s="36">
        <f>VLOOKUP(AllData[[#This Row],[Order]],MM[],2,FALSE)</f>
        <v>249</v>
      </c>
      <c r="D3792" s="36" t="s">
        <v>104</v>
      </c>
      <c r="E3792" s="36" t="s">
        <v>102</v>
      </c>
      <c r="F3792" s="36" t="s">
        <v>100</v>
      </c>
      <c r="G3792" s="36" t="s">
        <v>106</v>
      </c>
      <c r="H3792" s="36">
        <v>10</v>
      </c>
      <c r="I3792" s="36">
        <v>10</v>
      </c>
    </row>
    <row r="3793" spans="1:9" x14ac:dyDescent="0.35">
      <c r="A3793" s="36">
        <v>1559196</v>
      </c>
      <c r="B3793" s="36" t="str">
        <f>VLOOKUP(AllData[[#This Row],[Order]],MM[],3,FALSE)</f>
        <v>V5757321200400</v>
      </c>
      <c r="C3793" s="36">
        <f>VLOOKUP(AllData[[#This Row],[Order]],MM[],2,FALSE)</f>
        <v>249</v>
      </c>
      <c r="D3793" s="36" t="s">
        <v>60</v>
      </c>
      <c r="E3793" s="36" t="s">
        <v>61</v>
      </c>
      <c r="F3793" s="36" t="s">
        <v>63</v>
      </c>
      <c r="G3793" s="36" t="s">
        <v>108</v>
      </c>
      <c r="H3793" s="36">
        <v>1105.56</v>
      </c>
      <c r="I3793" s="36">
        <v>1</v>
      </c>
    </row>
    <row r="3794" spans="1:9" x14ac:dyDescent="0.35">
      <c r="A3794" s="36">
        <v>1559196</v>
      </c>
      <c r="B3794" s="36" t="str">
        <f>VLOOKUP(AllData[[#This Row],[Order]],MM[],3,FALSE)</f>
        <v>V5757321200400</v>
      </c>
      <c r="C3794" s="36">
        <f>VLOOKUP(AllData[[#This Row],[Order]],MM[],2,FALSE)</f>
        <v>249</v>
      </c>
      <c r="D3794" s="36" t="s">
        <v>82</v>
      </c>
      <c r="E3794" s="36" t="s">
        <v>83</v>
      </c>
      <c r="F3794" s="36" t="s">
        <v>84</v>
      </c>
      <c r="G3794" s="36" t="s">
        <v>110</v>
      </c>
      <c r="H3794" s="36"/>
      <c r="I3794" s="36">
        <v>5</v>
      </c>
    </row>
    <row r="3795" spans="1:9" x14ac:dyDescent="0.35">
      <c r="A3795" s="36">
        <v>1559197</v>
      </c>
      <c r="B3795" s="36" t="str">
        <f>VLOOKUP(AllData[[#This Row],[Order]],MM[],3,FALSE)</f>
        <v>V5757341200600</v>
      </c>
      <c r="C3795" s="36">
        <f>VLOOKUP(AllData[[#This Row],[Order]],MM[],2,FALSE)</f>
        <v>249</v>
      </c>
      <c r="D3795" s="36" t="s">
        <v>60</v>
      </c>
      <c r="E3795" s="36" t="s">
        <v>61</v>
      </c>
      <c r="F3795" s="36" t="s">
        <v>63</v>
      </c>
      <c r="G3795" s="36" t="s">
        <v>64</v>
      </c>
      <c r="H3795" s="36">
        <v>13.333</v>
      </c>
      <c r="I3795" s="36">
        <v>20</v>
      </c>
    </row>
    <row r="3796" spans="1:9" x14ac:dyDescent="0.35">
      <c r="A3796" s="36">
        <v>1559197</v>
      </c>
      <c r="B3796" s="36" t="str">
        <f>VLOOKUP(AllData[[#This Row],[Order]],MM[],3,FALSE)</f>
        <v>V5757341200600</v>
      </c>
      <c r="C3796" s="36">
        <f>VLOOKUP(AllData[[#This Row],[Order]],MM[],2,FALSE)</f>
        <v>249</v>
      </c>
      <c r="D3796" s="36" t="s">
        <v>68</v>
      </c>
      <c r="E3796" s="36" t="s">
        <v>69</v>
      </c>
      <c r="F3796" s="36" t="s">
        <v>70</v>
      </c>
      <c r="G3796" s="36" t="s">
        <v>71</v>
      </c>
      <c r="H3796" s="36">
        <v>30</v>
      </c>
      <c r="I3796" s="36">
        <v>30</v>
      </c>
    </row>
    <row r="3797" spans="1:9" x14ac:dyDescent="0.35">
      <c r="A3797" s="36">
        <v>1559197</v>
      </c>
      <c r="B3797" s="36" t="str">
        <f>VLOOKUP(AllData[[#This Row],[Order]],MM[],3,FALSE)</f>
        <v>V5757341200600</v>
      </c>
      <c r="C3797" s="36">
        <f>VLOOKUP(AllData[[#This Row],[Order]],MM[],2,FALSE)</f>
        <v>249</v>
      </c>
      <c r="D3797" s="36" t="s">
        <v>73</v>
      </c>
      <c r="E3797" s="36" t="s">
        <v>61</v>
      </c>
      <c r="F3797" s="36" t="s">
        <v>63</v>
      </c>
      <c r="G3797" s="36" t="s">
        <v>74</v>
      </c>
      <c r="H3797" s="36">
        <v>150.54</v>
      </c>
      <c r="I3797" s="36">
        <v>200</v>
      </c>
    </row>
    <row r="3798" spans="1:9" x14ac:dyDescent="0.35">
      <c r="A3798" s="36">
        <v>1559197</v>
      </c>
      <c r="B3798" s="36" t="str">
        <f>VLOOKUP(AllData[[#This Row],[Order]],MM[],3,FALSE)</f>
        <v>V5757341200600</v>
      </c>
      <c r="C3798" s="36">
        <f>VLOOKUP(AllData[[#This Row],[Order]],MM[],2,FALSE)</f>
        <v>249</v>
      </c>
      <c r="D3798" s="36" t="s">
        <v>75</v>
      </c>
      <c r="E3798" s="36" t="s">
        <v>61</v>
      </c>
      <c r="F3798" s="36" t="s">
        <v>63</v>
      </c>
      <c r="G3798" s="36" t="s">
        <v>76</v>
      </c>
      <c r="H3798" s="36">
        <v>1243.24</v>
      </c>
      <c r="I3798" s="36">
        <v>500</v>
      </c>
    </row>
    <row r="3799" spans="1:9" x14ac:dyDescent="0.35">
      <c r="A3799" s="36">
        <v>1559197</v>
      </c>
      <c r="B3799" s="36" t="str">
        <f>VLOOKUP(AllData[[#This Row],[Order]],MM[],3,FALSE)</f>
        <v>V5757341200600</v>
      </c>
      <c r="C3799" s="36">
        <f>VLOOKUP(AllData[[#This Row],[Order]],MM[],2,FALSE)</f>
        <v>249</v>
      </c>
      <c r="D3799" s="36" t="s">
        <v>78</v>
      </c>
      <c r="E3799" s="36" t="s">
        <v>69</v>
      </c>
      <c r="F3799" s="36" t="s">
        <v>70</v>
      </c>
      <c r="G3799" s="36" t="s">
        <v>79</v>
      </c>
      <c r="H3799" s="36">
        <v>20</v>
      </c>
      <c r="I3799" s="36">
        <v>20</v>
      </c>
    </row>
    <row r="3800" spans="1:9" x14ac:dyDescent="0.35">
      <c r="A3800" s="36">
        <v>1559197</v>
      </c>
      <c r="B3800" s="36" t="str">
        <f>VLOOKUP(AllData[[#This Row],[Order]],MM[],3,FALSE)</f>
        <v>V5757341200600</v>
      </c>
      <c r="C3800" s="36">
        <f>VLOOKUP(AllData[[#This Row],[Order]],MM[],2,FALSE)</f>
        <v>249</v>
      </c>
      <c r="D3800" s="36" t="s">
        <v>80</v>
      </c>
      <c r="E3800" s="36" t="s">
        <v>69</v>
      </c>
      <c r="F3800" s="36" t="s">
        <v>70</v>
      </c>
      <c r="G3800" s="36" t="s">
        <v>81</v>
      </c>
      <c r="H3800" s="36">
        <v>20</v>
      </c>
      <c r="I3800" s="36">
        <v>20</v>
      </c>
    </row>
    <row r="3801" spans="1:9" x14ac:dyDescent="0.35">
      <c r="A3801" s="36">
        <v>1559197</v>
      </c>
      <c r="B3801" s="36" t="str">
        <f>VLOOKUP(AllData[[#This Row],[Order]],MM[],3,FALSE)</f>
        <v>V5757341200600</v>
      </c>
      <c r="C3801" s="36">
        <f>VLOOKUP(AllData[[#This Row],[Order]],MM[],2,FALSE)</f>
        <v>249</v>
      </c>
      <c r="D3801" s="36" t="s">
        <v>82</v>
      </c>
      <c r="E3801" s="36" t="s">
        <v>83</v>
      </c>
      <c r="F3801" s="36" t="s">
        <v>84</v>
      </c>
      <c r="G3801" s="36" t="s">
        <v>84</v>
      </c>
      <c r="H3801" s="36">
        <v>295.95</v>
      </c>
      <c r="I3801" s="36">
        <v>450</v>
      </c>
    </row>
    <row r="3802" spans="1:9" x14ac:dyDescent="0.35">
      <c r="A3802" s="36">
        <v>1559197</v>
      </c>
      <c r="B3802" s="36" t="str">
        <f>VLOOKUP(AllData[[#This Row],[Order]],MM[],3,FALSE)</f>
        <v>V5757341200600</v>
      </c>
      <c r="C3802" s="36">
        <f>VLOOKUP(AllData[[#This Row],[Order]],MM[],2,FALSE)</f>
        <v>249</v>
      </c>
      <c r="D3802" s="36" t="s">
        <v>85</v>
      </c>
      <c r="E3802" s="36" t="s">
        <v>86</v>
      </c>
      <c r="F3802" s="36" t="s">
        <v>87</v>
      </c>
      <c r="G3802" s="36" t="s">
        <v>87</v>
      </c>
      <c r="H3802" s="36">
        <v>20</v>
      </c>
      <c r="I3802" s="36">
        <v>20</v>
      </c>
    </row>
    <row r="3803" spans="1:9" x14ac:dyDescent="0.35">
      <c r="A3803" s="36">
        <v>1559197</v>
      </c>
      <c r="B3803" s="36" t="str">
        <f>VLOOKUP(AllData[[#This Row],[Order]],MM[],3,FALSE)</f>
        <v>V5757341200600</v>
      </c>
      <c r="C3803" s="36">
        <f>VLOOKUP(AllData[[#This Row],[Order]],MM[],2,FALSE)</f>
        <v>249</v>
      </c>
      <c r="D3803" s="36" t="s">
        <v>88</v>
      </c>
      <c r="E3803" s="36" t="s">
        <v>89</v>
      </c>
      <c r="F3803" s="36" t="s">
        <v>91</v>
      </c>
      <c r="G3803" s="36" t="s">
        <v>92</v>
      </c>
      <c r="H3803" s="36"/>
      <c r="I3803" s="36">
        <v>0</v>
      </c>
    </row>
    <row r="3804" spans="1:9" x14ac:dyDescent="0.35">
      <c r="A3804" s="36">
        <v>1559197</v>
      </c>
      <c r="B3804" s="36" t="str">
        <f>VLOOKUP(AllData[[#This Row],[Order]],MM[],3,FALSE)</f>
        <v>V5757341200600</v>
      </c>
      <c r="C3804" s="36">
        <f>VLOOKUP(AllData[[#This Row],[Order]],MM[],2,FALSE)</f>
        <v>249</v>
      </c>
      <c r="D3804" s="36" t="s">
        <v>95</v>
      </c>
      <c r="E3804" s="36" t="s">
        <v>61</v>
      </c>
      <c r="F3804" s="36" t="s">
        <v>63</v>
      </c>
      <c r="G3804" s="36" t="s">
        <v>96</v>
      </c>
      <c r="H3804" s="36">
        <v>60.539999999999992</v>
      </c>
      <c r="I3804" s="36">
        <v>40</v>
      </c>
    </row>
    <row r="3805" spans="1:9" x14ac:dyDescent="0.35">
      <c r="A3805" s="36">
        <v>1559197</v>
      </c>
      <c r="B3805" s="36" t="str">
        <f>VLOOKUP(AllData[[#This Row],[Order]],MM[],3,FALSE)</f>
        <v>V5757341200600</v>
      </c>
      <c r="C3805" s="36">
        <f>VLOOKUP(AllData[[#This Row],[Order]],MM[],2,FALSE)</f>
        <v>249</v>
      </c>
      <c r="D3805" s="36" t="s">
        <v>97</v>
      </c>
      <c r="E3805" s="36" t="s">
        <v>69</v>
      </c>
      <c r="F3805" s="36" t="s">
        <v>70</v>
      </c>
      <c r="G3805" s="36" t="s">
        <v>98</v>
      </c>
      <c r="H3805" s="36">
        <v>20</v>
      </c>
      <c r="I3805" s="36">
        <v>20</v>
      </c>
    </row>
    <row r="3806" spans="1:9" x14ac:dyDescent="0.35">
      <c r="A3806" s="36">
        <v>1559197</v>
      </c>
      <c r="B3806" s="36" t="str">
        <f>VLOOKUP(AllData[[#This Row],[Order]],MM[],3,FALSE)</f>
        <v>V5757341200600</v>
      </c>
      <c r="C3806" s="36">
        <f>VLOOKUP(AllData[[#This Row],[Order]],MM[],2,FALSE)</f>
        <v>249</v>
      </c>
      <c r="D3806" s="36" t="s">
        <v>99</v>
      </c>
      <c r="E3806" s="36" t="s">
        <v>69</v>
      </c>
      <c r="F3806" s="36" t="s">
        <v>70</v>
      </c>
      <c r="G3806" s="36" t="s">
        <v>100</v>
      </c>
      <c r="H3806" s="36">
        <v>50</v>
      </c>
      <c r="I3806" s="36">
        <v>50</v>
      </c>
    </row>
    <row r="3807" spans="1:9" x14ac:dyDescent="0.35">
      <c r="A3807" s="36">
        <v>1559197</v>
      </c>
      <c r="B3807" s="36" t="str">
        <f>VLOOKUP(AllData[[#This Row],[Order]],MM[],3,FALSE)</f>
        <v>V5757341200600</v>
      </c>
      <c r="C3807" s="36">
        <f>VLOOKUP(AllData[[#This Row],[Order]],MM[],2,FALSE)</f>
        <v>249</v>
      </c>
      <c r="D3807" s="36" t="s">
        <v>101</v>
      </c>
      <c r="E3807" s="36" t="s">
        <v>102</v>
      </c>
      <c r="F3807" s="36" t="s">
        <v>100</v>
      </c>
      <c r="G3807" s="36" t="s">
        <v>103</v>
      </c>
      <c r="H3807" s="36">
        <v>10</v>
      </c>
      <c r="I3807" s="36">
        <v>10</v>
      </c>
    </row>
    <row r="3808" spans="1:9" x14ac:dyDescent="0.35">
      <c r="A3808" s="36">
        <v>1559197</v>
      </c>
      <c r="B3808" s="36" t="str">
        <f>VLOOKUP(AllData[[#This Row],[Order]],MM[],3,FALSE)</f>
        <v>V5757341200600</v>
      </c>
      <c r="C3808" s="36">
        <f>VLOOKUP(AllData[[#This Row],[Order]],MM[],2,FALSE)</f>
        <v>249</v>
      </c>
      <c r="D3808" s="36" t="s">
        <v>104</v>
      </c>
      <c r="E3808" s="36" t="s">
        <v>102</v>
      </c>
      <c r="F3808" s="36" t="s">
        <v>100</v>
      </c>
      <c r="G3808" s="36" t="s">
        <v>106</v>
      </c>
      <c r="H3808" s="36">
        <v>10</v>
      </c>
      <c r="I3808" s="36">
        <v>10</v>
      </c>
    </row>
    <row r="3809" spans="1:9" x14ac:dyDescent="0.35">
      <c r="A3809" s="36">
        <v>1559197</v>
      </c>
      <c r="B3809" s="36" t="str">
        <f>VLOOKUP(AllData[[#This Row],[Order]],MM[],3,FALSE)</f>
        <v>V5757341200600</v>
      </c>
      <c r="C3809" s="36">
        <f>VLOOKUP(AllData[[#This Row],[Order]],MM[],2,FALSE)</f>
        <v>249</v>
      </c>
      <c r="D3809" s="36" t="s">
        <v>60</v>
      </c>
      <c r="E3809" s="36" t="s">
        <v>61</v>
      </c>
      <c r="F3809" s="36" t="s">
        <v>63</v>
      </c>
      <c r="G3809" s="36" t="s">
        <v>108</v>
      </c>
      <c r="H3809" s="36">
        <v>189.29999999999998</v>
      </c>
      <c r="I3809" s="36">
        <v>1</v>
      </c>
    </row>
    <row r="3810" spans="1:9" x14ac:dyDescent="0.35">
      <c r="A3810" s="36">
        <v>1559197</v>
      </c>
      <c r="B3810" s="36" t="str">
        <f>VLOOKUP(AllData[[#This Row],[Order]],MM[],3,FALSE)</f>
        <v>V5757341200600</v>
      </c>
      <c r="C3810" s="36">
        <f>VLOOKUP(AllData[[#This Row],[Order]],MM[],2,FALSE)</f>
        <v>249</v>
      </c>
      <c r="D3810" s="36" t="s">
        <v>82</v>
      </c>
      <c r="E3810" s="36" t="s">
        <v>83</v>
      </c>
      <c r="F3810" s="36" t="s">
        <v>84</v>
      </c>
      <c r="G3810" s="36" t="s">
        <v>110</v>
      </c>
      <c r="H3810" s="36"/>
      <c r="I3810" s="36">
        <v>5</v>
      </c>
    </row>
    <row r="3811" spans="1:9" x14ac:dyDescent="0.35">
      <c r="A3811" s="36">
        <v>1559423</v>
      </c>
      <c r="B3811" s="36" t="str">
        <f>VLOOKUP(AllData[[#This Row],[Order]],MM[],3,FALSE)</f>
        <v>V5757301200200R</v>
      </c>
      <c r="C3811" s="36">
        <f>VLOOKUP(AllData[[#This Row],[Order]],MM[],2,FALSE)</f>
        <v>249</v>
      </c>
      <c r="D3811" s="36" t="s">
        <v>60</v>
      </c>
      <c r="E3811" s="36" t="s">
        <v>61</v>
      </c>
      <c r="F3811" s="36" t="s">
        <v>63</v>
      </c>
      <c r="G3811" s="36" t="s">
        <v>64</v>
      </c>
      <c r="H3811" s="36">
        <v>15.167</v>
      </c>
      <c r="I3811" s="36">
        <v>20</v>
      </c>
    </row>
    <row r="3812" spans="1:9" x14ac:dyDescent="0.35">
      <c r="A3812" s="36">
        <v>1559423</v>
      </c>
      <c r="B3812" s="36" t="str">
        <f>VLOOKUP(AllData[[#This Row],[Order]],MM[],3,FALSE)</f>
        <v>V5757301200200R</v>
      </c>
      <c r="C3812" s="36">
        <f>VLOOKUP(AllData[[#This Row],[Order]],MM[],2,FALSE)</f>
        <v>249</v>
      </c>
      <c r="D3812" s="36" t="s">
        <v>68</v>
      </c>
      <c r="E3812" s="36" t="s">
        <v>69</v>
      </c>
      <c r="F3812" s="36" t="s">
        <v>70</v>
      </c>
      <c r="G3812" s="36" t="s">
        <v>71</v>
      </c>
      <c r="H3812" s="36">
        <v>30</v>
      </c>
      <c r="I3812" s="36">
        <v>30</v>
      </c>
    </row>
    <row r="3813" spans="1:9" x14ac:dyDescent="0.35">
      <c r="A3813" s="36">
        <v>1559423</v>
      </c>
      <c r="B3813" s="36" t="str">
        <f>VLOOKUP(AllData[[#This Row],[Order]],MM[],3,FALSE)</f>
        <v>V5757301200200R</v>
      </c>
      <c r="C3813" s="36">
        <f>VLOOKUP(AllData[[#This Row],[Order]],MM[],2,FALSE)</f>
        <v>249</v>
      </c>
      <c r="D3813" s="36" t="s">
        <v>73</v>
      </c>
      <c r="E3813" s="36" t="s">
        <v>61</v>
      </c>
      <c r="F3813" s="36" t="s">
        <v>63</v>
      </c>
      <c r="G3813" s="36" t="s">
        <v>74</v>
      </c>
      <c r="H3813" s="36">
        <v>202.63</v>
      </c>
      <c r="I3813" s="36">
        <v>200</v>
      </c>
    </row>
    <row r="3814" spans="1:9" x14ac:dyDescent="0.35">
      <c r="A3814" s="36">
        <v>1559423</v>
      </c>
      <c r="B3814" s="36" t="str">
        <f>VLOOKUP(AllData[[#This Row],[Order]],MM[],3,FALSE)</f>
        <v>V5757301200200R</v>
      </c>
      <c r="C3814" s="36">
        <f>VLOOKUP(AllData[[#This Row],[Order]],MM[],2,FALSE)</f>
        <v>249</v>
      </c>
      <c r="D3814" s="36" t="s">
        <v>75</v>
      </c>
      <c r="E3814" s="36" t="s">
        <v>61</v>
      </c>
      <c r="F3814" s="36" t="s">
        <v>63</v>
      </c>
      <c r="G3814" s="36" t="s">
        <v>76</v>
      </c>
      <c r="H3814" s="36">
        <v>167.46</v>
      </c>
      <c r="I3814" s="36">
        <v>500</v>
      </c>
    </row>
    <row r="3815" spans="1:9" x14ac:dyDescent="0.35">
      <c r="A3815" s="36">
        <v>1559423</v>
      </c>
      <c r="B3815" s="36" t="str">
        <f>VLOOKUP(AllData[[#This Row],[Order]],MM[],3,FALSE)</f>
        <v>V5757301200200R</v>
      </c>
      <c r="C3815" s="36">
        <f>VLOOKUP(AllData[[#This Row],[Order]],MM[],2,FALSE)</f>
        <v>249</v>
      </c>
      <c r="D3815" s="36" t="s">
        <v>78</v>
      </c>
      <c r="E3815" s="36" t="s">
        <v>69</v>
      </c>
      <c r="F3815" s="36" t="s">
        <v>70</v>
      </c>
      <c r="G3815" s="36" t="s">
        <v>79</v>
      </c>
      <c r="H3815" s="36">
        <v>20</v>
      </c>
      <c r="I3815" s="36">
        <v>20</v>
      </c>
    </row>
    <row r="3816" spans="1:9" x14ac:dyDescent="0.35">
      <c r="A3816" s="36">
        <v>1559423</v>
      </c>
      <c r="B3816" s="36" t="str">
        <f>VLOOKUP(AllData[[#This Row],[Order]],MM[],3,FALSE)</f>
        <v>V5757301200200R</v>
      </c>
      <c r="C3816" s="36">
        <f>VLOOKUP(AllData[[#This Row],[Order]],MM[],2,FALSE)</f>
        <v>249</v>
      </c>
      <c r="D3816" s="36" t="s">
        <v>80</v>
      </c>
      <c r="E3816" s="36" t="s">
        <v>69</v>
      </c>
      <c r="F3816" s="36" t="s">
        <v>70</v>
      </c>
      <c r="G3816" s="36" t="s">
        <v>81</v>
      </c>
      <c r="H3816" s="36">
        <v>20</v>
      </c>
      <c r="I3816" s="36">
        <v>20</v>
      </c>
    </row>
    <row r="3817" spans="1:9" x14ac:dyDescent="0.35">
      <c r="A3817" s="36">
        <v>1559423</v>
      </c>
      <c r="B3817" s="36" t="str">
        <f>VLOOKUP(AllData[[#This Row],[Order]],MM[],3,FALSE)</f>
        <v>V5757301200200R</v>
      </c>
      <c r="C3817" s="36">
        <f>VLOOKUP(AllData[[#This Row],[Order]],MM[],2,FALSE)</f>
        <v>249</v>
      </c>
      <c r="D3817" s="36" t="s">
        <v>82</v>
      </c>
      <c r="E3817" s="36" t="s">
        <v>83</v>
      </c>
      <c r="F3817" s="36" t="s">
        <v>84</v>
      </c>
      <c r="G3817" s="36" t="s">
        <v>84</v>
      </c>
      <c r="H3817" s="36">
        <v>428.16</v>
      </c>
      <c r="I3817" s="36">
        <v>450</v>
      </c>
    </row>
    <row r="3818" spans="1:9" x14ac:dyDescent="0.35">
      <c r="A3818" s="36">
        <v>1559423</v>
      </c>
      <c r="B3818" s="36" t="str">
        <f>VLOOKUP(AllData[[#This Row],[Order]],MM[],3,FALSE)</f>
        <v>V5757301200200R</v>
      </c>
      <c r="C3818" s="36">
        <f>VLOOKUP(AllData[[#This Row],[Order]],MM[],2,FALSE)</f>
        <v>249</v>
      </c>
      <c r="D3818" s="36" t="s">
        <v>85</v>
      </c>
      <c r="E3818" s="36" t="s">
        <v>86</v>
      </c>
      <c r="F3818" s="36" t="s">
        <v>87</v>
      </c>
      <c r="G3818" s="36" t="s">
        <v>87</v>
      </c>
      <c r="H3818" s="36">
        <v>20</v>
      </c>
      <c r="I3818" s="36">
        <v>20</v>
      </c>
    </row>
    <row r="3819" spans="1:9" x14ac:dyDescent="0.35">
      <c r="A3819" s="36">
        <v>1559423</v>
      </c>
      <c r="B3819" s="36" t="str">
        <f>VLOOKUP(AllData[[#This Row],[Order]],MM[],3,FALSE)</f>
        <v>V5757301200200R</v>
      </c>
      <c r="C3819" s="36">
        <f>VLOOKUP(AllData[[#This Row],[Order]],MM[],2,FALSE)</f>
        <v>249</v>
      </c>
      <c r="D3819" s="36" t="s">
        <v>88</v>
      </c>
      <c r="E3819" s="36" t="s">
        <v>89</v>
      </c>
      <c r="F3819" s="36" t="s">
        <v>91</v>
      </c>
      <c r="G3819" s="36" t="s">
        <v>92</v>
      </c>
      <c r="H3819" s="36"/>
      <c r="I3819" s="36">
        <v>0</v>
      </c>
    </row>
    <row r="3820" spans="1:9" x14ac:dyDescent="0.35">
      <c r="A3820" s="36">
        <v>1559423</v>
      </c>
      <c r="B3820" s="36" t="str">
        <f>VLOOKUP(AllData[[#This Row],[Order]],MM[],3,FALSE)</f>
        <v>V5757301200200R</v>
      </c>
      <c r="C3820" s="36">
        <f>VLOOKUP(AllData[[#This Row],[Order]],MM[],2,FALSE)</f>
        <v>249</v>
      </c>
      <c r="D3820" s="36" t="s">
        <v>95</v>
      </c>
      <c r="E3820" s="36" t="s">
        <v>61</v>
      </c>
      <c r="F3820" s="36" t="s">
        <v>63</v>
      </c>
      <c r="G3820" s="36" t="s">
        <v>96</v>
      </c>
      <c r="H3820" s="36">
        <v>55.732999999999997</v>
      </c>
      <c r="I3820" s="36">
        <v>40</v>
      </c>
    </row>
    <row r="3821" spans="1:9" x14ac:dyDescent="0.35">
      <c r="A3821" s="36">
        <v>1559423</v>
      </c>
      <c r="B3821" s="36" t="str">
        <f>VLOOKUP(AllData[[#This Row],[Order]],MM[],3,FALSE)</f>
        <v>V5757301200200R</v>
      </c>
      <c r="C3821" s="36">
        <f>VLOOKUP(AllData[[#This Row],[Order]],MM[],2,FALSE)</f>
        <v>249</v>
      </c>
      <c r="D3821" s="36" t="s">
        <v>97</v>
      </c>
      <c r="E3821" s="36" t="s">
        <v>69</v>
      </c>
      <c r="F3821" s="36" t="s">
        <v>70</v>
      </c>
      <c r="G3821" s="36" t="s">
        <v>98</v>
      </c>
      <c r="H3821" s="36">
        <v>20</v>
      </c>
      <c r="I3821" s="36">
        <v>20</v>
      </c>
    </row>
    <row r="3822" spans="1:9" x14ac:dyDescent="0.35">
      <c r="A3822" s="36">
        <v>1559423</v>
      </c>
      <c r="B3822" s="36" t="str">
        <f>VLOOKUP(AllData[[#This Row],[Order]],MM[],3,FALSE)</f>
        <v>V5757301200200R</v>
      </c>
      <c r="C3822" s="36">
        <f>VLOOKUP(AllData[[#This Row],[Order]],MM[],2,FALSE)</f>
        <v>249</v>
      </c>
      <c r="D3822" s="36" t="s">
        <v>99</v>
      </c>
      <c r="E3822" s="36" t="s">
        <v>69</v>
      </c>
      <c r="F3822" s="36" t="s">
        <v>70</v>
      </c>
      <c r="G3822" s="36" t="s">
        <v>100</v>
      </c>
      <c r="H3822" s="36">
        <v>50</v>
      </c>
      <c r="I3822" s="36">
        <v>50</v>
      </c>
    </row>
    <row r="3823" spans="1:9" x14ac:dyDescent="0.35">
      <c r="A3823" s="36">
        <v>1559423</v>
      </c>
      <c r="B3823" s="36" t="str">
        <f>VLOOKUP(AllData[[#This Row],[Order]],MM[],3,FALSE)</f>
        <v>V5757301200200R</v>
      </c>
      <c r="C3823" s="36">
        <f>VLOOKUP(AllData[[#This Row],[Order]],MM[],2,FALSE)</f>
        <v>249</v>
      </c>
      <c r="D3823" s="36" t="s">
        <v>101</v>
      </c>
      <c r="E3823" s="36" t="s">
        <v>102</v>
      </c>
      <c r="F3823" s="36" t="s">
        <v>100</v>
      </c>
      <c r="G3823" s="36" t="s">
        <v>103</v>
      </c>
      <c r="H3823" s="36">
        <v>10</v>
      </c>
      <c r="I3823" s="36">
        <v>10</v>
      </c>
    </row>
    <row r="3824" spans="1:9" x14ac:dyDescent="0.35">
      <c r="A3824" s="36">
        <v>1559423</v>
      </c>
      <c r="B3824" s="36" t="str">
        <f>VLOOKUP(AllData[[#This Row],[Order]],MM[],3,FALSE)</f>
        <v>V5757301200200R</v>
      </c>
      <c r="C3824" s="36">
        <f>VLOOKUP(AllData[[#This Row],[Order]],MM[],2,FALSE)</f>
        <v>249</v>
      </c>
      <c r="D3824" s="36" t="s">
        <v>104</v>
      </c>
      <c r="E3824" s="36" t="s">
        <v>102</v>
      </c>
      <c r="F3824" s="36" t="s">
        <v>100</v>
      </c>
      <c r="G3824" s="36" t="s">
        <v>106</v>
      </c>
      <c r="H3824" s="36">
        <v>10</v>
      </c>
      <c r="I3824" s="36">
        <v>10</v>
      </c>
    </row>
    <row r="3825" spans="1:9" x14ac:dyDescent="0.35">
      <c r="A3825" s="36">
        <v>1559423</v>
      </c>
      <c r="B3825" s="36" t="str">
        <f>VLOOKUP(AllData[[#This Row],[Order]],MM[],3,FALSE)</f>
        <v>V5757301200200R</v>
      </c>
      <c r="C3825" s="36">
        <f>VLOOKUP(AllData[[#This Row],[Order]],MM[],2,FALSE)</f>
        <v>249</v>
      </c>
      <c r="D3825" s="36" t="s">
        <v>60</v>
      </c>
      <c r="E3825" s="36" t="s">
        <v>61</v>
      </c>
      <c r="F3825" s="36" t="s">
        <v>63</v>
      </c>
      <c r="G3825" s="36" t="s">
        <v>108</v>
      </c>
      <c r="H3825" s="36">
        <v>2082.605</v>
      </c>
      <c r="I3825" s="36">
        <v>1</v>
      </c>
    </row>
    <row r="3826" spans="1:9" x14ac:dyDescent="0.35">
      <c r="A3826" s="36">
        <v>1559423</v>
      </c>
      <c r="B3826" s="36" t="str">
        <f>VLOOKUP(AllData[[#This Row],[Order]],MM[],3,FALSE)</f>
        <v>V5757301200200R</v>
      </c>
      <c r="C3826" s="36">
        <f>VLOOKUP(AllData[[#This Row],[Order]],MM[],2,FALSE)</f>
        <v>249</v>
      </c>
      <c r="D3826" s="36" t="s">
        <v>82</v>
      </c>
      <c r="E3826" s="36" t="s">
        <v>83</v>
      </c>
      <c r="F3826" s="36" t="s">
        <v>84</v>
      </c>
      <c r="G3826" s="36" t="s">
        <v>110</v>
      </c>
      <c r="H3826" s="36"/>
      <c r="I3826" s="36">
        <v>5</v>
      </c>
    </row>
    <row r="3827" spans="1:9" x14ac:dyDescent="0.35">
      <c r="A3827" s="36">
        <v>1559424</v>
      </c>
      <c r="B3827" s="36" t="str">
        <f>VLOOKUP(AllData[[#This Row],[Order]],MM[],3,FALSE)</f>
        <v>V5757321200600</v>
      </c>
      <c r="C3827" s="36">
        <f>VLOOKUP(AllData[[#This Row],[Order]],MM[],2,FALSE)</f>
        <v>249</v>
      </c>
      <c r="D3827" s="36" t="s">
        <v>60</v>
      </c>
      <c r="E3827" s="36" t="s">
        <v>61</v>
      </c>
      <c r="F3827" s="36" t="s">
        <v>63</v>
      </c>
      <c r="G3827" s="36" t="s">
        <v>139</v>
      </c>
      <c r="H3827" s="36">
        <v>13.6</v>
      </c>
      <c r="I3827" s="36">
        <v>20</v>
      </c>
    </row>
    <row r="3828" spans="1:9" x14ac:dyDescent="0.35">
      <c r="A3828" s="36">
        <v>1559424</v>
      </c>
      <c r="B3828" s="36" t="str">
        <f>VLOOKUP(AllData[[#This Row],[Order]],MM[],3,FALSE)</f>
        <v>V5757321200600</v>
      </c>
      <c r="C3828" s="36">
        <f>VLOOKUP(AllData[[#This Row],[Order]],MM[],2,FALSE)</f>
        <v>249</v>
      </c>
      <c r="D3828" s="36" t="s">
        <v>68</v>
      </c>
      <c r="E3828" s="36" t="s">
        <v>69</v>
      </c>
      <c r="F3828" s="36" t="s">
        <v>70</v>
      </c>
      <c r="G3828" s="36" t="s">
        <v>71</v>
      </c>
      <c r="H3828" s="36">
        <v>30</v>
      </c>
      <c r="I3828" s="36">
        <v>30</v>
      </c>
    </row>
    <row r="3829" spans="1:9" x14ac:dyDescent="0.35">
      <c r="A3829" s="36">
        <v>1559424</v>
      </c>
      <c r="B3829" s="36" t="str">
        <f>VLOOKUP(AllData[[#This Row],[Order]],MM[],3,FALSE)</f>
        <v>V5757321200600</v>
      </c>
      <c r="C3829" s="36">
        <f>VLOOKUP(AllData[[#This Row],[Order]],MM[],2,FALSE)</f>
        <v>249</v>
      </c>
      <c r="D3829" s="36" t="s">
        <v>73</v>
      </c>
      <c r="E3829" s="36" t="s">
        <v>61</v>
      </c>
      <c r="F3829" s="36" t="s">
        <v>63</v>
      </c>
      <c r="G3829" s="36" t="s">
        <v>74</v>
      </c>
      <c r="H3829" s="36">
        <v>146.34</v>
      </c>
      <c r="I3829" s="36">
        <v>200</v>
      </c>
    </row>
    <row r="3830" spans="1:9" x14ac:dyDescent="0.35">
      <c r="A3830" s="36">
        <v>1559424</v>
      </c>
      <c r="B3830" s="36" t="str">
        <f>VLOOKUP(AllData[[#This Row],[Order]],MM[],3,FALSE)</f>
        <v>V5757321200600</v>
      </c>
      <c r="C3830" s="36">
        <f>VLOOKUP(AllData[[#This Row],[Order]],MM[],2,FALSE)</f>
        <v>249</v>
      </c>
      <c r="D3830" s="36" t="s">
        <v>75</v>
      </c>
      <c r="E3830" s="36" t="s">
        <v>61</v>
      </c>
      <c r="F3830" s="36" t="s">
        <v>63</v>
      </c>
      <c r="G3830" s="36" t="s">
        <v>76</v>
      </c>
      <c r="H3830" s="36">
        <v>986.52</v>
      </c>
      <c r="I3830" s="36">
        <v>500</v>
      </c>
    </row>
    <row r="3831" spans="1:9" x14ac:dyDescent="0.35">
      <c r="A3831" s="36">
        <v>1559424</v>
      </c>
      <c r="B3831" s="36" t="str">
        <f>VLOOKUP(AllData[[#This Row],[Order]],MM[],3,FALSE)</f>
        <v>V5757321200600</v>
      </c>
      <c r="C3831" s="36">
        <f>VLOOKUP(AllData[[#This Row],[Order]],MM[],2,FALSE)</f>
        <v>249</v>
      </c>
      <c r="D3831" s="36" t="s">
        <v>78</v>
      </c>
      <c r="E3831" s="36" t="s">
        <v>69</v>
      </c>
      <c r="F3831" s="36" t="s">
        <v>70</v>
      </c>
      <c r="G3831" s="36" t="s">
        <v>79</v>
      </c>
      <c r="H3831" s="36">
        <v>20</v>
      </c>
      <c r="I3831" s="36">
        <v>20</v>
      </c>
    </row>
    <row r="3832" spans="1:9" x14ac:dyDescent="0.35">
      <c r="A3832" s="36">
        <v>1559424</v>
      </c>
      <c r="B3832" s="36" t="str">
        <f>VLOOKUP(AllData[[#This Row],[Order]],MM[],3,FALSE)</f>
        <v>V5757321200600</v>
      </c>
      <c r="C3832" s="36">
        <f>VLOOKUP(AllData[[#This Row],[Order]],MM[],2,FALSE)</f>
        <v>249</v>
      </c>
      <c r="D3832" s="36" t="s">
        <v>80</v>
      </c>
      <c r="E3832" s="36" t="s">
        <v>69</v>
      </c>
      <c r="F3832" s="36" t="s">
        <v>70</v>
      </c>
      <c r="G3832" s="36" t="s">
        <v>81</v>
      </c>
      <c r="H3832" s="36">
        <v>20</v>
      </c>
      <c r="I3832" s="36">
        <v>20</v>
      </c>
    </row>
    <row r="3833" spans="1:9" x14ac:dyDescent="0.35">
      <c r="A3833" s="36">
        <v>1559424</v>
      </c>
      <c r="B3833" s="36" t="str">
        <f>VLOOKUP(AllData[[#This Row],[Order]],MM[],3,FALSE)</f>
        <v>V5757321200600</v>
      </c>
      <c r="C3833" s="36">
        <f>VLOOKUP(AllData[[#This Row],[Order]],MM[],2,FALSE)</f>
        <v>249</v>
      </c>
      <c r="D3833" s="36" t="s">
        <v>82</v>
      </c>
      <c r="E3833" s="36" t="s">
        <v>83</v>
      </c>
      <c r="F3833" s="36" t="s">
        <v>84</v>
      </c>
      <c r="G3833" s="36" t="s">
        <v>84</v>
      </c>
      <c r="H3833" s="36">
        <v>415.92</v>
      </c>
      <c r="I3833" s="36">
        <v>450</v>
      </c>
    </row>
    <row r="3834" spans="1:9" x14ac:dyDescent="0.35">
      <c r="A3834" s="36">
        <v>1559424</v>
      </c>
      <c r="B3834" s="36" t="str">
        <f>VLOOKUP(AllData[[#This Row],[Order]],MM[],3,FALSE)</f>
        <v>V5757321200600</v>
      </c>
      <c r="C3834" s="36">
        <f>VLOOKUP(AllData[[#This Row],[Order]],MM[],2,FALSE)</f>
        <v>249</v>
      </c>
      <c r="D3834" s="36" t="s">
        <v>85</v>
      </c>
      <c r="E3834" s="36" t="s">
        <v>86</v>
      </c>
      <c r="F3834" s="36" t="s">
        <v>87</v>
      </c>
      <c r="G3834" s="36" t="s">
        <v>87</v>
      </c>
      <c r="H3834" s="36">
        <v>20</v>
      </c>
      <c r="I3834" s="36">
        <v>20</v>
      </c>
    </row>
    <row r="3835" spans="1:9" x14ac:dyDescent="0.35">
      <c r="A3835" s="36">
        <v>1559424</v>
      </c>
      <c r="B3835" s="36" t="str">
        <f>VLOOKUP(AllData[[#This Row],[Order]],MM[],3,FALSE)</f>
        <v>V5757321200600</v>
      </c>
      <c r="C3835" s="36">
        <f>VLOOKUP(AllData[[#This Row],[Order]],MM[],2,FALSE)</f>
        <v>249</v>
      </c>
      <c r="D3835" s="36" t="s">
        <v>88</v>
      </c>
      <c r="E3835" s="36" t="s">
        <v>89</v>
      </c>
      <c r="F3835" s="36" t="s">
        <v>91</v>
      </c>
      <c r="G3835" s="36" t="s">
        <v>92</v>
      </c>
      <c r="H3835" s="36"/>
      <c r="I3835" s="36">
        <v>0</v>
      </c>
    </row>
    <row r="3836" spans="1:9" x14ac:dyDescent="0.35">
      <c r="A3836" s="36">
        <v>1559424</v>
      </c>
      <c r="B3836" s="36" t="str">
        <f>VLOOKUP(AllData[[#This Row],[Order]],MM[],3,FALSE)</f>
        <v>V5757321200600</v>
      </c>
      <c r="C3836" s="36">
        <f>VLOOKUP(AllData[[#This Row],[Order]],MM[],2,FALSE)</f>
        <v>249</v>
      </c>
      <c r="D3836" s="36" t="s">
        <v>95</v>
      </c>
      <c r="E3836" s="36" t="s">
        <v>61</v>
      </c>
      <c r="F3836" s="36" t="s">
        <v>63</v>
      </c>
      <c r="G3836" s="36" t="s">
        <v>96</v>
      </c>
      <c r="H3836" s="36">
        <v>65.160000000000011</v>
      </c>
      <c r="I3836" s="36">
        <v>40</v>
      </c>
    </row>
    <row r="3837" spans="1:9" x14ac:dyDescent="0.35">
      <c r="A3837" s="36">
        <v>1559424</v>
      </c>
      <c r="B3837" s="36" t="str">
        <f>VLOOKUP(AllData[[#This Row],[Order]],MM[],3,FALSE)</f>
        <v>V5757321200600</v>
      </c>
      <c r="C3837" s="36">
        <f>VLOOKUP(AllData[[#This Row],[Order]],MM[],2,FALSE)</f>
        <v>249</v>
      </c>
      <c r="D3837" s="36" t="s">
        <v>97</v>
      </c>
      <c r="E3837" s="36" t="s">
        <v>69</v>
      </c>
      <c r="F3837" s="36" t="s">
        <v>70</v>
      </c>
      <c r="G3837" s="36" t="s">
        <v>98</v>
      </c>
      <c r="H3837" s="36">
        <v>20</v>
      </c>
      <c r="I3837" s="36">
        <v>20</v>
      </c>
    </row>
    <row r="3838" spans="1:9" x14ac:dyDescent="0.35">
      <c r="A3838" s="36">
        <v>1559424</v>
      </c>
      <c r="B3838" s="36" t="str">
        <f>VLOOKUP(AllData[[#This Row],[Order]],MM[],3,FALSE)</f>
        <v>V5757321200600</v>
      </c>
      <c r="C3838" s="36">
        <f>VLOOKUP(AllData[[#This Row],[Order]],MM[],2,FALSE)</f>
        <v>249</v>
      </c>
      <c r="D3838" s="36" t="s">
        <v>99</v>
      </c>
      <c r="E3838" s="36" t="s">
        <v>69</v>
      </c>
      <c r="F3838" s="36" t="s">
        <v>70</v>
      </c>
      <c r="G3838" s="36" t="s">
        <v>100</v>
      </c>
      <c r="H3838" s="36">
        <v>50</v>
      </c>
      <c r="I3838" s="36">
        <v>50</v>
      </c>
    </row>
    <row r="3839" spans="1:9" x14ac:dyDescent="0.35">
      <c r="A3839" s="36">
        <v>1559424</v>
      </c>
      <c r="B3839" s="36" t="str">
        <f>VLOOKUP(AllData[[#This Row],[Order]],MM[],3,FALSE)</f>
        <v>V5757321200600</v>
      </c>
      <c r="C3839" s="36">
        <f>VLOOKUP(AllData[[#This Row],[Order]],MM[],2,FALSE)</f>
        <v>249</v>
      </c>
      <c r="D3839" s="36" t="s">
        <v>101</v>
      </c>
      <c r="E3839" s="36" t="s">
        <v>102</v>
      </c>
      <c r="F3839" s="36" t="s">
        <v>100</v>
      </c>
      <c r="G3839" s="36" t="s">
        <v>103</v>
      </c>
      <c r="H3839" s="36">
        <v>10</v>
      </c>
      <c r="I3839" s="36">
        <v>10</v>
      </c>
    </row>
    <row r="3840" spans="1:9" x14ac:dyDescent="0.35">
      <c r="A3840" s="36">
        <v>1559424</v>
      </c>
      <c r="B3840" s="36" t="str">
        <f>VLOOKUP(AllData[[#This Row],[Order]],MM[],3,FALSE)</f>
        <v>V5757321200600</v>
      </c>
      <c r="C3840" s="36">
        <f>VLOOKUP(AllData[[#This Row],[Order]],MM[],2,FALSE)</f>
        <v>249</v>
      </c>
      <c r="D3840" s="36" t="s">
        <v>104</v>
      </c>
      <c r="E3840" s="36" t="s">
        <v>102</v>
      </c>
      <c r="F3840" s="36" t="s">
        <v>100</v>
      </c>
      <c r="G3840" s="36" t="s">
        <v>106</v>
      </c>
      <c r="H3840" s="36">
        <v>10</v>
      </c>
      <c r="I3840" s="36">
        <v>10</v>
      </c>
    </row>
    <row r="3841" spans="1:9" x14ac:dyDescent="0.35">
      <c r="A3841" s="36">
        <v>1559424</v>
      </c>
      <c r="B3841" s="36" t="str">
        <f>VLOOKUP(AllData[[#This Row],[Order]],MM[],3,FALSE)</f>
        <v>V5757321200600</v>
      </c>
      <c r="C3841" s="36">
        <f>VLOOKUP(AllData[[#This Row],[Order]],MM[],2,FALSE)</f>
        <v>249</v>
      </c>
      <c r="D3841" s="36" t="s">
        <v>60</v>
      </c>
      <c r="E3841" s="36" t="s">
        <v>61</v>
      </c>
      <c r="F3841" s="36" t="s">
        <v>63</v>
      </c>
      <c r="G3841" s="36" t="s">
        <v>108</v>
      </c>
      <c r="H3841" s="36">
        <v>591.36</v>
      </c>
      <c r="I3841" s="36">
        <v>1</v>
      </c>
    </row>
    <row r="3842" spans="1:9" x14ac:dyDescent="0.35">
      <c r="A3842" s="36">
        <v>1559424</v>
      </c>
      <c r="B3842" s="36" t="str">
        <f>VLOOKUP(AllData[[#This Row],[Order]],MM[],3,FALSE)</f>
        <v>V5757321200600</v>
      </c>
      <c r="C3842" s="36">
        <f>VLOOKUP(AllData[[#This Row],[Order]],MM[],2,FALSE)</f>
        <v>249</v>
      </c>
      <c r="D3842" s="36" t="s">
        <v>82</v>
      </c>
      <c r="E3842" s="36" t="s">
        <v>83</v>
      </c>
      <c r="F3842" s="36" t="s">
        <v>84</v>
      </c>
      <c r="G3842" s="36" t="s">
        <v>110</v>
      </c>
      <c r="H3842" s="36"/>
      <c r="I3842" s="36">
        <v>5</v>
      </c>
    </row>
    <row r="3843" spans="1:9" x14ac:dyDescent="0.35">
      <c r="A3843" s="36">
        <v>1524526</v>
      </c>
      <c r="B3843" s="36" t="str">
        <f>VLOOKUP(AllData[[#This Row],[Order]],MM[],3,FALSE)</f>
        <v>V5757331401000</v>
      </c>
      <c r="C3843" s="36">
        <f>VLOOKUP(AllData[[#This Row],[Order]],MM[],2,FALSE)</f>
        <v>125</v>
      </c>
      <c r="D3843" s="36" t="s">
        <v>60</v>
      </c>
      <c r="E3843" s="36" t="s">
        <v>83</v>
      </c>
      <c r="F3843" s="36" t="s">
        <v>84</v>
      </c>
      <c r="G3843" s="36" t="s">
        <v>111</v>
      </c>
      <c r="H3843" s="36">
        <v>38.533000000000001</v>
      </c>
      <c r="I3843" s="36">
        <v>40</v>
      </c>
    </row>
    <row r="3844" spans="1:9" x14ac:dyDescent="0.35">
      <c r="A3844" s="36">
        <v>1524526</v>
      </c>
      <c r="B3844" s="36" t="str">
        <f>VLOOKUP(AllData[[#This Row],[Order]],MM[],3,FALSE)</f>
        <v>V5757331401000</v>
      </c>
      <c r="C3844" s="36">
        <f>VLOOKUP(AllData[[#This Row],[Order]],MM[],2,FALSE)</f>
        <v>125</v>
      </c>
      <c r="D3844" s="36" t="s">
        <v>68</v>
      </c>
      <c r="E3844" s="36" t="s">
        <v>61</v>
      </c>
      <c r="F3844" s="36" t="s">
        <v>63</v>
      </c>
      <c r="G3844" s="36" t="s">
        <v>64</v>
      </c>
      <c r="H3844" s="36">
        <v>1.367</v>
      </c>
      <c r="I3844" s="36">
        <v>15</v>
      </c>
    </row>
    <row r="3845" spans="1:9" x14ac:dyDescent="0.35">
      <c r="A3845" s="36">
        <v>1524526</v>
      </c>
      <c r="B3845" s="36" t="str">
        <f>VLOOKUP(AllData[[#This Row],[Order]],MM[],3,FALSE)</f>
        <v>V5757331401000</v>
      </c>
      <c r="C3845" s="36">
        <f>VLOOKUP(AllData[[#This Row],[Order]],MM[],2,FALSE)</f>
        <v>125</v>
      </c>
      <c r="D3845" s="36" t="s">
        <v>73</v>
      </c>
      <c r="E3845" s="36" t="s">
        <v>69</v>
      </c>
      <c r="F3845" s="36" t="s">
        <v>70</v>
      </c>
      <c r="G3845" s="36" t="s">
        <v>71</v>
      </c>
      <c r="H3845" s="36">
        <v>20</v>
      </c>
      <c r="I3845" s="36">
        <v>20</v>
      </c>
    </row>
    <row r="3846" spans="1:9" x14ac:dyDescent="0.35">
      <c r="A3846" s="36">
        <v>1524526</v>
      </c>
      <c r="B3846" s="36" t="str">
        <f>VLOOKUP(AllData[[#This Row],[Order]],MM[],3,FALSE)</f>
        <v>V5757331401000</v>
      </c>
      <c r="C3846" s="36">
        <f>VLOOKUP(AllData[[#This Row],[Order]],MM[],2,FALSE)</f>
        <v>125</v>
      </c>
      <c r="D3846" s="36" t="s">
        <v>75</v>
      </c>
      <c r="E3846" s="36" t="s">
        <v>61</v>
      </c>
      <c r="F3846" s="36" t="s">
        <v>63</v>
      </c>
      <c r="G3846" s="36" t="s">
        <v>74</v>
      </c>
      <c r="H3846" s="36">
        <v>617.16</v>
      </c>
      <c r="I3846" s="36">
        <v>350</v>
      </c>
    </row>
    <row r="3847" spans="1:9" x14ac:dyDescent="0.35">
      <c r="A3847" s="36">
        <v>1524526</v>
      </c>
      <c r="B3847" s="36" t="str">
        <f>VLOOKUP(AllData[[#This Row],[Order]],MM[],3,FALSE)</f>
        <v>V5757331401000</v>
      </c>
      <c r="C3847" s="36">
        <f>VLOOKUP(AllData[[#This Row],[Order]],MM[],2,FALSE)</f>
        <v>125</v>
      </c>
      <c r="D3847" s="36" t="s">
        <v>78</v>
      </c>
      <c r="E3847" s="36" t="s">
        <v>61</v>
      </c>
      <c r="F3847" s="36" t="s">
        <v>63</v>
      </c>
      <c r="G3847" s="36" t="s">
        <v>76</v>
      </c>
      <c r="H3847" s="36">
        <v>0.35</v>
      </c>
      <c r="I3847" s="36">
        <v>1020</v>
      </c>
    </row>
    <row r="3848" spans="1:9" x14ac:dyDescent="0.35">
      <c r="A3848" s="36">
        <v>1524526</v>
      </c>
      <c r="B3848" s="36" t="str">
        <f>VLOOKUP(AllData[[#This Row],[Order]],MM[],3,FALSE)</f>
        <v>V5757331401000</v>
      </c>
      <c r="C3848" s="36">
        <f>VLOOKUP(AllData[[#This Row],[Order]],MM[],2,FALSE)</f>
        <v>125</v>
      </c>
      <c r="D3848" s="36" t="s">
        <v>80</v>
      </c>
      <c r="E3848" s="36" t="s">
        <v>61</v>
      </c>
      <c r="F3848" s="36" t="s">
        <v>63</v>
      </c>
      <c r="G3848" s="36" t="s">
        <v>112</v>
      </c>
      <c r="H3848" s="36">
        <v>2.95</v>
      </c>
      <c r="I3848" s="36">
        <v>50</v>
      </c>
    </row>
    <row r="3849" spans="1:9" x14ac:dyDescent="0.35">
      <c r="A3849" s="36">
        <v>1524526</v>
      </c>
      <c r="B3849" s="36" t="str">
        <f>VLOOKUP(AllData[[#This Row],[Order]],MM[],3,FALSE)</f>
        <v>V5757331401000</v>
      </c>
      <c r="C3849" s="36">
        <f>VLOOKUP(AllData[[#This Row],[Order]],MM[],2,FALSE)</f>
        <v>125</v>
      </c>
      <c r="D3849" s="36" t="s">
        <v>82</v>
      </c>
      <c r="E3849" s="36" t="s">
        <v>89</v>
      </c>
      <c r="F3849" s="36" t="s">
        <v>91</v>
      </c>
      <c r="G3849" s="36" t="s">
        <v>92</v>
      </c>
      <c r="H3849" s="36"/>
      <c r="I3849" s="36">
        <v>2150</v>
      </c>
    </row>
    <row r="3850" spans="1:9" x14ac:dyDescent="0.35">
      <c r="A3850" s="36">
        <v>1524526</v>
      </c>
      <c r="B3850" s="36" t="str">
        <f>VLOOKUP(AllData[[#This Row],[Order]],MM[],3,FALSE)</f>
        <v>V5757331401000</v>
      </c>
      <c r="C3850" s="36">
        <f>VLOOKUP(AllData[[#This Row],[Order]],MM[],2,FALSE)</f>
        <v>125</v>
      </c>
      <c r="D3850" s="36" t="s">
        <v>85</v>
      </c>
      <c r="E3850" s="36" t="s">
        <v>69</v>
      </c>
      <c r="F3850" s="36" t="s">
        <v>70</v>
      </c>
      <c r="G3850" s="36" t="s">
        <v>79</v>
      </c>
      <c r="H3850" s="36">
        <v>20</v>
      </c>
      <c r="I3850" s="36">
        <v>20</v>
      </c>
    </row>
    <row r="3851" spans="1:9" x14ac:dyDescent="0.35">
      <c r="A3851" s="36">
        <v>1524526</v>
      </c>
      <c r="B3851" s="36" t="str">
        <f>VLOOKUP(AllData[[#This Row],[Order]],MM[],3,FALSE)</f>
        <v>V5757331401000</v>
      </c>
      <c r="C3851" s="36">
        <f>VLOOKUP(AllData[[#This Row],[Order]],MM[],2,FALSE)</f>
        <v>125</v>
      </c>
      <c r="D3851" s="36" t="s">
        <v>88</v>
      </c>
      <c r="E3851" s="36" t="s">
        <v>69</v>
      </c>
      <c r="F3851" s="36" t="s">
        <v>70</v>
      </c>
      <c r="G3851" s="36" t="s">
        <v>81</v>
      </c>
      <c r="H3851" s="36">
        <v>20</v>
      </c>
      <c r="I3851" s="36">
        <v>20</v>
      </c>
    </row>
    <row r="3852" spans="1:9" x14ac:dyDescent="0.35">
      <c r="A3852" s="36">
        <v>1524526</v>
      </c>
      <c r="B3852" s="36" t="str">
        <f>VLOOKUP(AllData[[#This Row],[Order]],MM[],3,FALSE)</f>
        <v>V5757331401000</v>
      </c>
      <c r="C3852" s="36">
        <f>VLOOKUP(AllData[[#This Row],[Order]],MM[],2,FALSE)</f>
        <v>125</v>
      </c>
      <c r="D3852" s="36" t="s">
        <v>95</v>
      </c>
      <c r="E3852" s="36" t="s">
        <v>83</v>
      </c>
      <c r="F3852" s="36" t="s">
        <v>84</v>
      </c>
      <c r="G3852" s="36" t="s">
        <v>84</v>
      </c>
      <c r="H3852" s="36">
        <v>591.36</v>
      </c>
      <c r="I3852" s="36">
        <v>450</v>
      </c>
    </row>
    <row r="3853" spans="1:9" x14ac:dyDescent="0.35">
      <c r="A3853" s="36">
        <v>1524526</v>
      </c>
      <c r="B3853" s="36" t="str">
        <f>VLOOKUP(AllData[[#This Row],[Order]],MM[],3,FALSE)</f>
        <v>V5757331401000</v>
      </c>
      <c r="C3853" s="36">
        <f>VLOOKUP(AllData[[#This Row],[Order]],MM[],2,FALSE)</f>
        <v>125</v>
      </c>
      <c r="D3853" s="36" t="s">
        <v>97</v>
      </c>
      <c r="E3853" s="36" t="s">
        <v>86</v>
      </c>
      <c r="F3853" s="36" t="s">
        <v>87</v>
      </c>
      <c r="G3853" s="36" t="s">
        <v>87</v>
      </c>
      <c r="H3853" s="36">
        <v>20</v>
      </c>
      <c r="I3853" s="36">
        <v>20</v>
      </c>
    </row>
    <row r="3854" spans="1:9" x14ac:dyDescent="0.35">
      <c r="A3854" s="36">
        <v>1524526</v>
      </c>
      <c r="B3854" s="36" t="str">
        <f>VLOOKUP(AllData[[#This Row],[Order]],MM[],3,FALSE)</f>
        <v>V5757331401000</v>
      </c>
      <c r="C3854" s="36">
        <f>VLOOKUP(AllData[[#This Row],[Order]],MM[],2,FALSE)</f>
        <v>125</v>
      </c>
      <c r="D3854" s="36" t="s">
        <v>99</v>
      </c>
      <c r="E3854" s="36" t="s">
        <v>61</v>
      </c>
      <c r="F3854" s="36" t="s">
        <v>63</v>
      </c>
      <c r="G3854" s="36" t="s">
        <v>96</v>
      </c>
      <c r="H3854" s="36">
        <v>73.260000000000005</v>
      </c>
      <c r="I3854" s="36">
        <v>100</v>
      </c>
    </row>
    <row r="3855" spans="1:9" x14ac:dyDescent="0.35">
      <c r="A3855" s="36">
        <v>1524526</v>
      </c>
      <c r="B3855" s="36" t="str">
        <f>VLOOKUP(AllData[[#This Row],[Order]],MM[],3,FALSE)</f>
        <v>V5757331401000</v>
      </c>
      <c r="C3855" s="36">
        <f>VLOOKUP(AllData[[#This Row],[Order]],MM[],2,FALSE)</f>
        <v>125</v>
      </c>
      <c r="D3855" s="36" t="s">
        <v>101</v>
      </c>
      <c r="E3855" s="36" t="s">
        <v>69</v>
      </c>
      <c r="F3855" s="36" t="s">
        <v>70</v>
      </c>
      <c r="G3855" s="36" t="s">
        <v>98</v>
      </c>
      <c r="H3855" s="36">
        <v>20</v>
      </c>
      <c r="I3855" s="36">
        <v>20</v>
      </c>
    </row>
    <row r="3856" spans="1:9" x14ac:dyDescent="0.35">
      <c r="A3856" s="36">
        <v>1524526</v>
      </c>
      <c r="B3856" s="36" t="str">
        <f>VLOOKUP(AllData[[#This Row],[Order]],MM[],3,FALSE)</f>
        <v>V5757331401000</v>
      </c>
      <c r="C3856" s="36">
        <f>VLOOKUP(AllData[[#This Row],[Order]],MM[],2,FALSE)</f>
        <v>125</v>
      </c>
      <c r="D3856" s="36" t="s">
        <v>104</v>
      </c>
      <c r="E3856" s="36" t="s">
        <v>69</v>
      </c>
      <c r="F3856" s="36" t="s">
        <v>70</v>
      </c>
      <c r="G3856" s="36" t="s">
        <v>100</v>
      </c>
      <c r="H3856" s="36">
        <v>30</v>
      </c>
      <c r="I3856" s="36">
        <v>30</v>
      </c>
    </row>
    <row r="3857" spans="1:9" x14ac:dyDescent="0.35">
      <c r="A3857" s="36">
        <v>1524526</v>
      </c>
      <c r="B3857" s="36" t="str">
        <f>VLOOKUP(AllData[[#This Row],[Order]],MM[],3,FALSE)</f>
        <v>V5757331401000</v>
      </c>
      <c r="C3857" s="36">
        <f>VLOOKUP(AllData[[#This Row],[Order]],MM[],2,FALSE)</f>
        <v>125</v>
      </c>
      <c r="D3857" s="36" t="s">
        <v>113</v>
      </c>
      <c r="E3857" s="36" t="s">
        <v>102</v>
      </c>
      <c r="F3857" s="36" t="s">
        <v>100</v>
      </c>
      <c r="G3857" s="36" t="s">
        <v>103</v>
      </c>
      <c r="H3857" s="36">
        <v>30</v>
      </c>
      <c r="I3857" s="36">
        <v>30</v>
      </c>
    </row>
    <row r="3858" spans="1:9" x14ac:dyDescent="0.35">
      <c r="A3858" s="36">
        <v>1524526</v>
      </c>
      <c r="B3858" s="36" t="str">
        <f>VLOOKUP(AllData[[#This Row],[Order]],MM[],3,FALSE)</f>
        <v>V5757331401000</v>
      </c>
      <c r="C3858" s="36">
        <f>VLOOKUP(AllData[[#This Row],[Order]],MM[],2,FALSE)</f>
        <v>125</v>
      </c>
      <c r="D3858" s="36" t="s">
        <v>114</v>
      </c>
      <c r="E3858" s="36" t="s">
        <v>102</v>
      </c>
      <c r="F3858" s="36" t="s">
        <v>100</v>
      </c>
      <c r="G3858" s="36" t="s">
        <v>106</v>
      </c>
      <c r="H3858" s="36">
        <v>45</v>
      </c>
      <c r="I3858" s="36">
        <v>45</v>
      </c>
    </row>
    <row r="3859" spans="1:9" x14ac:dyDescent="0.35">
      <c r="A3859" s="36">
        <v>1524526</v>
      </c>
      <c r="B3859" s="36" t="str">
        <f>VLOOKUP(AllData[[#This Row],[Order]],MM[],3,FALSE)</f>
        <v>V5757331401000</v>
      </c>
      <c r="C3859" s="36">
        <f>VLOOKUP(AllData[[#This Row],[Order]],MM[],2,FALSE)</f>
        <v>125</v>
      </c>
      <c r="D3859" s="36" t="s">
        <v>60</v>
      </c>
      <c r="E3859" s="36" t="s">
        <v>61</v>
      </c>
      <c r="F3859" s="36" t="s">
        <v>63</v>
      </c>
      <c r="G3859" s="36" t="s">
        <v>108</v>
      </c>
      <c r="H3859" s="36">
        <v>1709.9399999999998</v>
      </c>
      <c r="I3859" s="36">
        <v>1</v>
      </c>
    </row>
    <row r="3860" spans="1:9" x14ac:dyDescent="0.35">
      <c r="A3860" s="36">
        <v>1524526</v>
      </c>
      <c r="B3860" s="36" t="str">
        <f>VLOOKUP(AllData[[#This Row],[Order]],MM[],3,FALSE)</f>
        <v>V5757331401000</v>
      </c>
      <c r="C3860" s="36">
        <f>VLOOKUP(AllData[[#This Row],[Order]],MM[],2,FALSE)</f>
        <v>125</v>
      </c>
      <c r="D3860" s="36" t="s">
        <v>95</v>
      </c>
      <c r="E3860" s="36" t="s">
        <v>83</v>
      </c>
      <c r="F3860" s="36" t="s">
        <v>84</v>
      </c>
      <c r="G3860" s="36" t="s">
        <v>110</v>
      </c>
      <c r="H3860" s="36"/>
      <c r="I3860" s="36">
        <v>5</v>
      </c>
    </row>
    <row r="3861" spans="1:9" x14ac:dyDescent="0.35">
      <c r="A3861" s="36">
        <v>1525658</v>
      </c>
      <c r="B3861" s="36" t="str">
        <f>VLOOKUP(AllData[[#This Row],[Order]],MM[],3,FALSE)</f>
        <v>V5757351400800</v>
      </c>
      <c r="C3861" s="36">
        <f>VLOOKUP(AllData[[#This Row],[Order]],MM[],2,FALSE)</f>
        <v>123</v>
      </c>
      <c r="D3861" s="36" t="s">
        <v>60</v>
      </c>
      <c r="E3861" s="36" t="s">
        <v>83</v>
      </c>
      <c r="F3861" s="36" t="s">
        <v>84</v>
      </c>
      <c r="G3861" s="36" t="s">
        <v>111</v>
      </c>
      <c r="H3861" s="36">
        <v>38.616999999999997</v>
      </c>
      <c r="I3861" s="36">
        <v>40</v>
      </c>
    </row>
    <row r="3862" spans="1:9" x14ac:dyDescent="0.35">
      <c r="A3862" s="36">
        <v>1525658</v>
      </c>
      <c r="B3862" s="36" t="str">
        <f>VLOOKUP(AllData[[#This Row],[Order]],MM[],3,FALSE)</f>
        <v>V5757351400800</v>
      </c>
      <c r="C3862" s="36">
        <f>VLOOKUP(AllData[[#This Row],[Order]],MM[],2,FALSE)</f>
        <v>123</v>
      </c>
      <c r="D3862" s="36" t="s">
        <v>68</v>
      </c>
      <c r="E3862" s="36" t="s">
        <v>61</v>
      </c>
      <c r="F3862" s="36" t="s">
        <v>63</v>
      </c>
      <c r="G3862" s="36" t="s">
        <v>64</v>
      </c>
      <c r="H3862" s="36">
        <v>2.4670000000000001</v>
      </c>
      <c r="I3862" s="36">
        <v>15</v>
      </c>
    </row>
    <row r="3863" spans="1:9" x14ac:dyDescent="0.35">
      <c r="A3863" s="36">
        <v>1525658</v>
      </c>
      <c r="B3863" s="36" t="str">
        <f>VLOOKUP(AllData[[#This Row],[Order]],MM[],3,FALSE)</f>
        <v>V5757351400800</v>
      </c>
      <c r="C3863" s="36">
        <f>VLOOKUP(AllData[[#This Row],[Order]],MM[],2,FALSE)</f>
        <v>123</v>
      </c>
      <c r="D3863" s="36" t="s">
        <v>73</v>
      </c>
      <c r="E3863" s="36" t="s">
        <v>69</v>
      </c>
      <c r="F3863" s="36" t="s">
        <v>70</v>
      </c>
      <c r="G3863" s="36" t="s">
        <v>71</v>
      </c>
      <c r="H3863" s="36">
        <v>20</v>
      </c>
      <c r="I3863" s="36">
        <v>20</v>
      </c>
    </row>
    <row r="3864" spans="1:9" x14ac:dyDescent="0.35">
      <c r="A3864" s="36">
        <v>1525658</v>
      </c>
      <c r="B3864" s="36" t="str">
        <f>VLOOKUP(AllData[[#This Row],[Order]],MM[],3,FALSE)</f>
        <v>V5757351400800</v>
      </c>
      <c r="C3864" s="36">
        <f>VLOOKUP(AllData[[#This Row],[Order]],MM[],2,FALSE)</f>
        <v>123</v>
      </c>
      <c r="D3864" s="36" t="s">
        <v>75</v>
      </c>
      <c r="E3864" s="36" t="s">
        <v>61</v>
      </c>
      <c r="F3864" s="36" t="s">
        <v>63</v>
      </c>
      <c r="G3864" s="36" t="s">
        <v>74</v>
      </c>
      <c r="H3864" s="36">
        <v>312.18</v>
      </c>
      <c r="I3864" s="36">
        <v>350</v>
      </c>
    </row>
    <row r="3865" spans="1:9" x14ac:dyDescent="0.35">
      <c r="A3865" s="36">
        <v>1525658</v>
      </c>
      <c r="B3865" s="36" t="str">
        <f>VLOOKUP(AllData[[#This Row],[Order]],MM[],3,FALSE)</f>
        <v>V5757351400800</v>
      </c>
      <c r="C3865" s="36">
        <f>VLOOKUP(AllData[[#This Row],[Order]],MM[],2,FALSE)</f>
        <v>123</v>
      </c>
      <c r="D3865" s="36" t="s">
        <v>78</v>
      </c>
      <c r="E3865" s="36" t="s">
        <v>61</v>
      </c>
      <c r="F3865" s="36" t="s">
        <v>63</v>
      </c>
      <c r="G3865" s="36" t="s">
        <v>76</v>
      </c>
      <c r="H3865" s="36">
        <v>623.46</v>
      </c>
      <c r="I3865" s="36">
        <v>1020</v>
      </c>
    </row>
    <row r="3866" spans="1:9" x14ac:dyDescent="0.35">
      <c r="A3866" s="36">
        <v>1525658</v>
      </c>
      <c r="B3866" s="36" t="str">
        <f>VLOOKUP(AllData[[#This Row],[Order]],MM[],3,FALSE)</f>
        <v>V5757351400800</v>
      </c>
      <c r="C3866" s="36">
        <f>VLOOKUP(AllData[[#This Row],[Order]],MM[],2,FALSE)</f>
        <v>123</v>
      </c>
      <c r="D3866" s="36" t="s">
        <v>80</v>
      </c>
      <c r="E3866" s="36" t="s">
        <v>61</v>
      </c>
      <c r="F3866" s="36" t="s">
        <v>63</v>
      </c>
      <c r="G3866" s="36" t="s">
        <v>112</v>
      </c>
      <c r="H3866" s="36">
        <v>632.82000000000005</v>
      </c>
      <c r="I3866" s="36">
        <v>50</v>
      </c>
    </row>
    <row r="3867" spans="1:9" x14ac:dyDescent="0.35">
      <c r="A3867" s="36">
        <v>1525658</v>
      </c>
      <c r="B3867" s="36" t="str">
        <f>VLOOKUP(AllData[[#This Row],[Order]],MM[],3,FALSE)</f>
        <v>V5757351400800</v>
      </c>
      <c r="C3867" s="36">
        <f>VLOOKUP(AllData[[#This Row],[Order]],MM[],2,FALSE)</f>
        <v>123</v>
      </c>
      <c r="D3867" s="36" t="s">
        <v>82</v>
      </c>
      <c r="E3867" s="36" t="s">
        <v>89</v>
      </c>
      <c r="F3867" s="36" t="s">
        <v>91</v>
      </c>
      <c r="G3867" s="36" t="s">
        <v>92</v>
      </c>
      <c r="H3867" s="36"/>
      <c r="I3867" s="36">
        <v>2150</v>
      </c>
    </row>
    <row r="3868" spans="1:9" x14ac:dyDescent="0.35">
      <c r="A3868" s="36">
        <v>1525658</v>
      </c>
      <c r="B3868" s="36" t="str">
        <f>VLOOKUP(AllData[[#This Row],[Order]],MM[],3,FALSE)</f>
        <v>V5757351400800</v>
      </c>
      <c r="C3868" s="36">
        <f>VLOOKUP(AllData[[#This Row],[Order]],MM[],2,FALSE)</f>
        <v>123</v>
      </c>
      <c r="D3868" s="36" t="s">
        <v>85</v>
      </c>
      <c r="E3868" s="36" t="s">
        <v>69</v>
      </c>
      <c r="F3868" s="36" t="s">
        <v>70</v>
      </c>
      <c r="G3868" s="36" t="s">
        <v>79</v>
      </c>
      <c r="H3868" s="36">
        <v>20</v>
      </c>
      <c r="I3868" s="36">
        <v>20</v>
      </c>
    </row>
    <row r="3869" spans="1:9" x14ac:dyDescent="0.35">
      <c r="A3869" s="36">
        <v>1525658</v>
      </c>
      <c r="B3869" s="36" t="str">
        <f>VLOOKUP(AllData[[#This Row],[Order]],MM[],3,FALSE)</f>
        <v>V5757351400800</v>
      </c>
      <c r="C3869" s="36">
        <f>VLOOKUP(AllData[[#This Row],[Order]],MM[],2,FALSE)</f>
        <v>123</v>
      </c>
      <c r="D3869" s="36" t="s">
        <v>88</v>
      </c>
      <c r="E3869" s="36" t="s">
        <v>69</v>
      </c>
      <c r="F3869" s="36" t="s">
        <v>70</v>
      </c>
      <c r="G3869" s="36" t="s">
        <v>81</v>
      </c>
      <c r="H3869" s="36">
        <v>20</v>
      </c>
      <c r="I3869" s="36">
        <v>20</v>
      </c>
    </row>
    <row r="3870" spans="1:9" x14ac:dyDescent="0.35">
      <c r="A3870" s="36">
        <v>1525658</v>
      </c>
      <c r="B3870" s="36" t="str">
        <f>VLOOKUP(AllData[[#This Row],[Order]],MM[],3,FALSE)</f>
        <v>V5757351400800</v>
      </c>
      <c r="C3870" s="36">
        <f>VLOOKUP(AllData[[#This Row],[Order]],MM[],2,FALSE)</f>
        <v>123</v>
      </c>
      <c r="D3870" s="36" t="s">
        <v>95</v>
      </c>
      <c r="E3870" s="36" t="s">
        <v>83</v>
      </c>
      <c r="F3870" s="36" t="s">
        <v>84</v>
      </c>
      <c r="G3870" s="36" t="s">
        <v>84</v>
      </c>
      <c r="H3870" s="36">
        <v>508.44</v>
      </c>
      <c r="I3870" s="36">
        <v>450</v>
      </c>
    </row>
    <row r="3871" spans="1:9" x14ac:dyDescent="0.35">
      <c r="A3871" s="36">
        <v>1525658</v>
      </c>
      <c r="B3871" s="36" t="str">
        <f>VLOOKUP(AllData[[#This Row],[Order]],MM[],3,FALSE)</f>
        <v>V5757351400800</v>
      </c>
      <c r="C3871" s="36">
        <f>VLOOKUP(AllData[[#This Row],[Order]],MM[],2,FALSE)</f>
        <v>123</v>
      </c>
      <c r="D3871" s="36" t="s">
        <v>97</v>
      </c>
      <c r="E3871" s="36" t="s">
        <v>86</v>
      </c>
      <c r="F3871" s="36" t="s">
        <v>87</v>
      </c>
      <c r="G3871" s="36" t="s">
        <v>87</v>
      </c>
      <c r="H3871" s="36">
        <v>20</v>
      </c>
      <c r="I3871" s="36">
        <v>20</v>
      </c>
    </row>
    <row r="3872" spans="1:9" x14ac:dyDescent="0.35">
      <c r="A3872" s="36">
        <v>1525658</v>
      </c>
      <c r="B3872" s="36" t="str">
        <f>VLOOKUP(AllData[[#This Row],[Order]],MM[],3,FALSE)</f>
        <v>V5757351400800</v>
      </c>
      <c r="C3872" s="36">
        <f>VLOOKUP(AllData[[#This Row],[Order]],MM[],2,FALSE)</f>
        <v>123</v>
      </c>
      <c r="D3872" s="36" t="s">
        <v>99</v>
      </c>
      <c r="E3872" s="36" t="s">
        <v>61</v>
      </c>
      <c r="F3872" s="36" t="s">
        <v>63</v>
      </c>
      <c r="G3872" s="36" t="s">
        <v>96</v>
      </c>
      <c r="H3872" s="36">
        <v>6.8</v>
      </c>
      <c r="I3872" s="36">
        <v>100</v>
      </c>
    </row>
    <row r="3873" spans="1:9" x14ac:dyDescent="0.35">
      <c r="A3873" s="36">
        <v>1525658</v>
      </c>
      <c r="B3873" s="36" t="str">
        <f>VLOOKUP(AllData[[#This Row],[Order]],MM[],3,FALSE)</f>
        <v>V5757351400800</v>
      </c>
      <c r="C3873" s="36">
        <f>VLOOKUP(AllData[[#This Row],[Order]],MM[],2,FALSE)</f>
        <v>123</v>
      </c>
      <c r="D3873" s="36" t="s">
        <v>101</v>
      </c>
      <c r="E3873" s="36" t="s">
        <v>69</v>
      </c>
      <c r="F3873" s="36" t="s">
        <v>70</v>
      </c>
      <c r="G3873" s="36" t="s">
        <v>98</v>
      </c>
      <c r="H3873" s="36">
        <v>20</v>
      </c>
      <c r="I3873" s="36">
        <v>20</v>
      </c>
    </row>
    <row r="3874" spans="1:9" x14ac:dyDescent="0.35">
      <c r="A3874" s="36">
        <v>1525658</v>
      </c>
      <c r="B3874" s="36" t="str">
        <f>VLOOKUP(AllData[[#This Row],[Order]],MM[],3,FALSE)</f>
        <v>V5757351400800</v>
      </c>
      <c r="C3874" s="36">
        <f>VLOOKUP(AllData[[#This Row],[Order]],MM[],2,FALSE)</f>
        <v>123</v>
      </c>
      <c r="D3874" s="36" t="s">
        <v>104</v>
      </c>
      <c r="E3874" s="36" t="s">
        <v>69</v>
      </c>
      <c r="F3874" s="36" t="s">
        <v>70</v>
      </c>
      <c r="G3874" s="36" t="s">
        <v>100</v>
      </c>
      <c r="H3874" s="36">
        <v>30</v>
      </c>
      <c r="I3874" s="36">
        <v>30</v>
      </c>
    </row>
    <row r="3875" spans="1:9" x14ac:dyDescent="0.35">
      <c r="A3875" s="36">
        <v>1525658</v>
      </c>
      <c r="B3875" s="36" t="str">
        <f>VLOOKUP(AllData[[#This Row],[Order]],MM[],3,FALSE)</f>
        <v>V5757351400800</v>
      </c>
      <c r="C3875" s="36">
        <f>VLOOKUP(AllData[[#This Row],[Order]],MM[],2,FALSE)</f>
        <v>123</v>
      </c>
      <c r="D3875" s="36" t="s">
        <v>113</v>
      </c>
      <c r="E3875" s="36" t="s">
        <v>102</v>
      </c>
      <c r="F3875" s="36" t="s">
        <v>100</v>
      </c>
      <c r="G3875" s="36" t="s">
        <v>103</v>
      </c>
      <c r="H3875" s="36">
        <v>30</v>
      </c>
      <c r="I3875" s="36">
        <v>30</v>
      </c>
    </row>
    <row r="3876" spans="1:9" x14ac:dyDescent="0.35">
      <c r="A3876" s="36">
        <v>1525658</v>
      </c>
      <c r="B3876" s="36" t="str">
        <f>VLOOKUP(AllData[[#This Row],[Order]],MM[],3,FALSE)</f>
        <v>V5757351400800</v>
      </c>
      <c r="C3876" s="36">
        <f>VLOOKUP(AllData[[#This Row],[Order]],MM[],2,FALSE)</f>
        <v>123</v>
      </c>
      <c r="D3876" s="36" t="s">
        <v>114</v>
      </c>
      <c r="E3876" s="36" t="s">
        <v>102</v>
      </c>
      <c r="F3876" s="36" t="s">
        <v>100</v>
      </c>
      <c r="G3876" s="36" t="s">
        <v>106</v>
      </c>
      <c r="H3876" s="36">
        <v>45</v>
      </c>
      <c r="I3876" s="36">
        <v>45</v>
      </c>
    </row>
    <row r="3877" spans="1:9" x14ac:dyDescent="0.35">
      <c r="A3877" s="36">
        <v>1525658</v>
      </c>
      <c r="B3877" s="36" t="str">
        <f>VLOOKUP(AllData[[#This Row],[Order]],MM[],3,FALSE)</f>
        <v>V5757351400800</v>
      </c>
      <c r="C3877" s="36">
        <f>VLOOKUP(AllData[[#This Row],[Order]],MM[],2,FALSE)</f>
        <v>123</v>
      </c>
      <c r="D3877" s="36" t="s">
        <v>60</v>
      </c>
      <c r="E3877" s="36" t="s">
        <v>61</v>
      </c>
      <c r="F3877" s="36" t="s">
        <v>63</v>
      </c>
      <c r="G3877" s="36" t="s">
        <v>108</v>
      </c>
      <c r="H3877" s="36">
        <v>1421.7</v>
      </c>
      <c r="I3877" s="36">
        <v>1</v>
      </c>
    </row>
    <row r="3878" spans="1:9" x14ac:dyDescent="0.35">
      <c r="A3878" s="36">
        <v>1525658</v>
      </c>
      <c r="B3878" s="36" t="str">
        <f>VLOOKUP(AllData[[#This Row],[Order]],MM[],3,FALSE)</f>
        <v>V5757351400800</v>
      </c>
      <c r="C3878" s="36">
        <f>VLOOKUP(AllData[[#This Row],[Order]],MM[],2,FALSE)</f>
        <v>123</v>
      </c>
      <c r="D3878" s="36" t="s">
        <v>95</v>
      </c>
      <c r="E3878" s="36" t="s">
        <v>83</v>
      </c>
      <c r="F3878" s="36" t="s">
        <v>84</v>
      </c>
      <c r="G3878" s="36" t="s">
        <v>110</v>
      </c>
      <c r="H3878" s="36"/>
      <c r="I3878" s="36">
        <v>5</v>
      </c>
    </row>
    <row r="3879" spans="1:9" x14ac:dyDescent="0.35">
      <c r="A3879" s="36">
        <v>1525659</v>
      </c>
      <c r="B3879" s="36" t="str">
        <f>VLOOKUP(AllData[[#This Row],[Order]],MM[],3,FALSE)</f>
        <v>V5757351401000</v>
      </c>
      <c r="C3879" s="36">
        <f>VLOOKUP(AllData[[#This Row],[Order]],MM[],2,FALSE)</f>
        <v>123</v>
      </c>
      <c r="D3879" s="36" t="s">
        <v>60</v>
      </c>
      <c r="E3879" s="36" t="s">
        <v>83</v>
      </c>
      <c r="F3879" s="36" t="s">
        <v>84</v>
      </c>
      <c r="G3879" s="36" t="s">
        <v>111</v>
      </c>
      <c r="H3879" s="36">
        <v>124.59</v>
      </c>
      <c r="I3879" s="36">
        <v>40</v>
      </c>
    </row>
    <row r="3880" spans="1:9" x14ac:dyDescent="0.35">
      <c r="A3880" s="36">
        <v>1525659</v>
      </c>
      <c r="B3880" s="36" t="str">
        <f>VLOOKUP(AllData[[#This Row],[Order]],MM[],3,FALSE)</f>
        <v>V5757351401000</v>
      </c>
      <c r="C3880" s="36">
        <f>VLOOKUP(AllData[[#This Row],[Order]],MM[],2,FALSE)</f>
        <v>123</v>
      </c>
      <c r="D3880" s="36" t="s">
        <v>68</v>
      </c>
      <c r="E3880" s="36" t="s">
        <v>61</v>
      </c>
      <c r="F3880" s="36" t="s">
        <v>63</v>
      </c>
      <c r="G3880" s="36" t="s">
        <v>64</v>
      </c>
      <c r="H3880" s="36">
        <v>5.1669999999999998</v>
      </c>
      <c r="I3880" s="36">
        <v>15</v>
      </c>
    </row>
    <row r="3881" spans="1:9" x14ac:dyDescent="0.35">
      <c r="A3881" s="36">
        <v>1525659</v>
      </c>
      <c r="B3881" s="36" t="str">
        <f>VLOOKUP(AllData[[#This Row],[Order]],MM[],3,FALSE)</f>
        <v>V5757351401000</v>
      </c>
      <c r="C3881" s="36">
        <f>VLOOKUP(AllData[[#This Row],[Order]],MM[],2,FALSE)</f>
        <v>123</v>
      </c>
      <c r="D3881" s="36" t="s">
        <v>73</v>
      </c>
      <c r="E3881" s="36" t="s">
        <v>69</v>
      </c>
      <c r="F3881" s="36" t="s">
        <v>70</v>
      </c>
      <c r="G3881" s="36" t="s">
        <v>71</v>
      </c>
      <c r="H3881" s="36">
        <v>20</v>
      </c>
      <c r="I3881" s="36">
        <v>20</v>
      </c>
    </row>
    <row r="3882" spans="1:9" x14ac:dyDescent="0.35">
      <c r="A3882" s="36">
        <v>1525659</v>
      </c>
      <c r="B3882" s="36" t="str">
        <f>VLOOKUP(AllData[[#This Row],[Order]],MM[],3,FALSE)</f>
        <v>V5757351401000</v>
      </c>
      <c r="C3882" s="36">
        <f>VLOOKUP(AllData[[#This Row],[Order]],MM[],2,FALSE)</f>
        <v>123</v>
      </c>
      <c r="D3882" s="36" t="s">
        <v>75</v>
      </c>
      <c r="E3882" s="36" t="s">
        <v>61</v>
      </c>
      <c r="F3882" s="36" t="s">
        <v>63</v>
      </c>
      <c r="G3882" s="36" t="s">
        <v>74</v>
      </c>
      <c r="H3882" s="36">
        <v>10.55</v>
      </c>
      <c r="I3882" s="36">
        <v>350</v>
      </c>
    </row>
    <row r="3883" spans="1:9" x14ac:dyDescent="0.35">
      <c r="A3883" s="36">
        <v>1525659</v>
      </c>
      <c r="B3883" s="36" t="str">
        <f>VLOOKUP(AllData[[#This Row],[Order]],MM[],3,FALSE)</f>
        <v>V5757351401000</v>
      </c>
      <c r="C3883" s="36">
        <f>VLOOKUP(AllData[[#This Row],[Order]],MM[],2,FALSE)</f>
        <v>123</v>
      </c>
      <c r="D3883" s="36" t="s">
        <v>78</v>
      </c>
      <c r="E3883" s="36" t="s">
        <v>61</v>
      </c>
      <c r="F3883" s="36" t="s">
        <v>63</v>
      </c>
      <c r="G3883" s="36" t="s">
        <v>76</v>
      </c>
      <c r="H3883" s="36">
        <v>0.53333333333333333</v>
      </c>
      <c r="I3883" s="36">
        <v>1020</v>
      </c>
    </row>
    <row r="3884" spans="1:9" x14ac:dyDescent="0.35">
      <c r="A3884" s="36">
        <v>1525659</v>
      </c>
      <c r="B3884" s="36" t="str">
        <f>VLOOKUP(AllData[[#This Row],[Order]],MM[],3,FALSE)</f>
        <v>V5757351401000</v>
      </c>
      <c r="C3884" s="36">
        <f>VLOOKUP(AllData[[#This Row],[Order]],MM[],2,FALSE)</f>
        <v>123</v>
      </c>
      <c r="D3884" s="36" t="s">
        <v>80</v>
      </c>
      <c r="E3884" s="36" t="s">
        <v>61</v>
      </c>
      <c r="F3884" s="36" t="s">
        <v>63</v>
      </c>
      <c r="G3884" s="36" t="s">
        <v>112</v>
      </c>
      <c r="H3884" s="36">
        <v>14.367000000000001</v>
      </c>
      <c r="I3884" s="36">
        <v>50</v>
      </c>
    </row>
    <row r="3885" spans="1:9" x14ac:dyDescent="0.35">
      <c r="A3885" s="36">
        <v>1525659</v>
      </c>
      <c r="B3885" s="36" t="str">
        <f>VLOOKUP(AllData[[#This Row],[Order]],MM[],3,FALSE)</f>
        <v>V5757351401000</v>
      </c>
      <c r="C3885" s="36">
        <f>VLOOKUP(AllData[[#This Row],[Order]],MM[],2,FALSE)</f>
        <v>123</v>
      </c>
      <c r="D3885" s="36" t="s">
        <v>82</v>
      </c>
      <c r="E3885" s="36" t="s">
        <v>89</v>
      </c>
      <c r="F3885" s="36" t="s">
        <v>91</v>
      </c>
      <c r="G3885" s="36" t="s">
        <v>92</v>
      </c>
      <c r="H3885" s="36"/>
      <c r="I3885" s="36">
        <v>2150</v>
      </c>
    </row>
    <row r="3886" spans="1:9" x14ac:dyDescent="0.35">
      <c r="A3886" s="36">
        <v>1525659</v>
      </c>
      <c r="B3886" s="36" t="str">
        <f>VLOOKUP(AllData[[#This Row],[Order]],MM[],3,FALSE)</f>
        <v>V5757351401000</v>
      </c>
      <c r="C3886" s="36">
        <f>VLOOKUP(AllData[[#This Row],[Order]],MM[],2,FALSE)</f>
        <v>123</v>
      </c>
      <c r="D3886" s="36" t="s">
        <v>85</v>
      </c>
      <c r="E3886" s="36" t="s">
        <v>69</v>
      </c>
      <c r="F3886" s="36" t="s">
        <v>70</v>
      </c>
      <c r="G3886" s="36" t="s">
        <v>79</v>
      </c>
      <c r="H3886" s="36">
        <v>20</v>
      </c>
      <c r="I3886" s="36">
        <v>20</v>
      </c>
    </row>
    <row r="3887" spans="1:9" x14ac:dyDescent="0.35">
      <c r="A3887" s="36">
        <v>1525659</v>
      </c>
      <c r="B3887" s="36" t="str">
        <f>VLOOKUP(AllData[[#This Row],[Order]],MM[],3,FALSE)</f>
        <v>V5757351401000</v>
      </c>
      <c r="C3887" s="36">
        <f>VLOOKUP(AllData[[#This Row],[Order]],MM[],2,FALSE)</f>
        <v>123</v>
      </c>
      <c r="D3887" s="36" t="s">
        <v>88</v>
      </c>
      <c r="E3887" s="36" t="s">
        <v>69</v>
      </c>
      <c r="F3887" s="36" t="s">
        <v>70</v>
      </c>
      <c r="G3887" s="36" t="s">
        <v>81</v>
      </c>
      <c r="H3887" s="36">
        <v>20</v>
      </c>
      <c r="I3887" s="36">
        <v>20</v>
      </c>
    </row>
    <row r="3888" spans="1:9" x14ac:dyDescent="0.35">
      <c r="A3888" s="36">
        <v>1525659</v>
      </c>
      <c r="B3888" s="36" t="str">
        <f>VLOOKUP(AllData[[#This Row],[Order]],MM[],3,FALSE)</f>
        <v>V5757351401000</v>
      </c>
      <c r="C3888" s="36">
        <f>VLOOKUP(AllData[[#This Row],[Order]],MM[],2,FALSE)</f>
        <v>123</v>
      </c>
      <c r="D3888" s="36" t="s">
        <v>95</v>
      </c>
      <c r="E3888" s="36" t="s">
        <v>83</v>
      </c>
      <c r="F3888" s="36" t="s">
        <v>84</v>
      </c>
      <c r="G3888" s="36" t="s">
        <v>84</v>
      </c>
      <c r="H3888" s="36">
        <v>1917.18</v>
      </c>
      <c r="I3888" s="36">
        <v>450</v>
      </c>
    </row>
    <row r="3889" spans="1:9" x14ac:dyDescent="0.35">
      <c r="A3889" s="36">
        <v>1525659</v>
      </c>
      <c r="B3889" s="36" t="str">
        <f>VLOOKUP(AllData[[#This Row],[Order]],MM[],3,FALSE)</f>
        <v>V5757351401000</v>
      </c>
      <c r="C3889" s="36">
        <f>VLOOKUP(AllData[[#This Row],[Order]],MM[],2,FALSE)</f>
        <v>123</v>
      </c>
      <c r="D3889" s="36" t="s">
        <v>97</v>
      </c>
      <c r="E3889" s="36" t="s">
        <v>86</v>
      </c>
      <c r="F3889" s="36" t="s">
        <v>87</v>
      </c>
      <c r="G3889" s="36" t="s">
        <v>87</v>
      </c>
      <c r="H3889" s="36">
        <v>20</v>
      </c>
      <c r="I3889" s="36">
        <v>20</v>
      </c>
    </row>
    <row r="3890" spans="1:9" x14ac:dyDescent="0.35">
      <c r="A3890" s="36">
        <v>1525659</v>
      </c>
      <c r="B3890" s="36" t="str">
        <f>VLOOKUP(AllData[[#This Row],[Order]],MM[],3,FALSE)</f>
        <v>V5757351401000</v>
      </c>
      <c r="C3890" s="36">
        <f>VLOOKUP(AllData[[#This Row],[Order]],MM[],2,FALSE)</f>
        <v>123</v>
      </c>
      <c r="D3890" s="36" t="s">
        <v>99</v>
      </c>
      <c r="E3890" s="36" t="s">
        <v>61</v>
      </c>
      <c r="F3890" s="36" t="s">
        <v>63</v>
      </c>
      <c r="G3890" s="36" t="s">
        <v>96</v>
      </c>
      <c r="H3890" s="36">
        <v>3.8170000000000002</v>
      </c>
      <c r="I3890" s="36">
        <v>100</v>
      </c>
    </row>
    <row r="3891" spans="1:9" x14ac:dyDescent="0.35">
      <c r="A3891" s="36">
        <v>1525659</v>
      </c>
      <c r="B3891" s="36" t="str">
        <f>VLOOKUP(AllData[[#This Row],[Order]],MM[],3,FALSE)</f>
        <v>V5757351401000</v>
      </c>
      <c r="C3891" s="36">
        <f>VLOOKUP(AllData[[#This Row],[Order]],MM[],2,FALSE)</f>
        <v>123</v>
      </c>
      <c r="D3891" s="36" t="s">
        <v>101</v>
      </c>
      <c r="E3891" s="36" t="s">
        <v>69</v>
      </c>
      <c r="F3891" s="36" t="s">
        <v>70</v>
      </c>
      <c r="G3891" s="36" t="s">
        <v>98</v>
      </c>
      <c r="H3891" s="36">
        <v>20</v>
      </c>
      <c r="I3891" s="36">
        <v>20</v>
      </c>
    </row>
    <row r="3892" spans="1:9" x14ac:dyDescent="0.35">
      <c r="A3892" s="36">
        <v>1525659</v>
      </c>
      <c r="B3892" s="36" t="str">
        <f>VLOOKUP(AllData[[#This Row],[Order]],MM[],3,FALSE)</f>
        <v>V5757351401000</v>
      </c>
      <c r="C3892" s="36">
        <f>VLOOKUP(AllData[[#This Row],[Order]],MM[],2,FALSE)</f>
        <v>123</v>
      </c>
      <c r="D3892" s="36" t="s">
        <v>104</v>
      </c>
      <c r="E3892" s="36" t="s">
        <v>69</v>
      </c>
      <c r="F3892" s="36" t="s">
        <v>70</v>
      </c>
      <c r="G3892" s="36" t="s">
        <v>100</v>
      </c>
      <c r="H3892" s="36">
        <v>30</v>
      </c>
      <c r="I3892" s="36">
        <v>30</v>
      </c>
    </row>
    <row r="3893" spans="1:9" x14ac:dyDescent="0.35">
      <c r="A3893" s="36">
        <v>1525659</v>
      </c>
      <c r="B3893" s="36" t="str">
        <f>VLOOKUP(AllData[[#This Row],[Order]],MM[],3,FALSE)</f>
        <v>V5757351401000</v>
      </c>
      <c r="C3893" s="36">
        <f>VLOOKUP(AllData[[#This Row],[Order]],MM[],2,FALSE)</f>
        <v>123</v>
      </c>
      <c r="D3893" s="36" t="s">
        <v>113</v>
      </c>
      <c r="E3893" s="36" t="s">
        <v>102</v>
      </c>
      <c r="F3893" s="36" t="s">
        <v>100</v>
      </c>
      <c r="G3893" s="36" t="s">
        <v>103</v>
      </c>
      <c r="H3893" s="36">
        <v>30</v>
      </c>
      <c r="I3893" s="36">
        <v>30</v>
      </c>
    </row>
    <row r="3894" spans="1:9" x14ac:dyDescent="0.35">
      <c r="A3894" s="36">
        <v>1525659</v>
      </c>
      <c r="B3894" s="36" t="str">
        <f>VLOOKUP(AllData[[#This Row],[Order]],MM[],3,FALSE)</f>
        <v>V5757351401000</v>
      </c>
      <c r="C3894" s="36">
        <f>VLOOKUP(AllData[[#This Row],[Order]],MM[],2,FALSE)</f>
        <v>123</v>
      </c>
      <c r="D3894" s="36" t="s">
        <v>114</v>
      </c>
      <c r="E3894" s="36" t="s">
        <v>102</v>
      </c>
      <c r="F3894" s="36" t="s">
        <v>100</v>
      </c>
      <c r="G3894" s="36" t="s">
        <v>106</v>
      </c>
      <c r="H3894" s="36">
        <v>45</v>
      </c>
      <c r="I3894" s="36">
        <v>45</v>
      </c>
    </row>
    <row r="3895" spans="1:9" x14ac:dyDescent="0.35">
      <c r="A3895" s="36">
        <v>1525659</v>
      </c>
      <c r="B3895" s="36" t="str">
        <f>VLOOKUP(AllData[[#This Row],[Order]],MM[],3,FALSE)</f>
        <v>V5757351401000</v>
      </c>
      <c r="C3895" s="36">
        <f>VLOOKUP(AllData[[#This Row],[Order]],MM[],2,FALSE)</f>
        <v>123</v>
      </c>
      <c r="D3895" s="36" t="s">
        <v>60</v>
      </c>
      <c r="E3895" s="36" t="s">
        <v>61</v>
      </c>
      <c r="F3895" s="36" t="s">
        <v>63</v>
      </c>
      <c r="G3895" s="36" t="s">
        <v>108</v>
      </c>
      <c r="H3895" s="36">
        <v>2813.1600000000003</v>
      </c>
      <c r="I3895" s="36">
        <v>1</v>
      </c>
    </row>
    <row r="3896" spans="1:9" x14ac:dyDescent="0.35">
      <c r="A3896" s="36">
        <v>1525659</v>
      </c>
      <c r="B3896" s="36" t="str">
        <f>VLOOKUP(AllData[[#This Row],[Order]],MM[],3,FALSE)</f>
        <v>V5757351401000</v>
      </c>
      <c r="C3896" s="36">
        <f>VLOOKUP(AllData[[#This Row],[Order]],MM[],2,FALSE)</f>
        <v>123</v>
      </c>
      <c r="D3896" s="36" t="s">
        <v>95</v>
      </c>
      <c r="E3896" s="36" t="s">
        <v>83</v>
      </c>
      <c r="F3896" s="36" t="s">
        <v>84</v>
      </c>
      <c r="G3896" s="36" t="s">
        <v>110</v>
      </c>
      <c r="H3896" s="36"/>
      <c r="I3896" s="36">
        <v>5</v>
      </c>
    </row>
    <row r="3897" spans="1:9" x14ac:dyDescent="0.35">
      <c r="A3897" s="36">
        <v>1525664</v>
      </c>
      <c r="B3897" s="36" t="str">
        <f>VLOOKUP(AllData[[#This Row],[Order]],MM[],3,FALSE)</f>
        <v>V5757351400800</v>
      </c>
      <c r="C3897" s="36">
        <f>VLOOKUP(AllData[[#This Row],[Order]],MM[],2,FALSE)</f>
        <v>124</v>
      </c>
      <c r="D3897" s="36" t="s">
        <v>60</v>
      </c>
      <c r="E3897" s="36" t="s">
        <v>83</v>
      </c>
      <c r="F3897" s="36" t="s">
        <v>84</v>
      </c>
      <c r="G3897" s="36" t="s">
        <v>111</v>
      </c>
      <c r="H3897" s="36">
        <v>276.36</v>
      </c>
      <c r="I3897" s="36">
        <v>40</v>
      </c>
    </row>
    <row r="3898" spans="1:9" x14ac:dyDescent="0.35">
      <c r="A3898" s="36">
        <v>1525664</v>
      </c>
      <c r="B3898" s="36" t="str">
        <f>VLOOKUP(AllData[[#This Row],[Order]],MM[],3,FALSE)</f>
        <v>V5757351400800</v>
      </c>
      <c r="C3898" s="36">
        <f>VLOOKUP(AllData[[#This Row],[Order]],MM[],2,FALSE)</f>
        <v>124</v>
      </c>
      <c r="D3898" s="36" t="s">
        <v>68</v>
      </c>
      <c r="E3898" s="36" t="s">
        <v>61</v>
      </c>
      <c r="F3898" s="36" t="s">
        <v>63</v>
      </c>
      <c r="G3898" s="36" t="s">
        <v>64</v>
      </c>
      <c r="H3898" s="36">
        <v>10.632999999999999</v>
      </c>
      <c r="I3898" s="36">
        <v>15</v>
      </c>
    </row>
    <row r="3899" spans="1:9" x14ac:dyDescent="0.35">
      <c r="A3899" s="36">
        <v>1525664</v>
      </c>
      <c r="B3899" s="36" t="str">
        <f>VLOOKUP(AllData[[#This Row],[Order]],MM[],3,FALSE)</f>
        <v>V5757351400800</v>
      </c>
      <c r="C3899" s="36">
        <f>VLOOKUP(AllData[[#This Row],[Order]],MM[],2,FALSE)</f>
        <v>124</v>
      </c>
      <c r="D3899" s="36" t="s">
        <v>73</v>
      </c>
      <c r="E3899" s="36" t="s">
        <v>69</v>
      </c>
      <c r="F3899" s="36" t="s">
        <v>70</v>
      </c>
      <c r="G3899" s="36" t="s">
        <v>71</v>
      </c>
      <c r="H3899" s="36">
        <v>20</v>
      </c>
      <c r="I3899" s="36">
        <v>20</v>
      </c>
    </row>
    <row r="3900" spans="1:9" x14ac:dyDescent="0.35">
      <c r="A3900" s="36">
        <v>1525664</v>
      </c>
      <c r="B3900" s="36" t="str">
        <f>VLOOKUP(AllData[[#This Row],[Order]],MM[],3,FALSE)</f>
        <v>V5757351400800</v>
      </c>
      <c r="C3900" s="36">
        <f>VLOOKUP(AllData[[#This Row],[Order]],MM[],2,FALSE)</f>
        <v>124</v>
      </c>
      <c r="D3900" s="36" t="s">
        <v>75</v>
      </c>
      <c r="E3900" s="36" t="s">
        <v>61</v>
      </c>
      <c r="F3900" s="36" t="s">
        <v>63</v>
      </c>
      <c r="G3900" s="36" t="s">
        <v>74</v>
      </c>
      <c r="H3900" s="36">
        <v>1995.78</v>
      </c>
      <c r="I3900" s="36">
        <v>350</v>
      </c>
    </row>
    <row r="3901" spans="1:9" x14ac:dyDescent="0.35">
      <c r="A3901" s="36">
        <v>1525664</v>
      </c>
      <c r="B3901" s="36" t="str">
        <f>VLOOKUP(AllData[[#This Row],[Order]],MM[],3,FALSE)</f>
        <v>V5757351400800</v>
      </c>
      <c r="C3901" s="36">
        <f>VLOOKUP(AllData[[#This Row],[Order]],MM[],2,FALSE)</f>
        <v>124</v>
      </c>
      <c r="D3901" s="36" t="s">
        <v>78</v>
      </c>
      <c r="E3901" s="36" t="s">
        <v>61</v>
      </c>
      <c r="F3901" s="36" t="s">
        <v>63</v>
      </c>
      <c r="G3901" s="36" t="s">
        <v>76</v>
      </c>
      <c r="H3901" s="36">
        <v>193.56</v>
      </c>
      <c r="I3901" s="36">
        <v>1020</v>
      </c>
    </row>
    <row r="3902" spans="1:9" x14ac:dyDescent="0.35">
      <c r="A3902" s="36">
        <v>1525664</v>
      </c>
      <c r="B3902" s="36" t="str">
        <f>VLOOKUP(AllData[[#This Row],[Order]],MM[],3,FALSE)</f>
        <v>V5757351400800</v>
      </c>
      <c r="C3902" s="36">
        <f>VLOOKUP(AllData[[#This Row],[Order]],MM[],2,FALSE)</f>
        <v>124</v>
      </c>
      <c r="D3902" s="36" t="s">
        <v>80</v>
      </c>
      <c r="E3902" s="36" t="s">
        <v>61</v>
      </c>
      <c r="F3902" s="36" t="s">
        <v>63</v>
      </c>
      <c r="G3902" s="36" t="s">
        <v>112</v>
      </c>
      <c r="H3902" s="36">
        <v>199.56</v>
      </c>
      <c r="I3902" s="36">
        <v>50</v>
      </c>
    </row>
    <row r="3903" spans="1:9" x14ac:dyDescent="0.35">
      <c r="A3903" s="36">
        <v>1525664</v>
      </c>
      <c r="B3903" s="36" t="str">
        <f>VLOOKUP(AllData[[#This Row],[Order]],MM[],3,FALSE)</f>
        <v>V5757351400800</v>
      </c>
      <c r="C3903" s="36">
        <f>VLOOKUP(AllData[[#This Row],[Order]],MM[],2,FALSE)</f>
        <v>124</v>
      </c>
      <c r="D3903" s="36" t="s">
        <v>82</v>
      </c>
      <c r="E3903" s="36" t="s">
        <v>89</v>
      </c>
      <c r="F3903" s="36" t="s">
        <v>91</v>
      </c>
      <c r="G3903" s="36" t="s">
        <v>92</v>
      </c>
      <c r="H3903" s="36"/>
      <c r="I3903" s="36">
        <v>2150</v>
      </c>
    </row>
    <row r="3904" spans="1:9" x14ac:dyDescent="0.35">
      <c r="A3904" s="36">
        <v>1525664</v>
      </c>
      <c r="B3904" s="36" t="str">
        <f>VLOOKUP(AllData[[#This Row],[Order]],MM[],3,FALSE)</f>
        <v>V5757351400800</v>
      </c>
      <c r="C3904" s="36">
        <f>VLOOKUP(AllData[[#This Row],[Order]],MM[],2,FALSE)</f>
        <v>124</v>
      </c>
      <c r="D3904" s="36" t="s">
        <v>85</v>
      </c>
      <c r="E3904" s="36" t="s">
        <v>69</v>
      </c>
      <c r="F3904" s="36" t="s">
        <v>70</v>
      </c>
      <c r="G3904" s="36" t="s">
        <v>79</v>
      </c>
      <c r="H3904" s="36">
        <v>20</v>
      </c>
      <c r="I3904" s="36">
        <v>20</v>
      </c>
    </row>
    <row r="3905" spans="1:9" x14ac:dyDescent="0.35">
      <c r="A3905" s="36">
        <v>1525664</v>
      </c>
      <c r="B3905" s="36" t="str">
        <f>VLOOKUP(AllData[[#This Row],[Order]],MM[],3,FALSE)</f>
        <v>V5757351400800</v>
      </c>
      <c r="C3905" s="36">
        <f>VLOOKUP(AllData[[#This Row],[Order]],MM[],2,FALSE)</f>
        <v>124</v>
      </c>
      <c r="D3905" s="36" t="s">
        <v>88</v>
      </c>
      <c r="E3905" s="36" t="s">
        <v>69</v>
      </c>
      <c r="F3905" s="36" t="s">
        <v>70</v>
      </c>
      <c r="G3905" s="36" t="s">
        <v>81</v>
      </c>
      <c r="H3905" s="36">
        <v>20</v>
      </c>
      <c r="I3905" s="36">
        <v>20</v>
      </c>
    </row>
    <row r="3906" spans="1:9" x14ac:dyDescent="0.35">
      <c r="A3906" s="36">
        <v>1525664</v>
      </c>
      <c r="B3906" s="36" t="str">
        <f>VLOOKUP(AllData[[#This Row],[Order]],MM[],3,FALSE)</f>
        <v>V5757351400800</v>
      </c>
      <c r="C3906" s="36">
        <f>VLOOKUP(AllData[[#This Row],[Order]],MM[],2,FALSE)</f>
        <v>124</v>
      </c>
      <c r="D3906" s="36" t="s">
        <v>95</v>
      </c>
      <c r="E3906" s="36" t="s">
        <v>83</v>
      </c>
      <c r="F3906" s="36" t="s">
        <v>84</v>
      </c>
      <c r="G3906" s="36" t="s">
        <v>84</v>
      </c>
      <c r="H3906" s="36">
        <v>458.69299999999998</v>
      </c>
      <c r="I3906" s="36">
        <v>450</v>
      </c>
    </row>
    <row r="3907" spans="1:9" x14ac:dyDescent="0.35">
      <c r="A3907" s="36">
        <v>1525664</v>
      </c>
      <c r="B3907" s="36" t="str">
        <f>VLOOKUP(AllData[[#This Row],[Order]],MM[],3,FALSE)</f>
        <v>V5757351400800</v>
      </c>
      <c r="C3907" s="36">
        <f>VLOOKUP(AllData[[#This Row],[Order]],MM[],2,FALSE)</f>
        <v>124</v>
      </c>
      <c r="D3907" s="36" t="s">
        <v>97</v>
      </c>
      <c r="E3907" s="36" t="s">
        <v>86</v>
      </c>
      <c r="F3907" s="36" t="s">
        <v>87</v>
      </c>
      <c r="G3907" s="36" t="s">
        <v>87</v>
      </c>
      <c r="H3907" s="36">
        <v>20</v>
      </c>
      <c r="I3907" s="36">
        <v>20</v>
      </c>
    </row>
    <row r="3908" spans="1:9" x14ac:dyDescent="0.35">
      <c r="A3908" s="36">
        <v>1525664</v>
      </c>
      <c r="B3908" s="36" t="str">
        <f>VLOOKUP(AllData[[#This Row],[Order]],MM[],3,FALSE)</f>
        <v>V5757351400800</v>
      </c>
      <c r="C3908" s="36">
        <f>VLOOKUP(AllData[[#This Row],[Order]],MM[],2,FALSE)</f>
        <v>124</v>
      </c>
      <c r="D3908" s="36" t="s">
        <v>99</v>
      </c>
      <c r="E3908" s="36" t="s">
        <v>61</v>
      </c>
      <c r="F3908" s="36" t="s">
        <v>63</v>
      </c>
      <c r="G3908" s="36" t="s">
        <v>96</v>
      </c>
      <c r="H3908" s="36">
        <v>12.4</v>
      </c>
      <c r="I3908" s="36">
        <v>100</v>
      </c>
    </row>
    <row r="3909" spans="1:9" x14ac:dyDescent="0.35">
      <c r="A3909" s="36">
        <v>1525664</v>
      </c>
      <c r="B3909" s="36" t="str">
        <f>VLOOKUP(AllData[[#This Row],[Order]],MM[],3,FALSE)</f>
        <v>V5757351400800</v>
      </c>
      <c r="C3909" s="36">
        <f>VLOOKUP(AllData[[#This Row],[Order]],MM[],2,FALSE)</f>
        <v>124</v>
      </c>
      <c r="D3909" s="36" t="s">
        <v>101</v>
      </c>
      <c r="E3909" s="36" t="s">
        <v>69</v>
      </c>
      <c r="F3909" s="36" t="s">
        <v>70</v>
      </c>
      <c r="G3909" s="36" t="s">
        <v>98</v>
      </c>
      <c r="H3909" s="36">
        <v>20</v>
      </c>
      <c r="I3909" s="36">
        <v>20</v>
      </c>
    </row>
    <row r="3910" spans="1:9" x14ac:dyDescent="0.35">
      <c r="A3910" s="36">
        <v>1525664</v>
      </c>
      <c r="B3910" s="36" t="str">
        <f>VLOOKUP(AllData[[#This Row],[Order]],MM[],3,FALSE)</f>
        <v>V5757351400800</v>
      </c>
      <c r="C3910" s="36">
        <f>VLOOKUP(AllData[[#This Row],[Order]],MM[],2,FALSE)</f>
        <v>124</v>
      </c>
      <c r="D3910" s="36" t="s">
        <v>104</v>
      </c>
      <c r="E3910" s="36" t="s">
        <v>69</v>
      </c>
      <c r="F3910" s="36" t="s">
        <v>70</v>
      </c>
      <c r="G3910" s="36" t="s">
        <v>100</v>
      </c>
      <c r="H3910" s="36">
        <v>30</v>
      </c>
      <c r="I3910" s="36">
        <v>30</v>
      </c>
    </row>
    <row r="3911" spans="1:9" x14ac:dyDescent="0.35">
      <c r="A3911" s="36">
        <v>1525664</v>
      </c>
      <c r="B3911" s="36" t="str">
        <f>VLOOKUP(AllData[[#This Row],[Order]],MM[],3,FALSE)</f>
        <v>V5757351400800</v>
      </c>
      <c r="C3911" s="36">
        <f>VLOOKUP(AllData[[#This Row],[Order]],MM[],2,FALSE)</f>
        <v>124</v>
      </c>
      <c r="D3911" s="36" t="s">
        <v>113</v>
      </c>
      <c r="E3911" s="36" t="s">
        <v>102</v>
      </c>
      <c r="F3911" s="36" t="s">
        <v>100</v>
      </c>
      <c r="G3911" s="36" t="s">
        <v>103</v>
      </c>
      <c r="H3911" s="36">
        <v>30</v>
      </c>
      <c r="I3911" s="36">
        <v>30</v>
      </c>
    </row>
    <row r="3912" spans="1:9" x14ac:dyDescent="0.35">
      <c r="A3912" s="36">
        <v>1525664</v>
      </c>
      <c r="B3912" s="36" t="str">
        <f>VLOOKUP(AllData[[#This Row],[Order]],MM[],3,FALSE)</f>
        <v>V5757351400800</v>
      </c>
      <c r="C3912" s="36">
        <f>VLOOKUP(AllData[[#This Row],[Order]],MM[],2,FALSE)</f>
        <v>124</v>
      </c>
      <c r="D3912" s="36" t="s">
        <v>114</v>
      </c>
      <c r="E3912" s="36" t="s">
        <v>102</v>
      </c>
      <c r="F3912" s="36" t="s">
        <v>100</v>
      </c>
      <c r="G3912" s="36" t="s">
        <v>106</v>
      </c>
      <c r="H3912" s="36">
        <v>45</v>
      </c>
      <c r="I3912" s="36">
        <v>45</v>
      </c>
    </row>
    <row r="3913" spans="1:9" x14ac:dyDescent="0.35">
      <c r="A3913" s="36">
        <v>1525664</v>
      </c>
      <c r="B3913" s="36" t="str">
        <f>VLOOKUP(AllData[[#This Row],[Order]],MM[],3,FALSE)</f>
        <v>V5757351400800</v>
      </c>
      <c r="C3913" s="36">
        <f>VLOOKUP(AllData[[#This Row],[Order]],MM[],2,FALSE)</f>
        <v>124</v>
      </c>
      <c r="D3913" s="36" t="s">
        <v>60</v>
      </c>
      <c r="E3913" s="36" t="s">
        <v>61</v>
      </c>
      <c r="F3913" s="36" t="s">
        <v>63</v>
      </c>
      <c r="G3913" s="36" t="s">
        <v>108</v>
      </c>
      <c r="H3913" s="36">
        <v>149.52000000000001</v>
      </c>
      <c r="I3913" s="36">
        <v>1</v>
      </c>
    </row>
    <row r="3914" spans="1:9" x14ac:dyDescent="0.35">
      <c r="A3914" s="36">
        <v>1525664</v>
      </c>
      <c r="B3914" s="36" t="str">
        <f>VLOOKUP(AllData[[#This Row],[Order]],MM[],3,FALSE)</f>
        <v>V5757351400800</v>
      </c>
      <c r="C3914" s="36">
        <f>VLOOKUP(AllData[[#This Row],[Order]],MM[],2,FALSE)</f>
        <v>124</v>
      </c>
      <c r="D3914" s="36" t="s">
        <v>95</v>
      </c>
      <c r="E3914" s="36" t="s">
        <v>83</v>
      </c>
      <c r="F3914" s="36" t="s">
        <v>84</v>
      </c>
      <c r="G3914" s="36" t="s">
        <v>110</v>
      </c>
      <c r="H3914" s="36"/>
      <c r="I3914" s="36">
        <v>5</v>
      </c>
    </row>
    <row r="3915" spans="1:9" x14ac:dyDescent="0.35">
      <c r="A3915" s="36">
        <v>1525665</v>
      </c>
      <c r="B3915" s="36" t="str">
        <f>VLOOKUP(AllData[[#This Row],[Order]],MM[],3,FALSE)</f>
        <v>V5757351401000</v>
      </c>
      <c r="C3915" s="36">
        <f>VLOOKUP(AllData[[#This Row],[Order]],MM[],2,FALSE)</f>
        <v>124</v>
      </c>
      <c r="D3915" s="36" t="s">
        <v>60</v>
      </c>
      <c r="E3915" s="36" t="s">
        <v>83</v>
      </c>
      <c r="F3915" s="36" t="s">
        <v>84</v>
      </c>
      <c r="G3915" s="36" t="s">
        <v>111</v>
      </c>
      <c r="H3915" s="36">
        <v>77.28</v>
      </c>
      <c r="I3915" s="36">
        <v>40</v>
      </c>
    </row>
    <row r="3916" spans="1:9" x14ac:dyDescent="0.35">
      <c r="A3916" s="36">
        <v>1525665</v>
      </c>
      <c r="B3916" s="36" t="str">
        <f>VLOOKUP(AllData[[#This Row],[Order]],MM[],3,FALSE)</f>
        <v>V5757351401000</v>
      </c>
      <c r="C3916" s="36">
        <f>VLOOKUP(AllData[[#This Row],[Order]],MM[],2,FALSE)</f>
        <v>124</v>
      </c>
      <c r="D3916" s="36" t="s">
        <v>68</v>
      </c>
      <c r="E3916" s="36" t="s">
        <v>61</v>
      </c>
      <c r="F3916" s="36" t="s">
        <v>63</v>
      </c>
      <c r="G3916" s="36" t="s">
        <v>64</v>
      </c>
      <c r="H3916" s="36">
        <v>9.8829999999999991</v>
      </c>
      <c r="I3916" s="36">
        <v>15</v>
      </c>
    </row>
    <row r="3917" spans="1:9" x14ac:dyDescent="0.35">
      <c r="A3917" s="36">
        <v>1525665</v>
      </c>
      <c r="B3917" s="36" t="str">
        <f>VLOOKUP(AllData[[#This Row],[Order]],MM[],3,FALSE)</f>
        <v>V5757351401000</v>
      </c>
      <c r="C3917" s="36">
        <f>VLOOKUP(AllData[[#This Row],[Order]],MM[],2,FALSE)</f>
        <v>124</v>
      </c>
      <c r="D3917" s="36" t="s">
        <v>73</v>
      </c>
      <c r="E3917" s="36" t="s">
        <v>69</v>
      </c>
      <c r="F3917" s="36" t="s">
        <v>70</v>
      </c>
      <c r="G3917" s="36" t="s">
        <v>71</v>
      </c>
      <c r="H3917" s="36">
        <v>20</v>
      </c>
      <c r="I3917" s="36">
        <v>20</v>
      </c>
    </row>
    <row r="3918" spans="1:9" x14ac:dyDescent="0.35">
      <c r="A3918" s="36">
        <v>1525665</v>
      </c>
      <c r="B3918" s="36" t="str">
        <f>VLOOKUP(AllData[[#This Row],[Order]],MM[],3,FALSE)</f>
        <v>V5757351401000</v>
      </c>
      <c r="C3918" s="36">
        <f>VLOOKUP(AllData[[#This Row],[Order]],MM[],2,FALSE)</f>
        <v>124</v>
      </c>
      <c r="D3918" s="36" t="s">
        <v>75</v>
      </c>
      <c r="E3918" s="36" t="s">
        <v>61</v>
      </c>
      <c r="F3918" s="36" t="s">
        <v>63</v>
      </c>
      <c r="G3918" s="36" t="s">
        <v>74</v>
      </c>
      <c r="H3918" s="36">
        <v>823.02</v>
      </c>
      <c r="I3918" s="36">
        <v>350</v>
      </c>
    </row>
    <row r="3919" spans="1:9" x14ac:dyDescent="0.35">
      <c r="A3919" s="36">
        <v>1525665</v>
      </c>
      <c r="B3919" s="36" t="str">
        <f>VLOOKUP(AllData[[#This Row],[Order]],MM[],3,FALSE)</f>
        <v>V5757351401000</v>
      </c>
      <c r="C3919" s="36">
        <f>VLOOKUP(AllData[[#This Row],[Order]],MM[],2,FALSE)</f>
        <v>124</v>
      </c>
      <c r="D3919" s="36" t="s">
        <v>78</v>
      </c>
      <c r="E3919" s="36" t="s">
        <v>61</v>
      </c>
      <c r="F3919" s="36" t="s">
        <v>63</v>
      </c>
      <c r="G3919" s="36" t="s">
        <v>76</v>
      </c>
      <c r="H3919" s="36">
        <v>789.12</v>
      </c>
      <c r="I3919" s="36">
        <v>1020</v>
      </c>
    </row>
    <row r="3920" spans="1:9" x14ac:dyDescent="0.35">
      <c r="A3920" s="36">
        <v>1525665</v>
      </c>
      <c r="B3920" s="36" t="str">
        <f>VLOOKUP(AllData[[#This Row],[Order]],MM[],3,FALSE)</f>
        <v>V5757351401000</v>
      </c>
      <c r="C3920" s="36">
        <f>VLOOKUP(AllData[[#This Row],[Order]],MM[],2,FALSE)</f>
        <v>124</v>
      </c>
      <c r="D3920" s="36" t="s">
        <v>80</v>
      </c>
      <c r="E3920" s="36" t="s">
        <v>61</v>
      </c>
      <c r="F3920" s="36" t="s">
        <v>63</v>
      </c>
      <c r="G3920" s="36" t="s">
        <v>112</v>
      </c>
      <c r="H3920" s="36">
        <v>58.716999999999999</v>
      </c>
      <c r="I3920" s="36">
        <v>50</v>
      </c>
    </row>
    <row r="3921" spans="1:9" x14ac:dyDescent="0.35">
      <c r="A3921" s="36">
        <v>1525665</v>
      </c>
      <c r="B3921" s="36" t="str">
        <f>VLOOKUP(AllData[[#This Row],[Order]],MM[],3,FALSE)</f>
        <v>V5757351401000</v>
      </c>
      <c r="C3921" s="36">
        <f>VLOOKUP(AllData[[#This Row],[Order]],MM[],2,FALSE)</f>
        <v>124</v>
      </c>
      <c r="D3921" s="36" t="s">
        <v>82</v>
      </c>
      <c r="E3921" s="36" t="s">
        <v>89</v>
      </c>
      <c r="F3921" s="36" t="s">
        <v>91</v>
      </c>
      <c r="G3921" s="36" t="s">
        <v>92</v>
      </c>
      <c r="H3921" s="36"/>
      <c r="I3921" s="36">
        <v>2150</v>
      </c>
    </row>
    <row r="3922" spans="1:9" x14ac:dyDescent="0.35">
      <c r="A3922" s="36">
        <v>1525665</v>
      </c>
      <c r="B3922" s="36" t="str">
        <f>VLOOKUP(AllData[[#This Row],[Order]],MM[],3,FALSE)</f>
        <v>V5757351401000</v>
      </c>
      <c r="C3922" s="36">
        <f>VLOOKUP(AllData[[#This Row],[Order]],MM[],2,FALSE)</f>
        <v>124</v>
      </c>
      <c r="D3922" s="36" t="s">
        <v>85</v>
      </c>
      <c r="E3922" s="36" t="s">
        <v>69</v>
      </c>
      <c r="F3922" s="36" t="s">
        <v>70</v>
      </c>
      <c r="G3922" s="36" t="s">
        <v>79</v>
      </c>
      <c r="H3922" s="36">
        <v>20</v>
      </c>
      <c r="I3922" s="36">
        <v>20</v>
      </c>
    </row>
    <row r="3923" spans="1:9" x14ac:dyDescent="0.35">
      <c r="A3923" s="36">
        <v>1525665</v>
      </c>
      <c r="B3923" s="36" t="str">
        <f>VLOOKUP(AllData[[#This Row],[Order]],MM[],3,FALSE)</f>
        <v>V5757351401000</v>
      </c>
      <c r="C3923" s="36">
        <f>VLOOKUP(AllData[[#This Row],[Order]],MM[],2,FALSE)</f>
        <v>124</v>
      </c>
      <c r="D3923" s="36" t="s">
        <v>88</v>
      </c>
      <c r="E3923" s="36" t="s">
        <v>69</v>
      </c>
      <c r="F3923" s="36" t="s">
        <v>70</v>
      </c>
      <c r="G3923" s="36" t="s">
        <v>81</v>
      </c>
      <c r="H3923" s="36">
        <v>20</v>
      </c>
      <c r="I3923" s="36">
        <v>20</v>
      </c>
    </row>
    <row r="3924" spans="1:9" x14ac:dyDescent="0.35">
      <c r="A3924" s="36">
        <v>1525665</v>
      </c>
      <c r="B3924" s="36" t="str">
        <f>VLOOKUP(AllData[[#This Row],[Order]],MM[],3,FALSE)</f>
        <v>V5757351401000</v>
      </c>
      <c r="C3924" s="36">
        <f>VLOOKUP(AllData[[#This Row],[Order]],MM[],2,FALSE)</f>
        <v>124</v>
      </c>
      <c r="D3924" s="36" t="s">
        <v>95</v>
      </c>
      <c r="E3924" s="36" t="s">
        <v>83</v>
      </c>
      <c r="F3924" s="36" t="s">
        <v>84</v>
      </c>
      <c r="G3924" s="36" t="s">
        <v>84</v>
      </c>
      <c r="H3924" s="36">
        <v>484.14000000000004</v>
      </c>
      <c r="I3924" s="36">
        <v>450</v>
      </c>
    </row>
    <row r="3925" spans="1:9" x14ac:dyDescent="0.35">
      <c r="A3925" s="36">
        <v>1525665</v>
      </c>
      <c r="B3925" s="36" t="str">
        <f>VLOOKUP(AllData[[#This Row],[Order]],MM[],3,FALSE)</f>
        <v>V5757351401000</v>
      </c>
      <c r="C3925" s="36">
        <f>VLOOKUP(AllData[[#This Row],[Order]],MM[],2,FALSE)</f>
        <v>124</v>
      </c>
      <c r="D3925" s="36" t="s">
        <v>97</v>
      </c>
      <c r="E3925" s="36" t="s">
        <v>86</v>
      </c>
      <c r="F3925" s="36" t="s">
        <v>87</v>
      </c>
      <c r="G3925" s="36" t="s">
        <v>87</v>
      </c>
      <c r="H3925" s="36">
        <v>20</v>
      </c>
      <c r="I3925" s="36">
        <v>20</v>
      </c>
    </row>
    <row r="3926" spans="1:9" x14ac:dyDescent="0.35">
      <c r="A3926" s="36">
        <v>1525665</v>
      </c>
      <c r="B3926" s="36" t="str">
        <f>VLOOKUP(AllData[[#This Row],[Order]],MM[],3,FALSE)</f>
        <v>V5757351401000</v>
      </c>
      <c r="C3926" s="36">
        <f>VLOOKUP(AllData[[#This Row],[Order]],MM[],2,FALSE)</f>
        <v>124</v>
      </c>
      <c r="D3926" s="36" t="s">
        <v>99</v>
      </c>
      <c r="E3926" s="36" t="s">
        <v>61</v>
      </c>
      <c r="F3926" s="36" t="s">
        <v>63</v>
      </c>
      <c r="G3926" s="36" t="s">
        <v>96</v>
      </c>
      <c r="H3926" s="36">
        <v>60.059999999999995</v>
      </c>
      <c r="I3926" s="36">
        <v>100</v>
      </c>
    </row>
    <row r="3927" spans="1:9" x14ac:dyDescent="0.35">
      <c r="A3927" s="36">
        <v>1525665</v>
      </c>
      <c r="B3927" s="36" t="str">
        <f>VLOOKUP(AllData[[#This Row],[Order]],MM[],3,FALSE)</f>
        <v>V5757351401000</v>
      </c>
      <c r="C3927" s="36">
        <f>VLOOKUP(AllData[[#This Row],[Order]],MM[],2,FALSE)</f>
        <v>124</v>
      </c>
      <c r="D3927" s="36" t="s">
        <v>101</v>
      </c>
      <c r="E3927" s="36" t="s">
        <v>69</v>
      </c>
      <c r="F3927" s="36" t="s">
        <v>70</v>
      </c>
      <c r="G3927" s="36" t="s">
        <v>98</v>
      </c>
      <c r="H3927" s="36">
        <v>20</v>
      </c>
      <c r="I3927" s="36">
        <v>20</v>
      </c>
    </row>
    <row r="3928" spans="1:9" x14ac:dyDescent="0.35">
      <c r="A3928" s="36">
        <v>1525665</v>
      </c>
      <c r="B3928" s="36" t="str">
        <f>VLOOKUP(AllData[[#This Row],[Order]],MM[],3,FALSE)</f>
        <v>V5757351401000</v>
      </c>
      <c r="C3928" s="36">
        <f>VLOOKUP(AllData[[#This Row],[Order]],MM[],2,FALSE)</f>
        <v>124</v>
      </c>
      <c r="D3928" s="36" t="s">
        <v>104</v>
      </c>
      <c r="E3928" s="36" t="s">
        <v>69</v>
      </c>
      <c r="F3928" s="36" t="s">
        <v>70</v>
      </c>
      <c r="G3928" s="36" t="s">
        <v>100</v>
      </c>
      <c r="H3928" s="36">
        <v>30</v>
      </c>
      <c r="I3928" s="36">
        <v>30</v>
      </c>
    </row>
    <row r="3929" spans="1:9" x14ac:dyDescent="0.35">
      <c r="A3929" s="36">
        <v>1525665</v>
      </c>
      <c r="B3929" s="36" t="str">
        <f>VLOOKUP(AllData[[#This Row],[Order]],MM[],3,FALSE)</f>
        <v>V5757351401000</v>
      </c>
      <c r="C3929" s="36">
        <f>VLOOKUP(AllData[[#This Row],[Order]],MM[],2,FALSE)</f>
        <v>124</v>
      </c>
      <c r="D3929" s="36" t="s">
        <v>113</v>
      </c>
      <c r="E3929" s="36" t="s">
        <v>102</v>
      </c>
      <c r="F3929" s="36" t="s">
        <v>100</v>
      </c>
      <c r="G3929" s="36" t="s">
        <v>103</v>
      </c>
      <c r="H3929" s="36">
        <v>30</v>
      </c>
      <c r="I3929" s="36">
        <v>30</v>
      </c>
    </row>
    <row r="3930" spans="1:9" x14ac:dyDescent="0.35">
      <c r="A3930" s="36">
        <v>1525665</v>
      </c>
      <c r="B3930" s="36" t="str">
        <f>VLOOKUP(AllData[[#This Row],[Order]],MM[],3,FALSE)</f>
        <v>V5757351401000</v>
      </c>
      <c r="C3930" s="36">
        <f>VLOOKUP(AllData[[#This Row],[Order]],MM[],2,FALSE)</f>
        <v>124</v>
      </c>
      <c r="D3930" s="36" t="s">
        <v>114</v>
      </c>
      <c r="E3930" s="36" t="s">
        <v>102</v>
      </c>
      <c r="F3930" s="36" t="s">
        <v>100</v>
      </c>
      <c r="G3930" s="36" t="s">
        <v>106</v>
      </c>
      <c r="H3930" s="36">
        <v>45</v>
      </c>
      <c r="I3930" s="36">
        <v>45</v>
      </c>
    </row>
    <row r="3931" spans="1:9" x14ac:dyDescent="0.35">
      <c r="A3931" s="36">
        <v>1525665</v>
      </c>
      <c r="B3931" s="36" t="str">
        <f>VLOOKUP(AllData[[#This Row],[Order]],MM[],3,FALSE)</f>
        <v>V5757351401000</v>
      </c>
      <c r="C3931" s="36">
        <f>VLOOKUP(AllData[[#This Row],[Order]],MM[],2,FALSE)</f>
        <v>124</v>
      </c>
      <c r="D3931" s="36" t="s">
        <v>60</v>
      </c>
      <c r="E3931" s="36" t="s">
        <v>61</v>
      </c>
      <c r="F3931" s="36" t="s">
        <v>63</v>
      </c>
      <c r="G3931" s="36" t="s">
        <v>108</v>
      </c>
      <c r="H3931" s="36">
        <v>1692.3</v>
      </c>
      <c r="I3931" s="36">
        <v>1</v>
      </c>
    </row>
    <row r="3932" spans="1:9" x14ac:dyDescent="0.35">
      <c r="A3932" s="36">
        <v>1525665</v>
      </c>
      <c r="B3932" s="36" t="str">
        <f>VLOOKUP(AllData[[#This Row],[Order]],MM[],3,FALSE)</f>
        <v>V5757351401000</v>
      </c>
      <c r="C3932" s="36">
        <f>VLOOKUP(AllData[[#This Row],[Order]],MM[],2,FALSE)</f>
        <v>124</v>
      </c>
      <c r="D3932" s="36" t="s">
        <v>95</v>
      </c>
      <c r="E3932" s="36" t="s">
        <v>83</v>
      </c>
      <c r="F3932" s="36" t="s">
        <v>84</v>
      </c>
      <c r="G3932" s="36" t="s">
        <v>110</v>
      </c>
      <c r="H3932" s="36"/>
      <c r="I3932" s="36">
        <v>5</v>
      </c>
    </row>
    <row r="3933" spans="1:9" x14ac:dyDescent="0.35">
      <c r="A3933" s="36">
        <v>1527030</v>
      </c>
      <c r="B3933" s="36" t="str">
        <f>VLOOKUP(AllData[[#This Row],[Order]],MM[],3,FALSE)</f>
        <v>V5757351400800</v>
      </c>
      <c r="C3933" s="36">
        <f>VLOOKUP(AllData[[#This Row],[Order]],MM[],2,FALSE)</f>
        <v>125</v>
      </c>
      <c r="D3933" s="36" t="s">
        <v>60</v>
      </c>
      <c r="E3933" s="36" t="s">
        <v>83</v>
      </c>
      <c r="F3933" s="36" t="s">
        <v>84</v>
      </c>
      <c r="G3933" s="36" t="s">
        <v>111</v>
      </c>
      <c r="H3933" s="36">
        <v>69.78</v>
      </c>
      <c r="I3933" s="36">
        <v>40</v>
      </c>
    </row>
    <row r="3934" spans="1:9" x14ac:dyDescent="0.35">
      <c r="A3934" s="36">
        <v>1527030</v>
      </c>
      <c r="B3934" s="36" t="str">
        <f>VLOOKUP(AllData[[#This Row],[Order]],MM[],3,FALSE)</f>
        <v>V5757351400800</v>
      </c>
      <c r="C3934" s="36">
        <f>VLOOKUP(AllData[[#This Row],[Order]],MM[],2,FALSE)</f>
        <v>125</v>
      </c>
      <c r="D3934" s="36" t="s">
        <v>68</v>
      </c>
      <c r="E3934" s="36" t="s">
        <v>61</v>
      </c>
      <c r="F3934" s="36" t="s">
        <v>63</v>
      </c>
      <c r="G3934" s="36" t="s">
        <v>64</v>
      </c>
      <c r="H3934" s="36">
        <v>1.667</v>
      </c>
      <c r="I3934" s="36">
        <v>15</v>
      </c>
    </row>
    <row r="3935" spans="1:9" x14ac:dyDescent="0.35">
      <c r="A3935" s="36">
        <v>1527030</v>
      </c>
      <c r="B3935" s="36" t="str">
        <f>VLOOKUP(AllData[[#This Row],[Order]],MM[],3,FALSE)</f>
        <v>V5757351400800</v>
      </c>
      <c r="C3935" s="36">
        <f>VLOOKUP(AllData[[#This Row],[Order]],MM[],2,FALSE)</f>
        <v>125</v>
      </c>
      <c r="D3935" s="36" t="s">
        <v>73</v>
      </c>
      <c r="E3935" s="36" t="s">
        <v>69</v>
      </c>
      <c r="F3935" s="36" t="s">
        <v>70</v>
      </c>
      <c r="G3935" s="36" t="s">
        <v>71</v>
      </c>
      <c r="H3935" s="36">
        <v>20</v>
      </c>
      <c r="I3935" s="36">
        <v>20</v>
      </c>
    </row>
    <row r="3936" spans="1:9" x14ac:dyDescent="0.35">
      <c r="A3936" s="36">
        <v>1527030</v>
      </c>
      <c r="B3936" s="36" t="str">
        <f>VLOOKUP(AllData[[#This Row],[Order]],MM[],3,FALSE)</f>
        <v>V5757351400800</v>
      </c>
      <c r="C3936" s="36">
        <f>VLOOKUP(AllData[[#This Row],[Order]],MM[],2,FALSE)</f>
        <v>125</v>
      </c>
      <c r="D3936" s="36" t="s">
        <v>75</v>
      </c>
      <c r="E3936" s="36" t="s">
        <v>61</v>
      </c>
      <c r="F3936" s="36" t="s">
        <v>63</v>
      </c>
      <c r="G3936" s="36" t="s">
        <v>74</v>
      </c>
      <c r="H3936" s="36">
        <v>892.74</v>
      </c>
      <c r="I3936" s="36">
        <v>350</v>
      </c>
    </row>
    <row r="3937" spans="1:9" x14ac:dyDescent="0.35">
      <c r="A3937" s="36">
        <v>1527030</v>
      </c>
      <c r="B3937" s="36" t="str">
        <f>VLOOKUP(AllData[[#This Row],[Order]],MM[],3,FALSE)</f>
        <v>V5757351400800</v>
      </c>
      <c r="C3937" s="36">
        <f>VLOOKUP(AllData[[#This Row],[Order]],MM[],2,FALSE)</f>
        <v>125</v>
      </c>
      <c r="D3937" s="36" t="s">
        <v>78</v>
      </c>
      <c r="E3937" s="36" t="s">
        <v>61</v>
      </c>
      <c r="F3937" s="36" t="s">
        <v>63</v>
      </c>
      <c r="G3937" s="36" t="s">
        <v>76</v>
      </c>
      <c r="H3937" s="36">
        <v>1467.18</v>
      </c>
      <c r="I3937" s="36">
        <v>1020</v>
      </c>
    </row>
    <row r="3938" spans="1:9" x14ac:dyDescent="0.35">
      <c r="A3938" s="36">
        <v>1527030</v>
      </c>
      <c r="B3938" s="36" t="str">
        <f>VLOOKUP(AllData[[#This Row],[Order]],MM[],3,FALSE)</f>
        <v>V5757351400800</v>
      </c>
      <c r="C3938" s="36">
        <f>VLOOKUP(AllData[[#This Row],[Order]],MM[],2,FALSE)</f>
        <v>125</v>
      </c>
      <c r="D3938" s="36" t="s">
        <v>80</v>
      </c>
      <c r="E3938" s="36" t="s">
        <v>61</v>
      </c>
      <c r="F3938" s="36" t="s">
        <v>63</v>
      </c>
      <c r="G3938" s="36" t="s">
        <v>112</v>
      </c>
      <c r="H3938" s="36">
        <v>510.84</v>
      </c>
      <c r="I3938" s="36">
        <v>50</v>
      </c>
    </row>
    <row r="3939" spans="1:9" x14ac:dyDescent="0.35">
      <c r="A3939" s="36">
        <v>1527030</v>
      </c>
      <c r="B3939" s="36" t="str">
        <f>VLOOKUP(AllData[[#This Row],[Order]],MM[],3,FALSE)</f>
        <v>V5757351400800</v>
      </c>
      <c r="C3939" s="36">
        <f>VLOOKUP(AllData[[#This Row],[Order]],MM[],2,FALSE)</f>
        <v>125</v>
      </c>
      <c r="D3939" s="36" t="s">
        <v>82</v>
      </c>
      <c r="E3939" s="36" t="s">
        <v>89</v>
      </c>
      <c r="F3939" s="36" t="s">
        <v>91</v>
      </c>
      <c r="G3939" s="36" t="s">
        <v>92</v>
      </c>
      <c r="H3939" s="36">
        <v>118.14</v>
      </c>
      <c r="I3939" s="36">
        <v>2150</v>
      </c>
    </row>
    <row r="3940" spans="1:9" x14ac:dyDescent="0.35">
      <c r="A3940" s="36">
        <v>1527030</v>
      </c>
      <c r="B3940" s="36" t="str">
        <f>VLOOKUP(AllData[[#This Row],[Order]],MM[],3,FALSE)</f>
        <v>V5757351400800</v>
      </c>
      <c r="C3940" s="36">
        <f>VLOOKUP(AllData[[#This Row],[Order]],MM[],2,FALSE)</f>
        <v>125</v>
      </c>
      <c r="D3940" s="36" t="s">
        <v>85</v>
      </c>
      <c r="E3940" s="36" t="s">
        <v>69</v>
      </c>
      <c r="F3940" s="36" t="s">
        <v>70</v>
      </c>
      <c r="G3940" s="36" t="s">
        <v>79</v>
      </c>
      <c r="H3940" s="36">
        <v>20</v>
      </c>
      <c r="I3940" s="36">
        <v>20</v>
      </c>
    </row>
    <row r="3941" spans="1:9" x14ac:dyDescent="0.35">
      <c r="A3941" s="36">
        <v>1527030</v>
      </c>
      <c r="B3941" s="36" t="str">
        <f>VLOOKUP(AllData[[#This Row],[Order]],MM[],3,FALSE)</f>
        <v>V5757351400800</v>
      </c>
      <c r="C3941" s="36">
        <f>VLOOKUP(AllData[[#This Row],[Order]],MM[],2,FALSE)</f>
        <v>125</v>
      </c>
      <c r="D3941" s="36" t="s">
        <v>88</v>
      </c>
      <c r="E3941" s="36" t="s">
        <v>69</v>
      </c>
      <c r="F3941" s="36" t="s">
        <v>70</v>
      </c>
      <c r="G3941" s="36" t="s">
        <v>81</v>
      </c>
      <c r="H3941" s="36">
        <v>20</v>
      </c>
      <c r="I3941" s="36">
        <v>20</v>
      </c>
    </row>
    <row r="3942" spans="1:9" x14ac:dyDescent="0.35">
      <c r="A3942" s="36">
        <v>1527030</v>
      </c>
      <c r="B3942" s="36" t="str">
        <f>VLOOKUP(AllData[[#This Row],[Order]],MM[],3,FALSE)</f>
        <v>V5757351400800</v>
      </c>
      <c r="C3942" s="36">
        <f>VLOOKUP(AllData[[#This Row],[Order]],MM[],2,FALSE)</f>
        <v>125</v>
      </c>
      <c r="D3942" s="36" t="s">
        <v>95</v>
      </c>
      <c r="E3942" s="36" t="s">
        <v>83</v>
      </c>
      <c r="F3942" s="36" t="s">
        <v>84</v>
      </c>
      <c r="G3942" s="36" t="s">
        <v>84</v>
      </c>
      <c r="H3942" s="36">
        <v>281.52</v>
      </c>
      <c r="I3942" s="36">
        <v>450</v>
      </c>
    </row>
    <row r="3943" spans="1:9" x14ac:dyDescent="0.35">
      <c r="A3943" s="36">
        <v>1527030</v>
      </c>
      <c r="B3943" s="36" t="str">
        <f>VLOOKUP(AllData[[#This Row],[Order]],MM[],3,FALSE)</f>
        <v>V5757351400800</v>
      </c>
      <c r="C3943" s="36">
        <f>VLOOKUP(AllData[[#This Row],[Order]],MM[],2,FALSE)</f>
        <v>125</v>
      </c>
      <c r="D3943" s="36" t="s">
        <v>97</v>
      </c>
      <c r="E3943" s="36" t="s">
        <v>86</v>
      </c>
      <c r="F3943" s="36" t="s">
        <v>87</v>
      </c>
      <c r="G3943" s="36" t="s">
        <v>87</v>
      </c>
      <c r="H3943" s="36">
        <v>20</v>
      </c>
      <c r="I3943" s="36">
        <v>20</v>
      </c>
    </row>
    <row r="3944" spans="1:9" x14ac:dyDescent="0.35">
      <c r="A3944" s="36">
        <v>1527030</v>
      </c>
      <c r="B3944" s="36" t="str">
        <f>VLOOKUP(AllData[[#This Row],[Order]],MM[],3,FALSE)</f>
        <v>V5757351400800</v>
      </c>
      <c r="C3944" s="36">
        <f>VLOOKUP(AllData[[#This Row],[Order]],MM[],2,FALSE)</f>
        <v>125</v>
      </c>
      <c r="D3944" s="36" t="s">
        <v>99</v>
      </c>
      <c r="E3944" s="36" t="s">
        <v>61</v>
      </c>
      <c r="F3944" s="36" t="s">
        <v>63</v>
      </c>
      <c r="G3944" s="36" t="s">
        <v>96</v>
      </c>
      <c r="H3944" s="36">
        <v>138.41999999999999</v>
      </c>
      <c r="I3944" s="36">
        <v>100</v>
      </c>
    </row>
    <row r="3945" spans="1:9" x14ac:dyDescent="0.35">
      <c r="A3945" s="36">
        <v>1527030</v>
      </c>
      <c r="B3945" s="36" t="str">
        <f>VLOOKUP(AllData[[#This Row],[Order]],MM[],3,FALSE)</f>
        <v>V5757351400800</v>
      </c>
      <c r="C3945" s="36">
        <f>VLOOKUP(AllData[[#This Row],[Order]],MM[],2,FALSE)</f>
        <v>125</v>
      </c>
      <c r="D3945" s="36" t="s">
        <v>101</v>
      </c>
      <c r="E3945" s="36" t="s">
        <v>69</v>
      </c>
      <c r="F3945" s="36" t="s">
        <v>70</v>
      </c>
      <c r="G3945" s="36" t="s">
        <v>98</v>
      </c>
      <c r="H3945" s="36">
        <v>20</v>
      </c>
      <c r="I3945" s="36">
        <v>20</v>
      </c>
    </row>
    <row r="3946" spans="1:9" x14ac:dyDescent="0.35">
      <c r="A3946" s="36">
        <v>1527030</v>
      </c>
      <c r="B3946" s="36" t="str">
        <f>VLOOKUP(AllData[[#This Row],[Order]],MM[],3,FALSE)</f>
        <v>V5757351400800</v>
      </c>
      <c r="C3946" s="36">
        <f>VLOOKUP(AllData[[#This Row],[Order]],MM[],2,FALSE)</f>
        <v>125</v>
      </c>
      <c r="D3946" s="36" t="s">
        <v>104</v>
      </c>
      <c r="E3946" s="36" t="s">
        <v>69</v>
      </c>
      <c r="F3946" s="36" t="s">
        <v>70</v>
      </c>
      <c r="G3946" s="36" t="s">
        <v>100</v>
      </c>
      <c r="H3946" s="36">
        <v>30</v>
      </c>
      <c r="I3946" s="36">
        <v>30</v>
      </c>
    </row>
    <row r="3947" spans="1:9" x14ac:dyDescent="0.35">
      <c r="A3947" s="36">
        <v>1527030</v>
      </c>
      <c r="B3947" s="36" t="str">
        <f>VLOOKUP(AllData[[#This Row],[Order]],MM[],3,FALSE)</f>
        <v>V5757351400800</v>
      </c>
      <c r="C3947" s="36">
        <f>VLOOKUP(AllData[[#This Row],[Order]],MM[],2,FALSE)</f>
        <v>125</v>
      </c>
      <c r="D3947" s="36" t="s">
        <v>113</v>
      </c>
      <c r="E3947" s="36" t="s">
        <v>102</v>
      </c>
      <c r="F3947" s="36" t="s">
        <v>100</v>
      </c>
      <c r="G3947" s="36" t="s">
        <v>103</v>
      </c>
      <c r="H3947" s="36">
        <v>30</v>
      </c>
      <c r="I3947" s="36">
        <v>30</v>
      </c>
    </row>
    <row r="3948" spans="1:9" x14ac:dyDescent="0.35">
      <c r="A3948" s="36">
        <v>1527030</v>
      </c>
      <c r="B3948" s="36" t="str">
        <f>VLOOKUP(AllData[[#This Row],[Order]],MM[],3,FALSE)</f>
        <v>V5757351400800</v>
      </c>
      <c r="C3948" s="36">
        <f>VLOOKUP(AllData[[#This Row],[Order]],MM[],2,FALSE)</f>
        <v>125</v>
      </c>
      <c r="D3948" s="36" t="s">
        <v>114</v>
      </c>
      <c r="E3948" s="36" t="s">
        <v>102</v>
      </c>
      <c r="F3948" s="36" t="s">
        <v>100</v>
      </c>
      <c r="G3948" s="36" t="s">
        <v>106</v>
      </c>
      <c r="H3948" s="36">
        <v>45</v>
      </c>
      <c r="I3948" s="36">
        <v>45</v>
      </c>
    </row>
    <row r="3949" spans="1:9" x14ac:dyDescent="0.35">
      <c r="A3949" s="36">
        <v>1527030</v>
      </c>
      <c r="B3949" s="36" t="str">
        <f>VLOOKUP(AllData[[#This Row],[Order]],MM[],3,FALSE)</f>
        <v>V5757351400800</v>
      </c>
      <c r="C3949" s="36">
        <f>VLOOKUP(AllData[[#This Row],[Order]],MM[],2,FALSE)</f>
        <v>125</v>
      </c>
      <c r="D3949" s="36" t="s">
        <v>60</v>
      </c>
      <c r="E3949" s="36" t="s">
        <v>61</v>
      </c>
      <c r="F3949" s="36" t="s">
        <v>63</v>
      </c>
      <c r="G3949" s="36" t="s">
        <v>108</v>
      </c>
      <c r="H3949" s="36"/>
      <c r="I3949" s="36">
        <v>1</v>
      </c>
    </row>
    <row r="3950" spans="1:9" x14ac:dyDescent="0.35">
      <c r="A3950" s="36">
        <v>1527030</v>
      </c>
      <c r="B3950" s="36" t="str">
        <f>VLOOKUP(AllData[[#This Row],[Order]],MM[],3,FALSE)</f>
        <v>V5757351400800</v>
      </c>
      <c r="C3950" s="36">
        <f>VLOOKUP(AllData[[#This Row],[Order]],MM[],2,FALSE)</f>
        <v>125</v>
      </c>
      <c r="D3950" s="36" t="s">
        <v>95</v>
      </c>
      <c r="E3950" s="36" t="s">
        <v>83</v>
      </c>
      <c r="F3950" s="36" t="s">
        <v>84</v>
      </c>
      <c r="G3950" s="36" t="s">
        <v>110</v>
      </c>
      <c r="H3950" s="36"/>
      <c r="I3950" s="36">
        <v>5</v>
      </c>
    </row>
    <row r="3951" spans="1:9" x14ac:dyDescent="0.35">
      <c r="A3951" s="36">
        <v>1527031</v>
      </c>
      <c r="B3951" s="36" t="str">
        <f>VLOOKUP(AllData[[#This Row],[Order]],MM[],3,FALSE)</f>
        <v>V5757351401000</v>
      </c>
      <c r="C3951" s="36">
        <f>VLOOKUP(AllData[[#This Row],[Order]],MM[],2,FALSE)</f>
        <v>125</v>
      </c>
      <c r="D3951" s="36" t="s">
        <v>60</v>
      </c>
      <c r="E3951" s="36" t="s">
        <v>83</v>
      </c>
      <c r="F3951" s="36" t="s">
        <v>84</v>
      </c>
      <c r="G3951" s="36" t="s">
        <v>111</v>
      </c>
      <c r="H3951" s="36">
        <v>116.00700000000001</v>
      </c>
      <c r="I3951" s="36">
        <v>40</v>
      </c>
    </row>
    <row r="3952" spans="1:9" x14ac:dyDescent="0.35">
      <c r="A3952" s="36">
        <v>1527031</v>
      </c>
      <c r="B3952" s="36" t="str">
        <f>VLOOKUP(AllData[[#This Row],[Order]],MM[],3,FALSE)</f>
        <v>V5757351401000</v>
      </c>
      <c r="C3952" s="36">
        <f>VLOOKUP(AllData[[#This Row],[Order]],MM[],2,FALSE)</f>
        <v>125</v>
      </c>
      <c r="D3952" s="36" t="s">
        <v>68</v>
      </c>
      <c r="E3952" s="36" t="s">
        <v>61</v>
      </c>
      <c r="F3952" s="36" t="s">
        <v>63</v>
      </c>
      <c r="G3952" s="36" t="s">
        <v>64</v>
      </c>
      <c r="H3952" s="36">
        <v>2.0830000000000002</v>
      </c>
      <c r="I3952" s="36">
        <v>15</v>
      </c>
    </row>
    <row r="3953" spans="1:9" x14ac:dyDescent="0.35">
      <c r="A3953" s="36">
        <v>1527031</v>
      </c>
      <c r="B3953" s="36" t="str">
        <f>VLOOKUP(AllData[[#This Row],[Order]],MM[],3,FALSE)</f>
        <v>V5757351401000</v>
      </c>
      <c r="C3953" s="36">
        <f>VLOOKUP(AllData[[#This Row],[Order]],MM[],2,FALSE)</f>
        <v>125</v>
      </c>
      <c r="D3953" s="36" t="s">
        <v>73</v>
      </c>
      <c r="E3953" s="36" t="s">
        <v>69</v>
      </c>
      <c r="F3953" s="36" t="s">
        <v>70</v>
      </c>
      <c r="G3953" s="36" t="s">
        <v>71</v>
      </c>
      <c r="H3953" s="36">
        <v>20</v>
      </c>
      <c r="I3953" s="36">
        <v>20</v>
      </c>
    </row>
    <row r="3954" spans="1:9" x14ac:dyDescent="0.35">
      <c r="A3954" s="36">
        <v>1527031</v>
      </c>
      <c r="B3954" s="36" t="str">
        <f>VLOOKUP(AllData[[#This Row],[Order]],MM[],3,FALSE)</f>
        <v>V5757351401000</v>
      </c>
      <c r="C3954" s="36">
        <f>VLOOKUP(AllData[[#This Row],[Order]],MM[],2,FALSE)</f>
        <v>125</v>
      </c>
      <c r="D3954" s="36" t="s">
        <v>75</v>
      </c>
      <c r="E3954" s="36" t="s">
        <v>61</v>
      </c>
      <c r="F3954" s="36" t="s">
        <v>63</v>
      </c>
      <c r="G3954" s="36" t="s">
        <v>74</v>
      </c>
      <c r="H3954" s="36">
        <v>22.4</v>
      </c>
      <c r="I3954" s="36">
        <v>350</v>
      </c>
    </row>
    <row r="3955" spans="1:9" x14ac:dyDescent="0.35">
      <c r="A3955" s="36">
        <v>1527031</v>
      </c>
      <c r="B3955" s="36" t="str">
        <f>VLOOKUP(AllData[[#This Row],[Order]],MM[],3,FALSE)</f>
        <v>V5757351401000</v>
      </c>
      <c r="C3955" s="36">
        <f>VLOOKUP(AllData[[#This Row],[Order]],MM[],2,FALSE)</f>
        <v>125</v>
      </c>
      <c r="D3955" s="36" t="s">
        <v>78</v>
      </c>
      <c r="E3955" s="36" t="s">
        <v>61</v>
      </c>
      <c r="F3955" s="36" t="s">
        <v>63</v>
      </c>
      <c r="G3955" s="36" t="s">
        <v>76</v>
      </c>
      <c r="H3955" s="36">
        <v>23.75</v>
      </c>
      <c r="I3955" s="36">
        <v>1020</v>
      </c>
    </row>
    <row r="3956" spans="1:9" x14ac:dyDescent="0.35">
      <c r="A3956" s="36">
        <v>1527031</v>
      </c>
      <c r="B3956" s="36" t="str">
        <f>VLOOKUP(AllData[[#This Row],[Order]],MM[],3,FALSE)</f>
        <v>V5757351401000</v>
      </c>
      <c r="C3956" s="36">
        <f>VLOOKUP(AllData[[#This Row],[Order]],MM[],2,FALSE)</f>
        <v>125</v>
      </c>
      <c r="D3956" s="36" t="s">
        <v>80</v>
      </c>
      <c r="E3956" s="36" t="s">
        <v>61</v>
      </c>
      <c r="F3956" s="36" t="s">
        <v>63</v>
      </c>
      <c r="G3956" s="36" t="s">
        <v>112</v>
      </c>
      <c r="H3956" s="36">
        <v>6.2830000000000004</v>
      </c>
      <c r="I3956" s="36">
        <v>50</v>
      </c>
    </row>
    <row r="3957" spans="1:9" x14ac:dyDescent="0.35">
      <c r="A3957" s="36">
        <v>1527031</v>
      </c>
      <c r="B3957" s="36" t="str">
        <f>VLOOKUP(AllData[[#This Row],[Order]],MM[],3,FALSE)</f>
        <v>V5757351401000</v>
      </c>
      <c r="C3957" s="36">
        <f>VLOOKUP(AllData[[#This Row],[Order]],MM[],2,FALSE)</f>
        <v>125</v>
      </c>
      <c r="D3957" s="36" t="s">
        <v>82</v>
      </c>
      <c r="E3957" s="36" t="s">
        <v>89</v>
      </c>
      <c r="F3957" s="36" t="s">
        <v>91</v>
      </c>
      <c r="G3957" s="36" t="s">
        <v>92</v>
      </c>
      <c r="H3957" s="36"/>
      <c r="I3957" s="36">
        <v>2150</v>
      </c>
    </row>
    <row r="3958" spans="1:9" x14ac:dyDescent="0.35">
      <c r="A3958" s="36">
        <v>1527031</v>
      </c>
      <c r="B3958" s="36" t="str">
        <f>VLOOKUP(AllData[[#This Row],[Order]],MM[],3,FALSE)</f>
        <v>V5757351401000</v>
      </c>
      <c r="C3958" s="36">
        <f>VLOOKUP(AllData[[#This Row],[Order]],MM[],2,FALSE)</f>
        <v>125</v>
      </c>
      <c r="D3958" s="36" t="s">
        <v>85</v>
      </c>
      <c r="E3958" s="36" t="s">
        <v>69</v>
      </c>
      <c r="F3958" s="36" t="s">
        <v>70</v>
      </c>
      <c r="G3958" s="36" t="s">
        <v>79</v>
      </c>
      <c r="H3958" s="36">
        <v>20</v>
      </c>
      <c r="I3958" s="36">
        <v>20</v>
      </c>
    </row>
    <row r="3959" spans="1:9" x14ac:dyDescent="0.35">
      <c r="A3959" s="36">
        <v>1527031</v>
      </c>
      <c r="B3959" s="36" t="str">
        <f>VLOOKUP(AllData[[#This Row],[Order]],MM[],3,FALSE)</f>
        <v>V5757351401000</v>
      </c>
      <c r="C3959" s="36">
        <f>VLOOKUP(AllData[[#This Row],[Order]],MM[],2,FALSE)</f>
        <v>125</v>
      </c>
      <c r="D3959" s="36" t="s">
        <v>88</v>
      </c>
      <c r="E3959" s="36" t="s">
        <v>69</v>
      </c>
      <c r="F3959" s="36" t="s">
        <v>70</v>
      </c>
      <c r="G3959" s="36" t="s">
        <v>81</v>
      </c>
      <c r="H3959" s="36">
        <v>20</v>
      </c>
      <c r="I3959" s="36">
        <v>20</v>
      </c>
    </row>
    <row r="3960" spans="1:9" x14ac:dyDescent="0.35">
      <c r="A3960" s="36">
        <v>1527031</v>
      </c>
      <c r="B3960" s="36" t="str">
        <f>VLOOKUP(AllData[[#This Row],[Order]],MM[],3,FALSE)</f>
        <v>V5757351401000</v>
      </c>
      <c r="C3960" s="36">
        <f>VLOOKUP(AllData[[#This Row],[Order]],MM[],2,FALSE)</f>
        <v>125</v>
      </c>
      <c r="D3960" s="36" t="s">
        <v>95</v>
      </c>
      <c r="E3960" s="36" t="s">
        <v>83</v>
      </c>
      <c r="F3960" s="36" t="s">
        <v>84</v>
      </c>
      <c r="G3960" s="36" t="s">
        <v>84</v>
      </c>
      <c r="H3960" s="36">
        <v>80.88000000000001</v>
      </c>
      <c r="I3960" s="36">
        <v>450</v>
      </c>
    </row>
    <row r="3961" spans="1:9" x14ac:dyDescent="0.35">
      <c r="A3961" s="36">
        <v>1527031</v>
      </c>
      <c r="B3961" s="36" t="str">
        <f>VLOOKUP(AllData[[#This Row],[Order]],MM[],3,FALSE)</f>
        <v>V5757351401000</v>
      </c>
      <c r="C3961" s="36">
        <f>VLOOKUP(AllData[[#This Row],[Order]],MM[],2,FALSE)</f>
        <v>125</v>
      </c>
      <c r="D3961" s="36" t="s">
        <v>97</v>
      </c>
      <c r="E3961" s="36" t="s">
        <v>86</v>
      </c>
      <c r="F3961" s="36" t="s">
        <v>87</v>
      </c>
      <c r="G3961" s="36" t="s">
        <v>87</v>
      </c>
      <c r="H3961" s="36">
        <v>20</v>
      </c>
      <c r="I3961" s="36">
        <v>20</v>
      </c>
    </row>
    <row r="3962" spans="1:9" x14ac:dyDescent="0.35">
      <c r="A3962" s="36">
        <v>1527031</v>
      </c>
      <c r="B3962" s="36" t="str">
        <f>VLOOKUP(AllData[[#This Row],[Order]],MM[],3,FALSE)</f>
        <v>V5757351401000</v>
      </c>
      <c r="C3962" s="36">
        <f>VLOOKUP(AllData[[#This Row],[Order]],MM[],2,FALSE)</f>
        <v>125</v>
      </c>
      <c r="D3962" s="36" t="s">
        <v>99</v>
      </c>
      <c r="E3962" s="36" t="s">
        <v>61</v>
      </c>
      <c r="F3962" s="36" t="s">
        <v>63</v>
      </c>
      <c r="G3962" s="36" t="s">
        <v>96</v>
      </c>
      <c r="H3962" s="36">
        <v>138.41999999999999</v>
      </c>
      <c r="I3962" s="36">
        <v>100</v>
      </c>
    </row>
    <row r="3963" spans="1:9" x14ac:dyDescent="0.35">
      <c r="A3963" s="36">
        <v>1527031</v>
      </c>
      <c r="B3963" s="36" t="str">
        <f>VLOOKUP(AllData[[#This Row],[Order]],MM[],3,FALSE)</f>
        <v>V5757351401000</v>
      </c>
      <c r="C3963" s="36">
        <f>VLOOKUP(AllData[[#This Row],[Order]],MM[],2,FALSE)</f>
        <v>125</v>
      </c>
      <c r="D3963" s="36" t="s">
        <v>101</v>
      </c>
      <c r="E3963" s="36" t="s">
        <v>69</v>
      </c>
      <c r="F3963" s="36" t="s">
        <v>70</v>
      </c>
      <c r="G3963" s="36" t="s">
        <v>98</v>
      </c>
      <c r="H3963" s="36">
        <v>20</v>
      </c>
      <c r="I3963" s="36">
        <v>20</v>
      </c>
    </row>
    <row r="3964" spans="1:9" x14ac:dyDescent="0.35">
      <c r="A3964" s="36">
        <v>1527031</v>
      </c>
      <c r="B3964" s="36" t="str">
        <f>VLOOKUP(AllData[[#This Row],[Order]],MM[],3,FALSE)</f>
        <v>V5757351401000</v>
      </c>
      <c r="C3964" s="36">
        <f>VLOOKUP(AllData[[#This Row],[Order]],MM[],2,FALSE)</f>
        <v>125</v>
      </c>
      <c r="D3964" s="36" t="s">
        <v>104</v>
      </c>
      <c r="E3964" s="36" t="s">
        <v>69</v>
      </c>
      <c r="F3964" s="36" t="s">
        <v>70</v>
      </c>
      <c r="G3964" s="36" t="s">
        <v>100</v>
      </c>
      <c r="H3964" s="36">
        <v>30</v>
      </c>
      <c r="I3964" s="36">
        <v>30</v>
      </c>
    </row>
    <row r="3965" spans="1:9" x14ac:dyDescent="0.35">
      <c r="A3965" s="36">
        <v>1527031</v>
      </c>
      <c r="B3965" s="36" t="str">
        <f>VLOOKUP(AllData[[#This Row],[Order]],MM[],3,FALSE)</f>
        <v>V5757351401000</v>
      </c>
      <c r="C3965" s="36">
        <f>VLOOKUP(AllData[[#This Row],[Order]],MM[],2,FALSE)</f>
        <v>125</v>
      </c>
      <c r="D3965" s="36" t="s">
        <v>113</v>
      </c>
      <c r="E3965" s="36" t="s">
        <v>102</v>
      </c>
      <c r="F3965" s="36" t="s">
        <v>100</v>
      </c>
      <c r="G3965" s="36" t="s">
        <v>103</v>
      </c>
      <c r="H3965" s="36">
        <v>30</v>
      </c>
      <c r="I3965" s="36">
        <v>30</v>
      </c>
    </row>
    <row r="3966" spans="1:9" x14ac:dyDescent="0.35">
      <c r="A3966" s="36">
        <v>1527031</v>
      </c>
      <c r="B3966" s="36" t="str">
        <f>VLOOKUP(AllData[[#This Row],[Order]],MM[],3,FALSE)</f>
        <v>V5757351401000</v>
      </c>
      <c r="C3966" s="36">
        <f>VLOOKUP(AllData[[#This Row],[Order]],MM[],2,FALSE)</f>
        <v>125</v>
      </c>
      <c r="D3966" s="36" t="s">
        <v>114</v>
      </c>
      <c r="E3966" s="36" t="s">
        <v>102</v>
      </c>
      <c r="F3966" s="36" t="s">
        <v>100</v>
      </c>
      <c r="G3966" s="36" t="s">
        <v>106</v>
      </c>
      <c r="H3966" s="36">
        <v>45</v>
      </c>
      <c r="I3966" s="36">
        <v>45</v>
      </c>
    </row>
    <row r="3967" spans="1:9" x14ac:dyDescent="0.35">
      <c r="A3967" s="36">
        <v>1527031</v>
      </c>
      <c r="B3967" s="36" t="str">
        <f>VLOOKUP(AllData[[#This Row],[Order]],MM[],3,FALSE)</f>
        <v>V5757351401000</v>
      </c>
      <c r="C3967" s="36">
        <f>VLOOKUP(AllData[[#This Row],[Order]],MM[],2,FALSE)</f>
        <v>125</v>
      </c>
      <c r="D3967" s="36" t="s">
        <v>60</v>
      </c>
      <c r="E3967" s="36" t="s">
        <v>61</v>
      </c>
      <c r="F3967" s="36" t="s">
        <v>63</v>
      </c>
      <c r="G3967" s="36" t="s">
        <v>108</v>
      </c>
      <c r="H3967" s="36">
        <v>2403</v>
      </c>
      <c r="I3967" s="36">
        <v>1</v>
      </c>
    </row>
    <row r="3968" spans="1:9" x14ac:dyDescent="0.35">
      <c r="A3968" s="36">
        <v>1527031</v>
      </c>
      <c r="B3968" s="36" t="str">
        <f>VLOOKUP(AllData[[#This Row],[Order]],MM[],3,FALSE)</f>
        <v>V5757351401000</v>
      </c>
      <c r="C3968" s="36">
        <f>VLOOKUP(AllData[[#This Row],[Order]],MM[],2,FALSE)</f>
        <v>125</v>
      </c>
      <c r="D3968" s="36" t="s">
        <v>95</v>
      </c>
      <c r="E3968" s="36" t="s">
        <v>83</v>
      </c>
      <c r="F3968" s="36" t="s">
        <v>84</v>
      </c>
      <c r="G3968" s="36" t="s">
        <v>110</v>
      </c>
      <c r="H3968" s="36"/>
      <c r="I3968" s="36">
        <v>5</v>
      </c>
    </row>
    <row r="3969" spans="1:9" x14ac:dyDescent="0.35">
      <c r="A3969" s="36">
        <v>1527036</v>
      </c>
      <c r="B3969" s="36" t="str">
        <f>VLOOKUP(AllData[[#This Row],[Order]],MM[],3,FALSE)</f>
        <v>V5757351400800</v>
      </c>
      <c r="C3969" s="36">
        <f>VLOOKUP(AllData[[#This Row],[Order]],MM[],2,FALSE)</f>
        <v>126</v>
      </c>
      <c r="D3969" s="36" t="s">
        <v>60</v>
      </c>
      <c r="E3969" s="36" t="s">
        <v>83</v>
      </c>
      <c r="F3969" s="36" t="s">
        <v>84</v>
      </c>
      <c r="G3969" s="36" t="s">
        <v>111</v>
      </c>
      <c r="H3969" s="36">
        <v>289.79000000000002</v>
      </c>
      <c r="I3969" s="36">
        <v>40</v>
      </c>
    </row>
    <row r="3970" spans="1:9" x14ac:dyDescent="0.35">
      <c r="A3970" s="36">
        <v>1527036</v>
      </c>
      <c r="B3970" s="36" t="str">
        <f>VLOOKUP(AllData[[#This Row],[Order]],MM[],3,FALSE)</f>
        <v>V5757351400800</v>
      </c>
      <c r="C3970" s="36">
        <f>VLOOKUP(AllData[[#This Row],[Order]],MM[],2,FALSE)</f>
        <v>126</v>
      </c>
      <c r="D3970" s="36" t="s">
        <v>68</v>
      </c>
      <c r="E3970" s="36" t="s">
        <v>61</v>
      </c>
      <c r="F3970" s="36" t="s">
        <v>63</v>
      </c>
      <c r="G3970" s="36" t="s">
        <v>64</v>
      </c>
      <c r="H3970" s="36">
        <v>10.617000000000001</v>
      </c>
      <c r="I3970" s="36">
        <v>15</v>
      </c>
    </row>
    <row r="3971" spans="1:9" x14ac:dyDescent="0.35">
      <c r="A3971" s="36">
        <v>1527036</v>
      </c>
      <c r="B3971" s="36" t="str">
        <f>VLOOKUP(AllData[[#This Row],[Order]],MM[],3,FALSE)</f>
        <v>V5757351400800</v>
      </c>
      <c r="C3971" s="36">
        <f>VLOOKUP(AllData[[#This Row],[Order]],MM[],2,FALSE)</f>
        <v>126</v>
      </c>
      <c r="D3971" s="36" t="s">
        <v>73</v>
      </c>
      <c r="E3971" s="36" t="s">
        <v>69</v>
      </c>
      <c r="F3971" s="36" t="s">
        <v>70</v>
      </c>
      <c r="G3971" s="36" t="s">
        <v>71</v>
      </c>
      <c r="H3971" s="36">
        <v>20</v>
      </c>
      <c r="I3971" s="36">
        <v>20</v>
      </c>
    </row>
    <row r="3972" spans="1:9" x14ac:dyDescent="0.35">
      <c r="A3972" s="36">
        <v>1527036</v>
      </c>
      <c r="B3972" s="36" t="str">
        <f>VLOOKUP(AllData[[#This Row],[Order]],MM[],3,FALSE)</f>
        <v>V5757351400800</v>
      </c>
      <c r="C3972" s="36">
        <f>VLOOKUP(AllData[[#This Row],[Order]],MM[],2,FALSE)</f>
        <v>126</v>
      </c>
      <c r="D3972" s="36" t="s">
        <v>75</v>
      </c>
      <c r="E3972" s="36" t="s">
        <v>61</v>
      </c>
      <c r="F3972" s="36" t="s">
        <v>63</v>
      </c>
      <c r="G3972" s="36" t="s">
        <v>74</v>
      </c>
      <c r="H3972" s="36">
        <v>209.57999999999998</v>
      </c>
      <c r="I3972" s="36">
        <v>350</v>
      </c>
    </row>
    <row r="3973" spans="1:9" x14ac:dyDescent="0.35">
      <c r="A3973" s="36">
        <v>1527036</v>
      </c>
      <c r="B3973" s="36" t="str">
        <f>VLOOKUP(AllData[[#This Row],[Order]],MM[],3,FALSE)</f>
        <v>V5757351400800</v>
      </c>
      <c r="C3973" s="36">
        <f>VLOOKUP(AllData[[#This Row],[Order]],MM[],2,FALSE)</f>
        <v>126</v>
      </c>
      <c r="D3973" s="36" t="s">
        <v>78</v>
      </c>
      <c r="E3973" s="36" t="s">
        <v>61</v>
      </c>
      <c r="F3973" s="36" t="s">
        <v>63</v>
      </c>
      <c r="G3973" s="36" t="s">
        <v>76</v>
      </c>
      <c r="H3973" s="36">
        <v>1717.08</v>
      </c>
      <c r="I3973" s="36">
        <v>1020</v>
      </c>
    </row>
    <row r="3974" spans="1:9" x14ac:dyDescent="0.35">
      <c r="A3974" s="36">
        <v>1527036</v>
      </c>
      <c r="B3974" s="36" t="str">
        <f>VLOOKUP(AllData[[#This Row],[Order]],MM[],3,FALSE)</f>
        <v>V5757351400800</v>
      </c>
      <c r="C3974" s="36">
        <f>VLOOKUP(AllData[[#This Row],[Order]],MM[],2,FALSE)</f>
        <v>126</v>
      </c>
      <c r="D3974" s="36" t="s">
        <v>80</v>
      </c>
      <c r="E3974" s="36" t="s">
        <v>61</v>
      </c>
      <c r="F3974" s="36" t="s">
        <v>63</v>
      </c>
      <c r="G3974" s="36" t="s">
        <v>112</v>
      </c>
      <c r="H3974" s="36">
        <v>427.68</v>
      </c>
      <c r="I3974" s="36">
        <v>50</v>
      </c>
    </row>
    <row r="3975" spans="1:9" x14ac:dyDescent="0.35">
      <c r="A3975" s="36">
        <v>1527036</v>
      </c>
      <c r="B3975" s="36" t="str">
        <f>VLOOKUP(AllData[[#This Row],[Order]],MM[],3,FALSE)</f>
        <v>V5757351400800</v>
      </c>
      <c r="C3975" s="36">
        <f>VLOOKUP(AllData[[#This Row],[Order]],MM[],2,FALSE)</f>
        <v>126</v>
      </c>
      <c r="D3975" s="36" t="s">
        <v>82</v>
      </c>
      <c r="E3975" s="36" t="s">
        <v>89</v>
      </c>
      <c r="F3975" s="36" t="s">
        <v>91</v>
      </c>
      <c r="G3975" s="36" t="s">
        <v>92</v>
      </c>
      <c r="H3975" s="36"/>
      <c r="I3975" s="36">
        <v>2150</v>
      </c>
    </row>
    <row r="3976" spans="1:9" x14ac:dyDescent="0.35">
      <c r="A3976" s="36">
        <v>1527036</v>
      </c>
      <c r="B3976" s="36" t="str">
        <f>VLOOKUP(AllData[[#This Row],[Order]],MM[],3,FALSE)</f>
        <v>V5757351400800</v>
      </c>
      <c r="C3976" s="36">
        <f>VLOOKUP(AllData[[#This Row],[Order]],MM[],2,FALSE)</f>
        <v>126</v>
      </c>
      <c r="D3976" s="36" t="s">
        <v>85</v>
      </c>
      <c r="E3976" s="36" t="s">
        <v>69</v>
      </c>
      <c r="F3976" s="36" t="s">
        <v>70</v>
      </c>
      <c r="G3976" s="36" t="s">
        <v>79</v>
      </c>
      <c r="H3976" s="36">
        <v>20</v>
      </c>
      <c r="I3976" s="36">
        <v>20</v>
      </c>
    </row>
    <row r="3977" spans="1:9" x14ac:dyDescent="0.35">
      <c r="A3977" s="36">
        <v>1527036</v>
      </c>
      <c r="B3977" s="36" t="str">
        <f>VLOOKUP(AllData[[#This Row],[Order]],MM[],3,FALSE)</f>
        <v>V5757351400800</v>
      </c>
      <c r="C3977" s="36">
        <f>VLOOKUP(AllData[[#This Row],[Order]],MM[],2,FALSE)</f>
        <v>126</v>
      </c>
      <c r="D3977" s="36" t="s">
        <v>88</v>
      </c>
      <c r="E3977" s="36" t="s">
        <v>69</v>
      </c>
      <c r="F3977" s="36" t="s">
        <v>70</v>
      </c>
      <c r="G3977" s="36" t="s">
        <v>81</v>
      </c>
      <c r="H3977" s="36">
        <v>20</v>
      </c>
      <c r="I3977" s="36">
        <v>20</v>
      </c>
    </row>
    <row r="3978" spans="1:9" x14ac:dyDescent="0.35">
      <c r="A3978" s="36">
        <v>1527036</v>
      </c>
      <c r="B3978" s="36" t="str">
        <f>VLOOKUP(AllData[[#This Row],[Order]],MM[],3,FALSE)</f>
        <v>V5757351400800</v>
      </c>
      <c r="C3978" s="36">
        <f>VLOOKUP(AllData[[#This Row],[Order]],MM[],2,FALSE)</f>
        <v>126</v>
      </c>
      <c r="D3978" s="36" t="s">
        <v>95</v>
      </c>
      <c r="E3978" s="36" t="s">
        <v>83</v>
      </c>
      <c r="F3978" s="36" t="s">
        <v>84</v>
      </c>
      <c r="G3978" s="36" t="s">
        <v>84</v>
      </c>
      <c r="H3978" s="36">
        <v>619.923</v>
      </c>
      <c r="I3978" s="36">
        <v>450</v>
      </c>
    </row>
    <row r="3979" spans="1:9" x14ac:dyDescent="0.35">
      <c r="A3979" s="36">
        <v>1527036</v>
      </c>
      <c r="B3979" s="36" t="str">
        <f>VLOOKUP(AllData[[#This Row],[Order]],MM[],3,FALSE)</f>
        <v>V5757351400800</v>
      </c>
      <c r="C3979" s="36">
        <f>VLOOKUP(AllData[[#This Row],[Order]],MM[],2,FALSE)</f>
        <v>126</v>
      </c>
      <c r="D3979" s="36" t="s">
        <v>97</v>
      </c>
      <c r="E3979" s="36" t="s">
        <v>86</v>
      </c>
      <c r="F3979" s="36" t="s">
        <v>87</v>
      </c>
      <c r="G3979" s="36" t="s">
        <v>87</v>
      </c>
      <c r="H3979" s="36">
        <v>20</v>
      </c>
      <c r="I3979" s="36">
        <v>20</v>
      </c>
    </row>
    <row r="3980" spans="1:9" x14ac:dyDescent="0.35">
      <c r="A3980" s="36">
        <v>1527036</v>
      </c>
      <c r="B3980" s="36" t="str">
        <f>VLOOKUP(AllData[[#This Row],[Order]],MM[],3,FALSE)</f>
        <v>V5757351400800</v>
      </c>
      <c r="C3980" s="36">
        <f>VLOOKUP(AllData[[#This Row],[Order]],MM[],2,FALSE)</f>
        <v>126</v>
      </c>
      <c r="D3980" s="36" t="s">
        <v>99</v>
      </c>
      <c r="E3980" s="36" t="s">
        <v>61</v>
      </c>
      <c r="F3980" s="36" t="s">
        <v>63</v>
      </c>
      <c r="G3980" s="36" t="s">
        <v>96</v>
      </c>
      <c r="H3980" s="36">
        <v>12.067</v>
      </c>
      <c r="I3980" s="36">
        <v>100</v>
      </c>
    </row>
    <row r="3981" spans="1:9" x14ac:dyDescent="0.35">
      <c r="A3981" s="36">
        <v>1527036</v>
      </c>
      <c r="B3981" s="36" t="str">
        <f>VLOOKUP(AllData[[#This Row],[Order]],MM[],3,FALSE)</f>
        <v>V5757351400800</v>
      </c>
      <c r="C3981" s="36">
        <f>VLOOKUP(AllData[[#This Row],[Order]],MM[],2,FALSE)</f>
        <v>126</v>
      </c>
      <c r="D3981" s="36" t="s">
        <v>101</v>
      </c>
      <c r="E3981" s="36" t="s">
        <v>69</v>
      </c>
      <c r="F3981" s="36" t="s">
        <v>70</v>
      </c>
      <c r="G3981" s="36" t="s">
        <v>98</v>
      </c>
      <c r="H3981" s="36">
        <v>20</v>
      </c>
      <c r="I3981" s="36">
        <v>20</v>
      </c>
    </row>
    <row r="3982" spans="1:9" x14ac:dyDescent="0.35">
      <c r="A3982" s="36">
        <v>1527036</v>
      </c>
      <c r="B3982" s="36" t="str">
        <f>VLOOKUP(AllData[[#This Row],[Order]],MM[],3,FALSE)</f>
        <v>V5757351400800</v>
      </c>
      <c r="C3982" s="36">
        <f>VLOOKUP(AllData[[#This Row],[Order]],MM[],2,FALSE)</f>
        <v>126</v>
      </c>
      <c r="D3982" s="36" t="s">
        <v>104</v>
      </c>
      <c r="E3982" s="36" t="s">
        <v>69</v>
      </c>
      <c r="F3982" s="36" t="s">
        <v>70</v>
      </c>
      <c r="G3982" s="36" t="s">
        <v>100</v>
      </c>
      <c r="H3982" s="36">
        <v>30</v>
      </c>
      <c r="I3982" s="36">
        <v>30</v>
      </c>
    </row>
    <row r="3983" spans="1:9" x14ac:dyDescent="0.35">
      <c r="A3983" s="36">
        <v>1527036</v>
      </c>
      <c r="B3983" s="36" t="str">
        <f>VLOOKUP(AllData[[#This Row],[Order]],MM[],3,FALSE)</f>
        <v>V5757351400800</v>
      </c>
      <c r="C3983" s="36">
        <f>VLOOKUP(AllData[[#This Row],[Order]],MM[],2,FALSE)</f>
        <v>126</v>
      </c>
      <c r="D3983" s="36" t="s">
        <v>113</v>
      </c>
      <c r="E3983" s="36" t="s">
        <v>102</v>
      </c>
      <c r="F3983" s="36" t="s">
        <v>100</v>
      </c>
      <c r="G3983" s="36" t="s">
        <v>103</v>
      </c>
      <c r="H3983" s="36">
        <v>30</v>
      </c>
      <c r="I3983" s="36">
        <v>30</v>
      </c>
    </row>
    <row r="3984" spans="1:9" x14ac:dyDescent="0.35">
      <c r="A3984" s="36">
        <v>1527036</v>
      </c>
      <c r="B3984" s="36" t="str">
        <f>VLOOKUP(AllData[[#This Row],[Order]],MM[],3,FALSE)</f>
        <v>V5757351400800</v>
      </c>
      <c r="C3984" s="36">
        <f>VLOOKUP(AllData[[#This Row],[Order]],MM[],2,FALSE)</f>
        <v>126</v>
      </c>
      <c r="D3984" s="36" t="s">
        <v>114</v>
      </c>
      <c r="E3984" s="36" t="s">
        <v>102</v>
      </c>
      <c r="F3984" s="36" t="s">
        <v>100</v>
      </c>
      <c r="G3984" s="36" t="s">
        <v>106</v>
      </c>
      <c r="H3984" s="36">
        <v>45</v>
      </c>
      <c r="I3984" s="36">
        <v>45</v>
      </c>
    </row>
    <row r="3985" spans="1:9" x14ac:dyDescent="0.35">
      <c r="A3985" s="36">
        <v>1527036</v>
      </c>
      <c r="B3985" s="36" t="str">
        <f>VLOOKUP(AllData[[#This Row],[Order]],MM[],3,FALSE)</f>
        <v>V5757351400800</v>
      </c>
      <c r="C3985" s="36">
        <f>VLOOKUP(AllData[[#This Row],[Order]],MM[],2,FALSE)</f>
        <v>126</v>
      </c>
      <c r="D3985" s="36" t="s">
        <v>60</v>
      </c>
      <c r="E3985" s="36" t="s">
        <v>61</v>
      </c>
      <c r="F3985" s="36" t="s">
        <v>63</v>
      </c>
      <c r="G3985" s="36" t="s">
        <v>108</v>
      </c>
      <c r="H3985" s="36"/>
      <c r="I3985" s="36">
        <v>1</v>
      </c>
    </row>
    <row r="3986" spans="1:9" x14ac:dyDescent="0.35">
      <c r="A3986" s="36">
        <v>1527036</v>
      </c>
      <c r="B3986" s="36" t="str">
        <f>VLOOKUP(AllData[[#This Row],[Order]],MM[],3,FALSE)</f>
        <v>V5757351400800</v>
      </c>
      <c r="C3986" s="36">
        <f>VLOOKUP(AllData[[#This Row],[Order]],MM[],2,FALSE)</f>
        <v>126</v>
      </c>
      <c r="D3986" s="36" t="s">
        <v>95</v>
      </c>
      <c r="E3986" s="36" t="s">
        <v>83</v>
      </c>
      <c r="F3986" s="36" t="s">
        <v>84</v>
      </c>
      <c r="G3986" s="36" t="s">
        <v>110</v>
      </c>
      <c r="H3986" s="36"/>
      <c r="I3986" s="36">
        <v>5</v>
      </c>
    </row>
    <row r="3987" spans="1:9" x14ac:dyDescent="0.35">
      <c r="A3987" s="36">
        <v>1527037</v>
      </c>
      <c r="B3987" s="36" t="str">
        <f>VLOOKUP(AllData[[#This Row],[Order]],MM[],3,FALSE)</f>
        <v>V5757351401000</v>
      </c>
      <c r="C3987" s="36">
        <f>VLOOKUP(AllData[[#This Row],[Order]],MM[],2,FALSE)</f>
        <v>126</v>
      </c>
      <c r="D3987" s="36" t="s">
        <v>60</v>
      </c>
      <c r="E3987" s="36" t="s">
        <v>83</v>
      </c>
      <c r="F3987" s="36" t="s">
        <v>84</v>
      </c>
      <c r="G3987" s="36" t="s">
        <v>111</v>
      </c>
      <c r="H3987" s="36">
        <v>117.42</v>
      </c>
      <c r="I3987" s="36">
        <v>40</v>
      </c>
    </row>
    <row r="3988" spans="1:9" x14ac:dyDescent="0.35">
      <c r="A3988" s="36">
        <v>1527037</v>
      </c>
      <c r="B3988" s="36" t="str">
        <f>VLOOKUP(AllData[[#This Row],[Order]],MM[],3,FALSE)</f>
        <v>V5757351401000</v>
      </c>
      <c r="C3988" s="36">
        <f>VLOOKUP(AllData[[#This Row],[Order]],MM[],2,FALSE)</f>
        <v>126</v>
      </c>
      <c r="D3988" s="36" t="s">
        <v>68</v>
      </c>
      <c r="E3988" s="36" t="s">
        <v>61</v>
      </c>
      <c r="F3988" s="36" t="s">
        <v>63</v>
      </c>
      <c r="G3988" s="36" t="s">
        <v>64</v>
      </c>
      <c r="H3988" s="36">
        <v>23.05</v>
      </c>
      <c r="I3988" s="36">
        <v>15</v>
      </c>
    </row>
    <row r="3989" spans="1:9" x14ac:dyDescent="0.35">
      <c r="A3989" s="36">
        <v>1527037</v>
      </c>
      <c r="B3989" s="36" t="str">
        <f>VLOOKUP(AllData[[#This Row],[Order]],MM[],3,FALSE)</f>
        <v>V5757351401000</v>
      </c>
      <c r="C3989" s="36">
        <f>VLOOKUP(AllData[[#This Row],[Order]],MM[],2,FALSE)</f>
        <v>126</v>
      </c>
      <c r="D3989" s="36" t="s">
        <v>73</v>
      </c>
      <c r="E3989" s="36" t="s">
        <v>69</v>
      </c>
      <c r="F3989" s="36" t="s">
        <v>70</v>
      </c>
      <c r="G3989" s="36" t="s">
        <v>71</v>
      </c>
      <c r="H3989" s="36">
        <v>20</v>
      </c>
      <c r="I3989" s="36">
        <v>20</v>
      </c>
    </row>
    <row r="3990" spans="1:9" x14ac:dyDescent="0.35">
      <c r="A3990" s="36">
        <v>1527037</v>
      </c>
      <c r="B3990" s="36" t="str">
        <f>VLOOKUP(AllData[[#This Row],[Order]],MM[],3,FALSE)</f>
        <v>V5757351401000</v>
      </c>
      <c r="C3990" s="36">
        <f>VLOOKUP(AllData[[#This Row],[Order]],MM[],2,FALSE)</f>
        <v>126</v>
      </c>
      <c r="D3990" s="36" t="s">
        <v>75</v>
      </c>
      <c r="E3990" s="36" t="s">
        <v>61</v>
      </c>
      <c r="F3990" s="36" t="s">
        <v>63</v>
      </c>
      <c r="G3990" s="36" t="s">
        <v>74</v>
      </c>
      <c r="H3990" s="36">
        <v>946.26</v>
      </c>
      <c r="I3990" s="36">
        <v>350</v>
      </c>
    </row>
    <row r="3991" spans="1:9" x14ac:dyDescent="0.35">
      <c r="A3991" s="36">
        <v>1527037</v>
      </c>
      <c r="B3991" s="36" t="str">
        <f>VLOOKUP(AllData[[#This Row],[Order]],MM[],3,FALSE)</f>
        <v>V5757351401000</v>
      </c>
      <c r="C3991" s="36">
        <f>VLOOKUP(AllData[[#This Row],[Order]],MM[],2,FALSE)</f>
        <v>126</v>
      </c>
      <c r="D3991" s="36" t="s">
        <v>78</v>
      </c>
      <c r="E3991" s="36" t="s">
        <v>61</v>
      </c>
      <c r="F3991" s="36" t="s">
        <v>63</v>
      </c>
      <c r="G3991" s="36" t="s">
        <v>76</v>
      </c>
      <c r="H3991" s="36">
        <v>1519.32</v>
      </c>
      <c r="I3991" s="36">
        <v>1020</v>
      </c>
    </row>
    <row r="3992" spans="1:9" x14ac:dyDescent="0.35">
      <c r="A3992" s="36">
        <v>1527037</v>
      </c>
      <c r="B3992" s="36" t="str">
        <f>VLOOKUP(AllData[[#This Row],[Order]],MM[],3,FALSE)</f>
        <v>V5757351401000</v>
      </c>
      <c r="C3992" s="36">
        <f>VLOOKUP(AllData[[#This Row],[Order]],MM[],2,FALSE)</f>
        <v>126</v>
      </c>
      <c r="D3992" s="36" t="s">
        <v>80</v>
      </c>
      <c r="E3992" s="36" t="s">
        <v>61</v>
      </c>
      <c r="F3992" s="36" t="s">
        <v>63</v>
      </c>
      <c r="G3992" s="36" t="s">
        <v>112</v>
      </c>
      <c r="H3992" s="36">
        <v>101.52</v>
      </c>
      <c r="I3992" s="36">
        <v>50</v>
      </c>
    </row>
    <row r="3993" spans="1:9" x14ac:dyDescent="0.35">
      <c r="A3993" s="36">
        <v>1527037</v>
      </c>
      <c r="B3993" s="36" t="str">
        <f>VLOOKUP(AllData[[#This Row],[Order]],MM[],3,FALSE)</f>
        <v>V5757351401000</v>
      </c>
      <c r="C3993" s="36">
        <f>VLOOKUP(AllData[[#This Row],[Order]],MM[],2,FALSE)</f>
        <v>126</v>
      </c>
      <c r="D3993" s="36" t="s">
        <v>82</v>
      </c>
      <c r="E3993" s="36" t="s">
        <v>89</v>
      </c>
      <c r="F3993" s="36" t="s">
        <v>91</v>
      </c>
      <c r="G3993" s="36" t="s">
        <v>92</v>
      </c>
      <c r="H3993" s="36"/>
      <c r="I3993" s="36">
        <v>2150</v>
      </c>
    </row>
    <row r="3994" spans="1:9" x14ac:dyDescent="0.35">
      <c r="A3994" s="36">
        <v>1527037</v>
      </c>
      <c r="B3994" s="36" t="str">
        <f>VLOOKUP(AllData[[#This Row],[Order]],MM[],3,FALSE)</f>
        <v>V5757351401000</v>
      </c>
      <c r="C3994" s="36">
        <f>VLOOKUP(AllData[[#This Row],[Order]],MM[],2,FALSE)</f>
        <v>126</v>
      </c>
      <c r="D3994" s="36" t="s">
        <v>85</v>
      </c>
      <c r="E3994" s="36" t="s">
        <v>69</v>
      </c>
      <c r="F3994" s="36" t="s">
        <v>70</v>
      </c>
      <c r="G3994" s="36" t="s">
        <v>79</v>
      </c>
      <c r="H3994" s="36">
        <v>20</v>
      </c>
      <c r="I3994" s="36">
        <v>20</v>
      </c>
    </row>
    <row r="3995" spans="1:9" x14ac:dyDescent="0.35">
      <c r="A3995" s="36">
        <v>1527037</v>
      </c>
      <c r="B3995" s="36" t="str">
        <f>VLOOKUP(AllData[[#This Row],[Order]],MM[],3,FALSE)</f>
        <v>V5757351401000</v>
      </c>
      <c r="C3995" s="36">
        <f>VLOOKUP(AllData[[#This Row],[Order]],MM[],2,FALSE)</f>
        <v>126</v>
      </c>
      <c r="D3995" s="36" t="s">
        <v>88</v>
      </c>
      <c r="E3995" s="36" t="s">
        <v>69</v>
      </c>
      <c r="F3995" s="36" t="s">
        <v>70</v>
      </c>
      <c r="G3995" s="36" t="s">
        <v>81</v>
      </c>
      <c r="H3995" s="36">
        <v>20</v>
      </c>
      <c r="I3995" s="36">
        <v>20</v>
      </c>
    </row>
    <row r="3996" spans="1:9" x14ac:dyDescent="0.35">
      <c r="A3996" s="36">
        <v>1527037</v>
      </c>
      <c r="B3996" s="36" t="str">
        <f>VLOOKUP(AllData[[#This Row],[Order]],MM[],3,FALSE)</f>
        <v>V5757351401000</v>
      </c>
      <c r="C3996" s="36">
        <f>VLOOKUP(AllData[[#This Row],[Order]],MM[],2,FALSE)</f>
        <v>126</v>
      </c>
      <c r="D3996" s="36" t="s">
        <v>95</v>
      </c>
      <c r="E3996" s="36" t="s">
        <v>83</v>
      </c>
      <c r="F3996" s="36" t="s">
        <v>84</v>
      </c>
      <c r="G3996" s="36" t="s">
        <v>84</v>
      </c>
      <c r="H3996" s="36">
        <v>1405.44</v>
      </c>
      <c r="I3996" s="36">
        <v>450</v>
      </c>
    </row>
    <row r="3997" spans="1:9" x14ac:dyDescent="0.35">
      <c r="A3997" s="36">
        <v>1527037</v>
      </c>
      <c r="B3997" s="36" t="str">
        <f>VLOOKUP(AllData[[#This Row],[Order]],MM[],3,FALSE)</f>
        <v>V5757351401000</v>
      </c>
      <c r="C3997" s="36">
        <f>VLOOKUP(AllData[[#This Row],[Order]],MM[],2,FALSE)</f>
        <v>126</v>
      </c>
      <c r="D3997" s="36" t="s">
        <v>97</v>
      </c>
      <c r="E3997" s="36" t="s">
        <v>86</v>
      </c>
      <c r="F3997" s="36" t="s">
        <v>87</v>
      </c>
      <c r="G3997" s="36" t="s">
        <v>87</v>
      </c>
      <c r="H3997" s="36">
        <v>20</v>
      </c>
      <c r="I3997" s="36">
        <v>20</v>
      </c>
    </row>
    <row r="3998" spans="1:9" x14ac:dyDescent="0.35">
      <c r="A3998" s="36">
        <v>1527037</v>
      </c>
      <c r="B3998" s="36" t="str">
        <f>VLOOKUP(AllData[[#This Row],[Order]],MM[],3,FALSE)</f>
        <v>V5757351401000</v>
      </c>
      <c r="C3998" s="36">
        <f>VLOOKUP(AllData[[#This Row],[Order]],MM[],2,FALSE)</f>
        <v>126</v>
      </c>
      <c r="D3998" s="36" t="s">
        <v>99</v>
      </c>
      <c r="E3998" s="36" t="s">
        <v>61</v>
      </c>
      <c r="F3998" s="36" t="s">
        <v>63</v>
      </c>
      <c r="G3998" s="36" t="s">
        <v>96</v>
      </c>
      <c r="H3998" s="36">
        <v>208.85999999999999</v>
      </c>
      <c r="I3998" s="36">
        <v>100</v>
      </c>
    </row>
    <row r="3999" spans="1:9" x14ac:dyDescent="0.35">
      <c r="A3999" s="36">
        <v>1527037</v>
      </c>
      <c r="B3999" s="36" t="str">
        <f>VLOOKUP(AllData[[#This Row],[Order]],MM[],3,FALSE)</f>
        <v>V5757351401000</v>
      </c>
      <c r="C3999" s="36">
        <f>VLOOKUP(AllData[[#This Row],[Order]],MM[],2,FALSE)</f>
        <v>126</v>
      </c>
      <c r="D3999" s="36" t="s">
        <v>101</v>
      </c>
      <c r="E3999" s="36" t="s">
        <v>69</v>
      </c>
      <c r="F3999" s="36" t="s">
        <v>70</v>
      </c>
      <c r="G3999" s="36" t="s">
        <v>98</v>
      </c>
      <c r="H3999" s="36">
        <v>20</v>
      </c>
      <c r="I3999" s="36">
        <v>20</v>
      </c>
    </row>
    <row r="4000" spans="1:9" x14ac:dyDescent="0.35">
      <c r="A4000" s="36">
        <v>1527037</v>
      </c>
      <c r="B4000" s="36" t="str">
        <f>VLOOKUP(AllData[[#This Row],[Order]],MM[],3,FALSE)</f>
        <v>V5757351401000</v>
      </c>
      <c r="C4000" s="36">
        <f>VLOOKUP(AllData[[#This Row],[Order]],MM[],2,FALSE)</f>
        <v>126</v>
      </c>
      <c r="D4000" s="36" t="s">
        <v>104</v>
      </c>
      <c r="E4000" s="36" t="s">
        <v>69</v>
      </c>
      <c r="F4000" s="36" t="s">
        <v>70</v>
      </c>
      <c r="G4000" s="36" t="s">
        <v>100</v>
      </c>
      <c r="H4000" s="36">
        <v>30</v>
      </c>
      <c r="I4000" s="36">
        <v>30</v>
      </c>
    </row>
    <row r="4001" spans="1:9" x14ac:dyDescent="0.35">
      <c r="A4001" s="36">
        <v>1527037</v>
      </c>
      <c r="B4001" s="36" t="str">
        <f>VLOOKUP(AllData[[#This Row],[Order]],MM[],3,FALSE)</f>
        <v>V5757351401000</v>
      </c>
      <c r="C4001" s="36">
        <f>VLOOKUP(AllData[[#This Row],[Order]],MM[],2,FALSE)</f>
        <v>126</v>
      </c>
      <c r="D4001" s="36" t="s">
        <v>113</v>
      </c>
      <c r="E4001" s="36" t="s">
        <v>102</v>
      </c>
      <c r="F4001" s="36" t="s">
        <v>100</v>
      </c>
      <c r="G4001" s="36" t="s">
        <v>103</v>
      </c>
      <c r="H4001" s="36">
        <v>30</v>
      </c>
      <c r="I4001" s="36">
        <v>30</v>
      </c>
    </row>
    <row r="4002" spans="1:9" x14ac:dyDescent="0.35">
      <c r="A4002" s="36">
        <v>1527037</v>
      </c>
      <c r="B4002" s="36" t="str">
        <f>VLOOKUP(AllData[[#This Row],[Order]],MM[],3,FALSE)</f>
        <v>V5757351401000</v>
      </c>
      <c r="C4002" s="36">
        <f>VLOOKUP(AllData[[#This Row],[Order]],MM[],2,FALSE)</f>
        <v>126</v>
      </c>
      <c r="D4002" s="36" t="s">
        <v>114</v>
      </c>
      <c r="E4002" s="36" t="s">
        <v>102</v>
      </c>
      <c r="F4002" s="36" t="s">
        <v>100</v>
      </c>
      <c r="G4002" s="36" t="s">
        <v>106</v>
      </c>
      <c r="H4002" s="36">
        <v>45</v>
      </c>
      <c r="I4002" s="36">
        <v>45</v>
      </c>
    </row>
    <row r="4003" spans="1:9" x14ac:dyDescent="0.35">
      <c r="A4003" s="36">
        <v>1527037</v>
      </c>
      <c r="B4003" s="36" t="str">
        <f>VLOOKUP(AllData[[#This Row],[Order]],MM[],3,FALSE)</f>
        <v>V5757351401000</v>
      </c>
      <c r="C4003" s="36">
        <f>VLOOKUP(AllData[[#This Row],[Order]],MM[],2,FALSE)</f>
        <v>126</v>
      </c>
      <c r="D4003" s="36" t="s">
        <v>60</v>
      </c>
      <c r="E4003" s="36" t="s">
        <v>61</v>
      </c>
      <c r="F4003" s="36" t="s">
        <v>63</v>
      </c>
      <c r="G4003" s="36" t="s">
        <v>108</v>
      </c>
      <c r="H4003" s="36">
        <v>221.34</v>
      </c>
      <c r="I4003" s="36">
        <v>1</v>
      </c>
    </row>
    <row r="4004" spans="1:9" x14ac:dyDescent="0.35">
      <c r="A4004" s="36">
        <v>1527037</v>
      </c>
      <c r="B4004" s="36" t="str">
        <f>VLOOKUP(AllData[[#This Row],[Order]],MM[],3,FALSE)</f>
        <v>V5757351401000</v>
      </c>
      <c r="C4004" s="36">
        <f>VLOOKUP(AllData[[#This Row],[Order]],MM[],2,FALSE)</f>
        <v>126</v>
      </c>
      <c r="D4004" s="36" t="s">
        <v>95</v>
      </c>
      <c r="E4004" s="36" t="s">
        <v>83</v>
      </c>
      <c r="F4004" s="36" t="s">
        <v>84</v>
      </c>
      <c r="G4004" s="36" t="s">
        <v>110</v>
      </c>
      <c r="H4004" s="36"/>
      <c r="I4004" s="36">
        <v>5</v>
      </c>
    </row>
    <row r="4005" spans="1:9" x14ac:dyDescent="0.35">
      <c r="A4005" s="36">
        <v>1528112</v>
      </c>
      <c r="B4005" s="36" t="str">
        <f>VLOOKUP(AllData[[#This Row],[Order]],MM[],3,FALSE)</f>
        <v>V5757311400800</v>
      </c>
      <c r="C4005" s="36">
        <f>VLOOKUP(AllData[[#This Row],[Order]],MM[],2,FALSE)</f>
        <v>123</v>
      </c>
      <c r="D4005" s="36" t="s">
        <v>60</v>
      </c>
      <c r="E4005" s="36" t="s">
        <v>83</v>
      </c>
      <c r="F4005" s="36" t="s">
        <v>84</v>
      </c>
      <c r="G4005" s="36" t="s">
        <v>111</v>
      </c>
      <c r="H4005" s="36">
        <v>34.183</v>
      </c>
      <c r="I4005" s="36">
        <v>40</v>
      </c>
    </row>
    <row r="4006" spans="1:9" x14ac:dyDescent="0.35">
      <c r="A4006" s="36">
        <v>1528112</v>
      </c>
      <c r="B4006" s="36" t="str">
        <f>VLOOKUP(AllData[[#This Row],[Order]],MM[],3,FALSE)</f>
        <v>V5757311400800</v>
      </c>
      <c r="C4006" s="36">
        <f>VLOOKUP(AllData[[#This Row],[Order]],MM[],2,FALSE)</f>
        <v>123</v>
      </c>
      <c r="D4006" s="36" t="s">
        <v>68</v>
      </c>
      <c r="E4006" s="36" t="s">
        <v>61</v>
      </c>
      <c r="F4006" s="36" t="s">
        <v>63</v>
      </c>
      <c r="G4006" s="36" t="s">
        <v>64</v>
      </c>
      <c r="H4006" s="36">
        <v>0.8</v>
      </c>
      <c r="I4006" s="36">
        <v>15</v>
      </c>
    </row>
    <row r="4007" spans="1:9" x14ac:dyDescent="0.35">
      <c r="A4007" s="36">
        <v>1528112</v>
      </c>
      <c r="B4007" s="36" t="str">
        <f>VLOOKUP(AllData[[#This Row],[Order]],MM[],3,FALSE)</f>
        <v>V5757311400800</v>
      </c>
      <c r="C4007" s="36">
        <f>VLOOKUP(AllData[[#This Row],[Order]],MM[],2,FALSE)</f>
        <v>123</v>
      </c>
      <c r="D4007" s="36" t="s">
        <v>73</v>
      </c>
      <c r="E4007" s="36" t="s">
        <v>69</v>
      </c>
      <c r="F4007" s="36" t="s">
        <v>70</v>
      </c>
      <c r="G4007" s="36" t="s">
        <v>71</v>
      </c>
      <c r="H4007" s="36">
        <v>20</v>
      </c>
      <c r="I4007" s="36">
        <v>20</v>
      </c>
    </row>
    <row r="4008" spans="1:9" x14ac:dyDescent="0.35">
      <c r="A4008" s="36">
        <v>1528112</v>
      </c>
      <c r="B4008" s="36" t="str">
        <f>VLOOKUP(AllData[[#This Row],[Order]],MM[],3,FALSE)</f>
        <v>V5757311400800</v>
      </c>
      <c r="C4008" s="36">
        <f>VLOOKUP(AllData[[#This Row],[Order]],MM[],2,FALSE)</f>
        <v>123</v>
      </c>
      <c r="D4008" s="36" t="s">
        <v>75</v>
      </c>
      <c r="E4008" s="36" t="s">
        <v>61</v>
      </c>
      <c r="F4008" s="36" t="s">
        <v>63</v>
      </c>
      <c r="G4008" s="36" t="s">
        <v>74</v>
      </c>
      <c r="H4008" s="36">
        <v>186.6</v>
      </c>
      <c r="I4008" s="36">
        <v>290</v>
      </c>
    </row>
    <row r="4009" spans="1:9" x14ac:dyDescent="0.35">
      <c r="A4009" s="36">
        <v>1528112</v>
      </c>
      <c r="B4009" s="36" t="str">
        <f>VLOOKUP(AllData[[#This Row],[Order]],MM[],3,FALSE)</f>
        <v>V5757311400800</v>
      </c>
      <c r="C4009" s="36">
        <f>VLOOKUP(AllData[[#This Row],[Order]],MM[],2,FALSE)</f>
        <v>123</v>
      </c>
      <c r="D4009" s="36" t="s">
        <v>78</v>
      </c>
      <c r="E4009" s="36" t="s">
        <v>61</v>
      </c>
      <c r="F4009" s="36" t="s">
        <v>63</v>
      </c>
      <c r="G4009" s="36" t="s">
        <v>76</v>
      </c>
      <c r="H4009" s="36">
        <v>2997.06</v>
      </c>
      <c r="I4009" s="36">
        <v>1040</v>
      </c>
    </row>
    <row r="4010" spans="1:9" x14ac:dyDescent="0.35">
      <c r="A4010" s="36">
        <v>1528112</v>
      </c>
      <c r="B4010" s="36" t="str">
        <f>VLOOKUP(AllData[[#This Row],[Order]],MM[],3,FALSE)</f>
        <v>V5757311400800</v>
      </c>
      <c r="C4010" s="36">
        <f>VLOOKUP(AllData[[#This Row],[Order]],MM[],2,FALSE)</f>
        <v>123</v>
      </c>
      <c r="D4010" s="36" t="s">
        <v>80</v>
      </c>
      <c r="E4010" s="36" t="s">
        <v>61</v>
      </c>
      <c r="F4010" s="36" t="s">
        <v>63</v>
      </c>
      <c r="G4010" s="36" t="s">
        <v>112</v>
      </c>
      <c r="H4010" s="36">
        <v>305.94</v>
      </c>
      <c r="I4010" s="36">
        <v>50</v>
      </c>
    </row>
    <row r="4011" spans="1:9" x14ac:dyDescent="0.35">
      <c r="A4011" s="36">
        <v>1528112</v>
      </c>
      <c r="B4011" s="36" t="str">
        <f>VLOOKUP(AllData[[#This Row],[Order]],MM[],3,FALSE)</f>
        <v>V5757311400800</v>
      </c>
      <c r="C4011" s="36">
        <f>VLOOKUP(AllData[[#This Row],[Order]],MM[],2,FALSE)</f>
        <v>123</v>
      </c>
      <c r="D4011" s="36" t="s">
        <v>82</v>
      </c>
      <c r="E4011" s="36" t="s">
        <v>89</v>
      </c>
      <c r="F4011" s="36" t="s">
        <v>91</v>
      </c>
      <c r="G4011" s="36" t="s">
        <v>92</v>
      </c>
      <c r="H4011" s="36"/>
      <c r="I4011" s="36">
        <v>2150</v>
      </c>
    </row>
    <row r="4012" spans="1:9" x14ac:dyDescent="0.35">
      <c r="A4012" s="36">
        <v>1528112</v>
      </c>
      <c r="B4012" s="36" t="str">
        <f>VLOOKUP(AllData[[#This Row],[Order]],MM[],3,FALSE)</f>
        <v>V5757311400800</v>
      </c>
      <c r="C4012" s="36">
        <f>VLOOKUP(AllData[[#This Row],[Order]],MM[],2,FALSE)</f>
        <v>123</v>
      </c>
      <c r="D4012" s="36" t="s">
        <v>85</v>
      </c>
      <c r="E4012" s="36" t="s">
        <v>69</v>
      </c>
      <c r="F4012" s="36" t="s">
        <v>70</v>
      </c>
      <c r="G4012" s="36" t="s">
        <v>79</v>
      </c>
      <c r="H4012" s="36">
        <v>20</v>
      </c>
      <c r="I4012" s="36">
        <v>20</v>
      </c>
    </row>
    <row r="4013" spans="1:9" x14ac:dyDescent="0.35">
      <c r="A4013" s="36">
        <v>1528112</v>
      </c>
      <c r="B4013" s="36" t="str">
        <f>VLOOKUP(AllData[[#This Row],[Order]],MM[],3,FALSE)</f>
        <v>V5757311400800</v>
      </c>
      <c r="C4013" s="36">
        <f>VLOOKUP(AllData[[#This Row],[Order]],MM[],2,FALSE)</f>
        <v>123</v>
      </c>
      <c r="D4013" s="36" t="s">
        <v>88</v>
      </c>
      <c r="E4013" s="36" t="s">
        <v>69</v>
      </c>
      <c r="F4013" s="36" t="s">
        <v>70</v>
      </c>
      <c r="G4013" s="36" t="s">
        <v>81</v>
      </c>
      <c r="H4013" s="36">
        <v>20</v>
      </c>
      <c r="I4013" s="36">
        <v>20</v>
      </c>
    </row>
    <row r="4014" spans="1:9" x14ac:dyDescent="0.35">
      <c r="A4014" s="36">
        <v>1528112</v>
      </c>
      <c r="B4014" s="36" t="str">
        <f>VLOOKUP(AllData[[#This Row],[Order]],MM[],3,FALSE)</f>
        <v>V5757311400800</v>
      </c>
      <c r="C4014" s="36">
        <f>VLOOKUP(AllData[[#This Row],[Order]],MM[],2,FALSE)</f>
        <v>123</v>
      </c>
      <c r="D4014" s="36" t="s">
        <v>95</v>
      </c>
      <c r="E4014" s="36" t="s">
        <v>83</v>
      </c>
      <c r="F4014" s="36" t="s">
        <v>84</v>
      </c>
      <c r="G4014" s="36" t="s">
        <v>84</v>
      </c>
      <c r="H4014" s="36">
        <v>492.96</v>
      </c>
      <c r="I4014" s="36">
        <v>450</v>
      </c>
    </row>
    <row r="4015" spans="1:9" x14ac:dyDescent="0.35">
      <c r="A4015" s="36">
        <v>1528112</v>
      </c>
      <c r="B4015" s="36" t="str">
        <f>VLOOKUP(AllData[[#This Row],[Order]],MM[],3,FALSE)</f>
        <v>V5757311400800</v>
      </c>
      <c r="C4015" s="36">
        <f>VLOOKUP(AllData[[#This Row],[Order]],MM[],2,FALSE)</f>
        <v>123</v>
      </c>
      <c r="D4015" s="36" t="s">
        <v>97</v>
      </c>
      <c r="E4015" s="36" t="s">
        <v>86</v>
      </c>
      <c r="F4015" s="36" t="s">
        <v>87</v>
      </c>
      <c r="G4015" s="36" t="s">
        <v>87</v>
      </c>
      <c r="H4015" s="36">
        <v>20</v>
      </c>
      <c r="I4015" s="36">
        <v>20</v>
      </c>
    </row>
    <row r="4016" spans="1:9" x14ac:dyDescent="0.35">
      <c r="A4016" s="36">
        <v>1528112</v>
      </c>
      <c r="B4016" s="36" t="str">
        <f>VLOOKUP(AllData[[#This Row],[Order]],MM[],3,FALSE)</f>
        <v>V5757311400800</v>
      </c>
      <c r="C4016" s="36">
        <f>VLOOKUP(AllData[[#This Row],[Order]],MM[],2,FALSE)</f>
        <v>123</v>
      </c>
      <c r="D4016" s="36" t="s">
        <v>99</v>
      </c>
      <c r="E4016" s="36" t="s">
        <v>61</v>
      </c>
      <c r="F4016" s="36" t="s">
        <v>63</v>
      </c>
      <c r="G4016" s="36" t="s">
        <v>96</v>
      </c>
      <c r="H4016" s="36">
        <v>14.65</v>
      </c>
      <c r="I4016" s="36">
        <v>100</v>
      </c>
    </row>
    <row r="4017" spans="1:9" x14ac:dyDescent="0.35">
      <c r="A4017" s="36">
        <v>1528112</v>
      </c>
      <c r="B4017" s="36" t="str">
        <f>VLOOKUP(AllData[[#This Row],[Order]],MM[],3,FALSE)</f>
        <v>V5757311400800</v>
      </c>
      <c r="C4017" s="36">
        <f>VLOOKUP(AllData[[#This Row],[Order]],MM[],2,FALSE)</f>
        <v>123</v>
      </c>
      <c r="D4017" s="36" t="s">
        <v>101</v>
      </c>
      <c r="E4017" s="36" t="s">
        <v>69</v>
      </c>
      <c r="F4017" s="36" t="s">
        <v>70</v>
      </c>
      <c r="G4017" s="36" t="s">
        <v>98</v>
      </c>
      <c r="H4017" s="36">
        <v>20</v>
      </c>
      <c r="I4017" s="36">
        <v>20</v>
      </c>
    </row>
    <row r="4018" spans="1:9" x14ac:dyDescent="0.35">
      <c r="A4018" s="36">
        <v>1528112</v>
      </c>
      <c r="B4018" s="36" t="str">
        <f>VLOOKUP(AllData[[#This Row],[Order]],MM[],3,FALSE)</f>
        <v>V5757311400800</v>
      </c>
      <c r="C4018" s="36">
        <f>VLOOKUP(AllData[[#This Row],[Order]],MM[],2,FALSE)</f>
        <v>123</v>
      </c>
      <c r="D4018" s="36" t="s">
        <v>104</v>
      </c>
      <c r="E4018" s="36" t="s">
        <v>69</v>
      </c>
      <c r="F4018" s="36" t="s">
        <v>70</v>
      </c>
      <c r="G4018" s="36" t="s">
        <v>100</v>
      </c>
      <c r="H4018" s="36">
        <v>30</v>
      </c>
      <c r="I4018" s="36">
        <v>30</v>
      </c>
    </row>
    <row r="4019" spans="1:9" x14ac:dyDescent="0.35">
      <c r="A4019" s="36">
        <v>1528112</v>
      </c>
      <c r="B4019" s="36" t="str">
        <f>VLOOKUP(AllData[[#This Row],[Order]],MM[],3,FALSE)</f>
        <v>V5757311400800</v>
      </c>
      <c r="C4019" s="36">
        <f>VLOOKUP(AllData[[#This Row],[Order]],MM[],2,FALSE)</f>
        <v>123</v>
      </c>
      <c r="D4019" s="36" t="s">
        <v>113</v>
      </c>
      <c r="E4019" s="36" t="s">
        <v>102</v>
      </c>
      <c r="F4019" s="36" t="s">
        <v>100</v>
      </c>
      <c r="G4019" s="36" t="s">
        <v>103</v>
      </c>
      <c r="H4019" s="36">
        <v>30</v>
      </c>
      <c r="I4019" s="36">
        <v>30</v>
      </c>
    </row>
    <row r="4020" spans="1:9" x14ac:dyDescent="0.35">
      <c r="A4020" s="36">
        <v>1528112</v>
      </c>
      <c r="B4020" s="36" t="str">
        <f>VLOOKUP(AllData[[#This Row],[Order]],MM[],3,FALSE)</f>
        <v>V5757311400800</v>
      </c>
      <c r="C4020" s="36">
        <f>VLOOKUP(AllData[[#This Row],[Order]],MM[],2,FALSE)</f>
        <v>123</v>
      </c>
      <c r="D4020" s="36" t="s">
        <v>114</v>
      </c>
      <c r="E4020" s="36" t="s">
        <v>102</v>
      </c>
      <c r="F4020" s="36" t="s">
        <v>100</v>
      </c>
      <c r="G4020" s="36" t="s">
        <v>106</v>
      </c>
      <c r="H4020" s="36">
        <v>45</v>
      </c>
      <c r="I4020" s="36">
        <v>45</v>
      </c>
    </row>
    <row r="4021" spans="1:9" x14ac:dyDescent="0.35">
      <c r="A4021" s="36">
        <v>1528112</v>
      </c>
      <c r="B4021" s="36" t="str">
        <f>VLOOKUP(AllData[[#This Row],[Order]],MM[],3,FALSE)</f>
        <v>V5757311400800</v>
      </c>
      <c r="C4021" s="36">
        <f>VLOOKUP(AllData[[#This Row],[Order]],MM[],2,FALSE)</f>
        <v>123</v>
      </c>
      <c r="D4021" s="36" t="s">
        <v>60</v>
      </c>
      <c r="E4021" s="36" t="s">
        <v>61</v>
      </c>
      <c r="F4021" s="36" t="s">
        <v>63</v>
      </c>
      <c r="G4021" s="36" t="s">
        <v>108</v>
      </c>
      <c r="H4021" s="36"/>
      <c r="I4021" s="36">
        <v>1</v>
      </c>
    </row>
    <row r="4022" spans="1:9" x14ac:dyDescent="0.35">
      <c r="A4022" s="36">
        <v>1528112</v>
      </c>
      <c r="B4022" s="36" t="str">
        <f>VLOOKUP(AllData[[#This Row],[Order]],MM[],3,FALSE)</f>
        <v>V5757311400800</v>
      </c>
      <c r="C4022" s="36">
        <f>VLOOKUP(AllData[[#This Row],[Order]],MM[],2,FALSE)</f>
        <v>123</v>
      </c>
      <c r="D4022" s="36" t="s">
        <v>95</v>
      </c>
      <c r="E4022" s="36" t="s">
        <v>83</v>
      </c>
      <c r="F4022" s="36" t="s">
        <v>84</v>
      </c>
      <c r="G4022" s="36" t="s">
        <v>110</v>
      </c>
      <c r="H4022" s="36"/>
      <c r="I4022" s="36">
        <v>5</v>
      </c>
    </row>
    <row r="4023" spans="1:9" x14ac:dyDescent="0.35">
      <c r="A4023" s="36">
        <v>1528119</v>
      </c>
      <c r="B4023" s="36" t="str">
        <f>VLOOKUP(AllData[[#This Row],[Order]],MM[],3,FALSE)</f>
        <v>V5757351400800</v>
      </c>
      <c r="C4023" s="36">
        <f>VLOOKUP(AllData[[#This Row],[Order]],MM[],2,FALSE)</f>
        <v>127</v>
      </c>
      <c r="D4023" s="36" t="s">
        <v>60</v>
      </c>
      <c r="E4023" s="36" t="s">
        <v>83</v>
      </c>
      <c r="F4023" s="36" t="s">
        <v>84</v>
      </c>
      <c r="G4023" s="36" t="s">
        <v>111</v>
      </c>
      <c r="H4023" s="36">
        <v>34.183</v>
      </c>
      <c r="I4023" s="36">
        <v>40</v>
      </c>
    </row>
    <row r="4024" spans="1:9" x14ac:dyDescent="0.35">
      <c r="A4024" s="36">
        <v>1528119</v>
      </c>
      <c r="B4024" s="36" t="str">
        <f>VLOOKUP(AllData[[#This Row],[Order]],MM[],3,FALSE)</f>
        <v>V5757351400800</v>
      </c>
      <c r="C4024" s="36">
        <f>VLOOKUP(AllData[[#This Row],[Order]],MM[],2,FALSE)</f>
        <v>127</v>
      </c>
      <c r="D4024" s="36" t="s">
        <v>68</v>
      </c>
      <c r="E4024" s="36" t="s">
        <v>61</v>
      </c>
      <c r="F4024" s="36" t="s">
        <v>63</v>
      </c>
      <c r="G4024" s="36" t="s">
        <v>64</v>
      </c>
      <c r="H4024" s="36">
        <v>0.48333333333333334</v>
      </c>
      <c r="I4024" s="36">
        <v>15</v>
      </c>
    </row>
    <row r="4025" spans="1:9" x14ac:dyDescent="0.35">
      <c r="A4025" s="36">
        <v>1528119</v>
      </c>
      <c r="B4025" s="36" t="str">
        <f>VLOOKUP(AllData[[#This Row],[Order]],MM[],3,FALSE)</f>
        <v>V5757351400800</v>
      </c>
      <c r="C4025" s="36">
        <f>VLOOKUP(AllData[[#This Row],[Order]],MM[],2,FALSE)</f>
        <v>127</v>
      </c>
      <c r="D4025" s="36" t="s">
        <v>73</v>
      </c>
      <c r="E4025" s="36" t="s">
        <v>69</v>
      </c>
      <c r="F4025" s="36" t="s">
        <v>70</v>
      </c>
      <c r="G4025" s="36" t="s">
        <v>71</v>
      </c>
      <c r="H4025" s="36">
        <v>20</v>
      </c>
      <c r="I4025" s="36">
        <v>20</v>
      </c>
    </row>
    <row r="4026" spans="1:9" x14ac:dyDescent="0.35">
      <c r="A4026" s="36">
        <v>1528119</v>
      </c>
      <c r="B4026" s="36" t="str">
        <f>VLOOKUP(AllData[[#This Row],[Order]],MM[],3,FALSE)</f>
        <v>V5757351400800</v>
      </c>
      <c r="C4026" s="36">
        <f>VLOOKUP(AllData[[#This Row],[Order]],MM[],2,FALSE)</f>
        <v>127</v>
      </c>
      <c r="D4026" s="36" t="s">
        <v>75</v>
      </c>
      <c r="E4026" s="36" t="s">
        <v>61</v>
      </c>
      <c r="F4026" s="36" t="s">
        <v>63</v>
      </c>
      <c r="G4026" s="36" t="s">
        <v>74</v>
      </c>
      <c r="H4026" s="36">
        <v>505.2</v>
      </c>
      <c r="I4026" s="36">
        <v>350</v>
      </c>
    </row>
    <row r="4027" spans="1:9" x14ac:dyDescent="0.35">
      <c r="A4027" s="36">
        <v>1528119</v>
      </c>
      <c r="B4027" s="36" t="str">
        <f>VLOOKUP(AllData[[#This Row],[Order]],MM[],3,FALSE)</f>
        <v>V5757351400800</v>
      </c>
      <c r="C4027" s="36">
        <f>VLOOKUP(AllData[[#This Row],[Order]],MM[],2,FALSE)</f>
        <v>127</v>
      </c>
      <c r="D4027" s="36" t="s">
        <v>78</v>
      </c>
      <c r="E4027" s="36" t="s">
        <v>61</v>
      </c>
      <c r="F4027" s="36" t="s">
        <v>63</v>
      </c>
      <c r="G4027" s="36" t="s">
        <v>76</v>
      </c>
      <c r="H4027" s="36">
        <v>1975.8</v>
      </c>
      <c r="I4027" s="36">
        <v>1020</v>
      </c>
    </row>
    <row r="4028" spans="1:9" x14ac:dyDescent="0.35">
      <c r="A4028" s="36">
        <v>1528119</v>
      </c>
      <c r="B4028" s="36" t="str">
        <f>VLOOKUP(AllData[[#This Row],[Order]],MM[],3,FALSE)</f>
        <v>V5757351400800</v>
      </c>
      <c r="C4028" s="36">
        <f>VLOOKUP(AllData[[#This Row],[Order]],MM[],2,FALSE)</f>
        <v>127</v>
      </c>
      <c r="D4028" s="36" t="s">
        <v>80</v>
      </c>
      <c r="E4028" s="36" t="s">
        <v>61</v>
      </c>
      <c r="F4028" s="36" t="s">
        <v>63</v>
      </c>
      <c r="G4028" s="36" t="s">
        <v>112</v>
      </c>
      <c r="H4028" s="36">
        <v>18.966999999999999</v>
      </c>
      <c r="I4028" s="36">
        <v>50</v>
      </c>
    </row>
    <row r="4029" spans="1:9" x14ac:dyDescent="0.35">
      <c r="A4029" s="36">
        <v>1528119</v>
      </c>
      <c r="B4029" s="36" t="str">
        <f>VLOOKUP(AllData[[#This Row],[Order]],MM[],3,FALSE)</f>
        <v>V5757351400800</v>
      </c>
      <c r="C4029" s="36">
        <f>VLOOKUP(AllData[[#This Row],[Order]],MM[],2,FALSE)</f>
        <v>127</v>
      </c>
      <c r="D4029" s="36" t="s">
        <v>82</v>
      </c>
      <c r="E4029" s="36" t="s">
        <v>89</v>
      </c>
      <c r="F4029" s="36" t="s">
        <v>91</v>
      </c>
      <c r="G4029" s="36" t="s">
        <v>92</v>
      </c>
      <c r="H4029" s="36"/>
      <c r="I4029" s="36">
        <v>2150</v>
      </c>
    </row>
    <row r="4030" spans="1:9" x14ac:dyDescent="0.35">
      <c r="A4030" s="36">
        <v>1528119</v>
      </c>
      <c r="B4030" s="36" t="str">
        <f>VLOOKUP(AllData[[#This Row],[Order]],MM[],3,FALSE)</f>
        <v>V5757351400800</v>
      </c>
      <c r="C4030" s="36">
        <f>VLOOKUP(AllData[[#This Row],[Order]],MM[],2,FALSE)</f>
        <v>127</v>
      </c>
      <c r="D4030" s="36" t="s">
        <v>85</v>
      </c>
      <c r="E4030" s="36" t="s">
        <v>69</v>
      </c>
      <c r="F4030" s="36" t="s">
        <v>70</v>
      </c>
      <c r="G4030" s="36" t="s">
        <v>79</v>
      </c>
      <c r="H4030" s="36">
        <v>20</v>
      </c>
      <c r="I4030" s="36">
        <v>20</v>
      </c>
    </row>
    <row r="4031" spans="1:9" x14ac:dyDescent="0.35">
      <c r="A4031" s="36">
        <v>1528119</v>
      </c>
      <c r="B4031" s="36" t="str">
        <f>VLOOKUP(AllData[[#This Row],[Order]],MM[],3,FALSE)</f>
        <v>V5757351400800</v>
      </c>
      <c r="C4031" s="36">
        <f>VLOOKUP(AllData[[#This Row],[Order]],MM[],2,FALSE)</f>
        <v>127</v>
      </c>
      <c r="D4031" s="36" t="s">
        <v>88</v>
      </c>
      <c r="E4031" s="36" t="s">
        <v>69</v>
      </c>
      <c r="F4031" s="36" t="s">
        <v>70</v>
      </c>
      <c r="G4031" s="36" t="s">
        <v>81</v>
      </c>
      <c r="H4031" s="36">
        <v>20</v>
      </c>
      <c r="I4031" s="36">
        <v>20</v>
      </c>
    </row>
    <row r="4032" spans="1:9" x14ac:dyDescent="0.35">
      <c r="A4032" s="36">
        <v>1528119</v>
      </c>
      <c r="B4032" s="36" t="str">
        <f>VLOOKUP(AllData[[#This Row],[Order]],MM[],3,FALSE)</f>
        <v>V5757351400800</v>
      </c>
      <c r="C4032" s="36">
        <f>VLOOKUP(AllData[[#This Row],[Order]],MM[],2,FALSE)</f>
        <v>127</v>
      </c>
      <c r="D4032" s="36" t="s">
        <v>95</v>
      </c>
      <c r="E4032" s="36" t="s">
        <v>83</v>
      </c>
      <c r="F4032" s="36" t="s">
        <v>84</v>
      </c>
      <c r="G4032" s="36" t="s">
        <v>84</v>
      </c>
      <c r="H4032" s="36">
        <v>119.22</v>
      </c>
      <c r="I4032" s="36">
        <v>450</v>
      </c>
    </row>
    <row r="4033" spans="1:9" x14ac:dyDescent="0.35">
      <c r="A4033" s="36">
        <v>1528119</v>
      </c>
      <c r="B4033" s="36" t="str">
        <f>VLOOKUP(AllData[[#This Row],[Order]],MM[],3,FALSE)</f>
        <v>V5757351400800</v>
      </c>
      <c r="C4033" s="36">
        <f>VLOOKUP(AllData[[#This Row],[Order]],MM[],2,FALSE)</f>
        <v>127</v>
      </c>
      <c r="D4033" s="36" t="s">
        <v>97</v>
      </c>
      <c r="E4033" s="36" t="s">
        <v>86</v>
      </c>
      <c r="F4033" s="36" t="s">
        <v>87</v>
      </c>
      <c r="G4033" s="36" t="s">
        <v>87</v>
      </c>
      <c r="H4033" s="36">
        <v>20</v>
      </c>
      <c r="I4033" s="36">
        <v>20</v>
      </c>
    </row>
    <row r="4034" spans="1:9" x14ac:dyDescent="0.35">
      <c r="A4034" s="36">
        <v>1528119</v>
      </c>
      <c r="B4034" s="36" t="str">
        <f>VLOOKUP(AllData[[#This Row],[Order]],MM[],3,FALSE)</f>
        <v>V5757351400800</v>
      </c>
      <c r="C4034" s="36">
        <f>VLOOKUP(AllData[[#This Row],[Order]],MM[],2,FALSE)</f>
        <v>127</v>
      </c>
      <c r="D4034" s="36" t="s">
        <v>99</v>
      </c>
      <c r="E4034" s="36" t="s">
        <v>61</v>
      </c>
      <c r="F4034" s="36" t="s">
        <v>63</v>
      </c>
      <c r="G4034" s="36" t="s">
        <v>96</v>
      </c>
      <c r="H4034" s="36">
        <v>23.167000000000002</v>
      </c>
      <c r="I4034" s="36">
        <v>100</v>
      </c>
    </row>
    <row r="4035" spans="1:9" x14ac:dyDescent="0.35">
      <c r="A4035" s="36">
        <v>1528119</v>
      </c>
      <c r="B4035" s="36" t="str">
        <f>VLOOKUP(AllData[[#This Row],[Order]],MM[],3,FALSE)</f>
        <v>V5757351400800</v>
      </c>
      <c r="C4035" s="36">
        <f>VLOOKUP(AllData[[#This Row],[Order]],MM[],2,FALSE)</f>
        <v>127</v>
      </c>
      <c r="D4035" s="36" t="s">
        <v>101</v>
      </c>
      <c r="E4035" s="36" t="s">
        <v>69</v>
      </c>
      <c r="F4035" s="36" t="s">
        <v>70</v>
      </c>
      <c r="G4035" s="36" t="s">
        <v>98</v>
      </c>
      <c r="H4035" s="36">
        <v>20</v>
      </c>
      <c r="I4035" s="36">
        <v>20</v>
      </c>
    </row>
    <row r="4036" spans="1:9" x14ac:dyDescent="0.35">
      <c r="A4036" s="36">
        <v>1528119</v>
      </c>
      <c r="B4036" s="36" t="str">
        <f>VLOOKUP(AllData[[#This Row],[Order]],MM[],3,FALSE)</f>
        <v>V5757351400800</v>
      </c>
      <c r="C4036" s="36">
        <f>VLOOKUP(AllData[[#This Row],[Order]],MM[],2,FALSE)</f>
        <v>127</v>
      </c>
      <c r="D4036" s="36" t="s">
        <v>104</v>
      </c>
      <c r="E4036" s="36" t="s">
        <v>69</v>
      </c>
      <c r="F4036" s="36" t="s">
        <v>70</v>
      </c>
      <c r="G4036" s="36" t="s">
        <v>100</v>
      </c>
      <c r="H4036" s="36">
        <v>30</v>
      </c>
      <c r="I4036" s="36">
        <v>30</v>
      </c>
    </row>
    <row r="4037" spans="1:9" x14ac:dyDescent="0.35">
      <c r="A4037" s="36">
        <v>1528119</v>
      </c>
      <c r="B4037" s="36" t="str">
        <f>VLOOKUP(AllData[[#This Row],[Order]],MM[],3,FALSE)</f>
        <v>V5757351400800</v>
      </c>
      <c r="C4037" s="36">
        <f>VLOOKUP(AllData[[#This Row],[Order]],MM[],2,FALSE)</f>
        <v>127</v>
      </c>
      <c r="D4037" s="36" t="s">
        <v>113</v>
      </c>
      <c r="E4037" s="36" t="s">
        <v>102</v>
      </c>
      <c r="F4037" s="36" t="s">
        <v>100</v>
      </c>
      <c r="G4037" s="36" t="s">
        <v>103</v>
      </c>
      <c r="H4037" s="36">
        <v>30</v>
      </c>
      <c r="I4037" s="36">
        <v>30</v>
      </c>
    </row>
    <row r="4038" spans="1:9" x14ac:dyDescent="0.35">
      <c r="A4038" s="36">
        <v>1528119</v>
      </c>
      <c r="B4038" s="36" t="str">
        <f>VLOOKUP(AllData[[#This Row],[Order]],MM[],3,FALSE)</f>
        <v>V5757351400800</v>
      </c>
      <c r="C4038" s="36">
        <f>VLOOKUP(AllData[[#This Row],[Order]],MM[],2,FALSE)</f>
        <v>127</v>
      </c>
      <c r="D4038" s="36" t="s">
        <v>114</v>
      </c>
      <c r="E4038" s="36" t="s">
        <v>102</v>
      </c>
      <c r="F4038" s="36" t="s">
        <v>100</v>
      </c>
      <c r="G4038" s="36" t="s">
        <v>106</v>
      </c>
      <c r="H4038" s="36">
        <v>45</v>
      </c>
      <c r="I4038" s="36">
        <v>45</v>
      </c>
    </row>
    <row r="4039" spans="1:9" x14ac:dyDescent="0.35">
      <c r="A4039" s="36">
        <v>1528119</v>
      </c>
      <c r="B4039" s="36" t="str">
        <f>VLOOKUP(AllData[[#This Row],[Order]],MM[],3,FALSE)</f>
        <v>V5757351400800</v>
      </c>
      <c r="C4039" s="36">
        <f>VLOOKUP(AllData[[#This Row],[Order]],MM[],2,FALSE)</f>
        <v>127</v>
      </c>
      <c r="D4039" s="36" t="s">
        <v>60</v>
      </c>
      <c r="E4039" s="36" t="s">
        <v>61</v>
      </c>
      <c r="F4039" s="36" t="s">
        <v>63</v>
      </c>
      <c r="G4039" s="36" t="s">
        <v>108</v>
      </c>
      <c r="H4039" s="36">
        <v>305.88</v>
      </c>
      <c r="I4039" s="36">
        <v>1</v>
      </c>
    </row>
    <row r="4040" spans="1:9" x14ac:dyDescent="0.35">
      <c r="A4040" s="36">
        <v>1528119</v>
      </c>
      <c r="B4040" s="36" t="str">
        <f>VLOOKUP(AllData[[#This Row],[Order]],MM[],3,FALSE)</f>
        <v>V5757351400800</v>
      </c>
      <c r="C4040" s="36">
        <f>VLOOKUP(AllData[[#This Row],[Order]],MM[],2,FALSE)</f>
        <v>127</v>
      </c>
      <c r="D4040" s="36" t="s">
        <v>95</v>
      </c>
      <c r="E4040" s="36" t="s">
        <v>83</v>
      </c>
      <c r="F4040" s="36" t="s">
        <v>84</v>
      </c>
      <c r="G4040" s="36" t="s">
        <v>110</v>
      </c>
      <c r="H4040" s="36"/>
      <c r="I4040" s="36">
        <v>5</v>
      </c>
    </row>
    <row r="4041" spans="1:9" x14ac:dyDescent="0.35">
      <c r="A4041" s="36">
        <v>1528360</v>
      </c>
      <c r="B4041" s="36" t="str">
        <f>VLOOKUP(AllData[[#This Row],[Order]],MM[],3,FALSE)</f>
        <v>V5757351401000</v>
      </c>
      <c r="C4041" s="36">
        <f>VLOOKUP(AllData[[#This Row],[Order]],MM[],2,FALSE)</f>
        <v>127</v>
      </c>
      <c r="D4041" s="36" t="s">
        <v>60</v>
      </c>
      <c r="E4041" s="36" t="s">
        <v>83</v>
      </c>
      <c r="F4041" s="36" t="s">
        <v>84</v>
      </c>
      <c r="G4041" s="36" t="s">
        <v>111</v>
      </c>
      <c r="H4041" s="36">
        <v>34.183</v>
      </c>
      <c r="I4041" s="36">
        <v>40</v>
      </c>
    </row>
    <row r="4042" spans="1:9" x14ac:dyDescent="0.35">
      <c r="A4042" s="36">
        <v>1528360</v>
      </c>
      <c r="B4042" s="36" t="str">
        <f>VLOOKUP(AllData[[#This Row],[Order]],MM[],3,FALSE)</f>
        <v>V5757351401000</v>
      </c>
      <c r="C4042" s="36">
        <f>VLOOKUP(AllData[[#This Row],[Order]],MM[],2,FALSE)</f>
        <v>127</v>
      </c>
      <c r="D4042" s="36" t="s">
        <v>68</v>
      </c>
      <c r="E4042" s="36" t="s">
        <v>61</v>
      </c>
      <c r="F4042" s="36" t="s">
        <v>63</v>
      </c>
      <c r="G4042" s="36" t="s">
        <v>64</v>
      </c>
      <c r="H4042" s="36">
        <v>0.48333333333333334</v>
      </c>
      <c r="I4042" s="36">
        <v>15</v>
      </c>
    </row>
    <row r="4043" spans="1:9" x14ac:dyDescent="0.35">
      <c r="A4043" s="36">
        <v>1528360</v>
      </c>
      <c r="B4043" s="36" t="str">
        <f>VLOOKUP(AllData[[#This Row],[Order]],MM[],3,FALSE)</f>
        <v>V5757351401000</v>
      </c>
      <c r="C4043" s="36">
        <f>VLOOKUP(AllData[[#This Row],[Order]],MM[],2,FALSE)</f>
        <v>127</v>
      </c>
      <c r="D4043" s="36" t="s">
        <v>73</v>
      </c>
      <c r="E4043" s="36" t="s">
        <v>69</v>
      </c>
      <c r="F4043" s="36" t="s">
        <v>70</v>
      </c>
      <c r="G4043" s="36" t="s">
        <v>71</v>
      </c>
      <c r="H4043" s="36">
        <v>20</v>
      </c>
      <c r="I4043" s="36">
        <v>20</v>
      </c>
    </row>
    <row r="4044" spans="1:9" x14ac:dyDescent="0.35">
      <c r="A4044" s="36">
        <v>1528360</v>
      </c>
      <c r="B4044" s="36" t="str">
        <f>VLOOKUP(AllData[[#This Row],[Order]],MM[],3,FALSE)</f>
        <v>V5757351401000</v>
      </c>
      <c r="C4044" s="36">
        <f>VLOOKUP(AllData[[#This Row],[Order]],MM[],2,FALSE)</f>
        <v>127</v>
      </c>
      <c r="D4044" s="36" t="s">
        <v>75</v>
      </c>
      <c r="E4044" s="36" t="s">
        <v>61</v>
      </c>
      <c r="F4044" s="36" t="s">
        <v>63</v>
      </c>
      <c r="G4044" s="36" t="s">
        <v>74</v>
      </c>
      <c r="H4044" s="36">
        <v>279.65999999999997</v>
      </c>
      <c r="I4044" s="36">
        <v>350</v>
      </c>
    </row>
    <row r="4045" spans="1:9" x14ac:dyDescent="0.35">
      <c r="A4045" s="36">
        <v>1528360</v>
      </c>
      <c r="B4045" s="36" t="str">
        <f>VLOOKUP(AllData[[#This Row],[Order]],MM[],3,FALSE)</f>
        <v>V5757351401000</v>
      </c>
      <c r="C4045" s="36">
        <f>VLOOKUP(AllData[[#This Row],[Order]],MM[],2,FALSE)</f>
        <v>127</v>
      </c>
      <c r="D4045" s="36" t="s">
        <v>78</v>
      </c>
      <c r="E4045" s="36" t="s">
        <v>61</v>
      </c>
      <c r="F4045" s="36" t="s">
        <v>63</v>
      </c>
      <c r="G4045" s="36" t="s">
        <v>76</v>
      </c>
      <c r="H4045" s="36">
        <v>2007.6000000000001</v>
      </c>
      <c r="I4045" s="36">
        <v>1020</v>
      </c>
    </row>
    <row r="4046" spans="1:9" x14ac:dyDescent="0.35">
      <c r="A4046" s="36">
        <v>1528360</v>
      </c>
      <c r="B4046" s="36" t="str">
        <f>VLOOKUP(AllData[[#This Row],[Order]],MM[],3,FALSE)</f>
        <v>V5757351401000</v>
      </c>
      <c r="C4046" s="36">
        <f>VLOOKUP(AllData[[#This Row],[Order]],MM[],2,FALSE)</f>
        <v>127</v>
      </c>
      <c r="D4046" s="36" t="s">
        <v>80</v>
      </c>
      <c r="E4046" s="36" t="s">
        <v>61</v>
      </c>
      <c r="F4046" s="36" t="s">
        <v>63</v>
      </c>
      <c r="G4046" s="36" t="s">
        <v>112</v>
      </c>
      <c r="H4046" s="36">
        <v>21.683</v>
      </c>
      <c r="I4046" s="36">
        <v>50</v>
      </c>
    </row>
    <row r="4047" spans="1:9" x14ac:dyDescent="0.35">
      <c r="A4047" s="36">
        <v>1528360</v>
      </c>
      <c r="B4047" s="36" t="str">
        <f>VLOOKUP(AllData[[#This Row],[Order]],MM[],3,FALSE)</f>
        <v>V5757351401000</v>
      </c>
      <c r="C4047" s="36">
        <f>VLOOKUP(AllData[[#This Row],[Order]],MM[],2,FALSE)</f>
        <v>127</v>
      </c>
      <c r="D4047" s="36" t="s">
        <v>82</v>
      </c>
      <c r="E4047" s="36" t="s">
        <v>89</v>
      </c>
      <c r="F4047" s="36" t="s">
        <v>91</v>
      </c>
      <c r="G4047" s="36" t="s">
        <v>92</v>
      </c>
      <c r="H4047" s="36">
        <v>15.782999999999999</v>
      </c>
      <c r="I4047" s="36">
        <v>2150</v>
      </c>
    </row>
    <row r="4048" spans="1:9" x14ac:dyDescent="0.35">
      <c r="A4048" s="36">
        <v>1528360</v>
      </c>
      <c r="B4048" s="36" t="str">
        <f>VLOOKUP(AllData[[#This Row],[Order]],MM[],3,FALSE)</f>
        <v>V5757351401000</v>
      </c>
      <c r="C4048" s="36">
        <f>VLOOKUP(AllData[[#This Row],[Order]],MM[],2,FALSE)</f>
        <v>127</v>
      </c>
      <c r="D4048" s="36" t="s">
        <v>85</v>
      </c>
      <c r="E4048" s="36" t="s">
        <v>69</v>
      </c>
      <c r="F4048" s="36" t="s">
        <v>70</v>
      </c>
      <c r="G4048" s="36" t="s">
        <v>79</v>
      </c>
      <c r="H4048" s="36">
        <v>20</v>
      </c>
      <c r="I4048" s="36">
        <v>20</v>
      </c>
    </row>
    <row r="4049" spans="1:9" x14ac:dyDescent="0.35">
      <c r="A4049" s="36">
        <v>1528360</v>
      </c>
      <c r="B4049" s="36" t="str">
        <f>VLOOKUP(AllData[[#This Row],[Order]],MM[],3,FALSE)</f>
        <v>V5757351401000</v>
      </c>
      <c r="C4049" s="36">
        <f>VLOOKUP(AllData[[#This Row],[Order]],MM[],2,FALSE)</f>
        <v>127</v>
      </c>
      <c r="D4049" s="36" t="s">
        <v>88</v>
      </c>
      <c r="E4049" s="36" t="s">
        <v>69</v>
      </c>
      <c r="F4049" s="36" t="s">
        <v>70</v>
      </c>
      <c r="G4049" s="36" t="s">
        <v>81</v>
      </c>
      <c r="H4049" s="36">
        <v>20</v>
      </c>
      <c r="I4049" s="36">
        <v>20</v>
      </c>
    </row>
    <row r="4050" spans="1:9" x14ac:dyDescent="0.35">
      <c r="A4050" s="36">
        <v>1528360</v>
      </c>
      <c r="B4050" s="36" t="str">
        <f>VLOOKUP(AllData[[#This Row],[Order]],MM[],3,FALSE)</f>
        <v>V5757351401000</v>
      </c>
      <c r="C4050" s="36">
        <f>VLOOKUP(AllData[[#This Row],[Order]],MM[],2,FALSE)</f>
        <v>127</v>
      </c>
      <c r="D4050" s="36" t="s">
        <v>95</v>
      </c>
      <c r="E4050" s="36" t="s">
        <v>83</v>
      </c>
      <c r="F4050" s="36" t="s">
        <v>84</v>
      </c>
      <c r="G4050" s="36" t="s">
        <v>84</v>
      </c>
      <c r="H4050" s="36">
        <v>405.54</v>
      </c>
      <c r="I4050" s="36">
        <v>450</v>
      </c>
    </row>
    <row r="4051" spans="1:9" x14ac:dyDescent="0.35">
      <c r="A4051" s="36">
        <v>1528360</v>
      </c>
      <c r="B4051" s="36" t="str">
        <f>VLOOKUP(AllData[[#This Row],[Order]],MM[],3,FALSE)</f>
        <v>V5757351401000</v>
      </c>
      <c r="C4051" s="36">
        <f>VLOOKUP(AllData[[#This Row],[Order]],MM[],2,FALSE)</f>
        <v>127</v>
      </c>
      <c r="D4051" s="36" t="s">
        <v>97</v>
      </c>
      <c r="E4051" s="36" t="s">
        <v>86</v>
      </c>
      <c r="F4051" s="36" t="s">
        <v>87</v>
      </c>
      <c r="G4051" s="36" t="s">
        <v>87</v>
      </c>
      <c r="H4051" s="36">
        <v>20</v>
      </c>
      <c r="I4051" s="36">
        <v>20</v>
      </c>
    </row>
    <row r="4052" spans="1:9" x14ac:dyDescent="0.35">
      <c r="A4052" s="36">
        <v>1528360</v>
      </c>
      <c r="B4052" s="36" t="str">
        <f>VLOOKUP(AllData[[#This Row],[Order]],MM[],3,FALSE)</f>
        <v>V5757351401000</v>
      </c>
      <c r="C4052" s="36">
        <f>VLOOKUP(AllData[[#This Row],[Order]],MM[],2,FALSE)</f>
        <v>127</v>
      </c>
      <c r="D4052" s="36" t="s">
        <v>99</v>
      </c>
      <c r="E4052" s="36" t="s">
        <v>61</v>
      </c>
      <c r="F4052" s="36" t="s">
        <v>63</v>
      </c>
      <c r="G4052" s="36" t="s">
        <v>96</v>
      </c>
      <c r="H4052" s="36">
        <v>14.85</v>
      </c>
      <c r="I4052" s="36">
        <v>100</v>
      </c>
    </row>
    <row r="4053" spans="1:9" x14ac:dyDescent="0.35">
      <c r="A4053" s="36">
        <v>1528360</v>
      </c>
      <c r="B4053" s="36" t="str">
        <f>VLOOKUP(AllData[[#This Row],[Order]],MM[],3,FALSE)</f>
        <v>V5757351401000</v>
      </c>
      <c r="C4053" s="36">
        <f>VLOOKUP(AllData[[#This Row],[Order]],MM[],2,FALSE)</f>
        <v>127</v>
      </c>
      <c r="D4053" s="36" t="s">
        <v>101</v>
      </c>
      <c r="E4053" s="36" t="s">
        <v>69</v>
      </c>
      <c r="F4053" s="36" t="s">
        <v>70</v>
      </c>
      <c r="G4053" s="36" t="s">
        <v>98</v>
      </c>
      <c r="H4053" s="36">
        <v>20</v>
      </c>
      <c r="I4053" s="36">
        <v>20</v>
      </c>
    </row>
    <row r="4054" spans="1:9" x14ac:dyDescent="0.35">
      <c r="A4054" s="36">
        <v>1528360</v>
      </c>
      <c r="B4054" s="36" t="str">
        <f>VLOOKUP(AllData[[#This Row],[Order]],MM[],3,FALSE)</f>
        <v>V5757351401000</v>
      </c>
      <c r="C4054" s="36">
        <f>VLOOKUP(AllData[[#This Row],[Order]],MM[],2,FALSE)</f>
        <v>127</v>
      </c>
      <c r="D4054" s="36" t="s">
        <v>104</v>
      </c>
      <c r="E4054" s="36" t="s">
        <v>69</v>
      </c>
      <c r="F4054" s="36" t="s">
        <v>70</v>
      </c>
      <c r="G4054" s="36" t="s">
        <v>100</v>
      </c>
      <c r="H4054" s="36">
        <v>30</v>
      </c>
      <c r="I4054" s="36">
        <v>30</v>
      </c>
    </row>
    <row r="4055" spans="1:9" x14ac:dyDescent="0.35">
      <c r="A4055" s="36">
        <v>1528360</v>
      </c>
      <c r="B4055" s="36" t="str">
        <f>VLOOKUP(AllData[[#This Row],[Order]],MM[],3,FALSE)</f>
        <v>V5757351401000</v>
      </c>
      <c r="C4055" s="36">
        <f>VLOOKUP(AllData[[#This Row],[Order]],MM[],2,FALSE)</f>
        <v>127</v>
      </c>
      <c r="D4055" s="36" t="s">
        <v>113</v>
      </c>
      <c r="E4055" s="36" t="s">
        <v>102</v>
      </c>
      <c r="F4055" s="36" t="s">
        <v>100</v>
      </c>
      <c r="G4055" s="36" t="s">
        <v>103</v>
      </c>
      <c r="H4055" s="36">
        <v>30</v>
      </c>
      <c r="I4055" s="36">
        <v>30</v>
      </c>
    </row>
    <row r="4056" spans="1:9" x14ac:dyDescent="0.35">
      <c r="A4056" s="36">
        <v>1528360</v>
      </c>
      <c r="B4056" s="36" t="str">
        <f>VLOOKUP(AllData[[#This Row],[Order]],MM[],3,FALSE)</f>
        <v>V5757351401000</v>
      </c>
      <c r="C4056" s="36">
        <f>VLOOKUP(AllData[[#This Row],[Order]],MM[],2,FALSE)</f>
        <v>127</v>
      </c>
      <c r="D4056" s="36" t="s">
        <v>114</v>
      </c>
      <c r="E4056" s="36" t="s">
        <v>102</v>
      </c>
      <c r="F4056" s="36" t="s">
        <v>100</v>
      </c>
      <c r="G4056" s="36" t="s">
        <v>106</v>
      </c>
      <c r="H4056" s="36">
        <v>45</v>
      </c>
      <c r="I4056" s="36">
        <v>45</v>
      </c>
    </row>
    <row r="4057" spans="1:9" x14ac:dyDescent="0.35">
      <c r="A4057" s="36">
        <v>1528360</v>
      </c>
      <c r="B4057" s="36" t="str">
        <f>VLOOKUP(AllData[[#This Row],[Order]],MM[],3,FALSE)</f>
        <v>V5757351401000</v>
      </c>
      <c r="C4057" s="36">
        <f>VLOOKUP(AllData[[#This Row],[Order]],MM[],2,FALSE)</f>
        <v>127</v>
      </c>
      <c r="D4057" s="36" t="s">
        <v>60</v>
      </c>
      <c r="E4057" s="36" t="s">
        <v>61</v>
      </c>
      <c r="F4057" s="36" t="s">
        <v>63</v>
      </c>
      <c r="G4057" s="36" t="s">
        <v>108</v>
      </c>
      <c r="H4057" s="36">
        <v>467.64</v>
      </c>
      <c r="I4057" s="36">
        <v>1</v>
      </c>
    </row>
    <row r="4058" spans="1:9" x14ac:dyDescent="0.35">
      <c r="A4058" s="36">
        <v>1528360</v>
      </c>
      <c r="B4058" s="36" t="str">
        <f>VLOOKUP(AllData[[#This Row],[Order]],MM[],3,FALSE)</f>
        <v>V5757351401000</v>
      </c>
      <c r="C4058" s="36">
        <f>VLOOKUP(AllData[[#This Row],[Order]],MM[],2,FALSE)</f>
        <v>127</v>
      </c>
      <c r="D4058" s="36" t="s">
        <v>95</v>
      </c>
      <c r="E4058" s="36" t="s">
        <v>83</v>
      </c>
      <c r="F4058" s="36" t="s">
        <v>84</v>
      </c>
      <c r="G4058" s="36" t="s">
        <v>110</v>
      </c>
      <c r="H4058" s="36"/>
      <c r="I4058" s="36">
        <v>5</v>
      </c>
    </row>
    <row r="4059" spans="1:9" x14ac:dyDescent="0.35">
      <c r="A4059" s="36">
        <v>1528702</v>
      </c>
      <c r="B4059" s="36" t="str">
        <f>VLOOKUP(AllData[[#This Row],[Order]],MM[],3,FALSE)</f>
        <v>V5757311401000</v>
      </c>
      <c r="C4059" s="36">
        <f>VLOOKUP(AllData[[#This Row],[Order]],MM[],2,FALSE)</f>
        <v>123</v>
      </c>
      <c r="D4059" s="36" t="s">
        <v>60</v>
      </c>
      <c r="E4059" s="36" t="s">
        <v>83</v>
      </c>
      <c r="F4059" s="36" t="s">
        <v>84</v>
      </c>
      <c r="G4059" s="36" t="s">
        <v>111</v>
      </c>
      <c r="H4059" s="36">
        <v>43.982999999999997</v>
      </c>
      <c r="I4059" s="36">
        <v>40</v>
      </c>
    </row>
    <row r="4060" spans="1:9" x14ac:dyDescent="0.35">
      <c r="A4060" s="36">
        <v>1528702</v>
      </c>
      <c r="B4060" s="36" t="str">
        <f>VLOOKUP(AllData[[#This Row],[Order]],MM[],3,FALSE)</f>
        <v>V5757311401000</v>
      </c>
      <c r="C4060" s="36">
        <f>VLOOKUP(AllData[[#This Row],[Order]],MM[],2,FALSE)</f>
        <v>123</v>
      </c>
      <c r="D4060" s="36" t="s">
        <v>68</v>
      </c>
      <c r="E4060" s="36" t="s">
        <v>61</v>
      </c>
      <c r="F4060" s="36" t="s">
        <v>63</v>
      </c>
      <c r="G4060" s="36" t="s">
        <v>64</v>
      </c>
      <c r="H4060" s="36">
        <v>4.117</v>
      </c>
      <c r="I4060" s="36">
        <v>15</v>
      </c>
    </row>
    <row r="4061" spans="1:9" x14ac:dyDescent="0.35">
      <c r="A4061" s="36">
        <v>1528702</v>
      </c>
      <c r="B4061" s="36" t="str">
        <f>VLOOKUP(AllData[[#This Row],[Order]],MM[],3,FALSE)</f>
        <v>V5757311401000</v>
      </c>
      <c r="C4061" s="36">
        <f>VLOOKUP(AllData[[#This Row],[Order]],MM[],2,FALSE)</f>
        <v>123</v>
      </c>
      <c r="D4061" s="36" t="s">
        <v>73</v>
      </c>
      <c r="E4061" s="36" t="s">
        <v>69</v>
      </c>
      <c r="F4061" s="36" t="s">
        <v>70</v>
      </c>
      <c r="G4061" s="36" t="s">
        <v>71</v>
      </c>
      <c r="H4061" s="36">
        <v>20</v>
      </c>
      <c r="I4061" s="36">
        <v>20</v>
      </c>
    </row>
    <row r="4062" spans="1:9" x14ac:dyDescent="0.35">
      <c r="A4062" s="36">
        <v>1528702</v>
      </c>
      <c r="B4062" s="36" t="str">
        <f>VLOOKUP(AllData[[#This Row],[Order]],MM[],3,FALSE)</f>
        <v>V5757311401000</v>
      </c>
      <c r="C4062" s="36">
        <f>VLOOKUP(AllData[[#This Row],[Order]],MM[],2,FALSE)</f>
        <v>123</v>
      </c>
      <c r="D4062" s="36" t="s">
        <v>75</v>
      </c>
      <c r="E4062" s="36" t="s">
        <v>61</v>
      </c>
      <c r="F4062" s="36" t="s">
        <v>63</v>
      </c>
      <c r="G4062" s="36" t="s">
        <v>74</v>
      </c>
      <c r="H4062" s="36">
        <v>198.72</v>
      </c>
      <c r="I4062" s="36">
        <v>350</v>
      </c>
    </row>
    <row r="4063" spans="1:9" x14ac:dyDescent="0.35">
      <c r="A4063" s="36">
        <v>1528702</v>
      </c>
      <c r="B4063" s="36" t="str">
        <f>VLOOKUP(AllData[[#This Row],[Order]],MM[],3,FALSE)</f>
        <v>V5757311401000</v>
      </c>
      <c r="C4063" s="36">
        <f>VLOOKUP(AllData[[#This Row],[Order]],MM[],2,FALSE)</f>
        <v>123</v>
      </c>
      <c r="D4063" s="36" t="s">
        <v>78</v>
      </c>
      <c r="E4063" s="36" t="s">
        <v>61</v>
      </c>
      <c r="F4063" s="36" t="s">
        <v>63</v>
      </c>
      <c r="G4063" s="36" t="s">
        <v>76</v>
      </c>
      <c r="H4063" s="36">
        <v>2106.6</v>
      </c>
      <c r="I4063" s="36">
        <v>1020</v>
      </c>
    </row>
    <row r="4064" spans="1:9" x14ac:dyDescent="0.35">
      <c r="A4064" s="36">
        <v>1528702</v>
      </c>
      <c r="B4064" s="36" t="str">
        <f>VLOOKUP(AllData[[#This Row],[Order]],MM[],3,FALSE)</f>
        <v>V5757311401000</v>
      </c>
      <c r="C4064" s="36">
        <f>VLOOKUP(AllData[[#This Row],[Order]],MM[],2,FALSE)</f>
        <v>123</v>
      </c>
      <c r="D4064" s="36" t="s">
        <v>80</v>
      </c>
      <c r="E4064" s="36" t="s">
        <v>61</v>
      </c>
      <c r="F4064" s="36" t="s">
        <v>63</v>
      </c>
      <c r="G4064" s="36" t="s">
        <v>112</v>
      </c>
      <c r="H4064" s="36">
        <v>142.14000000000001</v>
      </c>
      <c r="I4064" s="36">
        <v>50</v>
      </c>
    </row>
    <row r="4065" spans="1:9" x14ac:dyDescent="0.35">
      <c r="A4065" s="36">
        <v>1528702</v>
      </c>
      <c r="B4065" s="36" t="str">
        <f>VLOOKUP(AllData[[#This Row],[Order]],MM[],3,FALSE)</f>
        <v>V5757311401000</v>
      </c>
      <c r="C4065" s="36">
        <f>VLOOKUP(AllData[[#This Row],[Order]],MM[],2,FALSE)</f>
        <v>123</v>
      </c>
      <c r="D4065" s="36" t="s">
        <v>82</v>
      </c>
      <c r="E4065" s="36" t="s">
        <v>89</v>
      </c>
      <c r="F4065" s="36" t="s">
        <v>91</v>
      </c>
      <c r="G4065" s="36" t="s">
        <v>92</v>
      </c>
      <c r="H4065" s="36"/>
      <c r="I4065" s="36">
        <v>2150</v>
      </c>
    </row>
    <row r="4066" spans="1:9" x14ac:dyDescent="0.35">
      <c r="A4066" s="36">
        <v>1528702</v>
      </c>
      <c r="B4066" s="36" t="str">
        <f>VLOOKUP(AllData[[#This Row],[Order]],MM[],3,FALSE)</f>
        <v>V5757311401000</v>
      </c>
      <c r="C4066" s="36">
        <f>VLOOKUP(AllData[[#This Row],[Order]],MM[],2,FALSE)</f>
        <v>123</v>
      </c>
      <c r="D4066" s="36" t="s">
        <v>85</v>
      </c>
      <c r="E4066" s="36" t="s">
        <v>69</v>
      </c>
      <c r="F4066" s="36" t="s">
        <v>70</v>
      </c>
      <c r="G4066" s="36" t="s">
        <v>79</v>
      </c>
      <c r="H4066" s="36">
        <v>20</v>
      </c>
      <c r="I4066" s="36">
        <v>20</v>
      </c>
    </row>
    <row r="4067" spans="1:9" x14ac:dyDescent="0.35">
      <c r="A4067" s="36">
        <v>1528702</v>
      </c>
      <c r="B4067" s="36" t="str">
        <f>VLOOKUP(AllData[[#This Row],[Order]],MM[],3,FALSE)</f>
        <v>V5757311401000</v>
      </c>
      <c r="C4067" s="36">
        <f>VLOOKUP(AllData[[#This Row],[Order]],MM[],2,FALSE)</f>
        <v>123</v>
      </c>
      <c r="D4067" s="36" t="s">
        <v>88</v>
      </c>
      <c r="E4067" s="36" t="s">
        <v>69</v>
      </c>
      <c r="F4067" s="36" t="s">
        <v>70</v>
      </c>
      <c r="G4067" s="36" t="s">
        <v>81</v>
      </c>
      <c r="H4067" s="36">
        <v>20</v>
      </c>
      <c r="I4067" s="36">
        <v>20</v>
      </c>
    </row>
    <row r="4068" spans="1:9" x14ac:dyDescent="0.35">
      <c r="A4068" s="36">
        <v>1528702</v>
      </c>
      <c r="B4068" s="36" t="str">
        <f>VLOOKUP(AllData[[#This Row],[Order]],MM[],3,FALSE)</f>
        <v>V5757311401000</v>
      </c>
      <c r="C4068" s="36">
        <f>VLOOKUP(AllData[[#This Row],[Order]],MM[],2,FALSE)</f>
        <v>123</v>
      </c>
      <c r="D4068" s="36" t="s">
        <v>95</v>
      </c>
      <c r="E4068" s="36" t="s">
        <v>83</v>
      </c>
      <c r="F4068" s="36" t="s">
        <v>84</v>
      </c>
      <c r="G4068" s="36" t="s">
        <v>84</v>
      </c>
      <c r="H4068" s="36">
        <v>1061.7</v>
      </c>
      <c r="I4068" s="36">
        <v>450</v>
      </c>
    </row>
    <row r="4069" spans="1:9" x14ac:dyDescent="0.35">
      <c r="A4069" s="36">
        <v>1528702</v>
      </c>
      <c r="B4069" s="36" t="str">
        <f>VLOOKUP(AllData[[#This Row],[Order]],MM[],3,FALSE)</f>
        <v>V5757311401000</v>
      </c>
      <c r="C4069" s="36">
        <f>VLOOKUP(AllData[[#This Row],[Order]],MM[],2,FALSE)</f>
        <v>123</v>
      </c>
      <c r="D4069" s="36" t="s">
        <v>97</v>
      </c>
      <c r="E4069" s="36" t="s">
        <v>86</v>
      </c>
      <c r="F4069" s="36" t="s">
        <v>87</v>
      </c>
      <c r="G4069" s="36" t="s">
        <v>87</v>
      </c>
      <c r="H4069" s="36">
        <v>20</v>
      </c>
      <c r="I4069" s="36">
        <v>20</v>
      </c>
    </row>
    <row r="4070" spans="1:9" x14ac:dyDescent="0.35">
      <c r="A4070" s="36">
        <v>1528702</v>
      </c>
      <c r="B4070" s="36" t="str">
        <f>VLOOKUP(AllData[[#This Row],[Order]],MM[],3,FALSE)</f>
        <v>V5757311401000</v>
      </c>
      <c r="C4070" s="36">
        <f>VLOOKUP(AllData[[#This Row],[Order]],MM[],2,FALSE)</f>
        <v>123</v>
      </c>
      <c r="D4070" s="36" t="s">
        <v>99</v>
      </c>
      <c r="E4070" s="36" t="s">
        <v>61</v>
      </c>
      <c r="F4070" s="36" t="s">
        <v>63</v>
      </c>
      <c r="G4070" s="36" t="s">
        <v>96</v>
      </c>
      <c r="H4070" s="36">
        <v>14.65</v>
      </c>
      <c r="I4070" s="36">
        <v>100</v>
      </c>
    </row>
    <row r="4071" spans="1:9" x14ac:dyDescent="0.35">
      <c r="A4071" s="36">
        <v>1528702</v>
      </c>
      <c r="B4071" s="36" t="str">
        <f>VLOOKUP(AllData[[#This Row],[Order]],MM[],3,FALSE)</f>
        <v>V5757311401000</v>
      </c>
      <c r="C4071" s="36">
        <f>VLOOKUP(AllData[[#This Row],[Order]],MM[],2,FALSE)</f>
        <v>123</v>
      </c>
      <c r="D4071" s="36" t="s">
        <v>101</v>
      </c>
      <c r="E4071" s="36" t="s">
        <v>69</v>
      </c>
      <c r="F4071" s="36" t="s">
        <v>70</v>
      </c>
      <c r="G4071" s="36" t="s">
        <v>98</v>
      </c>
      <c r="H4071" s="36">
        <v>20</v>
      </c>
      <c r="I4071" s="36">
        <v>20</v>
      </c>
    </row>
    <row r="4072" spans="1:9" x14ac:dyDescent="0.35">
      <c r="A4072" s="36">
        <v>1528702</v>
      </c>
      <c r="B4072" s="36" t="str">
        <f>VLOOKUP(AllData[[#This Row],[Order]],MM[],3,FALSE)</f>
        <v>V5757311401000</v>
      </c>
      <c r="C4072" s="36">
        <f>VLOOKUP(AllData[[#This Row],[Order]],MM[],2,FALSE)</f>
        <v>123</v>
      </c>
      <c r="D4072" s="36" t="s">
        <v>104</v>
      </c>
      <c r="E4072" s="36" t="s">
        <v>69</v>
      </c>
      <c r="F4072" s="36" t="s">
        <v>70</v>
      </c>
      <c r="G4072" s="36" t="s">
        <v>100</v>
      </c>
      <c r="H4072" s="36">
        <v>30</v>
      </c>
      <c r="I4072" s="36">
        <v>30</v>
      </c>
    </row>
    <row r="4073" spans="1:9" x14ac:dyDescent="0.35">
      <c r="A4073" s="36">
        <v>1528702</v>
      </c>
      <c r="B4073" s="36" t="str">
        <f>VLOOKUP(AllData[[#This Row],[Order]],MM[],3,FALSE)</f>
        <v>V5757311401000</v>
      </c>
      <c r="C4073" s="36">
        <f>VLOOKUP(AllData[[#This Row],[Order]],MM[],2,FALSE)</f>
        <v>123</v>
      </c>
      <c r="D4073" s="36" t="s">
        <v>113</v>
      </c>
      <c r="E4073" s="36" t="s">
        <v>102</v>
      </c>
      <c r="F4073" s="36" t="s">
        <v>100</v>
      </c>
      <c r="G4073" s="36" t="s">
        <v>103</v>
      </c>
      <c r="H4073" s="36">
        <v>30</v>
      </c>
      <c r="I4073" s="36">
        <v>30</v>
      </c>
    </row>
    <row r="4074" spans="1:9" x14ac:dyDescent="0.35">
      <c r="A4074" s="36">
        <v>1528702</v>
      </c>
      <c r="B4074" s="36" t="str">
        <f>VLOOKUP(AllData[[#This Row],[Order]],MM[],3,FALSE)</f>
        <v>V5757311401000</v>
      </c>
      <c r="C4074" s="36">
        <f>VLOOKUP(AllData[[#This Row],[Order]],MM[],2,FALSE)</f>
        <v>123</v>
      </c>
      <c r="D4074" s="36" t="s">
        <v>114</v>
      </c>
      <c r="E4074" s="36" t="s">
        <v>102</v>
      </c>
      <c r="F4074" s="36" t="s">
        <v>100</v>
      </c>
      <c r="G4074" s="36" t="s">
        <v>106</v>
      </c>
      <c r="H4074" s="36">
        <v>45</v>
      </c>
      <c r="I4074" s="36">
        <v>45</v>
      </c>
    </row>
    <row r="4075" spans="1:9" x14ac:dyDescent="0.35">
      <c r="A4075" s="36">
        <v>1528702</v>
      </c>
      <c r="B4075" s="36" t="str">
        <f>VLOOKUP(AllData[[#This Row],[Order]],MM[],3,FALSE)</f>
        <v>V5757311401000</v>
      </c>
      <c r="C4075" s="36">
        <f>VLOOKUP(AllData[[#This Row],[Order]],MM[],2,FALSE)</f>
        <v>123</v>
      </c>
      <c r="D4075" s="36" t="s">
        <v>60</v>
      </c>
      <c r="E4075" s="36" t="s">
        <v>61</v>
      </c>
      <c r="F4075" s="36" t="s">
        <v>63</v>
      </c>
      <c r="G4075" s="36" t="s">
        <v>108</v>
      </c>
      <c r="H4075" s="36"/>
      <c r="I4075" s="36">
        <v>1</v>
      </c>
    </row>
    <row r="4076" spans="1:9" x14ac:dyDescent="0.35">
      <c r="A4076" s="36">
        <v>1528702</v>
      </c>
      <c r="B4076" s="36" t="str">
        <f>VLOOKUP(AllData[[#This Row],[Order]],MM[],3,FALSE)</f>
        <v>V5757311401000</v>
      </c>
      <c r="C4076" s="36">
        <f>VLOOKUP(AllData[[#This Row],[Order]],MM[],2,FALSE)</f>
        <v>123</v>
      </c>
      <c r="D4076" s="36" t="s">
        <v>95</v>
      </c>
      <c r="E4076" s="36" t="s">
        <v>83</v>
      </c>
      <c r="F4076" s="36" t="s">
        <v>84</v>
      </c>
      <c r="G4076" s="36" t="s">
        <v>110</v>
      </c>
      <c r="H4076" s="36">
        <v>230.46</v>
      </c>
      <c r="I4076" s="36">
        <v>5</v>
      </c>
    </row>
    <row r="4077" spans="1:9" x14ac:dyDescent="0.35">
      <c r="A4077" s="36">
        <v>1528703</v>
      </c>
      <c r="B4077" s="36" t="str">
        <f>VLOOKUP(AllData[[#This Row],[Order]],MM[],3,FALSE)</f>
        <v>V5757331400800</v>
      </c>
      <c r="C4077" s="36">
        <f>VLOOKUP(AllData[[#This Row],[Order]],MM[],2,FALSE)</f>
        <v>123</v>
      </c>
      <c r="D4077" s="36" t="s">
        <v>60</v>
      </c>
      <c r="E4077" s="36" t="s">
        <v>83</v>
      </c>
      <c r="F4077" s="36" t="s">
        <v>84</v>
      </c>
      <c r="G4077" s="36" t="s">
        <v>111</v>
      </c>
      <c r="H4077" s="36">
        <v>44.35</v>
      </c>
      <c r="I4077" s="36">
        <v>40</v>
      </c>
    </row>
    <row r="4078" spans="1:9" x14ac:dyDescent="0.35">
      <c r="A4078" s="36">
        <v>1528703</v>
      </c>
      <c r="B4078" s="36" t="str">
        <f>VLOOKUP(AllData[[#This Row],[Order]],MM[],3,FALSE)</f>
        <v>V5757331400800</v>
      </c>
      <c r="C4078" s="36">
        <f>VLOOKUP(AllData[[#This Row],[Order]],MM[],2,FALSE)</f>
        <v>123</v>
      </c>
      <c r="D4078" s="36" t="s">
        <v>68</v>
      </c>
      <c r="E4078" s="36" t="s">
        <v>61</v>
      </c>
      <c r="F4078" s="36" t="s">
        <v>63</v>
      </c>
      <c r="G4078" s="36" t="s">
        <v>64</v>
      </c>
      <c r="H4078" s="36">
        <v>0.28333333333333333</v>
      </c>
      <c r="I4078" s="36">
        <v>15</v>
      </c>
    </row>
    <row r="4079" spans="1:9" x14ac:dyDescent="0.35">
      <c r="A4079" s="36">
        <v>1528703</v>
      </c>
      <c r="B4079" s="36" t="str">
        <f>VLOOKUP(AllData[[#This Row],[Order]],MM[],3,FALSE)</f>
        <v>V5757331400800</v>
      </c>
      <c r="C4079" s="36">
        <f>VLOOKUP(AllData[[#This Row],[Order]],MM[],2,FALSE)</f>
        <v>123</v>
      </c>
      <c r="D4079" s="36" t="s">
        <v>73</v>
      </c>
      <c r="E4079" s="36" t="s">
        <v>69</v>
      </c>
      <c r="F4079" s="36" t="s">
        <v>70</v>
      </c>
      <c r="G4079" s="36" t="s">
        <v>71</v>
      </c>
      <c r="H4079" s="36">
        <v>20</v>
      </c>
      <c r="I4079" s="36">
        <v>20</v>
      </c>
    </row>
    <row r="4080" spans="1:9" x14ac:dyDescent="0.35">
      <c r="A4080" s="36">
        <v>1528703</v>
      </c>
      <c r="B4080" s="36" t="str">
        <f>VLOOKUP(AllData[[#This Row],[Order]],MM[],3,FALSE)</f>
        <v>V5757331400800</v>
      </c>
      <c r="C4080" s="36">
        <f>VLOOKUP(AllData[[#This Row],[Order]],MM[],2,FALSE)</f>
        <v>123</v>
      </c>
      <c r="D4080" s="36" t="s">
        <v>75</v>
      </c>
      <c r="E4080" s="36" t="s">
        <v>61</v>
      </c>
      <c r="F4080" s="36" t="s">
        <v>63</v>
      </c>
      <c r="G4080" s="36" t="s">
        <v>74</v>
      </c>
      <c r="H4080" s="36">
        <v>592.14</v>
      </c>
      <c r="I4080" s="36">
        <v>350</v>
      </c>
    </row>
    <row r="4081" spans="1:9" x14ac:dyDescent="0.35">
      <c r="A4081" s="36">
        <v>1528703</v>
      </c>
      <c r="B4081" s="36" t="str">
        <f>VLOOKUP(AllData[[#This Row],[Order]],MM[],3,FALSE)</f>
        <v>V5757331400800</v>
      </c>
      <c r="C4081" s="36">
        <f>VLOOKUP(AllData[[#This Row],[Order]],MM[],2,FALSE)</f>
        <v>123</v>
      </c>
      <c r="D4081" s="36" t="s">
        <v>78</v>
      </c>
      <c r="E4081" s="36" t="s">
        <v>61</v>
      </c>
      <c r="F4081" s="36" t="s">
        <v>63</v>
      </c>
      <c r="G4081" s="36" t="s">
        <v>76</v>
      </c>
      <c r="H4081" s="36">
        <v>422.58</v>
      </c>
      <c r="I4081" s="36">
        <v>1020</v>
      </c>
    </row>
    <row r="4082" spans="1:9" x14ac:dyDescent="0.35">
      <c r="A4082" s="36">
        <v>1528703</v>
      </c>
      <c r="B4082" s="36" t="str">
        <f>VLOOKUP(AllData[[#This Row],[Order]],MM[],3,FALSE)</f>
        <v>V5757331400800</v>
      </c>
      <c r="C4082" s="36">
        <f>VLOOKUP(AllData[[#This Row],[Order]],MM[],2,FALSE)</f>
        <v>123</v>
      </c>
      <c r="D4082" s="36" t="s">
        <v>80</v>
      </c>
      <c r="E4082" s="36" t="s">
        <v>61</v>
      </c>
      <c r="F4082" s="36" t="s">
        <v>63</v>
      </c>
      <c r="G4082" s="36" t="s">
        <v>112</v>
      </c>
      <c r="H4082" s="36">
        <v>570.6</v>
      </c>
      <c r="I4082" s="36">
        <v>50</v>
      </c>
    </row>
    <row r="4083" spans="1:9" x14ac:dyDescent="0.35">
      <c r="A4083" s="36">
        <v>1528703</v>
      </c>
      <c r="B4083" s="36" t="str">
        <f>VLOOKUP(AllData[[#This Row],[Order]],MM[],3,FALSE)</f>
        <v>V5757331400800</v>
      </c>
      <c r="C4083" s="36">
        <f>VLOOKUP(AllData[[#This Row],[Order]],MM[],2,FALSE)</f>
        <v>123</v>
      </c>
      <c r="D4083" s="36" t="s">
        <v>82</v>
      </c>
      <c r="E4083" s="36" t="s">
        <v>89</v>
      </c>
      <c r="F4083" s="36" t="s">
        <v>91</v>
      </c>
      <c r="G4083" s="36" t="s">
        <v>92</v>
      </c>
      <c r="H4083" s="36"/>
      <c r="I4083" s="36">
        <v>2150</v>
      </c>
    </row>
    <row r="4084" spans="1:9" x14ac:dyDescent="0.35">
      <c r="A4084" s="36">
        <v>1528703</v>
      </c>
      <c r="B4084" s="36" t="str">
        <f>VLOOKUP(AllData[[#This Row],[Order]],MM[],3,FALSE)</f>
        <v>V5757331400800</v>
      </c>
      <c r="C4084" s="36">
        <f>VLOOKUP(AllData[[#This Row],[Order]],MM[],2,FALSE)</f>
        <v>123</v>
      </c>
      <c r="D4084" s="36" t="s">
        <v>85</v>
      </c>
      <c r="E4084" s="36" t="s">
        <v>69</v>
      </c>
      <c r="F4084" s="36" t="s">
        <v>70</v>
      </c>
      <c r="G4084" s="36" t="s">
        <v>79</v>
      </c>
      <c r="H4084" s="36">
        <v>20</v>
      </c>
      <c r="I4084" s="36">
        <v>20</v>
      </c>
    </row>
    <row r="4085" spans="1:9" x14ac:dyDescent="0.35">
      <c r="A4085" s="36">
        <v>1528703</v>
      </c>
      <c r="B4085" s="36" t="str">
        <f>VLOOKUP(AllData[[#This Row],[Order]],MM[],3,FALSE)</f>
        <v>V5757331400800</v>
      </c>
      <c r="C4085" s="36">
        <f>VLOOKUP(AllData[[#This Row],[Order]],MM[],2,FALSE)</f>
        <v>123</v>
      </c>
      <c r="D4085" s="36" t="s">
        <v>88</v>
      </c>
      <c r="E4085" s="36" t="s">
        <v>69</v>
      </c>
      <c r="F4085" s="36" t="s">
        <v>70</v>
      </c>
      <c r="G4085" s="36" t="s">
        <v>81</v>
      </c>
      <c r="H4085" s="36">
        <v>20</v>
      </c>
      <c r="I4085" s="36">
        <v>20</v>
      </c>
    </row>
    <row r="4086" spans="1:9" x14ac:dyDescent="0.35">
      <c r="A4086" s="36">
        <v>1528703</v>
      </c>
      <c r="B4086" s="36" t="str">
        <f>VLOOKUP(AllData[[#This Row],[Order]],MM[],3,FALSE)</f>
        <v>V5757331400800</v>
      </c>
      <c r="C4086" s="36">
        <f>VLOOKUP(AllData[[#This Row],[Order]],MM[],2,FALSE)</f>
        <v>123</v>
      </c>
      <c r="D4086" s="36" t="s">
        <v>95</v>
      </c>
      <c r="E4086" s="36" t="s">
        <v>83</v>
      </c>
      <c r="F4086" s="36" t="s">
        <v>84</v>
      </c>
      <c r="G4086" s="36" t="s">
        <v>84</v>
      </c>
      <c r="H4086" s="36">
        <v>492.96</v>
      </c>
      <c r="I4086" s="36">
        <v>450</v>
      </c>
    </row>
    <row r="4087" spans="1:9" x14ac:dyDescent="0.35">
      <c r="A4087" s="36">
        <v>1528703</v>
      </c>
      <c r="B4087" s="36" t="str">
        <f>VLOOKUP(AllData[[#This Row],[Order]],MM[],3,FALSE)</f>
        <v>V5757331400800</v>
      </c>
      <c r="C4087" s="36">
        <f>VLOOKUP(AllData[[#This Row],[Order]],MM[],2,FALSE)</f>
        <v>123</v>
      </c>
      <c r="D4087" s="36" t="s">
        <v>97</v>
      </c>
      <c r="E4087" s="36" t="s">
        <v>86</v>
      </c>
      <c r="F4087" s="36" t="s">
        <v>87</v>
      </c>
      <c r="G4087" s="36" t="s">
        <v>87</v>
      </c>
      <c r="H4087" s="36">
        <v>20</v>
      </c>
      <c r="I4087" s="36">
        <v>20</v>
      </c>
    </row>
    <row r="4088" spans="1:9" x14ac:dyDescent="0.35">
      <c r="A4088" s="36">
        <v>1528703</v>
      </c>
      <c r="B4088" s="36" t="str">
        <f>VLOOKUP(AllData[[#This Row],[Order]],MM[],3,FALSE)</f>
        <v>V5757331400800</v>
      </c>
      <c r="C4088" s="36">
        <f>VLOOKUP(AllData[[#This Row],[Order]],MM[],2,FALSE)</f>
        <v>123</v>
      </c>
      <c r="D4088" s="36" t="s">
        <v>99</v>
      </c>
      <c r="E4088" s="36" t="s">
        <v>61</v>
      </c>
      <c r="F4088" s="36" t="s">
        <v>63</v>
      </c>
      <c r="G4088" s="36" t="s">
        <v>96</v>
      </c>
      <c r="H4088" s="36">
        <v>135.24</v>
      </c>
      <c r="I4088" s="36">
        <v>100</v>
      </c>
    </row>
    <row r="4089" spans="1:9" x14ac:dyDescent="0.35">
      <c r="A4089" s="36">
        <v>1528703</v>
      </c>
      <c r="B4089" s="36" t="str">
        <f>VLOOKUP(AllData[[#This Row],[Order]],MM[],3,FALSE)</f>
        <v>V5757331400800</v>
      </c>
      <c r="C4089" s="36">
        <f>VLOOKUP(AllData[[#This Row],[Order]],MM[],2,FALSE)</f>
        <v>123</v>
      </c>
      <c r="D4089" s="36" t="s">
        <v>101</v>
      </c>
      <c r="E4089" s="36" t="s">
        <v>69</v>
      </c>
      <c r="F4089" s="36" t="s">
        <v>70</v>
      </c>
      <c r="G4089" s="36" t="s">
        <v>98</v>
      </c>
      <c r="H4089" s="36">
        <v>20</v>
      </c>
      <c r="I4089" s="36">
        <v>20</v>
      </c>
    </row>
    <row r="4090" spans="1:9" x14ac:dyDescent="0.35">
      <c r="A4090" s="36">
        <v>1528703</v>
      </c>
      <c r="B4090" s="36" t="str">
        <f>VLOOKUP(AllData[[#This Row],[Order]],MM[],3,FALSE)</f>
        <v>V5757331400800</v>
      </c>
      <c r="C4090" s="36">
        <f>VLOOKUP(AllData[[#This Row],[Order]],MM[],2,FALSE)</f>
        <v>123</v>
      </c>
      <c r="D4090" s="36" t="s">
        <v>104</v>
      </c>
      <c r="E4090" s="36" t="s">
        <v>69</v>
      </c>
      <c r="F4090" s="36" t="s">
        <v>70</v>
      </c>
      <c r="G4090" s="36" t="s">
        <v>100</v>
      </c>
      <c r="H4090" s="36">
        <v>30</v>
      </c>
      <c r="I4090" s="36">
        <v>30</v>
      </c>
    </row>
    <row r="4091" spans="1:9" x14ac:dyDescent="0.35">
      <c r="A4091" s="36">
        <v>1528703</v>
      </c>
      <c r="B4091" s="36" t="str">
        <f>VLOOKUP(AllData[[#This Row],[Order]],MM[],3,FALSE)</f>
        <v>V5757331400800</v>
      </c>
      <c r="C4091" s="36">
        <f>VLOOKUP(AllData[[#This Row],[Order]],MM[],2,FALSE)</f>
        <v>123</v>
      </c>
      <c r="D4091" s="36" t="s">
        <v>113</v>
      </c>
      <c r="E4091" s="36" t="s">
        <v>102</v>
      </c>
      <c r="F4091" s="36" t="s">
        <v>100</v>
      </c>
      <c r="G4091" s="36" t="s">
        <v>103</v>
      </c>
      <c r="H4091" s="36">
        <v>30</v>
      </c>
      <c r="I4091" s="36">
        <v>30</v>
      </c>
    </row>
    <row r="4092" spans="1:9" x14ac:dyDescent="0.35">
      <c r="A4092" s="36">
        <v>1528703</v>
      </c>
      <c r="B4092" s="36" t="str">
        <f>VLOOKUP(AllData[[#This Row],[Order]],MM[],3,FALSE)</f>
        <v>V5757331400800</v>
      </c>
      <c r="C4092" s="36">
        <f>VLOOKUP(AllData[[#This Row],[Order]],MM[],2,FALSE)</f>
        <v>123</v>
      </c>
      <c r="D4092" s="36" t="s">
        <v>114</v>
      </c>
      <c r="E4092" s="36" t="s">
        <v>102</v>
      </c>
      <c r="F4092" s="36" t="s">
        <v>100</v>
      </c>
      <c r="G4092" s="36" t="s">
        <v>106</v>
      </c>
      <c r="H4092" s="36">
        <v>45</v>
      </c>
      <c r="I4092" s="36">
        <v>45</v>
      </c>
    </row>
    <row r="4093" spans="1:9" x14ac:dyDescent="0.35">
      <c r="A4093" s="36">
        <v>1528703</v>
      </c>
      <c r="B4093" s="36" t="str">
        <f>VLOOKUP(AllData[[#This Row],[Order]],MM[],3,FALSE)</f>
        <v>V5757331400800</v>
      </c>
      <c r="C4093" s="36">
        <f>VLOOKUP(AllData[[#This Row],[Order]],MM[],2,FALSE)</f>
        <v>123</v>
      </c>
      <c r="D4093" s="36" t="s">
        <v>60</v>
      </c>
      <c r="E4093" s="36" t="s">
        <v>61</v>
      </c>
      <c r="F4093" s="36" t="s">
        <v>63</v>
      </c>
      <c r="G4093" s="36" t="s">
        <v>108</v>
      </c>
      <c r="H4093" s="36">
        <v>1052.52</v>
      </c>
      <c r="I4093" s="36">
        <v>1</v>
      </c>
    </row>
    <row r="4094" spans="1:9" x14ac:dyDescent="0.35">
      <c r="A4094" s="36">
        <v>1528703</v>
      </c>
      <c r="B4094" s="36" t="str">
        <f>VLOOKUP(AllData[[#This Row],[Order]],MM[],3,FALSE)</f>
        <v>V5757331400800</v>
      </c>
      <c r="C4094" s="36">
        <f>VLOOKUP(AllData[[#This Row],[Order]],MM[],2,FALSE)</f>
        <v>123</v>
      </c>
      <c r="D4094" s="36" t="s">
        <v>95</v>
      </c>
      <c r="E4094" s="36" t="s">
        <v>83</v>
      </c>
      <c r="F4094" s="36" t="s">
        <v>84</v>
      </c>
      <c r="G4094" s="36" t="s">
        <v>110</v>
      </c>
      <c r="H4094" s="36"/>
      <c r="I4094" s="36">
        <v>5</v>
      </c>
    </row>
    <row r="4095" spans="1:9" x14ac:dyDescent="0.35">
      <c r="A4095" s="36">
        <v>1528705</v>
      </c>
      <c r="B4095" s="36" t="str">
        <f>VLOOKUP(AllData[[#This Row],[Order]],MM[],3,FALSE)</f>
        <v>V5757351400800</v>
      </c>
      <c r="C4095" s="36">
        <f>VLOOKUP(AllData[[#This Row],[Order]],MM[],2,FALSE)</f>
        <v>128</v>
      </c>
      <c r="D4095" s="36" t="s">
        <v>60</v>
      </c>
      <c r="E4095" s="36" t="s">
        <v>83</v>
      </c>
      <c r="F4095" s="36" t="s">
        <v>84</v>
      </c>
      <c r="G4095" s="36" t="s">
        <v>111</v>
      </c>
      <c r="H4095" s="36">
        <v>43.982999999999997</v>
      </c>
      <c r="I4095" s="36">
        <v>40</v>
      </c>
    </row>
    <row r="4096" spans="1:9" x14ac:dyDescent="0.35">
      <c r="A4096" s="36">
        <v>1528705</v>
      </c>
      <c r="B4096" s="36" t="str">
        <f>VLOOKUP(AllData[[#This Row],[Order]],MM[],3,FALSE)</f>
        <v>V5757351400800</v>
      </c>
      <c r="C4096" s="36">
        <f>VLOOKUP(AllData[[#This Row],[Order]],MM[],2,FALSE)</f>
        <v>128</v>
      </c>
      <c r="D4096" s="36" t="s">
        <v>68</v>
      </c>
      <c r="E4096" s="36" t="s">
        <v>61</v>
      </c>
      <c r="F4096" s="36" t="s">
        <v>63</v>
      </c>
      <c r="G4096" s="36" t="s">
        <v>64</v>
      </c>
      <c r="H4096" s="36">
        <v>0.28333333333333333</v>
      </c>
      <c r="I4096" s="36">
        <v>15</v>
      </c>
    </row>
    <row r="4097" spans="1:9" x14ac:dyDescent="0.35">
      <c r="A4097" s="36">
        <v>1528705</v>
      </c>
      <c r="B4097" s="36" t="str">
        <f>VLOOKUP(AllData[[#This Row],[Order]],MM[],3,FALSE)</f>
        <v>V5757351400800</v>
      </c>
      <c r="C4097" s="36">
        <f>VLOOKUP(AllData[[#This Row],[Order]],MM[],2,FALSE)</f>
        <v>128</v>
      </c>
      <c r="D4097" s="36" t="s">
        <v>73</v>
      </c>
      <c r="E4097" s="36" t="s">
        <v>69</v>
      </c>
      <c r="F4097" s="36" t="s">
        <v>70</v>
      </c>
      <c r="G4097" s="36" t="s">
        <v>71</v>
      </c>
      <c r="H4097" s="36">
        <v>20</v>
      </c>
      <c r="I4097" s="36">
        <v>20</v>
      </c>
    </row>
    <row r="4098" spans="1:9" x14ac:dyDescent="0.35">
      <c r="A4098" s="36">
        <v>1528705</v>
      </c>
      <c r="B4098" s="36" t="str">
        <f>VLOOKUP(AllData[[#This Row],[Order]],MM[],3,FALSE)</f>
        <v>V5757351400800</v>
      </c>
      <c r="C4098" s="36">
        <f>VLOOKUP(AllData[[#This Row],[Order]],MM[],2,FALSE)</f>
        <v>128</v>
      </c>
      <c r="D4098" s="36" t="s">
        <v>75</v>
      </c>
      <c r="E4098" s="36" t="s">
        <v>61</v>
      </c>
      <c r="F4098" s="36" t="s">
        <v>63</v>
      </c>
      <c r="G4098" s="36" t="s">
        <v>74</v>
      </c>
      <c r="H4098" s="36">
        <v>9.1669999999999998</v>
      </c>
      <c r="I4098" s="36">
        <v>350</v>
      </c>
    </row>
    <row r="4099" spans="1:9" x14ac:dyDescent="0.35">
      <c r="A4099" s="36">
        <v>1528705</v>
      </c>
      <c r="B4099" s="36" t="str">
        <f>VLOOKUP(AllData[[#This Row],[Order]],MM[],3,FALSE)</f>
        <v>V5757351400800</v>
      </c>
      <c r="C4099" s="36">
        <f>VLOOKUP(AllData[[#This Row],[Order]],MM[],2,FALSE)</f>
        <v>128</v>
      </c>
      <c r="D4099" s="36" t="s">
        <v>78</v>
      </c>
      <c r="E4099" s="36" t="s">
        <v>61</v>
      </c>
      <c r="F4099" s="36" t="s">
        <v>63</v>
      </c>
      <c r="G4099" s="36" t="s">
        <v>76</v>
      </c>
      <c r="H4099" s="36">
        <v>3.4670000000000001</v>
      </c>
      <c r="I4099" s="36">
        <v>1020</v>
      </c>
    </row>
    <row r="4100" spans="1:9" x14ac:dyDescent="0.35">
      <c r="A4100" s="36">
        <v>1528705</v>
      </c>
      <c r="B4100" s="36" t="str">
        <f>VLOOKUP(AllData[[#This Row],[Order]],MM[],3,FALSE)</f>
        <v>V5757351400800</v>
      </c>
      <c r="C4100" s="36">
        <f>VLOOKUP(AllData[[#This Row],[Order]],MM[],2,FALSE)</f>
        <v>128</v>
      </c>
      <c r="D4100" s="36" t="s">
        <v>80</v>
      </c>
      <c r="E4100" s="36" t="s">
        <v>61</v>
      </c>
      <c r="F4100" s="36" t="s">
        <v>63</v>
      </c>
      <c r="G4100" s="36" t="s">
        <v>112</v>
      </c>
      <c r="H4100" s="36">
        <v>5.4669999999999996</v>
      </c>
      <c r="I4100" s="36">
        <v>50</v>
      </c>
    </row>
    <row r="4101" spans="1:9" x14ac:dyDescent="0.35">
      <c r="A4101" s="36">
        <v>1528705</v>
      </c>
      <c r="B4101" s="36" t="str">
        <f>VLOOKUP(AllData[[#This Row],[Order]],MM[],3,FALSE)</f>
        <v>V5757351400800</v>
      </c>
      <c r="C4101" s="36">
        <f>VLOOKUP(AllData[[#This Row],[Order]],MM[],2,FALSE)</f>
        <v>128</v>
      </c>
      <c r="D4101" s="36" t="s">
        <v>82</v>
      </c>
      <c r="E4101" s="36" t="s">
        <v>89</v>
      </c>
      <c r="F4101" s="36" t="s">
        <v>91</v>
      </c>
      <c r="G4101" s="36" t="s">
        <v>92</v>
      </c>
      <c r="H4101" s="36"/>
      <c r="I4101" s="36">
        <v>2150</v>
      </c>
    </row>
    <row r="4102" spans="1:9" x14ac:dyDescent="0.35">
      <c r="A4102" s="36">
        <v>1528705</v>
      </c>
      <c r="B4102" s="36" t="str">
        <f>VLOOKUP(AllData[[#This Row],[Order]],MM[],3,FALSE)</f>
        <v>V5757351400800</v>
      </c>
      <c r="C4102" s="36">
        <f>VLOOKUP(AllData[[#This Row],[Order]],MM[],2,FALSE)</f>
        <v>128</v>
      </c>
      <c r="D4102" s="36" t="s">
        <v>85</v>
      </c>
      <c r="E4102" s="36" t="s">
        <v>69</v>
      </c>
      <c r="F4102" s="36" t="s">
        <v>70</v>
      </c>
      <c r="G4102" s="36" t="s">
        <v>79</v>
      </c>
      <c r="H4102" s="36">
        <v>20</v>
      </c>
      <c r="I4102" s="36">
        <v>20</v>
      </c>
    </row>
    <row r="4103" spans="1:9" x14ac:dyDescent="0.35">
      <c r="A4103" s="36">
        <v>1528705</v>
      </c>
      <c r="B4103" s="36" t="str">
        <f>VLOOKUP(AllData[[#This Row],[Order]],MM[],3,FALSE)</f>
        <v>V5757351400800</v>
      </c>
      <c r="C4103" s="36">
        <f>VLOOKUP(AllData[[#This Row],[Order]],MM[],2,FALSE)</f>
        <v>128</v>
      </c>
      <c r="D4103" s="36" t="s">
        <v>88</v>
      </c>
      <c r="E4103" s="36" t="s">
        <v>69</v>
      </c>
      <c r="F4103" s="36" t="s">
        <v>70</v>
      </c>
      <c r="G4103" s="36" t="s">
        <v>81</v>
      </c>
      <c r="H4103" s="36">
        <v>20</v>
      </c>
      <c r="I4103" s="36">
        <v>20</v>
      </c>
    </row>
    <row r="4104" spans="1:9" x14ac:dyDescent="0.35">
      <c r="A4104" s="36">
        <v>1528705</v>
      </c>
      <c r="B4104" s="36" t="str">
        <f>VLOOKUP(AllData[[#This Row],[Order]],MM[],3,FALSE)</f>
        <v>V5757351400800</v>
      </c>
      <c r="C4104" s="36">
        <f>VLOOKUP(AllData[[#This Row],[Order]],MM[],2,FALSE)</f>
        <v>128</v>
      </c>
      <c r="D4104" s="36" t="s">
        <v>95</v>
      </c>
      <c r="E4104" s="36" t="s">
        <v>83</v>
      </c>
      <c r="F4104" s="36" t="s">
        <v>84</v>
      </c>
      <c r="G4104" s="36" t="s">
        <v>84</v>
      </c>
      <c r="H4104" s="36">
        <v>1556.88</v>
      </c>
      <c r="I4104" s="36">
        <v>450</v>
      </c>
    </row>
    <row r="4105" spans="1:9" x14ac:dyDescent="0.35">
      <c r="A4105" s="36">
        <v>1528705</v>
      </c>
      <c r="B4105" s="36" t="str">
        <f>VLOOKUP(AllData[[#This Row],[Order]],MM[],3,FALSE)</f>
        <v>V5757351400800</v>
      </c>
      <c r="C4105" s="36">
        <f>VLOOKUP(AllData[[#This Row],[Order]],MM[],2,FALSE)</f>
        <v>128</v>
      </c>
      <c r="D4105" s="36" t="s">
        <v>97</v>
      </c>
      <c r="E4105" s="36" t="s">
        <v>86</v>
      </c>
      <c r="F4105" s="36" t="s">
        <v>87</v>
      </c>
      <c r="G4105" s="36" t="s">
        <v>87</v>
      </c>
      <c r="H4105" s="36">
        <v>20</v>
      </c>
      <c r="I4105" s="36">
        <v>20</v>
      </c>
    </row>
    <row r="4106" spans="1:9" x14ac:dyDescent="0.35">
      <c r="A4106" s="36">
        <v>1528705</v>
      </c>
      <c r="B4106" s="36" t="str">
        <f>VLOOKUP(AllData[[#This Row],[Order]],MM[],3,FALSE)</f>
        <v>V5757351400800</v>
      </c>
      <c r="C4106" s="36">
        <f>VLOOKUP(AllData[[#This Row],[Order]],MM[],2,FALSE)</f>
        <v>128</v>
      </c>
      <c r="D4106" s="36" t="s">
        <v>99</v>
      </c>
      <c r="E4106" s="36" t="s">
        <v>61</v>
      </c>
      <c r="F4106" s="36" t="s">
        <v>63</v>
      </c>
      <c r="G4106" s="36" t="s">
        <v>96</v>
      </c>
      <c r="H4106" s="36">
        <v>14.65</v>
      </c>
      <c r="I4106" s="36">
        <v>100</v>
      </c>
    </row>
    <row r="4107" spans="1:9" x14ac:dyDescent="0.35">
      <c r="A4107" s="36">
        <v>1528705</v>
      </c>
      <c r="B4107" s="36" t="str">
        <f>VLOOKUP(AllData[[#This Row],[Order]],MM[],3,FALSE)</f>
        <v>V5757351400800</v>
      </c>
      <c r="C4107" s="36">
        <f>VLOOKUP(AllData[[#This Row],[Order]],MM[],2,FALSE)</f>
        <v>128</v>
      </c>
      <c r="D4107" s="36" t="s">
        <v>101</v>
      </c>
      <c r="E4107" s="36" t="s">
        <v>69</v>
      </c>
      <c r="F4107" s="36" t="s">
        <v>70</v>
      </c>
      <c r="G4107" s="36" t="s">
        <v>98</v>
      </c>
      <c r="H4107" s="36">
        <v>20</v>
      </c>
      <c r="I4107" s="36">
        <v>20</v>
      </c>
    </row>
    <row r="4108" spans="1:9" x14ac:dyDescent="0.35">
      <c r="A4108" s="36">
        <v>1528705</v>
      </c>
      <c r="B4108" s="36" t="str">
        <f>VLOOKUP(AllData[[#This Row],[Order]],MM[],3,FALSE)</f>
        <v>V5757351400800</v>
      </c>
      <c r="C4108" s="36">
        <f>VLOOKUP(AllData[[#This Row],[Order]],MM[],2,FALSE)</f>
        <v>128</v>
      </c>
      <c r="D4108" s="36" t="s">
        <v>104</v>
      </c>
      <c r="E4108" s="36" t="s">
        <v>69</v>
      </c>
      <c r="F4108" s="36" t="s">
        <v>70</v>
      </c>
      <c r="G4108" s="36" t="s">
        <v>100</v>
      </c>
      <c r="H4108" s="36">
        <v>30</v>
      </c>
      <c r="I4108" s="36">
        <v>30</v>
      </c>
    </row>
    <row r="4109" spans="1:9" x14ac:dyDescent="0.35">
      <c r="A4109" s="36">
        <v>1528705</v>
      </c>
      <c r="B4109" s="36" t="str">
        <f>VLOOKUP(AllData[[#This Row],[Order]],MM[],3,FALSE)</f>
        <v>V5757351400800</v>
      </c>
      <c r="C4109" s="36">
        <f>VLOOKUP(AllData[[#This Row],[Order]],MM[],2,FALSE)</f>
        <v>128</v>
      </c>
      <c r="D4109" s="36" t="s">
        <v>113</v>
      </c>
      <c r="E4109" s="36" t="s">
        <v>102</v>
      </c>
      <c r="F4109" s="36" t="s">
        <v>100</v>
      </c>
      <c r="G4109" s="36" t="s">
        <v>103</v>
      </c>
      <c r="H4109" s="36">
        <v>30</v>
      </c>
      <c r="I4109" s="36">
        <v>30</v>
      </c>
    </row>
    <row r="4110" spans="1:9" x14ac:dyDescent="0.35">
      <c r="A4110" s="36">
        <v>1528705</v>
      </c>
      <c r="B4110" s="36" t="str">
        <f>VLOOKUP(AllData[[#This Row],[Order]],MM[],3,FALSE)</f>
        <v>V5757351400800</v>
      </c>
      <c r="C4110" s="36">
        <f>VLOOKUP(AllData[[#This Row],[Order]],MM[],2,FALSE)</f>
        <v>128</v>
      </c>
      <c r="D4110" s="36" t="s">
        <v>114</v>
      </c>
      <c r="E4110" s="36" t="s">
        <v>102</v>
      </c>
      <c r="F4110" s="36" t="s">
        <v>100</v>
      </c>
      <c r="G4110" s="36" t="s">
        <v>106</v>
      </c>
      <c r="H4110" s="36">
        <v>45</v>
      </c>
      <c r="I4110" s="36">
        <v>45</v>
      </c>
    </row>
    <row r="4111" spans="1:9" x14ac:dyDescent="0.35">
      <c r="A4111" s="36">
        <v>1528705</v>
      </c>
      <c r="B4111" s="36" t="str">
        <f>VLOOKUP(AllData[[#This Row],[Order]],MM[],3,FALSE)</f>
        <v>V5757351400800</v>
      </c>
      <c r="C4111" s="36">
        <f>VLOOKUP(AllData[[#This Row],[Order]],MM[],2,FALSE)</f>
        <v>128</v>
      </c>
      <c r="D4111" s="36" t="s">
        <v>60</v>
      </c>
      <c r="E4111" s="36" t="s">
        <v>61</v>
      </c>
      <c r="F4111" s="36" t="s">
        <v>63</v>
      </c>
      <c r="G4111" s="36" t="s">
        <v>108</v>
      </c>
      <c r="H4111" s="36">
        <v>906.54</v>
      </c>
      <c r="I4111" s="36">
        <v>1</v>
      </c>
    </row>
    <row r="4112" spans="1:9" x14ac:dyDescent="0.35">
      <c r="A4112" s="36">
        <v>1528705</v>
      </c>
      <c r="B4112" s="36" t="str">
        <f>VLOOKUP(AllData[[#This Row],[Order]],MM[],3,FALSE)</f>
        <v>V5757351400800</v>
      </c>
      <c r="C4112" s="36">
        <f>VLOOKUP(AllData[[#This Row],[Order]],MM[],2,FALSE)</f>
        <v>128</v>
      </c>
      <c r="D4112" s="36" t="s">
        <v>95</v>
      </c>
      <c r="E4112" s="36" t="s">
        <v>83</v>
      </c>
      <c r="F4112" s="36" t="s">
        <v>84</v>
      </c>
      <c r="G4112" s="36" t="s">
        <v>110</v>
      </c>
      <c r="H4112" s="36">
        <v>3842.9400000000005</v>
      </c>
      <c r="I4112" s="36">
        <v>5</v>
      </c>
    </row>
    <row r="4113" spans="1:9" x14ac:dyDescent="0.35">
      <c r="A4113" s="36">
        <v>1528706</v>
      </c>
      <c r="B4113" s="36" t="str">
        <f>VLOOKUP(AllData[[#This Row],[Order]],MM[],3,FALSE)</f>
        <v>V5757351401000</v>
      </c>
      <c r="C4113" s="36">
        <f>VLOOKUP(AllData[[#This Row],[Order]],MM[],2,FALSE)</f>
        <v>128</v>
      </c>
      <c r="D4113" s="36" t="s">
        <v>60</v>
      </c>
      <c r="E4113" s="36" t="s">
        <v>83</v>
      </c>
      <c r="F4113" s="36" t="s">
        <v>84</v>
      </c>
      <c r="G4113" s="36" t="s">
        <v>111</v>
      </c>
      <c r="H4113" s="36">
        <v>21.716999999999999</v>
      </c>
      <c r="I4113" s="36">
        <v>40</v>
      </c>
    </row>
    <row r="4114" spans="1:9" x14ac:dyDescent="0.35">
      <c r="A4114" s="36">
        <v>1528706</v>
      </c>
      <c r="B4114" s="36" t="str">
        <f>VLOOKUP(AllData[[#This Row],[Order]],MM[],3,FALSE)</f>
        <v>V5757351401000</v>
      </c>
      <c r="C4114" s="36">
        <f>VLOOKUP(AllData[[#This Row],[Order]],MM[],2,FALSE)</f>
        <v>128</v>
      </c>
      <c r="D4114" s="36" t="s">
        <v>68</v>
      </c>
      <c r="E4114" s="36" t="s">
        <v>61</v>
      </c>
      <c r="F4114" s="36" t="s">
        <v>63</v>
      </c>
      <c r="G4114" s="36" t="s">
        <v>64</v>
      </c>
      <c r="H4114" s="36">
        <v>6.1</v>
      </c>
      <c r="I4114" s="36">
        <v>15</v>
      </c>
    </row>
    <row r="4115" spans="1:9" x14ac:dyDescent="0.35">
      <c r="A4115" s="36">
        <v>1528706</v>
      </c>
      <c r="B4115" s="36" t="str">
        <f>VLOOKUP(AllData[[#This Row],[Order]],MM[],3,FALSE)</f>
        <v>V5757351401000</v>
      </c>
      <c r="C4115" s="36">
        <f>VLOOKUP(AllData[[#This Row],[Order]],MM[],2,FALSE)</f>
        <v>128</v>
      </c>
      <c r="D4115" s="36" t="s">
        <v>73</v>
      </c>
      <c r="E4115" s="36" t="s">
        <v>69</v>
      </c>
      <c r="F4115" s="36" t="s">
        <v>70</v>
      </c>
      <c r="G4115" s="36" t="s">
        <v>71</v>
      </c>
      <c r="H4115" s="36">
        <v>20</v>
      </c>
      <c r="I4115" s="36">
        <v>20</v>
      </c>
    </row>
    <row r="4116" spans="1:9" x14ac:dyDescent="0.35">
      <c r="A4116" s="36">
        <v>1528706</v>
      </c>
      <c r="B4116" s="36" t="str">
        <f>VLOOKUP(AllData[[#This Row],[Order]],MM[],3,FALSE)</f>
        <v>V5757351401000</v>
      </c>
      <c r="C4116" s="36">
        <f>VLOOKUP(AllData[[#This Row],[Order]],MM[],2,FALSE)</f>
        <v>128</v>
      </c>
      <c r="D4116" s="36" t="s">
        <v>75</v>
      </c>
      <c r="E4116" s="36" t="s">
        <v>61</v>
      </c>
      <c r="F4116" s="36" t="s">
        <v>63</v>
      </c>
      <c r="G4116" s="36" t="s">
        <v>74</v>
      </c>
      <c r="H4116" s="36">
        <v>579.48</v>
      </c>
      <c r="I4116" s="36">
        <v>350</v>
      </c>
    </row>
    <row r="4117" spans="1:9" x14ac:dyDescent="0.35">
      <c r="A4117" s="36">
        <v>1528706</v>
      </c>
      <c r="B4117" s="36" t="str">
        <f>VLOOKUP(AllData[[#This Row],[Order]],MM[],3,FALSE)</f>
        <v>V5757351401000</v>
      </c>
      <c r="C4117" s="36">
        <f>VLOOKUP(AllData[[#This Row],[Order]],MM[],2,FALSE)</f>
        <v>128</v>
      </c>
      <c r="D4117" s="36" t="s">
        <v>78</v>
      </c>
      <c r="E4117" s="36" t="s">
        <v>61</v>
      </c>
      <c r="F4117" s="36" t="s">
        <v>63</v>
      </c>
      <c r="G4117" s="36" t="s">
        <v>76</v>
      </c>
      <c r="H4117" s="36">
        <v>926.6400000000001</v>
      </c>
      <c r="I4117" s="36">
        <v>1020</v>
      </c>
    </row>
    <row r="4118" spans="1:9" x14ac:dyDescent="0.35">
      <c r="A4118" s="36">
        <v>1528706</v>
      </c>
      <c r="B4118" s="36" t="str">
        <f>VLOOKUP(AllData[[#This Row],[Order]],MM[],3,FALSE)</f>
        <v>V5757351401000</v>
      </c>
      <c r="C4118" s="36">
        <f>VLOOKUP(AllData[[#This Row],[Order]],MM[],2,FALSE)</f>
        <v>128</v>
      </c>
      <c r="D4118" s="36" t="s">
        <v>80</v>
      </c>
      <c r="E4118" s="36" t="s">
        <v>61</v>
      </c>
      <c r="F4118" s="36" t="s">
        <v>63</v>
      </c>
      <c r="G4118" s="36" t="s">
        <v>112</v>
      </c>
      <c r="H4118" s="36">
        <v>391.14</v>
      </c>
      <c r="I4118" s="36">
        <v>50</v>
      </c>
    </row>
    <row r="4119" spans="1:9" x14ac:dyDescent="0.35">
      <c r="A4119" s="36">
        <v>1528706</v>
      </c>
      <c r="B4119" s="36" t="str">
        <f>VLOOKUP(AllData[[#This Row],[Order]],MM[],3,FALSE)</f>
        <v>V5757351401000</v>
      </c>
      <c r="C4119" s="36">
        <f>VLOOKUP(AllData[[#This Row],[Order]],MM[],2,FALSE)</f>
        <v>128</v>
      </c>
      <c r="D4119" s="36" t="s">
        <v>82</v>
      </c>
      <c r="E4119" s="36" t="s">
        <v>89</v>
      </c>
      <c r="F4119" s="36" t="s">
        <v>91</v>
      </c>
      <c r="G4119" s="36" t="s">
        <v>92</v>
      </c>
      <c r="H4119" s="36"/>
      <c r="I4119" s="36">
        <v>2150</v>
      </c>
    </row>
    <row r="4120" spans="1:9" x14ac:dyDescent="0.35">
      <c r="A4120" s="36">
        <v>1528706</v>
      </c>
      <c r="B4120" s="36" t="str">
        <f>VLOOKUP(AllData[[#This Row],[Order]],MM[],3,FALSE)</f>
        <v>V5757351401000</v>
      </c>
      <c r="C4120" s="36">
        <f>VLOOKUP(AllData[[#This Row],[Order]],MM[],2,FALSE)</f>
        <v>128</v>
      </c>
      <c r="D4120" s="36" t="s">
        <v>85</v>
      </c>
      <c r="E4120" s="36" t="s">
        <v>69</v>
      </c>
      <c r="F4120" s="36" t="s">
        <v>70</v>
      </c>
      <c r="G4120" s="36" t="s">
        <v>79</v>
      </c>
      <c r="H4120" s="36">
        <v>20</v>
      </c>
      <c r="I4120" s="36">
        <v>20</v>
      </c>
    </row>
    <row r="4121" spans="1:9" x14ac:dyDescent="0.35">
      <c r="A4121" s="36">
        <v>1528706</v>
      </c>
      <c r="B4121" s="36" t="str">
        <f>VLOOKUP(AllData[[#This Row],[Order]],MM[],3,FALSE)</f>
        <v>V5757351401000</v>
      </c>
      <c r="C4121" s="36">
        <f>VLOOKUP(AllData[[#This Row],[Order]],MM[],2,FALSE)</f>
        <v>128</v>
      </c>
      <c r="D4121" s="36" t="s">
        <v>88</v>
      </c>
      <c r="E4121" s="36" t="s">
        <v>69</v>
      </c>
      <c r="F4121" s="36" t="s">
        <v>70</v>
      </c>
      <c r="G4121" s="36" t="s">
        <v>81</v>
      </c>
      <c r="H4121" s="36">
        <v>20</v>
      </c>
      <c r="I4121" s="36">
        <v>20</v>
      </c>
    </row>
    <row r="4122" spans="1:9" x14ac:dyDescent="0.35">
      <c r="A4122" s="36">
        <v>1528706</v>
      </c>
      <c r="B4122" s="36" t="str">
        <f>VLOOKUP(AllData[[#This Row],[Order]],MM[],3,FALSE)</f>
        <v>V5757351401000</v>
      </c>
      <c r="C4122" s="36">
        <f>VLOOKUP(AllData[[#This Row],[Order]],MM[],2,FALSE)</f>
        <v>128</v>
      </c>
      <c r="D4122" s="36" t="s">
        <v>95</v>
      </c>
      <c r="E4122" s="36" t="s">
        <v>83</v>
      </c>
      <c r="F4122" s="36" t="s">
        <v>84</v>
      </c>
      <c r="G4122" s="36" t="s">
        <v>84</v>
      </c>
      <c r="H4122" s="36">
        <v>1524.48</v>
      </c>
      <c r="I4122" s="36">
        <v>450</v>
      </c>
    </row>
    <row r="4123" spans="1:9" x14ac:dyDescent="0.35">
      <c r="A4123" s="36">
        <v>1528706</v>
      </c>
      <c r="B4123" s="36" t="str">
        <f>VLOOKUP(AllData[[#This Row],[Order]],MM[],3,FALSE)</f>
        <v>V5757351401000</v>
      </c>
      <c r="C4123" s="36">
        <f>VLOOKUP(AllData[[#This Row],[Order]],MM[],2,FALSE)</f>
        <v>128</v>
      </c>
      <c r="D4123" s="36" t="s">
        <v>97</v>
      </c>
      <c r="E4123" s="36" t="s">
        <v>86</v>
      </c>
      <c r="F4123" s="36" t="s">
        <v>87</v>
      </c>
      <c r="G4123" s="36" t="s">
        <v>87</v>
      </c>
      <c r="H4123" s="36">
        <v>20</v>
      </c>
      <c r="I4123" s="36">
        <v>20</v>
      </c>
    </row>
    <row r="4124" spans="1:9" x14ac:dyDescent="0.35">
      <c r="A4124" s="36">
        <v>1528706</v>
      </c>
      <c r="B4124" s="36" t="str">
        <f>VLOOKUP(AllData[[#This Row],[Order]],MM[],3,FALSE)</f>
        <v>V5757351401000</v>
      </c>
      <c r="C4124" s="36">
        <f>VLOOKUP(AllData[[#This Row],[Order]],MM[],2,FALSE)</f>
        <v>128</v>
      </c>
      <c r="D4124" s="36" t="s">
        <v>99</v>
      </c>
      <c r="E4124" s="36" t="s">
        <v>61</v>
      </c>
      <c r="F4124" s="36" t="s">
        <v>63</v>
      </c>
      <c r="G4124" s="36" t="s">
        <v>96</v>
      </c>
      <c r="H4124" s="36">
        <v>29.817</v>
      </c>
      <c r="I4124" s="36">
        <v>100</v>
      </c>
    </row>
    <row r="4125" spans="1:9" x14ac:dyDescent="0.35">
      <c r="A4125" s="36">
        <v>1528706</v>
      </c>
      <c r="B4125" s="36" t="str">
        <f>VLOOKUP(AllData[[#This Row],[Order]],MM[],3,FALSE)</f>
        <v>V5757351401000</v>
      </c>
      <c r="C4125" s="36">
        <f>VLOOKUP(AllData[[#This Row],[Order]],MM[],2,FALSE)</f>
        <v>128</v>
      </c>
      <c r="D4125" s="36" t="s">
        <v>101</v>
      </c>
      <c r="E4125" s="36" t="s">
        <v>69</v>
      </c>
      <c r="F4125" s="36" t="s">
        <v>70</v>
      </c>
      <c r="G4125" s="36" t="s">
        <v>98</v>
      </c>
      <c r="H4125" s="36">
        <v>20</v>
      </c>
      <c r="I4125" s="36">
        <v>20</v>
      </c>
    </row>
    <row r="4126" spans="1:9" x14ac:dyDescent="0.35">
      <c r="A4126" s="36">
        <v>1528706</v>
      </c>
      <c r="B4126" s="36" t="str">
        <f>VLOOKUP(AllData[[#This Row],[Order]],MM[],3,FALSE)</f>
        <v>V5757351401000</v>
      </c>
      <c r="C4126" s="36">
        <f>VLOOKUP(AllData[[#This Row],[Order]],MM[],2,FALSE)</f>
        <v>128</v>
      </c>
      <c r="D4126" s="36" t="s">
        <v>104</v>
      </c>
      <c r="E4126" s="36" t="s">
        <v>69</v>
      </c>
      <c r="F4126" s="36" t="s">
        <v>70</v>
      </c>
      <c r="G4126" s="36" t="s">
        <v>100</v>
      </c>
      <c r="H4126" s="36">
        <v>30</v>
      </c>
      <c r="I4126" s="36">
        <v>30</v>
      </c>
    </row>
    <row r="4127" spans="1:9" x14ac:dyDescent="0.35">
      <c r="A4127" s="36">
        <v>1528706</v>
      </c>
      <c r="B4127" s="36" t="str">
        <f>VLOOKUP(AllData[[#This Row],[Order]],MM[],3,FALSE)</f>
        <v>V5757351401000</v>
      </c>
      <c r="C4127" s="36">
        <f>VLOOKUP(AllData[[#This Row],[Order]],MM[],2,FALSE)</f>
        <v>128</v>
      </c>
      <c r="D4127" s="36" t="s">
        <v>113</v>
      </c>
      <c r="E4127" s="36" t="s">
        <v>102</v>
      </c>
      <c r="F4127" s="36" t="s">
        <v>100</v>
      </c>
      <c r="G4127" s="36" t="s">
        <v>103</v>
      </c>
      <c r="H4127" s="36">
        <v>30</v>
      </c>
      <c r="I4127" s="36">
        <v>30</v>
      </c>
    </row>
    <row r="4128" spans="1:9" x14ac:dyDescent="0.35">
      <c r="A4128" s="36">
        <v>1528706</v>
      </c>
      <c r="B4128" s="36" t="str">
        <f>VLOOKUP(AllData[[#This Row],[Order]],MM[],3,FALSE)</f>
        <v>V5757351401000</v>
      </c>
      <c r="C4128" s="36">
        <f>VLOOKUP(AllData[[#This Row],[Order]],MM[],2,FALSE)</f>
        <v>128</v>
      </c>
      <c r="D4128" s="36" t="s">
        <v>114</v>
      </c>
      <c r="E4128" s="36" t="s">
        <v>102</v>
      </c>
      <c r="F4128" s="36" t="s">
        <v>100</v>
      </c>
      <c r="G4128" s="36" t="s">
        <v>106</v>
      </c>
      <c r="H4128" s="36">
        <v>45</v>
      </c>
      <c r="I4128" s="36">
        <v>45</v>
      </c>
    </row>
    <row r="4129" spans="1:9" x14ac:dyDescent="0.35">
      <c r="A4129" s="36">
        <v>1528706</v>
      </c>
      <c r="B4129" s="36" t="str">
        <f>VLOOKUP(AllData[[#This Row],[Order]],MM[],3,FALSE)</f>
        <v>V5757351401000</v>
      </c>
      <c r="C4129" s="36">
        <f>VLOOKUP(AllData[[#This Row],[Order]],MM[],2,FALSE)</f>
        <v>128</v>
      </c>
      <c r="D4129" s="36" t="s">
        <v>60</v>
      </c>
      <c r="E4129" s="36" t="s">
        <v>61</v>
      </c>
      <c r="F4129" s="36" t="s">
        <v>63</v>
      </c>
      <c r="G4129" s="36" t="s">
        <v>108</v>
      </c>
      <c r="H4129" s="36">
        <v>1004.3999999999999</v>
      </c>
      <c r="I4129" s="36">
        <v>1</v>
      </c>
    </row>
    <row r="4130" spans="1:9" x14ac:dyDescent="0.35">
      <c r="A4130" s="36">
        <v>1528706</v>
      </c>
      <c r="B4130" s="36" t="str">
        <f>VLOOKUP(AllData[[#This Row],[Order]],MM[],3,FALSE)</f>
        <v>V5757351401000</v>
      </c>
      <c r="C4130" s="36">
        <f>VLOOKUP(AllData[[#This Row],[Order]],MM[],2,FALSE)</f>
        <v>128</v>
      </c>
      <c r="D4130" s="36" t="s">
        <v>95</v>
      </c>
      <c r="E4130" s="36" t="s">
        <v>83</v>
      </c>
      <c r="F4130" s="36" t="s">
        <v>84</v>
      </c>
      <c r="G4130" s="36" t="s">
        <v>110</v>
      </c>
      <c r="H4130" s="36"/>
      <c r="I4130" s="36">
        <v>5</v>
      </c>
    </row>
    <row r="4131" spans="1:9" x14ac:dyDescent="0.35">
      <c r="A4131" s="36">
        <v>1528715</v>
      </c>
      <c r="B4131" s="36" t="str">
        <f>VLOOKUP(AllData[[#This Row],[Order]],MM[],3,FALSE)</f>
        <v>V5757311400800</v>
      </c>
      <c r="C4131" s="36">
        <f>VLOOKUP(AllData[[#This Row],[Order]],MM[],2,FALSE)</f>
        <v>124</v>
      </c>
      <c r="D4131" s="36" t="s">
        <v>60</v>
      </c>
      <c r="E4131" s="36" t="s">
        <v>83</v>
      </c>
      <c r="F4131" s="36" t="s">
        <v>84</v>
      </c>
      <c r="G4131" s="36" t="s">
        <v>111</v>
      </c>
      <c r="H4131" s="36">
        <v>93.539999999999992</v>
      </c>
      <c r="I4131" s="36">
        <v>40</v>
      </c>
    </row>
    <row r="4132" spans="1:9" x14ac:dyDescent="0.35">
      <c r="A4132" s="36">
        <v>1528715</v>
      </c>
      <c r="B4132" s="36" t="str">
        <f>VLOOKUP(AllData[[#This Row],[Order]],MM[],3,FALSE)</f>
        <v>V5757311400800</v>
      </c>
      <c r="C4132" s="36">
        <f>VLOOKUP(AllData[[#This Row],[Order]],MM[],2,FALSE)</f>
        <v>124</v>
      </c>
      <c r="D4132" s="36" t="s">
        <v>68</v>
      </c>
      <c r="E4132" s="36" t="s">
        <v>61</v>
      </c>
      <c r="F4132" s="36" t="s">
        <v>63</v>
      </c>
      <c r="G4132" s="36" t="s">
        <v>64</v>
      </c>
      <c r="H4132" s="36">
        <v>3.7</v>
      </c>
      <c r="I4132" s="36">
        <v>15</v>
      </c>
    </row>
    <row r="4133" spans="1:9" x14ac:dyDescent="0.35">
      <c r="A4133" s="36">
        <v>1528715</v>
      </c>
      <c r="B4133" s="36" t="str">
        <f>VLOOKUP(AllData[[#This Row],[Order]],MM[],3,FALSE)</f>
        <v>V5757311400800</v>
      </c>
      <c r="C4133" s="36">
        <f>VLOOKUP(AllData[[#This Row],[Order]],MM[],2,FALSE)</f>
        <v>124</v>
      </c>
      <c r="D4133" s="36" t="s">
        <v>73</v>
      </c>
      <c r="E4133" s="36" t="s">
        <v>69</v>
      </c>
      <c r="F4133" s="36" t="s">
        <v>70</v>
      </c>
      <c r="G4133" s="36" t="s">
        <v>71</v>
      </c>
      <c r="H4133" s="36">
        <v>20</v>
      </c>
      <c r="I4133" s="36">
        <v>20</v>
      </c>
    </row>
    <row r="4134" spans="1:9" x14ac:dyDescent="0.35">
      <c r="A4134" s="36">
        <v>1528715</v>
      </c>
      <c r="B4134" s="36" t="str">
        <f>VLOOKUP(AllData[[#This Row],[Order]],MM[],3,FALSE)</f>
        <v>V5757311400800</v>
      </c>
      <c r="C4134" s="36">
        <f>VLOOKUP(AllData[[#This Row],[Order]],MM[],2,FALSE)</f>
        <v>124</v>
      </c>
      <c r="D4134" s="36" t="s">
        <v>75</v>
      </c>
      <c r="E4134" s="36" t="s">
        <v>61</v>
      </c>
      <c r="F4134" s="36" t="s">
        <v>63</v>
      </c>
      <c r="G4134" s="36" t="s">
        <v>74</v>
      </c>
      <c r="H4134" s="36">
        <v>255.96</v>
      </c>
      <c r="I4134" s="36">
        <v>290</v>
      </c>
    </row>
    <row r="4135" spans="1:9" x14ac:dyDescent="0.35">
      <c r="A4135" s="36">
        <v>1528715</v>
      </c>
      <c r="B4135" s="36" t="str">
        <f>VLOOKUP(AllData[[#This Row],[Order]],MM[],3,FALSE)</f>
        <v>V5757311400800</v>
      </c>
      <c r="C4135" s="36">
        <f>VLOOKUP(AllData[[#This Row],[Order]],MM[],2,FALSE)</f>
        <v>124</v>
      </c>
      <c r="D4135" s="36" t="s">
        <v>78</v>
      </c>
      <c r="E4135" s="36" t="s">
        <v>61</v>
      </c>
      <c r="F4135" s="36" t="s">
        <v>63</v>
      </c>
      <c r="G4135" s="36" t="s">
        <v>76</v>
      </c>
      <c r="H4135" s="36">
        <v>2041.6799999999998</v>
      </c>
      <c r="I4135" s="36">
        <v>1040</v>
      </c>
    </row>
    <row r="4136" spans="1:9" x14ac:dyDescent="0.35">
      <c r="A4136" s="36">
        <v>1528715</v>
      </c>
      <c r="B4136" s="36" t="str">
        <f>VLOOKUP(AllData[[#This Row],[Order]],MM[],3,FALSE)</f>
        <v>V5757311400800</v>
      </c>
      <c r="C4136" s="36">
        <f>VLOOKUP(AllData[[#This Row],[Order]],MM[],2,FALSE)</f>
        <v>124</v>
      </c>
      <c r="D4136" s="36" t="s">
        <v>80</v>
      </c>
      <c r="E4136" s="36" t="s">
        <v>61</v>
      </c>
      <c r="F4136" s="36" t="s">
        <v>63</v>
      </c>
      <c r="G4136" s="36" t="s">
        <v>112</v>
      </c>
      <c r="H4136" s="36">
        <v>18.367000000000001</v>
      </c>
      <c r="I4136" s="36">
        <v>50</v>
      </c>
    </row>
    <row r="4137" spans="1:9" x14ac:dyDescent="0.35">
      <c r="A4137" s="36">
        <v>1528715</v>
      </c>
      <c r="B4137" s="36" t="str">
        <f>VLOOKUP(AllData[[#This Row],[Order]],MM[],3,FALSE)</f>
        <v>V5757311400800</v>
      </c>
      <c r="C4137" s="36">
        <f>VLOOKUP(AllData[[#This Row],[Order]],MM[],2,FALSE)</f>
        <v>124</v>
      </c>
      <c r="D4137" s="36" t="s">
        <v>82</v>
      </c>
      <c r="E4137" s="36" t="s">
        <v>89</v>
      </c>
      <c r="F4137" s="36" t="s">
        <v>91</v>
      </c>
      <c r="G4137" s="36" t="s">
        <v>92</v>
      </c>
      <c r="H4137" s="36">
        <v>60.179999999999993</v>
      </c>
      <c r="I4137" s="36">
        <v>2150</v>
      </c>
    </row>
    <row r="4138" spans="1:9" x14ac:dyDescent="0.35">
      <c r="A4138" s="36">
        <v>1528715</v>
      </c>
      <c r="B4138" s="36" t="str">
        <f>VLOOKUP(AllData[[#This Row],[Order]],MM[],3,FALSE)</f>
        <v>V5757311400800</v>
      </c>
      <c r="C4138" s="36">
        <f>VLOOKUP(AllData[[#This Row],[Order]],MM[],2,FALSE)</f>
        <v>124</v>
      </c>
      <c r="D4138" s="36" t="s">
        <v>85</v>
      </c>
      <c r="E4138" s="36" t="s">
        <v>69</v>
      </c>
      <c r="F4138" s="36" t="s">
        <v>70</v>
      </c>
      <c r="G4138" s="36" t="s">
        <v>79</v>
      </c>
      <c r="H4138" s="36">
        <v>20</v>
      </c>
      <c r="I4138" s="36">
        <v>20</v>
      </c>
    </row>
    <row r="4139" spans="1:9" x14ac:dyDescent="0.35">
      <c r="A4139" s="36">
        <v>1528715</v>
      </c>
      <c r="B4139" s="36" t="str">
        <f>VLOOKUP(AllData[[#This Row],[Order]],MM[],3,FALSE)</f>
        <v>V5757311400800</v>
      </c>
      <c r="C4139" s="36">
        <f>VLOOKUP(AllData[[#This Row],[Order]],MM[],2,FALSE)</f>
        <v>124</v>
      </c>
      <c r="D4139" s="36" t="s">
        <v>88</v>
      </c>
      <c r="E4139" s="36" t="s">
        <v>69</v>
      </c>
      <c r="F4139" s="36" t="s">
        <v>70</v>
      </c>
      <c r="G4139" s="36" t="s">
        <v>81</v>
      </c>
      <c r="H4139" s="36">
        <v>20</v>
      </c>
      <c r="I4139" s="36">
        <v>20</v>
      </c>
    </row>
    <row r="4140" spans="1:9" x14ac:dyDescent="0.35">
      <c r="A4140" s="36">
        <v>1528715</v>
      </c>
      <c r="B4140" s="36" t="str">
        <f>VLOOKUP(AllData[[#This Row],[Order]],MM[],3,FALSE)</f>
        <v>V5757311400800</v>
      </c>
      <c r="C4140" s="36">
        <f>VLOOKUP(AllData[[#This Row],[Order]],MM[],2,FALSE)</f>
        <v>124</v>
      </c>
      <c r="D4140" s="36" t="s">
        <v>95</v>
      </c>
      <c r="E4140" s="36" t="s">
        <v>83</v>
      </c>
      <c r="F4140" s="36" t="s">
        <v>84</v>
      </c>
      <c r="G4140" s="36" t="s">
        <v>84</v>
      </c>
      <c r="H4140" s="36">
        <v>266.95</v>
      </c>
      <c r="I4140" s="36">
        <v>450</v>
      </c>
    </row>
    <row r="4141" spans="1:9" x14ac:dyDescent="0.35">
      <c r="A4141" s="36">
        <v>1528715</v>
      </c>
      <c r="B4141" s="36" t="str">
        <f>VLOOKUP(AllData[[#This Row],[Order]],MM[],3,FALSE)</f>
        <v>V5757311400800</v>
      </c>
      <c r="C4141" s="36">
        <f>VLOOKUP(AllData[[#This Row],[Order]],MM[],2,FALSE)</f>
        <v>124</v>
      </c>
      <c r="D4141" s="36" t="s">
        <v>97</v>
      </c>
      <c r="E4141" s="36" t="s">
        <v>86</v>
      </c>
      <c r="F4141" s="36" t="s">
        <v>87</v>
      </c>
      <c r="G4141" s="36" t="s">
        <v>87</v>
      </c>
      <c r="H4141" s="36">
        <v>20</v>
      </c>
      <c r="I4141" s="36">
        <v>20</v>
      </c>
    </row>
    <row r="4142" spans="1:9" x14ac:dyDescent="0.35">
      <c r="A4142" s="36">
        <v>1528715</v>
      </c>
      <c r="B4142" s="36" t="str">
        <f>VLOOKUP(AllData[[#This Row],[Order]],MM[],3,FALSE)</f>
        <v>V5757311400800</v>
      </c>
      <c r="C4142" s="36">
        <f>VLOOKUP(AllData[[#This Row],[Order]],MM[],2,FALSE)</f>
        <v>124</v>
      </c>
      <c r="D4142" s="36" t="s">
        <v>99</v>
      </c>
      <c r="E4142" s="36" t="s">
        <v>61</v>
      </c>
      <c r="F4142" s="36" t="s">
        <v>63</v>
      </c>
      <c r="G4142" s="36" t="s">
        <v>96</v>
      </c>
      <c r="H4142" s="36">
        <v>61.139999999999993</v>
      </c>
      <c r="I4142" s="36">
        <v>100</v>
      </c>
    </row>
    <row r="4143" spans="1:9" x14ac:dyDescent="0.35">
      <c r="A4143" s="36">
        <v>1528715</v>
      </c>
      <c r="B4143" s="36" t="str">
        <f>VLOOKUP(AllData[[#This Row],[Order]],MM[],3,FALSE)</f>
        <v>V5757311400800</v>
      </c>
      <c r="C4143" s="36">
        <f>VLOOKUP(AllData[[#This Row],[Order]],MM[],2,FALSE)</f>
        <v>124</v>
      </c>
      <c r="D4143" s="36" t="s">
        <v>101</v>
      </c>
      <c r="E4143" s="36" t="s">
        <v>69</v>
      </c>
      <c r="F4143" s="36" t="s">
        <v>70</v>
      </c>
      <c r="G4143" s="36" t="s">
        <v>98</v>
      </c>
      <c r="H4143" s="36">
        <v>20</v>
      </c>
      <c r="I4143" s="36">
        <v>20</v>
      </c>
    </row>
    <row r="4144" spans="1:9" x14ac:dyDescent="0.35">
      <c r="A4144" s="36">
        <v>1528715</v>
      </c>
      <c r="B4144" s="36" t="str">
        <f>VLOOKUP(AllData[[#This Row],[Order]],MM[],3,FALSE)</f>
        <v>V5757311400800</v>
      </c>
      <c r="C4144" s="36">
        <f>VLOOKUP(AllData[[#This Row],[Order]],MM[],2,FALSE)</f>
        <v>124</v>
      </c>
      <c r="D4144" s="36" t="s">
        <v>104</v>
      </c>
      <c r="E4144" s="36" t="s">
        <v>69</v>
      </c>
      <c r="F4144" s="36" t="s">
        <v>70</v>
      </c>
      <c r="G4144" s="36" t="s">
        <v>100</v>
      </c>
      <c r="H4144" s="36">
        <v>30</v>
      </c>
      <c r="I4144" s="36">
        <v>30</v>
      </c>
    </row>
    <row r="4145" spans="1:9" x14ac:dyDescent="0.35">
      <c r="A4145" s="36">
        <v>1528715</v>
      </c>
      <c r="B4145" s="36" t="str">
        <f>VLOOKUP(AllData[[#This Row],[Order]],MM[],3,FALSE)</f>
        <v>V5757311400800</v>
      </c>
      <c r="C4145" s="36">
        <f>VLOOKUP(AllData[[#This Row],[Order]],MM[],2,FALSE)</f>
        <v>124</v>
      </c>
      <c r="D4145" s="36" t="s">
        <v>113</v>
      </c>
      <c r="E4145" s="36" t="s">
        <v>102</v>
      </c>
      <c r="F4145" s="36" t="s">
        <v>100</v>
      </c>
      <c r="G4145" s="36" t="s">
        <v>103</v>
      </c>
      <c r="H4145" s="36">
        <v>30</v>
      </c>
      <c r="I4145" s="36">
        <v>30</v>
      </c>
    </row>
    <row r="4146" spans="1:9" x14ac:dyDescent="0.35">
      <c r="A4146" s="36">
        <v>1528715</v>
      </c>
      <c r="B4146" s="36" t="str">
        <f>VLOOKUP(AllData[[#This Row],[Order]],MM[],3,FALSE)</f>
        <v>V5757311400800</v>
      </c>
      <c r="C4146" s="36">
        <f>VLOOKUP(AllData[[#This Row],[Order]],MM[],2,FALSE)</f>
        <v>124</v>
      </c>
      <c r="D4146" s="36" t="s">
        <v>114</v>
      </c>
      <c r="E4146" s="36" t="s">
        <v>102</v>
      </c>
      <c r="F4146" s="36" t="s">
        <v>100</v>
      </c>
      <c r="G4146" s="36" t="s">
        <v>106</v>
      </c>
      <c r="H4146" s="36">
        <v>45</v>
      </c>
      <c r="I4146" s="36">
        <v>45</v>
      </c>
    </row>
    <row r="4147" spans="1:9" x14ac:dyDescent="0.35">
      <c r="A4147" s="36">
        <v>1528715</v>
      </c>
      <c r="B4147" s="36" t="str">
        <f>VLOOKUP(AllData[[#This Row],[Order]],MM[],3,FALSE)</f>
        <v>V5757311400800</v>
      </c>
      <c r="C4147" s="36">
        <f>VLOOKUP(AllData[[#This Row],[Order]],MM[],2,FALSE)</f>
        <v>124</v>
      </c>
      <c r="D4147" s="36" t="s">
        <v>60</v>
      </c>
      <c r="E4147" s="36" t="s">
        <v>61</v>
      </c>
      <c r="F4147" s="36" t="s">
        <v>63</v>
      </c>
      <c r="G4147" s="36" t="s">
        <v>108</v>
      </c>
      <c r="H4147" s="36">
        <v>1596.8999999999999</v>
      </c>
      <c r="I4147" s="36">
        <v>1</v>
      </c>
    </row>
    <row r="4148" spans="1:9" x14ac:dyDescent="0.35">
      <c r="A4148" s="36">
        <v>1528715</v>
      </c>
      <c r="B4148" s="36" t="str">
        <f>VLOOKUP(AllData[[#This Row],[Order]],MM[],3,FALSE)</f>
        <v>V5757311400800</v>
      </c>
      <c r="C4148" s="36">
        <f>VLOOKUP(AllData[[#This Row],[Order]],MM[],2,FALSE)</f>
        <v>124</v>
      </c>
      <c r="D4148" s="36" t="s">
        <v>95</v>
      </c>
      <c r="E4148" s="36" t="s">
        <v>83</v>
      </c>
      <c r="F4148" s="36" t="s">
        <v>84</v>
      </c>
      <c r="G4148" s="36" t="s">
        <v>110</v>
      </c>
      <c r="H4148" s="36"/>
      <c r="I4148" s="36">
        <v>5</v>
      </c>
    </row>
    <row r="4149" spans="1:9" x14ac:dyDescent="0.35">
      <c r="A4149" s="36">
        <v>1528716</v>
      </c>
      <c r="B4149" s="36" t="str">
        <f>VLOOKUP(AllData[[#This Row],[Order]],MM[],3,FALSE)</f>
        <v>V5757311401000</v>
      </c>
      <c r="C4149" s="36">
        <f>VLOOKUP(AllData[[#This Row],[Order]],MM[],2,FALSE)</f>
        <v>124</v>
      </c>
      <c r="D4149" s="36" t="s">
        <v>60</v>
      </c>
      <c r="E4149" s="36" t="s">
        <v>83</v>
      </c>
      <c r="F4149" s="36" t="s">
        <v>84</v>
      </c>
      <c r="G4149" s="36" t="s">
        <v>111</v>
      </c>
      <c r="H4149" s="36">
        <v>287.39999999999998</v>
      </c>
      <c r="I4149" s="36">
        <v>40</v>
      </c>
    </row>
    <row r="4150" spans="1:9" x14ac:dyDescent="0.35">
      <c r="A4150" s="36">
        <v>1528716</v>
      </c>
      <c r="B4150" s="36" t="str">
        <f>VLOOKUP(AllData[[#This Row],[Order]],MM[],3,FALSE)</f>
        <v>V5757311401000</v>
      </c>
      <c r="C4150" s="36">
        <f>VLOOKUP(AllData[[#This Row],[Order]],MM[],2,FALSE)</f>
        <v>124</v>
      </c>
      <c r="D4150" s="36" t="s">
        <v>68</v>
      </c>
      <c r="E4150" s="36" t="s">
        <v>61</v>
      </c>
      <c r="F4150" s="36" t="s">
        <v>63</v>
      </c>
      <c r="G4150" s="36" t="s">
        <v>64</v>
      </c>
      <c r="H4150" s="36">
        <v>2.2330000000000001</v>
      </c>
      <c r="I4150" s="36">
        <v>15</v>
      </c>
    </row>
    <row r="4151" spans="1:9" x14ac:dyDescent="0.35">
      <c r="A4151" s="36">
        <v>1528716</v>
      </c>
      <c r="B4151" s="36" t="str">
        <f>VLOOKUP(AllData[[#This Row],[Order]],MM[],3,FALSE)</f>
        <v>V5757311401000</v>
      </c>
      <c r="C4151" s="36">
        <f>VLOOKUP(AllData[[#This Row],[Order]],MM[],2,FALSE)</f>
        <v>124</v>
      </c>
      <c r="D4151" s="36" t="s">
        <v>73</v>
      </c>
      <c r="E4151" s="36" t="s">
        <v>69</v>
      </c>
      <c r="F4151" s="36" t="s">
        <v>70</v>
      </c>
      <c r="G4151" s="36" t="s">
        <v>71</v>
      </c>
      <c r="H4151" s="36">
        <v>20</v>
      </c>
      <c r="I4151" s="36">
        <v>20</v>
      </c>
    </row>
    <row r="4152" spans="1:9" x14ac:dyDescent="0.35">
      <c r="A4152" s="36">
        <v>1528716</v>
      </c>
      <c r="B4152" s="36" t="str">
        <f>VLOOKUP(AllData[[#This Row],[Order]],MM[],3,FALSE)</f>
        <v>V5757311401000</v>
      </c>
      <c r="C4152" s="36">
        <f>VLOOKUP(AllData[[#This Row],[Order]],MM[],2,FALSE)</f>
        <v>124</v>
      </c>
      <c r="D4152" s="36" t="s">
        <v>75</v>
      </c>
      <c r="E4152" s="36" t="s">
        <v>61</v>
      </c>
      <c r="F4152" s="36" t="s">
        <v>63</v>
      </c>
      <c r="G4152" s="36" t="s">
        <v>74</v>
      </c>
      <c r="H4152" s="36">
        <v>458.52000000000004</v>
      </c>
      <c r="I4152" s="36">
        <v>350</v>
      </c>
    </row>
    <row r="4153" spans="1:9" x14ac:dyDescent="0.35">
      <c r="A4153" s="36">
        <v>1528716</v>
      </c>
      <c r="B4153" s="36" t="str">
        <f>VLOOKUP(AllData[[#This Row],[Order]],MM[],3,FALSE)</f>
        <v>V5757311401000</v>
      </c>
      <c r="C4153" s="36">
        <f>VLOOKUP(AllData[[#This Row],[Order]],MM[],2,FALSE)</f>
        <v>124</v>
      </c>
      <c r="D4153" s="36" t="s">
        <v>78</v>
      </c>
      <c r="E4153" s="36" t="s">
        <v>61</v>
      </c>
      <c r="F4153" s="36" t="s">
        <v>63</v>
      </c>
      <c r="G4153" s="36" t="s">
        <v>76</v>
      </c>
      <c r="H4153" s="36">
        <v>1823.34</v>
      </c>
      <c r="I4153" s="36">
        <v>1020</v>
      </c>
    </row>
    <row r="4154" spans="1:9" x14ac:dyDescent="0.35">
      <c r="A4154" s="36">
        <v>1528716</v>
      </c>
      <c r="B4154" s="36" t="str">
        <f>VLOOKUP(AllData[[#This Row],[Order]],MM[],3,FALSE)</f>
        <v>V5757311401000</v>
      </c>
      <c r="C4154" s="36">
        <f>VLOOKUP(AllData[[#This Row],[Order]],MM[],2,FALSE)</f>
        <v>124</v>
      </c>
      <c r="D4154" s="36" t="s">
        <v>80</v>
      </c>
      <c r="E4154" s="36" t="s">
        <v>61</v>
      </c>
      <c r="F4154" s="36" t="s">
        <v>63</v>
      </c>
      <c r="G4154" s="36" t="s">
        <v>112</v>
      </c>
      <c r="H4154" s="36">
        <v>153.78</v>
      </c>
      <c r="I4154" s="36">
        <v>50</v>
      </c>
    </row>
    <row r="4155" spans="1:9" x14ac:dyDescent="0.35">
      <c r="A4155" s="36">
        <v>1528716</v>
      </c>
      <c r="B4155" s="36" t="str">
        <f>VLOOKUP(AllData[[#This Row],[Order]],MM[],3,FALSE)</f>
        <v>V5757311401000</v>
      </c>
      <c r="C4155" s="36">
        <f>VLOOKUP(AllData[[#This Row],[Order]],MM[],2,FALSE)</f>
        <v>124</v>
      </c>
      <c r="D4155" s="36" t="s">
        <v>82</v>
      </c>
      <c r="E4155" s="36" t="s">
        <v>89</v>
      </c>
      <c r="F4155" s="36" t="s">
        <v>91</v>
      </c>
      <c r="G4155" s="36" t="s">
        <v>92</v>
      </c>
      <c r="H4155" s="36"/>
      <c r="I4155" s="36">
        <v>2150</v>
      </c>
    </row>
    <row r="4156" spans="1:9" x14ac:dyDescent="0.35">
      <c r="A4156" s="36">
        <v>1528716</v>
      </c>
      <c r="B4156" s="36" t="str">
        <f>VLOOKUP(AllData[[#This Row],[Order]],MM[],3,FALSE)</f>
        <v>V5757311401000</v>
      </c>
      <c r="C4156" s="36">
        <f>VLOOKUP(AllData[[#This Row],[Order]],MM[],2,FALSE)</f>
        <v>124</v>
      </c>
      <c r="D4156" s="36" t="s">
        <v>85</v>
      </c>
      <c r="E4156" s="36" t="s">
        <v>69</v>
      </c>
      <c r="F4156" s="36" t="s">
        <v>70</v>
      </c>
      <c r="G4156" s="36" t="s">
        <v>79</v>
      </c>
      <c r="H4156" s="36">
        <v>20</v>
      </c>
      <c r="I4156" s="36">
        <v>20</v>
      </c>
    </row>
    <row r="4157" spans="1:9" x14ac:dyDescent="0.35">
      <c r="A4157" s="36">
        <v>1528716</v>
      </c>
      <c r="B4157" s="36" t="str">
        <f>VLOOKUP(AllData[[#This Row],[Order]],MM[],3,FALSE)</f>
        <v>V5757311401000</v>
      </c>
      <c r="C4157" s="36">
        <f>VLOOKUP(AllData[[#This Row],[Order]],MM[],2,FALSE)</f>
        <v>124</v>
      </c>
      <c r="D4157" s="36" t="s">
        <v>88</v>
      </c>
      <c r="E4157" s="36" t="s">
        <v>69</v>
      </c>
      <c r="F4157" s="36" t="s">
        <v>70</v>
      </c>
      <c r="G4157" s="36" t="s">
        <v>81</v>
      </c>
      <c r="H4157" s="36">
        <v>20</v>
      </c>
      <c r="I4157" s="36">
        <v>20</v>
      </c>
    </row>
    <row r="4158" spans="1:9" x14ac:dyDescent="0.35">
      <c r="A4158" s="36">
        <v>1528716</v>
      </c>
      <c r="B4158" s="36" t="str">
        <f>VLOOKUP(AllData[[#This Row],[Order]],MM[],3,FALSE)</f>
        <v>V5757311401000</v>
      </c>
      <c r="C4158" s="36">
        <f>VLOOKUP(AllData[[#This Row],[Order]],MM[],2,FALSE)</f>
        <v>124</v>
      </c>
      <c r="D4158" s="36" t="s">
        <v>95</v>
      </c>
      <c r="E4158" s="36" t="s">
        <v>83</v>
      </c>
      <c r="F4158" s="36" t="s">
        <v>84</v>
      </c>
      <c r="G4158" s="36" t="s">
        <v>84</v>
      </c>
      <c r="H4158" s="36">
        <v>365.303</v>
      </c>
      <c r="I4158" s="36">
        <v>450</v>
      </c>
    </row>
    <row r="4159" spans="1:9" x14ac:dyDescent="0.35">
      <c r="A4159" s="36">
        <v>1528716</v>
      </c>
      <c r="B4159" s="36" t="str">
        <f>VLOOKUP(AllData[[#This Row],[Order]],MM[],3,FALSE)</f>
        <v>V5757311401000</v>
      </c>
      <c r="C4159" s="36">
        <f>VLOOKUP(AllData[[#This Row],[Order]],MM[],2,FALSE)</f>
        <v>124</v>
      </c>
      <c r="D4159" s="36" t="s">
        <v>97</v>
      </c>
      <c r="E4159" s="36" t="s">
        <v>86</v>
      </c>
      <c r="F4159" s="36" t="s">
        <v>87</v>
      </c>
      <c r="G4159" s="36" t="s">
        <v>87</v>
      </c>
      <c r="H4159" s="36">
        <v>20</v>
      </c>
      <c r="I4159" s="36">
        <v>20</v>
      </c>
    </row>
    <row r="4160" spans="1:9" x14ac:dyDescent="0.35">
      <c r="A4160" s="36">
        <v>1528716</v>
      </c>
      <c r="B4160" s="36" t="str">
        <f>VLOOKUP(AllData[[#This Row],[Order]],MM[],3,FALSE)</f>
        <v>V5757311401000</v>
      </c>
      <c r="C4160" s="36">
        <f>VLOOKUP(AllData[[#This Row],[Order]],MM[],2,FALSE)</f>
        <v>124</v>
      </c>
      <c r="D4160" s="36" t="s">
        <v>99</v>
      </c>
      <c r="E4160" s="36" t="s">
        <v>61</v>
      </c>
      <c r="F4160" s="36" t="s">
        <v>63</v>
      </c>
      <c r="G4160" s="36" t="s">
        <v>96</v>
      </c>
      <c r="H4160" s="36">
        <v>97.559999999999988</v>
      </c>
      <c r="I4160" s="36">
        <v>100</v>
      </c>
    </row>
    <row r="4161" spans="1:9" x14ac:dyDescent="0.35">
      <c r="A4161" s="36">
        <v>1528716</v>
      </c>
      <c r="B4161" s="36" t="str">
        <f>VLOOKUP(AllData[[#This Row],[Order]],MM[],3,FALSE)</f>
        <v>V5757311401000</v>
      </c>
      <c r="C4161" s="36">
        <f>VLOOKUP(AllData[[#This Row],[Order]],MM[],2,FALSE)</f>
        <v>124</v>
      </c>
      <c r="D4161" s="36" t="s">
        <v>101</v>
      </c>
      <c r="E4161" s="36" t="s">
        <v>69</v>
      </c>
      <c r="F4161" s="36" t="s">
        <v>70</v>
      </c>
      <c r="G4161" s="36" t="s">
        <v>98</v>
      </c>
      <c r="H4161" s="36">
        <v>20</v>
      </c>
      <c r="I4161" s="36">
        <v>20</v>
      </c>
    </row>
    <row r="4162" spans="1:9" x14ac:dyDescent="0.35">
      <c r="A4162" s="36">
        <v>1528716</v>
      </c>
      <c r="B4162" s="36" t="str">
        <f>VLOOKUP(AllData[[#This Row],[Order]],MM[],3,FALSE)</f>
        <v>V5757311401000</v>
      </c>
      <c r="C4162" s="36">
        <f>VLOOKUP(AllData[[#This Row],[Order]],MM[],2,FALSE)</f>
        <v>124</v>
      </c>
      <c r="D4162" s="36" t="s">
        <v>104</v>
      </c>
      <c r="E4162" s="36" t="s">
        <v>69</v>
      </c>
      <c r="F4162" s="36" t="s">
        <v>70</v>
      </c>
      <c r="G4162" s="36" t="s">
        <v>100</v>
      </c>
      <c r="H4162" s="36">
        <v>30</v>
      </c>
      <c r="I4162" s="36">
        <v>30</v>
      </c>
    </row>
    <row r="4163" spans="1:9" x14ac:dyDescent="0.35">
      <c r="A4163" s="36">
        <v>1528716</v>
      </c>
      <c r="B4163" s="36" t="str">
        <f>VLOOKUP(AllData[[#This Row],[Order]],MM[],3,FALSE)</f>
        <v>V5757311401000</v>
      </c>
      <c r="C4163" s="36">
        <f>VLOOKUP(AllData[[#This Row],[Order]],MM[],2,FALSE)</f>
        <v>124</v>
      </c>
      <c r="D4163" s="36" t="s">
        <v>113</v>
      </c>
      <c r="E4163" s="36" t="s">
        <v>102</v>
      </c>
      <c r="F4163" s="36" t="s">
        <v>100</v>
      </c>
      <c r="G4163" s="36" t="s">
        <v>103</v>
      </c>
      <c r="H4163" s="36">
        <v>30</v>
      </c>
      <c r="I4163" s="36">
        <v>30</v>
      </c>
    </row>
    <row r="4164" spans="1:9" x14ac:dyDescent="0.35">
      <c r="A4164" s="36">
        <v>1528716</v>
      </c>
      <c r="B4164" s="36" t="str">
        <f>VLOOKUP(AllData[[#This Row],[Order]],MM[],3,FALSE)</f>
        <v>V5757311401000</v>
      </c>
      <c r="C4164" s="36">
        <f>VLOOKUP(AllData[[#This Row],[Order]],MM[],2,FALSE)</f>
        <v>124</v>
      </c>
      <c r="D4164" s="36" t="s">
        <v>114</v>
      </c>
      <c r="E4164" s="36" t="s">
        <v>102</v>
      </c>
      <c r="F4164" s="36" t="s">
        <v>100</v>
      </c>
      <c r="G4164" s="36" t="s">
        <v>106</v>
      </c>
      <c r="H4164" s="36">
        <v>45</v>
      </c>
      <c r="I4164" s="36">
        <v>45</v>
      </c>
    </row>
    <row r="4165" spans="1:9" x14ac:dyDescent="0.35">
      <c r="A4165" s="36">
        <v>1528716</v>
      </c>
      <c r="B4165" s="36" t="str">
        <f>VLOOKUP(AllData[[#This Row],[Order]],MM[],3,FALSE)</f>
        <v>V5757311401000</v>
      </c>
      <c r="C4165" s="36">
        <f>VLOOKUP(AllData[[#This Row],[Order]],MM[],2,FALSE)</f>
        <v>124</v>
      </c>
      <c r="D4165" s="36" t="s">
        <v>60</v>
      </c>
      <c r="E4165" s="36" t="s">
        <v>61</v>
      </c>
      <c r="F4165" s="36" t="s">
        <v>63</v>
      </c>
      <c r="G4165" s="36" t="s">
        <v>108</v>
      </c>
      <c r="H4165" s="36">
        <v>207.17999999999998</v>
      </c>
      <c r="I4165" s="36">
        <v>1</v>
      </c>
    </row>
    <row r="4166" spans="1:9" x14ac:dyDescent="0.35">
      <c r="A4166" s="36">
        <v>1528716</v>
      </c>
      <c r="B4166" s="36" t="str">
        <f>VLOOKUP(AllData[[#This Row],[Order]],MM[],3,FALSE)</f>
        <v>V5757311401000</v>
      </c>
      <c r="C4166" s="36">
        <f>VLOOKUP(AllData[[#This Row],[Order]],MM[],2,FALSE)</f>
        <v>124</v>
      </c>
      <c r="D4166" s="36" t="s">
        <v>95</v>
      </c>
      <c r="E4166" s="36" t="s">
        <v>83</v>
      </c>
      <c r="F4166" s="36" t="s">
        <v>84</v>
      </c>
      <c r="G4166" s="36" t="s">
        <v>110</v>
      </c>
      <c r="H4166" s="36"/>
      <c r="I4166" s="36">
        <v>5</v>
      </c>
    </row>
    <row r="4167" spans="1:9" x14ac:dyDescent="0.35">
      <c r="A4167" s="36">
        <v>1528717</v>
      </c>
      <c r="B4167" s="36" t="str">
        <f>VLOOKUP(AllData[[#This Row],[Order]],MM[],3,FALSE)</f>
        <v>V5757331400800</v>
      </c>
      <c r="C4167" s="36">
        <f>VLOOKUP(AllData[[#This Row],[Order]],MM[],2,FALSE)</f>
        <v>124</v>
      </c>
      <c r="D4167" s="36" t="s">
        <v>60</v>
      </c>
      <c r="E4167" s="36" t="s">
        <v>83</v>
      </c>
      <c r="F4167" s="36" t="s">
        <v>84</v>
      </c>
      <c r="G4167" s="36" t="s">
        <v>111</v>
      </c>
      <c r="H4167" s="36">
        <v>226.79999999999998</v>
      </c>
      <c r="I4167" s="36">
        <v>40</v>
      </c>
    </row>
    <row r="4168" spans="1:9" x14ac:dyDescent="0.35">
      <c r="A4168" s="36">
        <v>1528717</v>
      </c>
      <c r="B4168" s="36" t="str">
        <f>VLOOKUP(AllData[[#This Row],[Order]],MM[],3,FALSE)</f>
        <v>V5757331400800</v>
      </c>
      <c r="C4168" s="36">
        <f>VLOOKUP(AllData[[#This Row],[Order]],MM[],2,FALSE)</f>
        <v>124</v>
      </c>
      <c r="D4168" s="36" t="s">
        <v>68</v>
      </c>
      <c r="E4168" s="36" t="s">
        <v>61</v>
      </c>
      <c r="F4168" s="36" t="s">
        <v>63</v>
      </c>
      <c r="G4168" s="36" t="s">
        <v>64</v>
      </c>
      <c r="H4168" s="36">
        <v>37.732999999999997</v>
      </c>
      <c r="I4168" s="36">
        <v>15</v>
      </c>
    </row>
    <row r="4169" spans="1:9" x14ac:dyDescent="0.35">
      <c r="A4169" s="36">
        <v>1528717</v>
      </c>
      <c r="B4169" s="36" t="str">
        <f>VLOOKUP(AllData[[#This Row],[Order]],MM[],3,FALSE)</f>
        <v>V5757331400800</v>
      </c>
      <c r="C4169" s="36">
        <f>VLOOKUP(AllData[[#This Row],[Order]],MM[],2,FALSE)</f>
        <v>124</v>
      </c>
      <c r="D4169" s="36" t="s">
        <v>73</v>
      </c>
      <c r="E4169" s="36" t="s">
        <v>69</v>
      </c>
      <c r="F4169" s="36" t="s">
        <v>70</v>
      </c>
      <c r="G4169" s="36" t="s">
        <v>71</v>
      </c>
      <c r="H4169" s="36">
        <v>20</v>
      </c>
      <c r="I4169" s="36">
        <v>20</v>
      </c>
    </row>
    <row r="4170" spans="1:9" x14ac:dyDescent="0.35">
      <c r="A4170" s="36">
        <v>1528717</v>
      </c>
      <c r="B4170" s="36" t="str">
        <f>VLOOKUP(AllData[[#This Row],[Order]],MM[],3,FALSE)</f>
        <v>V5757331400800</v>
      </c>
      <c r="C4170" s="36">
        <f>VLOOKUP(AllData[[#This Row],[Order]],MM[],2,FALSE)</f>
        <v>124</v>
      </c>
      <c r="D4170" s="36" t="s">
        <v>75</v>
      </c>
      <c r="E4170" s="36" t="s">
        <v>61</v>
      </c>
      <c r="F4170" s="36" t="s">
        <v>63</v>
      </c>
      <c r="G4170" s="36" t="s">
        <v>74</v>
      </c>
      <c r="H4170" s="36">
        <v>457.56</v>
      </c>
      <c r="I4170" s="36">
        <v>350</v>
      </c>
    </row>
    <row r="4171" spans="1:9" x14ac:dyDescent="0.35">
      <c r="A4171" s="36">
        <v>1528717</v>
      </c>
      <c r="B4171" s="36" t="str">
        <f>VLOOKUP(AllData[[#This Row],[Order]],MM[],3,FALSE)</f>
        <v>V5757331400800</v>
      </c>
      <c r="C4171" s="36">
        <f>VLOOKUP(AllData[[#This Row],[Order]],MM[],2,FALSE)</f>
        <v>124</v>
      </c>
      <c r="D4171" s="36" t="s">
        <v>78</v>
      </c>
      <c r="E4171" s="36" t="s">
        <v>61</v>
      </c>
      <c r="F4171" s="36" t="s">
        <v>63</v>
      </c>
      <c r="G4171" s="36" t="s">
        <v>76</v>
      </c>
      <c r="H4171" s="36">
        <v>1891.98</v>
      </c>
      <c r="I4171" s="36">
        <v>1020</v>
      </c>
    </row>
    <row r="4172" spans="1:9" x14ac:dyDescent="0.35">
      <c r="A4172" s="36">
        <v>1528717</v>
      </c>
      <c r="B4172" s="36" t="str">
        <f>VLOOKUP(AllData[[#This Row],[Order]],MM[],3,FALSE)</f>
        <v>V5757331400800</v>
      </c>
      <c r="C4172" s="36">
        <f>VLOOKUP(AllData[[#This Row],[Order]],MM[],2,FALSE)</f>
        <v>124</v>
      </c>
      <c r="D4172" s="36" t="s">
        <v>80</v>
      </c>
      <c r="E4172" s="36" t="s">
        <v>61</v>
      </c>
      <c r="F4172" s="36" t="s">
        <v>63</v>
      </c>
      <c r="G4172" s="36" t="s">
        <v>112</v>
      </c>
      <c r="H4172" s="36">
        <v>34.1</v>
      </c>
      <c r="I4172" s="36">
        <v>50</v>
      </c>
    </row>
    <row r="4173" spans="1:9" x14ac:dyDescent="0.35">
      <c r="A4173" s="36">
        <v>1528717</v>
      </c>
      <c r="B4173" s="36" t="str">
        <f>VLOOKUP(AllData[[#This Row],[Order]],MM[],3,FALSE)</f>
        <v>V5757331400800</v>
      </c>
      <c r="C4173" s="36">
        <f>VLOOKUP(AllData[[#This Row],[Order]],MM[],2,FALSE)</f>
        <v>124</v>
      </c>
      <c r="D4173" s="36" t="s">
        <v>82</v>
      </c>
      <c r="E4173" s="36" t="s">
        <v>89</v>
      </c>
      <c r="F4173" s="36" t="s">
        <v>91</v>
      </c>
      <c r="G4173" s="36" t="s">
        <v>92</v>
      </c>
      <c r="H4173" s="36"/>
      <c r="I4173" s="36">
        <v>2150</v>
      </c>
    </row>
    <row r="4174" spans="1:9" x14ac:dyDescent="0.35">
      <c r="A4174" s="36">
        <v>1528717</v>
      </c>
      <c r="B4174" s="36" t="str">
        <f>VLOOKUP(AllData[[#This Row],[Order]],MM[],3,FALSE)</f>
        <v>V5757331400800</v>
      </c>
      <c r="C4174" s="36">
        <f>VLOOKUP(AllData[[#This Row],[Order]],MM[],2,FALSE)</f>
        <v>124</v>
      </c>
      <c r="D4174" s="36" t="s">
        <v>85</v>
      </c>
      <c r="E4174" s="36" t="s">
        <v>69</v>
      </c>
      <c r="F4174" s="36" t="s">
        <v>70</v>
      </c>
      <c r="G4174" s="36" t="s">
        <v>79</v>
      </c>
      <c r="H4174" s="36">
        <v>20</v>
      </c>
      <c r="I4174" s="36">
        <v>20</v>
      </c>
    </row>
    <row r="4175" spans="1:9" x14ac:dyDescent="0.35">
      <c r="A4175" s="36">
        <v>1528717</v>
      </c>
      <c r="B4175" s="36" t="str">
        <f>VLOOKUP(AllData[[#This Row],[Order]],MM[],3,FALSE)</f>
        <v>V5757331400800</v>
      </c>
      <c r="C4175" s="36">
        <f>VLOOKUP(AllData[[#This Row],[Order]],MM[],2,FALSE)</f>
        <v>124</v>
      </c>
      <c r="D4175" s="36" t="s">
        <v>88</v>
      </c>
      <c r="E4175" s="36" t="s">
        <v>69</v>
      </c>
      <c r="F4175" s="36" t="s">
        <v>70</v>
      </c>
      <c r="G4175" s="36" t="s">
        <v>81</v>
      </c>
      <c r="H4175" s="36">
        <v>20</v>
      </c>
      <c r="I4175" s="36">
        <v>20</v>
      </c>
    </row>
    <row r="4176" spans="1:9" x14ac:dyDescent="0.35">
      <c r="A4176" s="36">
        <v>1528717</v>
      </c>
      <c r="B4176" s="36" t="str">
        <f>VLOOKUP(AllData[[#This Row],[Order]],MM[],3,FALSE)</f>
        <v>V5757331400800</v>
      </c>
      <c r="C4176" s="36">
        <f>VLOOKUP(AllData[[#This Row],[Order]],MM[],2,FALSE)</f>
        <v>124</v>
      </c>
      <c r="D4176" s="36" t="s">
        <v>95</v>
      </c>
      <c r="E4176" s="36" t="s">
        <v>83</v>
      </c>
      <c r="F4176" s="36" t="s">
        <v>84</v>
      </c>
      <c r="G4176" s="36" t="s">
        <v>84</v>
      </c>
      <c r="H4176" s="36">
        <v>426.3</v>
      </c>
      <c r="I4176" s="36">
        <v>450</v>
      </c>
    </row>
    <row r="4177" spans="1:9" x14ac:dyDescent="0.35">
      <c r="A4177" s="36">
        <v>1528717</v>
      </c>
      <c r="B4177" s="36" t="str">
        <f>VLOOKUP(AllData[[#This Row],[Order]],MM[],3,FALSE)</f>
        <v>V5757331400800</v>
      </c>
      <c r="C4177" s="36">
        <f>VLOOKUP(AllData[[#This Row],[Order]],MM[],2,FALSE)</f>
        <v>124</v>
      </c>
      <c r="D4177" s="36" t="s">
        <v>97</v>
      </c>
      <c r="E4177" s="36" t="s">
        <v>86</v>
      </c>
      <c r="F4177" s="36" t="s">
        <v>87</v>
      </c>
      <c r="G4177" s="36" t="s">
        <v>87</v>
      </c>
      <c r="H4177" s="36">
        <v>20</v>
      </c>
      <c r="I4177" s="36">
        <v>20</v>
      </c>
    </row>
    <row r="4178" spans="1:9" x14ac:dyDescent="0.35">
      <c r="A4178" s="36">
        <v>1528717</v>
      </c>
      <c r="B4178" s="36" t="str">
        <f>VLOOKUP(AllData[[#This Row],[Order]],MM[],3,FALSE)</f>
        <v>V5757331400800</v>
      </c>
      <c r="C4178" s="36">
        <f>VLOOKUP(AllData[[#This Row],[Order]],MM[],2,FALSE)</f>
        <v>124</v>
      </c>
      <c r="D4178" s="36" t="s">
        <v>99</v>
      </c>
      <c r="E4178" s="36" t="s">
        <v>61</v>
      </c>
      <c r="F4178" s="36" t="s">
        <v>63</v>
      </c>
      <c r="G4178" s="36" t="s">
        <v>96</v>
      </c>
      <c r="H4178" s="36">
        <v>54.116999999999997</v>
      </c>
      <c r="I4178" s="36">
        <v>100</v>
      </c>
    </row>
    <row r="4179" spans="1:9" x14ac:dyDescent="0.35">
      <c r="A4179" s="36">
        <v>1528717</v>
      </c>
      <c r="B4179" s="36" t="str">
        <f>VLOOKUP(AllData[[#This Row],[Order]],MM[],3,FALSE)</f>
        <v>V5757331400800</v>
      </c>
      <c r="C4179" s="36">
        <f>VLOOKUP(AllData[[#This Row],[Order]],MM[],2,FALSE)</f>
        <v>124</v>
      </c>
      <c r="D4179" s="36" t="s">
        <v>101</v>
      </c>
      <c r="E4179" s="36" t="s">
        <v>69</v>
      </c>
      <c r="F4179" s="36" t="s">
        <v>70</v>
      </c>
      <c r="G4179" s="36" t="s">
        <v>98</v>
      </c>
      <c r="H4179" s="36">
        <v>20</v>
      </c>
      <c r="I4179" s="36">
        <v>20</v>
      </c>
    </row>
    <row r="4180" spans="1:9" x14ac:dyDescent="0.35">
      <c r="A4180" s="36">
        <v>1528717</v>
      </c>
      <c r="B4180" s="36" t="str">
        <f>VLOOKUP(AllData[[#This Row],[Order]],MM[],3,FALSE)</f>
        <v>V5757331400800</v>
      </c>
      <c r="C4180" s="36">
        <f>VLOOKUP(AllData[[#This Row],[Order]],MM[],2,FALSE)</f>
        <v>124</v>
      </c>
      <c r="D4180" s="36" t="s">
        <v>104</v>
      </c>
      <c r="E4180" s="36" t="s">
        <v>69</v>
      </c>
      <c r="F4180" s="36" t="s">
        <v>70</v>
      </c>
      <c r="G4180" s="36" t="s">
        <v>100</v>
      </c>
      <c r="H4180" s="36">
        <v>30</v>
      </c>
      <c r="I4180" s="36">
        <v>30</v>
      </c>
    </row>
    <row r="4181" spans="1:9" x14ac:dyDescent="0.35">
      <c r="A4181" s="36">
        <v>1528717</v>
      </c>
      <c r="B4181" s="36" t="str">
        <f>VLOOKUP(AllData[[#This Row],[Order]],MM[],3,FALSE)</f>
        <v>V5757331400800</v>
      </c>
      <c r="C4181" s="36">
        <f>VLOOKUP(AllData[[#This Row],[Order]],MM[],2,FALSE)</f>
        <v>124</v>
      </c>
      <c r="D4181" s="36" t="s">
        <v>113</v>
      </c>
      <c r="E4181" s="36" t="s">
        <v>102</v>
      </c>
      <c r="F4181" s="36" t="s">
        <v>100</v>
      </c>
      <c r="G4181" s="36" t="s">
        <v>103</v>
      </c>
      <c r="H4181" s="36">
        <v>30</v>
      </c>
      <c r="I4181" s="36">
        <v>30</v>
      </c>
    </row>
    <row r="4182" spans="1:9" x14ac:dyDescent="0.35">
      <c r="A4182" s="36">
        <v>1528717</v>
      </c>
      <c r="B4182" s="36" t="str">
        <f>VLOOKUP(AllData[[#This Row],[Order]],MM[],3,FALSE)</f>
        <v>V5757331400800</v>
      </c>
      <c r="C4182" s="36">
        <f>VLOOKUP(AllData[[#This Row],[Order]],MM[],2,FALSE)</f>
        <v>124</v>
      </c>
      <c r="D4182" s="36" t="s">
        <v>114</v>
      </c>
      <c r="E4182" s="36" t="s">
        <v>102</v>
      </c>
      <c r="F4182" s="36" t="s">
        <v>100</v>
      </c>
      <c r="G4182" s="36" t="s">
        <v>106</v>
      </c>
      <c r="H4182" s="36">
        <v>45</v>
      </c>
      <c r="I4182" s="36">
        <v>45</v>
      </c>
    </row>
    <row r="4183" spans="1:9" x14ac:dyDescent="0.35">
      <c r="A4183" s="36">
        <v>1528717</v>
      </c>
      <c r="B4183" s="36" t="str">
        <f>VLOOKUP(AllData[[#This Row],[Order]],MM[],3,FALSE)</f>
        <v>V5757331400800</v>
      </c>
      <c r="C4183" s="36">
        <f>VLOOKUP(AllData[[#This Row],[Order]],MM[],2,FALSE)</f>
        <v>124</v>
      </c>
      <c r="D4183" s="36" t="s">
        <v>60</v>
      </c>
      <c r="E4183" s="36" t="s">
        <v>61</v>
      </c>
      <c r="F4183" s="36" t="s">
        <v>63</v>
      </c>
      <c r="G4183" s="36" t="s">
        <v>108</v>
      </c>
      <c r="H4183" s="36">
        <v>291.72000000000003</v>
      </c>
      <c r="I4183" s="36">
        <v>1</v>
      </c>
    </row>
    <row r="4184" spans="1:9" x14ac:dyDescent="0.35">
      <c r="A4184" s="36">
        <v>1528717</v>
      </c>
      <c r="B4184" s="36" t="str">
        <f>VLOOKUP(AllData[[#This Row],[Order]],MM[],3,FALSE)</f>
        <v>V5757331400800</v>
      </c>
      <c r="C4184" s="36">
        <f>VLOOKUP(AllData[[#This Row],[Order]],MM[],2,FALSE)</f>
        <v>124</v>
      </c>
      <c r="D4184" s="36" t="s">
        <v>95</v>
      </c>
      <c r="E4184" s="36" t="s">
        <v>83</v>
      </c>
      <c r="F4184" s="36" t="s">
        <v>84</v>
      </c>
      <c r="G4184" s="36" t="s">
        <v>110</v>
      </c>
      <c r="H4184" s="36">
        <v>110.7</v>
      </c>
      <c r="I4184" s="36">
        <v>5</v>
      </c>
    </row>
    <row r="4185" spans="1:9" x14ac:dyDescent="0.35">
      <c r="A4185" s="36">
        <v>1528718</v>
      </c>
      <c r="B4185" s="36" t="str">
        <f>VLOOKUP(AllData[[#This Row],[Order]],MM[],3,FALSE)</f>
        <v>V5757331401000</v>
      </c>
      <c r="C4185" s="36">
        <f>VLOOKUP(AllData[[#This Row],[Order]],MM[],2,FALSE)</f>
        <v>123</v>
      </c>
      <c r="D4185" s="36" t="s">
        <v>60</v>
      </c>
      <c r="E4185" s="36" t="s">
        <v>83</v>
      </c>
      <c r="F4185" s="36" t="s">
        <v>84</v>
      </c>
      <c r="G4185" s="36" t="s">
        <v>111</v>
      </c>
      <c r="H4185" s="36">
        <v>93.539999999999992</v>
      </c>
      <c r="I4185" s="36">
        <v>40</v>
      </c>
    </row>
    <row r="4186" spans="1:9" x14ac:dyDescent="0.35">
      <c r="A4186" s="36">
        <v>1528718</v>
      </c>
      <c r="B4186" s="36" t="str">
        <f>VLOOKUP(AllData[[#This Row],[Order]],MM[],3,FALSE)</f>
        <v>V5757331401000</v>
      </c>
      <c r="C4186" s="36">
        <f>VLOOKUP(AllData[[#This Row],[Order]],MM[],2,FALSE)</f>
        <v>123</v>
      </c>
      <c r="D4186" s="36" t="s">
        <v>68</v>
      </c>
      <c r="E4186" s="36" t="s">
        <v>61</v>
      </c>
      <c r="F4186" s="36" t="s">
        <v>63</v>
      </c>
      <c r="G4186" s="36" t="s">
        <v>64</v>
      </c>
      <c r="H4186" s="36">
        <v>3.7</v>
      </c>
      <c r="I4186" s="36">
        <v>15</v>
      </c>
    </row>
    <row r="4187" spans="1:9" x14ac:dyDescent="0.35">
      <c r="A4187" s="36">
        <v>1528718</v>
      </c>
      <c r="B4187" s="36" t="str">
        <f>VLOOKUP(AllData[[#This Row],[Order]],MM[],3,FALSE)</f>
        <v>V5757331401000</v>
      </c>
      <c r="C4187" s="36">
        <f>VLOOKUP(AllData[[#This Row],[Order]],MM[],2,FALSE)</f>
        <v>123</v>
      </c>
      <c r="D4187" s="36" t="s">
        <v>73</v>
      </c>
      <c r="E4187" s="36" t="s">
        <v>69</v>
      </c>
      <c r="F4187" s="36" t="s">
        <v>70</v>
      </c>
      <c r="G4187" s="36" t="s">
        <v>71</v>
      </c>
      <c r="H4187" s="36">
        <v>20</v>
      </c>
      <c r="I4187" s="36">
        <v>20</v>
      </c>
    </row>
    <row r="4188" spans="1:9" x14ac:dyDescent="0.35">
      <c r="A4188" s="36">
        <v>1528718</v>
      </c>
      <c r="B4188" s="36" t="str">
        <f>VLOOKUP(AllData[[#This Row],[Order]],MM[],3,FALSE)</f>
        <v>V5757331401000</v>
      </c>
      <c r="C4188" s="36">
        <f>VLOOKUP(AllData[[#This Row],[Order]],MM[],2,FALSE)</f>
        <v>123</v>
      </c>
      <c r="D4188" s="36" t="s">
        <v>75</v>
      </c>
      <c r="E4188" s="36" t="s">
        <v>61</v>
      </c>
      <c r="F4188" s="36" t="s">
        <v>63</v>
      </c>
      <c r="G4188" s="36" t="s">
        <v>74</v>
      </c>
      <c r="H4188" s="36">
        <v>594.78</v>
      </c>
      <c r="I4188" s="36">
        <v>350</v>
      </c>
    </row>
    <row r="4189" spans="1:9" x14ac:dyDescent="0.35">
      <c r="A4189" s="36">
        <v>1528718</v>
      </c>
      <c r="B4189" s="36" t="str">
        <f>VLOOKUP(AllData[[#This Row],[Order]],MM[],3,FALSE)</f>
        <v>V5757331401000</v>
      </c>
      <c r="C4189" s="36">
        <f>VLOOKUP(AllData[[#This Row],[Order]],MM[],2,FALSE)</f>
        <v>123</v>
      </c>
      <c r="D4189" s="36" t="s">
        <v>78</v>
      </c>
      <c r="E4189" s="36" t="s">
        <v>61</v>
      </c>
      <c r="F4189" s="36" t="s">
        <v>63</v>
      </c>
      <c r="G4189" s="36" t="s">
        <v>76</v>
      </c>
      <c r="H4189" s="36">
        <v>922.44</v>
      </c>
      <c r="I4189" s="36">
        <v>1020</v>
      </c>
    </row>
    <row r="4190" spans="1:9" x14ac:dyDescent="0.35">
      <c r="A4190" s="36">
        <v>1528718</v>
      </c>
      <c r="B4190" s="36" t="str">
        <f>VLOOKUP(AllData[[#This Row],[Order]],MM[],3,FALSE)</f>
        <v>V5757331401000</v>
      </c>
      <c r="C4190" s="36">
        <f>VLOOKUP(AllData[[#This Row],[Order]],MM[],2,FALSE)</f>
        <v>123</v>
      </c>
      <c r="D4190" s="36" t="s">
        <v>80</v>
      </c>
      <c r="E4190" s="36" t="s">
        <v>61</v>
      </c>
      <c r="F4190" s="36" t="s">
        <v>63</v>
      </c>
      <c r="G4190" s="36" t="s">
        <v>112</v>
      </c>
      <c r="H4190" s="36">
        <v>918.54</v>
      </c>
      <c r="I4190" s="36">
        <v>50</v>
      </c>
    </row>
    <row r="4191" spans="1:9" x14ac:dyDescent="0.35">
      <c r="A4191" s="36">
        <v>1528718</v>
      </c>
      <c r="B4191" s="36" t="str">
        <f>VLOOKUP(AllData[[#This Row],[Order]],MM[],3,FALSE)</f>
        <v>V5757331401000</v>
      </c>
      <c r="C4191" s="36">
        <f>VLOOKUP(AllData[[#This Row],[Order]],MM[],2,FALSE)</f>
        <v>123</v>
      </c>
      <c r="D4191" s="36" t="s">
        <v>82</v>
      </c>
      <c r="E4191" s="36" t="s">
        <v>89</v>
      </c>
      <c r="F4191" s="36" t="s">
        <v>91</v>
      </c>
      <c r="G4191" s="36" t="s">
        <v>92</v>
      </c>
      <c r="H4191" s="36"/>
      <c r="I4191" s="36">
        <v>2150</v>
      </c>
    </row>
    <row r="4192" spans="1:9" x14ac:dyDescent="0.35">
      <c r="A4192" s="36">
        <v>1528718</v>
      </c>
      <c r="B4192" s="36" t="str">
        <f>VLOOKUP(AllData[[#This Row],[Order]],MM[],3,FALSE)</f>
        <v>V5757331401000</v>
      </c>
      <c r="C4192" s="36">
        <f>VLOOKUP(AllData[[#This Row],[Order]],MM[],2,FALSE)</f>
        <v>123</v>
      </c>
      <c r="D4192" s="36" t="s">
        <v>85</v>
      </c>
      <c r="E4192" s="36" t="s">
        <v>69</v>
      </c>
      <c r="F4192" s="36" t="s">
        <v>70</v>
      </c>
      <c r="G4192" s="36" t="s">
        <v>79</v>
      </c>
      <c r="H4192" s="36">
        <v>20</v>
      </c>
      <c r="I4192" s="36">
        <v>20</v>
      </c>
    </row>
    <row r="4193" spans="1:9" x14ac:dyDescent="0.35">
      <c r="A4193" s="36">
        <v>1528718</v>
      </c>
      <c r="B4193" s="36" t="str">
        <f>VLOOKUP(AllData[[#This Row],[Order]],MM[],3,FALSE)</f>
        <v>V5757331401000</v>
      </c>
      <c r="C4193" s="36">
        <f>VLOOKUP(AllData[[#This Row],[Order]],MM[],2,FALSE)</f>
        <v>123</v>
      </c>
      <c r="D4193" s="36" t="s">
        <v>88</v>
      </c>
      <c r="E4193" s="36" t="s">
        <v>69</v>
      </c>
      <c r="F4193" s="36" t="s">
        <v>70</v>
      </c>
      <c r="G4193" s="36" t="s">
        <v>81</v>
      </c>
      <c r="H4193" s="36">
        <v>20</v>
      </c>
      <c r="I4193" s="36">
        <v>20</v>
      </c>
    </row>
    <row r="4194" spans="1:9" x14ac:dyDescent="0.35">
      <c r="A4194" s="36">
        <v>1528718</v>
      </c>
      <c r="B4194" s="36" t="str">
        <f>VLOOKUP(AllData[[#This Row],[Order]],MM[],3,FALSE)</f>
        <v>V5757331401000</v>
      </c>
      <c r="C4194" s="36">
        <f>VLOOKUP(AllData[[#This Row],[Order]],MM[],2,FALSE)</f>
        <v>123</v>
      </c>
      <c r="D4194" s="36" t="s">
        <v>95</v>
      </c>
      <c r="E4194" s="36" t="s">
        <v>83</v>
      </c>
      <c r="F4194" s="36" t="s">
        <v>84</v>
      </c>
      <c r="G4194" s="36" t="s">
        <v>84</v>
      </c>
      <c r="H4194" s="36">
        <v>1207.32</v>
      </c>
      <c r="I4194" s="36">
        <v>450</v>
      </c>
    </row>
    <row r="4195" spans="1:9" x14ac:dyDescent="0.35">
      <c r="A4195" s="36">
        <v>1528718</v>
      </c>
      <c r="B4195" s="36" t="str">
        <f>VLOOKUP(AllData[[#This Row],[Order]],MM[],3,FALSE)</f>
        <v>V5757331401000</v>
      </c>
      <c r="C4195" s="36">
        <f>VLOOKUP(AllData[[#This Row],[Order]],MM[],2,FALSE)</f>
        <v>123</v>
      </c>
      <c r="D4195" s="36" t="s">
        <v>97</v>
      </c>
      <c r="E4195" s="36" t="s">
        <v>86</v>
      </c>
      <c r="F4195" s="36" t="s">
        <v>87</v>
      </c>
      <c r="G4195" s="36" t="s">
        <v>87</v>
      </c>
      <c r="H4195" s="36">
        <v>20</v>
      </c>
      <c r="I4195" s="36">
        <v>20</v>
      </c>
    </row>
    <row r="4196" spans="1:9" x14ac:dyDescent="0.35">
      <c r="A4196" s="36">
        <v>1528718</v>
      </c>
      <c r="B4196" s="36" t="str">
        <f>VLOOKUP(AllData[[#This Row],[Order]],MM[],3,FALSE)</f>
        <v>V5757331401000</v>
      </c>
      <c r="C4196" s="36">
        <f>VLOOKUP(AllData[[#This Row],[Order]],MM[],2,FALSE)</f>
        <v>123</v>
      </c>
      <c r="D4196" s="36" t="s">
        <v>99</v>
      </c>
      <c r="E4196" s="36" t="s">
        <v>61</v>
      </c>
      <c r="F4196" s="36" t="s">
        <v>63</v>
      </c>
      <c r="G4196" s="36" t="s">
        <v>96</v>
      </c>
      <c r="H4196" s="36">
        <v>6.9669999999999996</v>
      </c>
      <c r="I4196" s="36">
        <v>100</v>
      </c>
    </row>
    <row r="4197" spans="1:9" x14ac:dyDescent="0.35">
      <c r="A4197" s="36">
        <v>1528718</v>
      </c>
      <c r="B4197" s="36" t="str">
        <f>VLOOKUP(AllData[[#This Row],[Order]],MM[],3,FALSE)</f>
        <v>V5757331401000</v>
      </c>
      <c r="C4197" s="36">
        <f>VLOOKUP(AllData[[#This Row],[Order]],MM[],2,FALSE)</f>
        <v>123</v>
      </c>
      <c r="D4197" s="36" t="s">
        <v>101</v>
      </c>
      <c r="E4197" s="36" t="s">
        <v>69</v>
      </c>
      <c r="F4197" s="36" t="s">
        <v>70</v>
      </c>
      <c r="G4197" s="36" t="s">
        <v>98</v>
      </c>
      <c r="H4197" s="36">
        <v>20</v>
      </c>
      <c r="I4197" s="36">
        <v>20</v>
      </c>
    </row>
    <row r="4198" spans="1:9" x14ac:dyDescent="0.35">
      <c r="A4198" s="36">
        <v>1528718</v>
      </c>
      <c r="B4198" s="36" t="str">
        <f>VLOOKUP(AllData[[#This Row],[Order]],MM[],3,FALSE)</f>
        <v>V5757331401000</v>
      </c>
      <c r="C4198" s="36">
        <f>VLOOKUP(AllData[[#This Row],[Order]],MM[],2,FALSE)</f>
        <v>123</v>
      </c>
      <c r="D4198" s="36" t="s">
        <v>104</v>
      </c>
      <c r="E4198" s="36" t="s">
        <v>69</v>
      </c>
      <c r="F4198" s="36" t="s">
        <v>70</v>
      </c>
      <c r="G4198" s="36" t="s">
        <v>100</v>
      </c>
      <c r="H4198" s="36">
        <v>30</v>
      </c>
      <c r="I4198" s="36">
        <v>30</v>
      </c>
    </row>
    <row r="4199" spans="1:9" x14ac:dyDescent="0.35">
      <c r="A4199" s="36">
        <v>1528718</v>
      </c>
      <c r="B4199" s="36" t="str">
        <f>VLOOKUP(AllData[[#This Row],[Order]],MM[],3,FALSE)</f>
        <v>V5757331401000</v>
      </c>
      <c r="C4199" s="36">
        <f>VLOOKUP(AllData[[#This Row],[Order]],MM[],2,FALSE)</f>
        <v>123</v>
      </c>
      <c r="D4199" s="36" t="s">
        <v>113</v>
      </c>
      <c r="E4199" s="36" t="s">
        <v>102</v>
      </c>
      <c r="F4199" s="36" t="s">
        <v>100</v>
      </c>
      <c r="G4199" s="36" t="s">
        <v>103</v>
      </c>
      <c r="H4199" s="36">
        <v>30</v>
      </c>
      <c r="I4199" s="36">
        <v>30</v>
      </c>
    </row>
    <row r="4200" spans="1:9" x14ac:dyDescent="0.35">
      <c r="A4200" s="36">
        <v>1528718</v>
      </c>
      <c r="B4200" s="36" t="str">
        <f>VLOOKUP(AllData[[#This Row],[Order]],MM[],3,FALSE)</f>
        <v>V5757331401000</v>
      </c>
      <c r="C4200" s="36">
        <f>VLOOKUP(AllData[[#This Row],[Order]],MM[],2,FALSE)</f>
        <v>123</v>
      </c>
      <c r="D4200" s="36" t="s">
        <v>114</v>
      </c>
      <c r="E4200" s="36" t="s">
        <v>102</v>
      </c>
      <c r="F4200" s="36" t="s">
        <v>100</v>
      </c>
      <c r="G4200" s="36" t="s">
        <v>106</v>
      </c>
      <c r="H4200" s="36">
        <v>45</v>
      </c>
      <c r="I4200" s="36">
        <v>45</v>
      </c>
    </row>
    <row r="4201" spans="1:9" x14ac:dyDescent="0.35">
      <c r="A4201" s="36">
        <v>1528718</v>
      </c>
      <c r="B4201" s="36" t="str">
        <f>VLOOKUP(AllData[[#This Row],[Order]],MM[],3,FALSE)</f>
        <v>V5757331401000</v>
      </c>
      <c r="C4201" s="36">
        <f>VLOOKUP(AllData[[#This Row],[Order]],MM[],2,FALSE)</f>
        <v>123</v>
      </c>
      <c r="D4201" s="36" t="s">
        <v>60</v>
      </c>
      <c r="E4201" s="36" t="s">
        <v>61</v>
      </c>
      <c r="F4201" s="36" t="s">
        <v>63</v>
      </c>
      <c r="G4201" s="36" t="s">
        <v>108</v>
      </c>
      <c r="H4201" s="36">
        <v>571.38</v>
      </c>
      <c r="I4201" s="36">
        <v>1</v>
      </c>
    </row>
    <row r="4202" spans="1:9" x14ac:dyDescent="0.35">
      <c r="A4202" s="36">
        <v>1528718</v>
      </c>
      <c r="B4202" s="36" t="str">
        <f>VLOOKUP(AllData[[#This Row],[Order]],MM[],3,FALSE)</f>
        <v>V5757331401000</v>
      </c>
      <c r="C4202" s="36">
        <f>VLOOKUP(AllData[[#This Row],[Order]],MM[],2,FALSE)</f>
        <v>123</v>
      </c>
      <c r="D4202" s="36" t="s">
        <v>95</v>
      </c>
      <c r="E4202" s="36" t="s">
        <v>83</v>
      </c>
      <c r="F4202" s="36" t="s">
        <v>84</v>
      </c>
      <c r="G4202" s="36" t="s">
        <v>110</v>
      </c>
      <c r="H4202" s="36">
        <v>131.76000000000002</v>
      </c>
      <c r="I4202" s="36">
        <v>5</v>
      </c>
    </row>
    <row r="4203" spans="1:9" x14ac:dyDescent="0.35">
      <c r="A4203" s="36">
        <v>1528719</v>
      </c>
      <c r="B4203" s="36" t="str">
        <f>VLOOKUP(AllData[[#This Row],[Order]],MM[],3,FALSE)</f>
        <v>V5757351400800</v>
      </c>
      <c r="C4203" s="36">
        <f>VLOOKUP(AllData[[#This Row],[Order]],MM[],2,FALSE)</f>
        <v>129</v>
      </c>
      <c r="D4203" s="36" t="s">
        <v>60</v>
      </c>
      <c r="E4203" s="36" t="s">
        <v>83</v>
      </c>
      <c r="F4203" s="36" t="s">
        <v>84</v>
      </c>
      <c r="G4203" s="36" t="s">
        <v>111</v>
      </c>
      <c r="H4203" s="36">
        <v>224.70000000000002</v>
      </c>
      <c r="I4203" s="36">
        <v>40</v>
      </c>
    </row>
    <row r="4204" spans="1:9" x14ac:dyDescent="0.35">
      <c r="A4204" s="36">
        <v>1528719</v>
      </c>
      <c r="B4204" s="36" t="str">
        <f>VLOOKUP(AllData[[#This Row],[Order]],MM[],3,FALSE)</f>
        <v>V5757351400800</v>
      </c>
      <c r="C4204" s="36">
        <f>VLOOKUP(AllData[[#This Row],[Order]],MM[],2,FALSE)</f>
        <v>129</v>
      </c>
      <c r="D4204" s="36" t="s">
        <v>68</v>
      </c>
      <c r="E4204" s="36" t="s">
        <v>61</v>
      </c>
      <c r="F4204" s="36" t="s">
        <v>63</v>
      </c>
      <c r="G4204" s="36" t="s">
        <v>64</v>
      </c>
      <c r="H4204" s="36">
        <v>37.732999999999997</v>
      </c>
      <c r="I4204" s="36">
        <v>15</v>
      </c>
    </row>
    <row r="4205" spans="1:9" x14ac:dyDescent="0.35">
      <c r="A4205" s="36">
        <v>1528719</v>
      </c>
      <c r="B4205" s="36" t="str">
        <f>VLOOKUP(AllData[[#This Row],[Order]],MM[],3,FALSE)</f>
        <v>V5757351400800</v>
      </c>
      <c r="C4205" s="36">
        <f>VLOOKUP(AllData[[#This Row],[Order]],MM[],2,FALSE)</f>
        <v>129</v>
      </c>
      <c r="D4205" s="36" t="s">
        <v>73</v>
      </c>
      <c r="E4205" s="36" t="s">
        <v>69</v>
      </c>
      <c r="F4205" s="36" t="s">
        <v>70</v>
      </c>
      <c r="G4205" s="36" t="s">
        <v>71</v>
      </c>
      <c r="H4205" s="36">
        <v>20</v>
      </c>
      <c r="I4205" s="36">
        <v>20</v>
      </c>
    </row>
    <row r="4206" spans="1:9" x14ac:dyDescent="0.35">
      <c r="A4206" s="36">
        <v>1528719</v>
      </c>
      <c r="B4206" s="36" t="str">
        <f>VLOOKUP(AllData[[#This Row],[Order]],MM[],3,FALSE)</f>
        <v>V5757351400800</v>
      </c>
      <c r="C4206" s="36">
        <f>VLOOKUP(AllData[[#This Row],[Order]],MM[],2,FALSE)</f>
        <v>129</v>
      </c>
      <c r="D4206" s="36" t="s">
        <v>75</v>
      </c>
      <c r="E4206" s="36" t="s">
        <v>61</v>
      </c>
      <c r="F4206" s="36" t="s">
        <v>63</v>
      </c>
      <c r="G4206" s="36" t="s">
        <v>74</v>
      </c>
      <c r="H4206" s="36">
        <v>465.06</v>
      </c>
      <c r="I4206" s="36">
        <v>350</v>
      </c>
    </row>
    <row r="4207" spans="1:9" x14ac:dyDescent="0.35">
      <c r="A4207" s="36">
        <v>1528719</v>
      </c>
      <c r="B4207" s="36" t="str">
        <f>VLOOKUP(AllData[[#This Row],[Order]],MM[],3,FALSE)</f>
        <v>V5757351400800</v>
      </c>
      <c r="C4207" s="36">
        <f>VLOOKUP(AllData[[#This Row],[Order]],MM[],2,FALSE)</f>
        <v>129</v>
      </c>
      <c r="D4207" s="36" t="s">
        <v>78</v>
      </c>
      <c r="E4207" s="36" t="s">
        <v>61</v>
      </c>
      <c r="F4207" s="36" t="s">
        <v>63</v>
      </c>
      <c r="G4207" s="36" t="s">
        <v>76</v>
      </c>
      <c r="H4207" s="36">
        <v>33.75</v>
      </c>
      <c r="I4207" s="36">
        <v>1020</v>
      </c>
    </row>
    <row r="4208" spans="1:9" x14ac:dyDescent="0.35">
      <c r="A4208" s="36">
        <v>1528719</v>
      </c>
      <c r="B4208" s="36" t="str">
        <f>VLOOKUP(AllData[[#This Row],[Order]],MM[],3,FALSE)</f>
        <v>V5757351400800</v>
      </c>
      <c r="C4208" s="36">
        <f>VLOOKUP(AllData[[#This Row],[Order]],MM[],2,FALSE)</f>
        <v>129</v>
      </c>
      <c r="D4208" s="36" t="s">
        <v>80</v>
      </c>
      <c r="E4208" s="36" t="s">
        <v>61</v>
      </c>
      <c r="F4208" s="36" t="s">
        <v>63</v>
      </c>
      <c r="G4208" s="36" t="s">
        <v>112</v>
      </c>
      <c r="H4208" s="36">
        <v>12.183</v>
      </c>
      <c r="I4208" s="36">
        <v>50</v>
      </c>
    </row>
    <row r="4209" spans="1:9" x14ac:dyDescent="0.35">
      <c r="A4209" s="36">
        <v>1528719</v>
      </c>
      <c r="B4209" s="36" t="str">
        <f>VLOOKUP(AllData[[#This Row],[Order]],MM[],3,FALSE)</f>
        <v>V5757351400800</v>
      </c>
      <c r="C4209" s="36">
        <f>VLOOKUP(AllData[[#This Row],[Order]],MM[],2,FALSE)</f>
        <v>129</v>
      </c>
      <c r="D4209" s="36" t="s">
        <v>82</v>
      </c>
      <c r="E4209" s="36" t="s">
        <v>89</v>
      </c>
      <c r="F4209" s="36" t="s">
        <v>91</v>
      </c>
      <c r="G4209" s="36" t="s">
        <v>92</v>
      </c>
      <c r="H4209" s="36"/>
      <c r="I4209" s="36">
        <v>2150</v>
      </c>
    </row>
    <row r="4210" spans="1:9" x14ac:dyDescent="0.35">
      <c r="A4210" s="36">
        <v>1528719</v>
      </c>
      <c r="B4210" s="36" t="str">
        <f>VLOOKUP(AllData[[#This Row],[Order]],MM[],3,FALSE)</f>
        <v>V5757351400800</v>
      </c>
      <c r="C4210" s="36">
        <f>VLOOKUP(AllData[[#This Row],[Order]],MM[],2,FALSE)</f>
        <v>129</v>
      </c>
      <c r="D4210" s="36" t="s">
        <v>85</v>
      </c>
      <c r="E4210" s="36" t="s">
        <v>69</v>
      </c>
      <c r="F4210" s="36" t="s">
        <v>70</v>
      </c>
      <c r="G4210" s="36" t="s">
        <v>79</v>
      </c>
      <c r="H4210" s="36">
        <v>20</v>
      </c>
      <c r="I4210" s="36">
        <v>20</v>
      </c>
    </row>
    <row r="4211" spans="1:9" x14ac:dyDescent="0.35">
      <c r="A4211" s="36">
        <v>1528719</v>
      </c>
      <c r="B4211" s="36" t="str">
        <f>VLOOKUP(AllData[[#This Row],[Order]],MM[],3,FALSE)</f>
        <v>V5757351400800</v>
      </c>
      <c r="C4211" s="36">
        <f>VLOOKUP(AllData[[#This Row],[Order]],MM[],2,FALSE)</f>
        <v>129</v>
      </c>
      <c r="D4211" s="36" t="s">
        <v>88</v>
      </c>
      <c r="E4211" s="36" t="s">
        <v>69</v>
      </c>
      <c r="F4211" s="36" t="s">
        <v>70</v>
      </c>
      <c r="G4211" s="36" t="s">
        <v>81</v>
      </c>
      <c r="H4211" s="36">
        <v>20</v>
      </c>
      <c r="I4211" s="36">
        <v>20</v>
      </c>
    </row>
    <row r="4212" spans="1:9" x14ac:dyDescent="0.35">
      <c r="A4212" s="36">
        <v>1528719</v>
      </c>
      <c r="B4212" s="36" t="str">
        <f>VLOOKUP(AllData[[#This Row],[Order]],MM[],3,FALSE)</f>
        <v>V5757351400800</v>
      </c>
      <c r="C4212" s="36">
        <f>VLOOKUP(AllData[[#This Row],[Order]],MM[],2,FALSE)</f>
        <v>129</v>
      </c>
      <c r="D4212" s="36" t="s">
        <v>95</v>
      </c>
      <c r="E4212" s="36" t="s">
        <v>83</v>
      </c>
      <c r="F4212" s="36" t="s">
        <v>84</v>
      </c>
      <c r="G4212" s="36" t="s">
        <v>84</v>
      </c>
      <c r="H4212" s="36">
        <v>512.39700000000005</v>
      </c>
      <c r="I4212" s="36">
        <v>450</v>
      </c>
    </row>
    <row r="4213" spans="1:9" x14ac:dyDescent="0.35">
      <c r="A4213" s="36">
        <v>1528719</v>
      </c>
      <c r="B4213" s="36" t="str">
        <f>VLOOKUP(AllData[[#This Row],[Order]],MM[],3,FALSE)</f>
        <v>V5757351400800</v>
      </c>
      <c r="C4213" s="36">
        <f>VLOOKUP(AllData[[#This Row],[Order]],MM[],2,FALSE)</f>
        <v>129</v>
      </c>
      <c r="D4213" s="36" t="s">
        <v>97</v>
      </c>
      <c r="E4213" s="36" t="s">
        <v>86</v>
      </c>
      <c r="F4213" s="36" t="s">
        <v>87</v>
      </c>
      <c r="G4213" s="36" t="s">
        <v>87</v>
      </c>
      <c r="H4213" s="36">
        <v>20</v>
      </c>
      <c r="I4213" s="36">
        <v>20</v>
      </c>
    </row>
    <row r="4214" spans="1:9" x14ac:dyDescent="0.35">
      <c r="A4214" s="36">
        <v>1528719</v>
      </c>
      <c r="B4214" s="36" t="str">
        <f>VLOOKUP(AllData[[#This Row],[Order]],MM[],3,FALSE)</f>
        <v>V5757351400800</v>
      </c>
      <c r="C4214" s="36">
        <f>VLOOKUP(AllData[[#This Row],[Order]],MM[],2,FALSE)</f>
        <v>129</v>
      </c>
      <c r="D4214" s="36" t="s">
        <v>99</v>
      </c>
      <c r="E4214" s="36" t="s">
        <v>61</v>
      </c>
      <c r="F4214" s="36" t="s">
        <v>63</v>
      </c>
      <c r="G4214" s="36" t="s">
        <v>96</v>
      </c>
      <c r="H4214" s="36">
        <v>29.817</v>
      </c>
      <c r="I4214" s="36">
        <v>100</v>
      </c>
    </row>
    <row r="4215" spans="1:9" x14ac:dyDescent="0.35">
      <c r="A4215" s="36">
        <v>1528719</v>
      </c>
      <c r="B4215" s="36" t="str">
        <f>VLOOKUP(AllData[[#This Row],[Order]],MM[],3,FALSE)</f>
        <v>V5757351400800</v>
      </c>
      <c r="C4215" s="36">
        <f>VLOOKUP(AllData[[#This Row],[Order]],MM[],2,FALSE)</f>
        <v>129</v>
      </c>
      <c r="D4215" s="36" t="s">
        <v>101</v>
      </c>
      <c r="E4215" s="36" t="s">
        <v>69</v>
      </c>
      <c r="F4215" s="36" t="s">
        <v>70</v>
      </c>
      <c r="G4215" s="36" t="s">
        <v>98</v>
      </c>
      <c r="H4215" s="36">
        <v>20</v>
      </c>
      <c r="I4215" s="36">
        <v>20</v>
      </c>
    </row>
    <row r="4216" spans="1:9" x14ac:dyDescent="0.35">
      <c r="A4216" s="36">
        <v>1528719</v>
      </c>
      <c r="B4216" s="36" t="str">
        <f>VLOOKUP(AllData[[#This Row],[Order]],MM[],3,FALSE)</f>
        <v>V5757351400800</v>
      </c>
      <c r="C4216" s="36">
        <f>VLOOKUP(AllData[[#This Row],[Order]],MM[],2,FALSE)</f>
        <v>129</v>
      </c>
      <c r="D4216" s="36" t="s">
        <v>104</v>
      </c>
      <c r="E4216" s="36" t="s">
        <v>69</v>
      </c>
      <c r="F4216" s="36" t="s">
        <v>70</v>
      </c>
      <c r="G4216" s="36" t="s">
        <v>100</v>
      </c>
      <c r="H4216" s="36">
        <v>30</v>
      </c>
      <c r="I4216" s="36">
        <v>30</v>
      </c>
    </row>
    <row r="4217" spans="1:9" x14ac:dyDescent="0.35">
      <c r="A4217" s="36">
        <v>1528719</v>
      </c>
      <c r="B4217" s="36" t="str">
        <f>VLOOKUP(AllData[[#This Row],[Order]],MM[],3,FALSE)</f>
        <v>V5757351400800</v>
      </c>
      <c r="C4217" s="36">
        <f>VLOOKUP(AllData[[#This Row],[Order]],MM[],2,FALSE)</f>
        <v>129</v>
      </c>
      <c r="D4217" s="36" t="s">
        <v>113</v>
      </c>
      <c r="E4217" s="36" t="s">
        <v>102</v>
      </c>
      <c r="F4217" s="36" t="s">
        <v>100</v>
      </c>
      <c r="G4217" s="36" t="s">
        <v>103</v>
      </c>
      <c r="H4217" s="36">
        <v>30</v>
      </c>
      <c r="I4217" s="36">
        <v>30</v>
      </c>
    </row>
    <row r="4218" spans="1:9" x14ac:dyDescent="0.35">
      <c r="A4218" s="36">
        <v>1528719</v>
      </c>
      <c r="B4218" s="36" t="str">
        <f>VLOOKUP(AllData[[#This Row],[Order]],MM[],3,FALSE)</f>
        <v>V5757351400800</v>
      </c>
      <c r="C4218" s="36">
        <f>VLOOKUP(AllData[[#This Row],[Order]],MM[],2,FALSE)</f>
        <v>129</v>
      </c>
      <c r="D4218" s="36" t="s">
        <v>114</v>
      </c>
      <c r="E4218" s="36" t="s">
        <v>102</v>
      </c>
      <c r="F4218" s="36" t="s">
        <v>100</v>
      </c>
      <c r="G4218" s="36" t="s">
        <v>106</v>
      </c>
      <c r="H4218" s="36">
        <v>45</v>
      </c>
      <c r="I4218" s="36">
        <v>45</v>
      </c>
    </row>
    <row r="4219" spans="1:9" x14ac:dyDescent="0.35">
      <c r="A4219" s="36">
        <v>1528719</v>
      </c>
      <c r="B4219" s="36" t="str">
        <f>VLOOKUP(AllData[[#This Row],[Order]],MM[],3,FALSE)</f>
        <v>V5757351400800</v>
      </c>
      <c r="C4219" s="36">
        <f>VLOOKUP(AllData[[#This Row],[Order]],MM[],2,FALSE)</f>
        <v>129</v>
      </c>
      <c r="D4219" s="36" t="s">
        <v>60</v>
      </c>
      <c r="E4219" s="36" t="s">
        <v>61</v>
      </c>
      <c r="F4219" s="36" t="s">
        <v>63</v>
      </c>
      <c r="G4219" s="36" t="s">
        <v>108</v>
      </c>
      <c r="H4219" s="36">
        <v>2541.06</v>
      </c>
      <c r="I4219" s="36">
        <v>1</v>
      </c>
    </row>
    <row r="4220" spans="1:9" x14ac:dyDescent="0.35">
      <c r="A4220" s="36">
        <v>1528719</v>
      </c>
      <c r="B4220" s="36" t="str">
        <f>VLOOKUP(AllData[[#This Row],[Order]],MM[],3,FALSE)</f>
        <v>V5757351400800</v>
      </c>
      <c r="C4220" s="36">
        <f>VLOOKUP(AllData[[#This Row],[Order]],MM[],2,FALSE)</f>
        <v>129</v>
      </c>
      <c r="D4220" s="36" t="s">
        <v>95</v>
      </c>
      <c r="E4220" s="36" t="s">
        <v>83</v>
      </c>
      <c r="F4220" s="36" t="s">
        <v>84</v>
      </c>
      <c r="G4220" s="36" t="s">
        <v>110</v>
      </c>
      <c r="H4220" s="36"/>
      <c r="I4220" s="36">
        <v>5</v>
      </c>
    </row>
    <row r="4221" spans="1:9" x14ac:dyDescent="0.35">
      <c r="A4221" s="36">
        <v>1528720</v>
      </c>
      <c r="B4221" s="36" t="str">
        <f>VLOOKUP(AllData[[#This Row],[Order]],MM[],3,FALSE)</f>
        <v>V5757351401000</v>
      </c>
      <c r="C4221" s="36">
        <f>VLOOKUP(AllData[[#This Row],[Order]],MM[],2,FALSE)</f>
        <v>129</v>
      </c>
      <c r="D4221" s="36" t="s">
        <v>60</v>
      </c>
      <c r="E4221" s="36" t="s">
        <v>83</v>
      </c>
      <c r="F4221" s="36" t="s">
        <v>84</v>
      </c>
      <c r="G4221" s="36" t="s">
        <v>111</v>
      </c>
      <c r="H4221" s="36">
        <v>287.39999999999998</v>
      </c>
      <c r="I4221" s="36">
        <v>40</v>
      </c>
    </row>
    <row r="4222" spans="1:9" x14ac:dyDescent="0.35">
      <c r="A4222" s="36">
        <v>1528720</v>
      </c>
      <c r="B4222" s="36" t="str">
        <f>VLOOKUP(AllData[[#This Row],[Order]],MM[],3,FALSE)</f>
        <v>V5757351401000</v>
      </c>
      <c r="C4222" s="36">
        <f>VLOOKUP(AllData[[#This Row],[Order]],MM[],2,FALSE)</f>
        <v>129</v>
      </c>
      <c r="D4222" s="36" t="s">
        <v>68</v>
      </c>
      <c r="E4222" s="36" t="s">
        <v>61</v>
      </c>
      <c r="F4222" s="36" t="s">
        <v>63</v>
      </c>
      <c r="G4222" s="36" t="s">
        <v>64</v>
      </c>
      <c r="H4222" s="36">
        <v>2</v>
      </c>
      <c r="I4222" s="36">
        <v>15</v>
      </c>
    </row>
    <row r="4223" spans="1:9" x14ac:dyDescent="0.35">
      <c r="A4223" s="36">
        <v>1528720</v>
      </c>
      <c r="B4223" s="36" t="str">
        <f>VLOOKUP(AllData[[#This Row],[Order]],MM[],3,FALSE)</f>
        <v>V5757351401000</v>
      </c>
      <c r="C4223" s="36">
        <f>VLOOKUP(AllData[[#This Row],[Order]],MM[],2,FALSE)</f>
        <v>129</v>
      </c>
      <c r="D4223" s="36" t="s">
        <v>73</v>
      </c>
      <c r="E4223" s="36" t="s">
        <v>69</v>
      </c>
      <c r="F4223" s="36" t="s">
        <v>70</v>
      </c>
      <c r="G4223" s="36" t="s">
        <v>71</v>
      </c>
      <c r="H4223" s="36">
        <v>20</v>
      </c>
      <c r="I4223" s="36">
        <v>20</v>
      </c>
    </row>
    <row r="4224" spans="1:9" x14ac:dyDescent="0.35">
      <c r="A4224" s="36">
        <v>1528720</v>
      </c>
      <c r="B4224" s="36" t="str">
        <f>VLOOKUP(AllData[[#This Row],[Order]],MM[],3,FALSE)</f>
        <v>V5757351401000</v>
      </c>
      <c r="C4224" s="36">
        <f>VLOOKUP(AllData[[#This Row],[Order]],MM[],2,FALSE)</f>
        <v>129</v>
      </c>
      <c r="D4224" s="36" t="s">
        <v>75</v>
      </c>
      <c r="E4224" s="36" t="s">
        <v>61</v>
      </c>
      <c r="F4224" s="36" t="s">
        <v>63</v>
      </c>
      <c r="G4224" s="36" t="s">
        <v>74</v>
      </c>
      <c r="H4224" s="36">
        <v>332.94</v>
      </c>
      <c r="I4224" s="36">
        <v>350</v>
      </c>
    </row>
    <row r="4225" spans="1:9" x14ac:dyDescent="0.35">
      <c r="A4225" s="36">
        <v>1528720</v>
      </c>
      <c r="B4225" s="36" t="str">
        <f>VLOOKUP(AllData[[#This Row],[Order]],MM[],3,FALSE)</f>
        <v>V5757351401000</v>
      </c>
      <c r="C4225" s="36">
        <f>VLOOKUP(AllData[[#This Row],[Order]],MM[],2,FALSE)</f>
        <v>129</v>
      </c>
      <c r="D4225" s="36" t="s">
        <v>78</v>
      </c>
      <c r="E4225" s="36" t="s">
        <v>61</v>
      </c>
      <c r="F4225" s="36" t="s">
        <v>63</v>
      </c>
      <c r="G4225" s="36" t="s">
        <v>76</v>
      </c>
      <c r="H4225" s="36">
        <v>1836.8999999999999</v>
      </c>
      <c r="I4225" s="36">
        <v>1020</v>
      </c>
    </row>
    <row r="4226" spans="1:9" x14ac:dyDescent="0.35">
      <c r="A4226" s="36">
        <v>1528720</v>
      </c>
      <c r="B4226" s="36" t="str">
        <f>VLOOKUP(AllData[[#This Row],[Order]],MM[],3,FALSE)</f>
        <v>V5757351401000</v>
      </c>
      <c r="C4226" s="36">
        <f>VLOOKUP(AllData[[#This Row],[Order]],MM[],2,FALSE)</f>
        <v>129</v>
      </c>
      <c r="D4226" s="36" t="s">
        <v>80</v>
      </c>
      <c r="E4226" s="36" t="s">
        <v>61</v>
      </c>
      <c r="F4226" s="36" t="s">
        <v>63</v>
      </c>
      <c r="G4226" s="36" t="s">
        <v>112</v>
      </c>
      <c r="H4226" s="36">
        <v>12.266999999999999</v>
      </c>
      <c r="I4226" s="36">
        <v>50</v>
      </c>
    </row>
    <row r="4227" spans="1:9" x14ac:dyDescent="0.35">
      <c r="A4227" s="36">
        <v>1528720</v>
      </c>
      <c r="B4227" s="36" t="str">
        <f>VLOOKUP(AllData[[#This Row],[Order]],MM[],3,FALSE)</f>
        <v>V5757351401000</v>
      </c>
      <c r="C4227" s="36">
        <f>VLOOKUP(AllData[[#This Row],[Order]],MM[],2,FALSE)</f>
        <v>129</v>
      </c>
      <c r="D4227" s="36" t="s">
        <v>82</v>
      </c>
      <c r="E4227" s="36" t="s">
        <v>89</v>
      </c>
      <c r="F4227" s="36" t="s">
        <v>91</v>
      </c>
      <c r="G4227" s="36" t="s">
        <v>92</v>
      </c>
      <c r="H4227" s="36"/>
      <c r="I4227" s="36">
        <v>2150</v>
      </c>
    </row>
    <row r="4228" spans="1:9" x14ac:dyDescent="0.35">
      <c r="A4228" s="36">
        <v>1528720</v>
      </c>
      <c r="B4228" s="36" t="str">
        <f>VLOOKUP(AllData[[#This Row],[Order]],MM[],3,FALSE)</f>
        <v>V5757351401000</v>
      </c>
      <c r="C4228" s="36">
        <f>VLOOKUP(AllData[[#This Row],[Order]],MM[],2,FALSE)</f>
        <v>129</v>
      </c>
      <c r="D4228" s="36" t="s">
        <v>85</v>
      </c>
      <c r="E4228" s="36" t="s">
        <v>69</v>
      </c>
      <c r="F4228" s="36" t="s">
        <v>70</v>
      </c>
      <c r="G4228" s="36" t="s">
        <v>79</v>
      </c>
      <c r="H4228" s="36">
        <v>20</v>
      </c>
      <c r="I4228" s="36">
        <v>20</v>
      </c>
    </row>
    <row r="4229" spans="1:9" x14ac:dyDescent="0.35">
      <c r="A4229" s="36">
        <v>1528720</v>
      </c>
      <c r="B4229" s="36" t="str">
        <f>VLOOKUP(AllData[[#This Row],[Order]],MM[],3,FALSE)</f>
        <v>V5757351401000</v>
      </c>
      <c r="C4229" s="36">
        <f>VLOOKUP(AllData[[#This Row],[Order]],MM[],2,FALSE)</f>
        <v>129</v>
      </c>
      <c r="D4229" s="36" t="s">
        <v>88</v>
      </c>
      <c r="E4229" s="36" t="s">
        <v>69</v>
      </c>
      <c r="F4229" s="36" t="s">
        <v>70</v>
      </c>
      <c r="G4229" s="36" t="s">
        <v>81</v>
      </c>
      <c r="H4229" s="36">
        <v>20</v>
      </c>
      <c r="I4229" s="36">
        <v>20</v>
      </c>
    </row>
    <row r="4230" spans="1:9" x14ac:dyDescent="0.35">
      <c r="A4230" s="36">
        <v>1528720</v>
      </c>
      <c r="B4230" s="36" t="str">
        <f>VLOOKUP(AllData[[#This Row],[Order]],MM[],3,FALSE)</f>
        <v>V5757351401000</v>
      </c>
      <c r="C4230" s="36">
        <f>VLOOKUP(AllData[[#This Row],[Order]],MM[],2,FALSE)</f>
        <v>129</v>
      </c>
      <c r="D4230" s="36" t="s">
        <v>95</v>
      </c>
      <c r="E4230" s="36" t="s">
        <v>83</v>
      </c>
      <c r="F4230" s="36" t="s">
        <v>84</v>
      </c>
      <c r="G4230" s="36" t="s">
        <v>84</v>
      </c>
      <c r="H4230" s="36">
        <v>395.46000000000004</v>
      </c>
      <c r="I4230" s="36">
        <v>450</v>
      </c>
    </row>
    <row r="4231" spans="1:9" x14ac:dyDescent="0.35">
      <c r="A4231" s="36">
        <v>1528720</v>
      </c>
      <c r="B4231" s="36" t="str">
        <f>VLOOKUP(AllData[[#This Row],[Order]],MM[],3,FALSE)</f>
        <v>V5757351401000</v>
      </c>
      <c r="C4231" s="36">
        <f>VLOOKUP(AllData[[#This Row],[Order]],MM[],2,FALSE)</f>
        <v>129</v>
      </c>
      <c r="D4231" s="36" t="s">
        <v>97</v>
      </c>
      <c r="E4231" s="36" t="s">
        <v>86</v>
      </c>
      <c r="F4231" s="36" t="s">
        <v>87</v>
      </c>
      <c r="G4231" s="36" t="s">
        <v>87</v>
      </c>
      <c r="H4231" s="36">
        <v>20</v>
      </c>
      <c r="I4231" s="36">
        <v>20</v>
      </c>
    </row>
    <row r="4232" spans="1:9" x14ac:dyDescent="0.35">
      <c r="A4232" s="36">
        <v>1528720</v>
      </c>
      <c r="B4232" s="36" t="str">
        <f>VLOOKUP(AllData[[#This Row],[Order]],MM[],3,FALSE)</f>
        <v>V5757351401000</v>
      </c>
      <c r="C4232" s="36">
        <f>VLOOKUP(AllData[[#This Row],[Order]],MM[],2,FALSE)</f>
        <v>129</v>
      </c>
      <c r="D4232" s="36" t="s">
        <v>99</v>
      </c>
      <c r="E4232" s="36" t="s">
        <v>61</v>
      </c>
      <c r="F4232" s="36" t="s">
        <v>63</v>
      </c>
      <c r="G4232" s="36" t="s">
        <v>96</v>
      </c>
      <c r="H4232" s="36">
        <v>29.817</v>
      </c>
      <c r="I4232" s="36">
        <v>100</v>
      </c>
    </row>
    <row r="4233" spans="1:9" x14ac:dyDescent="0.35">
      <c r="A4233" s="36">
        <v>1528720</v>
      </c>
      <c r="B4233" s="36" t="str">
        <f>VLOOKUP(AllData[[#This Row],[Order]],MM[],3,FALSE)</f>
        <v>V5757351401000</v>
      </c>
      <c r="C4233" s="36">
        <f>VLOOKUP(AllData[[#This Row],[Order]],MM[],2,FALSE)</f>
        <v>129</v>
      </c>
      <c r="D4233" s="36" t="s">
        <v>101</v>
      </c>
      <c r="E4233" s="36" t="s">
        <v>69</v>
      </c>
      <c r="F4233" s="36" t="s">
        <v>70</v>
      </c>
      <c r="G4233" s="36" t="s">
        <v>98</v>
      </c>
      <c r="H4233" s="36">
        <v>20</v>
      </c>
      <c r="I4233" s="36">
        <v>20</v>
      </c>
    </row>
    <row r="4234" spans="1:9" x14ac:dyDescent="0.35">
      <c r="A4234" s="36">
        <v>1528720</v>
      </c>
      <c r="B4234" s="36" t="str">
        <f>VLOOKUP(AllData[[#This Row],[Order]],MM[],3,FALSE)</f>
        <v>V5757351401000</v>
      </c>
      <c r="C4234" s="36">
        <f>VLOOKUP(AllData[[#This Row],[Order]],MM[],2,FALSE)</f>
        <v>129</v>
      </c>
      <c r="D4234" s="36" t="s">
        <v>104</v>
      </c>
      <c r="E4234" s="36" t="s">
        <v>69</v>
      </c>
      <c r="F4234" s="36" t="s">
        <v>70</v>
      </c>
      <c r="G4234" s="36" t="s">
        <v>100</v>
      </c>
      <c r="H4234" s="36">
        <v>30</v>
      </c>
      <c r="I4234" s="36">
        <v>30</v>
      </c>
    </row>
    <row r="4235" spans="1:9" x14ac:dyDescent="0.35">
      <c r="A4235" s="36">
        <v>1528720</v>
      </c>
      <c r="B4235" s="36" t="str">
        <f>VLOOKUP(AllData[[#This Row],[Order]],MM[],3,FALSE)</f>
        <v>V5757351401000</v>
      </c>
      <c r="C4235" s="36">
        <f>VLOOKUP(AllData[[#This Row],[Order]],MM[],2,FALSE)</f>
        <v>129</v>
      </c>
      <c r="D4235" s="36" t="s">
        <v>113</v>
      </c>
      <c r="E4235" s="36" t="s">
        <v>102</v>
      </c>
      <c r="F4235" s="36" t="s">
        <v>100</v>
      </c>
      <c r="G4235" s="36" t="s">
        <v>103</v>
      </c>
      <c r="H4235" s="36">
        <v>30</v>
      </c>
      <c r="I4235" s="36">
        <v>30</v>
      </c>
    </row>
    <row r="4236" spans="1:9" x14ac:dyDescent="0.35">
      <c r="A4236" s="36">
        <v>1528720</v>
      </c>
      <c r="B4236" s="36" t="str">
        <f>VLOOKUP(AllData[[#This Row],[Order]],MM[],3,FALSE)</f>
        <v>V5757351401000</v>
      </c>
      <c r="C4236" s="36">
        <f>VLOOKUP(AllData[[#This Row],[Order]],MM[],2,FALSE)</f>
        <v>129</v>
      </c>
      <c r="D4236" s="36" t="s">
        <v>114</v>
      </c>
      <c r="E4236" s="36" t="s">
        <v>102</v>
      </c>
      <c r="F4236" s="36" t="s">
        <v>100</v>
      </c>
      <c r="G4236" s="36" t="s">
        <v>106</v>
      </c>
      <c r="H4236" s="36">
        <v>45</v>
      </c>
      <c r="I4236" s="36">
        <v>45</v>
      </c>
    </row>
    <row r="4237" spans="1:9" x14ac:dyDescent="0.35">
      <c r="A4237" s="36">
        <v>1528720</v>
      </c>
      <c r="B4237" s="36" t="str">
        <f>VLOOKUP(AllData[[#This Row],[Order]],MM[],3,FALSE)</f>
        <v>V5757351401000</v>
      </c>
      <c r="C4237" s="36">
        <f>VLOOKUP(AllData[[#This Row],[Order]],MM[],2,FALSE)</f>
        <v>129</v>
      </c>
      <c r="D4237" s="36" t="s">
        <v>60</v>
      </c>
      <c r="E4237" s="36" t="s">
        <v>61</v>
      </c>
      <c r="F4237" s="36" t="s">
        <v>63</v>
      </c>
      <c r="G4237" s="36" t="s">
        <v>108</v>
      </c>
      <c r="H4237" s="36"/>
      <c r="I4237" s="36">
        <v>1</v>
      </c>
    </row>
    <row r="4238" spans="1:9" x14ac:dyDescent="0.35">
      <c r="A4238" s="36">
        <v>1528720</v>
      </c>
      <c r="B4238" s="36" t="str">
        <f>VLOOKUP(AllData[[#This Row],[Order]],MM[],3,FALSE)</f>
        <v>V5757351401000</v>
      </c>
      <c r="C4238" s="36">
        <f>VLOOKUP(AllData[[#This Row],[Order]],MM[],2,FALSE)</f>
        <v>129</v>
      </c>
      <c r="D4238" s="36" t="s">
        <v>95</v>
      </c>
      <c r="E4238" s="36" t="s">
        <v>83</v>
      </c>
      <c r="F4238" s="36" t="s">
        <v>84</v>
      </c>
      <c r="G4238" s="36" t="s">
        <v>110</v>
      </c>
      <c r="H4238" s="36"/>
      <c r="I4238" s="36">
        <v>5</v>
      </c>
    </row>
    <row r="4239" spans="1:9" x14ac:dyDescent="0.35">
      <c r="A4239" s="36">
        <v>1529649</v>
      </c>
      <c r="B4239" s="36" t="str">
        <f>VLOOKUP(AllData[[#This Row],[Order]],MM[],3,FALSE)</f>
        <v>V5757351400800</v>
      </c>
      <c r="C4239" s="36">
        <f>VLOOKUP(AllData[[#This Row],[Order]],MM[],2,FALSE)</f>
        <v>130</v>
      </c>
      <c r="D4239" s="36" t="s">
        <v>60</v>
      </c>
      <c r="E4239" s="36" t="s">
        <v>83</v>
      </c>
      <c r="F4239" s="36" t="s">
        <v>84</v>
      </c>
      <c r="G4239" s="36" t="s">
        <v>111</v>
      </c>
      <c r="H4239" s="36">
        <v>29</v>
      </c>
      <c r="I4239" s="36">
        <v>40</v>
      </c>
    </row>
    <row r="4240" spans="1:9" x14ac:dyDescent="0.35">
      <c r="A4240" s="36">
        <v>1529649</v>
      </c>
      <c r="B4240" s="36" t="str">
        <f>VLOOKUP(AllData[[#This Row],[Order]],MM[],3,FALSE)</f>
        <v>V5757351400800</v>
      </c>
      <c r="C4240" s="36">
        <f>VLOOKUP(AllData[[#This Row],[Order]],MM[],2,FALSE)</f>
        <v>130</v>
      </c>
      <c r="D4240" s="36" t="s">
        <v>68</v>
      </c>
      <c r="E4240" s="36" t="s">
        <v>61</v>
      </c>
      <c r="F4240" s="36" t="s">
        <v>63</v>
      </c>
      <c r="G4240" s="36" t="s">
        <v>64</v>
      </c>
      <c r="H4240" s="36">
        <v>8.35</v>
      </c>
      <c r="I4240" s="36">
        <v>15</v>
      </c>
    </row>
    <row r="4241" spans="1:9" x14ac:dyDescent="0.35">
      <c r="A4241" s="36">
        <v>1529649</v>
      </c>
      <c r="B4241" s="36" t="str">
        <f>VLOOKUP(AllData[[#This Row],[Order]],MM[],3,FALSE)</f>
        <v>V5757351400800</v>
      </c>
      <c r="C4241" s="36">
        <f>VLOOKUP(AllData[[#This Row],[Order]],MM[],2,FALSE)</f>
        <v>130</v>
      </c>
      <c r="D4241" s="36" t="s">
        <v>73</v>
      </c>
      <c r="E4241" s="36" t="s">
        <v>69</v>
      </c>
      <c r="F4241" s="36" t="s">
        <v>70</v>
      </c>
      <c r="G4241" s="36" t="s">
        <v>71</v>
      </c>
      <c r="H4241" s="36">
        <v>20</v>
      </c>
      <c r="I4241" s="36">
        <v>20</v>
      </c>
    </row>
    <row r="4242" spans="1:9" x14ac:dyDescent="0.35">
      <c r="A4242" s="36">
        <v>1529649</v>
      </c>
      <c r="B4242" s="36" t="str">
        <f>VLOOKUP(AllData[[#This Row],[Order]],MM[],3,FALSE)</f>
        <v>V5757351400800</v>
      </c>
      <c r="C4242" s="36">
        <f>VLOOKUP(AllData[[#This Row],[Order]],MM[],2,FALSE)</f>
        <v>130</v>
      </c>
      <c r="D4242" s="36" t="s">
        <v>75</v>
      </c>
      <c r="E4242" s="36" t="s">
        <v>61</v>
      </c>
      <c r="F4242" s="36" t="s">
        <v>63</v>
      </c>
      <c r="G4242" s="36" t="s">
        <v>74</v>
      </c>
      <c r="H4242" s="36">
        <v>2.4329999999999998</v>
      </c>
      <c r="I4242" s="36">
        <v>350</v>
      </c>
    </row>
    <row r="4243" spans="1:9" x14ac:dyDescent="0.35">
      <c r="A4243" s="36">
        <v>1529649</v>
      </c>
      <c r="B4243" s="36" t="str">
        <f>VLOOKUP(AllData[[#This Row],[Order]],MM[],3,FALSE)</f>
        <v>V5757351400800</v>
      </c>
      <c r="C4243" s="36">
        <f>VLOOKUP(AllData[[#This Row],[Order]],MM[],2,FALSE)</f>
        <v>130</v>
      </c>
      <c r="D4243" s="36" t="s">
        <v>78</v>
      </c>
      <c r="E4243" s="36" t="s">
        <v>61</v>
      </c>
      <c r="F4243" s="36" t="s">
        <v>63</v>
      </c>
      <c r="G4243" s="36" t="s">
        <v>76</v>
      </c>
      <c r="H4243" s="36">
        <v>31.382999999999999</v>
      </c>
      <c r="I4243" s="36">
        <v>1020</v>
      </c>
    </row>
    <row r="4244" spans="1:9" x14ac:dyDescent="0.35">
      <c r="A4244" s="36">
        <v>1529649</v>
      </c>
      <c r="B4244" s="36" t="str">
        <f>VLOOKUP(AllData[[#This Row],[Order]],MM[],3,FALSE)</f>
        <v>V5757351400800</v>
      </c>
      <c r="C4244" s="36">
        <f>VLOOKUP(AllData[[#This Row],[Order]],MM[],2,FALSE)</f>
        <v>130</v>
      </c>
      <c r="D4244" s="36" t="s">
        <v>80</v>
      </c>
      <c r="E4244" s="36" t="s">
        <v>61</v>
      </c>
      <c r="F4244" s="36" t="s">
        <v>63</v>
      </c>
      <c r="G4244" s="36" t="s">
        <v>112</v>
      </c>
      <c r="H4244" s="36">
        <v>6.6829999999999998</v>
      </c>
      <c r="I4244" s="36">
        <v>50</v>
      </c>
    </row>
    <row r="4245" spans="1:9" x14ac:dyDescent="0.35">
      <c r="A4245" s="36">
        <v>1529649</v>
      </c>
      <c r="B4245" s="36" t="str">
        <f>VLOOKUP(AllData[[#This Row],[Order]],MM[],3,FALSE)</f>
        <v>V5757351400800</v>
      </c>
      <c r="C4245" s="36">
        <f>VLOOKUP(AllData[[#This Row],[Order]],MM[],2,FALSE)</f>
        <v>130</v>
      </c>
      <c r="D4245" s="36" t="s">
        <v>82</v>
      </c>
      <c r="E4245" s="36" t="s">
        <v>89</v>
      </c>
      <c r="F4245" s="36" t="s">
        <v>91</v>
      </c>
      <c r="G4245" s="36" t="s">
        <v>92</v>
      </c>
      <c r="H4245" s="36"/>
      <c r="I4245" s="36">
        <v>2150</v>
      </c>
    </row>
    <row r="4246" spans="1:9" x14ac:dyDescent="0.35">
      <c r="A4246" s="36">
        <v>1529649</v>
      </c>
      <c r="B4246" s="36" t="str">
        <f>VLOOKUP(AllData[[#This Row],[Order]],MM[],3,FALSE)</f>
        <v>V5757351400800</v>
      </c>
      <c r="C4246" s="36">
        <f>VLOOKUP(AllData[[#This Row],[Order]],MM[],2,FALSE)</f>
        <v>130</v>
      </c>
      <c r="D4246" s="36" t="s">
        <v>85</v>
      </c>
      <c r="E4246" s="36" t="s">
        <v>69</v>
      </c>
      <c r="F4246" s="36" t="s">
        <v>70</v>
      </c>
      <c r="G4246" s="36" t="s">
        <v>79</v>
      </c>
      <c r="H4246" s="36">
        <v>20</v>
      </c>
      <c r="I4246" s="36">
        <v>20</v>
      </c>
    </row>
    <row r="4247" spans="1:9" x14ac:dyDescent="0.35">
      <c r="A4247" s="36">
        <v>1529649</v>
      </c>
      <c r="B4247" s="36" t="str">
        <f>VLOOKUP(AllData[[#This Row],[Order]],MM[],3,FALSE)</f>
        <v>V5757351400800</v>
      </c>
      <c r="C4247" s="36">
        <f>VLOOKUP(AllData[[#This Row],[Order]],MM[],2,FALSE)</f>
        <v>130</v>
      </c>
      <c r="D4247" s="36" t="s">
        <v>88</v>
      </c>
      <c r="E4247" s="36" t="s">
        <v>69</v>
      </c>
      <c r="F4247" s="36" t="s">
        <v>70</v>
      </c>
      <c r="G4247" s="36" t="s">
        <v>81</v>
      </c>
      <c r="H4247" s="36">
        <v>20</v>
      </c>
      <c r="I4247" s="36">
        <v>20</v>
      </c>
    </row>
    <row r="4248" spans="1:9" x14ac:dyDescent="0.35">
      <c r="A4248" s="36">
        <v>1529649</v>
      </c>
      <c r="B4248" s="36" t="str">
        <f>VLOOKUP(AllData[[#This Row],[Order]],MM[],3,FALSE)</f>
        <v>V5757351400800</v>
      </c>
      <c r="C4248" s="36">
        <f>VLOOKUP(AllData[[#This Row],[Order]],MM[],2,FALSE)</f>
        <v>130</v>
      </c>
      <c r="D4248" s="36" t="s">
        <v>95</v>
      </c>
      <c r="E4248" s="36" t="s">
        <v>83</v>
      </c>
      <c r="F4248" s="36" t="s">
        <v>84</v>
      </c>
      <c r="G4248" s="36" t="s">
        <v>84</v>
      </c>
      <c r="H4248" s="36">
        <v>426.3</v>
      </c>
      <c r="I4248" s="36">
        <v>450</v>
      </c>
    </row>
    <row r="4249" spans="1:9" x14ac:dyDescent="0.35">
      <c r="A4249" s="36">
        <v>1529649</v>
      </c>
      <c r="B4249" s="36" t="str">
        <f>VLOOKUP(AllData[[#This Row],[Order]],MM[],3,FALSE)</f>
        <v>V5757351400800</v>
      </c>
      <c r="C4249" s="36">
        <f>VLOOKUP(AllData[[#This Row],[Order]],MM[],2,FALSE)</f>
        <v>130</v>
      </c>
      <c r="D4249" s="36" t="s">
        <v>97</v>
      </c>
      <c r="E4249" s="36" t="s">
        <v>86</v>
      </c>
      <c r="F4249" s="36" t="s">
        <v>87</v>
      </c>
      <c r="G4249" s="36" t="s">
        <v>87</v>
      </c>
      <c r="H4249" s="36">
        <v>20</v>
      </c>
      <c r="I4249" s="36">
        <v>20</v>
      </c>
    </row>
    <row r="4250" spans="1:9" x14ac:dyDescent="0.35">
      <c r="A4250" s="36">
        <v>1529649</v>
      </c>
      <c r="B4250" s="36" t="str">
        <f>VLOOKUP(AllData[[#This Row],[Order]],MM[],3,FALSE)</f>
        <v>V5757351400800</v>
      </c>
      <c r="C4250" s="36">
        <f>VLOOKUP(AllData[[#This Row],[Order]],MM[],2,FALSE)</f>
        <v>130</v>
      </c>
      <c r="D4250" s="36" t="s">
        <v>99</v>
      </c>
      <c r="E4250" s="36" t="s">
        <v>61</v>
      </c>
      <c r="F4250" s="36" t="s">
        <v>63</v>
      </c>
      <c r="G4250" s="36" t="s">
        <v>96</v>
      </c>
      <c r="H4250" s="36">
        <v>54.116999999999997</v>
      </c>
      <c r="I4250" s="36">
        <v>100</v>
      </c>
    </row>
    <row r="4251" spans="1:9" x14ac:dyDescent="0.35">
      <c r="A4251" s="36">
        <v>1529649</v>
      </c>
      <c r="B4251" s="36" t="str">
        <f>VLOOKUP(AllData[[#This Row],[Order]],MM[],3,FALSE)</f>
        <v>V5757351400800</v>
      </c>
      <c r="C4251" s="36">
        <f>VLOOKUP(AllData[[#This Row],[Order]],MM[],2,FALSE)</f>
        <v>130</v>
      </c>
      <c r="D4251" s="36" t="s">
        <v>101</v>
      </c>
      <c r="E4251" s="36" t="s">
        <v>69</v>
      </c>
      <c r="F4251" s="36" t="s">
        <v>70</v>
      </c>
      <c r="G4251" s="36" t="s">
        <v>98</v>
      </c>
      <c r="H4251" s="36">
        <v>20</v>
      </c>
      <c r="I4251" s="36">
        <v>20</v>
      </c>
    </row>
    <row r="4252" spans="1:9" x14ac:dyDescent="0.35">
      <c r="A4252" s="36">
        <v>1529649</v>
      </c>
      <c r="B4252" s="36" t="str">
        <f>VLOOKUP(AllData[[#This Row],[Order]],MM[],3,FALSE)</f>
        <v>V5757351400800</v>
      </c>
      <c r="C4252" s="36">
        <f>VLOOKUP(AllData[[#This Row],[Order]],MM[],2,FALSE)</f>
        <v>130</v>
      </c>
      <c r="D4252" s="36" t="s">
        <v>104</v>
      </c>
      <c r="E4252" s="36" t="s">
        <v>69</v>
      </c>
      <c r="F4252" s="36" t="s">
        <v>70</v>
      </c>
      <c r="G4252" s="36" t="s">
        <v>100</v>
      </c>
      <c r="H4252" s="36">
        <v>30</v>
      </c>
      <c r="I4252" s="36">
        <v>30</v>
      </c>
    </row>
    <row r="4253" spans="1:9" x14ac:dyDescent="0.35">
      <c r="A4253" s="36">
        <v>1529649</v>
      </c>
      <c r="B4253" s="36" t="str">
        <f>VLOOKUP(AllData[[#This Row],[Order]],MM[],3,FALSE)</f>
        <v>V5757351400800</v>
      </c>
      <c r="C4253" s="36">
        <f>VLOOKUP(AllData[[#This Row],[Order]],MM[],2,FALSE)</f>
        <v>130</v>
      </c>
      <c r="D4253" s="36" t="s">
        <v>113</v>
      </c>
      <c r="E4253" s="36" t="s">
        <v>102</v>
      </c>
      <c r="F4253" s="36" t="s">
        <v>100</v>
      </c>
      <c r="G4253" s="36" t="s">
        <v>103</v>
      </c>
      <c r="H4253" s="36">
        <v>30</v>
      </c>
      <c r="I4253" s="36">
        <v>30</v>
      </c>
    </row>
    <row r="4254" spans="1:9" x14ac:dyDescent="0.35">
      <c r="A4254" s="36">
        <v>1529649</v>
      </c>
      <c r="B4254" s="36" t="str">
        <f>VLOOKUP(AllData[[#This Row],[Order]],MM[],3,FALSE)</f>
        <v>V5757351400800</v>
      </c>
      <c r="C4254" s="36">
        <f>VLOOKUP(AllData[[#This Row],[Order]],MM[],2,FALSE)</f>
        <v>130</v>
      </c>
      <c r="D4254" s="36" t="s">
        <v>114</v>
      </c>
      <c r="E4254" s="36" t="s">
        <v>102</v>
      </c>
      <c r="F4254" s="36" t="s">
        <v>100</v>
      </c>
      <c r="G4254" s="36" t="s">
        <v>106</v>
      </c>
      <c r="H4254" s="36">
        <v>45</v>
      </c>
      <c r="I4254" s="36">
        <v>45</v>
      </c>
    </row>
    <row r="4255" spans="1:9" x14ac:dyDescent="0.35">
      <c r="A4255" s="36">
        <v>1529649</v>
      </c>
      <c r="B4255" s="36" t="str">
        <f>VLOOKUP(AllData[[#This Row],[Order]],MM[],3,FALSE)</f>
        <v>V5757351400800</v>
      </c>
      <c r="C4255" s="36">
        <f>VLOOKUP(AllData[[#This Row],[Order]],MM[],2,FALSE)</f>
        <v>130</v>
      </c>
      <c r="D4255" s="36" t="s">
        <v>60</v>
      </c>
      <c r="E4255" s="36" t="s">
        <v>61</v>
      </c>
      <c r="F4255" s="36" t="s">
        <v>63</v>
      </c>
      <c r="G4255" s="36" t="s">
        <v>108</v>
      </c>
      <c r="H4255" s="36">
        <v>2413.4399999999996</v>
      </c>
      <c r="I4255" s="36">
        <v>1</v>
      </c>
    </row>
    <row r="4256" spans="1:9" x14ac:dyDescent="0.35">
      <c r="A4256" s="36">
        <v>1529649</v>
      </c>
      <c r="B4256" s="36" t="str">
        <f>VLOOKUP(AllData[[#This Row],[Order]],MM[],3,FALSE)</f>
        <v>V5757351400800</v>
      </c>
      <c r="C4256" s="36">
        <f>VLOOKUP(AllData[[#This Row],[Order]],MM[],2,FALSE)</f>
        <v>130</v>
      </c>
      <c r="D4256" s="36" t="s">
        <v>95</v>
      </c>
      <c r="E4256" s="36" t="s">
        <v>83</v>
      </c>
      <c r="F4256" s="36" t="s">
        <v>84</v>
      </c>
      <c r="G4256" s="36" t="s">
        <v>110</v>
      </c>
      <c r="H4256" s="36">
        <v>110.7</v>
      </c>
      <c r="I4256" s="36">
        <v>5</v>
      </c>
    </row>
    <row r="4257" spans="1:9" x14ac:dyDescent="0.35">
      <c r="A4257" s="36">
        <v>1529650</v>
      </c>
      <c r="B4257" s="36" t="str">
        <f>VLOOKUP(AllData[[#This Row],[Order]],MM[],3,FALSE)</f>
        <v>V5757351401000</v>
      </c>
      <c r="C4257" s="36">
        <f>VLOOKUP(AllData[[#This Row],[Order]],MM[],2,FALSE)</f>
        <v>130</v>
      </c>
      <c r="D4257" s="36" t="s">
        <v>60</v>
      </c>
      <c r="E4257" s="36" t="s">
        <v>83</v>
      </c>
      <c r="F4257" s="36" t="s">
        <v>84</v>
      </c>
      <c r="G4257" s="36" t="s">
        <v>111</v>
      </c>
      <c r="H4257" s="36">
        <v>704.58</v>
      </c>
      <c r="I4257" s="36">
        <v>40</v>
      </c>
    </row>
    <row r="4258" spans="1:9" x14ac:dyDescent="0.35">
      <c r="A4258" s="36">
        <v>1529650</v>
      </c>
      <c r="B4258" s="36" t="str">
        <f>VLOOKUP(AllData[[#This Row],[Order]],MM[],3,FALSE)</f>
        <v>V5757351401000</v>
      </c>
      <c r="C4258" s="36">
        <f>VLOOKUP(AllData[[#This Row],[Order]],MM[],2,FALSE)</f>
        <v>130</v>
      </c>
      <c r="D4258" s="36" t="s">
        <v>68</v>
      </c>
      <c r="E4258" s="36" t="s">
        <v>61</v>
      </c>
      <c r="F4258" s="36" t="s">
        <v>63</v>
      </c>
      <c r="G4258" s="36" t="s">
        <v>64</v>
      </c>
      <c r="H4258" s="36">
        <v>2.117</v>
      </c>
      <c r="I4258" s="36">
        <v>15</v>
      </c>
    </row>
    <row r="4259" spans="1:9" x14ac:dyDescent="0.35">
      <c r="A4259" s="36">
        <v>1529650</v>
      </c>
      <c r="B4259" s="36" t="str">
        <f>VLOOKUP(AllData[[#This Row],[Order]],MM[],3,FALSE)</f>
        <v>V5757351401000</v>
      </c>
      <c r="C4259" s="36">
        <f>VLOOKUP(AllData[[#This Row],[Order]],MM[],2,FALSE)</f>
        <v>130</v>
      </c>
      <c r="D4259" s="36" t="s">
        <v>73</v>
      </c>
      <c r="E4259" s="36" t="s">
        <v>69</v>
      </c>
      <c r="F4259" s="36" t="s">
        <v>70</v>
      </c>
      <c r="G4259" s="36" t="s">
        <v>71</v>
      </c>
      <c r="H4259" s="36">
        <v>20</v>
      </c>
      <c r="I4259" s="36">
        <v>20</v>
      </c>
    </row>
    <row r="4260" spans="1:9" x14ac:dyDescent="0.35">
      <c r="A4260" s="36">
        <v>1529650</v>
      </c>
      <c r="B4260" s="36" t="str">
        <f>VLOOKUP(AllData[[#This Row],[Order]],MM[],3,FALSE)</f>
        <v>V5757351401000</v>
      </c>
      <c r="C4260" s="36">
        <f>VLOOKUP(AllData[[#This Row],[Order]],MM[],2,FALSE)</f>
        <v>130</v>
      </c>
      <c r="D4260" s="36" t="s">
        <v>75</v>
      </c>
      <c r="E4260" s="36" t="s">
        <v>61</v>
      </c>
      <c r="F4260" s="36" t="s">
        <v>63</v>
      </c>
      <c r="G4260" s="36" t="s">
        <v>74</v>
      </c>
      <c r="H4260" s="36">
        <v>317.39999999999998</v>
      </c>
      <c r="I4260" s="36">
        <v>350</v>
      </c>
    </row>
    <row r="4261" spans="1:9" x14ac:dyDescent="0.35">
      <c r="A4261" s="36">
        <v>1529650</v>
      </c>
      <c r="B4261" s="36" t="str">
        <f>VLOOKUP(AllData[[#This Row],[Order]],MM[],3,FALSE)</f>
        <v>V5757351401000</v>
      </c>
      <c r="C4261" s="36">
        <f>VLOOKUP(AllData[[#This Row],[Order]],MM[],2,FALSE)</f>
        <v>130</v>
      </c>
      <c r="D4261" s="36" t="s">
        <v>78</v>
      </c>
      <c r="E4261" s="36" t="s">
        <v>61</v>
      </c>
      <c r="F4261" s="36" t="s">
        <v>63</v>
      </c>
      <c r="G4261" s="36" t="s">
        <v>76</v>
      </c>
      <c r="H4261" s="36">
        <v>1608.12</v>
      </c>
      <c r="I4261" s="36">
        <v>1020</v>
      </c>
    </row>
    <row r="4262" spans="1:9" x14ac:dyDescent="0.35">
      <c r="A4262" s="36">
        <v>1529650</v>
      </c>
      <c r="B4262" s="36" t="str">
        <f>VLOOKUP(AllData[[#This Row],[Order]],MM[],3,FALSE)</f>
        <v>V5757351401000</v>
      </c>
      <c r="C4262" s="36">
        <f>VLOOKUP(AllData[[#This Row],[Order]],MM[],2,FALSE)</f>
        <v>130</v>
      </c>
      <c r="D4262" s="36" t="s">
        <v>80</v>
      </c>
      <c r="E4262" s="36" t="s">
        <v>61</v>
      </c>
      <c r="F4262" s="36" t="s">
        <v>63</v>
      </c>
      <c r="G4262" s="36" t="s">
        <v>112</v>
      </c>
      <c r="H4262" s="36">
        <v>195.83999999999997</v>
      </c>
      <c r="I4262" s="36">
        <v>50</v>
      </c>
    </row>
    <row r="4263" spans="1:9" x14ac:dyDescent="0.35">
      <c r="A4263" s="36">
        <v>1529650</v>
      </c>
      <c r="B4263" s="36" t="str">
        <f>VLOOKUP(AllData[[#This Row],[Order]],MM[],3,FALSE)</f>
        <v>V5757351401000</v>
      </c>
      <c r="C4263" s="36">
        <f>VLOOKUP(AllData[[#This Row],[Order]],MM[],2,FALSE)</f>
        <v>130</v>
      </c>
      <c r="D4263" s="36" t="s">
        <v>82</v>
      </c>
      <c r="E4263" s="36" t="s">
        <v>89</v>
      </c>
      <c r="F4263" s="36" t="s">
        <v>91</v>
      </c>
      <c r="G4263" s="36" t="s">
        <v>92</v>
      </c>
      <c r="H4263" s="36"/>
      <c r="I4263" s="36">
        <v>2150</v>
      </c>
    </row>
    <row r="4264" spans="1:9" x14ac:dyDescent="0.35">
      <c r="A4264" s="36">
        <v>1529650</v>
      </c>
      <c r="B4264" s="36" t="str">
        <f>VLOOKUP(AllData[[#This Row],[Order]],MM[],3,FALSE)</f>
        <v>V5757351401000</v>
      </c>
      <c r="C4264" s="36">
        <f>VLOOKUP(AllData[[#This Row],[Order]],MM[],2,FALSE)</f>
        <v>130</v>
      </c>
      <c r="D4264" s="36" t="s">
        <v>85</v>
      </c>
      <c r="E4264" s="36" t="s">
        <v>69</v>
      </c>
      <c r="F4264" s="36" t="s">
        <v>70</v>
      </c>
      <c r="G4264" s="36" t="s">
        <v>79</v>
      </c>
      <c r="H4264" s="36">
        <v>20</v>
      </c>
      <c r="I4264" s="36">
        <v>20</v>
      </c>
    </row>
    <row r="4265" spans="1:9" x14ac:dyDescent="0.35">
      <c r="A4265" s="36">
        <v>1529650</v>
      </c>
      <c r="B4265" s="36" t="str">
        <f>VLOOKUP(AllData[[#This Row],[Order]],MM[],3,FALSE)</f>
        <v>V5757351401000</v>
      </c>
      <c r="C4265" s="36">
        <f>VLOOKUP(AllData[[#This Row],[Order]],MM[],2,FALSE)</f>
        <v>130</v>
      </c>
      <c r="D4265" s="36" t="s">
        <v>88</v>
      </c>
      <c r="E4265" s="36" t="s">
        <v>69</v>
      </c>
      <c r="F4265" s="36" t="s">
        <v>70</v>
      </c>
      <c r="G4265" s="36" t="s">
        <v>81</v>
      </c>
      <c r="H4265" s="36">
        <v>20</v>
      </c>
      <c r="I4265" s="36">
        <v>20</v>
      </c>
    </row>
    <row r="4266" spans="1:9" x14ac:dyDescent="0.35">
      <c r="A4266" s="36">
        <v>1529650</v>
      </c>
      <c r="B4266" s="36" t="str">
        <f>VLOOKUP(AllData[[#This Row],[Order]],MM[],3,FALSE)</f>
        <v>V5757351401000</v>
      </c>
      <c r="C4266" s="36">
        <f>VLOOKUP(AllData[[#This Row],[Order]],MM[],2,FALSE)</f>
        <v>130</v>
      </c>
      <c r="D4266" s="36" t="s">
        <v>95</v>
      </c>
      <c r="E4266" s="36" t="s">
        <v>83</v>
      </c>
      <c r="F4266" s="36" t="s">
        <v>84</v>
      </c>
      <c r="G4266" s="36" t="s">
        <v>84</v>
      </c>
      <c r="H4266" s="36">
        <v>685.43999999999994</v>
      </c>
      <c r="I4266" s="36">
        <v>450</v>
      </c>
    </row>
    <row r="4267" spans="1:9" x14ac:dyDescent="0.35">
      <c r="A4267" s="36">
        <v>1529650</v>
      </c>
      <c r="B4267" s="36" t="str">
        <f>VLOOKUP(AllData[[#This Row],[Order]],MM[],3,FALSE)</f>
        <v>V5757351401000</v>
      </c>
      <c r="C4267" s="36">
        <f>VLOOKUP(AllData[[#This Row],[Order]],MM[],2,FALSE)</f>
        <v>130</v>
      </c>
      <c r="D4267" s="36" t="s">
        <v>97</v>
      </c>
      <c r="E4267" s="36" t="s">
        <v>86</v>
      </c>
      <c r="F4267" s="36" t="s">
        <v>87</v>
      </c>
      <c r="G4267" s="36" t="s">
        <v>87</v>
      </c>
      <c r="H4267" s="36">
        <v>20</v>
      </c>
      <c r="I4267" s="36">
        <v>20</v>
      </c>
    </row>
    <row r="4268" spans="1:9" x14ac:dyDescent="0.35">
      <c r="A4268" s="36">
        <v>1529650</v>
      </c>
      <c r="B4268" s="36" t="str">
        <f>VLOOKUP(AllData[[#This Row],[Order]],MM[],3,FALSE)</f>
        <v>V5757351401000</v>
      </c>
      <c r="C4268" s="36">
        <f>VLOOKUP(AllData[[#This Row],[Order]],MM[],2,FALSE)</f>
        <v>130</v>
      </c>
      <c r="D4268" s="36" t="s">
        <v>99</v>
      </c>
      <c r="E4268" s="36" t="s">
        <v>61</v>
      </c>
      <c r="F4268" s="36" t="s">
        <v>63</v>
      </c>
      <c r="G4268" s="36" t="s">
        <v>96</v>
      </c>
      <c r="H4268" s="36">
        <v>54.082999999999998</v>
      </c>
      <c r="I4268" s="36">
        <v>100</v>
      </c>
    </row>
    <row r="4269" spans="1:9" x14ac:dyDescent="0.35">
      <c r="A4269" s="36">
        <v>1529650</v>
      </c>
      <c r="B4269" s="36" t="str">
        <f>VLOOKUP(AllData[[#This Row],[Order]],MM[],3,FALSE)</f>
        <v>V5757351401000</v>
      </c>
      <c r="C4269" s="36">
        <f>VLOOKUP(AllData[[#This Row],[Order]],MM[],2,FALSE)</f>
        <v>130</v>
      </c>
      <c r="D4269" s="36" t="s">
        <v>101</v>
      </c>
      <c r="E4269" s="36" t="s">
        <v>69</v>
      </c>
      <c r="F4269" s="36" t="s">
        <v>70</v>
      </c>
      <c r="G4269" s="36" t="s">
        <v>98</v>
      </c>
      <c r="H4269" s="36">
        <v>20</v>
      </c>
      <c r="I4269" s="36">
        <v>20</v>
      </c>
    </row>
    <row r="4270" spans="1:9" x14ac:dyDescent="0.35">
      <c r="A4270" s="36">
        <v>1529650</v>
      </c>
      <c r="B4270" s="36" t="str">
        <f>VLOOKUP(AllData[[#This Row],[Order]],MM[],3,FALSE)</f>
        <v>V5757351401000</v>
      </c>
      <c r="C4270" s="36">
        <f>VLOOKUP(AllData[[#This Row],[Order]],MM[],2,FALSE)</f>
        <v>130</v>
      </c>
      <c r="D4270" s="36" t="s">
        <v>104</v>
      </c>
      <c r="E4270" s="36" t="s">
        <v>69</v>
      </c>
      <c r="F4270" s="36" t="s">
        <v>70</v>
      </c>
      <c r="G4270" s="36" t="s">
        <v>100</v>
      </c>
      <c r="H4270" s="36">
        <v>30</v>
      </c>
      <c r="I4270" s="36">
        <v>30</v>
      </c>
    </row>
    <row r="4271" spans="1:9" x14ac:dyDescent="0.35">
      <c r="A4271" s="36">
        <v>1529650</v>
      </c>
      <c r="B4271" s="36" t="str">
        <f>VLOOKUP(AllData[[#This Row],[Order]],MM[],3,FALSE)</f>
        <v>V5757351401000</v>
      </c>
      <c r="C4271" s="36">
        <f>VLOOKUP(AllData[[#This Row],[Order]],MM[],2,FALSE)</f>
        <v>130</v>
      </c>
      <c r="D4271" s="36" t="s">
        <v>113</v>
      </c>
      <c r="E4271" s="36" t="s">
        <v>102</v>
      </c>
      <c r="F4271" s="36" t="s">
        <v>100</v>
      </c>
      <c r="G4271" s="36" t="s">
        <v>103</v>
      </c>
      <c r="H4271" s="36">
        <v>30</v>
      </c>
      <c r="I4271" s="36">
        <v>30</v>
      </c>
    </row>
    <row r="4272" spans="1:9" x14ac:dyDescent="0.35">
      <c r="A4272" s="36">
        <v>1529650</v>
      </c>
      <c r="B4272" s="36" t="str">
        <f>VLOOKUP(AllData[[#This Row],[Order]],MM[],3,FALSE)</f>
        <v>V5757351401000</v>
      </c>
      <c r="C4272" s="36">
        <f>VLOOKUP(AllData[[#This Row],[Order]],MM[],2,FALSE)</f>
        <v>130</v>
      </c>
      <c r="D4272" s="36" t="s">
        <v>114</v>
      </c>
      <c r="E4272" s="36" t="s">
        <v>102</v>
      </c>
      <c r="F4272" s="36" t="s">
        <v>100</v>
      </c>
      <c r="G4272" s="36" t="s">
        <v>106</v>
      </c>
      <c r="H4272" s="36">
        <v>45</v>
      </c>
      <c r="I4272" s="36">
        <v>45</v>
      </c>
    </row>
    <row r="4273" spans="1:9" x14ac:dyDescent="0.35">
      <c r="A4273" s="36">
        <v>1529650</v>
      </c>
      <c r="B4273" s="36" t="str">
        <f>VLOOKUP(AllData[[#This Row],[Order]],MM[],3,FALSE)</f>
        <v>V5757351401000</v>
      </c>
      <c r="C4273" s="36">
        <f>VLOOKUP(AllData[[#This Row],[Order]],MM[],2,FALSE)</f>
        <v>130</v>
      </c>
      <c r="D4273" s="36" t="s">
        <v>60</v>
      </c>
      <c r="E4273" s="36" t="s">
        <v>61</v>
      </c>
      <c r="F4273" s="36" t="s">
        <v>63</v>
      </c>
      <c r="G4273" s="36" t="s">
        <v>108</v>
      </c>
      <c r="H4273" s="36">
        <v>26.6</v>
      </c>
      <c r="I4273" s="36">
        <v>1</v>
      </c>
    </row>
    <row r="4274" spans="1:9" x14ac:dyDescent="0.35">
      <c r="A4274" s="36">
        <v>1529650</v>
      </c>
      <c r="B4274" s="36" t="str">
        <f>VLOOKUP(AllData[[#This Row],[Order]],MM[],3,FALSE)</f>
        <v>V5757351401000</v>
      </c>
      <c r="C4274" s="36">
        <f>VLOOKUP(AllData[[#This Row],[Order]],MM[],2,FALSE)</f>
        <v>130</v>
      </c>
      <c r="D4274" s="36" t="s">
        <v>95</v>
      </c>
      <c r="E4274" s="36" t="s">
        <v>83</v>
      </c>
      <c r="F4274" s="36" t="s">
        <v>84</v>
      </c>
      <c r="G4274" s="36" t="s">
        <v>110</v>
      </c>
      <c r="H4274" s="36">
        <v>159</v>
      </c>
      <c r="I4274" s="36">
        <v>5</v>
      </c>
    </row>
    <row r="4275" spans="1:9" x14ac:dyDescent="0.35">
      <c r="A4275" s="36">
        <v>1529651</v>
      </c>
      <c r="B4275" s="36" t="str">
        <f>VLOOKUP(AllData[[#This Row],[Order]],MM[],3,FALSE)</f>
        <v>V5757311400800</v>
      </c>
      <c r="C4275" s="36">
        <f>VLOOKUP(AllData[[#This Row],[Order]],MM[],2,FALSE)</f>
        <v>125</v>
      </c>
      <c r="D4275" s="36" t="s">
        <v>60</v>
      </c>
      <c r="E4275" s="36" t="s">
        <v>83</v>
      </c>
      <c r="F4275" s="36" t="s">
        <v>84</v>
      </c>
      <c r="G4275" s="36" t="s">
        <v>111</v>
      </c>
      <c r="H4275" s="36">
        <v>704.58</v>
      </c>
      <c r="I4275" s="36">
        <v>40</v>
      </c>
    </row>
    <row r="4276" spans="1:9" x14ac:dyDescent="0.35">
      <c r="A4276" s="36">
        <v>1529651</v>
      </c>
      <c r="B4276" s="36" t="str">
        <f>VLOOKUP(AllData[[#This Row],[Order]],MM[],3,FALSE)</f>
        <v>V5757311400800</v>
      </c>
      <c r="C4276" s="36">
        <f>VLOOKUP(AllData[[#This Row],[Order]],MM[],2,FALSE)</f>
        <v>125</v>
      </c>
      <c r="D4276" s="36" t="s">
        <v>68</v>
      </c>
      <c r="E4276" s="36" t="s">
        <v>61</v>
      </c>
      <c r="F4276" s="36" t="s">
        <v>63</v>
      </c>
      <c r="G4276" s="36" t="s">
        <v>64</v>
      </c>
      <c r="H4276" s="36">
        <v>2.117</v>
      </c>
      <c r="I4276" s="36">
        <v>15</v>
      </c>
    </row>
    <row r="4277" spans="1:9" x14ac:dyDescent="0.35">
      <c r="A4277" s="36">
        <v>1529651</v>
      </c>
      <c r="B4277" s="36" t="str">
        <f>VLOOKUP(AllData[[#This Row],[Order]],MM[],3,FALSE)</f>
        <v>V5757311400800</v>
      </c>
      <c r="C4277" s="36">
        <f>VLOOKUP(AllData[[#This Row],[Order]],MM[],2,FALSE)</f>
        <v>125</v>
      </c>
      <c r="D4277" s="36" t="s">
        <v>73</v>
      </c>
      <c r="E4277" s="36" t="s">
        <v>69</v>
      </c>
      <c r="F4277" s="36" t="s">
        <v>70</v>
      </c>
      <c r="G4277" s="36" t="s">
        <v>71</v>
      </c>
      <c r="H4277" s="36">
        <v>20</v>
      </c>
      <c r="I4277" s="36">
        <v>20</v>
      </c>
    </row>
    <row r="4278" spans="1:9" x14ac:dyDescent="0.35">
      <c r="A4278" s="36">
        <v>1529651</v>
      </c>
      <c r="B4278" s="36" t="str">
        <f>VLOOKUP(AllData[[#This Row],[Order]],MM[],3,FALSE)</f>
        <v>V5757311400800</v>
      </c>
      <c r="C4278" s="36">
        <f>VLOOKUP(AllData[[#This Row],[Order]],MM[],2,FALSE)</f>
        <v>125</v>
      </c>
      <c r="D4278" s="36" t="s">
        <v>75</v>
      </c>
      <c r="E4278" s="36" t="s">
        <v>61</v>
      </c>
      <c r="F4278" s="36" t="s">
        <v>63</v>
      </c>
      <c r="G4278" s="36" t="s">
        <v>74</v>
      </c>
      <c r="H4278" s="36">
        <v>114.36</v>
      </c>
      <c r="I4278" s="36">
        <v>290</v>
      </c>
    </row>
    <row r="4279" spans="1:9" x14ac:dyDescent="0.35">
      <c r="A4279" s="36">
        <v>1529651</v>
      </c>
      <c r="B4279" s="36" t="str">
        <f>VLOOKUP(AllData[[#This Row],[Order]],MM[],3,FALSE)</f>
        <v>V5757311400800</v>
      </c>
      <c r="C4279" s="36">
        <f>VLOOKUP(AllData[[#This Row],[Order]],MM[],2,FALSE)</f>
        <v>125</v>
      </c>
      <c r="D4279" s="36" t="s">
        <v>78</v>
      </c>
      <c r="E4279" s="36" t="s">
        <v>61</v>
      </c>
      <c r="F4279" s="36" t="s">
        <v>63</v>
      </c>
      <c r="G4279" s="36" t="s">
        <v>76</v>
      </c>
      <c r="H4279" s="36">
        <v>2504.52</v>
      </c>
      <c r="I4279" s="36">
        <v>1040</v>
      </c>
    </row>
    <row r="4280" spans="1:9" x14ac:dyDescent="0.35">
      <c r="A4280" s="36">
        <v>1529651</v>
      </c>
      <c r="B4280" s="36" t="str">
        <f>VLOOKUP(AllData[[#This Row],[Order]],MM[],3,FALSE)</f>
        <v>V5757311400800</v>
      </c>
      <c r="C4280" s="36">
        <f>VLOOKUP(AllData[[#This Row],[Order]],MM[],2,FALSE)</f>
        <v>125</v>
      </c>
      <c r="D4280" s="36" t="s">
        <v>80</v>
      </c>
      <c r="E4280" s="36" t="s">
        <v>61</v>
      </c>
      <c r="F4280" s="36" t="s">
        <v>63</v>
      </c>
      <c r="G4280" s="36" t="s">
        <v>112</v>
      </c>
      <c r="H4280" s="36">
        <v>14.367000000000001</v>
      </c>
      <c r="I4280" s="36">
        <v>50</v>
      </c>
    </row>
    <row r="4281" spans="1:9" x14ac:dyDescent="0.35">
      <c r="A4281" s="36">
        <v>1529651</v>
      </c>
      <c r="B4281" s="36" t="str">
        <f>VLOOKUP(AllData[[#This Row],[Order]],MM[],3,FALSE)</f>
        <v>V5757311400800</v>
      </c>
      <c r="C4281" s="36">
        <f>VLOOKUP(AllData[[#This Row],[Order]],MM[],2,FALSE)</f>
        <v>125</v>
      </c>
      <c r="D4281" s="36" t="s">
        <v>82</v>
      </c>
      <c r="E4281" s="36" t="s">
        <v>89</v>
      </c>
      <c r="F4281" s="36" t="s">
        <v>91</v>
      </c>
      <c r="G4281" s="36" t="s">
        <v>92</v>
      </c>
      <c r="H4281" s="36"/>
      <c r="I4281" s="36">
        <v>2150</v>
      </c>
    </row>
    <row r="4282" spans="1:9" x14ac:dyDescent="0.35">
      <c r="A4282" s="36">
        <v>1529651</v>
      </c>
      <c r="B4282" s="36" t="str">
        <f>VLOOKUP(AllData[[#This Row],[Order]],MM[],3,FALSE)</f>
        <v>V5757311400800</v>
      </c>
      <c r="C4282" s="36">
        <f>VLOOKUP(AllData[[#This Row],[Order]],MM[],2,FALSE)</f>
        <v>125</v>
      </c>
      <c r="D4282" s="36" t="s">
        <v>85</v>
      </c>
      <c r="E4282" s="36" t="s">
        <v>69</v>
      </c>
      <c r="F4282" s="36" t="s">
        <v>70</v>
      </c>
      <c r="G4282" s="36" t="s">
        <v>79</v>
      </c>
      <c r="H4282" s="36">
        <v>20</v>
      </c>
      <c r="I4282" s="36">
        <v>20</v>
      </c>
    </row>
    <row r="4283" spans="1:9" x14ac:dyDescent="0.35">
      <c r="A4283" s="36">
        <v>1529651</v>
      </c>
      <c r="B4283" s="36" t="str">
        <f>VLOOKUP(AllData[[#This Row],[Order]],MM[],3,FALSE)</f>
        <v>V5757311400800</v>
      </c>
      <c r="C4283" s="36">
        <f>VLOOKUP(AllData[[#This Row],[Order]],MM[],2,FALSE)</f>
        <v>125</v>
      </c>
      <c r="D4283" s="36" t="s">
        <v>88</v>
      </c>
      <c r="E4283" s="36" t="s">
        <v>69</v>
      </c>
      <c r="F4283" s="36" t="s">
        <v>70</v>
      </c>
      <c r="G4283" s="36" t="s">
        <v>81</v>
      </c>
      <c r="H4283" s="36">
        <v>20</v>
      </c>
      <c r="I4283" s="36">
        <v>20</v>
      </c>
    </row>
    <row r="4284" spans="1:9" x14ac:dyDescent="0.35">
      <c r="A4284" s="36">
        <v>1529651</v>
      </c>
      <c r="B4284" s="36" t="str">
        <f>VLOOKUP(AllData[[#This Row],[Order]],MM[],3,FALSE)</f>
        <v>V5757311400800</v>
      </c>
      <c r="C4284" s="36">
        <f>VLOOKUP(AllData[[#This Row],[Order]],MM[],2,FALSE)</f>
        <v>125</v>
      </c>
      <c r="D4284" s="36" t="s">
        <v>95</v>
      </c>
      <c r="E4284" s="36" t="s">
        <v>83</v>
      </c>
      <c r="F4284" s="36" t="s">
        <v>84</v>
      </c>
      <c r="G4284" s="36" t="s">
        <v>84</v>
      </c>
      <c r="H4284" s="36">
        <v>67.14</v>
      </c>
      <c r="I4284" s="36">
        <v>450</v>
      </c>
    </row>
    <row r="4285" spans="1:9" x14ac:dyDescent="0.35">
      <c r="A4285" s="36">
        <v>1529651</v>
      </c>
      <c r="B4285" s="36" t="str">
        <f>VLOOKUP(AllData[[#This Row],[Order]],MM[],3,FALSE)</f>
        <v>V5757311400800</v>
      </c>
      <c r="C4285" s="36">
        <f>VLOOKUP(AllData[[#This Row],[Order]],MM[],2,FALSE)</f>
        <v>125</v>
      </c>
      <c r="D4285" s="36" t="s">
        <v>97</v>
      </c>
      <c r="E4285" s="36" t="s">
        <v>86</v>
      </c>
      <c r="F4285" s="36" t="s">
        <v>87</v>
      </c>
      <c r="G4285" s="36" t="s">
        <v>87</v>
      </c>
      <c r="H4285" s="36">
        <v>20</v>
      </c>
      <c r="I4285" s="36">
        <v>20</v>
      </c>
    </row>
    <row r="4286" spans="1:9" x14ac:dyDescent="0.35">
      <c r="A4286" s="36">
        <v>1529651</v>
      </c>
      <c r="B4286" s="36" t="str">
        <f>VLOOKUP(AllData[[#This Row],[Order]],MM[],3,FALSE)</f>
        <v>V5757311400800</v>
      </c>
      <c r="C4286" s="36">
        <f>VLOOKUP(AllData[[#This Row],[Order]],MM[],2,FALSE)</f>
        <v>125</v>
      </c>
      <c r="D4286" s="36" t="s">
        <v>99</v>
      </c>
      <c r="E4286" s="36" t="s">
        <v>61</v>
      </c>
      <c r="F4286" s="36" t="s">
        <v>63</v>
      </c>
      <c r="G4286" s="36" t="s">
        <v>96</v>
      </c>
      <c r="H4286" s="36">
        <v>235.62</v>
      </c>
      <c r="I4286" s="36">
        <v>100</v>
      </c>
    </row>
    <row r="4287" spans="1:9" x14ac:dyDescent="0.35">
      <c r="A4287" s="36">
        <v>1529651</v>
      </c>
      <c r="B4287" s="36" t="str">
        <f>VLOOKUP(AllData[[#This Row],[Order]],MM[],3,FALSE)</f>
        <v>V5757311400800</v>
      </c>
      <c r="C4287" s="36">
        <f>VLOOKUP(AllData[[#This Row],[Order]],MM[],2,FALSE)</f>
        <v>125</v>
      </c>
      <c r="D4287" s="36" t="s">
        <v>101</v>
      </c>
      <c r="E4287" s="36" t="s">
        <v>69</v>
      </c>
      <c r="F4287" s="36" t="s">
        <v>70</v>
      </c>
      <c r="G4287" s="36" t="s">
        <v>98</v>
      </c>
      <c r="H4287" s="36">
        <v>20</v>
      </c>
      <c r="I4287" s="36">
        <v>20</v>
      </c>
    </row>
    <row r="4288" spans="1:9" x14ac:dyDescent="0.35">
      <c r="A4288" s="36">
        <v>1529651</v>
      </c>
      <c r="B4288" s="36" t="str">
        <f>VLOOKUP(AllData[[#This Row],[Order]],MM[],3,FALSE)</f>
        <v>V5757311400800</v>
      </c>
      <c r="C4288" s="36">
        <f>VLOOKUP(AllData[[#This Row],[Order]],MM[],2,FALSE)</f>
        <v>125</v>
      </c>
      <c r="D4288" s="36" t="s">
        <v>104</v>
      </c>
      <c r="E4288" s="36" t="s">
        <v>69</v>
      </c>
      <c r="F4288" s="36" t="s">
        <v>70</v>
      </c>
      <c r="G4288" s="36" t="s">
        <v>100</v>
      </c>
      <c r="H4288" s="36">
        <v>30</v>
      </c>
      <c r="I4288" s="36">
        <v>30</v>
      </c>
    </row>
    <row r="4289" spans="1:9" x14ac:dyDescent="0.35">
      <c r="A4289" s="36">
        <v>1529651</v>
      </c>
      <c r="B4289" s="36" t="str">
        <f>VLOOKUP(AllData[[#This Row],[Order]],MM[],3,FALSE)</f>
        <v>V5757311400800</v>
      </c>
      <c r="C4289" s="36">
        <f>VLOOKUP(AllData[[#This Row],[Order]],MM[],2,FALSE)</f>
        <v>125</v>
      </c>
      <c r="D4289" s="36" t="s">
        <v>113</v>
      </c>
      <c r="E4289" s="36" t="s">
        <v>102</v>
      </c>
      <c r="F4289" s="36" t="s">
        <v>100</v>
      </c>
      <c r="G4289" s="36" t="s">
        <v>103</v>
      </c>
      <c r="H4289" s="36">
        <v>30</v>
      </c>
      <c r="I4289" s="36">
        <v>30</v>
      </c>
    </row>
    <row r="4290" spans="1:9" x14ac:dyDescent="0.35">
      <c r="A4290" s="36">
        <v>1529651</v>
      </c>
      <c r="B4290" s="36" t="str">
        <f>VLOOKUP(AllData[[#This Row],[Order]],MM[],3,FALSE)</f>
        <v>V5757311400800</v>
      </c>
      <c r="C4290" s="36">
        <f>VLOOKUP(AllData[[#This Row],[Order]],MM[],2,FALSE)</f>
        <v>125</v>
      </c>
      <c r="D4290" s="36" t="s">
        <v>114</v>
      </c>
      <c r="E4290" s="36" t="s">
        <v>102</v>
      </c>
      <c r="F4290" s="36" t="s">
        <v>100</v>
      </c>
      <c r="G4290" s="36" t="s">
        <v>106</v>
      </c>
      <c r="H4290" s="36">
        <v>45</v>
      </c>
      <c r="I4290" s="36">
        <v>45</v>
      </c>
    </row>
    <row r="4291" spans="1:9" x14ac:dyDescent="0.35">
      <c r="A4291" s="36">
        <v>1529651</v>
      </c>
      <c r="B4291" s="36" t="str">
        <f>VLOOKUP(AllData[[#This Row],[Order]],MM[],3,FALSE)</f>
        <v>V5757311400800</v>
      </c>
      <c r="C4291" s="36">
        <f>VLOOKUP(AllData[[#This Row],[Order]],MM[],2,FALSE)</f>
        <v>125</v>
      </c>
      <c r="D4291" s="36" t="s">
        <v>60</v>
      </c>
      <c r="E4291" s="36" t="s">
        <v>61</v>
      </c>
      <c r="F4291" s="36" t="s">
        <v>63</v>
      </c>
      <c r="G4291" s="36" t="s">
        <v>108</v>
      </c>
      <c r="H4291" s="36">
        <v>623.88</v>
      </c>
      <c r="I4291" s="36">
        <v>1</v>
      </c>
    </row>
    <row r="4292" spans="1:9" x14ac:dyDescent="0.35">
      <c r="A4292" s="36">
        <v>1529651</v>
      </c>
      <c r="B4292" s="36" t="str">
        <f>VLOOKUP(AllData[[#This Row],[Order]],MM[],3,FALSE)</f>
        <v>V5757311400800</v>
      </c>
      <c r="C4292" s="36">
        <f>VLOOKUP(AllData[[#This Row],[Order]],MM[],2,FALSE)</f>
        <v>125</v>
      </c>
      <c r="D4292" s="36" t="s">
        <v>95</v>
      </c>
      <c r="E4292" s="36" t="s">
        <v>83</v>
      </c>
      <c r="F4292" s="36" t="s">
        <v>84</v>
      </c>
      <c r="G4292" s="36" t="s">
        <v>110</v>
      </c>
      <c r="H4292" s="36"/>
      <c r="I4292" s="36">
        <v>5</v>
      </c>
    </row>
    <row r="4293" spans="1:9" x14ac:dyDescent="0.35">
      <c r="A4293" s="36">
        <v>1529652</v>
      </c>
      <c r="B4293" s="36" t="str">
        <f>VLOOKUP(AllData[[#This Row],[Order]],MM[],3,FALSE)</f>
        <v>V5757311401000</v>
      </c>
      <c r="C4293" s="36">
        <f>VLOOKUP(AllData[[#This Row],[Order]],MM[],2,FALSE)</f>
        <v>125</v>
      </c>
      <c r="D4293" s="36" t="s">
        <v>60</v>
      </c>
      <c r="E4293" s="36" t="s">
        <v>83</v>
      </c>
      <c r="F4293" s="36" t="s">
        <v>84</v>
      </c>
      <c r="G4293" s="36" t="s">
        <v>111</v>
      </c>
      <c r="H4293" s="36">
        <v>117.37</v>
      </c>
      <c r="I4293" s="36">
        <v>40</v>
      </c>
    </row>
    <row r="4294" spans="1:9" x14ac:dyDescent="0.35">
      <c r="A4294" s="36">
        <v>1529652</v>
      </c>
      <c r="B4294" s="36" t="str">
        <f>VLOOKUP(AllData[[#This Row],[Order]],MM[],3,FALSE)</f>
        <v>V5757311401000</v>
      </c>
      <c r="C4294" s="36">
        <f>VLOOKUP(AllData[[#This Row],[Order]],MM[],2,FALSE)</f>
        <v>125</v>
      </c>
      <c r="D4294" s="36" t="s">
        <v>68</v>
      </c>
      <c r="E4294" s="36" t="s">
        <v>61</v>
      </c>
      <c r="F4294" s="36" t="s">
        <v>63</v>
      </c>
      <c r="G4294" s="36" t="s">
        <v>64</v>
      </c>
      <c r="H4294" s="36">
        <v>8.2669999999999995</v>
      </c>
      <c r="I4294" s="36">
        <v>15</v>
      </c>
    </row>
    <row r="4295" spans="1:9" x14ac:dyDescent="0.35">
      <c r="A4295" s="36">
        <v>1529652</v>
      </c>
      <c r="B4295" s="36" t="str">
        <f>VLOOKUP(AllData[[#This Row],[Order]],MM[],3,FALSE)</f>
        <v>V5757311401000</v>
      </c>
      <c r="C4295" s="36">
        <f>VLOOKUP(AllData[[#This Row],[Order]],MM[],2,FALSE)</f>
        <v>125</v>
      </c>
      <c r="D4295" s="36" t="s">
        <v>73</v>
      </c>
      <c r="E4295" s="36" t="s">
        <v>69</v>
      </c>
      <c r="F4295" s="36" t="s">
        <v>70</v>
      </c>
      <c r="G4295" s="36" t="s">
        <v>71</v>
      </c>
      <c r="H4295" s="36">
        <v>20</v>
      </c>
      <c r="I4295" s="36">
        <v>20</v>
      </c>
    </row>
    <row r="4296" spans="1:9" x14ac:dyDescent="0.35">
      <c r="A4296" s="36">
        <v>1529652</v>
      </c>
      <c r="B4296" s="36" t="str">
        <f>VLOOKUP(AllData[[#This Row],[Order]],MM[],3,FALSE)</f>
        <v>V5757311401000</v>
      </c>
      <c r="C4296" s="36">
        <f>VLOOKUP(AllData[[#This Row],[Order]],MM[],2,FALSE)</f>
        <v>125</v>
      </c>
      <c r="D4296" s="36" t="s">
        <v>75</v>
      </c>
      <c r="E4296" s="36" t="s">
        <v>61</v>
      </c>
      <c r="F4296" s="36" t="s">
        <v>63</v>
      </c>
      <c r="G4296" s="36" t="s">
        <v>74</v>
      </c>
      <c r="H4296" s="36">
        <v>311.58</v>
      </c>
      <c r="I4296" s="36">
        <v>350</v>
      </c>
    </row>
    <row r="4297" spans="1:9" x14ac:dyDescent="0.35">
      <c r="A4297" s="36">
        <v>1529652</v>
      </c>
      <c r="B4297" s="36" t="str">
        <f>VLOOKUP(AllData[[#This Row],[Order]],MM[],3,FALSE)</f>
        <v>V5757311401000</v>
      </c>
      <c r="C4297" s="36">
        <f>VLOOKUP(AllData[[#This Row],[Order]],MM[],2,FALSE)</f>
        <v>125</v>
      </c>
      <c r="D4297" s="36" t="s">
        <v>78</v>
      </c>
      <c r="E4297" s="36" t="s">
        <v>61</v>
      </c>
      <c r="F4297" s="36" t="s">
        <v>63</v>
      </c>
      <c r="G4297" s="36" t="s">
        <v>76</v>
      </c>
      <c r="H4297" s="36">
        <v>1401.48</v>
      </c>
      <c r="I4297" s="36">
        <v>1020</v>
      </c>
    </row>
    <row r="4298" spans="1:9" x14ac:dyDescent="0.35">
      <c r="A4298" s="36">
        <v>1529652</v>
      </c>
      <c r="B4298" s="36" t="str">
        <f>VLOOKUP(AllData[[#This Row],[Order]],MM[],3,FALSE)</f>
        <v>V5757311401000</v>
      </c>
      <c r="C4298" s="36">
        <f>VLOOKUP(AllData[[#This Row],[Order]],MM[],2,FALSE)</f>
        <v>125</v>
      </c>
      <c r="D4298" s="36" t="s">
        <v>80</v>
      </c>
      <c r="E4298" s="36" t="s">
        <v>61</v>
      </c>
      <c r="F4298" s="36" t="s">
        <v>63</v>
      </c>
      <c r="G4298" s="36" t="s">
        <v>112</v>
      </c>
      <c r="H4298" s="36">
        <v>913.26</v>
      </c>
      <c r="I4298" s="36">
        <v>50</v>
      </c>
    </row>
    <row r="4299" spans="1:9" x14ac:dyDescent="0.35">
      <c r="A4299" s="36">
        <v>1529652</v>
      </c>
      <c r="B4299" s="36" t="str">
        <f>VLOOKUP(AllData[[#This Row],[Order]],MM[],3,FALSE)</f>
        <v>V5757311401000</v>
      </c>
      <c r="C4299" s="36">
        <f>VLOOKUP(AllData[[#This Row],[Order]],MM[],2,FALSE)</f>
        <v>125</v>
      </c>
      <c r="D4299" s="36" t="s">
        <v>82</v>
      </c>
      <c r="E4299" s="36" t="s">
        <v>89</v>
      </c>
      <c r="F4299" s="36" t="s">
        <v>91</v>
      </c>
      <c r="G4299" s="36" t="s">
        <v>92</v>
      </c>
      <c r="H4299" s="36"/>
      <c r="I4299" s="36">
        <v>2150</v>
      </c>
    </row>
    <row r="4300" spans="1:9" x14ac:dyDescent="0.35">
      <c r="A4300" s="36">
        <v>1529652</v>
      </c>
      <c r="B4300" s="36" t="str">
        <f>VLOOKUP(AllData[[#This Row],[Order]],MM[],3,FALSE)</f>
        <v>V5757311401000</v>
      </c>
      <c r="C4300" s="36">
        <f>VLOOKUP(AllData[[#This Row],[Order]],MM[],2,FALSE)</f>
        <v>125</v>
      </c>
      <c r="D4300" s="36" t="s">
        <v>85</v>
      </c>
      <c r="E4300" s="36" t="s">
        <v>69</v>
      </c>
      <c r="F4300" s="36" t="s">
        <v>70</v>
      </c>
      <c r="G4300" s="36" t="s">
        <v>79</v>
      </c>
      <c r="H4300" s="36">
        <v>20</v>
      </c>
      <c r="I4300" s="36">
        <v>20</v>
      </c>
    </row>
    <row r="4301" spans="1:9" x14ac:dyDescent="0.35">
      <c r="A4301" s="36">
        <v>1529652</v>
      </c>
      <c r="B4301" s="36" t="str">
        <f>VLOOKUP(AllData[[#This Row],[Order]],MM[],3,FALSE)</f>
        <v>V5757311401000</v>
      </c>
      <c r="C4301" s="36">
        <f>VLOOKUP(AllData[[#This Row],[Order]],MM[],2,FALSE)</f>
        <v>125</v>
      </c>
      <c r="D4301" s="36" t="s">
        <v>88</v>
      </c>
      <c r="E4301" s="36" t="s">
        <v>69</v>
      </c>
      <c r="F4301" s="36" t="s">
        <v>70</v>
      </c>
      <c r="G4301" s="36" t="s">
        <v>81</v>
      </c>
      <c r="H4301" s="36">
        <v>20</v>
      </c>
      <c r="I4301" s="36">
        <v>20</v>
      </c>
    </row>
    <row r="4302" spans="1:9" x14ac:dyDescent="0.35">
      <c r="A4302" s="36">
        <v>1529652</v>
      </c>
      <c r="B4302" s="36" t="str">
        <f>VLOOKUP(AllData[[#This Row],[Order]],MM[],3,FALSE)</f>
        <v>V5757311401000</v>
      </c>
      <c r="C4302" s="36">
        <f>VLOOKUP(AllData[[#This Row],[Order]],MM[],2,FALSE)</f>
        <v>125</v>
      </c>
      <c r="D4302" s="36" t="s">
        <v>95</v>
      </c>
      <c r="E4302" s="36" t="s">
        <v>83</v>
      </c>
      <c r="F4302" s="36" t="s">
        <v>84</v>
      </c>
      <c r="G4302" s="36" t="s">
        <v>84</v>
      </c>
      <c r="H4302" s="36">
        <v>385.08</v>
      </c>
      <c r="I4302" s="36">
        <v>450</v>
      </c>
    </row>
    <row r="4303" spans="1:9" x14ac:dyDescent="0.35">
      <c r="A4303" s="36">
        <v>1529652</v>
      </c>
      <c r="B4303" s="36" t="str">
        <f>VLOOKUP(AllData[[#This Row],[Order]],MM[],3,FALSE)</f>
        <v>V5757311401000</v>
      </c>
      <c r="C4303" s="36">
        <f>VLOOKUP(AllData[[#This Row],[Order]],MM[],2,FALSE)</f>
        <v>125</v>
      </c>
      <c r="D4303" s="36" t="s">
        <v>97</v>
      </c>
      <c r="E4303" s="36" t="s">
        <v>86</v>
      </c>
      <c r="F4303" s="36" t="s">
        <v>87</v>
      </c>
      <c r="G4303" s="36" t="s">
        <v>87</v>
      </c>
      <c r="H4303" s="36">
        <v>20</v>
      </c>
      <c r="I4303" s="36">
        <v>20</v>
      </c>
    </row>
    <row r="4304" spans="1:9" x14ac:dyDescent="0.35">
      <c r="A4304" s="36">
        <v>1529652</v>
      </c>
      <c r="B4304" s="36" t="str">
        <f>VLOOKUP(AllData[[#This Row],[Order]],MM[],3,FALSE)</f>
        <v>V5757311401000</v>
      </c>
      <c r="C4304" s="36">
        <f>VLOOKUP(AllData[[#This Row],[Order]],MM[],2,FALSE)</f>
        <v>125</v>
      </c>
      <c r="D4304" s="36" t="s">
        <v>99</v>
      </c>
      <c r="E4304" s="36" t="s">
        <v>61</v>
      </c>
      <c r="F4304" s="36" t="s">
        <v>63</v>
      </c>
      <c r="G4304" s="36" t="s">
        <v>96</v>
      </c>
      <c r="H4304" s="36">
        <v>235.62</v>
      </c>
      <c r="I4304" s="36">
        <v>100</v>
      </c>
    </row>
    <row r="4305" spans="1:9" x14ac:dyDescent="0.35">
      <c r="A4305" s="36">
        <v>1529652</v>
      </c>
      <c r="B4305" s="36" t="str">
        <f>VLOOKUP(AllData[[#This Row],[Order]],MM[],3,FALSE)</f>
        <v>V5757311401000</v>
      </c>
      <c r="C4305" s="36">
        <f>VLOOKUP(AllData[[#This Row],[Order]],MM[],2,FALSE)</f>
        <v>125</v>
      </c>
      <c r="D4305" s="36" t="s">
        <v>101</v>
      </c>
      <c r="E4305" s="36" t="s">
        <v>69</v>
      </c>
      <c r="F4305" s="36" t="s">
        <v>70</v>
      </c>
      <c r="G4305" s="36" t="s">
        <v>98</v>
      </c>
      <c r="H4305" s="36">
        <v>20</v>
      </c>
      <c r="I4305" s="36">
        <v>20</v>
      </c>
    </row>
    <row r="4306" spans="1:9" x14ac:dyDescent="0.35">
      <c r="A4306" s="36">
        <v>1529652</v>
      </c>
      <c r="B4306" s="36" t="str">
        <f>VLOOKUP(AllData[[#This Row],[Order]],MM[],3,FALSE)</f>
        <v>V5757311401000</v>
      </c>
      <c r="C4306" s="36">
        <f>VLOOKUP(AllData[[#This Row],[Order]],MM[],2,FALSE)</f>
        <v>125</v>
      </c>
      <c r="D4306" s="36" t="s">
        <v>104</v>
      </c>
      <c r="E4306" s="36" t="s">
        <v>69</v>
      </c>
      <c r="F4306" s="36" t="s">
        <v>70</v>
      </c>
      <c r="G4306" s="36" t="s">
        <v>100</v>
      </c>
      <c r="H4306" s="36">
        <v>30</v>
      </c>
      <c r="I4306" s="36">
        <v>30</v>
      </c>
    </row>
    <row r="4307" spans="1:9" x14ac:dyDescent="0.35">
      <c r="A4307" s="36">
        <v>1529652</v>
      </c>
      <c r="B4307" s="36" t="str">
        <f>VLOOKUP(AllData[[#This Row],[Order]],MM[],3,FALSE)</f>
        <v>V5757311401000</v>
      </c>
      <c r="C4307" s="36">
        <f>VLOOKUP(AllData[[#This Row],[Order]],MM[],2,FALSE)</f>
        <v>125</v>
      </c>
      <c r="D4307" s="36" t="s">
        <v>113</v>
      </c>
      <c r="E4307" s="36" t="s">
        <v>102</v>
      </c>
      <c r="F4307" s="36" t="s">
        <v>100</v>
      </c>
      <c r="G4307" s="36" t="s">
        <v>103</v>
      </c>
      <c r="H4307" s="36">
        <v>30</v>
      </c>
      <c r="I4307" s="36">
        <v>30</v>
      </c>
    </row>
    <row r="4308" spans="1:9" x14ac:dyDescent="0.35">
      <c r="A4308" s="36">
        <v>1529652</v>
      </c>
      <c r="B4308" s="36" t="str">
        <f>VLOOKUP(AllData[[#This Row],[Order]],MM[],3,FALSE)</f>
        <v>V5757311401000</v>
      </c>
      <c r="C4308" s="36">
        <f>VLOOKUP(AllData[[#This Row],[Order]],MM[],2,FALSE)</f>
        <v>125</v>
      </c>
      <c r="D4308" s="36" t="s">
        <v>114</v>
      </c>
      <c r="E4308" s="36" t="s">
        <v>102</v>
      </c>
      <c r="F4308" s="36" t="s">
        <v>100</v>
      </c>
      <c r="G4308" s="36" t="s">
        <v>106</v>
      </c>
      <c r="H4308" s="36">
        <v>45</v>
      </c>
      <c r="I4308" s="36">
        <v>45</v>
      </c>
    </row>
    <row r="4309" spans="1:9" x14ac:dyDescent="0.35">
      <c r="A4309" s="36">
        <v>1529652</v>
      </c>
      <c r="B4309" s="36" t="str">
        <f>VLOOKUP(AllData[[#This Row],[Order]],MM[],3,FALSE)</f>
        <v>V5757311401000</v>
      </c>
      <c r="C4309" s="36">
        <f>VLOOKUP(AllData[[#This Row],[Order]],MM[],2,FALSE)</f>
        <v>125</v>
      </c>
      <c r="D4309" s="36" t="s">
        <v>60</v>
      </c>
      <c r="E4309" s="36" t="s">
        <v>61</v>
      </c>
      <c r="F4309" s="36" t="s">
        <v>63</v>
      </c>
      <c r="G4309" s="36" t="s">
        <v>108</v>
      </c>
      <c r="H4309" s="36">
        <v>262.62</v>
      </c>
      <c r="I4309" s="36">
        <v>1</v>
      </c>
    </row>
    <row r="4310" spans="1:9" x14ac:dyDescent="0.35">
      <c r="A4310" s="36">
        <v>1529652</v>
      </c>
      <c r="B4310" s="36" t="str">
        <f>VLOOKUP(AllData[[#This Row],[Order]],MM[],3,FALSE)</f>
        <v>V5757311401000</v>
      </c>
      <c r="C4310" s="36">
        <f>VLOOKUP(AllData[[#This Row],[Order]],MM[],2,FALSE)</f>
        <v>125</v>
      </c>
      <c r="D4310" s="36" t="s">
        <v>95</v>
      </c>
      <c r="E4310" s="36" t="s">
        <v>83</v>
      </c>
      <c r="F4310" s="36" t="s">
        <v>84</v>
      </c>
      <c r="G4310" s="36" t="s">
        <v>110</v>
      </c>
      <c r="H4310" s="36">
        <v>113.39999999999999</v>
      </c>
      <c r="I4310" s="36">
        <v>5</v>
      </c>
    </row>
    <row r="4311" spans="1:9" x14ac:dyDescent="0.35">
      <c r="A4311" s="36">
        <v>1529653</v>
      </c>
      <c r="B4311" s="36" t="str">
        <f>VLOOKUP(AllData[[#This Row],[Order]],MM[],3,FALSE)</f>
        <v>V5757331400800</v>
      </c>
      <c r="C4311" s="36">
        <f>VLOOKUP(AllData[[#This Row],[Order]],MM[],2,FALSE)</f>
        <v>125</v>
      </c>
      <c r="D4311" s="36" t="s">
        <v>60</v>
      </c>
      <c r="E4311" s="36" t="s">
        <v>83</v>
      </c>
      <c r="F4311" s="36" t="s">
        <v>84</v>
      </c>
      <c r="G4311" s="36" t="s">
        <v>111</v>
      </c>
      <c r="H4311" s="36">
        <v>704.58</v>
      </c>
      <c r="I4311" s="36">
        <v>40</v>
      </c>
    </row>
    <row r="4312" spans="1:9" x14ac:dyDescent="0.35">
      <c r="A4312" s="36">
        <v>1529653</v>
      </c>
      <c r="B4312" s="36" t="str">
        <f>VLOOKUP(AllData[[#This Row],[Order]],MM[],3,FALSE)</f>
        <v>V5757331400800</v>
      </c>
      <c r="C4312" s="36">
        <f>VLOOKUP(AllData[[#This Row],[Order]],MM[],2,FALSE)</f>
        <v>125</v>
      </c>
      <c r="D4312" s="36" t="s">
        <v>68</v>
      </c>
      <c r="E4312" s="36" t="s">
        <v>61</v>
      </c>
      <c r="F4312" s="36" t="s">
        <v>63</v>
      </c>
      <c r="G4312" s="36" t="s">
        <v>64</v>
      </c>
      <c r="H4312" s="36">
        <v>2.117</v>
      </c>
      <c r="I4312" s="36">
        <v>15</v>
      </c>
    </row>
    <row r="4313" spans="1:9" x14ac:dyDescent="0.35">
      <c r="A4313" s="36">
        <v>1529653</v>
      </c>
      <c r="B4313" s="36" t="str">
        <f>VLOOKUP(AllData[[#This Row],[Order]],MM[],3,FALSE)</f>
        <v>V5757331400800</v>
      </c>
      <c r="C4313" s="36">
        <f>VLOOKUP(AllData[[#This Row],[Order]],MM[],2,FALSE)</f>
        <v>125</v>
      </c>
      <c r="D4313" s="36" t="s">
        <v>73</v>
      </c>
      <c r="E4313" s="36" t="s">
        <v>69</v>
      </c>
      <c r="F4313" s="36" t="s">
        <v>70</v>
      </c>
      <c r="G4313" s="36" t="s">
        <v>71</v>
      </c>
      <c r="H4313" s="36">
        <v>20</v>
      </c>
      <c r="I4313" s="36">
        <v>20</v>
      </c>
    </row>
    <row r="4314" spans="1:9" x14ac:dyDescent="0.35">
      <c r="A4314" s="36">
        <v>1529653</v>
      </c>
      <c r="B4314" s="36" t="str">
        <f>VLOOKUP(AllData[[#This Row],[Order]],MM[],3,FALSE)</f>
        <v>V5757331400800</v>
      </c>
      <c r="C4314" s="36">
        <f>VLOOKUP(AllData[[#This Row],[Order]],MM[],2,FALSE)</f>
        <v>125</v>
      </c>
      <c r="D4314" s="36" t="s">
        <v>75</v>
      </c>
      <c r="E4314" s="36" t="s">
        <v>61</v>
      </c>
      <c r="F4314" s="36" t="s">
        <v>63</v>
      </c>
      <c r="G4314" s="36" t="s">
        <v>74</v>
      </c>
      <c r="H4314" s="36">
        <v>30.016999999999999</v>
      </c>
      <c r="I4314" s="36">
        <v>350</v>
      </c>
    </row>
    <row r="4315" spans="1:9" x14ac:dyDescent="0.35">
      <c r="A4315" s="36">
        <v>1529653</v>
      </c>
      <c r="B4315" s="36" t="str">
        <f>VLOOKUP(AllData[[#This Row],[Order]],MM[],3,FALSE)</f>
        <v>V5757331400800</v>
      </c>
      <c r="C4315" s="36">
        <f>VLOOKUP(AllData[[#This Row],[Order]],MM[],2,FALSE)</f>
        <v>125</v>
      </c>
      <c r="D4315" s="36" t="s">
        <v>78</v>
      </c>
      <c r="E4315" s="36" t="s">
        <v>61</v>
      </c>
      <c r="F4315" s="36" t="s">
        <v>63</v>
      </c>
      <c r="G4315" s="36" t="s">
        <v>76</v>
      </c>
      <c r="H4315" s="36">
        <v>52.417000000000002</v>
      </c>
      <c r="I4315" s="36">
        <v>1020</v>
      </c>
    </row>
    <row r="4316" spans="1:9" x14ac:dyDescent="0.35">
      <c r="A4316" s="36">
        <v>1529653</v>
      </c>
      <c r="B4316" s="36" t="str">
        <f>VLOOKUP(AllData[[#This Row],[Order]],MM[],3,FALSE)</f>
        <v>V5757331400800</v>
      </c>
      <c r="C4316" s="36">
        <f>VLOOKUP(AllData[[#This Row],[Order]],MM[],2,FALSE)</f>
        <v>125</v>
      </c>
      <c r="D4316" s="36" t="s">
        <v>80</v>
      </c>
      <c r="E4316" s="36" t="s">
        <v>61</v>
      </c>
      <c r="F4316" s="36" t="s">
        <v>63</v>
      </c>
      <c r="G4316" s="36" t="s">
        <v>112</v>
      </c>
      <c r="H4316" s="36">
        <v>1.1499999999999999</v>
      </c>
      <c r="I4316" s="36">
        <v>50</v>
      </c>
    </row>
    <row r="4317" spans="1:9" x14ac:dyDescent="0.35">
      <c r="A4317" s="36">
        <v>1529653</v>
      </c>
      <c r="B4317" s="36" t="str">
        <f>VLOOKUP(AllData[[#This Row],[Order]],MM[],3,FALSE)</f>
        <v>V5757331400800</v>
      </c>
      <c r="C4317" s="36">
        <f>VLOOKUP(AllData[[#This Row],[Order]],MM[],2,FALSE)</f>
        <v>125</v>
      </c>
      <c r="D4317" s="36" t="s">
        <v>82</v>
      </c>
      <c r="E4317" s="36" t="s">
        <v>89</v>
      </c>
      <c r="F4317" s="36" t="s">
        <v>91</v>
      </c>
      <c r="G4317" s="36" t="s">
        <v>92</v>
      </c>
      <c r="H4317" s="36"/>
      <c r="I4317" s="36">
        <v>2150</v>
      </c>
    </row>
    <row r="4318" spans="1:9" x14ac:dyDescent="0.35">
      <c r="A4318" s="36">
        <v>1529653</v>
      </c>
      <c r="B4318" s="36" t="str">
        <f>VLOOKUP(AllData[[#This Row],[Order]],MM[],3,FALSE)</f>
        <v>V5757331400800</v>
      </c>
      <c r="C4318" s="36">
        <f>VLOOKUP(AllData[[#This Row],[Order]],MM[],2,FALSE)</f>
        <v>125</v>
      </c>
      <c r="D4318" s="36" t="s">
        <v>85</v>
      </c>
      <c r="E4318" s="36" t="s">
        <v>69</v>
      </c>
      <c r="F4318" s="36" t="s">
        <v>70</v>
      </c>
      <c r="G4318" s="36" t="s">
        <v>79</v>
      </c>
      <c r="H4318" s="36">
        <v>20</v>
      </c>
      <c r="I4318" s="36">
        <v>20</v>
      </c>
    </row>
    <row r="4319" spans="1:9" x14ac:dyDescent="0.35">
      <c r="A4319" s="36">
        <v>1529653</v>
      </c>
      <c r="B4319" s="36" t="str">
        <f>VLOOKUP(AllData[[#This Row],[Order]],MM[],3,FALSE)</f>
        <v>V5757331400800</v>
      </c>
      <c r="C4319" s="36">
        <f>VLOOKUP(AllData[[#This Row],[Order]],MM[],2,FALSE)</f>
        <v>125</v>
      </c>
      <c r="D4319" s="36" t="s">
        <v>88</v>
      </c>
      <c r="E4319" s="36" t="s">
        <v>69</v>
      </c>
      <c r="F4319" s="36" t="s">
        <v>70</v>
      </c>
      <c r="G4319" s="36" t="s">
        <v>81</v>
      </c>
      <c r="H4319" s="36">
        <v>20</v>
      </c>
      <c r="I4319" s="36">
        <v>20</v>
      </c>
    </row>
    <row r="4320" spans="1:9" x14ac:dyDescent="0.35">
      <c r="A4320" s="36">
        <v>1529653</v>
      </c>
      <c r="B4320" s="36" t="str">
        <f>VLOOKUP(AllData[[#This Row],[Order]],MM[],3,FALSE)</f>
        <v>V5757331400800</v>
      </c>
      <c r="C4320" s="36">
        <f>VLOOKUP(AllData[[#This Row],[Order]],MM[],2,FALSE)</f>
        <v>125</v>
      </c>
      <c r="D4320" s="36" t="s">
        <v>95</v>
      </c>
      <c r="E4320" s="36" t="s">
        <v>83</v>
      </c>
      <c r="F4320" s="36" t="s">
        <v>84</v>
      </c>
      <c r="G4320" s="36" t="s">
        <v>84</v>
      </c>
      <c r="H4320" s="36">
        <v>422.34</v>
      </c>
      <c r="I4320" s="36">
        <v>450</v>
      </c>
    </row>
    <row r="4321" spans="1:9" x14ac:dyDescent="0.35">
      <c r="A4321" s="36">
        <v>1529653</v>
      </c>
      <c r="B4321" s="36" t="str">
        <f>VLOOKUP(AllData[[#This Row],[Order]],MM[],3,FALSE)</f>
        <v>V5757331400800</v>
      </c>
      <c r="C4321" s="36">
        <f>VLOOKUP(AllData[[#This Row],[Order]],MM[],2,FALSE)</f>
        <v>125</v>
      </c>
      <c r="D4321" s="36" t="s">
        <v>97</v>
      </c>
      <c r="E4321" s="36" t="s">
        <v>86</v>
      </c>
      <c r="F4321" s="36" t="s">
        <v>87</v>
      </c>
      <c r="G4321" s="36" t="s">
        <v>87</v>
      </c>
      <c r="H4321" s="36">
        <v>20</v>
      </c>
      <c r="I4321" s="36">
        <v>20</v>
      </c>
    </row>
    <row r="4322" spans="1:9" x14ac:dyDescent="0.35">
      <c r="A4322" s="36">
        <v>1529653</v>
      </c>
      <c r="B4322" s="36" t="str">
        <f>VLOOKUP(AllData[[#This Row],[Order]],MM[],3,FALSE)</f>
        <v>V5757331400800</v>
      </c>
      <c r="C4322" s="36">
        <f>VLOOKUP(AllData[[#This Row],[Order]],MM[],2,FALSE)</f>
        <v>125</v>
      </c>
      <c r="D4322" s="36" t="s">
        <v>99</v>
      </c>
      <c r="E4322" s="36" t="s">
        <v>61</v>
      </c>
      <c r="F4322" s="36" t="s">
        <v>63</v>
      </c>
      <c r="G4322" s="36" t="s">
        <v>96</v>
      </c>
      <c r="H4322" s="36">
        <v>8.9169999999999998</v>
      </c>
      <c r="I4322" s="36">
        <v>100</v>
      </c>
    </row>
    <row r="4323" spans="1:9" x14ac:dyDescent="0.35">
      <c r="A4323" s="36">
        <v>1529653</v>
      </c>
      <c r="B4323" s="36" t="str">
        <f>VLOOKUP(AllData[[#This Row],[Order]],MM[],3,FALSE)</f>
        <v>V5757331400800</v>
      </c>
      <c r="C4323" s="36">
        <f>VLOOKUP(AllData[[#This Row],[Order]],MM[],2,FALSE)</f>
        <v>125</v>
      </c>
      <c r="D4323" s="36" t="s">
        <v>101</v>
      </c>
      <c r="E4323" s="36" t="s">
        <v>69</v>
      </c>
      <c r="F4323" s="36" t="s">
        <v>70</v>
      </c>
      <c r="G4323" s="36" t="s">
        <v>98</v>
      </c>
      <c r="H4323" s="36">
        <v>20</v>
      </c>
      <c r="I4323" s="36">
        <v>20</v>
      </c>
    </row>
    <row r="4324" spans="1:9" x14ac:dyDescent="0.35">
      <c r="A4324" s="36">
        <v>1529653</v>
      </c>
      <c r="B4324" s="36" t="str">
        <f>VLOOKUP(AllData[[#This Row],[Order]],MM[],3,FALSE)</f>
        <v>V5757331400800</v>
      </c>
      <c r="C4324" s="36">
        <f>VLOOKUP(AllData[[#This Row],[Order]],MM[],2,FALSE)</f>
        <v>125</v>
      </c>
      <c r="D4324" s="36" t="s">
        <v>104</v>
      </c>
      <c r="E4324" s="36" t="s">
        <v>69</v>
      </c>
      <c r="F4324" s="36" t="s">
        <v>70</v>
      </c>
      <c r="G4324" s="36" t="s">
        <v>100</v>
      </c>
      <c r="H4324" s="36">
        <v>30</v>
      </c>
      <c r="I4324" s="36">
        <v>30</v>
      </c>
    </row>
    <row r="4325" spans="1:9" x14ac:dyDescent="0.35">
      <c r="A4325" s="36">
        <v>1529653</v>
      </c>
      <c r="B4325" s="36" t="str">
        <f>VLOOKUP(AllData[[#This Row],[Order]],MM[],3,FALSE)</f>
        <v>V5757331400800</v>
      </c>
      <c r="C4325" s="36">
        <f>VLOOKUP(AllData[[#This Row],[Order]],MM[],2,FALSE)</f>
        <v>125</v>
      </c>
      <c r="D4325" s="36" t="s">
        <v>113</v>
      </c>
      <c r="E4325" s="36" t="s">
        <v>102</v>
      </c>
      <c r="F4325" s="36" t="s">
        <v>100</v>
      </c>
      <c r="G4325" s="36" t="s">
        <v>103</v>
      </c>
      <c r="H4325" s="36">
        <v>30</v>
      </c>
      <c r="I4325" s="36">
        <v>30</v>
      </c>
    </row>
    <row r="4326" spans="1:9" x14ac:dyDescent="0.35">
      <c r="A4326" s="36">
        <v>1529653</v>
      </c>
      <c r="B4326" s="36" t="str">
        <f>VLOOKUP(AllData[[#This Row],[Order]],MM[],3,FALSE)</f>
        <v>V5757331400800</v>
      </c>
      <c r="C4326" s="36">
        <f>VLOOKUP(AllData[[#This Row],[Order]],MM[],2,FALSE)</f>
        <v>125</v>
      </c>
      <c r="D4326" s="36" t="s">
        <v>114</v>
      </c>
      <c r="E4326" s="36" t="s">
        <v>102</v>
      </c>
      <c r="F4326" s="36" t="s">
        <v>100</v>
      </c>
      <c r="G4326" s="36" t="s">
        <v>106</v>
      </c>
      <c r="H4326" s="36">
        <v>45</v>
      </c>
      <c r="I4326" s="36">
        <v>45</v>
      </c>
    </row>
    <row r="4327" spans="1:9" x14ac:dyDescent="0.35">
      <c r="A4327" s="36">
        <v>1529653</v>
      </c>
      <c r="B4327" s="36" t="str">
        <f>VLOOKUP(AllData[[#This Row],[Order]],MM[],3,FALSE)</f>
        <v>V5757331400800</v>
      </c>
      <c r="C4327" s="36">
        <f>VLOOKUP(AllData[[#This Row],[Order]],MM[],2,FALSE)</f>
        <v>125</v>
      </c>
      <c r="D4327" s="36" t="s">
        <v>60</v>
      </c>
      <c r="E4327" s="36" t="s">
        <v>61</v>
      </c>
      <c r="F4327" s="36" t="s">
        <v>63</v>
      </c>
      <c r="G4327" s="36" t="s">
        <v>108</v>
      </c>
      <c r="H4327" s="36">
        <v>2476.2000000000003</v>
      </c>
      <c r="I4327" s="36">
        <v>1</v>
      </c>
    </row>
    <row r="4328" spans="1:9" x14ac:dyDescent="0.35">
      <c r="A4328" s="36">
        <v>1529653</v>
      </c>
      <c r="B4328" s="36" t="str">
        <f>VLOOKUP(AllData[[#This Row],[Order]],MM[],3,FALSE)</f>
        <v>V5757331400800</v>
      </c>
      <c r="C4328" s="36">
        <f>VLOOKUP(AllData[[#This Row],[Order]],MM[],2,FALSE)</f>
        <v>125</v>
      </c>
      <c r="D4328" s="36" t="s">
        <v>95</v>
      </c>
      <c r="E4328" s="36" t="s">
        <v>83</v>
      </c>
      <c r="F4328" s="36" t="s">
        <v>84</v>
      </c>
      <c r="G4328" s="36" t="s">
        <v>110</v>
      </c>
      <c r="H4328" s="36">
        <v>455.1</v>
      </c>
      <c r="I4328" s="36">
        <v>5</v>
      </c>
    </row>
    <row r="4329" spans="1:9" x14ac:dyDescent="0.35">
      <c r="A4329" s="36">
        <v>1529654</v>
      </c>
      <c r="B4329" s="36" t="str">
        <f>VLOOKUP(AllData[[#This Row],[Order]],MM[],3,FALSE)</f>
        <v>V5757331401000</v>
      </c>
      <c r="C4329" s="36">
        <f>VLOOKUP(AllData[[#This Row],[Order]],MM[],2,FALSE)</f>
        <v>124</v>
      </c>
      <c r="D4329" s="36" t="s">
        <v>60</v>
      </c>
      <c r="E4329" s="36" t="s">
        <v>83</v>
      </c>
      <c r="F4329" s="36" t="s">
        <v>84</v>
      </c>
      <c r="G4329" s="36" t="s">
        <v>111</v>
      </c>
      <c r="H4329" s="36">
        <v>29</v>
      </c>
      <c r="I4329" s="36">
        <v>40</v>
      </c>
    </row>
    <row r="4330" spans="1:9" x14ac:dyDescent="0.35">
      <c r="A4330" s="36">
        <v>1529654</v>
      </c>
      <c r="B4330" s="36" t="str">
        <f>VLOOKUP(AllData[[#This Row],[Order]],MM[],3,FALSE)</f>
        <v>V5757331401000</v>
      </c>
      <c r="C4330" s="36">
        <f>VLOOKUP(AllData[[#This Row],[Order]],MM[],2,FALSE)</f>
        <v>124</v>
      </c>
      <c r="D4330" s="36" t="s">
        <v>68</v>
      </c>
      <c r="E4330" s="36" t="s">
        <v>61</v>
      </c>
      <c r="F4330" s="36" t="s">
        <v>63</v>
      </c>
      <c r="G4330" s="36" t="s">
        <v>64</v>
      </c>
      <c r="H4330" s="36">
        <v>8.35</v>
      </c>
      <c r="I4330" s="36">
        <v>15</v>
      </c>
    </row>
    <row r="4331" spans="1:9" x14ac:dyDescent="0.35">
      <c r="A4331" s="36">
        <v>1529654</v>
      </c>
      <c r="B4331" s="36" t="str">
        <f>VLOOKUP(AllData[[#This Row],[Order]],MM[],3,FALSE)</f>
        <v>V5757331401000</v>
      </c>
      <c r="C4331" s="36">
        <f>VLOOKUP(AllData[[#This Row],[Order]],MM[],2,FALSE)</f>
        <v>124</v>
      </c>
      <c r="D4331" s="36" t="s">
        <v>73</v>
      </c>
      <c r="E4331" s="36" t="s">
        <v>69</v>
      </c>
      <c r="F4331" s="36" t="s">
        <v>70</v>
      </c>
      <c r="G4331" s="36" t="s">
        <v>71</v>
      </c>
      <c r="H4331" s="36">
        <v>20</v>
      </c>
      <c r="I4331" s="36">
        <v>20</v>
      </c>
    </row>
    <row r="4332" spans="1:9" x14ac:dyDescent="0.35">
      <c r="A4332" s="36">
        <v>1529654</v>
      </c>
      <c r="B4332" s="36" t="str">
        <f>VLOOKUP(AllData[[#This Row],[Order]],MM[],3,FALSE)</f>
        <v>V5757331401000</v>
      </c>
      <c r="C4332" s="36">
        <f>VLOOKUP(AllData[[#This Row],[Order]],MM[],2,FALSE)</f>
        <v>124</v>
      </c>
      <c r="D4332" s="36" t="s">
        <v>75</v>
      </c>
      <c r="E4332" s="36" t="s">
        <v>61</v>
      </c>
      <c r="F4332" s="36" t="s">
        <v>63</v>
      </c>
      <c r="G4332" s="36" t="s">
        <v>74</v>
      </c>
      <c r="H4332" s="36">
        <v>152.94</v>
      </c>
      <c r="I4332" s="36">
        <v>350</v>
      </c>
    </row>
    <row r="4333" spans="1:9" x14ac:dyDescent="0.35">
      <c r="A4333" s="36">
        <v>1529654</v>
      </c>
      <c r="B4333" s="36" t="str">
        <f>VLOOKUP(AllData[[#This Row],[Order]],MM[],3,FALSE)</f>
        <v>V5757331401000</v>
      </c>
      <c r="C4333" s="36">
        <f>VLOOKUP(AllData[[#This Row],[Order]],MM[],2,FALSE)</f>
        <v>124</v>
      </c>
      <c r="D4333" s="36" t="s">
        <v>78</v>
      </c>
      <c r="E4333" s="36" t="s">
        <v>61</v>
      </c>
      <c r="F4333" s="36" t="s">
        <v>63</v>
      </c>
      <c r="G4333" s="36" t="s">
        <v>76</v>
      </c>
      <c r="H4333" s="36">
        <v>1658.76</v>
      </c>
      <c r="I4333" s="36">
        <v>1020</v>
      </c>
    </row>
    <row r="4334" spans="1:9" x14ac:dyDescent="0.35">
      <c r="A4334" s="36">
        <v>1529654</v>
      </c>
      <c r="B4334" s="36" t="str">
        <f>VLOOKUP(AllData[[#This Row],[Order]],MM[],3,FALSE)</f>
        <v>V5757331401000</v>
      </c>
      <c r="C4334" s="36">
        <f>VLOOKUP(AllData[[#This Row],[Order]],MM[],2,FALSE)</f>
        <v>124</v>
      </c>
      <c r="D4334" s="36" t="s">
        <v>80</v>
      </c>
      <c r="E4334" s="36" t="s">
        <v>61</v>
      </c>
      <c r="F4334" s="36" t="s">
        <v>63</v>
      </c>
      <c r="G4334" s="36" t="s">
        <v>112</v>
      </c>
      <c r="H4334" s="36">
        <v>177.24</v>
      </c>
      <c r="I4334" s="36">
        <v>50</v>
      </c>
    </row>
    <row r="4335" spans="1:9" x14ac:dyDescent="0.35">
      <c r="A4335" s="36">
        <v>1529654</v>
      </c>
      <c r="B4335" s="36" t="str">
        <f>VLOOKUP(AllData[[#This Row],[Order]],MM[],3,FALSE)</f>
        <v>V5757331401000</v>
      </c>
      <c r="C4335" s="36">
        <f>VLOOKUP(AllData[[#This Row],[Order]],MM[],2,FALSE)</f>
        <v>124</v>
      </c>
      <c r="D4335" s="36" t="s">
        <v>82</v>
      </c>
      <c r="E4335" s="36" t="s">
        <v>89</v>
      </c>
      <c r="F4335" s="36" t="s">
        <v>91</v>
      </c>
      <c r="G4335" s="36" t="s">
        <v>92</v>
      </c>
      <c r="H4335" s="36"/>
      <c r="I4335" s="36">
        <v>2150</v>
      </c>
    </row>
    <row r="4336" spans="1:9" x14ac:dyDescent="0.35">
      <c r="A4336" s="36">
        <v>1529654</v>
      </c>
      <c r="B4336" s="36" t="str">
        <f>VLOOKUP(AllData[[#This Row],[Order]],MM[],3,FALSE)</f>
        <v>V5757331401000</v>
      </c>
      <c r="C4336" s="36">
        <f>VLOOKUP(AllData[[#This Row],[Order]],MM[],2,FALSE)</f>
        <v>124</v>
      </c>
      <c r="D4336" s="36" t="s">
        <v>85</v>
      </c>
      <c r="E4336" s="36" t="s">
        <v>69</v>
      </c>
      <c r="F4336" s="36" t="s">
        <v>70</v>
      </c>
      <c r="G4336" s="36" t="s">
        <v>79</v>
      </c>
      <c r="H4336" s="36">
        <v>20</v>
      </c>
      <c r="I4336" s="36">
        <v>20</v>
      </c>
    </row>
    <row r="4337" spans="1:9" x14ac:dyDescent="0.35">
      <c r="A4337" s="36">
        <v>1529654</v>
      </c>
      <c r="B4337" s="36" t="str">
        <f>VLOOKUP(AllData[[#This Row],[Order]],MM[],3,FALSE)</f>
        <v>V5757331401000</v>
      </c>
      <c r="C4337" s="36">
        <f>VLOOKUP(AllData[[#This Row],[Order]],MM[],2,FALSE)</f>
        <v>124</v>
      </c>
      <c r="D4337" s="36" t="s">
        <v>88</v>
      </c>
      <c r="E4337" s="36" t="s">
        <v>69</v>
      </c>
      <c r="F4337" s="36" t="s">
        <v>70</v>
      </c>
      <c r="G4337" s="36" t="s">
        <v>81</v>
      </c>
      <c r="H4337" s="36">
        <v>20</v>
      </c>
      <c r="I4337" s="36">
        <v>20</v>
      </c>
    </row>
    <row r="4338" spans="1:9" x14ac:dyDescent="0.35">
      <c r="A4338" s="36">
        <v>1529654</v>
      </c>
      <c r="B4338" s="36" t="str">
        <f>VLOOKUP(AllData[[#This Row],[Order]],MM[],3,FALSE)</f>
        <v>V5757331401000</v>
      </c>
      <c r="C4338" s="36">
        <f>VLOOKUP(AllData[[#This Row],[Order]],MM[],2,FALSE)</f>
        <v>124</v>
      </c>
      <c r="D4338" s="36" t="s">
        <v>95</v>
      </c>
      <c r="E4338" s="36" t="s">
        <v>83</v>
      </c>
      <c r="F4338" s="36" t="s">
        <v>84</v>
      </c>
      <c r="G4338" s="36" t="s">
        <v>84</v>
      </c>
      <c r="H4338" s="36">
        <v>967.14</v>
      </c>
      <c r="I4338" s="36">
        <v>450</v>
      </c>
    </row>
    <row r="4339" spans="1:9" x14ac:dyDescent="0.35">
      <c r="A4339" s="36">
        <v>1529654</v>
      </c>
      <c r="B4339" s="36" t="str">
        <f>VLOOKUP(AllData[[#This Row],[Order]],MM[],3,FALSE)</f>
        <v>V5757331401000</v>
      </c>
      <c r="C4339" s="36">
        <f>VLOOKUP(AllData[[#This Row],[Order]],MM[],2,FALSE)</f>
        <v>124</v>
      </c>
      <c r="D4339" s="36" t="s">
        <v>97</v>
      </c>
      <c r="E4339" s="36" t="s">
        <v>86</v>
      </c>
      <c r="F4339" s="36" t="s">
        <v>87</v>
      </c>
      <c r="G4339" s="36" t="s">
        <v>87</v>
      </c>
      <c r="H4339" s="36">
        <v>20</v>
      </c>
      <c r="I4339" s="36">
        <v>20</v>
      </c>
    </row>
    <row r="4340" spans="1:9" x14ac:dyDescent="0.35">
      <c r="A4340" s="36">
        <v>1529654</v>
      </c>
      <c r="B4340" s="36" t="str">
        <f>VLOOKUP(AllData[[#This Row],[Order]],MM[],3,FALSE)</f>
        <v>V5757331401000</v>
      </c>
      <c r="C4340" s="36">
        <f>VLOOKUP(AllData[[#This Row],[Order]],MM[],2,FALSE)</f>
        <v>124</v>
      </c>
      <c r="D4340" s="36" t="s">
        <v>99</v>
      </c>
      <c r="E4340" s="36" t="s">
        <v>61</v>
      </c>
      <c r="F4340" s="36" t="s">
        <v>63</v>
      </c>
      <c r="G4340" s="36" t="s">
        <v>96</v>
      </c>
      <c r="H4340" s="36">
        <v>101.52</v>
      </c>
      <c r="I4340" s="36">
        <v>100</v>
      </c>
    </row>
    <row r="4341" spans="1:9" x14ac:dyDescent="0.35">
      <c r="A4341" s="36">
        <v>1529654</v>
      </c>
      <c r="B4341" s="36" t="str">
        <f>VLOOKUP(AllData[[#This Row],[Order]],MM[],3,FALSE)</f>
        <v>V5757331401000</v>
      </c>
      <c r="C4341" s="36">
        <f>VLOOKUP(AllData[[#This Row],[Order]],MM[],2,FALSE)</f>
        <v>124</v>
      </c>
      <c r="D4341" s="36" t="s">
        <v>101</v>
      </c>
      <c r="E4341" s="36" t="s">
        <v>69</v>
      </c>
      <c r="F4341" s="36" t="s">
        <v>70</v>
      </c>
      <c r="G4341" s="36" t="s">
        <v>98</v>
      </c>
      <c r="H4341" s="36">
        <v>20</v>
      </c>
      <c r="I4341" s="36">
        <v>20</v>
      </c>
    </row>
    <row r="4342" spans="1:9" x14ac:dyDescent="0.35">
      <c r="A4342" s="36">
        <v>1529654</v>
      </c>
      <c r="B4342" s="36" t="str">
        <f>VLOOKUP(AllData[[#This Row],[Order]],MM[],3,FALSE)</f>
        <v>V5757331401000</v>
      </c>
      <c r="C4342" s="36">
        <f>VLOOKUP(AllData[[#This Row],[Order]],MM[],2,FALSE)</f>
        <v>124</v>
      </c>
      <c r="D4342" s="36" t="s">
        <v>104</v>
      </c>
      <c r="E4342" s="36" t="s">
        <v>69</v>
      </c>
      <c r="F4342" s="36" t="s">
        <v>70</v>
      </c>
      <c r="G4342" s="36" t="s">
        <v>100</v>
      </c>
      <c r="H4342" s="36">
        <v>30</v>
      </c>
      <c r="I4342" s="36">
        <v>30</v>
      </c>
    </row>
    <row r="4343" spans="1:9" x14ac:dyDescent="0.35">
      <c r="A4343" s="36">
        <v>1529654</v>
      </c>
      <c r="B4343" s="36" t="str">
        <f>VLOOKUP(AllData[[#This Row],[Order]],MM[],3,FALSE)</f>
        <v>V5757331401000</v>
      </c>
      <c r="C4343" s="36">
        <f>VLOOKUP(AllData[[#This Row],[Order]],MM[],2,FALSE)</f>
        <v>124</v>
      </c>
      <c r="D4343" s="36" t="s">
        <v>113</v>
      </c>
      <c r="E4343" s="36" t="s">
        <v>102</v>
      </c>
      <c r="F4343" s="36" t="s">
        <v>100</v>
      </c>
      <c r="G4343" s="36" t="s">
        <v>103</v>
      </c>
      <c r="H4343" s="36">
        <v>30</v>
      </c>
      <c r="I4343" s="36">
        <v>30</v>
      </c>
    </row>
    <row r="4344" spans="1:9" x14ac:dyDescent="0.35">
      <c r="A4344" s="36">
        <v>1529654</v>
      </c>
      <c r="B4344" s="36" t="str">
        <f>VLOOKUP(AllData[[#This Row],[Order]],MM[],3,FALSE)</f>
        <v>V5757331401000</v>
      </c>
      <c r="C4344" s="36">
        <f>VLOOKUP(AllData[[#This Row],[Order]],MM[],2,FALSE)</f>
        <v>124</v>
      </c>
      <c r="D4344" s="36" t="s">
        <v>114</v>
      </c>
      <c r="E4344" s="36" t="s">
        <v>102</v>
      </c>
      <c r="F4344" s="36" t="s">
        <v>100</v>
      </c>
      <c r="G4344" s="36" t="s">
        <v>106</v>
      </c>
      <c r="H4344" s="36">
        <v>45</v>
      </c>
      <c r="I4344" s="36">
        <v>45</v>
      </c>
    </row>
    <row r="4345" spans="1:9" x14ac:dyDescent="0.35">
      <c r="A4345" s="36">
        <v>1529654</v>
      </c>
      <c r="B4345" s="36" t="str">
        <f>VLOOKUP(AllData[[#This Row],[Order]],MM[],3,FALSE)</f>
        <v>V5757331401000</v>
      </c>
      <c r="C4345" s="36">
        <f>VLOOKUP(AllData[[#This Row],[Order]],MM[],2,FALSE)</f>
        <v>124</v>
      </c>
      <c r="D4345" s="36" t="s">
        <v>60</v>
      </c>
      <c r="E4345" s="36" t="s">
        <v>61</v>
      </c>
      <c r="F4345" s="36" t="s">
        <v>63</v>
      </c>
      <c r="G4345" s="36" t="s">
        <v>108</v>
      </c>
      <c r="H4345" s="36">
        <v>335.28000000000003</v>
      </c>
      <c r="I4345" s="36">
        <v>1</v>
      </c>
    </row>
    <row r="4346" spans="1:9" x14ac:dyDescent="0.35">
      <c r="A4346" s="36">
        <v>1529654</v>
      </c>
      <c r="B4346" s="36" t="str">
        <f>VLOOKUP(AllData[[#This Row],[Order]],MM[],3,FALSE)</f>
        <v>V5757331401000</v>
      </c>
      <c r="C4346" s="36">
        <f>VLOOKUP(AllData[[#This Row],[Order]],MM[],2,FALSE)</f>
        <v>124</v>
      </c>
      <c r="D4346" s="36" t="s">
        <v>95</v>
      </c>
      <c r="E4346" s="36" t="s">
        <v>83</v>
      </c>
      <c r="F4346" s="36" t="s">
        <v>84</v>
      </c>
      <c r="G4346" s="36" t="s">
        <v>110</v>
      </c>
      <c r="H4346" s="36">
        <v>131.76000000000002</v>
      </c>
      <c r="I4346" s="36">
        <v>5</v>
      </c>
    </row>
    <row r="4347" spans="1:9" x14ac:dyDescent="0.35">
      <c r="A4347" s="36">
        <v>1529655</v>
      </c>
      <c r="B4347" s="36" t="str">
        <f>VLOOKUP(AllData[[#This Row],[Order]],MM[],3,FALSE)</f>
        <v>V5757331401000</v>
      </c>
      <c r="C4347" s="36">
        <f>VLOOKUP(AllData[[#This Row],[Order]],MM[],2,FALSE)</f>
        <v>126</v>
      </c>
      <c r="D4347" s="36" t="s">
        <v>60</v>
      </c>
      <c r="E4347" s="36" t="s">
        <v>83</v>
      </c>
      <c r="F4347" s="36" t="s">
        <v>84</v>
      </c>
      <c r="G4347" s="36" t="s">
        <v>111</v>
      </c>
      <c r="H4347" s="36">
        <v>117.37</v>
      </c>
      <c r="I4347" s="36">
        <v>40</v>
      </c>
    </row>
    <row r="4348" spans="1:9" x14ac:dyDescent="0.35">
      <c r="A4348" s="36">
        <v>1529655</v>
      </c>
      <c r="B4348" s="36" t="str">
        <f>VLOOKUP(AllData[[#This Row],[Order]],MM[],3,FALSE)</f>
        <v>V5757331401000</v>
      </c>
      <c r="C4348" s="36">
        <f>VLOOKUP(AllData[[#This Row],[Order]],MM[],2,FALSE)</f>
        <v>126</v>
      </c>
      <c r="D4348" s="36" t="s">
        <v>68</v>
      </c>
      <c r="E4348" s="36" t="s">
        <v>61</v>
      </c>
      <c r="F4348" s="36" t="s">
        <v>63</v>
      </c>
      <c r="G4348" s="36" t="s">
        <v>64</v>
      </c>
      <c r="H4348" s="36">
        <v>52.533000000000001</v>
      </c>
      <c r="I4348" s="36">
        <v>15</v>
      </c>
    </row>
    <row r="4349" spans="1:9" x14ac:dyDescent="0.35">
      <c r="A4349" s="36">
        <v>1529655</v>
      </c>
      <c r="B4349" s="36" t="str">
        <f>VLOOKUP(AllData[[#This Row],[Order]],MM[],3,FALSE)</f>
        <v>V5757331401000</v>
      </c>
      <c r="C4349" s="36">
        <f>VLOOKUP(AllData[[#This Row],[Order]],MM[],2,FALSE)</f>
        <v>126</v>
      </c>
      <c r="D4349" s="36" t="s">
        <v>73</v>
      </c>
      <c r="E4349" s="36" t="s">
        <v>69</v>
      </c>
      <c r="F4349" s="36" t="s">
        <v>70</v>
      </c>
      <c r="G4349" s="36" t="s">
        <v>71</v>
      </c>
      <c r="H4349" s="36">
        <v>20</v>
      </c>
      <c r="I4349" s="36">
        <v>20</v>
      </c>
    </row>
    <row r="4350" spans="1:9" x14ac:dyDescent="0.35">
      <c r="A4350" s="36">
        <v>1529655</v>
      </c>
      <c r="B4350" s="36" t="str">
        <f>VLOOKUP(AllData[[#This Row],[Order]],MM[],3,FALSE)</f>
        <v>V5757331401000</v>
      </c>
      <c r="C4350" s="36">
        <f>VLOOKUP(AllData[[#This Row],[Order]],MM[],2,FALSE)</f>
        <v>126</v>
      </c>
      <c r="D4350" s="36" t="s">
        <v>75</v>
      </c>
      <c r="E4350" s="36" t="s">
        <v>61</v>
      </c>
      <c r="F4350" s="36" t="s">
        <v>63</v>
      </c>
      <c r="G4350" s="36" t="s">
        <v>74</v>
      </c>
      <c r="H4350" s="36">
        <v>209.70699999999999</v>
      </c>
      <c r="I4350" s="36">
        <v>350</v>
      </c>
    </row>
    <row r="4351" spans="1:9" x14ac:dyDescent="0.35">
      <c r="A4351" s="36">
        <v>1529655</v>
      </c>
      <c r="B4351" s="36" t="str">
        <f>VLOOKUP(AllData[[#This Row],[Order]],MM[],3,FALSE)</f>
        <v>V5757331401000</v>
      </c>
      <c r="C4351" s="36">
        <f>VLOOKUP(AllData[[#This Row],[Order]],MM[],2,FALSE)</f>
        <v>126</v>
      </c>
      <c r="D4351" s="36" t="s">
        <v>78</v>
      </c>
      <c r="E4351" s="36" t="s">
        <v>61</v>
      </c>
      <c r="F4351" s="36" t="s">
        <v>63</v>
      </c>
      <c r="G4351" s="36" t="s">
        <v>76</v>
      </c>
      <c r="H4351" s="36">
        <v>1423.74</v>
      </c>
      <c r="I4351" s="36">
        <v>1020</v>
      </c>
    </row>
    <row r="4352" spans="1:9" x14ac:dyDescent="0.35">
      <c r="A4352" s="36">
        <v>1529655</v>
      </c>
      <c r="B4352" s="36" t="str">
        <f>VLOOKUP(AllData[[#This Row],[Order]],MM[],3,FALSE)</f>
        <v>V5757331401000</v>
      </c>
      <c r="C4352" s="36">
        <f>VLOOKUP(AllData[[#This Row],[Order]],MM[],2,FALSE)</f>
        <v>126</v>
      </c>
      <c r="D4352" s="36" t="s">
        <v>80</v>
      </c>
      <c r="E4352" s="36" t="s">
        <v>61</v>
      </c>
      <c r="F4352" s="36" t="s">
        <v>63</v>
      </c>
      <c r="G4352" s="36" t="s">
        <v>112</v>
      </c>
      <c r="H4352" s="36">
        <v>27</v>
      </c>
      <c r="I4352" s="36">
        <v>50</v>
      </c>
    </row>
    <row r="4353" spans="1:9" x14ac:dyDescent="0.35">
      <c r="A4353" s="36">
        <v>1529655</v>
      </c>
      <c r="B4353" s="36" t="str">
        <f>VLOOKUP(AllData[[#This Row],[Order]],MM[],3,FALSE)</f>
        <v>V5757331401000</v>
      </c>
      <c r="C4353" s="36">
        <f>VLOOKUP(AllData[[#This Row],[Order]],MM[],2,FALSE)</f>
        <v>126</v>
      </c>
      <c r="D4353" s="36" t="s">
        <v>82</v>
      </c>
      <c r="E4353" s="36" t="s">
        <v>89</v>
      </c>
      <c r="F4353" s="36" t="s">
        <v>91</v>
      </c>
      <c r="G4353" s="36" t="s">
        <v>92</v>
      </c>
      <c r="H4353" s="36"/>
      <c r="I4353" s="36">
        <v>2150</v>
      </c>
    </row>
    <row r="4354" spans="1:9" x14ac:dyDescent="0.35">
      <c r="A4354" s="36">
        <v>1529655</v>
      </c>
      <c r="B4354" s="36" t="str">
        <f>VLOOKUP(AllData[[#This Row],[Order]],MM[],3,FALSE)</f>
        <v>V5757331401000</v>
      </c>
      <c r="C4354" s="36">
        <f>VLOOKUP(AllData[[#This Row],[Order]],MM[],2,FALSE)</f>
        <v>126</v>
      </c>
      <c r="D4354" s="36" t="s">
        <v>85</v>
      </c>
      <c r="E4354" s="36" t="s">
        <v>69</v>
      </c>
      <c r="F4354" s="36" t="s">
        <v>70</v>
      </c>
      <c r="G4354" s="36" t="s">
        <v>79</v>
      </c>
      <c r="H4354" s="36">
        <v>20</v>
      </c>
      <c r="I4354" s="36">
        <v>20</v>
      </c>
    </row>
    <row r="4355" spans="1:9" x14ac:dyDescent="0.35">
      <c r="A4355" s="36">
        <v>1529655</v>
      </c>
      <c r="B4355" s="36" t="str">
        <f>VLOOKUP(AllData[[#This Row],[Order]],MM[],3,FALSE)</f>
        <v>V5757331401000</v>
      </c>
      <c r="C4355" s="36">
        <f>VLOOKUP(AllData[[#This Row],[Order]],MM[],2,FALSE)</f>
        <v>126</v>
      </c>
      <c r="D4355" s="36" t="s">
        <v>88</v>
      </c>
      <c r="E4355" s="36" t="s">
        <v>69</v>
      </c>
      <c r="F4355" s="36" t="s">
        <v>70</v>
      </c>
      <c r="G4355" s="36" t="s">
        <v>81</v>
      </c>
      <c r="H4355" s="36">
        <v>20</v>
      </c>
      <c r="I4355" s="36">
        <v>20</v>
      </c>
    </row>
    <row r="4356" spans="1:9" x14ac:dyDescent="0.35">
      <c r="A4356" s="36">
        <v>1529655</v>
      </c>
      <c r="B4356" s="36" t="str">
        <f>VLOOKUP(AllData[[#This Row],[Order]],MM[],3,FALSE)</f>
        <v>V5757331401000</v>
      </c>
      <c r="C4356" s="36">
        <f>VLOOKUP(AllData[[#This Row],[Order]],MM[],2,FALSE)</f>
        <v>126</v>
      </c>
      <c r="D4356" s="36" t="s">
        <v>95</v>
      </c>
      <c r="E4356" s="36" t="s">
        <v>83</v>
      </c>
      <c r="F4356" s="36" t="s">
        <v>84</v>
      </c>
      <c r="G4356" s="36" t="s">
        <v>84</v>
      </c>
      <c r="H4356" s="36">
        <v>539.94000000000005</v>
      </c>
      <c r="I4356" s="36">
        <v>450</v>
      </c>
    </row>
    <row r="4357" spans="1:9" x14ac:dyDescent="0.35">
      <c r="A4357" s="36">
        <v>1529655</v>
      </c>
      <c r="B4357" s="36" t="str">
        <f>VLOOKUP(AllData[[#This Row],[Order]],MM[],3,FALSE)</f>
        <v>V5757331401000</v>
      </c>
      <c r="C4357" s="36">
        <f>VLOOKUP(AllData[[#This Row],[Order]],MM[],2,FALSE)</f>
        <v>126</v>
      </c>
      <c r="D4357" s="36" t="s">
        <v>97</v>
      </c>
      <c r="E4357" s="36" t="s">
        <v>86</v>
      </c>
      <c r="F4357" s="36" t="s">
        <v>87</v>
      </c>
      <c r="G4357" s="36" t="s">
        <v>87</v>
      </c>
      <c r="H4357" s="36">
        <v>20</v>
      </c>
      <c r="I4357" s="36">
        <v>20</v>
      </c>
    </row>
    <row r="4358" spans="1:9" x14ac:dyDescent="0.35">
      <c r="A4358" s="36">
        <v>1529655</v>
      </c>
      <c r="B4358" s="36" t="str">
        <f>VLOOKUP(AllData[[#This Row],[Order]],MM[],3,FALSE)</f>
        <v>V5757331401000</v>
      </c>
      <c r="C4358" s="36">
        <f>VLOOKUP(AllData[[#This Row],[Order]],MM[],2,FALSE)</f>
        <v>126</v>
      </c>
      <c r="D4358" s="36" t="s">
        <v>99</v>
      </c>
      <c r="E4358" s="36" t="s">
        <v>61</v>
      </c>
      <c r="F4358" s="36" t="s">
        <v>63</v>
      </c>
      <c r="G4358" s="36" t="s">
        <v>96</v>
      </c>
      <c r="H4358" s="36">
        <v>13.95</v>
      </c>
      <c r="I4358" s="36">
        <v>100</v>
      </c>
    </row>
    <row r="4359" spans="1:9" x14ac:dyDescent="0.35">
      <c r="A4359" s="36">
        <v>1529655</v>
      </c>
      <c r="B4359" s="36" t="str">
        <f>VLOOKUP(AllData[[#This Row],[Order]],MM[],3,FALSE)</f>
        <v>V5757331401000</v>
      </c>
      <c r="C4359" s="36">
        <f>VLOOKUP(AllData[[#This Row],[Order]],MM[],2,FALSE)</f>
        <v>126</v>
      </c>
      <c r="D4359" s="36" t="s">
        <v>101</v>
      </c>
      <c r="E4359" s="36" t="s">
        <v>69</v>
      </c>
      <c r="F4359" s="36" t="s">
        <v>70</v>
      </c>
      <c r="G4359" s="36" t="s">
        <v>98</v>
      </c>
      <c r="H4359" s="36">
        <v>20</v>
      </c>
      <c r="I4359" s="36">
        <v>20</v>
      </c>
    </row>
    <row r="4360" spans="1:9" x14ac:dyDescent="0.35">
      <c r="A4360" s="36">
        <v>1529655</v>
      </c>
      <c r="B4360" s="36" t="str">
        <f>VLOOKUP(AllData[[#This Row],[Order]],MM[],3,FALSE)</f>
        <v>V5757331401000</v>
      </c>
      <c r="C4360" s="36">
        <f>VLOOKUP(AllData[[#This Row],[Order]],MM[],2,FALSE)</f>
        <v>126</v>
      </c>
      <c r="D4360" s="36" t="s">
        <v>104</v>
      </c>
      <c r="E4360" s="36" t="s">
        <v>69</v>
      </c>
      <c r="F4360" s="36" t="s">
        <v>70</v>
      </c>
      <c r="G4360" s="36" t="s">
        <v>100</v>
      </c>
      <c r="H4360" s="36">
        <v>30</v>
      </c>
      <c r="I4360" s="36">
        <v>30</v>
      </c>
    </row>
    <row r="4361" spans="1:9" x14ac:dyDescent="0.35">
      <c r="A4361" s="36">
        <v>1529655</v>
      </c>
      <c r="B4361" s="36" t="str">
        <f>VLOOKUP(AllData[[#This Row],[Order]],MM[],3,FALSE)</f>
        <v>V5757331401000</v>
      </c>
      <c r="C4361" s="36">
        <f>VLOOKUP(AllData[[#This Row],[Order]],MM[],2,FALSE)</f>
        <v>126</v>
      </c>
      <c r="D4361" s="36" t="s">
        <v>113</v>
      </c>
      <c r="E4361" s="36" t="s">
        <v>102</v>
      </c>
      <c r="F4361" s="36" t="s">
        <v>100</v>
      </c>
      <c r="G4361" s="36" t="s">
        <v>103</v>
      </c>
      <c r="H4361" s="36">
        <v>30</v>
      </c>
      <c r="I4361" s="36">
        <v>30</v>
      </c>
    </row>
    <row r="4362" spans="1:9" x14ac:dyDescent="0.35">
      <c r="A4362" s="36">
        <v>1529655</v>
      </c>
      <c r="B4362" s="36" t="str">
        <f>VLOOKUP(AllData[[#This Row],[Order]],MM[],3,FALSE)</f>
        <v>V5757331401000</v>
      </c>
      <c r="C4362" s="36">
        <f>VLOOKUP(AllData[[#This Row],[Order]],MM[],2,FALSE)</f>
        <v>126</v>
      </c>
      <c r="D4362" s="36" t="s">
        <v>114</v>
      </c>
      <c r="E4362" s="36" t="s">
        <v>102</v>
      </c>
      <c r="F4362" s="36" t="s">
        <v>100</v>
      </c>
      <c r="G4362" s="36" t="s">
        <v>106</v>
      </c>
      <c r="H4362" s="36">
        <v>45</v>
      </c>
      <c r="I4362" s="36">
        <v>45</v>
      </c>
    </row>
    <row r="4363" spans="1:9" x14ac:dyDescent="0.35">
      <c r="A4363" s="36">
        <v>1529655</v>
      </c>
      <c r="B4363" s="36" t="str">
        <f>VLOOKUP(AllData[[#This Row],[Order]],MM[],3,FALSE)</f>
        <v>V5757331401000</v>
      </c>
      <c r="C4363" s="36">
        <f>VLOOKUP(AllData[[#This Row],[Order]],MM[],2,FALSE)</f>
        <v>126</v>
      </c>
      <c r="D4363" s="36" t="s">
        <v>60</v>
      </c>
      <c r="E4363" s="36" t="s">
        <v>61</v>
      </c>
      <c r="F4363" s="36" t="s">
        <v>63</v>
      </c>
      <c r="G4363" s="36" t="s">
        <v>108</v>
      </c>
      <c r="H4363" s="36"/>
      <c r="I4363" s="36">
        <v>1</v>
      </c>
    </row>
    <row r="4364" spans="1:9" x14ac:dyDescent="0.35">
      <c r="A4364" s="36">
        <v>1529655</v>
      </c>
      <c r="B4364" s="36" t="str">
        <f>VLOOKUP(AllData[[#This Row],[Order]],MM[],3,FALSE)</f>
        <v>V5757331401000</v>
      </c>
      <c r="C4364" s="36">
        <f>VLOOKUP(AllData[[#This Row],[Order]],MM[],2,FALSE)</f>
        <v>126</v>
      </c>
      <c r="D4364" s="36" t="s">
        <v>95</v>
      </c>
      <c r="E4364" s="36" t="s">
        <v>83</v>
      </c>
      <c r="F4364" s="36" t="s">
        <v>84</v>
      </c>
      <c r="G4364" s="36" t="s">
        <v>110</v>
      </c>
      <c r="H4364" s="36">
        <v>112.2</v>
      </c>
      <c r="I4364" s="36">
        <v>5</v>
      </c>
    </row>
    <row r="4365" spans="1:9" x14ac:dyDescent="0.35">
      <c r="A4365" s="36">
        <v>1530331</v>
      </c>
      <c r="B4365" s="36" t="str">
        <f>VLOOKUP(AllData[[#This Row],[Order]],MM[],3,FALSE)</f>
        <v>V5757351400800</v>
      </c>
      <c r="C4365" s="36">
        <f>VLOOKUP(AllData[[#This Row],[Order]],MM[],2,FALSE)</f>
        <v>131</v>
      </c>
      <c r="D4365" s="36" t="s">
        <v>60</v>
      </c>
      <c r="E4365" s="36" t="s">
        <v>83</v>
      </c>
      <c r="F4365" s="36" t="s">
        <v>84</v>
      </c>
      <c r="G4365" s="36" t="s">
        <v>111</v>
      </c>
      <c r="H4365" s="36">
        <v>465.54</v>
      </c>
      <c r="I4365" s="36">
        <v>40</v>
      </c>
    </row>
    <row r="4366" spans="1:9" x14ac:dyDescent="0.35">
      <c r="A4366" s="36">
        <v>1530331</v>
      </c>
      <c r="B4366" s="36" t="str">
        <f>VLOOKUP(AllData[[#This Row],[Order]],MM[],3,FALSE)</f>
        <v>V5757351400800</v>
      </c>
      <c r="C4366" s="36">
        <f>VLOOKUP(AllData[[#This Row],[Order]],MM[],2,FALSE)</f>
        <v>131</v>
      </c>
      <c r="D4366" s="36" t="s">
        <v>68</v>
      </c>
      <c r="E4366" s="36" t="s">
        <v>61</v>
      </c>
      <c r="F4366" s="36" t="s">
        <v>63</v>
      </c>
      <c r="G4366" s="36" t="s">
        <v>64</v>
      </c>
      <c r="H4366" s="36">
        <v>4.8</v>
      </c>
      <c r="I4366" s="36">
        <v>15</v>
      </c>
    </row>
    <row r="4367" spans="1:9" x14ac:dyDescent="0.35">
      <c r="A4367" s="36">
        <v>1530331</v>
      </c>
      <c r="B4367" s="36" t="str">
        <f>VLOOKUP(AllData[[#This Row],[Order]],MM[],3,FALSE)</f>
        <v>V5757351400800</v>
      </c>
      <c r="C4367" s="36">
        <f>VLOOKUP(AllData[[#This Row],[Order]],MM[],2,FALSE)</f>
        <v>131</v>
      </c>
      <c r="D4367" s="36" t="s">
        <v>73</v>
      </c>
      <c r="E4367" s="36" t="s">
        <v>69</v>
      </c>
      <c r="F4367" s="36" t="s">
        <v>70</v>
      </c>
      <c r="G4367" s="36" t="s">
        <v>71</v>
      </c>
      <c r="H4367" s="36">
        <v>20</v>
      </c>
      <c r="I4367" s="36">
        <v>20</v>
      </c>
    </row>
    <row r="4368" spans="1:9" x14ac:dyDescent="0.35">
      <c r="A4368" s="36">
        <v>1530331</v>
      </c>
      <c r="B4368" s="36" t="str">
        <f>VLOOKUP(AllData[[#This Row],[Order]],MM[],3,FALSE)</f>
        <v>V5757351400800</v>
      </c>
      <c r="C4368" s="36">
        <f>VLOOKUP(AllData[[#This Row],[Order]],MM[],2,FALSE)</f>
        <v>131</v>
      </c>
      <c r="D4368" s="36" t="s">
        <v>75</v>
      </c>
      <c r="E4368" s="36" t="s">
        <v>61</v>
      </c>
      <c r="F4368" s="36" t="s">
        <v>63</v>
      </c>
      <c r="G4368" s="36" t="s">
        <v>74</v>
      </c>
      <c r="H4368" s="36">
        <v>461.82</v>
      </c>
      <c r="I4368" s="36">
        <v>350</v>
      </c>
    </row>
    <row r="4369" spans="1:9" x14ac:dyDescent="0.35">
      <c r="A4369" s="36">
        <v>1530331</v>
      </c>
      <c r="B4369" s="36" t="str">
        <f>VLOOKUP(AllData[[#This Row],[Order]],MM[],3,FALSE)</f>
        <v>V5757351400800</v>
      </c>
      <c r="C4369" s="36">
        <f>VLOOKUP(AllData[[#This Row],[Order]],MM[],2,FALSE)</f>
        <v>131</v>
      </c>
      <c r="D4369" s="36" t="s">
        <v>78</v>
      </c>
      <c r="E4369" s="36" t="s">
        <v>61</v>
      </c>
      <c r="F4369" s="36" t="s">
        <v>63</v>
      </c>
      <c r="G4369" s="36" t="s">
        <v>76</v>
      </c>
      <c r="H4369" s="36">
        <v>1128.6600000000001</v>
      </c>
      <c r="I4369" s="36">
        <v>1020</v>
      </c>
    </row>
    <row r="4370" spans="1:9" x14ac:dyDescent="0.35">
      <c r="A4370" s="36">
        <v>1530331</v>
      </c>
      <c r="B4370" s="36" t="str">
        <f>VLOOKUP(AllData[[#This Row],[Order]],MM[],3,FALSE)</f>
        <v>V5757351400800</v>
      </c>
      <c r="C4370" s="36">
        <f>VLOOKUP(AllData[[#This Row],[Order]],MM[],2,FALSE)</f>
        <v>131</v>
      </c>
      <c r="D4370" s="36" t="s">
        <v>80</v>
      </c>
      <c r="E4370" s="36" t="s">
        <v>61</v>
      </c>
      <c r="F4370" s="36" t="s">
        <v>63</v>
      </c>
      <c r="G4370" s="36" t="s">
        <v>112</v>
      </c>
      <c r="H4370" s="36">
        <v>451.74</v>
      </c>
      <c r="I4370" s="36">
        <v>50</v>
      </c>
    </row>
    <row r="4371" spans="1:9" x14ac:dyDescent="0.35">
      <c r="A4371" s="36">
        <v>1530331</v>
      </c>
      <c r="B4371" s="36" t="str">
        <f>VLOOKUP(AllData[[#This Row],[Order]],MM[],3,FALSE)</f>
        <v>V5757351400800</v>
      </c>
      <c r="C4371" s="36">
        <f>VLOOKUP(AllData[[#This Row],[Order]],MM[],2,FALSE)</f>
        <v>131</v>
      </c>
      <c r="D4371" s="36" t="s">
        <v>82</v>
      </c>
      <c r="E4371" s="36" t="s">
        <v>89</v>
      </c>
      <c r="F4371" s="36" t="s">
        <v>91</v>
      </c>
      <c r="G4371" s="36" t="s">
        <v>92</v>
      </c>
      <c r="H4371" s="36"/>
      <c r="I4371" s="36">
        <v>2150</v>
      </c>
    </row>
    <row r="4372" spans="1:9" x14ac:dyDescent="0.35">
      <c r="A4372" s="36">
        <v>1530331</v>
      </c>
      <c r="B4372" s="36" t="str">
        <f>VLOOKUP(AllData[[#This Row],[Order]],MM[],3,FALSE)</f>
        <v>V5757351400800</v>
      </c>
      <c r="C4372" s="36">
        <f>VLOOKUP(AllData[[#This Row],[Order]],MM[],2,FALSE)</f>
        <v>131</v>
      </c>
      <c r="D4372" s="36" t="s">
        <v>85</v>
      </c>
      <c r="E4372" s="36" t="s">
        <v>69</v>
      </c>
      <c r="F4372" s="36" t="s">
        <v>70</v>
      </c>
      <c r="G4372" s="36" t="s">
        <v>79</v>
      </c>
      <c r="H4372" s="36">
        <v>20</v>
      </c>
      <c r="I4372" s="36">
        <v>20</v>
      </c>
    </row>
    <row r="4373" spans="1:9" x14ac:dyDescent="0.35">
      <c r="A4373" s="36">
        <v>1530331</v>
      </c>
      <c r="B4373" s="36" t="str">
        <f>VLOOKUP(AllData[[#This Row],[Order]],MM[],3,FALSE)</f>
        <v>V5757351400800</v>
      </c>
      <c r="C4373" s="36">
        <f>VLOOKUP(AllData[[#This Row],[Order]],MM[],2,FALSE)</f>
        <v>131</v>
      </c>
      <c r="D4373" s="36" t="s">
        <v>88</v>
      </c>
      <c r="E4373" s="36" t="s">
        <v>69</v>
      </c>
      <c r="F4373" s="36" t="s">
        <v>70</v>
      </c>
      <c r="G4373" s="36" t="s">
        <v>81</v>
      </c>
      <c r="H4373" s="36">
        <v>20</v>
      </c>
      <c r="I4373" s="36">
        <v>20</v>
      </c>
    </row>
    <row r="4374" spans="1:9" x14ac:dyDescent="0.35">
      <c r="A4374" s="36">
        <v>1530331</v>
      </c>
      <c r="B4374" s="36" t="str">
        <f>VLOOKUP(AllData[[#This Row],[Order]],MM[],3,FALSE)</f>
        <v>V5757351400800</v>
      </c>
      <c r="C4374" s="36">
        <f>VLOOKUP(AllData[[#This Row],[Order]],MM[],2,FALSE)</f>
        <v>131</v>
      </c>
      <c r="D4374" s="36" t="s">
        <v>95</v>
      </c>
      <c r="E4374" s="36" t="s">
        <v>83</v>
      </c>
      <c r="F4374" s="36" t="s">
        <v>84</v>
      </c>
      <c r="G4374" s="36" t="s">
        <v>84</v>
      </c>
      <c r="H4374" s="36">
        <v>303.63299999999998</v>
      </c>
      <c r="I4374" s="36">
        <v>450</v>
      </c>
    </row>
    <row r="4375" spans="1:9" x14ac:dyDescent="0.35">
      <c r="A4375" s="36">
        <v>1530331</v>
      </c>
      <c r="B4375" s="36" t="str">
        <f>VLOOKUP(AllData[[#This Row],[Order]],MM[],3,FALSE)</f>
        <v>V5757351400800</v>
      </c>
      <c r="C4375" s="36">
        <f>VLOOKUP(AllData[[#This Row],[Order]],MM[],2,FALSE)</f>
        <v>131</v>
      </c>
      <c r="D4375" s="36" t="s">
        <v>97</v>
      </c>
      <c r="E4375" s="36" t="s">
        <v>86</v>
      </c>
      <c r="F4375" s="36" t="s">
        <v>87</v>
      </c>
      <c r="G4375" s="36" t="s">
        <v>87</v>
      </c>
      <c r="H4375" s="36">
        <v>20</v>
      </c>
      <c r="I4375" s="36">
        <v>20</v>
      </c>
    </row>
    <row r="4376" spans="1:9" x14ac:dyDescent="0.35">
      <c r="A4376" s="36">
        <v>1530331</v>
      </c>
      <c r="B4376" s="36" t="str">
        <f>VLOOKUP(AllData[[#This Row],[Order]],MM[],3,FALSE)</f>
        <v>V5757351400800</v>
      </c>
      <c r="C4376" s="36">
        <f>VLOOKUP(AllData[[#This Row],[Order]],MM[],2,FALSE)</f>
        <v>131</v>
      </c>
      <c r="D4376" s="36" t="s">
        <v>99</v>
      </c>
      <c r="E4376" s="36" t="s">
        <v>61</v>
      </c>
      <c r="F4376" s="36" t="s">
        <v>63</v>
      </c>
      <c r="G4376" s="36" t="s">
        <v>96</v>
      </c>
      <c r="H4376" s="36">
        <v>44.332999999999998</v>
      </c>
      <c r="I4376" s="36">
        <v>100</v>
      </c>
    </row>
    <row r="4377" spans="1:9" x14ac:dyDescent="0.35">
      <c r="A4377" s="36">
        <v>1530331</v>
      </c>
      <c r="B4377" s="36" t="str">
        <f>VLOOKUP(AllData[[#This Row],[Order]],MM[],3,FALSE)</f>
        <v>V5757351400800</v>
      </c>
      <c r="C4377" s="36">
        <f>VLOOKUP(AllData[[#This Row],[Order]],MM[],2,FALSE)</f>
        <v>131</v>
      </c>
      <c r="D4377" s="36" t="s">
        <v>101</v>
      </c>
      <c r="E4377" s="36" t="s">
        <v>69</v>
      </c>
      <c r="F4377" s="36" t="s">
        <v>70</v>
      </c>
      <c r="G4377" s="36" t="s">
        <v>98</v>
      </c>
      <c r="H4377" s="36">
        <v>20</v>
      </c>
      <c r="I4377" s="36">
        <v>20</v>
      </c>
    </row>
    <row r="4378" spans="1:9" x14ac:dyDescent="0.35">
      <c r="A4378" s="36">
        <v>1530331</v>
      </c>
      <c r="B4378" s="36" t="str">
        <f>VLOOKUP(AllData[[#This Row],[Order]],MM[],3,FALSE)</f>
        <v>V5757351400800</v>
      </c>
      <c r="C4378" s="36">
        <f>VLOOKUP(AllData[[#This Row],[Order]],MM[],2,FALSE)</f>
        <v>131</v>
      </c>
      <c r="D4378" s="36" t="s">
        <v>104</v>
      </c>
      <c r="E4378" s="36" t="s">
        <v>69</v>
      </c>
      <c r="F4378" s="36" t="s">
        <v>70</v>
      </c>
      <c r="G4378" s="36" t="s">
        <v>100</v>
      </c>
      <c r="H4378" s="36">
        <v>30</v>
      </c>
      <c r="I4378" s="36">
        <v>30</v>
      </c>
    </row>
    <row r="4379" spans="1:9" x14ac:dyDescent="0.35">
      <c r="A4379" s="36">
        <v>1530331</v>
      </c>
      <c r="B4379" s="36" t="str">
        <f>VLOOKUP(AllData[[#This Row],[Order]],MM[],3,FALSE)</f>
        <v>V5757351400800</v>
      </c>
      <c r="C4379" s="36">
        <f>VLOOKUP(AllData[[#This Row],[Order]],MM[],2,FALSE)</f>
        <v>131</v>
      </c>
      <c r="D4379" s="36" t="s">
        <v>113</v>
      </c>
      <c r="E4379" s="36" t="s">
        <v>102</v>
      </c>
      <c r="F4379" s="36" t="s">
        <v>100</v>
      </c>
      <c r="G4379" s="36" t="s">
        <v>103</v>
      </c>
      <c r="H4379" s="36">
        <v>30</v>
      </c>
      <c r="I4379" s="36">
        <v>30</v>
      </c>
    </row>
    <row r="4380" spans="1:9" x14ac:dyDescent="0.35">
      <c r="A4380" s="36">
        <v>1530331</v>
      </c>
      <c r="B4380" s="36" t="str">
        <f>VLOOKUP(AllData[[#This Row],[Order]],MM[],3,FALSE)</f>
        <v>V5757351400800</v>
      </c>
      <c r="C4380" s="36">
        <f>VLOOKUP(AllData[[#This Row],[Order]],MM[],2,FALSE)</f>
        <v>131</v>
      </c>
      <c r="D4380" s="36" t="s">
        <v>114</v>
      </c>
      <c r="E4380" s="36" t="s">
        <v>102</v>
      </c>
      <c r="F4380" s="36" t="s">
        <v>100</v>
      </c>
      <c r="G4380" s="36" t="s">
        <v>106</v>
      </c>
      <c r="H4380" s="36">
        <v>45</v>
      </c>
      <c r="I4380" s="36">
        <v>45</v>
      </c>
    </row>
    <row r="4381" spans="1:9" x14ac:dyDescent="0.35">
      <c r="A4381" s="36">
        <v>1530331</v>
      </c>
      <c r="B4381" s="36" t="str">
        <f>VLOOKUP(AllData[[#This Row],[Order]],MM[],3,FALSE)</f>
        <v>V5757351400800</v>
      </c>
      <c r="C4381" s="36">
        <f>VLOOKUP(AllData[[#This Row],[Order]],MM[],2,FALSE)</f>
        <v>131</v>
      </c>
      <c r="D4381" s="36" t="s">
        <v>60</v>
      </c>
      <c r="E4381" s="36" t="s">
        <v>61</v>
      </c>
      <c r="F4381" s="36" t="s">
        <v>63</v>
      </c>
      <c r="G4381" s="36" t="s">
        <v>108</v>
      </c>
      <c r="H4381" s="36">
        <v>331.92</v>
      </c>
      <c r="I4381" s="36">
        <v>1</v>
      </c>
    </row>
    <row r="4382" spans="1:9" x14ac:dyDescent="0.35">
      <c r="A4382" s="36">
        <v>1530331</v>
      </c>
      <c r="B4382" s="36" t="str">
        <f>VLOOKUP(AllData[[#This Row],[Order]],MM[],3,FALSE)</f>
        <v>V5757351400800</v>
      </c>
      <c r="C4382" s="36">
        <f>VLOOKUP(AllData[[#This Row],[Order]],MM[],2,FALSE)</f>
        <v>131</v>
      </c>
      <c r="D4382" s="36" t="s">
        <v>95</v>
      </c>
      <c r="E4382" s="36" t="s">
        <v>83</v>
      </c>
      <c r="F4382" s="36" t="s">
        <v>84</v>
      </c>
      <c r="G4382" s="36" t="s">
        <v>110</v>
      </c>
      <c r="H4382" s="36"/>
      <c r="I4382" s="36">
        <v>5</v>
      </c>
    </row>
    <row r="4383" spans="1:9" x14ac:dyDescent="0.35">
      <c r="A4383" s="36">
        <v>1530333</v>
      </c>
      <c r="B4383" s="36" t="str">
        <f>VLOOKUP(AllData[[#This Row],[Order]],MM[],3,FALSE)</f>
        <v>V5757351401000</v>
      </c>
      <c r="C4383" s="36">
        <f>VLOOKUP(AllData[[#This Row],[Order]],MM[],2,FALSE)</f>
        <v>131</v>
      </c>
      <c r="D4383" s="36" t="s">
        <v>60</v>
      </c>
      <c r="E4383" s="36" t="s">
        <v>83</v>
      </c>
      <c r="F4383" s="36" t="s">
        <v>84</v>
      </c>
      <c r="G4383" s="36" t="s">
        <v>111</v>
      </c>
      <c r="H4383" s="36">
        <v>858.3</v>
      </c>
      <c r="I4383" s="36">
        <v>40</v>
      </c>
    </row>
    <row r="4384" spans="1:9" x14ac:dyDescent="0.35">
      <c r="A4384" s="36">
        <v>1530333</v>
      </c>
      <c r="B4384" s="36" t="str">
        <f>VLOOKUP(AllData[[#This Row],[Order]],MM[],3,FALSE)</f>
        <v>V5757351401000</v>
      </c>
      <c r="C4384" s="36">
        <f>VLOOKUP(AllData[[#This Row],[Order]],MM[],2,FALSE)</f>
        <v>131</v>
      </c>
      <c r="D4384" s="36" t="s">
        <v>68</v>
      </c>
      <c r="E4384" s="36" t="s">
        <v>61</v>
      </c>
      <c r="F4384" s="36" t="s">
        <v>63</v>
      </c>
      <c r="G4384" s="36" t="s">
        <v>64</v>
      </c>
      <c r="H4384" s="36">
        <v>4.8</v>
      </c>
      <c r="I4384" s="36">
        <v>15</v>
      </c>
    </row>
    <row r="4385" spans="1:9" x14ac:dyDescent="0.35">
      <c r="A4385" s="36">
        <v>1530333</v>
      </c>
      <c r="B4385" s="36" t="str">
        <f>VLOOKUP(AllData[[#This Row],[Order]],MM[],3,FALSE)</f>
        <v>V5757351401000</v>
      </c>
      <c r="C4385" s="36">
        <f>VLOOKUP(AllData[[#This Row],[Order]],MM[],2,FALSE)</f>
        <v>131</v>
      </c>
      <c r="D4385" s="36" t="s">
        <v>73</v>
      </c>
      <c r="E4385" s="36" t="s">
        <v>69</v>
      </c>
      <c r="F4385" s="36" t="s">
        <v>70</v>
      </c>
      <c r="G4385" s="36" t="s">
        <v>71</v>
      </c>
      <c r="H4385" s="36">
        <v>20</v>
      </c>
      <c r="I4385" s="36">
        <v>20</v>
      </c>
    </row>
    <row r="4386" spans="1:9" x14ac:dyDescent="0.35">
      <c r="A4386" s="36">
        <v>1530333</v>
      </c>
      <c r="B4386" s="36" t="str">
        <f>VLOOKUP(AllData[[#This Row],[Order]],MM[],3,FALSE)</f>
        <v>V5757351401000</v>
      </c>
      <c r="C4386" s="36">
        <f>VLOOKUP(AllData[[#This Row],[Order]],MM[],2,FALSE)</f>
        <v>131</v>
      </c>
      <c r="D4386" s="36" t="s">
        <v>75</v>
      </c>
      <c r="E4386" s="36" t="s">
        <v>61</v>
      </c>
      <c r="F4386" s="36" t="s">
        <v>63</v>
      </c>
      <c r="G4386" s="36" t="s">
        <v>74</v>
      </c>
      <c r="H4386" s="36">
        <v>455.64000000000004</v>
      </c>
      <c r="I4386" s="36">
        <v>350</v>
      </c>
    </row>
    <row r="4387" spans="1:9" x14ac:dyDescent="0.35">
      <c r="A4387" s="36">
        <v>1530333</v>
      </c>
      <c r="B4387" s="36" t="str">
        <f>VLOOKUP(AllData[[#This Row],[Order]],MM[],3,FALSE)</f>
        <v>V5757351401000</v>
      </c>
      <c r="C4387" s="36">
        <f>VLOOKUP(AllData[[#This Row],[Order]],MM[],2,FALSE)</f>
        <v>131</v>
      </c>
      <c r="D4387" s="36" t="s">
        <v>78</v>
      </c>
      <c r="E4387" s="36" t="s">
        <v>61</v>
      </c>
      <c r="F4387" s="36" t="s">
        <v>63</v>
      </c>
      <c r="G4387" s="36" t="s">
        <v>76</v>
      </c>
      <c r="H4387" s="36">
        <v>1876.92</v>
      </c>
      <c r="I4387" s="36">
        <v>1020</v>
      </c>
    </row>
    <row r="4388" spans="1:9" x14ac:dyDescent="0.35">
      <c r="A4388" s="36">
        <v>1530333</v>
      </c>
      <c r="B4388" s="36" t="str">
        <f>VLOOKUP(AllData[[#This Row],[Order]],MM[],3,FALSE)</f>
        <v>V5757351401000</v>
      </c>
      <c r="C4388" s="36">
        <f>VLOOKUP(AllData[[#This Row],[Order]],MM[],2,FALSE)</f>
        <v>131</v>
      </c>
      <c r="D4388" s="36" t="s">
        <v>80</v>
      </c>
      <c r="E4388" s="36" t="s">
        <v>61</v>
      </c>
      <c r="F4388" s="36" t="s">
        <v>63</v>
      </c>
      <c r="G4388" s="36" t="s">
        <v>112</v>
      </c>
      <c r="H4388" s="36">
        <v>132.06</v>
      </c>
      <c r="I4388" s="36">
        <v>50</v>
      </c>
    </row>
    <row r="4389" spans="1:9" x14ac:dyDescent="0.35">
      <c r="A4389" s="36">
        <v>1530333</v>
      </c>
      <c r="B4389" s="36" t="str">
        <f>VLOOKUP(AllData[[#This Row],[Order]],MM[],3,FALSE)</f>
        <v>V5757351401000</v>
      </c>
      <c r="C4389" s="36">
        <f>VLOOKUP(AllData[[#This Row],[Order]],MM[],2,FALSE)</f>
        <v>131</v>
      </c>
      <c r="D4389" s="36" t="s">
        <v>82</v>
      </c>
      <c r="E4389" s="36" t="s">
        <v>89</v>
      </c>
      <c r="F4389" s="36" t="s">
        <v>91</v>
      </c>
      <c r="G4389" s="36" t="s">
        <v>92</v>
      </c>
      <c r="H4389" s="36"/>
      <c r="I4389" s="36">
        <v>2150</v>
      </c>
    </row>
    <row r="4390" spans="1:9" x14ac:dyDescent="0.35">
      <c r="A4390" s="36">
        <v>1530333</v>
      </c>
      <c r="B4390" s="36" t="str">
        <f>VLOOKUP(AllData[[#This Row],[Order]],MM[],3,FALSE)</f>
        <v>V5757351401000</v>
      </c>
      <c r="C4390" s="36">
        <f>VLOOKUP(AllData[[#This Row],[Order]],MM[],2,FALSE)</f>
        <v>131</v>
      </c>
      <c r="D4390" s="36" t="s">
        <v>85</v>
      </c>
      <c r="E4390" s="36" t="s">
        <v>69</v>
      </c>
      <c r="F4390" s="36" t="s">
        <v>70</v>
      </c>
      <c r="G4390" s="36" t="s">
        <v>79</v>
      </c>
      <c r="H4390" s="36">
        <v>20</v>
      </c>
      <c r="I4390" s="36">
        <v>20</v>
      </c>
    </row>
    <row r="4391" spans="1:9" x14ac:dyDescent="0.35">
      <c r="A4391" s="36">
        <v>1530333</v>
      </c>
      <c r="B4391" s="36" t="str">
        <f>VLOOKUP(AllData[[#This Row],[Order]],MM[],3,FALSE)</f>
        <v>V5757351401000</v>
      </c>
      <c r="C4391" s="36">
        <f>VLOOKUP(AllData[[#This Row],[Order]],MM[],2,FALSE)</f>
        <v>131</v>
      </c>
      <c r="D4391" s="36" t="s">
        <v>88</v>
      </c>
      <c r="E4391" s="36" t="s">
        <v>69</v>
      </c>
      <c r="F4391" s="36" t="s">
        <v>70</v>
      </c>
      <c r="G4391" s="36" t="s">
        <v>81</v>
      </c>
      <c r="H4391" s="36">
        <v>20</v>
      </c>
      <c r="I4391" s="36">
        <v>20</v>
      </c>
    </row>
    <row r="4392" spans="1:9" x14ac:dyDescent="0.35">
      <c r="A4392" s="36">
        <v>1530333</v>
      </c>
      <c r="B4392" s="36" t="str">
        <f>VLOOKUP(AllData[[#This Row],[Order]],MM[],3,FALSE)</f>
        <v>V5757351401000</v>
      </c>
      <c r="C4392" s="36">
        <f>VLOOKUP(AllData[[#This Row],[Order]],MM[],2,FALSE)</f>
        <v>131</v>
      </c>
      <c r="D4392" s="36" t="s">
        <v>95</v>
      </c>
      <c r="E4392" s="36" t="s">
        <v>83</v>
      </c>
      <c r="F4392" s="36" t="s">
        <v>84</v>
      </c>
      <c r="G4392" s="36" t="s">
        <v>84</v>
      </c>
      <c r="H4392" s="36">
        <v>756.84</v>
      </c>
      <c r="I4392" s="36">
        <v>450</v>
      </c>
    </row>
    <row r="4393" spans="1:9" x14ac:dyDescent="0.35">
      <c r="A4393" s="36">
        <v>1530333</v>
      </c>
      <c r="B4393" s="36" t="str">
        <f>VLOOKUP(AllData[[#This Row],[Order]],MM[],3,FALSE)</f>
        <v>V5757351401000</v>
      </c>
      <c r="C4393" s="36">
        <f>VLOOKUP(AllData[[#This Row],[Order]],MM[],2,FALSE)</f>
        <v>131</v>
      </c>
      <c r="D4393" s="36" t="s">
        <v>97</v>
      </c>
      <c r="E4393" s="36" t="s">
        <v>86</v>
      </c>
      <c r="F4393" s="36" t="s">
        <v>87</v>
      </c>
      <c r="G4393" s="36" t="s">
        <v>87</v>
      </c>
      <c r="H4393" s="36">
        <v>20</v>
      </c>
      <c r="I4393" s="36">
        <v>20</v>
      </c>
    </row>
    <row r="4394" spans="1:9" x14ac:dyDescent="0.35">
      <c r="A4394" s="36">
        <v>1530333</v>
      </c>
      <c r="B4394" s="36" t="str">
        <f>VLOOKUP(AllData[[#This Row],[Order]],MM[],3,FALSE)</f>
        <v>V5757351401000</v>
      </c>
      <c r="C4394" s="36">
        <f>VLOOKUP(AllData[[#This Row],[Order]],MM[],2,FALSE)</f>
        <v>131</v>
      </c>
      <c r="D4394" s="36" t="s">
        <v>99</v>
      </c>
      <c r="E4394" s="36" t="s">
        <v>61</v>
      </c>
      <c r="F4394" s="36" t="s">
        <v>63</v>
      </c>
      <c r="G4394" s="36" t="s">
        <v>96</v>
      </c>
      <c r="H4394" s="36">
        <v>44.332999999999998</v>
      </c>
      <c r="I4394" s="36">
        <v>100</v>
      </c>
    </row>
    <row r="4395" spans="1:9" x14ac:dyDescent="0.35">
      <c r="A4395" s="36">
        <v>1530333</v>
      </c>
      <c r="B4395" s="36" t="str">
        <f>VLOOKUP(AllData[[#This Row],[Order]],MM[],3,FALSE)</f>
        <v>V5757351401000</v>
      </c>
      <c r="C4395" s="36">
        <f>VLOOKUP(AllData[[#This Row],[Order]],MM[],2,FALSE)</f>
        <v>131</v>
      </c>
      <c r="D4395" s="36" t="s">
        <v>101</v>
      </c>
      <c r="E4395" s="36" t="s">
        <v>69</v>
      </c>
      <c r="F4395" s="36" t="s">
        <v>70</v>
      </c>
      <c r="G4395" s="36" t="s">
        <v>98</v>
      </c>
      <c r="H4395" s="36">
        <v>20</v>
      </c>
      <c r="I4395" s="36">
        <v>20</v>
      </c>
    </row>
    <row r="4396" spans="1:9" x14ac:dyDescent="0.35">
      <c r="A4396" s="36">
        <v>1530333</v>
      </c>
      <c r="B4396" s="36" t="str">
        <f>VLOOKUP(AllData[[#This Row],[Order]],MM[],3,FALSE)</f>
        <v>V5757351401000</v>
      </c>
      <c r="C4396" s="36">
        <f>VLOOKUP(AllData[[#This Row],[Order]],MM[],2,FALSE)</f>
        <v>131</v>
      </c>
      <c r="D4396" s="36" t="s">
        <v>104</v>
      </c>
      <c r="E4396" s="36" t="s">
        <v>69</v>
      </c>
      <c r="F4396" s="36" t="s">
        <v>70</v>
      </c>
      <c r="G4396" s="36" t="s">
        <v>100</v>
      </c>
      <c r="H4396" s="36">
        <v>30</v>
      </c>
      <c r="I4396" s="36">
        <v>30</v>
      </c>
    </row>
    <row r="4397" spans="1:9" x14ac:dyDescent="0.35">
      <c r="A4397" s="36">
        <v>1530333</v>
      </c>
      <c r="B4397" s="36" t="str">
        <f>VLOOKUP(AllData[[#This Row],[Order]],MM[],3,FALSE)</f>
        <v>V5757351401000</v>
      </c>
      <c r="C4397" s="36">
        <f>VLOOKUP(AllData[[#This Row],[Order]],MM[],2,FALSE)</f>
        <v>131</v>
      </c>
      <c r="D4397" s="36" t="s">
        <v>113</v>
      </c>
      <c r="E4397" s="36" t="s">
        <v>102</v>
      </c>
      <c r="F4397" s="36" t="s">
        <v>100</v>
      </c>
      <c r="G4397" s="36" t="s">
        <v>103</v>
      </c>
      <c r="H4397" s="36">
        <v>30</v>
      </c>
      <c r="I4397" s="36">
        <v>30</v>
      </c>
    </row>
    <row r="4398" spans="1:9" x14ac:dyDescent="0.35">
      <c r="A4398" s="36">
        <v>1530333</v>
      </c>
      <c r="B4398" s="36" t="str">
        <f>VLOOKUP(AllData[[#This Row],[Order]],MM[],3,FALSE)</f>
        <v>V5757351401000</v>
      </c>
      <c r="C4398" s="36">
        <f>VLOOKUP(AllData[[#This Row],[Order]],MM[],2,FALSE)</f>
        <v>131</v>
      </c>
      <c r="D4398" s="36" t="s">
        <v>114</v>
      </c>
      <c r="E4398" s="36" t="s">
        <v>102</v>
      </c>
      <c r="F4398" s="36" t="s">
        <v>100</v>
      </c>
      <c r="G4398" s="36" t="s">
        <v>106</v>
      </c>
      <c r="H4398" s="36">
        <v>45</v>
      </c>
      <c r="I4398" s="36">
        <v>45</v>
      </c>
    </row>
    <row r="4399" spans="1:9" x14ac:dyDescent="0.35">
      <c r="A4399" s="36">
        <v>1530333</v>
      </c>
      <c r="B4399" s="36" t="str">
        <f>VLOOKUP(AllData[[#This Row],[Order]],MM[],3,FALSE)</f>
        <v>V5757351401000</v>
      </c>
      <c r="C4399" s="36">
        <f>VLOOKUP(AllData[[#This Row],[Order]],MM[],2,FALSE)</f>
        <v>131</v>
      </c>
      <c r="D4399" s="36" t="s">
        <v>60</v>
      </c>
      <c r="E4399" s="36" t="s">
        <v>61</v>
      </c>
      <c r="F4399" s="36" t="s">
        <v>63</v>
      </c>
      <c r="G4399" s="36" t="s">
        <v>108</v>
      </c>
      <c r="H4399" s="36">
        <v>749.94</v>
      </c>
      <c r="I4399" s="36">
        <v>1</v>
      </c>
    </row>
    <row r="4400" spans="1:9" x14ac:dyDescent="0.35">
      <c r="A4400" s="36">
        <v>1530333</v>
      </c>
      <c r="B4400" s="36" t="str">
        <f>VLOOKUP(AllData[[#This Row],[Order]],MM[],3,FALSE)</f>
        <v>V5757351401000</v>
      </c>
      <c r="C4400" s="36">
        <f>VLOOKUP(AllData[[#This Row],[Order]],MM[],2,FALSE)</f>
        <v>131</v>
      </c>
      <c r="D4400" s="36" t="s">
        <v>95</v>
      </c>
      <c r="E4400" s="36" t="s">
        <v>83</v>
      </c>
      <c r="F4400" s="36" t="s">
        <v>84</v>
      </c>
      <c r="G4400" s="36" t="s">
        <v>110</v>
      </c>
      <c r="H4400" s="36">
        <v>109.38</v>
      </c>
      <c r="I4400" s="36">
        <v>5</v>
      </c>
    </row>
    <row r="4401" spans="1:9" x14ac:dyDescent="0.35">
      <c r="A4401" s="36">
        <v>1530335</v>
      </c>
      <c r="B4401" s="36" t="str">
        <f>VLOOKUP(AllData[[#This Row],[Order]],MM[],3,FALSE)</f>
        <v>V5757311400800</v>
      </c>
      <c r="C4401" s="36">
        <f>VLOOKUP(AllData[[#This Row],[Order]],MM[],2,FALSE)</f>
        <v>126</v>
      </c>
      <c r="D4401" s="36" t="s">
        <v>60</v>
      </c>
      <c r="E4401" s="36" t="s">
        <v>83</v>
      </c>
      <c r="F4401" s="36" t="s">
        <v>84</v>
      </c>
      <c r="G4401" s="36" t="s">
        <v>111</v>
      </c>
      <c r="H4401" s="36">
        <v>5.9</v>
      </c>
      <c r="I4401" s="36">
        <v>40</v>
      </c>
    </row>
    <row r="4402" spans="1:9" x14ac:dyDescent="0.35">
      <c r="A4402" s="36">
        <v>1530335</v>
      </c>
      <c r="B4402" s="36" t="str">
        <f>VLOOKUP(AllData[[#This Row],[Order]],MM[],3,FALSE)</f>
        <v>V5757311400800</v>
      </c>
      <c r="C4402" s="36">
        <f>VLOOKUP(AllData[[#This Row],[Order]],MM[],2,FALSE)</f>
        <v>126</v>
      </c>
      <c r="D4402" s="36" t="s">
        <v>68</v>
      </c>
      <c r="E4402" s="36" t="s">
        <v>61</v>
      </c>
      <c r="F4402" s="36" t="s">
        <v>63</v>
      </c>
      <c r="G4402" s="36" t="s">
        <v>64</v>
      </c>
      <c r="H4402" s="36">
        <v>15.85</v>
      </c>
      <c r="I4402" s="36">
        <v>15</v>
      </c>
    </row>
    <row r="4403" spans="1:9" x14ac:dyDescent="0.35">
      <c r="A4403" s="36">
        <v>1530335</v>
      </c>
      <c r="B4403" s="36" t="str">
        <f>VLOOKUP(AllData[[#This Row],[Order]],MM[],3,FALSE)</f>
        <v>V5757311400800</v>
      </c>
      <c r="C4403" s="36">
        <f>VLOOKUP(AllData[[#This Row],[Order]],MM[],2,FALSE)</f>
        <v>126</v>
      </c>
      <c r="D4403" s="36" t="s">
        <v>73</v>
      </c>
      <c r="E4403" s="36" t="s">
        <v>69</v>
      </c>
      <c r="F4403" s="36" t="s">
        <v>70</v>
      </c>
      <c r="G4403" s="36" t="s">
        <v>71</v>
      </c>
      <c r="H4403" s="36">
        <v>20</v>
      </c>
      <c r="I4403" s="36">
        <v>20</v>
      </c>
    </row>
    <row r="4404" spans="1:9" x14ac:dyDescent="0.35">
      <c r="A4404" s="36">
        <v>1530335</v>
      </c>
      <c r="B4404" s="36" t="str">
        <f>VLOOKUP(AllData[[#This Row],[Order]],MM[],3,FALSE)</f>
        <v>V5757311400800</v>
      </c>
      <c r="C4404" s="36">
        <f>VLOOKUP(AllData[[#This Row],[Order]],MM[],2,FALSE)</f>
        <v>126</v>
      </c>
      <c r="D4404" s="36" t="s">
        <v>75</v>
      </c>
      <c r="E4404" s="36" t="s">
        <v>61</v>
      </c>
      <c r="F4404" s="36" t="s">
        <v>63</v>
      </c>
      <c r="G4404" s="36" t="s">
        <v>74</v>
      </c>
      <c r="H4404" s="36">
        <v>414.35999999999996</v>
      </c>
      <c r="I4404" s="36">
        <v>290</v>
      </c>
    </row>
    <row r="4405" spans="1:9" x14ac:dyDescent="0.35">
      <c r="A4405" s="36">
        <v>1530335</v>
      </c>
      <c r="B4405" s="36" t="str">
        <f>VLOOKUP(AllData[[#This Row],[Order]],MM[],3,FALSE)</f>
        <v>V5757311400800</v>
      </c>
      <c r="C4405" s="36">
        <f>VLOOKUP(AllData[[#This Row],[Order]],MM[],2,FALSE)</f>
        <v>126</v>
      </c>
      <c r="D4405" s="36" t="s">
        <v>78</v>
      </c>
      <c r="E4405" s="36" t="s">
        <v>61</v>
      </c>
      <c r="F4405" s="36" t="s">
        <v>63</v>
      </c>
      <c r="G4405" s="36" t="s">
        <v>76</v>
      </c>
      <c r="H4405" s="36">
        <v>2338.4399999999996</v>
      </c>
      <c r="I4405" s="36">
        <v>1040</v>
      </c>
    </row>
    <row r="4406" spans="1:9" x14ac:dyDescent="0.35">
      <c r="A4406" s="36">
        <v>1530335</v>
      </c>
      <c r="B4406" s="36" t="str">
        <f>VLOOKUP(AllData[[#This Row],[Order]],MM[],3,FALSE)</f>
        <v>V5757311400800</v>
      </c>
      <c r="C4406" s="36">
        <f>VLOOKUP(AllData[[#This Row],[Order]],MM[],2,FALSE)</f>
        <v>126</v>
      </c>
      <c r="D4406" s="36" t="s">
        <v>80</v>
      </c>
      <c r="E4406" s="36" t="s">
        <v>61</v>
      </c>
      <c r="F4406" s="36" t="s">
        <v>63</v>
      </c>
      <c r="G4406" s="36" t="s">
        <v>112</v>
      </c>
      <c r="H4406" s="36">
        <v>0.98333333333333328</v>
      </c>
      <c r="I4406" s="36">
        <v>50</v>
      </c>
    </row>
    <row r="4407" spans="1:9" x14ac:dyDescent="0.35">
      <c r="A4407" s="36">
        <v>1530335</v>
      </c>
      <c r="B4407" s="36" t="str">
        <f>VLOOKUP(AllData[[#This Row],[Order]],MM[],3,FALSE)</f>
        <v>V5757311400800</v>
      </c>
      <c r="C4407" s="36">
        <f>VLOOKUP(AllData[[#This Row],[Order]],MM[],2,FALSE)</f>
        <v>126</v>
      </c>
      <c r="D4407" s="36" t="s">
        <v>82</v>
      </c>
      <c r="E4407" s="36" t="s">
        <v>89</v>
      </c>
      <c r="F4407" s="36" t="s">
        <v>91</v>
      </c>
      <c r="G4407" s="36" t="s">
        <v>92</v>
      </c>
      <c r="H4407" s="36"/>
      <c r="I4407" s="36">
        <v>2150</v>
      </c>
    </row>
    <row r="4408" spans="1:9" x14ac:dyDescent="0.35">
      <c r="A4408" s="36">
        <v>1530335</v>
      </c>
      <c r="B4408" s="36" t="str">
        <f>VLOOKUP(AllData[[#This Row],[Order]],MM[],3,FALSE)</f>
        <v>V5757311400800</v>
      </c>
      <c r="C4408" s="36">
        <f>VLOOKUP(AllData[[#This Row],[Order]],MM[],2,FALSE)</f>
        <v>126</v>
      </c>
      <c r="D4408" s="36" t="s">
        <v>85</v>
      </c>
      <c r="E4408" s="36" t="s">
        <v>69</v>
      </c>
      <c r="F4408" s="36" t="s">
        <v>70</v>
      </c>
      <c r="G4408" s="36" t="s">
        <v>79</v>
      </c>
      <c r="H4408" s="36">
        <v>20</v>
      </c>
      <c r="I4408" s="36">
        <v>20</v>
      </c>
    </row>
    <row r="4409" spans="1:9" x14ac:dyDescent="0.35">
      <c r="A4409" s="36">
        <v>1530335</v>
      </c>
      <c r="B4409" s="36" t="str">
        <f>VLOOKUP(AllData[[#This Row],[Order]],MM[],3,FALSE)</f>
        <v>V5757311400800</v>
      </c>
      <c r="C4409" s="36">
        <f>VLOOKUP(AllData[[#This Row],[Order]],MM[],2,FALSE)</f>
        <v>126</v>
      </c>
      <c r="D4409" s="36" t="s">
        <v>88</v>
      </c>
      <c r="E4409" s="36" t="s">
        <v>69</v>
      </c>
      <c r="F4409" s="36" t="s">
        <v>70</v>
      </c>
      <c r="G4409" s="36" t="s">
        <v>81</v>
      </c>
      <c r="H4409" s="36">
        <v>20</v>
      </c>
      <c r="I4409" s="36">
        <v>20</v>
      </c>
    </row>
    <row r="4410" spans="1:9" x14ac:dyDescent="0.35">
      <c r="A4410" s="36">
        <v>1530335</v>
      </c>
      <c r="B4410" s="36" t="str">
        <f>VLOOKUP(AllData[[#This Row],[Order]],MM[],3,FALSE)</f>
        <v>V5757311400800</v>
      </c>
      <c r="C4410" s="36">
        <f>VLOOKUP(AllData[[#This Row],[Order]],MM[],2,FALSE)</f>
        <v>126</v>
      </c>
      <c r="D4410" s="36" t="s">
        <v>95</v>
      </c>
      <c r="E4410" s="36" t="s">
        <v>83</v>
      </c>
      <c r="F4410" s="36" t="s">
        <v>84</v>
      </c>
      <c r="G4410" s="36" t="s">
        <v>84</v>
      </c>
      <c r="H4410" s="36">
        <v>227.82000000000002</v>
      </c>
      <c r="I4410" s="36">
        <v>450</v>
      </c>
    </row>
    <row r="4411" spans="1:9" x14ac:dyDescent="0.35">
      <c r="A4411" s="36">
        <v>1530335</v>
      </c>
      <c r="B4411" s="36" t="str">
        <f>VLOOKUP(AllData[[#This Row],[Order]],MM[],3,FALSE)</f>
        <v>V5757311400800</v>
      </c>
      <c r="C4411" s="36">
        <f>VLOOKUP(AllData[[#This Row],[Order]],MM[],2,FALSE)</f>
        <v>126</v>
      </c>
      <c r="D4411" s="36" t="s">
        <v>97</v>
      </c>
      <c r="E4411" s="36" t="s">
        <v>86</v>
      </c>
      <c r="F4411" s="36" t="s">
        <v>87</v>
      </c>
      <c r="G4411" s="36" t="s">
        <v>87</v>
      </c>
      <c r="H4411" s="36">
        <v>20</v>
      </c>
      <c r="I4411" s="36">
        <v>20</v>
      </c>
    </row>
    <row r="4412" spans="1:9" x14ac:dyDescent="0.35">
      <c r="A4412" s="36">
        <v>1530335</v>
      </c>
      <c r="B4412" s="36" t="str">
        <f>VLOOKUP(AllData[[#This Row],[Order]],MM[],3,FALSE)</f>
        <v>V5757311400800</v>
      </c>
      <c r="C4412" s="36">
        <f>VLOOKUP(AllData[[#This Row],[Order]],MM[],2,FALSE)</f>
        <v>126</v>
      </c>
      <c r="D4412" s="36" t="s">
        <v>99</v>
      </c>
      <c r="E4412" s="36" t="s">
        <v>61</v>
      </c>
      <c r="F4412" s="36" t="s">
        <v>63</v>
      </c>
      <c r="G4412" s="36" t="s">
        <v>96</v>
      </c>
      <c r="H4412" s="36">
        <v>62.400000000000006</v>
      </c>
      <c r="I4412" s="36">
        <v>100</v>
      </c>
    </row>
    <row r="4413" spans="1:9" x14ac:dyDescent="0.35">
      <c r="A4413" s="36">
        <v>1530335</v>
      </c>
      <c r="B4413" s="36" t="str">
        <f>VLOOKUP(AllData[[#This Row],[Order]],MM[],3,FALSE)</f>
        <v>V5757311400800</v>
      </c>
      <c r="C4413" s="36">
        <f>VLOOKUP(AllData[[#This Row],[Order]],MM[],2,FALSE)</f>
        <v>126</v>
      </c>
      <c r="D4413" s="36" t="s">
        <v>101</v>
      </c>
      <c r="E4413" s="36" t="s">
        <v>69</v>
      </c>
      <c r="F4413" s="36" t="s">
        <v>70</v>
      </c>
      <c r="G4413" s="36" t="s">
        <v>98</v>
      </c>
      <c r="H4413" s="36">
        <v>20</v>
      </c>
      <c r="I4413" s="36">
        <v>20</v>
      </c>
    </row>
    <row r="4414" spans="1:9" x14ac:dyDescent="0.35">
      <c r="A4414" s="36">
        <v>1530335</v>
      </c>
      <c r="B4414" s="36" t="str">
        <f>VLOOKUP(AllData[[#This Row],[Order]],MM[],3,FALSE)</f>
        <v>V5757311400800</v>
      </c>
      <c r="C4414" s="36">
        <f>VLOOKUP(AllData[[#This Row],[Order]],MM[],2,FALSE)</f>
        <v>126</v>
      </c>
      <c r="D4414" s="36" t="s">
        <v>104</v>
      </c>
      <c r="E4414" s="36" t="s">
        <v>69</v>
      </c>
      <c r="F4414" s="36" t="s">
        <v>70</v>
      </c>
      <c r="G4414" s="36" t="s">
        <v>100</v>
      </c>
      <c r="H4414" s="36">
        <v>30</v>
      </c>
      <c r="I4414" s="36">
        <v>30</v>
      </c>
    </row>
    <row r="4415" spans="1:9" x14ac:dyDescent="0.35">
      <c r="A4415" s="36">
        <v>1530335</v>
      </c>
      <c r="B4415" s="36" t="str">
        <f>VLOOKUP(AllData[[#This Row],[Order]],MM[],3,FALSE)</f>
        <v>V5757311400800</v>
      </c>
      <c r="C4415" s="36">
        <f>VLOOKUP(AllData[[#This Row],[Order]],MM[],2,FALSE)</f>
        <v>126</v>
      </c>
      <c r="D4415" s="36" t="s">
        <v>113</v>
      </c>
      <c r="E4415" s="36" t="s">
        <v>102</v>
      </c>
      <c r="F4415" s="36" t="s">
        <v>100</v>
      </c>
      <c r="G4415" s="36" t="s">
        <v>103</v>
      </c>
      <c r="H4415" s="36">
        <v>30</v>
      </c>
      <c r="I4415" s="36">
        <v>30</v>
      </c>
    </row>
    <row r="4416" spans="1:9" x14ac:dyDescent="0.35">
      <c r="A4416" s="36">
        <v>1530335</v>
      </c>
      <c r="B4416" s="36" t="str">
        <f>VLOOKUP(AllData[[#This Row],[Order]],MM[],3,FALSE)</f>
        <v>V5757311400800</v>
      </c>
      <c r="C4416" s="36">
        <f>VLOOKUP(AllData[[#This Row],[Order]],MM[],2,FALSE)</f>
        <v>126</v>
      </c>
      <c r="D4416" s="36" t="s">
        <v>114</v>
      </c>
      <c r="E4416" s="36" t="s">
        <v>102</v>
      </c>
      <c r="F4416" s="36" t="s">
        <v>100</v>
      </c>
      <c r="G4416" s="36" t="s">
        <v>106</v>
      </c>
      <c r="H4416" s="36">
        <v>45</v>
      </c>
      <c r="I4416" s="36">
        <v>45</v>
      </c>
    </row>
    <row r="4417" spans="1:9" x14ac:dyDescent="0.35">
      <c r="A4417" s="36">
        <v>1530335</v>
      </c>
      <c r="B4417" s="36" t="str">
        <f>VLOOKUP(AllData[[#This Row],[Order]],MM[],3,FALSE)</f>
        <v>V5757311400800</v>
      </c>
      <c r="C4417" s="36">
        <f>VLOOKUP(AllData[[#This Row],[Order]],MM[],2,FALSE)</f>
        <v>126</v>
      </c>
      <c r="D4417" s="36" t="s">
        <v>60</v>
      </c>
      <c r="E4417" s="36" t="s">
        <v>61</v>
      </c>
      <c r="F4417" s="36" t="s">
        <v>63</v>
      </c>
      <c r="G4417" s="36" t="s">
        <v>108</v>
      </c>
      <c r="H4417" s="36">
        <v>3598.74</v>
      </c>
      <c r="I4417" s="36">
        <v>1</v>
      </c>
    </row>
    <row r="4418" spans="1:9" x14ac:dyDescent="0.35">
      <c r="A4418" s="36">
        <v>1530335</v>
      </c>
      <c r="B4418" s="36" t="str">
        <f>VLOOKUP(AllData[[#This Row],[Order]],MM[],3,FALSE)</f>
        <v>V5757311400800</v>
      </c>
      <c r="C4418" s="36">
        <f>VLOOKUP(AllData[[#This Row],[Order]],MM[],2,FALSE)</f>
        <v>126</v>
      </c>
      <c r="D4418" s="36" t="s">
        <v>95</v>
      </c>
      <c r="E4418" s="36" t="s">
        <v>83</v>
      </c>
      <c r="F4418" s="36" t="s">
        <v>84</v>
      </c>
      <c r="G4418" s="36" t="s">
        <v>110</v>
      </c>
      <c r="H4418" s="36">
        <v>146.58000000000001</v>
      </c>
      <c r="I4418" s="36">
        <v>5</v>
      </c>
    </row>
    <row r="4419" spans="1:9" x14ac:dyDescent="0.35">
      <c r="A4419" s="36">
        <v>1530336</v>
      </c>
      <c r="B4419" s="36" t="str">
        <f>VLOOKUP(AllData[[#This Row],[Order]],MM[],3,FALSE)</f>
        <v>V5757311401000</v>
      </c>
      <c r="C4419" s="36">
        <f>VLOOKUP(AllData[[#This Row],[Order]],MM[],2,FALSE)</f>
        <v>126</v>
      </c>
      <c r="D4419" s="36" t="s">
        <v>60</v>
      </c>
      <c r="E4419" s="36" t="s">
        <v>83</v>
      </c>
      <c r="F4419" s="36" t="s">
        <v>84</v>
      </c>
      <c r="G4419" s="36" t="s">
        <v>111</v>
      </c>
      <c r="H4419" s="36">
        <v>151.07999999999998</v>
      </c>
      <c r="I4419" s="36">
        <v>40</v>
      </c>
    </row>
    <row r="4420" spans="1:9" x14ac:dyDescent="0.35">
      <c r="A4420" s="36">
        <v>1530336</v>
      </c>
      <c r="B4420" s="36" t="str">
        <f>VLOOKUP(AllData[[#This Row],[Order]],MM[],3,FALSE)</f>
        <v>V5757311401000</v>
      </c>
      <c r="C4420" s="36">
        <f>VLOOKUP(AllData[[#This Row],[Order]],MM[],2,FALSE)</f>
        <v>126</v>
      </c>
      <c r="D4420" s="36" t="s">
        <v>68</v>
      </c>
      <c r="E4420" s="36" t="s">
        <v>61</v>
      </c>
      <c r="F4420" s="36" t="s">
        <v>63</v>
      </c>
      <c r="G4420" s="36" t="s">
        <v>64</v>
      </c>
      <c r="H4420" s="36">
        <v>1.0329999999999999</v>
      </c>
      <c r="I4420" s="36">
        <v>15</v>
      </c>
    </row>
    <row r="4421" spans="1:9" x14ac:dyDescent="0.35">
      <c r="A4421" s="36">
        <v>1530336</v>
      </c>
      <c r="B4421" s="36" t="str">
        <f>VLOOKUP(AllData[[#This Row],[Order]],MM[],3,FALSE)</f>
        <v>V5757311401000</v>
      </c>
      <c r="C4421" s="36">
        <f>VLOOKUP(AllData[[#This Row],[Order]],MM[],2,FALSE)</f>
        <v>126</v>
      </c>
      <c r="D4421" s="36" t="s">
        <v>73</v>
      </c>
      <c r="E4421" s="36" t="s">
        <v>69</v>
      </c>
      <c r="F4421" s="36" t="s">
        <v>70</v>
      </c>
      <c r="G4421" s="36" t="s">
        <v>71</v>
      </c>
      <c r="H4421" s="36">
        <v>20</v>
      </c>
      <c r="I4421" s="36">
        <v>20</v>
      </c>
    </row>
    <row r="4422" spans="1:9" x14ac:dyDescent="0.35">
      <c r="A4422" s="36">
        <v>1530336</v>
      </c>
      <c r="B4422" s="36" t="str">
        <f>VLOOKUP(AllData[[#This Row],[Order]],MM[],3,FALSE)</f>
        <v>V5757311401000</v>
      </c>
      <c r="C4422" s="36">
        <f>VLOOKUP(AllData[[#This Row],[Order]],MM[],2,FALSE)</f>
        <v>126</v>
      </c>
      <c r="D4422" s="36" t="s">
        <v>75</v>
      </c>
      <c r="E4422" s="36" t="s">
        <v>61</v>
      </c>
      <c r="F4422" s="36" t="s">
        <v>63</v>
      </c>
      <c r="G4422" s="36" t="s">
        <v>74</v>
      </c>
      <c r="H4422" s="36">
        <v>147.41999999999999</v>
      </c>
      <c r="I4422" s="36">
        <v>350</v>
      </c>
    </row>
    <row r="4423" spans="1:9" x14ac:dyDescent="0.35">
      <c r="A4423" s="36">
        <v>1530336</v>
      </c>
      <c r="B4423" s="36" t="str">
        <f>VLOOKUP(AllData[[#This Row],[Order]],MM[],3,FALSE)</f>
        <v>V5757311401000</v>
      </c>
      <c r="C4423" s="36">
        <f>VLOOKUP(AllData[[#This Row],[Order]],MM[],2,FALSE)</f>
        <v>126</v>
      </c>
      <c r="D4423" s="36" t="s">
        <v>78</v>
      </c>
      <c r="E4423" s="36" t="s">
        <v>61</v>
      </c>
      <c r="F4423" s="36" t="s">
        <v>63</v>
      </c>
      <c r="G4423" s="36" t="s">
        <v>76</v>
      </c>
      <c r="H4423" s="36">
        <v>1995.4199999999998</v>
      </c>
      <c r="I4423" s="36">
        <v>1020</v>
      </c>
    </row>
    <row r="4424" spans="1:9" x14ac:dyDescent="0.35">
      <c r="A4424" s="36">
        <v>1530336</v>
      </c>
      <c r="B4424" s="36" t="str">
        <f>VLOOKUP(AllData[[#This Row],[Order]],MM[],3,FALSE)</f>
        <v>V5757311401000</v>
      </c>
      <c r="C4424" s="36">
        <f>VLOOKUP(AllData[[#This Row],[Order]],MM[],2,FALSE)</f>
        <v>126</v>
      </c>
      <c r="D4424" s="36" t="s">
        <v>80</v>
      </c>
      <c r="E4424" s="36" t="s">
        <v>61</v>
      </c>
      <c r="F4424" s="36" t="s">
        <v>63</v>
      </c>
      <c r="G4424" s="36" t="s">
        <v>112</v>
      </c>
      <c r="H4424" s="36">
        <v>279.42</v>
      </c>
      <c r="I4424" s="36">
        <v>50</v>
      </c>
    </row>
    <row r="4425" spans="1:9" x14ac:dyDescent="0.35">
      <c r="A4425" s="36">
        <v>1530336</v>
      </c>
      <c r="B4425" s="36" t="str">
        <f>VLOOKUP(AllData[[#This Row],[Order]],MM[],3,FALSE)</f>
        <v>V5757311401000</v>
      </c>
      <c r="C4425" s="36">
        <f>VLOOKUP(AllData[[#This Row],[Order]],MM[],2,FALSE)</f>
        <v>126</v>
      </c>
      <c r="D4425" s="36" t="s">
        <v>82</v>
      </c>
      <c r="E4425" s="36" t="s">
        <v>89</v>
      </c>
      <c r="F4425" s="36" t="s">
        <v>91</v>
      </c>
      <c r="G4425" s="36" t="s">
        <v>92</v>
      </c>
      <c r="H4425" s="36"/>
      <c r="I4425" s="36">
        <v>2150</v>
      </c>
    </row>
    <row r="4426" spans="1:9" x14ac:dyDescent="0.35">
      <c r="A4426" s="36">
        <v>1530336</v>
      </c>
      <c r="B4426" s="36" t="str">
        <f>VLOOKUP(AllData[[#This Row],[Order]],MM[],3,FALSE)</f>
        <v>V5757311401000</v>
      </c>
      <c r="C4426" s="36">
        <f>VLOOKUP(AllData[[#This Row],[Order]],MM[],2,FALSE)</f>
        <v>126</v>
      </c>
      <c r="D4426" s="36" t="s">
        <v>85</v>
      </c>
      <c r="E4426" s="36" t="s">
        <v>69</v>
      </c>
      <c r="F4426" s="36" t="s">
        <v>70</v>
      </c>
      <c r="G4426" s="36" t="s">
        <v>79</v>
      </c>
      <c r="H4426" s="36">
        <v>20</v>
      </c>
      <c r="I4426" s="36">
        <v>20</v>
      </c>
    </row>
    <row r="4427" spans="1:9" x14ac:dyDescent="0.35">
      <c r="A4427" s="36">
        <v>1530336</v>
      </c>
      <c r="B4427" s="36" t="str">
        <f>VLOOKUP(AllData[[#This Row],[Order]],MM[],3,FALSE)</f>
        <v>V5757311401000</v>
      </c>
      <c r="C4427" s="36">
        <f>VLOOKUP(AllData[[#This Row],[Order]],MM[],2,FALSE)</f>
        <v>126</v>
      </c>
      <c r="D4427" s="36" t="s">
        <v>88</v>
      </c>
      <c r="E4427" s="36" t="s">
        <v>69</v>
      </c>
      <c r="F4427" s="36" t="s">
        <v>70</v>
      </c>
      <c r="G4427" s="36" t="s">
        <v>81</v>
      </c>
      <c r="H4427" s="36">
        <v>20</v>
      </c>
      <c r="I4427" s="36">
        <v>20</v>
      </c>
    </row>
    <row r="4428" spans="1:9" x14ac:dyDescent="0.35">
      <c r="A4428" s="36">
        <v>1530336</v>
      </c>
      <c r="B4428" s="36" t="str">
        <f>VLOOKUP(AllData[[#This Row],[Order]],MM[],3,FALSE)</f>
        <v>V5757311401000</v>
      </c>
      <c r="C4428" s="36">
        <f>VLOOKUP(AllData[[#This Row],[Order]],MM[],2,FALSE)</f>
        <v>126</v>
      </c>
      <c r="D4428" s="36" t="s">
        <v>95</v>
      </c>
      <c r="E4428" s="36" t="s">
        <v>83</v>
      </c>
      <c r="F4428" s="36" t="s">
        <v>84</v>
      </c>
      <c r="G4428" s="36" t="s">
        <v>84</v>
      </c>
      <c r="H4428" s="36">
        <v>268.38600000000002</v>
      </c>
      <c r="I4428" s="36">
        <v>450</v>
      </c>
    </row>
    <row r="4429" spans="1:9" x14ac:dyDescent="0.35">
      <c r="A4429" s="36">
        <v>1530336</v>
      </c>
      <c r="B4429" s="36" t="str">
        <f>VLOOKUP(AllData[[#This Row],[Order]],MM[],3,FALSE)</f>
        <v>V5757311401000</v>
      </c>
      <c r="C4429" s="36">
        <f>VLOOKUP(AllData[[#This Row],[Order]],MM[],2,FALSE)</f>
        <v>126</v>
      </c>
      <c r="D4429" s="36" t="s">
        <v>97</v>
      </c>
      <c r="E4429" s="36" t="s">
        <v>86</v>
      </c>
      <c r="F4429" s="36" t="s">
        <v>87</v>
      </c>
      <c r="G4429" s="36" t="s">
        <v>87</v>
      </c>
      <c r="H4429" s="36">
        <v>20</v>
      </c>
      <c r="I4429" s="36">
        <v>20</v>
      </c>
    </row>
    <row r="4430" spans="1:9" x14ac:dyDescent="0.35">
      <c r="A4430" s="36">
        <v>1530336</v>
      </c>
      <c r="B4430" s="36" t="str">
        <f>VLOOKUP(AllData[[#This Row],[Order]],MM[],3,FALSE)</f>
        <v>V5757311401000</v>
      </c>
      <c r="C4430" s="36">
        <f>VLOOKUP(AllData[[#This Row],[Order]],MM[],2,FALSE)</f>
        <v>126</v>
      </c>
      <c r="D4430" s="36" t="s">
        <v>99</v>
      </c>
      <c r="E4430" s="36" t="s">
        <v>61</v>
      </c>
      <c r="F4430" s="36" t="s">
        <v>63</v>
      </c>
      <c r="G4430" s="36" t="s">
        <v>96</v>
      </c>
      <c r="H4430" s="36">
        <v>13.65</v>
      </c>
      <c r="I4430" s="36">
        <v>100</v>
      </c>
    </row>
    <row r="4431" spans="1:9" x14ac:dyDescent="0.35">
      <c r="A4431" s="36">
        <v>1530336</v>
      </c>
      <c r="B4431" s="36" t="str">
        <f>VLOOKUP(AllData[[#This Row],[Order]],MM[],3,FALSE)</f>
        <v>V5757311401000</v>
      </c>
      <c r="C4431" s="36">
        <f>VLOOKUP(AllData[[#This Row],[Order]],MM[],2,FALSE)</f>
        <v>126</v>
      </c>
      <c r="D4431" s="36" t="s">
        <v>101</v>
      </c>
      <c r="E4431" s="36" t="s">
        <v>69</v>
      </c>
      <c r="F4431" s="36" t="s">
        <v>70</v>
      </c>
      <c r="G4431" s="36" t="s">
        <v>98</v>
      </c>
      <c r="H4431" s="36">
        <v>20</v>
      </c>
      <c r="I4431" s="36">
        <v>20</v>
      </c>
    </row>
    <row r="4432" spans="1:9" x14ac:dyDescent="0.35">
      <c r="A4432" s="36">
        <v>1530336</v>
      </c>
      <c r="B4432" s="36" t="str">
        <f>VLOOKUP(AllData[[#This Row],[Order]],MM[],3,FALSE)</f>
        <v>V5757311401000</v>
      </c>
      <c r="C4432" s="36">
        <f>VLOOKUP(AllData[[#This Row],[Order]],MM[],2,FALSE)</f>
        <v>126</v>
      </c>
      <c r="D4432" s="36" t="s">
        <v>104</v>
      </c>
      <c r="E4432" s="36" t="s">
        <v>69</v>
      </c>
      <c r="F4432" s="36" t="s">
        <v>70</v>
      </c>
      <c r="G4432" s="36" t="s">
        <v>100</v>
      </c>
      <c r="H4432" s="36">
        <v>30</v>
      </c>
      <c r="I4432" s="36">
        <v>30</v>
      </c>
    </row>
    <row r="4433" spans="1:9" x14ac:dyDescent="0.35">
      <c r="A4433" s="36">
        <v>1530336</v>
      </c>
      <c r="B4433" s="36" t="str">
        <f>VLOOKUP(AllData[[#This Row],[Order]],MM[],3,FALSE)</f>
        <v>V5757311401000</v>
      </c>
      <c r="C4433" s="36">
        <f>VLOOKUP(AllData[[#This Row],[Order]],MM[],2,FALSE)</f>
        <v>126</v>
      </c>
      <c r="D4433" s="36" t="s">
        <v>113</v>
      </c>
      <c r="E4433" s="36" t="s">
        <v>102</v>
      </c>
      <c r="F4433" s="36" t="s">
        <v>100</v>
      </c>
      <c r="G4433" s="36" t="s">
        <v>103</v>
      </c>
      <c r="H4433" s="36">
        <v>30</v>
      </c>
      <c r="I4433" s="36">
        <v>30</v>
      </c>
    </row>
    <row r="4434" spans="1:9" x14ac:dyDescent="0.35">
      <c r="A4434" s="36">
        <v>1530336</v>
      </c>
      <c r="B4434" s="36" t="str">
        <f>VLOOKUP(AllData[[#This Row],[Order]],MM[],3,FALSE)</f>
        <v>V5757311401000</v>
      </c>
      <c r="C4434" s="36">
        <f>VLOOKUP(AllData[[#This Row],[Order]],MM[],2,FALSE)</f>
        <v>126</v>
      </c>
      <c r="D4434" s="36" t="s">
        <v>114</v>
      </c>
      <c r="E4434" s="36" t="s">
        <v>102</v>
      </c>
      <c r="F4434" s="36" t="s">
        <v>100</v>
      </c>
      <c r="G4434" s="36" t="s">
        <v>106</v>
      </c>
      <c r="H4434" s="36">
        <v>45</v>
      </c>
      <c r="I4434" s="36">
        <v>45</v>
      </c>
    </row>
    <row r="4435" spans="1:9" x14ac:dyDescent="0.35">
      <c r="A4435" s="36">
        <v>1530336</v>
      </c>
      <c r="B4435" s="36" t="str">
        <f>VLOOKUP(AllData[[#This Row],[Order]],MM[],3,FALSE)</f>
        <v>V5757311401000</v>
      </c>
      <c r="C4435" s="36">
        <f>VLOOKUP(AllData[[#This Row],[Order]],MM[],2,FALSE)</f>
        <v>126</v>
      </c>
      <c r="D4435" s="36" t="s">
        <v>60</v>
      </c>
      <c r="E4435" s="36" t="s">
        <v>61</v>
      </c>
      <c r="F4435" s="36" t="s">
        <v>63</v>
      </c>
      <c r="G4435" s="36" t="s">
        <v>108</v>
      </c>
      <c r="H4435" s="36">
        <v>86.64</v>
      </c>
      <c r="I4435" s="36">
        <v>1</v>
      </c>
    </row>
    <row r="4436" spans="1:9" x14ac:dyDescent="0.35">
      <c r="A4436" s="36">
        <v>1530336</v>
      </c>
      <c r="B4436" s="36" t="str">
        <f>VLOOKUP(AllData[[#This Row],[Order]],MM[],3,FALSE)</f>
        <v>V5757311401000</v>
      </c>
      <c r="C4436" s="36">
        <f>VLOOKUP(AllData[[#This Row],[Order]],MM[],2,FALSE)</f>
        <v>126</v>
      </c>
      <c r="D4436" s="36" t="s">
        <v>95</v>
      </c>
      <c r="E4436" s="36" t="s">
        <v>83</v>
      </c>
      <c r="F4436" s="36" t="s">
        <v>84</v>
      </c>
      <c r="G4436" s="36" t="s">
        <v>110</v>
      </c>
      <c r="H4436" s="36">
        <v>82.559999999999988</v>
      </c>
      <c r="I4436" s="36">
        <v>5</v>
      </c>
    </row>
    <row r="4437" spans="1:9" x14ac:dyDescent="0.35">
      <c r="A4437" s="36">
        <v>1530338</v>
      </c>
      <c r="B4437" s="36" t="str">
        <f>VLOOKUP(AllData[[#This Row],[Order]],MM[],3,FALSE)</f>
        <v>V5757331400800</v>
      </c>
      <c r="C4437" s="36">
        <f>VLOOKUP(AllData[[#This Row],[Order]],MM[],2,FALSE)</f>
        <v>126</v>
      </c>
      <c r="D4437" s="36" t="s">
        <v>60</v>
      </c>
      <c r="E4437" s="36" t="s">
        <v>83</v>
      </c>
      <c r="F4437" s="36" t="s">
        <v>84</v>
      </c>
      <c r="G4437" s="36" t="s">
        <v>111</v>
      </c>
      <c r="H4437" s="36">
        <v>151.07999999999998</v>
      </c>
      <c r="I4437" s="36">
        <v>40</v>
      </c>
    </row>
    <row r="4438" spans="1:9" x14ac:dyDescent="0.35">
      <c r="A4438" s="36">
        <v>1530338</v>
      </c>
      <c r="B4438" s="36" t="str">
        <f>VLOOKUP(AllData[[#This Row],[Order]],MM[],3,FALSE)</f>
        <v>V5757331400800</v>
      </c>
      <c r="C4438" s="36">
        <f>VLOOKUP(AllData[[#This Row],[Order]],MM[],2,FALSE)</f>
        <v>126</v>
      </c>
      <c r="D4438" s="36" t="s">
        <v>68</v>
      </c>
      <c r="E4438" s="36" t="s">
        <v>61</v>
      </c>
      <c r="F4438" s="36" t="s">
        <v>63</v>
      </c>
      <c r="G4438" s="36" t="s">
        <v>64</v>
      </c>
      <c r="H4438" s="36">
        <v>1.0329999999999999</v>
      </c>
      <c r="I4438" s="36">
        <v>15</v>
      </c>
    </row>
    <row r="4439" spans="1:9" x14ac:dyDescent="0.35">
      <c r="A4439" s="36">
        <v>1530338</v>
      </c>
      <c r="B4439" s="36" t="str">
        <f>VLOOKUP(AllData[[#This Row],[Order]],MM[],3,FALSE)</f>
        <v>V5757331400800</v>
      </c>
      <c r="C4439" s="36">
        <f>VLOOKUP(AllData[[#This Row],[Order]],MM[],2,FALSE)</f>
        <v>126</v>
      </c>
      <c r="D4439" s="36" t="s">
        <v>73</v>
      </c>
      <c r="E4439" s="36" t="s">
        <v>69</v>
      </c>
      <c r="F4439" s="36" t="s">
        <v>70</v>
      </c>
      <c r="G4439" s="36" t="s">
        <v>71</v>
      </c>
      <c r="H4439" s="36">
        <v>20</v>
      </c>
      <c r="I4439" s="36">
        <v>20</v>
      </c>
    </row>
    <row r="4440" spans="1:9" x14ac:dyDescent="0.35">
      <c r="A4440" s="36">
        <v>1530338</v>
      </c>
      <c r="B4440" s="36" t="str">
        <f>VLOOKUP(AllData[[#This Row],[Order]],MM[],3,FALSE)</f>
        <v>V5757331400800</v>
      </c>
      <c r="C4440" s="36">
        <f>VLOOKUP(AllData[[#This Row],[Order]],MM[],2,FALSE)</f>
        <v>126</v>
      </c>
      <c r="D4440" s="36" t="s">
        <v>75</v>
      </c>
      <c r="E4440" s="36" t="s">
        <v>61</v>
      </c>
      <c r="F4440" s="36" t="s">
        <v>63</v>
      </c>
      <c r="G4440" s="36" t="s">
        <v>74</v>
      </c>
      <c r="H4440" s="36">
        <v>359.52</v>
      </c>
      <c r="I4440" s="36">
        <v>350</v>
      </c>
    </row>
    <row r="4441" spans="1:9" x14ac:dyDescent="0.35">
      <c r="A4441" s="36">
        <v>1530338</v>
      </c>
      <c r="B4441" s="36" t="str">
        <f>VLOOKUP(AllData[[#This Row],[Order]],MM[],3,FALSE)</f>
        <v>V5757331400800</v>
      </c>
      <c r="C4441" s="36">
        <f>VLOOKUP(AllData[[#This Row],[Order]],MM[],2,FALSE)</f>
        <v>126</v>
      </c>
      <c r="D4441" s="36" t="s">
        <v>78</v>
      </c>
      <c r="E4441" s="36" t="s">
        <v>61</v>
      </c>
      <c r="F4441" s="36" t="s">
        <v>63</v>
      </c>
      <c r="G4441" s="36" t="s">
        <v>76</v>
      </c>
      <c r="H4441" s="36">
        <v>1994.6399999999999</v>
      </c>
      <c r="I4441" s="36">
        <v>1020</v>
      </c>
    </row>
    <row r="4442" spans="1:9" x14ac:dyDescent="0.35">
      <c r="A4442" s="36">
        <v>1530338</v>
      </c>
      <c r="B4442" s="36" t="str">
        <f>VLOOKUP(AllData[[#This Row],[Order]],MM[],3,FALSE)</f>
        <v>V5757331400800</v>
      </c>
      <c r="C4442" s="36">
        <f>VLOOKUP(AllData[[#This Row],[Order]],MM[],2,FALSE)</f>
        <v>126</v>
      </c>
      <c r="D4442" s="36" t="s">
        <v>80</v>
      </c>
      <c r="E4442" s="36" t="s">
        <v>61</v>
      </c>
      <c r="F4442" s="36" t="s">
        <v>63</v>
      </c>
      <c r="G4442" s="36" t="s">
        <v>112</v>
      </c>
      <c r="H4442" s="36">
        <v>35.533000000000001</v>
      </c>
      <c r="I4442" s="36">
        <v>50</v>
      </c>
    </row>
    <row r="4443" spans="1:9" x14ac:dyDescent="0.35">
      <c r="A4443" s="36">
        <v>1530338</v>
      </c>
      <c r="B4443" s="36" t="str">
        <f>VLOOKUP(AllData[[#This Row],[Order]],MM[],3,FALSE)</f>
        <v>V5757331400800</v>
      </c>
      <c r="C4443" s="36">
        <f>VLOOKUP(AllData[[#This Row],[Order]],MM[],2,FALSE)</f>
        <v>126</v>
      </c>
      <c r="D4443" s="36" t="s">
        <v>82</v>
      </c>
      <c r="E4443" s="36" t="s">
        <v>89</v>
      </c>
      <c r="F4443" s="36" t="s">
        <v>91</v>
      </c>
      <c r="G4443" s="36" t="s">
        <v>92</v>
      </c>
      <c r="H4443" s="36"/>
      <c r="I4443" s="36">
        <v>2150</v>
      </c>
    </row>
    <row r="4444" spans="1:9" x14ac:dyDescent="0.35">
      <c r="A4444" s="36">
        <v>1530338</v>
      </c>
      <c r="B4444" s="36" t="str">
        <f>VLOOKUP(AllData[[#This Row],[Order]],MM[],3,FALSE)</f>
        <v>V5757331400800</v>
      </c>
      <c r="C4444" s="36">
        <f>VLOOKUP(AllData[[#This Row],[Order]],MM[],2,FALSE)</f>
        <v>126</v>
      </c>
      <c r="D4444" s="36" t="s">
        <v>85</v>
      </c>
      <c r="E4444" s="36" t="s">
        <v>69</v>
      </c>
      <c r="F4444" s="36" t="s">
        <v>70</v>
      </c>
      <c r="G4444" s="36" t="s">
        <v>79</v>
      </c>
      <c r="H4444" s="36">
        <v>20</v>
      </c>
      <c r="I4444" s="36">
        <v>20</v>
      </c>
    </row>
    <row r="4445" spans="1:9" x14ac:dyDescent="0.35">
      <c r="A4445" s="36">
        <v>1530338</v>
      </c>
      <c r="B4445" s="36" t="str">
        <f>VLOOKUP(AllData[[#This Row],[Order]],MM[],3,FALSE)</f>
        <v>V5757331400800</v>
      </c>
      <c r="C4445" s="36">
        <f>VLOOKUP(AllData[[#This Row],[Order]],MM[],2,FALSE)</f>
        <v>126</v>
      </c>
      <c r="D4445" s="36" t="s">
        <v>88</v>
      </c>
      <c r="E4445" s="36" t="s">
        <v>69</v>
      </c>
      <c r="F4445" s="36" t="s">
        <v>70</v>
      </c>
      <c r="G4445" s="36" t="s">
        <v>81</v>
      </c>
      <c r="H4445" s="36">
        <v>20</v>
      </c>
      <c r="I4445" s="36">
        <v>20</v>
      </c>
    </row>
    <row r="4446" spans="1:9" x14ac:dyDescent="0.35">
      <c r="A4446" s="36">
        <v>1530338</v>
      </c>
      <c r="B4446" s="36" t="str">
        <f>VLOOKUP(AllData[[#This Row],[Order]],MM[],3,FALSE)</f>
        <v>V5757331400800</v>
      </c>
      <c r="C4446" s="36">
        <f>VLOOKUP(AllData[[#This Row],[Order]],MM[],2,FALSE)</f>
        <v>126</v>
      </c>
      <c r="D4446" s="36" t="s">
        <v>95</v>
      </c>
      <c r="E4446" s="36" t="s">
        <v>83</v>
      </c>
      <c r="F4446" s="36" t="s">
        <v>84</v>
      </c>
      <c r="G4446" s="36" t="s">
        <v>84</v>
      </c>
      <c r="H4446" s="36">
        <v>1228.44</v>
      </c>
      <c r="I4446" s="36">
        <v>450</v>
      </c>
    </row>
    <row r="4447" spans="1:9" x14ac:dyDescent="0.35">
      <c r="A4447" s="36">
        <v>1530338</v>
      </c>
      <c r="B4447" s="36" t="str">
        <f>VLOOKUP(AllData[[#This Row],[Order]],MM[],3,FALSE)</f>
        <v>V5757331400800</v>
      </c>
      <c r="C4447" s="36">
        <f>VLOOKUP(AllData[[#This Row],[Order]],MM[],2,FALSE)</f>
        <v>126</v>
      </c>
      <c r="D4447" s="36" t="s">
        <v>97</v>
      </c>
      <c r="E4447" s="36" t="s">
        <v>86</v>
      </c>
      <c r="F4447" s="36" t="s">
        <v>87</v>
      </c>
      <c r="G4447" s="36" t="s">
        <v>87</v>
      </c>
      <c r="H4447" s="36">
        <v>20</v>
      </c>
      <c r="I4447" s="36">
        <v>20</v>
      </c>
    </row>
    <row r="4448" spans="1:9" x14ac:dyDescent="0.35">
      <c r="A4448" s="36">
        <v>1530338</v>
      </c>
      <c r="B4448" s="36" t="str">
        <f>VLOOKUP(AllData[[#This Row],[Order]],MM[],3,FALSE)</f>
        <v>V5757331400800</v>
      </c>
      <c r="C4448" s="36">
        <f>VLOOKUP(AllData[[#This Row],[Order]],MM[],2,FALSE)</f>
        <v>126</v>
      </c>
      <c r="D4448" s="36" t="s">
        <v>99</v>
      </c>
      <c r="E4448" s="36" t="s">
        <v>61</v>
      </c>
      <c r="F4448" s="36" t="s">
        <v>63</v>
      </c>
      <c r="G4448" s="36" t="s">
        <v>96</v>
      </c>
      <c r="H4448" s="36">
        <v>46.216999999999999</v>
      </c>
      <c r="I4448" s="36">
        <v>100</v>
      </c>
    </row>
    <row r="4449" spans="1:9" x14ac:dyDescent="0.35">
      <c r="A4449" s="36">
        <v>1530338</v>
      </c>
      <c r="B4449" s="36" t="str">
        <f>VLOOKUP(AllData[[#This Row],[Order]],MM[],3,FALSE)</f>
        <v>V5757331400800</v>
      </c>
      <c r="C4449" s="36">
        <f>VLOOKUP(AllData[[#This Row],[Order]],MM[],2,FALSE)</f>
        <v>126</v>
      </c>
      <c r="D4449" s="36" t="s">
        <v>101</v>
      </c>
      <c r="E4449" s="36" t="s">
        <v>69</v>
      </c>
      <c r="F4449" s="36" t="s">
        <v>70</v>
      </c>
      <c r="G4449" s="36" t="s">
        <v>98</v>
      </c>
      <c r="H4449" s="36">
        <v>20</v>
      </c>
      <c r="I4449" s="36">
        <v>20</v>
      </c>
    </row>
    <row r="4450" spans="1:9" x14ac:dyDescent="0.35">
      <c r="A4450" s="36">
        <v>1530338</v>
      </c>
      <c r="B4450" s="36" t="str">
        <f>VLOOKUP(AllData[[#This Row],[Order]],MM[],3,FALSE)</f>
        <v>V5757331400800</v>
      </c>
      <c r="C4450" s="36">
        <f>VLOOKUP(AllData[[#This Row],[Order]],MM[],2,FALSE)</f>
        <v>126</v>
      </c>
      <c r="D4450" s="36" t="s">
        <v>104</v>
      </c>
      <c r="E4450" s="36" t="s">
        <v>69</v>
      </c>
      <c r="F4450" s="36" t="s">
        <v>70</v>
      </c>
      <c r="G4450" s="36" t="s">
        <v>100</v>
      </c>
      <c r="H4450" s="36">
        <v>30</v>
      </c>
      <c r="I4450" s="36">
        <v>30</v>
      </c>
    </row>
    <row r="4451" spans="1:9" x14ac:dyDescent="0.35">
      <c r="A4451" s="36">
        <v>1530338</v>
      </c>
      <c r="B4451" s="36" t="str">
        <f>VLOOKUP(AllData[[#This Row],[Order]],MM[],3,FALSE)</f>
        <v>V5757331400800</v>
      </c>
      <c r="C4451" s="36">
        <f>VLOOKUP(AllData[[#This Row],[Order]],MM[],2,FALSE)</f>
        <v>126</v>
      </c>
      <c r="D4451" s="36" t="s">
        <v>113</v>
      </c>
      <c r="E4451" s="36" t="s">
        <v>102</v>
      </c>
      <c r="F4451" s="36" t="s">
        <v>100</v>
      </c>
      <c r="G4451" s="36" t="s">
        <v>103</v>
      </c>
      <c r="H4451" s="36">
        <v>30</v>
      </c>
      <c r="I4451" s="36">
        <v>30</v>
      </c>
    </row>
    <row r="4452" spans="1:9" x14ac:dyDescent="0.35">
      <c r="A4452" s="36">
        <v>1530338</v>
      </c>
      <c r="B4452" s="36" t="str">
        <f>VLOOKUP(AllData[[#This Row],[Order]],MM[],3,FALSE)</f>
        <v>V5757331400800</v>
      </c>
      <c r="C4452" s="36">
        <f>VLOOKUP(AllData[[#This Row],[Order]],MM[],2,FALSE)</f>
        <v>126</v>
      </c>
      <c r="D4452" s="36" t="s">
        <v>114</v>
      </c>
      <c r="E4452" s="36" t="s">
        <v>102</v>
      </c>
      <c r="F4452" s="36" t="s">
        <v>100</v>
      </c>
      <c r="G4452" s="36" t="s">
        <v>106</v>
      </c>
      <c r="H4452" s="36">
        <v>45</v>
      </c>
      <c r="I4452" s="36">
        <v>45</v>
      </c>
    </row>
    <row r="4453" spans="1:9" x14ac:dyDescent="0.35">
      <c r="A4453" s="36">
        <v>1530338</v>
      </c>
      <c r="B4453" s="36" t="str">
        <f>VLOOKUP(AllData[[#This Row],[Order]],MM[],3,FALSE)</f>
        <v>V5757331400800</v>
      </c>
      <c r="C4453" s="36">
        <f>VLOOKUP(AllData[[#This Row],[Order]],MM[],2,FALSE)</f>
        <v>126</v>
      </c>
      <c r="D4453" s="36" t="s">
        <v>60</v>
      </c>
      <c r="E4453" s="36" t="s">
        <v>61</v>
      </c>
      <c r="F4453" s="36" t="s">
        <v>63</v>
      </c>
      <c r="G4453" s="36" t="s">
        <v>108</v>
      </c>
      <c r="H4453" s="36">
        <v>436.98</v>
      </c>
      <c r="I4453" s="36">
        <v>1</v>
      </c>
    </row>
    <row r="4454" spans="1:9" x14ac:dyDescent="0.35">
      <c r="A4454" s="36">
        <v>1530338</v>
      </c>
      <c r="B4454" s="36" t="str">
        <f>VLOOKUP(AllData[[#This Row],[Order]],MM[],3,FALSE)</f>
        <v>V5757331400800</v>
      </c>
      <c r="C4454" s="36">
        <f>VLOOKUP(AllData[[#This Row],[Order]],MM[],2,FALSE)</f>
        <v>126</v>
      </c>
      <c r="D4454" s="36" t="s">
        <v>95</v>
      </c>
      <c r="E4454" s="36" t="s">
        <v>83</v>
      </c>
      <c r="F4454" s="36" t="s">
        <v>84</v>
      </c>
      <c r="G4454" s="36" t="s">
        <v>110</v>
      </c>
      <c r="H4454" s="36"/>
      <c r="I4454" s="36">
        <v>5</v>
      </c>
    </row>
    <row r="4455" spans="1:9" x14ac:dyDescent="0.35">
      <c r="A4455" s="36">
        <v>1530339</v>
      </c>
      <c r="B4455" s="36" t="str">
        <f>VLOOKUP(AllData[[#This Row],[Order]],MM[],3,FALSE)</f>
        <v>V5757331401000</v>
      </c>
      <c r="C4455" s="36">
        <f>VLOOKUP(AllData[[#This Row],[Order]],MM[],2,FALSE)</f>
        <v>127</v>
      </c>
      <c r="D4455" s="36" t="s">
        <v>60</v>
      </c>
      <c r="E4455" s="36" t="s">
        <v>83</v>
      </c>
      <c r="F4455" s="36" t="s">
        <v>84</v>
      </c>
      <c r="G4455" s="36" t="s">
        <v>111</v>
      </c>
      <c r="H4455" s="36">
        <v>211.62</v>
      </c>
      <c r="I4455" s="36">
        <v>40</v>
      </c>
    </row>
    <row r="4456" spans="1:9" x14ac:dyDescent="0.35">
      <c r="A4456" s="36">
        <v>1530339</v>
      </c>
      <c r="B4456" s="36" t="str">
        <f>VLOOKUP(AllData[[#This Row],[Order]],MM[],3,FALSE)</f>
        <v>V5757331401000</v>
      </c>
      <c r="C4456" s="36">
        <f>VLOOKUP(AllData[[#This Row],[Order]],MM[],2,FALSE)</f>
        <v>127</v>
      </c>
      <c r="D4456" s="36" t="s">
        <v>68</v>
      </c>
      <c r="E4456" s="36" t="s">
        <v>61</v>
      </c>
      <c r="F4456" s="36" t="s">
        <v>63</v>
      </c>
      <c r="G4456" s="36" t="s">
        <v>64</v>
      </c>
      <c r="H4456" s="36">
        <v>6.2670000000000003</v>
      </c>
      <c r="I4456" s="36">
        <v>15</v>
      </c>
    </row>
    <row r="4457" spans="1:9" x14ac:dyDescent="0.35">
      <c r="A4457" s="36">
        <v>1530339</v>
      </c>
      <c r="B4457" s="36" t="str">
        <f>VLOOKUP(AllData[[#This Row],[Order]],MM[],3,FALSE)</f>
        <v>V5757331401000</v>
      </c>
      <c r="C4457" s="36">
        <f>VLOOKUP(AllData[[#This Row],[Order]],MM[],2,FALSE)</f>
        <v>127</v>
      </c>
      <c r="D4457" s="36" t="s">
        <v>73</v>
      </c>
      <c r="E4457" s="36" t="s">
        <v>69</v>
      </c>
      <c r="F4457" s="36" t="s">
        <v>70</v>
      </c>
      <c r="G4457" s="36" t="s">
        <v>71</v>
      </c>
      <c r="H4457" s="36">
        <v>20</v>
      </c>
      <c r="I4457" s="36">
        <v>20</v>
      </c>
    </row>
    <row r="4458" spans="1:9" x14ac:dyDescent="0.35">
      <c r="A4458" s="36">
        <v>1530339</v>
      </c>
      <c r="B4458" s="36" t="str">
        <f>VLOOKUP(AllData[[#This Row],[Order]],MM[],3,FALSE)</f>
        <v>V5757331401000</v>
      </c>
      <c r="C4458" s="36">
        <f>VLOOKUP(AllData[[#This Row],[Order]],MM[],2,FALSE)</f>
        <v>127</v>
      </c>
      <c r="D4458" s="36" t="s">
        <v>75</v>
      </c>
      <c r="E4458" s="36" t="s">
        <v>61</v>
      </c>
      <c r="F4458" s="36" t="s">
        <v>63</v>
      </c>
      <c r="G4458" s="36" t="s">
        <v>74</v>
      </c>
      <c r="H4458" s="36">
        <v>302.52</v>
      </c>
      <c r="I4458" s="36">
        <v>350</v>
      </c>
    </row>
    <row r="4459" spans="1:9" x14ac:dyDescent="0.35">
      <c r="A4459" s="36">
        <v>1530339</v>
      </c>
      <c r="B4459" s="36" t="str">
        <f>VLOOKUP(AllData[[#This Row],[Order]],MM[],3,FALSE)</f>
        <v>V5757331401000</v>
      </c>
      <c r="C4459" s="36">
        <f>VLOOKUP(AllData[[#This Row],[Order]],MM[],2,FALSE)</f>
        <v>127</v>
      </c>
      <c r="D4459" s="36" t="s">
        <v>78</v>
      </c>
      <c r="E4459" s="36" t="s">
        <v>61</v>
      </c>
      <c r="F4459" s="36" t="s">
        <v>63</v>
      </c>
      <c r="G4459" s="36" t="s">
        <v>76</v>
      </c>
      <c r="H4459" s="36">
        <v>1048.98</v>
      </c>
      <c r="I4459" s="36">
        <v>1020</v>
      </c>
    </row>
    <row r="4460" spans="1:9" x14ac:dyDescent="0.35">
      <c r="A4460" s="36">
        <v>1530339</v>
      </c>
      <c r="B4460" s="36" t="str">
        <f>VLOOKUP(AllData[[#This Row],[Order]],MM[],3,FALSE)</f>
        <v>V5757331401000</v>
      </c>
      <c r="C4460" s="36">
        <f>VLOOKUP(AllData[[#This Row],[Order]],MM[],2,FALSE)</f>
        <v>127</v>
      </c>
      <c r="D4460" s="36" t="s">
        <v>80</v>
      </c>
      <c r="E4460" s="36" t="s">
        <v>61</v>
      </c>
      <c r="F4460" s="36" t="s">
        <v>63</v>
      </c>
      <c r="G4460" s="36" t="s">
        <v>112</v>
      </c>
      <c r="H4460" s="36">
        <v>1177.26</v>
      </c>
      <c r="I4460" s="36">
        <v>50</v>
      </c>
    </row>
    <row r="4461" spans="1:9" x14ac:dyDescent="0.35">
      <c r="A4461" s="36">
        <v>1530339</v>
      </c>
      <c r="B4461" s="36" t="str">
        <f>VLOOKUP(AllData[[#This Row],[Order]],MM[],3,FALSE)</f>
        <v>V5757331401000</v>
      </c>
      <c r="C4461" s="36">
        <f>VLOOKUP(AllData[[#This Row],[Order]],MM[],2,FALSE)</f>
        <v>127</v>
      </c>
      <c r="D4461" s="36" t="s">
        <v>82</v>
      </c>
      <c r="E4461" s="36" t="s">
        <v>89</v>
      </c>
      <c r="F4461" s="36" t="s">
        <v>91</v>
      </c>
      <c r="G4461" s="36" t="s">
        <v>92</v>
      </c>
      <c r="H4461" s="36"/>
      <c r="I4461" s="36">
        <v>2150</v>
      </c>
    </row>
    <row r="4462" spans="1:9" x14ac:dyDescent="0.35">
      <c r="A4462" s="36">
        <v>1530339</v>
      </c>
      <c r="B4462" s="36" t="str">
        <f>VLOOKUP(AllData[[#This Row],[Order]],MM[],3,FALSE)</f>
        <v>V5757331401000</v>
      </c>
      <c r="C4462" s="36">
        <f>VLOOKUP(AllData[[#This Row],[Order]],MM[],2,FALSE)</f>
        <v>127</v>
      </c>
      <c r="D4462" s="36" t="s">
        <v>85</v>
      </c>
      <c r="E4462" s="36" t="s">
        <v>69</v>
      </c>
      <c r="F4462" s="36" t="s">
        <v>70</v>
      </c>
      <c r="G4462" s="36" t="s">
        <v>79</v>
      </c>
      <c r="H4462" s="36">
        <v>20</v>
      </c>
      <c r="I4462" s="36">
        <v>20</v>
      </c>
    </row>
    <row r="4463" spans="1:9" x14ac:dyDescent="0.35">
      <c r="A4463" s="36">
        <v>1530339</v>
      </c>
      <c r="B4463" s="36" t="str">
        <f>VLOOKUP(AllData[[#This Row],[Order]],MM[],3,FALSE)</f>
        <v>V5757331401000</v>
      </c>
      <c r="C4463" s="36">
        <f>VLOOKUP(AllData[[#This Row],[Order]],MM[],2,FALSE)</f>
        <v>127</v>
      </c>
      <c r="D4463" s="36" t="s">
        <v>88</v>
      </c>
      <c r="E4463" s="36" t="s">
        <v>69</v>
      </c>
      <c r="F4463" s="36" t="s">
        <v>70</v>
      </c>
      <c r="G4463" s="36" t="s">
        <v>81</v>
      </c>
      <c r="H4463" s="36">
        <v>20</v>
      </c>
      <c r="I4463" s="36">
        <v>20</v>
      </c>
    </row>
    <row r="4464" spans="1:9" x14ac:dyDescent="0.35">
      <c r="A4464" s="36">
        <v>1530339</v>
      </c>
      <c r="B4464" s="36" t="str">
        <f>VLOOKUP(AllData[[#This Row],[Order]],MM[],3,FALSE)</f>
        <v>V5757331401000</v>
      </c>
      <c r="C4464" s="36">
        <f>VLOOKUP(AllData[[#This Row],[Order]],MM[],2,FALSE)</f>
        <v>127</v>
      </c>
      <c r="D4464" s="36" t="s">
        <v>95</v>
      </c>
      <c r="E4464" s="36" t="s">
        <v>83</v>
      </c>
      <c r="F4464" s="36" t="s">
        <v>84</v>
      </c>
      <c r="G4464" s="36" t="s">
        <v>84</v>
      </c>
      <c r="H4464" s="36">
        <v>344.10700000000003</v>
      </c>
      <c r="I4464" s="36">
        <v>450</v>
      </c>
    </row>
    <row r="4465" spans="1:9" x14ac:dyDescent="0.35">
      <c r="A4465" s="36">
        <v>1530339</v>
      </c>
      <c r="B4465" s="36" t="str">
        <f>VLOOKUP(AllData[[#This Row],[Order]],MM[],3,FALSE)</f>
        <v>V5757331401000</v>
      </c>
      <c r="C4465" s="36">
        <f>VLOOKUP(AllData[[#This Row],[Order]],MM[],2,FALSE)</f>
        <v>127</v>
      </c>
      <c r="D4465" s="36" t="s">
        <v>97</v>
      </c>
      <c r="E4465" s="36" t="s">
        <v>86</v>
      </c>
      <c r="F4465" s="36" t="s">
        <v>87</v>
      </c>
      <c r="G4465" s="36" t="s">
        <v>87</v>
      </c>
      <c r="H4465" s="36">
        <v>20</v>
      </c>
      <c r="I4465" s="36">
        <v>20</v>
      </c>
    </row>
    <row r="4466" spans="1:9" x14ac:dyDescent="0.35">
      <c r="A4466" s="36">
        <v>1530339</v>
      </c>
      <c r="B4466" s="36" t="str">
        <f>VLOOKUP(AllData[[#This Row],[Order]],MM[],3,FALSE)</f>
        <v>V5757331401000</v>
      </c>
      <c r="C4466" s="36">
        <f>VLOOKUP(AllData[[#This Row],[Order]],MM[],2,FALSE)</f>
        <v>127</v>
      </c>
      <c r="D4466" s="36" t="s">
        <v>99</v>
      </c>
      <c r="E4466" s="36" t="s">
        <v>61</v>
      </c>
      <c r="F4466" s="36" t="s">
        <v>63</v>
      </c>
      <c r="G4466" s="36" t="s">
        <v>96</v>
      </c>
      <c r="H4466" s="36">
        <v>3.9670000000000001</v>
      </c>
      <c r="I4466" s="36">
        <v>100</v>
      </c>
    </row>
    <row r="4467" spans="1:9" x14ac:dyDescent="0.35">
      <c r="A4467" s="36">
        <v>1530339</v>
      </c>
      <c r="B4467" s="36" t="str">
        <f>VLOOKUP(AllData[[#This Row],[Order]],MM[],3,FALSE)</f>
        <v>V5757331401000</v>
      </c>
      <c r="C4467" s="36">
        <f>VLOOKUP(AllData[[#This Row],[Order]],MM[],2,FALSE)</f>
        <v>127</v>
      </c>
      <c r="D4467" s="36" t="s">
        <v>101</v>
      </c>
      <c r="E4467" s="36" t="s">
        <v>69</v>
      </c>
      <c r="F4467" s="36" t="s">
        <v>70</v>
      </c>
      <c r="G4467" s="36" t="s">
        <v>98</v>
      </c>
      <c r="H4467" s="36">
        <v>20</v>
      </c>
      <c r="I4467" s="36">
        <v>20</v>
      </c>
    </row>
    <row r="4468" spans="1:9" x14ac:dyDescent="0.35">
      <c r="A4468" s="36">
        <v>1530339</v>
      </c>
      <c r="B4468" s="36" t="str">
        <f>VLOOKUP(AllData[[#This Row],[Order]],MM[],3,FALSE)</f>
        <v>V5757331401000</v>
      </c>
      <c r="C4468" s="36">
        <f>VLOOKUP(AllData[[#This Row],[Order]],MM[],2,FALSE)</f>
        <v>127</v>
      </c>
      <c r="D4468" s="36" t="s">
        <v>104</v>
      </c>
      <c r="E4468" s="36" t="s">
        <v>69</v>
      </c>
      <c r="F4468" s="36" t="s">
        <v>70</v>
      </c>
      <c r="G4468" s="36" t="s">
        <v>100</v>
      </c>
      <c r="H4468" s="36">
        <v>30</v>
      </c>
      <c r="I4468" s="36">
        <v>30</v>
      </c>
    </row>
    <row r="4469" spans="1:9" x14ac:dyDescent="0.35">
      <c r="A4469" s="36">
        <v>1530339</v>
      </c>
      <c r="B4469" s="36" t="str">
        <f>VLOOKUP(AllData[[#This Row],[Order]],MM[],3,FALSE)</f>
        <v>V5757331401000</v>
      </c>
      <c r="C4469" s="36">
        <f>VLOOKUP(AllData[[#This Row],[Order]],MM[],2,FALSE)</f>
        <v>127</v>
      </c>
      <c r="D4469" s="36" t="s">
        <v>113</v>
      </c>
      <c r="E4469" s="36" t="s">
        <v>102</v>
      </c>
      <c r="F4469" s="36" t="s">
        <v>100</v>
      </c>
      <c r="G4469" s="36" t="s">
        <v>103</v>
      </c>
      <c r="H4469" s="36">
        <v>30</v>
      </c>
      <c r="I4469" s="36">
        <v>30</v>
      </c>
    </row>
    <row r="4470" spans="1:9" x14ac:dyDescent="0.35">
      <c r="A4470" s="36">
        <v>1530339</v>
      </c>
      <c r="B4470" s="36" t="str">
        <f>VLOOKUP(AllData[[#This Row],[Order]],MM[],3,FALSE)</f>
        <v>V5757331401000</v>
      </c>
      <c r="C4470" s="36">
        <f>VLOOKUP(AllData[[#This Row],[Order]],MM[],2,FALSE)</f>
        <v>127</v>
      </c>
      <c r="D4470" s="36" t="s">
        <v>114</v>
      </c>
      <c r="E4470" s="36" t="s">
        <v>102</v>
      </c>
      <c r="F4470" s="36" t="s">
        <v>100</v>
      </c>
      <c r="G4470" s="36" t="s">
        <v>106</v>
      </c>
      <c r="H4470" s="36">
        <v>45</v>
      </c>
      <c r="I4470" s="36">
        <v>45</v>
      </c>
    </row>
    <row r="4471" spans="1:9" x14ac:dyDescent="0.35">
      <c r="A4471" s="36">
        <v>1530339</v>
      </c>
      <c r="B4471" s="36" t="str">
        <f>VLOOKUP(AllData[[#This Row],[Order]],MM[],3,FALSE)</f>
        <v>V5757331401000</v>
      </c>
      <c r="C4471" s="36">
        <f>VLOOKUP(AllData[[#This Row],[Order]],MM[],2,FALSE)</f>
        <v>127</v>
      </c>
      <c r="D4471" s="36" t="s">
        <v>60</v>
      </c>
      <c r="E4471" s="36" t="s">
        <v>61</v>
      </c>
      <c r="F4471" s="36" t="s">
        <v>63</v>
      </c>
      <c r="G4471" s="36" t="s">
        <v>108</v>
      </c>
      <c r="H4471" s="36">
        <v>93.78</v>
      </c>
      <c r="I4471" s="36">
        <v>1</v>
      </c>
    </row>
    <row r="4472" spans="1:9" x14ac:dyDescent="0.35">
      <c r="A4472" s="36">
        <v>1530339</v>
      </c>
      <c r="B4472" s="36" t="str">
        <f>VLOOKUP(AllData[[#This Row],[Order]],MM[],3,FALSE)</f>
        <v>V5757331401000</v>
      </c>
      <c r="C4472" s="36">
        <f>VLOOKUP(AllData[[#This Row],[Order]],MM[],2,FALSE)</f>
        <v>127</v>
      </c>
      <c r="D4472" s="36" t="s">
        <v>95</v>
      </c>
      <c r="E4472" s="36" t="s">
        <v>83</v>
      </c>
      <c r="F4472" s="36" t="s">
        <v>84</v>
      </c>
      <c r="G4472" s="36" t="s">
        <v>110</v>
      </c>
      <c r="H4472" s="36">
        <v>154.26000000000002</v>
      </c>
      <c r="I4472" s="36">
        <v>5</v>
      </c>
    </row>
    <row r="4473" spans="1:9" x14ac:dyDescent="0.35">
      <c r="A4473" s="36">
        <v>1530762</v>
      </c>
      <c r="B4473" s="36" t="str">
        <f>VLOOKUP(AllData[[#This Row],[Order]],MM[],3,FALSE)</f>
        <v>V5757351400800</v>
      </c>
      <c r="C4473" s="36">
        <f>VLOOKUP(AllData[[#This Row],[Order]],MM[],2,FALSE)</f>
        <v>132</v>
      </c>
      <c r="D4473" s="36" t="s">
        <v>60</v>
      </c>
      <c r="E4473" s="36" t="s">
        <v>83</v>
      </c>
      <c r="F4473" s="36" t="s">
        <v>84</v>
      </c>
      <c r="G4473" s="36" t="s">
        <v>111</v>
      </c>
      <c r="H4473" s="36">
        <v>20.3</v>
      </c>
      <c r="I4473" s="36">
        <v>40</v>
      </c>
    </row>
    <row r="4474" spans="1:9" x14ac:dyDescent="0.35">
      <c r="A4474" s="36">
        <v>1530762</v>
      </c>
      <c r="B4474" s="36" t="str">
        <f>VLOOKUP(AllData[[#This Row],[Order]],MM[],3,FALSE)</f>
        <v>V5757351400800</v>
      </c>
      <c r="C4474" s="36">
        <f>VLOOKUP(AllData[[#This Row],[Order]],MM[],2,FALSE)</f>
        <v>132</v>
      </c>
      <c r="D4474" s="36" t="s">
        <v>68</v>
      </c>
      <c r="E4474" s="36" t="s">
        <v>61</v>
      </c>
      <c r="F4474" s="36" t="s">
        <v>63</v>
      </c>
      <c r="G4474" s="36" t="s">
        <v>64</v>
      </c>
      <c r="H4474" s="36">
        <v>19.632999999999999</v>
      </c>
      <c r="I4474" s="36">
        <v>15</v>
      </c>
    </row>
    <row r="4475" spans="1:9" x14ac:dyDescent="0.35">
      <c r="A4475" s="36">
        <v>1530762</v>
      </c>
      <c r="B4475" s="36" t="str">
        <f>VLOOKUP(AllData[[#This Row],[Order]],MM[],3,FALSE)</f>
        <v>V5757351400800</v>
      </c>
      <c r="C4475" s="36">
        <f>VLOOKUP(AllData[[#This Row],[Order]],MM[],2,FALSE)</f>
        <v>132</v>
      </c>
      <c r="D4475" s="36" t="s">
        <v>73</v>
      </c>
      <c r="E4475" s="36" t="s">
        <v>69</v>
      </c>
      <c r="F4475" s="36" t="s">
        <v>70</v>
      </c>
      <c r="G4475" s="36" t="s">
        <v>71</v>
      </c>
      <c r="H4475" s="36">
        <v>20</v>
      </c>
      <c r="I4475" s="36">
        <v>20</v>
      </c>
    </row>
    <row r="4476" spans="1:9" x14ac:dyDescent="0.35">
      <c r="A4476" s="36">
        <v>1530762</v>
      </c>
      <c r="B4476" s="36" t="str">
        <f>VLOOKUP(AllData[[#This Row],[Order]],MM[],3,FALSE)</f>
        <v>V5757351400800</v>
      </c>
      <c r="C4476" s="36">
        <f>VLOOKUP(AllData[[#This Row],[Order]],MM[],2,FALSE)</f>
        <v>132</v>
      </c>
      <c r="D4476" s="36" t="s">
        <v>75</v>
      </c>
      <c r="E4476" s="36" t="s">
        <v>61</v>
      </c>
      <c r="F4476" s="36" t="s">
        <v>63</v>
      </c>
      <c r="G4476" s="36" t="s">
        <v>74</v>
      </c>
      <c r="H4476" s="36">
        <v>127.08</v>
      </c>
      <c r="I4476" s="36">
        <v>350</v>
      </c>
    </row>
    <row r="4477" spans="1:9" x14ac:dyDescent="0.35">
      <c r="A4477" s="36">
        <v>1530762</v>
      </c>
      <c r="B4477" s="36" t="str">
        <f>VLOOKUP(AllData[[#This Row],[Order]],MM[],3,FALSE)</f>
        <v>V5757351400800</v>
      </c>
      <c r="C4477" s="36">
        <f>VLOOKUP(AllData[[#This Row],[Order]],MM[],2,FALSE)</f>
        <v>132</v>
      </c>
      <c r="D4477" s="36" t="s">
        <v>78</v>
      </c>
      <c r="E4477" s="36" t="s">
        <v>61</v>
      </c>
      <c r="F4477" s="36" t="s">
        <v>63</v>
      </c>
      <c r="G4477" s="36" t="s">
        <v>76</v>
      </c>
      <c r="H4477" s="36">
        <v>1982.7</v>
      </c>
      <c r="I4477" s="36">
        <v>1020</v>
      </c>
    </row>
    <row r="4478" spans="1:9" x14ac:dyDescent="0.35">
      <c r="A4478" s="36">
        <v>1530762</v>
      </c>
      <c r="B4478" s="36" t="str">
        <f>VLOOKUP(AllData[[#This Row],[Order]],MM[],3,FALSE)</f>
        <v>V5757351400800</v>
      </c>
      <c r="C4478" s="36">
        <f>VLOOKUP(AllData[[#This Row],[Order]],MM[],2,FALSE)</f>
        <v>132</v>
      </c>
      <c r="D4478" s="36" t="s">
        <v>80</v>
      </c>
      <c r="E4478" s="36" t="s">
        <v>61</v>
      </c>
      <c r="F4478" s="36" t="s">
        <v>63</v>
      </c>
      <c r="G4478" s="36" t="s">
        <v>112</v>
      </c>
      <c r="H4478" s="36">
        <v>19.817</v>
      </c>
      <c r="I4478" s="36">
        <v>50</v>
      </c>
    </row>
    <row r="4479" spans="1:9" x14ac:dyDescent="0.35">
      <c r="A4479" s="36">
        <v>1530762</v>
      </c>
      <c r="B4479" s="36" t="str">
        <f>VLOOKUP(AllData[[#This Row],[Order]],MM[],3,FALSE)</f>
        <v>V5757351400800</v>
      </c>
      <c r="C4479" s="36">
        <f>VLOOKUP(AllData[[#This Row],[Order]],MM[],2,FALSE)</f>
        <v>132</v>
      </c>
      <c r="D4479" s="36" t="s">
        <v>82</v>
      </c>
      <c r="E4479" s="36" t="s">
        <v>89</v>
      </c>
      <c r="F4479" s="36" t="s">
        <v>91</v>
      </c>
      <c r="G4479" s="36" t="s">
        <v>92</v>
      </c>
      <c r="H4479" s="36">
        <v>213.72</v>
      </c>
      <c r="I4479" s="36">
        <v>2150</v>
      </c>
    </row>
    <row r="4480" spans="1:9" x14ac:dyDescent="0.35">
      <c r="A4480" s="36">
        <v>1530762</v>
      </c>
      <c r="B4480" s="36" t="str">
        <f>VLOOKUP(AllData[[#This Row],[Order]],MM[],3,FALSE)</f>
        <v>V5757351400800</v>
      </c>
      <c r="C4480" s="36">
        <f>VLOOKUP(AllData[[#This Row],[Order]],MM[],2,FALSE)</f>
        <v>132</v>
      </c>
      <c r="D4480" s="36" t="s">
        <v>85</v>
      </c>
      <c r="E4480" s="36" t="s">
        <v>69</v>
      </c>
      <c r="F4480" s="36" t="s">
        <v>70</v>
      </c>
      <c r="G4480" s="36" t="s">
        <v>79</v>
      </c>
      <c r="H4480" s="36">
        <v>20</v>
      </c>
      <c r="I4480" s="36">
        <v>20</v>
      </c>
    </row>
    <row r="4481" spans="1:9" x14ac:dyDescent="0.35">
      <c r="A4481" s="36">
        <v>1530762</v>
      </c>
      <c r="B4481" s="36" t="str">
        <f>VLOOKUP(AllData[[#This Row],[Order]],MM[],3,FALSE)</f>
        <v>V5757351400800</v>
      </c>
      <c r="C4481" s="36">
        <f>VLOOKUP(AllData[[#This Row],[Order]],MM[],2,FALSE)</f>
        <v>132</v>
      </c>
      <c r="D4481" s="36" t="s">
        <v>88</v>
      </c>
      <c r="E4481" s="36" t="s">
        <v>69</v>
      </c>
      <c r="F4481" s="36" t="s">
        <v>70</v>
      </c>
      <c r="G4481" s="36" t="s">
        <v>81</v>
      </c>
      <c r="H4481" s="36">
        <v>20</v>
      </c>
      <c r="I4481" s="36">
        <v>20</v>
      </c>
    </row>
    <row r="4482" spans="1:9" x14ac:dyDescent="0.35">
      <c r="A4482" s="36">
        <v>1530762</v>
      </c>
      <c r="B4482" s="36" t="str">
        <f>VLOOKUP(AllData[[#This Row],[Order]],MM[],3,FALSE)</f>
        <v>V5757351400800</v>
      </c>
      <c r="C4482" s="36">
        <f>VLOOKUP(AllData[[#This Row],[Order]],MM[],2,FALSE)</f>
        <v>132</v>
      </c>
      <c r="D4482" s="36" t="s">
        <v>95</v>
      </c>
      <c r="E4482" s="36" t="s">
        <v>83</v>
      </c>
      <c r="F4482" s="36" t="s">
        <v>84</v>
      </c>
      <c r="G4482" s="36" t="s">
        <v>84</v>
      </c>
      <c r="H4482" s="36">
        <v>358.97999999999996</v>
      </c>
      <c r="I4482" s="36">
        <v>450</v>
      </c>
    </row>
    <row r="4483" spans="1:9" x14ac:dyDescent="0.35">
      <c r="A4483" s="36">
        <v>1530762</v>
      </c>
      <c r="B4483" s="36" t="str">
        <f>VLOOKUP(AllData[[#This Row],[Order]],MM[],3,FALSE)</f>
        <v>V5757351400800</v>
      </c>
      <c r="C4483" s="36">
        <f>VLOOKUP(AllData[[#This Row],[Order]],MM[],2,FALSE)</f>
        <v>132</v>
      </c>
      <c r="D4483" s="36" t="s">
        <v>97</v>
      </c>
      <c r="E4483" s="36" t="s">
        <v>86</v>
      </c>
      <c r="F4483" s="36" t="s">
        <v>87</v>
      </c>
      <c r="G4483" s="36" t="s">
        <v>87</v>
      </c>
      <c r="H4483" s="36">
        <v>20</v>
      </c>
      <c r="I4483" s="36">
        <v>20</v>
      </c>
    </row>
    <row r="4484" spans="1:9" x14ac:dyDescent="0.35">
      <c r="A4484" s="36">
        <v>1530762</v>
      </c>
      <c r="B4484" s="36" t="str">
        <f>VLOOKUP(AllData[[#This Row],[Order]],MM[],3,FALSE)</f>
        <v>V5757351400800</v>
      </c>
      <c r="C4484" s="36">
        <f>VLOOKUP(AllData[[#This Row],[Order]],MM[],2,FALSE)</f>
        <v>132</v>
      </c>
      <c r="D4484" s="36" t="s">
        <v>99</v>
      </c>
      <c r="E4484" s="36" t="s">
        <v>61</v>
      </c>
      <c r="F4484" s="36" t="s">
        <v>63</v>
      </c>
      <c r="G4484" s="36" t="s">
        <v>96</v>
      </c>
      <c r="H4484" s="36">
        <v>459.78000000000003</v>
      </c>
      <c r="I4484" s="36">
        <v>100</v>
      </c>
    </row>
    <row r="4485" spans="1:9" x14ac:dyDescent="0.35">
      <c r="A4485" s="36">
        <v>1530762</v>
      </c>
      <c r="B4485" s="36" t="str">
        <f>VLOOKUP(AllData[[#This Row],[Order]],MM[],3,FALSE)</f>
        <v>V5757351400800</v>
      </c>
      <c r="C4485" s="36">
        <f>VLOOKUP(AllData[[#This Row],[Order]],MM[],2,FALSE)</f>
        <v>132</v>
      </c>
      <c r="D4485" s="36" t="s">
        <v>101</v>
      </c>
      <c r="E4485" s="36" t="s">
        <v>69</v>
      </c>
      <c r="F4485" s="36" t="s">
        <v>70</v>
      </c>
      <c r="G4485" s="36" t="s">
        <v>98</v>
      </c>
      <c r="H4485" s="36">
        <v>20</v>
      </c>
      <c r="I4485" s="36">
        <v>20</v>
      </c>
    </row>
    <row r="4486" spans="1:9" x14ac:dyDescent="0.35">
      <c r="A4486" s="36">
        <v>1530762</v>
      </c>
      <c r="B4486" s="36" t="str">
        <f>VLOOKUP(AllData[[#This Row],[Order]],MM[],3,FALSE)</f>
        <v>V5757351400800</v>
      </c>
      <c r="C4486" s="36">
        <f>VLOOKUP(AllData[[#This Row],[Order]],MM[],2,FALSE)</f>
        <v>132</v>
      </c>
      <c r="D4486" s="36" t="s">
        <v>104</v>
      </c>
      <c r="E4486" s="36" t="s">
        <v>69</v>
      </c>
      <c r="F4486" s="36" t="s">
        <v>70</v>
      </c>
      <c r="G4486" s="36" t="s">
        <v>100</v>
      </c>
      <c r="H4486" s="36">
        <v>30</v>
      </c>
      <c r="I4486" s="36">
        <v>30</v>
      </c>
    </row>
    <row r="4487" spans="1:9" x14ac:dyDescent="0.35">
      <c r="A4487" s="36">
        <v>1530762</v>
      </c>
      <c r="B4487" s="36" t="str">
        <f>VLOOKUP(AllData[[#This Row],[Order]],MM[],3,FALSE)</f>
        <v>V5757351400800</v>
      </c>
      <c r="C4487" s="36">
        <f>VLOOKUP(AllData[[#This Row],[Order]],MM[],2,FALSE)</f>
        <v>132</v>
      </c>
      <c r="D4487" s="36" t="s">
        <v>113</v>
      </c>
      <c r="E4487" s="36" t="s">
        <v>102</v>
      </c>
      <c r="F4487" s="36" t="s">
        <v>100</v>
      </c>
      <c r="G4487" s="36" t="s">
        <v>103</v>
      </c>
      <c r="H4487" s="36">
        <v>30</v>
      </c>
      <c r="I4487" s="36">
        <v>30</v>
      </c>
    </row>
    <row r="4488" spans="1:9" x14ac:dyDescent="0.35">
      <c r="A4488" s="36">
        <v>1530762</v>
      </c>
      <c r="B4488" s="36" t="str">
        <f>VLOOKUP(AllData[[#This Row],[Order]],MM[],3,FALSE)</f>
        <v>V5757351400800</v>
      </c>
      <c r="C4488" s="36">
        <f>VLOOKUP(AllData[[#This Row],[Order]],MM[],2,FALSE)</f>
        <v>132</v>
      </c>
      <c r="D4488" s="36" t="s">
        <v>114</v>
      </c>
      <c r="E4488" s="36" t="s">
        <v>102</v>
      </c>
      <c r="F4488" s="36" t="s">
        <v>100</v>
      </c>
      <c r="G4488" s="36" t="s">
        <v>106</v>
      </c>
      <c r="H4488" s="36">
        <v>45</v>
      </c>
      <c r="I4488" s="36">
        <v>45</v>
      </c>
    </row>
    <row r="4489" spans="1:9" x14ac:dyDescent="0.35">
      <c r="A4489" s="36">
        <v>1530762</v>
      </c>
      <c r="B4489" s="36" t="str">
        <f>VLOOKUP(AllData[[#This Row],[Order]],MM[],3,FALSE)</f>
        <v>V5757351400800</v>
      </c>
      <c r="C4489" s="36">
        <f>VLOOKUP(AllData[[#This Row],[Order]],MM[],2,FALSE)</f>
        <v>132</v>
      </c>
      <c r="D4489" s="36" t="s">
        <v>60</v>
      </c>
      <c r="E4489" s="36" t="s">
        <v>61</v>
      </c>
      <c r="F4489" s="36" t="s">
        <v>63</v>
      </c>
      <c r="G4489" s="36" t="s">
        <v>108</v>
      </c>
      <c r="H4489" s="36"/>
      <c r="I4489" s="36">
        <v>1</v>
      </c>
    </row>
    <row r="4490" spans="1:9" x14ac:dyDescent="0.35">
      <c r="A4490" s="36">
        <v>1530762</v>
      </c>
      <c r="B4490" s="36" t="str">
        <f>VLOOKUP(AllData[[#This Row],[Order]],MM[],3,FALSE)</f>
        <v>V5757351400800</v>
      </c>
      <c r="C4490" s="36">
        <f>VLOOKUP(AllData[[#This Row],[Order]],MM[],2,FALSE)</f>
        <v>132</v>
      </c>
      <c r="D4490" s="36" t="s">
        <v>95</v>
      </c>
      <c r="E4490" s="36" t="s">
        <v>83</v>
      </c>
      <c r="F4490" s="36" t="s">
        <v>84</v>
      </c>
      <c r="G4490" s="36" t="s">
        <v>110</v>
      </c>
      <c r="H4490" s="36">
        <v>109.38</v>
      </c>
      <c r="I4490" s="36">
        <v>5</v>
      </c>
    </row>
    <row r="4491" spans="1:9" x14ac:dyDescent="0.35">
      <c r="A4491" s="36">
        <v>1530763</v>
      </c>
      <c r="B4491" s="36" t="str">
        <f>VLOOKUP(AllData[[#This Row],[Order]],MM[],3,FALSE)</f>
        <v>V5757351401000</v>
      </c>
      <c r="C4491" s="36">
        <f>VLOOKUP(AllData[[#This Row],[Order]],MM[],2,FALSE)</f>
        <v>132</v>
      </c>
      <c r="D4491" s="36" t="s">
        <v>60</v>
      </c>
      <c r="E4491" s="36" t="s">
        <v>83</v>
      </c>
      <c r="F4491" s="36" t="s">
        <v>84</v>
      </c>
      <c r="G4491" s="36" t="s">
        <v>111</v>
      </c>
      <c r="H4491" s="36">
        <v>117.37</v>
      </c>
      <c r="I4491" s="36">
        <v>40</v>
      </c>
    </row>
    <row r="4492" spans="1:9" x14ac:dyDescent="0.35">
      <c r="A4492" s="36">
        <v>1530763</v>
      </c>
      <c r="B4492" s="36" t="str">
        <f>VLOOKUP(AllData[[#This Row],[Order]],MM[],3,FALSE)</f>
        <v>V5757351401000</v>
      </c>
      <c r="C4492" s="36">
        <f>VLOOKUP(AllData[[#This Row],[Order]],MM[],2,FALSE)</f>
        <v>132</v>
      </c>
      <c r="D4492" s="36" t="s">
        <v>68</v>
      </c>
      <c r="E4492" s="36" t="s">
        <v>61</v>
      </c>
      <c r="F4492" s="36" t="s">
        <v>63</v>
      </c>
      <c r="G4492" s="36" t="s">
        <v>64</v>
      </c>
      <c r="H4492" s="36">
        <v>3.95</v>
      </c>
      <c r="I4492" s="36">
        <v>15</v>
      </c>
    </row>
    <row r="4493" spans="1:9" x14ac:dyDescent="0.35">
      <c r="A4493" s="36">
        <v>1530763</v>
      </c>
      <c r="B4493" s="36" t="str">
        <f>VLOOKUP(AllData[[#This Row],[Order]],MM[],3,FALSE)</f>
        <v>V5757351401000</v>
      </c>
      <c r="C4493" s="36">
        <f>VLOOKUP(AllData[[#This Row],[Order]],MM[],2,FALSE)</f>
        <v>132</v>
      </c>
      <c r="D4493" s="36" t="s">
        <v>73</v>
      </c>
      <c r="E4493" s="36" t="s">
        <v>69</v>
      </c>
      <c r="F4493" s="36" t="s">
        <v>70</v>
      </c>
      <c r="G4493" s="36" t="s">
        <v>71</v>
      </c>
      <c r="H4493" s="36">
        <v>20</v>
      </c>
      <c r="I4493" s="36">
        <v>20</v>
      </c>
    </row>
    <row r="4494" spans="1:9" x14ac:dyDescent="0.35">
      <c r="A4494" s="36">
        <v>1530763</v>
      </c>
      <c r="B4494" s="36" t="str">
        <f>VLOOKUP(AllData[[#This Row],[Order]],MM[],3,FALSE)</f>
        <v>V5757351401000</v>
      </c>
      <c r="C4494" s="36">
        <f>VLOOKUP(AllData[[#This Row],[Order]],MM[],2,FALSE)</f>
        <v>132</v>
      </c>
      <c r="D4494" s="36" t="s">
        <v>75</v>
      </c>
      <c r="E4494" s="36" t="s">
        <v>61</v>
      </c>
      <c r="F4494" s="36" t="s">
        <v>63</v>
      </c>
      <c r="G4494" s="36" t="s">
        <v>74</v>
      </c>
      <c r="H4494" s="36">
        <v>152.4</v>
      </c>
      <c r="I4494" s="36">
        <v>350</v>
      </c>
    </row>
    <row r="4495" spans="1:9" x14ac:dyDescent="0.35">
      <c r="A4495" s="36">
        <v>1530763</v>
      </c>
      <c r="B4495" s="36" t="str">
        <f>VLOOKUP(AllData[[#This Row],[Order]],MM[],3,FALSE)</f>
        <v>V5757351401000</v>
      </c>
      <c r="C4495" s="36">
        <f>VLOOKUP(AllData[[#This Row],[Order]],MM[],2,FALSE)</f>
        <v>132</v>
      </c>
      <c r="D4495" s="36" t="s">
        <v>78</v>
      </c>
      <c r="E4495" s="36" t="s">
        <v>61</v>
      </c>
      <c r="F4495" s="36" t="s">
        <v>63</v>
      </c>
      <c r="G4495" s="36" t="s">
        <v>76</v>
      </c>
      <c r="H4495" s="36">
        <v>1964.82</v>
      </c>
      <c r="I4495" s="36">
        <v>1020</v>
      </c>
    </row>
    <row r="4496" spans="1:9" x14ac:dyDescent="0.35">
      <c r="A4496" s="36">
        <v>1530763</v>
      </c>
      <c r="B4496" s="36" t="str">
        <f>VLOOKUP(AllData[[#This Row],[Order]],MM[],3,FALSE)</f>
        <v>V5757351401000</v>
      </c>
      <c r="C4496" s="36">
        <f>VLOOKUP(AllData[[#This Row],[Order]],MM[],2,FALSE)</f>
        <v>132</v>
      </c>
      <c r="D4496" s="36" t="s">
        <v>80</v>
      </c>
      <c r="E4496" s="36" t="s">
        <v>61</v>
      </c>
      <c r="F4496" s="36" t="s">
        <v>63</v>
      </c>
      <c r="G4496" s="36" t="s">
        <v>112</v>
      </c>
      <c r="H4496" s="36">
        <v>397.86</v>
      </c>
      <c r="I4496" s="36">
        <v>50</v>
      </c>
    </row>
    <row r="4497" spans="1:9" x14ac:dyDescent="0.35">
      <c r="A4497" s="36">
        <v>1530763</v>
      </c>
      <c r="B4497" s="36" t="str">
        <f>VLOOKUP(AllData[[#This Row],[Order]],MM[],3,FALSE)</f>
        <v>V5757351401000</v>
      </c>
      <c r="C4497" s="36">
        <f>VLOOKUP(AllData[[#This Row],[Order]],MM[],2,FALSE)</f>
        <v>132</v>
      </c>
      <c r="D4497" s="36" t="s">
        <v>82</v>
      </c>
      <c r="E4497" s="36" t="s">
        <v>89</v>
      </c>
      <c r="F4497" s="36" t="s">
        <v>91</v>
      </c>
      <c r="G4497" s="36" t="s">
        <v>92</v>
      </c>
      <c r="H4497" s="36"/>
      <c r="I4497" s="36">
        <v>2150</v>
      </c>
    </row>
    <row r="4498" spans="1:9" x14ac:dyDescent="0.35">
      <c r="A4498" s="36">
        <v>1530763</v>
      </c>
      <c r="B4498" s="36" t="str">
        <f>VLOOKUP(AllData[[#This Row],[Order]],MM[],3,FALSE)</f>
        <v>V5757351401000</v>
      </c>
      <c r="C4498" s="36">
        <f>VLOOKUP(AllData[[#This Row],[Order]],MM[],2,FALSE)</f>
        <v>132</v>
      </c>
      <c r="D4498" s="36" t="s">
        <v>85</v>
      </c>
      <c r="E4498" s="36" t="s">
        <v>69</v>
      </c>
      <c r="F4498" s="36" t="s">
        <v>70</v>
      </c>
      <c r="G4498" s="36" t="s">
        <v>79</v>
      </c>
      <c r="H4498" s="36">
        <v>20</v>
      </c>
      <c r="I4498" s="36">
        <v>20</v>
      </c>
    </row>
    <row r="4499" spans="1:9" x14ac:dyDescent="0.35">
      <c r="A4499" s="36">
        <v>1530763</v>
      </c>
      <c r="B4499" s="36" t="str">
        <f>VLOOKUP(AllData[[#This Row],[Order]],MM[],3,FALSE)</f>
        <v>V5757351401000</v>
      </c>
      <c r="C4499" s="36">
        <f>VLOOKUP(AllData[[#This Row],[Order]],MM[],2,FALSE)</f>
        <v>132</v>
      </c>
      <c r="D4499" s="36" t="s">
        <v>88</v>
      </c>
      <c r="E4499" s="36" t="s">
        <v>69</v>
      </c>
      <c r="F4499" s="36" t="s">
        <v>70</v>
      </c>
      <c r="G4499" s="36" t="s">
        <v>81</v>
      </c>
      <c r="H4499" s="36">
        <v>20</v>
      </c>
      <c r="I4499" s="36">
        <v>20</v>
      </c>
    </row>
    <row r="4500" spans="1:9" x14ac:dyDescent="0.35">
      <c r="A4500" s="36">
        <v>1530763</v>
      </c>
      <c r="B4500" s="36" t="str">
        <f>VLOOKUP(AllData[[#This Row],[Order]],MM[],3,FALSE)</f>
        <v>V5757351401000</v>
      </c>
      <c r="C4500" s="36">
        <f>VLOOKUP(AllData[[#This Row],[Order]],MM[],2,FALSE)</f>
        <v>132</v>
      </c>
      <c r="D4500" s="36" t="s">
        <v>95</v>
      </c>
      <c r="E4500" s="36" t="s">
        <v>83</v>
      </c>
      <c r="F4500" s="36" t="s">
        <v>84</v>
      </c>
      <c r="G4500" s="36" t="s">
        <v>84</v>
      </c>
      <c r="H4500" s="36">
        <v>887.93999999999994</v>
      </c>
      <c r="I4500" s="36">
        <v>450</v>
      </c>
    </row>
    <row r="4501" spans="1:9" x14ac:dyDescent="0.35">
      <c r="A4501" s="36">
        <v>1530763</v>
      </c>
      <c r="B4501" s="36" t="str">
        <f>VLOOKUP(AllData[[#This Row],[Order]],MM[],3,FALSE)</f>
        <v>V5757351401000</v>
      </c>
      <c r="C4501" s="36">
        <f>VLOOKUP(AllData[[#This Row],[Order]],MM[],2,FALSE)</f>
        <v>132</v>
      </c>
      <c r="D4501" s="36" t="s">
        <v>97</v>
      </c>
      <c r="E4501" s="36" t="s">
        <v>86</v>
      </c>
      <c r="F4501" s="36" t="s">
        <v>87</v>
      </c>
      <c r="G4501" s="36" t="s">
        <v>87</v>
      </c>
      <c r="H4501" s="36">
        <v>20</v>
      </c>
      <c r="I4501" s="36">
        <v>20</v>
      </c>
    </row>
    <row r="4502" spans="1:9" x14ac:dyDescent="0.35">
      <c r="A4502" s="36">
        <v>1530763</v>
      </c>
      <c r="B4502" s="36" t="str">
        <f>VLOOKUP(AllData[[#This Row],[Order]],MM[],3,FALSE)</f>
        <v>V5757351401000</v>
      </c>
      <c r="C4502" s="36">
        <f>VLOOKUP(AllData[[#This Row],[Order]],MM[],2,FALSE)</f>
        <v>132</v>
      </c>
      <c r="D4502" s="36" t="s">
        <v>99</v>
      </c>
      <c r="E4502" s="36" t="s">
        <v>61</v>
      </c>
      <c r="F4502" s="36" t="s">
        <v>63</v>
      </c>
      <c r="G4502" s="36" t="s">
        <v>96</v>
      </c>
      <c r="H4502" s="36">
        <v>46.216999999999999</v>
      </c>
      <c r="I4502" s="36">
        <v>100</v>
      </c>
    </row>
    <row r="4503" spans="1:9" x14ac:dyDescent="0.35">
      <c r="A4503" s="36">
        <v>1530763</v>
      </c>
      <c r="B4503" s="36" t="str">
        <f>VLOOKUP(AllData[[#This Row],[Order]],MM[],3,FALSE)</f>
        <v>V5757351401000</v>
      </c>
      <c r="C4503" s="36">
        <f>VLOOKUP(AllData[[#This Row],[Order]],MM[],2,FALSE)</f>
        <v>132</v>
      </c>
      <c r="D4503" s="36" t="s">
        <v>101</v>
      </c>
      <c r="E4503" s="36" t="s">
        <v>69</v>
      </c>
      <c r="F4503" s="36" t="s">
        <v>70</v>
      </c>
      <c r="G4503" s="36" t="s">
        <v>98</v>
      </c>
      <c r="H4503" s="36">
        <v>20</v>
      </c>
      <c r="I4503" s="36">
        <v>20</v>
      </c>
    </row>
    <row r="4504" spans="1:9" x14ac:dyDescent="0.35">
      <c r="A4504" s="36">
        <v>1530763</v>
      </c>
      <c r="B4504" s="36" t="str">
        <f>VLOOKUP(AllData[[#This Row],[Order]],MM[],3,FALSE)</f>
        <v>V5757351401000</v>
      </c>
      <c r="C4504" s="36">
        <f>VLOOKUP(AllData[[#This Row],[Order]],MM[],2,FALSE)</f>
        <v>132</v>
      </c>
      <c r="D4504" s="36" t="s">
        <v>104</v>
      </c>
      <c r="E4504" s="36" t="s">
        <v>69</v>
      </c>
      <c r="F4504" s="36" t="s">
        <v>70</v>
      </c>
      <c r="G4504" s="36" t="s">
        <v>100</v>
      </c>
      <c r="H4504" s="36">
        <v>30</v>
      </c>
      <c r="I4504" s="36">
        <v>30</v>
      </c>
    </row>
    <row r="4505" spans="1:9" x14ac:dyDescent="0.35">
      <c r="A4505" s="36">
        <v>1530763</v>
      </c>
      <c r="B4505" s="36" t="str">
        <f>VLOOKUP(AllData[[#This Row],[Order]],MM[],3,FALSE)</f>
        <v>V5757351401000</v>
      </c>
      <c r="C4505" s="36">
        <f>VLOOKUP(AllData[[#This Row],[Order]],MM[],2,FALSE)</f>
        <v>132</v>
      </c>
      <c r="D4505" s="36" t="s">
        <v>113</v>
      </c>
      <c r="E4505" s="36" t="s">
        <v>102</v>
      </c>
      <c r="F4505" s="36" t="s">
        <v>100</v>
      </c>
      <c r="G4505" s="36" t="s">
        <v>103</v>
      </c>
      <c r="H4505" s="36">
        <v>30</v>
      </c>
      <c r="I4505" s="36">
        <v>30</v>
      </c>
    </row>
    <row r="4506" spans="1:9" x14ac:dyDescent="0.35">
      <c r="A4506" s="36">
        <v>1530763</v>
      </c>
      <c r="B4506" s="36" t="str">
        <f>VLOOKUP(AllData[[#This Row],[Order]],MM[],3,FALSE)</f>
        <v>V5757351401000</v>
      </c>
      <c r="C4506" s="36">
        <f>VLOOKUP(AllData[[#This Row],[Order]],MM[],2,FALSE)</f>
        <v>132</v>
      </c>
      <c r="D4506" s="36" t="s">
        <v>114</v>
      </c>
      <c r="E4506" s="36" t="s">
        <v>102</v>
      </c>
      <c r="F4506" s="36" t="s">
        <v>100</v>
      </c>
      <c r="G4506" s="36" t="s">
        <v>106</v>
      </c>
      <c r="H4506" s="36">
        <v>45</v>
      </c>
      <c r="I4506" s="36">
        <v>45</v>
      </c>
    </row>
    <row r="4507" spans="1:9" x14ac:dyDescent="0.35">
      <c r="A4507" s="36">
        <v>1530763</v>
      </c>
      <c r="B4507" s="36" t="str">
        <f>VLOOKUP(AllData[[#This Row],[Order]],MM[],3,FALSE)</f>
        <v>V5757351401000</v>
      </c>
      <c r="C4507" s="36">
        <f>VLOOKUP(AllData[[#This Row],[Order]],MM[],2,FALSE)</f>
        <v>132</v>
      </c>
      <c r="D4507" s="36" t="s">
        <v>60</v>
      </c>
      <c r="E4507" s="36" t="s">
        <v>61</v>
      </c>
      <c r="F4507" s="36" t="s">
        <v>63</v>
      </c>
      <c r="G4507" s="36" t="s">
        <v>108</v>
      </c>
      <c r="H4507" s="36">
        <v>461.15999999999997</v>
      </c>
      <c r="I4507" s="36">
        <v>1</v>
      </c>
    </row>
    <row r="4508" spans="1:9" x14ac:dyDescent="0.35">
      <c r="A4508" s="36">
        <v>1530763</v>
      </c>
      <c r="B4508" s="36" t="str">
        <f>VLOOKUP(AllData[[#This Row],[Order]],MM[],3,FALSE)</f>
        <v>V5757351401000</v>
      </c>
      <c r="C4508" s="36">
        <f>VLOOKUP(AllData[[#This Row],[Order]],MM[],2,FALSE)</f>
        <v>132</v>
      </c>
      <c r="D4508" s="36" t="s">
        <v>95</v>
      </c>
      <c r="E4508" s="36" t="s">
        <v>83</v>
      </c>
      <c r="F4508" s="36" t="s">
        <v>84</v>
      </c>
      <c r="G4508" s="36" t="s">
        <v>110</v>
      </c>
      <c r="H4508" s="36"/>
      <c r="I4508" s="36">
        <v>5</v>
      </c>
    </row>
    <row r="4509" spans="1:9" x14ac:dyDescent="0.35">
      <c r="A4509" s="36">
        <v>1531076</v>
      </c>
      <c r="B4509" s="36" t="str">
        <f>VLOOKUP(AllData[[#This Row],[Order]],MM[],3,FALSE)</f>
        <v>V5757351400800</v>
      </c>
      <c r="C4509" s="36">
        <f>VLOOKUP(AllData[[#This Row],[Order]],MM[],2,FALSE)</f>
        <v>133</v>
      </c>
      <c r="D4509" s="36" t="s">
        <v>60</v>
      </c>
      <c r="E4509" s="36" t="s">
        <v>83</v>
      </c>
      <c r="F4509" s="36" t="s">
        <v>84</v>
      </c>
      <c r="G4509" s="36" t="s">
        <v>111</v>
      </c>
      <c r="H4509" s="36">
        <v>101.88</v>
      </c>
      <c r="I4509" s="36">
        <v>40</v>
      </c>
    </row>
    <row r="4510" spans="1:9" x14ac:dyDescent="0.35">
      <c r="A4510" s="36">
        <v>1531076</v>
      </c>
      <c r="B4510" s="36" t="str">
        <f>VLOOKUP(AllData[[#This Row],[Order]],MM[],3,FALSE)</f>
        <v>V5757351400800</v>
      </c>
      <c r="C4510" s="36">
        <f>VLOOKUP(AllData[[#This Row],[Order]],MM[],2,FALSE)</f>
        <v>133</v>
      </c>
      <c r="D4510" s="36" t="s">
        <v>68</v>
      </c>
      <c r="E4510" s="36" t="s">
        <v>61</v>
      </c>
      <c r="F4510" s="36" t="s">
        <v>63</v>
      </c>
      <c r="G4510" s="36" t="s">
        <v>64</v>
      </c>
      <c r="H4510" s="36">
        <v>24.5</v>
      </c>
      <c r="I4510" s="36">
        <v>15</v>
      </c>
    </row>
    <row r="4511" spans="1:9" x14ac:dyDescent="0.35">
      <c r="A4511" s="36">
        <v>1531076</v>
      </c>
      <c r="B4511" s="36" t="str">
        <f>VLOOKUP(AllData[[#This Row],[Order]],MM[],3,FALSE)</f>
        <v>V5757351400800</v>
      </c>
      <c r="C4511" s="36">
        <f>VLOOKUP(AllData[[#This Row],[Order]],MM[],2,FALSE)</f>
        <v>133</v>
      </c>
      <c r="D4511" s="36" t="s">
        <v>73</v>
      </c>
      <c r="E4511" s="36" t="s">
        <v>69</v>
      </c>
      <c r="F4511" s="36" t="s">
        <v>70</v>
      </c>
      <c r="G4511" s="36" t="s">
        <v>71</v>
      </c>
      <c r="H4511" s="36">
        <v>20</v>
      </c>
      <c r="I4511" s="36">
        <v>20</v>
      </c>
    </row>
    <row r="4512" spans="1:9" x14ac:dyDescent="0.35">
      <c r="A4512" s="36">
        <v>1531076</v>
      </c>
      <c r="B4512" s="36" t="str">
        <f>VLOOKUP(AllData[[#This Row],[Order]],MM[],3,FALSE)</f>
        <v>V5757351400800</v>
      </c>
      <c r="C4512" s="36">
        <f>VLOOKUP(AllData[[#This Row],[Order]],MM[],2,FALSE)</f>
        <v>133</v>
      </c>
      <c r="D4512" s="36" t="s">
        <v>75</v>
      </c>
      <c r="E4512" s="36" t="s">
        <v>61</v>
      </c>
      <c r="F4512" s="36" t="s">
        <v>63</v>
      </c>
      <c r="G4512" s="36" t="s">
        <v>74</v>
      </c>
      <c r="H4512" s="36">
        <v>152.46</v>
      </c>
      <c r="I4512" s="36">
        <v>350</v>
      </c>
    </row>
    <row r="4513" spans="1:9" x14ac:dyDescent="0.35">
      <c r="A4513" s="36">
        <v>1531076</v>
      </c>
      <c r="B4513" s="36" t="str">
        <f>VLOOKUP(AllData[[#This Row],[Order]],MM[],3,FALSE)</f>
        <v>V5757351400800</v>
      </c>
      <c r="C4513" s="36">
        <f>VLOOKUP(AllData[[#This Row],[Order]],MM[],2,FALSE)</f>
        <v>133</v>
      </c>
      <c r="D4513" s="36" t="s">
        <v>78</v>
      </c>
      <c r="E4513" s="36" t="s">
        <v>61</v>
      </c>
      <c r="F4513" s="36" t="s">
        <v>63</v>
      </c>
      <c r="G4513" s="36" t="s">
        <v>76</v>
      </c>
      <c r="H4513" s="36">
        <v>1819.6200000000001</v>
      </c>
      <c r="I4513" s="36">
        <v>1020</v>
      </c>
    </row>
    <row r="4514" spans="1:9" x14ac:dyDescent="0.35">
      <c r="A4514" s="36">
        <v>1531076</v>
      </c>
      <c r="B4514" s="36" t="str">
        <f>VLOOKUP(AllData[[#This Row],[Order]],MM[],3,FALSE)</f>
        <v>V5757351400800</v>
      </c>
      <c r="C4514" s="36">
        <f>VLOOKUP(AllData[[#This Row],[Order]],MM[],2,FALSE)</f>
        <v>133</v>
      </c>
      <c r="D4514" s="36" t="s">
        <v>80</v>
      </c>
      <c r="E4514" s="36" t="s">
        <v>61</v>
      </c>
      <c r="F4514" s="36" t="s">
        <v>63</v>
      </c>
      <c r="G4514" s="36" t="s">
        <v>112</v>
      </c>
      <c r="H4514" s="36">
        <v>130.68</v>
      </c>
      <c r="I4514" s="36">
        <v>50</v>
      </c>
    </row>
    <row r="4515" spans="1:9" x14ac:dyDescent="0.35">
      <c r="A4515" s="36">
        <v>1531076</v>
      </c>
      <c r="B4515" s="36" t="str">
        <f>VLOOKUP(AllData[[#This Row],[Order]],MM[],3,FALSE)</f>
        <v>V5757351400800</v>
      </c>
      <c r="C4515" s="36">
        <f>VLOOKUP(AllData[[#This Row],[Order]],MM[],2,FALSE)</f>
        <v>133</v>
      </c>
      <c r="D4515" s="36" t="s">
        <v>82</v>
      </c>
      <c r="E4515" s="36" t="s">
        <v>89</v>
      </c>
      <c r="F4515" s="36" t="s">
        <v>91</v>
      </c>
      <c r="G4515" s="36" t="s">
        <v>92</v>
      </c>
      <c r="H4515" s="36"/>
      <c r="I4515" s="36">
        <v>2150</v>
      </c>
    </row>
    <row r="4516" spans="1:9" x14ac:dyDescent="0.35">
      <c r="A4516" s="36">
        <v>1531076</v>
      </c>
      <c r="B4516" s="36" t="str">
        <f>VLOOKUP(AllData[[#This Row],[Order]],MM[],3,FALSE)</f>
        <v>V5757351400800</v>
      </c>
      <c r="C4516" s="36">
        <f>VLOOKUP(AllData[[#This Row],[Order]],MM[],2,FALSE)</f>
        <v>133</v>
      </c>
      <c r="D4516" s="36" t="s">
        <v>85</v>
      </c>
      <c r="E4516" s="36" t="s">
        <v>69</v>
      </c>
      <c r="F4516" s="36" t="s">
        <v>70</v>
      </c>
      <c r="G4516" s="36" t="s">
        <v>79</v>
      </c>
      <c r="H4516" s="36">
        <v>20</v>
      </c>
      <c r="I4516" s="36">
        <v>20</v>
      </c>
    </row>
    <row r="4517" spans="1:9" x14ac:dyDescent="0.35">
      <c r="A4517" s="36">
        <v>1531076</v>
      </c>
      <c r="B4517" s="36" t="str">
        <f>VLOOKUP(AllData[[#This Row],[Order]],MM[],3,FALSE)</f>
        <v>V5757351400800</v>
      </c>
      <c r="C4517" s="36">
        <f>VLOOKUP(AllData[[#This Row],[Order]],MM[],2,FALSE)</f>
        <v>133</v>
      </c>
      <c r="D4517" s="36" t="s">
        <v>88</v>
      </c>
      <c r="E4517" s="36" t="s">
        <v>69</v>
      </c>
      <c r="F4517" s="36" t="s">
        <v>70</v>
      </c>
      <c r="G4517" s="36" t="s">
        <v>81</v>
      </c>
      <c r="H4517" s="36">
        <v>20</v>
      </c>
      <c r="I4517" s="36">
        <v>20</v>
      </c>
    </row>
    <row r="4518" spans="1:9" x14ac:dyDescent="0.35">
      <c r="A4518" s="36">
        <v>1531076</v>
      </c>
      <c r="B4518" s="36" t="str">
        <f>VLOOKUP(AllData[[#This Row],[Order]],MM[],3,FALSE)</f>
        <v>V5757351400800</v>
      </c>
      <c r="C4518" s="36">
        <f>VLOOKUP(AllData[[#This Row],[Order]],MM[],2,FALSE)</f>
        <v>133</v>
      </c>
      <c r="D4518" s="36" t="s">
        <v>95</v>
      </c>
      <c r="E4518" s="36" t="s">
        <v>83</v>
      </c>
      <c r="F4518" s="36" t="s">
        <v>84</v>
      </c>
      <c r="G4518" s="36" t="s">
        <v>84</v>
      </c>
      <c r="H4518" s="36">
        <v>434.76000000000005</v>
      </c>
      <c r="I4518" s="36">
        <v>450</v>
      </c>
    </row>
    <row r="4519" spans="1:9" x14ac:dyDescent="0.35">
      <c r="A4519" s="36">
        <v>1531076</v>
      </c>
      <c r="B4519" s="36" t="str">
        <f>VLOOKUP(AllData[[#This Row],[Order]],MM[],3,FALSE)</f>
        <v>V5757351400800</v>
      </c>
      <c r="C4519" s="36">
        <f>VLOOKUP(AllData[[#This Row],[Order]],MM[],2,FALSE)</f>
        <v>133</v>
      </c>
      <c r="D4519" s="36" t="s">
        <v>97</v>
      </c>
      <c r="E4519" s="36" t="s">
        <v>86</v>
      </c>
      <c r="F4519" s="36" t="s">
        <v>87</v>
      </c>
      <c r="G4519" s="36" t="s">
        <v>87</v>
      </c>
      <c r="H4519" s="36">
        <v>20</v>
      </c>
      <c r="I4519" s="36">
        <v>20</v>
      </c>
    </row>
    <row r="4520" spans="1:9" x14ac:dyDescent="0.35">
      <c r="A4520" s="36">
        <v>1531076</v>
      </c>
      <c r="B4520" s="36" t="str">
        <f>VLOOKUP(AllData[[#This Row],[Order]],MM[],3,FALSE)</f>
        <v>V5757351400800</v>
      </c>
      <c r="C4520" s="36">
        <f>VLOOKUP(AllData[[#This Row],[Order]],MM[],2,FALSE)</f>
        <v>133</v>
      </c>
      <c r="D4520" s="36" t="s">
        <v>99</v>
      </c>
      <c r="E4520" s="36" t="s">
        <v>61</v>
      </c>
      <c r="F4520" s="36" t="s">
        <v>63</v>
      </c>
      <c r="G4520" s="36" t="s">
        <v>96</v>
      </c>
      <c r="H4520" s="36">
        <v>46.216999999999999</v>
      </c>
      <c r="I4520" s="36">
        <v>100</v>
      </c>
    </row>
    <row r="4521" spans="1:9" x14ac:dyDescent="0.35">
      <c r="A4521" s="36">
        <v>1531076</v>
      </c>
      <c r="B4521" s="36" t="str">
        <f>VLOOKUP(AllData[[#This Row],[Order]],MM[],3,FALSE)</f>
        <v>V5757351400800</v>
      </c>
      <c r="C4521" s="36">
        <f>VLOOKUP(AllData[[#This Row],[Order]],MM[],2,FALSE)</f>
        <v>133</v>
      </c>
      <c r="D4521" s="36" t="s">
        <v>101</v>
      </c>
      <c r="E4521" s="36" t="s">
        <v>69</v>
      </c>
      <c r="F4521" s="36" t="s">
        <v>70</v>
      </c>
      <c r="G4521" s="36" t="s">
        <v>98</v>
      </c>
      <c r="H4521" s="36">
        <v>20</v>
      </c>
      <c r="I4521" s="36">
        <v>20</v>
      </c>
    </row>
    <row r="4522" spans="1:9" x14ac:dyDescent="0.35">
      <c r="A4522" s="36">
        <v>1531076</v>
      </c>
      <c r="B4522" s="36" t="str">
        <f>VLOOKUP(AllData[[#This Row],[Order]],MM[],3,FALSE)</f>
        <v>V5757351400800</v>
      </c>
      <c r="C4522" s="36">
        <f>VLOOKUP(AllData[[#This Row],[Order]],MM[],2,FALSE)</f>
        <v>133</v>
      </c>
      <c r="D4522" s="36" t="s">
        <v>104</v>
      </c>
      <c r="E4522" s="36" t="s">
        <v>69</v>
      </c>
      <c r="F4522" s="36" t="s">
        <v>70</v>
      </c>
      <c r="G4522" s="36" t="s">
        <v>100</v>
      </c>
      <c r="H4522" s="36">
        <v>30</v>
      </c>
      <c r="I4522" s="36">
        <v>30</v>
      </c>
    </row>
    <row r="4523" spans="1:9" x14ac:dyDescent="0.35">
      <c r="A4523" s="36">
        <v>1531076</v>
      </c>
      <c r="B4523" s="36" t="str">
        <f>VLOOKUP(AllData[[#This Row],[Order]],MM[],3,FALSE)</f>
        <v>V5757351400800</v>
      </c>
      <c r="C4523" s="36">
        <f>VLOOKUP(AllData[[#This Row],[Order]],MM[],2,FALSE)</f>
        <v>133</v>
      </c>
      <c r="D4523" s="36" t="s">
        <v>113</v>
      </c>
      <c r="E4523" s="36" t="s">
        <v>102</v>
      </c>
      <c r="F4523" s="36" t="s">
        <v>100</v>
      </c>
      <c r="G4523" s="36" t="s">
        <v>103</v>
      </c>
      <c r="H4523" s="36">
        <v>30</v>
      </c>
      <c r="I4523" s="36">
        <v>30</v>
      </c>
    </row>
    <row r="4524" spans="1:9" x14ac:dyDescent="0.35">
      <c r="A4524" s="36">
        <v>1531076</v>
      </c>
      <c r="B4524" s="36" t="str">
        <f>VLOOKUP(AllData[[#This Row],[Order]],MM[],3,FALSE)</f>
        <v>V5757351400800</v>
      </c>
      <c r="C4524" s="36">
        <f>VLOOKUP(AllData[[#This Row],[Order]],MM[],2,FALSE)</f>
        <v>133</v>
      </c>
      <c r="D4524" s="36" t="s">
        <v>114</v>
      </c>
      <c r="E4524" s="36" t="s">
        <v>102</v>
      </c>
      <c r="F4524" s="36" t="s">
        <v>100</v>
      </c>
      <c r="G4524" s="36" t="s">
        <v>106</v>
      </c>
      <c r="H4524" s="36">
        <v>45</v>
      </c>
      <c r="I4524" s="36">
        <v>45</v>
      </c>
    </row>
    <row r="4525" spans="1:9" x14ac:dyDescent="0.35">
      <c r="A4525" s="36">
        <v>1531076</v>
      </c>
      <c r="B4525" s="36" t="str">
        <f>VLOOKUP(AllData[[#This Row],[Order]],MM[],3,FALSE)</f>
        <v>V5757351400800</v>
      </c>
      <c r="C4525" s="36">
        <f>VLOOKUP(AllData[[#This Row],[Order]],MM[],2,FALSE)</f>
        <v>133</v>
      </c>
      <c r="D4525" s="36" t="s">
        <v>60</v>
      </c>
      <c r="E4525" s="36" t="s">
        <v>61</v>
      </c>
      <c r="F4525" s="36" t="s">
        <v>63</v>
      </c>
      <c r="G4525" s="36" t="s">
        <v>108</v>
      </c>
      <c r="H4525" s="36">
        <v>758.93999999999994</v>
      </c>
      <c r="I4525" s="36">
        <v>1</v>
      </c>
    </row>
    <row r="4526" spans="1:9" x14ac:dyDescent="0.35">
      <c r="A4526" s="36">
        <v>1531076</v>
      </c>
      <c r="B4526" s="36" t="str">
        <f>VLOOKUP(AllData[[#This Row],[Order]],MM[],3,FALSE)</f>
        <v>V5757351400800</v>
      </c>
      <c r="C4526" s="36">
        <f>VLOOKUP(AllData[[#This Row],[Order]],MM[],2,FALSE)</f>
        <v>133</v>
      </c>
      <c r="D4526" s="36" t="s">
        <v>95</v>
      </c>
      <c r="E4526" s="36" t="s">
        <v>83</v>
      </c>
      <c r="F4526" s="36" t="s">
        <v>84</v>
      </c>
      <c r="G4526" s="36" t="s">
        <v>110</v>
      </c>
      <c r="H4526" s="36">
        <v>154.91999999999999</v>
      </c>
      <c r="I4526" s="36">
        <v>5</v>
      </c>
    </row>
    <row r="4527" spans="1:9" x14ac:dyDescent="0.35">
      <c r="A4527" s="36">
        <v>1531078</v>
      </c>
      <c r="B4527" s="36" t="str">
        <f>VLOOKUP(AllData[[#This Row],[Order]],MM[],3,FALSE)</f>
        <v>V5757351401000</v>
      </c>
      <c r="C4527" s="36">
        <f>VLOOKUP(AllData[[#This Row],[Order]],MM[],2,FALSE)</f>
        <v>133</v>
      </c>
      <c r="D4527" s="36" t="s">
        <v>60</v>
      </c>
      <c r="E4527" s="36" t="s">
        <v>83</v>
      </c>
      <c r="F4527" s="36" t="s">
        <v>84</v>
      </c>
      <c r="G4527" s="36" t="s">
        <v>111</v>
      </c>
      <c r="H4527" s="36">
        <v>151.07999999999998</v>
      </c>
      <c r="I4527" s="36">
        <v>40</v>
      </c>
    </row>
    <row r="4528" spans="1:9" x14ac:dyDescent="0.35">
      <c r="A4528" s="36">
        <v>1531078</v>
      </c>
      <c r="B4528" s="36" t="str">
        <f>VLOOKUP(AllData[[#This Row],[Order]],MM[],3,FALSE)</f>
        <v>V5757351401000</v>
      </c>
      <c r="C4528" s="36">
        <f>VLOOKUP(AllData[[#This Row],[Order]],MM[],2,FALSE)</f>
        <v>133</v>
      </c>
      <c r="D4528" s="36" t="s">
        <v>68</v>
      </c>
      <c r="E4528" s="36" t="s">
        <v>61</v>
      </c>
      <c r="F4528" s="36" t="s">
        <v>63</v>
      </c>
      <c r="G4528" s="36" t="s">
        <v>64</v>
      </c>
      <c r="H4528" s="36">
        <v>1.0329999999999999</v>
      </c>
      <c r="I4528" s="36">
        <v>15</v>
      </c>
    </row>
    <row r="4529" spans="1:9" x14ac:dyDescent="0.35">
      <c r="A4529" s="36">
        <v>1531078</v>
      </c>
      <c r="B4529" s="36" t="str">
        <f>VLOOKUP(AllData[[#This Row],[Order]],MM[],3,FALSE)</f>
        <v>V5757351401000</v>
      </c>
      <c r="C4529" s="36">
        <f>VLOOKUP(AllData[[#This Row],[Order]],MM[],2,FALSE)</f>
        <v>133</v>
      </c>
      <c r="D4529" s="36" t="s">
        <v>73</v>
      </c>
      <c r="E4529" s="36" t="s">
        <v>69</v>
      </c>
      <c r="F4529" s="36" t="s">
        <v>70</v>
      </c>
      <c r="G4529" s="36" t="s">
        <v>71</v>
      </c>
      <c r="H4529" s="36">
        <v>20</v>
      </c>
      <c r="I4529" s="36">
        <v>20</v>
      </c>
    </row>
    <row r="4530" spans="1:9" x14ac:dyDescent="0.35">
      <c r="A4530" s="36">
        <v>1531078</v>
      </c>
      <c r="B4530" s="36" t="str">
        <f>VLOOKUP(AllData[[#This Row],[Order]],MM[],3,FALSE)</f>
        <v>V5757351401000</v>
      </c>
      <c r="C4530" s="36">
        <f>VLOOKUP(AllData[[#This Row],[Order]],MM[],2,FALSE)</f>
        <v>133</v>
      </c>
      <c r="D4530" s="36" t="s">
        <v>75</v>
      </c>
      <c r="E4530" s="36" t="s">
        <v>61</v>
      </c>
      <c r="F4530" s="36" t="s">
        <v>63</v>
      </c>
      <c r="G4530" s="36" t="s">
        <v>74</v>
      </c>
      <c r="H4530" s="36">
        <v>348.12</v>
      </c>
      <c r="I4530" s="36">
        <v>350</v>
      </c>
    </row>
    <row r="4531" spans="1:9" x14ac:dyDescent="0.35">
      <c r="A4531" s="36">
        <v>1531078</v>
      </c>
      <c r="B4531" s="36" t="str">
        <f>VLOOKUP(AllData[[#This Row],[Order]],MM[],3,FALSE)</f>
        <v>V5757351401000</v>
      </c>
      <c r="C4531" s="36">
        <f>VLOOKUP(AllData[[#This Row],[Order]],MM[],2,FALSE)</f>
        <v>133</v>
      </c>
      <c r="D4531" s="36" t="s">
        <v>78</v>
      </c>
      <c r="E4531" s="36" t="s">
        <v>61</v>
      </c>
      <c r="F4531" s="36" t="s">
        <v>63</v>
      </c>
      <c r="G4531" s="36" t="s">
        <v>76</v>
      </c>
      <c r="H4531" s="36">
        <v>1745.1000000000001</v>
      </c>
      <c r="I4531" s="36">
        <v>1020</v>
      </c>
    </row>
    <row r="4532" spans="1:9" x14ac:dyDescent="0.35">
      <c r="A4532" s="36">
        <v>1531078</v>
      </c>
      <c r="B4532" s="36" t="str">
        <f>VLOOKUP(AllData[[#This Row],[Order]],MM[],3,FALSE)</f>
        <v>V5757351401000</v>
      </c>
      <c r="C4532" s="36">
        <f>VLOOKUP(AllData[[#This Row],[Order]],MM[],2,FALSE)</f>
        <v>133</v>
      </c>
      <c r="D4532" s="36" t="s">
        <v>80</v>
      </c>
      <c r="E4532" s="36" t="s">
        <v>61</v>
      </c>
      <c r="F4532" s="36" t="s">
        <v>63</v>
      </c>
      <c r="G4532" s="36" t="s">
        <v>112</v>
      </c>
      <c r="H4532" s="36">
        <v>13.532999999999999</v>
      </c>
      <c r="I4532" s="36">
        <v>50</v>
      </c>
    </row>
    <row r="4533" spans="1:9" x14ac:dyDescent="0.35">
      <c r="A4533" s="36">
        <v>1531078</v>
      </c>
      <c r="B4533" s="36" t="str">
        <f>VLOOKUP(AllData[[#This Row],[Order]],MM[],3,FALSE)</f>
        <v>V5757351401000</v>
      </c>
      <c r="C4533" s="36">
        <f>VLOOKUP(AllData[[#This Row],[Order]],MM[],2,FALSE)</f>
        <v>133</v>
      </c>
      <c r="D4533" s="36" t="s">
        <v>82</v>
      </c>
      <c r="E4533" s="36" t="s">
        <v>89</v>
      </c>
      <c r="F4533" s="36" t="s">
        <v>91</v>
      </c>
      <c r="G4533" s="36" t="s">
        <v>92</v>
      </c>
      <c r="H4533" s="36">
        <v>41.55</v>
      </c>
      <c r="I4533" s="36">
        <v>2150</v>
      </c>
    </row>
    <row r="4534" spans="1:9" x14ac:dyDescent="0.35">
      <c r="A4534" s="36">
        <v>1531078</v>
      </c>
      <c r="B4534" s="36" t="str">
        <f>VLOOKUP(AllData[[#This Row],[Order]],MM[],3,FALSE)</f>
        <v>V5757351401000</v>
      </c>
      <c r="C4534" s="36">
        <f>VLOOKUP(AllData[[#This Row],[Order]],MM[],2,FALSE)</f>
        <v>133</v>
      </c>
      <c r="D4534" s="36" t="s">
        <v>85</v>
      </c>
      <c r="E4534" s="36" t="s">
        <v>69</v>
      </c>
      <c r="F4534" s="36" t="s">
        <v>70</v>
      </c>
      <c r="G4534" s="36" t="s">
        <v>79</v>
      </c>
      <c r="H4534" s="36">
        <v>20</v>
      </c>
      <c r="I4534" s="36">
        <v>20</v>
      </c>
    </row>
    <row r="4535" spans="1:9" x14ac:dyDescent="0.35">
      <c r="A4535" s="36">
        <v>1531078</v>
      </c>
      <c r="B4535" s="36" t="str">
        <f>VLOOKUP(AllData[[#This Row],[Order]],MM[],3,FALSE)</f>
        <v>V5757351401000</v>
      </c>
      <c r="C4535" s="36">
        <f>VLOOKUP(AllData[[#This Row],[Order]],MM[],2,FALSE)</f>
        <v>133</v>
      </c>
      <c r="D4535" s="36" t="s">
        <v>88</v>
      </c>
      <c r="E4535" s="36" t="s">
        <v>69</v>
      </c>
      <c r="F4535" s="36" t="s">
        <v>70</v>
      </c>
      <c r="G4535" s="36" t="s">
        <v>81</v>
      </c>
      <c r="H4535" s="36">
        <v>20</v>
      </c>
      <c r="I4535" s="36">
        <v>20</v>
      </c>
    </row>
    <row r="4536" spans="1:9" x14ac:dyDescent="0.35">
      <c r="A4536" s="36">
        <v>1531078</v>
      </c>
      <c r="B4536" s="36" t="str">
        <f>VLOOKUP(AllData[[#This Row],[Order]],MM[],3,FALSE)</f>
        <v>V5757351401000</v>
      </c>
      <c r="C4536" s="36">
        <f>VLOOKUP(AllData[[#This Row],[Order]],MM[],2,FALSE)</f>
        <v>133</v>
      </c>
      <c r="D4536" s="36" t="s">
        <v>95</v>
      </c>
      <c r="E4536" s="36" t="s">
        <v>83</v>
      </c>
      <c r="F4536" s="36" t="s">
        <v>84</v>
      </c>
      <c r="G4536" s="36" t="s">
        <v>84</v>
      </c>
      <c r="H4536" s="36">
        <v>227.82000000000002</v>
      </c>
      <c r="I4536" s="36">
        <v>450</v>
      </c>
    </row>
    <row r="4537" spans="1:9" x14ac:dyDescent="0.35">
      <c r="A4537" s="36">
        <v>1531078</v>
      </c>
      <c r="B4537" s="36" t="str">
        <f>VLOOKUP(AllData[[#This Row],[Order]],MM[],3,FALSE)</f>
        <v>V5757351401000</v>
      </c>
      <c r="C4537" s="36">
        <f>VLOOKUP(AllData[[#This Row],[Order]],MM[],2,FALSE)</f>
        <v>133</v>
      </c>
      <c r="D4537" s="36" t="s">
        <v>97</v>
      </c>
      <c r="E4537" s="36" t="s">
        <v>86</v>
      </c>
      <c r="F4537" s="36" t="s">
        <v>87</v>
      </c>
      <c r="G4537" s="36" t="s">
        <v>87</v>
      </c>
      <c r="H4537" s="36">
        <v>20</v>
      </c>
      <c r="I4537" s="36">
        <v>20</v>
      </c>
    </row>
    <row r="4538" spans="1:9" x14ac:dyDescent="0.35">
      <c r="A4538" s="36">
        <v>1531078</v>
      </c>
      <c r="B4538" s="36" t="str">
        <f>VLOOKUP(AllData[[#This Row],[Order]],MM[],3,FALSE)</f>
        <v>V5757351401000</v>
      </c>
      <c r="C4538" s="36">
        <f>VLOOKUP(AllData[[#This Row],[Order]],MM[],2,FALSE)</f>
        <v>133</v>
      </c>
      <c r="D4538" s="36" t="s">
        <v>99</v>
      </c>
      <c r="E4538" s="36" t="s">
        <v>61</v>
      </c>
      <c r="F4538" s="36" t="s">
        <v>63</v>
      </c>
      <c r="G4538" s="36" t="s">
        <v>96</v>
      </c>
      <c r="H4538" s="36">
        <v>61.739999999999995</v>
      </c>
      <c r="I4538" s="36">
        <v>100</v>
      </c>
    </row>
    <row r="4539" spans="1:9" x14ac:dyDescent="0.35">
      <c r="A4539" s="36">
        <v>1531078</v>
      </c>
      <c r="B4539" s="36" t="str">
        <f>VLOOKUP(AllData[[#This Row],[Order]],MM[],3,FALSE)</f>
        <v>V5757351401000</v>
      </c>
      <c r="C4539" s="36">
        <f>VLOOKUP(AllData[[#This Row],[Order]],MM[],2,FALSE)</f>
        <v>133</v>
      </c>
      <c r="D4539" s="36" t="s">
        <v>101</v>
      </c>
      <c r="E4539" s="36" t="s">
        <v>69</v>
      </c>
      <c r="F4539" s="36" t="s">
        <v>70</v>
      </c>
      <c r="G4539" s="36" t="s">
        <v>98</v>
      </c>
      <c r="H4539" s="36">
        <v>20</v>
      </c>
      <c r="I4539" s="36">
        <v>20</v>
      </c>
    </row>
    <row r="4540" spans="1:9" x14ac:dyDescent="0.35">
      <c r="A4540" s="36">
        <v>1531078</v>
      </c>
      <c r="B4540" s="36" t="str">
        <f>VLOOKUP(AllData[[#This Row],[Order]],MM[],3,FALSE)</f>
        <v>V5757351401000</v>
      </c>
      <c r="C4540" s="36">
        <f>VLOOKUP(AllData[[#This Row],[Order]],MM[],2,FALSE)</f>
        <v>133</v>
      </c>
      <c r="D4540" s="36" t="s">
        <v>104</v>
      </c>
      <c r="E4540" s="36" t="s">
        <v>69</v>
      </c>
      <c r="F4540" s="36" t="s">
        <v>70</v>
      </c>
      <c r="G4540" s="36" t="s">
        <v>100</v>
      </c>
      <c r="H4540" s="36">
        <v>30</v>
      </c>
      <c r="I4540" s="36">
        <v>30</v>
      </c>
    </row>
    <row r="4541" spans="1:9" x14ac:dyDescent="0.35">
      <c r="A4541" s="36">
        <v>1531078</v>
      </c>
      <c r="B4541" s="36" t="str">
        <f>VLOOKUP(AllData[[#This Row],[Order]],MM[],3,FALSE)</f>
        <v>V5757351401000</v>
      </c>
      <c r="C4541" s="36">
        <f>VLOOKUP(AllData[[#This Row],[Order]],MM[],2,FALSE)</f>
        <v>133</v>
      </c>
      <c r="D4541" s="36" t="s">
        <v>113</v>
      </c>
      <c r="E4541" s="36" t="s">
        <v>102</v>
      </c>
      <c r="F4541" s="36" t="s">
        <v>100</v>
      </c>
      <c r="G4541" s="36" t="s">
        <v>103</v>
      </c>
      <c r="H4541" s="36">
        <v>30</v>
      </c>
      <c r="I4541" s="36">
        <v>30</v>
      </c>
    </row>
    <row r="4542" spans="1:9" x14ac:dyDescent="0.35">
      <c r="A4542" s="36">
        <v>1531078</v>
      </c>
      <c r="B4542" s="36" t="str">
        <f>VLOOKUP(AllData[[#This Row],[Order]],MM[],3,FALSE)</f>
        <v>V5757351401000</v>
      </c>
      <c r="C4542" s="36">
        <f>VLOOKUP(AllData[[#This Row],[Order]],MM[],2,FALSE)</f>
        <v>133</v>
      </c>
      <c r="D4542" s="36" t="s">
        <v>114</v>
      </c>
      <c r="E4542" s="36" t="s">
        <v>102</v>
      </c>
      <c r="F4542" s="36" t="s">
        <v>100</v>
      </c>
      <c r="G4542" s="36" t="s">
        <v>106</v>
      </c>
      <c r="H4542" s="36">
        <v>45</v>
      </c>
      <c r="I4542" s="36">
        <v>45</v>
      </c>
    </row>
    <row r="4543" spans="1:9" x14ac:dyDescent="0.35">
      <c r="A4543" s="36">
        <v>1531078</v>
      </c>
      <c r="B4543" s="36" t="str">
        <f>VLOOKUP(AllData[[#This Row],[Order]],MM[],3,FALSE)</f>
        <v>V5757351401000</v>
      </c>
      <c r="C4543" s="36">
        <f>VLOOKUP(AllData[[#This Row],[Order]],MM[],2,FALSE)</f>
        <v>133</v>
      </c>
      <c r="D4543" s="36" t="s">
        <v>60</v>
      </c>
      <c r="E4543" s="36" t="s">
        <v>61</v>
      </c>
      <c r="F4543" s="36" t="s">
        <v>63</v>
      </c>
      <c r="G4543" s="36" t="s">
        <v>108</v>
      </c>
      <c r="H4543" s="36">
        <v>1470.48</v>
      </c>
      <c r="I4543" s="36">
        <v>1</v>
      </c>
    </row>
    <row r="4544" spans="1:9" x14ac:dyDescent="0.35">
      <c r="A4544" s="36">
        <v>1531078</v>
      </c>
      <c r="B4544" s="36" t="str">
        <f>VLOOKUP(AllData[[#This Row],[Order]],MM[],3,FALSE)</f>
        <v>V5757351401000</v>
      </c>
      <c r="C4544" s="36">
        <f>VLOOKUP(AllData[[#This Row],[Order]],MM[],2,FALSE)</f>
        <v>133</v>
      </c>
      <c r="D4544" s="36" t="s">
        <v>95</v>
      </c>
      <c r="E4544" s="36" t="s">
        <v>83</v>
      </c>
      <c r="F4544" s="36" t="s">
        <v>84</v>
      </c>
      <c r="G4544" s="36" t="s">
        <v>110</v>
      </c>
      <c r="H4544" s="36">
        <v>146.58000000000001</v>
      </c>
      <c r="I4544" s="36">
        <v>5</v>
      </c>
    </row>
    <row r="4545" spans="1:9" x14ac:dyDescent="0.35">
      <c r="A4545" s="36">
        <v>1531221</v>
      </c>
      <c r="B4545" s="36" t="str">
        <f>VLOOKUP(AllData[[#This Row],[Order]],MM[],3,FALSE)</f>
        <v>V5757311400800</v>
      </c>
      <c r="C4545" s="36">
        <f>VLOOKUP(AllData[[#This Row],[Order]],MM[],2,FALSE)</f>
        <v>127</v>
      </c>
      <c r="D4545" s="36" t="s">
        <v>60</v>
      </c>
      <c r="E4545" s="36" t="s">
        <v>83</v>
      </c>
      <c r="F4545" s="36" t="s">
        <v>84</v>
      </c>
      <c r="G4545" s="36" t="s">
        <v>111</v>
      </c>
      <c r="H4545" s="36">
        <v>50.966999999999999</v>
      </c>
      <c r="I4545" s="36">
        <v>40</v>
      </c>
    </row>
    <row r="4546" spans="1:9" x14ac:dyDescent="0.35">
      <c r="A4546" s="36">
        <v>1531221</v>
      </c>
      <c r="B4546" s="36" t="str">
        <f>VLOOKUP(AllData[[#This Row],[Order]],MM[],3,FALSE)</f>
        <v>V5757311400800</v>
      </c>
      <c r="C4546" s="36">
        <f>VLOOKUP(AllData[[#This Row],[Order]],MM[],2,FALSE)</f>
        <v>127</v>
      </c>
      <c r="D4546" s="36" t="s">
        <v>68</v>
      </c>
      <c r="E4546" s="36" t="s">
        <v>61</v>
      </c>
      <c r="F4546" s="36" t="s">
        <v>63</v>
      </c>
      <c r="G4546" s="36" t="s">
        <v>64</v>
      </c>
      <c r="H4546" s="36">
        <v>5.8170000000000002</v>
      </c>
      <c r="I4546" s="36">
        <v>15</v>
      </c>
    </row>
    <row r="4547" spans="1:9" x14ac:dyDescent="0.35">
      <c r="A4547" s="36">
        <v>1531221</v>
      </c>
      <c r="B4547" s="36" t="str">
        <f>VLOOKUP(AllData[[#This Row],[Order]],MM[],3,FALSE)</f>
        <v>V5757311400800</v>
      </c>
      <c r="C4547" s="36">
        <f>VLOOKUP(AllData[[#This Row],[Order]],MM[],2,FALSE)</f>
        <v>127</v>
      </c>
      <c r="D4547" s="36" t="s">
        <v>73</v>
      </c>
      <c r="E4547" s="36" t="s">
        <v>69</v>
      </c>
      <c r="F4547" s="36" t="s">
        <v>70</v>
      </c>
      <c r="G4547" s="36" t="s">
        <v>71</v>
      </c>
      <c r="H4547" s="36">
        <v>20</v>
      </c>
      <c r="I4547" s="36">
        <v>20</v>
      </c>
    </row>
    <row r="4548" spans="1:9" x14ac:dyDescent="0.35">
      <c r="A4548" s="36">
        <v>1531221</v>
      </c>
      <c r="B4548" s="36" t="str">
        <f>VLOOKUP(AllData[[#This Row],[Order]],MM[],3,FALSE)</f>
        <v>V5757311400800</v>
      </c>
      <c r="C4548" s="36">
        <f>VLOOKUP(AllData[[#This Row],[Order]],MM[],2,FALSE)</f>
        <v>127</v>
      </c>
      <c r="D4548" s="36" t="s">
        <v>75</v>
      </c>
      <c r="E4548" s="36" t="s">
        <v>61</v>
      </c>
      <c r="F4548" s="36" t="s">
        <v>63</v>
      </c>
      <c r="G4548" s="36" t="s">
        <v>74</v>
      </c>
      <c r="H4548" s="36">
        <v>226.32</v>
      </c>
      <c r="I4548" s="36">
        <v>290</v>
      </c>
    </row>
    <row r="4549" spans="1:9" x14ac:dyDescent="0.35">
      <c r="A4549" s="36">
        <v>1531221</v>
      </c>
      <c r="B4549" s="36" t="str">
        <f>VLOOKUP(AllData[[#This Row],[Order]],MM[],3,FALSE)</f>
        <v>V5757311400800</v>
      </c>
      <c r="C4549" s="36">
        <f>VLOOKUP(AllData[[#This Row],[Order]],MM[],2,FALSE)</f>
        <v>127</v>
      </c>
      <c r="D4549" s="36" t="s">
        <v>78</v>
      </c>
      <c r="E4549" s="36" t="s">
        <v>61</v>
      </c>
      <c r="F4549" s="36" t="s">
        <v>63</v>
      </c>
      <c r="G4549" s="36" t="s">
        <v>76</v>
      </c>
      <c r="H4549" s="36">
        <v>2268.3000000000002</v>
      </c>
      <c r="I4549" s="36">
        <v>1040</v>
      </c>
    </row>
    <row r="4550" spans="1:9" x14ac:dyDescent="0.35">
      <c r="A4550" s="36">
        <v>1531221</v>
      </c>
      <c r="B4550" s="36" t="str">
        <f>VLOOKUP(AllData[[#This Row],[Order]],MM[],3,FALSE)</f>
        <v>V5757311400800</v>
      </c>
      <c r="C4550" s="36">
        <f>VLOOKUP(AllData[[#This Row],[Order]],MM[],2,FALSE)</f>
        <v>127</v>
      </c>
      <c r="D4550" s="36" t="s">
        <v>80</v>
      </c>
      <c r="E4550" s="36" t="s">
        <v>61</v>
      </c>
      <c r="F4550" s="36" t="s">
        <v>63</v>
      </c>
      <c r="G4550" s="36" t="s">
        <v>112</v>
      </c>
      <c r="H4550" s="36">
        <v>18.75</v>
      </c>
      <c r="I4550" s="36">
        <v>50</v>
      </c>
    </row>
    <row r="4551" spans="1:9" x14ac:dyDescent="0.35">
      <c r="A4551" s="36">
        <v>1531221</v>
      </c>
      <c r="B4551" s="36" t="str">
        <f>VLOOKUP(AllData[[#This Row],[Order]],MM[],3,FALSE)</f>
        <v>V5757311400800</v>
      </c>
      <c r="C4551" s="36">
        <f>VLOOKUP(AllData[[#This Row],[Order]],MM[],2,FALSE)</f>
        <v>127</v>
      </c>
      <c r="D4551" s="36" t="s">
        <v>82</v>
      </c>
      <c r="E4551" s="36" t="s">
        <v>89</v>
      </c>
      <c r="F4551" s="36" t="s">
        <v>91</v>
      </c>
      <c r="G4551" s="36" t="s">
        <v>92</v>
      </c>
      <c r="H4551" s="36"/>
      <c r="I4551" s="36">
        <v>0</v>
      </c>
    </row>
    <row r="4552" spans="1:9" x14ac:dyDescent="0.35">
      <c r="A4552" s="36">
        <v>1531221</v>
      </c>
      <c r="B4552" s="36" t="str">
        <f>VLOOKUP(AllData[[#This Row],[Order]],MM[],3,FALSE)</f>
        <v>V5757311400800</v>
      </c>
      <c r="C4552" s="36">
        <f>VLOOKUP(AllData[[#This Row],[Order]],MM[],2,FALSE)</f>
        <v>127</v>
      </c>
      <c r="D4552" s="36" t="s">
        <v>85</v>
      </c>
      <c r="E4552" s="36" t="s">
        <v>69</v>
      </c>
      <c r="F4552" s="36" t="s">
        <v>70</v>
      </c>
      <c r="G4552" s="36" t="s">
        <v>79</v>
      </c>
      <c r="H4552" s="36">
        <v>20</v>
      </c>
      <c r="I4552" s="36">
        <v>20</v>
      </c>
    </row>
    <row r="4553" spans="1:9" x14ac:dyDescent="0.35">
      <c r="A4553" s="36">
        <v>1531221</v>
      </c>
      <c r="B4553" s="36" t="str">
        <f>VLOOKUP(AllData[[#This Row],[Order]],MM[],3,FALSE)</f>
        <v>V5757311400800</v>
      </c>
      <c r="C4553" s="36">
        <f>VLOOKUP(AllData[[#This Row],[Order]],MM[],2,FALSE)</f>
        <v>127</v>
      </c>
      <c r="D4553" s="36" t="s">
        <v>88</v>
      </c>
      <c r="E4553" s="36" t="s">
        <v>69</v>
      </c>
      <c r="F4553" s="36" t="s">
        <v>70</v>
      </c>
      <c r="G4553" s="36" t="s">
        <v>81</v>
      </c>
      <c r="H4553" s="36">
        <v>20</v>
      </c>
      <c r="I4553" s="36">
        <v>20</v>
      </c>
    </row>
    <row r="4554" spans="1:9" x14ac:dyDescent="0.35">
      <c r="A4554" s="36">
        <v>1531221</v>
      </c>
      <c r="B4554" s="36" t="str">
        <f>VLOOKUP(AllData[[#This Row],[Order]],MM[],3,FALSE)</f>
        <v>V5757311400800</v>
      </c>
      <c r="C4554" s="36">
        <f>VLOOKUP(AllData[[#This Row],[Order]],MM[],2,FALSE)</f>
        <v>127</v>
      </c>
      <c r="D4554" s="36" t="s">
        <v>95</v>
      </c>
      <c r="E4554" s="36" t="s">
        <v>83</v>
      </c>
      <c r="F4554" s="36" t="s">
        <v>84</v>
      </c>
      <c r="G4554" s="36" t="s">
        <v>84</v>
      </c>
      <c r="H4554" s="36">
        <v>274.60599999999999</v>
      </c>
      <c r="I4554" s="36">
        <v>450</v>
      </c>
    </row>
    <row r="4555" spans="1:9" x14ac:dyDescent="0.35">
      <c r="A4555" s="36">
        <v>1531221</v>
      </c>
      <c r="B4555" s="36" t="str">
        <f>VLOOKUP(AllData[[#This Row],[Order]],MM[],3,FALSE)</f>
        <v>V5757311400800</v>
      </c>
      <c r="C4555" s="36">
        <f>VLOOKUP(AllData[[#This Row],[Order]],MM[],2,FALSE)</f>
        <v>127</v>
      </c>
      <c r="D4555" s="36" t="s">
        <v>97</v>
      </c>
      <c r="E4555" s="36" t="s">
        <v>86</v>
      </c>
      <c r="F4555" s="36" t="s">
        <v>87</v>
      </c>
      <c r="G4555" s="36" t="s">
        <v>87</v>
      </c>
      <c r="H4555" s="36">
        <v>20</v>
      </c>
      <c r="I4555" s="36">
        <v>20</v>
      </c>
    </row>
    <row r="4556" spans="1:9" x14ac:dyDescent="0.35">
      <c r="A4556" s="36">
        <v>1531221</v>
      </c>
      <c r="B4556" s="36" t="str">
        <f>VLOOKUP(AllData[[#This Row],[Order]],MM[],3,FALSE)</f>
        <v>V5757311400800</v>
      </c>
      <c r="C4556" s="36">
        <f>VLOOKUP(AllData[[#This Row],[Order]],MM[],2,FALSE)</f>
        <v>127</v>
      </c>
      <c r="D4556" s="36" t="s">
        <v>99</v>
      </c>
      <c r="E4556" s="36" t="s">
        <v>61</v>
      </c>
      <c r="F4556" s="36" t="s">
        <v>63</v>
      </c>
      <c r="G4556" s="36" t="s">
        <v>96</v>
      </c>
      <c r="H4556" s="36">
        <v>10.067</v>
      </c>
      <c r="I4556" s="36">
        <v>100</v>
      </c>
    </row>
    <row r="4557" spans="1:9" x14ac:dyDescent="0.35">
      <c r="A4557" s="36">
        <v>1531221</v>
      </c>
      <c r="B4557" s="36" t="str">
        <f>VLOOKUP(AllData[[#This Row],[Order]],MM[],3,FALSE)</f>
        <v>V5757311400800</v>
      </c>
      <c r="C4557" s="36">
        <f>VLOOKUP(AllData[[#This Row],[Order]],MM[],2,FALSE)</f>
        <v>127</v>
      </c>
      <c r="D4557" s="36" t="s">
        <v>101</v>
      </c>
      <c r="E4557" s="36" t="s">
        <v>69</v>
      </c>
      <c r="F4557" s="36" t="s">
        <v>70</v>
      </c>
      <c r="G4557" s="36" t="s">
        <v>98</v>
      </c>
      <c r="H4557" s="36">
        <v>20</v>
      </c>
      <c r="I4557" s="36">
        <v>20</v>
      </c>
    </row>
    <row r="4558" spans="1:9" x14ac:dyDescent="0.35">
      <c r="A4558" s="36">
        <v>1531221</v>
      </c>
      <c r="B4558" s="36" t="str">
        <f>VLOOKUP(AllData[[#This Row],[Order]],MM[],3,FALSE)</f>
        <v>V5757311400800</v>
      </c>
      <c r="C4558" s="36">
        <f>VLOOKUP(AllData[[#This Row],[Order]],MM[],2,FALSE)</f>
        <v>127</v>
      </c>
      <c r="D4558" s="36" t="s">
        <v>104</v>
      </c>
      <c r="E4558" s="36" t="s">
        <v>69</v>
      </c>
      <c r="F4558" s="36" t="s">
        <v>70</v>
      </c>
      <c r="G4558" s="36" t="s">
        <v>100</v>
      </c>
      <c r="H4558" s="36">
        <v>30</v>
      </c>
      <c r="I4558" s="36">
        <v>30</v>
      </c>
    </row>
    <row r="4559" spans="1:9" x14ac:dyDescent="0.35">
      <c r="A4559" s="36">
        <v>1531221</v>
      </c>
      <c r="B4559" s="36" t="str">
        <f>VLOOKUP(AllData[[#This Row],[Order]],MM[],3,FALSE)</f>
        <v>V5757311400800</v>
      </c>
      <c r="C4559" s="36">
        <f>VLOOKUP(AllData[[#This Row],[Order]],MM[],2,FALSE)</f>
        <v>127</v>
      </c>
      <c r="D4559" s="36" t="s">
        <v>113</v>
      </c>
      <c r="E4559" s="36" t="s">
        <v>102</v>
      </c>
      <c r="F4559" s="36" t="s">
        <v>100</v>
      </c>
      <c r="G4559" s="36" t="s">
        <v>103</v>
      </c>
      <c r="H4559" s="36">
        <v>30</v>
      </c>
      <c r="I4559" s="36">
        <v>30</v>
      </c>
    </row>
    <row r="4560" spans="1:9" x14ac:dyDescent="0.35">
      <c r="A4560" s="36">
        <v>1531221</v>
      </c>
      <c r="B4560" s="36" t="str">
        <f>VLOOKUP(AllData[[#This Row],[Order]],MM[],3,FALSE)</f>
        <v>V5757311400800</v>
      </c>
      <c r="C4560" s="36">
        <f>VLOOKUP(AllData[[#This Row],[Order]],MM[],2,FALSE)</f>
        <v>127</v>
      </c>
      <c r="D4560" s="36" t="s">
        <v>114</v>
      </c>
      <c r="E4560" s="36" t="s">
        <v>102</v>
      </c>
      <c r="F4560" s="36" t="s">
        <v>100</v>
      </c>
      <c r="G4560" s="36" t="s">
        <v>106</v>
      </c>
      <c r="H4560" s="36">
        <v>45</v>
      </c>
      <c r="I4560" s="36">
        <v>45</v>
      </c>
    </row>
    <row r="4561" spans="1:9" x14ac:dyDescent="0.35">
      <c r="A4561" s="36">
        <v>1531221</v>
      </c>
      <c r="B4561" s="36" t="str">
        <f>VLOOKUP(AllData[[#This Row],[Order]],MM[],3,FALSE)</f>
        <v>V5757311400800</v>
      </c>
      <c r="C4561" s="36">
        <f>VLOOKUP(AllData[[#This Row],[Order]],MM[],2,FALSE)</f>
        <v>127</v>
      </c>
      <c r="D4561" s="36" t="s">
        <v>60</v>
      </c>
      <c r="E4561" s="36" t="s">
        <v>61</v>
      </c>
      <c r="F4561" s="36" t="s">
        <v>63</v>
      </c>
      <c r="G4561" s="36" t="s">
        <v>108</v>
      </c>
      <c r="H4561" s="36">
        <v>687.86666666666667</v>
      </c>
      <c r="I4561" s="36">
        <v>1</v>
      </c>
    </row>
    <row r="4562" spans="1:9" x14ac:dyDescent="0.35">
      <c r="A4562" s="36">
        <v>1531221</v>
      </c>
      <c r="B4562" s="36" t="str">
        <f>VLOOKUP(AllData[[#This Row],[Order]],MM[],3,FALSE)</f>
        <v>V5757311400800</v>
      </c>
      <c r="C4562" s="36">
        <f>VLOOKUP(AllData[[#This Row],[Order]],MM[],2,FALSE)</f>
        <v>127</v>
      </c>
      <c r="D4562" s="36" t="s">
        <v>95</v>
      </c>
      <c r="E4562" s="36" t="s">
        <v>83</v>
      </c>
      <c r="F4562" s="36" t="s">
        <v>84</v>
      </c>
      <c r="G4562" s="36" t="s">
        <v>110</v>
      </c>
      <c r="H4562" s="36">
        <v>82.559999999999988</v>
      </c>
      <c r="I4562" s="36">
        <v>5</v>
      </c>
    </row>
    <row r="4563" spans="1:9" x14ac:dyDescent="0.35">
      <c r="A4563" s="36">
        <v>1531222</v>
      </c>
      <c r="B4563" s="36" t="str">
        <f>VLOOKUP(AllData[[#This Row],[Order]],MM[],3,FALSE)</f>
        <v>V5757311401000</v>
      </c>
      <c r="C4563" s="36">
        <f>VLOOKUP(AllData[[#This Row],[Order]],MM[],2,FALSE)</f>
        <v>127</v>
      </c>
      <c r="D4563" s="36" t="s">
        <v>60</v>
      </c>
      <c r="E4563" s="36" t="s">
        <v>83</v>
      </c>
      <c r="F4563" s="36" t="s">
        <v>84</v>
      </c>
      <c r="G4563" s="36" t="s">
        <v>111</v>
      </c>
      <c r="H4563" s="36">
        <v>33.4</v>
      </c>
      <c r="I4563" s="36">
        <v>40</v>
      </c>
    </row>
    <row r="4564" spans="1:9" x14ac:dyDescent="0.35">
      <c r="A4564" s="36">
        <v>1531222</v>
      </c>
      <c r="B4564" s="36" t="str">
        <f>VLOOKUP(AllData[[#This Row],[Order]],MM[],3,FALSE)</f>
        <v>V5757311401000</v>
      </c>
      <c r="C4564" s="36">
        <f>VLOOKUP(AllData[[#This Row],[Order]],MM[],2,FALSE)</f>
        <v>127</v>
      </c>
      <c r="D4564" s="36" t="s">
        <v>68</v>
      </c>
      <c r="E4564" s="36" t="s">
        <v>61</v>
      </c>
      <c r="F4564" s="36" t="s">
        <v>63</v>
      </c>
      <c r="G4564" s="36" t="s">
        <v>64</v>
      </c>
      <c r="H4564" s="36">
        <v>504.83300000000003</v>
      </c>
      <c r="I4564" s="36">
        <v>15</v>
      </c>
    </row>
    <row r="4565" spans="1:9" x14ac:dyDescent="0.35">
      <c r="A4565" s="36">
        <v>1531222</v>
      </c>
      <c r="B4565" s="36" t="str">
        <f>VLOOKUP(AllData[[#This Row],[Order]],MM[],3,FALSE)</f>
        <v>V5757311401000</v>
      </c>
      <c r="C4565" s="36">
        <f>VLOOKUP(AllData[[#This Row],[Order]],MM[],2,FALSE)</f>
        <v>127</v>
      </c>
      <c r="D4565" s="36" t="s">
        <v>73</v>
      </c>
      <c r="E4565" s="36" t="s">
        <v>69</v>
      </c>
      <c r="F4565" s="36" t="s">
        <v>70</v>
      </c>
      <c r="G4565" s="36" t="s">
        <v>71</v>
      </c>
      <c r="H4565" s="36">
        <v>20</v>
      </c>
      <c r="I4565" s="36">
        <v>20</v>
      </c>
    </row>
    <row r="4566" spans="1:9" x14ac:dyDescent="0.35">
      <c r="A4566" s="36">
        <v>1531222</v>
      </c>
      <c r="B4566" s="36" t="str">
        <f>VLOOKUP(AllData[[#This Row],[Order]],MM[],3,FALSE)</f>
        <v>V5757311401000</v>
      </c>
      <c r="C4566" s="36">
        <f>VLOOKUP(AllData[[#This Row],[Order]],MM[],2,FALSE)</f>
        <v>127</v>
      </c>
      <c r="D4566" s="36" t="s">
        <v>75</v>
      </c>
      <c r="E4566" s="36" t="s">
        <v>61</v>
      </c>
      <c r="F4566" s="36" t="s">
        <v>63</v>
      </c>
      <c r="G4566" s="36" t="s">
        <v>74</v>
      </c>
      <c r="H4566" s="36">
        <v>11.382999999999999</v>
      </c>
      <c r="I4566" s="36">
        <v>350</v>
      </c>
    </row>
    <row r="4567" spans="1:9" x14ac:dyDescent="0.35">
      <c r="A4567" s="36">
        <v>1531222</v>
      </c>
      <c r="B4567" s="36" t="str">
        <f>VLOOKUP(AllData[[#This Row],[Order]],MM[],3,FALSE)</f>
        <v>V5757311401000</v>
      </c>
      <c r="C4567" s="36">
        <f>VLOOKUP(AllData[[#This Row],[Order]],MM[],2,FALSE)</f>
        <v>127</v>
      </c>
      <c r="D4567" s="36" t="s">
        <v>78</v>
      </c>
      <c r="E4567" s="36" t="s">
        <v>61</v>
      </c>
      <c r="F4567" s="36" t="s">
        <v>63</v>
      </c>
      <c r="G4567" s="36" t="s">
        <v>76</v>
      </c>
      <c r="H4567" s="36">
        <v>6.5170000000000003</v>
      </c>
      <c r="I4567" s="36">
        <v>1020</v>
      </c>
    </row>
    <row r="4568" spans="1:9" x14ac:dyDescent="0.35">
      <c r="A4568" s="36">
        <v>1531222</v>
      </c>
      <c r="B4568" s="36" t="str">
        <f>VLOOKUP(AllData[[#This Row],[Order]],MM[],3,FALSE)</f>
        <v>V5757311401000</v>
      </c>
      <c r="C4568" s="36">
        <f>VLOOKUP(AllData[[#This Row],[Order]],MM[],2,FALSE)</f>
        <v>127</v>
      </c>
      <c r="D4568" s="36" t="s">
        <v>80</v>
      </c>
      <c r="E4568" s="36" t="s">
        <v>61</v>
      </c>
      <c r="F4568" s="36" t="s">
        <v>63</v>
      </c>
      <c r="G4568" s="36" t="s">
        <v>112</v>
      </c>
      <c r="H4568" s="36">
        <v>6.6669999999999998</v>
      </c>
      <c r="I4568" s="36">
        <v>50</v>
      </c>
    </row>
    <row r="4569" spans="1:9" x14ac:dyDescent="0.35">
      <c r="A4569" s="36">
        <v>1531222</v>
      </c>
      <c r="B4569" s="36" t="str">
        <f>VLOOKUP(AllData[[#This Row],[Order]],MM[],3,FALSE)</f>
        <v>V5757311401000</v>
      </c>
      <c r="C4569" s="36">
        <f>VLOOKUP(AllData[[#This Row],[Order]],MM[],2,FALSE)</f>
        <v>127</v>
      </c>
      <c r="D4569" s="36" t="s">
        <v>82</v>
      </c>
      <c r="E4569" s="36" t="s">
        <v>89</v>
      </c>
      <c r="F4569" s="36" t="s">
        <v>91</v>
      </c>
      <c r="G4569" s="36" t="s">
        <v>92</v>
      </c>
      <c r="H4569" s="36">
        <v>8.3333333333333329E-2</v>
      </c>
      <c r="I4569" s="36">
        <v>0</v>
      </c>
    </row>
    <row r="4570" spans="1:9" x14ac:dyDescent="0.35">
      <c r="A4570" s="36">
        <v>1531222</v>
      </c>
      <c r="B4570" s="36" t="str">
        <f>VLOOKUP(AllData[[#This Row],[Order]],MM[],3,FALSE)</f>
        <v>V5757311401000</v>
      </c>
      <c r="C4570" s="36">
        <f>VLOOKUP(AllData[[#This Row],[Order]],MM[],2,FALSE)</f>
        <v>127</v>
      </c>
      <c r="D4570" s="36" t="s">
        <v>85</v>
      </c>
      <c r="E4570" s="36" t="s">
        <v>69</v>
      </c>
      <c r="F4570" s="36" t="s">
        <v>70</v>
      </c>
      <c r="G4570" s="36" t="s">
        <v>79</v>
      </c>
      <c r="H4570" s="36">
        <v>20</v>
      </c>
      <c r="I4570" s="36">
        <v>20</v>
      </c>
    </row>
    <row r="4571" spans="1:9" x14ac:dyDescent="0.35">
      <c r="A4571" s="36">
        <v>1531222</v>
      </c>
      <c r="B4571" s="36" t="str">
        <f>VLOOKUP(AllData[[#This Row],[Order]],MM[],3,FALSE)</f>
        <v>V5757311401000</v>
      </c>
      <c r="C4571" s="36">
        <f>VLOOKUP(AllData[[#This Row],[Order]],MM[],2,FALSE)</f>
        <v>127</v>
      </c>
      <c r="D4571" s="36" t="s">
        <v>88</v>
      </c>
      <c r="E4571" s="36" t="s">
        <v>69</v>
      </c>
      <c r="F4571" s="36" t="s">
        <v>70</v>
      </c>
      <c r="G4571" s="36" t="s">
        <v>81</v>
      </c>
      <c r="H4571" s="36">
        <v>20</v>
      </c>
      <c r="I4571" s="36">
        <v>20</v>
      </c>
    </row>
    <row r="4572" spans="1:9" x14ac:dyDescent="0.35">
      <c r="A4572" s="36">
        <v>1531222</v>
      </c>
      <c r="B4572" s="36" t="str">
        <f>VLOOKUP(AllData[[#This Row],[Order]],MM[],3,FALSE)</f>
        <v>V5757311401000</v>
      </c>
      <c r="C4572" s="36">
        <f>VLOOKUP(AllData[[#This Row],[Order]],MM[],2,FALSE)</f>
        <v>127</v>
      </c>
      <c r="D4572" s="36" t="s">
        <v>95</v>
      </c>
      <c r="E4572" s="36" t="s">
        <v>83</v>
      </c>
      <c r="F4572" s="36" t="s">
        <v>84</v>
      </c>
      <c r="G4572" s="36" t="s">
        <v>84</v>
      </c>
      <c r="H4572" s="36">
        <v>853.98699999999997</v>
      </c>
      <c r="I4572" s="36">
        <v>450</v>
      </c>
    </row>
    <row r="4573" spans="1:9" x14ac:dyDescent="0.35">
      <c r="A4573" s="36">
        <v>1531222</v>
      </c>
      <c r="B4573" s="36" t="str">
        <f>VLOOKUP(AllData[[#This Row],[Order]],MM[],3,FALSE)</f>
        <v>V5757311401000</v>
      </c>
      <c r="C4573" s="36">
        <f>VLOOKUP(AllData[[#This Row],[Order]],MM[],2,FALSE)</f>
        <v>127</v>
      </c>
      <c r="D4573" s="36" t="s">
        <v>97</v>
      </c>
      <c r="E4573" s="36" t="s">
        <v>86</v>
      </c>
      <c r="F4573" s="36" t="s">
        <v>87</v>
      </c>
      <c r="G4573" s="36" t="s">
        <v>87</v>
      </c>
      <c r="H4573" s="36">
        <v>20</v>
      </c>
      <c r="I4573" s="36">
        <v>20</v>
      </c>
    </row>
    <row r="4574" spans="1:9" x14ac:dyDescent="0.35">
      <c r="A4574" s="36">
        <v>1531222</v>
      </c>
      <c r="B4574" s="36" t="str">
        <f>VLOOKUP(AllData[[#This Row],[Order]],MM[],3,FALSE)</f>
        <v>V5757311401000</v>
      </c>
      <c r="C4574" s="36">
        <f>VLOOKUP(AllData[[#This Row],[Order]],MM[],2,FALSE)</f>
        <v>127</v>
      </c>
      <c r="D4574" s="36" t="s">
        <v>99</v>
      </c>
      <c r="E4574" s="36" t="s">
        <v>61</v>
      </c>
      <c r="F4574" s="36" t="s">
        <v>63</v>
      </c>
      <c r="G4574" s="36" t="s">
        <v>96</v>
      </c>
      <c r="H4574" s="36">
        <v>3.0329999999999999</v>
      </c>
      <c r="I4574" s="36">
        <v>100</v>
      </c>
    </row>
    <row r="4575" spans="1:9" x14ac:dyDescent="0.35">
      <c r="A4575" s="36">
        <v>1531222</v>
      </c>
      <c r="B4575" s="36" t="str">
        <f>VLOOKUP(AllData[[#This Row],[Order]],MM[],3,FALSE)</f>
        <v>V5757311401000</v>
      </c>
      <c r="C4575" s="36">
        <f>VLOOKUP(AllData[[#This Row],[Order]],MM[],2,FALSE)</f>
        <v>127</v>
      </c>
      <c r="D4575" s="36" t="s">
        <v>101</v>
      </c>
      <c r="E4575" s="36" t="s">
        <v>69</v>
      </c>
      <c r="F4575" s="36" t="s">
        <v>70</v>
      </c>
      <c r="G4575" s="36" t="s">
        <v>98</v>
      </c>
      <c r="H4575" s="36">
        <v>20</v>
      </c>
      <c r="I4575" s="36">
        <v>20</v>
      </c>
    </row>
    <row r="4576" spans="1:9" x14ac:dyDescent="0.35">
      <c r="A4576" s="36">
        <v>1531222</v>
      </c>
      <c r="B4576" s="36" t="str">
        <f>VLOOKUP(AllData[[#This Row],[Order]],MM[],3,FALSE)</f>
        <v>V5757311401000</v>
      </c>
      <c r="C4576" s="36">
        <f>VLOOKUP(AllData[[#This Row],[Order]],MM[],2,FALSE)</f>
        <v>127</v>
      </c>
      <c r="D4576" s="36" t="s">
        <v>104</v>
      </c>
      <c r="E4576" s="36" t="s">
        <v>69</v>
      </c>
      <c r="F4576" s="36" t="s">
        <v>70</v>
      </c>
      <c r="G4576" s="36" t="s">
        <v>100</v>
      </c>
      <c r="H4576" s="36">
        <v>30</v>
      </c>
      <c r="I4576" s="36">
        <v>30</v>
      </c>
    </row>
    <row r="4577" spans="1:9" x14ac:dyDescent="0.35">
      <c r="A4577" s="36">
        <v>1531222</v>
      </c>
      <c r="B4577" s="36" t="str">
        <f>VLOOKUP(AllData[[#This Row],[Order]],MM[],3,FALSE)</f>
        <v>V5757311401000</v>
      </c>
      <c r="C4577" s="36">
        <f>VLOOKUP(AllData[[#This Row],[Order]],MM[],2,FALSE)</f>
        <v>127</v>
      </c>
      <c r="D4577" s="36" t="s">
        <v>113</v>
      </c>
      <c r="E4577" s="36" t="s">
        <v>102</v>
      </c>
      <c r="F4577" s="36" t="s">
        <v>100</v>
      </c>
      <c r="G4577" s="36" t="s">
        <v>103</v>
      </c>
      <c r="H4577" s="36">
        <v>30</v>
      </c>
      <c r="I4577" s="36">
        <v>30</v>
      </c>
    </row>
    <row r="4578" spans="1:9" x14ac:dyDescent="0.35">
      <c r="A4578" s="36">
        <v>1531222</v>
      </c>
      <c r="B4578" s="36" t="str">
        <f>VLOOKUP(AllData[[#This Row],[Order]],MM[],3,FALSE)</f>
        <v>V5757311401000</v>
      </c>
      <c r="C4578" s="36">
        <f>VLOOKUP(AllData[[#This Row],[Order]],MM[],2,FALSE)</f>
        <v>127</v>
      </c>
      <c r="D4578" s="36" t="s">
        <v>114</v>
      </c>
      <c r="E4578" s="36" t="s">
        <v>102</v>
      </c>
      <c r="F4578" s="36" t="s">
        <v>100</v>
      </c>
      <c r="G4578" s="36" t="s">
        <v>106</v>
      </c>
      <c r="H4578" s="36">
        <v>45</v>
      </c>
      <c r="I4578" s="36">
        <v>45</v>
      </c>
    </row>
    <row r="4579" spans="1:9" x14ac:dyDescent="0.35">
      <c r="A4579" s="36">
        <v>1531222</v>
      </c>
      <c r="B4579" s="36" t="str">
        <f>VLOOKUP(AllData[[#This Row],[Order]],MM[],3,FALSE)</f>
        <v>V5757311401000</v>
      </c>
      <c r="C4579" s="36">
        <f>VLOOKUP(AllData[[#This Row],[Order]],MM[],2,FALSE)</f>
        <v>127</v>
      </c>
      <c r="D4579" s="36" t="s">
        <v>60</v>
      </c>
      <c r="E4579" s="36" t="s">
        <v>61</v>
      </c>
      <c r="F4579" s="36" t="s">
        <v>63</v>
      </c>
      <c r="G4579" s="36" t="s">
        <v>108</v>
      </c>
      <c r="H4579" s="36">
        <v>2327.8199999999997</v>
      </c>
      <c r="I4579" s="36">
        <v>1</v>
      </c>
    </row>
    <row r="4580" spans="1:9" x14ac:dyDescent="0.35">
      <c r="A4580" s="36">
        <v>1531222</v>
      </c>
      <c r="B4580" s="36" t="str">
        <f>VLOOKUP(AllData[[#This Row],[Order]],MM[],3,FALSE)</f>
        <v>V5757311401000</v>
      </c>
      <c r="C4580" s="36">
        <f>VLOOKUP(AllData[[#This Row],[Order]],MM[],2,FALSE)</f>
        <v>127</v>
      </c>
      <c r="D4580" s="36" t="s">
        <v>95</v>
      </c>
      <c r="E4580" s="36" t="s">
        <v>83</v>
      </c>
      <c r="F4580" s="36" t="s">
        <v>84</v>
      </c>
      <c r="G4580" s="36" t="s">
        <v>110</v>
      </c>
      <c r="H4580" s="36"/>
      <c r="I4580" s="36">
        <v>5</v>
      </c>
    </row>
    <row r="4581" spans="1:9" x14ac:dyDescent="0.35">
      <c r="A4581" s="36">
        <v>1531223</v>
      </c>
      <c r="B4581" s="36" t="str">
        <f>VLOOKUP(AllData[[#This Row],[Order]],MM[],3,FALSE)</f>
        <v>V5757331400800</v>
      </c>
      <c r="C4581" s="36">
        <f>VLOOKUP(AllData[[#This Row],[Order]],MM[],2,FALSE)</f>
        <v>127</v>
      </c>
      <c r="D4581" s="36" t="s">
        <v>60</v>
      </c>
      <c r="E4581" s="36" t="s">
        <v>83</v>
      </c>
      <c r="F4581" s="36" t="s">
        <v>84</v>
      </c>
      <c r="G4581" s="36" t="s">
        <v>111</v>
      </c>
      <c r="H4581" s="36">
        <v>33.4</v>
      </c>
      <c r="I4581" s="36">
        <v>40</v>
      </c>
    </row>
    <row r="4582" spans="1:9" x14ac:dyDescent="0.35">
      <c r="A4582" s="36">
        <v>1531223</v>
      </c>
      <c r="B4582" s="36" t="str">
        <f>VLOOKUP(AllData[[#This Row],[Order]],MM[],3,FALSE)</f>
        <v>V5757331400800</v>
      </c>
      <c r="C4582" s="36">
        <f>VLOOKUP(AllData[[#This Row],[Order]],MM[],2,FALSE)</f>
        <v>127</v>
      </c>
      <c r="D4582" s="36" t="s">
        <v>68</v>
      </c>
      <c r="E4582" s="36" t="s">
        <v>61</v>
      </c>
      <c r="F4582" s="36" t="s">
        <v>63</v>
      </c>
      <c r="G4582" s="36" t="s">
        <v>64</v>
      </c>
      <c r="H4582" s="36">
        <v>4.3499999999999996</v>
      </c>
      <c r="I4582" s="36">
        <v>15</v>
      </c>
    </row>
    <row r="4583" spans="1:9" x14ac:dyDescent="0.35">
      <c r="A4583" s="36">
        <v>1531223</v>
      </c>
      <c r="B4583" s="36" t="str">
        <f>VLOOKUP(AllData[[#This Row],[Order]],MM[],3,FALSE)</f>
        <v>V5757331400800</v>
      </c>
      <c r="C4583" s="36">
        <f>VLOOKUP(AllData[[#This Row],[Order]],MM[],2,FALSE)</f>
        <v>127</v>
      </c>
      <c r="D4583" s="36" t="s">
        <v>73</v>
      </c>
      <c r="E4583" s="36" t="s">
        <v>69</v>
      </c>
      <c r="F4583" s="36" t="s">
        <v>70</v>
      </c>
      <c r="G4583" s="36" t="s">
        <v>71</v>
      </c>
      <c r="H4583" s="36">
        <v>20</v>
      </c>
      <c r="I4583" s="36">
        <v>20</v>
      </c>
    </row>
    <row r="4584" spans="1:9" x14ac:dyDescent="0.35">
      <c r="A4584" s="36">
        <v>1531223</v>
      </c>
      <c r="B4584" s="36" t="str">
        <f>VLOOKUP(AllData[[#This Row],[Order]],MM[],3,FALSE)</f>
        <v>V5757331400800</v>
      </c>
      <c r="C4584" s="36">
        <f>VLOOKUP(AllData[[#This Row],[Order]],MM[],2,FALSE)</f>
        <v>127</v>
      </c>
      <c r="D4584" s="36" t="s">
        <v>75</v>
      </c>
      <c r="E4584" s="36" t="s">
        <v>61</v>
      </c>
      <c r="F4584" s="36" t="s">
        <v>63</v>
      </c>
      <c r="G4584" s="36" t="s">
        <v>74</v>
      </c>
      <c r="H4584" s="36">
        <v>268.14000000000004</v>
      </c>
      <c r="I4584" s="36">
        <v>350</v>
      </c>
    </row>
    <row r="4585" spans="1:9" x14ac:dyDescent="0.35">
      <c r="A4585" s="36">
        <v>1531223</v>
      </c>
      <c r="B4585" s="36" t="str">
        <f>VLOOKUP(AllData[[#This Row],[Order]],MM[],3,FALSE)</f>
        <v>V5757331400800</v>
      </c>
      <c r="C4585" s="36">
        <f>VLOOKUP(AllData[[#This Row],[Order]],MM[],2,FALSE)</f>
        <v>127</v>
      </c>
      <c r="D4585" s="36" t="s">
        <v>78</v>
      </c>
      <c r="E4585" s="36" t="s">
        <v>61</v>
      </c>
      <c r="F4585" s="36" t="s">
        <v>63</v>
      </c>
      <c r="G4585" s="36" t="s">
        <v>76</v>
      </c>
      <c r="H4585" s="36">
        <v>3364.2</v>
      </c>
      <c r="I4585" s="36">
        <v>1020</v>
      </c>
    </row>
    <row r="4586" spans="1:9" x14ac:dyDescent="0.35">
      <c r="A4586" s="36">
        <v>1531223</v>
      </c>
      <c r="B4586" s="36" t="str">
        <f>VLOOKUP(AllData[[#This Row],[Order]],MM[],3,FALSE)</f>
        <v>V5757331400800</v>
      </c>
      <c r="C4586" s="36">
        <f>VLOOKUP(AllData[[#This Row],[Order]],MM[],2,FALSE)</f>
        <v>127</v>
      </c>
      <c r="D4586" s="36" t="s">
        <v>80</v>
      </c>
      <c r="E4586" s="36" t="s">
        <v>61</v>
      </c>
      <c r="F4586" s="36" t="s">
        <v>63</v>
      </c>
      <c r="G4586" s="36" t="s">
        <v>112</v>
      </c>
      <c r="H4586" s="36">
        <v>122.64</v>
      </c>
      <c r="I4586" s="36">
        <v>50</v>
      </c>
    </row>
    <row r="4587" spans="1:9" x14ac:dyDescent="0.35">
      <c r="A4587" s="36">
        <v>1531223</v>
      </c>
      <c r="B4587" s="36" t="str">
        <f>VLOOKUP(AllData[[#This Row],[Order]],MM[],3,FALSE)</f>
        <v>V5757331400800</v>
      </c>
      <c r="C4587" s="36">
        <f>VLOOKUP(AllData[[#This Row],[Order]],MM[],2,FALSE)</f>
        <v>127</v>
      </c>
      <c r="D4587" s="36" t="s">
        <v>82</v>
      </c>
      <c r="E4587" s="36" t="s">
        <v>89</v>
      </c>
      <c r="F4587" s="36" t="s">
        <v>91</v>
      </c>
      <c r="G4587" s="36" t="s">
        <v>92</v>
      </c>
      <c r="H4587" s="36"/>
      <c r="I4587" s="36">
        <v>0</v>
      </c>
    </row>
    <row r="4588" spans="1:9" x14ac:dyDescent="0.35">
      <c r="A4588" s="36">
        <v>1531223</v>
      </c>
      <c r="B4588" s="36" t="str">
        <f>VLOOKUP(AllData[[#This Row],[Order]],MM[],3,FALSE)</f>
        <v>V5757331400800</v>
      </c>
      <c r="C4588" s="36">
        <f>VLOOKUP(AllData[[#This Row],[Order]],MM[],2,FALSE)</f>
        <v>127</v>
      </c>
      <c r="D4588" s="36" t="s">
        <v>85</v>
      </c>
      <c r="E4588" s="36" t="s">
        <v>69</v>
      </c>
      <c r="F4588" s="36" t="s">
        <v>70</v>
      </c>
      <c r="G4588" s="36" t="s">
        <v>79</v>
      </c>
      <c r="H4588" s="36">
        <v>20</v>
      </c>
      <c r="I4588" s="36">
        <v>20</v>
      </c>
    </row>
    <row r="4589" spans="1:9" x14ac:dyDescent="0.35">
      <c r="A4589" s="36">
        <v>1531223</v>
      </c>
      <c r="B4589" s="36" t="str">
        <f>VLOOKUP(AllData[[#This Row],[Order]],MM[],3,FALSE)</f>
        <v>V5757331400800</v>
      </c>
      <c r="C4589" s="36">
        <f>VLOOKUP(AllData[[#This Row],[Order]],MM[],2,FALSE)</f>
        <v>127</v>
      </c>
      <c r="D4589" s="36" t="s">
        <v>88</v>
      </c>
      <c r="E4589" s="36" t="s">
        <v>69</v>
      </c>
      <c r="F4589" s="36" t="s">
        <v>70</v>
      </c>
      <c r="G4589" s="36" t="s">
        <v>81</v>
      </c>
      <c r="H4589" s="36">
        <v>20</v>
      </c>
      <c r="I4589" s="36">
        <v>20</v>
      </c>
    </row>
    <row r="4590" spans="1:9" x14ac:dyDescent="0.35">
      <c r="A4590" s="36">
        <v>1531223</v>
      </c>
      <c r="B4590" s="36" t="str">
        <f>VLOOKUP(AllData[[#This Row],[Order]],MM[],3,FALSE)</f>
        <v>V5757331400800</v>
      </c>
      <c r="C4590" s="36">
        <f>VLOOKUP(AllData[[#This Row],[Order]],MM[],2,FALSE)</f>
        <v>127</v>
      </c>
      <c r="D4590" s="36" t="s">
        <v>95</v>
      </c>
      <c r="E4590" s="36" t="s">
        <v>83</v>
      </c>
      <c r="F4590" s="36" t="s">
        <v>84</v>
      </c>
      <c r="G4590" s="36" t="s">
        <v>84</v>
      </c>
      <c r="H4590" s="36">
        <v>458.4</v>
      </c>
      <c r="I4590" s="36">
        <v>450</v>
      </c>
    </row>
    <row r="4591" spans="1:9" x14ac:dyDescent="0.35">
      <c r="A4591" s="36">
        <v>1531223</v>
      </c>
      <c r="B4591" s="36" t="str">
        <f>VLOOKUP(AllData[[#This Row],[Order]],MM[],3,FALSE)</f>
        <v>V5757331400800</v>
      </c>
      <c r="C4591" s="36">
        <f>VLOOKUP(AllData[[#This Row],[Order]],MM[],2,FALSE)</f>
        <v>127</v>
      </c>
      <c r="D4591" s="36" t="s">
        <v>97</v>
      </c>
      <c r="E4591" s="36" t="s">
        <v>86</v>
      </c>
      <c r="F4591" s="36" t="s">
        <v>87</v>
      </c>
      <c r="G4591" s="36" t="s">
        <v>87</v>
      </c>
      <c r="H4591" s="36">
        <v>20</v>
      </c>
      <c r="I4591" s="36">
        <v>20</v>
      </c>
    </row>
    <row r="4592" spans="1:9" x14ac:dyDescent="0.35">
      <c r="A4592" s="36">
        <v>1531223</v>
      </c>
      <c r="B4592" s="36" t="str">
        <f>VLOOKUP(AllData[[#This Row],[Order]],MM[],3,FALSE)</f>
        <v>V5757331400800</v>
      </c>
      <c r="C4592" s="36">
        <f>VLOOKUP(AllData[[#This Row],[Order]],MM[],2,FALSE)</f>
        <v>127</v>
      </c>
      <c r="D4592" s="36" t="s">
        <v>99</v>
      </c>
      <c r="E4592" s="36" t="s">
        <v>61</v>
      </c>
      <c r="F4592" s="36" t="s">
        <v>63</v>
      </c>
      <c r="G4592" s="36" t="s">
        <v>96</v>
      </c>
      <c r="H4592" s="36">
        <v>2.8170000000000002</v>
      </c>
      <c r="I4592" s="36">
        <v>100</v>
      </c>
    </row>
    <row r="4593" spans="1:9" x14ac:dyDescent="0.35">
      <c r="A4593" s="36">
        <v>1531223</v>
      </c>
      <c r="B4593" s="36" t="str">
        <f>VLOOKUP(AllData[[#This Row],[Order]],MM[],3,FALSE)</f>
        <v>V5757331400800</v>
      </c>
      <c r="C4593" s="36">
        <f>VLOOKUP(AllData[[#This Row],[Order]],MM[],2,FALSE)</f>
        <v>127</v>
      </c>
      <c r="D4593" s="36" t="s">
        <v>101</v>
      </c>
      <c r="E4593" s="36" t="s">
        <v>69</v>
      </c>
      <c r="F4593" s="36" t="s">
        <v>70</v>
      </c>
      <c r="G4593" s="36" t="s">
        <v>98</v>
      </c>
      <c r="H4593" s="36">
        <v>20</v>
      </c>
      <c r="I4593" s="36">
        <v>20</v>
      </c>
    </row>
    <row r="4594" spans="1:9" x14ac:dyDescent="0.35">
      <c r="A4594" s="36">
        <v>1531223</v>
      </c>
      <c r="B4594" s="36" t="str">
        <f>VLOOKUP(AllData[[#This Row],[Order]],MM[],3,FALSE)</f>
        <v>V5757331400800</v>
      </c>
      <c r="C4594" s="36">
        <f>VLOOKUP(AllData[[#This Row],[Order]],MM[],2,FALSE)</f>
        <v>127</v>
      </c>
      <c r="D4594" s="36" t="s">
        <v>104</v>
      </c>
      <c r="E4594" s="36" t="s">
        <v>69</v>
      </c>
      <c r="F4594" s="36" t="s">
        <v>70</v>
      </c>
      <c r="G4594" s="36" t="s">
        <v>100</v>
      </c>
      <c r="H4594" s="36">
        <v>30</v>
      </c>
      <c r="I4594" s="36">
        <v>30</v>
      </c>
    </row>
    <row r="4595" spans="1:9" x14ac:dyDescent="0.35">
      <c r="A4595" s="36">
        <v>1531223</v>
      </c>
      <c r="B4595" s="36" t="str">
        <f>VLOOKUP(AllData[[#This Row],[Order]],MM[],3,FALSE)</f>
        <v>V5757331400800</v>
      </c>
      <c r="C4595" s="36">
        <f>VLOOKUP(AllData[[#This Row],[Order]],MM[],2,FALSE)</f>
        <v>127</v>
      </c>
      <c r="D4595" s="36" t="s">
        <v>113</v>
      </c>
      <c r="E4595" s="36" t="s">
        <v>102</v>
      </c>
      <c r="F4595" s="36" t="s">
        <v>100</v>
      </c>
      <c r="G4595" s="36" t="s">
        <v>103</v>
      </c>
      <c r="H4595" s="36">
        <v>30</v>
      </c>
      <c r="I4595" s="36">
        <v>30</v>
      </c>
    </row>
    <row r="4596" spans="1:9" x14ac:dyDescent="0.35">
      <c r="A4596" s="36">
        <v>1531223</v>
      </c>
      <c r="B4596" s="36" t="str">
        <f>VLOOKUP(AllData[[#This Row],[Order]],MM[],3,FALSE)</f>
        <v>V5757331400800</v>
      </c>
      <c r="C4596" s="36">
        <f>VLOOKUP(AllData[[#This Row],[Order]],MM[],2,FALSE)</f>
        <v>127</v>
      </c>
      <c r="D4596" s="36" t="s">
        <v>114</v>
      </c>
      <c r="E4596" s="36" t="s">
        <v>102</v>
      </c>
      <c r="F4596" s="36" t="s">
        <v>100</v>
      </c>
      <c r="G4596" s="36" t="s">
        <v>106</v>
      </c>
      <c r="H4596" s="36">
        <v>45</v>
      </c>
      <c r="I4596" s="36">
        <v>45</v>
      </c>
    </row>
    <row r="4597" spans="1:9" x14ac:dyDescent="0.35">
      <c r="A4597" s="36">
        <v>1531223</v>
      </c>
      <c r="B4597" s="36" t="str">
        <f>VLOOKUP(AllData[[#This Row],[Order]],MM[],3,FALSE)</f>
        <v>V5757331400800</v>
      </c>
      <c r="C4597" s="36">
        <f>VLOOKUP(AllData[[#This Row],[Order]],MM[],2,FALSE)</f>
        <v>127</v>
      </c>
      <c r="D4597" s="36" t="s">
        <v>60</v>
      </c>
      <c r="E4597" s="36" t="s">
        <v>61</v>
      </c>
      <c r="F4597" s="36" t="s">
        <v>63</v>
      </c>
      <c r="G4597" s="36" t="s">
        <v>108</v>
      </c>
      <c r="H4597" s="36">
        <v>925.32</v>
      </c>
      <c r="I4597" s="36">
        <v>1</v>
      </c>
    </row>
    <row r="4598" spans="1:9" x14ac:dyDescent="0.35">
      <c r="A4598" s="36">
        <v>1531223</v>
      </c>
      <c r="B4598" s="36" t="str">
        <f>VLOOKUP(AllData[[#This Row],[Order]],MM[],3,FALSE)</f>
        <v>V5757331400800</v>
      </c>
      <c r="C4598" s="36">
        <f>VLOOKUP(AllData[[#This Row],[Order]],MM[],2,FALSE)</f>
        <v>127</v>
      </c>
      <c r="D4598" s="36" t="s">
        <v>95</v>
      </c>
      <c r="E4598" s="36" t="s">
        <v>83</v>
      </c>
      <c r="F4598" s="36" t="s">
        <v>84</v>
      </c>
      <c r="G4598" s="36" t="s">
        <v>110</v>
      </c>
      <c r="H4598" s="36"/>
      <c r="I4598" s="36">
        <v>5</v>
      </c>
    </row>
    <row r="4599" spans="1:9" x14ac:dyDescent="0.35">
      <c r="A4599" s="36">
        <v>1531224</v>
      </c>
      <c r="B4599" s="36" t="str">
        <f>VLOOKUP(AllData[[#This Row],[Order]],MM[],3,FALSE)</f>
        <v>V5757351400800</v>
      </c>
      <c r="C4599" s="36">
        <f>VLOOKUP(AllData[[#This Row],[Order]],MM[],2,FALSE)</f>
        <v>134</v>
      </c>
      <c r="D4599" s="36" t="s">
        <v>60</v>
      </c>
      <c r="E4599" s="36" t="s">
        <v>83</v>
      </c>
      <c r="F4599" s="36" t="s">
        <v>84</v>
      </c>
      <c r="G4599" s="36" t="s">
        <v>111</v>
      </c>
      <c r="H4599" s="36">
        <v>33.4</v>
      </c>
      <c r="I4599" s="36">
        <v>40</v>
      </c>
    </row>
    <row r="4600" spans="1:9" x14ac:dyDescent="0.35">
      <c r="A4600" s="36">
        <v>1531224</v>
      </c>
      <c r="B4600" s="36" t="str">
        <f>VLOOKUP(AllData[[#This Row],[Order]],MM[],3,FALSE)</f>
        <v>V5757351400800</v>
      </c>
      <c r="C4600" s="36">
        <f>VLOOKUP(AllData[[#This Row],[Order]],MM[],2,FALSE)</f>
        <v>134</v>
      </c>
      <c r="D4600" s="36" t="s">
        <v>68</v>
      </c>
      <c r="E4600" s="36" t="s">
        <v>61</v>
      </c>
      <c r="F4600" s="36" t="s">
        <v>63</v>
      </c>
      <c r="G4600" s="36" t="s">
        <v>64</v>
      </c>
      <c r="H4600" s="36">
        <v>504.83300000000003</v>
      </c>
      <c r="I4600" s="36">
        <v>15</v>
      </c>
    </row>
    <row r="4601" spans="1:9" x14ac:dyDescent="0.35">
      <c r="A4601" s="36">
        <v>1531224</v>
      </c>
      <c r="B4601" s="36" t="str">
        <f>VLOOKUP(AllData[[#This Row],[Order]],MM[],3,FALSE)</f>
        <v>V5757351400800</v>
      </c>
      <c r="C4601" s="36">
        <f>VLOOKUP(AllData[[#This Row],[Order]],MM[],2,FALSE)</f>
        <v>134</v>
      </c>
      <c r="D4601" s="36" t="s">
        <v>73</v>
      </c>
      <c r="E4601" s="36" t="s">
        <v>69</v>
      </c>
      <c r="F4601" s="36" t="s">
        <v>70</v>
      </c>
      <c r="G4601" s="36" t="s">
        <v>71</v>
      </c>
      <c r="H4601" s="36">
        <v>20</v>
      </c>
      <c r="I4601" s="36">
        <v>20</v>
      </c>
    </row>
    <row r="4602" spans="1:9" x14ac:dyDescent="0.35">
      <c r="A4602" s="36">
        <v>1531224</v>
      </c>
      <c r="B4602" s="36" t="str">
        <f>VLOOKUP(AllData[[#This Row],[Order]],MM[],3,FALSE)</f>
        <v>V5757351400800</v>
      </c>
      <c r="C4602" s="36">
        <f>VLOOKUP(AllData[[#This Row],[Order]],MM[],2,FALSE)</f>
        <v>134</v>
      </c>
      <c r="D4602" s="36" t="s">
        <v>75</v>
      </c>
      <c r="E4602" s="36" t="s">
        <v>61</v>
      </c>
      <c r="F4602" s="36" t="s">
        <v>63</v>
      </c>
      <c r="G4602" s="36" t="s">
        <v>74</v>
      </c>
      <c r="H4602" s="36">
        <v>1800.12</v>
      </c>
      <c r="I4602" s="36">
        <v>350</v>
      </c>
    </row>
    <row r="4603" spans="1:9" x14ac:dyDescent="0.35">
      <c r="A4603" s="36">
        <v>1531224</v>
      </c>
      <c r="B4603" s="36" t="str">
        <f>VLOOKUP(AllData[[#This Row],[Order]],MM[],3,FALSE)</f>
        <v>V5757351400800</v>
      </c>
      <c r="C4603" s="36">
        <f>VLOOKUP(AllData[[#This Row],[Order]],MM[],2,FALSE)</f>
        <v>134</v>
      </c>
      <c r="D4603" s="36" t="s">
        <v>78</v>
      </c>
      <c r="E4603" s="36" t="s">
        <v>61</v>
      </c>
      <c r="F4603" s="36" t="s">
        <v>63</v>
      </c>
      <c r="G4603" s="36" t="s">
        <v>76</v>
      </c>
      <c r="H4603" s="36">
        <v>1936.6200000000001</v>
      </c>
      <c r="I4603" s="36">
        <v>1020</v>
      </c>
    </row>
    <row r="4604" spans="1:9" x14ac:dyDescent="0.35">
      <c r="A4604" s="36">
        <v>1531224</v>
      </c>
      <c r="B4604" s="36" t="str">
        <f>VLOOKUP(AllData[[#This Row],[Order]],MM[],3,FALSE)</f>
        <v>V5757351400800</v>
      </c>
      <c r="C4604" s="36">
        <f>VLOOKUP(AllData[[#This Row],[Order]],MM[],2,FALSE)</f>
        <v>134</v>
      </c>
      <c r="D4604" s="36" t="s">
        <v>80</v>
      </c>
      <c r="E4604" s="36" t="s">
        <v>61</v>
      </c>
      <c r="F4604" s="36" t="s">
        <v>63</v>
      </c>
      <c r="G4604" s="36" t="s">
        <v>112</v>
      </c>
      <c r="H4604" s="36">
        <v>10.85</v>
      </c>
      <c r="I4604" s="36">
        <v>50</v>
      </c>
    </row>
    <row r="4605" spans="1:9" x14ac:dyDescent="0.35">
      <c r="A4605" s="36">
        <v>1531224</v>
      </c>
      <c r="B4605" s="36" t="str">
        <f>VLOOKUP(AllData[[#This Row],[Order]],MM[],3,FALSE)</f>
        <v>V5757351400800</v>
      </c>
      <c r="C4605" s="36">
        <f>VLOOKUP(AllData[[#This Row],[Order]],MM[],2,FALSE)</f>
        <v>134</v>
      </c>
      <c r="D4605" s="36" t="s">
        <v>82</v>
      </c>
      <c r="E4605" s="36" t="s">
        <v>89</v>
      </c>
      <c r="F4605" s="36" t="s">
        <v>91</v>
      </c>
      <c r="G4605" s="36" t="s">
        <v>92</v>
      </c>
      <c r="H4605" s="36"/>
      <c r="I4605" s="36">
        <v>0</v>
      </c>
    </row>
    <row r="4606" spans="1:9" x14ac:dyDescent="0.35">
      <c r="A4606" s="36">
        <v>1531224</v>
      </c>
      <c r="B4606" s="36" t="str">
        <f>VLOOKUP(AllData[[#This Row],[Order]],MM[],3,FALSE)</f>
        <v>V5757351400800</v>
      </c>
      <c r="C4606" s="36">
        <f>VLOOKUP(AllData[[#This Row],[Order]],MM[],2,FALSE)</f>
        <v>134</v>
      </c>
      <c r="D4606" s="36" t="s">
        <v>85</v>
      </c>
      <c r="E4606" s="36" t="s">
        <v>69</v>
      </c>
      <c r="F4606" s="36" t="s">
        <v>70</v>
      </c>
      <c r="G4606" s="36" t="s">
        <v>79</v>
      </c>
      <c r="H4606" s="36">
        <v>20</v>
      </c>
      <c r="I4606" s="36">
        <v>20</v>
      </c>
    </row>
    <row r="4607" spans="1:9" x14ac:dyDescent="0.35">
      <c r="A4607" s="36">
        <v>1531224</v>
      </c>
      <c r="B4607" s="36" t="str">
        <f>VLOOKUP(AllData[[#This Row],[Order]],MM[],3,FALSE)</f>
        <v>V5757351400800</v>
      </c>
      <c r="C4607" s="36">
        <f>VLOOKUP(AllData[[#This Row],[Order]],MM[],2,FALSE)</f>
        <v>134</v>
      </c>
      <c r="D4607" s="36" t="s">
        <v>88</v>
      </c>
      <c r="E4607" s="36" t="s">
        <v>69</v>
      </c>
      <c r="F4607" s="36" t="s">
        <v>70</v>
      </c>
      <c r="G4607" s="36" t="s">
        <v>81</v>
      </c>
      <c r="H4607" s="36">
        <v>20</v>
      </c>
      <c r="I4607" s="36">
        <v>20</v>
      </c>
    </row>
    <row r="4608" spans="1:9" x14ac:dyDescent="0.35">
      <c r="A4608" s="36">
        <v>1531224</v>
      </c>
      <c r="B4608" s="36" t="str">
        <f>VLOOKUP(AllData[[#This Row],[Order]],MM[],3,FALSE)</f>
        <v>V5757351400800</v>
      </c>
      <c r="C4608" s="36">
        <f>VLOOKUP(AllData[[#This Row],[Order]],MM[],2,FALSE)</f>
        <v>134</v>
      </c>
      <c r="D4608" s="36" t="s">
        <v>95</v>
      </c>
      <c r="E4608" s="36" t="s">
        <v>83</v>
      </c>
      <c r="F4608" s="36" t="s">
        <v>84</v>
      </c>
      <c r="G4608" s="36" t="s">
        <v>84</v>
      </c>
      <c r="H4608" s="36">
        <v>1272.03</v>
      </c>
      <c r="I4608" s="36">
        <v>450</v>
      </c>
    </row>
    <row r="4609" spans="1:9" x14ac:dyDescent="0.35">
      <c r="A4609" s="36">
        <v>1531224</v>
      </c>
      <c r="B4609" s="36" t="str">
        <f>VLOOKUP(AllData[[#This Row],[Order]],MM[],3,FALSE)</f>
        <v>V5757351400800</v>
      </c>
      <c r="C4609" s="36">
        <f>VLOOKUP(AllData[[#This Row],[Order]],MM[],2,FALSE)</f>
        <v>134</v>
      </c>
      <c r="D4609" s="36" t="s">
        <v>97</v>
      </c>
      <c r="E4609" s="36" t="s">
        <v>86</v>
      </c>
      <c r="F4609" s="36" t="s">
        <v>87</v>
      </c>
      <c r="G4609" s="36" t="s">
        <v>87</v>
      </c>
      <c r="H4609" s="36">
        <v>20</v>
      </c>
      <c r="I4609" s="36">
        <v>20</v>
      </c>
    </row>
    <row r="4610" spans="1:9" x14ac:dyDescent="0.35">
      <c r="A4610" s="36">
        <v>1531224</v>
      </c>
      <c r="B4610" s="36" t="str">
        <f>VLOOKUP(AllData[[#This Row],[Order]],MM[],3,FALSE)</f>
        <v>V5757351400800</v>
      </c>
      <c r="C4610" s="36">
        <f>VLOOKUP(AllData[[#This Row],[Order]],MM[],2,FALSE)</f>
        <v>134</v>
      </c>
      <c r="D4610" s="36" t="s">
        <v>99</v>
      </c>
      <c r="E4610" s="36" t="s">
        <v>61</v>
      </c>
      <c r="F4610" s="36" t="s">
        <v>63</v>
      </c>
      <c r="G4610" s="36" t="s">
        <v>96</v>
      </c>
      <c r="H4610" s="36">
        <v>88.5</v>
      </c>
      <c r="I4610" s="36">
        <v>100</v>
      </c>
    </row>
    <row r="4611" spans="1:9" x14ac:dyDescent="0.35">
      <c r="A4611" s="36">
        <v>1531224</v>
      </c>
      <c r="B4611" s="36" t="str">
        <f>VLOOKUP(AllData[[#This Row],[Order]],MM[],3,FALSE)</f>
        <v>V5757351400800</v>
      </c>
      <c r="C4611" s="36">
        <f>VLOOKUP(AllData[[#This Row],[Order]],MM[],2,FALSE)</f>
        <v>134</v>
      </c>
      <c r="D4611" s="36" t="s">
        <v>101</v>
      </c>
      <c r="E4611" s="36" t="s">
        <v>69</v>
      </c>
      <c r="F4611" s="36" t="s">
        <v>70</v>
      </c>
      <c r="G4611" s="36" t="s">
        <v>98</v>
      </c>
      <c r="H4611" s="36">
        <v>20</v>
      </c>
      <c r="I4611" s="36">
        <v>20</v>
      </c>
    </row>
    <row r="4612" spans="1:9" x14ac:dyDescent="0.35">
      <c r="A4612" s="36">
        <v>1531224</v>
      </c>
      <c r="B4612" s="36" t="str">
        <f>VLOOKUP(AllData[[#This Row],[Order]],MM[],3,FALSE)</f>
        <v>V5757351400800</v>
      </c>
      <c r="C4612" s="36">
        <f>VLOOKUP(AllData[[#This Row],[Order]],MM[],2,FALSE)</f>
        <v>134</v>
      </c>
      <c r="D4612" s="36" t="s">
        <v>104</v>
      </c>
      <c r="E4612" s="36" t="s">
        <v>69</v>
      </c>
      <c r="F4612" s="36" t="s">
        <v>70</v>
      </c>
      <c r="G4612" s="36" t="s">
        <v>100</v>
      </c>
      <c r="H4612" s="36">
        <v>30</v>
      </c>
      <c r="I4612" s="36">
        <v>30</v>
      </c>
    </row>
    <row r="4613" spans="1:9" x14ac:dyDescent="0.35">
      <c r="A4613" s="36">
        <v>1531224</v>
      </c>
      <c r="B4613" s="36" t="str">
        <f>VLOOKUP(AllData[[#This Row],[Order]],MM[],3,FALSE)</f>
        <v>V5757351400800</v>
      </c>
      <c r="C4613" s="36">
        <f>VLOOKUP(AllData[[#This Row],[Order]],MM[],2,FALSE)</f>
        <v>134</v>
      </c>
      <c r="D4613" s="36" t="s">
        <v>113</v>
      </c>
      <c r="E4613" s="36" t="s">
        <v>102</v>
      </c>
      <c r="F4613" s="36" t="s">
        <v>100</v>
      </c>
      <c r="G4613" s="36" t="s">
        <v>103</v>
      </c>
      <c r="H4613" s="36">
        <v>30</v>
      </c>
      <c r="I4613" s="36">
        <v>30</v>
      </c>
    </row>
    <row r="4614" spans="1:9" x14ac:dyDescent="0.35">
      <c r="A4614" s="36">
        <v>1531224</v>
      </c>
      <c r="B4614" s="36" t="str">
        <f>VLOOKUP(AllData[[#This Row],[Order]],MM[],3,FALSE)</f>
        <v>V5757351400800</v>
      </c>
      <c r="C4614" s="36">
        <f>VLOOKUP(AllData[[#This Row],[Order]],MM[],2,FALSE)</f>
        <v>134</v>
      </c>
      <c r="D4614" s="36" t="s">
        <v>114</v>
      </c>
      <c r="E4614" s="36" t="s">
        <v>102</v>
      </c>
      <c r="F4614" s="36" t="s">
        <v>100</v>
      </c>
      <c r="G4614" s="36" t="s">
        <v>106</v>
      </c>
      <c r="H4614" s="36">
        <v>45</v>
      </c>
      <c r="I4614" s="36">
        <v>45</v>
      </c>
    </row>
    <row r="4615" spans="1:9" x14ac:dyDescent="0.35">
      <c r="A4615" s="36">
        <v>1531224</v>
      </c>
      <c r="B4615" s="36" t="str">
        <f>VLOOKUP(AllData[[#This Row],[Order]],MM[],3,FALSE)</f>
        <v>V5757351400800</v>
      </c>
      <c r="C4615" s="36">
        <f>VLOOKUP(AllData[[#This Row],[Order]],MM[],2,FALSE)</f>
        <v>134</v>
      </c>
      <c r="D4615" s="36" t="s">
        <v>60</v>
      </c>
      <c r="E4615" s="36" t="s">
        <v>61</v>
      </c>
      <c r="F4615" s="36" t="s">
        <v>63</v>
      </c>
      <c r="G4615" s="36" t="s">
        <v>108</v>
      </c>
      <c r="H4615" s="36">
        <v>1180.2</v>
      </c>
      <c r="I4615" s="36">
        <v>1</v>
      </c>
    </row>
    <row r="4616" spans="1:9" x14ac:dyDescent="0.35">
      <c r="A4616" s="36">
        <v>1531224</v>
      </c>
      <c r="B4616" s="36" t="str">
        <f>VLOOKUP(AllData[[#This Row],[Order]],MM[],3,FALSE)</f>
        <v>V5757351400800</v>
      </c>
      <c r="C4616" s="36">
        <f>VLOOKUP(AllData[[#This Row],[Order]],MM[],2,FALSE)</f>
        <v>134</v>
      </c>
      <c r="D4616" s="36" t="s">
        <v>95</v>
      </c>
      <c r="E4616" s="36" t="s">
        <v>83</v>
      </c>
      <c r="F4616" s="36" t="s">
        <v>84</v>
      </c>
      <c r="G4616" s="36" t="s">
        <v>110</v>
      </c>
      <c r="H4616" s="36"/>
      <c r="I4616" s="36">
        <v>5</v>
      </c>
    </row>
    <row r="4617" spans="1:9" x14ac:dyDescent="0.35">
      <c r="A4617" s="36">
        <v>1531225</v>
      </c>
      <c r="B4617" s="36" t="str">
        <f>VLOOKUP(AllData[[#This Row],[Order]],MM[],3,FALSE)</f>
        <v>V5757351401000</v>
      </c>
      <c r="C4617" s="36">
        <f>VLOOKUP(AllData[[#This Row],[Order]],MM[],2,FALSE)</f>
        <v>134</v>
      </c>
      <c r="D4617" s="36" t="s">
        <v>60</v>
      </c>
      <c r="E4617" s="36" t="s">
        <v>83</v>
      </c>
      <c r="F4617" s="36" t="s">
        <v>84</v>
      </c>
      <c r="G4617" s="36" t="s">
        <v>111</v>
      </c>
      <c r="H4617" s="36">
        <v>143.64000000000001</v>
      </c>
      <c r="I4617" s="36">
        <v>40</v>
      </c>
    </row>
    <row r="4618" spans="1:9" x14ac:dyDescent="0.35">
      <c r="A4618" s="36">
        <v>1531225</v>
      </c>
      <c r="B4618" s="36" t="str">
        <f>VLOOKUP(AllData[[#This Row],[Order]],MM[],3,FALSE)</f>
        <v>V5757351401000</v>
      </c>
      <c r="C4618" s="36">
        <f>VLOOKUP(AllData[[#This Row],[Order]],MM[],2,FALSE)</f>
        <v>134</v>
      </c>
      <c r="D4618" s="36" t="s">
        <v>68</v>
      </c>
      <c r="E4618" s="36" t="s">
        <v>61</v>
      </c>
      <c r="F4618" s="36" t="s">
        <v>63</v>
      </c>
      <c r="G4618" s="36" t="s">
        <v>64</v>
      </c>
      <c r="H4618" s="36">
        <v>23.716999999999999</v>
      </c>
      <c r="I4618" s="36">
        <v>15</v>
      </c>
    </row>
    <row r="4619" spans="1:9" x14ac:dyDescent="0.35">
      <c r="A4619" s="36">
        <v>1531225</v>
      </c>
      <c r="B4619" s="36" t="str">
        <f>VLOOKUP(AllData[[#This Row],[Order]],MM[],3,FALSE)</f>
        <v>V5757351401000</v>
      </c>
      <c r="C4619" s="36">
        <f>VLOOKUP(AllData[[#This Row],[Order]],MM[],2,FALSE)</f>
        <v>134</v>
      </c>
      <c r="D4619" s="36" t="s">
        <v>73</v>
      </c>
      <c r="E4619" s="36" t="s">
        <v>69</v>
      </c>
      <c r="F4619" s="36" t="s">
        <v>70</v>
      </c>
      <c r="G4619" s="36" t="s">
        <v>71</v>
      </c>
      <c r="H4619" s="36">
        <v>20</v>
      </c>
      <c r="I4619" s="36">
        <v>20</v>
      </c>
    </row>
    <row r="4620" spans="1:9" x14ac:dyDescent="0.35">
      <c r="A4620" s="36">
        <v>1531225</v>
      </c>
      <c r="B4620" s="36" t="str">
        <f>VLOOKUP(AllData[[#This Row],[Order]],MM[],3,FALSE)</f>
        <v>V5757351401000</v>
      </c>
      <c r="C4620" s="36">
        <f>VLOOKUP(AllData[[#This Row],[Order]],MM[],2,FALSE)</f>
        <v>134</v>
      </c>
      <c r="D4620" s="36" t="s">
        <v>75</v>
      </c>
      <c r="E4620" s="36" t="s">
        <v>61</v>
      </c>
      <c r="F4620" s="36" t="s">
        <v>63</v>
      </c>
      <c r="G4620" s="36" t="s">
        <v>74</v>
      </c>
      <c r="H4620" s="36">
        <v>181.74</v>
      </c>
      <c r="I4620" s="36">
        <v>350</v>
      </c>
    </row>
    <row r="4621" spans="1:9" x14ac:dyDescent="0.35">
      <c r="A4621" s="36">
        <v>1531225</v>
      </c>
      <c r="B4621" s="36" t="str">
        <f>VLOOKUP(AllData[[#This Row],[Order]],MM[],3,FALSE)</f>
        <v>V5757351401000</v>
      </c>
      <c r="C4621" s="36">
        <f>VLOOKUP(AllData[[#This Row],[Order]],MM[],2,FALSE)</f>
        <v>134</v>
      </c>
      <c r="D4621" s="36" t="s">
        <v>78</v>
      </c>
      <c r="E4621" s="36" t="s">
        <v>61</v>
      </c>
      <c r="F4621" s="36" t="s">
        <v>63</v>
      </c>
      <c r="G4621" s="36" t="s">
        <v>76</v>
      </c>
      <c r="H4621" s="36">
        <v>255.66</v>
      </c>
      <c r="I4621" s="36">
        <v>1020</v>
      </c>
    </row>
    <row r="4622" spans="1:9" x14ac:dyDescent="0.35">
      <c r="A4622" s="36">
        <v>1531225</v>
      </c>
      <c r="B4622" s="36" t="str">
        <f>VLOOKUP(AllData[[#This Row],[Order]],MM[],3,FALSE)</f>
        <v>V5757351401000</v>
      </c>
      <c r="C4622" s="36">
        <f>VLOOKUP(AllData[[#This Row],[Order]],MM[],2,FALSE)</f>
        <v>134</v>
      </c>
      <c r="D4622" s="36" t="s">
        <v>80</v>
      </c>
      <c r="E4622" s="36" t="s">
        <v>61</v>
      </c>
      <c r="F4622" s="36" t="s">
        <v>63</v>
      </c>
      <c r="G4622" s="36" t="s">
        <v>112</v>
      </c>
      <c r="H4622" s="36">
        <v>44.35</v>
      </c>
      <c r="I4622" s="36">
        <v>50</v>
      </c>
    </row>
    <row r="4623" spans="1:9" x14ac:dyDescent="0.35">
      <c r="A4623" s="36">
        <v>1531225</v>
      </c>
      <c r="B4623" s="36" t="str">
        <f>VLOOKUP(AllData[[#This Row],[Order]],MM[],3,FALSE)</f>
        <v>V5757351401000</v>
      </c>
      <c r="C4623" s="36">
        <f>VLOOKUP(AllData[[#This Row],[Order]],MM[],2,FALSE)</f>
        <v>134</v>
      </c>
      <c r="D4623" s="36" t="s">
        <v>82</v>
      </c>
      <c r="E4623" s="36" t="s">
        <v>89</v>
      </c>
      <c r="F4623" s="36" t="s">
        <v>91</v>
      </c>
      <c r="G4623" s="36" t="s">
        <v>92</v>
      </c>
      <c r="H4623" s="36"/>
      <c r="I4623" s="36">
        <v>0</v>
      </c>
    </row>
    <row r="4624" spans="1:9" x14ac:dyDescent="0.35">
      <c r="A4624" s="36">
        <v>1531225</v>
      </c>
      <c r="B4624" s="36" t="str">
        <f>VLOOKUP(AllData[[#This Row],[Order]],MM[],3,FALSE)</f>
        <v>V5757351401000</v>
      </c>
      <c r="C4624" s="36">
        <f>VLOOKUP(AllData[[#This Row],[Order]],MM[],2,FALSE)</f>
        <v>134</v>
      </c>
      <c r="D4624" s="36" t="s">
        <v>85</v>
      </c>
      <c r="E4624" s="36" t="s">
        <v>69</v>
      </c>
      <c r="F4624" s="36" t="s">
        <v>70</v>
      </c>
      <c r="G4624" s="36" t="s">
        <v>79</v>
      </c>
      <c r="H4624" s="36">
        <v>20</v>
      </c>
      <c r="I4624" s="36">
        <v>20</v>
      </c>
    </row>
    <row r="4625" spans="1:9" x14ac:dyDescent="0.35">
      <c r="A4625" s="36">
        <v>1531225</v>
      </c>
      <c r="B4625" s="36" t="str">
        <f>VLOOKUP(AllData[[#This Row],[Order]],MM[],3,FALSE)</f>
        <v>V5757351401000</v>
      </c>
      <c r="C4625" s="36">
        <f>VLOOKUP(AllData[[#This Row],[Order]],MM[],2,FALSE)</f>
        <v>134</v>
      </c>
      <c r="D4625" s="36" t="s">
        <v>88</v>
      </c>
      <c r="E4625" s="36" t="s">
        <v>69</v>
      </c>
      <c r="F4625" s="36" t="s">
        <v>70</v>
      </c>
      <c r="G4625" s="36" t="s">
        <v>81</v>
      </c>
      <c r="H4625" s="36">
        <v>20</v>
      </c>
      <c r="I4625" s="36">
        <v>20</v>
      </c>
    </row>
    <row r="4626" spans="1:9" x14ac:dyDescent="0.35">
      <c r="A4626" s="36">
        <v>1531225</v>
      </c>
      <c r="B4626" s="36" t="str">
        <f>VLOOKUP(AllData[[#This Row],[Order]],MM[],3,FALSE)</f>
        <v>V5757351401000</v>
      </c>
      <c r="C4626" s="36">
        <f>VLOOKUP(AllData[[#This Row],[Order]],MM[],2,FALSE)</f>
        <v>134</v>
      </c>
      <c r="D4626" s="36" t="s">
        <v>95</v>
      </c>
      <c r="E4626" s="36" t="s">
        <v>83</v>
      </c>
      <c r="F4626" s="36" t="s">
        <v>84</v>
      </c>
      <c r="G4626" s="36" t="s">
        <v>84</v>
      </c>
      <c r="H4626" s="36">
        <v>644.5200000000001</v>
      </c>
      <c r="I4626" s="36">
        <v>450</v>
      </c>
    </row>
    <row r="4627" spans="1:9" x14ac:dyDescent="0.35">
      <c r="A4627" s="36">
        <v>1531225</v>
      </c>
      <c r="B4627" s="36" t="str">
        <f>VLOOKUP(AllData[[#This Row],[Order]],MM[],3,FALSE)</f>
        <v>V5757351401000</v>
      </c>
      <c r="C4627" s="36">
        <f>VLOOKUP(AllData[[#This Row],[Order]],MM[],2,FALSE)</f>
        <v>134</v>
      </c>
      <c r="D4627" s="36" t="s">
        <v>97</v>
      </c>
      <c r="E4627" s="36" t="s">
        <v>86</v>
      </c>
      <c r="F4627" s="36" t="s">
        <v>87</v>
      </c>
      <c r="G4627" s="36" t="s">
        <v>87</v>
      </c>
      <c r="H4627" s="36">
        <v>20</v>
      </c>
      <c r="I4627" s="36">
        <v>20</v>
      </c>
    </row>
    <row r="4628" spans="1:9" x14ac:dyDescent="0.35">
      <c r="A4628" s="36">
        <v>1531225</v>
      </c>
      <c r="B4628" s="36" t="str">
        <f>VLOOKUP(AllData[[#This Row],[Order]],MM[],3,FALSE)</f>
        <v>V5757351401000</v>
      </c>
      <c r="C4628" s="36">
        <f>VLOOKUP(AllData[[#This Row],[Order]],MM[],2,FALSE)</f>
        <v>134</v>
      </c>
      <c r="D4628" s="36" t="s">
        <v>99</v>
      </c>
      <c r="E4628" s="36" t="s">
        <v>61</v>
      </c>
      <c r="F4628" s="36" t="s">
        <v>63</v>
      </c>
      <c r="G4628" s="36" t="s">
        <v>96</v>
      </c>
      <c r="H4628" s="36">
        <v>118.98</v>
      </c>
      <c r="I4628" s="36">
        <v>100</v>
      </c>
    </row>
    <row r="4629" spans="1:9" x14ac:dyDescent="0.35">
      <c r="A4629" s="36">
        <v>1531225</v>
      </c>
      <c r="B4629" s="36" t="str">
        <f>VLOOKUP(AllData[[#This Row],[Order]],MM[],3,FALSE)</f>
        <v>V5757351401000</v>
      </c>
      <c r="C4629" s="36">
        <f>VLOOKUP(AllData[[#This Row],[Order]],MM[],2,FALSE)</f>
        <v>134</v>
      </c>
      <c r="D4629" s="36" t="s">
        <v>101</v>
      </c>
      <c r="E4629" s="36" t="s">
        <v>69</v>
      </c>
      <c r="F4629" s="36" t="s">
        <v>70</v>
      </c>
      <c r="G4629" s="36" t="s">
        <v>98</v>
      </c>
      <c r="H4629" s="36">
        <v>20</v>
      </c>
      <c r="I4629" s="36">
        <v>20</v>
      </c>
    </row>
    <row r="4630" spans="1:9" x14ac:dyDescent="0.35">
      <c r="A4630" s="36">
        <v>1531225</v>
      </c>
      <c r="B4630" s="36" t="str">
        <f>VLOOKUP(AllData[[#This Row],[Order]],MM[],3,FALSE)</f>
        <v>V5757351401000</v>
      </c>
      <c r="C4630" s="36">
        <f>VLOOKUP(AllData[[#This Row],[Order]],MM[],2,FALSE)</f>
        <v>134</v>
      </c>
      <c r="D4630" s="36" t="s">
        <v>104</v>
      </c>
      <c r="E4630" s="36" t="s">
        <v>69</v>
      </c>
      <c r="F4630" s="36" t="s">
        <v>70</v>
      </c>
      <c r="G4630" s="36" t="s">
        <v>100</v>
      </c>
      <c r="H4630" s="36">
        <v>30</v>
      </c>
      <c r="I4630" s="36">
        <v>30</v>
      </c>
    </row>
    <row r="4631" spans="1:9" x14ac:dyDescent="0.35">
      <c r="A4631" s="36">
        <v>1531225</v>
      </c>
      <c r="B4631" s="36" t="str">
        <f>VLOOKUP(AllData[[#This Row],[Order]],MM[],3,FALSE)</f>
        <v>V5757351401000</v>
      </c>
      <c r="C4631" s="36">
        <f>VLOOKUP(AllData[[#This Row],[Order]],MM[],2,FALSE)</f>
        <v>134</v>
      </c>
      <c r="D4631" s="36" t="s">
        <v>113</v>
      </c>
      <c r="E4631" s="36" t="s">
        <v>102</v>
      </c>
      <c r="F4631" s="36" t="s">
        <v>100</v>
      </c>
      <c r="G4631" s="36" t="s">
        <v>103</v>
      </c>
      <c r="H4631" s="36">
        <v>30</v>
      </c>
      <c r="I4631" s="36">
        <v>30</v>
      </c>
    </row>
    <row r="4632" spans="1:9" x14ac:dyDescent="0.35">
      <c r="A4632" s="36">
        <v>1531225</v>
      </c>
      <c r="B4632" s="36" t="str">
        <f>VLOOKUP(AllData[[#This Row],[Order]],MM[],3,FALSE)</f>
        <v>V5757351401000</v>
      </c>
      <c r="C4632" s="36">
        <f>VLOOKUP(AllData[[#This Row],[Order]],MM[],2,FALSE)</f>
        <v>134</v>
      </c>
      <c r="D4632" s="36" t="s">
        <v>114</v>
      </c>
      <c r="E4632" s="36" t="s">
        <v>102</v>
      </c>
      <c r="F4632" s="36" t="s">
        <v>100</v>
      </c>
      <c r="G4632" s="36" t="s">
        <v>106</v>
      </c>
      <c r="H4632" s="36">
        <v>45</v>
      </c>
      <c r="I4632" s="36">
        <v>45</v>
      </c>
    </row>
    <row r="4633" spans="1:9" x14ac:dyDescent="0.35">
      <c r="A4633" s="36">
        <v>1531225</v>
      </c>
      <c r="B4633" s="36" t="str">
        <f>VLOOKUP(AllData[[#This Row],[Order]],MM[],3,FALSE)</f>
        <v>V5757351401000</v>
      </c>
      <c r="C4633" s="36">
        <f>VLOOKUP(AllData[[#This Row],[Order]],MM[],2,FALSE)</f>
        <v>134</v>
      </c>
      <c r="D4633" s="36" t="s">
        <v>60</v>
      </c>
      <c r="E4633" s="36" t="s">
        <v>61</v>
      </c>
      <c r="F4633" s="36" t="s">
        <v>63</v>
      </c>
      <c r="G4633" s="36" t="s">
        <v>108</v>
      </c>
      <c r="H4633" s="36">
        <v>152.4</v>
      </c>
      <c r="I4633" s="36">
        <v>1</v>
      </c>
    </row>
    <row r="4634" spans="1:9" x14ac:dyDescent="0.35">
      <c r="A4634" s="36">
        <v>1531225</v>
      </c>
      <c r="B4634" s="36" t="str">
        <f>VLOOKUP(AllData[[#This Row],[Order]],MM[],3,FALSE)</f>
        <v>V5757351401000</v>
      </c>
      <c r="C4634" s="36">
        <f>VLOOKUP(AllData[[#This Row],[Order]],MM[],2,FALSE)</f>
        <v>134</v>
      </c>
      <c r="D4634" s="36" t="s">
        <v>95</v>
      </c>
      <c r="E4634" s="36" t="s">
        <v>83</v>
      </c>
      <c r="F4634" s="36" t="s">
        <v>84</v>
      </c>
      <c r="G4634" s="36" t="s">
        <v>110</v>
      </c>
      <c r="H4634" s="36">
        <v>228.23999999999998</v>
      </c>
      <c r="I4634" s="36">
        <v>5</v>
      </c>
    </row>
    <row r="4635" spans="1:9" x14ac:dyDescent="0.35">
      <c r="A4635" s="36">
        <v>1531226</v>
      </c>
      <c r="B4635" s="36" t="str">
        <f>VLOOKUP(AllData[[#This Row],[Order]],MM[],3,FALSE)</f>
        <v>V5757311400800</v>
      </c>
      <c r="C4635" s="36">
        <f>VLOOKUP(AllData[[#This Row],[Order]],MM[],2,FALSE)</f>
        <v>128</v>
      </c>
      <c r="D4635" s="36" t="s">
        <v>60</v>
      </c>
      <c r="E4635" s="36" t="s">
        <v>83</v>
      </c>
      <c r="F4635" s="36" t="s">
        <v>84</v>
      </c>
      <c r="G4635" s="36" t="s">
        <v>111</v>
      </c>
      <c r="H4635" s="36">
        <v>220.73999999999998</v>
      </c>
      <c r="I4635" s="36">
        <v>40</v>
      </c>
    </row>
    <row r="4636" spans="1:9" x14ac:dyDescent="0.35">
      <c r="A4636" s="36">
        <v>1531226</v>
      </c>
      <c r="B4636" s="36" t="str">
        <f>VLOOKUP(AllData[[#This Row],[Order]],MM[],3,FALSE)</f>
        <v>V5757311400800</v>
      </c>
      <c r="C4636" s="36">
        <f>VLOOKUP(AllData[[#This Row],[Order]],MM[],2,FALSE)</f>
        <v>128</v>
      </c>
      <c r="D4636" s="36" t="s">
        <v>68</v>
      </c>
      <c r="E4636" s="36" t="s">
        <v>61</v>
      </c>
      <c r="F4636" s="36" t="s">
        <v>63</v>
      </c>
      <c r="G4636" s="36" t="s">
        <v>64</v>
      </c>
      <c r="H4636" s="36">
        <v>4.8</v>
      </c>
      <c r="I4636" s="36">
        <v>15</v>
      </c>
    </row>
    <row r="4637" spans="1:9" x14ac:dyDescent="0.35">
      <c r="A4637" s="36">
        <v>1531226</v>
      </c>
      <c r="B4637" s="36" t="str">
        <f>VLOOKUP(AllData[[#This Row],[Order]],MM[],3,FALSE)</f>
        <v>V5757311400800</v>
      </c>
      <c r="C4637" s="36">
        <f>VLOOKUP(AllData[[#This Row],[Order]],MM[],2,FALSE)</f>
        <v>128</v>
      </c>
      <c r="D4637" s="36" t="s">
        <v>73</v>
      </c>
      <c r="E4637" s="36" t="s">
        <v>69</v>
      </c>
      <c r="F4637" s="36" t="s">
        <v>70</v>
      </c>
      <c r="G4637" s="36" t="s">
        <v>71</v>
      </c>
      <c r="H4637" s="36">
        <v>20</v>
      </c>
      <c r="I4637" s="36">
        <v>20</v>
      </c>
    </row>
    <row r="4638" spans="1:9" x14ac:dyDescent="0.35">
      <c r="A4638" s="36">
        <v>1531226</v>
      </c>
      <c r="B4638" s="36" t="str">
        <f>VLOOKUP(AllData[[#This Row],[Order]],MM[],3,FALSE)</f>
        <v>V5757311400800</v>
      </c>
      <c r="C4638" s="36">
        <f>VLOOKUP(AllData[[#This Row],[Order]],MM[],2,FALSE)</f>
        <v>128</v>
      </c>
      <c r="D4638" s="36" t="s">
        <v>75</v>
      </c>
      <c r="E4638" s="36" t="s">
        <v>61</v>
      </c>
      <c r="F4638" s="36" t="s">
        <v>63</v>
      </c>
      <c r="G4638" s="36" t="s">
        <v>74</v>
      </c>
      <c r="H4638" s="36">
        <v>155.63999999999999</v>
      </c>
      <c r="I4638" s="36">
        <v>290</v>
      </c>
    </row>
    <row r="4639" spans="1:9" x14ac:dyDescent="0.35">
      <c r="A4639" s="36">
        <v>1531226</v>
      </c>
      <c r="B4639" s="36" t="str">
        <f>VLOOKUP(AllData[[#This Row],[Order]],MM[],3,FALSE)</f>
        <v>V5757311400800</v>
      </c>
      <c r="C4639" s="36">
        <f>VLOOKUP(AllData[[#This Row],[Order]],MM[],2,FALSE)</f>
        <v>128</v>
      </c>
      <c r="D4639" s="36" t="s">
        <v>78</v>
      </c>
      <c r="E4639" s="36" t="s">
        <v>61</v>
      </c>
      <c r="F4639" s="36" t="s">
        <v>63</v>
      </c>
      <c r="G4639" s="36" t="s">
        <v>76</v>
      </c>
      <c r="H4639" s="36">
        <v>32.85</v>
      </c>
      <c r="I4639" s="36">
        <v>1040</v>
      </c>
    </row>
    <row r="4640" spans="1:9" x14ac:dyDescent="0.35">
      <c r="A4640" s="36">
        <v>1531226</v>
      </c>
      <c r="B4640" s="36" t="str">
        <f>VLOOKUP(AllData[[#This Row],[Order]],MM[],3,FALSE)</f>
        <v>V5757311400800</v>
      </c>
      <c r="C4640" s="36">
        <f>VLOOKUP(AllData[[#This Row],[Order]],MM[],2,FALSE)</f>
        <v>128</v>
      </c>
      <c r="D4640" s="36" t="s">
        <v>80</v>
      </c>
      <c r="E4640" s="36" t="s">
        <v>61</v>
      </c>
      <c r="F4640" s="36" t="s">
        <v>63</v>
      </c>
      <c r="G4640" s="36" t="s">
        <v>112</v>
      </c>
      <c r="H4640" s="36">
        <v>105.12</v>
      </c>
      <c r="I4640" s="36">
        <v>50</v>
      </c>
    </row>
    <row r="4641" spans="1:9" x14ac:dyDescent="0.35">
      <c r="A4641" s="36">
        <v>1531226</v>
      </c>
      <c r="B4641" s="36" t="str">
        <f>VLOOKUP(AllData[[#This Row],[Order]],MM[],3,FALSE)</f>
        <v>V5757311400800</v>
      </c>
      <c r="C4641" s="36">
        <f>VLOOKUP(AllData[[#This Row],[Order]],MM[],2,FALSE)</f>
        <v>128</v>
      </c>
      <c r="D4641" s="36" t="s">
        <v>82</v>
      </c>
      <c r="E4641" s="36" t="s">
        <v>89</v>
      </c>
      <c r="F4641" s="36" t="s">
        <v>91</v>
      </c>
      <c r="G4641" s="36" t="s">
        <v>92</v>
      </c>
      <c r="H4641" s="36"/>
      <c r="I4641" s="36">
        <v>0</v>
      </c>
    </row>
    <row r="4642" spans="1:9" x14ac:dyDescent="0.35">
      <c r="A4642" s="36">
        <v>1531226</v>
      </c>
      <c r="B4642" s="36" t="str">
        <f>VLOOKUP(AllData[[#This Row],[Order]],MM[],3,FALSE)</f>
        <v>V5757311400800</v>
      </c>
      <c r="C4642" s="36">
        <f>VLOOKUP(AllData[[#This Row],[Order]],MM[],2,FALSE)</f>
        <v>128</v>
      </c>
      <c r="D4642" s="36" t="s">
        <v>85</v>
      </c>
      <c r="E4642" s="36" t="s">
        <v>69</v>
      </c>
      <c r="F4642" s="36" t="s">
        <v>70</v>
      </c>
      <c r="G4642" s="36" t="s">
        <v>79</v>
      </c>
      <c r="H4642" s="36">
        <v>20</v>
      </c>
      <c r="I4642" s="36">
        <v>20</v>
      </c>
    </row>
    <row r="4643" spans="1:9" x14ac:dyDescent="0.35">
      <c r="A4643" s="36">
        <v>1531226</v>
      </c>
      <c r="B4643" s="36" t="str">
        <f>VLOOKUP(AllData[[#This Row],[Order]],MM[],3,FALSE)</f>
        <v>V5757311400800</v>
      </c>
      <c r="C4643" s="36">
        <f>VLOOKUP(AllData[[#This Row],[Order]],MM[],2,FALSE)</f>
        <v>128</v>
      </c>
      <c r="D4643" s="36" t="s">
        <v>88</v>
      </c>
      <c r="E4643" s="36" t="s">
        <v>69</v>
      </c>
      <c r="F4643" s="36" t="s">
        <v>70</v>
      </c>
      <c r="G4643" s="36" t="s">
        <v>81</v>
      </c>
      <c r="H4643" s="36">
        <v>20</v>
      </c>
      <c r="I4643" s="36">
        <v>20</v>
      </c>
    </row>
    <row r="4644" spans="1:9" x14ac:dyDescent="0.35">
      <c r="A4644" s="36">
        <v>1531226</v>
      </c>
      <c r="B4644" s="36" t="str">
        <f>VLOOKUP(AllData[[#This Row],[Order]],MM[],3,FALSE)</f>
        <v>V5757311400800</v>
      </c>
      <c r="C4644" s="36">
        <f>VLOOKUP(AllData[[#This Row],[Order]],MM[],2,FALSE)</f>
        <v>128</v>
      </c>
      <c r="D4644" s="36" t="s">
        <v>95</v>
      </c>
      <c r="E4644" s="36" t="s">
        <v>83</v>
      </c>
      <c r="F4644" s="36" t="s">
        <v>84</v>
      </c>
      <c r="G4644" s="36" t="s">
        <v>84</v>
      </c>
      <c r="H4644" s="36">
        <v>235.32000000000002</v>
      </c>
      <c r="I4644" s="36">
        <v>450</v>
      </c>
    </row>
    <row r="4645" spans="1:9" x14ac:dyDescent="0.35">
      <c r="A4645" s="36">
        <v>1531226</v>
      </c>
      <c r="B4645" s="36" t="str">
        <f>VLOOKUP(AllData[[#This Row],[Order]],MM[],3,FALSE)</f>
        <v>V5757311400800</v>
      </c>
      <c r="C4645" s="36">
        <f>VLOOKUP(AllData[[#This Row],[Order]],MM[],2,FALSE)</f>
        <v>128</v>
      </c>
      <c r="D4645" s="36" t="s">
        <v>97</v>
      </c>
      <c r="E4645" s="36" t="s">
        <v>86</v>
      </c>
      <c r="F4645" s="36" t="s">
        <v>87</v>
      </c>
      <c r="G4645" s="36" t="s">
        <v>87</v>
      </c>
      <c r="H4645" s="36">
        <v>20</v>
      </c>
      <c r="I4645" s="36">
        <v>20</v>
      </c>
    </row>
    <row r="4646" spans="1:9" x14ac:dyDescent="0.35">
      <c r="A4646" s="36">
        <v>1531226</v>
      </c>
      <c r="B4646" s="36" t="str">
        <f>VLOOKUP(AllData[[#This Row],[Order]],MM[],3,FALSE)</f>
        <v>V5757311400800</v>
      </c>
      <c r="C4646" s="36">
        <f>VLOOKUP(AllData[[#This Row],[Order]],MM[],2,FALSE)</f>
        <v>128</v>
      </c>
      <c r="D4646" s="36" t="s">
        <v>99</v>
      </c>
      <c r="E4646" s="36" t="s">
        <v>61</v>
      </c>
      <c r="F4646" s="36" t="s">
        <v>63</v>
      </c>
      <c r="G4646" s="36" t="s">
        <v>96</v>
      </c>
      <c r="H4646" s="36">
        <v>188.51999999999998</v>
      </c>
      <c r="I4646" s="36">
        <v>100</v>
      </c>
    </row>
    <row r="4647" spans="1:9" x14ac:dyDescent="0.35">
      <c r="A4647" s="36">
        <v>1531226</v>
      </c>
      <c r="B4647" s="36" t="str">
        <f>VLOOKUP(AllData[[#This Row],[Order]],MM[],3,FALSE)</f>
        <v>V5757311400800</v>
      </c>
      <c r="C4647" s="36">
        <f>VLOOKUP(AllData[[#This Row],[Order]],MM[],2,FALSE)</f>
        <v>128</v>
      </c>
      <c r="D4647" s="36" t="s">
        <v>101</v>
      </c>
      <c r="E4647" s="36" t="s">
        <v>69</v>
      </c>
      <c r="F4647" s="36" t="s">
        <v>70</v>
      </c>
      <c r="G4647" s="36" t="s">
        <v>98</v>
      </c>
      <c r="H4647" s="36">
        <v>20</v>
      </c>
      <c r="I4647" s="36">
        <v>20</v>
      </c>
    </row>
    <row r="4648" spans="1:9" x14ac:dyDescent="0.35">
      <c r="A4648" s="36">
        <v>1531226</v>
      </c>
      <c r="B4648" s="36" t="str">
        <f>VLOOKUP(AllData[[#This Row],[Order]],MM[],3,FALSE)</f>
        <v>V5757311400800</v>
      </c>
      <c r="C4648" s="36">
        <f>VLOOKUP(AllData[[#This Row],[Order]],MM[],2,FALSE)</f>
        <v>128</v>
      </c>
      <c r="D4648" s="36" t="s">
        <v>104</v>
      </c>
      <c r="E4648" s="36" t="s">
        <v>69</v>
      </c>
      <c r="F4648" s="36" t="s">
        <v>70</v>
      </c>
      <c r="G4648" s="36" t="s">
        <v>100</v>
      </c>
      <c r="H4648" s="36">
        <v>30</v>
      </c>
      <c r="I4648" s="36">
        <v>30</v>
      </c>
    </row>
    <row r="4649" spans="1:9" x14ac:dyDescent="0.35">
      <c r="A4649" s="36">
        <v>1531226</v>
      </c>
      <c r="B4649" s="36" t="str">
        <f>VLOOKUP(AllData[[#This Row],[Order]],MM[],3,FALSE)</f>
        <v>V5757311400800</v>
      </c>
      <c r="C4649" s="36">
        <f>VLOOKUP(AllData[[#This Row],[Order]],MM[],2,FALSE)</f>
        <v>128</v>
      </c>
      <c r="D4649" s="36" t="s">
        <v>113</v>
      </c>
      <c r="E4649" s="36" t="s">
        <v>102</v>
      </c>
      <c r="F4649" s="36" t="s">
        <v>100</v>
      </c>
      <c r="G4649" s="36" t="s">
        <v>103</v>
      </c>
      <c r="H4649" s="36">
        <v>30</v>
      </c>
      <c r="I4649" s="36">
        <v>30</v>
      </c>
    </row>
    <row r="4650" spans="1:9" x14ac:dyDescent="0.35">
      <c r="A4650" s="36">
        <v>1531226</v>
      </c>
      <c r="B4650" s="36" t="str">
        <f>VLOOKUP(AllData[[#This Row],[Order]],MM[],3,FALSE)</f>
        <v>V5757311400800</v>
      </c>
      <c r="C4650" s="36">
        <f>VLOOKUP(AllData[[#This Row],[Order]],MM[],2,FALSE)</f>
        <v>128</v>
      </c>
      <c r="D4650" s="36" t="s">
        <v>114</v>
      </c>
      <c r="E4650" s="36" t="s">
        <v>102</v>
      </c>
      <c r="F4650" s="36" t="s">
        <v>100</v>
      </c>
      <c r="G4650" s="36" t="s">
        <v>106</v>
      </c>
      <c r="H4650" s="36">
        <v>45</v>
      </c>
      <c r="I4650" s="36">
        <v>45</v>
      </c>
    </row>
    <row r="4651" spans="1:9" x14ac:dyDescent="0.35">
      <c r="A4651" s="36">
        <v>1531226</v>
      </c>
      <c r="B4651" s="36" t="str">
        <f>VLOOKUP(AllData[[#This Row],[Order]],MM[],3,FALSE)</f>
        <v>V5757311400800</v>
      </c>
      <c r="C4651" s="36">
        <f>VLOOKUP(AllData[[#This Row],[Order]],MM[],2,FALSE)</f>
        <v>128</v>
      </c>
      <c r="D4651" s="36" t="s">
        <v>60</v>
      </c>
      <c r="E4651" s="36" t="s">
        <v>61</v>
      </c>
      <c r="F4651" s="36" t="s">
        <v>63</v>
      </c>
      <c r="G4651" s="36" t="s">
        <v>108</v>
      </c>
      <c r="H4651" s="36">
        <v>1158.9000000000001</v>
      </c>
      <c r="I4651" s="36">
        <v>1</v>
      </c>
    </row>
    <row r="4652" spans="1:9" x14ac:dyDescent="0.35">
      <c r="A4652" s="36">
        <v>1531226</v>
      </c>
      <c r="B4652" s="36" t="str">
        <f>VLOOKUP(AllData[[#This Row],[Order]],MM[],3,FALSE)</f>
        <v>V5757311400800</v>
      </c>
      <c r="C4652" s="36">
        <f>VLOOKUP(AllData[[#This Row],[Order]],MM[],2,FALSE)</f>
        <v>128</v>
      </c>
      <c r="D4652" s="36" t="s">
        <v>95</v>
      </c>
      <c r="E4652" s="36" t="s">
        <v>83</v>
      </c>
      <c r="F4652" s="36" t="s">
        <v>84</v>
      </c>
      <c r="G4652" s="36" t="s">
        <v>110</v>
      </c>
      <c r="H4652" s="36">
        <v>111.78</v>
      </c>
      <c r="I4652" s="36">
        <v>5</v>
      </c>
    </row>
    <row r="4653" spans="1:9" x14ac:dyDescent="0.35">
      <c r="A4653" s="36">
        <v>1531227</v>
      </c>
      <c r="B4653" s="36" t="str">
        <f>VLOOKUP(AllData[[#This Row],[Order]],MM[],3,FALSE)</f>
        <v>V5757311401000</v>
      </c>
      <c r="C4653" s="36">
        <f>VLOOKUP(AllData[[#This Row],[Order]],MM[],2,FALSE)</f>
        <v>128</v>
      </c>
      <c r="D4653" s="36" t="s">
        <v>60</v>
      </c>
      <c r="E4653" s="36" t="s">
        <v>83</v>
      </c>
      <c r="F4653" s="36" t="s">
        <v>84</v>
      </c>
      <c r="G4653" s="36" t="s">
        <v>111</v>
      </c>
      <c r="H4653" s="36">
        <v>139.74</v>
      </c>
      <c r="I4653" s="36">
        <v>40</v>
      </c>
    </row>
    <row r="4654" spans="1:9" x14ac:dyDescent="0.35">
      <c r="A4654" s="36">
        <v>1531227</v>
      </c>
      <c r="B4654" s="36" t="str">
        <f>VLOOKUP(AllData[[#This Row],[Order]],MM[],3,FALSE)</f>
        <v>V5757311401000</v>
      </c>
      <c r="C4654" s="36">
        <f>VLOOKUP(AllData[[#This Row],[Order]],MM[],2,FALSE)</f>
        <v>128</v>
      </c>
      <c r="D4654" s="36" t="s">
        <v>68</v>
      </c>
      <c r="E4654" s="36" t="s">
        <v>61</v>
      </c>
      <c r="F4654" s="36" t="s">
        <v>63</v>
      </c>
      <c r="G4654" s="36" t="s">
        <v>64</v>
      </c>
      <c r="H4654" s="36">
        <v>18.5</v>
      </c>
      <c r="I4654" s="36">
        <v>15</v>
      </c>
    </row>
    <row r="4655" spans="1:9" x14ac:dyDescent="0.35">
      <c r="A4655" s="36">
        <v>1531227</v>
      </c>
      <c r="B4655" s="36" t="str">
        <f>VLOOKUP(AllData[[#This Row],[Order]],MM[],3,FALSE)</f>
        <v>V5757311401000</v>
      </c>
      <c r="C4655" s="36">
        <f>VLOOKUP(AllData[[#This Row],[Order]],MM[],2,FALSE)</f>
        <v>128</v>
      </c>
      <c r="D4655" s="36" t="s">
        <v>73</v>
      </c>
      <c r="E4655" s="36" t="s">
        <v>69</v>
      </c>
      <c r="F4655" s="36" t="s">
        <v>70</v>
      </c>
      <c r="G4655" s="36" t="s">
        <v>71</v>
      </c>
      <c r="H4655" s="36">
        <v>20</v>
      </c>
      <c r="I4655" s="36">
        <v>20</v>
      </c>
    </row>
    <row r="4656" spans="1:9" x14ac:dyDescent="0.35">
      <c r="A4656" s="36">
        <v>1531227</v>
      </c>
      <c r="B4656" s="36" t="str">
        <f>VLOOKUP(AllData[[#This Row],[Order]],MM[],3,FALSE)</f>
        <v>V5757311401000</v>
      </c>
      <c r="C4656" s="36">
        <f>VLOOKUP(AllData[[#This Row],[Order]],MM[],2,FALSE)</f>
        <v>128</v>
      </c>
      <c r="D4656" s="36" t="s">
        <v>75</v>
      </c>
      <c r="E4656" s="36" t="s">
        <v>61</v>
      </c>
      <c r="F4656" s="36" t="s">
        <v>63</v>
      </c>
      <c r="G4656" s="36" t="s">
        <v>74</v>
      </c>
      <c r="H4656" s="36">
        <v>189.60000000000002</v>
      </c>
      <c r="I4656" s="36">
        <v>350</v>
      </c>
    </row>
    <row r="4657" spans="1:9" x14ac:dyDescent="0.35">
      <c r="A4657" s="36">
        <v>1531227</v>
      </c>
      <c r="B4657" s="36" t="str">
        <f>VLOOKUP(AllData[[#This Row],[Order]],MM[],3,FALSE)</f>
        <v>V5757311401000</v>
      </c>
      <c r="C4657" s="36">
        <f>VLOOKUP(AllData[[#This Row],[Order]],MM[],2,FALSE)</f>
        <v>128</v>
      </c>
      <c r="D4657" s="36" t="s">
        <v>78</v>
      </c>
      <c r="E4657" s="36" t="s">
        <v>61</v>
      </c>
      <c r="F4657" s="36" t="s">
        <v>63</v>
      </c>
      <c r="G4657" s="36" t="s">
        <v>76</v>
      </c>
      <c r="H4657" s="36">
        <v>1484.1</v>
      </c>
      <c r="I4657" s="36">
        <v>1020</v>
      </c>
    </row>
    <row r="4658" spans="1:9" x14ac:dyDescent="0.35">
      <c r="A4658" s="36">
        <v>1531227</v>
      </c>
      <c r="B4658" s="36" t="str">
        <f>VLOOKUP(AllData[[#This Row],[Order]],MM[],3,FALSE)</f>
        <v>V5757311401000</v>
      </c>
      <c r="C4658" s="36">
        <f>VLOOKUP(AllData[[#This Row],[Order]],MM[],2,FALSE)</f>
        <v>128</v>
      </c>
      <c r="D4658" s="36" t="s">
        <v>80</v>
      </c>
      <c r="E4658" s="36" t="s">
        <v>61</v>
      </c>
      <c r="F4658" s="36" t="s">
        <v>63</v>
      </c>
      <c r="G4658" s="36" t="s">
        <v>112</v>
      </c>
      <c r="H4658" s="36">
        <v>93.539999999999992</v>
      </c>
      <c r="I4658" s="36">
        <v>50</v>
      </c>
    </row>
    <row r="4659" spans="1:9" x14ac:dyDescent="0.35">
      <c r="A4659" s="36">
        <v>1531227</v>
      </c>
      <c r="B4659" s="36" t="str">
        <f>VLOOKUP(AllData[[#This Row],[Order]],MM[],3,FALSE)</f>
        <v>V5757311401000</v>
      </c>
      <c r="C4659" s="36">
        <f>VLOOKUP(AllData[[#This Row],[Order]],MM[],2,FALSE)</f>
        <v>128</v>
      </c>
      <c r="D4659" s="36" t="s">
        <v>82</v>
      </c>
      <c r="E4659" s="36" t="s">
        <v>89</v>
      </c>
      <c r="F4659" s="36" t="s">
        <v>91</v>
      </c>
      <c r="G4659" s="36" t="s">
        <v>92</v>
      </c>
      <c r="H4659" s="36"/>
      <c r="I4659" s="36">
        <v>0</v>
      </c>
    </row>
    <row r="4660" spans="1:9" x14ac:dyDescent="0.35">
      <c r="A4660" s="36">
        <v>1531227</v>
      </c>
      <c r="B4660" s="36" t="str">
        <f>VLOOKUP(AllData[[#This Row],[Order]],MM[],3,FALSE)</f>
        <v>V5757311401000</v>
      </c>
      <c r="C4660" s="36">
        <f>VLOOKUP(AllData[[#This Row],[Order]],MM[],2,FALSE)</f>
        <v>128</v>
      </c>
      <c r="D4660" s="36" t="s">
        <v>85</v>
      </c>
      <c r="E4660" s="36" t="s">
        <v>69</v>
      </c>
      <c r="F4660" s="36" t="s">
        <v>70</v>
      </c>
      <c r="G4660" s="36" t="s">
        <v>79</v>
      </c>
      <c r="H4660" s="36">
        <v>20</v>
      </c>
      <c r="I4660" s="36">
        <v>20</v>
      </c>
    </row>
    <row r="4661" spans="1:9" x14ac:dyDescent="0.35">
      <c r="A4661" s="36">
        <v>1531227</v>
      </c>
      <c r="B4661" s="36" t="str">
        <f>VLOOKUP(AllData[[#This Row],[Order]],MM[],3,FALSE)</f>
        <v>V5757311401000</v>
      </c>
      <c r="C4661" s="36">
        <f>VLOOKUP(AllData[[#This Row],[Order]],MM[],2,FALSE)</f>
        <v>128</v>
      </c>
      <c r="D4661" s="36" t="s">
        <v>88</v>
      </c>
      <c r="E4661" s="36" t="s">
        <v>69</v>
      </c>
      <c r="F4661" s="36" t="s">
        <v>70</v>
      </c>
      <c r="G4661" s="36" t="s">
        <v>81</v>
      </c>
      <c r="H4661" s="36">
        <v>20</v>
      </c>
      <c r="I4661" s="36">
        <v>20</v>
      </c>
    </row>
    <row r="4662" spans="1:9" x14ac:dyDescent="0.35">
      <c r="A4662" s="36">
        <v>1531227</v>
      </c>
      <c r="B4662" s="36" t="str">
        <f>VLOOKUP(AllData[[#This Row],[Order]],MM[],3,FALSE)</f>
        <v>V5757311401000</v>
      </c>
      <c r="C4662" s="36">
        <f>VLOOKUP(AllData[[#This Row],[Order]],MM[],2,FALSE)</f>
        <v>128</v>
      </c>
      <c r="D4662" s="36" t="s">
        <v>95</v>
      </c>
      <c r="E4662" s="36" t="s">
        <v>83</v>
      </c>
      <c r="F4662" s="36" t="s">
        <v>84</v>
      </c>
      <c r="G4662" s="36" t="s">
        <v>84</v>
      </c>
      <c r="H4662" s="36">
        <v>526.43999999999994</v>
      </c>
      <c r="I4662" s="36">
        <v>450</v>
      </c>
    </row>
    <row r="4663" spans="1:9" x14ac:dyDescent="0.35">
      <c r="A4663" s="36">
        <v>1531227</v>
      </c>
      <c r="B4663" s="36" t="str">
        <f>VLOOKUP(AllData[[#This Row],[Order]],MM[],3,FALSE)</f>
        <v>V5757311401000</v>
      </c>
      <c r="C4663" s="36">
        <f>VLOOKUP(AllData[[#This Row],[Order]],MM[],2,FALSE)</f>
        <v>128</v>
      </c>
      <c r="D4663" s="36" t="s">
        <v>97</v>
      </c>
      <c r="E4663" s="36" t="s">
        <v>86</v>
      </c>
      <c r="F4663" s="36" t="s">
        <v>87</v>
      </c>
      <c r="G4663" s="36" t="s">
        <v>87</v>
      </c>
      <c r="H4663" s="36">
        <v>20</v>
      </c>
      <c r="I4663" s="36">
        <v>20</v>
      </c>
    </row>
    <row r="4664" spans="1:9" x14ac:dyDescent="0.35">
      <c r="A4664" s="36">
        <v>1531227</v>
      </c>
      <c r="B4664" s="36" t="str">
        <f>VLOOKUP(AllData[[#This Row],[Order]],MM[],3,FALSE)</f>
        <v>V5757311401000</v>
      </c>
      <c r="C4664" s="36">
        <f>VLOOKUP(AllData[[#This Row],[Order]],MM[],2,FALSE)</f>
        <v>128</v>
      </c>
      <c r="D4664" s="36" t="s">
        <v>99</v>
      </c>
      <c r="E4664" s="36" t="s">
        <v>61</v>
      </c>
      <c r="F4664" s="36" t="s">
        <v>63</v>
      </c>
      <c r="G4664" s="36" t="s">
        <v>96</v>
      </c>
      <c r="H4664" s="36">
        <v>2.5169999999999999</v>
      </c>
      <c r="I4664" s="36">
        <v>100</v>
      </c>
    </row>
    <row r="4665" spans="1:9" x14ac:dyDescent="0.35">
      <c r="A4665" s="36">
        <v>1531227</v>
      </c>
      <c r="B4665" s="36" t="str">
        <f>VLOOKUP(AllData[[#This Row],[Order]],MM[],3,FALSE)</f>
        <v>V5757311401000</v>
      </c>
      <c r="C4665" s="36">
        <f>VLOOKUP(AllData[[#This Row],[Order]],MM[],2,FALSE)</f>
        <v>128</v>
      </c>
      <c r="D4665" s="36" t="s">
        <v>101</v>
      </c>
      <c r="E4665" s="36" t="s">
        <v>69</v>
      </c>
      <c r="F4665" s="36" t="s">
        <v>70</v>
      </c>
      <c r="G4665" s="36" t="s">
        <v>98</v>
      </c>
      <c r="H4665" s="36">
        <v>20</v>
      </c>
      <c r="I4665" s="36">
        <v>20</v>
      </c>
    </row>
    <row r="4666" spans="1:9" x14ac:dyDescent="0.35">
      <c r="A4666" s="36">
        <v>1531227</v>
      </c>
      <c r="B4666" s="36" t="str">
        <f>VLOOKUP(AllData[[#This Row],[Order]],MM[],3,FALSE)</f>
        <v>V5757311401000</v>
      </c>
      <c r="C4666" s="36">
        <f>VLOOKUP(AllData[[#This Row],[Order]],MM[],2,FALSE)</f>
        <v>128</v>
      </c>
      <c r="D4666" s="36" t="s">
        <v>104</v>
      </c>
      <c r="E4666" s="36" t="s">
        <v>69</v>
      </c>
      <c r="F4666" s="36" t="s">
        <v>70</v>
      </c>
      <c r="G4666" s="36" t="s">
        <v>100</v>
      </c>
      <c r="H4666" s="36">
        <v>30</v>
      </c>
      <c r="I4666" s="36">
        <v>30</v>
      </c>
    </row>
    <row r="4667" spans="1:9" x14ac:dyDescent="0.35">
      <c r="A4667" s="36">
        <v>1531227</v>
      </c>
      <c r="B4667" s="36" t="str">
        <f>VLOOKUP(AllData[[#This Row],[Order]],MM[],3,FALSE)</f>
        <v>V5757311401000</v>
      </c>
      <c r="C4667" s="36">
        <f>VLOOKUP(AllData[[#This Row],[Order]],MM[],2,FALSE)</f>
        <v>128</v>
      </c>
      <c r="D4667" s="36" t="s">
        <v>113</v>
      </c>
      <c r="E4667" s="36" t="s">
        <v>102</v>
      </c>
      <c r="F4667" s="36" t="s">
        <v>100</v>
      </c>
      <c r="G4667" s="36" t="s">
        <v>103</v>
      </c>
      <c r="H4667" s="36">
        <v>30</v>
      </c>
      <c r="I4667" s="36">
        <v>30</v>
      </c>
    </row>
    <row r="4668" spans="1:9" x14ac:dyDescent="0.35">
      <c r="A4668" s="36">
        <v>1531227</v>
      </c>
      <c r="B4668" s="36" t="str">
        <f>VLOOKUP(AllData[[#This Row],[Order]],MM[],3,FALSE)</f>
        <v>V5757311401000</v>
      </c>
      <c r="C4668" s="36">
        <f>VLOOKUP(AllData[[#This Row],[Order]],MM[],2,FALSE)</f>
        <v>128</v>
      </c>
      <c r="D4668" s="36" t="s">
        <v>114</v>
      </c>
      <c r="E4668" s="36" t="s">
        <v>102</v>
      </c>
      <c r="F4668" s="36" t="s">
        <v>100</v>
      </c>
      <c r="G4668" s="36" t="s">
        <v>106</v>
      </c>
      <c r="H4668" s="36">
        <v>45</v>
      </c>
      <c r="I4668" s="36">
        <v>45</v>
      </c>
    </row>
    <row r="4669" spans="1:9" x14ac:dyDescent="0.35">
      <c r="A4669" s="36">
        <v>1531227</v>
      </c>
      <c r="B4669" s="36" t="str">
        <f>VLOOKUP(AllData[[#This Row],[Order]],MM[],3,FALSE)</f>
        <v>V5757311401000</v>
      </c>
      <c r="C4669" s="36">
        <f>VLOOKUP(AllData[[#This Row],[Order]],MM[],2,FALSE)</f>
        <v>128</v>
      </c>
      <c r="D4669" s="36" t="s">
        <v>60</v>
      </c>
      <c r="E4669" s="36" t="s">
        <v>61</v>
      </c>
      <c r="F4669" s="36" t="s">
        <v>63</v>
      </c>
      <c r="G4669" s="36" t="s">
        <v>108</v>
      </c>
      <c r="H4669" s="36">
        <v>1233.48</v>
      </c>
      <c r="I4669" s="36">
        <v>1</v>
      </c>
    </row>
    <row r="4670" spans="1:9" x14ac:dyDescent="0.35">
      <c r="A4670" s="36">
        <v>1531227</v>
      </c>
      <c r="B4670" s="36" t="str">
        <f>VLOOKUP(AllData[[#This Row],[Order]],MM[],3,FALSE)</f>
        <v>V5757311401000</v>
      </c>
      <c r="C4670" s="36">
        <f>VLOOKUP(AllData[[#This Row],[Order]],MM[],2,FALSE)</f>
        <v>128</v>
      </c>
      <c r="D4670" s="36" t="s">
        <v>95</v>
      </c>
      <c r="E4670" s="36" t="s">
        <v>83</v>
      </c>
      <c r="F4670" s="36" t="s">
        <v>84</v>
      </c>
      <c r="G4670" s="36" t="s">
        <v>110</v>
      </c>
      <c r="H4670" s="36"/>
      <c r="I4670" s="36">
        <v>5</v>
      </c>
    </row>
    <row r="4671" spans="1:9" x14ac:dyDescent="0.35">
      <c r="A4671" s="36">
        <v>1531228</v>
      </c>
      <c r="B4671" s="36" t="str">
        <f>VLOOKUP(AllData[[#This Row],[Order]],MM[],3,FALSE)</f>
        <v>V5757331400800</v>
      </c>
      <c r="C4671" s="36">
        <f>VLOOKUP(AllData[[#This Row],[Order]],MM[],2,FALSE)</f>
        <v>128</v>
      </c>
      <c r="D4671" s="36" t="s">
        <v>60</v>
      </c>
      <c r="E4671" s="36" t="s">
        <v>83</v>
      </c>
      <c r="F4671" s="36" t="s">
        <v>84</v>
      </c>
      <c r="G4671" s="36" t="s">
        <v>111</v>
      </c>
      <c r="H4671" s="36">
        <v>53.383000000000003</v>
      </c>
      <c r="I4671" s="36">
        <v>40</v>
      </c>
    </row>
    <row r="4672" spans="1:9" x14ac:dyDescent="0.35">
      <c r="A4672" s="36">
        <v>1531228</v>
      </c>
      <c r="B4672" s="36" t="str">
        <f>VLOOKUP(AllData[[#This Row],[Order]],MM[],3,FALSE)</f>
        <v>V5757331400800</v>
      </c>
      <c r="C4672" s="36">
        <f>VLOOKUP(AllData[[#This Row],[Order]],MM[],2,FALSE)</f>
        <v>128</v>
      </c>
      <c r="D4672" s="36" t="s">
        <v>68</v>
      </c>
      <c r="E4672" s="36" t="s">
        <v>61</v>
      </c>
      <c r="F4672" s="36" t="s">
        <v>63</v>
      </c>
      <c r="G4672" s="36" t="s">
        <v>64</v>
      </c>
      <c r="H4672" s="36">
        <v>7.65</v>
      </c>
      <c r="I4672" s="36">
        <v>15</v>
      </c>
    </row>
    <row r="4673" spans="1:9" x14ac:dyDescent="0.35">
      <c r="A4673" s="36">
        <v>1531228</v>
      </c>
      <c r="B4673" s="36" t="str">
        <f>VLOOKUP(AllData[[#This Row],[Order]],MM[],3,FALSE)</f>
        <v>V5757331400800</v>
      </c>
      <c r="C4673" s="36">
        <f>VLOOKUP(AllData[[#This Row],[Order]],MM[],2,FALSE)</f>
        <v>128</v>
      </c>
      <c r="D4673" s="36" t="s">
        <v>73</v>
      </c>
      <c r="E4673" s="36" t="s">
        <v>69</v>
      </c>
      <c r="F4673" s="36" t="s">
        <v>70</v>
      </c>
      <c r="G4673" s="36" t="s">
        <v>71</v>
      </c>
      <c r="H4673" s="36">
        <v>20</v>
      </c>
      <c r="I4673" s="36">
        <v>20</v>
      </c>
    </row>
    <row r="4674" spans="1:9" x14ac:dyDescent="0.35">
      <c r="A4674" s="36">
        <v>1531228</v>
      </c>
      <c r="B4674" s="36" t="str">
        <f>VLOOKUP(AllData[[#This Row],[Order]],MM[],3,FALSE)</f>
        <v>V5757331400800</v>
      </c>
      <c r="C4674" s="36">
        <f>VLOOKUP(AllData[[#This Row],[Order]],MM[],2,FALSE)</f>
        <v>128</v>
      </c>
      <c r="D4674" s="36" t="s">
        <v>75</v>
      </c>
      <c r="E4674" s="36" t="s">
        <v>61</v>
      </c>
      <c r="F4674" s="36" t="s">
        <v>63</v>
      </c>
      <c r="G4674" s="36" t="s">
        <v>74</v>
      </c>
      <c r="H4674" s="36">
        <v>568.98</v>
      </c>
      <c r="I4674" s="36">
        <v>350</v>
      </c>
    </row>
    <row r="4675" spans="1:9" x14ac:dyDescent="0.35">
      <c r="A4675" s="36">
        <v>1531228</v>
      </c>
      <c r="B4675" s="36" t="str">
        <f>VLOOKUP(AllData[[#This Row],[Order]],MM[],3,FALSE)</f>
        <v>V5757331400800</v>
      </c>
      <c r="C4675" s="36">
        <f>VLOOKUP(AllData[[#This Row],[Order]],MM[],2,FALSE)</f>
        <v>128</v>
      </c>
      <c r="D4675" s="36" t="s">
        <v>78</v>
      </c>
      <c r="E4675" s="36" t="s">
        <v>61</v>
      </c>
      <c r="F4675" s="36" t="s">
        <v>63</v>
      </c>
      <c r="G4675" s="36" t="s">
        <v>76</v>
      </c>
      <c r="H4675" s="36">
        <v>1128.8399999999999</v>
      </c>
      <c r="I4675" s="36">
        <v>1020</v>
      </c>
    </row>
    <row r="4676" spans="1:9" x14ac:dyDescent="0.35">
      <c r="A4676" s="36">
        <v>1531228</v>
      </c>
      <c r="B4676" s="36" t="str">
        <f>VLOOKUP(AllData[[#This Row],[Order]],MM[],3,FALSE)</f>
        <v>V5757331400800</v>
      </c>
      <c r="C4676" s="36">
        <f>VLOOKUP(AllData[[#This Row],[Order]],MM[],2,FALSE)</f>
        <v>128</v>
      </c>
      <c r="D4676" s="36" t="s">
        <v>80</v>
      </c>
      <c r="E4676" s="36" t="s">
        <v>61</v>
      </c>
      <c r="F4676" s="36" t="s">
        <v>63</v>
      </c>
      <c r="G4676" s="36" t="s">
        <v>112</v>
      </c>
      <c r="H4676" s="36">
        <v>135.47999999999999</v>
      </c>
      <c r="I4676" s="36">
        <v>50</v>
      </c>
    </row>
    <row r="4677" spans="1:9" x14ac:dyDescent="0.35">
      <c r="A4677" s="36">
        <v>1531228</v>
      </c>
      <c r="B4677" s="36" t="str">
        <f>VLOOKUP(AllData[[#This Row],[Order]],MM[],3,FALSE)</f>
        <v>V5757331400800</v>
      </c>
      <c r="C4677" s="36">
        <f>VLOOKUP(AllData[[#This Row],[Order]],MM[],2,FALSE)</f>
        <v>128</v>
      </c>
      <c r="D4677" s="36" t="s">
        <v>82</v>
      </c>
      <c r="E4677" s="36" t="s">
        <v>89</v>
      </c>
      <c r="F4677" s="36" t="s">
        <v>91</v>
      </c>
      <c r="G4677" s="36" t="s">
        <v>92</v>
      </c>
      <c r="H4677" s="36"/>
      <c r="I4677" s="36">
        <v>0</v>
      </c>
    </row>
    <row r="4678" spans="1:9" x14ac:dyDescent="0.35">
      <c r="A4678" s="36">
        <v>1531228</v>
      </c>
      <c r="B4678" s="36" t="str">
        <f>VLOOKUP(AllData[[#This Row],[Order]],MM[],3,FALSE)</f>
        <v>V5757331400800</v>
      </c>
      <c r="C4678" s="36">
        <f>VLOOKUP(AllData[[#This Row],[Order]],MM[],2,FALSE)</f>
        <v>128</v>
      </c>
      <c r="D4678" s="36" t="s">
        <v>85</v>
      </c>
      <c r="E4678" s="36" t="s">
        <v>69</v>
      </c>
      <c r="F4678" s="36" t="s">
        <v>70</v>
      </c>
      <c r="G4678" s="36" t="s">
        <v>79</v>
      </c>
      <c r="H4678" s="36">
        <v>20</v>
      </c>
      <c r="I4678" s="36">
        <v>20</v>
      </c>
    </row>
    <row r="4679" spans="1:9" x14ac:dyDescent="0.35">
      <c r="A4679" s="36">
        <v>1531228</v>
      </c>
      <c r="B4679" s="36" t="str">
        <f>VLOOKUP(AllData[[#This Row],[Order]],MM[],3,FALSE)</f>
        <v>V5757331400800</v>
      </c>
      <c r="C4679" s="36">
        <f>VLOOKUP(AllData[[#This Row],[Order]],MM[],2,FALSE)</f>
        <v>128</v>
      </c>
      <c r="D4679" s="36" t="s">
        <v>88</v>
      </c>
      <c r="E4679" s="36" t="s">
        <v>69</v>
      </c>
      <c r="F4679" s="36" t="s">
        <v>70</v>
      </c>
      <c r="G4679" s="36" t="s">
        <v>81</v>
      </c>
      <c r="H4679" s="36">
        <v>20</v>
      </c>
      <c r="I4679" s="36">
        <v>20</v>
      </c>
    </row>
    <row r="4680" spans="1:9" x14ac:dyDescent="0.35">
      <c r="A4680" s="36">
        <v>1531228</v>
      </c>
      <c r="B4680" s="36" t="str">
        <f>VLOOKUP(AllData[[#This Row],[Order]],MM[],3,FALSE)</f>
        <v>V5757331400800</v>
      </c>
      <c r="C4680" s="36">
        <f>VLOOKUP(AllData[[#This Row],[Order]],MM[],2,FALSE)</f>
        <v>128</v>
      </c>
      <c r="D4680" s="36" t="s">
        <v>95</v>
      </c>
      <c r="E4680" s="36" t="s">
        <v>83</v>
      </c>
      <c r="F4680" s="36" t="s">
        <v>84</v>
      </c>
      <c r="G4680" s="36" t="s">
        <v>84</v>
      </c>
      <c r="H4680" s="36">
        <v>466.8</v>
      </c>
      <c r="I4680" s="36">
        <v>450</v>
      </c>
    </row>
    <row r="4681" spans="1:9" x14ac:dyDescent="0.35">
      <c r="A4681" s="36">
        <v>1531228</v>
      </c>
      <c r="B4681" s="36" t="str">
        <f>VLOOKUP(AllData[[#This Row],[Order]],MM[],3,FALSE)</f>
        <v>V5757331400800</v>
      </c>
      <c r="C4681" s="36">
        <f>VLOOKUP(AllData[[#This Row],[Order]],MM[],2,FALSE)</f>
        <v>128</v>
      </c>
      <c r="D4681" s="36" t="s">
        <v>97</v>
      </c>
      <c r="E4681" s="36" t="s">
        <v>86</v>
      </c>
      <c r="F4681" s="36" t="s">
        <v>87</v>
      </c>
      <c r="G4681" s="36" t="s">
        <v>87</v>
      </c>
      <c r="H4681" s="36">
        <v>20</v>
      </c>
      <c r="I4681" s="36">
        <v>20</v>
      </c>
    </row>
    <row r="4682" spans="1:9" x14ac:dyDescent="0.35">
      <c r="A4682" s="36">
        <v>1531228</v>
      </c>
      <c r="B4682" s="36" t="str">
        <f>VLOOKUP(AllData[[#This Row],[Order]],MM[],3,FALSE)</f>
        <v>V5757331400800</v>
      </c>
      <c r="C4682" s="36">
        <f>VLOOKUP(AllData[[#This Row],[Order]],MM[],2,FALSE)</f>
        <v>128</v>
      </c>
      <c r="D4682" s="36" t="s">
        <v>99</v>
      </c>
      <c r="E4682" s="36" t="s">
        <v>61</v>
      </c>
      <c r="F4682" s="36" t="s">
        <v>63</v>
      </c>
      <c r="G4682" s="36" t="s">
        <v>96</v>
      </c>
      <c r="H4682" s="36">
        <v>95.82</v>
      </c>
      <c r="I4682" s="36">
        <v>100</v>
      </c>
    </row>
    <row r="4683" spans="1:9" x14ac:dyDescent="0.35">
      <c r="A4683" s="36">
        <v>1531228</v>
      </c>
      <c r="B4683" s="36" t="str">
        <f>VLOOKUP(AllData[[#This Row],[Order]],MM[],3,FALSE)</f>
        <v>V5757331400800</v>
      </c>
      <c r="C4683" s="36">
        <f>VLOOKUP(AllData[[#This Row],[Order]],MM[],2,FALSE)</f>
        <v>128</v>
      </c>
      <c r="D4683" s="36" t="s">
        <v>101</v>
      </c>
      <c r="E4683" s="36" t="s">
        <v>69</v>
      </c>
      <c r="F4683" s="36" t="s">
        <v>70</v>
      </c>
      <c r="G4683" s="36" t="s">
        <v>98</v>
      </c>
      <c r="H4683" s="36">
        <v>20</v>
      </c>
      <c r="I4683" s="36">
        <v>20</v>
      </c>
    </row>
    <row r="4684" spans="1:9" x14ac:dyDescent="0.35">
      <c r="A4684" s="36">
        <v>1531228</v>
      </c>
      <c r="B4684" s="36" t="str">
        <f>VLOOKUP(AllData[[#This Row],[Order]],MM[],3,FALSE)</f>
        <v>V5757331400800</v>
      </c>
      <c r="C4684" s="36">
        <f>VLOOKUP(AllData[[#This Row],[Order]],MM[],2,FALSE)</f>
        <v>128</v>
      </c>
      <c r="D4684" s="36" t="s">
        <v>104</v>
      </c>
      <c r="E4684" s="36" t="s">
        <v>69</v>
      </c>
      <c r="F4684" s="36" t="s">
        <v>70</v>
      </c>
      <c r="G4684" s="36" t="s">
        <v>100</v>
      </c>
      <c r="H4684" s="36">
        <v>30</v>
      </c>
      <c r="I4684" s="36">
        <v>30</v>
      </c>
    </row>
    <row r="4685" spans="1:9" x14ac:dyDescent="0.35">
      <c r="A4685" s="36">
        <v>1531228</v>
      </c>
      <c r="B4685" s="36" t="str">
        <f>VLOOKUP(AllData[[#This Row],[Order]],MM[],3,FALSE)</f>
        <v>V5757331400800</v>
      </c>
      <c r="C4685" s="36">
        <f>VLOOKUP(AllData[[#This Row],[Order]],MM[],2,FALSE)</f>
        <v>128</v>
      </c>
      <c r="D4685" s="36" t="s">
        <v>113</v>
      </c>
      <c r="E4685" s="36" t="s">
        <v>102</v>
      </c>
      <c r="F4685" s="36" t="s">
        <v>100</v>
      </c>
      <c r="G4685" s="36" t="s">
        <v>103</v>
      </c>
      <c r="H4685" s="36">
        <v>30</v>
      </c>
      <c r="I4685" s="36">
        <v>30</v>
      </c>
    </row>
    <row r="4686" spans="1:9" x14ac:dyDescent="0.35">
      <c r="A4686" s="36">
        <v>1531228</v>
      </c>
      <c r="B4686" s="36" t="str">
        <f>VLOOKUP(AllData[[#This Row],[Order]],MM[],3,FALSE)</f>
        <v>V5757331400800</v>
      </c>
      <c r="C4686" s="36">
        <f>VLOOKUP(AllData[[#This Row],[Order]],MM[],2,FALSE)</f>
        <v>128</v>
      </c>
      <c r="D4686" s="36" t="s">
        <v>114</v>
      </c>
      <c r="E4686" s="36" t="s">
        <v>102</v>
      </c>
      <c r="F4686" s="36" t="s">
        <v>100</v>
      </c>
      <c r="G4686" s="36" t="s">
        <v>106</v>
      </c>
      <c r="H4686" s="36">
        <v>45</v>
      </c>
      <c r="I4686" s="36">
        <v>45</v>
      </c>
    </row>
    <row r="4687" spans="1:9" x14ac:dyDescent="0.35">
      <c r="A4687" s="36">
        <v>1531228</v>
      </c>
      <c r="B4687" s="36" t="str">
        <f>VLOOKUP(AllData[[#This Row],[Order]],MM[],3,FALSE)</f>
        <v>V5757331400800</v>
      </c>
      <c r="C4687" s="36">
        <f>VLOOKUP(AllData[[#This Row],[Order]],MM[],2,FALSE)</f>
        <v>128</v>
      </c>
      <c r="D4687" s="36" t="s">
        <v>60</v>
      </c>
      <c r="E4687" s="36" t="s">
        <v>61</v>
      </c>
      <c r="F4687" s="36" t="s">
        <v>63</v>
      </c>
      <c r="G4687" s="36" t="s">
        <v>108</v>
      </c>
      <c r="H4687" s="36">
        <v>604.1400000000001</v>
      </c>
      <c r="I4687" s="36">
        <v>1</v>
      </c>
    </row>
    <row r="4688" spans="1:9" x14ac:dyDescent="0.35">
      <c r="A4688" s="36">
        <v>1531228</v>
      </c>
      <c r="B4688" s="36" t="str">
        <f>VLOOKUP(AllData[[#This Row],[Order]],MM[],3,FALSE)</f>
        <v>V5757331400800</v>
      </c>
      <c r="C4688" s="36">
        <f>VLOOKUP(AllData[[#This Row],[Order]],MM[],2,FALSE)</f>
        <v>128</v>
      </c>
      <c r="D4688" s="36" t="s">
        <v>95</v>
      </c>
      <c r="E4688" s="36" t="s">
        <v>83</v>
      </c>
      <c r="F4688" s="36" t="s">
        <v>84</v>
      </c>
      <c r="G4688" s="36" t="s">
        <v>110</v>
      </c>
      <c r="H4688" s="36">
        <v>111.78</v>
      </c>
      <c r="I4688" s="36">
        <v>5</v>
      </c>
    </row>
    <row r="4689" spans="1:9" x14ac:dyDescent="0.35">
      <c r="A4689" s="36">
        <v>1531229</v>
      </c>
      <c r="B4689" s="36" t="str">
        <f>VLOOKUP(AllData[[#This Row],[Order]],MM[],3,FALSE)</f>
        <v>V5757331401000</v>
      </c>
      <c r="C4689" s="36">
        <f>VLOOKUP(AllData[[#This Row],[Order]],MM[],2,FALSE)</f>
        <v>128</v>
      </c>
      <c r="D4689" s="36" t="s">
        <v>60</v>
      </c>
      <c r="E4689" s="36" t="s">
        <v>83</v>
      </c>
      <c r="F4689" s="36" t="s">
        <v>84</v>
      </c>
      <c r="G4689" s="36" t="s">
        <v>111</v>
      </c>
      <c r="H4689" s="36">
        <v>143.64000000000001</v>
      </c>
      <c r="I4689" s="36">
        <v>40</v>
      </c>
    </row>
    <row r="4690" spans="1:9" x14ac:dyDescent="0.35">
      <c r="A4690" s="36">
        <v>1531229</v>
      </c>
      <c r="B4690" s="36" t="str">
        <f>VLOOKUP(AllData[[#This Row],[Order]],MM[],3,FALSE)</f>
        <v>V5757331401000</v>
      </c>
      <c r="C4690" s="36">
        <f>VLOOKUP(AllData[[#This Row],[Order]],MM[],2,FALSE)</f>
        <v>128</v>
      </c>
      <c r="D4690" s="36" t="s">
        <v>68</v>
      </c>
      <c r="E4690" s="36" t="s">
        <v>61</v>
      </c>
      <c r="F4690" s="36" t="s">
        <v>63</v>
      </c>
      <c r="G4690" s="36" t="s">
        <v>64</v>
      </c>
      <c r="H4690" s="36">
        <v>22.082999999999998</v>
      </c>
      <c r="I4690" s="36">
        <v>15</v>
      </c>
    </row>
    <row r="4691" spans="1:9" x14ac:dyDescent="0.35">
      <c r="A4691" s="36">
        <v>1531229</v>
      </c>
      <c r="B4691" s="36" t="str">
        <f>VLOOKUP(AllData[[#This Row],[Order]],MM[],3,FALSE)</f>
        <v>V5757331401000</v>
      </c>
      <c r="C4691" s="36">
        <f>VLOOKUP(AllData[[#This Row],[Order]],MM[],2,FALSE)</f>
        <v>128</v>
      </c>
      <c r="D4691" s="36" t="s">
        <v>73</v>
      </c>
      <c r="E4691" s="36" t="s">
        <v>69</v>
      </c>
      <c r="F4691" s="36" t="s">
        <v>70</v>
      </c>
      <c r="G4691" s="36" t="s">
        <v>71</v>
      </c>
      <c r="H4691" s="36">
        <v>20</v>
      </c>
      <c r="I4691" s="36">
        <v>20</v>
      </c>
    </row>
    <row r="4692" spans="1:9" x14ac:dyDescent="0.35">
      <c r="A4692" s="36">
        <v>1531229</v>
      </c>
      <c r="B4692" s="36" t="str">
        <f>VLOOKUP(AllData[[#This Row],[Order]],MM[],3,FALSE)</f>
        <v>V5757331401000</v>
      </c>
      <c r="C4692" s="36">
        <f>VLOOKUP(AllData[[#This Row],[Order]],MM[],2,FALSE)</f>
        <v>128</v>
      </c>
      <c r="D4692" s="36" t="s">
        <v>75</v>
      </c>
      <c r="E4692" s="36" t="s">
        <v>61</v>
      </c>
      <c r="F4692" s="36" t="s">
        <v>63</v>
      </c>
      <c r="G4692" s="36" t="s">
        <v>74</v>
      </c>
      <c r="H4692" s="36">
        <v>65.160000000000011</v>
      </c>
      <c r="I4692" s="36">
        <v>350</v>
      </c>
    </row>
    <row r="4693" spans="1:9" x14ac:dyDescent="0.35">
      <c r="A4693" s="36">
        <v>1531229</v>
      </c>
      <c r="B4693" s="36" t="str">
        <f>VLOOKUP(AllData[[#This Row],[Order]],MM[],3,FALSE)</f>
        <v>V5757331401000</v>
      </c>
      <c r="C4693" s="36">
        <f>VLOOKUP(AllData[[#This Row],[Order]],MM[],2,FALSE)</f>
        <v>128</v>
      </c>
      <c r="D4693" s="36" t="s">
        <v>78</v>
      </c>
      <c r="E4693" s="36" t="s">
        <v>61</v>
      </c>
      <c r="F4693" s="36" t="s">
        <v>63</v>
      </c>
      <c r="G4693" s="36" t="s">
        <v>76</v>
      </c>
      <c r="H4693" s="36">
        <v>397.08000000000004</v>
      </c>
      <c r="I4693" s="36">
        <v>1020</v>
      </c>
    </row>
    <row r="4694" spans="1:9" x14ac:dyDescent="0.35">
      <c r="A4694" s="36">
        <v>1531229</v>
      </c>
      <c r="B4694" s="36" t="str">
        <f>VLOOKUP(AllData[[#This Row],[Order]],MM[],3,FALSE)</f>
        <v>V5757331401000</v>
      </c>
      <c r="C4694" s="36">
        <f>VLOOKUP(AllData[[#This Row],[Order]],MM[],2,FALSE)</f>
        <v>128</v>
      </c>
      <c r="D4694" s="36" t="s">
        <v>80</v>
      </c>
      <c r="E4694" s="36" t="s">
        <v>61</v>
      </c>
      <c r="F4694" s="36" t="s">
        <v>63</v>
      </c>
      <c r="G4694" s="36" t="s">
        <v>112</v>
      </c>
      <c r="H4694" s="36">
        <v>523.91999999999996</v>
      </c>
      <c r="I4694" s="36">
        <v>50</v>
      </c>
    </row>
    <row r="4695" spans="1:9" x14ac:dyDescent="0.35">
      <c r="A4695" s="36">
        <v>1531229</v>
      </c>
      <c r="B4695" s="36" t="str">
        <f>VLOOKUP(AllData[[#This Row],[Order]],MM[],3,FALSE)</f>
        <v>V5757331401000</v>
      </c>
      <c r="C4695" s="36">
        <f>VLOOKUP(AllData[[#This Row],[Order]],MM[],2,FALSE)</f>
        <v>128</v>
      </c>
      <c r="D4695" s="36" t="s">
        <v>82</v>
      </c>
      <c r="E4695" s="36" t="s">
        <v>89</v>
      </c>
      <c r="F4695" s="36" t="s">
        <v>91</v>
      </c>
      <c r="G4695" s="36" t="s">
        <v>92</v>
      </c>
      <c r="H4695" s="36"/>
      <c r="I4695" s="36">
        <v>0</v>
      </c>
    </row>
    <row r="4696" spans="1:9" x14ac:dyDescent="0.35">
      <c r="A4696" s="36">
        <v>1531229</v>
      </c>
      <c r="B4696" s="36" t="str">
        <f>VLOOKUP(AllData[[#This Row],[Order]],MM[],3,FALSE)</f>
        <v>V5757331401000</v>
      </c>
      <c r="C4696" s="36">
        <f>VLOOKUP(AllData[[#This Row],[Order]],MM[],2,FALSE)</f>
        <v>128</v>
      </c>
      <c r="D4696" s="36" t="s">
        <v>85</v>
      </c>
      <c r="E4696" s="36" t="s">
        <v>69</v>
      </c>
      <c r="F4696" s="36" t="s">
        <v>70</v>
      </c>
      <c r="G4696" s="36" t="s">
        <v>79</v>
      </c>
      <c r="H4696" s="36">
        <v>20</v>
      </c>
      <c r="I4696" s="36">
        <v>20</v>
      </c>
    </row>
    <row r="4697" spans="1:9" x14ac:dyDescent="0.35">
      <c r="A4697" s="36">
        <v>1531229</v>
      </c>
      <c r="B4697" s="36" t="str">
        <f>VLOOKUP(AllData[[#This Row],[Order]],MM[],3,FALSE)</f>
        <v>V5757331401000</v>
      </c>
      <c r="C4697" s="36">
        <f>VLOOKUP(AllData[[#This Row],[Order]],MM[],2,FALSE)</f>
        <v>128</v>
      </c>
      <c r="D4697" s="36" t="s">
        <v>88</v>
      </c>
      <c r="E4697" s="36" t="s">
        <v>69</v>
      </c>
      <c r="F4697" s="36" t="s">
        <v>70</v>
      </c>
      <c r="G4697" s="36" t="s">
        <v>81</v>
      </c>
      <c r="H4697" s="36">
        <v>20</v>
      </c>
      <c r="I4697" s="36">
        <v>20</v>
      </c>
    </row>
    <row r="4698" spans="1:9" x14ac:dyDescent="0.35">
      <c r="A4698" s="36">
        <v>1531229</v>
      </c>
      <c r="B4698" s="36" t="str">
        <f>VLOOKUP(AllData[[#This Row],[Order]],MM[],3,FALSE)</f>
        <v>V5757331401000</v>
      </c>
      <c r="C4698" s="36">
        <f>VLOOKUP(AllData[[#This Row],[Order]],MM[],2,FALSE)</f>
        <v>128</v>
      </c>
      <c r="D4698" s="36" t="s">
        <v>95</v>
      </c>
      <c r="E4698" s="36" t="s">
        <v>83</v>
      </c>
      <c r="F4698" s="36" t="s">
        <v>84</v>
      </c>
      <c r="G4698" s="36" t="s">
        <v>84</v>
      </c>
      <c r="H4698" s="36">
        <v>493.14</v>
      </c>
      <c r="I4698" s="36">
        <v>450</v>
      </c>
    </row>
    <row r="4699" spans="1:9" x14ac:dyDescent="0.35">
      <c r="A4699" s="36">
        <v>1531229</v>
      </c>
      <c r="B4699" s="36" t="str">
        <f>VLOOKUP(AllData[[#This Row],[Order]],MM[],3,FALSE)</f>
        <v>V5757331401000</v>
      </c>
      <c r="C4699" s="36">
        <f>VLOOKUP(AllData[[#This Row],[Order]],MM[],2,FALSE)</f>
        <v>128</v>
      </c>
      <c r="D4699" s="36" t="s">
        <v>97</v>
      </c>
      <c r="E4699" s="36" t="s">
        <v>86</v>
      </c>
      <c r="F4699" s="36" t="s">
        <v>87</v>
      </c>
      <c r="G4699" s="36" t="s">
        <v>87</v>
      </c>
      <c r="H4699" s="36">
        <v>20</v>
      </c>
      <c r="I4699" s="36">
        <v>20</v>
      </c>
    </row>
    <row r="4700" spans="1:9" x14ac:dyDescent="0.35">
      <c r="A4700" s="36">
        <v>1531229</v>
      </c>
      <c r="B4700" s="36" t="str">
        <f>VLOOKUP(AllData[[#This Row],[Order]],MM[],3,FALSE)</f>
        <v>V5757331401000</v>
      </c>
      <c r="C4700" s="36">
        <f>VLOOKUP(AllData[[#This Row],[Order]],MM[],2,FALSE)</f>
        <v>128</v>
      </c>
      <c r="D4700" s="36" t="s">
        <v>99</v>
      </c>
      <c r="E4700" s="36" t="s">
        <v>61</v>
      </c>
      <c r="F4700" s="36" t="s">
        <v>63</v>
      </c>
      <c r="G4700" s="36" t="s">
        <v>96</v>
      </c>
      <c r="H4700" s="36">
        <v>89.940000000000012</v>
      </c>
      <c r="I4700" s="36">
        <v>100</v>
      </c>
    </row>
    <row r="4701" spans="1:9" x14ac:dyDescent="0.35">
      <c r="A4701" s="36">
        <v>1531229</v>
      </c>
      <c r="B4701" s="36" t="str">
        <f>VLOOKUP(AllData[[#This Row],[Order]],MM[],3,FALSE)</f>
        <v>V5757331401000</v>
      </c>
      <c r="C4701" s="36">
        <f>VLOOKUP(AllData[[#This Row],[Order]],MM[],2,FALSE)</f>
        <v>128</v>
      </c>
      <c r="D4701" s="36" t="s">
        <v>101</v>
      </c>
      <c r="E4701" s="36" t="s">
        <v>69</v>
      </c>
      <c r="F4701" s="36" t="s">
        <v>70</v>
      </c>
      <c r="G4701" s="36" t="s">
        <v>98</v>
      </c>
      <c r="H4701" s="36">
        <v>20</v>
      </c>
      <c r="I4701" s="36">
        <v>20</v>
      </c>
    </row>
    <row r="4702" spans="1:9" x14ac:dyDescent="0.35">
      <c r="A4702" s="36">
        <v>1531229</v>
      </c>
      <c r="B4702" s="36" t="str">
        <f>VLOOKUP(AllData[[#This Row],[Order]],MM[],3,FALSE)</f>
        <v>V5757331401000</v>
      </c>
      <c r="C4702" s="36">
        <f>VLOOKUP(AllData[[#This Row],[Order]],MM[],2,FALSE)</f>
        <v>128</v>
      </c>
      <c r="D4702" s="36" t="s">
        <v>104</v>
      </c>
      <c r="E4702" s="36" t="s">
        <v>69</v>
      </c>
      <c r="F4702" s="36" t="s">
        <v>70</v>
      </c>
      <c r="G4702" s="36" t="s">
        <v>100</v>
      </c>
      <c r="H4702" s="36">
        <v>30</v>
      </c>
      <c r="I4702" s="36">
        <v>30</v>
      </c>
    </row>
    <row r="4703" spans="1:9" x14ac:dyDescent="0.35">
      <c r="A4703" s="36">
        <v>1531229</v>
      </c>
      <c r="B4703" s="36" t="str">
        <f>VLOOKUP(AllData[[#This Row],[Order]],MM[],3,FALSE)</f>
        <v>V5757331401000</v>
      </c>
      <c r="C4703" s="36">
        <f>VLOOKUP(AllData[[#This Row],[Order]],MM[],2,FALSE)</f>
        <v>128</v>
      </c>
      <c r="D4703" s="36" t="s">
        <v>113</v>
      </c>
      <c r="E4703" s="36" t="s">
        <v>102</v>
      </c>
      <c r="F4703" s="36" t="s">
        <v>100</v>
      </c>
      <c r="G4703" s="36" t="s">
        <v>103</v>
      </c>
      <c r="H4703" s="36">
        <v>30</v>
      </c>
      <c r="I4703" s="36">
        <v>30</v>
      </c>
    </row>
    <row r="4704" spans="1:9" x14ac:dyDescent="0.35">
      <c r="A4704" s="36">
        <v>1531229</v>
      </c>
      <c r="B4704" s="36" t="str">
        <f>VLOOKUP(AllData[[#This Row],[Order]],MM[],3,FALSE)</f>
        <v>V5757331401000</v>
      </c>
      <c r="C4704" s="36">
        <f>VLOOKUP(AllData[[#This Row],[Order]],MM[],2,FALSE)</f>
        <v>128</v>
      </c>
      <c r="D4704" s="36" t="s">
        <v>114</v>
      </c>
      <c r="E4704" s="36" t="s">
        <v>102</v>
      </c>
      <c r="F4704" s="36" t="s">
        <v>100</v>
      </c>
      <c r="G4704" s="36" t="s">
        <v>106</v>
      </c>
      <c r="H4704" s="36">
        <v>45</v>
      </c>
      <c r="I4704" s="36">
        <v>45</v>
      </c>
    </row>
    <row r="4705" spans="1:9" x14ac:dyDescent="0.35">
      <c r="A4705" s="36">
        <v>1531229</v>
      </c>
      <c r="B4705" s="36" t="str">
        <f>VLOOKUP(AllData[[#This Row],[Order]],MM[],3,FALSE)</f>
        <v>V5757331401000</v>
      </c>
      <c r="C4705" s="36">
        <f>VLOOKUP(AllData[[#This Row],[Order]],MM[],2,FALSE)</f>
        <v>128</v>
      </c>
      <c r="D4705" s="36" t="s">
        <v>60</v>
      </c>
      <c r="E4705" s="36" t="s">
        <v>61</v>
      </c>
      <c r="F4705" s="36" t="s">
        <v>63</v>
      </c>
      <c r="G4705" s="36" t="s">
        <v>108</v>
      </c>
      <c r="H4705" s="36"/>
      <c r="I4705" s="36">
        <v>1</v>
      </c>
    </row>
    <row r="4706" spans="1:9" x14ac:dyDescent="0.35">
      <c r="A4706" s="36">
        <v>1531229</v>
      </c>
      <c r="B4706" s="36" t="str">
        <f>VLOOKUP(AllData[[#This Row],[Order]],MM[],3,FALSE)</f>
        <v>V5757331401000</v>
      </c>
      <c r="C4706" s="36">
        <f>VLOOKUP(AllData[[#This Row],[Order]],MM[],2,FALSE)</f>
        <v>128</v>
      </c>
      <c r="D4706" s="36" t="s">
        <v>95</v>
      </c>
      <c r="E4706" s="36" t="s">
        <v>83</v>
      </c>
      <c r="F4706" s="36" t="s">
        <v>84</v>
      </c>
      <c r="G4706" s="36" t="s">
        <v>110</v>
      </c>
      <c r="H4706" s="36">
        <v>239.70000000000002</v>
      </c>
      <c r="I4706" s="36">
        <v>5</v>
      </c>
    </row>
    <row r="4707" spans="1:9" x14ac:dyDescent="0.35">
      <c r="A4707" s="36">
        <v>1532420</v>
      </c>
      <c r="B4707" s="36" t="str">
        <f>VLOOKUP(AllData[[#This Row],[Order]],MM[],3,FALSE)</f>
        <v>V5757351400800</v>
      </c>
      <c r="C4707" s="36">
        <f>VLOOKUP(AllData[[#This Row],[Order]],MM[],2,FALSE)</f>
        <v>135</v>
      </c>
      <c r="D4707" s="36" t="s">
        <v>60</v>
      </c>
      <c r="E4707" s="36" t="s">
        <v>83</v>
      </c>
      <c r="F4707" s="36" t="s">
        <v>84</v>
      </c>
      <c r="G4707" s="36" t="s">
        <v>111</v>
      </c>
      <c r="H4707" s="36">
        <v>35.716999999999999</v>
      </c>
      <c r="I4707" s="36">
        <v>40</v>
      </c>
    </row>
    <row r="4708" spans="1:9" x14ac:dyDescent="0.35">
      <c r="A4708" s="36">
        <v>1532420</v>
      </c>
      <c r="B4708" s="36" t="str">
        <f>VLOOKUP(AllData[[#This Row],[Order]],MM[],3,FALSE)</f>
        <v>V5757351400800</v>
      </c>
      <c r="C4708" s="36">
        <f>VLOOKUP(AllData[[#This Row],[Order]],MM[],2,FALSE)</f>
        <v>135</v>
      </c>
      <c r="D4708" s="36" t="s">
        <v>68</v>
      </c>
      <c r="E4708" s="36" t="s">
        <v>61</v>
      </c>
      <c r="F4708" s="36" t="s">
        <v>63</v>
      </c>
      <c r="G4708" s="36" t="s">
        <v>64</v>
      </c>
      <c r="H4708" s="36">
        <v>2.15</v>
      </c>
      <c r="I4708" s="36">
        <v>15</v>
      </c>
    </row>
    <row r="4709" spans="1:9" x14ac:dyDescent="0.35">
      <c r="A4709" s="36">
        <v>1532420</v>
      </c>
      <c r="B4709" s="36" t="str">
        <f>VLOOKUP(AllData[[#This Row],[Order]],MM[],3,FALSE)</f>
        <v>V5757351400800</v>
      </c>
      <c r="C4709" s="36">
        <f>VLOOKUP(AllData[[#This Row],[Order]],MM[],2,FALSE)</f>
        <v>135</v>
      </c>
      <c r="D4709" s="36" t="s">
        <v>73</v>
      </c>
      <c r="E4709" s="36" t="s">
        <v>69</v>
      </c>
      <c r="F4709" s="36" t="s">
        <v>70</v>
      </c>
      <c r="G4709" s="36" t="s">
        <v>71</v>
      </c>
      <c r="H4709" s="36">
        <v>20</v>
      </c>
      <c r="I4709" s="36">
        <v>20</v>
      </c>
    </row>
    <row r="4710" spans="1:9" x14ac:dyDescent="0.35">
      <c r="A4710" s="36">
        <v>1532420</v>
      </c>
      <c r="B4710" s="36" t="str">
        <f>VLOOKUP(AllData[[#This Row],[Order]],MM[],3,FALSE)</f>
        <v>V5757351400800</v>
      </c>
      <c r="C4710" s="36">
        <f>VLOOKUP(AllData[[#This Row],[Order]],MM[],2,FALSE)</f>
        <v>135</v>
      </c>
      <c r="D4710" s="36" t="s">
        <v>75</v>
      </c>
      <c r="E4710" s="36" t="s">
        <v>61</v>
      </c>
      <c r="F4710" s="36" t="s">
        <v>63</v>
      </c>
      <c r="G4710" s="36" t="s">
        <v>74</v>
      </c>
      <c r="H4710" s="36">
        <v>215.16</v>
      </c>
      <c r="I4710" s="36">
        <v>350</v>
      </c>
    </row>
    <row r="4711" spans="1:9" x14ac:dyDescent="0.35">
      <c r="A4711" s="36">
        <v>1532420</v>
      </c>
      <c r="B4711" s="36" t="str">
        <f>VLOOKUP(AllData[[#This Row],[Order]],MM[],3,FALSE)</f>
        <v>V5757351400800</v>
      </c>
      <c r="C4711" s="36">
        <f>VLOOKUP(AllData[[#This Row],[Order]],MM[],2,FALSE)</f>
        <v>135</v>
      </c>
      <c r="D4711" s="36" t="s">
        <v>78</v>
      </c>
      <c r="E4711" s="36" t="s">
        <v>61</v>
      </c>
      <c r="F4711" s="36" t="s">
        <v>63</v>
      </c>
      <c r="G4711" s="36" t="s">
        <v>76</v>
      </c>
      <c r="H4711" s="36">
        <v>1870.1</v>
      </c>
      <c r="I4711" s="36">
        <v>1020</v>
      </c>
    </row>
    <row r="4712" spans="1:9" x14ac:dyDescent="0.35">
      <c r="A4712" s="36">
        <v>1532420</v>
      </c>
      <c r="B4712" s="36" t="str">
        <f>VLOOKUP(AllData[[#This Row],[Order]],MM[],3,FALSE)</f>
        <v>V5757351400800</v>
      </c>
      <c r="C4712" s="36">
        <f>VLOOKUP(AllData[[#This Row],[Order]],MM[],2,FALSE)</f>
        <v>135</v>
      </c>
      <c r="D4712" s="36" t="s">
        <v>80</v>
      </c>
      <c r="E4712" s="36" t="s">
        <v>61</v>
      </c>
      <c r="F4712" s="36" t="s">
        <v>63</v>
      </c>
      <c r="G4712" s="36" t="s">
        <v>112</v>
      </c>
      <c r="H4712" s="36">
        <v>391.67999999999995</v>
      </c>
      <c r="I4712" s="36">
        <v>50</v>
      </c>
    </row>
    <row r="4713" spans="1:9" x14ac:dyDescent="0.35">
      <c r="A4713" s="36">
        <v>1532420</v>
      </c>
      <c r="B4713" s="36" t="str">
        <f>VLOOKUP(AllData[[#This Row],[Order]],MM[],3,FALSE)</f>
        <v>V5757351400800</v>
      </c>
      <c r="C4713" s="36">
        <f>VLOOKUP(AllData[[#This Row],[Order]],MM[],2,FALSE)</f>
        <v>135</v>
      </c>
      <c r="D4713" s="36" t="s">
        <v>82</v>
      </c>
      <c r="E4713" s="36" t="s">
        <v>89</v>
      </c>
      <c r="F4713" s="36" t="s">
        <v>91</v>
      </c>
      <c r="G4713" s="36" t="s">
        <v>92</v>
      </c>
      <c r="H4713" s="36">
        <v>5.8330000000000002</v>
      </c>
      <c r="I4713" s="36">
        <v>0</v>
      </c>
    </row>
    <row r="4714" spans="1:9" x14ac:dyDescent="0.35">
      <c r="A4714" s="36">
        <v>1532420</v>
      </c>
      <c r="B4714" s="36" t="str">
        <f>VLOOKUP(AllData[[#This Row],[Order]],MM[],3,FALSE)</f>
        <v>V5757351400800</v>
      </c>
      <c r="C4714" s="36">
        <f>VLOOKUP(AllData[[#This Row],[Order]],MM[],2,FALSE)</f>
        <v>135</v>
      </c>
      <c r="D4714" s="36" t="s">
        <v>85</v>
      </c>
      <c r="E4714" s="36" t="s">
        <v>69</v>
      </c>
      <c r="F4714" s="36" t="s">
        <v>70</v>
      </c>
      <c r="G4714" s="36" t="s">
        <v>79</v>
      </c>
      <c r="H4714" s="36">
        <v>20</v>
      </c>
      <c r="I4714" s="36">
        <v>20</v>
      </c>
    </row>
    <row r="4715" spans="1:9" x14ac:dyDescent="0.35">
      <c r="A4715" s="36">
        <v>1532420</v>
      </c>
      <c r="B4715" s="36" t="str">
        <f>VLOOKUP(AllData[[#This Row],[Order]],MM[],3,FALSE)</f>
        <v>V5757351400800</v>
      </c>
      <c r="C4715" s="36">
        <f>VLOOKUP(AllData[[#This Row],[Order]],MM[],2,FALSE)</f>
        <v>135</v>
      </c>
      <c r="D4715" s="36" t="s">
        <v>88</v>
      </c>
      <c r="E4715" s="36" t="s">
        <v>69</v>
      </c>
      <c r="F4715" s="36" t="s">
        <v>70</v>
      </c>
      <c r="G4715" s="36" t="s">
        <v>81</v>
      </c>
      <c r="H4715" s="36">
        <v>20</v>
      </c>
      <c r="I4715" s="36">
        <v>20</v>
      </c>
    </row>
    <row r="4716" spans="1:9" x14ac:dyDescent="0.35">
      <c r="A4716" s="36">
        <v>1532420</v>
      </c>
      <c r="B4716" s="36" t="str">
        <f>VLOOKUP(AllData[[#This Row],[Order]],MM[],3,FALSE)</f>
        <v>V5757351400800</v>
      </c>
      <c r="C4716" s="36">
        <f>VLOOKUP(AllData[[#This Row],[Order]],MM[],2,FALSE)</f>
        <v>135</v>
      </c>
      <c r="D4716" s="36" t="s">
        <v>95</v>
      </c>
      <c r="E4716" s="36" t="s">
        <v>83</v>
      </c>
      <c r="F4716" s="36" t="s">
        <v>84</v>
      </c>
      <c r="G4716" s="36" t="s">
        <v>84</v>
      </c>
      <c r="H4716" s="36">
        <v>787.9799999999999</v>
      </c>
      <c r="I4716" s="36">
        <v>450</v>
      </c>
    </row>
    <row r="4717" spans="1:9" x14ac:dyDescent="0.35">
      <c r="A4717" s="36">
        <v>1532420</v>
      </c>
      <c r="B4717" s="36" t="str">
        <f>VLOOKUP(AllData[[#This Row],[Order]],MM[],3,FALSE)</f>
        <v>V5757351400800</v>
      </c>
      <c r="C4717" s="36">
        <f>VLOOKUP(AllData[[#This Row],[Order]],MM[],2,FALSE)</f>
        <v>135</v>
      </c>
      <c r="D4717" s="36" t="s">
        <v>97</v>
      </c>
      <c r="E4717" s="36" t="s">
        <v>86</v>
      </c>
      <c r="F4717" s="36" t="s">
        <v>87</v>
      </c>
      <c r="G4717" s="36" t="s">
        <v>87</v>
      </c>
      <c r="H4717" s="36">
        <v>20</v>
      </c>
      <c r="I4717" s="36">
        <v>20</v>
      </c>
    </row>
    <row r="4718" spans="1:9" x14ac:dyDescent="0.35">
      <c r="A4718" s="36">
        <v>1532420</v>
      </c>
      <c r="B4718" s="36" t="str">
        <f>VLOOKUP(AllData[[#This Row],[Order]],MM[],3,FALSE)</f>
        <v>V5757351400800</v>
      </c>
      <c r="C4718" s="36">
        <f>VLOOKUP(AllData[[#This Row],[Order]],MM[],2,FALSE)</f>
        <v>135</v>
      </c>
      <c r="D4718" s="36" t="s">
        <v>99</v>
      </c>
      <c r="E4718" s="36" t="s">
        <v>61</v>
      </c>
      <c r="F4718" s="36" t="s">
        <v>63</v>
      </c>
      <c r="G4718" s="36" t="s">
        <v>96</v>
      </c>
      <c r="H4718" s="36">
        <v>44.267000000000003</v>
      </c>
      <c r="I4718" s="36">
        <v>100</v>
      </c>
    </row>
    <row r="4719" spans="1:9" x14ac:dyDescent="0.35">
      <c r="A4719" s="36">
        <v>1532420</v>
      </c>
      <c r="B4719" s="36" t="str">
        <f>VLOOKUP(AllData[[#This Row],[Order]],MM[],3,FALSE)</f>
        <v>V5757351400800</v>
      </c>
      <c r="C4719" s="36">
        <f>VLOOKUP(AllData[[#This Row],[Order]],MM[],2,FALSE)</f>
        <v>135</v>
      </c>
      <c r="D4719" s="36" t="s">
        <v>101</v>
      </c>
      <c r="E4719" s="36" t="s">
        <v>69</v>
      </c>
      <c r="F4719" s="36" t="s">
        <v>70</v>
      </c>
      <c r="G4719" s="36" t="s">
        <v>98</v>
      </c>
      <c r="H4719" s="36">
        <v>20</v>
      </c>
      <c r="I4719" s="36">
        <v>20</v>
      </c>
    </row>
    <row r="4720" spans="1:9" x14ac:dyDescent="0.35">
      <c r="A4720" s="36">
        <v>1532420</v>
      </c>
      <c r="B4720" s="36" t="str">
        <f>VLOOKUP(AllData[[#This Row],[Order]],MM[],3,FALSE)</f>
        <v>V5757351400800</v>
      </c>
      <c r="C4720" s="36">
        <f>VLOOKUP(AllData[[#This Row],[Order]],MM[],2,FALSE)</f>
        <v>135</v>
      </c>
      <c r="D4720" s="36" t="s">
        <v>104</v>
      </c>
      <c r="E4720" s="36" t="s">
        <v>69</v>
      </c>
      <c r="F4720" s="36" t="s">
        <v>70</v>
      </c>
      <c r="G4720" s="36" t="s">
        <v>100</v>
      </c>
      <c r="H4720" s="36">
        <v>30</v>
      </c>
      <c r="I4720" s="36">
        <v>30</v>
      </c>
    </row>
    <row r="4721" spans="1:9" x14ac:dyDescent="0.35">
      <c r="A4721" s="36">
        <v>1532420</v>
      </c>
      <c r="B4721" s="36" t="str">
        <f>VLOOKUP(AllData[[#This Row],[Order]],MM[],3,FALSE)</f>
        <v>V5757351400800</v>
      </c>
      <c r="C4721" s="36">
        <f>VLOOKUP(AllData[[#This Row],[Order]],MM[],2,FALSE)</f>
        <v>135</v>
      </c>
      <c r="D4721" s="36" t="s">
        <v>113</v>
      </c>
      <c r="E4721" s="36" t="s">
        <v>102</v>
      </c>
      <c r="F4721" s="36" t="s">
        <v>100</v>
      </c>
      <c r="G4721" s="36" t="s">
        <v>103</v>
      </c>
      <c r="H4721" s="36">
        <v>30</v>
      </c>
      <c r="I4721" s="36">
        <v>30</v>
      </c>
    </row>
    <row r="4722" spans="1:9" x14ac:dyDescent="0.35">
      <c r="A4722" s="36">
        <v>1532420</v>
      </c>
      <c r="B4722" s="36" t="str">
        <f>VLOOKUP(AllData[[#This Row],[Order]],MM[],3,FALSE)</f>
        <v>V5757351400800</v>
      </c>
      <c r="C4722" s="36">
        <f>VLOOKUP(AllData[[#This Row],[Order]],MM[],2,FALSE)</f>
        <v>135</v>
      </c>
      <c r="D4722" s="36" t="s">
        <v>114</v>
      </c>
      <c r="E4722" s="36" t="s">
        <v>102</v>
      </c>
      <c r="F4722" s="36" t="s">
        <v>100</v>
      </c>
      <c r="G4722" s="36" t="s">
        <v>106</v>
      </c>
      <c r="H4722" s="36">
        <v>45</v>
      </c>
      <c r="I4722" s="36">
        <v>45</v>
      </c>
    </row>
    <row r="4723" spans="1:9" x14ac:dyDescent="0.35">
      <c r="A4723" s="36">
        <v>1532420</v>
      </c>
      <c r="B4723" s="36" t="str">
        <f>VLOOKUP(AllData[[#This Row],[Order]],MM[],3,FALSE)</f>
        <v>V5757351400800</v>
      </c>
      <c r="C4723" s="36">
        <f>VLOOKUP(AllData[[#This Row],[Order]],MM[],2,FALSE)</f>
        <v>135</v>
      </c>
      <c r="D4723" s="36" t="s">
        <v>60</v>
      </c>
      <c r="E4723" s="36" t="s">
        <v>61</v>
      </c>
      <c r="F4723" s="36" t="s">
        <v>63</v>
      </c>
      <c r="G4723" s="36" t="s">
        <v>108</v>
      </c>
      <c r="H4723" s="36">
        <v>558.24</v>
      </c>
      <c r="I4723" s="36">
        <v>1</v>
      </c>
    </row>
    <row r="4724" spans="1:9" x14ac:dyDescent="0.35">
      <c r="A4724" s="36">
        <v>1532420</v>
      </c>
      <c r="B4724" s="36" t="str">
        <f>VLOOKUP(AllData[[#This Row],[Order]],MM[],3,FALSE)</f>
        <v>V5757351400800</v>
      </c>
      <c r="C4724" s="36">
        <f>VLOOKUP(AllData[[#This Row],[Order]],MM[],2,FALSE)</f>
        <v>135</v>
      </c>
      <c r="D4724" s="36" t="s">
        <v>95</v>
      </c>
      <c r="E4724" s="36" t="s">
        <v>83</v>
      </c>
      <c r="F4724" s="36" t="s">
        <v>84</v>
      </c>
      <c r="G4724" s="36" t="s">
        <v>110</v>
      </c>
      <c r="H4724" s="36"/>
      <c r="I4724" s="36">
        <v>5</v>
      </c>
    </row>
    <row r="4725" spans="1:9" x14ac:dyDescent="0.35">
      <c r="A4725" s="36">
        <v>1532421</v>
      </c>
      <c r="B4725" s="36" t="str">
        <f>VLOOKUP(AllData[[#This Row],[Order]],MM[],3,FALSE)</f>
        <v>V5757351401000</v>
      </c>
      <c r="C4725" s="36">
        <f>VLOOKUP(AllData[[#This Row],[Order]],MM[],2,FALSE)</f>
        <v>135</v>
      </c>
      <c r="D4725" s="36" t="s">
        <v>60</v>
      </c>
      <c r="E4725" s="36" t="s">
        <v>83</v>
      </c>
      <c r="F4725" s="36" t="s">
        <v>84</v>
      </c>
      <c r="G4725" s="36" t="s">
        <v>111</v>
      </c>
      <c r="H4725" s="36">
        <v>244.88300000000001</v>
      </c>
      <c r="I4725" s="36">
        <v>40</v>
      </c>
    </row>
    <row r="4726" spans="1:9" x14ac:dyDescent="0.35">
      <c r="A4726" s="36">
        <v>1532421</v>
      </c>
      <c r="B4726" s="36" t="str">
        <f>VLOOKUP(AllData[[#This Row],[Order]],MM[],3,FALSE)</f>
        <v>V5757351401000</v>
      </c>
      <c r="C4726" s="36">
        <f>VLOOKUP(AllData[[#This Row],[Order]],MM[],2,FALSE)</f>
        <v>135</v>
      </c>
      <c r="D4726" s="36" t="s">
        <v>68</v>
      </c>
      <c r="E4726" s="36" t="s">
        <v>61</v>
      </c>
      <c r="F4726" s="36" t="s">
        <v>63</v>
      </c>
      <c r="G4726" s="36" t="s">
        <v>64</v>
      </c>
      <c r="H4726" s="36">
        <v>35.4</v>
      </c>
      <c r="I4726" s="36">
        <v>15</v>
      </c>
    </row>
    <row r="4727" spans="1:9" x14ac:dyDescent="0.35">
      <c r="A4727" s="36">
        <v>1532421</v>
      </c>
      <c r="B4727" s="36" t="str">
        <f>VLOOKUP(AllData[[#This Row],[Order]],MM[],3,FALSE)</f>
        <v>V5757351401000</v>
      </c>
      <c r="C4727" s="36">
        <f>VLOOKUP(AllData[[#This Row],[Order]],MM[],2,FALSE)</f>
        <v>135</v>
      </c>
      <c r="D4727" s="36" t="s">
        <v>73</v>
      </c>
      <c r="E4727" s="36" t="s">
        <v>69</v>
      </c>
      <c r="F4727" s="36" t="s">
        <v>70</v>
      </c>
      <c r="G4727" s="36" t="s">
        <v>71</v>
      </c>
      <c r="H4727" s="36">
        <v>20</v>
      </c>
      <c r="I4727" s="36">
        <v>20</v>
      </c>
    </row>
    <row r="4728" spans="1:9" x14ac:dyDescent="0.35">
      <c r="A4728" s="36">
        <v>1532421</v>
      </c>
      <c r="B4728" s="36" t="str">
        <f>VLOOKUP(AllData[[#This Row],[Order]],MM[],3,FALSE)</f>
        <v>V5757351401000</v>
      </c>
      <c r="C4728" s="36">
        <f>VLOOKUP(AllData[[#This Row],[Order]],MM[],2,FALSE)</f>
        <v>135</v>
      </c>
      <c r="D4728" s="36" t="s">
        <v>75</v>
      </c>
      <c r="E4728" s="36" t="s">
        <v>61</v>
      </c>
      <c r="F4728" s="36" t="s">
        <v>63</v>
      </c>
      <c r="G4728" s="36" t="s">
        <v>74</v>
      </c>
      <c r="H4728" s="36">
        <v>374.15999999999997</v>
      </c>
      <c r="I4728" s="36">
        <v>350</v>
      </c>
    </row>
    <row r="4729" spans="1:9" x14ac:dyDescent="0.35">
      <c r="A4729" s="36">
        <v>1532421</v>
      </c>
      <c r="B4729" s="36" t="str">
        <f>VLOOKUP(AllData[[#This Row],[Order]],MM[],3,FALSE)</f>
        <v>V5757351401000</v>
      </c>
      <c r="C4729" s="36">
        <f>VLOOKUP(AllData[[#This Row],[Order]],MM[],2,FALSE)</f>
        <v>135</v>
      </c>
      <c r="D4729" s="36" t="s">
        <v>78</v>
      </c>
      <c r="E4729" s="36" t="s">
        <v>61</v>
      </c>
      <c r="F4729" s="36" t="s">
        <v>63</v>
      </c>
      <c r="G4729" s="36" t="s">
        <v>76</v>
      </c>
      <c r="H4729" s="36">
        <v>1513.14</v>
      </c>
      <c r="I4729" s="36">
        <v>1020</v>
      </c>
    </row>
    <row r="4730" spans="1:9" x14ac:dyDescent="0.35">
      <c r="A4730" s="36">
        <v>1532421</v>
      </c>
      <c r="B4730" s="36" t="str">
        <f>VLOOKUP(AllData[[#This Row],[Order]],MM[],3,FALSE)</f>
        <v>V5757351401000</v>
      </c>
      <c r="C4730" s="36">
        <f>VLOOKUP(AllData[[#This Row],[Order]],MM[],2,FALSE)</f>
        <v>135</v>
      </c>
      <c r="D4730" s="36" t="s">
        <v>80</v>
      </c>
      <c r="E4730" s="36" t="s">
        <v>61</v>
      </c>
      <c r="F4730" s="36" t="s">
        <v>63</v>
      </c>
      <c r="G4730" s="36" t="s">
        <v>112</v>
      </c>
      <c r="H4730" s="36">
        <v>104.76</v>
      </c>
      <c r="I4730" s="36">
        <v>50</v>
      </c>
    </row>
    <row r="4731" spans="1:9" x14ac:dyDescent="0.35">
      <c r="A4731" s="36">
        <v>1532421</v>
      </c>
      <c r="B4731" s="36" t="str">
        <f>VLOOKUP(AllData[[#This Row],[Order]],MM[],3,FALSE)</f>
        <v>V5757351401000</v>
      </c>
      <c r="C4731" s="36">
        <f>VLOOKUP(AllData[[#This Row],[Order]],MM[],2,FALSE)</f>
        <v>135</v>
      </c>
      <c r="D4731" s="36" t="s">
        <v>82</v>
      </c>
      <c r="E4731" s="36" t="s">
        <v>89</v>
      </c>
      <c r="F4731" s="36" t="s">
        <v>91</v>
      </c>
      <c r="G4731" s="36" t="s">
        <v>92</v>
      </c>
      <c r="H4731" s="36"/>
      <c r="I4731" s="36">
        <v>0</v>
      </c>
    </row>
    <row r="4732" spans="1:9" x14ac:dyDescent="0.35">
      <c r="A4732" s="36">
        <v>1532421</v>
      </c>
      <c r="B4732" s="36" t="str">
        <f>VLOOKUP(AllData[[#This Row],[Order]],MM[],3,FALSE)</f>
        <v>V5757351401000</v>
      </c>
      <c r="C4732" s="36">
        <f>VLOOKUP(AllData[[#This Row],[Order]],MM[],2,FALSE)</f>
        <v>135</v>
      </c>
      <c r="D4732" s="36" t="s">
        <v>85</v>
      </c>
      <c r="E4732" s="36" t="s">
        <v>69</v>
      </c>
      <c r="F4732" s="36" t="s">
        <v>70</v>
      </c>
      <c r="G4732" s="36" t="s">
        <v>79</v>
      </c>
      <c r="H4732" s="36">
        <v>20</v>
      </c>
      <c r="I4732" s="36">
        <v>20</v>
      </c>
    </row>
    <row r="4733" spans="1:9" x14ac:dyDescent="0.35">
      <c r="A4733" s="36">
        <v>1532421</v>
      </c>
      <c r="B4733" s="36" t="str">
        <f>VLOOKUP(AllData[[#This Row],[Order]],MM[],3,FALSE)</f>
        <v>V5757351401000</v>
      </c>
      <c r="C4733" s="36">
        <f>VLOOKUP(AllData[[#This Row],[Order]],MM[],2,FALSE)</f>
        <v>135</v>
      </c>
      <c r="D4733" s="36" t="s">
        <v>88</v>
      </c>
      <c r="E4733" s="36" t="s">
        <v>69</v>
      </c>
      <c r="F4733" s="36" t="s">
        <v>70</v>
      </c>
      <c r="G4733" s="36" t="s">
        <v>81</v>
      </c>
      <c r="H4733" s="36">
        <v>20</v>
      </c>
      <c r="I4733" s="36">
        <v>20</v>
      </c>
    </row>
    <row r="4734" spans="1:9" x14ac:dyDescent="0.35">
      <c r="A4734" s="36">
        <v>1532421</v>
      </c>
      <c r="B4734" s="36" t="str">
        <f>VLOOKUP(AllData[[#This Row],[Order]],MM[],3,FALSE)</f>
        <v>V5757351401000</v>
      </c>
      <c r="C4734" s="36">
        <f>VLOOKUP(AllData[[#This Row],[Order]],MM[],2,FALSE)</f>
        <v>135</v>
      </c>
      <c r="D4734" s="36" t="s">
        <v>95</v>
      </c>
      <c r="E4734" s="36" t="s">
        <v>83</v>
      </c>
      <c r="F4734" s="36" t="s">
        <v>84</v>
      </c>
      <c r="G4734" s="36" t="s">
        <v>84</v>
      </c>
      <c r="H4734" s="36">
        <v>329.52</v>
      </c>
      <c r="I4734" s="36">
        <v>450</v>
      </c>
    </row>
    <row r="4735" spans="1:9" x14ac:dyDescent="0.35">
      <c r="A4735" s="36">
        <v>1532421</v>
      </c>
      <c r="B4735" s="36" t="str">
        <f>VLOOKUP(AllData[[#This Row],[Order]],MM[],3,FALSE)</f>
        <v>V5757351401000</v>
      </c>
      <c r="C4735" s="36">
        <f>VLOOKUP(AllData[[#This Row],[Order]],MM[],2,FALSE)</f>
        <v>135</v>
      </c>
      <c r="D4735" s="36" t="s">
        <v>97</v>
      </c>
      <c r="E4735" s="36" t="s">
        <v>86</v>
      </c>
      <c r="F4735" s="36" t="s">
        <v>87</v>
      </c>
      <c r="G4735" s="36" t="s">
        <v>87</v>
      </c>
      <c r="H4735" s="36">
        <v>20</v>
      </c>
      <c r="I4735" s="36">
        <v>20</v>
      </c>
    </row>
    <row r="4736" spans="1:9" x14ac:dyDescent="0.35">
      <c r="A4736" s="36">
        <v>1532421</v>
      </c>
      <c r="B4736" s="36" t="str">
        <f>VLOOKUP(AllData[[#This Row],[Order]],MM[],3,FALSE)</f>
        <v>V5757351401000</v>
      </c>
      <c r="C4736" s="36">
        <f>VLOOKUP(AllData[[#This Row],[Order]],MM[],2,FALSE)</f>
        <v>135</v>
      </c>
      <c r="D4736" s="36" t="s">
        <v>99</v>
      </c>
      <c r="E4736" s="36" t="s">
        <v>61</v>
      </c>
      <c r="F4736" s="36" t="s">
        <v>63</v>
      </c>
      <c r="G4736" s="36" t="s">
        <v>96</v>
      </c>
      <c r="H4736" s="36">
        <v>44.267000000000003</v>
      </c>
      <c r="I4736" s="36">
        <v>100</v>
      </c>
    </row>
    <row r="4737" spans="1:9" x14ac:dyDescent="0.35">
      <c r="A4737" s="36">
        <v>1532421</v>
      </c>
      <c r="B4737" s="36" t="str">
        <f>VLOOKUP(AllData[[#This Row],[Order]],MM[],3,FALSE)</f>
        <v>V5757351401000</v>
      </c>
      <c r="C4737" s="36">
        <f>VLOOKUP(AllData[[#This Row],[Order]],MM[],2,FALSE)</f>
        <v>135</v>
      </c>
      <c r="D4737" s="36" t="s">
        <v>101</v>
      </c>
      <c r="E4737" s="36" t="s">
        <v>69</v>
      </c>
      <c r="F4737" s="36" t="s">
        <v>70</v>
      </c>
      <c r="G4737" s="36" t="s">
        <v>98</v>
      </c>
      <c r="H4737" s="36">
        <v>20</v>
      </c>
      <c r="I4737" s="36">
        <v>20</v>
      </c>
    </row>
    <row r="4738" spans="1:9" x14ac:dyDescent="0.35">
      <c r="A4738" s="36">
        <v>1532421</v>
      </c>
      <c r="B4738" s="36" t="str">
        <f>VLOOKUP(AllData[[#This Row],[Order]],MM[],3,FALSE)</f>
        <v>V5757351401000</v>
      </c>
      <c r="C4738" s="36">
        <f>VLOOKUP(AllData[[#This Row],[Order]],MM[],2,FALSE)</f>
        <v>135</v>
      </c>
      <c r="D4738" s="36" t="s">
        <v>104</v>
      </c>
      <c r="E4738" s="36" t="s">
        <v>69</v>
      </c>
      <c r="F4738" s="36" t="s">
        <v>70</v>
      </c>
      <c r="G4738" s="36" t="s">
        <v>100</v>
      </c>
      <c r="H4738" s="36">
        <v>30</v>
      </c>
      <c r="I4738" s="36">
        <v>30</v>
      </c>
    </row>
    <row r="4739" spans="1:9" x14ac:dyDescent="0.35">
      <c r="A4739" s="36">
        <v>1532421</v>
      </c>
      <c r="B4739" s="36" t="str">
        <f>VLOOKUP(AllData[[#This Row],[Order]],MM[],3,FALSE)</f>
        <v>V5757351401000</v>
      </c>
      <c r="C4739" s="36">
        <f>VLOOKUP(AllData[[#This Row],[Order]],MM[],2,FALSE)</f>
        <v>135</v>
      </c>
      <c r="D4739" s="36" t="s">
        <v>113</v>
      </c>
      <c r="E4739" s="36" t="s">
        <v>102</v>
      </c>
      <c r="F4739" s="36" t="s">
        <v>100</v>
      </c>
      <c r="G4739" s="36" t="s">
        <v>103</v>
      </c>
      <c r="H4739" s="36">
        <v>30</v>
      </c>
      <c r="I4739" s="36">
        <v>30</v>
      </c>
    </row>
    <row r="4740" spans="1:9" x14ac:dyDescent="0.35">
      <c r="A4740" s="36">
        <v>1532421</v>
      </c>
      <c r="B4740" s="36" t="str">
        <f>VLOOKUP(AllData[[#This Row],[Order]],MM[],3,FALSE)</f>
        <v>V5757351401000</v>
      </c>
      <c r="C4740" s="36">
        <f>VLOOKUP(AllData[[#This Row],[Order]],MM[],2,FALSE)</f>
        <v>135</v>
      </c>
      <c r="D4740" s="36" t="s">
        <v>114</v>
      </c>
      <c r="E4740" s="36" t="s">
        <v>102</v>
      </c>
      <c r="F4740" s="36" t="s">
        <v>100</v>
      </c>
      <c r="G4740" s="36" t="s">
        <v>106</v>
      </c>
      <c r="H4740" s="36">
        <v>45</v>
      </c>
      <c r="I4740" s="36">
        <v>45</v>
      </c>
    </row>
    <row r="4741" spans="1:9" x14ac:dyDescent="0.35">
      <c r="A4741" s="36">
        <v>1532421</v>
      </c>
      <c r="B4741" s="36" t="str">
        <f>VLOOKUP(AllData[[#This Row],[Order]],MM[],3,FALSE)</f>
        <v>V5757351401000</v>
      </c>
      <c r="C4741" s="36">
        <f>VLOOKUP(AllData[[#This Row],[Order]],MM[],2,FALSE)</f>
        <v>135</v>
      </c>
      <c r="D4741" s="36" t="s">
        <v>60</v>
      </c>
      <c r="E4741" s="36" t="s">
        <v>61</v>
      </c>
      <c r="F4741" s="36" t="s">
        <v>63</v>
      </c>
      <c r="G4741" s="36" t="s">
        <v>108</v>
      </c>
      <c r="H4741" s="36">
        <v>817.5</v>
      </c>
      <c r="I4741" s="36">
        <v>1</v>
      </c>
    </row>
    <row r="4742" spans="1:9" x14ac:dyDescent="0.35">
      <c r="A4742" s="36">
        <v>1532421</v>
      </c>
      <c r="B4742" s="36" t="str">
        <f>VLOOKUP(AllData[[#This Row],[Order]],MM[],3,FALSE)</f>
        <v>V5757351401000</v>
      </c>
      <c r="C4742" s="36">
        <f>VLOOKUP(AllData[[#This Row],[Order]],MM[],2,FALSE)</f>
        <v>135</v>
      </c>
      <c r="D4742" s="36" t="s">
        <v>95</v>
      </c>
      <c r="E4742" s="36" t="s">
        <v>83</v>
      </c>
      <c r="F4742" s="36" t="s">
        <v>84</v>
      </c>
      <c r="G4742" s="36" t="s">
        <v>110</v>
      </c>
      <c r="H4742" s="36"/>
      <c r="I4742" s="36">
        <v>5</v>
      </c>
    </row>
    <row r="4743" spans="1:9" x14ac:dyDescent="0.35">
      <c r="A4743" s="36">
        <v>1532422</v>
      </c>
      <c r="B4743" s="36" t="str">
        <f>VLOOKUP(AllData[[#This Row],[Order]],MM[],3,FALSE)</f>
        <v>V5757311400800</v>
      </c>
      <c r="C4743" s="36">
        <f>VLOOKUP(AllData[[#This Row],[Order]],MM[],2,FALSE)</f>
        <v>129</v>
      </c>
      <c r="D4743" s="36" t="s">
        <v>60</v>
      </c>
      <c r="E4743" s="36" t="s">
        <v>83</v>
      </c>
      <c r="F4743" s="36" t="s">
        <v>84</v>
      </c>
      <c r="G4743" s="36" t="s">
        <v>111</v>
      </c>
      <c r="H4743" s="36">
        <v>5.2329999999999997</v>
      </c>
      <c r="I4743" s="36">
        <v>40</v>
      </c>
    </row>
    <row r="4744" spans="1:9" x14ac:dyDescent="0.35">
      <c r="A4744" s="36">
        <v>1532422</v>
      </c>
      <c r="B4744" s="36" t="str">
        <f>VLOOKUP(AllData[[#This Row],[Order]],MM[],3,FALSE)</f>
        <v>V5757311400800</v>
      </c>
      <c r="C4744" s="36">
        <f>VLOOKUP(AllData[[#This Row],[Order]],MM[],2,FALSE)</f>
        <v>129</v>
      </c>
      <c r="D4744" s="36" t="s">
        <v>68</v>
      </c>
      <c r="E4744" s="36" t="s">
        <v>61</v>
      </c>
      <c r="F4744" s="36" t="s">
        <v>63</v>
      </c>
      <c r="G4744" s="36" t="s">
        <v>64</v>
      </c>
      <c r="H4744" s="36">
        <v>4.0170000000000003</v>
      </c>
      <c r="I4744" s="36">
        <v>15</v>
      </c>
    </row>
    <row r="4745" spans="1:9" x14ac:dyDescent="0.35">
      <c r="A4745" s="36">
        <v>1532422</v>
      </c>
      <c r="B4745" s="36" t="str">
        <f>VLOOKUP(AllData[[#This Row],[Order]],MM[],3,FALSE)</f>
        <v>V5757311400800</v>
      </c>
      <c r="C4745" s="36">
        <f>VLOOKUP(AllData[[#This Row],[Order]],MM[],2,FALSE)</f>
        <v>129</v>
      </c>
      <c r="D4745" s="36" t="s">
        <v>73</v>
      </c>
      <c r="E4745" s="36" t="s">
        <v>69</v>
      </c>
      <c r="F4745" s="36" t="s">
        <v>70</v>
      </c>
      <c r="G4745" s="36" t="s">
        <v>71</v>
      </c>
      <c r="H4745" s="36">
        <v>20</v>
      </c>
      <c r="I4745" s="36">
        <v>20</v>
      </c>
    </row>
    <row r="4746" spans="1:9" x14ac:dyDescent="0.35">
      <c r="A4746" s="36">
        <v>1532422</v>
      </c>
      <c r="B4746" s="36" t="str">
        <f>VLOOKUP(AllData[[#This Row],[Order]],MM[],3,FALSE)</f>
        <v>V5757311400800</v>
      </c>
      <c r="C4746" s="36">
        <f>VLOOKUP(AllData[[#This Row],[Order]],MM[],2,FALSE)</f>
        <v>129</v>
      </c>
      <c r="D4746" s="36" t="s">
        <v>75</v>
      </c>
      <c r="E4746" s="36" t="s">
        <v>61</v>
      </c>
      <c r="F4746" s="36" t="s">
        <v>63</v>
      </c>
      <c r="G4746" s="36" t="s">
        <v>74</v>
      </c>
      <c r="H4746" s="36">
        <v>491.64000000000004</v>
      </c>
      <c r="I4746" s="36">
        <v>290</v>
      </c>
    </row>
    <row r="4747" spans="1:9" x14ac:dyDescent="0.35">
      <c r="A4747" s="36">
        <v>1532422</v>
      </c>
      <c r="B4747" s="36" t="str">
        <f>VLOOKUP(AllData[[#This Row],[Order]],MM[],3,FALSE)</f>
        <v>V5757311400800</v>
      </c>
      <c r="C4747" s="36">
        <f>VLOOKUP(AllData[[#This Row],[Order]],MM[],2,FALSE)</f>
        <v>129</v>
      </c>
      <c r="D4747" s="36" t="s">
        <v>78</v>
      </c>
      <c r="E4747" s="36" t="s">
        <v>61</v>
      </c>
      <c r="F4747" s="36" t="s">
        <v>63</v>
      </c>
      <c r="G4747" s="36" t="s">
        <v>76</v>
      </c>
      <c r="H4747" s="36">
        <v>2096.6400000000003</v>
      </c>
      <c r="I4747" s="36">
        <v>1040</v>
      </c>
    </row>
    <row r="4748" spans="1:9" x14ac:dyDescent="0.35">
      <c r="A4748" s="36">
        <v>1532422</v>
      </c>
      <c r="B4748" s="36" t="str">
        <f>VLOOKUP(AllData[[#This Row],[Order]],MM[],3,FALSE)</f>
        <v>V5757311400800</v>
      </c>
      <c r="C4748" s="36">
        <f>VLOOKUP(AllData[[#This Row],[Order]],MM[],2,FALSE)</f>
        <v>129</v>
      </c>
      <c r="D4748" s="36" t="s">
        <v>80</v>
      </c>
      <c r="E4748" s="36" t="s">
        <v>61</v>
      </c>
      <c r="F4748" s="36" t="s">
        <v>63</v>
      </c>
      <c r="G4748" s="36" t="s">
        <v>112</v>
      </c>
      <c r="H4748" s="36">
        <v>124.91999999999999</v>
      </c>
      <c r="I4748" s="36">
        <v>50</v>
      </c>
    </row>
    <row r="4749" spans="1:9" x14ac:dyDescent="0.35">
      <c r="A4749" s="36">
        <v>1532422</v>
      </c>
      <c r="B4749" s="36" t="str">
        <f>VLOOKUP(AllData[[#This Row],[Order]],MM[],3,FALSE)</f>
        <v>V5757311400800</v>
      </c>
      <c r="C4749" s="36">
        <f>VLOOKUP(AllData[[#This Row],[Order]],MM[],2,FALSE)</f>
        <v>129</v>
      </c>
      <c r="D4749" s="36" t="s">
        <v>82</v>
      </c>
      <c r="E4749" s="36" t="s">
        <v>89</v>
      </c>
      <c r="F4749" s="36" t="s">
        <v>91</v>
      </c>
      <c r="G4749" s="36" t="s">
        <v>92</v>
      </c>
      <c r="H4749" s="36"/>
      <c r="I4749" s="36">
        <v>0</v>
      </c>
    </row>
    <row r="4750" spans="1:9" x14ac:dyDescent="0.35">
      <c r="A4750" s="36">
        <v>1532422</v>
      </c>
      <c r="B4750" s="36" t="str">
        <f>VLOOKUP(AllData[[#This Row],[Order]],MM[],3,FALSE)</f>
        <v>V5757311400800</v>
      </c>
      <c r="C4750" s="36">
        <f>VLOOKUP(AllData[[#This Row],[Order]],MM[],2,FALSE)</f>
        <v>129</v>
      </c>
      <c r="D4750" s="36" t="s">
        <v>85</v>
      </c>
      <c r="E4750" s="36" t="s">
        <v>69</v>
      </c>
      <c r="F4750" s="36" t="s">
        <v>70</v>
      </c>
      <c r="G4750" s="36" t="s">
        <v>79</v>
      </c>
      <c r="H4750" s="36">
        <v>20</v>
      </c>
      <c r="I4750" s="36">
        <v>20</v>
      </c>
    </row>
    <row r="4751" spans="1:9" x14ac:dyDescent="0.35">
      <c r="A4751" s="36">
        <v>1532422</v>
      </c>
      <c r="B4751" s="36" t="str">
        <f>VLOOKUP(AllData[[#This Row],[Order]],MM[],3,FALSE)</f>
        <v>V5757311400800</v>
      </c>
      <c r="C4751" s="36">
        <f>VLOOKUP(AllData[[#This Row],[Order]],MM[],2,FALSE)</f>
        <v>129</v>
      </c>
      <c r="D4751" s="36" t="s">
        <v>88</v>
      </c>
      <c r="E4751" s="36" t="s">
        <v>69</v>
      </c>
      <c r="F4751" s="36" t="s">
        <v>70</v>
      </c>
      <c r="G4751" s="36" t="s">
        <v>81</v>
      </c>
      <c r="H4751" s="36">
        <v>20</v>
      </c>
      <c r="I4751" s="36">
        <v>20</v>
      </c>
    </row>
    <row r="4752" spans="1:9" x14ac:dyDescent="0.35">
      <c r="A4752" s="36">
        <v>1532422</v>
      </c>
      <c r="B4752" s="36" t="str">
        <f>VLOOKUP(AllData[[#This Row],[Order]],MM[],3,FALSE)</f>
        <v>V5757311400800</v>
      </c>
      <c r="C4752" s="36">
        <f>VLOOKUP(AllData[[#This Row],[Order]],MM[],2,FALSE)</f>
        <v>129</v>
      </c>
      <c r="D4752" s="36" t="s">
        <v>95</v>
      </c>
      <c r="E4752" s="36" t="s">
        <v>83</v>
      </c>
      <c r="F4752" s="36" t="s">
        <v>84</v>
      </c>
      <c r="G4752" s="36" t="s">
        <v>84</v>
      </c>
      <c r="H4752" s="36">
        <v>365.64000000000004</v>
      </c>
      <c r="I4752" s="36">
        <v>450</v>
      </c>
    </row>
    <row r="4753" spans="1:9" x14ac:dyDescent="0.35">
      <c r="A4753" s="36">
        <v>1532422</v>
      </c>
      <c r="B4753" s="36" t="str">
        <f>VLOOKUP(AllData[[#This Row],[Order]],MM[],3,FALSE)</f>
        <v>V5757311400800</v>
      </c>
      <c r="C4753" s="36">
        <f>VLOOKUP(AllData[[#This Row],[Order]],MM[],2,FALSE)</f>
        <v>129</v>
      </c>
      <c r="D4753" s="36" t="s">
        <v>97</v>
      </c>
      <c r="E4753" s="36" t="s">
        <v>86</v>
      </c>
      <c r="F4753" s="36" t="s">
        <v>87</v>
      </c>
      <c r="G4753" s="36" t="s">
        <v>87</v>
      </c>
      <c r="H4753" s="36">
        <v>20</v>
      </c>
      <c r="I4753" s="36">
        <v>20</v>
      </c>
    </row>
    <row r="4754" spans="1:9" x14ac:dyDescent="0.35">
      <c r="A4754" s="36">
        <v>1532422</v>
      </c>
      <c r="B4754" s="36" t="str">
        <f>VLOOKUP(AllData[[#This Row],[Order]],MM[],3,FALSE)</f>
        <v>V5757311400800</v>
      </c>
      <c r="C4754" s="36">
        <f>VLOOKUP(AllData[[#This Row],[Order]],MM[],2,FALSE)</f>
        <v>129</v>
      </c>
      <c r="D4754" s="36" t="s">
        <v>99</v>
      </c>
      <c r="E4754" s="36" t="s">
        <v>61</v>
      </c>
      <c r="F4754" s="36" t="s">
        <v>63</v>
      </c>
      <c r="G4754" s="36" t="s">
        <v>96</v>
      </c>
      <c r="H4754" s="36">
        <v>9.1</v>
      </c>
      <c r="I4754" s="36">
        <v>100</v>
      </c>
    </row>
    <row r="4755" spans="1:9" x14ac:dyDescent="0.35">
      <c r="A4755" s="36">
        <v>1532422</v>
      </c>
      <c r="B4755" s="36" t="str">
        <f>VLOOKUP(AllData[[#This Row],[Order]],MM[],3,FALSE)</f>
        <v>V5757311400800</v>
      </c>
      <c r="C4755" s="36">
        <f>VLOOKUP(AllData[[#This Row],[Order]],MM[],2,FALSE)</f>
        <v>129</v>
      </c>
      <c r="D4755" s="36" t="s">
        <v>101</v>
      </c>
      <c r="E4755" s="36" t="s">
        <v>69</v>
      </c>
      <c r="F4755" s="36" t="s">
        <v>70</v>
      </c>
      <c r="G4755" s="36" t="s">
        <v>98</v>
      </c>
      <c r="H4755" s="36">
        <v>20</v>
      </c>
      <c r="I4755" s="36">
        <v>20</v>
      </c>
    </row>
    <row r="4756" spans="1:9" x14ac:dyDescent="0.35">
      <c r="A4756" s="36">
        <v>1532422</v>
      </c>
      <c r="B4756" s="36" t="str">
        <f>VLOOKUP(AllData[[#This Row],[Order]],MM[],3,FALSE)</f>
        <v>V5757311400800</v>
      </c>
      <c r="C4756" s="36">
        <f>VLOOKUP(AllData[[#This Row],[Order]],MM[],2,FALSE)</f>
        <v>129</v>
      </c>
      <c r="D4756" s="36" t="s">
        <v>104</v>
      </c>
      <c r="E4756" s="36" t="s">
        <v>69</v>
      </c>
      <c r="F4756" s="36" t="s">
        <v>70</v>
      </c>
      <c r="G4756" s="36" t="s">
        <v>100</v>
      </c>
      <c r="H4756" s="36">
        <v>30</v>
      </c>
      <c r="I4756" s="36">
        <v>30</v>
      </c>
    </row>
    <row r="4757" spans="1:9" x14ac:dyDescent="0.35">
      <c r="A4757" s="36">
        <v>1532422</v>
      </c>
      <c r="B4757" s="36" t="str">
        <f>VLOOKUP(AllData[[#This Row],[Order]],MM[],3,FALSE)</f>
        <v>V5757311400800</v>
      </c>
      <c r="C4757" s="36">
        <f>VLOOKUP(AllData[[#This Row],[Order]],MM[],2,FALSE)</f>
        <v>129</v>
      </c>
      <c r="D4757" s="36" t="s">
        <v>113</v>
      </c>
      <c r="E4757" s="36" t="s">
        <v>102</v>
      </c>
      <c r="F4757" s="36" t="s">
        <v>100</v>
      </c>
      <c r="G4757" s="36" t="s">
        <v>103</v>
      </c>
      <c r="H4757" s="36">
        <v>30</v>
      </c>
      <c r="I4757" s="36">
        <v>30</v>
      </c>
    </row>
    <row r="4758" spans="1:9" x14ac:dyDescent="0.35">
      <c r="A4758" s="36">
        <v>1532422</v>
      </c>
      <c r="B4758" s="36" t="str">
        <f>VLOOKUP(AllData[[#This Row],[Order]],MM[],3,FALSE)</f>
        <v>V5757311400800</v>
      </c>
      <c r="C4758" s="36">
        <f>VLOOKUP(AllData[[#This Row],[Order]],MM[],2,FALSE)</f>
        <v>129</v>
      </c>
      <c r="D4758" s="36" t="s">
        <v>114</v>
      </c>
      <c r="E4758" s="36" t="s">
        <v>102</v>
      </c>
      <c r="F4758" s="36" t="s">
        <v>100</v>
      </c>
      <c r="G4758" s="36" t="s">
        <v>106</v>
      </c>
      <c r="H4758" s="36">
        <v>45</v>
      </c>
      <c r="I4758" s="36">
        <v>45</v>
      </c>
    </row>
    <row r="4759" spans="1:9" x14ac:dyDescent="0.35">
      <c r="A4759" s="36">
        <v>1532422</v>
      </c>
      <c r="B4759" s="36" t="str">
        <f>VLOOKUP(AllData[[#This Row],[Order]],MM[],3,FALSE)</f>
        <v>V5757311400800</v>
      </c>
      <c r="C4759" s="36">
        <f>VLOOKUP(AllData[[#This Row],[Order]],MM[],2,FALSE)</f>
        <v>129</v>
      </c>
      <c r="D4759" s="36" t="s">
        <v>60</v>
      </c>
      <c r="E4759" s="36" t="s">
        <v>61</v>
      </c>
      <c r="F4759" s="36" t="s">
        <v>63</v>
      </c>
      <c r="G4759" s="36" t="s">
        <v>108</v>
      </c>
      <c r="H4759" s="36">
        <v>616.19999999999993</v>
      </c>
      <c r="I4759" s="36">
        <v>1</v>
      </c>
    </row>
    <row r="4760" spans="1:9" x14ac:dyDescent="0.35">
      <c r="A4760" s="36">
        <v>1532422</v>
      </c>
      <c r="B4760" s="36" t="str">
        <f>VLOOKUP(AllData[[#This Row],[Order]],MM[],3,FALSE)</f>
        <v>V5757311400800</v>
      </c>
      <c r="C4760" s="36">
        <f>VLOOKUP(AllData[[#This Row],[Order]],MM[],2,FALSE)</f>
        <v>129</v>
      </c>
      <c r="D4760" s="36" t="s">
        <v>95</v>
      </c>
      <c r="E4760" s="36" t="s">
        <v>83</v>
      </c>
      <c r="F4760" s="36" t="s">
        <v>84</v>
      </c>
      <c r="G4760" s="36" t="s">
        <v>110</v>
      </c>
      <c r="H4760" s="36">
        <v>469.98</v>
      </c>
      <c r="I4760" s="36">
        <v>5</v>
      </c>
    </row>
    <row r="4761" spans="1:9" x14ac:dyDescent="0.35">
      <c r="A4761" s="36">
        <v>1532423</v>
      </c>
      <c r="B4761" s="36" t="str">
        <f>VLOOKUP(AllData[[#This Row],[Order]],MM[],3,FALSE)</f>
        <v>V5757311401000</v>
      </c>
      <c r="C4761" s="36">
        <f>VLOOKUP(AllData[[#This Row],[Order]],MM[],2,FALSE)</f>
        <v>129</v>
      </c>
      <c r="D4761" s="36" t="s">
        <v>60</v>
      </c>
      <c r="E4761" s="36" t="s">
        <v>83</v>
      </c>
      <c r="F4761" s="36" t="s">
        <v>84</v>
      </c>
      <c r="G4761" s="36" t="s">
        <v>111</v>
      </c>
      <c r="H4761" s="36">
        <v>244.88300000000001</v>
      </c>
      <c r="I4761" s="36">
        <v>40</v>
      </c>
    </row>
    <row r="4762" spans="1:9" x14ac:dyDescent="0.35">
      <c r="A4762" s="36">
        <v>1532423</v>
      </c>
      <c r="B4762" s="36" t="str">
        <f>VLOOKUP(AllData[[#This Row],[Order]],MM[],3,FALSE)</f>
        <v>V5757311401000</v>
      </c>
      <c r="C4762" s="36">
        <f>VLOOKUP(AllData[[#This Row],[Order]],MM[],2,FALSE)</f>
        <v>129</v>
      </c>
      <c r="D4762" s="36" t="s">
        <v>68</v>
      </c>
      <c r="E4762" s="36" t="s">
        <v>61</v>
      </c>
      <c r="F4762" s="36" t="s">
        <v>63</v>
      </c>
      <c r="G4762" s="36" t="s">
        <v>64</v>
      </c>
      <c r="H4762" s="36">
        <v>95.4</v>
      </c>
      <c r="I4762" s="36">
        <v>15</v>
      </c>
    </row>
    <row r="4763" spans="1:9" x14ac:dyDescent="0.35">
      <c r="A4763" s="36">
        <v>1532423</v>
      </c>
      <c r="B4763" s="36" t="str">
        <f>VLOOKUP(AllData[[#This Row],[Order]],MM[],3,FALSE)</f>
        <v>V5757311401000</v>
      </c>
      <c r="C4763" s="36">
        <f>VLOOKUP(AllData[[#This Row],[Order]],MM[],2,FALSE)</f>
        <v>129</v>
      </c>
      <c r="D4763" s="36" t="s">
        <v>73</v>
      </c>
      <c r="E4763" s="36" t="s">
        <v>69</v>
      </c>
      <c r="F4763" s="36" t="s">
        <v>70</v>
      </c>
      <c r="G4763" s="36" t="s">
        <v>71</v>
      </c>
      <c r="H4763" s="36">
        <v>20</v>
      </c>
      <c r="I4763" s="36">
        <v>20</v>
      </c>
    </row>
    <row r="4764" spans="1:9" x14ac:dyDescent="0.35">
      <c r="A4764" s="36">
        <v>1532423</v>
      </c>
      <c r="B4764" s="36" t="str">
        <f>VLOOKUP(AllData[[#This Row],[Order]],MM[],3,FALSE)</f>
        <v>V5757311401000</v>
      </c>
      <c r="C4764" s="36">
        <f>VLOOKUP(AllData[[#This Row],[Order]],MM[],2,FALSE)</f>
        <v>129</v>
      </c>
      <c r="D4764" s="36" t="s">
        <v>75</v>
      </c>
      <c r="E4764" s="36" t="s">
        <v>61</v>
      </c>
      <c r="F4764" s="36" t="s">
        <v>63</v>
      </c>
      <c r="G4764" s="36" t="s">
        <v>74</v>
      </c>
      <c r="H4764" s="36">
        <v>576.84</v>
      </c>
      <c r="I4764" s="36">
        <v>350</v>
      </c>
    </row>
    <row r="4765" spans="1:9" x14ac:dyDescent="0.35">
      <c r="A4765" s="36">
        <v>1532423</v>
      </c>
      <c r="B4765" s="36" t="str">
        <f>VLOOKUP(AllData[[#This Row],[Order]],MM[],3,FALSE)</f>
        <v>V5757311401000</v>
      </c>
      <c r="C4765" s="36">
        <f>VLOOKUP(AllData[[#This Row],[Order]],MM[],2,FALSE)</f>
        <v>129</v>
      </c>
      <c r="D4765" s="36" t="s">
        <v>78</v>
      </c>
      <c r="E4765" s="36" t="s">
        <v>61</v>
      </c>
      <c r="F4765" s="36" t="s">
        <v>63</v>
      </c>
      <c r="G4765" s="36" t="s">
        <v>76</v>
      </c>
      <c r="H4765" s="36">
        <v>1533.12</v>
      </c>
      <c r="I4765" s="36">
        <v>1020</v>
      </c>
    </row>
    <row r="4766" spans="1:9" x14ac:dyDescent="0.35">
      <c r="A4766" s="36">
        <v>1532423</v>
      </c>
      <c r="B4766" s="36" t="str">
        <f>VLOOKUP(AllData[[#This Row],[Order]],MM[],3,FALSE)</f>
        <v>V5757311401000</v>
      </c>
      <c r="C4766" s="36">
        <f>VLOOKUP(AllData[[#This Row],[Order]],MM[],2,FALSE)</f>
        <v>129</v>
      </c>
      <c r="D4766" s="36" t="s">
        <v>80</v>
      </c>
      <c r="E4766" s="36" t="s">
        <v>61</v>
      </c>
      <c r="F4766" s="36" t="s">
        <v>63</v>
      </c>
      <c r="G4766" s="36" t="s">
        <v>112</v>
      </c>
      <c r="H4766" s="36">
        <v>169.02</v>
      </c>
      <c r="I4766" s="36">
        <v>50</v>
      </c>
    </row>
    <row r="4767" spans="1:9" x14ac:dyDescent="0.35">
      <c r="A4767" s="36">
        <v>1532423</v>
      </c>
      <c r="B4767" s="36" t="str">
        <f>VLOOKUP(AllData[[#This Row],[Order]],MM[],3,FALSE)</f>
        <v>V5757311401000</v>
      </c>
      <c r="C4767" s="36">
        <f>VLOOKUP(AllData[[#This Row],[Order]],MM[],2,FALSE)</f>
        <v>129</v>
      </c>
      <c r="D4767" s="36" t="s">
        <v>82</v>
      </c>
      <c r="E4767" s="36" t="s">
        <v>89</v>
      </c>
      <c r="F4767" s="36" t="s">
        <v>91</v>
      </c>
      <c r="G4767" s="36" t="s">
        <v>92</v>
      </c>
      <c r="H4767" s="36"/>
      <c r="I4767" s="36">
        <v>0</v>
      </c>
    </row>
    <row r="4768" spans="1:9" x14ac:dyDescent="0.35">
      <c r="A4768" s="36">
        <v>1532423</v>
      </c>
      <c r="B4768" s="36" t="str">
        <f>VLOOKUP(AllData[[#This Row],[Order]],MM[],3,FALSE)</f>
        <v>V5757311401000</v>
      </c>
      <c r="C4768" s="36">
        <f>VLOOKUP(AllData[[#This Row],[Order]],MM[],2,FALSE)</f>
        <v>129</v>
      </c>
      <c r="D4768" s="36" t="s">
        <v>85</v>
      </c>
      <c r="E4768" s="36" t="s">
        <v>69</v>
      </c>
      <c r="F4768" s="36" t="s">
        <v>70</v>
      </c>
      <c r="G4768" s="36" t="s">
        <v>79</v>
      </c>
      <c r="H4768" s="36">
        <v>20</v>
      </c>
      <c r="I4768" s="36">
        <v>20</v>
      </c>
    </row>
    <row r="4769" spans="1:9" x14ac:dyDescent="0.35">
      <c r="A4769" s="36">
        <v>1532423</v>
      </c>
      <c r="B4769" s="36" t="str">
        <f>VLOOKUP(AllData[[#This Row],[Order]],MM[],3,FALSE)</f>
        <v>V5757311401000</v>
      </c>
      <c r="C4769" s="36">
        <f>VLOOKUP(AllData[[#This Row],[Order]],MM[],2,FALSE)</f>
        <v>129</v>
      </c>
      <c r="D4769" s="36" t="s">
        <v>88</v>
      </c>
      <c r="E4769" s="36" t="s">
        <v>69</v>
      </c>
      <c r="F4769" s="36" t="s">
        <v>70</v>
      </c>
      <c r="G4769" s="36" t="s">
        <v>81</v>
      </c>
      <c r="H4769" s="36">
        <v>20</v>
      </c>
      <c r="I4769" s="36">
        <v>20</v>
      </c>
    </row>
    <row r="4770" spans="1:9" x14ac:dyDescent="0.35">
      <c r="A4770" s="36">
        <v>1532423</v>
      </c>
      <c r="B4770" s="36" t="str">
        <f>VLOOKUP(AllData[[#This Row],[Order]],MM[],3,FALSE)</f>
        <v>V5757311401000</v>
      </c>
      <c r="C4770" s="36">
        <f>VLOOKUP(AllData[[#This Row],[Order]],MM[],2,FALSE)</f>
        <v>129</v>
      </c>
      <c r="D4770" s="36" t="s">
        <v>95</v>
      </c>
      <c r="E4770" s="36" t="s">
        <v>83</v>
      </c>
      <c r="F4770" s="36" t="s">
        <v>84</v>
      </c>
      <c r="G4770" s="36" t="s">
        <v>84</v>
      </c>
      <c r="H4770" s="36">
        <v>748.5</v>
      </c>
      <c r="I4770" s="36">
        <v>450</v>
      </c>
    </row>
    <row r="4771" spans="1:9" x14ac:dyDescent="0.35">
      <c r="A4771" s="36">
        <v>1532423</v>
      </c>
      <c r="B4771" s="36" t="str">
        <f>VLOOKUP(AllData[[#This Row],[Order]],MM[],3,FALSE)</f>
        <v>V5757311401000</v>
      </c>
      <c r="C4771" s="36">
        <f>VLOOKUP(AllData[[#This Row],[Order]],MM[],2,FALSE)</f>
        <v>129</v>
      </c>
      <c r="D4771" s="36" t="s">
        <v>97</v>
      </c>
      <c r="E4771" s="36" t="s">
        <v>86</v>
      </c>
      <c r="F4771" s="36" t="s">
        <v>87</v>
      </c>
      <c r="G4771" s="36" t="s">
        <v>87</v>
      </c>
      <c r="H4771" s="36">
        <v>20</v>
      </c>
      <c r="I4771" s="36">
        <v>20</v>
      </c>
    </row>
    <row r="4772" spans="1:9" x14ac:dyDescent="0.35">
      <c r="A4772" s="36">
        <v>1532423</v>
      </c>
      <c r="B4772" s="36" t="str">
        <f>VLOOKUP(AllData[[#This Row],[Order]],MM[],3,FALSE)</f>
        <v>V5757311401000</v>
      </c>
      <c r="C4772" s="36">
        <f>VLOOKUP(AllData[[#This Row],[Order]],MM[],2,FALSE)</f>
        <v>129</v>
      </c>
      <c r="D4772" s="36" t="s">
        <v>99</v>
      </c>
      <c r="E4772" s="36" t="s">
        <v>61</v>
      </c>
      <c r="F4772" s="36" t="s">
        <v>63</v>
      </c>
      <c r="G4772" s="36" t="s">
        <v>96</v>
      </c>
      <c r="H4772" s="36">
        <v>46.55</v>
      </c>
      <c r="I4772" s="36">
        <v>100</v>
      </c>
    </row>
    <row r="4773" spans="1:9" x14ac:dyDescent="0.35">
      <c r="A4773" s="36">
        <v>1532423</v>
      </c>
      <c r="B4773" s="36" t="str">
        <f>VLOOKUP(AllData[[#This Row],[Order]],MM[],3,FALSE)</f>
        <v>V5757311401000</v>
      </c>
      <c r="C4773" s="36">
        <f>VLOOKUP(AllData[[#This Row],[Order]],MM[],2,FALSE)</f>
        <v>129</v>
      </c>
      <c r="D4773" s="36" t="s">
        <v>101</v>
      </c>
      <c r="E4773" s="36" t="s">
        <v>69</v>
      </c>
      <c r="F4773" s="36" t="s">
        <v>70</v>
      </c>
      <c r="G4773" s="36" t="s">
        <v>98</v>
      </c>
      <c r="H4773" s="36">
        <v>20</v>
      </c>
      <c r="I4773" s="36">
        <v>20</v>
      </c>
    </row>
    <row r="4774" spans="1:9" x14ac:dyDescent="0.35">
      <c r="A4774" s="36">
        <v>1532423</v>
      </c>
      <c r="B4774" s="36" t="str">
        <f>VLOOKUP(AllData[[#This Row],[Order]],MM[],3,FALSE)</f>
        <v>V5757311401000</v>
      </c>
      <c r="C4774" s="36">
        <f>VLOOKUP(AllData[[#This Row],[Order]],MM[],2,FALSE)</f>
        <v>129</v>
      </c>
      <c r="D4774" s="36" t="s">
        <v>104</v>
      </c>
      <c r="E4774" s="36" t="s">
        <v>69</v>
      </c>
      <c r="F4774" s="36" t="s">
        <v>70</v>
      </c>
      <c r="G4774" s="36" t="s">
        <v>100</v>
      </c>
      <c r="H4774" s="36">
        <v>30</v>
      </c>
      <c r="I4774" s="36">
        <v>30</v>
      </c>
    </row>
    <row r="4775" spans="1:9" x14ac:dyDescent="0.35">
      <c r="A4775" s="36">
        <v>1532423</v>
      </c>
      <c r="B4775" s="36" t="str">
        <f>VLOOKUP(AllData[[#This Row],[Order]],MM[],3,FALSE)</f>
        <v>V5757311401000</v>
      </c>
      <c r="C4775" s="36">
        <f>VLOOKUP(AllData[[#This Row],[Order]],MM[],2,FALSE)</f>
        <v>129</v>
      </c>
      <c r="D4775" s="36" t="s">
        <v>113</v>
      </c>
      <c r="E4775" s="36" t="s">
        <v>102</v>
      </c>
      <c r="F4775" s="36" t="s">
        <v>100</v>
      </c>
      <c r="G4775" s="36" t="s">
        <v>103</v>
      </c>
      <c r="H4775" s="36">
        <v>30</v>
      </c>
      <c r="I4775" s="36">
        <v>30</v>
      </c>
    </row>
    <row r="4776" spans="1:9" x14ac:dyDescent="0.35">
      <c r="A4776" s="36">
        <v>1532423</v>
      </c>
      <c r="B4776" s="36" t="str">
        <f>VLOOKUP(AllData[[#This Row],[Order]],MM[],3,FALSE)</f>
        <v>V5757311401000</v>
      </c>
      <c r="C4776" s="36">
        <f>VLOOKUP(AllData[[#This Row],[Order]],MM[],2,FALSE)</f>
        <v>129</v>
      </c>
      <c r="D4776" s="36" t="s">
        <v>114</v>
      </c>
      <c r="E4776" s="36" t="s">
        <v>102</v>
      </c>
      <c r="F4776" s="36" t="s">
        <v>100</v>
      </c>
      <c r="G4776" s="36" t="s">
        <v>106</v>
      </c>
      <c r="H4776" s="36">
        <v>45</v>
      </c>
      <c r="I4776" s="36">
        <v>45</v>
      </c>
    </row>
    <row r="4777" spans="1:9" x14ac:dyDescent="0.35">
      <c r="A4777" s="36">
        <v>1532423</v>
      </c>
      <c r="B4777" s="36" t="str">
        <f>VLOOKUP(AllData[[#This Row],[Order]],MM[],3,FALSE)</f>
        <v>V5757311401000</v>
      </c>
      <c r="C4777" s="36">
        <f>VLOOKUP(AllData[[#This Row],[Order]],MM[],2,FALSE)</f>
        <v>129</v>
      </c>
      <c r="D4777" s="36" t="s">
        <v>60</v>
      </c>
      <c r="E4777" s="36" t="s">
        <v>61</v>
      </c>
      <c r="F4777" s="36" t="s">
        <v>63</v>
      </c>
      <c r="G4777" s="36" t="s">
        <v>108</v>
      </c>
      <c r="H4777" s="36"/>
      <c r="I4777" s="36">
        <v>1</v>
      </c>
    </row>
    <row r="4778" spans="1:9" x14ac:dyDescent="0.35">
      <c r="A4778" s="36">
        <v>1532423</v>
      </c>
      <c r="B4778" s="36" t="str">
        <f>VLOOKUP(AllData[[#This Row],[Order]],MM[],3,FALSE)</f>
        <v>V5757311401000</v>
      </c>
      <c r="C4778" s="36">
        <f>VLOOKUP(AllData[[#This Row],[Order]],MM[],2,FALSE)</f>
        <v>129</v>
      </c>
      <c r="D4778" s="36" t="s">
        <v>95</v>
      </c>
      <c r="E4778" s="36" t="s">
        <v>83</v>
      </c>
      <c r="F4778" s="36" t="s">
        <v>84</v>
      </c>
      <c r="G4778" s="36" t="s">
        <v>110</v>
      </c>
      <c r="H4778" s="36">
        <v>146.4</v>
      </c>
      <c r="I4778" s="36">
        <v>5</v>
      </c>
    </row>
    <row r="4779" spans="1:9" x14ac:dyDescent="0.35">
      <c r="A4779" s="36">
        <v>1532424</v>
      </c>
      <c r="B4779" s="36" t="str">
        <f>VLOOKUP(AllData[[#This Row],[Order]],MM[],3,FALSE)</f>
        <v>V5757331400800</v>
      </c>
      <c r="C4779" s="36">
        <f>VLOOKUP(AllData[[#This Row],[Order]],MM[],2,FALSE)</f>
        <v>129</v>
      </c>
      <c r="D4779" s="36" t="s">
        <v>60</v>
      </c>
      <c r="E4779" s="36" t="s">
        <v>83</v>
      </c>
      <c r="F4779" s="36" t="s">
        <v>84</v>
      </c>
      <c r="G4779" s="36" t="s">
        <v>111</v>
      </c>
      <c r="H4779" s="36">
        <v>9.6829999999999998</v>
      </c>
      <c r="I4779" s="36">
        <v>40</v>
      </c>
    </row>
    <row r="4780" spans="1:9" x14ac:dyDescent="0.35">
      <c r="A4780" s="36">
        <v>1532424</v>
      </c>
      <c r="B4780" s="36" t="str">
        <f>VLOOKUP(AllData[[#This Row],[Order]],MM[],3,FALSE)</f>
        <v>V5757331400800</v>
      </c>
      <c r="C4780" s="36">
        <f>VLOOKUP(AllData[[#This Row],[Order]],MM[],2,FALSE)</f>
        <v>129</v>
      </c>
      <c r="D4780" s="36" t="s">
        <v>68</v>
      </c>
      <c r="E4780" s="36" t="s">
        <v>61</v>
      </c>
      <c r="F4780" s="36" t="s">
        <v>63</v>
      </c>
      <c r="G4780" s="36" t="s">
        <v>64</v>
      </c>
      <c r="H4780" s="36">
        <v>1.667</v>
      </c>
      <c r="I4780" s="36">
        <v>15</v>
      </c>
    </row>
    <row r="4781" spans="1:9" x14ac:dyDescent="0.35">
      <c r="A4781" s="36">
        <v>1532424</v>
      </c>
      <c r="B4781" s="36" t="str">
        <f>VLOOKUP(AllData[[#This Row],[Order]],MM[],3,FALSE)</f>
        <v>V5757331400800</v>
      </c>
      <c r="C4781" s="36">
        <f>VLOOKUP(AllData[[#This Row],[Order]],MM[],2,FALSE)</f>
        <v>129</v>
      </c>
      <c r="D4781" s="36" t="s">
        <v>73</v>
      </c>
      <c r="E4781" s="36" t="s">
        <v>69</v>
      </c>
      <c r="F4781" s="36" t="s">
        <v>70</v>
      </c>
      <c r="G4781" s="36" t="s">
        <v>71</v>
      </c>
      <c r="H4781" s="36">
        <v>20</v>
      </c>
      <c r="I4781" s="36">
        <v>20</v>
      </c>
    </row>
    <row r="4782" spans="1:9" x14ac:dyDescent="0.35">
      <c r="A4782" s="36">
        <v>1532424</v>
      </c>
      <c r="B4782" s="36" t="str">
        <f>VLOOKUP(AllData[[#This Row],[Order]],MM[],3,FALSE)</f>
        <v>V5757331400800</v>
      </c>
      <c r="C4782" s="36">
        <f>VLOOKUP(AllData[[#This Row],[Order]],MM[],2,FALSE)</f>
        <v>129</v>
      </c>
      <c r="D4782" s="36" t="s">
        <v>75</v>
      </c>
      <c r="E4782" s="36" t="s">
        <v>61</v>
      </c>
      <c r="F4782" s="36" t="s">
        <v>63</v>
      </c>
      <c r="G4782" s="36" t="s">
        <v>74</v>
      </c>
      <c r="H4782" s="36">
        <v>484.67999999999995</v>
      </c>
      <c r="I4782" s="36">
        <v>350</v>
      </c>
    </row>
    <row r="4783" spans="1:9" x14ac:dyDescent="0.35">
      <c r="A4783" s="36">
        <v>1532424</v>
      </c>
      <c r="B4783" s="36" t="str">
        <f>VLOOKUP(AllData[[#This Row],[Order]],MM[],3,FALSE)</f>
        <v>V5757331400800</v>
      </c>
      <c r="C4783" s="36">
        <f>VLOOKUP(AllData[[#This Row],[Order]],MM[],2,FALSE)</f>
        <v>129</v>
      </c>
      <c r="D4783" s="36" t="s">
        <v>78</v>
      </c>
      <c r="E4783" s="36" t="s">
        <v>61</v>
      </c>
      <c r="F4783" s="36" t="s">
        <v>63</v>
      </c>
      <c r="G4783" s="36" t="s">
        <v>76</v>
      </c>
      <c r="H4783" s="36">
        <v>599.88</v>
      </c>
      <c r="I4783" s="36">
        <v>1020</v>
      </c>
    </row>
    <row r="4784" spans="1:9" x14ac:dyDescent="0.35">
      <c r="A4784" s="36">
        <v>1532424</v>
      </c>
      <c r="B4784" s="36" t="str">
        <f>VLOOKUP(AllData[[#This Row],[Order]],MM[],3,FALSE)</f>
        <v>V5757331400800</v>
      </c>
      <c r="C4784" s="36">
        <f>VLOOKUP(AllData[[#This Row],[Order]],MM[],2,FALSE)</f>
        <v>129</v>
      </c>
      <c r="D4784" s="36" t="s">
        <v>80</v>
      </c>
      <c r="E4784" s="36" t="s">
        <v>61</v>
      </c>
      <c r="F4784" s="36" t="s">
        <v>63</v>
      </c>
      <c r="G4784" s="36" t="s">
        <v>112</v>
      </c>
      <c r="H4784" s="36">
        <v>512.16</v>
      </c>
      <c r="I4784" s="36">
        <v>50</v>
      </c>
    </row>
    <row r="4785" spans="1:9" x14ac:dyDescent="0.35">
      <c r="A4785" s="36">
        <v>1532424</v>
      </c>
      <c r="B4785" s="36" t="str">
        <f>VLOOKUP(AllData[[#This Row],[Order]],MM[],3,FALSE)</f>
        <v>V5757331400800</v>
      </c>
      <c r="C4785" s="36">
        <f>VLOOKUP(AllData[[#This Row],[Order]],MM[],2,FALSE)</f>
        <v>129</v>
      </c>
      <c r="D4785" s="36" t="s">
        <v>82</v>
      </c>
      <c r="E4785" s="36" t="s">
        <v>89</v>
      </c>
      <c r="F4785" s="36" t="s">
        <v>91</v>
      </c>
      <c r="G4785" s="36" t="s">
        <v>92</v>
      </c>
      <c r="H4785" s="36"/>
      <c r="I4785" s="36">
        <v>0</v>
      </c>
    </row>
    <row r="4786" spans="1:9" x14ac:dyDescent="0.35">
      <c r="A4786" s="36">
        <v>1532424</v>
      </c>
      <c r="B4786" s="36" t="str">
        <f>VLOOKUP(AllData[[#This Row],[Order]],MM[],3,FALSE)</f>
        <v>V5757331400800</v>
      </c>
      <c r="C4786" s="36">
        <f>VLOOKUP(AllData[[#This Row],[Order]],MM[],2,FALSE)</f>
        <v>129</v>
      </c>
      <c r="D4786" s="36" t="s">
        <v>85</v>
      </c>
      <c r="E4786" s="36" t="s">
        <v>69</v>
      </c>
      <c r="F4786" s="36" t="s">
        <v>70</v>
      </c>
      <c r="G4786" s="36" t="s">
        <v>79</v>
      </c>
      <c r="H4786" s="36">
        <v>20</v>
      </c>
      <c r="I4786" s="36">
        <v>20</v>
      </c>
    </row>
    <row r="4787" spans="1:9" x14ac:dyDescent="0.35">
      <c r="A4787" s="36">
        <v>1532424</v>
      </c>
      <c r="B4787" s="36" t="str">
        <f>VLOOKUP(AllData[[#This Row],[Order]],MM[],3,FALSE)</f>
        <v>V5757331400800</v>
      </c>
      <c r="C4787" s="36">
        <f>VLOOKUP(AllData[[#This Row],[Order]],MM[],2,FALSE)</f>
        <v>129</v>
      </c>
      <c r="D4787" s="36" t="s">
        <v>88</v>
      </c>
      <c r="E4787" s="36" t="s">
        <v>69</v>
      </c>
      <c r="F4787" s="36" t="s">
        <v>70</v>
      </c>
      <c r="G4787" s="36" t="s">
        <v>81</v>
      </c>
      <c r="H4787" s="36">
        <v>20</v>
      </c>
      <c r="I4787" s="36">
        <v>20</v>
      </c>
    </row>
    <row r="4788" spans="1:9" x14ac:dyDescent="0.35">
      <c r="A4788" s="36">
        <v>1532424</v>
      </c>
      <c r="B4788" s="36" t="str">
        <f>VLOOKUP(AllData[[#This Row],[Order]],MM[],3,FALSE)</f>
        <v>V5757331400800</v>
      </c>
      <c r="C4788" s="36">
        <f>VLOOKUP(AllData[[#This Row],[Order]],MM[],2,FALSE)</f>
        <v>129</v>
      </c>
      <c r="D4788" s="36" t="s">
        <v>95</v>
      </c>
      <c r="E4788" s="36" t="s">
        <v>83</v>
      </c>
      <c r="F4788" s="36" t="s">
        <v>84</v>
      </c>
      <c r="G4788" s="36" t="s">
        <v>84</v>
      </c>
      <c r="H4788" s="36">
        <v>1082.58</v>
      </c>
      <c r="I4788" s="36">
        <v>450</v>
      </c>
    </row>
    <row r="4789" spans="1:9" x14ac:dyDescent="0.35">
      <c r="A4789" s="36">
        <v>1532424</v>
      </c>
      <c r="B4789" s="36" t="str">
        <f>VLOOKUP(AllData[[#This Row],[Order]],MM[],3,FALSE)</f>
        <v>V5757331400800</v>
      </c>
      <c r="C4789" s="36">
        <f>VLOOKUP(AllData[[#This Row],[Order]],MM[],2,FALSE)</f>
        <v>129</v>
      </c>
      <c r="D4789" s="36" t="s">
        <v>97</v>
      </c>
      <c r="E4789" s="36" t="s">
        <v>86</v>
      </c>
      <c r="F4789" s="36" t="s">
        <v>87</v>
      </c>
      <c r="G4789" s="36" t="s">
        <v>87</v>
      </c>
      <c r="H4789" s="36">
        <v>20</v>
      </c>
      <c r="I4789" s="36">
        <v>20</v>
      </c>
    </row>
    <row r="4790" spans="1:9" x14ac:dyDescent="0.35">
      <c r="A4790" s="36">
        <v>1532424</v>
      </c>
      <c r="B4790" s="36" t="str">
        <f>VLOOKUP(AllData[[#This Row],[Order]],MM[],3,FALSE)</f>
        <v>V5757331400800</v>
      </c>
      <c r="C4790" s="36">
        <f>VLOOKUP(AllData[[#This Row],[Order]],MM[],2,FALSE)</f>
        <v>129</v>
      </c>
      <c r="D4790" s="36" t="s">
        <v>99</v>
      </c>
      <c r="E4790" s="36" t="s">
        <v>61</v>
      </c>
      <c r="F4790" s="36" t="s">
        <v>63</v>
      </c>
      <c r="G4790" s="36" t="s">
        <v>96</v>
      </c>
      <c r="H4790" s="36">
        <v>54.033000000000001</v>
      </c>
      <c r="I4790" s="36">
        <v>100</v>
      </c>
    </row>
    <row r="4791" spans="1:9" x14ac:dyDescent="0.35">
      <c r="A4791" s="36">
        <v>1532424</v>
      </c>
      <c r="B4791" s="36" t="str">
        <f>VLOOKUP(AllData[[#This Row],[Order]],MM[],3,FALSE)</f>
        <v>V5757331400800</v>
      </c>
      <c r="C4791" s="36">
        <f>VLOOKUP(AllData[[#This Row],[Order]],MM[],2,FALSE)</f>
        <v>129</v>
      </c>
      <c r="D4791" s="36" t="s">
        <v>101</v>
      </c>
      <c r="E4791" s="36" t="s">
        <v>69</v>
      </c>
      <c r="F4791" s="36" t="s">
        <v>70</v>
      </c>
      <c r="G4791" s="36" t="s">
        <v>98</v>
      </c>
      <c r="H4791" s="36">
        <v>20</v>
      </c>
      <c r="I4791" s="36">
        <v>20</v>
      </c>
    </row>
    <row r="4792" spans="1:9" x14ac:dyDescent="0.35">
      <c r="A4792" s="36">
        <v>1532424</v>
      </c>
      <c r="B4792" s="36" t="str">
        <f>VLOOKUP(AllData[[#This Row],[Order]],MM[],3,FALSE)</f>
        <v>V5757331400800</v>
      </c>
      <c r="C4792" s="36">
        <f>VLOOKUP(AllData[[#This Row],[Order]],MM[],2,FALSE)</f>
        <v>129</v>
      </c>
      <c r="D4792" s="36" t="s">
        <v>104</v>
      </c>
      <c r="E4792" s="36" t="s">
        <v>69</v>
      </c>
      <c r="F4792" s="36" t="s">
        <v>70</v>
      </c>
      <c r="G4792" s="36" t="s">
        <v>100</v>
      </c>
      <c r="H4792" s="36">
        <v>30</v>
      </c>
      <c r="I4792" s="36">
        <v>30</v>
      </c>
    </row>
    <row r="4793" spans="1:9" x14ac:dyDescent="0.35">
      <c r="A4793" s="36">
        <v>1532424</v>
      </c>
      <c r="B4793" s="36" t="str">
        <f>VLOOKUP(AllData[[#This Row],[Order]],MM[],3,FALSE)</f>
        <v>V5757331400800</v>
      </c>
      <c r="C4793" s="36">
        <f>VLOOKUP(AllData[[#This Row],[Order]],MM[],2,FALSE)</f>
        <v>129</v>
      </c>
      <c r="D4793" s="36" t="s">
        <v>113</v>
      </c>
      <c r="E4793" s="36" t="s">
        <v>102</v>
      </c>
      <c r="F4793" s="36" t="s">
        <v>100</v>
      </c>
      <c r="G4793" s="36" t="s">
        <v>103</v>
      </c>
      <c r="H4793" s="36">
        <v>30</v>
      </c>
      <c r="I4793" s="36">
        <v>30</v>
      </c>
    </row>
    <row r="4794" spans="1:9" x14ac:dyDescent="0.35">
      <c r="A4794" s="36">
        <v>1532424</v>
      </c>
      <c r="B4794" s="36" t="str">
        <f>VLOOKUP(AllData[[#This Row],[Order]],MM[],3,FALSE)</f>
        <v>V5757331400800</v>
      </c>
      <c r="C4794" s="36">
        <f>VLOOKUP(AllData[[#This Row],[Order]],MM[],2,FALSE)</f>
        <v>129</v>
      </c>
      <c r="D4794" s="36" t="s">
        <v>114</v>
      </c>
      <c r="E4794" s="36" t="s">
        <v>102</v>
      </c>
      <c r="F4794" s="36" t="s">
        <v>100</v>
      </c>
      <c r="G4794" s="36" t="s">
        <v>106</v>
      </c>
      <c r="H4794" s="36">
        <v>45</v>
      </c>
      <c r="I4794" s="36">
        <v>45</v>
      </c>
    </row>
    <row r="4795" spans="1:9" x14ac:dyDescent="0.35">
      <c r="A4795" s="36">
        <v>1532424</v>
      </c>
      <c r="B4795" s="36" t="str">
        <f>VLOOKUP(AllData[[#This Row],[Order]],MM[],3,FALSE)</f>
        <v>V5757331400800</v>
      </c>
      <c r="C4795" s="36">
        <f>VLOOKUP(AllData[[#This Row],[Order]],MM[],2,FALSE)</f>
        <v>129</v>
      </c>
      <c r="D4795" s="36" t="s">
        <v>60</v>
      </c>
      <c r="E4795" s="36" t="s">
        <v>61</v>
      </c>
      <c r="F4795" s="36" t="s">
        <v>63</v>
      </c>
      <c r="G4795" s="36" t="s">
        <v>108</v>
      </c>
      <c r="H4795" s="36">
        <v>2534.4</v>
      </c>
      <c r="I4795" s="36">
        <v>1</v>
      </c>
    </row>
    <row r="4796" spans="1:9" x14ac:dyDescent="0.35">
      <c r="A4796" s="36">
        <v>1532424</v>
      </c>
      <c r="B4796" s="36" t="str">
        <f>VLOOKUP(AllData[[#This Row],[Order]],MM[],3,FALSE)</f>
        <v>V5757331400800</v>
      </c>
      <c r="C4796" s="36">
        <f>VLOOKUP(AllData[[#This Row],[Order]],MM[],2,FALSE)</f>
        <v>129</v>
      </c>
      <c r="D4796" s="36" t="s">
        <v>95</v>
      </c>
      <c r="E4796" s="36" t="s">
        <v>83</v>
      </c>
      <c r="F4796" s="36" t="s">
        <v>84</v>
      </c>
      <c r="G4796" s="36" t="s">
        <v>110</v>
      </c>
      <c r="H4796" s="36"/>
      <c r="I4796" s="36">
        <v>5</v>
      </c>
    </row>
    <row r="4797" spans="1:9" x14ac:dyDescent="0.35">
      <c r="A4797" s="36">
        <v>1532425</v>
      </c>
      <c r="B4797" s="36" t="str">
        <f>VLOOKUP(AllData[[#This Row],[Order]],MM[],3,FALSE)</f>
        <v>V5757331401000</v>
      </c>
      <c r="C4797" s="36">
        <f>VLOOKUP(AllData[[#This Row],[Order]],MM[],2,FALSE)</f>
        <v>129</v>
      </c>
      <c r="D4797" s="36" t="s">
        <v>60</v>
      </c>
      <c r="E4797" s="36" t="s">
        <v>83</v>
      </c>
      <c r="F4797" s="36" t="s">
        <v>84</v>
      </c>
      <c r="G4797" s="36" t="s">
        <v>111</v>
      </c>
      <c r="H4797" s="36">
        <v>244.88300000000001</v>
      </c>
      <c r="I4797" s="36">
        <v>40</v>
      </c>
    </row>
    <row r="4798" spans="1:9" x14ac:dyDescent="0.35">
      <c r="A4798" s="36">
        <v>1532425</v>
      </c>
      <c r="B4798" s="36" t="str">
        <f>VLOOKUP(AllData[[#This Row],[Order]],MM[],3,FALSE)</f>
        <v>V5757331401000</v>
      </c>
      <c r="C4798" s="36">
        <f>VLOOKUP(AllData[[#This Row],[Order]],MM[],2,FALSE)</f>
        <v>129</v>
      </c>
      <c r="D4798" s="36" t="s">
        <v>68</v>
      </c>
      <c r="E4798" s="36" t="s">
        <v>61</v>
      </c>
      <c r="F4798" s="36" t="s">
        <v>63</v>
      </c>
      <c r="G4798" s="36" t="s">
        <v>64</v>
      </c>
      <c r="H4798" s="36">
        <v>9.8170000000000002</v>
      </c>
      <c r="I4798" s="36">
        <v>15</v>
      </c>
    </row>
    <row r="4799" spans="1:9" x14ac:dyDescent="0.35">
      <c r="A4799" s="36">
        <v>1532425</v>
      </c>
      <c r="B4799" s="36" t="str">
        <f>VLOOKUP(AllData[[#This Row],[Order]],MM[],3,FALSE)</f>
        <v>V5757331401000</v>
      </c>
      <c r="C4799" s="36">
        <f>VLOOKUP(AllData[[#This Row],[Order]],MM[],2,FALSE)</f>
        <v>129</v>
      </c>
      <c r="D4799" s="36" t="s">
        <v>73</v>
      </c>
      <c r="E4799" s="36" t="s">
        <v>69</v>
      </c>
      <c r="F4799" s="36" t="s">
        <v>70</v>
      </c>
      <c r="G4799" s="36" t="s">
        <v>71</v>
      </c>
      <c r="H4799" s="36">
        <v>20</v>
      </c>
      <c r="I4799" s="36">
        <v>20</v>
      </c>
    </row>
    <row r="4800" spans="1:9" x14ac:dyDescent="0.35">
      <c r="A4800" s="36">
        <v>1532425</v>
      </c>
      <c r="B4800" s="36" t="str">
        <f>VLOOKUP(AllData[[#This Row],[Order]],MM[],3,FALSE)</f>
        <v>V5757331401000</v>
      </c>
      <c r="C4800" s="36">
        <f>VLOOKUP(AllData[[#This Row],[Order]],MM[],2,FALSE)</f>
        <v>129</v>
      </c>
      <c r="D4800" s="36" t="s">
        <v>75</v>
      </c>
      <c r="E4800" s="36" t="s">
        <v>61</v>
      </c>
      <c r="F4800" s="36" t="s">
        <v>63</v>
      </c>
      <c r="G4800" s="36" t="s">
        <v>74</v>
      </c>
      <c r="H4800" s="36">
        <v>216.72</v>
      </c>
      <c r="I4800" s="36">
        <v>350</v>
      </c>
    </row>
    <row r="4801" spans="1:9" x14ac:dyDescent="0.35">
      <c r="A4801" s="36">
        <v>1532425</v>
      </c>
      <c r="B4801" s="36" t="str">
        <f>VLOOKUP(AllData[[#This Row],[Order]],MM[],3,FALSE)</f>
        <v>V5757331401000</v>
      </c>
      <c r="C4801" s="36">
        <f>VLOOKUP(AllData[[#This Row],[Order]],MM[],2,FALSE)</f>
        <v>129</v>
      </c>
      <c r="D4801" s="36" t="s">
        <v>78</v>
      </c>
      <c r="E4801" s="36" t="s">
        <v>61</v>
      </c>
      <c r="F4801" s="36" t="s">
        <v>63</v>
      </c>
      <c r="G4801" s="36" t="s">
        <v>76</v>
      </c>
      <c r="H4801" s="36">
        <v>1366.74</v>
      </c>
      <c r="I4801" s="36">
        <v>1020</v>
      </c>
    </row>
    <row r="4802" spans="1:9" x14ac:dyDescent="0.35">
      <c r="A4802" s="36">
        <v>1532425</v>
      </c>
      <c r="B4802" s="36" t="str">
        <f>VLOOKUP(AllData[[#This Row],[Order]],MM[],3,FALSE)</f>
        <v>V5757331401000</v>
      </c>
      <c r="C4802" s="36">
        <f>VLOOKUP(AllData[[#This Row],[Order]],MM[],2,FALSE)</f>
        <v>129</v>
      </c>
      <c r="D4802" s="36" t="s">
        <v>80</v>
      </c>
      <c r="E4802" s="36" t="s">
        <v>61</v>
      </c>
      <c r="F4802" s="36" t="s">
        <v>63</v>
      </c>
      <c r="G4802" s="36" t="s">
        <v>112</v>
      </c>
      <c r="H4802" s="36">
        <v>78.48</v>
      </c>
      <c r="I4802" s="36">
        <v>50</v>
      </c>
    </row>
    <row r="4803" spans="1:9" x14ac:dyDescent="0.35">
      <c r="A4803" s="36">
        <v>1532425</v>
      </c>
      <c r="B4803" s="36" t="str">
        <f>VLOOKUP(AllData[[#This Row],[Order]],MM[],3,FALSE)</f>
        <v>V5757331401000</v>
      </c>
      <c r="C4803" s="36">
        <f>VLOOKUP(AllData[[#This Row],[Order]],MM[],2,FALSE)</f>
        <v>129</v>
      </c>
      <c r="D4803" s="36" t="s">
        <v>82</v>
      </c>
      <c r="E4803" s="36" t="s">
        <v>89</v>
      </c>
      <c r="F4803" s="36" t="s">
        <v>91</v>
      </c>
      <c r="G4803" s="36" t="s">
        <v>92</v>
      </c>
      <c r="H4803" s="36"/>
      <c r="I4803" s="36">
        <v>0</v>
      </c>
    </row>
    <row r="4804" spans="1:9" x14ac:dyDescent="0.35">
      <c r="A4804" s="36">
        <v>1532425</v>
      </c>
      <c r="B4804" s="36" t="str">
        <f>VLOOKUP(AllData[[#This Row],[Order]],MM[],3,FALSE)</f>
        <v>V5757331401000</v>
      </c>
      <c r="C4804" s="36">
        <f>VLOOKUP(AllData[[#This Row],[Order]],MM[],2,FALSE)</f>
        <v>129</v>
      </c>
      <c r="D4804" s="36" t="s">
        <v>85</v>
      </c>
      <c r="E4804" s="36" t="s">
        <v>69</v>
      </c>
      <c r="F4804" s="36" t="s">
        <v>70</v>
      </c>
      <c r="G4804" s="36" t="s">
        <v>79</v>
      </c>
      <c r="H4804" s="36">
        <v>20</v>
      </c>
      <c r="I4804" s="36">
        <v>20</v>
      </c>
    </row>
    <row r="4805" spans="1:9" x14ac:dyDescent="0.35">
      <c r="A4805" s="36">
        <v>1532425</v>
      </c>
      <c r="B4805" s="36" t="str">
        <f>VLOOKUP(AllData[[#This Row],[Order]],MM[],3,FALSE)</f>
        <v>V5757331401000</v>
      </c>
      <c r="C4805" s="36">
        <f>VLOOKUP(AllData[[#This Row],[Order]],MM[],2,FALSE)</f>
        <v>129</v>
      </c>
      <c r="D4805" s="36" t="s">
        <v>88</v>
      </c>
      <c r="E4805" s="36" t="s">
        <v>69</v>
      </c>
      <c r="F4805" s="36" t="s">
        <v>70</v>
      </c>
      <c r="G4805" s="36" t="s">
        <v>81</v>
      </c>
      <c r="H4805" s="36">
        <v>20</v>
      </c>
      <c r="I4805" s="36">
        <v>20</v>
      </c>
    </row>
    <row r="4806" spans="1:9" x14ac:dyDescent="0.35">
      <c r="A4806" s="36">
        <v>1532425</v>
      </c>
      <c r="B4806" s="36" t="str">
        <f>VLOOKUP(AllData[[#This Row],[Order]],MM[],3,FALSE)</f>
        <v>V5757331401000</v>
      </c>
      <c r="C4806" s="36">
        <f>VLOOKUP(AllData[[#This Row],[Order]],MM[],2,FALSE)</f>
        <v>129</v>
      </c>
      <c r="D4806" s="36" t="s">
        <v>95</v>
      </c>
      <c r="E4806" s="36" t="s">
        <v>83</v>
      </c>
      <c r="F4806" s="36" t="s">
        <v>84</v>
      </c>
      <c r="G4806" s="36" t="s">
        <v>84</v>
      </c>
      <c r="H4806" s="36">
        <v>825.96</v>
      </c>
      <c r="I4806" s="36">
        <v>450</v>
      </c>
    </row>
    <row r="4807" spans="1:9" x14ac:dyDescent="0.35">
      <c r="A4807" s="36">
        <v>1532425</v>
      </c>
      <c r="B4807" s="36" t="str">
        <f>VLOOKUP(AllData[[#This Row],[Order]],MM[],3,FALSE)</f>
        <v>V5757331401000</v>
      </c>
      <c r="C4807" s="36">
        <f>VLOOKUP(AllData[[#This Row],[Order]],MM[],2,FALSE)</f>
        <v>129</v>
      </c>
      <c r="D4807" s="36" t="s">
        <v>97</v>
      </c>
      <c r="E4807" s="36" t="s">
        <v>86</v>
      </c>
      <c r="F4807" s="36" t="s">
        <v>87</v>
      </c>
      <c r="G4807" s="36" t="s">
        <v>87</v>
      </c>
      <c r="H4807" s="36">
        <v>20</v>
      </c>
      <c r="I4807" s="36">
        <v>20</v>
      </c>
    </row>
    <row r="4808" spans="1:9" x14ac:dyDescent="0.35">
      <c r="A4808" s="36">
        <v>1532425</v>
      </c>
      <c r="B4808" s="36" t="str">
        <f>VLOOKUP(AllData[[#This Row],[Order]],MM[],3,FALSE)</f>
        <v>V5757331401000</v>
      </c>
      <c r="C4808" s="36">
        <f>VLOOKUP(AllData[[#This Row],[Order]],MM[],2,FALSE)</f>
        <v>129</v>
      </c>
      <c r="D4808" s="36" t="s">
        <v>99</v>
      </c>
      <c r="E4808" s="36" t="s">
        <v>61</v>
      </c>
      <c r="F4808" s="36" t="s">
        <v>63</v>
      </c>
      <c r="G4808" s="36" t="s">
        <v>96</v>
      </c>
      <c r="H4808" s="36">
        <v>4.6829999999999998</v>
      </c>
      <c r="I4808" s="36">
        <v>100</v>
      </c>
    </row>
    <row r="4809" spans="1:9" x14ac:dyDescent="0.35">
      <c r="A4809" s="36">
        <v>1532425</v>
      </c>
      <c r="B4809" s="36" t="str">
        <f>VLOOKUP(AllData[[#This Row],[Order]],MM[],3,FALSE)</f>
        <v>V5757331401000</v>
      </c>
      <c r="C4809" s="36">
        <f>VLOOKUP(AllData[[#This Row],[Order]],MM[],2,FALSE)</f>
        <v>129</v>
      </c>
      <c r="D4809" s="36" t="s">
        <v>101</v>
      </c>
      <c r="E4809" s="36" t="s">
        <v>69</v>
      </c>
      <c r="F4809" s="36" t="s">
        <v>70</v>
      </c>
      <c r="G4809" s="36" t="s">
        <v>98</v>
      </c>
      <c r="H4809" s="36">
        <v>20</v>
      </c>
      <c r="I4809" s="36">
        <v>20</v>
      </c>
    </row>
    <row r="4810" spans="1:9" x14ac:dyDescent="0.35">
      <c r="A4810" s="36">
        <v>1532425</v>
      </c>
      <c r="B4810" s="36" t="str">
        <f>VLOOKUP(AllData[[#This Row],[Order]],MM[],3,FALSE)</f>
        <v>V5757331401000</v>
      </c>
      <c r="C4810" s="36">
        <f>VLOOKUP(AllData[[#This Row],[Order]],MM[],2,FALSE)</f>
        <v>129</v>
      </c>
      <c r="D4810" s="36" t="s">
        <v>104</v>
      </c>
      <c r="E4810" s="36" t="s">
        <v>69</v>
      </c>
      <c r="F4810" s="36" t="s">
        <v>70</v>
      </c>
      <c r="G4810" s="36" t="s">
        <v>100</v>
      </c>
      <c r="H4810" s="36">
        <v>30</v>
      </c>
      <c r="I4810" s="36">
        <v>30</v>
      </c>
    </row>
    <row r="4811" spans="1:9" x14ac:dyDescent="0.35">
      <c r="A4811" s="36">
        <v>1532425</v>
      </c>
      <c r="B4811" s="36" t="str">
        <f>VLOOKUP(AllData[[#This Row],[Order]],MM[],3,FALSE)</f>
        <v>V5757331401000</v>
      </c>
      <c r="C4811" s="36">
        <f>VLOOKUP(AllData[[#This Row],[Order]],MM[],2,FALSE)</f>
        <v>129</v>
      </c>
      <c r="D4811" s="36" t="s">
        <v>113</v>
      </c>
      <c r="E4811" s="36" t="s">
        <v>102</v>
      </c>
      <c r="F4811" s="36" t="s">
        <v>100</v>
      </c>
      <c r="G4811" s="36" t="s">
        <v>103</v>
      </c>
      <c r="H4811" s="36">
        <v>30</v>
      </c>
      <c r="I4811" s="36">
        <v>30</v>
      </c>
    </row>
    <row r="4812" spans="1:9" x14ac:dyDescent="0.35">
      <c r="A4812" s="36">
        <v>1532425</v>
      </c>
      <c r="B4812" s="36" t="str">
        <f>VLOOKUP(AllData[[#This Row],[Order]],MM[],3,FALSE)</f>
        <v>V5757331401000</v>
      </c>
      <c r="C4812" s="36">
        <f>VLOOKUP(AllData[[#This Row],[Order]],MM[],2,FALSE)</f>
        <v>129</v>
      </c>
      <c r="D4812" s="36" t="s">
        <v>114</v>
      </c>
      <c r="E4812" s="36" t="s">
        <v>102</v>
      </c>
      <c r="F4812" s="36" t="s">
        <v>100</v>
      </c>
      <c r="G4812" s="36" t="s">
        <v>106</v>
      </c>
      <c r="H4812" s="36">
        <v>45</v>
      </c>
      <c r="I4812" s="36">
        <v>45</v>
      </c>
    </row>
    <row r="4813" spans="1:9" x14ac:dyDescent="0.35">
      <c r="A4813" s="36">
        <v>1532425</v>
      </c>
      <c r="B4813" s="36" t="str">
        <f>VLOOKUP(AllData[[#This Row],[Order]],MM[],3,FALSE)</f>
        <v>V5757331401000</v>
      </c>
      <c r="C4813" s="36">
        <f>VLOOKUP(AllData[[#This Row],[Order]],MM[],2,FALSE)</f>
        <v>129</v>
      </c>
      <c r="D4813" s="36" t="s">
        <v>60</v>
      </c>
      <c r="E4813" s="36" t="s">
        <v>61</v>
      </c>
      <c r="F4813" s="36" t="s">
        <v>63</v>
      </c>
      <c r="G4813" s="36" t="s">
        <v>108</v>
      </c>
      <c r="H4813" s="36">
        <v>1004.5200000000001</v>
      </c>
      <c r="I4813" s="36">
        <v>1</v>
      </c>
    </row>
    <row r="4814" spans="1:9" x14ac:dyDescent="0.35">
      <c r="A4814" s="36">
        <v>1532425</v>
      </c>
      <c r="B4814" s="36" t="str">
        <f>VLOOKUP(AllData[[#This Row],[Order]],MM[],3,FALSE)</f>
        <v>V5757331401000</v>
      </c>
      <c r="C4814" s="36">
        <f>VLOOKUP(AllData[[#This Row],[Order]],MM[],2,FALSE)</f>
        <v>129</v>
      </c>
      <c r="D4814" s="36" t="s">
        <v>95</v>
      </c>
      <c r="E4814" s="36" t="s">
        <v>83</v>
      </c>
      <c r="F4814" s="36" t="s">
        <v>84</v>
      </c>
      <c r="G4814" s="36" t="s">
        <v>110</v>
      </c>
      <c r="H4814" s="36">
        <v>146.4</v>
      </c>
      <c r="I4814" s="36">
        <v>5</v>
      </c>
    </row>
    <row r="4815" spans="1:9" x14ac:dyDescent="0.35">
      <c r="A4815" s="36">
        <v>1533092</v>
      </c>
      <c r="B4815" s="36" t="str">
        <f>VLOOKUP(AllData[[#This Row],[Order]],MM[],3,FALSE)</f>
        <v>V5757311400800</v>
      </c>
      <c r="C4815" s="36">
        <f>VLOOKUP(AllData[[#This Row],[Order]],MM[],2,FALSE)</f>
        <v>130</v>
      </c>
      <c r="D4815" s="36" t="s">
        <v>60</v>
      </c>
      <c r="E4815" s="36" t="s">
        <v>83</v>
      </c>
      <c r="F4815" s="36" t="s">
        <v>84</v>
      </c>
      <c r="G4815" s="36" t="s">
        <v>111</v>
      </c>
      <c r="H4815" s="36">
        <v>112.51</v>
      </c>
      <c r="I4815" s="36">
        <v>40</v>
      </c>
    </row>
    <row r="4816" spans="1:9" x14ac:dyDescent="0.35">
      <c r="A4816" s="36">
        <v>1533092</v>
      </c>
      <c r="B4816" s="36" t="str">
        <f>VLOOKUP(AllData[[#This Row],[Order]],MM[],3,FALSE)</f>
        <v>V5757311400800</v>
      </c>
      <c r="C4816" s="36">
        <f>VLOOKUP(AllData[[#This Row],[Order]],MM[],2,FALSE)</f>
        <v>130</v>
      </c>
      <c r="D4816" s="36" t="s">
        <v>68</v>
      </c>
      <c r="E4816" s="36" t="s">
        <v>61</v>
      </c>
      <c r="F4816" s="36" t="s">
        <v>63</v>
      </c>
      <c r="G4816" s="36" t="s">
        <v>64</v>
      </c>
      <c r="H4816" s="36">
        <v>9.0169999999999995</v>
      </c>
      <c r="I4816" s="36">
        <v>15</v>
      </c>
    </row>
    <row r="4817" spans="1:9" x14ac:dyDescent="0.35">
      <c r="A4817" s="36">
        <v>1533092</v>
      </c>
      <c r="B4817" s="36" t="str">
        <f>VLOOKUP(AllData[[#This Row],[Order]],MM[],3,FALSE)</f>
        <v>V5757311400800</v>
      </c>
      <c r="C4817" s="36">
        <f>VLOOKUP(AllData[[#This Row],[Order]],MM[],2,FALSE)</f>
        <v>130</v>
      </c>
      <c r="D4817" s="36" t="s">
        <v>73</v>
      </c>
      <c r="E4817" s="36" t="s">
        <v>69</v>
      </c>
      <c r="F4817" s="36" t="s">
        <v>70</v>
      </c>
      <c r="G4817" s="36" t="s">
        <v>71</v>
      </c>
      <c r="H4817" s="36">
        <v>20</v>
      </c>
      <c r="I4817" s="36">
        <v>20</v>
      </c>
    </row>
    <row r="4818" spans="1:9" x14ac:dyDescent="0.35">
      <c r="A4818" s="36">
        <v>1533092</v>
      </c>
      <c r="B4818" s="36" t="str">
        <f>VLOOKUP(AllData[[#This Row],[Order]],MM[],3,FALSE)</f>
        <v>V5757311400800</v>
      </c>
      <c r="C4818" s="36">
        <f>VLOOKUP(AllData[[#This Row],[Order]],MM[],2,FALSE)</f>
        <v>130</v>
      </c>
      <c r="D4818" s="36" t="s">
        <v>75</v>
      </c>
      <c r="E4818" s="36" t="s">
        <v>61</v>
      </c>
      <c r="F4818" s="36" t="s">
        <v>63</v>
      </c>
      <c r="G4818" s="36" t="s">
        <v>74</v>
      </c>
      <c r="H4818" s="36">
        <v>593.04</v>
      </c>
      <c r="I4818" s="36">
        <v>290</v>
      </c>
    </row>
    <row r="4819" spans="1:9" x14ac:dyDescent="0.35">
      <c r="A4819" s="36">
        <v>1533092</v>
      </c>
      <c r="B4819" s="36" t="str">
        <f>VLOOKUP(AllData[[#This Row],[Order]],MM[],3,FALSE)</f>
        <v>V5757311400800</v>
      </c>
      <c r="C4819" s="36">
        <f>VLOOKUP(AllData[[#This Row],[Order]],MM[],2,FALSE)</f>
        <v>130</v>
      </c>
      <c r="D4819" s="36" t="s">
        <v>78</v>
      </c>
      <c r="E4819" s="36" t="s">
        <v>61</v>
      </c>
      <c r="F4819" s="36" t="s">
        <v>63</v>
      </c>
      <c r="G4819" s="36" t="s">
        <v>76</v>
      </c>
      <c r="H4819" s="36">
        <v>1513.44</v>
      </c>
      <c r="I4819" s="36">
        <v>1040</v>
      </c>
    </row>
    <row r="4820" spans="1:9" x14ac:dyDescent="0.35">
      <c r="A4820" s="36">
        <v>1533092</v>
      </c>
      <c r="B4820" s="36" t="str">
        <f>VLOOKUP(AllData[[#This Row],[Order]],MM[],3,FALSE)</f>
        <v>V5757311400800</v>
      </c>
      <c r="C4820" s="36">
        <f>VLOOKUP(AllData[[#This Row],[Order]],MM[],2,FALSE)</f>
        <v>130</v>
      </c>
      <c r="D4820" s="36" t="s">
        <v>80</v>
      </c>
      <c r="E4820" s="36" t="s">
        <v>61</v>
      </c>
      <c r="F4820" s="36" t="s">
        <v>63</v>
      </c>
      <c r="G4820" s="36" t="s">
        <v>112</v>
      </c>
      <c r="H4820" s="36">
        <v>0.13333333333333333</v>
      </c>
      <c r="I4820" s="36">
        <v>50</v>
      </c>
    </row>
    <row r="4821" spans="1:9" x14ac:dyDescent="0.35">
      <c r="A4821" s="36">
        <v>1533092</v>
      </c>
      <c r="B4821" s="36" t="str">
        <f>VLOOKUP(AllData[[#This Row],[Order]],MM[],3,FALSE)</f>
        <v>V5757311400800</v>
      </c>
      <c r="C4821" s="36">
        <f>VLOOKUP(AllData[[#This Row],[Order]],MM[],2,FALSE)</f>
        <v>130</v>
      </c>
      <c r="D4821" s="36" t="s">
        <v>82</v>
      </c>
      <c r="E4821" s="36" t="s">
        <v>89</v>
      </c>
      <c r="F4821" s="36" t="s">
        <v>91</v>
      </c>
      <c r="G4821" s="36" t="s">
        <v>92</v>
      </c>
      <c r="H4821" s="36"/>
      <c r="I4821" s="36">
        <v>0</v>
      </c>
    </row>
    <row r="4822" spans="1:9" x14ac:dyDescent="0.35">
      <c r="A4822" s="36">
        <v>1533092</v>
      </c>
      <c r="B4822" s="36" t="str">
        <f>VLOOKUP(AllData[[#This Row],[Order]],MM[],3,FALSE)</f>
        <v>V5757311400800</v>
      </c>
      <c r="C4822" s="36">
        <f>VLOOKUP(AllData[[#This Row],[Order]],MM[],2,FALSE)</f>
        <v>130</v>
      </c>
      <c r="D4822" s="36" t="s">
        <v>85</v>
      </c>
      <c r="E4822" s="36" t="s">
        <v>69</v>
      </c>
      <c r="F4822" s="36" t="s">
        <v>70</v>
      </c>
      <c r="G4822" s="36" t="s">
        <v>79</v>
      </c>
      <c r="H4822" s="36">
        <v>20</v>
      </c>
      <c r="I4822" s="36">
        <v>20</v>
      </c>
    </row>
    <row r="4823" spans="1:9" x14ac:dyDescent="0.35">
      <c r="A4823" s="36">
        <v>1533092</v>
      </c>
      <c r="B4823" s="36" t="str">
        <f>VLOOKUP(AllData[[#This Row],[Order]],MM[],3,FALSE)</f>
        <v>V5757311400800</v>
      </c>
      <c r="C4823" s="36">
        <f>VLOOKUP(AllData[[#This Row],[Order]],MM[],2,FALSE)</f>
        <v>130</v>
      </c>
      <c r="D4823" s="36" t="s">
        <v>88</v>
      </c>
      <c r="E4823" s="36" t="s">
        <v>69</v>
      </c>
      <c r="F4823" s="36" t="s">
        <v>70</v>
      </c>
      <c r="G4823" s="36" t="s">
        <v>81</v>
      </c>
      <c r="H4823" s="36">
        <v>20</v>
      </c>
      <c r="I4823" s="36">
        <v>20</v>
      </c>
    </row>
    <row r="4824" spans="1:9" x14ac:dyDescent="0.35">
      <c r="A4824" s="36">
        <v>1533092</v>
      </c>
      <c r="B4824" s="36" t="str">
        <f>VLOOKUP(AllData[[#This Row],[Order]],MM[],3,FALSE)</f>
        <v>V5757311400800</v>
      </c>
      <c r="C4824" s="36">
        <f>VLOOKUP(AllData[[#This Row],[Order]],MM[],2,FALSE)</f>
        <v>130</v>
      </c>
      <c r="D4824" s="36" t="s">
        <v>95</v>
      </c>
      <c r="E4824" s="36" t="s">
        <v>83</v>
      </c>
      <c r="F4824" s="36" t="s">
        <v>84</v>
      </c>
      <c r="G4824" s="36" t="s">
        <v>84</v>
      </c>
      <c r="H4824" s="36">
        <v>336.3</v>
      </c>
      <c r="I4824" s="36">
        <v>450</v>
      </c>
    </row>
    <row r="4825" spans="1:9" x14ac:dyDescent="0.35">
      <c r="A4825" s="36">
        <v>1533092</v>
      </c>
      <c r="B4825" s="36" t="str">
        <f>VLOOKUP(AllData[[#This Row],[Order]],MM[],3,FALSE)</f>
        <v>V5757311400800</v>
      </c>
      <c r="C4825" s="36">
        <f>VLOOKUP(AllData[[#This Row],[Order]],MM[],2,FALSE)</f>
        <v>130</v>
      </c>
      <c r="D4825" s="36" t="s">
        <v>97</v>
      </c>
      <c r="E4825" s="36" t="s">
        <v>86</v>
      </c>
      <c r="F4825" s="36" t="s">
        <v>87</v>
      </c>
      <c r="G4825" s="36" t="s">
        <v>87</v>
      </c>
      <c r="H4825" s="36">
        <v>20</v>
      </c>
      <c r="I4825" s="36">
        <v>20</v>
      </c>
    </row>
    <row r="4826" spans="1:9" x14ac:dyDescent="0.35">
      <c r="A4826" s="36">
        <v>1533092</v>
      </c>
      <c r="B4826" s="36" t="str">
        <f>VLOOKUP(AllData[[#This Row],[Order]],MM[],3,FALSE)</f>
        <v>V5757311400800</v>
      </c>
      <c r="C4826" s="36">
        <f>VLOOKUP(AllData[[#This Row],[Order]],MM[],2,FALSE)</f>
        <v>130</v>
      </c>
      <c r="D4826" s="36" t="s">
        <v>99</v>
      </c>
      <c r="E4826" s="36" t="s">
        <v>61</v>
      </c>
      <c r="F4826" s="36" t="s">
        <v>63</v>
      </c>
      <c r="G4826" s="36" t="s">
        <v>96</v>
      </c>
      <c r="H4826" s="36">
        <v>544.31999999999994</v>
      </c>
      <c r="I4826" s="36">
        <v>100</v>
      </c>
    </row>
    <row r="4827" spans="1:9" x14ac:dyDescent="0.35">
      <c r="A4827" s="36">
        <v>1533092</v>
      </c>
      <c r="B4827" s="36" t="str">
        <f>VLOOKUP(AllData[[#This Row],[Order]],MM[],3,FALSE)</f>
        <v>V5757311400800</v>
      </c>
      <c r="C4827" s="36">
        <f>VLOOKUP(AllData[[#This Row],[Order]],MM[],2,FALSE)</f>
        <v>130</v>
      </c>
      <c r="D4827" s="36" t="s">
        <v>101</v>
      </c>
      <c r="E4827" s="36" t="s">
        <v>69</v>
      </c>
      <c r="F4827" s="36" t="s">
        <v>70</v>
      </c>
      <c r="G4827" s="36" t="s">
        <v>98</v>
      </c>
      <c r="H4827" s="36">
        <v>20</v>
      </c>
      <c r="I4827" s="36">
        <v>20</v>
      </c>
    </row>
    <row r="4828" spans="1:9" x14ac:dyDescent="0.35">
      <c r="A4828" s="36">
        <v>1533092</v>
      </c>
      <c r="B4828" s="36" t="str">
        <f>VLOOKUP(AllData[[#This Row],[Order]],MM[],3,FALSE)</f>
        <v>V5757311400800</v>
      </c>
      <c r="C4828" s="36">
        <f>VLOOKUP(AllData[[#This Row],[Order]],MM[],2,FALSE)</f>
        <v>130</v>
      </c>
      <c r="D4828" s="36" t="s">
        <v>104</v>
      </c>
      <c r="E4828" s="36" t="s">
        <v>69</v>
      </c>
      <c r="F4828" s="36" t="s">
        <v>70</v>
      </c>
      <c r="G4828" s="36" t="s">
        <v>100</v>
      </c>
      <c r="H4828" s="36">
        <v>30</v>
      </c>
      <c r="I4828" s="36">
        <v>30</v>
      </c>
    </row>
    <row r="4829" spans="1:9" x14ac:dyDescent="0.35">
      <c r="A4829" s="36">
        <v>1533092</v>
      </c>
      <c r="B4829" s="36" t="str">
        <f>VLOOKUP(AllData[[#This Row],[Order]],MM[],3,FALSE)</f>
        <v>V5757311400800</v>
      </c>
      <c r="C4829" s="36">
        <f>VLOOKUP(AllData[[#This Row],[Order]],MM[],2,FALSE)</f>
        <v>130</v>
      </c>
      <c r="D4829" s="36" t="s">
        <v>113</v>
      </c>
      <c r="E4829" s="36" t="s">
        <v>102</v>
      </c>
      <c r="F4829" s="36" t="s">
        <v>100</v>
      </c>
      <c r="G4829" s="36" t="s">
        <v>103</v>
      </c>
      <c r="H4829" s="36">
        <v>30</v>
      </c>
      <c r="I4829" s="36">
        <v>30</v>
      </c>
    </row>
    <row r="4830" spans="1:9" x14ac:dyDescent="0.35">
      <c r="A4830" s="36">
        <v>1533092</v>
      </c>
      <c r="B4830" s="36" t="str">
        <f>VLOOKUP(AllData[[#This Row],[Order]],MM[],3,FALSE)</f>
        <v>V5757311400800</v>
      </c>
      <c r="C4830" s="36">
        <f>VLOOKUP(AllData[[#This Row],[Order]],MM[],2,FALSE)</f>
        <v>130</v>
      </c>
      <c r="D4830" s="36" t="s">
        <v>114</v>
      </c>
      <c r="E4830" s="36" t="s">
        <v>102</v>
      </c>
      <c r="F4830" s="36" t="s">
        <v>100</v>
      </c>
      <c r="G4830" s="36" t="s">
        <v>106</v>
      </c>
      <c r="H4830" s="36">
        <v>45</v>
      </c>
      <c r="I4830" s="36">
        <v>45</v>
      </c>
    </row>
    <row r="4831" spans="1:9" x14ac:dyDescent="0.35">
      <c r="A4831" s="36">
        <v>1533092</v>
      </c>
      <c r="B4831" s="36" t="str">
        <f>VLOOKUP(AllData[[#This Row],[Order]],MM[],3,FALSE)</f>
        <v>V5757311400800</v>
      </c>
      <c r="C4831" s="36">
        <f>VLOOKUP(AllData[[#This Row],[Order]],MM[],2,FALSE)</f>
        <v>130</v>
      </c>
      <c r="D4831" s="36" t="s">
        <v>60</v>
      </c>
      <c r="E4831" s="36" t="s">
        <v>61</v>
      </c>
      <c r="F4831" s="36" t="s">
        <v>63</v>
      </c>
      <c r="G4831" s="36" t="s">
        <v>108</v>
      </c>
      <c r="H4831" s="36">
        <v>1124.9399999999998</v>
      </c>
      <c r="I4831" s="36">
        <v>1</v>
      </c>
    </row>
    <row r="4832" spans="1:9" x14ac:dyDescent="0.35">
      <c r="A4832" s="36">
        <v>1533092</v>
      </c>
      <c r="B4832" s="36" t="str">
        <f>VLOOKUP(AllData[[#This Row],[Order]],MM[],3,FALSE)</f>
        <v>V5757311400800</v>
      </c>
      <c r="C4832" s="36">
        <f>VLOOKUP(AllData[[#This Row],[Order]],MM[],2,FALSE)</f>
        <v>130</v>
      </c>
      <c r="D4832" s="36" t="s">
        <v>95</v>
      </c>
      <c r="E4832" s="36" t="s">
        <v>83</v>
      </c>
      <c r="F4832" s="36" t="s">
        <v>84</v>
      </c>
      <c r="G4832" s="36" t="s">
        <v>110</v>
      </c>
      <c r="H4832" s="36"/>
      <c r="I4832" s="36">
        <v>5</v>
      </c>
    </row>
    <row r="4833" spans="1:9" x14ac:dyDescent="0.35">
      <c r="A4833" s="36">
        <v>1533093</v>
      </c>
      <c r="B4833" s="36" t="str">
        <f>VLOOKUP(AllData[[#This Row],[Order]],MM[],3,FALSE)</f>
        <v>V5757311401000</v>
      </c>
      <c r="C4833" s="36">
        <f>VLOOKUP(AllData[[#This Row],[Order]],MM[],2,FALSE)</f>
        <v>130</v>
      </c>
      <c r="D4833" s="36" t="s">
        <v>60</v>
      </c>
      <c r="E4833" s="36" t="s">
        <v>83</v>
      </c>
      <c r="F4833" s="36" t="s">
        <v>84</v>
      </c>
      <c r="G4833" s="36" t="s">
        <v>111</v>
      </c>
      <c r="H4833" s="36">
        <v>369.12</v>
      </c>
      <c r="I4833" s="36">
        <v>40</v>
      </c>
    </row>
    <row r="4834" spans="1:9" x14ac:dyDescent="0.35">
      <c r="A4834" s="36">
        <v>1533093</v>
      </c>
      <c r="B4834" s="36" t="str">
        <f>VLOOKUP(AllData[[#This Row],[Order]],MM[],3,FALSE)</f>
        <v>V5757311401000</v>
      </c>
      <c r="C4834" s="36">
        <f>VLOOKUP(AllData[[#This Row],[Order]],MM[],2,FALSE)</f>
        <v>130</v>
      </c>
      <c r="D4834" s="36" t="s">
        <v>68</v>
      </c>
      <c r="E4834" s="36" t="s">
        <v>61</v>
      </c>
      <c r="F4834" s="36" t="s">
        <v>63</v>
      </c>
      <c r="G4834" s="36" t="s">
        <v>64</v>
      </c>
      <c r="H4834" s="36">
        <v>20.766999999999999</v>
      </c>
      <c r="I4834" s="36">
        <v>15</v>
      </c>
    </row>
    <row r="4835" spans="1:9" x14ac:dyDescent="0.35">
      <c r="A4835" s="36">
        <v>1533093</v>
      </c>
      <c r="B4835" s="36" t="str">
        <f>VLOOKUP(AllData[[#This Row],[Order]],MM[],3,FALSE)</f>
        <v>V5757311401000</v>
      </c>
      <c r="C4835" s="36">
        <f>VLOOKUP(AllData[[#This Row],[Order]],MM[],2,FALSE)</f>
        <v>130</v>
      </c>
      <c r="D4835" s="36" t="s">
        <v>73</v>
      </c>
      <c r="E4835" s="36" t="s">
        <v>69</v>
      </c>
      <c r="F4835" s="36" t="s">
        <v>70</v>
      </c>
      <c r="G4835" s="36" t="s">
        <v>71</v>
      </c>
      <c r="H4835" s="36">
        <v>20</v>
      </c>
      <c r="I4835" s="36">
        <v>20</v>
      </c>
    </row>
    <row r="4836" spans="1:9" x14ac:dyDescent="0.35">
      <c r="A4836" s="36">
        <v>1533093</v>
      </c>
      <c r="B4836" s="36" t="str">
        <f>VLOOKUP(AllData[[#This Row],[Order]],MM[],3,FALSE)</f>
        <v>V5757311401000</v>
      </c>
      <c r="C4836" s="36">
        <f>VLOOKUP(AllData[[#This Row],[Order]],MM[],2,FALSE)</f>
        <v>130</v>
      </c>
      <c r="D4836" s="36" t="s">
        <v>75</v>
      </c>
      <c r="E4836" s="36" t="s">
        <v>61</v>
      </c>
      <c r="F4836" s="36" t="s">
        <v>63</v>
      </c>
      <c r="G4836" s="36" t="s">
        <v>74</v>
      </c>
      <c r="H4836" s="36">
        <v>231.12</v>
      </c>
      <c r="I4836" s="36">
        <v>350</v>
      </c>
    </row>
    <row r="4837" spans="1:9" x14ac:dyDescent="0.35">
      <c r="A4837" s="36">
        <v>1533093</v>
      </c>
      <c r="B4837" s="36" t="str">
        <f>VLOOKUP(AllData[[#This Row],[Order]],MM[],3,FALSE)</f>
        <v>V5757311401000</v>
      </c>
      <c r="C4837" s="36">
        <f>VLOOKUP(AllData[[#This Row],[Order]],MM[],2,FALSE)</f>
        <v>130</v>
      </c>
      <c r="D4837" s="36" t="s">
        <v>78</v>
      </c>
      <c r="E4837" s="36" t="s">
        <v>61</v>
      </c>
      <c r="F4837" s="36" t="s">
        <v>63</v>
      </c>
      <c r="G4837" s="36" t="s">
        <v>76</v>
      </c>
      <c r="H4837" s="36">
        <v>2273.52</v>
      </c>
      <c r="I4837" s="36">
        <v>1020</v>
      </c>
    </row>
    <row r="4838" spans="1:9" x14ac:dyDescent="0.35">
      <c r="A4838" s="36">
        <v>1533093</v>
      </c>
      <c r="B4838" s="36" t="str">
        <f>VLOOKUP(AllData[[#This Row],[Order]],MM[],3,FALSE)</f>
        <v>V5757311401000</v>
      </c>
      <c r="C4838" s="36">
        <f>VLOOKUP(AllData[[#This Row],[Order]],MM[],2,FALSE)</f>
        <v>130</v>
      </c>
      <c r="D4838" s="36" t="s">
        <v>80</v>
      </c>
      <c r="E4838" s="36" t="s">
        <v>61</v>
      </c>
      <c r="F4838" s="36" t="s">
        <v>63</v>
      </c>
      <c r="G4838" s="36" t="s">
        <v>112</v>
      </c>
      <c r="H4838" s="36">
        <v>16.55</v>
      </c>
      <c r="I4838" s="36">
        <v>50</v>
      </c>
    </row>
    <row r="4839" spans="1:9" x14ac:dyDescent="0.35">
      <c r="A4839" s="36">
        <v>1533093</v>
      </c>
      <c r="B4839" s="36" t="str">
        <f>VLOOKUP(AllData[[#This Row],[Order]],MM[],3,FALSE)</f>
        <v>V5757311401000</v>
      </c>
      <c r="C4839" s="36">
        <f>VLOOKUP(AllData[[#This Row],[Order]],MM[],2,FALSE)</f>
        <v>130</v>
      </c>
      <c r="D4839" s="36" t="s">
        <v>82</v>
      </c>
      <c r="E4839" s="36" t="s">
        <v>89</v>
      </c>
      <c r="F4839" s="36" t="s">
        <v>91</v>
      </c>
      <c r="G4839" s="36" t="s">
        <v>92</v>
      </c>
      <c r="H4839" s="36"/>
      <c r="I4839" s="36">
        <v>0</v>
      </c>
    </row>
    <row r="4840" spans="1:9" x14ac:dyDescent="0.35">
      <c r="A4840" s="36">
        <v>1533093</v>
      </c>
      <c r="B4840" s="36" t="str">
        <f>VLOOKUP(AllData[[#This Row],[Order]],MM[],3,FALSE)</f>
        <v>V5757311401000</v>
      </c>
      <c r="C4840" s="36">
        <f>VLOOKUP(AllData[[#This Row],[Order]],MM[],2,FALSE)</f>
        <v>130</v>
      </c>
      <c r="D4840" s="36" t="s">
        <v>85</v>
      </c>
      <c r="E4840" s="36" t="s">
        <v>69</v>
      </c>
      <c r="F4840" s="36" t="s">
        <v>70</v>
      </c>
      <c r="G4840" s="36" t="s">
        <v>79</v>
      </c>
      <c r="H4840" s="36">
        <v>20</v>
      </c>
      <c r="I4840" s="36">
        <v>20</v>
      </c>
    </row>
    <row r="4841" spans="1:9" x14ac:dyDescent="0.35">
      <c r="A4841" s="36">
        <v>1533093</v>
      </c>
      <c r="B4841" s="36" t="str">
        <f>VLOOKUP(AllData[[#This Row],[Order]],MM[],3,FALSE)</f>
        <v>V5757311401000</v>
      </c>
      <c r="C4841" s="36">
        <f>VLOOKUP(AllData[[#This Row],[Order]],MM[],2,FALSE)</f>
        <v>130</v>
      </c>
      <c r="D4841" s="36" t="s">
        <v>88</v>
      </c>
      <c r="E4841" s="36" t="s">
        <v>69</v>
      </c>
      <c r="F4841" s="36" t="s">
        <v>70</v>
      </c>
      <c r="G4841" s="36" t="s">
        <v>81</v>
      </c>
      <c r="H4841" s="36">
        <v>20</v>
      </c>
      <c r="I4841" s="36">
        <v>20</v>
      </c>
    </row>
    <row r="4842" spans="1:9" x14ac:dyDescent="0.35">
      <c r="A4842" s="36">
        <v>1533093</v>
      </c>
      <c r="B4842" s="36" t="str">
        <f>VLOOKUP(AllData[[#This Row],[Order]],MM[],3,FALSE)</f>
        <v>V5757311401000</v>
      </c>
      <c r="C4842" s="36">
        <f>VLOOKUP(AllData[[#This Row],[Order]],MM[],2,FALSE)</f>
        <v>130</v>
      </c>
      <c r="D4842" s="36" t="s">
        <v>95</v>
      </c>
      <c r="E4842" s="36" t="s">
        <v>83</v>
      </c>
      <c r="F4842" s="36" t="s">
        <v>84</v>
      </c>
      <c r="G4842" s="36" t="s">
        <v>84</v>
      </c>
      <c r="H4842" s="36">
        <v>445.74</v>
      </c>
      <c r="I4842" s="36">
        <v>450</v>
      </c>
    </row>
    <row r="4843" spans="1:9" x14ac:dyDescent="0.35">
      <c r="A4843" s="36">
        <v>1533093</v>
      </c>
      <c r="B4843" s="36" t="str">
        <f>VLOOKUP(AllData[[#This Row],[Order]],MM[],3,FALSE)</f>
        <v>V5757311401000</v>
      </c>
      <c r="C4843" s="36">
        <f>VLOOKUP(AllData[[#This Row],[Order]],MM[],2,FALSE)</f>
        <v>130</v>
      </c>
      <c r="D4843" s="36" t="s">
        <v>97</v>
      </c>
      <c r="E4843" s="36" t="s">
        <v>86</v>
      </c>
      <c r="F4843" s="36" t="s">
        <v>87</v>
      </c>
      <c r="G4843" s="36" t="s">
        <v>87</v>
      </c>
      <c r="H4843" s="36">
        <v>20</v>
      </c>
      <c r="I4843" s="36">
        <v>20</v>
      </c>
    </row>
    <row r="4844" spans="1:9" x14ac:dyDescent="0.35">
      <c r="A4844" s="36">
        <v>1533093</v>
      </c>
      <c r="B4844" s="36" t="str">
        <f>VLOOKUP(AllData[[#This Row],[Order]],MM[],3,FALSE)</f>
        <v>V5757311401000</v>
      </c>
      <c r="C4844" s="36">
        <f>VLOOKUP(AllData[[#This Row],[Order]],MM[],2,FALSE)</f>
        <v>130</v>
      </c>
      <c r="D4844" s="36" t="s">
        <v>99</v>
      </c>
      <c r="E4844" s="36" t="s">
        <v>61</v>
      </c>
      <c r="F4844" s="36" t="s">
        <v>63</v>
      </c>
      <c r="G4844" s="36" t="s">
        <v>96</v>
      </c>
      <c r="H4844" s="36">
        <v>105.78</v>
      </c>
      <c r="I4844" s="36">
        <v>100</v>
      </c>
    </row>
    <row r="4845" spans="1:9" x14ac:dyDescent="0.35">
      <c r="A4845" s="36">
        <v>1533093</v>
      </c>
      <c r="B4845" s="36" t="str">
        <f>VLOOKUP(AllData[[#This Row],[Order]],MM[],3,FALSE)</f>
        <v>V5757311401000</v>
      </c>
      <c r="C4845" s="36">
        <f>VLOOKUP(AllData[[#This Row],[Order]],MM[],2,FALSE)</f>
        <v>130</v>
      </c>
      <c r="D4845" s="36" t="s">
        <v>101</v>
      </c>
      <c r="E4845" s="36" t="s">
        <v>69</v>
      </c>
      <c r="F4845" s="36" t="s">
        <v>70</v>
      </c>
      <c r="G4845" s="36" t="s">
        <v>98</v>
      </c>
      <c r="H4845" s="36">
        <v>20</v>
      </c>
      <c r="I4845" s="36">
        <v>20</v>
      </c>
    </row>
    <row r="4846" spans="1:9" x14ac:dyDescent="0.35">
      <c r="A4846" s="36">
        <v>1533093</v>
      </c>
      <c r="B4846" s="36" t="str">
        <f>VLOOKUP(AllData[[#This Row],[Order]],MM[],3,FALSE)</f>
        <v>V5757311401000</v>
      </c>
      <c r="C4846" s="36">
        <f>VLOOKUP(AllData[[#This Row],[Order]],MM[],2,FALSE)</f>
        <v>130</v>
      </c>
      <c r="D4846" s="36" t="s">
        <v>104</v>
      </c>
      <c r="E4846" s="36" t="s">
        <v>69</v>
      </c>
      <c r="F4846" s="36" t="s">
        <v>70</v>
      </c>
      <c r="G4846" s="36" t="s">
        <v>100</v>
      </c>
      <c r="H4846" s="36">
        <v>30</v>
      </c>
      <c r="I4846" s="36">
        <v>30</v>
      </c>
    </row>
    <row r="4847" spans="1:9" x14ac:dyDescent="0.35">
      <c r="A4847" s="36">
        <v>1533093</v>
      </c>
      <c r="B4847" s="36" t="str">
        <f>VLOOKUP(AllData[[#This Row],[Order]],MM[],3,FALSE)</f>
        <v>V5757311401000</v>
      </c>
      <c r="C4847" s="36">
        <f>VLOOKUP(AllData[[#This Row],[Order]],MM[],2,FALSE)</f>
        <v>130</v>
      </c>
      <c r="D4847" s="36" t="s">
        <v>113</v>
      </c>
      <c r="E4847" s="36" t="s">
        <v>102</v>
      </c>
      <c r="F4847" s="36" t="s">
        <v>100</v>
      </c>
      <c r="G4847" s="36" t="s">
        <v>103</v>
      </c>
      <c r="H4847" s="36">
        <v>30</v>
      </c>
      <c r="I4847" s="36">
        <v>30</v>
      </c>
    </row>
    <row r="4848" spans="1:9" x14ac:dyDescent="0.35">
      <c r="A4848" s="36">
        <v>1533093</v>
      </c>
      <c r="B4848" s="36" t="str">
        <f>VLOOKUP(AllData[[#This Row],[Order]],MM[],3,FALSE)</f>
        <v>V5757311401000</v>
      </c>
      <c r="C4848" s="36">
        <f>VLOOKUP(AllData[[#This Row],[Order]],MM[],2,FALSE)</f>
        <v>130</v>
      </c>
      <c r="D4848" s="36" t="s">
        <v>114</v>
      </c>
      <c r="E4848" s="36" t="s">
        <v>102</v>
      </c>
      <c r="F4848" s="36" t="s">
        <v>100</v>
      </c>
      <c r="G4848" s="36" t="s">
        <v>106</v>
      </c>
      <c r="H4848" s="36">
        <v>45</v>
      </c>
      <c r="I4848" s="36">
        <v>45</v>
      </c>
    </row>
    <row r="4849" spans="1:9" x14ac:dyDescent="0.35">
      <c r="A4849" s="36">
        <v>1533093</v>
      </c>
      <c r="B4849" s="36" t="str">
        <f>VLOOKUP(AllData[[#This Row],[Order]],MM[],3,FALSE)</f>
        <v>V5757311401000</v>
      </c>
      <c r="C4849" s="36">
        <f>VLOOKUP(AllData[[#This Row],[Order]],MM[],2,FALSE)</f>
        <v>130</v>
      </c>
      <c r="D4849" s="36" t="s">
        <v>60</v>
      </c>
      <c r="E4849" s="36" t="s">
        <v>61</v>
      </c>
      <c r="F4849" s="36" t="s">
        <v>63</v>
      </c>
      <c r="G4849" s="36" t="s">
        <v>108</v>
      </c>
      <c r="H4849" s="36">
        <v>1658.4599999999998</v>
      </c>
      <c r="I4849" s="36">
        <v>1</v>
      </c>
    </row>
    <row r="4850" spans="1:9" x14ac:dyDescent="0.35">
      <c r="A4850" s="36">
        <v>1533093</v>
      </c>
      <c r="B4850" s="36" t="str">
        <f>VLOOKUP(AllData[[#This Row],[Order]],MM[],3,FALSE)</f>
        <v>V5757311401000</v>
      </c>
      <c r="C4850" s="36">
        <f>VLOOKUP(AllData[[#This Row],[Order]],MM[],2,FALSE)</f>
        <v>130</v>
      </c>
      <c r="D4850" s="36" t="s">
        <v>95</v>
      </c>
      <c r="E4850" s="36" t="s">
        <v>83</v>
      </c>
      <c r="F4850" s="36" t="s">
        <v>84</v>
      </c>
      <c r="G4850" s="36" t="s">
        <v>110</v>
      </c>
      <c r="H4850" s="36"/>
      <c r="I4850" s="36">
        <v>5</v>
      </c>
    </row>
    <row r="4851" spans="1:9" x14ac:dyDescent="0.35">
      <c r="A4851" s="36">
        <v>1533096</v>
      </c>
      <c r="B4851" s="36" t="str">
        <f>VLOOKUP(AllData[[#This Row],[Order]],MM[],3,FALSE)</f>
        <v>V5757331400800</v>
      </c>
      <c r="C4851" s="36">
        <f>VLOOKUP(AllData[[#This Row],[Order]],MM[],2,FALSE)</f>
        <v>130</v>
      </c>
      <c r="D4851" s="36" t="s">
        <v>60</v>
      </c>
      <c r="E4851" s="36" t="s">
        <v>83</v>
      </c>
      <c r="F4851" s="36" t="s">
        <v>84</v>
      </c>
      <c r="G4851" s="36" t="s">
        <v>111</v>
      </c>
      <c r="H4851" s="36">
        <v>112.51</v>
      </c>
      <c r="I4851" s="36">
        <v>40</v>
      </c>
    </row>
    <row r="4852" spans="1:9" x14ac:dyDescent="0.35">
      <c r="A4852" s="36">
        <v>1533096</v>
      </c>
      <c r="B4852" s="36" t="str">
        <f>VLOOKUP(AllData[[#This Row],[Order]],MM[],3,FALSE)</f>
        <v>V5757331400800</v>
      </c>
      <c r="C4852" s="36">
        <f>VLOOKUP(AllData[[#This Row],[Order]],MM[],2,FALSE)</f>
        <v>130</v>
      </c>
      <c r="D4852" s="36" t="s">
        <v>68</v>
      </c>
      <c r="E4852" s="36" t="s">
        <v>61</v>
      </c>
      <c r="F4852" s="36" t="s">
        <v>63</v>
      </c>
      <c r="G4852" s="36" t="s">
        <v>64</v>
      </c>
      <c r="H4852" s="36">
        <v>8.0500000000000007</v>
      </c>
      <c r="I4852" s="36">
        <v>15</v>
      </c>
    </row>
    <row r="4853" spans="1:9" x14ac:dyDescent="0.35">
      <c r="A4853" s="36">
        <v>1533096</v>
      </c>
      <c r="B4853" s="36" t="str">
        <f>VLOOKUP(AllData[[#This Row],[Order]],MM[],3,FALSE)</f>
        <v>V5757331400800</v>
      </c>
      <c r="C4853" s="36">
        <f>VLOOKUP(AllData[[#This Row],[Order]],MM[],2,FALSE)</f>
        <v>130</v>
      </c>
      <c r="D4853" s="36" t="s">
        <v>73</v>
      </c>
      <c r="E4853" s="36" t="s">
        <v>69</v>
      </c>
      <c r="F4853" s="36" t="s">
        <v>70</v>
      </c>
      <c r="G4853" s="36" t="s">
        <v>71</v>
      </c>
      <c r="H4853" s="36">
        <v>20</v>
      </c>
      <c r="I4853" s="36">
        <v>20</v>
      </c>
    </row>
    <row r="4854" spans="1:9" x14ac:dyDescent="0.35">
      <c r="A4854" s="36">
        <v>1533096</v>
      </c>
      <c r="B4854" s="36" t="str">
        <f>VLOOKUP(AllData[[#This Row],[Order]],MM[],3,FALSE)</f>
        <v>V5757331400800</v>
      </c>
      <c r="C4854" s="36">
        <f>VLOOKUP(AllData[[#This Row],[Order]],MM[],2,FALSE)</f>
        <v>130</v>
      </c>
      <c r="D4854" s="36" t="s">
        <v>75</v>
      </c>
      <c r="E4854" s="36" t="s">
        <v>61</v>
      </c>
      <c r="F4854" s="36" t="s">
        <v>63</v>
      </c>
      <c r="G4854" s="36" t="s">
        <v>74</v>
      </c>
      <c r="H4854" s="36">
        <v>208.74</v>
      </c>
      <c r="I4854" s="36">
        <v>350</v>
      </c>
    </row>
    <row r="4855" spans="1:9" x14ac:dyDescent="0.35">
      <c r="A4855" s="36">
        <v>1533096</v>
      </c>
      <c r="B4855" s="36" t="str">
        <f>VLOOKUP(AllData[[#This Row],[Order]],MM[],3,FALSE)</f>
        <v>V5757331400800</v>
      </c>
      <c r="C4855" s="36">
        <f>VLOOKUP(AllData[[#This Row],[Order]],MM[],2,FALSE)</f>
        <v>130</v>
      </c>
      <c r="D4855" s="36" t="s">
        <v>78</v>
      </c>
      <c r="E4855" s="36" t="s">
        <v>61</v>
      </c>
      <c r="F4855" s="36" t="s">
        <v>63</v>
      </c>
      <c r="G4855" s="36" t="s">
        <v>76</v>
      </c>
      <c r="H4855" s="36">
        <v>1879.68</v>
      </c>
      <c r="I4855" s="36">
        <v>1020</v>
      </c>
    </row>
    <row r="4856" spans="1:9" x14ac:dyDescent="0.35">
      <c r="A4856" s="36">
        <v>1533096</v>
      </c>
      <c r="B4856" s="36" t="str">
        <f>VLOOKUP(AllData[[#This Row],[Order]],MM[],3,FALSE)</f>
        <v>V5757331400800</v>
      </c>
      <c r="C4856" s="36">
        <f>VLOOKUP(AllData[[#This Row],[Order]],MM[],2,FALSE)</f>
        <v>130</v>
      </c>
      <c r="D4856" s="36" t="s">
        <v>80</v>
      </c>
      <c r="E4856" s="36" t="s">
        <v>61</v>
      </c>
      <c r="F4856" s="36" t="s">
        <v>63</v>
      </c>
      <c r="G4856" s="36" t="s">
        <v>112</v>
      </c>
      <c r="H4856" s="36">
        <v>42.466999999999999</v>
      </c>
      <c r="I4856" s="36">
        <v>50</v>
      </c>
    </row>
    <row r="4857" spans="1:9" x14ac:dyDescent="0.35">
      <c r="A4857" s="36">
        <v>1533096</v>
      </c>
      <c r="B4857" s="36" t="str">
        <f>VLOOKUP(AllData[[#This Row],[Order]],MM[],3,FALSE)</f>
        <v>V5757331400800</v>
      </c>
      <c r="C4857" s="36">
        <f>VLOOKUP(AllData[[#This Row],[Order]],MM[],2,FALSE)</f>
        <v>130</v>
      </c>
      <c r="D4857" s="36" t="s">
        <v>82</v>
      </c>
      <c r="E4857" s="36" t="s">
        <v>89</v>
      </c>
      <c r="F4857" s="36" t="s">
        <v>91</v>
      </c>
      <c r="G4857" s="36" t="s">
        <v>92</v>
      </c>
      <c r="H4857" s="36">
        <v>553.67999999999995</v>
      </c>
      <c r="I4857" s="36">
        <v>0</v>
      </c>
    </row>
    <row r="4858" spans="1:9" x14ac:dyDescent="0.35">
      <c r="A4858" s="36">
        <v>1533096</v>
      </c>
      <c r="B4858" s="36" t="str">
        <f>VLOOKUP(AllData[[#This Row],[Order]],MM[],3,FALSE)</f>
        <v>V5757331400800</v>
      </c>
      <c r="C4858" s="36">
        <f>VLOOKUP(AllData[[#This Row],[Order]],MM[],2,FALSE)</f>
        <v>130</v>
      </c>
      <c r="D4858" s="36" t="s">
        <v>85</v>
      </c>
      <c r="E4858" s="36" t="s">
        <v>69</v>
      </c>
      <c r="F4858" s="36" t="s">
        <v>70</v>
      </c>
      <c r="G4858" s="36" t="s">
        <v>79</v>
      </c>
      <c r="H4858" s="36">
        <v>20</v>
      </c>
      <c r="I4858" s="36">
        <v>20</v>
      </c>
    </row>
    <row r="4859" spans="1:9" x14ac:dyDescent="0.35">
      <c r="A4859" s="36">
        <v>1533096</v>
      </c>
      <c r="B4859" s="36" t="str">
        <f>VLOOKUP(AllData[[#This Row],[Order]],MM[],3,FALSE)</f>
        <v>V5757331400800</v>
      </c>
      <c r="C4859" s="36">
        <f>VLOOKUP(AllData[[#This Row],[Order]],MM[],2,FALSE)</f>
        <v>130</v>
      </c>
      <c r="D4859" s="36" t="s">
        <v>88</v>
      </c>
      <c r="E4859" s="36" t="s">
        <v>69</v>
      </c>
      <c r="F4859" s="36" t="s">
        <v>70</v>
      </c>
      <c r="G4859" s="36" t="s">
        <v>81</v>
      </c>
      <c r="H4859" s="36">
        <v>20</v>
      </c>
      <c r="I4859" s="36">
        <v>20</v>
      </c>
    </row>
    <row r="4860" spans="1:9" x14ac:dyDescent="0.35">
      <c r="A4860" s="36">
        <v>1533096</v>
      </c>
      <c r="B4860" s="36" t="str">
        <f>VLOOKUP(AllData[[#This Row],[Order]],MM[],3,FALSE)</f>
        <v>V5757331400800</v>
      </c>
      <c r="C4860" s="36">
        <f>VLOOKUP(AllData[[#This Row],[Order]],MM[],2,FALSE)</f>
        <v>130</v>
      </c>
      <c r="D4860" s="36" t="s">
        <v>95</v>
      </c>
      <c r="E4860" s="36" t="s">
        <v>83</v>
      </c>
      <c r="F4860" s="36" t="s">
        <v>84</v>
      </c>
      <c r="G4860" s="36" t="s">
        <v>84</v>
      </c>
      <c r="H4860" s="36">
        <v>619.02</v>
      </c>
      <c r="I4860" s="36">
        <v>450</v>
      </c>
    </row>
    <row r="4861" spans="1:9" x14ac:dyDescent="0.35">
      <c r="A4861" s="36">
        <v>1533096</v>
      </c>
      <c r="B4861" s="36" t="str">
        <f>VLOOKUP(AllData[[#This Row],[Order]],MM[],3,FALSE)</f>
        <v>V5757331400800</v>
      </c>
      <c r="C4861" s="36">
        <f>VLOOKUP(AllData[[#This Row],[Order]],MM[],2,FALSE)</f>
        <v>130</v>
      </c>
      <c r="D4861" s="36" t="s">
        <v>97</v>
      </c>
      <c r="E4861" s="36" t="s">
        <v>86</v>
      </c>
      <c r="F4861" s="36" t="s">
        <v>87</v>
      </c>
      <c r="G4861" s="36" t="s">
        <v>87</v>
      </c>
      <c r="H4861" s="36">
        <v>20</v>
      </c>
      <c r="I4861" s="36">
        <v>20</v>
      </c>
    </row>
    <row r="4862" spans="1:9" x14ac:dyDescent="0.35">
      <c r="A4862" s="36">
        <v>1533096</v>
      </c>
      <c r="B4862" s="36" t="str">
        <f>VLOOKUP(AllData[[#This Row],[Order]],MM[],3,FALSE)</f>
        <v>V5757331400800</v>
      </c>
      <c r="C4862" s="36">
        <f>VLOOKUP(AllData[[#This Row],[Order]],MM[],2,FALSE)</f>
        <v>130</v>
      </c>
      <c r="D4862" s="36" t="s">
        <v>99</v>
      </c>
      <c r="E4862" s="36" t="s">
        <v>61</v>
      </c>
      <c r="F4862" s="36" t="s">
        <v>63</v>
      </c>
      <c r="G4862" s="36" t="s">
        <v>96</v>
      </c>
      <c r="H4862" s="36">
        <v>6.633</v>
      </c>
      <c r="I4862" s="36">
        <v>100</v>
      </c>
    </row>
    <row r="4863" spans="1:9" x14ac:dyDescent="0.35">
      <c r="A4863" s="36">
        <v>1533096</v>
      </c>
      <c r="B4863" s="36" t="str">
        <f>VLOOKUP(AllData[[#This Row],[Order]],MM[],3,FALSE)</f>
        <v>V5757331400800</v>
      </c>
      <c r="C4863" s="36">
        <f>VLOOKUP(AllData[[#This Row],[Order]],MM[],2,FALSE)</f>
        <v>130</v>
      </c>
      <c r="D4863" s="36" t="s">
        <v>101</v>
      </c>
      <c r="E4863" s="36" t="s">
        <v>69</v>
      </c>
      <c r="F4863" s="36" t="s">
        <v>70</v>
      </c>
      <c r="G4863" s="36" t="s">
        <v>98</v>
      </c>
      <c r="H4863" s="36">
        <v>20</v>
      </c>
      <c r="I4863" s="36">
        <v>20</v>
      </c>
    </row>
    <row r="4864" spans="1:9" x14ac:dyDescent="0.35">
      <c r="A4864" s="36">
        <v>1533096</v>
      </c>
      <c r="B4864" s="36" t="str">
        <f>VLOOKUP(AllData[[#This Row],[Order]],MM[],3,FALSE)</f>
        <v>V5757331400800</v>
      </c>
      <c r="C4864" s="36">
        <f>VLOOKUP(AllData[[#This Row],[Order]],MM[],2,FALSE)</f>
        <v>130</v>
      </c>
      <c r="D4864" s="36" t="s">
        <v>104</v>
      </c>
      <c r="E4864" s="36" t="s">
        <v>69</v>
      </c>
      <c r="F4864" s="36" t="s">
        <v>70</v>
      </c>
      <c r="G4864" s="36" t="s">
        <v>100</v>
      </c>
      <c r="H4864" s="36">
        <v>30</v>
      </c>
      <c r="I4864" s="36">
        <v>30</v>
      </c>
    </row>
    <row r="4865" spans="1:9" x14ac:dyDescent="0.35">
      <c r="A4865" s="36">
        <v>1533096</v>
      </c>
      <c r="B4865" s="36" t="str">
        <f>VLOOKUP(AllData[[#This Row],[Order]],MM[],3,FALSE)</f>
        <v>V5757331400800</v>
      </c>
      <c r="C4865" s="36">
        <f>VLOOKUP(AllData[[#This Row],[Order]],MM[],2,FALSE)</f>
        <v>130</v>
      </c>
      <c r="D4865" s="36" t="s">
        <v>113</v>
      </c>
      <c r="E4865" s="36" t="s">
        <v>102</v>
      </c>
      <c r="F4865" s="36" t="s">
        <v>100</v>
      </c>
      <c r="G4865" s="36" t="s">
        <v>103</v>
      </c>
      <c r="H4865" s="36">
        <v>30</v>
      </c>
      <c r="I4865" s="36">
        <v>30</v>
      </c>
    </row>
    <row r="4866" spans="1:9" x14ac:dyDescent="0.35">
      <c r="A4866" s="36">
        <v>1533096</v>
      </c>
      <c r="B4866" s="36" t="str">
        <f>VLOOKUP(AllData[[#This Row],[Order]],MM[],3,FALSE)</f>
        <v>V5757331400800</v>
      </c>
      <c r="C4866" s="36">
        <f>VLOOKUP(AllData[[#This Row],[Order]],MM[],2,FALSE)</f>
        <v>130</v>
      </c>
      <c r="D4866" s="36" t="s">
        <v>114</v>
      </c>
      <c r="E4866" s="36" t="s">
        <v>102</v>
      </c>
      <c r="F4866" s="36" t="s">
        <v>100</v>
      </c>
      <c r="G4866" s="36" t="s">
        <v>106</v>
      </c>
      <c r="H4866" s="36">
        <v>45</v>
      </c>
      <c r="I4866" s="36">
        <v>45</v>
      </c>
    </row>
    <row r="4867" spans="1:9" x14ac:dyDescent="0.35">
      <c r="A4867" s="36">
        <v>1533096</v>
      </c>
      <c r="B4867" s="36" t="str">
        <f>VLOOKUP(AllData[[#This Row],[Order]],MM[],3,FALSE)</f>
        <v>V5757331400800</v>
      </c>
      <c r="C4867" s="36">
        <f>VLOOKUP(AllData[[#This Row],[Order]],MM[],2,FALSE)</f>
        <v>130</v>
      </c>
      <c r="D4867" s="36" t="s">
        <v>60</v>
      </c>
      <c r="E4867" s="36" t="s">
        <v>61</v>
      </c>
      <c r="F4867" s="36" t="s">
        <v>63</v>
      </c>
      <c r="G4867" s="36" t="s">
        <v>108</v>
      </c>
      <c r="H4867" s="36">
        <v>1177.02</v>
      </c>
      <c r="I4867" s="36">
        <v>1</v>
      </c>
    </row>
    <row r="4868" spans="1:9" x14ac:dyDescent="0.35">
      <c r="A4868" s="36">
        <v>1533096</v>
      </c>
      <c r="B4868" s="36" t="str">
        <f>VLOOKUP(AllData[[#This Row],[Order]],MM[],3,FALSE)</f>
        <v>V5757331400800</v>
      </c>
      <c r="C4868" s="36">
        <f>VLOOKUP(AllData[[#This Row],[Order]],MM[],2,FALSE)</f>
        <v>130</v>
      </c>
      <c r="D4868" s="36" t="s">
        <v>95</v>
      </c>
      <c r="E4868" s="36" t="s">
        <v>83</v>
      </c>
      <c r="F4868" s="36" t="s">
        <v>84</v>
      </c>
      <c r="G4868" s="36" t="s">
        <v>110</v>
      </c>
      <c r="H4868" s="36"/>
      <c r="I4868" s="36">
        <v>5</v>
      </c>
    </row>
    <row r="4869" spans="1:9" x14ac:dyDescent="0.35">
      <c r="A4869" s="36">
        <v>1533097</v>
      </c>
      <c r="B4869" s="36" t="str">
        <f>VLOOKUP(AllData[[#This Row],[Order]],MM[],3,FALSE)</f>
        <v>V5757331401000</v>
      </c>
      <c r="C4869" s="36">
        <f>VLOOKUP(AllData[[#This Row],[Order]],MM[],2,FALSE)</f>
        <v>130</v>
      </c>
      <c r="D4869" s="36" t="s">
        <v>60</v>
      </c>
      <c r="E4869" s="36" t="s">
        <v>83</v>
      </c>
      <c r="F4869" s="36" t="s">
        <v>84</v>
      </c>
      <c r="G4869" s="36" t="s">
        <v>111</v>
      </c>
      <c r="H4869" s="36">
        <v>163.32</v>
      </c>
      <c r="I4869" s="36">
        <v>40</v>
      </c>
    </row>
    <row r="4870" spans="1:9" x14ac:dyDescent="0.35">
      <c r="A4870" s="36">
        <v>1533097</v>
      </c>
      <c r="B4870" s="36" t="str">
        <f>VLOOKUP(AllData[[#This Row],[Order]],MM[],3,FALSE)</f>
        <v>V5757331401000</v>
      </c>
      <c r="C4870" s="36">
        <f>VLOOKUP(AllData[[#This Row],[Order]],MM[],2,FALSE)</f>
        <v>130</v>
      </c>
      <c r="D4870" s="36" t="s">
        <v>68</v>
      </c>
      <c r="E4870" s="36" t="s">
        <v>61</v>
      </c>
      <c r="F4870" s="36" t="s">
        <v>63</v>
      </c>
      <c r="G4870" s="36" t="s">
        <v>64</v>
      </c>
      <c r="H4870" s="36">
        <v>6.2</v>
      </c>
      <c r="I4870" s="36">
        <v>15</v>
      </c>
    </row>
    <row r="4871" spans="1:9" x14ac:dyDescent="0.35">
      <c r="A4871" s="36">
        <v>1533097</v>
      </c>
      <c r="B4871" s="36" t="str">
        <f>VLOOKUP(AllData[[#This Row],[Order]],MM[],3,FALSE)</f>
        <v>V5757331401000</v>
      </c>
      <c r="C4871" s="36">
        <f>VLOOKUP(AllData[[#This Row],[Order]],MM[],2,FALSE)</f>
        <v>130</v>
      </c>
      <c r="D4871" s="36" t="s">
        <v>73</v>
      </c>
      <c r="E4871" s="36" t="s">
        <v>69</v>
      </c>
      <c r="F4871" s="36" t="s">
        <v>70</v>
      </c>
      <c r="G4871" s="36" t="s">
        <v>71</v>
      </c>
      <c r="H4871" s="36">
        <v>20</v>
      </c>
      <c r="I4871" s="36">
        <v>20</v>
      </c>
    </row>
    <row r="4872" spans="1:9" x14ac:dyDescent="0.35">
      <c r="A4872" s="36">
        <v>1533097</v>
      </c>
      <c r="B4872" s="36" t="str">
        <f>VLOOKUP(AllData[[#This Row],[Order]],MM[],3,FALSE)</f>
        <v>V5757331401000</v>
      </c>
      <c r="C4872" s="36">
        <f>VLOOKUP(AllData[[#This Row],[Order]],MM[],2,FALSE)</f>
        <v>130</v>
      </c>
      <c r="D4872" s="36" t="s">
        <v>75</v>
      </c>
      <c r="E4872" s="36" t="s">
        <v>61</v>
      </c>
      <c r="F4872" s="36" t="s">
        <v>63</v>
      </c>
      <c r="G4872" s="36" t="s">
        <v>74</v>
      </c>
      <c r="H4872" s="36">
        <v>330.71999999999997</v>
      </c>
      <c r="I4872" s="36">
        <v>350</v>
      </c>
    </row>
    <row r="4873" spans="1:9" x14ac:dyDescent="0.35">
      <c r="A4873" s="36">
        <v>1533097</v>
      </c>
      <c r="B4873" s="36" t="str">
        <f>VLOOKUP(AllData[[#This Row],[Order]],MM[],3,FALSE)</f>
        <v>V5757331401000</v>
      </c>
      <c r="C4873" s="36">
        <f>VLOOKUP(AllData[[#This Row],[Order]],MM[],2,FALSE)</f>
        <v>130</v>
      </c>
      <c r="D4873" s="36" t="s">
        <v>78</v>
      </c>
      <c r="E4873" s="36" t="s">
        <v>61</v>
      </c>
      <c r="F4873" s="36" t="s">
        <v>63</v>
      </c>
      <c r="G4873" s="36" t="s">
        <v>76</v>
      </c>
      <c r="H4873" s="36">
        <v>1953.8999999999999</v>
      </c>
      <c r="I4873" s="36">
        <v>1020</v>
      </c>
    </row>
    <row r="4874" spans="1:9" x14ac:dyDescent="0.35">
      <c r="A4874" s="36">
        <v>1533097</v>
      </c>
      <c r="B4874" s="36" t="str">
        <f>VLOOKUP(AllData[[#This Row],[Order]],MM[],3,FALSE)</f>
        <v>V5757331401000</v>
      </c>
      <c r="C4874" s="36">
        <f>VLOOKUP(AllData[[#This Row],[Order]],MM[],2,FALSE)</f>
        <v>130</v>
      </c>
      <c r="D4874" s="36" t="s">
        <v>80</v>
      </c>
      <c r="E4874" s="36" t="s">
        <v>61</v>
      </c>
      <c r="F4874" s="36" t="s">
        <v>63</v>
      </c>
      <c r="G4874" s="36" t="s">
        <v>112</v>
      </c>
      <c r="H4874" s="36">
        <v>33.767000000000003</v>
      </c>
      <c r="I4874" s="36">
        <v>50</v>
      </c>
    </row>
    <row r="4875" spans="1:9" x14ac:dyDescent="0.35">
      <c r="A4875" s="36">
        <v>1533097</v>
      </c>
      <c r="B4875" s="36" t="str">
        <f>VLOOKUP(AllData[[#This Row],[Order]],MM[],3,FALSE)</f>
        <v>V5757331401000</v>
      </c>
      <c r="C4875" s="36">
        <f>VLOOKUP(AllData[[#This Row],[Order]],MM[],2,FALSE)</f>
        <v>130</v>
      </c>
      <c r="D4875" s="36" t="s">
        <v>82</v>
      </c>
      <c r="E4875" s="36" t="s">
        <v>89</v>
      </c>
      <c r="F4875" s="36" t="s">
        <v>91</v>
      </c>
      <c r="G4875" s="36" t="s">
        <v>92</v>
      </c>
      <c r="H4875" s="36">
        <v>462.42</v>
      </c>
      <c r="I4875" s="36">
        <v>0</v>
      </c>
    </row>
    <row r="4876" spans="1:9" x14ac:dyDescent="0.35">
      <c r="A4876" s="36">
        <v>1533097</v>
      </c>
      <c r="B4876" s="36" t="str">
        <f>VLOOKUP(AllData[[#This Row],[Order]],MM[],3,FALSE)</f>
        <v>V5757331401000</v>
      </c>
      <c r="C4876" s="36">
        <f>VLOOKUP(AllData[[#This Row],[Order]],MM[],2,FALSE)</f>
        <v>130</v>
      </c>
      <c r="D4876" s="36" t="s">
        <v>85</v>
      </c>
      <c r="E4876" s="36" t="s">
        <v>69</v>
      </c>
      <c r="F4876" s="36" t="s">
        <v>70</v>
      </c>
      <c r="G4876" s="36" t="s">
        <v>79</v>
      </c>
      <c r="H4876" s="36">
        <v>20</v>
      </c>
      <c r="I4876" s="36">
        <v>20</v>
      </c>
    </row>
    <row r="4877" spans="1:9" x14ac:dyDescent="0.35">
      <c r="A4877" s="36">
        <v>1533097</v>
      </c>
      <c r="B4877" s="36" t="str">
        <f>VLOOKUP(AllData[[#This Row],[Order]],MM[],3,FALSE)</f>
        <v>V5757331401000</v>
      </c>
      <c r="C4877" s="36">
        <f>VLOOKUP(AllData[[#This Row],[Order]],MM[],2,FALSE)</f>
        <v>130</v>
      </c>
      <c r="D4877" s="36" t="s">
        <v>88</v>
      </c>
      <c r="E4877" s="36" t="s">
        <v>69</v>
      </c>
      <c r="F4877" s="36" t="s">
        <v>70</v>
      </c>
      <c r="G4877" s="36" t="s">
        <v>81</v>
      </c>
      <c r="H4877" s="36">
        <v>20</v>
      </c>
      <c r="I4877" s="36">
        <v>20</v>
      </c>
    </row>
    <row r="4878" spans="1:9" x14ac:dyDescent="0.35">
      <c r="A4878" s="36">
        <v>1533097</v>
      </c>
      <c r="B4878" s="36" t="str">
        <f>VLOOKUP(AllData[[#This Row],[Order]],MM[],3,FALSE)</f>
        <v>V5757331401000</v>
      </c>
      <c r="C4878" s="36">
        <f>VLOOKUP(AllData[[#This Row],[Order]],MM[],2,FALSE)</f>
        <v>130</v>
      </c>
      <c r="D4878" s="36" t="s">
        <v>95</v>
      </c>
      <c r="E4878" s="36" t="s">
        <v>83</v>
      </c>
      <c r="F4878" s="36" t="s">
        <v>84</v>
      </c>
      <c r="G4878" s="36" t="s">
        <v>84</v>
      </c>
      <c r="H4878" s="36">
        <v>394.14</v>
      </c>
      <c r="I4878" s="36">
        <v>450</v>
      </c>
    </row>
    <row r="4879" spans="1:9" x14ac:dyDescent="0.35">
      <c r="A4879" s="36">
        <v>1533097</v>
      </c>
      <c r="B4879" s="36" t="str">
        <f>VLOOKUP(AllData[[#This Row],[Order]],MM[],3,FALSE)</f>
        <v>V5757331401000</v>
      </c>
      <c r="C4879" s="36">
        <f>VLOOKUP(AllData[[#This Row],[Order]],MM[],2,FALSE)</f>
        <v>130</v>
      </c>
      <c r="D4879" s="36" t="s">
        <v>97</v>
      </c>
      <c r="E4879" s="36" t="s">
        <v>86</v>
      </c>
      <c r="F4879" s="36" t="s">
        <v>87</v>
      </c>
      <c r="G4879" s="36" t="s">
        <v>87</v>
      </c>
      <c r="H4879" s="36">
        <v>20</v>
      </c>
      <c r="I4879" s="36">
        <v>20</v>
      </c>
    </row>
    <row r="4880" spans="1:9" x14ac:dyDescent="0.35">
      <c r="A4880" s="36">
        <v>1533097</v>
      </c>
      <c r="B4880" s="36" t="str">
        <f>VLOOKUP(AllData[[#This Row],[Order]],MM[],3,FALSE)</f>
        <v>V5757331401000</v>
      </c>
      <c r="C4880" s="36">
        <f>VLOOKUP(AllData[[#This Row],[Order]],MM[],2,FALSE)</f>
        <v>130</v>
      </c>
      <c r="D4880" s="36" t="s">
        <v>99</v>
      </c>
      <c r="E4880" s="36" t="s">
        <v>61</v>
      </c>
      <c r="F4880" s="36" t="s">
        <v>63</v>
      </c>
      <c r="G4880" s="36" t="s">
        <v>96</v>
      </c>
      <c r="H4880" s="36">
        <v>544.31999999999994</v>
      </c>
      <c r="I4880" s="36">
        <v>100</v>
      </c>
    </row>
    <row r="4881" spans="1:9" x14ac:dyDescent="0.35">
      <c r="A4881" s="36">
        <v>1533097</v>
      </c>
      <c r="B4881" s="36" t="str">
        <f>VLOOKUP(AllData[[#This Row],[Order]],MM[],3,FALSE)</f>
        <v>V5757331401000</v>
      </c>
      <c r="C4881" s="36">
        <f>VLOOKUP(AllData[[#This Row],[Order]],MM[],2,FALSE)</f>
        <v>130</v>
      </c>
      <c r="D4881" s="36" t="s">
        <v>101</v>
      </c>
      <c r="E4881" s="36" t="s">
        <v>69</v>
      </c>
      <c r="F4881" s="36" t="s">
        <v>70</v>
      </c>
      <c r="G4881" s="36" t="s">
        <v>98</v>
      </c>
      <c r="H4881" s="36">
        <v>20</v>
      </c>
      <c r="I4881" s="36">
        <v>20</v>
      </c>
    </row>
    <row r="4882" spans="1:9" x14ac:dyDescent="0.35">
      <c r="A4882" s="36">
        <v>1533097</v>
      </c>
      <c r="B4882" s="36" t="str">
        <f>VLOOKUP(AllData[[#This Row],[Order]],MM[],3,FALSE)</f>
        <v>V5757331401000</v>
      </c>
      <c r="C4882" s="36">
        <f>VLOOKUP(AllData[[#This Row],[Order]],MM[],2,FALSE)</f>
        <v>130</v>
      </c>
      <c r="D4882" s="36" t="s">
        <v>104</v>
      </c>
      <c r="E4882" s="36" t="s">
        <v>69</v>
      </c>
      <c r="F4882" s="36" t="s">
        <v>70</v>
      </c>
      <c r="G4882" s="36" t="s">
        <v>100</v>
      </c>
      <c r="H4882" s="36">
        <v>30</v>
      </c>
      <c r="I4882" s="36">
        <v>30</v>
      </c>
    </row>
    <row r="4883" spans="1:9" x14ac:dyDescent="0.35">
      <c r="A4883" s="36">
        <v>1533097</v>
      </c>
      <c r="B4883" s="36" t="str">
        <f>VLOOKUP(AllData[[#This Row],[Order]],MM[],3,FALSE)</f>
        <v>V5757331401000</v>
      </c>
      <c r="C4883" s="36">
        <f>VLOOKUP(AllData[[#This Row],[Order]],MM[],2,FALSE)</f>
        <v>130</v>
      </c>
      <c r="D4883" s="36" t="s">
        <v>113</v>
      </c>
      <c r="E4883" s="36" t="s">
        <v>102</v>
      </c>
      <c r="F4883" s="36" t="s">
        <v>100</v>
      </c>
      <c r="G4883" s="36" t="s">
        <v>103</v>
      </c>
      <c r="H4883" s="36">
        <v>30</v>
      </c>
      <c r="I4883" s="36">
        <v>30</v>
      </c>
    </row>
    <row r="4884" spans="1:9" x14ac:dyDescent="0.35">
      <c r="A4884" s="36">
        <v>1533097</v>
      </c>
      <c r="B4884" s="36" t="str">
        <f>VLOOKUP(AllData[[#This Row],[Order]],MM[],3,FALSE)</f>
        <v>V5757331401000</v>
      </c>
      <c r="C4884" s="36">
        <f>VLOOKUP(AllData[[#This Row],[Order]],MM[],2,FALSE)</f>
        <v>130</v>
      </c>
      <c r="D4884" s="36" t="s">
        <v>114</v>
      </c>
      <c r="E4884" s="36" t="s">
        <v>102</v>
      </c>
      <c r="F4884" s="36" t="s">
        <v>100</v>
      </c>
      <c r="G4884" s="36" t="s">
        <v>106</v>
      </c>
      <c r="H4884" s="36">
        <v>45</v>
      </c>
      <c r="I4884" s="36">
        <v>45</v>
      </c>
    </row>
    <row r="4885" spans="1:9" x14ac:dyDescent="0.35">
      <c r="A4885" s="36">
        <v>1533097</v>
      </c>
      <c r="B4885" s="36" t="str">
        <f>VLOOKUP(AllData[[#This Row],[Order]],MM[],3,FALSE)</f>
        <v>V5757331401000</v>
      </c>
      <c r="C4885" s="36">
        <f>VLOOKUP(AllData[[#This Row],[Order]],MM[],2,FALSE)</f>
        <v>130</v>
      </c>
      <c r="D4885" s="36" t="s">
        <v>60</v>
      </c>
      <c r="E4885" s="36" t="s">
        <v>61</v>
      </c>
      <c r="F4885" s="36" t="s">
        <v>63</v>
      </c>
      <c r="G4885" s="36" t="s">
        <v>108</v>
      </c>
      <c r="H4885" s="36">
        <v>446.76</v>
      </c>
      <c r="I4885" s="36">
        <v>1</v>
      </c>
    </row>
    <row r="4886" spans="1:9" x14ac:dyDescent="0.35">
      <c r="A4886" s="36">
        <v>1533097</v>
      </c>
      <c r="B4886" s="36" t="str">
        <f>VLOOKUP(AllData[[#This Row],[Order]],MM[],3,FALSE)</f>
        <v>V5757331401000</v>
      </c>
      <c r="C4886" s="36">
        <f>VLOOKUP(AllData[[#This Row],[Order]],MM[],2,FALSE)</f>
        <v>130</v>
      </c>
      <c r="D4886" s="36" t="s">
        <v>95</v>
      </c>
      <c r="E4886" s="36" t="s">
        <v>83</v>
      </c>
      <c r="F4886" s="36" t="s">
        <v>84</v>
      </c>
      <c r="G4886" s="36" t="s">
        <v>110</v>
      </c>
      <c r="H4886" s="36">
        <v>146.4</v>
      </c>
      <c r="I4886" s="36">
        <v>5</v>
      </c>
    </row>
    <row r="4887" spans="1:9" x14ac:dyDescent="0.35">
      <c r="A4887" s="36">
        <v>1533460</v>
      </c>
      <c r="B4887" s="36" t="str">
        <f>VLOOKUP(AllData[[#This Row],[Order]],MM[],3,FALSE)</f>
        <v>V5757351400800</v>
      </c>
      <c r="C4887" s="36">
        <f>VLOOKUP(AllData[[#This Row],[Order]],MM[],2,FALSE)</f>
        <v>136</v>
      </c>
      <c r="D4887" s="36" t="s">
        <v>60</v>
      </c>
      <c r="E4887" s="36" t="s">
        <v>83</v>
      </c>
      <c r="F4887" s="36" t="s">
        <v>84</v>
      </c>
      <c r="G4887" s="36" t="s">
        <v>111</v>
      </c>
      <c r="H4887" s="36">
        <v>112.51</v>
      </c>
      <c r="I4887" s="36">
        <v>40</v>
      </c>
    </row>
    <row r="4888" spans="1:9" x14ac:dyDescent="0.35">
      <c r="A4888" s="36">
        <v>1533460</v>
      </c>
      <c r="B4888" s="36" t="str">
        <f>VLOOKUP(AllData[[#This Row],[Order]],MM[],3,FALSE)</f>
        <v>V5757351400800</v>
      </c>
      <c r="C4888" s="36">
        <f>VLOOKUP(AllData[[#This Row],[Order]],MM[],2,FALSE)</f>
        <v>136</v>
      </c>
      <c r="D4888" s="36" t="s">
        <v>68</v>
      </c>
      <c r="E4888" s="36" t="s">
        <v>61</v>
      </c>
      <c r="F4888" s="36" t="s">
        <v>63</v>
      </c>
      <c r="G4888" s="36" t="s">
        <v>64</v>
      </c>
      <c r="H4888" s="36">
        <v>9.0169999999999995</v>
      </c>
      <c r="I4888" s="36">
        <v>15</v>
      </c>
    </row>
    <row r="4889" spans="1:9" x14ac:dyDescent="0.35">
      <c r="A4889" s="36">
        <v>1533460</v>
      </c>
      <c r="B4889" s="36" t="str">
        <f>VLOOKUP(AllData[[#This Row],[Order]],MM[],3,FALSE)</f>
        <v>V5757351400800</v>
      </c>
      <c r="C4889" s="36">
        <f>VLOOKUP(AllData[[#This Row],[Order]],MM[],2,FALSE)</f>
        <v>136</v>
      </c>
      <c r="D4889" s="36" t="s">
        <v>73</v>
      </c>
      <c r="E4889" s="36" t="s">
        <v>69</v>
      </c>
      <c r="F4889" s="36" t="s">
        <v>70</v>
      </c>
      <c r="G4889" s="36" t="s">
        <v>71</v>
      </c>
      <c r="H4889" s="36">
        <v>20</v>
      </c>
      <c r="I4889" s="36">
        <v>20</v>
      </c>
    </row>
    <row r="4890" spans="1:9" x14ac:dyDescent="0.35">
      <c r="A4890" s="36">
        <v>1533460</v>
      </c>
      <c r="B4890" s="36" t="str">
        <f>VLOOKUP(AllData[[#This Row],[Order]],MM[],3,FALSE)</f>
        <v>V5757351400800</v>
      </c>
      <c r="C4890" s="36">
        <f>VLOOKUP(AllData[[#This Row],[Order]],MM[],2,FALSE)</f>
        <v>136</v>
      </c>
      <c r="D4890" s="36" t="s">
        <v>75</v>
      </c>
      <c r="E4890" s="36" t="s">
        <v>61</v>
      </c>
      <c r="F4890" s="36" t="s">
        <v>63</v>
      </c>
      <c r="G4890" s="36" t="s">
        <v>74</v>
      </c>
      <c r="H4890" s="36">
        <v>68.460000000000008</v>
      </c>
      <c r="I4890" s="36">
        <v>350</v>
      </c>
    </row>
    <row r="4891" spans="1:9" x14ac:dyDescent="0.35">
      <c r="A4891" s="36">
        <v>1533460</v>
      </c>
      <c r="B4891" s="36" t="str">
        <f>VLOOKUP(AllData[[#This Row],[Order]],MM[],3,FALSE)</f>
        <v>V5757351400800</v>
      </c>
      <c r="C4891" s="36">
        <f>VLOOKUP(AllData[[#This Row],[Order]],MM[],2,FALSE)</f>
        <v>136</v>
      </c>
      <c r="D4891" s="36" t="s">
        <v>78</v>
      </c>
      <c r="E4891" s="36" t="s">
        <v>61</v>
      </c>
      <c r="F4891" s="36" t="s">
        <v>63</v>
      </c>
      <c r="G4891" s="36" t="s">
        <v>76</v>
      </c>
      <c r="H4891" s="36">
        <v>1422.6000000000001</v>
      </c>
      <c r="I4891" s="36">
        <v>1020</v>
      </c>
    </row>
    <row r="4892" spans="1:9" x14ac:dyDescent="0.35">
      <c r="A4892" s="36">
        <v>1533460</v>
      </c>
      <c r="B4892" s="36" t="str">
        <f>VLOOKUP(AllData[[#This Row],[Order]],MM[],3,FALSE)</f>
        <v>V5757351400800</v>
      </c>
      <c r="C4892" s="36">
        <f>VLOOKUP(AllData[[#This Row],[Order]],MM[],2,FALSE)</f>
        <v>136</v>
      </c>
      <c r="D4892" s="36" t="s">
        <v>80</v>
      </c>
      <c r="E4892" s="36" t="s">
        <v>61</v>
      </c>
      <c r="F4892" s="36" t="s">
        <v>63</v>
      </c>
      <c r="G4892" s="36" t="s">
        <v>112</v>
      </c>
      <c r="H4892" s="36">
        <v>613.26</v>
      </c>
      <c r="I4892" s="36">
        <v>50</v>
      </c>
    </row>
    <row r="4893" spans="1:9" x14ac:dyDescent="0.35">
      <c r="A4893" s="36">
        <v>1533460</v>
      </c>
      <c r="B4893" s="36" t="str">
        <f>VLOOKUP(AllData[[#This Row],[Order]],MM[],3,FALSE)</f>
        <v>V5757351400800</v>
      </c>
      <c r="C4893" s="36">
        <f>VLOOKUP(AllData[[#This Row],[Order]],MM[],2,FALSE)</f>
        <v>136</v>
      </c>
      <c r="D4893" s="36" t="s">
        <v>82</v>
      </c>
      <c r="E4893" s="36" t="s">
        <v>89</v>
      </c>
      <c r="F4893" s="36" t="s">
        <v>91</v>
      </c>
      <c r="G4893" s="36" t="s">
        <v>92</v>
      </c>
      <c r="H4893" s="36"/>
      <c r="I4893" s="36">
        <v>0</v>
      </c>
    </row>
    <row r="4894" spans="1:9" x14ac:dyDescent="0.35">
      <c r="A4894" s="36">
        <v>1533460</v>
      </c>
      <c r="B4894" s="36" t="str">
        <f>VLOOKUP(AllData[[#This Row],[Order]],MM[],3,FALSE)</f>
        <v>V5757351400800</v>
      </c>
      <c r="C4894" s="36">
        <f>VLOOKUP(AllData[[#This Row],[Order]],MM[],2,FALSE)</f>
        <v>136</v>
      </c>
      <c r="D4894" s="36" t="s">
        <v>85</v>
      </c>
      <c r="E4894" s="36" t="s">
        <v>69</v>
      </c>
      <c r="F4894" s="36" t="s">
        <v>70</v>
      </c>
      <c r="G4894" s="36" t="s">
        <v>79</v>
      </c>
      <c r="H4894" s="36">
        <v>20</v>
      </c>
      <c r="I4894" s="36">
        <v>20</v>
      </c>
    </row>
    <row r="4895" spans="1:9" x14ac:dyDescent="0.35">
      <c r="A4895" s="36">
        <v>1533460</v>
      </c>
      <c r="B4895" s="36" t="str">
        <f>VLOOKUP(AllData[[#This Row],[Order]],MM[],3,FALSE)</f>
        <v>V5757351400800</v>
      </c>
      <c r="C4895" s="36">
        <f>VLOOKUP(AllData[[#This Row],[Order]],MM[],2,FALSE)</f>
        <v>136</v>
      </c>
      <c r="D4895" s="36" t="s">
        <v>88</v>
      </c>
      <c r="E4895" s="36" t="s">
        <v>69</v>
      </c>
      <c r="F4895" s="36" t="s">
        <v>70</v>
      </c>
      <c r="G4895" s="36" t="s">
        <v>81</v>
      </c>
      <c r="H4895" s="36">
        <v>20</v>
      </c>
      <c r="I4895" s="36">
        <v>20</v>
      </c>
    </row>
    <row r="4896" spans="1:9" x14ac:dyDescent="0.35">
      <c r="A4896" s="36">
        <v>1533460</v>
      </c>
      <c r="B4896" s="36" t="str">
        <f>VLOOKUP(AllData[[#This Row],[Order]],MM[],3,FALSE)</f>
        <v>V5757351400800</v>
      </c>
      <c r="C4896" s="36">
        <f>VLOOKUP(AllData[[#This Row],[Order]],MM[],2,FALSE)</f>
        <v>136</v>
      </c>
      <c r="D4896" s="36" t="s">
        <v>95</v>
      </c>
      <c r="E4896" s="36" t="s">
        <v>83</v>
      </c>
      <c r="F4896" s="36" t="s">
        <v>84</v>
      </c>
      <c r="G4896" s="36" t="s">
        <v>84</v>
      </c>
      <c r="H4896" s="36">
        <v>378.483</v>
      </c>
      <c r="I4896" s="36">
        <v>450</v>
      </c>
    </row>
    <row r="4897" spans="1:9" x14ac:dyDescent="0.35">
      <c r="A4897" s="36">
        <v>1533460</v>
      </c>
      <c r="B4897" s="36" t="str">
        <f>VLOOKUP(AllData[[#This Row],[Order]],MM[],3,FALSE)</f>
        <v>V5757351400800</v>
      </c>
      <c r="C4897" s="36">
        <f>VLOOKUP(AllData[[#This Row],[Order]],MM[],2,FALSE)</f>
        <v>136</v>
      </c>
      <c r="D4897" s="36" t="s">
        <v>97</v>
      </c>
      <c r="E4897" s="36" t="s">
        <v>86</v>
      </c>
      <c r="F4897" s="36" t="s">
        <v>87</v>
      </c>
      <c r="G4897" s="36" t="s">
        <v>87</v>
      </c>
      <c r="H4897" s="36">
        <v>20</v>
      </c>
      <c r="I4897" s="36">
        <v>20</v>
      </c>
    </row>
    <row r="4898" spans="1:9" x14ac:dyDescent="0.35">
      <c r="A4898" s="36">
        <v>1533460</v>
      </c>
      <c r="B4898" s="36" t="str">
        <f>VLOOKUP(AllData[[#This Row],[Order]],MM[],3,FALSE)</f>
        <v>V5757351400800</v>
      </c>
      <c r="C4898" s="36">
        <f>VLOOKUP(AllData[[#This Row],[Order]],MM[],2,FALSE)</f>
        <v>136</v>
      </c>
      <c r="D4898" s="36" t="s">
        <v>99</v>
      </c>
      <c r="E4898" s="36" t="s">
        <v>61</v>
      </c>
      <c r="F4898" s="36" t="s">
        <v>63</v>
      </c>
      <c r="G4898" s="36" t="s">
        <v>96</v>
      </c>
      <c r="H4898" s="36">
        <v>6.6666666666666666E-2</v>
      </c>
      <c r="I4898" s="36">
        <v>100</v>
      </c>
    </row>
    <row r="4899" spans="1:9" x14ac:dyDescent="0.35">
      <c r="A4899" s="36">
        <v>1533460</v>
      </c>
      <c r="B4899" s="36" t="str">
        <f>VLOOKUP(AllData[[#This Row],[Order]],MM[],3,FALSE)</f>
        <v>V5757351400800</v>
      </c>
      <c r="C4899" s="36">
        <f>VLOOKUP(AllData[[#This Row],[Order]],MM[],2,FALSE)</f>
        <v>136</v>
      </c>
      <c r="D4899" s="36" t="s">
        <v>101</v>
      </c>
      <c r="E4899" s="36" t="s">
        <v>69</v>
      </c>
      <c r="F4899" s="36" t="s">
        <v>70</v>
      </c>
      <c r="G4899" s="36" t="s">
        <v>98</v>
      </c>
      <c r="H4899" s="36">
        <v>20</v>
      </c>
      <c r="I4899" s="36">
        <v>20</v>
      </c>
    </row>
    <row r="4900" spans="1:9" x14ac:dyDescent="0.35">
      <c r="A4900" s="36">
        <v>1533460</v>
      </c>
      <c r="B4900" s="36" t="str">
        <f>VLOOKUP(AllData[[#This Row],[Order]],MM[],3,FALSE)</f>
        <v>V5757351400800</v>
      </c>
      <c r="C4900" s="36">
        <f>VLOOKUP(AllData[[#This Row],[Order]],MM[],2,FALSE)</f>
        <v>136</v>
      </c>
      <c r="D4900" s="36" t="s">
        <v>104</v>
      </c>
      <c r="E4900" s="36" t="s">
        <v>69</v>
      </c>
      <c r="F4900" s="36" t="s">
        <v>70</v>
      </c>
      <c r="G4900" s="36" t="s">
        <v>100</v>
      </c>
      <c r="H4900" s="36">
        <v>30</v>
      </c>
      <c r="I4900" s="36">
        <v>30</v>
      </c>
    </row>
    <row r="4901" spans="1:9" x14ac:dyDescent="0.35">
      <c r="A4901" s="36">
        <v>1533460</v>
      </c>
      <c r="B4901" s="36" t="str">
        <f>VLOOKUP(AllData[[#This Row],[Order]],MM[],3,FALSE)</f>
        <v>V5757351400800</v>
      </c>
      <c r="C4901" s="36">
        <f>VLOOKUP(AllData[[#This Row],[Order]],MM[],2,FALSE)</f>
        <v>136</v>
      </c>
      <c r="D4901" s="36" t="s">
        <v>113</v>
      </c>
      <c r="E4901" s="36" t="s">
        <v>102</v>
      </c>
      <c r="F4901" s="36" t="s">
        <v>100</v>
      </c>
      <c r="G4901" s="36" t="s">
        <v>103</v>
      </c>
      <c r="H4901" s="36">
        <v>30</v>
      </c>
      <c r="I4901" s="36">
        <v>30</v>
      </c>
    </row>
    <row r="4902" spans="1:9" x14ac:dyDescent="0.35">
      <c r="A4902" s="36">
        <v>1533460</v>
      </c>
      <c r="B4902" s="36" t="str">
        <f>VLOOKUP(AllData[[#This Row],[Order]],MM[],3,FALSE)</f>
        <v>V5757351400800</v>
      </c>
      <c r="C4902" s="36">
        <f>VLOOKUP(AllData[[#This Row],[Order]],MM[],2,FALSE)</f>
        <v>136</v>
      </c>
      <c r="D4902" s="36" t="s">
        <v>114</v>
      </c>
      <c r="E4902" s="36" t="s">
        <v>102</v>
      </c>
      <c r="F4902" s="36" t="s">
        <v>100</v>
      </c>
      <c r="G4902" s="36" t="s">
        <v>106</v>
      </c>
      <c r="H4902" s="36">
        <v>45</v>
      </c>
      <c r="I4902" s="36">
        <v>45</v>
      </c>
    </row>
    <row r="4903" spans="1:9" x14ac:dyDescent="0.35">
      <c r="A4903" s="36">
        <v>1533460</v>
      </c>
      <c r="B4903" s="36" t="str">
        <f>VLOOKUP(AllData[[#This Row],[Order]],MM[],3,FALSE)</f>
        <v>V5757351400800</v>
      </c>
      <c r="C4903" s="36">
        <f>VLOOKUP(AllData[[#This Row],[Order]],MM[],2,FALSE)</f>
        <v>136</v>
      </c>
      <c r="D4903" s="36" t="s">
        <v>60</v>
      </c>
      <c r="E4903" s="36" t="s">
        <v>61</v>
      </c>
      <c r="F4903" s="36" t="s">
        <v>63</v>
      </c>
      <c r="G4903" s="36" t="s">
        <v>108</v>
      </c>
      <c r="H4903" s="36">
        <v>332.21999999999997</v>
      </c>
      <c r="I4903" s="36">
        <v>1</v>
      </c>
    </row>
    <row r="4904" spans="1:9" x14ac:dyDescent="0.35">
      <c r="A4904" s="36">
        <v>1533460</v>
      </c>
      <c r="B4904" s="36" t="str">
        <f>VLOOKUP(AllData[[#This Row],[Order]],MM[],3,FALSE)</f>
        <v>V5757351400800</v>
      </c>
      <c r="C4904" s="36">
        <f>VLOOKUP(AllData[[#This Row],[Order]],MM[],2,FALSE)</f>
        <v>136</v>
      </c>
      <c r="D4904" s="36" t="s">
        <v>95</v>
      </c>
      <c r="E4904" s="36" t="s">
        <v>83</v>
      </c>
      <c r="F4904" s="36" t="s">
        <v>84</v>
      </c>
      <c r="G4904" s="36" t="s">
        <v>110</v>
      </c>
      <c r="H4904" s="36"/>
      <c r="I4904" s="36">
        <v>5</v>
      </c>
    </row>
    <row r="4905" spans="1:9" x14ac:dyDescent="0.35">
      <c r="A4905" s="36">
        <v>1533461</v>
      </c>
      <c r="B4905" s="36" t="str">
        <f>VLOOKUP(AllData[[#This Row],[Order]],MM[],3,FALSE)</f>
        <v>V5757351401000</v>
      </c>
      <c r="C4905" s="36">
        <f>VLOOKUP(AllData[[#This Row],[Order]],MM[],2,FALSE)</f>
        <v>136</v>
      </c>
      <c r="D4905" s="36" t="s">
        <v>60</v>
      </c>
      <c r="E4905" s="36" t="s">
        <v>83</v>
      </c>
      <c r="F4905" s="36" t="s">
        <v>84</v>
      </c>
      <c r="G4905" s="36" t="s">
        <v>111</v>
      </c>
      <c r="H4905" s="36">
        <v>112.51</v>
      </c>
      <c r="I4905" s="36">
        <v>40</v>
      </c>
    </row>
    <row r="4906" spans="1:9" x14ac:dyDescent="0.35">
      <c r="A4906" s="36">
        <v>1533461</v>
      </c>
      <c r="B4906" s="36" t="str">
        <f>VLOOKUP(AllData[[#This Row],[Order]],MM[],3,FALSE)</f>
        <v>V5757351401000</v>
      </c>
      <c r="C4906" s="36">
        <f>VLOOKUP(AllData[[#This Row],[Order]],MM[],2,FALSE)</f>
        <v>136</v>
      </c>
      <c r="D4906" s="36" t="s">
        <v>68</v>
      </c>
      <c r="E4906" s="36" t="s">
        <v>61</v>
      </c>
      <c r="F4906" s="36" t="s">
        <v>63</v>
      </c>
      <c r="G4906" s="36" t="s">
        <v>64</v>
      </c>
      <c r="H4906" s="36">
        <v>4.5330000000000004</v>
      </c>
      <c r="I4906" s="36">
        <v>15</v>
      </c>
    </row>
    <row r="4907" spans="1:9" x14ac:dyDescent="0.35">
      <c r="A4907" s="36">
        <v>1533461</v>
      </c>
      <c r="B4907" s="36" t="str">
        <f>VLOOKUP(AllData[[#This Row],[Order]],MM[],3,FALSE)</f>
        <v>V5757351401000</v>
      </c>
      <c r="C4907" s="36">
        <f>VLOOKUP(AllData[[#This Row],[Order]],MM[],2,FALSE)</f>
        <v>136</v>
      </c>
      <c r="D4907" s="36" t="s">
        <v>73</v>
      </c>
      <c r="E4907" s="36" t="s">
        <v>69</v>
      </c>
      <c r="F4907" s="36" t="s">
        <v>70</v>
      </c>
      <c r="G4907" s="36" t="s">
        <v>71</v>
      </c>
      <c r="H4907" s="36">
        <v>20</v>
      </c>
      <c r="I4907" s="36">
        <v>20</v>
      </c>
    </row>
    <row r="4908" spans="1:9" x14ac:dyDescent="0.35">
      <c r="A4908" s="36">
        <v>1533461</v>
      </c>
      <c r="B4908" s="36" t="str">
        <f>VLOOKUP(AllData[[#This Row],[Order]],MM[],3,FALSE)</f>
        <v>V5757351401000</v>
      </c>
      <c r="C4908" s="36">
        <f>VLOOKUP(AllData[[#This Row],[Order]],MM[],2,FALSE)</f>
        <v>136</v>
      </c>
      <c r="D4908" s="36" t="s">
        <v>75</v>
      </c>
      <c r="E4908" s="36" t="s">
        <v>61</v>
      </c>
      <c r="F4908" s="36" t="s">
        <v>63</v>
      </c>
      <c r="G4908" s="36" t="s">
        <v>74</v>
      </c>
      <c r="H4908" s="36">
        <v>435.48</v>
      </c>
      <c r="I4908" s="36">
        <v>350</v>
      </c>
    </row>
    <row r="4909" spans="1:9" x14ac:dyDescent="0.35">
      <c r="A4909" s="36">
        <v>1533461</v>
      </c>
      <c r="B4909" s="36" t="str">
        <f>VLOOKUP(AllData[[#This Row],[Order]],MM[],3,FALSE)</f>
        <v>V5757351401000</v>
      </c>
      <c r="C4909" s="36">
        <f>VLOOKUP(AllData[[#This Row],[Order]],MM[],2,FALSE)</f>
        <v>136</v>
      </c>
      <c r="D4909" s="36" t="s">
        <v>78</v>
      </c>
      <c r="E4909" s="36" t="s">
        <v>61</v>
      </c>
      <c r="F4909" s="36" t="s">
        <v>63</v>
      </c>
      <c r="G4909" s="36" t="s">
        <v>76</v>
      </c>
      <c r="H4909" s="36">
        <v>1674.3000000000002</v>
      </c>
      <c r="I4909" s="36">
        <v>1020</v>
      </c>
    </row>
    <row r="4910" spans="1:9" x14ac:dyDescent="0.35">
      <c r="A4910" s="36">
        <v>1533461</v>
      </c>
      <c r="B4910" s="36" t="str">
        <f>VLOOKUP(AllData[[#This Row],[Order]],MM[],3,FALSE)</f>
        <v>V5757351401000</v>
      </c>
      <c r="C4910" s="36">
        <f>VLOOKUP(AllData[[#This Row],[Order]],MM[],2,FALSE)</f>
        <v>136</v>
      </c>
      <c r="D4910" s="36" t="s">
        <v>80</v>
      </c>
      <c r="E4910" s="36" t="s">
        <v>61</v>
      </c>
      <c r="F4910" s="36" t="s">
        <v>63</v>
      </c>
      <c r="G4910" s="36" t="s">
        <v>112</v>
      </c>
      <c r="H4910" s="36">
        <v>78.960000000000008</v>
      </c>
      <c r="I4910" s="36">
        <v>50</v>
      </c>
    </row>
    <row r="4911" spans="1:9" x14ac:dyDescent="0.35">
      <c r="A4911" s="36">
        <v>1533461</v>
      </c>
      <c r="B4911" s="36" t="str">
        <f>VLOOKUP(AllData[[#This Row],[Order]],MM[],3,FALSE)</f>
        <v>V5757351401000</v>
      </c>
      <c r="C4911" s="36">
        <f>VLOOKUP(AllData[[#This Row],[Order]],MM[],2,FALSE)</f>
        <v>136</v>
      </c>
      <c r="D4911" s="36" t="s">
        <v>82</v>
      </c>
      <c r="E4911" s="36" t="s">
        <v>89</v>
      </c>
      <c r="F4911" s="36" t="s">
        <v>91</v>
      </c>
      <c r="G4911" s="36" t="s">
        <v>92</v>
      </c>
      <c r="H4911" s="36"/>
      <c r="I4911" s="36">
        <v>0</v>
      </c>
    </row>
    <row r="4912" spans="1:9" x14ac:dyDescent="0.35">
      <c r="A4912" s="36">
        <v>1533461</v>
      </c>
      <c r="B4912" s="36" t="str">
        <f>VLOOKUP(AllData[[#This Row],[Order]],MM[],3,FALSE)</f>
        <v>V5757351401000</v>
      </c>
      <c r="C4912" s="36">
        <f>VLOOKUP(AllData[[#This Row],[Order]],MM[],2,FALSE)</f>
        <v>136</v>
      </c>
      <c r="D4912" s="36" t="s">
        <v>85</v>
      </c>
      <c r="E4912" s="36" t="s">
        <v>69</v>
      </c>
      <c r="F4912" s="36" t="s">
        <v>70</v>
      </c>
      <c r="G4912" s="36" t="s">
        <v>79</v>
      </c>
      <c r="H4912" s="36">
        <v>20</v>
      </c>
      <c r="I4912" s="36">
        <v>20</v>
      </c>
    </row>
    <row r="4913" spans="1:9" x14ac:dyDescent="0.35">
      <c r="A4913" s="36">
        <v>1533461</v>
      </c>
      <c r="B4913" s="36" t="str">
        <f>VLOOKUP(AllData[[#This Row],[Order]],MM[],3,FALSE)</f>
        <v>V5757351401000</v>
      </c>
      <c r="C4913" s="36">
        <f>VLOOKUP(AllData[[#This Row],[Order]],MM[],2,FALSE)</f>
        <v>136</v>
      </c>
      <c r="D4913" s="36" t="s">
        <v>88</v>
      </c>
      <c r="E4913" s="36" t="s">
        <v>69</v>
      </c>
      <c r="F4913" s="36" t="s">
        <v>70</v>
      </c>
      <c r="G4913" s="36" t="s">
        <v>81</v>
      </c>
      <c r="H4913" s="36">
        <v>20</v>
      </c>
      <c r="I4913" s="36">
        <v>20</v>
      </c>
    </row>
    <row r="4914" spans="1:9" x14ac:dyDescent="0.35">
      <c r="A4914" s="36">
        <v>1533461</v>
      </c>
      <c r="B4914" s="36" t="str">
        <f>VLOOKUP(AllData[[#This Row],[Order]],MM[],3,FALSE)</f>
        <v>V5757351401000</v>
      </c>
      <c r="C4914" s="36">
        <f>VLOOKUP(AllData[[#This Row],[Order]],MM[],2,FALSE)</f>
        <v>136</v>
      </c>
      <c r="D4914" s="36" t="s">
        <v>95</v>
      </c>
      <c r="E4914" s="36" t="s">
        <v>83</v>
      </c>
      <c r="F4914" s="36" t="s">
        <v>84</v>
      </c>
      <c r="G4914" s="36" t="s">
        <v>84</v>
      </c>
      <c r="H4914" s="36">
        <v>422.03999999999996</v>
      </c>
      <c r="I4914" s="36">
        <v>450</v>
      </c>
    </row>
    <row r="4915" spans="1:9" x14ac:dyDescent="0.35">
      <c r="A4915" s="36">
        <v>1533461</v>
      </c>
      <c r="B4915" s="36" t="str">
        <f>VLOOKUP(AllData[[#This Row],[Order]],MM[],3,FALSE)</f>
        <v>V5757351401000</v>
      </c>
      <c r="C4915" s="36">
        <f>VLOOKUP(AllData[[#This Row],[Order]],MM[],2,FALSE)</f>
        <v>136</v>
      </c>
      <c r="D4915" s="36" t="s">
        <v>97</v>
      </c>
      <c r="E4915" s="36" t="s">
        <v>86</v>
      </c>
      <c r="F4915" s="36" t="s">
        <v>87</v>
      </c>
      <c r="G4915" s="36" t="s">
        <v>87</v>
      </c>
      <c r="H4915" s="36">
        <v>20</v>
      </c>
      <c r="I4915" s="36">
        <v>20</v>
      </c>
    </row>
    <row r="4916" spans="1:9" x14ac:dyDescent="0.35">
      <c r="A4916" s="36">
        <v>1533461</v>
      </c>
      <c r="B4916" s="36" t="str">
        <f>VLOOKUP(AllData[[#This Row],[Order]],MM[],3,FALSE)</f>
        <v>V5757351401000</v>
      </c>
      <c r="C4916" s="36">
        <f>VLOOKUP(AllData[[#This Row],[Order]],MM[],2,FALSE)</f>
        <v>136</v>
      </c>
      <c r="D4916" s="36" t="s">
        <v>99</v>
      </c>
      <c r="E4916" s="36" t="s">
        <v>61</v>
      </c>
      <c r="F4916" s="36" t="s">
        <v>63</v>
      </c>
      <c r="G4916" s="36" t="s">
        <v>96</v>
      </c>
      <c r="H4916" s="36">
        <v>350.76</v>
      </c>
      <c r="I4916" s="36">
        <v>100</v>
      </c>
    </row>
    <row r="4917" spans="1:9" x14ac:dyDescent="0.35">
      <c r="A4917" s="36">
        <v>1533461</v>
      </c>
      <c r="B4917" s="36" t="str">
        <f>VLOOKUP(AllData[[#This Row],[Order]],MM[],3,FALSE)</f>
        <v>V5757351401000</v>
      </c>
      <c r="C4917" s="36">
        <f>VLOOKUP(AllData[[#This Row],[Order]],MM[],2,FALSE)</f>
        <v>136</v>
      </c>
      <c r="D4917" s="36" t="s">
        <v>101</v>
      </c>
      <c r="E4917" s="36" t="s">
        <v>69</v>
      </c>
      <c r="F4917" s="36" t="s">
        <v>70</v>
      </c>
      <c r="G4917" s="36" t="s">
        <v>98</v>
      </c>
      <c r="H4917" s="36">
        <v>20</v>
      </c>
      <c r="I4917" s="36">
        <v>20</v>
      </c>
    </row>
    <row r="4918" spans="1:9" x14ac:dyDescent="0.35">
      <c r="A4918" s="36">
        <v>1533461</v>
      </c>
      <c r="B4918" s="36" t="str">
        <f>VLOOKUP(AllData[[#This Row],[Order]],MM[],3,FALSE)</f>
        <v>V5757351401000</v>
      </c>
      <c r="C4918" s="36">
        <f>VLOOKUP(AllData[[#This Row],[Order]],MM[],2,FALSE)</f>
        <v>136</v>
      </c>
      <c r="D4918" s="36" t="s">
        <v>104</v>
      </c>
      <c r="E4918" s="36" t="s">
        <v>69</v>
      </c>
      <c r="F4918" s="36" t="s">
        <v>70</v>
      </c>
      <c r="G4918" s="36" t="s">
        <v>100</v>
      </c>
      <c r="H4918" s="36">
        <v>30</v>
      </c>
      <c r="I4918" s="36">
        <v>30</v>
      </c>
    </row>
    <row r="4919" spans="1:9" x14ac:dyDescent="0.35">
      <c r="A4919" s="36">
        <v>1533461</v>
      </c>
      <c r="B4919" s="36" t="str">
        <f>VLOOKUP(AllData[[#This Row],[Order]],MM[],3,FALSE)</f>
        <v>V5757351401000</v>
      </c>
      <c r="C4919" s="36">
        <f>VLOOKUP(AllData[[#This Row],[Order]],MM[],2,FALSE)</f>
        <v>136</v>
      </c>
      <c r="D4919" s="36" t="s">
        <v>113</v>
      </c>
      <c r="E4919" s="36" t="s">
        <v>102</v>
      </c>
      <c r="F4919" s="36" t="s">
        <v>100</v>
      </c>
      <c r="G4919" s="36" t="s">
        <v>103</v>
      </c>
      <c r="H4919" s="36">
        <v>30</v>
      </c>
      <c r="I4919" s="36">
        <v>30</v>
      </c>
    </row>
    <row r="4920" spans="1:9" x14ac:dyDescent="0.35">
      <c r="A4920" s="36">
        <v>1533461</v>
      </c>
      <c r="B4920" s="36" t="str">
        <f>VLOOKUP(AllData[[#This Row],[Order]],MM[],3,FALSE)</f>
        <v>V5757351401000</v>
      </c>
      <c r="C4920" s="36">
        <f>VLOOKUP(AllData[[#This Row],[Order]],MM[],2,FALSE)</f>
        <v>136</v>
      </c>
      <c r="D4920" s="36" t="s">
        <v>114</v>
      </c>
      <c r="E4920" s="36" t="s">
        <v>102</v>
      </c>
      <c r="F4920" s="36" t="s">
        <v>100</v>
      </c>
      <c r="G4920" s="36" t="s">
        <v>106</v>
      </c>
      <c r="H4920" s="36">
        <v>45</v>
      </c>
      <c r="I4920" s="36">
        <v>45</v>
      </c>
    </row>
    <row r="4921" spans="1:9" x14ac:dyDescent="0.35">
      <c r="A4921" s="36">
        <v>1533461</v>
      </c>
      <c r="B4921" s="36" t="str">
        <f>VLOOKUP(AllData[[#This Row],[Order]],MM[],3,FALSE)</f>
        <v>V5757351401000</v>
      </c>
      <c r="C4921" s="36">
        <f>VLOOKUP(AllData[[#This Row],[Order]],MM[],2,FALSE)</f>
        <v>136</v>
      </c>
      <c r="D4921" s="36" t="s">
        <v>60</v>
      </c>
      <c r="E4921" s="36" t="s">
        <v>61</v>
      </c>
      <c r="F4921" s="36" t="s">
        <v>63</v>
      </c>
      <c r="G4921" s="36" t="s">
        <v>108</v>
      </c>
      <c r="H4921" s="36">
        <v>351.65999999999997</v>
      </c>
      <c r="I4921" s="36">
        <v>1</v>
      </c>
    </row>
    <row r="4922" spans="1:9" x14ac:dyDescent="0.35">
      <c r="A4922" s="36">
        <v>1533461</v>
      </c>
      <c r="B4922" s="36" t="str">
        <f>VLOOKUP(AllData[[#This Row],[Order]],MM[],3,FALSE)</f>
        <v>V5757351401000</v>
      </c>
      <c r="C4922" s="36">
        <f>VLOOKUP(AllData[[#This Row],[Order]],MM[],2,FALSE)</f>
        <v>136</v>
      </c>
      <c r="D4922" s="36" t="s">
        <v>95</v>
      </c>
      <c r="E4922" s="36" t="s">
        <v>83</v>
      </c>
      <c r="F4922" s="36" t="s">
        <v>84</v>
      </c>
      <c r="G4922" s="36" t="s">
        <v>110</v>
      </c>
      <c r="H4922" s="36"/>
      <c r="I4922" s="36">
        <v>5</v>
      </c>
    </row>
    <row r="4923" spans="1:9" x14ac:dyDescent="0.35">
      <c r="A4923" s="36">
        <v>1533701</v>
      </c>
      <c r="B4923" s="36" t="str">
        <f>VLOOKUP(AllData[[#This Row],[Order]],MM[],3,FALSE)</f>
        <v>V5757311400800</v>
      </c>
      <c r="C4923" s="36">
        <f>VLOOKUP(AllData[[#This Row],[Order]],MM[],2,FALSE)</f>
        <v>131</v>
      </c>
      <c r="D4923" s="36" t="s">
        <v>60</v>
      </c>
      <c r="E4923" s="36" t="s">
        <v>83</v>
      </c>
      <c r="F4923" s="36" t="s">
        <v>84</v>
      </c>
      <c r="G4923" s="36" t="s">
        <v>111</v>
      </c>
      <c r="H4923" s="36">
        <v>92.58</v>
      </c>
      <c r="I4923" s="36">
        <v>40</v>
      </c>
    </row>
    <row r="4924" spans="1:9" x14ac:dyDescent="0.35">
      <c r="A4924" s="36">
        <v>1533701</v>
      </c>
      <c r="B4924" s="36" t="str">
        <f>VLOOKUP(AllData[[#This Row],[Order]],MM[],3,FALSE)</f>
        <v>V5757311400800</v>
      </c>
      <c r="C4924" s="36">
        <f>VLOOKUP(AllData[[#This Row],[Order]],MM[],2,FALSE)</f>
        <v>131</v>
      </c>
      <c r="D4924" s="36" t="s">
        <v>68</v>
      </c>
      <c r="E4924" s="36" t="s">
        <v>61</v>
      </c>
      <c r="F4924" s="36" t="s">
        <v>63</v>
      </c>
      <c r="G4924" s="36" t="s">
        <v>64</v>
      </c>
      <c r="H4924" s="36">
        <v>56.783000000000001</v>
      </c>
      <c r="I4924" s="36">
        <v>15</v>
      </c>
    </row>
    <row r="4925" spans="1:9" x14ac:dyDescent="0.35">
      <c r="A4925" s="36">
        <v>1533701</v>
      </c>
      <c r="B4925" s="36" t="str">
        <f>VLOOKUP(AllData[[#This Row],[Order]],MM[],3,FALSE)</f>
        <v>V5757311400800</v>
      </c>
      <c r="C4925" s="36">
        <f>VLOOKUP(AllData[[#This Row],[Order]],MM[],2,FALSE)</f>
        <v>131</v>
      </c>
      <c r="D4925" s="36" t="s">
        <v>73</v>
      </c>
      <c r="E4925" s="36" t="s">
        <v>69</v>
      </c>
      <c r="F4925" s="36" t="s">
        <v>70</v>
      </c>
      <c r="G4925" s="36" t="s">
        <v>71</v>
      </c>
      <c r="H4925" s="36">
        <v>20</v>
      </c>
      <c r="I4925" s="36">
        <v>20</v>
      </c>
    </row>
    <row r="4926" spans="1:9" x14ac:dyDescent="0.35">
      <c r="A4926" s="36">
        <v>1533701</v>
      </c>
      <c r="B4926" s="36" t="str">
        <f>VLOOKUP(AllData[[#This Row],[Order]],MM[],3,FALSE)</f>
        <v>V5757311400800</v>
      </c>
      <c r="C4926" s="36">
        <f>VLOOKUP(AllData[[#This Row],[Order]],MM[],2,FALSE)</f>
        <v>131</v>
      </c>
      <c r="D4926" s="36" t="s">
        <v>75</v>
      </c>
      <c r="E4926" s="36" t="s">
        <v>61</v>
      </c>
      <c r="F4926" s="36" t="s">
        <v>63</v>
      </c>
      <c r="G4926" s="36" t="s">
        <v>74</v>
      </c>
      <c r="H4926" s="36">
        <v>274.02</v>
      </c>
      <c r="I4926" s="36">
        <v>290</v>
      </c>
    </row>
    <row r="4927" spans="1:9" x14ac:dyDescent="0.35">
      <c r="A4927" s="36">
        <v>1533701</v>
      </c>
      <c r="B4927" s="36" t="str">
        <f>VLOOKUP(AllData[[#This Row],[Order]],MM[],3,FALSE)</f>
        <v>V5757311400800</v>
      </c>
      <c r="C4927" s="36">
        <f>VLOOKUP(AllData[[#This Row],[Order]],MM[],2,FALSE)</f>
        <v>131</v>
      </c>
      <c r="D4927" s="36" t="s">
        <v>78</v>
      </c>
      <c r="E4927" s="36" t="s">
        <v>61</v>
      </c>
      <c r="F4927" s="36" t="s">
        <v>63</v>
      </c>
      <c r="G4927" s="36" t="s">
        <v>76</v>
      </c>
      <c r="H4927" s="36">
        <v>2151</v>
      </c>
      <c r="I4927" s="36">
        <v>1040</v>
      </c>
    </row>
    <row r="4928" spans="1:9" x14ac:dyDescent="0.35">
      <c r="A4928" s="36">
        <v>1533701</v>
      </c>
      <c r="B4928" s="36" t="str">
        <f>VLOOKUP(AllData[[#This Row],[Order]],MM[],3,FALSE)</f>
        <v>V5757311400800</v>
      </c>
      <c r="C4928" s="36">
        <f>VLOOKUP(AllData[[#This Row],[Order]],MM[],2,FALSE)</f>
        <v>131</v>
      </c>
      <c r="D4928" s="36" t="s">
        <v>80</v>
      </c>
      <c r="E4928" s="36" t="s">
        <v>61</v>
      </c>
      <c r="F4928" s="36" t="s">
        <v>63</v>
      </c>
      <c r="G4928" s="36" t="s">
        <v>112</v>
      </c>
      <c r="H4928" s="36">
        <v>30.466999999999999</v>
      </c>
      <c r="I4928" s="36">
        <v>50</v>
      </c>
    </row>
    <row r="4929" spans="1:9" x14ac:dyDescent="0.35">
      <c r="A4929" s="36">
        <v>1533701</v>
      </c>
      <c r="B4929" s="36" t="str">
        <f>VLOOKUP(AllData[[#This Row],[Order]],MM[],3,FALSE)</f>
        <v>V5757311400800</v>
      </c>
      <c r="C4929" s="36">
        <f>VLOOKUP(AllData[[#This Row],[Order]],MM[],2,FALSE)</f>
        <v>131</v>
      </c>
      <c r="D4929" s="36" t="s">
        <v>82</v>
      </c>
      <c r="E4929" s="36" t="s">
        <v>89</v>
      </c>
      <c r="F4929" s="36" t="s">
        <v>91</v>
      </c>
      <c r="G4929" s="36" t="s">
        <v>92</v>
      </c>
      <c r="H4929" s="36"/>
      <c r="I4929" s="36">
        <v>0</v>
      </c>
    </row>
    <row r="4930" spans="1:9" x14ac:dyDescent="0.35">
      <c r="A4930" s="36">
        <v>1533701</v>
      </c>
      <c r="B4930" s="36" t="str">
        <f>VLOOKUP(AllData[[#This Row],[Order]],MM[],3,FALSE)</f>
        <v>V5757311400800</v>
      </c>
      <c r="C4930" s="36">
        <f>VLOOKUP(AllData[[#This Row],[Order]],MM[],2,FALSE)</f>
        <v>131</v>
      </c>
      <c r="D4930" s="36" t="s">
        <v>85</v>
      </c>
      <c r="E4930" s="36" t="s">
        <v>69</v>
      </c>
      <c r="F4930" s="36" t="s">
        <v>70</v>
      </c>
      <c r="G4930" s="36" t="s">
        <v>79</v>
      </c>
      <c r="H4930" s="36">
        <v>20</v>
      </c>
      <c r="I4930" s="36">
        <v>20</v>
      </c>
    </row>
    <row r="4931" spans="1:9" x14ac:dyDescent="0.35">
      <c r="A4931" s="36">
        <v>1533701</v>
      </c>
      <c r="B4931" s="36" t="str">
        <f>VLOOKUP(AllData[[#This Row],[Order]],MM[],3,FALSE)</f>
        <v>V5757311400800</v>
      </c>
      <c r="C4931" s="36">
        <f>VLOOKUP(AllData[[#This Row],[Order]],MM[],2,FALSE)</f>
        <v>131</v>
      </c>
      <c r="D4931" s="36" t="s">
        <v>88</v>
      </c>
      <c r="E4931" s="36" t="s">
        <v>69</v>
      </c>
      <c r="F4931" s="36" t="s">
        <v>70</v>
      </c>
      <c r="G4931" s="36" t="s">
        <v>81</v>
      </c>
      <c r="H4931" s="36">
        <v>20</v>
      </c>
      <c r="I4931" s="36">
        <v>20</v>
      </c>
    </row>
    <row r="4932" spans="1:9" x14ac:dyDescent="0.35">
      <c r="A4932" s="36">
        <v>1533701</v>
      </c>
      <c r="B4932" s="36" t="str">
        <f>VLOOKUP(AllData[[#This Row],[Order]],MM[],3,FALSE)</f>
        <v>V5757311400800</v>
      </c>
      <c r="C4932" s="36">
        <f>VLOOKUP(AllData[[#This Row],[Order]],MM[],2,FALSE)</f>
        <v>131</v>
      </c>
      <c r="D4932" s="36" t="s">
        <v>95</v>
      </c>
      <c r="E4932" s="36" t="s">
        <v>83</v>
      </c>
      <c r="F4932" s="36" t="s">
        <v>84</v>
      </c>
      <c r="G4932" s="36" t="s">
        <v>84</v>
      </c>
      <c r="H4932" s="36">
        <v>496.92</v>
      </c>
      <c r="I4932" s="36">
        <v>450</v>
      </c>
    </row>
    <row r="4933" spans="1:9" x14ac:dyDescent="0.35">
      <c r="A4933" s="36">
        <v>1533701</v>
      </c>
      <c r="B4933" s="36" t="str">
        <f>VLOOKUP(AllData[[#This Row],[Order]],MM[],3,FALSE)</f>
        <v>V5757311400800</v>
      </c>
      <c r="C4933" s="36">
        <f>VLOOKUP(AllData[[#This Row],[Order]],MM[],2,FALSE)</f>
        <v>131</v>
      </c>
      <c r="D4933" s="36" t="s">
        <v>97</v>
      </c>
      <c r="E4933" s="36" t="s">
        <v>86</v>
      </c>
      <c r="F4933" s="36" t="s">
        <v>87</v>
      </c>
      <c r="G4933" s="36" t="s">
        <v>87</v>
      </c>
      <c r="H4933" s="36">
        <v>20</v>
      </c>
      <c r="I4933" s="36">
        <v>20</v>
      </c>
    </row>
    <row r="4934" spans="1:9" x14ac:dyDescent="0.35">
      <c r="A4934" s="36">
        <v>1533701</v>
      </c>
      <c r="B4934" s="36" t="str">
        <f>VLOOKUP(AllData[[#This Row],[Order]],MM[],3,FALSE)</f>
        <v>V5757311400800</v>
      </c>
      <c r="C4934" s="36">
        <f>VLOOKUP(AllData[[#This Row],[Order]],MM[],2,FALSE)</f>
        <v>131</v>
      </c>
      <c r="D4934" s="36" t="s">
        <v>99</v>
      </c>
      <c r="E4934" s="36" t="s">
        <v>61</v>
      </c>
      <c r="F4934" s="36" t="s">
        <v>63</v>
      </c>
      <c r="G4934" s="36" t="s">
        <v>96</v>
      </c>
      <c r="H4934" s="36">
        <v>6.633</v>
      </c>
      <c r="I4934" s="36">
        <v>100</v>
      </c>
    </row>
    <row r="4935" spans="1:9" x14ac:dyDescent="0.35">
      <c r="A4935" s="36">
        <v>1533701</v>
      </c>
      <c r="B4935" s="36" t="str">
        <f>VLOOKUP(AllData[[#This Row],[Order]],MM[],3,FALSE)</f>
        <v>V5757311400800</v>
      </c>
      <c r="C4935" s="36">
        <f>VLOOKUP(AllData[[#This Row],[Order]],MM[],2,FALSE)</f>
        <v>131</v>
      </c>
      <c r="D4935" s="36" t="s">
        <v>101</v>
      </c>
      <c r="E4935" s="36" t="s">
        <v>69</v>
      </c>
      <c r="F4935" s="36" t="s">
        <v>70</v>
      </c>
      <c r="G4935" s="36" t="s">
        <v>98</v>
      </c>
      <c r="H4935" s="36">
        <v>20</v>
      </c>
      <c r="I4935" s="36">
        <v>20</v>
      </c>
    </row>
    <row r="4936" spans="1:9" x14ac:dyDescent="0.35">
      <c r="A4936" s="36">
        <v>1533701</v>
      </c>
      <c r="B4936" s="36" t="str">
        <f>VLOOKUP(AllData[[#This Row],[Order]],MM[],3,FALSE)</f>
        <v>V5757311400800</v>
      </c>
      <c r="C4936" s="36">
        <f>VLOOKUP(AllData[[#This Row],[Order]],MM[],2,FALSE)</f>
        <v>131</v>
      </c>
      <c r="D4936" s="36" t="s">
        <v>104</v>
      </c>
      <c r="E4936" s="36" t="s">
        <v>69</v>
      </c>
      <c r="F4936" s="36" t="s">
        <v>70</v>
      </c>
      <c r="G4936" s="36" t="s">
        <v>100</v>
      </c>
      <c r="H4936" s="36">
        <v>30</v>
      </c>
      <c r="I4936" s="36">
        <v>30</v>
      </c>
    </row>
    <row r="4937" spans="1:9" x14ac:dyDescent="0.35">
      <c r="A4937" s="36">
        <v>1533701</v>
      </c>
      <c r="B4937" s="36" t="str">
        <f>VLOOKUP(AllData[[#This Row],[Order]],MM[],3,FALSE)</f>
        <v>V5757311400800</v>
      </c>
      <c r="C4937" s="36">
        <f>VLOOKUP(AllData[[#This Row],[Order]],MM[],2,FALSE)</f>
        <v>131</v>
      </c>
      <c r="D4937" s="36" t="s">
        <v>113</v>
      </c>
      <c r="E4937" s="36" t="s">
        <v>102</v>
      </c>
      <c r="F4937" s="36" t="s">
        <v>100</v>
      </c>
      <c r="G4937" s="36" t="s">
        <v>103</v>
      </c>
      <c r="H4937" s="36">
        <v>30</v>
      </c>
      <c r="I4937" s="36">
        <v>30</v>
      </c>
    </row>
    <row r="4938" spans="1:9" x14ac:dyDescent="0.35">
      <c r="A4938" s="36">
        <v>1533701</v>
      </c>
      <c r="B4938" s="36" t="str">
        <f>VLOOKUP(AllData[[#This Row],[Order]],MM[],3,FALSE)</f>
        <v>V5757311400800</v>
      </c>
      <c r="C4938" s="36">
        <f>VLOOKUP(AllData[[#This Row],[Order]],MM[],2,FALSE)</f>
        <v>131</v>
      </c>
      <c r="D4938" s="36" t="s">
        <v>114</v>
      </c>
      <c r="E4938" s="36" t="s">
        <v>102</v>
      </c>
      <c r="F4938" s="36" t="s">
        <v>100</v>
      </c>
      <c r="G4938" s="36" t="s">
        <v>106</v>
      </c>
      <c r="H4938" s="36">
        <v>45</v>
      </c>
      <c r="I4938" s="36">
        <v>45</v>
      </c>
    </row>
    <row r="4939" spans="1:9" x14ac:dyDescent="0.35">
      <c r="A4939" s="36">
        <v>1533701</v>
      </c>
      <c r="B4939" s="36" t="str">
        <f>VLOOKUP(AllData[[#This Row],[Order]],MM[],3,FALSE)</f>
        <v>V5757311400800</v>
      </c>
      <c r="C4939" s="36">
        <f>VLOOKUP(AllData[[#This Row],[Order]],MM[],2,FALSE)</f>
        <v>131</v>
      </c>
      <c r="D4939" s="36" t="s">
        <v>60</v>
      </c>
      <c r="E4939" s="36" t="s">
        <v>61</v>
      </c>
      <c r="F4939" s="36" t="s">
        <v>63</v>
      </c>
      <c r="G4939" s="36" t="s">
        <v>108</v>
      </c>
      <c r="H4939" s="36">
        <v>516.66000000000008</v>
      </c>
      <c r="I4939" s="36">
        <v>1</v>
      </c>
    </row>
    <row r="4940" spans="1:9" x14ac:dyDescent="0.35">
      <c r="A4940" s="36">
        <v>1533701</v>
      </c>
      <c r="B4940" s="36" t="str">
        <f>VLOOKUP(AllData[[#This Row],[Order]],MM[],3,FALSE)</f>
        <v>V5757311400800</v>
      </c>
      <c r="C4940" s="36">
        <f>VLOOKUP(AllData[[#This Row],[Order]],MM[],2,FALSE)</f>
        <v>131</v>
      </c>
      <c r="D4940" s="36" t="s">
        <v>95</v>
      </c>
      <c r="E4940" s="36" t="s">
        <v>83</v>
      </c>
      <c r="F4940" s="36" t="s">
        <v>84</v>
      </c>
      <c r="G4940" s="36" t="s">
        <v>110</v>
      </c>
      <c r="H4940" s="36">
        <v>365.7</v>
      </c>
      <c r="I4940" s="36">
        <v>5</v>
      </c>
    </row>
    <row r="4941" spans="1:9" x14ac:dyDescent="0.35">
      <c r="A4941" s="36">
        <v>1533702</v>
      </c>
      <c r="B4941" s="36" t="str">
        <f>VLOOKUP(AllData[[#This Row],[Order]],MM[],3,FALSE)</f>
        <v>V5757311401000</v>
      </c>
      <c r="C4941" s="36">
        <f>VLOOKUP(AllData[[#This Row],[Order]],MM[],2,FALSE)</f>
        <v>131</v>
      </c>
      <c r="D4941" s="36" t="s">
        <v>60</v>
      </c>
      <c r="E4941" s="36" t="s">
        <v>83</v>
      </c>
      <c r="F4941" s="36" t="s">
        <v>84</v>
      </c>
      <c r="G4941" s="36" t="s">
        <v>111</v>
      </c>
      <c r="H4941" s="36">
        <v>26.55</v>
      </c>
      <c r="I4941" s="36">
        <v>40</v>
      </c>
    </row>
    <row r="4942" spans="1:9" x14ac:dyDescent="0.35">
      <c r="A4942" s="36">
        <v>1533702</v>
      </c>
      <c r="B4942" s="36" t="str">
        <f>VLOOKUP(AllData[[#This Row],[Order]],MM[],3,FALSE)</f>
        <v>V5757311401000</v>
      </c>
      <c r="C4942" s="36">
        <f>VLOOKUP(AllData[[#This Row],[Order]],MM[],2,FALSE)</f>
        <v>131</v>
      </c>
      <c r="D4942" s="36" t="s">
        <v>68</v>
      </c>
      <c r="E4942" s="36" t="s">
        <v>61</v>
      </c>
      <c r="F4942" s="36" t="s">
        <v>63</v>
      </c>
      <c r="G4942" s="36" t="s">
        <v>64</v>
      </c>
      <c r="H4942" s="36">
        <v>3.7829999999999999</v>
      </c>
      <c r="I4942" s="36">
        <v>15</v>
      </c>
    </row>
    <row r="4943" spans="1:9" x14ac:dyDescent="0.35">
      <c r="A4943" s="36">
        <v>1533702</v>
      </c>
      <c r="B4943" s="36" t="str">
        <f>VLOOKUP(AllData[[#This Row],[Order]],MM[],3,FALSE)</f>
        <v>V5757311401000</v>
      </c>
      <c r="C4943" s="36">
        <f>VLOOKUP(AllData[[#This Row],[Order]],MM[],2,FALSE)</f>
        <v>131</v>
      </c>
      <c r="D4943" s="36" t="s">
        <v>73</v>
      </c>
      <c r="E4943" s="36" t="s">
        <v>69</v>
      </c>
      <c r="F4943" s="36" t="s">
        <v>70</v>
      </c>
      <c r="G4943" s="36" t="s">
        <v>71</v>
      </c>
      <c r="H4943" s="36">
        <v>20</v>
      </c>
      <c r="I4943" s="36">
        <v>20</v>
      </c>
    </row>
    <row r="4944" spans="1:9" x14ac:dyDescent="0.35">
      <c r="A4944" s="36">
        <v>1533702</v>
      </c>
      <c r="B4944" s="36" t="str">
        <f>VLOOKUP(AllData[[#This Row],[Order]],MM[],3,FALSE)</f>
        <v>V5757311401000</v>
      </c>
      <c r="C4944" s="36">
        <f>VLOOKUP(AllData[[#This Row],[Order]],MM[],2,FALSE)</f>
        <v>131</v>
      </c>
      <c r="D4944" s="36" t="s">
        <v>75</v>
      </c>
      <c r="E4944" s="36" t="s">
        <v>61</v>
      </c>
      <c r="F4944" s="36" t="s">
        <v>63</v>
      </c>
      <c r="G4944" s="36" t="s">
        <v>74</v>
      </c>
      <c r="H4944" s="36">
        <v>86.94</v>
      </c>
      <c r="I4944" s="36">
        <v>350</v>
      </c>
    </row>
    <row r="4945" spans="1:9" x14ac:dyDescent="0.35">
      <c r="A4945" s="36">
        <v>1533702</v>
      </c>
      <c r="B4945" s="36" t="str">
        <f>VLOOKUP(AllData[[#This Row],[Order]],MM[],3,FALSE)</f>
        <v>V5757311401000</v>
      </c>
      <c r="C4945" s="36">
        <f>VLOOKUP(AllData[[#This Row],[Order]],MM[],2,FALSE)</f>
        <v>131</v>
      </c>
      <c r="D4945" s="36" t="s">
        <v>78</v>
      </c>
      <c r="E4945" s="36" t="s">
        <v>61</v>
      </c>
      <c r="F4945" s="36" t="s">
        <v>63</v>
      </c>
      <c r="G4945" s="36" t="s">
        <v>76</v>
      </c>
      <c r="H4945" s="36">
        <v>1734.66</v>
      </c>
      <c r="I4945" s="36">
        <v>1020</v>
      </c>
    </row>
    <row r="4946" spans="1:9" x14ac:dyDescent="0.35">
      <c r="A4946" s="36">
        <v>1533702</v>
      </c>
      <c r="B4946" s="36" t="str">
        <f>VLOOKUP(AllData[[#This Row],[Order]],MM[],3,FALSE)</f>
        <v>V5757311401000</v>
      </c>
      <c r="C4946" s="36">
        <f>VLOOKUP(AllData[[#This Row],[Order]],MM[],2,FALSE)</f>
        <v>131</v>
      </c>
      <c r="D4946" s="36" t="s">
        <v>80</v>
      </c>
      <c r="E4946" s="36" t="s">
        <v>61</v>
      </c>
      <c r="F4946" s="36" t="s">
        <v>63</v>
      </c>
      <c r="G4946" s="36" t="s">
        <v>112</v>
      </c>
      <c r="H4946" s="36">
        <v>1087.5</v>
      </c>
      <c r="I4946" s="36">
        <v>50</v>
      </c>
    </row>
    <row r="4947" spans="1:9" x14ac:dyDescent="0.35">
      <c r="A4947" s="36">
        <v>1533702</v>
      </c>
      <c r="B4947" s="36" t="str">
        <f>VLOOKUP(AllData[[#This Row],[Order]],MM[],3,FALSE)</f>
        <v>V5757311401000</v>
      </c>
      <c r="C4947" s="36">
        <f>VLOOKUP(AllData[[#This Row],[Order]],MM[],2,FALSE)</f>
        <v>131</v>
      </c>
      <c r="D4947" s="36" t="s">
        <v>82</v>
      </c>
      <c r="E4947" s="36" t="s">
        <v>89</v>
      </c>
      <c r="F4947" s="36" t="s">
        <v>91</v>
      </c>
      <c r="G4947" s="36" t="s">
        <v>92</v>
      </c>
      <c r="H4947" s="36"/>
      <c r="I4947" s="36">
        <v>0</v>
      </c>
    </row>
    <row r="4948" spans="1:9" x14ac:dyDescent="0.35">
      <c r="A4948" s="36">
        <v>1533702</v>
      </c>
      <c r="B4948" s="36" t="str">
        <f>VLOOKUP(AllData[[#This Row],[Order]],MM[],3,FALSE)</f>
        <v>V5757311401000</v>
      </c>
      <c r="C4948" s="36">
        <f>VLOOKUP(AllData[[#This Row],[Order]],MM[],2,FALSE)</f>
        <v>131</v>
      </c>
      <c r="D4948" s="36" t="s">
        <v>85</v>
      </c>
      <c r="E4948" s="36" t="s">
        <v>69</v>
      </c>
      <c r="F4948" s="36" t="s">
        <v>70</v>
      </c>
      <c r="G4948" s="36" t="s">
        <v>79</v>
      </c>
      <c r="H4948" s="36">
        <v>20</v>
      </c>
      <c r="I4948" s="36">
        <v>20</v>
      </c>
    </row>
    <row r="4949" spans="1:9" x14ac:dyDescent="0.35">
      <c r="A4949" s="36">
        <v>1533702</v>
      </c>
      <c r="B4949" s="36" t="str">
        <f>VLOOKUP(AllData[[#This Row],[Order]],MM[],3,FALSE)</f>
        <v>V5757311401000</v>
      </c>
      <c r="C4949" s="36">
        <f>VLOOKUP(AllData[[#This Row],[Order]],MM[],2,FALSE)</f>
        <v>131</v>
      </c>
      <c r="D4949" s="36" t="s">
        <v>88</v>
      </c>
      <c r="E4949" s="36" t="s">
        <v>69</v>
      </c>
      <c r="F4949" s="36" t="s">
        <v>70</v>
      </c>
      <c r="G4949" s="36" t="s">
        <v>81</v>
      </c>
      <c r="H4949" s="36">
        <v>20</v>
      </c>
      <c r="I4949" s="36">
        <v>20</v>
      </c>
    </row>
    <row r="4950" spans="1:9" x14ac:dyDescent="0.35">
      <c r="A4950" s="36">
        <v>1533702</v>
      </c>
      <c r="B4950" s="36" t="str">
        <f>VLOOKUP(AllData[[#This Row],[Order]],MM[],3,FALSE)</f>
        <v>V5757311401000</v>
      </c>
      <c r="C4950" s="36">
        <f>VLOOKUP(AllData[[#This Row],[Order]],MM[],2,FALSE)</f>
        <v>131</v>
      </c>
      <c r="D4950" s="36" t="s">
        <v>95</v>
      </c>
      <c r="E4950" s="36" t="s">
        <v>83</v>
      </c>
      <c r="F4950" s="36" t="s">
        <v>84</v>
      </c>
      <c r="G4950" s="36" t="s">
        <v>84</v>
      </c>
      <c r="H4950" s="36">
        <v>237.50700000000001</v>
      </c>
      <c r="I4950" s="36">
        <v>450</v>
      </c>
    </row>
    <row r="4951" spans="1:9" x14ac:dyDescent="0.35">
      <c r="A4951" s="36">
        <v>1533702</v>
      </c>
      <c r="B4951" s="36" t="str">
        <f>VLOOKUP(AllData[[#This Row],[Order]],MM[],3,FALSE)</f>
        <v>V5757311401000</v>
      </c>
      <c r="C4951" s="36">
        <f>VLOOKUP(AllData[[#This Row],[Order]],MM[],2,FALSE)</f>
        <v>131</v>
      </c>
      <c r="D4951" s="36" t="s">
        <v>97</v>
      </c>
      <c r="E4951" s="36" t="s">
        <v>86</v>
      </c>
      <c r="F4951" s="36" t="s">
        <v>87</v>
      </c>
      <c r="G4951" s="36" t="s">
        <v>87</v>
      </c>
      <c r="H4951" s="36">
        <v>20</v>
      </c>
      <c r="I4951" s="36">
        <v>20</v>
      </c>
    </row>
    <row r="4952" spans="1:9" x14ac:dyDescent="0.35">
      <c r="A4952" s="36">
        <v>1533702</v>
      </c>
      <c r="B4952" s="36" t="str">
        <f>VLOOKUP(AllData[[#This Row],[Order]],MM[],3,FALSE)</f>
        <v>V5757311401000</v>
      </c>
      <c r="C4952" s="36">
        <f>VLOOKUP(AllData[[#This Row],[Order]],MM[],2,FALSE)</f>
        <v>131</v>
      </c>
      <c r="D4952" s="36" t="s">
        <v>99</v>
      </c>
      <c r="E4952" s="36" t="s">
        <v>61</v>
      </c>
      <c r="F4952" s="36" t="s">
        <v>63</v>
      </c>
      <c r="G4952" s="36" t="s">
        <v>96</v>
      </c>
      <c r="H4952" s="36">
        <v>44.267000000000003</v>
      </c>
      <c r="I4952" s="36">
        <v>100</v>
      </c>
    </row>
    <row r="4953" spans="1:9" x14ac:dyDescent="0.35">
      <c r="A4953" s="36">
        <v>1533702</v>
      </c>
      <c r="B4953" s="36" t="str">
        <f>VLOOKUP(AllData[[#This Row],[Order]],MM[],3,FALSE)</f>
        <v>V5757311401000</v>
      </c>
      <c r="C4953" s="36">
        <f>VLOOKUP(AllData[[#This Row],[Order]],MM[],2,FALSE)</f>
        <v>131</v>
      </c>
      <c r="D4953" s="36" t="s">
        <v>101</v>
      </c>
      <c r="E4953" s="36" t="s">
        <v>69</v>
      </c>
      <c r="F4953" s="36" t="s">
        <v>70</v>
      </c>
      <c r="G4953" s="36" t="s">
        <v>98</v>
      </c>
      <c r="H4953" s="36">
        <v>20</v>
      </c>
      <c r="I4953" s="36">
        <v>20</v>
      </c>
    </row>
    <row r="4954" spans="1:9" x14ac:dyDescent="0.35">
      <c r="A4954" s="36">
        <v>1533702</v>
      </c>
      <c r="B4954" s="36" t="str">
        <f>VLOOKUP(AllData[[#This Row],[Order]],MM[],3,FALSE)</f>
        <v>V5757311401000</v>
      </c>
      <c r="C4954" s="36">
        <f>VLOOKUP(AllData[[#This Row],[Order]],MM[],2,FALSE)</f>
        <v>131</v>
      </c>
      <c r="D4954" s="36" t="s">
        <v>104</v>
      </c>
      <c r="E4954" s="36" t="s">
        <v>69</v>
      </c>
      <c r="F4954" s="36" t="s">
        <v>70</v>
      </c>
      <c r="G4954" s="36" t="s">
        <v>100</v>
      </c>
      <c r="H4954" s="36">
        <v>30</v>
      </c>
      <c r="I4954" s="36">
        <v>30</v>
      </c>
    </row>
    <row r="4955" spans="1:9" x14ac:dyDescent="0.35">
      <c r="A4955" s="36">
        <v>1533702</v>
      </c>
      <c r="B4955" s="36" t="str">
        <f>VLOOKUP(AllData[[#This Row],[Order]],MM[],3,FALSE)</f>
        <v>V5757311401000</v>
      </c>
      <c r="C4955" s="36">
        <f>VLOOKUP(AllData[[#This Row],[Order]],MM[],2,FALSE)</f>
        <v>131</v>
      </c>
      <c r="D4955" s="36" t="s">
        <v>113</v>
      </c>
      <c r="E4955" s="36" t="s">
        <v>102</v>
      </c>
      <c r="F4955" s="36" t="s">
        <v>100</v>
      </c>
      <c r="G4955" s="36" t="s">
        <v>103</v>
      </c>
      <c r="H4955" s="36">
        <v>30</v>
      </c>
      <c r="I4955" s="36">
        <v>30</v>
      </c>
    </row>
    <row r="4956" spans="1:9" x14ac:dyDescent="0.35">
      <c r="A4956" s="36">
        <v>1533702</v>
      </c>
      <c r="B4956" s="36" t="str">
        <f>VLOOKUP(AllData[[#This Row],[Order]],MM[],3,FALSE)</f>
        <v>V5757311401000</v>
      </c>
      <c r="C4956" s="36">
        <f>VLOOKUP(AllData[[#This Row],[Order]],MM[],2,FALSE)</f>
        <v>131</v>
      </c>
      <c r="D4956" s="36" t="s">
        <v>114</v>
      </c>
      <c r="E4956" s="36" t="s">
        <v>102</v>
      </c>
      <c r="F4956" s="36" t="s">
        <v>100</v>
      </c>
      <c r="G4956" s="36" t="s">
        <v>106</v>
      </c>
      <c r="H4956" s="36">
        <v>45</v>
      </c>
      <c r="I4956" s="36">
        <v>45</v>
      </c>
    </row>
    <row r="4957" spans="1:9" x14ac:dyDescent="0.35">
      <c r="A4957" s="36">
        <v>1533702</v>
      </c>
      <c r="B4957" s="36" t="str">
        <f>VLOOKUP(AllData[[#This Row],[Order]],MM[],3,FALSE)</f>
        <v>V5757311401000</v>
      </c>
      <c r="C4957" s="36">
        <f>VLOOKUP(AllData[[#This Row],[Order]],MM[],2,FALSE)</f>
        <v>131</v>
      </c>
      <c r="D4957" s="36" t="s">
        <v>60</v>
      </c>
      <c r="E4957" s="36" t="s">
        <v>61</v>
      </c>
      <c r="F4957" s="36" t="s">
        <v>63</v>
      </c>
      <c r="G4957" s="36" t="s">
        <v>108</v>
      </c>
      <c r="H4957" s="36">
        <v>591.59999999999991</v>
      </c>
      <c r="I4957" s="36">
        <v>1</v>
      </c>
    </row>
    <row r="4958" spans="1:9" x14ac:dyDescent="0.35">
      <c r="A4958" s="36">
        <v>1533702</v>
      </c>
      <c r="B4958" s="36" t="str">
        <f>VLOOKUP(AllData[[#This Row],[Order]],MM[],3,FALSE)</f>
        <v>V5757311401000</v>
      </c>
      <c r="C4958" s="36">
        <f>VLOOKUP(AllData[[#This Row],[Order]],MM[],2,FALSE)</f>
        <v>131</v>
      </c>
      <c r="D4958" s="36" t="s">
        <v>95</v>
      </c>
      <c r="E4958" s="36" t="s">
        <v>83</v>
      </c>
      <c r="F4958" s="36" t="s">
        <v>84</v>
      </c>
      <c r="G4958" s="36" t="s">
        <v>110</v>
      </c>
      <c r="H4958" s="36"/>
      <c r="I4958" s="36">
        <v>5</v>
      </c>
    </row>
    <row r="4959" spans="1:9" x14ac:dyDescent="0.35">
      <c r="A4959" s="36">
        <v>1533705</v>
      </c>
      <c r="B4959" s="36" t="str">
        <f>VLOOKUP(AllData[[#This Row],[Order]],MM[],3,FALSE)</f>
        <v>V5757331400800</v>
      </c>
      <c r="C4959" s="36">
        <f>VLOOKUP(AllData[[#This Row],[Order]],MM[],2,FALSE)</f>
        <v>131</v>
      </c>
      <c r="D4959" s="36" t="s">
        <v>60</v>
      </c>
      <c r="E4959" s="36" t="s">
        <v>83</v>
      </c>
      <c r="F4959" s="36" t="s">
        <v>84</v>
      </c>
      <c r="G4959" s="36" t="s">
        <v>111</v>
      </c>
      <c r="H4959" s="36">
        <v>92.58</v>
      </c>
      <c r="I4959" s="36">
        <v>40</v>
      </c>
    </row>
    <row r="4960" spans="1:9" x14ac:dyDescent="0.35">
      <c r="A4960" s="36">
        <v>1533705</v>
      </c>
      <c r="B4960" s="36" t="str">
        <f>VLOOKUP(AllData[[#This Row],[Order]],MM[],3,FALSE)</f>
        <v>V5757331400800</v>
      </c>
      <c r="C4960" s="36">
        <f>VLOOKUP(AllData[[#This Row],[Order]],MM[],2,FALSE)</f>
        <v>131</v>
      </c>
      <c r="D4960" s="36" t="s">
        <v>68</v>
      </c>
      <c r="E4960" s="36" t="s">
        <v>61</v>
      </c>
      <c r="F4960" s="36" t="s">
        <v>63</v>
      </c>
      <c r="G4960" s="36" t="s">
        <v>64</v>
      </c>
      <c r="H4960" s="36">
        <v>9.2330000000000005</v>
      </c>
      <c r="I4960" s="36">
        <v>15</v>
      </c>
    </row>
    <row r="4961" spans="1:9" x14ac:dyDescent="0.35">
      <c r="A4961" s="36">
        <v>1533705</v>
      </c>
      <c r="B4961" s="36" t="str">
        <f>VLOOKUP(AllData[[#This Row],[Order]],MM[],3,FALSE)</f>
        <v>V5757331400800</v>
      </c>
      <c r="C4961" s="36">
        <f>VLOOKUP(AllData[[#This Row],[Order]],MM[],2,FALSE)</f>
        <v>131</v>
      </c>
      <c r="D4961" s="36" t="s">
        <v>73</v>
      </c>
      <c r="E4961" s="36" t="s">
        <v>69</v>
      </c>
      <c r="F4961" s="36" t="s">
        <v>70</v>
      </c>
      <c r="G4961" s="36" t="s">
        <v>71</v>
      </c>
      <c r="H4961" s="36">
        <v>20</v>
      </c>
      <c r="I4961" s="36">
        <v>20</v>
      </c>
    </row>
    <row r="4962" spans="1:9" x14ac:dyDescent="0.35">
      <c r="A4962" s="36">
        <v>1533705</v>
      </c>
      <c r="B4962" s="36" t="str">
        <f>VLOOKUP(AllData[[#This Row],[Order]],MM[],3,FALSE)</f>
        <v>V5757331400800</v>
      </c>
      <c r="C4962" s="36">
        <f>VLOOKUP(AllData[[#This Row],[Order]],MM[],2,FALSE)</f>
        <v>131</v>
      </c>
      <c r="D4962" s="36" t="s">
        <v>75</v>
      </c>
      <c r="E4962" s="36" t="s">
        <v>61</v>
      </c>
      <c r="F4962" s="36" t="s">
        <v>63</v>
      </c>
      <c r="G4962" s="36" t="s">
        <v>74</v>
      </c>
      <c r="H4962" s="36">
        <v>629.88</v>
      </c>
      <c r="I4962" s="36">
        <v>350</v>
      </c>
    </row>
    <row r="4963" spans="1:9" x14ac:dyDescent="0.35">
      <c r="A4963" s="36">
        <v>1533705</v>
      </c>
      <c r="B4963" s="36" t="str">
        <f>VLOOKUP(AllData[[#This Row],[Order]],MM[],3,FALSE)</f>
        <v>V5757331400800</v>
      </c>
      <c r="C4963" s="36">
        <f>VLOOKUP(AllData[[#This Row],[Order]],MM[],2,FALSE)</f>
        <v>131</v>
      </c>
      <c r="D4963" s="36" t="s">
        <v>78</v>
      </c>
      <c r="E4963" s="36" t="s">
        <v>61</v>
      </c>
      <c r="F4963" s="36" t="s">
        <v>63</v>
      </c>
      <c r="G4963" s="36" t="s">
        <v>76</v>
      </c>
      <c r="H4963" s="36">
        <v>1772.52</v>
      </c>
      <c r="I4963" s="36">
        <v>1020</v>
      </c>
    </row>
    <row r="4964" spans="1:9" x14ac:dyDescent="0.35">
      <c r="A4964" s="36">
        <v>1533705</v>
      </c>
      <c r="B4964" s="36" t="str">
        <f>VLOOKUP(AllData[[#This Row],[Order]],MM[],3,FALSE)</f>
        <v>V5757331400800</v>
      </c>
      <c r="C4964" s="36">
        <f>VLOOKUP(AllData[[#This Row],[Order]],MM[],2,FALSE)</f>
        <v>131</v>
      </c>
      <c r="D4964" s="36" t="s">
        <v>80</v>
      </c>
      <c r="E4964" s="36" t="s">
        <v>61</v>
      </c>
      <c r="F4964" s="36" t="s">
        <v>63</v>
      </c>
      <c r="G4964" s="36" t="s">
        <v>112</v>
      </c>
      <c r="H4964" s="36">
        <v>299.33999999999997</v>
      </c>
      <c r="I4964" s="36">
        <v>50</v>
      </c>
    </row>
    <row r="4965" spans="1:9" x14ac:dyDescent="0.35">
      <c r="A4965" s="36">
        <v>1533705</v>
      </c>
      <c r="B4965" s="36" t="str">
        <f>VLOOKUP(AllData[[#This Row],[Order]],MM[],3,FALSE)</f>
        <v>V5757331400800</v>
      </c>
      <c r="C4965" s="36">
        <f>VLOOKUP(AllData[[#This Row],[Order]],MM[],2,FALSE)</f>
        <v>131</v>
      </c>
      <c r="D4965" s="36" t="s">
        <v>82</v>
      </c>
      <c r="E4965" s="36" t="s">
        <v>89</v>
      </c>
      <c r="F4965" s="36" t="s">
        <v>91</v>
      </c>
      <c r="G4965" s="36" t="s">
        <v>92</v>
      </c>
      <c r="H4965" s="36"/>
      <c r="I4965" s="36">
        <v>0</v>
      </c>
    </row>
    <row r="4966" spans="1:9" x14ac:dyDescent="0.35">
      <c r="A4966" s="36">
        <v>1533705</v>
      </c>
      <c r="B4966" s="36" t="str">
        <f>VLOOKUP(AllData[[#This Row],[Order]],MM[],3,FALSE)</f>
        <v>V5757331400800</v>
      </c>
      <c r="C4966" s="36">
        <f>VLOOKUP(AllData[[#This Row],[Order]],MM[],2,FALSE)</f>
        <v>131</v>
      </c>
      <c r="D4966" s="36" t="s">
        <v>85</v>
      </c>
      <c r="E4966" s="36" t="s">
        <v>69</v>
      </c>
      <c r="F4966" s="36" t="s">
        <v>70</v>
      </c>
      <c r="G4966" s="36" t="s">
        <v>79</v>
      </c>
      <c r="H4966" s="36">
        <v>20</v>
      </c>
      <c r="I4966" s="36">
        <v>20</v>
      </c>
    </row>
    <row r="4967" spans="1:9" x14ac:dyDescent="0.35">
      <c r="A4967" s="36">
        <v>1533705</v>
      </c>
      <c r="B4967" s="36" t="str">
        <f>VLOOKUP(AllData[[#This Row],[Order]],MM[],3,FALSE)</f>
        <v>V5757331400800</v>
      </c>
      <c r="C4967" s="36">
        <f>VLOOKUP(AllData[[#This Row],[Order]],MM[],2,FALSE)</f>
        <v>131</v>
      </c>
      <c r="D4967" s="36" t="s">
        <v>88</v>
      </c>
      <c r="E4967" s="36" t="s">
        <v>69</v>
      </c>
      <c r="F4967" s="36" t="s">
        <v>70</v>
      </c>
      <c r="G4967" s="36" t="s">
        <v>81</v>
      </c>
      <c r="H4967" s="36">
        <v>20</v>
      </c>
      <c r="I4967" s="36">
        <v>20</v>
      </c>
    </row>
    <row r="4968" spans="1:9" x14ac:dyDescent="0.35">
      <c r="A4968" s="36">
        <v>1533705</v>
      </c>
      <c r="B4968" s="36" t="str">
        <f>VLOOKUP(AllData[[#This Row],[Order]],MM[],3,FALSE)</f>
        <v>V5757331400800</v>
      </c>
      <c r="C4968" s="36">
        <f>VLOOKUP(AllData[[#This Row],[Order]],MM[],2,FALSE)</f>
        <v>131</v>
      </c>
      <c r="D4968" s="36" t="s">
        <v>95</v>
      </c>
      <c r="E4968" s="36" t="s">
        <v>83</v>
      </c>
      <c r="F4968" s="36" t="s">
        <v>84</v>
      </c>
      <c r="G4968" s="36" t="s">
        <v>84</v>
      </c>
      <c r="H4968" s="36">
        <v>276.14699999999999</v>
      </c>
      <c r="I4968" s="36">
        <v>450</v>
      </c>
    </row>
    <row r="4969" spans="1:9" x14ac:dyDescent="0.35">
      <c r="A4969" s="36">
        <v>1533705</v>
      </c>
      <c r="B4969" s="36" t="str">
        <f>VLOOKUP(AllData[[#This Row],[Order]],MM[],3,FALSE)</f>
        <v>V5757331400800</v>
      </c>
      <c r="C4969" s="36">
        <f>VLOOKUP(AllData[[#This Row],[Order]],MM[],2,FALSE)</f>
        <v>131</v>
      </c>
      <c r="D4969" s="36" t="s">
        <v>97</v>
      </c>
      <c r="E4969" s="36" t="s">
        <v>86</v>
      </c>
      <c r="F4969" s="36" t="s">
        <v>87</v>
      </c>
      <c r="G4969" s="36" t="s">
        <v>87</v>
      </c>
      <c r="H4969" s="36">
        <v>20</v>
      </c>
      <c r="I4969" s="36">
        <v>20</v>
      </c>
    </row>
    <row r="4970" spans="1:9" x14ac:dyDescent="0.35">
      <c r="A4970" s="36">
        <v>1533705</v>
      </c>
      <c r="B4970" s="36" t="str">
        <f>VLOOKUP(AllData[[#This Row],[Order]],MM[],3,FALSE)</f>
        <v>V5757331400800</v>
      </c>
      <c r="C4970" s="36">
        <f>VLOOKUP(AllData[[#This Row],[Order]],MM[],2,FALSE)</f>
        <v>131</v>
      </c>
      <c r="D4970" s="36" t="s">
        <v>99</v>
      </c>
      <c r="E4970" s="36" t="s">
        <v>61</v>
      </c>
      <c r="F4970" s="36" t="s">
        <v>63</v>
      </c>
      <c r="G4970" s="36" t="s">
        <v>96</v>
      </c>
      <c r="H4970" s="36">
        <v>53.667000000000002</v>
      </c>
      <c r="I4970" s="36">
        <v>100</v>
      </c>
    </row>
    <row r="4971" spans="1:9" x14ac:dyDescent="0.35">
      <c r="A4971" s="36">
        <v>1533705</v>
      </c>
      <c r="B4971" s="36" t="str">
        <f>VLOOKUP(AllData[[#This Row],[Order]],MM[],3,FALSE)</f>
        <v>V5757331400800</v>
      </c>
      <c r="C4971" s="36">
        <f>VLOOKUP(AllData[[#This Row],[Order]],MM[],2,FALSE)</f>
        <v>131</v>
      </c>
      <c r="D4971" s="36" t="s">
        <v>101</v>
      </c>
      <c r="E4971" s="36" t="s">
        <v>69</v>
      </c>
      <c r="F4971" s="36" t="s">
        <v>70</v>
      </c>
      <c r="G4971" s="36" t="s">
        <v>98</v>
      </c>
      <c r="H4971" s="36">
        <v>20</v>
      </c>
      <c r="I4971" s="36">
        <v>20</v>
      </c>
    </row>
    <row r="4972" spans="1:9" x14ac:dyDescent="0.35">
      <c r="A4972" s="36">
        <v>1533705</v>
      </c>
      <c r="B4972" s="36" t="str">
        <f>VLOOKUP(AllData[[#This Row],[Order]],MM[],3,FALSE)</f>
        <v>V5757331400800</v>
      </c>
      <c r="C4972" s="36">
        <f>VLOOKUP(AllData[[#This Row],[Order]],MM[],2,FALSE)</f>
        <v>131</v>
      </c>
      <c r="D4972" s="36" t="s">
        <v>104</v>
      </c>
      <c r="E4972" s="36" t="s">
        <v>69</v>
      </c>
      <c r="F4972" s="36" t="s">
        <v>70</v>
      </c>
      <c r="G4972" s="36" t="s">
        <v>100</v>
      </c>
      <c r="H4972" s="36">
        <v>30</v>
      </c>
      <c r="I4972" s="36">
        <v>30</v>
      </c>
    </row>
    <row r="4973" spans="1:9" x14ac:dyDescent="0.35">
      <c r="A4973" s="36">
        <v>1533705</v>
      </c>
      <c r="B4973" s="36" t="str">
        <f>VLOOKUP(AllData[[#This Row],[Order]],MM[],3,FALSE)</f>
        <v>V5757331400800</v>
      </c>
      <c r="C4973" s="36">
        <f>VLOOKUP(AllData[[#This Row],[Order]],MM[],2,FALSE)</f>
        <v>131</v>
      </c>
      <c r="D4973" s="36" t="s">
        <v>113</v>
      </c>
      <c r="E4973" s="36" t="s">
        <v>102</v>
      </c>
      <c r="F4973" s="36" t="s">
        <v>100</v>
      </c>
      <c r="G4973" s="36" t="s">
        <v>103</v>
      </c>
      <c r="H4973" s="36">
        <v>30</v>
      </c>
      <c r="I4973" s="36">
        <v>30</v>
      </c>
    </row>
    <row r="4974" spans="1:9" x14ac:dyDescent="0.35">
      <c r="A4974" s="36">
        <v>1533705</v>
      </c>
      <c r="B4974" s="36" t="str">
        <f>VLOOKUP(AllData[[#This Row],[Order]],MM[],3,FALSE)</f>
        <v>V5757331400800</v>
      </c>
      <c r="C4974" s="36">
        <f>VLOOKUP(AllData[[#This Row],[Order]],MM[],2,FALSE)</f>
        <v>131</v>
      </c>
      <c r="D4974" s="36" t="s">
        <v>114</v>
      </c>
      <c r="E4974" s="36" t="s">
        <v>102</v>
      </c>
      <c r="F4974" s="36" t="s">
        <v>100</v>
      </c>
      <c r="G4974" s="36" t="s">
        <v>106</v>
      </c>
      <c r="H4974" s="36">
        <v>45</v>
      </c>
      <c r="I4974" s="36">
        <v>45</v>
      </c>
    </row>
    <row r="4975" spans="1:9" x14ac:dyDescent="0.35">
      <c r="A4975" s="36">
        <v>1533705</v>
      </c>
      <c r="B4975" s="36" t="str">
        <f>VLOOKUP(AllData[[#This Row],[Order]],MM[],3,FALSE)</f>
        <v>V5757331400800</v>
      </c>
      <c r="C4975" s="36">
        <f>VLOOKUP(AllData[[#This Row],[Order]],MM[],2,FALSE)</f>
        <v>131</v>
      </c>
      <c r="D4975" s="36" t="s">
        <v>60</v>
      </c>
      <c r="E4975" s="36" t="s">
        <v>61</v>
      </c>
      <c r="F4975" s="36" t="s">
        <v>63</v>
      </c>
      <c r="G4975" s="36" t="s">
        <v>108</v>
      </c>
      <c r="H4975" s="36">
        <v>9843.6</v>
      </c>
      <c r="I4975" s="36">
        <v>1</v>
      </c>
    </row>
    <row r="4976" spans="1:9" x14ac:dyDescent="0.35">
      <c r="A4976" s="36">
        <v>1533705</v>
      </c>
      <c r="B4976" s="36" t="str">
        <f>VLOOKUP(AllData[[#This Row],[Order]],MM[],3,FALSE)</f>
        <v>V5757331400800</v>
      </c>
      <c r="C4976" s="36">
        <f>VLOOKUP(AllData[[#This Row],[Order]],MM[],2,FALSE)</f>
        <v>131</v>
      </c>
      <c r="D4976" s="36" t="s">
        <v>95</v>
      </c>
      <c r="E4976" s="36" t="s">
        <v>83</v>
      </c>
      <c r="F4976" s="36" t="s">
        <v>84</v>
      </c>
      <c r="G4976" s="36" t="s">
        <v>110</v>
      </c>
      <c r="H4976" s="36"/>
      <c r="I4976" s="36">
        <v>5</v>
      </c>
    </row>
    <row r="4977" spans="1:9" x14ac:dyDescent="0.35">
      <c r="A4977" s="36">
        <v>1533706</v>
      </c>
      <c r="B4977" s="36" t="str">
        <f>VLOOKUP(AllData[[#This Row],[Order]],MM[],3,FALSE)</f>
        <v>V5757331401000</v>
      </c>
      <c r="C4977" s="36">
        <f>VLOOKUP(AllData[[#This Row],[Order]],MM[],2,FALSE)</f>
        <v>131</v>
      </c>
      <c r="D4977" s="36" t="s">
        <v>60</v>
      </c>
      <c r="E4977" s="36" t="s">
        <v>83</v>
      </c>
      <c r="F4977" s="36" t="s">
        <v>84</v>
      </c>
      <c r="G4977" s="36" t="s">
        <v>111</v>
      </c>
      <c r="H4977" s="36">
        <v>26.55</v>
      </c>
      <c r="I4977" s="36">
        <v>40</v>
      </c>
    </row>
    <row r="4978" spans="1:9" x14ac:dyDescent="0.35">
      <c r="A4978" s="36">
        <v>1533706</v>
      </c>
      <c r="B4978" s="36" t="str">
        <f>VLOOKUP(AllData[[#This Row],[Order]],MM[],3,FALSE)</f>
        <v>V5757331401000</v>
      </c>
      <c r="C4978" s="36">
        <f>VLOOKUP(AllData[[#This Row],[Order]],MM[],2,FALSE)</f>
        <v>131</v>
      </c>
      <c r="D4978" s="36" t="s">
        <v>68</v>
      </c>
      <c r="E4978" s="36" t="s">
        <v>61</v>
      </c>
      <c r="F4978" s="36" t="s">
        <v>63</v>
      </c>
      <c r="G4978" s="36" t="s">
        <v>64</v>
      </c>
      <c r="H4978" s="36">
        <v>4.55</v>
      </c>
      <c r="I4978" s="36">
        <v>15</v>
      </c>
    </row>
    <row r="4979" spans="1:9" x14ac:dyDescent="0.35">
      <c r="A4979" s="36">
        <v>1533706</v>
      </c>
      <c r="B4979" s="36" t="str">
        <f>VLOOKUP(AllData[[#This Row],[Order]],MM[],3,FALSE)</f>
        <v>V5757331401000</v>
      </c>
      <c r="C4979" s="36">
        <f>VLOOKUP(AllData[[#This Row],[Order]],MM[],2,FALSE)</f>
        <v>131</v>
      </c>
      <c r="D4979" s="36" t="s">
        <v>73</v>
      </c>
      <c r="E4979" s="36" t="s">
        <v>69</v>
      </c>
      <c r="F4979" s="36" t="s">
        <v>70</v>
      </c>
      <c r="G4979" s="36" t="s">
        <v>71</v>
      </c>
      <c r="H4979" s="36">
        <v>20</v>
      </c>
      <c r="I4979" s="36">
        <v>20</v>
      </c>
    </row>
    <row r="4980" spans="1:9" x14ac:dyDescent="0.35">
      <c r="A4980" s="36">
        <v>1533706</v>
      </c>
      <c r="B4980" s="36" t="str">
        <f>VLOOKUP(AllData[[#This Row],[Order]],MM[],3,FALSE)</f>
        <v>V5757331401000</v>
      </c>
      <c r="C4980" s="36">
        <f>VLOOKUP(AllData[[#This Row],[Order]],MM[],2,FALSE)</f>
        <v>131</v>
      </c>
      <c r="D4980" s="36" t="s">
        <v>75</v>
      </c>
      <c r="E4980" s="36" t="s">
        <v>61</v>
      </c>
      <c r="F4980" s="36" t="s">
        <v>63</v>
      </c>
      <c r="G4980" s="36" t="s">
        <v>74</v>
      </c>
      <c r="H4980" s="36">
        <v>279.3</v>
      </c>
      <c r="I4980" s="36">
        <v>350</v>
      </c>
    </row>
    <row r="4981" spans="1:9" x14ac:dyDescent="0.35">
      <c r="A4981" s="36">
        <v>1533706</v>
      </c>
      <c r="B4981" s="36" t="str">
        <f>VLOOKUP(AllData[[#This Row],[Order]],MM[],3,FALSE)</f>
        <v>V5757331401000</v>
      </c>
      <c r="C4981" s="36">
        <f>VLOOKUP(AllData[[#This Row],[Order]],MM[],2,FALSE)</f>
        <v>131</v>
      </c>
      <c r="D4981" s="36" t="s">
        <v>78</v>
      </c>
      <c r="E4981" s="36" t="s">
        <v>61</v>
      </c>
      <c r="F4981" s="36" t="s">
        <v>63</v>
      </c>
      <c r="G4981" s="36" t="s">
        <v>76</v>
      </c>
      <c r="H4981" s="36">
        <v>1728.96</v>
      </c>
      <c r="I4981" s="36">
        <v>1020</v>
      </c>
    </row>
    <row r="4982" spans="1:9" x14ac:dyDescent="0.35">
      <c r="A4982" s="36">
        <v>1533706</v>
      </c>
      <c r="B4982" s="36" t="str">
        <f>VLOOKUP(AllData[[#This Row],[Order]],MM[],3,FALSE)</f>
        <v>V5757331401000</v>
      </c>
      <c r="C4982" s="36">
        <f>VLOOKUP(AllData[[#This Row],[Order]],MM[],2,FALSE)</f>
        <v>131</v>
      </c>
      <c r="D4982" s="36" t="s">
        <v>80</v>
      </c>
      <c r="E4982" s="36" t="s">
        <v>61</v>
      </c>
      <c r="F4982" s="36" t="s">
        <v>63</v>
      </c>
      <c r="G4982" s="36" t="s">
        <v>112</v>
      </c>
      <c r="H4982" s="36">
        <v>539.22</v>
      </c>
      <c r="I4982" s="36">
        <v>50</v>
      </c>
    </row>
    <row r="4983" spans="1:9" x14ac:dyDescent="0.35">
      <c r="A4983" s="36">
        <v>1533706</v>
      </c>
      <c r="B4983" s="36" t="str">
        <f>VLOOKUP(AllData[[#This Row],[Order]],MM[],3,FALSE)</f>
        <v>V5757331401000</v>
      </c>
      <c r="C4983" s="36">
        <f>VLOOKUP(AllData[[#This Row],[Order]],MM[],2,FALSE)</f>
        <v>131</v>
      </c>
      <c r="D4983" s="36" t="s">
        <v>82</v>
      </c>
      <c r="E4983" s="36" t="s">
        <v>89</v>
      </c>
      <c r="F4983" s="36" t="s">
        <v>91</v>
      </c>
      <c r="G4983" s="36" t="s">
        <v>92</v>
      </c>
      <c r="H4983" s="36">
        <v>6.867</v>
      </c>
      <c r="I4983" s="36">
        <v>0</v>
      </c>
    </row>
    <row r="4984" spans="1:9" x14ac:dyDescent="0.35">
      <c r="A4984" s="36">
        <v>1533706</v>
      </c>
      <c r="B4984" s="36" t="str">
        <f>VLOOKUP(AllData[[#This Row],[Order]],MM[],3,FALSE)</f>
        <v>V5757331401000</v>
      </c>
      <c r="C4984" s="36">
        <f>VLOOKUP(AllData[[#This Row],[Order]],MM[],2,FALSE)</f>
        <v>131</v>
      </c>
      <c r="D4984" s="36" t="s">
        <v>85</v>
      </c>
      <c r="E4984" s="36" t="s">
        <v>69</v>
      </c>
      <c r="F4984" s="36" t="s">
        <v>70</v>
      </c>
      <c r="G4984" s="36" t="s">
        <v>79</v>
      </c>
      <c r="H4984" s="36">
        <v>20</v>
      </c>
      <c r="I4984" s="36">
        <v>20</v>
      </c>
    </row>
    <row r="4985" spans="1:9" x14ac:dyDescent="0.35">
      <c r="A4985" s="36">
        <v>1533706</v>
      </c>
      <c r="B4985" s="36" t="str">
        <f>VLOOKUP(AllData[[#This Row],[Order]],MM[],3,FALSE)</f>
        <v>V5757331401000</v>
      </c>
      <c r="C4985" s="36">
        <f>VLOOKUP(AllData[[#This Row],[Order]],MM[],2,FALSE)</f>
        <v>131</v>
      </c>
      <c r="D4985" s="36" t="s">
        <v>88</v>
      </c>
      <c r="E4985" s="36" t="s">
        <v>69</v>
      </c>
      <c r="F4985" s="36" t="s">
        <v>70</v>
      </c>
      <c r="G4985" s="36" t="s">
        <v>81</v>
      </c>
      <c r="H4985" s="36">
        <v>20</v>
      </c>
      <c r="I4985" s="36">
        <v>20</v>
      </c>
    </row>
    <row r="4986" spans="1:9" x14ac:dyDescent="0.35">
      <c r="A4986" s="36">
        <v>1533706</v>
      </c>
      <c r="B4986" s="36" t="str">
        <f>VLOOKUP(AllData[[#This Row],[Order]],MM[],3,FALSE)</f>
        <v>V5757331401000</v>
      </c>
      <c r="C4986" s="36">
        <f>VLOOKUP(AllData[[#This Row],[Order]],MM[],2,FALSE)</f>
        <v>131</v>
      </c>
      <c r="D4986" s="36" t="s">
        <v>95</v>
      </c>
      <c r="E4986" s="36" t="s">
        <v>83</v>
      </c>
      <c r="F4986" s="36" t="s">
        <v>84</v>
      </c>
      <c r="G4986" s="36" t="s">
        <v>84</v>
      </c>
      <c r="H4986" s="36">
        <v>726.12</v>
      </c>
      <c r="I4986" s="36">
        <v>450</v>
      </c>
    </row>
    <row r="4987" spans="1:9" x14ac:dyDescent="0.35">
      <c r="A4987" s="36">
        <v>1533706</v>
      </c>
      <c r="B4987" s="36" t="str">
        <f>VLOOKUP(AllData[[#This Row],[Order]],MM[],3,FALSE)</f>
        <v>V5757331401000</v>
      </c>
      <c r="C4987" s="36">
        <f>VLOOKUP(AllData[[#This Row],[Order]],MM[],2,FALSE)</f>
        <v>131</v>
      </c>
      <c r="D4987" s="36" t="s">
        <v>97</v>
      </c>
      <c r="E4987" s="36" t="s">
        <v>86</v>
      </c>
      <c r="F4987" s="36" t="s">
        <v>87</v>
      </c>
      <c r="G4987" s="36" t="s">
        <v>87</v>
      </c>
      <c r="H4987" s="36">
        <v>20</v>
      </c>
      <c r="I4987" s="36">
        <v>20</v>
      </c>
    </row>
    <row r="4988" spans="1:9" x14ac:dyDescent="0.35">
      <c r="A4988" s="36">
        <v>1533706</v>
      </c>
      <c r="B4988" s="36" t="str">
        <f>VLOOKUP(AllData[[#This Row],[Order]],MM[],3,FALSE)</f>
        <v>V5757331401000</v>
      </c>
      <c r="C4988" s="36">
        <f>VLOOKUP(AllData[[#This Row],[Order]],MM[],2,FALSE)</f>
        <v>131</v>
      </c>
      <c r="D4988" s="36" t="s">
        <v>99</v>
      </c>
      <c r="E4988" s="36" t="s">
        <v>61</v>
      </c>
      <c r="F4988" s="36" t="s">
        <v>63</v>
      </c>
      <c r="G4988" s="36" t="s">
        <v>96</v>
      </c>
      <c r="H4988" s="36">
        <v>53.667000000000002</v>
      </c>
      <c r="I4988" s="36">
        <v>100</v>
      </c>
    </row>
    <row r="4989" spans="1:9" x14ac:dyDescent="0.35">
      <c r="A4989" s="36">
        <v>1533706</v>
      </c>
      <c r="B4989" s="36" t="str">
        <f>VLOOKUP(AllData[[#This Row],[Order]],MM[],3,FALSE)</f>
        <v>V5757331401000</v>
      </c>
      <c r="C4989" s="36">
        <f>VLOOKUP(AllData[[#This Row],[Order]],MM[],2,FALSE)</f>
        <v>131</v>
      </c>
      <c r="D4989" s="36" t="s">
        <v>101</v>
      </c>
      <c r="E4989" s="36" t="s">
        <v>69</v>
      </c>
      <c r="F4989" s="36" t="s">
        <v>70</v>
      </c>
      <c r="G4989" s="36" t="s">
        <v>98</v>
      </c>
      <c r="H4989" s="36">
        <v>20</v>
      </c>
      <c r="I4989" s="36">
        <v>20</v>
      </c>
    </row>
    <row r="4990" spans="1:9" x14ac:dyDescent="0.35">
      <c r="A4990" s="36">
        <v>1533706</v>
      </c>
      <c r="B4990" s="36" t="str">
        <f>VLOOKUP(AllData[[#This Row],[Order]],MM[],3,FALSE)</f>
        <v>V5757331401000</v>
      </c>
      <c r="C4990" s="36">
        <f>VLOOKUP(AllData[[#This Row],[Order]],MM[],2,FALSE)</f>
        <v>131</v>
      </c>
      <c r="D4990" s="36" t="s">
        <v>104</v>
      </c>
      <c r="E4990" s="36" t="s">
        <v>69</v>
      </c>
      <c r="F4990" s="36" t="s">
        <v>70</v>
      </c>
      <c r="G4990" s="36" t="s">
        <v>100</v>
      </c>
      <c r="H4990" s="36">
        <v>30</v>
      </c>
      <c r="I4990" s="36">
        <v>30</v>
      </c>
    </row>
    <row r="4991" spans="1:9" x14ac:dyDescent="0.35">
      <c r="A4991" s="36">
        <v>1533706</v>
      </c>
      <c r="B4991" s="36" t="str">
        <f>VLOOKUP(AllData[[#This Row],[Order]],MM[],3,FALSE)</f>
        <v>V5757331401000</v>
      </c>
      <c r="C4991" s="36">
        <f>VLOOKUP(AllData[[#This Row],[Order]],MM[],2,FALSE)</f>
        <v>131</v>
      </c>
      <c r="D4991" s="36" t="s">
        <v>113</v>
      </c>
      <c r="E4991" s="36" t="s">
        <v>102</v>
      </c>
      <c r="F4991" s="36" t="s">
        <v>100</v>
      </c>
      <c r="G4991" s="36" t="s">
        <v>103</v>
      </c>
      <c r="H4991" s="36">
        <v>30</v>
      </c>
      <c r="I4991" s="36">
        <v>30</v>
      </c>
    </row>
    <row r="4992" spans="1:9" x14ac:dyDescent="0.35">
      <c r="A4992" s="36">
        <v>1533706</v>
      </c>
      <c r="B4992" s="36" t="str">
        <f>VLOOKUP(AllData[[#This Row],[Order]],MM[],3,FALSE)</f>
        <v>V5757331401000</v>
      </c>
      <c r="C4992" s="36">
        <f>VLOOKUP(AllData[[#This Row],[Order]],MM[],2,FALSE)</f>
        <v>131</v>
      </c>
      <c r="D4992" s="36" t="s">
        <v>114</v>
      </c>
      <c r="E4992" s="36" t="s">
        <v>102</v>
      </c>
      <c r="F4992" s="36" t="s">
        <v>100</v>
      </c>
      <c r="G4992" s="36" t="s">
        <v>106</v>
      </c>
      <c r="H4992" s="36">
        <v>45</v>
      </c>
      <c r="I4992" s="36">
        <v>45</v>
      </c>
    </row>
    <row r="4993" spans="1:9" x14ac:dyDescent="0.35">
      <c r="A4993" s="36">
        <v>1533706</v>
      </c>
      <c r="B4993" s="36" t="str">
        <f>VLOOKUP(AllData[[#This Row],[Order]],MM[],3,FALSE)</f>
        <v>V5757331401000</v>
      </c>
      <c r="C4993" s="36">
        <f>VLOOKUP(AllData[[#This Row],[Order]],MM[],2,FALSE)</f>
        <v>131</v>
      </c>
      <c r="D4993" s="36" t="s">
        <v>60</v>
      </c>
      <c r="E4993" s="36" t="s">
        <v>61</v>
      </c>
      <c r="F4993" s="36" t="s">
        <v>63</v>
      </c>
      <c r="G4993" s="36" t="s">
        <v>108</v>
      </c>
      <c r="H4993" s="36">
        <v>603.78000000000009</v>
      </c>
      <c r="I4993" s="36">
        <v>1</v>
      </c>
    </row>
    <row r="4994" spans="1:9" x14ac:dyDescent="0.35">
      <c r="A4994" s="36">
        <v>1533706</v>
      </c>
      <c r="B4994" s="36" t="str">
        <f>VLOOKUP(AllData[[#This Row],[Order]],MM[],3,FALSE)</f>
        <v>V5757331401000</v>
      </c>
      <c r="C4994" s="36">
        <f>VLOOKUP(AllData[[#This Row],[Order]],MM[],2,FALSE)</f>
        <v>131</v>
      </c>
      <c r="D4994" s="36" t="s">
        <v>95</v>
      </c>
      <c r="E4994" s="36" t="s">
        <v>83</v>
      </c>
      <c r="F4994" s="36" t="s">
        <v>84</v>
      </c>
      <c r="G4994" s="36" t="s">
        <v>110</v>
      </c>
      <c r="H4994" s="36"/>
      <c r="I4994" s="36">
        <v>5</v>
      </c>
    </row>
    <row r="4995" spans="1:9" x14ac:dyDescent="0.35">
      <c r="A4995" s="36">
        <v>1533709</v>
      </c>
      <c r="B4995" s="36" t="str">
        <f>VLOOKUP(AllData[[#This Row],[Order]],MM[],3,FALSE)</f>
        <v>V5757351400800</v>
      </c>
      <c r="C4995" s="36">
        <f>VLOOKUP(AllData[[#This Row],[Order]],MM[],2,FALSE)</f>
        <v>137</v>
      </c>
      <c r="D4995" s="36" t="s">
        <v>60</v>
      </c>
      <c r="E4995" s="36" t="s">
        <v>83</v>
      </c>
      <c r="F4995" s="36" t="s">
        <v>84</v>
      </c>
      <c r="G4995" s="36" t="s">
        <v>111</v>
      </c>
      <c r="H4995" s="36">
        <v>92.58</v>
      </c>
      <c r="I4995" s="36">
        <v>40</v>
      </c>
    </row>
    <row r="4996" spans="1:9" x14ac:dyDescent="0.35">
      <c r="A4996" s="36">
        <v>1533709</v>
      </c>
      <c r="B4996" s="36" t="str">
        <f>VLOOKUP(AllData[[#This Row],[Order]],MM[],3,FALSE)</f>
        <v>V5757351400800</v>
      </c>
      <c r="C4996" s="36">
        <f>VLOOKUP(AllData[[#This Row],[Order]],MM[],2,FALSE)</f>
        <v>137</v>
      </c>
      <c r="D4996" s="36" t="s">
        <v>68</v>
      </c>
      <c r="E4996" s="36" t="s">
        <v>61</v>
      </c>
      <c r="F4996" s="36" t="s">
        <v>63</v>
      </c>
      <c r="G4996" s="36" t="s">
        <v>64</v>
      </c>
      <c r="H4996" s="36">
        <v>65.88000000000001</v>
      </c>
      <c r="I4996" s="36">
        <v>15</v>
      </c>
    </row>
    <row r="4997" spans="1:9" x14ac:dyDescent="0.35">
      <c r="A4997" s="36">
        <v>1533709</v>
      </c>
      <c r="B4997" s="36" t="str">
        <f>VLOOKUP(AllData[[#This Row],[Order]],MM[],3,FALSE)</f>
        <v>V5757351400800</v>
      </c>
      <c r="C4997" s="36">
        <f>VLOOKUP(AllData[[#This Row],[Order]],MM[],2,FALSE)</f>
        <v>137</v>
      </c>
      <c r="D4997" s="36" t="s">
        <v>73</v>
      </c>
      <c r="E4997" s="36" t="s">
        <v>69</v>
      </c>
      <c r="F4997" s="36" t="s">
        <v>70</v>
      </c>
      <c r="G4997" s="36" t="s">
        <v>71</v>
      </c>
      <c r="H4997" s="36">
        <v>20</v>
      </c>
      <c r="I4997" s="36">
        <v>20</v>
      </c>
    </row>
    <row r="4998" spans="1:9" x14ac:dyDescent="0.35">
      <c r="A4998" s="36">
        <v>1533709</v>
      </c>
      <c r="B4998" s="36" t="str">
        <f>VLOOKUP(AllData[[#This Row],[Order]],MM[],3,FALSE)</f>
        <v>V5757351400800</v>
      </c>
      <c r="C4998" s="36">
        <f>VLOOKUP(AllData[[#This Row],[Order]],MM[],2,FALSE)</f>
        <v>137</v>
      </c>
      <c r="D4998" s="36" t="s">
        <v>75</v>
      </c>
      <c r="E4998" s="36" t="s">
        <v>61</v>
      </c>
      <c r="F4998" s="36" t="s">
        <v>63</v>
      </c>
      <c r="G4998" s="36" t="s">
        <v>74</v>
      </c>
      <c r="H4998" s="36">
        <v>510.30000000000007</v>
      </c>
      <c r="I4998" s="36">
        <v>350</v>
      </c>
    </row>
    <row r="4999" spans="1:9" x14ac:dyDescent="0.35">
      <c r="A4999" s="36">
        <v>1533709</v>
      </c>
      <c r="B4999" s="36" t="str">
        <f>VLOOKUP(AllData[[#This Row],[Order]],MM[],3,FALSE)</f>
        <v>V5757351400800</v>
      </c>
      <c r="C4999" s="36">
        <f>VLOOKUP(AllData[[#This Row],[Order]],MM[],2,FALSE)</f>
        <v>137</v>
      </c>
      <c r="D4999" s="36" t="s">
        <v>78</v>
      </c>
      <c r="E4999" s="36" t="s">
        <v>61</v>
      </c>
      <c r="F4999" s="36" t="s">
        <v>63</v>
      </c>
      <c r="G4999" s="36" t="s">
        <v>76</v>
      </c>
      <c r="H4999" s="36">
        <v>1244.9399999999998</v>
      </c>
      <c r="I4999" s="36">
        <v>1020</v>
      </c>
    </row>
    <row r="5000" spans="1:9" x14ac:dyDescent="0.35">
      <c r="A5000" s="36">
        <v>1533709</v>
      </c>
      <c r="B5000" s="36" t="str">
        <f>VLOOKUP(AllData[[#This Row],[Order]],MM[],3,FALSE)</f>
        <v>V5757351400800</v>
      </c>
      <c r="C5000" s="36">
        <f>VLOOKUP(AllData[[#This Row],[Order]],MM[],2,FALSE)</f>
        <v>137</v>
      </c>
      <c r="D5000" s="36" t="s">
        <v>80</v>
      </c>
      <c r="E5000" s="36" t="s">
        <v>61</v>
      </c>
      <c r="F5000" s="36" t="s">
        <v>63</v>
      </c>
      <c r="G5000" s="36" t="s">
        <v>112</v>
      </c>
      <c r="H5000" s="36">
        <v>425.21999999999997</v>
      </c>
      <c r="I5000" s="36">
        <v>50</v>
      </c>
    </row>
    <row r="5001" spans="1:9" x14ac:dyDescent="0.35">
      <c r="A5001" s="36">
        <v>1533709</v>
      </c>
      <c r="B5001" s="36" t="str">
        <f>VLOOKUP(AllData[[#This Row],[Order]],MM[],3,FALSE)</f>
        <v>V5757351400800</v>
      </c>
      <c r="C5001" s="36">
        <f>VLOOKUP(AllData[[#This Row],[Order]],MM[],2,FALSE)</f>
        <v>137</v>
      </c>
      <c r="D5001" s="36" t="s">
        <v>82</v>
      </c>
      <c r="E5001" s="36" t="s">
        <v>89</v>
      </c>
      <c r="F5001" s="36" t="s">
        <v>91</v>
      </c>
      <c r="G5001" s="36" t="s">
        <v>92</v>
      </c>
      <c r="H5001" s="36"/>
      <c r="I5001" s="36">
        <v>0</v>
      </c>
    </row>
    <row r="5002" spans="1:9" x14ac:dyDescent="0.35">
      <c r="A5002" s="36">
        <v>1533709</v>
      </c>
      <c r="B5002" s="36" t="str">
        <f>VLOOKUP(AllData[[#This Row],[Order]],MM[],3,FALSE)</f>
        <v>V5757351400800</v>
      </c>
      <c r="C5002" s="36">
        <f>VLOOKUP(AllData[[#This Row],[Order]],MM[],2,FALSE)</f>
        <v>137</v>
      </c>
      <c r="D5002" s="36" t="s">
        <v>85</v>
      </c>
      <c r="E5002" s="36" t="s">
        <v>69</v>
      </c>
      <c r="F5002" s="36" t="s">
        <v>70</v>
      </c>
      <c r="G5002" s="36" t="s">
        <v>79</v>
      </c>
      <c r="H5002" s="36">
        <v>20</v>
      </c>
      <c r="I5002" s="36">
        <v>20</v>
      </c>
    </row>
    <row r="5003" spans="1:9" x14ac:dyDescent="0.35">
      <c r="A5003" s="36">
        <v>1533709</v>
      </c>
      <c r="B5003" s="36" t="str">
        <f>VLOOKUP(AllData[[#This Row],[Order]],MM[],3,FALSE)</f>
        <v>V5757351400800</v>
      </c>
      <c r="C5003" s="36">
        <f>VLOOKUP(AllData[[#This Row],[Order]],MM[],2,FALSE)</f>
        <v>137</v>
      </c>
      <c r="D5003" s="36" t="s">
        <v>88</v>
      </c>
      <c r="E5003" s="36" t="s">
        <v>69</v>
      </c>
      <c r="F5003" s="36" t="s">
        <v>70</v>
      </c>
      <c r="G5003" s="36" t="s">
        <v>81</v>
      </c>
      <c r="H5003" s="36">
        <v>20</v>
      </c>
      <c r="I5003" s="36">
        <v>20</v>
      </c>
    </row>
    <row r="5004" spans="1:9" x14ac:dyDescent="0.35">
      <c r="A5004" s="36">
        <v>1533709</v>
      </c>
      <c r="B5004" s="36" t="str">
        <f>VLOOKUP(AllData[[#This Row],[Order]],MM[],3,FALSE)</f>
        <v>V5757351400800</v>
      </c>
      <c r="C5004" s="36">
        <f>VLOOKUP(AllData[[#This Row],[Order]],MM[],2,FALSE)</f>
        <v>137</v>
      </c>
      <c r="D5004" s="36" t="s">
        <v>95</v>
      </c>
      <c r="E5004" s="36" t="s">
        <v>83</v>
      </c>
      <c r="F5004" s="36" t="s">
        <v>84</v>
      </c>
      <c r="G5004" s="36" t="s">
        <v>84</v>
      </c>
      <c r="H5004" s="36">
        <v>617.1</v>
      </c>
      <c r="I5004" s="36">
        <v>450</v>
      </c>
    </row>
    <row r="5005" spans="1:9" x14ac:dyDescent="0.35">
      <c r="A5005" s="36">
        <v>1533709</v>
      </c>
      <c r="B5005" s="36" t="str">
        <f>VLOOKUP(AllData[[#This Row],[Order]],MM[],3,FALSE)</f>
        <v>V5757351400800</v>
      </c>
      <c r="C5005" s="36">
        <f>VLOOKUP(AllData[[#This Row],[Order]],MM[],2,FALSE)</f>
        <v>137</v>
      </c>
      <c r="D5005" s="36" t="s">
        <v>97</v>
      </c>
      <c r="E5005" s="36" t="s">
        <v>86</v>
      </c>
      <c r="F5005" s="36" t="s">
        <v>87</v>
      </c>
      <c r="G5005" s="36" t="s">
        <v>87</v>
      </c>
      <c r="H5005" s="36">
        <v>20</v>
      </c>
      <c r="I5005" s="36">
        <v>20</v>
      </c>
    </row>
    <row r="5006" spans="1:9" x14ac:dyDescent="0.35">
      <c r="A5006" s="36">
        <v>1533709</v>
      </c>
      <c r="B5006" s="36" t="str">
        <f>VLOOKUP(AllData[[#This Row],[Order]],MM[],3,FALSE)</f>
        <v>V5757351400800</v>
      </c>
      <c r="C5006" s="36">
        <f>VLOOKUP(AllData[[#This Row],[Order]],MM[],2,FALSE)</f>
        <v>137</v>
      </c>
      <c r="D5006" s="36" t="s">
        <v>99</v>
      </c>
      <c r="E5006" s="36" t="s">
        <v>61</v>
      </c>
      <c r="F5006" s="36" t="s">
        <v>63</v>
      </c>
      <c r="G5006" s="36" t="s">
        <v>96</v>
      </c>
      <c r="H5006" s="36">
        <v>55.3</v>
      </c>
      <c r="I5006" s="36">
        <v>100</v>
      </c>
    </row>
    <row r="5007" spans="1:9" x14ac:dyDescent="0.35">
      <c r="A5007" s="36">
        <v>1533709</v>
      </c>
      <c r="B5007" s="36" t="str">
        <f>VLOOKUP(AllData[[#This Row],[Order]],MM[],3,FALSE)</f>
        <v>V5757351400800</v>
      </c>
      <c r="C5007" s="36">
        <f>VLOOKUP(AllData[[#This Row],[Order]],MM[],2,FALSE)</f>
        <v>137</v>
      </c>
      <c r="D5007" s="36" t="s">
        <v>101</v>
      </c>
      <c r="E5007" s="36" t="s">
        <v>69</v>
      </c>
      <c r="F5007" s="36" t="s">
        <v>70</v>
      </c>
      <c r="G5007" s="36" t="s">
        <v>98</v>
      </c>
      <c r="H5007" s="36">
        <v>20</v>
      </c>
      <c r="I5007" s="36">
        <v>20</v>
      </c>
    </row>
    <row r="5008" spans="1:9" x14ac:dyDescent="0.35">
      <c r="A5008" s="36">
        <v>1533709</v>
      </c>
      <c r="B5008" s="36" t="str">
        <f>VLOOKUP(AllData[[#This Row],[Order]],MM[],3,FALSE)</f>
        <v>V5757351400800</v>
      </c>
      <c r="C5008" s="36">
        <f>VLOOKUP(AllData[[#This Row],[Order]],MM[],2,FALSE)</f>
        <v>137</v>
      </c>
      <c r="D5008" s="36" t="s">
        <v>104</v>
      </c>
      <c r="E5008" s="36" t="s">
        <v>69</v>
      </c>
      <c r="F5008" s="36" t="s">
        <v>70</v>
      </c>
      <c r="G5008" s="36" t="s">
        <v>100</v>
      </c>
      <c r="H5008" s="36">
        <v>30</v>
      </c>
      <c r="I5008" s="36">
        <v>30</v>
      </c>
    </row>
    <row r="5009" spans="1:9" x14ac:dyDescent="0.35">
      <c r="A5009" s="36">
        <v>1533709</v>
      </c>
      <c r="B5009" s="36" t="str">
        <f>VLOOKUP(AllData[[#This Row],[Order]],MM[],3,FALSE)</f>
        <v>V5757351400800</v>
      </c>
      <c r="C5009" s="36">
        <f>VLOOKUP(AllData[[#This Row],[Order]],MM[],2,FALSE)</f>
        <v>137</v>
      </c>
      <c r="D5009" s="36" t="s">
        <v>113</v>
      </c>
      <c r="E5009" s="36" t="s">
        <v>102</v>
      </c>
      <c r="F5009" s="36" t="s">
        <v>100</v>
      </c>
      <c r="G5009" s="36" t="s">
        <v>103</v>
      </c>
      <c r="H5009" s="36">
        <v>30</v>
      </c>
      <c r="I5009" s="36">
        <v>30</v>
      </c>
    </row>
    <row r="5010" spans="1:9" x14ac:dyDescent="0.35">
      <c r="A5010" s="36">
        <v>1533709</v>
      </c>
      <c r="B5010" s="36" t="str">
        <f>VLOOKUP(AllData[[#This Row],[Order]],MM[],3,FALSE)</f>
        <v>V5757351400800</v>
      </c>
      <c r="C5010" s="36">
        <f>VLOOKUP(AllData[[#This Row],[Order]],MM[],2,FALSE)</f>
        <v>137</v>
      </c>
      <c r="D5010" s="36" t="s">
        <v>114</v>
      </c>
      <c r="E5010" s="36" t="s">
        <v>102</v>
      </c>
      <c r="F5010" s="36" t="s">
        <v>100</v>
      </c>
      <c r="G5010" s="36" t="s">
        <v>106</v>
      </c>
      <c r="H5010" s="36">
        <v>45</v>
      </c>
      <c r="I5010" s="36">
        <v>45</v>
      </c>
    </row>
    <row r="5011" spans="1:9" x14ac:dyDescent="0.35">
      <c r="A5011" s="36">
        <v>1533709</v>
      </c>
      <c r="B5011" s="36" t="str">
        <f>VLOOKUP(AllData[[#This Row],[Order]],MM[],3,FALSE)</f>
        <v>V5757351400800</v>
      </c>
      <c r="C5011" s="36">
        <f>VLOOKUP(AllData[[#This Row],[Order]],MM[],2,FALSE)</f>
        <v>137</v>
      </c>
      <c r="D5011" s="36" t="s">
        <v>60</v>
      </c>
      <c r="E5011" s="36" t="s">
        <v>61</v>
      </c>
      <c r="F5011" s="36" t="s">
        <v>63</v>
      </c>
      <c r="G5011" s="36" t="s">
        <v>108</v>
      </c>
      <c r="H5011" s="36">
        <v>2573.1600000000003</v>
      </c>
      <c r="I5011" s="36">
        <v>1</v>
      </c>
    </row>
    <row r="5012" spans="1:9" x14ac:dyDescent="0.35">
      <c r="A5012" s="36">
        <v>1533709</v>
      </c>
      <c r="B5012" s="36" t="str">
        <f>VLOOKUP(AllData[[#This Row],[Order]],MM[],3,FALSE)</f>
        <v>V5757351400800</v>
      </c>
      <c r="C5012" s="36">
        <f>VLOOKUP(AllData[[#This Row],[Order]],MM[],2,FALSE)</f>
        <v>137</v>
      </c>
      <c r="D5012" s="36" t="s">
        <v>95</v>
      </c>
      <c r="E5012" s="36" t="s">
        <v>83</v>
      </c>
      <c r="F5012" s="36" t="s">
        <v>84</v>
      </c>
      <c r="G5012" s="36" t="s">
        <v>110</v>
      </c>
      <c r="H5012" s="36"/>
      <c r="I5012" s="36">
        <v>5</v>
      </c>
    </row>
    <row r="5013" spans="1:9" x14ac:dyDescent="0.35">
      <c r="A5013" s="36">
        <v>1533710</v>
      </c>
      <c r="B5013" s="36" t="str">
        <f>VLOOKUP(AllData[[#This Row],[Order]],MM[],3,FALSE)</f>
        <v>V5757351401000</v>
      </c>
      <c r="C5013" s="36">
        <f>VLOOKUP(AllData[[#This Row],[Order]],MM[],2,FALSE)</f>
        <v>137</v>
      </c>
      <c r="D5013" s="36" t="s">
        <v>60</v>
      </c>
      <c r="E5013" s="36" t="s">
        <v>83</v>
      </c>
      <c r="F5013" s="36" t="s">
        <v>84</v>
      </c>
      <c r="G5013" s="36" t="s">
        <v>111</v>
      </c>
      <c r="H5013" s="36">
        <v>26.55</v>
      </c>
      <c r="I5013" s="36">
        <v>40</v>
      </c>
    </row>
    <row r="5014" spans="1:9" x14ac:dyDescent="0.35">
      <c r="A5014" s="36">
        <v>1533710</v>
      </c>
      <c r="B5014" s="36" t="str">
        <f>VLOOKUP(AllData[[#This Row],[Order]],MM[],3,FALSE)</f>
        <v>V5757351401000</v>
      </c>
      <c r="C5014" s="36">
        <f>VLOOKUP(AllData[[#This Row],[Order]],MM[],2,FALSE)</f>
        <v>137</v>
      </c>
      <c r="D5014" s="36" t="s">
        <v>68</v>
      </c>
      <c r="E5014" s="36" t="s">
        <v>61</v>
      </c>
      <c r="F5014" s="36" t="s">
        <v>63</v>
      </c>
      <c r="G5014" s="36" t="s">
        <v>64</v>
      </c>
      <c r="H5014" s="36">
        <v>7.4829999999999997</v>
      </c>
      <c r="I5014" s="36">
        <v>15</v>
      </c>
    </row>
    <row r="5015" spans="1:9" x14ac:dyDescent="0.35">
      <c r="A5015" s="36">
        <v>1533710</v>
      </c>
      <c r="B5015" s="36" t="str">
        <f>VLOOKUP(AllData[[#This Row],[Order]],MM[],3,FALSE)</f>
        <v>V5757351401000</v>
      </c>
      <c r="C5015" s="36">
        <f>VLOOKUP(AllData[[#This Row],[Order]],MM[],2,FALSE)</f>
        <v>137</v>
      </c>
      <c r="D5015" s="36" t="s">
        <v>73</v>
      </c>
      <c r="E5015" s="36" t="s">
        <v>69</v>
      </c>
      <c r="F5015" s="36" t="s">
        <v>70</v>
      </c>
      <c r="G5015" s="36" t="s">
        <v>71</v>
      </c>
      <c r="H5015" s="36">
        <v>20</v>
      </c>
      <c r="I5015" s="36">
        <v>20</v>
      </c>
    </row>
    <row r="5016" spans="1:9" x14ac:dyDescent="0.35">
      <c r="A5016" s="36">
        <v>1533710</v>
      </c>
      <c r="B5016" s="36" t="str">
        <f>VLOOKUP(AllData[[#This Row],[Order]],MM[],3,FALSE)</f>
        <v>V5757351401000</v>
      </c>
      <c r="C5016" s="36">
        <f>VLOOKUP(AllData[[#This Row],[Order]],MM[],2,FALSE)</f>
        <v>137</v>
      </c>
      <c r="D5016" s="36" t="s">
        <v>75</v>
      </c>
      <c r="E5016" s="36" t="s">
        <v>61</v>
      </c>
      <c r="F5016" s="36" t="s">
        <v>63</v>
      </c>
      <c r="G5016" s="36" t="s">
        <v>74</v>
      </c>
      <c r="H5016" s="36">
        <v>146.82</v>
      </c>
      <c r="I5016" s="36">
        <v>350</v>
      </c>
    </row>
    <row r="5017" spans="1:9" x14ac:dyDescent="0.35">
      <c r="A5017" s="36">
        <v>1533710</v>
      </c>
      <c r="B5017" s="36" t="str">
        <f>VLOOKUP(AllData[[#This Row],[Order]],MM[],3,FALSE)</f>
        <v>V5757351401000</v>
      </c>
      <c r="C5017" s="36">
        <f>VLOOKUP(AllData[[#This Row],[Order]],MM[],2,FALSE)</f>
        <v>137</v>
      </c>
      <c r="D5017" s="36" t="s">
        <v>78</v>
      </c>
      <c r="E5017" s="36" t="s">
        <v>61</v>
      </c>
      <c r="F5017" s="36" t="s">
        <v>63</v>
      </c>
      <c r="G5017" s="36" t="s">
        <v>76</v>
      </c>
      <c r="H5017" s="36">
        <v>2179.1999999999998</v>
      </c>
      <c r="I5017" s="36">
        <v>1020</v>
      </c>
    </row>
    <row r="5018" spans="1:9" x14ac:dyDescent="0.35">
      <c r="A5018" s="36">
        <v>1533710</v>
      </c>
      <c r="B5018" s="36" t="str">
        <f>VLOOKUP(AllData[[#This Row],[Order]],MM[],3,FALSE)</f>
        <v>V5757351401000</v>
      </c>
      <c r="C5018" s="36">
        <f>VLOOKUP(AllData[[#This Row],[Order]],MM[],2,FALSE)</f>
        <v>137</v>
      </c>
      <c r="D5018" s="36" t="s">
        <v>80</v>
      </c>
      <c r="E5018" s="36" t="s">
        <v>61</v>
      </c>
      <c r="F5018" s="36" t="s">
        <v>63</v>
      </c>
      <c r="G5018" s="36" t="s">
        <v>112</v>
      </c>
      <c r="H5018" s="36">
        <v>153.12</v>
      </c>
      <c r="I5018" s="36">
        <v>50</v>
      </c>
    </row>
    <row r="5019" spans="1:9" x14ac:dyDescent="0.35">
      <c r="A5019" s="36">
        <v>1533710</v>
      </c>
      <c r="B5019" s="36" t="str">
        <f>VLOOKUP(AllData[[#This Row],[Order]],MM[],3,FALSE)</f>
        <v>V5757351401000</v>
      </c>
      <c r="C5019" s="36">
        <f>VLOOKUP(AllData[[#This Row],[Order]],MM[],2,FALSE)</f>
        <v>137</v>
      </c>
      <c r="D5019" s="36" t="s">
        <v>82</v>
      </c>
      <c r="E5019" s="36" t="s">
        <v>89</v>
      </c>
      <c r="F5019" s="36" t="s">
        <v>91</v>
      </c>
      <c r="G5019" s="36" t="s">
        <v>92</v>
      </c>
      <c r="H5019" s="36"/>
      <c r="I5019" s="36">
        <v>0</v>
      </c>
    </row>
    <row r="5020" spans="1:9" x14ac:dyDescent="0.35">
      <c r="A5020" s="36">
        <v>1533710</v>
      </c>
      <c r="B5020" s="36" t="str">
        <f>VLOOKUP(AllData[[#This Row],[Order]],MM[],3,FALSE)</f>
        <v>V5757351401000</v>
      </c>
      <c r="C5020" s="36">
        <f>VLOOKUP(AllData[[#This Row],[Order]],MM[],2,FALSE)</f>
        <v>137</v>
      </c>
      <c r="D5020" s="36" t="s">
        <v>85</v>
      </c>
      <c r="E5020" s="36" t="s">
        <v>69</v>
      </c>
      <c r="F5020" s="36" t="s">
        <v>70</v>
      </c>
      <c r="G5020" s="36" t="s">
        <v>79</v>
      </c>
      <c r="H5020" s="36">
        <v>20</v>
      </c>
      <c r="I5020" s="36">
        <v>20</v>
      </c>
    </row>
    <row r="5021" spans="1:9" x14ac:dyDescent="0.35">
      <c r="A5021" s="36">
        <v>1533710</v>
      </c>
      <c r="B5021" s="36" t="str">
        <f>VLOOKUP(AllData[[#This Row],[Order]],MM[],3,FALSE)</f>
        <v>V5757351401000</v>
      </c>
      <c r="C5021" s="36">
        <f>VLOOKUP(AllData[[#This Row],[Order]],MM[],2,FALSE)</f>
        <v>137</v>
      </c>
      <c r="D5021" s="36" t="s">
        <v>88</v>
      </c>
      <c r="E5021" s="36" t="s">
        <v>69</v>
      </c>
      <c r="F5021" s="36" t="s">
        <v>70</v>
      </c>
      <c r="G5021" s="36" t="s">
        <v>81</v>
      </c>
      <c r="H5021" s="36">
        <v>20</v>
      </c>
      <c r="I5021" s="36">
        <v>20</v>
      </c>
    </row>
    <row r="5022" spans="1:9" x14ac:dyDescent="0.35">
      <c r="A5022" s="36">
        <v>1533710</v>
      </c>
      <c r="B5022" s="36" t="str">
        <f>VLOOKUP(AllData[[#This Row],[Order]],MM[],3,FALSE)</f>
        <v>V5757351401000</v>
      </c>
      <c r="C5022" s="36">
        <f>VLOOKUP(AllData[[#This Row],[Order]],MM[],2,FALSE)</f>
        <v>137</v>
      </c>
      <c r="D5022" s="36" t="s">
        <v>95</v>
      </c>
      <c r="E5022" s="36" t="s">
        <v>83</v>
      </c>
      <c r="F5022" s="36" t="s">
        <v>84</v>
      </c>
      <c r="G5022" s="36" t="s">
        <v>84</v>
      </c>
      <c r="H5022" s="36">
        <v>852.42000000000007</v>
      </c>
      <c r="I5022" s="36">
        <v>450</v>
      </c>
    </row>
    <row r="5023" spans="1:9" x14ac:dyDescent="0.35">
      <c r="A5023" s="36">
        <v>1533710</v>
      </c>
      <c r="B5023" s="36" t="str">
        <f>VLOOKUP(AllData[[#This Row],[Order]],MM[],3,FALSE)</f>
        <v>V5757351401000</v>
      </c>
      <c r="C5023" s="36">
        <f>VLOOKUP(AllData[[#This Row],[Order]],MM[],2,FALSE)</f>
        <v>137</v>
      </c>
      <c r="D5023" s="36" t="s">
        <v>97</v>
      </c>
      <c r="E5023" s="36" t="s">
        <v>86</v>
      </c>
      <c r="F5023" s="36" t="s">
        <v>87</v>
      </c>
      <c r="G5023" s="36" t="s">
        <v>87</v>
      </c>
      <c r="H5023" s="36">
        <v>20</v>
      </c>
      <c r="I5023" s="36">
        <v>20</v>
      </c>
    </row>
    <row r="5024" spans="1:9" x14ac:dyDescent="0.35">
      <c r="A5024" s="36">
        <v>1533710</v>
      </c>
      <c r="B5024" s="36" t="str">
        <f>VLOOKUP(AllData[[#This Row],[Order]],MM[],3,FALSE)</f>
        <v>V5757351401000</v>
      </c>
      <c r="C5024" s="36">
        <f>VLOOKUP(AllData[[#This Row],[Order]],MM[],2,FALSE)</f>
        <v>137</v>
      </c>
      <c r="D5024" s="36" t="s">
        <v>99</v>
      </c>
      <c r="E5024" s="36" t="s">
        <v>61</v>
      </c>
      <c r="F5024" s="36" t="s">
        <v>63</v>
      </c>
      <c r="G5024" s="36" t="s">
        <v>96</v>
      </c>
      <c r="H5024" s="36">
        <v>114.78</v>
      </c>
      <c r="I5024" s="36">
        <v>100</v>
      </c>
    </row>
    <row r="5025" spans="1:9" x14ac:dyDescent="0.35">
      <c r="A5025" s="36">
        <v>1533710</v>
      </c>
      <c r="B5025" s="36" t="str">
        <f>VLOOKUP(AllData[[#This Row],[Order]],MM[],3,FALSE)</f>
        <v>V5757351401000</v>
      </c>
      <c r="C5025" s="36">
        <f>VLOOKUP(AllData[[#This Row],[Order]],MM[],2,FALSE)</f>
        <v>137</v>
      </c>
      <c r="D5025" s="36" t="s">
        <v>101</v>
      </c>
      <c r="E5025" s="36" t="s">
        <v>69</v>
      </c>
      <c r="F5025" s="36" t="s">
        <v>70</v>
      </c>
      <c r="G5025" s="36" t="s">
        <v>98</v>
      </c>
      <c r="H5025" s="36">
        <v>20</v>
      </c>
      <c r="I5025" s="36">
        <v>20</v>
      </c>
    </row>
    <row r="5026" spans="1:9" x14ac:dyDescent="0.35">
      <c r="A5026" s="36">
        <v>1533710</v>
      </c>
      <c r="B5026" s="36" t="str">
        <f>VLOOKUP(AllData[[#This Row],[Order]],MM[],3,FALSE)</f>
        <v>V5757351401000</v>
      </c>
      <c r="C5026" s="36">
        <f>VLOOKUP(AllData[[#This Row],[Order]],MM[],2,FALSE)</f>
        <v>137</v>
      </c>
      <c r="D5026" s="36" t="s">
        <v>104</v>
      </c>
      <c r="E5026" s="36" t="s">
        <v>69</v>
      </c>
      <c r="F5026" s="36" t="s">
        <v>70</v>
      </c>
      <c r="G5026" s="36" t="s">
        <v>100</v>
      </c>
      <c r="H5026" s="36">
        <v>30</v>
      </c>
      <c r="I5026" s="36">
        <v>30</v>
      </c>
    </row>
    <row r="5027" spans="1:9" x14ac:dyDescent="0.35">
      <c r="A5027" s="36">
        <v>1533710</v>
      </c>
      <c r="B5027" s="36" t="str">
        <f>VLOOKUP(AllData[[#This Row],[Order]],MM[],3,FALSE)</f>
        <v>V5757351401000</v>
      </c>
      <c r="C5027" s="36">
        <f>VLOOKUP(AllData[[#This Row],[Order]],MM[],2,FALSE)</f>
        <v>137</v>
      </c>
      <c r="D5027" s="36" t="s">
        <v>113</v>
      </c>
      <c r="E5027" s="36" t="s">
        <v>102</v>
      </c>
      <c r="F5027" s="36" t="s">
        <v>100</v>
      </c>
      <c r="G5027" s="36" t="s">
        <v>103</v>
      </c>
      <c r="H5027" s="36">
        <v>30</v>
      </c>
      <c r="I5027" s="36">
        <v>30</v>
      </c>
    </row>
    <row r="5028" spans="1:9" x14ac:dyDescent="0.35">
      <c r="A5028" s="36">
        <v>1533710</v>
      </c>
      <c r="B5028" s="36" t="str">
        <f>VLOOKUP(AllData[[#This Row],[Order]],MM[],3,FALSE)</f>
        <v>V5757351401000</v>
      </c>
      <c r="C5028" s="36">
        <f>VLOOKUP(AllData[[#This Row],[Order]],MM[],2,FALSE)</f>
        <v>137</v>
      </c>
      <c r="D5028" s="36" t="s">
        <v>114</v>
      </c>
      <c r="E5028" s="36" t="s">
        <v>102</v>
      </c>
      <c r="F5028" s="36" t="s">
        <v>100</v>
      </c>
      <c r="G5028" s="36" t="s">
        <v>106</v>
      </c>
      <c r="H5028" s="36">
        <v>45</v>
      </c>
      <c r="I5028" s="36">
        <v>45</v>
      </c>
    </row>
    <row r="5029" spans="1:9" x14ac:dyDescent="0.35">
      <c r="A5029" s="36">
        <v>1533710</v>
      </c>
      <c r="B5029" s="36" t="str">
        <f>VLOOKUP(AllData[[#This Row],[Order]],MM[],3,FALSE)</f>
        <v>V5757351401000</v>
      </c>
      <c r="C5029" s="36">
        <f>VLOOKUP(AllData[[#This Row],[Order]],MM[],2,FALSE)</f>
        <v>137</v>
      </c>
      <c r="D5029" s="36" t="s">
        <v>60</v>
      </c>
      <c r="E5029" s="36" t="s">
        <v>61</v>
      </c>
      <c r="F5029" s="36" t="s">
        <v>63</v>
      </c>
      <c r="G5029" s="36" t="s">
        <v>108</v>
      </c>
      <c r="H5029" s="36">
        <v>1292.22</v>
      </c>
      <c r="I5029" s="36">
        <v>1</v>
      </c>
    </row>
    <row r="5030" spans="1:9" x14ac:dyDescent="0.35">
      <c r="A5030" s="36">
        <v>1533710</v>
      </c>
      <c r="B5030" s="36" t="str">
        <f>VLOOKUP(AllData[[#This Row],[Order]],MM[],3,FALSE)</f>
        <v>V5757351401000</v>
      </c>
      <c r="C5030" s="36">
        <f>VLOOKUP(AllData[[#This Row],[Order]],MM[],2,FALSE)</f>
        <v>137</v>
      </c>
      <c r="D5030" s="36" t="s">
        <v>95</v>
      </c>
      <c r="E5030" s="36" t="s">
        <v>83</v>
      </c>
      <c r="F5030" s="36" t="s">
        <v>84</v>
      </c>
      <c r="G5030" s="36" t="s">
        <v>110</v>
      </c>
      <c r="H5030" s="36"/>
      <c r="I5030" s="36">
        <v>5</v>
      </c>
    </row>
    <row r="5031" spans="1:9" x14ac:dyDescent="0.35">
      <c r="A5031" s="36">
        <v>1534426</v>
      </c>
      <c r="B5031" s="36" t="str">
        <f>VLOOKUP(AllData[[#This Row],[Order]],MM[],3,FALSE)</f>
        <v>V5757311400800</v>
      </c>
      <c r="C5031" s="36">
        <f>VLOOKUP(AllData[[#This Row],[Order]],MM[],2,FALSE)</f>
        <v>132</v>
      </c>
      <c r="D5031" s="36" t="s">
        <v>60</v>
      </c>
      <c r="E5031" s="36" t="s">
        <v>83</v>
      </c>
      <c r="F5031" s="36" t="s">
        <v>84</v>
      </c>
      <c r="G5031" s="36" t="s">
        <v>111</v>
      </c>
      <c r="H5031" s="36">
        <v>97.316999999999993</v>
      </c>
      <c r="I5031" s="36">
        <v>40</v>
      </c>
    </row>
    <row r="5032" spans="1:9" x14ac:dyDescent="0.35">
      <c r="A5032" s="36">
        <v>1534426</v>
      </c>
      <c r="B5032" s="36" t="str">
        <f>VLOOKUP(AllData[[#This Row],[Order]],MM[],3,FALSE)</f>
        <v>V5757311400800</v>
      </c>
      <c r="C5032" s="36">
        <f>VLOOKUP(AllData[[#This Row],[Order]],MM[],2,FALSE)</f>
        <v>132</v>
      </c>
      <c r="D5032" s="36" t="s">
        <v>68</v>
      </c>
      <c r="E5032" s="36" t="s">
        <v>61</v>
      </c>
      <c r="F5032" s="36" t="s">
        <v>63</v>
      </c>
      <c r="G5032" s="36" t="s">
        <v>64</v>
      </c>
      <c r="H5032" s="36">
        <v>2.2000000000000002</v>
      </c>
      <c r="I5032" s="36">
        <v>15</v>
      </c>
    </row>
    <row r="5033" spans="1:9" x14ac:dyDescent="0.35">
      <c r="A5033" s="36">
        <v>1534426</v>
      </c>
      <c r="B5033" s="36" t="str">
        <f>VLOOKUP(AllData[[#This Row],[Order]],MM[],3,FALSE)</f>
        <v>V5757311400800</v>
      </c>
      <c r="C5033" s="36">
        <f>VLOOKUP(AllData[[#This Row],[Order]],MM[],2,FALSE)</f>
        <v>132</v>
      </c>
      <c r="D5033" s="36" t="s">
        <v>73</v>
      </c>
      <c r="E5033" s="36" t="s">
        <v>69</v>
      </c>
      <c r="F5033" s="36" t="s">
        <v>70</v>
      </c>
      <c r="G5033" s="36" t="s">
        <v>71</v>
      </c>
      <c r="H5033" s="36">
        <v>20</v>
      </c>
      <c r="I5033" s="36">
        <v>20</v>
      </c>
    </row>
    <row r="5034" spans="1:9" x14ac:dyDescent="0.35">
      <c r="A5034" s="36">
        <v>1534426</v>
      </c>
      <c r="B5034" s="36" t="str">
        <f>VLOOKUP(AllData[[#This Row],[Order]],MM[],3,FALSE)</f>
        <v>V5757311400800</v>
      </c>
      <c r="C5034" s="36">
        <f>VLOOKUP(AllData[[#This Row],[Order]],MM[],2,FALSE)</f>
        <v>132</v>
      </c>
      <c r="D5034" s="36" t="s">
        <v>75</v>
      </c>
      <c r="E5034" s="36" t="s">
        <v>61</v>
      </c>
      <c r="F5034" s="36" t="s">
        <v>63</v>
      </c>
      <c r="G5034" s="36" t="s">
        <v>74</v>
      </c>
      <c r="H5034" s="36">
        <v>326.58</v>
      </c>
      <c r="I5034" s="36">
        <v>290</v>
      </c>
    </row>
    <row r="5035" spans="1:9" x14ac:dyDescent="0.35">
      <c r="A5035" s="36">
        <v>1534426</v>
      </c>
      <c r="B5035" s="36" t="str">
        <f>VLOOKUP(AllData[[#This Row],[Order]],MM[],3,FALSE)</f>
        <v>V5757311400800</v>
      </c>
      <c r="C5035" s="36">
        <f>VLOOKUP(AllData[[#This Row],[Order]],MM[],2,FALSE)</f>
        <v>132</v>
      </c>
      <c r="D5035" s="36" t="s">
        <v>78</v>
      </c>
      <c r="E5035" s="36" t="s">
        <v>61</v>
      </c>
      <c r="F5035" s="36" t="s">
        <v>63</v>
      </c>
      <c r="G5035" s="36" t="s">
        <v>76</v>
      </c>
      <c r="H5035" s="36">
        <v>1792.5830000000001</v>
      </c>
      <c r="I5035" s="36">
        <v>1040</v>
      </c>
    </row>
    <row r="5036" spans="1:9" x14ac:dyDescent="0.35">
      <c r="A5036" s="36">
        <v>1534426</v>
      </c>
      <c r="B5036" s="36" t="str">
        <f>VLOOKUP(AllData[[#This Row],[Order]],MM[],3,FALSE)</f>
        <v>V5757311400800</v>
      </c>
      <c r="C5036" s="36">
        <f>VLOOKUP(AllData[[#This Row],[Order]],MM[],2,FALSE)</f>
        <v>132</v>
      </c>
      <c r="D5036" s="36" t="s">
        <v>80</v>
      </c>
      <c r="E5036" s="36" t="s">
        <v>61</v>
      </c>
      <c r="F5036" s="36" t="s">
        <v>63</v>
      </c>
      <c r="G5036" s="36" t="s">
        <v>112</v>
      </c>
      <c r="H5036" s="36">
        <v>132.30000000000001</v>
      </c>
      <c r="I5036" s="36">
        <v>50</v>
      </c>
    </row>
    <row r="5037" spans="1:9" x14ac:dyDescent="0.35">
      <c r="A5037" s="36">
        <v>1534426</v>
      </c>
      <c r="B5037" s="36" t="str">
        <f>VLOOKUP(AllData[[#This Row],[Order]],MM[],3,FALSE)</f>
        <v>V5757311400800</v>
      </c>
      <c r="C5037" s="36">
        <f>VLOOKUP(AllData[[#This Row],[Order]],MM[],2,FALSE)</f>
        <v>132</v>
      </c>
      <c r="D5037" s="36" t="s">
        <v>82</v>
      </c>
      <c r="E5037" s="36" t="s">
        <v>89</v>
      </c>
      <c r="F5037" s="36" t="s">
        <v>91</v>
      </c>
      <c r="G5037" s="36" t="s">
        <v>92</v>
      </c>
      <c r="H5037" s="36"/>
      <c r="I5037" s="36">
        <v>0</v>
      </c>
    </row>
    <row r="5038" spans="1:9" x14ac:dyDescent="0.35">
      <c r="A5038" s="36">
        <v>1534426</v>
      </c>
      <c r="B5038" s="36" t="str">
        <f>VLOOKUP(AllData[[#This Row],[Order]],MM[],3,FALSE)</f>
        <v>V5757311400800</v>
      </c>
      <c r="C5038" s="36">
        <f>VLOOKUP(AllData[[#This Row],[Order]],MM[],2,FALSE)</f>
        <v>132</v>
      </c>
      <c r="D5038" s="36" t="s">
        <v>85</v>
      </c>
      <c r="E5038" s="36" t="s">
        <v>69</v>
      </c>
      <c r="F5038" s="36" t="s">
        <v>70</v>
      </c>
      <c r="G5038" s="36" t="s">
        <v>79</v>
      </c>
      <c r="H5038" s="36">
        <v>20</v>
      </c>
      <c r="I5038" s="36">
        <v>20</v>
      </c>
    </row>
    <row r="5039" spans="1:9" x14ac:dyDescent="0.35">
      <c r="A5039" s="36">
        <v>1534426</v>
      </c>
      <c r="B5039" s="36" t="str">
        <f>VLOOKUP(AllData[[#This Row],[Order]],MM[],3,FALSE)</f>
        <v>V5757311400800</v>
      </c>
      <c r="C5039" s="36">
        <f>VLOOKUP(AllData[[#This Row],[Order]],MM[],2,FALSE)</f>
        <v>132</v>
      </c>
      <c r="D5039" s="36" t="s">
        <v>88</v>
      </c>
      <c r="E5039" s="36" t="s">
        <v>69</v>
      </c>
      <c r="F5039" s="36" t="s">
        <v>70</v>
      </c>
      <c r="G5039" s="36" t="s">
        <v>81</v>
      </c>
      <c r="H5039" s="36">
        <v>20</v>
      </c>
      <c r="I5039" s="36">
        <v>20</v>
      </c>
    </row>
    <row r="5040" spans="1:9" x14ac:dyDescent="0.35">
      <c r="A5040" s="36">
        <v>1534426</v>
      </c>
      <c r="B5040" s="36" t="str">
        <f>VLOOKUP(AllData[[#This Row],[Order]],MM[],3,FALSE)</f>
        <v>V5757311400800</v>
      </c>
      <c r="C5040" s="36">
        <f>VLOOKUP(AllData[[#This Row],[Order]],MM[],2,FALSE)</f>
        <v>132</v>
      </c>
      <c r="D5040" s="36" t="s">
        <v>95</v>
      </c>
      <c r="E5040" s="36" t="s">
        <v>83</v>
      </c>
      <c r="F5040" s="36" t="s">
        <v>84</v>
      </c>
      <c r="G5040" s="36" t="s">
        <v>84</v>
      </c>
      <c r="H5040" s="36">
        <v>526.62</v>
      </c>
      <c r="I5040" s="36">
        <v>450</v>
      </c>
    </row>
    <row r="5041" spans="1:9" x14ac:dyDescent="0.35">
      <c r="A5041" s="36">
        <v>1534426</v>
      </c>
      <c r="B5041" s="36" t="str">
        <f>VLOOKUP(AllData[[#This Row],[Order]],MM[],3,FALSE)</f>
        <v>V5757311400800</v>
      </c>
      <c r="C5041" s="36">
        <f>VLOOKUP(AllData[[#This Row],[Order]],MM[],2,FALSE)</f>
        <v>132</v>
      </c>
      <c r="D5041" s="36" t="s">
        <v>97</v>
      </c>
      <c r="E5041" s="36" t="s">
        <v>86</v>
      </c>
      <c r="F5041" s="36" t="s">
        <v>87</v>
      </c>
      <c r="G5041" s="36" t="s">
        <v>87</v>
      </c>
      <c r="H5041" s="36">
        <v>20</v>
      </c>
      <c r="I5041" s="36">
        <v>20</v>
      </c>
    </row>
    <row r="5042" spans="1:9" x14ac:dyDescent="0.35">
      <c r="A5042" s="36">
        <v>1534426</v>
      </c>
      <c r="B5042" s="36" t="str">
        <f>VLOOKUP(AllData[[#This Row],[Order]],MM[],3,FALSE)</f>
        <v>V5757311400800</v>
      </c>
      <c r="C5042" s="36">
        <f>VLOOKUP(AllData[[#This Row],[Order]],MM[],2,FALSE)</f>
        <v>132</v>
      </c>
      <c r="D5042" s="36" t="s">
        <v>99</v>
      </c>
      <c r="E5042" s="36" t="s">
        <v>61</v>
      </c>
      <c r="F5042" s="36" t="s">
        <v>63</v>
      </c>
      <c r="G5042" s="36" t="s">
        <v>96</v>
      </c>
      <c r="H5042" s="36">
        <v>74.16</v>
      </c>
      <c r="I5042" s="36">
        <v>100</v>
      </c>
    </row>
    <row r="5043" spans="1:9" x14ac:dyDescent="0.35">
      <c r="A5043" s="36">
        <v>1534426</v>
      </c>
      <c r="B5043" s="36" t="str">
        <f>VLOOKUP(AllData[[#This Row],[Order]],MM[],3,FALSE)</f>
        <v>V5757311400800</v>
      </c>
      <c r="C5043" s="36">
        <f>VLOOKUP(AllData[[#This Row],[Order]],MM[],2,FALSE)</f>
        <v>132</v>
      </c>
      <c r="D5043" s="36" t="s">
        <v>101</v>
      </c>
      <c r="E5043" s="36" t="s">
        <v>69</v>
      </c>
      <c r="F5043" s="36" t="s">
        <v>70</v>
      </c>
      <c r="G5043" s="36" t="s">
        <v>98</v>
      </c>
      <c r="H5043" s="36">
        <v>20</v>
      </c>
      <c r="I5043" s="36">
        <v>20</v>
      </c>
    </row>
    <row r="5044" spans="1:9" x14ac:dyDescent="0.35">
      <c r="A5044" s="36">
        <v>1534426</v>
      </c>
      <c r="B5044" s="36" t="str">
        <f>VLOOKUP(AllData[[#This Row],[Order]],MM[],3,FALSE)</f>
        <v>V5757311400800</v>
      </c>
      <c r="C5044" s="36">
        <f>VLOOKUP(AllData[[#This Row],[Order]],MM[],2,FALSE)</f>
        <v>132</v>
      </c>
      <c r="D5044" s="36" t="s">
        <v>104</v>
      </c>
      <c r="E5044" s="36" t="s">
        <v>69</v>
      </c>
      <c r="F5044" s="36" t="s">
        <v>70</v>
      </c>
      <c r="G5044" s="36" t="s">
        <v>100</v>
      </c>
      <c r="H5044" s="36">
        <v>30</v>
      </c>
      <c r="I5044" s="36">
        <v>30</v>
      </c>
    </row>
    <row r="5045" spans="1:9" x14ac:dyDescent="0.35">
      <c r="A5045" s="36">
        <v>1534426</v>
      </c>
      <c r="B5045" s="36" t="str">
        <f>VLOOKUP(AllData[[#This Row],[Order]],MM[],3,FALSE)</f>
        <v>V5757311400800</v>
      </c>
      <c r="C5045" s="36">
        <f>VLOOKUP(AllData[[#This Row],[Order]],MM[],2,FALSE)</f>
        <v>132</v>
      </c>
      <c r="D5045" s="36" t="s">
        <v>113</v>
      </c>
      <c r="E5045" s="36" t="s">
        <v>102</v>
      </c>
      <c r="F5045" s="36" t="s">
        <v>100</v>
      </c>
      <c r="G5045" s="36" t="s">
        <v>103</v>
      </c>
      <c r="H5045" s="36">
        <v>30</v>
      </c>
      <c r="I5045" s="36">
        <v>30</v>
      </c>
    </row>
    <row r="5046" spans="1:9" x14ac:dyDescent="0.35">
      <c r="A5046" s="36">
        <v>1534426</v>
      </c>
      <c r="B5046" s="36" t="str">
        <f>VLOOKUP(AllData[[#This Row],[Order]],MM[],3,FALSE)</f>
        <v>V5757311400800</v>
      </c>
      <c r="C5046" s="36">
        <f>VLOOKUP(AllData[[#This Row],[Order]],MM[],2,FALSE)</f>
        <v>132</v>
      </c>
      <c r="D5046" s="36" t="s">
        <v>114</v>
      </c>
      <c r="E5046" s="36" t="s">
        <v>102</v>
      </c>
      <c r="F5046" s="36" t="s">
        <v>100</v>
      </c>
      <c r="G5046" s="36" t="s">
        <v>106</v>
      </c>
      <c r="H5046" s="36">
        <v>45</v>
      </c>
      <c r="I5046" s="36">
        <v>45</v>
      </c>
    </row>
    <row r="5047" spans="1:9" x14ac:dyDescent="0.35">
      <c r="A5047" s="36">
        <v>1534426</v>
      </c>
      <c r="B5047" s="36" t="str">
        <f>VLOOKUP(AllData[[#This Row],[Order]],MM[],3,FALSE)</f>
        <v>V5757311400800</v>
      </c>
      <c r="C5047" s="36">
        <f>VLOOKUP(AllData[[#This Row],[Order]],MM[],2,FALSE)</f>
        <v>132</v>
      </c>
      <c r="D5047" s="36" t="s">
        <v>60</v>
      </c>
      <c r="E5047" s="36" t="s">
        <v>61</v>
      </c>
      <c r="F5047" s="36" t="s">
        <v>63</v>
      </c>
      <c r="G5047" s="36" t="s">
        <v>108</v>
      </c>
      <c r="H5047" s="36">
        <v>1499.3400000000001</v>
      </c>
      <c r="I5047" s="36">
        <v>1</v>
      </c>
    </row>
    <row r="5048" spans="1:9" x14ac:dyDescent="0.35">
      <c r="A5048" s="36">
        <v>1534426</v>
      </c>
      <c r="B5048" s="36" t="str">
        <f>VLOOKUP(AllData[[#This Row],[Order]],MM[],3,FALSE)</f>
        <v>V5757311400800</v>
      </c>
      <c r="C5048" s="36">
        <f>VLOOKUP(AllData[[#This Row],[Order]],MM[],2,FALSE)</f>
        <v>132</v>
      </c>
      <c r="D5048" s="36" t="s">
        <v>95</v>
      </c>
      <c r="E5048" s="36" t="s">
        <v>83</v>
      </c>
      <c r="F5048" s="36" t="s">
        <v>84</v>
      </c>
      <c r="G5048" s="36" t="s">
        <v>110</v>
      </c>
      <c r="H5048" s="36"/>
      <c r="I5048" s="36">
        <v>5</v>
      </c>
    </row>
    <row r="5049" spans="1:9" x14ac:dyDescent="0.35">
      <c r="A5049" s="36">
        <v>1534427</v>
      </c>
      <c r="B5049" s="36" t="str">
        <f>VLOOKUP(AllData[[#This Row],[Order]],MM[],3,FALSE)</f>
        <v>V5757311401000</v>
      </c>
      <c r="C5049" s="36">
        <f>VLOOKUP(AllData[[#This Row],[Order]],MM[],2,FALSE)</f>
        <v>132</v>
      </c>
      <c r="D5049" s="36" t="s">
        <v>60</v>
      </c>
      <c r="E5049" s="36" t="s">
        <v>83</v>
      </c>
      <c r="F5049" s="36" t="s">
        <v>84</v>
      </c>
      <c r="G5049" s="36" t="s">
        <v>111</v>
      </c>
      <c r="H5049" s="36">
        <v>101.783</v>
      </c>
      <c r="I5049" s="36">
        <v>40</v>
      </c>
    </row>
    <row r="5050" spans="1:9" x14ac:dyDescent="0.35">
      <c r="A5050" s="36">
        <v>1534427</v>
      </c>
      <c r="B5050" s="36" t="str">
        <f>VLOOKUP(AllData[[#This Row],[Order]],MM[],3,FALSE)</f>
        <v>V5757311401000</v>
      </c>
      <c r="C5050" s="36">
        <f>VLOOKUP(AllData[[#This Row],[Order]],MM[],2,FALSE)</f>
        <v>132</v>
      </c>
      <c r="D5050" s="36" t="s">
        <v>68</v>
      </c>
      <c r="E5050" s="36" t="s">
        <v>61</v>
      </c>
      <c r="F5050" s="36" t="s">
        <v>63</v>
      </c>
      <c r="G5050" s="36" t="s">
        <v>64</v>
      </c>
      <c r="H5050" s="36">
        <v>8.3333333333333329E-2</v>
      </c>
      <c r="I5050" s="36">
        <v>15</v>
      </c>
    </row>
    <row r="5051" spans="1:9" x14ac:dyDescent="0.35">
      <c r="A5051" s="36">
        <v>1534427</v>
      </c>
      <c r="B5051" s="36" t="str">
        <f>VLOOKUP(AllData[[#This Row],[Order]],MM[],3,FALSE)</f>
        <v>V5757311401000</v>
      </c>
      <c r="C5051" s="36">
        <f>VLOOKUP(AllData[[#This Row],[Order]],MM[],2,FALSE)</f>
        <v>132</v>
      </c>
      <c r="D5051" s="36" t="s">
        <v>73</v>
      </c>
      <c r="E5051" s="36" t="s">
        <v>69</v>
      </c>
      <c r="F5051" s="36" t="s">
        <v>70</v>
      </c>
      <c r="G5051" s="36" t="s">
        <v>71</v>
      </c>
      <c r="H5051" s="36">
        <v>20</v>
      </c>
      <c r="I5051" s="36">
        <v>20</v>
      </c>
    </row>
    <row r="5052" spans="1:9" x14ac:dyDescent="0.35">
      <c r="A5052" s="36">
        <v>1534427</v>
      </c>
      <c r="B5052" s="36" t="str">
        <f>VLOOKUP(AllData[[#This Row],[Order]],MM[],3,FALSE)</f>
        <v>V5757311401000</v>
      </c>
      <c r="C5052" s="36">
        <f>VLOOKUP(AllData[[#This Row],[Order]],MM[],2,FALSE)</f>
        <v>132</v>
      </c>
      <c r="D5052" s="36" t="s">
        <v>75</v>
      </c>
      <c r="E5052" s="36" t="s">
        <v>61</v>
      </c>
      <c r="F5052" s="36" t="s">
        <v>63</v>
      </c>
      <c r="G5052" s="36" t="s">
        <v>74</v>
      </c>
      <c r="H5052" s="36">
        <v>404.1</v>
      </c>
      <c r="I5052" s="36">
        <v>350</v>
      </c>
    </row>
    <row r="5053" spans="1:9" x14ac:dyDescent="0.35">
      <c r="A5053" s="36">
        <v>1534427</v>
      </c>
      <c r="B5053" s="36" t="str">
        <f>VLOOKUP(AllData[[#This Row],[Order]],MM[],3,FALSE)</f>
        <v>V5757311401000</v>
      </c>
      <c r="C5053" s="36">
        <f>VLOOKUP(AllData[[#This Row],[Order]],MM[],2,FALSE)</f>
        <v>132</v>
      </c>
      <c r="D5053" s="36" t="s">
        <v>78</v>
      </c>
      <c r="E5053" s="36" t="s">
        <v>61</v>
      </c>
      <c r="F5053" s="36" t="s">
        <v>63</v>
      </c>
      <c r="G5053" s="36" t="s">
        <v>76</v>
      </c>
      <c r="H5053" s="36">
        <v>730.56000000000006</v>
      </c>
      <c r="I5053" s="36">
        <v>1020</v>
      </c>
    </row>
    <row r="5054" spans="1:9" x14ac:dyDescent="0.35">
      <c r="A5054" s="36">
        <v>1534427</v>
      </c>
      <c r="B5054" s="36" t="str">
        <f>VLOOKUP(AllData[[#This Row],[Order]],MM[],3,FALSE)</f>
        <v>V5757311401000</v>
      </c>
      <c r="C5054" s="36">
        <f>VLOOKUP(AllData[[#This Row],[Order]],MM[],2,FALSE)</f>
        <v>132</v>
      </c>
      <c r="D5054" s="36" t="s">
        <v>80</v>
      </c>
      <c r="E5054" s="36" t="s">
        <v>61</v>
      </c>
      <c r="F5054" s="36" t="s">
        <v>63</v>
      </c>
      <c r="G5054" s="36" t="s">
        <v>112</v>
      </c>
      <c r="H5054" s="36">
        <v>40.133000000000003</v>
      </c>
      <c r="I5054" s="36">
        <v>50</v>
      </c>
    </row>
    <row r="5055" spans="1:9" x14ac:dyDescent="0.35">
      <c r="A5055" s="36">
        <v>1534427</v>
      </c>
      <c r="B5055" s="36" t="str">
        <f>VLOOKUP(AllData[[#This Row],[Order]],MM[],3,FALSE)</f>
        <v>V5757311401000</v>
      </c>
      <c r="C5055" s="36">
        <f>VLOOKUP(AllData[[#This Row],[Order]],MM[],2,FALSE)</f>
        <v>132</v>
      </c>
      <c r="D5055" s="36" t="s">
        <v>82</v>
      </c>
      <c r="E5055" s="36" t="s">
        <v>89</v>
      </c>
      <c r="F5055" s="36" t="s">
        <v>91</v>
      </c>
      <c r="G5055" s="36" t="s">
        <v>92</v>
      </c>
      <c r="H5055" s="36"/>
      <c r="I5055" s="36">
        <v>0</v>
      </c>
    </row>
    <row r="5056" spans="1:9" x14ac:dyDescent="0.35">
      <c r="A5056" s="36">
        <v>1534427</v>
      </c>
      <c r="B5056" s="36" t="str">
        <f>VLOOKUP(AllData[[#This Row],[Order]],MM[],3,FALSE)</f>
        <v>V5757311401000</v>
      </c>
      <c r="C5056" s="36">
        <f>VLOOKUP(AllData[[#This Row],[Order]],MM[],2,FALSE)</f>
        <v>132</v>
      </c>
      <c r="D5056" s="36" t="s">
        <v>85</v>
      </c>
      <c r="E5056" s="36" t="s">
        <v>69</v>
      </c>
      <c r="F5056" s="36" t="s">
        <v>70</v>
      </c>
      <c r="G5056" s="36" t="s">
        <v>79</v>
      </c>
      <c r="H5056" s="36">
        <v>20</v>
      </c>
      <c r="I5056" s="36">
        <v>20</v>
      </c>
    </row>
    <row r="5057" spans="1:9" x14ac:dyDescent="0.35">
      <c r="A5057" s="36">
        <v>1534427</v>
      </c>
      <c r="B5057" s="36" t="str">
        <f>VLOOKUP(AllData[[#This Row],[Order]],MM[],3,FALSE)</f>
        <v>V5757311401000</v>
      </c>
      <c r="C5057" s="36">
        <f>VLOOKUP(AllData[[#This Row],[Order]],MM[],2,FALSE)</f>
        <v>132</v>
      </c>
      <c r="D5057" s="36" t="s">
        <v>88</v>
      </c>
      <c r="E5057" s="36" t="s">
        <v>69</v>
      </c>
      <c r="F5057" s="36" t="s">
        <v>70</v>
      </c>
      <c r="G5057" s="36" t="s">
        <v>81</v>
      </c>
      <c r="H5057" s="36">
        <v>20</v>
      </c>
      <c r="I5057" s="36">
        <v>20</v>
      </c>
    </row>
    <row r="5058" spans="1:9" x14ac:dyDescent="0.35">
      <c r="A5058" s="36">
        <v>1534427</v>
      </c>
      <c r="B5058" s="36" t="str">
        <f>VLOOKUP(AllData[[#This Row],[Order]],MM[],3,FALSE)</f>
        <v>V5757311401000</v>
      </c>
      <c r="C5058" s="36">
        <f>VLOOKUP(AllData[[#This Row],[Order]],MM[],2,FALSE)</f>
        <v>132</v>
      </c>
      <c r="D5058" s="36" t="s">
        <v>95</v>
      </c>
      <c r="E5058" s="36" t="s">
        <v>83</v>
      </c>
      <c r="F5058" s="36" t="s">
        <v>84</v>
      </c>
      <c r="G5058" s="36" t="s">
        <v>84</v>
      </c>
      <c r="H5058" s="36">
        <v>385.14</v>
      </c>
      <c r="I5058" s="36">
        <v>450</v>
      </c>
    </row>
    <row r="5059" spans="1:9" x14ac:dyDescent="0.35">
      <c r="A5059" s="36">
        <v>1534427</v>
      </c>
      <c r="B5059" s="36" t="str">
        <f>VLOOKUP(AllData[[#This Row],[Order]],MM[],3,FALSE)</f>
        <v>V5757311401000</v>
      </c>
      <c r="C5059" s="36">
        <f>VLOOKUP(AllData[[#This Row],[Order]],MM[],2,FALSE)</f>
        <v>132</v>
      </c>
      <c r="D5059" s="36" t="s">
        <v>97</v>
      </c>
      <c r="E5059" s="36" t="s">
        <v>86</v>
      </c>
      <c r="F5059" s="36" t="s">
        <v>87</v>
      </c>
      <c r="G5059" s="36" t="s">
        <v>87</v>
      </c>
      <c r="H5059" s="36">
        <v>20</v>
      </c>
      <c r="I5059" s="36">
        <v>20</v>
      </c>
    </row>
    <row r="5060" spans="1:9" x14ac:dyDescent="0.35">
      <c r="A5060" s="36">
        <v>1534427</v>
      </c>
      <c r="B5060" s="36" t="str">
        <f>VLOOKUP(AllData[[#This Row],[Order]],MM[],3,FALSE)</f>
        <v>V5757311401000</v>
      </c>
      <c r="C5060" s="36">
        <f>VLOOKUP(AllData[[#This Row],[Order]],MM[],2,FALSE)</f>
        <v>132</v>
      </c>
      <c r="D5060" s="36" t="s">
        <v>99</v>
      </c>
      <c r="E5060" s="36" t="s">
        <v>61</v>
      </c>
      <c r="F5060" s="36" t="s">
        <v>63</v>
      </c>
      <c r="G5060" s="36" t="s">
        <v>96</v>
      </c>
      <c r="H5060" s="36">
        <v>18.716999999999999</v>
      </c>
      <c r="I5060" s="36">
        <v>100</v>
      </c>
    </row>
    <row r="5061" spans="1:9" x14ac:dyDescent="0.35">
      <c r="A5061" s="36">
        <v>1534427</v>
      </c>
      <c r="B5061" s="36" t="str">
        <f>VLOOKUP(AllData[[#This Row],[Order]],MM[],3,FALSE)</f>
        <v>V5757311401000</v>
      </c>
      <c r="C5061" s="36">
        <f>VLOOKUP(AllData[[#This Row],[Order]],MM[],2,FALSE)</f>
        <v>132</v>
      </c>
      <c r="D5061" s="36" t="s">
        <v>101</v>
      </c>
      <c r="E5061" s="36" t="s">
        <v>69</v>
      </c>
      <c r="F5061" s="36" t="s">
        <v>70</v>
      </c>
      <c r="G5061" s="36" t="s">
        <v>98</v>
      </c>
      <c r="H5061" s="36">
        <v>20</v>
      </c>
      <c r="I5061" s="36">
        <v>20</v>
      </c>
    </row>
    <row r="5062" spans="1:9" x14ac:dyDescent="0.35">
      <c r="A5062" s="36">
        <v>1534427</v>
      </c>
      <c r="B5062" s="36" t="str">
        <f>VLOOKUP(AllData[[#This Row],[Order]],MM[],3,FALSE)</f>
        <v>V5757311401000</v>
      </c>
      <c r="C5062" s="36">
        <f>VLOOKUP(AllData[[#This Row],[Order]],MM[],2,FALSE)</f>
        <v>132</v>
      </c>
      <c r="D5062" s="36" t="s">
        <v>104</v>
      </c>
      <c r="E5062" s="36" t="s">
        <v>69</v>
      </c>
      <c r="F5062" s="36" t="s">
        <v>70</v>
      </c>
      <c r="G5062" s="36" t="s">
        <v>100</v>
      </c>
      <c r="H5062" s="36">
        <v>30</v>
      </c>
      <c r="I5062" s="36">
        <v>30</v>
      </c>
    </row>
    <row r="5063" spans="1:9" x14ac:dyDescent="0.35">
      <c r="A5063" s="36">
        <v>1534427</v>
      </c>
      <c r="B5063" s="36" t="str">
        <f>VLOOKUP(AllData[[#This Row],[Order]],MM[],3,FALSE)</f>
        <v>V5757311401000</v>
      </c>
      <c r="C5063" s="36">
        <f>VLOOKUP(AllData[[#This Row],[Order]],MM[],2,FALSE)</f>
        <v>132</v>
      </c>
      <c r="D5063" s="36" t="s">
        <v>113</v>
      </c>
      <c r="E5063" s="36" t="s">
        <v>102</v>
      </c>
      <c r="F5063" s="36" t="s">
        <v>100</v>
      </c>
      <c r="G5063" s="36" t="s">
        <v>103</v>
      </c>
      <c r="H5063" s="36">
        <v>30</v>
      </c>
      <c r="I5063" s="36">
        <v>30</v>
      </c>
    </row>
    <row r="5064" spans="1:9" x14ac:dyDescent="0.35">
      <c r="A5064" s="36">
        <v>1534427</v>
      </c>
      <c r="B5064" s="36" t="str">
        <f>VLOOKUP(AllData[[#This Row],[Order]],MM[],3,FALSE)</f>
        <v>V5757311401000</v>
      </c>
      <c r="C5064" s="36">
        <f>VLOOKUP(AllData[[#This Row],[Order]],MM[],2,FALSE)</f>
        <v>132</v>
      </c>
      <c r="D5064" s="36" t="s">
        <v>114</v>
      </c>
      <c r="E5064" s="36" t="s">
        <v>102</v>
      </c>
      <c r="F5064" s="36" t="s">
        <v>100</v>
      </c>
      <c r="G5064" s="36" t="s">
        <v>106</v>
      </c>
      <c r="H5064" s="36">
        <v>45</v>
      </c>
      <c r="I5064" s="36">
        <v>45</v>
      </c>
    </row>
    <row r="5065" spans="1:9" x14ac:dyDescent="0.35">
      <c r="A5065" s="36">
        <v>1534427</v>
      </c>
      <c r="B5065" s="36" t="str">
        <f>VLOOKUP(AllData[[#This Row],[Order]],MM[],3,FALSE)</f>
        <v>V5757311401000</v>
      </c>
      <c r="C5065" s="36">
        <f>VLOOKUP(AllData[[#This Row],[Order]],MM[],2,FALSE)</f>
        <v>132</v>
      </c>
      <c r="D5065" s="36" t="s">
        <v>60</v>
      </c>
      <c r="E5065" s="36" t="s">
        <v>61</v>
      </c>
      <c r="F5065" s="36" t="s">
        <v>63</v>
      </c>
      <c r="G5065" s="36" t="s">
        <v>108</v>
      </c>
      <c r="H5065" s="36"/>
      <c r="I5065" s="36">
        <v>1</v>
      </c>
    </row>
    <row r="5066" spans="1:9" x14ac:dyDescent="0.35">
      <c r="A5066" s="36">
        <v>1534427</v>
      </c>
      <c r="B5066" s="36" t="str">
        <f>VLOOKUP(AllData[[#This Row],[Order]],MM[],3,FALSE)</f>
        <v>V5757311401000</v>
      </c>
      <c r="C5066" s="36">
        <f>VLOOKUP(AllData[[#This Row],[Order]],MM[],2,FALSE)</f>
        <v>132</v>
      </c>
      <c r="D5066" s="36" t="s">
        <v>95</v>
      </c>
      <c r="E5066" s="36" t="s">
        <v>83</v>
      </c>
      <c r="F5066" s="36" t="s">
        <v>84</v>
      </c>
      <c r="G5066" s="36" t="s">
        <v>110</v>
      </c>
      <c r="H5066" s="36"/>
      <c r="I5066" s="36">
        <v>5</v>
      </c>
    </row>
    <row r="5067" spans="1:9" x14ac:dyDescent="0.35">
      <c r="A5067" s="36">
        <v>1534430</v>
      </c>
      <c r="B5067" s="36" t="str">
        <f>VLOOKUP(AllData[[#This Row],[Order]],MM[],3,FALSE)</f>
        <v>V5757331400800</v>
      </c>
      <c r="C5067" s="36">
        <f>VLOOKUP(AllData[[#This Row],[Order]],MM[],2,FALSE)</f>
        <v>132</v>
      </c>
      <c r="D5067" s="36" t="s">
        <v>60</v>
      </c>
      <c r="E5067" s="36" t="s">
        <v>83</v>
      </c>
      <c r="F5067" s="36" t="s">
        <v>84</v>
      </c>
      <c r="G5067" s="36" t="s">
        <v>111</v>
      </c>
      <c r="H5067" s="36">
        <v>40</v>
      </c>
      <c r="I5067" s="36">
        <v>40</v>
      </c>
    </row>
    <row r="5068" spans="1:9" x14ac:dyDescent="0.35">
      <c r="A5068" s="36">
        <v>1534430</v>
      </c>
      <c r="B5068" s="36" t="str">
        <f>VLOOKUP(AllData[[#This Row],[Order]],MM[],3,FALSE)</f>
        <v>V5757331400800</v>
      </c>
      <c r="C5068" s="36">
        <f>VLOOKUP(AllData[[#This Row],[Order]],MM[],2,FALSE)</f>
        <v>132</v>
      </c>
      <c r="D5068" s="36" t="s">
        <v>68</v>
      </c>
      <c r="E5068" s="36" t="s">
        <v>61</v>
      </c>
      <c r="F5068" s="36" t="s">
        <v>63</v>
      </c>
      <c r="G5068" s="36" t="s">
        <v>64</v>
      </c>
      <c r="H5068" s="36">
        <v>2.2000000000000002</v>
      </c>
      <c r="I5068" s="36">
        <v>15</v>
      </c>
    </row>
    <row r="5069" spans="1:9" x14ac:dyDescent="0.35">
      <c r="A5069" s="36">
        <v>1534430</v>
      </c>
      <c r="B5069" s="36" t="str">
        <f>VLOOKUP(AllData[[#This Row],[Order]],MM[],3,FALSE)</f>
        <v>V5757331400800</v>
      </c>
      <c r="C5069" s="36">
        <f>VLOOKUP(AllData[[#This Row],[Order]],MM[],2,FALSE)</f>
        <v>132</v>
      </c>
      <c r="D5069" s="36" t="s">
        <v>73</v>
      </c>
      <c r="E5069" s="36" t="s">
        <v>69</v>
      </c>
      <c r="F5069" s="36" t="s">
        <v>70</v>
      </c>
      <c r="G5069" s="36" t="s">
        <v>71</v>
      </c>
      <c r="H5069" s="36">
        <v>20</v>
      </c>
      <c r="I5069" s="36">
        <v>20</v>
      </c>
    </row>
    <row r="5070" spans="1:9" x14ac:dyDescent="0.35">
      <c r="A5070" s="36">
        <v>1534430</v>
      </c>
      <c r="B5070" s="36" t="str">
        <f>VLOOKUP(AllData[[#This Row],[Order]],MM[],3,FALSE)</f>
        <v>V5757331400800</v>
      </c>
      <c r="C5070" s="36">
        <f>VLOOKUP(AllData[[#This Row],[Order]],MM[],2,FALSE)</f>
        <v>132</v>
      </c>
      <c r="D5070" s="36" t="s">
        <v>75</v>
      </c>
      <c r="E5070" s="36" t="s">
        <v>61</v>
      </c>
      <c r="F5070" s="36" t="s">
        <v>63</v>
      </c>
      <c r="G5070" s="36" t="s">
        <v>74</v>
      </c>
      <c r="H5070" s="36">
        <v>382.26000000000005</v>
      </c>
      <c r="I5070" s="36">
        <v>350</v>
      </c>
    </row>
    <row r="5071" spans="1:9" x14ac:dyDescent="0.35">
      <c r="A5071" s="36">
        <v>1534430</v>
      </c>
      <c r="B5071" s="36" t="str">
        <f>VLOOKUP(AllData[[#This Row],[Order]],MM[],3,FALSE)</f>
        <v>V5757331400800</v>
      </c>
      <c r="C5071" s="36">
        <f>VLOOKUP(AllData[[#This Row],[Order]],MM[],2,FALSE)</f>
        <v>132</v>
      </c>
      <c r="D5071" s="36" t="s">
        <v>78</v>
      </c>
      <c r="E5071" s="36" t="s">
        <v>61</v>
      </c>
      <c r="F5071" s="36" t="s">
        <v>63</v>
      </c>
      <c r="G5071" s="36" t="s">
        <v>76</v>
      </c>
      <c r="H5071" s="36">
        <v>1993.4399999999998</v>
      </c>
      <c r="I5071" s="36">
        <v>1020</v>
      </c>
    </row>
    <row r="5072" spans="1:9" x14ac:dyDescent="0.35">
      <c r="A5072" s="36">
        <v>1534430</v>
      </c>
      <c r="B5072" s="36" t="str">
        <f>VLOOKUP(AllData[[#This Row],[Order]],MM[],3,FALSE)</f>
        <v>V5757331400800</v>
      </c>
      <c r="C5072" s="36">
        <f>VLOOKUP(AllData[[#This Row],[Order]],MM[],2,FALSE)</f>
        <v>132</v>
      </c>
      <c r="D5072" s="36" t="s">
        <v>80</v>
      </c>
      <c r="E5072" s="36" t="s">
        <v>61</v>
      </c>
      <c r="F5072" s="36" t="s">
        <v>63</v>
      </c>
      <c r="G5072" s="36" t="s">
        <v>112</v>
      </c>
      <c r="H5072" s="36">
        <v>128.22</v>
      </c>
      <c r="I5072" s="36">
        <v>50</v>
      </c>
    </row>
    <row r="5073" spans="1:9" x14ac:dyDescent="0.35">
      <c r="A5073" s="36">
        <v>1534430</v>
      </c>
      <c r="B5073" s="36" t="str">
        <f>VLOOKUP(AllData[[#This Row],[Order]],MM[],3,FALSE)</f>
        <v>V5757331400800</v>
      </c>
      <c r="C5073" s="36">
        <f>VLOOKUP(AllData[[#This Row],[Order]],MM[],2,FALSE)</f>
        <v>132</v>
      </c>
      <c r="D5073" s="36" t="s">
        <v>82</v>
      </c>
      <c r="E5073" s="36" t="s">
        <v>89</v>
      </c>
      <c r="F5073" s="36" t="s">
        <v>91</v>
      </c>
      <c r="G5073" s="36" t="s">
        <v>92</v>
      </c>
      <c r="H5073" s="36"/>
      <c r="I5073" s="36">
        <v>0</v>
      </c>
    </row>
    <row r="5074" spans="1:9" x14ac:dyDescent="0.35">
      <c r="A5074" s="36">
        <v>1534430</v>
      </c>
      <c r="B5074" s="36" t="str">
        <f>VLOOKUP(AllData[[#This Row],[Order]],MM[],3,FALSE)</f>
        <v>V5757331400800</v>
      </c>
      <c r="C5074" s="36">
        <f>VLOOKUP(AllData[[#This Row],[Order]],MM[],2,FALSE)</f>
        <v>132</v>
      </c>
      <c r="D5074" s="36" t="s">
        <v>85</v>
      </c>
      <c r="E5074" s="36" t="s">
        <v>69</v>
      </c>
      <c r="F5074" s="36" t="s">
        <v>70</v>
      </c>
      <c r="G5074" s="36" t="s">
        <v>79</v>
      </c>
      <c r="H5074" s="36">
        <v>20</v>
      </c>
      <c r="I5074" s="36">
        <v>20</v>
      </c>
    </row>
    <row r="5075" spans="1:9" x14ac:dyDescent="0.35">
      <c r="A5075" s="36">
        <v>1534430</v>
      </c>
      <c r="B5075" s="36" t="str">
        <f>VLOOKUP(AllData[[#This Row],[Order]],MM[],3,FALSE)</f>
        <v>V5757331400800</v>
      </c>
      <c r="C5075" s="36">
        <f>VLOOKUP(AllData[[#This Row],[Order]],MM[],2,FALSE)</f>
        <v>132</v>
      </c>
      <c r="D5075" s="36" t="s">
        <v>88</v>
      </c>
      <c r="E5075" s="36" t="s">
        <v>69</v>
      </c>
      <c r="F5075" s="36" t="s">
        <v>70</v>
      </c>
      <c r="G5075" s="36" t="s">
        <v>81</v>
      </c>
      <c r="H5075" s="36">
        <v>20</v>
      </c>
      <c r="I5075" s="36">
        <v>20</v>
      </c>
    </row>
    <row r="5076" spans="1:9" x14ac:dyDescent="0.35">
      <c r="A5076" s="36">
        <v>1534430</v>
      </c>
      <c r="B5076" s="36" t="str">
        <f>VLOOKUP(AllData[[#This Row],[Order]],MM[],3,FALSE)</f>
        <v>V5757331400800</v>
      </c>
      <c r="C5076" s="36">
        <f>VLOOKUP(AllData[[#This Row],[Order]],MM[],2,FALSE)</f>
        <v>132</v>
      </c>
      <c r="D5076" s="36" t="s">
        <v>95</v>
      </c>
      <c r="E5076" s="36" t="s">
        <v>83</v>
      </c>
      <c r="F5076" s="36" t="s">
        <v>84</v>
      </c>
      <c r="G5076" s="36" t="s">
        <v>84</v>
      </c>
      <c r="H5076" s="36">
        <v>717.48</v>
      </c>
      <c r="I5076" s="36">
        <v>450</v>
      </c>
    </row>
    <row r="5077" spans="1:9" x14ac:dyDescent="0.35">
      <c r="A5077" s="36">
        <v>1534430</v>
      </c>
      <c r="B5077" s="36" t="str">
        <f>VLOOKUP(AllData[[#This Row],[Order]],MM[],3,FALSE)</f>
        <v>V5757331400800</v>
      </c>
      <c r="C5077" s="36">
        <f>VLOOKUP(AllData[[#This Row],[Order]],MM[],2,FALSE)</f>
        <v>132</v>
      </c>
      <c r="D5077" s="36" t="s">
        <v>97</v>
      </c>
      <c r="E5077" s="36" t="s">
        <v>86</v>
      </c>
      <c r="F5077" s="36" t="s">
        <v>87</v>
      </c>
      <c r="G5077" s="36" t="s">
        <v>87</v>
      </c>
      <c r="H5077" s="36">
        <v>20</v>
      </c>
      <c r="I5077" s="36">
        <v>20</v>
      </c>
    </row>
    <row r="5078" spans="1:9" x14ac:dyDescent="0.35">
      <c r="A5078" s="36">
        <v>1534430</v>
      </c>
      <c r="B5078" s="36" t="str">
        <f>VLOOKUP(AllData[[#This Row],[Order]],MM[],3,FALSE)</f>
        <v>V5757331400800</v>
      </c>
      <c r="C5078" s="36">
        <f>VLOOKUP(AllData[[#This Row],[Order]],MM[],2,FALSE)</f>
        <v>132</v>
      </c>
      <c r="D5078" s="36" t="s">
        <v>99</v>
      </c>
      <c r="E5078" s="36" t="s">
        <v>61</v>
      </c>
      <c r="F5078" s="36" t="s">
        <v>63</v>
      </c>
      <c r="G5078" s="36" t="s">
        <v>96</v>
      </c>
      <c r="H5078" s="36">
        <v>74.16</v>
      </c>
      <c r="I5078" s="36">
        <v>100</v>
      </c>
    </row>
    <row r="5079" spans="1:9" x14ac:dyDescent="0.35">
      <c r="A5079" s="36">
        <v>1534430</v>
      </c>
      <c r="B5079" s="36" t="str">
        <f>VLOOKUP(AllData[[#This Row],[Order]],MM[],3,FALSE)</f>
        <v>V5757331400800</v>
      </c>
      <c r="C5079" s="36">
        <f>VLOOKUP(AllData[[#This Row],[Order]],MM[],2,FALSE)</f>
        <v>132</v>
      </c>
      <c r="D5079" s="36" t="s">
        <v>101</v>
      </c>
      <c r="E5079" s="36" t="s">
        <v>69</v>
      </c>
      <c r="F5079" s="36" t="s">
        <v>70</v>
      </c>
      <c r="G5079" s="36" t="s">
        <v>98</v>
      </c>
      <c r="H5079" s="36">
        <v>20</v>
      </c>
      <c r="I5079" s="36">
        <v>20</v>
      </c>
    </row>
    <row r="5080" spans="1:9" x14ac:dyDescent="0.35">
      <c r="A5080" s="36">
        <v>1534430</v>
      </c>
      <c r="B5080" s="36" t="str">
        <f>VLOOKUP(AllData[[#This Row],[Order]],MM[],3,FALSE)</f>
        <v>V5757331400800</v>
      </c>
      <c r="C5080" s="36">
        <f>VLOOKUP(AllData[[#This Row],[Order]],MM[],2,FALSE)</f>
        <v>132</v>
      </c>
      <c r="D5080" s="36" t="s">
        <v>104</v>
      </c>
      <c r="E5080" s="36" t="s">
        <v>69</v>
      </c>
      <c r="F5080" s="36" t="s">
        <v>70</v>
      </c>
      <c r="G5080" s="36" t="s">
        <v>100</v>
      </c>
      <c r="H5080" s="36">
        <v>30</v>
      </c>
      <c r="I5080" s="36">
        <v>30</v>
      </c>
    </row>
    <row r="5081" spans="1:9" x14ac:dyDescent="0.35">
      <c r="A5081" s="36">
        <v>1534430</v>
      </c>
      <c r="B5081" s="36" t="str">
        <f>VLOOKUP(AllData[[#This Row],[Order]],MM[],3,FALSE)</f>
        <v>V5757331400800</v>
      </c>
      <c r="C5081" s="36">
        <f>VLOOKUP(AllData[[#This Row],[Order]],MM[],2,FALSE)</f>
        <v>132</v>
      </c>
      <c r="D5081" s="36" t="s">
        <v>113</v>
      </c>
      <c r="E5081" s="36" t="s">
        <v>102</v>
      </c>
      <c r="F5081" s="36" t="s">
        <v>100</v>
      </c>
      <c r="G5081" s="36" t="s">
        <v>103</v>
      </c>
      <c r="H5081" s="36">
        <v>30</v>
      </c>
      <c r="I5081" s="36">
        <v>30</v>
      </c>
    </row>
    <row r="5082" spans="1:9" x14ac:dyDescent="0.35">
      <c r="A5082" s="36">
        <v>1534430</v>
      </c>
      <c r="B5082" s="36" t="str">
        <f>VLOOKUP(AllData[[#This Row],[Order]],MM[],3,FALSE)</f>
        <v>V5757331400800</v>
      </c>
      <c r="C5082" s="36">
        <f>VLOOKUP(AllData[[#This Row],[Order]],MM[],2,FALSE)</f>
        <v>132</v>
      </c>
      <c r="D5082" s="36" t="s">
        <v>114</v>
      </c>
      <c r="E5082" s="36" t="s">
        <v>102</v>
      </c>
      <c r="F5082" s="36" t="s">
        <v>100</v>
      </c>
      <c r="G5082" s="36" t="s">
        <v>106</v>
      </c>
      <c r="H5082" s="36">
        <v>45</v>
      </c>
      <c r="I5082" s="36">
        <v>45</v>
      </c>
    </row>
    <row r="5083" spans="1:9" x14ac:dyDescent="0.35">
      <c r="A5083" s="36">
        <v>1534430</v>
      </c>
      <c r="B5083" s="36" t="str">
        <f>VLOOKUP(AllData[[#This Row],[Order]],MM[],3,FALSE)</f>
        <v>V5757331400800</v>
      </c>
      <c r="C5083" s="36">
        <f>VLOOKUP(AllData[[#This Row],[Order]],MM[],2,FALSE)</f>
        <v>132</v>
      </c>
      <c r="D5083" s="36" t="s">
        <v>60</v>
      </c>
      <c r="E5083" s="36" t="s">
        <v>61</v>
      </c>
      <c r="F5083" s="36" t="s">
        <v>63</v>
      </c>
      <c r="G5083" s="36" t="s">
        <v>108</v>
      </c>
      <c r="H5083" s="36"/>
      <c r="I5083" s="36">
        <v>1</v>
      </c>
    </row>
    <row r="5084" spans="1:9" x14ac:dyDescent="0.35">
      <c r="A5084" s="36">
        <v>1534430</v>
      </c>
      <c r="B5084" s="36" t="str">
        <f>VLOOKUP(AllData[[#This Row],[Order]],MM[],3,FALSE)</f>
        <v>V5757331400800</v>
      </c>
      <c r="C5084" s="36">
        <f>VLOOKUP(AllData[[#This Row],[Order]],MM[],2,FALSE)</f>
        <v>132</v>
      </c>
      <c r="D5084" s="36" t="s">
        <v>95</v>
      </c>
      <c r="E5084" s="36" t="s">
        <v>83</v>
      </c>
      <c r="F5084" s="36" t="s">
        <v>84</v>
      </c>
      <c r="G5084" s="36" t="s">
        <v>110</v>
      </c>
      <c r="H5084" s="36"/>
      <c r="I5084" s="36">
        <v>5</v>
      </c>
    </row>
    <row r="5085" spans="1:9" x14ac:dyDescent="0.35">
      <c r="A5085" s="36">
        <v>1534431</v>
      </c>
      <c r="B5085" s="36" t="str">
        <f>VLOOKUP(AllData[[#This Row],[Order]],MM[],3,FALSE)</f>
        <v>V5757331401000</v>
      </c>
      <c r="C5085" s="36">
        <f>VLOOKUP(AllData[[#This Row],[Order]],MM[],2,FALSE)</f>
        <v>132</v>
      </c>
      <c r="D5085" s="36" t="s">
        <v>60</v>
      </c>
      <c r="E5085" s="36" t="s">
        <v>83</v>
      </c>
      <c r="F5085" s="36" t="s">
        <v>84</v>
      </c>
      <c r="G5085" s="36" t="s">
        <v>111</v>
      </c>
      <c r="H5085" s="36">
        <v>110.88000000000001</v>
      </c>
      <c r="I5085" s="36">
        <v>40</v>
      </c>
    </row>
    <row r="5086" spans="1:9" x14ac:dyDescent="0.35">
      <c r="A5086" s="36">
        <v>1534431</v>
      </c>
      <c r="B5086" s="36" t="str">
        <f>VLOOKUP(AllData[[#This Row],[Order]],MM[],3,FALSE)</f>
        <v>V5757331401000</v>
      </c>
      <c r="C5086" s="36">
        <f>VLOOKUP(AllData[[#This Row],[Order]],MM[],2,FALSE)</f>
        <v>132</v>
      </c>
      <c r="D5086" s="36" t="s">
        <v>68</v>
      </c>
      <c r="E5086" s="36" t="s">
        <v>61</v>
      </c>
      <c r="F5086" s="36" t="s">
        <v>63</v>
      </c>
      <c r="G5086" s="36" t="s">
        <v>64</v>
      </c>
      <c r="H5086" s="36">
        <v>57.267000000000003</v>
      </c>
      <c r="I5086" s="36">
        <v>15</v>
      </c>
    </row>
    <row r="5087" spans="1:9" x14ac:dyDescent="0.35">
      <c r="A5087" s="36">
        <v>1534431</v>
      </c>
      <c r="B5087" s="36" t="str">
        <f>VLOOKUP(AllData[[#This Row],[Order]],MM[],3,FALSE)</f>
        <v>V5757331401000</v>
      </c>
      <c r="C5087" s="36">
        <f>VLOOKUP(AllData[[#This Row],[Order]],MM[],2,FALSE)</f>
        <v>132</v>
      </c>
      <c r="D5087" s="36" t="s">
        <v>73</v>
      </c>
      <c r="E5087" s="36" t="s">
        <v>69</v>
      </c>
      <c r="F5087" s="36" t="s">
        <v>70</v>
      </c>
      <c r="G5087" s="36" t="s">
        <v>71</v>
      </c>
      <c r="H5087" s="36">
        <v>20</v>
      </c>
      <c r="I5087" s="36">
        <v>20</v>
      </c>
    </row>
    <row r="5088" spans="1:9" x14ac:dyDescent="0.35">
      <c r="A5088" s="36">
        <v>1534431</v>
      </c>
      <c r="B5088" s="36" t="str">
        <f>VLOOKUP(AllData[[#This Row],[Order]],MM[],3,FALSE)</f>
        <v>V5757331401000</v>
      </c>
      <c r="C5088" s="36">
        <f>VLOOKUP(AllData[[#This Row],[Order]],MM[],2,FALSE)</f>
        <v>132</v>
      </c>
      <c r="D5088" s="36" t="s">
        <v>75</v>
      </c>
      <c r="E5088" s="36" t="s">
        <v>61</v>
      </c>
      <c r="F5088" s="36" t="s">
        <v>63</v>
      </c>
      <c r="G5088" s="36" t="s">
        <v>74</v>
      </c>
      <c r="H5088" s="36">
        <v>389.88</v>
      </c>
      <c r="I5088" s="36">
        <v>350</v>
      </c>
    </row>
    <row r="5089" spans="1:9" x14ac:dyDescent="0.35">
      <c r="A5089" s="36">
        <v>1534431</v>
      </c>
      <c r="B5089" s="36" t="str">
        <f>VLOOKUP(AllData[[#This Row],[Order]],MM[],3,FALSE)</f>
        <v>V5757331401000</v>
      </c>
      <c r="C5089" s="36">
        <f>VLOOKUP(AllData[[#This Row],[Order]],MM[],2,FALSE)</f>
        <v>132</v>
      </c>
      <c r="D5089" s="36" t="s">
        <v>78</v>
      </c>
      <c r="E5089" s="36" t="s">
        <v>61</v>
      </c>
      <c r="F5089" s="36" t="s">
        <v>63</v>
      </c>
      <c r="G5089" s="36" t="s">
        <v>76</v>
      </c>
      <c r="H5089" s="36">
        <v>1652.8799999999999</v>
      </c>
      <c r="I5089" s="36">
        <v>1020</v>
      </c>
    </row>
    <row r="5090" spans="1:9" x14ac:dyDescent="0.35">
      <c r="A5090" s="36">
        <v>1534431</v>
      </c>
      <c r="B5090" s="36" t="str">
        <f>VLOOKUP(AllData[[#This Row],[Order]],MM[],3,FALSE)</f>
        <v>V5757331401000</v>
      </c>
      <c r="C5090" s="36">
        <f>VLOOKUP(AllData[[#This Row],[Order]],MM[],2,FALSE)</f>
        <v>132</v>
      </c>
      <c r="D5090" s="36" t="s">
        <v>80</v>
      </c>
      <c r="E5090" s="36" t="s">
        <v>61</v>
      </c>
      <c r="F5090" s="36" t="s">
        <v>63</v>
      </c>
      <c r="G5090" s="36" t="s">
        <v>112</v>
      </c>
      <c r="H5090" s="36">
        <v>271.14</v>
      </c>
      <c r="I5090" s="36">
        <v>50</v>
      </c>
    </row>
    <row r="5091" spans="1:9" x14ac:dyDescent="0.35">
      <c r="A5091" s="36">
        <v>1534431</v>
      </c>
      <c r="B5091" s="36" t="str">
        <f>VLOOKUP(AllData[[#This Row],[Order]],MM[],3,FALSE)</f>
        <v>V5757331401000</v>
      </c>
      <c r="C5091" s="36">
        <f>VLOOKUP(AllData[[#This Row],[Order]],MM[],2,FALSE)</f>
        <v>132</v>
      </c>
      <c r="D5091" s="36" t="s">
        <v>82</v>
      </c>
      <c r="E5091" s="36" t="s">
        <v>89</v>
      </c>
      <c r="F5091" s="36" t="s">
        <v>91</v>
      </c>
      <c r="G5091" s="36" t="s">
        <v>92</v>
      </c>
      <c r="H5091" s="36"/>
      <c r="I5091" s="36">
        <v>0</v>
      </c>
    </row>
    <row r="5092" spans="1:9" x14ac:dyDescent="0.35">
      <c r="A5092" s="36">
        <v>1534431</v>
      </c>
      <c r="B5092" s="36" t="str">
        <f>VLOOKUP(AllData[[#This Row],[Order]],MM[],3,FALSE)</f>
        <v>V5757331401000</v>
      </c>
      <c r="C5092" s="36">
        <f>VLOOKUP(AllData[[#This Row],[Order]],MM[],2,FALSE)</f>
        <v>132</v>
      </c>
      <c r="D5092" s="36" t="s">
        <v>85</v>
      </c>
      <c r="E5092" s="36" t="s">
        <v>69</v>
      </c>
      <c r="F5092" s="36" t="s">
        <v>70</v>
      </c>
      <c r="G5092" s="36" t="s">
        <v>79</v>
      </c>
      <c r="H5092" s="36">
        <v>20</v>
      </c>
      <c r="I5092" s="36">
        <v>20</v>
      </c>
    </row>
    <row r="5093" spans="1:9" x14ac:dyDescent="0.35">
      <c r="A5093" s="36">
        <v>1534431</v>
      </c>
      <c r="B5093" s="36" t="str">
        <f>VLOOKUP(AllData[[#This Row],[Order]],MM[],3,FALSE)</f>
        <v>V5757331401000</v>
      </c>
      <c r="C5093" s="36">
        <f>VLOOKUP(AllData[[#This Row],[Order]],MM[],2,FALSE)</f>
        <v>132</v>
      </c>
      <c r="D5093" s="36" t="s">
        <v>88</v>
      </c>
      <c r="E5093" s="36" t="s">
        <v>69</v>
      </c>
      <c r="F5093" s="36" t="s">
        <v>70</v>
      </c>
      <c r="G5093" s="36" t="s">
        <v>81</v>
      </c>
      <c r="H5093" s="36">
        <v>20</v>
      </c>
      <c r="I5093" s="36">
        <v>20</v>
      </c>
    </row>
    <row r="5094" spans="1:9" x14ac:dyDescent="0.35">
      <c r="A5094" s="36">
        <v>1534431</v>
      </c>
      <c r="B5094" s="36" t="str">
        <f>VLOOKUP(AllData[[#This Row],[Order]],MM[],3,FALSE)</f>
        <v>V5757331401000</v>
      </c>
      <c r="C5094" s="36">
        <f>VLOOKUP(AllData[[#This Row],[Order]],MM[],2,FALSE)</f>
        <v>132</v>
      </c>
      <c r="D5094" s="36" t="s">
        <v>95</v>
      </c>
      <c r="E5094" s="36" t="s">
        <v>83</v>
      </c>
      <c r="F5094" s="36" t="s">
        <v>84</v>
      </c>
      <c r="G5094" s="36" t="s">
        <v>84</v>
      </c>
      <c r="H5094" s="36">
        <v>410.4</v>
      </c>
      <c r="I5094" s="36">
        <v>450</v>
      </c>
    </row>
    <row r="5095" spans="1:9" x14ac:dyDescent="0.35">
      <c r="A5095" s="36">
        <v>1534431</v>
      </c>
      <c r="B5095" s="36" t="str">
        <f>VLOOKUP(AllData[[#This Row],[Order]],MM[],3,FALSE)</f>
        <v>V5757331401000</v>
      </c>
      <c r="C5095" s="36">
        <f>VLOOKUP(AllData[[#This Row],[Order]],MM[],2,FALSE)</f>
        <v>132</v>
      </c>
      <c r="D5095" s="36" t="s">
        <v>97</v>
      </c>
      <c r="E5095" s="36" t="s">
        <v>86</v>
      </c>
      <c r="F5095" s="36" t="s">
        <v>87</v>
      </c>
      <c r="G5095" s="36" t="s">
        <v>87</v>
      </c>
      <c r="H5095" s="36">
        <v>20</v>
      </c>
      <c r="I5095" s="36">
        <v>20</v>
      </c>
    </row>
    <row r="5096" spans="1:9" x14ac:dyDescent="0.35">
      <c r="A5096" s="36">
        <v>1534431</v>
      </c>
      <c r="B5096" s="36" t="str">
        <f>VLOOKUP(AllData[[#This Row],[Order]],MM[],3,FALSE)</f>
        <v>V5757331401000</v>
      </c>
      <c r="C5096" s="36">
        <f>VLOOKUP(AllData[[#This Row],[Order]],MM[],2,FALSE)</f>
        <v>132</v>
      </c>
      <c r="D5096" s="36" t="s">
        <v>99</v>
      </c>
      <c r="E5096" s="36" t="s">
        <v>61</v>
      </c>
      <c r="F5096" s="36" t="s">
        <v>63</v>
      </c>
      <c r="G5096" s="36" t="s">
        <v>96</v>
      </c>
      <c r="H5096" s="36">
        <v>74.16</v>
      </c>
      <c r="I5096" s="36">
        <v>100</v>
      </c>
    </row>
    <row r="5097" spans="1:9" x14ac:dyDescent="0.35">
      <c r="A5097" s="36">
        <v>1534431</v>
      </c>
      <c r="B5097" s="36" t="str">
        <f>VLOOKUP(AllData[[#This Row],[Order]],MM[],3,FALSE)</f>
        <v>V5757331401000</v>
      </c>
      <c r="C5097" s="36">
        <f>VLOOKUP(AllData[[#This Row],[Order]],MM[],2,FALSE)</f>
        <v>132</v>
      </c>
      <c r="D5097" s="36" t="s">
        <v>101</v>
      </c>
      <c r="E5097" s="36" t="s">
        <v>69</v>
      </c>
      <c r="F5097" s="36" t="s">
        <v>70</v>
      </c>
      <c r="G5097" s="36" t="s">
        <v>98</v>
      </c>
      <c r="H5097" s="36">
        <v>20</v>
      </c>
      <c r="I5097" s="36">
        <v>20</v>
      </c>
    </row>
    <row r="5098" spans="1:9" x14ac:dyDescent="0.35">
      <c r="A5098" s="36">
        <v>1534431</v>
      </c>
      <c r="B5098" s="36" t="str">
        <f>VLOOKUP(AllData[[#This Row],[Order]],MM[],3,FALSE)</f>
        <v>V5757331401000</v>
      </c>
      <c r="C5098" s="36">
        <f>VLOOKUP(AllData[[#This Row],[Order]],MM[],2,FALSE)</f>
        <v>132</v>
      </c>
      <c r="D5098" s="36" t="s">
        <v>104</v>
      </c>
      <c r="E5098" s="36" t="s">
        <v>69</v>
      </c>
      <c r="F5098" s="36" t="s">
        <v>70</v>
      </c>
      <c r="G5098" s="36" t="s">
        <v>100</v>
      </c>
      <c r="H5098" s="36">
        <v>30</v>
      </c>
      <c r="I5098" s="36">
        <v>30</v>
      </c>
    </row>
    <row r="5099" spans="1:9" x14ac:dyDescent="0.35">
      <c r="A5099" s="36">
        <v>1534431</v>
      </c>
      <c r="B5099" s="36" t="str">
        <f>VLOOKUP(AllData[[#This Row],[Order]],MM[],3,FALSE)</f>
        <v>V5757331401000</v>
      </c>
      <c r="C5099" s="36">
        <f>VLOOKUP(AllData[[#This Row],[Order]],MM[],2,FALSE)</f>
        <v>132</v>
      </c>
      <c r="D5099" s="36" t="s">
        <v>113</v>
      </c>
      <c r="E5099" s="36" t="s">
        <v>102</v>
      </c>
      <c r="F5099" s="36" t="s">
        <v>100</v>
      </c>
      <c r="G5099" s="36" t="s">
        <v>103</v>
      </c>
      <c r="H5099" s="36">
        <v>30</v>
      </c>
      <c r="I5099" s="36">
        <v>30</v>
      </c>
    </row>
    <row r="5100" spans="1:9" x14ac:dyDescent="0.35">
      <c r="A5100" s="36">
        <v>1534431</v>
      </c>
      <c r="B5100" s="36" t="str">
        <f>VLOOKUP(AllData[[#This Row],[Order]],MM[],3,FALSE)</f>
        <v>V5757331401000</v>
      </c>
      <c r="C5100" s="36">
        <f>VLOOKUP(AllData[[#This Row],[Order]],MM[],2,FALSE)</f>
        <v>132</v>
      </c>
      <c r="D5100" s="36" t="s">
        <v>114</v>
      </c>
      <c r="E5100" s="36" t="s">
        <v>102</v>
      </c>
      <c r="F5100" s="36" t="s">
        <v>100</v>
      </c>
      <c r="G5100" s="36" t="s">
        <v>106</v>
      </c>
      <c r="H5100" s="36">
        <v>45</v>
      </c>
      <c r="I5100" s="36">
        <v>45</v>
      </c>
    </row>
    <row r="5101" spans="1:9" x14ac:dyDescent="0.35">
      <c r="A5101" s="36">
        <v>1534431</v>
      </c>
      <c r="B5101" s="36" t="str">
        <f>VLOOKUP(AllData[[#This Row],[Order]],MM[],3,FALSE)</f>
        <v>V5757331401000</v>
      </c>
      <c r="C5101" s="36">
        <f>VLOOKUP(AllData[[#This Row],[Order]],MM[],2,FALSE)</f>
        <v>132</v>
      </c>
      <c r="D5101" s="36" t="s">
        <v>60</v>
      </c>
      <c r="E5101" s="36" t="s">
        <v>61</v>
      </c>
      <c r="F5101" s="36" t="s">
        <v>63</v>
      </c>
      <c r="G5101" s="36" t="s">
        <v>108</v>
      </c>
      <c r="H5101" s="36">
        <v>1224.72</v>
      </c>
      <c r="I5101" s="36">
        <v>1</v>
      </c>
    </row>
    <row r="5102" spans="1:9" x14ac:dyDescent="0.35">
      <c r="A5102" s="36">
        <v>1534431</v>
      </c>
      <c r="B5102" s="36" t="str">
        <f>VLOOKUP(AllData[[#This Row],[Order]],MM[],3,FALSE)</f>
        <v>V5757331401000</v>
      </c>
      <c r="C5102" s="36">
        <f>VLOOKUP(AllData[[#This Row],[Order]],MM[],2,FALSE)</f>
        <v>132</v>
      </c>
      <c r="D5102" s="36" t="s">
        <v>95</v>
      </c>
      <c r="E5102" s="36" t="s">
        <v>83</v>
      </c>
      <c r="F5102" s="36" t="s">
        <v>84</v>
      </c>
      <c r="G5102" s="36" t="s">
        <v>110</v>
      </c>
      <c r="H5102" s="36"/>
      <c r="I5102" s="36">
        <v>5</v>
      </c>
    </row>
    <row r="5103" spans="1:9" x14ac:dyDescent="0.35">
      <c r="A5103" s="36">
        <v>1534434</v>
      </c>
      <c r="B5103" s="36" t="str">
        <f>VLOOKUP(AllData[[#This Row],[Order]],MM[],3,FALSE)</f>
        <v>V5757351400800</v>
      </c>
      <c r="C5103" s="36">
        <f>VLOOKUP(AllData[[#This Row],[Order]],MM[],2,FALSE)</f>
        <v>138</v>
      </c>
      <c r="D5103" s="36" t="s">
        <v>60</v>
      </c>
      <c r="E5103" s="36" t="s">
        <v>83</v>
      </c>
      <c r="F5103" s="36" t="s">
        <v>84</v>
      </c>
      <c r="G5103" s="36" t="s">
        <v>111</v>
      </c>
      <c r="H5103" s="36">
        <v>79.14</v>
      </c>
      <c r="I5103" s="36">
        <v>40</v>
      </c>
    </row>
    <row r="5104" spans="1:9" x14ac:dyDescent="0.35">
      <c r="A5104" s="36">
        <v>1534434</v>
      </c>
      <c r="B5104" s="36" t="str">
        <f>VLOOKUP(AllData[[#This Row],[Order]],MM[],3,FALSE)</f>
        <v>V5757351400800</v>
      </c>
      <c r="C5104" s="36">
        <f>VLOOKUP(AllData[[#This Row],[Order]],MM[],2,FALSE)</f>
        <v>138</v>
      </c>
      <c r="D5104" s="36" t="s">
        <v>68</v>
      </c>
      <c r="E5104" s="36" t="s">
        <v>61</v>
      </c>
      <c r="F5104" s="36" t="s">
        <v>63</v>
      </c>
      <c r="G5104" s="36" t="s">
        <v>64</v>
      </c>
      <c r="H5104" s="36">
        <v>1.2669999999999999</v>
      </c>
      <c r="I5104" s="36">
        <v>15</v>
      </c>
    </row>
    <row r="5105" spans="1:9" x14ac:dyDescent="0.35">
      <c r="A5105" s="36">
        <v>1534434</v>
      </c>
      <c r="B5105" s="36" t="str">
        <f>VLOOKUP(AllData[[#This Row],[Order]],MM[],3,FALSE)</f>
        <v>V5757351400800</v>
      </c>
      <c r="C5105" s="36">
        <f>VLOOKUP(AllData[[#This Row],[Order]],MM[],2,FALSE)</f>
        <v>138</v>
      </c>
      <c r="D5105" s="36" t="s">
        <v>73</v>
      </c>
      <c r="E5105" s="36" t="s">
        <v>69</v>
      </c>
      <c r="F5105" s="36" t="s">
        <v>70</v>
      </c>
      <c r="G5105" s="36" t="s">
        <v>71</v>
      </c>
      <c r="H5105" s="36">
        <v>20</v>
      </c>
      <c r="I5105" s="36">
        <v>20</v>
      </c>
    </row>
    <row r="5106" spans="1:9" x14ac:dyDescent="0.35">
      <c r="A5106" s="36">
        <v>1534434</v>
      </c>
      <c r="B5106" s="36" t="str">
        <f>VLOOKUP(AllData[[#This Row],[Order]],MM[],3,FALSE)</f>
        <v>V5757351400800</v>
      </c>
      <c r="C5106" s="36">
        <f>VLOOKUP(AllData[[#This Row],[Order]],MM[],2,FALSE)</f>
        <v>138</v>
      </c>
      <c r="D5106" s="36" t="s">
        <v>75</v>
      </c>
      <c r="E5106" s="36" t="s">
        <v>61</v>
      </c>
      <c r="F5106" s="36" t="s">
        <v>63</v>
      </c>
      <c r="G5106" s="36" t="s">
        <v>74</v>
      </c>
      <c r="H5106" s="36">
        <v>617.93999999999994</v>
      </c>
      <c r="I5106" s="36">
        <v>350</v>
      </c>
    </row>
    <row r="5107" spans="1:9" x14ac:dyDescent="0.35">
      <c r="A5107" s="36">
        <v>1534434</v>
      </c>
      <c r="B5107" s="36" t="str">
        <f>VLOOKUP(AllData[[#This Row],[Order]],MM[],3,FALSE)</f>
        <v>V5757351400800</v>
      </c>
      <c r="C5107" s="36">
        <f>VLOOKUP(AllData[[#This Row],[Order]],MM[],2,FALSE)</f>
        <v>138</v>
      </c>
      <c r="D5107" s="36" t="s">
        <v>78</v>
      </c>
      <c r="E5107" s="36" t="s">
        <v>61</v>
      </c>
      <c r="F5107" s="36" t="s">
        <v>63</v>
      </c>
      <c r="G5107" s="36" t="s">
        <v>76</v>
      </c>
      <c r="H5107" s="36">
        <v>1678.1999999999998</v>
      </c>
      <c r="I5107" s="36">
        <v>1020</v>
      </c>
    </row>
    <row r="5108" spans="1:9" x14ac:dyDescent="0.35">
      <c r="A5108" s="36">
        <v>1534434</v>
      </c>
      <c r="B5108" s="36" t="str">
        <f>VLOOKUP(AllData[[#This Row],[Order]],MM[],3,FALSE)</f>
        <v>V5757351400800</v>
      </c>
      <c r="C5108" s="36">
        <f>VLOOKUP(AllData[[#This Row],[Order]],MM[],2,FALSE)</f>
        <v>138</v>
      </c>
      <c r="D5108" s="36" t="s">
        <v>80</v>
      </c>
      <c r="E5108" s="36" t="s">
        <v>61</v>
      </c>
      <c r="F5108" s="36" t="s">
        <v>63</v>
      </c>
      <c r="G5108" s="36" t="s">
        <v>112</v>
      </c>
      <c r="H5108" s="36">
        <v>12.55</v>
      </c>
      <c r="I5108" s="36">
        <v>50</v>
      </c>
    </row>
    <row r="5109" spans="1:9" x14ac:dyDescent="0.35">
      <c r="A5109" s="36">
        <v>1534434</v>
      </c>
      <c r="B5109" s="36" t="str">
        <f>VLOOKUP(AllData[[#This Row],[Order]],MM[],3,FALSE)</f>
        <v>V5757351400800</v>
      </c>
      <c r="C5109" s="36">
        <f>VLOOKUP(AllData[[#This Row],[Order]],MM[],2,FALSE)</f>
        <v>138</v>
      </c>
      <c r="D5109" s="36" t="s">
        <v>82</v>
      </c>
      <c r="E5109" s="36" t="s">
        <v>89</v>
      </c>
      <c r="F5109" s="36" t="s">
        <v>91</v>
      </c>
      <c r="G5109" s="36" t="s">
        <v>92</v>
      </c>
      <c r="H5109" s="36">
        <v>13.632999999999999</v>
      </c>
      <c r="I5109" s="36">
        <v>0</v>
      </c>
    </row>
    <row r="5110" spans="1:9" x14ac:dyDescent="0.35">
      <c r="A5110" s="36">
        <v>1534434</v>
      </c>
      <c r="B5110" s="36" t="str">
        <f>VLOOKUP(AllData[[#This Row],[Order]],MM[],3,FALSE)</f>
        <v>V5757351400800</v>
      </c>
      <c r="C5110" s="36">
        <f>VLOOKUP(AllData[[#This Row],[Order]],MM[],2,FALSE)</f>
        <v>138</v>
      </c>
      <c r="D5110" s="36" t="s">
        <v>85</v>
      </c>
      <c r="E5110" s="36" t="s">
        <v>69</v>
      </c>
      <c r="F5110" s="36" t="s">
        <v>70</v>
      </c>
      <c r="G5110" s="36" t="s">
        <v>79</v>
      </c>
      <c r="H5110" s="36">
        <v>20</v>
      </c>
      <c r="I5110" s="36">
        <v>20</v>
      </c>
    </row>
    <row r="5111" spans="1:9" x14ac:dyDescent="0.35">
      <c r="A5111" s="36">
        <v>1534434</v>
      </c>
      <c r="B5111" s="36" t="str">
        <f>VLOOKUP(AllData[[#This Row],[Order]],MM[],3,FALSE)</f>
        <v>V5757351400800</v>
      </c>
      <c r="C5111" s="36">
        <f>VLOOKUP(AllData[[#This Row],[Order]],MM[],2,FALSE)</f>
        <v>138</v>
      </c>
      <c r="D5111" s="36" t="s">
        <v>88</v>
      </c>
      <c r="E5111" s="36" t="s">
        <v>69</v>
      </c>
      <c r="F5111" s="36" t="s">
        <v>70</v>
      </c>
      <c r="G5111" s="36" t="s">
        <v>81</v>
      </c>
      <c r="H5111" s="36">
        <v>20</v>
      </c>
      <c r="I5111" s="36">
        <v>20</v>
      </c>
    </row>
    <row r="5112" spans="1:9" x14ac:dyDescent="0.35">
      <c r="A5112" s="36">
        <v>1534434</v>
      </c>
      <c r="B5112" s="36" t="str">
        <f>VLOOKUP(AllData[[#This Row],[Order]],MM[],3,FALSE)</f>
        <v>V5757351400800</v>
      </c>
      <c r="C5112" s="36">
        <f>VLOOKUP(AllData[[#This Row],[Order]],MM[],2,FALSE)</f>
        <v>138</v>
      </c>
      <c r="D5112" s="36" t="s">
        <v>95</v>
      </c>
      <c r="E5112" s="36" t="s">
        <v>83</v>
      </c>
      <c r="F5112" s="36" t="s">
        <v>84</v>
      </c>
      <c r="G5112" s="36" t="s">
        <v>84</v>
      </c>
      <c r="H5112" s="36">
        <v>458.58</v>
      </c>
      <c r="I5112" s="36">
        <v>450</v>
      </c>
    </row>
    <row r="5113" spans="1:9" x14ac:dyDescent="0.35">
      <c r="A5113" s="36">
        <v>1534434</v>
      </c>
      <c r="B5113" s="36" t="str">
        <f>VLOOKUP(AllData[[#This Row],[Order]],MM[],3,FALSE)</f>
        <v>V5757351400800</v>
      </c>
      <c r="C5113" s="36">
        <f>VLOOKUP(AllData[[#This Row],[Order]],MM[],2,FALSE)</f>
        <v>138</v>
      </c>
      <c r="D5113" s="36" t="s">
        <v>97</v>
      </c>
      <c r="E5113" s="36" t="s">
        <v>86</v>
      </c>
      <c r="F5113" s="36" t="s">
        <v>87</v>
      </c>
      <c r="G5113" s="36" t="s">
        <v>87</v>
      </c>
      <c r="H5113" s="36">
        <v>20</v>
      </c>
      <c r="I5113" s="36">
        <v>20</v>
      </c>
    </row>
    <row r="5114" spans="1:9" x14ac:dyDescent="0.35">
      <c r="A5114" s="36">
        <v>1534434</v>
      </c>
      <c r="B5114" s="36" t="str">
        <f>VLOOKUP(AllData[[#This Row],[Order]],MM[],3,FALSE)</f>
        <v>V5757351400800</v>
      </c>
      <c r="C5114" s="36">
        <f>VLOOKUP(AllData[[#This Row],[Order]],MM[],2,FALSE)</f>
        <v>138</v>
      </c>
      <c r="D5114" s="36" t="s">
        <v>99</v>
      </c>
      <c r="E5114" s="36" t="s">
        <v>61</v>
      </c>
      <c r="F5114" s="36" t="s">
        <v>63</v>
      </c>
      <c r="G5114" s="36" t="s">
        <v>96</v>
      </c>
      <c r="H5114" s="36">
        <v>74.16</v>
      </c>
      <c r="I5114" s="36">
        <v>100</v>
      </c>
    </row>
    <row r="5115" spans="1:9" x14ac:dyDescent="0.35">
      <c r="A5115" s="36">
        <v>1534434</v>
      </c>
      <c r="B5115" s="36" t="str">
        <f>VLOOKUP(AllData[[#This Row],[Order]],MM[],3,FALSE)</f>
        <v>V5757351400800</v>
      </c>
      <c r="C5115" s="36">
        <f>VLOOKUP(AllData[[#This Row],[Order]],MM[],2,FALSE)</f>
        <v>138</v>
      </c>
      <c r="D5115" s="36" t="s">
        <v>101</v>
      </c>
      <c r="E5115" s="36" t="s">
        <v>69</v>
      </c>
      <c r="F5115" s="36" t="s">
        <v>70</v>
      </c>
      <c r="G5115" s="36" t="s">
        <v>98</v>
      </c>
      <c r="H5115" s="36">
        <v>20</v>
      </c>
      <c r="I5115" s="36">
        <v>20</v>
      </c>
    </row>
    <row r="5116" spans="1:9" x14ac:dyDescent="0.35">
      <c r="A5116" s="36">
        <v>1534434</v>
      </c>
      <c r="B5116" s="36" t="str">
        <f>VLOOKUP(AllData[[#This Row],[Order]],MM[],3,FALSE)</f>
        <v>V5757351400800</v>
      </c>
      <c r="C5116" s="36">
        <f>VLOOKUP(AllData[[#This Row],[Order]],MM[],2,FALSE)</f>
        <v>138</v>
      </c>
      <c r="D5116" s="36" t="s">
        <v>104</v>
      </c>
      <c r="E5116" s="36" t="s">
        <v>69</v>
      </c>
      <c r="F5116" s="36" t="s">
        <v>70</v>
      </c>
      <c r="G5116" s="36" t="s">
        <v>100</v>
      </c>
      <c r="H5116" s="36">
        <v>30</v>
      </c>
      <c r="I5116" s="36">
        <v>30</v>
      </c>
    </row>
    <row r="5117" spans="1:9" x14ac:dyDescent="0.35">
      <c r="A5117" s="36">
        <v>1534434</v>
      </c>
      <c r="B5117" s="36" t="str">
        <f>VLOOKUP(AllData[[#This Row],[Order]],MM[],3,FALSE)</f>
        <v>V5757351400800</v>
      </c>
      <c r="C5117" s="36">
        <f>VLOOKUP(AllData[[#This Row],[Order]],MM[],2,FALSE)</f>
        <v>138</v>
      </c>
      <c r="D5117" s="36" t="s">
        <v>113</v>
      </c>
      <c r="E5117" s="36" t="s">
        <v>102</v>
      </c>
      <c r="F5117" s="36" t="s">
        <v>100</v>
      </c>
      <c r="G5117" s="36" t="s">
        <v>103</v>
      </c>
      <c r="H5117" s="36">
        <v>30</v>
      </c>
      <c r="I5117" s="36">
        <v>30</v>
      </c>
    </row>
    <row r="5118" spans="1:9" x14ac:dyDescent="0.35">
      <c r="A5118" s="36">
        <v>1534434</v>
      </c>
      <c r="B5118" s="36" t="str">
        <f>VLOOKUP(AllData[[#This Row],[Order]],MM[],3,FALSE)</f>
        <v>V5757351400800</v>
      </c>
      <c r="C5118" s="36">
        <f>VLOOKUP(AllData[[#This Row],[Order]],MM[],2,FALSE)</f>
        <v>138</v>
      </c>
      <c r="D5118" s="36" t="s">
        <v>114</v>
      </c>
      <c r="E5118" s="36" t="s">
        <v>102</v>
      </c>
      <c r="F5118" s="36" t="s">
        <v>100</v>
      </c>
      <c r="G5118" s="36" t="s">
        <v>106</v>
      </c>
      <c r="H5118" s="36">
        <v>45</v>
      </c>
      <c r="I5118" s="36">
        <v>45</v>
      </c>
    </row>
    <row r="5119" spans="1:9" x14ac:dyDescent="0.35">
      <c r="A5119" s="36">
        <v>1534434</v>
      </c>
      <c r="B5119" s="36" t="str">
        <f>VLOOKUP(AllData[[#This Row],[Order]],MM[],3,FALSE)</f>
        <v>V5757351400800</v>
      </c>
      <c r="C5119" s="36">
        <f>VLOOKUP(AllData[[#This Row],[Order]],MM[],2,FALSE)</f>
        <v>138</v>
      </c>
      <c r="D5119" s="36" t="s">
        <v>60</v>
      </c>
      <c r="E5119" s="36" t="s">
        <v>61</v>
      </c>
      <c r="F5119" s="36" t="s">
        <v>63</v>
      </c>
      <c r="G5119" s="36" t="s">
        <v>108</v>
      </c>
      <c r="H5119" s="36">
        <v>250.79999999999998</v>
      </c>
      <c r="I5119" s="36">
        <v>1</v>
      </c>
    </row>
    <row r="5120" spans="1:9" x14ac:dyDescent="0.35">
      <c r="A5120" s="36">
        <v>1534434</v>
      </c>
      <c r="B5120" s="36" t="str">
        <f>VLOOKUP(AllData[[#This Row],[Order]],MM[],3,FALSE)</f>
        <v>V5757351400800</v>
      </c>
      <c r="C5120" s="36">
        <f>VLOOKUP(AllData[[#This Row],[Order]],MM[],2,FALSE)</f>
        <v>138</v>
      </c>
      <c r="D5120" s="36" t="s">
        <v>95</v>
      </c>
      <c r="E5120" s="36" t="s">
        <v>83</v>
      </c>
      <c r="F5120" s="36" t="s">
        <v>84</v>
      </c>
      <c r="G5120" s="36" t="s">
        <v>110</v>
      </c>
      <c r="H5120" s="36">
        <v>145.26</v>
      </c>
      <c r="I5120" s="36">
        <v>5</v>
      </c>
    </row>
    <row r="5121" spans="1:9" x14ac:dyDescent="0.35">
      <c r="A5121" s="36">
        <v>1534435</v>
      </c>
      <c r="B5121" s="36" t="str">
        <f>VLOOKUP(AllData[[#This Row],[Order]],MM[],3,FALSE)</f>
        <v>V5757351401000</v>
      </c>
      <c r="C5121" s="36">
        <f>VLOOKUP(AllData[[#This Row],[Order]],MM[],2,FALSE)</f>
        <v>138</v>
      </c>
      <c r="D5121" s="36" t="s">
        <v>60</v>
      </c>
      <c r="E5121" s="36" t="s">
        <v>83</v>
      </c>
      <c r="F5121" s="36" t="s">
        <v>84</v>
      </c>
      <c r="G5121" s="36" t="s">
        <v>111</v>
      </c>
      <c r="H5121" s="36">
        <v>79.14</v>
      </c>
      <c r="I5121" s="36">
        <v>40</v>
      </c>
    </row>
    <row r="5122" spans="1:9" x14ac:dyDescent="0.35">
      <c r="A5122" s="36">
        <v>1534435</v>
      </c>
      <c r="B5122" s="36" t="str">
        <f>VLOOKUP(AllData[[#This Row],[Order]],MM[],3,FALSE)</f>
        <v>V5757351401000</v>
      </c>
      <c r="C5122" s="36">
        <f>VLOOKUP(AllData[[#This Row],[Order]],MM[],2,FALSE)</f>
        <v>138</v>
      </c>
      <c r="D5122" s="36" t="s">
        <v>68</v>
      </c>
      <c r="E5122" s="36" t="s">
        <v>61</v>
      </c>
      <c r="F5122" s="36" t="s">
        <v>63</v>
      </c>
      <c r="G5122" s="36" t="s">
        <v>64</v>
      </c>
      <c r="H5122" s="36">
        <v>1.2669999999999999</v>
      </c>
      <c r="I5122" s="36">
        <v>15</v>
      </c>
    </row>
    <row r="5123" spans="1:9" x14ac:dyDescent="0.35">
      <c r="A5123" s="36">
        <v>1534435</v>
      </c>
      <c r="B5123" s="36" t="str">
        <f>VLOOKUP(AllData[[#This Row],[Order]],MM[],3,FALSE)</f>
        <v>V5757351401000</v>
      </c>
      <c r="C5123" s="36">
        <f>VLOOKUP(AllData[[#This Row],[Order]],MM[],2,FALSE)</f>
        <v>138</v>
      </c>
      <c r="D5123" s="36" t="s">
        <v>73</v>
      </c>
      <c r="E5123" s="36" t="s">
        <v>69</v>
      </c>
      <c r="F5123" s="36" t="s">
        <v>70</v>
      </c>
      <c r="G5123" s="36" t="s">
        <v>71</v>
      </c>
      <c r="H5123" s="36">
        <v>20</v>
      </c>
      <c r="I5123" s="36">
        <v>20</v>
      </c>
    </row>
    <row r="5124" spans="1:9" x14ac:dyDescent="0.35">
      <c r="A5124" s="36">
        <v>1534435</v>
      </c>
      <c r="B5124" s="36" t="str">
        <f>VLOOKUP(AllData[[#This Row],[Order]],MM[],3,FALSE)</f>
        <v>V5757351401000</v>
      </c>
      <c r="C5124" s="36">
        <f>VLOOKUP(AllData[[#This Row],[Order]],MM[],2,FALSE)</f>
        <v>138</v>
      </c>
      <c r="D5124" s="36" t="s">
        <v>75</v>
      </c>
      <c r="E5124" s="36" t="s">
        <v>61</v>
      </c>
      <c r="F5124" s="36" t="s">
        <v>63</v>
      </c>
      <c r="G5124" s="36" t="s">
        <v>74</v>
      </c>
      <c r="H5124" s="36">
        <v>0.13333333333333333</v>
      </c>
      <c r="I5124" s="36">
        <v>350</v>
      </c>
    </row>
    <row r="5125" spans="1:9" x14ac:dyDescent="0.35">
      <c r="A5125" s="36">
        <v>1534435</v>
      </c>
      <c r="B5125" s="36" t="str">
        <f>VLOOKUP(AllData[[#This Row],[Order]],MM[],3,FALSE)</f>
        <v>V5757351401000</v>
      </c>
      <c r="C5125" s="36">
        <f>VLOOKUP(AllData[[#This Row],[Order]],MM[],2,FALSE)</f>
        <v>138</v>
      </c>
      <c r="D5125" s="36" t="s">
        <v>78</v>
      </c>
      <c r="E5125" s="36" t="s">
        <v>61</v>
      </c>
      <c r="F5125" s="36" t="s">
        <v>63</v>
      </c>
      <c r="G5125" s="36" t="s">
        <v>76</v>
      </c>
      <c r="H5125" s="36">
        <v>926.81999999999994</v>
      </c>
      <c r="I5125" s="36">
        <v>1020</v>
      </c>
    </row>
    <row r="5126" spans="1:9" x14ac:dyDescent="0.35">
      <c r="A5126" s="36">
        <v>1534435</v>
      </c>
      <c r="B5126" s="36" t="str">
        <f>VLOOKUP(AllData[[#This Row],[Order]],MM[],3,FALSE)</f>
        <v>V5757351401000</v>
      </c>
      <c r="C5126" s="36">
        <f>VLOOKUP(AllData[[#This Row],[Order]],MM[],2,FALSE)</f>
        <v>138</v>
      </c>
      <c r="D5126" s="36" t="s">
        <v>80</v>
      </c>
      <c r="E5126" s="36" t="s">
        <v>61</v>
      </c>
      <c r="F5126" s="36" t="s">
        <v>63</v>
      </c>
      <c r="G5126" s="36" t="s">
        <v>112</v>
      </c>
      <c r="H5126" s="36">
        <v>39.783000000000001</v>
      </c>
      <c r="I5126" s="36">
        <v>50</v>
      </c>
    </row>
    <row r="5127" spans="1:9" x14ac:dyDescent="0.35">
      <c r="A5127" s="36">
        <v>1534435</v>
      </c>
      <c r="B5127" s="36" t="str">
        <f>VLOOKUP(AllData[[#This Row],[Order]],MM[],3,FALSE)</f>
        <v>V5757351401000</v>
      </c>
      <c r="C5127" s="36">
        <f>VLOOKUP(AllData[[#This Row],[Order]],MM[],2,FALSE)</f>
        <v>138</v>
      </c>
      <c r="D5127" s="36" t="s">
        <v>82</v>
      </c>
      <c r="E5127" s="36" t="s">
        <v>89</v>
      </c>
      <c r="F5127" s="36" t="s">
        <v>91</v>
      </c>
      <c r="G5127" s="36" t="s">
        <v>92</v>
      </c>
      <c r="H5127" s="36"/>
      <c r="I5127" s="36">
        <v>0</v>
      </c>
    </row>
    <row r="5128" spans="1:9" x14ac:dyDescent="0.35">
      <c r="A5128" s="36">
        <v>1534435</v>
      </c>
      <c r="B5128" s="36" t="str">
        <f>VLOOKUP(AllData[[#This Row],[Order]],MM[],3,FALSE)</f>
        <v>V5757351401000</v>
      </c>
      <c r="C5128" s="36">
        <f>VLOOKUP(AllData[[#This Row],[Order]],MM[],2,FALSE)</f>
        <v>138</v>
      </c>
      <c r="D5128" s="36" t="s">
        <v>85</v>
      </c>
      <c r="E5128" s="36" t="s">
        <v>69</v>
      </c>
      <c r="F5128" s="36" t="s">
        <v>70</v>
      </c>
      <c r="G5128" s="36" t="s">
        <v>79</v>
      </c>
      <c r="H5128" s="36">
        <v>20</v>
      </c>
      <c r="I5128" s="36">
        <v>20</v>
      </c>
    </row>
    <row r="5129" spans="1:9" x14ac:dyDescent="0.35">
      <c r="A5129" s="36">
        <v>1534435</v>
      </c>
      <c r="B5129" s="36" t="str">
        <f>VLOOKUP(AllData[[#This Row],[Order]],MM[],3,FALSE)</f>
        <v>V5757351401000</v>
      </c>
      <c r="C5129" s="36">
        <f>VLOOKUP(AllData[[#This Row],[Order]],MM[],2,FALSE)</f>
        <v>138</v>
      </c>
      <c r="D5129" s="36" t="s">
        <v>88</v>
      </c>
      <c r="E5129" s="36" t="s">
        <v>69</v>
      </c>
      <c r="F5129" s="36" t="s">
        <v>70</v>
      </c>
      <c r="G5129" s="36" t="s">
        <v>81</v>
      </c>
      <c r="H5129" s="36">
        <v>20</v>
      </c>
      <c r="I5129" s="36">
        <v>20</v>
      </c>
    </row>
    <row r="5130" spans="1:9" x14ac:dyDescent="0.35">
      <c r="A5130" s="36">
        <v>1534435</v>
      </c>
      <c r="B5130" s="36" t="str">
        <f>VLOOKUP(AllData[[#This Row],[Order]],MM[],3,FALSE)</f>
        <v>V5757351401000</v>
      </c>
      <c r="C5130" s="36">
        <f>VLOOKUP(AllData[[#This Row],[Order]],MM[],2,FALSE)</f>
        <v>138</v>
      </c>
      <c r="D5130" s="36" t="s">
        <v>95</v>
      </c>
      <c r="E5130" s="36" t="s">
        <v>83</v>
      </c>
      <c r="F5130" s="36" t="s">
        <v>84</v>
      </c>
      <c r="G5130" s="36" t="s">
        <v>84</v>
      </c>
      <c r="H5130" s="36">
        <v>293.7</v>
      </c>
      <c r="I5130" s="36">
        <v>450</v>
      </c>
    </row>
    <row r="5131" spans="1:9" x14ac:dyDescent="0.35">
      <c r="A5131" s="36">
        <v>1534435</v>
      </c>
      <c r="B5131" s="36" t="str">
        <f>VLOOKUP(AllData[[#This Row],[Order]],MM[],3,FALSE)</f>
        <v>V5757351401000</v>
      </c>
      <c r="C5131" s="36">
        <f>VLOOKUP(AllData[[#This Row],[Order]],MM[],2,FALSE)</f>
        <v>138</v>
      </c>
      <c r="D5131" s="36" t="s">
        <v>97</v>
      </c>
      <c r="E5131" s="36" t="s">
        <v>86</v>
      </c>
      <c r="F5131" s="36" t="s">
        <v>87</v>
      </c>
      <c r="G5131" s="36" t="s">
        <v>87</v>
      </c>
      <c r="H5131" s="36">
        <v>20</v>
      </c>
      <c r="I5131" s="36">
        <v>20</v>
      </c>
    </row>
    <row r="5132" spans="1:9" x14ac:dyDescent="0.35">
      <c r="A5132" s="36">
        <v>1534435</v>
      </c>
      <c r="B5132" s="36" t="str">
        <f>VLOOKUP(AllData[[#This Row],[Order]],MM[],3,FALSE)</f>
        <v>V5757351401000</v>
      </c>
      <c r="C5132" s="36">
        <f>VLOOKUP(AllData[[#This Row],[Order]],MM[],2,FALSE)</f>
        <v>138</v>
      </c>
      <c r="D5132" s="36" t="s">
        <v>99</v>
      </c>
      <c r="E5132" s="36" t="s">
        <v>61</v>
      </c>
      <c r="F5132" s="36" t="s">
        <v>63</v>
      </c>
      <c r="G5132" s="36" t="s">
        <v>96</v>
      </c>
      <c r="H5132" s="36">
        <v>74.16</v>
      </c>
      <c r="I5132" s="36">
        <v>100</v>
      </c>
    </row>
    <row r="5133" spans="1:9" x14ac:dyDescent="0.35">
      <c r="A5133" s="36">
        <v>1534435</v>
      </c>
      <c r="B5133" s="36" t="str">
        <f>VLOOKUP(AllData[[#This Row],[Order]],MM[],3,FALSE)</f>
        <v>V5757351401000</v>
      </c>
      <c r="C5133" s="36">
        <f>VLOOKUP(AllData[[#This Row],[Order]],MM[],2,FALSE)</f>
        <v>138</v>
      </c>
      <c r="D5133" s="36" t="s">
        <v>101</v>
      </c>
      <c r="E5133" s="36" t="s">
        <v>69</v>
      </c>
      <c r="F5133" s="36" t="s">
        <v>70</v>
      </c>
      <c r="G5133" s="36" t="s">
        <v>98</v>
      </c>
      <c r="H5133" s="36">
        <v>20</v>
      </c>
      <c r="I5133" s="36">
        <v>20</v>
      </c>
    </row>
    <row r="5134" spans="1:9" x14ac:dyDescent="0.35">
      <c r="A5134" s="36">
        <v>1534435</v>
      </c>
      <c r="B5134" s="36" t="str">
        <f>VLOOKUP(AllData[[#This Row],[Order]],MM[],3,FALSE)</f>
        <v>V5757351401000</v>
      </c>
      <c r="C5134" s="36">
        <f>VLOOKUP(AllData[[#This Row],[Order]],MM[],2,FALSE)</f>
        <v>138</v>
      </c>
      <c r="D5134" s="36" t="s">
        <v>104</v>
      </c>
      <c r="E5134" s="36" t="s">
        <v>69</v>
      </c>
      <c r="F5134" s="36" t="s">
        <v>70</v>
      </c>
      <c r="G5134" s="36" t="s">
        <v>100</v>
      </c>
      <c r="H5134" s="36">
        <v>30</v>
      </c>
      <c r="I5134" s="36">
        <v>30</v>
      </c>
    </row>
    <row r="5135" spans="1:9" x14ac:dyDescent="0.35">
      <c r="A5135" s="36">
        <v>1534435</v>
      </c>
      <c r="B5135" s="36" t="str">
        <f>VLOOKUP(AllData[[#This Row],[Order]],MM[],3,FALSE)</f>
        <v>V5757351401000</v>
      </c>
      <c r="C5135" s="36">
        <f>VLOOKUP(AllData[[#This Row],[Order]],MM[],2,FALSE)</f>
        <v>138</v>
      </c>
      <c r="D5135" s="36" t="s">
        <v>113</v>
      </c>
      <c r="E5135" s="36" t="s">
        <v>102</v>
      </c>
      <c r="F5135" s="36" t="s">
        <v>100</v>
      </c>
      <c r="G5135" s="36" t="s">
        <v>103</v>
      </c>
      <c r="H5135" s="36">
        <v>30</v>
      </c>
      <c r="I5135" s="36">
        <v>30</v>
      </c>
    </row>
    <row r="5136" spans="1:9" x14ac:dyDescent="0.35">
      <c r="A5136" s="36">
        <v>1534435</v>
      </c>
      <c r="B5136" s="36" t="str">
        <f>VLOOKUP(AllData[[#This Row],[Order]],MM[],3,FALSE)</f>
        <v>V5757351401000</v>
      </c>
      <c r="C5136" s="36">
        <f>VLOOKUP(AllData[[#This Row],[Order]],MM[],2,FALSE)</f>
        <v>138</v>
      </c>
      <c r="D5136" s="36" t="s">
        <v>114</v>
      </c>
      <c r="E5136" s="36" t="s">
        <v>102</v>
      </c>
      <c r="F5136" s="36" t="s">
        <v>100</v>
      </c>
      <c r="G5136" s="36" t="s">
        <v>106</v>
      </c>
      <c r="H5136" s="36">
        <v>45</v>
      </c>
      <c r="I5136" s="36">
        <v>45</v>
      </c>
    </row>
    <row r="5137" spans="1:9" x14ac:dyDescent="0.35">
      <c r="A5137" s="36">
        <v>1534435</v>
      </c>
      <c r="B5137" s="36" t="str">
        <f>VLOOKUP(AllData[[#This Row],[Order]],MM[],3,FALSE)</f>
        <v>V5757351401000</v>
      </c>
      <c r="C5137" s="36">
        <f>VLOOKUP(AllData[[#This Row],[Order]],MM[],2,FALSE)</f>
        <v>138</v>
      </c>
      <c r="D5137" s="36" t="s">
        <v>60</v>
      </c>
      <c r="E5137" s="36" t="s">
        <v>61</v>
      </c>
      <c r="F5137" s="36" t="s">
        <v>63</v>
      </c>
      <c r="G5137" s="36" t="s">
        <v>108</v>
      </c>
      <c r="H5137" s="36">
        <v>4723.74</v>
      </c>
      <c r="I5137" s="36">
        <v>1</v>
      </c>
    </row>
    <row r="5138" spans="1:9" x14ac:dyDescent="0.35">
      <c r="A5138" s="36">
        <v>1534435</v>
      </c>
      <c r="B5138" s="36" t="str">
        <f>VLOOKUP(AllData[[#This Row],[Order]],MM[],3,FALSE)</f>
        <v>V5757351401000</v>
      </c>
      <c r="C5138" s="36">
        <f>VLOOKUP(AllData[[#This Row],[Order]],MM[],2,FALSE)</f>
        <v>138</v>
      </c>
      <c r="D5138" s="36" t="s">
        <v>95</v>
      </c>
      <c r="E5138" s="36" t="s">
        <v>83</v>
      </c>
      <c r="F5138" s="36" t="s">
        <v>84</v>
      </c>
      <c r="G5138" s="36" t="s">
        <v>110</v>
      </c>
      <c r="H5138" s="36"/>
      <c r="I5138" s="36">
        <v>5</v>
      </c>
    </row>
    <row r="5139" spans="1:9" x14ac:dyDescent="0.35">
      <c r="A5139" s="36">
        <v>1534631</v>
      </c>
      <c r="B5139" s="36" t="str">
        <f>VLOOKUP(AllData[[#This Row],[Order]],MM[],3,FALSE)</f>
        <v>V5757331400800</v>
      </c>
      <c r="C5139" s="36">
        <f>VLOOKUP(AllData[[#This Row],[Order]],MM[],2,FALSE)</f>
        <v>133</v>
      </c>
      <c r="D5139" s="36" t="s">
        <v>60</v>
      </c>
      <c r="E5139" s="36" t="s">
        <v>83</v>
      </c>
      <c r="F5139" s="36" t="s">
        <v>84</v>
      </c>
      <c r="G5139" s="36" t="s">
        <v>111</v>
      </c>
      <c r="H5139" s="36">
        <v>149.52000000000001</v>
      </c>
      <c r="I5139" s="36">
        <v>40</v>
      </c>
    </row>
    <row r="5140" spans="1:9" x14ac:dyDescent="0.35">
      <c r="A5140" s="36">
        <v>1534631</v>
      </c>
      <c r="B5140" s="36" t="str">
        <f>VLOOKUP(AllData[[#This Row],[Order]],MM[],3,FALSE)</f>
        <v>V5757331400800</v>
      </c>
      <c r="C5140" s="36">
        <f>VLOOKUP(AllData[[#This Row],[Order]],MM[],2,FALSE)</f>
        <v>133</v>
      </c>
      <c r="D5140" s="36" t="s">
        <v>68</v>
      </c>
      <c r="E5140" s="36" t="s">
        <v>61</v>
      </c>
      <c r="F5140" s="36" t="s">
        <v>63</v>
      </c>
      <c r="G5140" s="36" t="s">
        <v>64</v>
      </c>
      <c r="H5140" s="36">
        <v>3.5670000000000002</v>
      </c>
      <c r="I5140" s="36">
        <v>15</v>
      </c>
    </row>
    <row r="5141" spans="1:9" x14ac:dyDescent="0.35">
      <c r="A5141" s="36">
        <v>1534631</v>
      </c>
      <c r="B5141" s="36" t="str">
        <f>VLOOKUP(AllData[[#This Row],[Order]],MM[],3,FALSE)</f>
        <v>V5757331400800</v>
      </c>
      <c r="C5141" s="36">
        <f>VLOOKUP(AllData[[#This Row],[Order]],MM[],2,FALSE)</f>
        <v>133</v>
      </c>
      <c r="D5141" s="36" t="s">
        <v>73</v>
      </c>
      <c r="E5141" s="36" t="s">
        <v>69</v>
      </c>
      <c r="F5141" s="36" t="s">
        <v>70</v>
      </c>
      <c r="G5141" s="36" t="s">
        <v>71</v>
      </c>
      <c r="H5141" s="36">
        <v>20</v>
      </c>
      <c r="I5141" s="36">
        <v>20</v>
      </c>
    </row>
    <row r="5142" spans="1:9" x14ac:dyDescent="0.35">
      <c r="A5142" s="36">
        <v>1534631</v>
      </c>
      <c r="B5142" s="36" t="str">
        <f>VLOOKUP(AllData[[#This Row],[Order]],MM[],3,FALSE)</f>
        <v>V5757331400800</v>
      </c>
      <c r="C5142" s="36">
        <f>VLOOKUP(AllData[[#This Row],[Order]],MM[],2,FALSE)</f>
        <v>133</v>
      </c>
      <c r="D5142" s="36" t="s">
        <v>75</v>
      </c>
      <c r="E5142" s="36" t="s">
        <v>61</v>
      </c>
      <c r="F5142" s="36" t="s">
        <v>63</v>
      </c>
      <c r="G5142" s="36" t="s">
        <v>74</v>
      </c>
      <c r="H5142" s="36">
        <v>570.12</v>
      </c>
      <c r="I5142" s="36">
        <v>350</v>
      </c>
    </row>
    <row r="5143" spans="1:9" x14ac:dyDescent="0.35">
      <c r="A5143" s="36">
        <v>1534631</v>
      </c>
      <c r="B5143" s="36" t="str">
        <f>VLOOKUP(AllData[[#This Row],[Order]],MM[],3,FALSE)</f>
        <v>V5757331400800</v>
      </c>
      <c r="C5143" s="36">
        <f>VLOOKUP(AllData[[#This Row],[Order]],MM[],2,FALSE)</f>
        <v>133</v>
      </c>
      <c r="D5143" s="36" t="s">
        <v>78</v>
      </c>
      <c r="E5143" s="36" t="s">
        <v>61</v>
      </c>
      <c r="F5143" s="36" t="s">
        <v>63</v>
      </c>
      <c r="G5143" s="36" t="s">
        <v>76</v>
      </c>
      <c r="H5143" s="36">
        <v>2118.3000000000002</v>
      </c>
      <c r="I5143" s="36">
        <v>1020</v>
      </c>
    </row>
    <row r="5144" spans="1:9" x14ac:dyDescent="0.35">
      <c r="A5144" s="36">
        <v>1534631</v>
      </c>
      <c r="B5144" s="36" t="str">
        <f>VLOOKUP(AllData[[#This Row],[Order]],MM[],3,FALSE)</f>
        <v>V5757331400800</v>
      </c>
      <c r="C5144" s="36">
        <f>VLOOKUP(AllData[[#This Row],[Order]],MM[],2,FALSE)</f>
        <v>133</v>
      </c>
      <c r="D5144" s="36" t="s">
        <v>80</v>
      </c>
      <c r="E5144" s="36" t="s">
        <v>61</v>
      </c>
      <c r="F5144" s="36" t="s">
        <v>63</v>
      </c>
      <c r="G5144" s="36" t="s">
        <v>112</v>
      </c>
      <c r="H5144" s="36">
        <v>53.832999999999998</v>
      </c>
      <c r="I5144" s="36">
        <v>50</v>
      </c>
    </row>
    <row r="5145" spans="1:9" x14ac:dyDescent="0.35">
      <c r="A5145" s="36">
        <v>1534631</v>
      </c>
      <c r="B5145" s="36" t="str">
        <f>VLOOKUP(AllData[[#This Row],[Order]],MM[],3,FALSE)</f>
        <v>V5757331400800</v>
      </c>
      <c r="C5145" s="36">
        <f>VLOOKUP(AllData[[#This Row],[Order]],MM[],2,FALSE)</f>
        <v>133</v>
      </c>
      <c r="D5145" s="36" t="s">
        <v>82</v>
      </c>
      <c r="E5145" s="36" t="s">
        <v>89</v>
      </c>
      <c r="F5145" s="36" t="s">
        <v>91</v>
      </c>
      <c r="G5145" s="36" t="s">
        <v>92</v>
      </c>
      <c r="H5145" s="36">
        <v>15.683</v>
      </c>
      <c r="I5145" s="36">
        <v>0</v>
      </c>
    </row>
    <row r="5146" spans="1:9" x14ac:dyDescent="0.35">
      <c r="A5146" s="36">
        <v>1534631</v>
      </c>
      <c r="B5146" s="36" t="str">
        <f>VLOOKUP(AllData[[#This Row],[Order]],MM[],3,FALSE)</f>
        <v>V5757331400800</v>
      </c>
      <c r="C5146" s="36">
        <f>VLOOKUP(AllData[[#This Row],[Order]],MM[],2,FALSE)</f>
        <v>133</v>
      </c>
      <c r="D5146" s="36" t="s">
        <v>85</v>
      </c>
      <c r="E5146" s="36" t="s">
        <v>69</v>
      </c>
      <c r="F5146" s="36" t="s">
        <v>70</v>
      </c>
      <c r="G5146" s="36" t="s">
        <v>79</v>
      </c>
      <c r="H5146" s="36">
        <v>20</v>
      </c>
      <c r="I5146" s="36">
        <v>20</v>
      </c>
    </row>
    <row r="5147" spans="1:9" x14ac:dyDescent="0.35">
      <c r="A5147" s="36">
        <v>1534631</v>
      </c>
      <c r="B5147" s="36" t="str">
        <f>VLOOKUP(AllData[[#This Row],[Order]],MM[],3,FALSE)</f>
        <v>V5757331400800</v>
      </c>
      <c r="C5147" s="36">
        <f>VLOOKUP(AllData[[#This Row],[Order]],MM[],2,FALSE)</f>
        <v>133</v>
      </c>
      <c r="D5147" s="36" t="s">
        <v>88</v>
      </c>
      <c r="E5147" s="36" t="s">
        <v>69</v>
      </c>
      <c r="F5147" s="36" t="s">
        <v>70</v>
      </c>
      <c r="G5147" s="36" t="s">
        <v>81</v>
      </c>
      <c r="H5147" s="36">
        <v>20</v>
      </c>
      <c r="I5147" s="36">
        <v>20</v>
      </c>
    </row>
    <row r="5148" spans="1:9" x14ac:dyDescent="0.35">
      <c r="A5148" s="36">
        <v>1534631</v>
      </c>
      <c r="B5148" s="36" t="str">
        <f>VLOOKUP(AllData[[#This Row],[Order]],MM[],3,FALSE)</f>
        <v>V5757331400800</v>
      </c>
      <c r="C5148" s="36">
        <f>VLOOKUP(AllData[[#This Row],[Order]],MM[],2,FALSE)</f>
        <v>133</v>
      </c>
      <c r="D5148" s="36" t="s">
        <v>95</v>
      </c>
      <c r="E5148" s="36" t="s">
        <v>83</v>
      </c>
      <c r="F5148" s="36" t="s">
        <v>84</v>
      </c>
      <c r="G5148" s="36" t="s">
        <v>84</v>
      </c>
      <c r="H5148" s="36">
        <v>800.16</v>
      </c>
      <c r="I5148" s="36">
        <v>450</v>
      </c>
    </row>
    <row r="5149" spans="1:9" x14ac:dyDescent="0.35">
      <c r="A5149" s="36">
        <v>1534631</v>
      </c>
      <c r="B5149" s="36" t="str">
        <f>VLOOKUP(AllData[[#This Row],[Order]],MM[],3,FALSE)</f>
        <v>V5757331400800</v>
      </c>
      <c r="C5149" s="36">
        <f>VLOOKUP(AllData[[#This Row],[Order]],MM[],2,FALSE)</f>
        <v>133</v>
      </c>
      <c r="D5149" s="36" t="s">
        <v>97</v>
      </c>
      <c r="E5149" s="36" t="s">
        <v>86</v>
      </c>
      <c r="F5149" s="36" t="s">
        <v>87</v>
      </c>
      <c r="G5149" s="36" t="s">
        <v>87</v>
      </c>
      <c r="H5149" s="36">
        <v>20</v>
      </c>
      <c r="I5149" s="36">
        <v>20</v>
      </c>
    </row>
    <row r="5150" spans="1:9" x14ac:dyDescent="0.35">
      <c r="A5150" s="36">
        <v>1534631</v>
      </c>
      <c r="B5150" s="36" t="str">
        <f>VLOOKUP(AllData[[#This Row],[Order]],MM[],3,FALSE)</f>
        <v>V5757331400800</v>
      </c>
      <c r="C5150" s="36">
        <f>VLOOKUP(AllData[[#This Row],[Order]],MM[],2,FALSE)</f>
        <v>133</v>
      </c>
      <c r="D5150" s="36" t="s">
        <v>99</v>
      </c>
      <c r="E5150" s="36" t="s">
        <v>61</v>
      </c>
      <c r="F5150" s="36" t="s">
        <v>63</v>
      </c>
      <c r="G5150" s="36" t="s">
        <v>96</v>
      </c>
      <c r="H5150" s="36">
        <v>62.760000000000005</v>
      </c>
      <c r="I5150" s="36">
        <v>100</v>
      </c>
    </row>
    <row r="5151" spans="1:9" x14ac:dyDescent="0.35">
      <c r="A5151" s="36">
        <v>1534631</v>
      </c>
      <c r="B5151" s="36" t="str">
        <f>VLOOKUP(AllData[[#This Row],[Order]],MM[],3,FALSE)</f>
        <v>V5757331400800</v>
      </c>
      <c r="C5151" s="36">
        <f>VLOOKUP(AllData[[#This Row],[Order]],MM[],2,FALSE)</f>
        <v>133</v>
      </c>
      <c r="D5151" s="36" t="s">
        <v>101</v>
      </c>
      <c r="E5151" s="36" t="s">
        <v>69</v>
      </c>
      <c r="F5151" s="36" t="s">
        <v>70</v>
      </c>
      <c r="G5151" s="36" t="s">
        <v>98</v>
      </c>
      <c r="H5151" s="36">
        <v>20</v>
      </c>
      <c r="I5151" s="36">
        <v>20</v>
      </c>
    </row>
    <row r="5152" spans="1:9" x14ac:dyDescent="0.35">
      <c r="A5152" s="36">
        <v>1534631</v>
      </c>
      <c r="B5152" s="36" t="str">
        <f>VLOOKUP(AllData[[#This Row],[Order]],MM[],3,FALSE)</f>
        <v>V5757331400800</v>
      </c>
      <c r="C5152" s="36">
        <f>VLOOKUP(AllData[[#This Row],[Order]],MM[],2,FALSE)</f>
        <v>133</v>
      </c>
      <c r="D5152" s="36" t="s">
        <v>104</v>
      </c>
      <c r="E5152" s="36" t="s">
        <v>69</v>
      </c>
      <c r="F5152" s="36" t="s">
        <v>70</v>
      </c>
      <c r="G5152" s="36" t="s">
        <v>100</v>
      </c>
      <c r="H5152" s="36">
        <v>30</v>
      </c>
      <c r="I5152" s="36">
        <v>30</v>
      </c>
    </row>
    <row r="5153" spans="1:9" x14ac:dyDescent="0.35">
      <c r="A5153" s="36">
        <v>1534631</v>
      </c>
      <c r="B5153" s="36" t="str">
        <f>VLOOKUP(AllData[[#This Row],[Order]],MM[],3,FALSE)</f>
        <v>V5757331400800</v>
      </c>
      <c r="C5153" s="36">
        <f>VLOOKUP(AllData[[#This Row],[Order]],MM[],2,FALSE)</f>
        <v>133</v>
      </c>
      <c r="D5153" s="36" t="s">
        <v>113</v>
      </c>
      <c r="E5153" s="36" t="s">
        <v>102</v>
      </c>
      <c r="F5153" s="36" t="s">
        <v>100</v>
      </c>
      <c r="G5153" s="36" t="s">
        <v>103</v>
      </c>
      <c r="H5153" s="36">
        <v>30</v>
      </c>
      <c r="I5153" s="36">
        <v>30</v>
      </c>
    </row>
    <row r="5154" spans="1:9" x14ac:dyDescent="0.35">
      <c r="A5154" s="36">
        <v>1534631</v>
      </c>
      <c r="B5154" s="36" t="str">
        <f>VLOOKUP(AllData[[#This Row],[Order]],MM[],3,FALSE)</f>
        <v>V5757331400800</v>
      </c>
      <c r="C5154" s="36">
        <f>VLOOKUP(AllData[[#This Row],[Order]],MM[],2,FALSE)</f>
        <v>133</v>
      </c>
      <c r="D5154" s="36" t="s">
        <v>114</v>
      </c>
      <c r="E5154" s="36" t="s">
        <v>102</v>
      </c>
      <c r="F5154" s="36" t="s">
        <v>100</v>
      </c>
      <c r="G5154" s="36" t="s">
        <v>106</v>
      </c>
      <c r="H5154" s="36">
        <v>45</v>
      </c>
      <c r="I5154" s="36">
        <v>45</v>
      </c>
    </row>
    <row r="5155" spans="1:9" x14ac:dyDescent="0.35">
      <c r="A5155" s="36">
        <v>1534631</v>
      </c>
      <c r="B5155" s="36" t="str">
        <f>VLOOKUP(AllData[[#This Row],[Order]],MM[],3,FALSE)</f>
        <v>V5757331400800</v>
      </c>
      <c r="C5155" s="36">
        <f>VLOOKUP(AllData[[#This Row],[Order]],MM[],2,FALSE)</f>
        <v>133</v>
      </c>
      <c r="D5155" s="36" t="s">
        <v>60</v>
      </c>
      <c r="E5155" s="36" t="s">
        <v>61</v>
      </c>
      <c r="F5155" s="36" t="s">
        <v>63</v>
      </c>
      <c r="G5155" s="36" t="s">
        <v>108</v>
      </c>
      <c r="H5155" s="36"/>
      <c r="I5155" s="36">
        <v>1</v>
      </c>
    </row>
    <row r="5156" spans="1:9" x14ac:dyDescent="0.35">
      <c r="A5156" s="36">
        <v>1534631</v>
      </c>
      <c r="B5156" s="36" t="str">
        <f>VLOOKUP(AllData[[#This Row],[Order]],MM[],3,FALSE)</f>
        <v>V5757331400800</v>
      </c>
      <c r="C5156" s="36">
        <f>VLOOKUP(AllData[[#This Row],[Order]],MM[],2,FALSE)</f>
        <v>133</v>
      </c>
      <c r="D5156" s="36" t="s">
        <v>95</v>
      </c>
      <c r="E5156" s="36" t="s">
        <v>83</v>
      </c>
      <c r="F5156" s="36" t="s">
        <v>84</v>
      </c>
      <c r="G5156" s="36" t="s">
        <v>110</v>
      </c>
      <c r="H5156" s="36"/>
      <c r="I5156" s="36">
        <v>5</v>
      </c>
    </row>
    <row r="5157" spans="1:9" x14ac:dyDescent="0.35">
      <c r="A5157" s="36">
        <v>1534632</v>
      </c>
      <c r="B5157" s="36" t="str">
        <f>VLOOKUP(AllData[[#This Row],[Order]],MM[],3,FALSE)</f>
        <v>V5757331401000</v>
      </c>
      <c r="C5157" s="36">
        <f>VLOOKUP(AllData[[#This Row],[Order]],MM[],2,FALSE)</f>
        <v>133</v>
      </c>
      <c r="D5157" s="36" t="s">
        <v>60</v>
      </c>
      <c r="E5157" s="36" t="s">
        <v>83</v>
      </c>
      <c r="F5157" s="36" t="s">
        <v>84</v>
      </c>
      <c r="G5157" s="36" t="s">
        <v>111</v>
      </c>
      <c r="H5157" s="36">
        <v>151.5</v>
      </c>
      <c r="I5157" s="36">
        <v>40</v>
      </c>
    </row>
    <row r="5158" spans="1:9" x14ac:dyDescent="0.35">
      <c r="A5158" s="36">
        <v>1534632</v>
      </c>
      <c r="B5158" s="36" t="str">
        <f>VLOOKUP(AllData[[#This Row],[Order]],MM[],3,FALSE)</f>
        <v>V5757331401000</v>
      </c>
      <c r="C5158" s="36">
        <f>VLOOKUP(AllData[[#This Row],[Order]],MM[],2,FALSE)</f>
        <v>133</v>
      </c>
      <c r="D5158" s="36" t="s">
        <v>68</v>
      </c>
      <c r="E5158" s="36" t="s">
        <v>61</v>
      </c>
      <c r="F5158" s="36" t="s">
        <v>63</v>
      </c>
      <c r="G5158" s="36" t="s">
        <v>64</v>
      </c>
      <c r="H5158" s="36">
        <v>2.1</v>
      </c>
      <c r="I5158" s="36">
        <v>15</v>
      </c>
    </row>
    <row r="5159" spans="1:9" x14ac:dyDescent="0.35">
      <c r="A5159" s="36">
        <v>1534632</v>
      </c>
      <c r="B5159" s="36" t="str">
        <f>VLOOKUP(AllData[[#This Row],[Order]],MM[],3,FALSE)</f>
        <v>V5757331401000</v>
      </c>
      <c r="C5159" s="36">
        <f>VLOOKUP(AllData[[#This Row],[Order]],MM[],2,FALSE)</f>
        <v>133</v>
      </c>
      <c r="D5159" s="36" t="s">
        <v>73</v>
      </c>
      <c r="E5159" s="36" t="s">
        <v>69</v>
      </c>
      <c r="F5159" s="36" t="s">
        <v>70</v>
      </c>
      <c r="G5159" s="36" t="s">
        <v>71</v>
      </c>
      <c r="H5159" s="36">
        <v>20</v>
      </c>
      <c r="I5159" s="36">
        <v>20</v>
      </c>
    </row>
    <row r="5160" spans="1:9" x14ac:dyDescent="0.35">
      <c r="A5160" s="36">
        <v>1534632</v>
      </c>
      <c r="B5160" s="36" t="str">
        <f>VLOOKUP(AllData[[#This Row],[Order]],MM[],3,FALSE)</f>
        <v>V5757331401000</v>
      </c>
      <c r="C5160" s="36">
        <f>VLOOKUP(AllData[[#This Row],[Order]],MM[],2,FALSE)</f>
        <v>133</v>
      </c>
      <c r="D5160" s="36" t="s">
        <v>75</v>
      </c>
      <c r="E5160" s="36" t="s">
        <v>61</v>
      </c>
      <c r="F5160" s="36" t="s">
        <v>63</v>
      </c>
      <c r="G5160" s="36" t="s">
        <v>74</v>
      </c>
      <c r="H5160" s="36">
        <v>106.14</v>
      </c>
      <c r="I5160" s="36">
        <v>350</v>
      </c>
    </row>
    <row r="5161" spans="1:9" x14ac:dyDescent="0.35">
      <c r="A5161" s="36">
        <v>1534632</v>
      </c>
      <c r="B5161" s="36" t="str">
        <f>VLOOKUP(AllData[[#This Row],[Order]],MM[],3,FALSE)</f>
        <v>V5757331401000</v>
      </c>
      <c r="C5161" s="36">
        <f>VLOOKUP(AllData[[#This Row],[Order]],MM[],2,FALSE)</f>
        <v>133</v>
      </c>
      <c r="D5161" s="36" t="s">
        <v>78</v>
      </c>
      <c r="E5161" s="36" t="s">
        <v>61</v>
      </c>
      <c r="F5161" s="36" t="s">
        <v>63</v>
      </c>
      <c r="G5161" s="36" t="s">
        <v>76</v>
      </c>
      <c r="H5161" s="36">
        <v>2484.9</v>
      </c>
      <c r="I5161" s="36">
        <v>1020</v>
      </c>
    </row>
    <row r="5162" spans="1:9" x14ac:dyDescent="0.35">
      <c r="A5162" s="36">
        <v>1534632</v>
      </c>
      <c r="B5162" s="36" t="str">
        <f>VLOOKUP(AllData[[#This Row],[Order]],MM[],3,FALSE)</f>
        <v>V5757331401000</v>
      </c>
      <c r="C5162" s="36">
        <f>VLOOKUP(AllData[[#This Row],[Order]],MM[],2,FALSE)</f>
        <v>133</v>
      </c>
      <c r="D5162" s="36" t="s">
        <v>80</v>
      </c>
      <c r="E5162" s="36" t="s">
        <v>61</v>
      </c>
      <c r="F5162" s="36" t="s">
        <v>63</v>
      </c>
      <c r="G5162" s="36" t="s">
        <v>112</v>
      </c>
      <c r="H5162" s="36">
        <v>12.882999999999999</v>
      </c>
      <c r="I5162" s="36">
        <v>50</v>
      </c>
    </row>
    <row r="5163" spans="1:9" x14ac:dyDescent="0.35">
      <c r="A5163" s="36">
        <v>1534632</v>
      </c>
      <c r="B5163" s="36" t="str">
        <f>VLOOKUP(AllData[[#This Row],[Order]],MM[],3,FALSE)</f>
        <v>V5757331401000</v>
      </c>
      <c r="C5163" s="36">
        <f>VLOOKUP(AllData[[#This Row],[Order]],MM[],2,FALSE)</f>
        <v>133</v>
      </c>
      <c r="D5163" s="36" t="s">
        <v>82</v>
      </c>
      <c r="E5163" s="36" t="s">
        <v>89</v>
      </c>
      <c r="F5163" s="36" t="s">
        <v>91</v>
      </c>
      <c r="G5163" s="36" t="s">
        <v>92</v>
      </c>
      <c r="H5163" s="36">
        <v>27.1</v>
      </c>
      <c r="I5163" s="36">
        <v>0</v>
      </c>
    </row>
    <row r="5164" spans="1:9" x14ac:dyDescent="0.35">
      <c r="A5164" s="36">
        <v>1534632</v>
      </c>
      <c r="B5164" s="36" t="str">
        <f>VLOOKUP(AllData[[#This Row],[Order]],MM[],3,FALSE)</f>
        <v>V5757331401000</v>
      </c>
      <c r="C5164" s="36">
        <f>VLOOKUP(AllData[[#This Row],[Order]],MM[],2,FALSE)</f>
        <v>133</v>
      </c>
      <c r="D5164" s="36" t="s">
        <v>85</v>
      </c>
      <c r="E5164" s="36" t="s">
        <v>69</v>
      </c>
      <c r="F5164" s="36" t="s">
        <v>70</v>
      </c>
      <c r="G5164" s="36" t="s">
        <v>79</v>
      </c>
      <c r="H5164" s="36">
        <v>20</v>
      </c>
      <c r="I5164" s="36">
        <v>20</v>
      </c>
    </row>
    <row r="5165" spans="1:9" x14ac:dyDescent="0.35">
      <c r="A5165" s="36">
        <v>1534632</v>
      </c>
      <c r="B5165" s="36" t="str">
        <f>VLOOKUP(AllData[[#This Row],[Order]],MM[],3,FALSE)</f>
        <v>V5757331401000</v>
      </c>
      <c r="C5165" s="36">
        <f>VLOOKUP(AllData[[#This Row],[Order]],MM[],2,FALSE)</f>
        <v>133</v>
      </c>
      <c r="D5165" s="36" t="s">
        <v>88</v>
      </c>
      <c r="E5165" s="36" t="s">
        <v>69</v>
      </c>
      <c r="F5165" s="36" t="s">
        <v>70</v>
      </c>
      <c r="G5165" s="36" t="s">
        <v>81</v>
      </c>
      <c r="H5165" s="36">
        <v>20</v>
      </c>
      <c r="I5165" s="36">
        <v>20</v>
      </c>
    </row>
    <row r="5166" spans="1:9" x14ac:dyDescent="0.35">
      <c r="A5166" s="36">
        <v>1534632</v>
      </c>
      <c r="B5166" s="36" t="str">
        <f>VLOOKUP(AllData[[#This Row],[Order]],MM[],3,FALSE)</f>
        <v>V5757331401000</v>
      </c>
      <c r="C5166" s="36">
        <f>VLOOKUP(AllData[[#This Row],[Order]],MM[],2,FALSE)</f>
        <v>133</v>
      </c>
      <c r="D5166" s="36" t="s">
        <v>95</v>
      </c>
      <c r="E5166" s="36" t="s">
        <v>83</v>
      </c>
      <c r="F5166" s="36" t="s">
        <v>84</v>
      </c>
      <c r="G5166" s="36" t="s">
        <v>84</v>
      </c>
      <c r="H5166" s="36">
        <v>674.5200000000001</v>
      </c>
      <c r="I5166" s="36">
        <v>450</v>
      </c>
    </row>
    <row r="5167" spans="1:9" x14ac:dyDescent="0.35">
      <c r="A5167" s="36">
        <v>1534632</v>
      </c>
      <c r="B5167" s="36" t="str">
        <f>VLOOKUP(AllData[[#This Row],[Order]],MM[],3,FALSE)</f>
        <v>V5757331401000</v>
      </c>
      <c r="C5167" s="36">
        <f>VLOOKUP(AllData[[#This Row],[Order]],MM[],2,FALSE)</f>
        <v>133</v>
      </c>
      <c r="D5167" s="36" t="s">
        <v>97</v>
      </c>
      <c r="E5167" s="36" t="s">
        <v>86</v>
      </c>
      <c r="F5167" s="36" t="s">
        <v>87</v>
      </c>
      <c r="G5167" s="36" t="s">
        <v>87</v>
      </c>
      <c r="H5167" s="36">
        <v>20</v>
      </c>
      <c r="I5167" s="36">
        <v>20</v>
      </c>
    </row>
    <row r="5168" spans="1:9" x14ac:dyDescent="0.35">
      <c r="A5168" s="36">
        <v>1534632</v>
      </c>
      <c r="B5168" s="36" t="str">
        <f>VLOOKUP(AllData[[#This Row],[Order]],MM[],3,FALSE)</f>
        <v>V5757331401000</v>
      </c>
      <c r="C5168" s="36">
        <f>VLOOKUP(AllData[[#This Row],[Order]],MM[],2,FALSE)</f>
        <v>133</v>
      </c>
      <c r="D5168" s="36" t="s">
        <v>99</v>
      </c>
      <c r="E5168" s="36" t="s">
        <v>61</v>
      </c>
      <c r="F5168" s="36" t="s">
        <v>63</v>
      </c>
      <c r="G5168" s="36" t="s">
        <v>96</v>
      </c>
      <c r="H5168" s="36">
        <v>62.760000000000005</v>
      </c>
      <c r="I5168" s="36">
        <v>100</v>
      </c>
    </row>
    <row r="5169" spans="1:9" x14ac:dyDescent="0.35">
      <c r="A5169" s="36">
        <v>1534632</v>
      </c>
      <c r="B5169" s="36" t="str">
        <f>VLOOKUP(AllData[[#This Row],[Order]],MM[],3,FALSE)</f>
        <v>V5757331401000</v>
      </c>
      <c r="C5169" s="36">
        <f>VLOOKUP(AllData[[#This Row],[Order]],MM[],2,FALSE)</f>
        <v>133</v>
      </c>
      <c r="D5169" s="36" t="s">
        <v>101</v>
      </c>
      <c r="E5169" s="36" t="s">
        <v>69</v>
      </c>
      <c r="F5169" s="36" t="s">
        <v>70</v>
      </c>
      <c r="G5169" s="36" t="s">
        <v>98</v>
      </c>
      <c r="H5169" s="36">
        <v>20</v>
      </c>
      <c r="I5169" s="36">
        <v>20</v>
      </c>
    </row>
    <row r="5170" spans="1:9" x14ac:dyDescent="0.35">
      <c r="A5170" s="36">
        <v>1534632</v>
      </c>
      <c r="B5170" s="36" t="str">
        <f>VLOOKUP(AllData[[#This Row],[Order]],MM[],3,FALSE)</f>
        <v>V5757331401000</v>
      </c>
      <c r="C5170" s="36">
        <f>VLOOKUP(AllData[[#This Row],[Order]],MM[],2,FALSE)</f>
        <v>133</v>
      </c>
      <c r="D5170" s="36" t="s">
        <v>104</v>
      </c>
      <c r="E5170" s="36" t="s">
        <v>69</v>
      </c>
      <c r="F5170" s="36" t="s">
        <v>70</v>
      </c>
      <c r="G5170" s="36" t="s">
        <v>100</v>
      </c>
      <c r="H5170" s="36">
        <v>30</v>
      </c>
      <c r="I5170" s="36">
        <v>30</v>
      </c>
    </row>
    <row r="5171" spans="1:9" x14ac:dyDescent="0.35">
      <c r="A5171" s="36">
        <v>1534632</v>
      </c>
      <c r="B5171" s="36" t="str">
        <f>VLOOKUP(AllData[[#This Row],[Order]],MM[],3,FALSE)</f>
        <v>V5757331401000</v>
      </c>
      <c r="C5171" s="36">
        <f>VLOOKUP(AllData[[#This Row],[Order]],MM[],2,FALSE)</f>
        <v>133</v>
      </c>
      <c r="D5171" s="36" t="s">
        <v>113</v>
      </c>
      <c r="E5171" s="36" t="s">
        <v>102</v>
      </c>
      <c r="F5171" s="36" t="s">
        <v>100</v>
      </c>
      <c r="G5171" s="36" t="s">
        <v>103</v>
      </c>
      <c r="H5171" s="36">
        <v>30</v>
      </c>
      <c r="I5171" s="36">
        <v>30</v>
      </c>
    </row>
    <row r="5172" spans="1:9" x14ac:dyDescent="0.35">
      <c r="A5172" s="36">
        <v>1534632</v>
      </c>
      <c r="B5172" s="36" t="str">
        <f>VLOOKUP(AllData[[#This Row],[Order]],MM[],3,FALSE)</f>
        <v>V5757331401000</v>
      </c>
      <c r="C5172" s="36">
        <f>VLOOKUP(AllData[[#This Row],[Order]],MM[],2,FALSE)</f>
        <v>133</v>
      </c>
      <c r="D5172" s="36" t="s">
        <v>114</v>
      </c>
      <c r="E5172" s="36" t="s">
        <v>102</v>
      </c>
      <c r="F5172" s="36" t="s">
        <v>100</v>
      </c>
      <c r="G5172" s="36" t="s">
        <v>106</v>
      </c>
      <c r="H5172" s="36">
        <v>45</v>
      </c>
      <c r="I5172" s="36">
        <v>45</v>
      </c>
    </row>
    <row r="5173" spans="1:9" x14ac:dyDescent="0.35">
      <c r="A5173" s="36">
        <v>1534632</v>
      </c>
      <c r="B5173" s="36" t="str">
        <f>VLOOKUP(AllData[[#This Row],[Order]],MM[],3,FALSE)</f>
        <v>V5757331401000</v>
      </c>
      <c r="C5173" s="36">
        <f>VLOOKUP(AllData[[#This Row],[Order]],MM[],2,FALSE)</f>
        <v>133</v>
      </c>
      <c r="D5173" s="36" t="s">
        <v>60</v>
      </c>
      <c r="E5173" s="36" t="s">
        <v>61</v>
      </c>
      <c r="F5173" s="36" t="s">
        <v>63</v>
      </c>
      <c r="G5173" s="36" t="s">
        <v>108</v>
      </c>
      <c r="H5173" s="36">
        <v>1324.56</v>
      </c>
      <c r="I5173" s="36">
        <v>1</v>
      </c>
    </row>
    <row r="5174" spans="1:9" x14ac:dyDescent="0.35">
      <c r="A5174" s="36">
        <v>1534632</v>
      </c>
      <c r="B5174" s="36" t="str">
        <f>VLOOKUP(AllData[[#This Row],[Order]],MM[],3,FALSE)</f>
        <v>V5757331401000</v>
      </c>
      <c r="C5174" s="36">
        <f>VLOOKUP(AllData[[#This Row],[Order]],MM[],2,FALSE)</f>
        <v>133</v>
      </c>
      <c r="D5174" s="36" t="s">
        <v>95</v>
      </c>
      <c r="E5174" s="36" t="s">
        <v>83</v>
      </c>
      <c r="F5174" s="36" t="s">
        <v>84</v>
      </c>
      <c r="G5174" s="36" t="s">
        <v>110</v>
      </c>
      <c r="H5174" s="36"/>
      <c r="I5174" s="36">
        <v>5</v>
      </c>
    </row>
    <row r="5175" spans="1:9" x14ac:dyDescent="0.35">
      <c r="A5175" s="36">
        <v>1534635</v>
      </c>
      <c r="B5175" s="36" t="str">
        <f>VLOOKUP(AllData[[#This Row],[Order]],MM[],3,FALSE)</f>
        <v>V5757351400800</v>
      </c>
      <c r="C5175" s="36">
        <f>VLOOKUP(AllData[[#This Row],[Order]],MM[],2,FALSE)</f>
        <v>139</v>
      </c>
      <c r="D5175" s="36" t="s">
        <v>60</v>
      </c>
      <c r="E5175" s="36" t="s">
        <v>83</v>
      </c>
      <c r="F5175" s="36" t="s">
        <v>84</v>
      </c>
      <c r="G5175" s="36" t="s">
        <v>111</v>
      </c>
      <c r="H5175" s="36">
        <v>127.32</v>
      </c>
      <c r="I5175" s="36">
        <v>40</v>
      </c>
    </row>
    <row r="5176" spans="1:9" x14ac:dyDescent="0.35">
      <c r="A5176" s="36">
        <v>1534635</v>
      </c>
      <c r="B5176" s="36" t="str">
        <f>VLOOKUP(AllData[[#This Row],[Order]],MM[],3,FALSE)</f>
        <v>V5757351400800</v>
      </c>
      <c r="C5176" s="36">
        <f>VLOOKUP(AllData[[#This Row],[Order]],MM[],2,FALSE)</f>
        <v>139</v>
      </c>
      <c r="D5176" s="36" t="s">
        <v>68</v>
      </c>
      <c r="E5176" s="36" t="s">
        <v>61</v>
      </c>
      <c r="F5176" s="36" t="s">
        <v>63</v>
      </c>
      <c r="G5176" s="36" t="s">
        <v>64</v>
      </c>
      <c r="H5176" s="36">
        <v>1.9670000000000001</v>
      </c>
      <c r="I5176" s="36">
        <v>15</v>
      </c>
    </row>
    <row r="5177" spans="1:9" x14ac:dyDescent="0.35">
      <c r="A5177" s="36">
        <v>1534635</v>
      </c>
      <c r="B5177" s="36" t="str">
        <f>VLOOKUP(AllData[[#This Row],[Order]],MM[],3,FALSE)</f>
        <v>V5757351400800</v>
      </c>
      <c r="C5177" s="36">
        <f>VLOOKUP(AllData[[#This Row],[Order]],MM[],2,FALSE)</f>
        <v>139</v>
      </c>
      <c r="D5177" s="36" t="s">
        <v>73</v>
      </c>
      <c r="E5177" s="36" t="s">
        <v>69</v>
      </c>
      <c r="F5177" s="36" t="s">
        <v>70</v>
      </c>
      <c r="G5177" s="36" t="s">
        <v>71</v>
      </c>
      <c r="H5177" s="36">
        <v>20</v>
      </c>
      <c r="I5177" s="36">
        <v>20</v>
      </c>
    </row>
    <row r="5178" spans="1:9" x14ac:dyDescent="0.35">
      <c r="A5178" s="36">
        <v>1534635</v>
      </c>
      <c r="B5178" s="36" t="str">
        <f>VLOOKUP(AllData[[#This Row],[Order]],MM[],3,FALSE)</f>
        <v>V5757351400800</v>
      </c>
      <c r="C5178" s="36">
        <f>VLOOKUP(AllData[[#This Row],[Order]],MM[],2,FALSE)</f>
        <v>139</v>
      </c>
      <c r="D5178" s="36" t="s">
        <v>75</v>
      </c>
      <c r="E5178" s="36" t="s">
        <v>61</v>
      </c>
      <c r="F5178" s="36" t="s">
        <v>63</v>
      </c>
      <c r="G5178" s="36" t="s">
        <v>74</v>
      </c>
      <c r="H5178" s="36">
        <v>301.14</v>
      </c>
      <c r="I5178" s="36">
        <v>350</v>
      </c>
    </row>
    <row r="5179" spans="1:9" x14ac:dyDescent="0.35">
      <c r="A5179" s="36">
        <v>1534635</v>
      </c>
      <c r="B5179" s="36" t="str">
        <f>VLOOKUP(AllData[[#This Row],[Order]],MM[],3,FALSE)</f>
        <v>V5757351400800</v>
      </c>
      <c r="C5179" s="36">
        <f>VLOOKUP(AllData[[#This Row],[Order]],MM[],2,FALSE)</f>
        <v>139</v>
      </c>
      <c r="D5179" s="36" t="s">
        <v>78</v>
      </c>
      <c r="E5179" s="36" t="s">
        <v>61</v>
      </c>
      <c r="F5179" s="36" t="s">
        <v>63</v>
      </c>
      <c r="G5179" s="36" t="s">
        <v>76</v>
      </c>
      <c r="H5179" s="36">
        <v>1233.3600000000001</v>
      </c>
      <c r="I5179" s="36">
        <v>1020</v>
      </c>
    </row>
    <row r="5180" spans="1:9" x14ac:dyDescent="0.35">
      <c r="A5180" s="36">
        <v>1534635</v>
      </c>
      <c r="B5180" s="36" t="str">
        <f>VLOOKUP(AllData[[#This Row],[Order]],MM[],3,FALSE)</f>
        <v>V5757351400800</v>
      </c>
      <c r="C5180" s="36">
        <f>VLOOKUP(AllData[[#This Row],[Order]],MM[],2,FALSE)</f>
        <v>139</v>
      </c>
      <c r="D5180" s="36" t="s">
        <v>80</v>
      </c>
      <c r="E5180" s="36" t="s">
        <v>61</v>
      </c>
      <c r="F5180" s="36" t="s">
        <v>63</v>
      </c>
      <c r="G5180" s="36" t="s">
        <v>112</v>
      </c>
      <c r="H5180" s="36">
        <v>460.98</v>
      </c>
      <c r="I5180" s="36">
        <v>50</v>
      </c>
    </row>
    <row r="5181" spans="1:9" x14ac:dyDescent="0.35">
      <c r="A5181" s="36">
        <v>1534635</v>
      </c>
      <c r="B5181" s="36" t="str">
        <f>VLOOKUP(AllData[[#This Row],[Order]],MM[],3,FALSE)</f>
        <v>V5757351400800</v>
      </c>
      <c r="C5181" s="36">
        <f>VLOOKUP(AllData[[#This Row],[Order]],MM[],2,FALSE)</f>
        <v>139</v>
      </c>
      <c r="D5181" s="36" t="s">
        <v>82</v>
      </c>
      <c r="E5181" s="36" t="s">
        <v>89</v>
      </c>
      <c r="F5181" s="36" t="s">
        <v>91</v>
      </c>
      <c r="G5181" s="36" t="s">
        <v>92</v>
      </c>
      <c r="H5181" s="36"/>
      <c r="I5181" s="36">
        <v>0</v>
      </c>
    </row>
    <row r="5182" spans="1:9" x14ac:dyDescent="0.35">
      <c r="A5182" s="36">
        <v>1534635</v>
      </c>
      <c r="B5182" s="36" t="str">
        <f>VLOOKUP(AllData[[#This Row],[Order]],MM[],3,FALSE)</f>
        <v>V5757351400800</v>
      </c>
      <c r="C5182" s="36">
        <f>VLOOKUP(AllData[[#This Row],[Order]],MM[],2,FALSE)</f>
        <v>139</v>
      </c>
      <c r="D5182" s="36" t="s">
        <v>85</v>
      </c>
      <c r="E5182" s="36" t="s">
        <v>69</v>
      </c>
      <c r="F5182" s="36" t="s">
        <v>70</v>
      </c>
      <c r="G5182" s="36" t="s">
        <v>79</v>
      </c>
      <c r="H5182" s="36">
        <v>20</v>
      </c>
      <c r="I5182" s="36">
        <v>20</v>
      </c>
    </row>
    <row r="5183" spans="1:9" x14ac:dyDescent="0.35">
      <c r="A5183" s="36">
        <v>1534635</v>
      </c>
      <c r="B5183" s="36" t="str">
        <f>VLOOKUP(AllData[[#This Row],[Order]],MM[],3,FALSE)</f>
        <v>V5757351400800</v>
      </c>
      <c r="C5183" s="36">
        <f>VLOOKUP(AllData[[#This Row],[Order]],MM[],2,FALSE)</f>
        <v>139</v>
      </c>
      <c r="D5183" s="36" t="s">
        <v>88</v>
      </c>
      <c r="E5183" s="36" t="s">
        <v>69</v>
      </c>
      <c r="F5183" s="36" t="s">
        <v>70</v>
      </c>
      <c r="G5183" s="36" t="s">
        <v>81</v>
      </c>
      <c r="H5183" s="36">
        <v>20</v>
      </c>
      <c r="I5183" s="36">
        <v>20</v>
      </c>
    </row>
    <row r="5184" spans="1:9" x14ac:dyDescent="0.35">
      <c r="A5184" s="36">
        <v>1534635</v>
      </c>
      <c r="B5184" s="36" t="str">
        <f>VLOOKUP(AllData[[#This Row],[Order]],MM[],3,FALSE)</f>
        <v>V5757351400800</v>
      </c>
      <c r="C5184" s="36">
        <f>VLOOKUP(AllData[[#This Row],[Order]],MM[],2,FALSE)</f>
        <v>139</v>
      </c>
      <c r="D5184" s="36" t="s">
        <v>95</v>
      </c>
      <c r="E5184" s="36" t="s">
        <v>83</v>
      </c>
      <c r="F5184" s="36" t="s">
        <v>84</v>
      </c>
      <c r="G5184" s="36" t="s">
        <v>84</v>
      </c>
      <c r="H5184" s="36">
        <v>527.52</v>
      </c>
      <c r="I5184" s="36">
        <v>450</v>
      </c>
    </row>
    <row r="5185" spans="1:9" x14ac:dyDescent="0.35">
      <c r="A5185" s="36">
        <v>1534635</v>
      </c>
      <c r="B5185" s="36" t="str">
        <f>VLOOKUP(AllData[[#This Row],[Order]],MM[],3,FALSE)</f>
        <v>V5757351400800</v>
      </c>
      <c r="C5185" s="36">
        <f>VLOOKUP(AllData[[#This Row],[Order]],MM[],2,FALSE)</f>
        <v>139</v>
      </c>
      <c r="D5185" s="36" t="s">
        <v>97</v>
      </c>
      <c r="E5185" s="36" t="s">
        <v>86</v>
      </c>
      <c r="F5185" s="36" t="s">
        <v>87</v>
      </c>
      <c r="G5185" s="36" t="s">
        <v>87</v>
      </c>
      <c r="H5185" s="36">
        <v>20</v>
      </c>
      <c r="I5185" s="36">
        <v>20</v>
      </c>
    </row>
    <row r="5186" spans="1:9" x14ac:dyDescent="0.35">
      <c r="A5186" s="36">
        <v>1534635</v>
      </c>
      <c r="B5186" s="36" t="str">
        <f>VLOOKUP(AllData[[#This Row],[Order]],MM[],3,FALSE)</f>
        <v>V5757351400800</v>
      </c>
      <c r="C5186" s="36">
        <f>VLOOKUP(AllData[[#This Row],[Order]],MM[],2,FALSE)</f>
        <v>139</v>
      </c>
      <c r="D5186" s="36" t="s">
        <v>99</v>
      </c>
      <c r="E5186" s="36" t="s">
        <v>61</v>
      </c>
      <c r="F5186" s="36" t="s">
        <v>63</v>
      </c>
      <c r="G5186" s="36" t="s">
        <v>96</v>
      </c>
      <c r="H5186" s="36">
        <v>3</v>
      </c>
      <c r="I5186" s="36">
        <v>100</v>
      </c>
    </row>
    <row r="5187" spans="1:9" x14ac:dyDescent="0.35">
      <c r="A5187" s="36">
        <v>1534635</v>
      </c>
      <c r="B5187" s="36" t="str">
        <f>VLOOKUP(AllData[[#This Row],[Order]],MM[],3,FALSE)</f>
        <v>V5757351400800</v>
      </c>
      <c r="C5187" s="36">
        <f>VLOOKUP(AllData[[#This Row],[Order]],MM[],2,FALSE)</f>
        <v>139</v>
      </c>
      <c r="D5187" s="36" t="s">
        <v>101</v>
      </c>
      <c r="E5187" s="36" t="s">
        <v>69</v>
      </c>
      <c r="F5187" s="36" t="s">
        <v>70</v>
      </c>
      <c r="G5187" s="36" t="s">
        <v>98</v>
      </c>
      <c r="H5187" s="36">
        <v>20</v>
      </c>
      <c r="I5187" s="36">
        <v>20</v>
      </c>
    </row>
    <row r="5188" spans="1:9" x14ac:dyDescent="0.35">
      <c r="A5188" s="36">
        <v>1534635</v>
      </c>
      <c r="B5188" s="36" t="str">
        <f>VLOOKUP(AllData[[#This Row],[Order]],MM[],3,FALSE)</f>
        <v>V5757351400800</v>
      </c>
      <c r="C5188" s="36">
        <f>VLOOKUP(AllData[[#This Row],[Order]],MM[],2,FALSE)</f>
        <v>139</v>
      </c>
      <c r="D5188" s="36" t="s">
        <v>104</v>
      </c>
      <c r="E5188" s="36" t="s">
        <v>69</v>
      </c>
      <c r="F5188" s="36" t="s">
        <v>70</v>
      </c>
      <c r="G5188" s="36" t="s">
        <v>100</v>
      </c>
      <c r="H5188" s="36">
        <v>30</v>
      </c>
      <c r="I5188" s="36">
        <v>30</v>
      </c>
    </row>
    <row r="5189" spans="1:9" x14ac:dyDescent="0.35">
      <c r="A5189" s="36">
        <v>1534635</v>
      </c>
      <c r="B5189" s="36" t="str">
        <f>VLOOKUP(AllData[[#This Row],[Order]],MM[],3,FALSE)</f>
        <v>V5757351400800</v>
      </c>
      <c r="C5189" s="36">
        <f>VLOOKUP(AllData[[#This Row],[Order]],MM[],2,FALSE)</f>
        <v>139</v>
      </c>
      <c r="D5189" s="36" t="s">
        <v>113</v>
      </c>
      <c r="E5189" s="36" t="s">
        <v>102</v>
      </c>
      <c r="F5189" s="36" t="s">
        <v>100</v>
      </c>
      <c r="G5189" s="36" t="s">
        <v>103</v>
      </c>
      <c r="H5189" s="36">
        <v>30</v>
      </c>
      <c r="I5189" s="36">
        <v>30</v>
      </c>
    </row>
    <row r="5190" spans="1:9" x14ac:dyDescent="0.35">
      <c r="A5190" s="36">
        <v>1534635</v>
      </c>
      <c r="B5190" s="36" t="str">
        <f>VLOOKUP(AllData[[#This Row],[Order]],MM[],3,FALSE)</f>
        <v>V5757351400800</v>
      </c>
      <c r="C5190" s="36">
        <f>VLOOKUP(AllData[[#This Row],[Order]],MM[],2,FALSE)</f>
        <v>139</v>
      </c>
      <c r="D5190" s="36" t="s">
        <v>114</v>
      </c>
      <c r="E5190" s="36" t="s">
        <v>102</v>
      </c>
      <c r="F5190" s="36" t="s">
        <v>100</v>
      </c>
      <c r="G5190" s="36" t="s">
        <v>106</v>
      </c>
      <c r="H5190" s="36">
        <v>45</v>
      </c>
      <c r="I5190" s="36">
        <v>45</v>
      </c>
    </row>
    <row r="5191" spans="1:9" x14ac:dyDescent="0.35">
      <c r="A5191" s="36">
        <v>1534635</v>
      </c>
      <c r="B5191" s="36" t="str">
        <f>VLOOKUP(AllData[[#This Row],[Order]],MM[],3,FALSE)</f>
        <v>V5757351400800</v>
      </c>
      <c r="C5191" s="36">
        <f>VLOOKUP(AllData[[#This Row],[Order]],MM[],2,FALSE)</f>
        <v>139</v>
      </c>
      <c r="D5191" s="36" t="s">
        <v>60</v>
      </c>
      <c r="E5191" s="36" t="s">
        <v>61</v>
      </c>
      <c r="F5191" s="36" t="s">
        <v>63</v>
      </c>
      <c r="G5191" s="36" t="s">
        <v>108</v>
      </c>
      <c r="H5191" s="36">
        <v>605.81999999999994</v>
      </c>
      <c r="I5191" s="36">
        <v>1</v>
      </c>
    </row>
    <row r="5192" spans="1:9" x14ac:dyDescent="0.35">
      <c r="A5192" s="36">
        <v>1534635</v>
      </c>
      <c r="B5192" s="36" t="str">
        <f>VLOOKUP(AllData[[#This Row],[Order]],MM[],3,FALSE)</f>
        <v>V5757351400800</v>
      </c>
      <c r="C5192" s="36">
        <f>VLOOKUP(AllData[[#This Row],[Order]],MM[],2,FALSE)</f>
        <v>139</v>
      </c>
      <c r="D5192" s="36" t="s">
        <v>95</v>
      </c>
      <c r="E5192" s="36" t="s">
        <v>83</v>
      </c>
      <c r="F5192" s="36" t="s">
        <v>84</v>
      </c>
      <c r="G5192" s="36" t="s">
        <v>110</v>
      </c>
      <c r="H5192" s="36"/>
      <c r="I5192" s="36">
        <v>5</v>
      </c>
    </row>
    <row r="5193" spans="1:9" x14ac:dyDescent="0.35">
      <c r="A5193" s="36">
        <v>1534636</v>
      </c>
      <c r="B5193" s="36" t="str">
        <f>VLOOKUP(AllData[[#This Row],[Order]],MM[],3,FALSE)</f>
        <v>V5757351401000</v>
      </c>
      <c r="C5193" s="36">
        <f>VLOOKUP(AllData[[#This Row],[Order]],MM[],2,FALSE)</f>
        <v>139</v>
      </c>
      <c r="D5193" s="36" t="s">
        <v>60</v>
      </c>
      <c r="E5193" s="36" t="s">
        <v>83</v>
      </c>
      <c r="F5193" s="36" t="s">
        <v>84</v>
      </c>
      <c r="G5193" s="36" t="s">
        <v>111</v>
      </c>
      <c r="H5193" s="36">
        <v>101.1</v>
      </c>
      <c r="I5193" s="36">
        <v>40</v>
      </c>
    </row>
    <row r="5194" spans="1:9" x14ac:dyDescent="0.35">
      <c r="A5194" s="36">
        <v>1534636</v>
      </c>
      <c r="B5194" s="36" t="str">
        <f>VLOOKUP(AllData[[#This Row],[Order]],MM[],3,FALSE)</f>
        <v>V5757351401000</v>
      </c>
      <c r="C5194" s="36">
        <f>VLOOKUP(AllData[[#This Row],[Order]],MM[],2,FALSE)</f>
        <v>139</v>
      </c>
      <c r="D5194" s="36" t="s">
        <v>68</v>
      </c>
      <c r="E5194" s="36" t="s">
        <v>61</v>
      </c>
      <c r="F5194" s="36" t="s">
        <v>63</v>
      </c>
      <c r="G5194" s="36" t="s">
        <v>64</v>
      </c>
      <c r="H5194" s="36">
        <v>1.9670000000000001</v>
      </c>
      <c r="I5194" s="36">
        <v>15</v>
      </c>
    </row>
    <row r="5195" spans="1:9" x14ac:dyDescent="0.35">
      <c r="A5195" s="36">
        <v>1534636</v>
      </c>
      <c r="B5195" s="36" t="str">
        <f>VLOOKUP(AllData[[#This Row],[Order]],MM[],3,FALSE)</f>
        <v>V5757351401000</v>
      </c>
      <c r="C5195" s="36">
        <f>VLOOKUP(AllData[[#This Row],[Order]],MM[],2,FALSE)</f>
        <v>139</v>
      </c>
      <c r="D5195" s="36" t="s">
        <v>73</v>
      </c>
      <c r="E5195" s="36" t="s">
        <v>69</v>
      </c>
      <c r="F5195" s="36" t="s">
        <v>70</v>
      </c>
      <c r="G5195" s="36" t="s">
        <v>71</v>
      </c>
      <c r="H5195" s="36">
        <v>20</v>
      </c>
      <c r="I5195" s="36">
        <v>20</v>
      </c>
    </row>
    <row r="5196" spans="1:9" x14ac:dyDescent="0.35">
      <c r="A5196" s="36">
        <v>1534636</v>
      </c>
      <c r="B5196" s="36" t="str">
        <f>VLOOKUP(AllData[[#This Row],[Order]],MM[],3,FALSE)</f>
        <v>V5757351401000</v>
      </c>
      <c r="C5196" s="36">
        <f>VLOOKUP(AllData[[#This Row],[Order]],MM[],2,FALSE)</f>
        <v>139</v>
      </c>
      <c r="D5196" s="36" t="s">
        <v>75</v>
      </c>
      <c r="E5196" s="36" t="s">
        <v>61</v>
      </c>
      <c r="F5196" s="36" t="s">
        <v>63</v>
      </c>
      <c r="G5196" s="36" t="s">
        <v>74</v>
      </c>
      <c r="H5196" s="36">
        <v>306.54000000000002</v>
      </c>
      <c r="I5196" s="36">
        <v>350</v>
      </c>
    </row>
    <row r="5197" spans="1:9" x14ac:dyDescent="0.35">
      <c r="A5197" s="36">
        <v>1534636</v>
      </c>
      <c r="B5197" s="36" t="str">
        <f>VLOOKUP(AllData[[#This Row],[Order]],MM[],3,FALSE)</f>
        <v>V5757351401000</v>
      </c>
      <c r="C5197" s="36">
        <f>VLOOKUP(AllData[[#This Row],[Order]],MM[],2,FALSE)</f>
        <v>139</v>
      </c>
      <c r="D5197" s="36" t="s">
        <v>78</v>
      </c>
      <c r="E5197" s="36" t="s">
        <v>61</v>
      </c>
      <c r="F5197" s="36" t="s">
        <v>63</v>
      </c>
      <c r="G5197" s="36" t="s">
        <v>76</v>
      </c>
      <c r="H5197" s="36">
        <v>2399.7600000000002</v>
      </c>
      <c r="I5197" s="36">
        <v>1020</v>
      </c>
    </row>
    <row r="5198" spans="1:9" x14ac:dyDescent="0.35">
      <c r="A5198" s="36">
        <v>1534636</v>
      </c>
      <c r="B5198" s="36" t="str">
        <f>VLOOKUP(AllData[[#This Row],[Order]],MM[],3,FALSE)</f>
        <v>V5757351401000</v>
      </c>
      <c r="C5198" s="36">
        <f>VLOOKUP(AllData[[#This Row],[Order]],MM[],2,FALSE)</f>
        <v>139</v>
      </c>
      <c r="D5198" s="36" t="s">
        <v>80</v>
      </c>
      <c r="E5198" s="36" t="s">
        <v>61</v>
      </c>
      <c r="F5198" s="36" t="s">
        <v>63</v>
      </c>
      <c r="G5198" s="36" t="s">
        <v>112</v>
      </c>
      <c r="H5198" s="36">
        <v>39.517000000000003</v>
      </c>
      <c r="I5198" s="36">
        <v>50</v>
      </c>
    </row>
    <row r="5199" spans="1:9" x14ac:dyDescent="0.35">
      <c r="A5199" s="36">
        <v>1534636</v>
      </c>
      <c r="B5199" s="36" t="str">
        <f>VLOOKUP(AllData[[#This Row],[Order]],MM[],3,FALSE)</f>
        <v>V5757351401000</v>
      </c>
      <c r="C5199" s="36">
        <f>VLOOKUP(AllData[[#This Row],[Order]],MM[],2,FALSE)</f>
        <v>139</v>
      </c>
      <c r="D5199" s="36" t="s">
        <v>82</v>
      </c>
      <c r="E5199" s="36" t="s">
        <v>89</v>
      </c>
      <c r="F5199" s="36" t="s">
        <v>91</v>
      </c>
      <c r="G5199" s="36" t="s">
        <v>92</v>
      </c>
      <c r="H5199" s="36"/>
      <c r="I5199" s="36">
        <v>0</v>
      </c>
    </row>
    <row r="5200" spans="1:9" x14ac:dyDescent="0.35">
      <c r="A5200" s="36">
        <v>1534636</v>
      </c>
      <c r="B5200" s="36" t="str">
        <f>VLOOKUP(AllData[[#This Row],[Order]],MM[],3,FALSE)</f>
        <v>V5757351401000</v>
      </c>
      <c r="C5200" s="36">
        <f>VLOOKUP(AllData[[#This Row],[Order]],MM[],2,FALSE)</f>
        <v>139</v>
      </c>
      <c r="D5200" s="36" t="s">
        <v>85</v>
      </c>
      <c r="E5200" s="36" t="s">
        <v>69</v>
      </c>
      <c r="F5200" s="36" t="s">
        <v>70</v>
      </c>
      <c r="G5200" s="36" t="s">
        <v>79</v>
      </c>
      <c r="H5200" s="36">
        <v>20</v>
      </c>
      <c r="I5200" s="36">
        <v>20</v>
      </c>
    </row>
    <row r="5201" spans="1:9" x14ac:dyDescent="0.35">
      <c r="A5201" s="36">
        <v>1534636</v>
      </c>
      <c r="B5201" s="36" t="str">
        <f>VLOOKUP(AllData[[#This Row],[Order]],MM[],3,FALSE)</f>
        <v>V5757351401000</v>
      </c>
      <c r="C5201" s="36">
        <f>VLOOKUP(AllData[[#This Row],[Order]],MM[],2,FALSE)</f>
        <v>139</v>
      </c>
      <c r="D5201" s="36" t="s">
        <v>88</v>
      </c>
      <c r="E5201" s="36" t="s">
        <v>69</v>
      </c>
      <c r="F5201" s="36" t="s">
        <v>70</v>
      </c>
      <c r="G5201" s="36" t="s">
        <v>81</v>
      </c>
      <c r="H5201" s="36">
        <v>20</v>
      </c>
      <c r="I5201" s="36">
        <v>20</v>
      </c>
    </row>
    <row r="5202" spans="1:9" x14ac:dyDescent="0.35">
      <c r="A5202" s="36">
        <v>1534636</v>
      </c>
      <c r="B5202" s="36" t="str">
        <f>VLOOKUP(AllData[[#This Row],[Order]],MM[],3,FALSE)</f>
        <v>V5757351401000</v>
      </c>
      <c r="C5202" s="36">
        <f>VLOOKUP(AllData[[#This Row],[Order]],MM[],2,FALSE)</f>
        <v>139</v>
      </c>
      <c r="D5202" s="36" t="s">
        <v>95</v>
      </c>
      <c r="E5202" s="36" t="s">
        <v>83</v>
      </c>
      <c r="F5202" s="36" t="s">
        <v>84</v>
      </c>
      <c r="G5202" s="36" t="s">
        <v>84</v>
      </c>
      <c r="H5202" s="36">
        <v>459.71999999999997</v>
      </c>
      <c r="I5202" s="36">
        <v>450</v>
      </c>
    </row>
    <row r="5203" spans="1:9" x14ac:dyDescent="0.35">
      <c r="A5203" s="36">
        <v>1534636</v>
      </c>
      <c r="B5203" s="36" t="str">
        <f>VLOOKUP(AllData[[#This Row],[Order]],MM[],3,FALSE)</f>
        <v>V5757351401000</v>
      </c>
      <c r="C5203" s="36">
        <f>VLOOKUP(AllData[[#This Row],[Order]],MM[],2,FALSE)</f>
        <v>139</v>
      </c>
      <c r="D5203" s="36" t="s">
        <v>97</v>
      </c>
      <c r="E5203" s="36" t="s">
        <v>86</v>
      </c>
      <c r="F5203" s="36" t="s">
        <v>87</v>
      </c>
      <c r="G5203" s="36" t="s">
        <v>87</v>
      </c>
      <c r="H5203" s="36">
        <v>20</v>
      </c>
      <c r="I5203" s="36">
        <v>20</v>
      </c>
    </row>
    <row r="5204" spans="1:9" x14ac:dyDescent="0.35">
      <c r="A5204" s="36">
        <v>1534636</v>
      </c>
      <c r="B5204" s="36" t="str">
        <f>VLOOKUP(AllData[[#This Row],[Order]],MM[],3,FALSE)</f>
        <v>V5757351401000</v>
      </c>
      <c r="C5204" s="36">
        <f>VLOOKUP(AllData[[#This Row],[Order]],MM[],2,FALSE)</f>
        <v>139</v>
      </c>
      <c r="D5204" s="36" t="s">
        <v>99</v>
      </c>
      <c r="E5204" s="36" t="s">
        <v>61</v>
      </c>
      <c r="F5204" s="36" t="s">
        <v>63</v>
      </c>
      <c r="G5204" s="36" t="s">
        <v>96</v>
      </c>
      <c r="H5204" s="36">
        <v>40.817</v>
      </c>
      <c r="I5204" s="36">
        <v>100</v>
      </c>
    </row>
    <row r="5205" spans="1:9" x14ac:dyDescent="0.35">
      <c r="A5205" s="36">
        <v>1534636</v>
      </c>
      <c r="B5205" s="36" t="str">
        <f>VLOOKUP(AllData[[#This Row],[Order]],MM[],3,FALSE)</f>
        <v>V5757351401000</v>
      </c>
      <c r="C5205" s="36">
        <f>VLOOKUP(AllData[[#This Row],[Order]],MM[],2,FALSE)</f>
        <v>139</v>
      </c>
      <c r="D5205" s="36" t="s">
        <v>101</v>
      </c>
      <c r="E5205" s="36" t="s">
        <v>69</v>
      </c>
      <c r="F5205" s="36" t="s">
        <v>70</v>
      </c>
      <c r="G5205" s="36" t="s">
        <v>98</v>
      </c>
      <c r="H5205" s="36">
        <v>20</v>
      </c>
      <c r="I5205" s="36">
        <v>20</v>
      </c>
    </row>
    <row r="5206" spans="1:9" x14ac:dyDescent="0.35">
      <c r="A5206" s="36">
        <v>1534636</v>
      </c>
      <c r="B5206" s="36" t="str">
        <f>VLOOKUP(AllData[[#This Row],[Order]],MM[],3,FALSE)</f>
        <v>V5757351401000</v>
      </c>
      <c r="C5206" s="36">
        <f>VLOOKUP(AllData[[#This Row],[Order]],MM[],2,FALSE)</f>
        <v>139</v>
      </c>
      <c r="D5206" s="36" t="s">
        <v>104</v>
      </c>
      <c r="E5206" s="36" t="s">
        <v>69</v>
      </c>
      <c r="F5206" s="36" t="s">
        <v>70</v>
      </c>
      <c r="G5206" s="36" t="s">
        <v>100</v>
      </c>
      <c r="H5206" s="36">
        <v>30</v>
      </c>
      <c r="I5206" s="36">
        <v>30</v>
      </c>
    </row>
    <row r="5207" spans="1:9" x14ac:dyDescent="0.35">
      <c r="A5207" s="36">
        <v>1534636</v>
      </c>
      <c r="B5207" s="36" t="str">
        <f>VLOOKUP(AllData[[#This Row],[Order]],MM[],3,FALSE)</f>
        <v>V5757351401000</v>
      </c>
      <c r="C5207" s="36">
        <f>VLOOKUP(AllData[[#This Row],[Order]],MM[],2,FALSE)</f>
        <v>139</v>
      </c>
      <c r="D5207" s="36" t="s">
        <v>113</v>
      </c>
      <c r="E5207" s="36" t="s">
        <v>102</v>
      </c>
      <c r="F5207" s="36" t="s">
        <v>100</v>
      </c>
      <c r="G5207" s="36" t="s">
        <v>103</v>
      </c>
      <c r="H5207" s="36">
        <v>30</v>
      </c>
      <c r="I5207" s="36">
        <v>30</v>
      </c>
    </row>
    <row r="5208" spans="1:9" x14ac:dyDescent="0.35">
      <c r="A5208" s="36">
        <v>1534636</v>
      </c>
      <c r="B5208" s="36" t="str">
        <f>VLOOKUP(AllData[[#This Row],[Order]],MM[],3,FALSE)</f>
        <v>V5757351401000</v>
      </c>
      <c r="C5208" s="36">
        <f>VLOOKUP(AllData[[#This Row],[Order]],MM[],2,FALSE)</f>
        <v>139</v>
      </c>
      <c r="D5208" s="36" t="s">
        <v>114</v>
      </c>
      <c r="E5208" s="36" t="s">
        <v>102</v>
      </c>
      <c r="F5208" s="36" t="s">
        <v>100</v>
      </c>
      <c r="G5208" s="36" t="s">
        <v>106</v>
      </c>
      <c r="H5208" s="36">
        <v>45</v>
      </c>
      <c r="I5208" s="36">
        <v>45</v>
      </c>
    </row>
    <row r="5209" spans="1:9" x14ac:dyDescent="0.35">
      <c r="A5209" s="36">
        <v>1534636</v>
      </c>
      <c r="B5209" s="36" t="str">
        <f>VLOOKUP(AllData[[#This Row],[Order]],MM[],3,FALSE)</f>
        <v>V5757351401000</v>
      </c>
      <c r="C5209" s="36">
        <f>VLOOKUP(AllData[[#This Row],[Order]],MM[],2,FALSE)</f>
        <v>139</v>
      </c>
      <c r="D5209" s="36" t="s">
        <v>60</v>
      </c>
      <c r="E5209" s="36" t="s">
        <v>61</v>
      </c>
      <c r="F5209" s="36" t="s">
        <v>63</v>
      </c>
      <c r="G5209" s="36" t="s">
        <v>108</v>
      </c>
      <c r="H5209" s="36">
        <v>1651.98</v>
      </c>
      <c r="I5209" s="36">
        <v>1</v>
      </c>
    </row>
    <row r="5210" spans="1:9" x14ac:dyDescent="0.35">
      <c r="A5210" s="36">
        <v>1534636</v>
      </c>
      <c r="B5210" s="36" t="str">
        <f>VLOOKUP(AllData[[#This Row],[Order]],MM[],3,FALSE)</f>
        <v>V5757351401000</v>
      </c>
      <c r="C5210" s="36">
        <f>VLOOKUP(AllData[[#This Row],[Order]],MM[],2,FALSE)</f>
        <v>139</v>
      </c>
      <c r="D5210" s="36" t="s">
        <v>95</v>
      </c>
      <c r="E5210" s="36" t="s">
        <v>83</v>
      </c>
      <c r="F5210" s="36" t="s">
        <v>84</v>
      </c>
      <c r="G5210" s="36" t="s">
        <v>110</v>
      </c>
      <c r="H5210" s="36"/>
      <c r="I5210" s="36">
        <v>5</v>
      </c>
    </row>
    <row r="5211" spans="1:9" x14ac:dyDescent="0.35">
      <c r="A5211" s="36">
        <v>1534637</v>
      </c>
      <c r="B5211" s="36" t="str">
        <f>VLOOKUP(AllData[[#This Row],[Order]],MM[],3,FALSE)</f>
        <v>V5757311400800</v>
      </c>
      <c r="C5211" s="36">
        <f>VLOOKUP(AllData[[#This Row],[Order]],MM[],2,FALSE)</f>
        <v>133</v>
      </c>
      <c r="D5211" s="36" t="s">
        <v>60</v>
      </c>
      <c r="E5211" s="36" t="s">
        <v>83</v>
      </c>
      <c r="F5211" s="36" t="s">
        <v>84</v>
      </c>
      <c r="G5211" s="36" t="s">
        <v>111</v>
      </c>
      <c r="H5211" s="36">
        <v>83.132999999999996</v>
      </c>
      <c r="I5211" s="36">
        <v>40</v>
      </c>
    </row>
    <row r="5212" spans="1:9" x14ac:dyDescent="0.35">
      <c r="A5212" s="36">
        <v>1534637</v>
      </c>
      <c r="B5212" s="36" t="str">
        <f>VLOOKUP(AllData[[#This Row],[Order]],MM[],3,FALSE)</f>
        <v>V5757311400800</v>
      </c>
      <c r="C5212" s="36">
        <f>VLOOKUP(AllData[[#This Row],[Order]],MM[],2,FALSE)</f>
        <v>133</v>
      </c>
      <c r="D5212" s="36" t="s">
        <v>68</v>
      </c>
      <c r="E5212" s="36" t="s">
        <v>61</v>
      </c>
      <c r="F5212" s="36" t="s">
        <v>63</v>
      </c>
      <c r="G5212" s="36" t="s">
        <v>64</v>
      </c>
      <c r="H5212" s="36">
        <v>3.5670000000000002</v>
      </c>
      <c r="I5212" s="36">
        <v>15</v>
      </c>
    </row>
    <row r="5213" spans="1:9" x14ac:dyDescent="0.35">
      <c r="A5213" s="36">
        <v>1534637</v>
      </c>
      <c r="B5213" s="36" t="str">
        <f>VLOOKUP(AllData[[#This Row],[Order]],MM[],3,FALSE)</f>
        <v>V5757311400800</v>
      </c>
      <c r="C5213" s="36">
        <f>VLOOKUP(AllData[[#This Row],[Order]],MM[],2,FALSE)</f>
        <v>133</v>
      </c>
      <c r="D5213" s="36" t="s">
        <v>73</v>
      </c>
      <c r="E5213" s="36" t="s">
        <v>69</v>
      </c>
      <c r="F5213" s="36" t="s">
        <v>70</v>
      </c>
      <c r="G5213" s="36" t="s">
        <v>71</v>
      </c>
      <c r="H5213" s="36">
        <v>20</v>
      </c>
      <c r="I5213" s="36">
        <v>20</v>
      </c>
    </row>
    <row r="5214" spans="1:9" x14ac:dyDescent="0.35">
      <c r="A5214" s="36">
        <v>1534637</v>
      </c>
      <c r="B5214" s="36" t="str">
        <f>VLOOKUP(AllData[[#This Row],[Order]],MM[],3,FALSE)</f>
        <v>V5757311400800</v>
      </c>
      <c r="C5214" s="36">
        <f>VLOOKUP(AllData[[#This Row],[Order]],MM[],2,FALSE)</f>
        <v>133</v>
      </c>
      <c r="D5214" s="36" t="s">
        <v>75</v>
      </c>
      <c r="E5214" s="36" t="s">
        <v>61</v>
      </c>
      <c r="F5214" s="36" t="s">
        <v>63</v>
      </c>
      <c r="G5214" s="36" t="s">
        <v>74</v>
      </c>
      <c r="H5214" s="36">
        <v>211.56</v>
      </c>
      <c r="I5214" s="36">
        <v>290</v>
      </c>
    </row>
    <row r="5215" spans="1:9" x14ac:dyDescent="0.35">
      <c r="A5215" s="36">
        <v>1534637</v>
      </c>
      <c r="B5215" s="36" t="str">
        <f>VLOOKUP(AllData[[#This Row],[Order]],MM[],3,FALSE)</f>
        <v>V5757311400800</v>
      </c>
      <c r="C5215" s="36">
        <f>VLOOKUP(AllData[[#This Row],[Order]],MM[],2,FALSE)</f>
        <v>133</v>
      </c>
      <c r="D5215" s="36" t="s">
        <v>78</v>
      </c>
      <c r="E5215" s="36" t="s">
        <v>61</v>
      </c>
      <c r="F5215" s="36" t="s">
        <v>63</v>
      </c>
      <c r="G5215" s="36" t="s">
        <v>76</v>
      </c>
      <c r="H5215" s="36">
        <v>1706.88</v>
      </c>
      <c r="I5215" s="36">
        <v>1040</v>
      </c>
    </row>
    <row r="5216" spans="1:9" x14ac:dyDescent="0.35">
      <c r="A5216" s="36">
        <v>1534637</v>
      </c>
      <c r="B5216" s="36" t="str">
        <f>VLOOKUP(AllData[[#This Row],[Order]],MM[],3,FALSE)</f>
        <v>V5757311400800</v>
      </c>
      <c r="C5216" s="36">
        <f>VLOOKUP(AllData[[#This Row],[Order]],MM[],2,FALSE)</f>
        <v>133</v>
      </c>
      <c r="D5216" s="36" t="s">
        <v>80</v>
      </c>
      <c r="E5216" s="36" t="s">
        <v>61</v>
      </c>
      <c r="F5216" s="36" t="s">
        <v>63</v>
      </c>
      <c r="G5216" s="36" t="s">
        <v>112</v>
      </c>
      <c r="H5216" s="36">
        <v>126.06</v>
      </c>
      <c r="I5216" s="36">
        <v>50</v>
      </c>
    </row>
    <row r="5217" spans="1:9" x14ac:dyDescent="0.35">
      <c r="A5217" s="36">
        <v>1534637</v>
      </c>
      <c r="B5217" s="36" t="str">
        <f>VLOOKUP(AllData[[#This Row],[Order]],MM[],3,FALSE)</f>
        <v>V5757311400800</v>
      </c>
      <c r="C5217" s="36">
        <f>VLOOKUP(AllData[[#This Row],[Order]],MM[],2,FALSE)</f>
        <v>133</v>
      </c>
      <c r="D5217" s="36" t="s">
        <v>82</v>
      </c>
      <c r="E5217" s="36" t="s">
        <v>89</v>
      </c>
      <c r="F5217" s="36" t="s">
        <v>91</v>
      </c>
      <c r="G5217" s="36" t="s">
        <v>92</v>
      </c>
      <c r="H5217" s="36"/>
      <c r="I5217" s="36">
        <v>0</v>
      </c>
    </row>
    <row r="5218" spans="1:9" x14ac:dyDescent="0.35">
      <c r="A5218" s="36">
        <v>1534637</v>
      </c>
      <c r="B5218" s="36" t="str">
        <f>VLOOKUP(AllData[[#This Row],[Order]],MM[],3,FALSE)</f>
        <v>V5757311400800</v>
      </c>
      <c r="C5218" s="36">
        <f>VLOOKUP(AllData[[#This Row],[Order]],MM[],2,FALSE)</f>
        <v>133</v>
      </c>
      <c r="D5218" s="36" t="s">
        <v>85</v>
      </c>
      <c r="E5218" s="36" t="s">
        <v>69</v>
      </c>
      <c r="F5218" s="36" t="s">
        <v>70</v>
      </c>
      <c r="G5218" s="36" t="s">
        <v>79</v>
      </c>
      <c r="H5218" s="36">
        <v>20</v>
      </c>
      <c r="I5218" s="36">
        <v>20</v>
      </c>
    </row>
    <row r="5219" spans="1:9" x14ac:dyDescent="0.35">
      <c r="A5219" s="36">
        <v>1534637</v>
      </c>
      <c r="B5219" s="36" t="str">
        <f>VLOOKUP(AllData[[#This Row],[Order]],MM[],3,FALSE)</f>
        <v>V5757311400800</v>
      </c>
      <c r="C5219" s="36">
        <f>VLOOKUP(AllData[[#This Row],[Order]],MM[],2,FALSE)</f>
        <v>133</v>
      </c>
      <c r="D5219" s="36" t="s">
        <v>88</v>
      </c>
      <c r="E5219" s="36" t="s">
        <v>69</v>
      </c>
      <c r="F5219" s="36" t="s">
        <v>70</v>
      </c>
      <c r="G5219" s="36" t="s">
        <v>81</v>
      </c>
      <c r="H5219" s="36">
        <v>20</v>
      </c>
      <c r="I5219" s="36">
        <v>20</v>
      </c>
    </row>
    <row r="5220" spans="1:9" x14ac:dyDescent="0.35">
      <c r="A5220" s="36">
        <v>1534637</v>
      </c>
      <c r="B5220" s="36" t="str">
        <f>VLOOKUP(AllData[[#This Row],[Order]],MM[],3,FALSE)</f>
        <v>V5757311400800</v>
      </c>
      <c r="C5220" s="36">
        <f>VLOOKUP(AllData[[#This Row],[Order]],MM[],2,FALSE)</f>
        <v>133</v>
      </c>
      <c r="D5220" s="36" t="s">
        <v>95</v>
      </c>
      <c r="E5220" s="36" t="s">
        <v>83</v>
      </c>
      <c r="F5220" s="36" t="s">
        <v>84</v>
      </c>
      <c r="G5220" s="36" t="s">
        <v>84</v>
      </c>
      <c r="H5220" s="36">
        <v>523.5</v>
      </c>
      <c r="I5220" s="36">
        <v>450</v>
      </c>
    </row>
    <row r="5221" spans="1:9" x14ac:dyDescent="0.35">
      <c r="A5221" s="36">
        <v>1534637</v>
      </c>
      <c r="B5221" s="36" t="str">
        <f>VLOOKUP(AllData[[#This Row],[Order]],MM[],3,FALSE)</f>
        <v>V5757311400800</v>
      </c>
      <c r="C5221" s="36">
        <f>VLOOKUP(AllData[[#This Row],[Order]],MM[],2,FALSE)</f>
        <v>133</v>
      </c>
      <c r="D5221" s="36" t="s">
        <v>97</v>
      </c>
      <c r="E5221" s="36" t="s">
        <v>86</v>
      </c>
      <c r="F5221" s="36" t="s">
        <v>87</v>
      </c>
      <c r="G5221" s="36" t="s">
        <v>87</v>
      </c>
      <c r="H5221" s="36">
        <v>20</v>
      </c>
      <c r="I5221" s="36">
        <v>20</v>
      </c>
    </row>
    <row r="5222" spans="1:9" x14ac:dyDescent="0.35">
      <c r="A5222" s="36">
        <v>1534637</v>
      </c>
      <c r="B5222" s="36" t="str">
        <f>VLOOKUP(AllData[[#This Row],[Order]],MM[],3,FALSE)</f>
        <v>V5757311400800</v>
      </c>
      <c r="C5222" s="36">
        <f>VLOOKUP(AllData[[#This Row],[Order]],MM[],2,FALSE)</f>
        <v>133</v>
      </c>
      <c r="D5222" s="36" t="s">
        <v>99</v>
      </c>
      <c r="E5222" s="36" t="s">
        <v>61</v>
      </c>
      <c r="F5222" s="36" t="s">
        <v>63</v>
      </c>
      <c r="G5222" s="36" t="s">
        <v>96</v>
      </c>
      <c r="H5222" s="36">
        <v>40.817</v>
      </c>
      <c r="I5222" s="36">
        <v>100</v>
      </c>
    </row>
    <row r="5223" spans="1:9" x14ac:dyDescent="0.35">
      <c r="A5223" s="36">
        <v>1534637</v>
      </c>
      <c r="B5223" s="36" t="str">
        <f>VLOOKUP(AllData[[#This Row],[Order]],MM[],3,FALSE)</f>
        <v>V5757311400800</v>
      </c>
      <c r="C5223" s="36">
        <f>VLOOKUP(AllData[[#This Row],[Order]],MM[],2,FALSE)</f>
        <v>133</v>
      </c>
      <c r="D5223" s="36" t="s">
        <v>101</v>
      </c>
      <c r="E5223" s="36" t="s">
        <v>69</v>
      </c>
      <c r="F5223" s="36" t="s">
        <v>70</v>
      </c>
      <c r="G5223" s="36" t="s">
        <v>98</v>
      </c>
      <c r="H5223" s="36">
        <v>20</v>
      </c>
      <c r="I5223" s="36">
        <v>20</v>
      </c>
    </row>
    <row r="5224" spans="1:9" x14ac:dyDescent="0.35">
      <c r="A5224" s="36">
        <v>1534637</v>
      </c>
      <c r="B5224" s="36" t="str">
        <f>VLOOKUP(AllData[[#This Row],[Order]],MM[],3,FALSE)</f>
        <v>V5757311400800</v>
      </c>
      <c r="C5224" s="36">
        <f>VLOOKUP(AllData[[#This Row],[Order]],MM[],2,FALSE)</f>
        <v>133</v>
      </c>
      <c r="D5224" s="36" t="s">
        <v>104</v>
      </c>
      <c r="E5224" s="36" t="s">
        <v>69</v>
      </c>
      <c r="F5224" s="36" t="s">
        <v>70</v>
      </c>
      <c r="G5224" s="36" t="s">
        <v>100</v>
      </c>
      <c r="H5224" s="36">
        <v>30</v>
      </c>
      <c r="I5224" s="36">
        <v>30</v>
      </c>
    </row>
    <row r="5225" spans="1:9" x14ac:dyDescent="0.35">
      <c r="A5225" s="36">
        <v>1534637</v>
      </c>
      <c r="B5225" s="36" t="str">
        <f>VLOOKUP(AllData[[#This Row],[Order]],MM[],3,FALSE)</f>
        <v>V5757311400800</v>
      </c>
      <c r="C5225" s="36">
        <f>VLOOKUP(AllData[[#This Row],[Order]],MM[],2,FALSE)</f>
        <v>133</v>
      </c>
      <c r="D5225" s="36" t="s">
        <v>113</v>
      </c>
      <c r="E5225" s="36" t="s">
        <v>102</v>
      </c>
      <c r="F5225" s="36" t="s">
        <v>100</v>
      </c>
      <c r="G5225" s="36" t="s">
        <v>103</v>
      </c>
      <c r="H5225" s="36">
        <v>30</v>
      </c>
      <c r="I5225" s="36">
        <v>30</v>
      </c>
    </row>
    <row r="5226" spans="1:9" x14ac:dyDescent="0.35">
      <c r="A5226" s="36">
        <v>1534637</v>
      </c>
      <c r="B5226" s="36" t="str">
        <f>VLOOKUP(AllData[[#This Row],[Order]],MM[],3,FALSE)</f>
        <v>V5757311400800</v>
      </c>
      <c r="C5226" s="36">
        <f>VLOOKUP(AllData[[#This Row],[Order]],MM[],2,FALSE)</f>
        <v>133</v>
      </c>
      <c r="D5226" s="36" t="s">
        <v>114</v>
      </c>
      <c r="E5226" s="36" t="s">
        <v>102</v>
      </c>
      <c r="F5226" s="36" t="s">
        <v>100</v>
      </c>
      <c r="G5226" s="36" t="s">
        <v>106</v>
      </c>
      <c r="H5226" s="36">
        <v>45</v>
      </c>
      <c r="I5226" s="36">
        <v>45</v>
      </c>
    </row>
    <row r="5227" spans="1:9" x14ac:dyDescent="0.35">
      <c r="A5227" s="36">
        <v>1534637</v>
      </c>
      <c r="B5227" s="36" t="str">
        <f>VLOOKUP(AllData[[#This Row],[Order]],MM[],3,FALSE)</f>
        <v>V5757311400800</v>
      </c>
      <c r="C5227" s="36">
        <f>VLOOKUP(AllData[[#This Row],[Order]],MM[],2,FALSE)</f>
        <v>133</v>
      </c>
      <c r="D5227" s="36" t="s">
        <v>60</v>
      </c>
      <c r="E5227" s="36" t="s">
        <v>61</v>
      </c>
      <c r="F5227" s="36" t="s">
        <v>63</v>
      </c>
      <c r="G5227" s="36" t="s">
        <v>108</v>
      </c>
      <c r="H5227" s="36"/>
      <c r="I5227" s="36">
        <v>1</v>
      </c>
    </row>
    <row r="5228" spans="1:9" x14ac:dyDescent="0.35">
      <c r="A5228" s="36">
        <v>1534637</v>
      </c>
      <c r="B5228" s="36" t="str">
        <f>VLOOKUP(AllData[[#This Row],[Order]],MM[],3,FALSE)</f>
        <v>V5757311400800</v>
      </c>
      <c r="C5228" s="36">
        <f>VLOOKUP(AllData[[#This Row],[Order]],MM[],2,FALSE)</f>
        <v>133</v>
      </c>
      <c r="D5228" s="36" t="s">
        <v>95</v>
      </c>
      <c r="E5228" s="36" t="s">
        <v>83</v>
      </c>
      <c r="F5228" s="36" t="s">
        <v>84</v>
      </c>
      <c r="G5228" s="36" t="s">
        <v>110</v>
      </c>
      <c r="H5228" s="36"/>
      <c r="I5228" s="36">
        <v>5</v>
      </c>
    </row>
    <row r="5229" spans="1:9" x14ac:dyDescent="0.35">
      <c r="A5229" s="36">
        <v>1534638</v>
      </c>
      <c r="B5229" s="36" t="str">
        <f>VLOOKUP(AllData[[#This Row],[Order]],MM[],3,FALSE)</f>
        <v>V5757311401000</v>
      </c>
      <c r="C5229" s="36">
        <f>VLOOKUP(AllData[[#This Row],[Order]],MM[],2,FALSE)</f>
        <v>137</v>
      </c>
      <c r="D5229" s="36" t="s">
        <v>60</v>
      </c>
      <c r="E5229" s="36" t="s">
        <v>83</v>
      </c>
      <c r="F5229" s="36" t="s">
        <v>84</v>
      </c>
      <c r="G5229" s="36" t="s">
        <v>111</v>
      </c>
      <c r="H5229" s="36">
        <v>145.08000000000001</v>
      </c>
      <c r="I5229" s="36">
        <v>40</v>
      </c>
    </row>
    <row r="5230" spans="1:9" x14ac:dyDescent="0.35">
      <c r="A5230" s="36">
        <v>1534638</v>
      </c>
      <c r="B5230" s="36" t="str">
        <f>VLOOKUP(AllData[[#This Row],[Order]],MM[],3,FALSE)</f>
        <v>V5757311401000</v>
      </c>
      <c r="C5230" s="36">
        <f>VLOOKUP(AllData[[#This Row],[Order]],MM[],2,FALSE)</f>
        <v>137</v>
      </c>
      <c r="D5230" s="36" t="s">
        <v>68</v>
      </c>
      <c r="E5230" s="36" t="s">
        <v>61</v>
      </c>
      <c r="F5230" s="36" t="s">
        <v>63</v>
      </c>
      <c r="G5230" s="36" t="s">
        <v>64</v>
      </c>
      <c r="H5230" s="36">
        <v>2.1</v>
      </c>
      <c r="I5230" s="36">
        <v>15</v>
      </c>
    </row>
    <row r="5231" spans="1:9" x14ac:dyDescent="0.35">
      <c r="A5231" s="36">
        <v>1534638</v>
      </c>
      <c r="B5231" s="36" t="str">
        <f>VLOOKUP(AllData[[#This Row],[Order]],MM[],3,FALSE)</f>
        <v>V5757311401000</v>
      </c>
      <c r="C5231" s="36">
        <f>VLOOKUP(AllData[[#This Row],[Order]],MM[],2,FALSE)</f>
        <v>137</v>
      </c>
      <c r="D5231" s="36" t="s">
        <v>73</v>
      </c>
      <c r="E5231" s="36" t="s">
        <v>69</v>
      </c>
      <c r="F5231" s="36" t="s">
        <v>70</v>
      </c>
      <c r="G5231" s="36" t="s">
        <v>71</v>
      </c>
      <c r="H5231" s="36">
        <v>20</v>
      </c>
      <c r="I5231" s="36">
        <v>20</v>
      </c>
    </row>
    <row r="5232" spans="1:9" x14ac:dyDescent="0.35">
      <c r="A5232" s="36">
        <v>1534638</v>
      </c>
      <c r="B5232" s="36" t="str">
        <f>VLOOKUP(AllData[[#This Row],[Order]],MM[],3,FALSE)</f>
        <v>V5757311401000</v>
      </c>
      <c r="C5232" s="36">
        <f>VLOOKUP(AllData[[#This Row],[Order]],MM[],2,FALSE)</f>
        <v>137</v>
      </c>
      <c r="D5232" s="36" t="s">
        <v>75</v>
      </c>
      <c r="E5232" s="36" t="s">
        <v>61</v>
      </c>
      <c r="F5232" s="36" t="s">
        <v>63</v>
      </c>
      <c r="G5232" s="36" t="s">
        <v>74</v>
      </c>
      <c r="H5232" s="36">
        <v>315.36</v>
      </c>
      <c r="I5232" s="36">
        <v>350</v>
      </c>
    </row>
    <row r="5233" spans="1:9" x14ac:dyDescent="0.35">
      <c r="A5233" s="36">
        <v>1534638</v>
      </c>
      <c r="B5233" s="36" t="str">
        <f>VLOOKUP(AllData[[#This Row],[Order]],MM[],3,FALSE)</f>
        <v>V5757311401000</v>
      </c>
      <c r="C5233" s="36">
        <f>VLOOKUP(AllData[[#This Row],[Order]],MM[],2,FALSE)</f>
        <v>137</v>
      </c>
      <c r="D5233" s="36" t="s">
        <v>78</v>
      </c>
      <c r="E5233" s="36" t="s">
        <v>61</v>
      </c>
      <c r="F5233" s="36" t="s">
        <v>63</v>
      </c>
      <c r="G5233" s="36" t="s">
        <v>76</v>
      </c>
      <c r="H5233" s="36">
        <v>1393.5</v>
      </c>
      <c r="I5233" s="36">
        <v>1020</v>
      </c>
    </row>
    <row r="5234" spans="1:9" x14ac:dyDescent="0.35">
      <c r="A5234" s="36">
        <v>1534638</v>
      </c>
      <c r="B5234" s="36" t="str">
        <f>VLOOKUP(AllData[[#This Row],[Order]],MM[],3,FALSE)</f>
        <v>V5757311401000</v>
      </c>
      <c r="C5234" s="36">
        <f>VLOOKUP(AllData[[#This Row],[Order]],MM[],2,FALSE)</f>
        <v>137</v>
      </c>
      <c r="D5234" s="36" t="s">
        <v>80</v>
      </c>
      <c r="E5234" s="36" t="s">
        <v>61</v>
      </c>
      <c r="F5234" s="36" t="s">
        <v>63</v>
      </c>
      <c r="G5234" s="36" t="s">
        <v>112</v>
      </c>
      <c r="H5234" s="36">
        <v>1166.6399999999999</v>
      </c>
      <c r="I5234" s="36">
        <v>50</v>
      </c>
    </row>
    <row r="5235" spans="1:9" x14ac:dyDescent="0.35">
      <c r="A5235" s="36">
        <v>1534638</v>
      </c>
      <c r="B5235" s="36" t="str">
        <f>VLOOKUP(AllData[[#This Row],[Order]],MM[],3,FALSE)</f>
        <v>V5757311401000</v>
      </c>
      <c r="C5235" s="36">
        <f>VLOOKUP(AllData[[#This Row],[Order]],MM[],2,FALSE)</f>
        <v>137</v>
      </c>
      <c r="D5235" s="36" t="s">
        <v>82</v>
      </c>
      <c r="E5235" s="36" t="s">
        <v>89</v>
      </c>
      <c r="F5235" s="36" t="s">
        <v>91</v>
      </c>
      <c r="G5235" s="36" t="s">
        <v>92</v>
      </c>
      <c r="H5235" s="36"/>
      <c r="I5235" s="36">
        <v>0</v>
      </c>
    </row>
    <row r="5236" spans="1:9" x14ac:dyDescent="0.35">
      <c r="A5236" s="36">
        <v>1534638</v>
      </c>
      <c r="B5236" s="36" t="str">
        <f>VLOOKUP(AllData[[#This Row],[Order]],MM[],3,FALSE)</f>
        <v>V5757311401000</v>
      </c>
      <c r="C5236" s="36">
        <f>VLOOKUP(AllData[[#This Row],[Order]],MM[],2,FALSE)</f>
        <v>137</v>
      </c>
      <c r="D5236" s="36" t="s">
        <v>85</v>
      </c>
      <c r="E5236" s="36" t="s">
        <v>69</v>
      </c>
      <c r="F5236" s="36" t="s">
        <v>70</v>
      </c>
      <c r="G5236" s="36" t="s">
        <v>79</v>
      </c>
      <c r="H5236" s="36">
        <v>20</v>
      </c>
      <c r="I5236" s="36">
        <v>20</v>
      </c>
    </row>
    <row r="5237" spans="1:9" x14ac:dyDescent="0.35">
      <c r="A5237" s="36">
        <v>1534638</v>
      </c>
      <c r="B5237" s="36" t="str">
        <f>VLOOKUP(AllData[[#This Row],[Order]],MM[],3,FALSE)</f>
        <v>V5757311401000</v>
      </c>
      <c r="C5237" s="36">
        <f>VLOOKUP(AllData[[#This Row],[Order]],MM[],2,FALSE)</f>
        <v>137</v>
      </c>
      <c r="D5237" s="36" t="s">
        <v>88</v>
      </c>
      <c r="E5237" s="36" t="s">
        <v>69</v>
      </c>
      <c r="F5237" s="36" t="s">
        <v>70</v>
      </c>
      <c r="G5237" s="36" t="s">
        <v>81</v>
      </c>
      <c r="H5237" s="36">
        <v>20</v>
      </c>
      <c r="I5237" s="36">
        <v>20</v>
      </c>
    </row>
    <row r="5238" spans="1:9" x14ac:dyDescent="0.35">
      <c r="A5238" s="36">
        <v>1534638</v>
      </c>
      <c r="B5238" s="36" t="str">
        <f>VLOOKUP(AllData[[#This Row],[Order]],MM[],3,FALSE)</f>
        <v>V5757311401000</v>
      </c>
      <c r="C5238" s="36">
        <f>VLOOKUP(AllData[[#This Row],[Order]],MM[],2,FALSE)</f>
        <v>137</v>
      </c>
      <c r="D5238" s="36" t="s">
        <v>95</v>
      </c>
      <c r="E5238" s="36" t="s">
        <v>83</v>
      </c>
      <c r="F5238" s="36" t="s">
        <v>84</v>
      </c>
      <c r="G5238" s="36" t="s">
        <v>84</v>
      </c>
      <c r="H5238" s="36">
        <v>139.38999999999999</v>
      </c>
      <c r="I5238" s="36">
        <v>450</v>
      </c>
    </row>
    <row r="5239" spans="1:9" x14ac:dyDescent="0.35">
      <c r="A5239" s="36">
        <v>1534638</v>
      </c>
      <c r="B5239" s="36" t="str">
        <f>VLOOKUP(AllData[[#This Row],[Order]],MM[],3,FALSE)</f>
        <v>V5757311401000</v>
      </c>
      <c r="C5239" s="36">
        <f>VLOOKUP(AllData[[#This Row],[Order]],MM[],2,FALSE)</f>
        <v>137</v>
      </c>
      <c r="D5239" s="36" t="s">
        <v>97</v>
      </c>
      <c r="E5239" s="36" t="s">
        <v>86</v>
      </c>
      <c r="F5239" s="36" t="s">
        <v>87</v>
      </c>
      <c r="G5239" s="36" t="s">
        <v>87</v>
      </c>
      <c r="H5239" s="36">
        <v>20</v>
      </c>
      <c r="I5239" s="36">
        <v>20</v>
      </c>
    </row>
    <row r="5240" spans="1:9" x14ac:dyDescent="0.35">
      <c r="A5240" s="36">
        <v>1534638</v>
      </c>
      <c r="B5240" s="36" t="str">
        <f>VLOOKUP(AllData[[#This Row],[Order]],MM[],3,FALSE)</f>
        <v>V5757311401000</v>
      </c>
      <c r="C5240" s="36">
        <f>VLOOKUP(AllData[[#This Row],[Order]],MM[],2,FALSE)</f>
        <v>137</v>
      </c>
      <c r="D5240" s="36" t="s">
        <v>99</v>
      </c>
      <c r="E5240" s="36" t="s">
        <v>61</v>
      </c>
      <c r="F5240" s="36" t="s">
        <v>63</v>
      </c>
      <c r="G5240" s="36" t="s">
        <v>96</v>
      </c>
      <c r="H5240" s="36">
        <v>165.42000000000002</v>
      </c>
      <c r="I5240" s="36">
        <v>100</v>
      </c>
    </row>
    <row r="5241" spans="1:9" x14ac:dyDescent="0.35">
      <c r="A5241" s="36">
        <v>1534638</v>
      </c>
      <c r="B5241" s="36" t="str">
        <f>VLOOKUP(AllData[[#This Row],[Order]],MM[],3,FALSE)</f>
        <v>V5757311401000</v>
      </c>
      <c r="C5241" s="36">
        <f>VLOOKUP(AllData[[#This Row],[Order]],MM[],2,FALSE)</f>
        <v>137</v>
      </c>
      <c r="D5241" s="36" t="s">
        <v>101</v>
      </c>
      <c r="E5241" s="36" t="s">
        <v>69</v>
      </c>
      <c r="F5241" s="36" t="s">
        <v>70</v>
      </c>
      <c r="G5241" s="36" t="s">
        <v>98</v>
      </c>
      <c r="H5241" s="36">
        <v>20</v>
      </c>
      <c r="I5241" s="36">
        <v>20</v>
      </c>
    </row>
    <row r="5242" spans="1:9" x14ac:dyDescent="0.35">
      <c r="A5242" s="36">
        <v>1534638</v>
      </c>
      <c r="B5242" s="36" t="str">
        <f>VLOOKUP(AllData[[#This Row],[Order]],MM[],3,FALSE)</f>
        <v>V5757311401000</v>
      </c>
      <c r="C5242" s="36">
        <f>VLOOKUP(AllData[[#This Row],[Order]],MM[],2,FALSE)</f>
        <v>137</v>
      </c>
      <c r="D5242" s="36" t="s">
        <v>104</v>
      </c>
      <c r="E5242" s="36" t="s">
        <v>69</v>
      </c>
      <c r="F5242" s="36" t="s">
        <v>70</v>
      </c>
      <c r="G5242" s="36" t="s">
        <v>100</v>
      </c>
      <c r="H5242" s="36">
        <v>30</v>
      </c>
      <c r="I5242" s="36">
        <v>30</v>
      </c>
    </row>
    <row r="5243" spans="1:9" x14ac:dyDescent="0.35">
      <c r="A5243" s="36">
        <v>1534638</v>
      </c>
      <c r="B5243" s="36" t="str">
        <f>VLOOKUP(AllData[[#This Row],[Order]],MM[],3,FALSE)</f>
        <v>V5757311401000</v>
      </c>
      <c r="C5243" s="36">
        <f>VLOOKUP(AllData[[#This Row],[Order]],MM[],2,FALSE)</f>
        <v>137</v>
      </c>
      <c r="D5243" s="36" t="s">
        <v>113</v>
      </c>
      <c r="E5243" s="36" t="s">
        <v>102</v>
      </c>
      <c r="F5243" s="36" t="s">
        <v>100</v>
      </c>
      <c r="G5243" s="36" t="s">
        <v>103</v>
      </c>
      <c r="H5243" s="36">
        <v>30</v>
      </c>
      <c r="I5243" s="36">
        <v>30</v>
      </c>
    </row>
    <row r="5244" spans="1:9" x14ac:dyDescent="0.35">
      <c r="A5244" s="36">
        <v>1534638</v>
      </c>
      <c r="B5244" s="36" t="str">
        <f>VLOOKUP(AllData[[#This Row],[Order]],MM[],3,FALSE)</f>
        <v>V5757311401000</v>
      </c>
      <c r="C5244" s="36">
        <f>VLOOKUP(AllData[[#This Row],[Order]],MM[],2,FALSE)</f>
        <v>137</v>
      </c>
      <c r="D5244" s="36" t="s">
        <v>114</v>
      </c>
      <c r="E5244" s="36" t="s">
        <v>102</v>
      </c>
      <c r="F5244" s="36" t="s">
        <v>100</v>
      </c>
      <c r="G5244" s="36" t="s">
        <v>106</v>
      </c>
      <c r="H5244" s="36">
        <v>45</v>
      </c>
      <c r="I5244" s="36">
        <v>45</v>
      </c>
    </row>
    <row r="5245" spans="1:9" x14ac:dyDescent="0.35">
      <c r="A5245" s="36">
        <v>1534638</v>
      </c>
      <c r="B5245" s="36" t="str">
        <f>VLOOKUP(AllData[[#This Row],[Order]],MM[],3,FALSE)</f>
        <v>V5757311401000</v>
      </c>
      <c r="C5245" s="36">
        <f>VLOOKUP(AllData[[#This Row],[Order]],MM[],2,FALSE)</f>
        <v>137</v>
      </c>
      <c r="D5245" s="36" t="s">
        <v>60</v>
      </c>
      <c r="E5245" s="36" t="s">
        <v>61</v>
      </c>
      <c r="F5245" s="36" t="s">
        <v>63</v>
      </c>
      <c r="G5245" s="36" t="s">
        <v>108</v>
      </c>
      <c r="H5245" s="36"/>
      <c r="I5245" s="36">
        <v>1</v>
      </c>
    </row>
    <row r="5246" spans="1:9" x14ac:dyDescent="0.35">
      <c r="A5246" s="36">
        <v>1534638</v>
      </c>
      <c r="B5246" s="36" t="str">
        <f>VLOOKUP(AllData[[#This Row],[Order]],MM[],3,FALSE)</f>
        <v>V5757311401000</v>
      </c>
      <c r="C5246" s="36">
        <f>VLOOKUP(AllData[[#This Row],[Order]],MM[],2,FALSE)</f>
        <v>137</v>
      </c>
      <c r="D5246" s="36" t="s">
        <v>95</v>
      </c>
      <c r="E5246" s="36" t="s">
        <v>83</v>
      </c>
      <c r="F5246" s="36" t="s">
        <v>84</v>
      </c>
      <c r="G5246" s="36" t="s">
        <v>110</v>
      </c>
      <c r="H5246" s="36">
        <v>207.54</v>
      </c>
      <c r="I5246" s="36">
        <v>5</v>
      </c>
    </row>
    <row r="5247" spans="1:9" x14ac:dyDescent="0.35">
      <c r="A5247" s="36">
        <v>1534841</v>
      </c>
      <c r="B5247" s="36" t="str">
        <f>VLOOKUP(AllData[[#This Row],[Order]],MM[],3,FALSE)</f>
        <v>V5757311400800</v>
      </c>
      <c r="C5247" s="36">
        <f>VLOOKUP(AllData[[#This Row],[Order]],MM[],2,FALSE)</f>
        <v>134</v>
      </c>
      <c r="D5247" s="36" t="s">
        <v>60</v>
      </c>
      <c r="E5247" s="36" t="s">
        <v>83</v>
      </c>
      <c r="F5247" s="36" t="s">
        <v>84</v>
      </c>
      <c r="G5247" s="36" t="s">
        <v>111</v>
      </c>
      <c r="H5247" s="36">
        <v>22.933</v>
      </c>
      <c r="I5247" s="36">
        <v>40</v>
      </c>
    </row>
    <row r="5248" spans="1:9" x14ac:dyDescent="0.35">
      <c r="A5248" s="36">
        <v>1534841</v>
      </c>
      <c r="B5248" s="36" t="str">
        <f>VLOOKUP(AllData[[#This Row],[Order]],MM[],3,FALSE)</f>
        <v>V5757311400800</v>
      </c>
      <c r="C5248" s="36">
        <f>VLOOKUP(AllData[[#This Row],[Order]],MM[],2,FALSE)</f>
        <v>134</v>
      </c>
      <c r="D5248" s="36" t="s">
        <v>68</v>
      </c>
      <c r="E5248" s="36" t="s">
        <v>61</v>
      </c>
      <c r="F5248" s="36" t="s">
        <v>63</v>
      </c>
      <c r="G5248" s="36" t="s">
        <v>64</v>
      </c>
      <c r="H5248" s="36">
        <v>18.067</v>
      </c>
      <c r="I5248" s="36">
        <v>15</v>
      </c>
    </row>
    <row r="5249" spans="1:9" x14ac:dyDescent="0.35">
      <c r="A5249" s="36">
        <v>1534841</v>
      </c>
      <c r="B5249" s="36" t="str">
        <f>VLOOKUP(AllData[[#This Row],[Order]],MM[],3,FALSE)</f>
        <v>V5757311400800</v>
      </c>
      <c r="C5249" s="36">
        <f>VLOOKUP(AllData[[#This Row],[Order]],MM[],2,FALSE)</f>
        <v>134</v>
      </c>
      <c r="D5249" s="36" t="s">
        <v>73</v>
      </c>
      <c r="E5249" s="36" t="s">
        <v>69</v>
      </c>
      <c r="F5249" s="36" t="s">
        <v>70</v>
      </c>
      <c r="G5249" s="36" t="s">
        <v>71</v>
      </c>
      <c r="H5249" s="36">
        <v>20</v>
      </c>
      <c r="I5249" s="36">
        <v>20</v>
      </c>
    </row>
    <row r="5250" spans="1:9" x14ac:dyDescent="0.35">
      <c r="A5250" s="36">
        <v>1534841</v>
      </c>
      <c r="B5250" s="36" t="str">
        <f>VLOOKUP(AllData[[#This Row],[Order]],MM[],3,FALSE)</f>
        <v>V5757311400800</v>
      </c>
      <c r="C5250" s="36">
        <f>VLOOKUP(AllData[[#This Row],[Order]],MM[],2,FALSE)</f>
        <v>134</v>
      </c>
      <c r="D5250" s="36" t="s">
        <v>75</v>
      </c>
      <c r="E5250" s="36" t="s">
        <v>61</v>
      </c>
      <c r="F5250" s="36" t="s">
        <v>63</v>
      </c>
      <c r="G5250" s="36" t="s">
        <v>74</v>
      </c>
      <c r="H5250" s="36">
        <v>275.88</v>
      </c>
      <c r="I5250" s="36">
        <v>290</v>
      </c>
    </row>
    <row r="5251" spans="1:9" x14ac:dyDescent="0.35">
      <c r="A5251" s="36">
        <v>1534841</v>
      </c>
      <c r="B5251" s="36" t="str">
        <f>VLOOKUP(AllData[[#This Row],[Order]],MM[],3,FALSE)</f>
        <v>V5757311400800</v>
      </c>
      <c r="C5251" s="36">
        <f>VLOOKUP(AllData[[#This Row],[Order]],MM[],2,FALSE)</f>
        <v>134</v>
      </c>
      <c r="D5251" s="36" t="s">
        <v>78</v>
      </c>
      <c r="E5251" s="36" t="s">
        <v>61</v>
      </c>
      <c r="F5251" s="36" t="s">
        <v>63</v>
      </c>
      <c r="G5251" s="36" t="s">
        <v>76</v>
      </c>
      <c r="H5251" s="36">
        <v>1580.34</v>
      </c>
      <c r="I5251" s="36">
        <v>1040</v>
      </c>
    </row>
    <row r="5252" spans="1:9" x14ac:dyDescent="0.35">
      <c r="A5252" s="36">
        <v>1534841</v>
      </c>
      <c r="B5252" s="36" t="str">
        <f>VLOOKUP(AllData[[#This Row],[Order]],MM[],3,FALSE)</f>
        <v>V5757311400800</v>
      </c>
      <c r="C5252" s="36">
        <f>VLOOKUP(AllData[[#This Row],[Order]],MM[],2,FALSE)</f>
        <v>134</v>
      </c>
      <c r="D5252" s="36" t="s">
        <v>80</v>
      </c>
      <c r="E5252" s="36" t="s">
        <v>61</v>
      </c>
      <c r="F5252" s="36" t="s">
        <v>63</v>
      </c>
      <c r="G5252" s="36" t="s">
        <v>112</v>
      </c>
      <c r="H5252" s="36">
        <v>486.72</v>
      </c>
      <c r="I5252" s="36">
        <v>50</v>
      </c>
    </row>
    <row r="5253" spans="1:9" x14ac:dyDescent="0.35">
      <c r="A5253" s="36">
        <v>1534841</v>
      </c>
      <c r="B5253" s="36" t="str">
        <f>VLOOKUP(AllData[[#This Row],[Order]],MM[],3,FALSE)</f>
        <v>V5757311400800</v>
      </c>
      <c r="C5253" s="36">
        <f>VLOOKUP(AllData[[#This Row],[Order]],MM[],2,FALSE)</f>
        <v>134</v>
      </c>
      <c r="D5253" s="36" t="s">
        <v>82</v>
      </c>
      <c r="E5253" s="36" t="s">
        <v>89</v>
      </c>
      <c r="F5253" s="36" t="s">
        <v>91</v>
      </c>
      <c r="G5253" s="36" t="s">
        <v>92</v>
      </c>
      <c r="H5253" s="36"/>
      <c r="I5253" s="36">
        <v>0</v>
      </c>
    </row>
    <row r="5254" spans="1:9" x14ac:dyDescent="0.35">
      <c r="A5254" s="36">
        <v>1534841</v>
      </c>
      <c r="B5254" s="36" t="str">
        <f>VLOOKUP(AllData[[#This Row],[Order]],MM[],3,FALSE)</f>
        <v>V5757311400800</v>
      </c>
      <c r="C5254" s="36">
        <f>VLOOKUP(AllData[[#This Row],[Order]],MM[],2,FALSE)</f>
        <v>134</v>
      </c>
      <c r="D5254" s="36" t="s">
        <v>85</v>
      </c>
      <c r="E5254" s="36" t="s">
        <v>69</v>
      </c>
      <c r="F5254" s="36" t="s">
        <v>70</v>
      </c>
      <c r="G5254" s="36" t="s">
        <v>79</v>
      </c>
      <c r="H5254" s="36">
        <v>20</v>
      </c>
      <c r="I5254" s="36">
        <v>20</v>
      </c>
    </row>
    <row r="5255" spans="1:9" x14ac:dyDescent="0.35">
      <c r="A5255" s="36">
        <v>1534841</v>
      </c>
      <c r="B5255" s="36" t="str">
        <f>VLOOKUP(AllData[[#This Row],[Order]],MM[],3,FALSE)</f>
        <v>V5757311400800</v>
      </c>
      <c r="C5255" s="36">
        <f>VLOOKUP(AllData[[#This Row],[Order]],MM[],2,FALSE)</f>
        <v>134</v>
      </c>
      <c r="D5255" s="36" t="s">
        <v>88</v>
      </c>
      <c r="E5255" s="36" t="s">
        <v>69</v>
      </c>
      <c r="F5255" s="36" t="s">
        <v>70</v>
      </c>
      <c r="G5255" s="36" t="s">
        <v>81</v>
      </c>
      <c r="H5255" s="36">
        <v>20</v>
      </c>
      <c r="I5255" s="36">
        <v>20</v>
      </c>
    </row>
    <row r="5256" spans="1:9" x14ac:dyDescent="0.35">
      <c r="A5256" s="36">
        <v>1534841</v>
      </c>
      <c r="B5256" s="36" t="str">
        <f>VLOOKUP(AllData[[#This Row],[Order]],MM[],3,FALSE)</f>
        <v>V5757311400800</v>
      </c>
      <c r="C5256" s="36">
        <f>VLOOKUP(AllData[[#This Row],[Order]],MM[],2,FALSE)</f>
        <v>134</v>
      </c>
      <c r="D5256" s="36" t="s">
        <v>95</v>
      </c>
      <c r="E5256" s="36" t="s">
        <v>83</v>
      </c>
      <c r="F5256" s="36" t="s">
        <v>84</v>
      </c>
      <c r="G5256" s="36" t="s">
        <v>84</v>
      </c>
      <c r="H5256" s="36">
        <v>891.59999999999991</v>
      </c>
      <c r="I5256" s="36">
        <v>450</v>
      </c>
    </row>
    <row r="5257" spans="1:9" x14ac:dyDescent="0.35">
      <c r="A5257" s="36">
        <v>1534841</v>
      </c>
      <c r="B5257" s="36" t="str">
        <f>VLOOKUP(AllData[[#This Row],[Order]],MM[],3,FALSE)</f>
        <v>V5757311400800</v>
      </c>
      <c r="C5257" s="36">
        <f>VLOOKUP(AllData[[#This Row],[Order]],MM[],2,FALSE)</f>
        <v>134</v>
      </c>
      <c r="D5257" s="36" t="s">
        <v>97</v>
      </c>
      <c r="E5257" s="36" t="s">
        <v>86</v>
      </c>
      <c r="F5257" s="36" t="s">
        <v>87</v>
      </c>
      <c r="G5257" s="36" t="s">
        <v>87</v>
      </c>
      <c r="H5257" s="36">
        <v>20</v>
      </c>
      <c r="I5257" s="36">
        <v>20</v>
      </c>
    </row>
    <row r="5258" spans="1:9" x14ac:dyDescent="0.35">
      <c r="A5258" s="36">
        <v>1534841</v>
      </c>
      <c r="B5258" s="36" t="str">
        <f>VLOOKUP(AllData[[#This Row],[Order]],MM[],3,FALSE)</f>
        <v>V5757311400800</v>
      </c>
      <c r="C5258" s="36">
        <f>VLOOKUP(AllData[[#This Row],[Order]],MM[],2,FALSE)</f>
        <v>134</v>
      </c>
      <c r="D5258" s="36" t="s">
        <v>99</v>
      </c>
      <c r="E5258" s="36" t="s">
        <v>61</v>
      </c>
      <c r="F5258" s="36" t="s">
        <v>63</v>
      </c>
      <c r="G5258" s="36" t="s">
        <v>96</v>
      </c>
      <c r="H5258" s="36">
        <v>60.480000000000004</v>
      </c>
      <c r="I5258" s="36">
        <v>100</v>
      </c>
    </row>
    <row r="5259" spans="1:9" x14ac:dyDescent="0.35">
      <c r="A5259" s="36">
        <v>1534841</v>
      </c>
      <c r="B5259" s="36" t="str">
        <f>VLOOKUP(AllData[[#This Row],[Order]],MM[],3,FALSE)</f>
        <v>V5757311400800</v>
      </c>
      <c r="C5259" s="36">
        <f>VLOOKUP(AllData[[#This Row],[Order]],MM[],2,FALSE)</f>
        <v>134</v>
      </c>
      <c r="D5259" s="36" t="s">
        <v>101</v>
      </c>
      <c r="E5259" s="36" t="s">
        <v>69</v>
      </c>
      <c r="F5259" s="36" t="s">
        <v>70</v>
      </c>
      <c r="G5259" s="36" t="s">
        <v>98</v>
      </c>
      <c r="H5259" s="36">
        <v>20</v>
      </c>
      <c r="I5259" s="36">
        <v>20</v>
      </c>
    </row>
    <row r="5260" spans="1:9" x14ac:dyDescent="0.35">
      <c r="A5260" s="36">
        <v>1534841</v>
      </c>
      <c r="B5260" s="36" t="str">
        <f>VLOOKUP(AllData[[#This Row],[Order]],MM[],3,FALSE)</f>
        <v>V5757311400800</v>
      </c>
      <c r="C5260" s="36">
        <f>VLOOKUP(AllData[[#This Row],[Order]],MM[],2,FALSE)</f>
        <v>134</v>
      </c>
      <c r="D5260" s="36" t="s">
        <v>104</v>
      </c>
      <c r="E5260" s="36" t="s">
        <v>69</v>
      </c>
      <c r="F5260" s="36" t="s">
        <v>70</v>
      </c>
      <c r="G5260" s="36" t="s">
        <v>100</v>
      </c>
      <c r="H5260" s="36">
        <v>30</v>
      </c>
      <c r="I5260" s="36">
        <v>30</v>
      </c>
    </row>
    <row r="5261" spans="1:9" x14ac:dyDescent="0.35">
      <c r="A5261" s="36">
        <v>1534841</v>
      </c>
      <c r="B5261" s="36" t="str">
        <f>VLOOKUP(AllData[[#This Row],[Order]],MM[],3,FALSE)</f>
        <v>V5757311400800</v>
      </c>
      <c r="C5261" s="36">
        <f>VLOOKUP(AllData[[#This Row],[Order]],MM[],2,FALSE)</f>
        <v>134</v>
      </c>
      <c r="D5261" s="36" t="s">
        <v>113</v>
      </c>
      <c r="E5261" s="36" t="s">
        <v>102</v>
      </c>
      <c r="F5261" s="36" t="s">
        <v>100</v>
      </c>
      <c r="G5261" s="36" t="s">
        <v>103</v>
      </c>
      <c r="H5261" s="36">
        <v>30</v>
      </c>
      <c r="I5261" s="36">
        <v>30</v>
      </c>
    </row>
    <row r="5262" spans="1:9" x14ac:dyDescent="0.35">
      <c r="A5262" s="36">
        <v>1534841</v>
      </c>
      <c r="B5262" s="36" t="str">
        <f>VLOOKUP(AllData[[#This Row],[Order]],MM[],3,FALSE)</f>
        <v>V5757311400800</v>
      </c>
      <c r="C5262" s="36">
        <f>VLOOKUP(AllData[[#This Row],[Order]],MM[],2,FALSE)</f>
        <v>134</v>
      </c>
      <c r="D5262" s="36" t="s">
        <v>114</v>
      </c>
      <c r="E5262" s="36" t="s">
        <v>102</v>
      </c>
      <c r="F5262" s="36" t="s">
        <v>100</v>
      </c>
      <c r="G5262" s="36" t="s">
        <v>106</v>
      </c>
      <c r="H5262" s="36">
        <v>45</v>
      </c>
      <c r="I5262" s="36">
        <v>45</v>
      </c>
    </row>
    <row r="5263" spans="1:9" x14ac:dyDescent="0.35">
      <c r="A5263" s="36">
        <v>1534841</v>
      </c>
      <c r="B5263" s="36" t="str">
        <f>VLOOKUP(AllData[[#This Row],[Order]],MM[],3,FALSE)</f>
        <v>V5757311400800</v>
      </c>
      <c r="C5263" s="36">
        <f>VLOOKUP(AllData[[#This Row],[Order]],MM[],2,FALSE)</f>
        <v>134</v>
      </c>
      <c r="D5263" s="36" t="s">
        <v>60</v>
      </c>
      <c r="E5263" s="36" t="s">
        <v>61</v>
      </c>
      <c r="F5263" s="36" t="s">
        <v>63</v>
      </c>
      <c r="G5263" s="36" t="s">
        <v>108</v>
      </c>
      <c r="H5263" s="36">
        <v>1717.26</v>
      </c>
      <c r="I5263" s="36">
        <v>1</v>
      </c>
    </row>
    <row r="5264" spans="1:9" x14ac:dyDescent="0.35">
      <c r="A5264" s="36">
        <v>1534841</v>
      </c>
      <c r="B5264" s="36" t="str">
        <f>VLOOKUP(AllData[[#This Row],[Order]],MM[],3,FALSE)</f>
        <v>V5757311400800</v>
      </c>
      <c r="C5264" s="36">
        <f>VLOOKUP(AllData[[#This Row],[Order]],MM[],2,FALSE)</f>
        <v>134</v>
      </c>
      <c r="D5264" s="36" t="s">
        <v>95</v>
      </c>
      <c r="E5264" s="36" t="s">
        <v>83</v>
      </c>
      <c r="F5264" s="36" t="s">
        <v>84</v>
      </c>
      <c r="G5264" s="36" t="s">
        <v>110</v>
      </c>
      <c r="H5264" s="36">
        <v>106.14</v>
      </c>
      <c r="I5264" s="36">
        <v>5</v>
      </c>
    </row>
    <row r="5265" spans="1:9" x14ac:dyDescent="0.35">
      <c r="A5265" s="36">
        <v>1534842</v>
      </c>
      <c r="B5265" s="36" t="str">
        <f>VLOOKUP(AllData[[#This Row],[Order]],MM[],3,FALSE)</f>
        <v>V5757311401000</v>
      </c>
      <c r="C5265" s="36">
        <f>VLOOKUP(AllData[[#This Row],[Order]],MM[],2,FALSE)</f>
        <v>134</v>
      </c>
      <c r="D5265" s="36" t="s">
        <v>60</v>
      </c>
      <c r="E5265" s="36" t="s">
        <v>83</v>
      </c>
      <c r="F5265" s="36" t="s">
        <v>84</v>
      </c>
      <c r="G5265" s="36" t="s">
        <v>111</v>
      </c>
      <c r="H5265" s="36">
        <v>65.016999999999996</v>
      </c>
      <c r="I5265" s="36">
        <v>40</v>
      </c>
    </row>
    <row r="5266" spans="1:9" x14ac:dyDescent="0.35">
      <c r="A5266" s="36">
        <v>1534842</v>
      </c>
      <c r="B5266" s="36" t="str">
        <f>VLOOKUP(AllData[[#This Row],[Order]],MM[],3,FALSE)</f>
        <v>V5757311401000</v>
      </c>
      <c r="C5266" s="36">
        <f>VLOOKUP(AllData[[#This Row],[Order]],MM[],2,FALSE)</f>
        <v>134</v>
      </c>
      <c r="D5266" s="36" t="s">
        <v>68</v>
      </c>
      <c r="E5266" s="36" t="s">
        <v>61</v>
      </c>
      <c r="F5266" s="36" t="s">
        <v>63</v>
      </c>
      <c r="G5266" s="36" t="s">
        <v>64</v>
      </c>
      <c r="H5266" s="36">
        <v>4.2169999999999996</v>
      </c>
      <c r="I5266" s="36">
        <v>15</v>
      </c>
    </row>
    <row r="5267" spans="1:9" x14ac:dyDescent="0.35">
      <c r="A5267" s="36">
        <v>1534842</v>
      </c>
      <c r="B5267" s="36" t="str">
        <f>VLOOKUP(AllData[[#This Row],[Order]],MM[],3,FALSE)</f>
        <v>V5757311401000</v>
      </c>
      <c r="C5267" s="36">
        <f>VLOOKUP(AllData[[#This Row],[Order]],MM[],2,FALSE)</f>
        <v>134</v>
      </c>
      <c r="D5267" s="36" t="s">
        <v>73</v>
      </c>
      <c r="E5267" s="36" t="s">
        <v>69</v>
      </c>
      <c r="F5267" s="36" t="s">
        <v>70</v>
      </c>
      <c r="G5267" s="36" t="s">
        <v>71</v>
      </c>
      <c r="H5267" s="36">
        <v>20</v>
      </c>
      <c r="I5267" s="36">
        <v>20</v>
      </c>
    </row>
    <row r="5268" spans="1:9" x14ac:dyDescent="0.35">
      <c r="A5268" s="36">
        <v>1534842</v>
      </c>
      <c r="B5268" s="36" t="str">
        <f>VLOOKUP(AllData[[#This Row],[Order]],MM[],3,FALSE)</f>
        <v>V5757311401000</v>
      </c>
      <c r="C5268" s="36">
        <f>VLOOKUP(AllData[[#This Row],[Order]],MM[],2,FALSE)</f>
        <v>134</v>
      </c>
      <c r="D5268" s="36" t="s">
        <v>75</v>
      </c>
      <c r="E5268" s="36" t="s">
        <v>61</v>
      </c>
      <c r="F5268" s="36" t="s">
        <v>63</v>
      </c>
      <c r="G5268" s="36" t="s">
        <v>74</v>
      </c>
      <c r="H5268" s="36">
        <v>252.12</v>
      </c>
      <c r="I5268" s="36">
        <v>350</v>
      </c>
    </row>
    <row r="5269" spans="1:9" x14ac:dyDescent="0.35">
      <c r="A5269" s="36">
        <v>1534842</v>
      </c>
      <c r="B5269" s="36" t="str">
        <f>VLOOKUP(AllData[[#This Row],[Order]],MM[],3,FALSE)</f>
        <v>V5757311401000</v>
      </c>
      <c r="C5269" s="36">
        <f>VLOOKUP(AllData[[#This Row],[Order]],MM[],2,FALSE)</f>
        <v>134</v>
      </c>
      <c r="D5269" s="36" t="s">
        <v>78</v>
      </c>
      <c r="E5269" s="36" t="s">
        <v>61</v>
      </c>
      <c r="F5269" s="36" t="s">
        <v>63</v>
      </c>
      <c r="G5269" s="36" t="s">
        <v>76</v>
      </c>
      <c r="H5269" s="36">
        <v>2201.88</v>
      </c>
      <c r="I5269" s="36">
        <v>1020</v>
      </c>
    </row>
    <row r="5270" spans="1:9" x14ac:dyDescent="0.35">
      <c r="A5270" s="36">
        <v>1534842</v>
      </c>
      <c r="B5270" s="36" t="str">
        <f>VLOOKUP(AllData[[#This Row],[Order]],MM[],3,FALSE)</f>
        <v>V5757311401000</v>
      </c>
      <c r="C5270" s="36">
        <f>VLOOKUP(AllData[[#This Row],[Order]],MM[],2,FALSE)</f>
        <v>134</v>
      </c>
      <c r="D5270" s="36" t="s">
        <v>80</v>
      </c>
      <c r="E5270" s="36" t="s">
        <v>61</v>
      </c>
      <c r="F5270" s="36" t="s">
        <v>63</v>
      </c>
      <c r="G5270" s="36" t="s">
        <v>112</v>
      </c>
      <c r="H5270" s="36">
        <v>342.78000000000003</v>
      </c>
      <c r="I5270" s="36">
        <v>50</v>
      </c>
    </row>
    <row r="5271" spans="1:9" x14ac:dyDescent="0.35">
      <c r="A5271" s="36">
        <v>1534842</v>
      </c>
      <c r="B5271" s="36" t="str">
        <f>VLOOKUP(AllData[[#This Row],[Order]],MM[],3,FALSE)</f>
        <v>V5757311401000</v>
      </c>
      <c r="C5271" s="36">
        <f>VLOOKUP(AllData[[#This Row],[Order]],MM[],2,FALSE)</f>
        <v>134</v>
      </c>
      <c r="D5271" s="36" t="s">
        <v>82</v>
      </c>
      <c r="E5271" s="36" t="s">
        <v>89</v>
      </c>
      <c r="F5271" s="36" t="s">
        <v>91</v>
      </c>
      <c r="G5271" s="36" t="s">
        <v>92</v>
      </c>
      <c r="H5271" s="36"/>
      <c r="I5271" s="36">
        <v>0</v>
      </c>
    </row>
    <row r="5272" spans="1:9" x14ac:dyDescent="0.35">
      <c r="A5272" s="36">
        <v>1534842</v>
      </c>
      <c r="B5272" s="36" t="str">
        <f>VLOOKUP(AllData[[#This Row],[Order]],MM[],3,FALSE)</f>
        <v>V5757311401000</v>
      </c>
      <c r="C5272" s="36">
        <f>VLOOKUP(AllData[[#This Row],[Order]],MM[],2,FALSE)</f>
        <v>134</v>
      </c>
      <c r="D5272" s="36" t="s">
        <v>85</v>
      </c>
      <c r="E5272" s="36" t="s">
        <v>69</v>
      </c>
      <c r="F5272" s="36" t="s">
        <v>70</v>
      </c>
      <c r="G5272" s="36" t="s">
        <v>79</v>
      </c>
      <c r="H5272" s="36">
        <v>20</v>
      </c>
      <c r="I5272" s="36">
        <v>20</v>
      </c>
    </row>
    <row r="5273" spans="1:9" x14ac:dyDescent="0.35">
      <c r="A5273" s="36">
        <v>1534842</v>
      </c>
      <c r="B5273" s="36" t="str">
        <f>VLOOKUP(AllData[[#This Row],[Order]],MM[],3,FALSE)</f>
        <v>V5757311401000</v>
      </c>
      <c r="C5273" s="36">
        <f>VLOOKUP(AllData[[#This Row],[Order]],MM[],2,FALSE)</f>
        <v>134</v>
      </c>
      <c r="D5273" s="36" t="s">
        <v>88</v>
      </c>
      <c r="E5273" s="36" t="s">
        <v>69</v>
      </c>
      <c r="F5273" s="36" t="s">
        <v>70</v>
      </c>
      <c r="G5273" s="36" t="s">
        <v>81</v>
      </c>
      <c r="H5273" s="36">
        <v>20</v>
      </c>
      <c r="I5273" s="36">
        <v>20</v>
      </c>
    </row>
    <row r="5274" spans="1:9" x14ac:dyDescent="0.35">
      <c r="A5274" s="36">
        <v>1534842</v>
      </c>
      <c r="B5274" s="36" t="str">
        <f>VLOOKUP(AllData[[#This Row],[Order]],MM[],3,FALSE)</f>
        <v>V5757311401000</v>
      </c>
      <c r="C5274" s="36">
        <f>VLOOKUP(AllData[[#This Row],[Order]],MM[],2,FALSE)</f>
        <v>134</v>
      </c>
      <c r="D5274" s="36" t="s">
        <v>95</v>
      </c>
      <c r="E5274" s="36" t="s">
        <v>83</v>
      </c>
      <c r="F5274" s="36" t="s">
        <v>84</v>
      </c>
      <c r="G5274" s="36" t="s">
        <v>84</v>
      </c>
      <c r="H5274" s="36">
        <v>544.79999999999995</v>
      </c>
      <c r="I5274" s="36">
        <v>450</v>
      </c>
    </row>
    <row r="5275" spans="1:9" x14ac:dyDescent="0.35">
      <c r="A5275" s="36">
        <v>1534842</v>
      </c>
      <c r="B5275" s="36" t="str">
        <f>VLOOKUP(AllData[[#This Row],[Order]],MM[],3,FALSE)</f>
        <v>V5757311401000</v>
      </c>
      <c r="C5275" s="36">
        <f>VLOOKUP(AllData[[#This Row],[Order]],MM[],2,FALSE)</f>
        <v>134</v>
      </c>
      <c r="D5275" s="36" t="s">
        <v>97</v>
      </c>
      <c r="E5275" s="36" t="s">
        <v>86</v>
      </c>
      <c r="F5275" s="36" t="s">
        <v>87</v>
      </c>
      <c r="G5275" s="36" t="s">
        <v>87</v>
      </c>
      <c r="H5275" s="36">
        <v>20</v>
      </c>
      <c r="I5275" s="36">
        <v>20</v>
      </c>
    </row>
    <row r="5276" spans="1:9" x14ac:dyDescent="0.35">
      <c r="A5276" s="36">
        <v>1534842</v>
      </c>
      <c r="B5276" s="36" t="str">
        <f>VLOOKUP(AllData[[#This Row],[Order]],MM[],3,FALSE)</f>
        <v>V5757311401000</v>
      </c>
      <c r="C5276" s="36">
        <f>VLOOKUP(AllData[[#This Row],[Order]],MM[],2,FALSE)</f>
        <v>134</v>
      </c>
      <c r="D5276" s="36" t="s">
        <v>99</v>
      </c>
      <c r="E5276" s="36" t="s">
        <v>61</v>
      </c>
      <c r="F5276" s="36" t="s">
        <v>63</v>
      </c>
      <c r="G5276" s="36" t="s">
        <v>96</v>
      </c>
      <c r="H5276" s="36">
        <v>49.616999999999997</v>
      </c>
      <c r="I5276" s="36">
        <v>100</v>
      </c>
    </row>
    <row r="5277" spans="1:9" x14ac:dyDescent="0.35">
      <c r="A5277" s="36">
        <v>1534842</v>
      </c>
      <c r="B5277" s="36" t="str">
        <f>VLOOKUP(AllData[[#This Row],[Order]],MM[],3,FALSE)</f>
        <v>V5757311401000</v>
      </c>
      <c r="C5277" s="36">
        <f>VLOOKUP(AllData[[#This Row],[Order]],MM[],2,FALSE)</f>
        <v>134</v>
      </c>
      <c r="D5277" s="36" t="s">
        <v>101</v>
      </c>
      <c r="E5277" s="36" t="s">
        <v>69</v>
      </c>
      <c r="F5277" s="36" t="s">
        <v>70</v>
      </c>
      <c r="G5277" s="36" t="s">
        <v>98</v>
      </c>
      <c r="H5277" s="36">
        <v>20</v>
      </c>
      <c r="I5277" s="36">
        <v>20</v>
      </c>
    </row>
    <row r="5278" spans="1:9" x14ac:dyDescent="0.35">
      <c r="A5278" s="36">
        <v>1534842</v>
      </c>
      <c r="B5278" s="36" t="str">
        <f>VLOOKUP(AllData[[#This Row],[Order]],MM[],3,FALSE)</f>
        <v>V5757311401000</v>
      </c>
      <c r="C5278" s="36">
        <f>VLOOKUP(AllData[[#This Row],[Order]],MM[],2,FALSE)</f>
        <v>134</v>
      </c>
      <c r="D5278" s="36" t="s">
        <v>104</v>
      </c>
      <c r="E5278" s="36" t="s">
        <v>69</v>
      </c>
      <c r="F5278" s="36" t="s">
        <v>70</v>
      </c>
      <c r="G5278" s="36" t="s">
        <v>100</v>
      </c>
      <c r="H5278" s="36">
        <v>30</v>
      </c>
      <c r="I5278" s="36">
        <v>30</v>
      </c>
    </row>
    <row r="5279" spans="1:9" x14ac:dyDescent="0.35">
      <c r="A5279" s="36">
        <v>1534842</v>
      </c>
      <c r="B5279" s="36" t="str">
        <f>VLOOKUP(AllData[[#This Row],[Order]],MM[],3,FALSE)</f>
        <v>V5757311401000</v>
      </c>
      <c r="C5279" s="36">
        <f>VLOOKUP(AllData[[#This Row],[Order]],MM[],2,FALSE)</f>
        <v>134</v>
      </c>
      <c r="D5279" s="36" t="s">
        <v>113</v>
      </c>
      <c r="E5279" s="36" t="s">
        <v>102</v>
      </c>
      <c r="F5279" s="36" t="s">
        <v>100</v>
      </c>
      <c r="G5279" s="36" t="s">
        <v>103</v>
      </c>
      <c r="H5279" s="36">
        <v>30</v>
      </c>
      <c r="I5279" s="36">
        <v>30</v>
      </c>
    </row>
    <row r="5280" spans="1:9" x14ac:dyDescent="0.35">
      <c r="A5280" s="36">
        <v>1534842</v>
      </c>
      <c r="B5280" s="36" t="str">
        <f>VLOOKUP(AllData[[#This Row],[Order]],MM[],3,FALSE)</f>
        <v>V5757311401000</v>
      </c>
      <c r="C5280" s="36">
        <f>VLOOKUP(AllData[[#This Row],[Order]],MM[],2,FALSE)</f>
        <v>134</v>
      </c>
      <c r="D5280" s="36" t="s">
        <v>114</v>
      </c>
      <c r="E5280" s="36" t="s">
        <v>102</v>
      </c>
      <c r="F5280" s="36" t="s">
        <v>100</v>
      </c>
      <c r="G5280" s="36" t="s">
        <v>106</v>
      </c>
      <c r="H5280" s="36">
        <v>45</v>
      </c>
      <c r="I5280" s="36">
        <v>45</v>
      </c>
    </row>
    <row r="5281" spans="1:9" x14ac:dyDescent="0.35">
      <c r="A5281" s="36">
        <v>1534842</v>
      </c>
      <c r="B5281" s="36" t="str">
        <f>VLOOKUP(AllData[[#This Row],[Order]],MM[],3,FALSE)</f>
        <v>V5757311401000</v>
      </c>
      <c r="C5281" s="36">
        <f>VLOOKUP(AllData[[#This Row],[Order]],MM[],2,FALSE)</f>
        <v>134</v>
      </c>
      <c r="D5281" s="36" t="s">
        <v>60</v>
      </c>
      <c r="E5281" s="36" t="s">
        <v>61</v>
      </c>
      <c r="F5281" s="36" t="s">
        <v>63</v>
      </c>
      <c r="G5281" s="36" t="s">
        <v>108</v>
      </c>
      <c r="H5281" s="36">
        <v>290.46000000000004</v>
      </c>
      <c r="I5281" s="36">
        <v>1</v>
      </c>
    </row>
    <row r="5282" spans="1:9" x14ac:dyDescent="0.35">
      <c r="A5282" s="36">
        <v>1534842</v>
      </c>
      <c r="B5282" s="36" t="str">
        <f>VLOOKUP(AllData[[#This Row],[Order]],MM[],3,FALSE)</f>
        <v>V5757311401000</v>
      </c>
      <c r="C5282" s="36">
        <f>VLOOKUP(AllData[[#This Row],[Order]],MM[],2,FALSE)</f>
        <v>134</v>
      </c>
      <c r="D5282" s="36" t="s">
        <v>95</v>
      </c>
      <c r="E5282" s="36" t="s">
        <v>83</v>
      </c>
      <c r="F5282" s="36" t="s">
        <v>84</v>
      </c>
      <c r="G5282" s="36" t="s">
        <v>110</v>
      </c>
      <c r="H5282" s="36"/>
      <c r="I5282" s="36">
        <v>5</v>
      </c>
    </row>
    <row r="5283" spans="1:9" x14ac:dyDescent="0.35">
      <c r="A5283" s="36">
        <v>1534845</v>
      </c>
      <c r="B5283" s="36" t="str">
        <f>VLOOKUP(AllData[[#This Row],[Order]],MM[],3,FALSE)</f>
        <v>V5757331400800</v>
      </c>
      <c r="C5283" s="36">
        <f>VLOOKUP(AllData[[#This Row],[Order]],MM[],2,FALSE)</f>
        <v>134</v>
      </c>
      <c r="D5283" s="36" t="s">
        <v>60</v>
      </c>
      <c r="E5283" s="36" t="s">
        <v>83</v>
      </c>
      <c r="F5283" s="36" t="s">
        <v>84</v>
      </c>
      <c r="G5283" s="36" t="s">
        <v>111</v>
      </c>
      <c r="H5283" s="36">
        <v>65.016999999999996</v>
      </c>
      <c r="I5283" s="36">
        <v>40</v>
      </c>
    </row>
    <row r="5284" spans="1:9" x14ac:dyDescent="0.35">
      <c r="A5284" s="36">
        <v>1534845</v>
      </c>
      <c r="B5284" s="36" t="str">
        <f>VLOOKUP(AllData[[#This Row],[Order]],MM[],3,FALSE)</f>
        <v>V5757331400800</v>
      </c>
      <c r="C5284" s="36">
        <f>VLOOKUP(AllData[[#This Row],[Order]],MM[],2,FALSE)</f>
        <v>134</v>
      </c>
      <c r="D5284" s="36" t="s">
        <v>68</v>
      </c>
      <c r="E5284" s="36" t="s">
        <v>61</v>
      </c>
      <c r="F5284" s="36" t="s">
        <v>63</v>
      </c>
      <c r="G5284" s="36" t="s">
        <v>64</v>
      </c>
      <c r="H5284" s="36">
        <v>11.882999999999999</v>
      </c>
      <c r="I5284" s="36">
        <v>15</v>
      </c>
    </row>
    <row r="5285" spans="1:9" x14ac:dyDescent="0.35">
      <c r="A5285" s="36">
        <v>1534845</v>
      </c>
      <c r="B5285" s="36" t="str">
        <f>VLOOKUP(AllData[[#This Row],[Order]],MM[],3,FALSE)</f>
        <v>V5757331400800</v>
      </c>
      <c r="C5285" s="36">
        <f>VLOOKUP(AllData[[#This Row],[Order]],MM[],2,FALSE)</f>
        <v>134</v>
      </c>
      <c r="D5285" s="36" t="s">
        <v>73</v>
      </c>
      <c r="E5285" s="36" t="s">
        <v>69</v>
      </c>
      <c r="F5285" s="36" t="s">
        <v>70</v>
      </c>
      <c r="G5285" s="36" t="s">
        <v>71</v>
      </c>
      <c r="H5285" s="36">
        <v>20</v>
      </c>
      <c r="I5285" s="36">
        <v>20</v>
      </c>
    </row>
    <row r="5286" spans="1:9" x14ac:dyDescent="0.35">
      <c r="A5286" s="36">
        <v>1534845</v>
      </c>
      <c r="B5286" s="36" t="str">
        <f>VLOOKUP(AllData[[#This Row],[Order]],MM[],3,FALSE)</f>
        <v>V5757331400800</v>
      </c>
      <c r="C5286" s="36">
        <f>VLOOKUP(AllData[[#This Row],[Order]],MM[],2,FALSE)</f>
        <v>134</v>
      </c>
      <c r="D5286" s="36" t="s">
        <v>75</v>
      </c>
      <c r="E5286" s="36" t="s">
        <v>61</v>
      </c>
      <c r="F5286" s="36" t="s">
        <v>63</v>
      </c>
      <c r="G5286" s="36" t="s">
        <v>74</v>
      </c>
      <c r="H5286" s="36">
        <v>151.56</v>
      </c>
      <c r="I5286" s="36">
        <v>350</v>
      </c>
    </row>
    <row r="5287" spans="1:9" x14ac:dyDescent="0.35">
      <c r="A5287" s="36">
        <v>1534845</v>
      </c>
      <c r="B5287" s="36" t="str">
        <f>VLOOKUP(AllData[[#This Row],[Order]],MM[],3,FALSE)</f>
        <v>V5757331400800</v>
      </c>
      <c r="C5287" s="36">
        <f>VLOOKUP(AllData[[#This Row],[Order]],MM[],2,FALSE)</f>
        <v>134</v>
      </c>
      <c r="D5287" s="36" t="s">
        <v>78</v>
      </c>
      <c r="E5287" s="36" t="s">
        <v>61</v>
      </c>
      <c r="F5287" s="36" t="s">
        <v>63</v>
      </c>
      <c r="G5287" s="36" t="s">
        <v>76</v>
      </c>
      <c r="H5287" s="36">
        <v>2118</v>
      </c>
      <c r="I5287" s="36">
        <v>1020</v>
      </c>
    </row>
    <row r="5288" spans="1:9" x14ac:dyDescent="0.35">
      <c r="A5288" s="36">
        <v>1534845</v>
      </c>
      <c r="B5288" s="36" t="str">
        <f>VLOOKUP(AllData[[#This Row],[Order]],MM[],3,FALSE)</f>
        <v>V5757331400800</v>
      </c>
      <c r="C5288" s="36">
        <f>VLOOKUP(AllData[[#This Row],[Order]],MM[],2,FALSE)</f>
        <v>134</v>
      </c>
      <c r="D5288" s="36" t="s">
        <v>80</v>
      </c>
      <c r="E5288" s="36" t="s">
        <v>61</v>
      </c>
      <c r="F5288" s="36" t="s">
        <v>63</v>
      </c>
      <c r="G5288" s="36" t="s">
        <v>112</v>
      </c>
      <c r="H5288" s="36">
        <v>8.3333333333333329E-2</v>
      </c>
      <c r="I5288" s="36">
        <v>50</v>
      </c>
    </row>
    <row r="5289" spans="1:9" x14ac:dyDescent="0.35">
      <c r="A5289" s="36">
        <v>1534845</v>
      </c>
      <c r="B5289" s="36" t="str">
        <f>VLOOKUP(AllData[[#This Row],[Order]],MM[],3,FALSE)</f>
        <v>V5757331400800</v>
      </c>
      <c r="C5289" s="36">
        <f>VLOOKUP(AllData[[#This Row],[Order]],MM[],2,FALSE)</f>
        <v>134</v>
      </c>
      <c r="D5289" s="36" t="s">
        <v>82</v>
      </c>
      <c r="E5289" s="36" t="s">
        <v>89</v>
      </c>
      <c r="F5289" s="36" t="s">
        <v>91</v>
      </c>
      <c r="G5289" s="36" t="s">
        <v>92</v>
      </c>
      <c r="H5289" s="36"/>
      <c r="I5289" s="36">
        <v>0</v>
      </c>
    </row>
    <row r="5290" spans="1:9" x14ac:dyDescent="0.35">
      <c r="A5290" s="36">
        <v>1534845</v>
      </c>
      <c r="B5290" s="36" t="str">
        <f>VLOOKUP(AllData[[#This Row],[Order]],MM[],3,FALSE)</f>
        <v>V5757331400800</v>
      </c>
      <c r="C5290" s="36">
        <f>VLOOKUP(AllData[[#This Row],[Order]],MM[],2,FALSE)</f>
        <v>134</v>
      </c>
      <c r="D5290" s="36" t="s">
        <v>85</v>
      </c>
      <c r="E5290" s="36" t="s">
        <v>69</v>
      </c>
      <c r="F5290" s="36" t="s">
        <v>70</v>
      </c>
      <c r="G5290" s="36" t="s">
        <v>79</v>
      </c>
      <c r="H5290" s="36">
        <v>20</v>
      </c>
      <c r="I5290" s="36">
        <v>20</v>
      </c>
    </row>
    <row r="5291" spans="1:9" x14ac:dyDescent="0.35">
      <c r="A5291" s="36">
        <v>1534845</v>
      </c>
      <c r="B5291" s="36" t="str">
        <f>VLOOKUP(AllData[[#This Row],[Order]],MM[],3,FALSE)</f>
        <v>V5757331400800</v>
      </c>
      <c r="C5291" s="36">
        <f>VLOOKUP(AllData[[#This Row],[Order]],MM[],2,FALSE)</f>
        <v>134</v>
      </c>
      <c r="D5291" s="36" t="s">
        <v>88</v>
      </c>
      <c r="E5291" s="36" t="s">
        <v>69</v>
      </c>
      <c r="F5291" s="36" t="s">
        <v>70</v>
      </c>
      <c r="G5291" s="36" t="s">
        <v>81</v>
      </c>
      <c r="H5291" s="36">
        <v>20</v>
      </c>
      <c r="I5291" s="36">
        <v>20</v>
      </c>
    </row>
    <row r="5292" spans="1:9" x14ac:dyDescent="0.35">
      <c r="A5292" s="36">
        <v>1534845</v>
      </c>
      <c r="B5292" s="36" t="str">
        <f>VLOOKUP(AllData[[#This Row],[Order]],MM[],3,FALSE)</f>
        <v>V5757331400800</v>
      </c>
      <c r="C5292" s="36">
        <f>VLOOKUP(AllData[[#This Row],[Order]],MM[],2,FALSE)</f>
        <v>134</v>
      </c>
      <c r="D5292" s="36" t="s">
        <v>95</v>
      </c>
      <c r="E5292" s="36" t="s">
        <v>83</v>
      </c>
      <c r="F5292" s="36" t="s">
        <v>84</v>
      </c>
      <c r="G5292" s="36" t="s">
        <v>84</v>
      </c>
      <c r="H5292" s="36">
        <v>463.5</v>
      </c>
      <c r="I5292" s="36">
        <v>450</v>
      </c>
    </row>
    <row r="5293" spans="1:9" x14ac:dyDescent="0.35">
      <c r="A5293" s="36">
        <v>1534845</v>
      </c>
      <c r="B5293" s="36" t="str">
        <f>VLOOKUP(AllData[[#This Row],[Order]],MM[],3,FALSE)</f>
        <v>V5757331400800</v>
      </c>
      <c r="C5293" s="36">
        <f>VLOOKUP(AllData[[#This Row],[Order]],MM[],2,FALSE)</f>
        <v>134</v>
      </c>
      <c r="D5293" s="36" t="s">
        <v>97</v>
      </c>
      <c r="E5293" s="36" t="s">
        <v>86</v>
      </c>
      <c r="F5293" s="36" t="s">
        <v>87</v>
      </c>
      <c r="G5293" s="36" t="s">
        <v>87</v>
      </c>
      <c r="H5293" s="36">
        <v>20</v>
      </c>
      <c r="I5293" s="36">
        <v>20</v>
      </c>
    </row>
    <row r="5294" spans="1:9" x14ac:dyDescent="0.35">
      <c r="A5294" s="36">
        <v>1534845</v>
      </c>
      <c r="B5294" s="36" t="str">
        <f>VLOOKUP(AllData[[#This Row],[Order]],MM[],3,FALSE)</f>
        <v>V5757331400800</v>
      </c>
      <c r="C5294" s="36">
        <f>VLOOKUP(AllData[[#This Row],[Order]],MM[],2,FALSE)</f>
        <v>134</v>
      </c>
      <c r="D5294" s="36" t="s">
        <v>99</v>
      </c>
      <c r="E5294" s="36" t="s">
        <v>61</v>
      </c>
      <c r="F5294" s="36" t="s">
        <v>63</v>
      </c>
      <c r="G5294" s="36" t="s">
        <v>96</v>
      </c>
      <c r="H5294" s="36">
        <v>60.480000000000004</v>
      </c>
      <c r="I5294" s="36">
        <v>100</v>
      </c>
    </row>
    <row r="5295" spans="1:9" x14ac:dyDescent="0.35">
      <c r="A5295" s="36">
        <v>1534845</v>
      </c>
      <c r="B5295" s="36" t="str">
        <f>VLOOKUP(AllData[[#This Row],[Order]],MM[],3,FALSE)</f>
        <v>V5757331400800</v>
      </c>
      <c r="C5295" s="36">
        <f>VLOOKUP(AllData[[#This Row],[Order]],MM[],2,FALSE)</f>
        <v>134</v>
      </c>
      <c r="D5295" s="36" t="s">
        <v>101</v>
      </c>
      <c r="E5295" s="36" t="s">
        <v>69</v>
      </c>
      <c r="F5295" s="36" t="s">
        <v>70</v>
      </c>
      <c r="G5295" s="36" t="s">
        <v>98</v>
      </c>
      <c r="H5295" s="36">
        <v>20</v>
      </c>
      <c r="I5295" s="36">
        <v>20</v>
      </c>
    </row>
    <row r="5296" spans="1:9" x14ac:dyDescent="0.35">
      <c r="A5296" s="36">
        <v>1534845</v>
      </c>
      <c r="B5296" s="36" t="str">
        <f>VLOOKUP(AllData[[#This Row],[Order]],MM[],3,FALSE)</f>
        <v>V5757331400800</v>
      </c>
      <c r="C5296" s="36">
        <f>VLOOKUP(AllData[[#This Row],[Order]],MM[],2,FALSE)</f>
        <v>134</v>
      </c>
      <c r="D5296" s="36" t="s">
        <v>104</v>
      </c>
      <c r="E5296" s="36" t="s">
        <v>69</v>
      </c>
      <c r="F5296" s="36" t="s">
        <v>70</v>
      </c>
      <c r="G5296" s="36" t="s">
        <v>100</v>
      </c>
      <c r="H5296" s="36">
        <v>30</v>
      </c>
      <c r="I5296" s="36">
        <v>30</v>
      </c>
    </row>
    <row r="5297" spans="1:9" x14ac:dyDescent="0.35">
      <c r="A5297" s="36">
        <v>1534845</v>
      </c>
      <c r="B5297" s="36" t="str">
        <f>VLOOKUP(AllData[[#This Row],[Order]],MM[],3,FALSE)</f>
        <v>V5757331400800</v>
      </c>
      <c r="C5297" s="36">
        <f>VLOOKUP(AllData[[#This Row],[Order]],MM[],2,FALSE)</f>
        <v>134</v>
      </c>
      <c r="D5297" s="36" t="s">
        <v>113</v>
      </c>
      <c r="E5297" s="36" t="s">
        <v>102</v>
      </c>
      <c r="F5297" s="36" t="s">
        <v>100</v>
      </c>
      <c r="G5297" s="36" t="s">
        <v>103</v>
      </c>
      <c r="H5297" s="36">
        <v>30</v>
      </c>
      <c r="I5297" s="36">
        <v>30</v>
      </c>
    </row>
    <row r="5298" spans="1:9" x14ac:dyDescent="0.35">
      <c r="A5298" s="36">
        <v>1534845</v>
      </c>
      <c r="B5298" s="36" t="str">
        <f>VLOOKUP(AllData[[#This Row],[Order]],MM[],3,FALSE)</f>
        <v>V5757331400800</v>
      </c>
      <c r="C5298" s="36">
        <f>VLOOKUP(AllData[[#This Row],[Order]],MM[],2,FALSE)</f>
        <v>134</v>
      </c>
      <c r="D5298" s="36" t="s">
        <v>114</v>
      </c>
      <c r="E5298" s="36" t="s">
        <v>102</v>
      </c>
      <c r="F5298" s="36" t="s">
        <v>100</v>
      </c>
      <c r="G5298" s="36" t="s">
        <v>106</v>
      </c>
      <c r="H5298" s="36">
        <v>45</v>
      </c>
      <c r="I5298" s="36">
        <v>45</v>
      </c>
    </row>
    <row r="5299" spans="1:9" x14ac:dyDescent="0.35">
      <c r="A5299" s="36">
        <v>1534845</v>
      </c>
      <c r="B5299" s="36" t="str">
        <f>VLOOKUP(AllData[[#This Row],[Order]],MM[],3,FALSE)</f>
        <v>V5757331400800</v>
      </c>
      <c r="C5299" s="36">
        <f>VLOOKUP(AllData[[#This Row],[Order]],MM[],2,FALSE)</f>
        <v>134</v>
      </c>
      <c r="D5299" s="36" t="s">
        <v>60</v>
      </c>
      <c r="E5299" s="36" t="s">
        <v>61</v>
      </c>
      <c r="F5299" s="36" t="s">
        <v>63</v>
      </c>
      <c r="G5299" s="36" t="s">
        <v>108</v>
      </c>
      <c r="H5299" s="36">
        <v>603.6</v>
      </c>
      <c r="I5299" s="36">
        <v>1</v>
      </c>
    </row>
    <row r="5300" spans="1:9" x14ac:dyDescent="0.35">
      <c r="A5300" s="36">
        <v>1534845</v>
      </c>
      <c r="B5300" s="36" t="str">
        <f>VLOOKUP(AllData[[#This Row],[Order]],MM[],3,FALSE)</f>
        <v>V5757331400800</v>
      </c>
      <c r="C5300" s="36">
        <f>VLOOKUP(AllData[[#This Row],[Order]],MM[],2,FALSE)</f>
        <v>134</v>
      </c>
      <c r="D5300" s="36" t="s">
        <v>95</v>
      </c>
      <c r="E5300" s="36" t="s">
        <v>83</v>
      </c>
      <c r="F5300" s="36" t="s">
        <v>84</v>
      </c>
      <c r="G5300" s="36" t="s">
        <v>110</v>
      </c>
      <c r="H5300" s="36">
        <v>115.19999999999999</v>
      </c>
      <c r="I5300" s="36">
        <v>5</v>
      </c>
    </row>
    <row r="5301" spans="1:9" x14ac:dyDescent="0.35">
      <c r="A5301" s="36">
        <v>1534846</v>
      </c>
      <c r="B5301" s="36" t="str">
        <f>VLOOKUP(AllData[[#This Row],[Order]],MM[],3,FALSE)</f>
        <v>V5757331401000</v>
      </c>
      <c r="C5301" s="36">
        <f>VLOOKUP(AllData[[#This Row],[Order]],MM[],2,FALSE)</f>
        <v>134</v>
      </c>
      <c r="D5301" s="36" t="s">
        <v>60</v>
      </c>
      <c r="E5301" s="36" t="s">
        <v>83</v>
      </c>
      <c r="F5301" s="36" t="s">
        <v>84</v>
      </c>
      <c r="G5301" s="36" t="s">
        <v>111</v>
      </c>
      <c r="H5301" s="36">
        <v>92.76</v>
      </c>
      <c r="I5301" s="36">
        <v>40</v>
      </c>
    </row>
    <row r="5302" spans="1:9" x14ac:dyDescent="0.35">
      <c r="A5302" s="36">
        <v>1534846</v>
      </c>
      <c r="B5302" s="36" t="str">
        <f>VLOOKUP(AllData[[#This Row],[Order]],MM[],3,FALSE)</f>
        <v>V5757331401000</v>
      </c>
      <c r="C5302" s="36">
        <f>VLOOKUP(AllData[[#This Row],[Order]],MM[],2,FALSE)</f>
        <v>134</v>
      </c>
      <c r="D5302" s="36" t="s">
        <v>68</v>
      </c>
      <c r="E5302" s="36" t="s">
        <v>61</v>
      </c>
      <c r="F5302" s="36" t="s">
        <v>63</v>
      </c>
      <c r="G5302" s="36" t="s">
        <v>64</v>
      </c>
      <c r="H5302" s="36">
        <v>53.232999999999997</v>
      </c>
      <c r="I5302" s="36">
        <v>15</v>
      </c>
    </row>
    <row r="5303" spans="1:9" x14ac:dyDescent="0.35">
      <c r="A5303" s="36">
        <v>1534846</v>
      </c>
      <c r="B5303" s="36" t="str">
        <f>VLOOKUP(AllData[[#This Row],[Order]],MM[],3,FALSE)</f>
        <v>V5757331401000</v>
      </c>
      <c r="C5303" s="36">
        <f>VLOOKUP(AllData[[#This Row],[Order]],MM[],2,FALSE)</f>
        <v>134</v>
      </c>
      <c r="D5303" s="36" t="s">
        <v>73</v>
      </c>
      <c r="E5303" s="36" t="s">
        <v>69</v>
      </c>
      <c r="F5303" s="36" t="s">
        <v>70</v>
      </c>
      <c r="G5303" s="36" t="s">
        <v>71</v>
      </c>
      <c r="H5303" s="36">
        <v>20</v>
      </c>
      <c r="I5303" s="36">
        <v>20</v>
      </c>
    </row>
    <row r="5304" spans="1:9" x14ac:dyDescent="0.35">
      <c r="A5304" s="36">
        <v>1534846</v>
      </c>
      <c r="B5304" s="36" t="str">
        <f>VLOOKUP(AllData[[#This Row],[Order]],MM[],3,FALSE)</f>
        <v>V5757331401000</v>
      </c>
      <c r="C5304" s="36">
        <f>VLOOKUP(AllData[[#This Row],[Order]],MM[],2,FALSE)</f>
        <v>134</v>
      </c>
      <c r="D5304" s="36" t="s">
        <v>75</v>
      </c>
      <c r="E5304" s="36" t="s">
        <v>61</v>
      </c>
      <c r="F5304" s="36" t="s">
        <v>63</v>
      </c>
      <c r="G5304" s="36" t="s">
        <v>74</v>
      </c>
      <c r="H5304" s="36">
        <v>1019.8199999999999</v>
      </c>
      <c r="I5304" s="36">
        <v>350</v>
      </c>
    </row>
    <row r="5305" spans="1:9" x14ac:dyDescent="0.35">
      <c r="A5305" s="36">
        <v>1534846</v>
      </c>
      <c r="B5305" s="36" t="str">
        <f>VLOOKUP(AllData[[#This Row],[Order]],MM[],3,FALSE)</f>
        <v>V5757331401000</v>
      </c>
      <c r="C5305" s="36">
        <f>VLOOKUP(AllData[[#This Row],[Order]],MM[],2,FALSE)</f>
        <v>134</v>
      </c>
      <c r="D5305" s="36" t="s">
        <v>78</v>
      </c>
      <c r="E5305" s="36" t="s">
        <v>61</v>
      </c>
      <c r="F5305" s="36" t="s">
        <v>63</v>
      </c>
      <c r="G5305" s="36" t="s">
        <v>76</v>
      </c>
      <c r="H5305" s="36">
        <v>1603.8600000000001</v>
      </c>
      <c r="I5305" s="36">
        <v>1020</v>
      </c>
    </row>
    <row r="5306" spans="1:9" x14ac:dyDescent="0.35">
      <c r="A5306" s="36">
        <v>1534846</v>
      </c>
      <c r="B5306" s="36" t="str">
        <f>VLOOKUP(AllData[[#This Row],[Order]],MM[],3,FALSE)</f>
        <v>V5757331401000</v>
      </c>
      <c r="C5306" s="36">
        <f>VLOOKUP(AllData[[#This Row],[Order]],MM[],2,FALSE)</f>
        <v>134</v>
      </c>
      <c r="D5306" s="36" t="s">
        <v>80</v>
      </c>
      <c r="E5306" s="36" t="s">
        <v>61</v>
      </c>
      <c r="F5306" s="36" t="s">
        <v>63</v>
      </c>
      <c r="G5306" s="36" t="s">
        <v>112</v>
      </c>
      <c r="H5306" s="36">
        <v>93.960000000000008</v>
      </c>
      <c r="I5306" s="36">
        <v>50</v>
      </c>
    </row>
    <row r="5307" spans="1:9" x14ac:dyDescent="0.35">
      <c r="A5307" s="36">
        <v>1534846</v>
      </c>
      <c r="B5307" s="36" t="str">
        <f>VLOOKUP(AllData[[#This Row],[Order]],MM[],3,FALSE)</f>
        <v>V5757331401000</v>
      </c>
      <c r="C5307" s="36">
        <f>VLOOKUP(AllData[[#This Row],[Order]],MM[],2,FALSE)</f>
        <v>134</v>
      </c>
      <c r="D5307" s="36" t="s">
        <v>82</v>
      </c>
      <c r="E5307" s="36" t="s">
        <v>89</v>
      </c>
      <c r="F5307" s="36" t="s">
        <v>91</v>
      </c>
      <c r="G5307" s="36" t="s">
        <v>92</v>
      </c>
      <c r="H5307" s="36"/>
      <c r="I5307" s="36">
        <v>0</v>
      </c>
    </row>
    <row r="5308" spans="1:9" x14ac:dyDescent="0.35">
      <c r="A5308" s="36">
        <v>1534846</v>
      </c>
      <c r="B5308" s="36" t="str">
        <f>VLOOKUP(AllData[[#This Row],[Order]],MM[],3,FALSE)</f>
        <v>V5757331401000</v>
      </c>
      <c r="C5308" s="36">
        <f>VLOOKUP(AllData[[#This Row],[Order]],MM[],2,FALSE)</f>
        <v>134</v>
      </c>
      <c r="D5308" s="36" t="s">
        <v>85</v>
      </c>
      <c r="E5308" s="36" t="s">
        <v>69</v>
      </c>
      <c r="F5308" s="36" t="s">
        <v>70</v>
      </c>
      <c r="G5308" s="36" t="s">
        <v>79</v>
      </c>
      <c r="H5308" s="36">
        <v>20</v>
      </c>
      <c r="I5308" s="36">
        <v>20</v>
      </c>
    </row>
    <row r="5309" spans="1:9" x14ac:dyDescent="0.35">
      <c r="A5309" s="36">
        <v>1534846</v>
      </c>
      <c r="B5309" s="36" t="str">
        <f>VLOOKUP(AllData[[#This Row],[Order]],MM[],3,FALSE)</f>
        <v>V5757331401000</v>
      </c>
      <c r="C5309" s="36">
        <f>VLOOKUP(AllData[[#This Row],[Order]],MM[],2,FALSE)</f>
        <v>134</v>
      </c>
      <c r="D5309" s="36" t="s">
        <v>88</v>
      </c>
      <c r="E5309" s="36" t="s">
        <v>69</v>
      </c>
      <c r="F5309" s="36" t="s">
        <v>70</v>
      </c>
      <c r="G5309" s="36" t="s">
        <v>81</v>
      </c>
      <c r="H5309" s="36">
        <v>20</v>
      </c>
      <c r="I5309" s="36">
        <v>20</v>
      </c>
    </row>
    <row r="5310" spans="1:9" x14ac:dyDescent="0.35">
      <c r="A5310" s="36">
        <v>1534846</v>
      </c>
      <c r="B5310" s="36" t="str">
        <f>VLOOKUP(AllData[[#This Row],[Order]],MM[],3,FALSE)</f>
        <v>V5757331401000</v>
      </c>
      <c r="C5310" s="36">
        <f>VLOOKUP(AllData[[#This Row],[Order]],MM[],2,FALSE)</f>
        <v>134</v>
      </c>
      <c r="D5310" s="36" t="s">
        <v>95</v>
      </c>
      <c r="E5310" s="36" t="s">
        <v>83</v>
      </c>
      <c r="F5310" s="36" t="s">
        <v>84</v>
      </c>
      <c r="G5310" s="36" t="s">
        <v>84</v>
      </c>
      <c r="H5310" s="36">
        <v>857.76</v>
      </c>
      <c r="I5310" s="36">
        <v>450</v>
      </c>
    </row>
    <row r="5311" spans="1:9" x14ac:dyDescent="0.35">
      <c r="A5311" s="36">
        <v>1534846</v>
      </c>
      <c r="B5311" s="36" t="str">
        <f>VLOOKUP(AllData[[#This Row],[Order]],MM[],3,FALSE)</f>
        <v>V5757331401000</v>
      </c>
      <c r="C5311" s="36">
        <f>VLOOKUP(AllData[[#This Row],[Order]],MM[],2,FALSE)</f>
        <v>134</v>
      </c>
      <c r="D5311" s="36" t="s">
        <v>97</v>
      </c>
      <c r="E5311" s="36" t="s">
        <v>86</v>
      </c>
      <c r="F5311" s="36" t="s">
        <v>87</v>
      </c>
      <c r="G5311" s="36" t="s">
        <v>87</v>
      </c>
      <c r="H5311" s="36">
        <v>20</v>
      </c>
      <c r="I5311" s="36">
        <v>20</v>
      </c>
    </row>
    <row r="5312" spans="1:9" x14ac:dyDescent="0.35">
      <c r="A5312" s="36">
        <v>1534846</v>
      </c>
      <c r="B5312" s="36" t="str">
        <f>VLOOKUP(AllData[[#This Row],[Order]],MM[],3,FALSE)</f>
        <v>V5757331401000</v>
      </c>
      <c r="C5312" s="36">
        <f>VLOOKUP(AllData[[#This Row],[Order]],MM[],2,FALSE)</f>
        <v>134</v>
      </c>
      <c r="D5312" s="36" t="s">
        <v>99</v>
      </c>
      <c r="E5312" s="36" t="s">
        <v>61</v>
      </c>
      <c r="F5312" s="36" t="s">
        <v>63</v>
      </c>
      <c r="G5312" s="36" t="s">
        <v>96</v>
      </c>
      <c r="H5312" s="36">
        <v>51.716999999999999</v>
      </c>
      <c r="I5312" s="36">
        <v>100</v>
      </c>
    </row>
    <row r="5313" spans="1:9" x14ac:dyDescent="0.35">
      <c r="A5313" s="36">
        <v>1534846</v>
      </c>
      <c r="B5313" s="36" t="str">
        <f>VLOOKUP(AllData[[#This Row],[Order]],MM[],3,FALSE)</f>
        <v>V5757331401000</v>
      </c>
      <c r="C5313" s="36">
        <f>VLOOKUP(AllData[[#This Row],[Order]],MM[],2,FALSE)</f>
        <v>134</v>
      </c>
      <c r="D5313" s="36" t="s">
        <v>101</v>
      </c>
      <c r="E5313" s="36" t="s">
        <v>69</v>
      </c>
      <c r="F5313" s="36" t="s">
        <v>70</v>
      </c>
      <c r="G5313" s="36" t="s">
        <v>98</v>
      </c>
      <c r="H5313" s="36">
        <v>20</v>
      </c>
      <c r="I5313" s="36">
        <v>20</v>
      </c>
    </row>
    <row r="5314" spans="1:9" x14ac:dyDescent="0.35">
      <c r="A5314" s="36">
        <v>1534846</v>
      </c>
      <c r="B5314" s="36" t="str">
        <f>VLOOKUP(AllData[[#This Row],[Order]],MM[],3,FALSE)</f>
        <v>V5757331401000</v>
      </c>
      <c r="C5314" s="36">
        <f>VLOOKUP(AllData[[#This Row],[Order]],MM[],2,FALSE)</f>
        <v>134</v>
      </c>
      <c r="D5314" s="36" t="s">
        <v>104</v>
      </c>
      <c r="E5314" s="36" t="s">
        <v>69</v>
      </c>
      <c r="F5314" s="36" t="s">
        <v>70</v>
      </c>
      <c r="G5314" s="36" t="s">
        <v>100</v>
      </c>
      <c r="H5314" s="36">
        <v>30</v>
      </c>
      <c r="I5314" s="36">
        <v>30</v>
      </c>
    </row>
    <row r="5315" spans="1:9" x14ac:dyDescent="0.35">
      <c r="A5315" s="36">
        <v>1534846</v>
      </c>
      <c r="B5315" s="36" t="str">
        <f>VLOOKUP(AllData[[#This Row],[Order]],MM[],3,FALSE)</f>
        <v>V5757331401000</v>
      </c>
      <c r="C5315" s="36">
        <f>VLOOKUP(AllData[[#This Row],[Order]],MM[],2,FALSE)</f>
        <v>134</v>
      </c>
      <c r="D5315" s="36" t="s">
        <v>113</v>
      </c>
      <c r="E5315" s="36" t="s">
        <v>102</v>
      </c>
      <c r="F5315" s="36" t="s">
        <v>100</v>
      </c>
      <c r="G5315" s="36" t="s">
        <v>103</v>
      </c>
      <c r="H5315" s="36">
        <v>30</v>
      </c>
      <c r="I5315" s="36">
        <v>30</v>
      </c>
    </row>
    <row r="5316" spans="1:9" x14ac:dyDescent="0.35">
      <c r="A5316" s="36">
        <v>1534846</v>
      </c>
      <c r="B5316" s="36" t="str">
        <f>VLOOKUP(AllData[[#This Row],[Order]],MM[],3,FALSE)</f>
        <v>V5757331401000</v>
      </c>
      <c r="C5316" s="36">
        <f>VLOOKUP(AllData[[#This Row],[Order]],MM[],2,FALSE)</f>
        <v>134</v>
      </c>
      <c r="D5316" s="36" t="s">
        <v>114</v>
      </c>
      <c r="E5316" s="36" t="s">
        <v>102</v>
      </c>
      <c r="F5316" s="36" t="s">
        <v>100</v>
      </c>
      <c r="G5316" s="36" t="s">
        <v>106</v>
      </c>
      <c r="H5316" s="36">
        <v>45</v>
      </c>
      <c r="I5316" s="36">
        <v>45</v>
      </c>
    </row>
    <row r="5317" spans="1:9" x14ac:dyDescent="0.35">
      <c r="A5317" s="36">
        <v>1534846</v>
      </c>
      <c r="B5317" s="36" t="str">
        <f>VLOOKUP(AllData[[#This Row],[Order]],MM[],3,FALSE)</f>
        <v>V5757331401000</v>
      </c>
      <c r="C5317" s="36">
        <f>VLOOKUP(AllData[[#This Row],[Order]],MM[],2,FALSE)</f>
        <v>134</v>
      </c>
      <c r="D5317" s="36" t="s">
        <v>60</v>
      </c>
      <c r="E5317" s="36" t="s">
        <v>61</v>
      </c>
      <c r="F5317" s="36" t="s">
        <v>63</v>
      </c>
      <c r="G5317" s="36" t="s">
        <v>108</v>
      </c>
      <c r="H5317" s="36">
        <v>491.76</v>
      </c>
      <c r="I5317" s="36">
        <v>1</v>
      </c>
    </row>
    <row r="5318" spans="1:9" x14ac:dyDescent="0.35">
      <c r="A5318" s="36">
        <v>1534846</v>
      </c>
      <c r="B5318" s="36" t="str">
        <f>VLOOKUP(AllData[[#This Row],[Order]],MM[],3,FALSE)</f>
        <v>V5757331401000</v>
      </c>
      <c r="C5318" s="36">
        <f>VLOOKUP(AllData[[#This Row],[Order]],MM[],2,FALSE)</f>
        <v>134</v>
      </c>
      <c r="D5318" s="36" t="s">
        <v>95</v>
      </c>
      <c r="E5318" s="36" t="s">
        <v>83</v>
      </c>
      <c r="F5318" s="36" t="s">
        <v>84</v>
      </c>
      <c r="G5318" s="36" t="s">
        <v>110</v>
      </c>
      <c r="H5318" s="36"/>
      <c r="I5318" s="36">
        <v>5</v>
      </c>
    </row>
    <row r="5319" spans="1:9" x14ac:dyDescent="0.35">
      <c r="A5319" s="36">
        <v>1534849</v>
      </c>
      <c r="B5319" s="36" t="str">
        <f>VLOOKUP(AllData[[#This Row],[Order]],MM[],3,FALSE)</f>
        <v>V5757351400800</v>
      </c>
      <c r="C5319" s="36">
        <f>VLOOKUP(AllData[[#This Row],[Order]],MM[],2,FALSE)</f>
        <v>140</v>
      </c>
      <c r="D5319" s="36" t="s">
        <v>60</v>
      </c>
      <c r="E5319" s="36" t="s">
        <v>83</v>
      </c>
      <c r="F5319" s="36" t="s">
        <v>84</v>
      </c>
      <c r="G5319" s="36" t="s">
        <v>111</v>
      </c>
      <c r="H5319" s="36">
        <v>54.433</v>
      </c>
      <c r="I5319" s="36">
        <v>40</v>
      </c>
    </row>
    <row r="5320" spans="1:9" x14ac:dyDescent="0.35">
      <c r="A5320" s="36">
        <v>1534849</v>
      </c>
      <c r="B5320" s="36" t="str">
        <f>VLOOKUP(AllData[[#This Row],[Order]],MM[],3,FALSE)</f>
        <v>V5757351400800</v>
      </c>
      <c r="C5320" s="36">
        <f>VLOOKUP(AllData[[#This Row],[Order]],MM[],2,FALSE)</f>
        <v>140</v>
      </c>
      <c r="D5320" s="36" t="s">
        <v>68</v>
      </c>
      <c r="E5320" s="36" t="s">
        <v>61</v>
      </c>
      <c r="F5320" s="36" t="s">
        <v>63</v>
      </c>
      <c r="G5320" s="36" t="s">
        <v>64</v>
      </c>
      <c r="H5320" s="36">
        <v>3.2</v>
      </c>
      <c r="I5320" s="36">
        <v>15</v>
      </c>
    </row>
    <row r="5321" spans="1:9" x14ac:dyDescent="0.35">
      <c r="A5321" s="36">
        <v>1534849</v>
      </c>
      <c r="B5321" s="36" t="str">
        <f>VLOOKUP(AllData[[#This Row],[Order]],MM[],3,FALSE)</f>
        <v>V5757351400800</v>
      </c>
      <c r="C5321" s="36">
        <f>VLOOKUP(AllData[[#This Row],[Order]],MM[],2,FALSE)</f>
        <v>140</v>
      </c>
      <c r="D5321" s="36" t="s">
        <v>73</v>
      </c>
      <c r="E5321" s="36" t="s">
        <v>69</v>
      </c>
      <c r="F5321" s="36" t="s">
        <v>70</v>
      </c>
      <c r="G5321" s="36" t="s">
        <v>71</v>
      </c>
      <c r="H5321" s="36">
        <v>20</v>
      </c>
      <c r="I5321" s="36">
        <v>20</v>
      </c>
    </row>
    <row r="5322" spans="1:9" x14ac:dyDescent="0.35">
      <c r="A5322" s="36">
        <v>1534849</v>
      </c>
      <c r="B5322" s="36" t="str">
        <f>VLOOKUP(AllData[[#This Row],[Order]],MM[],3,FALSE)</f>
        <v>V5757351400800</v>
      </c>
      <c r="C5322" s="36">
        <f>VLOOKUP(AllData[[#This Row],[Order]],MM[],2,FALSE)</f>
        <v>140</v>
      </c>
      <c r="D5322" s="36" t="s">
        <v>75</v>
      </c>
      <c r="E5322" s="36" t="s">
        <v>61</v>
      </c>
      <c r="F5322" s="36" t="s">
        <v>63</v>
      </c>
      <c r="G5322" s="36" t="s">
        <v>74</v>
      </c>
      <c r="H5322" s="36">
        <v>264.78000000000003</v>
      </c>
      <c r="I5322" s="36">
        <v>350</v>
      </c>
    </row>
    <row r="5323" spans="1:9" x14ac:dyDescent="0.35">
      <c r="A5323" s="36">
        <v>1534849</v>
      </c>
      <c r="B5323" s="36" t="str">
        <f>VLOOKUP(AllData[[#This Row],[Order]],MM[],3,FALSE)</f>
        <v>V5757351400800</v>
      </c>
      <c r="C5323" s="36">
        <f>VLOOKUP(AllData[[#This Row],[Order]],MM[],2,FALSE)</f>
        <v>140</v>
      </c>
      <c r="D5323" s="36" t="s">
        <v>78</v>
      </c>
      <c r="E5323" s="36" t="s">
        <v>61</v>
      </c>
      <c r="F5323" s="36" t="s">
        <v>63</v>
      </c>
      <c r="G5323" s="36" t="s">
        <v>76</v>
      </c>
      <c r="H5323" s="36">
        <v>2359.08</v>
      </c>
      <c r="I5323" s="36">
        <v>1020</v>
      </c>
    </row>
    <row r="5324" spans="1:9" x14ac:dyDescent="0.35">
      <c r="A5324" s="36">
        <v>1534849</v>
      </c>
      <c r="B5324" s="36" t="str">
        <f>VLOOKUP(AllData[[#This Row],[Order]],MM[],3,FALSE)</f>
        <v>V5757351400800</v>
      </c>
      <c r="C5324" s="36">
        <f>VLOOKUP(AllData[[#This Row],[Order]],MM[],2,FALSE)</f>
        <v>140</v>
      </c>
      <c r="D5324" s="36" t="s">
        <v>80</v>
      </c>
      <c r="E5324" s="36" t="s">
        <v>61</v>
      </c>
      <c r="F5324" s="36" t="s">
        <v>63</v>
      </c>
      <c r="G5324" s="36" t="s">
        <v>112</v>
      </c>
      <c r="H5324" s="36">
        <v>33.5</v>
      </c>
      <c r="I5324" s="36">
        <v>50</v>
      </c>
    </row>
    <row r="5325" spans="1:9" x14ac:dyDescent="0.35">
      <c r="A5325" s="36">
        <v>1534849</v>
      </c>
      <c r="B5325" s="36" t="str">
        <f>VLOOKUP(AllData[[#This Row],[Order]],MM[],3,FALSE)</f>
        <v>V5757351400800</v>
      </c>
      <c r="C5325" s="36">
        <f>VLOOKUP(AllData[[#This Row],[Order]],MM[],2,FALSE)</f>
        <v>140</v>
      </c>
      <c r="D5325" s="36" t="s">
        <v>82</v>
      </c>
      <c r="E5325" s="36" t="s">
        <v>89</v>
      </c>
      <c r="F5325" s="36" t="s">
        <v>91</v>
      </c>
      <c r="G5325" s="36" t="s">
        <v>92</v>
      </c>
      <c r="H5325" s="36">
        <v>90.059999999999988</v>
      </c>
      <c r="I5325" s="36">
        <v>0</v>
      </c>
    </row>
    <row r="5326" spans="1:9" x14ac:dyDescent="0.35">
      <c r="A5326" s="36">
        <v>1534849</v>
      </c>
      <c r="B5326" s="36" t="str">
        <f>VLOOKUP(AllData[[#This Row],[Order]],MM[],3,FALSE)</f>
        <v>V5757351400800</v>
      </c>
      <c r="C5326" s="36">
        <f>VLOOKUP(AllData[[#This Row],[Order]],MM[],2,FALSE)</f>
        <v>140</v>
      </c>
      <c r="D5326" s="36" t="s">
        <v>85</v>
      </c>
      <c r="E5326" s="36" t="s">
        <v>69</v>
      </c>
      <c r="F5326" s="36" t="s">
        <v>70</v>
      </c>
      <c r="G5326" s="36" t="s">
        <v>79</v>
      </c>
      <c r="H5326" s="36">
        <v>20</v>
      </c>
      <c r="I5326" s="36">
        <v>20</v>
      </c>
    </row>
    <row r="5327" spans="1:9" x14ac:dyDescent="0.35">
      <c r="A5327" s="36">
        <v>1534849</v>
      </c>
      <c r="B5327" s="36" t="str">
        <f>VLOOKUP(AllData[[#This Row],[Order]],MM[],3,FALSE)</f>
        <v>V5757351400800</v>
      </c>
      <c r="C5327" s="36">
        <f>VLOOKUP(AllData[[#This Row],[Order]],MM[],2,FALSE)</f>
        <v>140</v>
      </c>
      <c r="D5327" s="36" t="s">
        <v>88</v>
      </c>
      <c r="E5327" s="36" t="s">
        <v>69</v>
      </c>
      <c r="F5327" s="36" t="s">
        <v>70</v>
      </c>
      <c r="G5327" s="36" t="s">
        <v>81</v>
      </c>
      <c r="H5327" s="36">
        <v>20</v>
      </c>
      <c r="I5327" s="36">
        <v>20</v>
      </c>
    </row>
    <row r="5328" spans="1:9" x14ac:dyDescent="0.35">
      <c r="A5328" s="36">
        <v>1534849</v>
      </c>
      <c r="B5328" s="36" t="str">
        <f>VLOOKUP(AllData[[#This Row],[Order]],MM[],3,FALSE)</f>
        <v>V5757351400800</v>
      </c>
      <c r="C5328" s="36">
        <f>VLOOKUP(AllData[[#This Row],[Order]],MM[],2,FALSE)</f>
        <v>140</v>
      </c>
      <c r="D5328" s="36" t="s">
        <v>95</v>
      </c>
      <c r="E5328" s="36" t="s">
        <v>83</v>
      </c>
      <c r="F5328" s="36" t="s">
        <v>84</v>
      </c>
      <c r="G5328" s="36" t="s">
        <v>84</v>
      </c>
      <c r="H5328" s="36">
        <v>768.42000000000007</v>
      </c>
      <c r="I5328" s="36">
        <v>450</v>
      </c>
    </row>
    <row r="5329" spans="1:9" x14ac:dyDescent="0.35">
      <c r="A5329" s="36">
        <v>1534849</v>
      </c>
      <c r="B5329" s="36" t="str">
        <f>VLOOKUP(AllData[[#This Row],[Order]],MM[],3,FALSE)</f>
        <v>V5757351400800</v>
      </c>
      <c r="C5329" s="36">
        <f>VLOOKUP(AllData[[#This Row],[Order]],MM[],2,FALSE)</f>
        <v>140</v>
      </c>
      <c r="D5329" s="36" t="s">
        <v>97</v>
      </c>
      <c r="E5329" s="36" t="s">
        <v>86</v>
      </c>
      <c r="F5329" s="36" t="s">
        <v>87</v>
      </c>
      <c r="G5329" s="36" t="s">
        <v>87</v>
      </c>
      <c r="H5329" s="36">
        <v>20</v>
      </c>
      <c r="I5329" s="36">
        <v>20</v>
      </c>
    </row>
    <row r="5330" spans="1:9" x14ac:dyDescent="0.35">
      <c r="A5330" s="36">
        <v>1534849</v>
      </c>
      <c r="B5330" s="36" t="str">
        <f>VLOOKUP(AllData[[#This Row],[Order]],MM[],3,FALSE)</f>
        <v>V5757351400800</v>
      </c>
      <c r="C5330" s="36">
        <f>VLOOKUP(AllData[[#This Row],[Order]],MM[],2,FALSE)</f>
        <v>140</v>
      </c>
      <c r="D5330" s="36" t="s">
        <v>99</v>
      </c>
      <c r="E5330" s="36" t="s">
        <v>61</v>
      </c>
      <c r="F5330" s="36" t="s">
        <v>63</v>
      </c>
      <c r="G5330" s="36" t="s">
        <v>96</v>
      </c>
      <c r="H5330" s="36">
        <v>62.400000000000006</v>
      </c>
      <c r="I5330" s="36">
        <v>100</v>
      </c>
    </row>
    <row r="5331" spans="1:9" x14ac:dyDescent="0.35">
      <c r="A5331" s="36">
        <v>1534849</v>
      </c>
      <c r="B5331" s="36" t="str">
        <f>VLOOKUP(AllData[[#This Row],[Order]],MM[],3,FALSE)</f>
        <v>V5757351400800</v>
      </c>
      <c r="C5331" s="36">
        <f>VLOOKUP(AllData[[#This Row],[Order]],MM[],2,FALSE)</f>
        <v>140</v>
      </c>
      <c r="D5331" s="36" t="s">
        <v>101</v>
      </c>
      <c r="E5331" s="36" t="s">
        <v>69</v>
      </c>
      <c r="F5331" s="36" t="s">
        <v>70</v>
      </c>
      <c r="G5331" s="36" t="s">
        <v>98</v>
      </c>
      <c r="H5331" s="36">
        <v>20</v>
      </c>
      <c r="I5331" s="36">
        <v>20</v>
      </c>
    </row>
    <row r="5332" spans="1:9" x14ac:dyDescent="0.35">
      <c r="A5332" s="36">
        <v>1534849</v>
      </c>
      <c r="B5332" s="36" t="str">
        <f>VLOOKUP(AllData[[#This Row],[Order]],MM[],3,FALSE)</f>
        <v>V5757351400800</v>
      </c>
      <c r="C5332" s="36">
        <f>VLOOKUP(AllData[[#This Row],[Order]],MM[],2,FALSE)</f>
        <v>140</v>
      </c>
      <c r="D5332" s="36" t="s">
        <v>104</v>
      </c>
      <c r="E5332" s="36" t="s">
        <v>69</v>
      </c>
      <c r="F5332" s="36" t="s">
        <v>70</v>
      </c>
      <c r="G5332" s="36" t="s">
        <v>100</v>
      </c>
      <c r="H5332" s="36">
        <v>30</v>
      </c>
      <c r="I5332" s="36">
        <v>30</v>
      </c>
    </row>
    <row r="5333" spans="1:9" x14ac:dyDescent="0.35">
      <c r="A5333" s="36">
        <v>1534849</v>
      </c>
      <c r="B5333" s="36" t="str">
        <f>VLOOKUP(AllData[[#This Row],[Order]],MM[],3,FALSE)</f>
        <v>V5757351400800</v>
      </c>
      <c r="C5333" s="36">
        <f>VLOOKUP(AllData[[#This Row],[Order]],MM[],2,FALSE)</f>
        <v>140</v>
      </c>
      <c r="D5333" s="36" t="s">
        <v>113</v>
      </c>
      <c r="E5333" s="36" t="s">
        <v>102</v>
      </c>
      <c r="F5333" s="36" t="s">
        <v>100</v>
      </c>
      <c r="G5333" s="36" t="s">
        <v>103</v>
      </c>
      <c r="H5333" s="36">
        <v>30</v>
      </c>
      <c r="I5333" s="36">
        <v>30</v>
      </c>
    </row>
    <row r="5334" spans="1:9" x14ac:dyDescent="0.35">
      <c r="A5334" s="36">
        <v>1534849</v>
      </c>
      <c r="B5334" s="36" t="str">
        <f>VLOOKUP(AllData[[#This Row],[Order]],MM[],3,FALSE)</f>
        <v>V5757351400800</v>
      </c>
      <c r="C5334" s="36">
        <f>VLOOKUP(AllData[[#This Row],[Order]],MM[],2,FALSE)</f>
        <v>140</v>
      </c>
      <c r="D5334" s="36" t="s">
        <v>114</v>
      </c>
      <c r="E5334" s="36" t="s">
        <v>102</v>
      </c>
      <c r="F5334" s="36" t="s">
        <v>100</v>
      </c>
      <c r="G5334" s="36" t="s">
        <v>106</v>
      </c>
      <c r="H5334" s="36">
        <v>45</v>
      </c>
      <c r="I5334" s="36">
        <v>45</v>
      </c>
    </row>
    <row r="5335" spans="1:9" x14ac:dyDescent="0.35">
      <c r="A5335" s="36">
        <v>1534849</v>
      </c>
      <c r="B5335" s="36" t="str">
        <f>VLOOKUP(AllData[[#This Row],[Order]],MM[],3,FALSE)</f>
        <v>V5757351400800</v>
      </c>
      <c r="C5335" s="36">
        <f>VLOOKUP(AllData[[#This Row],[Order]],MM[],2,FALSE)</f>
        <v>140</v>
      </c>
      <c r="D5335" s="36" t="s">
        <v>60</v>
      </c>
      <c r="E5335" s="36" t="s">
        <v>61</v>
      </c>
      <c r="F5335" s="36" t="s">
        <v>63</v>
      </c>
      <c r="G5335" s="36" t="s">
        <v>108</v>
      </c>
      <c r="H5335" s="36">
        <v>847.74</v>
      </c>
      <c r="I5335" s="36">
        <v>1</v>
      </c>
    </row>
    <row r="5336" spans="1:9" x14ac:dyDescent="0.35">
      <c r="A5336" s="36">
        <v>1534849</v>
      </c>
      <c r="B5336" s="36" t="str">
        <f>VLOOKUP(AllData[[#This Row],[Order]],MM[],3,FALSE)</f>
        <v>V5757351400800</v>
      </c>
      <c r="C5336" s="36">
        <f>VLOOKUP(AllData[[#This Row],[Order]],MM[],2,FALSE)</f>
        <v>140</v>
      </c>
      <c r="D5336" s="36" t="s">
        <v>95</v>
      </c>
      <c r="E5336" s="36" t="s">
        <v>83</v>
      </c>
      <c r="F5336" s="36" t="s">
        <v>84</v>
      </c>
      <c r="G5336" s="36" t="s">
        <v>110</v>
      </c>
      <c r="H5336" s="36"/>
      <c r="I5336" s="36">
        <v>5</v>
      </c>
    </row>
    <row r="5337" spans="1:9" x14ac:dyDescent="0.35">
      <c r="A5337" s="36">
        <v>1534850</v>
      </c>
      <c r="B5337" s="36" t="str">
        <f>VLOOKUP(AllData[[#This Row],[Order]],MM[],3,FALSE)</f>
        <v>V5757351401000</v>
      </c>
      <c r="C5337" s="36">
        <f>VLOOKUP(AllData[[#This Row],[Order]],MM[],2,FALSE)</f>
        <v>140</v>
      </c>
      <c r="D5337" s="36" t="s">
        <v>60</v>
      </c>
      <c r="E5337" s="36" t="s">
        <v>83</v>
      </c>
      <c r="F5337" s="36" t="s">
        <v>84</v>
      </c>
      <c r="G5337" s="36" t="s">
        <v>111</v>
      </c>
      <c r="H5337" s="36">
        <v>11.583</v>
      </c>
      <c r="I5337" s="36">
        <v>40</v>
      </c>
    </row>
    <row r="5338" spans="1:9" x14ac:dyDescent="0.35">
      <c r="A5338" s="36">
        <v>1534850</v>
      </c>
      <c r="B5338" s="36" t="str">
        <f>VLOOKUP(AllData[[#This Row],[Order]],MM[],3,FALSE)</f>
        <v>V5757351401000</v>
      </c>
      <c r="C5338" s="36">
        <f>VLOOKUP(AllData[[#This Row],[Order]],MM[],2,FALSE)</f>
        <v>140</v>
      </c>
      <c r="D5338" s="36" t="s">
        <v>68</v>
      </c>
      <c r="E5338" s="36" t="s">
        <v>61</v>
      </c>
      <c r="F5338" s="36" t="s">
        <v>63</v>
      </c>
      <c r="G5338" s="36" t="s">
        <v>64</v>
      </c>
      <c r="H5338" s="36">
        <v>6.0330000000000004</v>
      </c>
      <c r="I5338" s="36">
        <v>15</v>
      </c>
    </row>
    <row r="5339" spans="1:9" x14ac:dyDescent="0.35">
      <c r="A5339" s="36">
        <v>1534850</v>
      </c>
      <c r="B5339" s="36" t="str">
        <f>VLOOKUP(AllData[[#This Row],[Order]],MM[],3,FALSE)</f>
        <v>V5757351401000</v>
      </c>
      <c r="C5339" s="36">
        <f>VLOOKUP(AllData[[#This Row],[Order]],MM[],2,FALSE)</f>
        <v>140</v>
      </c>
      <c r="D5339" s="36" t="s">
        <v>73</v>
      </c>
      <c r="E5339" s="36" t="s">
        <v>69</v>
      </c>
      <c r="F5339" s="36" t="s">
        <v>70</v>
      </c>
      <c r="G5339" s="36" t="s">
        <v>71</v>
      </c>
      <c r="H5339" s="36">
        <v>20</v>
      </c>
      <c r="I5339" s="36">
        <v>20</v>
      </c>
    </row>
    <row r="5340" spans="1:9" x14ac:dyDescent="0.35">
      <c r="A5340" s="36">
        <v>1534850</v>
      </c>
      <c r="B5340" s="36" t="str">
        <f>VLOOKUP(AllData[[#This Row],[Order]],MM[],3,FALSE)</f>
        <v>V5757351401000</v>
      </c>
      <c r="C5340" s="36">
        <f>VLOOKUP(AllData[[#This Row],[Order]],MM[],2,FALSE)</f>
        <v>140</v>
      </c>
      <c r="D5340" s="36" t="s">
        <v>75</v>
      </c>
      <c r="E5340" s="36" t="s">
        <v>61</v>
      </c>
      <c r="F5340" s="36" t="s">
        <v>63</v>
      </c>
      <c r="G5340" s="36" t="s">
        <v>74</v>
      </c>
      <c r="H5340" s="36">
        <v>151.97999999999999</v>
      </c>
      <c r="I5340" s="36">
        <v>350</v>
      </c>
    </row>
    <row r="5341" spans="1:9" x14ac:dyDescent="0.35">
      <c r="A5341" s="36">
        <v>1534850</v>
      </c>
      <c r="B5341" s="36" t="str">
        <f>VLOOKUP(AllData[[#This Row],[Order]],MM[],3,FALSE)</f>
        <v>V5757351401000</v>
      </c>
      <c r="C5341" s="36">
        <f>VLOOKUP(AllData[[#This Row],[Order]],MM[],2,FALSE)</f>
        <v>140</v>
      </c>
      <c r="D5341" s="36" t="s">
        <v>78</v>
      </c>
      <c r="E5341" s="36" t="s">
        <v>61</v>
      </c>
      <c r="F5341" s="36" t="s">
        <v>63</v>
      </c>
      <c r="G5341" s="36" t="s">
        <v>76</v>
      </c>
      <c r="H5341" s="36">
        <v>31.216999999999999</v>
      </c>
      <c r="I5341" s="36">
        <v>1020</v>
      </c>
    </row>
    <row r="5342" spans="1:9" x14ac:dyDescent="0.35">
      <c r="A5342" s="36">
        <v>1534850</v>
      </c>
      <c r="B5342" s="36" t="str">
        <f>VLOOKUP(AllData[[#This Row],[Order]],MM[],3,FALSE)</f>
        <v>V5757351401000</v>
      </c>
      <c r="C5342" s="36">
        <f>VLOOKUP(AllData[[#This Row],[Order]],MM[],2,FALSE)</f>
        <v>140</v>
      </c>
      <c r="D5342" s="36" t="s">
        <v>80</v>
      </c>
      <c r="E5342" s="36" t="s">
        <v>61</v>
      </c>
      <c r="F5342" s="36" t="s">
        <v>63</v>
      </c>
      <c r="G5342" s="36" t="s">
        <v>112</v>
      </c>
      <c r="H5342" s="36">
        <v>67.919999999999987</v>
      </c>
      <c r="I5342" s="36">
        <v>50</v>
      </c>
    </row>
    <row r="5343" spans="1:9" x14ac:dyDescent="0.35">
      <c r="A5343" s="36">
        <v>1534850</v>
      </c>
      <c r="B5343" s="36" t="str">
        <f>VLOOKUP(AllData[[#This Row],[Order]],MM[],3,FALSE)</f>
        <v>V5757351401000</v>
      </c>
      <c r="C5343" s="36">
        <f>VLOOKUP(AllData[[#This Row],[Order]],MM[],2,FALSE)</f>
        <v>140</v>
      </c>
      <c r="D5343" s="36" t="s">
        <v>82</v>
      </c>
      <c r="E5343" s="36" t="s">
        <v>89</v>
      </c>
      <c r="F5343" s="36" t="s">
        <v>91</v>
      </c>
      <c r="G5343" s="36" t="s">
        <v>92</v>
      </c>
      <c r="H5343" s="36"/>
      <c r="I5343" s="36">
        <v>0</v>
      </c>
    </row>
    <row r="5344" spans="1:9" x14ac:dyDescent="0.35">
      <c r="A5344" s="36">
        <v>1534850</v>
      </c>
      <c r="B5344" s="36" t="str">
        <f>VLOOKUP(AllData[[#This Row],[Order]],MM[],3,FALSE)</f>
        <v>V5757351401000</v>
      </c>
      <c r="C5344" s="36">
        <f>VLOOKUP(AllData[[#This Row],[Order]],MM[],2,FALSE)</f>
        <v>140</v>
      </c>
      <c r="D5344" s="36" t="s">
        <v>85</v>
      </c>
      <c r="E5344" s="36" t="s">
        <v>69</v>
      </c>
      <c r="F5344" s="36" t="s">
        <v>70</v>
      </c>
      <c r="G5344" s="36" t="s">
        <v>79</v>
      </c>
      <c r="H5344" s="36">
        <v>20</v>
      </c>
      <c r="I5344" s="36">
        <v>20</v>
      </c>
    </row>
    <row r="5345" spans="1:9" x14ac:dyDescent="0.35">
      <c r="A5345" s="36">
        <v>1534850</v>
      </c>
      <c r="B5345" s="36" t="str">
        <f>VLOOKUP(AllData[[#This Row],[Order]],MM[],3,FALSE)</f>
        <v>V5757351401000</v>
      </c>
      <c r="C5345" s="36">
        <f>VLOOKUP(AllData[[#This Row],[Order]],MM[],2,FALSE)</f>
        <v>140</v>
      </c>
      <c r="D5345" s="36" t="s">
        <v>88</v>
      </c>
      <c r="E5345" s="36" t="s">
        <v>69</v>
      </c>
      <c r="F5345" s="36" t="s">
        <v>70</v>
      </c>
      <c r="G5345" s="36" t="s">
        <v>81</v>
      </c>
      <c r="H5345" s="36">
        <v>20</v>
      </c>
      <c r="I5345" s="36">
        <v>20</v>
      </c>
    </row>
    <row r="5346" spans="1:9" x14ac:dyDescent="0.35">
      <c r="A5346" s="36">
        <v>1534850</v>
      </c>
      <c r="B5346" s="36" t="str">
        <f>VLOOKUP(AllData[[#This Row],[Order]],MM[],3,FALSE)</f>
        <v>V5757351401000</v>
      </c>
      <c r="C5346" s="36">
        <f>VLOOKUP(AllData[[#This Row],[Order]],MM[],2,FALSE)</f>
        <v>140</v>
      </c>
      <c r="D5346" s="36" t="s">
        <v>95</v>
      </c>
      <c r="E5346" s="36" t="s">
        <v>83</v>
      </c>
      <c r="F5346" s="36" t="s">
        <v>84</v>
      </c>
      <c r="G5346" s="36" t="s">
        <v>84</v>
      </c>
      <c r="H5346" s="36">
        <v>597.12</v>
      </c>
      <c r="I5346" s="36">
        <v>450</v>
      </c>
    </row>
    <row r="5347" spans="1:9" x14ac:dyDescent="0.35">
      <c r="A5347" s="36">
        <v>1534850</v>
      </c>
      <c r="B5347" s="36" t="str">
        <f>VLOOKUP(AllData[[#This Row],[Order]],MM[],3,FALSE)</f>
        <v>V5757351401000</v>
      </c>
      <c r="C5347" s="36">
        <f>VLOOKUP(AllData[[#This Row],[Order]],MM[],2,FALSE)</f>
        <v>140</v>
      </c>
      <c r="D5347" s="36" t="s">
        <v>97</v>
      </c>
      <c r="E5347" s="36" t="s">
        <v>86</v>
      </c>
      <c r="F5347" s="36" t="s">
        <v>87</v>
      </c>
      <c r="G5347" s="36" t="s">
        <v>87</v>
      </c>
      <c r="H5347" s="36">
        <v>20</v>
      </c>
      <c r="I5347" s="36">
        <v>20</v>
      </c>
    </row>
    <row r="5348" spans="1:9" x14ac:dyDescent="0.35">
      <c r="A5348" s="36">
        <v>1534850</v>
      </c>
      <c r="B5348" s="36" t="str">
        <f>VLOOKUP(AllData[[#This Row],[Order]],MM[],3,FALSE)</f>
        <v>V5757351401000</v>
      </c>
      <c r="C5348" s="36">
        <f>VLOOKUP(AllData[[#This Row],[Order]],MM[],2,FALSE)</f>
        <v>140</v>
      </c>
      <c r="D5348" s="36" t="s">
        <v>99</v>
      </c>
      <c r="E5348" s="36" t="s">
        <v>61</v>
      </c>
      <c r="F5348" s="36" t="s">
        <v>63</v>
      </c>
      <c r="G5348" s="36" t="s">
        <v>96</v>
      </c>
      <c r="H5348" s="36">
        <v>351.96</v>
      </c>
      <c r="I5348" s="36">
        <v>100</v>
      </c>
    </row>
    <row r="5349" spans="1:9" x14ac:dyDescent="0.35">
      <c r="A5349" s="36">
        <v>1534850</v>
      </c>
      <c r="B5349" s="36" t="str">
        <f>VLOOKUP(AllData[[#This Row],[Order]],MM[],3,FALSE)</f>
        <v>V5757351401000</v>
      </c>
      <c r="C5349" s="36">
        <f>VLOOKUP(AllData[[#This Row],[Order]],MM[],2,FALSE)</f>
        <v>140</v>
      </c>
      <c r="D5349" s="36" t="s">
        <v>101</v>
      </c>
      <c r="E5349" s="36" t="s">
        <v>69</v>
      </c>
      <c r="F5349" s="36" t="s">
        <v>70</v>
      </c>
      <c r="G5349" s="36" t="s">
        <v>98</v>
      </c>
      <c r="H5349" s="36">
        <v>20</v>
      </c>
      <c r="I5349" s="36">
        <v>20</v>
      </c>
    </row>
    <row r="5350" spans="1:9" x14ac:dyDescent="0.35">
      <c r="A5350" s="36">
        <v>1534850</v>
      </c>
      <c r="B5350" s="36" t="str">
        <f>VLOOKUP(AllData[[#This Row],[Order]],MM[],3,FALSE)</f>
        <v>V5757351401000</v>
      </c>
      <c r="C5350" s="36">
        <f>VLOOKUP(AllData[[#This Row],[Order]],MM[],2,FALSE)</f>
        <v>140</v>
      </c>
      <c r="D5350" s="36" t="s">
        <v>104</v>
      </c>
      <c r="E5350" s="36" t="s">
        <v>69</v>
      </c>
      <c r="F5350" s="36" t="s">
        <v>70</v>
      </c>
      <c r="G5350" s="36" t="s">
        <v>100</v>
      </c>
      <c r="H5350" s="36">
        <v>30</v>
      </c>
      <c r="I5350" s="36">
        <v>30</v>
      </c>
    </row>
    <row r="5351" spans="1:9" x14ac:dyDescent="0.35">
      <c r="A5351" s="36">
        <v>1534850</v>
      </c>
      <c r="B5351" s="36" t="str">
        <f>VLOOKUP(AllData[[#This Row],[Order]],MM[],3,FALSE)</f>
        <v>V5757351401000</v>
      </c>
      <c r="C5351" s="36">
        <f>VLOOKUP(AllData[[#This Row],[Order]],MM[],2,FALSE)</f>
        <v>140</v>
      </c>
      <c r="D5351" s="36" t="s">
        <v>113</v>
      </c>
      <c r="E5351" s="36" t="s">
        <v>102</v>
      </c>
      <c r="F5351" s="36" t="s">
        <v>100</v>
      </c>
      <c r="G5351" s="36" t="s">
        <v>103</v>
      </c>
      <c r="H5351" s="36">
        <v>30</v>
      </c>
      <c r="I5351" s="36">
        <v>30</v>
      </c>
    </row>
    <row r="5352" spans="1:9" x14ac:dyDescent="0.35">
      <c r="A5352" s="36">
        <v>1534850</v>
      </c>
      <c r="B5352" s="36" t="str">
        <f>VLOOKUP(AllData[[#This Row],[Order]],MM[],3,FALSE)</f>
        <v>V5757351401000</v>
      </c>
      <c r="C5352" s="36">
        <f>VLOOKUP(AllData[[#This Row],[Order]],MM[],2,FALSE)</f>
        <v>140</v>
      </c>
      <c r="D5352" s="36" t="s">
        <v>114</v>
      </c>
      <c r="E5352" s="36" t="s">
        <v>102</v>
      </c>
      <c r="F5352" s="36" t="s">
        <v>100</v>
      </c>
      <c r="G5352" s="36" t="s">
        <v>106</v>
      </c>
      <c r="H5352" s="36">
        <v>45</v>
      </c>
      <c r="I5352" s="36">
        <v>45</v>
      </c>
    </row>
    <row r="5353" spans="1:9" x14ac:dyDescent="0.35">
      <c r="A5353" s="36">
        <v>1534850</v>
      </c>
      <c r="B5353" s="36" t="str">
        <f>VLOOKUP(AllData[[#This Row],[Order]],MM[],3,FALSE)</f>
        <v>V5757351401000</v>
      </c>
      <c r="C5353" s="36">
        <f>VLOOKUP(AllData[[#This Row],[Order]],MM[],2,FALSE)</f>
        <v>140</v>
      </c>
      <c r="D5353" s="36" t="s">
        <v>60</v>
      </c>
      <c r="E5353" s="36" t="s">
        <v>61</v>
      </c>
      <c r="F5353" s="36" t="s">
        <v>63</v>
      </c>
      <c r="G5353" s="36" t="s">
        <v>108</v>
      </c>
      <c r="H5353" s="36">
        <v>2998.7999999999997</v>
      </c>
      <c r="I5353" s="36">
        <v>1</v>
      </c>
    </row>
    <row r="5354" spans="1:9" x14ac:dyDescent="0.35">
      <c r="A5354" s="36">
        <v>1534850</v>
      </c>
      <c r="B5354" s="36" t="str">
        <f>VLOOKUP(AllData[[#This Row],[Order]],MM[],3,FALSE)</f>
        <v>V5757351401000</v>
      </c>
      <c r="C5354" s="36">
        <f>VLOOKUP(AllData[[#This Row],[Order]],MM[],2,FALSE)</f>
        <v>140</v>
      </c>
      <c r="D5354" s="36" t="s">
        <v>95</v>
      </c>
      <c r="E5354" s="36" t="s">
        <v>83</v>
      </c>
      <c r="F5354" s="36" t="s">
        <v>84</v>
      </c>
      <c r="G5354" s="36" t="s">
        <v>110</v>
      </c>
      <c r="H5354" s="36"/>
      <c r="I5354" s="36">
        <v>5</v>
      </c>
    </row>
    <row r="5355" spans="1:9" x14ac:dyDescent="0.35">
      <c r="A5355" s="36">
        <v>1537098</v>
      </c>
      <c r="B5355" s="36" t="str">
        <f>VLOOKUP(AllData[[#This Row],[Order]],MM[],3,FALSE)</f>
        <v>V5757311400800</v>
      </c>
      <c r="C5355" s="36">
        <f>VLOOKUP(AllData[[#This Row],[Order]],MM[],2,FALSE)</f>
        <v>135</v>
      </c>
      <c r="D5355" s="36" t="s">
        <v>60</v>
      </c>
      <c r="E5355" s="36" t="s">
        <v>83</v>
      </c>
      <c r="F5355" s="36" t="s">
        <v>84</v>
      </c>
      <c r="G5355" s="36" t="s">
        <v>111</v>
      </c>
      <c r="H5355" s="36">
        <v>63.9</v>
      </c>
      <c r="I5355" s="36">
        <v>40</v>
      </c>
    </row>
    <row r="5356" spans="1:9" x14ac:dyDescent="0.35">
      <c r="A5356" s="36">
        <v>1537098</v>
      </c>
      <c r="B5356" s="36" t="str">
        <f>VLOOKUP(AllData[[#This Row],[Order]],MM[],3,FALSE)</f>
        <v>V5757311400800</v>
      </c>
      <c r="C5356" s="36">
        <f>VLOOKUP(AllData[[#This Row],[Order]],MM[],2,FALSE)</f>
        <v>135</v>
      </c>
      <c r="D5356" s="36" t="s">
        <v>68</v>
      </c>
      <c r="E5356" s="36" t="s">
        <v>61</v>
      </c>
      <c r="F5356" s="36" t="s">
        <v>63</v>
      </c>
      <c r="G5356" s="36" t="s">
        <v>64</v>
      </c>
      <c r="H5356" s="36">
        <v>7.916666666666667</v>
      </c>
      <c r="I5356" s="36">
        <v>15</v>
      </c>
    </row>
    <row r="5357" spans="1:9" x14ac:dyDescent="0.35">
      <c r="A5357" s="36">
        <v>1537098</v>
      </c>
      <c r="B5357" s="36" t="str">
        <f>VLOOKUP(AllData[[#This Row],[Order]],MM[],3,FALSE)</f>
        <v>V5757311400800</v>
      </c>
      <c r="C5357" s="36">
        <f>VLOOKUP(AllData[[#This Row],[Order]],MM[],2,FALSE)</f>
        <v>135</v>
      </c>
      <c r="D5357" s="36" t="s">
        <v>73</v>
      </c>
      <c r="E5357" s="36" t="s">
        <v>69</v>
      </c>
      <c r="F5357" s="36" t="s">
        <v>70</v>
      </c>
      <c r="G5357" s="36" t="s">
        <v>71</v>
      </c>
      <c r="H5357" s="36">
        <v>20</v>
      </c>
      <c r="I5357" s="36">
        <v>20</v>
      </c>
    </row>
    <row r="5358" spans="1:9" x14ac:dyDescent="0.35">
      <c r="A5358" s="36">
        <v>1537098</v>
      </c>
      <c r="B5358" s="36" t="str">
        <f>VLOOKUP(AllData[[#This Row],[Order]],MM[],3,FALSE)</f>
        <v>V5757311400800</v>
      </c>
      <c r="C5358" s="36">
        <f>VLOOKUP(AllData[[#This Row],[Order]],MM[],2,FALSE)</f>
        <v>135</v>
      </c>
      <c r="D5358" s="36" t="s">
        <v>75</v>
      </c>
      <c r="E5358" s="36" t="s">
        <v>61</v>
      </c>
      <c r="F5358" s="36" t="s">
        <v>63</v>
      </c>
      <c r="G5358" s="36" t="s">
        <v>74</v>
      </c>
      <c r="H5358" s="36">
        <v>250.56</v>
      </c>
      <c r="I5358" s="36">
        <v>290</v>
      </c>
    </row>
    <row r="5359" spans="1:9" x14ac:dyDescent="0.35">
      <c r="A5359" s="36">
        <v>1537098</v>
      </c>
      <c r="B5359" s="36" t="str">
        <f>VLOOKUP(AllData[[#This Row],[Order]],MM[],3,FALSE)</f>
        <v>V5757311400800</v>
      </c>
      <c r="C5359" s="36">
        <f>VLOOKUP(AllData[[#This Row],[Order]],MM[],2,FALSE)</f>
        <v>135</v>
      </c>
      <c r="D5359" s="36" t="s">
        <v>78</v>
      </c>
      <c r="E5359" s="36" t="s">
        <v>61</v>
      </c>
      <c r="F5359" s="36" t="s">
        <v>63</v>
      </c>
      <c r="G5359" s="36" t="s">
        <v>76</v>
      </c>
      <c r="H5359" s="36">
        <v>616.14</v>
      </c>
      <c r="I5359" s="36">
        <v>1040</v>
      </c>
    </row>
    <row r="5360" spans="1:9" x14ac:dyDescent="0.35">
      <c r="A5360" s="36">
        <v>1537098</v>
      </c>
      <c r="B5360" s="36" t="str">
        <f>VLOOKUP(AllData[[#This Row],[Order]],MM[],3,FALSE)</f>
        <v>V5757311400800</v>
      </c>
      <c r="C5360" s="36">
        <f>VLOOKUP(AllData[[#This Row],[Order]],MM[],2,FALSE)</f>
        <v>135</v>
      </c>
      <c r="D5360" s="36" t="s">
        <v>80</v>
      </c>
      <c r="E5360" s="36" t="s">
        <v>61</v>
      </c>
      <c r="F5360" s="36" t="s">
        <v>63</v>
      </c>
      <c r="G5360" s="36" t="s">
        <v>112</v>
      </c>
      <c r="H5360" s="36">
        <v>1618.8</v>
      </c>
      <c r="I5360" s="36">
        <v>50</v>
      </c>
    </row>
    <row r="5361" spans="1:9" x14ac:dyDescent="0.35">
      <c r="A5361" s="36">
        <v>1537098</v>
      </c>
      <c r="B5361" s="36" t="str">
        <f>VLOOKUP(AllData[[#This Row],[Order]],MM[],3,FALSE)</f>
        <v>V5757311400800</v>
      </c>
      <c r="C5361" s="36">
        <f>VLOOKUP(AllData[[#This Row],[Order]],MM[],2,FALSE)</f>
        <v>135</v>
      </c>
      <c r="D5361" s="36" t="s">
        <v>82</v>
      </c>
      <c r="E5361" s="36" t="s">
        <v>89</v>
      </c>
      <c r="F5361" s="36" t="s">
        <v>91</v>
      </c>
      <c r="G5361" s="36" t="s">
        <v>92</v>
      </c>
      <c r="H5361" s="36"/>
      <c r="I5361" s="36">
        <v>0</v>
      </c>
    </row>
    <row r="5362" spans="1:9" x14ac:dyDescent="0.35">
      <c r="A5362" s="36">
        <v>1537098</v>
      </c>
      <c r="B5362" s="36" t="str">
        <f>VLOOKUP(AllData[[#This Row],[Order]],MM[],3,FALSE)</f>
        <v>V5757311400800</v>
      </c>
      <c r="C5362" s="36">
        <f>VLOOKUP(AllData[[#This Row],[Order]],MM[],2,FALSE)</f>
        <v>135</v>
      </c>
      <c r="D5362" s="36" t="s">
        <v>85</v>
      </c>
      <c r="E5362" s="36" t="s">
        <v>69</v>
      </c>
      <c r="F5362" s="36" t="s">
        <v>70</v>
      </c>
      <c r="G5362" s="36" t="s">
        <v>79</v>
      </c>
      <c r="H5362" s="36">
        <v>20</v>
      </c>
      <c r="I5362" s="36">
        <v>20</v>
      </c>
    </row>
    <row r="5363" spans="1:9" x14ac:dyDescent="0.35">
      <c r="A5363" s="36">
        <v>1537098</v>
      </c>
      <c r="B5363" s="36" t="str">
        <f>VLOOKUP(AllData[[#This Row],[Order]],MM[],3,FALSE)</f>
        <v>V5757311400800</v>
      </c>
      <c r="C5363" s="36">
        <f>VLOOKUP(AllData[[#This Row],[Order]],MM[],2,FALSE)</f>
        <v>135</v>
      </c>
      <c r="D5363" s="36" t="s">
        <v>88</v>
      </c>
      <c r="E5363" s="36" t="s">
        <v>69</v>
      </c>
      <c r="F5363" s="36" t="s">
        <v>70</v>
      </c>
      <c r="G5363" s="36" t="s">
        <v>81</v>
      </c>
      <c r="H5363" s="36">
        <v>20</v>
      </c>
      <c r="I5363" s="36">
        <v>20</v>
      </c>
    </row>
    <row r="5364" spans="1:9" x14ac:dyDescent="0.35">
      <c r="A5364" s="36">
        <v>1537098</v>
      </c>
      <c r="B5364" s="36" t="str">
        <f>VLOOKUP(AllData[[#This Row],[Order]],MM[],3,FALSE)</f>
        <v>V5757311400800</v>
      </c>
      <c r="C5364" s="36">
        <f>VLOOKUP(AllData[[#This Row],[Order]],MM[],2,FALSE)</f>
        <v>135</v>
      </c>
      <c r="D5364" s="36" t="s">
        <v>95</v>
      </c>
      <c r="E5364" s="36" t="s">
        <v>83</v>
      </c>
      <c r="F5364" s="36" t="s">
        <v>84</v>
      </c>
      <c r="G5364" s="36" t="s">
        <v>84</v>
      </c>
      <c r="H5364" s="36">
        <v>429.48</v>
      </c>
      <c r="I5364" s="36">
        <v>450</v>
      </c>
    </row>
    <row r="5365" spans="1:9" x14ac:dyDescent="0.35">
      <c r="A5365" s="36">
        <v>1537098</v>
      </c>
      <c r="B5365" s="36" t="str">
        <f>VLOOKUP(AllData[[#This Row],[Order]],MM[],3,FALSE)</f>
        <v>V5757311400800</v>
      </c>
      <c r="C5365" s="36">
        <f>VLOOKUP(AllData[[#This Row],[Order]],MM[],2,FALSE)</f>
        <v>135</v>
      </c>
      <c r="D5365" s="36" t="s">
        <v>97</v>
      </c>
      <c r="E5365" s="36" t="s">
        <v>86</v>
      </c>
      <c r="F5365" s="36" t="s">
        <v>87</v>
      </c>
      <c r="G5365" s="36" t="s">
        <v>87</v>
      </c>
      <c r="H5365" s="36">
        <v>20</v>
      </c>
      <c r="I5365" s="36">
        <v>20</v>
      </c>
    </row>
    <row r="5366" spans="1:9" x14ac:dyDescent="0.35">
      <c r="A5366" s="36">
        <v>1537098</v>
      </c>
      <c r="B5366" s="36" t="str">
        <f>VLOOKUP(AllData[[#This Row],[Order]],MM[],3,FALSE)</f>
        <v>V5757311400800</v>
      </c>
      <c r="C5366" s="36">
        <f>VLOOKUP(AllData[[#This Row],[Order]],MM[],2,FALSE)</f>
        <v>135</v>
      </c>
      <c r="D5366" s="36" t="s">
        <v>99</v>
      </c>
      <c r="E5366" s="36" t="s">
        <v>61</v>
      </c>
      <c r="F5366" s="36" t="s">
        <v>63</v>
      </c>
      <c r="G5366" s="36" t="s">
        <v>96</v>
      </c>
      <c r="H5366" s="36">
        <v>62.459999999999994</v>
      </c>
      <c r="I5366" s="36">
        <v>100</v>
      </c>
    </row>
    <row r="5367" spans="1:9" x14ac:dyDescent="0.35">
      <c r="A5367" s="36">
        <v>1537098</v>
      </c>
      <c r="B5367" s="36" t="str">
        <f>VLOOKUP(AllData[[#This Row],[Order]],MM[],3,FALSE)</f>
        <v>V5757311400800</v>
      </c>
      <c r="C5367" s="36">
        <f>VLOOKUP(AllData[[#This Row],[Order]],MM[],2,FALSE)</f>
        <v>135</v>
      </c>
      <c r="D5367" s="36" t="s">
        <v>101</v>
      </c>
      <c r="E5367" s="36" t="s">
        <v>69</v>
      </c>
      <c r="F5367" s="36" t="s">
        <v>70</v>
      </c>
      <c r="G5367" s="36" t="s">
        <v>98</v>
      </c>
      <c r="H5367" s="36">
        <v>20</v>
      </c>
      <c r="I5367" s="36">
        <v>20</v>
      </c>
    </row>
    <row r="5368" spans="1:9" x14ac:dyDescent="0.35">
      <c r="A5368" s="36">
        <v>1537098</v>
      </c>
      <c r="B5368" s="36" t="str">
        <f>VLOOKUP(AllData[[#This Row],[Order]],MM[],3,FALSE)</f>
        <v>V5757311400800</v>
      </c>
      <c r="C5368" s="36">
        <f>VLOOKUP(AllData[[#This Row],[Order]],MM[],2,FALSE)</f>
        <v>135</v>
      </c>
      <c r="D5368" s="36" t="s">
        <v>104</v>
      </c>
      <c r="E5368" s="36" t="s">
        <v>69</v>
      </c>
      <c r="F5368" s="36" t="s">
        <v>70</v>
      </c>
      <c r="G5368" s="36" t="s">
        <v>100</v>
      </c>
      <c r="H5368" s="36">
        <v>30</v>
      </c>
      <c r="I5368" s="36">
        <v>30</v>
      </c>
    </row>
    <row r="5369" spans="1:9" x14ac:dyDescent="0.35">
      <c r="A5369" s="36">
        <v>1537098</v>
      </c>
      <c r="B5369" s="36" t="str">
        <f>VLOOKUP(AllData[[#This Row],[Order]],MM[],3,FALSE)</f>
        <v>V5757311400800</v>
      </c>
      <c r="C5369" s="36">
        <f>VLOOKUP(AllData[[#This Row],[Order]],MM[],2,FALSE)</f>
        <v>135</v>
      </c>
      <c r="D5369" s="36" t="s">
        <v>113</v>
      </c>
      <c r="E5369" s="36" t="s">
        <v>102</v>
      </c>
      <c r="F5369" s="36" t="s">
        <v>100</v>
      </c>
      <c r="G5369" s="36" t="s">
        <v>103</v>
      </c>
      <c r="H5369" s="36">
        <v>30</v>
      </c>
      <c r="I5369" s="36">
        <v>30</v>
      </c>
    </row>
    <row r="5370" spans="1:9" x14ac:dyDescent="0.35">
      <c r="A5370" s="36">
        <v>1537098</v>
      </c>
      <c r="B5370" s="36" t="str">
        <f>VLOOKUP(AllData[[#This Row],[Order]],MM[],3,FALSE)</f>
        <v>V5757311400800</v>
      </c>
      <c r="C5370" s="36">
        <f>VLOOKUP(AllData[[#This Row],[Order]],MM[],2,FALSE)</f>
        <v>135</v>
      </c>
      <c r="D5370" s="36" t="s">
        <v>114</v>
      </c>
      <c r="E5370" s="36" t="s">
        <v>102</v>
      </c>
      <c r="F5370" s="36" t="s">
        <v>100</v>
      </c>
      <c r="G5370" s="36" t="s">
        <v>106</v>
      </c>
      <c r="H5370" s="36">
        <v>45</v>
      </c>
      <c r="I5370" s="36">
        <v>45</v>
      </c>
    </row>
    <row r="5371" spans="1:9" x14ac:dyDescent="0.35">
      <c r="A5371" s="36">
        <v>1537098</v>
      </c>
      <c r="B5371" s="36" t="str">
        <f>VLOOKUP(AllData[[#This Row],[Order]],MM[],3,FALSE)</f>
        <v>V5757311400800</v>
      </c>
      <c r="C5371" s="36">
        <f>VLOOKUP(AllData[[#This Row],[Order]],MM[],2,FALSE)</f>
        <v>135</v>
      </c>
      <c r="D5371" s="36" t="s">
        <v>60</v>
      </c>
      <c r="E5371" s="36" t="s">
        <v>61</v>
      </c>
      <c r="F5371" s="36" t="s">
        <v>63</v>
      </c>
      <c r="G5371" s="36" t="s">
        <v>108</v>
      </c>
      <c r="H5371" s="36">
        <v>1032.24</v>
      </c>
      <c r="I5371" s="36">
        <v>1</v>
      </c>
    </row>
    <row r="5372" spans="1:9" x14ac:dyDescent="0.35">
      <c r="A5372" s="36">
        <v>1537098</v>
      </c>
      <c r="B5372" s="36" t="str">
        <f>VLOOKUP(AllData[[#This Row],[Order]],MM[],3,FALSE)</f>
        <v>V5757311400800</v>
      </c>
      <c r="C5372" s="36">
        <f>VLOOKUP(AllData[[#This Row],[Order]],MM[],2,FALSE)</f>
        <v>135</v>
      </c>
      <c r="D5372" s="36" t="s">
        <v>95</v>
      </c>
      <c r="E5372" s="36" t="s">
        <v>83</v>
      </c>
      <c r="F5372" s="36" t="s">
        <v>84</v>
      </c>
      <c r="G5372" s="36" t="s">
        <v>110</v>
      </c>
      <c r="H5372" s="36">
        <v>208.02</v>
      </c>
      <c r="I5372" s="36">
        <v>5</v>
      </c>
    </row>
    <row r="5373" spans="1:9" x14ac:dyDescent="0.35">
      <c r="A5373" s="36">
        <v>1537099</v>
      </c>
      <c r="B5373" s="36" t="str">
        <f>VLOOKUP(AllData[[#This Row],[Order]],MM[],3,FALSE)</f>
        <v>V5757311401000</v>
      </c>
      <c r="C5373" s="36">
        <f>VLOOKUP(AllData[[#This Row],[Order]],MM[],2,FALSE)</f>
        <v>133</v>
      </c>
      <c r="D5373" s="36" t="s">
        <v>60</v>
      </c>
      <c r="E5373" s="36" t="s">
        <v>83</v>
      </c>
      <c r="F5373" s="36" t="s">
        <v>84</v>
      </c>
      <c r="G5373" s="36" t="s">
        <v>111</v>
      </c>
      <c r="H5373" s="36">
        <v>1.667</v>
      </c>
      <c r="I5373" s="36">
        <v>40</v>
      </c>
    </row>
    <row r="5374" spans="1:9" x14ac:dyDescent="0.35">
      <c r="A5374" s="36">
        <v>1537099</v>
      </c>
      <c r="B5374" s="36" t="str">
        <f>VLOOKUP(AllData[[#This Row],[Order]],MM[],3,FALSE)</f>
        <v>V5757311401000</v>
      </c>
      <c r="C5374" s="36">
        <f>VLOOKUP(AllData[[#This Row],[Order]],MM[],2,FALSE)</f>
        <v>133</v>
      </c>
      <c r="D5374" s="36" t="s">
        <v>68</v>
      </c>
      <c r="E5374" s="36" t="s">
        <v>61</v>
      </c>
      <c r="F5374" s="36" t="s">
        <v>63</v>
      </c>
      <c r="G5374" s="36" t="s">
        <v>64</v>
      </c>
      <c r="H5374" s="36">
        <v>5.25</v>
      </c>
      <c r="I5374" s="36">
        <v>15</v>
      </c>
    </row>
    <row r="5375" spans="1:9" x14ac:dyDescent="0.35">
      <c r="A5375" s="36">
        <v>1537099</v>
      </c>
      <c r="B5375" s="36" t="str">
        <f>VLOOKUP(AllData[[#This Row],[Order]],MM[],3,FALSE)</f>
        <v>V5757311401000</v>
      </c>
      <c r="C5375" s="36">
        <f>VLOOKUP(AllData[[#This Row],[Order]],MM[],2,FALSE)</f>
        <v>133</v>
      </c>
      <c r="D5375" s="36" t="s">
        <v>73</v>
      </c>
      <c r="E5375" s="36" t="s">
        <v>69</v>
      </c>
      <c r="F5375" s="36" t="s">
        <v>70</v>
      </c>
      <c r="G5375" s="36" t="s">
        <v>71</v>
      </c>
      <c r="H5375" s="36">
        <v>20</v>
      </c>
      <c r="I5375" s="36">
        <v>20</v>
      </c>
    </row>
    <row r="5376" spans="1:9" x14ac:dyDescent="0.35">
      <c r="A5376" s="36">
        <v>1537099</v>
      </c>
      <c r="B5376" s="36" t="str">
        <f>VLOOKUP(AllData[[#This Row],[Order]],MM[],3,FALSE)</f>
        <v>V5757311401000</v>
      </c>
      <c r="C5376" s="36">
        <f>VLOOKUP(AllData[[#This Row],[Order]],MM[],2,FALSE)</f>
        <v>133</v>
      </c>
      <c r="D5376" s="36" t="s">
        <v>75</v>
      </c>
      <c r="E5376" s="36" t="s">
        <v>61</v>
      </c>
      <c r="F5376" s="36" t="s">
        <v>63</v>
      </c>
      <c r="G5376" s="36" t="s">
        <v>74</v>
      </c>
      <c r="H5376" s="36">
        <v>543.42000000000007</v>
      </c>
      <c r="I5376" s="36">
        <v>350</v>
      </c>
    </row>
    <row r="5377" spans="1:9" x14ac:dyDescent="0.35">
      <c r="A5377" s="36">
        <v>1537099</v>
      </c>
      <c r="B5377" s="36" t="str">
        <f>VLOOKUP(AllData[[#This Row],[Order]],MM[],3,FALSE)</f>
        <v>V5757311401000</v>
      </c>
      <c r="C5377" s="36">
        <f>VLOOKUP(AllData[[#This Row],[Order]],MM[],2,FALSE)</f>
        <v>133</v>
      </c>
      <c r="D5377" s="36" t="s">
        <v>78</v>
      </c>
      <c r="E5377" s="36" t="s">
        <v>61</v>
      </c>
      <c r="F5377" s="36" t="s">
        <v>63</v>
      </c>
      <c r="G5377" s="36" t="s">
        <v>76</v>
      </c>
      <c r="H5377" s="36">
        <v>1598.94</v>
      </c>
      <c r="I5377" s="36">
        <v>1020</v>
      </c>
    </row>
    <row r="5378" spans="1:9" x14ac:dyDescent="0.35">
      <c r="A5378" s="36">
        <v>1537099</v>
      </c>
      <c r="B5378" s="36" t="str">
        <f>VLOOKUP(AllData[[#This Row],[Order]],MM[],3,FALSE)</f>
        <v>V5757311401000</v>
      </c>
      <c r="C5378" s="36">
        <f>VLOOKUP(AllData[[#This Row],[Order]],MM[],2,FALSE)</f>
        <v>133</v>
      </c>
      <c r="D5378" s="36" t="s">
        <v>80</v>
      </c>
      <c r="E5378" s="36" t="s">
        <v>61</v>
      </c>
      <c r="F5378" s="36" t="s">
        <v>63</v>
      </c>
      <c r="G5378" s="36" t="s">
        <v>112</v>
      </c>
      <c r="H5378" s="36">
        <v>505.43</v>
      </c>
      <c r="I5378" s="36">
        <v>50</v>
      </c>
    </row>
    <row r="5379" spans="1:9" x14ac:dyDescent="0.35">
      <c r="A5379" s="36">
        <v>1537099</v>
      </c>
      <c r="B5379" s="36" t="str">
        <f>VLOOKUP(AllData[[#This Row],[Order]],MM[],3,FALSE)</f>
        <v>V5757311401000</v>
      </c>
      <c r="C5379" s="36">
        <f>VLOOKUP(AllData[[#This Row],[Order]],MM[],2,FALSE)</f>
        <v>133</v>
      </c>
      <c r="D5379" s="36" t="s">
        <v>82</v>
      </c>
      <c r="E5379" s="36" t="s">
        <v>89</v>
      </c>
      <c r="F5379" s="36" t="s">
        <v>91</v>
      </c>
      <c r="G5379" s="36" t="s">
        <v>92</v>
      </c>
      <c r="H5379" s="36">
        <v>25.15</v>
      </c>
      <c r="I5379" s="36">
        <v>0</v>
      </c>
    </row>
    <row r="5380" spans="1:9" x14ac:dyDescent="0.35">
      <c r="A5380" s="36">
        <v>1537099</v>
      </c>
      <c r="B5380" s="36" t="str">
        <f>VLOOKUP(AllData[[#This Row],[Order]],MM[],3,FALSE)</f>
        <v>V5757311401000</v>
      </c>
      <c r="C5380" s="36">
        <f>VLOOKUP(AllData[[#This Row],[Order]],MM[],2,FALSE)</f>
        <v>133</v>
      </c>
      <c r="D5380" s="36" t="s">
        <v>85</v>
      </c>
      <c r="E5380" s="36" t="s">
        <v>69</v>
      </c>
      <c r="F5380" s="36" t="s">
        <v>70</v>
      </c>
      <c r="G5380" s="36" t="s">
        <v>79</v>
      </c>
      <c r="H5380" s="36">
        <v>20</v>
      </c>
      <c r="I5380" s="36">
        <v>20</v>
      </c>
    </row>
    <row r="5381" spans="1:9" x14ac:dyDescent="0.35">
      <c r="A5381" s="36">
        <v>1537099</v>
      </c>
      <c r="B5381" s="36" t="str">
        <f>VLOOKUP(AllData[[#This Row],[Order]],MM[],3,FALSE)</f>
        <v>V5757311401000</v>
      </c>
      <c r="C5381" s="36">
        <f>VLOOKUP(AllData[[#This Row],[Order]],MM[],2,FALSE)</f>
        <v>133</v>
      </c>
      <c r="D5381" s="36" t="s">
        <v>88</v>
      </c>
      <c r="E5381" s="36" t="s">
        <v>69</v>
      </c>
      <c r="F5381" s="36" t="s">
        <v>70</v>
      </c>
      <c r="G5381" s="36" t="s">
        <v>81</v>
      </c>
      <c r="H5381" s="36">
        <v>20</v>
      </c>
      <c r="I5381" s="36">
        <v>20</v>
      </c>
    </row>
    <row r="5382" spans="1:9" x14ac:dyDescent="0.35">
      <c r="A5382" s="36">
        <v>1537099</v>
      </c>
      <c r="B5382" s="36" t="str">
        <f>VLOOKUP(AllData[[#This Row],[Order]],MM[],3,FALSE)</f>
        <v>V5757311401000</v>
      </c>
      <c r="C5382" s="36">
        <f>VLOOKUP(AllData[[#This Row],[Order]],MM[],2,FALSE)</f>
        <v>133</v>
      </c>
      <c r="D5382" s="36" t="s">
        <v>95</v>
      </c>
      <c r="E5382" s="36" t="s">
        <v>83</v>
      </c>
      <c r="F5382" s="36" t="s">
        <v>84</v>
      </c>
      <c r="G5382" s="36" t="s">
        <v>84</v>
      </c>
      <c r="H5382" s="36">
        <v>732.9</v>
      </c>
      <c r="I5382" s="36">
        <v>450</v>
      </c>
    </row>
    <row r="5383" spans="1:9" x14ac:dyDescent="0.35">
      <c r="A5383" s="36">
        <v>1537099</v>
      </c>
      <c r="B5383" s="36" t="str">
        <f>VLOOKUP(AllData[[#This Row],[Order]],MM[],3,FALSE)</f>
        <v>V5757311401000</v>
      </c>
      <c r="C5383" s="36">
        <f>VLOOKUP(AllData[[#This Row],[Order]],MM[],2,FALSE)</f>
        <v>133</v>
      </c>
      <c r="D5383" s="36" t="s">
        <v>97</v>
      </c>
      <c r="E5383" s="36" t="s">
        <v>86</v>
      </c>
      <c r="F5383" s="36" t="s">
        <v>87</v>
      </c>
      <c r="G5383" s="36" t="s">
        <v>87</v>
      </c>
      <c r="H5383" s="36">
        <v>20</v>
      </c>
      <c r="I5383" s="36">
        <v>20</v>
      </c>
    </row>
    <row r="5384" spans="1:9" x14ac:dyDescent="0.35">
      <c r="A5384" s="36">
        <v>1537099</v>
      </c>
      <c r="B5384" s="36" t="str">
        <f>VLOOKUP(AllData[[#This Row],[Order]],MM[],3,FALSE)</f>
        <v>V5757311401000</v>
      </c>
      <c r="C5384" s="36">
        <f>VLOOKUP(AllData[[#This Row],[Order]],MM[],2,FALSE)</f>
        <v>133</v>
      </c>
      <c r="D5384" s="36" t="s">
        <v>99</v>
      </c>
      <c r="E5384" s="36" t="s">
        <v>61</v>
      </c>
      <c r="F5384" s="36" t="s">
        <v>63</v>
      </c>
      <c r="G5384" s="36" t="s">
        <v>96</v>
      </c>
      <c r="H5384" s="36">
        <v>48.4</v>
      </c>
      <c r="I5384" s="36">
        <v>100</v>
      </c>
    </row>
    <row r="5385" spans="1:9" x14ac:dyDescent="0.35">
      <c r="A5385" s="36">
        <v>1537099</v>
      </c>
      <c r="B5385" s="36" t="str">
        <f>VLOOKUP(AllData[[#This Row],[Order]],MM[],3,FALSE)</f>
        <v>V5757311401000</v>
      </c>
      <c r="C5385" s="36">
        <f>VLOOKUP(AllData[[#This Row],[Order]],MM[],2,FALSE)</f>
        <v>133</v>
      </c>
      <c r="D5385" s="36" t="s">
        <v>101</v>
      </c>
      <c r="E5385" s="36" t="s">
        <v>69</v>
      </c>
      <c r="F5385" s="36" t="s">
        <v>70</v>
      </c>
      <c r="G5385" s="36" t="s">
        <v>98</v>
      </c>
      <c r="H5385" s="36">
        <v>20</v>
      </c>
      <c r="I5385" s="36">
        <v>20</v>
      </c>
    </row>
    <row r="5386" spans="1:9" x14ac:dyDescent="0.35">
      <c r="A5386" s="36">
        <v>1537099</v>
      </c>
      <c r="B5386" s="36" t="str">
        <f>VLOOKUP(AllData[[#This Row],[Order]],MM[],3,FALSE)</f>
        <v>V5757311401000</v>
      </c>
      <c r="C5386" s="36">
        <f>VLOOKUP(AllData[[#This Row],[Order]],MM[],2,FALSE)</f>
        <v>133</v>
      </c>
      <c r="D5386" s="36" t="s">
        <v>104</v>
      </c>
      <c r="E5386" s="36" t="s">
        <v>69</v>
      </c>
      <c r="F5386" s="36" t="s">
        <v>70</v>
      </c>
      <c r="G5386" s="36" t="s">
        <v>100</v>
      </c>
      <c r="H5386" s="36">
        <v>30</v>
      </c>
      <c r="I5386" s="36">
        <v>30</v>
      </c>
    </row>
    <row r="5387" spans="1:9" x14ac:dyDescent="0.35">
      <c r="A5387" s="36">
        <v>1537099</v>
      </c>
      <c r="B5387" s="36" t="str">
        <f>VLOOKUP(AllData[[#This Row],[Order]],MM[],3,FALSE)</f>
        <v>V5757311401000</v>
      </c>
      <c r="C5387" s="36">
        <f>VLOOKUP(AllData[[#This Row],[Order]],MM[],2,FALSE)</f>
        <v>133</v>
      </c>
      <c r="D5387" s="36" t="s">
        <v>113</v>
      </c>
      <c r="E5387" s="36" t="s">
        <v>102</v>
      </c>
      <c r="F5387" s="36" t="s">
        <v>100</v>
      </c>
      <c r="G5387" s="36" t="s">
        <v>103</v>
      </c>
      <c r="H5387" s="36">
        <v>30</v>
      </c>
      <c r="I5387" s="36">
        <v>30</v>
      </c>
    </row>
    <row r="5388" spans="1:9" x14ac:dyDescent="0.35">
      <c r="A5388" s="36">
        <v>1537099</v>
      </c>
      <c r="B5388" s="36" t="str">
        <f>VLOOKUP(AllData[[#This Row],[Order]],MM[],3,FALSE)</f>
        <v>V5757311401000</v>
      </c>
      <c r="C5388" s="36">
        <f>VLOOKUP(AllData[[#This Row],[Order]],MM[],2,FALSE)</f>
        <v>133</v>
      </c>
      <c r="D5388" s="36" t="s">
        <v>114</v>
      </c>
      <c r="E5388" s="36" t="s">
        <v>102</v>
      </c>
      <c r="F5388" s="36" t="s">
        <v>100</v>
      </c>
      <c r="G5388" s="36" t="s">
        <v>106</v>
      </c>
      <c r="H5388" s="36">
        <v>45</v>
      </c>
      <c r="I5388" s="36">
        <v>45</v>
      </c>
    </row>
    <row r="5389" spans="1:9" x14ac:dyDescent="0.35">
      <c r="A5389" s="36">
        <v>1537099</v>
      </c>
      <c r="B5389" s="36" t="str">
        <f>VLOOKUP(AllData[[#This Row],[Order]],MM[],3,FALSE)</f>
        <v>V5757311401000</v>
      </c>
      <c r="C5389" s="36">
        <f>VLOOKUP(AllData[[#This Row],[Order]],MM[],2,FALSE)</f>
        <v>133</v>
      </c>
      <c r="D5389" s="36" t="s">
        <v>60</v>
      </c>
      <c r="E5389" s="36" t="s">
        <v>61</v>
      </c>
      <c r="F5389" s="36" t="s">
        <v>63</v>
      </c>
      <c r="G5389" s="36" t="s">
        <v>108</v>
      </c>
      <c r="H5389" s="36">
        <v>421.08</v>
      </c>
      <c r="I5389" s="36">
        <v>1</v>
      </c>
    </row>
    <row r="5390" spans="1:9" x14ac:dyDescent="0.35">
      <c r="A5390" s="36">
        <v>1537099</v>
      </c>
      <c r="B5390" s="36" t="str">
        <f>VLOOKUP(AllData[[#This Row],[Order]],MM[],3,FALSE)</f>
        <v>V5757311401000</v>
      </c>
      <c r="C5390" s="36">
        <f>VLOOKUP(AllData[[#This Row],[Order]],MM[],2,FALSE)</f>
        <v>133</v>
      </c>
      <c r="D5390" s="36" t="s">
        <v>95</v>
      </c>
      <c r="E5390" s="36" t="s">
        <v>83</v>
      </c>
      <c r="F5390" s="36" t="s">
        <v>84</v>
      </c>
      <c r="G5390" s="36" t="s">
        <v>110</v>
      </c>
      <c r="H5390" s="36"/>
      <c r="I5390" s="36">
        <v>5</v>
      </c>
    </row>
    <row r="5391" spans="1:9" x14ac:dyDescent="0.35">
      <c r="A5391" s="36">
        <v>1537120</v>
      </c>
      <c r="B5391" s="36" t="str">
        <f>VLOOKUP(AllData[[#This Row],[Order]],MM[],3,FALSE)</f>
        <v>V5757331400800</v>
      </c>
      <c r="C5391" s="36">
        <f>VLOOKUP(AllData[[#This Row],[Order]],MM[],2,FALSE)</f>
        <v>135</v>
      </c>
      <c r="D5391" s="36" t="s">
        <v>60</v>
      </c>
      <c r="E5391" s="36" t="s">
        <v>83</v>
      </c>
      <c r="F5391" s="36" t="s">
        <v>84</v>
      </c>
      <c r="G5391" s="36" t="s">
        <v>111</v>
      </c>
      <c r="H5391" s="36">
        <v>23.683</v>
      </c>
      <c r="I5391" s="36">
        <v>40</v>
      </c>
    </row>
    <row r="5392" spans="1:9" x14ac:dyDescent="0.35">
      <c r="A5392" s="36">
        <v>1537120</v>
      </c>
      <c r="B5392" s="36" t="str">
        <f>VLOOKUP(AllData[[#This Row],[Order]],MM[],3,FALSE)</f>
        <v>V5757331400800</v>
      </c>
      <c r="C5392" s="36">
        <f>VLOOKUP(AllData[[#This Row],[Order]],MM[],2,FALSE)</f>
        <v>135</v>
      </c>
      <c r="D5392" s="36" t="s">
        <v>68</v>
      </c>
      <c r="E5392" s="36" t="s">
        <v>61</v>
      </c>
      <c r="F5392" s="36" t="s">
        <v>63</v>
      </c>
      <c r="G5392" s="36" t="s">
        <v>64</v>
      </c>
      <c r="H5392" s="36">
        <v>4.0170000000000003</v>
      </c>
      <c r="I5392" s="36">
        <v>15</v>
      </c>
    </row>
    <row r="5393" spans="1:9" x14ac:dyDescent="0.35">
      <c r="A5393" s="36">
        <v>1537120</v>
      </c>
      <c r="B5393" s="36" t="str">
        <f>VLOOKUP(AllData[[#This Row],[Order]],MM[],3,FALSE)</f>
        <v>V5757331400800</v>
      </c>
      <c r="C5393" s="36">
        <f>VLOOKUP(AllData[[#This Row],[Order]],MM[],2,FALSE)</f>
        <v>135</v>
      </c>
      <c r="D5393" s="36" t="s">
        <v>73</v>
      </c>
      <c r="E5393" s="36" t="s">
        <v>69</v>
      </c>
      <c r="F5393" s="36" t="s">
        <v>70</v>
      </c>
      <c r="G5393" s="36" t="s">
        <v>71</v>
      </c>
      <c r="H5393" s="36">
        <v>20</v>
      </c>
      <c r="I5393" s="36">
        <v>20</v>
      </c>
    </row>
    <row r="5394" spans="1:9" x14ac:dyDescent="0.35">
      <c r="A5394" s="36">
        <v>1537120</v>
      </c>
      <c r="B5394" s="36" t="str">
        <f>VLOOKUP(AllData[[#This Row],[Order]],MM[],3,FALSE)</f>
        <v>V5757331400800</v>
      </c>
      <c r="C5394" s="36">
        <f>VLOOKUP(AllData[[#This Row],[Order]],MM[],2,FALSE)</f>
        <v>135</v>
      </c>
      <c r="D5394" s="36" t="s">
        <v>75</v>
      </c>
      <c r="E5394" s="36" t="s">
        <v>61</v>
      </c>
      <c r="F5394" s="36" t="s">
        <v>63</v>
      </c>
      <c r="G5394" s="36" t="s">
        <v>74</v>
      </c>
      <c r="H5394" s="36">
        <v>174.06</v>
      </c>
      <c r="I5394" s="36">
        <v>350</v>
      </c>
    </row>
    <row r="5395" spans="1:9" x14ac:dyDescent="0.35">
      <c r="A5395" s="36">
        <v>1537120</v>
      </c>
      <c r="B5395" s="36" t="str">
        <f>VLOOKUP(AllData[[#This Row],[Order]],MM[],3,FALSE)</f>
        <v>V5757331400800</v>
      </c>
      <c r="C5395" s="36">
        <f>VLOOKUP(AllData[[#This Row],[Order]],MM[],2,FALSE)</f>
        <v>135</v>
      </c>
      <c r="D5395" s="36" t="s">
        <v>78</v>
      </c>
      <c r="E5395" s="36" t="s">
        <v>61</v>
      </c>
      <c r="F5395" s="36" t="s">
        <v>63</v>
      </c>
      <c r="G5395" s="36" t="s">
        <v>76</v>
      </c>
      <c r="H5395" s="36">
        <v>2458.02</v>
      </c>
      <c r="I5395" s="36">
        <v>1020</v>
      </c>
    </row>
    <row r="5396" spans="1:9" x14ac:dyDescent="0.35">
      <c r="A5396" s="36">
        <v>1537120</v>
      </c>
      <c r="B5396" s="36" t="str">
        <f>VLOOKUP(AllData[[#This Row],[Order]],MM[],3,FALSE)</f>
        <v>V5757331400800</v>
      </c>
      <c r="C5396" s="36">
        <f>VLOOKUP(AllData[[#This Row],[Order]],MM[],2,FALSE)</f>
        <v>135</v>
      </c>
      <c r="D5396" s="36" t="s">
        <v>80</v>
      </c>
      <c r="E5396" s="36" t="s">
        <v>61</v>
      </c>
      <c r="F5396" s="36" t="s">
        <v>63</v>
      </c>
      <c r="G5396" s="36" t="s">
        <v>112</v>
      </c>
      <c r="H5396" s="36">
        <v>18.117000000000001</v>
      </c>
      <c r="I5396" s="36">
        <v>50</v>
      </c>
    </row>
    <row r="5397" spans="1:9" x14ac:dyDescent="0.35">
      <c r="A5397" s="36">
        <v>1537120</v>
      </c>
      <c r="B5397" s="36" t="str">
        <f>VLOOKUP(AllData[[#This Row],[Order]],MM[],3,FALSE)</f>
        <v>V5757331400800</v>
      </c>
      <c r="C5397" s="36">
        <f>VLOOKUP(AllData[[#This Row],[Order]],MM[],2,FALSE)</f>
        <v>135</v>
      </c>
      <c r="D5397" s="36" t="s">
        <v>82</v>
      </c>
      <c r="E5397" s="36" t="s">
        <v>89</v>
      </c>
      <c r="F5397" s="36" t="s">
        <v>91</v>
      </c>
      <c r="G5397" s="36" t="s">
        <v>92</v>
      </c>
      <c r="H5397" s="36"/>
      <c r="I5397" s="36">
        <v>0</v>
      </c>
    </row>
    <row r="5398" spans="1:9" x14ac:dyDescent="0.35">
      <c r="A5398" s="36">
        <v>1537120</v>
      </c>
      <c r="B5398" s="36" t="str">
        <f>VLOOKUP(AllData[[#This Row],[Order]],MM[],3,FALSE)</f>
        <v>V5757331400800</v>
      </c>
      <c r="C5398" s="36">
        <f>VLOOKUP(AllData[[#This Row],[Order]],MM[],2,FALSE)</f>
        <v>135</v>
      </c>
      <c r="D5398" s="36" t="s">
        <v>85</v>
      </c>
      <c r="E5398" s="36" t="s">
        <v>69</v>
      </c>
      <c r="F5398" s="36" t="s">
        <v>70</v>
      </c>
      <c r="G5398" s="36" t="s">
        <v>79</v>
      </c>
      <c r="H5398" s="36">
        <v>20</v>
      </c>
      <c r="I5398" s="36">
        <v>20</v>
      </c>
    </row>
    <row r="5399" spans="1:9" x14ac:dyDescent="0.35">
      <c r="A5399" s="36">
        <v>1537120</v>
      </c>
      <c r="B5399" s="36" t="str">
        <f>VLOOKUP(AllData[[#This Row],[Order]],MM[],3,FALSE)</f>
        <v>V5757331400800</v>
      </c>
      <c r="C5399" s="36">
        <f>VLOOKUP(AllData[[#This Row],[Order]],MM[],2,FALSE)</f>
        <v>135</v>
      </c>
      <c r="D5399" s="36" t="s">
        <v>88</v>
      </c>
      <c r="E5399" s="36" t="s">
        <v>69</v>
      </c>
      <c r="F5399" s="36" t="s">
        <v>70</v>
      </c>
      <c r="G5399" s="36" t="s">
        <v>81</v>
      </c>
      <c r="H5399" s="36">
        <v>20</v>
      </c>
      <c r="I5399" s="36">
        <v>20</v>
      </c>
    </row>
    <row r="5400" spans="1:9" x14ac:dyDescent="0.35">
      <c r="A5400" s="36">
        <v>1537120</v>
      </c>
      <c r="B5400" s="36" t="str">
        <f>VLOOKUP(AllData[[#This Row],[Order]],MM[],3,FALSE)</f>
        <v>V5757331400800</v>
      </c>
      <c r="C5400" s="36">
        <f>VLOOKUP(AllData[[#This Row],[Order]],MM[],2,FALSE)</f>
        <v>135</v>
      </c>
      <c r="D5400" s="36" t="s">
        <v>95</v>
      </c>
      <c r="E5400" s="36" t="s">
        <v>83</v>
      </c>
      <c r="F5400" s="36" t="s">
        <v>84</v>
      </c>
      <c r="G5400" s="36" t="s">
        <v>84</v>
      </c>
      <c r="H5400" s="36">
        <v>677.9666666666667</v>
      </c>
      <c r="I5400" s="36">
        <v>450</v>
      </c>
    </row>
    <row r="5401" spans="1:9" x14ac:dyDescent="0.35">
      <c r="A5401" s="36">
        <v>1537120</v>
      </c>
      <c r="B5401" s="36" t="str">
        <f>VLOOKUP(AllData[[#This Row],[Order]],MM[],3,FALSE)</f>
        <v>V5757331400800</v>
      </c>
      <c r="C5401" s="36">
        <f>VLOOKUP(AllData[[#This Row],[Order]],MM[],2,FALSE)</f>
        <v>135</v>
      </c>
      <c r="D5401" s="36" t="s">
        <v>97</v>
      </c>
      <c r="E5401" s="36" t="s">
        <v>86</v>
      </c>
      <c r="F5401" s="36" t="s">
        <v>87</v>
      </c>
      <c r="G5401" s="36" t="s">
        <v>87</v>
      </c>
      <c r="H5401" s="36">
        <v>20</v>
      </c>
      <c r="I5401" s="36">
        <v>20</v>
      </c>
    </row>
    <row r="5402" spans="1:9" x14ac:dyDescent="0.35">
      <c r="A5402" s="36">
        <v>1537120</v>
      </c>
      <c r="B5402" s="36" t="str">
        <f>VLOOKUP(AllData[[#This Row],[Order]],MM[],3,FALSE)</f>
        <v>V5757331400800</v>
      </c>
      <c r="C5402" s="36">
        <f>VLOOKUP(AllData[[#This Row],[Order]],MM[],2,FALSE)</f>
        <v>135</v>
      </c>
      <c r="D5402" s="36" t="s">
        <v>99</v>
      </c>
      <c r="E5402" s="36" t="s">
        <v>61</v>
      </c>
      <c r="F5402" s="36" t="s">
        <v>63</v>
      </c>
      <c r="G5402" s="36" t="s">
        <v>96</v>
      </c>
      <c r="H5402" s="36">
        <v>62.459999999999994</v>
      </c>
      <c r="I5402" s="36">
        <v>100</v>
      </c>
    </row>
    <row r="5403" spans="1:9" x14ac:dyDescent="0.35">
      <c r="A5403" s="36">
        <v>1537120</v>
      </c>
      <c r="B5403" s="36" t="str">
        <f>VLOOKUP(AllData[[#This Row],[Order]],MM[],3,FALSE)</f>
        <v>V5757331400800</v>
      </c>
      <c r="C5403" s="36">
        <f>VLOOKUP(AllData[[#This Row],[Order]],MM[],2,FALSE)</f>
        <v>135</v>
      </c>
      <c r="D5403" s="36" t="s">
        <v>101</v>
      </c>
      <c r="E5403" s="36" t="s">
        <v>69</v>
      </c>
      <c r="F5403" s="36" t="s">
        <v>70</v>
      </c>
      <c r="G5403" s="36" t="s">
        <v>98</v>
      </c>
      <c r="H5403" s="36">
        <v>20</v>
      </c>
      <c r="I5403" s="36">
        <v>20</v>
      </c>
    </row>
    <row r="5404" spans="1:9" x14ac:dyDescent="0.35">
      <c r="A5404" s="36">
        <v>1537120</v>
      </c>
      <c r="B5404" s="36" t="str">
        <f>VLOOKUP(AllData[[#This Row],[Order]],MM[],3,FALSE)</f>
        <v>V5757331400800</v>
      </c>
      <c r="C5404" s="36">
        <f>VLOOKUP(AllData[[#This Row],[Order]],MM[],2,FALSE)</f>
        <v>135</v>
      </c>
      <c r="D5404" s="36" t="s">
        <v>104</v>
      </c>
      <c r="E5404" s="36" t="s">
        <v>69</v>
      </c>
      <c r="F5404" s="36" t="s">
        <v>70</v>
      </c>
      <c r="G5404" s="36" t="s">
        <v>100</v>
      </c>
      <c r="H5404" s="36">
        <v>30</v>
      </c>
      <c r="I5404" s="36">
        <v>30</v>
      </c>
    </row>
    <row r="5405" spans="1:9" x14ac:dyDescent="0.35">
      <c r="A5405" s="36">
        <v>1537120</v>
      </c>
      <c r="B5405" s="36" t="str">
        <f>VLOOKUP(AllData[[#This Row],[Order]],MM[],3,FALSE)</f>
        <v>V5757331400800</v>
      </c>
      <c r="C5405" s="36">
        <f>VLOOKUP(AllData[[#This Row],[Order]],MM[],2,FALSE)</f>
        <v>135</v>
      </c>
      <c r="D5405" s="36" t="s">
        <v>113</v>
      </c>
      <c r="E5405" s="36" t="s">
        <v>102</v>
      </c>
      <c r="F5405" s="36" t="s">
        <v>100</v>
      </c>
      <c r="G5405" s="36" t="s">
        <v>103</v>
      </c>
      <c r="H5405" s="36">
        <v>30</v>
      </c>
      <c r="I5405" s="36">
        <v>30</v>
      </c>
    </row>
    <row r="5406" spans="1:9" x14ac:dyDescent="0.35">
      <c r="A5406" s="36">
        <v>1537120</v>
      </c>
      <c r="B5406" s="36" t="str">
        <f>VLOOKUP(AllData[[#This Row],[Order]],MM[],3,FALSE)</f>
        <v>V5757331400800</v>
      </c>
      <c r="C5406" s="36">
        <f>VLOOKUP(AllData[[#This Row],[Order]],MM[],2,FALSE)</f>
        <v>135</v>
      </c>
      <c r="D5406" s="36" t="s">
        <v>114</v>
      </c>
      <c r="E5406" s="36" t="s">
        <v>102</v>
      </c>
      <c r="F5406" s="36" t="s">
        <v>100</v>
      </c>
      <c r="G5406" s="36" t="s">
        <v>106</v>
      </c>
      <c r="H5406" s="36">
        <v>45</v>
      </c>
      <c r="I5406" s="36">
        <v>45</v>
      </c>
    </row>
    <row r="5407" spans="1:9" x14ac:dyDescent="0.35">
      <c r="A5407" s="36">
        <v>1537120</v>
      </c>
      <c r="B5407" s="36" t="str">
        <f>VLOOKUP(AllData[[#This Row],[Order]],MM[],3,FALSE)</f>
        <v>V5757331400800</v>
      </c>
      <c r="C5407" s="36">
        <f>VLOOKUP(AllData[[#This Row],[Order]],MM[],2,FALSE)</f>
        <v>135</v>
      </c>
      <c r="D5407" s="36" t="s">
        <v>60</v>
      </c>
      <c r="E5407" s="36" t="s">
        <v>61</v>
      </c>
      <c r="F5407" s="36" t="s">
        <v>63</v>
      </c>
      <c r="G5407" s="36" t="s">
        <v>108</v>
      </c>
      <c r="H5407" s="36">
        <v>617.46</v>
      </c>
      <c r="I5407" s="36">
        <v>1</v>
      </c>
    </row>
    <row r="5408" spans="1:9" x14ac:dyDescent="0.35">
      <c r="A5408" s="36">
        <v>1537120</v>
      </c>
      <c r="B5408" s="36" t="str">
        <f>VLOOKUP(AllData[[#This Row],[Order]],MM[],3,FALSE)</f>
        <v>V5757331400800</v>
      </c>
      <c r="C5408" s="36">
        <f>VLOOKUP(AllData[[#This Row],[Order]],MM[],2,FALSE)</f>
        <v>135</v>
      </c>
      <c r="D5408" s="36" t="s">
        <v>95</v>
      </c>
      <c r="E5408" s="36" t="s">
        <v>83</v>
      </c>
      <c r="F5408" s="36" t="s">
        <v>84</v>
      </c>
      <c r="G5408" s="36" t="s">
        <v>110</v>
      </c>
      <c r="H5408" s="36"/>
      <c r="I5408" s="36">
        <v>5</v>
      </c>
    </row>
    <row r="5409" spans="1:9" x14ac:dyDescent="0.35">
      <c r="A5409" s="36">
        <v>1537121</v>
      </c>
      <c r="B5409" s="36" t="str">
        <f>VLOOKUP(AllData[[#This Row],[Order]],MM[],3,FALSE)</f>
        <v>V5757331401000</v>
      </c>
      <c r="C5409" s="36">
        <f>VLOOKUP(AllData[[#This Row],[Order]],MM[],2,FALSE)</f>
        <v>135</v>
      </c>
      <c r="D5409" s="36" t="s">
        <v>60</v>
      </c>
      <c r="E5409" s="36" t="s">
        <v>83</v>
      </c>
      <c r="F5409" s="36" t="s">
        <v>84</v>
      </c>
      <c r="G5409" s="36" t="s">
        <v>111</v>
      </c>
      <c r="H5409" s="36">
        <v>32.332999999999998</v>
      </c>
      <c r="I5409" s="36">
        <v>40</v>
      </c>
    </row>
    <row r="5410" spans="1:9" x14ac:dyDescent="0.35">
      <c r="A5410" s="36">
        <v>1537121</v>
      </c>
      <c r="B5410" s="36" t="str">
        <f>VLOOKUP(AllData[[#This Row],[Order]],MM[],3,FALSE)</f>
        <v>V5757331401000</v>
      </c>
      <c r="C5410" s="36">
        <f>VLOOKUP(AllData[[#This Row],[Order]],MM[],2,FALSE)</f>
        <v>135</v>
      </c>
      <c r="D5410" s="36" t="s">
        <v>68</v>
      </c>
      <c r="E5410" s="36" t="s">
        <v>61</v>
      </c>
      <c r="F5410" s="36" t="s">
        <v>63</v>
      </c>
      <c r="G5410" s="36" t="s">
        <v>64</v>
      </c>
      <c r="H5410" s="36">
        <v>1.133</v>
      </c>
      <c r="I5410" s="36">
        <v>15</v>
      </c>
    </row>
    <row r="5411" spans="1:9" x14ac:dyDescent="0.35">
      <c r="A5411" s="36">
        <v>1537121</v>
      </c>
      <c r="B5411" s="36" t="str">
        <f>VLOOKUP(AllData[[#This Row],[Order]],MM[],3,FALSE)</f>
        <v>V5757331401000</v>
      </c>
      <c r="C5411" s="36">
        <f>VLOOKUP(AllData[[#This Row],[Order]],MM[],2,FALSE)</f>
        <v>135</v>
      </c>
      <c r="D5411" s="36" t="s">
        <v>73</v>
      </c>
      <c r="E5411" s="36" t="s">
        <v>69</v>
      </c>
      <c r="F5411" s="36" t="s">
        <v>70</v>
      </c>
      <c r="G5411" s="36" t="s">
        <v>71</v>
      </c>
      <c r="H5411" s="36">
        <v>20</v>
      </c>
      <c r="I5411" s="36">
        <v>20</v>
      </c>
    </row>
    <row r="5412" spans="1:9" x14ac:dyDescent="0.35">
      <c r="A5412" s="36">
        <v>1537121</v>
      </c>
      <c r="B5412" s="36" t="str">
        <f>VLOOKUP(AllData[[#This Row],[Order]],MM[],3,FALSE)</f>
        <v>V5757331401000</v>
      </c>
      <c r="C5412" s="36">
        <f>VLOOKUP(AllData[[#This Row],[Order]],MM[],2,FALSE)</f>
        <v>135</v>
      </c>
      <c r="D5412" s="36" t="s">
        <v>75</v>
      </c>
      <c r="E5412" s="36" t="s">
        <v>61</v>
      </c>
      <c r="F5412" s="36" t="s">
        <v>63</v>
      </c>
      <c r="G5412" s="36" t="s">
        <v>74</v>
      </c>
      <c r="H5412" s="36">
        <v>499.20000000000005</v>
      </c>
      <c r="I5412" s="36">
        <v>350</v>
      </c>
    </row>
    <row r="5413" spans="1:9" x14ac:dyDescent="0.35">
      <c r="A5413" s="36">
        <v>1537121</v>
      </c>
      <c r="B5413" s="36" t="str">
        <f>VLOOKUP(AllData[[#This Row],[Order]],MM[],3,FALSE)</f>
        <v>V5757331401000</v>
      </c>
      <c r="C5413" s="36">
        <f>VLOOKUP(AllData[[#This Row],[Order]],MM[],2,FALSE)</f>
        <v>135</v>
      </c>
      <c r="D5413" s="36" t="s">
        <v>78</v>
      </c>
      <c r="E5413" s="36" t="s">
        <v>61</v>
      </c>
      <c r="F5413" s="36" t="s">
        <v>63</v>
      </c>
      <c r="G5413" s="36" t="s">
        <v>76</v>
      </c>
      <c r="H5413" s="36">
        <v>2058.96</v>
      </c>
      <c r="I5413" s="36">
        <v>1020</v>
      </c>
    </row>
    <row r="5414" spans="1:9" x14ac:dyDescent="0.35">
      <c r="A5414" s="36">
        <v>1537121</v>
      </c>
      <c r="B5414" s="36" t="str">
        <f>VLOOKUP(AllData[[#This Row],[Order]],MM[],3,FALSE)</f>
        <v>V5757331401000</v>
      </c>
      <c r="C5414" s="36">
        <f>VLOOKUP(AllData[[#This Row],[Order]],MM[],2,FALSE)</f>
        <v>135</v>
      </c>
      <c r="D5414" s="36" t="s">
        <v>80</v>
      </c>
      <c r="E5414" s="36" t="s">
        <v>61</v>
      </c>
      <c r="F5414" s="36" t="s">
        <v>63</v>
      </c>
      <c r="G5414" s="36" t="s">
        <v>112</v>
      </c>
      <c r="H5414" s="36">
        <v>67.14</v>
      </c>
      <c r="I5414" s="36">
        <v>50</v>
      </c>
    </row>
    <row r="5415" spans="1:9" x14ac:dyDescent="0.35">
      <c r="A5415" s="36">
        <v>1537121</v>
      </c>
      <c r="B5415" s="36" t="str">
        <f>VLOOKUP(AllData[[#This Row],[Order]],MM[],3,FALSE)</f>
        <v>V5757331401000</v>
      </c>
      <c r="C5415" s="36">
        <f>VLOOKUP(AllData[[#This Row],[Order]],MM[],2,FALSE)</f>
        <v>135</v>
      </c>
      <c r="D5415" s="36" t="s">
        <v>82</v>
      </c>
      <c r="E5415" s="36" t="s">
        <v>89</v>
      </c>
      <c r="F5415" s="36" t="s">
        <v>91</v>
      </c>
      <c r="G5415" s="36" t="s">
        <v>92</v>
      </c>
      <c r="H5415" s="36"/>
      <c r="I5415" s="36">
        <v>0</v>
      </c>
    </row>
    <row r="5416" spans="1:9" x14ac:dyDescent="0.35">
      <c r="A5416" s="36">
        <v>1537121</v>
      </c>
      <c r="B5416" s="36" t="str">
        <f>VLOOKUP(AllData[[#This Row],[Order]],MM[],3,FALSE)</f>
        <v>V5757331401000</v>
      </c>
      <c r="C5416" s="36">
        <f>VLOOKUP(AllData[[#This Row],[Order]],MM[],2,FALSE)</f>
        <v>135</v>
      </c>
      <c r="D5416" s="36" t="s">
        <v>85</v>
      </c>
      <c r="E5416" s="36" t="s">
        <v>69</v>
      </c>
      <c r="F5416" s="36" t="s">
        <v>70</v>
      </c>
      <c r="G5416" s="36" t="s">
        <v>79</v>
      </c>
      <c r="H5416" s="36">
        <v>20</v>
      </c>
      <c r="I5416" s="36">
        <v>20</v>
      </c>
    </row>
    <row r="5417" spans="1:9" x14ac:dyDescent="0.35">
      <c r="A5417" s="36">
        <v>1537121</v>
      </c>
      <c r="B5417" s="36" t="str">
        <f>VLOOKUP(AllData[[#This Row],[Order]],MM[],3,FALSE)</f>
        <v>V5757331401000</v>
      </c>
      <c r="C5417" s="36">
        <f>VLOOKUP(AllData[[#This Row],[Order]],MM[],2,FALSE)</f>
        <v>135</v>
      </c>
      <c r="D5417" s="36" t="s">
        <v>88</v>
      </c>
      <c r="E5417" s="36" t="s">
        <v>69</v>
      </c>
      <c r="F5417" s="36" t="s">
        <v>70</v>
      </c>
      <c r="G5417" s="36" t="s">
        <v>81</v>
      </c>
      <c r="H5417" s="36">
        <v>20</v>
      </c>
      <c r="I5417" s="36">
        <v>20</v>
      </c>
    </row>
    <row r="5418" spans="1:9" x14ac:dyDescent="0.35">
      <c r="A5418" s="36">
        <v>1537121</v>
      </c>
      <c r="B5418" s="36" t="str">
        <f>VLOOKUP(AllData[[#This Row],[Order]],MM[],3,FALSE)</f>
        <v>V5757331401000</v>
      </c>
      <c r="C5418" s="36">
        <f>VLOOKUP(AllData[[#This Row],[Order]],MM[],2,FALSE)</f>
        <v>135</v>
      </c>
      <c r="D5418" s="36" t="s">
        <v>95</v>
      </c>
      <c r="E5418" s="36" t="s">
        <v>83</v>
      </c>
      <c r="F5418" s="36" t="s">
        <v>84</v>
      </c>
      <c r="G5418" s="36" t="s">
        <v>84</v>
      </c>
      <c r="H5418" s="36">
        <v>491.03999999999996</v>
      </c>
      <c r="I5418" s="36">
        <v>450</v>
      </c>
    </row>
    <row r="5419" spans="1:9" x14ac:dyDescent="0.35">
      <c r="A5419" s="36">
        <v>1537121</v>
      </c>
      <c r="B5419" s="36" t="str">
        <f>VLOOKUP(AllData[[#This Row],[Order]],MM[],3,FALSE)</f>
        <v>V5757331401000</v>
      </c>
      <c r="C5419" s="36">
        <f>VLOOKUP(AllData[[#This Row],[Order]],MM[],2,FALSE)</f>
        <v>135</v>
      </c>
      <c r="D5419" s="36" t="s">
        <v>97</v>
      </c>
      <c r="E5419" s="36" t="s">
        <v>86</v>
      </c>
      <c r="F5419" s="36" t="s">
        <v>87</v>
      </c>
      <c r="G5419" s="36" t="s">
        <v>87</v>
      </c>
      <c r="H5419" s="36">
        <v>20</v>
      </c>
      <c r="I5419" s="36">
        <v>20</v>
      </c>
    </row>
    <row r="5420" spans="1:9" x14ac:dyDescent="0.35">
      <c r="A5420" s="36">
        <v>1537121</v>
      </c>
      <c r="B5420" s="36" t="str">
        <f>VLOOKUP(AllData[[#This Row],[Order]],MM[],3,FALSE)</f>
        <v>V5757331401000</v>
      </c>
      <c r="C5420" s="36">
        <f>VLOOKUP(AllData[[#This Row],[Order]],MM[],2,FALSE)</f>
        <v>135</v>
      </c>
      <c r="D5420" s="36" t="s">
        <v>99</v>
      </c>
      <c r="E5420" s="36" t="s">
        <v>61</v>
      </c>
      <c r="F5420" s="36" t="s">
        <v>63</v>
      </c>
      <c r="G5420" s="36" t="s">
        <v>96</v>
      </c>
      <c r="H5420" s="36">
        <v>62.459999999999994</v>
      </c>
      <c r="I5420" s="36">
        <v>100</v>
      </c>
    </row>
    <row r="5421" spans="1:9" x14ac:dyDescent="0.35">
      <c r="A5421" s="36">
        <v>1537121</v>
      </c>
      <c r="B5421" s="36" t="str">
        <f>VLOOKUP(AllData[[#This Row],[Order]],MM[],3,FALSE)</f>
        <v>V5757331401000</v>
      </c>
      <c r="C5421" s="36">
        <f>VLOOKUP(AllData[[#This Row],[Order]],MM[],2,FALSE)</f>
        <v>135</v>
      </c>
      <c r="D5421" s="36" t="s">
        <v>101</v>
      </c>
      <c r="E5421" s="36" t="s">
        <v>69</v>
      </c>
      <c r="F5421" s="36" t="s">
        <v>70</v>
      </c>
      <c r="G5421" s="36" t="s">
        <v>98</v>
      </c>
      <c r="H5421" s="36">
        <v>20</v>
      </c>
      <c r="I5421" s="36">
        <v>20</v>
      </c>
    </row>
    <row r="5422" spans="1:9" x14ac:dyDescent="0.35">
      <c r="A5422" s="36">
        <v>1537121</v>
      </c>
      <c r="B5422" s="36" t="str">
        <f>VLOOKUP(AllData[[#This Row],[Order]],MM[],3,FALSE)</f>
        <v>V5757331401000</v>
      </c>
      <c r="C5422" s="36">
        <f>VLOOKUP(AllData[[#This Row],[Order]],MM[],2,FALSE)</f>
        <v>135</v>
      </c>
      <c r="D5422" s="36" t="s">
        <v>104</v>
      </c>
      <c r="E5422" s="36" t="s">
        <v>69</v>
      </c>
      <c r="F5422" s="36" t="s">
        <v>70</v>
      </c>
      <c r="G5422" s="36" t="s">
        <v>100</v>
      </c>
      <c r="H5422" s="36">
        <v>30</v>
      </c>
      <c r="I5422" s="36">
        <v>30</v>
      </c>
    </row>
    <row r="5423" spans="1:9" x14ac:dyDescent="0.35">
      <c r="A5423" s="36">
        <v>1537121</v>
      </c>
      <c r="B5423" s="36" t="str">
        <f>VLOOKUP(AllData[[#This Row],[Order]],MM[],3,FALSE)</f>
        <v>V5757331401000</v>
      </c>
      <c r="C5423" s="36">
        <f>VLOOKUP(AllData[[#This Row],[Order]],MM[],2,FALSE)</f>
        <v>135</v>
      </c>
      <c r="D5423" s="36" t="s">
        <v>113</v>
      </c>
      <c r="E5423" s="36" t="s">
        <v>102</v>
      </c>
      <c r="F5423" s="36" t="s">
        <v>100</v>
      </c>
      <c r="G5423" s="36" t="s">
        <v>103</v>
      </c>
      <c r="H5423" s="36">
        <v>30</v>
      </c>
      <c r="I5423" s="36">
        <v>30</v>
      </c>
    </row>
    <row r="5424" spans="1:9" x14ac:dyDescent="0.35">
      <c r="A5424" s="36">
        <v>1537121</v>
      </c>
      <c r="B5424" s="36" t="str">
        <f>VLOOKUP(AllData[[#This Row],[Order]],MM[],3,FALSE)</f>
        <v>V5757331401000</v>
      </c>
      <c r="C5424" s="36">
        <f>VLOOKUP(AllData[[#This Row],[Order]],MM[],2,FALSE)</f>
        <v>135</v>
      </c>
      <c r="D5424" s="36" t="s">
        <v>114</v>
      </c>
      <c r="E5424" s="36" t="s">
        <v>102</v>
      </c>
      <c r="F5424" s="36" t="s">
        <v>100</v>
      </c>
      <c r="G5424" s="36" t="s">
        <v>106</v>
      </c>
      <c r="H5424" s="36">
        <v>45</v>
      </c>
      <c r="I5424" s="36">
        <v>45</v>
      </c>
    </row>
    <row r="5425" spans="1:9" x14ac:dyDescent="0.35">
      <c r="A5425" s="36">
        <v>1537121</v>
      </c>
      <c r="B5425" s="36" t="str">
        <f>VLOOKUP(AllData[[#This Row],[Order]],MM[],3,FALSE)</f>
        <v>V5757331401000</v>
      </c>
      <c r="C5425" s="36">
        <f>VLOOKUP(AllData[[#This Row],[Order]],MM[],2,FALSE)</f>
        <v>135</v>
      </c>
      <c r="D5425" s="36" t="s">
        <v>60</v>
      </c>
      <c r="E5425" s="36" t="s">
        <v>61</v>
      </c>
      <c r="F5425" s="36" t="s">
        <v>63</v>
      </c>
      <c r="G5425" s="36" t="s">
        <v>108</v>
      </c>
      <c r="H5425" s="36"/>
      <c r="I5425" s="36">
        <v>1</v>
      </c>
    </row>
    <row r="5426" spans="1:9" x14ac:dyDescent="0.35">
      <c r="A5426" s="36">
        <v>1537121</v>
      </c>
      <c r="B5426" s="36" t="str">
        <f>VLOOKUP(AllData[[#This Row],[Order]],MM[],3,FALSE)</f>
        <v>V5757331401000</v>
      </c>
      <c r="C5426" s="36">
        <f>VLOOKUP(AllData[[#This Row],[Order]],MM[],2,FALSE)</f>
        <v>135</v>
      </c>
      <c r="D5426" s="36" t="s">
        <v>95</v>
      </c>
      <c r="E5426" s="36" t="s">
        <v>83</v>
      </c>
      <c r="F5426" s="36" t="s">
        <v>84</v>
      </c>
      <c r="G5426" s="36" t="s">
        <v>110</v>
      </c>
      <c r="H5426" s="36"/>
      <c r="I5426" s="36">
        <v>5</v>
      </c>
    </row>
    <row r="5427" spans="1:9" x14ac:dyDescent="0.35">
      <c r="A5427" s="36">
        <v>1537122</v>
      </c>
      <c r="B5427" s="36" t="str">
        <f>VLOOKUP(AllData[[#This Row],[Order]],MM[],3,FALSE)</f>
        <v>V5757351400800</v>
      </c>
      <c r="C5427" s="36">
        <f>VLOOKUP(AllData[[#This Row],[Order]],MM[],2,FALSE)</f>
        <v>141</v>
      </c>
      <c r="D5427" s="36" t="s">
        <v>60</v>
      </c>
      <c r="E5427" s="36" t="s">
        <v>83</v>
      </c>
      <c r="F5427" s="36" t="s">
        <v>84</v>
      </c>
      <c r="G5427" s="36" t="s">
        <v>111</v>
      </c>
      <c r="H5427" s="36">
        <v>34.332999999999998</v>
      </c>
      <c r="I5427" s="36">
        <v>40</v>
      </c>
    </row>
    <row r="5428" spans="1:9" x14ac:dyDescent="0.35">
      <c r="A5428" s="36">
        <v>1537122</v>
      </c>
      <c r="B5428" s="36" t="str">
        <f>VLOOKUP(AllData[[#This Row],[Order]],MM[],3,FALSE)</f>
        <v>V5757351400800</v>
      </c>
      <c r="C5428" s="36">
        <f>VLOOKUP(AllData[[#This Row],[Order]],MM[],2,FALSE)</f>
        <v>141</v>
      </c>
      <c r="D5428" s="36" t="s">
        <v>68</v>
      </c>
      <c r="E5428" s="36" t="s">
        <v>61</v>
      </c>
      <c r="F5428" s="36" t="s">
        <v>63</v>
      </c>
      <c r="G5428" s="36" t="s">
        <v>64</v>
      </c>
      <c r="H5428" s="36">
        <v>22.067</v>
      </c>
      <c r="I5428" s="36">
        <v>15</v>
      </c>
    </row>
    <row r="5429" spans="1:9" x14ac:dyDescent="0.35">
      <c r="A5429" s="36">
        <v>1537122</v>
      </c>
      <c r="B5429" s="36" t="str">
        <f>VLOOKUP(AllData[[#This Row],[Order]],MM[],3,FALSE)</f>
        <v>V5757351400800</v>
      </c>
      <c r="C5429" s="36">
        <f>VLOOKUP(AllData[[#This Row],[Order]],MM[],2,FALSE)</f>
        <v>141</v>
      </c>
      <c r="D5429" s="36" t="s">
        <v>73</v>
      </c>
      <c r="E5429" s="36" t="s">
        <v>69</v>
      </c>
      <c r="F5429" s="36" t="s">
        <v>70</v>
      </c>
      <c r="G5429" s="36" t="s">
        <v>71</v>
      </c>
      <c r="H5429" s="36">
        <v>20</v>
      </c>
      <c r="I5429" s="36">
        <v>20</v>
      </c>
    </row>
    <row r="5430" spans="1:9" x14ac:dyDescent="0.35">
      <c r="A5430" s="36">
        <v>1537122</v>
      </c>
      <c r="B5430" s="36" t="str">
        <f>VLOOKUP(AllData[[#This Row],[Order]],MM[],3,FALSE)</f>
        <v>V5757351400800</v>
      </c>
      <c r="C5430" s="36">
        <f>VLOOKUP(AllData[[#This Row],[Order]],MM[],2,FALSE)</f>
        <v>141</v>
      </c>
      <c r="D5430" s="36" t="s">
        <v>75</v>
      </c>
      <c r="E5430" s="36" t="s">
        <v>61</v>
      </c>
      <c r="F5430" s="36" t="s">
        <v>63</v>
      </c>
      <c r="G5430" s="36" t="s">
        <v>74</v>
      </c>
      <c r="H5430" s="36">
        <v>589.74</v>
      </c>
      <c r="I5430" s="36">
        <v>350</v>
      </c>
    </row>
    <row r="5431" spans="1:9" x14ac:dyDescent="0.35">
      <c r="A5431" s="36">
        <v>1537122</v>
      </c>
      <c r="B5431" s="36" t="str">
        <f>VLOOKUP(AllData[[#This Row],[Order]],MM[],3,FALSE)</f>
        <v>V5757351400800</v>
      </c>
      <c r="C5431" s="36">
        <f>VLOOKUP(AllData[[#This Row],[Order]],MM[],2,FALSE)</f>
        <v>141</v>
      </c>
      <c r="D5431" s="36" t="s">
        <v>78</v>
      </c>
      <c r="E5431" s="36" t="s">
        <v>61</v>
      </c>
      <c r="F5431" s="36" t="s">
        <v>63</v>
      </c>
      <c r="G5431" s="36" t="s">
        <v>76</v>
      </c>
      <c r="H5431" s="36">
        <v>2165.88</v>
      </c>
      <c r="I5431" s="36">
        <v>1020</v>
      </c>
    </row>
    <row r="5432" spans="1:9" x14ac:dyDescent="0.35">
      <c r="A5432" s="36">
        <v>1537122</v>
      </c>
      <c r="B5432" s="36" t="str">
        <f>VLOOKUP(AllData[[#This Row],[Order]],MM[],3,FALSE)</f>
        <v>V5757351400800</v>
      </c>
      <c r="C5432" s="36">
        <f>VLOOKUP(AllData[[#This Row],[Order]],MM[],2,FALSE)</f>
        <v>141</v>
      </c>
      <c r="D5432" s="36" t="s">
        <v>80</v>
      </c>
      <c r="E5432" s="36" t="s">
        <v>61</v>
      </c>
      <c r="F5432" s="36" t="s">
        <v>63</v>
      </c>
      <c r="G5432" s="36" t="s">
        <v>112</v>
      </c>
      <c r="H5432" s="36">
        <v>148.20000000000002</v>
      </c>
      <c r="I5432" s="36">
        <v>50</v>
      </c>
    </row>
    <row r="5433" spans="1:9" x14ac:dyDescent="0.35">
      <c r="A5433" s="36">
        <v>1537122</v>
      </c>
      <c r="B5433" s="36" t="str">
        <f>VLOOKUP(AllData[[#This Row],[Order]],MM[],3,FALSE)</f>
        <v>V5757351400800</v>
      </c>
      <c r="C5433" s="36">
        <f>VLOOKUP(AllData[[#This Row],[Order]],MM[],2,FALSE)</f>
        <v>141</v>
      </c>
      <c r="D5433" s="36" t="s">
        <v>82</v>
      </c>
      <c r="E5433" s="36" t="s">
        <v>89</v>
      </c>
      <c r="F5433" s="36" t="s">
        <v>91</v>
      </c>
      <c r="G5433" s="36" t="s">
        <v>92</v>
      </c>
      <c r="H5433" s="36"/>
      <c r="I5433" s="36">
        <v>0</v>
      </c>
    </row>
    <row r="5434" spans="1:9" x14ac:dyDescent="0.35">
      <c r="A5434" s="36">
        <v>1537122</v>
      </c>
      <c r="B5434" s="36" t="str">
        <f>VLOOKUP(AllData[[#This Row],[Order]],MM[],3,FALSE)</f>
        <v>V5757351400800</v>
      </c>
      <c r="C5434" s="36">
        <f>VLOOKUP(AllData[[#This Row],[Order]],MM[],2,FALSE)</f>
        <v>141</v>
      </c>
      <c r="D5434" s="36" t="s">
        <v>85</v>
      </c>
      <c r="E5434" s="36" t="s">
        <v>69</v>
      </c>
      <c r="F5434" s="36" t="s">
        <v>70</v>
      </c>
      <c r="G5434" s="36" t="s">
        <v>79</v>
      </c>
      <c r="H5434" s="36">
        <v>20</v>
      </c>
      <c r="I5434" s="36">
        <v>20</v>
      </c>
    </row>
    <row r="5435" spans="1:9" x14ac:dyDescent="0.35">
      <c r="A5435" s="36">
        <v>1537122</v>
      </c>
      <c r="B5435" s="36" t="str">
        <f>VLOOKUP(AllData[[#This Row],[Order]],MM[],3,FALSE)</f>
        <v>V5757351400800</v>
      </c>
      <c r="C5435" s="36">
        <f>VLOOKUP(AllData[[#This Row],[Order]],MM[],2,FALSE)</f>
        <v>141</v>
      </c>
      <c r="D5435" s="36" t="s">
        <v>88</v>
      </c>
      <c r="E5435" s="36" t="s">
        <v>69</v>
      </c>
      <c r="F5435" s="36" t="s">
        <v>70</v>
      </c>
      <c r="G5435" s="36" t="s">
        <v>81</v>
      </c>
      <c r="H5435" s="36">
        <v>20</v>
      </c>
      <c r="I5435" s="36">
        <v>20</v>
      </c>
    </row>
    <row r="5436" spans="1:9" x14ac:dyDescent="0.35">
      <c r="A5436" s="36">
        <v>1537122</v>
      </c>
      <c r="B5436" s="36" t="str">
        <f>VLOOKUP(AllData[[#This Row],[Order]],MM[],3,FALSE)</f>
        <v>V5757351400800</v>
      </c>
      <c r="C5436" s="36">
        <f>VLOOKUP(AllData[[#This Row],[Order]],MM[],2,FALSE)</f>
        <v>141</v>
      </c>
      <c r="D5436" s="36" t="s">
        <v>95</v>
      </c>
      <c r="E5436" s="36" t="s">
        <v>83</v>
      </c>
      <c r="F5436" s="36" t="s">
        <v>84</v>
      </c>
      <c r="G5436" s="36" t="s">
        <v>84</v>
      </c>
      <c r="H5436" s="36">
        <v>595.79999999999995</v>
      </c>
      <c r="I5436" s="36">
        <v>450</v>
      </c>
    </row>
    <row r="5437" spans="1:9" x14ac:dyDescent="0.35">
      <c r="A5437" s="36">
        <v>1537122</v>
      </c>
      <c r="B5437" s="36" t="str">
        <f>VLOOKUP(AllData[[#This Row],[Order]],MM[],3,FALSE)</f>
        <v>V5757351400800</v>
      </c>
      <c r="C5437" s="36">
        <f>VLOOKUP(AllData[[#This Row],[Order]],MM[],2,FALSE)</f>
        <v>141</v>
      </c>
      <c r="D5437" s="36" t="s">
        <v>97</v>
      </c>
      <c r="E5437" s="36" t="s">
        <v>86</v>
      </c>
      <c r="F5437" s="36" t="s">
        <v>87</v>
      </c>
      <c r="G5437" s="36" t="s">
        <v>87</v>
      </c>
      <c r="H5437" s="36">
        <v>20</v>
      </c>
      <c r="I5437" s="36">
        <v>20</v>
      </c>
    </row>
    <row r="5438" spans="1:9" x14ac:dyDescent="0.35">
      <c r="A5438" s="36">
        <v>1537122</v>
      </c>
      <c r="B5438" s="36" t="str">
        <f>VLOOKUP(AllData[[#This Row],[Order]],MM[],3,FALSE)</f>
        <v>V5757351400800</v>
      </c>
      <c r="C5438" s="36">
        <f>VLOOKUP(AllData[[#This Row],[Order]],MM[],2,FALSE)</f>
        <v>141</v>
      </c>
      <c r="D5438" s="36" t="s">
        <v>99</v>
      </c>
      <c r="E5438" s="36" t="s">
        <v>61</v>
      </c>
      <c r="F5438" s="36" t="s">
        <v>63</v>
      </c>
      <c r="G5438" s="36" t="s">
        <v>96</v>
      </c>
      <c r="H5438" s="36">
        <v>48.4</v>
      </c>
      <c r="I5438" s="36">
        <v>100</v>
      </c>
    </row>
    <row r="5439" spans="1:9" x14ac:dyDescent="0.35">
      <c r="A5439" s="36">
        <v>1537122</v>
      </c>
      <c r="B5439" s="36" t="str">
        <f>VLOOKUP(AllData[[#This Row],[Order]],MM[],3,FALSE)</f>
        <v>V5757351400800</v>
      </c>
      <c r="C5439" s="36">
        <f>VLOOKUP(AllData[[#This Row],[Order]],MM[],2,FALSE)</f>
        <v>141</v>
      </c>
      <c r="D5439" s="36" t="s">
        <v>101</v>
      </c>
      <c r="E5439" s="36" t="s">
        <v>69</v>
      </c>
      <c r="F5439" s="36" t="s">
        <v>70</v>
      </c>
      <c r="G5439" s="36" t="s">
        <v>98</v>
      </c>
      <c r="H5439" s="36">
        <v>20</v>
      </c>
      <c r="I5439" s="36">
        <v>20</v>
      </c>
    </row>
    <row r="5440" spans="1:9" x14ac:dyDescent="0.35">
      <c r="A5440" s="36">
        <v>1537122</v>
      </c>
      <c r="B5440" s="36" t="str">
        <f>VLOOKUP(AllData[[#This Row],[Order]],MM[],3,FALSE)</f>
        <v>V5757351400800</v>
      </c>
      <c r="C5440" s="36">
        <f>VLOOKUP(AllData[[#This Row],[Order]],MM[],2,FALSE)</f>
        <v>141</v>
      </c>
      <c r="D5440" s="36" t="s">
        <v>104</v>
      </c>
      <c r="E5440" s="36" t="s">
        <v>69</v>
      </c>
      <c r="F5440" s="36" t="s">
        <v>70</v>
      </c>
      <c r="G5440" s="36" t="s">
        <v>100</v>
      </c>
      <c r="H5440" s="36">
        <v>30</v>
      </c>
      <c r="I5440" s="36">
        <v>30</v>
      </c>
    </row>
    <row r="5441" spans="1:9" x14ac:dyDescent="0.35">
      <c r="A5441" s="36">
        <v>1537122</v>
      </c>
      <c r="B5441" s="36" t="str">
        <f>VLOOKUP(AllData[[#This Row],[Order]],MM[],3,FALSE)</f>
        <v>V5757351400800</v>
      </c>
      <c r="C5441" s="36">
        <f>VLOOKUP(AllData[[#This Row],[Order]],MM[],2,FALSE)</f>
        <v>141</v>
      </c>
      <c r="D5441" s="36" t="s">
        <v>113</v>
      </c>
      <c r="E5441" s="36" t="s">
        <v>102</v>
      </c>
      <c r="F5441" s="36" t="s">
        <v>100</v>
      </c>
      <c r="G5441" s="36" t="s">
        <v>103</v>
      </c>
      <c r="H5441" s="36">
        <v>30</v>
      </c>
      <c r="I5441" s="36">
        <v>30</v>
      </c>
    </row>
    <row r="5442" spans="1:9" x14ac:dyDescent="0.35">
      <c r="A5442" s="36">
        <v>1537122</v>
      </c>
      <c r="B5442" s="36" t="str">
        <f>VLOOKUP(AllData[[#This Row],[Order]],MM[],3,FALSE)</f>
        <v>V5757351400800</v>
      </c>
      <c r="C5442" s="36">
        <f>VLOOKUP(AllData[[#This Row],[Order]],MM[],2,FALSE)</f>
        <v>141</v>
      </c>
      <c r="D5442" s="36" t="s">
        <v>114</v>
      </c>
      <c r="E5442" s="36" t="s">
        <v>102</v>
      </c>
      <c r="F5442" s="36" t="s">
        <v>100</v>
      </c>
      <c r="G5442" s="36" t="s">
        <v>106</v>
      </c>
      <c r="H5442" s="36">
        <v>45</v>
      </c>
      <c r="I5442" s="36">
        <v>45</v>
      </c>
    </row>
    <row r="5443" spans="1:9" x14ac:dyDescent="0.35">
      <c r="A5443" s="36">
        <v>1537122</v>
      </c>
      <c r="B5443" s="36" t="str">
        <f>VLOOKUP(AllData[[#This Row],[Order]],MM[],3,FALSE)</f>
        <v>V5757351400800</v>
      </c>
      <c r="C5443" s="36">
        <f>VLOOKUP(AllData[[#This Row],[Order]],MM[],2,FALSE)</f>
        <v>141</v>
      </c>
      <c r="D5443" s="36" t="s">
        <v>60</v>
      </c>
      <c r="E5443" s="36" t="s">
        <v>61</v>
      </c>
      <c r="F5443" s="36" t="s">
        <v>63</v>
      </c>
      <c r="G5443" s="36" t="s">
        <v>108</v>
      </c>
      <c r="H5443" s="36">
        <v>387.24</v>
      </c>
      <c r="I5443" s="36">
        <v>1</v>
      </c>
    </row>
    <row r="5444" spans="1:9" x14ac:dyDescent="0.35">
      <c r="A5444" s="36">
        <v>1537122</v>
      </c>
      <c r="B5444" s="36" t="str">
        <f>VLOOKUP(AllData[[#This Row],[Order]],MM[],3,FALSE)</f>
        <v>V5757351400800</v>
      </c>
      <c r="C5444" s="36">
        <f>VLOOKUP(AllData[[#This Row],[Order]],MM[],2,FALSE)</f>
        <v>141</v>
      </c>
      <c r="D5444" s="36" t="s">
        <v>95</v>
      </c>
      <c r="E5444" s="36" t="s">
        <v>83</v>
      </c>
      <c r="F5444" s="36" t="s">
        <v>84</v>
      </c>
      <c r="G5444" s="36" t="s">
        <v>110</v>
      </c>
      <c r="H5444" s="36"/>
      <c r="I5444" s="36">
        <v>5</v>
      </c>
    </row>
    <row r="5445" spans="1:9" x14ac:dyDescent="0.35">
      <c r="A5445" s="36">
        <v>1537123</v>
      </c>
      <c r="B5445" s="36" t="str">
        <f>VLOOKUP(AllData[[#This Row],[Order]],MM[],3,FALSE)</f>
        <v>V5757351401000</v>
      </c>
      <c r="C5445" s="36">
        <f>VLOOKUP(AllData[[#This Row],[Order]],MM[],2,FALSE)</f>
        <v>141</v>
      </c>
      <c r="D5445" s="36" t="s">
        <v>60</v>
      </c>
      <c r="E5445" s="36" t="s">
        <v>83</v>
      </c>
      <c r="F5445" s="36" t="s">
        <v>84</v>
      </c>
      <c r="G5445" s="36" t="s">
        <v>111</v>
      </c>
      <c r="H5445" s="36">
        <v>25.9</v>
      </c>
      <c r="I5445" s="36">
        <v>40</v>
      </c>
    </row>
    <row r="5446" spans="1:9" x14ac:dyDescent="0.35">
      <c r="A5446" s="36">
        <v>1537123</v>
      </c>
      <c r="B5446" s="36" t="str">
        <f>VLOOKUP(AllData[[#This Row],[Order]],MM[],3,FALSE)</f>
        <v>V5757351401000</v>
      </c>
      <c r="C5446" s="36">
        <f>VLOOKUP(AllData[[#This Row],[Order]],MM[],2,FALSE)</f>
        <v>141</v>
      </c>
      <c r="D5446" s="36" t="s">
        <v>68</v>
      </c>
      <c r="E5446" s="36" t="s">
        <v>61</v>
      </c>
      <c r="F5446" s="36" t="s">
        <v>63</v>
      </c>
      <c r="G5446" s="36" t="s">
        <v>64</v>
      </c>
      <c r="H5446" s="36">
        <v>14.15</v>
      </c>
      <c r="I5446" s="36">
        <v>15</v>
      </c>
    </row>
    <row r="5447" spans="1:9" x14ac:dyDescent="0.35">
      <c r="A5447" s="36">
        <v>1537123</v>
      </c>
      <c r="B5447" s="36" t="str">
        <f>VLOOKUP(AllData[[#This Row],[Order]],MM[],3,FALSE)</f>
        <v>V5757351401000</v>
      </c>
      <c r="C5447" s="36">
        <f>VLOOKUP(AllData[[#This Row],[Order]],MM[],2,FALSE)</f>
        <v>141</v>
      </c>
      <c r="D5447" s="36" t="s">
        <v>73</v>
      </c>
      <c r="E5447" s="36" t="s">
        <v>69</v>
      </c>
      <c r="F5447" s="36" t="s">
        <v>70</v>
      </c>
      <c r="G5447" s="36" t="s">
        <v>71</v>
      </c>
      <c r="H5447" s="36">
        <v>20</v>
      </c>
      <c r="I5447" s="36">
        <v>20</v>
      </c>
    </row>
    <row r="5448" spans="1:9" x14ac:dyDescent="0.35">
      <c r="A5448" s="36">
        <v>1537123</v>
      </c>
      <c r="B5448" s="36" t="str">
        <f>VLOOKUP(AllData[[#This Row],[Order]],MM[],3,FALSE)</f>
        <v>V5757351401000</v>
      </c>
      <c r="C5448" s="36">
        <f>VLOOKUP(AllData[[#This Row],[Order]],MM[],2,FALSE)</f>
        <v>141</v>
      </c>
      <c r="D5448" s="36" t="s">
        <v>75</v>
      </c>
      <c r="E5448" s="36" t="s">
        <v>61</v>
      </c>
      <c r="F5448" s="36" t="s">
        <v>63</v>
      </c>
      <c r="G5448" s="36" t="s">
        <v>74</v>
      </c>
      <c r="H5448" s="36">
        <v>245.82000000000002</v>
      </c>
      <c r="I5448" s="36">
        <v>350</v>
      </c>
    </row>
    <row r="5449" spans="1:9" x14ac:dyDescent="0.35">
      <c r="A5449" s="36">
        <v>1537123</v>
      </c>
      <c r="B5449" s="36" t="str">
        <f>VLOOKUP(AllData[[#This Row],[Order]],MM[],3,FALSE)</f>
        <v>V5757351401000</v>
      </c>
      <c r="C5449" s="36">
        <f>VLOOKUP(AllData[[#This Row],[Order]],MM[],2,FALSE)</f>
        <v>141</v>
      </c>
      <c r="D5449" s="36" t="s">
        <v>78</v>
      </c>
      <c r="E5449" s="36" t="s">
        <v>61</v>
      </c>
      <c r="F5449" s="36" t="s">
        <v>63</v>
      </c>
      <c r="G5449" s="36" t="s">
        <v>76</v>
      </c>
      <c r="H5449" s="36">
        <v>1812.42</v>
      </c>
      <c r="I5449" s="36">
        <v>1020</v>
      </c>
    </row>
    <row r="5450" spans="1:9" x14ac:dyDescent="0.35">
      <c r="A5450" s="36">
        <v>1537123</v>
      </c>
      <c r="B5450" s="36" t="str">
        <f>VLOOKUP(AllData[[#This Row],[Order]],MM[],3,FALSE)</f>
        <v>V5757351401000</v>
      </c>
      <c r="C5450" s="36">
        <f>VLOOKUP(AllData[[#This Row],[Order]],MM[],2,FALSE)</f>
        <v>141</v>
      </c>
      <c r="D5450" s="36" t="s">
        <v>80</v>
      </c>
      <c r="E5450" s="36" t="s">
        <v>61</v>
      </c>
      <c r="F5450" s="36" t="s">
        <v>63</v>
      </c>
      <c r="G5450" s="36" t="s">
        <v>112</v>
      </c>
      <c r="H5450" s="36">
        <v>432.66</v>
      </c>
      <c r="I5450" s="36">
        <v>50</v>
      </c>
    </row>
    <row r="5451" spans="1:9" x14ac:dyDescent="0.35">
      <c r="A5451" s="36">
        <v>1537123</v>
      </c>
      <c r="B5451" s="36" t="str">
        <f>VLOOKUP(AllData[[#This Row],[Order]],MM[],3,FALSE)</f>
        <v>V5757351401000</v>
      </c>
      <c r="C5451" s="36">
        <f>VLOOKUP(AllData[[#This Row],[Order]],MM[],2,FALSE)</f>
        <v>141</v>
      </c>
      <c r="D5451" s="36" t="s">
        <v>82</v>
      </c>
      <c r="E5451" s="36" t="s">
        <v>89</v>
      </c>
      <c r="F5451" s="36" t="s">
        <v>91</v>
      </c>
      <c r="G5451" s="36" t="s">
        <v>92</v>
      </c>
      <c r="H5451" s="36"/>
      <c r="I5451" s="36">
        <v>0</v>
      </c>
    </row>
    <row r="5452" spans="1:9" x14ac:dyDescent="0.35">
      <c r="A5452" s="36">
        <v>1537123</v>
      </c>
      <c r="B5452" s="36" t="str">
        <f>VLOOKUP(AllData[[#This Row],[Order]],MM[],3,FALSE)</f>
        <v>V5757351401000</v>
      </c>
      <c r="C5452" s="36">
        <f>VLOOKUP(AllData[[#This Row],[Order]],MM[],2,FALSE)</f>
        <v>141</v>
      </c>
      <c r="D5452" s="36" t="s">
        <v>85</v>
      </c>
      <c r="E5452" s="36" t="s">
        <v>69</v>
      </c>
      <c r="F5452" s="36" t="s">
        <v>70</v>
      </c>
      <c r="G5452" s="36" t="s">
        <v>79</v>
      </c>
      <c r="H5452" s="36">
        <v>20</v>
      </c>
      <c r="I5452" s="36">
        <v>20</v>
      </c>
    </row>
    <row r="5453" spans="1:9" x14ac:dyDescent="0.35">
      <c r="A5453" s="36">
        <v>1537123</v>
      </c>
      <c r="B5453" s="36" t="str">
        <f>VLOOKUP(AllData[[#This Row],[Order]],MM[],3,FALSE)</f>
        <v>V5757351401000</v>
      </c>
      <c r="C5453" s="36">
        <f>VLOOKUP(AllData[[#This Row],[Order]],MM[],2,FALSE)</f>
        <v>141</v>
      </c>
      <c r="D5453" s="36" t="s">
        <v>88</v>
      </c>
      <c r="E5453" s="36" t="s">
        <v>69</v>
      </c>
      <c r="F5453" s="36" t="s">
        <v>70</v>
      </c>
      <c r="G5453" s="36" t="s">
        <v>81</v>
      </c>
      <c r="H5453" s="36">
        <v>20</v>
      </c>
      <c r="I5453" s="36">
        <v>20</v>
      </c>
    </row>
    <row r="5454" spans="1:9" x14ac:dyDescent="0.35">
      <c r="A5454" s="36">
        <v>1537123</v>
      </c>
      <c r="B5454" s="36" t="str">
        <f>VLOOKUP(AllData[[#This Row],[Order]],MM[],3,FALSE)</f>
        <v>V5757351401000</v>
      </c>
      <c r="C5454" s="36">
        <f>VLOOKUP(AllData[[#This Row],[Order]],MM[],2,FALSE)</f>
        <v>141</v>
      </c>
      <c r="D5454" s="36" t="s">
        <v>95</v>
      </c>
      <c r="E5454" s="36" t="s">
        <v>83</v>
      </c>
      <c r="F5454" s="36" t="s">
        <v>84</v>
      </c>
      <c r="G5454" s="36" t="s">
        <v>84</v>
      </c>
      <c r="H5454" s="36">
        <v>301.12</v>
      </c>
      <c r="I5454" s="36">
        <v>450</v>
      </c>
    </row>
    <row r="5455" spans="1:9" x14ac:dyDescent="0.35">
      <c r="A5455" s="36">
        <v>1537123</v>
      </c>
      <c r="B5455" s="36" t="str">
        <f>VLOOKUP(AllData[[#This Row],[Order]],MM[],3,FALSE)</f>
        <v>V5757351401000</v>
      </c>
      <c r="C5455" s="36">
        <f>VLOOKUP(AllData[[#This Row],[Order]],MM[],2,FALSE)</f>
        <v>141</v>
      </c>
      <c r="D5455" s="36" t="s">
        <v>97</v>
      </c>
      <c r="E5455" s="36" t="s">
        <v>86</v>
      </c>
      <c r="F5455" s="36" t="s">
        <v>87</v>
      </c>
      <c r="G5455" s="36" t="s">
        <v>87</v>
      </c>
      <c r="H5455" s="36">
        <v>20</v>
      </c>
      <c r="I5455" s="36">
        <v>20</v>
      </c>
    </row>
    <row r="5456" spans="1:9" x14ac:dyDescent="0.35">
      <c r="A5456" s="36">
        <v>1537123</v>
      </c>
      <c r="B5456" s="36" t="str">
        <f>VLOOKUP(AllData[[#This Row],[Order]],MM[],3,FALSE)</f>
        <v>V5757351401000</v>
      </c>
      <c r="C5456" s="36">
        <f>VLOOKUP(AllData[[#This Row],[Order]],MM[],2,FALSE)</f>
        <v>141</v>
      </c>
      <c r="D5456" s="36" t="s">
        <v>99</v>
      </c>
      <c r="E5456" s="36" t="s">
        <v>61</v>
      </c>
      <c r="F5456" s="36" t="s">
        <v>63</v>
      </c>
      <c r="G5456" s="36" t="s">
        <v>96</v>
      </c>
      <c r="H5456" s="36">
        <v>55.216000000000001</v>
      </c>
      <c r="I5456" s="36">
        <v>100</v>
      </c>
    </row>
    <row r="5457" spans="1:9" x14ac:dyDescent="0.35">
      <c r="A5457" s="36">
        <v>1537123</v>
      </c>
      <c r="B5457" s="36" t="str">
        <f>VLOOKUP(AllData[[#This Row],[Order]],MM[],3,FALSE)</f>
        <v>V5757351401000</v>
      </c>
      <c r="C5457" s="36">
        <f>VLOOKUP(AllData[[#This Row],[Order]],MM[],2,FALSE)</f>
        <v>141</v>
      </c>
      <c r="D5457" s="36" t="s">
        <v>101</v>
      </c>
      <c r="E5457" s="36" t="s">
        <v>69</v>
      </c>
      <c r="F5457" s="36" t="s">
        <v>70</v>
      </c>
      <c r="G5457" s="36" t="s">
        <v>98</v>
      </c>
      <c r="H5457" s="36">
        <v>20</v>
      </c>
      <c r="I5457" s="36">
        <v>20</v>
      </c>
    </row>
    <row r="5458" spans="1:9" x14ac:dyDescent="0.35">
      <c r="A5458" s="36">
        <v>1537123</v>
      </c>
      <c r="B5458" s="36" t="str">
        <f>VLOOKUP(AllData[[#This Row],[Order]],MM[],3,FALSE)</f>
        <v>V5757351401000</v>
      </c>
      <c r="C5458" s="36">
        <f>VLOOKUP(AllData[[#This Row],[Order]],MM[],2,FALSE)</f>
        <v>141</v>
      </c>
      <c r="D5458" s="36" t="s">
        <v>104</v>
      </c>
      <c r="E5458" s="36" t="s">
        <v>69</v>
      </c>
      <c r="F5458" s="36" t="s">
        <v>70</v>
      </c>
      <c r="G5458" s="36" t="s">
        <v>100</v>
      </c>
      <c r="H5458" s="36">
        <v>30</v>
      </c>
      <c r="I5458" s="36">
        <v>30</v>
      </c>
    </row>
    <row r="5459" spans="1:9" x14ac:dyDescent="0.35">
      <c r="A5459" s="36">
        <v>1537123</v>
      </c>
      <c r="B5459" s="36" t="str">
        <f>VLOOKUP(AllData[[#This Row],[Order]],MM[],3,FALSE)</f>
        <v>V5757351401000</v>
      </c>
      <c r="C5459" s="36">
        <f>VLOOKUP(AllData[[#This Row],[Order]],MM[],2,FALSE)</f>
        <v>141</v>
      </c>
      <c r="D5459" s="36" t="s">
        <v>113</v>
      </c>
      <c r="E5459" s="36" t="s">
        <v>102</v>
      </c>
      <c r="F5459" s="36" t="s">
        <v>100</v>
      </c>
      <c r="G5459" s="36" t="s">
        <v>103</v>
      </c>
      <c r="H5459" s="36">
        <v>30</v>
      </c>
      <c r="I5459" s="36">
        <v>30</v>
      </c>
    </row>
    <row r="5460" spans="1:9" x14ac:dyDescent="0.35">
      <c r="A5460" s="36">
        <v>1537123</v>
      </c>
      <c r="B5460" s="36" t="str">
        <f>VLOOKUP(AllData[[#This Row],[Order]],MM[],3,FALSE)</f>
        <v>V5757351401000</v>
      </c>
      <c r="C5460" s="36">
        <f>VLOOKUP(AllData[[#This Row],[Order]],MM[],2,FALSE)</f>
        <v>141</v>
      </c>
      <c r="D5460" s="36" t="s">
        <v>114</v>
      </c>
      <c r="E5460" s="36" t="s">
        <v>102</v>
      </c>
      <c r="F5460" s="36" t="s">
        <v>100</v>
      </c>
      <c r="G5460" s="36" t="s">
        <v>106</v>
      </c>
      <c r="H5460" s="36">
        <v>45</v>
      </c>
      <c r="I5460" s="36">
        <v>45</v>
      </c>
    </row>
    <row r="5461" spans="1:9" x14ac:dyDescent="0.35">
      <c r="A5461" s="36">
        <v>1537123</v>
      </c>
      <c r="B5461" s="36" t="str">
        <f>VLOOKUP(AllData[[#This Row],[Order]],MM[],3,FALSE)</f>
        <v>V5757351401000</v>
      </c>
      <c r="C5461" s="36">
        <f>VLOOKUP(AllData[[#This Row],[Order]],MM[],2,FALSE)</f>
        <v>141</v>
      </c>
      <c r="D5461" s="36" t="s">
        <v>60</v>
      </c>
      <c r="E5461" s="36" t="s">
        <v>61</v>
      </c>
      <c r="F5461" s="36" t="s">
        <v>63</v>
      </c>
      <c r="G5461" s="36" t="s">
        <v>108</v>
      </c>
      <c r="H5461" s="36"/>
      <c r="I5461" s="36">
        <v>1</v>
      </c>
    </row>
    <row r="5462" spans="1:9" x14ac:dyDescent="0.35">
      <c r="A5462" s="36">
        <v>1537123</v>
      </c>
      <c r="B5462" s="36" t="str">
        <f>VLOOKUP(AllData[[#This Row],[Order]],MM[],3,FALSE)</f>
        <v>V5757351401000</v>
      </c>
      <c r="C5462" s="36">
        <f>VLOOKUP(AllData[[#This Row],[Order]],MM[],2,FALSE)</f>
        <v>141</v>
      </c>
      <c r="D5462" s="36" t="s">
        <v>95</v>
      </c>
      <c r="E5462" s="36" t="s">
        <v>83</v>
      </c>
      <c r="F5462" s="36" t="s">
        <v>84</v>
      </c>
      <c r="G5462" s="36" t="s">
        <v>110</v>
      </c>
      <c r="H5462" s="36"/>
      <c r="I5462" s="36">
        <v>5</v>
      </c>
    </row>
    <row r="5463" spans="1:9" x14ac:dyDescent="0.35">
      <c r="A5463" s="36">
        <v>1537703</v>
      </c>
      <c r="B5463" s="36" t="str">
        <f>VLOOKUP(AllData[[#This Row],[Order]],MM[],3,FALSE)</f>
        <v>V5757311400800</v>
      </c>
      <c r="C5463" s="36">
        <f>VLOOKUP(AllData[[#This Row],[Order]],MM[],2,FALSE)</f>
        <v>136</v>
      </c>
      <c r="D5463" s="36" t="s">
        <v>60</v>
      </c>
      <c r="E5463" s="36" t="s">
        <v>83</v>
      </c>
      <c r="F5463" s="36" t="s">
        <v>84</v>
      </c>
      <c r="G5463" s="36" t="s">
        <v>111</v>
      </c>
      <c r="H5463" s="36">
        <v>82.8</v>
      </c>
      <c r="I5463" s="36">
        <v>40</v>
      </c>
    </row>
    <row r="5464" spans="1:9" x14ac:dyDescent="0.35">
      <c r="A5464" s="36">
        <v>1537703</v>
      </c>
      <c r="B5464" s="36" t="str">
        <f>VLOOKUP(AllData[[#This Row],[Order]],MM[],3,FALSE)</f>
        <v>V5757311400800</v>
      </c>
      <c r="C5464" s="36">
        <f>VLOOKUP(AllData[[#This Row],[Order]],MM[],2,FALSE)</f>
        <v>136</v>
      </c>
      <c r="D5464" s="36" t="s">
        <v>68</v>
      </c>
      <c r="E5464" s="36" t="s">
        <v>61</v>
      </c>
      <c r="F5464" s="36" t="s">
        <v>63</v>
      </c>
      <c r="G5464" s="36" t="s">
        <v>64</v>
      </c>
      <c r="H5464" s="36">
        <v>19.667000000000002</v>
      </c>
      <c r="I5464" s="36">
        <v>15</v>
      </c>
    </row>
    <row r="5465" spans="1:9" x14ac:dyDescent="0.35">
      <c r="A5465" s="36">
        <v>1537703</v>
      </c>
      <c r="B5465" s="36" t="str">
        <f>VLOOKUP(AllData[[#This Row],[Order]],MM[],3,FALSE)</f>
        <v>V5757311400800</v>
      </c>
      <c r="C5465" s="36">
        <f>VLOOKUP(AllData[[#This Row],[Order]],MM[],2,FALSE)</f>
        <v>136</v>
      </c>
      <c r="D5465" s="36" t="s">
        <v>73</v>
      </c>
      <c r="E5465" s="36" t="s">
        <v>69</v>
      </c>
      <c r="F5465" s="36" t="s">
        <v>70</v>
      </c>
      <c r="G5465" s="36" t="s">
        <v>71</v>
      </c>
      <c r="H5465" s="36">
        <v>20</v>
      </c>
      <c r="I5465" s="36">
        <v>20</v>
      </c>
    </row>
    <row r="5466" spans="1:9" x14ac:dyDescent="0.35">
      <c r="A5466" s="36">
        <v>1537703</v>
      </c>
      <c r="B5466" s="36" t="str">
        <f>VLOOKUP(AllData[[#This Row],[Order]],MM[],3,FALSE)</f>
        <v>V5757311400800</v>
      </c>
      <c r="C5466" s="36">
        <f>VLOOKUP(AllData[[#This Row],[Order]],MM[],2,FALSE)</f>
        <v>136</v>
      </c>
      <c r="D5466" s="36" t="s">
        <v>75</v>
      </c>
      <c r="E5466" s="36" t="s">
        <v>61</v>
      </c>
      <c r="F5466" s="36" t="s">
        <v>63</v>
      </c>
      <c r="G5466" s="36" t="s">
        <v>74</v>
      </c>
      <c r="H5466" s="36">
        <v>126.66000000000001</v>
      </c>
      <c r="I5466" s="36">
        <v>290</v>
      </c>
    </row>
    <row r="5467" spans="1:9" x14ac:dyDescent="0.35">
      <c r="A5467" s="36">
        <v>1537703</v>
      </c>
      <c r="B5467" s="36" t="str">
        <f>VLOOKUP(AllData[[#This Row],[Order]],MM[],3,FALSE)</f>
        <v>V5757311400800</v>
      </c>
      <c r="C5467" s="36">
        <f>VLOOKUP(AllData[[#This Row],[Order]],MM[],2,FALSE)</f>
        <v>136</v>
      </c>
      <c r="D5467" s="36" t="s">
        <v>78</v>
      </c>
      <c r="E5467" s="36" t="s">
        <v>61</v>
      </c>
      <c r="F5467" s="36" t="s">
        <v>63</v>
      </c>
      <c r="G5467" s="36" t="s">
        <v>76</v>
      </c>
      <c r="H5467" s="36">
        <v>2025.4800000000002</v>
      </c>
      <c r="I5467" s="36">
        <v>1040</v>
      </c>
    </row>
    <row r="5468" spans="1:9" x14ac:dyDescent="0.35">
      <c r="A5468" s="36">
        <v>1537703</v>
      </c>
      <c r="B5468" s="36" t="str">
        <f>VLOOKUP(AllData[[#This Row],[Order]],MM[],3,FALSE)</f>
        <v>V5757311400800</v>
      </c>
      <c r="C5468" s="36">
        <f>VLOOKUP(AllData[[#This Row],[Order]],MM[],2,FALSE)</f>
        <v>136</v>
      </c>
      <c r="D5468" s="36" t="s">
        <v>80</v>
      </c>
      <c r="E5468" s="36" t="s">
        <v>61</v>
      </c>
      <c r="F5468" s="36" t="s">
        <v>63</v>
      </c>
      <c r="G5468" s="36" t="s">
        <v>112</v>
      </c>
      <c r="H5468" s="36">
        <v>40.9</v>
      </c>
      <c r="I5468" s="36">
        <v>50</v>
      </c>
    </row>
    <row r="5469" spans="1:9" x14ac:dyDescent="0.35">
      <c r="A5469" s="36">
        <v>1537703</v>
      </c>
      <c r="B5469" s="36" t="str">
        <f>VLOOKUP(AllData[[#This Row],[Order]],MM[],3,FALSE)</f>
        <v>V5757311400800</v>
      </c>
      <c r="C5469" s="36">
        <f>VLOOKUP(AllData[[#This Row],[Order]],MM[],2,FALSE)</f>
        <v>136</v>
      </c>
      <c r="D5469" s="36" t="s">
        <v>82</v>
      </c>
      <c r="E5469" s="36" t="s">
        <v>89</v>
      </c>
      <c r="F5469" s="36" t="s">
        <v>91</v>
      </c>
      <c r="G5469" s="36" t="s">
        <v>92</v>
      </c>
      <c r="H5469" s="36"/>
      <c r="I5469" s="36">
        <v>0</v>
      </c>
    </row>
    <row r="5470" spans="1:9" x14ac:dyDescent="0.35">
      <c r="A5470" s="36">
        <v>1537703</v>
      </c>
      <c r="B5470" s="36" t="str">
        <f>VLOOKUP(AllData[[#This Row],[Order]],MM[],3,FALSE)</f>
        <v>V5757311400800</v>
      </c>
      <c r="C5470" s="36">
        <f>VLOOKUP(AllData[[#This Row],[Order]],MM[],2,FALSE)</f>
        <v>136</v>
      </c>
      <c r="D5470" s="36" t="s">
        <v>85</v>
      </c>
      <c r="E5470" s="36" t="s">
        <v>69</v>
      </c>
      <c r="F5470" s="36" t="s">
        <v>70</v>
      </c>
      <c r="G5470" s="36" t="s">
        <v>79</v>
      </c>
      <c r="H5470" s="36">
        <v>20</v>
      </c>
      <c r="I5470" s="36">
        <v>20</v>
      </c>
    </row>
    <row r="5471" spans="1:9" x14ac:dyDescent="0.35">
      <c r="A5471" s="36">
        <v>1537703</v>
      </c>
      <c r="B5471" s="36" t="str">
        <f>VLOOKUP(AllData[[#This Row],[Order]],MM[],3,FALSE)</f>
        <v>V5757311400800</v>
      </c>
      <c r="C5471" s="36">
        <f>VLOOKUP(AllData[[#This Row],[Order]],MM[],2,FALSE)</f>
        <v>136</v>
      </c>
      <c r="D5471" s="36" t="s">
        <v>88</v>
      </c>
      <c r="E5471" s="36" t="s">
        <v>69</v>
      </c>
      <c r="F5471" s="36" t="s">
        <v>70</v>
      </c>
      <c r="G5471" s="36" t="s">
        <v>81</v>
      </c>
      <c r="H5471" s="36">
        <v>20</v>
      </c>
      <c r="I5471" s="36">
        <v>20</v>
      </c>
    </row>
    <row r="5472" spans="1:9" x14ac:dyDescent="0.35">
      <c r="A5472" s="36">
        <v>1537703</v>
      </c>
      <c r="B5472" s="36" t="str">
        <f>VLOOKUP(AllData[[#This Row],[Order]],MM[],3,FALSE)</f>
        <v>V5757311400800</v>
      </c>
      <c r="C5472" s="36">
        <f>VLOOKUP(AllData[[#This Row],[Order]],MM[],2,FALSE)</f>
        <v>136</v>
      </c>
      <c r="D5472" s="36" t="s">
        <v>95</v>
      </c>
      <c r="E5472" s="36" t="s">
        <v>83</v>
      </c>
      <c r="F5472" s="36" t="s">
        <v>84</v>
      </c>
      <c r="G5472" s="36" t="s">
        <v>84</v>
      </c>
      <c r="H5472" s="36">
        <v>393.54</v>
      </c>
      <c r="I5472" s="36">
        <v>450</v>
      </c>
    </row>
    <row r="5473" spans="1:9" x14ac:dyDescent="0.35">
      <c r="A5473" s="36">
        <v>1537703</v>
      </c>
      <c r="B5473" s="36" t="str">
        <f>VLOOKUP(AllData[[#This Row],[Order]],MM[],3,FALSE)</f>
        <v>V5757311400800</v>
      </c>
      <c r="C5473" s="36">
        <f>VLOOKUP(AllData[[#This Row],[Order]],MM[],2,FALSE)</f>
        <v>136</v>
      </c>
      <c r="D5473" s="36" t="s">
        <v>97</v>
      </c>
      <c r="E5473" s="36" t="s">
        <v>86</v>
      </c>
      <c r="F5473" s="36" t="s">
        <v>87</v>
      </c>
      <c r="G5473" s="36" t="s">
        <v>87</v>
      </c>
      <c r="H5473" s="36">
        <v>20</v>
      </c>
      <c r="I5473" s="36">
        <v>20</v>
      </c>
    </row>
    <row r="5474" spans="1:9" x14ac:dyDescent="0.35">
      <c r="A5474" s="36">
        <v>1537703</v>
      </c>
      <c r="B5474" s="36" t="str">
        <f>VLOOKUP(AllData[[#This Row],[Order]],MM[],3,FALSE)</f>
        <v>V5757311400800</v>
      </c>
      <c r="C5474" s="36">
        <f>VLOOKUP(AllData[[#This Row],[Order]],MM[],2,FALSE)</f>
        <v>136</v>
      </c>
      <c r="D5474" s="36" t="s">
        <v>99</v>
      </c>
      <c r="E5474" s="36" t="s">
        <v>61</v>
      </c>
      <c r="F5474" s="36" t="s">
        <v>63</v>
      </c>
      <c r="G5474" s="36" t="s">
        <v>96</v>
      </c>
      <c r="H5474" s="36">
        <v>52.732999999999997</v>
      </c>
      <c r="I5474" s="36">
        <v>100</v>
      </c>
    </row>
    <row r="5475" spans="1:9" x14ac:dyDescent="0.35">
      <c r="A5475" s="36">
        <v>1537703</v>
      </c>
      <c r="B5475" s="36" t="str">
        <f>VLOOKUP(AllData[[#This Row],[Order]],MM[],3,FALSE)</f>
        <v>V5757311400800</v>
      </c>
      <c r="C5475" s="36">
        <f>VLOOKUP(AllData[[#This Row],[Order]],MM[],2,FALSE)</f>
        <v>136</v>
      </c>
      <c r="D5475" s="36" t="s">
        <v>101</v>
      </c>
      <c r="E5475" s="36" t="s">
        <v>69</v>
      </c>
      <c r="F5475" s="36" t="s">
        <v>70</v>
      </c>
      <c r="G5475" s="36" t="s">
        <v>98</v>
      </c>
      <c r="H5475" s="36">
        <v>20</v>
      </c>
      <c r="I5475" s="36">
        <v>20</v>
      </c>
    </row>
    <row r="5476" spans="1:9" x14ac:dyDescent="0.35">
      <c r="A5476" s="36">
        <v>1537703</v>
      </c>
      <c r="B5476" s="36" t="str">
        <f>VLOOKUP(AllData[[#This Row],[Order]],MM[],3,FALSE)</f>
        <v>V5757311400800</v>
      </c>
      <c r="C5476" s="36">
        <f>VLOOKUP(AllData[[#This Row],[Order]],MM[],2,FALSE)</f>
        <v>136</v>
      </c>
      <c r="D5476" s="36" t="s">
        <v>104</v>
      </c>
      <c r="E5476" s="36" t="s">
        <v>69</v>
      </c>
      <c r="F5476" s="36" t="s">
        <v>70</v>
      </c>
      <c r="G5476" s="36" t="s">
        <v>100</v>
      </c>
      <c r="H5476" s="36">
        <v>30</v>
      </c>
      <c r="I5476" s="36">
        <v>30</v>
      </c>
    </row>
    <row r="5477" spans="1:9" x14ac:dyDescent="0.35">
      <c r="A5477" s="36">
        <v>1537703</v>
      </c>
      <c r="B5477" s="36" t="str">
        <f>VLOOKUP(AllData[[#This Row],[Order]],MM[],3,FALSE)</f>
        <v>V5757311400800</v>
      </c>
      <c r="C5477" s="36">
        <f>VLOOKUP(AllData[[#This Row],[Order]],MM[],2,FALSE)</f>
        <v>136</v>
      </c>
      <c r="D5477" s="36" t="s">
        <v>113</v>
      </c>
      <c r="E5477" s="36" t="s">
        <v>102</v>
      </c>
      <c r="F5477" s="36" t="s">
        <v>100</v>
      </c>
      <c r="G5477" s="36" t="s">
        <v>103</v>
      </c>
      <c r="H5477" s="36">
        <v>30</v>
      </c>
      <c r="I5477" s="36">
        <v>30</v>
      </c>
    </row>
    <row r="5478" spans="1:9" x14ac:dyDescent="0.35">
      <c r="A5478" s="36">
        <v>1537703</v>
      </c>
      <c r="B5478" s="36" t="str">
        <f>VLOOKUP(AllData[[#This Row],[Order]],MM[],3,FALSE)</f>
        <v>V5757311400800</v>
      </c>
      <c r="C5478" s="36">
        <f>VLOOKUP(AllData[[#This Row],[Order]],MM[],2,FALSE)</f>
        <v>136</v>
      </c>
      <c r="D5478" s="36" t="s">
        <v>114</v>
      </c>
      <c r="E5478" s="36" t="s">
        <v>102</v>
      </c>
      <c r="F5478" s="36" t="s">
        <v>100</v>
      </c>
      <c r="G5478" s="36" t="s">
        <v>106</v>
      </c>
      <c r="H5478" s="36">
        <v>45</v>
      </c>
      <c r="I5478" s="36">
        <v>45</v>
      </c>
    </row>
    <row r="5479" spans="1:9" x14ac:dyDescent="0.35">
      <c r="A5479" s="36">
        <v>1537703</v>
      </c>
      <c r="B5479" s="36" t="str">
        <f>VLOOKUP(AllData[[#This Row],[Order]],MM[],3,FALSE)</f>
        <v>V5757311400800</v>
      </c>
      <c r="C5479" s="36">
        <f>VLOOKUP(AllData[[#This Row],[Order]],MM[],2,FALSE)</f>
        <v>136</v>
      </c>
      <c r="D5479" s="36" t="s">
        <v>60</v>
      </c>
      <c r="E5479" s="36" t="s">
        <v>61</v>
      </c>
      <c r="F5479" s="36" t="s">
        <v>63</v>
      </c>
      <c r="G5479" s="36" t="s">
        <v>108</v>
      </c>
      <c r="H5479" s="36">
        <v>460.98</v>
      </c>
      <c r="I5479" s="36">
        <v>1</v>
      </c>
    </row>
    <row r="5480" spans="1:9" x14ac:dyDescent="0.35">
      <c r="A5480" s="36">
        <v>1537703</v>
      </c>
      <c r="B5480" s="36" t="str">
        <f>VLOOKUP(AllData[[#This Row],[Order]],MM[],3,FALSE)</f>
        <v>V5757311400800</v>
      </c>
      <c r="C5480" s="36">
        <f>VLOOKUP(AllData[[#This Row],[Order]],MM[],2,FALSE)</f>
        <v>136</v>
      </c>
      <c r="D5480" s="36" t="s">
        <v>95</v>
      </c>
      <c r="E5480" s="36" t="s">
        <v>83</v>
      </c>
      <c r="F5480" s="36" t="s">
        <v>84</v>
      </c>
      <c r="G5480" s="36" t="s">
        <v>110</v>
      </c>
      <c r="H5480" s="36"/>
      <c r="I5480" s="36">
        <v>5</v>
      </c>
    </row>
    <row r="5481" spans="1:9" x14ac:dyDescent="0.35">
      <c r="A5481" s="36">
        <v>1537704</v>
      </c>
      <c r="B5481" s="36" t="str">
        <f>VLOOKUP(AllData[[#This Row],[Order]],MM[],3,FALSE)</f>
        <v>V5757311401000</v>
      </c>
      <c r="C5481" s="36">
        <f>VLOOKUP(AllData[[#This Row],[Order]],MM[],2,FALSE)</f>
        <v>135</v>
      </c>
      <c r="D5481" s="36" t="s">
        <v>60</v>
      </c>
      <c r="E5481" s="36" t="s">
        <v>83</v>
      </c>
      <c r="F5481" s="36" t="s">
        <v>84</v>
      </c>
      <c r="G5481" s="36" t="s">
        <v>111</v>
      </c>
      <c r="H5481" s="36">
        <v>82.8</v>
      </c>
      <c r="I5481" s="36">
        <v>40</v>
      </c>
    </row>
    <row r="5482" spans="1:9" x14ac:dyDescent="0.35">
      <c r="A5482" s="36">
        <v>1537704</v>
      </c>
      <c r="B5482" s="36" t="str">
        <f>VLOOKUP(AllData[[#This Row],[Order]],MM[],3,FALSE)</f>
        <v>V5757311401000</v>
      </c>
      <c r="C5482" s="36">
        <f>VLOOKUP(AllData[[#This Row],[Order]],MM[],2,FALSE)</f>
        <v>135</v>
      </c>
      <c r="D5482" s="36" t="s">
        <v>68</v>
      </c>
      <c r="E5482" s="36" t="s">
        <v>61</v>
      </c>
      <c r="F5482" s="36" t="s">
        <v>63</v>
      </c>
      <c r="G5482" s="36" t="s">
        <v>64</v>
      </c>
      <c r="H5482" s="36">
        <v>13.55</v>
      </c>
      <c r="I5482" s="36">
        <v>15</v>
      </c>
    </row>
    <row r="5483" spans="1:9" x14ac:dyDescent="0.35">
      <c r="A5483" s="36">
        <v>1537704</v>
      </c>
      <c r="B5483" s="36" t="str">
        <f>VLOOKUP(AllData[[#This Row],[Order]],MM[],3,FALSE)</f>
        <v>V5757311401000</v>
      </c>
      <c r="C5483" s="36">
        <f>VLOOKUP(AllData[[#This Row],[Order]],MM[],2,FALSE)</f>
        <v>135</v>
      </c>
      <c r="D5483" s="36" t="s">
        <v>73</v>
      </c>
      <c r="E5483" s="36" t="s">
        <v>69</v>
      </c>
      <c r="F5483" s="36" t="s">
        <v>70</v>
      </c>
      <c r="G5483" s="36" t="s">
        <v>71</v>
      </c>
      <c r="H5483" s="36">
        <v>20</v>
      </c>
      <c r="I5483" s="36">
        <v>20</v>
      </c>
    </row>
    <row r="5484" spans="1:9" x14ac:dyDescent="0.35">
      <c r="A5484" s="36">
        <v>1537704</v>
      </c>
      <c r="B5484" s="36" t="str">
        <f>VLOOKUP(AllData[[#This Row],[Order]],MM[],3,FALSE)</f>
        <v>V5757311401000</v>
      </c>
      <c r="C5484" s="36">
        <f>VLOOKUP(AllData[[#This Row],[Order]],MM[],2,FALSE)</f>
        <v>135</v>
      </c>
      <c r="D5484" s="36" t="s">
        <v>75</v>
      </c>
      <c r="E5484" s="36" t="s">
        <v>61</v>
      </c>
      <c r="F5484" s="36" t="s">
        <v>63</v>
      </c>
      <c r="G5484" s="36" t="s">
        <v>74</v>
      </c>
      <c r="H5484" s="36">
        <v>287.39999999999998</v>
      </c>
      <c r="I5484" s="36">
        <v>350</v>
      </c>
    </row>
    <row r="5485" spans="1:9" x14ac:dyDescent="0.35">
      <c r="A5485" s="36">
        <v>1537704</v>
      </c>
      <c r="B5485" s="36" t="str">
        <f>VLOOKUP(AllData[[#This Row],[Order]],MM[],3,FALSE)</f>
        <v>V5757311401000</v>
      </c>
      <c r="C5485" s="36">
        <f>VLOOKUP(AllData[[#This Row],[Order]],MM[],2,FALSE)</f>
        <v>135</v>
      </c>
      <c r="D5485" s="36" t="s">
        <v>78</v>
      </c>
      <c r="E5485" s="36" t="s">
        <v>61</v>
      </c>
      <c r="F5485" s="36" t="s">
        <v>63</v>
      </c>
      <c r="G5485" s="36" t="s">
        <v>76</v>
      </c>
      <c r="H5485" s="36">
        <v>1708.68</v>
      </c>
      <c r="I5485" s="36">
        <v>1020</v>
      </c>
    </row>
    <row r="5486" spans="1:9" x14ac:dyDescent="0.35">
      <c r="A5486" s="36">
        <v>1537704</v>
      </c>
      <c r="B5486" s="36" t="str">
        <f>VLOOKUP(AllData[[#This Row],[Order]],MM[],3,FALSE)</f>
        <v>V5757311401000</v>
      </c>
      <c r="C5486" s="36">
        <f>VLOOKUP(AllData[[#This Row],[Order]],MM[],2,FALSE)</f>
        <v>135</v>
      </c>
      <c r="D5486" s="36" t="s">
        <v>80</v>
      </c>
      <c r="E5486" s="36" t="s">
        <v>61</v>
      </c>
      <c r="F5486" s="36" t="s">
        <v>63</v>
      </c>
      <c r="G5486" s="36" t="s">
        <v>112</v>
      </c>
      <c r="H5486" s="36">
        <v>89.039999999999992</v>
      </c>
      <c r="I5486" s="36">
        <v>50</v>
      </c>
    </row>
    <row r="5487" spans="1:9" x14ac:dyDescent="0.35">
      <c r="A5487" s="36">
        <v>1537704</v>
      </c>
      <c r="B5487" s="36" t="str">
        <f>VLOOKUP(AllData[[#This Row],[Order]],MM[],3,FALSE)</f>
        <v>V5757311401000</v>
      </c>
      <c r="C5487" s="36">
        <f>VLOOKUP(AllData[[#This Row],[Order]],MM[],2,FALSE)</f>
        <v>135</v>
      </c>
      <c r="D5487" s="36" t="s">
        <v>82</v>
      </c>
      <c r="E5487" s="36" t="s">
        <v>89</v>
      </c>
      <c r="F5487" s="36" t="s">
        <v>91</v>
      </c>
      <c r="G5487" s="36" t="s">
        <v>92</v>
      </c>
      <c r="H5487" s="36"/>
      <c r="I5487" s="36">
        <v>0</v>
      </c>
    </row>
    <row r="5488" spans="1:9" x14ac:dyDescent="0.35">
      <c r="A5488" s="36">
        <v>1537704</v>
      </c>
      <c r="B5488" s="36" t="str">
        <f>VLOOKUP(AllData[[#This Row],[Order]],MM[],3,FALSE)</f>
        <v>V5757311401000</v>
      </c>
      <c r="C5488" s="36">
        <f>VLOOKUP(AllData[[#This Row],[Order]],MM[],2,FALSE)</f>
        <v>135</v>
      </c>
      <c r="D5488" s="36" t="s">
        <v>85</v>
      </c>
      <c r="E5488" s="36" t="s">
        <v>69</v>
      </c>
      <c r="F5488" s="36" t="s">
        <v>70</v>
      </c>
      <c r="G5488" s="36" t="s">
        <v>79</v>
      </c>
      <c r="H5488" s="36">
        <v>20</v>
      </c>
      <c r="I5488" s="36">
        <v>20</v>
      </c>
    </row>
    <row r="5489" spans="1:9" x14ac:dyDescent="0.35">
      <c r="A5489" s="36">
        <v>1537704</v>
      </c>
      <c r="B5489" s="36" t="str">
        <f>VLOOKUP(AllData[[#This Row],[Order]],MM[],3,FALSE)</f>
        <v>V5757311401000</v>
      </c>
      <c r="C5489" s="36">
        <f>VLOOKUP(AllData[[#This Row],[Order]],MM[],2,FALSE)</f>
        <v>135</v>
      </c>
      <c r="D5489" s="36" t="s">
        <v>88</v>
      </c>
      <c r="E5489" s="36" t="s">
        <v>69</v>
      </c>
      <c r="F5489" s="36" t="s">
        <v>70</v>
      </c>
      <c r="G5489" s="36" t="s">
        <v>81</v>
      </c>
      <c r="H5489" s="36">
        <v>20</v>
      </c>
      <c r="I5489" s="36">
        <v>20</v>
      </c>
    </row>
    <row r="5490" spans="1:9" x14ac:dyDescent="0.35">
      <c r="A5490" s="36">
        <v>1537704</v>
      </c>
      <c r="B5490" s="36" t="str">
        <f>VLOOKUP(AllData[[#This Row],[Order]],MM[],3,FALSE)</f>
        <v>V5757311401000</v>
      </c>
      <c r="C5490" s="36">
        <f>VLOOKUP(AllData[[#This Row],[Order]],MM[],2,FALSE)</f>
        <v>135</v>
      </c>
      <c r="D5490" s="36" t="s">
        <v>95</v>
      </c>
      <c r="E5490" s="36" t="s">
        <v>83</v>
      </c>
      <c r="F5490" s="36" t="s">
        <v>84</v>
      </c>
      <c r="G5490" s="36" t="s">
        <v>84</v>
      </c>
      <c r="H5490" s="36">
        <v>75.84</v>
      </c>
      <c r="I5490" s="36">
        <v>450</v>
      </c>
    </row>
    <row r="5491" spans="1:9" x14ac:dyDescent="0.35">
      <c r="A5491" s="36">
        <v>1537704</v>
      </c>
      <c r="B5491" s="36" t="str">
        <f>VLOOKUP(AllData[[#This Row],[Order]],MM[],3,FALSE)</f>
        <v>V5757311401000</v>
      </c>
      <c r="C5491" s="36">
        <f>VLOOKUP(AllData[[#This Row],[Order]],MM[],2,FALSE)</f>
        <v>135</v>
      </c>
      <c r="D5491" s="36" t="s">
        <v>97</v>
      </c>
      <c r="E5491" s="36" t="s">
        <v>86</v>
      </c>
      <c r="F5491" s="36" t="s">
        <v>87</v>
      </c>
      <c r="G5491" s="36" t="s">
        <v>87</v>
      </c>
      <c r="H5491" s="36">
        <v>20</v>
      </c>
      <c r="I5491" s="36">
        <v>20</v>
      </c>
    </row>
    <row r="5492" spans="1:9" x14ac:dyDescent="0.35">
      <c r="A5492" s="36">
        <v>1537704</v>
      </c>
      <c r="B5492" s="36" t="str">
        <f>VLOOKUP(AllData[[#This Row],[Order]],MM[],3,FALSE)</f>
        <v>V5757311401000</v>
      </c>
      <c r="C5492" s="36">
        <f>VLOOKUP(AllData[[#This Row],[Order]],MM[],2,FALSE)</f>
        <v>135</v>
      </c>
      <c r="D5492" s="36" t="s">
        <v>99</v>
      </c>
      <c r="E5492" s="36" t="s">
        <v>61</v>
      </c>
      <c r="F5492" s="36" t="s">
        <v>63</v>
      </c>
      <c r="G5492" s="36" t="s">
        <v>96</v>
      </c>
      <c r="H5492" s="36">
        <v>62.459999999999994</v>
      </c>
      <c r="I5492" s="36">
        <v>100</v>
      </c>
    </row>
    <row r="5493" spans="1:9" x14ac:dyDescent="0.35">
      <c r="A5493" s="36">
        <v>1537704</v>
      </c>
      <c r="B5493" s="36" t="str">
        <f>VLOOKUP(AllData[[#This Row],[Order]],MM[],3,FALSE)</f>
        <v>V5757311401000</v>
      </c>
      <c r="C5493" s="36">
        <f>VLOOKUP(AllData[[#This Row],[Order]],MM[],2,FALSE)</f>
        <v>135</v>
      </c>
      <c r="D5493" s="36" t="s">
        <v>101</v>
      </c>
      <c r="E5493" s="36" t="s">
        <v>69</v>
      </c>
      <c r="F5493" s="36" t="s">
        <v>70</v>
      </c>
      <c r="G5493" s="36" t="s">
        <v>98</v>
      </c>
      <c r="H5493" s="36">
        <v>20</v>
      </c>
      <c r="I5493" s="36">
        <v>20</v>
      </c>
    </row>
    <row r="5494" spans="1:9" x14ac:dyDescent="0.35">
      <c r="A5494" s="36">
        <v>1537704</v>
      </c>
      <c r="B5494" s="36" t="str">
        <f>VLOOKUP(AllData[[#This Row],[Order]],MM[],3,FALSE)</f>
        <v>V5757311401000</v>
      </c>
      <c r="C5494" s="36">
        <f>VLOOKUP(AllData[[#This Row],[Order]],MM[],2,FALSE)</f>
        <v>135</v>
      </c>
      <c r="D5494" s="36" t="s">
        <v>104</v>
      </c>
      <c r="E5494" s="36" t="s">
        <v>69</v>
      </c>
      <c r="F5494" s="36" t="s">
        <v>70</v>
      </c>
      <c r="G5494" s="36" t="s">
        <v>100</v>
      </c>
      <c r="H5494" s="36">
        <v>30</v>
      </c>
      <c r="I5494" s="36">
        <v>30</v>
      </c>
    </row>
    <row r="5495" spans="1:9" x14ac:dyDescent="0.35">
      <c r="A5495" s="36">
        <v>1537704</v>
      </c>
      <c r="B5495" s="36" t="str">
        <f>VLOOKUP(AllData[[#This Row],[Order]],MM[],3,FALSE)</f>
        <v>V5757311401000</v>
      </c>
      <c r="C5495" s="36">
        <f>VLOOKUP(AllData[[#This Row],[Order]],MM[],2,FALSE)</f>
        <v>135</v>
      </c>
      <c r="D5495" s="36" t="s">
        <v>113</v>
      </c>
      <c r="E5495" s="36" t="s">
        <v>102</v>
      </c>
      <c r="F5495" s="36" t="s">
        <v>100</v>
      </c>
      <c r="G5495" s="36" t="s">
        <v>103</v>
      </c>
      <c r="H5495" s="36">
        <v>30</v>
      </c>
      <c r="I5495" s="36">
        <v>30</v>
      </c>
    </row>
    <row r="5496" spans="1:9" x14ac:dyDescent="0.35">
      <c r="A5496" s="36">
        <v>1537704</v>
      </c>
      <c r="B5496" s="36" t="str">
        <f>VLOOKUP(AllData[[#This Row],[Order]],MM[],3,FALSE)</f>
        <v>V5757311401000</v>
      </c>
      <c r="C5496" s="36">
        <f>VLOOKUP(AllData[[#This Row],[Order]],MM[],2,FALSE)</f>
        <v>135</v>
      </c>
      <c r="D5496" s="36" t="s">
        <v>114</v>
      </c>
      <c r="E5496" s="36" t="s">
        <v>102</v>
      </c>
      <c r="F5496" s="36" t="s">
        <v>100</v>
      </c>
      <c r="G5496" s="36" t="s">
        <v>106</v>
      </c>
      <c r="H5496" s="36">
        <v>45</v>
      </c>
      <c r="I5496" s="36">
        <v>45</v>
      </c>
    </row>
    <row r="5497" spans="1:9" x14ac:dyDescent="0.35">
      <c r="A5497" s="36">
        <v>1537704</v>
      </c>
      <c r="B5497" s="36" t="str">
        <f>VLOOKUP(AllData[[#This Row],[Order]],MM[],3,FALSE)</f>
        <v>V5757311401000</v>
      </c>
      <c r="C5497" s="36">
        <f>VLOOKUP(AllData[[#This Row],[Order]],MM[],2,FALSE)</f>
        <v>135</v>
      </c>
      <c r="D5497" s="36" t="s">
        <v>60</v>
      </c>
      <c r="E5497" s="36" t="s">
        <v>61</v>
      </c>
      <c r="F5497" s="36" t="s">
        <v>63</v>
      </c>
      <c r="G5497" s="36" t="s">
        <v>108</v>
      </c>
      <c r="H5497" s="36">
        <v>221.28</v>
      </c>
      <c r="I5497" s="36">
        <v>1</v>
      </c>
    </row>
    <row r="5498" spans="1:9" x14ac:dyDescent="0.35">
      <c r="A5498" s="36">
        <v>1537704</v>
      </c>
      <c r="B5498" s="36" t="str">
        <f>VLOOKUP(AllData[[#This Row],[Order]],MM[],3,FALSE)</f>
        <v>V5757311401000</v>
      </c>
      <c r="C5498" s="36">
        <f>VLOOKUP(AllData[[#This Row],[Order]],MM[],2,FALSE)</f>
        <v>135</v>
      </c>
      <c r="D5498" s="36" t="s">
        <v>95</v>
      </c>
      <c r="E5498" s="36" t="s">
        <v>83</v>
      </c>
      <c r="F5498" s="36" t="s">
        <v>84</v>
      </c>
      <c r="G5498" s="36" t="s">
        <v>110</v>
      </c>
      <c r="H5498" s="36"/>
      <c r="I5498" s="36">
        <v>5</v>
      </c>
    </row>
    <row r="5499" spans="1:9" x14ac:dyDescent="0.35">
      <c r="A5499" s="36">
        <v>1537707</v>
      </c>
      <c r="B5499" s="36" t="str">
        <f>VLOOKUP(AllData[[#This Row],[Order]],MM[],3,FALSE)</f>
        <v>V5757331400800</v>
      </c>
      <c r="C5499" s="36">
        <f>VLOOKUP(AllData[[#This Row],[Order]],MM[],2,FALSE)</f>
        <v>136</v>
      </c>
      <c r="D5499" s="36" t="s">
        <v>60</v>
      </c>
      <c r="E5499" s="36" t="s">
        <v>83</v>
      </c>
      <c r="F5499" s="36" t="s">
        <v>84</v>
      </c>
      <c r="G5499" s="36" t="s">
        <v>111</v>
      </c>
      <c r="H5499" s="36">
        <v>63.9</v>
      </c>
      <c r="I5499" s="36">
        <v>40</v>
      </c>
    </row>
    <row r="5500" spans="1:9" x14ac:dyDescent="0.35">
      <c r="A5500" s="36">
        <v>1537707</v>
      </c>
      <c r="B5500" s="36" t="str">
        <f>VLOOKUP(AllData[[#This Row],[Order]],MM[],3,FALSE)</f>
        <v>V5757331400800</v>
      </c>
      <c r="C5500" s="36">
        <f>VLOOKUP(AllData[[#This Row],[Order]],MM[],2,FALSE)</f>
        <v>136</v>
      </c>
      <c r="D5500" s="36" t="s">
        <v>68</v>
      </c>
      <c r="E5500" s="36" t="s">
        <v>61</v>
      </c>
      <c r="F5500" s="36" t="s">
        <v>63</v>
      </c>
      <c r="G5500" s="36" t="s">
        <v>64</v>
      </c>
      <c r="H5500" s="36">
        <v>10.199999999999999</v>
      </c>
      <c r="I5500" s="36">
        <v>15</v>
      </c>
    </row>
    <row r="5501" spans="1:9" x14ac:dyDescent="0.35">
      <c r="A5501" s="36">
        <v>1537707</v>
      </c>
      <c r="B5501" s="36" t="str">
        <f>VLOOKUP(AllData[[#This Row],[Order]],MM[],3,FALSE)</f>
        <v>V5757331400800</v>
      </c>
      <c r="C5501" s="36">
        <f>VLOOKUP(AllData[[#This Row],[Order]],MM[],2,FALSE)</f>
        <v>136</v>
      </c>
      <c r="D5501" s="36" t="s">
        <v>73</v>
      </c>
      <c r="E5501" s="36" t="s">
        <v>69</v>
      </c>
      <c r="F5501" s="36" t="s">
        <v>70</v>
      </c>
      <c r="G5501" s="36" t="s">
        <v>71</v>
      </c>
      <c r="H5501" s="36">
        <v>20</v>
      </c>
      <c r="I5501" s="36">
        <v>20</v>
      </c>
    </row>
    <row r="5502" spans="1:9" x14ac:dyDescent="0.35">
      <c r="A5502" s="36">
        <v>1537707</v>
      </c>
      <c r="B5502" s="36" t="str">
        <f>VLOOKUP(AllData[[#This Row],[Order]],MM[],3,FALSE)</f>
        <v>V5757331400800</v>
      </c>
      <c r="C5502" s="36">
        <f>VLOOKUP(AllData[[#This Row],[Order]],MM[],2,FALSE)</f>
        <v>136</v>
      </c>
      <c r="D5502" s="36" t="s">
        <v>75</v>
      </c>
      <c r="E5502" s="36" t="s">
        <v>61</v>
      </c>
      <c r="F5502" s="36" t="s">
        <v>63</v>
      </c>
      <c r="G5502" s="36" t="s">
        <v>74</v>
      </c>
      <c r="H5502" s="36">
        <v>711.9</v>
      </c>
      <c r="I5502" s="36">
        <v>350</v>
      </c>
    </row>
    <row r="5503" spans="1:9" x14ac:dyDescent="0.35">
      <c r="A5503" s="36">
        <v>1537707</v>
      </c>
      <c r="B5503" s="36" t="str">
        <f>VLOOKUP(AllData[[#This Row],[Order]],MM[],3,FALSE)</f>
        <v>V5757331400800</v>
      </c>
      <c r="C5503" s="36">
        <f>VLOOKUP(AllData[[#This Row],[Order]],MM[],2,FALSE)</f>
        <v>136</v>
      </c>
      <c r="D5503" s="36" t="s">
        <v>78</v>
      </c>
      <c r="E5503" s="36" t="s">
        <v>61</v>
      </c>
      <c r="F5503" s="36" t="s">
        <v>63</v>
      </c>
      <c r="G5503" s="36" t="s">
        <v>76</v>
      </c>
      <c r="H5503" s="36">
        <v>1722.24</v>
      </c>
      <c r="I5503" s="36">
        <v>1020</v>
      </c>
    </row>
    <row r="5504" spans="1:9" x14ac:dyDescent="0.35">
      <c r="A5504" s="36">
        <v>1537707</v>
      </c>
      <c r="B5504" s="36" t="str">
        <f>VLOOKUP(AllData[[#This Row],[Order]],MM[],3,FALSE)</f>
        <v>V5757331400800</v>
      </c>
      <c r="C5504" s="36">
        <f>VLOOKUP(AllData[[#This Row],[Order]],MM[],2,FALSE)</f>
        <v>136</v>
      </c>
      <c r="D5504" s="36" t="s">
        <v>80</v>
      </c>
      <c r="E5504" s="36" t="s">
        <v>61</v>
      </c>
      <c r="F5504" s="36" t="s">
        <v>63</v>
      </c>
      <c r="G5504" s="36" t="s">
        <v>112</v>
      </c>
      <c r="H5504" s="36">
        <v>138.6</v>
      </c>
      <c r="I5504" s="36">
        <v>50</v>
      </c>
    </row>
    <row r="5505" spans="1:9" x14ac:dyDescent="0.35">
      <c r="A5505" s="36">
        <v>1537707</v>
      </c>
      <c r="B5505" s="36" t="str">
        <f>VLOOKUP(AllData[[#This Row],[Order]],MM[],3,FALSE)</f>
        <v>V5757331400800</v>
      </c>
      <c r="C5505" s="36">
        <f>VLOOKUP(AllData[[#This Row],[Order]],MM[],2,FALSE)</f>
        <v>136</v>
      </c>
      <c r="D5505" s="36" t="s">
        <v>82</v>
      </c>
      <c r="E5505" s="36" t="s">
        <v>89</v>
      </c>
      <c r="F5505" s="36" t="s">
        <v>91</v>
      </c>
      <c r="G5505" s="36" t="s">
        <v>92</v>
      </c>
      <c r="H5505" s="36"/>
      <c r="I5505" s="36">
        <v>0</v>
      </c>
    </row>
    <row r="5506" spans="1:9" x14ac:dyDescent="0.35">
      <c r="A5506" s="36">
        <v>1537707</v>
      </c>
      <c r="B5506" s="36" t="str">
        <f>VLOOKUP(AllData[[#This Row],[Order]],MM[],3,FALSE)</f>
        <v>V5757331400800</v>
      </c>
      <c r="C5506" s="36">
        <f>VLOOKUP(AllData[[#This Row],[Order]],MM[],2,FALSE)</f>
        <v>136</v>
      </c>
      <c r="D5506" s="36" t="s">
        <v>85</v>
      </c>
      <c r="E5506" s="36" t="s">
        <v>69</v>
      </c>
      <c r="F5506" s="36" t="s">
        <v>70</v>
      </c>
      <c r="G5506" s="36" t="s">
        <v>79</v>
      </c>
      <c r="H5506" s="36">
        <v>20</v>
      </c>
      <c r="I5506" s="36">
        <v>20</v>
      </c>
    </row>
    <row r="5507" spans="1:9" x14ac:dyDescent="0.35">
      <c r="A5507" s="36">
        <v>1537707</v>
      </c>
      <c r="B5507" s="36" t="str">
        <f>VLOOKUP(AllData[[#This Row],[Order]],MM[],3,FALSE)</f>
        <v>V5757331400800</v>
      </c>
      <c r="C5507" s="36">
        <f>VLOOKUP(AllData[[#This Row],[Order]],MM[],2,FALSE)</f>
        <v>136</v>
      </c>
      <c r="D5507" s="36" t="s">
        <v>88</v>
      </c>
      <c r="E5507" s="36" t="s">
        <v>69</v>
      </c>
      <c r="F5507" s="36" t="s">
        <v>70</v>
      </c>
      <c r="G5507" s="36" t="s">
        <v>81</v>
      </c>
      <c r="H5507" s="36">
        <v>20</v>
      </c>
      <c r="I5507" s="36">
        <v>20</v>
      </c>
    </row>
    <row r="5508" spans="1:9" x14ac:dyDescent="0.35">
      <c r="A5508" s="36">
        <v>1537707</v>
      </c>
      <c r="B5508" s="36" t="str">
        <f>VLOOKUP(AllData[[#This Row],[Order]],MM[],3,FALSE)</f>
        <v>V5757331400800</v>
      </c>
      <c r="C5508" s="36">
        <f>VLOOKUP(AllData[[#This Row],[Order]],MM[],2,FALSE)</f>
        <v>136</v>
      </c>
      <c r="D5508" s="36" t="s">
        <v>95</v>
      </c>
      <c r="E5508" s="36" t="s">
        <v>83</v>
      </c>
      <c r="F5508" s="36" t="s">
        <v>84</v>
      </c>
      <c r="G5508" s="36" t="s">
        <v>84</v>
      </c>
      <c r="H5508" s="36">
        <v>343.74</v>
      </c>
      <c r="I5508" s="36">
        <v>450</v>
      </c>
    </row>
    <row r="5509" spans="1:9" x14ac:dyDescent="0.35">
      <c r="A5509" s="36">
        <v>1537707</v>
      </c>
      <c r="B5509" s="36" t="str">
        <f>VLOOKUP(AllData[[#This Row],[Order]],MM[],3,FALSE)</f>
        <v>V5757331400800</v>
      </c>
      <c r="C5509" s="36">
        <f>VLOOKUP(AllData[[#This Row],[Order]],MM[],2,FALSE)</f>
        <v>136</v>
      </c>
      <c r="D5509" s="36" t="s">
        <v>97</v>
      </c>
      <c r="E5509" s="36" t="s">
        <v>86</v>
      </c>
      <c r="F5509" s="36" t="s">
        <v>87</v>
      </c>
      <c r="G5509" s="36" t="s">
        <v>87</v>
      </c>
      <c r="H5509" s="36">
        <v>20</v>
      </c>
      <c r="I5509" s="36">
        <v>20</v>
      </c>
    </row>
    <row r="5510" spans="1:9" x14ac:dyDescent="0.35">
      <c r="A5510" s="36">
        <v>1537707</v>
      </c>
      <c r="B5510" s="36" t="str">
        <f>VLOOKUP(AllData[[#This Row],[Order]],MM[],3,FALSE)</f>
        <v>V5757331400800</v>
      </c>
      <c r="C5510" s="36">
        <f>VLOOKUP(AllData[[#This Row],[Order]],MM[],2,FALSE)</f>
        <v>136</v>
      </c>
      <c r="D5510" s="36" t="s">
        <v>99</v>
      </c>
      <c r="E5510" s="36" t="s">
        <v>61</v>
      </c>
      <c r="F5510" s="36" t="s">
        <v>63</v>
      </c>
      <c r="G5510" s="36" t="s">
        <v>96</v>
      </c>
      <c r="H5510" s="36">
        <v>52.482999999999997</v>
      </c>
      <c r="I5510" s="36">
        <v>100</v>
      </c>
    </row>
    <row r="5511" spans="1:9" x14ac:dyDescent="0.35">
      <c r="A5511" s="36">
        <v>1537707</v>
      </c>
      <c r="B5511" s="36" t="str">
        <f>VLOOKUP(AllData[[#This Row],[Order]],MM[],3,FALSE)</f>
        <v>V5757331400800</v>
      </c>
      <c r="C5511" s="36">
        <f>VLOOKUP(AllData[[#This Row],[Order]],MM[],2,FALSE)</f>
        <v>136</v>
      </c>
      <c r="D5511" s="36" t="s">
        <v>101</v>
      </c>
      <c r="E5511" s="36" t="s">
        <v>69</v>
      </c>
      <c r="F5511" s="36" t="s">
        <v>70</v>
      </c>
      <c r="G5511" s="36" t="s">
        <v>98</v>
      </c>
      <c r="H5511" s="36">
        <v>20</v>
      </c>
      <c r="I5511" s="36">
        <v>20</v>
      </c>
    </row>
    <row r="5512" spans="1:9" x14ac:dyDescent="0.35">
      <c r="A5512" s="36">
        <v>1537707</v>
      </c>
      <c r="B5512" s="36" t="str">
        <f>VLOOKUP(AllData[[#This Row],[Order]],MM[],3,FALSE)</f>
        <v>V5757331400800</v>
      </c>
      <c r="C5512" s="36">
        <f>VLOOKUP(AllData[[#This Row],[Order]],MM[],2,FALSE)</f>
        <v>136</v>
      </c>
      <c r="D5512" s="36" t="s">
        <v>104</v>
      </c>
      <c r="E5512" s="36" t="s">
        <v>69</v>
      </c>
      <c r="F5512" s="36" t="s">
        <v>70</v>
      </c>
      <c r="G5512" s="36" t="s">
        <v>100</v>
      </c>
      <c r="H5512" s="36">
        <v>30</v>
      </c>
      <c r="I5512" s="36">
        <v>30</v>
      </c>
    </row>
    <row r="5513" spans="1:9" x14ac:dyDescent="0.35">
      <c r="A5513" s="36">
        <v>1537707</v>
      </c>
      <c r="B5513" s="36" t="str">
        <f>VLOOKUP(AllData[[#This Row],[Order]],MM[],3,FALSE)</f>
        <v>V5757331400800</v>
      </c>
      <c r="C5513" s="36">
        <f>VLOOKUP(AllData[[#This Row],[Order]],MM[],2,FALSE)</f>
        <v>136</v>
      </c>
      <c r="D5513" s="36" t="s">
        <v>113</v>
      </c>
      <c r="E5513" s="36" t="s">
        <v>102</v>
      </c>
      <c r="F5513" s="36" t="s">
        <v>100</v>
      </c>
      <c r="G5513" s="36" t="s">
        <v>103</v>
      </c>
      <c r="H5513" s="36">
        <v>30</v>
      </c>
      <c r="I5513" s="36">
        <v>30</v>
      </c>
    </row>
    <row r="5514" spans="1:9" x14ac:dyDescent="0.35">
      <c r="A5514" s="36">
        <v>1537707</v>
      </c>
      <c r="B5514" s="36" t="str">
        <f>VLOOKUP(AllData[[#This Row],[Order]],MM[],3,FALSE)</f>
        <v>V5757331400800</v>
      </c>
      <c r="C5514" s="36">
        <f>VLOOKUP(AllData[[#This Row],[Order]],MM[],2,FALSE)</f>
        <v>136</v>
      </c>
      <c r="D5514" s="36" t="s">
        <v>114</v>
      </c>
      <c r="E5514" s="36" t="s">
        <v>102</v>
      </c>
      <c r="F5514" s="36" t="s">
        <v>100</v>
      </c>
      <c r="G5514" s="36" t="s">
        <v>106</v>
      </c>
      <c r="H5514" s="36">
        <v>45</v>
      </c>
      <c r="I5514" s="36">
        <v>45</v>
      </c>
    </row>
    <row r="5515" spans="1:9" x14ac:dyDescent="0.35">
      <c r="A5515" s="36">
        <v>1537707</v>
      </c>
      <c r="B5515" s="36" t="str">
        <f>VLOOKUP(AllData[[#This Row],[Order]],MM[],3,FALSE)</f>
        <v>V5757331400800</v>
      </c>
      <c r="C5515" s="36">
        <f>VLOOKUP(AllData[[#This Row],[Order]],MM[],2,FALSE)</f>
        <v>136</v>
      </c>
      <c r="D5515" s="36" t="s">
        <v>60</v>
      </c>
      <c r="E5515" s="36" t="s">
        <v>61</v>
      </c>
      <c r="F5515" s="36" t="s">
        <v>63</v>
      </c>
      <c r="G5515" s="36" t="s">
        <v>108</v>
      </c>
      <c r="H5515" s="36">
        <v>412.2</v>
      </c>
      <c r="I5515" s="36">
        <v>1</v>
      </c>
    </row>
    <row r="5516" spans="1:9" x14ac:dyDescent="0.35">
      <c r="A5516" s="36">
        <v>1537707</v>
      </c>
      <c r="B5516" s="36" t="str">
        <f>VLOOKUP(AllData[[#This Row],[Order]],MM[],3,FALSE)</f>
        <v>V5757331400800</v>
      </c>
      <c r="C5516" s="36">
        <f>VLOOKUP(AllData[[#This Row],[Order]],MM[],2,FALSE)</f>
        <v>136</v>
      </c>
      <c r="D5516" s="36" t="s">
        <v>95</v>
      </c>
      <c r="E5516" s="36" t="s">
        <v>83</v>
      </c>
      <c r="F5516" s="36" t="s">
        <v>84</v>
      </c>
      <c r="G5516" s="36" t="s">
        <v>110</v>
      </c>
      <c r="H5516" s="36"/>
      <c r="I5516" s="36">
        <v>5</v>
      </c>
    </row>
    <row r="5517" spans="1:9" x14ac:dyDescent="0.35">
      <c r="A5517" s="36">
        <v>1537708</v>
      </c>
      <c r="B5517" s="36" t="str">
        <f>VLOOKUP(AllData[[#This Row],[Order]],MM[],3,FALSE)</f>
        <v>V5757331401000</v>
      </c>
      <c r="C5517" s="36">
        <f>VLOOKUP(AllData[[#This Row],[Order]],MM[],2,FALSE)</f>
        <v>136</v>
      </c>
      <c r="D5517" s="36" t="s">
        <v>60</v>
      </c>
      <c r="E5517" s="36" t="s">
        <v>83</v>
      </c>
      <c r="F5517" s="36" t="s">
        <v>84</v>
      </c>
      <c r="G5517" s="36" t="s">
        <v>111</v>
      </c>
      <c r="H5517" s="36">
        <v>70.683000000000007</v>
      </c>
      <c r="I5517" s="36">
        <v>40</v>
      </c>
    </row>
    <row r="5518" spans="1:9" x14ac:dyDescent="0.35">
      <c r="A5518" s="36">
        <v>1537708</v>
      </c>
      <c r="B5518" s="36" t="str">
        <f>VLOOKUP(AllData[[#This Row],[Order]],MM[],3,FALSE)</f>
        <v>V5757331401000</v>
      </c>
      <c r="C5518" s="36">
        <f>VLOOKUP(AllData[[#This Row],[Order]],MM[],2,FALSE)</f>
        <v>136</v>
      </c>
      <c r="D5518" s="36" t="s">
        <v>68</v>
      </c>
      <c r="E5518" s="36" t="s">
        <v>61</v>
      </c>
      <c r="F5518" s="36" t="s">
        <v>63</v>
      </c>
      <c r="G5518" s="36" t="s">
        <v>64</v>
      </c>
      <c r="H5518" s="36">
        <v>14.15</v>
      </c>
      <c r="I5518" s="36">
        <v>15</v>
      </c>
    </row>
    <row r="5519" spans="1:9" x14ac:dyDescent="0.35">
      <c r="A5519" s="36">
        <v>1537708</v>
      </c>
      <c r="B5519" s="36" t="str">
        <f>VLOOKUP(AllData[[#This Row],[Order]],MM[],3,FALSE)</f>
        <v>V5757331401000</v>
      </c>
      <c r="C5519" s="36">
        <f>VLOOKUP(AllData[[#This Row],[Order]],MM[],2,FALSE)</f>
        <v>136</v>
      </c>
      <c r="D5519" s="36" t="s">
        <v>73</v>
      </c>
      <c r="E5519" s="36" t="s">
        <v>69</v>
      </c>
      <c r="F5519" s="36" t="s">
        <v>70</v>
      </c>
      <c r="G5519" s="36" t="s">
        <v>71</v>
      </c>
      <c r="H5519" s="36">
        <v>20</v>
      </c>
      <c r="I5519" s="36">
        <v>20</v>
      </c>
    </row>
    <row r="5520" spans="1:9" x14ac:dyDescent="0.35">
      <c r="A5520" s="36">
        <v>1537708</v>
      </c>
      <c r="B5520" s="36" t="str">
        <f>VLOOKUP(AllData[[#This Row],[Order]],MM[],3,FALSE)</f>
        <v>V5757331401000</v>
      </c>
      <c r="C5520" s="36">
        <f>VLOOKUP(AllData[[#This Row],[Order]],MM[],2,FALSE)</f>
        <v>136</v>
      </c>
      <c r="D5520" s="36" t="s">
        <v>75</v>
      </c>
      <c r="E5520" s="36" t="s">
        <v>61</v>
      </c>
      <c r="F5520" s="36" t="s">
        <v>63</v>
      </c>
      <c r="G5520" s="36" t="s">
        <v>74</v>
      </c>
      <c r="H5520" s="36">
        <v>206.34</v>
      </c>
      <c r="I5520" s="36">
        <v>350</v>
      </c>
    </row>
    <row r="5521" spans="1:9" x14ac:dyDescent="0.35">
      <c r="A5521" s="36">
        <v>1537708</v>
      </c>
      <c r="B5521" s="36" t="str">
        <f>VLOOKUP(AllData[[#This Row],[Order]],MM[],3,FALSE)</f>
        <v>V5757331401000</v>
      </c>
      <c r="C5521" s="36">
        <f>VLOOKUP(AllData[[#This Row],[Order]],MM[],2,FALSE)</f>
        <v>136</v>
      </c>
      <c r="D5521" s="36" t="s">
        <v>78</v>
      </c>
      <c r="E5521" s="36" t="s">
        <v>61</v>
      </c>
      <c r="F5521" s="36" t="s">
        <v>63</v>
      </c>
      <c r="G5521" s="36" t="s">
        <v>76</v>
      </c>
      <c r="H5521" s="36">
        <v>1827.9</v>
      </c>
      <c r="I5521" s="36">
        <v>1020</v>
      </c>
    </row>
    <row r="5522" spans="1:9" x14ac:dyDescent="0.35">
      <c r="A5522" s="36">
        <v>1537708</v>
      </c>
      <c r="B5522" s="36" t="str">
        <f>VLOOKUP(AllData[[#This Row],[Order]],MM[],3,FALSE)</f>
        <v>V5757331401000</v>
      </c>
      <c r="C5522" s="36">
        <f>VLOOKUP(AllData[[#This Row],[Order]],MM[],2,FALSE)</f>
        <v>136</v>
      </c>
      <c r="D5522" s="36" t="s">
        <v>80</v>
      </c>
      <c r="E5522" s="36" t="s">
        <v>61</v>
      </c>
      <c r="F5522" s="36" t="s">
        <v>63</v>
      </c>
      <c r="G5522" s="36" t="s">
        <v>112</v>
      </c>
      <c r="H5522" s="36">
        <v>510.23999999999995</v>
      </c>
      <c r="I5522" s="36">
        <v>50</v>
      </c>
    </row>
    <row r="5523" spans="1:9" x14ac:dyDescent="0.35">
      <c r="A5523" s="36">
        <v>1537708</v>
      </c>
      <c r="B5523" s="36" t="str">
        <f>VLOOKUP(AllData[[#This Row],[Order]],MM[],3,FALSE)</f>
        <v>V5757331401000</v>
      </c>
      <c r="C5523" s="36">
        <f>VLOOKUP(AllData[[#This Row],[Order]],MM[],2,FALSE)</f>
        <v>136</v>
      </c>
      <c r="D5523" s="36" t="s">
        <v>82</v>
      </c>
      <c r="E5523" s="36" t="s">
        <v>89</v>
      </c>
      <c r="F5523" s="36" t="s">
        <v>91</v>
      </c>
      <c r="G5523" s="36" t="s">
        <v>92</v>
      </c>
      <c r="H5523" s="36"/>
      <c r="I5523" s="36">
        <v>0</v>
      </c>
    </row>
    <row r="5524" spans="1:9" x14ac:dyDescent="0.35">
      <c r="A5524" s="36">
        <v>1537708</v>
      </c>
      <c r="B5524" s="36" t="str">
        <f>VLOOKUP(AllData[[#This Row],[Order]],MM[],3,FALSE)</f>
        <v>V5757331401000</v>
      </c>
      <c r="C5524" s="36">
        <f>VLOOKUP(AllData[[#This Row],[Order]],MM[],2,FALSE)</f>
        <v>136</v>
      </c>
      <c r="D5524" s="36" t="s">
        <v>85</v>
      </c>
      <c r="E5524" s="36" t="s">
        <v>69</v>
      </c>
      <c r="F5524" s="36" t="s">
        <v>70</v>
      </c>
      <c r="G5524" s="36" t="s">
        <v>79</v>
      </c>
      <c r="H5524" s="36">
        <v>20</v>
      </c>
      <c r="I5524" s="36">
        <v>20</v>
      </c>
    </row>
    <row r="5525" spans="1:9" x14ac:dyDescent="0.35">
      <c r="A5525" s="36">
        <v>1537708</v>
      </c>
      <c r="B5525" s="36" t="str">
        <f>VLOOKUP(AllData[[#This Row],[Order]],MM[],3,FALSE)</f>
        <v>V5757331401000</v>
      </c>
      <c r="C5525" s="36">
        <f>VLOOKUP(AllData[[#This Row],[Order]],MM[],2,FALSE)</f>
        <v>136</v>
      </c>
      <c r="D5525" s="36" t="s">
        <v>88</v>
      </c>
      <c r="E5525" s="36" t="s">
        <v>69</v>
      </c>
      <c r="F5525" s="36" t="s">
        <v>70</v>
      </c>
      <c r="G5525" s="36" t="s">
        <v>81</v>
      </c>
      <c r="H5525" s="36">
        <v>20</v>
      </c>
      <c r="I5525" s="36">
        <v>20</v>
      </c>
    </row>
    <row r="5526" spans="1:9" x14ac:dyDescent="0.35">
      <c r="A5526" s="36">
        <v>1537708</v>
      </c>
      <c r="B5526" s="36" t="str">
        <f>VLOOKUP(AllData[[#This Row],[Order]],MM[],3,FALSE)</f>
        <v>V5757331401000</v>
      </c>
      <c r="C5526" s="36">
        <f>VLOOKUP(AllData[[#This Row],[Order]],MM[],2,FALSE)</f>
        <v>136</v>
      </c>
      <c r="D5526" s="36" t="s">
        <v>95</v>
      </c>
      <c r="E5526" s="36" t="s">
        <v>83</v>
      </c>
      <c r="F5526" s="36" t="s">
        <v>84</v>
      </c>
      <c r="G5526" s="36" t="s">
        <v>84</v>
      </c>
      <c r="H5526" s="36">
        <v>781.68000000000006</v>
      </c>
      <c r="I5526" s="36">
        <v>450</v>
      </c>
    </row>
    <row r="5527" spans="1:9" x14ac:dyDescent="0.35">
      <c r="A5527" s="36">
        <v>1537708</v>
      </c>
      <c r="B5527" s="36" t="str">
        <f>VLOOKUP(AllData[[#This Row],[Order]],MM[],3,FALSE)</f>
        <v>V5757331401000</v>
      </c>
      <c r="C5527" s="36">
        <f>VLOOKUP(AllData[[#This Row],[Order]],MM[],2,FALSE)</f>
        <v>136</v>
      </c>
      <c r="D5527" s="36" t="s">
        <v>97</v>
      </c>
      <c r="E5527" s="36" t="s">
        <v>86</v>
      </c>
      <c r="F5527" s="36" t="s">
        <v>87</v>
      </c>
      <c r="G5527" s="36" t="s">
        <v>87</v>
      </c>
      <c r="H5527" s="36">
        <v>20</v>
      </c>
      <c r="I5527" s="36">
        <v>20</v>
      </c>
    </row>
    <row r="5528" spans="1:9" x14ac:dyDescent="0.35">
      <c r="A5528" s="36">
        <v>1537708</v>
      </c>
      <c r="B5528" s="36" t="str">
        <f>VLOOKUP(AllData[[#This Row],[Order]],MM[],3,FALSE)</f>
        <v>V5757331401000</v>
      </c>
      <c r="C5528" s="36">
        <f>VLOOKUP(AllData[[#This Row],[Order]],MM[],2,FALSE)</f>
        <v>136</v>
      </c>
      <c r="D5528" s="36" t="s">
        <v>99</v>
      </c>
      <c r="E5528" s="36" t="s">
        <v>61</v>
      </c>
      <c r="F5528" s="36" t="s">
        <v>63</v>
      </c>
      <c r="G5528" s="36" t="s">
        <v>96</v>
      </c>
      <c r="H5528" s="36">
        <v>36.366999999999997</v>
      </c>
      <c r="I5528" s="36">
        <v>100</v>
      </c>
    </row>
    <row r="5529" spans="1:9" x14ac:dyDescent="0.35">
      <c r="A5529" s="36">
        <v>1537708</v>
      </c>
      <c r="B5529" s="36" t="str">
        <f>VLOOKUP(AllData[[#This Row],[Order]],MM[],3,FALSE)</f>
        <v>V5757331401000</v>
      </c>
      <c r="C5529" s="36">
        <f>VLOOKUP(AllData[[#This Row],[Order]],MM[],2,FALSE)</f>
        <v>136</v>
      </c>
      <c r="D5529" s="36" t="s">
        <v>101</v>
      </c>
      <c r="E5529" s="36" t="s">
        <v>69</v>
      </c>
      <c r="F5529" s="36" t="s">
        <v>70</v>
      </c>
      <c r="G5529" s="36" t="s">
        <v>98</v>
      </c>
      <c r="H5529" s="36">
        <v>20</v>
      </c>
      <c r="I5529" s="36">
        <v>20</v>
      </c>
    </row>
    <row r="5530" spans="1:9" x14ac:dyDescent="0.35">
      <c r="A5530" s="36">
        <v>1537708</v>
      </c>
      <c r="B5530" s="36" t="str">
        <f>VLOOKUP(AllData[[#This Row],[Order]],MM[],3,FALSE)</f>
        <v>V5757331401000</v>
      </c>
      <c r="C5530" s="36">
        <f>VLOOKUP(AllData[[#This Row],[Order]],MM[],2,FALSE)</f>
        <v>136</v>
      </c>
      <c r="D5530" s="36" t="s">
        <v>104</v>
      </c>
      <c r="E5530" s="36" t="s">
        <v>69</v>
      </c>
      <c r="F5530" s="36" t="s">
        <v>70</v>
      </c>
      <c r="G5530" s="36" t="s">
        <v>100</v>
      </c>
      <c r="H5530" s="36">
        <v>30</v>
      </c>
      <c r="I5530" s="36">
        <v>30</v>
      </c>
    </row>
    <row r="5531" spans="1:9" x14ac:dyDescent="0.35">
      <c r="A5531" s="36">
        <v>1537708</v>
      </c>
      <c r="B5531" s="36" t="str">
        <f>VLOOKUP(AllData[[#This Row],[Order]],MM[],3,FALSE)</f>
        <v>V5757331401000</v>
      </c>
      <c r="C5531" s="36">
        <f>VLOOKUP(AllData[[#This Row],[Order]],MM[],2,FALSE)</f>
        <v>136</v>
      </c>
      <c r="D5531" s="36" t="s">
        <v>113</v>
      </c>
      <c r="E5531" s="36" t="s">
        <v>102</v>
      </c>
      <c r="F5531" s="36" t="s">
        <v>100</v>
      </c>
      <c r="G5531" s="36" t="s">
        <v>103</v>
      </c>
      <c r="H5531" s="36">
        <v>30</v>
      </c>
      <c r="I5531" s="36">
        <v>30</v>
      </c>
    </row>
    <row r="5532" spans="1:9" x14ac:dyDescent="0.35">
      <c r="A5532" s="36">
        <v>1537708</v>
      </c>
      <c r="B5532" s="36" t="str">
        <f>VLOOKUP(AllData[[#This Row],[Order]],MM[],3,FALSE)</f>
        <v>V5757331401000</v>
      </c>
      <c r="C5532" s="36">
        <f>VLOOKUP(AllData[[#This Row],[Order]],MM[],2,FALSE)</f>
        <v>136</v>
      </c>
      <c r="D5532" s="36" t="s">
        <v>114</v>
      </c>
      <c r="E5532" s="36" t="s">
        <v>102</v>
      </c>
      <c r="F5532" s="36" t="s">
        <v>100</v>
      </c>
      <c r="G5532" s="36" t="s">
        <v>106</v>
      </c>
      <c r="H5532" s="36">
        <v>45</v>
      </c>
      <c r="I5532" s="36">
        <v>45</v>
      </c>
    </row>
    <row r="5533" spans="1:9" x14ac:dyDescent="0.35">
      <c r="A5533" s="36">
        <v>1537708</v>
      </c>
      <c r="B5533" s="36" t="str">
        <f>VLOOKUP(AllData[[#This Row],[Order]],MM[],3,FALSE)</f>
        <v>V5757331401000</v>
      </c>
      <c r="C5533" s="36">
        <f>VLOOKUP(AllData[[#This Row],[Order]],MM[],2,FALSE)</f>
        <v>136</v>
      </c>
      <c r="D5533" s="36" t="s">
        <v>60</v>
      </c>
      <c r="E5533" s="36" t="s">
        <v>61</v>
      </c>
      <c r="F5533" s="36" t="s">
        <v>63</v>
      </c>
      <c r="G5533" s="36" t="s">
        <v>108</v>
      </c>
      <c r="H5533" s="36">
        <v>611.88</v>
      </c>
      <c r="I5533" s="36">
        <v>1</v>
      </c>
    </row>
    <row r="5534" spans="1:9" x14ac:dyDescent="0.35">
      <c r="A5534" s="36">
        <v>1537708</v>
      </c>
      <c r="B5534" s="36" t="str">
        <f>VLOOKUP(AllData[[#This Row],[Order]],MM[],3,FALSE)</f>
        <v>V5757331401000</v>
      </c>
      <c r="C5534" s="36">
        <f>VLOOKUP(AllData[[#This Row],[Order]],MM[],2,FALSE)</f>
        <v>136</v>
      </c>
      <c r="D5534" s="36" t="s">
        <v>95</v>
      </c>
      <c r="E5534" s="36" t="s">
        <v>83</v>
      </c>
      <c r="F5534" s="36" t="s">
        <v>84</v>
      </c>
      <c r="G5534" s="36" t="s">
        <v>110</v>
      </c>
      <c r="H5534" s="36">
        <v>141.96</v>
      </c>
      <c r="I5534" s="36">
        <v>5</v>
      </c>
    </row>
    <row r="5535" spans="1:9" x14ac:dyDescent="0.35">
      <c r="A5535" s="36">
        <v>1537711</v>
      </c>
      <c r="B5535" s="36" t="str">
        <f>VLOOKUP(AllData[[#This Row],[Order]],MM[],3,FALSE)</f>
        <v>V5757351400800</v>
      </c>
      <c r="C5535" s="36">
        <f>VLOOKUP(AllData[[#This Row],[Order]],MM[],2,FALSE)</f>
        <v>142</v>
      </c>
      <c r="D5535" s="36" t="s">
        <v>60</v>
      </c>
      <c r="E5535" s="36" t="s">
        <v>83</v>
      </c>
      <c r="F5535" s="36" t="s">
        <v>84</v>
      </c>
      <c r="G5535" s="36" t="s">
        <v>111</v>
      </c>
      <c r="H5535" s="36">
        <v>82.8</v>
      </c>
      <c r="I5535" s="36">
        <v>40</v>
      </c>
    </row>
    <row r="5536" spans="1:9" x14ac:dyDescent="0.35">
      <c r="A5536" s="36">
        <v>1537711</v>
      </c>
      <c r="B5536" s="36" t="str">
        <f>VLOOKUP(AllData[[#This Row],[Order]],MM[],3,FALSE)</f>
        <v>V5757351400800</v>
      </c>
      <c r="C5536" s="36">
        <f>VLOOKUP(AllData[[#This Row],[Order]],MM[],2,FALSE)</f>
        <v>142</v>
      </c>
      <c r="D5536" s="36" t="s">
        <v>68</v>
      </c>
      <c r="E5536" s="36" t="s">
        <v>61</v>
      </c>
      <c r="F5536" s="36" t="s">
        <v>63</v>
      </c>
      <c r="G5536" s="36" t="s">
        <v>64</v>
      </c>
      <c r="H5536" s="36">
        <v>1.7</v>
      </c>
      <c r="I5536" s="36">
        <v>15</v>
      </c>
    </row>
    <row r="5537" spans="1:9" x14ac:dyDescent="0.35">
      <c r="A5537" s="36">
        <v>1537711</v>
      </c>
      <c r="B5537" s="36" t="str">
        <f>VLOOKUP(AllData[[#This Row],[Order]],MM[],3,FALSE)</f>
        <v>V5757351400800</v>
      </c>
      <c r="C5537" s="36">
        <f>VLOOKUP(AllData[[#This Row],[Order]],MM[],2,FALSE)</f>
        <v>142</v>
      </c>
      <c r="D5537" s="36" t="s">
        <v>73</v>
      </c>
      <c r="E5537" s="36" t="s">
        <v>69</v>
      </c>
      <c r="F5537" s="36" t="s">
        <v>70</v>
      </c>
      <c r="G5537" s="36" t="s">
        <v>71</v>
      </c>
      <c r="H5537" s="36">
        <v>20</v>
      </c>
      <c r="I5537" s="36">
        <v>20</v>
      </c>
    </row>
    <row r="5538" spans="1:9" x14ac:dyDescent="0.35">
      <c r="A5538" s="36">
        <v>1537711</v>
      </c>
      <c r="B5538" s="36" t="str">
        <f>VLOOKUP(AllData[[#This Row],[Order]],MM[],3,FALSE)</f>
        <v>V5757351400800</v>
      </c>
      <c r="C5538" s="36">
        <f>VLOOKUP(AllData[[#This Row],[Order]],MM[],2,FALSE)</f>
        <v>142</v>
      </c>
      <c r="D5538" s="36" t="s">
        <v>75</v>
      </c>
      <c r="E5538" s="36" t="s">
        <v>61</v>
      </c>
      <c r="F5538" s="36" t="s">
        <v>63</v>
      </c>
      <c r="G5538" s="36" t="s">
        <v>74</v>
      </c>
      <c r="H5538" s="36">
        <v>629.76</v>
      </c>
      <c r="I5538" s="36">
        <v>350</v>
      </c>
    </row>
    <row r="5539" spans="1:9" x14ac:dyDescent="0.35">
      <c r="A5539" s="36">
        <v>1537711</v>
      </c>
      <c r="B5539" s="36" t="str">
        <f>VLOOKUP(AllData[[#This Row],[Order]],MM[],3,FALSE)</f>
        <v>V5757351400800</v>
      </c>
      <c r="C5539" s="36">
        <f>VLOOKUP(AllData[[#This Row],[Order]],MM[],2,FALSE)</f>
        <v>142</v>
      </c>
      <c r="D5539" s="36" t="s">
        <v>78</v>
      </c>
      <c r="E5539" s="36" t="s">
        <v>61</v>
      </c>
      <c r="F5539" s="36" t="s">
        <v>63</v>
      </c>
      <c r="G5539" s="36" t="s">
        <v>76</v>
      </c>
      <c r="H5539" s="36">
        <v>2118.7199999999998</v>
      </c>
      <c r="I5539" s="36">
        <v>1020</v>
      </c>
    </row>
    <row r="5540" spans="1:9" x14ac:dyDescent="0.35">
      <c r="A5540" s="36">
        <v>1537711</v>
      </c>
      <c r="B5540" s="36" t="str">
        <f>VLOOKUP(AllData[[#This Row],[Order]],MM[],3,FALSE)</f>
        <v>V5757351400800</v>
      </c>
      <c r="C5540" s="36">
        <f>VLOOKUP(AllData[[#This Row],[Order]],MM[],2,FALSE)</f>
        <v>142</v>
      </c>
      <c r="D5540" s="36" t="s">
        <v>80</v>
      </c>
      <c r="E5540" s="36" t="s">
        <v>61</v>
      </c>
      <c r="F5540" s="36" t="s">
        <v>63</v>
      </c>
      <c r="G5540" s="36" t="s">
        <v>112</v>
      </c>
      <c r="H5540" s="36">
        <v>117.66000000000001</v>
      </c>
      <c r="I5540" s="36">
        <v>50</v>
      </c>
    </row>
    <row r="5541" spans="1:9" x14ac:dyDescent="0.35">
      <c r="A5541" s="36">
        <v>1537711</v>
      </c>
      <c r="B5541" s="36" t="str">
        <f>VLOOKUP(AllData[[#This Row],[Order]],MM[],3,FALSE)</f>
        <v>V5757351400800</v>
      </c>
      <c r="C5541" s="36">
        <f>VLOOKUP(AllData[[#This Row],[Order]],MM[],2,FALSE)</f>
        <v>142</v>
      </c>
      <c r="D5541" s="36" t="s">
        <v>82</v>
      </c>
      <c r="E5541" s="36" t="s">
        <v>89</v>
      </c>
      <c r="F5541" s="36" t="s">
        <v>91</v>
      </c>
      <c r="G5541" s="36" t="s">
        <v>92</v>
      </c>
      <c r="H5541" s="36">
        <v>38.116999999999997</v>
      </c>
      <c r="I5541" s="36">
        <v>0</v>
      </c>
    </row>
    <row r="5542" spans="1:9" x14ac:dyDescent="0.35">
      <c r="A5542" s="36">
        <v>1537711</v>
      </c>
      <c r="B5542" s="36" t="str">
        <f>VLOOKUP(AllData[[#This Row],[Order]],MM[],3,FALSE)</f>
        <v>V5757351400800</v>
      </c>
      <c r="C5542" s="36">
        <f>VLOOKUP(AllData[[#This Row],[Order]],MM[],2,FALSE)</f>
        <v>142</v>
      </c>
      <c r="D5542" s="36" t="s">
        <v>85</v>
      </c>
      <c r="E5542" s="36" t="s">
        <v>69</v>
      </c>
      <c r="F5542" s="36" t="s">
        <v>70</v>
      </c>
      <c r="G5542" s="36" t="s">
        <v>79</v>
      </c>
      <c r="H5542" s="36">
        <v>20</v>
      </c>
      <c r="I5542" s="36">
        <v>20</v>
      </c>
    </row>
    <row r="5543" spans="1:9" x14ac:dyDescent="0.35">
      <c r="A5543" s="36">
        <v>1537711</v>
      </c>
      <c r="B5543" s="36" t="str">
        <f>VLOOKUP(AllData[[#This Row],[Order]],MM[],3,FALSE)</f>
        <v>V5757351400800</v>
      </c>
      <c r="C5543" s="36">
        <f>VLOOKUP(AllData[[#This Row],[Order]],MM[],2,FALSE)</f>
        <v>142</v>
      </c>
      <c r="D5543" s="36" t="s">
        <v>88</v>
      </c>
      <c r="E5543" s="36" t="s">
        <v>69</v>
      </c>
      <c r="F5543" s="36" t="s">
        <v>70</v>
      </c>
      <c r="G5543" s="36" t="s">
        <v>81</v>
      </c>
      <c r="H5543" s="36">
        <v>20</v>
      </c>
      <c r="I5543" s="36">
        <v>20</v>
      </c>
    </row>
    <row r="5544" spans="1:9" x14ac:dyDescent="0.35">
      <c r="A5544" s="36">
        <v>1537711</v>
      </c>
      <c r="B5544" s="36" t="str">
        <f>VLOOKUP(AllData[[#This Row],[Order]],MM[],3,FALSE)</f>
        <v>V5757351400800</v>
      </c>
      <c r="C5544" s="36">
        <f>VLOOKUP(AllData[[#This Row],[Order]],MM[],2,FALSE)</f>
        <v>142</v>
      </c>
      <c r="D5544" s="36" t="s">
        <v>95</v>
      </c>
      <c r="E5544" s="36" t="s">
        <v>83</v>
      </c>
      <c r="F5544" s="36" t="s">
        <v>84</v>
      </c>
      <c r="G5544" s="36" t="s">
        <v>84</v>
      </c>
      <c r="H5544" s="36">
        <v>213.77699999999999</v>
      </c>
      <c r="I5544" s="36">
        <v>450</v>
      </c>
    </row>
    <row r="5545" spans="1:9" x14ac:dyDescent="0.35">
      <c r="A5545" s="36">
        <v>1537711</v>
      </c>
      <c r="B5545" s="36" t="str">
        <f>VLOOKUP(AllData[[#This Row],[Order]],MM[],3,FALSE)</f>
        <v>V5757351400800</v>
      </c>
      <c r="C5545" s="36">
        <f>VLOOKUP(AllData[[#This Row],[Order]],MM[],2,FALSE)</f>
        <v>142</v>
      </c>
      <c r="D5545" s="36" t="s">
        <v>97</v>
      </c>
      <c r="E5545" s="36" t="s">
        <v>86</v>
      </c>
      <c r="F5545" s="36" t="s">
        <v>87</v>
      </c>
      <c r="G5545" s="36" t="s">
        <v>87</v>
      </c>
      <c r="H5545" s="36">
        <v>20</v>
      </c>
      <c r="I5545" s="36">
        <v>20</v>
      </c>
    </row>
    <row r="5546" spans="1:9" x14ac:dyDescent="0.35">
      <c r="A5546" s="36">
        <v>1537711</v>
      </c>
      <c r="B5546" s="36" t="str">
        <f>VLOOKUP(AllData[[#This Row],[Order]],MM[],3,FALSE)</f>
        <v>V5757351400800</v>
      </c>
      <c r="C5546" s="36">
        <f>VLOOKUP(AllData[[#This Row],[Order]],MM[],2,FALSE)</f>
        <v>142</v>
      </c>
      <c r="D5546" s="36" t="s">
        <v>99</v>
      </c>
      <c r="E5546" s="36" t="s">
        <v>61</v>
      </c>
      <c r="F5546" s="36" t="s">
        <v>63</v>
      </c>
      <c r="G5546" s="36" t="s">
        <v>96</v>
      </c>
      <c r="H5546" s="36">
        <v>146.58000000000001</v>
      </c>
      <c r="I5546" s="36">
        <v>100</v>
      </c>
    </row>
    <row r="5547" spans="1:9" x14ac:dyDescent="0.35">
      <c r="A5547" s="36">
        <v>1537711</v>
      </c>
      <c r="B5547" s="36" t="str">
        <f>VLOOKUP(AllData[[#This Row],[Order]],MM[],3,FALSE)</f>
        <v>V5757351400800</v>
      </c>
      <c r="C5547" s="36">
        <f>VLOOKUP(AllData[[#This Row],[Order]],MM[],2,FALSE)</f>
        <v>142</v>
      </c>
      <c r="D5547" s="36" t="s">
        <v>101</v>
      </c>
      <c r="E5547" s="36" t="s">
        <v>69</v>
      </c>
      <c r="F5547" s="36" t="s">
        <v>70</v>
      </c>
      <c r="G5547" s="36" t="s">
        <v>98</v>
      </c>
      <c r="H5547" s="36">
        <v>20</v>
      </c>
      <c r="I5547" s="36">
        <v>20</v>
      </c>
    </row>
    <row r="5548" spans="1:9" x14ac:dyDescent="0.35">
      <c r="A5548" s="36">
        <v>1537711</v>
      </c>
      <c r="B5548" s="36" t="str">
        <f>VLOOKUP(AllData[[#This Row],[Order]],MM[],3,FALSE)</f>
        <v>V5757351400800</v>
      </c>
      <c r="C5548" s="36">
        <f>VLOOKUP(AllData[[#This Row],[Order]],MM[],2,FALSE)</f>
        <v>142</v>
      </c>
      <c r="D5548" s="36" t="s">
        <v>104</v>
      </c>
      <c r="E5548" s="36" t="s">
        <v>69</v>
      </c>
      <c r="F5548" s="36" t="s">
        <v>70</v>
      </c>
      <c r="G5548" s="36" t="s">
        <v>100</v>
      </c>
      <c r="H5548" s="36">
        <v>30</v>
      </c>
      <c r="I5548" s="36">
        <v>30</v>
      </c>
    </row>
    <row r="5549" spans="1:9" x14ac:dyDescent="0.35">
      <c r="A5549" s="36">
        <v>1537711</v>
      </c>
      <c r="B5549" s="36" t="str">
        <f>VLOOKUP(AllData[[#This Row],[Order]],MM[],3,FALSE)</f>
        <v>V5757351400800</v>
      </c>
      <c r="C5549" s="36">
        <f>VLOOKUP(AllData[[#This Row],[Order]],MM[],2,FALSE)</f>
        <v>142</v>
      </c>
      <c r="D5549" s="36" t="s">
        <v>113</v>
      </c>
      <c r="E5549" s="36" t="s">
        <v>102</v>
      </c>
      <c r="F5549" s="36" t="s">
        <v>100</v>
      </c>
      <c r="G5549" s="36" t="s">
        <v>103</v>
      </c>
      <c r="H5549" s="36">
        <v>30</v>
      </c>
      <c r="I5549" s="36">
        <v>30</v>
      </c>
    </row>
    <row r="5550" spans="1:9" x14ac:dyDescent="0.35">
      <c r="A5550" s="36">
        <v>1537711</v>
      </c>
      <c r="B5550" s="36" t="str">
        <f>VLOOKUP(AllData[[#This Row],[Order]],MM[],3,FALSE)</f>
        <v>V5757351400800</v>
      </c>
      <c r="C5550" s="36">
        <f>VLOOKUP(AllData[[#This Row],[Order]],MM[],2,FALSE)</f>
        <v>142</v>
      </c>
      <c r="D5550" s="36" t="s">
        <v>114</v>
      </c>
      <c r="E5550" s="36" t="s">
        <v>102</v>
      </c>
      <c r="F5550" s="36" t="s">
        <v>100</v>
      </c>
      <c r="G5550" s="36" t="s">
        <v>106</v>
      </c>
      <c r="H5550" s="36">
        <v>45</v>
      </c>
      <c r="I5550" s="36">
        <v>45</v>
      </c>
    </row>
    <row r="5551" spans="1:9" x14ac:dyDescent="0.35">
      <c r="A5551" s="36">
        <v>1537711</v>
      </c>
      <c r="B5551" s="36" t="str">
        <f>VLOOKUP(AllData[[#This Row],[Order]],MM[],3,FALSE)</f>
        <v>V5757351400800</v>
      </c>
      <c r="C5551" s="36">
        <f>VLOOKUP(AllData[[#This Row],[Order]],MM[],2,FALSE)</f>
        <v>142</v>
      </c>
      <c r="D5551" s="36" t="s">
        <v>60</v>
      </c>
      <c r="E5551" s="36" t="s">
        <v>61</v>
      </c>
      <c r="F5551" s="36" t="s">
        <v>63</v>
      </c>
      <c r="G5551" s="36" t="s">
        <v>108</v>
      </c>
      <c r="H5551" s="36">
        <v>802.62</v>
      </c>
      <c r="I5551" s="36">
        <v>1</v>
      </c>
    </row>
    <row r="5552" spans="1:9" x14ac:dyDescent="0.35">
      <c r="A5552" s="36">
        <v>1537711</v>
      </c>
      <c r="B5552" s="36" t="str">
        <f>VLOOKUP(AllData[[#This Row],[Order]],MM[],3,FALSE)</f>
        <v>V5757351400800</v>
      </c>
      <c r="C5552" s="36">
        <f>VLOOKUP(AllData[[#This Row],[Order]],MM[],2,FALSE)</f>
        <v>142</v>
      </c>
      <c r="D5552" s="36" t="s">
        <v>95</v>
      </c>
      <c r="E5552" s="36" t="s">
        <v>83</v>
      </c>
      <c r="F5552" s="36" t="s">
        <v>84</v>
      </c>
      <c r="G5552" s="36" t="s">
        <v>110</v>
      </c>
      <c r="H5552" s="36"/>
      <c r="I5552" s="36">
        <v>5</v>
      </c>
    </row>
    <row r="5553" spans="1:9" x14ac:dyDescent="0.35">
      <c r="A5553" s="36">
        <v>1537712</v>
      </c>
      <c r="B5553" s="36" t="str">
        <f>VLOOKUP(AllData[[#This Row],[Order]],MM[],3,FALSE)</f>
        <v>V5757351401000</v>
      </c>
      <c r="C5553" s="36">
        <f>VLOOKUP(AllData[[#This Row],[Order]],MM[],2,FALSE)</f>
        <v>142</v>
      </c>
      <c r="D5553" s="36" t="s">
        <v>60</v>
      </c>
      <c r="E5553" s="36" t="s">
        <v>83</v>
      </c>
      <c r="F5553" s="36" t="s">
        <v>84</v>
      </c>
      <c r="G5553" s="36" t="s">
        <v>111</v>
      </c>
      <c r="H5553" s="36">
        <v>46.982999999999997</v>
      </c>
      <c r="I5553" s="36">
        <v>40</v>
      </c>
    </row>
    <row r="5554" spans="1:9" x14ac:dyDescent="0.35">
      <c r="A5554" s="36">
        <v>1537712</v>
      </c>
      <c r="B5554" s="36" t="str">
        <f>VLOOKUP(AllData[[#This Row],[Order]],MM[],3,FALSE)</f>
        <v>V5757351401000</v>
      </c>
      <c r="C5554" s="36">
        <f>VLOOKUP(AllData[[#This Row],[Order]],MM[],2,FALSE)</f>
        <v>142</v>
      </c>
      <c r="D5554" s="36" t="s">
        <v>68</v>
      </c>
      <c r="E5554" s="36" t="s">
        <v>61</v>
      </c>
      <c r="F5554" s="36" t="s">
        <v>63</v>
      </c>
      <c r="G5554" s="36" t="s">
        <v>64</v>
      </c>
      <c r="H5554" s="36">
        <v>7.117</v>
      </c>
      <c r="I5554" s="36">
        <v>15</v>
      </c>
    </row>
    <row r="5555" spans="1:9" x14ac:dyDescent="0.35">
      <c r="A5555" s="36">
        <v>1537712</v>
      </c>
      <c r="B5555" s="36" t="str">
        <f>VLOOKUP(AllData[[#This Row],[Order]],MM[],3,FALSE)</f>
        <v>V5757351401000</v>
      </c>
      <c r="C5555" s="36">
        <f>VLOOKUP(AllData[[#This Row],[Order]],MM[],2,FALSE)</f>
        <v>142</v>
      </c>
      <c r="D5555" s="36" t="s">
        <v>73</v>
      </c>
      <c r="E5555" s="36" t="s">
        <v>69</v>
      </c>
      <c r="F5555" s="36" t="s">
        <v>70</v>
      </c>
      <c r="G5555" s="36" t="s">
        <v>71</v>
      </c>
      <c r="H5555" s="36">
        <v>20</v>
      </c>
      <c r="I5555" s="36">
        <v>20</v>
      </c>
    </row>
    <row r="5556" spans="1:9" x14ac:dyDescent="0.35">
      <c r="A5556" s="36">
        <v>1537712</v>
      </c>
      <c r="B5556" s="36" t="str">
        <f>VLOOKUP(AllData[[#This Row],[Order]],MM[],3,FALSE)</f>
        <v>V5757351401000</v>
      </c>
      <c r="C5556" s="36">
        <f>VLOOKUP(AllData[[#This Row],[Order]],MM[],2,FALSE)</f>
        <v>142</v>
      </c>
      <c r="D5556" s="36" t="s">
        <v>75</v>
      </c>
      <c r="E5556" s="36" t="s">
        <v>61</v>
      </c>
      <c r="F5556" s="36" t="s">
        <v>63</v>
      </c>
      <c r="G5556" s="36" t="s">
        <v>74</v>
      </c>
      <c r="H5556" s="36">
        <v>294.42</v>
      </c>
      <c r="I5556" s="36">
        <v>350</v>
      </c>
    </row>
    <row r="5557" spans="1:9" x14ac:dyDescent="0.35">
      <c r="A5557" s="36">
        <v>1537712</v>
      </c>
      <c r="B5557" s="36" t="str">
        <f>VLOOKUP(AllData[[#This Row],[Order]],MM[],3,FALSE)</f>
        <v>V5757351401000</v>
      </c>
      <c r="C5557" s="36">
        <f>VLOOKUP(AllData[[#This Row],[Order]],MM[],2,FALSE)</f>
        <v>142</v>
      </c>
      <c r="D5557" s="36" t="s">
        <v>78</v>
      </c>
      <c r="E5557" s="36" t="s">
        <v>61</v>
      </c>
      <c r="F5557" s="36" t="s">
        <v>63</v>
      </c>
      <c r="G5557" s="36" t="s">
        <v>76</v>
      </c>
      <c r="H5557" s="36">
        <v>2022.84</v>
      </c>
      <c r="I5557" s="36">
        <v>1020</v>
      </c>
    </row>
    <row r="5558" spans="1:9" x14ac:dyDescent="0.35">
      <c r="A5558" s="36">
        <v>1537712</v>
      </c>
      <c r="B5558" s="36" t="str">
        <f>VLOOKUP(AllData[[#This Row],[Order]],MM[],3,FALSE)</f>
        <v>V5757351401000</v>
      </c>
      <c r="C5558" s="36">
        <f>VLOOKUP(AllData[[#This Row],[Order]],MM[],2,FALSE)</f>
        <v>142</v>
      </c>
      <c r="D5558" s="36" t="s">
        <v>80</v>
      </c>
      <c r="E5558" s="36" t="s">
        <v>61</v>
      </c>
      <c r="F5558" s="36" t="s">
        <v>63</v>
      </c>
      <c r="G5558" s="36" t="s">
        <v>112</v>
      </c>
      <c r="H5558" s="36">
        <v>80.459999999999994</v>
      </c>
      <c r="I5558" s="36">
        <v>50</v>
      </c>
    </row>
    <row r="5559" spans="1:9" x14ac:dyDescent="0.35">
      <c r="A5559" s="36">
        <v>1537712</v>
      </c>
      <c r="B5559" s="36" t="str">
        <f>VLOOKUP(AllData[[#This Row],[Order]],MM[],3,FALSE)</f>
        <v>V5757351401000</v>
      </c>
      <c r="C5559" s="36">
        <f>VLOOKUP(AllData[[#This Row],[Order]],MM[],2,FALSE)</f>
        <v>142</v>
      </c>
      <c r="D5559" s="36" t="s">
        <v>82</v>
      </c>
      <c r="E5559" s="36" t="s">
        <v>89</v>
      </c>
      <c r="F5559" s="36" t="s">
        <v>91</v>
      </c>
      <c r="G5559" s="36" t="s">
        <v>92</v>
      </c>
      <c r="H5559" s="36"/>
      <c r="I5559" s="36">
        <v>0</v>
      </c>
    </row>
    <row r="5560" spans="1:9" x14ac:dyDescent="0.35">
      <c r="A5560" s="36">
        <v>1537712</v>
      </c>
      <c r="B5560" s="36" t="str">
        <f>VLOOKUP(AllData[[#This Row],[Order]],MM[],3,FALSE)</f>
        <v>V5757351401000</v>
      </c>
      <c r="C5560" s="36">
        <f>VLOOKUP(AllData[[#This Row],[Order]],MM[],2,FALSE)</f>
        <v>142</v>
      </c>
      <c r="D5560" s="36" t="s">
        <v>85</v>
      </c>
      <c r="E5560" s="36" t="s">
        <v>69</v>
      </c>
      <c r="F5560" s="36" t="s">
        <v>70</v>
      </c>
      <c r="G5560" s="36" t="s">
        <v>79</v>
      </c>
      <c r="H5560" s="36">
        <v>20</v>
      </c>
      <c r="I5560" s="36">
        <v>20</v>
      </c>
    </row>
    <row r="5561" spans="1:9" x14ac:dyDescent="0.35">
      <c r="A5561" s="36">
        <v>1537712</v>
      </c>
      <c r="B5561" s="36" t="str">
        <f>VLOOKUP(AllData[[#This Row],[Order]],MM[],3,FALSE)</f>
        <v>V5757351401000</v>
      </c>
      <c r="C5561" s="36">
        <f>VLOOKUP(AllData[[#This Row],[Order]],MM[],2,FALSE)</f>
        <v>142</v>
      </c>
      <c r="D5561" s="36" t="s">
        <v>88</v>
      </c>
      <c r="E5561" s="36" t="s">
        <v>69</v>
      </c>
      <c r="F5561" s="36" t="s">
        <v>70</v>
      </c>
      <c r="G5561" s="36" t="s">
        <v>81</v>
      </c>
      <c r="H5561" s="36">
        <v>20</v>
      </c>
      <c r="I5561" s="36">
        <v>20</v>
      </c>
    </row>
    <row r="5562" spans="1:9" x14ac:dyDescent="0.35">
      <c r="A5562" s="36">
        <v>1537712</v>
      </c>
      <c r="B5562" s="36" t="str">
        <f>VLOOKUP(AllData[[#This Row],[Order]],MM[],3,FALSE)</f>
        <v>V5757351401000</v>
      </c>
      <c r="C5562" s="36">
        <f>VLOOKUP(AllData[[#This Row],[Order]],MM[],2,FALSE)</f>
        <v>142</v>
      </c>
      <c r="D5562" s="36" t="s">
        <v>95</v>
      </c>
      <c r="E5562" s="36" t="s">
        <v>83</v>
      </c>
      <c r="F5562" s="36" t="s">
        <v>84</v>
      </c>
      <c r="G5562" s="36" t="s">
        <v>84</v>
      </c>
      <c r="H5562" s="36">
        <v>529.1400000000001</v>
      </c>
      <c r="I5562" s="36">
        <v>450</v>
      </c>
    </row>
    <row r="5563" spans="1:9" x14ac:dyDescent="0.35">
      <c r="A5563" s="36">
        <v>1537712</v>
      </c>
      <c r="B5563" s="36" t="str">
        <f>VLOOKUP(AllData[[#This Row],[Order]],MM[],3,FALSE)</f>
        <v>V5757351401000</v>
      </c>
      <c r="C5563" s="36">
        <f>VLOOKUP(AllData[[#This Row],[Order]],MM[],2,FALSE)</f>
        <v>142</v>
      </c>
      <c r="D5563" s="36" t="s">
        <v>97</v>
      </c>
      <c r="E5563" s="36" t="s">
        <v>86</v>
      </c>
      <c r="F5563" s="36" t="s">
        <v>87</v>
      </c>
      <c r="G5563" s="36" t="s">
        <v>87</v>
      </c>
      <c r="H5563" s="36">
        <v>20</v>
      </c>
      <c r="I5563" s="36">
        <v>20</v>
      </c>
    </row>
    <row r="5564" spans="1:9" x14ac:dyDescent="0.35">
      <c r="A5564" s="36">
        <v>1537712</v>
      </c>
      <c r="B5564" s="36" t="str">
        <f>VLOOKUP(AllData[[#This Row],[Order]],MM[],3,FALSE)</f>
        <v>V5757351401000</v>
      </c>
      <c r="C5564" s="36">
        <f>VLOOKUP(AllData[[#This Row],[Order]],MM[],2,FALSE)</f>
        <v>142</v>
      </c>
      <c r="D5564" s="36" t="s">
        <v>99</v>
      </c>
      <c r="E5564" s="36" t="s">
        <v>61</v>
      </c>
      <c r="F5564" s="36" t="s">
        <v>63</v>
      </c>
      <c r="G5564" s="36" t="s">
        <v>96</v>
      </c>
      <c r="H5564" s="36">
        <v>83.16</v>
      </c>
      <c r="I5564" s="36">
        <v>100</v>
      </c>
    </row>
    <row r="5565" spans="1:9" x14ac:dyDescent="0.35">
      <c r="A5565" s="36">
        <v>1537712</v>
      </c>
      <c r="B5565" s="36" t="str">
        <f>VLOOKUP(AllData[[#This Row],[Order]],MM[],3,FALSE)</f>
        <v>V5757351401000</v>
      </c>
      <c r="C5565" s="36">
        <f>VLOOKUP(AllData[[#This Row],[Order]],MM[],2,FALSE)</f>
        <v>142</v>
      </c>
      <c r="D5565" s="36" t="s">
        <v>101</v>
      </c>
      <c r="E5565" s="36" t="s">
        <v>69</v>
      </c>
      <c r="F5565" s="36" t="s">
        <v>70</v>
      </c>
      <c r="G5565" s="36" t="s">
        <v>98</v>
      </c>
      <c r="H5565" s="36">
        <v>20</v>
      </c>
      <c r="I5565" s="36">
        <v>20</v>
      </c>
    </row>
    <row r="5566" spans="1:9" x14ac:dyDescent="0.35">
      <c r="A5566" s="36">
        <v>1537712</v>
      </c>
      <c r="B5566" s="36" t="str">
        <f>VLOOKUP(AllData[[#This Row],[Order]],MM[],3,FALSE)</f>
        <v>V5757351401000</v>
      </c>
      <c r="C5566" s="36">
        <f>VLOOKUP(AllData[[#This Row],[Order]],MM[],2,FALSE)</f>
        <v>142</v>
      </c>
      <c r="D5566" s="36" t="s">
        <v>104</v>
      </c>
      <c r="E5566" s="36" t="s">
        <v>69</v>
      </c>
      <c r="F5566" s="36" t="s">
        <v>70</v>
      </c>
      <c r="G5566" s="36" t="s">
        <v>100</v>
      </c>
      <c r="H5566" s="36">
        <v>30</v>
      </c>
      <c r="I5566" s="36">
        <v>30</v>
      </c>
    </row>
    <row r="5567" spans="1:9" x14ac:dyDescent="0.35">
      <c r="A5567" s="36">
        <v>1537712</v>
      </c>
      <c r="B5567" s="36" t="str">
        <f>VLOOKUP(AllData[[#This Row],[Order]],MM[],3,FALSE)</f>
        <v>V5757351401000</v>
      </c>
      <c r="C5567" s="36">
        <f>VLOOKUP(AllData[[#This Row],[Order]],MM[],2,FALSE)</f>
        <v>142</v>
      </c>
      <c r="D5567" s="36" t="s">
        <v>113</v>
      </c>
      <c r="E5567" s="36" t="s">
        <v>102</v>
      </c>
      <c r="F5567" s="36" t="s">
        <v>100</v>
      </c>
      <c r="G5567" s="36" t="s">
        <v>103</v>
      </c>
      <c r="H5567" s="36">
        <v>30</v>
      </c>
      <c r="I5567" s="36">
        <v>30</v>
      </c>
    </row>
    <row r="5568" spans="1:9" x14ac:dyDescent="0.35">
      <c r="A5568" s="36">
        <v>1537712</v>
      </c>
      <c r="B5568" s="36" t="str">
        <f>VLOOKUP(AllData[[#This Row],[Order]],MM[],3,FALSE)</f>
        <v>V5757351401000</v>
      </c>
      <c r="C5568" s="36">
        <f>VLOOKUP(AllData[[#This Row],[Order]],MM[],2,FALSE)</f>
        <v>142</v>
      </c>
      <c r="D5568" s="36" t="s">
        <v>114</v>
      </c>
      <c r="E5568" s="36" t="s">
        <v>102</v>
      </c>
      <c r="F5568" s="36" t="s">
        <v>100</v>
      </c>
      <c r="G5568" s="36" t="s">
        <v>106</v>
      </c>
      <c r="H5568" s="36">
        <v>45</v>
      </c>
      <c r="I5568" s="36">
        <v>45</v>
      </c>
    </row>
    <row r="5569" spans="1:9" x14ac:dyDescent="0.35">
      <c r="A5569" s="36">
        <v>1537712</v>
      </c>
      <c r="B5569" s="36" t="str">
        <f>VLOOKUP(AllData[[#This Row],[Order]],MM[],3,FALSE)</f>
        <v>V5757351401000</v>
      </c>
      <c r="C5569" s="36">
        <f>VLOOKUP(AllData[[#This Row],[Order]],MM[],2,FALSE)</f>
        <v>142</v>
      </c>
      <c r="D5569" s="36" t="s">
        <v>60</v>
      </c>
      <c r="E5569" s="36" t="s">
        <v>61</v>
      </c>
      <c r="F5569" s="36" t="s">
        <v>63</v>
      </c>
      <c r="G5569" s="36" t="s">
        <v>108</v>
      </c>
      <c r="H5569" s="36">
        <v>605.76</v>
      </c>
      <c r="I5569" s="36">
        <v>1</v>
      </c>
    </row>
    <row r="5570" spans="1:9" x14ac:dyDescent="0.35">
      <c r="A5570" s="36">
        <v>1537712</v>
      </c>
      <c r="B5570" s="36" t="str">
        <f>VLOOKUP(AllData[[#This Row],[Order]],MM[],3,FALSE)</f>
        <v>V5757351401000</v>
      </c>
      <c r="C5570" s="36">
        <f>VLOOKUP(AllData[[#This Row],[Order]],MM[],2,FALSE)</f>
        <v>142</v>
      </c>
      <c r="D5570" s="36" t="s">
        <v>95</v>
      </c>
      <c r="E5570" s="36" t="s">
        <v>83</v>
      </c>
      <c r="F5570" s="36" t="s">
        <v>84</v>
      </c>
      <c r="G5570" s="36" t="s">
        <v>110</v>
      </c>
      <c r="H5570" s="36">
        <v>208.02</v>
      </c>
      <c r="I5570" s="36">
        <v>5</v>
      </c>
    </row>
    <row r="5571" spans="1:9" x14ac:dyDescent="0.35">
      <c r="A5571" s="36">
        <v>1538310</v>
      </c>
      <c r="B5571" s="36" t="str">
        <f>VLOOKUP(AllData[[#This Row],[Order]],MM[],3,FALSE)</f>
        <v>V5757311400800</v>
      </c>
      <c r="C5571" s="36">
        <f>VLOOKUP(AllData[[#This Row],[Order]],MM[],2,FALSE)</f>
        <v>137</v>
      </c>
      <c r="D5571" s="36" t="s">
        <v>60</v>
      </c>
      <c r="E5571" s="36" t="s">
        <v>83</v>
      </c>
      <c r="F5571" s="36" t="s">
        <v>84</v>
      </c>
      <c r="G5571" s="36" t="s">
        <v>111</v>
      </c>
      <c r="H5571" s="36">
        <v>4.0670000000000002</v>
      </c>
      <c r="I5571" s="36">
        <v>40</v>
      </c>
    </row>
    <row r="5572" spans="1:9" x14ac:dyDescent="0.35">
      <c r="A5572" s="36">
        <v>1538310</v>
      </c>
      <c r="B5572" s="36" t="str">
        <f>VLOOKUP(AllData[[#This Row],[Order]],MM[],3,FALSE)</f>
        <v>V5757311400800</v>
      </c>
      <c r="C5572" s="36">
        <f>VLOOKUP(AllData[[#This Row],[Order]],MM[],2,FALSE)</f>
        <v>137</v>
      </c>
      <c r="D5572" s="36" t="s">
        <v>68</v>
      </c>
      <c r="E5572" s="36" t="s">
        <v>61</v>
      </c>
      <c r="F5572" s="36" t="s">
        <v>63</v>
      </c>
      <c r="G5572" s="36" t="s">
        <v>64</v>
      </c>
      <c r="H5572" s="36">
        <v>1.5169999999999999</v>
      </c>
      <c r="I5572" s="36">
        <v>15</v>
      </c>
    </row>
    <row r="5573" spans="1:9" x14ac:dyDescent="0.35">
      <c r="A5573" s="36">
        <v>1538310</v>
      </c>
      <c r="B5573" s="36" t="str">
        <f>VLOOKUP(AllData[[#This Row],[Order]],MM[],3,FALSE)</f>
        <v>V5757311400800</v>
      </c>
      <c r="C5573" s="36">
        <f>VLOOKUP(AllData[[#This Row],[Order]],MM[],2,FALSE)</f>
        <v>137</v>
      </c>
      <c r="D5573" s="36" t="s">
        <v>73</v>
      </c>
      <c r="E5573" s="36" t="s">
        <v>69</v>
      </c>
      <c r="F5573" s="36" t="s">
        <v>70</v>
      </c>
      <c r="G5573" s="36" t="s">
        <v>71</v>
      </c>
      <c r="H5573" s="36">
        <v>20</v>
      </c>
      <c r="I5573" s="36">
        <v>20</v>
      </c>
    </row>
    <row r="5574" spans="1:9" x14ac:dyDescent="0.35">
      <c r="A5574" s="36">
        <v>1538310</v>
      </c>
      <c r="B5574" s="36" t="str">
        <f>VLOOKUP(AllData[[#This Row],[Order]],MM[],3,FALSE)</f>
        <v>V5757311400800</v>
      </c>
      <c r="C5574" s="36">
        <f>VLOOKUP(AllData[[#This Row],[Order]],MM[],2,FALSE)</f>
        <v>137</v>
      </c>
      <c r="D5574" s="36" t="s">
        <v>75</v>
      </c>
      <c r="E5574" s="36" t="s">
        <v>61</v>
      </c>
      <c r="F5574" s="36" t="s">
        <v>63</v>
      </c>
      <c r="G5574" s="36" t="s">
        <v>74</v>
      </c>
      <c r="H5574" s="36">
        <v>513.96</v>
      </c>
      <c r="I5574" s="36">
        <v>290</v>
      </c>
    </row>
    <row r="5575" spans="1:9" x14ac:dyDescent="0.35">
      <c r="A5575" s="36">
        <v>1538310</v>
      </c>
      <c r="B5575" s="36" t="str">
        <f>VLOOKUP(AllData[[#This Row],[Order]],MM[],3,FALSE)</f>
        <v>V5757311400800</v>
      </c>
      <c r="C5575" s="36">
        <f>VLOOKUP(AllData[[#This Row],[Order]],MM[],2,FALSE)</f>
        <v>137</v>
      </c>
      <c r="D5575" s="36" t="s">
        <v>78</v>
      </c>
      <c r="E5575" s="36" t="s">
        <v>61</v>
      </c>
      <c r="F5575" s="36" t="s">
        <v>63</v>
      </c>
      <c r="G5575" s="36" t="s">
        <v>76</v>
      </c>
      <c r="H5575" s="36">
        <v>848.40000000000009</v>
      </c>
      <c r="I5575" s="36">
        <v>1040</v>
      </c>
    </row>
    <row r="5576" spans="1:9" x14ac:dyDescent="0.35">
      <c r="A5576" s="36">
        <v>1538310</v>
      </c>
      <c r="B5576" s="36" t="str">
        <f>VLOOKUP(AllData[[#This Row],[Order]],MM[],3,FALSE)</f>
        <v>V5757311400800</v>
      </c>
      <c r="C5576" s="36">
        <f>VLOOKUP(AllData[[#This Row],[Order]],MM[],2,FALSE)</f>
        <v>137</v>
      </c>
      <c r="D5576" s="36" t="s">
        <v>80</v>
      </c>
      <c r="E5576" s="36" t="s">
        <v>61</v>
      </c>
      <c r="F5576" s="36" t="s">
        <v>63</v>
      </c>
      <c r="G5576" s="36" t="s">
        <v>112</v>
      </c>
      <c r="H5576" s="36">
        <v>140.57999999999998</v>
      </c>
      <c r="I5576" s="36">
        <v>50</v>
      </c>
    </row>
    <row r="5577" spans="1:9" x14ac:dyDescent="0.35">
      <c r="A5577" s="36">
        <v>1538310</v>
      </c>
      <c r="B5577" s="36" t="str">
        <f>VLOOKUP(AllData[[#This Row],[Order]],MM[],3,FALSE)</f>
        <v>V5757311400800</v>
      </c>
      <c r="C5577" s="36">
        <f>VLOOKUP(AllData[[#This Row],[Order]],MM[],2,FALSE)</f>
        <v>137</v>
      </c>
      <c r="D5577" s="36" t="s">
        <v>82</v>
      </c>
      <c r="E5577" s="36" t="s">
        <v>89</v>
      </c>
      <c r="F5577" s="36" t="s">
        <v>91</v>
      </c>
      <c r="G5577" s="36" t="s">
        <v>92</v>
      </c>
      <c r="H5577" s="36">
        <v>5.9169999999999998</v>
      </c>
      <c r="I5577" s="36">
        <v>0</v>
      </c>
    </row>
    <row r="5578" spans="1:9" x14ac:dyDescent="0.35">
      <c r="A5578" s="36">
        <v>1538310</v>
      </c>
      <c r="B5578" s="36" t="str">
        <f>VLOOKUP(AllData[[#This Row],[Order]],MM[],3,FALSE)</f>
        <v>V5757311400800</v>
      </c>
      <c r="C5578" s="36">
        <f>VLOOKUP(AllData[[#This Row],[Order]],MM[],2,FALSE)</f>
        <v>137</v>
      </c>
      <c r="D5578" s="36" t="s">
        <v>85</v>
      </c>
      <c r="E5578" s="36" t="s">
        <v>69</v>
      </c>
      <c r="F5578" s="36" t="s">
        <v>70</v>
      </c>
      <c r="G5578" s="36" t="s">
        <v>79</v>
      </c>
      <c r="H5578" s="36">
        <v>20</v>
      </c>
      <c r="I5578" s="36">
        <v>20</v>
      </c>
    </row>
    <row r="5579" spans="1:9" x14ac:dyDescent="0.35">
      <c r="A5579" s="36">
        <v>1538310</v>
      </c>
      <c r="B5579" s="36" t="str">
        <f>VLOOKUP(AllData[[#This Row],[Order]],MM[],3,FALSE)</f>
        <v>V5757311400800</v>
      </c>
      <c r="C5579" s="36">
        <f>VLOOKUP(AllData[[#This Row],[Order]],MM[],2,FALSE)</f>
        <v>137</v>
      </c>
      <c r="D5579" s="36" t="s">
        <v>88</v>
      </c>
      <c r="E5579" s="36" t="s">
        <v>69</v>
      </c>
      <c r="F5579" s="36" t="s">
        <v>70</v>
      </c>
      <c r="G5579" s="36" t="s">
        <v>81</v>
      </c>
      <c r="H5579" s="36">
        <v>20</v>
      </c>
      <c r="I5579" s="36">
        <v>20</v>
      </c>
    </row>
    <row r="5580" spans="1:9" x14ac:dyDescent="0.35">
      <c r="A5580" s="36">
        <v>1538310</v>
      </c>
      <c r="B5580" s="36" t="str">
        <f>VLOOKUP(AllData[[#This Row],[Order]],MM[],3,FALSE)</f>
        <v>V5757311400800</v>
      </c>
      <c r="C5580" s="36">
        <f>VLOOKUP(AllData[[#This Row],[Order]],MM[],2,FALSE)</f>
        <v>137</v>
      </c>
      <c r="D5580" s="36" t="s">
        <v>95</v>
      </c>
      <c r="E5580" s="36" t="s">
        <v>83</v>
      </c>
      <c r="F5580" s="36" t="s">
        <v>84</v>
      </c>
      <c r="G5580" s="36" t="s">
        <v>84</v>
      </c>
      <c r="H5580" s="36">
        <v>771.18</v>
      </c>
      <c r="I5580" s="36">
        <v>450</v>
      </c>
    </row>
    <row r="5581" spans="1:9" x14ac:dyDescent="0.35">
      <c r="A5581" s="36">
        <v>1538310</v>
      </c>
      <c r="B5581" s="36" t="str">
        <f>VLOOKUP(AllData[[#This Row],[Order]],MM[],3,FALSE)</f>
        <v>V5757311400800</v>
      </c>
      <c r="C5581" s="36">
        <f>VLOOKUP(AllData[[#This Row],[Order]],MM[],2,FALSE)</f>
        <v>137</v>
      </c>
      <c r="D5581" s="36" t="s">
        <v>97</v>
      </c>
      <c r="E5581" s="36" t="s">
        <v>86</v>
      </c>
      <c r="F5581" s="36" t="s">
        <v>87</v>
      </c>
      <c r="G5581" s="36" t="s">
        <v>87</v>
      </c>
      <c r="H5581" s="36">
        <v>20</v>
      </c>
      <c r="I5581" s="36">
        <v>20</v>
      </c>
    </row>
    <row r="5582" spans="1:9" x14ac:dyDescent="0.35">
      <c r="A5582" s="36">
        <v>1538310</v>
      </c>
      <c r="B5582" s="36" t="str">
        <f>VLOOKUP(AllData[[#This Row],[Order]],MM[],3,FALSE)</f>
        <v>V5757311400800</v>
      </c>
      <c r="C5582" s="36">
        <f>VLOOKUP(AllData[[#This Row],[Order]],MM[],2,FALSE)</f>
        <v>137</v>
      </c>
      <c r="D5582" s="36" t="s">
        <v>99</v>
      </c>
      <c r="E5582" s="36" t="s">
        <v>61</v>
      </c>
      <c r="F5582" s="36" t="s">
        <v>63</v>
      </c>
      <c r="G5582" s="36" t="s">
        <v>96</v>
      </c>
      <c r="H5582" s="36">
        <v>2.133</v>
      </c>
      <c r="I5582" s="36">
        <v>100</v>
      </c>
    </row>
    <row r="5583" spans="1:9" x14ac:dyDescent="0.35">
      <c r="A5583" s="36">
        <v>1538310</v>
      </c>
      <c r="B5583" s="36" t="str">
        <f>VLOOKUP(AllData[[#This Row],[Order]],MM[],3,FALSE)</f>
        <v>V5757311400800</v>
      </c>
      <c r="C5583" s="36">
        <f>VLOOKUP(AllData[[#This Row],[Order]],MM[],2,FALSE)</f>
        <v>137</v>
      </c>
      <c r="D5583" s="36" t="s">
        <v>101</v>
      </c>
      <c r="E5583" s="36" t="s">
        <v>69</v>
      </c>
      <c r="F5583" s="36" t="s">
        <v>70</v>
      </c>
      <c r="G5583" s="36" t="s">
        <v>98</v>
      </c>
      <c r="H5583" s="36">
        <v>20</v>
      </c>
      <c r="I5583" s="36">
        <v>20</v>
      </c>
    </row>
    <row r="5584" spans="1:9" x14ac:dyDescent="0.35">
      <c r="A5584" s="36">
        <v>1538310</v>
      </c>
      <c r="B5584" s="36" t="str">
        <f>VLOOKUP(AllData[[#This Row],[Order]],MM[],3,FALSE)</f>
        <v>V5757311400800</v>
      </c>
      <c r="C5584" s="36">
        <f>VLOOKUP(AllData[[#This Row],[Order]],MM[],2,FALSE)</f>
        <v>137</v>
      </c>
      <c r="D5584" s="36" t="s">
        <v>104</v>
      </c>
      <c r="E5584" s="36" t="s">
        <v>69</v>
      </c>
      <c r="F5584" s="36" t="s">
        <v>70</v>
      </c>
      <c r="G5584" s="36" t="s">
        <v>100</v>
      </c>
      <c r="H5584" s="36">
        <v>30</v>
      </c>
      <c r="I5584" s="36">
        <v>30</v>
      </c>
    </row>
    <row r="5585" spans="1:9" x14ac:dyDescent="0.35">
      <c r="A5585" s="36">
        <v>1538310</v>
      </c>
      <c r="B5585" s="36" t="str">
        <f>VLOOKUP(AllData[[#This Row],[Order]],MM[],3,FALSE)</f>
        <v>V5757311400800</v>
      </c>
      <c r="C5585" s="36">
        <f>VLOOKUP(AllData[[#This Row],[Order]],MM[],2,FALSE)</f>
        <v>137</v>
      </c>
      <c r="D5585" s="36" t="s">
        <v>113</v>
      </c>
      <c r="E5585" s="36" t="s">
        <v>102</v>
      </c>
      <c r="F5585" s="36" t="s">
        <v>100</v>
      </c>
      <c r="G5585" s="36" t="s">
        <v>103</v>
      </c>
      <c r="H5585" s="36">
        <v>30</v>
      </c>
      <c r="I5585" s="36">
        <v>30</v>
      </c>
    </row>
    <row r="5586" spans="1:9" x14ac:dyDescent="0.35">
      <c r="A5586" s="36">
        <v>1538310</v>
      </c>
      <c r="B5586" s="36" t="str">
        <f>VLOOKUP(AllData[[#This Row],[Order]],MM[],3,FALSE)</f>
        <v>V5757311400800</v>
      </c>
      <c r="C5586" s="36">
        <f>VLOOKUP(AllData[[#This Row],[Order]],MM[],2,FALSE)</f>
        <v>137</v>
      </c>
      <c r="D5586" s="36" t="s">
        <v>114</v>
      </c>
      <c r="E5586" s="36" t="s">
        <v>102</v>
      </c>
      <c r="F5586" s="36" t="s">
        <v>100</v>
      </c>
      <c r="G5586" s="36" t="s">
        <v>106</v>
      </c>
      <c r="H5586" s="36">
        <v>45</v>
      </c>
      <c r="I5586" s="36">
        <v>45</v>
      </c>
    </row>
    <row r="5587" spans="1:9" x14ac:dyDescent="0.35">
      <c r="A5587" s="36">
        <v>1538310</v>
      </c>
      <c r="B5587" s="36" t="str">
        <f>VLOOKUP(AllData[[#This Row],[Order]],MM[],3,FALSE)</f>
        <v>V5757311400800</v>
      </c>
      <c r="C5587" s="36">
        <f>VLOOKUP(AllData[[#This Row],[Order]],MM[],2,FALSE)</f>
        <v>137</v>
      </c>
      <c r="D5587" s="36" t="s">
        <v>60</v>
      </c>
      <c r="E5587" s="36" t="s">
        <v>61</v>
      </c>
      <c r="F5587" s="36" t="s">
        <v>63</v>
      </c>
      <c r="G5587" s="36" t="s">
        <v>108</v>
      </c>
      <c r="H5587" s="36">
        <v>319.62</v>
      </c>
      <c r="I5587" s="36">
        <v>1</v>
      </c>
    </row>
    <row r="5588" spans="1:9" x14ac:dyDescent="0.35">
      <c r="A5588" s="36">
        <v>1538310</v>
      </c>
      <c r="B5588" s="36" t="str">
        <f>VLOOKUP(AllData[[#This Row],[Order]],MM[],3,FALSE)</f>
        <v>V5757311400800</v>
      </c>
      <c r="C5588" s="36">
        <f>VLOOKUP(AllData[[#This Row],[Order]],MM[],2,FALSE)</f>
        <v>137</v>
      </c>
      <c r="D5588" s="36" t="s">
        <v>95</v>
      </c>
      <c r="E5588" s="36" t="s">
        <v>83</v>
      </c>
      <c r="F5588" s="36" t="s">
        <v>84</v>
      </c>
      <c r="G5588" s="36" t="s">
        <v>110</v>
      </c>
      <c r="H5588" s="36">
        <v>210.6</v>
      </c>
      <c r="I5588" s="36">
        <v>5</v>
      </c>
    </row>
    <row r="5589" spans="1:9" x14ac:dyDescent="0.35">
      <c r="A5589" s="36">
        <v>1538311</v>
      </c>
      <c r="B5589" s="36" t="str">
        <f>VLOOKUP(AllData[[#This Row],[Order]],MM[],3,FALSE)</f>
        <v>V5757311401000</v>
      </c>
      <c r="C5589" s="36">
        <f>VLOOKUP(AllData[[#This Row],[Order]],MM[],2,FALSE)</f>
        <v>136</v>
      </c>
      <c r="D5589" s="36" t="s">
        <v>60</v>
      </c>
      <c r="E5589" s="36" t="s">
        <v>83</v>
      </c>
      <c r="F5589" s="36" t="s">
        <v>84</v>
      </c>
      <c r="G5589" s="36" t="s">
        <v>111</v>
      </c>
      <c r="H5589" s="36">
        <v>69.233000000000004</v>
      </c>
      <c r="I5589" s="36">
        <v>40</v>
      </c>
    </row>
    <row r="5590" spans="1:9" x14ac:dyDescent="0.35">
      <c r="A5590" s="36">
        <v>1538311</v>
      </c>
      <c r="B5590" s="36" t="str">
        <f>VLOOKUP(AllData[[#This Row],[Order]],MM[],3,FALSE)</f>
        <v>V5757311401000</v>
      </c>
      <c r="C5590" s="36">
        <f>VLOOKUP(AllData[[#This Row],[Order]],MM[],2,FALSE)</f>
        <v>136</v>
      </c>
      <c r="D5590" s="36" t="s">
        <v>68</v>
      </c>
      <c r="E5590" s="36" t="s">
        <v>61</v>
      </c>
      <c r="F5590" s="36" t="s">
        <v>63</v>
      </c>
      <c r="G5590" s="36" t="s">
        <v>64</v>
      </c>
      <c r="H5590" s="36">
        <v>14.15</v>
      </c>
      <c r="I5590" s="36">
        <v>15</v>
      </c>
    </row>
    <row r="5591" spans="1:9" x14ac:dyDescent="0.35">
      <c r="A5591" s="36">
        <v>1538311</v>
      </c>
      <c r="B5591" s="36" t="str">
        <f>VLOOKUP(AllData[[#This Row],[Order]],MM[],3,FALSE)</f>
        <v>V5757311401000</v>
      </c>
      <c r="C5591" s="36">
        <f>VLOOKUP(AllData[[#This Row],[Order]],MM[],2,FALSE)</f>
        <v>136</v>
      </c>
      <c r="D5591" s="36" t="s">
        <v>73</v>
      </c>
      <c r="E5591" s="36" t="s">
        <v>69</v>
      </c>
      <c r="F5591" s="36" t="s">
        <v>70</v>
      </c>
      <c r="G5591" s="36" t="s">
        <v>71</v>
      </c>
      <c r="H5591" s="36">
        <v>20</v>
      </c>
      <c r="I5591" s="36">
        <v>20</v>
      </c>
    </row>
    <row r="5592" spans="1:9" x14ac:dyDescent="0.35">
      <c r="A5592" s="36">
        <v>1538311</v>
      </c>
      <c r="B5592" s="36" t="str">
        <f>VLOOKUP(AllData[[#This Row],[Order]],MM[],3,FALSE)</f>
        <v>V5757311401000</v>
      </c>
      <c r="C5592" s="36">
        <f>VLOOKUP(AllData[[#This Row],[Order]],MM[],2,FALSE)</f>
        <v>136</v>
      </c>
      <c r="D5592" s="36" t="s">
        <v>75</v>
      </c>
      <c r="E5592" s="36" t="s">
        <v>61</v>
      </c>
      <c r="F5592" s="36" t="s">
        <v>63</v>
      </c>
      <c r="G5592" s="36" t="s">
        <v>74</v>
      </c>
      <c r="H5592" s="36">
        <v>511.68</v>
      </c>
      <c r="I5592" s="36">
        <v>350</v>
      </c>
    </row>
    <row r="5593" spans="1:9" x14ac:dyDescent="0.35">
      <c r="A5593" s="36">
        <v>1538311</v>
      </c>
      <c r="B5593" s="36" t="str">
        <f>VLOOKUP(AllData[[#This Row],[Order]],MM[],3,FALSE)</f>
        <v>V5757311401000</v>
      </c>
      <c r="C5593" s="36">
        <f>VLOOKUP(AllData[[#This Row],[Order]],MM[],2,FALSE)</f>
        <v>136</v>
      </c>
      <c r="D5593" s="36" t="s">
        <v>78</v>
      </c>
      <c r="E5593" s="36" t="s">
        <v>61</v>
      </c>
      <c r="F5593" s="36" t="s">
        <v>63</v>
      </c>
      <c r="G5593" s="36" t="s">
        <v>76</v>
      </c>
      <c r="H5593" s="36">
        <v>1772.8799999999999</v>
      </c>
      <c r="I5593" s="36">
        <v>1020</v>
      </c>
    </row>
    <row r="5594" spans="1:9" x14ac:dyDescent="0.35">
      <c r="A5594" s="36">
        <v>1538311</v>
      </c>
      <c r="B5594" s="36" t="str">
        <f>VLOOKUP(AllData[[#This Row],[Order]],MM[],3,FALSE)</f>
        <v>V5757311401000</v>
      </c>
      <c r="C5594" s="36">
        <f>VLOOKUP(AllData[[#This Row],[Order]],MM[],2,FALSE)</f>
        <v>136</v>
      </c>
      <c r="D5594" s="36" t="s">
        <v>80</v>
      </c>
      <c r="E5594" s="36" t="s">
        <v>61</v>
      </c>
      <c r="F5594" s="36" t="s">
        <v>63</v>
      </c>
      <c r="G5594" s="36" t="s">
        <v>112</v>
      </c>
      <c r="H5594" s="36">
        <v>353.09999999999997</v>
      </c>
      <c r="I5594" s="36">
        <v>50</v>
      </c>
    </row>
    <row r="5595" spans="1:9" x14ac:dyDescent="0.35">
      <c r="A5595" s="36">
        <v>1538311</v>
      </c>
      <c r="B5595" s="36" t="str">
        <f>VLOOKUP(AllData[[#This Row],[Order]],MM[],3,FALSE)</f>
        <v>V5757311401000</v>
      </c>
      <c r="C5595" s="36">
        <f>VLOOKUP(AllData[[#This Row],[Order]],MM[],2,FALSE)</f>
        <v>136</v>
      </c>
      <c r="D5595" s="36" t="s">
        <v>82</v>
      </c>
      <c r="E5595" s="36" t="s">
        <v>89</v>
      </c>
      <c r="F5595" s="36" t="s">
        <v>91</v>
      </c>
      <c r="G5595" s="36" t="s">
        <v>92</v>
      </c>
      <c r="H5595" s="36"/>
      <c r="I5595" s="36">
        <v>0</v>
      </c>
    </row>
    <row r="5596" spans="1:9" x14ac:dyDescent="0.35">
      <c r="A5596" s="36">
        <v>1538311</v>
      </c>
      <c r="B5596" s="36" t="str">
        <f>VLOOKUP(AllData[[#This Row],[Order]],MM[],3,FALSE)</f>
        <v>V5757311401000</v>
      </c>
      <c r="C5596" s="36">
        <f>VLOOKUP(AllData[[#This Row],[Order]],MM[],2,FALSE)</f>
        <v>136</v>
      </c>
      <c r="D5596" s="36" t="s">
        <v>85</v>
      </c>
      <c r="E5596" s="36" t="s">
        <v>69</v>
      </c>
      <c r="F5596" s="36" t="s">
        <v>70</v>
      </c>
      <c r="G5596" s="36" t="s">
        <v>79</v>
      </c>
      <c r="H5596" s="36">
        <v>20</v>
      </c>
      <c r="I5596" s="36">
        <v>20</v>
      </c>
    </row>
    <row r="5597" spans="1:9" x14ac:dyDescent="0.35">
      <c r="A5597" s="36">
        <v>1538311</v>
      </c>
      <c r="B5597" s="36" t="str">
        <f>VLOOKUP(AllData[[#This Row],[Order]],MM[],3,FALSE)</f>
        <v>V5757311401000</v>
      </c>
      <c r="C5597" s="36">
        <f>VLOOKUP(AllData[[#This Row],[Order]],MM[],2,FALSE)</f>
        <v>136</v>
      </c>
      <c r="D5597" s="36" t="s">
        <v>88</v>
      </c>
      <c r="E5597" s="36" t="s">
        <v>69</v>
      </c>
      <c r="F5597" s="36" t="s">
        <v>70</v>
      </c>
      <c r="G5597" s="36" t="s">
        <v>81</v>
      </c>
      <c r="H5597" s="36">
        <v>20</v>
      </c>
      <c r="I5597" s="36">
        <v>20</v>
      </c>
    </row>
    <row r="5598" spans="1:9" x14ac:dyDescent="0.35">
      <c r="A5598" s="36">
        <v>1538311</v>
      </c>
      <c r="B5598" s="36" t="str">
        <f>VLOOKUP(AllData[[#This Row],[Order]],MM[],3,FALSE)</f>
        <v>V5757311401000</v>
      </c>
      <c r="C5598" s="36">
        <f>VLOOKUP(AllData[[#This Row],[Order]],MM[],2,FALSE)</f>
        <v>136</v>
      </c>
      <c r="D5598" s="36" t="s">
        <v>95</v>
      </c>
      <c r="E5598" s="36" t="s">
        <v>83</v>
      </c>
      <c r="F5598" s="36" t="s">
        <v>84</v>
      </c>
      <c r="G5598" s="36" t="s">
        <v>84</v>
      </c>
      <c r="H5598" s="36">
        <v>424.92</v>
      </c>
      <c r="I5598" s="36">
        <v>450</v>
      </c>
    </row>
    <row r="5599" spans="1:9" x14ac:dyDescent="0.35">
      <c r="A5599" s="36">
        <v>1538311</v>
      </c>
      <c r="B5599" s="36" t="str">
        <f>VLOOKUP(AllData[[#This Row],[Order]],MM[],3,FALSE)</f>
        <v>V5757311401000</v>
      </c>
      <c r="C5599" s="36">
        <f>VLOOKUP(AllData[[#This Row],[Order]],MM[],2,FALSE)</f>
        <v>136</v>
      </c>
      <c r="D5599" s="36" t="s">
        <v>97</v>
      </c>
      <c r="E5599" s="36" t="s">
        <v>86</v>
      </c>
      <c r="F5599" s="36" t="s">
        <v>87</v>
      </c>
      <c r="G5599" s="36" t="s">
        <v>87</v>
      </c>
      <c r="H5599" s="36">
        <v>20</v>
      </c>
      <c r="I5599" s="36">
        <v>20</v>
      </c>
    </row>
    <row r="5600" spans="1:9" x14ac:dyDescent="0.35">
      <c r="A5600" s="36">
        <v>1538311</v>
      </c>
      <c r="B5600" s="36" t="str">
        <f>VLOOKUP(AllData[[#This Row],[Order]],MM[],3,FALSE)</f>
        <v>V5757311401000</v>
      </c>
      <c r="C5600" s="36">
        <f>VLOOKUP(AllData[[#This Row],[Order]],MM[],2,FALSE)</f>
        <v>136</v>
      </c>
      <c r="D5600" s="36" t="s">
        <v>99</v>
      </c>
      <c r="E5600" s="36" t="s">
        <v>61</v>
      </c>
      <c r="F5600" s="36" t="s">
        <v>63</v>
      </c>
      <c r="G5600" s="36" t="s">
        <v>96</v>
      </c>
      <c r="H5600" s="36">
        <v>146.58000000000001</v>
      </c>
      <c r="I5600" s="36">
        <v>100</v>
      </c>
    </row>
    <row r="5601" spans="1:9" x14ac:dyDescent="0.35">
      <c r="A5601" s="36">
        <v>1538311</v>
      </c>
      <c r="B5601" s="36" t="str">
        <f>VLOOKUP(AllData[[#This Row],[Order]],MM[],3,FALSE)</f>
        <v>V5757311401000</v>
      </c>
      <c r="C5601" s="36">
        <f>VLOOKUP(AllData[[#This Row],[Order]],MM[],2,FALSE)</f>
        <v>136</v>
      </c>
      <c r="D5601" s="36" t="s">
        <v>101</v>
      </c>
      <c r="E5601" s="36" t="s">
        <v>69</v>
      </c>
      <c r="F5601" s="36" t="s">
        <v>70</v>
      </c>
      <c r="G5601" s="36" t="s">
        <v>98</v>
      </c>
      <c r="H5601" s="36">
        <v>20</v>
      </c>
      <c r="I5601" s="36">
        <v>20</v>
      </c>
    </row>
    <row r="5602" spans="1:9" x14ac:dyDescent="0.35">
      <c r="A5602" s="36">
        <v>1538311</v>
      </c>
      <c r="B5602" s="36" t="str">
        <f>VLOOKUP(AllData[[#This Row],[Order]],MM[],3,FALSE)</f>
        <v>V5757311401000</v>
      </c>
      <c r="C5602" s="36">
        <f>VLOOKUP(AllData[[#This Row],[Order]],MM[],2,FALSE)</f>
        <v>136</v>
      </c>
      <c r="D5602" s="36" t="s">
        <v>104</v>
      </c>
      <c r="E5602" s="36" t="s">
        <v>69</v>
      </c>
      <c r="F5602" s="36" t="s">
        <v>70</v>
      </c>
      <c r="G5602" s="36" t="s">
        <v>100</v>
      </c>
      <c r="H5602" s="36">
        <v>30</v>
      </c>
      <c r="I5602" s="36">
        <v>30</v>
      </c>
    </row>
    <row r="5603" spans="1:9" x14ac:dyDescent="0.35">
      <c r="A5603" s="36">
        <v>1538311</v>
      </c>
      <c r="B5603" s="36" t="str">
        <f>VLOOKUP(AllData[[#This Row],[Order]],MM[],3,FALSE)</f>
        <v>V5757311401000</v>
      </c>
      <c r="C5603" s="36">
        <f>VLOOKUP(AllData[[#This Row],[Order]],MM[],2,FALSE)</f>
        <v>136</v>
      </c>
      <c r="D5603" s="36" t="s">
        <v>113</v>
      </c>
      <c r="E5603" s="36" t="s">
        <v>102</v>
      </c>
      <c r="F5603" s="36" t="s">
        <v>100</v>
      </c>
      <c r="G5603" s="36" t="s">
        <v>103</v>
      </c>
      <c r="H5603" s="36">
        <v>30</v>
      </c>
      <c r="I5603" s="36">
        <v>30</v>
      </c>
    </row>
    <row r="5604" spans="1:9" x14ac:dyDescent="0.35">
      <c r="A5604" s="36">
        <v>1538311</v>
      </c>
      <c r="B5604" s="36" t="str">
        <f>VLOOKUP(AllData[[#This Row],[Order]],MM[],3,FALSE)</f>
        <v>V5757311401000</v>
      </c>
      <c r="C5604" s="36">
        <f>VLOOKUP(AllData[[#This Row],[Order]],MM[],2,FALSE)</f>
        <v>136</v>
      </c>
      <c r="D5604" s="36" t="s">
        <v>114</v>
      </c>
      <c r="E5604" s="36" t="s">
        <v>102</v>
      </c>
      <c r="F5604" s="36" t="s">
        <v>100</v>
      </c>
      <c r="G5604" s="36" t="s">
        <v>106</v>
      </c>
      <c r="H5604" s="36">
        <v>45</v>
      </c>
      <c r="I5604" s="36">
        <v>45</v>
      </c>
    </row>
    <row r="5605" spans="1:9" x14ac:dyDescent="0.35">
      <c r="A5605" s="36">
        <v>1538311</v>
      </c>
      <c r="B5605" s="36" t="str">
        <f>VLOOKUP(AllData[[#This Row],[Order]],MM[],3,FALSE)</f>
        <v>V5757311401000</v>
      </c>
      <c r="C5605" s="36">
        <f>VLOOKUP(AllData[[#This Row],[Order]],MM[],2,FALSE)</f>
        <v>136</v>
      </c>
      <c r="D5605" s="36" t="s">
        <v>60</v>
      </c>
      <c r="E5605" s="36" t="s">
        <v>61</v>
      </c>
      <c r="F5605" s="36" t="s">
        <v>63</v>
      </c>
      <c r="G5605" s="36" t="s">
        <v>108</v>
      </c>
      <c r="H5605" s="36">
        <v>267.78000000000003</v>
      </c>
      <c r="I5605" s="36">
        <v>1</v>
      </c>
    </row>
    <row r="5606" spans="1:9" x14ac:dyDescent="0.35">
      <c r="A5606" s="36">
        <v>1538311</v>
      </c>
      <c r="B5606" s="36" t="str">
        <f>VLOOKUP(AllData[[#This Row],[Order]],MM[],3,FALSE)</f>
        <v>V5757311401000</v>
      </c>
      <c r="C5606" s="36">
        <f>VLOOKUP(AllData[[#This Row],[Order]],MM[],2,FALSE)</f>
        <v>136</v>
      </c>
      <c r="D5606" s="36" t="s">
        <v>95</v>
      </c>
      <c r="E5606" s="36" t="s">
        <v>83</v>
      </c>
      <c r="F5606" s="36" t="s">
        <v>84</v>
      </c>
      <c r="G5606" s="36" t="s">
        <v>110</v>
      </c>
      <c r="H5606" s="36">
        <v>80.34</v>
      </c>
      <c r="I5606" s="36">
        <v>5</v>
      </c>
    </row>
    <row r="5607" spans="1:9" x14ac:dyDescent="0.35">
      <c r="A5607" s="36">
        <v>1538312</v>
      </c>
      <c r="B5607" s="36" t="str">
        <f>VLOOKUP(AllData[[#This Row],[Order]],MM[],3,FALSE)</f>
        <v>V5757331400800</v>
      </c>
      <c r="C5607" s="36">
        <f>VLOOKUP(AllData[[#This Row],[Order]],MM[],2,FALSE)</f>
        <v>137</v>
      </c>
      <c r="D5607" s="36" t="s">
        <v>60</v>
      </c>
      <c r="E5607" s="36" t="s">
        <v>83</v>
      </c>
      <c r="F5607" s="36" t="s">
        <v>84</v>
      </c>
      <c r="G5607" s="36" t="s">
        <v>111</v>
      </c>
      <c r="H5607" s="36">
        <v>51.415999999999997</v>
      </c>
      <c r="I5607" s="36">
        <v>40</v>
      </c>
    </row>
    <row r="5608" spans="1:9" x14ac:dyDescent="0.35">
      <c r="A5608" s="36">
        <v>1538312</v>
      </c>
      <c r="B5608" s="36" t="str">
        <f>VLOOKUP(AllData[[#This Row],[Order]],MM[],3,FALSE)</f>
        <v>V5757331400800</v>
      </c>
      <c r="C5608" s="36">
        <f>VLOOKUP(AllData[[#This Row],[Order]],MM[],2,FALSE)</f>
        <v>137</v>
      </c>
      <c r="D5608" s="36" t="s">
        <v>68</v>
      </c>
      <c r="E5608" s="36" t="s">
        <v>61</v>
      </c>
      <c r="F5608" s="36" t="s">
        <v>63</v>
      </c>
      <c r="G5608" s="36" t="s">
        <v>64</v>
      </c>
      <c r="H5608" s="36">
        <v>2.133</v>
      </c>
      <c r="I5608" s="36">
        <v>15</v>
      </c>
    </row>
    <row r="5609" spans="1:9" x14ac:dyDescent="0.35">
      <c r="A5609" s="36">
        <v>1538312</v>
      </c>
      <c r="B5609" s="36" t="str">
        <f>VLOOKUP(AllData[[#This Row],[Order]],MM[],3,FALSE)</f>
        <v>V5757331400800</v>
      </c>
      <c r="C5609" s="36">
        <f>VLOOKUP(AllData[[#This Row],[Order]],MM[],2,FALSE)</f>
        <v>137</v>
      </c>
      <c r="D5609" s="36" t="s">
        <v>73</v>
      </c>
      <c r="E5609" s="36" t="s">
        <v>69</v>
      </c>
      <c r="F5609" s="36" t="s">
        <v>70</v>
      </c>
      <c r="G5609" s="36" t="s">
        <v>71</v>
      </c>
      <c r="H5609" s="36">
        <v>20</v>
      </c>
      <c r="I5609" s="36">
        <v>20</v>
      </c>
    </row>
    <row r="5610" spans="1:9" x14ac:dyDescent="0.35">
      <c r="A5610" s="36">
        <v>1538312</v>
      </c>
      <c r="B5610" s="36" t="str">
        <f>VLOOKUP(AllData[[#This Row],[Order]],MM[],3,FALSE)</f>
        <v>V5757331400800</v>
      </c>
      <c r="C5610" s="36">
        <f>VLOOKUP(AllData[[#This Row],[Order]],MM[],2,FALSE)</f>
        <v>137</v>
      </c>
      <c r="D5610" s="36" t="s">
        <v>75</v>
      </c>
      <c r="E5610" s="36" t="s">
        <v>61</v>
      </c>
      <c r="F5610" s="36" t="s">
        <v>63</v>
      </c>
      <c r="G5610" s="36" t="s">
        <v>74</v>
      </c>
      <c r="H5610" s="36">
        <v>306.18</v>
      </c>
      <c r="I5610" s="36">
        <v>350</v>
      </c>
    </row>
    <row r="5611" spans="1:9" x14ac:dyDescent="0.35">
      <c r="A5611" s="36">
        <v>1538312</v>
      </c>
      <c r="B5611" s="36" t="str">
        <f>VLOOKUP(AllData[[#This Row],[Order]],MM[],3,FALSE)</f>
        <v>V5757331400800</v>
      </c>
      <c r="C5611" s="36">
        <f>VLOOKUP(AllData[[#This Row],[Order]],MM[],2,FALSE)</f>
        <v>137</v>
      </c>
      <c r="D5611" s="36" t="s">
        <v>78</v>
      </c>
      <c r="E5611" s="36" t="s">
        <v>61</v>
      </c>
      <c r="F5611" s="36" t="s">
        <v>63</v>
      </c>
      <c r="G5611" s="36" t="s">
        <v>76</v>
      </c>
      <c r="H5611" s="36">
        <v>2534.58</v>
      </c>
      <c r="I5611" s="36">
        <v>1020</v>
      </c>
    </row>
    <row r="5612" spans="1:9" x14ac:dyDescent="0.35">
      <c r="A5612" s="36">
        <v>1538312</v>
      </c>
      <c r="B5612" s="36" t="str">
        <f>VLOOKUP(AllData[[#This Row],[Order]],MM[],3,FALSE)</f>
        <v>V5757331400800</v>
      </c>
      <c r="C5612" s="36">
        <f>VLOOKUP(AllData[[#This Row],[Order]],MM[],2,FALSE)</f>
        <v>137</v>
      </c>
      <c r="D5612" s="36" t="s">
        <v>80</v>
      </c>
      <c r="E5612" s="36" t="s">
        <v>61</v>
      </c>
      <c r="F5612" s="36" t="s">
        <v>63</v>
      </c>
      <c r="G5612" s="36" t="s">
        <v>112</v>
      </c>
      <c r="H5612" s="36">
        <v>39.067</v>
      </c>
      <c r="I5612" s="36">
        <v>50</v>
      </c>
    </row>
    <row r="5613" spans="1:9" x14ac:dyDescent="0.35">
      <c r="A5613" s="36">
        <v>1538312</v>
      </c>
      <c r="B5613" s="36" t="str">
        <f>VLOOKUP(AllData[[#This Row],[Order]],MM[],3,FALSE)</f>
        <v>V5757331400800</v>
      </c>
      <c r="C5613" s="36">
        <f>VLOOKUP(AllData[[#This Row],[Order]],MM[],2,FALSE)</f>
        <v>137</v>
      </c>
      <c r="D5613" s="36" t="s">
        <v>82</v>
      </c>
      <c r="E5613" s="36" t="s">
        <v>89</v>
      </c>
      <c r="F5613" s="36" t="s">
        <v>91</v>
      </c>
      <c r="G5613" s="36" t="s">
        <v>92</v>
      </c>
      <c r="H5613" s="36"/>
      <c r="I5613" s="36">
        <v>0</v>
      </c>
    </row>
    <row r="5614" spans="1:9" x14ac:dyDescent="0.35">
      <c r="A5614" s="36">
        <v>1538312</v>
      </c>
      <c r="B5614" s="36" t="str">
        <f>VLOOKUP(AllData[[#This Row],[Order]],MM[],3,FALSE)</f>
        <v>V5757331400800</v>
      </c>
      <c r="C5614" s="36">
        <f>VLOOKUP(AllData[[#This Row],[Order]],MM[],2,FALSE)</f>
        <v>137</v>
      </c>
      <c r="D5614" s="36" t="s">
        <v>85</v>
      </c>
      <c r="E5614" s="36" t="s">
        <v>69</v>
      </c>
      <c r="F5614" s="36" t="s">
        <v>70</v>
      </c>
      <c r="G5614" s="36" t="s">
        <v>79</v>
      </c>
      <c r="H5614" s="36">
        <v>20</v>
      </c>
      <c r="I5614" s="36">
        <v>20</v>
      </c>
    </row>
    <row r="5615" spans="1:9" x14ac:dyDescent="0.35">
      <c r="A5615" s="36">
        <v>1538312</v>
      </c>
      <c r="B5615" s="36" t="str">
        <f>VLOOKUP(AllData[[#This Row],[Order]],MM[],3,FALSE)</f>
        <v>V5757331400800</v>
      </c>
      <c r="C5615" s="36">
        <f>VLOOKUP(AllData[[#This Row],[Order]],MM[],2,FALSE)</f>
        <v>137</v>
      </c>
      <c r="D5615" s="36" t="s">
        <v>88</v>
      </c>
      <c r="E5615" s="36" t="s">
        <v>69</v>
      </c>
      <c r="F5615" s="36" t="s">
        <v>70</v>
      </c>
      <c r="G5615" s="36" t="s">
        <v>81</v>
      </c>
      <c r="H5615" s="36">
        <v>20</v>
      </c>
      <c r="I5615" s="36">
        <v>20</v>
      </c>
    </row>
    <row r="5616" spans="1:9" x14ac:dyDescent="0.35">
      <c r="A5616" s="36">
        <v>1538312</v>
      </c>
      <c r="B5616" s="36" t="str">
        <f>VLOOKUP(AllData[[#This Row],[Order]],MM[],3,FALSE)</f>
        <v>V5757331400800</v>
      </c>
      <c r="C5616" s="36">
        <f>VLOOKUP(AllData[[#This Row],[Order]],MM[],2,FALSE)</f>
        <v>137</v>
      </c>
      <c r="D5616" s="36" t="s">
        <v>95</v>
      </c>
      <c r="E5616" s="36" t="s">
        <v>83</v>
      </c>
      <c r="F5616" s="36" t="s">
        <v>84</v>
      </c>
      <c r="G5616" s="36" t="s">
        <v>84</v>
      </c>
      <c r="H5616" s="36">
        <v>902.7166666666667</v>
      </c>
      <c r="I5616" s="36">
        <v>450</v>
      </c>
    </row>
    <row r="5617" spans="1:9" x14ac:dyDescent="0.35">
      <c r="A5617" s="36">
        <v>1538312</v>
      </c>
      <c r="B5617" s="36" t="str">
        <f>VLOOKUP(AllData[[#This Row],[Order]],MM[],3,FALSE)</f>
        <v>V5757331400800</v>
      </c>
      <c r="C5617" s="36">
        <f>VLOOKUP(AllData[[#This Row],[Order]],MM[],2,FALSE)</f>
        <v>137</v>
      </c>
      <c r="D5617" s="36" t="s">
        <v>97</v>
      </c>
      <c r="E5617" s="36" t="s">
        <v>86</v>
      </c>
      <c r="F5617" s="36" t="s">
        <v>87</v>
      </c>
      <c r="G5617" s="36" t="s">
        <v>87</v>
      </c>
      <c r="H5617" s="36">
        <v>20</v>
      </c>
      <c r="I5617" s="36">
        <v>20</v>
      </c>
    </row>
    <row r="5618" spans="1:9" x14ac:dyDescent="0.35">
      <c r="A5618" s="36">
        <v>1538312</v>
      </c>
      <c r="B5618" s="36" t="str">
        <f>VLOOKUP(AllData[[#This Row],[Order]],MM[],3,FALSE)</f>
        <v>V5757331400800</v>
      </c>
      <c r="C5618" s="36">
        <f>VLOOKUP(AllData[[#This Row],[Order]],MM[],2,FALSE)</f>
        <v>137</v>
      </c>
      <c r="D5618" s="36" t="s">
        <v>99</v>
      </c>
      <c r="E5618" s="36" t="s">
        <v>61</v>
      </c>
      <c r="F5618" s="36" t="s">
        <v>63</v>
      </c>
      <c r="G5618" s="36" t="s">
        <v>96</v>
      </c>
      <c r="H5618" s="36">
        <v>0.4</v>
      </c>
      <c r="I5618" s="36">
        <v>100</v>
      </c>
    </row>
    <row r="5619" spans="1:9" x14ac:dyDescent="0.35">
      <c r="A5619" s="36">
        <v>1538312</v>
      </c>
      <c r="B5619" s="36" t="str">
        <f>VLOOKUP(AllData[[#This Row],[Order]],MM[],3,FALSE)</f>
        <v>V5757331400800</v>
      </c>
      <c r="C5619" s="36">
        <f>VLOOKUP(AllData[[#This Row],[Order]],MM[],2,FALSE)</f>
        <v>137</v>
      </c>
      <c r="D5619" s="36" t="s">
        <v>101</v>
      </c>
      <c r="E5619" s="36" t="s">
        <v>69</v>
      </c>
      <c r="F5619" s="36" t="s">
        <v>70</v>
      </c>
      <c r="G5619" s="36" t="s">
        <v>98</v>
      </c>
      <c r="H5619" s="36">
        <v>20</v>
      </c>
      <c r="I5619" s="36">
        <v>20</v>
      </c>
    </row>
    <row r="5620" spans="1:9" x14ac:dyDescent="0.35">
      <c r="A5620" s="36">
        <v>1538312</v>
      </c>
      <c r="B5620" s="36" t="str">
        <f>VLOOKUP(AllData[[#This Row],[Order]],MM[],3,FALSE)</f>
        <v>V5757331400800</v>
      </c>
      <c r="C5620" s="36">
        <f>VLOOKUP(AllData[[#This Row],[Order]],MM[],2,FALSE)</f>
        <v>137</v>
      </c>
      <c r="D5620" s="36" t="s">
        <v>104</v>
      </c>
      <c r="E5620" s="36" t="s">
        <v>69</v>
      </c>
      <c r="F5620" s="36" t="s">
        <v>70</v>
      </c>
      <c r="G5620" s="36" t="s">
        <v>100</v>
      </c>
      <c r="H5620" s="36">
        <v>30</v>
      </c>
      <c r="I5620" s="36">
        <v>30</v>
      </c>
    </row>
    <row r="5621" spans="1:9" x14ac:dyDescent="0.35">
      <c r="A5621" s="36">
        <v>1538312</v>
      </c>
      <c r="B5621" s="36" t="str">
        <f>VLOOKUP(AllData[[#This Row],[Order]],MM[],3,FALSE)</f>
        <v>V5757331400800</v>
      </c>
      <c r="C5621" s="36">
        <f>VLOOKUP(AllData[[#This Row],[Order]],MM[],2,FALSE)</f>
        <v>137</v>
      </c>
      <c r="D5621" s="36" t="s">
        <v>113</v>
      </c>
      <c r="E5621" s="36" t="s">
        <v>102</v>
      </c>
      <c r="F5621" s="36" t="s">
        <v>100</v>
      </c>
      <c r="G5621" s="36" t="s">
        <v>103</v>
      </c>
      <c r="H5621" s="36">
        <v>30</v>
      </c>
      <c r="I5621" s="36">
        <v>30</v>
      </c>
    </row>
    <row r="5622" spans="1:9" x14ac:dyDescent="0.35">
      <c r="A5622" s="36">
        <v>1538312</v>
      </c>
      <c r="B5622" s="36" t="str">
        <f>VLOOKUP(AllData[[#This Row],[Order]],MM[],3,FALSE)</f>
        <v>V5757331400800</v>
      </c>
      <c r="C5622" s="36">
        <f>VLOOKUP(AllData[[#This Row],[Order]],MM[],2,FALSE)</f>
        <v>137</v>
      </c>
      <c r="D5622" s="36" t="s">
        <v>114</v>
      </c>
      <c r="E5622" s="36" t="s">
        <v>102</v>
      </c>
      <c r="F5622" s="36" t="s">
        <v>100</v>
      </c>
      <c r="G5622" s="36" t="s">
        <v>106</v>
      </c>
      <c r="H5622" s="36">
        <v>45</v>
      </c>
      <c r="I5622" s="36">
        <v>45</v>
      </c>
    </row>
    <row r="5623" spans="1:9" x14ac:dyDescent="0.35">
      <c r="A5623" s="36">
        <v>1538312</v>
      </c>
      <c r="B5623" s="36" t="str">
        <f>VLOOKUP(AllData[[#This Row],[Order]],MM[],3,FALSE)</f>
        <v>V5757331400800</v>
      </c>
      <c r="C5623" s="36">
        <f>VLOOKUP(AllData[[#This Row],[Order]],MM[],2,FALSE)</f>
        <v>137</v>
      </c>
      <c r="D5623" s="36" t="s">
        <v>60</v>
      </c>
      <c r="E5623" s="36" t="s">
        <v>61</v>
      </c>
      <c r="F5623" s="36" t="s">
        <v>63</v>
      </c>
      <c r="G5623" s="36" t="s">
        <v>108</v>
      </c>
      <c r="H5623" s="36">
        <v>1327.68</v>
      </c>
      <c r="I5623" s="36">
        <v>1</v>
      </c>
    </row>
    <row r="5624" spans="1:9" x14ac:dyDescent="0.35">
      <c r="A5624" s="36">
        <v>1538312</v>
      </c>
      <c r="B5624" s="36" t="str">
        <f>VLOOKUP(AllData[[#This Row],[Order]],MM[],3,FALSE)</f>
        <v>V5757331400800</v>
      </c>
      <c r="C5624" s="36">
        <f>VLOOKUP(AllData[[#This Row],[Order]],MM[],2,FALSE)</f>
        <v>137</v>
      </c>
      <c r="D5624" s="36" t="s">
        <v>95</v>
      </c>
      <c r="E5624" s="36" t="s">
        <v>83</v>
      </c>
      <c r="F5624" s="36" t="s">
        <v>84</v>
      </c>
      <c r="G5624" s="36" t="s">
        <v>110</v>
      </c>
      <c r="H5624" s="36">
        <v>210.6</v>
      </c>
      <c r="I5624" s="36">
        <v>5</v>
      </c>
    </row>
    <row r="5625" spans="1:9" x14ac:dyDescent="0.35">
      <c r="A5625" s="36">
        <v>1538313</v>
      </c>
      <c r="B5625" s="36" t="str">
        <f>VLOOKUP(AllData[[#This Row],[Order]],MM[],3,FALSE)</f>
        <v>V5757331401000</v>
      </c>
      <c r="C5625" s="36">
        <f>VLOOKUP(AllData[[#This Row],[Order]],MM[],2,FALSE)</f>
        <v>137</v>
      </c>
      <c r="D5625" s="36" t="s">
        <v>60</v>
      </c>
      <c r="E5625" s="36" t="s">
        <v>83</v>
      </c>
      <c r="F5625" s="36" t="s">
        <v>84</v>
      </c>
      <c r="G5625" s="36" t="s">
        <v>111</v>
      </c>
      <c r="H5625" s="36">
        <v>103.38000000000001</v>
      </c>
      <c r="I5625" s="36">
        <v>40</v>
      </c>
    </row>
    <row r="5626" spans="1:9" x14ac:dyDescent="0.35">
      <c r="A5626" s="36">
        <v>1538313</v>
      </c>
      <c r="B5626" s="36" t="str">
        <f>VLOOKUP(AllData[[#This Row],[Order]],MM[],3,FALSE)</f>
        <v>V5757331401000</v>
      </c>
      <c r="C5626" s="36">
        <f>VLOOKUP(AllData[[#This Row],[Order]],MM[],2,FALSE)</f>
        <v>137</v>
      </c>
      <c r="D5626" s="36" t="s">
        <v>68</v>
      </c>
      <c r="E5626" s="36" t="s">
        <v>61</v>
      </c>
      <c r="F5626" s="36" t="s">
        <v>63</v>
      </c>
      <c r="G5626" s="36" t="s">
        <v>64</v>
      </c>
      <c r="H5626" s="36">
        <v>1.9</v>
      </c>
      <c r="I5626" s="36">
        <v>15</v>
      </c>
    </row>
    <row r="5627" spans="1:9" x14ac:dyDescent="0.35">
      <c r="A5627" s="36">
        <v>1538313</v>
      </c>
      <c r="B5627" s="36" t="str">
        <f>VLOOKUP(AllData[[#This Row],[Order]],MM[],3,FALSE)</f>
        <v>V5757331401000</v>
      </c>
      <c r="C5627" s="36">
        <f>VLOOKUP(AllData[[#This Row],[Order]],MM[],2,FALSE)</f>
        <v>137</v>
      </c>
      <c r="D5627" s="36" t="s">
        <v>73</v>
      </c>
      <c r="E5627" s="36" t="s">
        <v>69</v>
      </c>
      <c r="F5627" s="36" t="s">
        <v>70</v>
      </c>
      <c r="G5627" s="36" t="s">
        <v>71</v>
      </c>
      <c r="H5627" s="36">
        <v>20</v>
      </c>
      <c r="I5627" s="36">
        <v>20</v>
      </c>
    </row>
    <row r="5628" spans="1:9" x14ac:dyDescent="0.35">
      <c r="A5628" s="36">
        <v>1538313</v>
      </c>
      <c r="B5628" s="36" t="str">
        <f>VLOOKUP(AllData[[#This Row],[Order]],MM[],3,FALSE)</f>
        <v>V5757331401000</v>
      </c>
      <c r="C5628" s="36">
        <f>VLOOKUP(AllData[[#This Row],[Order]],MM[],2,FALSE)</f>
        <v>137</v>
      </c>
      <c r="D5628" s="36" t="s">
        <v>75</v>
      </c>
      <c r="E5628" s="36" t="s">
        <v>61</v>
      </c>
      <c r="F5628" s="36" t="s">
        <v>63</v>
      </c>
      <c r="G5628" s="36" t="s">
        <v>74</v>
      </c>
      <c r="H5628" s="36">
        <v>517.86</v>
      </c>
      <c r="I5628" s="36">
        <v>350</v>
      </c>
    </row>
    <row r="5629" spans="1:9" x14ac:dyDescent="0.35">
      <c r="A5629" s="36">
        <v>1538313</v>
      </c>
      <c r="B5629" s="36" t="str">
        <f>VLOOKUP(AllData[[#This Row],[Order]],MM[],3,FALSE)</f>
        <v>V5757331401000</v>
      </c>
      <c r="C5629" s="36">
        <f>VLOOKUP(AllData[[#This Row],[Order]],MM[],2,FALSE)</f>
        <v>137</v>
      </c>
      <c r="D5629" s="36" t="s">
        <v>78</v>
      </c>
      <c r="E5629" s="36" t="s">
        <v>61</v>
      </c>
      <c r="F5629" s="36" t="s">
        <v>63</v>
      </c>
      <c r="G5629" s="36" t="s">
        <v>76</v>
      </c>
      <c r="H5629" s="36">
        <v>1117.92</v>
      </c>
      <c r="I5629" s="36">
        <v>1020</v>
      </c>
    </row>
    <row r="5630" spans="1:9" x14ac:dyDescent="0.35">
      <c r="A5630" s="36">
        <v>1538313</v>
      </c>
      <c r="B5630" s="36" t="str">
        <f>VLOOKUP(AllData[[#This Row],[Order]],MM[],3,FALSE)</f>
        <v>V5757331401000</v>
      </c>
      <c r="C5630" s="36">
        <f>VLOOKUP(AllData[[#This Row],[Order]],MM[],2,FALSE)</f>
        <v>137</v>
      </c>
      <c r="D5630" s="36" t="s">
        <v>80</v>
      </c>
      <c r="E5630" s="36" t="s">
        <v>61</v>
      </c>
      <c r="F5630" s="36" t="s">
        <v>63</v>
      </c>
      <c r="G5630" s="36" t="s">
        <v>112</v>
      </c>
      <c r="H5630" s="36">
        <v>382.56</v>
      </c>
      <c r="I5630" s="36">
        <v>50</v>
      </c>
    </row>
    <row r="5631" spans="1:9" x14ac:dyDescent="0.35">
      <c r="A5631" s="36">
        <v>1538313</v>
      </c>
      <c r="B5631" s="36" t="str">
        <f>VLOOKUP(AllData[[#This Row],[Order]],MM[],3,FALSE)</f>
        <v>V5757331401000</v>
      </c>
      <c r="C5631" s="36">
        <f>VLOOKUP(AllData[[#This Row],[Order]],MM[],2,FALSE)</f>
        <v>137</v>
      </c>
      <c r="D5631" s="36" t="s">
        <v>82</v>
      </c>
      <c r="E5631" s="36" t="s">
        <v>89</v>
      </c>
      <c r="F5631" s="36" t="s">
        <v>91</v>
      </c>
      <c r="G5631" s="36" t="s">
        <v>92</v>
      </c>
      <c r="H5631" s="36"/>
      <c r="I5631" s="36">
        <v>0</v>
      </c>
    </row>
    <row r="5632" spans="1:9" x14ac:dyDescent="0.35">
      <c r="A5632" s="36">
        <v>1538313</v>
      </c>
      <c r="B5632" s="36" t="str">
        <f>VLOOKUP(AllData[[#This Row],[Order]],MM[],3,FALSE)</f>
        <v>V5757331401000</v>
      </c>
      <c r="C5632" s="36">
        <f>VLOOKUP(AllData[[#This Row],[Order]],MM[],2,FALSE)</f>
        <v>137</v>
      </c>
      <c r="D5632" s="36" t="s">
        <v>85</v>
      </c>
      <c r="E5632" s="36" t="s">
        <v>69</v>
      </c>
      <c r="F5632" s="36" t="s">
        <v>70</v>
      </c>
      <c r="G5632" s="36" t="s">
        <v>79</v>
      </c>
      <c r="H5632" s="36">
        <v>20</v>
      </c>
      <c r="I5632" s="36">
        <v>20</v>
      </c>
    </row>
    <row r="5633" spans="1:9" x14ac:dyDescent="0.35">
      <c r="A5633" s="36">
        <v>1538313</v>
      </c>
      <c r="B5633" s="36" t="str">
        <f>VLOOKUP(AllData[[#This Row],[Order]],MM[],3,FALSE)</f>
        <v>V5757331401000</v>
      </c>
      <c r="C5633" s="36">
        <f>VLOOKUP(AllData[[#This Row],[Order]],MM[],2,FALSE)</f>
        <v>137</v>
      </c>
      <c r="D5633" s="36" t="s">
        <v>88</v>
      </c>
      <c r="E5633" s="36" t="s">
        <v>69</v>
      </c>
      <c r="F5633" s="36" t="s">
        <v>70</v>
      </c>
      <c r="G5633" s="36" t="s">
        <v>81</v>
      </c>
      <c r="H5633" s="36">
        <v>20</v>
      </c>
      <c r="I5633" s="36">
        <v>20</v>
      </c>
    </row>
    <row r="5634" spans="1:9" x14ac:dyDescent="0.35">
      <c r="A5634" s="36">
        <v>1538313</v>
      </c>
      <c r="B5634" s="36" t="str">
        <f>VLOOKUP(AllData[[#This Row],[Order]],MM[],3,FALSE)</f>
        <v>V5757331401000</v>
      </c>
      <c r="C5634" s="36">
        <f>VLOOKUP(AllData[[#This Row],[Order]],MM[],2,FALSE)</f>
        <v>137</v>
      </c>
      <c r="D5634" s="36" t="s">
        <v>95</v>
      </c>
      <c r="E5634" s="36" t="s">
        <v>83</v>
      </c>
      <c r="F5634" s="36" t="s">
        <v>84</v>
      </c>
      <c r="G5634" s="36" t="s">
        <v>84</v>
      </c>
      <c r="H5634" s="36">
        <v>759.06</v>
      </c>
      <c r="I5634" s="36">
        <v>450</v>
      </c>
    </row>
    <row r="5635" spans="1:9" x14ac:dyDescent="0.35">
      <c r="A5635" s="36">
        <v>1538313</v>
      </c>
      <c r="B5635" s="36" t="str">
        <f>VLOOKUP(AllData[[#This Row],[Order]],MM[],3,FALSE)</f>
        <v>V5757331401000</v>
      </c>
      <c r="C5635" s="36">
        <f>VLOOKUP(AllData[[#This Row],[Order]],MM[],2,FALSE)</f>
        <v>137</v>
      </c>
      <c r="D5635" s="36" t="s">
        <v>97</v>
      </c>
      <c r="E5635" s="36" t="s">
        <v>86</v>
      </c>
      <c r="F5635" s="36" t="s">
        <v>87</v>
      </c>
      <c r="G5635" s="36" t="s">
        <v>87</v>
      </c>
      <c r="H5635" s="36">
        <v>20</v>
      </c>
      <c r="I5635" s="36">
        <v>20</v>
      </c>
    </row>
    <row r="5636" spans="1:9" x14ac:dyDescent="0.35">
      <c r="A5636" s="36">
        <v>1538313</v>
      </c>
      <c r="B5636" s="36" t="str">
        <f>VLOOKUP(AllData[[#This Row],[Order]],MM[],3,FALSE)</f>
        <v>V5757331401000</v>
      </c>
      <c r="C5636" s="36">
        <f>VLOOKUP(AllData[[#This Row],[Order]],MM[],2,FALSE)</f>
        <v>137</v>
      </c>
      <c r="D5636" s="36" t="s">
        <v>99</v>
      </c>
      <c r="E5636" s="36" t="s">
        <v>61</v>
      </c>
      <c r="F5636" s="36" t="s">
        <v>63</v>
      </c>
      <c r="G5636" s="36" t="s">
        <v>96</v>
      </c>
      <c r="H5636" s="36">
        <v>30.417000000000002</v>
      </c>
      <c r="I5636" s="36">
        <v>100</v>
      </c>
    </row>
    <row r="5637" spans="1:9" x14ac:dyDescent="0.35">
      <c r="A5637" s="36">
        <v>1538313</v>
      </c>
      <c r="B5637" s="36" t="str">
        <f>VLOOKUP(AllData[[#This Row],[Order]],MM[],3,FALSE)</f>
        <v>V5757331401000</v>
      </c>
      <c r="C5637" s="36">
        <f>VLOOKUP(AllData[[#This Row],[Order]],MM[],2,FALSE)</f>
        <v>137</v>
      </c>
      <c r="D5637" s="36" t="s">
        <v>101</v>
      </c>
      <c r="E5637" s="36" t="s">
        <v>69</v>
      </c>
      <c r="F5637" s="36" t="s">
        <v>70</v>
      </c>
      <c r="G5637" s="36" t="s">
        <v>98</v>
      </c>
      <c r="H5637" s="36">
        <v>20</v>
      </c>
      <c r="I5637" s="36">
        <v>20</v>
      </c>
    </row>
    <row r="5638" spans="1:9" x14ac:dyDescent="0.35">
      <c r="A5638" s="36">
        <v>1538313</v>
      </c>
      <c r="B5638" s="36" t="str">
        <f>VLOOKUP(AllData[[#This Row],[Order]],MM[],3,FALSE)</f>
        <v>V5757331401000</v>
      </c>
      <c r="C5638" s="36">
        <f>VLOOKUP(AllData[[#This Row],[Order]],MM[],2,FALSE)</f>
        <v>137</v>
      </c>
      <c r="D5638" s="36" t="s">
        <v>104</v>
      </c>
      <c r="E5638" s="36" t="s">
        <v>69</v>
      </c>
      <c r="F5638" s="36" t="s">
        <v>70</v>
      </c>
      <c r="G5638" s="36" t="s">
        <v>100</v>
      </c>
      <c r="H5638" s="36">
        <v>30</v>
      </c>
      <c r="I5638" s="36">
        <v>30</v>
      </c>
    </row>
    <row r="5639" spans="1:9" x14ac:dyDescent="0.35">
      <c r="A5639" s="36">
        <v>1538313</v>
      </c>
      <c r="B5639" s="36" t="str">
        <f>VLOOKUP(AllData[[#This Row],[Order]],MM[],3,FALSE)</f>
        <v>V5757331401000</v>
      </c>
      <c r="C5639" s="36">
        <f>VLOOKUP(AllData[[#This Row],[Order]],MM[],2,FALSE)</f>
        <v>137</v>
      </c>
      <c r="D5639" s="36" t="s">
        <v>113</v>
      </c>
      <c r="E5639" s="36" t="s">
        <v>102</v>
      </c>
      <c r="F5639" s="36" t="s">
        <v>100</v>
      </c>
      <c r="G5639" s="36" t="s">
        <v>103</v>
      </c>
      <c r="H5639" s="36">
        <v>30</v>
      </c>
      <c r="I5639" s="36">
        <v>30</v>
      </c>
    </row>
    <row r="5640" spans="1:9" x14ac:dyDescent="0.35">
      <c r="A5640" s="36">
        <v>1538313</v>
      </c>
      <c r="B5640" s="36" t="str">
        <f>VLOOKUP(AllData[[#This Row],[Order]],MM[],3,FALSE)</f>
        <v>V5757331401000</v>
      </c>
      <c r="C5640" s="36">
        <f>VLOOKUP(AllData[[#This Row],[Order]],MM[],2,FALSE)</f>
        <v>137</v>
      </c>
      <c r="D5640" s="36" t="s">
        <v>114</v>
      </c>
      <c r="E5640" s="36" t="s">
        <v>102</v>
      </c>
      <c r="F5640" s="36" t="s">
        <v>100</v>
      </c>
      <c r="G5640" s="36" t="s">
        <v>106</v>
      </c>
      <c r="H5640" s="36">
        <v>45</v>
      </c>
      <c r="I5640" s="36">
        <v>45</v>
      </c>
    </row>
    <row r="5641" spans="1:9" x14ac:dyDescent="0.35">
      <c r="A5641" s="36">
        <v>1538313</v>
      </c>
      <c r="B5641" s="36" t="str">
        <f>VLOOKUP(AllData[[#This Row],[Order]],MM[],3,FALSE)</f>
        <v>V5757331401000</v>
      </c>
      <c r="C5641" s="36">
        <f>VLOOKUP(AllData[[#This Row],[Order]],MM[],2,FALSE)</f>
        <v>137</v>
      </c>
      <c r="D5641" s="36" t="s">
        <v>60</v>
      </c>
      <c r="E5641" s="36" t="s">
        <v>61</v>
      </c>
      <c r="F5641" s="36" t="s">
        <v>63</v>
      </c>
      <c r="G5641" s="36" t="s">
        <v>108</v>
      </c>
      <c r="H5641" s="36">
        <v>497.76</v>
      </c>
      <c r="I5641" s="36">
        <v>1</v>
      </c>
    </row>
    <row r="5642" spans="1:9" x14ac:dyDescent="0.35">
      <c r="A5642" s="36">
        <v>1538313</v>
      </c>
      <c r="B5642" s="36" t="str">
        <f>VLOOKUP(AllData[[#This Row],[Order]],MM[],3,FALSE)</f>
        <v>V5757331401000</v>
      </c>
      <c r="C5642" s="36">
        <f>VLOOKUP(AllData[[#This Row],[Order]],MM[],2,FALSE)</f>
        <v>137</v>
      </c>
      <c r="D5642" s="36" t="s">
        <v>95</v>
      </c>
      <c r="E5642" s="36" t="s">
        <v>83</v>
      </c>
      <c r="F5642" s="36" t="s">
        <v>84</v>
      </c>
      <c r="G5642" s="36" t="s">
        <v>110</v>
      </c>
      <c r="H5642" s="36">
        <v>89.22</v>
      </c>
      <c r="I5642" s="36">
        <v>5</v>
      </c>
    </row>
    <row r="5643" spans="1:9" x14ac:dyDescent="0.35">
      <c r="A5643" s="36">
        <v>1538314</v>
      </c>
      <c r="B5643" s="36" t="str">
        <f>VLOOKUP(AllData[[#This Row],[Order]],MM[],3,FALSE)</f>
        <v>V5757351400800</v>
      </c>
      <c r="C5643" s="36">
        <f>VLOOKUP(AllData[[#This Row],[Order]],MM[],2,FALSE)</f>
        <v>143</v>
      </c>
      <c r="D5643" s="36" t="s">
        <v>60</v>
      </c>
      <c r="E5643" s="36" t="s">
        <v>83</v>
      </c>
      <c r="F5643" s="36" t="s">
        <v>84</v>
      </c>
      <c r="G5643" s="36" t="s">
        <v>111</v>
      </c>
      <c r="H5643" s="36">
        <v>45.4</v>
      </c>
      <c r="I5643" s="36">
        <v>40</v>
      </c>
    </row>
    <row r="5644" spans="1:9" x14ac:dyDescent="0.35">
      <c r="A5644" s="36">
        <v>1538314</v>
      </c>
      <c r="B5644" s="36" t="str">
        <f>VLOOKUP(AllData[[#This Row],[Order]],MM[],3,FALSE)</f>
        <v>V5757351400800</v>
      </c>
      <c r="C5644" s="36">
        <f>VLOOKUP(AllData[[#This Row],[Order]],MM[],2,FALSE)</f>
        <v>143</v>
      </c>
      <c r="D5644" s="36" t="s">
        <v>68</v>
      </c>
      <c r="E5644" s="36" t="s">
        <v>61</v>
      </c>
      <c r="F5644" s="36" t="s">
        <v>63</v>
      </c>
      <c r="G5644" s="36" t="s">
        <v>64</v>
      </c>
      <c r="H5644" s="36">
        <v>2.133</v>
      </c>
      <c r="I5644" s="36">
        <v>15</v>
      </c>
    </row>
    <row r="5645" spans="1:9" x14ac:dyDescent="0.35">
      <c r="A5645" s="36">
        <v>1538314</v>
      </c>
      <c r="B5645" s="36" t="str">
        <f>VLOOKUP(AllData[[#This Row],[Order]],MM[],3,FALSE)</f>
        <v>V5757351400800</v>
      </c>
      <c r="C5645" s="36">
        <f>VLOOKUP(AllData[[#This Row],[Order]],MM[],2,FALSE)</f>
        <v>143</v>
      </c>
      <c r="D5645" s="36" t="s">
        <v>73</v>
      </c>
      <c r="E5645" s="36" t="s">
        <v>69</v>
      </c>
      <c r="F5645" s="36" t="s">
        <v>70</v>
      </c>
      <c r="G5645" s="36" t="s">
        <v>71</v>
      </c>
      <c r="H5645" s="36">
        <v>20</v>
      </c>
      <c r="I5645" s="36">
        <v>20</v>
      </c>
    </row>
    <row r="5646" spans="1:9" x14ac:dyDescent="0.35">
      <c r="A5646" s="36">
        <v>1538314</v>
      </c>
      <c r="B5646" s="36" t="str">
        <f>VLOOKUP(AllData[[#This Row],[Order]],MM[],3,FALSE)</f>
        <v>V5757351400800</v>
      </c>
      <c r="C5646" s="36">
        <f>VLOOKUP(AllData[[#This Row],[Order]],MM[],2,FALSE)</f>
        <v>143</v>
      </c>
      <c r="D5646" s="36" t="s">
        <v>75</v>
      </c>
      <c r="E5646" s="36" t="s">
        <v>61</v>
      </c>
      <c r="F5646" s="36" t="s">
        <v>63</v>
      </c>
      <c r="G5646" s="36" t="s">
        <v>74</v>
      </c>
      <c r="H5646" s="36">
        <v>340.74</v>
      </c>
      <c r="I5646" s="36">
        <v>350</v>
      </c>
    </row>
    <row r="5647" spans="1:9" x14ac:dyDescent="0.35">
      <c r="A5647" s="36">
        <v>1538314</v>
      </c>
      <c r="B5647" s="36" t="str">
        <f>VLOOKUP(AllData[[#This Row],[Order]],MM[],3,FALSE)</f>
        <v>V5757351400800</v>
      </c>
      <c r="C5647" s="36">
        <f>VLOOKUP(AllData[[#This Row],[Order]],MM[],2,FALSE)</f>
        <v>143</v>
      </c>
      <c r="D5647" s="36" t="s">
        <v>78</v>
      </c>
      <c r="E5647" s="36" t="s">
        <v>61</v>
      </c>
      <c r="F5647" s="36" t="s">
        <v>63</v>
      </c>
      <c r="G5647" s="36" t="s">
        <v>76</v>
      </c>
      <c r="H5647" s="36">
        <v>1415.6999999999998</v>
      </c>
      <c r="I5647" s="36">
        <v>1020</v>
      </c>
    </row>
    <row r="5648" spans="1:9" x14ac:dyDescent="0.35">
      <c r="A5648" s="36">
        <v>1538314</v>
      </c>
      <c r="B5648" s="36" t="str">
        <f>VLOOKUP(AllData[[#This Row],[Order]],MM[],3,FALSE)</f>
        <v>V5757351400800</v>
      </c>
      <c r="C5648" s="36">
        <f>VLOOKUP(AllData[[#This Row],[Order]],MM[],2,FALSE)</f>
        <v>143</v>
      </c>
      <c r="D5648" s="36" t="s">
        <v>80</v>
      </c>
      <c r="E5648" s="36" t="s">
        <v>61</v>
      </c>
      <c r="F5648" s="36" t="s">
        <v>63</v>
      </c>
      <c r="G5648" s="36" t="s">
        <v>112</v>
      </c>
      <c r="H5648" s="36">
        <v>441.06</v>
      </c>
      <c r="I5648" s="36">
        <v>50</v>
      </c>
    </row>
    <row r="5649" spans="1:9" x14ac:dyDescent="0.35">
      <c r="A5649" s="36">
        <v>1538314</v>
      </c>
      <c r="B5649" s="36" t="str">
        <f>VLOOKUP(AllData[[#This Row],[Order]],MM[],3,FALSE)</f>
        <v>V5757351400800</v>
      </c>
      <c r="C5649" s="36">
        <f>VLOOKUP(AllData[[#This Row],[Order]],MM[],2,FALSE)</f>
        <v>143</v>
      </c>
      <c r="D5649" s="36" t="s">
        <v>82</v>
      </c>
      <c r="E5649" s="36" t="s">
        <v>89</v>
      </c>
      <c r="F5649" s="36" t="s">
        <v>91</v>
      </c>
      <c r="G5649" s="36" t="s">
        <v>92</v>
      </c>
      <c r="H5649" s="36"/>
      <c r="I5649" s="36">
        <v>0</v>
      </c>
    </row>
    <row r="5650" spans="1:9" x14ac:dyDescent="0.35">
      <c r="A5650" s="36">
        <v>1538314</v>
      </c>
      <c r="B5650" s="36" t="str">
        <f>VLOOKUP(AllData[[#This Row],[Order]],MM[],3,FALSE)</f>
        <v>V5757351400800</v>
      </c>
      <c r="C5650" s="36">
        <f>VLOOKUP(AllData[[#This Row],[Order]],MM[],2,FALSE)</f>
        <v>143</v>
      </c>
      <c r="D5650" s="36" t="s">
        <v>85</v>
      </c>
      <c r="E5650" s="36" t="s">
        <v>69</v>
      </c>
      <c r="F5650" s="36" t="s">
        <v>70</v>
      </c>
      <c r="G5650" s="36" t="s">
        <v>79</v>
      </c>
      <c r="H5650" s="36">
        <v>20</v>
      </c>
      <c r="I5650" s="36">
        <v>20</v>
      </c>
    </row>
    <row r="5651" spans="1:9" x14ac:dyDescent="0.35">
      <c r="A5651" s="36">
        <v>1538314</v>
      </c>
      <c r="B5651" s="36" t="str">
        <f>VLOOKUP(AllData[[#This Row],[Order]],MM[],3,FALSE)</f>
        <v>V5757351400800</v>
      </c>
      <c r="C5651" s="36">
        <f>VLOOKUP(AllData[[#This Row],[Order]],MM[],2,FALSE)</f>
        <v>143</v>
      </c>
      <c r="D5651" s="36" t="s">
        <v>88</v>
      </c>
      <c r="E5651" s="36" t="s">
        <v>69</v>
      </c>
      <c r="F5651" s="36" t="s">
        <v>70</v>
      </c>
      <c r="G5651" s="36" t="s">
        <v>81</v>
      </c>
      <c r="H5651" s="36">
        <v>20</v>
      </c>
      <c r="I5651" s="36">
        <v>20</v>
      </c>
    </row>
    <row r="5652" spans="1:9" x14ac:dyDescent="0.35">
      <c r="A5652" s="36">
        <v>1538314</v>
      </c>
      <c r="B5652" s="36" t="str">
        <f>VLOOKUP(AllData[[#This Row],[Order]],MM[],3,FALSE)</f>
        <v>V5757351400800</v>
      </c>
      <c r="C5652" s="36">
        <f>VLOOKUP(AllData[[#This Row],[Order]],MM[],2,FALSE)</f>
        <v>143</v>
      </c>
      <c r="D5652" s="36" t="s">
        <v>95</v>
      </c>
      <c r="E5652" s="36" t="s">
        <v>83</v>
      </c>
      <c r="F5652" s="36" t="s">
        <v>84</v>
      </c>
      <c r="G5652" s="36" t="s">
        <v>84</v>
      </c>
      <c r="H5652" s="36">
        <v>200.52</v>
      </c>
      <c r="I5652" s="36">
        <v>450</v>
      </c>
    </row>
    <row r="5653" spans="1:9" x14ac:dyDescent="0.35">
      <c r="A5653" s="36">
        <v>1538314</v>
      </c>
      <c r="B5653" s="36" t="str">
        <f>VLOOKUP(AllData[[#This Row],[Order]],MM[],3,FALSE)</f>
        <v>V5757351400800</v>
      </c>
      <c r="C5653" s="36">
        <f>VLOOKUP(AllData[[#This Row],[Order]],MM[],2,FALSE)</f>
        <v>143</v>
      </c>
      <c r="D5653" s="36" t="s">
        <v>97</v>
      </c>
      <c r="E5653" s="36" t="s">
        <v>86</v>
      </c>
      <c r="F5653" s="36" t="s">
        <v>87</v>
      </c>
      <c r="G5653" s="36" t="s">
        <v>87</v>
      </c>
      <c r="H5653" s="36">
        <v>20</v>
      </c>
      <c r="I5653" s="36">
        <v>20</v>
      </c>
    </row>
    <row r="5654" spans="1:9" x14ac:dyDescent="0.35">
      <c r="A5654" s="36">
        <v>1538314</v>
      </c>
      <c r="B5654" s="36" t="str">
        <f>VLOOKUP(AllData[[#This Row],[Order]],MM[],3,FALSE)</f>
        <v>V5757351400800</v>
      </c>
      <c r="C5654" s="36">
        <f>VLOOKUP(AllData[[#This Row],[Order]],MM[],2,FALSE)</f>
        <v>143</v>
      </c>
      <c r="D5654" s="36" t="s">
        <v>99</v>
      </c>
      <c r="E5654" s="36" t="s">
        <v>61</v>
      </c>
      <c r="F5654" s="36" t="s">
        <v>63</v>
      </c>
      <c r="G5654" s="36" t="s">
        <v>96</v>
      </c>
      <c r="H5654" s="36">
        <v>2.0499999999999998</v>
      </c>
      <c r="I5654" s="36">
        <v>100</v>
      </c>
    </row>
    <row r="5655" spans="1:9" x14ac:dyDescent="0.35">
      <c r="A5655" s="36">
        <v>1538314</v>
      </c>
      <c r="B5655" s="36" t="str">
        <f>VLOOKUP(AllData[[#This Row],[Order]],MM[],3,FALSE)</f>
        <v>V5757351400800</v>
      </c>
      <c r="C5655" s="36">
        <f>VLOOKUP(AllData[[#This Row],[Order]],MM[],2,FALSE)</f>
        <v>143</v>
      </c>
      <c r="D5655" s="36" t="s">
        <v>101</v>
      </c>
      <c r="E5655" s="36" t="s">
        <v>69</v>
      </c>
      <c r="F5655" s="36" t="s">
        <v>70</v>
      </c>
      <c r="G5655" s="36" t="s">
        <v>98</v>
      </c>
      <c r="H5655" s="36">
        <v>20</v>
      </c>
      <c r="I5655" s="36">
        <v>20</v>
      </c>
    </row>
    <row r="5656" spans="1:9" x14ac:dyDescent="0.35">
      <c r="A5656" s="36">
        <v>1538314</v>
      </c>
      <c r="B5656" s="36" t="str">
        <f>VLOOKUP(AllData[[#This Row],[Order]],MM[],3,FALSE)</f>
        <v>V5757351400800</v>
      </c>
      <c r="C5656" s="36">
        <f>VLOOKUP(AllData[[#This Row],[Order]],MM[],2,FALSE)</f>
        <v>143</v>
      </c>
      <c r="D5656" s="36" t="s">
        <v>104</v>
      </c>
      <c r="E5656" s="36" t="s">
        <v>69</v>
      </c>
      <c r="F5656" s="36" t="s">
        <v>70</v>
      </c>
      <c r="G5656" s="36" t="s">
        <v>100</v>
      </c>
      <c r="H5656" s="36">
        <v>30</v>
      </c>
      <c r="I5656" s="36">
        <v>30</v>
      </c>
    </row>
    <row r="5657" spans="1:9" x14ac:dyDescent="0.35">
      <c r="A5657" s="36">
        <v>1538314</v>
      </c>
      <c r="B5657" s="36" t="str">
        <f>VLOOKUP(AllData[[#This Row],[Order]],MM[],3,FALSE)</f>
        <v>V5757351400800</v>
      </c>
      <c r="C5657" s="36">
        <f>VLOOKUP(AllData[[#This Row],[Order]],MM[],2,FALSE)</f>
        <v>143</v>
      </c>
      <c r="D5657" s="36" t="s">
        <v>113</v>
      </c>
      <c r="E5657" s="36" t="s">
        <v>102</v>
      </c>
      <c r="F5657" s="36" t="s">
        <v>100</v>
      </c>
      <c r="G5657" s="36" t="s">
        <v>103</v>
      </c>
      <c r="H5657" s="36">
        <v>30</v>
      </c>
      <c r="I5657" s="36">
        <v>30</v>
      </c>
    </row>
    <row r="5658" spans="1:9" x14ac:dyDescent="0.35">
      <c r="A5658" s="36">
        <v>1538314</v>
      </c>
      <c r="B5658" s="36" t="str">
        <f>VLOOKUP(AllData[[#This Row],[Order]],MM[],3,FALSE)</f>
        <v>V5757351400800</v>
      </c>
      <c r="C5658" s="36">
        <f>VLOOKUP(AllData[[#This Row],[Order]],MM[],2,FALSE)</f>
        <v>143</v>
      </c>
      <c r="D5658" s="36" t="s">
        <v>114</v>
      </c>
      <c r="E5658" s="36" t="s">
        <v>102</v>
      </c>
      <c r="F5658" s="36" t="s">
        <v>100</v>
      </c>
      <c r="G5658" s="36" t="s">
        <v>106</v>
      </c>
      <c r="H5658" s="36">
        <v>45</v>
      </c>
      <c r="I5658" s="36">
        <v>45</v>
      </c>
    </row>
    <row r="5659" spans="1:9" x14ac:dyDescent="0.35">
      <c r="A5659" s="36">
        <v>1538314</v>
      </c>
      <c r="B5659" s="36" t="str">
        <f>VLOOKUP(AllData[[#This Row],[Order]],MM[],3,FALSE)</f>
        <v>V5757351400800</v>
      </c>
      <c r="C5659" s="36">
        <f>VLOOKUP(AllData[[#This Row],[Order]],MM[],2,FALSE)</f>
        <v>143</v>
      </c>
      <c r="D5659" s="36" t="s">
        <v>60</v>
      </c>
      <c r="E5659" s="36" t="s">
        <v>61</v>
      </c>
      <c r="F5659" s="36" t="s">
        <v>63</v>
      </c>
      <c r="G5659" s="36" t="s">
        <v>108</v>
      </c>
      <c r="H5659" s="36"/>
      <c r="I5659" s="36">
        <v>1</v>
      </c>
    </row>
    <row r="5660" spans="1:9" x14ac:dyDescent="0.35">
      <c r="A5660" s="36">
        <v>1538314</v>
      </c>
      <c r="B5660" s="36" t="str">
        <f>VLOOKUP(AllData[[#This Row],[Order]],MM[],3,FALSE)</f>
        <v>V5757351400800</v>
      </c>
      <c r="C5660" s="36">
        <f>VLOOKUP(AllData[[#This Row],[Order]],MM[],2,FALSE)</f>
        <v>143</v>
      </c>
      <c r="D5660" s="36" t="s">
        <v>95</v>
      </c>
      <c r="E5660" s="36" t="s">
        <v>83</v>
      </c>
      <c r="F5660" s="36" t="s">
        <v>84</v>
      </c>
      <c r="G5660" s="36" t="s">
        <v>110</v>
      </c>
      <c r="H5660" s="36"/>
      <c r="I5660" s="36">
        <v>5</v>
      </c>
    </row>
    <row r="5661" spans="1:9" x14ac:dyDescent="0.35">
      <c r="A5661" s="36">
        <v>1538315</v>
      </c>
      <c r="B5661" s="36" t="str">
        <f>VLOOKUP(AllData[[#This Row],[Order]],MM[],3,FALSE)</f>
        <v>V5757351401000</v>
      </c>
      <c r="C5661" s="36">
        <f>VLOOKUP(AllData[[#This Row],[Order]],MM[],2,FALSE)</f>
        <v>143</v>
      </c>
      <c r="D5661" s="36" t="s">
        <v>60</v>
      </c>
      <c r="E5661" s="36" t="s">
        <v>83</v>
      </c>
      <c r="F5661" s="36" t="s">
        <v>84</v>
      </c>
      <c r="G5661" s="36" t="s">
        <v>111</v>
      </c>
      <c r="H5661" s="36">
        <v>51.415999999999997</v>
      </c>
      <c r="I5661" s="36">
        <v>40</v>
      </c>
    </row>
    <row r="5662" spans="1:9" x14ac:dyDescent="0.35">
      <c r="A5662" s="36">
        <v>1538315</v>
      </c>
      <c r="B5662" s="36" t="str">
        <f>VLOOKUP(AllData[[#This Row],[Order]],MM[],3,FALSE)</f>
        <v>V5757351401000</v>
      </c>
      <c r="C5662" s="36">
        <f>VLOOKUP(AllData[[#This Row],[Order]],MM[],2,FALSE)</f>
        <v>143</v>
      </c>
      <c r="D5662" s="36" t="s">
        <v>68</v>
      </c>
      <c r="E5662" s="36" t="s">
        <v>61</v>
      </c>
      <c r="F5662" s="36" t="s">
        <v>63</v>
      </c>
      <c r="G5662" s="36" t="s">
        <v>64</v>
      </c>
      <c r="H5662" s="36">
        <v>2.133</v>
      </c>
      <c r="I5662" s="36">
        <v>15</v>
      </c>
    </row>
    <row r="5663" spans="1:9" x14ac:dyDescent="0.35">
      <c r="A5663" s="36">
        <v>1538315</v>
      </c>
      <c r="B5663" s="36" t="str">
        <f>VLOOKUP(AllData[[#This Row],[Order]],MM[],3,FALSE)</f>
        <v>V5757351401000</v>
      </c>
      <c r="C5663" s="36">
        <f>VLOOKUP(AllData[[#This Row],[Order]],MM[],2,FALSE)</f>
        <v>143</v>
      </c>
      <c r="D5663" s="36" t="s">
        <v>73</v>
      </c>
      <c r="E5663" s="36" t="s">
        <v>69</v>
      </c>
      <c r="F5663" s="36" t="s">
        <v>70</v>
      </c>
      <c r="G5663" s="36" t="s">
        <v>71</v>
      </c>
      <c r="H5663" s="36">
        <v>20</v>
      </c>
      <c r="I5663" s="36">
        <v>20</v>
      </c>
    </row>
    <row r="5664" spans="1:9" x14ac:dyDescent="0.35">
      <c r="A5664" s="36">
        <v>1538315</v>
      </c>
      <c r="B5664" s="36" t="str">
        <f>VLOOKUP(AllData[[#This Row],[Order]],MM[],3,FALSE)</f>
        <v>V5757351401000</v>
      </c>
      <c r="C5664" s="36">
        <f>VLOOKUP(AllData[[#This Row],[Order]],MM[],2,FALSE)</f>
        <v>143</v>
      </c>
      <c r="D5664" s="36" t="s">
        <v>75</v>
      </c>
      <c r="E5664" s="36" t="s">
        <v>61</v>
      </c>
      <c r="F5664" s="36" t="s">
        <v>63</v>
      </c>
      <c r="G5664" s="36" t="s">
        <v>74</v>
      </c>
      <c r="H5664" s="36">
        <v>425.58</v>
      </c>
      <c r="I5664" s="36">
        <v>350</v>
      </c>
    </row>
    <row r="5665" spans="1:9" x14ac:dyDescent="0.35">
      <c r="A5665" s="36">
        <v>1538315</v>
      </c>
      <c r="B5665" s="36" t="str">
        <f>VLOOKUP(AllData[[#This Row],[Order]],MM[],3,FALSE)</f>
        <v>V5757351401000</v>
      </c>
      <c r="C5665" s="36">
        <f>VLOOKUP(AllData[[#This Row],[Order]],MM[],2,FALSE)</f>
        <v>143</v>
      </c>
      <c r="D5665" s="36" t="s">
        <v>78</v>
      </c>
      <c r="E5665" s="36" t="s">
        <v>61</v>
      </c>
      <c r="F5665" s="36" t="s">
        <v>63</v>
      </c>
      <c r="G5665" s="36" t="s">
        <v>76</v>
      </c>
      <c r="H5665" s="36">
        <v>368.16</v>
      </c>
      <c r="I5665" s="36">
        <v>1020</v>
      </c>
    </row>
    <row r="5666" spans="1:9" x14ac:dyDescent="0.35">
      <c r="A5666" s="36">
        <v>1538315</v>
      </c>
      <c r="B5666" s="36" t="str">
        <f>VLOOKUP(AllData[[#This Row],[Order]],MM[],3,FALSE)</f>
        <v>V5757351401000</v>
      </c>
      <c r="C5666" s="36">
        <f>VLOOKUP(AllData[[#This Row],[Order]],MM[],2,FALSE)</f>
        <v>143</v>
      </c>
      <c r="D5666" s="36" t="s">
        <v>80</v>
      </c>
      <c r="E5666" s="36" t="s">
        <v>61</v>
      </c>
      <c r="F5666" s="36" t="s">
        <v>63</v>
      </c>
      <c r="G5666" s="36" t="s">
        <v>112</v>
      </c>
      <c r="H5666" s="36">
        <v>49.2</v>
      </c>
      <c r="I5666" s="36">
        <v>50</v>
      </c>
    </row>
    <row r="5667" spans="1:9" x14ac:dyDescent="0.35">
      <c r="A5667" s="36">
        <v>1538315</v>
      </c>
      <c r="B5667" s="36" t="str">
        <f>VLOOKUP(AllData[[#This Row],[Order]],MM[],3,FALSE)</f>
        <v>V5757351401000</v>
      </c>
      <c r="C5667" s="36">
        <f>VLOOKUP(AllData[[#This Row],[Order]],MM[],2,FALSE)</f>
        <v>143</v>
      </c>
      <c r="D5667" s="36" t="s">
        <v>82</v>
      </c>
      <c r="E5667" s="36" t="s">
        <v>89</v>
      </c>
      <c r="F5667" s="36" t="s">
        <v>91</v>
      </c>
      <c r="G5667" s="36" t="s">
        <v>92</v>
      </c>
      <c r="H5667" s="36"/>
      <c r="I5667" s="36">
        <v>0</v>
      </c>
    </row>
    <row r="5668" spans="1:9" x14ac:dyDescent="0.35">
      <c r="A5668" s="36">
        <v>1538315</v>
      </c>
      <c r="B5668" s="36" t="str">
        <f>VLOOKUP(AllData[[#This Row],[Order]],MM[],3,FALSE)</f>
        <v>V5757351401000</v>
      </c>
      <c r="C5668" s="36">
        <f>VLOOKUP(AllData[[#This Row],[Order]],MM[],2,FALSE)</f>
        <v>143</v>
      </c>
      <c r="D5668" s="36" t="s">
        <v>85</v>
      </c>
      <c r="E5668" s="36" t="s">
        <v>69</v>
      </c>
      <c r="F5668" s="36" t="s">
        <v>70</v>
      </c>
      <c r="G5668" s="36" t="s">
        <v>79</v>
      </c>
      <c r="H5668" s="36">
        <v>20</v>
      </c>
      <c r="I5668" s="36">
        <v>20</v>
      </c>
    </row>
    <row r="5669" spans="1:9" x14ac:dyDescent="0.35">
      <c r="A5669" s="36">
        <v>1538315</v>
      </c>
      <c r="B5669" s="36" t="str">
        <f>VLOOKUP(AllData[[#This Row],[Order]],MM[],3,FALSE)</f>
        <v>V5757351401000</v>
      </c>
      <c r="C5669" s="36">
        <f>VLOOKUP(AllData[[#This Row],[Order]],MM[],2,FALSE)</f>
        <v>143</v>
      </c>
      <c r="D5669" s="36" t="s">
        <v>88</v>
      </c>
      <c r="E5669" s="36" t="s">
        <v>69</v>
      </c>
      <c r="F5669" s="36" t="s">
        <v>70</v>
      </c>
      <c r="G5669" s="36" t="s">
        <v>81</v>
      </c>
      <c r="H5669" s="36">
        <v>20</v>
      </c>
      <c r="I5669" s="36">
        <v>20</v>
      </c>
    </row>
    <row r="5670" spans="1:9" x14ac:dyDescent="0.35">
      <c r="A5670" s="36">
        <v>1538315</v>
      </c>
      <c r="B5670" s="36" t="str">
        <f>VLOOKUP(AllData[[#This Row],[Order]],MM[],3,FALSE)</f>
        <v>V5757351401000</v>
      </c>
      <c r="C5670" s="36">
        <f>VLOOKUP(AllData[[#This Row],[Order]],MM[],2,FALSE)</f>
        <v>143</v>
      </c>
      <c r="D5670" s="36" t="s">
        <v>95</v>
      </c>
      <c r="E5670" s="36" t="s">
        <v>83</v>
      </c>
      <c r="F5670" s="36" t="s">
        <v>84</v>
      </c>
      <c r="G5670" s="36" t="s">
        <v>84</v>
      </c>
      <c r="H5670" s="36">
        <v>565.43999999999994</v>
      </c>
      <c r="I5670" s="36">
        <v>450</v>
      </c>
    </row>
    <row r="5671" spans="1:9" x14ac:dyDescent="0.35">
      <c r="A5671" s="36">
        <v>1538315</v>
      </c>
      <c r="B5671" s="36" t="str">
        <f>VLOOKUP(AllData[[#This Row],[Order]],MM[],3,FALSE)</f>
        <v>V5757351401000</v>
      </c>
      <c r="C5671" s="36">
        <f>VLOOKUP(AllData[[#This Row],[Order]],MM[],2,FALSE)</f>
        <v>143</v>
      </c>
      <c r="D5671" s="36" t="s">
        <v>97</v>
      </c>
      <c r="E5671" s="36" t="s">
        <v>86</v>
      </c>
      <c r="F5671" s="36" t="s">
        <v>87</v>
      </c>
      <c r="G5671" s="36" t="s">
        <v>87</v>
      </c>
      <c r="H5671" s="36">
        <v>20</v>
      </c>
      <c r="I5671" s="36">
        <v>20</v>
      </c>
    </row>
    <row r="5672" spans="1:9" x14ac:dyDescent="0.35">
      <c r="A5672" s="36">
        <v>1538315</v>
      </c>
      <c r="B5672" s="36" t="str">
        <f>VLOOKUP(AllData[[#This Row],[Order]],MM[],3,FALSE)</f>
        <v>V5757351401000</v>
      </c>
      <c r="C5672" s="36">
        <f>VLOOKUP(AllData[[#This Row],[Order]],MM[],2,FALSE)</f>
        <v>143</v>
      </c>
      <c r="D5672" s="36" t="s">
        <v>99</v>
      </c>
      <c r="E5672" s="36" t="s">
        <v>61</v>
      </c>
      <c r="F5672" s="36" t="s">
        <v>63</v>
      </c>
      <c r="G5672" s="36" t="s">
        <v>96</v>
      </c>
      <c r="H5672" s="36">
        <v>2</v>
      </c>
      <c r="I5672" s="36">
        <v>100</v>
      </c>
    </row>
    <row r="5673" spans="1:9" x14ac:dyDescent="0.35">
      <c r="A5673" s="36">
        <v>1538315</v>
      </c>
      <c r="B5673" s="36" t="str">
        <f>VLOOKUP(AllData[[#This Row],[Order]],MM[],3,FALSE)</f>
        <v>V5757351401000</v>
      </c>
      <c r="C5673" s="36">
        <f>VLOOKUP(AllData[[#This Row],[Order]],MM[],2,FALSE)</f>
        <v>143</v>
      </c>
      <c r="D5673" s="36" t="s">
        <v>101</v>
      </c>
      <c r="E5673" s="36" t="s">
        <v>69</v>
      </c>
      <c r="F5673" s="36" t="s">
        <v>70</v>
      </c>
      <c r="G5673" s="36" t="s">
        <v>98</v>
      </c>
      <c r="H5673" s="36">
        <v>20</v>
      </c>
      <c r="I5673" s="36">
        <v>20</v>
      </c>
    </row>
    <row r="5674" spans="1:9" x14ac:dyDescent="0.35">
      <c r="A5674" s="36">
        <v>1538315</v>
      </c>
      <c r="B5674" s="36" t="str">
        <f>VLOOKUP(AllData[[#This Row],[Order]],MM[],3,FALSE)</f>
        <v>V5757351401000</v>
      </c>
      <c r="C5674" s="36">
        <f>VLOOKUP(AllData[[#This Row],[Order]],MM[],2,FALSE)</f>
        <v>143</v>
      </c>
      <c r="D5674" s="36" t="s">
        <v>104</v>
      </c>
      <c r="E5674" s="36" t="s">
        <v>69</v>
      </c>
      <c r="F5674" s="36" t="s">
        <v>70</v>
      </c>
      <c r="G5674" s="36" t="s">
        <v>100</v>
      </c>
      <c r="H5674" s="36">
        <v>30</v>
      </c>
      <c r="I5674" s="36">
        <v>30</v>
      </c>
    </row>
    <row r="5675" spans="1:9" x14ac:dyDescent="0.35">
      <c r="A5675" s="36">
        <v>1538315</v>
      </c>
      <c r="B5675" s="36" t="str">
        <f>VLOOKUP(AllData[[#This Row],[Order]],MM[],3,FALSE)</f>
        <v>V5757351401000</v>
      </c>
      <c r="C5675" s="36">
        <f>VLOOKUP(AllData[[#This Row],[Order]],MM[],2,FALSE)</f>
        <v>143</v>
      </c>
      <c r="D5675" s="36" t="s">
        <v>113</v>
      </c>
      <c r="E5675" s="36" t="s">
        <v>102</v>
      </c>
      <c r="F5675" s="36" t="s">
        <v>100</v>
      </c>
      <c r="G5675" s="36" t="s">
        <v>103</v>
      </c>
      <c r="H5675" s="36">
        <v>30</v>
      </c>
      <c r="I5675" s="36">
        <v>30</v>
      </c>
    </row>
    <row r="5676" spans="1:9" x14ac:dyDescent="0.35">
      <c r="A5676" s="36">
        <v>1538315</v>
      </c>
      <c r="B5676" s="36" t="str">
        <f>VLOOKUP(AllData[[#This Row],[Order]],MM[],3,FALSE)</f>
        <v>V5757351401000</v>
      </c>
      <c r="C5676" s="36">
        <f>VLOOKUP(AllData[[#This Row],[Order]],MM[],2,FALSE)</f>
        <v>143</v>
      </c>
      <c r="D5676" s="36" t="s">
        <v>114</v>
      </c>
      <c r="E5676" s="36" t="s">
        <v>102</v>
      </c>
      <c r="F5676" s="36" t="s">
        <v>100</v>
      </c>
      <c r="G5676" s="36" t="s">
        <v>106</v>
      </c>
      <c r="H5676" s="36">
        <v>45</v>
      </c>
      <c r="I5676" s="36">
        <v>45</v>
      </c>
    </row>
    <row r="5677" spans="1:9" x14ac:dyDescent="0.35">
      <c r="A5677" s="36">
        <v>1538315</v>
      </c>
      <c r="B5677" s="36" t="str">
        <f>VLOOKUP(AllData[[#This Row],[Order]],MM[],3,FALSE)</f>
        <v>V5757351401000</v>
      </c>
      <c r="C5677" s="36">
        <f>VLOOKUP(AllData[[#This Row],[Order]],MM[],2,FALSE)</f>
        <v>143</v>
      </c>
      <c r="D5677" s="36" t="s">
        <v>60</v>
      </c>
      <c r="E5677" s="36" t="s">
        <v>61</v>
      </c>
      <c r="F5677" s="36" t="s">
        <v>63</v>
      </c>
      <c r="G5677" s="36" t="s">
        <v>108</v>
      </c>
      <c r="H5677" s="36">
        <v>1625.22</v>
      </c>
      <c r="I5677" s="36">
        <v>1</v>
      </c>
    </row>
    <row r="5678" spans="1:9" x14ac:dyDescent="0.35">
      <c r="A5678" s="36">
        <v>1538315</v>
      </c>
      <c r="B5678" s="36" t="str">
        <f>VLOOKUP(AllData[[#This Row],[Order]],MM[],3,FALSE)</f>
        <v>V5757351401000</v>
      </c>
      <c r="C5678" s="36">
        <f>VLOOKUP(AllData[[#This Row],[Order]],MM[],2,FALSE)</f>
        <v>143</v>
      </c>
      <c r="D5678" s="36" t="s">
        <v>95</v>
      </c>
      <c r="E5678" s="36" t="s">
        <v>83</v>
      </c>
      <c r="F5678" s="36" t="s">
        <v>84</v>
      </c>
      <c r="G5678" s="36" t="s">
        <v>110</v>
      </c>
      <c r="H5678" s="36"/>
      <c r="I5678" s="36">
        <v>5</v>
      </c>
    </row>
    <row r="5679" spans="1:9" x14ac:dyDescent="0.35">
      <c r="A5679" s="36">
        <v>1538833</v>
      </c>
      <c r="B5679" s="36" t="str">
        <f>VLOOKUP(AllData[[#This Row],[Order]],MM[],3,FALSE)</f>
        <v>V5757311400800</v>
      </c>
      <c r="C5679" s="36">
        <f>VLOOKUP(AllData[[#This Row],[Order]],MM[],2,FALSE)</f>
        <v>138</v>
      </c>
      <c r="D5679" s="36" t="s">
        <v>60</v>
      </c>
      <c r="E5679" s="36" t="s">
        <v>83</v>
      </c>
      <c r="F5679" s="36" t="s">
        <v>84</v>
      </c>
      <c r="G5679" s="36" t="s">
        <v>111</v>
      </c>
      <c r="H5679" s="36">
        <v>57.616999999999997</v>
      </c>
      <c r="I5679" s="36">
        <v>40</v>
      </c>
    </row>
    <row r="5680" spans="1:9" x14ac:dyDescent="0.35">
      <c r="A5680" s="36">
        <v>1538833</v>
      </c>
      <c r="B5680" s="36" t="str">
        <f>VLOOKUP(AllData[[#This Row],[Order]],MM[],3,FALSE)</f>
        <v>V5757311400800</v>
      </c>
      <c r="C5680" s="36">
        <f>VLOOKUP(AllData[[#This Row],[Order]],MM[],2,FALSE)</f>
        <v>138</v>
      </c>
      <c r="D5680" s="36" t="s">
        <v>68</v>
      </c>
      <c r="E5680" s="36" t="s">
        <v>61</v>
      </c>
      <c r="F5680" s="36" t="s">
        <v>63</v>
      </c>
      <c r="G5680" s="36" t="s">
        <v>64</v>
      </c>
      <c r="H5680" s="36">
        <v>2.4500000000000002</v>
      </c>
      <c r="I5680" s="36">
        <v>15</v>
      </c>
    </row>
    <row r="5681" spans="1:9" x14ac:dyDescent="0.35">
      <c r="A5681" s="36">
        <v>1538833</v>
      </c>
      <c r="B5681" s="36" t="str">
        <f>VLOOKUP(AllData[[#This Row],[Order]],MM[],3,FALSE)</f>
        <v>V5757311400800</v>
      </c>
      <c r="C5681" s="36">
        <f>VLOOKUP(AllData[[#This Row],[Order]],MM[],2,FALSE)</f>
        <v>138</v>
      </c>
      <c r="D5681" s="36" t="s">
        <v>73</v>
      </c>
      <c r="E5681" s="36" t="s">
        <v>69</v>
      </c>
      <c r="F5681" s="36" t="s">
        <v>70</v>
      </c>
      <c r="G5681" s="36" t="s">
        <v>71</v>
      </c>
      <c r="H5681" s="36">
        <v>20</v>
      </c>
      <c r="I5681" s="36">
        <v>20</v>
      </c>
    </row>
    <row r="5682" spans="1:9" x14ac:dyDescent="0.35">
      <c r="A5682" s="36">
        <v>1538833</v>
      </c>
      <c r="B5682" s="36" t="str">
        <f>VLOOKUP(AllData[[#This Row],[Order]],MM[],3,FALSE)</f>
        <v>V5757311400800</v>
      </c>
      <c r="C5682" s="36">
        <f>VLOOKUP(AllData[[#This Row],[Order]],MM[],2,FALSE)</f>
        <v>138</v>
      </c>
      <c r="D5682" s="36" t="s">
        <v>75</v>
      </c>
      <c r="E5682" s="36" t="s">
        <v>61</v>
      </c>
      <c r="F5682" s="36" t="s">
        <v>63</v>
      </c>
      <c r="G5682" s="36" t="s">
        <v>74</v>
      </c>
      <c r="H5682" s="36">
        <v>585.4799999999999</v>
      </c>
      <c r="I5682" s="36">
        <v>290</v>
      </c>
    </row>
    <row r="5683" spans="1:9" x14ac:dyDescent="0.35">
      <c r="A5683" s="36">
        <v>1538833</v>
      </c>
      <c r="B5683" s="36" t="str">
        <f>VLOOKUP(AllData[[#This Row],[Order]],MM[],3,FALSE)</f>
        <v>V5757311400800</v>
      </c>
      <c r="C5683" s="36">
        <f>VLOOKUP(AllData[[#This Row],[Order]],MM[],2,FALSE)</f>
        <v>138</v>
      </c>
      <c r="D5683" s="36" t="s">
        <v>78</v>
      </c>
      <c r="E5683" s="36" t="s">
        <v>61</v>
      </c>
      <c r="F5683" s="36" t="s">
        <v>63</v>
      </c>
      <c r="G5683" s="36" t="s">
        <v>76</v>
      </c>
      <c r="H5683" s="36">
        <v>1223.8799999999999</v>
      </c>
      <c r="I5683" s="36">
        <v>1040</v>
      </c>
    </row>
    <row r="5684" spans="1:9" x14ac:dyDescent="0.35">
      <c r="A5684" s="36">
        <v>1538833</v>
      </c>
      <c r="B5684" s="36" t="str">
        <f>VLOOKUP(AllData[[#This Row],[Order]],MM[],3,FALSE)</f>
        <v>V5757311400800</v>
      </c>
      <c r="C5684" s="36">
        <f>VLOOKUP(AllData[[#This Row],[Order]],MM[],2,FALSE)</f>
        <v>138</v>
      </c>
      <c r="D5684" s="36" t="s">
        <v>80</v>
      </c>
      <c r="E5684" s="36" t="s">
        <v>61</v>
      </c>
      <c r="F5684" s="36" t="s">
        <v>63</v>
      </c>
      <c r="G5684" s="36" t="s">
        <v>112</v>
      </c>
      <c r="H5684" s="36">
        <v>442.8</v>
      </c>
      <c r="I5684" s="36">
        <v>50</v>
      </c>
    </row>
    <row r="5685" spans="1:9" x14ac:dyDescent="0.35">
      <c r="A5685" s="36">
        <v>1538833</v>
      </c>
      <c r="B5685" s="36" t="str">
        <f>VLOOKUP(AllData[[#This Row],[Order]],MM[],3,FALSE)</f>
        <v>V5757311400800</v>
      </c>
      <c r="C5685" s="36">
        <f>VLOOKUP(AllData[[#This Row],[Order]],MM[],2,FALSE)</f>
        <v>138</v>
      </c>
      <c r="D5685" s="36" t="s">
        <v>82</v>
      </c>
      <c r="E5685" s="36" t="s">
        <v>89</v>
      </c>
      <c r="F5685" s="36" t="s">
        <v>91</v>
      </c>
      <c r="G5685" s="36" t="s">
        <v>92</v>
      </c>
      <c r="H5685" s="36"/>
      <c r="I5685" s="36">
        <v>0</v>
      </c>
    </row>
    <row r="5686" spans="1:9" x14ac:dyDescent="0.35">
      <c r="A5686" s="36">
        <v>1538833</v>
      </c>
      <c r="B5686" s="36" t="str">
        <f>VLOOKUP(AllData[[#This Row],[Order]],MM[],3,FALSE)</f>
        <v>V5757311400800</v>
      </c>
      <c r="C5686" s="36">
        <f>VLOOKUP(AllData[[#This Row],[Order]],MM[],2,FALSE)</f>
        <v>138</v>
      </c>
      <c r="D5686" s="36" t="s">
        <v>85</v>
      </c>
      <c r="E5686" s="36" t="s">
        <v>69</v>
      </c>
      <c r="F5686" s="36" t="s">
        <v>70</v>
      </c>
      <c r="G5686" s="36" t="s">
        <v>79</v>
      </c>
      <c r="H5686" s="36">
        <v>20</v>
      </c>
      <c r="I5686" s="36">
        <v>20</v>
      </c>
    </row>
    <row r="5687" spans="1:9" x14ac:dyDescent="0.35">
      <c r="A5687" s="36">
        <v>1538833</v>
      </c>
      <c r="B5687" s="36" t="str">
        <f>VLOOKUP(AllData[[#This Row],[Order]],MM[],3,FALSE)</f>
        <v>V5757311400800</v>
      </c>
      <c r="C5687" s="36">
        <f>VLOOKUP(AllData[[#This Row],[Order]],MM[],2,FALSE)</f>
        <v>138</v>
      </c>
      <c r="D5687" s="36" t="s">
        <v>88</v>
      </c>
      <c r="E5687" s="36" t="s">
        <v>69</v>
      </c>
      <c r="F5687" s="36" t="s">
        <v>70</v>
      </c>
      <c r="G5687" s="36" t="s">
        <v>81</v>
      </c>
      <c r="H5687" s="36">
        <v>20</v>
      </c>
      <c r="I5687" s="36">
        <v>20</v>
      </c>
    </row>
    <row r="5688" spans="1:9" x14ac:dyDescent="0.35">
      <c r="A5688" s="36">
        <v>1538833</v>
      </c>
      <c r="B5688" s="36" t="str">
        <f>VLOOKUP(AllData[[#This Row],[Order]],MM[],3,FALSE)</f>
        <v>V5757311400800</v>
      </c>
      <c r="C5688" s="36">
        <f>VLOOKUP(AllData[[#This Row],[Order]],MM[],2,FALSE)</f>
        <v>138</v>
      </c>
      <c r="D5688" s="36" t="s">
        <v>95</v>
      </c>
      <c r="E5688" s="36" t="s">
        <v>83</v>
      </c>
      <c r="F5688" s="36" t="s">
        <v>84</v>
      </c>
      <c r="G5688" s="36" t="s">
        <v>84</v>
      </c>
      <c r="H5688" s="36">
        <v>420.66</v>
      </c>
      <c r="I5688" s="36">
        <v>450</v>
      </c>
    </row>
    <row r="5689" spans="1:9" x14ac:dyDescent="0.35">
      <c r="A5689" s="36">
        <v>1538833</v>
      </c>
      <c r="B5689" s="36" t="str">
        <f>VLOOKUP(AllData[[#This Row],[Order]],MM[],3,FALSE)</f>
        <v>V5757311400800</v>
      </c>
      <c r="C5689" s="36">
        <f>VLOOKUP(AllData[[#This Row],[Order]],MM[],2,FALSE)</f>
        <v>138</v>
      </c>
      <c r="D5689" s="36" t="s">
        <v>97</v>
      </c>
      <c r="E5689" s="36" t="s">
        <v>86</v>
      </c>
      <c r="F5689" s="36" t="s">
        <v>87</v>
      </c>
      <c r="G5689" s="36" t="s">
        <v>87</v>
      </c>
      <c r="H5689" s="36">
        <v>20</v>
      </c>
      <c r="I5689" s="36">
        <v>20</v>
      </c>
    </row>
    <row r="5690" spans="1:9" x14ac:dyDescent="0.35">
      <c r="A5690" s="36">
        <v>1538833</v>
      </c>
      <c r="B5690" s="36" t="str">
        <f>VLOOKUP(AllData[[#This Row],[Order]],MM[],3,FALSE)</f>
        <v>V5757311400800</v>
      </c>
      <c r="C5690" s="36">
        <f>VLOOKUP(AllData[[#This Row],[Order]],MM[],2,FALSE)</f>
        <v>138</v>
      </c>
      <c r="D5690" s="36" t="s">
        <v>99</v>
      </c>
      <c r="E5690" s="36" t="s">
        <v>61</v>
      </c>
      <c r="F5690" s="36" t="s">
        <v>63</v>
      </c>
      <c r="G5690" s="36" t="s">
        <v>96</v>
      </c>
      <c r="H5690" s="36">
        <v>91.7</v>
      </c>
      <c r="I5690" s="36">
        <v>100</v>
      </c>
    </row>
    <row r="5691" spans="1:9" x14ac:dyDescent="0.35">
      <c r="A5691" s="36">
        <v>1538833</v>
      </c>
      <c r="B5691" s="36" t="str">
        <f>VLOOKUP(AllData[[#This Row],[Order]],MM[],3,FALSE)</f>
        <v>V5757311400800</v>
      </c>
      <c r="C5691" s="36">
        <f>VLOOKUP(AllData[[#This Row],[Order]],MM[],2,FALSE)</f>
        <v>138</v>
      </c>
      <c r="D5691" s="36" t="s">
        <v>101</v>
      </c>
      <c r="E5691" s="36" t="s">
        <v>69</v>
      </c>
      <c r="F5691" s="36" t="s">
        <v>70</v>
      </c>
      <c r="G5691" s="36" t="s">
        <v>98</v>
      </c>
      <c r="H5691" s="36">
        <v>20</v>
      </c>
      <c r="I5691" s="36">
        <v>20</v>
      </c>
    </row>
    <row r="5692" spans="1:9" x14ac:dyDescent="0.35">
      <c r="A5692" s="36">
        <v>1538833</v>
      </c>
      <c r="B5692" s="36" t="str">
        <f>VLOOKUP(AllData[[#This Row],[Order]],MM[],3,FALSE)</f>
        <v>V5757311400800</v>
      </c>
      <c r="C5692" s="36">
        <f>VLOOKUP(AllData[[#This Row],[Order]],MM[],2,FALSE)</f>
        <v>138</v>
      </c>
      <c r="D5692" s="36" t="s">
        <v>104</v>
      </c>
      <c r="E5692" s="36" t="s">
        <v>69</v>
      </c>
      <c r="F5692" s="36" t="s">
        <v>70</v>
      </c>
      <c r="G5692" s="36" t="s">
        <v>100</v>
      </c>
      <c r="H5692" s="36">
        <v>30</v>
      </c>
      <c r="I5692" s="36">
        <v>30</v>
      </c>
    </row>
    <row r="5693" spans="1:9" x14ac:dyDescent="0.35">
      <c r="A5693" s="36">
        <v>1538833</v>
      </c>
      <c r="B5693" s="36" t="str">
        <f>VLOOKUP(AllData[[#This Row],[Order]],MM[],3,FALSE)</f>
        <v>V5757311400800</v>
      </c>
      <c r="C5693" s="36">
        <f>VLOOKUP(AllData[[#This Row],[Order]],MM[],2,FALSE)</f>
        <v>138</v>
      </c>
      <c r="D5693" s="36" t="s">
        <v>113</v>
      </c>
      <c r="E5693" s="36" t="s">
        <v>102</v>
      </c>
      <c r="F5693" s="36" t="s">
        <v>100</v>
      </c>
      <c r="G5693" s="36" t="s">
        <v>103</v>
      </c>
      <c r="H5693" s="36">
        <v>30</v>
      </c>
      <c r="I5693" s="36">
        <v>30</v>
      </c>
    </row>
    <row r="5694" spans="1:9" x14ac:dyDescent="0.35">
      <c r="A5694" s="36">
        <v>1538833</v>
      </c>
      <c r="B5694" s="36" t="str">
        <f>VLOOKUP(AllData[[#This Row],[Order]],MM[],3,FALSE)</f>
        <v>V5757311400800</v>
      </c>
      <c r="C5694" s="36">
        <f>VLOOKUP(AllData[[#This Row],[Order]],MM[],2,FALSE)</f>
        <v>138</v>
      </c>
      <c r="D5694" s="36" t="s">
        <v>114</v>
      </c>
      <c r="E5694" s="36" t="s">
        <v>102</v>
      </c>
      <c r="F5694" s="36" t="s">
        <v>100</v>
      </c>
      <c r="G5694" s="36" t="s">
        <v>106</v>
      </c>
      <c r="H5694" s="36">
        <v>45</v>
      </c>
      <c r="I5694" s="36">
        <v>45</v>
      </c>
    </row>
    <row r="5695" spans="1:9" x14ac:dyDescent="0.35">
      <c r="A5695" s="36">
        <v>1538833</v>
      </c>
      <c r="B5695" s="36" t="str">
        <f>VLOOKUP(AllData[[#This Row],[Order]],MM[],3,FALSE)</f>
        <v>V5757311400800</v>
      </c>
      <c r="C5695" s="36">
        <f>VLOOKUP(AllData[[#This Row],[Order]],MM[],2,FALSE)</f>
        <v>138</v>
      </c>
      <c r="D5695" s="36" t="s">
        <v>60</v>
      </c>
      <c r="E5695" s="36" t="s">
        <v>61</v>
      </c>
      <c r="F5695" s="36" t="s">
        <v>63</v>
      </c>
      <c r="G5695" s="36" t="s">
        <v>108</v>
      </c>
      <c r="H5695" s="36">
        <v>605.76</v>
      </c>
      <c r="I5695" s="36">
        <v>1</v>
      </c>
    </row>
    <row r="5696" spans="1:9" x14ac:dyDescent="0.35">
      <c r="A5696" s="36">
        <v>1538833</v>
      </c>
      <c r="B5696" s="36" t="str">
        <f>VLOOKUP(AllData[[#This Row],[Order]],MM[],3,FALSE)</f>
        <v>V5757311400800</v>
      </c>
      <c r="C5696" s="36">
        <f>VLOOKUP(AllData[[#This Row],[Order]],MM[],2,FALSE)</f>
        <v>138</v>
      </c>
      <c r="D5696" s="36" t="s">
        <v>95</v>
      </c>
      <c r="E5696" s="36" t="s">
        <v>83</v>
      </c>
      <c r="F5696" s="36" t="s">
        <v>84</v>
      </c>
      <c r="G5696" s="36" t="s">
        <v>110</v>
      </c>
      <c r="H5696" s="36">
        <v>224.82</v>
      </c>
      <c r="I5696" s="36">
        <v>5</v>
      </c>
    </row>
    <row r="5697" spans="1:9" x14ac:dyDescent="0.35">
      <c r="A5697" s="36">
        <v>1538834</v>
      </c>
      <c r="B5697" s="36" t="str">
        <f>VLOOKUP(AllData[[#This Row],[Order]],MM[],3,FALSE)</f>
        <v>V5757311401000</v>
      </c>
      <c r="C5697" s="36">
        <f>VLOOKUP(AllData[[#This Row],[Order]],MM[],2,FALSE)</f>
        <v>138</v>
      </c>
      <c r="D5697" s="36" t="s">
        <v>60</v>
      </c>
      <c r="E5697" s="36" t="s">
        <v>83</v>
      </c>
      <c r="F5697" s="36" t="s">
        <v>84</v>
      </c>
      <c r="G5697" s="36" t="s">
        <v>111</v>
      </c>
      <c r="H5697" s="36">
        <v>103.38000000000001</v>
      </c>
      <c r="I5697" s="36">
        <v>40</v>
      </c>
    </row>
    <row r="5698" spans="1:9" x14ac:dyDescent="0.35">
      <c r="A5698" s="36">
        <v>1538834</v>
      </c>
      <c r="B5698" s="36" t="str">
        <f>VLOOKUP(AllData[[#This Row],[Order]],MM[],3,FALSE)</f>
        <v>V5757311401000</v>
      </c>
      <c r="C5698" s="36">
        <f>VLOOKUP(AllData[[#This Row],[Order]],MM[],2,FALSE)</f>
        <v>138</v>
      </c>
      <c r="D5698" s="36" t="s">
        <v>68</v>
      </c>
      <c r="E5698" s="36" t="s">
        <v>61</v>
      </c>
      <c r="F5698" s="36" t="s">
        <v>63</v>
      </c>
      <c r="G5698" s="36" t="s">
        <v>64</v>
      </c>
      <c r="H5698" s="36">
        <v>63.24</v>
      </c>
      <c r="I5698" s="36">
        <v>15</v>
      </c>
    </row>
    <row r="5699" spans="1:9" x14ac:dyDescent="0.35">
      <c r="A5699" s="36">
        <v>1538834</v>
      </c>
      <c r="B5699" s="36" t="str">
        <f>VLOOKUP(AllData[[#This Row],[Order]],MM[],3,FALSE)</f>
        <v>V5757311401000</v>
      </c>
      <c r="C5699" s="36">
        <f>VLOOKUP(AllData[[#This Row],[Order]],MM[],2,FALSE)</f>
        <v>138</v>
      </c>
      <c r="D5699" s="36" t="s">
        <v>73</v>
      </c>
      <c r="E5699" s="36" t="s">
        <v>69</v>
      </c>
      <c r="F5699" s="36" t="s">
        <v>70</v>
      </c>
      <c r="G5699" s="36" t="s">
        <v>71</v>
      </c>
      <c r="H5699" s="36">
        <v>20</v>
      </c>
      <c r="I5699" s="36">
        <v>20</v>
      </c>
    </row>
    <row r="5700" spans="1:9" x14ac:dyDescent="0.35">
      <c r="A5700" s="36">
        <v>1538834</v>
      </c>
      <c r="B5700" s="36" t="str">
        <f>VLOOKUP(AllData[[#This Row],[Order]],MM[],3,FALSE)</f>
        <v>V5757311401000</v>
      </c>
      <c r="C5700" s="36">
        <f>VLOOKUP(AllData[[#This Row],[Order]],MM[],2,FALSE)</f>
        <v>138</v>
      </c>
      <c r="D5700" s="36" t="s">
        <v>75</v>
      </c>
      <c r="E5700" s="36" t="s">
        <v>61</v>
      </c>
      <c r="F5700" s="36" t="s">
        <v>63</v>
      </c>
      <c r="G5700" s="36" t="s">
        <v>74</v>
      </c>
      <c r="H5700" s="36">
        <v>593.88</v>
      </c>
      <c r="I5700" s="36">
        <v>350</v>
      </c>
    </row>
    <row r="5701" spans="1:9" x14ac:dyDescent="0.35">
      <c r="A5701" s="36">
        <v>1538834</v>
      </c>
      <c r="B5701" s="36" t="str">
        <f>VLOOKUP(AllData[[#This Row],[Order]],MM[],3,FALSE)</f>
        <v>V5757311401000</v>
      </c>
      <c r="C5701" s="36">
        <f>VLOOKUP(AllData[[#This Row],[Order]],MM[],2,FALSE)</f>
        <v>138</v>
      </c>
      <c r="D5701" s="36" t="s">
        <v>78</v>
      </c>
      <c r="E5701" s="36" t="s">
        <v>61</v>
      </c>
      <c r="F5701" s="36" t="s">
        <v>63</v>
      </c>
      <c r="G5701" s="36" t="s">
        <v>76</v>
      </c>
      <c r="H5701" s="36">
        <v>1993.56</v>
      </c>
      <c r="I5701" s="36">
        <v>1020</v>
      </c>
    </row>
    <row r="5702" spans="1:9" x14ac:dyDescent="0.35">
      <c r="A5702" s="36">
        <v>1538834</v>
      </c>
      <c r="B5702" s="36" t="str">
        <f>VLOOKUP(AllData[[#This Row],[Order]],MM[],3,FALSE)</f>
        <v>V5757311401000</v>
      </c>
      <c r="C5702" s="36">
        <f>VLOOKUP(AllData[[#This Row],[Order]],MM[],2,FALSE)</f>
        <v>138</v>
      </c>
      <c r="D5702" s="36" t="s">
        <v>80</v>
      </c>
      <c r="E5702" s="36" t="s">
        <v>61</v>
      </c>
      <c r="F5702" s="36" t="s">
        <v>63</v>
      </c>
      <c r="G5702" s="36" t="s">
        <v>112</v>
      </c>
      <c r="H5702" s="36">
        <v>59.716999999999999</v>
      </c>
      <c r="I5702" s="36">
        <v>50</v>
      </c>
    </row>
    <row r="5703" spans="1:9" x14ac:dyDescent="0.35">
      <c r="A5703" s="36">
        <v>1538834</v>
      </c>
      <c r="B5703" s="36" t="str">
        <f>VLOOKUP(AllData[[#This Row],[Order]],MM[],3,FALSE)</f>
        <v>V5757311401000</v>
      </c>
      <c r="C5703" s="36">
        <f>VLOOKUP(AllData[[#This Row],[Order]],MM[],2,FALSE)</f>
        <v>138</v>
      </c>
      <c r="D5703" s="36" t="s">
        <v>82</v>
      </c>
      <c r="E5703" s="36" t="s">
        <v>89</v>
      </c>
      <c r="F5703" s="36" t="s">
        <v>91</v>
      </c>
      <c r="G5703" s="36" t="s">
        <v>92</v>
      </c>
      <c r="H5703" s="36"/>
      <c r="I5703" s="36">
        <v>0</v>
      </c>
    </row>
    <row r="5704" spans="1:9" x14ac:dyDescent="0.35">
      <c r="A5704" s="36">
        <v>1538834</v>
      </c>
      <c r="B5704" s="36" t="str">
        <f>VLOOKUP(AllData[[#This Row],[Order]],MM[],3,FALSE)</f>
        <v>V5757311401000</v>
      </c>
      <c r="C5704" s="36">
        <f>VLOOKUP(AllData[[#This Row],[Order]],MM[],2,FALSE)</f>
        <v>138</v>
      </c>
      <c r="D5704" s="36" t="s">
        <v>85</v>
      </c>
      <c r="E5704" s="36" t="s">
        <v>69</v>
      </c>
      <c r="F5704" s="36" t="s">
        <v>70</v>
      </c>
      <c r="G5704" s="36" t="s">
        <v>79</v>
      </c>
      <c r="H5704" s="36">
        <v>20</v>
      </c>
      <c r="I5704" s="36">
        <v>20</v>
      </c>
    </row>
    <row r="5705" spans="1:9" x14ac:dyDescent="0.35">
      <c r="A5705" s="36">
        <v>1538834</v>
      </c>
      <c r="B5705" s="36" t="str">
        <f>VLOOKUP(AllData[[#This Row],[Order]],MM[],3,FALSE)</f>
        <v>V5757311401000</v>
      </c>
      <c r="C5705" s="36">
        <f>VLOOKUP(AllData[[#This Row],[Order]],MM[],2,FALSE)</f>
        <v>138</v>
      </c>
      <c r="D5705" s="36" t="s">
        <v>88</v>
      </c>
      <c r="E5705" s="36" t="s">
        <v>69</v>
      </c>
      <c r="F5705" s="36" t="s">
        <v>70</v>
      </c>
      <c r="G5705" s="36" t="s">
        <v>81</v>
      </c>
      <c r="H5705" s="36">
        <v>20</v>
      </c>
      <c r="I5705" s="36">
        <v>20</v>
      </c>
    </row>
    <row r="5706" spans="1:9" x14ac:dyDescent="0.35">
      <c r="A5706" s="36">
        <v>1538834</v>
      </c>
      <c r="B5706" s="36" t="str">
        <f>VLOOKUP(AllData[[#This Row],[Order]],MM[],3,FALSE)</f>
        <v>V5757311401000</v>
      </c>
      <c r="C5706" s="36">
        <f>VLOOKUP(AllData[[#This Row],[Order]],MM[],2,FALSE)</f>
        <v>138</v>
      </c>
      <c r="D5706" s="36" t="s">
        <v>95</v>
      </c>
      <c r="E5706" s="36" t="s">
        <v>83</v>
      </c>
      <c r="F5706" s="36" t="s">
        <v>84</v>
      </c>
      <c r="G5706" s="36" t="s">
        <v>84</v>
      </c>
      <c r="H5706" s="36">
        <v>907.5</v>
      </c>
      <c r="I5706" s="36">
        <v>450</v>
      </c>
    </row>
    <row r="5707" spans="1:9" x14ac:dyDescent="0.35">
      <c r="A5707" s="36">
        <v>1538834</v>
      </c>
      <c r="B5707" s="36" t="str">
        <f>VLOOKUP(AllData[[#This Row],[Order]],MM[],3,FALSE)</f>
        <v>V5757311401000</v>
      </c>
      <c r="C5707" s="36">
        <f>VLOOKUP(AllData[[#This Row],[Order]],MM[],2,FALSE)</f>
        <v>138</v>
      </c>
      <c r="D5707" s="36" t="s">
        <v>97</v>
      </c>
      <c r="E5707" s="36" t="s">
        <v>86</v>
      </c>
      <c r="F5707" s="36" t="s">
        <v>87</v>
      </c>
      <c r="G5707" s="36" t="s">
        <v>87</v>
      </c>
      <c r="H5707" s="36">
        <v>20</v>
      </c>
      <c r="I5707" s="36">
        <v>20</v>
      </c>
    </row>
    <row r="5708" spans="1:9" x14ac:dyDescent="0.35">
      <c r="A5708" s="36">
        <v>1538834</v>
      </c>
      <c r="B5708" s="36" t="str">
        <f>VLOOKUP(AllData[[#This Row],[Order]],MM[],3,FALSE)</f>
        <v>V5757311401000</v>
      </c>
      <c r="C5708" s="36">
        <f>VLOOKUP(AllData[[#This Row],[Order]],MM[],2,FALSE)</f>
        <v>138</v>
      </c>
      <c r="D5708" s="36" t="s">
        <v>99</v>
      </c>
      <c r="E5708" s="36" t="s">
        <v>61</v>
      </c>
      <c r="F5708" s="36" t="s">
        <v>63</v>
      </c>
      <c r="G5708" s="36" t="s">
        <v>96</v>
      </c>
      <c r="H5708" s="36">
        <v>48.933</v>
      </c>
      <c r="I5708" s="36">
        <v>100</v>
      </c>
    </row>
    <row r="5709" spans="1:9" x14ac:dyDescent="0.35">
      <c r="A5709" s="36">
        <v>1538834</v>
      </c>
      <c r="B5709" s="36" t="str">
        <f>VLOOKUP(AllData[[#This Row],[Order]],MM[],3,FALSE)</f>
        <v>V5757311401000</v>
      </c>
      <c r="C5709" s="36">
        <f>VLOOKUP(AllData[[#This Row],[Order]],MM[],2,FALSE)</f>
        <v>138</v>
      </c>
      <c r="D5709" s="36" t="s">
        <v>101</v>
      </c>
      <c r="E5709" s="36" t="s">
        <v>69</v>
      </c>
      <c r="F5709" s="36" t="s">
        <v>70</v>
      </c>
      <c r="G5709" s="36" t="s">
        <v>98</v>
      </c>
      <c r="H5709" s="36">
        <v>20</v>
      </c>
      <c r="I5709" s="36">
        <v>20</v>
      </c>
    </row>
    <row r="5710" spans="1:9" x14ac:dyDescent="0.35">
      <c r="A5710" s="36">
        <v>1538834</v>
      </c>
      <c r="B5710" s="36" t="str">
        <f>VLOOKUP(AllData[[#This Row],[Order]],MM[],3,FALSE)</f>
        <v>V5757311401000</v>
      </c>
      <c r="C5710" s="36">
        <f>VLOOKUP(AllData[[#This Row],[Order]],MM[],2,FALSE)</f>
        <v>138</v>
      </c>
      <c r="D5710" s="36" t="s">
        <v>104</v>
      </c>
      <c r="E5710" s="36" t="s">
        <v>69</v>
      </c>
      <c r="F5710" s="36" t="s">
        <v>70</v>
      </c>
      <c r="G5710" s="36" t="s">
        <v>100</v>
      </c>
      <c r="H5710" s="36">
        <v>30</v>
      </c>
      <c r="I5710" s="36">
        <v>30</v>
      </c>
    </row>
    <row r="5711" spans="1:9" x14ac:dyDescent="0.35">
      <c r="A5711" s="36">
        <v>1538834</v>
      </c>
      <c r="B5711" s="36" t="str">
        <f>VLOOKUP(AllData[[#This Row],[Order]],MM[],3,FALSE)</f>
        <v>V5757311401000</v>
      </c>
      <c r="C5711" s="36">
        <f>VLOOKUP(AllData[[#This Row],[Order]],MM[],2,FALSE)</f>
        <v>138</v>
      </c>
      <c r="D5711" s="36" t="s">
        <v>113</v>
      </c>
      <c r="E5711" s="36" t="s">
        <v>102</v>
      </c>
      <c r="F5711" s="36" t="s">
        <v>100</v>
      </c>
      <c r="G5711" s="36" t="s">
        <v>103</v>
      </c>
      <c r="H5711" s="36">
        <v>30</v>
      </c>
      <c r="I5711" s="36">
        <v>30</v>
      </c>
    </row>
    <row r="5712" spans="1:9" x14ac:dyDescent="0.35">
      <c r="A5712" s="36">
        <v>1538834</v>
      </c>
      <c r="B5712" s="36" t="str">
        <f>VLOOKUP(AllData[[#This Row],[Order]],MM[],3,FALSE)</f>
        <v>V5757311401000</v>
      </c>
      <c r="C5712" s="36">
        <f>VLOOKUP(AllData[[#This Row],[Order]],MM[],2,FALSE)</f>
        <v>138</v>
      </c>
      <c r="D5712" s="36" t="s">
        <v>114</v>
      </c>
      <c r="E5712" s="36" t="s">
        <v>102</v>
      </c>
      <c r="F5712" s="36" t="s">
        <v>100</v>
      </c>
      <c r="G5712" s="36" t="s">
        <v>106</v>
      </c>
      <c r="H5712" s="36">
        <v>45</v>
      </c>
      <c r="I5712" s="36">
        <v>45</v>
      </c>
    </row>
    <row r="5713" spans="1:9" x14ac:dyDescent="0.35">
      <c r="A5713" s="36">
        <v>1538834</v>
      </c>
      <c r="B5713" s="36" t="str">
        <f>VLOOKUP(AllData[[#This Row],[Order]],MM[],3,FALSE)</f>
        <v>V5757311401000</v>
      </c>
      <c r="C5713" s="36">
        <f>VLOOKUP(AllData[[#This Row],[Order]],MM[],2,FALSE)</f>
        <v>138</v>
      </c>
      <c r="D5713" s="36" t="s">
        <v>60</v>
      </c>
      <c r="E5713" s="36" t="s">
        <v>61</v>
      </c>
      <c r="F5713" s="36" t="s">
        <v>63</v>
      </c>
      <c r="G5713" s="36" t="s">
        <v>108</v>
      </c>
      <c r="H5713" s="36">
        <v>243.42000000000002</v>
      </c>
      <c r="I5713" s="36">
        <v>1</v>
      </c>
    </row>
    <row r="5714" spans="1:9" x14ac:dyDescent="0.35">
      <c r="A5714" s="36">
        <v>1538834</v>
      </c>
      <c r="B5714" s="36" t="str">
        <f>VLOOKUP(AllData[[#This Row],[Order]],MM[],3,FALSE)</f>
        <v>V5757311401000</v>
      </c>
      <c r="C5714" s="36">
        <f>VLOOKUP(AllData[[#This Row],[Order]],MM[],2,FALSE)</f>
        <v>138</v>
      </c>
      <c r="D5714" s="36" t="s">
        <v>95</v>
      </c>
      <c r="E5714" s="36" t="s">
        <v>83</v>
      </c>
      <c r="F5714" s="36" t="s">
        <v>84</v>
      </c>
      <c r="G5714" s="36" t="s">
        <v>110</v>
      </c>
      <c r="H5714" s="36"/>
      <c r="I5714" s="36">
        <v>5</v>
      </c>
    </row>
    <row r="5715" spans="1:9" x14ac:dyDescent="0.35">
      <c r="A5715" s="36">
        <v>1538835</v>
      </c>
      <c r="B5715" s="36" t="str">
        <f>VLOOKUP(AllData[[#This Row],[Order]],MM[],3,FALSE)</f>
        <v>V5757331400800</v>
      </c>
      <c r="C5715" s="36">
        <f>VLOOKUP(AllData[[#This Row],[Order]],MM[],2,FALSE)</f>
        <v>138</v>
      </c>
      <c r="D5715" s="36" t="s">
        <v>60</v>
      </c>
      <c r="E5715" s="36" t="s">
        <v>83</v>
      </c>
      <c r="F5715" s="36" t="s">
        <v>84</v>
      </c>
      <c r="G5715" s="36" t="s">
        <v>111</v>
      </c>
      <c r="H5715" s="36">
        <v>189.48</v>
      </c>
      <c r="I5715" s="36">
        <v>40</v>
      </c>
    </row>
    <row r="5716" spans="1:9" x14ac:dyDescent="0.35">
      <c r="A5716" s="36">
        <v>1538835</v>
      </c>
      <c r="B5716" s="36" t="str">
        <f>VLOOKUP(AllData[[#This Row],[Order]],MM[],3,FALSE)</f>
        <v>V5757331400800</v>
      </c>
      <c r="C5716" s="36">
        <f>VLOOKUP(AllData[[#This Row],[Order]],MM[],2,FALSE)</f>
        <v>138</v>
      </c>
      <c r="D5716" s="36" t="s">
        <v>68</v>
      </c>
      <c r="E5716" s="36" t="s">
        <v>61</v>
      </c>
      <c r="F5716" s="36" t="s">
        <v>63</v>
      </c>
      <c r="G5716" s="36" t="s">
        <v>64</v>
      </c>
      <c r="H5716" s="36">
        <v>5.6829999999999998</v>
      </c>
      <c r="I5716" s="36">
        <v>15</v>
      </c>
    </row>
    <row r="5717" spans="1:9" x14ac:dyDescent="0.35">
      <c r="A5717" s="36">
        <v>1538835</v>
      </c>
      <c r="B5717" s="36" t="str">
        <f>VLOOKUP(AllData[[#This Row],[Order]],MM[],3,FALSE)</f>
        <v>V5757331400800</v>
      </c>
      <c r="C5717" s="36">
        <f>VLOOKUP(AllData[[#This Row],[Order]],MM[],2,FALSE)</f>
        <v>138</v>
      </c>
      <c r="D5717" s="36" t="s">
        <v>73</v>
      </c>
      <c r="E5717" s="36" t="s">
        <v>69</v>
      </c>
      <c r="F5717" s="36" t="s">
        <v>70</v>
      </c>
      <c r="G5717" s="36" t="s">
        <v>71</v>
      </c>
      <c r="H5717" s="36">
        <v>20</v>
      </c>
      <c r="I5717" s="36">
        <v>20</v>
      </c>
    </row>
    <row r="5718" spans="1:9" x14ac:dyDescent="0.35">
      <c r="A5718" s="36">
        <v>1538835</v>
      </c>
      <c r="B5718" s="36" t="str">
        <f>VLOOKUP(AllData[[#This Row],[Order]],MM[],3,FALSE)</f>
        <v>V5757331400800</v>
      </c>
      <c r="C5718" s="36">
        <f>VLOOKUP(AllData[[#This Row],[Order]],MM[],2,FALSE)</f>
        <v>138</v>
      </c>
      <c r="D5718" s="36" t="s">
        <v>75</v>
      </c>
      <c r="E5718" s="36" t="s">
        <v>61</v>
      </c>
      <c r="F5718" s="36" t="s">
        <v>63</v>
      </c>
      <c r="G5718" s="36" t="s">
        <v>74</v>
      </c>
      <c r="H5718" s="36">
        <v>495.84</v>
      </c>
      <c r="I5718" s="36">
        <v>350</v>
      </c>
    </row>
    <row r="5719" spans="1:9" x14ac:dyDescent="0.35">
      <c r="A5719" s="36">
        <v>1538835</v>
      </c>
      <c r="B5719" s="36" t="str">
        <f>VLOOKUP(AllData[[#This Row],[Order]],MM[],3,FALSE)</f>
        <v>V5757331400800</v>
      </c>
      <c r="C5719" s="36">
        <f>VLOOKUP(AllData[[#This Row],[Order]],MM[],2,FALSE)</f>
        <v>138</v>
      </c>
      <c r="D5719" s="36" t="s">
        <v>78</v>
      </c>
      <c r="E5719" s="36" t="s">
        <v>61</v>
      </c>
      <c r="F5719" s="36" t="s">
        <v>63</v>
      </c>
      <c r="G5719" s="36" t="s">
        <v>76</v>
      </c>
      <c r="H5719" s="36">
        <v>2134.2599999999998</v>
      </c>
      <c r="I5719" s="36">
        <v>1020</v>
      </c>
    </row>
    <row r="5720" spans="1:9" x14ac:dyDescent="0.35">
      <c r="A5720" s="36">
        <v>1538835</v>
      </c>
      <c r="B5720" s="36" t="str">
        <f>VLOOKUP(AllData[[#This Row],[Order]],MM[],3,FALSE)</f>
        <v>V5757331400800</v>
      </c>
      <c r="C5720" s="36">
        <f>VLOOKUP(AllData[[#This Row],[Order]],MM[],2,FALSE)</f>
        <v>138</v>
      </c>
      <c r="D5720" s="36" t="s">
        <v>80</v>
      </c>
      <c r="E5720" s="36" t="s">
        <v>61</v>
      </c>
      <c r="F5720" s="36" t="s">
        <v>63</v>
      </c>
      <c r="G5720" s="36" t="s">
        <v>112</v>
      </c>
      <c r="H5720" s="36">
        <v>186.35999999999999</v>
      </c>
      <c r="I5720" s="36">
        <v>50</v>
      </c>
    </row>
    <row r="5721" spans="1:9" x14ac:dyDescent="0.35">
      <c r="A5721" s="36">
        <v>1538835</v>
      </c>
      <c r="B5721" s="36" t="str">
        <f>VLOOKUP(AllData[[#This Row],[Order]],MM[],3,FALSE)</f>
        <v>V5757331400800</v>
      </c>
      <c r="C5721" s="36">
        <f>VLOOKUP(AllData[[#This Row],[Order]],MM[],2,FALSE)</f>
        <v>138</v>
      </c>
      <c r="D5721" s="36" t="s">
        <v>82</v>
      </c>
      <c r="E5721" s="36" t="s">
        <v>89</v>
      </c>
      <c r="F5721" s="36" t="s">
        <v>91</v>
      </c>
      <c r="G5721" s="36" t="s">
        <v>92</v>
      </c>
      <c r="H5721" s="36"/>
      <c r="I5721" s="36">
        <v>0</v>
      </c>
    </row>
    <row r="5722" spans="1:9" x14ac:dyDescent="0.35">
      <c r="A5722" s="36">
        <v>1538835</v>
      </c>
      <c r="B5722" s="36" t="str">
        <f>VLOOKUP(AllData[[#This Row],[Order]],MM[],3,FALSE)</f>
        <v>V5757331400800</v>
      </c>
      <c r="C5722" s="36">
        <f>VLOOKUP(AllData[[#This Row],[Order]],MM[],2,FALSE)</f>
        <v>138</v>
      </c>
      <c r="D5722" s="36" t="s">
        <v>85</v>
      </c>
      <c r="E5722" s="36" t="s">
        <v>69</v>
      </c>
      <c r="F5722" s="36" t="s">
        <v>70</v>
      </c>
      <c r="G5722" s="36" t="s">
        <v>79</v>
      </c>
      <c r="H5722" s="36">
        <v>20</v>
      </c>
      <c r="I5722" s="36">
        <v>20</v>
      </c>
    </row>
    <row r="5723" spans="1:9" x14ac:dyDescent="0.35">
      <c r="A5723" s="36">
        <v>1538835</v>
      </c>
      <c r="B5723" s="36" t="str">
        <f>VLOOKUP(AllData[[#This Row],[Order]],MM[],3,FALSE)</f>
        <v>V5757331400800</v>
      </c>
      <c r="C5723" s="36">
        <f>VLOOKUP(AllData[[#This Row],[Order]],MM[],2,FALSE)</f>
        <v>138</v>
      </c>
      <c r="D5723" s="36" t="s">
        <v>88</v>
      </c>
      <c r="E5723" s="36" t="s">
        <v>69</v>
      </c>
      <c r="F5723" s="36" t="s">
        <v>70</v>
      </c>
      <c r="G5723" s="36" t="s">
        <v>81</v>
      </c>
      <c r="H5723" s="36">
        <v>20</v>
      </c>
      <c r="I5723" s="36">
        <v>20</v>
      </c>
    </row>
    <row r="5724" spans="1:9" x14ac:dyDescent="0.35">
      <c r="A5724" s="36">
        <v>1538835</v>
      </c>
      <c r="B5724" s="36" t="str">
        <f>VLOOKUP(AllData[[#This Row],[Order]],MM[],3,FALSE)</f>
        <v>V5757331400800</v>
      </c>
      <c r="C5724" s="36">
        <f>VLOOKUP(AllData[[#This Row],[Order]],MM[],2,FALSE)</f>
        <v>138</v>
      </c>
      <c r="D5724" s="36" t="s">
        <v>95</v>
      </c>
      <c r="E5724" s="36" t="s">
        <v>83</v>
      </c>
      <c r="F5724" s="36" t="s">
        <v>84</v>
      </c>
      <c r="G5724" s="36" t="s">
        <v>84</v>
      </c>
      <c r="H5724" s="36">
        <v>739.68</v>
      </c>
      <c r="I5724" s="36">
        <v>450</v>
      </c>
    </row>
    <row r="5725" spans="1:9" x14ac:dyDescent="0.35">
      <c r="A5725" s="36">
        <v>1538835</v>
      </c>
      <c r="B5725" s="36" t="str">
        <f>VLOOKUP(AllData[[#This Row],[Order]],MM[],3,FALSE)</f>
        <v>V5757331400800</v>
      </c>
      <c r="C5725" s="36">
        <f>VLOOKUP(AllData[[#This Row],[Order]],MM[],2,FALSE)</f>
        <v>138</v>
      </c>
      <c r="D5725" s="36" t="s">
        <v>97</v>
      </c>
      <c r="E5725" s="36" t="s">
        <v>86</v>
      </c>
      <c r="F5725" s="36" t="s">
        <v>87</v>
      </c>
      <c r="G5725" s="36" t="s">
        <v>87</v>
      </c>
      <c r="H5725" s="36">
        <v>20</v>
      </c>
      <c r="I5725" s="36">
        <v>20</v>
      </c>
    </row>
    <row r="5726" spans="1:9" x14ac:dyDescent="0.35">
      <c r="A5726" s="36">
        <v>1538835</v>
      </c>
      <c r="B5726" s="36" t="str">
        <f>VLOOKUP(AllData[[#This Row],[Order]],MM[],3,FALSE)</f>
        <v>V5757331400800</v>
      </c>
      <c r="C5726" s="36">
        <f>VLOOKUP(AllData[[#This Row],[Order]],MM[],2,FALSE)</f>
        <v>138</v>
      </c>
      <c r="D5726" s="36" t="s">
        <v>99</v>
      </c>
      <c r="E5726" s="36" t="s">
        <v>61</v>
      </c>
      <c r="F5726" s="36" t="s">
        <v>63</v>
      </c>
      <c r="G5726" s="36" t="s">
        <v>96</v>
      </c>
      <c r="H5726" s="36">
        <v>103.453</v>
      </c>
      <c r="I5726" s="36">
        <v>100</v>
      </c>
    </row>
    <row r="5727" spans="1:9" x14ac:dyDescent="0.35">
      <c r="A5727" s="36">
        <v>1538835</v>
      </c>
      <c r="B5727" s="36" t="str">
        <f>VLOOKUP(AllData[[#This Row],[Order]],MM[],3,FALSE)</f>
        <v>V5757331400800</v>
      </c>
      <c r="C5727" s="36">
        <f>VLOOKUP(AllData[[#This Row],[Order]],MM[],2,FALSE)</f>
        <v>138</v>
      </c>
      <c r="D5727" s="36" t="s">
        <v>101</v>
      </c>
      <c r="E5727" s="36" t="s">
        <v>69</v>
      </c>
      <c r="F5727" s="36" t="s">
        <v>70</v>
      </c>
      <c r="G5727" s="36" t="s">
        <v>98</v>
      </c>
      <c r="H5727" s="36">
        <v>20</v>
      </c>
      <c r="I5727" s="36">
        <v>20</v>
      </c>
    </row>
    <row r="5728" spans="1:9" x14ac:dyDescent="0.35">
      <c r="A5728" s="36">
        <v>1538835</v>
      </c>
      <c r="B5728" s="36" t="str">
        <f>VLOOKUP(AllData[[#This Row],[Order]],MM[],3,FALSE)</f>
        <v>V5757331400800</v>
      </c>
      <c r="C5728" s="36">
        <f>VLOOKUP(AllData[[#This Row],[Order]],MM[],2,FALSE)</f>
        <v>138</v>
      </c>
      <c r="D5728" s="36" t="s">
        <v>104</v>
      </c>
      <c r="E5728" s="36" t="s">
        <v>69</v>
      </c>
      <c r="F5728" s="36" t="s">
        <v>70</v>
      </c>
      <c r="G5728" s="36" t="s">
        <v>100</v>
      </c>
      <c r="H5728" s="36">
        <v>30</v>
      </c>
      <c r="I5728" s="36">
        <v>30</v>
      </c>
    </row>
    <row r="5729" spans="1:9" x14ac:dyDescent="0.35">
      <c r="A5729" s="36">
        <v>1538835</v>
      </c>
      <c r="B5729" s="36" t="str">
        <f>VLOOKUP(AllData[[#This Row],[Order]],MM[],3,FALSE)</f>
        <v>V5757331400800</v>
      </c>
      <c r="C5729" s="36">
        <f>VLOOKUP(AllData[[#This Row],[Order]],MM[],2,FALSE)</f>
        <v>138</v>
      </c>
      <c r="D5729" s="36" t="s">
        <v>113</v>
      </c>
      <c r="E5729" s="36" t="s">
        <v>102</v>
      </c>
      <c r="F5729" s="36" t="s">
        <v>100</v>
      </c>
      <c r="G5729" s="36" t="s">
        <v>103</v>
      </c>
      <c r="H5729" s="36">
        <v>30</v>
      </c>
      <c r="I5729" s="36">
        <v>30</v>
      </c>
    </row>
    <row r="5730" spans="1:9" x14ac:dyDescent="0.35">
      <c r="A5730" s="36">
        <v>1538835</v>
      </c>
      <c r="B5730" s="36" t="str">
        <f>VLOOKUP(AllData[[#This Row],[Order]],MM[],3,FALSE)</f>
        <v>V5757331400800</v>
      </c>
      <c r="C5730" s="36">
        <f>VLOOKUP(AllData[[#This Row],[Order]],MM[],2,FALSE)</f>
        <v>138</v>
      </c>
      <c r="D5730" s="36" t="s">
        <v>114</v>
      </c>
      <c r="E5730" s="36" t="s">
        <v>102</v>
      </c>
      <c r="F5730" s="36" t="s">
        <v>100</v>
      </c>
      <c r="G5730" s="36" t="s">
        <v>106</v>
      </c>
      <c r="H5730" s="36">
        <v>45</v>
      </c>
      <c r="I5730" s="36">
        <v>45</v>
      </c>
    </row>
    <row r="5731" spans="1:9" x14ac:dyDescent="0.35">
      <c r="A5731" s="36">
        <v>1538835</v>
      </c>
      <c r="B5731" s="36" t="str">
        <f>VLOOKUP(AllData[[#This Row],[Order]],MM[],3,FALSE)</f>
        <v>V5757331400800</v>
      </c>
      <c r="C5731" s="36">
        <f>VLOOKUP(AllData[[#This Row],[Order]],MM[],2,FALSE)</f>
        <v>138</v>
      </c>
      <c r="D5731" s="36" t="s">
        <v>60</v>
      </c>
      <c r="E5731" s="36" t="s">
        <v>61</v>
      </c>
      <c r="F5731" s="36" t="s">
        <v>63</v>
      </c>
      <c r="G5731" s="36" t="s">
        <v>108</v>
      </c>
      <c r="H5731" s="36"/>
      <c r="I5731" s="36">
        <v>1</v>
      </c>
    </row>
    <row r="5732" spans="1:9" x14ac:dyDescent="0.35">
      <c r="A5732" s="36">
        <v>1538835</v>
      </c>
      <c r="B5732" s="36" t="str">
        <f>VLOOKUP(AllData[[#This Row],[Order]],MM[],3,FALSE)</f>
        <v>V5757331400800</v>
      </c>
      <c r="C5732" s="36">
        <f>VLOOKUP(AllData[[#This Row],[Order]],MM[],2,FALSE)</f>
        <v>138</v>
      </c>
      <c r="D5732" s="36" t="s">
        <v>95</v>
      </c>
      <c r="E5732" s="36" t="s">
        <v>83</v>
      </c>
      <c r="F5732" s="36" t="s">
        <v>84</v>
      </c>
      <c r="G5732" s="36" t="s">
        <v>110</v>
      </c>
      <c r="H5732" s="36">
        <v>274.86</v>
      </c>
      <c r="I5732" s="36">
        <v>5</v>
      </c>
    </row>
    <row r="5733" spans="1:9" x14ac:dyDescent="0.35">
      <c r="A5733" s="36">
        <v>1538836</v>
      </c>
      <c r="B5733" s="36" t="str">
        <f>VLOOKUP(AllData[[#This Row],[Order]],MM[],3,FALSE)</f>
        <v>V5757331401000</v>
      </c>
      <c r="C5733" s="36">
        <f>VLOOKUP(AllData[[#This Row],[Order]],MM[],2,FALSE)</f>
        <v>138</v>
      </c>
      <c r="D5733" s="36" t="s">
        <v>60</v>
      </c>
      <c r="E5733" s="36" t="s">
        <v>83</v>
      </c>
      <c r="F5733" s="36" t="s">
        <v>84</v>
      </c>
      <c r="G5733" s="36" t="s">
        <v>111</v>
      </c>
      <c r="H5733" s="36">
        <v>45.366999999999997</v>
      </c>
      <c r="I5733" s="36">
        <v>40</v>
      </c>
    </row>
    <row r="5734" spans="1:9" x14ac:dyDescent="0.35">
      <c r="A5734" s="36">
        <v>1538836</v>
      </c>
      <c r="B5734" s="36" t="str">
        <f>VLOOKUP(AllData[[#This Row],[Order]],MM[],3,FALSE)</f>
        <v>V5757331401000</v>
      </c>
      <c r="C5734" s="36">
        <f>VLOOKUP(AllData[[#This Row],[Order]],MM[],2,FALSE)</f>
        <v>138</v>
      </c>
      <c r="D5734" s="36" t="s">
        <v>68</v>
      </c>
      <c r="E5734" s="36" t="s">
        <v>61</v>
      </c>
      <c r="F5734" s="36" t="s">
        <v>63</v>
      </c>
      <c r="G5734" s="36" t="s">
        <v>64</v>
      </c>
      <c r="H5734" s="36">
        <v>5.75</v>
      </c>
      <c r="I5734" s="36">
        <v>15</v>
      </c>
    </row>
    <row r="5735" spans="1:9" x14ac:dyDescent="0.35">
      <c r="A5735" s="36">
        <v>1538836</v>
      </c>
      <c r="B5735" s="36" t="str">
        <f>VLOOKUP(AllData[[#This Row],[Order]],MM[],3,FALSE)</f>
        <v>V5757331401000</v>
      </c>
      <c r="C5735" s="36">
        <f>VLOOKUP(AllData[[#This Row],[Order]],MM[],2,FALSE)</f>
        <v>138</v>
      </c>
      <c r="D5735" s="36" t="s">
        <v>73</v>
      </c>
      <c r="E5735" s="36" t="s">
        <v>69</v>
      </c>
      <c r="F5735" s="36" t="s">
        <v>70</v>
      </c>
      <c r="G5735" s="36" t="s">
        <v>71</v>
      </c>
      <c r="H5735" s="36">
        <v>20</v>
      </c>
      <c r="I5735" s="36">
        <v>20</v>
      </c>
    </row>
    <row r="5736" spans="1:9" x14ac:dyDescent="0.35">
      <c r="A5736" s="36">
        <v>1538836</v>
      </c>
      <c r="B5736" s="36" t="str">
        <f>VLOOKUP(AllData[[#This Row],[Order]],MM[],3,FALSE)</f>
        <v>V5757331401000</v>
      </c>
      <c r="C5736" s="36">
        <f>VLOOKUP(AllData[[#This Row],[Order]],MM[],2,FALSE)</f>
        <v>138</v>
      </c>
      <c r="D5736" s="36" t="s">
        <v>75</v>
      </c>
      <c r="E5736" s="36" t="s">
        <v>61</v>
      </c>
      <c r="F5736" s="36" t="s">
        <v>63</v>
      </c>
      <c r="G5736" s="36" t="s">
        <v>74</v>
      </c>
      <c r="H5736" s="36">
        <v>479.22</v>
      </c>
      <c r="I5736" s="36">
        <v>350</v>
      </c>
    </row>
    <row r="5737" spans="1:9" x14ac:dyDescent="0.35">
      <c r="A5737" s="36">
        <v>1538836</v>
      </c>
      <c r="B5737" s="36" t="str">
        <f>VLOOKUP(AllData[[#This Row],[Order]],MM[],3,FALSE)</f>
        <v>V5757331401000</v>
      </c>
      <c r="C5737" s="36">
        <f>VLOOKUP(AllData[[#This Row],[Order]],MM[],2,FALSE)</f>
        <v>138</v>
      </c>
      <c r="D5737" s="36" t="s">
        <v>78</v>
      </c>
      <c r="E5737" s="36" t="s">
        <v>61</v>
      </c>
      <c r="F5737" s="36" t="s">
        <v>63</v>
      </c>
      <c r="G5737" s="36" t="s">
        <v>76</v>
      </c>
      <c r="H5737" s="36">
        <v>2956.68</v>
      </c>
      <c r="I5737" s="36">
        <v>1020</v>
      </c>
    </row>
    <row r="5738" spans="1:9" x14ac:dyDescent="0.35">
      <c r="A5738" s="36">
        <v>1538836</v>
      </c>
      <c r="B5738" s="36" t="str">
        <f>VLOOKUP(AllData[[#This Row],[Order]],MM[],3,FALSE)</f>
        <v>V5757331401000</v>
      </c>
      <c r="C5738" s="36">
        <f>VLOOKUP(AllData[[#This Row],[Order]],MM[],2,FALSE)</f>
        <v>138</v>
      </c>
      <c r="D5738" s="36" t="s">
        <v>80</v>
      </c>
      <c r="E5738" s="36" t="s">
        <v>61</v>
      </c>
      <c r="F5738" s="36" t="s">
        <v>63</v>
      </c>
      <c r="G5738" s="36" t="s">
        <v>112</v>
      </c>
      <c r="H5738" s="36">
        <v>30.067</v>
      </c>
      <c r="I5738" s="36">
        <v>50</v>
      </c>
    </row>
    <row r="5739" spans="1:9" x14ac:dyDescent="0.35">
      <c r="A5739" s="36">
        <v>1538836</v>
      </c>
      <c r="B5739" s="36" t="str">
        <f>VLOOKUP(AllData[[#This Row],[Order]],MM[],3,FALSE)</f>
        <v>V5757331401000</v>
      </c>
      <c r="C5739" s="36">
        <f>VLOOKUP(AllData[[#This Row],[Order]],MM[],2,FALSE)</f>
        <v>138</v>
      </c>
      <c r="D5739" s="36" t="s">
        <v>82</v>
      </c>
      <c r="E5739" s="36" t="s">
        <v>89</v>
      </c>
      <c r="F5739" s="36" t="s">
        <v>91</v>
      </c>
      <c r="G5739" s="36" t="s">
        <v>92</v>
      </c>
      <c r="H5739" s="36"/>
      <c r="I5739" s="36">
        <v>0</v>
      </c>
    </row>
    <row r="5740" spans="1:9" x14ac:dyDescent="0.35">
      <c r="A5740" s="36">
        <v>1538836</v>
      </c>
      <c r="B5740" s="36" t="str">
        <f>VLOOKUP(AllData[[#This Row],[Order]],MM[],3,FALSE)</f>
        <v>V5757331401000</v>
      </c>
      <c r="C5740" s="36">
        <f>VLOOKUP(AllData[[#This Row],[Order]],MM[],2,FALSE)</f>
        <v>138</v>
      </c>
      <c r="D5740" s="36" t="s">
        <v>85</v>
      </c>
      <c r="E5740" s="36" t="s">
        <v>69</v>
      </c>
      <c r="F5740" s="36" t="s">
        <v>70</v>
      </c>
      <c r="G5740" s="36" t="s">
        <v>79</v>
      </c>
      <c r="H5740" s="36">
        <v>20</v>
      </c>
      <c r="I5740" s="36">
        <v>20</v>
      </c>
    </row>
    <row r="5741" spans="1:9" x14ac:dyDescent="0.35">
      <c r="A5741" s="36">
        <v>1538836</v>
      </c>
      <c r="B5741" s="36" t="str">
        <f>VLOOKUP(AllData[[#This Row],[Order]],MM[],3,FALSE)</f>
        <v>V5757331401000</v>
      </c>
      <c r="C5741" s="36">
        <f>VLOOKUP(AllData[[#This Row],[Order]],MM[],2,FALSE)</f>
        <v>138</v>
      </c>
      <c r="D5741" s="36" t="s">
        <v>88</v>
      </c>
      <c r="E5741" s="36" t="s">
        <v>69</v>
      </c>
      <c r="F5741" s="36" t="s">
        <v>70</v>
      </c>
      <c r="G5741" s="36" t="s">
        <v>81</v>
      </c>
      <c r="H5741" s="36">
        <v>20</v>
      </c>
      <c r="I5741" s="36">
        <v>20</v>
      </c>
    </row>
    <row r="5742" spans="1:9" x14ac:dyDescent="0.35">
      <c r="A5742" s="36">
        <v>1538836</v>
      </c>
      <c r="B5742" s="36" t="str">
        <f>VLOOKUP(AllData[[#This Row],[Order]],MM[],3,FALSE)</f>
        <v>V5757331401000</v>
      </c>
      <c r="C5742" s="36">
        <f>VLOOKUP(AllData[[#This Row],[Order]],MM[],2,FALSE)</f>
        <v>138</v>
      </c>
      <c r="D5742" s="36" t="s">
        <v>95</v>
      </c>
      <c r="E5742" s="36" t="s">
        <v>83</v>
      </c>
      <c r="F5742" s="36" t="s">
        <v>84</v>
      </c>
      <c r="G5742" s="36" t="s">
        <v>84</v>
      </c>
      <c r="H5742" s="36">
        <v>800.81999999999994</v>
      </c>
      <c r="I5742" s="36">
        <v>450</v>
      </c>
    </row>
    <row r="5743" spans="1:9" x14ac:dyDescent="0.35">
      <c r="A5743" s="36">
        <v>1538836</v>
      </c>
      <c r="B5743" s="36" t="str">
        <f>VLOOKUP(AllData[[#This Row],[Order]],MM[],3,FALSE)</f>
        <v>V5757331401000</v>
      </c>
      <c r="C5743" s="36">
        <f>VLOOKUP(AllData[[#This Row],[Order]],MM[],2,FALSE)</f>
        <v>138</v>
      </c>
      <c r="D5743" s="36" t="s">
        <v>97</v>
      </c>
      <c r="E5743" s="36" t="s">
        <v>86</v>
      </c>
      <c r="F5743" s="36" t="s">
        <v>87</v>
      </c>
      <c r="G5743" s="36" t="s">
        <v>87</v>
      </c>
      <c r="H5743" s="36">
        <v>20</v>
      </c>
      <c r="I5743" s="36">
        <v>20</v>
      </c>
    </row>
    <row r="5744" spans="1:9" x14ac:dyDescent="0.35">
      <c r="A5744" s="36">
        <v>1538836</v>
      </c>
      <c r="B5744" s="36" t="str">
        <f>VLOOKUP(AllData[[#This Row],[Order]],MM[],3,FALSE)</f>
        <v>V5757331401000</v>
      </c>
      <c r="C5744" s="36">
        <f>VLOOKUP(AllData[[#This Row],[Order]],MM[],2,FALSE)</f>
        <v>138</v>
      </c>
      <c r="D5744" s="36" t="s">
        <v>99</v>
      </c>
      <c r="E5744" s="36" t="s">
        <v>61</v>
      </c>
      <c r="F5744" s="36" t="s">
        <v>63</v>
      </c>
      <c r="G5744" s="36" t="s">
        <v>96</v>
      </c>
      <c r="H5744" s="36">
        <v>105.36</v>
      </c>
      <c r="I5744" s="36">
        <v>100</v>
      </c>
    </row>
    <row r="5745" spans="1:9" x14ac:dyDescent="0.35">
      <c r="A5745" s="36">
        <v>1538836</v>
      </c>
      <c r="B5745" s="36" t="str">
        <f>VLOOKUP(AllData[[#This Row],[Order]],MM[],3,FALSE)</f>
        <v>V5757331401000</v>
      </c>
      <c r="C5745" s="36">
        <f>VLOOKUP(AllData[[#This Row],[Order]],MM[],2,FALSE)</f>
        <v>138</v>
      </c>
      <c r="D5745" s="36" t="s">
        <v>101</v>
      </c>
      <c r="E5745" s="36" t="s">
        <v>69</v>
      </c>
      <c r="F5745" s="36" t="s">
        <v>70</v>
      </c>
      <c r="G5745" s="36" t="s">
        <v>98</v>
      </c>
      <c r="H5745" s="36">
        <v>20</v>
      </c>
      <c r="I5745" s="36">
        <v>20</v>
      </c>
    </row>
    <row r="5746" spans="1:9" x14ac:dyDescent="0.35">
      <c r="A5746" s="36">
        <v>1538836</v>
      </c>
      <c r="B5746" s="36" t="str">
        <f>VLOOKUP(AllData[[#This Row],[Order]],MM[],3,FALSE)</f>
        <v>V5757331401000</v>
      </c>
      <c r="C5746" s="36">
        <f>VLOOKUP(AllData[[#This Row],[Order]],MM[],2,FALSE)</f>
        <v>138</v>
      </c>
      <c r="D5746" s="36" t="s">
        <v>104</v>
      </c>
      <c r="E5746" s="36" t="s">
        <v>69</v>
      </c>
      <c r="F5746" s="36" t="s">
        <v>70</v>
      </c>
      <c r="G5746" s="36" t="s">
        <v>100</v>
      </c>
      <c r="H5746" s="36">
        <v>30</v>
      </c>
      <c r="I5746" s="36">
        <v>30</v>
      </c>
    </row>
    <row r="5747" spans="1:9" x14ac:dyDescent="0.35">
      <c r="A5747" s="36">
        <v>1538836</v>
      </c>
      <c r="B5747" s="36" t="str">
        <f>VLOOKUP(AllData[[#This Row],[Order]],MM[],3,FALSE)</f>
        <v>V5757331401000</v>
      </c>
      <c r="C5747" s="36">
        <f>VLOOKUP(AllData[[#This Row],[Order]],MM[],2,FALSE)</f>
        <v>138</v>
      </c>
      <c r="D5747" s="36" t="s">
        <v>113</v>
      </c>
      <c r="E5747" s="36" t="s">
        <v>102</v>
      </c>
      <c r="F5747" s="36" t="s">
        <v>100</v>
      </c>
      <c r="G5747" s="36" t="s">
        <v>103</v>
      </c>
      <c r="H5747" s="36">
        <v>30</v>
      </c>
      <c r="I5747" s="36">
        <v>30</v>
      </c>
    </row>
    <row r="5748" spans="1:9" x14ac:dyDescent="0.35">
      <c r="A5748" s="36">
        <v>1538836</v>
      </c>
      <c r="B5748" s="36" t="str">
        <f>VLOOKUP(AllData[[#This Row],[Order]],MM[],3,FALSE)</f>
        <v>V5757331401000</v>
      </c>
      <c r="C5748" s="36">
        <f>VLOOKUP(AllData[[#This Row],[Order]],MM[],2,FALSE)</f>
        <v>138</v>
      </c>
      <c r="D5748" s="36" t="s">
        <v>114</v>
      </c>
      <c r="E5748" s="36" t="s">
        <v>102</v>
      </c>
      <c r="F5748" s="36" t="s">
        <v>100</v>
      </c>
      <c r="G5748" s="36" t="s">
        <v>106</v>
      </c>
      <c r="H5748" s="36">
        <v>45</v>
      </c>
      <c r="I5748" s="36">
        <v>45</v>
      </c>
    </row>
    <row r="5749" spans="1:9" x14ac:dyDescent="0.35">
      <c r="A5749" s="36">
        <v>1538836</v>
      </c>
      <c r="B5749" s="36" t="str">
        <f>VLOOKUP(AllData[[#This Row],[Order]],MM[],3,FALSE)</f>
        <v>V5757331401000</v>
      </c>
      <c r="C5749" s="36">
        <f>VLOOKUP(AllData[[#This Row],[Order]],MM[],2,FALSE)</f>
        <v>138</v>
      </c>
      <c r="D5749" s="36" t="s">
        <v>60</v>
      </c>
      <c r="E5749" s="36" t="s">
        <v>61</v>
      </c>
      <c r="F5749" s="36" t="s">
        <v>63</v>
      </c>
      <c r="G5749" s="36" t="s">
        <v>108</v>
      </c>
      <c r="H5749" s="36"/>
      <c r="I5749" s="36">
        <v>1</v>
      </c>
    </row>
    <row r="5750" spans="1:9" x14ac:dyDescent="0.35">
      <c r="A5750" s="36">
        <v>1538836</v>
      </c>
      <c r="B5750" s="36" t="str">
        <f>VLOOKUP(AllData[[#This Row],[Order]],MM[],3,FALSE)</f>
        <v>V5757331401000</v>
      </c>
      <c r="C5750" s="36">
        <f>VLOOKUP(AllData[[#This Row],[Order]],MM[],2,FALSE)</f>
        <v>138</v>
      </c>
      <c r="D5750" s="36" t="s">
        <v>95</v>
      </c>
      <c r="E5750" s="36" t="s">
        <v>83</v>
      </c>
      <c r="F5750" s="36" t="s">
        <v>84</v>
      </c>
      <c r="G5750" s="36" t="s">
        <v>110</v>
      </c>
      <c r="H5750" s="36"/>
      <c r="I5750" s="36">
        <v>5</v>
      </c>
    </row>
    <row r="5751" spans="1:9" x14ac:dyDescent="0.35">
      <c r="A5751" s="36">
        <v>1538837</v>
      </c>
      <c r="B5751" s="36" t="str">
        <f>VLOOKUP(AllData[[#This Row],[Order]],MM[],3,FALSE)</f>
        <v>V5757351400800</v>
      </c>
      <c r="C5751" s="36">
        <f>VLOOKUP(AllData[[#This Row],[Order]],MM[],2,FALSE)</f>
        <v>144</v>
      </c>
      <c r="D5751" s="36" t="s">
        <v>60</v>
      </c>
      <c r="E5751" s="36" t="s">
        <v>83</v>
      </c>
      <c r="F5751" s="36" t="s">
        <v>84</v>
      </c>
      <c r="G5751" s="36" t="s">
        <v>111</v>
      </c>
      <c r="H5751" s="36">
        <v>229.85999999999999</v>
      </c>
      <c r="I5751" s="36">
        <v>40</v>
      </c>
    </row>
    <row r="5752" spans="1:9" x14ac:dyDescent="0.35">
      <c r="A5752" s="36">
        <v>1538837</v>
      </c>
      <c r="B5752" s="36" t="str">
        <f>VLOOKUP(AllData[[#This Row],[Order]],MM[],3,FALSE)</f>
        <v>V5757351400800</v>
      </c>
      <c r="C5752" s="36">
        <f>VLOOKUP(AllData[[#This Row],[Order]],MM[],2,FALSE)</f>
        <v>144</v>
      </c>
      <c r="D5752" s="36" t="s">
        <v>68</v>
      </c>
      <c r="E5752" s="36" t="s">
        <v>61</v>
      </c>
      <c r="F5752" s="36" t="s">
        <v>63</v>
      </c>
      <c r="G5752" s="36" t="s">
        <v>64</v>
      </c>
      <c r="H5752" s="36">
        <v>3.6</v>
      </c>
      <c r="I5752" s="36">
        <v>15</v>
      </c>
    </row>
    <row r="5753" spans="1:9" x14ac:dyDescent="0.35">
      <c r="A5753" s="36">
        <v>1538837</v>
      </c>
      <c r="B5753" s="36" t="str">
        <f>VLOOKUP(AllData[[#This Row],[Order]],MM[],3,FALSE)</f>
        <v>V5757351400800</v>
      </c>
      <c r="C5753" s="36">
        <f>VLOOKUP(AllData[[#This Row],[Order]],MM[],2,FALSE)</f>
        <v>144</v>
      </c>
      <c r="D5753" s="36" t="s">
        <v>73</v>
      </c>
      <c r="E5753" s="36" t="s">
        <v>69</v>
      </c>
      <c r="F5753" s="36" t="s">
        <v>70</v>
      </c>
      <c r="G5753" s="36" t="s">
        <v>71</v>
      </c>
      <c r="H5753" s="36">
        <v>20</v>
      </c>
      <c r="I5753" s="36">
        <v>20</v>
      </c>
    </row>
    <row r="5754" spans="1:9" x14ac:dyDescent="0.35">
      <c r="A5754" s="36">
        <v>1538837</v>
      </c>
      <c r="B5754" s="36" t="str">
        <f>VLOOKUP(AllData[[#This Row],[Order]],MM[],3,FALSE)</f>
        <v>V5757351400800</v>
      </c>
      <c r="C5754" s="36">
        <f>VLOOKUP(AllData[[#This Row],[Order]],MM[],2,FALSE)</f>
        <v>144</v>
      </c>
      <c r="D5754" s="36" t="s">
        <v>75</v>
      </c>
      <c r="E5754" s="36" t="s">
        <v>61</v>
      </c>
      <c r="F5754" s="36" t="s">
        <v>63</v>
      </c>
      <c r="G5754" s="36" t="s">
        <v>74</v>
      </c>
      <c r="H5754" s="36">
        <v>519.18000000000006</v>
      </c>
      <c r="I5754" s="36">
        <v>350</v>
      </c>
    </row>
    <row r="5755" spans="1:9" x14ac:dyDescent="0.35">
      <c r="A5755" s="36">
        <v>1538837</v>
      </c>
      <c r="B5755" s="36" t="str">
        <f>VLOOKUP(AllData[[#This Row],[Order]],MM[],3,FALSE)</f>
        <v>V5757351400800</v>
      </c>
      <c r="C5755" s="36">
        <f>VLOOKUP(AllData[[#This Row],[Order]],MM[],2,FALSE)</f>
        <v>144</v>
      </c>
      <c r="D5755" s="36" t="s">
        <v>78</v>
      </c>
      <c r="E5755" s="36" t="s">
        <v>61</v>
      </c>
      <c r="F5755" s="36" t="s">
        <v>63</v>
      </c>
      <c r="G5755" s="36" t="s">
        <v>76</v>
      </c>
      <c r="H5755" s="36">
        <v>1981.44</v>
      </c>
      <c r="I5755" s="36">
        <v>1020</v>
      </c>
    </row>
    <row r="5756" spans="1:9" x14ac:dyDescent="0.35">
      <c r="A5756" s="36">
        <v>1538837</v>
      </c>
      <c r="B5756" s="36" t="str">
        <f>VLOOKUP(AllData[[#This Row],[Order]],MM[],3,FALSE)</f>
        <v>V5757351400800</v>
      </c>
      <c r="C5756" s="36">
        <f>VLOOKUP(AllData[[#This Row],[Order]],MM[],2,FALSE)</f>
        <v>144</v>
      </c>
      <c r="D5756" s="36" t="s">
        <v>80</v>
      </c>
      <c r="E5756" s="36" t="s">
        <v>61</v>
      </c>
      <c r="F5756" s="36" t="s">
        <v>63</v>
      </c>
      <c r="G5756" s="36" t="s">
        <v>112</v>
      </c>
      <c r="H5756" s="36">
        <v>78.36</v>
      </c>
      <c r="I5756" s="36">
        <v>50</v>
      </c>
    </row>
    <row r="5757" spans="1:9" x14ac:dyDescent="0.35">
      <c r="A5757" s="36">
        <v>1538837</v>
      </c>
      <c r="B5757" s="36" t="str">
        <f>VLOOKUP(AllData[[#This Row],[Order]],MM[],3,FALSE)</f>
        <v>V5757351400800</v>
      </c>
      <c r="C5757" s="36">
        <f>VLOOKUP(AllData[[#This Row],[Order]],MM[],2,FALSE)</f>
        <v>144</v>
      </c>
      <c r="D5757" s="36" t="s">
        <v>82</v>
      </c>
      <c r="E5757" s="36" t="s">
        <v>89</v>
      </c>
      <c r="F5757" s="36" t="s">
        <v>91</v>
      </c>
      <c r="G5757" s="36" t="s">
        <v>92</v>
      </c>
      <c r="H5757" s="36"/>
      <c r="I5757" s="36">
        <v>0</v>
      </c>
    </row>
    <row r="5758" spans="1:9" x14ac:dyDescent="0.35">
      <c r="A5758" s="36">
        <v>1538837</v>
      </c>
      <c r="B5758" s="36" t="str">
        <f>VLOOKUP(AllData[[#This Row],[Order]],MM[],3,FALSE)</f>
        <v>V5757351400800</v>
      </c>
      <c r="C5758" s="36">
        <f>VLOOKUP(AllData[[#This Row],[Order]],MM[],2,FALSE)</f>
        <v>144</v>
      </c>
      <c r="D5758" s="36" t="s">
        <v>85</v>
      </c>
      <c r="E5758" s="36" t="s">
        <v>69</v>
      </c>
      <c r="F5758" s="36" t="s">
        <v>70</v>
      </c>
      <c r="G5758" s="36" t="s">
        <v>79</v>
      </c>
      <c r="H5758" s="36">
        <v>20</v>
      </c>
      <c r="I5758" s="36">
        <v>20</v>
      </c>
    </row>
    <row r="5759" spans="1:9" x14ac:dyDescent="0.35">
      <c r="A5759" s="36">
        <v>1538837</v>
      </c>
      <c r="B5759" s="36" t="str">
        <f>VLOOKUP(AllData[[#This Row],[Order]],MM[],3,FALSE)</f>
        <v>V5757351400800</v>
      </c>
      <c r="C5759" s="36">
        <f>VLOOKUP(AllData[[#This Row],[Order]],MM[],2,FALSE)</f>
        <v>144</v>
      </c>
      <c r="D5759" s="36" t="s">
        <v>88</v>
      </c>
      <c r="E5759" s="36" t="s">
        <v>69</v>
      </c>
      <c r="F5759" s="36" t="s">
        <v>70</v>
      </c>
      <c r="G5759" s="36" t="s">
        <v>81</v>
      </c>
      <c r="H5759" s="36">
        <v>20</v>
      </c>
      <c r="I5759" s="36">
        <v>20</v>
      </c>
    </row>
    <row r="5760" spans="1:9" x14ac:dyDescent="0.35">
      <c r="A5760" s="36">
        <v>1538837</v>
      </c>
      <c r="B5760" s="36" t="str">
        <f>VLOOKUP(AllData[[#This Row],[Order]],MM[],3,FALSE)</f>
        <v>V5757351400800</v>
      </c>
      <c r="C5760" s="36">
        <f>VLOOKUP(AllData[[#This Row],[Order]],MM[],2,FALSE)</f>
        <v>144</v>
      </c>
      <c r="D5760" s="36" t="s">
        <v>95</v>
      </c>
      <c r="E5760" s="36" t="s">
        <v>83</v>
      </c>
      <c r="F5760" s="36" t="s">
        <v>84</v>
      </c>
      <c r="G5760" s="36" t="s">
        <v>84</v>
      </c>
      <c r="H5760" s="36">
        <v>884.09999999999991</v>
      </c>
      <c r="I5760" s="36">
        <v>450</v>
      </c>
    </row>
    <row r="5761" spans="1:9" x14ac:dyDescent="0.35">
      <c r="A5761" s="36">
        <v>1538837</v>
      </c>
      <c r="B5761" s="36" t="str">
        <f>VLOOKUP(AllData[[#This Row],[Order]],MM[],3,FALSE)</f>
        <v>V5757351400800</v>
      </c>
      <c r="C5761" s="36">
        <f>VLOOKUP(AllData[[#This Row],[Order]],MM[],2,FALSE)</f>
        <v>144</v>
      </c>
      <c r="D5761" s="36" t="s">
        <v>97</v>
      </c>
      <c r="E5761" s="36" t="s">
        <v>86</v>
      </c>
      <c r="F5761" s="36" t="s">
        <v>87</v>
      </c>
      <c r="G5761" s="36" t="s">
        <v>87</v>
      </c>
      <c r="H5761" s="36">
        <v>20</v>
      </c>
      <c r="I5761" s="36">
        <v>20</v>
      </c>
    </row>
    <row r="5762" spans="1:9" x14ac:dyDescent="0.35">
      <c r="A5762" s="36">
        <v>1538837</v>
      </c>
      <c r="B5762" s="36" t="str">
        <f>VLOOKUP(AllData[[#This Row],[Order]],MM[],3,FALSE)</f>
        <v>V5757351400800</v>
      </c>
      <c r="C5762" s="36">
        <f>VLOOKUP(AllData[[#This Row],[Order]],MM[],2,FALSE)</f>
        <v>144</v>
      </c>
      <c r="D5762" s="36" t="s">
        <v>99</v>
      </c>
      <c r="E5762" s="36" t="s">
        <v>61</v>
      </c>
      <c r="F5762" s="36" t="s">
        <v>63</v>
      </c>
      <c r="G5762" s="36" t="s">
        <v>96</v>
      </c>
      <c r="H5762" s="36">
        <v>52.317</v>
      </c>
      <c r="I5762" s="36">
        <v>100</v>
      </c>
    </row>
    <row r="5763" spans="1:9" x14ac:dyDescent="0.35">
      <c r="A5763" s="36">
        <v>1538837</v>
      </c>
      <c r="B5763" s="36" t="str">
        <f>VLOOKUP(AllData[[#This Row],[Order]],MM[],3,FALSE)</f>
        <v>V5757351400800</v>
      </c>
      <c r="C5763" s="36">
        <f>VLOOKUP(AllData[[#This Row],[Order]],MM[],2,FALSE)</f>
        <v>144</v>
      </c>
      <c r="D5763" s="36" t="s">
        <v>101</v>
      </c>
      <c r="E5763" s="36" t="s">
        <v>69</v>
      </c>
      <c r="F5763" s="36" t="s">
        <v>70</v>
      </c>
      <c r="G5763" s="36" t="s">
        <v>98</v>
      </c>
      <c r="H5763" s="36">
        <v>20</v>
      </c>
      <c r="I5763" s="36">
        <v>20</v>
      </c>
    </row>
    <row r="5764" spans="1:9" x14ac:dyDescent="0.35">
      <c r="A5764" s="36">
        <v>1538837</v>
      </c>
      <c r="B5764" s="36" t="str">
        <f>VLOOKUP(AllData[[#This Row],[Order]],MM[],3,FALSE)</f>
        <v>V5757351400800</v>
      </c>
      <c r="C5764" s="36">
        <f>VLOOKUP(AllData[[#This Row],[Order]],MM[],2,FALSE)</f>
        <v>144</v>
      </c>
      <c r="D5764" s="36" t="s">
        <v>104</v>
      </c>
      <c r="E5764" s="36" t="s">
        <v>69</v>
      </c>
      <c r="F5764" s="36" t="s">
        <v>70</v>
      </c>
      <c r="G5764" s="36" t="s">
        <v>100</v>
      </c>
      <c r="H5764" s="36">
        <v>30</v>
      </c>
      <c r="I5764" s="36">
        <v>30</v>
      </c>
    </row>
    <row r="5765" spans="1:9" x14ac:dyDescent="0.35">
      <c r="A5765" s="36">
        <v>1538837</v>
      </c>
      <c r="B5765" s="36" t="str">
        <f>VLOOKUP(AllData[[#This Row],[Order]],MM[],3,FALSE)</f>
        <v>V5757351400800</v>
      </c>
      <c r="C5765" s="36">
        <f>VLOOKUP(AllData[[#This Row],[Order]],MM[],2,FALSE)</f>
        <v>144</v>
      </c>
      <c r="D5765" s="36" t="s">
        <v>113</v>
      </c>
      <c r="E5765" s="36" t="s">
        <v>102</v>
      </c>
      <c r="F5765" s="36" t="s">
        <v>100</v>
      </c>
      <c r="G5765" s="36" t="s">
        <v>103</v>
      </c>
      <c r="H5765" s="36">
        <v>30</v>
      </c>
      <c r="I5765" s="36">
        <v>30</v>
      </c>
    </row>
    <row r="5766" spans="1:9" x14ac:dyDescent="0.35">
      <c r="A5766" s="36">
        <v>1538837</v>
      </c>
      <c r="B5766" s="36" t="str">
        <f>VLOOKUP(AllData[[#This Row],[Order]],MM[],3,FALSE)</f>
        <v>V5757351400800</v>
      </c>
      <c r="C5766" s="36">
        <f>VLOOKUP(AllData[[#This Row],[Order]],MM[],2,FALSE)</f>
        <v>144</v>
      </c>
      <c r="D5766" s="36" t="s">
        <v>114</v>
      </c>
      <c r="E5766" s="36" t="s">
        <v>102</v>
      </c>
      <c r="F5766" s="36" t="s">
        <v>100</v>
      </c>
      <c r="G5766" s="36" t="s">
        <v>106</v>
      </c>
      <c r="H5766" s="36">
        <v>45</v>
      </c>
      <c r="I5766" s="36">
        <v>45</v>
      </c>
    </row>
    <row r="5767" spans="1:9" x14ac:dyDescent="0.35">
      <c r="A5767" s="36">
        <v>1538837</v>
      </c>
      <c r="B5767" s="36" t="str">
        <f>VLOOKUP(AllData[[#This Row],[Order]],MM[],3,FALSE)</f>
        <v>V5757351400800</v>
      </c>
      <c r="C5767" s="36">
        <f>VLOOKUP(AllData[[#This Row],[Order]],MM[],2,FALSE)</f>
        <v>144</v>
      </c>
      <c r="D5767" s="36" t="s">
        <v>60</v>
      </c>
      <c r="E5767" s="36" t="s">
        <v>61</v>
      </c>
      <c r="F5767" s="36" t="s">
        <v>63</v>
      </c>
      <c r="G5767" s="36" t="s">
        <v>108</v>
      </c>
      <c r="H5767" s="36">
        <v>427.73999999999995</v>
      </c>
      <c r="I5767" s="36">
        <v>1</v>
      </c>
    </row>
    <row r="5768" spans="1:9" x14ac:dyDescent="0.35">
      <c r="A5768" s="36">
        <v>1538837</v>
      </c>
      <c r="B5768" s="36" t="str">
        <f>VLOOKUP(AllData[[#This Row],[Order]],MM[],3,FALSE)</f>
        <v>V5757351400800</v>
      </c>
      <c r="C5768" s="36">
        <f>VLOOKUP(AllData[[#This Row],[Order]],MM[],2,FALSE)</f>
        <v>144</v>
      </c>
      <c r="D5768" s="36" t="s">
        <v>95</v>
      </c>
      <c r="E5768" s="36" t="s">
        <v>83</v>
      </c>
      <c r="F5768" s="36" t="s">
        <v>84</v>
      </c>
      <c r="G5768" s="36" t="s">
        <v>110</v>
      </c>
      <c r="H5768" s="36"/>
      <c r="I5768" s="36">
        <v>5</v>
      </c>
    </row>
    <row r="5769" spans="1:9" x14ac:dyDescent="0.35">
      <c r="A5769" s="36">
        <v>1538838</v>
      </c>
      <c r="B5769" s="36" t="str">
        <f>VLOOKUP(AllData[[#This Row],[Order]],MM[],3,FALSE)</f>
        <v>V5757351401000</v>
      </c>
      <c r="C5769" s="36">
        <f>VLOOKUP(AllData[[#This Row],[Order]],MM[],2,FALSE)</f>
        <v>144</v>
      </c>
      <c r="D5769" s="36" t="s">
        <v>60</v>
      </c>
      <c r="E5769" s="36" t="s">
        <v>83</v>
      </c>
      <c r="F5769" s="36" t="s">
        <v>84</v>
      </c>
      <c r="G5769" s="36" t="s">
        <v>111</v>
      </c>
      <c r="H5769" s="36">
        <v>3.883</v>
      </c>
      <c r="I5769" s="36">
        <v>40</v>
      </c>
    </row>
    <row r="5770" spans="1:9" x14ac:dyDescent="0.35">
      <c r="A5770" s="36">
        <v>1538838</v>
      </c>
      <c r="B5770" s="36" t="str">
        <f>VLOOKUP(AllData[[#This Row],[Order]],MM[],3,FALSE)</f>
        <v>V5757351401000</v>
      </c>
      <c r="C5770" s="36">
        <f>VLOOKUP(AllData[[#This Row],[Order]],MM[],2,FALSE)</f>
        <v>144</v>
      </c>
      <c r="D5770" s="36" t="s">
        <v>68</v>
      </c>
      <c r="E5770" s="36" t="s">
        <v>61</v>
      </c>
      <c r="F5770" s="36" t="s">
        <v>63</v>
      </c>
      <c r="G5770" s="36" t="s">
        <v>64</v>
      </c>
      <c r="H5770" s="36">
        <v>10.632999999999999</v>
      </c>
      <c r="I5770" s="36">
        <v>15</v>
      </c>
    </row>
    <row r="5771" spans="1:9" x14ac:dyDescent="0.35">
      <c r="A5771" s="36">
        <v>1538838</v>
      </c>
      <c r="B5771" s="36" t="str">
        <f>VLOOKUP(AllData[[#This Row],[Order]],MM[],3,FALSE)</f>
        <v>V5757351401000</v>
      </c>
      <c r="C5771" s="36">
        <f>VLOOKUP(AllData[[#This Row],[Order]],MM[],2,FALSE)</f>
        <v>144</v>
      </c>
      <c r="D5771" s="36" t="s">
        <v>73</v>
      </c>
      <c r="E5771" s="36" t="s">
        <v>69</v>
      </c>
      <c r="F5771" s="36" t="s">
        <v>70</v>
      </c>
      <c r="G5771" s="36" t="s">
        <v>71</v>
      </c>
      <c r="H5771" s="36">
        <v>20</v>
      </c>
      <c r="I5771" s="36">
        <v>20</v>
      </c>
    </row>
    <row r="5772" spans="1:9" x14ac:dyDescent="0.35">
      <c r="A5772" s="36">
        <v>1538838</v>
      </c>
      <c r="B5772" s="36" t="str">
        <f>VLOOKUP(AllData[[#This Row],[Order]],MM[],3,FALSE)</f>
        <v>V5757351401000</v>
      </c>
      <c r="C5772" s="36">
        <f>VLOOKUP(AllData[[#This Row],[Order]],MM[],2,FALSE)</f>
        <v>144</v>
      </c>
      <c r="D5772" s="36" t="s">
        <v>75</v>
      </c>
      <c r="E5772" s="36" t="s">
        <v>61</v>
      </c>
      <c r="F5772" s="36" t="s">
        <v>63</v>
      </c>
      <c r="G5772" s="36" t="s">
        <v>74</v>
      </c>
      <c r="H5772" s="36">
        <v>501.66</v>
      </c>
      <c r="I5772" s="36">
        <v>350</v>
      </c>
    </row>
    <row r="5773" spans="1:9" x14ac:dyDescent="0.35">
      <c r="A5773" s="36">
        <v>1538838</v>
      </c>
      <c r="B5773" s="36" t="str">
        <f>VLOOKUP(AllData[[#This Row],[Order]],MM[],3,FALSE)</f>
        <v>V5757351401000</v>
      </c>
      <c r="C5773" s="36">
        <f>VLOOKUP(AllData[[#This Row],[Order]],MM[],2,FALSE)</f>
        <v>144</v>
      </c>
      <c r="D5773" s="36" t="s">
        <v>78</v>
      </c>
      <c r="E5773" s="36" t="s">
        <v>61</v>
      </c>
      <c r="F5773" s="36" t="s">
        <v>63</v>
      </c>
      <c r="G5773" s="36" t="s">
        <v>76</v>
      </c>
      <c r="H5773" s="36">
        <v>2040.18</v>
      </c>
      <c r="I5773" s="36">
        <v>1020</v>
      </c>
    </row>
    <row r="5774" spans="1:9" x14ac:dyDescent="0.35">
      <c r="A5774" s="36">
        <v>1538838</v>
      </c>
      <c r="B5774" s="36" t="str">
        <f>VLOOKUP(AllData[[#This Row],[Order]],MM[],3,FALSE)</f>
        <v>V5757351401000</v>
      </c>
      <c r="C5774" s="36">
        <f>VLOOKUP(AllData[[#This Row],[Order]],MM[],2,FALSE)</f>
        <v>144</v>
      </c>
      <c r="D5774" s="36" t="s">
        <v>80</v>
      </c>
      <c r="E5774" s="36" t="s">
        <v>61</v>
      </c>
      <c r="F5774" s="36" t="s">
        <v>63</v>
      </c>
      <c r="G5774" s="36" t="s">
        <v>112</v>
      </c>
      <c r="H5774" s="36">
        <v>15.532999999999999</v>
      </c>
      <c r="I5774" s="36">
        <v>50</v>
      </c>
    </row>
    <row r="5775" spans="1:9" x14ac:dyDescent="0.35">
      <c r="A5775" s="36">
        <v>1538838</v>
      </c>
      <c r="B5775" s="36" t="str">
        <f>VLOOKUP(AllData[[#This Row],[Order]],MM[],3,FALSE)</f>
        <v>V5757351401000</v>
      </c>
      <c r="C5775" s="36">
        <f>VLOOKUP(AllData[[#This Row],[Order]],MM[],2,FALSE)</f>
        <v>144</v>
      </c>
      <c r="D5775" s="36" t="s">
        <v>82</v>
      </c>
      <c r="E5775" s="36" t="s">
        <v>89</v>
      </c>
      <c r="F5775" s="36" t="s">
        <v>91</v>
      </c>
      <c r="G5775" s="36" t="s">
        <v>92</v>
      </c>
      <c r="H5775" s="36">
        <v>80.88000000000001</v>
      </c>
      <c r="I5775" s="36">
        <v>0</v>
      </c>
    </row>
    <row r="5776" spans="1:9" x14ac:dyDescent="0.35">
      <c r="A5776" s="36">
        <v>1538838</v>
      </c>
      <c r="B5776" s="36" t="str">
        <f>VLOOKUP(AllData[[#This Row],[Order]],MM[],3,FALSE)</f>
        <v>V5757351401000</v>
      </c>
      <c r="C5776" s="36">
        <f>VLOOKUP(AllData[[#This Row],[Order]],MM[],2,FALSE)</f>
        <v>144</v>
      </c>
      <c r="D5776" s="36" t="s">
        <v>85</v>
      </c>
      <c r="E5776" s="36" t="s">
        <v>69</v>
      </c>
      <c r="F5776" s="36" t="s">
        <v>70</v>
      </c>
      <c r="G5776" s="36" t="s">
        <v>79</v>
      </c>
      <c r="H5776" s="36">
        <v>20</v>
      </c>
      <c r="I5776" s="36">
        <v>20</v>
      </c>
    </row>
    <row r="5777" spans="1:9" x14ac:dyDescent="0.35">
      <c r="A5777" s="36">
        <v>1538838</v>
      </c>
      <c r="B5777" s="36" t="str">
        <f>VLOOKUP(AllData[[#This Row],[Order]],MM[],3,FALSE)</f>
        <v>V5757351401000</v>
      </c>
      <c r="C5777" s="36">
        <f>VLOOKUP(AllData[[#This Row],[Order]],MM[],2,FALSE)</f>
        <v>144</v>
      </c>
      <c r="D5777" s="36" t="s">
        <v>88</v>
      </c>
      <c r="E5777" s="36" t="s">
        <v>69</v>
      </c>
      <c r="F5777" s="36" t="s">
        <v>70</v>
      </c>
      <c r="G5777" s="36" t="s">
        <v>81</v>
      </c>
      <c r="H5777" s="36">
        <v>20</v>
      </c>
      <c r="I5777" s="36">
        <v>20</v>
      </c>
    </row>
    <row r="5778" spans="1:9" x14ac:dyDescent="0.35">
      <c r="A5778" s="36">
        <v>1538838</v>
      </c>
      <c r="B5778" s="36" t="str">
        <f>VLOOKUP(AllData[[#This Row],[Order]],MM[],3,FALSE)</f>
        <v>V5757351401000</v>
      </c>
      <c r="C5778" s="36">
        <f>VLOOKUP(AllData[[#This Row],[Order]],MM[],2,FALSE)</f>
        <v>144</v>
      </c>
      <c r="D5778" s="36" t="s">
        <v>95</v>
      </c>
      <c r="E5778" s="36" t="s">
        <v>83</v>
      </c>
      <c r="F5778" s="36" t="s">
        <v>84</v>
      </c>
      <c r="G5778" s="36" t="s">
        <v>84</v>
      </c>
      <c r="H5778" s="36">
        <v>640.32000000000005</v>
      </c>
      <c r="I5778" s="36">
        <v>450</v>
      </c>
    </row>
    <row r="5779" spans="1:9" x14ac:dyDescent="0.35">
      <c r="A5779" s="36">
        <v>1538838</v>
      </c>
      <c r="B5779" s="36" t="str">
        <f>VLOOKUP(AllData[[#This Row],[Order]],MM[],3,FALSE)</f>
        <v>V5757351401000</v>
      </c>
      <c r="C5779" s="36">
        <f>VLOOKUP(AllData[[#This Row],[Order]],MM[],2,FALSE)</f>
        <v>144</v>
      </c>
      <c r="D5779" s="36" t="s">
        <v>97</v>
      </c>
      <c r="E5779" s="36" t="s">
        <v>86</v>
      </c>
      <c r="F5779" s="36" t="s">
        <v>87</v>
      </c>
      <c r="G5779" s="36" t="s">
        <v>87</v>
      </c>
      <c r="H5779" s="36">
        <v>20</v>
      </c>
      <c r="I5779" s="36">
        <v>20</v>
      </c>
    </row>
    <row r="5780" spans="1:9" x14ac:dyDescent="0.35">
      <c r="A5780" s="36">
        <v>1538838</v>
      </c>
      <c r="B5780" s="36" t="str">
        <f>VLOOKUP(AllData[[#This Row],[Order]],MM[],3,FALSE)</f>
        <v>V5757351401000</v>
      </c>
      <c r="C5780" s="36">
        <f>VLOOKUP(AllData[[#This Row],[Order]],MM[],2,FALSE)</f>
        <v>144</v>
      </c>
      <c r="D5780" s="36" t="s">
        <v>99</v>
      </c>
      <c r="E5780" s="36" t="s">
        <v>61</v>
      </c>
      <c r="F5780" s="36" t="s">
        <v>63</v>
      </c>
      <c r="G5780" s="36" t="s">
        <v>96</v>
      </c>
      <c r="H5780" s="36">
        <v>6.15</v>
      </c>
      <c r="I5780" s="36">
        <v>100</v>
      </c>
    </row>
    <row r="5781" spans="1:9" x14ac:dyDescent="0.35">
      <c r="A5781" s="36">
        <v>1538838</v>
      </c>
      <c r="B5781" s="36" t="str">
        <f>VLOOKUP(AllData[[#This Row],[Order]],MM[],3,FALSE)</f>
        <v>V5757351401000</v>
      </c>
      <c r="C5781" s="36">
        <f>VLOOKUP(AllData[[#This Row],[Order]],MM[],2,FALSE)</f>
        <v>144</v>
      </c>
      <c r="D5781" s="36" t="s">
        <v>101</v>
      </c>
      <c r="E5781" s="36" t="s">
        <v>69</v>
      </c>
      <c r="F5781" s="36" t="s">
        <v>70</v>
      </c>
      <c r="G5781" s="36" t="s">
        <v>98</v>
      </c>
      <c r="H5781" s="36">
        <v>20</v>
      </c>
      <c r="I5781" s="36">
        <v>20</v>
      </c>
    </row>
    <row r="5782" spans="1:9" x14ac:dyDescent="0.35">
      <c r="A5782" s="36">
        <v>1538838</v>
      </c>
      <c r="B5782" s="36" t="str">
        <f>VLOOKUP(AllData[[#This Row],[Order]],MM[],3,FALSE)</f>
        <v>V5757351401000</v>
      </c>
      <c r="C5782" s="36">
        <f>VLOOKUP(AllData[[#This Row],[Order]],MM[],2,FALSE)</f>
        <v>144</v>
      </c>
      <c r="D5782" s="36" t="s">
        <v>104</v>
      </c>
      <c r="E5782" s="36" t="s">
        <v>69</v>
      </c>
      <c r="F5782" s="36" t="s">
        <v>70</v>
      </c>
      <c r="G5782" s="36" t="s">
        <v>100</v>
      </c>
      <c r="H5782" s="36">
        <v>30</v>
      </c>
      <c r="I5782" s="36">
        <v>30</v>
      </c>
    </row>
    <row r="5783" spans="1:9" x14ac:dyDescent="0.35">
      <c r="A5783" s="36">
        <v>1538838</v>
      </c>
      <c r="B5783" s="36" t="str">
        <f>VLOOKUP(AllData[[#This Row],[Order]],MM[],3,FALSE)</f>
        <v>V5757351401000</v>
      </c>
      <c r="C5783" s="36">
        <f>VLOOKUP(AllData[[#This Row],[Order]],MM[],2,FALSE)</f>
        <v>144</v>
      </c>
      <c r="D5783" s="36" t="s">
        <v>113</v>
      </c>
      <c r="E5783" s="36" t="s">
        <v>102</v>
      </c>
      <c r="F5783" s="36" t="s">
        <v>100</v>
      </c>
      <c r="G5783" s="36" t="s">
        <v>103</v>
      </c>
      <c r="H5783" s="36">
        <v>30</v>
      </c>
      <c r="I5783" s="36">
        <v>30</v>
      </c>
    </row>
    <row r="5784" spans="1:9" x14ac:dyDescent="0.35">
      <c r="A5784" s="36">
        <v>1538838</v>
      </c>
      <c r="B5784" s="36" t="str">
        <f>VLOOKUP(AllData[[#This Row],[Order]],MM[],3,FALSE)</f>
        <v>V5757351401000</v>
      </c>
      <c r="C5784" s="36">
        <f>VLOOKUP(AllData[[#This Row],[Order]],MM[],2,FALSE)</f>
        <v>144</v>
      </c>
      <c r="D5784" s="36" t="s">
        <v>114</v>
      </c>
      <c r="E5784" s="36" t="s">
        <v>102</v>
      </c>
      <c r="F5784" s="36" t="s">
        <v>100</v>
      </c>
      <c r="G5784" s="36" t="s">
        <v>106</v>
      </c>
      <c r="H5784" s="36">
        <v>45</v>
      </c>
      <c r="I5784" s="36">
        <v>45</v>
      </c>
    </row>
    <row r="5785" spans="1:9" x14ac:dyDescent="0.35">
      <c r="A5785" s="36">
        <v>1538838</v>
      </c>
      <c r="B5785" s="36" t="str">
        <f>VLOOKUP(AllData[[#This Row],[Order]],MM[],3,FALSE)</f>
        <v>V5757351401000</v>
      </c>
      <c r="C5785" s="36">
        <f>VLOOKUP(AllData[[#This Row],[Order]],MM[],2,FALSE)</f>
        <v>144</v>
      </c>
      <c r="D5785" s="36" t="s">
        <v>60</v>
      </c>
      <c r="E5785" s="36" t="s">
        <v>61</v>
      </c>
      <c r="F5785" s="36" t="s">
        <v>63</v>
      </c>
      <c r="G5785" s="36" t="s">
        <v>108</v>
      </c>
      <c r="H5785" s="36">
        <v>617.93999999999994</v>
      </c>
      <c r="I5785" s="36">
        <v>1</v>
      </c>
    </row>
    <row r="5786" spans="1:9" x14ac:dyDescent="0.35">
      <c r="A5786" s="36">
        <v>1538838</v>
      </c>
      <c r="B5786" s="36" t="str">
        <f>VLOOKUP(AllData[[#This Row],[Order]],MM[],3,FALSE)</f>
        <v>V5757351401000</v>
      </c>
      <c r="C5786" s="36">
        <f>VLOOKUP(AllData[[#This Row],[Order]],MM[],2,FALSE)</f>
        <v>144</v>
      </c>
      <c r="D5786" s="36" t="s">
        <v>95</v>
      </c>
      <c r="E5786" s="36" t="s">
        <v>83</v>
      </c>
      <c r="F5786" s="36" t="s">
        <v>84</v>
      </c>
      <c r="G5786" s="36" t="s">
        <v>110</v>
      </c>
      <c r="H5786" s="36">
        <v>130.14000000000001</v>
      </c>
      <c r="I5786" s="36">
        <v>5</v>
      </c>
    </row>
    <row r="5787" spans="1:9" x14ac:dyDescent="0.35">
      <c r="A5787" s="36">
        <v>1538839</v>
      </c>
      <c r="B5787" s="36" t="str">
        <f>VLOOKUP(AllData[[#This Row],[Order]],MM[],3,FALSE)</f>
        <v>V5757311400800</v>
      </c>
      <c r="C5787" s="36">
        <f>VLOOKUP(AllData[[#This Row],[Order]],MM[],2,FALSE)</f>
        <v>139</v>
      </c>
      <c r="D5787" s="36" t="s">
        <v>60</v>
      </c>
      <c r="E5787" s="36" t="s">
        <v>83</v>
      </c>
      <c r="F5787" s="36" t="s">
        <v>84</v>
      </c>
      <c r="G5787" s="36" t="s">
        <v>111</v>
      </c>
      <c r="H5787" s="36">
        <v>11.85</v>
      </c>
      <c r="I5787" s="36">
        <v>40</v>
      </c>
    </row>
    <row r="5788" spans="1:9" x14ac:dyDescent="0.35">
      <c r="A5788" s="36">
        <v>1538839</v>
      </c>
      <c r="B5788" s="36" t="str">
        <f>VLOOKUP(AllData[[#This Row],[Order]],MM[],3,FALSE)</f>
        <v>V5757311400800</v>
      </c>
      <c r="C5788" s="36">
        <f>VLOOKUP(AllData[[#This Row],[Order]],MM[],2,FALSE)</f>
        <v>139</v>
      </c>
      <c r="D5788" s="36" t="s">
        <v>68</v>
      </c>
      <c r="E5788" s="36" t="s">
        <v>61</v>
      </c>
      <c r="F5788" s="36" t="s">
        <v>63</v>
      </c>
      <c r="G5788" s="36" t="s">
        <v>64</v>
      </c>
      <c r="H5788" s="36">
        <v>9.8829999999999991</v>
      </c>
      <c r="I5788" s="36">
        <v>15</v>
      </c>
    </row>
    <row r="5789" spans="1:9" x14ac:dyDescent="0.35">
      <c r="A5789" s="36">
        <v>1538839</v>
      </c>
      <c r="B5789" s="36" t="str">
        <f>VLOOKUP(AllData[[#This Row],[Order]],MM[],3,FALSE)</f>
        <v>V5757311400800</v>
      </c>
      <c r="C5789" s="36">
        <f>VLOOKUP(AllData[[#This Row],[Order]],MM[],2,FALSE)</f>
        <v>139</v>
      </c>
      <c r="D5789" s="36" t="s">
        <v>73</v>
      </c>
      <c r="E5789" s="36" t="s">
        <v>69</v>
      </c>
      <c r="F5789" s="36" t="s">
        <v>70</v>
      </c>
      <c r="G5789" s="36" t="s">
        <v>71</v>
      </c>
      <c r="H5789" s="36">
        <v>20</v>
      </c>
      <c r="I5789" s="36">
        <v>20</v>
      </c>
    </row>
    <row r="5790" spans="1:9" x14ac:dyDescent="0.35">
      <c r="A5790" s="36">
        <v>1538839</v>
      </c>
      <c r="B5790" s="36" t="str">
        <f>VLOOKUP(AllData[[#This Row],[Order]],MM[],3,FALSE)</f>
        <v>V5757311400800</v>
      </c>
      <c r="C5790" s="36">
        <f>VLOOKUP(AllData[[#This Row],[Order]],MM[],2,FALSE)</f>
        <v>139</v>
      </c>
      <c r="D5790" s="36" t="s">
        <v>75</v>
      </c>
      <c r="E5790" s="36" t="s">
        <v>61</v>
      </c>
      <c r="F5790" s="36" t="s">
        <v>63</v>
      </c>
      <c r="G5790" s="36" t="s">
        <v>74</v>
      </c>
      <c r="H5790" s="36">
        <v>180</v>
      </c>
      <c r="I5790" s="36">
        <v>290</v>
      </c>
    </row>
    <row r="5791" spans="1:9" x14ac:dyDescent="0.35">
      <c r="A5791" s="36">
        <v>1538839</v>
      </c>
      <c r="B5791" s="36" t="str">
        <f>VLOOKUP(AllData[[#This Row],[Order]],MM[],3,FALSE)</f>
        <v>V5757311400800</v>
      </c>
      <c r="C5791" s="36">
        <f>VLOOKUP(AllData[[#This Row],[Order]],MM[],2,FALSE)</f>
        <v>139</v>
      </c>
      <c r="D5791" s="36" t="s">
        <v>78</v>
      </c>
      <c r="E5791" s="36" t="s">
        <v>61</v>
      </c>
      <c r="F5791" s="36" t="s">
        <v>63</v>
      </c>
      <c r="G5791" s="36" t="s">
        <v>76</v>
      </c>
      <c r="H5791" s="36">
        <v>2259.66</v>
      </c>
      <c r="I5791" s="36">
        <v>1040</v>
      </c>
    </row>
    <row r="5792" spans="1:9" x14ac:dyDescent="0.35">
      <c r="A5792" s="36">
        <v>1538839</v>
      </c>
      <c r="B5792" s="36" t="str">
        <f>VLOOKUP(AllData[[#This Row],[Order]],MM[],3,FALSE)</f>
        <v>V5757311400800</v>
      </c>
      <c r="C5792" s="36">
        <f>VLOOKUP(AllData[[#This Row],[Order]],MM[],2,FALSE)</f>
        <v>139</v>
      </c>
      <c r="D5792" s="36" t="s">
        <v>80</v>
      </c>
      <c r="E5792" s="36" t="s">
        <v>61</v>
      </c>
      <c r="F5792" s="36" t="s">
        <v>63</v>
      </c>
      <c r="G5792" s="36" t="s">
        <v>112</v>
      </c>
      <c r="H5792" s="36">
        <v>42.8</v>
      </c>
      <c r="I5792" s="36">
        <v>50</v>
      </c>
    </row>
    <row r="5793" spans="1:9" x14ac:dyDescent="0.35">
      <c r="A5793" s="36">
        <v>1538839</v>
      </c>
      <c r="B5793" s="36" t="str">
        <f>VLOOKUP(AllData[[#This Row],[Order]],MM[],3,FALSE)</f>
        <v>V5757311400800</v>
      </c>
      <c r="C5793" s="36">
        <f>VLOOKUP(AllData[[#This Row],[Order]],MM[],2,FALSE)</f>
        <v>139</v>
      </c>
      <c r="D5793" s="36" t="s">
        <v>82</v>
      </c>
      <c r="E5793" s="36" t="s">
        <v>89</v>
      </c>
      <c r="F5793" s="36" t="s">
        <v>91</v>
      </c>
      <c r="G5793" s="36" t="s">
        <v>92</v>
      </c>
      <c r="H5793" s="36"/>
      <c r="I5793" s="36">
        <v>0</v>
      </c>
    </row>
    <row r="5794" spans="1:9" x14ac:dyDescent="0.35">
      <c r="A5794" s="36">
        <v>1538839</v>
      </c>
      <c r="B5794" s="36" t="str">
        <f>VLOOKUP(AllData[[#This Row],[Order]],MM[],3,FALSE)</f>
        <v>V5757311400800</v>
      </c>
      <c r="C5794" s="36">
        <f>VLOOKUP(AllData[[#This Row],[Order]],MM[],2,FALSE)</f>
        <v>139</v>
      </c>
      <c r="D5794" s="36" t="s">
        <v>85</v>
      </c>
      <c r="E5794" s="36" t="s">
        <v>69</v>
      </c>
      <c r="F5794" s="36" t="s">
        <v>70</v>
      </c>
      <c r="G5794" s="36" t="s">
        <v>79</v>
      </c>
      <c r="H5794" s="36">
        <v>20</v>
      </c>
      <c r="I5794" s="36">
        <v>20</v>
      </c>
    </row>
    <row r="5795" spans="1:9" x14ac:dyDescent="0.35">
      <c r="A5795" s="36">
        <v>1538839</v>
      </c>
      <c r="B5795" s="36" t="str">
        <f>VLOOKUP(AllData[[#This Row],[Order]],MM[],3,FALSE)</f>
        <v>V5757311400800</v>
      </c>
      <c r="C5795" s="36">
        <f>VLOOKUP(AllData[[#This Row],[Order]],MM[],2,FALSE)</f>
        <v>139</v>
      </c>
      <c r="D5795" s="36" t="s">
        <v>88</v>
      </c>
      <c r="E5795" s="36" t="s">
        <v>69</v>
      </c>
      <c r="F5795" s="36" t="s">
        <v>70</v>
      </c>
      <c r="G5795" s="36" t="s">
        <v>81</v>
      </c>
      <c r="H5795" s="36">
        <v>20</v>
      </c>
      <c r="I5795" s="36">
        <v>20</v>
      </c>
    </row>
    <row r="5796" spans="1:9" x14ac:dyDescent="0.35">
      <c r="A5796" s="36">
        <v>1538839</v>
      </c>
      <c r="B5796" s="36" t="str">
        <f>VLOOKUP(AllData[[#This Row],[Order]],MM[],3,FALSE)</f>
        <v>V5757311400800</v>
      </c>
      <c r="C5796" s="36">
        <f>VLOOKUP(AllData[[#This Row],[Order]],MM[],2,FALSE)</f>
        <v>139</v>
      </c>
      <c r="D5796" s="36" t="s">
        <v>95</v>
      </c>
      <c r="E5796" s="36" t="s">
        <v>83</v>
      </c>
      <c r="F5796" s="36" t="s">
        <v>84</v>
      </c>
      <c r="G5796" s="36" t="s">
        <v>84</v>
      </c>
      <c r="H5796" s="36">
        <v>469.8</v>
      </c>
      <c r="I5796" s="36">
        <v>450</v>
      </c>
    </row>
    <row r="5797" spans="1:9" x14ac:dyDescent="0.35">
      <c r="A5797" s="36">
        <v>1538839</v>
      </c>
      <c r="B5797" s="36" t="str">
        <f>VLOOKUP(AllData[[#This Row],[Order]],MM[],3,FALSE)</f>
        <v>V5757311400800</v>
      </c>
      <c r="C5797" s="36">
        <f>VLOOKUP(AllData[[#This Row],[Order]],MM[],2,FALSE)</f>
        <v>139</v>
      </c>
      <c r="D5797" s="36" t="s">
        <v>97</v>
      </c>
      <c r="E5797" s="36" t="s">
        <v>86</v>
      </c>
      <c r="F5797" s="36" t="s">
        <v>87</v>
      </c>
      <c r="G5797" s="36" t="s">
        <v>87</v>
      </c>
      <c r="H5797" s="36">
        <v>20</v>
      </c>
      <c r="I5797" s="36">
        <v>20</v>
      </c>
    </row>
    <row r="5798" spans="1:9" x14ac:dyDescent="0.35">
      <c r="A5798" s="36">
        <v>1538839</v>
      </c>
      <c r="B5798" s="36" t="str">
        <f>VLOOKUP(AllData[[#This Row],[Order]],MM[],3,FALSE)</f>
        <v>V5757311400800</v>
      </c>
      <c r="C5798" s="36">
        <f>VLOOKUP(AllData[[#This Row],[Order]],MM[],2,FALSE)</f>
        <v>139</v>
      </c>
      <c r="D5798" s="36" t="s">
        <v>99</v>
      </c>
      <c r="E5798" s="36" t="s">
        <v>61</v>
      </c>
      <c r="F5798" s="36" t="s">
        <v>63</v>
      </c>
      <c r="G5798" s="36" t="s">
        <v>96</v>
      </c>
      <c r="H5798" s="36">
        <v>37.683</v>
      </c>
      <c r="I5798" s="36">
        <v>100</v>
      </c>
    </row>
    <row r="5799" spans="1:9" x14ac:dyDescent="0.35">
      <c r="A5799" s="36">
        <v>1538839</v>
      </c>
      <c r="B5799" s="36" t="str">
        <f>VLOOKUP(AllData[[#This Row],[Order]],MM[],3,FALSE)</f>
        <v>V5757311400800</v>
      </c>
      <c r="C5799" s="36">
        <f>VLOOKUP(AllData[[#This Row],[Order]],MM[],2,FALSE)</f>
        <v>139</v>
      </c>
      <c r="D5799" s="36" t="s">
        <v>101</v>
      </c>
      <c r="E5799" s="36" t="s">
        <v>69</v>
      </c>
      <c r="F5799" s="36" t="s">
        <v>70</v>
      </c>
      <c r="G5799" s="36" t="s">
        <v>98</v>
      </c>
      <c r="H5799" s="36">
        <v>20</v>
      </c>
      <c r="I5799" s="36">
        <v>20</v>
      </c>
    </row>
    <row r="5800" spans="1:9" x14ac:dyDescent="0.35">
      <c r="A5800" s="36">
        <v>1538839</v>
      </c>
      <c r="B5800" s="36" t="str">
        <f>VLOOKUP(AllData[[#This Row],[Order]],MM[],3,FALSE)</f>
        <v>V5757311400800</v>
      </c>
      <c r="C5800" s="36">
        <f>VLOOKUP(AllData[[#This Row],[Order]],MM[],2,FALSE)</f>
        <v>139</v>
      </c>
      <c r="D5800" s="36" t="s">
        <v>104</v>
      </c>
      <c r="E5800" s="36" t="s">
        <v>69</v>
      </c>
      <c r="F5800" s="36" t="s">
        <v>70</v>
      </c>
      <c r="G5800" s="36" t="s">
        <v>100</v>
      </c>
      <c r="H5800" s="36">
        <v>30</v>
      </c>
      <c r="I5800" s="36">
        <v>30</v>
      </c>
    </row>
    <row r="5801" spans="1:9" x14ac:dyDescent="0.35">
      <c r="A5801" s="36">
        <v>1538839</v>
      </c>
      <c r="B5801" s="36" t="str">
        <f>VLOOKUP(AllData[[#This Row],[Order]],MM[],3,FALSE)</f>
        <v>V5757311400800</v>
      </c>
      <c r="C5801" s="36">
        <f>VLOOKUP(AllData[[#This Row],[Order]],MM[],2,FALSE)</f>
        <v>139</v>
      </c>
      <c r="D5801" s="36" t="s">
        <v>113</v>
      </c>
      <c r="E5801" s="36" t="s">
        <v>102</v>
      </c>
      <c r="F5801" s="36" t="s">
        <v>100</v>
      </c>
      <c r="G5801" s="36" t="s">
        <v>103</v>
      </c>
      <c r="H5801" s="36">
        <v>30</v>
      </c>
      <c r="I5801" s="36">
        <v>30</v>
      </c>
    </row>
    <row r="5802" spans="1:9" x14ac:dyDescent="0.35">
      <c r="A5802" s="36">
        <v>1538839</v>
      </c>
      <c r="B5802" s="36" t="str">
        <f>VLOOKUP(AllData[[#This Row],[Order]],MM[],3,FALSE)</f>
        <v>V5757311400800</v>
      </c>
      <c r="C5802" s="36">
        <f>VLOOKUP(AllData[[#This Row],[Order]],MM[],2,FALSE)</f>
        <v>139</v>
      </c>
      <c r="D5802" s="36" t="s">
        <v>114</v>
      </c>
      <c r="E5802" s="36" t="s">
        <v>102</v>
      </c>
      <c r="F5802" s="36" t="s">
        <v>100</v>
      </c>
      <c r="G5802" s="36" t="s">
        <v>106</v>
      </c>
      <c r="H5802" s="36">
        <v>45</v>
      </c>
      <c r="I5802" s="36">
        <v>45</v>
      </c>
    </row>
    <row r="5803" spans="1:9" x14ac:dyDescent="0.35">
      <c r="A5803" s="36">
        <v>1538839</v>
      </c>
      <c r="B5803" s="36" t="str">
        <f>VLOOKUP(AllData[[#This Row],[Order]],MM[],3,FALSE)</f>
        <v>V5757311400800</v>
      </c>
      <c r="C5803" s="36">
        <f>VLOOKUP(AllData[[#This Row],[Order]],MM[],2,FALSE)</f>
        <v>139</v>
      </c>
      <c r="D5803" s="36" t="s">
        <v>60</v>
      </c>
      <c r="E5803" s="36" t="s">
        <v>61</v>
      </c>
      <c r="F5803" s="36" t="s">
        <v>63</v>
      </c>
      <c r="G5803" s="36" t="s">
        <v>108</v>
      </c>
      <c r="H5803" s="36">
        <v>595.98</v>
      </c>
      <c r="I5803" s="36">
        <v>1</v>
      </c>
    </row>
    <row r="5804" spans="1:9" x14ac:dyDescent="0.35">
      <c r="A5804" s="36">
        <v>1538839</v>
      </c>
      <c r="B5804" s="36" t="str">
        <f>VLOOKUP(AllData[[#This Row],[Order]],MM[],3,FALSE)</f>
        <v>V5757311400800</v>
      </c>
      <c r="C5804" s="36">
        <f>VLOOKUP(AllData[[#This Row],[Order]],MM[],2,FALSE)</f>
        <v>139</v>
      </c>
      <c r="D5804" s="36" t="s">
        <v>95</v>
      </c>
      <c r="E5804" s="36" t="s">
        <v>83</v>
      </c>
      <c r="F5804" s="36" t="s">
        <v>84</v>
      </c>
      <c r="G5804" s="36" t="s">
        <v>110</v>
      </c>
      <c r="H5804" s="36"/>
      <c r="I5804" s="36">
        <v>5</v>
      </c>
    </row>
    <row r="5805" spans="1:9" x14ac:dyDescent="0.35">
      <c r="A5805" s="36">
        <v>1538840</v>
      </c>
      <c r="B5805" s="36" t="str">
        <f>VLOOKUP(AllData[[#This Row],[Order]],MM[],3,FALSE)</f>
        <v>V5757311401000</v>
      </c>
      <c r="C5805" s="36">
        <f>VLOOKUP(AllData[[#This Row],[Order]],MM[],2,FALSE)</f>
        <v>139</v>
      </c>
      <c r="D5805" s="36" t="s">
        <v>60</v>
      </c>
      <c r="E5805" s="36" t="s">
        <v>83</v>
      </c>
      <c r="F5805" s="36" t="s">
        <v>84</v>
      </c>
      <c r="G5805" s="36" t="s">
        <v>111</v>
      </c>
      <c r="H5805" s="36">
        <v>168.12</v>
      </c>
      <c r="I5805" s="36">
        <v>40</v>
      </c>
    </row>
    <row r="5806" spans="1:9" x14ac:dyDescent="0.35">
      <c r="A5806" s="36">
        <v>1538840</v>
      </c>
      <c r="B5806" s="36" t="str">
        <f>VLOOKUP(AllData[[#This Row],[Order]],MM[],3,FALSE)</f>
        <v>V5757311401000</v>
      </c>
      <c r="C5806" s="36">
        <f>VLOOKUP(AllData[[#This Row],[Order]],MM[],2,FALSE)</f>
        <v>139</v>
      </c>
      <c r="D5806" s="36" t="s">
        <v>68</v>
      </c>
      <c r="E5806" s="36" t="s">
        <v>61</v>
      </c>
      <c r="F5806" s="36" t="s">
        <v>63</v>
      </c>
      <c r="G5806" s="36" t="s">
        <v>64</v>
      </c>
      <c r="H5806" s="36">
        <v>1.917</v>
      </c>
      <c r="I5806" s="36">
        <v>15</v>
      </c>
    </row>
    <row r="5807" spans="1:9" x14ac:dyDescent="0.35">
      <c r="A5807" s="36">
        <v>1538840</v>
      </c>
      <c r="B5807" s="36" t="str">
        <f>VLOOKUP(AllData[[#This Row],[Order]],MM[],3,FALSE)</f>
        <v>V5757311401000</v>
      </c>
      <c r="C5807" s="36">
        <f>VLOOKUP(AllData[[#This Row],[Order]],MM[],2,FALSE)</f>
        <v>139</v>
      </c>
      <c r="D5807" s="36" t="s">
        <v>73</v>
      </c>
      <c r="E5807" s="36" t="s">
        <v>69</v>
      </c>
      <c r="F5807" s="36" t="s">
        <v>70</v>
      </c>
      <c r="G5807" s="36" t="s">
        <v>71</v>
      </c>
      <c r="H5807" s="36">
        <v>20</v>
      </c>
      <c r="I5807" s="36">
        <v>20</v>
      </c>
    </row>
    <row r="5808" spans="1:9" x14ac:dyDescent="0.35">
      <c r="A5808" s="36">
        <v>1538840</v>
      </c>
      <c r="B5808" s="36" t="str">
        <f>VLOOKUP(AllData[[#This Row],[Order]],MM[],3,FALSE)</f>
        <v>V5757311401000</v>
      </c>
      <c r="C5808" s="36">
        <f>VLOOKUP(AllData[[#This Row],[Order]],MM[],2,FALSE)</f>
        <v>139</v>
      </c>
      <c r="D5808" s="36" t="s">
        <v>75</v>
      </c>
      <c r="E5808" s="36" t="s">
        <v>61</v>
      </c>
      <c r="F5808" s="36" t="s">
        <v>63</v>
      </c>
      <c r="G5808" s="36" t="s">
        <v>74</v>
      </c>
      <c r="H5808" s="36">
        <v>386.15999999999997</v>
      </c>
      <c r="I5808" s="36">
        <v>350</v>
      </c>
    </row>
    <row r="5809" spans="1:9" x14ac:dyDescent="0.35">
      <c r="A5809" s="36">
        <v>1538840</v>
      </c>
      <c r="B5809" s="36" t="str">
        <f>VLOOKUP(AllData[[#This Row],[Order]],MM[],3,FALSE)</f>
        <v>V5757311401000</v>
      </c>
      <c r="C5809" s="36">
        <f>VLOOKUP(AllData[[#This Row],[Order]],MM[],2,FALSE)</f>
        <v>139</v>
      </c>
      <c r="D5809" s="36" t="s">
        <v>78</v>
      </c>
      <c r="E5809" s="36" t="s">
        <v>61</v>
      </c>
      <c r="F5809" s="36" t="s">
        <v>63</v>
      </c>
      <c r="G5809" s="36" t="s">
        <v>76</v>
      </c>
      <c r="H5809" s="36">
        <v>1979.1</v>
      </c>
      <c r="I5809" s="36">
        <v>1020</v>
      </c>
    </row>
    <row r="5810" spans="1:9" x14ac:dyDescent="0.35">
      <c r="A5810" s="36">
        <v>1538840</v>
      </c>
      <c r="B5810" s="36" t="str">
        <f>VLOOKUP(AllData[[#This Row],[Order]],MM[],3,FALSE)</f>
        <v>V5757311401000</v>
      </c>
      <c r="C5810" s="36">
        <f>VLOOKUP(AllData[[#This Row],[Order]],MM[],2,FALSE)</f>
        <v>139</v>
      </c>
      <c r="D5810" s="36" t="s">
        <v>80</v>
      </c>
      <c r="E5810" s="36" t="s">
        <v>61</v>
      </c>
      <c r="F5810" s="36" t="s">
        <v>63</v>
      </c>
      <c r="G5810" s="36" t="s">
        <v>112</v>
      </c>
      <c r="H5810" s="36">
        <v>12.85</v>
      </c>
      <c r="I5810" s="36">
        <v>50</v>
      </c>
    </row>
    <row r="5811" spans="1:9" x14ac:dyDescent="0.35">
      <c r="A5811" s="36">
        <v>1538840</v>
      </c>
      <c r="B5811" s="36" t="str">
        <f>VLOOKUP(AllData[[#This Row],[Order]],MM[],3,FALSE)</f>
        <v>V5757311401000</v>
      </c>
      <c r="C5811" s="36">
        <f>VLOOKUP(AllData[[#This Row],[Order]],MM[],2,FALSE)</f>
        <v>139</v>
      </c>
      <c r="D5811" s="36" t="s">
        <v>82</v>
      </c>
      <c r="E5811" s="36" t="s">
        <v>89</v>
      </c>
      <c r="F5811" s="36" t="s">
        <v>91</v>
      </c>
      <c r="G5811" s="36" t="s">
        <v>92</v>
      </c>
      <c r="H5811" s="36"/>
      <c r="I5811" s="36">
        <v>0</v>
      </c>
    </row>
    <row r="5812" spans="1:9" x14ac:dyDescent="0.35">
      <c r="A5812" s="36">
        <v>1538840</v>
      </c>
      <c r="B5812" s="36" t="str">
        <f>VLOOKUP(AllData[[#This Row],[Order]],MM[],3,FALSE)</f>
        <v>V5757311401000</v>
      </c>
      <c r="C5812" s="36">
        <f>VLOOKUP(AllData[[#This Row],[Order]],MM[],2,FALSE)</f>
        <v>139</v>
      </c>
      <c r="D5812" s="36" t="s">
        <v>85</v>
      </c>
      <c r="E5812" s="36" t="s">
        <v>69</v>
      </c>
      <c r="F5812" s="36" t="s">
        <v>70</v>
      </c>
      <c r="G5812" s="36" t="s">
        <v>79</v>
      </c>
      <c r="H5812" s="36">
        <v>20</v>
      </c>
      <c r="I5812" s="36">
        <v>20</v>
      </c>
    </row>
    <row r="5813" spans="1:9" x14ac:dyDescent="0.35">
      <c r="A5813" s="36">
        <v>1538840</v>
      </c>
      <c r="B5813" s="36" t="str">
        <f>VLOOKUP(AllData[[#This Row],[Order]],MM[],3,FALSE)</f>
        <v>V5757311401000</v>
      </c>
      <c r="C5813" s="36">
        <f>VLOOKUP(AllData[[#This Row],[Order]],MM[],2,FALSE)</f>
        <v>139</v>
      </c>
      <c r="D5813" s="36" t="s">
        <v>88</v>
      </c>
      <c r="E5813" s="36" t="s">
        <v>69</v>
      </c>
      <c r="F5813" s="36" t="s">
        <v>70</v>
      </c>
      <c r="G5813" s="36" t="s">
        <v>81</v>
      </c>
      <c r="H5813" s="36">
        <v>20</v>
      </c>
      <c r="I5813" s="36">
        <v>20</v>
      </c>
    </row>
    <row r="5814" spans="1:9" x14ac:dyDescent="0.35">
      <c r="A5814" s="36">
        <v>1538840</v>
      </c>
      <c r="B5814" s="36" t="str">
        <f>VLOOKUP(AllData[[#This Row],[Order]],MM[],3,FALSE)</f>
        <v>V5757311401000</v>
      </c>
      <c r="C5814" s="36">
        <f>VLOOKUP(AllData[[#This Row],[Order]],MM[],2,FALSE)</f>
        <v>139</v>
      </c>
      <c r="D5814" s="36" t="s">
        <v>95</v>
      </c>
      <c r="E5814" s="36" t="s">
        <v>83</v>
      </c>
      <c r="F5814" s="36" t="s">
        <v>84</v>
      </c>
      <c r="G5814" s="36" t="s">
        <v>84</v>
      </c>
      <c r="H5814" s="36">
        <v>888.06000000000006</v>
      </c>
      <c r="I5814" s="36">
        <v>450</v>
      </c>
    </row>
    <row r="5815" spans="1:9" x14ac:dyDescent="0.35">
      <c r="A5815" s="36">
        <v>1538840</v>
      </c>
      <c r="B5815" s="36" t="str">
        <f>VLOOKUP(AllData[[#This Row],[Order]],MM[],3,FALSE)</f>
        <v>V5757311401000</v>
      </c>
      <c r="C5815" s="36">
        <f>VLOOKUP(AllData[[#This Row],[Order]],MM[],2,FALSE)</f>
        <v>139</v>
      </c>
      <c r="D5815" s="36" t="s">
        <v>97</v>
      </c>
      <c r="E5815" s="36" t="s">
        <v>86</v>
      </c>
      <c r="F5815" s="36" t="s">
        <v>87</v>
      </c>
      <c r="G5815" s="36" t="s">
        <v>87</v>
      </c>
      <c r="H5815" s="36">
        <v>20</v>
      </c>
      <c r="I5815" s="36">
        <v>20</v>
      </c>
    </row>
    <row r="5816" spans="1:9" x14ac:dyDescent="0.35">
      <c r="A5816" s="36">
        <v>1538840</v>
      </c>
      <c r="B5816" s="36" t="str">
        <f>VLOOKUP(AllData[[#This Row],[Order]],MM[],3,FALSE)</f>
        <v>V5757311401000</v>
      </c>
      <c r="C5816" s="36">
        <f>VLOOKUP(AllData[[#This Row],[Order]],MM[],2,FALSE)</f>
        <v>139</v>
      </c>
      <c r="D5816" s="36" t="s">
        <v>99</v>
      </c>
      <c r="E5816" s="36" t="s">
        <v>61</v>
      </c>
      <c r="F5816" s="36" t="s">
        <v>63</v>
      </c>
      <c r="G5816" s="36" t="s">
        <v>96</v>
      </c>
      <c r="H5816" s="36">
        <v>37.450000000000003</v>
      </c>
      <c r="I5816" s="36">
        <v>100</v>
      </c>
    </row>
    <row r="5817" spans="1:9" x14ac:dyDescent="0.35">
      <c r="A5817" s="36">
        <v>1538840</v>
      </c>
      <c r="B5817" s="36" t="str">
        <f>VLOOKUP(AllData[[#This Row],[Order]],MM[],3,FALSE)</f>
        <v>V5757311401000</v>
      </c>
      <c r="C5817" s="36">
        <f>VLOOKUP(AllData[[#This Row],[Order]],MM[],2,FALSE)</f>
        <v>139</v>
      </c>
      <c r="D5817" s="36" t="s">
        <v>101</v>
      </c>
      <c r="E5817" s="36" t="s">
        <v>69</v>
      </c>
      <c r="F5817" s="36" t="s">
        <v>70</v>
      </c>
      <c r="G5817" s="36" t="s">
        <v>98</v>
      </c>
      <c r="H5817" s="36">
        <v>20</v>
      </c>
      <c r="I5817" s="36">
        <v>20</v>
      </c>
    </row>
    <row r="5818" spans="1:9" x14ac:dyDescent="0.35">
      <c r="A5818" s="36">
        <v>1538840</v>
      </c>
      <c r="B5818" s="36" t="str">
        <f>VLOOKUP(AllData[[#This Row],[Order]],MM[],3,FALSE)</f>
        <v>V5757311401000</v>
      </c>
      <c r="C5818" s="36">
        <f>VLOOKUP(AllData[[#This Row],[Order]],MM[],2,FALSE)</f>
        <v>139</v>
      </c>
      <c r="D5818" s="36" t="s">
        <v>104</v>
      </c>
      <c r="E5818" s="36" t="s">
        <v>69</v>
      </c>
      <c r="F5818" s="36" t="s">
        <v>70</v>
      </c>
      <c r="G5818" s="36" t="s">
        <v>100</v>
      </c>
      <c r="H5818" s="36">
        <v>30</v>
      </c>
      <c r="I5818" s="36">
        <v>30</v>
      </c>
    </row>
    <row r="5819" spans="1:9" x14ac:dyDescent="0.35">
      <c r="A5819" s="36">
        <v>1538840</v>
      </c>
      <c r="B5819" s="36" t="str">
        <f>VLOOKUP(AllData[[#This Row],[Order]],MM[],3,FALSE)</f>
        <v>V5757311401000</v>
      </c>
      <c r="C5819" s="36">
        <f>VLOOKUP(AllData[[#This Row],[Order]],MM[],2,FALSE)</f>
        <v>139</v>
      </c>
      <c r="D5819" s="36" t="s">
        <v>113</v>
      </c>
      <c r="E5819" s="36" t="s">
        <v>102</v>
      </c>
      <c r="F5819" s="36" t="s">
        <v>100</v>
      </c>
      <c r="G5819" s="36" t="s">
        <v>103</v>
      </c>
      <c r="H5819" s="36">
        <v>30</v>
      </c>
      <c r="I5819" s="36">
        <v>30</v>
      </c>
    </row>
    <row r="5820" spans="1:9" x14ac:dyDescent="0.35">
      <c r="A5820" s="36">
        <v>1538840</v>
      </c>
      <c r="B5820" s="36" t="str">
        <f>VLOOKUP(AllData[[#This Row],[Order]],MM[],3,FALSE)</f>
        <v>V5757311401000</v>
      </c>
      <c r="C5820" s="36">
        <f>VLOOKUP(AllData[[#This Row],[Order]],MM[],2,FALSE)</f>
        <v>139</v>
      </c>
      <c r="D5820" s="36" t="s">
        <v>114</v>
      </c>
      <c r="E5820" s="36" t="s">
        <v>102</v>
      </c>
      <c r="F5820" s="36" t="s">
        <v>100</v>
      </c>
      <c r="G5820" s="36" t="s">
        <v>106</v>
      </c>
      <c r="H5820" s="36">
        <v>45</v>
      </c>
      <c r="I5820" s="36">
        <v>45</v>
      </c>
    </row>
    <row r="5821" spans="1:9" x14ac:dyDescent="0.35">
      <c r="A5821" s="36">
        <v>1538840</v>
      </c>
      <c r="B5821" s="36" t="str">
        <f>VLOOKUP(AllData[[#This Row],[Order]],MM[],3,FALSE)</f>
        <v>V5757311401000</v>
      </c>
      <c r="C5821" s="36">
        <f>VLOOKUP(AllData[[#This Row],[Order]],MM[],2,FALSE)</f>
        <v>139</v>
      </c>
      <c r="D5821" s="36" t="s">
        <v>60</v>
      </c>
      <c r="E5821" s="36" t="s">
        <v>61</v>
      </c>
      <c r="F5821" s="36" t="s">
        <v>63</v>
      </c>
      <c r="G5821" s="36" t="s">
        <v>108</v>
      </c>
      <c r="H5821" s="36">
        <v>493.08</v>
      </c>
      <c r="I5821" s="36">
        <v>1</v>
      </c>
    </row>
    <row r="5822" spans="1:9" x14ac:dyDescent="0.35">
      <c r="A5822" s="36">
        <v>1538840</v>
      </c>
      <c r="B5822" s="36" t="str">
        <f>VLOOKUP(AllData[[#This Row],[Order]],MM[],3,FALSE)</f>
        <v>V5757311401000</v>
      </c>
      <c r="C5822" s="36">
        <f>VLOOKUP(AllData[[#This Row],[Order]],MM[],2,FALSE)</f>
        <v>139</v>
      </c>
      <c r="D5822" s="36" t="s">
        <v>95</v>
      </c>
      <c r="E5822" s="36" t="s">
        <v>83</v>
      </c>
      <c r="F5822" s="36" t="s">
        <v>84</v>
      </c>
      <c r="G5822" s="36" t="s">
        <v>110</v>
      </c>
      <c r="H5822" s="36"/>
      <c r="I5822" s="36">
        <v>5</v>
      </c>
    </row>
    <row r="5823" spans="1:9" x14ac:dyDescent="0.35">
      <c r="A5823" s="36">
        <v>1538841</v>
      </c>
      <c r="B5823" s="36" t="str">
        <f>VLOOKUP(AllData[[#This Row],[Order]],MM[],3,FALSE)</f>
        <v>V5757331400800</v>
      </c>
      <c r="C5823" s="36">
        <f>VLOOKUP(AllData[[#This Row],[Order]],MM[],2,FALSE)</f>
        <v>152</v>
      </c>
      <c r="D5823" s="36" t="s">
        <v>60</v>
      </c>
      <c r="E5823" s="36" t="s">
        <v>83</v>
      </c>
      <c r="F5823" s="36" t="s">
        <v>84</v>
      </c>
      <c r="G5823" s="36" t="s">
        <v>111</v>
      </c>
      <c r="H5823" s="36">
        <v>46.082999999999998</v>
      </c>
      <c r="I5823" s="36">
        <v>40</v>
      </c>
    </row>
    <row r="5824" spans="1:9" x14ac:dyDescent="0.35">
      <c r="A5824" s="36">
        <v>1538841</v>
      </c>
      <c r="B5824" s="36" t="str">
        <f>VLOOKUP(AllData[[#This Row],[Order]],MM[],3,FALSE)</f>
        <v>V5757331400800</v>
      </c>
      <c r="C5824" s="36">
        <f>VLOOKUP(AllData[[#This Row],[Order]],MM[],2,FALSE)</f>
        <v>152</v>
      </c>
      <c r="D5824" s="36" t="s">
        <v>68</v>
      </c>
      <c r="E5824" s="36" t="s">
        <v>61</v>
      </c>
      <c r="F5824" s="36" t="s">
        <v>63</v>
      </c>
      <c r="G5824" s="36" t="s">
        <v>64</v>
      </c>
      <c r="H5824" s="36">
        <v>2.7</v>
      </c>
      <c r="I5824" s="36">
        <v>15</v>
      </c>
    </row>
    <row r="5825" spans="1:9" x14ac:dyDescent="0.35">
      <c r="A5825" s="36">
        <v>1538841</v>
      </c>
      <c r="B5825" s="36" t="str">
        <f>VLOOKUP(AllData[[#This Row],[Order]],MM[],3,FALSE)</f>
        <v>V5757331400800</v>
      </c>
      <c r="C5825" s="36">
        <f>VLOOKUP(AllData[[#This Row],[Order]],MM[],2,FALSE)</f>
        <v>152</v>
      </c>
      <c r="D5825" s="36" t="s">
        <v>73</v>
      </c>
      <c r="E5825" s="36" t="s">
        <v>69</v>
      </c>
      <c r="F5825" s="36" t="s">
        <v>70</v>
      </c>
      <c r="G5825" s="36" t="s">
        <v>71</v>
      </c>
      <c r="H5825" s="36">
        <v>20</v>
      </c>
      <c r="I5825" s="36">
        <v>20</v>
      </c>
    </row>
    <row r="5826" spans="1:9" x14ac:dyDescent="0.35">
      <c r="A5826" s="36">
        <v>1538841</v>
      </c>
      <c r="B5826" s="36" t="str">
        <f>VLOOKUP(AllData[[#This Row],[Order]],MM[],3,FALSE)</f>
        <v>V5757331400800</v>
      </c>
      <c r="C5826" s="36">
        <f>VLOOKUP(AllData[[#This Row],[Order]],MM[],2,FALSE)</f>
        <v>152</v>
      </c>
      <c r="D5826" s="36" t="s">
        <v>75</v>
      </c>
      <c r="E5826" s="36" t="s">
        <v>61</v>
      </c>
      <c r="F5826" s="36" t="s">
        <v>63</v>
      </c>
      <c r="G5826" s="36" t="s">
        <v>74</v>
      </c>
      <c r="H5826" s="36">
        <v>285.06</v>
      </c>
      <c r="I5826" s="36">
        <v>350</v>
      </c>
    </row>
    <row r="5827" spans="1:9" x14ac:dyDescent="0.35">
      <c r="A5827" s="36">
        <v>1538841</v>
      </c>
      <c r="B5827" s="36" t="str">
        <f>VLOOKUP(AllData[[#This Row],[Order]],MM[],3,FALSE)</f>
        <v>V5757331400800</v>
      </c>
      <c r="C5827" s="36">
        <f>VLOOKUP(AllData[[#This Row],[Order]],MM[],2,FALSE)</f>
        <v>152</v>
      </c>
      <c r="D5827" s="36" t="s">
        <v>78</v>
      </c>
      <c r="E5827" s="36" t="s">
        <v>61</v>
      </c>
      <c r="F5827" s="36" t="s">
        <v>63</v>
      </c>
      <c r="G5827" s="36" t="s">
        <v>76</v>
      </c>
      <c r="H5827" s="36">
        <v>2237.88</v>
      </c>
      <c r="I5827" s="36">
        <v>1020</v>
      </c>
    </row>
    <row r="5828" spans="1:9" x14ac:dyDescent="0.35">
      <c r="A5828" s="36">
        <v>1538841</v>
      </c>
      <c r="B5828" s="36" t="str">
        <f>VLOOKUP(AllData[[#This Row],[Order]],MM[],3,FALSE)</f>
        <v>V5757331400800</v>
      </c>
      <c r="C5828" s="36">
        <f>VLOOKUP(AllData[[#This Row],[Order]],MM[],2,FALSE)</f>
        <v>152</v>
      </c>
      <c r="D5828" s="36" t="s">
        <v>80</v>
      </c>
      <c r="E5828" s="36" t="s">
        <v>61</v>
      </c>
      <c r="F5828" s="36" t="s">
        <v>63</v>
      </c>
      <c r="G5828" s="36" t="s">
        <v>112</v>
      </c>
      <c r="H5828" s="36">
        <v>35.85</v>
      </c>
      <c r="I5828" s="36">
        <v>50</v>
      </c>
    </row>
    <row r="5829" spans="1:9" x14ac:dyDescent="0.35">
      <c r="A5829" s="36">
        <v>1538841</v>
      </c>
      <c r="B5829" s="36" t="str">
        <f>VLOOKUP(AllData[[#This Row],[Order]],MM[],3,FALSE)</f>
        <v>V5757331400800</v>
      </c>
      <c r="C5829" s="36">
        <f>VLOOKUP(AllData[[#This Row],[Order]],MM[],2,FALSE)</f>
        <v>152</v>
      </c>
      <c r="D5829" s="36" t="s">
        <v>82</v>
      </c>
      <c r="E5829" s="36" t="s">
        <v>89</v>
      </c>
      <c r="F5829" s="36" t="s">
        <v>91</v>
      </c>
      <c r="G5829" s="36" t="s">
        <v>92</v>
      </c>
      <c r="H5829" s="36">
        <v>1.95</v>
      </c>
      <c r="I5829" s="36">
        <v>0</v>
      </c>
    </row>
    <row r="5830" spans="1:9" x14ac:dyDescent="0.35">
      <c r="A5830" s="36">
        <v>1538841</v>
      </c>
      <c r="B5830" s="36" t="str">
        <f>VLOOKUP(AllData[[#This Row],[Order]],MM[],3,FALSE)</f>
        <v>V5757331400800</v>
      </c>
      <c r="C5830" s="36">
        <f>VLOOKUP(AllData[[#This Row],[Order]],MM[],2,FALSE)</f>
        <v>152</v>
      </c>
      <c r="D5830" s="36" t="s">
        <v>85</v>
      </c>
      <c r="E5830" s="36" t="s">
        <v>69</v>
      </c>
      <c r="F5830" s="36" t="s">
        <v>70</v>
      </c>
      <c r="G5830" s="36" t="s">
        <v>79</v>
      </c>
      <c r="H5830" s="36">
        <v>20</v>
      </c>
      <c r="I5830" s="36">
        <v>20</v>
      </c>
    </row>
    <row r="5831" spans="1:9" x14ac:dyDescent="0.35">
      <c r="A5831" s="36">
        <v>1538841</v>
      </c>
      <c r="B5831" s="36" t="str">
        <f>VLOOKUP(AllData[[#This Row],[Order]],MM[],3,FALSE)</f>
        <v>V5757331400800</v>
      </c>
      <c r="C5831" s="36">
        <f>VLOOKUP(AllData[[#This Row],[Order]],MM[],2,FALSE)</f>
        <v>152</v>
      </c>
      <c r="D5831" s="36" t="s">
        <v>88</v>
      </c>
      <c r="E5831" s="36" t="s">
        <v>69</v>
      </c>
      <c r="F5831" s="36" t="s">
        <v>70</v>
      </c>
      <c r="G5831" s="36" t="s">
        <v>81</v>
      </c>
      <c r="H5831" s="36">
        <v>20</v>
      </c>
      <c r="I5831" s="36">
        <v>20</v>
      </c>
    </row>
    <row r="5832" spans="1:9" x14ac:dyDescent="0.35">
      <c r="A5832" s="36">
        <v>1538841</v>
      </c>
      <c r="B5832" s="36" t="str">
        <f>VLOOKUP(AllData[[#This Row],[Order]],MM[],3,FALSE)</f>
        <v>V5757331400800</v>
      </c>
      <c r="C5832" s="36">
        <f>VLOOKUP(AllData[[#This Row],[Order]],MM[],2,FALSE)</f>
        <v>152</v>
      </c>
      <c r="D5832" s="36" t="s">
        <v>95</v>
      </c>
      <c r="E5832" s="36" t="s">
        <v>83</v>
      </c>
      <c r="F5832" s="36" t="s">
        <v>84</v>
      </c>
      <c r="G5832" s="36" t="s">
        <v>84</v>
      </c>
      <c r="H5832" s="36">
        <v>1113.1199999999999</v>
      </c>
      <c r="I5832" s="36">
        <v>450</v>
      </c>
    </row>
    <row r="5833" spans="1:9" x14ac:dyDescent="0.35">
      <c r="A5833" s="36">
        <v>1538841</v>
      </c>
      <c r="B5833" s="36" t="str">
        <f>VLOOKUP(AllData[[#This Row],[Order]],MM[],3,FALSE)</f>
        <v>V5757331400800</v>
      </c>
      <c r="C5833" s="36">
        <f>VLOOKUP(AllData[[#This Row],[Order]],MM[],2,FALSE)</f>
        <v>152</v>
      </c>
      <c r="D5833" s="36" t="s">
        <v>97</v>
      </c>
      <c r="E5833" s="36" t="s">
        <v>86</v>
      </c>
      <c r="F5833" s="36" t="s">
        <v>87</v>
      </c>
      <c r="G5833" s="36" t="s">
        <v>87</v>
      </c>
      <c r="H5833" s="36">
        <v>20</v>
      </c>
      <c r="I5833" s="36">
        <v>20</v>
      </c>
    </row>
    <row r="5834" spans="1:9" x14ac:dyDescent="0.35">
      <c r="A5834" s="36">
        <v>1538841</v>
      </c>
      <c r="B5834" s="36" t="str">
        <f>VLOOKUP(AllData[[#This Row],[Order]],MM[],3,FALSE)</f>
        <v>V5757331400800</v>
      </c>
      <c r="C5834" s="36">
        <f>VLOOKUP(AllData[[#This Row],[Order]],MM[],2,FALSE)</f>
        <v>152</v>
      </c>
      <c r="D5834" s="36" t="s">
        <v>99</v>
      </c>
      <c r="E5834" s="36" t="s">
        <v>61</v>
      </c>
      <c r="F5834" s="36" t="s">
        <v>63</v>
      </c>
      <c r="G5834" s="36" t="s">
        <v>96</v>
      </c>
      <c r="H5834" s="36">
        <v>28.1</v>
      </c>
      <c r="I5834" s="36">
        <v>100</v>
      </c>
    </row>
    <row r="5835" spans="1:9" x14ac:dyDescent="0.35">
      <c r="A5835" s="36">
        <v>1538841</v>
      </c>
      <c r="B5835" s="36" t="str">
        <f>VLOOKUP(AllData[[#This Row],[Order]],MM[],3,FALSE)</f>
        <v>V5757331400800</v>
      </c>
      <c r="C5835" s="36">
        <f>VLOOKUP(AllData[[#This Row],[Order]],MM[],2,FALSE)</f>
        <v>152</v>
      </c>
      <c r="D5835" s="36" t="s">
        <v>101</v>
      </c>
      <c r="E5835" s="36" t="s">
        <v>69</v>
      </c>
      <c r="F5835" s="36" t="s">
        <v>70</v>
      </c>
      <c r="G5835" s="36" t="s">
        <v>98</v>
      </c>
      <c r="H5835" s="36">
        <v>20</v>
      </c>
      <c r="I5835" s="36">
        <v>20</v>
      </c>
    </row>
    <row r="5836" spans="1:9" x14ac:dyDescent="0.35">
      <c r="A5836" s="36">
        <v>1538841</v>
      </c>
      <c r="B5836" s="36" t="str">
        <f>VLOOKUP(AllData[[#This Row],[Order]],MM[],3,FALSE)</f>
        <v>V5757331400800</v>
      </c>
      <c r="C5836" s="36">
        <f>VLOOKUP(AllData[[#This Row],[Order]],MM[],2,FALSE)</f>
        <v>152</v>
      </c>
      <c r="D5836" s="36" t="s">
        <v>104</v>
      </c>
      <c r="E5836" s="36" t="s">
        <v>69</v>
      </c>
      <c r="F5836" s="36" t="s">
        <v>70</v>
      </c>
      <c r="G5836" s="36" t="s">
        <v>100</v>
      </c>
      <c r="H5836" s="36">
        <v>30</v>
      </c>
      <c r="I5836" s="36">
        <v>30</v>
      </c>
    </row>
    <row r="5837" spans="1:9" x14ac:dyDescent="0.35">
      <c r="A5837" s="36">
        <v>1538841</v>
      </c>
      <c r="B5837" s="36" t="str">
        <f>VLOOKUP(AllData[[#This Row],[Order]],MM[],3,FALSE)</f>
        <v>V5757331400800</v>
      </c>
      <c r="C5837" s="36">
        <f>VLOOKUP(AllData[[#This Row],[Order]],MM[],2,FALSE)</f>
        <v>152</v>
      </c>
      <c r="D5837" s="36" t="s">
        <v>113</v>
      </c>
      <c r="E5837" s="36" t="s">
        <v>102</v>
      </c>
      <c r="F5837" s="36" t="s">
        <v>100</v>
      </c>
      <c r="G5837" s="36" t="s">
        <v>103</v>
      </c>
      <c r="H5837" s="36">
        <v>30</v>
      </c>
      <c r="I5837" s="36">
        <v>30</v>
      </c>
    </row>
    <row r="5838" spans="1:9" x14ac:dyDescent="0.35">
      <c r="A5838" s="36">
        <v>1538841</v>
      </c>
      <c r="B5838" s="36" t="str">
        <f>VLOOKUP(AllData[[#This Row],[Order]],MM[],3,FALSE)</f>
        <v>V5757331400800</v>
      </c>
      <c r="C5838" s="36">
        <f>VLOOKUP(AllData[[#This Row],[Order]],MM[],2,FALSE)</f>
        <v>152</v>
      </c>
      <c r="D5838" s="36" t="s">
        <v>114</v>
      </c>
      <c r="E5838" s="36" t="s">
        <v>102</v>
      </c>
      <c r="F5838" s="36" t="s">
        <v>100</v>
      </c>
      <c r="G5838" s="36" t="s">
        <v>106</v>
      </c>
      <c r="H5838" s="36">
        <v>45</v>
      </c>
      <c r="I5838" s="36">
        <v>45</v>
      </c>
    </row>
    <row r="5839" spans="1:9" x14ac:dyDescent="0.35">
      <c r="A5839" s="36">
        <v>1538841</v>
      </c>
      <c r="B5839" s="36" t="str">
        <f>VLOOKUP(AllData[[#This Row],[Order]],MM[],3,FALSE)</f>
        <v>V5757331400800</v>
      </c>
      <c r="C5839" s="36">
        <f>VLOOKUP(AllData[[#This Row],[Order]],MM[],2,FALSE)</f>
        <v>152</v>
      </c>
      <c r="D5839" s="36" t="s">
        <v>60</v>
      </c>
      <c r="E5839" s="36" t="s">
        <v>61</v>
      </c>
      <c r="F5839" s="36" t="s">
        <v>63</v>
      </c>
      <c r="G5839" s="36" t="s">
        <v>108</v>
      </c>
      <c r="H5839" s="36"/>
      <c r="I5839" s="36">
        <v>1</v>
      </c>
    </row>
    <row r="5840" spans="1:9" x14ac:dyDescent="0.35">
      <c r="A5840" s="36">
        <v>1538841</v>
      </c>
      <c r="B5840" s="36" t="str">
        <f>VLOOKUP(AllData[[#This Row],[Order]],MM[],3,FALSE)</f>
        <v>V5757331400800</v>
      </c>
      <c r="C5840" s="36">
        <f>VLOOKUP(AllData[[#This Row],[Order]],MM[],2,FALSE)</f>
        <v>152</v>
      </c>
      <c r="D5840" s="36" t="s">
        <v>95</v>
      </c>
      <c r="E5840" s="36" t="s">
        <v>83</v>
      </c>
      <c r="F5840" s="36" t="s">
        <v>84</v>
      </c>
      <c r="G5840" s="36" t="s">
        <v>110</v>
      </c>
      <c r="H5840" s="36"/>
      <c r="I5840" s="36">
        <v>5</v>
      </c>
    </row>
    <row r="5841" spans="1:9" x14ac:dyDescent="0.35">
      <c r="A5841" s="36">
        <v>1538842</v>
      </c>
      <c r="B5841" s="36" t="str">
        <f>VLOOKUP(AllData[[#This Row],[Order]],MM[],3,FALSE)</f>
        <v>V5757331401000</v>
      </c>
      <c r="C5841" s="36">
        <f>VLOOKUP(AllData[[#This Row],[Order]],MM[],2,FALSE)</f>
        <v>139</v>
      </c>
      <c r="D5841" s="36" t="s">
        <v>60</v>
      </c>
      <c r="E5841" s="36" t="s">
        <v>83</v>
      </c>
      <c r="F5841" s="36" t="s">
        <v>84</v>
      </c>
      <c r="G5841" s="36" t="s">
        <v>111</v>
      </c>
      <c r="H5841" s="36">
        <v>46.082999999999998</v>
      </c>
      <c r="I5841" s="36">
        <v>40</v>
      </c>
    </row>
    <row r="5842" spans="1:9" x14ac:dyDescent="0.35">
      <c r="A5842" s="36">
        <v>1538842</v>
      </c>
      <c r="B5842" s="36" t="str">
        <f>VLOOKUP(AllData[[#This Row],[Order]],MM[],3,FALSE)</f>
        <v>V5757331401000</v>
      </c>
      <c r="C5842" s="36">
        <f>VLOOKUP(AllData[[#This Row],[Order]],MM[],2,FALSE)</f>
        <v>139</v>
      </c>
      <c r="D5842" s="36" t="s">
        <v>68</v>
      </c>
      <c r="E5842" s="36" t="s">
        <v>61</v>
      </c>
      <c r="F5842" s="36" t="s">
        <v>63</v>
      </c>
      <c r="G5842" s="36" t="s">
        <v>64</v>
      </c>
      <c r="H5842" s="36">
        <v>2.7</v>
      </c>
      <c r="I5842" s="36">
        <v>15</v>
      </c>
    </row>
    <row r="5843" spans="1:9" x14ac:dyDescent="0.35">
      <c r="A5843" s="36">
        <v>1538842</v>
      </c>
      <c r="B5843" s="36" t="str">
        <f>VLOOKUP(AllData[[#This Row],[Order]],MM[],3,FALSE)</f>
        <v>V5757331401000</v>
      </c>
      <c r="C5843" s="36">
        <f>VLOOKUP(AllData[[#This Row],[Order]],MM[],2,FALSE)</f>
        <v>139</v>
      </c>
      <c r="D5843" s="36" t="s">
        <v>73</v>
      </c>
      <c r="E5843" s="36" t="s">
        <v>69</v>
      </c>
      <c r="F5843" s="36" t="s">
        <v>70</v>
      </c>
      <c r="G5843" s="36" t="s">
        <v>71</v>
      </c>
      <c r="H5843" s="36">
        <v>20</v>
      </c>
      <c r="I5843" s="36">
        <v>20</v>
      </c>
    </row>
    <row r="5844" spans="1:9" x14ac:dyDescent="0.35">
      <c r="A5844" s="36">
        <v>1538842</v>
      </c>
      <c r="B5844" s="36" t="str">
        <f>VLOOKUP(AllData[[#This Row],[Order]],MM[],3,FALSE)</f>
        <v>V5757331401000</v>
      </c>
      <c r="C5844" s="36">
        <f>VLOOKUP(AllData[[#This Row],[Order]],MM[],2,FALSE)</f>
        <v>139</v>
      </c>
      <c r="D5844" s="36" t="s">
        <v>75</v>
      </c>
      <c r="E5844" s="36" t="s">
        <v>61</v>
      </c>
      <c r="F5844" s="36" t="s">
        <v>63</v>
      </c>
      <c r="G5844" s="36" t="s">
        <v>74</v>
      </c>
      <c r="H5844" s="36">
        <v>147.96</v>
      </c>
      <c r="I5844" s="36">
        <v>350</v>
      </c>
    </row>
    <row r="5845" spans="1:9" x14ac:dyDescent="0.35">
      <c r="A5845" s="36">
        <v>1538842</v>
      </c>
      <c r="B5845" s="36" t="str">
        <f>VLOOKUP(AllData[[#This Row],[Order]],MM[],3,FALSE)</f>
        <v>V5757331401000</v>
      </c>
      <c r="C5845" s="36">
        <f>VLOOKUP(AllData[[#This Row],[Order]],MM[],2,FALSE)</f>
        <v>139</v>
      </c>
      <c r="D5845" s="36" t="s">
        <v>78</v>
      </c>
      <c r="E5845" s="36" t="s">
        <v>61</v>
      </c>
      <c r="F5845" s="36" t="s">
        <v>63</v>
      </c>
      <c r="G5845" s="36" t="s">
        <v>76</v>
      </c>
      <c r="H5845" s="36">
        <v>2503.5</v>
      </c>
      <c r="I5845" s="36">
        <v>1020</v>
      </c>
    </row>
    <row r="5846" spans="1:9" x14ac:dyDescent="0.35">
      <c r="A5846" s="36">
        <v>1538842</v>
      </c>
      <c r="B5846" s="36" t="str">
        <f>VLOOKUP(AllData[[#This Row],[Order]],MM[],3,FALSE)</f>
        <v>V5757331401000</v>
      </c>
      <c r="C5846" s="36">
        <f>VLOOKUP(AllData[[#This Row],[Order]],MM[],2,FALSE)</f>
        <v>139</v>
      </c>
      <c r="D5846" s="36" t="s">
        <v>80</v>
      </c>
      <c r="E5846" s="36" t="s">
        <v>61</v>
      </c>
      <c r="F5846" s="36" t="s">
        <v>63</v>
      </c>
      <c r="G5846" s="36" t="s">
        <v>112</v>
      </c>
      <c r="H5846" s="36">
        <v>19.350000000000001</v>
      </c>
      <c r="I5846" s="36">
        <v>50</v>
      </c>
    </row>
    <row r="5847" spans="1:9" x14ac:dyDescent="0.35">
      <c r="A5847" s="36">
        <v>1538842</v>
      </c>
      <c r="B5847" s="36" t="str">
        <f>VLOOKUP(AllData[[#This Row],[Order]],MM[],3,FALSE)</f>
        <v>V5757331401000</v>
      </c>
      <c r="C5847" s="36">
        <f>VLOOKUP(AllData[[#This Row],[Order]],MM[],2,FALSE)</f>
        <v>139</v>
      </c>
      <c r="D5847" s="36" t="s">
        <v>82</v>
      </c>
      <c r="E5847" s="36" t="s">
        <v>89</v>
      </c>
      <c r="F5847" s="36" t="s">
        <v>91</v>
      </c>
      <c r="G5847" s="36" t="s">
        <v>92</v>
      </c>
      <c r="H5847" s="36"/>
      <c r="I5847" s="36">
        <v>0</v>
      </c>
    </row>
    <row r="5848" spans="1:9" x14ac:dyDescent="0.35">
      <c r="A5848" s="36">
        <v>1538842</v>
      </c>
      <c r="B5848" s="36" t="str">
        <f>VLOOKUP(AllData[[#This Row],[Order]],MM[],3,FALSE)</f>
        <v>V5757331401000</v>
      </c>
      <c r="C5848" s="36">
        <f>VLOOKUP(AllData[[#This Row],[Order]],MM[],2,FALSE)</f>
        <v>139</v>
      </c>
      <c r="D5848" s="36" t="s">
        <v>85</v>
      </c>
      <c r="E5848" s="36" t="s">
        <v>69</v>
      </c>
      <c r="F5848" s="36" t="s">
        <v>70</v>
      </c>
      <c r="G5848" s="36" t="s">
        <v>79</v>
      </c>
      <c r="H5848" s="36">
        <v>20</v>
      </c>
      <c r="I5848" s="36">
        <v>20</v>
      </c>
    </row>
    <row r="5849" spans="1:9" x14ac:dyDescent="0.35">
      <c r="A5849" s="36">
        <v>1538842</v>
      </c>
      <c r="B5849" s="36" t="str">
        <f>VLOOKUP(AllData[[#This Row],[Order]],MM[],3,FALSE)</f>
        <v>V5757331401000</v>
      </c>
      <c r="C5849" s="36">
        <f>VLOOKUP(AllData[[#This Row],[Order]],MM[],2,FALSE)</f>
        <v>139</v>
      </c>
      <c r="D5849" s="36" t="s">
        <v>88</v>
      </c>
      <c r="E5849" s="36" t="s">
        <v>69</v>
      </c>
      <c r="F5849" s="36" t="s">
        <v>70</v>
      </c>
      <c r="G5849" s="36" t="s">
        <v>81</v>
      </c>
      <c r="H5849" s="36">
        <v>20</v>
      </c>
      <c r="I5849" s="36">
        <v>20</v>
      </c>
    </row>
    <row r="5850" spans="1:9" x14ac:dyDescent="0.35">
      <c r="A5850" s="36">
        <v>1538842</v>
      </c>
      <c r="B5850" s="36" t="str">
        <f>VLOOKUP(AllData[[#This Row],[Order]],MM[],3,FALSE)</f>
        <v>V5757331401000</v>
      </c>
      <c r="C5850" s="36">
        <f>VLOOKUP(AllData[[#This Row],[Order]],MM[],2,FALSE)</f>
        <v>139</v>
      </c>
      <c r="D5850" s="36" t="s">
        <v>95</v>
      </c>
      <c r="E5850" s="36" t="s">
        <v>83</v>
      </c>
      <c r="F5850" s="36" t="s">
        <v>84</v>
      </c>
      <c r="G5850" s="36" t="s">
        <v>84</v>
      </c>
      <c r="H5850" s="36">
        <v>467.1</v>
      </c>
      <c r="I5850" s="36">
        <v>450</v>
      </c>
    </row>
    <row r="5851" spans="1:9" x14ac:dyDescent="0.35">
      <c r="A5851" s="36">
        <v>1538842</v>
      </c>
      <c r="B5851" s="36" t="str">
        <f>VLOOKUP(AllData[[#This Row],[Order]],MM[],3,FALSE)</f>
        <v>V5757331401000</v>
      </c>
      <c r="C5851" s="36">
        <f>VLOOKUP(AllData[[#This Row],[Order]],MM[],2,FALSE)</f>
        <v>139</v>
      </c>
      <c r="D5851" s="36" t="s">
        <v>97</v>
      </c>
      <c r="E5851" s="36" t="s">
        <v>86</v>
      </c>
      <c r="F5851" s="36" t="s">
        <v>87</v>
      </c>
      <c r="G5851" s="36" t="s">
        <v>87</v>
      </c>
      <c r="H5851" s="36">
        <v>20</v>
      </c>
      <c r="I5851" s="36">
        <v>20</v>
      </c>
    </row>
    <row r="5852" spans="1:9" x14ac:dyDescent="0.35">
      <c r="A5852" s="36">
        <v>1538842</v>
      </c>
      <c r="B5852" s="36" t="str">
        <f>VLOOKUP(AllData[[#This Row],[Order]],MM[],3,FALSE)</f>
        <v>V5757331401000</v>
      </c>
      <c r="C5852" s="36">
        <f>VLOOKUP(AllData[[#This Row],[Order]],MM[],2,FALSE)</f>
        <v>139</v>
      </c>
      <c r="D5852" s="36" t="s">
        <v>99</v>
      </c>
      <c r="E5852" s="36" t="s">
        <v>61</v>
      </c>
      <c r="F5852" s="36" t="s">
        <v>63</v>
      </c>
      <c r="G5852" s="36" t="s">
        <v>96</v>
      </c>
      <c r="H5852" s="36">
        <v>91.132999999999996</v>
      </c>
      <c r="I5852" s="36">
        <v>100</v>
      </c>
    </row>
    <row r="5853" spans="1:9" x14ac:dyDescent="0.35">
      <c r="A5853" s="36">
        <v>1538842</v>
      </c>
      <c r="B5853" s="36" t="str">
        <f>VLOOKUP(AllData[[#This Row],[Order]],MM[],3,FALSE)</f>
        <v>V5757331401000</v>
      </c>
      <c r="C5853" s="36">
        <f>VLOOKUP(AllData[[#This Row],[Order]],MM[],2,FALSE)</f>
        <v>139</v>
      </c>
      <c r="D5853" s="36" t="s">
        <v>101</v>
      </c>
      <c r="E5853" s="36" t="s">
        <v>69</v>
      </c>
      <c r="F5853" s="36" t="s">
        <v>70</v>
      </c>
      <c r="G5853" s="36" t="s">
        <v>98</v>
      </c>
      <c r="H5853" s="36">
        <v>20</v>
      </c>
      <c r="I5853" s="36">
        <v>20</v>
      </c>
    </row>
    <row r="5854" spans="1:9" x14ac:dyDescent="0.35">
      <c r="A5854" s="36">
        <v>1538842</v>
      </c>
      <c r="B5854" s="36" t="str">
        <f>VLOOKUP(AllData[[#This Row],[Order]],MM[],3,FALSE)</f>
        <v>V5757331401000</v>
      </c>
      <c r="C5854" s="36">
        <f>VLOOKUP(AllData[[#This Row],[Order]],MM[],2,FALSE)</f>
        <v>139</v>
      </c>
      <c r="D5854" s="36" t="s">
        <v>104</v>
      </c>
      <c r="E5854" s="36" t="s">
        <v>69</v>
      </c>
      <c r="F5854" s="36" t="s">
        <v>70</v>
      </c>
      <c r="G5854" s="36" t="s">
        <v>100</v>
      </c>
      <c r="H5854" s="36">
        <v>30</v>
      </c>
      <c r="I5854" s="36">
        <v>30</v>
      </c>
    </row>
    <row r="5855" spans="1:9" x14ac:dyDescent="0.35">
      <c r="A5855" s="36">
        <v>1538842</v>
      </c>
      <c r="B5855" s="36" t="str">
        <f>VLOOKUP(AllData[[#This Row],[Order]],MM[],3,FALSE)</f>
        <v>V5757331401000</v>
      </c>
      <c r="C5855" s="36">
        <f>VLOOKUP(AllData[[#This Row],[Order]],MM[],2,FALSE)</f>
        <v>139</v>
      </c>
      <c r="D5855" s="36" t="s">
        <v>113</v>
      </c>
      <c r="E5855" s="36" t="s">
        <v>102</v>
      </c>
      <c r="F5855" s="36" t="s">
        <v>100</v>
      </c>
      <c r="G5855" s="36" t="s">
        <v>103</v>
      </c>
      <c r="H5855" s="36">
        <v>30</v>
      </c>
      <c r="I5855" s="36">
        <v>30</v>
      </c>
    </row>
    <row r="5856" spans="1:9" x14ac:dyDescent="0.35">
      <c r="A5856" s="36">
        <v>1538842</v>
      </c>
      <c r="B5856" s="36" t="str">
        <f>VLOOKUP(AllData[[#This Row],[Order]],MM[],3,FALSE)</f>
        <v>V5757331401000</v>
      </c>
      <c r="C5856" s="36">
        <f>VLOOKUP(AllData[[#This Row],[Order]],MM[],2,FALSE)</f>
        <v>139</v>
      </c>
      <c r="D5856" s="36" t="s">
        <v>114</v>
      </c>
      <c r="E5856" s="36" t="s">
        <v>102</v>
      </c>
      <c r="F5856" s="36" t="s">
        <v>100</v>
      </c>
      <c r="G5856" s="36" t="s">
        <v>106</v>
      </c>
      <c r="H5856" s="36">
        <v>45</v>
      </c>
      <c r="I5856" s="36">
        <v>45</v>
      </c>
    </row>
    <row r="5857" spans="1:9" x14ac:dyDescent="0.35">
      <c r="A5857" s="36">
        <v>1538842</v>
      </c>
      <c r="B5857" s="36" t="str">
        <f>VLOOKUP(AllData[[#This Row],[Order]],MM[],3,FALSE)</f>
        <v>V5757331401000</v>
      </c>
      <c r="C5857" s="36">
        <f>VLOOKUP(AllData[[#This Row],[Order]],MM[],2,FALSE)</f>
        <v>139</v>
      </c>
      <c r="D5857" s="36" t="s">
        <v>60</v>
      </c>
      <c r="E5857" s="36" t="s">
        <v>61</v>
      </c>
      <c r="F5857" s="36" t="s">
        <v>63</v>
      </c>
      <c r="G5857" s="36" t="s">
        <v>108</v>
      </c>
      <c r="H5857" s="36">
        <v>1062.96</v>
      </c>
      <c r="I5857" s="36">
        <v>1</v>
      </c>
    </row>
    <row r="5858" spans="1:9" x14ac:dyDescent="0.35">
      <c r="A5858" s="36">
        <v>1538842</v>
      </c>
      <c r="B5858" s="36" t="str">
        <f>VLOOKUP(AllData[[#This Row],[Order]],MM[],3,FALSE)</f>
        <v>V5757331401000</v>
      </c>
      <c r="C5858" s="36">
        <f>VLOOKUP(AllData[[#This Row],[Order]],MM[],2,FALSE)</f>
        <v>139</v>
      </c>
      <c r="D5858" s="36" t="s">
        <v>95</v>
      </c>
      <c r="E5858" s="36" t="s">
        <v>83</v>
      </c>
      <c r="F5858" s="36" t="s">
        <v>84</v>
      </c>
      <c r="G5858" s="36" t="s">
        <v>110</v>
      </c>
      <c r="H5858" s="36"/>
      <c r="I5858" s="36">
        <v>5</v>
      </c>
    </row>
    <row r="5859" spans="1:9" x14ac:dyDescent="0.35">
      <c r="A5859" s="36">
        <v>1538843</v>
      </c>
      <c r="B5859" s="36" t="str">
        <f>VLOOKUP(AllData[[#This Row],[Order]],MM[],3,FALSE)</f>
        <v>V5757351400800</v>
      </c>
      <c r="C5859" s="36">
        <f>VLOOKUP(AllData[[#This Row],[Order]],MM[],2,FALSE)</f>
        <v>145</v>
      </c>
      <c r="D5859" s="36" t="s">
        <v>60</v>
      </c>
      <c r="E5859" s="36" t="s">
        <v>83</v>
      </c>
      <c r="F5859" s="36" t="s">
        <v>84</v>
      </c>
      <c r="G5859" s="36" t="s">
        <v>111</v>
      </c>
      <c r="H5859" s="36">
        <v>45.366999999999997</v>
      </c>
      <c r="I5859" s="36">
        <v>40</v>
      </c>
    </row>
    <row r="5860" spans="1:9" x14ac:dyDescent="0.35">
      <c r="A5860" s="36">
        <v>1538843</v>
      </c>
      <c r="B5860" s="36" t="str">
        <f>VLOOKUP(AllData[[#This Row],[Order]],MM[],3,FALSE)</f>
        <v>V5757351400800</v>
      </c>
      <c r="C5860" s="36">
        <f>VLOOKUP(AllData[[#This Row],[Order]],MM[],2,FALSE)</f>
        <v>145</v>
      </c>
      <c r="D5860" s="36" t="s">
        <v>68</v>
      </c>
      <c r="E5860" s="36" t="s">
        <v>61</v>
      </c>
      <c r="F5860" s="36" t="s">
        <v>63</v>
      </c>
      <c r="G5860" s="36" t="s">
        <v>64</v>
      </c>
      <c r="H5860" s="36">
        <v>11.867000000000001</v>
      </c>
      <c r="I5860" s="36">
        <v>15</v>
      </c>
    </row>
    <row r="5861" spans="1:9" x14ac:dyDescent="0.35">
      <c r="A5861" s="36">
        <v>1538843</v>
      </c>
      <c r="B5861" s="36" t="str">
        <f>VLOOKUP(AllData[[#This Row],[Order]],MM[],3,FALSE)</f>
        <v>V5757351400800</v>
      </c>
      <c r="C5861" s="36">
        <f>VLOOKUP(AllData[[#This Row],[Order]],MM[],2,FALSE)</f>
        <v>145</v>
      </c>
      <c r="D5861" s="36" t="s">
        <v>73</v>
      </c>
      <c r="E5861" s="36" t="s">
        <v>69</v>
      </c>
      <c r="F5861" s="36" t="s">
        <v>70</v>
      </c>
      <c r="G5861" s="36" t="s">
        <v>71</v>
      </c>
      <c r="H5861" s="36">
        <v>20</v>
      </c>
      <c r="I5861" s="36">
        <v>20</v>
      </c>
    </row>
    <row r="5862" spans="1:9" x14ac:dyDescent="0.35">
      <c r="A5862" s="36">
        <v>1538843</v>
      </c>
      <c r="B5862" s="36" t="str">
        <f>VLOOKUP(AllData[[#This Row],[Order]],MM[],3,FALSE)</f>
        <v>V5757351400800</v>
      </c>
      <c r="C5862" s="36">
        <f>VLOOKUP(AllData[[#This Row],[Order]],MM[],2,FALSE)</f>
        <v>145</v>
      </c>
      <c r="D5862" s="36" t="s">
        <v>75</v>
      </c>
      <c r="E5862" s="36" t="s">
        <v>61</v>
      </c>
      <c r="F5862" s="36" t="s">
        <v>63</v>
      </c>
      <c r="G5862" s="36" t="s">
        <v>74</v>
      </c>
      <c r="H5862" s="36">
        <v>619.5</v>
      </c>
      <c r="I5862" s="36">
        <v>350</v>
      </c>
    </row>
    <row r="5863" spans="1:9" x14ac:dyDescent="0.35">
      <c r="A5863" s="36">
        <v>1538843</v>
      </c>
      <c r="B5863" s="36" t="str">
        <f>VLOOKUP(AllData[[#This Row],[Order]],MM[],3,FALSE)</f>
        <v>V5757351400800</v>
      </c>
      <c r="C5863" s="36">
        <f>VLOOKUP(AllData[[#This Row],[Order]],MM[],2,FALSE)</f>
        <v>145</v>
      </c>
      <c r="D5863" s="36" t="s">
        <v>78</v>
      </c>
      <c r="E5863" s="36" t="s">
        <v>61</v>
      </c>
      <c r="F5863" s="36" t="s">
        <v>63</v>
      </c>
      <c r="G5863" s="36" t="s">
        <v>76</v>
      </c>
      <c r="H5863" s="36">
        <v>1855.44</v>
      </c>
      <c r="I5863" s="36">
        <v>1020</v>
      </c>
    </row>
    <row r="5864" spans="1:9" x14ac:dyDescent="0.35">
      <c r="A5864" s="36">
        <v>1538843</v>
      </c>
      <c r="B5864" s="36" t="str">
        <f>VLOOKUP(AllData[[#This Row],[Order]],MM[],3,FALSE)</f>
        <v>V5757351400800</v>
      </c>
      <c r="C5864" s="36">
        <f>VLOOKUP(AllData[[#This Row],[Order]],MM[],2,FALSE)</f>
        <v>145</v>
      </c>
      <c r="D5864" s="36" t="s">
        <v>80</v>
      </c>
      <c r="E5864" s="36" t="s">
        <v>61</v>
      </c>
      <c r="F5864" s="36" t="s">
        <v>63</v>
      </c>
      <c r="G5864" s="36" t="s">
        <v>112</v>
      </c>
      <c r="H5864" s="36">
        <v>414.65999999999997</v>
      </c>
      <c r="I5864" s="36">
        <v>50</v>
      </c>
    </row>
    <row r="5865" spans="1:9" x14ac:dyDescent="0.35">
      <c r="A5865" s="36">
        <v>1538843</v>
      </c>
      <c r="B5865" s="36" t="str">
        <f>VLOOKUP(AllData[[#This Row],[Order]],MM[],3,FALSE)</f>
        <v>V5757351400800</v>
      </c>
      <c r="C5865" s="36">
        <f>VLOOKUP(AllData[[#This Row],[Order]],MM[],2,FALSE)</f>
        <v>145</v>
      </c>
      <c r="D5865" s="36" t="s">
        <v>82</v>
      </c>
      <c r="E5865" s="36" t="s">
        <v>89</v>
      </c>
      <c r="F5865" s="36" t="s">
        <v>91</v>
      </c>
      <c r="G5865" s="36" t="s">
        <v>92</v>
      </c>
      <c r="H5865" s="36"/>
      <c r="I5865" s="36">
        <v>0</v>
      </c>
    </row>
    <row r="5866" spans="1:9" x14ac:dyDescent="0.35">
      <c r="A5866" s="36">
        <v>1538843</v>
      </c>
      <c r="B5866" s="36" t="str">
        <f>VLOOKUP(AllData[[#This Row],[Order]],MM[],3,FALSE)</f>
        <v>V5757351400800</v>
      </c>
      <c r="C5866" s="36">
        <f>VLOOKUP(AllData[[#This Row],[Order]],MM[],2,FALSE)</f>
        <v>145</v>
      </c>
      <c r="D5866" s="36" t="s">
        <v>85</v>
      </c>
      <c r="E5866" s="36" t="s">
        <v>69</v>
      </c>
      <c r="F5866" s="36" t="s">
        <v>70</v>
      </c>
      <c r="G5866" s="36" t="s">
        <v>79</v>
      </c>
      <c r="H5866" s="36">
        <v>20</v>
      </c>
      <c r="I5866" s="36">
        <v>20</v>
      </c>
    </row>
    <row r="5867" spans="1:9" x14ac:dyDescent="0.35">
      <c r="A5867" s="36">
        <v>1538843</v>
      </c>
      <c r="B5867" s="36" t="str">
        <f>VLOOKUP(AllData[[#This Row],[Order]],MM[],3,FALSE)</f>
        <v>V5757351400800</v>
      </c>
      <c r="C5867" s="36">
        <f>VLOOKUP(AllData[[#This Row],[Order]],MM[],2,FALSE)</f>
        <v>145</v>
      </c>
      <c r="D5867" s="36" t="s">
        <v>88</v>
      </c>
      <c r="E5867" s="36" t="s">
        <v>69</v>
      </c>
      <c r="F5867" s="36" t="s">
        <v>70</v>
      </c>
      <c r="G5867" s="36" t="s">
        <v>81</v>
      </c>
      <c r="H5867" s="36">
        <v>20</v>
      </c>
      <c r="I5867" s="36">
        <v>20</v>
      </c>
    </row>
    <row r="5868" spans="1:9" x14ac:dyDescent="0.35">
      <c r="A5868" s="36">
        <v>1538843</v>
      </c>
      <c r="B5868" s="36" t="str">
        <f>VLOOKUP(AllData[[#This Row],[Order]],MM[],3,FALSE)</f>
        <v>V5757351400800</v>
      </c>
      <c r="C5868" s="36">
        <f>VLOOKUP(AllData[[#This Row],[Order]],MM[],2,FALSE)</f>
        <v>145</v>
      </c>
      <c r="D5868" s="36" t="s">
        <v>95</v>
      </c>
      <c r="E5868" s="36" t="s">
        <v>83</v>
      </c>
      <c r="F5868" s="36" t="s">
        <v>84</v>
      </c>
      <c r="G5868" s="36" t="s">
        <v>84</v>
      </c>
      <c r="H5868" s="36">
        <v>731.28000000000009</v>
      </c>
      <c r="I5868" s="36">
        <v>450</v>
      </c>
    </row>
    <row r="5869" spans="1:9" x14ac:dyDescent="0.35">
      <c r="A5869" s="36">
        <v>1538843</v>
      </c>
      <c r="B5869" s="36" t="str">
        <f>VLOOKUP(AllData[[#This Row],[Order]],MM[],3,FALSE)</f>
        <v>V5757351400800</v>
      </c>
      <c r="C5869" s="36">
        <f>VLOOKUP(AllData[[#This Row],[Order]],MM[],2,FALSE)</f>
        <v>145</v>
      </c>
      <c r="D5869" s="36" t="s">
        <v>97</v>
      </c>
      <c r="E5869" s="36" t="s">
        <v>86</v>
      </c>
      <c r="F5869" s="36" t="s">
        <v>87</v>
      </c>
      <c r="G5869" s="36" t="s">
        <v>87</v>
      </c>
      <c r="H5869" s="36">
        <v>20</v>
      </c>
      <c r="I5869" s="36">
        <v>20</v>
      </c>
    </row>
    <row r="5870" spans="1:9" x14ac:dyDescent="0.35">
      <c r="A5870" s="36">
        <v>1538843</v>
      </c>
      <c r="B5870" s="36" t="str">
        <f>VLOOKUP(AllData[[#This Row],[Order]],MM[],3,FALSE)</f>
        <v>V5757351400800</v>
      </c>
      <c r="C5870" s="36">
        <f>VLOOKUP(AllData[[#This Row],[Order]],MM[],2,FALSE)</f>
        <v>145</v>
      </c>
      <c r="D5870" s="36" t="s">
        <v>99</v>
      </c>
      <c r="E5870" s="36" t="s">
        <v>61</v>
      </c>
      <c r="F5870" s="36" t="s">
        <v>63</v>
      </c>
      <c r="G5870" s="36" t="s">
        <v>96</v>
      </c>
      <c r="H5870" s="36">
        <v>79.320000000000007</v>
      </c>
      <c r="I5870" s="36">
        <v>100</v>
      </c>
    </row>
    <row r="5871" spans="1:9" x14ac:dyDescent="0.35">
      <c r="A5871" s="36">
        <v>1538843</v>
      </c>
      <c r="B5871" s="36" t="str">
        <f>VLOOKUP(AllData[[#This Row],[Order]],MM[],3,FALSE)</f>
        <v>V5757351400800</v>
      </c>
      <c r="C5871" s="36">
        <f>VLOOKUP(AllData[[#This Row],[Order]],MM[],2,FALSE)</f>
        <v>145</v>
      </c>
      <c r="D5871" s="36" t="s">
        <v>101</v>
      </c>
      <c r="E5871" s="36" t="s">
        <v>69</v>
      </c>
      <c r="F5871" s="36" t="s">
        <v>70</v>
      </c>
      <c r="G5871" s="36" t="s">
        <v>98</v>
      </c>
      <c r="H5871" s="36">
        <v>20</v>
      </c>
      <c r="I5871" s="36">
        <v>20</v>
      </c>
    </row>
    <row r="5872" spans="1:9" x14ac:dyDescent="0.35">
      <c r="A5872" s="36">
        <v>1538843</v>
      </c>
      <c r="B5872" s="36" t="str">
        <f>VLOOKUP(AllData[[#This Row],[Order]],MM[],3,FALSE)</f>
        <v>V5757351400800</v>
      </c>
      <c r="C5872" s="36">
        <f>VLOOKUP(AllData[[#This Row],[Order]],MM[],2,FALSE)</f>
        <v>145</v>
      </c>
      <c r="D5872" s="36" t="s">
        <v>104</v>
      </c>
      <c r="E5872" s="36" t="s">
        <v>69</v>
      </c>
      <c r="F5872" s="36" t="s">
        <v>70</v>
      </c>
      <c r="G5872" s="36" t="s">
        <v>100</v>
      </c>
      <c r="H5872" s="36">
        <v>30</v>
      </c>
      <c r="I5872" s="36">
        <v>30</v>
      </c>
    </row>
    <row r="5873" spans="1:9" x14ac:dyDescent="0.35">
      <c r="A5873" s="36">
        <v>1538843</v>
      </c>
      <c r="B5873" s="36" t="str">
        <f>VLOOKUP(AllData[[#This Row],[Order]],MM[],3,FALSE)</f>
        <v>V5757351400800</v>
      </c>
      <c r="C5873" s="36">
        <f>VLOOKUP(AllData[[#This Row],[Order]],MM[],2,FALSE)</f>
        <v>145</v>
      </c>
      <c r="D5873" s="36" t="s">
        <v>113</v>
      </c>
      <c r="E5873" s="36" t="s">
        <v>102</v>
      </c>
      <c r="F5873" s="36" t="s">
        <v>100</v>
      </c>
      <c r="G5873" s="36" t="s">
        <v>103</v>
      </c>
      <c r="H5873" s="36">
        <v>30</v>
      </c>
      <c r="I5873" s="36">
        <v>30</v>
      </c>
    </row>
    <row r="5874" spans="1:9" x14ac:dyDescent="0.35">
      <c r="A5874" s="36">
        <v>1538843</v>
      </c>
      <c r="B5874" s="36" t="str">
        <f>VLOOKUP(AllData[[#This Row],[Order]],MM[],3,FALSE)</f>
        <v>V5757351400800</v>
      </c>
      <c r="C5874" s="36">
        <f>VLOOKUP(AllData[[#This Row],[Order]],MM[],2,FALSE)</f>
        <v>145</v>
      </c>
      <c r="D5874" s="36" t="s">
        <v>114</v>
      </c>
      <c r="E5874" s="36" t="s">
        <v>102</v>
      </c>
      <c r="F5874" s="36" t="s">
        <v>100</v>
      </c>
      <c r="G5874" s="36" t="s">
        <v>106</v>
      </c>
      <c r="H5874" s="36">
        <v>45</v>
      </c>
      <c r="I5874" s="36">
        <v>45</v>
      </c>
    </row>
    <row r="5875" spans="1:9" x14ac:dyDescent="0.35">
      <c r="A5875" s="36">
        <v>1538843</v>
      </c>
      <c r="B5875" s="36" t="str">
        <f>VLOOKUP(AllData[[#This Row],[Order]],MM[],3,FALSE)</f>
        <v>V5757351400800</v>
      </c>
      <c r="C5875" s="36">
        <f>VLOOKUP(AllData[[#This Row],[Order]],MM[],2,FALSE)</f>
        <v>145</v>
      </c>
      <c r="D5875" s="36" t="s">
        <v>60</v>
      </c>
      <c r="E5875" s="36" t="s">
        <v>61</v>
      </c>
      <c r="F5875" s="36" t="s">
        <v>63</v>
      </c>
      <c r="G5875" s="36" t="s">
        <v>108</v>
      </c>
      <c r="H5875" s="36">
        <v>141.30000000000001</v>
      </c>
      <c r="I5875" s="36">
        <v>1</v>
      </c>
    </row>
    <row r="5876" spans="1:9" x14ac:dyDescent="0.35">
      <c r="A5876" s="36">
        <v>1538843</v>
      </c>
      <c r="B5876" s="36" t="str">
        <f>VLOOKUP(AllData[[#This Row],[Order]],MM[],3,FALSE)</f>
        <v>V5757351400800</v>
      </c>
      <c r="C5876" s="36">
        <f>VLOOKUP(AllData[[#This Row],[Order]],MM[],2,FALSE)</f>
        <v>145</v>
      </c>
      <c r="D5876" s="36" t="s">
        <v>95</v>
      </c>
      <c r="E5876" s="36" t="s">
        <v>83</v>
      </c>
      <c r="F5876" s="36" t="s">
        <v>84</v>
      </c>
      <c r="G5876" s="36" t="s">
        <v>110</v>
      </c>
      <c r="H5876" s="36"/>
      <c r="I5876" s="36">
        <v>5</v>
      </c>
    </row>
    <row r="5877" spans="1:9" x14ac:dyDescent="0.35">
      <c r="A5877" s="36">
        <v>1538844</v>
      </c>
      <c r="B5877" s="36" t="str">
        <f>VLOOKUP(AllData[[#This Row],[Order]],MM[],3,FALSE)</f>
        <v>V5757351401000</v>
      </c>
      <c r="C5877" s="36">
        <f>VLOOKUP(AllData[[#This Row],[Order]],MM[],2,FALSE)</f>
        <v>145</v>
      </c>
      <c r="D5877" s="36" t="s">
        <v>60</v>
      </c>
      <c r="E5877" s="36" t="s">
        <v>83</v>
      </c>
      <c r="F5877" s="36" t="s">
        <v>84</v>
      </c>
      <c r="G5877" s="36" t="s">
        <v>111</v>
      </c>
      <c r="H5877" s="36">
        <v>46.082999999999998</v>
      </c>
      <c r="I5877" s="36">
        <v>40</v>
      </c>
    </row>
    <row r="5878" spans="1:9" x14ac:dyDescent="0.35">
      <c r="A5878" s="36">
        <v>1538844</v>
      </c>
      <c r="B5878" s="36" t="str">
        <f>VLOOKUP(AllData[[#This Row],[Order]],MM[],3,FALSE)</f>
        <v>V5757351401000</v>
      </c>
      <c r="C5878" s="36">
        <f>VLOOKUP(AllData[[#This Row],[Order]],MM[],2,FALSE)</f>
        <v>145</v>
      </c>
      <c r="D5878" s="36" t="s">
        <v>68</v>
      </c>
      <c r="E5878" s="36" t="s">
        <v>61</v>
      </c>
      <c r="F5878" s="36" t="s">
        <v>63</v>
      </c>
      <c r="G5878" s="36" t="s">
        <v>64</v>
      </c>
      <c r="H5878" s="36">
        <v>2.7</v>
      </c>
      <c r="I5878" s="36">
        <v>15</v>
      </c>
    </row>
    <row r="5879" spans="1:9" x14ac:dyDescent="0.35">
      <c r="A5879" s="36">
        <v>1538844</v>
      </c>
      <c r="B5879" s="36" t="str">
        <f>VLOOKUP(AllData[[#This Row],[Order]],MM[],3,FALSE)</f>
        <v>V5757351401000</v>
      </c>
      <c r="C5879" s="36">
        <f>VLOOKUP(AllData[[#This Row],[Order]],MM[],2,FALSE)</f>
        <v>145</v>
      </c>
      <c r="D5879" s="36" t="s">
        <v>73</v>
      </c>
      <c r="E5879" s="36" t="s">
        <v>69</v>
      </c>
      <c r="F5879" s="36" t="s">
        <v>70</v>
      </c>
      <c r="G5879" s="36" t="s">
        <v>71</v>
      </c>
      <c r="H5879" s="36">
        <v>20</v>
      </c>
      <c r="I5879" s="36">
        <v>20</v>
      </c>
    </row>
    <row r="5880" spans="1:9" x14ac:dyDescent="0.35">
      <c r="A5880" s="36">
        <v>1538844</v>
      </c>
      <c r="B5880" s="36" t="str">
        <f>VLOOKUP(AllData[[#This Row],[Order]],MM[],3,FALSE)</f>
        <v>V5757351401000</v>
      </c>
      <c r="C5880" s="36">
        <f>VLOOKUP(AllData[[#This Row],[Order]],MM[],2,FALSE)</f>
        <v>145</v>
      </c>
      <c r="D5880" s="36" t="s">
        <v>75</v>
      </c>
      <c r="E5880" s="36" t="s">
        <v>61</v>
      </c>
      <c r="F5880" s="36" t="s">
        <v>63</v>
      </c>
      <c r="G5880" s="36" t="s">
        <v>74</v>
      </c>
      <c r="H5880" s="36">
        <v>323.45999999999998</v>
      </c>
      <c r="I5880" s="36">
        <v>350</v>
      </c>
    </row>
    <row r="5881" spans="1:9" x14ac:dyDescent="0.35">
      <c r="A5881" s="36">
        <v>1538844</v>
      </c>
      <c r="B5881" s="36" t="str">
        <f>VLOOKUP(AllData[[#This Row],[Order]],MM[],3,FALSE)</f>
        <v>V5757351401000</v>
      </c>
      <c r="C5881" s="36">
        <f>VLOOKUP(AllData[[#This Row],[Order]],MM[],2,FALSE)</f>
        <v>145</v>
      </c>
      <c r="D5881" s="36" t="s">
        <v>78</v>
      </c>
      <c r="E5881" s="36" t="s">
        <v>61</v>
      </c>
      <c r="F5881" s="36" t="s">
        <v>63</v>
      </c>
      <c r="G5881" s="36" t="s">
        <v>76</v>
      </c>
      <c r="H5881" s="36">
        <v>23.05</v>
      </c>
      <c r="I5881" s="36">
        <v>1020</v>
      </c>
    </row>
    <row r="5882" spans="1:9" x14ac:dyDescent="0.35">
      <c r="A5882" s="36">
        <v>1538844</v>
      </c>
      <c r="B5882" s="36" t="str">
        <f>VLOOKUP(AllData[[#This Row],[Order]],MM[],3,FALSE)</f>
        <v>V5757351401000</v>
      </c>
      <c r="C5882" s="36">
        <f>VLOOKUP(AllData[[#This Row],[Order]],MM[],2,FALSE)</f>
        <v>145</v>
      </c>
      <c r="D5882" s="36" t="s">
        <v>80</v>
      </c>
      <c r="E5882" s="36" t="s">
        <v>61</v>
      </c>
      <c r="F5882" s="36" t="s">
        <v>63</v>
      </c>
      <c r="G5882" s="36" t="s">
        <v>112</v>
      </c>
      <c r="H5882" s="36">
        <v>36.85</v>
      </c>
      <c r="I5882" s="36">
        <v>50</v>
      </c>
    </row>
    <row r="5883" spans="1:9" x14ac:dyDescent="0.35">
      <c r="A5883" s="36">
        <v>1538844</v>
      </c>
      <c r="B5883" s="36" t="str">
        <f>VLOOKUP(AllData[[#This Row],[Order]],MM[],3,FALSE)</f>
        <v>V5757351401000</v>
      </c>
      <c r="C5883" s="36">
        <f>VLOOKUP(AllData[[#This Row],[Order]],MM[],2,FALSE)</f>
        <v>145</v>
      </c>
      <c r="D5883" s="36" t="s">
        <v>82</v>
      </c>
      <c r="E5883" s="36" t="s">
        <v>89</v>
      </c>
      <c r="F5883" s="36" t="s">
        <v>91</v>
      </c>
      <c r="G5883" s="36" t="s">
        <v>92</v>
      </c>
      <c r="H5883" s="36"/>
      <c r="I5883" s="36">
        <v>0</v>
      </c>
    </row>
    <row r="5884" spans="1:9" x14ac:dyDescent="0.35">
      <c r="A5884" s="36">
        <v>1538844</v>
      </c>
      <c r="B5884" s="36" t="str">
        <f>VLOOKUP(AllData[[#This Row],[Order]],MM[],3,FALSE)</f>
        <v>V5757351401000</v>
      </c>
      <c r="C5884" s="36">
        <f>VLOOKUP(AllData[[#This Row],[Order]],MM[],2,FALSE)</f>
        <v>145</v>
      </c>
      <c r="D5884" s="36" t="s">
        <v>85</v>
      </c>
      <c r="E5884" s="36" t="s">
        <v>69</v>
      </c>
      <c r="F5884" s="36" t="s">
        <v>70</v>
      </c>
      <c r="G5884" s="36" t="s">
        <v>79</v>
      </c>
      <c r="H5884" s="36">
        <v>20</v>
      </c>
      <c r="I5884" s="36">
        <v>20</v>
      </c>
    </row>
    <row r="5885" spans="1:9" x14ac:dyDescent="0.35">
      <c r="A5885" s="36">
        <v>1538844</v>
      </c>
      <c r="B5885" s="36" t="str">
        <f>VLOOKUP(AllData[[#This Row],[Order]],MM[],3,FALSE)</f>
        <v>V5757351401000</v>
      </c>
      <c r="C5885" s="36">
        <f>VLOOKUP(AllData[[#This Row],[Order]],MM[],2,FALSE)</f>
        <v>145</v>
      </c>
      <c r="D5885" s="36" t="s">
        <v>88</v>
      </c>
      <c r="E5885" s="36" t="s">
        <v>69</v>
      </c>
      <c r="F5885" s="36" t="s">
        <v>70</v>
      </c>
      <c r="G5885" s="36" t="s">
        <v>81</v>
      </c>
      <c r="H5885" s="36">
        <v>20</v>
      </c>
      <c r="I5885" s="36">
        <v>20</v>
      </c>
    </row>
    <row r="5886" spans="1:9" x14ac:dyDescent="0.35">
      <c r="A5886" s="36">
        <v>1538844</v>
      </c>
      <c r="B5886" s="36" t="str">
        <f>VLOOKUP(AllData[[#This Row],[Order]],MM[],3,FALSE)</f>
        <v>V5757351401000</v>
      </c>
      <c r="C5886" s="36">
        <f>VLOOKUP(AllData[[#This Row],[Order]],MM[],2,FALSE)</f>
        <v>145</v>
      </c>
      <c r="D5886" s="36" t="s">
        <v>95</v>
      </c>
      <c r="E5886" s="36" t="s">
        <v>83</v>
      </c>
      <c r="F5886" s="36" t="s">
        <v>84</v>
      </c>
      <c r="G5886" s="36" t="s">
        <v>84</v>
      </c>
      <c r="H5886" s="36">
        <v>542.52</v>
      </c>
      <c r="I5886" s="36">
        <v>450</v>
      </c>
    </row>
    <row r="5887" spans="1:9" x14ac:dyDescent="0.35">
      <c r="A5887" s="36">
        <v>1538844</v>
      </c>
      <c r="B5887" s="36" t="str">
        <f>VLOOKUP(AllData[[#This Row],[Order]],MM[],3,FALSE)</f>
        <v>V5757351401000</v>
      </c>
      <c r="C5887" s="36">
        <f>VLOOKUP(AllData[[#This Row],[Order]],MM[],2,FALSE)</f>
        <v>145</v>
      </c>
      <c r="D5887" s="36" t="s">
        <v>97</v>
      </c>
      <c r="E5887" s="36" t="s">
        <v>86</v>
      </c>
      <c r="F5887" s="36" t="s">
        <v>87</v>
      </c>
      <c r="G5887" s="36" t="s">
        <v>87</v>
      </c>
      <c r="H5887" s="36">
        <v>20</v>
      </c>
      <c r="I5887" s="36">
        <v>20</v>
      </c>
    </row>
    <row r="5888" spans="1:9" x14ac:dyDescent="0.35">
      <c r="A5888" s="36">
        <v>1538844</v>
      </c>
      <c r="B5888" s="36" t="str">
        <f>VLOOKUP(AllData[[#This Row],[Order]],MM[],3,FALSE)</f>
        <v>V5757351401000</v>
      </c>
      <c r="C5888" s="36">
        <f>VLOOKUP(AllData[[#This Row],[Order]],MM[],2,FALSE)</f>
        <v>145</v>
      </c>
      <c r="D5888" s="36" t="s">
        <v>99</v>
      </c>
      <c r="E5888" s="36" t="s">
        <v>61</v>
      </c>
      <c r="F5888" s="36" t="s">
        <v>63</v>
      </c>
      <c r="G5888" s="36" t="s">
        <v>96</v>
      </c>
      <c r="H5888" s="36">
        <v>54.8</v>
      </c>
      <c r="I5888" s="36">
        <v>100</v>
      </c>
    </row>
    <row r="5889" spans="1:9" x14ac:dyDescent="0.35">
      <c r="A5889" s="36">
        <v>1538844</v>
      </c>
      <c r="B5889" s="36" t="str">
        <f>VLOOKUP(AllData[[#This Row],[Order]],MM[],3,FALSE)</f>
        <v>V5757351401000</v>
      </c>
      <c r="C5889" s="36">
        <f>VLOOKUP(AllData[[#This Row],[Order]],MM[],2,FALSE)</f>
        <v>145</v>
      </c>
      <c r="D5889" s="36" t="s">
        <v>101</v>
      </c>
      <c r="E5889" s="36" t="s">
        <v>69</v>
      </c>
      <c r="F5889" s="36" t="s">
        <v>70</v>
      </c>
      <c r="G5889" s="36" t="s">
        <v>98</v>
      </c>
      <c r="H5889" s="36">
        <v>20</v>
      </c>
      <c r="I5889" s="36">
        <v>20</v>
      </c>
    </row>
    <row r="5890" spans="1:9" x14ac:dyDescent="0.35">
      <c r="A5890" s="36">
        <v>1538844</v>
      </c>
      <c r="B5890" s="36" t="str">
        <f>VLOOKUP(AllData[[#This Row],[Order]],MM[],3,FALSE)</f>
        <v>V5757351401000</v>
      </c>
      <c r="C5890" s="36">
        <f>VLOOKUP(AllData[[#This Row],[Order]],MM[],2,FALSE)</f>
        <v>145</v>
      </c>
      <c r="D5890" s="36" t="s">
        <v>104</v>
      </c>
      <c r="E5890" s="36" t="s">
        <v>69</v>
      </c>
      <c r="F5890" s="36" t="s">
        <v>70</v>
      </c>
      <c r="G5890" s="36" t="s">
        <v>100</v>
      </c>
      <c r="H5890" s="36">
        <v>30</v>
      </c>
      <c r="I5890" s="36">
        <v>30</v>
      </c>
    </row>
    <row r="5891" spans="1:9" x14ac:dyDescent="0.35">
      <c r="A5891" s="36">
        <v>1538844</v>
      </c>
      <c r="B5891" s="36" t="str">
        <f>VLOOKUP(AllData[[#This Row],[Order]],MM[],3,FALSE)</f>
        <v>V5757351401000</v>
      </c>
      <c r="C5891" s="36">
        <f>VLOOKUP(AllData[[#This Row],[Order]],MM[],2,FALSE)</f>
        <v>145</v>
      </c>
      <c r="D5891" s="36" t="s">
        <v>113</v>
      </c>
      <c r="E5891" s="36" t="s">
        <v>102</v>
      </c>
      <c r="F5891" s="36" t="s">
        <v>100</v>
      </c>
      <c r="G5891" s="36" t="s">
        <v>103</v>
      </c>
      <c r="H5891" s="36">
        <v>30</v>
      </c>
      <c r="I5891" s="36">
        <v>30</v>
      </c>
    </row>
    <row r="5892" spans="1:9" x14ac:dyDescent="0.35">
      <c r="A5892" s="36">
        <v>1538844</v>
      </c>
      <c r="B5892" s="36" t="str">
        <f>VLOOKUP(AllData[[#This Row],[Order]],MM[],3,FALSE)</f>
        <v>V5757351401000</v>
      </c>
      <c r="C5892" s="36">
        <f>VLOOKUP(AllData[[#This Row],[Order]],MM[],2,FALSE)</f>
        <v>145</v>
      </c>
      <c r="D5892" s="36" t="s">
        <v>114</v>
      </c>
      <c r="E5892" s="36" t="s">
        <v>102</v>
      </c>
      <c r="F5892" s="36" t="s">
        <v>100</v>
      </c>
      <c r="G5892" s="36" t="s">
        <v>106</v>
      </c>
      <c r="H5892" s="36">
        <v>45</v>
      </c>
      <c r="I5892" s="36">
        <v>45</v>
      </c>
    </row>
    <row r="5893" spans="1:9" x14ac:dyDescent="0.35">
      <c r="A5893" s="36">
        <v>1538844</v>
      </c>
      <c r="B5893" s="36" t="str">
        <f>VLOOKUP(AllData[[#This Row],[Order]],MM[],3,FALSE)</f>
        <v>V5757351401000</v>
      </c>
      <c r="C5893" s="36">
        <f>VLOOKUP(AllData[[#This Row],[Order]],MM[],2,FALSE)</f>
        <v>145</v>
      </c>
      <c r="D5893" s="36" t="s">
        <v>60</v>
      </c>
      <c r="E5893" s="36" t="s">
        <v>61</v>
      </c>
      <c r="F5893" s="36" t="s">
        <v>63</v>
      </c>
      <c r="G5893" s="36" t="s">
        <v>108</v>
      </c>
      <c r="H5893" s="36">
        <v>2984.8799999999997</v>
      </c>
      <c r="I5893" s="36">
        <v>1</v>
      </c>
    </row>
    <row r="5894" spans="1:9" x14ac:dyDescent="0.35">
      <c r="A5894" s="36">
        <v>1538844</v>
      </c>
      <c r="B5894" s="36" t="str">
        <f>VLOOKUP(AllData[[#This Row],[Order]],MM[],3,FALSE)</f>
        <v>V5757351401000</v>
      </c>
      <c r="C5894" s="36">
        <f>VLOOKUP(AllData[[#This Row],[Order]],MM[],2,FALSE)</f>
        <v>145</v>
      </c>
      <c r="D5894" s="36" t="s">
        <v>95</v>
      </c>
      <c r="E5894" s="36" t="s">
        <v>83</v>
      </c>
      <c r="F5894" s="36" t="s">
        <v>84</v>
      </c>
      <c r="G5894" s="36" t="s">
        <v>110</v>
      </c>
      <c r="H5894" s="36"/>
      <c r="I5894" s="36">
        <v>5</v>
      </c>
    </row>
    <row r="5895" spans="1:9" x14ac:dyDescent="0.35">
      <c r="A5895" s="36">
        <v>1540807</v>
      </c>
      <c r="B5895" s="36" t="str">
        <f>VLOOKUP(AllData[[#This Row],[Order]],MM[],3,FALSE)</f>
        <v>V5757311400800</v>
      </c>
      <c r="C5895" s="36">
        <f>VLOOKUP(AllData[[#This Row],[Order]],MM[],2,FALSE)</f>
        <v>140</v>
      </c>
      <c r="D5895" s="36" t="s">
        <v>60</v>
      </c>
      <c r="E5895" s="36" t="s">
        <v>83</v>
      </c>
      <c r="F5895" s="36" t="s">
        <v>84</v>
      </c>
      <c r="G5895" s="36" t="s">
        <v>111</v>
      </c>
      <c r="H5895" s="36">
        <v>48.232999999999997</v>
      </c>
      <c r="I5895" s="36">
        <v>40</v>
      </c>
    </row>
    <row r="5896" spans="1:9" x14ac:dyDescent="0.35">
      <c r="A5896" s="36">
        <v>1540807</v>
      </c>
      <c r="B5896" s="36" t="str">
        <f>VLOOKUP(AllData[[#This Row],[Order]],MM[],3,FALSE)</f>
        <v>V5757311400800</v>
      </c>
      <c r="C5896" s="36">
        <f>VLOOKUP(AllData[[#This Row],[Order]],MM[],2,FALSE)</f>
        <v>140</v>
      </c>
      <c r="D5896" s="36" t="s">
        <v>68</v>
      </c>
      <c r="E5896" s="36" t="s">
        <v>61</v>
      </c>
      <c r="F5896" s="36" t="s">
        <v>63</v>
      </c>
      <c r="G5896" s="36" t="s">
        <v>64</v>
      </c>
      <c r="H5896" s="36">
        <v>17.2</v>
      </c>
      <c r="I5896" s="36">
        <v>15</v>
      </c>
    </row>
    <row r="5897" spans="1:9" x14ac:dyDescent="0.35">
      <c r="A5897" s="36">
        <v>1540807</v>
      </c>
      <c r="B5897" s="36" t="str">
        <f>VLOOKUP(AllData[[#This Row],[Order]],MM[],3,FALSE)</f>
        <v>V5757311400800</v>
      </c>
      <c r="C5897" s="36">
        <f>VLOOKUP(AllData[[#This Row],[Order]],MM[],2,FALSE)</f>
        <v>140</v>
      </c>
      <c r="D5897" s="36" t="s">
        <v>73</v>
      </c>
      <c r="E5897" s="36" t="s">
        <v>69</v>
      </c>
      <c r="F5897" s="36" t="s">
        <v>70</v>
      </c>
      <c r="G5897" s="36" t="s">
        <v>71</v>
      </c>
      <c r="H5897" s="36">
        <v>20</v>
      </c>
      <c r="I5897" s="36">
        <v>20</v>
      </c>
    </row>
    <row r="5898" spans="1:9" x14ac:dyDescent="0.35">
      <c r="A5898" s="36">
        <v>1540807</v>
      </c>
      <c r="B5898" s="36" t="str">
        <f>VLOOKUP(AllData[[#This Row],[Order]],MM[],3,FALSE)</f>
        <v>V5757311400800</v>
      </c>
      <c r="C5898" s="36">
        <f>VLOOKUP(AllData[[#This Row],[Order]],MM[],2,FALSE)</f>
        <v>140</v>
      </c>
      <c r="D5898" s="36" t="s">
        <v>75</v>
      </c>
      <c r="E5898" s="36" t="s">
        <v>61</v>
      </c>
      <c r="F5898" s="36" t="s">
        <v>63</v>
      </c>
      <c r="G5898" s="36" t="s">
        <v>74</v>
      </c>
      <c r="H5898" s="36">
        <v>0.05</v>
      </c>
      <c r="I5898" s="36">
        <v>290</v>
      </c>
    </row>
    <row r="5899" spans="1:9" x14ac:dyDescent="0.35">
      <c r="A5899" s="36">
        <v>1540807</v>
      </c>
      <c r="B5899" s="36" t="str">
        <f>VLOOKUP(AllData[[#This Row],[Order]],MM[],3,FALSE)</f>
        <v>V5757311400800</v>
      </c>
      <c r="C5899" s="36">
        <f>VLOOKUP(AllData[[#This Row],[Order]],MM[],2,FALSE)</f>
        <v>140</v>
      </c>
      <c r="D5899" s="36" t="s">
        <v>78</v>
      </c>
      <c r="E5899" s="36" t="s">
        <v>61</v>
      </c>
      <c r="F5899" s="36" t="s">
        <v>63</v>
      </c>
      <c r="G5899" s="36" t="s">
        <v>76</v>
      </c>
      <c r="H5899" s="36">
        <v>2232.2999999999997</v>
      </c>
      <c r="I5899" s="36">
        <v>1040</v>
      </c>
    </row>
    <row r="5900" spans="1:9" x14ac:dyDescent="0.35">
      <c r="A5900" s="36">
        <v>1540807</v>
      </c>
      <c r="B5900" s="36" t="str">
        <f>VLOOKUP(AllData[[#This Row],[Order]],MM[],3,FALSE)</f>
        <v>V5757311400800</v>
      </c>
      <c r="C5900" s="36">
        <f>VLOOKUP(AllData[[#This Row],[Order]],MM[],2,FALSE)</f>
        <v>140</v>
      </c>
      <c r="D5900" s="36" t="s">
        <v>80</v>
      </c>
      <c r="E5900" s="36" t="s">
        <v>61</v>
      </c>
      <c r="F5900" s="36" t="s">
        <v>63</v>
      </c>
      <c r="G5900" s="36" t="s">
        <v>112</v>
      </c>
      <c r="H5900" s="36">
        <v>219.18</v>
      </c>
      <c r="I5900" s="36">
        <v>50</v>
      </c>
    </row>
    <row r="5901" spans="1:9" x14ac:dyDescent="0.35">
      <c r="A5901" s="36">
        <v>1540807</v>
      </c>
      <c r="B5901" s="36" t="str">
        <f>VLOOKUP(AllData[[#This Row],[Order]],MM[],3,FALSE)</f>
        <v>V5757311400800</v>
      </c>
      <c r="C5901" s="36">
        <f>VLOOKUP(AllData[[#This Row],[Order]],MM[],2,FALSE)</f>
        <v>140</v>
      </c>
      <c r="D5901" s="36" t="s">
        <v>82</v>
      </c>
      <c r="E5901" s="36" t="s">
        <v>89</v>
      </c>
      <c r="F5901" s="36" t="s">
        <v>91</v>
      </c>
      <c r="G5901" s="36" t="s">
        <v>92</v>
      </c>
      <c r="H5901" s="36"/>
      <c r="I5901" s="36">
        <v>0</v>
      </c>
    </row>
    <row r="5902" spans="1:9" x14ac:dyDescent="0.35">
      <c r="A5902" s="36">
        <v>1540807</v>
      </c>
      <c r="B5902" s="36" t="str">
        <f>VLOOKUP(AllData[[#This Row],[Order]],MM[],3,FALSE)</f>
        <v>V5757311400800</v>
      </c>
      <c r="C5902" s="36">
        <f>VLOOKUP(AllData[[#This Row],[Order]],MM[],2,FALSE)</f>
        <v>140</v>
      </c>
      <c r="D5902" s="36" t="s">
        <v>85</v>
      </c>
      <c r="E5902" s="36" t="s">
        <v>69</v>
      </c>
      <c r="F5902" s="36" t="s">
        <v>70</v>
      </c>
      <c r="G5902" s="36" t="s">
        <v>79</v>
      </c>
      <c r="H5902" s="36">
        <v>20</v>
      </c>
      <c r="I5902" s="36">
        <v>20</v>
      </c>
    </row>
    <row r="5903" spans="1:9" x14ac:dyDescent="0.35">
      <c r="A5903" s="36">
        <v>1540807</v>
      </c>
      <c r="B5903" s="36" t="str">
        <f>VLOOKUP(AllData[[#This Row],[Order]],MM[],3,FALSE)</f>
        <v>V5757311400800</v>
      </c>
      <c r="C5903" s="36">
        <f>VLOOKUP(AllData[[#This Row],[Order]],MM[],2,FALSE)</f>
        <v>140</v>
      </c>
      <c r="D5903" s="36" t="s">
        <v>88</v>
      </c>
      <c r="E5903" s="36" t="s">
        <v>69</v>
      </c>
      <c r="F5903" s="36" t="s">
        <v>70</v>
      </c>
      <c r="G5903" s="36" t="s">
        <v>81</v>
      </c>
      <c r="H5903" s="36">
        <v>20</v>
      </c>
      <c r="I5903" s="36">
        <v>20</v>
      </c>
    </row>
    <row r="5904" spans="1:9" x14ac:dyDescent="0.35">
      <c r="A5904" s="36">
        <v>1540807</v>
      </c>
      <c r="B5904" s="36" t="str">
        <f>VLOOKUP(AllData[[#This Row],[Order]],MM[],3,FALSE)</f>
        <v>V5757311400800</v>
      </c>
      <c r="C5904" s="36">
        <f>VLOOKUP(AllData[[#This Row],[Order]],MM[],2,FALSE)</f>
        <v>140</v>
      </c>
      <c r="D5904" s="36" t="s">
        <v>95</v>
      </c>
      <c r="E5904" s="36" t="s">
        <v>83</v>
      </c>
      <c r="F5904" s="36" t="s">
        <v>84</v>
      </c>
      <c r="G5904" s="36" t="s">
        <v>84</v>
      </c>
      <c r="H5904" s="36">
        <v>395.34000000000003</v>
      </c>
      <c r="I5904" s="36">
        <v>450</v>
      </c>
    </row>
    <row r="5905" spans="1:9" x14ac:dyDescent="0.35">
      <c r="A5905" s="36">
        <v>1540807</v>
      </c>
      <c r="B5905" s="36" t="str">
        <f>VLOOKUP(AllData[[#This Row],[Order]],MM[],3,FALSE)</f>
        <v>V5757311400800</v>
      </c>
      <c r="C5905" s="36">
        <f>VLOOKUP(AllData[[#This Row],[Order]],MM[],2,FALSE)</f>
        <v>140</v>
      </c>
      <c r="D5905" s="36" t="s">
        <v>97</v>
      </c>
      <c r="E5905" s="36" t="s">
        <v>86</v>
      </c>
      <c r="F5905" s="36" t="s">
        <v>87</v>
      </c>
      <c r="G5905" s="36" t="s">
        <v>87</v>
      </c>
      <c r="H5905" s="36">
        <v>20</v>
      </c>
      <c r="I5905" s="36">
        <v>20</v>
      </c>
    </row>
    <row r="5906" spans="1:9" x14ac:dyDescent="0.35">
      <c r="A5906" s="36">
        <v>1540807</v>
      </c>
      <c r="B5906" s="36" t="str">
        <f>VLOOKUP(AllData[[#This Row],[Order]],MM[],3,FALSE)</f>
        <v>V5757311400800</v>
      </c>
      <c r="C5906" s="36">
        <f>VLOOKUP(AllData[[#This Row],[Order]],MM[],2,FALSE)</f>
        <v>140</v>
      </c>
      <c r="D5906" s="36" t="s">
        <v>99</v>
      </c>
      <c r="E5906" s="36" t="s">
        <v>61</v>
      </c>
      <c r="F5906" s="36" t="s">
        <v>63</v>
      </c>
      <c r="G5906" s="36" t="s">
        <v>96</v>
      </c>
      <c r="H5906" s="36">
        <v>10.050000000000001</v>
      </c>
      <c r="I5906" s="36">
        <v>100</v>
      </c>
    </row>
    <row r="5907" spans="1:9" x14ac:dyDescent="0.35">
      <c r="A5907" s="36">
        <v>1540807</v>
      </c>
      <c r="B5907" s="36" t="str">
        <f>VLOOKUP(AllData[[#This Row],[Order]],MM[],3,FALSE)</f>
        <v>V5757311400800</v>
      </c>
      <c r="C5907" s="36">
        <f>VLOOKUP(AllData[[#This Row],[Order]],MM[],2,FALSE)</f>
        <v>140</v>
      </c>
      <c r="D5907" s="36" t="s">
        <v>101</v>
      </c>
      <c r="E5907" s="36" t="s">
        <v>69</v>
      </c>
      <c r="F5907" s="36" t="s">
        <v>70</v>
      </c>
      <c r="G5907" s="36" t="s">
        <v>98</v>
      </c>
      <c r="H5907" s="36">
        <v>20</v>
      </c>
      <c r="I5907" s="36">
        <v>20</v>
      </c>
    </row>
    <row r="5908" spans="1:9" x14ac:dyDescent="0.35">
      <c r="A5908" s="36">
        <v>1540807</v>
      </c>
      <c r="B5908" s="36" t="str">
        <f>VLOOKUP(AllData[[#This Row],[Order]],MM[],3,FALSE)</f>
        <v>V5757311400800</v>
      </c>
      <c r="C5908" s="36">
        <f>VLOOKUP(AllData[[#This Row],[Order]],MM[],2,FALSE)</f>
        <v>140</v>
      </c>
      <c r="D5908" s="36" t="s">
        <v>104</v>
      </c>
      <c r="E5908" s="36" t="s">
        <v>69</v>
      </c>
      <c r="F5908" s="36" t="s">
        <v>70</v>
      </c>
      <c r="G5908" s="36" t="s">
        <v>100</v>
      </c>
      <c r="H5908" s="36">
        <v>30</v>
      </c>
      <c r="I5908" s="36">
        <v>30</v>
      </c>
    </row>
    <row r="5909" spans="1:9" x14ac:dyDescent="0.35">
      <c r="A5909" s="36">
        <v>1540807</v>
      </c>
      <c r="B5909" s="36" t="str">
        <f>VLOOKUP(AllData[[#This Row],[Order]],MM[],3,FALSE)</f>
        <v>V5757311400800</v>
      </c>
      <c r="C5909" s="36">
        <f>VLOOKUP(AllData[[#This Row],[Order]],MM[],2,FALSE)</f>
        <v>140</v>
      </c>
      <c r="D5909" s="36" t="s">
        <v>113</v>
      </c>
      <c r="E5909" s="36" t="s">
        <v>102</v>
      </c>
      <c r="F5909" s="36" t="s">
        <v>100</v>
      </c>
      <c r="G5909" s="36" t="s">
        <v>103</v>
      </c>
      <c r="H5909" s="36">
        <v>30</v>
      </c>
      <c r="I5909" s="36">
        <v>30</v>
      </c>
    </row>
    <row r="5910" spans="1:9" x14ac:dyDescent="0.35">
      <c r="A5910" s="36">
        <v>1540807</v>
      </c>
      <c r="B5910" s="36" t="str">
        <f>VLOOKUP(AllData[[#This Row],[Order]],MM[],3,FALSE)</f>
        <v>V5757311400800</v>
      </c>
      <c r="C5910" s="36">
        <f>VLOOKUP(AllData[[#This Row],[Order]],MM[],2,FALSE)</f>
        <v>140</v>
      </c>
      <c r="D5910" s="36" t="s">
        <v>114</v>
      </c>
      <c r="E5910" s="36" t="s">
        <v>102</v>
      </c>
      <c r="F5910" s="36" t="s">
        <v>100</v>
      </c>
      <c r="G5910" s="36" t="s">
        <v>106</v>
      </c>
      <c r="H5910" s="36">
        <v>45</v>
      </c>
      <c r="I5910" s="36">
        <v>45</v>
      </c>
    </row>
    <row r="5911" spans="1:9" x14ac:dyDescent="0.35">
      <c r="A5911" s="36">
        <v>1540807</v>
      </c>
      <c r="B5911" s="36" t="str">
        <f>VLOOKUP(AllData[[#This Row],[Order]],MM[],3,FALSE)</f>
        <v>V5757311400800</v>
      </c>
      <c r="C5911" s="36">
        <f>VLOOKUP(AllData[[#This Row],[Order]],MM[],2,FALSE)</f>
        <v>140</v>
      </c>
      <c r="D5911" s="36" t="s">
        <v>60</v>
      </c>
      <c r="E5911" s="36" t="s">
        <v>61</v>
      </c>
      <c r="F5911" s="36" t="s">
        <v>63</v>
      </c>
      <c r="G5911" s="36" t="s">
        <v>108</v>
      </c>
      <c r="H5911" s="36">
        <v>824.46</v>
      </c>
      <c r="I5911" s="36">
        <v>1</v>
      </c>
    </row>
    <row r="5912" spans="1:9" x14ac:dyDescent="0.35">
      <c r="A5912" s="36">
        <v>1540807</v>
      </c>
      <c r="B5912" s="36" t="str">
        <f>VLOOKUP(AllData[[#This Row],[Order]],MM[],3,FALSE)</f>
        <v>V5757311400800</v>
      </c>
      <c r="C5912" s="36">
        <f>VLOOKUP(AllData[[#This Row],[Order]],MM[],2,FALSE)</f>
        <v>140</v>
      </c>
      <c r="D5912" s="36" t="s">
        <v>95</v>
      </c>
      <c r="E5912" s="36" t="s">
        <v>83</v>
      </c>
      <c r="F5912" s="36" t="s">
        <v>84</v>
      </c>
      <c r="G5912" s="36" t="s">
        <v>110</v>
      </c>
      <c r="H5912" s="36"/>
      <c r="I5912" s="36">
        <v>5</v>
      </c>
    </row>
    <row r="5913" spans="1:9" x14ac:dyDescent="0.35">
      <c r="A5913" s="36">
        <v>1540808</v>
      </c>
      <c r="B5913" s="36" t="str">
        <f>VLOOKUP(AllData[[#This Row],[Order]],MM[],3,FALSE)</f>
        <v>V5757311401000</v>
      </c>
      <c r="C5913" s="36">
        <f>VLOOKUP(AllData[[#This Row],[Order]],MM[],2,FALSE)</f>
        <v>140</v>
      </c>
      <c r="D5913" s="36" t="s">
        <v>60</v>
      </c>
      <c r="E5913" s="36" t="s">
        <v>83</v>
      </c>
      <c r="F5913" s="36" t="s">
        <v>84</v>
      </c>
      <c r="G5913" s="36" t="s">
        <v>111</v>
      </c>
      <c r="H5913" s="36">
        <v>253.14000000000001</v>
      </c>
      <c r="I5913" s="36">
        <v>40</v>
      </c>
    </row>
    <row r="5914" spans="1:9" x14ac:dyDescent="0.35">
      <c r="A5914" s="36">
        <v>1540808</v>
      </c>
      <c r="B5914" s="36" t="str">
        <f>VLOOKUP(AllData[[#This Row],[Order]],MM[],3,FALSE)</f>
        <v>V5757311401000</v>
      </c>
      <c r="C5914" s="36">
        <f>VLOOKUP(AllData[[#This Row],[Order]],MM[],2,FALSE)</f>
        <v>140</v>
      </c>
      <c r="D5914" s="36" t="s">
        <v>68</v>
      </c>
      <c r="E5914" s="36" t="s">
        <v>61</v>
      </c>
      <c r="F5914" s="36" t="s">
        <v>63</v>
      </c>
      <c r="G5914" s="36" t="s">
        <v>64</v>
      </c>
      <c r="H5914" s="36">
        <v>0.15</v>
      </c>
      <c r="I5914" s="36">
        <v>15</v>
      </c>
    </row>
    <row r="5915" spans="1:9" x14ac:dyDescent="0.35">
      <c r="A5915" s="36">
        <v>1540808</v>
      </c>
      <c r="B5915" s="36" t="str">
        <f>VLOOKUP(AllData[[#This Row],[Order]],MM[],3,FALSE)</f>
        <v>V5757311401000</v>
      </c>
      <c r="C5915" s="36">
        <f>VLOOKUP(AllData[[#This Row],[Order]],MM[],2,FALSE)</f>
        <v>140</v>
      </c>
      <c r="D5915" s="36" t="s">
        <v>73</v>
      </c>
      <c r="E5915" s="36" t="s">
        <v>69</v>
      </c>
      <c r="F5915" s="36" t="s">
        <v>70</v>
      </c>
      <c r="G5915" s="36" t="s">
        <v>71</v>
      </c>
      <c r="H5915" s="36">
        <v>20</v>
      </c>
      <c r="I5915" s="36">
        <v>20</v>
      </c>
    </row>
    <row r="5916" spans="1:9" x14ac:dyDescent="0.35">
      <c r="A5916" s="36">
        <v>1540808</v>
      </c>
      <c r="B5916" s="36" t="str">
        <f>VLOOKUP(AllData[[#This Row],[Order]],MM[],3,FALSE)</f>
        <v>V5757311401000</v>
      </c>
      <c r="C5916" s="36">
        <f>VLOOKUP(AllData[[#This Row],[Order]],MM[],2,FALSE)</f>
        <v>140</v>
      </c>
      <c r="D5916" s="36" t="s">
        <v>75</v>
      </c>
      <c r="E5916" s="36" t="s">
        <v>61</v>
      </c>
      <c r="F5916" s="36" t="s">
        <v>63</v>
      </c>
      <c r="G5916" s="36" t="s">
        <v>74</v>
      </c>
      <c r="H5916" s="36">
        <v>565.20000000000005</v>
      </c>
      <c r="I5916" s="36">
        <v>350</v>
      </c>
    </row>
    <row r="5917" spans="1:9" x14ac:dyDescent="0.35">
      <c r="A5917" s="36">
        <v>1540808</v>
      </c>
      <c r="B5917" s="36" t="str">
        <f>VLOOKUP(AllData[[#This Row],[Order]],MM[],3,FALSE)</f>
        <v>V5757311401000</v>
      </c>
      <c r="C5917" s="36">
        <f>VLOOKUP(AllData[[#This Row],[Order]],MM[],2,FALSE)</f>
        <v>140</v>
      </c>
      <c r="D5917" s="36" t="s">
        <v>78</v>
      </c>
      <c r="E5917" s="36" t="s">
        <v>61</v>
      </c>
      <c r="F5917" s="36" t="s">
        <v>63</v>
      </c>
      <c r="G5917" s="36" t="s">
        <v>76</v>
      </c>
      <c r="H5917" s="36">
        <v>1822.62</v>
      </c>
      <c r="I5917" s="36">
        <v>1020</v>
      </c>
    </row>
    <row r="5918" spans="1:9" x14ac:dyDescent="0.35">
      <c r="A5918" s="36">
        <v>1540808</v>
      </c>
      <c r="B5918" s="36" t="str">
        <f>VLOOKUP(AllData[[#This Row],[Order]],MM[],3,FALSE)</f>
        <v>V5757311401000</v>
      </c>
      <c r="C5918" s="36">
        <f>VLOOKUP(AllData[[#This Row],[Order]],MM[],2,FALSE)</f>
        <v>140</v>
      </c>
      <c r="D5918" s="36" t="s">
        <v>80</v>
      </c>
      <c r="E5918" s="36" t="s">
        <v>61</v>
      </c>
      <c r="F5918" s="36" t="s">
        <v>63</v>
      </c>
      <c r="G5918" s="36" t="s">
        <v>112</v>
      </c>
      <c r="H5918" s="36">
        <v>13.65</v>
      </c>
      <c r="I5918" s="36">
        <v>50</v>
      </c>
    </row>
    <row r="5919" spans="1:9" x14ac:dyDescent="0.35">
      <c r="A5919" s="36">
        <v>1540808</v>
      </c>
      <c r="B5919" s="36" t="str">
        <f>VLOOKUP(AllData[[#This Row],[Order]],MM[],3,FALSE)</f>
        <v>V5757311401000</v>
      </c>
      <c r="C5919" s="36">
        <f>VLOOKUP(AllData[[#This Row],[Order]],MM[],2,FALSE)</f>
        <v>140</v>
      </c>
      <c r="D5919" s="36" t="s">
        <v>82</v>
      </c>
      <c r="E5919" s="36" t="s">
        <v>89</v>
      </c>
      <c r="F5919" s="36" t="s">
        <v>91</v>
      </c>
      <c r="G5919" s="36" t="s">
        <v>92</v>
      </c>
      <c r="H5919" s="36"/>
      <c r="I5919" s="36">
        <v>0</v>
      </c>
    </row>
    <row r="5920" spans="1:9" x14ac:dyDescent="0.35">
      <c r="A5920" s="36">
        <v>1540808</v>
      </c>
      <c r="B5920" s="36" t="str">
        <f>VLOOKUP(AllData[[#This Row],[Order]],MM[],3,FALSE)</f>
        <v>V5757311401000</v>
      </c>
      <c r="C5920" s="36">
        <f>VLOOKUP(AllData[[#This Row],[Order]],MM[],2,FALSE)</f>
        <v>140</v>
      </c>
      <c r="D5920" s="36" t="s">
        <v>85</v>
      </c>
      <c r="E5920" s="36" t="s">
        <v>69</v>
      </c>
      <c r="F5920" s="36" t="s">
        <v>70</v>
      </c>
      <c r="G5920" s="36" t="s">
        <v>79</v>
      </c>
      <c r="H5920" s="36">
        <v>20</v>
      </c>
      <c r="I5920" s="36">
        <v>20</v>
      </c>
    </row>
    <row r="5921" spans="1:9" x14ac:dyDescent="0.35">
      <c r="A5921" s="36">
        <v>1540808</v>
      </c>
      <c r="B5921" s="36" t="str">
        <f>VLOOKUP(AllData[[#This Row],[Order]],MM[],3,FALSE)</f>
        <v>V5757311401000</v>
      </c>
      <c r="C5921" s="36">
        <f>VLOOKUP(AllData[[#This Row],[Order]],MM[],2,FALSE)</f>
        <v>140</v>
      </c>
      <c r="D5921" s="36" t="s">
        <v>88</v>
      </c>
      <c r="E5921" s="36" t="s">
        <v>69</v>
      </c>
      <c r="F5921" s="36" t="s">
        <v>70</v>
      </c>
      <c r="G5921" s="36" t="s">
        <v>81</v>
      </c>
      <c r="H5921" s="36">
        <v>20</v>
      </c>
      <c r="I5921" s="36">
        <v>20</v>
      </c>
    </row>
    <row r="5922" spans="1:9" x14ac:dyDescent="0.35">
      <c r="A5922" s="36">
        <v>1540808</v>
      </c>
      <c r="B5922" s="36" t="str">
        <f>VLOOKUP(AllData[[#This Row],[Order]],MM[],3,FALSE)</f>
        <v>V5757311401000</v>
      </c>
      <c r="C5922" s="36">
        <f>VLOOKUP(AllData[[#This Row],[Order]],MM[],2,FALSE)</f>
        <v>140</v>
      </c>
      <c r="D5922" s="36" t="s">
        <v>95</v>
      </c>
      <c r="E5922" s="36" t="s">
        <v>83</v>
      </c>
      <c r="F5922" s="36" t="s">
        <v>84</v>
      </c>
      <c r="G5922" s="36" t="s">
        <v>84</v>
      </c>
      <c r="H5922" s="36">
        <v>591.84</v>
      </c>
      <c r="I5922" s="36">
        <v>450</v>
      </c>
    </row>
    <row r="5923" spans="1:9" x14ac:dyDescent="0.35">
      <c r="A5923" s="36">
        <v>1540808</v>
      </c>
      <c r="B5923" s="36" t="str">
        <f>VLOOKUP(AllData[[#This Row],[Order]],MM[],3,FALSE)</f>
        <v>V5757311401000</v>
      </c>
      <c r="C5923" s="36">
        <f>VLOOKUP(AllData[[#This Row],[Order]],MM[],2,FALSE)</f>
        <v>140</v>
      </c>
      <c r="D5923" s="36" t="s">
        <v>97</v>
      </c>
      <c r="E5923" s="36" t="s">
        <v>86</v>
      </c>
      <c r="F5923" s="36" t="s">
        <v>87</v>
      </c>
      <c r="G5923" s="36" t="s">
        <v>87</v>
      </c>
      <c r="H5923" s="36">
        <v>20</v>
      </c>
      <c r="I5923" s="36">
        <v>20</v>
      </c>
    </row>
    <row r="5924" spans="1:9" x14ac:dyDescent="0.35">
      <c r="A5924" s="36">
        <v>1540808</v>
      </c>
      <c r="B5924" s="36" t="str">
        <f>VLOOKUP(AllData[[#This Row],[Order]],MM[],3,FALSE)</f>
        <v>V5757311401000</v>
      </c>
      <c r="C5924" s="36">
        <f>VLOOKUP(AllData[[#This Row],[Order]],MM[],2,FALSE)</f>
        <v>140</v>
      </c>
      <c r="D5924" s="36" t="s">
        <v>99</v>
      </c>
      <c r="E5924" s="36" t="s">
        <v>61</v>
      </c>
      <c r="F5924" s="36" t="s">
        <v>63</v>
      </c>
      <c r="G5924" s="36" t="s">
        <v>96</v>
      </c>
      <c r="H5924" s="36">
        <v>9.9670000000000005</v>
      </c>
      <c r="I5924" s="36">
        <v>100</v>
      </c>
    </row>
    <row r="5925" spans="1:9" x14ac:dyDescent="0.35">
      <c r="A5925" s="36">
        <v>1540808</v>
      </c>
      <c r="B5925" s="36" t="str">
        <f>VLOOKUP(AllData[[#This Row],[Order]],MM[],3,FALSE)</f>
        <v>V5757311401000</v>
      </c>
      <c r="C5925" s="36">
        <f>VLOOKUP(AllData[[#This Row],[Order]],MM[],2,FALSE)</f>
        <v>140</v>
      </c>
      <c r="D5925" s="36" t="s">
        <v>101</v>
      </c>
      <c r="E5925" s="36" t="s">
        <v>69</v>
      </c>
      <c r="F5925" s="36" t="s">
        <v>70</v>
      </c>
      <c r="G5925" s="36" t="s">
        <v>98</v>
      </c>
      <c r="H5925" s="36">
        <v>20</v>
      </c>
      <c r="I5925" s="36">
        <v>20</v>
      </c>
    </row>
    <row r="5926" spans="1:9" x14ac:dyDescent="0.35">
      <c r="A5926" s="36">
        <v>1540808</v>
      </c>
      <c r="B5926" s="36" t="str">
        <f>VLOOKUP(AllData[[#This Row],[Order]],MM[],3,FALSE)</f>
        <v>V5757311401000</v>
      </c>
      <c r="C5926" s="36">
        <f>VLOOKUP(AllData[[#This Row],[Order]],MM[],2,FALSE)</f>
        <v>140</v>
      </c>
      <c r="D5926" s="36" t="s">
        <v>104</v>
      </c>
      <c r="E5926" s="36" t="s">
        <v>69</v>
      </c>
      <c r="F5926" s="36" t="s">
        <v>70</v>
      </c>
      <c r="G5926" s="36" t="s">
        <v>100</v>
      </c>
      <c r="H5926" s="36">
        <v>30</v>
      </c>
      <c r="I5926" s="36">
        <v>30</v>
      </c>
    </row>
    <row r="5927" spans="1:9" x14ac:dyDescent="0.35">
      <c r="A5927" s="36">
        <v>1540808</v>
      </c>
      <c r="B5927" s="36" t="str">
        <f>VLOOKUP(AllData[[#This Row],[Order]],MM[],3,FALSE)</f>
        <v>V5757311401000</v>
      </c>
      <c r="C5927" s="36">
        <f>VLOOKUP(AllData[[#This Row],[Order]],MM[],2,FALSE)</f>
        <v>140</v>
      </c>
      <c r="D5927" s="36" t="s">
        <v>113</v>
      </c>
      <c r="E5927" s="36" t="s">
        <v>102</v>
      </c>
      <c r="F5927" s="36" t="s">
        <v>100</v>
      </c>
      <c r="G5927" s="36" t="s">
        <v>103</v>
      </c>
      <c r="H5927" s="36">
        <v>30</v>
      </c>
      <c r="I5927" s="36">
        <v>30</v>
      </c>
    </row>
    <row r="5928" spans="1:9" x14ac:dyDescent="0.35">
      <c r="A5928" s="36">
        <v>1540808</v>
      </c>
      <c r="B5928" s="36" t="str">
        <f>VLOOKUP(AllData[[#This Row],[Order]],MM[],3,FALSE)</f>
        <v>V5757311401000</v>
      </c>
      <c r="C5928" s="36">
        <f>VLOOKUP(AllData[[#This Row],[Order]],MM[],2,FALSE)</f>
        <v>140</v>
      </c>
      <c r="D5928" s="36" t="s">
        <v>114</v>
      </c>
      <c r="E5928" s="36" t="s">
        <v>102</v>
      </c>
      <c r="F5928" s="36" t="s">
        <v>100</v>
      </c>
      <c r="G5928" s="36" t="s">
        <v>106</v>
      </c>
      <c r="H5928" s="36">
        <v>45</v>
      </c>
      <c r="I5928" s="36">
        <v>45</v>
      </c>
    </row>
    <row r="5929" spans="1:9" x14ac:dyDescent="0.35">
      <c r="A5929" s="36">
        <v>1540808</v>
      </c>
      <c r="B5929" s="36" t="str">
        <f>VLOOKUP(AllData[[#This Row],[Order]],MM[],3,FALSE)</f>
        <v>V5757311401000</v>
      </c>
      <c r="C5929" s="36">
        <f>VLOOKUP(AllData[[#This Row],[Order]],MM[],2,FALSE)</f>
        <v>140</v>
      </c>
      <c r="D5929" s="36" t="s">
        <v>60</v>
      </c>
      <c r="E5929" s="36" t="s">
        <v>61</v>
      </c>
      <c r="F5929" s="36" t="s">
        <v>63</v>
      </c>
      <c r="G5929" s="36" t="s">
        <v>108</v>
      </c>
      <c r="H5929" s="36">
        <v>444.53999999999996</v>
      </c>
      <c r="I5929" s="36">
        <v>1</v>
      </c>
    </row>
    <row r="5930" spans="1:9" x14ac:dyDescent="0.35">
      <c r="A5930" s="36">
        <v>1540808</v>
      </c>
      <c r="B5930" s="36" t="str">
        <f>VLOOKUP(AllData[[#This Row],[Order]],MM[],3,FALSE)</f>
        <v>V5757311401000</v>
      </c>
      <c r="C5930" s="36">
        <f>VLOOKUP(AllData[[#This Row],[Order]],MM[],2,FALSE)</f>
        <v>140</v>
      </c>
      <c r="D5930" s="36" t="s">
        <v>95</v>
      </c>
      <c r="E5930" s="36" t="s">
        <v>83</v>
      </c>
      <c r="F5930" s="36" t="s">
        <v>84</v>
      </c>
      <c r="G5930" s="36" t="s">
        <v>110</v>
      </c>
      <c r="H5930" s="36">
        <v>361.62</v>
      </c>
      <c r="I5930" s="36">
        <v>5</v>
      </c>
    </row>
    <row r="5931" spans="1:9" x14ac:dyDescent="0.35">
      <c r="A5931" s="36">
        <v>1540809</v>
      </c>
      <c r="B5931" s="36" t="str">
        <f>VLOOKUP(AllData[[#This Row],[Order]],MM[],3,FALSE)</f>
        <v>V5757331400800</v>
      </c>
      <c r="C5931" s="36">
        <f>VLOOKUP(AllData[[#This Row],[Order]],MM[],2,FALSE)</f>
        <v>139</v>
      </c>
      <c r="D5931" s="36" t="s">
        <v>60</v>
      </c>
      <c r="E5931" s="36" t="s">
        <v>83</v>
      </c>
      <c r="F5931" s="36" t="s">
        <v>84</v>
      </c>
      <c r="G5931" s="36" t="s">
        <v>111</v>
      </c>
      <c r="H5931" s="36">
        <v>39</v>
      </c>
      <c r="I5931" s="36">
        <v>40</v>
      </c>
    </row>
    <row r="5932" spans="1:9" x14ac:dyDescent="0.35">
      <c r="A5932" s="36">
        <v>1540809</v>
      </c>
      <c r="B5932" s="36" t="str">
        <f>VLOOKUP(AllData[[#This Row],[Order]],MM[],3,FALSE)</f>
        <v>V5757331400800</v>
      </c>
      <c r="C5932" s="36">
        <f>VLOOKUP(AllData[[#This Row],[Order]],MM[],2,FALSE)</f>
        <v>139</v>
      </c>
      <c r="D5932" s="36" t="s">
        <v>68</v>
      </c>
      <c r="E5932" s="36" t="s">
        <v>61</v>
      </c>
      <c r="F5932" s="36" t="s">
        <v>63</v>
      </c>
      <c r="G5932" s="36" t="s">
        <v>64</v>
      </c>
      <c r="H5932" s="36">
        <v>2.9</v>
      </c>
      <c r="I5932" s="36">
        <v>15</v>
      </c>
    </row>
    <row r="5933" spans="1:9" x14ac:dyDescent="0.35">
      <c r="A5933" s="36">
        <v>1540809</v>
      </c>
      <c r="B5933" s="36" t="str">
        <f>VLOOKUP(AllData[[#This Row],[Order]],MM[],3,FALSE)</f>
        <v>V5757331400800</v>
      </c>
      <c r="C5933" s="36">
        <f>VLOOKUP(AllData[[#This Row],[Order]],MM[],2,FALSE)</f>
        <v>139</v>
      </c>
      <c r="D5933" s="36" t="s">
        <v>73</v>
      </c>
      <c r="E5933" s="36" t="s">
        <v>69</v>
      </c>
      <c r="F5933" s="36" t="s">
        <v>70</v>
      </c>
      <c r="G5933" s="36" t="s">
        <v>71</v>
      </c>
      <c r="H5933" s="36">
        <v>20</v>
      </c>
      <c r="I5933" s="36">
        <v>20</v>
      </c>
    </row>
    <row r="5934" spans="1:9" x14ac:dyDescent="0.35">
      <c r="A5934" s="36">
        <v>1540809</v>
      </c>
      <c r="B5934" s="36" t="str">
        <f>VLOOKUP(AllData[[#This Row],[Order]],MM[],3,FALSE)</f>
        <v>V5757331400800</v>
      </c>
      <c r="C5934" s="36">
        <f>VLOOKUP(AllData[[#This Row],[Order]],MM[],2,FALSE)</f>
        <v>139</v>
      </c>
      <c r="D5934" s="36" t="s">
        <v>75</v>
      </c>
      <c r="E5934" s="36" t="s">
        <v>61</v>
      </c>
      <c r="F5934" s="36" t="s">
        <v>63</v>
      </c>
      <c r="G5934" s="36" t="s">
        <v>74</v>
      </c>
      <c r="H5934" s="36">
        <v>251.88000000000002</v>
      </c>
      <c r="I5934" s="36">
        <v>350</v>
      </c>
    </row>
    <row r="5935" spans="1:9" x14ac:dyDescent="0.35">
      <c r="A5935" s="36">
        <v>1540809</v>
      </c>
      <c r="B5935" s="36" t="str">
        <f>VLOOKUP(AllData[[#This Row],[Order]],MM[],3,FALSE)</f>
        <v>V5757331400800</v>
      </c>
      <c r="C5935" s="36">
        <f>VLOOKUP(AllData[[#This Row],[Order]],MM[],2,FALSE)</f>
        <v>139</v>
      </c>
      <c r="D5935" s="36" t="s">
        <v>78</v>
      </c>
      <c r="E5935" s="36" t="s">
        <v>61</v>
      </c>
      <c r="F5935" s="36" t="s">
        <v>63</v>
      </c>
      <c r="G5935" s="36" t="s">
        <v>76</v>
      </c>
      <c r="H5935" s="36">
        <v>2200.56</v>
      </c>
      <c r="I5935" s="36">
        <v>1020</v>
      </c>
    </row>
    <row r="5936" spans="1:9" x14ac:dyDescent="0.35">
      <c r="A5936" s="36">
        <v>1540809</v>
      </c>
      <c r="B5936" s="36" t="str">
        <f>VLOOKUP(AllData[[#This Row],[Order]],MM[],3,FALSE)</f>
        <v>V5757331400800</v>
      </c>
      <c r="C5936" s="36">
        <f>VLOOKUP(AllData[[#This Row],[Order]],MM[],2,FALSE)</f>
        <v>139</v>
      </c>
      <c r="D5936" s="36" t="s">
        <v>80</v>
      </c>
      <c r="E5936" s="36" t="s">
        <v>61</v>
      </c>
      <c r="F5936" s="36" t="s">
        <v>63</v>
      </c>
      <c r="G5936" s="36" t="s">
        <v>112</v>
      </c>
      <c r="H5936" s="36">
        <v>127.44000000000001</v>
      </c>
      <c r="I5936" s="36">
        <v>50</v>
      </c>
    </row>
    <row r="5937" spans="1:9" x14ac:dyDescent="0.35">
      <c r="A5937" s="36">
        <v>1540809</v>
      </c>
      <c r="B5937" s="36" t="str">
        <f>VLOOKUP(AllData[[#This Row],[Order]],MM[],3,FALSE)</f>
        <v>V5757331400800</v>
      </c>
      <c r="C5937" s="36">
        <f>VLOOKUP(AllData[[#This Row],[Order]],MM[],2,FALSE)</f>
        <v>139</v>
      </c>
      <c r="D5937" s="36" t="s">
        <v>82</v>
      </c>
      <c r="E5937" s="36" t="s">
        <v>89</v>
      </c>
      <c r="F5937" s="36" t="s">
        <v>91</v>
      </c>
      <c r="G5937" s="36" t="s">
        <v>92</v>
      </c>
      <c r="H5937" s="36"/>
      <c r="I5937" s="36">
        <v>0</v>
      </c>
    </row>
    <row r="5938" spans="1:9" x14ac:dyDescent="0.35">
      <c r="A5938" s="36">
        <v>1540809</v>
      </c>
      <c r="B5938" s="36" t="str">
        <f>VLOOKUP(AllData[[#This Row],[Order]],MM[],3,FALSE)</f>
        <v>V5757331400800</v>
      </c>
      <c r="C5938" s="36">
        <f>VLOOKUP(AllData[[#This Row],[Order]],MM[],2,FALSE)</f>
        <v>139</v>
      </c>
      <c r="D5938" s="36" t="s">
        <v>85</v>
      </c>
      <c r="E5938" s="36" t="s">
        <v>69</v>
      </c>
      <c r="F5938" s="36" t="s">
        <v>70</v>
      </c>
      <c r="G5938" s="36" t="s">
        <v>79</v>
      </c>
      <c r="H5938" s="36">
        <v>20</v>
      </c>
      <c r="I5938" s="36">
        <v>20</v>
      </c>
    </row>
    <row r="5939" spans="1:9" x14ac:dyDescent="0.35">
      <c r="A5939" s="36">
        <v>1540809</v>
      </c>
      <c r="B5939" s="36" t="str">
        <f>VLOOKUP(AllData[[#This Row],[Order]],MM[],3,FALSE)</f>
        <v>V5757331400800</v>
      </c>
      <c r="C5939" s="36">
        <f>VLOOKUP(AllData[[#This Row],[Order]],MM[],2,FALSE)</f>
        <v>139</v>
      </c>
      <c r="D5939" s="36" t="s">
        <v>88</v>
      </c>
      <c r="E5939" s="36" t="s">
        <v>69</v>
      </c>
      <c r="F5939" s="36" t="s">
        <v>70</v>
      </c>
      <c r="G5939" s="36" t="s">
        <v>81</v>
      </c>
      <c r="H5939" s="36">
        <v>20</v>
      </c>
      <c r="I5939" s="36">
        <v>20</v>
      </c>
    </row>
    <row r="5940" spans="1:9" x14ac:dyDescent="0.35">
      <c r="A5940" s="36">
        <v>1540809</v>
      </c>
      <c r="B5940" s="36" t="str">
        <f>VLOOKUP(AllData[[#This Row],[Order]],MM[],3,FALSE)</f>
        <v>V5757331400800</v>
      </c>
      <c r="C5940" s="36">
        <f>VLOOKUP(AllData[[#This Row],[Order]],MM[],2,FALSE)</f>
        <v>139</v>
      </c>
      <c r="D5940" s="36" t="s">
        <v>95</v>
      </c>
      <c r="E5940" s="36" t="s">
        <v>83</v>
      </c>
      <c r="F5940" s="36" t="s">
        <v>84</v>
      </c>
      <c r="G5940" s="36" t="s">
        <v>84</v>
      </c>
      <c r="H5940" s="36">
        <v>795.78</v>
      </c>
      <c r="I5940" s="36">
        <v>450</v>
      </c>
    </row>
    <row r="5941" spans="1:9" x14ac:dyDescent="0.35">
      <c r="A5941" s="36">
        <v>1540809</v>
      </c>
      <c r="B5941" s="36" t="str">
        <f>VLOOKUP(AllData[[#This Row],[Order]],MM[],3,FALSE)</f>
        <v>V5757331400800</v>
      </c>
      <c r="C5941" s="36">
        <f>VLOOKUP(AllData[[#This Row],[Order]],MM[],2,FALSE)</f>
        <v>139</v>
      </c>
      <c r="D5941" s="36" t="s">
        <v>97</v>
      </c>
      <c r="E5941" s="36" t="s">
        <v>86</v>
      </c>
      <c r="F5941" s="36" t="s">
        <v>87</v>
      </c>
      <c r="G5941" s="36" t="s">
        <v>87</v>
      </c>
      <c r="H5941" s="36">
        <v>20</v>
      </c>
      <c r="I5941" s="36">
        <v>20</v>
      </c>
    </row>
    <row r="5942" spans="1:9" x14ac:dyDescent="0.35">
      <c r="A5942" s="36">
        <v>1540809</v>
      </c>
      <c r="B5942" s="36" t="str">
        <f>VLOOKUP(AllData[[#This Row],[Order]],MM[],3,FALSE)</f>
        <v>V5757331400800</v>
      </c>
      <c r="C5942" s="36">
        <f>VLOOKUP(AllData[[#This Row],[Order]],MM[],2,FALSE)</f>
        <v>139</v>
      </c>
      <c r="D5942" s="36" t="s">
        <v>99</v>
      </c>
      <c r="E5942" s="36" t="s">
        <v>61</v>
      </c>
      <c r="F5942" s="36" t="s">
        <v>63</v>
      </c>
      <c r="G5942" s="36" t="s">
        <v>96</v>
      </c>
      <c r="H5942" s="36">
        <v>85.26</v>
      </c>
      <c r="I5942" s="36">
        <v>100</v>
      </c>
    </row>
    <row r="5943" spans="1:9" x14ac:dyDescent="0.35">
      <c r="A5943" s="36">
        <v>1540809</v>
      </c>
      <c r="B5943" s="36" t="str">
        <f>VLOOKUP(AllData[[#This Row],[Order]],MM[],3,FALSE)</f>
        <v>V5757331400800</v>
      </c>
      <c r="C5943" s="36">
        <f>VLOOKUP(AllData[[#This Row],[Order]],MM[],2,FALSE)</f>
        <v>139</v>
      </c>
      <c r="D5943" s="36" t="s">
        <v>101</v>
      </c>
      <c r="E5943" s="36" t="s">
        <v>69</v>
      </c>
      <c r="F5943" s="36" t="s">
        <v>70</v>
      </c>
      <c r="G5943" s="36" t="s">
        <v>98</v>
      </c>
      <c r="H5943" s="36">
        <v>20</v>
      </c>
      <c r="I5943" s="36">
        <v>20</v>
      </c>
    </row>
    <row r="5944" spans="1:9" x14ac:dyDescent="0.35">
      <c r="A5944" s="36">
        <v>1540809</v>
      </c>
      <c r="B5944" s="36" t="str">
        <f>VLOOKUP(AllData[[#This Row],[Order]],MM[],3,FALSE)</f>
        <v>V5757331400800</v>
      </c>
      <c r="C5944" s="36">
        <f>VLOOKUP(AllData[[#This Row],[Order]],MM[],2,FALSE)</f>
        <v>139</v>
      </c>
      <c r="D5944" s="36" t="s">
        <v>104</v>
      </c>
      <c r="E5944" s="36" t="s">
        <v>69</v>
      </c>
      <c r="F5944" s="36" t="s">
        <v>70</v>
      </c>
      <c r="G5944" s="36" t="s">
        <v>100</v>
      </c>
      <c r="H5944" s="36">
        <v>30</v>
      </c>
      <c r="I5944" s="36">
        <v>30</v>
      </c>
    </row>
    <row r="5945" spans="1:9" x14ac:dyDescent="0.35">
      <c r="A5945" s="36">
        <v>1540809</v>
      </c>
      <c r="B5945" s="36" t="str">
        <f>VLOOKUP(AllData[[#This Row],[Order]],MM[],3,FALSE)</f>
        <v>V5757331400800</v>
      </c>
      <c r="C5945" s="36">
        <f>VLOOKUP(AllData[[#This Row],[Order]],MM[],2,FALSE)</f>
        <v>139</v>
      </c>
      <c r="D5945" s="36" t="s">
        <v>113</v>
      </c>
      <c r="E5945" s="36" t="s">
        <v>102</v>
      </c>
      <c r="F5945" s="36" t="s">
        <v>100</v>
      </c>
      <c r="G5945" s="36" t="s">
        <v>103</v>
      </c>
      <c r="H5945" s="36">
        <v>30</v>
      </c>
      <c r="I5945" s="36">
        <v>30</v>
      </c>
    </row>
    <row r="5946" spans="1:9" x14ac:dyDescent="0.35">
      <c r="A5946" s="36">
        <v>1540809</v>
      </c>
      <c r="B5946" s="36" t="str">
        <f>VLOOKUP(AllData[[#This Row],[Order]],MM[],3,FALSE)</f>
        <v>V5757331400800</v>
      </c>
      <c r="C5946" s="36">
        <f>VLOOKUP(AllData[[#This Row],[Order]],MM[],2,FALSE)</f>
        <v>139</v>
      </c>
      <c r="D5946" s="36" t="s">
        <v>114</v>
      </c>
      <c r="E5946" s="36" t="s">
        <v>102</v>
      </c>
      <c r="F5946" s="36" t="s">
        <v>100</v>
      </c>
      <c r="G5946" s="36" t="s">
        <v>106</v>
      </c>
      <c r="H5946" s="36">
        <v>45</v>
      </c>
      <c r="I5946" s="36">
        <v>45</v>
      </c>
    </row>
    <row r="5947" spans="1:9" x14ac:dyDescent="0.35">
      <c r="A5947" s="36">
        <v>1540809</v>
      </c>
      <c r="B5947" s="36" t="str">
        <f>VLOOKUP(AllData[[#This Row],[Order]],MM[],3,FALSE)</f>
        <v>V5757331400800</v>
      </c>
      <c r="C5947" s="36">
        <f>VLOOKUP(AllData[[#This Row],[Order]],MM[],2,FALSE)</f>
        <v>139</v>
      </c>
      <c r="D5947" s="36" t="s">
        <v>60</v>
      </c>
      <c r="E5947" s="36" t="s">
        <v>61</v>
      </c>
      <c r="F5947" s="36" t="s">
        <v>63</v>
      </c>
      <c r="G5947" s="36" t="s">
        <v>108</v>
      </c>
      <c r="H5947" s="36">
        <v>276.83999999999997</v>
      </c>
      <c r="I5947" s="36">
        <v>1</v>
      </c>
    </row>
    <row r="5948" spans="1:9" x14ac:dyDescent="0.35">
      <c r="A5948" s="36">
        <v>1540809</v>
      </c>
      <c r="B5948" s="36" t="str">
        <f>VLOOKUP(AllData[[#This Row],[Order]],MM[],3,FALSE)</f>
        <v>V5757331400800</v>
      </c>
      <c r="C5948" s="36">
        <f>VLOOKUP(AllData[[#This Row],[Order]],MM[],2,FALSE)</f>
        <v>139</v>
      </c>
      <c r="D5948" s="36" t="s">
        <v>95</v>
      </c>
      <c r="E5948" s="36" t="s">
        <v>83</v>
      </c>
      <c r="F5948" s="36" t="s">
        <v>84</v>
      </c>
      <c r="G5948" s="36" t="s">
        <v>110</v>
      </c>
      <c r="H5948" s="36"/>
      <c r="I5948" s="36">
        <v>5</v>
      </c>
    </row>
    <row r="5949" spans="1:9" x14ac:dyDescent="0.35">
      <c r="A5949" s="36">
        <v>1540810</v>
      </c>
      <c r="B5949" s="36" t="str">
        <f>VLOOKUP(AllData[[#This Row],[Order]],MM[],3,FALSE)</f>
        <v>V5757331401000</v>
      </c>
      <c r="C5949" s="36">
        <f>VLOOKUP(AllData[[#This Row],[Order]],MM[],2,FALSE)</f>
        <v>141</v>
      </c>
      <c r="D5949" s="36" t="s">
        <v>60</v>
      </c>
      <c r="E5949" s="36" t="s">
        <v>83</v>
      </c>
      <c r="F5949" s="36" t="s">
        <v>84</v>
      </c>
      <c r="G5949" s="36" t="s">
        <v>111</v>
      </c>
      <c r="H5949" s="36">
        <v>39</v>
      </c>
      <c r="I5949" s="36">
        <v>40</v>
      </c>
    </row>
    <row r="5950" spans="1:9" x14ac:dyDescent="0.35">
      <c r="A5950" s="36">
        <v>1540810</v>
      </c>
      <c r="B5950" s="36" t="str">
        <f>VLOOKUP(AllData[[#This Row],[Order]],MM[],3,FALSE)</f>
        <v>V5757331401000</v>
      </c>
      <c r="C5950" s="36">
        <f>VLOOKUP(AllData[[#This Row],[Order]],MM[],2,FALSE)</f>
        <v>141</v>
      </c>
      <c r="D5950" s="36" t="s">
        <v>68</v>
      </c>
      <c r="E5950" s="36" t="s">
        <v>61</v>
      </c>
      <c r="F5950" s="36" t="s">
        <v>63</v>
      </c>
      <c r="G5950" s="36" t="s">
        <v>64</v>
      </c>
      <c r="H5950" s="36">
        <v>34.582999999999998</v>
      </c>
      <c r="I5950" s="36">
        <v>15</v>
      </c>
    </row>
    <row r="5951" spans="1:9" x14ac:dyDescent="0.35">
      <c r="A5951" s="36">
        <v>1540810</v>
      </c>
      <c r="B5951" s="36" t="str">
        <f>VLOOKUP(AllData[[#This Row],[Order]],MM[],3,FALSE)</f>
        <v>V5757331401000</v>
      </c>
      <c r="C5951" s="36">
        <f>VLOOKUP(AllData[[#This Row],[Order]],MM[],2,FALSE)</f>
        <v>141</v>
      </c>
      <c r="D5951" s="36" t="s">
        <v>73</v>
      </c>
      <c r="E5951" s="36" t="s">
        <v>69</v>
      </c>
      <c r="F5951" s="36" t="s">
        <v>70</v>
      </c>
      <c r="G5951" s="36" t="s">
        <v>71</v>
      </c>
      <c r="H5951" s="36">
        <v>20</v>
      </c>
      <c r="I5951" s="36">
        <v>20</v>
      </c>
    </row>
    <row r="5952" spans="1:9" x14ac:dyDescent="0.35">
      <c r="A5952" s="36">
        <v>1540810</v>
      </c>
      <c r="B5952" s="36" t="str">
        <f>VLOOKUP(AllData[[#This Row],[Order]],MM[],3,FALSE)</f>
        <v>V5757331401000</v>
      </c>
      <c r="C5952" s="36">
        <f>VLOOKUP(AllData[[#This Row],[Order]],MM[],2,FALSE)</f>
        <v>141</v>
      </c>
      <c r="D5952" s="36" t="s">
        <v>75</v>
      </c>
      <c r="E5952" s="36" t="s">
        <v>61</v>
      </c>
      <c r="F5952" s="36" t="s">
        <v>63</v>
      </c>
      <c r="G5952" s="36" t="s">
        <v>74</v>
      </c>
      <c r="H5952" s="36">
        <v>168.48</v>
      </c>
      <c r="I5952" s="36">
        <v>350</v>
      </c>
    </row>
    <row r="5953" spans="1:9" x14ac:dyDescent="0.35">
      <c r="A5953" s="36">
        <v>1540810</v>
      </c>
      <c r="B5953" s="36" t="str">
        <f>VLOOKUP(AllData[[#This Row],[Order]],MM[],3,FALSE)</f>
        <v>V5757331401000</v>
      </c>
      <c r="C5953" s="36">
        <f>VLOOKUP(AllData[[#This Row],[Order]],MM[],2,FALSE)</f>
        <v>141</v>
      </c>
      <c r="D5953" s="36" t="s">
        <v>78</v>
      </c>
      <c r="E5953" s="36" t="s">
        <v>61</v>
      </c>
      <c r="F5953" s="36" t="s">
        <v>63</v>
      </c>
      <c r="G5953" s="36" t="s">
        <v>76</v>
      </c>
      <c r="H5953" s="36">
        <v>1731.18</v>
      </c>
      <c r="I5953" s="36">
        <v>1020</v>
      </c>
    </row>
    <row r="5954" spans="1:9" x14ac:dyDescent="0.35">
      <c r="A5954" s="36">
        <v>1540810</v>
      </c>
      <c r="B5954" s="36" t="str">
        <f>VLOOKUP(AllData[[#This Row],[Order]],MM[],3,FALSE)</f>
        <v>V5757331401000</v>
      </c>
      <c r="C5954" s="36">
        <f>VLOOKUP(AllData[[#This Row],[Order]],MM[],2,FALSE)</f>
        <v>141</v>
      </c>
      <c r="D5954" s="36" t="s">
        <v>80</v>
      </c>
      <c r="E5954" s="36" t="s">
        <v>61</v>
      </c>
      <c r="F5954" s="36" t="s">
        <v>63</v>
      </c>
      <c r="G5954" s="36" t="s">
        <v>112</v>
      </c>
      <c r="H5954" s="36">
        <v>56.317</v>
      </c>
      <c r="I5954" s="36">
        <v>50</v>
      </c>
    </row>
    <row r="5955" spans="1:9" x14ac:dyDescent="0.35">
      <c r="A5955" s="36">
        <v>1540810</v>
      </c>
      <c r="B5955" s="36" t="str">
        <f>VLOOKUP(AllData[[#This Row],[Order]],MM[],3,FALSE)</f>
        <v>V5757331401000</v>
      </c>
      <c r="C5955" s="36">
        <f>VLOOKUP(AllData[[#This Row],[Order]],MM[],2,FALSE)</f>
        <v>141</v>
      </c>
      <c r="D5955" s="36" t="s">
        <v>82</v>
      </c>
      <c r="E5955" s="36" t="s">
        <v>89</v>
      </c>
      <c r="F5955" s="36" t="s">
        <v>91</v>
      </c>
      <c r="G5955" s="36" t="s">
        <v>92</v>
      </c>
      <c r="H5955" s="36"/>
      <c r="I5955" s="36">
        <v>0</v>
      </c>
    </row>
    <row r="5956" spans="1:9" x14ac:dyDescent="0.35">
      <c r="A5956" s="36">
        <v>1540810</v>
      </c>
      <c r="B5956" s="36" t="str">
        <f>VLOOKUP(AllData[[#This Row],[Order]],MM[],3,FALSE)</f>
        <v>V5757331401000</v>
      </c>
      <c r="C5956" s="36">
        <f>VLOOKUP(AllData[[#This Row],[Order]],MM[],2,FALSE)</f>
        <v>141</v>
      </c>
      <c r="D5956" s="36" t="s">
        <v>85</v>
      </c>
      <c r="E5956" s="36" t="s">
        <v>69</v>
      </c>
      <c r="F5956" s="36" t="s">
        <v>70</v>
      </c>
      <c r="G5956" s="36" t="s">
        <v>79</v>
      </c>
      <c r="H5956" s="36">
        <v>20</v>
      </c>
      <c r="I5956" s="36">
        <v>20</v>
      </c>
    </row>
    <row r="5957" spans="1:9" x14ac:dyDescent="0.35">
      <c r="A5957" s="36">
        <v>1540810</v>
      </c>
      <c r="B5957" s="36" t="str">
        <f>VLOOKUP(AllData[[#This Row],[Order]],MM[],3,FALSE)</f>
        <v>V5757331401000</v>
      </c>
      <c r="C5957" s="36">
        <f>VLOOKUP(AllData[[#This Row],[Order]],MM[],2,FALSE)</f>
        <v>141</v>
      </c>
      <c r="D5957" s="36" t="s">
        <v>88</v>
      </c>
      <c r="E5957" s="36" t="s">
        <v>69</v>
      </c>
      <c r="F5957" s="36" t="s">
        <v>70</v>
      </c>
      <c r="G5957" s="36" t="s">
        <v>81</v>
      </c>
      <c r="H5957" s="36">
        <v>20</v>
      </c>
      <c r="I5957" s="36">
        <v>20</v>
      </c>
    </row>
    <row r="5958" spans="1:9" x14ac:dyDescent="0.35">
      <c r="A5958" s="36">
        <v>1540810</v>
      </c>
      <c r="B5958" s="36" t="str">
        <f>VLOOKUP(AllData[[#This Row],[Order]],MM[],3,FALSE)</f>
        <v>V5757331401000</v>
      </c>
      <c r="C5958" s="36">
        <f>VLOOKUP(AllData[[#This Row],[Order]],MM[],2,FALSE)</f>
        <v>141</v>
      </c>
      <c r="D5958" s="36" t="s">
        <v>95</v>
      </c>
      <c r="E5958" s="36" t="s">
        <v>83</v>
      </c>
      <c r="F5958" s="36" t="s">
        <v>84</v>
      </c>
      <c r="G5958" s="36" t="s">
        <v>84</v>
      </c>
      <c r="H5958" s="36">
        <v>1122.42</v>
      </c>
      <c r="I5958" s="36">
        <v>450</v>
      </c>
    </row>
    <row r="5959" spans="1:9" x14ac:dyDescent="0.35">
      <c r="A5959" s="36">
        <v>1540810</v>
      </c>
      <c r="B5959" s="36" t="str">
        <f>VLOOKUP(AllData[[#This Row],[Order]],MM[],3,FALSE)</f>
        <v>V5757331401000</v>
      </c>
      <c r="C5959" s="36">
        <f>VLOOKUP(AllData[[#This Row],[Order]],MM[],2,FALSE)</f>
        <v>141</v>
      </c>
      <c r="D5959" s="36" t="s">
        <v>97</v>
      </c>
      <c r="E5959" s="36" t="s">
        <v>86</v>
      </c>
      <c r="F5959" s="36" t="s">
        <v>87</v>
      </c>
      <c r="G5959" s="36" t="s">
        <v>87</v>
      </c>
      <c r="H5959" s="36">
        <v>20</v>
      </c>
      <c r="I5959" s="36">
        <v>20</v>
      </c>
    </row>
    <row r="5960" spans="1:9" x14ac:dyDescent="0.35">
      <c r="A5960" s="36">
        <v>1540810</v>
      </c>
      <c r="B5960" s="36" t="str">
        <f>VLOOKUP(AllData[[#This Row],[Order]],MM[],3,FALSE)</f>
        <v>V5757331401000</v>
      </c>
      <c r="C5960" s="36">
        <f>VLOOKUP(AllData[[#This Row],[Order]],MM[],2,FALSE)</f>
        <v>141</v>
      </c>
      <c r="D5960" s="36" t="s">
        <v>99</v>
      </c>
      <c r="E5960" s="36" t="s">
        <v>61</v>
      </c>
      <c r="F5960" s="36" t="s">
        <v>63</v>
      </c>
      <c r="G5960" s="36" t="s">
        <v>96</v>
      </c>
      <c r="H5960" s="36">
        <v>17.2</v>
      </c>
      <c r="I5960" s="36">
        <v>100</v>
      </c>
    </row>
    <row r="5961" spans="1:9" x14ac:dyDescent="0.35">
      <c r="A5961" s="36">
        <v>1540810</v>
      </c>
      <c r="B5961" s="36" t="str">
        <f>VLOOKUP(AllData[[#This Row],[Order]],MM[],3,FALSE)</f>
        <v>V5757331401000</v>
      </c>
      <c r="C5961" s="36">
        <f>VLOOKUP(AllData[[#This Row],[Order]],MM[],2,FALSE)</f>
        <v>141</v>
      </c>
      <c r="D5961" s="36" t="s">
        <v>101</v>
      </c>
      <c r="E5961" s="36" t="s">
        <v>69</v>
      </c>
      <c r="F5961" s="36" t="s">
        <v>70</v>
      </c>
      <c r="G5961" s="36" t="s">
        <v>98</v>
      </c>
      <c r="H5961" s="36">
        <v>20</v>
      </c>
      <c r="I5961" s="36">
        <v>20</v>
      </c>
    </row>
    <row r="5962" spans="1:9" x14ac:dyDescent="0.35">
      <c r="A5962" s="36">
        <v>1540810</v>
      </c>
      <c r="B5962" s="36" t="str">
        <f>VLOOKUP(AllData[[#This Row],[Order]],MM[],3,FALSE)</f>
        <v>V5757331401000</v>
      </c>
      <c r="C5962" s="36">
        <f>VLOOKUP(AllData[[#This Row],[Order]],MM[],2,FALSE)</f>
        <v>141</v>
      </c>
      <c r="D5962" s="36" t="s">
        <v>104</v>
      </c>
      <c r="E5962" s="36" t="s">
        <v>69</v>
      </c>
      <c r="F5962" s="36" t="s">
        <v>70</v>
      </c>
      <c r="G5962" s="36" t="s">
        <v>100</v>
      </c>
      <c r="H5962" s="36">
        <v>30</v>
      </c>
      <c r="I5962" s="36">
        <v>30</v>
      </c>
    </row>
    <row r="5963" spans="1:9" x14ac:dyDescent="0.35">
      <c r="A5963" s="36">
        <v>1540810</v>
      </c>
      <c r="B5963" s="36" t="str">
        <f>VLOOKUP(AllData[[#This Row],[Order]],MM[],3,FALSE)</f>
        <v>V5757331401000</v>
      </c>
      <c r="C5963" s="36">
        <f>VLOOKUP(AllData[[#This Row],[Order]],MM[],2,FALSE)</f>
        <v>141</v>
      </c>
      <c r="D5963" s="36" t="s">
        <v>113</v>
      </c>
      <c r="E5963" s="36" t="s">
        <v>102</v>
      </c>
      <c r="F5963" s="36" t="s">
        <v>100</v>
      </c>
      <c r="G5963" s="36" t="s">
        <v>103</v>
      </c>
      <c r="H5963" s="36">
        <v>30</v>
      </c>
      <c r="I5963" s="36">
        <v>30</v>
      </c>
    </row>
    <row r="5964" spans="1:9" x14ac:dyDescent="0.35">
      <c r="A5964" s="36">
        <v>1540810</v>
      </c>
      <c r="B5964" s="36" t="str">
        <f>VLOOKUP(AllData[[#This Row],[Order]],MM[],3,FALSE)</f>
        <v>V5757331401000</v>
      </c>
      <c r="C5964" s="36">
        <f>VLOOKUP(AllData[[#This Row],[Order]],MM[],2,FALSE)</f>
        <v>141</v>
      </c>
      <c r="D5964" s="36" t="s">
        <v>114</v>
      </c>
      <c r="E5964" s="36" t="s">
        <v>102</v>
      </c>
      <c r="F5964" s="36" t="s">
        <v>100</v>
      </c>
      <c r="G5964" s="36" t="s">
        <v>106</v>
      </c>
      <c r="H5964" s="36">
        <v>45</v>
      </c>
      <c r="I5964" s="36">
        <v>45</v>
      </c>
    </row>
    <row r="5965" spans="1:9" x14ac:dyDescent="0.35">
      <c r="A5965" s="36">
        <v>1540810</v>
      </c>
      <c r="B5965" s="36" t="str">
        <f>VLOOKUP(AllData[[#This Row],[Order]],MM[],3,FALSE)</f>
        <v>V5757331401000</v>
      </c>
      <c r="C5965" s="36">
        <f>VLOOKUP(AllData[[#This Row],[Order]],MM[],2,FALSE)</f>
        <v>141</v>
      </c>
      <c r="D5965" s="36" t="s">
        <v>60</v>
      </c>
      <c r="E5965" s="36" t="s">
        <v>61</v>
      </c>
      <c r="F5965" s="36" t="s">
        <v>63</v>
      </c>
      <c r="G5965" s="36" t="s">
        <v>108</v>
      </c>
      <c r="H5965" s="36">
        <v>614.09999999999991</v>
      </c>
      <c r="I5965" s="36">
        <v>1</v>
      </c>
    </row>
    <row r="5966" spans="1:9" x14ac:dyDescent="0.35">
      <c r="A5966" s="36">
        <v>1540810</v>
      </c>
      <c r="B5966" s="36" t="str">
        <f>VLOOKUP(AllData[[#This Row],[Order]],MM[],3,FALSE)</f>
        <v>V5757331401000</v>
      </c>
      <c r="C5966" s="36">
        <f>VLOOKUP(AllData[[#This Row],[Order]],MM[],2,FALSE)</f>
        <v>141</v>
      </c>
      <c r="D5966" s="36" t="s">
        <v>95</v>
      </c>
      <c r="E5966" s="36" t="s">
        <v>83</v>
      </c>
      <c r="F5966" s="36" t="s">
        <v>84</v>
      </c>
      <c r="G5966" s="36" t="s">
        <v>110</v>
      </c>
      <c r="H5966" s="36">
        <v>110.94</v>
      </c>
      <c r="I5966" s="36">
        <v>5</v>
      </c>
    </row>
    <row r="5967" spans="1:9" x14ac:dyDescent="0.35">
      <c r="A5967" s="36">
        <v>1540811</v>
      </c>
      <c r="B5967" s="36" t="str">
        <f>VLOOKUP(AllData[[#This Row],[Order]],MM[],3,FALSE)</f>
        <v>V5757351400800</v>
      </c>
      <c r="C5967" s="36">
        <f>VLOOKUP(AllData[[#This Row],[Order]],MM[],2,FALSE)</f>
        <v>146</v>
      </c>
      <c r="D5967" s="36" t="s">
        <v>60</v>
      </c>
      <c r="E5967" s="36" t="s">
        <v>83</v>
      </c>
      <c r="F5967" s="36" t="s">
        <v>84</v>
      </c>
      <c r="G5967" s="36" t="s">
        <v>111</v>
      </c>
      <c r="H5967" s="36">
        <v>168.297</v>
      </c>
      <c r="I5967" s="36">
        <v>40</v>
      </c>
    </row>
    <row r="5968" spans="1:9" x14ac:dyDescent="0.35">
      <c r="A5968" s="36">
        <v>1540811</v>
      </c>
      <c r="B5968" s="36" t="str">
        <f>VLOOKUP(AllData[[#This Row],[Order]],MM[],3,FALSE)</f>
        <v>V5757351400800</v>
      </c>
      <c r="C5968" s="36">
        <f>VLOOKUP(AllData[[#This Row],[Order]],MM[],2,FALSE)</f>
        <v>146</v>
      </c>
      <c r="D5968" s="36" t="s">
        <v>68</v>
      </c>
      <c r="E5968" s="36" t="s">
        <v>61</v>
      </c>
      <c r="F5968" s="36" t="s">
        <v>63</v>
      </c>
      <c r="G5968" s="36" t="s">
        <v>64</v>
      </c>
      <c r="H5968" s="36">
        <v>3.6829999999999998</v>
      </c>
      <c r="I5968" s="36">
        <v>15</v>
      </c>
    </row>
    <row r="5969" spans="1:9" x14ac:dyDescent="0.35">
      <c r="A5969" s="36">
        <v>1540811</v>
      </c>
      <c r="B5969" s="36" t="str">
        <f>VLOOKUP(AllData[[#This Row],[Order]],MM[],3,FALSE)</f>
        <v>V5757351400800</v>
      </c>
      <c r="C5969" s="36">
        <f>VLOOKUP(AllData[[#This Row],[Order]],MM[],2,FALSE)</f>
        <v>146</v>
      </c>
      <c r="D5969" s="36" t="s">
        <v>73</v>
      </c>
      <c r="E5969" s="36" t="s">
        <v>69</v>
      </c>
      <c r="F5969" s="36" t="s">
        <v>70</v>
      </c>
      <c r="G5969" s="36" t="s">
        <v>71</v>
      </c>
      <c r="H5969" s="36">
        <v>20</v>
      </c>
      <c r="I5969" s="36">
        <v>20</v>
      </c>
    </row>
    <row r="5970" spans="1:9" x14ac:dyDescent="0.35">
      <c r="A5970" s="36">
        <v>1540811</v>
      </c>
      <c r="B5970" s="36" t="str">
        <f>VLOOKUP(AllData[[#This Row],[Order]],MM[],3,FALSE)</f>
        <v>V5757351400800</v>
      </c>
      <c r="C5970" s="36">
        <f>VLOOKUP(AllData[[#This Row],[Order]],MM[],2,FALSE)</f>
        <v>146</v>
      </c>
      <c r="D5970" s="36" t="s">
        <v>75</v>
      </c>
      <c r="E5970" s="36" t="s">
        <v>61</v>
      </c>
      <c r="F5970" s="36" t="s">
        <v>63</v>
      </c>
      <c r="G5970" s="36" t="s">
        <v>74</v>
      </c>
      <c r="H5970" s="36">
        <v>420</v>
      </c>
      <c r="I5970" s="36">
        <v>350</v>
      </c>
    </row>
    <row r="5971" spans="1:9" x14ac:dyDescent="0.35">
      <c r="A5971" s="36">
        <v>1540811</v>
      </c>
      <c r="B5971" s="36" t="str">
        <f>VLOOKUP(AllData[[#This Row],[Order]],MM[],3,FALSE)</f>
        <v>V5757351400800</v>
      </c>
      <c r="C5971" s="36">
        <f>VLOOKUP(AllData[[#This Row],[Order]],MM[],2,FALSE)</f>
        <v>146</v>
      </c>
      <c r="D5971" s="36" t="s">
        <v>78</v>
      </c>
      <c r="E5971" s="36" t="s">
        <v>61</v>
      </c>
      <c r="F5971" s="36" t="s">
        <v>63</v>
      </c>
      <c r="G5971" s="36" t="s">
        <v>76</v>
      </c>
      <c r="H5971" s="36">
        <v>2002.1399999999999</v>
      </c>
      <c r="I5971" s="36">
        <v>1020</v>
      </c>
    </row>
    <row r="5972" spans="1:9" x14ac:dyDescent="0.35">
      <c r="A5972" s="36">
        <v>1540811</v>
      </c>
      <c r="B5972" s="36" t="str">
        <f>VLOOKUP(AllData[[#This Row],[Order]],MM[],3,FALSE)</f>
        <v>V5757351400800</v>
      </c>
      <c r="C5972" s="36">
        <f>VLOOKUP(AllData[[#This Row],[Order]],MM[],2,FALSE)</f>
        <v>146</v>
      </c>
      <c r="D5972" s="36" t="s">
        <v>80</v>
      </c>
      <c r="E5972" s="36" t="s">
        <v>61</v>
      </c>
      <c r="F5972" s="36" t="s">
        <v>63</v>
      </c>
      <c r="G5972" s="36" t="s">
        <v>112</v>
      </c>
      <c r="H5972" s="36">
        <v>117.96</v>
      </c>
      <c r="I5972" s="36">
        <v>50</v>
      </c>
    </row>
    <row r="5973" spans="1:9" x14ac:dyDescent="0.35">
      <c r="A5973" s="36">
        <v>1540811</v>
      </c>
      <c r="B5973" s="36" t="str">
        <f>VLOOKUP(AllData[[#This Row],[Order]],MM[],3,FALSE)</f>
        <v>V5757351400800</v>
      </c>
      <c r="C5973" s="36">
        <f>VLOOKUP(AllData[[#This Row],[Order]],MM[],2,FALSE)</f>
        <v>146</v>
      </c>
      <c r="D5973" s="36" t="s">
        <v>82</v>
      </c>
      <c r="E5973" s="36" t="s">
        <v>89</v>
      </c>
      <c r="F5973" s="36" t="s">
        <v>91</v>
      </c>
      <c r="G5973" s="36" t="s">
        <v>92</v>
      </c>
      <c r="H5973" s="36"/>
      <c r="I5973" s="36">
        <v>0</v>
      </c>
    </row>
    <row r="5974" spans="1:9" x14ac:dyDescent="0.35">
      <c r="A5974" s="36">
        <v>1540811</v>
      </c>
      <c r="B5974" s="36" t="str">
        <f>VLOOKUP(AllData[[#This Row],[Order]],MM[],3,FALSE)</f>
        <v>V5757351400800</v>
      </c>
      <c r="C5974" s="36">
        <f>VLOOKUP(AllData[[#This Row],[Order]],MM[],2,FALSE)</f>
        <v>146</v>
      </c>
      <c r="D5974" s="36" t="s">
        <v>85</v>
      </c>
      <c r="E5974" s="36" t="s">
        <v>69</v>
      </c>
      <c r="F5974" s="36" t="s">
        <v>70</v>
      </c>
      <c r="G5974" s="36" t="s">
        <v>79</v>
      </c>
      <c r="H5974" s="36">
        <v>20</v>
      </c>
      <c r="I5974" s="36">
        <v>20</v>
      </c>
    </row>
    <row r="5975" spans="1:9" x14ac:dyDescent="0.35">
      <c r="A5975" s="36">
        <v>1540811</v>
      </c>
      <c r="B5975" s="36" t="str">
        <f>VLOOKUP(AllData[[#This Row],[Order]],MM[],3,FALSE)</f>
        <v>V5757351400800</v>
      </c>
      <c r="C5975" s="36">
        <f>VLOOKUP(AllData[[#This Row],[Order]],MM[],2,FALSE)</f>
        <v>146</v>
      </c>
      <c r="D5975" s="36" t="s">
        <v>88</v>
      </c>
      <c r="E5975" s="36" t="s">
        <v>69</v>
      </c>
      <c r="F5975" s="36" t="s">
        <v>70</v>
      </c>
      <c r="G5975" s="36" t="s">
        <v>81</v>
      </c>
      <c r="H5975" s="36">
        <v>20</v>
      </c>
      <c r="I5975" s="36">
        <v>20</v>
      </c>
    </row>
    <row r="5976" spans="1:9" x14ac:dyDescent="0.35">
      <c r="A5976" s="36">
        <v>1540811</v>
      </c>
      <c r="B5976" s="36" t="str">
        <f>VLOOKUP(AllData[[#This Row],[Order]],MM[],3,FALSE)</f>
        <v>V5757351400800</v>
      </c>
      <c r="C5976" s="36">
        <f>VLOOKUP(AllData[[#This Row],[Order]],MM[],2,FALSE)</f>
        <v>146</v>
      </c>
      <c r="D5976" s="36" t="s">
        <v>95</v>
      </c>
      <c r="E5976" s="36" t="s">
        <v>83</v>
      </c>
      <c r="F5976" s="36" t="s">
        <v>84</v>
      </c>
      <c r="G5976" s="36" t="s">
        <v>84</v>
      </c>
      <c r="H5976" s="36">
        <v>381</v>
      </c>
      <c r="I5976" s="36">
        <v>450</v>
      </c>
    </row>
    <row r="5977" spans="1:9" x14ac:dyDescent="0.35">
      <c r="A5977" s="36">
        <v>1540811</v>
      </c>
      <c r="B5977" s="36" t="str">
        <f>VLOOKUP(AllData[[#This Row],[Order]],MM[],3,FALSE)</f>
        <v>V5757351400800</v>
      </c>
      <c r="C5977" s="36">
        <f>VLOOKUP(AllData[[#This Row],[Order]],MM[],2,FALSE)</f>
        <v>146</v>
      </c>
      <c r="D5977" s="36" t="s">
        <v>97</v>
      </c>
      <c r="E5977" s="36" t="s">
        <v>86</v>
      </c>
      <c r="F5977" s="36" t="s">
        <v>87</v>
      </c>
      <c r="G5977" s="36" t="s">
        <v>87</v>
      </c>
      <c r="H5977" s="36">
        <v>20</v>
      </c>
      <c r="I5977" s="36">
        <v>20</v>
      </c>
    </row>
    <row r="5978" spans="1:9" x14ac:dyDescent="0.35">
      <c r="A5978" s="36">
        <v>1540811</v>
      </c>
      <c r="B5978" s="36" t="str">
        <f>VLOOKUP(AllData[[#This Row],[Order]],MM[],3,FALSE)</f>
        <v>V5757351400800</v>
      </c>
      <c r="C5978" s="36">
        <f>VLOOKUP(AllData[[#This Row],[Order]],MM[],2,FALSE)</f>
        <v>146</v>
      </c>
      <c r="D5978" s="36" t="s">
        <v>99</v>
      </c>
      <c r="E5978" s="36" t="s">
        <v>61</v>
      </c>
      <c r="F5978" s="36" t="s">
        <v>63</v>
      </c>
      <c r="G5978" s="36" t="s">
        <v>96</v>
      </c>
      <c r="H5978" s="36">
        <v>37.25</v>
      </c>
      <c r="I5978" s="36">
        <v>100</v>
      </c>
    </row>
    <row r="5979" spans="1:9" x14ac:dyDescent="0.35">
      <c r="A5979" s="36">
        <v>1540811</v>
      </c>
      <c r="B5979" s="36" t="str">
        <f>VLOOKUP(AllData[[#This Row],[Order]],MM[],3,FALSE)</f>
        <v>V5757351400800</v>
      </c>
      <c r="C5979" s="36">
        <f>VLOOKUP(AllData[[#This Row],[Order]],MM[],2,FALSE)</f>
        <v>146</v>
      </c>
      <c r="D5979" s="36" t="s">
        <v>101</v>
      </c>
      <c r="E5979" s="36" t="s">
        <v>69</v>
      </c>
      <c r="F5979" s="36" t="s">
        <v>70</v>
      </c>
      <c r="G5979" s="36" t="s">
        <v>98</v>
      </c>
      <c r="H5979" s="36">
        <v>20</v>
      </c>
      <c r="I5979" s="36">
        <v>20</v>
      </c>
    </row>
    <row r="5980" spans="1:9" x14ac:dyDescent="0.35">
      <c r="A5980" s="36">
        <v>1540811</v>
      </c>
      <c r="B5980" s="36" t="str">
        <f>VLOOKUP(AllData[[#This Row],[Order]],MM[],3,FALSE)</f>
        <v>V5757351400800</v>
      </c>
      <c r="C5980" s="36">
        <f>VLOOKUP(AllData[[#This Row],[Order]],MM[],2,FALSE)</f>
        <v>146</v>
      </c>
      <c r="D5980" s="36" t="s">
        <v>104</v>
      </c>
      <c r="E5980" s="36" t="s">
        <v>69</v>
      </c>
      <c r="F5980" s="36" t="s">
        <v>70</v>
      </c>
      <c r="G5980" s="36" t="s">
        <v>100</v>
      </c>
      <c r="H5980" s="36">
        <v>30</v>
      </c>
      <c r="I5980" s="36">
        <v>30</v>
      </c>
    </row>
    <row r="5981" spans="1:9" x14ac:dyDescent="0.35">
      <c r="A5981" s="36">
        <v>1540811</v>
      </c>
      <c r="B5981" s="36" t="str">
        <f>VLOOKUP(AllData[[#This Row],[Order]],MM[],3,FALSE)</f>
        <v>V5757351400800</v>
      </c>
      <c r="C5981" s="36">
        <f>VLOOKUP(AllData[[#This Row],[Order]],MM[],2,FALSE)</f>
        <v>146</v>
      </c>
      <c r="D5981" s="36" t="s">
        <v>113</v>
      </c>
      <c r="E5981" s="36" t="s">
        <v>102</v>
      </c>
      <c r="F5981" s="36" t="s">
        <v>100</v>
      </c>
      <c r="G5981" s="36" t="s">
        <v>103</v>
      </c>
      <c r="H5981" s="36">
        <v>30</v>
      </c>
      <c r="I5981" s="36">
        <v>30</v>
      </c>
    </row>
    <row r="5982" spans="1:9" x14ac:dyDescent="0.35">
      <c r="A5982" s="36">
        <v>1540811</v>
      </c>
      <c r="B5982" s="36" t="str">
        <f>VLOOKUP(AllData[[#This Row],[Order]],MM[],3,FALSE)</f>
        <v>V5757351400800</v>
      </c>
      <c r="C5982" s="36">
        <f>VLOOKUP(AllData[[#This Row],[Order]],MM[],2,FALSE)</f>
        <v>146</v>
      </c>
      <c r="D5982" s="36" t="s">
        <v>114</v>
      </c>
      <c r="E5982" s="36" t="s">
        <v>102</v>
      </c>
      <c r="F5982" s="36" t="s">
        <v>100</v>
      </c>
      <c r="G5982" s="36" t="s">
        <v>106</v>
      </c>
      <c r="H5982" s="36">
        <v>45</v>
      </c>
      <c r="I5982" s="36">
        <v>45</v>
      </c>
    </row>
    <row r="5983" spans="1:9" x14ac:dyDescent="0.35">
      <c r="A5983" s="36">
        <v>1540811</v>
      </c>
      <c r="B5983" s="36" t="str">
        <f>VLOOKUP(AllData[[#This Row],[Order]],MM[],3,FALSE)</f>
        <v>V5757351400800</v>
      </c>
      <c r="C5983" s="36">
        <f>VLOOKUP(AllData[[#This Row],[Order]],MM[],2,FALSE)</f>
        <v>146</v>
      </c>
      <c r="D5983" s="36" t="s">
        <v>60</v>
      </c>
      <c r="E5983" s="36" t="s">
        <v>61</v>
      </c>
      <c r="F5983" s="36" t="s">
        <v>63</v>
      </c>
      <c r="G5983" s="36" t="s">
        <v>108</v>
      </c>
      <c r="H5983" s="36">
        <v>436.26</v>
      </c>
      <c r="I5983" s="36">
        <v>1</v>
      </c>
    </row>
    <row r="5984" spans="1:9" x14ac:dyDescent="0.35">
      <c r="A5984" s="36">
        <v>1540811</v>
      </c>
      <c r="B5984" s="36" t="str">
        <f>VLOOKUP(AllData[[#This Row],[Order]],MM[],3,FALSE)</f>
        <v>V5757351400800</v>
      </c>
      <c r="C5984" s="36">
        <f>VLOOKUP(AllData[[#This Row],[Order]],MM[],2,FALSE)</f>
        <v>146</v>
      </c>
      <c r="D5984" s="36" t="s">
        <v>95</v>
      </c>
      <c r="E5984" s="36" t="s">
        <v>83</v>
      </c>
      <c r="F5984" s="36" t="s">
        <v>84</v>
      </c>
      <c r="G5984" s="36" t="s">
        <v>110</v>
      </c>
      <c r="H5984" s="36">
        <v>91.97999999999999</v>
      </c>
      <c r="I5984" s="36">
        <v>5</v>
      </c>
    </row>
    <row r="5985" spans="1:9" x14ac:dyDescent="0.35">
      <c r="A5985" s="36">
        <v>1540812</v>
      </c>
      <c r="B5985" s="36" t="str">
        <f>VLOOKUP(AllData[[#This Row],[Order]],MM[],3,FALSE)</f>
        <v>V5757351401000</v>
      </c>
      <c r="C5985" s="36">
        <f>VLOOKUP(AllData[[#This Row],[Order]],MM[],2,FALSE)</f>
        <v>146</v>
      </c>
      <c r="D5985" s="36" t="s">
        <v>60</v>
      </c>
      <c r="E5985" s="36" t="s">
        <v>83</v>
      </c>
      <c r="F5985" s="36" t="s">
        <v>84</v>
      </c>
      <c r="G5985" s="36" t="s">
        <v>111</v>
      </c>
      <c r="H5985" s="36">
        <v>159.96</v>
      </c>
      <c r="I5985" s="36">
        <v>40</v>
      </c>
    </row>
    <row r="5986" spans="1:9" x14ac:dyDescent="0.35">
      <c r="A5986" s="36">
        <v>1540812</v>
      </c>
      <c r="B5986" s="36" t="str">
        <f>VLOOKUP(AllData[[#This Row],[Order]],MM[],3,FALSE)</f>
        <v>V5757351401000</v>
      </c>
      <c r="C5986" s="36">
        <f>VLOOKUP(AllData[[#This Row],[Order]],MM[],2,FALSE)</f>
        <v>146</v>
      </c>
      <c r="D5986" s="36" t="s">
        <v>68</v>
      </c>
      <c r="E5986" s="36" t="s">
        <v>61</v>
      </c>
      <c r="F5986" s="36" t="s">
        <v>63</v>
      </c>
      <c r="G5986" s="36" t="s">
        <v>64</v>
      </c>
      <c r="H5986" s="36">
        <v>5.65</v>
      </c>
      <c r="I5986" s="36">
        <v>15</v>
      </c>
    </row>
    <row r="5987" spans="1:9" x14ac:dyDescent="0.35">
      <c r="A5987" s="36">
        <v>1540812</v>
      </c>
      <c r="B5987" s="36" t="str">
        <f>VLOOKUP(AllData[[#This Row],[Order]],MM[],3,FALSE)</f>
        <v>V5757351401000</v>
      </c>
      <c r="C5987" s="36">
        <f>VLOOKUP(AllData[[#This Row],[Order]],MM[],2,FALSE)</f>
        <v>146</v>
      </c>
      <c r="D5987" s="36" t="s">
        <v>73</v>
      </c>
      <c r="E5987" s="36" t="s">
        <v>69</v>
      </c>
      <c r="F5987" s="36" t="s">
        <v>70</v>
      </c>
      <c r="G5987" s="36" t="s">
        <v>71</v>
      </c>
      <c r="H5987" s="36">
        <v>20</v>
      </c>
      <c r="I5987" s="36">
        <v>20</v>
      </c>
    </row>
    <row r="5988" spans="1:9" x14ac:dyDescent="0.35">
      <c r="A5988" s="36">
        <v>1540812</v>
      </c>
      <c r="B5988" s="36" t="str">
        <f>VLOOKUP(AllData[[#This Row],[Order]],MM[],3,FALSE)</f>
        <v>V5757351401000</v>
      </c>
      <c r="C5988" s="36">
        <f>VLOOKUP(AllData[[#This Row],[Order]],MM[],2,FALSE)</f>
        <v>146</v>
      </c>
      <c r="D5988" s="36" t="s">
        <v>75</v>
      </c>
      <c r="E5988" s="36" t="s">
        <v>61</v>
      </c>
      <c r="F5988" s="36" t="s">
        <v>63</v>
      </c>
      <c r="G5988" s="36" t="s">
        <v>74</v>
      </c>
      <c r="H5988" s="36">
        <v>226.98</v>
      </c>
      <c r="I5988" s="36">
        <v>350</v>
      </c>
    </row>
    <row r="5989" spans="1:9" x14ac:dyDescent="0.35">
      <c r="A5989" s="36">
        <v>1540812</v>
      </c>
      <c r="B5989" s="36" t="str">
        <f>VLOOKUP(AllData[[#This Row],[Order]],MM[],3,FALSE)</f>
        <v>V5757351401000</v>
      </c>
      <c r="C5989" s="36">
        <f>VLOOKUP(AllData[[#This Row],[Order]],MM[],2,FALSE)</f>
        <v>146</v>
      </c>
      <c r="D5989" s="36" t="s">
        <v>78</v>
      </c>
      <c r="E5989" s="36" t="s">
        <v>61</v>
      </c>
      <c r="F5989" s="36" t="s">
        <v>63</v>
      </c>
      <c r="G5989" s="36" t="s">
        <v>76</v>
      </c>
      <c r="H5989" s="36">
        <v>2020.08</v>
      </c>
      <c r="I5989" s="36">
        <v>1020</v>
      </c>
    </row>
    <row r="5990" spans="1:9" x14ac:dyDescent="0.35">
      <c r="A5990" s="36">
        <v>1540812</v>
      </c>
      <c r="B5990" s="36" t="str">
        <f>VLOOKUP(AllData[[#This Row],[Order]],MM[],3,FALSE)</f>
        <v>V5757351401000</v>
      </c>
      <c r="C5990" s="36">
        <f>VLOOKUP(AllData[[#This Row],[Order]],MM[],2,FALSE)</f>
        <v>146</v>
      </c>
      <c r="D5990" s="36" t="s">
        <v>80</v>
      </c>
      <c r="E5990" s="36" t="s">
        <v>61</v>
      </c>
      <c r="F5990" s="36" t="s">
        <v>63</v>
      </c>
      <c r="G5990" s="36" t="s">
        <v>112</v>
      </c>
      <c r="H5990" s="36">
        <v>14.016999999999999</v>
      </c>
      <c r="I5990" s="36">
        <v>50</v>
      </c>
    </row>
    <row r="5991" spans="1:9" x14ac:dyDescent="0.35">
      <c r="A5991" s="36">
        <v>1540812</v>
      </c>
      <c r="B5991" s="36" t="str">
        <f>VLOOKUP(AllData[[#This Row],[Order]],MM[],3,FALSE)</f>
        <v>V5757351401000</v>
      </c>
      <c r="C5991" s="36">
        <f>VLOOKUP(AllData[[#This Row],[Order]],MM[],2,FALSE)</f>
        <v>146</v>
      </c>
      <c r="D5991" s="36" t="s">
        <v>82</v>
      </c>
      <c r="E5991" s="36" t="s">
        <v>89</v>
      </c>
      <c r="F5991" s="36" t="s">
        <v>91</v>
      </c>
      <c r="G5991" s="36" t="s">
        <v>92</v>
      </c>
      <c r="H5991" s="36"/>
      <c r="I5991" s="36">
        <v>0</v>
      </c>
    </row>
    <row r="5992" spans="1:9" x14ac:dyDescent="0.35">
      <c r="A5992" s="36">
        <v>1540812</v>
      </c>
      <c r="B5992" s="36" t="str">
        <f>VLOOKUP(AllData[[#This Row],[Order]],MM[],3,FALSE)</f>
        <v>V5757351401000</v>
      </c>
      <c r="C5992" s="36">
        <f>VLOOKUP(AllData[[#This Row],[Order]],MM[],2,FALSE)</f>
        <v>146</v>
      </c>
      <c r="D5992" s="36" t="s">
        <v>85</v>
      </c>
      <c r="E5992" s="36" t="s">
        <v>69</v>
      </c>
      <c r="F5992" s="36" t="s">
        <v>70</v>
      </c>
      <c r="G5992" s="36" t="s">
        <v>79</v>
      </c>
      <c r="H5992" s="36">
        <v>20</v>
      </c>
      <c r="I5992" s="36">
        <v>20</v>
      </c>
    </row>
    <row r="5993" spans="1:9" x14ac:dyDescent="0.35">
      <c r="A5993" s="36">
        <v>1540812</v>
      </c>
      <c r="B5993" s="36" t="str">
        <f>VLOOKUP(AllData[[#This Row],[Order]],MM[],3,FALSE)</f>
        <v>V5757351401000</v>
      </c>
      <c r="C5993" s="36">
        <f>VLOOKUP(AllData[[#This Row],[Order]],MM[],2,FALSE)</f>
        <v>146</v>
      </c>
      <c r="D5993" s="36" t="s">
        <v>88</v>
      </c>
      <c r="E5993" s="36" t="s">
        <v>69</v>
      </c>
      <c r="F5993" s="36" t="s">
        <v>70</v>
      </c>
      <c r="G5993" s="36" t="s">
        <v>81</v>
      </c>
      <c r="H5993" s="36">
        <v>20</v>
      </c>
      <c r="I5993" s="36">
        <v>20</v>
      </c>
    </row>
    <row r="5994" spans="1:9" x14ac:dyDescent="0.35">
      <c r="A5994" s="36">
        <v>1540812</v>
      </c>
      <c r="B5994" s="36" t="str">
        <f>VLOOKUP(AllData[[#This Row],[Order]],MM[],3,FALSE)</f>
        <v>V5757351401000</v>
      </c>
      <c r="C5994" s="36">
        <f>VLOOKUP(AllData[[#This Row],[Order]],MM[],2,FALSE)</f>
        <v>146</v>
      </c>
      <c r="D5994" s="36" t="s">
        <v>95</v>
      </c>
      <c r="E5994" s="36" t="s">
        <v>83</v>
      </c>
      <c r="F5994" s="36" t="s">
        <v>84</v>
      </c>
      <c r="G5994" s="36" t="s">
        <v>84</v>
      </c>
      <c r="H5994" s="36">
        <v>792.36</v>
      </c>
      <c r="I5994" s="36">
        <v>450</v>
      </c>
    </row>
    <row r="5995" spans="1:9" x14ac:dyDescent="0.35">
      <c r="A5995" s="36">
        <v>1540812</v>
      </c>
      <c r="B5995" s="36" t="str">
        <f>VLOOKUP(AllData[[#This Row],[Order]],MM[],3,FALSE)</f>
        <v>V5757351401000</v>
      </c>
      <c r="C5995" s="36">
        <f>VLOOKUP(AllData[[#This Row],[Order]],MM[],2,FALSE)</f>
        <v>146</v>
      </c>
      <c r="D5995" s="36" t="s">
        <v>97</v>
      </c>
      <c r="E5995" s="36" t="s">
        <v>86</v>
      </c>
      <c r="F5995" s="36" t="s">
        <v>87</v>
      </c>
      <c r="G5995" s="36" t="s">
        <v>87</v>
      </c>
      <c r="H5995" s="36">
        <v>20</v>
      </c>
      <c r="I5995" s="36">
        <v>20</v>
      </c>
    </row>
    <row r="5996" spans="1:9" x14ac:dyDescent="0.35">
      <c r="A5996" s="36">
        <v>1540812</v>
      </c>
      <c r="B5996" s="36" t="str">
        <f>VLOOKUP(AllData[[#This Row],[Order]],MM[],3,FALSE)</f>
        <v>V5757351401000</v>
      </c>
      <c r="C5996" s="36">
        <f>VLOOKUP(AllData[[#This Row],[Order]],MM[],2,FALSE)</f>
        <v>146</v>
      </c>
      <c r="D5996" s="36" t="s">
        <v>99</v>
      </c>
      <c r="E5996" s="36" t="s">
        <v>61</v>
      </c>
      <c r="F5996" s="36" t="s">
        <v>63</v>
      </c>
      <c r="G5996" s="36" t="s">
        <v>96</v>
      </c>
      <c r="H5996" s="36">
        <v>16.667000000000002</v>
      </c>
      <c r="I5996" s="36">
        <v>100</v>
      </c>
    </row>
    <row r="5997" spans="1:9" x14ac:dyDescent="0.35">
      <c r="A5997" s="36">
        <v>1540812</v>
      </c>
      <c r="B5997" s="36" t="str">
        <f>VLOOKUP(AllData[[#This Row],[Order]],MM[],3,FALSE)</f>
        <v>V5757351401000</v>
      </c>
      <c r="C5997" s="36">
        <f>VLOOKUP(AllData[[#This Row],[Order]],MM[],2,FALSE)</f>
        <v>146</v>
      </c>
      <c r="D5997" s="36" t="s">
        <v>101</v>
      </c>
      <c r="E5997" s="36" t="s">
        <v>69</v>
      </c>
      <c r="F5997" s="36" t="s">
        <v>70</v>
      </c>
      <c r="G5997" s="36" t="s">
        <v>98</v>
      </c>
      <c r="H5997" s="36">
        <v>20</v>
      </c>
      <c r="I5997" s="36">
        <v>20</v>
      </c>
    </row>
    <row r="5998" spans="1:9" x14ac:dyDescent="0.35">
      <c r="A5998" s="36">
        <v>1540812</v>
      </c>
      <c r="B5998" s="36" t="str">
        <f>VLOOKUP(AllData[[#This Row],[Order]],MM[],3,FALSE)</f>
        <v>V5757351401000</v>
      </c>
      <c r="C5998" s="36">
        <f>VLOOKUP(AllData[[#This Row],[Order]],MM[],2,FALSE)</f>
        <v>146</v>
      </c>
      <c r="D5998" s="36" t="s">
        <v>104</v>
      </c>
      <c r="E5998" s="36" t="s">
        <v>69</v>
      </c>
      <c r="F5998" s="36" t="s">
        <v>70</v>
      </c>
      <c r="G5998" s="36" t="s">
        <v>100</v>
      </c>
      <c r="H5998" s="36">
        <v>30</v>
      </c>
      <c r="I5998" s="36">
        <v>30</v>
      </c>
    </row>
    <row r="5999" spans="1:9" x14ac:dyDescent="0.35">
      <c r="A5999" s="36">
        <v>1540812</v>
      </c>
      <c r="B5999" s="36" t="str">
        <f>VLOOKUP(AllData[[#This Row],[Order]],MM[],3,FALSE)</f>
        <v>V5757351401000</v>
      </c>
      <c r="C5999" s="36">
        <f>VLOOKUP(AllData[[#This Row],[Order]],MM[],2,FALSE)</f>
        <v>146</v>
      </c>
      <c r="D5999" s="36" t="s">
        <v>113</v>
      </c>
      <c r="E5999" s="36" t="s">
        <v>102</v>
      </c>
      <c r="F5999" s="36" t="s">
        <v>100</v>
      </c>
      <c r="G5999" s="36" t="s">
        <v>103</v>
      </c>
      <c r="H5999" s="36">
        <v>30</v>
      </c>
      <c r="I5999" s="36">
        <v>30</v>
      </c>
    </row>
    <row r="6000" spans="1:9" x14ac:dyDescent="0.35">
      <c r="A6000" s="36">
        <v>1540812</v>
      </c>
      <c r="B6000" s="36" t="str">
        <f>VLOOKUP(AllData[[#This Row],[Order]],MM[],3,FALSE)</f>
        <v>V5757351401000</v>
      </c>
      <c r="C6000" s="36">
        <f>VLOOKUP(AllData[[#This Row],[Order]],MM[],2,FALSE)</f>
        <v>146</v>
      </c>
      <c r="D6000" s="36" t="s">
        <v>114</v>
      </c>
      <c r="E6000" s="36" t="s">
        <v>102</v>
      </c>
      <c r="F6000" s="36" t="s">
        <v>100</v>
      </c>
      <c r="G6000" s="36" t="s">
        <v>106</v>
      </c>
      <c r="H6000" s="36">
        <v>45</v>
      </c>
      <c r="I6000" s="36">
        <v>45</v>
      </c>
    </row>
    <row r="6001" spans="1:9" x14ac:dyDescent="0.35">
      <c r="A6001" s="36">
        <v>1540812</v>
      </c>
      <c r="B6001" s="36" t="str">
        <f>VLOOKUP(AllData[[#This Row],[Order]],MM[],3,FALSE)</f>
        <v>V5757351401000</v>
      </c>
      <c r="C6001" s="36">
        <f>VLOOKUP(AllData[[#This Row],[Order]],MM[],2,FALSE)</f>
        <v>146</v>
      </c>
      <c r="D6001" s="36" t="s">
        <v>60</v>
      </c>
      <c r="E6001" s="36" t="s">
        <v>61</v>
      </c>
      <c r="F6001" s="36" t="s">
        <v>63</v>
      </c>
      <c r="G6001" s="36" t="s">
        <v>108</v>
      </c>
      <c r="H6001" s="36">
        <v>599.64</v>
      </c>
      <c r="I6001" s="36">
        <v>1</v>
      </c>
    </row>
    <row r="6002" spans="1:9" x14ac:dyDescent="0.35">
      <c r="A6002" s="36">
        <v>1540812</v>
      </c>
      <c r="B6002" s="36" t="str">
        <f>VLOOKUP(AllData[[#This Row],[Order]],MM[],3,FALSE)</f>
        <v>V5757351401000</v>
      </c>
      <c r="C6002" s="36">
        <f>VLOOKUP(AllData[[#This Row],[Order]],MM[],2,FALSE)</f>
        <v>146</v>
      </c>
      <c r="D6002" s="36" t="s">
        <v>95</v>
      </c>
      <c r="E6002" s="36" t="s">
        <v>83</v>
      </c>
      <c r="F6002" s="36" t="s">
        <v>84</v>
      </c>
      <c r="G6002" s="36" t="s">
        <v>110</v>
      </c>
      <c r="H6002" s="36"/>
      <c r="I6002" s="36">
        <v>5</v>
      </c>
    </row>
    <row r="6003" spans="1:9" x14ac:dyDescent="0.35">
      <c r="A6003" s="36">
        <v>1541740</v>
      </c>
      <c r="B6003" s="36" t="str">
        <f>VLOOKUP(AllData[[#This Row],[Order]],MM[],3,FALSE)</f>
        <v>V5757311400800</v>
      </c>
      <c r="C6003" s="36">
        <f>VLOOKUP(AllData[[#This Row],[Order]],MM[],2,FALSE)</f>
        <v>141</v>
      </c>
      <c r="D6003" s="36" t="s">
        <v>60</v>
      </c>
      <c r="E6003" s="36" t="s">
        <v>83</v>
      </c>
      <c r="F6003" s="36" t="s">
        <v>84</v>
      </c>
      <c r="G6003" s="36" t="s">
        <v>111</v>
      </c>
      <c r="H6003" s="36">
        <v>163.90700000000001</v>
      </c>
      <c r="I6003" s="36">
        <v>40</v>
      </c>
    </row>
    <row r="6004" spans="1:9" x14ac:dyDescent="0.35">
      <c r="A6004" s="36">
        <v>1541740</v>
      </c>
      <c r="B6004" s="36" t="str">
        <f>VLOOKUP(AllData[[#This Row],[Order]],MM[],3,FALSE)</f>
        <v>V5757311400800</v>
      </c>
      <c r="C6004" s="36">
        <f>VLOOKUP(AllData[[#This Row],[Order]],MM[],2,FALSE)</f>
        <v>141</v>
      </c>
      <c r="D6004" s="36" t="s">
        <v>68</v>
      </c>
      <c r="E6004" s="36" t="s">
        <v>61</v>
      </c>
      <c r="F6004" s="36" t="s">
        <v>63</v>
      </c>
      <c r="G6004" s="36" t="s">
        <v>64</v>
      </c>
      <c r="H6004" s="36">
        <v>6.35</v>
      </c>
      <c r="I6004" s="36">
        <v>15</v>
      </c>
    </row>
    <row r="6005" spans="1:9" x14ac:dyDescent="0.35">
      <c r="A6005" s="36">
        <v>1541740</v>
      </c>
      <c r="B6005" s="36" t="str">
        <f>VLOOKUP(AllData[[#This Row],[Order]],MM[],3,FALSE)</f>
        <v>V5757311400800</v>
      </c>
      <c r="C6005" s="36">
        <f>VLOOKUP(AllData[[#This Row],[Order]],MM[],2,FALSE)</f>
        <v>141</v>
      </c>
      <c r="D6005" s="36" t="s">
        <v>73</v>
      </c>
      <c r="E6005" s="36" t="s">
        <v>69</v>
      </c>
      <c r="F6005" s="36" t="s">
        <v>70</v>
      </c>
      <c r="G6005" s="36" t="s">
        <v>71</v>
      </c>
      <c r="H6005" s="36">
        <v>20</v>
      </c>
      <c r="I6005" s="36">
        <v>20</v>
      </c>
    </row>
    <row r="6006" spans="1:9" x14ac:dyDescent="0.35">
      <c r="A6006" s="36">
        <v>1541740</v>
      </c>
      <c r="B6006" s="36" t="str">
        <f>VLOOKUP(AllData[[#This Row],[Order]],MM[],3,FALSE)</f>
        <v>V5757311400800</v>
      </c>
      <c r="C6006" s="36">
        <f>VLOOKUP(AllData[[#This Row],[Order]],MM[],2,FALSE)</f>
        <v>141</v>
      </c>
      <c r="D6006" s="36" t="s">
        <v>75</v>
      </c>
      <c r="E6006" s="36" t="s">
        <v>61</v>
      </c>
      <c r="F6006" s="36" t="s">
        <v>63</v>
      </c>
      <c r="G6006" s="36" t="s">
        <v>74</v>
      </c>
      <c r="H6006" s="36">
        <v>214.44</v>
      </c>
      <c r="I6006" s="36">
        <v>290</v>
      </c>
    </row>
    <row r="6007" spans="1:9" x14ac:dyDescent="0.35">
      <c r="A6007" s="36">
        <v>1541740</v>
      </c>
      <c r="B6007" s="36" t="str">
        <f>VLOOKUP(AllData[[#This Row],[Order]],MM[],3,FALSE)</f>
        <v>V5757311400800</v>
      </c>
      <c r="C6007" s="36">
        <f>VLOOKUP(AllData[[#This Row],[Order]],MM[],2,FALSE)</f>
        <v>141</v>
      </c>
      <c r="D6007" s="36" t="s">
        <v>78</v>
      </c>
      <c r="E6007" s="36" t="s">
        <v>61</v>
      </c>
      <c r="F6007" s="36" t="s">
        <v>63</v>
      </c>
      <c r="G6007" s="36" t="s">
        <v>76</v>
      </c>
      <c r="H6007" s="36">
        <v>1970.8200000000002</v>
      </c>
      <c r="I6007" s="36">
        <v>1040</v>
      </c>
    </row>
    <row r="6008" spans="1:9" x14ac:dyDescent="0.35">
      <c r="A6008" s="36">
        <v>1541740</v>
      </c>
      <c r="B6008" s="36" t="str">
        <f>VLOOKUP(AllData[[#This Row],[Order]],MM[],3,FALSE)</f>
        <v>V5757311400800</v>
      </c>
      <c r="C6008" s="36">
        <f>VLOOKUP(AllData[[#This Row],[Order]],MM[],2,FALSE)</f>
        <v>141</v>
      </c>
      <c r="D6008" s="36" t="s">
        <v>80</v>
      </c>
      <c r="E6008" s="36" t="s">
        <v>61</v>
      </c>
      <c r="F6008" s="36" t="s">
        <v>63</v>
      </c>
      <c r="G6008" s="36" t="s">
        <v>112</v>
      </c>
      <c r="H6008" s="36">
        <v>25.167000000000002</v>
      </c>
      <c r="I6008" s="36">
        <v>50</v>
      </c>
    </row>
    <row r="6009" spans="1:9" x14ac:dyDescent="0.35">
      <c r="A6009" s="36">
        <v>1541740</v>
      </c>
      <c r="B6009" s="36" t="str">
        <f>VLOOKUP(AllData[[#This Row],[Order]],MM[],3,FALSE)</f>
        <v>V5757311400800</v>
      </c>
      <c r="C6009" s="36">
        <f>VLOOKUP(AllData[[#This Row],[Order]],MM[],2,FALSE)</f>
        <v>141</v>
      </c>
      <c r="D6009" s="36" t="s">
        <v>82</v>
      </c>
      <c r="E6009" s="36" t="s">
        <v>89</v>
      </c>
      <c r="F6009" s="36" t="s">
        <v>91</v>
      </c>
      <c r="G6009" s="36" t="s">
        <v>92</v>
      </c>
      <c r="H6009" s="36">
        <v>66.539999999999992</v>
      </c>
      <c r="I6009" s="36">
        <v>0</v>
      </c>
    </row>
    <row r="6010" spans="1:9" x14ac:dyDescent="0.35">
      <c r="A6010" s="36">
        <v>1541740</v>
      </c>
      <c r="B6010" s="36" t="str">
        <f>VLOOKUP(AllData[[#This Row],[Order]],MM[],3,FALSE)</f>
        <v>V5757311400800</v>
      </c>
      <c r="C6010" s="36">
        <f>VLOOKUP(AllData[[#This Row],[Order]],MM[],2,FALSE)</f>
        <v>141</v>
      </c>
      <c r="D6010" s="36" t="s">
        <v>85</v>
      </c>
      <c r="E6010" s="36" t="s">
        <v>69</v>
      </c>
      <c r="F6010" s="36" t="s">
        <v>70</v>
      </c>
      <c r="G6010" s="36" t="s">
        <v>79</v>
      </c>
      <c r="H6010" s="36">
        <v>20</v>
      </c>
      <c r="I6010" s="36">
        <v>20</v>
      </c>
    </row>
    <row r="6011" spans="1:9" x14ac:dyDescent="0.35">
      <c r="A6011" s="36">
        <v>1541740</v>
      </c>
      <c r="B6011" s="36" t="str">
        <f>VLOOKUP(AllData[[#This Row],[Order]],MM[],3,FALSE)</f>
        <v>V5757311400800</v>
      </c>
      <c r="C6011" s="36">
        <f>VLOOKUP(AllData[[#This Row],[Order]],MM[],2,FALSE)</f>
        <v>141</v>
      </c>
      <c r="D6011" s="36" t="s">
        <v>88</v>
      </c>
      <c r="E6011" s="36" t="s">
        <v>69</v>
      </c>
      <c r="F6011" s="36" t="s">
        <v>70</v>
      </c>
      <c r="G6011" s="36" t="s">
        <v>81</v>
      </c>
      <c r="H6011" s="36">
        <v>20</v>
      </c>
      <c r="I6011" s="36">
        <v>20</v>
      </c>
    </row>
    <row r="6012" spans="1:9" x14ac:dyDescent="0.35">
      <c r="A6012" s="36">
        <v>1541740</v>
      </c>
      <c r="B6012" s="36" t="str">
        <f>VLOOKUP(AllData[[#This Row],[Order]],MM[],3,FALSE)</f>
        <v>V5757311400800</v>
      </c>
      <c r="C6012" s="36">
        <f>VLOOKUP(AllData[[#This Row],[Order]],MM[],2,FALSE)</f>
        <v>141</v>
      </c>
      <c r="D6012" s="36" t="s">
        <v>95</v>
      </c>
      <c r="E6012" s="36" t="s">
        <v>83</v>
      </c>
      <c r="F6012" s="36" t="s">
        <v>84</v>
      </c>
      <c r="G6012" s="36" t="s">
        <v>84</v>
      </c>
      <c r="H6012" s="36">
        <v>487.55999999999995</v>
      </c>
      <c r="I6012" s="36">
        <v>450</v>
      </c>
    </row>
    <row r="6013" spans="1:9" x14ac:dyDescent="0.35">
      <c r="A6013" s="36">
        <v>1541740</v>
      </c>
      <c r="B6013" s="36" t="str">
        <f>VLOOKUP(AllData[[#This Row],[Order]],MM[],3,FALSE)</f>
        <v>V5757311400800</v>
      </c>
      <c r="C6013" s="36">
        <f>VLOOKUP(AllData[[#This Row],[Order]],MM[],2,FALSE)</f>
        <v>141</v>
      </c>
      <c r="D6013" s="36" t="s">
        <v>97</v>
      </c>
      <c r="E6013" s="36" t="s">
        <v>86</v>
      </c>
      <c r="F6013" s="36" t="s">
        <v>87</v>
      </c>
      <c r="G6013" s="36" t="s">
        <v>87</v>
      </c>
      <c r="H6013" s="36">
        <v>20</v>
      </c>
      <c r="I6013" s="36">
        <v>20</v>
      </c>
    </row>
    <row r="6014" spans="1:9" x14ac:dyDescent="0.35">
      <c r="A6014" s="36">
        <v>1541740</v>
      </c>
      <c r="B6014" s="36" t="str">
        <f>VLOOKUP(AllData[[#This Row],[Order]],MM[],3,FALSE)</f>
        <v>V5757311400800</v>
      </c>
      <c r="C6014" s="36">
        <f>VLOOKUP(AllData[[#This Row],[Order]],MM[],2,FALSE)</f>
        <v>141</v>
      </c>
      <c r="D6014" s="36" t="s">
        <v>99</v>
      </c>
      <c r="E6014" s="36" t="s">
        <v>61</v>
      </c>
      <c r="F6014" s="36" t="s">
        <v>63</v>
      </c>
      <c r="G6014" s="36" t="s">
        <v>96</v>
      </c>
      <c r="H6014" s="36">
        <v>36.517000000000003</v>
      </c>
      <c r="I6014" s="36">
        <v>100</v>
      </c>
    </row>
    <row r="6015" spans="1:9" x14ac:dyDescent="0.35">
      <c r="A6015" s="36">
        <v>1541740</v>
      </c>
      <c r="B6015" s="36" t="str">
        <f>VLOOKUP(AllData[[#This Row],[Order]],MM[],3,FALSE)</f>
        <v>V5757311400800</v>
      </c>
      <c r="C6015" s="36">
        <f>VLOOKUP(AllData[[#This Row],[Order]],MM[],2,FALSE)</f>
        <v>141</v>
      </c>
      <c r="D6015" s="36" t="s">
        <v>101</v>
      </c>
      <c r="E6015" s="36" t="s">
        <v>69</v>
      </c>
      <c r="F6015" s="36" t="s">
        <v>70</v>
      </c>
      <c r="G6015" s="36" t="s">
        <v>98</v>
      </c>
      <c r="H6015" s="36">
        <v>20</v>
      </c>
      <c r="I6015" s="36">
        <v>20</v>
      </c>
    </row>
    <row r="6016" spans="1:9" x14ac:dyDescent="0.35">
      <c r="A6016" s="36">
        <v>1541740</v>
      </c>
      <c r="B6016" s="36" t="str">
        <f>VLOOKUP(AllData[[#This Row],[Order]],MM[],3,FALSE)</f>
        <v>V5757311400800</v>
      </c>
      <c r="C6016" s="36">
        <f>VLOOKUP(AllData[[#This Row],[Order]],MM[],2,FALSE)</f>
        <v>141</v>
      </c>
      <c r="D6016" s="36" t="s">
        <v>104</v>
      </c>
      <c r="E6016" s="36" t="s">
        <v>69</v>
      </c>
      <c r="F6016" s="36" t="s">
        <v>70</v>
      </c>
      <c r="G6016" s="36" t="s">
        <v>100</v>
      </c>
      <c r="H6016" s="36">
        <v>30</v>
      </c>
      <c r="I6016" s="36">
        <v>30</v>
      </c>
    </row>
    <row r="6017" spans="1:9" x14ac:dyDescent="0.35">
      <c r="A6017" s="36">
        <v>1541740</v>
      </c>
      <c r="B6017" s="36" t="str">
        <f>VLOOKUP(AllData[[#This Row],[Order]],MM[],3,FALSE)</f>
        <v>V5757311400800</v>
      </c>
      <c r="C6017" s="36">
        <f>VLOOKUP(AllData[[#This Row],[Order]],MM[],2,FALSE)</f>
        <v>141</v>
      </c>
      <c r="D6017" s="36" t="s">
        <v>113</v>
      </c>
      <c r="E6017" s="36" t="s">
        <v>102</v>
      </c>
      <c r="F6017" s="36" t="s">
        <v>100</v>
      </c>
      <c r="G6017" s="36" t="s">
        <v>103</v>
      </c>
      <c r="H6017" s="36">
        <v>30</v>
      </c>
      <c r="I6017" s="36">
        <v>30</v>
      </c>
    </row>
    <row r="6018" spans="1:9" x14ac:dyDescent="0.35">
      <c r="A6018" s="36">
        <v>1541740</v>
      </c>
      <c r="B6018" s="36" t="str">
        <f>VLOOKUP(AllData[[#This Row],[Order]],MM[],3,FALSE)</f>
        <v>V5757311400800</v>
      </c>
      <c r="C6018" s="36">
        <f>VLOOKUP(AllData[[#This Row],[Order]],MM[],2,FALSE)</f>
        <v>141</v>
      </c>
      <c r="D6018" s="36" t="s">
        <v>114</v>
      </c>
      <c r="E6018" s="36" t="s">
        <v>102</v>
      </c>
      <c r="F6018" s="36" t="s">
        <v>100</v>
      </c>
      <c r="G6018" s="36" t="s">
        <v>106</v>
      </c>
      <c r="H6018" s="36">
        <v>45</v>
      </c>
      <c r="I6018" s="36">
        <v>45</v>
      </c>
    </row>
    <row r="6019" spans="1:9" x14ac:dyDescent="0.35">
      <c r="A6019" s="36">
        <v>1541740</v>
      </c>
      <c r="B6019" s="36" t="str">
        <f>VLOOKUP(AllData[[#This Row],[Order]],MM[],3,FALSE)</f>
        <v>V5757311400800</v>
      </c>
      <c r="C6019" s="36">
        <f>VLOOKUP(AllData[[#This Row],[Order]],MM[],2,FALSE)</f>
        <v>141</v>
      </c>
      <c r="D6019" s="36" t="s">
        <v>60</v>
      </c>
      <c r="E6019" s="36" t="s">
        <v>61</v>
      </c>
      <c r="F6019" s="36" t="s">
        <v>63</v>
      </c>
      <c r="G6019" s="36" t="s">
        <v>108</v>
      </c>
      <c r="H6019" s="36">
        <v>265.74</v>
      </c>
      <c r="I6019" s="36">
        <v>1</v>
      </c>
    </row>
    <row r="6020" spans="1:9" x14ac:dyDescent="0.35">
      <c r="A6020" s="36">
        <v>1541740</v>
      </c>
      <c r="B6020" s="36" t="str">
        <f>VLOOKUP(AllData[[#This Row],[Order]],MM[],3,FALSE)</f>
        <v>V5757311400800</v>
      </c>
      <c r="C6020" s="36">
        <f>VLOOKUP(AllData[[#This Row],[Order]],MM[],2,FALSE)</f>
        <v>141</v>
      </c>
      <c r="D6020" s="36" t="s">
        <v>95</v>
      </c>
      <c r="E6020" s="36" t="s">
        <v>83</v>
      </c>
      <c r="F6020" s="36" t="s">
        <v>84</v>
      </c>
      <c r="G6020" s="36" t="s">
        <v>110</v>
      </c>
      <c r="H6020" s="36">
        <v>236.4</v>
      </c>
      <c r="I6020" s="36">
        <v>5</v>
      </c>
    </row>
    <row r="6021" spans="1:9" x14ac:dyDescent="0.35">
      <c r="A6021" s="36">
        <v>1541741</v>
      </c>
      <c r="B6021" s="36" t="str">
        <f>VLOOKUP(AllData[[#This Row],[Order]],MM[],3,FALSE)</f>
        <v>V5757311401000</v>
      </c>
      <c r="C6021" s="36">
        <f>VLOOKUP(AllData[[#This Row],[Order]],MM[],2,FALSE)</f>
        <v>141</v>
      </c>
      <c r="D6021" s="36" t="s">
        <v>60</v>
      </c>
      <c r="E6021" s="36" t="s">
        <v>83</v>
      </c>
      <c r="F6021" s="36" t="s">
        <v>84</v>
      </c>
      <c r="G6021" s="36" t="s">
        <v>111</v>
      </c>
      <c r="H6021" s="36">
        <v>26.832999999999998</v>
      </c>
      <c r="I6021" s="36">
        <v>40</v>
      </c>
    </row>
    <row r="6022" spans="1:9" x14ac:dyDescent="0.35">
      <c r="A6022" s="36">
        <v>1541741</v>
      </c>
      <c r="B6022" s="36" t="str">
        <f>VLOOKUP(AllData[[#This Row],[Order]],MM[],3,FALSE)</f>
        <v>V5757311401000</v>
      </c>
      <c r="C6022" s="36">
        <f>VLOOKUP(AllData[[#This Row],[Order]],MM[],2,FALSE)</f>
        <v>141</v>
      </c>
      <c r="D6022" s="36" t="s">
        <v>68</v>
      </c>
      <c r="E6022" s="36" t="s">
        <v>61</v>
      </c>
      <c r="F6022" s="36" t="s">
        <v>63</v>
      </c>
      <c r="G6022" s="36" t="s">
        <v>64</v>
      </c>
      <c r="H6022" s="36">
        <v>51.95</v>
      </c>
      <c r="I6022" s="36">
        <v>15</v>
      </c>
    </row>
    <row r="6023" spans="1:9" x14ac:dyDescent="0.35">
      <c r="A6023" s="36">
        <v>1541741</v>
      </c>
      <c r="B6023" s="36" t="str">
        <f>VLOOKUP(AllData[[#This Row],[Order]],MM[],3,FALSE)</f>
        <v>V5757311401000</v>
      </c>
      <c r="C6023" s="36">
        <f>VLOOKUP(AllData[[#This Row],[Order]],MM[],2,FALSE)</f>
        <v>141</v>
      </c>
      <c r="D6023" s="36" t="s">
        <v>73</v>
      </c>
      <c r="E6023" s="36" t="s">
        <v>69</v>
      </c>
      <c r="F6023" s="36" t="s">
        <v>70</v>
      </c>
      <c r="G6023" s="36" t="s">
        <v>71</v>
      </c>
      <c r="H6023" s="36">
        <v>20</v>
      </c>
      <c r="I6023" s="36">
        <v>20</v>
      </c>
    </row>
    <row r="6024" spans="1:9" x14ac:dyDescent="0.35">
      <c r="A6024" s="36">
        <v>1541741</v>
      </c>
      <c r="B6024" s="36" t="str">
        <f>VLOOKUP(AllData[[#This Row],[Order]],MM[],3,FALSE)</f>
        <v>V5757311401000</v>
      </c>
      <c r="C6024" s="36">
        <f>VLOOKUP(AllData[[#This Row],[Order]],MM[],2,FALSE)</f>
        <v>141</v>
      </c>
      <c r="D6024" s="36" t="s">
        <v>75</v>
      </c>
      <c r="E6024" s="36" t="s">
        <v>61</v>
      </c>
      <c r="F6024" s="36" t="s">
        <v>63</v>
      </c>
      <c r="G6024" s="36" t="s">
        <v>74</v>
      </c>
      <c r="H6024" s="36">
        <v>1259.58</v>
      </c>
      <c r="I6024" s="36">
        <v>350</v>
      </c>
    </row>
    <row r="6025" spans="1:9" x14ac:dyDescent="0.35">
      <c r="A6025" s="36">
        <v>1541741</v>
      </c>
      <c r="B6025" s="36" t="str">
        <f>VLOOKUP(AllData[[#This Row],[Order]],MM[],3,FALSE)</f>
        <v>V5757311401000</v>
      </c>
      <c r="C6025" s="36">
        <f>VLOOKUP(AllData[[#This Row],[Order]],MM[],2,FALSE)</f>
        <v>141</v>
      </c>
      <c r="D6025" s="36" t="s">
        <v>78</v>
      </c>
      <c r="E6025" s="36" t="s">
        <v>61</v>
      </c>
      <c r="F6025" s="36" t="s">
        <v>63</v>
      </c>
      <c r="G6025" s="36" t="s">
        <v>76</v>
      </c>
      <c r="H6025" s="36">
        <v>1947.48</v>
      </c>
      <c r="I6025" s="36">
        <v>1020</v>
      </c>
    </row>
    <row r="6026" spans="1:9" x14ac:dyDescent="0.35">
      <c r="A6026" s="36">
        <v>1541741</v>
      </c>
      <c r="B6026" s="36" t="str">
        <f>VLOOKUP(AllData[[#This Row],[Order]],MM[],3,FALSE)</f>
        <v>V5757311401000</v>
      </c>
      <c r="C6026" s="36">
        <f>VLOOKUP(AllData[[#This Row],[Order]],MM[],2,FALSE)</f>
        <v>141</v>
      </c>
      <c r="D6026" s="36" t="s">
        <v>80</v>
      </c>
      <c r="E6026" s="36" t="s">
        <v>61</v>
      </c>
      <c r="F6026" s="36" t="s">
        <v>63</v>
      </c>
      <c r="G6026" s="36" t="s">
        <v>112</v>
      </c>
      <c r="H6026" s="36">
        <v>56</v>
      </c>
      <c r="I6026" s="36">
        <v>50</v>
      </c>
    </row>
    <row r="6027" spans="1:9" x14ac:dyDescent="0.35">
      <c r="A6027" s="36">
        <v>1541741</v>
      </c>
      <c r="B6027" s="36" t="str">
        <f>VLOOKUP(AllData[[#This Row],[Order]],MM[],3,FALSE)</f>
        <v>V5757311401000</v>
      </c>
      <c r="C6027" s="36">
        <f>VLOOKUP(AllData[[#This Row],[Order]],MM[],2,FALSE)</f>
        <v>141</v>
      </c>
      <c r="D6027" s="36" t="s">
        <v>82</v>
      </c>
      <c r="E6027" s="36" t="s">
        <v>89</v>
      </c>
      <c r="F6027" s="36" t="s">
        <v>91</v>
      </c>
      <c r="G6027" s="36" t="s">
        <v>92</v>
      </c>
      <c r="H6027" s="36"/>
      <c r="I6027" s="36">
        <v>0</v>
      </c>
    </row>
    <row r="6028" spans="1:9" x14ac:dyDescent="0.35">
      <c r="A6028" s="36">
        <v>1541741</v>
      </c>
      <c r="B6028" s="36" t="str">
        <f>VLOOKUP(AllData[[#This Row],[Order]],MM[],3,FALSE)</f>
        <v>V5757311401000</v>
      </c>
      <c r="C6028" s="36">
        <f>VLOOKUP(AllData[[#This Row],[Order]],MM[],2,FALSE)</f>
        <v>141</v>
      </c>
      <c r="D6028" s="36" t="s">
        <v>85</v>
      </c>
      <c r="E6028" s="36" t="s">
        <v>69</v>
      </c>
      <c r="F6028" s="36" t="s">
        <v>70</v>
      </c>
      <c r="G6028" s="36" t="s">
        <v>79</v>
      </c>
      <c r="H6028" s="36">
        <v>20</v>
      </c>
      <c r="I6028" s="36">
        <v>20</v>
      </c>
    </row>
    <row r="6029" spans="1:9" x14ac:dyDescent="0.35">
      <c r="A6029" s="36">
        <v>1541741</v>
      </c>
      <c r="B6029" s="36" t="str">
        <f>VLOOKUP(AllData[[#This Row],[Order]],MM[],3,FALSE)</f>
        <v>V5757311401000</v>
      </c>
      <c r="C6029" s="36">
        <f>VLOOKUP(AllData[[#This Row],[Order]],MM[],2,FALSE)</f>
        <v>141</v>
      </c>
      <c r="D6029" s="36" t="s">
        <v>88</v>
      </c>
      <c r="E6029" s="36" t="s">
        <v>69</v>
      </c>
      <c r="F6029" s="36" t="s">
        <v>70</v>
      </c>
      <c r="G6029" s="36" t="s">
        <v>81</v>
      </c>
      <c r="H6029" s="36">
        <v>20</v>
      </c>
      <c r="I6029" s="36">
        <v>20</v>
      </c>
    </row>
    <row r="6030" spans="1:9" x14ac:dyDescent="0.35">
      <c r="A6030" s="36">
        <v>1541741</v>
      </c>
      <c r="B6030" s="36" t="str">
        <f>VLOOKUP(AllData[[#This Row],[Order]],MM[],3,FALSE)</f>
        <v>V5757311401000</v>
      </c>
      <c r="C6030" s="36">
        <f>VLOOKUP(AllData[[#This Row],[Order]],MM[],2,FALSE)</f>
        <v>141</v>
      </c>
      <c r="D6030" s="36" t="s">
        <v>95</v>
      </c>
      <c r="E6030" s="36" t="s">
        <v>83</v>
      </c>
      <c r="F6030" s="36" t="s">
        <v>84</v>
      </c>
      <c r="G6030" s="36" t="s">
        <v>84</v>
      </c>
      <c r="H6030" s="36">
        <v>799.98</v>
      </c>
      <c r="I6030" s="36">
        <v>450</v>
      </c>
    </row>
    <row r="6031" spans="1:9" x14ac:dyDescent="0.35">
      <c r="A6031" s="36">
        <v>1541741</v>
      </c>
      <c r="B6031" s="36" t="str">
        <f>VLOOKUP(AllData[[#This Row],[Order]],MM[],3,FALSE)</f>
        <v>V5757311401000</v>
      </c>
      <c r="C6031" s="36">
        <f>VLOOKUP(AllData[[#This Row],[Order]],MM[],2,FALSE)</f>
        <v>141</v>
      </c>
      <c r="D6031" s="36" t="s">
        <v>97</v>
      </c>
      <c r="E6031" s="36" t="s">
        <v>86</v>
      </c>
      <c r="F6031" s="36" t="s">
        <v>87</v>
      </c>
      <c r="G6031" s="36" t="s">
        <v>87</v>
      </c>
      <c r="H6031" s="36">
        <v>20</v>
      </c>
      <c r="I6031" s="36">
        <v>20</v>
      </c>
    </row>
    <row r="6032" spans="1:9" x14ac:dyDescent="0.35">
      <c r="A6032" s="36">
        <v>1541741</v>
      </c>
      <c r="B6032" s="36" t="str">
        <f>VLOOKUP(AllData[[#This Row],[Order]],MM[],3,FALSE)</f>
        <v>V5757311401000</v>
      </c>
      <c r="C6032" s="36">
        <f>VLOOKUP(AllData[[#This Row],[Order]],MM[],2,FALSE)</f>
        <v>141</v>
      </c>
      <c r="D6032" s="36" t="s">
        <v>99</v>
      </c>
      <c r="E6032" s="36" t="s">
        <v>61</v>
      </c>
      <c r="F6032" s="36" t="s">
        <v>63</v>
      </c>
      <c r="G6032" s="36" t="s">
        <v>96</v>
      </c>
      <c r="H6032" s="36">
        <v>61.800000000000004</v>
      </c>
      <c r="I6032" s="36">
        <v>100</v>
      </c>
    </row>
    <row r="6033" spans="1:9" x14ac:dyDescent="0.35">
      <c r="A6033" s="36">
        <v>1541741</v>
      </c>
      <c r="B6033" s="36" t="str">
        <f>VLOOKUP(AllData[[#This Row],[Order]],MM[],3,FALSE)</f>
        <v>V5757311401000</v>
      </c>
      <c r="C6033" s="36">
        <f>VLOOKUP(AllData[[#This Row],[Order]],MM[],2,FALSE)</f>
        <v>141</v>
      </c>
      <c r="D6033" s="36" t="s">
        <v>101</v>
      </c>
      <c r="E6033" s="36" t="s">
        <v>69</v>
      </c>
      <c r="F6033" s="36" t="s">
        <v>70</v>
      </c>
      <c r="G6033" s="36" t="s">
        <v>98</v>
      </c>
      <c r="H6033" s="36">
        <v>20</v>
      </c>
      <c r="I6033" s="36">
        <v>20</v>
      </c>
    </row>
    <row r="6034" spans="1:9" x14ac:dyDescent="0.35">
      <c r="A6034" s="36">
        <v>1541741</v>
      </c>
      <c r="B6034" s="36" t="str">
        <f>VLOOKUP(AllData[[#This Row],[Order]],MM[],3,FALSE)</f>
        <v>V5757311401000</v>
      </c>
      <c r="C6034" s="36">
        <f>VLOOKUP(AllData[[#This Row],[Order]],MM[],2,FALSE)</f>
        <v>141</v>
      </c>
      <c r="D6034" s="36" t="s">
        <v>104</v>
      </c>
      <c r="E6034" s="36" t="s">
        <v>69</v>
      </c>
      <c r="F6034" s="36" t="s">
        <v>70</v>
      </c>
      <c r="G6034" s="36" t="s">
        <v>100</v>
      </c>
      <c r="H6034" s="36">
        <v>30</v>
      </c>
      <c r="I6034" s="36">
        <v>30</v>
      </c>
    </row>
    <row r="6035" spans="1:9" x14ac:dyDescent="0.35">
      <c r="A6035" s="36">
        <v>1541741</v>
      </c>
      <c r="B6035" s="36" t="str">
        <f>VLOOKUP(AllData[[#This Row],[Order]],MM[],3,FALSE)</f>
        <v>V5757311401000</v>
      </c>
      <c r="C6035" s="36">
        <f>VLOOKUP(AllData[[#This Row],[Order]],MM[],2,FALSE)</f>
        <v>141</v>
      </c>
      <c r="D6035" s="36" t="s">
        <v>113</v>
      </c>
      <c r="E6035" s="36" t="s">
        <v>102</v>
      </c>
      <c r="F6035" s="36" t="s">
        <v>100</v>
      </c>
      <c r="G6035" s="36" t="s">
        <v>103</v>
      </c>
      <c r="H6035" s="36">
        <v>30</v>
      </c>
      <c r="I6035" s="36">
        <v>30</v>
      </c>
    </row>
    <row r="6036" spans="1:9" x14ac:dyDescent="0.35">
      <c r="A6036" s="36">
        <v>1541741</v>
      </c>
      <c r="B6036" s="36" t="str">
        <f>VLOOKUP(AllData[[#This Row],[Order]],MM[],3,FALSE)</f>
        <v>V5757311401000</v>
      </c>
      <c r="C6036" s="36">
        <f>VLOOKUP(AllData[[#This Row],[Order]],MM[],2,FALSE)</f>
        <v>141</v>
      </c>
      <c r="D6036" s="36" t="s">
        <v>114</v>
      </c>
      <c r="E6036" s="36" t="s">
        <v>102</v>
      </c>
      <c r="F6036" s="36" t="s">
        <v>100</v>
      </c>
      <c r="G6036" s="36" t="s">
        <v>106</v>
      </c>
      <c r="H6036" s="36">
        <v>45</v>
      </c>
      <c r="I6036" s="36">
        <v>45</v>
      </c>
    </row>
    <row r="6037" spans="1:9" x14ac:dyDescent="0.35">
      <c r="A6037" s="36">
        <v>1541741</v>
      </c>
      <c r="B6037" s="36" t="str">
        <f>VLOOKUP(AllData[[#This Row],[Order]],MM[],3,FALSE)</f>
        <v>V5757311401000</v>
      </c>
      <c r="C6037" s="36">
        <f>VLOOKUP(AllData[[#This Row],[Order]],MM[],2,FALSE)</f>
        <v>141</v>
      </c>
      <c r="D6037" s="36" t="s">
        <v>60</v>
      </c>
      <c r="E6037" s="36" t="s">
        <v>61</v>
      </c>
      <c r="F6037" s="36" t="s">
        <v>63</v>
      </c>
      <c r="G6037" s="36" t="s">
        <v>108</v>
      </c>
      <c r="H6037" s="36">
        <v>481.32</v>
      </c>
      <c r="I6037" s="36">
        <v>1</v>
      </c>
    </row>
    <row r="6038" spans="1:9" x14ac:dyDescent="0.35">
      <c r="A6038" s="36">
        <v>1541741</v>
      </c>
      <c r="B6038" s="36" t="str">
        <f>VLOOKUP(AllData[[#This Row],[Order]],MM[],3,FALSE)</f>
        <v>V5757311401000</v>
      </c>
      <c r="C6038" s="36">
        <f>VLOOKUP(AllData[[#This Row],[Order]],MM[],2,FALSE)</f>
        <v>141</v>
      </c>
      <c r="D6038" s="36" t="s">
        <v>95</v>
      </c>
      <c r="E6038" s="36" t="s">
        <v>83</v>
      </c>
      <c r="F6038" s="36" t="s">
        <v>84</v>
      </c>
      <c r="G6038" s="36" t="s">
        <v>110</v>
      </c>
      <c r="H6038" s="36">
        <v>370.62</v>
      </c>
      <c r="I6038" s="36">
        <v>5</v>
      </c>
    </row>
    <row r="6039" spans="1:9" x14ac:dyDescent="0.35">
      <c r="A6039" s="36">
        <v>1541742</v>
      </c>
      <c r="B6039" s="36" t="str">
        <f>VLOOKUP(AllData[[#This Row],[Order]],MM[],3,FALSE)</f>
        <v>V5757331400800</v>
      </c>
      <c r="C6039" s="36">
        <f>VLOOKUP(AllData[[#This Row],[Order]],MM[],2,FALSE)</f>
        <v>141</v>
      </c>
      <c r="D6039" s="36" t="s">
        <v>60</v>
      </c>
      <c r="E6039" s="36" t="s">
        <v>83</v>
      </c>
      <c r="F6039" s="36" t="s">
        <v>84</v>
      </c>
      <c r="G6039" s="36" t="s">
        <v>111</v>
      </c>
      <c r="H6039" s="36">
        <v>79.917000000000002</v>
      </c>
      <c r="I6039" s="36">
        <v>40</v>
      </c>
    </row>
    <row r="6040" spans="1:9" x14ac:dyDescent="0.35">
      <c r="A6040" s="36">
        <v>1541742</v>
      </c>
      <c r="B6040" s="36" t="str">
        <f>VLOOKUP(AllData[[#This Row],[Order]],MM[],3,FALSE)</f>
        <v>V5757331400800</v>
      </c>
      <c r="C6040" s="36">
        <f>VLOOKUP(AllData[[#This Row],[Order]],MM[],2,FALSE)</f>
        <v>141</v>
      </c>
      <c r="D6040" s="36" t="s">
        <v>68</v>
      </c>
      <c r="E6040" s="36" t="s">
        <v>61</v>
      </c>
      <c r="F6040" s="36" t="s">
        <v>63</v>
      </c>
      <c r="G6040" s="36" t="s">
        <v>64</v>
      </c>
      <c r="H6040" s="36">
        <v>6.35</v>
      </c>
      <c r="I6040" s="36">
        <v>15</v>
      </c>
    </row>
    <row r="6041" spans="1:9" x14ac:dyDescent="0.35">
      <c r="A6041" s="36">
        <v>1541742</v>
      </c>
      <c r="B6041" s="36" t="str">
        <f>VLOOKUP(AllData[[#This Row],[Order]],MM[],3,FALSE)</f>
        <v>V5757331400800</v>
      </c>
      <c r="C6041" s="36">
        <f>VLOOKUP(AllData[[#This Row],[Order]],MM[],2,FALSE)</f>
        <v>141</v>
      </c>
      <c r="D6041" s="36" t="s">
        <v>73</v>
      </c>
      <c r="E6041" s="36" t="s">
        <v>69</v>
      </c>
      <c r="F6041" s="36" t="s">
        <v>70</v>
      </c>
      <c r="G6041" s="36" t="s">
        <v>71</v>
      </c>
      <c r="H6041" s="36">
        <v>20</v>
      </c>
      <c r="I6041" s="36">
        <v>20</v>
      </c>
    </row>
    <row r="6042" spans="1:9" x14ac:dyDescent="0.35">
      <c r="A6042" s="36">
        <v>1541742</v>
      </c>
      <c r="B6042" s="36" t="str">
        <f>VLOOKUP(AllData[[#This Row],[Order]],MM[],3,FALSE)</f>
        <v>V5757331400800</v>
      </c>
      <c r="C6042" s="36">
        <f>VLOOKUP(AllData[[#This Row],[Order]],MM[],2,FALSE)</f>
        <v>141</v>
      </c>
      <c r="D6042" s="36" t="s">
        <v>75</v>
      </c>
      <c r="E6042" s="36" t="s">
        <v>61</v>
      </c>
      <c r="F6042" s="36" t="s">
        <v>63</v>
      </c>
      <c r="G6042" s="36" t="s">
        <v>74</v>
      </c>
      <c r="H6042" s="36">
        <v>508.86</v>
      </c>
      <c r="I6042" s="36">
        <v>350</v>
      </c>
    </row>
    <row r="6043" spans="1:9" x14ac:dyDescent="0.35">
      <c r="A6043" s="36">
        <v>1541742</v>
      </c>
      <c r="B6043" s="36" t="str">
        <f>VLOOKUP(AllData[[#This Row],[Order]],MM[],3,FALSE)</f>
        <v>V5757331400800</v>
      </c>
      <c r="C6043" s="36">
        <f>VLOOKUP(AllData[[#This Row],[Order]],MM[],2,FALSE)</f>
        <v>141</v>
      </c>
      <c r="D6043" s="36" t="s">
        <v>78</v>
      </c>
      <c r="E6043" s="36" t="s">
        <v>61</v>
      </c>
      <c r="F6043" s="36" t="s">
        <v>63</v>
      </c>
      <c r="G6043" s="36" t="s">
        <v>76</v>
      </c>
      <c r="H6043" s="36">
        <v>1794</v>
      </c>
      <c r="I6043" s="36">
        <v>1020</v>
      </c>
    </row>
    <row r="6044" spans="1:9" x14ac:dyDescent="0.35">
      <c r="A6044" s="36">
        <v>1541742</v>
      </c>
      <c r="B6044" s="36" t="str">
        <f>VLOOKUP(AllData[[#This Row],[Order]],MM[],3,FALSE)</f>
        <v>V5757331400800</v>
      </c>
      <c r="C6044" s="36">
        <f>VLOOKUP(AllData[[#This Row],[Order]],MM[],2,FALSE)</f>
        <v>141</v>
      </c>
      <c r="D6044" s="36" t="s">
        <v>80</v>
      </c>
      <c r="E6044" s="36" t="s">
        <v>61</v>
      </c>
      <c r="F6044" s="36" t="s">
        <v>63</v>
      </c>
      <c r="G6044" s="36" t="s">
        <v>112</v>
      </c>
      <c r="H6044" s="36">
        <v>10.766999999999999</v>
      </c>
      <c r="I6044" s="36">
        <v>50</v>
      </c>
    </row>
    <row r="6045" spans="1:9" x14ac:dyDescent="0.35">
      <c r="A6045" s="36">
        <v>1541742</v>
      </c>
      <c r="B6045" s="36" t="str">
        <f>VLOOKUP(AllData[[#This Row],[Order]],MM[],3,FALSE)</f>
        <v>V5757331400800</v>
      </c>
      <c r="C6045" s="36">
        <f>VLOOKUP(AllData[[#This Row],[Order]],MM[],2,FALSE)</f>
        <v>141</v>
      </c>
      <c r="D6045" s="36" t="s">
        <v>82</v>
      </c>
      <c r="E6045" s="36" t="s">
        <v>89</v>
      </c>
      <c r="F6045" s="36" t="s">
        <v>91</v>
      </c>
      <c r="G6045" s="36" t="s">
        <v>92</v>
      </c>
      <c r="H6045" s="36">
        <v>104.76</v>
      </c>
      <c r="I6045" s="36">
        <v>0</v>
      </c>
    </row>
    <row r="6046" spans="1:9" x14ac:dyDescent="0.35">
      <c r="A6046" s="36">
        <v>1541742</v>
      </c>
      <c r="B6046" s="36" t="str">
        <f>VLOOKUP(AllData[[#This Row],[Order]],MM[],3,FALSE)</f>
        <v>V5757331400800</v>
      </c>
      <c r="C6046" s="36">
        <f>VLOOKUP(AllData[[#This Row],[Order]],MM[],2,FALSE)</f>
        <v>141</v>
      </c>
      <c r="D6046" s="36" t="s">
        <v>85</v>
      </c>
      <c r="E6046" s="36" t="s">
        <v>69</v>
      </c>
      <c r="F6046" s="36" t="s">
        <v>70</v>
      </c>
      <c r="G6046" s="36" t="s">
        <v>79</v>
      </c>
      <c r="H6046" s="36">
        <v>20</v>
      </c>
      <c r="I6046" s="36">
        <v>20</v>
      </c>
    </row>
    <row r="6047" spans="1:9" x14ac:dyDescent="0.35">
      <c r="A6047" s="36">
        <v>1541742</v>
      </c>
      <c r="B6047" s="36" t="str">
        <f>VLOOKUP(AllData[[#This Row],[Order]],MM[],3,FALSE)</f>
        <v>V5757331400800</v>
      </c>
      <c r="C6047" s="36">
        <f>VLOOKUP(AllData[[#This Row],[Order]],MM[],2,FALSE)</f>
        <v>141</v>
      </c>
      <c r="D6047" s="36" t="s">
        <v>88</v>
      </c>
      <c r="E6047" s="36" t="s">
        <v>69</v>
      </c>
      <c r="F6047" s="36" t="s">
        <v>70</v>
      </c>
      <c r="G6047" s="36" t="s">
        <v>81</v>
      </c>
      <c r="H6047" s="36">
        <v>20</v>
      </c>
      <c r="I6047" s="36">
        <v>20</v>
      </c>
    </row>
    <row r="6048" spans="1:9" x14ac:dyDescent="0.35">
      <c r="A6048" s="36">
        <v>1541742</v>
      </c>
      <c r="B6048" s="36" t="str">
        <f>VLOOKUP(AllData[[#This Row],[Order]],MM[],3,FALSE)</f>
        <v>V5757331400800</v>
      </c>
      <c r="C6048" s="36">
        <f>VLOOKUP(AllData[[#This Row],[Order]],MM[],2,FALSE)</f>
        <v>141</v>
      </c>
      <c r="D6048" s="36" t="s">
        <v>95</v>
      </c>
      <c r="E6048" s="36" t="s">
        <v>83</v>
      </c>
      <c r="F6048" s="36" t="s">
        <v>84</v>
      </c>
      <c r="G6048" s="36" t="s">
        <v>84</v>
      </c>
      <c r="H6048" s="36">
        <v>492.93700000000001</v>
      </c>
      <c r="I6048" s="36">
        <v>450</v>
      </c>
    </row>
    <row r="6049" spans="1:9" x14ac:dyDescent="0.35">
      <c r="A6049" s="36">
        <v>1541742</v>
      </c>
      <c r="B6049" s="36" t="str">
        <f>VLOOKUP(AllData[[#This Row],[Order]],MM[],3,FALSE)</f>
        <v>V5757331400800</v>
      </c>
      <c r="C6049" s="36">
        <f>VLOOKUP(AllData[[#This Row],[Order]],MM[],2,FALSE)</f>
        <v>141</v>
      </c>
      <c r="D6049" s="36" t="s">
        <v>97</v>
      </c>
      <c r="E6049" s="36" t="s">
        <v>86</v>
      </c>
      <c r="F6049" s="36" t="s">
        <v>87</v>
      </c>
      <c r="G6049" s="36" t="s">
        <v>87</v>
      </c>
      <c r="H6049" s="36">
        <v>20</v>
      </c>
      <c r="I6049" s="36">
        <v>20</v>
      </c>
    </row>
    <row r="6050" spans="1:9" x14ac:dyDescent="0.35">
      <c r="A6050" s="36">
        <v>1541742</v>
      </c>
      <c r="B6050" s="36" t="str">
        <f>VLOOKUP(AllData[[#This Row],[Order]],MM[],3,FALSE)</f>
        <v>V5757331400800</v>
      </c>
      <c r="C6050" s="36">
        <f>VLOOKUP(AllData[[#This Row],[Order]],MM[],2,FALSE)</f>
        <v>141</v>
      </c>
      <c r="D6050" s="36" t="s">
        <v>99</v>
      </c>
      <c r="E6050" s="36" t="s">
        <v>61</v>
      </c>
      <c r="F6050" s="36" t="s">
        <v>63</v>
      </c>
      <c r="G6050" s="36" t="s">
        <v>96</v>
      </c>
      <c r="H6050" s="36">
        <v>89.28</v>
      </c>
      <c r="I6050" s="36">
        <v>100</v>
      </c>
    </row>
    <row r="6051" spans="1:9" x14ac:dyDescent="0.35">
      <c r="A6051" s="36">
        <v>1541742</v>
      </c>
      <c r="B6051" s="36" t="str">
        <f>VLOOKUP(AllData[[#This Row],[Order]],MM[],3,FALSE)</f>
        <v>V5757331400800</v>
      </c>
      <c r="C6051" s="36">
        <f>VLOOKUP(AllData[[#This Row],[Order]],MM[],2,FALSE)</f>
        <v>141</v>
      </c>
      <c r="D6051" s="36" t="s">
        <v>101</v>
      </c>
      <c r="E6051" s="36" t="s">
        <v>69</v>
      </c>
      <c r="F6051" s="36" t="s">
        <v>70</v>
      </c>
      <c r="G6051" s="36" t="s">
        <v>98</v>
      </c>
      <c r="H6051" s="36">
        <v>20</v>
      </c>
      <c r="I6051" s="36">
        <v>20</v>
      </c>
    </row>
    <row r="6052" spans="1:9" x14ac:dyDescent="0.35">
      <c r="A6052" s="36">
        <v>1541742</v>
      </c>
      <c r="B6052" s="36" t="str">
        <f>VLOOKUP(AllData[[#This Row],[Order]],MM[],3,FALSE)</f>
        <v>V5757331400800</v>
      </c>
      <c r="C6052" s="36">
        <f>VLOOKUP(AllData[[#This Row],[Order]],MM[],2,FALSE)</f>
        <v>141</v>
      </c>
      <c r="D6052" s="36" t="s">
        <v>104</v>
      </c>
      <c r="E6052" s="36" t="s">
        <v>69</v>
      </c>
      <c r="F6052" s="36" t="s">
        <v>70</v>
      </c>
      <c r="G6052" s="36" t="s">
        <v>100</v>
      </c>
      <c r="H6052" s="36">
        <v>30</v>
      </c>
      <c r="I6052" s="36">
        <v>30</v>
      </c>
    </row>
    <row r="6053" spans="1:9" x14ac:dyDescent="0.35">
      <c r="A6053" s="36">
        <v>1541742</v>
      </c>
      <c r="B6053" s="36" t="str">
        <f>VLOOKUP(AllData[[#This Row],[Order]],MM[],3,FALSE)</f>
        <v>V5757331400800</v>
      </c>
      <c r="C6053" s="36">
        <f>VLOOKUP(AllData[[#This Row],[Order]],MM[],2,FALSE)</f>
        <v>141</v>
      </c>
      <c r="D6053" s="36" t="s">
        <v>113</v>
      </c>
      <c r="E6053" s="36" t="s">
        <v>102</v>
      </c>
      <c r="F6053" s="36" t="s">
        <v>100</v>
      </c>
      <c r="G6053" s="36" t="s">
        <v>103</v>
      </c>
      <c r="H6053" s="36">
        <v>30</v>
      </c>
      <c r="I6053" s="36">
        <v>30</v>
      </c>
    </row>
    <row r="6054" spans="1:9" x14ac:dyDescent="0.35">
      <c r="A6054" s="36">
        <v>1541742</v>
      </c>
      <c r="B6054" s="36" t="str">
        <f>VLOOKUP(AllData[[#This Row],[Order]],MM[],3,FALSE)</f>
        <v>V5757331400800</v>
      </c>
      <c r="C6054" s="36">
        <f>VLOOKUP(AllData[[#This Row],[Order]],MM[],2,FALSE)</f>
        <v>141</v>
      </c>
      <c r="D6054" s="36" t="s">
        <v>114</v>
      </c>
      <c r="E6054" s="36" t="s">
        <v>102</v>
      </c>
      <c r="F6054" s="36" t="s">
        <v>100</v>
      </c>
      <c r="G6054" s="36" t="s">
        <v>106</v>
      </c>
      <c r="H6054" s="36">
        <v>45</v>
      </c>
      <c r="I6054" s="36">
        <v>45</v>
      </c>
    </row>
    <row r="6055" spans="1:9" x14ac:dyDescent="0.35">
      <c r="A6055" s="36">
        <v>1541742</v>
      </c>
      <c r="B6055" s="36" t="str">
        <f>VLOOKUP(AllData[[#This Row],[Order]],MM[],3,FALSE)</f>
        <v>V5757331400800</v>
      </c>
      <c r="C6055" s="36">
        <f>VLOOKUP(AllData[[#This Row],[Order]],MM[],2,FALSE)</f>
        <v>141</v>
      </c>
      <c r="D6055" s="36" t="s">
        <v>60</v>
      </c>
      <c r="E6055" s="36" t="s">
        <v>61</v>
      </c>
      <c r="F6055" s="36" t="s">
        <v>63</v>
      </c>
      <c r="G6055" s="36" t="s">
        <v>108</v>
      </c>
      <c r="H6055" s="36"/>
      <c r="I6055" s="36">
        <v>1</v>
      </c>
    </row>
    <row r="6056" spans="1:9" x14ac:dyDescent="0.35">
      <c r="A6056" s="36">
        <v>1541742</v>
      </c>
      <c r="B6056" s="36" t="str">
        <f>VLOOKUP(AllData[[#This Row],[Order]],MM[],3,FALSE)</f>
        <v>V5757331400800</v>
      </c>
      <c r="C6056" s="36">
        <f>VLOOKUP(AllData[[#This Row],[Order]],MM[],2,FALSE)</f>
        <v>141</v>
      </c>
      <c r="D6056" s="36" t="s">
        <v>95</v>
      </c>
      <c r="E6056" s="36" t="s">
        <v>83</v>
      </c>
      <c r="F6056" s="36" t="s">
        <v>84</v>
      </c>
      <c r="G6056" s="36" t="s">
        <v>110</v>
      </c>
      <c r="H6056" s="36"/>
      <c r="I6056" s="36">
        <v>5</v>
      </c>
    </row>
    <row r="6057" spans="1:9" x14ac:dyDescent="0.35">
      <c r="A6057" s="36">
        <v>1541743</v>
      </c>
      <c r="B6057" s="36" t="str">
        <f>VLOOKUP(AllData[[#This Row],[Order]],MM[],3,FALSE)</f>
        <v>V5757331401000</v>
      </c>
      <c r="C6057" s="36">
        <f>VLOOKUP(AllData[[#This Row],[Order]],MM[],2,FALSE)</f>
        <v>140</v>
      </c>
      <c r="D6057" s="36" t="s">
        <v>60</v>
      </c>
      <c r="E6057" s="36" t="s">
        <v>83</v>
      </c>
      <c r="F6057" s="36" t="s">
        <v>84</v>
      </c>
      <c r="G6057" s="36" t="s">
        <v>111</v>
      </c>
      <c r="H6057" s="36">
        <v>131.45999999999998</v>
      </c>
      <c r="I6057" s="36">
        <v>40</v>
      </c>
    </row>
    <row r="6058" spans="1:9" x14ac:dyDescent="0.35">
      <c r="A6058" s="36">
        <v>1541743</v>
      </c>
      <c r="B6058" s="36" t="str">
        <f>VLOOKUP(AllData[[#This Row],[Order]],MM[],3,FALSE)</f>
        <v>V5757331401000</v>
      </c>
      <c r="C6058" s="36">
        <f>VLOOKUP(AllData[[#This Row],[Order]],MM[],2,FALSE)</f>
        <v>140</v>
      </c>
      <c r="D6058" s="36" t="s">
        <v>68</v>
      </c>
      <c r="E6058" s="36" t="s">
        <v>61</v>
      </c>
      <c r="F6058" s="36" t="s">
        <v>63</v>
      </c>
      <c r="G6058" s="36" t="s">
        <v>64</v>
      </c>
      <c r="H6058" s="36">
        <v>17.917000000000002</v>
      </c>
      <c r="I6058" s="36">
        <v>15</v>
      </c>
    </row>
    <row r="6059" spans="1:9" x14ac:dyDescent="0.35">
      <c r="A6059" s="36">
        <v>1541743</v>
      </c>
      <c r="B6059" s="36" t="str">
        <f>VLOOKUP(AllData[[#This Row],[Order]],MM[],3,FALSE)</f>
        <v>V5757331401000</v>
      </c>
      <c r="C6059" s="36">
        <f>VLOOKUP(AllData[[#This Row],[Order]],MM[],2,FALSE)</f>
        <v>140</v>
      </c>
      <c r="D6059" s="36" t="s">
        <v>73</v>
      </c>
      <c r="E6059" s="36" t="s">
        <v>69</v>
      </c>
      <c r="F6059" s="36" t="s">
        <v>70</v>
      </c>
      <c r="G6059" s="36" t="s">
        <v>71</v>
      </c>
      <c r="H6059" s="36">
        <v>20</v>
      </c>
      <c r="I6059" s="36">
        <v>20</v>
      </c>
    </row>
    <row r="6060" spans="1:9" x14ac:dyDescent="0.35">
      <c r="A6060" s="36">
        <v>1541743</v>
      </c>
      <c r="B6060" s="36" t="str">
        <f>VLOOKUP(AllData[[#This Row],[Order]],MM[],3,FALSE)</f>
        <v>V5757331401000</v>
      </c>
      <c r="C6060" s="36">
        <f>VLOOKUP(AllData[[#This Row],[Order]],MM[],2,FALSE)</f>
        <v>140</v>
      </c>
      <c r="D6060" s="36" t="s">
        <v>75</v>
      </c>
      <c r="E6060" s="36" t="s">
        <v>61</v>
      </c>
      <c r="F6060" s="36" t="s">
        <v>63</v>
      </c>
      <c r="G6060" s="36" t="s">
        <v>74</v>
      </c>
      <c r="H6060" s="36">
        <v>150.54</v>
      </c>
      <c r="I6060" s="36">
        <v>350</v>
      </c>
    </row>
    <row r="6061" spans="1:9" x14ac:dyDescent="0.35">
      <c r="A6061" s="36">
        <v>1541743</v>
      </c>
      <c r="B6061" s="36" t="str">
        <f>VLOOKUP(AllData[[#This Row],[Order]],MM[],3,FALSE)</f>
        <v>V5757331401000</v>
      </c>
      <c r="C6061" s="36">
        <f>VLOOKUP(AllData[[#This Row],[Order]],MM[],2,FALSE)</f>
        <v>140</v>
      </c>
      <c r="D6061" s="36" t="s">
        <v>78</v>
      </c>
      <c r="E6061" s="36" t="s">
        <v>61</v>
      </c>
      <c r="F6061" s="36" t="s">
        <v>63</v>
      </c>
      <c r="G6061" s="36" t="s">
        <v>76</v>
      </c>
      <c r="H6061" s="36">
        <v>2443.2599999999998</v>
      </c>
      <c r="I6061" s="36">
        <v>1020</v>
      </c>
    </row>
    <row r="6062" spans="1:9" x14ac:dyDescent="0.35">
      <c r="A6062" s="36">
        <v>1541743</v>
      </c>
      <c r="B6062" s="36" t="str">
        <f>VLOOKUP(AllData[[#This Row],[Order]],MM[],3,FALSE)</f>
        <v>V5757331401000</v>
      </c>
      <c r="C6062" s="36">
        <f>VLOOKUP(AllData[[#This Row],[Order]],MM[],2,FALSE)</f>
        <v>140</v>
      </c>
      <c r="D6062" s="36" t="s">
        <v>80</v>
      </c>
      <c r="E6062" s="36" t="s">
        <v>61</v>
      </c>
      <c r="F6062" s="36" t="s">
        <v>63</v>
      </c>
      <c r="G6062" s="36" t="s">
        <v>112</v>
      </c>
      <c r="H6062" s="36">
        <v>8.8330000000000002</v>
      </c>
      <c r="I6062" s="36">
        <v>50</v>
      </c>
    </row>
    <row r="6063" spans="1:9" x14ac:dyDescent="0.35">
      <c r="A6063" s="36">
        <v>1541743</v>
      </c>
      <c r="B6063" s="36" t="str">
        <f>VLOOKUP(AllData[[#This Row],[Order]],MM[],3,FALSE)</f>
        <v>V5757331401000</v>
      </c>
      <c r="C6063" s="36">
        <f>VLOOKUP(AllData[[#This Row],[Order]],MM[],2,FALSE)</f>
        <v>140</v>
      </c>
      <c r="D6063" s="36" t="s">
        <v>82</v>
      </c>
      <c r="E6063" s="36" t="s">
        <v>89</v>
      </c>
      <c r="F6063" s="36" t="s">
        <v>91</v>
      </c>
      <c r="G6063" s="36" t="s">
        <v>92</v>
      </c>
      <c r="H6063" s="36"/>
      <c r="I6063" s="36">
        <v>0</v>
      </c>
    </row>
    <row r="6064" spans="1:9" x14ac:dyDescent="0.35">
      <c r="A6064" s="36">
        <v>1541743</v>
      </c>
      <c r="B6064" s="36" t="str">
        <f>VLOOKUP(AllData[[#This Row],[Order]],MM[],3,FALSE)</f>
        <v>V5757331401000</v>
      </c>
      <c r="C6064" s="36">
        <f>VLOOKUP(AllData[[#This Row],[Order]],MM[],2,FALSE)</f>
        <v>140</v>
      </c>
      <c r="D6064" s="36" t="s">
        <v>85</v>
      </c>
      <c r="E6064" s="36" t="s">
        <v>69</v>
      </c>
      <c r="F6064" s="36" t="s">
        <v>70</v>
      </c>
      <c r="G6064" s="36" t="s">
        <v>79</v>
      </c>
      <c r="H6064" s="36">
        <v>20</v>
      </c>
      <c r="I6064" s="36">
        <v>20</v>
      </c>
    </row>
    <row r="6065" spans="1:9" x14ac:dyDescent="0.35">
      <c r="A6065" s="36">
        <v>1541743</v>
      </c>
      <c r="B6065" s="36" t="str">
        <f>VLOOKUP(AllData[[#This Row],[Order]],MM[],3,FALSE)</f>
        <v>V5757331401000</v>
      </c>
      <c r="C6065" s="36">
        <f>VLOOKUP(AllData[[#This Row],[Order]],MM[],2,FALSE)</f>
        <v>140</v>
      </c>
      <c r="D6065" s="36" t="s">
        <v>88</v>
      </c>
      <c r="E6065" s="36" t="s">
        <v>69</v>
      </c>
      <c r="F6065" s="36" t="s">
        <v>70</v>
      </c>
      <c r="G6065" s="36" t="s">
        <v>81</v>
      </c>
      <c r="H6065" s="36">
        <v>20</v>
      </c>
      <c r="I6065" s="36">
        <v>20</v>
      </c>
    </row>
    <row r="6066" spans="1:9" x14ac:dyDescent="0.35">
      <c r="A6066" s="36">
        <v>1541743</v>
      </c>
      <c r="B6066" s="36" t="str">
        <f>VLOOKUP(AllData[[#This Row],[Order]],MM[],3,FALSE)</f>
        <v>V5757331401000</v>
      </c>
      <c r="C6066" s="36">
        <f>VLOOKUP(AllData[[#This Row],[Order]],MM[],2,FALSE)</f>
        <v>140</v>
      </c>
      <c r="D6066" s="36" t="s">
        <v>95</v>
      </c>
      <c r="E6066" s="36" t="s">
        <v>83</v>
      </c>
      <c r="F6066" s="36" t="s">
        <v>84</v>
      </c>
      <c r="G6066" s="36" t="s">
        <v>84</v>
      </c>
      <c r="H6066" s="36">
        <v>580.18333333333328</v>
      </c>
      <c r="I6066" s="36">
        <v>450</v>
      </c>
    </row>
    <row r="6067" spans="1:9" x14ac:dyDescent="0.35">
      <c r="A6067" s="36">
        <v>1541743</v>
      </c>
      <c r="B6067" s="36" t="str">
        <f>VLOOKUP(AllData[[#This Row],[Order]],MM[],3,FALSE)</f>
        <v>V5757331401000</v>
      </c>
      <c r="C6067" s="36">
        <f>VLOOKUP(AllData[[#This Row],[Order]],MM[],2,FALSE)</f>
        <v>140</v>
      </c>
      <c r="D6067" s="36" t="s">
        <v>97</v>
      </c>
      <c r="E6067" s="36" t="s">
        <v>86</v>
      </c>
      <c r="F6067" s="36" t="s">
        <v>87</v>
      </c>
      <c r="G6067" s="36" t="s">
        <v>87</v>
      </c>
      <c r="H6067" s="36">
        <v>20</v>
      </c>
      <c r="I6067" s="36">
        <v>20</v>
      </c>
    </row>
    <row r="6068" spans="1:9" x14ac:dyDescent="0.35">
      <c r="A6068" s="36">
        <v>1541743</v>
      </c>
      <c r="B6068" s="36" t="str">
        <f>VLOOKUP(AllData[[#This Row],[Order]],MM[],3,FALSE)</f>
        <v>V5757331401000</v>
      </c>
      <c r="C6068" s="36">
        <f>VLOOKUP(AllData[[#This Row],[Order]],MM[],2,FALSE)</f>
        <v>140</v>
      </c>
      <c r="D6068" s="36" t="s">
        <v>99</v>
      </c>
      <c r="E6068" s="36" t="s">
        <v>61</v>
      </c>
      <c r="F6068" s="36" t="s">
        <v>63</v>
      </c>
      <c r="G6068" s="36" t="s">
        <v>96</v>
      </c>
      <c r="H6068" s="36">
        <v>46.366999999999997</v>
      </c>
      <c r="I6068" s="36">
        <v>100</v>
      </c>
    </row>
    <row r="6069" spans="1:9" x14ac:dyDescent="0.35">
      <c r="A6069" s="36">
        <v>1541743</v>
      </c>
      <c r="B6069" s="36" t="str">
        <f>VLOOKUP(AllData[[#This Row],[Order]],MM[],3,FALSE)</f>
        <v>V5757331401000</v>
      </c>
      <c r="C6069" s="36">
        <f>VLOOKUP(AllData[[#This Row],[Order]],MM[],2,FALSE)</f>
        <v>140</v>
      </c>
      <c r="D6069" s="36" t="s">
        <v>101</v>
      </c>
      <c r="E6069" s="36" t="s">
        <v>69</v>
      </c>
      <c r="F6069" s="36" t="s">
        <v>70</v>
      </c>
      <c r="G6069" s="36" t="s">
        <v>98</v>
      </c>
      <c r="H6069" s="36">
        <v>20</v>
      </c>
      <c r="I6069" s="36">
        <v>20</v>
      </c>
    </row>
    <row r="6070" spans="1:9" x14ac:dyDescent="0.35">
      <c r="A6070" s="36">
        <v>1541743</v>
      </c>
      <c r="B6070" s="36" t="str">
        <f>VLOOKUP(AllData[[#This Row],[Order]],MM[],3,FALSE)</f>
        <v>V5757331401000</v>
      </c>
      <c r="C6070" s="36">
        <f>VLOOKUP(AllData[[#This Row],[Order]],MM[],2,FALSE)</f>
        <v>140</v>
      </c>
      <c r="D6070" s="36" t="s">
        <v>104</v>
      </c>
      <c r="E6070" s="36" t="s">
        <v>69</v>
      </c>
      <c r="F6070" s="36" t="s">
        <v>70</v>
      </c>
      <c r="G6070" s="36" t="s">
        <v>100</v>
      </c>
      <c r="H6070" s="36">
        <v>30</v>
      </c>
      <c r="I6070" s="36">
        <v>30</v>
      </c>
    </row>
    <row r="6071" spans="1:9" x14ac:dyDescent="0.35">
      <c r="A6071" s="36">
        <v>1541743</v>
      </c>
      <c r="B6071" s="36" t="str">
        <f>VLOOKUP(AllData[[#This Row],[Order]],MM[],3,FALSE)</f>
        <v>V5757331401000</v>
      </c>
      <c r="C6071" s="36">
        <f>VLOOKUP(AllData[[#This Row],[Order]],MM[],2,FALSE)</f>
        <v>140</v>
      </c>
      <c r="D6071" s="36" t="s">
        <v>113</v>
      </c>
      <c r="E6071" s="36" t="s">
        <v>102</v>
      </c>
      <c r="F6071" s="36" t="s">
        <v>100</v>
      </c>
      <c r="G6071" s="36" t="s">
        <v>103</v>
      </c>
      <c r="H6071" s="36">
        <v>30</v>
      </c>
      <c r="I6071" s="36">
        <v>30</v>
      </c>
    </row>
    <row r="6072" spans="1:9" x14ac:dyDescent="0.35">
      <c r="A6072" s="36">
        <v>1541743</v>
      </c>
      <c r="B6072" s="36" t="str">
        <f>VLOOKUP(AllData[[#This Row],[Order]],MM[],3,FALSE)</f>
        <v>V5757331401000</v>
      </c>
      <c r="C6072" s="36">
        <f>VLOOKUP(AllData[[#This Row],[Order]],MM[],2,FALSE)</f>
        <v>140</v>
      </c>
      <c r="D6072" s="36" t="s">
        <v>114</v>
      </c>
      <c r="E6072" s="36" t="s">
        <v>102</v>
      </c>
      <c r="F6072" s="36" t="s">
        <v>100</v>
      </c>
      <c r="G6072" s="36" t="s">
        <v>106</v>
      </c>
      <c r="H6072" s="36">
        <v>45</v>
      </c>
      <c r="I6072" s="36">
        <v>45</v>
      </c>
    </row>
    <row r="6073" spans="1:9" x14ac:dyDescent="0.35">
      <c r="A6073" s="36">
        <v>1541743</v>
      </c>
      <c r="B6073" s="36" t="str">
        <f>VLOOKUP(AllData[[#This Row],[Order]],MM[],3,FALSE)</f>
        <v>V5757331401000</v>
      </c>
      <c r="C6073" s="36">
        <f>VLOOKUP(AllData[[#This Row],[Order]],MM[],2,FALSE)</f>
        <v>140</v>
      </c>
      <c r="D6073" s="36" t="s">
        <v>60</v>
      </c>
      <c r="E6073" s="36" t="s">
        <v>61</v>
      </c>
      <c r="F6073" s="36" t="s">
        <v>63</v>
      </c>
      <c r="G6073" s="36" t="s">
        <v>108</v>
      </c>
      <c r="H6073" s="36">
        <v>405.48</v>
      </c>
      <c r="I6073" s="36">
        <v>1</v>
      </c>
    </row>
    <row r="6074" spans="1:9" x14ac:dyDescent="0.35">
      <c r="A6074" s="36">
        <v>1541743</v>
      </c>
      <c r="B6074" s="36" t="str">
        <f>VLOOKUP(AllData[[#This Row],[Order]],MM[],3,FALSE)</f>
        <v>V5757331401000</v>
      </c>
      <c r="C6074" s="36">
        <f>VLOOKUP(AllData[[#This Row],[Order]],MM[],2,FALSE)</f>
        <v>140</v>
      </c>
      <c r="D6074" s="36" t="s">
        <v>95</v>
      </c>
      <c r="E6074" s="36" t="s">
        <v>83</v>
      </c>
      <c r="F6074" s="36" t="s">
        <v>84</v>
      </c>
      <c r="G6074" s="36" t="s">
        <v>110</v>
      </c>
      <c r="H6074" s="36">
        <v>219.06</v>
      </c>
      <c r="I6074" s="36">
        <v>5</v>
      </c>
    </row>
    <row r="6075" spans="1:9" x14ac:dyDescent="0.35">
      <c r="A6075" s="36">
        <v>1541744</v>
      </c>
      <c r="B6075" s="36" t="str">
        <f>VLOOKUP(AllData[[#This Row],[Order]],MM[],3,FALSE)</f>
        <v>V5757351400800</v>
      </c>
      <c r="C6075" s="36">
        <f>VLOOKUP(AllData[[#This Row],[Order]],MM[],2,FALSE)</f>
        <v>147</v>
      </c>
      <c r="D6075" s="36" t="s">
        <v>60</v>
      </c>
      <c r="E6075" s="36" t="s">
        <v>83</v>
      </c>
      <c r="F6075" s="36" t="s">
        <v>84</v>
      </c>
      <c r="G6075" s="36" t="s">
        <v>111</v>
      </c>
      <c r="H6075" s="36">
        <v>80.7</v>
      </c>
      <c r="I6075" s="36">
        <v>40</v>
      </c>
    </row>
    <row r="6076" spans="1:9" x14ac:dyDescent="0.35">
      <c r="A6076" s="36">
        <v>1541744</v>
      </c>
      <c r="B6076" s="36" t="str">
        <f>VLOOKUP(AllData[[#This Row],[Order]],MM[],3,FALSE)</f>
        <v>V5757351400800</v>
      </c>
      <c r="C6076" s="36">
        <f>VLOOKUP(AllData[[#This Row],[Order]],MM[],2,FALSE)</f>
        <v>147</v>
      </c>
      <c r="D6076" s="36" t="s">
        <v>68</v>
      </c>
      <c r="E6076" s="36" t="s">
        <v>61</v>
      </c>
      <c r="F6076" s="36" t="s">
        <v>63</v>
      </c>
      <c r="G6076" s="36" t="s">
        <v>64</v>
      </c>
      <c r="H6076" s="36">
        <v>2</v>
      </c>
      <c r="I6076" s="36">
        <v>15</v>
      </c>
    </row>
    <row r="6077" spans="1:9" x14ac:dyDescent="0.35">
      <c r="A6077" s="36">
        <v>1541744</v>
      </c>
      <c r="B6077" s="36" t="str">
        <f>VLOOKUP(AllData[[#This Row],[Order]],MM[],3,FALSE)</f>
        <v>V5757351400800</v>
      </c>
      <c r="C6077" s="36">
        <f>VLOOKUP(AllData[[#This Row],[Order]],MM[],2,FALSE)</f>
        <v>147</v>
      </c>
      <c r="D6077" s="36" t="s">
        <v>73</v>
      </c>
      <c r="E6077" s="36" t="s">
        <v>69</v>
      </c>
      <c r="F6077" s="36" t="s">
        <v>70</v>
      </c>
      <c r="G6077" s="36" t="s">
        <v>71</v>
      </c>
      <c r="H6077" s="36">
        <v>20</v>
      </c>
      <c r="I6077" s="36">
        <v>20</v>
      </c>
    </row>
    <row r="6078" spans="1:9" x14ac:dyDescent="0.35">
      <c r="A6078" s="36">
        <v>1541744</v>
      </c>
      <c r="B6078" s="36" t="str">
        <f>VLOOKUP(AllData[[#This Row],[Order]],MM[],3,FALSE)</f>
        <v>V5757351400800</v>
      </c>
      <c r="C6078" s="36">
        <f>VLOOKUP(AllData[[#This Row],[Order]],MM[],2,FALSE)</f>
        <v>147</v>
      </c>
      <c r="D6078" s="36" t="s">
        <v>75</v>
      </c>
      <c r="E6078" s="36" t="s">
        <v>61</v>
      </c>
      <c r="F6078" s="36" t="s">
        <v>63</v>
      </c>
      <c r="G6078" s="36" t="s">
        <v>74</v>
      </c>
      <c r="H6078" s="36">
        <v>274.56</v>
      </c>
      <c r="I6078" s="36">
        <v>350</v>
      </c>
    </row>
    <row r="6079" spans="1:9" x14ac:dyDescent="0.35">
      <c r="A6079" s="36">
        <v>1541744</v>
      </c>
      <c r="B6079" s="36" t="str">
        <f>VLOOKUP(AllData[[#This Row],[Order]],MM[],3,FALSE)</f>
        <v>V5757351400800</v>
      </c>
      <c r="C6079" s="36">
        <f>VLOOKUP(AllData[[#This Row],[Order]],MM[],2,FALSE)</f>
        <v>147</v>
      </c>
      <c r="D6079" s="36" t="s">
        <v>78</v>
      </c>
      <c r="E6079" s="36" t="s">
        <v>61</v>
      </c>
      <c r="F6079" s="36" t="s">
        <v>63</v>
      </c>
      <c r="G6079" s="36" t="s">
        <v>76</v>
      </c>
      <c r="H6079" s="36">
        <v>2058.2400000000002</v>
      </c>
      <c r="I6079" s="36">
        <v>1020</v>
      </c>
    </row>
    <row r="6080" spans="1:9" x14ac:dyDescent="0.35">
      <c r="A6080" s="36">
        <v>1541744</v>
      </c>
      <c r="B6080" s="36" t="str">
        <f>VLOOKUP(AllData[[#This Row],[Order]],MM[],3,FALSE)</f>
        <v>V5757351400800</v>
      </c>
      <c r="C6080" s="36">
        <f>VLOOKUP(AllData[[#This Row],[Order]],MM[],2,FALSE)</f>
        <v>147</v>
      </c>
      <c r="D6080" s="36" t="s">
        <v>80</v>
      </c>
      <c r="E6080" s="36" t="s">
        <v>61</v>
      </c>
      <c r="F6080" s="36" t="s">
        <v>63</v>
      </c>
      <c r="G6080" s="36" t="s">
        <v>112</v>
      </c>
      <c r="H6080" s="36">
        <v>228.48</v>
      </c>
      <c r="I6080" s="36">
        <v>50</v>
      </c>
    </row>
    <row r="6081" spans="1:9" x14ac:dyDescent="0.35">
      <c r="A6081" s="36">
        <v>1541744</v>
      </c>
      <c r="B6081" s="36" t="str">
        <f>VLOOKUP(AllData[[#This Row],[Order]],MM[],3,FALSE)</f>
        <v>V5757351400800</v>
      </c>
      <c r="C6081" s="36">
        <f>VLOOKUP(AllData[[#This Row],[Order]],MM[],2,FALSE)</f>
        <v>147</v>
      </c>
      <c r="D6081" s="36" t="s">
        <v>82</v>
      </c>
      <c r="E6081" s="36" t="s">
        <v>89</v>
      </c>
      <c r="F6081" s="36" t="s">
        <v>91</v>
      </c>
      <c r="G6081" s="36" t="s">
        <v>92</v>
      </c>
      <c r="H6081" s="36"/>
      <c r="I6081" s="36">
        <v>0</v>
      </c>
    </row>
    <row r="6082" spans="1:9" x14ac:dyDescent="0.35">
      <c r="A6082" s="36">
        <v>1541744</v>
      </c>
      <c r="B6082" s="36" t="str">
        <f>VLOOKUP(AllData[[#This Row],[Order]],MM[],3,FALSE)</f>
        <v>V5757351400800</v>
      </c>
      <c r="C6082" s="36">
        <f>VLOOKUP(AllData[[#This Row],[Order]],MM[],2,FALSE)</f>
        <v>147</v>
      </c>
      <c r="D6082" s="36" t="s">
        <v>85</v>
      </c>
      <c r="E6082" s="36" t="s">
        <v>69</v>
      </c>
      <c r="F6082" s="36" t="s">
        <v>70</v>
      </c>
      <c r="G6082" s="36" t="s">
        <v>79</v>
      </c>
      <c r="H6082" s="36">
        <v>20</v>
      </c>
      <c r="I6082" s="36">
        <v>20</v>
      </c>
    </row>
    <row r="6083" spans="1:9" x14ac:dyDescent="0.35">
      <c r="A6083" s="36">
        <v>1541744</v>
      </c>
      <c r="B6083" s="36" t="str">
        <f>VLOOKUP(AllData[[#This Row],[Order]],MM[],3,FALSE)</f>
        <v>V5757351400800</v>
      </c>
      <c r="C6083" s="36">
        <f>VLOOKUP(AllData[[#This Row],[Order]],MM[],2,FALSE)</f>
        <v>147</v>
      </c>
      <c r="D6083" s="36" t="s">
        <v>88</v>
      </c>
      <c r="E6083" s="36" t="s">
        <v>69</v>
      </c>
      <c r="F6083" s="36" t="s">
        <v>70</v>
      </c>
      <c r="G6083" s="36" t="s">
        <v>81</v>
      </c>
      <c r="H6083" s="36">
        <v>20</v>
      </c>
      <c r="I6083" s="36">
        <v>20</v>
      </c>
    </row>
    <row r="6084" spans="1:9" x14ac:dyDescent="0.35">
      <c r="A6084" s="36">
        <v>1541744</v>
      </c>
      <c r="B6084" s="36" t="str">
        <f>VLOOKUP(AllData[[#This Row],[Order]],MM[],3,FALSE)</f>
        <v>V5757351400800</v>
      </c>
      <c r="C6084" s="36">
        <f>VLOOKUP(AllData[[#This Row],[Order]],MM[],2,FALSE)</f>
        <v>147</v>
      </c>
      <c r="D6084" s="36" t="s">
        <v>95</v>
      </c>
      <c r="E6084" s="36" t="s">
        <v>83</v>
      </c>
      <c r="F6084" s="36" t="s">
        <v>84</v>
      </c>
      <c r="G6084" s="36" t="s">
        <v>84</v>
      </c>
      <c r="H6084" s="36">
        <v>195.06</v>
      </c>
      <c r="I6084" s="36">
        <v>450</v>
      </c>
    </row>
    <row r="6085" spans="1:9" x14ac:dyDescent="0.35">
      <c r="A6085" s="36">
        <v>1541744</v>
      </c>
      <c r="B6085" s="36" t="str">
        <f>VLOOKUP(AllData[[#This Row],[Order]],MM[],3,FALSE)</f>
        <v>V5757351400800</v>
      </c>
      <c r="C6085" s="36">
        <f>VLOOKUP(AllData[[#This Row],[Order]],MM[],2,FALSE)</f>
        <v>147</v>
      </c>
      <c r="D6085" s="36" t="s">
        <v>97</v>
      </c>
      <c r="E6085" s="36" t="s">
        <v>86</v>
      </c>
      <c r="F6085" s="36" t="s">
        <v>87</v>
      </c>
      <c r="G6085" s="36" t="s">
        <v>87</v>
      </c>
      <c r="H6085" s="36">
        <v>20</v>
      </c>
      <c r="I6085" s="36">
        <v>20</v>
      </c>
    </row>
    <row r="6086" spans="1:9" x14ac:dyDescent="0.35">
      <c r="A6086" s="36">
        <v>1541744</v>
      </c>
      <c r="B6086" s="36" t="str">
        <f>VLOOKUP(AllData[[#This Row],[Order]],MM[],3,FALSE)</f>
        <v>V5757351400800</v>
      </c>
      <c r="C6086" s="36">
        <f>VLOOKUP(AllData[[#This Row],[Order]],MM[],2,FALSE)</f>
        <v>147</v>
      </c>
      <c r="D6086" s="36" t="s">
        <v>99</v>
      </c>
      <c r="E6086" s="36" t="s">
        <v>61</v>
      </c>
      <c r="F6086" s="36" t="s">
        <v>63</v>
      </c>
      <c r="G6086" s="36" t="s">
        <v>96</v>
      </c>
      <c r="H6086" s="36">
        <v>46.366999999999997</v>
      </c>
      <c r="I6086" s="36">
        <v>100</v>
      </c>
    </row>
    <row r="6087" spans="1:9" x14ac:dyDescent="0.35">
      <c r="A6087" s="36">
        <v>1541744</v>
      </c>
      <c r="B6087" s="36" t="str">
        <f>VLOOKUP(AllData[[#This Row],[Order]],MM[],3,FALSE)</f>
        <v>V5757351400800</v>
      </c>
      <c r="C6087" s="36">
        <f>VLOOKUP(AllData[[#This Row],[Order]],MM[],2,FALSE)</f>
        <v>147</v>
      </c>
      <c r="D6087" s="36" t="s">
        <v>101</v>
      </c>
      <c r="E6087" s="36" t="s">
        <v>69</v>
      </c>
      <c r="F6087" s="36" t="s">
        <v>70</v>
      </c>
      <c r="G6087" s="36" t="s">
        <v>98</v>
      </c>
      <c r="H6087" s="36">
        <v>20</v>
      </c>
      <c r="I6087" s="36">
        <v>20</v>
      </c>
    </row>
    <row r="6088" spans="1:9" x14ac:dyDescent="0.35">
      <c r="A6088" s="36">
        <v>1541744</v>
      </c>
      <c r="B6088" s="36" t="str">
        <f>VLOOKUP(AllData[[#This Row],[Order]],MM[],3,FALSE)</f>
        <v>V5757351400800</v>
      </c>
      <c r="C6088" s="36">
        <f>VLOOKUP(AllData[[#This Row],[Order]],MM[],2,FALSE)</f>
        <v>147</v>
      </c>
      <c r="D6088" s="36" t="s">
        <v>104</v>
      </c>
      <c r="E6088" s="36" t="s">
        <v>69</v>
      </c>
      <c r="F6088" s="36" t="s">
        <v>70</v>
      </c>
      <c r="G6088" s="36" t="s">
        <v>100</v>
      </c>
      <c r="H6088" s="36">
        <v>30</v>
      </c>
      <c r="I6088" s="36">
        <v>30</v>
      </c>
    </row>
    <row r="6089" spans="1:9" x14ac:dyDescent="0.35">
      <c r="A6089" s="36">
        <v>1541744</v>
      </c>
      <c r="B6089" s="36" t="str">
        <f>VLOOKUP(AllData[[#This Row],[Order]],MM[],3,FALSE)</f>
        <v>V5757351400800</v>
      </c>
      <c r="C6089" s="36">
        <f>VLOOKUP(AllData[[#This Row],[Order]],MM[],2,FALSE)</f>
        <v>147</v>
      </c>
      <c r="D6089" s="36" t="s">
        <v>113</v>
      </c>
      <c r="E6089" s="36" t="s">
        <v>102</v>
      </c>
      <c r="F6089" s="36" t="s">
        <v>100</v>
      </c>
      <c r="G6089" s="36" t="s">
        <v>103</v>
      </c>
      <c r="H6089" s="36">
        <v>30</v>
      </c>
      <c r="I6089" s="36">
        <v>30</v>
      </c>
    </row>
    <row r="6090" spans="1:9" x14ac:dyDescent="0.35">
      <c r="A6090" s="36">
        <v>1541744</v>
      </c>
      <c r="B6090" s="36" t="str">
        <f>VLOOKUP(AllData[[#This Row],[Order]],MM[],3,FALSE)</f>
        <v>V5757351400800</v>
      </c>
      <c r="C6090" s="36">
        <f>VLOOKUP(AllData[[#This Row],[Order]],MM[],2,FALSE)</f>
        <v>147</v>
      </c>
      <c r="D6090" s="36" t="s">
        <v>114</v>
      </c>
      <c r="E6090" s="36" t="s">
        <v>102</v>
      </c>
      <c r="F6090" s="36" t="s">
        <v>100</v>
      </c>
      <c r="G6090" s="36" t="s">
        <v>106</v>
      </c>
      <c r="H6090" s="36">
        <v>45</v>
      </c>
      <c r="I6090" s="36">
        <v>45</v>
      </c>
    </row>
    <row r="6091" spans="1:9" x14ac:dyDescent="0.35">
      <c r="A6091" s="36">
        <v>1541744</v>
      </c>
      <c r="B6091" s="36" t="str">
        <f>VLOOKUP(AllData[[#This Row],[Order]],MM[],3,FALSE)</f>
        <v>V5757351400800</v>
      </c>
      <c r="C6091" s="36">
        <f>VLOOKUP(AllData[[#This Row],[Order]],MM[],2,FALSE)</f>
        <v>147</v>
      </c>
      <c r="D6091" s="36" t="s">
        <v>60</v>
      </c>
      <c r="E6091" s="36" t="s">
        <v>61</v>
      </c>
      <c r="F6091" s="36" t="s">
        <v>63</v>
      </c>
      <c r="G6091" s="36" t="s">
        <v>108</v>
      </c>
      <c r="H6091" s="36"/>
      <c r="I6091" s="36">
        <v>1</v>
      </c>
    </row>
    <row r="6092" spans="1:9" x14ac:dyDescent="0.35">
      <c r="A6092" s="36">
        <v>1541744</v>
      </c>
      <c r="B6092" s="36" t="str">
        <f>VLOOKUP(AllData[[#This Row],[Order]],MM[],3,FALSE)</f>
        <v>V5757351400800</v>
      </c>
      <c r="C6092" s="36">
        <f>VLOOKUP(AllData[[#This Row],[Order]],MM[],2,FALSE)</f>
        <v>147</v>
      </c>
      <c r="D6092" s="36" t="s">
        <v>95</v>
      </c>
      <c r="E6092" s="36" t="s">
        <v>83</v>
      </c>
      <c r="F6092" s="36" t="s">
        <v>84</v>
      </c>
      <c r="G6092" s="36" t="s">
        <v>110</v>
      </c>
      <c r="H6092" s="36"/>
      <c r="I6092" s="36">
        <v>5</v>
      </c>
    </row>
    <row r="6093" spans="1:9" x14ac:dyDescent="0.35">
      <c r="A6093" s="36">
        <v>1541745</v>
      </c>
      <c r="B6093" s="36" t="str">
        <f>VLOOKUP(AllData[[#This Row],[Order]],MM[],3,FALSE)</f>
        <v>V5757351401000</v>
      </c>
      <c r="C6093" s="36">
        <f>VLOOKUP(AllData[[#This Row],[Order]],MM[],2,FALSE)</f>
        <v>147</v>
      </c>
      <c r="D6093" s="36" t="s">
        <v>60</v>
      </c>
      <c r="E6093" s="36" t="s">
        <v>83</v>
      </c>
      <c r="F6093" s="36" t="s">
        <v>84</v>
      </c>
      <c r="G6093" s="36" t="s">
        <v>111</v>
      </c>
      <c r="H6093" s="36">
        <v>90.66</v>
      </c>
      <c r="I6093" s="36">
        <v>40</v>
      </c>
    </row>
    <row r="6094" spans="1:9" x14ac:dyDescent="0.35">
      <c r="A6094" s="36">
        <v>1541745</v>
      </c>
      <c r="B6094" s="36" t="str">
        <f>VLOOKUP(AllData[[#This Row],[Order]],MM[],3,FALSE)</f>
        <v>V5757351401000</v>
      </c>
      <c r="C6094" s="36">
        <f>VLOOKUP(AllData[[#This Row],[Order]],MM[],2,FALSE)</f>
        <v>147</v>
      </c>
      <c r="D6094" s="36" t="s">
        <v>68</v>
      </c>
      <c r="E6094" s="36" t="s">
        <v>61</v>
      </c>
      <c r="F6094" s="36" t="s">
        <v>63</v>
      </c>
      <c r="G6094" s="36" t="s">
        <v>64</v>
      </c>
      <c r="H6094" s="36">
        <v>18.882999999999999</v>
      </c>
      <c r="I6094" s="36">
        <v>15</v>
      </c>
    </row>
    <row r="6095" spans="1:9" x14ac:dyDescent="0.35">
      <c r="A6095" s="36">
        <v>1541745</v>
      </c>
      <c r="B6095" s="36" t="str">
        <f>VLOOKUP(AllData[[#This Row],[Order]],MM[],3,FALSE)</f>
        <v>V5757351401000</v>
      </c>
      <c r="C6095" s="36">
        <f>VLOOKUP(AllData[[#This Row],[Order]],MM[],2,FALSE)</f>
        <v>147</v>
      </c>
      <c r="D6095" s="36" t="s">
        <v>73</v>
      </c>
      <c r="E6095" s="36" t="s">
        <v>69</v>
      </c>
      <c r="F6095" s="36" t="s">
        <v>70</v>
      </c>
      <c r="G6095" s="36" t="s">
        <v>71</v>
      </c>
      <c r="H6095" s="36">
        <v>20</v>
      </c>
      <c r="I6095" s="36">
        <v>20</v>
      </c>
    </row>
    <row r="6096" spans="1:9" x14ac:dyDescent="0.35">
      <c r="A6096" s="36">
        <v>1541745</v>
      </c>
      <c r="B6096" s="36" t="str">
        <f>VLOOKUP(AllData[[#This Row],[Order]],MM[],3,FALSE)</f>
        <v>V5757351401000</v>
      </c>
      <c r="C6096" s="36">
        <f>VLOOKUP(AllData[[#This Row],[Order]],MM[],2,FALSE)</f>
        <v>147</v>
      </c>
      <c r="D6096" s="36" t="s">
        <v>75</v>
      </c>
      <c r="E6096" s="36" t="s">
        <v>61</v>
      </c>
      <c r="F6096" s="36" t="s">
        <v>63</v>
      </c>
      <c r="G6096" s="36" t="s">
        <v>74</v>
      </c>
      <c r="H6096" s="36">
        <v>554.5200000000001</v>
      </c>
      <c r="I6096" s="36">
        <v>350</v>
      </c>
    </row>
    <row r="6097" spans="1:9" x14ac:dyDescent="0.35">
      <c r="A6097" s="36">
        <v>1541745</v>
      </c>
      <c r="B6097" s="36" t="str">
        <f>VLOOKUP(AllData[[#This Row],[Order]],MM[],3,FALSE)</f>
        <v>V5757351401000</v>
      </c>
      <c r="C6097" s="36">
        <f>VLOOKUP(AllData[[#This Row],[Order]],MM[],2,FALSE)</f>
        <v>147</v>
      </c>
      <c r="D6097" s="36" t="s">
        <v>78</v>
      </c>
      <c r="E6097" s="36" t="s">
        <v>61</v>
      </c>
      <c r="F6097" s="36" t="s">
        <v>63</v>
      </c>
      <c r="G6097" s="36" t="s">
        <v>76</v>
      </c>
      <c r="H6097" s="36">
        <v>927.48</v>
      </c>
      <c r="I6097" s="36">
        <v>1020</v>
      </c>
    </row>
    <row r="6098" spans="1:9" x14ac:dyDescent="0.35">
      <c r="A6098" s="36">
        <v>1541745</v>
      </c>
      <c r="B6098" s="36" t="str">
        <f>VLOOKUP(AllData[[#This Row],[Order]],MM[],3,FALSE)</f>
        <v>V5757351401000</v>
      </c>
      <c r="C6098" s="36">
        <f>VLOOKUP(AllData[[#This Row],[Order]],MM[],2,FALSE)</f>
        <v>147</v>
      </c>
      <c r="D6098" s="36" t="s">
        <v>80</v>
      </c>
      <c r="E6098" s="36" t="s">
        <v>61</v>
      </c>
      <c r="F6098" s="36" t="s">
        <v>63</v>
      </c>
      <c r="G6098" s="36" t="s">
        <v>112</v>
      </c>
      <c r="H6098" s="36">
        <v>153.31299999999999</v>
      </c>
      <c r="I6098" s="36">
        <v>50</v>
      </c>
    </row>
    <row r="6099" spans="1:9" x14ac:dyDescent="0.35">
      <c r="A6099" s="36">
        <v>1541745</v>
      </c>
      <c r="B6099" s="36" t="str">
        <f>VLOOKUP(AllData[[#This Row],[Order]],MM[],3,FALSE)</f>
        <v>V5757351401000</v>
      </c>
      <c r="C6099" s="36">
        <f>VLOOKUP(AllData[[#This Row],[Order]],MM[],2,FALSE)</f>
        <v>147</v>
      </c>
      <c r="D6099" s="36" t="s">
        <v>82</v>
      </c>
      <c r="E6099" s="36" t="s">
        <v>89</v>
      </c>
      <c r="F6099" s="36" t="s">
        <v>91</v>
      </c>
      <c r="G6099" s="36" t="s">
        <v>92</v>
      </c>
      <c r="H6099" s="36"/>
      <c r="I6099" s="36">
        <v>0</v>
      </c>
    </row>
    <row r="6100" spans="1:9" x14ac:dyDescent="0.35">
      <c r="A6100" s="36">
        <v>1541745</v>
      </c>
      <c r="B6100" s="36" t="str">
        <f>VLOOKUP(AllData[[#This Row],[Order]],MM[],3,FALSE)</f>
        <v>V5757351401000</v>
      </c>
      <c r="C6100" s="36">
        <f>VLOOKUP(AllData[[#This Row],[Order]],MM[],2,FALSE)</f>
        <v>147</v>
      </c>
      <c r="D6100" s="36" t="s">
        <v>85</v>
      </c>
      <c r="E6100" s="36" t="s">
        <v>69</v>
      </c>
      <c r="F6100" s="36" t="s">
        <v>70</v>
      </c>
      <c r="G6100" s="36" t="s">
        <v>79</v>
      </c>
      <c r="H6100" s="36">
        <v>20</v>
      </c>
      <c r="I6100" s="36">
        <v>20</v>
      </c>
    </row>
    <row r="6101" spans="1:9" x14ac:dyDescent="0.35">
      <c r="A6101" s="36">
        <v>1541745</v>
      </c>
      <c r="B6101" s="36" t="str">
        <f>VLOOKUP(AllData[[#This Row],[Order]],MM[],3,FALSE)</f>
        <v>V5757351401000</v>
      </c>
      <c r="C6101" s="36">
        <f>VLOOKUP(AllData[[#This Row],[Order]],MM[],2,FALSE)</f>
        <v>147</v>
      </c>
      <c r="D6101" s="36" t="s">
        <v>88</v>
      </c>
      <c r="E6101" s="36" t="s">
        <v>69</v>
      </c>
      <c r="F6101" s="36" t="s">
        <v>70</v>
      </c>
      <c r="G6101" s="36" t="s">
        <v>81</v>
      </c>
      <c r="H6101" s="36">
        <v>20</v>
      </c>
      <c r="I6101" s="36">
        <v>20</v>
      </c>
    </row>
    <row r="6102" spans="1:9" x14ac:dyDescent="0.35">
      <c r="A6102" s="36">
        <v>1541745</v>
      </c>
      <c r="B6102" s="36" t="str">
        <f>VLOOKUP(AllData[[#This Row],[Order]],MM[],3,FALSE)</f>
        <v>V5757351401000</v>
      </c>
      <c r="C6102" s="36">
        <f>VLOOKUP(AllData[[#This Row],[Order]],MM[],2,FALSE)</f>
        <v>147</v>
      </c>
      <c r="D6102" s="36" t="s">
        <v>95</v>
      </c>
      <c r="E6102" s="36" t="s">
        <v>83</v>
      </c>
      <c r="F6102" s="36" t="s">
        <v>84</v>
      </c>
      <c r="G6102" s="36" t="s">
        <v>84</v>
      </c>
      <c r="H6102" s="36">
        <v>444.71999999999997</v>
      </c>
      <c r="I6102" s="36">
        <v>450</v>
      </c>
    </row>
    <row r="6103" spans="1:9" x14ac:dyDescent="0.35">
      <c r="A6103" s="36">
        <v>1541745</v>
      </c>
      <c r="B6103" s="36" t="str">
        <f>VLOOKUP(AllData[[#This Row],[Order]],MM[],3,FALSE)</f>
        <v>V5757351401000</v>
      </c>
      <c r="C6103" s="36">
        <f>VLOOKUP(AllData[[#This Row],[Order]],MM[],2,FALSE)</f>
        <v>147</v>
      </c>
      <c r="D6103" s="36" t="s">
        <v>97</v>
      </c>
      <c r="E6103" s="36" t="s">
        <v>86</v>
      </c>
      <c r="F6103" s="36" t="s">
        <v>87</v>
      </c>
      <c r="G6103" s="36" t="s">
        <v>87</v>
      </c>
      <c r="H6103" s="36">
        <v>20</v>
      </c>
      <c r="I6103" s="36">
        <v>20</v>
      </c>
    </row>
    <row r="6104" spans="1:9" x14ac:dyDescent="0.35">
      <c r="A6104" s="36">
        <v>1541745</v>
      </c>
      <c r="B6104" s="36" t="str">
        <f>VLOOKUP(AllData[[#This Row],[Order]],MM[],3,FALSE)</f>
        <v>V5757351401000</v>
      </c>
      <c r="C6104" s="36">
        <f>VLOOKUP(AllData[[#This Row],[Order]],MM[],2,FALSE)</f>
        <v>147</v>
      </c>
      <c r="D6104" s="36" t="s">
        <v>99</v>
      </c>
      <c r="E6104" s="36" t="s">
        <v>61</v>
      </c>
      <c r="F6104" s="36" t="s">
        <v>63</v>
      </c>
      <c r="G6104" s="36" t="s">
        <v>96</v>
      </c>
      <c r="H6104" s="36">
        <v>9.3000000000000007</v>
      </c>
      <c r="I6104" s="36">
        <v>100</v>
      </c>
    </row>
    <row r="6105" spans="1:9" x14ac:dyDescent="0.35">
      <c r="A6105" s="36">
        <v>1541745</v>
      </c>
      <c r="B6105" s="36" t="str">
        <f>VLOOKUP(AllData[[#This Row],[Order]],MM[],3,FALSE)</f>
        <v>V5757351401000</v>
      </c>
      <c r="C6105" s="36">
        <f>VLOOKUP(AllData[[#This Row],[Order]],MM[],2,FALSE)</f>
        <v>147</v>
      </c>
      <c r="D6105" s="36" t="s">
        <v>101</v>
      </c>
      <c r="E6105" s="36" t="s">
        <v>69</v>
      </c>
      <c r="F6105" s="36" t="s">
        <v>70</v>
      </c>
      <c r="G6105" s="36" t="s">
        <v>98</v>
      </c>
      <c r="H6105" s="36">
        <v>20</v>
      </c>
      <c r="I6105" s="36">
        <v>20</v>
      </c>
    </row>
    <row r="6106" spans="1:9" x14ac:dyDescent="0.35">
      <c r="A6106" s="36">
        <v>1541745</v>
      </c>
      <c r="B6106" s="36" t="str">
        <f>VLOOKUP(AllData[[#This Row],[Order]],MM[],3,FALSE)</f>
        <v>V5757351401000</v>
      </c>
      <c r="C6106" s="36">
        <f>VLOOKUP(AllData[[#This Row],[Order]],MM[],2,FALSE)</f>
        <v>147</v>
      </c>
      <c r="D6106" s="36" t="s">
        <v>104</v>
      </c>
      <c r="E6106" s="36" t="s">
        <v>69</v>
      </c>
      <c r="F6106" s="36" t="s">
        <v>70</v>
      </c>
      <c r="G6106" s="36" t="s">
        <v>100</v>
      </c>
      <c r="H6106" s="36">
        <v>30</v>
      </c>
      <c r="I6106" s="36">
        <v>30</v>
      </c>
    </row>
    <row r="6107" spans="1:9" x14ac:dyDescent="0.35">
      <c r="A6107" s="36">
        <v>1541745</v>
      </c>
      <c r="B6107" s="36" t="str">
        <f>VLOOKUP(AllData[[#This Row],[Order]],MM[],3,FALSE)</f>
        <v>V5757351401000</v>
      </c>
      <c r="C6107" s="36">
        <f>VLOOKUP(AllData[[#This Row],[Order]],MM[],2,FALSE)</f>
        <v>147</v>
      </c>
      <c r="D6107" s="36" t="s">
        <v>113</v>
      </c>
      <c r="E6107" s="36" t="s">
        <v>102</v>
      </c>
      <c r="F6107" s="36" t="s">
        <v>100</v>
      </c>
      <c r="G6107" s="36" t="s">
        <v>103</v>
      </c>
      <c r="H6107" s="36">
        <v>30</v>
      </c>
      <c r="I6107" s="36">
        <v>30</v>
      </c>
    </row>
    <row r="6108" spans="1:9" x14ac:dyDescent="0.35">
      <c r="A6108" s="36">
        <v>1541745</v>
      </c>
      <c r="B6108" s="36" t="str">
        <f>VLOOKUP(AllData[[#This Row],[Order]],MM[],3,FALSE)</f>
        <v>V5757351401000</v>
      </c>
      <c r="C6108" s="36">
        <f>VLOOKUP(AllData[[#This Row],[Order]],MM[],2,FALSE)</f>
        <v>147</v>
      </c>
      <c r="D6108" s="36" t="s">
        <v>114</v>
      </c>
      <c r="E6108" s="36" t="s">
        <v>102</v>
      </c>
      <c r="F6108" s="36" t="s">
        <v>100</v>
      </c>
      <c r="G6108" s="36" t="s">
        <v>106</v>
      </c>
      <c r="H6108" s="36">
        <v>45</v>
      </c>
      <c r="I6108" s="36">
        <v>45</v>
      </c>
    </row>
    <row r="6109" spans="1:9" x14ac:dyDescent="0.35">
      <c r="A6109" s="36">
        <v>1541745</v>
      </c>
      <c r="B6109" s="36" t="str">
        <f>VLOOKUP(AllData[[#This Row],[Order]],MM[],3,FALSE)</f>
        <v>V5757351401000</v>
      </c>
      <c r="C6109" s="36">
        <f>VLOOKUP(AllData[[#This Row],[Order]],MM[],2,FALSE)</f>
        <v>147</v>
      </c>
      <c r="D6109" s="36" t="s">
        <v>60</v>
      </c>
      <c r="E6109" s="36" t="s">
        <v>61</v>
      </c>
      <c r="F6109" s="36" t="s">
        <v>63</v>
      </c>
      <c r="G6109" s="36" t="s">
        <v>108</v>
      </c>
      <c r="H6109" s="36">
        <v>453.24</v>
      </c>
      <c r="I6109" s="36">
        <v>1</v>
      </c>
    </row>
    <row r="6110" spans="1:9" x14ac:dyDescent="0.35">
      <c r="A6110" s="36">
        <v>1541745</v>
      </c>
      <c r="B6110" s="36" t="str">
        <f>VLOOKUP(AllData[[#This Row],[Order]],MM[],3,FALSE)</f>
        <v>V5757351401000</v>
      </c>
      <c r="C6110" s="36">
        <f>VLOOKUP(AllData[[#This Row],[Order]],MM[],2,FALSE)</f>
        <v>147</v>
      </c>
      <c r="D6110" s="36" t="s">
        <v>95</v>
      </c>
      <c r="E6110" s="36" t="s">
        <v>83</v>
      </c>
      <c r="F6110" s="36" t="s">
        <v>84</v>
      </c>
      <c r="G6110" s="36" t="s">
        <v>110</v>
      </c>
      <c r="H6110" s="36"/>
      <c r="I6110" s="36">
        <v>5</v>
      </c>
    </row>
    <row r="6111" spans="1:9" x14ac:dyDescent="0.35">
      <c r="A6111" s="36">
        <v>1542298</v>
      </c>
      <c r="B6111" s="36" t="str">
        <f>VLOOKUP(AllData[[#This Row],[Order]],MM[],3,FALSE)</f>
        <v>V5757311400800</v>
      </c>
      <c r="C6111" s="36">
        <f>VLOOKUP(AllData[[#This Row],[Order]],MM[],2,FALSE)</f>
        <v>142</v>
      </c>
      <c r="D6111" s="36" t="s">
        <v>60</v>
      </c>
      <c r="E6111" s="36" t="s">
        <v>83</v>
      </c>
      <c r="F6111" s="36" t="s">
        <v>84</v>
      </c>
      <c r="G6111" s="36" t="s">
        <v>111</v>
      </c>
      <c r="H6111" s="36">
        <v>47.383000000000003</v>
      </c>
      <c r="I6111" s="36">
        <v>40</v>
      </c>
    </row>
    <row r="6112" spans="1:9" x14ac:dyDescent="0.35">
      <c r="A6112" s="36">
        <v>1542298</v>
      </c>
      <c r="B6112" s="36" t="str">
        <f>VLOOKUP(AllData[[#This Row],[Order]],MM[],3,FALSE)</f>
        <v>V5757311400800</v>
      </c>
      <c r="C6112" s="36">
        <f>VLOOKUP(AllData[[#This Row],[Order]],MM[],2,FALSE)</f>
        <v>142</v>
      </c>
      <c r="D6112" s="36" t="s">
        <v>68</v>
      </c>
      <c r="E6112" s="36" t="s">
        <v>61</v>
      </c>
      <c r="F6112" s="36" t="s">
        <v>63</v>
      </c>
      <c r="G6112" s="36" t="s">
        <v>64</v>
      </c>
      <c r="H6112" s="36">
        <v>6.6829999999999998</v>
      </c>
      <c r="I6112" s="36">
        <v>15</v>
      </c>
    </row>
    <row r="6113" spans="1:9" x14ac:dyDescent="0.35">
      <c r="A6113" s="36">
        <v>1542298</v>
      </c>
      <c r="B6113" s="36" t="str">
        <f>VLOOKUP(AllData[[#This Row],[Order]],MM[],3,FALSE)</f>
        <v>V5757311400800</v>
      </c>
      <c r="C6113" s="36">
        <f>VLOOKUP(AllData[[#This Row],[Order]],MM[],2,FALSE)</f>
        <v>142</v>
      </c>
      <c r="D6113" s="36" t="s">
        <v>73</v>
      </c>
      <c r="E6113" s="36" t="s">
        <v>69</v>
      </c>
      <c r="F6113" s="36" t="s">
        <v>70</v>
      </c>
      <c r="G6113" s="36" t="s">
        <v>71</v>
      </c>
      <c r="H6113" s="36">
        <v>20</v>
      </c>
      <c r="I6113" s="36">
        <v>20</v>
      </c>
    </row>
    <row r="6114" spans="1:9" x14ac:dyDescent="0.35">
      <c r="A6114" s="36">
        <v>1542298</v>
      </c>
      <c r="B6114" s="36" t="str">
        <f>VLOOKUP(AllData[[#This Row],[Order]],MM[],3,FALSE)</f>
        <v>V5757311400800</v>
      </c>
      <c r="C6114" s="36">
        <f>VLOOKUP(AllData[[#This Row],[Order]],MM[],2,FALSE)</f>
        <v>142</v>
      </c>
      <c r="D6114" s="36" t="s">
        <v>75</v>
      </c>
      <c r="E6114" s="36" t="s">
        <v>61</v>
      </c>
      <c r="F6114" s="36" t="s">
        <v>63</v>
      </c>
      <c r="G6114" s="36" t="s">
        <v>74</v>
      </c>
      <c r="H6114" s="36">
        <v>231.06</v>
      </c>
      <c r="I6114" s="36">
        <v>290</v>
      </c>
    </row>
    <row r="6115" spans="1:9" x14ac:dyDescent="0.35">
      <c r="A6115" s="36">
        <v>1542298</v>
      </c>
      <c r="B6115" s="36" t="str">
        <f>VLOOKUP(AllData[[#This Row],[Order]],MM[],3,FALSE)</f>
        <v>V5757311400800</v>
      </c>
      <c r="C6115" s="36">
        <f>VLOOKUP(AllData[[#This Row],[Order]],MM[],2,FALSE)</f>
        <v>142</v>
      </c>
      <c r="D6115" s="36" t="s">
        <v>78</v>
      </c>
      <c r="E6115" s="36" t="s">
        <v>61</v>
      </c>
      <c r="F6115" s="36" t="s">
        <v>63</v>
      </c>
      <c r="G6115" s="36" t="s">
        <v>76</v>
      </c>
      <c r="H6115" s="36">
        <v>1985.64</v>
      </c>
      <c r="I6115" s="36">
        <v>1040</v>
      </c>
    </row>
    <row r="6116" spans="1:9" x14ac:dyDescent="0.35">
      <c r="A6116" s="36">
        <v>1542298</v>
      </c>
      <c r="B6116" s="36" t="str">
        <f>VLOOKUP(AllData[[#This Row],[Order]],MM[],3,FALSE)</f>
        <v>V5757311400800</v>
      </c>
      <c r="C6116" s="36">
        <f>VLOOKUP(AllData[[#This Row],[Order]],MM[],2,FALSE)</f>
        <v>142</v>
      </c>
      <c r="D6116" s="36" t="s">
        <v>80</v>
      </c>
      <c r="E6116" s="36" t="s">
        <v>61</v>
      </c>
      <c r="F6116" s="36" t="s">
        <v>63</v>
      </c>
      <c r="G6116" s="36" t="s">
        <v>112</v>
      </c>
      <c r="H6116" s="36">
        <v>196.01999999999998</v>
      </c>
      <c r="I6116" s="36">
        <v>50</v>
      </c>
    </row>
    <row r="6117" spans="1:9" x14ac:dyDescent="0.35">
      <c r="A6117" s="36">
        <v>1542298</v>
      </c>
      <c r="B6117" s="36" t="str">
        <f>VLOOKUP(AllData[[#This Row],[Order]],MM[],3,FALSE)</f>
        <v>V5757311400800</v>
      </c>
      <c r="C6117" s="36">
        <f>VLOOKUP(AllData[[#This Row],[Order]],MM[],2,FALSE)</f>
        <v>142</v>
      </c>
      <c r="D6117" s="36" t="s">
        <v>82</v>
      </c>
      <c r="E6117" s="36" t="s">
        <v>89</v>
      </c>
      <c r="F6117" s="36" t="s">
        <v>91</v>
      </c>
      <c r="G6117" s="36" t="s">
        <v>92</v>
      </c>
      <c r="H6117" s="36"/>
      <c r="I6117" s="36">
        <v>0</v>
      </c>
    </row>
    <row r="6118" spans="1:9" x14ac:dyDescent="0.35">
      <c r="A6118" s="36">
        <v>1542298</v>
      </c>
      <c r="B6118" s="36" t="str">
        <f>VLOOKUP(AllData[[#This Row],[Order]],MM[],3,FALSE)</f>
        <v>V5757311400800</v>
      </c>
      <c r="C6118" s="36">
        <f>VLOOKUP(AllData[[#This Row],[Order]],MM[],2,FALSE)</f>
        <v>142</v>
      </c>
      <c r="D6118" s="36" t="s">
        <v>85</v>
      </c>
      <c r="E6118" s="36" t="s">
        <v>69</v>
      </c>
      <c r="F6118" s="36" t="s">
        <v>70</v>
      </c>
      <c r="G6118" s="36" t="s">
        <v>79</v>
      </c>
      <c r="H6118" s="36">
        <v>20</v>
      </c>
      <c r="I6118" s="36">
        <v>20</v>
      </c>
    </row>
    <row r="6119" spans="1:9" x14ac:dyDescent="0.35">
      <c r="A6119" s="36">
        <v>1542298</v>
      </c>
      <c r="B6119" s="36" t="str">
        <f>VLOOKUP(AllData[[#This Row],[Order]],MM[],3,FALSE)</f>
        <v>V5757311400800</v>
      </c>
      <c r="C6119" s="36">
        <f>VLOOKUP(AllData[[#This Row],[Order]],MM[],2,FALSE)</f>
        <v>142</v>
      </c>
      <c r="D6119" s="36" t="s">
        <v>88</v>
      </c>
      <c r="E6119" s="36" t="s">
        <v>69</v>
      </c>
      <c r="F6119" s="36" t="s">
        <v>70</v>
      </c>
      <c r="G6119" s="36" t="s">
        <v>81</v>
      </c>
      <c r="H6119" s="36">
        <v>20</v>
      </c>
      <c r="I6119" s="36">
        <v>20</v>
      </c>
    </row>
    <row r="6120" spans="1:9" x14ac:dyDescent="0.35">
      <c r="A6120" s="36">
        <v>1542298</v>
      </c>
      <c r="B6120" s="36" t="str">
        <f>VLOOKUP(AllData[[#This Row],[Order]],MM[],3,FALSE)</f>
        <v>V5757311400800</v>
      </c>
      <c r="C6120" s="36">
        <f>VLOOKUP(AllData[[#This Row],[Order]],MM[],2,FALSE)</f>
        <v>142</v>
      </c>
      <c r="D6120" s="36" t="s">
        <v>95</v>
      </c>
      <c r="E6120" s="36" t="s">
        <v>83</v>
      </c>
      <c r="F6120" s="36" t="s">
        <v>84</v>
      </c>
      <c r="G6120" s="36" t="s">
        <v>84</v>
      </c>
      <c r="H6120" s="36">
        <v>217.14000000000001</v>
      </c>
      <c r="I6120" s="36">
        <v>450</v>
      </c>
    </row>
    <row r="6121" spans="1:9" x14ac:dyDescent="0.35">
      <c r="A6121" s="36">
        <v>1542298</v>
      </c>
      <c r="B6121" s="36" t="str">
        <f>VLOOKUP(AllData[[#This Row],[Order]],MM[],3,FALSE)</f>
        <v>V5757311400800</v>
      </c>
      <c r="C6121" s="36">
        <f>VLOOKUP(AllData[[#This Row],[Order]],MM[],2,FALSE)</f>
        <v>142</v>
      </c>
      <c r="D6121" s="36" t="s">
        <v>97</v>
      </c>
      <c r="E6121" s="36" t="s">
        <v>86</v>
      </c>
      <c r="F6121" s="36" t="s">
        <v>87</v>
      </c>
      <c r="G6121" s="36" t="s">
        <v>87</v>
      </c>
      <c r="H6121" s="36">
        <v>20</v>
      </c>
      <c r="I6121" s="36">
        <v>20</v>
      </c>
    </row>
    <row r="6122" spans="1:9" x14ac:dyDescent="0.35">
      <c r="A6122" s="36">
        <v>1542298</v>
      </c>
      <c r="B6122" s="36" t="str">
        <f>VLOOKUP(AllData[[#This Row],[Order]],MM[],3,FALSE)</f>
        <v>V5757311400800</v>
      </c>
      <c r="C6122" s="36">
        <f>VLOOKUP(AllData[[#This Row],[Order]],MM[],2,FALSE)</f>
        <v>142</v>
      </c>
      <c r="D6122" s="36" t="s">
        <v>99</v>
      </c>
      <c r="E6122" s="36" t="s">
        <v>61</v>
      </c>
      <c r="F6122" s="36" t="s">
        <v>63</v>
      </c>
      <c r="G6122" s="36" t="s">
        <v>96</v>
      </c>
      <c r="H6122" s="36">
        <v>1.2829999999999999</v>
      </c>
      <c r="I6122" s="36">
        <v>100</v>
      </c>
    </row>
    <row r="6123" spans="1:9" x14ac:dyDescent="0.35">
      <c r="A6123" s="36">
        <v>1542298</v>
      </c>
      <c r="B6123" s="36" t="str">
        <f>VLOOKUP(AllData[[#This Row],[Order]],MM[],3,FALSE)</f>
        <v>V5757311400800</v>
      </c>
      <c r="C6123" s="36">
        <f>VLOOKUP(AllData[[#This Row],[Order]],MM[],2,FALSE)</f>
        <v>142</v>
      </c>
      <c r="D6123" s="36" t="s">
        <v>101</v>
      </c>
      <c r="E6123" s="36" t="s">
        <v>69</v>
      </c>
      <c r="F6123" s="36" t="s">
        <v>70</v>
      </c>
      <c r="G6123" s="36" t="s">
        <v>98</v>
      </c>
      <c r="H6123" s="36">
        <v>20</v>
      </c>
      <c r="I6123" s="36">
        <v>20</v>
      </c>
    </row>
    <row r="6124" spans="1:9" x14ac:dyDescent="0.35">
      <c r="A6124" s="36">
        <v>1542298</v>
      </c>
      <c r="B6124" s="36" t="str">
        <f>VLOOKUP(AllData[[#This Row],[Order]],MM[],3,FALSE)</f>
        <v>V5757311400800</v>
      </c>
      <c r="C6124" s="36">
        <f>VLOOKUP(AllData[[#This Row],[Order]],MM[],2,FALSE)</f>
        <v>142</v>
      </c>
      <c r="D6124" s="36" t="s">
        <v>104</v>
      </c>
      <c r="E6124" s="36" t="s">
        <v>69</v>
      </c>
      <c r="F6124" s="36" t="s">
        <v>70</v>
      </c>
      <c r="G6124" s="36" t="s">
        <v>100</v>
      </c>
      <c r="H6124" s="36">
        <v>30</v>
      </c>
      <c r="I6124" s="36">
        <v>30</v>
      </c>
    </row>
    <row r="6125" spans="1:9" x14ac:dyDescent="0.35">
      <c r="A6125" s="36">
        <v>1542298</v>
      </c>
      <c r="B6125" s="36" t="str">
        <f>VLOOKUP(AllData[[#This Row],[Order]],MM[],3,FALSE)</f>
        <v>V5757311400800</v>
      </c>
      <c r="C6125" s="36">
        <f>VLOOKUP(AllData[[#This Row],[Order]],MM[],2,FALSE)</f>
        <v>142</v>
      </c>
      <c r="D6125" s="36" t="s">
        <v>113</v>
      </c>
      <c r="E6125" s="36" t="s">
        <v>102</v>
      </c>
      <c r="F6125" s="36" t="s">
        <v>100</v>
      </c>
      <c r="G6125" s="36" t="s">
        <v>103</v>
      </c>
      <c r="H6125" s="36">
        <v>30</v>
      </c>
      <c r="I6125" s="36">
        <v>30</v>
      </c>
    </row>
    <row r="6126" spans="1:9" x14ac:dyDescent="0.35">
      <c r="A6126" s="36">
        <v>1542298</v>
      </c>
      <c r="B6126" s="36" t="str">
        <f>VLOOKUP(AllData[[#This Row],[Order]],MM[],3,FALSE)</f>
        <v>V5757311400800</v>
      </c>
      <c r="C6126" s="36">
        <f>VLOOKUP(AllData[[#This Row],[Order]],MM[],2,FALSE)</f>
        <v>142</v>
      </c>
      <c r="D6126" s="36" t="s">
        <v>114</v>
      </c>
      <c r="E6126" s="36" t="s">
        <v>102</v>
      </c>
      <c r="F6126" s="36" t="s">
        <v>100</v>
      </c>
      <c r="G6126" s="36" t="s">
        <v>106</v>
      </c>
      <c r="H6126" s="36">
        <v>45</v>
      </c>
      <c r="I6126" s="36">
        <v>45</v>
      </c>
    </row>
    <row r="6127" spans="1:9" x14ac:dyDescent="0.35">
      <c r="A6127" s="36">
        <v>1542298</v>
      </c>
      <c r="B6127" s="36" t="str">
        <f>VLOOKUP(AllData[[#This Row],[Order]],MM[],3,FALSE)</f>
        <v>V5757311400800</v>
      </c>
      <c r="C6127" s="36">
        <f>VLOOKUP(AllData[[#This Row],[Order]],MM[],2,FALSE)</f>
        <v>142</v>
      </c>
      <c r="D6127" s="36" t="s">
        <v>60</v>
      </c>
      <c r="E6127" s="36" t="s">
        <v>61</v>
      </c>
      <c r="F6127" s="36" t="s">
        <v>63</v>
      </c>
      <c r="G6127" s="36" t="s">
        <v>108</v>
      </c>
      <c r="H6127" s="36"/>
      <c r="I6127" s="36">
        <v>1</v>
      </c>
    </row>
    <row r="6128" spans="1:9" x14ac:dyDescent="0.35">
      <c r="A6128" s="36">
        <v>1542298</v>
      </c>
      <c r="B6128" s="36" t="str">
        <f>VLOOKUP(AllData[[#This Row],[Order]],MM[],3,FALSE)</f>
        <v>V5757311400800</v>
      </c>
      <c r="C6128" s="36">
        <f>VLOOKUP(AllData[[#This Row],[Order]],MM[],2,FALSE)</f>
        <v>142</v>
      </c>
      <c r="D6128" s="36" t="s">
        <v>95</v>
      </c>
      <c r="E6128" s="36" t="s">
        <v>83</v>
      </c>
      <c r="F6128" s="36" t="s">
        <v>84</v>
      </c>
      <c r="G6128" s="36" t="s">
        <v>110</v>
      </c>
      <c r="H6128" s="36"/>
      <c r="I6128" s="36">
        <v>5</v>
      </c>
    </row>
    <row r="6129" spans="1:9" x14ac:dyDescent="0.35">
      <c r="A6129" s="36">
        <v>1542299</v>
      </c>
      <c r="B6129" s="36" t="str">
        <f>VLOOKUP(AllData[[#This Row],[Order]],MM[],3,FALSE)</f>
        <v>V5757311401000</v>
      </c>
      <c r="C6129" s="36">
        <f>VLOOKUP(AllData[[#This Row],[Order]],MM[],2,FALSE)</f>
        <v>142</v>
      </c>
      <c r="D6129" s="36" t="s">
        <v>60</v>
      </c>
      <c r="E6129" s="36" t="s">
        <v>83</v>
      </c>
      <c r="F6129" s="36" t="s">
        <v>84</v>
      </c>
      <c r="G6129" s="36" t="s">
        <v>111</v>
      </c>
      <c r="H6129" s="36">
        <v>8.0500000000000007</v>
      </c>
      <c r="I6129" s="36">
        <v>40</v>
      </c>
    </row>
    <row r="6130" spans="1:9" x14ac:dyDescent="0.35">
      <c r="A6130" s="36">
        <v>1542299</v>
      </c>
      <c r="B6130" s="36" t="str">
        <f>VLOOKUP(AllData[[#This Row],[Order]],MM[],3,FALSE)</f>
        <v>V5757311401000</v>
      </c>
      <c r="C6130" s="36">
        <f>VLOOKUP(AllData[[#This Row],[Order]],MM[],2,FALSE)</f>
        <v>142</v>
      </c>
      <c r="D6130" s="36" t="s">
        <v>68</v>
      </c>
      <c r="E6130" s="36" t="s">
        <v>61</v>
      </c>
      <c r="F6130" s="36" t="s">
        <v>63</v>
      </c>
      <c r="G6130" s="36" t="s">
        <v>64</v>
      </c>
      <c r="H6130" s="36">
        <v>22.716999999999999</v>
      </c>
      <c r="I6130" s="36">
        <v>15</v>
      </c>
    </row>
    <row r="6131" spans="1:9" x14ac:dyDescent="0.35">
      <c r="A6131" s="36">
        <v>1542299</v>
      </c>
      <c r="B6131" s="36" t="str">
        <f>VLOOKUP(AllData[[#This Row],[Order]],MM[],3,FALSE)</f>
        <v>V5757311401000</v>
      </c>
      <c r="C6131" s="36">
        <f>VLOOKUP(AllData[[#This Row],[Order]],MM[],2,FALSE)</f>
        <v>142</v>
      </c>
      <c r="D6131" s="36" t="s">
        <v>73</v>
      </c>
      <c r="E6131" s="36" t="s">
        <v>69</v>
      </c>
      <c r="F6131" s="36" t="s">
        <v>70</v>
      </c>
      <c r="G6131" s="36" t="s">
        <v>71</v>
      </c>
      <c r="H6131" s="36">
        <v>20</v>
      </c>
      <c r="I6131" s="36">
        <v>20</v>
      </c>
    </row>
    <row r="6132" spans="1:9" x14ac:dyDescent="0.35">
      <c r="A6132" s="36">
        <v>1542299</v>
      </c>
      <c r="B6132" s="36" t="str">
        <f>VLOOKUP(AllData[[#This Row],[Order]],MM[],3,FALSE)</f>
        <v>V5757311401000</v>
      </c>
      <c r="C6132" s="36">
        <f>VLOOKUP(AllData[[#This Row],[Order]],MM[],2,FALSE)</f>
        <v>142</v>
      </c>
      <c r="D6132" s="36" t="s">
        <v>75</v>
      </c>
      <c r="E6132" s="36" t="s">
        <v>61</v>
      </c>
      <c r="F6132" s="36" t="s">
        <v>63</v>
      </c>
      <c r="G6132" s="36" t="s">
        <v>74</v>
      </c>
      <c r="H6132" s="36">
        <v>358.70699999999999</v>
      </c>
      <c r="I6132" s="36">
        <v>350</v>
      </c>
    </row>
    <row r="6133" spans="1:9" x14ac:dyDescent="0.35">
      <c r="A6133" s="36">
        <v>1542299</v>
      </c>
      <c r="B6133" s="36" t="str">
        <f>VLOOKUP(AllData[[#This Row],[Order]],MM[],3,FALSE)</f>
        <v>V5757311401000</v>
      </c>
      <c r="C6133" s="36">
        <f>VLOOKUP(AllData[[#This Row],[Order]],MM[],2,FALSE)</f>
        <v>142</v>
      </c>
      <c r="D6133" s="36" t="s">
        <v>78</v>
      </c>
      <c r="E6133" s="36" t="s">
        <v>61</v>
      </c>
      <c r="F6133" s="36" t="s">
        <v>63</v>
      </c>
      <c r="G6133" s="36" t="s">
        <v>76</v>
      </c>
      <c r="H6133" s="36">
        <v>1843.1999999999998</v>
      </c>
      <c r="I6133" s="36">
        <v>1020</v>
      </c>
    </row>
    <row r="6134" spans="1:9" x14ac:dyDescent="0.35">
      <c r="A6134" s="36">
        <v>1542299</v>
      </c>
      <c r="B6134" s="36" t="str">
        <f>VLOOKUP(AllData[[#This Row],[Order]],MM[],3,FALSE)</f>
        <v>V5757311401000</v>
      </c>
      <c r="C6134" s="36">
        <f>VLOOKUP(AllData[[#This Row],[Order]],MM[],2,FALSE)</f>
        <v>142</v>
      </c>
      <c r="D6134" s="36" t="s">
        <v>80</v>
      </c>
      <c r="E6134" s="36" t="s">
        <v>61</v>
      </c>
      <c r="F6134" s="36" t="s">
        <v>63</v>
      </c>
      <c r="G6134" s="36" t="s">
        <v>112</v>
      </c>
      <c r="H6134" s="36">
        <v>69.06</v>
      </c>
      <c r="I6134" s="36">
        <v>50</v>
      </c>
    </row>
    <row r="6135" spans="1:9" x14ac:dyDescent="0.35">
      <c r="A6135" s="36">
        <v>1542299</v>
      </c>
      <c r="B6135" s="36" t="str">
        <f>VLOOKUP(AllData[[#This Row],[Order]],MM[],3,FALSE)</f>
        <v>V5757311401000</v>
      </c>
      <c r="C6135" s="36">
        <f>VLOOKUP(AllData[[#This Row],[Order]],MM[],2,FALSE)</f>
        <v>142</v>
      </c>
      <c r="D6135" s="36" t="s">
        <v>82</v>
      </c>
      <c r="E6135" s="36" t="s">
        <v>89</v>
      </c>
      <c r="F6135" s="36" t="s">
        <v>91</v>
      </c>
      <c r="G6135" s="36" t="s">
        <v>92</v>
      </c>
      <c r="H6135" s="36"/>
      <c r="I6135" s="36">
        <v>0</v>
      </c>
    </row>
    <row r="6136" spans="1:9" x14ac:dyDescent="0.35">
      <c r="A6136" s="36">
        <v>1542299</v>
      </c>
      <c r="B6136" s="36" t="str">
        <f>VLOOKUP(AllData[[#This Row],[Order]],MM[],3,FALSE)</f>
        <v>V5757311401000</v>
      </c>
      <c r="C6136" s="36">
        <f>VLOOKUP(AllData[[#This Row],[Order]],MM[],2,FALSE)</f>
        <v>142</v>
      </c>
      <c r="D6136" s="36" t="s">
        <v>85</v>
      </c>
      <c r="E6136" s="36" t="s">
        <v>69</v>
      </c>
      <c r="F6136" s="36" t="s">
        <v>70</v>
      </c>
      <c r="G6136" s="36" t="s">
        <v>79</v>
      </c>
      <c r="H6136" s="36">
        <v>20</v>
      </c>
      <c r="I6136" s="36">
        <v>20</v>
      </c>
    </row>
    <row r="6137" spans="1:9" x14ac:dyDescent="0.35">
      <c r="A6137" s="36">
        <v>1542299</v>
      </c>
      <c r="B6137" s="36" t="str">
        <f>VLOOKUP(AllData[[#This Row],[Order]],MM[],3,FALSE)</f>
        <v>V5757311401000</v>
      </c>
      <c r="C6137" s="36">
        <f>VLOOKUP(AllData[[#This Row],[Order]],MM[],2,FALSE)</f>
        <v>142</v>
      </c>
      <c r="D6137" s="36" t="s">
        <v>88</v>
      </c>
      <c r="E6137" s="36" t="s">
        <v>69</v>
      </c>
      <c r="F6137" s="36" t="s">
        <v>70</v>
      </c>
      <c r="G6137" s="36" t="s">
        <v>81</v>
      </c>
      <c r="H6137" s="36">
        <v>20</v>
      </c>
      <c r="I6137" s="36">
        <v>20</v>
      </c>
    </row>
    <row r="6138" spans="1:9" x14ac:dyDescent="0.35">
      <c r="A6138" s="36">
        <v>1542299</v>
      </c>
      <c r="B6138" s="36" t="str">
        <f>VLOOKUP(AllData[[#This Row],[Order]],MM[],3,FALSE)</f>
        <v>V5757311401000</v>
      </c>
      <c r="C6138" s="36">
        <f>VLOOKUP(AllData[[#This Row],[Order]],MM[],2,FALSE)</f>
        <v>142</v>
      </c>
      <c r="D6138" s="36" t="s">
        <v>95</v>
      </c>
      <c r="E6138" s="36" t="s">
        <v>83</v>
      </c>
      <c r="F6138" s="36" t="s">
        <v>84</v>
      </c>
      <c r="G6138" s="36" t="s">
        <v>84</v>
      </c>
      <c r="H6138" s="36">
        <v>155.82</v>
      </c>
      <c r="I6138" s="36">
        <v>450</v>
      </c>
    </row>
    <row r="6139" spans="1:9" x14ac:dyDescent="0.35">
      <c r="A6139" s="36">
        <v>1542299</v>
      </c>
      <c r="B6139" s="36" t="str">
        <f>VLOOKUP(AllData[[#This Row],[Order]],MM[],3,FALSE)</f>
        <v>V5757311401000</v>
      </c>
      <c r="C6139" s="36">
        <f>VLOOKUP(AllData[[#This Row],[Order]],MM[],2,FALSE)</f>
        <v>142</v>
      </c>
      <c r="D6139" s="36" t="s">
        <v>97</v>
      </c>
      <c r="E6139" s="36" t="s">
        <v>86</v>
      </c>
      <c r="F6139" s="36" t="s">
        <v>87</v>
      </c>
      <c r="G6139" s="36" t="s">
        <v>87</v>
      </c>
      <c r="H6139" s="36">
        <v>20</v>
      </c>
      <c r="I6139" s="36">
        <v>20</v>
      </c>
    </row>
    <row r="6140" spans="1:9" x14ac:dyDescent="0.35">
      <c r="A6140" s="36">
        <v>1542299</v>
      </c>
      <c r="B6140" s="36" t="str">
        <f>VLOOKUP(AllData[[#This Row],[Order]],MM[],3,FALSE)</f>
        <v>V5757311401000</v>
      </c>
      <c r="C6140" s="36">
        <f>VLOOKUP(AllData[[#This Row],[Order]],MM[],2,FALSE)</f>
        <v>142</v>
      </c>
      <c r="D6140" s="36" t="s">
        <v>99</v>
      </c>
      <c r="E6140" s="36" t="s">
        <v>61</v>
      </c>
      <c r="F6140" s="36" t="s">
        <v>63</v>
      </c>
      <c r="G6140" s="36" t="s">
        <v>96</v>
      </c>
      <c r="H6140" s="36">
        <v>40.817</v>
      </c>
      <c r="I6140" s="36">
        <v>100</v>
      </c>
    </row>
    <row r="6141" spans="1:9" x14ac:dyDescent="0.35">
      <c r="A6141" s="36">
        <v>1542299</v>
      </c>
      <c r="B6141" s="36" t="str">
        <f>VLOOKUP(AllData[[#This Row],[Order]],MM[],3,FALSE)</f>
        <v>V5757311401000</v>
      </c>
      <c r="C6141" s="36">
        <f>VLOOKUP(AllData[[#This Row],[Order]],MM[],2,FALSE)</f>
        <v>142</v>
      </c>
      <c r="D6141" s="36" t="s">
        <v>101</v>
      </c>
      <c r="E6141" s="36" t="s">
        <v>69</v>
      </c>
      <c r="F6141" s="36" t="s">
        <v>70</v>
      </c>
      <c r="G6141" s="36" t="s">
        <v>98</v>
      </c>
      <c r="H6141" s="36">
        <v>20</v>
      </c>
      <c r="I6141" s="36">
        <v>20</v>
      </c>
    </row>
    <row r="6142" spans="1:9" x14ac:dyDescent="0.35">
      <c r="A6142" s="36">
        <v>1542299</v>
      </c>
      <c r="B6142" s="36" t="str">
        <f>VLOOKUP(AllData[[#This Row],[Order]],MM[],3,FALSE)</f>
        <v>V5757311401000</v>
      </c>
      <c r="C6142" s="36">
        <f>VLOOKUP(AllData[[#This Row],[Order]],MM[],2,FALSE)</f>
        <v>142</v>
      </c>
      <c r="D6142" s="36" t="s">
        <v>104</v>
      </c>
      <c r="E6142" s="36" t="s">
        <v>69</v>
      </c>
      <c r="F6142" s="36" t="s">
        <v>70</v>
      </c>
      <c r="G6142" s="36" t="s">
        <v>100</v>
      </c>
      <c r="H6142" s="36">
        <v>30</v>
      </c>
      <c r="I6142" s="36">
        <v>30</v>
      </c>
    </row>
    <row r="6143" spans="1:9" x14ac:dyDescent="0.35">
      <c r="A6143" s="36">
        <v>1542299</v>
      </c>
      <c r="B6143" s="36" t="str">
        <f>VLOOKUP(AllData[[#This Row],[Order]],MM[],3,FALSE)</f>
        <v>V5757311401000</v>
      </c>
      <c r="C6143" s="36">
        <f>VLOOKUP(AllData[[#This Row],[Order]],MM[],2,FALSE)</f>
        <v>142</v>
      </c>
      <c r="D6143" s="36" t="s">
        <v>113</v>
      </c>
      <c r="E6143" s="36" t="s">
        <v>102</v>
      </c>
      <c r="F6143" s="36" t="s">
        <v>100</v>
      </c>
      <c r="G6143" s="36" t="s">
        <v>103</v>
      </c>
      <c r="H6143" s="36">
        <v>30</v>
      </c>
      <c r="I6143" s="36">
        <v>30</v>
      </c>
    </row>
    <row r="6144" spans="1:9" x14ac:dyDescent="0.35">
      <c r="A6144" s="36">
        <v>1542299</v>
      </c>
      <c r="B6144" s="36" t="str">
        <f>VLOOKUP(AllData[[#This Row],[Order]],MM[],3,FALSE)</f>
        <v>V5757311401000</v>
      </c>
      <c r="C6144" s="36">
        <f>VLOOKUP(AllData[[#This Row],[Order]],MM[],2,FALSE)</f>
        <v>142</v>
      </c>
      <c r="D6144" s="36" t="s">
        <v>114</v>
      </c>
      <c r="E6144" s="36" t="s">
        <v>102</v>
      </c>
      <c r="F6144" s="36" t="s">
        <v>100</v>
      </c>
      <c r="G6144" s="36" t="s">
        <v>106</v>
      </c>
      <c r="H6144" s="36">
        <v>45</v>
      </c>
      <c r="I6144" s="36">
        <v>45</v>
      </c>
    </row>
    <row r="6145" spans="1:9" x14ac:dyDescent="0.35">
      <c r="A6145" s="36">
        <v>1542299</v>
      </c>
      <c r="B6145" s="36" t="str">
        <f>VLOOKUP(AllData[[#This Row],[Order]],MM[],3,FALSE)</f>
        <v>V5757311401000</v>
      </c>
      <c r="C6145" s="36">
        <f>VLOOKUP(AllData[[#This Row],[Order]],MM[],2,FALSE)</f>
        <v>142</v>
      </c>
      <c r="D6145" s="36" t="s">
        <v>60</v>
      </c>
      <c r="E6145" s="36" t="s">
        <v>61</v>
      </c>
      <c r="F6145" s="36" t="s">
        <v>63</v>
      </c>
      <c r="G6145" s="36" t="s">
        <v>108</v>
      </c>
      <c r="H6145" s="36"/>
      <c r="I6145" s="36">
        <v>1</v>
      </c>
    </row>
    <row r="6146" spans="1:9" x14ac:dyDescent="0.35">
      <c r="A6146" s="36">
        <v>1542299</v>
      </c>
      <c r="B6146" s="36" t="str">
        <f>VLOOKUP(AllData[[#This Row],[Order]],MM[],3,FALSE)</f>
        <v>V5757311401000</v>
      </c>
      <c r="C6146" s="36">
        <f>VLOOKUP(AllData[[#This Row],[Order]],MM[],2,FALSE)</f>
        <v>142</v>
      </c>
      <c r="D6146" s="36" t="s">
        <v>95</v>
      </c>
      <c r="E6146" s="36" t="s">
        <v>83</v>
      </c>
      <c r="F6146" s="36" t="s">
        <v>84</v>
      </c>
      <c r="G6146" s="36" t="s">
        <v>110</v>
      </c>
      <c r="H6146" s="36"/>
      <c r="I6146" s="36">
        <v>5</v>
      </c>
    </row>
    <row r="6147" spans="1:9" x14ac:dyDescent="0.35">
      <c r="A6147" s="36">
        <v>1542300</v>
      </c>
      <c r="B6147" s="36" t="str">
        <f>VLOOKUP(AllData[[#This Row],[Order]],MM[],3,FALSE)</f>
        <v>V5757331400800</v>
      </c>
      <c r="C6147" s="36">
        <f>VLOOKUP(AllData[[#This Row],[Order]],MM[],2,FALSE)</f>
        <v>140</v>
      </c>
      <c r="D6147" s="36" t="s">
        <v>60</v>
      </c>
      <c r="E6147" s="36" t="s">
        <v>83</v>
      </c>
      <c r="F6147" s="36" t="s">
        <v>84</v>
      </c>
      <c r="G6147" s="36" t="s">
        <v>111</v>
      </c>
      <c r="H6147" s="36">
        <v>8.0500000000000007</v>
      </c>
      <c r="I6147" s="36">
        <v>40</v>
      </c>
    </row>
    <row r="6148" spans="1:9" x14ac:dyDescent="0.35">
      <c r="A6148" s="36">
        <v>1542300</v>
      </c>
      <c r="B6148" s="36" t="str">
        <f>VLOOKUP(AllData[[#This Row],[Order]],MM[],3,FALSE)</f>
        <v>V5757331400800</v>
      </c>
      <c r="C6148" s="36">
        <f>VLOOKUP(AllData[[#This Row],[Order]],MM[],2,FALSE)</f>
        <v>140</v>
      </c>
      <c r="D6148" s="36" t="s">
        <v>68</v>
      </c>
      <c r="E6148" s="36" t="s">
        <v>61</v>
      </c>
      <c r="F6148" s="36" t="s">
        <v>63</v>
      </c>
      <c r="G6148" s="36" t="s">
        <v>64</v>
      </c>
      <c r="H6148" s="36">
        <v>4.95</v>
      </c>
      <c r="I6148" s="36">
        <v>15</v>
      </c>
    </row>
    <row r="6149" spans="1:9" x14ac:dyDescent="0.35">
      <c r="A6149" s="36">
        <v>1542300</v>
      </c>
      <c r="B6149" s="36" t="str">
        <f>VLOOKUP(AllData[[#This Row],[Order]],MM[],3,FALSE)</f>
        <v>V5757331400800</v>
      </c>
      <c r="C6149" s="36">
        <f>VLOOKUP(AllData[[#This Row],[Order]],MM[],2,FALSE)</f>
        <v>140</v>
      </c>
      <c r="D6149" s="36" t="s">
        <v>73</v>
      </c>
      <c r="E6149" s="36" t="s">
        <v>69</v>
      </c>
      <c r="F6149" s="36" t="s">
        <v>70</v>
      </c>
      <c r="G6149" s="36" t="s">
        <v>71</v>
      </c>
      <c r="H6149" s="36">
        <v>20</v>
      </c>
      <c r="I6149" s="36">
        <v>20</v>
      </c>
    </row>
    <row r="6150" spans="1:9" x14ac:dyDescent="0.35">
      <c r="A6150" s="36">
        <v>1542300</v>
      </c>
      <c r="B6150" s="36" t="str">
        <f>VLOOKUP(AllData[[#This Row],[Order]],MM[],3,FALSE)</f>
        <v>V5757331400800</v>
      </c>
      <c r="C6150" s="36">
        <f>VLOOKUP(AllData[[#This Row],[Order]],MM[],2,FALSE)</f>
        <v>140</v>
      </c>
      <c r="D6150" s="36" t="s">
        <v>75</v>
      </c>
      <c r="E6150" s="36" t="s">
        <v>61</v>
      </c>
      <c r="F6150" s="36" t="s">
        <v>63</v>
      </c>
      <c r="G6150" s="36" t="s">
        <v>74</v>
      </c>
      <c r="H6150" s="36">
        <v>141.54</v>
      </c>
      <c r="I6150" s="36">
        <v>350</v>
      </c>
    </row>
    <row r="6151" spans="1:9" x14ac:dyDescent="0.35">
      <c r="A6151" s="36">
        <v>1542300</v>
      </c>
      <c r="B6151" s="36" t="str">
        <f>VLOOKUP(AllData[[#This Row],[Order]],MM[],3,FALSE)</f>
        <v>V5757331400800</v>
      </c>
      <c r="C6151" s="36">
        <f>VLOOKUP(AllData[[#This Row],[Order]],MM[],2,FALSE)</f>
        <v>140</v>
      </c>
      <c r="D6151" s="36" t="s">
        <v>78</v>
      </c>
      <c r="E6151" s="36" t="s">
        <v>61</v>
      </c>
      <c r="F6151" s="36" t="s">
        <v>63</v>
      </c>
      <c r="G6151" s="36" t="s">
        <v>76</v>
      </c>
      <c r="H6151" s="36">
        <v>2437.08</v>
      </c>
      <c r="I6151" s="36">
        <v>1020</v>
      </c>
    </row>
    <row r="6152" spans="1:9" x14ac:dyDescent="0.35">
      <c r="A6152" s="36">
        <v>1542300</v>
      </c>
      <c r="B6152" s="36" t="str">
        <f>VLOOKUP(AllData[[#This Row],[Order]],MM[],3,FALSE)</f>
        <v>V5757331400800</v>
      </c>
      <c r="C6152" s="36">
        <f>VLOOKUP(AllData[[#This Row],[Order]],MM[],2,FALSE)</f>
        <v>140</v>
      </c>
      <c r="D6152" s="36" t="s">
        <v>80</v>
      </c>
      <c r="E6152" s="36" t="s">
        <v>61</v>
      </c>
      <c r="F6152" s="36" t="s">
        <v>63</v>
      </c>
      <c r="G6152" s="36" t="s">
        <v>112</v>
      </c>
      <c r="H6152" s="36">
        <v>49.982999999999997</v>
      </c>
      <c r="I6152" s="36">
        <v>50</v>
      </c>
    </row>
    <row r="6153" spans="1:9" x14ac:dyDescent="0.35">
      <c r="A6153" s="36">
        <v>1542300</v>
      </c>
      <c r="B6153" s="36" t="str">
        <f>VLOOKUP(AllData[[#This Row],[Order]],MM[],3,FALSE)</f>
        <v>V5757331400800</v>
      </c>
      <c r="C6153" s="36">
        <f>VLOOKUP(AllData[[#This Row],[Order]],MM[],2,FALSE)</f>
        <v>140</v>
      </c>
      <c r="D6153" s="36" t="s">
        <v>82</v>
      </c>
      <c r="E6153" s="36" t="s">
        <v>89</v>
      </c>
      <c r="F6153" s="36" t="s">
        <v>91</v>
      </c>
      <c r="G6153" s="36" t="s">
        <v>92</v>
      </c>
      <c r="H6153" s="36"/>
      <c r="I6153" s="36">
        <v>0</v>
      </c>
    </row>
    <row r="6154" spans="1:9" x14ac:dyDescent="0.35">
      <c r="A6154" s="36">
        <v>1542300</v>
      </c>
      <c r="B6154" s="36" t="str">
        <f>VLOOKUP(AllData[[#This Row],[Order]],MM[],3,FALSE)</f>
        <v>V5757331400800</v>
      </c>
      <c r="C6154" s="36">
        <f>VLOOKUP(AllData[[#This Row],[Order]],MM[],2,FALSE)</f>
        <v>140</v>
      </c>
      <c r="D6154" s="36" t="s">
        <v>85</v>
      </c>
      <c r="E6154" s="36" t="s">
        <v>69</v>
      </c>
      <c r="F6154" s="36" t="s">
        <v>70</v>
      </c>
      <c r="G6154" s="36" t="s">
        <v>79</v>
      </c>
      <c r="H6154" s="36">
        <v>20</v>
      </c>
      <c r="I6154" s="36">
        <v>20</v>
      </c>
    </row>
    <row r="6155" spans="1:9" x14ac:dyDescent="0.35">
      <c r="A6155" s="36">
        <v>1542300</v>
      </c>
      <c r="B6155" s="36" t="str">
        <f>VLOOKUP(AllData[[#This Row],[Order]],MM[],3,FALSE)</f>
        <v>V5757331400800</v>
      </c>
      <c r="C6155" s="36">
        <f>VLOOKUP(AllData[[#This Row],[Order]],MM[],2,FALSE)</f>
        <v>140</v>
      </c>
      <c r="D6155" s="36" t="s">
        <v>88</v>
      </c>
      <c r="E6155" s="36" t="s">
        <v>69</v>
      </c>
      <c r="F6155" s="36" t="s">
        <v>70</v>
      </c>
      <c r="G6155" s="36" t="s">
        <v>81</v>
      </c>
      <c r="H6155" s="36">
        <v>20</v>
      </c>
      <c r="I6155" s="36">
        <v>20</v>
      </c>
    </row>
    <row r="6156" spans="1:9" x14ac:dyDescent="0.35">
      <c r="A6156" s="36">
        <v>1542300</v>
      </c>
      <c r="B6156" s="36" t="str">
        <f>VLOOKUP(AllData[[#This Row],[Order]],MM[],3,FALSE)</f>
        <v>V5757331400800</v>
      </c>
      <c r="C6156" s="36">
        <f>VLOOKUP(AllData[[#This Row],[Order]],MM[],2,FALSE)</f>
        <v>140</v>
      </c>
      <c r="D6156" s="36" t="s">
        <v>95</v>
      </c>
      <c r="E6156" s="36" t="s">
        <v>83</v>
      </c>
      <c r="F6156" s="36" t="s">
        <v>84</v>
      </c>
      <c r="G6156" s="36" t="s">
        <v>84</v>
      </c>
      <c r="H6156" s="36">
        <v>380.03999999999996</v>
      </c>
      <c r="I6156" s="36">
        <v>450</v>
      </c>
    </row>
    <row r="6157" spans="1:9" x14ac:dyDescent="0.35">
      <c r="A6157" s="36">
        <v>1542300</v>
      </c>
      <c r="B6157" s="36" t="str">
        <f>VLOOKUP(AllData[[#This Row],[Order]],MM[],3,FALSE)</f>
        <v>V5757331400800</v>
      </c>
      <c r="C6157" s="36">
        <f>VLOOKUP(AllData[[#This Row],[Order]],MM[],2,FALSE)</f>
        <v>140</v>
      </c>
      <c r="D6157" s="36" t="s">
        <v>97</v>
      </c>
      <c r="E6157" s="36" t="s">
        <v>86</v>
      </c>
      <c r="F6157" s="36" t="s">
        <v>87</v>
      </c>
      <c r="G6157" s="36" t="s">
        <v>87</v>
      </c>
      <c r="H6157" s="36">
        <v>20</v>
      </c>
      <c r="I6157" s="36">
        <v>20</v>
      </c>
    </row>
    <row r="6158" spans="1:9" x14ac:dyDescent="0.35">
      <c r="A6158" s="36">
        <v>1542300</v>
      </c>
      <c r="B6158" s="36" t="str">
        <f>VLOOKUP(AllData[[#This Row],[Order]],MM[],3,FALSE)</f>
        <v>V5757331400800</v>
      </c>
      <c r="C6158" s="36">
        <f>VLOOKUP(AllData[[#This Row],[Order]],MM[],2,FALSE)</f>
        <v>140</v>
      </c>
      <c r="D6158" s="36" t="s">
        <v>99</v>
      </c>
      <c r="E6158" s="36" t="s">
        <v>61</v>
      </c>
      <c r="F6158" s="36" t="s">
        <v>63</v>
      </c>
      <c r="G6158" s="36" t="s">
        <v>96</v>
      </c>
      <c r="H6158" s="36">
        <v>46.366999999999997</v>
      </c>
      <c r="I6158" s="36">
        <v>100</v>
      </c>
    </row>
    <row r="6159" spans="1:9" x14ac:dyDescent="0.35">
      <c r="A6159" s="36">
        <v>1542300</v>
      </c>
      <c r="B6159" s="36" t="str">
        <f>VLOOKUP(AllData[[#This Row],[Order]],MM[],3,FALSE)</f>
        <v>V5757331400800</v>
      </c>
      <c r="C6159" s="36">
        <f>VLOOKUP(AllData[[#This Row],[Order]],MM[],2,FALSE)</f>
        <v>140</v>
      </c>
      <c r="D6159" s="36" t="s">
        <v>101</v>
      </c>
      <c r="E6159" s="36" t="s">
        <v>69</v>
      </c>
      <c r="F6159" s="36" t="s">
        <v>70</v>
      </c>
      <c r="G6159" s="36" t="s">
        <v>98</v>
      </c>
      <c r="H6159" s="36">
        <v>20</v>
      </c>
      <c r="I6159" s="36">
        <v>20</v>
      </c>
    </row>
    <row r="6160" spans="1:9" x14ac:dyDescent="0.35">
      <c r="A6160" s="36">
        <v>1542300</v>
      </c>
      <c r="B6160" s="36" t="str">
        <f>VLOOKUP(AllData[[#This Row],[Order]],MM[],3,FALSE)</f>
        <v>V5757331400800</v>
      </c>
      <c r="C6160" s="36">
        <f>VLOOKUP(AllData[[#This Row],[Order]],MM[],2,FALSE)</f>
        <v>140</v>
      </c>
      <c r="D6160" s="36" t="s">
        <v>104</v>
      </c>
      <c r="E6160" s="36" t="s">
        <v>69</v>
      </c>
      <c r="F6160" s="36" t="s">
        <v>70</v>
      </c>
      <c r="G6160" s="36" t="s">
        <v>100</v>
      </c>
      <c r="H6160" s="36">
        <v>30</v>
      </c>
      <c r="I6160" s="36">
        <v>30</v>
      </c>
    </row>
    <row r="6161" spans="1:9" x14ac:dyDescent="0.35">
      <c r="A6161" s="36">
        <v>1542300</v>
      </c>
      <c r="B6161" s="36" t="str">
        <f>VLOOKUP(AllData[[#This Row],[Order]],MM[],3,FALSE)</f>
        <v>V5757331400800</v>
      </c>
      <c r="C6161" s="36">
        <f>VLOOKUP(AllData[[#This Row],[Order]],MM[],2,FALSE)</f>
        <v>140</v>
      </c>
      <c r="D6161" s="36" t="s">
        <v>113</v>
      </c>
      <c r="E6161" s="36" t="s">
        <v>102</v>
      </c>
      <c r="F6161" s="36" t="s">
        <v>100</v>
      </c>
      <c r="G6161" s="36" t="s">
        <v>103</v>
      </c>
      <c r="H6161" s="36">
        <v>30</v>
      </c>
      <c r="I6161" s="36">
        <v>30</v>
      </c>
    </row>
    <row r="6162" spans="1:9" x14ac:dyDescent="0.35">
      <c r="A6162" s="36">
        <v>1542300</v>
      </c>
      <c r="B6162" s="36" t="str">
        <f>VLOOKUP(AllData[[#This Row],[Order]],MM[],3,FALSE)</f>
        <v>V5757331400800</v>
      </c>
      <c r="C6162" s="36">
        <f>VLOOKUP(AllData[[#This Row],[Order]],MM[],2,FALSE)</f>
        <v>140</v>
      </c>
      <c r="D6162" s="36" t="s">
        <v>114</v>
      </c>
      <c r="E6162" s="36" t="s">
        <v>102</v>
      </c>
      <c r="F6162" s="36" t="s">
        <v>100</v>
      </c>
      <c r="G6162" s="36" t="s">
        <v>106</v>
      </c>
      <c r="H6162" s="36">
        <v>45</v>
      </c>
      <c r="I6162" s="36">
        <v>45</v>
      </c>
    </row>
    <row r="6163" spans="1:9" x14ac:dyDescent="0.35">
      <c r="A6163" s="36">
        <v>1542300</v>
      </c>
      <c r="B6163" s="36" t="str">
        <f>VLOOKUP(AllData[[#This Row],[Order]],MM[],3,FALSE)</f>
        <v>V5757331400800</v>
      </c>
      <c r="C6163" s="36">
        <f>VLOOKUP(AllData[[#This Row],[Order]],MM[],2,FALSE)</f>
        <v>140</v>
      </c>
      <c r="D6163" s="36" t="s">
        <v>60</v>
      </c>
      <c r="E6163" s="36" t="s">
        <v>61</v>
      </c>
      <c r="F6163" s="36" t="s">
        <v>63</v>
      </c>
      <c r="G6163" s="36" t="s">
        <v>108</v>
      </c>
      <c r="H6163" s="36">
        <v>263.64</v>
      </c>
      <c r="I6163" s="36">
        <v>1</v>
      </c>
    </row>
    <row r="6164" spans="1:9" x14ac:dyDescent="0.35">
      <c r="A6164" s="36">
        <v>1542300</v>
      </c>
      <c r="B6164" s="36" t="str">
        <f>VLOOKUP(AllData[[#This Row],[Order]],MM[],3,FALSE)</f>
        <v>V5757331400800</v>
      </c>
      <c r="C6164" s="36">
        <f>VLOOKUP(AllData[[#This Row],[Order]],MM[],2,FALSE)</f>
        <v>140</v>
      </c>
      <c r="D6164" s="36" t="s">
        <v>95</v>
      </c>
      <c r="E6164" s="36" t="s">
        <v>83</v>
      </c>
      <c r="F6164" s="36" t="s">
        <v>84</v>
      </c>
      <c r="G6164" s="36" t="s">
        <v>110</v>
      </c>
      <c r="H6164" s="36"/>
      <c r="I6164" s="36">
        <v>5</v>
      </c>
    </row>
    <row r="6165" spans="1:9" x14ac:dyDescent="0.35">
      <c r="A6165" s="36">
        <v>1542301</v>
      </c>
      <c r="B6165" s="36" t="str">
        <f>VLOOKUP(AllData[[#This Row],[Order]],MM[],3,FALSE)</f>
        <v>V5757331401000</v>
      </c>
      <c r="C6165" s="36">
        <f>VLOOKUP(AllData[[#This Row],[Order]],MM[],2,FALSE)</f>
        <v>142</v>
      </c>
      <c r="D6165" s="36" t="s">
        <v>60</v>
      </c>
      <c r="E6165" s="36" t="s">
        <v>83</v>
      </c>
      <c r="F6165" s="36" t="s">
        <v>84</v>
      </c>
      <c r="G6165" s="36" t="s">
        <v>111</v>
      </c>
      <c r="H6165" s="36">
        <v>8.0500000000000007</v>
      </c>
      <c r="I6165" s="36">
        <v>40</v>
      </c>
    </row>
    <row r="6166" spans="1:9" x14ac:dyDescent="0.35">
      <c r="A6166" s="36">
        <v>1542301</v>
      </c>
      <c r="B6166" s="36" t="str">
        <f>VLOOKUP(AllData[[#This Row],[Order]],MM[],3,FALSE)</f>
        <v>V5757331401000</v>
      </c>
      <c r="C6166" s="36">
        <f>VLOOKUP(AllData[[#This Row],[Order]],MM[],2,FALSE)</f>
        <v>142</v>
      </c>
      <c r="D6166" s="36" t="s">
        <v>68</v>
      </c>
      <c r="E6166" s="36" t="s">
        <v>61</v>
      </c>
      <c r="F6166" s="36" t="s">
        <v>63</v>
      </c>
      <c r="G6166" s="36" t="s">
        <v>64</v>
      </c>
      <c r="H6166" s="36">
        <v>4.95</v>
      </c>
      <c r="I6166" s="36">
        <v>15</v>
      </c>
    </row>
    <row r="6167" spans="1:9" x14ac:dyDescent="0.35">
      <c r="A6167" s="36">
        <v>1542301</v>
      </c>
      <c r="B6167" s="36" t="str">
        <f>VLOOKUP(AllData[[#This Row],[Order]],MM[],3,FALSE)</f>
        <v>V5757331401000</v>
      </c>
      <c r="C6167" s="36">
        <f>VLOOKUP(AllData[[#This Row],[Order]],MM[],2,FALSE)</f>
        <v>142</v>
      </c>
      <c r="D6167" s="36" t="s">
        <v>73</v>
      </c>
      <c r="E6167" s="36" t="s">
        <v>69</v>
      </c>
      <c r="F6167" s="36" t="s">
        <v>70</v>
      </c>
      <c r="G6167" s="36" t="s">
        <v>71</v>
      </c>
      <c r="H6167" s="36">
        <v>20</v>
      </c>
      <c r="I6167" s="36">
        <v>20</v>
      </c>
    </row>
    <row r="6168" spans="1:9" x14ac:dyDescent="0.35">
      <c r="A6168" s="36">
        <v>1542301</v>
      </c>
      <c r="B6168" s="36" t="str">
        <f>VLOOKUP(AllData[[#This Row],[Order]],MM[],3,FALSE)</f>
        <v>V5757331401000</v>
      </c>
      <c r="C6168" s="36">
        <f>VLOOKUP(AllData[[#This Row],[Order]],MM[],2,FALSE)</f>
        <v>142</v>
      </c>
      <c r="D6168" s="36" t="s">
        <v>75</v>
      </c>
      <c r="E6168" s="36" t="s">
        <v>61</v>
      </c>
      <c r="F6168" s="36" t="s">
        <v>63</v>
      </c>
      <c r="G6168" s="36" t="s">
        <v>74</v>
      </c>
      <c r="H6168" s="36">
        <v>469.74</v>
      </c>
      <c r="I6168" s="36">
        <v>350</v>
      </c>
    </row>
    <row r="6169" spans="1:9" x14ac:dyDescent="0.35">
      <c r="A6169" s="36">
        <v>1542301</v>
      </c>
      <c r="B6169" s="36" t="str">
        <f>VLOOKUP(AllData[[#This Row],[Order]],MM[],3,FALSE)</f>
        <v>V5757331401000</v>
      </c>
      <c r="C6169" s="36">
        <f>VLOOKUP(AllData[[#This Row],[Order]],MM[],2,FALSE)</f>
        <v>142</v>
      </c>
      <c r="D6169" s="36" t="s">
        <v>78</v>
      </c>
      <c r="E6169" s="36" t="s">
        <v>61</v>
      </c>
      <c r="F6169" s="36" t="s">
        <v>63</v>
      </c>
      <c r="G6169" s="36" t="s">
        <v>76</v>
      </c>
      <c r="H6169" s="36">
        <v>1502.52</v>
      </c>
      <c r="I6169" s="36">
        <v>1020</v>
      </c>
    </row>
    <row r="6170" spans="1:9" x14ac:dyDescent="0.35">
      <c r="A6170" s="36">
        <v>1542301</v>
      </c>
      <c r="B6170" s="36" t="str">
        <f>VLOOKUP(AllData[[#This Row],[Order]],MM[],3,FALSE)</f>
        <v>V5757331401000</v>
      </c>
      <c r="C6170" s="36">
        <f>VLOOKUP(AllData[[#This Row],[Order]],MM[],2,FALSE)</f>
        <v>142</v>
      </c>
      <c r="D6170" s="36" t="s">
        <v>80</v>
      </c>
      <c r="E6170" s="36" t="s">
        <v>61</v>
      </c>
      <c r="F6170" s="36" t="s">
        <v>63</v>
      </c>
      <c r="G6170" s="36" t="s">
        <v>112</v>
      </c>
      <c r="H6170" s="36">
        <v>8</v>
      </c>
      <c r="I6170" s="36">
        <v>50</v>
      </c>
    </row>
    <row r="6171" spans="1:9" x14ac:dyDescent="0.35">
      <c r="A6171" s="36">
        <v>1542301</v>
      </c>
      <c r="B6171" s="36" t="str">
        <f>VLOOKUP(AllData[[#This Row],[Order]],MM[],3,FALSE)</f>
        <v>V5757331401000</v>
      </c>
      <c r="C6171" s="36">
        <f>VLOOKUP(AllData[[#This Row],[Order]],MM[],2,FALSE)</f>
        <v>142</v>
      </c>
      <c r="D6171" s="36" t="s">
        <v>82</v>
      </c>
      <c r="E6171" s="36" t="s">
        <v>89</v>
      </c>
      <c r="F6171" s="36" t="s">
        <v>91</v>
      </c>
      <c r="G6171" s="36" t="s">
        <v>92</v>
      </c>
      <c r="H6171" s="36"/>
      <c r="I6171" s="36">
        <v>0</v>
      </c>
    </row>
    <row r="6172" spans="1:9" x14ac:dyDescent="0.35">
      <c r="A6172" s="36">
        <v>1542301</v>
      </c>
      <c r="B6172" s="36" t="str">
        <f>VLOOKUP(AllData[[#This Row],[Order]],MM[],3,FALSE)</f>
        <v>V5757331401000</v>
      </c>
      <c r="C6172" s="36">
        <f>VLOOKUP(AllData[[#This Row],[Order]],MM[],2,FALSE)</f>
        <v>142</v>
      </c>
      <c r="D6172" s="36" t="s">
        <v>85</v>
      </c>
      <c r="E6172" s="36" t="s">
        <v>69</v>
      </c>
      <c r="F6172" s="36" t="s">
        <v>70</v>
      </c>
      <c r="G6172" s="36" t="s">
        <v>79</v>
      </c>
      <c r="H6172" s="36">
        <v>20</v>
      </c>
      <c r="I6172" s="36">
        <v>20</v>
      </c>
    </row>
    <row r="6173" spans="1:9" x14ac:dyDescent="0.35">
      <c r="A6173" s="36">
        <v>1542301</v>
      </c>
      <c r="B6173" s="36" t="str">
        <f>VLOOKUP(AllData[[#This Row],[Order]],MM[],3,FALSE)</f>
        <v>V5757331401000</v>
      </c>
      <c r="C6173" s="36">
        <f>VLOOKUP(AllData[[#This Row],[Order]],MM[],2,FALSE)</f>
        <v>142</v>
      </c>
      <c r="D6173" s="36" t="s">
        <v>88</v>
      </c>
      <c r="E6173" s="36" t="s">
        <v>69</v>
      </c>
      <c r="F6173" s="36" t="s">
        <v>70</v>
      </c>
      <c r="G6173" s="36" t="s">
        <v>81</v>
      </c>
      <c r="H6173" s="36">
        <v>20</v>
      </c>
      <c r="I6173" s="36">
        <v>20</v>
      </c>
    </row>
    <row r="6174" spans="1:9" x14ac:dyDescent="0.35">
      <c r="A6174" s="36">
        <v>1542301</v>
      </c>
      <c r="B6174" s="36" t="str">
        <f>VLOOKUP(AllData[[#This Row],[Order]],MM[],3,FALSE)</f>
        <v>V5757331401000</v>
      </c>
      <c r="C6174" s="36">
        <f>VLOOKUP(AllData[[#This Row],[Order]],MM[],2,FALSE)</f>
        <v>142</v>
      </c>
      <c r="D6174" s="36" t="s">
        <v>95</v>
      </c>
      <c r="E6174" s="36" t="s">
        <v>83</v>
      </c>
      <c r="F6174" s="36" t="s">
        <v>84</v>
      </c>
      <c r="G6174" s="36" t="s">
        <v>84</v>
      </c>
      <c r="H6174" s="36">
        <v>692.57999999999993</v>
      </c>
      <c r="I6174" s="36">
        <v>450</v>
      </c>
    </row>
    <row r="6175" spans="1:9" x14ac:dyDescent="0.35">
      <c r="A6175" s="36">
        <v>1542301</v>
      </c>
      <c r="B6175" s="36" t="str">
        <f>VLOOKUP(AllData[[#This Row],[Order]],MM[],3,FALSE)</f>
        <v>V5757331401000</v>
      </c>
      <c r="C6175" s="36">
        <f>VLOOKUP(AllData[[#This Row],[Order]],MM[],2,FALSE)</f>
        <v>142</v>
      </c>
      <c r="D6175" s="36" t="s">
        <v>97</v>
      </c>
      <c r="E6175" s="36" t="s">
        <v>86</v>
      </c>
      <c r="F6175" s="36" t="s">
        <v>87</v>
      </c>
      <c r="G6175" s="36" t="s">
        <v>87</v>
      </c>
      <c r="H6175" s="36">
        <v>20</v>
      </c>
      <c r="I6175" s="36">
        <v>20</v>
      </c>
    </row>
    <row r="6176" spans="1:9" x14ac:dyDescent="0.35">
      <c r="A6176" s="36">
        <v>1542301</v>
      </c>
      <c r="B6176" s="36" t="str">
        <f>VLOOKUP(AllData[[#This Row],[Order]],MM[],3,FALSE)</f>
        <v>V5757331401000</v>
      </c>
      <c r="C6176" s="36">
        <f>VLOOKUP(AllData[[#This Row],[Order]],MM[],2,FALSE)</f>
        <v>142</v>
      </c>
      <c r="D6176" s="36" t="s">
        <v>99</v>
      </c>
      <c r="E6176" s="36" t="s">
        <v>61</v>
      </c>
      <c r="F6176" s="36" t="s">
        <v>63</v>
      </c>
      <c r="G6176" s="36" t="s">
        <v>96</v>
      </c>
      <c r="H6176" s="36">
        <v>37.35</v>
      </c>
      <c r="I6176" s="36">
        <v>100</v>
      </c>
    </row>
    <row r="6177" spans="1:9" x14ac:dyDescent="0.35">
      <c r="A6177" s="36">
        <v>1542301</v>
      </c>
      <c r="B6177" s="36" t="str">
        <f>VLOOKUP(AllData[[#This Row],[Order]],MM[],3,FALSE)</f>
        <v>V5757331401000</v>
      </c>
      <c r="C6177" s="36">
        <f>VLOOKUP(AllData[[#This Row],[Order]],MM[],2,FALSE)</f>
        <v>142</v>
      </c>
      <c r="D6177" s="36" t="s">
        <v>101</v>
      </c>
      <c r="E6177" s="36" t="s">
        <v>69</v>
      </c>
      <c r="F6177" s="36" t="s">
        <v>70</v>
      </c>
      <c r="G6177" s="36" t="s">
        <v>98</v>
      </c>
      <c r="H6177" s="36">
        <v>20</v>
      </c>
      <c r="I6177" s="36">
        <v>20</v>
      </c>
    </row>
    <row r="6178" spans="1:9" x14ac:dyDescent="0.35">
      <c r="A6178" s="36">
        <v>1542301</v>
      </c>
      <c r="B6178" s="36" t="str">
        <f>VLOOKUP(AllData[[#This Row],[Order]],MM[],3,FALSE)</f>
        <v>V5757331401000</v>
      </c>
      <c r="C6178" s="36">
        <f>VLOOKUP(AllData[[#This Row],[Order]],MM[],2,FALSE)</f>
        <v>142</v>
      </c>
      <c r="D6178" s="36" t="s">
        <v>104</v>
      </c>
      <c r="E6178" s="36" t="s">
        <v>69</v>
      </c>
      <c r="F6178" s="36" t="s">
        <v>70</v>
      </c>
      <c r="G6178" s="36" t="s">
        <v>100</v>
      </c>
      <c r="H6178" s="36">
        <v>30</v>
      </c>
      <c r="I6178" s="36">
        <v>30</v>
      </c>
    </row>
    <row r="6179" spans="1:9" x14ac:dyDescent="0.35">
      <c r="A6179" s="36">
        <v>1542301</v>
      </c>
      <c r="B6179" s="36" t="str">
        <f>VLOOKUP(AllData[[#This Row],[Order]],MM[],3,FALSE)</f>
        <v>V5757331401000</v>
      </c>
      <c r="C6179" s="36">
        <f>VLOOKUP(AllData[[#This Row],[Order]],MM[],2,FALSE)</f>
        <v>142</v>
      </c>
      <c r="D6179" s="36" t="s">
        <v>113</v>
      </c>
      <c r="E6179" s="36" t="s">
        <v>102</v>
      </c>
      <c r="F6179" s="36" t="s">
        <v>100</v>
      </c>
      <c r="G6179" s="36" t="s">
        <v>103</v>
      </c>
      <c r="H6179" s="36">
        <v>30</v>
      </c>
      <c r="I6179" s="36">
        <v>30</v>
      </c>
    </row>
    <row r="6180" spans="1:9" x14ac:dyDescent="0.35">
      <c r="A6180" s="36">
        <v>1542301</v>
      </c>
      <c r="B6180" s="36" t="str">
        <f>VLOOKUP(AllData[[#This Row],[Order]],MM[],3,FALSE)</f>
        <v>V5757331401000</v>
      </c>
      <c r="C6180" s="36">
        <f>VLOOKUP(AllData[[#This Row],[Order]],MM[],2,FALSE)</f>
        <v>142</v>
      </c>
      <c r="D6180" s="36" t="s">
        <v>114</v>
      </c>
      <c r="E6180" s="36" t="s">
        <v>102</v>
      </c>
      <c r="F6180" s="36" t="s">
        <v>100</v>
      </c>
      <c r="G6180" s="36" t="s">
        <v>106</v>
      </c>
      <c r="H6180" s="36">
        <v>45</v>
      </c>
      <c r="I6180" s="36">
        <v>45</v>
      </c>
    </row>
    <row r="6181" spans="1:9" x14ac:dyDescent="0.35">
      <c r="A6181" s="36">
        <v>1542301</v>
      </c>
      <c r="B6181" s="36" t="str">
        <f>VLOOKUP(AllData[[#This Row],[Order]],MM[],3,FALSE)</f>
        <v>V5757331401000</v>
      </c>
      <c r="C6181" s="36">
        <f>VLOOKUP(AllData[[#This Row],[Order]],MM[],2,FALSE)</f>
        <v>142</v>
      </c>
      <c r="D6181" s="36" t="s">
        <v>60</v>
      </c>
      <c r="E6181" s="36" t="s">
        <v>61</v>
      </c>
      <c r="F6181" s="36" t="s">
        <v>63</v>
      </c>
      <c r="G6181" s="36" t="s">
        <v>108</v>
      </c>
      <c r="H6181" s="36">
        <v>20.7</v>
      </c>
      <c r="I6181" s="36">
        <v>1</v>
      </c>
    </row>
    <row r="6182" spans="1:9" x14ac:dyDescent="0.35">
      <c r="A6182" s="36">
        <v>1542301</v>
      </c>
      <c r="B6182" s="36" t="str">
        <f>VLOOKUP(AllData[[#This Row],[Order]],MM[],3,FALSE)</f>
        <v>V5757331401000</v>
      </c>
      <c r="C6182" s="36">
        <f>VLOOKUP(AllData[[#This Row],[Order]],MM[],2,FALSE)</f>
        <v>142</v>
      </c>
      <c r="D6182" s="36" t="s">
        <v>95</v>
      </c>
      <c r="E6182" s="36" t="s">
        <v>83</v>
      </c>
      <c r="F6182" s="36" t="s">
        <v>84</v>
      </c>
      <c r="G6182" s="36" t="s">
        <v>110</v>
      </c>
      <c r="H6182" s="36"/>
      <c r="I6182" s="36">
        <v>5</v>
      </c>
    </row>
    <row r="6183" spans="1:9" x14ac:dyDescent="0.35">
      <c r="A6183" s="36">
        <v>1542302</v>
      </c>
      <c r="B6183" s="36" t="str">
        <f>VLOOKUP(AllData[[#This Row],[Order]],MM[],3,FALSE)</f>
        <v>V5757351400800</v>
      </c>
      <c r="C6183" s="36">
        <f>VLOOKUP(AllData[[#This Row],[Order]],MM[],2,FALSE)</f>
        <v>148</v>
      </c>
      <c r="D6183" s="36" t="s">
        <v>60</v>
      </c>
      <c r="E6183" s="36" t="s">
        <v>83</v>
      </c>
      <c r="F6183" s="36" t="s">
        <v>84</v>
      </c>
      <c r="G6183" s="36" t="s">
        <v>111</v>
      </c>
      <c r="H6183" s="36">
        <v>91.634</v>
      </c>
      <c r="I6183" s="36">
        <v>40</v>
      </c>
    </row>
    <row r="6184" spans="1:9" x14ac:dyDescent="0.35">
      <c r="A6184" s="36">
        <v>1542302</v>
      </c>
      <c r="B6184" s="36" t="str">
        <f>VLOOKUP(AllData[[#This Row],[Order]],MM[],3,FALSE)</f>
        <v>V5757351400800</v>
      </c>
      <c r="C6184" s="36">
        <f>VLOOKUP(AllData[[#This Row],[Order]],MM[],2,FALSE)</f>
        <v>148</v>
      </c>
      <c r="D6184" s="36" t="s">
        <v>68</v>
      </c>
      <c r="E6184" s="36" t="s">
        <v>61</v>
      </c>
      <c r="F6184" s="36" t="s">
        <v>63</v>
      </c>
      <c r="G6184" s="36" t="s">
        <v>64</v>
      </c>
      <c r="H6184" s="36">
        <v>6.35</v>
      </c>
      <c r="I6184" s="36">
        <v>15</v>
      </c>
    </row>
    <row r="6185" spans="1:9" x14ac:dyDescent="0.35">
      <c r="A6185" s="36">
        <v>1542302</v>
      </c>
      <c r="B6185" s="36" t="str">
        <f>VLOOKUP(AllData[[#This Row],[Order]],MM[],3,FALSE)</f>
        <v>V5757351400800</v>
      </c>
      <c r="C6185" s="36">
        <f>VLOOKUP(AllData[[#This Row],[Order]],MM[],2,FALSE)</f>
        <v>148</v>
      </c>
      <c r="D6185" s="36" t="s">
        <v>73</v>
      </c>
      <c r="E6185" s="36" t="s">
        <v>69</v>
      </c>
      <c r="F6185" s="36" t="s">
        <v>70</v>
      </c>
      <c r="G6185" s="36" t="s">
        <v>71</v>
      </c>
      <c r="H6185" s="36">
        <v>20</v>
      </c>
      <c r="I6185" s="36">
        <v>20</v>
      </c>
    </row>
    <row r="6186" spans="1:9" x14ac:dyDescent="0.35">
      <c r="A6186" s="36">
        <v>1542302</v>
      </c>
      <c r="B6186" s="36" t="str">
        <f>VLOOKUP(AllData[[#This Row],[Order]],MM[],3,FALSE)</f>
        <v>V5757351400800</v>
      </c>
      <c r="C6186" s="36">
        <f>VLOOKUP(AllData[[#This Row],[Order]],MM[],2,FALSE)</f>
        <v>148</v>
      </c>
      <c r="D6186" s="36" t="s">
        <v>75</v>
      </c>
      <c r="E6186" s="36" t="s">
        <v>61</v>
      </c>
      <c r="F6186" s="36" t="s">
        <v>63</v>
      </c>
      <c r="G6186" s="36" t="s">
        <v>74</v>
      </c>
      <c r="H6186" s="36">
        <v>90.78</v>
      </c>
      <c r="I6186" s="36">
        <v>350</v>
      </c>
    </row>
    <row r="6187" spans="1:9" x14ac:dyDescent="0.35">
      <c r="A6187" s="36">
        <v>1542302</v>
      </c>
      <c r="B6187" s="36" t="str">
        <f>VLOOKUP(AllData[[#This Row],[Order]],MM[],3,FALSE)</f>
        <v>V5757351400800</v>
      </c>
      <c r="C6187" s="36">
        <f>VLOOKUP(AllData[[#This Row],[Order]],MM[],2,FALSE)</f>
        <v>148</v>
      </c>
      <c r="D6187" s="36" t="s">
        <v>78</v>
      </c>
      <c r="E6187" s="36" t="s">
        <v>61</v>
      </c>
      <c r="F6187" s="36" t="s">
        <v>63</v>
      </c>
      <c r="G6187" s="36" t="s">
        <v>76</v>
      </c>
      <c r="H6187" s="36">
        <v>411.3</v>
      </c>
      <c r="I6187" s="36">
        <v>1020</v>
      </c>
    </row>
    <row r="6188" spans="1:9" x14ac:dyDescent="0.35">
      <c r="A6188" s="36">
        <v>1542302</v>
      </c>
      <c r="B6188" s="36" t="str">
        <f>VLOOKUP(AllData[[#This Row],[Order]],MM[],3,FALSE)</f>
        <v>V5757351400800</v>
      </c>
      <c r="C6188" s="36">
        <f>VLOOKUP(AllData[[#This Row],[Order]],MM[],2,FALSE)</f>
        <v>148</v>
      </c>
      <c r="D6188" s="36" t="s">
        <v>80</v>
      </c>
      <c r="E6188" s="36" t="s">
        <v>61</v>
      </c>
      <c r="F6188" s="36" t="s">
        <v>63</v>
      </c>
      <c r="G6188" s="36" t="s">
        <v>112</v>
      </c>
      <c r="H6188" s="36">
        <v>8.2669999999999995</v>
      </c>
      <c r="I6188" s="36">
        <v>50</v>
      </c>
    </row>
    <row r="6189" spans="1:9" x14ac:dyDescent="0.35">
      <c r="A6189" s="36">
        <v>1542302</v>
      </c>
      <c r="B6189" s="36" t="str">
        <f>VLOOKUP(AllData[[#This Row],[Order]],MM[],3,FALSE)</f>
        <v>V5757351400800</v>
      </c>
      <c r="C6189" s="36">
        <f>VLOOKUP(AllData[[#This Row],[Order]],MM[],2,FALSE)</f>
        <v>148</v>
      </c>
      <c r="D6189" s="36" t="s">
        <v>82</v>
      </c>
      <c r="E6189" s="36" t="s">
        <v>89</v>
      </c>
      <c r="F6189" s="36" t="s">
        <v>91</v>
      </c>
      <c r="G6189" s="36" t="s">
        <v>92</v>
      </c>
      <c r="H6189" s="36"/>
      <c r="I6189" s="36">
        <v>0</v>
      </c>
    </row>
    <row r="6190" spans="1:9" x14ac:dyDescent="0.35">
      <c r="A6190" s="36">
        <v>1542302</v>
      </c>
      <c r="B6190" s="36" t="str">
        <f>VLOOKUP(AllData[[#This Row],[Order]],MM[],3,FALSE)</f>
        <v>V5757351400800</v>
      </c>
      <c r="C6190" s="36">
        <f>VLOOKUP(AllData[[#This Row],[Order]],MM[],2,FALSE)</f>
        <v>148</v>
      </c>
      <c r="D6190" s="36" t="s">
        <v>85</v>
      </c>
      <c r="E6190" s="36" t="s">
        <v>69</v>
      </c>
      <c r="F6190" s="36" t="s">
        <v>70</v>
      </c>
      <c r="G6190" s="36" t="s">
        <v>79</v>
      </c>
      <c r="H6190" s="36">
        <v>20</v>
      </c>
      <c r="I6190" s="36">
        <v>20</v>
      </c>
    </row>
    <row r="6191" spans="1:9" x14ac:dyDescent="0.35">
      <c r="A6191" s="36">
        <v>1542302</v>
      </c>
      <c r="B6191" s="36" t="str">
        <f>VLOOKUP(AllData[[#This Row],[Order]],MM[],3,FALSE)</f>
        <v>V5757351400800</v>
      </c>
      <c r="C6191" s="36">
        <f>VLOOKUP(AllData[[#This Row],[Order]],MM[],2,FALSE)</f>
        <v>148</v>
      </c>
      <c r="D6191" s="36" t="s">
        <v>88</v>
      </c>
      <c r="E6191" s="36" t="s">
        <v>69</v>
      </c>
      <c r="F6191" s="36" t="s">
        <v>70</v>
      </c>
      <c r="G6191" s="36" t="s">
        <v>81</v>
      </c>
      <c r="H6191" s="36">
        <v>20</v>
      </c>
      <c r="I6191" s="36">
        <v>20</v>
      </c>
    </row>
    <row r="6192" spans="1:9" x14ac:dyDescent="0.35">
      <c r="A6192" s="36">
        <v>1542302</v>
      </c>
      <c r="B6192" s="36" t="str">
        <f>VLOOKUP(AllData[[#This Row],[Order]],MM[],3,FALSE)</f>
        <v>V5757351400800</v>
      </c>
      <c r="C6192" s="36">
        <f>VLOOKUP(AllData[[#This Row],[Order]],MM[],2,FALSE)</f>
        <v>148</v>
      </c>
      <c r="D6192" s="36" t="s">
        <v>95</v>
      </c>
      <c r="E6192" s="36" t="s">
        <v>83</v>
      </c>
      <c r="F6192" s="36" t="s">
        <v>84</v>
      </c>
      <c r="G6192" s="36" t="s">
        <v>84</v>
      </c>
      <c r="H6192" s="36">
        <v>716.93999999999994</v>
      </c>
      <c r="I6192" s="36">
        <v>450</v>
      </c>
    </row>
    <row r="6193" spans="1:9" x14ac:dyDescent="0.35">
      <c r="A6193" s="36">
        <v>1542302</v>
      </c>
      <c r="B6193" s="36" t="str">
        <f>VLOOKUP(AllData[[#This Row],[Order]],MM[],3,FALSE)</f>
        <v>V5757351400800</v>
      </c>
      <c r="C6193" s="36">
        <f>VLOOKUP(AllData[[#This Row],[Order]],MM[],2,FALSE)</f>
        <v>148</v>
      </c>
      <c r="D6193" s="36" t="s">
        <v>97</v>
      </c>
      <c r="E6193" s="36" t="s">
        <v>86</v>
      </c>
      <c r="F6193" s="36" t="s">
        <v>87</v>
      </c>
      <c r="G6193" s="36" t="s">
        <v>87</v>
      </c>
      <c r="H6193" s="36">
        <v>20</v>
      </c>
      <c r="I6193" s="36">
        <v>20</v>
      </c>
    </row>
    <row r="6194" spans="1:9" x14ac:dyDescent="0.35">
      <c r="A6194" s="36">
        <v>1542302</v>
      </c>
      <c r="B6194" s="36" t="str">
        <f>VLOOKUP(AllData[[#This Row],[Order]],MM[],3,FALSE)</f>
        <v>V5757351400800</v>
      </c>
      <c r="C6194" s="36">
        <f>VLOOKUP(AllData[[#This Row],[Order]],MM[],2,FALSE)</f>
        <v>148</v>
      </c>
      <c r="D6194" s="36" t="s">
        <v>99</v>
      </c>
      <c r="E6194" s="36" t="s">
        <v>61</v>
      </c>
      <c r="F6194" s="36" t="s">
        <v>63</v>
      </c>
      <c r="G6194" s="36" t="s">
        <v>96</v>
      </c>
      <c r="H6194" s="36">
        <v>60.72</v>
      </c>
      <c r="I6194" s="36">
        <v>100</v>
      </c>
    </row>
    <row r="6195" spans="1:9" x14ac:dyDescent="0.35">
      <c r="A6195" s="36">
        <v>1542302</v>
      </c>
      <c r="B6195" s="36" t="str">
        <f>VLOOKUP(AllData[[#This Row],[Order]],MM[],3,FALSE)</f>
        <v>V5757351400800</v>
      </c>
      <c r="C6195" s="36">
        <f>VLOOKUP(AllData[[#This Row],[Order]],MM[],2,FALSE)</f>
        <v>148</v>
      </c>
      <c r="D6195" s="36" t="s">
        <v>101</v>
      </c>
      <c r="E6195" s="36" t="s">
        <v>69</v>
      </c>
      <c r="F6195" s="36" t="s">
        <v>70</v>
      </c>
      <c r="G6195" s="36" t="s">
        <v>98</v>
      </c>
      <c r="H6195" s="36">
        <v>20</v>
      </c>
      <c r="I6195" s="36">
        <v>20</v>
      </c>
    </row>
    <row r="6196" spans="1:9" x14ac:dyDescent="0.35">
      <c r="A6196" s="36">
        <v>1542302</v>
      </c>
      <c r="B6196" s="36" t="str">
        <f>VLOOKUP(AllData[[#This Row],[Order]],MM[],3,FALSE)</f>
        <v>V5757351400800</v>
      </c>
      <c r="C6196" s="36">
        <f>VLOOKUP(AllData[[#This Row],[Order]],MM[],2,FALSE)</f>
        <v>148</v>
      </c>
      <c r="D6196" s="36" t="s">
        <v>104</v>
      </c>
      <c r="E6196" s="36" t="s">
        <v>69</v>
      </c>
      <c r="F6196" s="36" t="s">
        <v>70</v>
      </c>
      <c r="G6196" s="36" t="s">
        <v>100</v>
      </c>
      <c r="H6196" s="36">
        <v>30</v>
      </c>
      <c r="I6196" s="36">
        <v>30</v>
      </c>
    </row>
    <row r="6197" spans="1:9" x14ac:dyDescent="0.35">
      <c r="A6197" s="36">
        <v>1542302</v>
      </c>
      <c r="B6197" s="36" t="str">
        <f>VLOOKUP(AllData[[#This Row],[Order]],MM[],3,FALSE)</f>
        <v>V5757351400800</v>
      </c>
      <c r="C6197" s="36">
        <f>VLOOKUP(AllData[[#This Row],[Order]],MM[],2,FALSE)</f>
        <v>148</v>
      </c>
      <c r="D6197" s="36" t="s">
        <v>113</v>
      </c>
      <c r="E6197" s="36" t="s">
        <v>102</v>
      </c>
      <c r="F6197" s="36" t="s">
        <v>100</v>
      </c>
      <c r="G6197" s="36" t="s">
        <v>103</v>
      </c>
      <c r="H6197" s="36">
        <v>30</v>
      </c>
      <c r="I6197" s="36">
        <v>30</v>
      </c>
    </row>
    <row r="6198" spans="1:9" x14ac:dyDescent="0.35">
      <c r="A6198" s="36">
        <v>1542302</v>
      </c>
      <c r="B6198" s="36" t="str">
        <f>VLOOKUP(AllData[[#This Row],[Order]],MM[],3,FALSE)</f>
        <v>V5757351400800</v>
      </c>
      <c r="C6198" s="36">
        <f>VLOOKUP(AllData[[#This Row],[Order]],MM[],2,FALSE)</f>
        <v>148</v>
      </c>
      <c r="D6198" s="36" t="s">
        <v>114</v>
      </c>
      <c r="E6198" s="36" t="s">
        <v>102</v>
      </c>
      <c r="F6198" s="36" t="s">
        <v>100</v>
      </c>
      <c r="G6198" s="36" t="s">
        <v>106</v>
      </c>
      <c r="H6198" s="36">
        <v>45</v>
      </c>
      <c r="I6198" s="36">
        <v>45</v>
      </c>
    </row>
    <row r="6199" spans="1:9" x14ac:dyDescent="0.35">
      <c r="A6199" s="36">
        <v>1542302</v>
      </c>
      <c r="B6199" s="36" t="str">
        <f>VLOOKUP(AllData[[#This Row],[Order]],MM[],3,FALSE)</f>
        <v>V5757351400800</v>
      </c>
      <c r="C6199" s="36">
        <f>VLOOKUP(AllData[[#This Row],[Order]],MM[],2,FALSE)</f>
        <v>148</v>
      </c>
      <c r="D6199" s="36" t="s">
        <v>60</v>
      </c>
      <c r="E6199" s="36" t="s">
        <v>61</v>
      </c>
      <c r="F6199" s="36" t="s">
        <v>63</v>
      </c>
      <c r="G6199" s="36" t="s">
        <v>108</v>
      </c>
      <c r="H6199" s="36">
        <v>2737.8</v>
      </c>
      <c r="I6199" s="36">
        <v>1</v>
      </c>
    </row>
    <row r="6200" spans="1:9" x14ac:dyDescent="0.35">
      <c r="A6200" s="36">
        <v>1542302</v>
      </c>
      <c r="B6200" s="36" t="str">
        <f>VLOOKUP(AllData[[#This Row],[Order]],MM[],3,FALSE)</f>
        <v>V5757351400800</v>
      </c>
      <c r="C6200" s="36">
        <f>VLOOKUP(AllData[[#This Row],[Order]],MM[],2,FALSE)</f>
        <v>148</v>
      </c>
      <c r="D6200" s="36" t="s">
        <v>95</v>
      </c>
      <c r="E6200" s="36" t="s">
        <v>83</v>
      </c>
      <c r="F6200" s="36" t="s">
        <v>84</v>
      </c>
      <c r="G6200" s="36" t="s">
        <v>110</v>
      </c>
      <c r="H6200" s="36"/>
      <c r="I6200" s="36">
        <v>5</v>
      </c>
    </row>
    <row r="6201" spans="1:9" x14ac:dyDescent="0.35">
      <c r="A6201" s="36">
        <v>1542303</v>
      </c>
      <c r="B6201" s="36" t="str">
        <f>VLOOKUP(AllData[[#This Row],[Order]],MM[],3,FALSE)</f>
        <v>V5757351401000</v>
      </c>
      <c r="C6201" s="36">
        <f>VLOOKUP(AllData[[#This Row],[Order]],MM[],2,FALSE)</f>
        <v>148</v>
      </c>
      <c r="D6201" s="36" t="s">
        <v>60</v>
      </c>
      <c r="E6201" s="36" t="s">
        <v>83</v>
      </c>
      <c r="F6201" s="36" t="s">
        <v>84</v>
      </c>
      <c r="G6201" s="36" t="s">
        <v>111</v>
      </c>
      <c r="H6201" s="36">
        <v>26.832999999999998</v>
      </c>
      <c r="I6201" s="36">
        <v>40</v>
      </c>
    </row>
    <row r="6202" spans="1:9" x14ac:dyDescent="0.35">
      <c r="A6202" s="36">
        <v>1542303</v>
      </c>
      <c r="B6202" s="36" t="str">
        <f>VLOOKUP(AllData[[#This Row],[Order]],MM[],3,FALSE)</f>
        <v>V5757351401000</v>
      </c>
      <c r="C6202" s="36">
        <f>VLOOKUP(AllData[[#This Row],[Order]],MM[],2,FALSE)</f>
        <v>148</v>
      </c>
      <c r="D6202" s="36" t="s">
        <v>68</v>
      </c>
      <c r="E6202" s="36" t="s">
        <v>61</v>
      </c>
      <c r="F6202" s="36" t="s">
        <v>63</v>
      </c>
      <c r="G6202" s="36" t="s">
        <v>64</v>
      </c>
      <c r="H6202" s="36">
        <v>51.95</v>
      </c>
      <c r="I6202" s="36">
        <v>15</v>
      </c>
    </row>
    <row r="6203" spans="1:9" x14ac:dyDescent="0.35">
      <c r="A6203" s="36">
        <v>1542303</v>
      </c>
      <c r="B6203" s="36" t="str">
        <f>VLOOKUP(AllData[[#This Row],[Order]],MM[],3,FALSE)</f>
        <v>V5757351401000</v>
      </c>
      <c r="C6203" s="36">
        <f>VLOOKUP(AllData[[#This Row],[Order]],MM[],2,FALSE)</f>
        <v>148</v>
      </c>
      <c r="D6203" s="36" t="s">
        <v>73</v>
      </c>
      <c r="E6203" s="36" t="s">
        <v>69</v>
      </c>
      <c r="F6203" s="36" t="s">
        <v>70</v>
      </c>
      <c r="G6203" s="36" t="s">
        <v>71</v>
      </c>
      <c r="H6203" s="36">
        <v>20</v>
      </c>
      <c r="I6203" s="36">
        <v>20</v>
      </c>
    </row>
    <row r="6204" spans="1:9" x14ac:dyDescent="0.35">
      <c r="A6204" s="36">
        <v>1542303</v>
      </c>
      <c r="B6204" s="36" t="str">
        <f>VLOOKUP(AllData[[#This Row],[Order]],MM[],3,FALSE)</f>
        <v>V5757351401000</v>
      </c>
      <c r="C6204" s="36">
        <f>VLOOKUP(AllData[[#This Row],[Order]],MM[],2,FALSE)</f>
        <v>148</v>
      </c>
      <c r="D6204" s="36" t="s">
        <v>75</v>
      </c>
      <c r="E6204" s="36" t="s">
        <v>61</v>
      </c>
      <c r="F6204" s="36" t="s">
        <v>63</v>
      </c>
      <c r="G6204" s="36" t="s">
        <v>74</v>
      </c>
      <c r="H6204" s="36">
        <v>520.62</v>
      </c>
      <c r="I6204" s="36">
        <v>350</v>
      </c>
    </row>
    <row r="6205" spans="1:9" x14ac:dyDescent="0.35">
      <c r="A6205" s="36">
        <v>1542303</v>
      </c>
      <c r="B6205" s="36" t="str">
        <f>VLOOKUP(AllData[[#This Row],[Order]],MM[],3,FALSE)</f>
        <v>V5757351401000</v>
      </c>
      <c r="C6205" s="36">
        <f>VLOOKUP(AllData[[#This Row],[Order]],MM[],2,FALSE)</f>
        <v>148</v>
      </c>
      <c r="D6205" s="36" t="s">
        <v>78</v>
      </c>
      <c r="E6205" s="36" t="s">
        <v>61</v>
      </c>
      <c r="F6205" s="36" t="s">
        <v>63</v>
      </c>
      <c r="G6205" s="36" t="s">
        <v>76</v>
      </c>
      <c r="H6205" s="36">
        <v>1957.1399999999999</v>
      </c>
      <c r="I6205" s="36">
        <v>1020</v>
      </c>
    </row>
    <row r="6206" spans="1:9" x14ac:dyDescent="0.35">
      <c r="A6206" s="36">
        <v>1542303</v>
      </c>
      <c r="B6206" s="36" t="str">
        <f>VLOOKUP(AllData[[#This Row],[Order]],MM[],3,FALSE)</f>
        <v>V5757351401000</v>
      </c>
      <c r="C6206" s="36">
        <f>VLOOKUP(AllData[[#This Row],[Order]],MM[],2,FALSE)</f>
        <v>148</v>
      </c>
      <c r="D6206" s="36" t="s">
        <v>80</v>
      </c>
      <c r="E6206" s="36" t="s">
        <v>61</v>
      </c>
      <c r="F6206" s="36" t="s">
        <v>63</v>
      </c>
      <c r="G6206" s="36" t="s">
        <v>112</v>
      </c>
      <c r="H6206" s="36">
        <v>38.6</v>
      </c>
      <c r="I6206" s="36">
        <v>50</v>
      </c>
    </row>
    <row r="6207" spans="1:9" x14ac:dyDescent="0.35">
      <c r="A6207" s="36">
        <v>1542303</v>
      </c>
      <c r="B6207" s="36" t="str">
        <f>VLOOKUP(AllData[[#This Row],[Order]],MM[],3,FALSE)</f>
        <v>V5757351401000</v>
      </c>
      <c r="C6207" s="36">
        <f>VLOOKUP(AllData[[#This Row],[Order]],MM[],2,FALSE)</f>
        <v>148</v>
      </c>
      <c r="D6207" s="36" t="s">
        <v>82</v>
      </c>
      <c r="E6207" s="36" t="s">
        <v>89</v>
      </c>
      <c r="F6207" s="36" t="s">
        <v>91</v>
      </c>
      <c r="G6207" s="36" t="s">
        <v>92</v>
      </c>
      <c r="H6207" s="36"/>
      <c r="I6207" s="36">
        <v>0</v>
      </c>
    </row>
    <row r="6208" spans="1:9" x14ac:dyDescent="0.35">
      <c r="A6208" s="36">
        <v>1542303</v>
      </c>
      <c r="B6208" s="36" t="str">
        <f>VLOOKUP(AllData[[#This Row],[Order]],MM[],3,FALSE)</f>
        <v>V5757351401000</v>
      </c>
      <c r="C6208" s="36">
        <f>VLOOKUP(AllData[[#This Row],[Order]],MM[],2,FALSE)</f>
        <v>148</v>
      </c>
      <c r="D6208" s="36" t="s">
        <v>85</v>
      </c>
      <c r="E6208" s="36" t="s">
        <v>69</v>
      </c>
      <c r="F6208" s="36" t="s">
        <v>70</v>
      </c>
      <c r="G6208" s="36" t="s">
        <v>79</v>
      </c>
      <c r="H6208" s="36">
        <v>20</v>
      </c>
      <c r="I6208" s="36">
        <v>20</v>
      </c>
    </row>
    <row r="6209" spans="1:9" x14ac:dyDescent="0.35">
      <c r="A6209" s="36">
        <v>1542303</v>
      </c>
      <c r="B6209" s="36" t="str">
        <f>VLOOKUP(AllData[[#This Row],[Order]],MM[],3,FALSE)</f>
        <v>V5757351401000</v>
      </c>
      <c r="C6209" s="36">
        <f>VLOOKUP(AllData[[#This Row],[Order]],MM[],2,FALSE)</f>
        <v>148</v>
      </c>
      <c r="D6209" s="36" t="s">
        <v>88</v>
      </c>
      <c r="E6209" s="36" t="s">
        <v>69</v>
      </c>
      <c r="F6209" s="36" t="s">
        <v>70</v>
      </c>
      <c r="G6209" s="36" t="s">
        <v>81</v>
      </c>
      <c r="H6209" s="36">
        <v>20</v>
      </c>
      <c r="I6209" s="36">
        <v>20</v>
      </c>
    </row>
    <row r="6210" spans="1:9" x14ac:dyDescent="0.35">
      <c r="A6210" s="36">
        <v>1542303</v>
      </c>
      <c r="B6210" s="36" t="str">
        <f>VLOOKUP(AllData[[#This Row],[Order]],MM[],3,FALSE)</f>
        <v>V5757351401000</v>
      </c>
      <c r="C6210" s="36">
        <f>VLOOKUP(AllData[[#This Row],[Order]],MM[],2,FALSE)</f>
        <v>148</v>
      </c>
      <c r="D6210" s="36" t="s">
        <v>95</v>
      </c>
      <c r="E6210" s="36" t="s">
        <v>83</v>
      </c>
      <c r="F6210" s="36" t="s">
        <v>84</v>
      </c>
      <c r="G6210" s="36" t="s">
        <v>84</v>
      </c>
      <c r="H6210" s="36">
        <v>636.66000000000008</v>
      </c>
      <c r="I6210" s="36">
        <v>450</v>
      </c>
    </row>
    <row r="6211" spans="1:9" x14ac:dyDescent="0.35">
      <c r="A6211" s="36">
        <v>1542303</v>
      </c>
      <c r="B6211" s="36" t="str">
        <f>VLOOKUP(AllData[[#This Row],[Order]],MM[],3,FALSE)</f>
        <v>V5757351401000</v>
      </c>
      <c r="C6211" s="36">
        <f>VLOOKUP(AllData[[#This Row],[Order]],MM[],2,FALSE)</f>
        <v>148</v>
      </c>
      <c r="D6211" s="36" t="s">
        <v>97</v>
      </c>
      <c r="E6211" s="36" t="s">
        <v>86</v>
      </c>
      <c r="F6211" s="36" t="s">
        <v>87</v>
      </c>
      <c r="G6211" s="36" t="s">
        <v>87</v>
      </c>
      <c r="H6211" s="36">
        <v>20</v>
      </c>
      <c r="I6211" s="36">
        <v>20</v>
      </c>
    </row>
    <row r="6212" spans="1:9" x14ac:dyDescent="0.35">
      <c r="A6212" s="36">
        <v>1542303</v>
      </c>
      <c r="B6212" s="36" t="str">
        <f>VLOOKUP(AllData[[#This Row],[Order]],MM[],3,FALSE)</f>
        <v>V5757351401000</v>
      </c>
      <c r="C6212" s="36">
        <f>VLOOKUP(AllData[[#This Row],[Order]],MM[],2,FALSE)</f>
        <v>148</v>
      </c>
      <c r="D6212" s="36" t="s">
        <v>99</v>
      </c>
      <c r="E6212" s="36" t="s">
        <v>61</v>
      </c>
      <c r="F6212" s="36" t="s">
        <v>63</v>
      </c>
      <c r="G6212" s="36" t="s">
        <v>96</v>
      </c>
      <c r="H6212" s="36">
        <v>83.039999999999992</v>
      </c>
      <c r="I6212" s="36">
        <v>100</v>
      </c>
    </row>
    <row r="6213" spans="1:9" x14ac:dyDescent="0.35">
      <c r="A6213" s="36">
        <v>1542303</v>
      </c>
      <c r="B6213" s="36" t="str">
        <f>VLOOKUP(AllData[[#This Row],[Order]],MM[],3,FALSE)</f>
        <v>V5757351401000</v>
      </c>
      <c r="C6213" s="36">
        <f>VLOOKUP(AllData[[#This Row],[Order]],MM[],2,FALSE)</f>
        <v>148</v>
      </c>
      <c r="D6213" s="36" t="s">
        <v>101</v>
      </c>
      <c r="E6213" s="36" t="s">
        <v>69</v>
      </c>
      <c r="F6213" s="36" t="s">
        <v>70</v>
      </c>
      <c r="G6213" s="36" t="s">
        <v>98</v>
      </c>
      <c r="H6213" s="36">
        <v>20</v>
      </c>
      <c r="I6213" s="36">
        <v>20</v>
      </c>
    </row>
    <row r="6214" spans="1:9" x14ac:dyDescent="0.35">
      <c r="A6214" s="36">
        <v>1542303</v>
      </c>
      <c r="B6214" s="36" t="str">
        <f>VLOOKUP(AllData[[#This Row],[Order]],MM[],3,FALSE)</f>
        <v>V5757351401000</v>
      </c>
      <c r="C6214" s="36">
        <f>VLOOKUP(AllData[[#This Row],[Order]],MM[],2,FALSE)</f>
        <v>148</v>
      </c>
      <c r="D6214" s="36" t="s">
        <v>104</v>
      </c>
      <c r="E6214" s="36" t="s">
        <v>69</v>
      </c>
      <c r="F6214" s="36" t="s">
        <v>70</v>
      </c>
      <c r="G6214" s="36" t="s">
        <v>100</v>
      </c>
      <c r="H6214" s="36">
        <v>30</v>
      </c>
      <c r="I6214" s="36">
        <v>30</v>
      </c>
    </row>
    <row r="6215" spans="1:9" x14ac:dyDescent="0.35">
      <c r="A6215" s="36">
        <v>1542303</v>
      </c>
      <c r="B6215" s="36" t="str">
        <f>VLOOKUP(AllData[[#This Row],[Order]],MM[],3,FALSE)</f>
        <v>V5757351401000</v>
      </c>
      <c r="C6215" s="36">
        <f>VLOOKUP(AllData[[#This Row],[Order]],MM[],2,FALSE)</f>
        <v>148</v>
      </c>
      <c r="D6215" s="36" t="s">
        <v>113</v>
      </c>
      <c r="E6215" s="36" t="s">
        <v>102</v>
      </c>
      <c r="F6215" s="36" t="s">
        <v>100</v>
      </c>
      <c r="G6215" s="36" t="s">
        <v>103</v>
      </c>
      <c r="H6215" s="36">
        <v>30</v>
      </c>
      <c r="I6215" s="36">
        <v>30</v>
      </c>
    </row>
    <row r="6216" spans="1:9" x14ac:dyDescent="0.35">
      <c r="A6216" s="36">
        <v>1542303</v>
      </c>
      <c r="B6216" s="36" t="str">
        <f>VLOOKUP(AllData[[#This Row],[Order]],MM[],3,FALSE)</f>
        <v>V5757351401000</v>
      </c>
      <c r="C6216" s="36">
        <f>VLOOKUP(AllData[[#This Row],[Order]],MM[],2,FALSE)</f>
        <v>148</v>
      </c>
      <c r="D6216" s="36" t="s">
        <v>114</v>
      </c>
      <c r="E6216" s="36" t="s">
        <v>102</v>
      </c>
      <c r="F6216" s="36" t="s">
        <v>100</v>
      </c>
      <c r="G6216" s="36" t="s">
        <v>106</v>
      </c>
      <c r="H6216" s="36">
        <v>45</v>
      </c>
      <c r="I6216" s="36">
        <v>45</v>
      </c>
    </row>
    <row r="6217" spans="1:9" x14ac:dyDescent="0.35">
      <c r="A6217" s="36">
        <v>1542303</v>
      </c>
      <c r="B6217" s="36" t="str">
        <f>VLOOKUP(AllData[[#This Row],[Order]],MM[],3,FALSE)</f>
        <v>V5757351401000</v>
      </c>
      <c r="C6217" s="36">
        <f>VLOOKUP(AllData[[#This Row],[Order]],MM[],2,FALSE)</f>
        <v>148</v>
      </c>
      <c r="D6217" s="36" t="s">
        <v>60</v>
      </c>
      <c r="E6217" s="36" t="s">
        <v>61</v>
      </c>
      <c r="F6217" s="36" t="s">
        <v>63</v>
      </c>
      <c r="G6217" s="36" t="s">
        <v>108</v>
      </c>
      <c r="H6217" s="36">
        <v>318.06</v>
      </c>
      <c r="I6217" s="36">
        <v>1</v>
      </c>
    </row>
    <row r="6218" spans="1:9" x14ac:dyDescent="0.35">
      <c r="A6218" s="36">
        <v>1542303</v>
      </c>
      <c r="B6218" s="36" t="str">
        <f>VLOOKUP(AllData[[#This Row],[Order]],MM[],3,FALSE)</f>
        <v>V5757351401000</v>
      </c>
      <c r="C6218" s="36">
        <f>VLOOKUP(AllData[[#This Row],[Order]],MM[],2,FALSE)</f>
        <v>148</v>
      </c>
      <c r="D6218" s="36" t="s">
        <v>95</v>
      </c>
      <c r="E6218" s="36" t="s">
        <v>83</v>
      </c>
      <c r="F6218" s="36" t="s">
        <v>84</v>
      </c>
      <c r="G6218" s="36" t="s">
        <v>110</v>
      </c>
      <c r="H6218" s="36"/>
      <c r="I6218" s="36">
        <v>5</v>
      </c>
    </row>
    <row r="6219" spans="1:9" x14ac:dyDescent="0.35">
      <c r="A6219" s="36">
        <v>1542323</v>
      </c>
      <c r="B6219" s="36" t="str">
        <f>VLOOKUP(AllData[[#This Row],[Order]],MM[],3,FALSE)</f>
        <v>V5757311400800</v>
      </c>
      <c r="C6219" s="36">
        <f>VLOOKUP(AllData[[#This Row],[Order]],MM[],2,FALSE)</f>
        <v>143</v>
      </c>
      <c r="D6219" s="36" t="s">
        <v>60</v>
      </c>
      <c r="E6219" s="36" t="s">
        <v>83</v>
      </c>
      <c r="F6219" s="36" t="s">
        <v>84</v>
      </c>
      <c r="G6219" s="36" t="s">
        <v>111</v>
      </c>
      <c r="H6219" s="36">
        <v>98.88</v>
      </c>
      <c r="I6219" s="36">
        <v>40</v>
      </c>
    </row>
    <row r="6220" spans="1:9" x14ac:dyDescent="0.35">
      <c r="A6220" s="36">
        <v>1542323</v>
      </c>
      <c r="B6220" s="36" t="str">
        <f>VLOOKUP(AllData[[#This Row],[Order]],MM[],3,FALSE)</f>
        <v>V5757311400800</v>
      </c>
      <c r="C6220" s="36">
        <f>VLOOKUP(AllData[[#This Row],[Order]],MM[],2,FALSE)</f>
        <v>143</v>
      </c>
      <c r="D6220" s="36" t="s">
        <v>68</v>
      </c>
      <c r="E6220" s="36" t="s">
        <v>61</v>
      </c>
      <c r="F6220" s="36" t="s">
        <v>63</v>
      </c>
      <c r="G6220" s="36" t="s">
        <v>64</v>
      </c>
      <c r="H6220" s="36">
        <v>1.6830000000000001</v>
      </c>
      <c r="I6220" s="36">
        <v>15</v>
      </c>
    </row>
    <row r="6221" spans="1:9" x14ac:dyDescent="0.35">
      <c r="A6221" s="36">
        <v>1542323</v>
      </c>
      <c r="B6221" s="36" t="str">
        <f>VLOOKUP(AllData[[#This Row],[Order]],MM[],3,FALSE)</f>
        <v>V5757311400800</v>
      </c>
      <c r="C6221" s="36">
        <f>VLOOKUP(AllData[[#This Row],[Order]],MM[],2,FALSE)</f>
        <v>143</v>
      </c>
      <c r="D6221" s="36" t="s">
        <v>73</v>
      </c>
      <c r="E6221" s="36" t="s">
        <v>69</v>
      </c>
      <c r="F6221" s="36" t="s">
        <v>70</v>
      </c>
      <c r="G6221" s="36" t="s">
        <v>71</v>
      </c>
      <c r="H6221" s="36">
        <v>20</v>
      </c>
      <c r="I6221" s="36">
        <v>20</v>
      </c>
    </row>
    <row r="6222" spans="1:9" x14ac:dyDescent="0.35">
      <c r="A6222" s="36">
        <v>1542323</v>
      </c>
      <c r="B6222" s="36" t="str">
        <f>VLOOKUP(AllData[[#This Row],[Order]],MM[],3,FALSE)</f>
        <v>V5757311400800</v>
      </c>
      <c r="C6222" s="36">
        <f>VLOOKUP(AllData[[#This Row],[Order]],MM[],2,FALSE)</f>
        <v>143</v>
      </c>
      <c r="D6222" s="36" t="s">
        <v>75</v>
      </c>
      <c r="E6222" s="36" t="s">
        <v>61</v>
      </c>
      <c r="F6222" s="36" t="s">
        <v>63</v>
      </c>
      <c r="G6222" s="36" t="s">
        <v>74</v>
      </c>
      <c r="H6222" s="36">
        <v>267.387</v>
      </c>
      <c r="I6222" s="36">
        <v>290</v>
      </c>
    </row>
    <row r="6223" spans="1:9" x14ac:dyDescent="0.35">
      <c r="A6223" s="36">
        <v>1542323</v>
      </c>
      <c r="B6223" s="36" t="str">
        <f>VLOOKUP(AllData[[#This Row],[Order]],MM[],3,FALSE)</f>
        <v>V5757311400800</v>
      </c>
      <c r="C6223" s="36">
        <f>VLOOKUP(AllData[[#This Row],[Order]],MM[],2,FALSE)</f>
        <v>143</v>
      </c>
      <c r="D6223" s="36" t="s">
        <v>78</v>
      </c>
      <c r="E6223" s="36" t="s">
        <v>61</v>
      </c>
      <c r="F6223" s="36" t="s">
        <v>63</v>
      </c>
      <c r="G6223" s="36" t="s">
        <v>76</v>
      </c>
      <c r="H6223" s="36">
        <v>1922.9</v>
      </c>
      <c r="I6223" s="36">
        <v>1040</v>
      </c>
    </row>
    <row r="6224" spans="1:9" x14ac:dyDescent="0.35">
      <c r="A6224" s="36">
        <v>1542323</v>
      </c>
      <c r="B6224" s="36" t="str">
        <f>VLOOKUP(AllData[[#This Row],[Order]],MM[],3,FALSE)</f>
        <v>V5757311400800</v>
      </c>
      <c r="C6224" s="36">
        <f>VLOOKUP(AllData[[#This Row],[Order]],MM[],2,FALSE)</f>
        <v>143</v>
      </c>
      <c r="D6224" s="36" t="s">
        <v>80</v>
      </c>
      <c r="E6224" s="36" t="s">
        <v>61</v>
      </c>
      <c r="F6224" s="36" t="s">
        <v>63</v>
      </c>
      <c r="G6224" s="36" t="s">
        <v>112</v>
      </c>
      <c r="H6224" s="36">
        <v>38.466999999999999</v>
      </c>
      <c r="I6224" s="36">
        <v>50</v>
      </c>
    </row>
    <row r="6225" spans="1:9" x14ac:dyDescent="0.35">
      <c r="A6225" s="36">
        <v>1542323</v>
      </c>
      <c r="B6225" s="36" t="str">
        <f>VLOOKUP(AllData[[#This Row],[Order]],MM[],3,FALSE)</f>
        <v>V5757311400800</v>
      </c>
      <c r="C6225" s="36">
        <f>VLOOKUP(AllData[[#This Row],[Order]],MM[],2,FALSE)</f>
        <v>143</v>
      </c>
      <c r="D6225" s="36" t="s">
        <v>82</v>
      </c>
      <c r="E6225" s="36" t="s">
        <v>89</v>
      </c>
      <c r="F6225" s="36" t="s">
        <v>91</v>
      </c>
      <c r="G6225" s="36" t="s">
        <v>92</v>
      </c>
      <c r="H6225" s="36"/>
      <c r="I6225" s="36">
        <v>0</v>
      </c>
    </row>
    <row r="6226" spans="1:9" x14ac:dyDescent="0.35">
      <c r="A6226" s="36">
        <v>1542323</v>
      </c>
      <c r="B6226" s="36" t="str">
        <f>VLOOKUP(AllData[[#This Row],[Order]],MM[],3,FALSE)</f>
        <v>V5757311400800</v>
      </c>
      <c r="C6226" s="36">
        <f>VLOOKUP(AllData[[#This Row],[Order]],MM[],2,FALSE)</f>
        <v>143</v>
      </c>
      <c r="D6226" s="36" t="s">
        <v>85</v>
      </c>
      <c r="E6226" s="36" t="s">
        <v>69</v>
      </c>
      <c r="F6226" s="36" t="s">
        <v>70</v>
      </c>
      <c r="G6226" s="36" t="s">
        <v>79</v>
      </c>
      <c r="H6226" s="36">
        <v>20</v>
      </c>
      <c r="I6226" s="36">
        <v>20</v>
      </c>
    </row>
    <row r="6227" spans="1:9" x14ac:dyDescent="0.35">
      <c r="A6227" s="36">
        <v>1542323</v>
      </c>
      <c r="B6227" s="36" t="str">
        <f>VLOOKUP(AllData[[#This Row],[Order]],MM[],3,FALSE)</f>
        <v>V5757311400800</v>
      </c>
      <c r="C6227" s="36">
        <f>VLOOKUP(AllData[[#This Row],[Order]],MM[],2,FALSE)</f>
        <v>143</v>
      </c>
      <c r="D6227" s="36" t="s">
        <v>88</v>
      </c>
      <c r="E6227" s="36" t="s">
        <v>69</v>
      </c>
      <c r="F6227" s="36" t="s">
        <v>70</v>
      </c>
      <c r="G6227" s="36" t="s">
        <v>81</v>
      </c>
      <c r="H6227" s="36">
        <v>20</v>
      </c>
      <c r="I6227" s="36">
        <v>20</v>
      </c>
    </row>
    <row r="6228" spans="1:9" x14ac:dyDescent="0.35">
      <c r="A6228" s="36">
        <v>1542323</v>
      </c>
      <c r="B6228" s="36" t="str">
        <f>VLOOKUP(AllData[[#This Row],[Order]],MM[],3,FALSE)</f>
        <v>V5757311400800</v>
      </c>
      <c r="C6228" s="36">
        <f>VLOOKUP(AllData[[#This Row],[Order]],MM[],2,FALSE)</f>
        <v>143</v>
      </c>
      <c r="D6228" s="36" t="s">
        <v>95</v>
      </c>
      <c r="E6228" s="36" t="s">
        <v>83</v>
      </c>
      <c r="F6228" s="36" t="s">
        <v>84</v>
      </c>
      <c r="G6228" s="36" t="s">
        <v>84</v>
      </c>
      <c r="H6228" s="36">
        <v>548.1</v>
      </c>
      <c r="I6228" s="36">
        <v>450</v>
      </c>
    </row>
    <row r="6229" spans="1:9" x14ac:dyDescent="0.35">
      <c r="A6229" s="36">
        <v>1542323</v>
      </c>
      <c r="B6229" s="36" t="str">
        <f>VLOOKUP(AllData[[#This Row],[Order]],MM[],3,FALSE)</f>
        <v>V5757311400800</v>
      </c>
      <c r="C6229" s="36">
        <f>VLOOKUP(AllData[[#This Row],[Order]],MM[],2,FALSE)</f>
        <v>143</v>
      </c>
      <c r="D6229" s="36" t="s">
        <v>97</v>
      </c>
      <c r="E6229" s="36" t="s">
        <v>86</v>
      </c>
      <c r="F6229" s="36" t="s">
        <v>87</v>
      </c>
      <c r="G6229" s="36" t="s">
        <v>87</v>
      </c>
      <c r="H6229" s="36">
        <v>20</v>
      </c>
      <c r="I6229" s="36">
        <v>20</v>
      </c>
    </row>
    <row r="6230" spans="1:9" x14ac:dyDescent="0.35">
      <c r="A6230" s="36">
        <v>1542323</v>
      </c>
      <c r="B6230" s="36" t="str">
        <f>VLOOKUP(AllData[[#This Row],[Order]],MM[],3,FALSE)</f>
        <v>V5757311400800</v>
      </c>
      <c r="C6230" s="36">
        <f>VLOOKUP(AllData[[#This Row],[Order]],MM[],2,FALSE)</f>
        <v>143</v>
      </c>
      <c r="D6230" s="36" t="s">
        <v>99</v>
      </c>
      <c r="E6230" s="36" t="s">
        <v>61</v>
      </c>
      <c r="F6230" s="36" t="s">
        <v>63</v>
      </c>
      <c r="G6230" s="36" t="s">
        <v>96</v>
      </c>
      <c r="H6230" s="36">
        <v>19.149999999999999</v>
      </c>
      <c r="I6230" s="36">
        <v>100</v>
      </c>
    </row>
    <row r="6231" spans="1:9" x14ac:dyDescent="0.35">
      <c r="A6231" s="36">
        <v>1542323</v>
      </c>
      <c r="B6231" s="36" t="str">
        <f>VLOOKUP(AllData[[#This Row],[Order]],MM[],3,FALSE)</f>
        <v>V5757311400800</v>
      </c>
      <c r="C6231" s="36">
        <f>VLOOKUP(AllData[[#This Row],[Order]],MM[],2,FALSE)</f>
        <v>143</v>
      </c>
      <c r="D6231" s="36" t="s">
        <v>101</v>
      </c>
      <c r="E6231" s="36" t="s">
        <v>69</v>
      </c>
      <c r="F6231" s="36" t="s">
        <v>70</v>
      </c>
      <c r="G6231" s="36" t="s">
        <v>98</v>
      </c>
      <c r="H6231" s="36">
        <v>20</v>
      </c>
      <c r="I6231" s="36">
        <v>20</v>
      </c>
    </row>
    <row r="6232" spans="1:9" x14ac:dyDescent="0.35">
      <c r="A6232" s="36">
        <v>1542323</v>
      </c>
      <c r="B6232" s="36" t="str">
        <f>VLOOKUP(AllData[[#This Row],[Order]],MM[],3,FALSE)</f>
        <v>V5757311400800</v>
      </c>
      <c r="C6232" s="36">
        <f>VLOOKUP(AllData[[#This Row],[Order]],MM[],2,FALSE)</f>
        <v>143</v>
      </c>
      <c r="D6232" s="36" t="s">
        <v>104</v>
      </c>
      <c r="E6232" s="36" t="s">
        <v>69</v>
      </c>
      <c r="F6232" s="36" t="s">
        <v>70</v>
      </c>
      <c r="G6232" s="36" t="s">
        <v>100</v>
      </c>
      <c r="H6232" s="36">
        <v>30</v>
      </c>
      <c r="I6232" s="36">
        <v>30</v>
      </c>
    </row>
    <row r="6233" spans="1:9" x14ac:dyDescent="0.35">
      <c r="A6233" s="36">
        <v>1542323</v>
      </c>
      <c r="B6233" s="36" t="str">
        <f>VLOOKUP(AllData[[#This Row],[Order]],MM[],3,FALSE)</f>
        <v>V5757311400800</v>
      </c>
      <c r="C6233" s="36">
        <f>VLOOKUP(AllData[[#This Row],[Order]],MM[],2,FALSE)</f>
        <v>143</v>
      </c>
      <c r="D6233" s="36" t="s">
        <v>113</v>
      </c>
      <c r="E6233" s="36" t="s">
        <v>102</v>
      </c>
      <c r="F6233" s="36" t="s">
        <v>100</v>
      </c>
      <c r="G6233" s="36" t="s">
        <v>103</v>
      </c>
      <c r="H6233" s="36">
        <v>30</v>
      </c>
      <c r="I6233" s="36">
        <v>30</v>
      </c>
    </row>
    <row r="6234" spans="1:9" x14ac:dyDescent="0.35">
      <c r="A6234" s="36">
        <v>1542323</v>
      </c>
      <c r="B6234" s="36" t="str">
        <f>VLOOKUP(AllData[[#This Row],[Order]],MM[],3,FALSE)</f>
        <v>V5757311400800</v>
      </c>
      <c r="C6234" s="36">
        <f>VLOOKUP(AllData[[#This Row],[Order]],MM[],2,FALSE)</f>
        <v>143</v>
      </c>
      <c r="D6234" s="36" t="s">
        <v>114</v>
      </c>
      <c r="E6234" s="36" t="s">
        <v>102</v>
      </c>
      <c r="F6234" s="36" t="s">
        <v>100</v>
      </c>
      <c r="G6234" s="36" t="s">
        <v>106</v>
      </c>
      <c r="H6234" s="36">
        <v>45</v>
      </c>
      <c r="I6234" s="36">
        <v>45</v>
      </c>
    </row>
    <row r="6235" spans="1:9" x14ac:dyDescent="0.35">
      <c r="A6235" s="36">
        <v>1542323</v>
      </c>
      <c r="B6235" s="36" t="str">
        <f>VLOOKUP(AllData[[#This Row],[Order]],MM[],3,FALSE)</f>
        <v>V5757311400800</v>
      </c>
      <c r="C6235" s="36">
        <f>VLOOKUP(AllData[[#This Row],[Order]],MM[],2,FALSE)</f>
        <v>143</v>
      </c>
      <c r="D6235" s="36" t="s">
        <v>60</v>
      </c>
      <c r="E6235" s="36" t="s">
        <v>61</v>
      </c>
      <c r="F6235" s="36" t="s">
        <v>63</v>
      </c>
      <c r="G6235" s="36" t="s">
        <v>108</v>
      </c>
      <c r="H6235" s="36">
        <v>274.44</v>
      </c>
      <c r="I6235" s="36">
        <v>1</v>
      </c>
    </row>
    <row r="6236" spans="1:9" x14ac:dyDescent="0.35">
      <c r="A6236" s="36">
        <v>1542323</v>
      </c>
      <c r="B6236" s="36" t="str">
        <f>VLOOKUP(AllData[[#This Row],[Order]],MM[],3,FALSE)</f>
        <v>V5757311400800</v>
      </c>
      <c r="C6236" s="36">
        <f>VLOOKUP(AllData[[#This Row],[Order]],MM[],2,FALSE)</f>
        <v>143</v>
      </c>
      <c r="D6236" s="36" t="s">
        <v>95</v>
      </c>
      <c r="E6236" s="36" t="s">
        <v>83</v>
      </c>
      <c r="F6236" s="36" t="s">
        <v>84</v>
      </c>
      <c r="G6236" s="36" t="s">
        <v>110</v>
      </c>
      <c r="H6236" s="36"/>
      <c r="I6236" s="36">
        <v>5</v>
      </c>
    </row>
    <row r="6237" spans="1:9" x14ac:dyDescent="0.35">
      <c r="A6237" s="36">
        <v>1542324</v>
      </c>
      <c r="B6237" s="36" t="str">
        <f>VLOOKUP(AllData[[#This Row],[Order]],MM[],3,FALSE)</f>
        <v>V5757311401000</v>
      </c>
      <c r="C6237" s="36">
        <f>VLOOKUP(AllData[[#This Row],[Order]],MM[],2,FALSE)</f>
        <v>143</v>
      </c>
      <c r="D6237" s="36" t="s">
        <v>60</v>
      </c>
      <c r="E6237" s="36" t="s">
        <v>83</v>
      </c>
      <c r="F6237" s="36" t="s">
        <v>84</v>
      </c>
      <c r="G6237" s="36" t="s">
        <v>111</v>
      </c>
      <c r="H6237" s="36">
        <v>41.482999999999997</v>
      </c>
      <c r="I6237" s="36">
        <v>40</v>
      </c>
    </row>
    <row r="6238" spans="1:9" x14ac:dyDescent="0.35">
      <c r="A6238" s="36">
        <v>1542324</v>
      </c>
      <c r="B6238" s="36" t="str">
        <f>VLOOKUP(AllData[[#This Row],[Order]],MM[],3,FALSE)</f>
        <v>V5757311401000</v>
      </c>
      <c r="C6238" s="36">
        <f>VLOOKUP(AllData[[#This Row],[Order]],MM[],2,FALSE)</f>
        <v>143</v>
      </c>
      <c r="D6238" s="36" t="s">
        <v>68</v>
      </c>
      <c r="E6238" s="36" t="s">
        <v>61</v>
      </c>
      <c r="F6238" s="36" t="s">
        <v>63</v>
      </c>
      <c r="G6238" s="36" t="s">
        <v>64</v>
      </c>
      <c r="H6238" s="36">
        <v>13.782999999999999</v>
      </c>
      <c r="I6238" s="36">
        <v>15</v>
      </c>
    </row>
    <row r="6239" spans="1:9" x14ac:dyDescent="0.35">
      <c r="A6239" s="36">
        <v>1542324</v>
      </c>
      <c r="B6239" s="36" t="str">
        <f>VLOOKUP(AllData[[#This Row],[Order]],MM[],3,FALSE)</f>
        <v>V5757311401000</v>
      </c>
      <c r="C6239" s="36">
        <f>VLOOKUP(AllData[[#This Row],[Order]],MM[],2,FALSE)</f>
        <v>143</v>
      </c>
      <c r="D6239" s="36" t="s">
        <v>73</v>
      </c>
      <c r="E6239" s="36" t="s">
        <v>69</v>
      </c>
      <c r="F6239" s="36" t="s">
        <v>70</v>
      </c>
      <c r="G6239" s="36" t="s">
        <v>71</v>
      </c>
      <c r="H6239" s="36">
        <v>20</v>
      </c>
      <c r="I6239" s="36">
        <v>20</v>
      </c>
    </row>
    <row r="6240" spans="1:9" x14ac:dyDescent="0.35">
      <c r="A6240" s="36">
        <v>1542324</v>
      </c>
      <c r="B6240" s="36" t="str">
        <f>VLOOKUP(AllData[[#This Row],[Order]],MM[],3,FALSE)</f>
        <v>V5757311401000</v>
      </c>
      <c r="C6240" s="36">
        <f>VLOOKUP(AllData[[#This Row],[Order]],MM[],2,FALSE)</f>
        <v>143</v>
      </c>
      <c r="D6240" s="36" t="s">
        <v>75</v>
      </c>
      <c r="E6240" s="36" t="s">
        <v>61</v>
      </c>
      <c r="F6240" s="36" t="s">
        <v>63</v>
      </c>
      <c r="G6240" s="36" t="s">
        <v>74</v>
      </c>
      <c r="H6240" s="36">
        <v>477.36</v>
      </c>
      <c r="I6240" s="36">
        <v>350</v>
      </c>
    </row>
    <row r="6241" spans="1:9" x14ac:dyDescent="0.35">
      <c r="A6241" s="36">
        <v>1542324</v>
      </c>
      <c r="B6241" s="36" t="str">
        <f>VLOOKUP(AllData[[#This Row],[Order]],MM[],3,FALSE)</f>
        <v>V5757311401000</v>
      </c>
      <c r="C6241" s="36">
        <f>VLOOKUP(AllData[[#This Row],[Order]],MM[],2,FALSE)</f>
        <v>143</v>
      </c>
      <c r="D6241" s="36" t="s">
        <v>78</v>
      </c>
      <c r="E6241" s="36" t="s">
        <v>61</v>
      </c>
      <c r="F6241" s="36" t="s">
        <v>63</v>
      </c>
      <c r="G6241" s="36" t="s">
        <v>76</v>
      </c>
      <c r="H6241" s="36">
        <v>1861.02</v>
      </c>
      <c r="I6241" s="36">
        <v>1020</v>
      </c>
    </row>
    <row r="6242" spans="1:9" x14ac:dyDescent="0.35">
      <c r="A6242" s="36">
        <v>1542324</v>
      </c>
      <c r="B6242" s="36" t="str">
        <f>VLOOKUP(AllData[[#This Row],[Order]],MM[],3,FALSE)</f>
        <v>V5757311401000</v>
      </c>
      <c r="C6242" s="36">
        <f>VLOOKUP(AllData[[#This Row],[Order]],MM[],2,FALSE)</f>
        <v>143</v>
      </c>
      <c r="D6242" s="36" t="s">
        <v>80</v>
      </c>
      <c r="E6242" s="36" t="s">
        <v>61</v>
      </c>
      <c r="F6242" s="36" t="s">
        <v>63</v>
      </c>
      <c r="G6242" s="36" t="s">
        <v>112</v>
      </c>
      <c r="H6242" s="36">
        <v>40.450000000000003</v>
      </c>
      <c r="I6242" s="36">
        <v>50</v>
      </c>
    </row>
    <row r="6243" spans="1:9" x14ac:dyDescent="0.35">
      <c r="A6243" s="36">
        <v>1542324</v>
      </c>
      <c r="B6243" s="36" t="str">
        <f>VLOOKUP(AllData[[#This Row],[Order]],MM[],3,FALSE)</f>
        <v>V5757311401000</v>
      </c>
      <c r="C6243" s="36">
        <f>VLOOKUP(AllData[[#This Row],[Order]],MM[],2,FALSE)</f>
        <v>143</v>
      </c>
      <c r="D6243" s="36" t="s">
        <v>82</v>
      </c>
      <c r="E6243" s="36" t="s">
        <v>89</v>
      </c>
      <c r="F6243" s="36" t="s">
        <v>91</v>
      </c>
      <c r="G6243" s="36" t="s">
        <v>92</v>
      </c>
      <c r="H6243" s="36"/>
      <c r="I6243" s="36">
        <v>0</v>
      </c>
    </row>
    <row r="6244" spans="1:9" x14ac:dyDescent="0.35">
      <c r="A6244" s="36">
        <v>1542324</v>
      </c>
      <c r="B6244" s="36" t="str">
        <f>VLOOKUP(AllData[[#This Row],[Order]],MM[],3,FALSE)</f>
        <v>V5757311401000</v>
      </c>
      <c r="C6244" s="36">
        <f>VLOOKUP(AllData[[#This Row],[Order]],MM[],2,FALSE)</f>
        <v>143</v>
      </c>
      <c r="D6244" s="36" t="s">
        <v>85</v>
      </c>
      <c r="E6244" s="36" t="s">
        <v>69</v>
      </c>
      <c r="F6244" s="36" t="s">
        <v>70</v>
      </c>
      <c r="G6244" s="36" t="s">
        <v>79</v>
      </c>
      <c r="H6244" s="36">
        <v>20</v>
      </c>
      <c r="I6244" s="36">
        <v>20</v>
      </c>
    </row>
    <row r="6245" spans="1:9" x14ac:dyDescent="0.35">
      <c r="A6245" s="36">
        <v>1542324</v>
      </c>
      <c r="B6245" s="36" t="str">
        <f>VLOOKUP(AllData[[#This Row],[Order]],MM[],3,FALSE)</f>
        <v>V5757311401000</v>
      </c>
      <c r="C6245" s="36">
        <f>VLOOKUP(AllData[[#This Row],[Order]],MM[],2,FALSE)</f>
        <v>143</v>
      </c>
      <c r="D6245" s="36" t="s">
        <v>88</v>
      </c>
      <c r="E6245" s="36" t="s">
        <v>69</v>
      </c>
      <c r="F6245" s="36" t="s">
        <v>70</v>
      </c>
      <c r="G6245" s="36" t="s">
        <v>81</v>
      </c>
      <c r="H6245" s="36">
        <v>20</v>
      </c>
      <c r="I6245" s="36">
        <v>20</v>
      </c>
    </row>
    <row r="6246" spans="1:9" x14ac:dyDescent="0.35">
      <c r="A6246" s="36">
        <v>1542324</v>
      </c>
      <c r="B6246" s="36" t="str">
        <f>VLOOKUP(AllData[[#This Row],[Order]],MM[],3,FALSE)</f>
        <v>V5757311401000</v>
      </c>
      <c r="C6246" s="36">
        <f>VLOOKUP(AllData[[#This Row],[Order]],MM[],2,FALSE)</f>
        <v>143</v>
      </c>
      <c r="D6246" s="36" t="s">
        <v>95</v>
      </c>
      <c r="E6246" s="36" t="s">
        <v>83</v>
      </c>
      <c r="F6246" s="36" t="s">
        <v>84</v>
      </c>
      <c r="G6246" s="36" t="s">
        <v>84</v>
      </c>
      <c r="H6246" s="36">
        <v>447.42</v>
      </c>
      <c r="I6246" s="36">
        <v>450</v>
      </c>
    </row>
    <row r="6247" spans="1:9" x14ac:dyDescent="0.35">
      <c r="A6247" s="36">
        <v>1542324</v>
      </c>
      <c r="B6247" s="36" t="str">
        <f>VLOOKUP(AllData[[#This Row],[Order]],MM[],3,FALSE)</f>
        <v>V5757311401000</v>
      </c>
      <c r="C6247" s="36">
        <f>VLOOKUP(AllData[[#This Row],[Order]],MM[],2,FALSE)</f>
        <v>143</v>
      </c>
      <c r="D6247" s="36" t="s">
        <v>97</v>
      </c>
      <c r="E6247" s="36" t="s">
        <v>86</v>
      </c>
      <c r="F6247" s="36" t="s">
        <v>87</v>
      </c>
      <c r="G6247" s="36" t="s">
        <v>87</v>
      </c>
      <c r="H6247" s="36">
        <v>20</v>
      </c>
      <c r="I6247" s="36">
        <v>20</v>
      </c>
    </row>
    <row r="6248" spans="1:9" x14ac:dyDescent="0.35">
      <c r="A6248" s="36">
        <v>1542324</v>
      </c>
      <c r="B6248" s="36" t="str">
        <f>VLOOKUP(AllData[[#This Row],[Order]],MM[],3,FALSE)</f>
        <v>V5757311401000</v>
      </c>
      <c r="C6248" s="36">
        <f>VLOOKUP(AllData[[#This Row],[Order]],MM[],2,FALSE)</f>
        <v>143</v>
      </c>
      <c r="D6248" s="36" t="s">
        <v>99</v>
      </c>
      <c r="E6248" s="36" t="s">
        <v>61</v>
      </c>
      <c r="F6248" s="36" t="s">
        <v>63</v>
      </c>
      <c r="G6248" s="36" t="s">
        <v>96</v>
      </c>
      <c r="H6248" s="36">
        <v>14.083</v>
      </c>
      <c r="I6248" s="36">
        <v>100</v>
      </c>
    </row>
    <row r="6249" spans="1:9" x14ac:dyDescent="0.35">
      <c r="A6249" s="36">
        <v>1542324</v>
      </c>
      <c r="B6249" s="36" t="str">
        <f>VLOOKUP(AllData[[#This Row],[Order]],MM[],3,FALSE)</f>
        <v>V5757311401000</v>
      </c>
      <c r="C6249" s="36">
        <f>VLOOKUP(AllData[[#This Row],[Order]],MM[],2,FALSE)</f>
        <v>143</v>
      </c>
      <c r="D6249" s="36" t="s">
        <v>101</v>
      </c>
      <c r="E6249" s="36" t="s">
        <v>69</v>
      </c>
      <c r="F6249" s="36" t="s">
        <v>70</v>
      </c>
      <c r="G6249" s="36" t="s">
        <v>98</v>
      </c>
      <c r="H6249" s="36">
        <v>20</v>
      </c>
      <c r="I6249" s="36">
        <v>20</v>
      </c>
    </row>
    <row r="6250" spans="1:9" x14ac:dyDescent="0.35">
      <c r="A6250" s="36">
        <v>1542324</v>
      </c>
      <c r="B6250" s="36" t="str">
        <f>VLOOKUP(AllData[[#This Row],[Order]],MM[],3,FALSE)</f>
        <v>V5757311401000</v>
      </c>
      <c r="C6250" s="36">
        <f>VLOOKUP(AllData[[#This Row],[Order]],MM[],2,FALSE)</f>
        <v>143</v>
      </c>
      <c r="D6250" s="36" t="s">
        <v>104</v>
      </c>
      <c r="E6250" s="36" t="s">
        <v>69</v>
      </c>
      <c r="F6250" s="36" t="s">
        <v>70</v>
      </c>
      <c r="G6250" s="36" t="s">
        <v>100</v>
      </c>
      <c r="H6250" s="36">
        <v>30</v>
      </c>
      <c r="I6250" s="36">
        <v>30</v>
      </c>
    </row>
    <row r="6251" spans="1:9" x14ac:dyDescent="0.35">
      <c r="A6251" s="36">
        <v>1542324</v>
      </c>
      <c r="B6251" s="36" t="str">
        <f>VLOOKUP(AllData[[#This Row],[Order]],MM[],3,FALSE)</f>
        <v>V5757311401000</v>
      </c>
      <c r="C6251" s="36">
        <f>VLOOKUP(AllData[[#This Row],[Order]],MM[],2,FALSE)</f>
        <v>143</v>
      </c>
      <c r="D6251" s="36" t="s">
        <v>113</v>
      </c>
      <c r="E6251" s="36" t="s">
        <v>102</v>
      </c>
      <c r="F6251" s="36" t="s">
        <v>100</v>
      </c>
      <c r="G6251" s="36" t="s">
        <v>103</v>
      </c>
      <c r="H6251" s="36">
        <v>30</v>
      </c>
      <c r="I6251" s="36">
        <v>30</v>
      </c>
    </row>
    <row r="6252" spans="1:9" x14ac:dyDescent="0.35">
      <c r="A6252" s="36">
        <v>1542324</v>
      </c>
      <c r="B6252" s="36" t="str">
        <f>VLOOKUP(AllData[[#This Row],[Order]],MM[],3,FALSE)</f>
        <v>V5757311401000</v>
      </c>
      <c r="C6252" s="36">
        <f>VLOOKUP(AllData[[#This Row],[Order]],MM[],2,FALSE)</f>
        <v>143</v>
      </c>
      <c r="D6252" s="36" t="s">
        <v>114</v>
      </c>
      <c r="E6252" s="36" t="s">
        <v>102</v>
      </c>
      <c r="F6252" s="36" t="s">
        <v>100</v>
      </c>
      <c r="G6252" s="36" t="s">
        <v>106</v>
      </c>
      <c r="H6252" s="36">
        <v>45</v>
      </c>
      <c r="I6252" s="36">
        <v>45</v>
      </c>
    </row>
    <row r="6253" spans="1:9" x14ac:dyDescent="0.35">
      <c r="A6253" s="36">
        <v>1542324</v>
      </c>
      <c r="B6253" s="36" t="str">
        <f>VLOOKUP(AllData[[#This Row],[Order]],MM[],3,FALSE)</f>
        <v>V5757311401000</v>
      </c>
      <c r="C6253" s="36">
        <f>VLOOKUP(AllData[[#This Row],[Order]],MM[],2,FALSE)</f>
        <v>143</v>
      </c>
      <c r="D6253" s="36" t="s">
        <v>60</v>
      </c>
      <c r="E6253" s="36" t="s">
        <v>61</v>
      </c>
      <c r="F6253" s="36" t="s">
        <v>63</v>
      </c>
      <c r="G6253" s="36" t="s">
        <v>108</v>
      </c>
      <c r="H6253" s="36"/>
      <c r="I6253" s="36">
        <v>1</v>
      </c>
    </row>
    <row r="6254" spans="1:9" x14ac:dyDescent="0.35">
      <c r="A6254" s="36">
        <v>1542324</v>
      </c>
      <c r="B6254" s="36" t="str">
        <f>VLOOKUP(AllData[[#This Row],[Order]],MM[],3,FALSE)</f>
        <v>V5757311401000</v>
      </c>
      <c r="C6254" s="36">
        <f>VLOOKUP(AllData[[#This Row],[Order]],MM[],2,FALSE)</f>
        <v>143</v>
      </c>
      <c r="D6254" s="36" t="s">
        <v>95</v>
      </c>
      <c r="E6254" s="36" t="s">
        <v>83</v>
      </c>
      <c r="F6254" s="36" t="s">
        <v>84</v>
      </c>
      <c r="G6254" s="36" t="s">
        <v>110</v>
      </c>
      <c r="H6254" s="36">
        <v>277.8</v>
      </c>
      <c r="I6254" s="36">
        <v>5</v>
      </c>
    </row>
    <row r="6255" spans="1:9" x14ac:dyDescent="0.35">
      <c r="A6255" s="36">
        <v>1542325</v>
      </c>
      <c r="B6255" s="36" t="str">
        <f>VLOOKUP(AllData[[#This Row],[Order]],MM[],3,FALSE)</f>
        <v>V5757331400800</v>
      </c>
      <c r="C6255" s="36">
        <f>VLOOKUP(AllData[[#This Row],[Order]],MM[],2,FALSE)</f>
        <v>142</v>
      </c>
      <c r="D6255" s="36" t="s">
        <v>60</v>
      </c>
      <c r="E6255" s="36" t="s">
        <v>83</v>
      </c>
      <c r="F6255" s="36" t="s">
        <v>84</v>
      </c>
      <c r="G6255" s="36" t="s">
        <v>111</v>
      </c>
      <c r="H6255" s="36">
        <v>83.6</v>
      </c>
      <c r="I6255" s="36">
        <v>40</v>
      </c>
    </row>
    <row r="6256" spans="1:9" x14ac:dyDescent="0.35">
      <c r="A6256" s="36">
        <v>1542325</v>
      </c>
      <c r="B6256" s="36" t="str">
        <f>VLOOKUP(AllData[[#This Row],[Order]],MM[],3,FALSE)</f>
        <v>V5757331400800</v>
      </c>
      <c r="C6256" s="36">
        <f>VLOOKUP(AllData[[#This Row],[Order]],MM[],2,FALSE)</f>
        <v>142</v>
      </c>
      <c r="D6256" s="36" t="s">
        <v>68</v>
      </c>
      <c r="E6256" s="36" t="s">
        <v>61</v>
      </c>
      <c r="F6256" s="36" t="s">
        <v>63</v>
      </c>
      <c r="G6256" s="36" t="s">
        <v>64</v>
      </c>
      <c r="H6256" s="36">
        <v>5.65</v>
      </c>
      <c r="I6256" s="36">
        <v>15</v>
      </c>
    </row>
    <row r="6257" spans="1:9" x14ac:dyDescent="0.35">
      <c r="A6257" s="36">
        <v>1542325</v>
      </c>
      <c r="B6257" s="36" t="str">
        <f>VLOOKUP(AllData[[#This Row],[Order]],MM[],3,FALSE)</f>
        <v>V5757331400800</v>
      </c>
      <c r="C6257" s="36">
        <f>VLOOKUP(AllData[[#This Row],[Order]],MM[],2,FALSE)</f>
        <v>142</v>
      </c>
      <c r="D6257" s="36" t="s">
        <v>73</v>
      </c>
      <c r="E6257" s="36" t="s">
        <v>69</v>
      </c>
      <c r="F6257" s="36" t="s">
        <v>70</v>
      </c>
      <c r="G6257" s="36" t="s">
        <v>71</v>
      </c>
      <c r="H6257" s="36">
        <v>20</v>
      </c>
      <c r="I6257" s="36">
        <v>20</v>
      </c>
    </row>
    <row r="6258" spans="1:9" x14ac:dyDescent="0.35">
      <c r="A6258" s="36">
        <v>1542325</v>
      </c>
      <c r="B6258" s="36" t="str">
        <f>VLOOKUP(AllData[[#This Row],[Order]],MM[],3,FALSE)</f>
        <v>V5757331400800</v>
      </c>
      <c r="C6258" s="36">
        <f>VLOOKUP(AllData[[#This Row],[Order]],MM[],2,FALSE)</f>
        <v>142</v>
      </c>
      <c r="D6258" s="36" t="s">
        <v>75</v>
      </c>
      <c r="E6258" s="36" t="s">
        <v>61</v>
      </c>
      <c r="F6258" s="36" t="s">
        <v>63</v>
      </c>
      <c r="G6258" s="36" t="s">
        <v>74</v>
      </c>
      <c r="H6258" s="36">
        <v>471.06</v>
      </c>
      <c r="I6258" s="36">
        <v>350</v>
      </c>
    </row>
    <row r="6259" spans="1:9" x14ac:dyDescent="0.35">
      <c r="A6259" s="36">
        <v>1542325</v>
      </c>
      <c r="B6259" s="36" t="str">
        <f>VLOOKUP(AllData[[#This Row],[Order]],MM[],3,FALSE)</f>
        <v>V5757331400800</v>
      </c>
      <c r="C6259" s="36">
        <f>VLOOKUP(AllData[[#This Row],[Order]],MM[],2,FALSE)</f>
        <v>142</v>
      </c>
      <c r="D6259" s="36" t="s">
        <v>78</v>
      </c>
      <c r="E6259" s="36" t="s">
        <v>61</v>
      </c>
      <c r="F6259" s="36" t="s">
        <v>63</v>
      </c>
      <c r="G6259" s="36" t="s">
        <v>76</v>
      </c>
      <c r="H6259" s="36">
        <v>1984.98</v>
      </c>
      <c r="I6259" s="36">
        <v>1020</v>
      </c>
    </row>
    <row r="6260" spans="1:9" x14ac:dyDescent="0.35">
      <c r="A6260" s="36">
        <v>1542325</v>
      </c>
      <c r="B6260" s="36" t="str">
        <f>VLOOKUP(AllData[[#This Row],[Order]],MM[],3,FALSE)</f>
        <v>V5757331400800</v>
      </c>
      <c r="C6260" s="36">
        <f>VLOOKUP(AllData[[#This Row],[Order]],MM[],2,FALSE)</f>
        <v>142</v>
      </c>
      <c r="D6260" s="36" t="s">
        <v>80</v>
      </c>
      <c r="E6260" s="36" t="s">
        <v>61</v>
      </c>
      <c r="F6260" s="36" t="s">
        <v>63</v>
      </c>
      <c r="G6260" s="36" t="s">
        <v>112</v>
      </c>
      <c r="H6260" s="36">
        <v>197.46</v>
      </c>
      <c r="I6260" s="36">
        <v>50</v>
      </c>
    </row>
    <row r="6261" spans="1:9" x14ac:dyDescent="0.35">
      <c r="A6261" s="36">
        <v>1542325</v>
      </c>
      <c r="B6261" s="36" t="str">
        <f>VLOOKUP(AllData[[#This Row],[Order]],MM[],3,FALSE)</f>
        <v>V5757331400800</v>
      </c>
      <c r="C6261" s="36">
        <f>VLOOKUP(AllData[[#This Row],[Order]],MM[],2,FALSE)</f>
        <v>142</v>
      </c>
      <c r="D6261" s="36" t="s">
        <v>82</v>
      </c>
      <c r="E6261" s="36" t="s">
        <v>89</v>
      </c>
      <c r="F6261" s="36" t="s">
        <v>91</v>
      </c>
      <c r="G6261" s="36" t="s">
        <v>92</v>
      </c>
      <c r="H6261" s="36"/>
      <c r="I6261" s="36">
        <v>0</v>
      </c>
    </row>
    <row r="6262" spans="1:9" x14ac:dyDescent="0.35">
      <c r="A6262" s="36">
        <v>1542325</v>
      </c>
      <c r="B6262" s="36" t="str">
        <f>VLOOKUP(AllData[[#This Row],[Order]],MM[],3,FALSE)</f>
        <v>V5757331400800</v>
      </c>
      <c r="C6262" s="36">
        <f>VLOOKUP(AllData[[#This Row],[Order]],MM[],2,FALSE)</f>
        <v>142</v>
      </c>
      <c r="D6262" s="36" t="s">
        <v>85</v>
      </c>
      <c r="E6262" s="36" t="s">
        <v>69</v>
      </c>
      <c r="F6262" s="36" t="s">
        <v>70</v>
      </c>
      <c r="G6262" s="36" t="s">
        <v>79</v>
      </c>
      <c r="H6262" s="36">
        <v>20</v>
      </c>
      <c r="I6262" s="36">
        <v>20</v>
      </c>
    </row>
    <row r="6263" spans="1:9" x14ac:dyDescent="0.35">
      <c r="A6263" s="36">
        <v>1542325</v>
      </c>
      <c r="B6263" s="36" t="str">
        <f>VLOOKUP(AllData[[#This Row],[Order]],MM[],3,FALSE)</f>
        <v>V5757331400800</v>
      </c>
      <c r="C6263" s="36">
        <f>VLOOKUP(AllData[[#This Row],[Order]],MM[],2,FALSE)</f>
        <v>142</v>
      </c>
      <c r="D6263" s="36" t="s">
        <v>88</v>
      </c>
      <c r="E6263" s="36" t="s">
        <v>69</v>
      </c>
      <c r="F6263" s="36" t="s">
        <v>70</v>
      </c>
      <c r="G6263" s="36" t="s">
        <v>81</v>
      </c>
      <c r="H6263" s="36">
        <v>20</v>
      </c>
      <c r="I6263" s="36">
        <v>20</v>
      </c>
    </row>
    <row r="6264" spans="1:9" x14ac:dyDescent="0.35">
      <c r="A6264" s="36">
        <v>1542325</v>
      </c>
      <c r="B6264" s="36" t="str">
        <f>VLOOKUP(AllData[[#This Row],[Order]],MM[],3,FALSE)</f>
        <v>V5757331400800</v>
      </c>
      <c r="C6264" s="36">
        <f>VLOOKUP(AllData[[#This Row],[Order]],MM[],2,FALSE)</f>
        <v>142</v>
      </c>
      <c r="D6264" s="36" t="s">
        <v>95</v>
      </c>
      <c r="E6264" s="36" t="s">
        <v>83</v>
      </c>
      <c r="F6264" s="36" t="s">
        <v>84</v>
      </c>
      <c r="G6264" s="36" t="s">
        <v>84</v>
      </c>
      <c r="H6264" s="36">
        <v>307.62</v>
      </c>
      <c r="I6264" s="36">
        <v>450</v>
      </c>
    </row>
    <row r="6265" spans="1:9" x14ac:dyDescent="0.35">
      <c r="A6265" s="36">
        <v>1542325</v>
      </c>
      <c r="B6265" s="36" t="str">
        <f>VLOOKUP(AllData[[#This Row],[Order]],MM[],3,FALSE)</f>
        <v>V5757331400800</v>
      </c>
      <c r="C6265" s="36">
        <f>VLOOKUP(AllData[[#This Row],[Order]],MM[],2,FALSE)</f>
        <v>142</v>
      </c>
      <c r="D6265" s="36" t="s">
        <v>97</v>
      </c>
      <c r="E6265" s="36" t="s">
        <v>86</v>
      </c>
      <c r="F6265" s="36" t="s">
        <v>87</v>
      </c>
      <c r="G6265" s="36" t="s">
        <v>87</v>
      </c>
      <c r="H6265" s="36">
        <v>20</v>
      </c>
      <c r="I6265" s="36">
        <v>20</v>
      </c>
    </row>
    <row r="6266" spans="1:9" x14ac:dyDescent="0.35">
      <c r="A6266" s="36">
        <v>1542325</v>
      </c>
      <c r="B6266" s="36" t="str">
        <f>VLOOKUP(AllData[[#This Row],[Order]],MM[],3,FALSE)</f>
        <v>V5757331400800</v>
      </c>
      <c r="C6266" s="36">
        <f>VLOOKUP(AllData[[#This Row],[Order]],MM[],2,FALSE)</f>
        <v>142</v>
      </c>
      <c r="D6266" s="36" t="s">
        <v>99</v>
      </c>
      <c r="E6266" s="36" t="s">
        <v>61</v>
      </c>
      <c r="F6266" s="36" t="s">
        <v>63</v>
      </c>
      <c r="G6266" s="36" t="s">
        <v>96</v>
      </c>
      <c r="H6266" s="36">
        <v>69.47999999999999</v>
      </c>
      <c r="I6266" s="36">
        <v>100</v>
      </c>
    </row>
    <row r="6267" spans="1:9" x14ac:dyDescent="0.35">
      <c r="A6267" s="36">
        <v>1542325</v>
      </c>
      <c r="B6267" s="36" t="str">
        <f>VLOOKUP(AllData[[#This Row],[Order]],MM[],3,FALSE)</f>
        <v>V5757331400800</v>
      </c>
      <c r="C6267" s="36">
        <f>VLOOKUP(AllData[[#This Row],[Order]],MM[],2,FALSE)</f>
        <v>142</v>
      </c>
      <c r="D6267" s="36" t="s">
        <v>101</v>
      </c>
      <c r="E6267" s="36" t="s">
        <v>69</v>
      </c>
      <c r="F6267" s="36" t="s">
        <v>70</v>
      </c>
      <c r="G6267" s="36" t="s">
        <v>98</v>
      </c>
      <c r="H6267" s="36">
        <v>20</v>
      </c>
      <c r="I6267" s="36">
        <v>20</v>
      </c>
    </row>
    <row r="6268" spans="1:9" x14ac:dyDescent="0.35">
      <c r="A6268" s="36">
        <v>1542325</v>
      </c>
      <c r="B6268" s="36" t="str">
        <f>VLOOKUP(AllData[[#This Row],[Order]],MM[],3,FALSE)</f>
        <v>V5757331400800</v>
      </c>
      <c r="C6268" s="36">
        <f>VLOOKUP(AllData[[#This Row],[Order]],MM[],2,FALSE)</f>
        <v>142</v>
      </c>
      <c r="D6268" s="36" t="s">
        <v>104</v>
      </c>
      <c r="E6268" s="36" t="s">
        <v>69</v>
      </c>
      <c r="F6268" s="36" t="s">
        <v>70</v>
      </c>
      <c r="G6268" s="36" t="s">
        <v>100</v>
      </c>
      <c r="H6268" s="36">
        <v>30</v>
      </c>
      <c r="I6268" s="36">
        <v>30</v>
      </c>
    </row>
    <row r="6269" spans="1:9" x14ac:dyDescent="0.35">
      <c r="A6269" s="36">
        <v>1542325</v>
      </c>
      <c r="B6269" s="36" t="str">
        <f>VLOOKUP(AllData[[#This Row],[Order]],MM[],3,FALSE)</f>
        <v>V5757331400800</v>
      </c>
      <c r="C6269" s="36">
        <f>VLOOKUP(AllData[[#This Row],[Order]],MM[],2,FALSE)</f>
        <v>142</v>
      </c>
      <c r="D6269" s="36" t="s">
        <v>113</v>
      </c>
      <c r="E6269" s="36" t="s">
        <v>102</v>
      </c>
      <c r="F6269" s="36" t="s">
        <v>100</v>
      </c>
      <c r="G6269" s="36" t="s">
        <v>103</v>
      </c>
      <c r="H6269" s="36">
        <v>30</v>
      </c>
      <c r="I6269" s="36">
        <v>30</v>
      </c>
    </row>
    <row r="6270" spans="1:9" x14ac:dyDescent="0.35">
      <c r="A6270" s="36">
        <v>1542325</v>
      </c>
      <c r="B6270" s="36" t="str">
        <f>VLOOKUP(AllData[[#This Row],[Order]],MM[],3,FALSE)</f>
        <v>V5757331400800</v>
      </c>
      <c r="C6270" s="36">
        <f>VLOOKUP(AllData[[#This Row],[Order]],MM[],2,FALSE)</f>
        <v>142</v>
      </c>
      <c r="D6270" s="36" t="s">
        <v>114</v>
      </c>
      <c r="E6270" s="36" t="s">
        <v>102</v>
      </c>
      <c r="F6270" s="36" t="s">
        <v>100</v>
      </c>
      <c r="G6270" s="36" t="s">
        <v>106</v>
      </c>
      <c r="H6270" s="36">
        <v>45</v>
      </c>
      <c r="I6270" s="36">
        <v>45</v>
      </c>
    </row>
    <row r="6271" spans="1:9" x14ac:dyDescent="0.35">
      <c r="A6271" s="36">
        <v>1542325</v>
      </c>
      <c r="B6271" s="36" t="str">
        <f>VLOOKUP(AllData[[#This Row],[Order]],MM[],3,FALSE)</f>
        <v>V5757331400800</v>
      </c>
      <c r="C6271" s="36">
        <f>VLOOKUP(AllData[[#This Row],[Order]],MM[],2,FALSE)</f>
        <v>142</v>
      </c>
      <c r="D6271" s="36" t="s">
        <v>60</v>
      </c>
      <c r="E6271" s="36" t="s">
        <v>61</v>
      </c>
      <c r="F6271" s="36" t="s">
        <v>63</v>
      </c>
      <c r="G6271" s="36" t="s">
        <v>108</v>
      </c>
      <c r="H6271" s="36">
        <v>218.82</v>
      </c>
      <c r="I6271" s="36">
        <v>1</v>
      </c>
    </row>
    <row r="6272" spans="1:9" x14ac:dyDescent="0.35">
      <c r="A6272" s="36">
        <v>1542325</v>
      </c>
      <c r="B6272" s="36" t="str">
        <f>VLOOKUP(AllData[[#This Row],[Order]],MM[],3,FALSE)</f>
        <v>V5757331400800</v>
      </c>
      <c r="C6272" s="36">
        <f>VLOOKUP(AllData[[#This Row],[Order]],MM[],2,FALSE)</f>
        <v>142</v>
      </c>
      <c r="D6272" s="36" t="s">
        <v>95</v>
      </c>
      <c r="E6272" s="36" t="s">
        <v>83</v>
      </c>
      <c r="F6272" s="36" t="s">
        <v>84</v>
      </c>
      <c r="G6272" s="36" t="s">
        <v>110</v>
      </c>
      <c r="H6272" s="36">
        <v>228.36</v>
      </c>
      <c r="I6272" s="36">
        <v>5</v>
      </c>
    </row>
    <row r="6273" spans="1:9" x14ac:dyDescent="0.35">
      <c r="A6273" s="36">
        <v>1542326</v>
      </c>
      <c r="B6273" s="36" t="str">
        <f>VLOOKUP(AllData[[#This Row],[Order]],MM[],3,FALSE)</f>
        <v>V5757331401000</v>
      </c>
      <c r="C6273" s="36">
        <f>VLOOKUP(AllData[[#This Row],[Order]],MM[],2,FALSE)</f>
        <v>143</v>
      </c>
      <c r="D6273" s="36" t="s">
        <v>60</v>
      </c>
      <c r="E6273" s="36" t="s">
        <v>83</v>
      </c>
      <c r="F6273" s="36" t="s">
        <v>84</v>
      </c>
      <c r="G6273" s="36" t="s">
        <v>111</v>
      </c>
      <c r="H6273" s="36">
        <v>22.783000000000001</v>
      </c>
      <c r="I6273" s="36">
        <v>40</v>
      </c>
    </row>
    <row r="6274" spans="1:9" x14ac:dyDescent="0.35">
      <c r="A6274" s="36">
        <v>1542326</v>
      </c>
      <c r="B6274" s="36" t="str">
        <f>VLOOKUP(AllData[[#This Row],[Order]],MM[],3,FALSE)</f>
        <v>V5757331401000</v>
      </c>
      <c r="C6274" s="36">
        <f>VLOOKUP(AllData[[#This Row],[Order]],MM[],2,FALSE)</f>
        <v>143</v>
      </c>
      <c r="D6274" s="36" t="s">
        <v>68</v>
      </c>
      <c r="E6274" s="36" t="s">
        <v>61</v>
      </c>
      <c r="F6274" s="36" t="s">
        <v>63</v>
      </c>
      <c r="G6274" s="36" t="s">
        <v>64</v>
      </c>
      <c r="H6274" s="36">
        <v>10.266999999999999</v>
      </c>
      <c r="I6274" s="36">
        <v>15</v>
      </c>
    </row>
    <row r="6275" spans="1:9" x14ac:dyDescent="0.35">
      <c r="A6275" s="36">
        <v>1542326</v>
      </c>
      <c r="B6275" s="36" t="str">
        <f>VLOOKUP(AllData[[#This Row],[Order]],MM[],3,FALSE)</f>
        <v>V5757331401000</v>
      </c>
      <c r="C6275" s="36">
        <f>VLOOKUP(AllData[[#This Row],[Order]],MM[],2,FALSE)</f>
        <v>143</v>
      </c>
      <c r="D6275" s="36" t="s">
        <v>73</v>
      </c>
      <c r="E6275" s="36" t="s">
        <v>69</v>
      </c>
      <c r="F6275" s="36" t="s">
        <v>70</v>
      </c>
      <c r="G6275" s="36" t="s">
        <v>71</v>
      </c>
      <c r="H6275" s="36">
        <v>20</v>
      </c>
      <c r="I6275" s="36">
        <v>20</v>
      </c>
    </row>
    <row r="6276" spans="1:9" x14ac:dyDescent="0.35">
      <c r="A6276" s="36">
        <v>1542326</v>
      </c>
      <c r="B6276" s="36" t="str">
        <f>VLOOKUP(AllData[[#This Row],[Order]],MM[],3,FALSE)</f>
        <v>V5757331401000</v>
      </c>
      <c r="C6276" s="36">
        <f>VLOOKUP(AllData[[#This Row],[Order]],MM[],2,FALSE)</f>
        <v>143</v>
      </c>
      <c r="D6276" s="36" t="s">
        <v>75</v>
      </c>
      <c r="E6276" s="36" t="s">
        <v>61</v>
      </c>
      <c r="F6276" s="36" t="s">
        <v>63</v>
      </c>
      <c r="G6276" s="36" t="s">
        <v>74</v>
      </c>
      <c r="H6276" s="36">
        <v>534.05999999999995</v>
      </c>
      <c r="I6276" s="36">
        <v>350</v>
      </c>
    </row>
    <row r="6277" spans="1:9" x14ac:dyDescent="0.35">
      <c r="A6277" s="36">
        <v>1542326</v>
      </c>
      <c r="B6277" s="36" t="str">
        <f>VLOOKUP(AllData[[#This Row],[Order]],MM[],3,FALSE)</f>
        <v>V5757331401000</v>
      </c>
      <c r="C6277" s="36">
        <f>VLOOKUP(AllData[[#This Row],[Order]],MM[],2,FALSE)</f>
        <v>143</v>
      </c>
      <c r="D6277" s="36" t="s">
        <v>78</v>
      </c>
      <c r="E6277" s="36" t="s">
        <v>61</v>
      </c>
      <c r="F6277" s="36" t="s">
        <v>63</v>
      </c>
      <c r="G6277" s="36" t="s">
        <v>76</v>
      </c>
      <c r="H6277" s="36">
        <v>1992.6599999999999</v>
      </c>
      <c r="I6277" s="36">
        <v>1020</v>
      </c>
    </row>
    <row r="6278" spans="1:9" x14ac:dyDescent="0.35">
      <c r="A6278" s="36">
        <v>1542326</v>
      </c>
      <c r="B6278" s="36" t="str">
        <f>VLOOKUP(AllData[[#This Row],[Order]],MM[],3,FALSE)</f>
        <v>V5757331401000</v>
      </c>
      <c r="C6278" s="36">
        <f>VLOOKUP(AllData[[#This Row],[Order]],MM[],2,FALSE)</f>
        <v>143</v>
      </c>
      <c r="D6278" s="36" t="s">
        <v>80</v>
      </c>
      <c r="E6278" s="36" t="s">
        <v>61</v>
      </c>
      <c r="F6278" s="36" t="s">
        <v>63</v>
      </c>
      <c r="G6278" s="36" t="s">
        <v>112</v>
      </c>
      <c r="H6278" s="36">
        <v>10.95</v>
      </c>
      <c r="I6278" s="36">
        <v>50</v>
      </c>
    </row>
    <row r="6279" spans="1:9" x14ac:dyDescent="0.35">
      <c r="A6279" s="36">
        <v>1542326</v>
      </c>
      <c r="B6279" s="36" t="str">
        <f>VLOOKUP(AllData[[#This Row],[Order]],MM[],3,FALSE)</f>
        <v>V5757331401000</v>
      </c>
      <c r="C6279" s="36">
        <f>VLOOKUP(AllData[[#This Row],[Order]],MM[],2,FALSE)</f>
        <v>143</v>
      </c>
      <c r="D6279" s="36" t="s">
        <v>82</v>
      </c>
      <c r="E6279" s="36" t="s">
        <v>89</v>
      </c>
      <c r="F6279" s="36" t="s">
        <v>91</v>
      </c>
      <c r="G6279" s="36" t="s">
        <v>92</v>
      </c>
      <c r="H6279" s="36"/>
      <c r="I6279" s="36">
        <v>0</v>
      </c>
    </row>
    <row r="6280" spans="1:9" x14ac:dyDescent="0.35">
      <c r="A6280" s="36">
        <v>1542326</v>
      </c>
      <c r="B6280" s="36" t="str">
        <f>VLOOKUP(AllData[[#This Row],[Order]],MM[],3,FALSE)</f>
        <v>V5757331401000</v>
      </c>
      <c r="C6280" s="36">
        <f>VLOOKUP(AllData[[#This Row],[Order]],MM[],2,FALSE)</f>
        <v>143</v>
      </c>
      <c r="D6280" s="36" t="s">
        <v>85</v>
      </c>
      <c r="E6280" s="36" t="s">
        <v>69</v>
      </c>
      <c r="F6280" s="36" t="s">
        <v>70</v>
      </c>
      <c r="G6280" s="36" t="s">
        <v>79</v>
      </c>
      <c r="H6280" s="36">
        <v>20</v>
      </c>
      <c r="I6280" s="36">
        <v>20</v>
      </c>
    </row>
    <row r="6281" spans="1:9" x14ac:dyDescent="0.35">
      <c r="A6281" s="36">
        <v>1542326</v>
      </c>
      <c r="B6281" s="36" t="str">
        <f>VLOOKUP(AllData[[#This Row],[Order]],MM[],3,FALSE)</f>
        <v>V5757331401000</v>
      </c>
      <c r="C6281" s="36">
        <f>VLOOKUP(AllData[[#This Row],[Order]],MM[],2,FALSE)</f>
        <v>143</v>
      </c>
      <c r="D6281" s="36" t="s">
        <v>88</v>
      </c>
      <c r="E6281" s="36" t="s">
        <v>69</v>
      </c>
      <c r="F6281" s="36" t="s">
        <v>70</v>
      </c>
      <c r="G6281" s="36" t="s">
        <v>81</v>
      </c>
      <c r="H6281" s="36">
        <v>20</v>
      </c>
      <c r="I6281" s="36">
        <v>20</v>
      </c>
    </row>
    <row r="6282" spans="1:9" x14ac:dyDescent="0.35">
      <c r="A6282" s="36">
        <v>1542326</v>
      </c>
      <c r="B6282" s="36" t="str">
        <f>VLOOKUP(AllData[[#This Row],[Order]],MM[],3,FALSE)</f>
        <v>V5757331401000</v>
      </c>
      <c r="C6282" s="36">
        <f>VLOOKUP(AllData[[#This Row],[Order]],MM[],2,FALSE)</f>
        <v>143</v>
      </c>
      <c r="D6282" s="36" t="s">
        <v>95</v>
      </c>
      <c r="E6282" s="36" t="s">
        <v>83</v>
      </c>
      <c r="F6282" s="36" t="s">
        <v>84</v>
      </c>
      <c r="G6282" s="36" t="s">
        <v>84</v>
      </c>
      <c r="H6282" s="36">
        <v>275.7</v>
      </c>
      <c r="I6282" s="36">
        <v>450</v>
      </c>
    </row>
    <row r="6283" spans="1:9" x14ac:dyDescent="0.35">
      <c r="A6283" s="36">
        <v>1542326</v>
      </c>
      <c r="B6283" s="36" t="str">
        <f>VLOOKUP(AllData[[#This Row],[Order]],MM[],3,FALSE)</f>
        <v>V5757331401000</v>
      </c>
      <c r="C6283" s="36">
        <f>VLOOKUP(AllData[[#This Row],[Order]],MM[],2,FALSE)</f>
        <v>143</v>
      </c>
      <c r="D6283" s="36" t="s">
        <v>97</v>
      </c>
      <c r="E6283" s="36" t="s">
        <v>86</v>
      </c>
      <c r="F6283" s="36" t="s">
        <v>87</v>
      </c>
      <c r="G6283" s="36" t="s">
        <v>87</v>
      </c>
      <c r="H6283" s="36">
        <v>20</v>
      </c>
      <c r="I6283" s="36">
        <v>20</v>
      </c>
    </row>
    <row r="6284" spans="1:9" x14ac:dyDescent="0.35">
      <c r="A6284" s="36">
        <v>1542326</v>
      </c>
      <c r="B6284" s="36" t="str">
        <f>VLOOKUP(AllData[[#This Row],[Order]],MM[],3,FALSE)</f>
        <v>V5757331401000</v>
      </c>
      <c r="C6284" s="36">
        <f>VLOOKUP(AllData[[#This Row],[Order]],MM[],2,FALSE)</f>
        <v>143</v>
      </c>
      <c r="D6284" s="36" t="s">
        <v>99</v>
      </c>
      <c r="E6284" s="36" t="s">
        <v>61</v>
      </c>
      <c r="F6284" s="36" t="s">
        <v>63</v>
      </c>
      <c r="G6284" s="36" t="s">
        <v>96</v>
      </c>
      <c r="H6284" s="36">
        <v>2.867</v>
      </c>
      <c r="I6284" s="36">
        <v>100</v>
      </c>
    </row>
    <row r="6285" spans="1:9" x14ac:dyDescent="0.35">
      <c r="A6285" s="36">
        <v>1542326</v>
      </c>
      <c r="B6285" s="36" t="str">
        <f>VLOOKUP(AllData[[#This Row],[Order]],MM[],3,FALSE)</f>
        <v>V5757331401000</v>
      </c>
      <c r="C6285" s="36">
        <f>VLOOKUP(AllData[[#This Row],[Order]],MM[],2,FALSE)</f>
        <v>143</v>
      </c>
      <c r="D6285" s="36" t="s">
        <v>101</v>
      </c>
      <c r="E6285" s="36" t="s">
        <v>69</v>
      </c>
      <c r="F6285" s="36" t="s">
        <v>70</v>
      </c>
      <c r="G6285" s="36" t="s">
        <v>98</v>
      </c>
      <c r="H6285" s="36">
        <v>20</v>
      </c>
      <c r="I6285" s="36">
        <v>20</v>
      </c>
    </row>
    <row r="6286" spans="1:9" x14ac:dyDescent="0.35">
      <c r="A6286" s="36">
        <v>1542326</v>
      </c>
      <c r="B6286" s="36" t="str">
        <f>VLOOKUP(AllData[[#This Row],[Order]],MM[],3,FALSE)</f>
        <v>V5757331401000</v>
      </c>
      <c r="C6286" s="36">
        <f>VLOOKUP(AllData[[#This Row],[Order]],MM[],2,FALSE)</f>
        <v>143</v>
      </c>
      <c r="D6286" s="36" t="s">
        <v>104</v>
      </c>
      <c r="E6286" s="36" t="s">
        <v>69</v>
      </c>
      <c r="F6286" s="36" t="s">
        <v>70</v>
      </c>
      <c r="G6286" s="36" t="s">
        <v>100</v>
      </c>
      <c r="H6286" s="36">
        <v>30</v>
      </c>
      <c r="I6286" s="36">
        <v>30</v>
      </c>
    </row>
    <row r="6287" spans="1:9" x14ac:dyDescent="0.35">
      <c r="A6287" s="36">
        <v>1542326</v>
      </c>
      <c r="B6287" s="36" t="str">
        <f>VLOOKUP(AllData[[#This Row],[Order]],MM[],3,FALSE)</f>
        <v>V5757331401000</v>
      </c>
      <c r="C6287" s="36">
        <f>VLOOKUP(AllData[[#This Row],[Order]],MM[],2,FALSE)</f>
        <v>143</v>
      </c>
      <c r="D6287" s="36" t="s">
        <v>113</v>
      </c>
      <c r="E6287" s="36" t="s">
        <v>102</v>
      </c>
      <c r="F6287" s="36" t="s">
        <v>100</v>
      </c>
      <c r="G6287" s="36" t="s">
        <v>103</v>
      </c>
      <c r="H6287" s="36">
        <v>30</v>
      </c>
      <c r="I6287" s="36">
        <v>30</v>
      </c>
    </row>
    <row r="6288" spans="1:9" x14ac:dyDescent="0.35">
      <c r="A6288" s="36">
        <v>1542326</v>
      </c>
      <c r="B6288" s="36" t="str">
        <f>VLOOKUP(AllData[[#This Row],[Order]],MM[],3,FALSE)</f>
        <v>V5757331401000</v>
      </c>
      <c r="C6288" s="36">
        <f>VLOOKUP(AllData[[#This Row],[Order]],MM[],2,FALSE)</f>
        <v>143</v>
      </c>
      <c r="D6288" s="36" t="s">
        <v>114</v>
      </c>
      <c r="E6288" s="36" t="s">
        <v>102</v>
      </c>
      <c r="F6288" s="36" t="s">
        <v>100</v>
      </c>
      <c r="G6288" s="36" t="s">
        <v>106</v>
      </c>
      <c r="H6288" s="36">
        <v>45</v>
      </c>
      <c r="I6288" s="36">
        <v>45</v>
      </c>
    </row>
    <row r="6289" spans="1:9" x14ac:dyDescent="0.35">
      <c r="A6289" s="36">
        <v>1542326</v>
      </c>
      <c r="B6289" s="36" t="str">
        <f>VLOOKUP(AllData[[#This Row],[Order]],MM[],3,FALSE)</f>
        <v>V5757331401000</v>
      </c>
      <c r="C6289" s="36">
        <f>VLOOKUP(AllData[[#This Row],[Order]],MM[],2,FALSE)</f>
        <v>143</v>
      </c>
      <c r="D6289" s="36" t="s">
        <v>60</v>
      </c>
      <c r="E6289" s="36" t="s">
        <v>61</v>
      </c>
      <c r="F6289" s="36" t="s">
        <v>63</v>
      </c>
      <c r="G6289" s="36" t="s">
        <v>108</v>
      </c>
      <c r="H6289" s="36">
        <v>507.78</v>
      </c>
      <c r="I6289" s="36">
        <v>1</v>
      </c>
    </row>
    <row r="6290" spans="1:9" x14ac:dyDescent="0.35">
      <c r="A6290" s="36">
        <v>1542326</v>
      </c>
      <c r="B6290" s="36" t="str">
        <f>VLOOKUP(AllData[[#This Row],[Order]],MM[],3,FALSE)</f>
        <v>V5757331401000</v>
      </c>
      <c r="C6290" s="36">
        <f>VLOOKUP(AllData[[#This Row],[Order]],MM[],2,FALSE)</f>
        <v>143</v>
      </c>
      <c r="D6290" s="36" t="s">
        <v>95</v>
      </c>
      <c r="E6290" s="36" t="s">
        <v>83</v>
      </c>
      <c r="F6290" s="36" t="s">
        <v>84</v>
      </c>
      <c r="G6290" s="36" t="s">
        <v>110</v>
      </c>
      <c r="H6290" s="36"/>
      <c r="I6290" s="36">
        <v>5</v>
      </c>
    </row>
    <row r="6291" spans="1:9" x14ac:dyDescent="0.35">
      <c r="A6291" s="36">
        <v>1542327</v>
      </c>
      <c r="B6291" s="36" t="str">
        <f>VLOOKUP(AllData[[#This Row],[Order]],MM[],3,FALSE)</f>
        <v>V5757351400800</v>
      </c>
      <c r="C6291" s="36">
        <f>VLOOKUP(AllData[[#This Row],[Order]],MM[],2,FALSE)</f>
        <v>149</v>
      </c>
      <c r="D6291" s="36" t="s">
        <v>60</v>
      </c>
      <c r="E6291" s="36" t="s">
        <v>83</v>
      </c>
      <c r="F6291" s="36" t="s">
        <v>84</v>
      </c>
      <c r="G6291" s="36" t="s">
        <v>111</v>
      </c>
      <c r="H6291" s="36">
        <v>8.0500000000000007</v>
      </c>
      <c r="I6291" s="36">
        <v>40</v>
      </c>
    </row>
    <row r="6292" spans="1:9" x14ac:dyDescent="0.35">
      <c r="A6292" s="36">
        <v>1542327</v>
      </c>
      <c r="B6292" s="36" t="str">
        <f>VLOOKUP(AllData[[#This Row],[Order]],MM[],3,FALSE)</f>
        <v>V5757351400800</v>
      </c>
      <c r="C6292" s="36">
        <f>VLOOKUP(AllData[[#This Row],[Order]],MM[],2,FALSE)</f>
        <v>149</v>
      </c>
      <c r="D6292" s="36" t="s">
        <v>68</v>
      </c>
      <c r="E6292" s="36" t="s">
        <v>61</v>
      </c>
      <c r="F6292" s="36" t="s">
        <v>63</v>
      </c>
      <c r="G6292" s="36" t="s">
        <v>64</v>
      </c>
      <c r="H6292" s="36">
        <v>22.716999999999999</v>
      </c>
      <c r="I6292" s="36">
        <v>15</v>
      </c>
    </row>
    <row r="6293" spans="1:9" x14ac:dyDescent="0.35">
      <c r="A6293" s="36">
        <v>1542327</v>
      </c>
      <c r="B6293" s="36" t="str">
        <f>VLOOKUP(AllData[[#This Row],[Order]],MM[],3,FALSE)</f>
        <v>V5757351400800</v>
      </c>
      <c r="C6293" s="36">
        <f>VLOOKUP(AllData[[#This Row],[Order]],MM[],2,FALSE)</f>
        <v>149</v>
      </c>
      <c r="D6293" s="36" t="s">
        <v>73</v>
      </c>
      <c r="E6293" s="36" t="s">
        <v>69</v>
      </c>
      <c r="F6293" s="36" t="s">
        <v>70</v>
      </c>
      <c r="G6293" s="36" t="s">
        <v>71</v>
      </c>
      <c r="H6293" s="36">
        <v>20</v>
      </c>
      <c r="I6293" s="36">
        <v>20</v>
      </c>
    </row>
    <row r="6294" spans="1:9" x14ac:dyDescent="0.35">
      <c r="A6294" s="36">
        <v>1542327</v>
      </c>
      <c r="B6294" s="36" t="str">
        <f>VLOOKUP(AllData[[#This Row],[Order]],MM[],3,FALSE)</f>
        <v>V5757351400800</v>
      </c>
      <c r="C6294" s="36">
        <f>VLOOKUP(AllData[[#This Row],[Order]],MM[],2,FALSE)</f>
        <v>149</v>
      </c>
      <c r="D6294" s="36" t="s">
        <v>75</v>
      </c>
      <c r="E6294" s="36" t="s">
        <v>61</v>
      </c>
      <c r="F6294" s="36" t="s">
        <v>63</v>
      </c>
      <c r="G6294" s="36" t="s">
        <v>74</v>
      </c>
      <c r="H6294" s="36">
        <v>641.76700000000005</v>
      </c>
      <c r="I6294" s="36">
        <v>350</v>
      </c>
    </row>
    <row r="6295" spans="1:9" x14ac:dyDescent="0.35">
      <c r="A6295" s="36">
        <v>1542327</v>
      </c>
      <c r="B6295" s="36" t="str">
        <f>VLOOKUP(AllData[[#This Row],[Order]],MM[],3,FALSE)</f>
        <v>V5757351400800</v>
      </c>
      <c r="C6295" s="36">
        <f>VLOOKUP(AllData[[#This Row],[Order]],MM[],2,FALSE)</f>
        <v>149</v>
      </c>
      <c r="D6295" s="36" t="s">
        <v>78</v>
      </c>
      <c r="E6295" s="36" t="s">
        <v>61</v>
      </c>
      <c r="F6295" s="36" t="s">
        <v>63</v>
      </c>
      <c r="G6295" s="36" t="s">
        <v>76</v>
      </c>
      <c r="H6295" s="36">
        <v>1832.8799999999999</v>
      </c>
      <c r="I6295" s="36">
        <v>1020</v>
      </c>
    </row>
    <row r="6296" spans="1:9" x14ac:dyDescent="0.35">
      <c r="A6296" s="36">
        <v>1542327</v>
      </c>
      <c r="B6296" s="36" t="str">
        <f>VLOOKUP(AllData[[#This Row],[Order]],MM[],3,FALSE)</f>
        <v>V5757351400800</v>
      </c>
      <c r="C6296" s="36">
        <f>VLOOKUP(AllData[[#This Row],[Order]],MM[],2,FALSE)</f>
        <v>149</v>
      </c>
      <c r="D6296" s="36" t="s">
        <v>80</v>
      </c>
      <c r="E6296" s="36" t="s">
        <v>61</v>
      </c>
      <c r="F6296" s="36" t="s">
        <v>63</v>
      </c>
      <c r="G6296" s="36" t="s">
        <v>112</v>
      </c>
      <c r="H6296" s="36">
        <v>147.72</v>
      </c>
      <c r="I6296" s="36">
        <v>50</v>
      </c>
    </row>
    <row r="6297" spans="1:9" x14ac:dyDescent="0.35">
      <c r="A6297" s="36">
        <v>1542327</v>
      </c>
      <c r="B6297" s="36" t="str">
        <f>VLOOKUP(AllData[[#This Row],[Order]],MM[],3,FALSE)</f>
        <v>V5757351400800</v>
      </c>
      <c r="C6297" s="36">
        <f>VLOOKUP(AllData[[#This Row],[Order]],MM[],2,FALSE)</f>
        <v>149</v>
      </c>
      <c r="D6297" s="36" t="s">
        <v>82</v>
      </c>
      <c r="E6297" s="36" t="s">
        <v>89</v>
      </c>
      <c r="F6297" s="36" t="s">
        <v>91</v>
      </c>
      <c r="G6297" s="36" t="s">
        <v>92</v>
      </c>
      <c r="H6297" s="36"/>
      <c r="I6297" s="36">
        <v>0</v>
      </c>
    </row>
    <row r="6298" spans="1:9" x14ac:dyDescent="0.35">
      <c r="A6298" s="36">
        <v>1542327</v>
      </c>
      <c r="B6298" s="36" t="str">
        <f>VLOOKUP(AllData[[#This Row],[Order]],MM[],3,FALSE)</f>
        <v>V5757351400800</v>
      </c>
      <c r="C6298" s="36">
        <f>VLOOKUP(AllData[[#This Row],[Order]],MM[],2,FALSE)</f>
        <v>149</v>
      </c>
      <c r="D6298" s="36" t="s">
        <v>85</v>
      </c>
      <c r="E6298" s="36" t="s">
        <v>69</v>
      </c>
      <c r="F6298" s="36" t="s">
        <v>70</v>
      </c>
      <c r="G6298" s="36" t="s">
        <v>79</v>
      </c>
      <c r="H6298" s="36">
        <v>20</v>
      </c>
      <c r="I6298" s="36">
        <v>20</v>
      </c>
    </row>
    <row r="6299" spans="1:9" x14ac:dyDescent="0.35">
      <c r="A6299" s="36">
        <v>1542327</v>
      </c>
      <c r="B6299" s="36" t="str">
        <f>VLOOKUP(AllData[[#This Row],[Order]],MM[],3,FALSE)</f>
        <v>V5757351400800</v>
      </c>
      <c r="C6299" s="36">
        <f>VLOOKUP(AllData[[#This Row],[Order]],MM[],2,FALSE)</f>
        <v>149</v>
      </c>
      <c r="D6299" s="36" t="s">
        <v>88</v>
      </c>
      <c r="E6299" s="36" t="s">
        <v>69</v>
      </c>
      <c r="F6299" s="36" t="s">
        <v>70</v>
      </c>
      <c r="G6299" s="36" t="s">
        <v>81</v>
      </c>
      <c r="H6299" s="36">
        <v>20</v>
      </c>
      <c r="I6299" s="36">
        <v>20</v>
      </c>
    </row>
    <row r="6300" spans="1:9" x14ac:dyDescent="0.35">
      <c r="A6300" s="36">
        <v>1542327</v>
      </c>
      <c r="B6300" s="36" t="str">
        <f>VLOOKUP(AllData[[#This Row],[Order]],MM[],3,FALSE)</f>
        <v>V5757351400800</v>
      </c>
      <c r="C6300" s="36">
        <f>VLOOKUP(AllData[[#This Row],[Order]],MM[],2,FALSE)</f>
        <v>149</v>
      </c>
      <c r="D6300" s="36" t="s">
        <v>95</v>
      </c>
      <c r="E6300" s="36" t="s">
        <v>83</v>
      </c>
      <c r="F6300" s="36" t="s">
        <v>84</v>
      </c>
      <c r="G6300" s="36" t="s">
        <v>84</v>
      </c>
      <c r="H6300" s="36">
        <v>529.62</v>
      </c>
      <c r="I6300" s="36">
        <v>450</v>
      </c>
    </row>
    <row r="6301" spans="1:9" x14ac:dyDescent="0.35">
      <c r="A6301" s="36">
        <v>1542327</v>
      </c>
      <c r="B6301" s="36" t="str">
        <f>VLOOKUP(AllData[[#This Row],[Order]],MM[],3,FALSE)</f>
        <v>V5757351400800</v>
      </c>
      <c r="C6301" s="36">
        <f>VLOOKUP(AllData[[#This Row],[Order]],MM[],2,FALSE)</f>
        <v>149</v>
      </c>
      <c r="D6301" s="36" t="s">
        <v>97</v>
      </c>
      <c r="E6301" s="36" t="s">
        <v>86</v>
      </c>
      <c r="F6301" s="36" t="s">
        <v>87</v>
      </c>
      <c r="G6301" s="36" t="s">
        <v>87</v>
      </c>
      <c r="H6301" s="36">
        <v>20</v>
      </c>
      <c r="I6301" s="36">
        <v>20</v>
      </c>
    </row>
    <row r="6302" spans="1:9" x14ac:dyDescent="0.35">
      <c r="A6302" s="36">
        <v>1542327</v>
      </c>
      <c r="B6302" s="36" t="str">
        <f>VLOOKUP(AllData[[#This Row],[Order]],MM[],3,FALSE)</f>
        <v>V5757351400800</v>
      </c>
      <c r="C6302" s="36">
        <f>VLOOKUP(AllData[[#This Row],[Order]],MM[],2,FALSE)</f>
        <v>149</v>
      </c>
      <c r="D6302" s="36" t="s">
        <v>99</v>
      </c>
      <c r="E6302" s="36" t="s">
        <v>61</v>
      </c>
      <c r="F6302" s="36" t="s">
        <v>63</v>
      </c>
      <c r="G6302" s="36" t="s">
        <v>96</v>
      </c>
      <c r="H6302" s="36">
        <v>192.06</v>
      </c>
      <c r="I6302" s="36">
        <v>100</v>
      </c>
    </row>
    <row r="6303" spans="1:9" x14ac:dyDescent="0.35">
      <c r="A6303" s="36">
        <v>1542327</v>
      </c>
      <c r="B6303" s="36" t="str">
        <f>VLOOKUP(AllData[[#This Row],[Order]],MM[],3,FALSE)</f>
        <v>V5757351400800</v>
      </c>
      <c r="C6303" s="36">
        <f>VLOOKUP(AllData[[#This Row],[Order]],MM[],2,FALSE)</f>
        <v>149</v>
      </c>
      <c r="D6303" s="36" t="s">
        <v>101</v>
      </c>
      <c r="E6303" s="36" t="s">
        <v>69</v>
      </c>
      <c r="F6303" s="36" t="s">
        <v>70</v>
      </c>
      <c r="G6303" s="36" t="s">
        <v>98</v>
      </c>
      <c r="H6303" s="36">
        <v>20</v>
      </c>
      <c r="I6303" s="36">
        <v>20</v>
      </c>
    </row>
    <row r="6304" spans="1:9" x14ac:dyDescent="0.35">
      <c r="A6304" s="36">
        <v>1542327</v>
      </c>
      <c r="B6304" s="36" t="str">
        <f>VLOOKUP(AllData[[#This Row],[Order]],MM[],3,FALSE)</f>
        <v>V5757351400800</v>
      </c>
      <c r="C6304" s="36">
        <f>VLOOKUP(AllData[[#This Row],[Order]],MM[],2,FALSE)</f>
        <v>149</v>
      </c>
      <c r="D6304" s="36" t="s">
        <v>104</v>
      </c>
      <c r="E6304" s="36" t="s">
        <v>69</v>
      </c>
      <c r="F6304" s="36" t="s">
        <v>70</v>
      </c>
      <c r="G6304" s="36" t="s">
        <v>100</v>
      </c>
      <c r="H6304" s="36">
        <v>30</v>
      </c>
      <c r="I6304" s="36">
        <v>30</v>
      </c>
    </row>
    <row r="6305" spans="1:9" x14ac:dyDescent="0.35">
      <c r="A6305" s="36">
        <v>1542327</v>
      </c>
      <c r="B6305" s="36" t="str">
        <f>VLOOKUP(AllData[[#This Row],[Order]],MM[],3,FALSE)</f>
        <v>V5757351400800</v>
      </c>
      <c r="C6305" s="36">
        <f>VLOOKUP(AllData[[#This Row],[Order]],MM[],2,FALSE)</f>
        <v>149</v>
      </c>
      <c r="D6305" s="36" t="s">
        <v>113</v>
      </c>
      <c r="E6305" s="36" t="s">
        <v>102</v>
      </c>
      <c r="F6305" s="36" t="s">
        <v>100</v>
      </c>
      <c r="G6305" s="36" t="s">
        <v>103</v>
      </c>
      <c r="H6305" s="36">
        <v>30</v>
      </c>
      <c r="I6305" s="36">
        <v>30</v>
      </c>
    </row>
    <row r="6306" spans="1:9" x14ac:dyDescent="0.35">
      <c r="A6306" s="36">
        <v>1542327</v>
      </c>
      <c r="B6306" s="36" t="str">
        <f>VLOOKUP(AllData[[#This Row],[Order]],MM[],3,FALSE)</f>
        <v>V5757351400800</v>
      </c>
      <c r="C6306" s="36">
        <f>VLOOKUP(AllData[[#This Row],[Order]],MM[],2,FALSE)</f>
        <v>149</v>
      </c>
      <c r="D6306" s="36" t="s">
        <v>114</v>
      </c>
      <c r="E6306" s="36" t="s">
        <v>102</v>
      </c>
      <c r="F6306" s="36" t="s">
        <v>100</v>
      </c>
      <c r="G6306" s="36" t="s">
        <v>106</v>
      </c>
      <c r="H6306" s="36">
        <v>45</v>
      </c>
      <c r="I6306" s="36">
        <v>45</v>
      </c>
    </row>
    <row r="6307" spans="1:9" x14ac:dyDescent="0.35">
      <c r="A6307" s="36">
        <v>1542327</v>
      </c>
      <c r="B6307" s="36" t="str">
        <f>VLOOKUP(AllData[[#This Row],[Order]],MM[],3,FALSE)</f>
        <v>V5757351400800</v>
      </c>
      <c r="C6307" s="36">
        <f>VLOOKUP(AllData[[#This Row],[Order]],MM[],2,FALSE)</f>
        <v>149</v>
      </c>
      <c r="D6307" s="36" t="s">
        <v>60</v>
      </c>
      <c r="E6307" s="36" t="s">
        <v>61</v>
      </c>
      <c r="F6307" s="36" t="s">
        <v>63</v>
      </c>
      <c r="G6307" s="36" t="s">
        <v>108</v>
      </c>
      <c r="H6307" s="36">
        <v>274.08</v>
      </c>
      <c r="I6307" s="36">
        <v>1</v>
      </c>
    </row>
    <row r="6308" spans="1:9" x14ac:dyDescent="0.35">
      <c r="A6308" s="36">
        <v>1542327</v>
      </c>
      <c r="B6308" s="36" t="str">
        <f>VLOOKUP(AllData[[#This Row],[Order]],MM[],3,FALSE)</f>
        <v>V5757351400800</v>
      </c>
      <c r="C6308" s="36">
        <f>VLOOKUP(AllData[[#This Row],[Order]],MM[],2,FALSE)</f>
        <v>149</v>
      </c>
      <c r="D6308" s="36" t="s">
        <v>95</v>
      </c>
      <c r="E6308" s="36" t="s">
        <v>83</v>
      </c>
      <c r="F6308" s="36" t="s">
        <v>84</v>
      </c>
      <c r="G6308" s="36" t="s">
        <v>110</v>
      </c>
      <c r="H6308" s="36"/>
      <c r="I6308" s="36">
        <v>5</v>
      </c>
    </row>
    <row r="6309" spans="1:9" x14ac:dyDescent="0.35">
      <c r="A6309" s="36">
        <v>1542328</v>
      </c>
      <c r="B6309" s="36" t="str">
        <f>VLOOKUP(AllData[[#This Row],[Order]],MM[],3,FALSE)</f>
        <v>V5757351401000</v>
      </c>
      <c r="C6309" s="36">
        <f>VLOOKUP(AllData[[#This Row],[Order]],MM[],2,FALSE)</f>
        <v>149</v>
      </c>
      <c r="D6309" s="36" t="s">
        <v>60</v>
      </c>
      <c r="E6309" s="36" t="s">
        <v>83</v>
      </c>
      <c r="F6309" s="36" t="s">
        <v>84</v>
      </c>
      <c r="G6309" s="36" t="s">
        <v>111</v>
      </c>
      <c r="H6309" s="36">
        <v>89.933000000000007</v>
      </c>
      <c r="I6309" s="36">
        <v>40</v>
      </c>
    </row>
    <row r="6310" spans="1:9" x14ac:dyDescent="0.35">
      <c r="A6310" s="36">
        <v>1542328</v>
      </c>
      <c r="B6310" s="36" t="str">
        <f>VLOOKUP(AllData[[#This Row],[Order]],MM[],3,FALSE)</f>
        <v>V5757351401000</v>
      </c>
      <c r="C6310" s="36">
        <f>VLOOKUP(AllData[[#This Row],[Order]],MM[],2,FALSE)</f>
        <v>149</v>
      </c>
      <c r="D6310" s="36" t="s">
        <v>68</v>
      </c>
      <c r="E6310" s="36" t="s">
        <v>61</v>
      </c>
      <c r="F6310" s="36" t="s">
        <v>63</v>
      </c>
      <c r="G6310" s="36" t="s">
        <v>64</v>
      </c>
      <c r="H6310" s="36">
        <v>34.25</v>
      </c>
      <c r="I6310" s="36">
        <v>15</v>
      </c>
    </row>
    <row r="6311" spans="1:9" x14ac:dyDescent="0.35">
      <c r="A6311" s="36">
        <v>1542328</v>
      </c>
      <c r="B6311" s="36" t="str">
        <f>VLOOKUP(AllData[[#This Row],[Order]],MM[],3,FALSE)</f>
        <v>V5757351401000</v>
      </c>
      <c r="C6311" s="36">
        <f>VLOOKUP(AllData[[#This Row],[Order]],MM[],2,FALSE)</f>
        <v>149</v>
      </c>
      <c r="D6311" s="36" t="s">
        <v>73</v>
      </c>
      <c r="E6311" s="36" t="s">
        <v>69</v>
      </c>
      <c r="F6311" s="36" t="s">
        <v>70</v>
      </c>
      <c r="G6311" s="36" t="s">
        <v>71</v>
      </c>
      <c r="H6311" s="36">
        <v>20</v>
      </c>
      <c r="I6311" s="36">
        <v>20</v>
      </c>
    </row>
    <row r="6312" spans="1:9" x14ac:dyDescent="0.35">
      <c r="A6312" s="36">
        <v>1542328</v>
      </c>
      <c r="B6312" s="36" t="str">
        <f>VLOOKUP(AllData[[#This Row],[Order]],MM[],3,FALSE)</f>
        <v>V5757351401000</v>
      </c>
      <c r="C6312" s="36">
        <f>VLOOKUP(AllData[[#This Row],[Order]],MM[],2,FALSE)</f>
        <v>149</v>
      </c>
      <c r="D6312" s="36" t="s">
        <v>75</v>
      </c>
      <c r="E6312" s="36" t="s">
        <v>61</v>
      </c>
      <c r="F6312" s="36" t="s">
        <v>63</v>
      </c>
      <c r="G6312" s="36" t="s">
        <v>74</v>
      </c>
      <c r="H6312" s="36">
        <v>431.28</v>
      </c>
      <c r="I6312" s="36">
        <v>350</v>
      </c>
    </row>
    <row r="6313" spans="1:9" x14ac:dyDescent="0.35">
      <c r="A6313" s="36">
        <v>1542328</v>
      </c>
      <c r="B6313" s="36" t="str">
        <f>VLOOKUP(AllData[[#This Row],[Order]],MM[],3,FALSE)</f>
        <v>V5757351401000</v>
      </c>
      <c r="C6313" s="36">
        <f>VLOOKUP(AllData[[#This Row],[Order]],MM[],2,FALSE)</f>
        <v>149</v>
      </c>
      <c r="D6313" s="36" t="s">
        <v>78</v>
      </c>
      <c r="E6313" s="36" t="s">
        <v>61</v>
      </c>
      <c r="F6313" s="36" t="s">
        <v>63</v>
      </c>
      <c r="G6313" s="36" t="s">
        <v>76</v>
      </c>
      <c r="H6313" s="36">
        <v>2084.2799999999997</v>
      </c>
      <c r="I6313" s="36">
        <v>1020</v>
      </c>
    </row>
    <row r="6314" spans="1:9" x14ac:dyDescent="0.35">
      <c r="A6314" s="36">
        <v>1542328</v>
      </c>
      <c r="B6314" s="36" t="str">
        <f>VLOOKUP(AllData[[#This Row],[Order]],MM[],3,FALSE)</f>
        <v>V5757351401000</v>
      </c>
      <c r="C6314" s="36">
        <f>VLOOKUP(AllData[[#This Row],[Order]],MM[],2,FALSE)</f>
        <v>149</v>
      </c>
      <c r="D6314" s="36" t="s">
        <v>80</v>
      </c>
      <c r="E6314" s="36" t="s">
        <v>61</v>
      </c>
      <c r="F6314" s="36" t="s">
        <v>63</v>
      </c>
      <c r="G6314" s="36" t="s">
        <v>112</v>
      </c>
      <c r="H6314" s="36">
        <v>38.433</v>
      </c>
      <c r="I6314" s="36">
        <v>50</v>
      </c>
    </row>
    <row r="6315" spans="1:9" x14ac:dyDescent="0.35">
      <c r="A6315" s="36">
        <v>1542328</v>
      </c>
      <c r="B6315" s="36" t="str">
        <f>VLOOKUP(AllData[[#This Row],[Order]],MM[],3,FALSE)</f>
        <v>V5757351401000</v>
      </c>
      <c r="C6315" s="36">
        <f>VLOOKUP(AllData[[#This Row],[Order]],MM[],2,FALSE)</f>
        <v>149</v>
      </c>
      <c r="D6315" s="36" t="s">
        <v>82</v>
      </c>
      <c r="E6315" s="36" t="s">
        <v>89</v>
      </c>
      <c r="F6315" s="36" t="s">
        <v>91</v>
      </c>
      <c r="G6315" s="36" t="s">
        <v>92</v>
      </c>
      <c r="H6315" s="36">
        <v>25.367000000000001</v>
      </c>
      <c r="I6315" s="36">
        <v>0</v>
      </c>
    </row>
    <row r="6316" spans="1:9" x14ac:dyDescent="0.35">
      <c r="A6316" s="36">
        <v>1542328</v>
      </c>
      <c r="B6316" s="36" t="str">
        <f>VLOOKUP(AllData[[#This Row],[Order]],MM[],3,FALSE)</f>
        <v>V5757351401000</v>
      </c>
      <c r="C6316" s="36">
        <f>VLOOKUP(AllData[[#This Row],[Order]],MM[],2,FALSE)</f>
        <v>149</v>
      </c>
      <c r="D6316" s="36" t="s">
        <v>85</v>
      </c>
      <c r="E6316" s="36" t="s">
        <v>69</v>
      </c>
      <c r="F6316" s="36" t="s">
        <v>70</v>
      </c>
      <c r="G6316" s="36" t="s">
        <v>79</v>
      </c>
      <c r="H6316" s="36">
        <v>20</v>
      </c>
      <c r="I6316" s="36">
        <v>20</v>
      </c>
    </row>
    <row r="6317" spans="1:9" x14ac:dyDescent="0.35">
      <c r="A6317" s="36">
        <v>1542328</v>
      </c>
      <c r="B6317" s="36" t="str">
        <f>VLOOKUP(AllData[[#This Row],[Order]],MM[],3,FALSE)</f>
        <v>V5757351401000</v>
      </c>
      <c r="C6317" s="36">
        <f>VLOOKUP(AllData[[#This Row],[Order]],MM[],2,FALSE)</f>
        <v>149</v>
      </c>
      <c r="D6317" s="36" t="s">
        <v>88</v>
      </c>
      <c r="E6317" s="36" t="s">
        <v>69</v>
      </c>
      <c r="F6317" s="36" t="s">
        <v>70</v>
      </c>
      <c r="G6317" s="36" t="s">
        <v>81</v>
      </c>
      <c r="H6317" s="36">
        <v>20</v>
      </c>
      <c r="I6317" s="36">
        <v>20</v>
      </c>
    </row>
    <row r="6318" spans="1:9" x14ac:dyDescent="0.35">
      <c r="A6318" s="36">
        <v>1542328</v>
      </c>
      <c r="B6318" s="36" t="str">
        <f>VLOOKUP(AllData[[#This Row],[Order]],MM[],3,FALSE)</f>
        <v>V5757351401000</v>
      </c>
      <c r="C6318" s="36">
        <f>VLOOKUP(AllData[[#This Row],[Order]],MM[],2,FALSE)</f>
        <v>149</v>
      </c>
      <c r="D6318" s="36" t="s">
        <v>95</v>
      </c>
      <c r="E6318" s="36" t="s">
        <v>83</v>
      </c>
      <c r="F6318" s="36" t="s">
        <v>84</v>
      </c>
      <c r="G6318" s="36" t="s">
        <v>84</v>
      </c>
      <c r="H6318" s="36">
        <v>461.52</v>
      </c>
      <c r="I6318" s="36">
        <v>450</v>
      </c>
    </row>
    <row r="6319" spans="1:9" x14ac:dyDescent="0.35">
      <c r="A6319" s="36">
        <v>1542328</v>
      </c>
      <c r="B6319" s="36" t="str">
        <f>VLOOKUP(AllData[[#This Row],[Order]],MM[],3,FALSE)</f>
        <v>V5757351401000</v>
      </c>
      <c r="C6319" s="36">
        <f>VLOOKUP(AllData[[#This Row],[Order]],MM[],2,FALSE)</f>
        <v>149</v>
      </c>
      <c r="D6319" s="36" t="s">
        <v>97</v>
      </c>
      <c r="E6319" s="36" t="s">
        <v>86</v>
      </c>
      <c r="F6319" s="36" t="s">
        <v>87</v>
      </c>
      <c r="G6319" s="36" t="s">
        <v>87</v>
      </c>
      <c r="H6319" s="36">
        <v>20</v>
      </c>
      <c r="I6319" s="36">
        <v>20</v>
      </c>
    </row>
    <row r="6320" spans="1:9" x14ac:dyDescent="0.35">
      <c r="A6320" s="36">
        <v>1542328</v>
      </c>
      <c r="B6320" s="36" t="str">
        <f>VLOOKUP(AllData[[#This Row],[Order]],MM[],3,FALSE)</f>
        <v>V5757351401000</v>
      </c>
      <c r="C6320" s="36">
        <f>VLOOKUP(AllData[[#This Row],[Order]],MM[],2,FALSE)</f>
        <v>149</v>
      </c>
      <c r="D6320" s="36" t="s">
        <v>99</v>
      </c>
      <c r="E6320" s="36" t="s">
        <v>61</v>
      </c>
      <c r="F6320" s="36" t="s">
        <v>63</v>
      </c>
      <c r="G6320" s="36" t="s">
        <v>96</v>
      </c>
      <c r="H6320" s="36">
        <v>15.167</v>
      </c>
      <c r="I6320" s="36">
        <v>100</v>
      </c>
    </row>
    <row r="6321" spans="1:9" x14ac:dyDescent="0.35">
      <c r="A6321" s="36">
        <v>1542328</v>
      </c>
      <c r="B6321" s="36" t="str">
        <f>VLOOKUP(AllData[[#This Row],[Order]],MM[],3,FALSE)</f>
        <v>V5757351401000</v>
      </c>
      <c r="C6321" s="36">
        <f>VLOOKUP(AllData[[#This Row],[Order]],MM[],2,FALSE)</f>
        <v>149</v>
      </c>
      <c r="D6321" s="36" t="s">
        <v>101</v>
      </c>
      <c r="E6321" s="36" t="s">
        <v>69</v>
      </c>
      <c r="F6321" s="36" t="s">
        <v>70</v>
      </c>
      <c r="G6321" s="36" t="s">
        <v>98</v>
      </c>
      <c r="H6321" s="36">
        <v>20</v>
      </c>
      <c r="I6321" s="36">
        <v>20</v>
      </c>
    </row>
    <row r="6322" spans="1:9" x14ac:dyDescent="0.35">
      <c r="A6322" s="36">
        <v>1542328</v>
      </c>
      <c r="B6322" s="36" t="str">
        <f>VLOOKUP(AllData[[#This Row],[Order]],MM[],3,FALSE)</f>
        <v>V5757351401000</v>
      </c>
      <c r="C6322" s="36">
        <f>VLOOKUP(AllData[[#This Row],[Order]],MM[],2,FALSE)</f>
        <v>149</v>
      </c>
      <c r="D6322" s="36" t="s">
        <v>104</v>
      </c>
      <c r="E6322" s="36" t="s">
        <v>69</v>
      </c>
      <c r="F6322" s="36" t="s">
        <v>70</v>
      </c>
      <c r="G6322" s="36" t="s">
        <v>100</v>
      </c>
      <c r="H6322" s="36">
        <v>30</v>
      </c>
      <c r="I6322" s="36">
        <v>30</v>
      </c>
    </row>
    <row r="6323" spans="1:9" x14ac:dyDescent="0.35">
      <c r="A6323" s="36">
        <v>1542328</v>
      </c>
      <c r="B6323" s="36" t="str">
        <f>VLOOKUP(AllData[[#This Row],[Order]],MM[],3,FALSE)</f>
        <v>V5757351401000</v>
      </c>
      <c r="C6323" s="36">
        <f>VLOOKUP(AllData[[#This Row],[Order]],MM[],2,FALSE)</f>
        <v>149</v>
      </c>
      <c r="D6323" s="36" t="s">
        <v>113</v>
      </c>
      <c r="E6323" s="36" t="s">
        <v>102</v>
      </c>
      <c r="F6323" s="36" t="s">
        <v>100</v>
      </c>
      <c r="G6323" s="36" t="s">
        <v>103</v>
      </c>
      <c r="H6323" s="36">
        <v>30</v>
      </c>
      <c r="I6323" s="36">
        <v>30</v>
      </c>
    </row>
    <row r="6324" spans="1:9" x14ac:dyDescent="0.35">
      <c r="A6324" s="36">
        <v>1542328</v>
      </c>
      <c r="B6324" s="36" t="str">
        <f>VLOOKUP(AllData[[#This Row],[Order]],MM[],3,FALSE)</f>
        <v>V5757351401000</v>
      </c>
      <c r="C6324" s="36">
        <f>VLOOKUP(AllData[[#This Row],[Order]],MM[],2,FALSE)</f>
        <v>149</v>
      </c>
      <c r="D6324" s="36" t="s">
        <v>114</v>
      </c>
      <c r="E6324" s="36" t="s">
        <v>102</v>
      </c>
      <c r="F6324" s="36" t="s">
        <v>100</v>
      </c>
      <c r="G6324" s="36" t="s">
        <v>106</v>
      </c>
      <c r="H6324" s="36">
        <v>45</v>
      </c>
      <c r="I6324" s="36">
        <v>45</v>
      </c>
    </row>
    <row r="6325" spans="1:9" x14ac:dyDescent="0.35">
      <c r="A6325" s="36">
        <v>1542328</v>
      </c>
      <c r="B6325" s="36" t="str">
        <f>VLOOKUP(AllData[[#This Row],[Order]],MM[],3,FALSE)</f>
        <v>V5757351401000</v>
      </c>
      <c r="C6325" s="36">
        <f>VLOOKUP(AllData[[#This Row],[Order]],MM[],2,FALSE)</f>
        <v>149</v>
      </c>
      <c r="D6325" s="36" t="s">
        <v>60</v>
      </c>
      <c r="E6325" s="36" t="s">
        <v>61</v>
      </c>
      <c r="F6325" s="36" t="s">
        <v>63</v>
      </c>
      <c r="G6325" s="36" t="s">
        <v>108</v>
      </c>
      <c r="H6325" s="36"/>
      <c r="I6325" s="36">
        <v>1</v>
      </c>
    </row>
    <row r="6326" spans="1:9" x14ac:dyDescent="0.35">
      <c r="A6326" s="36">
        <v>1542328</v>
      </c>
      <c r="B6326" s="36" t="str">
        <f>VLOOKUP(AllData[[#This Row],[Order]],MM[],3,FALSE)</f>
        <v>V5757351401000</v>
      </c>
      <c r="C6326" s="36">
        <f>VLOOKUP(AllData[[#This Row],[Order]],MM[],2,FALSE)</f>
        <v>149</v>
      </c>
      <c r="D6326" s="36" t="s">
        <v>95</v>
      </c>
      <c r="E6326" s="36" t="s">
        <v>83</v>
      </c>
      <c r="F6326" s="36" t="s">
        <v>84</v>
      </c>
      <c r="G6326" s="36" t="s">
        <v>110</v>
      </c>
      <c r="H6326" s="36"/>
      <c r="I6326" s="36">
        <v>5</v>
      </c>
    </row>
    <row r="6327" spans="1:9" x14ac:dyDescent="0.35">
      <c r="A6327" s="36">
        <v>1542958</v>
      </c>
      <c r="B6327" s="36" t="str">
        <f>VLOOKUP(AllData[[#This Row],[Order]],MM[],3,FALSE)</f>
        <v>V5757311400800</v>
      </c>
      <c r="C6327" s="36">
        <f>VLOOKUP(AllData[[#This Row],[Order]],MM[],2,FALSE)</f>
        <v>144</v>
      </c>
      <c r="D6327" s="36" t="s">
        <v>60</v>
      </c>
      <c r="E6327" s="36" t="s">
        <v>83</v>
      </c>
      <c r="F6327" s="36" t="s">
        <v>84</v>
      </c>
      <c r="G6327" s="36" t="s">
        <v>111</v>
      </c>
      <c r="H6327" s="36">
        <v>116.75999999999999</v>
      </c>
      <c r="I6327" s="36">
        <v>40</v>
      </c>
    </row>
    <row r="6328" spans="1:9" x14ac:dyDescent="0.35">
      <c r="A6328" s="36">
        <v>1542958</v>
      </c>
      <c r="B6328" s="36" t="str">
        <f>VLOOKUP(AllData[[#This Row],[Order]],MM[],3,FALSE)</f>
        <v>V5757311400800</v>
      </c>
      <c r="C6328" s="36">
        <f>VLOOKUP(AllData[[#This Row],[Order]],MM[],2,FALSE)</f>
        <v>144</v>
      </c>
      <c r="D6328" s="36" t="s">
        <v>68</v>
      </c>
      <c r="E6328" s="36" t="s">
        <v>61</v>
      </c>
      <c r="F6328" s="36" t="s">
        <v>63</v>
      </c>
      <c r="G6328" s="36" t="s">
        <v>64</v>
      </c>
      <c r="H6328" s="36">
        <v>3.367</v>
      </c>
      <c r="I6328" s="36">
        <v>15</v>
      </c>
    </row>
    <row r="6329" spans="1:9" x14ac:dyDescent="0.35">
      <c r="A6329" s="36">
        <v>1542958</v>
      </c>
      <c r="B6329" s="36" t="str">
        <f>VLOOKUP(AllData[[#This Row],[Order]],MM[],3,FALSE)</f>
        <v>V5757311400800</v>
      </c>
      <c r="C6329" s="36">
        <f>VLOOKUP(AllData[[#This Row],[Order]],MM[],2,FALSE)</f>
        <v>144</v>
      </c>
      <c r="D6329" s="36" t="s">
        <v>73</v>
      </c>
      <c r="E6329" s="36" t="s">
        <v>69</v>
      </c>
      <c r="F6329" s="36" t="s">
        <v>70</v>
      </c>
      <c r="G6329" s="36" t="s">
        <v>71</v>
      </c>
      <c r="H6329" s="36">
        <v>20</v>
      </c>
      <c r="I6329" s="36">
        <v>20</v>
      </c>
    </row>
    <row r="6330" spans="1:9" x14ac:dyDescent="0.35">
      <c r="A6330" s="36">
        <v>1542958</v>
      </c>
      <c r="B6330" s="36" t="str">
        <f>VLOOKUP(AllData[[#This Row],[Order]],MM[],3,FALSE)</f>
        <v>V5757311400800</v>
      </c>
      <c r="C6330" s="36">
        <f>VLOOKUP(AllData[[#This Row],[Order]],MM[],2,FALSE)</f>
        <v>144</v>
      </c>
      <c r="D6330" s="36" t="s">
        <v>75</v>
      </c>
      <c r="E6330" s="36" t="s">
        <v>61</v>
      </c>
      <c r="F6330" s="36" t="s">
        <v>63</v>
      </c>
      <c r="G6330" s="36" t="s">
        <v>74</v>
      </c>
      <c r="H6330" s="36">
        <v>469.38</v>
      </c>
      <c r="I6330" s="36">
        <v>290</v>
      </c>
    </row>
    <row r="6331" spans="1:9" x14ac:dyDescent="0.35">
      <c r="A6331" s="36">
        <v>1542958</v>
      </c>
      <c r="B6331" s="36" t="str">
        <f>VLOOKUP(AllData[[#This Row],[Order]],MM[],3,FALSE)</f>
        <v>V5757311400800</v>
      </c>
      <c r="C6331" s="36">
        <f>VLOOKUP(AllData[[#This Row],[Order]],MM[],2,FALSE)</f>
        <v>144</v>
      </c>
      <c r="D6331" s="36" t="s">
        <v>78</v>
      </c>
      <c r="E6331" s="36" t="s">
        <v>61</v>
      </c>
      <c r="F6331" s="36" t="s">
        <v>63</v>
      </c>
      <c r="G6331" s="36" t="s">
        <v>76</v>
      </c>
      <c r="H6331" s="36">
        <v>2142.2999999999997</v>
      </c>
      <c r="I6331" s="36">
        <v>1040</v>
      </c>
    </row>
    <row r="6332" spans="1:9" x14ac:dyDescent="0.35">
      <c r="A6332" s="36">
        <v>1542958</v>
      </c>
      <c r="B6332" s="36" t="str">
        <f>VLOOKUP(AllData[[#This Row],[Order]],MM[],3,FALSE)</f>
        <v>V5757311400800</v>
      </c>
      <c r="C6332" s="36">
        <f>VLOOKUP(AllData[[#This Row],[Order]],MM[],2,FALSE)</f>
        <v>144</v>
      </c>
      <c r="D6332" s="36" t="s">
        <v>80</v>
      </c>
      <c r="E6332" s="36" t="s">
        <v>61</v>
      </c>
      <c r="F6332" s="36" t="s">
        <v>63</v>
      </c>
      <c r="G6332" s="36" t="s">
        <v>112</v>
      </c>
      <c r="H6332" s="36">
        <v>66.84</v>
      </c>
      <c r="I6332" s="36">
        <v>50</v>
      </c>
    </row>
    <row r="6333" spans="1:9" x14ac:dyDescent="0.35">
      <c r="A6333" s="36">
        <v>1542958</v>
      </c>
      <c r="B6333" s="36" t="str">
        <f>VLOOKUP(AllData[[#This Row],[Order]],MM[],3,FALSE)</f>
        <v>V5757311400800</v>
      </c>
      <c r="C6333" s="36">
        <f>VLOOKUP(AllData[[#This Row],[Order]],MM[],2,FALSE)</f>
        <v>144</v>
      </c>
      <c r="D6333" s="36" t="s">
        <v>82</v>
      </c>
      <c r="E6333" s="36" t="s">
        <v>89</v>
      </c>
      <c r="F6333" s="36" t="s">
        <v>91</v>
      </c>
      <c r="G6333" s="36" t="s">
        <v>92</v>
      </c>
      <c r="H6333" s="36"/>
      <c r="I6333" s="36">
        <v>0</v>
      </c>
    </row>
    <row r="6334" spans="1:9" x14ac:dyDescent="0.35">
      <c r="A6334" s="36">
        <v>1542958</v>
      </c>
      <c r="B6334" s="36" t="str">
        <f>VLOOKUP(AllData[[#This Row],[Order]],MM[],3,FALSE)</f>
        <v>V5757311400800</v>
      </c>
      <c r="C6334" s="36">
        <f>VLOOKUP(AllData[[#This Row],[Order]],MM[],2,FALSE)</f>
        <v>144</v>
      </c>
      <c r="D6334" s="36" t="s">
        <v>85</v>
      </c>
      <c r="E6334" s="36" t="s">
        <v>69</v>
      </c>
      <c r="F6334" s="36" t="s">
        <v>70</v>
      </c>
      <c r="G6334" s="36" t="s">
        <v>79</v>
      </c>
      <c r="H6334" s="36">
        <v>20</v>
      </c>
      <c r="I6334" s="36">
        <v>20</v>
      </c>
    </row>
    <row r="6335" spans="1:9" x14ac:dyDescent="0.35">
      <c r="A6335" s="36">
        <v>1542958</v>
      </c>
      <c r="B6335" s="36" t="str">
        <f>VLOOKUP(AllData[[#This Row],[Order]],MM[],3,FALSE)</f>
        <v>V5757311400800</v>
      </c>
      <c r="C6335" s="36">
        <f>VLOOKUP(AllData[[#This Row],[Order]],MM[],2,FALSE)</f>
        <v>144</v>
      </c>
      <c r="D6335" s="36" t="s">
        <v>88</v>
      </c>
      <c r="E6335" s="36" t="s">
        <v>69</v>
      </c>
      <c r="F6335" s="36" t="s">
        <v>70</v>
      </c>
      <c r="G6335" s="36" t="s">
        <v>81</v>
      </c>
      <c r="H6335" s="36">
        <v>20</v>
      </c>
      <c r="I6335" s="36">
        <v>20</v>
      </c>
    </row>
    <row r="6336" spans="1:9" x14ac:dyDescent="0.35">
      <c r="A6336" s="36">
        <v>1542958</v>
      </c>
      <c r="B6336" s="36" t="str">
        <f>VLOOKUP(AllData[[#This Row],[Order]],MM[],3,FALSE)</f>
        <v>V5757311400800</v>
      </c>
      <c r="C6336" s="36">
        <f>VLOOKUP(AllData[[#This Row],[Order]],MM[],2,FALSE)</f>
        <v>144</v>
      </c>
      <c r="D6336" s="36" t="s">
        <v>95</v>
      </c>
      <c r="E6336" s="36" t="s">
        <v>83</v>
      </c>
      <c r="F6336" s="36" t="s">
        <v>84</v>
      </c>
      <c r="G6336" s="36" t="s">
        <v>84</v>
      </c>
      <c r="H6336" s="36">
        <v>571.79999999999995</v>
      </c>
      <c r="I6336" s="36">
        <v>450</v>
      </c>
    </row>
    <row r="6337" spans="1:9" x14ac:dyDescent="0.35">
      <c r="A6337" s="36">
        <v>1542958</v>
      </c>
      <c r="B6337" s="36" t="str">
        <f>VLOOKUP(AllData[[#This Row],[Order]],MM[],3,FALSE)</f>
        <v>V5757311400800</v>
      </c>
      <c r="C6337" s="36">
        <f>VLOOKUP(AllData[[#This Row],[Order]],MM[],2,FALSE)</f>
        <v>144</v>
      </c>
      <c r="D6337" s="36" t="s">
        <v>97</v>
      </c>
      <c r="E6337" s="36" t="s">
        <v>86</v>
      </c>
      <c r="F6337" s="36" t="s">
        <v>87</v>
      </c>
      <c r="G6337" s="36" t="s">
        <v>87</v>
      </c>
      <c r="H6337" s="36">
        <v>20</v>
      </c>
      <c r="I6337" s="36">
        <v>20</v>
      </c>
    </row>
    <row r="6338" spans="1:9" x14ac:dyDescent="0.35">
      <c r="A6338" s="36">
        <v>1542958</v>
      </c>
      <c r="B6338" s="36" t="str">
        <f>VLOOKUP(AllData[[#This Row],[Order]],MM[],3,FALSE)</f>
        <v>V5757311400800</v>
      </c>
      <c r="C6338" s="36">
        <f>VLOOKUP(AllData[[#This Row],[Order]],MM[],2,FALSE)</f>
        <v>144</v>
      </c>
      <c r="D6338" s="36" t="s">
        <v>99</v>
      </c>
      <c r="E6338" s="36" t="s">
        <v>61</v>
      </c>
      <c r="F6338" s="36" t="s">
        <v>63</v>
      </c>
      <c r="G6338" s="36" t="s">
        <v>96</v>
      </c>
      <c r="H6338" s="36">
        <v>10.85</v>
      </c>
      <c r="I6338" s="36">
        <v>100</v>
      </c>
    </row>
    <row r="6339" spans="1:9" x14ac:dyDescent="0.35">
      <c r="A6339" s="36">
        <v>1542958</v>
      </c>
      <c r="B6339" s="36" t="str">
        <f>VLOOKUP(AllData[[#This Row],[Order]],MM[],3,FALSE)</f>
        <v>V5757311400800</v>
      </c>
      <c r="C6339" s="36">
        <f>VLOOKUP(AllData[[#This Row],[Order]],MM[],2,FALSE)</f>
        <v>144</v>
      </c>
      <c r="D6339" s="36" t="s">
        <v>101</v>
      </c>
      <c r="E6339" s="36" t="s">
        <v>69</v>
      </c>
      <c r="F6339" s="36" t="s">
        <v>70</v>
      </c>
      <c r="G6339" s="36" t="s">
        <v>98</v>
      </c>
      <c r="H6339" s="36">
        <v>20</v>
      </c>
      <c r="I6339" s="36">
        <v>20</v>
      </c>
    </row>
    <row r="6340" spans="1:9" x14ac:dyDescent="0.35">
      <c r="A6340" s="36">
        <v>1542958</v>
      </c>
      <c r="B6340" s="36" t="str">
        <f>VLOOKUP(AllData[[#This Row],[Order]],MM[],3,FALSE)</f>
        <v>V5757311400800</v>
      </c>
      <c r="C6340" s="36">
        <f>VLOOKUP(AllData[[#This Row],[Order]],MM[],2,FALSE)</f>
        <v>144</v>
      </c>
      <c r="D6340" s="36" t="s">
        <v>104</v>
      </c>
      <c r="E6340" s="36" t="s">
        <v>69</v>
      </c>
      <c r="F6340" s="36" t="s">
        <v>70</v>
      </c>
      <c r="G6340" s="36" t="s">
        <v>100</v>
      </c>
      <c r="H6340" s="36">
        <v>30</v>
      </c>
      <c r="I6340" s="36">
        <v>30</v>
      </c>
    </row>
    <row r="6341" spans="1:9" x14ac:dyDescent="0.35">
      <c r="A6341" s="36">
        <v>1542958</v>
      </c>
      <c r="B6341" s="36" t="str">
        <f>VLOOKUP(AllData[[#This Row],[Order]],MM[],3,FALSE)</f>
        <v>V5757311400800</v>
      </c>
      <c r="C6341" s="36">
        <f>VLOOKUP(AllData[[#This Row],[Order]],MM[],2,FALSE)</f>
        <v>144</v>
      </c>
      <c r="D6341" s="36" t="s">
        <v>113</v>
      </c>
      <c r="E6341" s="36" t="s">
        <v>102</v>
      </c>
      <c r="F6341" s="36" t="s">
        <v>100</v>
      </c>
      <c r="G6341" s="36" t="s">
        <v>103</v>
      </c>
      <c r="H6341" s="36">
        <v>30</v>
      </c>
      <c r="I6341" s="36">
        <v>30</v>
      </c>
    </row>
    <row r="6342" spans="1:9" x14ac:dyDescent="0.35">
      <c r="A6342" s="36">
        <v>1542958</v>
      </c>
      <c r="B6342" s="36" t="str">
        <f>VLOOKUP(AllData[[#This Row],[Order]],MM[],3,FALSE)</f>
        <v>V5757311400800</v>
      </c>
      <c r="C6342" s="36">
        <f>VLOOKUP(AllData[[#This Row],[Order]],MM[],2,FALSE)</f>
        <v>144</v>
      </c>
      <c r="D6342" s="36" t="s">
        <v>114</v>
      </c>
      <c r="E6342" s="36" t="s">
        <v>102</v>
      </c>
      <c r="F6342" s="36" t="s">
        <v>100</v>
      </c>
      <c r="G6342" s="36" t="s">
        <v>106</v>
      </c>
      <c r="H6342" s="36">
        <v>45</v>
      </c>
      <c r="I6342" s="36">
        <v>45</v>
      </c>
    </row>
    <row r="6343" spans="1:9" x14ac:dyDescent="0.35">
      <c r="A6343" s="36">
        <v>1542958</v>
      </c>
      <c r="B6343" s="36" t="str">
        <f>VLOOKUP(AllData[[#This Row],[Order]],MM[],3,FALSE)</f>
        <v>V5757311400800</v>
      </c>
      <c r="C6343" s="36">
        <f>VLOOKUP(AllData[[#This Row],[Order]],MM[],2,FALSE)</f>
        <v>144</v>
      </c>
      <c r="D6343" s="36" t="s">
        <v>60</v>
      </c>
      <c r="E6343" s="36" t="s">
        <v>61</v>
      </c>
      <c r="F6343" s="36" t="s">
        <v>63</v>
      </c>
      <c r="G6343" s="36" t="s">
        <v>108</v>
      </c>
      <c r="H6343" s="36">
        <v>294.48</v>
      </c>
      <c r="I6343" s="36">
        <v>1</v>
      </c>
    </row>
    <row r="6344" spans="1:9" x14ac:dyDescent="0.35">
      <c r="A6344" s="36">
        <v>1542958</v>
      </c>
      <c r="B6344" s="36" t="str">
        <f>VLOOKUP(AllData[[#This Row],[Order]],MM[],3,FALSE)</f>
        <v>V5757311400800</v>
      </c>
      <c r="C6344" s="36">
        <f>VLOOKUP(AllData[[#This Row],[Order]],MM[],2,FALSE)</f>
        <v>144</v>
      </c>
      <c r="D6344" s="36" t="s">
        <v>95</v>
      </c>
      <c r="E6344" s="36" t="s">
        <v>83</v>
      </c>
      <c r="F6344" s="36" t="s">
        <v>84</v>
      </c>
      <c r="G6344" s="36" t="s">
        <v>110</v>
      </c>
      <c r="H6344" s="36">
        <v>178.26</v>
      </c>
      <c r="I6344" s="36">
        <v>5</v>
      </c>
    </row>
    <row r="6345" spans="1:9" x14ac:dyDescent="0.35">
      <c r="A6345" s="36">
        <v>1542959</v>
      </c>
      <c r="B6345" s="36" t="str">
        <f>VLOOKUP(AllData[[#This Row],[Order]],MM[],3,FALSE)</f>
        <v>V5757311401000</v>
      </c>
      <c r="C6345" s="36">
        <f>VLOOKUP(AllData[[#This Row],[Order]],MM[],2,FALSE)</f>
        <v>144</v>
      </c>
      <c r="D6345" s="36" t="s">
        <v>60</v>
      </c>
      <c r="E6345" s="36" t="s">
        <v>83</v>
      </c>
      <c r="F6345" s="36" t="s">
        <v>84</v>
      </c>
      <c r="G6345" s="36" t="s">
        <v>111</v>
      </c>
      <c r="H6345" s="36">
        <v>13.55</v>
      </c>
      <c r="I6345" s="36">
        <v>40</v>
      </c>
    </row>
    <row r="6346" spans="1:9" x14ac:dyDescent="0.35">
      <c r="A6346" s="36">
        <v>1542959</v>
      </c>
      <c r="B6346" s="36" t="str">
        <f>VLOOKUP(AllData[[#This Row],[Order]],MM[],3,FALSE)</f>
        <v>V5757311401000</v>
      </c>
      <c r="C6346" s="36">
        <f>VLOOKUP(AllData[[#This Row],[Order]],MM[],2,FALSE)</f>
        <v>144</v>
      </c>
      <c r="D6346" s="36" t="s">
        <v>68</v>
      </c>
      <c r="E6346" s="36" t="s">
        <v>61</v>
      </c>
      <c r="F6346" s="36" t="s">
        <v>63</v>
      </c>
      <c r="G6346" s="36" t="s">
        <v>64</v>
      </c>
      <c r="H6346" s="36">
        <v>4.45</v>
      </c>
      <c r="I6346" s="36">
        <v>15</v>
      </c>
    </row>
    <row r="6347" spans="1:9" x14ac:dyDescent="0.35">
      <c r="A6347" s="36">
        <v>1542959</v>
      </c>
      <c r="B6347" s="36" t="str">
        <f>VLOOKUP(AllData[[#This Row],[Order]],MM[],3,FALSE)</f>
        <v>V5757311401000</v>
      </c>
      <c r="C6347" s="36">
        <f>VLOOKUP(AllData[[#This Row],[Order]],MM[],2,FALSE)</f>
        <v>144</v>
      </c>
      <c r="D6347" s="36" t="s">
        <v>73</v>
      </c>
      <c r="E6347" s="36" t="s">
        <v>69</v>
      </c>
      <c r="F6347" s="36" t="s">
        <v>70</v>
      </c>
      <c r="G6347" s="36" t="s">
        <v>71</v>
      </c>
      <c r="H6347" s="36">
        <v>20</v>
      </c>
      <c r="I6347" s="36">
        <v>20</v>
      </c>
    </row>
    <row r="6348" spans="1:9" x14ac:dyDescent="0.35">
      <c r="A6348" s="36">
        <v>1542959</v>
      </c>
      <c r="B6348" s="36" t="str">
        <f>VLOOKUP(AllData[[#This Row],[Order]],MM[],3,FALSE)</f>
        <v>V5757311401000</v>
      </c>
      <c r="C6348" s="36">
        <f>VLOOKUP(AllData[[#This Row],[Order]],MM[],2,FALSE)</f>
        <v>144</v>
      </c>
      <c r="D6348" s="36" t="s">
        <v>75</v>
      </c>
      <c r="E6348" s="36" t="s">
        <v>61</v>
      </c>
      <c r="F6348" s="36" t="s">
        <v>63</v>
      </c>
      <c r="G6348" s="36" t="s">
        <v>74</v>
      </c>
      <c r="H6348" s="36">
        <v>334.26</v>
      </c>
      <c r="I6348" s="36">
        <v>350</v>
      </c>
    </row>
    <row r="6349" spans="1:9" x14ac:dyDescent="0.35">
      <c r="A6349" s="36">
        <v>1542959</v>
      </c>
      <c r="B6349" s="36" t="str">
        <f>VLOOKUP(AllData[[#This Row],[Order]],MM[],3,FALSE)</f>
        <v>V5757311401000</v>
      </c>
      <c r="C6349" s="36">
        <f>VLOOKUP(AllData[[#This Row],[Order]],MM[],2,FALSE)</f>
        <v>144</v>
      </c>
      <c r="D6349" s="36" t="s">
        <v>78</v>
      </c>
      <c r="E6349" s="36" t="s">
        <v>61</v>
      </c>
      <c r="F6349" s="36" t="s">
        <v>63</v>
      </c>
      <c r="G6349" s="36" t="s">
        <v>76</v>
      </c>
      <c r="H6349" s="36">
        <v>1917.9</v>
      </c>
      <c r="I6349" s="36">
        <v>1020</v>
      </c>
    </row>
    <row r="6350" spans="1:9" x14ac:dyDescent="0.35">
      <c r="A6350" s="36">
        <v>1542959</v>
      </c>
      <c r="B6350" s="36" t="str">
        <f>VLOOKUP(AllData[[#This Row],[Order]],MM[],3,FALSE)</f>
        <v>V5757311401000</v>
      </c>
      <c r="C6350" s="36">
        <f>VLOOKUP(AllData[[#This Row],[Order]],MM[],2,FALSE)</f>
        <v>144</v>
      </c>
      <c r="D6350" s="36" t="s">
        <v>80</v>
      </c>
      <c r="E6350" s="36" t="s">
        <v>61</v>
      </c>
      <c r="F6350" s="36" t="s">
        <v>63</v>
      </c>
      <c r="G6350" s="36" t="s">
        <v>112</v>
      </c>
      <c r="H6350" s="36">
        <v>15.233000000000001</v>
      </c>
      <c r="I6350" s="36">
        <v>50</v>
      </c>
    </row>
    <row r="6351" spans="1:9" x14ac:dyDescent="0.35">
      <c r="A6351" s="36">
        <v>1542959</v>
      </c>
      <c r="B6351" s="36" t="str">
        <f>VLOOKUP(AllData[[#This Row],[Order]],MM[],3,FALSE)</f>
        <v>V5757311401000</v>
      </c>
      <c r="C6351" s="36">
        <f>VLOOKUP(AllData[[#This Row],[Order]],MM[],2,FALSE)</f>
        <v>144</v>
      </c>
      <c r="D6351" s="36" t="s">
        <v>82</v>
      </c>
      <c r="E6351" s="36" t="s">
        <v>89</v>
      </c>
      <c r="F6351" s="36" t="s">
        <v>91</v>
      </c>
      <c r="G6351" s="36" t="s">
        <v>92</v>
      </c>
      <c r="H6351" s="36">
        <v>2.133</v>
      </c>
      <c r="I6351" s="36">
        <v>0</v>
      </c>
    </row>
    <row r="6352" spans="1:9" x14ac:dyDescent="0.35">
      <c r="A6352" s="36">
        <v>1542959</v>
      </c>
      <c r="B6352" s="36" t="str">
        <f>VLOOKUP(AllData[[#This Row],[Order]],MM[],3,FALSE)</f>
        <v>V5757311401000</v>
      </c>
      <c r="C6352" s="36">
        <f>VLOOKUP(AllData[[#This Row],[Order]],MM[],2,FALSE)</f>
        <v>144</v>
      </c>
      <c r="D6352" s="36" t="s">
        <v>85</v>
      </c>
      <c r="E6352" s="36" t="s">
        <v>69</v>
      </c>
      <c r="F6352" s="36" t="s">
        <v>70</v>
      </c>
      <c r="G6352" s="36" t="s">
        <v>79</v>
      </c>
      <c r="H6352" s="36">
        <v>20</v>
      </c>
      <c r="I6352" s="36">
        <v>20</v>
      </c>
    </row>
    <row r="6353" spans="1:9" x14ac:dyDescent="0.35">
      <c r="A6353" s="36">
        <v>1542959</v>
      </c>
      <c r="B6353" s="36" t="str">
        <f>VLOOKUP(AllData[[#This Row],[Order]],MM[],3,FALSE)</f>
        <v>V5757311401000</v>
      </c>
      <c r="C6353" s="36">
        <f>VLOOKUP(AllData[[#This Row],[Order]],MM[],2,FALSE)</f>
        <v>144</v>
      </c>
      <c r="D6353" s="36" t="s">
        <v>88</v>
      </c>
      <c r="E6353" s="36" t="s">
        <v>69</v>
      </c>
      <c r="F6353" s="36" t="s">
        <v>70</v>
      </c>
      <c r="G6353" s="36" t="s">
        <v>81</v>
      </c>
      <c r="H6353" s="36">
        <v>20</v>
      </c>
      <c r="I6353" s="36">
        <v>20</v>
      </c>
    </row>
    <row r="6354" spans="1:9" x14ac:dyDescent="0.35">
      <c r="A6354" s="36">
        <v>1542959</v>
      </c>
      <c r="B6354" s="36" t="str">
        <f>VLOOKUP(AllData[[#This Row],[Order]],MM[],3,FALSE)</f>
        <v>V5757311401000</v>
      </c>
      <c r="C6354" s="36">
        <f>VLOOKUP(AllData[[#This Row],[Order]],MM[],2,FALSE)</f>
        <v>144</v>
      </c>
      <c r="D6354" s="36" t="s">
        <v>95</v>
      </c>
      <c r="E6354" s="36" t="s">
        <v>83</v>
      </c>
      <c r="F6354" s="36" t="s">
        <v>84</v>
      </c>
      <c r="G6354" s="36" t="s">
        <v>84</v>
      </c>
      <c r="H6354" s="36">
        <v>495.65999999999997</v>
      </c>
      <c r="I6354" s="36">
        <v>450</v>
      </c>
    </row>
    <row r="6355" spans="1:9" x14ac:dyDescent="0.35">
      <c r="A6355" s="36">
        <v>1542959</v>
      </c>
      <c r="B6355" s="36" t="str">
        <f>VLOOKUP(AllData[[#This Row],[Order]],MM[],3,FALSE)</f>
        <v>V5757311401000</v>
      </c>
      <c r="C6355" s="36">
        <f>VLOOKUP(AllData[[#This Row],[Order]],MM[],2,FALSE)</f>
        <v>144</v>
      </c>
      <c r="D6355" s="36" t="s">
        <v>97</v>
      </c>
      <c r="E6355" s="36" t="s">
        <v>86</v>
      </c>
      <c r="F6355" s="36" t="s">
        <v>87</v>
      </c>
      <c r="G6355" s="36" t="s">
        <v>87</v>
      </c>
      <c r="H6355" s="36">
        <v>20</v>
      </c>
      <c r="I6355" s="36">
        <v>20</v>
      </c>
    </row>
    <row r="6356" spans="1:9" x14ac:dyDescent="0.35">
      <c r="A6356" s="36">
        <v>1542959</v>
      </c>
      <c r="B6356" s="36" t="str">
        <f>VLOOKUP(AllData[[#This Row],[Order]],MM[],3,FALSE)</f>
        <v>V5757311401000</v>
      </c>
      <c r="C6356" s="36">
        <f>VLOOKUP(AllData[[#This Row],[Order]],MM[],2,FALSE)</f>
        <v>144</v>
      </c>
      <c r="D6356" s="36" t="s">
        <v>99</v>
      </c>
      <c r="E6356" s="36" t="s">
        <v>61</v>
      </c>
      <c r="F6356" s="36" t="s">
        <v>63</v>
      </c>
      <c r="G6356" s="36" t="s">
        <v>96</v>
      </c>
      <c r="H6356" s="36">
        <v>100.19999999999999</v>
      </c>
      <c r="I6356" s="36">
        <v>100</v>
      </c>
    </row>
    <row r="6357" spans="1:9" x14ac:dyDescent="0.35">
      <c r="A6357" s="36">
        <v>1542959</v>
      </c>
      <c r="B6357" s="36" t="str">
        <f>VLOOKUP(AllData[[#This Row],[Order]],MM[],3,FALSE)</f>
        <v>V5757311401000</v>
      </c>
      <c r="C6357" s="36">
        <f>VLOOKUP(AllData[[#This Row],[Order]],MM[],2,FALSE)</f>
        <v>144</v>
      </c>
      <c r="D6357" s="36" t="s">
        <v>101</v>
      </c>
      <c r="E6357" s="36" t="s">
        <v>69</v>
      </c>
      <c r="F6357" s="36" t="s">
        <v>70</v>
      </c>
      <c r="G6357" s="36" t="s">
        <v>98</v>
      </c>
      <c r="H6357" s="36">
        <v>20</v>
      </c>
      <c r="I6357" s="36">
        <v>20</v>
      </c>
    </row>
    <row r="6358" spans="1:9" x14ac:dyDescent="0.35">
      <c r="A6358" s="36">
        <v>1542959</v>
      </c>
      <c r="B6358" s="36" t="str">
        <f>VLOOKUP(AllData[[#This Row],[Order]],MM[],3,FALSE)</f>
        <v>V5757311401000</v>
      </c>
      <c r="C6358" s="36">
        <f>VLOOKUP(AllData[[#This Row],[Order]],MM[],2,FALSE)</f>
        <v>144</v>
      </c>
      <c r="D6358" s="36" t="s">
        <v>104</v>
      </c>
      <c r="E6358" s="36" t="s">
        <v>69</v>
      </c>
      <c r="F6358" s="36" t="s">
        <v>70</v>
      </c>
      <c r="G6358" s="36" t="s">
        <v>100</v>
      </c>
      <c r="H6358" s="36">
        <v>30</v>
      </c>
      <c r="I6358" s="36">
        <v>30</v>
      </c>
    </row>
    <row r="6359" spans="1:9" x14ac:dyDescent="0.35">
      <c r="A6359" s="36">
        <v>1542959</v>
      </c>
      <c r="B6359" s="36" t="str">
        <f>VLOOKUP(AllData[[#This Row],[Order]],MM[],3,FALSE)</f>
        <v>V5757311401000</v>
      </c>
      <c r="C6359" s="36">
        <f>VLOOKUP(AllData[[#This Row],[Order]],MM[],2,FALSE)</f>
        <v>144</v>
      </c>
      <c r="D6359" s="36" t="s">
        <v>113</v>
      </c>
      <c r="E6359" s="36" t="s">
        <v>102</v>
      </c>
      <c r="F6359" s="36" t="s">
        <v>100</v>
      </c>
      <c r="G6359" s="36" t="s">
        <v>103</v>
      </c>
      <c r="H6359" s="36">
        <v>30</v>
      </c>
      <c r="I6359" s="36">
        <v>30</v>
      </c>
    </row>
    <row r="6360" spans="1:9" x14ac:dyDescent="0.35">
      <c r="A6360" s="36">
        <v>1542959</v>
      </c>
      <c r="B6360" s="36" t="str">
        <f>VLOOKUP(AllData[[#This Row],[Order]],MM[],3,FALSE)</f>
        <v>V5757311401000</v>
      </c>
      <c r="C6360" s="36">
        <f>VLOOKUP(AllData[[#This Row],[Order]],MM[],2,FALSE)</f>
        <v>144</v>
      </c>
      <c r="D6360" s="36" t="s">
        <v>114</v>
      </c>
      <c r="E6360" s="36" t="s">
        <v>102</v>
      </c>
      <c r="F6360" s="36" t="s">
        <v>100</v>
      </c>
      <c r="G6360" s="36" t="s">
        <v>106</v>
      </c>
      <c r="H6360" s="36">
        <v>45</v>
      </c>
      <c r="I6360" s="36">
        <v>45</v>
      </c>
    </row>
    <row r="6361" spans="1:9" x14ac:dyDescent="0.35">
      <c r="A6361" s="36">
        <v>1542959</v>
      </c>
      <c r="B6361" s="36" t="str">
        <f>VLOOKUP(AllData[[#This Row],[Order]],MM[],3,FALSE)</f>
        <v>V5757311401000</v>
      </c>
      <c r="C6361" s="36">
        <f>VLOOKUP(AllData[[#This Row],[Order]],MM[],2,FALSE)</f>
        <v>144</v>
      </c>
      <c r="D6361" s="36" t="s">
        <v>60</v>
      </c>
      <c r="E6361" s="36" t="s">
        <v>61</v>
      </c>
      <c r="F6361" s="36" t="s">
        <v>63</v>
      </c>
      <c r="G6361" s="36" t="s">
        <v>108</v>
      </c>
      <c r="H6361" s="36">
        <v>274.02</v>
      </c>
      <c r="I6361" s="36">
        <v>1</v>
      </c>
    </row>
    <row r="6362" spans="1:9" x14ac:dyDescent="0.35">
      <c r="A6362" s="36">
        <v>1542959</v>
      </c>
      <c r="B6362" s="36" t="str">
        <f>VLOOKUP(AllData[[#This Row],[Order]],MM[],3,FALSE)</f>
        <v>V5757311401000</v>
      </c>
      <c r="C6362" s="36">
        <f>VLOOKUP(AllData[[#This Row],[Order]],MM[],2,FALSE)</f>
        <v>144</v>
      </c>
      <c r="D6362" s="36" t="s">
        <v>95</v>
      </c>
      <c r="E6362" s="36" t="s">
        <v>83</v>
      </c>
      <c r="F6362" s="36" t="s">
        <v>84</v>
      </c>
      <c r="G6362" s="36" t="s">
        <v>110</v>
      </c>
      <c r="H6362" s="36"/>
      <c r="I6362" s="36">
        <v>5</v>
      </c>
    </row>
    <row r="6363" spans="1:9" x14ac:dyDescent="0.35">
      <c r="A6363" s="36">
        <v>1543080</v>
      </c>
      <c r="B6363" s="36" t="str">
        <f>VLOOKUP(AllData[[#This Row],[Order]],MM[],3,FALSE)</f>
        <v>V5757331400800</v>
      </c>
      <c r="C6363" s="36">
        <f>VLOOKUP(AllData[[#This Row],[Order]],MM[],2,FALSE)</f>
        <v>144</v>
      </c>
      <c r="D6363" s="36" t="s">
        <v>60</v>
      </c>
      <c r="E6363" s="36" t="s">
        <v>83</v>
      </c>
      <c r="F6363" s="36" t="s">
        <v>84</v>
      </c>
      <c r="G6363" s="36" t="s">
        <v>111</v>
      </c>
      <c r="H6363" s="36">
        <v>196.86</v>
      </c>
      <c r="I6363" s="36">
        <v>40</v>
      </c>
    </row>
    <row r="6364" spans="1:9" x14ac:dyDescent="0.35">
      <c r="A6364" s="36">
        <v>1543080</v>
      </c>
      <c r="B6364" s="36" t="str">
        <f>VLOOKUP(AllData[[#This Row],[Order]],MM[],3,FALSE)</f>
        <v>V5757331400800</v>
      </c>
      <c r="C6364" s="36">
        <f>VLOOKUP(AllData[[#This Row],[Order]],MM[],2,FALSE)</f>
        <v>144</v>
      </c>
      <c r="D6364" s="36" t="s">
        <v>68</v>
      </c>
      <c r="E6364" s="36" t="s">
        <v>61</v>
      </c>
      <c r="F6364" s="36" t="s">
        <v>63</v>
      </c>
      <c r="G6364" s="36" t="s">
        <v>64</v>
      </c>
      <c r="H6364" s="36">
        <v>3.367</v>
      </c>
      <c r="I6364" s="36">
        <v>15</v>
      </c>
    </row>
    <row r="6365" spans="1:9" x14ac:dyDescent="0.35">
      <c r="A6365" s="36">
        <v>1543080</v>
      </c>
      <c r="B6365" s="36" t="str">
        <f>VLOOKUP(AllData[[#This Row],[Order]],MM[],3,FALSE)</f>
        <v>V5757331400800</v>
      </c>
      <c r="C6365" s="36">
        <f>VLOOKUP(AllData[[#This Row],[Order]],MM[],2,FALSE)</f>
        <v>144</v>
      </c>
      <c r="D6365" s="36" t="s">
        <v>73</v>
      </c>
      <c r="E6365" s="36" t="s">
        <v>69</v>
      </c>
      <c r="F6365" s="36" t="s">
        <v>70</v>
      </c>
      <c r="G6365" s="36" t="s">
        <v>71</v>
      </c>
      <c r="H6365" s="36">
        <v>20</v>
      </c>
      <c r="I6365" s="36">
        <v>20</v>
      </c>
    </row>
    <row r="6366" spans="1:9" x14ac:dyDescent="0.35">
      <c r="A6366" s="36">
        <v>1543080</v>
      </c>
      <c r="B6366" s="36" t="str">
        <f>VLOOKUP(AllData[[#This Row],[Order]],MM[],3,FALSE)</f>
        <v>V5757331400800</v>
      </c>
      <c r="C6366" s="36">
        <f>VLOOKUP(AllData[[#This Row],[Order]],MM[],2,FALSE)</f>
        <v>144</v>
      </c>
      <c r="D6366" s="36" t="s">
        <v>75</v>
      </c>
      <c r="E6366" s="36" t="s">
        <v>61</v>
      </c>
      <c r="F6366" s="36" t="s">
        <v>63</v>
      </c>
      <c r="G6366" s="36" t="s">
        <v>74</v>
      </c>
      <c r="H6366" s="36">
        <v>625.13</v>
      </c>
      <c r="I6366" s="36">
        <v>350</v>
      </c>
    </row>
    <row r="6367" spans="1:9" x14ac:dyDescent="0.35">
      <c r="A6367" s="36">
        <v>1543080</v>
      </c>
      <c r="B6367" s="36" t="str">
        <f>VLOOKUP(AllData[[#This Row],[Order]],MM[],3,FALSE)</f>
        <v>V5757331400800</v>
      </c>
      <c r="C6367" s="36">
        <f>VLOOKUP(AllData[[#This Row],[Order]],MM[],2,FALSE)</f>
        <v>144</v>
      </c>
      <c r="D6367" s="36" t="s">
        <v>78</v>
      </c>
      <c r="E6367" s="36" t="s">
        <v>61</v>
      </c>
      <c r="F6367" s="36" t="s">
        <v>63</v>
      </c>
      <c r="G6367" s="36" t="s">
        <v>76</v>
      </c>
      <c r="H6367" s="36">
        <v>1896.96</v>
      </c>
      <c r="I6367" s="36">
        <v>1020</v>
      </c>
    </row>
    <row r="6368" spans="1:9" x14ac:dyDescent="0.35">
      <c r="A6368" s="36">
        <v>1543080</v>
      </c>
      <c r="B6368" s="36" t="str">
        <f>VLOOKUP(AllData[[#This Row],[Order]],MM[],3,FALSE)</f>
        <v>V5757331400800</v>
      </c>
      <c r="C6368" s="36">
        <f>VLOOKUP(AllData[[#This Row],[Order]],MM[],2,FALSE)</f>
        <v>144</v>
      </c>
      <c r="D6368" s="36" t="s">
        <v>80</v>
      </c>
      <c r="E6368" s="36" t="s">
        <v>61</v>
      </c>
      <c r="F6368" s="36" t="s">
        <v>63</v>
      </c>
      <c r="G6368" s="36" t="s">
        <v>112</v>
      </c>
      <c r="H6368" s="36">
        <v>28.667000000000002</v>
      </c>
      <c r="I6368" s="36">
        <v>50</v>
      </c>
    </row>
    <row r="6369" spans="1:9" x14ac:dyDescent="0.35">
      <c r="A6369" s="36">
        <v>1543080</v>
      </c>
      <c r="B6369" s="36" t="str">
        <f>VLOOKUP(AllData[[#This Row],[Order]],MM[],3,FALSE)</f>
        <v>V5757331400800</v>
      </c>
      <c r="C6369" s="36">
        <f>VLOOKUP(AllData[[#This Row],[Order]],MM[],2,FALSE)</f>
        <v>144</v>
      </c>
      <c r="D6369" s="36" t="s">
        <v>82</v>
      </c>
      <c r="E6369" s="36" t="s">
        <v>89</v>
      </c>
      <c r="F6369" s="36" t="s">
        <v>91</v>
      </c>
      <c r="G6369" s="36" t="s">
        <v>92</v>
      </c>
      <c r="H6369" s="36"/>
      <c r="I6369" s="36">
        <v>0</v>
      </c>
    </row>
    <row r="6370" spans="1:9" x14ac:dyDescent="0.35">
      <c r="A6370" s="36">
        <v>1543080</v>
      </c>
      <c r="B6370" s="36" t="str">
        <f>VLOOKUP(AllData[[#This Row],[Order]],MM[],3,FALSE)</f>
        <v>V5757331400800</v>
      </c>
      <c r="C6370" s="36">
        <f>VLOOKUP(AllData[[#This Row],[Order]],MM[],2,FALSE)</f>
        <v>144</v>
      </c>
      <c r="D6370" s="36" t="s">
        <v>85</v>
      </c>
      <c r="E6370" s="36" t="s">
        <v>69</v>
      </c>
      <c r="F6370" s="36" t="s">
        <v>70</v>
      </c>
      <c r="G6370" s="36" t="s">
        <v>79</v>
      </c>
      <c r="H6370" s="36">
        <v>20</v>
      </c>
      <c r="I6370" s="36">
        <v>20</v>
      </c>
    </row>
    <row r="6371" spans="1:9" x14ac:dyDescent="0.35">
      <c r="A6371" s="36">
        <v>1543080</v>
      </c>
      <c r="B6371" s="36" t="str">
        <f>VLOOKUP(AllData[[#This Row],[Order]],MM[],3,FALSE)</f>
        <v>V5757331400800</v>
      </c>
      <c r="C6371" s="36">
        <f>VLOOKUP(AllData[[#This Row],[Order]],MM[],2,FALSE)</f>
        <v>144</v>
      </c>
      <c r="D6371" s="36" t="s">
        <v>88</v>
      </c>
      <c r="E6371" s="36" t="s">
        <v>69</v>
      </c>
      <c r="F6371" s="36" t="s">
        <v>70</v>
      </c>
      <c r="G6371" s="36" t="s">
        <v>81</v>
      </c>
      <c r="H6371" s="36">
        <v>20</v>
      </c>
      <c r="I6371" s="36">
        <v>20</v>
      </c>
    </row>
    <row r="6372" spans="1:9" x14ac:dyDescent="0.35">
      <c r="A6372" s="36">
        <v>1543080</v>
      </c>
      <c r="B6372" s="36" t="str">
        <f>VLOOKUP(AllData[[#This Row],[Order]],MM[],3,FALSE)</f>
        <v>V5757331400800</v>
      </c>
      <c r="C6372" s="36">
        <f>VLOOKUP(AllData[[#This Row],[Order]],MM[],2,FALSE)</f>
        <v>144</v>
      </c>
      <c r="D6372" s="36" t="s">
        <v>95</v>
      </c>
      <c r="E6372" s="36" t="s">
        <v>83</v>
      </c>
      <c r="F6372" s="36" t="s">
        <v>84</v>
      </c>
      <c r="G6372" s="36" t="s">
        <v>84</v>
      </c>
      <c r="H6372" s="36">
        <v>655.74</v>
      </c>
      <c r="I6372" s="36">
        <v>450</v>
      </c>
    </row>
    <row r="6373" spans="1:9" x14ac:dyDescent="0.35">
      <c r="A6373" s="36">
        <v>1543080</v>
      </c>
      <c r="B6373" s="36" t="str">
        <f>VLOOKUP(AllData[[#This Row],[Order]],MM[],3,FALSE)</f>
        <v>V5757331400800</v>
      </c>
      <c r="C6373" s="36">
        <f>VLOOKUP(AllData[[#This Row],[Order]],MM[],2,FALSE)</f>
        <v>144</v>
      </c>
      <c r="D6373" s="36" t="s">
        <v>97</v>
      </c>
      <c r="E6373" s="36" t="s">
        <v>86</v>
      </c>
      <c r="F6373" s="36" t="s">
        <v>87</v>
      </c>
      <c r="G6373" s="36" t="s">
        <v>87</v>
      </c>
      <c r="H6373" s="36">
        <v>20</v>
      </c>
      <c r="I6373" s="36">
        <v>20</v>
      </c>
    </row>
    <row r="6374" spans="1:9" x14ac:dyDescent="0.35">
      <c r="A6374" s="36">
        <v>1543080</v>
      </c>
      <c r="B6374" s="36" t="str">
        <f>VLOOKUP(AllData[[#This Row],[Order]],MM[],3,FALSE)</f>
        <v>V5757331400800</v>
      </c>
      <c r="C6374" s="36">
        <f>VLOOKUP(AllData[[#This Row],[Order]],MM[],2,FALSE)</f>
        <v>144</v>
      </c>
      <c r="D6374" s="36" t="s">
        <v>99</v>
      </c>
      <c r="E6374" s="36" t="s">
        <v>61</v>
      </c>
      <c r="F6374" s="36" t="s">
        <v>63</v>
      </c>
      <c r="G6374" s="36" t="s">
        <v>96</v>
      </c>
      <c r="H6374" s="36">
        <v>100.08</v>
      </c>
      <c r="I6374" s="36">
        <v>100</v>
      </c>
    </row>
    <row r="6375" spans="1:9" x14ac:dyDescent="0.35">
      <c r="A6375" s="36">
        <v>1543080</v>
      </c>
      <c r="B6375" s="36" t="str">
        <f>VLOOKUP(AllData[[#This Row],[Order]],MM[],3,FALSE)</f>
        <v>V5757331400800</v>
      </c>
      <c r="C6375" s="36">
        <f>VLOOKUP(AllData[[#This Row],[Order]],MM[],2,FALSE)</f>
        <v>144</v>
      </c>
      <c r="D6375" s="36" t="s">
        <v>101</v>
      </c>
      <c r="E6375" s="36" t="s">
        <v>69</v>
      </c>
      <c r="F6375" s="36" t="s">
        <v>70</v>
      </c>
      <c r="G6375" s="36" t="s">
        <v>98</v>
      </c>
      <c r="H6375" s="36">
        <v>20</v>
      </c>
      <c r="I6375" s="36">
        <v>20</v>
      </c>
    </row>
    <row r="6376" spans="1:9" x14ac:dyDescent="0.35">
      <c r="A6376" s="36">
        <v>1543080</v>
      </c>
      <c r="B6376" s="36" t="str">
        <f>VLOOKUP(AllData[[#This Row],[Order]],MM[],3,FALSE)</f>
        <v>V5757331400800</v>
      </c>
      <c r="C6376" s="36">
        <f>VLOOKUP(AllData[[#This Row],[Order]],MM[],2,FALSE)</f>
        <v>144</v>
      </c>
      <c r="D6376" s="36" t="s">
        <v>104</v>
      </c>
      <c r="E6376" s="36" t="s">
        <v>69</v>
      </c>
      <c r="F6376" s="36" t="s">
        <v>70</v>
      </c>
      <c r="G6376" s="36" t="s">
        <v>100</v>
      </c>
      <c r="H6376" s="36">
        <v>30</v>
      </c>
      <c r="I6376" s="36">
        <v>30</v>
      </c>
    </row>
    <row r="6377" spans="1:9" x14ac:dyDescent="0.35">
      <c r="A6377" s="36">
        <v>1543080</v>
      </c>
      <c r="B6377" s="36" t="str">
        <f>VLOOKUP(AllData[[#This Row],[Order]],MM[],3,FALSE)</f>
        <v>V5757331400800</v>
      </c>
      <c r="C6377" s="36">
        <f>VLOOKUP(AllData[[#This Row],[Order]],MM[],2,FALSE)</f>
        <v>144</v>
      </c>
      <c r="D6377" s="36" t="s">
        <v>113</v>
      </c>
      <c r="E6377" s="36" t="s">
        <v>102</v>
      </c>
      <c r="F6377" s="36" t="s">
        <v>100</v>
      </c>
      <c r="G6377" s="36" t="s">
        <v>103</v>
      </c>
      <c r="H6377" s="36">
        <v>30</v>
      </c>
      <c r="I6377" s="36">
        <v>30</v>
      </c>
    </row>
    <row r="6378" spans="1:9" x14ac:dyDescent="0.35">
      <c r="A6378" s="36">
        <v>1543080</v>
      </c>
      <c r="B6378" s="36" t="str">
        <f>VLOOKUP(AllData[[#This Row],[Order]],MM[],3,FALSE)</f>
        <v>V5757331400800</v>
      </c>
      <c r="C6378" s="36">
        <f>VLOOKUP(AllData[[#This Row],[Order]],MM[],2,FALSE)</f>
        <v>144</v>
      </c>
      <c r="D6378" s="36" t="s">
        <v>114</v>
      </c>
      <c r="E6378" s="36" t="s">
        <v>102</v>
      </c>
      <c r="F6378" s="36" t="s">
        <v>100</v>
      </c>
      <c r="G6378" s="36" t="s">
        <v>106</v>
      </c>
      <c r="H6378" s="36">
        <v>45</v>
      </c>
      <c r="I6378" s="36">
        <v>45</v>
      </c>
    </row>
    <row r="6379" spans="1:9" x14ac:dyDescent="0.35">
      <c r="A6379" s="36">
        <v>1543080</v>
      </c>
      <c r="B6379" s="36" t="str">
        <f>VLOOKUP(AllData[[#This Row],[Order]],MM[],3,FALSE)</f>
        <v>V5757331400800</v>
      </c>
      <c r="C6379" s="36">
        <f>VLOOKUP(AllData[[#This Row],[Order]],MM[],2,FALSE)</f>
        <v>144</v>
      </c>
      <c r="D6379" s="36" t="s">
        <v>60</v>
      </c>
      <c r="E6379" s="36" t="s">
        <v>61</v>
      </c>
      <c r="F6379" s="36" t="s">
        <v>63</v>
      </c>
      <c r="G6379" s="36" t="s">
        <v>108</v>
      </c>
      <c r="H6379" s="36">
        <v>332.21999999999997</v>
      </c>
      <c r="I6379" s="36">
        <v>1</v>
      </c>
    </row>
    <row r="6380" spans="1:9" x14ac:dyDescent="0.35">
      <c r="A6380" s="36">
        <v>1543080</v>
      </c>
      <c r="B6380" s="36" t="str">
        <f>VLOOKUP(AllData[[#This Row],[Order]],MM[],3,FALSE)</f>
        <v>V5757331400800</v>
      </c>
      <c r="C6380" s="36">
        <f>VLOOKUP(AllData[[#This Row],[Order]],MM[],2,FALSE)</f>
        <v>144</v>
      </c>
      <c r="D6380" s="36" t="s">
        <v>95</v>
      </c>
      <c r="E6380" s="36" t="s">
        <v>83</v>
      </c>
      <c r="F6380" s="36" t="s">
        <v>84</v>
      </c>
      <c r="G6380" s="36" t="s">
        <v>110</v>
      </c>
      <c r="H6380" s="36"/>
      <c r="I6380" s="36">
        <v>5</v>
      </c>
    </row>
    <row r="6381" spans="1:9" x14ac:dyDescent="0.35">
      <c r="A6381" s="36">
        <v>1543081</v>
      </c>
      <c r="B6381" s="36" t="str">
        <f>VLOOKUP(AllData[[#This Row],[Order]],MM[],3,FALSE)</f>
        <v>V5757331401000</v>
      </c>
      <c r="C6381" s="36">
        <f>VLOOKUP(AllData[[#This Row],[Order]],MM[],2,FALSE)</f>
        <v>144</v>
      </c>
      <c r="D6381" s="36" t="s">
        <v>60</v>
      </c>
      <c r="E6381" s="36" t="s">
        <v>83</v>
      </c>
      <c r="F6381" s="36" t="s">
        <v>84</v>
      </c>
      <c r="G6381" s="36" t="s">
        <v>111</v>
      </c>
      <c r="H6381" s="36">
        <v>40.883000000000003</v>
      </c>
      <c r="I6381" s="36">
        <v>40</v>
      </c>
    </row>
    <row r="6382" spans="1:9" x14ac:dyDescent="0.35">
      <c r="A6382" s="36">
        <v>1543081</v>
      </c>
      <c r="B6382" s="36" t="str">
        <f>VLOOKUP(AllData[[#This Row],[Order]],MM[],3,FALSE)</f>
        <v>V5757331401000</v>
      </c>
      <c r="C6382" s="36">
        <f>VLOOKUP(AllData[[#This Row],[Order]],MM[],2,FALSE)</f>
        <v>144</v>
      </c>
      <c r="D6382" s="36" t="s">
        <v>68</v>
      </c>
      <c r="E6382" s="36" t="s">
        <v>61</v>
      </c>
      <c r="F6382" s="36" t="s">
        <v>63</v>
      </c>
      <c r="G6382" s="36" t="s">
        <v>64</v>
      </c>
      <c r="H6382" s="36">
        <v>3.367</v>
      </c>
      <c r="I6382" s="36">
        <v>15</v>
      </c>
    </row>
    <row r="6383" spans="1:9" x14ac:dyDescent="0.35">
      <c r="A6383" s="36">
        <v>1543081</v>
      </c>
      <c r="B6383" s="36" t="str">
        <f>VLOOKUP(AllData[[#This Row],[Order]],MM[],3,FALSE)</f>
        <v>V5757331401000</v>
      </c>
      <c r="C6383" s="36">
        <f>VLOOKUP(AllData[[#This Row],[Order]],MM[],2,FALSE)</f>
        <v>144</v>
      </c>
      <c r="D6383" s="36" t="s">
        <v>73</v>
      </c>
      <c r="E6383" s="36" t="s">
        <v>69</v>
      </c>
      <c r="F6383" s="36" t="s">
        <v>70</v>
      </c>
      <c r="G6383" s="36" t="s">
        <v>71</v>
      </c>
      <c r="H6383" s="36">
        <v>20</v>
      </c>
      <c r="I6383" s="36">
        <v>20</v>
      </c>
    </row>
    <row r="6384" spans="1:9" x14ac:dyDescent="0.35">
      <c r="A6384" s="36">
        <v>1543081</v>
      </c>
      <c r="B6384" s="36" t="str">
        <f>VLOOKUP(AllData[[#This Row],[Order]],MM[],3,FALSE)</f>
        <v>V5757331401000</v>
      </c>
      <c r="C6384" s="36">
        <f>VLOOKUP(AllData[[#This Row],[Order]],MM[],2,FALSE)</f>
        <v>144</v>
      </c>
      <c r="D6384" s="36" t="s">
        <v>75</v>
      </c>
      <c r="E6384" s="36" t="s">
        <v>61</v>
      </c>
      <c r="F6384" s="36" t="s">
        <v>63</v>
      </c>
      <c r="G6384" s="36" t="s">
        <v>74</v>
      </c>
      <c r="H6384" s="36">
        <v>719.94</v>
      </c>
      <c r="I6384" s="36">
        <v>350</v>
      </c>
    </row>
    <row r="6385" spans="1:9" x14ac:dyDescent="0.35">
      <c r="A6385" s="36">
        <v>1543081</v>
      </c>
      <c r="B6385" s="36" t="str">
        <f>VLOOKUP(AllData[[#This Row],[Order]],MM[],3,FALSE)</f>
        <v>V5757331401000</v>
      </c>
      <c r="C6385" s="36">
        <f>VLOOKUP(AllData[[#This Row],[Order]],MM[],2,FALSE)</f>
        <v>144</v>
      </c>
      <c r="D6385" s="36" t="s">
        <v>78</v>
      </c>
      <c r="E6385" s="36" t="s">
        <v>61</v>
      </c>
      <c r="F6385" s="36" t="s">
        <v>63</v>
      </c>
      <c r="G6385" s="36" t="s">
        <v>76</v>
      </c>
      <c r="H6385" s="36">
        <v>1900.98</v>
      </c>
      <c r="I6385" s="36">
        <v>1020</v>
      </c>
    </row>
    <row r="6386" spans="1:9" x14ac:dyDescent="0.35">
      <c r="A6386" s="36">
        <v>1543081</v>
      </c>
      <c r="B6386" s="36" t="str">
        <f>VLOOKUP(AllData[[#This Row],[Order]],MM[],3,FALSE)</f>
        <v>V5757331401000</v>
      </c>
      <c r="C6386" s="36">
        <f>VLOOKUP(AllData[[#This Row],[Order]],MM[],2,FALSE)</f>
        <v>144</v>
      </c>
      <c r="D6386" s="36" t="s">
        <v>80</v>
      </c>
      <c r="E6386" s="36" t="s">
        <v>61</v>
      </c>
      <c r="F6386" s="36" t="s">
        <v>63</v>
      </c>
      <c r="G6386" s="36" t="s">
        <v>112</v>
      </c>
      <c r="H6386" s="36">
        <v>60.779999999999994</v>
      </c>
      <c r="I6386" s="36">
        <v>50</v>
      </c>
    </row>
    <row r="6387" spans="1:9" x14ac:dyDescent="0.35">
      <c r="A6387" s="36">
        <v>1543081</v>
      </c>
      <c r="B6387" s="36" t="str">
        <f>VLOOKUP(AllData[[#This Row],[Order]],MM[],3,FALSE)</f>
        <v>V5757331401000</v>
      </c>
      <c r="C6387" s="36">
        <f>VLOOKUP(AllData[[#This Row],[Order]],MM[],2,FALSE)</f>
        <v>144</v>
      </c>
      <c r="D6387" s="36" t="s">
        <v>82</v>
      </c>
      <c r="E6387" s="36" t="s">
        <v>89</v>
      </c>
      <c r="F6387" s="36" t="s">
        <v>91</v>
      </c>
      <c r="G6387" s="36" t="s">
        <v>92</v>
      </c>
      <c r="H6387" s="36"/>
      <c r="I6387" s="36">
        <v>0</v>
      </c>
    </row>
    <row r="6388" spans="1:9" x14ac:dyDescent="0.35">
      <c r="A6388" s="36">
        <v>1543081</v>
      </c>
      <c r="B6388" s="36" t="str">
        <f>VLOOKUP(AllData[[#This Row],[Order]],MM[],3,FALSE)</f>
        <v>V5757331401000</v>
      </c>
      <c r="C6388" s="36">
        <f>VLOOKUP(AllData[[#This Row],[Order]],MM[],2,FALSE)</f>
        <v>144</v>
      </c>
      <c r="D6388" s="36" t="s">
        <v>85</v>
      </c>
      <c r="E6388" s="36" t="s">
        <v>69</v>
      </c>
      <c r="F6388" s="36" t="s">
        <v>70</v>
      </c>
      <c r="G6388" s="36" t="s">
        <v>79</v>
      </c>
      <c r="H6388" s="36">
        <v>20</v>
      </c>
      <c r="I6388" s="36">
        <v>20</v>
      </c>
    </row>
    <row r="6389" spans="1:9" x14ac:dyDescent="0.35">
      <c r="A6389" s="36">
        <v>1543081</v>
      </c>
      <c r="B6389" s="36" t="str">
        <f>VLOOKUP(AllData[[#This Row],[Order]],MM[],3,FALSE)</f>
        <v>V5757331401000</v>
      </c>
      <c r="C6389" s="36">
        <f>VLOOKUP(AllData[[#This Row],[Order]],MM[],2,FALSE)</f>
        <v>144</v>
      </c>
      <c r="D6389" s="36" t="s">
        <v>88</v>
      </c>
      <c r="E6389" s="36" t="s">
        <v>69</v>
      </c>
      <c r="F6389" s="36" t="s">
        <v>70</v>
      </c>
      <c r="G6389" s="36" t="s">
        <v>81</v>
      </c>
      <c r="H6389" s="36">
        <v>20</v>
      </c>
      <c r="I6389" s="36">
        <v>20</v>
      </c>
    </row>
    <row r="6390" spans="1:9" x14ac:dyDescent="0.35">
      <c r="A6390" s="36">
        <v>1543081</v>
      </c>
      <c r="B6390" s="36" t="str">
        <f>VLOOKUP(AllData[[#This Row],[Order]],MM[],3,FALSE)</f>
        <v>V5757331401000</v>
      </c>
      <c r="C6390" s="36">
        <f>VLOOKUP(AllData[[#This Row],[Order]],MM[],2,FALSE)</f>
        <v>144</v>
      </c>
      <c r="D6390" s="36" t="s">
        <v>95</v>
      </c>
      <c r="E6390" s="36" t="s">
        <v>83</v>
      </c>
      <c r="F6390" s="36" t="s">
        <v>84</v>
      </c>
      <c r="G6390" s="36" t="s">
        <v>84</v>
      </c>
      <c r="H6390" s="36">
        <v>338.21999999999997</v>
      </c>
      <c r="I6390" s="36">
        <v>450</v>
      </c>
    </row>
    <row r="6391" spans="1:9" x14ac:dyDescent="0.35">
      <c r="A6391" s="36">
        <v>1543081</v>
      </c>
      <c r="B6391" s="36" t="str">
        <f>VLOOKUP(AllData[[#This Row],[Order]],MM[],3,FALSE)</f>
        <v>V5757331401000</v>
      </c>
      <c r="C6391" s="36">
        <f>VLOOKUP(AllData[[#This Row],[Order]],MM[],2,FALSE)</f>
        <v>144</v>
      </c>
      <c r="D6391" s="36" t="s">
        <v>97</v>
      </c>
      <c r="E6391" s="36" t="s">
        <v>86</v>
      </c>
      <c r="F6391" s="36" t="s">
        <v>87</v>
      </c>
      <c r="G6391" s="36" t="s">
        <v>87</v>
      </c>
      <c r="H6391" s="36">
        <v>20</v>
      </c>
      <c r="I6391" s="36">
        <v>20</v>
      </c>
    </row>
    <row r="6392" spans="1:9" x14ac:dyDescent="0.35">
      <c r="A6392" s="36">
        <v>1543081</v>
      </c>
      <c r="B6392" s="36" t="str">
        <f>VLOOKUP(AllData[[#This Row],[Order]],MM[],3,FALSE)</f>
        <v>V5757331401000</v>
      </c>
      <c r="C6392" s="36">
        <f>VLOOKUP(AllData[[#This Row],[Order]],MM[],2,FALSE)</f>
        <v>144</v>
      </c>
      <c r="D6392" s="36" t="s">
        <v>99</v>
      </c>
      <c r="E6392" s="36" t="s">
        <v>61</v>
      </c>
      <c r="F6392" s="36" t="s">
        <v>63</v>
      </c>
      <c r="G6392" s="36" t="s">
        <v>96</v>
      </c>
      <c r="H6392" s="36">
        <v>60.419999999999995</v>
      </c>
      <c r="I6392" s="36">
        <v>100</v>
      </c>
    </row>
    <row r="6393" spans="1:9" x14ac:dyDescent="0.35">
      <c r="A6393" s="36">
        <v>1543081</v>
      </c>
      <c r="B6393" s="36" t="str">
        <f>VLOOKUP(AllData[[#This Row],[Order]],MM[],3,FALSE)</f>
        <v>V5757331401000</v>
      </c>
      <c r="C6393" s="36">
        <f>VLOOKUP(AllData[[#This Row],[Order]],MM[],2,FALSE)</f>
        <v>144</v>
      </c>
      <c r="D6393" s="36" t="s">
        <v>101</v>
      </c>
      <c r="E6393" s="36" t="s">
        <v>69</v>
      </c>
      <c r="F6393" s="36" t="s">
        <v>70</v>
      </c>
      <c r="G6393" s="36" t="s">
        <v>98</v>
      </c>
      <c r="H6393" s="36">
        <v>20</v>
      </c>
      <c r="I6393" s="36">
        <v>20</v>
      </c>
    </row>
    <row r="6394" spans="1:9" x14ac:dyDescent="0.35">
      <c r="A6394" s="36">
        <v>1543081</v>
      </c>
      <c r="B6394" s="36" t="str">
        <f>VLOOKUP(AllData[[#This Row],[Order]],MM[],3,FALSE)</f>
        <v>V5757331401000</v>
      </c>
      <c r="C6394" s="36">
        <f>VLOOKUP(AllData[[#This Row],[Order]],MM[],2,FALSE)</f>
        <v>144</v>
      </c>
      <c r="D6394" s="36" t="s">
        <v>104</v>
      </c>
      <c r="E6394" s="36" t="s">
        <v>69</v>
      </c>
      <c r="F6394" s="36" t="s">
        <v>70</v>
      </c>
      <c r="G6394" s="36" t="s">
        <v>100</v>
      </c>
      <c r="H6394" s="36">
        <v>30</v>
      </c>
      <c r="I6394" s="36">
        <v>30</v>
      </c>
    </row>
    <row r="6395" spans="1:9" x14ac:dyDescent="0.35">
      <c r="A6395" s="36">
        <v>1543081</v>
      </c>
      <c r="B6395" s="36" t="str">
        <f>VLOOKUP(AllData[[#This Row],[Order]],MM[],3,FALSE)</f>
        <v>V5757331401000</v>
      </c>
      <c r="C6395" s="36">
        <f>VLOOKUP(AllData[[#This Row],[Order]],MM[],2,FALSE)</f>
        <v>144</v>
      </c>
      <c r="D6395" s="36" t="s">
        <v>113</v>
      </c>
      <c r="E6395" s="36" t="s">
        <v>102</v>
      </c>
      <c r="F6395" s="36" t="s">
        <v>100</v>
      </c>
      <c r="G6395" s="36" t="s">
        <v>103</v>
      </c>
      <c r="H6395" s="36">
        <v>30</v>
      </c>
      <c r="I6395" s="36">
        <v>30</v>
      </c>
    </row>
    <row r="6396" spans="1:9" x14ac:dyDescent="0.35">
      <c r="A6396" s="36">
        <v>1543081</v>
      </c>
      <c r="B6396" s="36" t="str">
        <f>VLOOKUP(AllData[[#This Row],[Order]],MM[],3,FALSE)</f>
        <v>V5757331401000</v>
      </c>
      <c r="C6396" s="36">
        <f>VLOOKUP(AllData[[#This Row],[Order]],MM[],2,FALSE)</f>
        <v>144</v>
      </c>
      <c r="D6396" s="36" t="s">
        <v>114</v>
      </c>
      <c r="E6396" s="36" t="s">
        <v>102</v>
      </c>
      <c r="F6396" s="36" t="s">
        <v>100</v>
      </c>
      <c r="G6396" s="36" t="s">
        <v>106</v>
      </c>
      <c r="H6396" s="36">
        <v>45</v>
      </c>
      <c r="I6396" s="36">
        <v>45</v>
      </c>
    </row>
    <row r="6397" spans="1:9" x14ac:dyDescent="0.35">
      <c r="A6397" s="36">
        <v>1543081</v>
      </c>
      <c r="B6397" s="36" t="str">
        <f>VLOOKUP(AllData[[#This Row],[Order]],MM[],3,FALSE)</f>
        <v>V5757331401000</v>
      </c>
      <c r="C6397" s="36">
        <f>VLOOKUP(AllData[[#This Row],[Order]],MM[],2,FALSE)</f>
        <v>144</v>
      </c>
      <c r="D6397" s="36" t="s">
        <v>60</v>
      </c>
      <c r="E6397" s="36" t="s">
        <v>61</v>
      </c>
      <c r="F6397" s="36" t="s">
        <v>63</v>
      </c>
      <c r="G6397" s="36" t="s">
        <v>108</v>
      </c>
      <c r="H6397" s="36"/>
      <c r="I6397" s="36">
        <v>1</v>
      </c>
    </row>
    <row r="6398" spans="1:9" x14ac:dyDescent="0.35">
      <c r="A6398" s="36">
        <v>1543081</v>
      </c>
      <c r="B6398" s="36" t="str">
        <f>VLOOKUP(AllData[[#This Row],[Order]],MM[],3,FALSE)</f>
        <v>V5757331401000</v>
      </c>
      <c r="C6398" s="36">
        <f>VLOOKUP(AllData[[#This Row],[Order]],MM[],2,FALSE)</f>
        <v>144</v>
      </c>
      <c r="D6398" s="36" t="s">
        <v>95</v>
      </c>
      <c r="E6398" s="36" t="s">
        <v>83</v>
      </c>
      <c r="F6398" s="36" t="s">
        <v>84</v>
      </c>
      <c r="G6398" s="36" t="s">
        <v>110</v>
      </c>
      <c r="H6398" s="36">
        <v>278.34000000000003</v>
      </c>
      <c r="I6398" s="36">
        <v>5</v>
      </c>
    </row>
    <row r="6399" spans="1:9" x14ac:dyDescent="0.35">
      <c r="A6399" s="36">
        <v>1543082</v>
      </c>
      <c r="B6399" s="36" t="str">
        <f>VLOOKUP(AllData[[#This Row],[Order]],MM[],3,FALSE)</f>
        <v>V5757351400800</v>
      </c>
      <c r="C6399" s="36">
        <f>VLOOKUP(AllData[[#This Row],[Order]],MM[],2,FALSE)</f>
        <v>151</v>
      </c>
      <c r="D6399" s="36" t="s">
        <v>60</v>
      </c>
      <c r="E6399" s="36" t="s">
        <v>83</v>
      </c>
      <c r="F6399" s="36" t="s">
        <v>84</v>
      </c>
      <c r="G6399" s="36" t="s">
        <v>111</v>
      </c>
      <c r="H6399" s="36">
        <v>29</v>
      </c>
      <c r="I6399" s="36">
        <v>40</v>
      </c>
    </row>
    <row r="6400" spans="1:9" x14ac:dyDescent="0.35">
      <c r="A6400" s="36">
        <v>1543082</v>
      </c>
      <c r="B6400" s="36" t="str">
        <f>VLOOKUP(AllData[[#This Row],[Order]],MM[],3,FALSE)</f>
        <v>V5757351400800</v>
      </c>
      <c r="C6400" s="36">
        <f>VLOOKUP(AllData[[#This Row],[Order]],MM[],2,FALSE)</f>
        <v>151</v>
      </c>
      <c r="D6400" s="36" t="s">
        <v>68</v>
      </c>
      <c r="E6400" s="36" t="s">
        <v>61</v>
      </c>
      <c r="F6400" s="36" t="s">
        <v>63</v>
      </c>
      <c r="G6400" s="36" t="s">
        <v>64</v>
      </c>
      <c r="H6400" s="36">
        <v>3.367</v>
      </c>
      <c r="I6400" s="36">
        <v>15</v>
      </c>
    </row>
    <row r="6401" spans="1:9" x14ac:dyDescent="0.35">
      <c r="A6401" s="36">
        <v>1543082</v>
      </c>
      <c r="B6401" s="36" t="str">
        <f>VLOOKUP(AllData[[#This Row],[Order]],MM[],3,FALSE)</f>
        <v>V5757351400800</v>
      </c>
      <c r="C6401" s="36">
        <f>VLOOKUP(AllData[[#This Row],[Order]],MM[],2,FALSE)</f>
        <v>151</v>
      </c>
      <c r="D6401" s="36" t="s">
        <v>73</v>
      </c>
      <c r="E6401" s="36" t="s">
        <v>69</v>
      </c>
      <c r="F6401" s="36" t="s">
        <v>70</v>
      </c>
      <c r="G6401" s="36" t="s">
        <v>71</v>
      </c>
      <c r="H6401" s="36">
        <v>20</v>
      </c>
      <c r="I6401" s="36">
        <v>20</v>
      </c>
    </row>
    <row r="6402" spans="1:9" x14ac:dyDescent="0.35">
      <c r="A6402" s="36">
        <v>1543082</v>
      </c>
      <c r="B6402" s="36" t="str">
        <f>VLOOKUP(AllData[[#This Row],[Order]],MM[],3,FALSE)</f>
        <v>V5757351400800</v>
      </c>
      <c r="C6402" s="36">
        <f>VLOOKUP(AllData[[#This Row],[Order]],MM[],2,FALSE)</f>
        <v>151</v>
      </c>
      <c r="D6402" s="36" t="s">
        <v>75</v>
      </c>
      <c r="E6402" s="36" t="s">
        <v>61</v>
      </c>
      <c r="F6402" s="36" t="s">
        <v>63</v>
      </c>
      <c r="G6402" s="36" t="s">
        <v>74</v>
      </c>
      <c r="H6402" s="36">
        <v>242.04</v>
      </c>
      <c r="I6402" s="36">
        <v>350</v>
      </c>
    </row>
    <row r="6403" spans="1:9" x14ac:dyDescent="0.35">
      <c r="A6403" s="36">
        <v>1543082</v>
      </c>
      <c r="B6403" s="36" t="str">
        <f>VLOOKUP(AllData[[#This Row],[Order]],MM[],3,FALSE)</f>
        <v>V5757351400800</v>
      </c>
      <c r="C6403" s="36">
        <f>VLOOKUP(AllData[[#This Row],[Order]],MM[],2,FALSE)</f>
        <v>151</v>
      </c>
      <c r="D6403" s="36" t="s">
        <v>78</v>
      </c>
      <c r="E6403" s="36" t="s">
        <v>61</v>
      </c>
      <c r="F6403" s="36" t="s">
        <v>63</v>
      </c>
      <c r="G6403" s="36" t="s">
        <v>76</v>
      </c>
      <c r="H6403" s="36">
        <v>1944.8999999999999</v>
      </c>
      <c r="I6403" s="36">
        <v>1020</v>
      </c>
    </row>
    <row r="6404" spans="1:9" x14ac:dyDescent="0.35">
      <c r="A6404" s="36">
        <v>1543082</v>
      </c>
      <c r="B6404" s="36" t="str">
        <f>VLOOKUP(AllData[[#This Row],[Order]],MM[],3,FALSE)</f>
        <v>V5757351400800</v>
      </c>
      <c r="C6404" s="36">
        <f>VLOOKUP(AllData[[#This Row],[Order]],MM[],2,FALSE)</f>
        <v>151</v>
      </c>
      <c r="D6404" s="36" t="s">
        <v>80</v>
      </c>
      <c r="E6404" s="36" t="s">
        <v>61</v>
      </c>
      <c r="F6404" s="36" t="s">
        <v>63</v>
      </c>
      <c r="G6404" s="36" t="s">
        <v>112</v>
      </c>
      <c r="H6404" s="36">
        <v>81</v>
      </c>
      <c r="I6404" s="36">
        <v>50</v>
      </c>
    </row>
    <row r="6405" spans="1:9" x14ac:dyDescent="0.35">
      <c r="A6405" s="36">
        <v>1543082</v>
      </c>
      <c r="B6405" s="36" t="str">
        <f>VLOOKUP(AllData[[#This Row],[Order]],MM[],3,FALSE)</f>
        <v>V5757351400800</v>
      </c>
      <c r="C6405" s="36">
        <f>VLOOKUP(AllData[[#This Row],[Order]],MM[],2,FALSE)</f>
        <v>151</v>
      </c>
      <c r="D6405" s="36" t="s">
        <v>82</v>
      </c>
      <c r="E6405" s="36" t="s">
        <v>89</v>
      </c>
      <c r="F6405" s="36" t="s">
        <v>91</v>
      </c>
      <c r="G6405" s="36" t="s">
        <v>92</v>
      </c>
      <c r="H6405" s="36"/>
      <c r="I6405" s="36">
        <v>0</v>
      </c>
    </row>
    <row r="6406" spans="1:9" x14ac:dyDescent="0.35">
      <c r="A6406" s="36">
        <v>1543082</v>
      </c>
      <c r="B6406" s="36" t="str">
        <f>VLOOKUP(AllData[[#This Row],[Order]],MM[],3,FALSE)</f>
        <v>V5757351400800</v>
      </c>
      <c r="C6406" s="36">
        <f>VLOOKUP(AllData[[#This Row],[Order]],MM[],2,FALSE)</f>
        <v>151</v>
      </c>
      <c r="D6406" s="36" t="s">
        <v>85</v>
      </c>
      <c r="E6406" s="36" t="s">
        <v>69</v>
      </c>
      <c r="F6406" s="36" t="s">
        <v>70</v>
      </c>
      <c r="G6406" s="36" t="s">
        <v>79</v>
      </c>
      <c r="H6406" s="36">
        <v>20</v>
      </c>
      <c r="I6406" s="36">
        <v>20</v>
      </c>
    </row>
    <row r="6407" spans="1:9" x14ac:dyDescent="0.35">
      <c r="A6407" s="36">
        <v>1543082</v>
      </c>
      <c r="B6407" s="36" t="str">
        <f>VLOOKUP(AllData[[#This Row],[Order]],MM[],3,FALSE)</f>
        <v>V5757351400800</v>
      </c>
      <c r="C6407" s="36">
        <f>VLOOKUP(AllData[[#This Row],[Order]],MM[],2,FALSE)</f>
        <v>151</v>
      </c>
      <c r="D6407" s="36" t="s">
        <v>88</v>
      </c>
      <c r="E6407" s="36" t="s">
        <v>69</v>
      </c>
      <c r="F6407" s="36" t="s">
        <v>70</v>
      </c>
      <c r="G6407" s="36" t="s">
        <v>81</v>
      </c>
      <c r="H6407" s="36">
        <v>20</v>
      </c>
      <c r="I6407" s="36">
        <v>20</v>
      </c>
    </row>
    <row r="6408" spans="1:9" x14ac:dyDescent="0.35">
      <c r="A6408" s="36">
        <v>1543082</v>
      </c>
      <c r="B6408" s="36" t="str">
        <f>VLOOKUP(AllData[[#This Row],[Order]],MM[],3,FALSE)</f>
        <v>V5757351400800</v>
      </c>
      <c r="C6408" s="36">
        <f>VLOOKUP(AllData[[#This Row],[Order]],MM[],2,FALSE)</f>
        <v>151</v>
      </c>
      <c r="D6408" s="36" t="s">
        <v>95</v>
      </c>
      <c r="E6408" s="36" t="s">
        <v>83</v>
      </c>
      <c r="F6408" s="36" t="s">
        <v>84</v>
      </c>
      <c r="G6408" s="36" t="s">
        <v>84</v>
      </c>
      <c r="H6408" s="36">
        <v>497.4</v>
      </c>
      <c r="I6408" s="36">
        <v>450</v>
      </c>
    </row>
    <row r="6409" spans="1:9" x14ac:dyDescent="0.35">
      <c r="A6409" s="36">
        <v>1543082</v>
      </c>
      <c r="B6409" s="36" t="str">
        <f>VLOOKUP(AllData[[#This Row],[Order]],MM[],3,FALSE)</f>
        <v>V5757351400800</v>
      </c>
      <c r="C6409" s="36">
        <f>VLOOKUP(AllData[[#This Row],[Order]],MM[],2,FALSE)</f>
        <v>151</v>
      </c>
      <c r="D6409" s="36" t="s">
        <v>97</v>
      </c>
      <c r="E6409" s="36" t="s">
        <v>86</v>
      </c>
      <c r="F6409" s="36" t="s">
        <v>87</v>
      </c>
      <c r="G6409" s="36" t="s">
        <v>87</v>
      </c>
      <c r="H6409" s="36">
        <v>20</v>
      </c>
      <c r="I6409" s="36">
        <v>20</v>
      </c>
    </row>
    <row r="6410" spans="1:9" x14ac:dyDescent="0.35">
      <c r="A6410" s="36">
        <v>1543082</v>
      </c>
      <c r="B6410" s="36" t="str">
        <f>VLOOKUP(AllData[[#This Row],[Order]],MM[],3,FALSE)</f>
        <v>V5757351400800</v>
      </c>
      <c r="C6410" s="36">
        <f>VLOOKUP(AllData[[#This Row],[Order]],MM[],2,FALSE)</f>
        <v>151</v>
      </c>
      <c r="D6410" s="36" t="s">
        <v>99</v>
      </c>
      <c r="E6410" s="36" t="s">
        <v>61</v>
      </c>
      <c r="F6410" s="36" t="s">
        <v>63</v>
      </c>
      <c r="G6410" s="36" t="s">
        <v>96</v>
      </c>
      <c r="H6410" s="36">
        <v>84.66</v>
      </c>
      <c r="I6410" s="36">
        <v>100</v>
      </c>
    </row>
    <row r="6411" spans="1:9" x14ac:dyDescent="0.35">
      <c r="A6411" s="36">
        <v>1543082</v>
      </c>
      <c r="B6411" s="36" t="str">
        <f>VLOOKUP(AllData[[#This Row],[Order]],MM[],3,FALSE)</f>
        <v>V5757351400800</v>
      </c>
      <c r="C6411" s="36">
        <f>VLOOKUP(AllData[[#This Row],[Order]],MM[],2,FALSE)</f>
        <v>151</v>
      </c>
      <c r="D6411" s="36" t="s">
        <v>101</v>
      </c>
      <c r="E6411" s="36" t="s">
        <v>69</v>
      </c>
      <c r="F6411" s="36" t="s">
        <v>70</v>
      </c>
      <c r="G6411" s="36" t="s">
        <v>98</v>
      </c>
      <c r="H6411" s="36">
        <v>20</v>
      </c>
      <c r="I6411" s="36">
        <v>20</v>
      </c>
    </row>
    <row r="6412" spans="1:9" x14ac:dyDescent="0.35">
      <c r="A6412" s="36">
        <v>1543082</v>
      </c>
      <c r="B6412" s="36" t="str">
        <f>VLOOKUP(AllData[[#This Row],[Order]],MM[],3,FALSE)</f>
        <v>V5757351400800</v>
      </c>
      <c r="C6412" s="36">
        <f>VLOOKUP(AllData[[#This Row],[Order]],MM[],2,FALSE)</f>
        <v>151</v>
      </c>
      <c r="D6412" s="36" t="s">
        <v>104</v>
      </c>
      <c r="E6412" s="36" t="s">
        <v>69</v>
      </c>
      <c r="F6412" s="36" t="s">
        <v>70</v>
      </c>
      <c r="G6412" s="36" t="s">
        <v>100</v>
      </c>
      <c r="H6412" s="36">
        <v>30</v>
      </c>
      <c r="I6412" s="36">
        <v>30</v>
      </c>
    </row>
    <row r="6413" spans="1:9" x14ac:dyDescent="0.35">
      <c r="A6413" s="36">
        <v>1543082</v>
      </c>
      <c r="B6413" s="36" t="str">
        <f>VLOOKUP(AllData[[#This Row],[Order]],MM[],3,FALSE)</f>
        <v>V5757351400800</v>
      </c>
      <c r="C6413" s="36">
        <f>VLOOKUP(AllData[[#This Row],[Order]],MM[],2,FALSE)</f>
        <v>151</v>
      </c>
      <c r="D6413" s="36" t="s">
        <v>113</v>
      </c>
      <c r="E6413" s="36" t="s">
        <v>102</v>
      </c>
      <c r="F6413" s="36" t="s">
        <v>100</v>
      </c>
      <c r="G6413" s="36" t="s">
        <v>103</v>
      </c>
      <c r="H6413" s="36">
        <v>30</v>
      </c>
      <c r="I6413" s="36">
        <v>30</v>
      </c>
    </row>
    <row r="6414" spans="1:9" x14ac:dyDescent="0.35">
      <c r="A6414" s="36">
        <v>1543082</v>
      </c>
      <c r="B6414" s="36" t="str">
        <f>VLOOKUP(AllData[[#This Row],[Order]],MM[],3,FALSE)</f>
        <v>V5757351400800</v>
      </c>
      <c r="C6414" s="36">
        <f>VLOOKUP(AllData[[#This Row],[Order]],MM[],2,FALSE)</f>
        <v>151</v>
      </c>
      <c r="D6414" s="36" t="s">
        <v>114</v>
      </c>
      <c r="E6414" s="36" t="s">
        <v>102</v>
      </c>
      <c r="F6414" s="36" t="s">
        <v>100</v>
      </c>
      <c r="G6414" s="36" t="s">
        <v>106</v>
      </c>
      <c r="H6414" s="36">
        <v>45</v>
      </c>
      <c r="I6414" s="36">
        <v>45</v>
      </c>
    </row>
    <row r="6415" spans="1:9" x14ac:dyDescent="0.35">
      <c r="A6415" s="36">
        <v>1543082</v>
      </c>
      <c r="B6415" s="36" t="str">
        <f>VLOOKUP(AllData[[#This Row],[Order]],MM[],3,FALSE)</f>
        <v>V5757351400800</v>
      </c>
      <c r="C6415" s="36">
        <f>VLOOKUP(AllData[[#This Row],[Order]],MM[],2,FALSE)</f>
        <v>151</v>
      </c>
      <c r="D6415" s="36" t="s">
        <v>60</v>
      </c>
      <c r="E6415" s="36" t="s">
        <v>61</v>
      </c>
      <c r="F6415" s="36" t="s">
        <v>63</v>
      </c>
      <c r="G6415" s="36" t="s">
        <v>108</v>
      </c>
      <c r="H6415" s="36">
        <v>407.64</v>
      </c>
      <c r="I6415" s="36">
        <v>1</v>
      </c>
    </row>
    <row r="6416" spans="1:9" x14ac:dyDescent="0.35">
      <c r="A6416" s="36">
        <v>1543082</v>
      </c>
      <c r="B6416" s="36" t="str">
        <f>VLOOKUP(AllData[[#This Row],[Order]],MM[],3,FALSE)</f>
        <v>V5757351400800</v>
      </c>
      <c r="C6416" s="36">
        <f>VLOOKUP(AllData[[#This Row],[Order]],MM[],2,FALSE)</f>
        <v>151</v>
      </c>
      <c r="D6416" s="36" t="s">
        <v>95</v>
      </c>
      <c r="E6416" s="36" t="s">
        <v>83</v>
      </c>
      <c r="F6416" s="36" t="s">
        <v>84</v>
      </c>
      <c r="G6416" s="36" t="s">
        <v>110</v>
      </c>
      <c r="H6416" s="36"/>
      <c r="I6416" s="36">
        <v>5</v>
      </c>
    </row>
    <row r="6417" spans="1:9" x14ac:dyDescent="0.35">
      <c r="A6417" s="36">
        <v>1543083</v>
      </c>
      <c r="B6417" s="36" t="str">
        <f>VLOOKUP(AllData[[#This Row],[Order]],MM[],3,FALSE)</f>
        <v>V5757351401000</v>
      </c>
      <c r="C6417" s="36">
        <f>VLOOKUP(AllData[[#This Row],[Order]],MM[],2,FALSE)</f>
        <v>150</v>
      </c>
      <c r="D6417" s="36" t="s">
        <v>60</v>
      </c>
      <c r="E6417" s="36" t="s">
        <v>83</v>
      </c>
      <c r="F6417" s="36" t="s">
        <v>84</v>
      </c>
      <c r="G6417" s="36" t="s">
        <v>111</v>
      </c>
      <c r="H6417" s="36">
        <v>116.28</v>
      </c>
      <c r="I6417" s="36">
        <v>40</v>
      </c>
    </row>
    <row r="6418" spans="1:9" x14ac:dyDescent="0.35">
      <c r="A6418" s="36">
        <v>1543083</v>
      </c>
      <c r="B6418" s="36" t="str">
        <f>VLOOKUP(AllData[[#This Row],[Order]],MM[],3,FALSE)</f>
        <v>V5757351401000</v>
      </c>
      <c r="C6418" s="36">
        <f>VLOOKUP(AllData[[#This Row],[Order]],MM[],2,FALSE)</f>
        <v>150</v>
      </c>
      <c r="D6418" s="36" t="s">
        <v>68</v>
      </c>
      <c r="E6418" s="36" t="s">
        <v>61</v>
      </c>
      <c r="F6418" s="36" t="s">
        <v>63</v>
      </c>
      <c r="G6418" s="36" t="s">
        <v>64</v>
      </c>
      <c r="H6418" s="36">
        <v>3.367</v>
      </c>
      <c r="I6418" s="36">
        <v>15</v>
      </c>
    </row>
    <row r="6419" spans="1:9" x14ac:dyDescent="0.35">
      <c r="A6419" s="36">
        <v>1543083</v>
      </c>
      <c r="B6419" s="36" t="str">
        <f>VLOOKUP(AllData[[#This Row],[Order]],MM[],3,FALSE)</f>
        <v>V5757351401000</v>
      </c>
      <c r="C6419" s="36">
        <f>VLOOKUP(AllData[[#This Row],[Order]],MM[],2,FALSE)</f>
        <v>150</v>
      </c>
      <c r="D6419" s="36" t="s">
        <v>73</v>
      </c>
      <c r="E6419" s="36" t="s">
        <v>69</v>
      </c>
      <c r="F6419" s="36" t="s">
        <v>70</v>
      </c>
      <c r="G6419" s="36" t="s">
        <v>71</v>
      </c>
      <c r="H6419" s="36">
        <v>20</v>
      </c>
      <c r="I6419" s="36">
        <v>20</v>
      </c>
    </row>
    <row r="6420" spans="1:9" x14ac:dyDescent="0.35">
      <c r="A6420" s="36">
        <v>1543083</v>
      </c>
      <c r="B6420" s="36" t="str">
        <f>VLOOKUP(AllData[[#This Row],[Order]],MM[],3,FALSE)</f>
        <v>V5757351401000</v>
      </c>
      <c r="C6420" s="36">
        <f>VLOOKUP(AllData[[#This Row],[Order]],MM[],2,FALSE)</f>
        <v>150</v>
      </c>
      <c r="D6420" s="36" t="s">
        <v>75</v>
      </c>
      <c r="E6420" s="36" t="s">
        <v>61</v>
      </c>
      <c r="F6420" s="36" t="s">
        <v>63</v>
      </c>
      <c r="G6420" s="36" t="s">
        <v>74</v>
      </c>
      <c r="H6420" s="36">
        <v>467.28000000000003</v>
      </c>
      <c r="I6420" s="36">
        <v>350</v>
      </c>
    </row>
    <row r="6421" spans="1:9" x14ac:dyDescent="0.35">
      <c r="A6421" s="36">
        <v>1543083</v>
      </c>
      <c r="B6421" s="36" t="str">
        <f>VLOOKUP(AllData[[#This Row],[Order]],MM[],3,FALSE)</f>
        <v>V5757351401000</v>
      </c>
      <c r="C6421" s="36">
        <f>VLOOKUP(AllData[[#This Row],[Order]],MM[],2,FALSE)</f>
        <v>150</v>
      </c>
      <c r="D6421" s="36" t="s">
        <v>78</v>
      </c>
      <c r="E6421" s="36" t="s">
        <v>61</v>
      </c>
      <c r="F6421" s="36" t="s">
        <v>63</v>
      </c>
      <c r="G6421" s="36" t="s">
        <v>76</v>
      </c>
      <c r="H6421" s="36">
        <v>2142.12</v>
      </c>
      <c r="I6421" s="36">
        <v>1020</v>
      </c>
    </row>
    <row r="6422" spans="1:9" x14ac:dyDescent="0.35">
      <c r="A6422" s="36">
        <v>1543083</v>
      </c>
      <c r="B6422" s="36" t="str">
        <f>VLOOKUP(AllData[[#This Row],[Order]],MM[],3,FALSE)</f>
        <v>V5757351401000</v>
      </c>
      <c r="C6422" s="36">
        <f>VLOOKUP(AllData[[#This Row],[Order]],MM[],2,FALSE)</f>
        <v>150</v>
      </c>
      <c r="D6422" s="36" t="s">
        <v>80</v>
      </c>
      <c r="E6422" s="36" t="s">
        <v>61</v>
      </c>
      <c r="F6422" s="36" t="s">
        <v>63</v>
      </c>
      <c r="G6422" s="36" t="s">
        <v>112</v>
      </c>
      <c r="H6422" s="36">
        <v>33.799999999999997</v>
      </c>
      <c r="I6422" s="36">
        <v>50</v>
      </c>
    </row>
    <row r="6423" spans="1:9" x14ac:dyDescent="0.35">
      <c r="A6423" s="36">
        <v>1543083</v>
      </c>
      <c r="B6423" s="36" t="str">
        <f>VLOOKUP(AllData[[#This Row],[Order]],MM[],3,FALSE)</f>
        <v>V5757351401000</v>
      </c>
      <c r="C6423" s="36">
        <f>VLOOKUP(AllData[[#This Row],[Order]],MM[],2,FALSE)</f>
        <v>150</v>
      </c>
      <c r="D6423" s="36" t="s">
        <v>82</v>
      </c>
      <c r="E6423" s="36" t="s">
        <v>89</v>
      </c>
      <c r="F6423" s="36" t="s">
        <v>91</v>
      </c>
      <c r="G6423" s="36" t="s">
        <v>92</v>
      </c>
      <c r="H6423" s="36"/>
      <c r="I6423" s="36">
        <v>0</v>
      </c>
    </row>
    <row r="6424" spans="1:9" x14ac:dyDescent="0.35">
      <c r="A6424" s="36">
        <v>1543083</v>
      </c>
      <c r="B6424" s="36" t="str">
        <f>VLOOKUP(AllData[[#This Row],[Order]],MM[],3,FALSE)</f>
        <v>V5757351401000</v>
      </c>
      <c r="C6424" s="36">
        <f>VLOOKUP(AllData[[#This Row],[Order]],MM[],2,FALSE)</f>
        <v>150</v>
      </c>
      <c r="D6424" s="36" t="s">
        <v>85</v>
      </c>
      <c r="E6424" s="36" t="s">
        <v>69</v>
      </c>
      <c r="F6424" s="36" t="s">
        <v>70</v>
      </c>
      <c r="G6424" s="36" t="s">
        <v>79</v>
      </c>
      <c r="H6424" s="36">
        <v>20</v>
      </c>
      <c r="I6424" s="36">
        <v>20</v>
      </c>
    </row>
    <row r="6425" spans="1:9" x14ac:dyDescent="0.35">
      <c r="A6425" s="36">
        <v>1543083</v>
      </c>
      <c r="B6425" s="36" t="str">
        <f>VLOOKUP(AllData[[#This Row],[Order]],MM[],3,FALSE)</f>
        <v>V5757351401000</v>
      </c>
      <c r="C6425" s="36">
        <f>VLOOKUP(AllData[[#This Row],[Order]],MM[],2,FALSE)</f>
        <v>150</v>
      </c>
      <c r="D6425" s="36" t="s">
        <v>88</v>
      </c>
      <c r="E6425" s="36" t="s">
        <v>69</v>
      </c>
      <c r="F6425" s="36" t="s">
        <v>70</v>
      </c>
      <c r="G6425" s="36" t="s">
        <v>81</v>
      </c>
      <c r="H6425" s="36">
        <v>20</v>
      </c>
      <c r="I6425" s="36">
        <v>20</v>
      </c>
    </row>
    <row r="6426" spans="1:9" x14ac:dyDescent="0.35">
      <c r="A6426" s="36">
        <v>1543083</v>
      </c>
      <c r="B6426" s="36" t="str">
        <f>VLOOKUP(AllData[[#This Row],[Order]],MM[],3,FALSE)</f>
        <v>V5757351401000</v>
      </c>
      <c r="C6426" s="36">
        <f>VLOOKUP(AllData[[#This Row],[Order]],MM[],2,FALSE)</f>
        <v>150</v>
      </c>
      <c r="D6426" s="36" t="s">
        <v>95</v>
      </c>
      <c r="E6426" s="36" t="s">
        <v>83</v>
      </c>
      <c r="F6426" s="36" t="s">
        <v>84</v>
      </c>
      <c r="G6426" s="36" t="s">
        <v>84</v>
      </c>
      <c r="H6426" s="36">
        <v>335.21999999999997</v>
      </c>
      <c r="I6426" s="36">
        <v>450</v>
      </c>
    </row>
    <row r="6427" spans="1:9" x14ac:dyDescent="0.35">
      <c r="A6427" s="36">
        <v>1543083</v>
      </c>
      <c r="B6427" s="36" t="str">
        <f>VLOOKUP(AllData[[#This Row],[Order]],MM[],3,FALSE)</f>
        <v>V5757351401000</v>
      </c>
      <c r="C6427" s="36">
        <f>VLOOKUP(AllData[[#This Row],[Order]],MM[],2,FALSE)</f>
        <v>150</v>
      </c>
      <c r="D6427" s="36" t="s">
        <v>97</v>
      </c>
      <c r="E6427" s="36" t="s">
        <v>86</v>
      </c>
      <c r="F6427" s="36" t="s">
        <v>87</v>
      </c>
      <c r="G6427" s="36" t="s">
        <v>87</v>
      </c>
      <c r="H6427" s="36">
        <v>20</v>
      </c>
      <c r="I6427" s="36">
        <v>20</v>
      </c>
    </row>
    <row r="6428" spans="1:9" x14ac:dyDescent="0.35">
      <c r="A6428" s="36">
        <v>1543083</v>
      </c>
      <c r="B6428" s="36" t="str">
        <f>VLOOKUP(AllData[[#This Row],[Order]],MM[],3,FALSE)</f>
        <v>V5757351401000</v>
      </c>
      <c r="C6428" s="36">
        <f>VLOOKUP(AllData[[#This Row],[Order]],MM[],2,FALSE)</f>
        <v>150</v>
      </c>
      <c r="D6428" s="36" t="s">
        <v>99</v>
      </c>
      <c r="E6428" s="36" t="s">
        <v>61</v>
      </c>
      <c r="F6428" s="36" t="s">
        <v>63</v>
      </c>
      <c r="G6428" s="36" t="s">
        <v>96</v>
      </c>
      <c r="H6428" s="36">
        <v>41.982999999999997</v>
      </c>
      <c r="I6428" s="36">
        <v>100</v>
      </c>
    </row>
    <row r="6429" spans="1:9" x14ac:dyDescent="0.35">
      <c r="A6429" s="36">
        <v>1543083</v>
      </c>
      <c r="B6429" s="36" t="str">
        <f>VLOOKUP(AllData[[#This Row],[Order]],MM[],3,FALSE)</f>
        <v>V5757351401000</v>
      </c>
      <c r="C6429" s="36">
        <f>VLOOKUP(AllData[[#This Row],[Order]],MM[],2,FALSE)</f>
        <v>150</v>
      </c>
      <c r="D6429" s="36" t="s">
        <v>101</v>
      </c>
      <c r="E6429" s="36" t="s">
        <v>69</v>
      </c>
      <c r="F6429" s="36" t="s">
        <v>70</v>
      </c>
      <c r="G6429" s="36" t="s">
        <v>98</v>
      </c>
      <c r="H6429" s="36">
        <v>20</v>
      </c>
      <c r="I6429" s="36">
        <v>20</v>
      </c>
    </row>
    <row r="6430" spans="1:9" x14ac:dyDescent="0.35">
      <c r="A6430" s="36">
        <v>1543083</v>
      </c>
      <c r="B6430" s="36" t="str">
        <f>VLOOKUP(AllData[[#This Row],[Order]],MM[],3,FALSE)</f>
        <v>V5757351401000</v>
      </c>
      <c r="C6430" s="36">
        <f>VLOOKUP(AllData[[#This Row],[Order]],MM[],2,FALSE)</f>
        <v>150</v>
      </c>
      <c r="D6430" s="36" t="s">
        <v>104</v>
      </c>
      <c r="E6430" s="36" t="s">
        <v>69</v>
      </c>
      <c r="F6430" s="36" t="s">
        <v>70</v>
      </c>
      <c r="G6430" s="36" t="s">
        <v>100</v>
      </c>
      <c r="H6430" s="36">
        <v>30</v>
      </c>
      <c r="I6430" s="36">
        <v>30</v>
      </c>
    </row>
    <row r="6431" spans="1:9" x14ac:dyDescent="0.35">
      <c r="A6431" s="36">
        <v>1543083</v>
      </c>
      <c r="B6431" s="36" t="str">
        <f>VLOOKUP(AllData[[#This Row],[Order]],MM[],3,FALSE)</f>
        <v>V5757351401000</v>
      </c>
      <c r="C6431" s="36">
        <f>VLOOKUP(AllData[[#This Row],[Order]],MM[],2,FALSE)</f>
        <v>150</v>
      </c>
      <c r="D6431" s="36" t="s">
        <v>113</v>
      </c>
      <c r="E6431" s="36" t="s">
        <v>102</v>
      </c>
      <c r="F6431" s="36" t="s">
        <v>100</v>
      </c>
      <c r="G6431" s="36" t="s">
        <v>103</v>
      </c>
      <c r="H6431" s="36">
        <v>30</v>
      </c>
      <c r="I6431" s="36">
        <v>30</v>
      </c>
    </row>
    <row r="6432" spans="1:9" x14ac:dyDescent="0.35">
      <c r="A6432" s="36">
        <v>1543083</v>
      </c>
      <c r="B6432" s="36" t="str">
        <f>VLOOKUP(AllData[[#This Row],[Order]],MM[],3,FALSE)</f>
        <v>V5757351401000</v>
      </c>
      <c r="C6432" s="36">
        <f>VLOOKUP(AllData[[#This Row],[Order]],MM[],2,FALSE)</f>
        <v>150</v>
      </c>
      <c r="D6432" s="36" t="s">
        <v>114</v>
      </c>
      <c r="E6432" s="36" t="s">
        <v>102</v>
      </c>
      <c r="F6432" s="36" t="s">
        <v>100</v>
      </c>
      <c r="G6432" s="36" t="s">
        <v>106</v>
      </c>
      <c r="H6432" s="36">
        <v>45</v>
      </c>
      <c r="I6432" s="36">
        <v>45</v>
      </c>
    </row>
    <row r="6433" spans="1:9" x14ac:dyDescent="0.35">
      <c r="A6433" s="36">
        <v>1543083</v>
      </c>
      <c r="B6433" s="36" t="str">
        <f>VLOOKUP(AllData[[#This Row],[Order]],MM[],3,FALSE)</f>
        <v>V5757351401000</v>
      </c>
      <c r="C6433" s="36">
        <f>VLOOKUP(AllData[[#This Row],[Order]],MM[],2,FALSE)</f>
        <v>150</v>
      </c>
      <c r="D6433" s="36" t="s">
        <v>60</v>
      </c>
      <c r="E6433" s="36" t="s">
        <v>61</v>
      </c>
      <c r="F6433" s="36" t="s">
        <v>63</v>
      </c>
      <c r="G6433" s="36" t="s">
        <v>108</v>
      </c>
      <c r="H6433" s="36"/>
      <c r="I6433" s="36">
        <v>1</v>
      </c>
    </row>
    <row r="6434" spans="1:9" x14ac:dyDescent="0.35">
      <c r="A6434" s="36">
        <v>1543083</v>
      </c>
      <c r="B6434" s="36" t="str">
        <f>VLOOKUP(AllData[[#This Row],[Order]],MM[],3,FALSE)</f>
        <v>V5757351401000</v>
      </c>
      <c r="C6434" s="36">
        <f>VLOOKUP(AllData[[#This Row],[Order]],MM[],2,FALSE)</f>
        <v>150</v>
      </c>
      <c r="D6434" s="36" t="s">
        <v>95</v>
      </c>
      <c r="E6434" s="36" t="s">
        <v>83</v>
      </c>
      <c r="F6434" s="36" t="s">
        <v>84</v>
      </c>
      <c r="G6434" s="36" t="s">
        <v>110</v>
      </c>
      <c r="H6434" s="36"/>
      <c r="I6434" s="36">
        <v>5</v>
      </c>
    </row>
    <row r="6435" spans="1:9" x14ac:dyDescent="0.35">
      <c r="A6435" s="36">
        <v>1543084</v>
      </c>
      <c r="B6435" s="36" t="str">
        <f>VLOOKUP(AllData[[#This Row],[Order]],MM[],3,FALSE)</f>
        <v>V5757311400800</v>
      </c>
      <c r="C6435" s="36">
        <f>VLOOKUP(AllData[[#This Row],[Order]],MM[],2,FALSE)</f>
        <v>145</v>
      </c>
      <c r="D6435" s="36" t="s">
        <v>60</v>
      </c>
      <c r="E6435" s="36" t="s">
        <v>83</v>
      </c>
      <c r="F6435" s="36" t="s">
        <v>84</v>
      </c>
      <c r="G6435" s="36" t="s">
        <v>111</v>
      </c>
      <c r="H6435" s="36">
        <v>74.3</v>
      </c>
      <c r="I6435" s="36">
        <v>40</v>
      </c>
    </row>
    <row r="6436" spans="1:9" x14ac:dyDescent="0.35">
      <c r="A6436" s="36">
        <v>1543084</v>
      </c>
      <c r="B6436" s="36" t="str">
        <f>VLOOKUP(AllData[[#This Row],[Order]],MM[],3,FALSE)</f>
        <v>V5757311400800</v>
      </c>
      <c r="C6436" s="36">
        <f>VLOOKUP(AllData[[#This Row],[Order]],MM[],2,FALSE)</f>
        <v>145</v>
      </c>
      <c r="D6436" s="36" t="s">
        <v>68</v>
      </c>
      <c r="E6436" s="36" t="s">
        <v>61</v>
      </c>
      <c r="F6436" s="36" t="s">
        <v>63</v>
      </c>
      <c r="G6436" s="36" t="s">
        <v>64</v>
      </c>
      <c r="H6436" s="36">
        <v>5.7329999999999997</v>
      </c>
      <c r="I6436" s="36">
        <v>15</v>
      </c>
    </row>
    <row r="6437" spans="1:9" x14ac:dyDescent="0.35">
      <c r="A6437" s="36">
        <v>1543084</v>
      </c>
      <c r="B6437" s="36" t="str">
        <f>VLOOKUP(AllData[[#This Row],[Order]],MM[],3,FALSE)</f>
        <v>V5757311400800</v>
      </c>
      <c r="C6437" s="36">
        <f>VLOOKUP(AllData[[#This Row],[Order]],MM[],2,FALSE)</f>
        <v>145</v>
      </c>
      <c r="D6437" s="36" t="s">
        <v>73</v>
      </c>
      <c r="E6437" s="36" t="s">
        <v>69</v>
      </c>
      <c r="F6437" s="36" t="s">
        <v>70</v>
      </c>
      <c r="G6437" s="36" t="s">
        <v>71</v>
      </c>
      <c r="H6437" s="36">
        <v>20</v>
      </c>
      <c r="I6437" s="36">
        <v>20</v>
      </c>
    </row>
    <row r="6438" spans="1:9" x14ac:dyDescent="0.35">
      <c r="A6438" s="36">
        <v>1543084</v>
      </c>
      <c r="B6438" s="36" t="str">
        <f>VLOOKUP(AllData[[#This Row],[Order]],MM[],3,FALSE)</f>
        <v>V5757311400800</v>
      </c>
      <c r="C6438" s="36">
        <f>VLOOKUP(AllData[[#This Row],[Order]],MM[],2,FALSE)</f>
        <v>145</v>
      </c>
      <c r="D6438" s="36" t="s">
        <v>75</v>
      </c>
      <c r="E6438" s="36" t="s">
        <v>61</v>
      </c>
      <c r="F6438" s="36" t="s">
        <v>63</v>
      </c>
      <c r="G6438" s="36" t="s">
        <v>74</v>
      </c>
      <c r="H6438" s="36">
        <v>287.88</v>
      </c>
      <c r="I6438" s="36">
        <v>290</v>
      </c>
    </row>
    <row r="6439" spans="1:9" x14ac:dyDescent="0.35">
      <c r="A6439" s="36">
        <v>1543084</v>
      </c>
      <c r="B6439" s="36" t="str">
        <f>VLOOKUP(AllData[[#This Row],[Order]],MM[],3,FALSE)</f>
        <v>V5757311400800</v>
      </c>
      <c r="C6439" s="36">
        <f>VLOOKUP(AllData[[#This Row],[Order]],MM[],2,FALSE)</f>
        <v>145</v>
      </c>
      <c r="D6439" s="36" t="s">
        <v>78</v>
      </c>
      <c r="E6439" s="36" t="s">
        <v>61</v>
      </c>
      <c r="F6439" s="36" t="s">
        <v>63</v>
      </c>
      <c r="G6439" s="36" t="s">
        <v>76</v>
      </c>
      <c r="H6439" s="36">
        <v>2249.6999999999998</v>
      </c>
      <c r="I6439" s="36">
        <v>1040</v>
      </c>
    </row>
    <row r="6440" spans="1:9" x14ac:dyDescent="0.35">
      <c r="A6440" s="36">
        <v>1543084</v>
      </c>
      <c r="B6440" s="36" t="str">
        <f>VLOOKUP(AllData[[#This Row],[Order]],MM[],3,FALSE)</f>
        <v>V5757311400800</v>
      </c>
      <c r="C6440" s="36">
        <f>VLOOKUP(AllData[[#This Row],[Order]],MM[],2,FALSE)</f>
        <v>145</v>
      </c>
      <c r="D6440" s="36" t="s">
        <v>80</v>
      </c>
      <c r="E6440" s="36" t="s">
        <v>61</v>
      </c>
      <c r="F6440" s="36" t="s">
        <v>63</v>
      </c>
      <c r="G6440" s="36" t="s">
        <v>112</v>
      </c>
      <c r="H6440" s="36">
        <v>31.483000000000001</v>
      </c>
      <c r="I6440" s="36">
        <v>50</v>
      </c>
    </row>
    <row r="6441" spans="1:9" x14ac:dyDescent="0.35">
      <c r="A6441" s="36">
        <v>1543084</v>
      </c>
      <c r="B6441" s="36" t="str">
        <f>VLOOKUP(AllData[[#This Row],[Order]],MM[],3,FALSE)</f>
        <v>V5757311400800</v>
      </c>
      <c r="C6441" s="36">
        <f>VLOOKUP(AllData[[#This Row],[Order]],MM[],2,FALSE)</f>
        <v>145</v>
      </c>
      <c r="D6441" s="36" t="s">
        <v>82</v>
      </c>
      <c r="E6441" s="36" t="s">
        <v>89</v>
      </c>
      <c r="F6441" s="36" t="s">
        <v>91</v>
      </c>
      <c r="G6441" s="36" t="s">
        <v>92</v>
      </c>
      <c r="H6441" s="36"/>
      <c r="I6441" s="36">
        <v>0</v>
      </c>
    </row>
    <row r="6442" spans="1:9" x14ac:dyDescent="0.35">
      <c r="A6442" s="36">
        <v>1543084</v>
      </c>
      <c r="B6442" s="36" t="str">
        <f>VLOOKUP(AllData[[#This Row],[Order]],MM[],3,FALSE)</f>
        <v>V5757311400800</v>
      </c>
      <c r="C6442" s="36">
        <f>VLOOKUP(AllData[[#This Row],[Order]],MM[],2,FALSE)</f>
        <v>145</v>
      </c>
      <c r="D6442" s="36" t="s">
        <v>85</v>
      </c>
      <c r="E6442" s="36" t="s">
        <v>69</v>
      </c>
      <c r="F6442" s="36" t="s">
        <v>70</v>
      </c>
      <c r="G6442" s="36" t="s">
        <v>79</v>
      </c>
      <c r="H6442" s="36">
        <v>20</v>
      </c>
      <c r="I6442" s="36">
        <v>20</v>
      </c>
    </row>
    <row r="6443" spans="1:9" x14ac:dyDescent="0.35">
      <c r="A6443" s="36">
        <v>1543084</v>
      </c>
      <c r="B6443" s="36" t="str">
        <f>VLOOKUP(AllData[[#This Row],[Order]],MM[],3,FALSE)</f>
        <v>V5757311400800</v>
      </c>
      <c r="C6443" s="36">
        <f>VLOOKUP(AllData[[#This Row],[Order]],MM[],2,FALSE)</f>
        <v>145</v>
      </c>
      <c r="D6443" s="36" t="s">
        <v>88</v>
      </c>
      <c r="E6443" s="36" t="s">
        <v>69</v>
      </c>
      <c r="F6443" s="36" t="s">
        <v>70</v>
      </c>
      <c r="G6443" s="36" t="s">
        <v>81</v>
      </c>
      <c r="H6443" s="36">
        <v>20</v>
      </c>
      <c r="I6443" s="36">
        <v>20</v>
      </c>
    </row>
    <row r="6444" spans="1:9" x14ac:dyDescent="0.35">
      <c r="A6444" s="36">
        <v>1543084</v>
      </c>
      <c r="B6444" s="36" t="str">
        <f>VLOOKUP(AllData[[#This Row],[Order]],MM[],3,FALSE)</f>
        <v>V5757311400800</v>
      </c>
      <c r="C6444" s="36">
        <f>VLOOKUP(AllData[[#This Row],[Order]],MM[],2,FALSE)</f>
        <v>145</v>
      </c>
      <c r="D6444" s="36" t="s">
        <v>95</v>
      </c>
      <c r="E6444" s="36" t="s">
        <v>83</v>
      </c>
      <c r="F6444" s="36" t="s">
        <v>84</v>
      </c>
      <c r="G6444" s="36" t="s">
        <v>84</v>
      </c>
      <c r="H6444" s="36">
        <v>512.88699999999994</v>
      </c>
      <c r="I6444" s="36">
        <v>450</v>
      </c>
    </row>
    <row r="6445" spans="1:9" x14ac:dyDescent="0.35">
      <c r="A6445" s="36">
        <v>1543084</v>
      </c>
      <c r="B6445" s="36" t="str">
        <f>VLOOKUP(AllData[[#This Row],[Order]],MM[],3,FALSE)</f>
        <v>V5757311400800</v>
      </c>
      <c r="C6445" s="36">
        <f>VLOOKUP(AllData[[#This Row],[Order]],MM[],2,FALSE)</f>
        <v>145</v>
      </c>
      <c r="D6445" s="36" t="s">
        <v>97</v>
      </c>
      <c r="E6445" s="36" t="s">
        <v>86</v>
      </c>
      <c r="F6445" s="36" t="s">
        <v>87</v>
      </c>
      <c r="G6445" s="36" t="s">
        <v>87</v>
      </c>
      <c r="H6445" s="36">
        <v>20</v>
      </c>
      <c r="I6445" s="36">
        <v>20</v>
      </c>
    </row>
    <row r="6446" spans="1:9" x14ac:dyDescent="0.35">
      <c r="A6446" s="36">
        <v>1543084</v>
      </c>
      <c r="B6446" s="36" t="str">
        <f>VLOOKUP(AllData[[#This Row],[Order]],MM[],3,FALSE)</f>
        <v>V5757311400800</v>
      </c>
      <c r="C6446" s="36">
        <f>VLOOKUP(AllData[[#This Row],[Order]],MM[],2,FALSE)</f>
        <v>145</v>
      </c>
      <c r="D6446" s="36" t="s">
        <v>99</v>
      </c>
      <c r="E6446" s="36" t="s">
        <v>61</v>
      </c>
      <c r="F6446" s="36" t="s">
        <v>63</v>
      </c>
      <c r="G6446" s="36" t="s">
        <v>96</v>
      </c>
      <c r="H6446" s="36">
        <v>5.5830000000000002</v>
      </c>
      <c r="I6446" s="36">
        <v>100</v>
      </c>
    </row>
    <row r="6447" spans="1:9" x14ac:dyDescent="0.35">
      <c r="A6447" s="36">
        <v>1543084</v>
      </c>
      <c r="B6447" s="36" t="str">
        <f>VLOOKUP(AllData[[#This Row],[Order]],MM[],3,FALSE)</f>
        <v>V5757311400800</v>
      </c>
      <c r="C6447" s="36">
        <f>VLOOKUP(AllData[[#This Row],[Order]],MM[],2,FALSE)</f>
        <v>145</v>
      </c>
      <c r="D6447" s="36" t="s">
        <v>101</v>
      </c>
      <c r="E6447" s="36" t="s">
        <v>69</v>
      </c>
      <c r="F6447" s="36" t="s">
        <v>70</v>
      </c>
      <c r="G6447" s="36" t="s">
        <v>98</v>
      </c>
      <c r="H6447" s="36">
        <v>20</v>
      </c>
      <c r="I6447" s="36">
        <v>20</v>
      </c>
    </row>
    <row r="6448" spans="1:9" x14ac:dyDescent="0.35">
      <c r="A6448" s="36">
        <v>1543084</v>
      </c>
      <c r="B6448" s="36" t="str">
        <f>VLOOKUP(AllData[[#This Row],[Order]],MM[],3,FALSE)</f>
        <v>V5757311400800</v>
      </c>
      <c r="C6448" s="36">
        <f>VLOOKUP(AllData[[#This Row],[Order]],MM[],2,FALSE)</f>
        <v>145</v>
      </c>
      <c r="D6448" s="36" t="s">
        <v>104</v>
      </c>
      <c r="E6448" s="36" t="s">
        <v>69</v>
      </c>
      <c r="F6448" s="36" t="s">
        <v>70</v>
      </c>
      <c r="G6448" s="36" t="s">
        <v>100</v>
      </c>
      <c r="H6448" s="36">
        <v>30</v>
      </c>
      <c r="I6448" s="36">
        <v>30</v>
      </c>
    </row>
    <row r="6449" spans="1:9" x14ac:dyDescent="0.35">
      <c r="A6449" s="36">
        <v>1543084</v>
      </c>
      <c r="B6449" s="36" t="str">
        <f>VLOOKUP(AllData[[#This Row],[Order]],MM[],3,FALSE)</f>
        <v>V5757311400800</v>
      </c>
      <c r="C6449" s="36">
        <f>VLOOKUP(AllData[[#This Row],[Order]],MM[],2,FALSE)</f>
        <v>145</v>
      </c>
      <c r="D6449" s="36" t="s">
        <v>113</v>
      </c>
      <c r="E6449" s="36" t="s">
        <v>102</v>
      </c>
      <c r="F6449" s="36" t="s">
        <v>100</v>
      </c>
      <c r="G6449" s="36" t="s">
        <v>103</v>
      </c>
      <c r="H6449" s="36">
        <v>30</v>
      </c>
      <c r="I6449" s="36">
        <v>30</v>
      </c>
    </row>
    <row r="6450" spans="1:9" x14ac:dyDescent="0.35">
      <c r="A6450" s="36">
        <v>1543084</v>
      </c>
      <c r="B6450" s="36" t="str">
        <f>VLOOKUP(AllData[[#This Row],[Order]],MM[],3,FALSE)</f>
        <v>V5757311400800</v>
      </c>
      <c r="C6450" s="36">
        <f>VLOOKUP(AllData[[#This Row],[Order]],MM[],2,FALSE)</f>
        <v>145</v>
      </c>
      <c r="D6450" s="36" t="s">
        <v>114</v>
      </c>
      <c r="E6450" s="36" t="s">
        <v>102</v>
      </c>
      <c r="F6450" s="36" t="s">
        <v>100</v>
      </c>
      <c r="G6450" s="36" t="s">
        <v>106</v>
      </c>
      <c r="H6450" s="36">
        <v>45</v>
      </c>
      <c r="I6450" s="36">
        <v>45</v>
      </c>
    </row>
    <row r="6451" spans="1:9" x14ac:dyDescent="0.35">
      <c r="A6451" s="36">
        <v>1543084</v>
      </c>
      <c r="B6451" s="36" t="str">
        <f>VLOOKUP(AllData[[#This Row],[Order]],MM[],3,FALSE)</f>
        <v>V5757311400800</v>
      </c>
      <c r="C6451" s="36">
        <f>VLOOKUP(AllData[[#This Row],[Order]],MM[],2,FALSE)</f>
        <v>145</v>
      </c>
      <c r="D6451" s="36" t="s">
        <v>60</v>
      </c>
      <c r="E6451" s="36" t="s">
        <v>61</v>
      </c>
      <c r="F6451" s="36" t="s">
        <v>63</v>
      </c>
      <c r="G6451" s="36" t="s">
        <v>108</v>
      </c>
      <c r="H6451" s="36">
        <v>393.29999999999995</v>
      </c>
      <c r="I6451" s="36">
        <v>1</v>
      </c>
    </row>
    <row r="6452" spans="1:9" x14ac:dyDescent="0.35">
      <c r="A6452" s="36">
        <v>1543084</v>
      </c>
      <c r="B6452" s="36" t="str">
        <f>VLOOKUP(AllData[[#This Row],[Order]],MM[],3,FALSE)</f>
        <v>V5757311400800</v>
      </c>
      <c r="C6452" s="36">
        <f>VLOOKUP(AllData[[#This Row],[Order]],MM[],2,FALSE)</f>
        <v>145</v>
      </c>
      <c r="D6452" s="36" t="s">
        <v>95</v>
      </c>
      <c r="E6452" s="36" t="s">
        <v>83</v>
      </c>
      <c r="F6452" s="36" t="s">
        <v>84</v>
      </c>
      <c r="G6452" s="36" t="s">
        <v>110</v>
      </c>
      <c r="H6452" s="36">
        <v>201.96</v>
      </c>
      <c r="I6452" s="36">
        <v>5</v>
      </c>
    </row>
    <row r="6453" spans="1:9" x14ac:dyDescent="0.35">
      <c r="A6453" s="36">
        <v>1543085</v>
      </c>
      <c r="B6453" s="36" t="str">
        <f>VLOOKUP(AllData[[#This Row],[Order]],MM[],3,FALSE)</f>
        <v>V5757311401000</v>
      </c>
      <c r="C6453" s="36">
        <f>VLOOKUP(AllData[[#This Row],[Order]],MM[],2,FALSE)</f>
        <v>145</v>
      </c>
      <c r="D6453" s="36" t="s">
        <v>60</v>
      </c>
      <c r="E6453" s="36" t="s">
        <v>83</v>
      </c>
      <c r="F6453" s="36" t="s">
        <v>84</v>
      </c>
      <c r="G6453" s="36" t="s">
        <v>111</v>
      </c>
      <c r="H6453" s="36">
        <v>21.067</v>
      </c>
      <c r="I6453" s="36">
        <v>40</v>
      </c>
    </row>
    <row r="6454" spans="1:9" x14ac:dyDescent="0.35">
      <c r="A6454" s="36">
        <v>1543085</v>
      </c>
      <c r="B6454" s="36" t="str">
        <f>VLOOKUP(AllData[[#This Row],[Order]],MM[],3,FALSE)</f>
        <v>V5757311401000</v>
      </c>
      <c r="C6454" s="36">
        <f>VLOOKUP(AllData[[#This Row],[Order]],MM[],2,FALSE)</f>
        <v>145</v>
      </c>
      <c r="D6454" s="36" t="s">
        <v>68</v>
      </c>
      <c r="E6454" s="36" t="s">
        <v>61</v>
      </c>
      <c r="F6454" s="36" t="s">
        <v>63</v>
      </c>
      <c r="G6454" s="36" t="s">
        <v>64</v>
      </c>
      <c r="H6454" s="36">
        <v>9.7330000000000005</v>
      </c>
      <c r="I6454" s="36">
        <v>15</v>
      </c>
    </row>
    <row r="6455" spans="1:9" x14ac:dyDescent="0.35">
      <c r="A6455" s="36">
        <v>1543085</v>
      </c>
      <c r="B6455" s="36" t="str">
        <f>VLOOKUP(AllData[[#This Row],[Order]],MM[],3,FALSE)</f>
        <v>V5757311401000</v>
      </c>
      <c r="C6455" s="36">
        <f>VLOOKUP(AllData[[#This Row],[Order]],MM[],2,FALSE)</f>
        <v>145</v>
      </c>
      <c r="D6455" s="36" t="s">
        <v>73</v>
      </c>
      <c r="E6455" s="36" t="s">
        <v>69</v>
      </c>
      <c r="F6455" s="36" t="s">
        <v>70</v>
      </c>
      <c r="G6455" s="36" t="s">
        <v>71</v>
      </c>
      <c r="H6455" s="36">
        <v>20</v>
      </c>
      <c r="I6455" s="36">
        <v>20</v>
      </c>
    </row>
    <row r="6456" spans="1:9" x14ac:dyDescent="0.35">
      <c r="A6456" s="36">
        <v>1543085</v>
      </c>
      <c r="B6456" s="36" t="str">
        <f>VLOOKUP(AllData[[#This Row],[Order]],MM[],3,FALSE)</f>
        <v>V5757311401000</v>
      </c>
      <c r="C6456" s="36">
        <f>VLOOKUP(AllData[[#This Row],[Order]],MM[],2,FALSE)</f>
        <v>145</v>
      </c>
      <c r="D6456" s="36" t="s">
        <v>75</v>
      </c>
      <c r="E6456" s="36" t="s">
        <v>61</v>
      </c>
      <c r="F6456" s="36" t="s">
        <v>63</v>
      </c>
      <c r="G6456" s="36" t="s">
        <v>74</v>
      </c>
      <c r="H6456" s="36">
        <v>362.553</v>
      </c>
      <c r="I6456" s="36">
        <v>350</v>
      </c>
    </row>
    <row r="6457" spans="1:9" x14ac:dyDescent="0.35">
      <c r="A6457" s="36">
        <v>1543085</v>
      </c>
      <c r="B6457" s="36" t="str">
        <f>VLOOKUP(AllData[[#This Row],[Order]],MM[],3,FALSE)</f>
        <v>V5757311401000</v>
      </c>
      <c r="C6457" s="36">
        <f>VLOOKUP(AllData[[#This Row],[Order]],MM[],2,FALSE)</f>
        <v>145</v>
      </c>
      <c r="D6457" s="36" t="s">
        <v>78</v>
      </c>
      <c r="E6457" s="36" t="s">
        <v>61</v>
      </c>
      <c r="F6457" s="36" t="s">
        <v>63</v>
      </c>
      <c r="G6457" s="36" t="s">
        <v>76</v>
      </c>
      <c r="H6457" s="36">
        <v>1728.96</v>
      </c>
      <c r="I6457" s="36">
        <v>1020</v>
      </c>
    </row>
    <row r="6458" spans="1:9" x14ac:dyDescent="0.35">
      <c r="A6458" s="36">
        <v>1543085</v>
      </c>
      <c r="B6458" s="36" t="str">
        <f>VLOOKUP(AllData[[#This Row],[Order]],MM[],3,FALSE)</f>
        <v>V5757311401000</v>
      </c>
      <c r="C6458" s="36">
        <f>VLOOKUP(AllData[[#This Row],[Order]],MM[],2,FALSE)</f>
        <v>145</v>
      </c>
      <c r="D6458" s="36" t="s">
        <v>80</v>
      </c>
      <c r="E6458" s="36" t="s">
        <v>61</v>
      </c>
      <c r="F6458" s="36" t="s">
        <v>63</v>
      </c>
      <c r="G6458" s="36" t="s">
        <v>112</v>
      </c>
      <c r="H6458" s="36">
        <v>28.082999999999998</v>
      </c>
      <c r="I6458" s="36">
        <v>50</v>
      </c>
    </row>
    <row r="6459" spans="1:9" x14ac:dyDescent="0.35">
      <c r="A6459" s="36">
        <v>1543085</v>
      </c>
      <c r="B6459" s="36" t="str">
        <f>VLOOKUP(AllData[[#This Row],[Order]],MM[],3,FALSE)</f>
        <v>V5757311401000</v>
      </c>
      <c r="C6459" s="36">
        <f>VLOOKUP(AllData[[#This Row],[Order]],MM[],2,FALSE)</f>
        <v>145</v>
      </c>
      <c r="D6459" s="36" t="s">
        <v>82</v>
      </c>
      <c r="E6459" s="36" t="s">
        <v>89</v>
      </c>
      <c r="F6459" s="36" t="s">
        <v>91</v>
      </c>
      <c r="G6459" s="36" t="s">
        <v>92</v>
      </c>
      <c r="H6459" s="36"/>
      <c r="I6459" s="36">
        <v>0</v>
      </c>
    </row>
    <row r="6460" spans="1:9" x14ac:dyDescent="0.35">
      <c r="A6460" s="36">
        <v>1543085</v>
      </c>
      <c r="B6460" s="36" t="str">
        <f>VLOOKUP(AllData[[#This Row],[Order]],MM[],3,FALSE)</f>
        <v>V5757311401000</v>
      </c>
      <c r="C6460" s="36">
        <f>VLOOKUP(AllData[[#This Row],[Order]],MM[],2,FALSE)</f>
        <v>145</v>
      </c>
      <c r="D6460" s="36" t="s">
        <v>85</v>
      </c>
      <c r="E6460" s="36" t="s">
        <v>69</v>
      </c>
      <c r="F6460" s="36" t="s">
        <v>70</v>
      </c>
      <c r="G6460" s="36" t="s">
        <v>79</v>
      </c>
      <c r="H6460" s="36">
        <v>20</v>
      </c>
      <c r="I6460" s="36">
        <v>20</v>
      </c>
    </row>
    <row r="6461" spans="1:9" x14ac:dyDescent="0.35">
      <c r="A6461" s="36">
        <v>1543085</v>
      </c>
      <c r="B6461" s="36" t="str">
        <f>VLOOKUP(AllData[[#This Row],[Order]],MM[],3,FALSE)</f>
        <v>V5757311401000</v>
      </c>
      <c r="C6461" s="36">
        <f>VLOOKUP(AllData[[#This Row],[Order]],MM[],2,FALSE)</f>
        <v>145</v>
      </c>
      <c r="D6461" s="36" t="s">
        <v>88</v>
      </c>
      <c r="E6461" s="36" t="s">
        <v>69</v>
      </c>
      <c r="F6461" s="36" t="s">
        <v>70</v>
      </c>
      <c r="G6461" s="36" t="s">
        <v>81</v>
      </c>
      <c r="H6461" s="36">
        <v>20</v>
      </c>
      <c r="I6461" s="36">
        <v>20</v>
      </c>
    </row>
    <row r="6462" spans="1:9" x14ac:dyDescent="0.35">
      <c r="A6462" s="36">
        <v>1543085</v>
      </c>
      <c r="B6462" s="36" t="str">
        <f>VLOOKUP(AllData[[#This Row],[Order]],MM[],3,FALSE)</f>
        <v>V5757311401000</v>
      </c>
      <c r="C6462" s="36">
        <f>VLOOKUP(AllData[[#This Row],[Order]],MM[],2,FALSE)</f>
        <v>145</v>
      </c>
      <c r="D6462" s="36" t="s">
        <v>95</v>
      </c>
      <c r="E6462" s="36" t="s">
        <v>83</v>
      </c>
      <c r="F6462" s="36" t="s">
        <v>84</v>
      </c>
      <c r="G6462" s="36" t="s">
        <v>84</v>
      </c>
      <c r="H6462" s="36">
        <v>492.78</v>
      </c>
      <c r="I6462" s="36">
        <v>450</v>
      </c>
    </row>
    <row r="6463" spans="1:9" x14ac:dyDescent="0.35">
      <c r="A6463" s="36">
        <v>1543085</v>
      </c>
      <c r="B6463" s="36" t="str">
        <f>VLOOKUP(AllData[[#This Row],[Order]],MM[],3,FALSE)</f>
        <v>V5757311401000</v>
      </c>
      <c r="C6463" s="36">
        <f>VLOOKUP(AllData[[#This Row],[Order]],MM[],2,FALSE)</f>
        <v>145</v>
      </c>
      <c r="D6463" s="36" t="s">
        <v>97</v>
      </c>
      <c r="E6463" s="36" t="s">
        <v>86</v>
      </c>
      <c r="F6463" s="36" t="s">
        <v>87</v>
      </c>
      <c r="G6463" s="36" t="s">
        <v>87</v>
      </c>
      <c r="H6463" s="36">
        <v>20</v>
      </c>
      <c r="I6463" s="36">
        <v>20</v>
      </c>
    </row>
    <row r="6464" spans="1:9" x14ac:dyDescent="0.35">
      <c r="A6464" s="36">
        <v>1543085</v>
      </c>
      <c r="B6464" s="36" t="str">
        <f>VLOOKUP(AllData[[#This Row],[Order]],MM[],3,FALSE)</f>
        <v>V5757311401000</v>
      </c>
      <c r="C6464" s="36">
        <f>VLOOKUP(AllData[[#This Row],[Order]],MM[],2,FALSE)</f>
        <v>145</v>
      </c>
      <c r="D6464" s="36" t="s">
        <v>99</v>
      </c>
      <c r="E6464" s="36" t="s">
        <v>61</v>
      </c>
      <c r="F6464" s="36" t="s">
        <v>63</v>
      </c>
      <c r="G6464" s="36" t="s">
        <v>96</v>
      </c>
      <c r="H6464" s="36">
        <v>37.482999999999997</v>
      </c>
      <c r="I6464" s="36">
        <v>100</v>
      </c>
    </row>
    <row r="6465" spans="1:9" x14ac:dyDescent="0.35">
      <c r="A6465" s="36">
        <v>1543085</v>
      </c>
      <c r="B6465" s="36" t="str">
        <f>VLOOKUP(AllData[[#This Row],[Order]],MM[],3,FALSE)</f>
        <v>V5757311401000</v>
      </c>
      <c r="C6465" s="36">
        <f>VLOOKUP(AllData[[#This Row],[Order]],MM[],2,FALSE)</f>
        <v>145</v>
      </c>
      <c r="D6465" s="36" t="s">
        <v>101</v>
      </c>
      <c r="E6465" s="36" t="s">
        <v>69</v>
      </c>
      <c r="F6465" s="36" t="s">
        <v>70</v>
      </c>
      <c r="G6465" s="36" t="s">
        <v>98</v>
      </c>
      <c r="H6465" s="36">
        <v>20</v>
      </c>
      <c r="I6465" s="36">
        <v>20</v>
      </c>
    </row>
    <row r="6466" spans="1:9" x14ac:dyDescent="0.35">
      <c r="A6466" s="36">
        <v>1543085</v>
      </c>
      <c r="B6466" s="36" t="str">
        <f>VLOOKUP(AllData[[#This Row],[Order]],MM[],3,FALSE)</f>
        <v>V5757311401000</v>
      </c>
      <c r="C6466" s="36">
        <f>VLOOKUP(AllData[[#This Row],[Order]],MM[],2,FALSE)</f>
        <v>145</v>
      </c>
      <c r="D6466" s="36" t="s">
        <v>104</v>
      </c>
      <c r="E6466" s="36" t="s">
        <v>69</v>
      </c>
      <c r="F6466" s="36" t="s">
        <v>70</v>
      </c>
      <c r="G6466" s="36" t="s">
        <v>100</v>
      </c>
      <c r="H6466" s="36">
        <v>30</v>
      </c>
      <c r="I6466" s="36">
        <v>30</v>
      </c>
    </row>
    <row r="6467" spans="1:9" x14ac:dyDescent="0.35">
      <c r="A6467" s="36">
        <v>1543085</v>
      </c>
      <c r="B6467" s="36" t="str">
        <f>VLOOKUP(AllData[[#This Row],[Order]],MM[],3,FALSE)</f>
        <v>V5757311401000</v>
      </c>
      <c r="C6467" s="36">
        <f>VLOOKUP(AllData[[#This Row],[Order]],MM[],2,FALSE)</f>
        <v>145</v>
      </c>
      <c r="D6467" s="36" t="s">
        <v>113</v>
      </c>
      <c r="E6467" s="36" t="s">
        <v>102</v>
      </c>
      <c r="F6467" s="36" t="s">
        <v>100</v>
      </c>
      <c r="G6467" s="36" t="s">
        <v>103</v>
      </c>
      <c r="H6467" s="36">
        <v>30</v>
      </c>
      <c r="I6467" s="36">
        <v>30</v>
      </c>
    </row>
    <row r="6468" spans="1:9" x14ac:dyDescent="0.35">
      <c r="A6468" s="36">
        <v>1543085</v>
      </c>
      <c r="B6468" s="36" t="str">
        <f>VLOOKUP(AllData[[#This Row],[Order]],MM[],3,FALSE)</f>
        <v>V5757311401000</v>
      </c>
      <c r="C6468" s="36">
        <f>VLOOKUP(AllData[[#This Row],[Order]],MM[],2,FALSE)</f>
        <v>145</v>
      </c>
      <c r="D6468" s="36" t="s">
        <v>114</v>
      </c>
      <c r="E6468" s="36" t="s">
        <v>102</v>
      </c>
      <c r="F6468" s="36" t="s">
        <v>100</v>
      </c>
      <c r="G6468" s="36" t="s">
        <v>106</v>
      </c>
      <c r="H6468" s="36">
        <v>45</v>
      </c>
      <c r="I6468" s="36">
        <v>45</v>
      </c>
    </row>
    <row r="6469" spans="1:9" x14ac:dyDescent="0.35">
      <c r="A6469" s="36">
        <v>1543085</v>
      </c>
      <c r="B6469" s="36" t="str">
        <f>VLOOKUP(AllData[[#This Row],[Order]],MM[],3,FALSE)</f>
        <v>V5757311401000</v>
      </c>
      <c r="C6469" s="36">
        <f>VLOOKUP(AllData[[#This Row],[Order]],MM[],2,FALSE)</f>
        <v>145</v>
      </c>
      <c r="D6469" s="36" t="s">
        <v>60</v>
      </c>
      <c r="E6469" s="36" t="s">
        <v>61</v>
      </c>
      <c r="F6469" s="36" t="s">
        <v>63</v>
      </c>
      <c r="G6469" s="36" t="s">
        <v>108</v>
      </c>
      <c r="H6469" s="36"/>
      <c r="I6469" s="36">
        <v>1</v>
      </c>
    </row>
    <row r="6470" spans="1:9" x14ac:dyDescent="0.35">
      <c r="A6470" s="36">
        <v>1543085</v>
      </c>
      <c r="B6470" s="36" t="str">
        <f>VLOOKUP(AllData[[#This Row],[Order]],MM[],3,FALSE)</f>
        <v>V5757311401000</v>
      </c>
      <c r="C6470" s="36">
        <f>VLOOKUP(AllData[[#This Row],[Order]],MM[],2,FALSE)</f>
        <v>145</v>
      </c>
      <c r="D6470" s="36" t="s">
        <v>95</v>
      </c>
      <c r="E6470" s="36" t="s">
        <v>83</v>
      </c>
      <c r="F6470" s="36" t="s">
        <v>84</v>
      </c>
      <c r="G6470" s="36" t="s">
        <v>110</v>
      </c>
      <c r="H6470" s="36"/>
      <c r="I6470" s="36">
        <v>5</v>
      </c>
    </row>
    <row r="6471" spans="1:9" x14ac:dyDescent="0.35">
      <c r="A6471" s="36">
        <v>1543086</v>
      </c>
      <c r="B6471" s="36" t="str">
        <f>VLOOKUP(AllData[[#This Row],[Order]],MM[],3,FALSE)</f>
        <v>V5757331400800</v>
      </c>
      <c r="C6471" s="36">
        <f>VLOOKUP(AllData[[#This Row],[Order]],MM[],2,FALSE)</f>
        <v>143</v>
      </c>
      <c r="D6471" s="36" t="s">
        <v>60</v>
      </c>
      <c r="E6471" s="36" t="s">
        <v>83</v>
      </c>
      <c r="F6471" s="36" t="s">
        <v>84</v>
      </c>
      <c r="G6471" s="36" t="s">
        <v>111</v>
      </c>
      <c r="H6471" s="36">
        <v>28.1</v>
      </c>
      <c r="I6471" s="36">
        <v>40</v>
      </c>
    </row>
    <row r="6472" spans="1:9" x14ac:dyDescent="0.35">
      <c r="A6472" s="36">
        <v>1543086</v>
      </c>
      <c r="B6472" s="36" t="str">
        <f>VLOOKUP(AllData[[#This Row],[Order]],MM[],3,FALSE)</f>
        <v>V5757331400800</v>
      </c>
      <c r="C6472" s="36">
        <f>VLOOKUP(AllData[[#This Row],[Order]],MM[],2,FALSE)</f>
        <v>143</v>
      </c>
      <c r="D6472" s="36" t="s">
        <v>68</v>
      </c>
      <c r="E6472" s="36" t="s">
        <v>61</v>
      </c>
      <c r="F6472" s="36" t="s">
        <v>63</v>
      </c>
      <c r="G6472" s="36" t="s">
        <v>64</v>
      </c>
      <c r="H6472" s="36">
        <v>6.4829999999999997</v>
      </c>
      <c r="I6472" s="36">
        <v>15</v>
      </c>
    </row>
    <row r="6473" spans="1:9" x14ac:dyDescent="0.35">
      <c r="A6473" s="36">
        <v>1543086</v>
      </c>
      <c r="B6473" s="36" t="str">
        <f>VLOOKUP(AllData[[#This Row],[Order]],MM[],3,FALSE)</f>
        <v>V5757331400800</v>
      </c>
      <c r="C6473" s="36">
        <f>VLOOKUP(AllData[[#This Row],[Order]],MM[],2,FALSE)</f>
        <v>143</v>
      </c>
      <c r="D6473" s="36" t="s">
        <v>73</v>
      </c>
      <c r="E6473" s="36" t="s">
        <v>69</v>
      </c>
      <c r="F6473" s="36" t="s">
        <v>70</v>
      </c>
      <c r="G6473" s="36" t="s">
        <v>71</v>
      </c>
      <c r="H6473" s="36">
        <v>20</v>
      </c>
      <c r="I6473" s="36">
        <v>20</v>
      </c>
    </row>
    <row r="6474" spans="1:9" x14ac:dyDescent="0.35">
      <c r="A6474" s="36">
        <v>1543086</v>
      </c>
      <c r="B6474" s="36" t="str">
        <f>VLOOKUP(AllData[[#This Row],[Order]],MM[],3,FALSE)</f>
        <v>V5757331400800</v>
      </c>
      <c r="C6474" s="36">
        <f>VLOOKUP(AllData[[#This Row],[Order]],MM[],2,FALSE)</f>
        <v>143</v>
      </c>
      <c r="D6474" s="36" t="s">
        <v>75</v>
      </c>
      <c r="E6474" s="36" t="s">
        <v>61</v>
      </c>
      <c r="F6474" s="36" t="s">
        <v>63</v>
      </c>
      <c r="G6474" s="36" t="s">
        <v>74</v>
      </c>
      <c r="H6474" s="36">
        <v>385.92</v>
      </c>
      <c r="I6474" s="36">
        <v>350</v>
      </c>
    </row>
    <row r="6475" spans="1:9" x14ac:dyDescent="0.35">
      <c r="A6475" s="36">
        <v>1543086</v>
      </c>
      <c r="B6475" s="36" t="str">
        <f>VLOOKUP(AllData[[#This Row],[Order]],MM[],3,FALSE)</f>
        <v>V5757331400800</v>
      </c>
      <c r="C6475" s="36">
        <f>VLOOKUP(AllData[[#This Row],[Order]],MM[],2,FALSE)</f>
        <v>143</v>
      </c>
      <c r="D6475" s="36" t="s">
        <v>78</v>
      </c>
      <c r="E6475" s="36" t="s">
        <v>61</v>
      </c>
      <c r="F6475" s="36" t="s">
        <v>63</v>
      </c>
      <c r="G6475" s="36" t="s">
        <v>76</v>
      </c>
      <c r="H6475" s="36">
        <v>2057.94</v>
      </c>
      <c r="I6475" s="36">
        <v>1020</v>
      </c>
    </row>
    <row r="6476" spans="1:9" x14ac:dyDescent="0.35">
      <c r="A6476" s="36">
        <v>1543086</v>
      </c>
      <c r="B6476" s="36" t="str">
        <f>VLOOKUP(AllData[[#This Row],[Order]],MM[],3,FALSE)</f>
        <v>V5757331400800</v>
      </c>
      <c r="C6476" s="36">
        <f>VLOOKUP(AllData[[#This Row],[Order]],MM[],2,FALSE)</f>
        <v>143</v>
      </c>
      <c r="D6476" s="36" t="s">
        <v>80</v>
      </c>
      <c r="E6476" s="36" t="s">
        <v>61</v>
      </c>
      <c r="F6476" s="36" t="s">
        <v>63</v>
      </c>
      <c r="G6476" s="36" t="s">
        <v>112</v>
      </c>
      <c r="H6476" s="36">
        <v>34.466999999999999</v>
      </c>
      <c r="I6476" s="36">
        <v>50</v>
      </c>
    </row>
    <row r="6477" spans="1:9" x14ac:dyDescent="0.35">
      <c r="A6477" s="36">
        <v>1543086</v>
      </c>
      <c r="B6477" s="36" t="str">
        <f>VLOOKUP(AllData[[#This Row],[Order]],MM[],3,FALSE)</f>
        <v>V5757331400800</v>
      </c>
      <c r="C6477" s="36">
        <f>VLOOKUP(AllData[[#This Row],[Order]],MM[],2,FALSE)</f>
        <v>143</v>
      </c>
      <c r="D6477" s="36" t="s">
        <v>82</v>
      </c>
      <c r="E6477" s="36" t="s">
        <v>89</v>
      </c>
      <c r="F6477" s="36" t="s">
        <v>91</v>
      </c>
      <c r="G6477" s="36" t="s">
        <v>92</v>
      </c>
      <c r="H6477" s="36"/>
      <c r="I6477" s="36">
        <v>0</v>
      </c>
    </row>
    <row r="6478" spans="1:9" x14ac:dyDescent="0.35">
      <c r="A6478" s="36">
        <v>1543086</v>
      </c>
      <c r="B6478" s="36" t="str">
        <f>VLOOKUP(AllData[[#This Row],[Order]],MM[],3,FALSE)</f>
        <v>V5757331400800</v>
      </c>
      <c r="C6478" s="36">
        <f>VLOOKUP(AllData[[#This Row],[Order]],MM[],2,FALSE)</f>
        <v>143</v>
      </c>
      <c r="D6478" s="36" t="s">
        <v>85</v>
      </c>
      <c r="E6478" s="36" t="s">
        <v>69</v>
      </c>
      <c r="F6478" s="36" t="s">
        <v>70</v>
      </c>
      <c r="G6478" s="36" t="s">
        <v>79</v>
      </c>
      <c r="H6478" s="36">
        <v>20</v>
      </c>
      <c r="I6478" s="36">
        <v>20</v>
      </c>
    </row>
    <row r="6479" spans="1:9" x14ac:dyDescent="0.35">
      <c r="A6479" s="36">
        <v>1543086</v>
      </c>
      <c r="B6479" s="36" t="str">
        <f>VLOOKUP(AllData[[#This Row],[Order]],MM[],3,FALSE)</f>
        <v>V5757331400800</v>
      </c>
      <c r="C6479" s="36">
        <f>VLOOKUP(AllData[[#This Row],[Order]],MM[],2,FALSE)</f>
        <v>143</v>
      </c>
      <c r="D6479" s="36" t="s">
        <v>88</v>
      </c>
      <c r="E6479" s="36" t="s">
        <v>69</v>
      </c>
      <c r="F6479" s="36" t="s">
        <v>70</v>
      </c>
      <c r="G6479" s="36" t="s">
        <v>81</v>
      </c>
      <c r="H6479" s="36">
        <v>20</v>
      </c>
      <c r="I6479" s="36">
        <v>20</v>
      </c>
    </row>
    <row r="6480" spans="1:9" x14ac:dyDescent="0.35">
      <c r="A6480" s="36">
        <v>1543086</v>
      </c>
      <c r="B6480" s="36" t="str">
        <f>VLOOKUP(AllData[[#This Row],[Order]],MM[],3,FALSE)</f>
        <v>V5757331400800</v>
      </c>
      <c r="C6480" s="36">
        <f>VLOOKUP(AllData[[#This Row],[Order]],MM[],2,FALSE)</f>
        <v>143</v>
      </c>
      <c r="D6480" s="36" t="s">
        <v>95</v>
      </c>
      <c r="E6480" s="36" t="s">
        <v>83</v>
      </c>
      <c r="F6480" s="36" t="s">
        <v>84</v>
      </c>
      <c r="G6480" s="36" t="s">
        <v>84</v>
      </c>
      <c r="H6480" s="36">
        <v>451.8</v>
      </c>
      <c r="I6480" s="36">
        <v>450</v>
      </c>
    </row>
    <row r="6481" spans="1:9" x14ac:dyDescent="0.35">
      <c r="A6481" s="36">
        <v>1543086</v>
      </c>
      <c r="B6481" s="36" t="str">
        <f>VLOOKUP(AllData[[#This Row],[Order]],MM[],3,FALSE)</f>
        <v>V5757331400800</v>
      </c>
      <c r="C6481" s="36">
        <f>VLOOKUP(AllData[[#This Row],[Order]],MM[],2,FALSE)</f>
        <v>143</v>
      </c>
      <c r="D6481" s="36" t="s">
        <v>97</v>
      </c>
      <c r="E6481" s="36" t="s">
        <v>86</v>
      </c>
      <c r="F6481" s="36" t="s">
        <v>87</v>
      </c>
      <c r="G6481" s="36" t="s">
        <v>87</v>
      </c>
      <c r="H6481" s="36">
        <v>20</v>
      </c>
      <c r="I6481" s="36">
        <v>20</v>
      </c>
    </row>
    <row r="6482" spans="1:9" x14ac:dyDescent="0.35">
      <c r="A6482" s="36">
        <v>1543086</v>
      </c>
      <c r="B6482" s="36" t="str">
        <f>VLOOKUP(AllData[[#This Row],[Order]],MM[],3,FALSE)</f>
        <v>V5757331400800</v>
      </c>
      <c r="C6482" s="36">
        <f>VLOOKUP(AllData[[#This Row],[Order]],MM[],2,FALSE)</f>
        <v>143</v>
      </c>
      <c r="D6482" s="36" t="s">
        <v>99</v>
      </c>
      <c r="E6482" s="36" t="s">
        <v>61</v>
      </c>
      <c r="F6482" s="36" t="s">
        <v>63</v>
      </c>
      <c r="G6482" s="36" t="s">
        <v>96</v>
      </c>
      <c r="H6482" s="36">
        <v>112.74</v>
      </c>
      <c r="I6482" s="36">
        <v>100</v>
      </c>
    </row>
    <row r="6483" spans="1:9" x14ac:dyDescent="0.35">
      <c r="A6483" s="36">
        <v>1543086</v>
      </c>
      <c r="B6483" s="36" t="str">
        <f>VLOOKUP(AllData[[#This Row],[Order]],MM[],3,FALSE)</f>
        <v>V5757331400800</v>
      </c>
      <c r="C6483" s="36">
        <f>VLOOKUP(AllData[[#This Row],[Order]],MM[],2,FALSE)</f>
        <v>143</v>
      </c>
      <c r="D6483" s="36" t="s">
        <v>101</v>
      </c>
      <c r="E6483" s="36" t="s">
        <v>69</v>
      </c>
      <c r="F6483" s="36" t="s">
        <v>70</v>
      </c>
      <c r="G6483" s="36" t="s">
        <v>98</v>
      </c>
      <c r="H6483" s="36">
        <v>20</v>
      </c>
      <c r="I6483" s="36">
        <v>20</v>
      </c>
    </row>
    <row r="6484" spans="1:9" x14ac:dyDescent="0.35">
      <c r="A6484" s="36">
        <v>1543086</v>
      </c>
      <c r="B6484" s="36" t="str">
        <f>VLOOKUP(AllData[[#This Row],[Order]],MM[],3,FALSE)</f>
        <v>V5757331400800</v>
      </c>
      <c r="C6484" s="36">
        <f>VLOOKUP(AllData[[#This Row],[Order]],MM[],2,FALSE)</f>
        <v>143</v>
      </c>
      <c r="D6484" s="36" t="s">
        <v>104</v>
      </c>
      <c r="E6484" s="36" t="s">
        <v>69</v>
      </c>
      <c r="F6484" s="36" t="s">
        <v>70</v>
      </c>
      <c r="G6484" s="36" t="s">
        <v>100</v>
      </c>
      <c r="H6484" s="36">
        <v>30</v>
      </c>
      <c r="I6484" s="36">
        <v>30</v>
      </c>
    </row>
    <row r="6485" spans="1:9" x14ac:dyDescent="0.35">
      <c r="A6485" s="36">
        <v>1543086</v>
      </c>
      <c r="B6485" s="36" t="str">
        <f>VLOOKUP(AllData[[#This Row],[Order]],MM[],3,FALSE)</f>
        <v>V5757331400800</v>
      </c>
      <c r="C6485" s="36">
        <f>VLOOKUP(AllData[[#This Row],[Order]],MM[],2,FALSE)</f>
        <v>143</v>
      </c>
      <c r="D6485" s="36" t="s">
        <v>113</v>
      </c>
      <c r="E6485" s="36" t="s">
        <v>102</v>
      </c>
      <c r="F6485" s="36" t="s">
        <v>100</v>
      </c>
      <c r="G6485" s="36" t="s">
        <v>103</v>
      </c>
      <c r="H6485" s="36">
        <v>30</v>
      </c>
      <c r="I6485" s="36">
        <v>30</v>
      </c>
    </row>
    <row r="6486" spans="1:9" x14ac:dyDescent="0.35">
      <c r="A6486" s="36">
        <v>1543086</v>
      </c>
      <c r="B6486" s="36" t="str">
        <f>VLOOKUP(AllData[[#This Row],[Order]],MM[],3,FALSE)</f>
        <v>V5757331400800</v>
      </c>
      <c r="C6486" s="36">
        <f>VLOOKUP(AllData[[#This Row],[Order]],MM[],2,FALSE)</f>
        <v>143</v>
      </c>
      <c r="D6486" s="36" t="s">
        <v>114</v>
      </c>
      <c r="E6486" s="36" t="s">
        <v>102</v>
      </c>
      <c r="F6486" s="36" t="s">
        <v>100</v>
      </c>
      <c r="G6486" s="36" t="s">
        <v>106</v>
      </c>
      <c r="H6486" s="36">
        <v>45</v>
      </c>
      <c r="I6486" s="36">
        <v>45</v>
      </c>
    </row>
    <row r="6487" spans="1:9" x14ac:dyDescent="0.35">
      <c r="A6487" s="36">
        <v>1543086</v>
      </c>
      <c r="B6487" s="36" t="str">
        <f>VLOOKUP(AllData[[#This Row],[Order]],MM[],3,FALSE)</f>
        <v>V5757331400800</v>
      </c>
      <c r="C6487" s="36">
        <f>VLOOKUP(AllData[[#This Row],[Order]],MM[],2,FALSE)</f>
        <v>143</v>
      </c>
      <c r="D6487" s="36" t="s">
        <v>60</v>
      </c>
      <c r="E6487" s="36" t="s">
        <v>61</v>
      </c>
      <c r="F6487" s="36" t="s">
        <v>63</v>
      </c>
      <c r="G6487" s="36" t="s">
        <v>108</v>
      </c>
      <c r="H6487" s="36"/>
      <c r="I6487" s="36">
        <v>1</v>
      </c>
    </row>
    <row r="6488" spans="1:9" x14ac:dyDescent="0.35">
      <c r="A6488" s="36">
        <v>1543086</v>
      </c>
      <c r="B6488" s="36" t="str">
        <f>VLOOKUP(AllData[[#This Row],[Order]],MM[],3,FALSE)</f>
        <v>V5757331400800</v>
      </c>
      <c r="C6488" s="36">
        <f>VLOOKUP(AllData[[#This Row],[Order]],MM[],2,FALSE)</f>
        <v>143</v>
      </c>
      <c r="D6488" s="36" t="s">
        <v>95</v>
      </c>
      <c r="E6488" s="36" t="s">
        <v>83</v>
      </c>
      <c r="F6488" s="36" t="s">
        <v>84</v>
      </c>
      <c r="G6488" s="36" t="s">
        <v>110</v>
      </c>
      <c r="H6488" s="36">
        <v>452.88</v>
      </c>
      <c r="I6488" s="36">
        <v>5</v>
      </c>
    </row>
    <row r="6489" spans="1:9" x14ac:dyDescent="0.35">
      <c r="A6489" s="36">
        <v>1543087</v>
      </c>
      <c r="B6489" s="36" t="str">
        <f>VLOOKUP(AllData[[#This Row],[Order]],MM[],3,FALSE)</f>
        <v>V5757331401000</v>
      </c>
      <c r="C6489" s="36">
        <f>VLOOKUP(AllData[[#This Row],[Order]],MM[],2,FALSE)</f>
        <v>145</v>
      </c>
      <c r="D6489" s="36" t="s">
        <v>60</v>
      </c>
      <c r="E6489" s="36" t="s">
        <v>83</v>
      </c>
      <c r="F6489" s="36" t="s">
        <v>84</v>
      </c>
      <c r="G6489" s="36" t="s">
        <v>111</v>
      </c>
      <c r="H6489" s="36">
        <v>109.80000000000001</v>
      </c>
      <c r="I6489" s="36">
        <v>40</v>
      </c>
    </row>
    <row r="6490" spans="1:9" x14ac:dyDescent="0.35">
      <c r="A6490" s="36">
        <v>1543087</v>
      </c>
      <c r="B6490" s="36" t="str">
        <f>VLOOKUP(AllData[[#This Row],[Order]],MM[],3,FALSE)</f>
        <v>V5757331401000</v>
      </c>
      <c r="C6490" s="36">
        <f>VLOOKUP(AllData[[#This Row],[Order]],MM[],2,FALSE)</f>
        <v>145</v>
      </c>
      <c r="D6490" s="36" t="s">
        <v>68</v>
      </c>
      <c r="E6490" s="36" t="s">
        <v>61</v>
      </c>
      <c r="F6490" s="36" t="s">
        <v>63</v>
      </c>
      <c r="G6490" s="36" t="s">
        <v>64</v>
      </c>
      <c r="H6490" s="36">
        <v>10.85</v>
      </c>
      <c r="I6490" s="36">
        <v>15</v>
      </c>
    </row>
    <row r="6491" spans="1:9" x14ac:dyDescent="0.35">
      <c r="A6491" s="36">
        <v>1543087</v>
      </c>
      <c r="B6491" s="36" t="str">
        <f>VLOOKUP(AllData[[#This Row],[Order]],MM[],3,FALSE)</f>
        <v>V5757331401000</v>
      </c>
      <c r="C6491" s="36">
        <f>VLOOKUP(AllData[[#This Row],[Order]],MM[],2,FALSE)</f>
        <v>145</v>
      </c>
      <c r="D6491" s="36" t="s">
        <v>73</v>
      </c>
      <c r="E6491" s="36" t="s">
        <v>69</v>
      </c>
      <c r="F6491" s="36" t="s">
        <v>70</v>
      </c>
      <c r="G6491" s="36" t="s">
        <v>71</v>
      </c>
      <c r="H6491" s="36">
        <v>20</v>
      </c>
      <c r="I6491" s="36">
        <v>20</v>
      </c>
    </row>
    <row r="6492" spans="1:9" x14ac:dyDescent="0.35">
      <c r="A6492" s="36">
        <v>1543087</v>
      </c>
      <c r="B6492" s="36" t="str">
        <f>VLOOKUP(AllData[[#This Row],[Order]],MM[],3,FALSE)</f>
        <v>V5757331401000</v>
      </c>
      <c r="C6492" s="36">
        <f>VLOOKUP(AllData[[#This Row],[Order]],MM[],2,FALSE)</f>
        <v>145</v>
      </c>
      <c r="D6492" s="36" t="s">
        <v>75</v>
      </c>
      <c r="E6492" s="36" t="s">
        <v>61</v>
      </c>
      <c r="F6492" s="36" t="s">
        <v>63</v>
      </c>
      <c r="G6492" s="36" t="s">
        <v>74</v>
      </c>
      <c r="H6492" s="36">
        <v>525</v>
      </c>
      <c r="I6492" s="36">
        <v>350</v>
      </c>
    </row>
    <row r="6493" spans="1:9" x14ac:dyDescent="0.35">
      <c r="A6493" s="36">
        <v>1543087</v>
      </c>
      <c r="B6493" s="36" t="str">
        <f>VLOOKUP(AllData[[#This Row],[Order]],MM[],3,FALSE)</f>
        <v>V5757331401000</v>
      </c>
      <c r="C6493" s="36">
        <f>VLOOKUP(AllData[[#This Row],[Order]],MM[],2,FALSE)</f>
        <v>145</v>
      </c>
      <c r="D6493" s="36" t="s">
        <v>78</v>
      </c>
      <c r="E6493" s="36" t="s">
        <v>61</v>
      </c>
      <c r="F6493" s="36" t="s">
        <v>63</v>
      </c>
      <c r="G6493" s="36" t="s">
        <v>76</v>
      </c>
      <c r="H6493" s="36">
        <v>1960.7400000000002</v>
      </c>
      <c r="I6493" s="36">
        <v>1020</v>
      </c>
    </row>
    <row r="6494" spans="1:9" x14ac:dyDescent="0.35">
      <c r="A6494" s="36">
        <v>1543087</v>
      </c>
      <c r="B6494" s="36" t="str">
        <f>VLOOKUP(AllData[[#This Row],[Order]],MM[],3,FALSE)</f>
        <v>V5757331401000</v>
      </c>
      <c r="C6494" s="36">
        <f>VLOOKUP(AllData[[#This Row],[Order]],MM[],2,FALSE)</f>
        <v>145</v>
      </c>
      <c r="D6494" s="36" t="s">
        <v>80</v>
      </c>
      <c r="E6494" s="36" t="s">
        <v>61</v>
      </c>
      <c r="F6494" s="36" t="s">
        <v>63</v>
      </c>
      <c r="G6494" s="36" t="s">
        <v>112</v>
      </c>
      <c r="H6494" s="36">
        <v>15.183</v>
      </c>
      <c r="I6494" s="36">
        <v>50</v>
      </c>
    </row>
    <row r="6495" spans="1:9" x14ac:dyDescent="0.35">
      <c r="A6495" s="36">
        <v>1543087</v>
      </c>
      <c r="B6495" s="36" t="str">
        <f>VLOOKUP(AllData[[#This Row],[Order]],MM[],3,FALSE)</f>
        <v>V5757331401000</v>
      </c>
      <c r="C6495" s="36">
        <f>VLOOKUP(AllData[[#This Row],[Order]],MM[],2,FALSE)</f>
        <v>145</v>
      </c>
      <c r="D6495" s="36" t="s">
        <v>82</v>
      </c>
      <c r="E6495" s="36" t="s">
        <v>89</v>
      </c>
      <c r="F6495" s="36" t="s">
        <v>91</v>
      </c>
      <c r="G6495" s="36" t="s">
        <v>92</v>
      </c>
      <c r="H6495" s="36"/>
      <c r="I6495" s="36">
        <v>0</v>
      </c>
    </row>
    <row r="6496" spans="1:9" x14ac:dyDescent="0.35">
      <c r="A6496" s="36">
        <v>1543087</v>
      </c>
      <c r="B6496" s="36" t="str">
        <f>VLOOKUP(AllData[[#This Row],[Order]],MM[],3,FALSE)</f>
        <v>V5757331401000</v>
      </c>
      <c r="C6496" s="36">
        <f>VLOOKUP(AllData[[#This Row],[Order]],MM[],2,FALSE)</f>
        <v>145</v>
      </c>
      <c r="D6496" s="36" t="s">
        <v>85</v>
      </c>
      <c r="E6496" s="36" t="s">
        <v>69</v>
      </c>
      <c r="F6496" s="36" t="s">
        <v>70</v>
      </c>
      <c r="G6496" s="36" t="s">
        <v>79</v>
      </c>
      <c r="H6496" s="36">
        <v>20</v>
      </c>
      <c r="I6496" s="36">
        <v>20</v>
      </c>
    </row>
    <row r="6497" spans="1:9" x14ac:dyDescent="0.35">
      <c r="A6497" s="36">
        <v>1543087</v>
      </c>
      <c r="B6497" s="36" t="str">
        <f>VLOOKUP(AllData[[#This Row],[Order]],MM[],3,FALSE)</f>
        <v>V5757331401000</v>
      </c>
      <c r="C6497" s="36">
        <f>VLOOKUP(AllData[[#This Row],[Order]],MM[],2,FALSE)</f>
        <v>145</v>
      </c>
      <c r="D6497" s="36" t="s">
        <v>88</v>
      </c>
      <c r="E6497" s="36" t="s">
        <v>69</v>
      </c>
      <c r="F6497" s="36" t="s">
        <v>70</v>
      </c>
      <c r="G6497" s="36" t="s">
        <v>81</v>
      </c>
      <c r="H6497" s="36">
        <v>20</v>
      </c>
      <c r="I6497" s="36">
        <v>20</v>
      </c>
    </row>
    <row r="6498" spans="1:9" x14ac:dyDescent="0.35">
      <c r="A6498" s="36">
        <v>1543087</v>
      </c>
      <c r="B6498" s="36" t="str">
        <f>VLOOKUP(AllData[[#This Row],[Order]],MM[],3,FALSE)</f>
        <v>V5757331401000</v>
      </c>
      <c r="C6498" s="36">
        <f>VLOOKUP(AllData[[#This Row],[Order]],MM[],2,FALSE)</f>
        <v>145</v>
      </c>
      <c r="D6498" s="36" t="s">
        <v>95</v>
      </c>
      <c r="E6498" s="36" t="s">
        <v>83</v>
      </c>
      <c r="F6498" s="36" t="s">
        <v>84</v>
      </c>
      <c r="G6498" s="36" t="s">
        <v>84</v>
      </c>
      <c r="H6498" s="36">
        <v>523.80000000000007</v>
      </c>
      <c r="I6498" s="36">
        <v>450</v>
      </c>
    </row>
    <row r="6499" spans="1:9" x14ac:dyDescent="0.35">
      <c r="A6499" s="36">
        <v>1543087</v>
      </c>
      <c r="B6499" s="36" t="str">
        <f>VLOOKUP(AllData[[#This Row],[Order]],MM[],3,FALSE)</f>
        <v>V5757331401000</v>
      </c>
      <c r="C6499" s="36">
        <f>VLOOKUP(AllData[[#This Row],[Order]],MM[],2,FALSE)</f>
        <v>145</v>
      </c>
      <c r="D6499" s="36" t="s">
        <v>97</v>
      </c>
      <c r="E6499" s="36" t="s">
        <v>86</v>
      </c>
      <c r="F6499" s="36" t="s">
        <v>87</v>
      </c>
      <c r="G6499" s="36" t="s">
        <v>87</v>
      </c>
      <c r="H6499" s="36">
        <v>20</v>
      </c>
      <c r="I6499" s="36">
        <v>20</v>
      </c>
    </row>
    <row r="6500" spans="1:9" x14ac:dyDescent="0.35">
      <c r="A6500" s="36">
        <v>1543087</v>
      </c>
      <c r="B6500" s="36" t="str">
        <f>VLOOKUP(AllData[[#This Row],[Order]],MM[],3,FALSE)</f>
        <v>V5757331401000</v>
      </c>
      <c r="C6500" s="36">
        <f>VLOOKUP(AllData[[#This Row],[Order]],MM[],2,FALSE)</f>
        <v>145</v>
      </c>
      <c r="D6500" s="36" t="s">
        <v>99</v>
      </c>
      <c r="E6500" s="36" t="s">
        <v>61</v>
      </c>
      <c r="F6500" s="36" t="s">
        <v>63</v>
      </c>
      <c r="G6500" s="36" t="s">
        <v>96</v>
      </c>
      <c r="H6500" s="36">
        <v>45.232999999999997</v>
      </c>
      <c r="I6500" s="36">
        <v>100</v>
      </c>
    </row>
    <row r="6501" spans="1:9" x14ac:dyDescent="0.35">
      <c r="A6501" s="36">
        <v>1543087</v>
      </c>
      <c r="B6501" s="36" t="str">
        <f>VLOOKUP(AllData[[#This Row],[Order]],MM[],3,FALSE)</f>
        <v>V5757331401000</v>
      </c>
      <c r="C6501" s="36">
        <f>VLOOKUP(AllData[[#This Row],[Order]],MM[],2,FALSE)</f>
        <v>145</v>
      </c>
      <c r="D6501" s="36" t="s">
        <v>101</v>
      </c>
      <c r="E6501" s="36" t="s">
        <v>69</v>
      </c>
      <c r="F6501" s="36" t="s">
        <v>70</v>
      </c>
      <c r="G6501" s="36" t="s">
        <v>98</v>
      </c>
      <c r="H6501" s="36">
        <v>20</v>
      </c>
      <c r="I6501" s="36">
        <v>20</v>
      </c>
    </row>
    <row r="6502" spans="1:9" x14ac:dyDescent="0.35">
      <c r="A6502" s="36">
        <v>1543087</v>
      </c>
      <c r="B6502" s="36" t="str">
        <f>VLOOKUP(AllData[[#This Row],[Order]],MM[],3,FALSE)</f>
        <v>V5757331401000</v>
      </c>
      <c r="C6502" s="36">
        <f>VLOOKUP(AllData[[#This Row],[Order]],MM[],2,FALSE)</f>
        <v>145</v>
      </c>
      <c r="D6502" s="36" t="s">
        <v>104</v>
      </c>
      <c r="E6502" s="36" t="s">
        <v>69</v>
      </c>
      <c r="F6502" s="36" t="s">
        <v>70</v>
      </c>
      <c r="G6502" s="36" t="s">
        <v>100</v>
      </c>
      <c r="H6502" s="36">
        <v>30</v>
      </c>
      <c r="I6502" s="36">
        <v>30</v>
      </c>
    </row>
    <row r="6503" spans="1:9" x14ac:dyDescent="0.35">
      <c r="A6503" s="36">
        <v>1543087</v>
      </c>
      <c r="B6503" s="36" t="str">
        <f>VLOOKUP(AllData[[#This Row],[Order]],MM[],3,FALSE)</f>
        <v>V5757331401000</v>
      </c>
      <c r="C6503" s="36">
        <f>VLOOKUP(AllData[[#This Row],[Order]],MM[],2,FALSE)</f>
        <v>145</v>
      </c>
      <c r="D6503" s="36" t="s">
        <v>113</v>
      </c>
      <c r="E6503" s="36" t="s">
        <v>102</v>
      </c>
      <c r="F6503" s="36" t="s">
        <v>100</v>
      </c>
      <c r="G6503" s="36" t="s">
        <v>103</v>
      </c>
      <c r="H6503" s="36">
        <v>30</v>
      </c>
      <c r="I6503" s="36">
        <v>30</v>
      </c>
    </row>
    <row r="6504" spans="1:9" x14ac:dyDescent="0.35">
      <c r="A6504" s="36">
        <v>1543087</v>
      </c>
      <c r="B6504" s="36" t="str">
        <f>VLOOKUP(AllData[[#This Row],[Order]],MM[],3,FALSE)</f>
        <v>V5757331401000</v>
      </c>
      <c r="C6504" s="36">
        <f>VLOOKUP(AllData[[#This Row],[Order]],MM[],2,FALSE)</f>
        <v>145</v>
      </c>
      <c r="D6504" s="36" t="s">
        <v>114</v>
      </c>
      <c r="E6504" s="36" t="s">
        <v>102</v>
      </c>
      <c r="F6504" s="36" t="s">
        <v>100</v>
      </c>
      <c r="G6504" s="36" t="s">
        <v>106</v>
      </c>
      <c r="H6504" s="36">
        <v>45</v>
      </c>
      <c r="I6504" s="36">
        <v>45</v>
      </c>
    </row>
    <row r="6505" spans="1:9" x14ac:dyDescent="0.35">
      <c r="A6505" s="36">
        <v>1543087</v>
      </c>
      <c r="B6505" s="36" t="str">
        <f>VLOOKUP(AllData[[#This Row],[Order]],MM[],3,FALSE)</f>
        <v>V5757331401000</v>
      </c>
      <c r="C6505" s="36">
        <f>VLOOKUP(AllData[[#This Row],[Order]],MM[],2,FALSE)</f>
        <v>145</v>
      </c>
      <c r="D6505" s="36" t="s">
        <v>60</v>
      </c>
      <c r="E6505" s="36" t="s">
        <v>61</v>
      </c>
      <c r="F6505" s="36" t="s">
        <v>63</v>
      </c>
      <c r="G6505" s="36" t="s">
        <v>108</v>
      </c>
      <c r="H6505" s="36">
        <v>1048.92</v>
      </c>
      <c r="I6505" s="36">
        <v>1</v>
      </c>
    </row>
    <row r="6506" spans="1:9" x14ac:dyDescent="0.35">
      <c r="A6506" s="36">
        <v>1543087</v>
      </c>
      <c r="B6506" s="36" t="str">
        <f>VLOOKUP(AllData[[#This Row],[Order]],MM[],3,FALSE)</f>
        <v>V5757331401000</v>
      </c>
      <c r="C6506" s="36">
        <f>VLOOKUP(AllData[[#This Row],[Order]],MM[],2,FALSE)</f>
        <v>145</v>
      </c>
      <c r="D6506" s="36" t="s">
        <v>95</v>
      </c>
      <c r="E6506" s="36" t="s">
        <v>83</v>
      </c>
      <c r="F6506" s="36" t="s">
        <v>84</v>
      </c>
      <c r="G6506" s="36" t="s">
        <v>110</v>
      </c>
      <c r="H6506" s="36"/>
      <c r="I6506" s="36">
        <v>5</v>
      </c>
    </row>
    <row r="6507" spans="1:9" x14ac:dyDescent="0.35">
      <c r="A6507" s="36">
        <v>1543088</v>
      </c>
      <c r="B6507" s="36" t="str">
        <f>VLOOKUP(AllData[[#This Row],[Order]],MM[],3,FALSE)</f>
        <v>V5757351400800</v>
      </c>
      <c r="C6507" s="36">
        <f>VLOOKUP(AllData[[#This Row],[Order]],MM[],2,FALSE)</f>
        <v>150</v>
      </c>
      <c r="D6507" s="36" t="s">
        <v>60</v>
      </c>
      <c r="E6507" s="36" t="s">
        <v>83</v>
      </c>
      <c r="F6507" s="36" t="s">
        <v>84</v>
      </c>
      <c r="G6507" s="36" t="s">
        <v>111</v>
      </c>
      <c r="H6507" s="36">
        <v>22.783000000000001</v>
      </c>
      <c r="I6507" s="36">
        <v>40</v>
      </c>
    </row>
    <row r="6508" spans="1:9" x14ac:dyDescent="0.35">
      <c r="A6508" s="36">
        <v>1543088</v>
      </c>
      <c r="B6508" s="36" t="str">
        <f>VLOOKUP(AllData[[#This Row],[Order]],MM[],3,FALSE)</f>
        <v>V5757351400800</v>
      </c>
      <c r="C6508" s="36">
        <f>VLOOKUP(AllData[[#This Row],[Order]],MM[],2,FALSE)</f>
        <v>150</v>
      </c>
      <c r="D6508" s="36" t="s">
        <v>68</v>
      </c>
      <c r="E6508" s="36" t="s">
        <v>61</v>
      </c>
      <c r="F6508" s="36" t="s">
        <v>63</v>
      </c>
      <c r="G6508" s="36" t="s">
        <v>64</v>
      </c>
      <c r="H6508" s="36">
        <v>10.266999999999999</v>
      </c>
      <c r="I6508" s="36">
        <v>15</v>
      </c>
    </row>
    <row r="6509" spans="1:9" x14ac:dyDescent="0.35">
      <c r="A6509" s="36">
        <v>1543088</v>
      </c>
      <c r="B6509" s="36" t="str">
        <f>VLOOKUP(AllData[[#This Row],[Order]],MM[],3,FALSE)</f>
        <v>V5757351400800</v>
      </c>
      <c r="C6509" s="36">
        <f>VLOOKUP(AllData[[#This Row],[Order]],MM[],2,FALSE)</f>
        <v>150</v>
      </c>
      <c r="D6509" s="36" t="s">
        <v>73</v>
      </c>
      <c r="E6509" s="36" t="s">
        <v>69</v>
      </c>
      <c r="F6509" s="36" t="s">
        <v>70</v>
      </c>
      <c r="G6509" s="36" t="s">
        <v>71</v>
      </c>
      <c r="H6509" s="36">
        <v>20</v>
      </c>
      <c r="I6509" s="36">
        <v>20</v>
      </c>
    </row>
    <row r="6510" spans="1:9" x14ac:dyDescent="0.35">
      <c r="A6510" s="36">
        <v>1543088</v>
      </c>
      <c r="B6510" s="36" t="str">
        <f>VLOOKUP(AllData[[#This Row],[Order]],MM[],3,FALSE)</f>
        <v>V5757351400800</v>
      </c>
      <c r="C6510" s="36">
        <f>VLOOKUP(AllData[[#This Row],[Order]],MM[],2,FALSE)</f>
        <v>150</v>
      </c>
      <c r="D6510" s="36" t="s">
        <v>75</v>
      </c>
      <c r="E6510" s="36" t="s">
        <v>61</v>
      </c>
      <c r="F6510" s="36" t="s">
        <v>63</v>
      </c>
      <c r="G6510" s="36" t="s">
        <v>74</v>
      </c>
      <c r="H6510" s="36">
        <v>353.517</v>
      </c>
      <c r="I6510" s="36">
        <v>350</v>
      </c>
    </row>
    <row r="6511" spans="1:9" x14ac:dyDescent="0.35">
      <c r="A6511" s="36">
        <v>1543088</v>
      </c>
      <c r="B6511" s="36" t="str">
        <f>VLOOKUP(AllData[[#This Row],[Order]],MM[],3,FALSE)</f>
        <v>V5757351400800</v>
      </c>
      <c r="C6511" s="36">
        <f>VLOOKUP(AllData[[#This Row],[Order]],MM[],2,FALSE)</f>
        <v>150</v>
      </c>
      <c r="D6511" s="36" t="s">
        <v>78</v>
      </c>
      <c r="E6511" s="36" t="s">
        <v>61</v>
      </c>
      <c r="F6511" s="36" t="s">
        <v>63</v>
      </c>
      <c r="G6511" s="36" t="s">
        <v>76</v>
      </c>
      <c r="H6511" s="36">
        <v>1866.7199999999998</v>
      </c>
      <c r="I6511" s="36">
        <v>1020</v>
      </c>
    </row>
    <row r="6512" spans="1:9" x14ac:dyDescent="0.35">
      <c r="A6512" s="36">
        <v>1543088</v>
      </c>
      <c r="B6512" s="36" t="str">
        <f>VLOOKUP(AllData[[#This Row],[Order]],MM[],3,FALSE)</f>
        <v>V5757351400800</v>
      </c>
      <c r="C6512" s="36">
        <f>VLOOKUP(AllData[[#This Row],[Order]],MM[],2,FALSE)</f>
        <v>150</v>
      </c>
      <c r="D6512" s="36" t="s">
        <v>80</v>
      </c>
      <c r="E6512" s="36" t="s">
        <v>61</v>
      </c>
      <c r="F6512" s="36" t="s">
        <v>63</v>
      </c>
      <c r="G6512" s="36" t="s">
        <v>112</v>
      </c>
      <c r="H6512" s="36">
        <v>8.0500000000000007</v>
      </c>
      <c r="I6512" s="36">
        <v>50</v>
      </c>
    </row>
    <row r="6513" spans="1:9" x14ac:dyDescent="0.35">
      <c r="A6513" s="36">
        <v>1543088</v>
      </c>
      <c r="B6513" s="36" t="str">
        <f>VLOOKUP(AllData[[#This Row],[Order]],MM[],3,FALSE)</f>
        <v>V5757351400800</v>
      </c>
      <c r="C6513" s="36">
        <f>VLOOKUP(AllData[[#This Row],[Order]],MM[],2,FALSE)</f>
        <v>150</v>
      </c>
      <c r="D6513" s="36" t="s">
        <v>82</v>
      </c>
      <c r="E6513" s="36" t="s">
        <v>89</v>
      </c>
      <c r="F6513" s="36" t="s">
        <v>91</v>
      </c>
      <c r="G6513" s="36" t="s">
        <v>92</v>
      </c>
      <c r="H6513" s="36"/>
      <c r="I6513" s="36">
        <v>0</v>
      </c>
    </row>
    <row r="6514" spans="1:9" x14ac:dyDescent="0.35">
      <c r="A6514" s="36">
        <v>1543088</v>
      </c>
      <c r="B6514" s="36" t="str">
        <f>VLOOKUP(AllData[[#This Row],[Order]],MM[],3,FALSE)</f>
        <v>V5757351400800</v>
      </c>
      <c r="C6514" s="36">
        <f>VLOOKUP(AllData[[#This Row],[Order]],MM[],2,FALSE)</f>
        <v>150</v>
      </c>
      <c r="D6514" s="36" t="s">
        <v>85</v>
      </c>
      <c r="E6514" s="36" t="s">
        <v>69</v>
      </c>
      <c r="F6514" s="36" t="s">
        <v>70</v>
      </c>
      <c r="G6514" s="36" t="s">
        <v>79</v>
      </c>
      <c r="H6514" s="36">
        <v>20</v>
      </c>
      <c r="I6514" s="36">
        <v>20</v>
      </c>
    </row>
    <row r="6515" spans="1:9" x14ac:dyDescent="0.35">
      <c r="A6515" s="36">
        <v>1543088</v>
      </c>
      <c r="B6515" s="36" t="str">
        <f>VLOOKUP(AllData[[#This Row],[Order]],MM[],3,FALSE)</f>
        <v>V5757351400800</v>
      </c>
      <c r="C6515" s="36">
        <f>VLOOKUP(AllData[[#This Row],[Order]],MM[],2,FALSE)</f>
        <v>150</v>
      </c>
      <c r="D6515" s="36" t="s">
        <v>88</v>
      </c>
      <c r="E6515" s="36" t="s">
        <v>69</v>
      </c>
      <c r="F6515" s="36" t="s">
        <v>70</v>
      </c>
      <c r="G6515" s="36" t="s">
        <v>81</v>
      </c>
      <c r="H6515" s="36">
        <v>20</v>
      </c>
      <c r="I6515" s="36">
        <v>20</v>
      </c>
    </row>
    <row r="6516" spans="1:9" x14ac:dyDescent="0.35">
      <c r="A6516" s="36">
        <v>1543088</v>
      </c>
      <c r="B6516" s="36" t="str">
        <f>VLOOKUP(AllData[[#This Row],[Order]],MM[],3,FALSE)</f>
        <v>V5757351400800</v>
      </c>
      <c r="C6516" s="36">
        <f>VLOOKUP(AllData[[#This Row],[Order]],MM[],2,FALSE)</f>
        <v>150</v>
      </c>
      <c r="D6516" s="36" t="s">
        <v>95</v>
      </c>
      <c r="E6516" s="36" t="s">
        <v>83</v>
      </c>
      <c r="F6516" s="36" t="s">
        <v>84</v>
      </c>
      <c r="G6516" s="36" t="s">
        <v>84</v>
      </c>
      <c r="H6516" s="36">
        <v>676.86</v>
      </c>
      <c r="I6516" s="36">
        <v>450</v>
      </c>
    </row>
    <row r="6517" spans="1:9" x14ac:dyDescent="0.35">
      <c r="A6517" s="36">
        <v>1543088</v>
      </c>
      <c r="B6517" s="36" t="str">
        <f>VLOOKUP(AllData[[#This Row],[Order]],MM[],3,FALSE)</f>
        <v>V5757351400800</v>
      </c>
      <c r="C6517" s="36">
        <f>VLOOKUP(AllData[[#This Row],[Order]],MM[],2,FALSE)</f>
        <v>150</v>
      </c>
      <c r="D6517" s="36" t="s">
        <v>97</v>
      </c>
      <c r="E6517" s="36" t="s">
        <v>86</v>
      </c>
      <c r="F6517" s="36" t="s">
        <v>87</v>
      </c>
      <c r="G6517" s="36" t="s">
        <v>87</v>
      </c>
      <c r="H6517" s="36">
        <v>20</v>
      </c>
      <c r="I6517" s="36">
        <v>20</v>
      </c>
    </row>
    <row r="6518" spans="1:9" x14ac:dyDescent="0.35">
      <c r="A6518" s="36">
        <v>1543088</v>
      </c>
      <c r="B6518" s="36" t="str">
        <f>VLOOKUP(AllData[[#This Row],[Order]],MM[],3,FALSE)</f>
        <v>V5757351400800</v>
      </c>
      <c r="C6518" s="36">
        <f>VLOOKUP(AllData[[#This Row],[Order]],MM[],2,FALSE)</f>
        <v>150</v>
      </c>
      <c r="D6518" s="36" t="s">
        <v>99</v>
      </c>
      <c r="E6518" s="36" t="s">
        <v>61</v>
      </c>
      <c r="F6518" s="36" t="s">
        <v>63</v>
      </c>
      <c r="G6518" s="36" t="s">
        <v>96</v>
      </c>
      <c r="H6518" s="36">
        <v>948.42000000000007</v>
      </c>
      <c r="I6518" s="36">
        <v>100</v>
      </c>
    </row>
    <row r="6519" spans="1:9" x14ac:dyDescent="0.35">
      <c r="A6519" s="36">
        <v>1543088</v>
      </c>
      <c r="B6519" s="36" t="str">
        <f>VLOOKUP(AllData[[#This Row],[Order]],MM[],3,FALSE)</f>
        <v>V5757351400800</v>
      </c>
      <c r="C6519" s="36">
        <f>VLOOKUP(AllData[[#This Row],[Order]],MM[],2,FALSE)</f>
        <v>150</v>
      </c>
      <c r="D6519" s="36" t="s">
        <v>101</v>
      </c>
      <c r="E6519" s="36" t="s">
        <v>69</v>
      </c>
      <c r="F6519" s="36" t="s">
        <v>70</v>
      </c>
      <c r="G6519" s="36" t="s">
        <v>98</v>
      </c>
      <c r="H6519" s="36">
        <v>20</v>
      </c>
      <c r="I6519" s="36">
        <v>20</v>
      </c>
    </row>
    <row r="6520" spans="1:9" x14ac:dyDescent="0.35">
      <c r="A6520" s="36">
        <v>1543088</v>
      </c>
      <c r="B6520" s="36" t="str">
        <f>VLOOKUP(AllData[[#This Row],[Order]],MM[],3,FALSE)</f>
        <v>V5757351400800</v>
      </c>
      <c r="C6520" s="36">
        <f>VLOOKUP(AllData[[#This Row],[Order]],MM[],2,FALSE)</f>
        <v>150</v>
      </c>
      <c r="D6520" s="36" t="s">
        <v>104</v>
      </c>
      <c r="E6520" s="36" t="s">
        <v>69</v>
      </c>
      <c r="F6520" s="36" t="s">
        <v>70</v>
      </c>
      <c r="G6520" s="36" t="s">
        <v>100</v>
      </c>
      <c r="H6520" s="36">
        <v>30</v>
      </c>
      <c r="I6520" s="36">
        <v>30</v>
      </c>
    </row>
    <row r="6521" spans="1:9" x14ac:dyDescent="0.35">
      <c r="A6521" s="36">
        <v>1543088</v>
      </c>
      <c r="B6521" s="36" t="str">
        <f>VLOOKUP(AllData[[#This Row],[Order]],MM[],3,FALSE)</f>
        <v>V5757351400800</v>
      </c>
      <c r="C6521" s="36">
        <f>VLOOKUP(AllData[[#This Row],[Order]],MM[],2,FALSE)</f>
        <v>150</v>
      </c>
      <c r="D6521" s="36" t="s">
        <v>113</v>
      </c>
      <c r="E6521" s="36" t="s">
        <v>102</v>
      </c>
      <c r="F6521" s="36" t="s">
        <v>100</v>
      </c>
      <c r="G6521" s="36" t="s">
        <v>103</v>
      </c>
      <c r="H6521" s="36">
        <v>30</v>
      </c>
      <c r="I6521" s="36">
        <v>30</v>
      </c>
    </row>
    <row r="6522" spans="1:9" x14ac:dyDescent="0.35">
      <c r="A6522" s="36">
        <v>1543088</v>
      </c>
      <c r="B6522" s="36" t="str">
        <f>VLOOKUP(AllData[[#This Row],[Order]],MM[],3,FALSE)</f>
        <v>V5757351400800</v>
      </c>
      <c r="C6522" s="36">
        <f>VLOOKUP(AllData[[#This Row],[Order]],MM[],2,FALSE)</f>
        <v>150</v>
      </c>
      <c r="D6522" s="36" t="s">
        <v>114</v>
      </c>
      <c r="E6522" s="36" t="s">
        <v>102</v>
      </c>
      <c r="F6522" s="36" t="s">
        <v>100</v>
      </c>
      <c r="G6522" s="36" t="s">
        <v>106</v>
      </c>
      <c r="H6522" s="36">
        <v>45</v>
      </c>
      <c r="I6522" s="36">
        <v>45</v>
      </c>
    </row>
    <row r="6523" spans="1:9" x14ac:dyDescent="0.35">
      <c r="A6523" s="36">
        <v>1543088</v>
      </c>
      <c r="B6523" s="36" t="str">
        <f>VLOOKUP(AllData[[#This Row],[Order]],MM[],3,FALSE)</f>
        <v>V5757351400800</v>
      </c>
      <c r="C6523" s="36">
        <f>VLOOKUP(AllData[[#This Row],[Order]],MM[],2,FALSE)</f>
        <v>150</v>
      </c>
      <c r="D6523" s="36" t="s">
        <v>60</v>
      </c>
      <c r="E6523" s="36" t="s">
        <v>61</v>
      </c>
      <c r="F6523" s="36" t="s">
        <v>63</v>
      </c>
      <c r="G6523" s="36" t="s">
        <v>108</v>
      </c>
      <c r="H6523" s="36">
        <v>145.5</v>
      </c>
      <c r="I6523" s="36">
        <v>1</v>
      </c>
    </row>
    <row r="6524" spans="1:9" x14ac:dyDescent="0.35">
      <c r="A6524" s="36">
        <v>1543088</v>
      </c>
      <c r="B6524" s="36" t="str">
        <f>VLOOKUP(AllData[[#This Row],[Order]],MM[],3,FALSE)</f>
        <v>V5757351400800</v>
      </c>
      <c r="C6524" s="36">
        <f>VLOOKUP(AllData[[#This Row],[Order]],MM[],2,FALSE)</f>
        <v>150</v>
      </c>
      <c r="D6524" s="36" t="s">
        <v>95</v>
      </c>
      <c r="E6524" s="36" t="s">
        <v>83</v>
      </c>
      <c r="F6524" s="36" t="s">
        <v>84</v>
      </c>
      <c r="G6524" s="36" t="s">
        <v>110</v>
      </c>
      <c r="H6524" s="36">
        <v>331.26</v>
      </c>
      <c r="I6524" s="36">
        <v>5</v>
      </c>
    </row>
    <row r="6525" spans="1:9" x14ac:dyDescent="0.35">
      <c r="A6525" s="36">
        <v>1543089</v>
      </c>
      <c r="B6525" s="36" t="str">
        <f>VLOOKUP(AllData[[#This Row],[Order]],MM[],3,FALSE)</f>
        <v>V5757351401000</v>
      </c>
      <c r="C6525" s="36">
        <f>VLOOKUP(AllData[[#This Row],[Order]],MM[],2,FALSE)</f>
        <v>153</v>
      </c>
      <c r="D6525" s="36" t="s">
        <v>60</v>
      </c>
      <c r="E6525" s="36" t="s">
        <v>83</v>
      </c>
      <c r="F6525" s="36" t="s">
        <v>84</v>
      </c>
      <c r="G6525" s="36" t="s">
        <v>111</v>
      </c>
      <c r="H6525" s="36">
        <v>45.383000000000003</v>
      </c>
      <c r="I6525" s="36">
        <v>40</v>
      </c>
    </row>
    <row r="6526" spans="1:9" x14ac:dyDescent="0.35">
      <c r="A6526" s="36">
        <v>1543089</v>
      </c>
      <c r="B6526" s="36" t="str">
        <f>VLOOKUP(AllData[[#This Row],[Order]],MM[],3,FALSE)</f>
        <v>V5757351401000</v>
      </c>
      <c r="C6526" s="36">
        <f>VLOOKUP(AllData[[#This Row],[Order]],MM[],2,FALSE)</f>
        <v>153</v>
      </c>
      <c r="D6526" s="36" t="s">
        <v>68</v>
      </c>
      <c r="E6526" s="36" t="s">
        <v>61</v>
      </c>
      <c r="F6526" s="36" t="s">
        <v>63</v>
      </c>
      <c r="G6526" s="36" t="s">
        <v>64</v>
      </c>
      <c r="H6526" s="36">
        <v>36.75</v>
      </c>
      <c r="I6526" s="36">
        <v>15</v>
      </c>
    </row>
    <row r="6527" spans="1:9" x14ac:dyDescent="0.35">
      <c r="A6527" s="36">
        <v>1543089</v>
      </c>
      <c r="B6527" s="36" t="str">
        <f>VLOOKUP(AllData[[#This Row],[Order]],MM[],3,FALSE)</f>
        <v>V5757351401000</v>
      </c>
      <c r="C6527" s="36">
        <f>VLOOKUP(AllData[[#This Row],[Order]],MM[],2,FALSE)</f>
        <v>153</v>
      </c>
      <c r="D6527" s="36" t="s">
        <v>73</v>
      </c>
      <c r="E6527" s="36" t="s">
        <v>69</v>
      </c>
      <c r="F6527" s="36" t="s">
        <v>70</v>
      </c>
      <c r="G6527" s="36" t="s">
        <v>71</v>
      </c>
      <c r="H6527" s="36">
        <v>20</v>
      </c>
      <c r="I6527" s="36">
        <v>20</v>
      </c>
    </row>
    <row r="6528" spans="1:9" x14ac:dyDescent="0.35">
      <c r="A6528" s="36">
        <v>1543089</v>
      </c>
      <c r="B6528" s="36" t="str">
        <f>VLOOKUP(AllData[[#This Row],[Order]],MM[],3,FALSE)</f>
        <v>V5757351401000</v>
      </c>
      <c r="C6528" s="36">
        <f>VLOOKUP(AllData[[#This Row],[Order]],MM[],2,FALSE)</f>
        <v>153</v>
      </c>
      <c r="D6528" s="36" t="s">
        <v>75</v>
      </c>
      <c r="E6528" s="36" t="s">
        <v>61</v>
      </c>
      <c r="F6528" s="36" t="s">
        <v>63</v>
      </c>
      <c r="G6528" s="36" t="s">
        <v>74</v>
      </c>
      <c r="H6528" s="36">
        <v>456.47999999999996</v>
      </c>
      <c r="I6528" s="36">
        <v>350</v>
      </c>
    </row>
    <row r="6529" spans="1:9" x14ac:dyDescent="0.35">
      <c r="A6529" s="36">
        <v>1543089</v>
      </c>
      <c r="B6529" s="36" t="str">
        <f>VLOOKUP(AllData[[#This Row],[Order]],MM[],3,FALSE)</f>
        <v>V5757351401000</v>
      </c>
      <c r="C6529" s="36">
        <f>VLOOKUP(AllData[[#This Row],[Order]],MM[],2,FALSE)</f>
        <v>153</v>
      </c>
      <c r="D6529" s="36" t="s">
        <v>78</v>
      </c>
      <c r="E6529" s="36" t="s">
        <v>61</v>
      </c>
      <c r="F6529" s="36" t="s">
        <v>63</v>
      </c>
      <c r="G6529" s="36" t="s">
        <v>76</v>
      </c>
      <c r="H6529" s="36">
        <v>2047.5</v>
      </c>
      <c r="I6529" s="36">
        <v>1020</v>
      </c>
    </row>
    <row r="6530" spans="1:9" x14ac:dyDescent="0.35">
      <c r="A6530" s="36">
        <v>1543089</v>
      </c>
      <c r="B6530" s="36" t="str">
        <f>VLOOKUP(AllData[[#This Row],[Order]],MM[],3,FALSE)</f>
        <v>V5757351401000</v>
      </c>
      <c r="C6530" s="36">
        <f>VLOOKUP(AllData[[#This Row],[Order]],MM[],2,FALSE)</f>
        <v>153</v>
      </c>
      <c r="D6530" s="36" t="s">
        <v>80</v>
      </c>
      <c r="E6530" s="36" t="s">
        <v>61</v>
      </c>
      <c r="F6530" s="36" t="s">
        <v>63</v>
      </c>
      <c r="G6530" s="36" t="s">
        <v>112</v>
      </c>
      <c r="H6530" s="36">
        <v>53.7</v>
      </c>
      <c r="I6530" s="36">
        <v>50</v>
      </c>
    </row>
    <row r="6531" spans="1:9" x14ac:dyDescent="0.35">
      <c r="A6531" s="36">
        <v>1543089</v>
      </c>
      <c r="B6531" s="36" t="str">
        <f>VLOOKUP(AllData[[#This Row],[Order]],MM[],3,FALSE)</f>
        <v>V5757351401000</v>
      </c>
      <c r="C6531" s="36">
        <f>VLOOKUP(AllData[[#This Row],[Order]],MM[],2,FALSE)</f>
        <v>153</v>
      </c>
      <c r="D6531" s="36" t="s">
        <v>82</v>
      </c>
      <c r="E6531" s="36" t="s">
        <v>89</v>
      </c>
      <c r="F6531" s="36" t="s">
        <v>91</v>
      </c>
      <c r="G6531" s="36" t="s">
        <v>92</v>
      </c>
      <c r="H6531" s="36"/>
      <c r="I6531" s="36">
        <v>0</v>
      </c>
    </row>
    <row r="6532" spans="1:9" x14ac:dyDescent="0.35">
      <c r="A6532" s="36">
        <v>1543089</v>
      </c>
      <c r="B6532" s="36" t="str">
        <f>VLOOKUP(AllData[[#This Row],[Order]],MM[],3,FALSE)</f>
        <v>V5757351401000</v>
      </c>
      <c r="C6532" s="36">
        <f>VLOOKUP(AllData[[#This Row],[Order]],MM[],2,FALSE)</f>
        <v>153</v>
      </c>
      <c r="D6532" s="36" t="s">
        <v>85</v>
      </c>
      <c r="E6532" s="36" t="s">
        <v>69</v>
      </c>
      <c r="F6532" s="36" t="s">
        <v>70</v>
      </c>
      <c r="G6532" s="36" t="s">
        <v>79</v>
      </c>
      <c r="H6532" s="36">
        <v>20</v>
      </c>
      <c r="I6532" s="36">
        <v>20</v>
      </c>
    </row>
    <row r="6533" spans="1:9" x14ac:dyDescent="0.35">
      <c r="A6533" s="36">
        <v>1543089</v>
      </c>
      <c r="B6533" s="36" t="str">
        <f>VLOOKUP(AllData[[#This Row],[Order]],MM[],3,FALSE)</f>
        <v>V5757351401000</v>
      </c>
      <c r="C6533" s="36">
        <f>VLOOKUP(AllData[[#This Row],[Order]],MM[],2,FALSE)</f>
        <v>153</v>
      </c>
      <c r="D6533" s="36" t="s">
        <v>88</v>
      </c>
      <c r="E6533" s="36" t="s">
        <v>69</v>
      </c>
      <c r="F6533" s="36" t="s">
        <v>70</v>
      </c>
      <c r="G6533" s="36" t="s">
        <v>81</v>
      </c>
      <c r="H6533" s="36">
        <v>20</v>
      </c>
      <c r="I6533" s="36">
        <v>20</v>
      </c>
    </row>
    <row r="6534" spans="1:9" x14ac:dyDescent="0.35">
      <c r="A6534" s="36">
        <v>1543089</v>
      </c>
      <c r="B6534" s="36" t="str">
        <f>VLOOKUP(AllData[[#This Row],[Order]],MM[],3,FALSE)</f>
        <v>V5757351401000</v>
      </c>
      <c r="C6534" s="36">
        <f>VLOOKUP(AllData[[#This Row],[Order]],MM[],2,FALSE)</f>
        <v>153</v>
      </c>
      <c r="D6534" s="36" t="s">
        <v>95</v>
      </c>
      <c r="E6534" s="36" t="s">
        <v>83</v>
      </c>
      <c r="F6534" s="36" t="s">
        <v>84</v>
      </c>
      <c r="G6534" s="36" t="s">
        <v>84</v>
      </c>
      <c r="H6534" s="36">
        <v>386.70000000000005</v>
      </c>
      <c r="I6534" s="36">
        <v>450</v>
      </c>
    </row>
    <row r="6535" spans="1:9" x14ac:dyDescent="0.35">
      <c r="A6535" s="36">
        <v>1543089</v>
      </c>
      <c r="B6535" s="36" t="str">
        <f>VLOOKUP(AllData[[#This Row],[Order]],MM[],3,FALSE)</f>
        <v>V5757351401000</v>
      </c>
      <c r="C6535" s="36">
        <f>VLOOKUP(AllData[[#This Row],[Order]],MM[],2,FALSE)</f>
        <v>153</v>
      </c>
      <c r="D6535" s="36" t="s">
        <v>97</v>
      </c>
      <c r="E6535" s="36" t="s">
        <v>86</v>
      </c>
      <c r="F6535" s="36" t="s">
        <v>87</v>
      </c>
      <c r="G6535" s="36" t="s">
        <v>87</v>
      </c>
      <c r="H6535" s="36">
        <v>20</v>
      </c>
      <c r="I6535" s="36">
        <v>20</v>
      </c>
    </row>
    <row r="6536" spans="1:9" x14ac:dyDescent="0.35">
      <c r="A6536" s="36">
        <v>1543089</v>
      </c>
      <c r="B6536" s="36" t="str">
        <f>VLOOKUP(AllData[[#This Row],[Order]],MM[],3,FALSE)</f>
        <v>V5757351401000</v>
      </c>
      <c r="C6536" s="36">
        <f>VLOOKUP(AllData[[#This Row],[Order]],MM[],2,FALSE)</f>
        <v>153</v>
      </c>
      <c r="D6536" s="36" t="s">
        <v>99</v>
      </c>
      <c r="E6536" s="36" t="s">
        <v>61</v>
      </c>
      <c r="F6536" s="36" t="s">
        <v>63</v>
      </c>
      <c r="G6536" s="36" t="s">
        <v>96</v>
      </c>
      <c r="H6536" s="36">
        <v>42.966999999999999</v>
      </c>
      <c r="I6536" s="36">
        <v>100</v>
      </c>
    </row>
    <row r="6537" spans="1:9" x14ac:dyDescent="0.35">
      <c r="A6537" s="36">
        <v>1543089</v>
      </c>
      <c r="B6537" s="36" t="str">
        <f>VLOOKUP(AllData[[#This Row],[Order]],MM[],3,FALSE)</f>
        <v>V5757351401000</v>
      </c>
      <c r="C6537" s="36">
        <f>VLOOKUP(AllData[[#This Row],[Order]],MM[],2,FALSE)</f>
        <v>153</v>
      </c>
      <c r="D6537" s="36" t="s">
        <v>101</v>
      </c>
      <c r="E6537" s="36" t="s">
        <v>69</v>
      </c>
      <c r="F6537" s="36" t="s">
        <v>70</v>
      </c>
      <c r="G6537" s="36" t="s">
        <v>98</v>
      </c>
      <c r="H6537" s="36">
        <v>20</v>
      </c>
      <c r="I6537" s="36">
        <v>20</v>
      </c>
    </row>
    <row r="6538" spans="1:9" x14ac:dyDescent="0.35">
      <c r="A6538" s="36">
        <v>1543089</v>
      </c>
      <c r="B6538" s="36" t="str">
        <f>VLOOKUP(AllData[[#This Row],[Order]],MM[],3,FALSE)</f>
        <v>V5757351401000</v>
      </c>
      <c r="C6538" s="36">
        <f>VLOOKUP(AllData[[#This Row],[Order]],MM[],2,FALSE)</f>
        <v>153</v>
      </c>
      <c r="D6538" s="36" t="s">
        <v>104</v>
      </c>
      <c r="E6538" s="36" t="s">
        <v>69</v>
      </c>
      <c r="F6538" s="36" t="s">
        <v>70</v>
      </c>
      <c r="G6538" s="36" t="s">
        <v>100</v>
      </c>
      <c r="H6538" s="36">
        <v>30</v>
      </c>
      <c r="I6538" s="36">
        <v>30</v>
      </c>
    </row>
    <row r="6539" spans="1:9" x14ac:dyDescent="0.35">
      <c r="A6539" s="36">
        <v>1543089</v>
      </c>
      <c r="B6539" s="36" t="str">
        <f>VLOOKUP(AllData[[#This Row],[Order]],MM[],3,FALSE)</f>
        <v>V5757351401000</v>
      </c>
      <c r="C6539" s="36">
        <f>VLOOKUP(AllData[[#This Row],[Order]],MM[],2,FALSE)</f>
        <v>153</v>
      </c>
      <c r="D6539" s="36" t="s">
        <v>113</v>
      </c>
      <c r="E6539" s="36" t="s">
        <v>102</v>
      </c>
      <c r="F6539" s="36" t="s">
        <v>100</v>
      </c>
      <c r="G6539" s="36" t="s">
        <v>103</v>
      </c>
      <c r="H6539" s="36">
        <v>30</v>
      </c>
      <c r="I6539" s="36">
        <v>30</v>
      </c>
    </row>
    <row r="6540" spans="1:9" x14ac:dyDescent="0.35">
      <c r="A6540" s="36">
        <v>1543089</v>
      </c>
      <c r="B6540" s="36" t="str">
        <f>VLOOKUP(AllData[[#This Row],[Order]],MM[],3,FALSE)</f>
        <v>V5757351401000</v>
      </c>
      <c r="C6540" s="36">
        <f>VLOOKUP(AllData[[#This Row],[Order]],MM[],2,FALSE)</f>
        <v>153</v>
      </c>
      <c r="D6540" s="36" t="s">
        <v>114</v>
      </c>
      <c r="E6540" s="36" t="s">
        <v>102</v>
      </c>
      <c r="F6540" s="36" t="s">
        <v>100</v>
      </c>
      <c r="G6540" s="36" t="s">
        <v>106</v>
      </c>
      <c r="H6540" s="36">
        <v>45</v>
      </c>
      <c r="I6540" s="36">
        <v>45</v>
      </c>
    </row>
    <row r="6541" spans="1:9" x14ac:dyDescent="0.35">
      <c r="A6541" s="36">
        <v>1543089</v>
      </c>
      <c r="B6541" s="36" t="str">
        <f>VLOOKUP(AllData[[#This Row],[Order]],MM[],3,FALSE)</f>
        <v>V5757351401000</v>
      </c>
      <c r="C6541" s="36">
        <f>VLOOKUP(AllData[[#This Row],[Order]],MM[],2,FALSE)</f>
        <v>153</v>
      </c>
      <c r="D6541" s="36" t="s">
        <v>60</v>
      </c>
      <c r="E6541" s="36" t="s">
        <v>61</v>
      </c>
      <c r="F6541" s="36" t="s">
        <v>63</v>
      </c>
      <c r="G6541" s="36" t="s">
        <v>108</v>
      </c>
      <c r="H6541" s="36">
        <v>242.51999999999998</v>
      </c>
      <c r="I6541" s="36">
        <v>1</v>
      </c>
    </row>
    <row r="6542" spans="1:9" x14ac:dyDescent="0.35">
      <c r="A6542" s="36">
        <v>1543089</v>
      </c>
      <c r="B6542" s="36" t="str">
        <f>VLOOKUP(AllData[[#This Row],[Order]],MM[],3,FALSE)</f>
        <v>V5757351401000</v>
      </c>
      <c r="C6542" s="36">
        <f>VLOOKUP(AllData[[#This Row],[Order]],MM[],2,FALSE)</f>
        <v>153</v>
      </c>
      <c r="D6542" s="36" t="s">
        <v>95</v>
      </c>
      <c r="E6542" s="36" t="s">
        <v>83</v>
      </c>
      <c r="F6542" s="36" t="s">
        <v>84</v>
      </c>
      <c r="G6542" s="36" t="s">
        <v>110</v>
      </c>
      <c r="H6542" s="36">
        <v>324.42</v>
      </c>
      <c r="I6542" s="36">
        <v>5</v>
      </c>
    </row>
    <row r="6543" spans="1:9" x14ac:dyDescent="0.35">
      <c r="A6543" s="36">
        <v>1543123</v>
      </c>
      <c r="B6543" s="36" t="str">
        <f>VLOOKUP(AllData[[#This Row],[Order]],MM[],3,FALSE)</f>
        <v>V5757351400800</v>
      </c>
      <c r="C6543" s="36">
        <f>VLOOKUP(AllData[[#This Row],[Order]],MM[],2,FALSE)</f>
        <v>152</v>
      </c>
      <c r="D6543" s="36" t="s">
        <v>60</v>
      </c>
      <c r="E6543" s="36" t="s">
        <v>83</v>
      </c>
      <c r="F6543" s="36" t="s">
        <v>84</v>
      </c>
      <c r="G6543" s="36" t="s">
        <v>111</v>
      </c>
      <c r="H6543" s="36">
        <v>149.57999999999998</v>
      </c>
      <c r="I6543" s="36">
        <v>40</v>
      </c>
    </row>
    <row r="6544" spans="1:9" x14ac:dyDescent="0.35">
      <c r="A6544" s="36">
        <v>1543123</v>
      </c>
      <c r="B6544" s="36" t="str">
        <f>VLOOKUP(AllData[[#This Row],[Order]],MM[],3,FALSE)</f>
        <v>V5757351400800</v>
      </c>
      <c r="C6544" s="36">
        <f>VLOOKUP(AllData[[#This Row],[Order]],MM[],2,FALSE)</f>
        <v>152</v>
      </c>
      <c r="D6544" s="36" t="s">
        <v>68</v>
      </c>
      <c r="E6544" s="36" t="s">
        <v>61</v>
      </c>
      <c r="F6544" s="36" t="s">
        <v>63</v>
      </c>
      <c r="G6544" s="36" t="s">
        <v>64</v>
      </c>
      <c r="H6544" s="36">
        <v>4.5170000000000003</v>
      </c>
      <c r="I6544" s="36">
        <v>15</v>
      </c>
    </row>
    <row r="6545" spans="1:9" x14ac:dyDescent="0.35">
      <c r="A6545" s="36">
        <v>1543123</v>
      </c>
      <c r="B6545" s="36" t="str">
        <f>VLOOKUP(AllData[[#This Row],[Order]],MM[],3,FALSE)</f>
        <v>V5757351400800</v>
      </c>
      <c r="C6545" s="36">
        <f>VLOOKUP(AllData[[#This Row],[Order]],MM[],2,FALSE)</f>
        <v>152</v>
      </c>
      <c r="D6545" s="36" t="s">
        <v>73</v>
      </c>
      <c r="E6545" s="36" t="s">
        <v>69</v>
      </c>
      <c r="F6545" s="36" t="s">
        <v>70</v>
      </c>
      <c r="G6545" s="36" t="s">
        <v>71</v>
      </c>
      <c r="H6545" s="36">
        <v>20</v>
      </c>
      <c r="I6545" s="36">
        <v>20</v>
      </c>
    </row>
    <row r="6546" spans="1:9" x14ac:dyDescent="0.35">
      <c r="A6546" s="36">
        <v>1543123</v>
      </c>
      <c r="B6546" s="36" t="str">
        <f>VLOOKUP(AllData[[#This Row],[Order]],MM[],3,FALSE)</f>
        <v>V5757351400800</v>
      </c>
      <c r="C6546" s="36">
        <f>VLOOKUP(AllData[[#This Row],[Order]],MM[],2,FALSE)</f>
        <v>152</v>
      </c>
      <c r="D6546" s="36" t="s">
        <v>75</v>
      </c>
      <c r="E6546" s="36" t="s">
        <v>61</v>
      </c>
      <c r="F6546" s="36" t="s">
        <v>63</v>
      </c>
      <c r="G6546" s="36" t="s">
        <v>74</v>
      </c>
      <c r="H6546" s="36">
        <v>532.44000000000005</v>
      </c>
      <c r="I6546" s="36">
        <v>350</v>
      </c>
    </row>
    <row r="6547" spans="1:9" x14ac:dyDescent="0.35">
      <c r="A6547" s="36">
        <v>1543123</v>
      </c>
      <c r="B6547" s="36" t="str">
        <f>VLOOKUP(AllData[[#This Row],[Order]],MM[],3,FALSE)</f>
        <v>V5757351400800</v>
      </c>
      <c r="C6547" s="36">
        <f>VLOOKUP(AllData[[#This Row],[Order]],MM[],2,FALSE)</f>
        <v>152</v>
      </c>
      <c r="D6547" s="36" t="s">
        <v>78</v>
      </c>
      <c r="E6547" s="36" t="s">
        <v>61</v>
      </c>
      <c r="F6547" s="36" t="s">
        <v>63</v>
      </c>
      <c r="G6547" s="36" t="s">
        <v>76</v>
      </c>
      <c r="H6547" s="36">
        <v>2156.52</v>
      </c>
      <c r="I6547" s="36">
        <v>1020</v>
      </c>
    </row>
    <row r="6548" spans="1:9" x14ac:dyDescent="0.35">
      <c r="A6548" s="36">
        <v>1543123</v>
      </c>
      <c r="B6548" s="36" t="str">
        <f>VLOOKUP(AllData[[#This Row],[Order]],MM[],3,FALSE)</f>
        <v>V5757351400800</v>
      </c>
      <c r="C6548" s="36">
        <f>VLOOKUP(AllData[[#This Row],[Order]],MM[],2,FALSE)</f>
        <v>152</v>
      </c>
      <c r="D6548" s="36" t="s">
        <v>80</v>
      </c>
      <c r="E6548" s="36" t="s">
        <v>61</v>
      </c>
      <c r="F6548" s="36" t="s">
        <v>63</v>
      </c>
      <c r="G6548" s="36" t="s">
        <v>112</v>
      </c>
      <c r="H6548" s="36">
        <v>58.366999999999997</v>
      </c>
      <c r="I6548" s="36">
        <v>50</v>
      </c>
    </row>
    <row r="6549" spans="1:9" x14ac:dyDescent="0.35">
      <c r="A6549" s="36">
        <v>1543123</v>
      </c>
      <c r="B6549" s="36" t="str">
        <f>VLOOKUP(AllData[[#This Row],[Order]],MM[],3,FALSE)</f>
        <v>V5757351400800</v>
      </c>
      <c r="C6549" s="36">
        <f>VLOOKUP(AllData[[#This Row],[Order]],MM[],2,FALSE)</f>
        <v>152</v>
      </c>
      <c r="D6549" s="36" t="s">
        <v>82</v>
      </c>
      <c r="E6549" s="36" t="s">
        <v>89</v>
      </c>
      <c r="F6549" s="36" t="s">
        <v>91</v>
      </c>
      <c r="G6549" s="36" t="s">
        <v>92</v>
      </c>
      <c r="H6549" s="36"/>
      <c r="I6549" s="36">
        <v>0</v>
      </c>
    </row>
    <row r="6550" spans="1:9" x14ac:dyDescent="0.35">
      <c r="A6550" s="36">
        <v>1543123</v>
      </c>
      <c r="B6550" s="36" t="str">
        <f>VLOOKUP(AllData[[#This Row],[Order]],MM[],3,FALSE)</f>
        <v>V5757351400800</v>
      </c>
      <c r="C6550" s="36">
        <f>VLOOKUP(AllData[[#This Row],[Order]],MM[],2,FALSE)</f>
        <v>152</v>
      </c>
      <c r="D6550" s="36" t="s">
        <v>85</v>
      </c>
      <c r="E6550" s="36" t="s">
        <v>69</v>
      </c>
      <c r="F6550" s="36" t="s">
        <v>70</v>
      </c>
      <c r="G6550" s="36" t="s">
        <v>79</v>
      </c>
      <c r="H6550" s="36">
        <v>20</v>
      </c>
      <c r="I6550" s="36">
        <v>20</v>
      </c>
    </row>
    <row r="6551" spans="1:9" x14ac:dyDescent="0.35">
      <c r="A6551" s="36">
        <v>1543123</v>
      </c>
      <c r="B6551" s="36" t="str">
        <f>VLOOKUP(AllData[[#This Row],[Order]],MM[],3,FALSE)</f>
        <v>V5757351400800</v>
      </c>
      <c r="C6551" s="36">
        <f>VLOOKUP(AllData[[#This Row],[Order]],MM[],2,FALSE)</f>
        <v>152</v>
      </c>
      <c r="D6551" s="36" t="s">
        <v>88</v>
      </c>
      <c r="E6551" s="36" t="s">
        <v>69</v>
      </c>
      <c r="F6551" s="36" t="s">
        <v>70</v>
      </c>
      <c r="G6551" s="36" t="s">
        <v>81</v>
      </c>
      <c r="H6551" s="36">
        <v>20</v>
      </c>
      <c r="I6551" s="36">
        <v>20</v>
      </c>
    </row>
    <row r="6552" spans="1:9" x14ac:dyDescent="0.35">
      <c r="A6552" s="36">
        <v>1543123</v>
      </c>
      <c r="B6552" s="36" t="str">
        <f>VLOOKUP(AllData[[#This Row],[Order]],MM[],3,FALSE)</f>
        <v>V5757351400800</v>
      </c>
      <c r="C6552" s="36">
        <f>VLOOKUP(AllData[[#This Row],[Order]],MM[],2,FALSE)</f>
        <v>152</v>
      </c>
      <c r="D6552" s="36" t="s">
        <v>95</v>
      </c>
      <c r="E6552" s="36" t="s">
        <v>83</v>
      </c>
      <c r="F6552" s="36" t="s">
        <v>84</v>
      </c>
      <c r="G6552" s="36" t="s">
        <v>84</v>
      </c>
      <c r="H6552" s="36">
        <v>691.74</v>
      </c>
      <c r="I6552" s="36">
        <v>450</v>
      </c>
    </row>
    <row r="6553" spans="1:9" x14ac:dyDescent="0.35">
      <c r="A6553" s="36">
        <v>1543123</v>
      </c>
      <c r="B6553" s="36" t="str">
        <f>VLOOKUP(AllData[[#This Row],[Order]],MM[],3,FALSE)</f>
        <v>V5757351400800</v>
      </c>
      <c r="C6553" s="36">
        <f>VLOOKUP(AllData[[#This Row],[Order]],MM[],2,FALSE)</f>
        <v>152</v>
      </c>
      <c r="D6553" s="36" t="s">
        <v>97</v>
      </c>
      <c r="E6553" s="36" t="s">
        <v>86</v>
      </c>
      <c r="F6553" s="36" t="s">
        <v>87</v>
      </c>
      <c r="G6553" s="36" t="s">
        <v>87</v>
      </c>
      <c r="H6553" s="36">
        <v>20</v>
      </c>
      <c r="I6553" s="36">
        <v>20</v>
      </c>
    </row>
    <row r="6554" spans="1:9" x14ac:dyDescent="0.35">
      <c r="A6554" s="36">
        <v>1543123</v>
      </c>
      <c r="B6554" s="36" t="str">
        <f>VLOOKUP(AllData[[#This Row],[Order]],MM[],3,FALSE)</f>
        <v>V5757351400800</v>
      </c>
      <c r="C6554" s="36">
        <f>VLOOKUP(AllData[[#This Row],[Order]],MM[],2,FALSE)</f>
        <v>152</v>
      </c>
      <c r="D6554" s="36" t="s">
        <v>99</v>
      </c>
      <c r="E6554" s="36" t="s">
        <v>61</v>
      </c>
      <c r="F6554" s="36" t="s">
        <v>63</v>
      </c>
      <c r="G6554" s="36" t="s">
        <v>96</v>
      </c>
      <c r="H6554" s="36">
        <v>22.033000000000001</v>
      </c>
      <c r="I6554" s="36">
        <v>100</v>
      </c>
    </row>
    <row r="6555" spans="1:9" x14ac:dyDescent="0.35">
      <c r="A6555" s="36">
        <v>1543123</v>
      </c>
      <c r="B6555" s="36" t="str">
        <f>VLOOKUP(AllData[[#This Row],[Order]],MM[],3,FALSE)</f>
        <v>V5757351400800</v>
      </c>
      <c r="C6555" s="36">
        <f>VLOOKUP(AllData[[#This Row],[Order]],MM[],2,FALSE)</f>
        <v>152</v>
      </c>
      <c r="D6555" s="36" t="s">
        <v>101</v>
      </c>
      <c r="E6555" s="36" t="s">
        <v>69</v>
      </c>
      <c r="F6555" s="36" t="s">
        <v>70</v>
      </c>
      <c r="G6555" s="36" t="s">
        <v>98</v>
      </c>
      <c r="H6555" s="36">
        <v>20</v>
      </c>
      <c r="I6555" s="36">
        <v>20</v>
      </c>
    </row>
    <row r="6556" spans="1:9" x14ac:dyDescent="0.35">
      <c r="A6556" s="36">
        <v>1543123</v>
      </c>
      <c r="B6556" s="36" t="str">
        <f>VLOOKUP(AllData[[#This Row],[Order]],MM[],3,FALSE)</f>
        <v>V5757351400800</v>
      </c>
      <c r="C6556" s="36">
        <f>VLOOKUP(AllData[[#This Row],[Order]],MM[],2,FALSE)</f>
        <v>152</v>
      </c>
      <c r="D6556" s="36" t="s">
        <v>104</v>
      </c>
      <c r="E6556" s="36" t="s">
        <v>69</v>
      </c>
      <c r="F6556" s="36" t="s">
        <v>70</v>
      </c>
      <c r="G6556" s="36" t="s">
        <v>100</v>
      </c>
      <c r="H6556" s="36">
        <v>30</v>
      </c>
      <c r="I6556" s="36">
        <v>30</v>
      </c>
    </row>
    <row r="6557" spans="1:9" x14ac:dyDescent="0.35">
      <c r="A6557" s="36">
        <v>1543123</v>
      </c>
      <c r="B6557" s="36" t="str">
        <f>VLOOKUP(AllData[[#This Row],[Order]],MM[],3,FALSE)</f>
        <v>V5757351400800</v>
      </c>
      <c r="C6557" s="36">
        <f>VLOOKUP(AllData[[#This Row],[Order]],MM[],2,FALSE)</f>
        <v>152</v>
      </c>
      <c r="D6557" s="36" t="s">
        <v>113</v>
      </c>
      <c r="E6557" s="36" t="s">
        <v>102</v>
      </c>
      <c r="F6557" s="36" t="s">
        <v>100</v>
      </c>
      <c r="G6557" s="36" t="s">
        <v>103</v>
      </c>
      <c r="H6557" s="36">
        <v>30</v>
      </c>
      <c r="I6557" s="36">
        <v>30</v>
      </c>
    </row>
    <row r="6558" spans="1:9" x14ac:dyDescent="0.35">
      <c r="A6558" s="36">
        <v>1543123</v>
      </c>
      <c r="B6558" s="36" t="str">
        <f>VLOOKUP(AllData[[#This Row],[Order]],MM[],3,FALSE)</f>
        <v>V5757351400800</v>
      </c>
      <c r="C6558" s="36">
        <f>VLOOKUP(AllData[[#This Row],[Order]],MM[],2,FALSE)</f>
        <v>152</v>
      </c>
      <c r="D6558" s="36" t="s">
        <v>114</v>
      </c>
      <c r="E6558" s="36" t="s">
        <v>102</v>
      </c>
      <c r="F6558" s="36" t="s">
        <v>100</v>
      </c>
      <c r="G6558" s="36" t="s">
        <v>106</v>
      </c>
      <c r="H6558" s="36">
        <v>45</v>
      </c>
      <c r="I6558" s="36">
        <v>45</v>
      </c>
    </row>
    <row r="6559" spans="1:9" x14ac:dyDescent="0.35">
      <c r="A6559" s="36">
        <v>1543123</v>
      </c>
      <c r="B6559" s="36" t="str">
        <f>VLOOKUP(AllData[[#This Row],[Order]],MM[],3,FALSE)</f>
        <v>V5757351400800</v>
      </c>
      <c r="C6559" s="36">
        <f>VLOOKUP(AllData[[#This Row],[Order]],MM[],2,FALSE)</f>
        <v>152</v>
      </c>
      <c r="D6559" s="36" t="s">
        <v>60</v>
      </c>
      <c r="E6559" s="36" t="s">
        <v>61</v>
      </c>
      <c r="F6559" s="36" t="s">
        <v>63</v>
      </c>
      <c r="G6559" s="36" t="s">
        <v>108</v>
      </c>
      <c r="H6559" s="36"/>
      <c r="I6559" s="36">
        <v>1</v>
      </c>
    </row>
    <row r="6560" spans="1:9" x14ac:dyDescent="0.35">
      <c r="A6560" s="36">
        <v>1543123</v>
      </c>
      <c r="B6560" s="36" t="str">
        <f>VLOOKUP(AllData[[#This Row],[Order]],MM[],3,FALSE)</f>
        <v>V5757351400800</v>
      </c>
      <c r="C6560" s="36">
        <f>VLOOKUP(AllData[[#This Row],[Order]],MM[],2,FALSE)</f>
        <v>152</v>
      </c>
      <c r="D6560" s="36" t="s">
        <v>95</v>
      </c>
      <c r="E6560" s="36" t="s">
        <v>83</v>
      </c>
      <c r="F6560" s="36" t="s">
        <v>84</v>
      </c>
      <c r="G6560" s="36" t="s">
        <v>110</v>
      </c>
      <c r="H6560" s="36"/>
      <c r="I6560" s="36">
        <v>5</v>
      </c>
    </row>
    <row r="6561" spans="1:9" x14ac:dyDescent="0.35">
      <c r="A6561" s="36">
        <v>1543124</v>
      </c>
      <c r="B6561" s="36" t="str">
        <f>VLOOKUP(AllData[[#This Row],[Order]],MM[],3,FALSE)</f>
        <v>V5757351401000</v>
      </c>
      <c r="C6561" s="36">
        <f>VLOOKUP(AllData[[#This Row],[Order]],MM[],2,FALSE)</f>
        <v>151</v>
      </c>
      <c r="D6561" s="36" t="s">
        <v>60</v>
      </c>
      <c r="E6561" s="36" t="s">
        <v>83</v>
      </c>
      <c r="F6561" s="36" t="s">
        <v>84</v>
      </c>
      <c r="G6561" s="36" t="s">
        <v>111</v>
      </c>
      <c r="H6561" s="36">
        <v>46.6</v>
      </c>
      <c r="I6561" s="36">
        <v>40</v>
      </c>
    </row>
    <row r="6562" spans="1:9" x14ac:dyDescent="0.35">
      <c r="A6562" s="36">
        <v>1543124</v>
      </c>
      <c r="B6562" s="36" t="str">
        <f>VLOOKUP(AllData[[#This Row],[Order]],MM[],3,FALSE)</f>
        <v>V5757351401000</v>
      </c>
      <c r="C6562" s="36">
        <f>VLOOKUP(AllData[[#This Row],[Order]],MM[],2,FALSE)</f>
        <v>151</v>
      </c>
      <c r="D6562" s="36" t="s">
        <v>68</v>
      </c>
      <c r="E6562" s="36" t="s">
        <v>61</v>
      </c>
      <c r="F6562" s="36" t="s">
        <v>63</v>
      </c>
      <c r="G6562" s="36" t="s">
        <v>64</v>
      </c>
      <c r="H6562" s="36">
        <v>14.867000000000001</v>
      </c>
      <c r="I6562" s="36">
        <v>15</v>
      </c>
    </row>
    <row r="6563" spans="1:9" x14ac:dyDescent="0.35">
      <c r="A6563" s="36">
        <v>1543124</v>
      </c>
      <c r="B6563" s="36" t="str">
        <f>VLOOKUP(AllData[[#This Row],[Order]],MM[],3,FALSE)</f>
        <v>V5757351401000</v>
      </c>
      <c r="C6563" s="36">
        <f>VLOOKUP(AllData[[#This Row],[Order]],MM[],2,FALSE)</f>
        <v>151</v>
      </c>
      <c r="D6563" s="36" t="s">
        <v>73</v>
      </c>
      <c r="E6563" s="36" t="s">
        <v>69</v>
      </c>
      <c r="F6563" s="36" t="s">
        <v>70</v>
      </c>
      <c r="G6563" s="36" t="s">
        <v>71</v>
      </c>
      <c r="H6563" s="36">
        <v>20</v>
      </c>
      <c r="I6563" s="36">
        <v>20</v>
      </c>
    </row>
    <row r="6564" spans="1:9" x14ac:dyDescent="0.35">
      <c r="A6564" s="36">
        <v>1543124</v>
      </c>
      <c r="B6564" s="36" t="str">
        <f>VLOOKUP(AllData[[#This Row],[Order]],MM[],3,FALSE)</f>
        <v>V5757351401000</v>
      </c>
      <c r="C6564" s="36">
        <f>VLOOKUP(AllData[[#This Row],[Order]],MM[],2,FALSE)</f>
        <v>151</v>
      </c>
      <c r="D6564" s="36" t="s">
        <v>75</v>
      </c>
      <c r="E6564" s="36" t="s">
        <v>61</v>
      </c>
      <c r="F6564" s="36" t="s">
        <v>63</v>
      </c>
      <c r="G6564" s="36" t="s">
        <v>74</v>
      </c>
      <c r="H6564" s="36">
        <v>365.52</v>
      </c>
      <c r="I6564" s="36">
        <v>350</v>
      </c>
    </row>
    <row r="6565" spans="1:9" x14ac:dyDescent="0.35">
      <c r="A6565" s="36">
        <v>1543124</v>
      </c>
      <c r="B6565" s="36" t="str">
        <f>VLOOKUP(AllData[[#This Row],[Order]],MM[],3,FALSE)</f>
        <v>V5757351401000</v>
      </c>
      <c r="C6565" s="36">
        <f>VLOOKUP(AllData[[#This Row],[Order]],MM[],2,FALSE)</f>
        <v>151</v>
      </c>
      <c r="D6565" s="36" t="s">
        <v>78</v>
      </c>
      <c r="E6565" s="36" t="s">
        <v>61</v>
      </c>
      <c r="F6565" s="36" t="s">
        <v>63</v>
      </c>
      <c r="G6565" s="36" t="s">
        <v>76</v>
      </c>
      <c r="H6565" s="36">
        <v>1931.9399999999998</v>
      </c>
      <c r="I6565" s="36">
        <v>1020</v>
      </c>
    </row>
    <row r="6566" spans="1:9" x14ac:dyDescent="0.35">
      <c r="A6566" s="36">
        <v>1543124</v>
      </c>
      <c r="B6566" s="36" t="str">
        <f>VLOOKUP(AllData[[#This Row],[Order]],MM[],3,FALSE)</f>
        <v>V5757351401000</v>
      </c>
      <c r="C6566" s="36">
        <f>VLOOKUP(AllData[[#This Row],[Order]],MM[],2,FALSE)</f>
        <v>151</v>
      </c>
      <c r="D6566" s="36" t="s">
        <v>80</v>
      </c>
      <c r="E6566" s="36" t="s">
        <v>61</v>
      </c>
      <c r="F6566" s="36" t="s">
        <v>63</v>
      </c>
      <c r="G6566" s="36" t="s">
        <v>112</v>
      </c>
      <c r="H6566" s="36">
        <v>8.6170000000000009</v>
      </c>
      <c r="I6566" s="36">
        <v>50</v>
      </c>
    </row>
    <row r="6567" spans="1:9" x14ac:dyDescent="0.35">
      <c r="A6567" s="36">
        <v>1543124</v>
      </c>
      <c r="B6567" s="36" t="str">
        <f>VLOOKUP(AllData[[#This Row],[Order]],MM[],3,FALSE)</f>
        <v>V5757351401000</v>
      </c>
      <c r="C6567" s="36">
        <f>VLOOKUP(AllData[[#This Row],[Order]],MM[],2,FALSE)</f>
        <v>151</v>
      </c>
      <c r="D6567" s="36" t="s">
        <v>82</v>
      </c>
      <c r="E6567" s="36" t="s">
        <v>89</v>
      </c>
      <c r="F6567" s="36" t="s">
        <v>91</v>
      </c>
      <c r="G6567" s="36" t="s">
        <v>92</v>
      </c>
      <c r="H6567" s="36">
        <v>23.683</v>
      </c>
      <c r="I6567" s="36">
        <v>0</v>
      </c>
    </row>
    <row r="6568" spans="1:9" x14ac:dyDescent="0.35">
      <c r="A6568" s="36">
        <v>1543124</v>
      </c>
      <c r="B6568" s="36" t="str">
        <f>VLOOKUP(AllData[[#This Row],[Order]],MM[],3,FALSE)</f>
        <v>V5757351401000</v>
      </c>
      <c r="C6568" s="36">
        <f>VLOOKUP(AllData[[#This Row],[Order]],MM[],2,FALSE)</f>
        <v>151</v>
      </c>
      <c r="D6568" s="36" t="s">
        <v>85</v>
      </c>
      <c r="E6568" s="36" t="s">
        <v>69</v>
      </c>
      <c r="F6568" s="36" t="s">
        <v>70</v>
      </c>
      <c r="G6568" s="36" t="s">
        <v>79</v>
      </c>
      <c r="H6568" s="36">
        <v>20</v>
      </c>
      <c r="I6568" s="36">
        <v>20</v>
      </c>
    </row>
    <row r="6569" spans="1:9" x14ac:dyDescent="0.35">
      <c r="A6569" s="36">
        <v>1543124</v>
      </c>
      <c r="B6569" s="36" t="str">
        <f>VLOOKUP(AllData[[#This Row],[Order]],MM[],3,FALSE)</f>
        <v>V5757351401000</v>
      </c>
      <c r="C6569" s="36">
        <f>VLOOKUP(AllData[[#This Row],[Order]],MM[],2,FALSE)</f>
        <v>151</v>
      </c>
      <c r="D6569" s="36" t="s">
        <v>88</v>
      </c>
      <c r="E6569" s="36" t="s">
        <v>69</v>
      </c>
      <c r="F6569" s="36" t="s">
        <v>70</v>
      </c>
      <c r="G6569" s="36" t="s">
        <v>81</v>
      </c>
      <c r="H6569" s="36">
        <v>20</v>
      </c>
      <c r="I6569" s="36">
        <v>20</v>
      </c>
    </row>
    <row r="6570" spans="1:9" x14ac:dyDescent="0.35">
      <c r="A6570" s="36">
        <v>1543124</v>
      </c>
      <c r="B6570" s="36" t="str">
        <f>VLOOKUP(AllData[[#This Row],[Order]],MM[],3,FALSE)</f>
        <v>V5757351401000</v>
      </c>
      <c r="C6570" s="36">
        <f>VLOOKUP(AllData[[#This Row],[Order]],MM[],2,FALSE)</f>
        <v>151</v>
      </c>
      <c r="D6570" s="36" t="s">
        <v>95</v>
      </c>
      <c r="E6570" s="36" t="s">
        <v>83</v>
      </c>
      <c r="F6570" s="36" t="s">
        <v>84</v>
      </c>
      <c r="G6570" s="36" t="s">
        <v>84</v>
      </c>
      <c r="H6570" s="36">
        <v>349.5</v>
      </c>
      <c r="I6570" s="36">
        <v>450</v>
      </c>
    </row>
    <row r="6571" spans="1:9" x14ac:dyDescent="0.35">
      <c r="A6571" s="36">
        <v>1543124</v>
      </c>
      <c r="B6571" s="36" t="str">
        <f>VLOOKUP(AllData[[#This Row],[Order]],MM[],3,FALSE)</f>
        <v>V5757351401000</v>
      </c>
      <c r="C6571" s="36">
        <f>VLOOKUP(AllData[[#This Row],[Order]],MM[],2,FALSE)</f>
        <v>151</v>
      </c>
      <c r="D6571" s="36" t="s">
        <v>97</v>
      </c>
      <c r="E6571" s="36" t="s">
        <v>86</v>
      </c>
      <c r="F6571" s="36" t="s">
        <v>87</v>
      </c>
      <c r="G6571" s="36" t="s">
        <v>87</v>
      </c>
      <c r="H6571" s="36">
        <v>20</v>
      </c>
      <c r="I6571" s="36">
        <v>20</v>
      </c>
    </row>
    <row r="6572" spans="1:9" x14ac:dyDescent="0.35">
      <c r="A6572" s="36">
        <v>1543124</v>
      </c>
      <c r="B6572" s="36" t="str">
        <f>VLOOKUP(AllData[[#This Row],[Order]],MM[],3,FALSE)</f>
        <v>V5757351401000</v>
      </c>
      <c r="C6572" s="36">
        <f>VLOOKUP(AllData[[#This Row],[Order]],MM[],2,FALSE)</f>
        <v>151</v>
      </c>
      <c r="D6572" s="36" t="s">
        <v>99</v>
      </c>
      <c r="E6572" s="36" t="s">
        <v>61</v>
      </c>
      <c r="F6572" s="36" t="s">
        <v>63</v>
      </c>
      <c r="G6572" s="36" t="s">
        <v>96</v>
      </c>
      <c r="H6572" s="36">
        <v>22.983000000000001</v>
      </c>
      <c r="I6572" s="36">
        <v>100</v>
      </c>
    </row>
    <row r="6573" spans="1:9" x14ac:dyDescent="0.35">
      <c r="A6573" s="36">
        <v>1543124</v>
      </c>
      <c r="B6573" s="36" t="str">
        <f>VLOOKUP(AllData[[#This Row],[Order]],MM[],3,FALSE)</f>
        <v>V5757351401000</v>
      </c>
      <c r="C6573" s="36">
        <f>VLOOKUP(AllData[[#This Row],[Order]],MM[],2,FALSE)</f>
        <v>151</v>
      </c>
      <c r="D6573" s="36" t="s">
        <v>101</v>
      </c>
      <c r="E6573" s="36" t="s">
        <v>69</v>
      </c>
      <c r="F6573" s="36" t="s">
        <v>70</v>
      </c>
      <c r="G6573" s="36" t="s">
        <v>98</v>
      </c>
      <c r="H6573" s="36">
        <v>20</v>
      </c>
      <c r="I6573" s="36">
        <v>20</v>
      </c>
    </row>
    <row r="6574" spans="1:9" x14ac:dyDescent="0.35">
      <c r="A6574" s="36">
        <v>1543124</v>
      </c>
      <c r="B6574" s="36" t="str">
        <f>VLOOKUP(AllData[[#This Row],[Order]],MM[],3,FALSE)</f>
        <v>V5757351401000</v>
      </c>
      <c r="C6574" s="36">
        <f>VLOOKUP(AllData[[#This Row],[Order]],MM[],2,FALSE)</f>
        <v>151</v>
      </c>
      <c r="D6574" s="36" t="s">
        <v>104</v>
      </c>
      <c r="E6574" s="36" t="s">
        <v>69</v>
      </c>
      <c r="F6574" s="36" t="s">
        <v>70</v>
      </c>
      <c r="G6574" s="36" t="s">
        <v>100</v>
      </c>
      <c r="H6574" s="36">
        <v>30</v>
      </c>
      <c r="I6574" s="36">
        <v>30</v>
      </c>
    </row>
    <row r="6575" spans="1:9" x14ac:dyDescent="0.35">
      <c r="A6575" s="36">
        <v>1543124</v>
      </c>
      <c r="B6575" s="36" t="str">
        <f>VLOOKUP(AllData[[#This Row],[Order]],MM[],3,FALSE)</f>
        <v>V5757351401000</v>
      </c>
      <c r="C6575" s="36">
        <f>VLOOKUP(AllData[[#This Row],[Order]],MM[],2,FALSE)</f>
        <v>151</v>
      </c>
      <c r="D6575" s="36" t="s">
        <v>113</v>
      </c>
      <c r="E6575" s="36" t="s">
        <v>102</v>
      </c>
      <c r="F6575" s="36" t="s">
        <v>100</v>
      </c>
      <c r="G6575" s="36" t="s">
        <v>103</v>
      </c>
      <c r="H6575" s="36">
        <v>30</v>
      </c>
      <c r="I6575" s="36">
        <v>30</v>
      </c>
    </row>
    <row r="6576" spans="1:9" x14ac:dyDescent="0.35">
      <c r="A6576" s="36">
        <v>1543124</v>
      </c>
      <c r="B6576" s="36" t="str">
        <f>VLOOKUP(AllData[[#This Row],[Order]],MM[],3,FALSE)</f>
        <v>V5757351401000</v>
      </c>
      <c r="C6576" s="36">
        <f>VLOOKUP(AllData[[#This Row],[Order]],MM[],2,FALSE)</f>
        <v>151</v>
      </c>
      <c r="D6576" s="36" t="s">
        <v>114</v>
      </c>
      <c r="E6576" s="36" t="s">
        <v>102</v>
      </c>
      <c r="F6576" s="36" t="s">
        <v>100</v>
      </c>
      <c r="G6576" s="36" t="s">
        <v>106</v>
      </c>
      <c r="H6576" s="36">
        <v>45</v>
      </c>
      <c r="I6576" s="36">
        <v>45</v>
      </c>
    </row>
    <row r="6577" spans="1:9" x14ac:dyDescent="0.35">
      <c r="A6577" s="36">
        <v>1543124</v>
      </c>
      <c r="B6577" s="36" t="str">
        <f>VLOOKUP(AllData[[#This Row],[Order]],MM[],3,FALSE)</f>
        <v>V5757351401000</v>
      </c>
      <c r="C6577" s="36">
        <f>VLOOKUP(AllData[[#This Row],[Order]],MM[],2,FALSE)</f>
        <v>151</v>
      </c>
      <c r="D6577" s="36" t="s">
        <v>60</v>
      </c>
      <c r="E6577" s="36" t="s">
        <v>61</v>
      </c>
      <c r="F6577" s="36" t="s">
        <v>63</v>
      </c>
      <c r="G6577" s="36" t="s">
        <v>108</v>
      </c>
      <c r="H6577" s="36">
        <v>107.64</v>
      </c>
      <c r="I6577" s="36">
        <v>1</v>
      </c>
    </row>
    <row r="6578" spans="1:9" x14ac:dyDescent="0.35">
      <c r="A6578" s="36">
        <v>1543124</v>
      </c>
      <c r="B6578" s="36" t="str">
        <f>VLOOKUP(AllData[[#This Row],[Order]],MM[],3,FALSE)</f>
        <v>V5757351401000</v>
      </c>
      <c r="C6578" s="36">
        <f>VLOOKUP(AllData[[#This Row],[Order]],MM[],2,FALSE)</f>
        <v>151</v>
      </c>
      <c r="D6578" s="36" t="s">
        <v>95</v>
      </c>
      <c r="E6578" s="36" t="s">
        <v>83</v>
      </c>
      <c r="F6578" s="36" t="s">
        <v>84</v>
      </c>
      <c r="G6578" s="36" t="s">
        <v>110</v>
      </c>
      <c r="H6578" s="36"/>
      <c r="I6578" s="36">
        <v>5</v>
      </c>
    </row>
    <row r="6579" spans="1:9" x14ac:dyDescent="0.35">
      <c r="A6579" s="36">
        <v>1545656</v>
      </c>
      <c r="B6579" s="36" t="str">
        <f>VLOOKUP(AllData[[#This Row],[Order]],MM[],3,FALSE)</f>
        <v>V5757311400800</v>
      </c>
      <c r="C6579" s="36">
        <f>VLOOKUP(AllData[[#This Row],[Order]],MM[],2,FALSE)</f>
        <v>146</v>
      </c>
      <c r="D6579" s="36" t="s">
        <v>60</v>
      </c>
      <c r="E6579" s="36" t="s">
        <v>83</v>
      </c>
      <c r="F6579" s="36" t="s">
        <v>84</v>
      </c>
      <c r="G6579" s="36" t="s">
        <v>111</v>
      </c>
      <c r="H6579" s="36">
        <v>36.417000000000002</v>
      </c>
      <c r="I6579" s="36">
        <v>40</v>
      </c>
    </row>
    <row r="6580" spans="1:9" x14ac:dyDescent="0.35">
      <c r="A6580" s="36">
        <v>1545656</v>
      </c>
      <c r="B6580" s="36" t="str">
        <f>VLOOKUP(AllData[[#This Row],[Order]],MM[],3,FALSE)</f>
        <v>V5757311400800</v>
      </c>
      <c r="C6580" s="36">
        <f>VLOOKUP(AllData[[#This Row],[Order]],MM[],2,FALSE)</f>
        <v>146</v>
      </c>
      <c r="D6580" s="36" t="s">
        <v>68</v>
      </c>
      <c r="E6580" s="36" t="s">
        <v>61</v>
      </c>
      <c r="F6580" s="36" t="s">
        <v>63</v>
      </c>
      <c r="G6580" s="36" t="s">
        <v>64</v>
      </c>
      <c r="H6580" s="36">
        <v>10.382999999999999</v>
      </c>
      <c r="I6580" s="36">
        <v>15</v>
      </c>
    </row>
    <row r="6581" spans="1:9" x14ac:dyDescent="0.35">
      <c r="A6581" s="36">
        <v>1545656</v>
      </c>
      <c r="B6581" s="36" t="str">
        <f>VLOOKUP(AllData[[#This Row],[Order]],MM[],3,FALSE)</f>
        <v>V5757311400800</v>
      </c>
      <c r="C6581" s="36">
        <f>VLOOKUP(AllData[[#This Row],[Order]],MM[],2,FALSE)</f>
        <v>146</v>
      </c>
      <c r="D6581" s="36" t="s">
        <v>73</v>
      </c>
      <c r="E6581" s="36" t="s">
        <v>69</v>
      </c>
      <c r="F6581" s="36" t="s">
        <v>70</v>
      </c>
      <c r="G6581" s="36" t="s">
        <v>71</v>
      </c>
      <c r="H6581" s="36">
        <v>20</v>
      </c>
      <c r="I6581" s="36">
        <v>20</v>
      </c>
    </row>
    <row r="6582" spans="1:9" x14ac:dyDescent="0.35">
      <c r="A6582" s="36">
        <v>1545656</v>
      </c>
      <c r="B6582" s="36" t="str">
        <f>VLOOKUP(AllData[[#This Row],[Order]],MM[],3,FALSE)</f>
        <v>V5757311400800</v>
      </c>
      <c r="C6582" s="36">
        <f>VLOOKUP(AllData[[#This Row],[Order]],MM[],2,FALSE)</f>
        <v>146</v>
      </c>
      <c r="D6582" s="36" t="s">
        <v>75</v>
      </c>
      <c r="E6582" s="36" t="s">
        <v>61</v>
      </c>
      <c r="F6582" s="36" t="s">
        <v>63</v>
      </c>
      <c r="G6582" s="36" t="s">
        <v>74</v>
      </c>
      <c r="H6582" s="36">
        <v>564.72</v>
      </c>
      <c r="I6582" s="36">
        <v>290</v>
      </c>
    </row>
    <row r="6583" spans="1:9" x14ac:dyDescent="0.35">
      <c r="A6583" s="36">
        <v>1545656</v>
      </c>
      <c r="B6583" s="36" t="str">
        <f>VLOOKUP(AllData[[#This Row],[Order]],MM[],3,FALSE)</f>
        <v>V5757311400800</v>
      </c>
      <c r="C6583" s="36">
        <f>VLOOKUP(AllData[[#This Row],[Order]],MM[],2,FALSE)</f>
        <v>146</v>
      </c>
      <c r="D6583" s="36" t="s">
        <v>78</v>
      </c>
      <c r="E6583" s="36" t="s">
        <v>61</v>
      </c>
      <c r="F6583" s="36" t="s">
        <v>63</v>
      </c>
      <c r="G6583" s="36" t="s">
        <v>76</v>
      </c>
      <c r="H6583" s="36">
        <v>2032.68</v>
      </c>
      <c r="I6583" s="36">
        <v>1040</v>
      </c>
    </row>
    <row r="6584" spans="1:9" x14ac:dyDescent="0.35">
      <c r="A6584" s="36">
        <v>1545656</v>
      </c>
      <c r="B6584" s="36" t="str">
        <f>VLOOKUP(AllData[[#This Row],[Order]],MM[],3,FALSE)</f>
        <v>V5757311400800</v>
      </c>
      <c r="C6584" s="36">
        <f>VLOOKUP(AllData[[#This Row],[Order]],MM[],2,FALSE)</f>
        <v>146</v>
      </c>
      <c r="D6584" s="36" t="s">
        <v>80</v>
      </c>
      <c r="E6584" s="36" t="s">
        <v>61</v>
      </c>
      <c r="F6584" s="36" t="s">
        <v>63</v>
      </c>
      <c r="G6584" s="36" t="s">
        <v>112</v>
      </c>
      <c r="H6584" s="36">
        <v>23.483000000000001</v>
      </c>
      <c r="I6584" s="36">
        <v>50</v>
      </c>
    </row>
    <row r="6585" spans="1:9" x14ac:dyDescent="0.35">
      <c r="A6585" s="36">
        <v>1545656</v>
      </c>
      <c r="B6585" s="36" t="str">
        <f>VLOOKUP(AllData[[#This Row],[Order]],MM[],3,FALSE)</f>
        <v>V5757311400800</v>
      </c>
      <c r="C6585" s="36">
        <f>VLOOKUP(AllData[[#This Row],[Order]],MM[],2,FALSE)</f>
        <v>146</v>
      </c>
      <c r="D6585" s="36" t="s">
        <v>82</v>
      </c>
      <c r="E6585" s="36" t="s">
        <v>89</v>
      </c>
      <c r="F6585" s="36" t="s">
        <v>91</v>
      </c>
      <c r="G6585" s="36" t="s">
        <v>92</v>
      </c>
      <c r="H6585" s="36"/>
      <c r="I6585" s="36">
        <v>0</v>
      </c>
    </row>
    <row r="6586" spans="1:9" x14ac:dyDescent="0.35">
      <c r="A6586" s="36">
        <v>1545656</v>
      </c>
      <c r="B6586" s="36" t="str">
        <f>VLOOKUP(AllData[[#This Row],[Order]],MM[],3,FALSE)</f>
        <v>V5757311400800</v>
      </c>
      <c r="C6586" s="36">
        <f>VLOOKUP(AllData[[#This Row],[Order]],MM[],2,FALSE)</f>
        <v>146</v>
      </c>
      <c r="D6586" s="36" t="s">
        <v>85</v>
      </c>
      <c r="E6586" s="36" t="s">
        <v>69</v>
      </c>
      <c r="F6586" s="36" t="s">
        <v>70</v>
      </c>
      <c r="G6586" s="36" t="s">
        <v>79</v>
      </c>
      <c r="H6586" s="36">
        <v>20</v>
      </c>
      <c r="I6586" s="36">
        <v>20</v>
      </c>
    </row>
    <row r="6587" spans="1:9" x14ac:dyDescent="0.35">
      <c r="A6587" s="36">
        <v>1545656</v>
      </c>
      <c r="B6587" s="36" t="str">
        <f>VLOOKUP(AllData[[#This Row],[Order]],MM[],3,FALSE)</f>
        <v>V5757311400800</v>
      </c>
      <c r="C6587" s="36">
        <f>VLOOKUP(AllData[[#This Row],[Order]],MM[],2,FALSE)</f>
        <v>146</v>
      </c>
      <c r="D6587" s="36" t="s">
        <v>88</v>
      </c>
      <c r="E6587" s="36" t="s">
        <v>69</v>
      </c>
      <c r="F6587" s="36" t="s">
        <v>70</v>
      </c>
      <c r="G6587" s="36" t="s">
        <v>81</v>
      </c>
      <c r="H6587" s="36">
        <v>20</v>
      </c>
      <c r="I6587" s="36">
        <v>20</v>
      </c>
    </row>
    <row r="6588" spans="1:9" x14ac:dyDescent="0.35">
      <c r="A6588" s="36">
        <v>1545656</v>
      </c>
      <c r="B6588" s="36" t="str">
        <f>VLOOKUP(AllData[[#This Row],[Order]],MM[],3,FALSE)</f>
        <v>V5757311400800</v>
      </c>
      <c r="C6588" s="36">
        <f>VLOOKUP(AllData[[#This Row],[Order]],MM[],2,FALSE)</f>
        <v>146</v>
      </c>
      <c r="D6588" s="36" t="s">
        <v>95</v>
      </c>
      <c r="E6588" s="36" t="s">
        <v>83</v>
      </c>
      <c r="F6588" s="36" t="s">
        <v>84</v>
      </c>
      <c r="G6588" s="36" t="s">
        <v>84</v>
      </c>
      <c r="H6588" s="36">
        <v>370.56</v>
      </c>
      <c r="I6588" s="36">
        <v>450</v>
      </c>
    </row>
    <row r="6589" spans="1:9" x14ac:dyDescent="0.35">
      <c r="A6589" s="36">
        <v>1545656</v>
      </c>
      <c r="B6589" s="36" t="str">
        <f>VLOOKUP(AllData[[#This Row],[Order]],MM[],3,FALSE)</f>
        <v>V5757311400800</v>
      </c>
      <c r="C6589" s="36">
        <f>VLOOKUP(AllData[[#This Row],[Order]],MM[],2,FALSE)</f>
        <v>146</v>
      </c>
      <c r="D6589" s="36" t="s">
        <v>97</v>
      </c>
      <c r="E6589" s="36" t="s">
        <v>86</v>
      </c>
      <c r="F6589" s="36" t="s">
        <v>87</v>
      </c>
      <c r="G6589" s="36" t="s">
        <v>87</v>
      </c>
      <c r="H6589" s="36">
        <v>20</v>
      </c>
      <c r="I6589" s="36">
        <v>20</v>
      </c>
    </row>
    <row r="6590" spans="1:9" x14ac:dyDescent="0.35">
      <c r="A6590" s="36">
        <v>1545656</v>
      </c>
      <c r="B6590" s="36" t="str">
        <f>VLOOKUP(AllData[[#This Row],[Order]],MM[],3,FALSE)</f>
        <v>V5757311400800</v>
      </c>
      <c r="C6590" s="36">
        <f>VLOOKUP(AllData[[#This Row],[Order]],MM[],2,FALSE)</f>
        <v>146</v>
      </c>
      <c r="D6590" s="36" t="s">
        <v>99</v>
      </c>
      <c r="E6590" s="36" t="s">
        <v>61</v>
      </c>
      <c r="F6590" s="36" t="s">
        <v>63</v>
      </c>
      <c r="G6590" s="36" t="s">
        <v>96</v>
      </c>
      <c r="H6590" s="36">
        <v>36.6</v>
      </c>
      <c r="I6590" s="36">
        <v>100</v>
      </c>
    </row>
    <row r="6591" spans="1:9" x14ac:dyDescent="0.35">
      <c r="A6591" s="36">
        <v>1545656</v>
      </c>
      <c r="B6591" s="36" t="str">
        <f>VLOOKUP(AllData[[#This Row],[Order]],MM[],3,FALSE)</f>
        <v>V5757311400800</v>
      </c>
      <c r="C6591" s="36">
        <f>VLOOKUP(AllData[[#This Row],[Order]],MM[],2,FALSE)</f>
        <v>146</v>
      </c>
      <c r="D6591" s="36" t="s">
        <v>101</v>
      </c>
      <c r="E6591" s="36" t="s">
        <v>69</v>
      </c>
      <c r="F6591" s="36" t="s">
        <v>70</v>
      </c>
      <c r="G6591" s="36" t="s">
        <v>98</v>
      </c>
      <c r="H6591" s="36">
        <v>20</v>
      </c>
      <c r="I6591" s="36">
        <v>20</v>
      </c>
    </row>
    <row r="6592" spans="1:9" x14ac:dyDescent="0.35">
      <c r="A6592" s="36">
        <v>1545656</v>
      </c>
      <c r="B6592" s="36" t="str">
        <f>VLOOKUP(AllData[[#This Row],[Order]],MM[],3,FALSE)</f>
        <v>V5757311400800</v>
      </c>
      <c r="C6592" s="36">
        <f>VLOOKUP(AllData[[#This Row],[Order]],MM[],2,FALSE)</f>
        <v>146</v>
      </c>
      <c r="D6592" s="36" t="s">
        <v>104</v>
      </c>
      <c r="E6592" s="36" t="s">
        <v>69</v>
      </c>
      <c r="F6592" s="36" t="s">
        <v>70</v>
      </c>
      <c r="G6592" s="36" t="s">
        <v>100</v>
      </c>
      <c r="H6592" s="36">
        <v>30</v>
      </c>
      <c r="I6592" s="36">
        <v>30</v>
      </c>
    </row>
    <row r="6593" spans="1:9" x14ac:dyDescent="0.35">
      <c r="A6593" s="36">
        <v>1545656</v>
      </c>
      <c r="B6593" s="36" t="str">
        <f>VLOOKUP(AllData[[#This Row],[Order]],MM[],3,FALSE)</f>
        <v>V5757311400800</v>
      </c>
      <c r="C6593" s="36">
        <f>VLOOKUP(AllData[[#This Row],[Order]],MM[],2,FALSE)</f>
        <v>146</v>
      </c>
      <c r="D6593" s="36" t="s">
        <v>113</v>
      </c>
      <c r="E6593" s="36" t="s">
        <v>102</v>
      </c>
      <c r="F6593" s="36" t="s">
        <v>100</v>
      </c>
      <c r="G6593" s="36" t="s">
        <v>103</v>
      </c>
      <c r="H6593" s="36">
        <v>30</v>
      </c>
      <c r="I6593" s="36">
        <v>30</v>
      </c>
    </row>
    <row r="6594" spans="1:9" x14ac:dyDescent="0.35">
      <c r="A6594" s="36">
        <v>1545656</v>
      </c>
      <c r="B6594" s="36" t="str">
        <f>VLOOKUP(AllData[[#This Row],[Order]],MM[],3,FALSE)</f>
        <v>V5757311400800</v>
      </c>
      <c r="C6594" s="36">
        <f>VLOOKUP(AllData[[#This Row],[Order]],MM[],2,FALSE)</f>
        <v>146</v>
      </c>
      <c r="D6594" s="36" t="s">
        <v>114</v>
      </c>
      <c r="E6594" s="36" t="s">
        <v>102</v>
      </c>
      <c r="F6594" s="36" t="s">
        <v>100</v>
      </c>
      <c r="G6594" s="36" t="s">
        <v>106</v>
      </c>
      <c r="H6594" s="36">
        <v>45</v>
      </c>
      <c r="I6594" s="36">
        <v>45</v>
      </c>
    </row>
    <row r="6595" spans="1:9" x14ac:dyDescent="0.35">
      <c r="A6595" s="36">
        <v>1545656</v>
      </c>
      <c r="B6595" s="36" t="str">
        <f>VLOOKUP(AllData[[#This Row],[Order]],MM[],3,FALSE)</f>
        <v>V5757311400800</v>
      </c>
      <c r="C6595" s="36">
        <f>VLOOKUP(AllData[[#This Row],[Order]],MM[],2,FALSE)</f>
        <v>146</v>
      </c>
      <c r="D6595" s="36" t="s">
        <v>60</v>
      </c>
      <c r="E6595" s="36" t="s">
        <v>61</v>
      </c>
      <c r="F6595" s="36" t="s">
        <v>63</v>
      </c>
      <c r="G6595" s="36" t="s">
        <v>108</v>
      </c>
      <c r="H6595" s="36"/>
      <c r="I6595" s="36">
        <v>1</v>
      </c>
    </row>
    <row r="6596" spans="1:9" x14ac:dyDescent="0.35">
      <c r="A6596" s="36">
        <v>1545656</v>
      </c>
      <c r="B6596" s="36" t="str">
        <f>VLOOKUP(AllData[[#This Row],[Order]],MM[],3,FALSE)</f>
        <v>V5757311400800</v>
      </c>
      <c r="C6596" s="36">
        <f>VLOOKUP(AllData[[#This Row],[Order]],MM[],2,FALSE)</f>
        <v>146</v>
      </c>
      <c r="D6596" s="36" t="s">
        <v>95</v>
      </c>
      <c r="E6596" s="36" t="s">
        <v>83</v>
      </c>
      <c r="F6596" s="36" t="s">
        <v>84</v>
      </c>
      <c r="G6596" s="36" t="s">
        <v>110</v>
      </c>
      <c r="H6596" s="36"/>
      <c r="I6596" s="36">
        <v>5</v>
      </c>
    </row>
    <row r="6597" spans="1:9" x14ac:dyDescent="0.35">
      <c r="A6597" s="36">
        <v>1545657</v>
      </c>
      <c r="B6597" s="36" t="str">
        <f>VLOOKUP(AllData[[#This Row],[Order]],MM[],3,FALSE)</f>
        <v>V5757311401000</v>
      </c>
      <c r="C6597" s="36">
        <f>VLOOKUP(AllData[[#This Row],[Order]],MM[],2,FALSE)</f>
        <v>146</v>
      </c>
      <c r="D6597" s="36" t="s">
        <v>60</v>
      </c>
      <c r="E6597" s="36" t="s">
        <v>83</v>
      </c>
      <c r="F6597" s="36" t="s">
        <v>84</v>
      </c>
      <c r="G6597" s="36" t="s">
        <v>111</v>
      </c>
      <c r="H6597" s="36">
        <v>52.35</v>
      </c>
      <c r="I6597" s="36">
        <v>40</v>
      </c>
    </row>
    <row r="6598" spans="1:9" x14ac:dyDescent="0.35">
      <c r="A6598" s="36">
        <v>1545657</v>
      </c>
      <c r="B6598" s="36" t="str">
        <f>VLOOKUP(AllData[[#This Row],[Order]],MM[],3,FALSE)</f>
        <v>V5757311401000</v>
      </c>
      <c r="C6598" s="36">
        <f>VLOOKUP(AllData[[#This Row],[Order]],MM[],2,FALSE)</f>
        <v>146</v>
      </c>
      <c r="D6598" s="36" t="s">
        <v>68</v>
      </c>
      <c r="E6598" s="36" t="s">
        <v>61</v>
      </c>
      <c r="F6598" s="36" t="s">
        <v>63</v>
      </c>
      <c r="G6598" s="36" t="s">
        <v>64</v>
      </c>
      <c r="H6598" s="36">
        <v>2.9830000000000001</v>
      </c>
      <c r="I6598" s="36">
        <v>15</v>
      </c>
    </row>
    <row r="6599" spans="1:9" x14ac:dyDescent="0.35">
      <c r="A6599" s="36">
        <v>1545657</v>
      </c>
      <c r="B6599" s="36" t="str">
        <f>VLOOKUP(AllData[[#This Row],[Order]],MM[],3,FALSE)</f>
        <v>V5757311401000</v>
      </c>
      <c r="C6599" s="36">
        <f>VLOOKUP(AllData[[#This Row],[Order]],MM[],2,FALSE)</f>
        <v>146</v>
      </c>
      <c r="D6599" s="36" t="s">
        <v>73</v>
      </c>
      <c r="E6599" s="36" t="s">
        <v>69</v>
      </c>
      <c r="F6599" s="36" t="s">
        <v>70</v>
      </c>
      <c r="G6599" s="36" t="s">
        <v>71</v>
      </c>
      <c r="H6599" s="36">
        <v>20</v>
      </c>
      <c r="I6599" s="36">
        <v>20</v>
      </c>
    </row>
    <row r="6600" spans="1:9" x14ac:dyDescent="0.35">
      <c r="A6600" s="36">
        <v>1545657</v>
      </c>
      <c r="B6600" s="36" t="str">
        <f>VLOOKUP(AllData[[#This Row],[Order]],MM[],3,FALSE)</f>
        <v>V5757311401000</v>
      </c>
      <c r="C6600" s="36">
        <f>VLOOKUP(AllData[[#This Row],[Order]],MM[],2,FALSE)</f>
        <v>146</v>
      </c>
      <c r="D6600" s="36" t="s">
        <v>75</v>
      </c>
      <c r="E6600" s="36" t="s">
        <v>61</v>
      </c>
      <c r="F6600" s="36" t="s">
        <v>63</v>
      </c>
      <c r="G6600" s="36" t="s">
        <v>74</v>
      </c>
      <c r="H6600" s="36">
        <v>394.86</v>
      </c>
      <c r="I6600" s="36">
        <v>350</v>
      </c>
    </row>
    <row r="6601" spans="1:9" x14ac:dyDescent="0.35">
      <c r="A6601" s="36">
        <v>1545657</v>
      </c>
      <c r="B6601" s="36" t="str">
        <f>VLOOKUP(AllData[[#This Row],[Order]],MM[],3,FALSE)</f>
        <v>V5757311401000</v>
      </c>
      <c r="C6601" s="36">
        <f>VLOOKUP(AllData[[#This Row],[Order]],MM[],2,FALSE)</f>
        <v>146</v>
      </c>
      <c r="D6601" s="36" t="s">
        <v>78</v>
      </c>
      <c r="E6601" s="36" t="s">
        <v>61</v>
      </c>
      <c r="F6601" s="36" t="s">
        <v>63</v>
      </c>
      <c r="G6601" s="36" t="s">
        <v>76</v>
      </c>
      <c r="H6601" s="36">
        <v>2327.4</v>
      </c>
      <c r="I6601" s="36">
        <v>1020</v>
      </c>
    </row>
    <row r="6602" spans="1:9" x14ac:dyDescent="0.35">
      <c r="A6602" s="36">
        <v>1545657</v>
      </c>
      <c r="B6602" s="36" t="str">
        <f>VLOOKUP(AllData[[#This Row],[Order]],MM[],3,FALSE)</f>
        <v>V5757311401000</v>
      </c>
      <c r="C6602" s="36">
        <f>VLOOKUP(AllData[[#This Row],[Order]],MM[],2,FALSE)</f>
        <v>146</v>
      </c>
      <c r="D6602" s="36" t="s">
        <v>80</v>
      </c>
      <c r="E6602" s="36" t="s">
        <v>61</v>
      </c>
      <c r="F6602" s="36" t="s">
        <v>63</v>
      </c>
      <c r="G6602" s="36" t="s">
        <v>112</v>
      </c>
      <c r="H6602" s="36">
        <v>51.167000000000002</v>
      </c>
      <c r="I6602" s="36">
        <v>50</v>
      </c>
    </row>
    <row r="6603" spans="1:9" x14ac:dyDescent="0.35">
      <c r="A6603" s="36">
        <v>1545657</v>
      </c>
      <c r="B6603" s="36" t="str">
        <f>VLOOKUP(AllData[[#This Row],[Order]],MM[],3,FALSE)</f>
        <v>V5757311401000</v>
      </c>
      <c r="C6603" s="36">
        <f>VLOOKUP(AllData[[#This Row],[Order]],MM[],2,FALSE)</f>
        <v>146</v>
      </c>
      <c r="D6603" s="36" t="s">
        <v>82</v>
      </c>
      <c r="E6603" s="36" t="s">
        <v>89</v>
      </c>
      <c r="F6603" s="36" t="s">
        <v>91</v>
      </c>
      <c r="G6603" s="36" t="s">
        <v>92</v>
      </c>
      <c r="H6603" s="36"/>
      <c r="I6603" s="36">
        <v>0</v>
      </c>
    </row>
    <row r="6604" spans="1:9" x14ac:dyDescent="0.35">
      <c r="A6604" s="36">
        <v>1545657</v>
      </c>
      <c r="B6604" s="36" t="str">
        <f>VLOOKUP(AllData[[#This Row],[Order]],MM[],3,FALSE)</f>
        <v>V5757311401000</v>
      </c>
      <c r="C6604" s="36">
        <f>VLOOKUP(AllData[[#This Row],[Order]],MM[],2,FALSE)</f>
        <v>146</v>
      </c>
      <c r="D6604" s="36" t="s">
        <v>85</v>
      </c>
      <c r="E6604" s="36" t="s">
        <v>69</v>
      </c>
      <c r="F6604" s="36" t="s">
        <v>70</v>
      </c>
      <c r="G6604" s="36" t="s">
        <v>79</v>
      </c>
      <c r="H6604" s="36">
        <v>20</v>
      </c>
      <c r="I6604" s="36">
        <v>20</v>
      </c>
    </row>
    <row r="6605" spans="1:9" x14ac:dyDescent="0.35">
      <c r="A6605" s="36">
        <v>1545657</v>
      </c>
      <c r="B6605" s="36" t="str">
        <f>VLOOKUP(AllData[[#This Row],[Order]],MM[],3,FALSE)</f>
        <v>V5757311401000</v>
      </c>
      <c r="C6605" s="36">
        <f>VLOOKUP(AllData[[#This Row],[Order]],MM[],2,FALSE)</f>
        <v>146</v>
      </c>
      <c r="D6605" s="36" t="s">
        <v>88</v>
      </c>
      <c r="E6605" s="36" t="s">
        <v>69</v>
      </c>
      <c r="F6605" s="36" t="s">
        <v>70</v>
      </c>
      <c r="G6605" s="36" t="s">
        <v>81</v>
      </c>
      <c r="H6605" s="36">
        <v>20</v>
      </c>
      <c r="I6605" s="36">
        <v>20</v>
      </c>
    </row>
    <row r="6606" spans="1:9" x14ac:dyDescent="0.35">
      <c r="A6606" s="36">
        <v>1545657</v>
      </c>
      <c r="B6606" s="36" t="str">
        <f>VLOOKUP(AllData[[#This Row],[Order]],MM[],3,FALSE)</f>
        <v>V5757311401000</v>
      </c>
      <c r="C6606" s="36">
        <f>VLOOKUP(AllData[[#This Row],[Order]],MM[],2,FALSE)</f>
        <v>146</v>
      </c>
      <c r="D6606" s="36" t="s">
        <v>95</v>
      </c>
      <c r="E6606" s="36" t="s">
        <v>83</v>
      </c>
      <c r="F6606" s="36" t="s">
        <v>84</v>
      </c>
      <c r="G6606" s="36" t="s">
        <v>84</v>
      </c>
      <c r="H6606" s="36">
        <v>340.79999999999995</v>
      </c>
      <c r="I6606" s="36">
        <v>450</v>
      </c>
    </row>
    <row r="6607" spans="1:9" x14ac:dyDescent="0.35">
      <c r="A6607" s="36">
        <v>1545657</v>
      </c>
      <c r="B6607" s="36" t="str">
        <f>VLOOKUP(AllData[[#This Row],[Order]],MM[],3,FALSE)</f>
        <v>V5757311401000</v>
      </c>
      <c r="C6607" s="36">
        <f>VLOOKUP(AllData[[#This Row],[Order]],MM[],2,FALSE)</f>
        <v>146</v>
      </c>
      <c r="D6607" s="36" t="s">
        <v>97</v>
      </c>
      <c r="E6607" s="36" t="s">
        <v>86</v>
      </c>
      <c r="F6607" s="36" t="s">
        <v>87</v>
      </c>
      <c r="G6607" s="36" t="s">
        <v>87</v>
      </c>
      <c r="H6607" s="36">
        <v>20</v>
      </c>
      <c r="I6607" s="36">
        <v>20</v>
      </c>
    </row>
    <row r="6608" spans="1:9" x14ac:dyDescent="0.35">
      <c r="A6608" s="36">
        <v>1545657</v>
      </c>
      <c r="B6608" s="36" t="str">
        <f>VLOOKUP(AllData[[#This Row],[Order]],MM[],3,FALSE)</f>
        <v>V5757311401000</v>
      </c>
      <c r="C6608" s="36">
        <f>VLOOKUP(AllData[[#This Row],[Order]],MM[],2,FALSE)</f>
        <v>146</v>
      </c>
      <c r="D6608" s="36" t="s">
        <v>99</v>
      </c>
      <c r="E6608" s="36" t="s">
        <v>61</v>
      </c>
      <c r="F6608" s="36" t="s">
        <v>63</v>
      </c>
      <c r="G6608" s="36" t="s">
        <v>96</v>
      </c>
      <c r="H6608" s="36">
        <v>90.12</v>
      </c>
      <c r="I6608" s="36">
        <v>100</v>
      </c>
    </row>
    <row r="6609" spans="1:9" x14ac:dyDescent="0.35">
      <c r="A6609" s="36">
        <v>1545657</v>
      </c>
      <c r="B6609" s="36" t="str">
        <f>VLOOKUP(AllData[[#This Row],[Order]],MM[],3,FALSE)</f>
        <v>V5757311401000</v>
      </c>
      <c r="C6609" s="36">
        <f>VLOOKUP(AllData[[#This Row],[Order]],MM[],2,FALSE)</f>
        <v>146</v>
      </c>
      <c r="D6609" s="36" t="s">
        <v>101</v>
      </c>
      <c r="E6609" s="36" t="s">
        <v>69</v>
      </c>
      <c r="F6609" s="36" t="s">
        <v>70</v>
      </c>
      <c r="G6609" s="36" t="s">
        <v>98</v>
      </c>
      <c r="H6609" s="36">
        <v>20</v>
      </c>
      <c r="I6609" s="36">
        <v>20</v>
      </c>
    </row>
    <row r="6610" spans="1:9" x14ac:dyDescent="0.35">
      <c r="A6610" s="36">
        <v>1545657</v>
      </c>
      <c r="B6610" s="36" t="str">
        <f>VLOOKUP(AllData[[#This Row],[Order]],MM[],3,FALSE)</f>
        <v>V5757311401000</v>
      </c>
      <c r="C6610" s="36">
        <f>VLOOKUP(AllData[[#This Row],[Order]],MM[],2,FALSE)</f>
        <v>146</v>
      </c>
      <c r="D6610" s="36" t="s">
        <v>104</v>
      </c>
      <c r="E6610" s="36" t="s">
        <v>69</v>
      </c>
      <c r="F6610" s="36" t="s">
        <v>70</v>
      </c>
      <c r="G6610" s="36" t="s">
        <v>100</v>
      </c>
      <c r="H6610" s="36">
        <v>30</v>
      </c>
      <c r="I6610" s="36">
        <v>30</v>
      </c>
    </row>
    <row r="6611" spans="1:9" x14ac:dyDescent="0.35">
      <c r="A6611" s="36">
        <v>1545657</v>
      </c>
      <c r="B6611" s="36" t="str">
        <f>VLOOKUP(AllData[[#This Row],[Order]],MM[],3,FALSE)</f>
        <v>V5757311401000</v>
      </c>
      <c r="C6611" s="36">
        <f>VLOOKUP(AllData[[#This Row],[Order]],MM[],2,FALSE)</f>
        <v>146</v>
      </c>
      <c r="D6611" s="36" t="s">
        <v>113</v>
      </c>
      <c r="E6611" s="36" t="s">
        <v>102</v>
      </c>
      <c r="F6611" s="36" t="s">
        <v>100</v>
      </c>
      <c r="G6611" s="36" t="s">
        <v>103</v>
      </c>
      <c r="H6611" s="36">
        <v>30</v>
      </c>
      <c r="I6611" s="36">
        <v>30</v>
      </c>
    </row>
    <row r="6612" spans="1:9" x14ac:dyDescent="0.35">
      <c r="A6612" s="36">
        <v>1545657</v>
      </c>
      <c r="B6612" s="36" t="str">
        <f>VLOOKUP(AllData[[#This Row],[Order]],MM[],3,FALSE)</f>
        <v>V5757311401000</v>
      </c>
      <c r="C6612" s="36">
        <f>VLOOKUP(AllData[[#This Row],[Order]],MM[],2,FALSE)</f>
        <v>146</v>
      </c>
      <c r="D6612" s="36" t="s">
        <v>114</v>
      </c>
      <c r="E6612" s="36" t="s">
        <v>102</v>
      </c>
      <c r="F6612" s="36" t="s">
        <v>100</v>
      </c>
      <c r="G6612" s="36" t="s">
        <v>106</v>
      </c>
      <c r="H6612" s="36">
        <v>45</v>
      </c>
      <c r="I6612" s="36">
        <v>45</v>
      </c>
    </row>
    <row r="6613" spans="1:9" x14ac:dyDescent="0.35">
      <c r="A6613" s="36">
        <v>1545657</v>
      </c>
      <c r="B6613" s="36" t="str">
        <f>VLOOKUP(AllData[[#This Row],[Order]],MM[],3,FALSE)</f>
        <v>V5757311401000</v>
      </c>
      <c r="C6613" s="36">
        <f>VLOOKUP(AllData[[#This Row],[Order]],MM[],2,FALSE)</f>
        <v>146</v>
      </c>
      <c r="D6613" s="36" t="s">
        <v>60</v>
      </c>
      <c r="E6613" s="36" t="s">
        <v>61</v>
      </c>
      <c r="F6613" s="36" t="s">
        <v>63</v>
      </c>
      <c r="G6613" s="36" t="s">
        <v>108</v>
      </c>
      <c r="H6613" s="36">
        <v>551.57999999999993</v>
      </c>
      <c r="I6613" s="36">
        <v>1</v>
      </c>
    </row>
    <row r="6614" spans="1:9" x14ac:dyDescent="0.35">
      <c r="A6614" s="36">
        <v>1545657</v>
      </c>
      <c r="B6614" s="36" t="str">
        <f>VLOOKUP(AllData[[#This Row],[Order]],MM[],3,FALSE)</f>
        <v>V5757311401000</v>
      </c>
      <c r="C6614" s="36">
        <f>VLOOKUP(AllData[[#This Row],[Order]],MM[],2,FALSE)</f>
        <v>146</v>
      </c>
      <c r="D6614" s="36" t="s">
        <v>95</v>
      </c>
      <c r="E6614" s="36" t="s">
        <v>83</v>
      </c>
      <c r="F6614" s="36" t="s">
        <v>84</v>
      </c>
      <c r="G6614" s="36" t="s">
        <v>110</v>
      </c>
      <c r="H6614" s="36"/>
      <c r="I6614" s="36">
        <v>5</v>
      </c>
    </row>
    <row r="6615" spans="1:9" x14ac:dyDescent="0.35">
      <c r="A6615" s="36">
        <v>1545658</v>
      </c>
      <c r="B6615" s="36" t="str">
        <f>VLOOKUP(AllData[[#This Row],[Order]],MM[],3,FALSE)</f>
        <v>V5757331400800</v>
      </c>
      <c r="C6615" s="36">
        <f>VLOOKUP(AllData[[#This Row],[Order]],MM[],2,FALSE)</f>
        <v>145</v>
      </c>
      <c r="D6615" s="36" t="s">
        <v>60</v>
      </c>
      <c r="E6615" s="36" t="s">
        <v>83</v>
      </c>
      <c r="F6615" s="36" t="s">
        <v>84</v>
      </c>
      <c r="G6615" s="36" t="s">
        <v>111</v>
      </c>
      <c r="H6615" s="36">
        <v>55.817</v>
      </c>
      <c r="I6615" s="36">
        <v>40</v>
      </c>
    </row>
    <row r="6616" spans="1:9" x14ac:dyDescent="0.35">
      <c r="A6616" s="36">
        <v>1545658</v>
      </c>
      <c r="B6616" s="36" t="str">
        <f>VLOOKUP(AllData[[#This Row],[Order]],MM[],3,FALSE)</f>
        <v>V5757331400800</v>
      </c>
      <c r="C6616" s="36">
        <f>VLOOKUP(AllData[[#This Row],[Order]],MM[],2,FALSE)</f>
        <v>145</v>
      </c>
      <c r="D6616" s="36" t="s">
        <v>68</v>
      </c>
      <c r="E6616" s="36" t="s">
        <v>61</v>
      </c>
      <c r="F6616" s="36" t="s">
        <v>63</v>
      </c>
      <c r="G6616" s="36" t="s">
        <v>64</v>
      </c>
      <c r="H6616" s="36">
        <v>2.4670000000000001</v>
      </c>
      <c r="I6616" s="36">
        <v>15</v>
      </c>
    </row>
    <row r="6617" spans="1:9" x14ac:dyDescent="0.35">
      <c r="A6617" s="36">
        <v>1545658</v>
      </c>
      <c r="B6617" s="36" t="str">
        <f>VLOOKUP(AllData[[#This Row],[Order]],MM[],3,FALSE)</f>
        <v>V5757331400800</v>
      </c>
      <c r="C6617" s="36">
        <f>VLOOKUP(AllData[[#This Row],[Order]],MM[],2,FALSE)</f>
        <v>145</v>
      </c>
      <c r="D6617" s="36" t="s">
        <v>73</v>
      </c>
      <c r="E6617" s="36" t="s">
        <v>69</v>
      </c>
      <c r="F6617" s="36" t="s">
        <v>70</v>
      </c>
      <c r="G6617" s="36" t="s">
        <v>71</v>
      </c>
      <c r="H6617" s="36">
        <v>20</v>
      </c>
      <c r="I6617" s="36">
        <v>20</v>
      </c>
    </row>
    <row r="6618" spans="1:9" x14ac:dyDescent="0.35">
      <c r="A6618" s="36">
        <v>1545658</v>
      </c>
      <c r="B6618" s="36" t="str">
        <f>VLOOKUP(AllData[[#This Row],[Order]],MM[],3,FALSE)</f>
        <v>V5757331400800</v>
      </c>
      <c r="C6618" s="36">
        <f>VLOOKUP(AllData[[#This Row],[Order]],MM[],2,FALSE)</f>
        <v>145</v>
      </c>
      <c r="D6618" s="36" t="s">
        <v>75</v>
      </c>
      <c r="E6618" s="36" t="s">
        <v>61</v>
      </c>
      <c r="F6618" s="36" t="s">
        <v>63</v>
      </c>
      <c r="G6618" s="36" t="s">
        <v>74</v>
      </c>
      <c r="H6618" s="36">
        <v>432.96000000000004</v>
      </c>
      <c r="I6618" s="36">
        <v>350</v>
      </c>
    </row>
    <row r="6619" spans="1:9" x14ac:dyDescent="0.35">
      <c r="A6619" s="36">
        <v>1545658</v>
      </c>
      <c r="B6619" s="36" t="str">
        <f>VLOOKUP(AllData[[#This Row],[Order]],MM[],3,FALSE)</f>
        <v>V5757331400800</v>
      </c>
      <c r="C6619" s="36">
        <f>VLOOKUP(AllData[[#This Row],[Order]],MM[],2,FALSE)</f>
        <v>145</v>
      </c>
      <c r="D6619" s="36" t="s">
        <v>78</v>
      </c>
      <c r="E6619" s="36" t="s">
        <v>61</v>
      </c>
      <c r="F6619" s="36" t="s">
        <v>63</v>
      </c>
      <c r="G6619" s="36" t="s">
        <v>76</v>
      </c>
      <c r="H6619" s="36">
        <v>2215.6799999999998</v>
      </c>
      <c r="I6619" s="36">
        <v>1020</v>
      </c>
    </row>
    <row r="6620" spans="1:9" x14ac:dyDescent="0.35">
      <c r="A6620" s="36">
        <v>1545658</v>
      </c>
      <c r="B6620" s="36" t="str">
        <f>VLOOKUP(AllData[[#This Row],[Order]],MM[],3,FALSE)</f>
        <v>V5757331400800</v>
      </c>
      <c r="C6620" s="36">
        <f>VLOOKUP(AllData[[#This Row],[Order]],MM[],2,FALSE)</f>
        <v>145</v>
      </c>
      <c r="D6620" s="36" t="s">
        <v>80</v>
      </c>
      <c r="E6620" s="36" t="s">
        <v>61</v>
      </c>
      <c r="F6620" s="36" t="s">
        <v>63</v>
      </c>
      <c r="G6620" s="36" t="s">
        <v>112</v>
      </c>
      <c r="H6620" s="36">
        <v>12.933</v>
      </c>
      <c r="I6620" s="36">
        <v>50</v>
      </c>
    </row>
    <row r="6621" spans="1:9" x14ac:dyDescent="0.35">
      <c r="A6621" s="36">
        <v>1545658</v>
      </c>
      <c r="B6621" s="36" t="str">
        <f>VLOOKUP(AllData[[#This Row],[Order]],MM[],3,FALSE)</f>
        <v>V5757331400800</v>
      </c>
      <c r="C6621" s="36">
        <f>VLOOKUP(AllData[[#This Row],[Order]],MM[],2,FALSE)</f>
        <v>145</v>
      </c>
      <c r="D6621" s="36" t="s">
        <v>82</v>
      </c>
      <c r="E6621" s="36" t="s">
        <v>89</v>
      </c>
      <c r="F6621" s="36" t="s">
        <v>91</v>
      </c>
      <c r="G6621" s="36" t="s">
        <v>92</v>
      </c>
      <c r="H6621" s="36"/>
      <c r="I6621" s="36">
        <v>0</v>
      </c>
    </row>
    <row r="6622" spans="1:9" x14ac:dyDescent="0.35">
      <c r="A6622" s="36">
        <v>1545658</v>
      </c>
      <c r="B6622" s="36" t="str">
        <f>VLOOKUP(AllData[[#This Row],[Order]],MM[],3,FALSE)</f>
        <v>V5757331400800</v>
      </c>
      <c r="C6622" s="36">
        <f>VLOOKUP(AllData[[#This Row],[Order]],MM[],2,FALSE)</f>
        <v>145</v>
      </c>
      <c r="D6622" s="36" t="s">
        <v>85</v>
      </c>
      <c r="E6622" s="36" t="s">
        <v>69</v>
      </c>
      <c r="F6622" s="36" t="s">
        <v>70</v>
      </c>
      <c r="G6622" s="36" t="s">
        <v>79</v>
      </c>
      <c r="H6622" s="36">
        <v>20</v>
      </c>
      <c r="I6622" s="36">
        <v>20</v>
      </c>
    </row>
    <row r="6623" spans="1:9" x14ac:dyDescent="0.35">
      <c r="A6623" s="36">
        <v>1545658</v>
      </c>
      <c r="B6623" s="36" t="str">
        <f>VLOOKUP(AllData[[#This Row],[Order]],MM[],3,FALSE)</f>
        <v>V5757331400800</v>
      </c>
      <c r="C6623" s="36">
        <f>VLOOKUP(AllData[[#This Row],[Order]],MM[],2,FALSE)</f>
        <v>145</v>
      </c>
      <c r="D6623" s="36" t="s">
        <v>88</v>
      </c>
      <c r="E6623" s="36" t="s">
        <v>69</v>
      </c>
      <c r="F6623" s="36" t="s">
        <v>70</v>
      </c>
      <c r="G6623" s="36" t="s">
        <v>81</v>
      </c>
      <c r="H6623" s="36">
        <v>20</v>
      </c>
      <c r="I6623" s="36">
        <v>20</v>
      </c>
    </row>
    <row r="6624" spans="1:9" x14ac:dyDescent="0.35">
      <c r="A6624" s="36">
        <v>1545658</v>
      </c>
      <c r="B6624" s="36" t="str">
        <f>VLOOKUP(AllData[[#This Row],[Order]],MM[],3,FALSE)</f>
        <v>V5757331400800</v>
      </c>
      <c r="C6624" s="36">
        <f>VLOOKUP(AllData[[#This Row],[Order]],MM[],2,FALSE)</f>
        <v>145</v>
      </c>
      <c r="D6624" s="36" t="s">
        <v>95</v>
      </c>
      <c r="E6624" s="36" t="s">
        <v>83</v>
      </c>
      <c r="F6624" s="36" t="s">
        <v>84</v>
      </c>
      <c r="G6624" s="36" t="s">
        <v>84</v>
      </c>
      <c r="H6624" s="36">
        <v>540.24</v>
      </c>
      <c r="I6624" s="36">
        <v>450</v>
      </c>
    </row>
    <row r="6625" spans="1:9" x14ac:dyDescent="0.35">
      <c r="A6625" s="36">
        <v>1545658</v>
      </c>
      <c r="B6625" s="36" t="str">
        <f>VLOOKUP(AllData[[#This Row],[Order]],MM[],3,FALSE)</f>
        <v>V5757331400800</v>
      </c>
      <c r="C6625" s="36">
        <f>VLOOKUP(AllData[[#This Row],[Order]],MM[],2,FALSE)</f>
        <v>145</v>
      </c>
      <c r="D6625" s="36" t="s">
        <v>97</v>
      </c>
      <c r="E6625" s="36" t="s">
        <v>86</v>
      </c>
      <c r="F6625" s="36" t="s">
        <v>87</v>
      </c>
      <c r="G6625" s="36" t="s">
        <v>87</v>
      </c>
      <c r="H6625" s="36">
        <v>20</v>
      </c>
      <c r="I6625" s="36">
        <v>20</v>
      </c>
    </row>
    <row r="6626" spans="1:9" x14ac:dyDescent="0.35">
      <c r="A6626" s="36">
        <v>1545658</v>
      </c>
      <c r="B6626" s="36" t="str">
        <f>VLOOKUP(AllData[[#This Row],[Order]],MM[],3,FALSE)</f>
        <v>V5757331400800</v>
      </c>
      <c r="C6626" s="36">
        <f>VLOOKUP(AllData[[#This Row],[Order]],MM[],2,FALSE)</f>
        <v>145</v>
      </c>
      <c r="D6626" s="36" t="s">
        <v>99</v>
      </c>
      <c r="E6626" s="36" t="s">
        <v>61</v>
      </c>
      <c r="F6626" s="36" t="s">
        <v>63</v>
      </c>
      <c r="G6626" s="36" t="s">
        <v>96</v>
      </c>
      <c r="H6626" s="36">
        <v>47.017000000000003</v>
      </c>
      <c r="I6626" s="36">
        <v>100</v>
      </c>
    </row>
    <row r="6627" spans="1:9" x14ac:dyDescent="0.35">
      <c r="A6627" s="36">
        <v>1545658</v>
      </c>
      <c r="B6627" s="36" t="str">
        <f>VLOOKUP(AllData[[#This Row],[Order]],MM[],3,FALSE)</f>
        <v>V5757331400800</v>
      </c>
      <c r="C6627" s="36">
        <f>VLOOKUP(AllData[[#This Row],[Order]],MM[],2,FALSE)</f>
        <v>145</v>
      </c>
      <c r="D6627" s="36" t="s">
        <v>101</v>
      </c>
      <c r="E6627" s="36" t="s">
        <v>69</v>
      </c>
      <c r="F6627" s="36" t="s">
        <v>70</v>
      </c>
      <c r="G6627" s="36" t="s">
        <v>98</v>
      </c>
      <c r="H6627" s="36">
        <v>20</v>
      </c>
      <c r="I6627" s="36">
        <v>20</v>
      </c>
    </row>
    <row r="6628" spans="1:9" x14ac:dyDescent="0.35">
      <c r="A6628" s="36">
        <v>1545658</v>
      </c>
      <c r="B6628" s="36" t="str">
        <f>VLOOKUP(AllData[[#This Row],[Order]],MM[],3,FALSE)</f>
        <v>V5757331400800</v>
      </c>
      <c r="C6628" s="36">
        <f>VLOOKUP(AllData[[#This Row],[Order]],MM[],2,FALSE)</f>
        <v>145</v>
      </c>
      <c r="D6628" s="36" t="s">
        <v>104</v>
      </c>
      <c r="E6628" s="36" t="s">
        <v>69</v>
      </c>
      <c r="F6628" s="36" t="s">
        <v>70</v>
      </c>
      <c r="G6628" s="36" t="s">
        <v>100</v>
      </c>
      <c r="H6628" s="36">
        <v>30</v>
      </c>
      <c r="I6628" s="36">
        <v>30</v>
      </c>
    </row>
    <row r="6629" spans="1:9" x14ac:dyDescent="0.35">
      <c r="A6629" s="36">
        <v>1545658</v>
      </c>
      <c r="B6629" s="36" t="str">
        <f>VLOOKUP(AllData[[#This Row],[Order]],MM[],3,FALSE)</f>
        <v>V5757331400800</v>
      </c>
      <c r="C6629" s="36">
        <f>VLOOKUP(AllData[[#This Row],[Order]],MM[],2,FALSE)</f>
        <v>145</v>
      </c>
      <c r="D6629" s="36" t="s">
        <v>113</v>
      </c>
      <c r="E6629" s="36" t="s">
        <v>102</v>
      </c>
      <c r="F6629" s="36" t="s">
        <v>100</v>
      </c>
      <c r="G6629" s="36" t="s">
        <v>103</v>
      </c>
      <c r="H6629" s="36">
        <v>30</v>
      </c>
      <c r="I6629" s="36">
        <v>30</v>
      </c>
    </row>
    <row r="6630" spans="1:9" x14ac:dyDescent="0.35">
      <c r="A6630" s="36">
        <v>1545658</v>
      </c>
      <c r="B6630" s="36" t="str">
        <f>VLOOKUP(AllData[[#This Row],[Order]],MM[],3,FALSE)</f>
        <v>V5757331400800</v>
      </c>
      <c r="C6630" s="36">
        <f>VLOOKUP(AllData[[#This Row],[Order]],MM[],2,FALSE)</f>
        <v>145</v>
      </c>
      <c r="D6630" s="36" t="s">
        <v>114</v>
      </c>
      <c r="E6630" s="36" t="s">
        <v>102</v>
      </c>
      <c r="F6630" s="36" t="s">
        <v>100</v>
      </c>
      <c r="G6630" s="36" t="s">
        <v>106</v>
      </c>
      <c r="H6630" s="36">
        <v>45</v>
      </c>
      <c r="I6630" s="36">
        <v>45</v>
      </c>
    </row>
    <row r="6631" spans="1:9" x14ac:dyDescent="0.35">
      <c r="A6631" s="36">
        <v>1545658</v>
      </c>
      <c r="B6631" s="36" t="str">
        <f>VLOOKUP(AllData[[#This Row],[Order]],MM[],3,FALSE)</f>
        <v>V5757331400800</v>
      </c>
      <c r="C6631" s="36">
        <f>VLOOKUP(AllData[[#This Row],[Order]],MM[],2,FALSE)</f>
        <v>145</v>
      </c>
      <c r="D6631" s="36" t="s">
        <v>60</v>
      </c>
      <c r="E6631" s="36" t="s">
        <v>61</v>
      </c>
      <c r="F6631" s="36" t="s">
        <v>63</v>
      </c>
      <c r="G6631" s="36" t="s">
        <v>108</v>
      </c>
      <c r="H6631" s="36"/>
      <c r="I6631" s="36">
        <v>1</v>
      </c>
    </row>
    <row r="6632" spans="1:9" x14ac:dyDescent="0.35">
      <c r="A6632" s="36">
        <v>1545658</v>
      </c>
      <c r="B6632" s="36" t="str">
        <f>VLOOKUP(AllData[[#This Row],[Order]],MM[],3,FALSE)</f>
        <v>V5757331400800</v>
      </c>
      <c r="C6632" s="36">
        <f>VLOOKUP(AllData[[#This Row],[Order]],MM[],2,FALSE)</f>
        <v>145</v>
      </c>
      <c r="D6632" s="36" t="s">
        <v>95</v>
      </c>
      <c r="E6632" s="36" t="s">
        <v>83</v>
      </c>
      <c r="F6632" s="36" t="s">
        <v>84</v>
      </c>
      <c r="G6632" s="36" t="s">
        <v>110</v>
      </c>
      <c r="H6632" s="36"/>
      <c r="I6632" s="36">
        <v>5</v>
      </c>
    </row>
    <row r="6633" spans="1:9" x14ac:dyDescent="0.35">
      <c r="A6633" s="36">
        <v>1545659</v>
      </c>
      <c r="B6633" s="36" t="str">
        <f>VLOOKUP(AllData[[#This Row],[Order]],MM[],3,FALSE)</f>
        <v>V5757331401000</v>
      </c>
      <c r="C6633" s="36">
        <f>VLOOKUP(AllData[[#This Row],[Order]],MM[],2,FALSE)</f>
        <v>146</v>
      </c>
      <c r="D6633" s="36" t="s">
        <v>60</v>
      </c>
      <c r="E6633" s="36" t="s">
        <v>83</v>
      </c>
      <c r="F6633" s="36" t="s">
        <v>84</v>
      </c>
      <c r="G6633" s="36" t="s">
        <v>111</v>
      </c>
      <c r="H6633" s="36">
        <v>133.88999999999999</v>
      </c>
      <c r="I6633" s="36">
        <v>40</v>
      </c>
    </row>
    <row r="6634" spans="1:9" x14ac:dyDescent="0.35">
      <c r="A6634" s="36">
        <v>1545659</v>
      </c>
      <c r="B6634" s="36" t="str">
        <f>VLOOKUP(AllData[[#This Row],[Order]],MM[],3,FALSE)</f>
        <v>V5757331401000</v>
      </c>
      <c r="C6634" s="36">
        <f>VLOOKUP(AllData[[#This Row],[Order]],MM[],2,FALSE)</f>
        <v>146</v>
      </c>
      <c r="D6634" s="36" t="s">
        <v>68</v>
      </c>
      <c r="E6634" s="36" t="s">
        <v>61</v>
      </c>
      <c r="F6634" s="36" t="s">
        <v>63</v>
      </c>
      <c r="G6634" s="36" t="s">
        <v>64</v>
      </c>
      <c r="H6634" s="36">
        <v>5.7329999999999997</v>
      </c>
      <c r="I6634" s="36">
        <v>15</v>
      </c>
    </row>
    <row r="6635" spans="1:9" x14ac:dyDescent="0.35">
      <c r="A6635" s="36">
        <v>1545659</v>
      </c>
      <c r="B6635" s="36" t="str">
        <f>VLOOKUP(AllData[[#This Row],[Order]],MM[],3,FALSE)</f>
        <v>V5757331401000</v>
      </c>
      <c r="C6635" s="36">
        <f>VLOOKUP(AllData[[#This Row],[Order]],MM[],2,FALSE)</f>
        <v>146</v>
      </c>
      <c r="D6635" s="36" t="s">
        <v>73</v>
      </c>
      <c r="E6635" s="36" t="s">
        <v>69</v>
      </c>
      <c r="F6635" s="36" t="s">
        <v>70</v>
      </c>
      <c r="G6635" s="36" t="s">
        <v>71</v>
      </c>
      <c r="H6635" s="36">
        <v>20</v>
      </c>
      <c r="I6635" s="36">
        <v>20</v>
      </c>
    </row>
    <row r="6636" spans="1:9" x14ac:dyDescent="0.35">
      <c r="A6636" s="36">
        <v>1545659</v>
      </c>
      <c r="B6636" s="36" t="str">
        <f>VLOOKUP(AllData[[#This Row],[Order]],MM[],3,FALSE)</f>
        <v>V5757331401000</v>
      </c>
      <c r="C6636" s="36">
        <f>VLOOKUP(AllData[[#This Row],[Order]],MM[],2,FALSE)</f>
        <v>146</v>
      </c>
      <c r="D6636" s="36" t="s">
        <v>75</v>
      </c>
      <c r="E6636" s="36" t="s">
        <v>61</v>
      </c>
      <c r="F6636" s="36" t="s">
        <v>63</v>
      </c>
      <c r="G6636" s="36" t="s">
        <v>74</v>
      </c>
      <c r="H6636" s="36">
        <v>542.28</v>
      </c>
      <c r="I6636" s="36">
        <v>350</v>
      </c>
    </row>
    <row r="6637" spans="1:9" x14ac:dyDescent="0.35">
      <c r="A6637" s="36">
        <v>1545659</v>
      </c>
      <c r="B6637" s="36" t="str">
        <f>VLOOKUP(AllData[[#This Row],[Order]],MM[],3,FALSE)</f>
        <v>V5757331401000</v>
      </c>
      <c r="C6637" s="36">
        <f>VLOOKUP(AllData[[#This Row],[Order]],MM[],2,FALSE)</f>
        <v>146</v>
      </c>
      <c r="D6637" s="36" t="s">
        <v>78</v>
      </c>
      <c r="E6637" s="36" t="s">
        <v>61</v>
      </c>
      <c r="F6637" s="36" t="s">
        <v>63</v>
      </c>
      <c r="G6637" s="36" t="s">
        <v>76</v>
      </c>
      <c r="H6637" s="36">
        <v>2152.8000000000002</v>
      </c>
      <c r="I6637" s="36">
        <v>1020</v>
      </c>
    </row>
    <row r="6638" spans="1:9" x14ac:dyDescent="0.35">
      <c r="A6638" s="36">
        <v>1545659</v>
      </c>
      <c r="B6638" s="36" t="str">
        <f>VLOOKUP(AllData[[#This Row],[Order]],MM[],3,FALSE)</f>
        <v>V5757331401000</v>
      </c>
      <c r="C6638" s="36">
        <f>VLOOKUP(AllData[[#This Row],[Order]],MM[],2,FALSE)</f>
        <v>146</v>
      </c>
      <c r="D6638" s="36" t="s">
        <v>80</v>
      </c>
      <c r="E6638" s="36" t="s">
        <v>61</v>
      </c>
      <c r="F6638" s="36" t="s">
        <v>63</v>
      </c>
      <c r="G6638" s="36" t="s">
        <v>112</v>
      </c>
      <c r="H6638" s="36">
        <v>47.966999999999999</v>
      </c>
      <c r="I6638" s="36">
        <v>50</v>
      </c>
    </row>
    <row r="6639" spans="1:9" x14ac:dyDescent="0.35">
      <c r="A6639" s="36">
        <v>1545659</v>
      </c>
      <c r="B6639" s="36" t="str">
        <f>VLOOKUP(AllData[[#This Row],[Order]],MM[],3,FALSE)</f>
        <v>V5757331401000</v>
      </c>
      <c r="C6639" s="36">
        <f>VLOOKUP(AllData[[#This Row],[Order]],MM[],2,FALSE)</f>
        <v>146</v>
      </c>
      <c r="D6639" s="36" t="s">
        <v>82</v>
      </c>
      <c r="E6639" s="36" t="s">
        <v>89</v>
      </c>
      <c r="F6639" s="36" t="s">
        <v>91</v>
      </c>
      <c r="G6639" s="36" t="s">
        <v>92</v>
      </c>
      <c r="H6639" s="36"/>
      <c r="I6639" s="36">
        <v>0</v>
      </c>
    </row>
    <row r="6640" spans="1:9" x14ac:dyDescent="0.35">
      <c r="A6640" s="36">
        <v>1545659</v>
      </c>
      <c r="B6640" s="36" t="str">
        <f>VLOOKUP(AllData[[#This Row],[Order]],MM[],3,FALSE)</f>
        <v>V5757331401000</v>
      </c>
      <c r="C6640" s="36">
        <f>VLOOKUP(AllData[[#This Row],[Order]],MM[],2,FALSE)</f>
        <v>146</v>
      </c>
      <c r="D6640" s="36" t="s">
        <v>85</v>
      </c>
      <c r="E6640" s="36" t="s">
        <v>69</v>
      </c>
      <c r="F6640" s="36" t="s">
        <v>70</v>
      </c>
      <c r="G6640" s="36" t="s">
        <v>79</v>
      </c>
      <c r="H6640" s="36">
        <v>20</v>
      </c>
      <c r="I6640" s="36">
        <v>20</v>
      </c>
    </row>
    <row r="6641" spans="1:9" x14ac:dyDescent="0.35">
      <c r="A6641" s="36">
        <v>1545659</v>
      </c>
      <c r="B6641" s="36" t="str">
        <f>VLOOKUP(AllData[[#This Row],[Order]],MM[],3,FALSE)</f>
        <v>V5757331401000</v>
      </c>
      <c r="C6641" s="36">
        <f>VLOOKUP(AllData[[#This Row],[Order]],MM[],2,FALSE)</f>
        <v>146</v>
      </c>
      <c r="D6641" s="36" t="s">
        <v>88</v>
      </c>
      <c r="E6641" s="36" t="s">
        <v>69</v>
      </c>
      <c r="F6641" s="36" t="s">
        <v>70</v>
      </c>
      <c r="G6641" s="36" t="s">
        <v>81</v>
      </c>
      <c r="H6641" s="36">
        <v>20</v>
      </c>
      <c r="I6641" s="36">
        <v>20</v>
      </c>
    </row>
    <row r="6642" spans="1:9" x14ac:dyDescent="0.35">
      <c r="A6642" s="36">
        <v>1545659</v>
      </c>
      <c r="B6642" s="36" t="str">
        <f>VLOOKUP(AllData[[#This Row],[Order]],MM[],3,FALSE)</f>
        <v>V5757331401000</v>
      </c>
      <c r="C6642" s="36">
        <f>VLOOKUP(AllData[[#This Row],[Order]],MM[],2,FALSE)</f>
        <v>146</v>
      </c>
      <c r="D6642" s="36" t="s">
        <v>95</v>
      </c>
      <c r="E6642" s="36" t="s">
        <v>83</v>
      </c>
      <c r="F6642" s="36" t="s">
        <v>84</v>
      </c>
      <c r="G6642" s="36" t="s">
        <v>84</v>
      </c>
      <c r="H6642" s="36">
        <v>191.52</v>
      </c>
      <c r="I6642" s="36">
        <v>450</v>
      </c>
    </row>
    <row r="6643" spans="1:9" x14ac:dyDescent="0.35">
      <c r="A6643" s="36">
        <v>1545659</v>
      </c>
      <c r="B6643" s="36" t="str">
        <f>VLOOKUP(AllData[[#This Row],[Order]],MM[],3,FALSE)</f>
        <v>V5757331401000</v>
      </c>
      <c r="C6643" s="36">
        <f>VLOOKUP(AllData[[#This Row],[Order]],MM[],2,FALSE)</f>
        <v>146</v>
      </c>
      <c r="D6643" s="36" t="s">
        <v>97</v>
      </c>
      <c r="E6643" s="36" t="s">
        <v>86</v>
      </c>
      <c r="F6643" s="36" t="s">
        <v>87</v>
      </c>
      <c r="G6643" s="36" t="s">
        <v>87</v>
      </c>
      <c r="H6643" s="36">
        <v>20</v>
      </c>
      <c r="I6643" s="36">
        <v>20</v>
      </c>
    </row>
    <row r="6644" spans="1:9" x14ac:dyDescent="0.35">
      <c r="A6644" s="36">
        <v>1545659</v>
      </c>
      <c r="B6644" s="36" t="str">
        <f>VLOOKUP(AllData[[#This Row],[Order]],MM[],3,FALSE)</f>
        <v>V5757331401000</v>
      </c>
      <c r="C6644" s="36">
        <f>VLOOKUP(AllData[[#This Row],[Order]],MM[],2,FALSE)</f>
        <v>146</v>
      </c>
      <c r="D6644" s="36" t="s">
        <v>99</v>
      </c>
      <c r="E6644" s="36" t="s">
        <v>61</v>
      </c>
      <c r="F6644" s="36" t="s">
        <v>63</v>
      </c>
      <c r="G6644" s="36" t="s">
        <v>96</v>
      </c>
      <c r="H6644" s="36">
        <v>37.433</v>
      </c>
      <c r="I6644" s="36">
        <v>100</v>
      </c>
    </row>
    <row r="6645" spans="1:9" x14ac:dyDescent="0.35">
      <c r="A6645" s="36">
        <v>1545659</v>
      </c>
      <c r="B6645" s="36" t="str">
        <f>VLOOKUP(AllData[[#This Row],[Order]],MM[],3,FALSE)</f>
        <v>V5757331401000</v>
      </c>
      <c r="C6645" s="36">
        <f>VLOOKUP(AllData[[#This Row],[Order]],MM[],2,FALSE)</f>
        <v>146</v>
      </c>
      <c r="D6645" s="36" t="s">
        <v>101</v>
      </c>
      <c r="E6645" s="36" t="s">
        <v>69</v>
      </c>
      <c r="F6645" s="36" t="s">
        <v>70</v>
      </c>
      <c r="G6645" s="36" t="s">
        <v>98</v>
      </c>
      <c r="H6645" s="36">
        <v>20</v>
      </c>
      <c r="I6645" s="36">
        <v>20</v>
      </c>
    </row>
    <row r="6646" spans="1:9" x14ac:dyDescent="0.35">
      <c r="A6646" s="36">
        <v>1545659</v>
      </c>
      <c r="B6646" s="36" t="str">
        <f>VLOOKUP(AllData[[#This Row],[Order]],MM[],3,FALSE)</f>
        <v>V5757331401000</v>
      </c>
      <c r="C6646" s="36">
        <f>VLOOKUP(AllData[[#This Row],[Order]],MM[],2,FALSE)</f>
        <v>146</v>
      </c>
      <c r="D6646" s="36" t="s">
        <v>104</v>
      </c>
      <c r="E6646" s="36" t="s">
        <v>69</v>
      </c>
      <c r="F6646" s="36" t="s">
        <v>70</v>
      </c>
      <c r="G6646" s="36" t="s">
        <v>100</v>
      </c>
      <c r="H6646" s="36">
        <v>30</v>
      </c>
      <c r="I6646" s="36">
        <v>30</v>
      </c>
    </row>
    <row r="6647" spans="1:9" x14ac:dyDescent="0.35">
      <c r="A6647" s="36">
        <v>1545659</v>
      </c>
      <c r="B6647" s="36" t="str">
        <f>VLOOKUP(AllData[[#This Row],[Order]],MM[],3,FALSE)</f>
        <v>V5757331401000</v>
      </c>
      <c r="C6647" s="36">
        <f>VLOOKUP(AllData[[#This Row],[Order]],MM[],2,FALSE)</f>
        <v>146</v>
      </c>
      <c r="D6647" s="36" t="s">
        <v>113</v>
      </c>
      <c r="E6647" s="36" t="s">
        <v>102</v>
      </c>
      <c r="F6647" s="36" t="s">
        <v>100</v>
      </c>
      <c r="G6647" s="36" t="s">
        <v>103</v>
      </c>
      <c r="H6647" s="36">
        <v>30</v>
      </c>
      <c r="I6647" s="36">
        <v>30</v>
      </c>
    </row>
    <row r="6648" spans="1:9" x14ac:dyDescent="0.35">
      <c r="A6648" s="36">
        <v>1545659</v>
      </c>
      <c r="B6648" s="36" t="str">
        <f>VLOOKUP(AllData[[#This Row],[Order]],MM[],3,FALSE)</f>
        <v>V5757331401000</v>
      </c>
      <c r="C6648" s="36">
        <f>VLOOKUP(AllData[[#This Row],[Order]],MM[],2,FALSE)</f>
        <v>146</v>
      </c>
      <c r="D6648" s="36" t="s">
        <v>114</v>
      </c>
      <c r="E6648" s="36" t="s">
        <v>102</v>
      </c>
      <c r="F6648" s="36" t="s">
        <v>100</v>
      </c>
      <c r="G6648" s="36" t="s">
        <v>106</v>
      </c>
      <c r="H6648" s="36">
        <v>45</v>
      </c>
      <c r="I6648" s="36">
        <v>45</v>
      </c>
    </row>
    <row r="6649" spans="1:9" x14ac:dyDescent="0.35">
      <c r="A6649" s="36">
        <v>1545659</v>
      </c>
      <c r="B6649" s="36" t="str">
        <f>VLOOKUP(AllData[[#This Row],[Order]],MM[],3,FALSE)</f>
        <v>V5757331401000</v>
      </c>
      <c r="C6649" s="36">
        <f>VLOOKUP(AllData[[#This Row],[Order]],MM[],2,FALSE)</f>
        <v>146</v>
      </c>
      <c r="D6649" s="36" t="s">
        <v>60</v>
      </c>
      <c r="E6649" s="36" t="s">
        <v>61</v>
      </c>
      <c r="F6649" s="36" t="s">
        <v>63</v>
      </c>
      <c r="G6649" s="36" t="s">
        <v>108</v>
      </c>
      <c r="H6649" s="36">
        <v>384.9</v>
      </c>
      <c r="I6649" s="36">
        <v>1</v>
      </c>
    </row>
    <row r="6650" spans="1:9" x14ac:dyDescent="0.35">
      <c r="A6650" s="36">
        <v>1545659</v>
      </c>
      <c r="B6650" s="36" t="str">
        <f>VLOOKUP(AllData[[#This Row],[Order]],MM[],3,FALSE)</f>
        <v>V5757331401000</v>
      </c>
      <c r="C6650" s="36">
        <f>VLOOKUP(AllData[[#This Row],[Order]],MM[],2,FALSE)</f>
        <v>146</v>
      </c>
      <c r="D6650" s="36" t="s">
        <v>95</v>
      </c>
      <c r="E6650" s="36" t="s">
        <v>83</v>
      </c>
      <c r="F6650" s="36" t="s">
        <v>84</v>
      </c>
      <c r="G6650" s="36" t="s">
        <v>110</v>
      </c>
      <c r="H6650" s="36"/>
      <c r="I6650" s="36">
        <v>5</v>
      </c>
    </row>
    <row r="6651" spans="1:9" x14ac:dyDescent="0.35">
      <c r="A6651" s="36">
        <v>1545880</v>
      </c>
      <c r="B6651" s="36" t="str">
        <f>VLOOKUP(AllData[[#This Row],[Order]],MM[],3,FALSE)</f>
        <v>V5757351400800</v>
      </c>
      <c r="C6651" s="36">
        <f>VLOOKUP(AllData[[#This Row],[Order]],MM[],2,FALSE)</f>
        <v>153</v>
      </c>
      <c r="D6651" s="36" t="s">
        <v>60</v>
      </c>
      <c r="E6651" s="36" t="s">
        <v>83</v>
      </c>
      <c r="F6651" s="36" t="s">
        <v>84</v>
      </c>
      <c r="G6651" s="36" t="s">
        <v>111</v>
      </c>
      <c r="H6651" s="36">
        <v>9.3829999999999991</v>
      </c>
      <c r="I6651" s="36">
        <v>40</v>
      </c>
    </row>
    <row r="6652" spans="1:9" x14ac:dyDescent="0.35">
      <c r="A6652" s="36">
        <v>1545880</v>
      </c>
      <c r="B6652" s="36" t="str">
        <f>VLOOKUP(AllData[[#This Row],[Order]],MM[],3,FALSE)</f>
        <v>V5757351400800</v>
      </c>
      <c r="C6652" s="36">
        <f>VLOOKUP(AllData[[#This Row],[Order]],MM[],2,FALSE)</f>
        <v>153</v>
      </c>
      <c r="D6652" s="36" t="s">
        <v>68</v>
      </c>
      <c r="E6652" s="36" t="s">
        <v>61</v>
      </c>
      <c r="F6652" s="36" t="s">
        <v>63</v>
      </c>
      <c r="G6652" s="36" t="s">
        <v>64</v>
      </c>
      <c r="H6652" s="36">
        <v>9.9499999999999993</v>
      </c>
      <c r="I6652" s="36">
        <v>15</v>
      </c>
    </row>
    <row r="6653" spans="1:9" x14ac:dyDescent="0.35">
      <c r="A6653" s="36">
        <v>1545880</v>
      </c>
      <c r="B6653" s="36" t="str">
        <f>VLOOKUP(AllData[[#This Row],[Order]],MM[],3,FALSE)</f>
        <v>V5757351400800</v>
      </c>
      <c r="C6653" s="36">
        <f>VLOOKUP(AllData[[#This Row],[Order]],MM[],2,FALSE)</f>
        <v>153</v>
      </c>
      <c r="D6653" s="36" t="s">
        <v>73</v>
      </c>
      <c r="E6653" s="36" t="s">
        <v>69</v>
      </c>
      <c r="F6653" s="36" t="s">
        <v>70</v>
      </c>
      <c r="G6653" s="36" t="s">
        <v>71</v>
      </c>
      <c r="H6653" s="36">
        <v>20</v>
      </c>
      <c r="I6653" s="36">
        <v>20</v>
      </c>
    </row>
    <row r="6654" spans="1:9" x14ac:dyDescent="0.35">
      <c r="A6654" s="36">
        <v>1545880</v>
      </c>
      <c r="B6654" s="36" t="str">
        <f>VLOOKUP(AllData[[#This Row],[Order]],MM[],3,FALSE)</f>
        <v>V5757351400800</v>
      </c>
      <c r="C6654" s="36">
        <f>VLOOKUP(AllData[[#This Row],[Order]],MM[],2,FALSE)</f>
        <v>153</v>
      </c>
      <c r="D6654" s="36" t="s">
        <v>75</v>
      </c>
      <c r="E6654" s="36" t="s">
        <v>61</v>
      </c>
      <c r="F6654" s="36" t="s">
        <v>63</v>
      </c>
      <c r="G6654" s="36" t="s">
        <v>74</v>
      </c>
      <c r="H6654" s="36">
        <v>845.7</v>
      </c>
      <c r="I6654" s="36">
        <v>350</v>
      </c>
    </row>
    <row r="6655" spans="1:9" x14ac:dyDescent="0.35">
      <c r="A6655" s="36">
        <v>1545880</v>
      </c>
      <c r="B6655" s="36" t="str">
        <f>VLOOKUP(AllData[[#This Row],[Order]],MM[],3,FALSE)</f>
        <v>V5757351400800</v>
      </c>
      <c r="C6655" s="36">
        <f>VLOOKUP(AllData[[#This Row],[Order]],MM[],2,FALSE)</f>
        <v>153</v>
      </c>
      <c r="D6655" s="36" t="s">
        <v>78</v>
      </c>
      <c r="E6655" s="36" t="s">
        <v>61</v>
      </c>
      <c r="F6655" s="36" t="s">
        <v>63</v>
      </c>
      <c r="G6655" s="36" t="s">
        <v>76</v>
      </c>
      <c r="H6655" s="36">
        <v>2122.3799999999997</v>
      </c>
      <c r="I6655" s="36">
        <v>1020</v>
      </c>
    </row>
    <row r="6656" spans="1:9" x14ac:dyDescent="0.35">
      <c r="A6656" s="36">
        <v>1545880</v>
      </c>
      <c r="B6656" s="36" t="str">
        <f>VLOOKUP(AllData[[#This Row],[Order]],MM[],3,FALSE)</f>
        <v>V5757351400800</v>
      </c>
      <c r="C6656" s="36">
        <f>VLOOKUP(AllData[[#This Row],[Order]],MM[],2,FALSE)</f>
        <v>153</v>
      </c>
      <c r="D6656" s="36" t="s">
        <v>80</v>
      </c>
      <c r="E6656" s="36" t="s">
        <v>61</v>
      </c>
      <c r="F6656" s="36" t="s">
        <v>63</v>
      </c>
      <c r="G6656" s="36" t="s">
        <v>112</v>
      </c>
      <c r="H6656" s="36">
        <v>94.5</v>
      </c>
      <c r="I6656" s="36">
        <v>50</v>
      </c>
    </row>
    <row r="6657" spans="1:9" x14ac:dyDescent="0.35">
      <c r="A6657" s="36">
        <v>1545880</v>
      </c>
      <c r="B6657" s="36" t="str">
        <f>VLOOKUP(AllData[[#This Row],[Order]],MM[],3,FALSE)</f>
        <v>V5757351400800</v>
      </c>
      <c r="C6657" s="36">
        <f>VLOOKUP(AllData[[#This Row],[Order]],MM[],2,FALSE)</f>
        <v>153</v>
      </c>
      <c r="D6657" s="36" t="s">
        <v>82</v>
      </c>
      <c r="E6657" s="36" t="s">
        <v>89</v>
      </c>
      <c r="F6657" s="36" t="s">
        <v>91</v>
      </c>
      <c r="G6657" s="36" t="s">
        <v>92</v>
      </c>
      <c r="H6657" s="36"/>
      <c r="I6657" s="36">
        <v>0</v>
      </c>
    </row>
    <row r="6658" spans="1:9" x14ac:dyDescent="0.35">
      <c r="A6658" s="36">
        <v>1545880</v>
      </c>
      <c r="B6658" s="36" t="str">
        <f>VLOOKUP(AllData[[#This Row],[Order]],MM[],3,FALSE)</f>
        <v>V5757351400800</v>
      </c>
      <c r="C6658" s="36">
        <f>VLOOKUP(AllData[[#This Row],[Order]],MM[],2,FALSE)</f>
        <v>153</v>
      </c>
      <c r="D6658" s="36" t="s">
        <v>85</v>
      </c>
      <c r="E6658" s="36" t="s">
        <v>69</v>
      </c>
      <c r="F6658" s="36" t="s">
        <v>70</v>
      </c>
      <c r="G6658" s="36" t="s">
        <v>79</v>
      </c>
      <c r="H6658" s="36">
        <v>20</v>
      </c>
      <c r="I6658" s="36">
        <v>20</v>
      </c>
    </row>
    <row r="6659" spans="1:9" x14ac:dyDescent="0.35">
      <c r="A6659" s="36">
        <v>1545880</v>
      </c>
      <c r="B6659" s="36" t="str">
        <f>VLOOKUP(AllData[[#This Row],[Order]],MM[],3,FALSE)</f>
        <v>V5757351400800</v>
      </c>
      <c r="C6659" s="36">
        <f>VLOOKUP(AllData[[#This Row],[Order]],MM[],2,FALSE)</f>
        <v>153</v>
      </c>
      <c r="D6659" s="36" t="s">
        <v>88</v>
      </c>
      <c r="E6659" s="36" t="s">
        <v>69</v>
      </c>
      <c r="F6659" s="36" t="s">
        <v>70</v>
      </c>
      <c r="G6659" s="36" t="s">
        <v>81</v>
      </c>
      <c r="H6659" s="36">
        <v>20</v>
      </c>
      <c r="I6659" s="36">
        <v>20</v>
      </c>
    </row>
    <row r="6660" spans="1:9" x14ac:dyDescent="0.35">
      <c r="A6660" s="36">
        <v>1545880</v>
      </c>
      <c r="B6660" s="36" t="str">
        <f>VLOOKUP(AllData[[#This Row],[Order]],MM[],3,FALSE)</f>
        <v>V5757351400800</v>
      </c>
      <c r="C6660" s="36">
        <f>VLOOKUP(AllData[[#This Row],[Order]],MM[],2,FALSE)</f>
        <v>153</v>
      </c>
      <c r="D6660" s="36" t="s">
        <v>95</v>
      </c>
      <c r="E6660" s="36" t="s">
        <v>83</v>
      </c>
      <c r="F6660" s="36" t="s">
        <v>84</v>
      </c>
      <c r="G6660" s="36" t="s">
        <v>84</v>
      </c>
      <c r="H6660" s="36">
        <v>780.90000000000009</v>
      </c>
      <c r="I6660" s="36">
        <v>450</v>
      </c>
    </row>
    <row r="6661" spans="1:9" x14ac:dyDescent="0.35">
      <c r="A6661" s="36">
        <v>1545880</v>
      </c>
      <c r="B6661" s="36" t="str">
        <f>VLOOKUP(AllData[[#This Row],[Order]],MM[],3,FALSE)</f>
        <v>V5757351400800</v>
      </c>
      <c r="C6661" s="36">
        <f>VLOOKUP(AllData[[#This Row],[Order]],MM[],2,FALSE)</f>
        <v>153</v>
      </c>
      <c r="D6661" s="36" t="s">
        <v>97</v>
      </c>
      <c r="E6661" s="36" t="s">
        <v>86</v>
      </c>
      <c r="F6661" s="36" t="s">
        <v>87</v>
      </c>
      <c r="G6661" s="36" t="s">
        <v>87</v>
      </c>
      <c r="H6661" s="36">
        <v>20</v>
      </c>
      <c r="I6661" s="36">
        <v>20</v>
      </c>
    </row>
    <row r="6662" spans="1:9" x14ac:dyDescent="0.35">
      <c r="A6662" s="36">
        <v>1545880</v>
      </c>
      <c r="B6662" s="36" t="str">
        <f>VLOOKUP(AllData[[#This Row],[Order]],MM[],3,FALSE)</f>
        <v>V5757351400800</v>
      </c>
      <c r="C6662" s="36">
        <f>VLOOKUP(AllData[[#This Row],[Order]],MM[],2,FALSE)</f>
        <v>153</v>
      </c>
      <c r="D6662" s="36" t="s">
        <v>99</v>
      </c>
      <c r="E6662" s="36" t="s">
        <v>61</v>
      </c>
      <c r="F6662" s="36" t="s">
        <v>63</v>
      </c>
      <c r="G6662" s="36" t="s">
        <v>96</v>
      </c>
      <c r="H6662" s="36">
        <v>92.46</v>
      </c>
      <c r="I6662" s="36">
        <v>100</v>
      </c>
    </row>
    <row r="6663" spans="1:9" x14ac:dyDescent="0.35">
      <c r="A6663" s="36">
        <v>1545880</v>
      </c>
      <c r="B6663" s="36" t="str">
        <f>VLOOKUP(AllData[[#This Row],[Order]],MM[],3,FALSE)</f>
        <v>V5757351400800</v>
      </c>
      <c r="C6663" s="36">
        <f>VLOOKUP(AllData[[#This Row],[Order]],MM[],2,FALSE)</f>
        <v>153</v>
      </c>
      <c r="D6663" s="36" t="s">
        <v>101</v>
      </c>
      <c r="E6663" s="36" t="s">
        <v>69</v>
      </c>
      <c r="F6663" s="36" t="s">
        <v>70</v>
      </c>
      <c r="G6663" s="36" t="s">
        <v>98</v>
      </c>
      <c r="H6663" s="36">
        <v>20</v>
      </c>
      <c r="I6663" s="36">
        <v>20</v>
      </c>
    </row>
    <row r="6664" spans="1:9" x14ac:dyDescent="0.35">
      <c r="A6664" s="36">
        <v>1545880</v>
      </c>
      <c r="B6664" s="36" t="str">
        <f>VLOOKUP(AllData[[#This Row],[Order]],MM[],3,FALSE)</f>
        <v>V5757351400800</v>
      </c>
      <c r="C6664" s="36">
        <f>VLOOKUP(AllData[[#This Row],[Order]],MM[],2,FALSE)</f>
        <v>153</v>
      </c>
      <c r="D6664" s="36" t="s">
        <v>104</v>
      </c>
      <c r="E6664" s="36" t="s">
        <v>69</v>
      </c>
      <c r="F6664" s="36" t="s">
        <v>70</v>
      </c>
      <c r="G6664" s="36" t="s">
        <v>100</v>
      </c>
      <c r="H6664" s="36">
        <v>30</v>
      </c>
      <c r="I6664" s="36">
        <v>30</v>
      </c>
    </row>
    <row r="6665" spans="1:9" x14ac:dyDescent="0.35">
      <c r="A6665" s="36">
        <v>1545880</v>
      </c>
      <c r="B6665" s="36" t="str">
        <f>VLOOKUP(AllData[[#This Row],[Order]],MM[],3,FALSE)</f>
        <v>V5757351400800</v>
      </c>
      <c r="C6665" s="36">
        <f>VLOOKUP(AllData[[#This Row],[Order]],MM[],2,FALSE)</f>
        <v>153</v>
      </c>
      <c r="D6665" s="36" t="s">
        <v>113</v>
      </c>
      <c r="E6665" s="36" t="s">
        <v>102</v>
      </c>
      <c r="F6665" s="36" t="s">
        <v>100</v>
      </c>
      <c r="G6665" s="36" t="s">
        <v>103</v>
      </c>
      <c r="H6665" s="36">
        <v>30</v>
      </c>
      <c r="I6665" s="36">
        <v>30</v>
      </c>
    </row>
    <row r="6666" spans="1:9" x14ac:dyDescent="0.35">
      <c r="A6666" s="36">
        <v>1545880</v>
      </c>
      <c r="B6666" s="36" t="str">
        <f>VLOOKUP(AllData[[#This Row],[Order]],MM[],3,FALSE)</f>
        <v>V5757351400800</v>
      </c>
      <c r="C6666" s="36">
        <f>VLOOKUP(AllData[[#This Row],[Order]],MM[],2,FALSE)</f>
        <v>153</v>
      </c>
      <c r="D6666" s="36" t="s">
        <v>114</v>
      </c>
      <c r="E6666" s="36" t="s">
        <v>102</v>
      </c>
      <c r="F6666" s="36" t="s">
        <v>100</v>
      </c>
      <c r="G6666" s="36" t="s">
        <v>106</v>
      </c>
      <c r="H6666" s="36">
        <v>45</v>
      </c>
      <c r="I6666" s="36">
        <v>45</v>
      </c>
    </row>
    <row r="6667" spans="1:9" x14ac:dyDescent="0.35">
      <c r="A6667" s="36">
        <v>1545880</v>
      </c>
      <c r="B6667" s="36" t="str">
        <f>VLOOKUP(AllData[[#This Row],[Order]],MM[],3,FALSE)</f>
        <v>V5757351400800</v>
      </c>
      <c r="C6667" s="36">
        <f>VLOOKUP(AllData[[#This Row],[Order]],MM[],2,FALSE)</f>
        <v>153</v>
      </c>
      <c r="D6667" s="36" t="s">
        <v>60</v>
      </c>
      <c r="E6667" s="36" t="s">
        <v>61</v>
      </c>
      <c r="F6667" s="36" t="s">
        <v>63</v>
      </c>
      <c r="G6667" s="36" t="s">
        <v>108</v>
      </c>
      <c r="H6667" s="36">
        <v>182.64000000000001</v>
      </c>
      <c r="I6667" s="36">
        <v>1</v>
      </c>
    </row>
    <row r="6668" spans="1:9" x14ac:dyDescent="0.35">
      <c r="A6668" s="36">
        <v>1545880</v>
      </c>
      <c r="B6668" s="36" t="str">
        <f>VLOOKUP(AllData[[#This Row],[Order]],MM[],3,FALSE)</f>
        <v>V5757351400800</v>
      </c>
      <c r="C6668" s="36">
        <f>VLOOKUP(AllData[[#This Row],[Order]],MM[],2,FALSE)</f>
        <v>153</v>
      </c>
      <c r="D6668" s="36" t="s">
        <v>95</v>
      </c>
      <c r="E6668" s="36" t="s">
        <v>83</v>
      </c>
      <c r="F6668" s="36" t="s">
        <v>84</v>
      </c>
      <c r="G6668" s="36" t="s">
        <v>110</v>
      </c>
      <c r="H6668" s="36">
        <v>254.64</v>
      </c>
      <c r="I6668" s="36">
        <v>5</v>
      </c>
    </row>
    <row r="6669" spans="1:9" x14ac:dyDescent="0.35">
      <c r="A6669" s="36">
        <v>1545881</v>
      </c>
      <c r="B6669" s="36" t="str">
        <f>VLOOKUP(AllData[[#This Row],[Order]],MM[],3,FALSE)</f>
        <v>V5757351401000</v>
      </c>
      <c r="C6669" s="36">
        <f>VLOOKUP(AllData[[#This Row],[Order]],MM[],2,FALSE)</f>
        <v>152</v>
      </c>
      <c r="D6669" s="36" t="s">
        <v>60</v>
      </c>
      <c r="E6669" s="36" t="s">
        <v>83</v>
      </c>
      <c r="F6669" s="36" t="s">
        <v>84</v>
      </c>
      <c r="G6669" s="36" t="s">
        <v>111</v>
      </c>
      <c r="H6669" s="36">
        <v>60.480000000000004</v>
      </c>
      <c r="I6669" s="36">
        <v>40</v>
      </c>
    </row>
    <row r="6670" spans="1:9" x14ac:dyDescent="0.35">
      <c r="A6670" s="36">
        <v>1545881</v>
      </c>
      <c r="B6670" s="36" t="str">
        <f>VLOOKUP(AllData[[#This Row],[Order]],MM[],3,FALSE)</f>
        <v>V5757351401000</v>
      </c>
      <c r="C6670" s="36">
        <f>VLOOKUP(AllData[[#This Row],[Order]],MM[],2,FALSE)</f>
        <v>152</v>
      </c>
      <c r="D6670" s="36" t="s">
        <v>68</v>
      </c>
      <c r="E6670" s="36" t="s">
        <v>61</v>
      </c>
      <c r="F6670" s="36" t="s">
        <v>63</v>
      </c>
      <c r="G6670" s="36" t="s">
        <v>64</v>
      </c>
      <c r="H6670" s="36">
        <v>4.9169999999999998</v>
      </c>
      <c r="I6670" s="36">
        <v>15</v>
      </c>
    </row>
    <row r="6671" spans="1:9" x14ac:dyDescent="0.35">
      <c r="A6671" s="36">
        <v>1545881</v>
      </c>
      <c r="B6671" s="36" t="str">
        <f>VLOOKUP(AllData[[#This Row],[Order]],MM[],3,FALSE)</f>
        <v>V5757351401000</v>
      </c>
      <c r="C6671" s="36">
        <f>VLOOKUP(AllData[[#This Row],[Order]],MM[],2,FALSE)</f>
        <v>152</v>
      </c>
      <c r="D6671" s="36" t="s">
        <v>73</v>
      </c>
      <c r="E6671" s="36" t="s">
        <v>69</v>
      </c>
      <c r="F6671" s="36" t="s">
        <v>70</v>
      </c>
      <c r="G6671" s="36" t="s">
        <v>71</v>
      </c>
      <c r="H6671" s="36">
        <v>20</v>
      </c>
      <c r="I6671" s="36">
        <v>20</v>
      </c>
    </row>
    <row r="6672" spans="1:9" x14ac:dyDescent="0.35">
      <c r="A6672" s="36">
        <v>1545881</v>
      </c>
      <c r="B6672" s="36" t="str">
        <f>VLOOKUP(AllData[[#This Row],[Order]],MM[],3,FALSE)</f>
        <v>V5757351401000</v>
      </c>
      <c r="C6672" s="36">
        <f>VLOOKUP(AllData[[#This Row],[Order]],MM[],2,FALSE)</f>
        <v>152</v>
      </c>
      <c r="D6672" s="36" t="s">
        <v>75</v>
      </c>
      <c r="E6672" s="36" t="s">
        <v>61</v>
      </c>
      <c r="F6672" s="36" t="s">
        <v>63</v>
      </c>
      <c r="G6672" s="36" t="s">
        <v>74</v>
      </c>
      <c r="H6672" s="36">
        <v>475.5</v>
      </c>
      <c r="I6672" s="36">
        <v>350</v>
      </c>
    </row>
    <row r="6673" spans="1:9" x14ac:dyDescent="0.35">
      <c r="A6673" s="36">
        <v>1545881</v>
      </c>
      <c r="B6673" s="36" t="str">
        <f>VLOOKUP(AllData[[#This Row],[Order]],MM[],3,FALSE)</f>
        <v>V5757351401000</v>
      </c>
      <c r="C6673" s="36">
        <f>VLOOKUP(AllData[[#This Row],[Order]],MM[],2,FALSE)</f>
        <v>152</v>
      </c>
      <c r="D6673" s="36" t="s">
        <v>78</v>
      </c>
      <c r="E6673" s="36" t="s">
        <v>61</v>
      </c>
      <c r="F6673" s="36" t="s">
        <v>63</v>
      </c>
      <c r="G6673" s="36" t="s">
        <v>76</v>
      </c>
      <c r="H6673" s="36">
        <v>1902.6000000000001</v>
      </c>
      <c r="I6673" s="36">
        <v>1020</v>
      </c>
    </row>
    <row r="6674" spans="1:9" x14ac:dyDescent="0.35">
      <c r="A6674" s="36">
        <v>1545881</v>
      </c>
      <c r="B6674" s="36" t="str">
        <f>VLOOKUP(AllData[[#This Row],[Order]],MM[],3,FALSE)</f>
        <v>V5757351401000</v>
      </c>
      <c r="C6674" s="36">
        <f>VLOOKUP(AllData[[#This Row],[Order]],MM[],2,FALSE)</f>
        <v>152</v>
      </c>
      <c r="D6674" s="36" t="s">
        <v>80</v>
      </c>
      <c r="E6674" s="36" t="s">
        <v>61</v>
      </c>
      <c r="F6674" s="36" t="s">
        <v>63</v>
      </c>
      <c r="G6674" s="36" t="s">
        <v>112</v>
      </c>
      <c r="H6674" s="36">
        <v>90.899999999999991</v>
      </c>
      <c r="I6674" s="36">
        <v>50</v>
      </c>
    </row>
    <row r="6675" spans="1:9" x14ac:dyDescent="0.35">
      <c r="A6675" s="36">
        <v>1545881</v>
      </c>
      <c r="B6675" s="36" t="str">
        <f>VLOOKUP(AllData[[#This Row],[Order]],MM[],3,FALSE)</f>
        <v>V5757351401000</v>
      </c>
      <c r="C6675" s="36">
        <f>VLOOKUP(AllData[[#This Row],[Order]],MM[],2,FALSE)</f>
        <v>152</v>
      </c>
      <c r="D6675" s="36" t="s">
        <v>82</v>
      </c>
      <c r="E6675" s="36" t="s">
        <v>89</v>
      </c>
      <c r="F6675" s="36" t="s">
        <v>91</v>
      </c>
      <c r="G6675" s="36" t="s">
        <v>92</v>
      </c>
      <c r="H6675" s="36"/>
      <c r="I6675" s="36">
        <v>0</v>
      </c>
    </row>
    <row r="6676" spans="1:9" x14ac:dyDescent="0.35">
      <c r="A6676" s="36">
        <v>1545881</v>
      </c>
      <c r="B6676" s="36" t="str">
        <f>VLOOKUP(AllData[[#This Row],[Order]],MM[],3,FALSE)</f>
        <v>V5757351401000</v>
      </c>
      <c r="C6676" s="36">
        <f>VLOOKUP(AllData[[#This Row],[Order]],MM[],2,FALSE)</f>
        <v>152</v>
      </c>
      <c r="D6676" s="36" t="s">
        <v>85</v>
      </c>
      <c r="E6676" s="36" t="s">
        <v>69</v>
      </c>
      <c r="F6676" s="36" t="s">
        <v>70</v>
      </c>
      <c r="G6676" s="36" t="s">
        <v>79</v>
      </c>
      <c r="H6676" s="36">
        <v>20</v>
      </c>
      <c r="I6676" s="36">
        <v>20</v>
      </c>
    </row>
    <row r="6677" spans="1:9" x14ac:dyDescent="0.35">
      <c r="A6677" s="36">
        <v>1545881</v>
      </c>
      <c r="B6677" s="36" t="str">
        <f>VLOOKUP(AllData[[#This Row],[Order]],MM[],3,FALSE)</f>
        <v>V5757351401000</v>
      </c>
      <c r="C6677" s="36">
        <f>VLOOKUP(AllData[[#This Row],[Order]],MM[],2,FALSE)</f>
        <v>152</v>
      </c>
      <c r="D6677" s="36" t="s">
        <v>88</v>
      </c>
      <c r="E6677" s="36" t="s">
        <v>69</v>
      </c>
      <c r="F6677" s="36" t="s">
        <v>70</v>
      </c>
      <c r="G6677" s="36" t="s">
        <v>81</v>
      </c>
      <c r="H6677" s="36">
        <v>20</v>
      </c>
      <c r="I6677" s="36">
        <v>20</v>
      </c>
    </row>
    <row r="6678" spans="1:9" x14ac:dyDescent="0.35">
      <c r="A6678" s="36">
        <v>1545881</v>
      </c>
      <c r="B6678" s="36" t="str">
        <f>VLOOKUP(AllData[[#This Row],[Order]],MM[],3,FALSE)</f>
        <v>V5757351401000</v>
      </c>
      <c r="C6678" s="36">
        <f>VLOOKUP(AllData[[#This Row],[Order]],MM[],2,FALSE)</f>
        <v>152</v>
      </c>
      <c r="D6678" s="36" t="s">
        <v>95</v>
      </c>
      <c r="E6678" s="36" t="s">
        <v>83</v>
      </c>
      <c r="F6678" s="36" t="s">
        <v>84</v>
      </c>
      <c r="G6678" s="36" t="s">
        <v>84</v>
      </c>
      <c r="H6678" s="36">
        <v>600.12</v>
      </c>
      <c r="I6678" s="36">
        <v>450</v>
      </c>
    </row>
    <row r="6679" spans="1:9" x14ac:dyDescent="0.35">
      <c r="A6679" s="36">
        <v>1545881</v>
      </c>
      <c r="B6679" s="36" t="str">
        <f>VLOOKUP(AllData[[#This Row],[Order]],MM[],3,FALSE)</f>
        <v>V5757351401000</v>
      </c>
      <c r="C6679" s="36">
        <f>VLOOKUP(AllData[[#This Row],[Order]],MM[],2,FALSE)</f>
        <v>152</v>
      </c>
      <c r="D6679" s="36" t="s">
        <v>97</v>
      </c>
      <c r="E6679" s="36" t="s">
        <v>86</v>
      </c>
      <c r="F6679" s="36" t="s">
        <v>87</v>
      </c>
      <c r="G6679" s="36" t="s">
        <v>87</v>
      </c>
      <c r="H6679" s="36">
        <v>20</v>
      </c>
      <c r="I6679" s="36">
        <v>20</v>
      </c>
    </row>
    <row r="6680" spans="1:9" x14ac:dyDescent="0.35">
      <c r="A6680" s="36">
        <v>1545881</v>
      </c>
      <c r="B6680" s="36" t="str">
        <f>VLOOKUP(AllData[[#This Row],[Order]],MM[],3,FALSE)</f>
        <v>V5757351401000</v>
      </c>
      <c r="C6680" s="36">
        <f>VLOOKUP(AllData[[#This Row],[Order]],MM[],2,FALSE)</f>
        <v>152</v>
      </c>
      <c r="D6680" s="36" t="s">
        <v>99</v>
      </c>
      <c r="E6680" s="36" t="s">
        <v>61</v>
      </c>
      <c r="F6680" s="36" t="s">
        <v>63</v>
      </c>
      <c r="G6680" s="36" t="s">
        <v>96</v>
      </c>
      <c r="H6680" s="36">
        <v>102.96</v>
      </c>
      <c r="I6680" s="36">
        <v>100</v>
      </c>
    </row>
    <row r="6681" spans="1:9" x14ac:dyDescent="0.35">
      <c r="A6681" s="36">
        <v>1545881</v>
      </c>
      <c r="B6681" s="36" t="str">
        <f>VLOOKUP(AllData[[#This Row],[Order]],MM[],3,FALSE)</f>
        <v>V5757351401000</v>
      </c>
      <c r="C6681" s="36">
        <f>VLOOKUP(AllData[[#This Row],[Order]],MM[],2,FALSE)</f>
        <v>152</v>
      </c>
      <c r="D6681" s="36" t="s">
        <v>101</v>
      </c>
      <c r="E6681" s="36" t="s">
        <v>69</v>
      </c>
      <c r="F6681" s="36" t="s">
        <v>70</v>
      </c>
      <c r="G6681" s="36" t="s">
        <v>98</v>
      </c>
      <c r="H6681" s="36">
        <v>20</v>
      </c>
      <c r="I6681" s="36">
        <v>20</v>
      </c>
    </row>
    <row r="6682" spans="1:9" x14ac:dyDescent="0.35">
      <c r="A6682" s="36">
        <v>1545881</v>
      </c>
      <c r="B6682" s="36" t="str">
        <f>VLOOKUP(AllData[[#This Row],[Order]],MM[],3,FALSE)</f>
        <v>V5757351401000</v>
      </c>
      <c r="C6682" s="36">
        <f>VLOOKUP(AllData[[#This Row],[Order]],MM[],2,FALSE)</f>
        <v>152</v>
      </c>
      <c r="D6682" s="36" t="s">
        <v>104</v>
      </c>
      <c r="E6682" s="36" t="s">
        <v>69</v>
      </c>
      <c r="F6682" s="36" t="s">
        <v>70</v>
      </c>
      <c r="G6682" s="36" t="s">
        <v>100</v>
      </c>
      <c r="H6682" s="36">
        <v>30</v>
      </c>
      <c r="I6682" s="36">
        <v>30</v>
      </c>
    </row>
    <row r="6683" spans="1:9" x14ac:dyDescent="0.35">
      <c r="A6683" s="36">
        <v>1545881</v>
      </c>
      <c r="B6683" s="36" t="str">
        <f>VLOOKUP(AllData[[#This Row],[Order]],MM[],3,FALSE)</f>
        <v>V5757351401000</v>
      </c>
      <c r="C6683" s="36">
        <f>VLOOKUP(AllData[[#This Row],[Order]],MM[],2,FALSE)</f>
        <v>152</v>
      </c>
      <c r="D6683" s="36" t="s">
        <v>113</v>
      </c>
      <c r="E6683" s="36" t="s">
        <v>102</v>
      </c>
      <c r="F6683" s="36" t="s">
        <v>100</v>
      </c>
      <c r="G6683" s="36" t="s">
        <v>103</v>
      </c>
      <c r="H6683" s="36">
        <v>30</v>
      </c>
      <c r="I6683" s="36">
        <v>30</v>
      </c>
    </row>
    <row r="6684" spans="1:9" x14ac:dyDescent="0.35">
      <c r="A6684" s="36">
        <v>1545881</v>
      </c>
      <c r="B6684" s="36" t="str">
        <f>VLOOKUP(AllData[[#This Row],[Order]],MM[],3,FALSE)</f>
        <v>V5757351401000</v>
      </c>
      <c r="C6684" s="36">
        <f>VLOOKUP(AllData[[#This Row],[Order]],MM[],2,FALSE)</f>
        <v>152</v>
      </c>
      <c r="D6684" s="36" t="s">
        <v>114</v>
      </c>
      <c r="E6684" s="36" t="s">
        <v>102</v>
      </c>
      <c r="F6684" s="36" t="s">
        <v>100</v>
      </c>
      <c r="G6684" s="36" t="s">
        <v>106</v>
      </c>
      <c r="H6684" s="36">
        <v>45</v>
      </c>
      <c r="I6684" s="36">
        <v>45</v>
      </c>
    </row>
    <row r="6685" spans="1:9" x14ac:dyDescent="0.35">
      <c r="A6685" s="36">
        <v>1545881</v>
      </c>
      <c r="B6685" s="36" t="str">
        <f>VLOOKUP(AllData[[#This Row],[Order]],MM[],3,FALSE)</f>
        <v>V5757351401000</v>
      </c>
      <c r="C6685" s="36">
        <f>VLOOKUP(AllData[[#This Row],[Order]],MM[],2,FALSE)</f>
        <v>152</v>
      </c>
      <c r="D6685" s="36" t="s">
        <v>60</v>
      </c>
      <c r="E6685" s="36" t="s">
        <v>61</v>
      </c>
      <c r="F6685" s="36" t="s">
        <v>63</v>
      </c>
      <c r="G6685" s="36" t="s">
        <v>108</v>
      </c>
      <c r="H6685" s="36"/>
      <c r="I6685" s="36">
        <v>1</v>
      </c>
    </row>
    <row r="6686" spans="1:9" x14ac:dyDescent="0.35">
      <c r="A6686" s="36">
        <v>1545881</v>
      </c>
      <c r="B6686" s="36" t="str">
        <f>VLOOKUP(AllData[[#This Row],[Order]],MM[],3,FALSE)</f>
        <v>V5757351401000</v>
      </c>
      <c r="C6686" s="36">
        <f>VLOOKUP(AllData[[#This Row],[Order]],MM[],2,FALSE)</f>
        <v>152</v>
      </c>
      <c r="D6686" s="36" t="s">
        <v>95</v>
      </c>
      <c r="E6686" s="36" t="s">
        <v>83</v>
      </c>
      <c r="F6686" s="36" t="s">
        <v>84</v>
      </c>
      <c r="G6686" s="36" t="s">
        <v>110</v>
      </c>
      <c r="H6686" s="36"/>
      <c r="I6686" s="36">
        <v>5</v>
      </c>
    </row>
    <row r="6687" spans="1:9" x14ac:dyDescent="0.35">
      <c r="A6687" s="36">
        <v>1546598</v>
      </c>
      <c r="B6687" s="36" t="str">
        <f>VLOOKUP(AllData[[#This Row],[Order]],MM[],3,FALSE)</f>
        <v>V5757311400800</v>
      </c>
      <c r="C6687" s="36">
        <f>VLOOKUP(AllData[[#This Row],[Order]],MM[],2,FALSE)</f>
        <v>147</v>
      </c>
      <c r="D6687" s="36" t="s">
        <v>60</v>
      </c>
      <c r="E6687" s="36" t="s">
        <v>83</v>
      </c>
      <c r="F6687" s="36" t="s">
        <v>84</v>
      </c>
      <c r="G6687" s="36" t="s">
        <v>111</v>
      </c>
      <c r="H6687" s="36">
        <v>40.232999999999997</v>
      </c>
      <c r="I6687" s="36">
        <v>40</v>
      </c>
    </row>
    <row r="6688" spans="1:9" x14ac:dyDescent="0.35">
      <c r="A6688" s="36">
        <v>1546598</v>
      </c>
      <c r="B6688" s="36" t="str">
        <f>VLOOKUP(AllData[[#This Row],[Order]],MM[],3,FALSE)</f>
        <v>V5757311400800</v>
      </c>
      <c r="C6688" s="36">
        <f>VLOOKUP(AllData[[#This Row],[Order]],MM[],2,FALSE)</f>
        <v>147</v>
      </c>
      <c r="D6688" s="36" t="s">
        <v>68</v>
      </c>
      <c r="E6688" s="36" t="s">
        <v>61</v>
      </c>
      <c r="F6688" s="36" t="s">
        <v>63</v>
      </c>
      <c r="G6688" s="36" t="s">
        <v>64</v>
      </c>
      <c r="H6688" s="36">
        <v>10.382999999999999</v>
      </c>
      <c r="I6688" s="36">
        <v>15</v>
      </c>
    </row>
    <row r="6689" spans="1:9" x14ac:dyDescent="0.35">
      <c r="A6689" s="36">
        <v>1546598</v>
      </c>
      <c r="B6689" s="36" t="str">
        <f>VLOOKUP(AllData[[#This Row],[Order]],MM[],3,FALSE)</f>
        <v>V5757311400800</v>
      </c>
      <c r="C6689" s="36">
        <f>VLOOKUP(AllData[[#This Row],[Order]],MM[],2,FALSE)</f>
        <v>147</v>
      </c>
      <c r="D6689" s="36" t="s">
        <v>73</v>
      </c>
      <c r="E6689" s="36" t="s">
        <v>69</v>
      </c>
      <c r="F6689" s="36" t="s">
        <v>70</v>
      </c>
      <c r="G6689" s="36" t="s">
        <v>71</v>
      </c>
      <c r="H6689" s="36">
        <v>20</v>
      </c>
      <c r="I6689" s="36">
        <v>20</v>
      </c>
    </row>
    <row r="6690" spans="1:9" x14ac:dyDescent="0.35">
      <c r="A6690" s="36">
        <v>1546598</v>
      </c>
      <c r="B6690" s="36" t="str">
        <f>VLOOKUP(AllData[[#This Row],[Order]],MM[],3,FALSE)</f>
        <v>V5757311400800</v>
      </c>
      <c r="C6690" s="36">
        <f>VLOOKUP(AllData[[#This Row],[Order]],MM[],2,FALSE)</f>
        <v>147</v>
      </c>
      <c r="D6690" s="36" t="s">
        <v>75</v>
      </c>
      <c r="E6690" s="36" t="s">
        <v>61</v>
      </c>
      <c r="F6690" s="36" t="s">
        <v>63</v>
      </c>
      <c r="G6690" s="36" t="s">
        <v>74</v>
      </c>
      <c r="H6690" s="36">
        <v>412.38</v>
      </c>
      <c r="I6690" s="36">
        <v>290</v>
      </c>
    </row>
    <row r="6691" spans="1:9" x14ac:dyDescent="0.35">
      <c r="A6691" s="36">
        <v>1546598</v>
      </c>
      <c r="B6691" s="36" t="str">
        <f>VLOOKUP(AllData[[#This Row],[Order]],MM[],3,FALSE)</f>
        <v>V5757311400800</v>
      </c>
      <c r="C6691" s="36">
        <f>VLOOKUP(AllData[[#This Row],[Order]],MM[],2,FALSE)</f>
        <v>147</v>
      </c>
      <c r="D6691" s="36" t="s">
        <v>78</v>
      </c>
      <c r="E6691" s="36" t="s">
        <v>61</v>
      </c>
      <c r="F6691" s="36" t="s">
        <v>63</v>
      </c>
      <c r="G6691" s="36" t="s">
        <v>76</v>
      </c>
      <c r="H6691" s="36">
        <v>2273.7600000000002</v>
      </c>
      <c r="I6691" s="36">
        <v>1040</v>
      </c>
    </row>
    <row r="6692" spans="1:9" x14ac:dyDescent="0.35">
      <c r="A6692" s="36">
        <v>1546598</v>
      </c>
      <c r="B6692" s="36" t="str">
        <f>VLOOKUP(AllData[[#This Row],[Order]],MM[],3,FALSE)</f>
        <v>V5757311400800</v>
      </c>
      <c r="C6692" s="36">
        <f>VLOOKUP(AllData[[#This Row],[Order]],MM[],2,FALSE)</f>
        <v>147</v>
      </c>
      <c r="D6692" s="36" t="s">
        <v>80</v>
      </c>
      <c r="E6692" s="36" t="s">
        <v>61</v>
      </c>
      <c r="F6692" s="36" t="s">
        <v>63</v>
      </c>
      <c r="G6692" s="36" t="s">
        <v>112</v>
      </c>
      <c r="H6692" s="36">
        <v>128.88</v>
      </c>
      <c r="I6692" s="36">
        <v>50</v>
      </c>
    </row>
    <row r="6693" spans="1:9" x14ac:dyDescent="0.35">
      <c r="A6693" s="36">
        <v>1546598</v>
      </c>
      <c r="B6693" s="36" t="str">
        <f>VLOOKUP(AllData[[#This Row],[Order]],MM[],3,FALSE)</f>
        <v>V5757311400800</v>
      </c>
      <c r="C6693" s="36">
        <f>VLOOKUP(AllData[[#This Row],[Order]],MM[],2,FALSE)</f>
        <v>147</v>
      </c>
      <c r="D6693" s="36" t="s">
        <v>82</v>
      </c>
      <c r="E6693" s="36" t="s">
        <v>89</v>
      </c>
      <c r="F6693" s="36" t="s">
        <v>91</v>
      </c>
      <c r="G6693" s="36" t="s">
        <v>92</v>
      </c>
      <c r="H6693" s="36"/>
      <c r="I6693" s="36">
        <v>0</v>
      </c>
    </row>
    <row r="6694" spans="1:9" x14ac:dyDescent="0.35">
      <c r="A6694" s="36">
        <v>1546598</v>
      </c>
      <c r="B6694" s="36" t="str">
        <f>VLOOKUP(AllData[[#This Row],[Order]],MM[],3,FALSE)</f>
        <v>V5757311400800</v>
      </c>
      <c r="C6694" s="36">
        <f>VLOOKUP(AllData[[#This Row],[Order]],MM[],2,FALSE)</f>
        <v>147</v>
      </c>
      <c r="D6694" s="36" t="s">
        <v>85</v>
      </c>
      <c r="E6694" s="36" t="s">
        <v>69</v>
      </c>
      <c r="F6694" s="36" t="s">
        <v>70</v>
      </c>
      <c r="G6694" s="36" t="s">
        <v>79</v>
      </c>
      <c r="H6694" s="36">
        <v>20</v>
      </c>
      <c r="I6694" s="36">
        <v>20</v>
      </c>
    </row>
    <row r="6695" spans="1:9" x14ac:dyDescent="0.35">
      <c r="A6695" s="36">
        <v>1546598</v>
      </c>
      <c r="B6695" s="36" t="str">
        <f>VLOOKUP(AllData[[#This Row],[Order]],MM[],3,FALSE)</f>
        <v>V5757311400800</v>
      </c>
      <c r="C6695" s="36">
        <f>VLOOKUP(AllData[[#This Row],[Order]],MM[],2,FALSE)</f>
        <v>147</v>
      </c>
      <c r="D6695" s="36" t="s">
        <v>88</v>
      </c>
      <c r="E6695" s="36" t="s">
        <v>69</v>
      </c>
      <c r="F6695" s="36" t="s">
        <v>70</v>
      </c>
      <c r="G6695" s="36" t="s">
        <v>81</v>
      </c>
      <c r="H6695" s="36">
        <v>20</v>
      </c>
      <c r="I6695" s="36">
        <v>20</v>
      </c>
    </row>
    <row r="6696" spans="1:9" x14ac:dyDescent="0.35">
      <c r="A6696" s="36">
        <v>1546598</v>
      </c>
      <c r="B6696" s="36" t="str">
        <f>VLOOKUP(AllData[[#This Row],[Order]],MM[],3,FALSE)</f>
        <v>V5757311400800</v>
      </c>
      <c r="C6696" s="36">
        <f>VLOOKUP(AllData[[#This Row],[Order]],MM[],2,FALSE)</f>
        <v>147</v>
      </c>
      <c r="D6696" s="36" t="s">
        <v>95</v>
      </c>
      <c r="E6696" s="36" t="s">
        <v>83</v>
      </c>
      <c r="F6696" s="36" t="s">
        <v>84</v>
      </c>
      <c r="G6696" s="36" t="s">
        <v>84</v>
      </c>
      <c r="H6696" s="36">
        <v>549.78</v>
      </c>
      <c r="I6696" s="36">
        <v>450</v>
      </c>
    </row>
    <row r="6697" spans="1:9" x14ac:dyDescent="0.35">
      <c r="A6697" s="36">
        <v>1546598</v>
      </c>
      <c r="B6697" s="36" t="str">
        <f>VLOOKUP(AllData[[#This Row],[Order]],MM[],3,FALSE)</f>
        <v>V5757311400800</v>
      </c>
      <c r="C6697" s="36">
        <f>VLOOKUP(AllData[[#This Row],[Order]],MM[],2,FALSE)</f>
        <v>147</v>
      </c>
      <c r="D6697" s="36" t="s">
        <v>97</v>
      </c>
      <c r="E6697" s="36" t="s">
        <v>86</v>
      </c>
      <c r="F6697" s="36" t="s">
        <v>87</v>
      </c>
      <c r="G6697" s="36" t="s">
        <v>87</v>
      </c>
      <c r="H6697" s="36">
        <v>20</v>
      </c>
      <c r="I6697" s="36">
        <v>20</v>
      </c>
    </row>
    <row r="6698" spans="1:9" x14ac:dyDescent="0.35">
      <c r="A6698" s="36">
        <v>1546598</v>
      </c>
      <c r="B6698" s="36" t="str">
        <f>VLOOKUP(AllData[[#This Row],[Order]],MM[],3,FALSE)</f>
        <v>V5757311400800</v>
      </c>
      <c r="C6698" s="36">
        <f>VLOOKUP(AllData[[#This Row],[Order]],MM[],2,FALSE)</f>
        <v>147</v>
      </c>
      <c r="D6698" s="36" t="s">
        <v>99</v>
      </c>
      <c r="E6698" s="36" t="s">
        <v>61</v>
      </c>
      <c r="F6698" s="36" t="s">
        <v>63</v>
      </c>
      <c r="G6698" s="36" t="s">
        <v>96</v>
      </c>
      <c r="H6698" s="36">
        <v>57.866999999999997</v>
      </c>
      <c r="I6698" s="36">
        <v>100</v>
      </c>
    </row>
    <row r="6699" spans="1:9" x14ac:dyDescent="0.35">
      <c r="A6699" s="36">
        <v>1546598</v>
      </c>
      <c r="B6699" s="36" t="str">
        <f>VLOOKUP(AllData[[#This Row],[Order]],MM[],3,FALSE)</f>
        <v>V5757311400800</v>
      </c>
      <c r="C6699" s="36">
        <f>VLOOKUP(AllData[[#This Row],[Order]],MM[],2,FALSE)</f>
        <v>147</v>
      </c>
      <c r="D6699" s="36" t="s">
        <v>101</v>
      </c>
      <c r="E6699" s="36" t="s">
        <v>69</v>
      </c>
      <c r="F6699" s="36" t="s">
        <v>70</v>
      </c>
      <c r="G6699" s="36" t="s">
        <v>98</v>
      </c>
      <c r="H6699" s="36">
        <v>20</v>
      </c>
      <c r="I6699" s="36">
        <v>20</v>
      </c>
    </row>
    <row r="6700" spans="1:9" x14ac:dyDescent="0.35">
      <c r="A6700" s="36">
        <v>1546598</v>
      </c>
      <c r="B6700" s="36" t="str">
        <f>VLOOKUP(AllData[[#This Row],[Order]],MM[],3,FALSE)</f>
        <v>V5757311400800</v>
      </c>
      <c r="C6700" s="36">
        <f>VLOOKUP(AllData[[#This Row],[Order]],MM[],2,FALSE)</f>
        <v>147</v>
      </c>
      <c r="D6700" s="36" t="s">
        <v>104</v>
      </c>
      <c r="E6700" s="36" t="s">
        <v>69</v>
      </c>
      <c r="F6700" s="36" t="s">
        <v>70</v>
      </c>
      <c r="G6700" s="36" t="s">
        <v>100</v>
      </c>
      <c r="H6700" s="36">
        <v>30</v>
      </c>
      <c r="I6700" s="36">
        <v>30</v>
      </c>
    </row>
    <row r="6701" spans="1:9" x14ac:dyDescent="0.35">
      <c r="A6701" s="36">
        <v>1546598</v>
      </c>
      <c r="B6701" s="36" t="str">
        <f>VLOOKUP(AllData[[#This Row],[Order]],MM[],3,FALSE)</f>
        <v>V5757311400800</v>
      </c>
      <c r="C6701" s="36">
        <f>VLOOKUP(AllData[[#This Row],[Order]],MM[],2,FALSE)</f>
        <v>147</v>
      </c>
      <c r="D6701" s="36" t="s">
        <v>113</v>
      </c>
      <c r="E6701" s="36" t="s">
        <v>102</v>
      </c>
      <c r="F6701" s="36" t="s">
        <v>100</v>
      </c>
      <c r="G6701" s="36" t="s">
        <v>103</v>
      </c>
      <c r="H6701" s="36">
        <v>30</v>
      </c>
      <c r="I6701" s="36">
        <v>30</v>
      </c>
    </row>
    <row r="6702" spans="1:9" x14ac:dyDescent="0.35">
      <c r="A6702" s="36">
        <v>1546598</v>
      </c>
      <c r="B6702" s="36" t="str">
        <f>VLOOKUP(AllData[[#This Row],[Order]],MM[],3,FALSE)</f>
        <v>V5757311400800</v>
      </c>
      <c r="C6702" s="36">
        <f>VLOOKUP(AllData[[#This Row],[Order]],MM[],2,FALSE)</f>
        <v>147</v>
      </c>
      <c r="D6702" s="36" t="s">
        <v>114</v>
      </c>
      <c r="E6702" s="36" t="s">
        <v>102</v>
      </c>
      <c r="F6702" s="36" t="s">
        <v>100</v>
      </c>
      <c r="G6702" s="36" t="s">
        <v>106</v>
      </c>
      <c r="H6702" s="36">
        <v>45</v>
      </c>
      <c r="I6702" s="36">
        <v>45</v>
      </c>
    </row>
    <row r="6703" spans="1:9" x14ac:dyDescent="0.35">
      <c r="A6703" s="36">
        <v>1546598</v>
      </c>
      <c r="B6703" s="36" t="str">
        <f>VLOOKUP(AllData[[#This Row],[Order]],MM[],3,FALSE)</f>
        <v>V5757311400800</v>
      </c>
      <c r="C6703" s="36">
        <f>VLOOKUP(AllData[[#This Row],[Order]],MM[],2,FALSE)</f>
        <v>147</v>
      </c>
      <c r="D6703" s="36" t="s">
        <v>60</v>
      </c>
      <c r="E6703" s="36" t="s">
        <v>61</v>
      </c>
      <c r="F6703" s="36" t="s">
        <v>63</v>
      </c>
      <c r="G6703" s="36" t="s">
        <v>108</v>
      </c>
      <c r="H6703" s="36">
        <v>374.15999999999997</v>
      </c>
      <c r="I6703" s="36">
        <v>1</v>
      </c>
    </row>
    <row r="6704" spans="1:9" x14ac:dyDescent="0.35">
      <c r="A6704" s="36">
        <v>1546598</v>
      </c>
      <c r="B6704" s="36" t="str">
        <f>VLOOKUP(AllData[[#This Row],[Order]],MM[],3,FALSE)</f>
        <v>V5757311400800</v>
      </c>
      <c r="C6704" s="36">
        <f>VLOOKUP(AllData[[#This Row],[Order]],MM[],2,FALSE)</f>
        <v>147</v>
      </c>
      <c r="D6704" s="36" t="s">
        <v>95</v>
      </c>
      <c r="E6704" s="36" t="s">
        <v>83</v>
      </c>
      <c r="F6704" s="36" t="s">
        <v>84</v>
      </c>
      <c r="G6704" s="36" t="s">
        <v>110</v>
      </c>
      <c r="H6704" s="36"/>
      <c r="I6704" s="36">
        <v>5</v>
      </c>
    </row>
    <row r="6705" spans="1:9" x14ac:dyDescent="0.35">
      <c r="A6705" s="36">
        <v>1546599</v>
      </c>
      <c r="B6705" s="36" t="str">
        <f>VLOOKUP(AllData[[#This Row],[Order]],MM[],3,FALSE)</f>
        <v>V5757311401000</v>
      </c>
      <c r="C6705" s="36">
        <f>VLOOKUP(AllData[[#This Row],[Order]],MM[],2,FALSE)</f>
        <v>147</v>
      </c>
      <c r="D6705" s="36" t="s">
        <v>60</v>
      </c>
      <c r="E6705" s="36" t="s">
        <v>83</v>
      </c>
      <c r="F6705" s="36" t="s">
        <v>84</v>
      </c>
      <c r="G6705" s="36" t="s">
        <v>111</v>
      </c>
      <c r="H6705" s="36">
        <v>39.85</v>
      </c>
      <c r="I6705" s="36">
        <v>40</v>
      </c>
    </row>
    <row r="6706" spans="1:9" x14ac:dyDescent="0.35">
      <c r="A6706" s="36">
        <v>1546599</v>
      </c>
      <c r="B6706" s="36" t="str">
        <f>VLOOKUP(AllData[[#This Row],[Order]],MM[],3,FALSE)</f>
        <v>V5757311401000</v>
      </c>
      <c r="C6706" s="36">
        <f>VLOOKUP(AllData[[#This Row],[Order]],MM[],2,FALSE)</f>
        <v>147</v>
      </c>
      <c r="D6706" s="36" t="s">
        <v>68</v>
      </c>
      <c r="E6706" s="36" t="s">
        <v>61</v>
      </c>
      <c r="F6706" s="36" t="s">
        <v>63</v>
      </c>
      <c r="G6706" s="36" t="s">
        <v>64</v>
      </c>
      <c r="H6706" s="36">
        <v>3.05</v>
      </c>
      <c r="I6706" s="36">
        <v>15</v>
      </c>
    </row>
    <row r="6707" spans="1:9" x14ac:dyDescent="0.35">
      <c r="A6707" s="36">
        <v>1546599</v>
      </c>
      <c r="B6707" s="36" t="str">
        <f>VLOOKUP(AllData[[#This Row],[Order]],MM[],3,FALSE)</f>
        <v>V5757311401000</v>
      </c>
      <c r="C6707" s="36">
        <f>VLOOKUP(AllData[[#This Row],[Order]],MM[],2,FALSE)</f>
        <v>147</v>
      </c>
      <c r="D6707" s="36" t="s">
        <v>73</v>
      </c>
      <c r="E6707" s="36" t="s">
        <v>69</v>
      </c>
      <c r="F6707" s="36" t="s">
        <v>70</v>
      </c>
      <c r="G6707" s="36" t="s">
        <v>71</v>
      </c>
      <c r="H6707" s="36">
        <v>20</v>
      </c>
      <c r="I6707" s="36">
        <v>20</v>
      </c>
    </row>
    <row r="6708" spans="1:9" x14ac:dyDescent="0.35">
      <c r="A6708" s="36">
        <v>1546599</v>
      </c>
      <c r="B6708" s="36" t="str">
        <f>VLOOKUP(AllData[[#This Row],[Order]],MM[],3,FALSE)</f>
        <v>V5757311401000</v>
      </c>
      <c r="C6708" s="36">
        <f>VLOOKUP(AllData[[#This Row],[Order]],MM[],2,FALSE)</f>
        <v>147</v>
      </c>
      <c r="D6708" s="36" t="s">
        <v>75</v>
      </c>
      <c r="E6708" s="36" t="s">
        <v>61</v>
      </c>
      <c r="F6708" s="36" t="s">
        <v>63</v>
      </c>
      <c r="G6708" s="36" t="s">
        <v>74</v>
      </c>
      <c r="H6708" s="36">
        <v>618.57000000000005</v>
      </c>
      <c r="I6708" s="36">
        <v>350</v>
      </c>
    </row>
    <row r="6709" spans="1:9" x14ac:dyDescent="0.35">
      <c r="A6709" s="36">
        <v>1546599</v>
      </c>
      <c r="B6709" s="36" t="str">
        <f>VLOOKUP(AllData[[#This Row],[Order]],MM[],3,FALSE)</f>
        <v>V5757311401000</v>
      </c>
      <c r="C6709" s="36">
        <f>VLOOKUP(AllData[[#This Row],[Order]],MM[],2,FALSE)</f>
        <v>147</v>
      </c>
      <c r="D6709" s="36" t="s">
        <v>78</v>
      </c>
      <c r="E6709" s="36" t="s">
        <v>61</v>
      </c>
      <c r="F6709" s="36" t="s">
        <v>63</v>
      </c>
      <c r="G6709" s="36" t="s">
        <v>76</v>
      </c>
      <c r="H6709" s="36">
        <v>2000.6999999999998</v>
      </c>
      <c r="I6709" s="36">
        <v>1020</v>
      </c>
    </row>
    <row r="6710" spans="1:9" x14ac:dyDescent="0.35">
      <c r="A6710" s="36">
        <v>1546599</v>
      </c>
      <c r="B6710" s="36" t="str">
        <f>VLOOKUP(AllData[[#This Row],[Order]],MM[],3,FALSE)</f>
        <v>V5757311401000</v>
      </c>
      <c r="C6710" s="36">
        <f>VLOOKUP(AllData[[#This Row],[Order]],MM[],2,FALSE)</f>
        <v>147</v>
      </c>
      <c r="D6710" s="36" t="s">
        <v>80</v>
      </c>
      <c r="E6710" s="36" t="s">
        <v>61</v>
      </c>
      <c r="F6710" s="36" t="s">
        <v>63</v>
      </c>
      <c r="G6710" s="36" t="s">
        <v>112</v>
      </c>
      <c r="H6710" s="36">
        <v>40.417000000000002</v>
      </c>
      <c r="I6710" s="36">
        <v>50</v>
      </c>
    </row>
    <row r="6711" spans="1:9" x14ac:dyDescent="0.35">
      <c r="A6711" s="36">
        <v>1546599</v>
      </c>
      <c r="B6711" s="36" t="str">
        <f>VLOOKUP(AllData[[#This Row],[Order]],MM[],3,FALSE)</f>
        <v>V5757311401000</v>
      </c>
      <c r="C6711" s="36">
        <f>VLOOKUP(AllData[[#This Row],[Order]],MM[],2,FALSE)</f>
        <v>147</v>
      </c>
      <c r="D6711" s="36" t="s">
        <v>82</v>
      </c>
      <c r="E6711" s="36" t="s">
        <v>89</v>
      </c>
      <c r="F6711" s="36" t="s">
        <v>91</v>
      </c>
      <c r="G6711" s="36" t="s">
        <v>92</v>
      </c>
      <c r="H6711" s="36"/>
      <c r="I6711" s="36">
        <v>0</v>
      </c>
    </row>
    <row r="6712" spans="1:9" x14ac:dyDescent="0.35">
      <c r="A6712" s="36">
        <v>1546599</v>
      </c>
      <c r="B6712" s="36" t="str">
        <f>VLOOKUP(AllData[[#This Row],[Order]],MM[],3,FALSE)</f>
        <v>V5757311401000</v>
      </c>
      <c r="C6712" s="36">
        <f>VLOOKUP(AllData[[#This Row],[Order]],MM[],2,FALSE)</f>
        <v>147</v>
      </c>
      <c r="D6712" s="36" t="s">
        <v>85</v>
      </c>
      <c r="E6712" s="36" t="s">
        <v>69</v>
      </c>
      <c r="F6712" s="36" t="s">
        <v>70</v>
      </c>
      <c r="G6712" s="36" t="s">
        <v>79</v>
      </c>
      <c r="H6712" s="36">
        <v>20</v>
      </c>
      <c r="I6712" s="36">
        <v>20</v>
      </c>
    </row>
    <row r="6713" spans="1:9" x14ac:dyDescent="0.35">
      <c r="A6713" s="36">
        <v>1546599</v>
      </c>
      <c r="B6713" s="36" t="str">
        <f>VLOOKUP(AllData[[#This Row],[Order]],MM[],3,FALSE)</f>
        <v>V5757311401000</v>
      </c>
      <c r="C6713" s="36">
        <f>VLOOKUP(AllData[[#This Row],[Order]],MM[],2,FALSE)</f>
        <v>147</v>
      </c>
      <c r="D6713" s="36" t="s">
        <v>88</v>
      </c>
      <c r="E6713" s="36" t="s">
        <v>69</v>
      </c>
      <c r="F6713" s="36" t="s">
        <v>70</v>
      </c>
      <c r="G6713" s="36" t="s">
        <v>81</v>
      </c>
      <c r="H6713" s="36">
        <v>20</v>
      </c>
      <c r="I6713" s="36">
        <v>20</v>
      </c>
    </row>
    <row r="6714" spans="1:9" x14ac:dyDescent="0.35">
      <c r="A6714" s="36">
        <v>1546599</v>
      </c>
      <c r="B6714" s="36" t="str">
        <f>VLOOKUP(AllData[[#This Row],[Order]],MM[],3,FALSE)</f>
        <v>V5757311401000</v>
      </c>
      <c r="C6714" s="36">
        <f>VLOOKUP(AllData[[#This Row],[Order]],MM[],2,FALSE)</f>
        <v>147</v>
      </c>
      <c r="D6714" s="36" t="s">
        <v>95</v>
      </c>
      <c r="E6714" s="36" t="s">
        <v>83</v>
      </c>
      <c r="F6714" s="36" t="s">
        <v>84</v>
      </c>
      <c r="G6714" s="36" t="s">
        <v>84</v>
      </c>
      <c r="H6714" s="36">
        <v>485.21999999999997</v>
      </c>
      <c r="I6714" s="36">
        <v>450</v>
      </c>
    </row>
    <row r="6715" spans="1:9" x14ac:dyDescent="0.35">
      <c r="A6715" s="36">
        <v>1546599</v>
      </c>
      <c r="B6715" s="36" t="str">
        <f>VLOOKUP(AllData[[#This Row],[Order]],MM[],3,FALSE)</f>
        <v>V5757311401000</v>
      </c>
      <c r="C6715" s="36">
        <f>VLOOKUP(AllData[[#This Row],[Order]],MM[],2,FALSE)</f>
        <v>147</v>
      </c>
      <c r="D6715" s="36" t="s">
        <v>97</v>
      </c>
      <c r="E6715" s="36" t="s">
        <v>86</v>
      </c>
      <c r="F6715" s="36" t="s">
        <v>87</v>
      </c>
      <c r="G6715" s="36" t="s">
        <v>87</v>
      </c>
      <c r="H6715" s="36">
        <v>20</v>
      </c>
      <c r="I6715" s="36">
        <v>20</v>
      </c>
    </row>
    <row r="6716" spans="1:9" x14ac:dyDescent="0.35">
      <c r="A6716" s="36">
        <v>1546599</v>
      </c>
      <c r="B6716" s="36" t="str">
        <f>VLOOKUP(AllData[[#This Row],[Order]],MM[],3,FALSE)</f>
        <v>V5757311401000</v>
      </c>
      <c r="C6716" s="36">
        <f>VLOOKUP(AllData[[#This Row],[Order]],MM[],2,FALSE)</f>
        <v>147</v>
      </c>
      <c r="D6716" s="36" t="s">
        <v>99</v>
      </c>
      <c r="E6716" s="36" t="s">
        <v>61</v>
      </c>
      <c r="F6716" s="36" t="s">
        <v>63</v>
      </c>
      <c r="G6716" s="36" t="s">
        <v>96</v>
      </c>
      <c r="H6716" s="36">
        <v>21.417000000000002</v>
      </c>
      <c r="I6716" s="36">
        <v>100</v>
      </c>
    </row>
    <row r="6717" spans="1:9" x14ac:dyDescent="0.35">
      <c r="A6717" s="36">
        <v>1546599</v>
      </c>
      <c r="B6717" s="36" t="str">
        <f>VLOOKUP(AllData[[#This Row],[Order]],MM[],3,FALSE)</f>
        <v>V5757311401000</v>
      </c>
      <c r="C6717" s="36">
        <f>VLOOKUP(AllData[[#This Row],[Order]],MM[],2,FALSE)</f>
        <v>147</v>
      </c>
      <c r="D6717" s="36" t="s">
        <v>101</v>
      </c>
      <c r="E6717" s="36" t="s">
        <v>69</v>
      </c>
      <c r="F6717" s="36" t="s">
        <v>70</v>
      </c>
      <c r="G6717" s="36" t="s">
        <v>98</v>
      </c>
      <c r="H6717" s="36">
        <v>20</v>
      </c>
      <c r="I6717" s="36">
        <v>20</v>
      </c>
    </row>
    <row r="6718" spans="1:9" x14ac:dyDescent="0.35">
      <c r="A6718" s="36">
        <v>1546599</v>
      </c>
      <c r="B6718" s="36" t="str">
        <f>VLOOKUP(AllData[[#This Row],[Order]],MM[],3,FALSE)</f>
        <v>V5757311401000</v>
      </c>
      <c r="C6718" s="36">
        <f>VLOOKUP(AllData[[#This Row],[Order]],MM[],2,FALSE)</f>
        <v>147</v>
      </c>
      <c r="D6718" s="36" t="s">
        <v>104</v>
      </c>
      <c r="E6718" s="36" t="s">
        <v>69</v>
      </c>
      <c r="F6718" s="36" t="s">
        <v>70</v>
      </c>
      <c r="G6718" s="36" t="s">
        <v>100</v>
      </c>
      <c r="H6718" s="36">
        <v>30</v>
      </c>
      <c r="I6718" s="36">
        <v>30</v>
      </c>
    </row>
    <row r="6719" spans="1:9" x14ac:dyDescent="0.35">
      <c r="A6719" s="36">
        <v>1546599</v>
      </c>
      <c r="B6719" s="36" t="str">
        <f>VLOOKUP(AllData[[#This Row],[Order]],MM[],3,FALSE)</f>
        <v>V5757311401000</v>
      </c>
      <c r="C6719" s="36">
        <f>VLOOKUP(AllData[[#This Row],[Order]],MM[],2,FALSE)</f>
        <v>147</v>
      </c>
      <c r="D6719" s="36" t="s">
        <v>113</v>
      </c>
      <c r="E6719" s="36" t="s">
        <v>102</v>
      </c>
      <c r="F6719" s="36" t="s">
        <v>100</v>
      </c>
      <c r="G6719" s="36" t="s">
        <v>103</v>
      </c>
      <c r="H6719" s="36">
        <v>30</v>
      </c>
      <c r="I6719" s="36">
        <v>30</v>
      </c>
    </row>
    <row r="6720" spans="1:9" x14ac:dyDescent="0.35">
      <c r="A6720" s="36">
        <v>1546599</v>
      </c>
      <c r="B6720" s="36" t="str">
        <f>VLOOKUP(AllData[[#This Row],[Order]],MM[],3,FALSE)</f>
        <v>V5757311401000</v>
      </c>
      <c r="C6720" s="36">
        <f>VLOOKUP(AllData[[#This Row],[Order]],MM[],2,FALSE)</f>
        <v>147</v>
      </c>
      <c r="D6720" s="36" t="s">
        <v>114</v>
      </c>
      <c r="E6720" s="36" t="s">
        <v>102</v>
      </c>
      <c r="F6720" s="36" t="s">
        <v>100</v>
      </c>
      <c r="G6720" s="36" t="s">
        <v>106</v>
      </c>
      <c r="H6720" s="36">
        <v>45</v>
      </c>
      <c r="I6720" s="36">
        <v>45</v>
      </c>
    </row>
    <row r="6721" spans="1:9" x14ac:dyDescent="0.35">
      <c r="A6721" s="36">
        <v>1546599</v>
      </c>
      <c r="B6721" s="36" t="str">
        <f>VLOOKUP(AllData[[#This Row],[Order]],MM[],3,FALSE)</f>
        <v>V5757311401000</v>
      </c>
      <c r="C6721" s="36">
        <f>VLOOKUP(AllData[[#This Row],[Order]],MM[],2,FALSE)</f>
        <v>147</v>
      </c>
      <c r="D6721" s="36" t="s">
        <v>60</v>
      </c>
      <c r="E6721" s="36" t="s">
        <v>61</v>
      </c>
      <c r="F6721" s="36" t="s">
        <v>63</v>
      </c>
      <c r="G6721" s="36" t="s">
        <v>108</v>
      </c>
      <c r="H6721" s="36"/>
      <c r="I6721" s="36">
        <v>1</v>
      </c>
    </row>
    <row r="6722" spans="1:9" x14ac:dyDescent="0.35">
      <c r="A6722" s="36">
        <v>1546599</v>
      </c>
      <c r="B6722" s="36" t="str">
        <f>VLOOKUP(AllData[[#This Row],[Order]],MM[],3,FALSE)</f>
        <v>V5757311401000</v>
      </c>
      <c r="C6722" s="36">
        <f>VLOOKUP(AllData[[#This Row],[Order]],MM[],2,FALSE)</f>
        <v>147</v>
      </c>
      <c r="D6722" s="36" t="s">
        <v>95</v>
      </c>
      <c r="E6722" s="36" t="s">
        <v>83</v>
      </c>
      <c r="F6722" s="36" t="s">
        <v>84</v>
      </c>
      <c r="G6722" s="36" t="s">
        <v>110</v>
      </c>
      <c r="H6722" s="36">
        <v>203.94</v>
      </c>
      <c r="I6722" s="36">
        <v>5</v>
      </c>
    </row>
    <row r="6723" spans="1:9" x14ac:dyDescent="0.35">
      <c r="A6723" s="36">
        <v>1546620</v>
      </c>
      <c r="B6723" s="36" t="str">
        <f>VLOOKUP(AllData[[#This Row],[Order]],MM[],3,FALSE)</f>
        <v>V5757331400800</v>
      </c>
      <c r="C6723" s="36">
        <f>VLOOKUP(AllData[[#This Row],[Order]],MM[],2,FALSE)</f>
        <v>146</v>
      </c>
      <c r="D6723" s="36" t="s">
        <v>60</v>
      </c>
      <c r="E6723" s="36" t="s">
        <v>83</v>
      </c>
      <c r="F6723" s="36" t="s">
        <v>84</v>
      </c>
      <c r="G6723" s="36" t="s">
        <v>111</v>
      </c>
      <c r="H6723" s="36">
        <v>86.58</v>
      </c>
      <c r="I6723" s="36">
        <v>40</v>
      </c>
    </row>
    <row r="6724" spans="1:9" x14ac:dyDescent="0.35">
      <c r="A6724" s="36">
        <v>1546620</v>
      </c>
      <c r="B6724" s="36" t="str">
        <f>VLOOKUP(AllData[[#This Row],[Order]],MM[],3,FALSE)</f>
        <v>V5757331400800</v>
      </c>
      <c r="C6724" s="36">
        <f>VLOOKUP(AllData[[#This Row],[Order]],MM[],2,FALSE)</f>
        <v>146</v>
      </c>
      <c r="D6724" s="36" t="s">
        <v>68</v>
      </c>
      <c r="E6724" s="36" t="s">
        <v>61</v>
      </c>
      <c r="F6724" s="36" t="s">
        <v>63</v>
      </c>
      <c r="G6724" s="36" t="s">
        <v>64</v>
      </c>
      <c r="H6724" s="36">
        <v>17.8</v>
      </c>
      <c r="I6724" s="36">
        <v>15</v>
      </c>
    </row>
    <row r="6725" spans="1:9" x14ac:dyDescent="0.35">
      <c r="A6725" s="36">
        <v>1546620</v>
      </c>
      <c r="B6725" s="36" t="str">
        <f>VLOOKUP(AllData[[#This Row],[Order]],MM[],3,FALSE)</f>
        <v>V5757331400800</v>
      </c>
      <c r="C6725" s="36">
        <f>VLOOKUP(AllData[[#This Row],[Order]],MM[],2,FALSE)</f>
        <v>146</v>
      </c>
      <c r="D6725" s="36" t="s">
        <v>73</v>
      </c>
      <c r="E6725" s="36" t="s">
        <v>69</v>
      </c>
      <c r="F6725" s="36" t="s">
        <v>70</v>
      </c>
      <c r="G6725" s="36" t="s">
        <v>71</v>
      </c>
      <c r="H6725" s="36">
        <v>20</v>
      </c>
      <c r="I6725" s="36">
        <v>20</v>
      </c>
    </row>
    <row r="6726" spans="1:9" x14ac:dyDescent="0.35">
      <c r="A6726" s="36">
        <v>1546620</v>
      </c>
      <c r="B6726" s="36" t="str">
        <f>VLOOKUP(AllData[[#This Row],[Order]],MM[],3,FALSE)</f>
        <v>V5757331400800</v>
      </c>
      <c r="C6726" s="36">
        <f>VLOOKUP(AllData[[#This Row],[Order]],MM[],2,FALSE)</f>
        <v>146</v>
      </c>
      <c r="D6726" s="36" t="s">
        <v>75</v>
      </c>
      <c r="E6726" s="36" t="s">
        <v>61</v>
      </c>
      <c r="F6726" s="36" t="s">
        <v>63</v>
      </c>
      <c r="G6726" s="36" t="s">
        <v>74</v>
      </c>
      <c r="H6726" s="36">
        <v>638.69299999999998</v>
      </c>
      <c r="I6726" s="36">
        <v>350</v>
      </c>
    </row>
    <row r="6727" spans="1:9" x14ac:dyDescent="0.35">
      <c r="A6727" s="36">
        <v>1546620</v>
      </c>
      <c r="B6727" s="36" t="str">
        <f>VLOOKUP(AllData[[#This Row],[Order]],MM[],3,FALSE)</f>
        <v>V5757331400800</v>
      </c>
      <c r="C6727" s="36">
        <f>VLOOKUP(AllData[[#This Row],[Order]],MM[],2,FALSE)</f>
        <v>146</v>
      </c>
      <c r="D6727" s="36" t="s">
        <v>78</v>
      </c>
      <c r="E6727" s="36" t="s">
        <v>61</v>
      </c>
      <c r="F6727" s="36" t="s">
        <v>63</v>
      </c>
      <c r="G6727" s="36" t="s">
        <v>76</v>
      </c>
      <c r="H6727" s="36">
        <v>1524.54</v>
      </c>
      <c r="I6727" s="36">
        <v>1020</v>
      </c>
    </row>
    <row r="6728" spans="1:9" x14ac:dyDescent="0.35">
      <c r="A6728" s="36">
        <v>1546620</v>
      </c>
      <c r="B6728" s="36" t="str">
        <f>VLOOKUP(AllData[[#This Row],[Order]],MM[],3,FALSE)</f>
        <v>V5757331400800</v>
      </c>
      <c r="C6728" s="36">
        <f>VLOOKUP(AllData[[#This Row],[Order]],MM[],2,FALSE)</f>
        <v>146</v>
      </c>
      <c r="D6728" s="36" t="s">
        <v>80</v>
      </c>
      <c r="E6728" s="36" t="s">
        <v>61</v>
      </c>
      <c r="F6728" s="36" t="s">
        <v>63</v>
      </c>
      <c r="G6728" s="36" t="s">
        <v>112</v>
      </c>
      <c r="H6728" s="36">
        <v>23.65</v>
      </c>
      <c r="I6728" s="36">
        <v>50</v>
      </c>
    </row>
    <row r="6729" spans="1:9" x14ac:dyDescent="0.35">
      <c r="A6729" s="36">
        <v>1546620</v>
      </c>
      <c r="B6729" s="36" t="str">
        <f>VLOOKUP(AllData[[#This Row],[Order]],MM[],3,FALSE)</f>
        <v>V5757331400800</v>
      </c>
      <c r="C6729" s="36">
        <f>VLOOKUP(AllData[[#This Row],[Order]],MM[],2,FALSE)</f>
        <v>146</v>
      </c>
      <c r="D6729" s="36" t="s">
        <v>82</v>
      </c>
      <c r="E6729" s="36" t="s">
        <v>89</v>
      </c>
      <c r="F6729" s="36" t="s">
        <v>91</v>
      </c>
      <c r="G6729" s="36" t="s">
        <v>92</v>
      </c>
      <c r="H6729" s="36"/>
      <c r="I6729" s="36">
        <v>0</v>
      </c>
    </row>
    <row r="6730" spans="1:9" x14ac:dyDescent="0.35">
      <c r="A6730" s="36">
        <v>1546620</v>
      </c>
      <c r="B6730" s="36" t="str">
        <f>VLOOKUP(AllData[[#This Row],[Order]],MM[],3,FALSE)</f>
        <v>V5757331400800</v>
      </c>
      <c r="C6730" s="36">
        <f>VLOOKUP(AllData[[#This Row],[Order]],MM[],2,FALSE)</f>
        <v>146</v>
      </c>
      <c r="D6730" s="36" t="s">
        <v>85</v>
      </c>
      <c r="E6730" s="36" t="s">
        <v>69</v>
      </c>
      <c r="F6730" s="36" t="s">
        <v>70</v>
      </c>
      <c r="G6730" s="36" t="s">
        <v>79</v>
      </c>
      <c r="H6730" s="36">
        <v>20</v>
      </c>
      <c r="I6730" s="36">
        <v>20</v>
      </c>
    </row>
    <row r="6731" spans="1:9" x14ac:dyDescent="0.35">
      <c r="A6731" s="36">
        <v>1546620</v>
      </c>
      <c r="B6731" s="36" t="str">
        <f>VLOOKUP(AllData[[#This Row],[Order]],MM[],3,FALSE)</f>
        <v>V5757331400800</v>
      </c>
      <c r="C6731" s="36">
        <f>VLOOKUP(AllData[[#This Row],[Order]],MM[],2,FALSE)</f>
        <v>146</v>
      </c>
      <c r="D6731" s="36" t="s">
        <v>88</v>
      </c>
      <c r="E6731" s="36" t="s">
        <v>69</v>
      </c>
      <c r="F6731" s="36" t="s">
        <v>70</v>
      </c>
      <c r="G6731" s="36" t="s">
        <v>81</v>
      </c>
      <c r="H6731" s="36">
        <v>20</v>
      </c>
      <c r="I6731" s="36">
        <v>20</v>
      </c>
    </row>
    <row r="6732" spans="1:9" x14ac:dyDescent="0.35">
      <c r="A6732" s="36">
        <v>1546620</v>
      </c>
      <c r="B6732" s="36" t="str">
        <f>VLOOKUP(AllData[[#This Row],[Order]],MM[],3,FALSE)</f>
        <v>V5757331400800</v>
      </c>
      <c r="C6732" s="36">
        <f>VLOOKUP(AllData[[#This Row],[Order]],MM[],2,FALSE)</f>
        <v>146</v>
      </c>
      <c r="D6732" s="36" t="s">
        <v>95</v>
      </c>
      <c r="E6732" s="36" t="s">
        <v>83</v>
      </c>
      <c r="F6732" s="36" t="s">
        <v>84</v>
      </c>
      <c r="G6732" s="36" t="s">
        <v>84</v>
      </c>
      <c r="H6732" s="36">
        <v>368.64</v>
      </c>
      <c r="I6732" s="36">
        <v>450</v>
      </c>
    </row>
    <row r="6733" spans="1:9" x14ac:dyDescent="0.35">
      <c r="A6733" s="36">
        <v>1546620</v>
      </c>
      <c r="B6733" s="36" t="str">
        <f>VLOOKUP(AllData[[#This Row],[Order]],MM[],3,FALSE)</f>
        <v>V5757331400800</v>
      </c>
      <c r="C6733" s="36">
        <f>VLOOKUP(AllData[[#This Row],[Order]],MM[],2,FALSE)</f>
        <v>146</v>
      </c>
      <c r="D6733" s="36" t="s">
        <v>97</v>
      </c>
      <c r="E6733" s="36" t="s">
        <v>86</v>
      </c>
      <c r="F6733" s="36" t="s">
        <v>87</v>
      </c>
      <c r="G6733" s="36" t="s">
        <v>87</v>
      </c>
      <c r="H6733" s="36">
        <v>20</v>
      </c>
      <c r="I6733" s="36">
        <v>20</v>
      </c>
    </row>
    <row r="6734" spans="1:9" x14ac:dyDescent="0.35">
      <c r="A6734" s="36">
        <v>1546620</v>
      </c>
      <c r="B6734" s="36" t="str">
        <f>VLOOKUP(AllData[[#This Row],[Order]],MM[],3,FALSE)</f>
        <v>V5757331400800</v>
      </c>
      <c r="C6734" s="36">
        <f>VLOOKUP(AllData[[#This Row],[Order]],MM[],2,FALSE)</f>
        <v>146</v>
      </c>
      <c r="D6734" s="36" t="s">
        <v>99</v>
      </c>
      <c r="E6734" s="36" t="s">
        <v>61</v>
      </c>
      <c r="F6734" s="36" t="s">
        <v>63</v>
      </c>
      <c r="G6734" s="36" t="s">
        <v>96</v>
      </c>
      <c r="H6734" s="36">
        <v>64.259999999999991</v>
      </c>
      <c r="I6734" s="36">
        <v>100</v>
      </c>
    </row>
    <row r="6735" spans="1:9" x14ac:dyDescent="0.35">
      <c r="A6735" s="36">
        <v>1546620</v>
      </c>
      <c r="B6735" s="36" t="str">
        <f>VLOOKUP(AllData[[#This Row],[Order]],MM[],3,FALSE)</f>
        <v>V5757331400800</v>
      </c>
      <c r="C6735" s="36">
        <f>VLOOKUP(AllData[[#This Row],[Order]],MM[],2,FALSE)</f>
        <v>146</v>
      </c>
      <c r="D6735" s="36" t="s">
        <v>101</v>
      </c>
      <c r="E6735" s="36" t="s">
        <v>69</v>
      </c>
      <c r="F6735" s="36" t="s">
        <v>70</v>
      </c>
      <c r="G6735" s="36" t="s">
        <v>98</v>
      </c>
      <c r="H6735" s="36">
        <v>20</v>
      </c>
      <c r="I6735" s="36">
        <v>20</v>
      </c>
    </row>
    <row r="6736" spans="1:9" x14ac:dyDescent="0.35">
      <c r="A6736" s="36">
        <v>1546620</v>
      </c>
      <c r="B6736" s="36" t="str">
        <f>VLOOKUP(AllData[[#This Row],[Order]],MM[],3,FALSE)</f>
        <v>V5757331400800</v>
      </c>
      <c r="C6736" s="36">
        <f>VLOOKUP(AllData[[#This Row],[Order]],MM[],2,FALSE)</f>
        <v>146</v>
      </c>
      <c r="D6736" s="36" t="s">
        <v>104</v>
      </c>
      <c r="E6736" s="36" t="s">
        <v>69</v>
      </c>
      <c r="F6736" s="36" t="s">
        <v>70</v>
      </c>
      <c r="G6736" s="36" t="s">
        <v>100</v>
      </c>
      <c r="H6736" s="36">
        <v>30</v>
      </c>
      <c r="I6736" s="36">
        <v>30</v>
      </c>
    </row>
    <row r="6737" spans="1:9" x14ac:dyDescent="0.35">
      <c r="A6737" s="36">
        <v>1546620</v>
      </c>
      <c r="B6737" s="36" t="str">
        <f>VLOOKUP(AllData[[#This Row],[Order]],MM[],3,FALSE)</f>
        <v>V5757331400800</v>
      </c>
      <c r="C6737" s="36">
        <f>VLOOKUP(AllData[[#This Row],[Order]],MM[],2,FALSE)</f>
        <v>146</v>
      </c>
      <c r="D6737" s="36" t="s">
        <v>113</v>
      </c>
      <c r="E6737" s="36" t="s">
        <v>102</v>
      </c>
      <c r="F6737" s="36" t="s">
        <v>100</v>
      </c>
      <c r="G6737" s="36" t="s">
        <v>103</v>
      </c>
      <c r="H6737" s="36">
        <v>30</v>
      </c>
      <c r="I6737" s="36">
        <v>30</v>
      </c>
    </row>
    <row r="6738" spans="1:9" x14ac:dyDescent="0.35">
      <c r="A6738" s="36">
        <v>1546620</v>
      </c>
      <c r="B6738" s="36" t="str">
        <f>VLOOKUP(AllData[[#This Row],[Order]],MM[],3,FALSE)</f>
        <v>V5757331400800</v>
      </c>
      <c r="C6738" s="36">
        <f>VLOOKUP(AllData[[#This Row],[Order]],MM[],2,FALSE)</f>
        <v>146</v>
      </c>
      <c r="D6738" s="36" t="s">
        <v>114</v>
      </c>
      <c r="E6738" s="36" t="s">
        <v>102</v>
      </c>
      <c r="F6738" s="36" t="s">
        <v>100</v>
      </c>
      <c r="G6738" s="36" t="s">
        <v>106</v>
      </c>
      <c r="H6738" s="36">
        <v>45</v>
      </c>
      <c r="I6738" s="36">
        <v>45</v>
      </c>
    </row>
    <row r="6739" spans="1:9" x14ac:dyDescent="0.35">
      <c r="A6739" s="36">
        <v>1546620</v>
      </c>
      <c r="B6739" s="36" t="str">
        <f>VLOOKUP(AllData[[#This Row],[Order]],MM[],3,FALSE)</f>
        <v>V5757331400800</v>
      </c>
      <c r="C6739" s="36">
        <f>VLOOKUP(AllData[[#This Row],[Order]],MM[],2,FALSE)</f>
        <v>146</v>
      </c>
      <c r="D6739" s="36" t="s">
        <v>60</v>
      </c>
      <c r="E6739" s="36" t="s">
        <v>61</v>
      </c>
      <c r="F6739" s="36" t="s">
        <v>63</v>
      </c>
      <c r="G6739" s="36" t="s">
        <v>108</v>
      </c>
      <c r="H6739" s="36"/>
      <c r="I6739" s="36">
        <v>1</v>
      </c>
    </row>
    <row r="6740" spans="1:9" x14ac:dyDescent="0.35">
      <c r="A6740" s="36">
        <v>1546620</v>
      </c>
      <c r="B6740" s="36" t="str">
        <f>VLOOKUP(AllData[[#This Row],[Order]],MM[],3,FALSE)</f>
        <v>V5757331400800</v>
      </c>
      <c r="C6740" s="36">
        <f>VLOOKUP(AllData[[#This Row],[Order]],MM[],2,FALSE)</f>
        <v>146</v>
      </c>
      <c r="D6740" s="36" t="s">
        <v>95</v>
      </c>
      <c r="E6740" s="36" t="s">
        <v>83</v>
      </c>
      <c r="F6740" s="36" t="s">
        <v>84</v>
      </c>
      <c r="G6740" s="36" t="s">
        <v>110</v>
      </c>
      <c r="H6740" s="36"/>
      <c r="I6740" s="36">
        <v>5</v>
      </c>
    </row>
    <row r="6741" spans="1:9" x14ac:dyDescent="0.35">
      <c r="A6741" s="36">
        <v>1546621</v>
      </c>
      <c r="B6741" s="36" t="str">
        <f>VLOOKUP(AllData[[#This Row],[Order]],MM[],3,FALSE)</f>
        <v>V5757331401000</v>
      </c>
      <c r="C6741" s="36">
        <f>VLOOKUP(AllData[[#This Row],[Order]],MM[],2,FALSE)</f>
        <v>147</v>
      </c>
      <c r="D6741" s="36" t="s">
        <v>60</v>
      </c>
      <c r="E6741" s="36" t="s">
        <v>83</v>
      </c>
      <c r="F6741" s="36" t="s">
        <v>84</v>
      </c>
      <c r="G6741" s="36" t="s">
        <v>111</v>
      </c>
      <c r="H6741" s="36">
        <v>70.98</v>
      </c>
      <c r="I6741" s="36">
        <v>40</v>
      </c>
    </row>
    <row r="6742" spans="1:9" x14ac:dyDescent="0.35">
      <c r="A6742" s="36">
        <v>1546621</v>
      </c>
      <c r="B6742" s="36" t="str">
        <f>VLOOKUP(AllData[[#This Row],[Order]],MM[],3,FALSE)</f>
        <v>V5757331401000</v>
      </c>
      <c r="C6742" s="36">
        <f>VLOOKUP(AllData[[#This Row],[Order]],MM[],2,FALSE)</f>
        <v>147</v>
      </c>
      <c r="D6742" s="36" t="s">
        <v>68</v>
      </c>
      <c r="E6742" s="36" t="s">
        <v>61</v>
      </c>
      <c r="F6742" s="36" t="s">
        <v>63</v>
      </c>
      <c r="G6742" s="36" t="s">
        <v>64</v>
      </c>
      <c r="H6742" s="36">
        <v>13.967000000000001</v>
      </c>
      <c r="I6742" s="36">
        <v>15</v>
      </c>
    </row>
    <row r="6743" spans="1:9" x14ac:dyDescent="0.35">
      <c r="A6743" s="36">
        <v>1546621</v>
      </c>
      <c r="B6743" s="36" t="str">
        <f>VLOOKUP(AllData[[#This Row],[Order]],MM[],3,FALSE)</f>
        <v>V5757331401000</v>
      </c>
      <c r="C6743" s="36">
        <f>VLOOKUP(AllData[[#This Row],[Order]],MM[],2,FALSE)</f>
        <v>147</v>
      </c>
      <c r="D6743" s="36" t="s">
        <v>73</v>
      </c>
      <c r="E6743" s="36" t="s">
        <v>69</v>
      </c>
      <c r="F6743" s="36" t="s">
        <v>70</v>
      </c>
      <c r="G6743" s="36" t="s">
        <v>71</v>
      </c>
      <c r="H6743" s="36">
        <v>20</v>
      </c>
      <c r="I6743" s="36">
        <v>20</v>
      </c>
    </row>
    <row r="6744" spans="1:9" x14ac:dyDescent="0.35">
      <c r="A6744" s="36">
        <v>1546621</v>
      </c>
      <c r="B6744" s="36" t="str">
        <f>VLOOKUP(AllData[[#This Row],[Order]],MM[],3,FALSE)</f>
        <v>V5757331401000</v>
      </c>
      <c r="C6744" s="36">
        <f>VLOOKUP(AllData[[#This Row],[Order]],MM[],2,FALSE)</f>
        <v>147</v>
      </c>
      <c r="D6744" s="36" t="s">
        <v>75</v>
      </c>
      <c r="E6744" s="36" t="s">
        <v>61</v>
      </c>
      <c r="F6744" s="36" t="s">
        <v>63</v>
      </c>
      <c r="G6744" s="36" t="s">
        <v>74</v>
      </c>
      <c r="H6744" s="36">
        <v>487.5</v>
      </c>
      <c r="I6744" s="36">
        <v>350</v>
      </c>
    </row>
    <row r="6745" spans="1:9" x14ac:dyDescent="0.35">
      <c r="A6745" s="36">
        <v>1546621</v>
      </c>
      <c r="B6745" s="36" t="str">
        <f>VLOOKUP(AllData[[#This Row],[Order]],MM[],3,FALSE)</f>
        <v>V5757331401000</v>
      </c>
      <c r="C6745" s="36">
        <f>VLOOKUP(AllData[[#This Row],[Order]],MM[],2,FALSE)</f>
        <v>147</v>
      </c>
      <c r="D6745" s="36" t="s">
        <v>78</v>
      </c>
      <c r="E6745" s="36" t="s">
        <v>61</v>
      </c>
      <c r="F6745" s="36" t="s">
        <v>63</v>
      </c>
      <c r="G6745" s="36" t="s">
        <v>76</v>
      </c>
      <c r="H6745" s="36">
        <v>2097.9</v>
      </c>
      <c r="I6745" s="36">
        <v>1020</v>
      </c>
    </row>
    <row r="6746" spans="1:9" x14ac:dyDescent="0.35">
      <c r="A6746" s="36">
        <v>1546621</v>
      </c>
      <c r="B6746" s="36" t="str">
        <f>VLOOKUP(AllData[[#This Row],[Order]],MM[],3,FALSE)</f>
        <v>V5757331401000</v>
      </c>
      <c r="C6746" s="36">
        <f>VLOOKUP(AllData[[#This Row],[Order]],MM[],2,FALSE)</f>
        <v>147</v>
      </c>
      <c r="D6746" s="36" t="s">
        <v>80</v>
      </c>
      <c r="E6746" s="36" t="s">
        <v>61</v>
      </c>
      <c r="F6746" s="36" t="s">
        <v>63</v>
      </c>
      <c r="G6746" s="36" t="s">
        <v>112</v>
      </c>
      <c r="H6746" s="36">
        <v>42.133000000000003</v>
      </c>
      <c r="I6746" s="36">
        <v>50</v>
      </c>
    </row>
    <row r="6747" spans="1:9" x14ac:dyDescent="0.35">
      <c r="A6747" s="36">
        <v>1546621</v>
      </c>
      <c r="B6747" s="36" t="str">
        <f>VLOOKUP(AllData[[#This Row],[Order]],MM[],3,FALSE)</f>
        <v>V5757331401000</v>
      </c>
      <c r="C6747" s="36">
        <f>VLOOKUP(AllData[[#This Row],[Order]],MM[],2,FALSE)</f>
        <v>147</v>
      </c>
      <c r="D6747" s="36" t="s">
        <v>82</v>
      </c>
      <c r="E6747" s="36" t="s">
        <v>89</v>
      </c>
      <c r="F6747" s="36" t="s">
        <v>91</v>
      </c>
      <c r="G6747" s="36" t="s">
        <v>92</v>
      </c>
      <c r="H6747" s="36"/>
      <c r="I6747" s="36">
        <v>0</v>
      </c>
    </row>
    <row r="6748" spans="1:9" x14ac:dyDescent="0.35">
      <c r="A6748" s="36">
        <v>1546621</v>
      </c>
      <c r="B6748" s="36" t="str">
        <f>VLOOKUP(AllData[[#This Row],[Order]],MM[],3,FALSE)</f>
        <v>V5757331401000</v>
      </c>
      <c r="C6748" s="36">
        <f>VLOOKUP(AllData[[#This Row],[Order]],MM[],2,FALSE)</f>
        <v>147</v>
      </c>
      <c r="D6748" s="36" t="s">
        <v>85</v>
      </c>
      <c r="E6748" s="36" t="s">
        <v>69</v>
      </c>
      <c r="F6748" s="36" t="s">
        <v>70</v>
      </c>
      <c r="G6748" s="36" t="s">
        <v>79</v>
      </c>
      <c r="H6748" s="36">
        <v>20</v>
      </c>
      <c r="I6748" s="36">
        <v>20</v>
      </c>
    </row>
    <row r="6749" spans="1:9" x14ac:dyDescent="0.35">
      <c r="A6749" s="36">
        <v>1546621</v>
      </c>
      <c r="B6749" s="36" t="str">
        <f>VLOOKUP(AllData[[#This Row],[Order]],MM[],3,FALSE)</f>
        <v>V5757331401000</v>
      </c>
      <c r="C6749" s="36">
        <f>VLOOKUP(AllData[[#This Row],[Order]],MM[],2,FALSE)</f>
        <v>147</v>
      </c>
      <c r="D6749" s="36" t="s">
        <v>88</v>
      </c>
      <c r="E6749" s="36" t="s">
        <v>69</v>
      </c>
      <c r="F6749" s="36" t="s">
        <v>70</v>
      </c>
      <c r="G6749" s="36" t="s">
        <v>81</v>
      </c>
      <c r="H6749" s="36">
        <v>20</v>
      </c>
      <c r="I6749" s="36">
        <v>20</v>
      </c>
    </row>
    <row r="6750" spans="1:9" x14ac:dyDescent="0.35">
      <c r="A6750" s="36">
        <v>1546621</v>
      </c>
      <c r="B6750" s="36" t="str">
        <f>VLOOKUP(AllData[[#This Row],[Order]],MM[],3,FALSE)</f>
        <v>V5757331401000</v>
      </c>
      <c r="C6750" s="36">
        <f>VLOOKUP(AllData[[#This Row],[Order]],MM[],2,FALSE)</f>
        <v>147</v>
      </c>
      <c r="D6750" s="36" t="s">
        <v>95</v>
      </c>
      <c r="E6750" s="36" t="s">
        <v>83</v>
      </c>
      <c r="F6750" s="36" t="s">
        <v>84</v>
      </c>
      <c r="G6750" s="36" t="s">
        <v>84</v>
      </c>
      <c r="H6750" s="36">
        <v>541.79999999999995</v>
      </c>
      <c r="I6750" s="36">
        <v>450</v>
      </c>
    </row>
    <row r="6751" spans="1:9" x14ac:dyDescent="0.35">
      <c r="A6751" s="36">
        <v>1546621</v>
      </c>
      <c r="B6751" s="36" t="str">
        <f>VLOOKUP(AllData[[#This Row],[Order]],MM[],3,FALSE)</f>
        <v>V5757331401000</v>
      </c>
      <c r="C6751" s="36">
        <f>VLOOKUP(AllData[[#This Row],[Order]],MM[],2,FALSE)</f>
        <v>147</v>
      </c>
      <c r="D6751" s="36" t="s">
        <v>97</v>
      </c>
      <c r="E6751" s="36" t="s">
        <v>86</v>
      </c>
      <c r="F6751" s="36" t="s">
        <v>87</v>
      </c>
      <c r="G6751" s="36" t="s">
        <v>87</v>
      </c>
      <c r="H6751" s="36">
        <v>20</v>
      </c>
      <c r="I6751" s="36">
        <v>20</v>
      </c>
    </row>
    <row r="6752" spans="1:9" x14ac:dyDescent="0.35">
      <c r="A6752" s="36">
        <v>1546621</v>
      </c>
      <c r="B6752" s="36" t="str">
        <f>VLOOKUP(AllData[[#This Row],[Order]],MM[],3,FALSE)</f>
        <v>V5757331401000</v>
      </c>
      <c r="C6752" s="36">
        <f>VLOOKUP(AllData[[#This Row],[Order]],MM[],2,FALSE)</f>
        <v>147</v>
      </c>
      <c r="D6752" s="36" t="s">
        <v>99</v>
      </c>
      <c r="E6752" s="36" t="s">
        <v>61</v>
      </c>
      <c r="F6752" s="36" t="s">
        <v>63</v>
      </c>
      <c r="G6752" s="36" t="s">
        <v>96</v>
      </c>
      <c r="H6752" s="36">
        <v>22.2</v>
      </c>
      <c r="I6752" s="36">
        <v>100</v>
      </c>
    </row>
    <row r="6753" spans="1:9" x14ac:dyDescent="0.35">
      <c r="A6753" s="36">
        <v>1546621</v>
      </c>
      <c r="B6753" s="36" t="str">
        <f>VLOOKUP(AllData[[#This Row],[Order]],MM[],3,FALSE)</f>
        <v>V5757331401000</v>
      </c>
      <c r="C6753" s="36">
        <f>VLOOKUP(AllData[[#This Row],[Order]],MM[],2,FALSE)</f>
        <v>147</v>
      </c>
      <c r="D6753" s="36" t="s">
        <v>101</v>
      </c>
      <c r="E6753" s="36" t="s">
        <v>69</v>
      </c>
      <c r="F6753" s="36" t="s">
        <v>70</v>
      </c>
      <c r="G6753" s="36" t="s">
        <v>98</v>
      </c>
      <c r="H6753" s="36">
        <v>20</v>
      </c>
      <c r="I6753" s="36">
        <v>20</v>
      </c>
    </row>
    <row r="6754" spans="1:9" x14ac:dyDescent="0.35">
      <c r="A6754" s="36">
        <v>1546621</v>
      </c>
      <c r="B6754" s="36" t="str">
        <f>VLOOKUP(AllData[[#This Row],[Order]],MM[],3,FALSE)</f>
        <v>V5757331401000</v>
      </c>
      <c r="C6754" s="36">
        <f>VLOOKUP(AllData[[#This Row],[Order]],MM[],2,FALSE)</f>
        <v>147</v>
      </c>
      <c r="D6754" s="36" t="s">
        <v>104</v>
      </c>
      <c r="E6754" s="36" t="s">
        <v>69</v>
      </c>
      <c r="F6754" s="36" t="s">
        <v>70</v>
      </c>
      <c r="G6754" s="36" t="s">
        <v>100</v>
      </c>
      <c r="H6754" s="36">
        <v>30</v>
      </c>
      <c r="I6754" s="36">
        <v>30</v>
      </c>
    </row>
    <row r="6755" spans="1:9" x14ac:dyDescent="0.35">
      <c r="A6755" s="36">
        <v>1546621</v>
      </c>
      <c r="B6755" s="36" t="str">
        <f>VLOOKUP(AllData[[#This Row],[Order]],MM[],3,FALSE)</f>
        <v>V5757331401000</v>
      </c>
      <c r="C6755" s="36">
        <f>VLOOKUP(AllData[[#This Row],[Order]],MM[],2,FALSE)</f>
        <v>147</v>
      </c>
      <c r="D6755" s="36" t="s">
        <v>113</v>
      </c>
      <c r="E6755" s="36" t="s">
        <v>102</v>
      </c>
      <c r="F6755" s="36" t="s">
        <v>100</v>
      </c>
      <c r="G6755" s="36" t="s">
        <v>103</v>
      </c>
      <c r="H6755" s="36">
        <v>30</v>
      </c>
      <c r="I6755" s="36">
        <v>30</v>
      </c>
    </row>
    <row r="6756" spans="1:9" x14ac:dyDescent="0.35">
      <c r="A6756" s="36">
        <v>1546621</v>
      </c>
      <c r="B6756" s="36" t="str">
        <f>VLOOKUP(AllData[[#This Row],[Order]],MM[],3,FALSE)</f>
        <v>V5757331401000</v>
      </c>
      <c r="C6756" s="36">
        <f>VLOOKUP(AllData[[#This Row],[Order]],MM[],2,FALSE)</f>
        <v>147</v>
      </c>
      <c r="D6756" s="36" t="s">
        <v>114</v>
      </c>
      <c r="E6756" s="36" t="s">
        <v>102</v>
      </c>
      <c r="F6756" s="36" t="s">
        <v>100</v>
      </c>
      <c r="G6756" s="36" t="s">
        <v>106</v>
      </c>
      <c r="H6756" s="36">
        <v>45</v>
      </c>
      <c r="I6756" s="36">
        <v>45</v>
      </c>
    </row>
    <row r="6757" spans="1:9" x14ac:dyDescent="0.35">
      <c r="A6757" s="36">
        <v>1546621</v>
      </c>
      <c r="B6757" s="36" t="str">
        <f>VLOOKUP(AllData[[#This Row],[Order]],MM[],3,FALSE)</f>
        <v>V5757331401000</v>
      </c>
      <c r="C6757" s="36">
        <f>VLOOKUP(AllData[[#This Row],[Order]],MM[],2,FALSE)</f>
        <v>147</v>
      </c>
      <c r="D6757" s="36" t="s">
        <v>60</v>
      </c>
      <c r="E6757" s="36" t="s">
        <v>61</v>
      </c>
      <c r="F6757" s="36" t="s">
        <v>63</v>
      </c>
      <c r="G6757" s="36" t="s">
        <v>108</v>
      </c>
      <c r="H6757" s="36">
        <v>353.58</v>
      </c>
      <c r="I6757" s="36">
        <v>1</v>
      </c>
    </row>
    <row r="6758" spans="1:9" x14ac:dyDescent="0.35">
      <c r="A6758" s="36">
        <v>1546621</v>
      </c>
      <c r="B6758" s="36" t="str">
        <f>VLOOKUP(AllData[[#This Row],[Order]],MM[],3,FALSE)</f>
        <v>V5757331401000</v>
      </c>
      <c r="C6758" s="36">
        <f>VLOOKUP(AllData[[#This Row],[Order]],MM[],2,FALSE)</f>
        <v>147</v>
      </c>
      <c r="D6758" s="36" t="s">
        <v>95</v>
      </c>
      <c r="E6758" s="36" t="s">
        <v>83</v>
      </c>
      <c r="F6758" s="36" t="s">
        <v>84</v>
      </c>
      <c r="G6758" s="36" t="s">
        <v>110</v>
      </c>
      <c r="H6758" s="36">
        <v>378.48</v>
      </c>
      <c r="I6758" s="36">
        <v>5</v>
      </c>
    </row>
    <row r="6759" spans="1:9" x14ac:dyDescent="0.35">
      <c r="A6759" s="36">
        <v>1546622</v>
      </c>
      <c r="B6759" s="36" t="str">
        <f>VLOOKUP(AllData[[#This Row],[Order]],MM[],3,FALSE)</f>
        <v>V5757351400800</v>
      </c>
      <c r="C6759" s="36">
        <f>VLOOKUP(AllData[[#This Row],[Order]],MM[],2,FALSE)</f>
        <v>154</v>
      </c>
      <c r="D6759" s="36" t="s">
        <v>60</v>
      </c>
      <c r="E6759" s="36" t="s">
        <v>83</v>
      </c>
      <c r="F6759" s="36" t="s">
        <v>84</v>
      </c>
      <c r="G6759" s="36" t="s">
        <v>111</v>
      </c>
      <c r="H6759" s="36">
        <v>94.800000000000011</v>
      </c>
      <c r="I6759" s="36">
        <v>40</v>
      </c>
    </row>
    <row r="6760" spans="1:9" x14ac:dyDescent="0.35">
      <c r="A6760" s="36">
        <v>1546622</v>
      </c>
      <c r="B6760" s="36" t="str">
        <f>VLOOKUP(AllData[[#This Row],[Order]],MM[],3,FALSE)</f>
        <v>V5757351400800</v>
      </c>
      <c r="C6760" s="36">
        <f>VLOOKUP(AllData[[#This Row],[Order]],MM[],2,FALSE)</f>
        <v>154</v>
      </c>
      <c r="D6760" s="36" t="s">
        <v>68</v>
      </c>
      <c r="E6760" s="36" t="s">
        <v>61</v>
      </c>
      <c r="F6760" s="36" t="s">
        <v>63</v>
      </c>
      <c r="G6760" s="36" t="s">
        <v>64</v>
      </c>
      <c r="H6760" s="36">
        <v>13.967000000000001</v>
      </c>
      <c r="I6760" s="36">
        <v>15</v>
      </c>
    </row>
    <row r="6761" spans="1:9" x14ac:dyDescent="0.35">
      <c r="A6761" s="36">
        <v>1546622</v>
      </c>
      <c r="B6761" s="36" t="str">
        <f>VLOOKUP(AllData[[#This Row],[Order]],MM[],3,FALSE)</f>
        <v>V5757351400800</v>
      </c>
      <c r="C6761" s="36">
        <f>VLOOKUP(AllData[[#This Row],[Order]],MM[],2,FALSE)</f>
        <v>154</v>
      </c>
      <c r="D6761" s="36" t="s">
        <v>73</v>
      </c>
      <c r="E6761" s="36" t="s">
        <v>69</v>
      </c>
      <c r="F6761" s="36" t="s">
        <v>70</v>
      </c>
      <c r="G6761" s="36" t="s">
        <v>71</v>
      </c>
      <c r="H6761" s="36">
        <v>20</v>
      </c>
      <c r="I6761" s="36">
        <v>20</v>
      </c>
    </row>
    <row r="6762" spans="1:9" x14ac:dyDescent="0.35">
      <c r="A6762" s="36">
        <v>1546622</v>
      </c>
      <c r="B6762" s="36" t="str">
        <f>VLOOKUP(AllData[[#This Row],[Order]],MM[],3,FALSE)</f>
        <v>V5757351400800</v>
      </c>
      <c r="C6762" s="36">
        <f>VLOOKUP(AllData[[#This Row],[Order]],MM[],2,FALSE)</f>
        <v>154</v>
      </c>
      <c r="D6762" s="36" t="s">
        <v>75</v>
      </c>
      <c r="E6762" s="36" t="s">
        <v>61</v>
      </c>
      <c r="F6762" s="36" t="s">
        <v>63</v>
      </c>
      <c r="G6762" s="36" t="s">
        <v>74</v>
      </c>
      <c r="H6762" s="36">
        <v>231.9</v>
      </c>
      <c r="I6762" s="36">
        <v>350</v>
      </c>
    </row>
    <row r="6763" spans="1:9" x14ac:dyDescent="0.35">
      <c r="A6763" s="36">
        <v>1546622</v>
      </c>
      <c r="B6763" s="36" t="str">
        <f>VLOOKUP(AllData[[#This Row],[Order]],MM[],3,FALSE)</f>
        <v>V5757351400800</v>
      </c>
      <c r="C6763" s="36">
        <f>VLOOKUP(AllData[[#This Row],[Order]],MM[],2,FALSE)</f>
        <v>154</v>
      </c>
      <c r="D6763" s="36" t="s">
        <v>78</v>
      </c>
      <c r="E6763" s="36" t="s">
        <v>61</v>
      </c>
      <c r="F6763" s="36" t="s">
        <v>63</v>
      </c>
      <c r="G6763" s="36" t="s">
        <v>76</v>
      </c>
      <c r="H6763" s="36">
        <v>2329.7400000000002</v>
      </c>
      <c r="I6763" s="36">
        <v>1020</v>
      </c>
    </row>
    <row r="6764" spans="1:9" x14ac:dyDescent="0.35">
      <c r="A6764" s="36">
        <v>1546622</v>
      </c>
      <c r="B6764" s="36" t="str">
        <f>VLOOKUP(AllData[[#This Row],[Order]],MM[],3,FALSE)</f>
        <v>V5757351400800</v>
      </c>
      <c r="C6764" s="36">
        <f>VLOOKUP(AllData[[#This Row],[Order]],MM[],2,FALSE)</f>
        <v>154</v>
      </c>
      <c r="D6764" s="36" t="s">
        <v>80</v>
      </c>
      <c r="E6764" s="36" t="s">
        <v>61</v>
      </c>
      <c r="F6764" s="36" t="s">
        <v>63</v>
      </c>
      <c r="G6764" s="36" t="s">
        <v>112</v>
      </c>
      <c r="H6764" s="36">
        <v>86.88</v>
      </c>
      <c r="I6764" s="36">
        <v>50</v>
      </c>
    </row>
    <row r="6765" spans="1:9" x14ac:dyDescent="0.35">
      <c r="A6765" s="36">
        <v>1546622</v>
      </c>
      <c r="B6765" s="36" t="str">
        <f>VLOOKUP(AllData[[#This Row],[Order]],MM[],3,FALSE)</f>
        <v>V5757351400800</v>
      </c>
      <c r="C6765" s="36">
        <f>VLOOKUP(AllData[[#This Row],[Order]],MM[],2,FALSE)</f>
        <v>154</v>
      </c>
      <c r="D6765" s="36" t="s">
        <v>82</v>
      </c>
      <c r="E6765" s="36" t="s">
        <v>89</v>
      </c>
      <c r="F6765" s="36" t="s">
        <v>91</v>
      </c>
      <c r="G6765" s="36" t="s">
        <v>92</v>
      </c>
      <c r="H6765" s="36"/>
      <c r="I6765" s="36">
        <v>0</v>
      </c>
    </row>
    <row r="6766" spans="1:9" x14ac:dyDescent="0.35">
      <c r="A6766" s="36">
        <v>1546622</v>
      </c>
      <c r="B6766" s="36" t="str">
        <f>VLOOKUP(AllData[[#This Row],[Order]],MM[],3,FALSE)</f>
        <v>V5757351400800</v>
      </c>
      <c r="C6766" s="36">
        <f>VLOOKUP(AllData[[#This Row],[Order]],MM[],2,FALSE)</f>
        <v>154</v>
      </c>
      <c r="D6766" s="36" t="s">
        <v>85</v>
      </c>
      <c r="E6766" s="36" t="s">
        <v>69</v>
      </c>
      <c r="F6766" s="36" t="s">
        <v>70</v>
      </c>
      <c r="G6766" s="36" t="s">
        <v>79</v>
      </c>
      <c r="H6766" s="36">
        <v>20</v>
      </c>
      <c r="I6766" s="36">
        <v>20</v>
      </c>
    </row>
    <row r="6767" spans="1:9" x14ac:dyDescent="0.35">
      <c r="A6767" s="36">
        <v>1546622</v>
      </c>
      <c r="B6767" s="36" t="str">
        <f>VLOOKUP(AllData[[#This Row],[Order]],MM[],3,FALSE)</f>
        <v>V5757351400800</v>
      </c>
      <c r="C6767" s="36">
        <f>VLOOKUP(AllData[[#This Row],[Order]],MM[],2,FALSE)</f>
        <v>154</v>
      </c>
      <c r="D6767" s="36" t="s">
        <v>88</v>
      </c>
      <c r="E6767" s="36" t="s">
        <v>69</v>
      </c>
      <c r="F6767" s="36" t="s">
        <v>70</v>
      </c>
      <c r="G6767" s="36" t="s">
        <v>81</v>
      </c>
      <c r="H6767" s="36">
        <v>20</v>
      </c>
      <c r="I6767" s="36">
        <v>20</v>
      </c>
    </row>
    <row r="6768" spans="1:9" x14ac:dyDescent="0.35">
      <c r="A6768" s="36">
        <v>1546622</v>
      </c>
      <c r="B6768" s="36" t="str">
        <f>VLOOKUP(AllData[[#This Row],[Order]],MM[],3,FALSE)</f>
        <v>V5757351400800</v>
      </c>
      <c r="C6768" s="36">
        <f>VLOOKUP(AllData[[#This Row],[Order]],MM[],2,FALSE)</f>
        <v>154</v>
      </c>
      <c r="D6768" s="36" t="s">
        <v>95</v>
      </c>
      <c r="E6768" s="36" t="s">
        <v>83</v>
      </c>
      <c r="F6768" s="36" t="s">
        <v>84</v>
      </c>
      <c r="G6768" s="36" t="s">
        <v>84</v>
      </c>
      <c r="H6768" s="36">
        <v>338.71699999999998</v>
      </c>
      <c r="I6768" s="36">
        <v>450</v>
      </c>
    </row>
    <row r="6769" spans="1:9" x14ac:dyDescent="0.35">
      <c r="A6769" s="36">
        <v>1546622</v>
      </c>
      <c r="B6769" s="36" t="str">
        <f>VLOOKUP(AllData[[#This Row],[Order]],MM[],3,FALSE)</f>
        <v>V5757351400800</v>
      </c>
      <c r="C6769" s="36">
        <f>VLOOKUP(AllData[[#This Row],[Order]],MM[],2,FALSE)</f>
        <v>154</v>
      </c>
      <c r="D6769" s="36" t="s">
        <v>97</v>
      </c>
      <c r="E6769" s="36" t="s">
        <v>86</v>
      </c>
      <c r="F6769" s="36" t="s">
        <v>87</v>
      </c>
      <c r="G6769" s="36" t="s">
        <v>87</v>
      </c>
      <c r="H6769" s="36">
        <v>20</v>
      </c>
      <c r="I6769" s="36">
        <v>20</v>
      </c>
    </row>
    <row r="6770" spans="1:9" x14ac:dyDescent="0.35">
      <c r="A6770" s="36">
        <v>1546622</v>
      </c>
      <c r="B6770" s="36" t="str">
        <f>VLOOKUP(AllData[[#This Row],[Order]],MM[],3,FALSE)</f>
        <v>V5757351400800</v>
      </c>
      <c r="C6770" s="36">
        <f>VLOOKUP(AllData[[#This Row],[Order]],MM[],2,FALSE)</f>
        <v>154</v>
      </c>
      <c r="D6770" s="36" t="s">
        <v>99</v>
      </c>
      <c r="E6770" s="36" t="s">
        <v>61</v>
      </c>
      <c r="F6770" s="36" t="s">
        <v>63</v>
      </c>
      <c r="G6770" s="36" t="s">
        <v>96</v>
      </c>
      <c r="H6770" s="36">
        <v>18.100000000000001</v>
      </c>
      <c r="I6770" s="36">
        <v>100</v>
      </c>
    </row>
    <row r="6771" spans="1:9" x14ac:dyDescent="0.35">
      <c r="A6771" s="36">
        <v>1546622</v>
      </c>
      <c r="B6771" s="36" t="str">
        <f>VLOOKUP(AllData[[#This Row],[Order]],MM[],3,FALSE)</f>
        <v>V5757351400800</v>
      </c>
      <c r="C6771" s="36">
        <f>VLOOKUP(AllData[[#This Row],[Order]],MM[],2,FALSE)</f>
        <v>154</v>
      </c>
      <c r="D6771" s="36" t="s">
        <v>101</v>
      </c>
      <c r="E6771" s="36" t="s">
        <v>69</v>
      </c>
      <c r="F6771" s="36" t="s">
        <v>70</v>
      </c>
      <c r="G6771" s="36" t="s">
        <v>98</v>
      </c>
      <c r="H6771" s="36">
        <v>20</v>
      </c>
      <c r="I6771" s="36">
        <v>20</v>
      </c>
    </row>
    <row r="6772" spans="1:9" x14ac:dyDescent="0.35">
      <c r="A6772" s="36">
        <v>1546622</v>
      </c>
      <c r="B6772" s="36" t="str">
        <f>VLOOKUP(AllData[[#This Row],[Order]],MM[],3,FALSE)</f>
        <v>V5757351400800</v>
      </c>
      <c r="C6772" s="36">
        <f>VLOOKUP(AllData[[#This Row],[Order]],MM[],2,FALSE)</f>
        <v>154</v>
      </c>
      <c r="D6772" s="36" t="s">
        <v>104</v>
      </c>
      <c r="E6772" s="36" t="s">
        <v>69</v>
      </c>
      <c r="F6772" s="36" t="s">
        <v>70</v>
      </c>
      <c r="G6772" s="36" t="s">
        <v>100</v>
      </c>
      <c r="H6772" s="36">
        <v>30</v>
      </c>
      <c r="I6772" s="36">
        <v>30</v>
      </c>
    </row>
    <row r="6773" spans="1:9" x14ac:dyDescent="0.35">
      <c r="A6773" s="36">
        <v>1546622</v>
      </c>
      <c r="B6773" s="36" t="str">
        <f>VLOOKUP(AllData[[#This Row],[Order]],MM[],3,FALSE)</f>
        <v>V5757351400800</v>
      </c>
      <c r="C6773" s="36">
        <f>VLOOKUP(AllData[[#This Row],[Order]],MM[],2,FALSE)</f>
        <v>154</v>
      </c>
      <c r="D6773" s="36" t="s">
        <v>113</v>
      </c>
      <c r="E6773" s="36" t="s">
        <v>102</v>
      </c>
      <c r="F6773" s="36" t="s">
        <v>100</v>
      </c>
      <c r="G6773" s="36" t="s">
        <v>103</v>
      </c>
      <c r="H6773" s="36">
        <v>30</v>
      </c>
      <c r="I6773" s="36">
        <v>30</v>
      </c>
    </row>
    <row r="6774" spans="1:9" x14ac:dyDescent="0.35">
      <c r="A6774" s="36">
        <v>1546622</v>
      </c>
      <c r="B6774" s="36" t="str">
        <f>VLOOKUP(AllData[[#This Row],[Order]],MM[],3,FALSE)</f>
        <v>V5757351400800</v>
      </c>
      <c r="C6774" s="36">
        <f>VLOOKUP(AllData[[#This Row],[Order]],MM[],2,FALSE)</f>
        <v>154</v>
      </c>
      <c r="D6774" s="36" t="s">
        <v>114</v>
      </c>
      <c r="E6774" s="36" t="s">
        <v>102</v>
      </c>
      <c r="F6774" s="36" t="s">
        <v>100</v>
      </c>
      <c r="G6774" s="36" t="s">
        <v>106</v>
      </c>
      <c r="H6774" s="36">
        <v>45</v>
      </c>
      <c r="I6774" s="36">
        <v>45</v>
      </c>
    </row>
    <row r="6775" spans="1:9" x14ac:dyDescent="0.35">
      <c r="A6775" s="36">
        <v>1546622</v>
      </c>
      <c r="B6775" s="36" t="str">
        <f>VLOOKUP(AllData[[#This Row],[Order]],MM[],3,FALSE)</f>
        <v>V5757351400800</v>
      </c>
      <c r="C6775" s="36">
        <f>VLOOKUP(AllData[[#This Row],[Order]],MM[],2,FALSE)</f>
        <v>154</v>
      </c>
      <c r="D6775" s="36" t="s">
        <v>60</v>
      </c>
      <c r="E6775" s="36" t="s">
        <v>61</v>
      </c>
      <c r="F6775" s="36" t="s">
        <v>63</v>
      </c>
      <c r="G6775" s="36" t="s">
        <v>108</v>
      </c>
      <c r="H6775" s="36"/>
      <c r="I6775" s="36">
        <v>1</v>
      </c>
    </row>
    <row r="6776" spans="1:9" x14ac:dyDescent="0.35">
      <c r="A6776" s="36">
        <v>1546622</v>
      </c>
      <c r="B6776" s="36" t="str">
        <f>VLOOKUP(AllData[[#This Row],[Order]],MM[],3,FALSE)</f>
        <v>V5757351400800</v>
      </c>
      <c r="C6776" s="36">
        <f>VLOOKUP(AllData[[#This Row],[Order]],MM[],2,FALSE)</f>
        <v>154</v>
      </c>
      <c r="D6776" s="36" t="s">
        <v>95</v>
      </c>
      <c r="E6776" s="36" t="s">
        <v>83</v>
      </c>
      <c r="F6776" s="36" t="s">
        <v>84</v>
      </c>
      <c r="G6776" s="36" t="s">
        <v>110</v>
      </c>
      <c r="H6776" s="36"/>
      <c r="I6776" s="36">
        <v>5</v>
      </c>
    </row>
    <row r="6777" spans="1:9" x14ac:dyDescent="0.35">
      <c r="A6777" s="36">
        <v>1546623</v>
      </c>
      <c r="B6777" s="36" t="str">
        <f>VLOOKUP(AllData[[#This Row],[Order]],MM[],3,FALSE)</f>
        <v>V5757351401000</v>
      </c>
      <c r="C6777" s="36">
        <f>VLOOKUP(AllData[[#This Row],[Order]],MM[],2,FALSE)</f>
        <v>154</v>
      </c>
      <c r="D6777" s="36" t="s">
        <v>60</v>
      </c>
      <c r="E6777" s="36" t="s">
        <v>83</v>
      </c>
      <c r="F6777" s="36" t="s">
        <v>84</v>
      </c>
      <c r="G6777" s="36" t="s">
        <v>111</v>
      </c>
      <c r="H6777" s="36">
        <v>44.517000000000003</v>
      </c>
      <c r="I6777" s="36">
        <v>40</v>
      </c>
    </row>
    <row r="6778" spans="1:9" x14ac:dyDescent="0.35">
      <c r="A6778" s="36">
        <v>1546623</v>
      </c>
      <c r="B6778" s="36" t="str">
        <f>VLOOKUP(AllData[[#This Row],[Order]],MM[],3,FALSE)</f>
        <v>V5757351401000</v>
      </c>
      <c r="C6778" s="36">
        <f>VLOOKUP(AllData[[#This Row],[Order]],MM[],2,FALSE)</f>
        <v>154</v>
      </c>
      <c r="D6778" s="36" t="s">
        <v>68</v>
      </c>
      <c r="E6778" s="36" t="s">
        <v>61</v>
      </c>
      <c r="F6778" s="36" t="s">
        <v>63</v>
      </c>
      <c r="G6778" s="36" t="s">
        <v>64</v>
      </c>
      <c r="H6778" s="36">
        <v>12.717000000000001</v>
      </c>
      <c r="I6778" s="36">
        <v>15</v>
      </c>
    </row>
    <row r="6779" spans="1:9" x14ac:dyDescent="0.35">
      <c r="A6779" s="36">
        <v>1546623</v>
      </c>
      <c r="B6779" s="36" t="str">
        <f>VLOOKUP(AllData[[#This Row],[Order]],MM[],3,FALSE)</f>
        <v>V5757351401000</v>
      </c>
      <c r="C6779" s="36">
        <f>VLOOKUP(AllData[[#This Row],[Order]],MM[],2,FALSE)</f>
        <v>154</v>
      </c>
      <c r="D6779" s="36" t="s">
        <v>73</v>
      </c>
      <c r="E6779" s="36" t="s">
        <v>69</v>
      </c>
      <c r="F6779" s="36" t="s">
        <v>70</v>
      </c>
      <c r="G6779" s="36" t="s">
        <v>71</v>
      </c>
      <c r="H6779" s="36">
        <v>20</v>
      </c>
      <c r="I6779" s="36">
        <v>20</v>
      </c>
    </row>
    <row r="6780" spans="1:9" x14ac:dyDescent="0.35">
      <c r="A6780" s="36">
        <v>1546623</v>
      </c>
      <c r="B6780" s="36" t="str">
        <f>VLOOKUP(AllData[[#This Row],[Order]],MM[],3,FALSE)</f>
        <v>V5757351401000</v>
      </c>
      <c r="C6780" s="36">
        <f>VLOOKUP(AllData[[#This Row],[Order]],MM[],2,FALSE)</f>
        <v>154</v>
      </c>
      <c r="D6780" s="36" t="s">
        <v>75</v>
      </c>
      <c r="E6780" s="36" t="s">
        <v>61</v>
      </c>
      <c r="F6780" s="36" t="s">
        <v>63</v>
      </c>
      <c r="G6780" s="36" t="s">
        <v>74</v>
      </c>
      <c r="H6780" s="36">
        <v>285.41999999999996</v>
      </c>
      <c r="I6780" s="36">
        <v>350</v>
      </c>
    </row>
    <row r="6781" spans="1:9" x14ac:dyDescent="0.35">
      <c r="A6781" s="36">
        <v>1546623</v>
      </c>
      <c r="B6781" s="36" t="str">
        <f>VLOOKUP(AllData[[#This Row],[Order]],MM[],3,FALSE)</f>
        <v>V5757351401000</v>
      </c>
      <c r="C6781" s="36">
        <f>VLOOKUP(AllData[[#This Row],[Order]],MM[],2,FALSE)</f>
        <v>154</v>
      </c>
      <c r="D6781" s="36" t="s">
        <v>78</v>
      </c>
      <c r="E6781" s="36" t="s">
        <v>61</v>
      </c>
      <c r="F6781" s="36" t="s">
        <v>63</v>
      </c>
      <c r="G6781" s="36" t="s">
        <v>76</v>
      </c>
      <c r="H6781" s="36">
        <v>2319.84</v>
      </c>
      <c r="I6781" s="36">
        <v>1020</v>
      </c>
    </row>
    <row r="6782" spans="1:9" x14ac:dyDescent="0.35">
      <c r="A6782" s="36">
        <v>1546623</v>
      </c>
      <c r="B6782" s="36" t="str">
        <f>VLOOKUP(AllData[[#This Row],[Order]],MM[],3,FALSE)</f>
        <v>V5757351401000</v>
      </c>
      <c r="C6782" s="36">
        <f>VLOOKUP(AllData[[#This Row],[Order]],MM[],2,FALSE)</f>
        <v>154</v>
      </c>
      <c r="D6782" s="36" t="s">
        <v>80</v>
      </c>
      <c r="E6782" s="36" t="s">
        <v>61</v>
      </c>
      <c r="F6782" s="36" t="s">
        <v>63</v>
      </c>
      <c r="G6782" s="36" t="s">
        <v>112</v>
      </c>
      <c r="H6782" s="36">
        <v>9.65</v>
      </c>
      <c r="I6782" s="36">
        <v>50</v>
      </c>
    </row>
    <row r="6783" spans="1:9" x14ac:dyDescent="0.35">
      <c r="A6783" s="36">
        <v>1546623</v>
      </c>
      <c r="B6783" s="36" t="str">
        <f>VLOOKUP(AllData[[#This Row],[Order]],MM[],3,FALSE)</f>
        <v>V5757351401000</v>
      </c>
      <c r="C6783" s="36">
        <f>VLOOKUP(AllData[[#This Row],[Order]],MM[],2,FALSE)</f>
        <v>154</v>
      </c>
      <c r="D6783" s="36" t="s">
        <v>82</v>
      </c>
      <c r="E6783" s="36" t="s">
        <v>89</v>
      </c>
      <c r="F6783" s="36" t="s">
        <v>91</v>
      </c>
      <c r="G6783" s="36" t="s">
        <v>92</v>
      </c>
      <c r="H6783" s="36">
        <v>3.5169999999999999</v>
      </c>
      <c r="I6783" s="36">
        <v>0</v>
      </c>
    </row>
    <row r="6784" spans="1:9" x14ac:dyDescent="0.35">
      <c r="A6784" s="36">
        <v>1546623</v>
      </c>
      <c r="B6784" s="36" t="str">
        <f>VLOOKUP(AllData[[#This Row],[Order]],MM[],3,FALSE)</f>
        <v>V5757351401000</v>
      </c>
      <c r="C6784" s="36">
        <f>VLOOKUP(AllData[[#This Row],[Order]],MM[],2,FALSE)</f>
        <v>154</v>
      </c>
      <c r="D6784" s="36" t="s">
        <v>85</v>
      </c>
      <c r="E6784" s="36" t="s">
        <v>69</v>
      </c>
      <c r="F6784" s="36" t="s">
        <v>70</v>
      </c>
      <c r="G6784" s="36" t="s">
        <v>79</v>
      </c>
      <c r="H6784" s="36">
        <v>20</v>
      </c>
      <c r="I6784" s="36">
        <v>20</v>
      </c>
    </row>
    <row r="6785" spans="1:9" x14ac:dyDescent="0.35">
      <c r="A6785" s="36">
        <v>1546623</v>
      </c>
      <c r="B6785" s="36" t="str">
        <f>VLOOKUP(AllData[[#This Row],[Order]],MM[],3,FALSE)</f>
        <v>V5757351401000</v>
      </c>
      <c r="C6785" s="36">
        <f>VLOOKUP(AllData[[#This Row],[Order]],MM[],2,FALSE)</f>
        <v>154</v>
      </c>
      <c r="D6785" s="36" t="s">
        <v>88</v>
      </c>
      <c r="E6785" s="36" t="s">
        <v>69</v>
      </c>
      <c r="F6785" s="36" t="s">
        <v>70</v>
      </c>
      <c r="G6785" s="36" t="s">
        <v>81</v>
      </c>
      <c r="H6785" s="36">
        <v>20</v>
      </c>
      <c r="I6785" s="36">
        <v>20</v>
      </c>
    </row>
    <row r="6786" spans="1:9" x14ac:dyDescent="0.35">
      <c r="A6786" s="36">
        <v>1546623</v>
      </c>
      <c r="B6786" s="36" t="str">
        <f>VLOOKUP(AllData[[#This Row],[Order]],MM[],3,FALSE)</f>
        <v>V5757351401000</v>
      </c>
      <c r="C6786" s="36">
        <f>VLOOKUP(AllData[[#This Row],[Order]],MM[],2,FALSE)</f>
        <v>154</v>
      </c>
      <c r="D6786" s="36" t="s">
        <v>95</v>
      </c>
      <c r="E6786" s="36" t="s">
        <v>83</v>
      </c>
      <c r="F6786" s="36" t="s">
        <v>84</v>
      </c>
      <c r="G6786" s="36" t="s">
        <v>84</v>
      </c>
      <c r="H6786" s="36">
        <v>495.56700000000001</v>
      </c>
      <c r="I6786" s="36">
        <v>450</v>
      </c>
    </row>
    <row r="6787" spans="1:9" x14ac:dyDescent="0.35">
      <c r="A6787" s="36">
        <v>1546623</v>
      </c>
      <c r="B6787" s="36" t="str">
        <f>VLOOKUP(AllData[[#This Row],[Order]],MM[],3,FALSE)</f>
        <v>V5757351401000</v>
      </c>
      <c r="C6787" s="36">
        <f>VLOOKUP(AllData[[#This Row],[Order]],MM[],2,FALSE)</f>
        <v>154</v>
      </c>
      <c r="D6787" s="36" t="s">
        <v>97</v>
      </c>
      <c r="E6787" s="36" t="s">
        <v>86</v>
      </c>
      <c r="F6787" s="36" t="s">
        <v>87</v>
      </c>
      <c r="G6787" s="36" t="s">
        <v>87</v>
      </c>
      <c r="H6787" s="36">
        <v>20</v>
      </c>
      <c r="I6787" s="36">
        <v>20</v>
      </c>
    </row>
    <row r="6788" spans="1:9" x14ac:dyDescent="0.35">
      <c r="A6788" s="36">
        <v>1546623</v>
      </c>
      <c r="B6788" s="36" t="str">
        <f>VLOOKUP(AllData[[#This Row],[Order]],MM[],3,FALSE)</f>
        <v>V5757351401000</v>
      </c>
      <c r="C6788" s="36">
        <f>VLOOKUP(AllData[[#This Row],[Order]],MM[],2,FALSE)</f>
        <v>154</v>
      </c>
      <c r="D6788" s="36" t="s">
        <v>99</v>
      </c>
      <c r="E6788" s="36" t="s">
        <v>61</v>
      </c>
      <c r="F6788" s="36" t="s">
        <v>63</v>
      </c>
      <c r="G6788" s="36" t="s">
        <v>96</v>
      </c>
      <c r="H6788" s="36">
        <v>127.61999999999999</v>
      </c>
      <c r="I6788" s="36">
        <v>100</v>
      </c>
    </row>
    <row r="6789" spans="1:9" x14ac:dyDescent="0.35">
      <c r="A6789" s="36">
        <v>1546623</v>
      </c>
      <c r="B6789" s="36" t="str">
        <f>VLOOKUP(AllData[[#This Row],[Order]],MM[],3,FALSE)</f>
        <v>V5757351401000</v>
      </c>
      <c r="C6789" s="36">
        <f>VLOOKUP(AllData[[#This Row],[Order]],MM[],2,FALSE)</f>
        <v>154</v>
      </c>
      <c r="D6789" s="36" t="s">
        <v>101</v>
      </c>
      <c r="E6789" s="36" t="s">
        <v>69</v>
      </c>
      <c r="F6789" s="36" t="s">
        <v>70</v>
      </c>
      <c r="G6789" s="36" t="s">
        <v>98</v>
      </c>
      <c r="H6789" s="36">
        <v>20</v>
      </c>
      <c r="I6789" s="36">
        <v>20</v>
      </c>
    </row>
    <row r="6790" spans="1:9" x14ac:dyDescent="0.35">
      <c r="A6790" s="36">
        <v>1546623</v>
      </c>
      <c r="B6790" s="36" t="str">
        <f>VLOOKUP(AllData[[#This Row],[Order]],MM[],3,FALSE)</f>
        <v>V5757351401000</v>
      </c>
      <c r="C6790" s="36">
        <f>VLOOKUP(AllData[[#This Row],[Order]],MM[],2,FALSE)</f>
        <v>154</v>
      </c>
      <c r="D6790" s="36" t="s">
        <v>104</v>
      </c>
      <c r="E6790" s="36" t="s">
        <v>69</v>
      </c>
      <c r="F6790" s="36" t="s">
        <v>70</v>
      </c>
      <c r="G6790" s="36" t="s">
        <v>100</v>
      </c>
      <c r="H6790" s="36">
        <v>30</v>
      </c>
      <c r="I6790" s="36">
        <v>30</v>
      </c>
    </row>
    <row r="6791" spans="1:9" x14ac:dyDescent="0.35">
      <c r="A6791" s="36">
        <v>1546623</v>
      </c>
      <c r="B6791" s="36" t="str">
        <f>VLOOKUP(AllData[[#This Row],[Order]],MM[],3,FALSE)</f>
        <v>V5757351401000</v>
      </c>
      <c r="C6791" s="36">
        <f>VLOOKUP(AllData[[#This Row],[Order]],MM[],2,FALSE)</f>
        <v>154</v>
      </c>
      <c r="D6791" s="36" t="s">
        <v>113</v>
      </c>
      <c r="E6791" s="36" t="s">
        <v>102</v>
      </c>
      <c r="F6791" s="36" t="s">
        <v>100</v>
      </c>
      <c r="G6791" s="36" t="s">
        <v>103</v>
      </c>
      <c r="H6791" s="36">
        <v>30</v>
      </c>
      <c r="I6791" s="36">
        <v>30</v>
      </c>
    </row>
    <row r="6792" spans="1:9" x14ac:dyDescent="0.35">
      <c r="A6792" s="36">
        <v>1546623</v>
      </c>
      <c r="B6792" s="36" t="str">
        <f>VLOOKUP(AllData[[#This Row],[Order]],MM[],3,FALSE)</f>
        <v>V5757351401000</v>
      </c>
      <c r="C6792" s="36">
        <f>VLOOKUP(AllData[[#This Row],[Order]],MM[],2,FALSE)</f>
        <v>154</v>
      </c>
      <c r="D6792" s="36" t="s">
        <v>114</v>
      </c>
      <c r="E6792" s="36" t="s">
        <v>102</v>
      </c>
      <c r="F6792" s="36" t="s">
        <v>100</v>
      </c>
      <c r="G6792" s="36" t="s">
        <v>106</v>
      </c>
      <c r="H6792" s="36">
        <v>45</v>
      </c>
      <c r="I6792" s="36">
        <v>45</v>
      </c>
    </row>
    <row r="6793" spans="1:9" x14ac:dyDescent="0.35">
      <c r="A6793" s="36">
        <v>1546623</v>
      </c>
      <c r="B6793" s="36" t="str">
        <f>VLOOKUP(AllData[[#This Row],[Order]],MM[],3,FALSE)</f>
        <v>V5757351401000</v>
      </c>
      <c r="C6793" s="36">
        <f>VLOOKUP(AllData[[#This Row],[Order]],MM[],2,FALSE)</f>
        <v>154</v>
      </c>
      <c r="D6793" s="36" t="s">
        <v>60</v>
      </c>
      <c r="E6793" s="36" t="s">
        <v>61</v>
      </c>
      <c r="F6793" s="36" t="s">
        <v>63</v>
      </c>
      <c r="G6793" s="36" t="s">
        <v>108</v>
      </c>
      <c r="H6793" s="36"/>
      <c r="I6793" s="36">
        <v>1</v>
      </c>
    </row>
    <row r="6794" spans="1:9" x14ac:dyDescent="0.35">
      <c r="A6794" s="36">
        <v>1546623</v>
      </c>
      <c r="B6794" s="36" t="str">
        <f>VLOOKUP(AllData[[#This Row],[Order]],MM[],3,FALSE)</f>
        <v>V5757351401000</v>
      </c>
      <c r="C6794" s="36">
        <f>VLOOKUP(AllData[[#This Row],[Order]],MM[],2,FALSE)</f>
        <v>154</v>
      </c>
      <c r="D6794" s="36" t="s">
        <v>95</v>
      </c>
      <c r="E6794" s="36" t="s">
        <v>83</v>
      </c>
      <c r="F6794" s="36" t="s">
        <v>84</v>
      </c>
      <c r="G6794" s="36" t="s">
        <v>110</v>
      </c>
      <c r="H6794" s="36"/>
      <c r="I6794" s="36">
        <v>5</v>
      </c>
    </row>
    <row r="6795" spans="1:9" x14ac:dyDescent="0.35">
      <c r="A6795" s="36">
        <v>1546699</v>
      </c>
      <c r="B6795" s="36" t="str">
        <f>VLOOKUP(AllData[[#This Row],[Order]],MM[],3,FALSE)</f>
        <v>V5757311400800</v>
      </c>
      <c r="C6795" s="36">
        <f>VLOOKUP(AllData[[#This Row],[Order]],MM[],2,FALSE)</f>
        <v>148</v>
      </c>
      <c r="D6795" s="36" t="s">
        <v>60</v>
      </c>
      <c r="E6795" s="36" t="s">
        <v>83</v>
      </c>
      <c r="F6795" s="36" t="s">
        <v>84</v>
      </c>
      <c r="G6795" s="36" t="s">
        <v>111</v>
      </c>
      <c r="H6795" s="36">
        <v>118.67999999999999</v>
      </c>
      <c r="I6795" s="36">
        <v>40</v>
      </c>
    </row>
    <row r="6796" spans="1:9" x14ac:dyDescent="0.35">
      <c r="A6796" s="36">
        <v>1546699</v>
      </c>
      <c r="B6796" s="36" t="str">
        <f>VLOOKUP(AllData[[#This Row],[Order]],MM[],3,FALSE)</f>
        <v>V5757311400800</v>
      </c>
      <c r="C6796" s="36">
        <f>VLOOKUP(AllData[[#This Row],[Order]],MM[],2,FALSE)</f>
        <v>148</v>
      </c>
      <c r="D6796" s="36" t="s">
        <v>68</v>
      </c>
      <c r="E6796" s="36" t="s">
        <v>61</v>
      </c>
      <c r="F6796" s="36" t="s">
        <v>63</v>
      </c>
      <c r="G6796" s="36" t="s">
        <v>64</v>
      </c>
      <c r="H6796" s="36">
        <v>4.9169999999999998</v>
      </c>
      <c r="I6796" s="36">
        <v>15</v>
      </c>
    </row>
    <row r="6797" spans="1:9" x14ac:dyDescent="0.35">
      <c r="A6797" s="36">
        <v>1546699</v>
      </c>
      <c r="B6797" s="36" t="str">
        <f>VLOOKUP(AllData[[#This Row],[Order]],MM[],3,FALSE)</f>
        <v>V5757311400800</v>
      </c>
      <c r="C6797" s="36">
        <f>VLOOKUP(AllData[[#This Row],[Order]],MM[],2,FALSE)</f>
        <v>148</v>
      </c>
      <c r="D6797" s="36" t="s">
        <v>73</v>
      </c>
      <c r="E6797" s="36" t="s">
        <v>69</v>
      </c>
      <c r="F6797" s="36" t="s">
        <v>70</v>
      </c>
      <c r="G6797" s="36" t="s">
        <v>71</v>
      </c>
      <c r="H6797" s="36">
        <v>20</v>
      </c>
      <c r="I6797" s="36">
        <v>20</v>
      </c>
    </row>
    <row r="6798" spans="1:9" x14ac:dyDescent="0.35">
      <c r="A6798" s="36">
        <v>1546699</v>
      </c>
      <c r="B6798" s="36" t="str">
        <f>VLOOKUP(AllData[[#This Row],[Order]],MM[],3,FALSE)</f>
        <v>V5757311400800</v>
      </c>
      <c r="C6798" s="36">
        <f>VLOOKUP(AllData[[#This Row],[Order]],MM[],2,FALSE)</f>
        <v>148</v>
      </c>
      <c r="D6798" s="36" t="s">
        <v>75</v>
      </c>
      <c r="E6798" s="36" t="s">
        <v>61</v>
      </c>
      <c r="F6798" s="36" t="s">
        <v>63</v>
      </c>
      <c r="G6798" s="36" t="s">
        <v>74</v>
      </c>
      <c r="H6798" s="36">
        <v>531.24</v>
      </c>
      <c r="I6798" s="36">
        <v>290</v>
      </c>
    </row>
    <row r="6799" spans="1:9" x14ac:dyDescent="0.35">
      <c r="A6799" s="36">
        <v>1546699</v>
      </c>
      <c r="B6799" s="36" t="str">
        <f>VLOOKUP(AllData[[#This Row],[Order]],MM[],3,FALSE)</f>
        <v>V5757311400800</v>
      </c>
      <c r="C6799" s="36">
        <f>VLOOKUP(AllData[[#This Row],[Order]],MM[],2,FALSE)</f>
        <v>148</v>
      </c>
      <c r="D6799" s="36" t="s">
        <v>78</v>
      </c>
      <c r="E6799" s="36" t="s">
        <v>61</v>
      </c>
      <c r="F6799" s="36" t="s">
        <v>63</v>
      </c>
      <c r="G6799" s="36" t="s">
        <v>76</v>
      </c>
      <c r="H6799" s="36">
        <v>2239.4470000000001</v>
      </c>
      <c r="I6799" s="36">
        <v>1040</v>
      </c>
    </row>
    <row r="6800" spans="1:9" x14ac:dyDescent="0.35">
      <c r="A6800" s="36">
        <v>1546699</v>
      </c>
      <c r="B6800" s="36" t="str">
        <f>VLOOKUP(AllData[[#This Row],[Order]],MM[],3,FALSE)</f>
        <v>V5757311400800</v>
      </c>
      <c r="C6800" s="36">
        <f>VLOOKUP(AllData[[#This Row],[Order]],MM[],2,FALSE)</f>
        <v>148</v>
      </c>
      <c r="D6800" s="36" t="s">
        <v>80</v>
      </c>
      <c r="E6800" s="36" t="s">
        <v>61</v>
      </c>
      <c r="F6800" s="36" t="s">
        <v>63</v>
      </c>
      <c r="G6800" s="36" t="s">
        <v>112</v>
      </c>
      <c r="H6800" s="36">
        <v>14.132999999999999</v>
      </c>
      <c r="I6800" s="36">
        <v>50</v>
      </c>
    </row>
    <row r="6801" spans="1:9" x14ac:dyDescent="0.35">
      <c r="A6801" s="36">
        <v>1546699</v>
      </c>
      <c r="B6801" s="36" t="str">
        <f>VLOOKUP(AllData[[#This Row],[Order]],MM[],3,FALSE)</f>
        <v>V5757311400800</v>
      </c>
      <c r="C6801" s="36">
        <f>VLOOKUP(AllData[[#This Row],[Order]],MM[],2,FALSE)</f>
        <v>148</v>
      </c>
      <c r="D6801" s="36" t="s">
        <v>82</v>
      </c>
      <c r="E6801" s="36" t="s">
        <v>89</v>
      </c>
      <c r="F6801" s="36" t="s">
        <v>91</v>
      </c>
      <c r="G6801" s="36" t="s">
        <v>92</v>
      </c>
      <c r="H6801" s="36"/>
      <c r="I6801" s="36">
        <v>0</v>
      </c>
    </row>
    <row r="6802" spans="1:9" x14ac:dyDescent="0.35">
      <c r="A6802" s="36">
        <v>1546699</v>
      </c>
      <c r="B6802" s="36" t="str">
        <f>VLOOKUP(AllData[[#This Row],[Order]],MM[],3,FALSE)</f>
        <v>V5757311400800</v>
      </c>
      <c r="C6802" s="36">
        <f>VLOOKUP(AllData[[#This Row],[Order]],MM[],2,FALSE)</f>
        <v>148</v>
      </c>
      <c r="D6802" s="36" t="s">
        <v>85</v>
      </c>
      <c r="E6802" s="36" t="s">
        <v>69</v>
      </c>
      <c r="F6802" s="36" t="s">
        <v>70</v>
      </c>
      <c r="G6802" s="36" t="s">
        <v>79</v>
      </c>
      <c r="H6802" s="36">
        <v>20</v>
      </c>
      <c r="I6802" s="36">
        <v>20</v>
      </c>
    </row>
    <row r="6803" spans="1:9" x14ac:dyDescent="0.35">
      <c r="A6803" s="36">
        <v>1546699</v>
      </c>
      <c r="B6803" s="36" t="str">
        <f>VLOOKUP(AllData[[#This Row],[Order]],MM[],3,FALSE)</f>
        <v>V5757311400800</v>
      </c>
      <c r="C6803" s="36">
        <f>VLOOKUP(AllData[[#This Row],[Order]],MM[],2,FALSE)</f>
        <v>148</v>
      </c>
      <c r="D6803" s="36" t="s">
        <v>88</v>
      </c>
      <c r="E6803" s="36" t="s">
        <v>69</v>
      </c>
      <c r="F6803" s="36" t="s">
        <v>70</v>
      </c>
      <c r="G6803" s="36" t="s">
        <v>81</v>
      </c>
      <c r="H6803" s="36">
        <v>20</v>
      </c>
      <c r="I6803" s="36">
        <v>20</v>
      </c>
    </row>
    <row r="6804" spans="1:9" x14ac:dyDescent="0.35">
      <c r="A6804" s="36">
        <v>1546699</v>
      </c>
      <c r="B6804" s="36" t="str">
        <f>VLOOKUP(AllData[[#This Row],[Order]],MM[],3,FALSE)</f>
        <v>V5757311400800</v>
      </c>
      <c r="C6804" s="36">
        <f>VLOOKUP(AllData[[#This Row],[Order]],MM[],2,FALSE)</f>
        <v>148</v>
      </c>
      <c r="D6804" s="36" t="s">
        <v>95</v>
      </c>
      <c r="E6804" s="36" t="s">
        <v>83</v>
      </c>
      <c r="F6804" s="36" t="s">
        <v>84</v>
      </c>
      <c r="G6804" s="36" t="s">
        <v>84</v>
      </c>
      <c r="H6804" s="36">
        <v>485.88000000000005</v>
      </c>
      <c r="I6804" s="36">
        <v>450</v>
      </c>
    </row>
    <row r="6805" spans="1:9" x14ac:dyDescent="0.35">
      <c r="A6805" s="36">
        <v>1546699</v>
      </c>
      <c r="B6805" s="36" t="str">
        <f>VLOOKUP(AllData[[#This Row],[Order]],MM[],3,FALSE)</f>
        <v>V5757311400800</v>
      </c>
      <c r="C6805" s="36">
        <f>VLOOKUP(AllData[[#This Row],[Order]],MM[],2,FALSE)</f>
        <v>148</v>
      </c>
      <c r="D6805" s="36" t="s">
        <v>97</v>
      </c>
      <c r="E6805" s="36" t="s">
        <v>86</v>
      </c>
      <c r="F6805" s="36" t="s">
        <v>87</v>
      </c>
      <c r="G6805" s="36" t="s">
        <v>87</v>
      </c>
      <c r="H6805" s="36">
        <v>20</v>
      </c>
      <c r="I6805" s="36">
        <v>20</v>
      </c>
    </row>
    <row r="6806" spans="1:9" x14ac:dyDescent="0.35">
      <c r="A6806" s="36">
        <v>1546699</v>
      </c>
      <c r="B6806" s="36" t="str">
        <f>VLOOKUP(AllData[[#This Row],[Order]],MM[],3,FALSE)</f>
        <v>V5757311400800</v>
      </c>
      <c r="C6806" s="36">
        <f>VLOOKUP(AllData[[#This Row],[Order]],MM[],2,FALSE)</f>
        <v>148</v>
      </c>
      <c r="D6806" s="36" t="s">
        <v>99</v>
      </c>
      <c r="E6806" s="36" t="s">
        <v>61</v>
      </c>
      <c r="F6806" s="36" t="s">
        <v>63</v>
      </c>
      <c r="G6806" s="36" t="s">
        <v>96</v>
      </c>
      <c r="H6806" s="36">
        <v>45.317</v>
      </c>
      <c r="I6806" s="36">
        <v>100</v>
      </c>
    </row>
    <row r="6807" spans="1:9" x14ac:dyDescent="0.35">
      <c r="A6807" s="36">
        <v>1546699</v>
      </c>
      <c r="B6807" s="36" t="str">
        <f>VLOOKUP(AllData[[#This Row],[Order]],MM[],3,FALSE)</f>
        <v>V5757311400800</v>
      </c>
      <c r="C6807" s="36">
        <f>VLOOKUP(AllData[[#This Row],[Order]],MM[],2,FALSE)</f>
        <v>148</v>
      </c>
      <c r="D6807" s="36" t="s">
        <v>101</v>
      </c>
      <c r="E6807" s="36" t="s">
        <v>69</v>
      </c>
      <c r="F6807" s="36" t="s">
        <v>70</v>
      </c>
      <c r="G6807" s="36" t="s">
        <v>98</v>
      </c>
      <c r="H6807" s="36">
        <v>20</v>
      </c>
      <c r="I6807" s="36">
        <v>20</v>
      </c>
    </row>
    <row r="6808" spans="1:9" x14ac:dyDescent="0.35">
      <c r="A6808" s="36">
        <v>1546699</v>
      </c>
      <c r="B6808" s="36" t="str">
        <f>VLOOKUP(AllData[[#This Row],[Order]],MM[],3,FALSE)</f>
        <v>V5757311400800</v>
      </c>
      <c r="C6808" s="36">
        <f>VLOOKUP(AllData[[#This Row],[Order]],MM[],2,FALSE)</f>
        <v>148</v>
      </c>
      <c r="D6808" s="36" t="s">
        <v>104</v>
      </c>
      <c r="E6808" s="36" t="s">
        <v>69</v>
      </c>
      <c r="F6808" s="36" t="s">
        <v>70</v>
      </c>
      <c r="G6808" s="36" t="s">
        <v>100</v>
      </c>
      <c r="H6808" s="36">
        <v>30</v>
      </c>
      <c r="I6808" s="36">
        <v>30</v>
      </c>
    </row>
    <row r="6809" spans="1:9" x14ac:dyDescent="0.35">
      <c r="A6809" s="36">
        <v>1546699</v>
      </c>
      <c r="B6809" s="36" t="str">
        <f>VLOOKUP(AllData[[#This Row],[Order]],MM[],3,FALSE)</f>
        <v>V5757311400800</v>
      </c>
      <c r="C6809" s="36">
        <f>VLOOKUP(AllData[[#This Row],[Order]],MM[],2,FALSE)</f>
        <v>148</v>
      </c>
      <c r="D6809" s="36" t="s">
        <v>113</v>
      </c>
      <c r="E6809" s="36" t="s">
        <v>102</v>
      </c>
      <c r="F6809" s="36" t="s">
        <v>100</v>
      </c>
      <c r="G6809" s="36" t="s">
        <v>103</v>
      </c>
      <c r="H6809" s="36">
        <v>30</v>
      </c>
      <c r="I6809" s="36">
        <v>30</v>
      </c>
    </row>
    <row r="6810" spans="1:9" x14ac:dyDescent="0.35">
      <c r="A6810" s="36">
        <v>1546699</v>
      </c>
      <c r="B6810" s="36" t="str">
        <f>VLOOKUP(AllData[[#This Row],[Order]],MM[],3,FALSE)</f>
        <v>V5757311400800</v>
      </c>
      <c r="C6810" s="36">
        <f>VLOOKUP(AllData[[#This Row],[Order]],MM[],2,FALSE)</f>
        <v>148</v>
      </c>
      <c r="D6810" s="36" t="s">
        <v>114</v>
      </c>
      <c r="E6810" s="36" t="s">
        <v>102</v>
      </c>
      <c r="F6810" s="36" t="s">
        <v>100</v>
      </c>
      <c r="G6810" s="36" t="s">
        <v>106</v>
      </c>
      <c r="H6810" s="36">
        <v>45</v>
      </c>
      <c r="I6810" s="36">
        <v>45</v>
      </c>
    </row>
    <row r="6811" spans="1:9" x14ac:dyDescent="0.35">
      <c r="A6811" s="36">
        <v>1546699</v>
      </c>
      <c r="B6811" s="36" t="str">
        <f>VLOOKUP(AllData[[#This Row],[Order]],MM[],3,FALSE)</f>
        <v>V5757311400800</v>
      </c>
      <c r="C6811" s="36">
        <f>VLOOKUP(AllData[[#This Row],[Order]],MM[],2,FALSE)</f>
        <v>148</v>
      </c>
      <c r="D6811" s="36" t="s">
        <v>60</v>
      </c>
      <c r="E6811" s="36" t="s">
        <v>61</v>
      </c>
      <c r="F6811" s="36" t="s">
        <v>63</v>
      </c>
      <c r="G6811" s="36" t="s">
        <v>108</v>
      </c>
      <c r="H6811" s="36">
        <v>546.66000000000008</v>
      </c>
      <c r="I6811" s="36">
        <v>1</v>
      </c>
    </row>
    <row r="6812" spans="1:9" x14ac:dyDescent="0.35">
      <c r="A6812" s="36">
        <v>1546699</v>
      </c>
      <c r="B6812" s="36" t="str">
        <f>VLOOKUP(AllData[[#This Row],[Order]],MM[],3,FALSE)</f>
        <v>V5757311400800</v>
      </c>
      <c r="C6812" s="36">
        <f>VLOOKUP(AllData[[#This Row],[Order]],MM[],2,FALSE)</f>
        <v>148</v>
      </c>
      <c r="D6812" s="36" t="s">
        <v>95</v>
      </c>
      <c r="E6812" s="36" t="s">
        <v>83</v>
      </c>
      <c r="F6812" s="36" t="s">
        <v>84</v>
      </c>
      <c r="G6812" s="36" t="s">
        <v>110</v>
      </c>
      <c r="H6812" s="36"/>
      <c r="I6812" s="36">
        <v>5</v>
      </c>
    </row>
    <row r="6813" spans="1:9" x14ac:dyDescent="0.35">
      <c r="A6813" s="36">
        <v>1546700</v>
      </c>
      <c r="B6813" s="36" t="str">
        <f>VLOOKUP(AllData[[#This Row],[Order]],MM[],3,FALSE)</f>
        <v>V5757311401000</v>
      </c>
      <c r="C6813" s="36">
        <f>VLOOKUP(AllData[[#This Row],[Order]],MM[],2,FALSE)</f>
        <v>148</v>
      </c>
      <c r="D6813" s="36" t="s">
        <v>60</v>
      </c>
      <c r="E6813" s="36" t="s">
        <v>83</v>
      </c>
      <c r="F6813" s="36" t="s">
        <v>84</v>
      </c>
      <c r="G6813" s="36" t="s">
        <v>111</v>
      </c>
      <c r="H6813" s="36">
        <v>26.582999999999998</v>
      </c>
      <c r="I6813" s="36">
        <v>40</v>
      </c>
    </row>
    <row r="6814" spans="1:9" x14ac:dyDescent="0.35">
      <c r="A6814" s="36">
        <v>1546700</v>
      </c>
      <c r="B6814" s="36" t="str">
        <f>VLOOKUP(AllData[[#This Row],[Order]],MM[],3,FALSE)</f>
        <v>V5757311401000</v>
      </c>
      <c r="C6814" s="36">
        <f>VLOOKUP(AllData[[#This Row],[Order]],MM[],2,FALSE)</f>
        <v>148</v>
      </c>
      <c r="D6814" s="36" t="s">
        <v>68</v>
      </c>
      <c r="E6814" s="36" t="s">
        <v>61</v>
      </c>
      <c r="F6814" s="36" t="s">
        <v>63</v>
      </c>
      <c r="G6814" s="36" t="s">
        <v>64</v>
      </c>
      <c r="H6814" s="36">
        <v>14.917</v>
      </c>
      <c r="I6814" s="36">
        <v>15</v>
      </c>
    </row>
    <row r="6815" spans="1:9" x14ac:dyDescent="0.35">
      <c r="A6815" s="36">
        <v>1546700</v>
      </c>
      <c r="B6815" s="36" t="str">
        <f>VLOOKUP(AllData[[#This Row],[Order]],MM[],3,FALSE)</f>
        <v>V5757311401000</v>
      </c>
      <c r="C6815" s="36">
        <f>VLOOKUP(AllData[[#This Row],[Order]],MM[],2,FALSE)</f>
        <v>148</v>
      </c>
      <c r="D6815" s="36" t="s">
        <v>73</v>
      </c>
      <c r="E6815" s="36" t="s">
        <v>69</v>
      </c>
      <c r="F6815" s="36" t="s">
        <v>70</v>
      </c>
      <c r="G6815" s="36" t="s">
        <v>71</v>
      </c>
      <c r="H6815" s="36">
        <v>20</v>
      </c>
      <c r="I6815" s="36">
        <v>20</v>
      </c>
    </row>
    <row r="6816" spans="1:9" x14ac:dyDescent="0.35">
      <c r="A6816" s="36">
        <v>1546700</v>
      </c>
      <c r="B6816" s="36" t="str">
        <f>VLOOKUP(AllData[[#This Row],[Order]],MM[],3,FALSE)</f>
        <v>V5757311401000</v>
      </c>
      <c r="C6816" s="36">
        <f>VLOOKUP(AllData[[#This Row],[Order]],MM[],2,FALSE)</f>
        <v>148</v>
      </c>
      <c r="D6816" s="36" t="s">
        <v>75</v>
      </c>
      <c r="E6816" s="36" t="s">
        <v>61</v>
      </c>
      <c r="F6816" s="36" t="s">
        <v>63</v>
      </c>
      <c r="G6816" s="36" t="s">
        <v>74</v>
      </c>
      <c r="H6816" s="36">
        <v>632.52</v>
      </c>
      <c r="I6816" s="36">
        <v>350</v>
      </c>
    </row>
    <row r="6817" spans="1:9" x14ac:dyDescent="0.35">
      <c r="A6817" s="36">
        <v>1546700</v>
      </c>
      <c r="B6817" s="36" t="str">
        <f>VLOOKUP(AllData[[#This Row],[Order]],MM[],3,FALSE)</f>
        <v>V5757311401000</v>
      </c>
      <c r="C6817" s="36">
        <f>VLOOKUP(AllData[[#This Row],[Order]],MM[],2,FALSE)</f>
        <v>148</v>
      </c>
      <c r="D6817" s="36" t="s">
        <v>78</v>
      </c>
      <c r="E6817" s="36" t="s">
        <v>61</v>
      </c>
      <c r="F6817" s="36" t="s">
        <v>63</v>
      </c>
      <c r="G6817" s="36" t="s">
        <v>76</v>
      </c>
      <c r="H6817" s="36">
        <v>1981.6200000000001</v>
      </c>
      <c r="I6817" s="36">
        <v>1020</v>
      </c>
    </row>
    <row r="6818" spans="1:9" x14ac:dyDescent="0.35">
      <c r="A6818" s="36">
        <v>1546700</v>
      </c>
      <c r="B6818" s="36" t="str">
        <f>VLOOKUP(AllData[[#This Row],[Order]],MM[],3,FALSE)</f>
        <v>V5757311401000</v>
      </c>
      <c r="C6818" s="36">
        <f>VLOOKUP(AllData[[#This Row],[Order]],MM[],2,FALSE)</f>
        <v>148</v>
      </c>
      <c r="D6818" s="36" t="s">
        <v>80</v>
      </c>
      <c r="E6818" s="36" t="s">
        <v>61</v>
      </c>
      <c r="F6818" s="36" t="s">
        <v>63</v>
      </c>
      <c r="G6818" s="36" t="s">
        <v>112</v>
      </c>
      <c r="H6818" s="36">
        <v>80.22</v>
      </c>
      <c r="I6818" s="36">
        <v>50</v>
      </c>
    </row>
    <row r="6819" spans="1:9" x14ac:dyDescent="0.35">
      <c r="A6819" s="36">
        <v>1546700</v>
      </c>
      <c r="B6819" s="36" t="str">
        <f>VLOOKUP(AllData[[#This Row],[Order]],MM[],3,FALSE)</f>
        <v>V5757311401000</v>
      </c>
      <c r="C6819" s="36">
        <f>VLOOKUP(AllData[[#This Row],[Order]],MM[],2,FALSE)</f>
        <v>148</v>
      </c>
      <c r="D6819" s="36" t="s">
        <v>82</v>
      </c>
      <c r="E6819" s="36" t="s">
        <v>89</v>
      </c>
      <c r="F6819" s="36" t="s">
        <v>91</v>
      </c>
      <c r="G6819" s="36" t="s">
        <v>92</v>
      </c>
      <c r="H6819" s="36"/>
      <c r="I6819" s="36">
        <v>0</v>
      </c>
    </row>
    <row r="6820" spans="1:9" x14ac:dyDescent="0.35">
      <c r="A6820" s="36">
        <v>1546700</v>
      </c>
      <c r="B6820" s="36" t="str">
        <f>VLOOKUP(AllData[[#This Row],[Order]],MM[],3,FALSE)</f>
        <v>V5757311401000</v>
      </c>
      <c r="C6820" s="36">
        <f>VLOOKUP(AllData[[#This Row],[Order]],MM[],2,FALSE)</f>
        <v>148</v>
      </c>
      <c r="D6820" s="36" t="s">
        <v>85</v>
      </c>
      <c r="E6820" s="36" t="s">
        <v>69</v>
      </c>
      <c r="F6820" s="36" t="s">
        <v>70</v>
      </c>
      <c r="G6820" s="36" t="s">
        <v>79</v>
      </c>
      <c r="H6820" s="36">
        <v>20</v>
      </c>
      <c r="I6820" s="36">
        <v>20</v>
      </c>
    </row>
    <row r="6821" spans="1:9" x14ac:dyDescent="0.35">
      <c r="A6821" s="36">
        <v>1546700</v>
      </c>
      <c r="B6821" s="36" t="str">
        <f>VLOOKUP(AllData[[#This Row],[Order]],MM[],3,FALSE)</f>
        <v>V5757311401000</v>
      </c>
      <c r="C6821" s="36">
        <f>VLOOKUP(AllData[[#This Row],[Order]],MM[],2,FALSE)</f>
        <v>148</v>
      </c>
      <c r="D6821" s="36" t="s">
        <v>88</v>
      </c>
      <c r="E6821" s="36" t="s">
        <v>69</v>
      </c>
      <c r="F6821" s="36" t="s">
        <v>70</v>
      </c>
      <c r="G6821" s="36" t="s">
        <v>81</v>
      </c>
      <c r="H6821" s="36">
        <v>20</v>
      </c>
      <c r="I6821" s="36">
        <v>20</v>
      </c>
    </row>
    <row r="6822" spans="1:9" x14ac:dyDescent="0.35">
      <c r="A6822" s="36">
        <v>1546700</v>
      </c>
      <c r="B6822" s="36" t="str">
        <f>VLOOKUP(AllData[[#This Row],[Order]],MM[],3,FALSE)</f>
        <v>V5757311401000</v>
      </c>
      <c r="C6822" s="36">
        <f>VLOOKUP(AllData[[#This Row],[Order]],MM[],2,FALSE)</f>
        <v>148</v>
      </c>
      <c r="D6822" s="36" t="s">
        <v>95</v>
      </c>
      <c r="E6822" s="36" t="s">
        <v>83</v>
      </c>
      <c r="F6822" s="36" t="s">
        <v>84</v>
      </c>
      <c r="G6822" s="36" t="s">
        <v>84</v>
      </c>
      <c r="H6822" s="36">
        <v>463.44</v>
      </c>
      <c r="I6822" s="36">
        <v>450</v>
      </c>
    </row>
    <row r="6823" spans="1:9" x14ac:dyDescent="0.35">
      <c r="A6823" s="36">
        <v>1546700</v>
      </c>
      <c r="B6823" s="36" t="str">
        <f>VLOOKUP(AllData[[#This Row],[Order]],MM[],3,FALSE)</f>
        <v>V5757311401000</v>
      </c>
      <c r="C6823" s="36">
        <f>VLOOKUP(AllData[[#This Row],[Order]],MM[],2,FALSE)</f>
        <v>148</v>
      </c>
      <c r="D6823" s="36" t="s">
        <v>97</v>
      </c>
      <c r="E6823" s="36" t="s">
        <v>86</v>
      </c>
      <c r="F6823" s="36" t="s">
        <v>87</v>
      </c>
      <c r="G6823" s="36" t="s">
        <v>87</v>
      </c>
      <c r="H6823" s="36">
        <v>20</v>
      </c>
      <c r="I6823" s="36">
        <v>20</v>
      </c>
    </row>
    <row r="6824" spans="1:9" x14ac:dyDescent="0.35">
      <c r="A6824" s="36">
        <v>1546700</v>
      </c>
      <c r="B6824" s="36" t="str">
        <f>VLOOKUP(AllData[[#This Row],[Order]],MM[],3,FALSE)</f>
        <v>V5757311401000</v>
      </c>
      <c r="C6824" s="36">
        <f>VLOOKUP(AllData[[#This Row],[Order]],MM[],2,FALSE)</f>
        <v>148</v>
      </c>
      <c r="D6824" s="36" t="s">
        <v>99</v>
      </c>
      <c r="E6824" s="36" t="s">
        <v>61</v>
      </c>
      <c r="F6824" s="36" t="s">
        <v>63</v>
      </c>
      <c r="G6824" s="36" t="s">
        <v>96</v>
      </c>
      <c r="H6824" s="36">
        <v>44.767000000000003</v>
      </c>
      <c r="I6824" s="36">
        <v>100</v>
      </c>
    </row>
    <row r="6825" spans="1:9" x14ac:dyDescent="0.35">
      <c r="A6825" s="36">
        <v>1546700</v>
      </c>
      <c r="B6825" s="36" t="str">
        <f>VLOOKUP(AllData[[#This Row],[Order]],MM[],3,FALSE)</f>
        <v>V5757311401000</v>
      </c>
      <c r="C6825" s="36">
        <f>VLOOKUP(AllData[[#This Row],[Order]],MM[],2,FALSE)</f>
        <v>148</v>
      </c>
      <c r="D6825" s="36" t="s">
        <v>101</v>
      </c>
      <c r="E6825" s="36" t="s">
        <v>69</v>
      </c>
      <c r="F6825" s="36" t="s">
        <v>70</v>
      </c>
      <c r="G6825" s="36" t="s">
        <v>98</v>
      </c>
      <c r="H6825" s="36">
        <v>20</v>
      </c>
      <c r="I6825" s="36">
        <v>20</v>
      </c>
    </row>
    <row r="6826" spans="1:9" x14ac:dyDescent="0.35">
      <c r="A6826" s="36">
        <v>1546700</v>
      </c>
      <c r="B6826" s="36" t="str">
        <f>VLOOKUP(AllData[[#This Row],[Order]],MM[],3,FALSE)</f>
        <v>V5757311401000</v>
      </c>
      <c r="C6826" s="36">
        <f>VLOOKUP(AllData[[#This Row],[Order]],MM[],2,FALSE)</f>
        <v>148</v>
      </c>
      <c r="D6826" s="36" t="s">
        <v>104</v>
      </c>
      <c r="E6826" s="36" t="s">
        <v>69</v>
      </c>
      <c r="F6826" s="36" t="s">
        <v>70</v>
      </c>
      <c r="G6826" s="36" t="s">
        <v>100</v>
      </c>
      <c r="H6826" s="36">
        <v>30</v>
      </c>
      <c r="I6826" s="36">
        <v>30</v>
      </c>
    </row>
    <row r="6827" spans="1:9" x14ac:dyDescent="0.35">
      <c r="A6827" s="36">
        <v>1546700</v>
      </c>
      <c r="B6827" s="36" t="str">
        <f>VLOOKUP(AllData[[#This Row],[Order]],MM[],3,FALSE)</f>
        <v>V5757311401000</v>
      </c>
      <c r="C6827" s="36">
        <f>VLOOKUP(AllData[[#This Row],[Order]],MM[],2,FALSE)</f>
        <v>148</v>
      </c>
      <c r="D6827" s="36" t="s">
        <v>113</v>
      </c>
      <c r="E6827" s="36" t="s">
        <v>102</v>
      </c>
      <c r="F6827" s="36" t="s">
        <v>100</v>
      </c>
      <c r="G6827" s="36" t="s">
        <v>103</v>
      </c>
      <c r="H6827" s="36">
        <v>30</v>
      </c>
      <c r="I6827" s="36">
        <v>30</v>
      </c>
    </row>
    <row r="6828" spans="1:9" x14ac:dyDescent="0.35">
      <c r="A6828" s="36">
        <v>1546700</v>
      </c>
      <c r="B6828" s="36" t="str">
        <f>VLOOKUP(AllData[[#This Row],[Order]],MM[],3,FALSE)</f>
        <v>V5757311401000</v>
      </c>
      <c r="C6828" s="36">
        <f>VLOOKUP(AllData[[#This Row],[Order]],MM[],2,FALSE)</f>
        <v>148</v>
      </c>
      <c r="D6828" s="36" t="s">
        <v>114</v>
      </c>
      <c r="E6828" s="36" t="s">
        <v>102</v>
      </c>
      <c r="F6828" s="36" t="s">
        <v>100</v>
      </c>
      <c r="G6828" s="36" t="s">
        <v>106</v>
      </c>
      <c r="H6828" s="36">
        <v>45</v>
      </c>
      <c r="I6828" s="36">
        <v>45</v>
      </c>
    </row>
    <row r="6829" spans="1:9" x14ac:dyDescent="0.35">
      <c r="A6829" s="36">
        <v>1546700</v>
      </c>
      <c r="B6829" s="36" t="str">
        <f>VLOOKUP(AllData[[#This Row],[Order]],MM[],3,FALSE)</f>
        <v>V5757311401000</v>
      </c>
      <c r="C6829" s="36">
        <f>VLOOKUP(AllData[[#This Row],[Order]],MM[],2,FALSE)</f>
        <v>148</v>
      </c>
      <c r="D6829" s="36" t="s">
        <v>60</v>
      </c>
      <c r="E6829" s="36" t="s">
        <v>61</v>
      </c>
      <c r="F6829" s="36" t="s">
        <v>63</v>
      </c>
      <c r="G6829" s="36" t="s">
        <v>108</v>
      </c>
      <c r="H6829" s="36">
        <v>349.74</v>
      </c>
      <c r="I6829" s="36">
        <v>1</v>
      </c>
    </row>
    <row r="6830" spans="1:9" x14ac:dyDescent="0.35">
      <c r="A6830" s="36">
        <v>1546700</v>
      </c>
      <c r="B6830" s="36" t="str">
        <f>VLOOKUP(AllData[[#This Row],[Order]],MM[],3,FALSE)</f>
        <v>V5757311401000</v>
      </c>
      <c r="C6830" s="36">
        <f>VLOOKUP(AllData[[#This Row],[Order]],MM[],2,FALSE)</f>
        <v>148</v>
      </c>
      <c r="D6830" s="36" t="s">
        <v>95</v>
      </c>
      <c r="E6830" s="36" t="s">
        <v>83</v>
      </c>
      <c r="F6830" s="36" t="s">
        <v>84</v>
      </c>
      <c r="G6830" s="36" t="s">
        <v>110</v>
      </c>
      <c r="H6830" s="36">
        <v>305.46000000000004</v>
      </c>
      <c r="I6830" s="36">
        <v>5</v>
      </c>
    </row>
    <row r="6831" spans="1:9" x14ac:dyDescent="0.35">
      <c r="A6831" s="36">
        <v>1546701</v>
      </c>
      <c r="B6831" s="36" t="str">
        <f>VLOOKUP(AllData[[#This Row],[Order]],MM[],3,FALSE)</f>
        <v>V5757331400800</v>
      </c>
      <c r="C6831" s="36">
        <f>VLOOKUP(AllData[[#This Row],[Order]],MM[],2,FALSE)</f>
        <v>147</v>
      </c>
      <c r="D6831" s="36" t="s">
        <v>60</v>
      </c>
      <c r="E6831" s="36" t="s">
        <v>83</v>
      </c>
      <c r="F6831" s="36" t="s">
        <v>84</v>
      </c>
      <c r="G6831" s="36" t="s">
        <v>111</v>
      </c>
      <c r="H6831" s="36">
        <v>56.3</v>
      </c>
      <c r="I6831" s="36">
        <v>40</v>
      </c>
    </row>
    <row r="6832" spans="1:9" x14ac:dyDescent="0.35">
      <c r="A6832" s="36">
        <v>1546701</v>
      </c>
      <c r="B6832" s="36" t="str">
        <f>VLOOKUP(AllData[[#This Row],[Order]],MM[],3,FALSE)</f>
        <v>V5757331400800</v>
      </c>
      <c r="C6832" s="36">
        <f>VLOOKUP(AllData[[#This Row],[Order]],MM[],2,FALSE)</f>
        <v>147</v>
      </c>
      <c r="D6832" s="36" t="s">
        <v>68</v>
      </c>
      <c r="E6832" s="36" t="s">
        <v>61</v>
      </c>
      <c r="F6832" s="36" t="s">
        <v>63</v>
      </c>
      <c r="G6832" s="36" t="s">
        <v>64</v>
      </c>
      <c r="H6832" s="36">
        <v>42.265999999999998</v>
      </c>
      <c r="I6832" s="36">
        <v>15</v>
      </c>
    </row>
    <row r="6833" spans="1:9" x14ac:dyDescent="0.35">
      <c r="A6833" s="36">
        <v>1546701</v>
      </c>
      <c r="B6833" s="36" t="str">
        <f>VLOOKUP(AllData[[#This Row],[Order]],MM[],3,FALSE)</f>
        <v>V5757331400800</v>
      </c>
      <c r="C6833" s="36">
        <f>VLOOKUP(AllData[[#This Row],[Order]],MM[],2,FALSE)</f>
        <v>147</v>
      </c>
      <c r="D6833" s="36" t="s">
        <v>73</v>
      </c>
      <c r="E6833" s="36" t="s">
        <v>69</v>
      </c>
      <c r="F6833" s="36" t="s">
        <v>70</v>
      </c>
      <c r="G6833" s="36" t="s">
        <v>71</v>
      </c>
      <c r="H6833" s="36">
        <v>20</v>
      </c>
      <c r="I6833" s="36">
        <v>20</v>
      </c>
    </row>
    <row r="6834" spans="1:9" x14ac:dyDescent="0.35">
      <c r="A6834" s="36">
        <v>1546701</v>
      </c>
      <c r="B6834" s="36" t="str">
        <f>VLOOKUP(AllData[[#This Row],[Order]],MM[],3,FALSE)</f>
        <v>V5757331400800</v>
      </c>
      <c r="C6834" s="36">
        <f>VLOOKUP(AllData[[#This Row],[Order]],MM[],2,FALSE)</f>
        <v>147</v>
      </c>
      <c r="D6834" s="36" t="s">
        <v>75</v>
      </c>
      <c r="E6834" s="36" t="s">
        <v>61</v>
      </c>
      <c r="F6834" s="36" t="s">
        <v>63</v>
      </c>
      <c r="G6834" s="36" t="s">
        <v>74</v>
      </c>
      <c r="H6834" s="36">
        <v>698.58</v>
      </c>
      <c r="I6834" s="36">
        <v>350</v>
      </c>
    </row>
    <row r="6835" spans="1:9" x14ac:dyDescent="0.35">
      <c r="A6835" s="36">
        <v>1546701</v>
      </c>
      <c r="B6835" s="36" t="str">
        <f>VLOOKUP(AllData[[#This Row],[Order]],MM[],3,FALSE)</f>
        <v>V5757331400800</v>
      </c>
      <c r="C6835" s="36">
        <f>VLOOKUP(AllData[[#This Row],[Order]],MM[],2,FALSE)</f>
        <v>147</v>
      </c>
      <c r="D6835" s="36" t="s">
        <v>78</v>
      </c>
      <c r="E6835" s="36" t="s">
        <v>61</v>
      </c>
      <c r="F6835" s="36" t="s">
        <v>63</v>
      </c>
      <c r="G6835" s="36" t="s">
        <v>76</v>
      </c>
      <c r="H6835" s="36">
        <v>2164.7999999999997</v>
      </c>
      <c r="I6835" s="36">
        <v>1020</v>
      </c>
    </row>
    <row r="6836" spans="1:9" x14ac:dyDescent="0.35">
      <c r="A6836" s="36">
        <v>1546701</v>
      </c>
      <c r="B6836" s="36" t="str">
        <f>VLOOKUP(AllData[[#This Row],[Order]],MM[],3,FALSE)</f>
        <v>V5757331400800</v>
      </c>
      <c r="C6836" s="36">
        <f>VLOOKUP(AllData[[#This Row],[Order]],MM[],2,FALSE)</f>
        <v>147</v>
      </c>
      <c r="D6836" s="36" t="s">
        <v>80</v>
      </c>
      <c r="E6836" s="36" t="s">
        <v>61</v>
      </c>
      <c r="F6836" s="36" t="s">
        <v>63</v>
      </c>
      <c r="G6836" s="36" t="s">
        <v>112</v>
      </c>
      <c r="H6836" s="36">
        <v>6.6669999999999998</v>
      </c>
      <c r="I6836" s="36">
        <v>50</v>
      </c>
    </row>
    <row r="6837" spans="1:9" x14ac:dyDescent="0.35">
      <c r="A6837" s="36">
        <v>1546701</v>
      </c>
      <c r="B6837" s="36" t="str">
        <f>VLOOKUP(AllData[[#This Row],[Order]],MM[],3,FALSE)</f>
        <v>V5757331400800</v>
      </c>
      <c r="C6837" s="36">
        <f>VLOOKUP(AllData[[#This Row],[Order]],MM[],2,FALSE)</f>
        <v>147</v>
      </c>
      <c r="D6837" s="36" t="s">
        <v>82</v>
      </c>
      <c r="E6837" s="36" t="s">
        <v>89</v>
      </c>
      <c r="F6837" s="36" t="s">
        <v>91</v>
      </c>
      <c r="G6837" s="36" t="s">
        <v>92</v>
      </c>
      <c r="H6837" s="36"/>
      <c r="I6837" s="36">
        <v>0</v>
      </c>
    </row>
    <row r="6838" spans="1:9" x14ac:dyDescent="0.35">
      <c r="A6838" s="36">
        <v>1546701</v>
      </c>
      <c r="B6838" s="36" t="str">
        <f>VLOOKUP(AllData[[#This Row],[Order]],MM[],3,FALSE)</f>
        <v>V5757331400800</v>
      </c>
      <c r="C6838" s="36">
        <f>VLOOKUP(AllData[[#This Row],[Order]],MM[],2,FALSE)</f>
        <v>147</v>
      </c>
      <c r="D6838" s="36" t="s">
        <v>85</v>
      </c>
      <c r="E6838" s="36" t="s">
        <v>69</v>
      </c>
      <c r="F6838" s="36" t="s">
        <v>70</v>
      </c>
      <c r="G6838" s="36" t="s">
        <v>79</v>
      </c>
      <c r="H6838" s="36">
        <v>20</v>
      </c>
      <c r="I6838" s="36">
        <v>20</v>
      </c>
    </row>
    <row r="6839" spans="1:9" x14ac:dyDescent="0.35">
      <c r="A6839" s="36">
        <v>1546701</v>
      </c>
      <c r="B6839" s="36" t="str">
        <f>VLOOKUP(AllData[[#This Row],[Order]],MM[],3,FALSE)</f>
        <v>V5757331400800</v>
      </c>
      <c r="C6839" s="36">
        <f>VLOOKUP(AllData[[#This Row],[Order]],MM[],2,FALSE)</f>
        <v>147</v>
      </c>
      <c r="D6839" s="36" t="s">
        <v>88</v>
      </c>
      <c r="E6839" s="36" t="s">
        <v>69</v>
      </c>
      <c r="F6839" s="36" t="s">
        <v>70</v>
      </c>
      <c r="G6839" s="36" t="s">
        <v>81</v>
      </c>
      <c r="H6839" s="36">
        <v>20</v>
      </c>
      <c r="I6839" s="36">
        <v>20</v>
      </c>
    </row>
    <row r="6840" spans="1:9" x14ac:dyDescent="0.35">
      <c r="A6840" s="36">
        <v>1546701</v>
      </c>
      <c r="B6840" s="36" t="str">
        <f>VLOOKUP(AllData[[#This Row],[Order]],MM[],3,FALSE)</f>
        <v>V5757331400800</v>
      </c>
      <c r="C6840" s="36">
        <f>VLOOKUP(AllData[[#This Row],[Order]],MM[],2,FALSE)</f>
        <v>147</v>
      </c>
      <c r="D6840" s="36" t="s">
        <v>95</v>
      </c>
      <c r="E6840" s="36" t="s">
        <v>83</v>
      </c>
      <c r="F6840" s="36" t="s">
        <v>84</v>
      </c>
      <c r="G6840" s="36" t="s">
        <v>84</v>
      </c>
      <c r="H6840" s="36">
        <v>372.37</v>
      </c>
      <c r="I6840" s="36">
        <v>450</v>
      </c>
    </row>
    <row r="6841" spans="1:9" x14ac:dyDescent="0.35">
      <c r="A6841" s="36">
        <v>1546701</v>
      </c>
      <c r="B6841" s="36" t="str">
        <f>VLOOKUP(AllData[[#This Row],[Order]],MM[],3,FALSE)</f>
        <v>V5757331400800</v>
      </c>
      <c r="C6841" s="36">
        <f>VLOOKUP(AllData[[#This Row],[Order]],MM[],2,FALSE)</f>
        <v>147</v>
      </c>
      <c r="D6841" s="36" t="s">
        <v>97</v>
      </c>
      <c r="E6841" s="36" t="s">
        <v>86</v>
      </c>
      <c r="F6841" s="36" t="s">
        <v>87</v>
      </c>
      <c r="G6841" s="36" t="s">
        <v>87</v>
      </c>
      <c r="H6841" s="36">
        <v>20</v>
      </c>
      <c r="I6841" s="36">
        <v>20</v>
      </c>
    </row>
    <row r="6842" spans="1:9" x14ac:dyDescent="0.35">
      <c r="A6842" s="36">
        <v>1546701</v>
      </c>
      <c r="B6842" s="36" t="str">
        <f>VLOOKUP(AllData[[#This Row],[Order]],MM[],3,FALSE)</f>
        <v>V5757331400800</v>
      </c>
      <c r="C6842" s="36">
        <f>VLOOKUP(AllData[[#This Row],[Order]],MM[],2,FALSE)</f>
        <v>147</v>
      </c>
      <c r="D6842" s="36" t="s">
        <v>99</v>
      </c>
      <c r="E6842" s="36" t="s">
        <v>61</v>
      </c>
      <c r="F6842" s="36" t="s">
        <v>63</v>
      </c>
      <c r="G6842" s="36" t="s">
        <v>96</v>
      </c>
      <c r="H6842" s="36">
        <v>22.65</v>
      </c>
      <c r="I6842" s="36">
        <v>100</v>
      </c>
    </row>
    <row r="6843" spans="1:9" x14ac:dyDescent="0.35">
      <c r="A6843" s="36">
        <v>1546701</v>
      </c>
      <c r="B6843" s="36" t="str">
        <f>VLOOKUP(AllData[[#This Row],[Order]],MM[],3,FALSE)</f>
        <v>V5757331400800</v>
      </c>
      <c r="C6843" s="36">
        <f>VLOOKUP(AllData[[#This Row],[Order]],MM[],2,FALSE)</f>
        <v>147</v>
      </c>
      <c r="D6843" s="36" t="s">
        <v>101</v>
      </c>
      <c r="E6843" s="36" t="s">
        <v>69</v>
      </c>
      <c r="F6843" s="36" t="s">
        <v>70</v>
      </c>
      <c r="G6843" s="36" t="s">
        <v>98</v>
      </c>
      <c r="H6843" s="36">
        <v>20</v>
      </c>
      <c r="I6843" s="36">
        <v>20</v>
      </c>
    </row>
    <row r="6844" spans="1:9" x14ac:dyDescent="0.35">
      <c r="A6844" s="36">
        <v>1546701</v>
      </c>
      <c r="B6844" s="36" t="str">
        <f>VLOOKUP(AllData[[#This Row],[Order]],MM[],3,FALSE)</f>
        <v>V5757331400800</v>
      </c>
      <c r="C6844" s="36">
        <f>VLOOKUP(AllData[[#This Row],[Order]],MM[],2,FALSE)</f>
        <v>147</v>
      </c>
      <c r="D6844" s="36" t="s">
        <v>104</v>
      </c>
      <c r="E6844" s="36" t="s">
        <v>69</v>
      </c>
      <c r="F6844" s="36" t="s">
        <v>70</v>
      </c>
      <c r="G6844" s="36" t="s">
        <v>100</v>
      </c>
      <c r="H6844" s="36">
        <v>30</v>
      </c>
      <c r="I6844" s="36">
        <v>30</v>
      </c>
    </row>
    <row r="6845" spans="1:9" x14ac:dyDescent="0.35">
      <c r="A6845" s="36">
        <v>1546701</v>
      </c>
      <c r="B6845" s="36" t="str">
        <f>VLOOKUP(AllData[[#This Row],[Order]],MM[],3,FALSE)</f>
        <v>V5757331400800</v>
      </c>
      <c r="C6845" s="36">
        <f>VLOOKUP(AllData[[#This Row],[Order]],MM[],2,FALSE)</f>
        <v>147</v>
      </c>
      <c r="D6845" s="36" t="s">
        <v>113</v>
      </c>
      <c r="E6845" s="36" t="s">
        <v>102</v>
      </c>
      <c r="F6845" s="36" t="s">
        <v>100</v>
      </c>
      <c r="G6845" s="36" t="s">
        <v>103</v>
      </c>
      <c r="H6845" s="36">
        <v>30</v>
      </c>
      <c r="I6845" s="36">
        <v>30</v>
      </c>
    </row>
    <row r="6846" spans="1:9" x14ac:dyDescent="0.35">
      <c r="A6846" s="36">
        <v>1546701</v>
      </c>
      <c r="B6846" s="36" t="str">
        <f>VLOOKUP(AllData[[#This Row],[Order]],MM[],3,FALSE)</f>
        <v>V5757331400800</v>
      </c>
      <c r="C6846" s="36">
        <f>VLOOKUP(AllData[[#This Row],[Order]],MM[],2,FALSE)</f>
        <v>147</v>
      </c>
      <c r="D6846" s="36" t="s">
        <v>114</v>
      </c>
      <c r="E6846" s="36" t="s">
        <v>102</v>
      </c>
      <c r="F6846" s="36" t="s">
        <v>100</v>
      </c>
      <c r="G6846" s="36" t="s">
        <v>106</v>
      </c>
      <c r="H6846" s="36">
        <v>45</v>
      </c>
      <c r="I6846" s="36">
        <v>45</v>
      </c>
    </row>
    <row r="6847" spans="1:9" x14ac:dyDescent="0.35">
      <c r="A6847" s="36">
        <v>1546701</v>
      </c>
      <c r="B6847" s="36" t="str">
        <f>VLOOKUP(AllData[[#This Row],[Order]],MM[],3,FALSE)</f>
        <v>V5757331400800</v>
      </c>
      <c r="C6847" s="36">
        <f>VLOOKUP(AllData[[#This Row],[Order]],MM[],2,FALSE)</f>
        <v>147</v>
      </c>
      <c r="D6847" s="36" t="s">
        <v>60</v>
      </c>
      <c r="E6847" s="36" t="s">
        <v>61</v>
      </c>
      <c r="F6847" s="36" t="s">
        <v>63</v>
      </c>
      <c r="G6847" s="36" t="s">
        <v>108</v>
      </c>
      <c r="H6847" s="36"/>
      <c r="I6847" s="36">
        <v>1</v>
      </c>
    </row>
    <row r="6848" spans="1:9" x14ac:dyDescent="0.35">
      <c r="A6848" s="36">
        <v>1546701</v>
      </c>
      <c r="B6848" s="36" t="str">
        <f>VLOOKUP(AllData[[#This Row],[Order]],MM[],3,FALSE)</f>
        <v>V5757331400800</v>
      </c>
      <c r="C6848" s="36">
        <f>VLOOKUP(AllData[[#This Row],[Order]],MM[],2,FALSE)</f>
        <v>147</v>
      </c>
      <c r="D6848" s="36" t="s">
        <v>95</v>
      </c>
      <c r="E6848" s="36" t="s">
        <v>83</v>
      </c>
      <c r="F6848" s="36" t="s">
        <v>84</v>
      </c>
      <c r="G6848" s="36" t="s">
        <v>110</v>
      </c>
      <c r="H6848" s="36"/>
      <c r="I6848" s="36">
        <v>5</v>
      </c>
    </row>
    <row r="6849" spans="1:9" x14ac:dyDescent="0.35">
      <c r="A6849" s="36">
        <v>1546702</v>
      </c>
      <c r="B6849" s="36" t="str">
        <f>VLOOKUP(AllData[[#This Row],[Order]],MM[],3,FALSE)</f>
        <v>V5757331401000</v>
      </c>
      <c r="C6849" s="36">
        <f>VLOOKUP(AllData[[#This Row],[Order]],MM[],2,FALSE)</f>
        <v>148</v>
      </c>
      <c r="D6849" s="36" t="s">
        <v>60</v>
      </c>
      <c r="E6849" s="36" t="s">
        <v>83</v>
      </c>
      <c r="F6849" s="36" t="s">
        <v>84</v>
      </c>
      <c r="G6849" s="36" t="s">
        <v>111</v>
      </c>
      <c r="H6849" s="36">
        <v>70.45</v>
      </c>
      <c r="I6849" s="36">
        <v>40</v>
      </c>
    </row>
    <row r="6850" spans="1:9" x14ac:dyDescent="0.35">
      <c r="A6850" s="36">
        <v>1546702</v>
      </c>
      <c r="B6850" s="36" t="str">
        <f>VLOOKUP(AllData[[#This Row],[Order]],MM[],3,FALSE)</f>
        <v>V5757331401000</v>
      </c>
      <c r="C6850" s="36">
        <f>VLOOKUP(AllData[[#This Row],[Order]],MM[],2,FALSE)</f>
        <v>148</v>
      </c>
      <c r="D6850" s="36" t="s">
        <v>68</v>
      </c>
      <c r="E6850" s="36" t="s">
        <v>61</v>
      </c>
      <c r="F6850" s="36" t="s">
        <v>63</v>
      </c>
      <c r="G6850" s="36" t="s">
        <v>64</v>
      </c>
      <c r="H6850" s="36">
        <v>4.9169999999999998</v>
      </c>
      <c r="I6850" s="36">
        <v>15</v>
      </c>
    </row>
    <row r="6851" spans="1:9" x14ac:dyDescent="0.35">
      <c r="A6851" s="36">
        <v>1546702</v>
      </c>
      <c r="B6851" s="36" t="str">
        <f>VLOOKUP(AllData[[#This Row],[Order]],MM[],3,FALSE)</f>
        <v>V5757331401000</v>
      </c>
      <c r="C6851" s="36">
        <f>VLOOKUP(AllData[[#This Row],[Order]],MM[],2,FALSE)</f>
        <v>148</v>
      </c>
      <c r="D6851" s="36" t="s">
        <v>73</v>
      </c>
      <c r="E6851" s="36" t="s">
        <v>69</v>
      </c>
      <c r="F6851" s="36" t="s">
        <v>70</v>
      </c>
      <c r="G6851" s="36" t="s">
        <v>71</v>
      </c>
      <c r="H6851" s="36">
        <v>20</v>
      </c>
      <c r="I6851" s="36">
        <v>20</v>
      </c>
    </row>
    <row r="6852" spans="1:9" x14ac:dyDescent="0.35">
      <c r="A6852" s="36">
        <v>1546702</v>
      </c>
      <c r="B6852" s="36" t="str">
        <f>VLOOKUP(AllData[[#This Row],[Order]],MM[],3,FALSE)</f>
        <v>V5757331401000</v>
      </c>
      <c r="C6852" s="36">
        <f>VLOOKUP(AllData[[#This Row],[Order]],MM[],2,FALSE)</f>
        <v>148</v>
      </c>
      <c r="D6852" s="36" t="s">
        <v>75</v>
      </c>
      <c r="E6852" s="36" t="s">
        <v>61</v>
      </c>
      <c r="F6852" s="36" t="s">
        <v>63</v>
      </c>
      <c r="G6852" s="36" t="s">
        <v>74</v>
      </c>
      <c r="H6852" s="36">
        <v>822.95999999999992</v>
      </c>
      <c r="I6852" s="36">
        <v>350</v>
      </c>
    </row>
    <row r="6853" spans="1:9" x14ac:dyDescent="0.35">
      <c r="A6853" s="36">
        <v>1546702</v>
      </c>
      <c r="B6853" s="36" t="str">
        <f>VLOOKUP(AllData[[#This Row],[Order]],MM[],3,FALSE)</f>
        <v>V5757331401000</v>
      </c>
      <c r="C6853" s="36">
        <f>VLOOKUP(AllData[[#This Row],[Order]],MM[],2,FALSE)</f>
        <v>148</v>
      </c>
      <c r="D6853" s="36" t="s">
        <v>78</v>
      </c>
      <c r="E6853" s="36" t="s">
        <v>61</v>
      </c>
      <c r="F6853" s="36" t="s">
        <v>63</v>
      </c>
      <c r="G6853" s="36" t="s">
        <v>76</v>
      </c>
      <c r="H6853" s="36">
        <v>1963.3200000000002</v>
      </c>
      <c r="I6853" s="36">
        <v>1020</v>
      </c>
    </row>
    <row r="6854" spans="1:9" x14ac:dyDescent="0.35">
      <c r="A6854" s="36">
        <v>1546702</v>
      </c>
      <c r="B6854" s="36" t="str">
        <f>VLOOKUP(AllData[[#This Row],[Order]],MM[],3,FALSE)</f>
        <v>V5757331401000</v>
      </c>
      <c r="C6854" s="36">
        <f>VLOOKUP(AllData[[#This Row],[Order]],MM[],2,FALSE)</f>
        <v>148</v>
      </c>
      <c r="D6854" s="36" t="s">
        <v>80</v>
      </c>
      <c r="E6854" s="36" t="s">
        <v>61</v>
      </c>
      <c r="F6854" s="36" t="s">
        <v>63</v>
      </c>
      <c r="G6854" s="36" t="s">
        <v>112</v>
      </c>
      <c r="H6854" s="36">
        <v>12.132999999999999</v>
      </c>
      <c r="I6854" s="36">
        <v>50</v>
      </c>
    </row>
    <row r="6855" spans="1:9" x14ac:dyDescent="0.35">
      <c r="A6855" s="36">
        <v>1546702</v>
      </c>
      <c r="B6855" s="36" t="str">
        <f>VLOOKUP(AllData[[#This Row],[Order]],MM[],3,FALSE)</f>
        <v>V5757331401000</v>
      </c>
      <c r="C6855" s="36">
        <f>VLOOKUP(AllData[[#This Row],[Order]],MM[],2,FALSE)</f>
        <v>148</v>
      </c>
      <c r="D6855" s="36" t="s">
        <v>82</v>
      </c>
      <c r="E6855" s="36" t="s">
        <v>89</v>
      </c>
      <c r="F6855" s="36" t="s">
        <v>91</v>
      </c>
      <c r="G6855" s="36" t="s">
        <v>92</v>
      </c>
      <c r="H6855" s="36"/>
      <c r="I6855" s="36">
        <v>0</v>
      </c>
    </row>
    <row r="6856" spans="1:9" x14ac:dyDescent="0.35">
      <c r="A6856" s="36">
        <v>1546702</v>
      </c>
      <c r="B6856" s="36" t="str">
        <f>VLOOKUP(AllData[[#This Row],[Order]],MM[],3,FALSE)</f>
        <v>V5757331401000</v>
      </c>
      <c r="C6856" s="36">
        <f>VLOOKUP(AllData[[#This Row],[Order]],MM[],2,FALSE)</f>
        <v>148</v>
      </c>
      <c r="D6856" s="36" t="s">
        <v>85</v>
      </c>
      <c r="E6856" s="36" t="s">
        <v>69</v>
      </c>
      <c r="F6856" s="36" t="s">
        <v>70</v>
      </c>
      <c r="G6856" s="36" t="s">
        <v>79</v>
      </c>
      <c r="H6856" s="36">
        <v>20</v>
      </c>
      <c r="I6856" s="36">
        <v>20</v>
      </c>
    </row>
    <row r="6857" spans="1:9" x14ac:dyDescent="0.35">
      <c r="A6857" s="36">
        <v>1546702</v>
      </c>
      <c r="B6857" s="36" t="str">
        <f>VLOOKUP(AllData[[#This Row],[Order]],MM[],3,FALSE)</f>
        <v>V5757331401000</v>
      </c>
      <c r="C6857" s="36">
        <f>VLOOKUP(AllData[[#This Row],[Order]],MM[],2,FALSE)</f>
        <v>148</v>
      </c>
      <c r="D6857" s="36" t="s">
        <v>88</v>
      </c>
      <c r="E6857" s="36" t="s">
        <v>69</v>
      </c>
      <c r="F6857" s="36" t="s">
        <v>70</v>
      </c>
      <c r="G6857" s="36" t="s">
        <v>81</v>
      </c>
      <c r="H6857" s="36">
        <v>20</v>
      </c>
      <c r="I6857" s="36">
        <v>20</v>
      </c>
    </row>
    <row r="6858" spans="1:9" x14ac:dyDescent="0.35">
      <c r="A6858" s="36">
        <v>1546702</v>
      </c>
      <c r="B6858" s="36" t="str">
        <f>VLOOKUP(AllData[[#This Row],[Order]],MM[],3,FALSE)</f>
        <v>V5757331401000</v>
      </c>
      <c r="C6858" s="36">
        <f>VLOOKUP(AllData[[#This Row],[Order]],MM[],2,FALSE)</f>
        <v>148</v>
      </c>
      <c r="D6858" s="36" t="s">
        <v>95</v>
      </c>
      <c r="E6858" s="36" t="s">
        <v>83</v>
      </c>
      <c r="F6858" s="36" t="s">
        <v>84</v>
      </c>
      <c r="G6858" s="36" t="s">
        <v>84</v>
      </c>
      <c r="H6858" s="36">
        <v>758.76</v>
      </c>
      <c r="I6858" s="36">
        <v>450</v>
      </c>
    </row>
    <row r="6859" spans="1:9" x14ac:dyDescent="0.35">
      <c r="A6859" s="36">
        <v>1546702</v>
      </c>
      <c r="B6859" s="36" t="str">
        <f>VLOOKUP(AllData[[#This Row],[Order]],MM[],3,FALSE)</f>
        <v>V5757331401000</v>
      </c>
      <c r="C6859" s="36">
        <f>VLOOKUP(AllData[[#This Row],[Order]],MM[],2,FALSE)</f>
        <v>148</v>
      </c>
      <c r="D6859" s="36" t="s">
        <v>97</v>
      </c>
      <c r="E6859" s="36" t="s">
        <v>86</v>
      </c>
      <c r="F6859" s="36" t="s">
        <v>87</v>
      </c>
      <c r="G6859" s="36" t="s">
        <v>87</v>
      </c>
      <c r="H6859" s="36">
        <v>20</v>
      </c>
      <c r="I6859" s="36">
        <v>20</v>
      </c>
    </row>
    <row r="6860" spans="1:9" x14ac:dyDescent="0.35">
      <c r="A6860" s="36">
        <v>1546702</v>
      </c>
      <c r="B6860" s="36" t="str">
        <f>VLOOKUP(AllData[[#This Row],[Order]],MM[],3,FALSE)</f>
        <v>V5757331401000</v>
      </c>
      <c r="C6860" s="36">
        <f>VLOOKUP(AllData[[#This Row],[Order]],MM[],2,FALSE)</f>
        <v>148</v>
      </c>
      <c r="D6860" s="36" t="s">
        <v>99</v>
      </c>
      <c r="E6860" s="36" t="s">
        <v>61</v>
      </c>
      <c r="F6860" s="36" t="s">
        <v>63</v>
      </c>
      <c r="G6860" s="36" t="s">
        <v>96</v>
      </c>
      <c r="H6860" s="36">
        <v>44.4</v>
      </c>
      <c r="I6860" s="36">
        <v>100</v>
      </c>
    </row>
    <row r="6861" spans="1:9" x14ac:dyDescent="0.35">
      <c r="A6861" s="36">
        <v>1546702</v>
      </c>
      <c r="B6861" s="36" t="str">
        <f>VLOOKUP(AllData[[#This Row],[Order]],MM[],3,FALSE)</f>
        <v>V5757331401000</v>
      </c>
      <c r="C6861" s="36">
        <f>VLOOKUP(AllData[[#This Row],[Order]],MM[],2,FALSE)</f>
        <v>148</v>
      </c>
      <c r="D6861" s="36" t="s">
        <v>101</v>
      </c>
      <c r="E6861" s="36" t="s">
        <v>69</v>
      </c>
      <c r="F6861" s="36" t="s">
        <v>70</v>
      </c>
      <c r="G6861" s="36" t="s">
        <v>98</v>
      </c>
      <c r="H6861" s="36">
        <v>20</v>
      </c>
      <c r="I6861" s="36">
        <v>20</v>
      </c>
    </row>
    <row r="6862" spans="1:9" x14ac:dyDescent="0.35">
      <c r="A6862" s="36">
        <v>1546702</v>
      </c>
      <c r="B6862" s="36" t="str">
        <f>VLOOKUP(AllData[[#This Row],[Order]],MM[],3,FALSE)</f>
        <v>V5757331401000</v>
      </c>
      <c r="C6862" s="36">
        <f>VLOOKUP(AllData[[#This Row],[Order]],MM[],2,FALSE)</f>
        <v>148</v>
      </c>
      <c r="D6862" s="36" t="s">
        <v>104</v>
      </c>
      <c r="E6862" s="36" t="s">
        <v>69</v>
      </c>
      <c r="F6862" s="36" t="s">
        <v>70</v>
      </c>
      <c r="G6862" s="36" t="s">
        <v>100</v>
      </c>
      <c r="H6862" s="36">
        <v>30</v>
      </c>
      <c r="I6862" s="36">
        <v>30</v>
      </c>
    </row>
    <row r="6863" spans="1:9" x14ac:dyDescent="0.35">
      <c r="A6863" s="36">
        <v>1546702</v>
      </c>
      <c r="B6863" s="36" t="str">
        <f>VLOOKUP(AllData[[#This Row],[Order]],MM[],3,FALSE)</f>
        <v>V5757331401000</v>
      </c>
      <c r="C6863" s="36">
        <f>VLOOKUP(AllData[[#This Row],[Order]],MM[],2,FALSE)</f>
        <v>148</v>
      </c>
      <c r="D6863" s="36" t="s">
        <v>113</v>
      </c>
      <c r="E6863" s="36" t="s">
        <v>102</v>
      </c>
      <c r="F6863" s="36" t="s">
        <v>100</v>
      </c>
      <c r="G6863" s="36" t="s">
        <v>103</v>
      </c>
      <c r="H6863" s="36">
        <v>30</v>
      </c>
      <c r="I6863" s="36">
        <v>30</v>
      </c>
    </row>
    <row r="6864" spans="1:9" x14ac:dyDescent="0.35">
      <c r="A6864" s="36">
        <v>1546702</v>
      </c>
      <c r="B6864" s="36" t="str">
        <f>VLOOKUP(AllData[[#This Row],[Order]],MM[],3,FALSE)</f>
        <v>V5757331401000</v>
      </c>
      <c r="C6864" s="36">
        <f>VLOOKUP(AllData[[#This Row],[Order]],MM[],2,FALSE)</f>
        <v>148</v>
      </c>
      <c r="D6864" s="36" t="s">
        <v>114</v>
      </c>
      <c r="E6864" s="36" t="s">
        <v>102</v>
      </c>
      <c r="F6864" s="36" t="s">
        <v>100</v>
      </c>
      <c r="G6864" s="36" t="s">
        <v>106</v>
      </c>
      <c r="H6864" s="36">
        <v>45</v>
      </c>
      <c r="I6864" s="36">
        <v>45</v>
      </c>
    </row>
    <row r="6865" spans="1:9" x14ac:dyDescent="0.35">
      <c r="A6865" s="36">
        <v>1546702</v>
      </c>
      <c r="B6865" s="36" t="str">
        <f>VLOOKUP(AllData[[#This Row],[Order]],MM[],3,FALSE)</f>
        <v>V5757331401000</v>
      </c>
      <c r="C6865" s="36">
        <f>VLOOKUP(AllData[[#This Row],[Order]],MM[],2,FALSE)</f>
        <v>148</v>
      </c>
      <c r="D6865" s="36" t="s">
        <v>60</v>
      </c>
      <c r="E6865" s="36" t="s">
        <v>61</v>
      </c>
      <c r="F6865" s="36" t="s">
        <v>63</v>
      </c>
      <c r="G6865" s="36" t="s">
        <v>108</v>
      </c>
      <c r="H6865" s="36">
        <v>485.46</v>
      </c>
      <c r="I6865" s="36">
        <v>1</v>
      </c>
    </row>
    <row r="6866" spans="1:9" x14ac:dyDescent="0.35">
      <c r="A6866" s="36">
        <v>1546702</v>
      </c>
      <c r="B6866" s="36" t="str">
        <f>VLOOKUP(AllData[[#This Row],[Order]],MM[],3,FALSE)</f>
        <v>V5757331401000</v>
      </c>
      <c r="C6866" s="36">
        <f>VLOOKUP(AllData[[#This Row],[Order]],MM[],2,FALSE)</f>
        <v>148</v>
      </c>
      <c r="D6866" s="36" t="s">
        <v>95</v>
      </c>
      <c r="E6866" s="36" t="s">
        <v>83</v>
      </c>
      <c r="F6866" s="36" t="s">
        <v>84</v>
      </c>
      <c r="G6866" s="36" t="s">
        <v>110</v>
      </c>
      <c r="H6866" s="36"/>
      <c r="I6866" s="36">
        <v>5</v>
      </c>
    </row>
    <row r="6867" spans="1:9" x14ac:dyDescent="0.35">
      <c r="A6867" s="36">
        <v>1546703</v>
      </c>
      <c r="B6867" s="36" t="str">
        <f>VLOOKUP(AllData[[#This Row],[Order]],MM[],3,FALSE)</f>
        <v>V5757351400800</v>
      </c>
      <c r="C6867" s="36">
        <f>VLOOKUP(AllData[[#This Row],[Order]],MM[],2,FALSE)</f>
        <v>155</v>
      </c>
      <c r="D6867" s="36" t="s">
        <v>60</v>
      </c>
      <c r="E6867" s="36" t="s">
        <v>83</v>
      </c>
      <c r="F6867" s="36" t="s">
        <v>84</v>
      </c>
      <c r="G6867" s="36" t="s">
        <v>111</v>
      </c>
      <c r="H6867" s="36">
        <v>41.65</v>
      </c>
      <c r="I6867" s="36">
        <v>40</v>
      </c>
    </row>
    <row r="6868" spans="1:9" x14ac:dyDescent="0.35">
      <c r="A6868" s="36">
        <v>1546703</v>
      </c>
      <c r="B6868" s="36" t="str">
        <f>VLOOKUP(AllData[[#This Row],[Order]],MM[],3,FALSE)</f>
        <v>V5757351400800</v>
      </c>
      <c r="C6868" s="36">
        <f>VLOOKUP(AllData[[#This Row],[Order]],MM[],2,FALSE)</f>
        <v>155</v>
      </c>
      <c r="D6868" s="36" t="s">
        <v>68</v>
      </c>
      <c r="E6868" s="36" t="s">
        <v>61</v>
      </c>
      <c r="F6868" s="36" t="s">
        <v>63</v>
      </c>
      <c r="G6868" s="36" t="s">
        <v>64</v>
      </c>
      <c r="H6868" s="36">
        <v>25.917000000000002</v>
      </c>
      <c r="I6868" s="36">
        <v>15</v>
      </c>
    </row>
    <row r="6869" spans="1:9" x14ac:dyDescent="0.35">
      <c r="A6869" s="36">
        <v>1546703</v>
      </c>
      <c r="B6869" s="36" t="str">
        <f>VLOOKUP(AllData[[#This Row],[Order]],MM[],3,FALSE)</f>
        <v>V5757351400800</v>
      </c>
      <c r="C6869" s="36">
        <f>VLOOKUP(AllData[[#This Row],[Order]],MM[],2,FALSE)</f>
        <v>155</v>
      </c>
      <c r="D6869" s="36" t="s">
        <v>73</v>
      </c>
      <c r="E6869" s="36" t="s">
        <v>69</v>
      </c>
      <c r="F6869" s="36" t="s">
        <v>70</v>
      </c>
      <c r="G6869" s="36" t="s">
        <v>71</v>
      </c>
      <c r="H6869" s="36">
        <v>20</v>
      </c>
      <c r="I6869" s="36">
        <v>20</v>
      </c>
    </row>
    <row r="6870" spans="1:9" x14ac:dyDescent="0.35">
      <c r="A6870" s="36">
        <v>1546703</v>
      </c>
      <c r="B6870" s="36" t="str">
        <f>VLOOKUP(AllData[[#This Row],[Order]],MM[],3,FALSE)</f>
        <v>V5757351400800</v>
      </c>
      <c r="C6870" s="36">
        <f>VLOOKUP(AllData[[#This Row],[Order]],MM[],2,FALSE)</f>
        <v>155</v>
      </c>
      <c r="D6870" s="36" t="s">
        <v>75</v>
      </c>
      <c r="E6870" s="36" t="s">
        <v>61</v>
      </c>
      <c r="F6870" s="36" t="s">
        <v>63</v>
      </c>
      <c r="G6870" s="36" t="s">
        <v>74</v>
      </c>
      <c r="H6870" s="36">
        <v>589.98</v>
      </c>
      <c r="I6870" s="36">
        <v>350</v>
      </c>
    </row>
    <row r="6871" spans="1:9" x14ac:dyDescent="0.35">
      <c r="A6871" s="36">
        <v>1546703</v>
      </c>
      <c r="B6871" s="36" t="str">
        <f>VLOOKUP(AllData[[#This Row],[Order]],MM[],3,FALSE)</f>
        <v>V5757351400800</v>
      </c>
      <c r="C6871" s="36">
        <f>VLOOKUP(AllData[[#This Row],[Order]],MM[],2,FALSE)</f>
        <v>155</v>
      </c>
      <c r="D6871" s="36" t="s">
        <v>78</v>
      </c>
      <c r="E6871" s="36" t="s">
        <v>61</v>
      </c>
      <c r="F6871" s="36" t="s">
        <v>63</v>
      </c>
      <c r="G6871" s="36" t="s">
        <v>76</v>
      </c>
      <c r="H6871" s="36">
        <v>2169.66</v>
      </c>
      <c r="I6871" s="36">
        <v>1020</v>
      </c>
    </row>
    <row r="6872" spans="1:9" x14ac:dyDescent="0.35">
      <c r="A6872" s="36">
        <v>1546703</v>
      </c>
      <c r="B6872" s="36" t="str">
        <f>VLOOKUP(AllData[[#This Row],[Order]],MM[],3,FALSE)</f>
        <v>V5757351400800</v>
      </c>
      <c r="C6872" s="36">
        <f>VLOOKUP(AllData[[#This Row],[Order]],MM[],2,FALSE)</f>
        <v>155</v>
      </c>
      <c r="D6872" s="36" t="s">
        <v>80</v>
      </c>
      <c r="E6872" s="36" t="s">
        <v>61</v>
      </c>
      <c r="F6872" s="36" t="s">
        <v>63</v>
      </c>
      <c r="G6872" s="36" t="s">
        <v>112</v>
      </c>
      <c r="H6872" s="36">
        <v>70.199999999999989</v>
      </c>
      <c r="I6872" s="36">
        <v>50</v>
      </c>
    </row>
    <row r="6873" spans="1:9" x14ac:dyDescent="0.35">
      <c r="A6873" s="36">
        <v>1546703</v>
      </c>
      <c r="B6873" s="36" t="str">
        <f>VLOOKUP(AllData[[#This Row],[Order]],MM[],3,FALSE)</f>
        <v>V5757351400800</v>
      </c>
      <c r="C6873" s="36">
        <f>VLOOKUP(AllData[[#This Row],[Order]],MM[],2,FALSE)</f>
        <v>155</v>
      </c>
      <c r="D6873" s="36" t="s">
        <v>82</v>
      </c>
      <c r="E6873" s="36" t="s">
        <v>89</v>
      </c>
      <c r="F6873" s="36" t="s">
        <v>91</v>
      </c>
      <c r="G6873" s="36" t="s">
        <v>92</v>
      </c>
      <c r="H6873" s="36"/>
      <c r="I6873" s="36">
        <v>0</v>
      </c>
    </row>
    <row r="6874" spans="1:9" x14ac:dyDescent="0.35">
      <c r="A6874" s="36">
        <v>1546703</v>
      </c>
      <c r="B6874" s="36" t="str">
        <f>VLOOKUP(AllData[[#This Row],[Order]],MM[],3,FALSE)</f>
        <v>V5757351400800</v>
      </c>
      <c r="C6874" s="36">
        <f>VLOOKUP(AllData[[#This Row],[Order]],MM[],2,FALSE)</f>
        <v>155</v>
      </c>
      <c r="D6874" s="36" t="s">
        <v>85</v>
      </c>
      <c r="E6874" s="36" t="s">
        <v>69</v>
      </c>
      <c r="F6874" s="36" t="s">
        <v>70</v>
      </c>
      <c r="G6874" s="36" t="s">
        <v>79</v>
      </c>
      <c r="H6874" s="36">
        <v>20</v>
      </c>
      <c r="I6874" s="36">
        <v>20</v>
      </c>
    </row>
    <row r="6875" spans="1:9" x14ac:dyDescent="0.35">
      <c r="A6875" s="36">
        <v>1546703</v>
      </c>
      <c r="B6875" s="36" t="str">
        <f>VLOOKUP(AllData[[#This Row],[Order]],MM[],3,FALSE)</f>
        <v>V5757351400800</v>
      </c>
      <c r="C6875" s="36">
        <f>VLOOKUP(AllData[[#This Row],[Order]],MM[],2,FALSE)</f>
        <v>155</v>
      </c>
      <c r="D6875" s="36" t="s">
        <v>88</v>
      </c>
      <c r="E6875" s="36" t="s">
        <v>69</v>
      </c>
      <c r="F6875" s="36" t="s">
        <v>70</v>
      </c>
      <c r="G6875" s="36" t="s">
        <v>81</v>
      </c>
      <c r="H6875" s="36">
        <v>20</v>
      </c>
      <c r="I6875" s="36">
        <v>20</v>
      </c>
    </row>
    <row r="6876" spans="1:9" x14ac:dyDescent="0.35">
      <c r="A6876" s="36">
        <v>1546703</v>
      </c>
      <c r="B6876" s="36" t="str">
        <f>VLOOKUP(AllData[[#This Row],[Order]],MM[],3,FALSE)</f>
        <v>V5757351400800</v>
      </c>
      <c r="C6876" s="36">
        <f>VLOOKUP(AllData[[#This Row],[Order]],MM[],2,FALSE)</f>
        <v>155</v>
      </c>
      <c r="D6876" s="36" t="s">
        <v>95</v>
      </c>
      <c r="E6876" s="36" t="s">
        <v>83</v>
      </c>
      <c r="F6876" s="36" t="s">
        <v>84</v>
      </c>
      <c r="G6876" s="36" t="s">
        <v>84</v>
      </c>
      <c r="H6876" s="36">
        <v>388.74</v>
      </c>
      <c r="I6876" s="36">
        <v>450</v>
      </c>
    </row>
    <row r="6877" spans="1:9" x14ac:dyDescent="0.35">
      <c r="A6877" s="36">
        <v>1546703</v>
      </c>
      <c r="B6877" s="36" t="str">
        <f>VLOOKUP(AllData[[#This Row],[Order]],MM[],3,FALSE)</f>
        <v>V5757351400800</v>
      </c>
      <c r="C6877" s="36">
        <f>VLOOKUP(AllData[[#This Row],[Order]],MM[],2,FALSE)</f>
        <v>155</v>
      </c>
      <c r="D6877" s="36" t="s">
        <v>97</v>
      </c>
      <c r="E6877" s="36" t="s">
        <v>86</v>
      </c>
      <c r="F6877" s="36" t="s">
        <v>87</v>
      </c>
      <c r="G6877" s="36" t="s">
        <v>87</v>
      </c>
      <c r="H6877" s="36">
        <v>20</v>
      </c>
      <c r="I6877" s="36">
        <v>20</v>
      </c>
    </row>
    <row r="6878" spans="1:9" x14ac:dyDescent="0.35">
      <c r="A6878" s="36">
        <v>1546703</v>
      </c>
      <c r="B6878" s="36" t="str">
        <f>VLOOKUP(AllData[[#This Row],[Order]],MM[],3,FALSE)</f>
        <v>V5757351400800</v>
      </c>
      <c r="C6878" s="36">
        <f>VLOOKUP(AllData[[#This Row],[Order]],MM[],2,FALSE)</f>
        <v>155</v>
      </c>
      <c r="D6878" s="36" t="s">
        <v>99</v>
      </c>
      <c r="E6878" s="36" t="s">
        <v>61</v>
      </c>
      <c r="F6878" s="36" t="s">
        <v>63</v>
      </c>
      <c r="G6878" s="36" t="s">
        <v>96</v>
      </c>
      <c r="H6878" s="36">
        <v>18.367000000000001</v>
      </c>
      <c r="I6878" s="36">
        <v>100</v>
      </c>
    </row>
    <row r="6879" spans="1:9" x14ac:dyDescent="0.35">
      <c r="A6879" s="36">
        <v>1546703</v>
      </c>
      <c r="B6879" s="36" t="str">
        <f>VLOOKUP(AllData[[#This Row],[Order]],MM[],3,FALSE)</f>
        <v>V5757351400800</v>
      </c>
      <c r="C6879" s="36">
        <f>VLOOKUP(AllData[[#This Row],[Order]],MM[],2,FALSE)</f>
        <v>155</v>
      </c>
      <c r="D6879" s="36" t="s">
        <v>101</v>
      </c>
      <c r="E6879" s="36" t="s">
        <v>69</v>
      </c>
      <c r="F6879" s="36" t="s">
        <v>70</v>
      </c>
      <c r="G6879" s="36" t="s">
        <v>98</v>
      </c>
      <c r="H6879" s="36">
        <v>20</v>
      </c>
      <c r="I6879" s="36">
        <v>20</v>
      </c>
    </row>
    <row r="6880" spans="1:9" x14ac:dyDescent="0.35">
      <c r="A6880" s="36">
        <v>1546703</v>
      </c>
      <c r="B6880" s="36" t="str">
        <f>VLOOKUP(AllData[[#This Row],[Order]],MM[],3,FALSE)</f>
        <v>V5757351400800</v>
      </c>
      <c r="C6880" s="36">
        <f>VLOOKUP(AllData[[#This Row],[Order]],MM[],2,FALSE)</f>
        <v>155</v>
      </c>
      <c r="D6880" s="36" t="s">
        <v>104</v>
      </c>
      <c r="E6880" s="36" t="s">
        <v>69</v>
      </c>
      <c r="F6880" s="36" t="s">
        <v>70</v>
      </c>
      <c r="G6880" s="36" t="s">
        <v>100</v>
      </c>
      <c r="H6880" s="36">
        <v>30</v>
      </c>
      <c r="I6880" s="36">
        <v>30</v>
      </c>
    </row>
    <row r="6881" spans="1:9" x14ac:dyDescent="0.35">
      <c r="A6881" s="36">
        <v>1546703</v>
      </c>
      <c r="B6881" s="36" t="str">
        <f>VLOOKUP(AllData[[#This Row],[Order]],MM[],3,FALSE)</f>
        <v>V5757351400800</v>
      </c>
      <c r="C6881" s="36">
        <f>VLOOKUP(AllData[[#This Row],[Order]],MM[],2,FALSE)</f>
        <v>155</v>
      </c>
      <c r="D6881" s="36" t="s">
        <v>113</v>
      </c>
      <c r="E6881" s="36" t="s">
        <v>102</v>
      </c>
      <c r="F6881" s="36" t="s">
        <v>100</v>
      </c>
      <c r="G6881" s="36" t="s">
        <v>103</v>
      </c>
      <c r="H6881" s="36">
        <v>30</v>
      </c>
      <c r="I6881" s="36">
        <v>30</v>
      </c>
    </row>
    <row r="6882" spans="1:9" x14ac:dyDescent="0.35">
      <c r="A6882" s="36">
        <v>1546703</v>
      </c>
      <c r="B6882" s="36" t="str">
        <f>VLOOKUP(AllData[[#This Row],[Order]],MM[],3,FALSE)</f>
        <v>V5757351400800</v>
      </c>
      <c r="C6882" s="36">
        <f>VLOOKUP(AllData[[#This Row],[Order]],MM[],2,FALSE)</f>
        <v>155</v>
      </c>
      <c r="D6882" s="36" t="s">
        <v>114</v>
      </c>
      <c r="E6882" s="36" t="s">
        <v>102</v>
      </c>
      <c r="F6882" s="36" t="s">
        <v>100</v>
      </c>
      <c r="G6882" s="36" t="s">
        <v>106</v>
      </c>
      <c r="H6882" s="36">
        <v>45</v>
      </c>
      <c r="I6882" s="36">
        <v>45</v>
      </c>
    </row>
    <row r="6883" spans="1:9" x14ac:dyDescent="0.35">
      <c r="A6883" s="36">
        <v>1546703</v>
      </c>
      <c r="B6883" s="36" t="str">
        <f>VLOOKUP(AllData[[#This Row],[Order]],MM[],3,FALSE)</f>
        <v>V5757351400800</v>
      </c>
      <c r="C6883" s="36">
        <f>VLOOKUP(AllData[[#This Row],[Order]],MM[],2,FALSE)</f>
        <v>155</v>
      </c>
      <c r="D6883" s="36" t="s">
        <v>60</v>
      </c>
      <c r="E6883" s="36" t="s">
        <v>61</v>
      </c>
      <c r="F6883" s="36" t="s">
        <v>63</v>
      </c>
      <c r="G6883" s="36" t="s">
        <v>108</v>
      </c>
      <c r="H6883" s="36">
        <v>490.43999999999994</v>
      </c>
      <c r="I6883" s="36">
        <v>1</v>
      </c>
    </row>
    <row r="6884" spans="1:9" x14ac:dyDescent="0.35">
      <c r="A6884" s="36">
        <v>1546703</v>
      </c>
      <c r="B6884" s="36" t="str">
        <f>VLOOKUP(AllData[[#This Row],[Order]],MM[],3,FALSE)</f>
        <v>V5757351400800</v>
      </c>
      <c r="C6884" s="36">
        <f>VLOOKUP(AllData[[#This Row],[Order]],MM[],2,FALSE)</f>
        <v>155</v>
      </c>
      <c r="D6884" s="36" t="s">
        <v>95</v>
      </c>
      <c r="E6884" s="36" t="s">
        <v>83</v>
      </c>
      <c r="F6884" s="36" t="s">
        <v>84</v>
      </c>
      <c r="G6884" s="36" t="s">
        <v>110</v>
      </c>
      <c r="H6884" s="36"/>
      <c r="I6884" s="36">
        <v>5</v>
      </c>
    </row>
    <row r="6885" spans="1:9" x14ac:dyDescent="0.35">
      <c r="A6885" s="36">
        <v>1546704</v>
      </c>
      <c r="B6885" s="36" t="str">
        <f>VLOOKUP(AllData[[#This Row],[Order]],MM[],3,FALSE)</f>
        <v>V5757351401000</v>
      </c>
      <c r="C6885" s="36">
        <f>VLOOKUP(AllData[[#This Row],[Order]],MM[],2,FALSE)</f>
        <v>155</v>
      </c>
      <c r="D6885" s="36" t="s">
        <v>60</v>
      </c>
      <c r="E6885" s="36" t="s">
        <v>83</v>
      </c>
      <c r="F6885" s="36" t="s">
        <v>84</v>
      </c>
      <c r="G6885" s="36" t="s">
        <v>111</v>
      </c>
      <c r="H6885" s="36">
        <v>42.4</v>
      </c>
      <c r="I6885" s="36">
        <v>40</v>
      </c>
    </row>
    <row r="6886" spans="1:9" x14ac:dyDescent="0.35">
      <c r="A6886" s="36">
        <v>1546704</v>
      </c>
      <c r="B6886" s="36" t="str">
        <f>VLOOKUP(AllData[[#This Row],[Order]],MM[],3,FALSE)</f>
        <v>V5757351401000</v>
      </c>
      <c r="C6886" s="36">
        <f>VLOOKUP(AllData[[#This Row],[Order]],MM[],2,FALSE)</f>
        <v>155</v>
      </c>
      <c r="D6886" s="36" t="s">
        <v>68</v>
      </c>
      <c r="E6886" s="36" t="s">
        <v>61</v>
      </c>
      <c r="F6886" s="36" t="s">
        <v>63</v>
      </c>
      <c r="G6886" s="36" t="s">
        <v>64</v>
      </c>
      <c r="H6886" s="36">
        <v>25.917000000000002</v>
      </c>
      <c r="I6886" s="36">
        <v>15</v>
      </c>
    </row>
    <row r="6887" spans="1:9" x14ac:dyDescent="0.35">
      <c r="A6887" s="36">
        <v>1546704</v>
      </c>
      <c r="B6887" s="36" t="str">
        <f>VLOOKUP(AllData[[#This Row],[Order]],MM[],3,FALSE)</f>
        <v>V5757351401000</v>
      </c>
      <c r="C6887" s="36">
        <f>VLOOKUP(AllData[[#This Row],[Order]],MM[],2,FALSE)</f>
        <v>155</v>
      </c>
      <c r="D6887" s="36" t="s">
        <v>73</v>
      </c>
      <c r="E6887" s="36" t="s">
        <v>69</v>
      </c>
      <c r="F6887" s="36" t="s">
        <v>70</v>
      </c>
      <c r="G6887" s="36" t="s">
        <v>71</v>
      </c>
      <c r="H6887" s="36">
        <v>20</v>
      </c>
      <c r="I6887" s="36">
        <v>20</v>
      </c>
    </row>
    <row r="6888" spans="1:9" x14ac:dyDescent="0.35">
      <c r="A6888" s="36">
        <v>1546704</v>
      </c>
      <c r="B6888" s="36" t="str">
        <f>VLOOKUP(AllData[[#This Row],[Order]],MM[],3,FALSE)</f>
        <v>V5757351401000</v>
      </c>
      <c r="C6888" s="36">
        <f>VLOOKUP(AllData[[#This Row],[Order]],MM[],2,FALSE)</f>
        <v>155</v>
      </c>
      <c r="D6888" s="36" t="s">
        <v>75</v>
      </c>
      <c r="E6888" s="36" t="s">
        <v>61</v>
      </c>
      <c r="F6888" s="36" t="s">
        <v>63</v>
      </c>
      <c r="G6888" s="36" t="s">
        <v>74</v>
      </c>
      <c r="H6888" s="36">
        <v>302.21999999999997</v>
      </c>
      <c r="I6888" s="36">
        <v>350</v>
      </c>
    </row>
    <row r="6889" spans="1:9" x14ac:dyDescent="0.35">
      <c r="A6889" s="36">
        <v>1546704</v>
      </c>
      <c r="B6889" s="36" t="str">
        <f>VLOOKUP(AllData[[#This Row],[Order]],MM[],3,FALSE)</f>
        <v>V5757351401000</v>
      </c>
      <c r="C6889" s="36">
        <f>VLOOKUP(AllData[[#This Row],[Order]],MM[],2,FALSE)</f>
        <v>155</v>
      </c>
      <c r="D6889" s="36" t="s">
        <v>78</v>
      </c>
      <c r="E6889" s="36" t="s">
        <v>61</v>
      </c>
      <c r="F6889" s="36" t="s">
        <v>63</v>
      </c>
      <c r="G6889" s="36" t="s">
        <v>76</v>
      </c>
      <c r="H6889" s="36">
        <v>2189.16</v>
      </c>
      <c r="I6889" s="36">
        <v>1020</v>
      </c>
    </row>
    <row r="6890" spans="1:9" x14ac:dyDescent="0.35">
      <c r="A6890" s="36">
        <v>1546704</v>
      </c>
      <c r="B6890" s="36" t="str">
        <f>VLOOKUP(AllData[[#This Row],[Order]],MM[],3,FALSE)</f>
        <v>V5757351401000</v>
      </c>
      <c r="C6890" s="36">
        <f>VLOOKUP(AllData[[#This Row],[Order]],MM[],2,FALSE)</f>
        <v>155</v>
      </c>
      <c r="D6890" s="36" t="s">
        <v>80</v>
      </c>
      <c r="E6890" s="36" t="s">
        <v>61</v>
      </c>
      <c r="F6890" s="36" t="s">
        <v>63</v>
      </c>
      <c r="G6890" s="36" t="s">
        <v>112</v>
      </c>
      <c r="H6890" s="36">
        <v>83.22</v>
      </c>
      <c r="I6890" s="36">
        <v>50</v>
      </c>
    </row>
    <row r="6891" spans="1:9" x14ac:dyDescent="0.35">
      <c r="A6891" s="36">
        <v>1546704</v>
      </c>
      <c r="B6891" s="36" t="str">
        <f>VLOOKUP(AllData[[#This Row],[Order]],MM[],3,FALSE)</f>
        <v>V5757351401000</v>
      </c>
      <c r="C6891" s="36">
        <f>VLOOKUP(AllData[[#This Row],[Order]],MM[],2,FALSE)</f>
        <v>155</v>
      </c>
      <c r="D6891" s="36" t="s">
        <v>82</v>
      </c>
      <c r="E6891" s="36" t="s">
        <v>89</v>
      </c>
      <c r="F6891" s="36" t="s">
        <v>91</v>
      </c>
      <c r="G6891" s="36" t="s">
        <v>92</v>
      </c>
      <c r="H6891" s="36"/>
      <c r="I6891" s="36">
        <v>0</v>
      </c>
    </row>
    <row r="6892" spans="1:9" x14ac:dyDescent="0.35">
      <c r="A6892" s="36">
        <v>1546704</v>
      </c>
      <c r="B6892" s="36" t="str">
        <f>VLOOKUP(AllData[[#This Row],[Order]],MM[],3,FALSE)</f>
        <v>V5757351401000</v>
      </c>
      <c r="C6892" s="36">
        <f>VLOOKUP(AllData[[#This Row],[Order]],MM[],2,FALSE)</f>
        <v>155</v>
      </c>
      <c r="D6892" s="36" t="s">
        <v>85</v>
      </c>
      <c r="E6892" s="36" t="s">
        <v>69</v>
      </c>
      <c r="F6892" s="36" t="s">
        <v>70</v>
      </c>
      <c r="G6892" s="36" t="s">
        <v>79</v>
      </c>
      <c r="H6892" s="36">
        <v>20</v>
      </c>
      <c r="I6892" s="36">
        <v>20</v>
      </c>
    </row>
    <row r="6893" spans="1:9" x14ac:dyDescent="0.35">
      <c r="A6893" s="36">
        <v>1546704</v>
      </c>
      <c r="B6893" s="36" t="str">
        <f>VLOOKUP(AllData[[#This Row],[Order]],MM[],3,FALSE)</f>
        <v>V5757351401000</v>
      </c>
      <c r="C6893" s="36">
        <f>VLOOKUP(AllData[[#This Row],[Order]],MM[],2,FALSE)</f>
        <v>155</v>
      </c>
      <c r="D6893" s="36" t="s">
        <v>88</v>
      </c>
      <c r="E6893" s="36" t="s">
        <v>69</v>
      </c>
      <c r="F6893" s="36" t="s">
        <v>70</v>
      </c>
      <c r="G6893" s="36" t="s">
        <v>81</v>
      </c>
      <c r="H6893" s="36">
        <v>20</v>
      </c>
      <c r="I6893" s="36">
        <v>20</v>
      </c>
    </row>
    <row r="6894" spans="1:9" x14ac:dyDescent="0.35">
      <c r="A6894" s="36">
        <v>1546704</v>
      </c>
      <c r="B6894" s="36" t="str">
        <f>VLOOKUP(AllData[[#This Row],[Order]],MM[],3,FALSE)</f>
        <v>V5757351401000</v>
      </c>
      <c r="C6894" s="36">
        <f>VLOOKUP(AllData[[#This Row],[Order]],MM[],2,FALSE)</f>
        <v>155</v>
      </c>
      <c r="D6894" s="36" t="s">
        <v>95</v>
      </c>
      <c r="E6894" s="36" t="s">
        <v>83</v>
      </c>
      <c r="F6894" s="36" t="s">
        <v>84</v>
      </c>
      <c r="G6894" s="36" t="s">
        <v>84</v>
      </c>
      <c r="H6894" s="36">
        <v>346.44</v>
      </c>
      <c r="I6894" s="36">
        <v>450</v>
      </c>
    </row>
    <row r="6895" spans="1:9" x14ac:dyDescent="0.35">
      <c r="A6895" s="36">
        <v>1546704</v>
      </c>
      <c r="B6895" s="36" t="str">
        <f>VLOOKUP(AllData[[#This Row],[Order]],MM[],3,FALSE)</f>
        <v>V5757351401000</v>
      </c>
      <c r="C6895" s="36">
        <f>VLOOKUP(AllData[[#This Row],[Order]],MM[],2,FALSE)</f>
        <v>155</v>
      </c>
      <c r="D6895" s="36" t="s">
        <v>97</v>
      </c>
      <c r="E6895" s="36" t="s">
        <v>86</v>
      </c>
      <c r="F6895" s="36" t="s">
        <v>87</v>
      </c>
      <c r="G6895" s="36" t="s">
        <v>87</v>
      </c>
      <c r="H6895" s="36">
        <v>20</v>
      </c>
      <c r="I6895" s="36">
        <v>20</v>
      </c>
    </row>
    <row r="6896" spans="1:9" x14ac:dyDescent="0.35">
      <c r="A6896" s="36">
        <v>1546704</v>
      </c>
      <c r="B6896" s="36" t="str">
        <f>VLOOKUP(AllData[[#This Row],[Order]],MM[],3,FALSE)</f>
        <v>V5757351401000</v>
      </c>
      <c r="C6896" s="36">
        <f>VLOOKUP(AllData[[#This Row],[Order]],MM[],2,FALSE)</f>
        <v>155</v>
      </c>
      <c r="D6896" s="36" t="s">
        <v>99</v>
      </c>
      <c r="E6896" s="36" t="s">
        <v>61</v>
      </c>
      <c r="F6896" s="36" t="s">
        <v>63</v>
      </c>
      <c r="G6896" s="36" t="s">
        <v>96</v>
      </c>
      <c r="H6896" s="36">
        <v>93.832999999999998</v>
      </c>
      <c r="I6896" s="36">
        <v>100</v>
      </c>
    </row>
    <row r="6897" spans="1:9" x14ac:dyDescent="0.35">
      <c r="A6897" s="36">
        <v>1546704</v>
      </c>
      <c r="B6897" s="36" t="str">
        <f>VLOOKUP(AllData[[#This Row],[Order]],MM[],3,FALSE)</f>
        <v>V5757351401000</v>
      </c>
      <c r="C6897" s="36">
        <f>VLOOKUP(AllData[[#This Row],[Order]],MM[],2,FALSE)</f>
        <v>155</v>
      </c>
      <c r="D6897" s="36" t="s">
        <v>101</v>
      </c>
      <c r="E6897" s="36" t="s">
        <v>69</v>
      </c>
      <c r="F6897" s="36" t="s">
        <v>70</v>
      </c>
      <c r="G6897" s="36" t="s">
        <v>98</v>
      </c>
      <c r="H6897" s="36">
        <v>20</v>
      </c>
      <c r="I6897" s="36">
        <v>20</v>
      </c>
    </row>
    <row r="6898" spans="1:9" x14ac:dyDescent="0.35">
      <c r="A6898" s="36">
        <v>1546704</v>
      </c>
      <c r="B6898" s="36" t="str">
        <f>VLOOKUP(AllData[[#This Row],[Order]],MM[],3,FALSE)</f>
        <v>V5757351401000</v>
      </c>
      <c r="C6898" s="36">
        <f>VLOOKUP(AllData[[#This Row],[Order]],MM[],2,FALSE)</f>
        <v>155</v>
      </c>
      <c r="D6898" s="36" t="s">
        <v>104</v>
      </c>
      <c r="E6898" s="36" t="s">
        <v>69</v>
      </c>
      <c r="F6898" s="36" t="s">
        <v>70</v>
      </c>
      <c r="G6898" s="36" t="s">
        <v>100</v>
      </c>
      <c r="H6898" s="36">
        <v>30</v>
      </c>
      <c r="I6898" s="36">
        <v>30</v>
      </c>
    </row>
    <row r="6899" spans="1:9" x14ac:dyDescent="0.35">
      <c r="A6899" s="36">
        <v>1546704</v>
      </c>
      <c r="B6899" s="36" t="str">
        <f>VLOOKUP(AllData[[#This Row],[Order]],MM[],3,FALSE)</f>
        <v>V5757351401000</v>
      </c>
      <c r="C6899" s="36">
        <f>VLOOKUP(AllData[[#This Row],[Order]],MM[],2,FALSE)</f>
        <v>155</v>
      </c>
      <c r="D6899" s="36" t="s">
        <v>113</v>
      </c>
      <c r="E6899" s="36" t="s">
        <v>102</v>
      </c>
      <c r="F6899" s="36" t="s">
        <v>100</v>
      </c>
      <c r="G6899" s="36" t="s">
        <v>103</v>
      </c>
      <c r="H6899" s="36">
        <v>30</v>
      </c>
      <c r="I6899" s="36">
        <v>30</v>
      </c>
    </row>
    <row r="6900" spans="1:9" x14ac:dyDescent="0.35">
      <c r="A6900" s="36">
        <v>1546704</v>
      </c>
      <c r="B6900" s="36" t="str">
        <f>VLOOKUP(AllData[[#This Row],[Order]],MM[],3,FALSE)</f>
        <v>V5757351401000</v>
      </c>
      <c r="C6900" s="36">
        <f>VLOOKUP(AllData[[#This Row],[Order]],MM[],2,FALSE)</f>
        <v>155</v>
      </c>
      <c r="D6900" s="36" t="s">
        <v>114</v>
      </c>
      <c r="E6900" s="36" t="s">
        <v>102</v>
      </c>
      <c r="F6900" s="36" t="s">
        <v>100</v>
      </c>
      <c r="G6900" s="36" t="s">
        <v>106</v>
      </c>
      <c r="H6900" s="36">
        <v>45</v>
      </c>
      <c r="I6900" s="36">
        <v>45</v>
      </c>
    </row>
    <row r="6901" spans="1:9" x14ac:dyDescent="0.35">
      <c r="A6901" s="36">
        <v>1546704</v>
      </c>
      <c r="B6901" s="36" t="str">
        <f>VLOOKUP(AllData[[#This Row],[Order]],MM[],3,FALSE)</f>
        <v>V5757351401000</v>
      </c>
      <c r="C6901" s="36">
        <f>VLOOKUP(AllData[[#This Row],[Order]],MM[],2,FALSE)</f>
        <v>155</v>
      </c>
      <c r="D6901" s="36" t="s">
        <v>60</v>
      </c>
      <c r="E6901" s="36" t="s">
        <v>61</v>
      </c>
      <c r="F6901" s="36" t="s">
        <v>63</v>
      </c>
      <c r="G6901" s="36" t="s">
        <v>108</v>
      </c>
      <c r="H6901" s="36">
        <v>303.18</v>
      </c>
      <c r="I6901" s="36">
        <v>1</v>
      </c>
    </row>
    <row r="6902" spans="1:9" x14ac:dyDescent="0.35">
      <c r="A6902" s="36">
        <v>1546704</v>
      </c>
      <c r="B6902" s="36" t="str">
        <f>VLOOKUP(AllData[[#This Row],[Order]],MM[],3,FALSE)</f>
        <v>V5757351401000</v>
      </c>
      <c r="C6902" s="36">
        <f>VLOOKUP(AllData[[#This Row],[Order]],MM[],2,FALSE)</f>
        <v>155</v>
      </c>
      <c r="D6902" s="36" t="s">
        <v>95</v>
      </c>
      <c r="E6902" s="36" t="s">
        <v>83</v>
      </c>
      <c r="F6902" s="36" t="s">
        <v>84</v>
      </c>
      <c r="G6902" s="36" t="s">
        <v>110</v>
      </c>
      <c r="H6902" s="36"/>
      <c r="I6902" s="36">
        <v>5</v>
      </c>
    </row>
    <row r="6903" spans="1:9" x14ac:dyDescent="0.35">
      <c r="A6903" s="36">
        <v>1548148</v>
      </c>
      <c r="B6903" s="36" t="str">
        <f>VLOOKUP(AllData[[#This Row],[Order]],MM[],3,FALSE)</f>
        <v>V5757311400800</v>
      </c>
      <c r="C6903" s="36">
        <f>VLOOKUP(AllData[[#This Row],[Order]],MM[],2,FALSE)</f>
        <v>149</v>
      </c>
      <c r="D6903" s="36" t="s">
        <v>60</v>
      </c>
      <c r="E6903" s="36" t="s">
        <v>83</v>
      </c>
      <c r="F6903" s="36" t="s">
        <v>84</v>
      </c>
      <c r="G6903" s="36" t="s">
        <v>111</v>
      </c>
      <c r="H6903" s="36">
        <v>26.75</v>
      </c>
      <c r="I6903" s="36">
        <v>40</v>
      </c>
    </row>
    <row r="6904" spans="1:9" x14ac:dyDescent="0.35">
      <c r="A6904" s="36">
        <v>1548148</v>
      </c>
      <c r="B6904" s="36" t="str">
        <f>VLOOKUP(AllData[[#This Row],[Order]],MM[],3,FALSE)</f>
        <v>V5757311400800</v>
      </c>
      <c r="C6904" s="36">
        <f>VLOOKUP(AllData[[#This Row],[Order]],MM[],2,FALSE)</f>
        <v>149</v>
      </c>
      <c r="D6904" s="36" t="s">
        <v>68</v>
      </c>
      <c r="E6904" s="36" t="s">
        <v>61</v>
      </c>
      <c r="F6904" s="36" t="s">
        <v>63</v>
      </c>
      <c r="G6904" s="36" t="s">
        <v>64</v>
      </c>
      <c r="H6904" s="36">
        <v>9.25</v>
      </c>
      <c r="I6904" s="36">
        <v>15</v>
      </c>
    </row>
    <row r="6905" spans="1:9" x14ac:dyDescent="0.35">
      <c r="A6905" s="36">
        <v>1548148</v>
      </c>
      <c r="B6905" s="36" t="str">
        <f>VLOOKUP(AllData[[#This Row],[Order]],MM[],3,FALSE)</f>
        <v>V5757311400800</v>
      </c>
      <c r="C6905" s="36">
        <f>VLOOKUP(AllData[[#This Row],[Order]],MM[],2,FALSE)</f>
        <v>149</v>
      </c>
      <c r="D6905" s="36" t="s">
        <v>73</v>
      </c>
      <c r="E6905" s="36" t="s">
        <v>69</v>
      </c>
      <c r="F6905" s="36" t="s">
        <v>70</v>
      </c>
      <c r="G6905" s="36" t="s">
        <v>71</v>
      </c>
      <c r="H6905" s="36">
        <v>20</v>
      </c>
      <c r="I6905" s="36">
        <v>20</v>
      </c>
    </row>
    <row r="6906" spans="1:9" x14ac:dyDescent="0.35">
      <c r="A6906" s="36">
        <v>1548148</v>
      </c>
      <c r="B6906" s="36" t="str">
        <f>VLOOKUP(AllData[[#This Row],[Order]],MM[],3,FALSE)</f>
        <v>V5757311400800</v>
      </c>
      <c r="C6906" s="36">
        <f>VLOOKUP(AllData[[#This Row],[Order]],MM[],2,FALSE)</f>
        <v>149</v>
      </c>
      <c r="D6906" s="36" t="s">
        <v>75</v>
      </c>
      <c r="E6906" s="36" t="s">
        <v>61</v>
      </c>
      <c r="F6906" s="36" t="s">
        <v>63</v>
      </c>
      <c r="G6906" s="36" t="s">
        <v>74</v>
      </c>
      <c r="H6906" s="36">
        <v>328.32000000000005</v>
      </c>
      <c r="I6906" s="36">
        <v>290</v>
      </c>
    </row>
    <row r="6907" spans="1:9" x14ac:dyDescent="0.35">
      <c r="A6907" s="36">
        <v>1548148</v>
      </c>
      <c r="B6907" s="36" t="str">
        <f>VLOOKUP(AllData[[#This Row],[Order]],MM[],3,FALSE)</f>
        <v>V5757311400800</v>
      </c>
      <c r="C6907" s="36">
        <f>VLOOKUP(AllData[[#This Row],[Order]],MM[],2,FALSE)</f>
        <v>149</v>
      </c>
      <c r="D6907" s="36" t="s">
        <v>78</v>
      </c>
      <c r="E6907" s="36" t="s">
        <v>61</v>
      </c>
      <c r="F6907" s="36" t="s">
        <v>63</v>
      </c>
      <c r="G6907" s="36" t="s">
        <v>76</v>
      </c>
      <c r="H6907" s="36">
        <v>2478.3000000000002</v>
      </c>
      <c r="I6907" s="36">
        <v>1040</v>
      </c>
    </row>
    <row r="6908" spans="1:9" x14ac:dyDescent="0.35">
      <c r="A6908" s="36">
        <v>1548148</v>
      </c>
      <c r="B6908" s="36" t="str">
        <f>VLOOKUP(AllData[[#This Row],[Order]],MM[],3,FALSE)</f>
        <v>V5757311400800</v>
      </c>
      <c r="C6908" s="36">
        <f>VLOOKUP(AllData[[#This Row],[Order]],MM[],2,FALSE)</f>
        <v>149</v>
      </c>
      <c r="D6908" s="36" t="s">
        <v>80</v>
      </c>
      <c r="E6908" s="36" t="s">
        <v>61</v>
      </c>
      <c r="F6908" s="36" t="s">
        <v>63</v>
      </c>
      <c r="G6908" s="36" t="s">
        <v>112</v>
      </c>
      <c r="H6908" s="36">
        <v>17.317</v>
      </c>
      <c r="I6908" s="36">
        <v>50</v>
      </c>
    </row>
    <row r="6909" spans="1:9" x14ac:dyDescent="0.35">
      <c r="A6909" s="36">
        <v>1548148</v>
      </c>
      <c r="B6909" s="36" t="str">
        <f>VLOOKUP(AllData[[#This Row],[Order]],MM[],3,FALSE)</f>
        <v>V5757311400800</v>
      </c>
      <c r="C6909" s="36">
        <f>VLOOKUP(AllData[[#This Row],[Order]],MM[],2,FALSE)</f>
        <v>149</v>
      </c>
      <c r="D6909" s="36" t="s">
        <v>82</v>
      </c>
      <c r="E6909" s="36" t="s">
        <v>89</v>
      </c>
      <c r="F6909" s="36" t="s">
        <v>91</v>
      </c>
      <c r="G6909" s="36" t="s">
        <v>92</v>
      </c>
      <c r="H6909" s="36"/>
      <c r="I6909" s="36">
        <v>0</v>
      </c>
    </row>
    <row r="6910" spans="1:9" x14ac:dyDescent="0.35">
      <c r="A6910" s="36">
        <v>1548148</v>
      </c>
      <c r="B6910" s="36" t="str">
        <f>VLOOKUP(AllData[[#This Row],[Order]],MM[],3,FALSE)</f>
        <v>V5757311400800</v>
      </c>
      <c r="C6910" s="36">
        <f>VLOOKUP(AllData[[#This Row],[Order]],MM[],2,FALSE)</f>
        <v>149</v>
      </c>
      <c r="D6910" s="36" t="s">
        <v>85</v>
      </c>
      <c r="E6910" s="36" t="s">
        <v>69</v>
      </c>
      <c r="F6910" s="36" t="s">
        <v>70</v>
      </c>
      <c r="G6910" s="36" t="s">
        <v>79</v>
      </c>
      <c r="H6910" s="36">
        <v>20</v>
      </c>
      <c r="I6910" s="36">
        <v>20</v>
      </c>
    </row>
    <row r="6911" spans="1:9" x14ac:dyDescent="0.35">
      <c r="A6911" s="36">
        <v>1548148</v>
      </c>
      <c r="B6911" s="36" t="str">
        <f>VLOOKUP(AllData[[#This Row],[Order]],MM[],3,FALSE)</f>
        <v>V5757311400800</v>
      </c>
      <c r="C6911" s="36">
        <f>VLOOKUP(AllData[[#This Row],[Order]],MM[],2,FALSE)</f>
        <v>149</v>
      </c>
      <c r="D6911" s="36" t="s">
        <v>88</v>
      </c>
      <c r="E6911" s="36" t="s">
        <v>69</v>
      </c>
      <c r="F6911" s="36" t="s">
        <v>70</v>
      </c>
      <c r="G6911" s="36" t="s">
        <v>81</v>
      </c>
      <c r="H6911" s="36">
        <v>20</v>
      </c>
      <c r="I6911" s="36">
        <v>20</v>
      </c>
    </row>
    <row r="6912" spans="1:9" x14ac:dyDescent="0.35">
      <c r="A6912" s="36">
        <v>1548148</v>
      </c>
      <c r="B6912" s="36" t="str">
        <f>VLOOKUP(AllData[[#This Row],[Order]],MM[],3,FALSE)</f>
        <v>V5757311400800</v>
      </c>
      <c r="C6912" s="36">
        <f>VLOOKUP(AllData[[#This Row],[Order]],MM[],2,FALSE)</f>
        <v>149</v>
      </c>
      <c r="D6912" s="36" t="s">
        <v>95</v>
      </c>
      <c r="E6912" s="36" t="s">
        <v>83</v>
      </c>
      <c r="F6912" s="36" t="s">
        <v>84</v>
      </c>
      <c r="G6912" s="36" t="s">
        <v>84</v>
      </c>
      <c r="H6912" s="36">
        <v>454.02</v>
      </c>
      <c r="I6912" s="36">
        <v>450</v>
      </c>
    </row>
    <row r="6913" spans="1:9" x14ac:dyDescent="0.35">
      <c r="A6913" s="36">
        <v>1548148</v>
      </c>
      <c r="B6913" s="36" t="str">
        <f>VLOOKUP(AllData[[#This Row],[Order]],MM[],3,FALSE)</f>
        <v>V5757311400800</v>
      </c>
      <c r="C6913" s="36">
        <f>VLOOKUP(AllData[[#This Row],[Order]],MM[],2,FALSE)</f>
        <v>149</v>
      </c>
      <c r="D6913" s="36" t="s">
        <v>97</v>
      </c>
      <c r="E6913" s="36" t="s">
        <v>86</v>
      </c>
      <c r="F6913" s="36" t="s">
        <v>87</v>
      </c>
      <c r="G6913" s="36" t="s">
        <v>87</v>
      </c>
      <c r="H6913" s="36">
        <v>20</v>
      </c>
      <c r="I6913" s="36">
        <v>20</v>
      </c>
    </row>
    <row r="6914" spans="1:9" x14ac:dyDescent="0.35">
      <c r="A6914" s="36">
        <v>1548148</v>
      </c>
      <c r="B6914" s="36" t="str">
        <f>VLOOKUP(AllData[[#This Row],[Order]],MM[],3,FALSE)</f>
        <v>V5757311400800</v>
      </c>
      <c r="C6914" s="36">
        <f>VLOOKUP(AllData[[#This Row],[Order]],MM[],2,FALSE)</f>
        <v>149</v>
      </c>
      <c r="D6914" s="36" t="s">
        <v>99</v>
      </c>
      <c r="E6914" s="36" t="s">
        <v>61</v>
      </c>
      <c r="F6914" s="36" t="s">
        <v>63</v>
      </c>
      <c r="G6914" s="36" t="s">
        <v>96</v>
      </c>
      <c r="H6914" s="36">
        <v>83.582999999999998</v>
      </c>
      <c r="I6914" s="36">
        <v>100</v>
      </c>
    </row>
    <row r="6915" spans="1:9" x14ac:dyDescent="0.35">
      <c r="A6915" s="36">
        <v>1548148</v>
      </c>
      <c r="B6915" s="36" t="str">
        <f>VLOOKUP(AllData[[#This Row],[Order]],MM[],3,FALSE)</f>
        <v>V5757311400800</v>
      </c>
      <c r="C6915" s="36">
        <f>VLOOKUP(AllData[[#This Row],[Order]],MM[],2,FALSE)</f>
        <v>149</v>
      </c>
      <c r="D6915" s="36" t="s">
        <v>101</v>
      </c>
      <c r="E6915" s="36" t="s">
        <v>69</v>
      </c>
      <c r="F6915" s="36" t="s">
        <v>70</v>
      </c>
      <c r="G6915" s="36" t="s">
        <v>98</v>
      </c>
      <c r="H6915" s="36">
        <v>20</v>
      </c>
      <c r="I6915" s="36">
        <v>20</v>
      </c>
    </row>
    <row r="6916" spans="1:9" x14ac:dyDescent="0.35">
      <c r="A6916" s="36">
        <v>1548148</v>
      </c>
      <c r="B6916" s="36" t="str">
        <f>VLOOKUP(AllData[[#This Row],[Order]],MM[],3,FALSE)</f>
        <v>V5757311400800</v>
      </c>
      <c r="C6916" s="36">
        <f>VLOOKUP(AllData[[#This Row],[Order]],MM[],2,FALSE)</f>
        <v>149</v>
      </c>
      <c r="D6916" s="36" t="s">
        <v>104</v>
      </c>
      <c r="E6916" s="36" t="s">
        <v>69</v>
      </c>
      <c r="F6916" s="36" t="s">
        <v>70</v>
      </c>
      <c r="G6916" s="36" t="s">
        <v>100</v>
      </c>
      <c r="H6916" s="36">
        <v>30</v>
      </c>
      <c r="I6916" s="36">
        <v>30</v>
      </c>
    </row>
    <row r="6917" spans="1:9" x14ac:dyDescent="0.35">
      <c r="A6917" s="36">
        <v>1548148</v>
      </c>
      <c r="B6917" s="36" t="str">
        <f>VLOOKUP(AllData[[#This Row],[Order]],MM[],3,FALSE)</f>
        <v>V5757311400800</v>
      </c>
      <c r="C6917" s="36">
        <f>VLOOKUP(AllData[[#This Row],[Order]],MM[],2,FALSE)</f>
        <v>149</v>
      </c>
      <c r="D6917" s="36" t="s">
        <v>113</v>
      </c>
      <c r="E6917" s="36" t="s">
        <v>102</v>
      </c>
      <c r="F6917" s="36" t="s">
        <v>100</v>
      </c>
      <c r="G6917" s="36" t="s">
        <v>103</v>
      </c>
      <c r="H6917" s="36">
        <v>30</v>
      </c>
      <c r="I6917" s="36">
        <v>30</v>
      </c>
    </row>
    <row r="6918" spans="1:9" x14ac:dyDescent="0.35">
      <c r="A6918" s="36">
        <v>1548148</v>
      </c>
      <c r="B6918" s="36" t="str">
        <f>VLOOKUP(AllData[[#This Row],[Order]],MM[],3,FALSE)</f>
        <v>V5757311400800</v>
      </c>
      <c r="C6918" s="36">
        <f>VLOOKUP(AllData[[#This Row],[Order]],MM[],2,FALSE)</f>
        <v>149</v>
      </c>
      <c r="D6918" s="36" t="s">
        <v>114</v>
      </c>
      <c r="E6918" s="36" t="s">
        <v>102</v>
      </c>
      <c r="F6918" s="36" t="s">
        <v>100</v>
      </c>
      <c r="G6918" s="36" t="s">
        <v>106</v>
      </c>
      <c r="H6918" s="36">
        <v>45</v>
      </c>
      <c r="I6918" s="36">
        <v>45</v>
      </c>
    </row>
    <row r="6919" spans="1:9" x14ac:dyDescent="0.35">
      <c r="A6919" s="36">
        <v>1548148</v>
      </c>
      <c r="B6919" s="36" t="str">
        <f>VLOOKUP(AllData[[#This Row],[Order]],MM[],3,FALSE)</f>
        <v>V5757311400800</v>
      </c>
      <c r="C6919" s="36">
        <f>VLOOKUP(AllData[[#This Row],[Order]],MM[],2,FALSE)</f>
        <v>149</v>
      </c>
      <c r="D6919" s="36" t="s">
        <v>60</v>
      </c>
      <c r="E6919" s="36" t="s">
        <v>61</v>
      </c>
      <c r="F6919" s="36" t="s">
        <v>63</v>
      </c>
      <c r="G6919" s="36" t="s">
        <v>108</v>
      </c>
      <c r="H6919" s="36"/>
      <c r="I6919" s="36">
        <v>1</v>
      </c>
    </row>
    <row r="6920" spans="1:9" x14ac:dyDescent="0.35">
      <c r="A6920" s="36">
        <v>1548148</v>
      </c>
      <c r="B6920" s="36" t="str">
        <f>VLOOKUP(AllData[[#This Row],[Order]],MM[],3,FALSE)</f>
        <v>V5757311400800</v>
      </c>
      <c r="C6920" s="36">
        <f>VLOOKUP(AllData[[#This Row],[Order]],MM[],2,FALSE)</f>
        <v>149</v>
      </c>
      <c r="D6920" s="36" t="s">
        <v>95</v>
      </c>
      <c r="E6920" s="36" t="s">
        <v>83</v>
      </c>
      <c r="F6920" s="36" t="s">
        <v>84</v>
      </c>
      <c r="G6920" s="36" t="s">
        <v>110</v>
      </c>
      <c r="H6920" s="36">
        <v>93.3</v>
      </c>
      <c r="I6920" s="36">
        <v>5</v>
      </c>
    </row>
    <row r="6921" spans="1:9" x14ac:dyDescent="0.35">
      <c r="A6921" s="36">
        <v>1548149</v>
      </c>
      <c r="B6921" s="36" t="str">
        <f>VLOOKUP(AllData[[#This Row],[Order]],MM[],3,FALSE)</f>
        <v>V5757311401000</v>
      </c>
      <c r="C6921" s="36">
        <f>VLOOKUP(AllData[[#This Row],[Order]],MM[],2,FALSE)</f>
        <v>149</v>
      </c>
      <c r="D6921" s="36" t="s">
        <v>60</v>
      </c>
      <c r="E6921" s="36" t="s">
        <v>83</v>
      </c>
      <c r="F6921" s="36" t="s">
        <v>84</v>
      </c>
      <c r="G6921" s="36" t="s">
        <v>111</v>
      </c>
      <c r="H6921" s="36">
        <v>5.867</v>
      </c>
      <c r="I6921" s="36">
        <v>40</v>
      </c>
    </row>
    <row r="6922" spans="1:9" x14ac:dyDescent="0.35">
      <c r="A6922" s="36">
        <v>1548149</v>
      </c>
      <c r="B6922" s="36" t="str">
        <f>VLOOKUP(AllData[[#This Row],[Order]],MM[],3,FALSE)</f>
        <v>V5757311401000</v>
      </c>
      <c r="C6922" s="36">
        <f>VLOOKUP(AllData[[#This Row],[Order]],MM[],2,FALSE)</f>
        <v>149</v>
      </c>
      <c r="D6922" s="36" t="s">
        <v>68</v>
      </c>
      <c r="E6922" s="36" t="s">
        <v>61</v>
      </c>
      <c r="F6922" s="36" t="s">
        <v>63</v>
      </c>
      <c r="G6922" s="36" t="s">
        <v>64</v>
      </c>
      <c r="H6922" s="36">
        <v>35.383000000000003</v>
      </c>
      <c r="I6922" s="36">
        <v>15</v>
      </c>
    </row>
    <row r="6923" spans="1:9" x14ac:dyDescent="0.35">
      <c r="A6923" s="36">
        <v>1548149</v>
      </c>
      <c r="B6923" s="36" t="str">
        <f>VLOOKUP(AllData[[#This Row],[Order]],MM[],3,FALSE)</f>
        <v>V5757311401000</v>
      </c>
      <c r="C6923" s="36">
        <f>VLOOKUP(AllData[[#This Row],[Order]],MM[],2,FALSE)</f>
        <v>149</v>
      </c>
      <c r="D6923" s="36" t="s">
        <v>73</v>
      </c>
      <c r="E6923" s="36" t="s">
        <v>69</v>
      </c>
      <c r="F6923" s="36" t="s">
        <v>70</v>
      </c>
      <c r="G6923" s="36" t="s">
        <v>71</v>
      </c>
      <c r="H6923" s="36">
        <v>20</v>
      </c>
      <c r="I6923" s="36">
        <v>20</v>
      </c>
    </row>
    <row r="6924" spans="1:9" x14ac:dyDescent="0.35">
      <c r="A6924" s="36">
        <v>1548149</v>
      </c>
      <c r="B6924" s="36" t="str">
        <f>VLOOKUP(AllData[[#This Row],[Order]],MM[],3,FALSE)</f>
        <v>V5757311401000</v>
      </c>
      <c r="C6924" s="36">
        <f>VLOOKUP(AllData[[#This Row],[Order]],MM[],2,FALSE)</f>
        <v>149</v>
      </c>
      <c r="D6924" s="36" t="s">
        <v>75</v>
      </c>
      <c r="E6924" s="36" t="s">
        <v>61</v>
      </c>
      <c r="F6924" s="36" t="s">
        <v>63</v>
      </c>
      <c r="G6924" s="36" t="s">
        <v>74</v>
      </c>
      <c r="H6924" s="36">
        <v>152.46</v>
      </c>
      <c r="I6924" s="36">
        <v>350</v>
      </c>
    </row>
    <row r="6925" spans="1:9" x14ac:dyDescent="0.35">
      <c r="A6925" s="36">
        <v>1548149</v>
      </c>
      <c r="B6925" s="36" t="str">
        <f>VLOOKUP(AllData[[#This Row],[Order]],MM[],3,FALSE)</f>
        <v>V5757311401000</v>
      </c>
      <c r="C6925" s="36">
        <f>VLOOKUP(AllData[[#This Row],[Order]],MM[],2,FALSE)</f>
        <v>149</v>
      </c>
      <c r="D6925" s="36" t="s">
        <v>78</v>
      </c>
      <c r="E6925" s="36" t="s">
        <v>61</v>
      </c>
      <c r="F6925" s="36" t="s">
        <v>63</v>
      </c>
      <c r="G6925" s="36" t="s">
        <v>76</v>
      </c>
      <c r="H6925" s="36">
        <v>2464.98</v>
      </c>
      <c r="I6925" s="36">
        <v>1020</v>
      </c>
    </row>
    <row r="6926" spans="1:9" x14ac:dyDescent="0.35">
      <c r="A6926" s="36">
        <v>1548149</v>
      </c>
      <c r="B6926" s="36" t="str">
        <f>VLOOKUP(AllData[[#This Row],[Order]],MM[],3,FALSE)</f>
        <v>V5757311401000</v>
      </c>
      <c r="C6926" s="36">
        <f>VLOOKUP(AllData[[#This Row],[Order]],MM[],2,FALSE)</f>
        <v>149</v>
      </c>
      <c r="D6926" s="36" t="s">
        <v>80</v>
      </c>
      <c r="E6926" s="36" t="s">
        <v>61</v>
      </c>
      <c r="F6926" s="36" t="s">
        <v>63</v>
      </c>
      <c r="G6926" s="36" t="s">
        <v>112</v>
      </c>
      <c r="H6926" s="36">
        <v>57.232999999999997</v>
      </c>
      <c r="I6926" s="36">
        <v>50</v>
      </c>
    </row>
    <row r="6927" spans="1:9" x14ac:dyDescent="0.35">
      <c r="A6927" s="36">
        <v>1548149</v>
      </c>
      <c r="B6927" s="36" t="str">
        <f>VLOOKUP(AllData[[#This Row],[Order]],MM[],3,FALSE)</f>
        <v>V5757311401000</v>
      </c>
      <c r="C6927" s="36">
        <f>VLOOKUP(AllData[[#This Row],[Order]],MM[],2,FALSE)</f>
        <v>149</v>
      </c>
      <c r="D6927" s="36" t="s">
        <v>82</v>
      </c>
      <c r="E6927" s="36" t="s">
        <v>89</v>
      </c>
      <c r="F6927" s="36" t="s">
        <v>91</v>
      </c>
      <c r="G6927" s="36" t="s">
        <v>92</v>
      </c>
      <c r="H6927" s="36"/>
      <c r="I6927" s="36">
        <v>0</v>
      </c>
    </row>
    <row r="6928" spans="1:9" x14ac:dyDescent="0.35">
      <c r="A6928" s="36">
        <v>1548149</v>
      </c>
      <c r="B6928" s="36" t="str">
        <f>VLOOKUP(AllData[[#This Row],[Order]],MM[],3,FALSE)</f>
        <v>V5757311401000</v>
      </c>
      <c r="C6928" s="36">
        <f>VLOOKUP(AllData[[#This Row],[Order]],MM[],2,FALSE)</f>
        <v>149</v>
      </c>
      <c r="D6928" s="36" t="s">
        <v>85</v>
      </c>
      <c r="E6928" s="36" t="s">
        <v>69</v>
      </c>
      <c r="F6928" s="36" t="s">
        <v>70</v>
      </c>
      <c r="G6928" s="36" t="s">
        <v>79</v>
      </c>
      <c r="H6928" s="36">
        <v>20</v>
      </c>
      <c r="I6928" s="36">
        <v>20</v>
      </c>
    </row>
    <row r="6929" spans="1:9" x14ac:dyDescent="0.35">
      <c r="A6929" s="36">
        <v>1548149</v>
      </c>
      <c r="B6929" s="36" t="str">
        <f>VLOOKUP(AllData[[#This Row],[Order]],MM[],3,FALSE)</f>
        <v>V5757311401000</v>
      </c>
      <c r="C6929" s="36">
        <f>VLOOKUP(AllData[[#This Row],[Order]],MM[],2,FALSE)</f>
        <v>149</v>
      </c>
      <c r="D6929" s="36" t="s">
        <v>88</v>
      </c>
      <c r="E6929" s="36" t="s">
        <v>69</v>
      </c>
      <c r="F6929" s="36" t="s">
        <v>70</v>
      </c>
      <c r="G6929" s="36" t="s">
        <v>81</v>
      </c>
      <c r="H6929" s="36">
        <v>20</v>
      </c>
      <c r="I6929" s="36">
        <v>20</v>
      </c>
    </row>
    <row r="6930" spans="1:9" x14ac:dyDescent="0.35">
      <c r="A6930" s="36">
        <v>1548149</v>
      </c>
      <c r="B6930" s="36" t="str">
        <f>VLOOKUP(AllData[[#This Row],[Order]],MM[],3,FALSE)</f>
        <v>V5757311401000</v>
      </c>
      <c r="C6930" s="36">
        <f>VLOOKUP(AllData[[#This Row],[Order]],MM[],2,FALSE)</f>
        <v>149</v>
      </c>
      <c r="D6930" s="36" t="s">
        <v>95</v>
      </c>
      <c r="E6930" s="36" t="s">
        <v>83</v>
      </c>
      <c r="F6930" s="36" t="s">
        <v>84</v>
      </c>
      <c r="G6930" s="36" t="s">
        <v>84</v>
      </c>
      <c r="H6930" s="36">
        <v>300.59999999999997</v>
      </c>
      <c r="I6930" s="36">
        <v>450</v>
      </c>
    </row>
    <row r="6931" spans="1:9" x14ac:dyDescent="0.35">
      <c r="A6931" s="36">
        <v>1548149</v>
      </c>
      <c r="B6931" s="36" t="str">
        <f>VLOOKUP(AllData[[#This Row],[Order]],MM[],3,FALSE)</f>
        <v>V5757311401000</v>
      </c>
      <c r="C6931" s="36">
        <f>VLOOKUP(AllData[[#This Row],[Order]],MM[],2,FALSE)</f>
        <v>149</v>
      </c>
      <c r="D6931" s="36" t="s">
        <v>97</v>
      </c>
      <c r="E6931" s="36" t="s">
        <v>86</v>
      </c>
      <c r="F6931" s="36" t="s">
        <v>87</v>
      </c>
      <c r="G6931" s="36" t="s">
        <v>87</v>
      </c>
      <c r="H6931" s="36">
        <v>20</v>
      </c>
      <c r="I6931" s="36">
        <v>20</v>
      </c>
    </row>
    <row r="6932" spans="1:9" x14ac:dyDescent="0.35">
      <c r="A6932" s="36">
        <v>1548149</v>
      </c>
      <c r="B6932" s="36" t="str">
        <f>VLOOKUP(AllData[[#This Row],[Order]],MM[],3,FALSE)</f>
        <v>V5757311401000</v>
      </c>
      <c r="C6932" s="36">
        <f>VLOOKUP(AllData[[#This Row],[Order]],MM[],2,FALSE)</f>
        <v>149</v>
      </c>
      <c r="D6932" s="36" t="s">
        <v>99</v>
      </c>
      <c r="E6932" s="36" t="s">
        <v>61</v>
      </c>
      <c r="F6932" s="36" t="s">
        <v>63</v>
      </c>
      <c r="G6932" s="36" t="s">
        <v>96</v>
      </c>
      <c r="H6932" s="36">
        <v>38.582999999999998</v>
      </c>
      <c r="I6932" s="36">
        <v>100</v>
      </c>
    </row>
    <row r="6933" spans="1:9" x14ac:dyDescent="0.35">
      <c r="A6933" s="36">
        <v>1548149</v>
      </c>
      <c r="B6933" s="36" t="str">
        <f>VLOOKUP(AllData[[#This Row],[Order]],MM[],3,FALSE)</f>
        <v>V5757311401000</v>
      </c>
      <c r="C6933" s="36">
        <f>VLOOKUP(AllData[[#This Row],[Order]],MM[],2,FALSE)</f>
        <v>149</v>
      </c>
      <c r="D6933" s="36" t="s">
        <v>101</v>
      </c>
      <c r="E6933" s="36" t="s">
        <v>69</v>
      </c>
      <c r="F6933" s="36" t="s">
        <v>70</v>
      </c>
      <c r="G6933" s="36" t="s">
        <v>98</v>
      </c>
      <c r="H6933" s="36">
        <v>20</v>
      </c>
      <c r="I6933" s="36">
        <v>20</v>
      </c>
    </row>
    <row r="6934" spans="1:9" x14ac:dyDescent="0.35">
      <c r="A6934" s="36">
        <v>1548149</v>
      </c>
      <c r="B6934" s="36" t="str">
        <f>VLOOKUP(AllData[[#This Row],[Order]],MM[],3,FALSE)</f>
        <v>V5757311401000</v>
      </c>
      <c r="C6934" s="36">
        <f>VLOOKUP(AllData[[#This Row],[Order]],MM[],2,FALSE)</f>
        <v>149</v>
      </c>
      <c r="D6934" s="36" t="s">
        <v>104</v>
      </c>
      <c r="E6934" s="36" t="s">
        <v>69</v>
      </c>
      <c r="F6934" s="36" t="s">
        <v>70</v>
      </c>
      <c r="G6934" s="36" t="s">
        <v>100</v>
      </c>
      <c r="H6934" s="36">
        <v>30</v>
      </c>
      <c r="I6934" s="36">
        <v>30</v>
      </c>
    </row>
    <row r="6935" spans="1:9" x14ac:dyDescent="0.35">
      <c r="A6935" s="36">
        <v>1548149</v>
      </c>
      <c r="B6935" s="36" t="str">
        <f>VLOOKUP(AllData[[#This Row],[Order]],MM[],3,FALSE)</f>
        <v>V5757311401000</v>
      </c>
      <c r="C6935" s="36">
        <f>VLOOKUP(AllData[[#This Row],[Order]],MM[],2,FALSE)</f>
        <v>149</v>
      </c>
      <c r="D6935" s="36" t="s">
        <v>113</v>
      </c>
      <c r="E6935" s="36" t="s">
        <v>102</v>
      </c>
      <c r="F6935" s="36" t="s">
        <v>100</v>
      </c>
      <c r="G6935" s="36" t="s">
        <v>103</v>
      </c>
      <c r="H6935" s="36">
        <v>30</v>
      </c>
      <c r="I6935" s="36">
        <v>30</v>
      </c>
    </row>
    <row r="6936" spans="1:9" x14ac:dyDescent="0.35">
      <c r="A6936" s="36">
        <v>1548149</v>
      </c>
      <c r="B6936" s="36" t="str">
        <f>VLOOKUP(AllData[[#This Row],[Order]],MM[],3,FALSE)</f>
        <v>V5757311401000</v>
      </c>
      <c r="C6936" s="36">
        <f>VLOOKUP(AllData[[#This Row],[Order]],MM[],2,FALSE)</f>
        <v>149</v>
      </c>
      <c r="D6936" s="36" t="s">
        <v>114</v>
      </c>
      <c r="E6936" s="36" t="s">
        <v>102</v>
      </c>
      <c r="F6936" s="36" t="s">
        <v>100</v>
      </c>
      <c r="G6936" s="36" t="s">
        <v>106</v>
      </c>
      <c r="H6936" s="36">
        <v>45</v>
      </c>
      <c r="I6936" s="36">
        <v>45</v>
      </c>
    </row>
    <row r="6937" spans="1:9" x14ac:dyDescent="0.35">
      <c r="A6937" s="36">
        <v>1548149</v>
      </c>
      <c r="B6937" s="36" t="str">
        <f>VLOOKUP(AllData[[#This Row],[Order]],MM[],3,FALSE)</f>
        <v>V5757311401000</v>
      </c>
      <c r="C6937" s="36">
        <f>VLOOKUP(AllData[[#This Row],[Order]],MM[],2,FALSE)</f>
        <v>149</v>
      </c>
      <c r="D6937" s="36" t="s">
        <v>60</v>
      </c>
      <c r="E6937" s="36" t="s">
        <v>61</v>
      </c>
      <c r="F6937" s="36" t="s">
        <v>63</v>
      </c>
      <c r="G6937" s="36" t="s">
        <v>108</v>
      </c>
      <c r="H6937" s="36">
        <v>879.9</v>
      </c>
      <c r="I6937" s="36">
        <v>1</v>
      </c>
    </row>
    <row r="6938" spans="1:9" x14ac:dyDescent="0.35">
      <c r="A6938" s="36">
        <v>1548149</v>
      </c>
      <c r="B6938" s="36" t="str">
        <f>VLOOKUP(AllData[[#This Row],[Order]],MM[],3,FALSE)</f>
        <v>V5757311401000</v>
      </c>
      <c r="C6938" s="36">
        <f>VLOOKUP(AllData[[#This Row],[Order]],MM[],2,FALSE)</f>
        <v>149</v>
      </c>
      <c r="D6938" s="36" t="s">
        <v>95</v>
      </c>
      <c r="E6938" s="36" t="s">
        <v>83</v>
      </c>
      <c r="F6938" s="36" t="s">
        <v>84</v>
      </c>
      <c r="G6938" s="36" t="s">
        <v>110</v>
      </c>
      <c r="H6938" s="36">
        <v>333.18</v>
      </c>
      <c r="I6938" s="36">
        <v>5</v>
      </c>
    </row>
    <row r="6939" spans="1:9" x14ac:dyDescent="0.35">
      <c r="A6939" s="36">
        <v>1548150</v>
      </c>
      <c r="B6939" s="36" t="str">
        <f>VLOOKUP(AllData[[#This Row],[Order]],MM[],3,FALSE)</f>
        <v>V5757331400800</v>
      </c>
      <c r="C6939" s="36">
        <f>VLOOKUP(AllData[[#This Row],[Order]],MM[],2,FALSE)</f>
        <v>148</v>
      </c>
      <c r="D6939" s="36" t="s">
        <v>60</v>
      </c>
      <c r="E6939" s="36" t="s">
        <v>83</v>
      </c>
      <c r="F6939" s="36" t="s">
        <v>84</v>
      </c>
      <c r="G6939" s="36" t="s">
        <v>111</v>
      </c>
      <c r="H6939" s="36">
        <v>43.216999999999999</v>
      </c>
      <c r="I6939" s="36">
        <v>40</v>
      </c>
    </row>
    <row r="6940" spans="1:9" x14ac:dyDescent="0.35">
      <c r="A6940" s="36">
        <v>1548150</v>
      </c>
      <c r="B6940" s="36" t="str">
        <f>VLOOKUP(AllData[[#This Row],[Order]],MM[],3,FALSE)</f>
        <v>V5757331400800</v>
      </c>
      <c r="C6940" s="36">
        <f>VLOOKUP(AllData[[#This Row],[Order]],MM[],2,FALSE)</f>
        <v>148</v>
      </c>
      <c r="D6940" s="36" t="s">
        <v>68</v>
      </c>
      <c r="E6940" s="36" t="s">
        <v>61</v>
      </c>
      <c r="F6940" s="36" t="s">
        <v>63</v>
      </c>
      <c r="G6940" s="36" t="s">
        <v>64</v>
      </c>
      <c r="H6940" s="36">
        <v>33.317</v>
      </c>
      <c r="I6940" s="36">
        <v>15</v>
      </c>
    </row>
    <row r="6941" spans="1:9" x14ac:dyDescent="0.35">
      <c r="A6941" s="36">
        <v>1548150</v>
      </c>
      <c r="B6941" s="36" t="str">
        <f>VLOOKUP(AllData[[#This Row],[Order]],MM[],3,FALSE)</f>
        <v>V5757331400800</v>
      </c>
      <c r="C6941" s="36">
        <f>VLOOKUP(AllData[[#This Row],[Order]],MM[],2,FALSE)</f>
        <v>148</v>
      </c>
      <c r="D6941" s="36" t="s">
        <v>73</v>
      </c>
      <c r="E6941" s="36" t="s">
        <v>69</v>
      </c>
      <c r="F6941" s="36" t="s">
        <v>70</v>
      </c>
      <c r="G6941" s="36" t="s">
        <v>71</v>
      </c>
      <c r="H6941" s="36">
        <v>20</v>
      </c>
      <c r="I6941" s="36">
        <v>20</v>
      </c>
    </row>
    <row r="6942" spans="1:9" x14ac:dyDescent="0.35">
      <c r="A6942" s="36">
        <v>1548150</v>
      </c>
      <c r="B6942" s="36" t="str">
        <f>VLOOKUP(AllData[[#This Row],[Order]],MM[],3,FALSE)</f>
        <v>V5757331400800</v>
      </c>
      <c r="C6942" s="36">
        <f>VLOOKUP(AllData[[#This Row],[Order]],MM[],2,FALSE)</f>
        <v>148</v>
      </c>
      <c r="D6942" s="36" t="s">
        <v>75</v>
      </c>
      <c r="E6942" s="36" t="s">
        <v>61</v>
      </c>
      <c r="F6942" s="36" t="s">
        <v>63</v>
      </c>
      <c r="G6942" s="36" t="s">
        <v>74</v>
      </c>
      <c r="H6942" s="36">
        <v>660.36</v>
      </c>
      <c r="I6942" s="36">
        <v>350</v>
      </c>
    </row>
    <row r="6943" spans="1:9" x14ac:dyDescent="0.35">
      <c r="A6943" s="36">
        <v>1548150</v>
      </c>
      <c r="B6943" s="36" t="str">
        <f>VLOOKUP(AllData[[#This Row],[Order]],MM[],3,FALSE)</f>
        <v>V5757331400800</v>
      </c>
      <c r="C6943" s="36">
        <f>VLOOKUP(AllData[[#This Row],[Order]],MM[],2,FALSE)</f>
        <v>148</v>
      </c>
      <c r="D6943" s="36" t="s">
        <v>78</v>
      </c>
      <c r="E6943" s="36" t="s">
        <v>61</v>
      </c>
      <c r="F6943" s="36" t="s">
        <v>63</v>
      </c>
      <c r="G6943" s="36" t="s">
        <v>76</v>
      </c>
      <c r="H6943" s="36">
        <v>2060.2200000000003</v>
      </c>
      <c r="I6943" s="36">
        <v>1020</v>
      </c>
    </row>
    <row r="6944" spans="1:9" x14ac:dyDescent="0.35">
      <c r="A6944" s="36">
        <v>1548150</v>
      </c>
      <c r="B6944" s="36" t="str">
        <f>VLOOKUP(AllData[[#This Row],[Order]],MM[],3,FALSE)</f>
        <v>V5757331400800</v>
      </c>
      <c r="C6944" s="36">
        <f>VLOOKUP(AllData[[#This Row],[Order]],MM[],2,FALSE)</f>
        <v>148</v>
      </c>
      <c r="D6944" s="36" t="s">
        <v>80</v>
      </c>
      <c r="E6944" s="36" t="s">
        <v>61</v>
      </c>
      <c r="F6944" s="36" t="s">
        <v>63</v>
      </c>
      <c r="G6944" s="36" t="s">
        <v>112</v>
      </c>
      <c r="H6944" s="36">
        <v>35.866999999999997</v>
      </c>
      <c r="I6944" s="36">
        <v>50</v>
      </c>
    </row>
    <row r="6945" spans="1:9" x14ac:dyDescent="0.35">
      <c r="A6945" s="36">
        <v>1548150</v>
      </c>
      <c r="B6945" s="36" t="str">
        <f>VLOOKUP(AllData[[#This Row],[Order]],MM[],3,FALSE)</f>
        <v>V5757331400800</v>
      </c>
      <c r="C6945" s="36">
        <f>VLOOKUP(AllData[[#This Row],[Order]],MM[],2,FALSE)</f>
        <v>148</v>
      </c>
      <c r="D6945" s="36" t="s">
        <v>82</v>
      </c>
      <c r="E6945" s="36" t="s">
        <v>89</v>
      </c>
      <c r="F6945" s="36" t="s">
        <v>91</v>
      </c>
      <c r="G6945" s="36" t="s">
        <v>92</v>
      </c>
      <c r="H6945" s="36"/>
      <c r="I6945" s="36">
        <v>0</v>
      </c>
    </row>
    <row r="6946" spans="1:9" x14ac:dyDescent="0.35">
      <c r="A6946" s="36">
        <v>1548150</v>
      </c>
      <c r="B6946" s="36" t="str">
        <f>VLOOKUP(AllData[[#This Row],[Order]],MM[],3,FALSE)</f>
        <v>V5757331400800</v>
      </c>
      <c r="C6946" s="36">
        <f>VLOOKUP(AllData[[#This Row],[Order]],MM[],2,FALSE)</f>
        <v>148</v>
      </c>
      <c r="D6946" s="36" t="s">
        <v>85</v>
      </c>
      <c r="E6946" s="36" t="s">
        <v>69</v>
      </c>
      <c r="F6946" s="36" t="s">
        <v>70</v>
      </c>
      <c r="G6946" s="36" t="s">
        <v>79</v>
      </c>
      <c r="H6946" s="36">
        <v>20</v>
      </c>
      <c r="I6946" s="36">
        <v>20</v>
      </c>
    </row>
    <row r="6947" spans="1:9" x14ac:dyDescent="0.35">
      <c r="A6947" s="36">
        <v>1548150</v>
      </c>
      <c r="B6947" s="36" t="str">
        <f>VLOOKUP(AllData[[#This Row],[Order]],MM[],3,FALSE)</f>
        <v>V5757331400800</v>
      </c>
      <c r="C6947" s="36">
        <f>VLOOKUP(AllData[[#This Row],[Order]],MM[],2,FALSE)</f>
        <v>148</v>
      </c>
      <c r="D6947" s="36" t="s">
        <v>88</v>
      </c>
      <c r="E6947" s="36" t="s">
        <v>69</v>
      </c>
      <c r="F6947" s="36" t="s">
        <v>70</v>
      </c>
      <c r="G6947" s="36" t="s">
        <v>81</v>
      </c>
      <c r="H6947" s="36">
        <v>20</v>
      </c>
      <c r="I6947" s="36">
        <v>20</v>
      </c>
    </row>
    <row r="6948" spans="1:9" x14ac:dyDescent="0.35">
      <c r="A6948" s="36">
        <v>1548150</v>
      </c>
      <c r="B6948" s="36" t="str">
        <f>VLOOKUP(AllData[[#This Row],[Order]],MM[],3,FALSE)</f>
        <v>V5757331400800</v>
      </c>
      <c r="C6948" s="36">
        <f>VLOOKUP(AllData[[#This Row],[Order]],MM[],2,FALSE)</f>
        <v>148</v>
      </c>
      <c r="D6948" s="36" t="s">
        <v>95</v>
      </c>
      <c r="E6948" s="36" t="s">
        <v>83</v>
      </c>
      <c r="F6948" s="36" t="s">
        <v>84</v>
      </c>
      <c r="G6948" s="36" t="s">
        <v>84</v>
      </c>
      <c r="H6948" s="36">
        <v>508.94</v>
      </c>
      <c r="I6948" s="36">
        <v>450</v>
      </c>
    </row>
    <row r="6949" spans="1:9" x14ac:dyDescent="0.35">
      <c r="A6949" s="36">
        <v>1548150</v>
      </c>
      <c r="B6949" s="36" t="str">
        <f>VLOOKUP(AllData[[#This Row],[Order]],MM[],3,FALSE)</f>
        <v>V5757331400800</v>
      </c>
      <c r="C6949" s="36">
        <f>VLOOKUP(AllData[[#This Row],[Order]],MM[],2,FALSE)</f>
        <v>148</v>
      </c>
      <c r="D6949" s="36" t="s">
        <v>97</v>
      </c>
      <c r="E6949" s="36" t="s">
        <v>86</v>
      </c>
      <c r="F6949" s="36" t="s">
        <v>87</v>
      </c>
      <c r="G6949" s="36" t="s">
        <v>87</v>
      </c>
      <c r="H6949" s="36">
        <v>20</v>
      </c>
      <c r="I6949" s="36">
        <v>20</v>
      </c>
    </row>
    <row r="6950" spans="1:9" x14ac:dyDescent="0.35">
      <c r="A6950" s="36">
        <v>1548150</v>
      </c>
      <c r="B6950" s="36" t="str">
        <f>VLOOKUP(AllData[[#This Row],[Order]],MM[],3,FALSE)</f>
        <v>V5757331400800</v>
      </c>
      <c r="C6950" s="36">
        <f>VLOOKUP(AllData[[#This Row],[Order]],MM[],2,FALSE)</f>
        <v>148</v>
      </c>
      <c r="D6950" s="36" t="s">
        <v>99</v>
      </c>
      <c r="E6950" s="36" t="s">
        <v>61</v>
      </c>
      <c r="F6950" s="36" t="s">
        <v>63</v>
      </c>
      <c r="G6950" s="36" t="s">
        <v>96</v>
      </c>
      <c r="H6950" s="36">
        <v>43.616999999999997</v>
      </c>
      <c r="I6950" s="36">
        <v>100</v>
      </c>
    </row>
    <row r="6951" spans="1:9" x14ac:dyDescent="0.35">
      <c r="A6951" s="36">
        <v>1548150</v>
      </c>
      <c r="B6951" s="36" t="str">
        <f>VLOOKUP(AllData[[#This Row],[Order]],MM[],3,FALSE)</f>
        <v>V5757331400800</v>
      </c>
      <c r="C6951" s="36">
        <f>VLOOKUP(AllData[[#This Row],[Order]],MM[],2,FALSE)</f>
        <v>148</v>
      </c>
      <c r="D6951" s="36" t="s">
        <v>101</v>
      </c>
      <c r="E6951" s="36" t="s">
        <v>69</v>
      </c>
      <c r="F6951" s="36" t="s">
        <v>70</v>
      </c>
      <c r="G6951" s="36" t="s">
        <v>98</v>
      </c>
      <c r="H6951" s="36">
        <v>20</v>
      </c>
      <c r="I6951" s="36">
        <v>20</v>
      </c>
    </row>
    <row r="6952" spans="1:9" x14ac:dyDescent="0.35">
      <c r="A6952" s="36">
        <v>1548150</v>
      </c>
      <c r="B6952" s="36" t="str">
        <f>VLOOKUP(AllData[[#This Row],[Order]],MM[],3,FALSE)</f>
        <v>V5757331400800</v>
      </c>
      <c r="C6952" s="36">
        <f>VLOOKUP(AllData[[#This Row],[Order]],MM[],2,FALSE)</f>
        <v>148</v>
      </c>
      <c r="D6952" s="36" t="s">
        <v>104</v>
      </c>
      <c r="E6952" s="36" t="s">
        <v>69</v>
      </c>
      <c r="F6952" s="36" t="s">
        <v>70</v>
      </c>
      <c r="G6952" s="36" t="s">
        <v>100</v>
      </c>
      <c r="H6952" s="36">
        <v>30</v>
      </c>
      <c r="I6952" s="36">
        <v>30</v>
      </c>
    </row>
    <row r="6953" spans="1:9" x14ac:dyDescent="0.35">
      <c r="A6953" s="36">
        <v>1548150</v>
      </c>
      <c r="B6953" s="36" t="str">
        <f>VLOOKUP(AllData[[#This Row],[Order]],MM[],3,FALSE)</f>
        <v>V5757331400800</v>
      </c>
      <c r="C6953" s="36">
        <f>VLOOKUP(AllData[[#This Row],[Order]],MM[],2,FALSE)</f>
        <v>148</v>
      </c>
      <c r="D6953" s="36" t="s">
        <v>113</v>
      </c>
      <c r="E6953" s="36" t="s">
        <v>102</v>
      </c>
      <c r="F6953" s="36" t="s">
        <v>100</v>
      </c>
      <c r="G6953" s="36" t="s">
        <v>103</v>
      </c>
      <c r="H6953" s="36">
        <v>30</v>
      </c>
      <c r="I6953" s="36">
        <v>30</v>
      </c>
    </row>
    <row r="6954" spans="1:9" x14ac:dyDescent="0.35">
      <c r="A6954" s="36">
        <v>1548150</v>
      </c>
      <c r="B6954" s="36" t="str">
        <f>VLOOKUP(AllData[[#This Row],[Order]],MM[],3,FALSE)</f>
        <v>V5757331400800</v>
      </c>
      <c r="C6954" s="36">
        <f>VLOOKUP(AllData[[#This Row],[Order]],MM[],2,FALSE)</f>
        <v>148</v>
      </c>
      <c r="D6954" s="36" t="s">
        <v>114</v>
      </c>
      <c r="E6954" s="36" t="s">
        <v>102</v>
      </c>
      <c r="F6954" s="36" t="s">
        <v>100</v>
      </c>
      <c r="G6954" s="36" t="s">
        <v>106</v>
      </c>
      <c r="H6954" s="36">
        <v>45</v>
      </c>
      <c r="I6954" s="36">
        <v>45</v>
      </c>
    </row>
    <row r="6955" spans="1:9" x14ac:dyDescent="0.35">
      <c r="A6955" s="36">
        <v>1548150</v>
      </c>
      <c r="B6955" s="36" t="str">
        <f>VLOOKUP(AllData[[#This Row],[Order]],MM[],3,FALSE)</f>
        <v>V5757331400800</v>
      </c>
      <c r="C6955" s="36">
        <f>VLOOKUP(AllData[[#This Row],[Order]],MM[],2,FALSE)</f>
        <v>148</v>
      </c>
      <c r="D6955" s="36" t="s">
        <v>60</v>
      </c>
      <c r="E6955" s="36" t="s">
        <v>61</v>
      </c>
      <c r="F6955" s="36" t="s">
        <v>63</v>
      </c>
      <c r="G6955" s="36" t="s">
        <v>108</v>
      </c>
      <c r="H6955" s="36">
        <v>380.94</v>
      </c>
      <c r="I6955" s="36">
        <v>1</v>
      </c>
    </row>
    <row r="6956" spans="1:9" x14ac:dyDescent="0.35">
      <c r="A6956" s="36">
        <v>1548150</v>
      </c>
      <c r="B6956" s="36" t="str">
        <f>VLOOKUP(AllData[[#This Row],[Order]],MM[],3,FALSE)</f>
        <v>V5757331400800</v>
      </c>
      <c r="C6956" s="36">
        <f>VLOOKUP(AllData[[#This Row],[Order]],MM[],2,FALSE)</f>
        <v>148</v>
      </c>
      <c r="D6956" s="36" t="s">
        <v>95</v>
      </c>
      <c r="E6956" s="36" t="s">
        <v>83</v>
      </c>
      <c r="F6956" s="36" t="s">
        <v>84</v>
      </c>
      <c r="G6956" s="36" t="s">
        <v>110</v>
      </c>
      <c r="H6956" s="36">
        <v>164.52</v>
      </c>
      <c r="I6956" s="36">
        <v>5</v>
      </c>
    </row>
    <row r="6957" spans="1:9" x14ac:dyDescent="0.35">
      <c r="A6957" s="36">
        <v>1548151</v>
      </c>
      <c r="B6957" s="36" t="str">
        <f>VLOOKUP(AllData[[#This Row],[Order]],MM[],3,FALSE)</f>
        <v>V5757331401000</v>
      </c>
      <c r="C6957" s="36">
        <f>VLOOKUP(AllData[[#This Row],[Order]],MM[],2,FALSE)</f>
        <v>149</v>
      </c>
      <c r="D6957" s="36" t="s">
        <v>60</v>
      </c>
      <c r="E6957" s="36" t="s">
        <v>83</v>
      </c>
      <c r="F6957" s="36" t="s">
        <v>84</v>
      </c>
      <c r="G6957" s="36" t="s">
        <v>111</v>
      </c>
      <c r="H6957" s="36">
        <v>5.867</v>
      </c>
      <c r="I6957" s="36">
        <v>40</v>
      </c>
    </row>
    <row r="6958" spans="1:9" x14ac:dyDescent="0.35">
      <c r="A6958" s="36">
        <v>1548151</v>
      </c>
      <c r="B6958" s="36" t="str">
        <f>VLOOKUP(AllData[[#This Row],[Order]],MM[],3,FALSE)</f>
        <v>V5757331401000</v>
      </c>
      <c r="C6958" s="36">
        <f>VLOOKUP(AllData[[#This Row],[Order]],MM[],2,FALSE)</f>
        <v>149</v>
      </c>
      <c r="D6958" s="36" t="s">
        <v>68</v>
      </c>
      <c r="E6958" s="36" t="s">
        <v>61</v>
      </c>
      <c r="F6958" s="36" t="s">
        <v>63</v>
      </c>
      <c r="G6958" s="36" t="s">
        <v>64</v>
      </c>
      <c r="H6958" s="36">
        <v>19.382999999999999</v>
      </c>
      <c r="I6958" s="36">
        <v>15</v>
      </c>
    </row>
    <row r="6959" spans="1:9" x14ac:dyDescent="0.35">
      <c r="A6959" s="36">
        <v>1548151</v>
      </c>
      <c r="B6959" s="36" t="str">
        <f>VLOOKUP(AllData[[#This Row],[Order]],MM[],3,FALSE)</f>
        <v>V5757331401000</v>
      </c>
      <c r="C6959" s="36">
        <f>VLOOKUP(AllData[[#This Row],[Order]],MM[],2,FALSE)</f>
        <v>149</v>
      </c>
      <c r="D6959" s="36" t="s">
        <v>73</v>
      </c>
      <c r="E6959" s="36" t="s">
        <v>69</v>
      </c>
      <c r="F6959" s="36" t="s">
        <v>70</v>
      </c>
      <c r="G6959" s="36" t="s">
        <v>71</v>
      </c>
      <c r="H6959" s="36">
        <v>20</v>
      </c>
      <c r="I6959" s="36">
        <v>20</v>
      </c>
    </row>
    <row r="6960" spans="1:9" x14ac:dyDescent="0.35">
      <c r="A6960" s="36">
        <v>1548151</v>
      </c>
      <c r="B6960" s="36" t="str">
        <f>VLOOKUP(AllData[[#This Row],[Order]],MM[],3,FALSE)</f>
        <v>V5757331401000</v>
      </c>
      <c r="C6960" s="36">
        <f>VLOOKUP(AllData[[#This Row],[Order]],MM[],2,FALSE)</f>
        <v>149</v>
      </c>
      <c r="D6960" s="36" t="s">
        <v>75</v>
      </c>
      <c r="E6960" s="36" t="s">
        <v>61</v>
      </c>
      <c r="F6960" s="36" t="s">
        <v>63</v>
      </c>
      <c r="G6960" s="36" t="s">
        <v>74</v>
      </c>
      <c r="H6960" s="36">
        <v>528.06000000000006</v>
      </c>
      <c r="I6960" s="36">
        <v>350</v>
      </c>
    </row>
    <row r="6961" spans="1:9" x14ac:dyDescent="0.35">
      <c r="A6961" s="36">
        <v>1548151</v>
      </c>
      <c r="B6961" s="36" t="str">
        <f>VLOOKUP(AllData[[#This Row],[Order]],MM[],3,FALSE)</f>
        <v>V5757331401000</v>
      </c>
      <c r="C6961" s="36">
        <f>VLOOKUP(AllData[[#This Row],[Order]],MM[],2,FALSE)</f>
        <v>149</v>
      </c>
      <c r="D6961" s="36" t="s">
        <v>78</v>
      </c>
      <c r="E6961" s="36" t="s">
        <v>61</v>
      </c>
      <c r="F6961" s="36" t="s">
        <v>63</v>
      </c>
      <c r="G6961" s="36" t="s">
        <v>76</v>
      </c>
      <c r="H6961" s="36">
        <v>2116.3199999999997</v>
      </c>
      <c r="I6961" s="36">
        <v>1020</v>
      </c>
    </row>
    <row r="6962" spans="1:9" x14ac:dyDescent="0.35">
      <c r="A6962" s="36">
        <v>1548151</v>
      </c>
      <c r="B6962" s="36" t="str">
        <f>VLOOKUP(AllData[[#This Row],[Order]],MM[],3,FALSE)</f>
        <v>V5757331401000</v>
      </c>
      <c r="C6962" s="36">
        <f>VLOOKUP(AllData[[#This Row],[Order]],MM[],2,FALSE)</f>
        <v>149</v>
      </c>
      <c r="D6962" s="36" t="s">
        <v>80</v>
      </c>
      <c r="E6962" s="36" t="s">
        <v>61</v>
      </c>
      <c r="F6962" s="36" t="s">
        <v>63</v>
      </c>
      <c r="G6962" s="36" t="s">
        <v>112</v>
      </c>
      <c r="H6962" s="36">
        <v>93.72</v>
      </c>
      <c r="I6962" s="36">
        <v>50</v>
      </c>
    </row>
    <row r="6963" spans="1:9" x14ac:dyDescent="0.35">
      <c r="A6963" s="36">
        <v>1548151</v>
      </c>
      <c r="B6963" s="36" t="str">
        <f>VLOOKUP(AllData[[#This Row],[Order]],MM[],3,FALSE)</f>
        <v>V5757331401000</v>
      </c>
      <c r="C6963" s="36">
        <f>VLOOKUP(AllData[[#This Row],[Order]],MM[],2,FALSE)</f>
        <v>149</v>
      </c>
      <c r="D6963" s="36" t="s">
        <v>82</v>
      </c>
      <c r="E6963" s="36" t="s">
        <v>89</v>
      </c>
      <c r="F6963" s="36" t="s">
        <v>91</v>
      </c>
      <c r="G6963" s="36" t="s">
        <v>92</v>
      </c>
      <c r="H6963" s="36"/>
      <c r="I6963" s="36">
        <v>0</v>
      </c>
    </row>
    <row r="6964" spans="1:9" x14ac:dyDescent="0.35">
      <c r="A6964" s="36">
        <v>1548151</v>
      </c>
      <c r="B6964" s="36" t="str">
        <f>VLOOKUP(AllData[[#This Row],[Order]],MM[],3,FALSE)</f>
        <v>V5757331401000</v>
      </c>
      <c r="C6964" s="36">
        <f>VLOOKUP(AllData[[#This Row],[Order]],MM[],2,FALSE)</f>
        <v>149</v>
      </c>
      <c r="D6964" s="36" t="s">
        <v>85</v>
      </c>
      <c r="E6964" s="36" t="s">
        <v>69</v>
      </c>
      <c r="F6964" s="36" t="s">
        <v>70</v>
      </c>
      <c r="G6964" s="36" t="s">
        <v>79</v>
      </c>
      <c r="H6964" s="36">
        <v>20</v>
      </c>
      <c r="I6964" s="36">
        <v>20</v>
      </c>
    </row>
    <row r="6965" spans="1:9" x14ac:dyDescent="0.35">
      <c r="A6965" s="36">
        <v>1548151</v>
      </c>
      <c r="B6965" s="36" t="str">
        <f>VLOOKUP(AllData[[#This Row],[Order]],MM[],3,FALSE)</f>
        <v>V5757331401000</v>
      </c>
      <c r="C6965" s="36">
        <f>VLOOKUP(AllData[[#This Row],[Order]],MM[],2,FALSE)</f>
        <v>149</v>
      </c>
      <c r="D6965" s="36" t="s">
        <v>88</v>
      </c>
      <c r="E6965" s="36" t="s">
        <v>69</v>
      </c>
      <c r="F6965" s="36" t="s">
        <v>70</v>
      </c>
      <c r="G6965" s="36" t="s">
        <v>81</v>
      </c>
      <c r="H6965" s="36">
        <v>20</v>
      </c>
      <c r="I6965" s="36">
        <v>20</v>
      </c>
    </row>
    <row r="6966" spans="1:9" x14ac:dyDescent="0.35">
      <c r="A6966" s="36">
        <v>1548151</v>
      </c>
      <c r="B6966" s="36" t="str">
        <f>VLOOKUP(AllData[[#This Row],[Order]],MM[],3,FALSE)</f>
        <v>V5757331401000</v>
      </c>
      <c r="C6966" s="36">
        <f>VLOOKUP(AllData[[#This Row],[Order]],MM[],2,FALSE)</f>
        <v>149</v>
      </c>
      <c r="D6966" s="36" t="s">
        <v>95</v>
      </c>
      <c r="E6966" s="36" t="s">
        <v>83</v>
      </c>
      <c r="F6966" s="36" t="s">
        <v>84</v>
      </c>
      <c r="G6966" s="36" t="s">
        <v>84</v>
      </c>
      <c r="H6966" s="36">
        <v>670.68000000000006</v>
      </c>
      <c r="I6966" s="36">
        <v>450</v>
      </c>
    </row>
    <row r="6967" spans="1:9" x14ac:dyDescent="0.35">
      <c r="A6967" s="36">
        <v>1548151</v>
      </c>
      <c r="B6967" s="36" t="str">
        <f>VLOOKUP(AllData[[#This Row],[Order]],MM[],3,FALSE)</f>
        <v>V5757331401000</v>
      </c>
      <c r="C6967" s="36">
        <f>VLOOKUP(AllData[[#This Row],[Order]],MM[],2,FALSE)</f>
        <v>149</v>
      </c>
      <c r="D6967" s="36" t="s">
        <v>97</v>
      </c>
      <c r="E6967" s="36" t="s">
        <v>86</v>
      </c>
      <c r="F6967" s="36" t="s">
        <v>87</v>
      </c>
      <c r="G6967" s="36" t="s">
        <v>87</v>
      </c>
      <c r="H6967" s="36">
        <v>20</v>
      </c>
      <c r="I6967" s="36">
        <v>20</v>
      </c>
    </row>
    <row r="6968" spans="1:9" x14ac:dyDescent="0.35">
      <c r="A6968" s="36">
        <v>1548151</v>
      </c>
      <c r="B6968" s="36" t="str">
        <f>VLOOKUP(AllData[[#This Row],[Order]],MM[],3,FALSE)</f>
        <v>V5757331401000</v>
      </c>
      <c r="C6968" s="36">
        <f>VLOOKUP(AllData[[#This Row],[Order]],MM[],2,FALSE)</f>
        <v>149</v>
      </c>
      <c r="D6968" s="36" t="s">
        <v>99</v>
      </c>
      <c r="E6968" s="36" t="s">
        <v>61</v>
      </c>
      <c r="F6968" s="36" t="s">
        <v>63</v>
      </c>
      <c r="G6968" s="36" t="s">
        <v>96</v>
      </c>
      <c r="H6968" s="36">
        <v>12.3</v>
      </c>
      <c r="I6968" s="36">
        <v>100</v>
      </c>
    </row>
    <row r="6969" spans="1:9" x14ac:dyDescent="0.35">
      <c r="A6969" s="36">
        <v>1548151</v>
      </c>
      <c r="B6969" s="36" t="str">
        <f>VLOOKUP(AllData[[#This Row],[Order]],MM[],3,FALSE)</f>
        <v>V5757331401000</v>
      </c>
      <c r="C6969" s="36">
        <f>VLOOKUP(AllData[[#This Row],[Order]],MM[],2,FALSE)</f>
        <v>149</v>
      </c>
      <c r="D6969" s="36" t="s">
        <v>101</v>
      </c>
      <c r="E6969" s="36" t="s">
        <v>69</v>
      </c>
      <c r="F6969" s="36" t="s">
        <v>70</v>
      </c>
      <c r="G6969" s="36" t="s">
        <v>98</v>
      </c>
      <c r="H6969" s="36">
        <v>20</v>
      </c>
      <c r="I6969" s="36">
        <v>20</v>
      </c>
    </row>
    <row r="6970" spans="1:9" x14ac:dyDescent="0.35">
      <c r="A6970" s="36">
        <v>1548151</v>
      </c>
      <c r="B6970" s="36" t="str">
        <f>VLOOKUP(AllData[[#This Row],[Order]],MM[],3,FALSE)</f>
        <v>V5757331401000</v>
      </c>
      <c r="C6970" s="36">
        <f>VLOOKUP(AllData[[#This Row],[Order]],MM[],2,FALSE)</f>
        <v>149</v>
      </c>
      <c r="D6970" s="36" t="s">
        <v>104</v>
      </c>
      <c r="E6970" s="36" t="s">
        <v>69</v>
      </c>
      <c r="F6970" s="36" t="s">
        <v>70</v>
      </c>
      <c r="G6970" s="36" t="s">
        <v>100</v>
      </c>
      <c r="H6970" s="36">
        <v>30</v>
      </c>
      <c r="I6970" s="36">
        <v>30</v>
      </c>
    </row>
    <row r="6971" spans="1:9" x14ac:dyDescent="0.35">
      <c r="A6971" s="36">
        <v>1548151</v>
      </c>
      <c r="B6971" s="36" t="str">
        <f>VLOOKUP(AllData[[#This Row],[Order]],MM[],3,FALSE)</f>
        <v>V5757331401000</v>
      </c>
      <c r="C6971" s="36">
        <f>VLOOKUP(AllData[[#This Row],[Order]],MM[],2,FALSE)</f>
        <v>149</v>
      </c>
      <c r="D6971" s="36" t="s">
        <v>113</v>
      </c>
      <c r="E6971" s="36" t="s">
        <v>102</v>
      </c>
      <c r="F6971" s="36" t="s">
        <v>100</v>
      </c>
      <c r="G6971" s="36" t="s">
        <v>103</v>
      </c>
      <c r="H6971" s="36">
        <v>30</v>
      </c>
      <c r="I6971" s="36">
        <v>30</v>
      </c>
    </row>
    <row r="6972" spans="1:9" x14ac:dyDescent="0.35">
      <c r="A6972" s="36">
        <v>1548151</v>
      </c>
      <c r="B6972" s="36" t="str">
        <f>VLOOKUP(AllData[[#This Row],[Order]],MM[],3,FALSE)</f>
        <v>V5757331401000</v>
      </c>
      <c r="C6972" s="36">
        <f>VLOOKUP(AllData[[#This Row],[Order]],MM[],2,FALSE)</f>
        <v>149</v>
      </c>
      <c r="D6972" s="36" t="s">
        <v>114</v>
      </c>
      <c r="E6972" s="36" t="s">
        <v>102</v>
      </c>
      <c r="F6972" s="36" t="s">
        <v>100</v>
      </c>
      <c r="G6972" s="36" t="s">
        <v>106</v>
      </c>
      <c r="H6972" s="36">
        <v>45</v>
      </c>
      <c r="I6972" s="36">
        <v>45</v>
      </c>
    </row>
    <row r="6973" spans="1:9" x14ac:dyDescent="0.35">
      <c r="A6973" s="36">
        <v>1548151</v>
      </c>
      <c r="B6973" s="36" t="str">
        <f>VLOOKUP(AllData[[#This Row],[Order]],MM[],3,FALSE)</f>
        <v>V5757331401000</v>
      </c>
      <c r="C6973" s="36">
        <f>VLOOKUP(AllData[[#This Row],[Order]],MM[],2,FALSE)</f>
        <v>149</v>
      </c>
      <c r="D6973" s="36" t="s">
        <v>60</v>
      </c>
      <c r="E6973" s="36" t="s">
        <v>61</v>
      </c>
      <c r="F6973" s="36" t="s">
        <v>63</v>
      </c>
      <c r="G6973" s="36" t="s">
        <v>108</v>
      </c>
      <c r="H6973" s="36"/>
      <c r="I6973" s="36">
        <v>1</v>
      </c>
    </row>
    <row r="6974" spans="1:9" x14ac:dyDescent="0.35">
      <c r="A6974" s="36">
        <v>1548151</v>
      </c>
      <c r="B6974" s="36" t="str">
        <f>VLOOKUP(AllData[[#This Row],[Order]],MM[],3,FALSE)</f>
        <v>V5757331401000</v>
      </c>
      <c r="C6974" s="36">
        <f>VLOOKUP(AllData[[#This Row],[Order]],MM[],2,FALSE)</f>
        <v>149</v>
      </c>
      <c r="D6974" s="36" t="s">
        <v>95</v>
      </c>
      <c r="E6974" s="36" t="s">
        <v>83</v>
      </c>
      <c r="F6974" s="36" t="s">
        <v>84</v>
      </c>
      <c r="G6974" s="36" t="s">
        <v>110</v>
      </c>
      <c r="H6974" s="36"/>
      <c r="I6974" s="36">
        <v>5</v>
      </c>
    </row>
    <row r="6975" spans="1:9" x14ac:dyDescent="0.35">
      <c r="A6975" s="36">
        <v>1548152</v>
      </c>
      <c r="B6975" s="36" t="str">
        <f>VLOOKUP(AllData[[#This Row],[Order]],MM[],3,FALSE)</f>
        <v>V5757311400800</v>
      </c>
      <c r="C6975" s="36">
        <f>VLOOKUP(AllData[[#This Row],[Order]],MM[],2,FALSE)</f>
        <v>150</v>
      </c>
      <c r="D6975" s="36" t="s">
        <v>60</v>
      </c>
      <c r="E6975" s="36" t="s">
        <v>83</v>
      </c>
      <c r="F6975" s="36" t="s">
        <v>84</v>
      </c>
      <c r="G6975" s="36" t="s">
        <v>111</v>
      </c>
      <c r="H6975" s="36">
        <v>49.25</v>
      </c>
      <c r="I6975" s="36">
        <v>40</v>
      </c>
    </row>
    <row r="6976" spans="1:9" x14ac:dyDescent="0.35">
      <c r="A6976" s="36">
        <v>1548152</v>
      </c>
      <c r="B6976" s="36" t="str">
        <f>VLOOKUP(AllData[[#This Row],[Order]],MM[],3,FALSE)</f>
        <v>V5757311400800</v>
      </c>
      <c r="C6976" s="36">
        <f>VLOOKUP(AllData[[#This Row],[Order]],MM[],2,FALSE)</f>
        <v>150</v>
      </c>
      <c r="D6976" s="36" t="s">
        <v>68</v>
      </c>
      <c r="E6976" s="36" t="s">
        <v>61</v>
      </c>
      <c r="F6976" s="36" t="s">
        <v>63</v>
      </c>
      <c r="G6976" s="36" t="s">
        <v>64</v>
      </c>
      <c r="H6976" s="36">
        <v>8.9670000000000005</v>
      </c>
      <c r="I6976" s="36">
        <v>15</v>
      </c>
    </row>
    <row r="6977" spans="1:9" x14ac:dyDescent="0.35">
      <c r="A6977" s="36">
        <v>1548152</v>
      </c>
      <c r="B6977" s="36" t="str">
        <f>VLOOKUP(AllData[[#This Row],[Order]],MM[],3,FALSE)</f>
        <v>V5757311400800</v>
      </c>
      <c r="C6977" s="36">
        <f>VLOOKUP(AllData[[#This Row],[Order]],MM[],2,FALSE)</f>
        <v>150</v>
      </c>
      <c r="D6977" s="36" t="s">
        <v>73</v>
      </c>
      <c r="E6977" s="36" t="s">
        <v>69</v>
      </c>
      <c r="F6977" s="36" t="s">
        <v>70</v>
      </c>
      <c r="G6977" s="36" t="s">
        <v>71</v>
      </c>
      <c r="H6977" s="36">
        <v>20</v>
      </c>
      <c r="I6977" s="36">
        <v>20</v>
      </c>
    </row>
    <row r="6978" spans="1:9" x14ac:dyDescent="0.35">
      <c r="A6978" s="36">
        <v>1548152</v>
      </c>
      <c r="B6978" s="36" t="str">
        <f>VLOOKUP(AllData[[#This Row],[Order]],MM[],3,FALSE)</f>
        <v>V5757311400800</v>
      </c>
      <c r="C6978" s="36">
        <f>VLOOKUP(AllData[[#This Row],[Order]],MM[],2,FALSE)</f>
        <v>150</v>
      </c>
      <c r="D6978" s="36" t="s">
        <v>75</v>
      </c>
      <c r="E6978" s="36" t="s">
        <v>61</v>
      </c>
      <c r="F6978" s="36" t="s">
        <v>63</v>
      </c>
      <c r="G6978" s="36" t="s">
        <v>74</v>
      </c>
      <c r="H6978" s="36">
        <v>542.34</v>
      </c>
      <c r="I6978" s="36">
        <v>290</v>
      </c>
    </row>
    <row r="6979" spans="1:9" x14ac:dyDescent="0.35">
      <c r="A6979" s="36">
        <v>1548152</v>
      </c>
      <c r="B6979" s="36" t="str">
        <f>VLOOKUP(AllData[[#This Row],[Order]],MM[],3,FALSE)</f>
        <v>V5757311400800</v>
      </c>
      <c r="C6979" s="36">
        <f>VLOOKUP(AllData[[#This Row],[Order]],MM[],2,FALSE)</f>
        <v>150</v>
      </c>
      <c r="D6979" s="36" t="s">
        <v>78</v>
      </c>
      <c r="E6979" s="36" t="s">
        <v>61</v>
      </c>
      <c r="F6979" s="36" t="s">
        <v>63</v>
      </c>
      <c r="G6979" s="36" t="s">
        <v>76</v>
      </c>
      <c r="H6979" s="36">
        <v>2146.44</v>
      </c>
      <c r="I6979" s="36">
        <v>1040</v>
      </c>
    </row>
    <row r="6980" spans="1:9" x14ac:dyDescent="0.35">
      <c r="A6980" s="36">
        <v>1548152</v>
      </c>
      <c r="B6980" s="36" t="str">
        <f>VLOOKUP(AllData[[#This Row],[Order]],MM[],3,FALSE)</f>
        <v>V5757311400800</v>
      </c>
      <c r="C6980" s="36">
        <f>VLOOKUP(AllData[[#This Row],[Order]],MM[],2,FALSE)</f>
        <v>150</v>
      </c>
      <c r="D6980" s="36" t="s">
        <v>80</v>
      </c>
      <c r="E6980" s="36" t="s">
        <v>61</v>
      </c>
      <c r="F6980" s="36" t="s">
        <v>63</v>
      </c>
      <c r="G6980" s="36" t="s">
        <v>112</v>
      </c>
      <c r="H6980" s="36">
        <v>8.9169999999999998</v>
      </c>
      <c r="I6980" s="36">
        <v>50</v>
      </c>
    </row>
    <row r="6981" spans="1:9" x14ac:dyDescent="0.35">
      <c r="A6981" s="36">
        <v>1548152</v>
      </c>
      <c r="B6981" s="36" t="str">
        <f>VLOOKUP(AllData[[#This Row],[Order]],MM[],3,FALSE)</f>
        <v>V5757311400800</v>
      </c>
      <c r="C6981" s="36">
        <f>VLOOKUP(AllData[[#This Row],[Order]],MM[],2,FALSE)</f>
        <v>150</v>
      </c>
      <c r="D6981" s="36" t="s">
        <v>82</v>
      </c>
      <c r="E6981" s="36" t="s">
        <v>89</v>
      </c>
      <c r="F6981" s="36" t="s">
        <v>91</v>
      </c>
      <c r="G6981" s="36" t="s">
        <v>92</v>
      </c>
      <c r="H6981" s="36"/>
      <c r="I6981" s="36">
        <v>0</v>
      </c>
    </row>
    <row r="6982" spans="1:9" x14ac:dyDescent="0.35">
      <c r="A6982" s="36">
        <v>1548152</v>
      </c>
      <c r="B6982" s="36" t="str">
        <f>VLOOKUP(AllData[[#This Row],[Order]],MM[],3,FALSE)</f>
        <v>V5757311400800</v>
      </c>
      <c r="C6982" s="36">
        <f>VLOOKUP(AllData[[#This Row],[Order]],MM[],2,FALSE)</f>
        <v>150</v>
      </c>
      <c r="D6982" s="36" t="s">
        <v>85</v>
      </c>
      <c r="E6982" s="36" t="s">
        <v>69</v>
      </c>
      <c r="F6982" s="36" t="s">
        <v>70</v>
      </c>
      <c r="G6982" s="36" t="s">
        <v>79</v>
      </c>
      <c r="H6982" s="36">
        <v>20</v>
      </c>
      <c r="I6982" s="36">
        <v>20</v>
      </c>
    </row>
    <row r="6983" spans="1:9" x14ac:dyDescent="0.35">
      <c r="A6983" s="36">
        <v>1548152</v>
      </c>
      <c r="B6983" s="36" t="str">
        <f>VLOOKUP(AllData[[#This Row],[Order]],MM[],3,FALSE)</f>
        <v>V5757311400800</v>
      </c>
      <c r="C6983" s="36">
        <f>VLOOKUP(AllData[[#This Row],[Order]],MM[],2,FALSE)</f>
        <v>150</v>
      </c>
      <c r="D6983" s="36" t="s">
        <v>88</v>
      </c>
      <c r="E6983" s="36" t="s">
        <v>69</v>
      </c>
      <c r="F6983" s="36" t="s">
        <v>70</v>
      </c>
      <c r="G6983" s="36" t="s">
        <v>81</v>
      </c>
      <c r="H6983" s="36">
        <v>20</v>
      </c>
      <c r="I6983" s="36">
        <v>20</v>
      </c>
    </row>
    <row r="6984" spans="1:9" x14ac:dyDescent="0.35">
      <c r="A6984" s="36">
        <v>1548152</v>
      </c>
      <c r="B6984" s="36" t="str">
        <f>VLOOKUP(AllData[[#This Row],[Order]],MM[],3,FALSE)</f>
        <v>V5757311400800</v>
      </c>
      <c r="C6984" s="36">
        <f>VLOOKUP(AllData[[#This Row],[Order]],MM[],2,FALSE)</f>
        <v>150</v>
      </c>
      <c r="D6984" s="36" t="s">
        <v>95</v>
      </c>
      <c r="E6984" s="36" t="s">
        <v>83</v>
      </c>
      <c r="F6984" s="36" t="s">
        <v>84</v>
      </c>
      <c r="G6984" s="36" t="s">
        <v>84</v>
      </c>
      <c r="H6984" s="36">
        <v>1052.0999999999999</v>
      </c>
      <c r="I6984" s="36">
        <v>450</v>
      </c>
    </row>
    <row r="6985" spans="1:9" x14ac:dyDescent="0.35">
      <c r="A6985" s="36">
        <v>1548152</v>
      </c>
      <c r="B6985" s="36" t="str">
        <f>VLOOKUP(AllData[[#This Row],[Order]],MM[],3,FALSE)</f>
        <v>V5757311400800</v>
      </c>
      <c r="C6985" s="36">
        <f>VLOOKUP(AllData[[#This Row],[Order]],MM[],2,FALSE)</f>
        <v>150</v>
      </c>
      <c r="D6985" s="36" t="s">
        <v>97</v>
      </c>
      <c r="E6985" s="36" t="s">
        <v>86</v>
      </c>
      <c r="F6985" s="36" t="s">
        <v>87</v>
      </c>
      <c r="G6985" s="36" t="s">
        <v>87</v>
      </c>
      <c r="H6985" s="36">
        <v>20</v>
      </c>
      <c r="I6985" s="36">
        <v>20</v>
      </c>
    </row>
    <row r="6986" spans="1:9" x14ac:dyDescent="0.35">
      <c r="A6986" s="36">
        <v>1548152</v>
      </c>
      <c r="B6986" s="36" t="str">
        <f>VLOOKUP(AllData[[#This Row],[Order]],MM[],3,FALSE)</f>
        <v>V5757311400800</v>
      </c>
      <c r="C6986" s="36">
        <f>VLOOKUP(AllData[[#This Row],[Order]],MM[],2,FALSE)</f>
        <v>150</v>
      </c>
      <c r="D6986" s="36" t="s">
        <v>99</v>
      </c>
      <c r="E6986" s="36" t="s">
        <v>61</v>
      </c>
      <c r="F6986" s="36" t="s">
        <v>63</v>
      </c>
      <c r="G6986" s="36" t="s">
        <v>96</v>
      </c>
      <c r="H6986" s="36">
        <v>7.3</v>
      </c>
      <c r="I6986" s="36">
        <v>100</v>
      </c>
    </row>
    <row r="6987" spans="1:9" x14ac:dyDescent="0.35">
      <c r="A6987" s="36">
        <v>1548152</v>
      </c>
      <c r="B6987" s="36" t="str">
        <f>VLOOKUP(AllData[[#This Row],[Order]],MM[],3,FALSE)</f>
        <v>V5757311400800</v>
      </c>
      <c r="C6987" s="36">
        <f>VLOOKUP(AllData[[#This Row],[Order]],MM[],2,FALSE)</f>
        <v>150</v>
      </c>
      <c r="D6987" s="36" t="s">
        <v>101</v>
      </c>
      <c r="E6987" s="36" t="s">
        <v>69</v>
      </c>
      <c r="F6987" s="36" t="s">
        <v>70</v>
      </c>
      <c r="G6987" s="36" t="s">
        <v>98</v>
      </c>
      <c r="H6987" s="36">
        <v>20</v>
      </c>
      <c r="I6987" s="36">
        <v>20</v>
      </c>
    </row>
    <row r="6988" spans="1:9" x14ac:dyDescent="0.35">
      <c r="A6988" s="36">
        <v>1548152</v>
      </c>
      <c r="B6988" s="36" t="str">
        <f>VLOOKUP(AllData[[#This Row],[Order]],MM[],3,FALSE)</f>
        <v>V5757311400800</v>
      </c>
      <c r="C6988" s="36">
        <f>VLOOKUP(AllData[[#This Row],[Order]],MM[],2,FALSE)</f>
        <v>150</v>
      </c>
      <c r="D6988" s="36" t="s">
        <v>104</v>
      </c>
      <c r="E6988" s="36" t="s">
        <v>69</v>
      </c>
      <c r="F6988" s="36" t="s">
        <v>70</v>
      </c>
      <c r="G6988" s="36" t="s">
        <v>100</v>
      </c>
      <c r="H6988" s="36">
        <v>30</v>
      </c>
      <c r="I6988" s="36">
        <v>30</v>
      </c>
    </row>
    <row r="6989" spans="1:9" x14ac:dyDescent="0.35">
      <c r="A6989" s="36">
        <v>1548152</v>
      </c>
      <c r="B6989" s="36" t="str">
        <f>VLOOKUP(AllData[[#This Row],[Order]],MM[],3,FALSE)</f>
        <v>V5757311400800</v>
      </c>
      <c r="C6989" s="36">
        <f>VLOOKUP(AllData[[#This Row],[Order]],MM[],2,FALSE)</f>
        <v>150</v>
      </c>
      <c r="D6989" s="36" t="s">
        <v>113</v>
      </c>
      <c r="E6989" s="36" t="s">
        <v>102</v>
      </c>
      <c r="F6989" s="36" t="s">
        <v>100</v>
      </c>
      <c r="G6989" s="36" t="s">
        <v>103</v>
      </c>
      <c r="H6989" s="36">
        <v>30</v>
      </c>
      <c r="I6989" s="36">
        <v>30</v>
      </c>
    </row>
    <row r="6990" spans="1:9" x14ac:dyDescent="0.35">
      <c r="A6990" s="36">
        <v>1548152</v>
      </c>
      <c r="B6990" s="36" t="str">
        <f>VLOOKUP(AllData[[#This Row],[Order]],MM[],3,FALSE)</f>
        <v>V5757311400800</v>
      </c>
      <c r="C6990" s="36">
        <f>VLOOKUP(AllData[[#This Row],[Order]],MM[],2,FALSE)</f>
        <v>150</v>
      </c>
      <c r="D6990" s="36" t="s">
        <v>114</v>
      </c>
      <c r="E6990" s="36" t="s">
        <v>102</v>
      </c>
      <c r="F6990" s="36" t="s">
        <v>100</v>
      </c>
      <c r="G6990" s="36" t="s">
        <v>106</v>
      </c>
      <c r="H6990" s="36">
        <v>45</v>
      </c>
      <c r="I6990" s="36">
        <v>45</v>
      </c>
    </row>
    <row r="6991" spans="1:9" x14ac:dyDescent="0.35">
      <c r="A6991" s="36">
        <v>1548152</v>
      </c>
      <c r="B6991" s="36" t="str">
        <f>VLOOKUP(AllData[[#This Row],[Order]],MM[],3,FALSE)</f>
        <v>V5757311400800</v>
      </c>
      <c r="C6991" s="36">
        <f>VLOOKUP(AllData[[#This Row],[Order]],MM[],2,FALSE)</f>
        <v>150</v>
      </c>
      <c r="D6991" s="36" t="s">
        <v>60</v>
      </c>
      <c r="E6991" s="36" t="s">
        <v>61</v>
      </c>
      <c r="F6991" s="36" t="s">
        <v>63</v>
      </c>
      <c r="G6991" s="36" t="s">
        <v>108</v>
      </c>
      <c r="H6991" s="36"/>
      <c r="I6991" s="36">
        <v>1</v>
      </c>
    </row>
    <row r="6992" spans="1:9" x14ac:dyDescent="0.35">
      <c r="A6992" s="36">
        <v>1548152</v>
      </c>
      <c r="B6992" s="36" t="str">
        <f>VLOOKUP(AllData[[#This Row],[Order]],MM[],3,FALSE)</f>
        <v>V5757311400800</v>
      </c>
      <c r="C6992" s="36">
        <f>VLOOKUP(AllData[[#This Row],[Order]],MM[],2,FALSE)</f>
        <v>150</v>
      </c>
      <c r="D6992" s="36" t="s">
        <v>95</v>
      </c>
      <c r="E6992" s="36" t="s">
        <v>83</v>
      </c>
      <c r="F6992" s="36" t="s">
        <v>84</v>
      </c>
      <c r="G6992" s="36" t="s">
        <v>110</v>
      </c>
      <c r="H6992" s="36"/>
      <c r="I6992" s="36">
        <v>5</v>
      </c>
    </row>
    <row r="6993" spans="1:9" x14ac:dyDescent="0.35">
      <c r="A6993" s="36">
        <v>1548175</v>
      </c>
      <c r="B6993" s="36" t="str">
        <f>VLOOKUP(AllData[[#This Row],[Order]],MM[],3,FALSE)</f>
        <v>V5757311401000</v>
      </c>
      <c r="C6993" s="36">
        <f>VLOOKUP(AllData[[#This Row],[Order]],MM[],2,FALSE)</f>
        <v>150</v>
      </c>
      <c r="D6993" s="36" t="s">
        <v>60</v>
      </c>
      <c r="E6993" s="36" t="s">
        <v>83</v>
      </c>
      <c r="F6993" s="36" t="s">
        <v>84</v>
      </c>
      <c r="G6993" s="36" t="s">
        <v>111</v>
      </c>
      <c r="H6993" s="36">
        <v>105.53999999999999</v>
      </c>
      <c r="I6993" s="36">
        <v>40</v>
      </c>
    </row>
    <row r="6994" spans="1:9" x14ac:dyDescent="0.35">
      <c r="A6994" s="36">
        <v>1548175</v>
      </c>
      <c r="B6994" s="36" t="str">
        <f>VLOOKUP(AllData[[#This Row],[Order]],MM[],3,FALSE)</f>
        <v>V5757311401000</v>
      </c>
      <c r="C6994" s="36">
        <f>VLOOKUP(AllData[[#This Row],[Order]],MM[],2,FALSE)</f>
        <v>150</v>
      </c>
      <c r="D6994" s="36" t="s">
        <v>68</v>
      </c>
      <c r="E6994" s="36" t="s">
        <v>61</v>
      </c>
      <c r="F6994" s="36" t="s">
        <v>63</v>
      </c>
      <c r="G6994" s="36" t="s">
        <v>64</v>
      </c>
      <c r="H6994" s="36">
        <v>28.7</v>
      </c>
      <c r="I6994" s="36">
        <v>15</v>
      </c>
    </row>
    <row r="6995" spans="1:9" x14ac:dyDescent="0.35">
      <c r="A6995" s="36">
        <v>1548175</v>
      </c>
      <c r="B6995" s="36" t="str">
        <f>VLOOKUP(AllData[[#This Row],[Order]],MM[],3,FALSE)</f>
        <v>V5757311401000</v>
      </c>
      <c r="C6995" s="36">
        <f>VLOOKUP(AllData[[#This Row],[Order]],MM[],2,FALSE)</f>
        <v>150</v>
      </c>
      <c r="D6995" s="36" t="s">
        <v>73</v>
      </c>
      <c r="E6995" s="36" t="s">
        <v>69</v>
      </c>
      <c r="F6995" s="36" t="s">
        <v>70</v>
      </c>
      <c r="G6995" s="36" t="s">
        <v>71</v>
      </c>
      <c r="H6995" s="36">
        <v>20</v>
      </c>
      <c r="I6995" s="36">
        <v>20</v>
      </c>
    </row>
    <row r="6996" spans="1:9" x14ac:dyDescent="0.35">
      <c r="A6996" s="36">
        <v>1548175</v>
      </c>
      <c r="B6996" s="36" t="str">
        <f>VLOOKUP(AllData[[#This Row],[Order]],MM[],3,FALSE)</f>
        <v>V5757311401000</v>
      </c>
      <c r="C6996" s="36">
        <f>VLOOKUP(AllData[[#This Row],[Order]],MM[],2,FALSE)</f>
        <v>150</v>
      </c>
      <c r="D6996" s="36" t="s">
        <v>75</v>
      </c>
      <c r="E6996" s="36" t="s">
        <v>61</v>
      </c>
      <c r="F6996" s="36" t="s">
        <v>63</v>
      </c>
      <c r="G6996" s="36" t="s">
        <v>74</v>
      </c>
      <c r="H6996" s="36">
        <v>674.04</v>
      </c>
      <c r="I6996" s="36">
        <v>350</v>
      </c>
    </row>
    <row r="6997" spans="1:9" x14ac:dyDescent="0.35">
      <c r="A6997" s="36">
        <v>1548175</v>
      </c>
      <c r="B6997" s="36" t="str">
        <f>VLOOKUP(AllData[[#This Row],[Order]],MM[],3,FALSE)</f>
        <v>V5757311401000</v>
      </c>
      <c r="C6997" s="36">
        <f>VLOOKUP(AllData[[#This Row],[Order]],MM[],2,FALSE)</f>
        <v>150</v>
      </c>
      <c r="D6997" s="36" t="s">
        <v>78</v>
      </c>
      <c r="E6997" s="36" t="s">
        <v>61</v>
      </c>
      <c r="F6997" s="36" t="s">
        <v>63</v>
      </c>
      <c r="G6997" s="36" t="s">
        <v>76</v>
      </c>
      <c r="H6997" s="36">
        <v>1852.02</v>
      </c>
      <c r="I6997" s="36">
        <v>1020</v>
      </c>
    </row>
    <row r="6998" spans="1:9" x14ac:dyDescent="0.35">
      <c r="A6998" s="36">
        <v>1548175</v>
      </c>
      <c r="B6998" s="36" t="str">
        <f>VLOOKUP(AllData[[#This Row],[Order]],MM[],3,FALSE)</f>
        <v>V5757311401000</v>
      </c>
      <c r="C6998" s="36">
        <f>VLOOKUP(AllData[[#This Row],[Order]],MM[],2,FALSE)</f>
        <v>150</v>
      </c>
      <c r="D6998" s="36" t="s">
        <v>80</v>
      </c>
      <c r="E6998" s="36" t="s">
        <v>61</v>
      </c>
      <c r="F6998" s="36" t="s">
        <v>63</v>
      </c>
      <c r="G6998" s="36" t="s">
        <v>112</v>
      </c>
      <c r="H6998" s="36">
        <v>18.266999999999999</v>
      </c>
      <c r="I6998" s="36">
        <v>50</v>
      </c>
    </row>
    <row r="6999" spans="1:9" x14ac:dyDescent="0.35">
      <c r="A6999" s="36">
        <v>1548175</v>
      </c>
      <c r="B6999" s="36" t="str">
        <f>VLOOKUP(AllData[[#This Row],[Order]],MM[],3,FALSE)</f>
        <v>V5757311401000</v>
      </c>
      <c r="C6999" s="36">
        <f>VLOOKUP(AllData[[#This Row],[Order]],MM[],2,FALSE)</f>
        <v>150</v>
      </c>
      <c r="D6999" s="36" t="s">
        <v>82</v>
      </c>
      <c r="E6999" s="36" t="s">
        <v>89</v>
      </c>
      <c r="F6999" s="36" t="s">
        <v>91</v>
      </c>
      <c r="G6999" s="36" t="s">
        <v>92</v>
      </c>
      <c r="H6999" s="36"/>
      <c r="I6999" s="36">
        <v>0</v>
      </c>
    </row>
    <row r="7000" spans="1:9" x14ac:dyDescent="0.35">
      <c r="A7000" s="36">
        <v>1548175</v>
      </c>
      <c r="B7000" s="36" t="str">
        <f>VLOOKUP(AllData[[#This Row],[Order]],MM[],3,FALSE)</f>
        <v>V5757311401000</v>
      </c>
      <c r="C7000" s="36">
        <f>VLOOKUP(AllData[[#This Row],[Order]],MM[],2,FALSE)</f>
        <v>150</v>
      </c>
      <c r="D7000" s="36" t="s">
        <v>85</v>
      </c>
      <c r="E7000" s="36" t="s">
        <v>69</v>
      </c>
      <c r="F7000" s="36" t="s">
        <v>70</v>
      </c>
      <c r="G7000" s="36" t="s">
        <v>79</v>
      </c>
      <c r="H7000" s="36">
        <v>20</v>
      </c>
      <c r="I7000" s="36">
        <v>20</v>
      </c>
    </row>
    <row r="7001" spans="1:9" x14ac:dyDescent="0.35">
      <c r="A7001" s="36">
        <v>1548175</v>
      </c>
      <c r="B7001" s="36" t="str">
        <f>VLOOKUP(AllData[[#This Row],[Order]],MM[],3,FALSE)</f>
        <v>V5757311401000</v>
      </c>
      <c r="C7001" s="36">
        <f>VLOOKUP(AllData[[#This Row],[Order]],MM[],2,FALSE)</f>
        <v>150</v>
      </c>
      <c r="D7001" s="36" t="s">
        <v>88</v>
      </c>
      <c r="E7001" s="36" t="s">
        <v>69</v>
      </c>
      <c r="F7001" s="36" t="s">
        <v>70</v>
      </c>
      <c r="G7001" s="36" t="s">
        <v>81</v>
      </c>
      <c r="H7001" s="36">
        <v>20</v>
      </c>
      <c r="I7001" s="36">
        <v>20</v>
      </c>
    </row>
    <row r="7002" spans="1:9" x14ac:dyDescent="0.35">
      <c r="A7002" s="36">
        <v>1548175</v>
      </c>
      <c r="B7002" s="36" t="str">
        <f>VLOOKUP(AllData[[#This Row],[Order]],MM[],3,FALSE)</f>
        <v>V5757311401000</v>
      </c>
      <c r="C7002" s="36">
        <f>VLOOKUP(AllData[[#This Row],[Order]],MM[],2,FALSE)</f>
        <v>150</v>
      </c>
      <c r="D7002" s="36" t="s">
        <v>95</v>
      </c>
      <c r="E7002" s="36" t="s">
        <v>83</v>
      </c>
      <c r="F7002" s="36" t="s">
        <v>84</v>
      </c>
      <c r="G7002" s="36" t="s">
        <v>84</v>
      </c>
      <c r="H7002" s="36">
        <v>203.42699999999999</v>
      </c>
      <c r="I7002" s="36">
        <v>450</v>
      </c>
    </row>
    <row r="7003" spans="1:9" x14ac:dyDescent="0.35">
      <c r="A7003" s="36">
        <v>1548175</v>
      </c>
      <c r="B7003" s="36" t="str">
        <f>VLOOKUP(AllData[[#This Row],[Order]],MM[],3,FALSE)</f>
        <v>V5757311401000</v>
      </c>
      <c r="C7003" s="36">
        <f>VLOOKUP(AllData[[#This Row],[Order]],MM[],2,FALSE)</f>
        <v>150</v>
      </c>
      <c r="D7003" s="36" t="s">
        <v>97</v>
      </c>
      <c r="E7003" s="36" t="s">
        <v>86</v>
      </c>
      <c r="F7003" s="36" t="s">
        <v>87</v>
      </c>
      <c r="G7003" s="36" t="s">
        <v>87</v>
      </c>
      <c r="H7003" s="36">
        <v>20</v>
      </c>
      <c r="I7003" s="36">
        <v>20</v>
      </c>
    </row>
    <row r="7004" spans="1:9" x14ac:dyDescent="0.35">
      <c r="A7004" s="36">
        <v>1548175</v>
      </c>
      <c r="B7004" s="36" t="str">
        <f>VLOOKUP(AllData[[#This Row],[Order]],MM[],3,FALSE)</f>
        <v>V5757311401000</v>
      </c>
      <c r="C7004" s="36">
        <f>VLOOKUP(AllData[[#This Row],[Order]],MM[],2,FALSE)</f>
        <v>150</v>
      </c>
      <c r="D7004" s="36" t="s">
        <v>99</v>
      </c>
      <c r="E7004" s="36" t="s">
        <v>61</v>
      </c>
      <c r="F7004" s="36" t="s">
        <v>63</v>
      </c>
      <c r="G7004" s="36" t="s">
        <v>96</v>
      </c>
      <c r="H7004" s="36">
        <v>51.767000000000003</v>
      </c>
      <c r="I7004" s="36">
        <v>100</v>
      </c>
    </row>
    <row r="7005" spans="1:9" x14ac:dyDescent="0.35">
      <c r="A7005" s="36">
        <v>1548175</v>
      </c>
      <c r="B7005" s="36" t="str">
        <f>VLOOKUP(AllData[[#This Row],[Order]],MM[],3,FALSE)</f>
        <v>V5757311401000</v>
      </c>
      <c r="C7005" s="36">
        <f>VLOOKUP(AllData[[#This Row],[Order]],MM[],2,FALSE)</f>
        <v>150</v>
      </c>
      <c r="D7005" s="36" t="s">
        <v>101</v>
      </c>
      <c r="E7005" s="36" t="s">
        <v>69</v>
      </c>
      <c r="F7005" s="36" t="s">
        <v>70</v>
      </c>
      <c r="G7005" s="36" t="s">
        <v>98</v>
      </c>
      <c r="H7005" s="36">
        <v>20</v>
      </c>
      <c r="I7005" s="36">
        <v>20</v>
      </c>
    </row>
    <row r="7006" spans="1:9" x14ac:dyDescent="0.35">
      <c r="A7006" s="36">
        <v>1548175</v>
      </c>
      <c r="B7006" s="36" t="str">
        <f>VLOOKUP(AllData[[#This Row],[Order]],MM[],3,FALSE)</f>
        <v>V5757311401000</v>
      </c>
      <c r="C7006" s="36">
        <f>VLOOKUP(AllData[[#This Row],[Order]],MM[],2,FALSE)</f>
        <v>150</v>
      </c>
      <c r="D7006" s="36" t="s">
        <v>104</v>
      </c>
      <c r="E7006" s="36" t="s">
        <v>69</v>
      </c>
      <c r="F7006" s="36" t="s">
        <v>70</v>
      </c>
      <c r="G7006" s="36" t="s">
        <v>100</v>
      </c>
      <c r="H7006" s="36">
        <v>30</v>
      </c>
      <c r="I7006" s="36">
        <v>30</v>
      </c>
    </row>
    <row r="7007" spans="1:9" x14ac:dyDescent="0.35">
      <c r="A7007" s="36">
        <v>1548175</v>
      </c>
      <c r="B7007" s="36" t="str">
        <f>VLOOKUP(AllData[[#This Row],[Order]],MM[],3,FALSE)</f>
        <v>V5757311401000</v>
      </c>
      <c r="C7007" s="36">
        <f>VLOOKUP(AllData[[#This Row],[Order]],MM[],2,FALSE)</f>
        <v>150</v>
      </c>
      <c r="D7007" s="36" t="s">
        <v>113</v>
      </c>
      <c r="E7007" s="36" t="s">
        <v>102</v>
      </c>
      <c r="F7007" s="36" t="s">
        <v>100</v>
      </c>
      <c r="G7007" s="36" t="s">
        <v>103</v>
      </c>
      <c r="H7007" s="36">
        <v>30</v>
      </c>
      <c r="I7007" s="36">
        <v>30</v>
      </c>
    </row>
    <row r="7008" spans="1:9" x14ac:dyDescent="0.35">
      <c r="A7008" s="36">
        <v>1548175</v>
      </c>
      <c r="B7008" s="36" t="str">
        <f>VLOOKUP(AllData[[#This Row],[Order]],MM[],3,FALSE)</f>
        <v>V5757311401000</v>
      </c>
      <c r="C7008" s="36">
        <f>VLOOKUP(AllData[[#This Row],[Order]],MM[],2,FALSE)</f>
        <v>150</v>
      </c>
      <c r="D7008" s="36" t="s">
        <v>114</v>
      </c>
      <c r="E7008" s="36" t="s">
        <v>102</v>
      </c>
      <c r="F7008" s="36" t="s">
        <v>100</v>
      </c>
      <c r="G7008" s="36" t="s">
        <v>106</v>
      </c>
      <c r="H7008" s="36">
        <v>45</v>
      </c>
      <c r="I7008" s="36">
        <v>45</v>
      </c>
    </row>
    <row r="7009" spans="1:9" x14ac:dyDescent="0.35">
      <c r="A7009" s="36">
        <v>1548175</v>
      </c>
      <c r="B7009" s="36" t="str">
        <f>VLOOKUP(AllData[[#This Row],[Order]],MM[],3,FALSE)</f>
        <v>V5757311401000</v>
      </c>
      <c r="C7009" s="36">
        <f>VLOOKUP(AllData[[#This Row],[Order]],MM[],2,FALSE)</f>
        <v>150</v>
      </c>
      <c r="D7009" s="36" t="s">
        <v>60</v>
      </c>
      <c r="E7009" s="36" t="s">
        <v>61</v>
      </c>
      <c r="F7009" s="36" t="s">
        <v>63</v>
      </c>
      <c r="G7009" s="36" t="s">
        <v>108</v>
      </c>
      <c r="H7009" s="36">
        <v>626.57999999999993</v>
      </c>
      <c r="I7009" s="36">
        <v>1</v>
      </c>
    </row>
    <row r="7010" spans="1:9" x14ac:dyDescent="0.35">
      <c r="A7010" s="36">
        <v>1548175</v>
      </c>
      <c r="B7010" s="36" t="str">
        <f>VLOOKUP(AllData[[#This Row],[Order]],MM[],3,FALSE)</f>
        <v>V5757311401000</v>
      </c>
      <c r="C7010" s="36">
        <f>VLOOKUP(AllData[[#This Row],[Order]],MM[],2,FALSE)</f>
        <v>150</v>
      </c>
      <c r="D7010" s="36" t="s">
        <v>95</v>
      </c>
      <c r="E7010" s="36" t="s">
        <v>83</v>
      </c>
      <c r="F7010" s="36" t="s">
        <v>84</v>
      </c>
      <c r="G7010" s="36" t="s">
        <v>110</v>
      </c>
      <c r="H7010" s="36"/>
      <c r="I7010" s="36">
        <v>5</v>
      </c>
    </row>
    <row r="7011" spans="1:9" x14ac:dyDescent="0.35">
      <c r="A7011" s="36">
        <v>1548176</v>
      </c>
      <c r="B7011" s="36" t="str">
        <f>VLOOKUP(AllData[[#This Row],[Order]],MM[],3,FALSE)</f>
        <v>V5757331400800</v>
      </c>
      <c r="C7011" s="36">
        <f>VLOOKUP(AllData[[#This Row],[Order]],MM[],2,FALSE)</f>
        <v>149</v>
      </c>
      <c r="D7011" s="36" t="s">
        <v>60</v>
      </c>
      <c r="E7011" s="36" t="s">
        <v>83</v>
      </c>
      <c r="F7011" s="36" t="s">
        <v>84</v>
      </c>
      <c r="G7011" s="36" t="s">
        <v>111</v>
      </c>
      <c r="H7011" s="36">
        <v>18.399999999999999</v>
      </c>
      <c r="I7011" s="36">
        <v>40</v>
      </c>
    </row>
    <row r="7012" spans="1:9" x14ac:dyDescent="0.35">
      <c r="A7012" s="36">
        <v>1548176</v>
      </c>
      <c r="B7012" s="36" t="str">
        <f>VLOOKUP(AllData[[#This Row],[Order]],MM[],3,FALSE)</f>
        <v>V5757331400800</v>
      </c>
      <c r="C7012" s="36">
        <f>VLOOKUP(AllData[[#This Row],[Order]],MM[],2,FALSE)</f>
        <v>149</v>
      </c>
      <c r="D7012" s="36" t="s">
        <v>68</v>
      </c>
      <c r="E7012" s="36" t="s">
        <v>61</v>
      </c>
      <c r="F7012" s="36" t="s">
        <v>63</v>
      </c>
      <c r="G7012" s="36" t="s">
        <v>64</v>
      </c>
      <c r="H7012" s="36">
        <v>9.1829999999999998</v>
      </c>
      <c r="I7012" s="36">
        <v>15</v>
      </c>
    </row>
    <row r="7013" spans="1:9" x14ac:dyDescent="0.35">
      <c r="A7013" s="36">
        <v>1548176</v>
      </c>
      <c r="B7013" s="36" t="str">
        <f>VLOOKUP(AllData[[#This Row],[Order]],MM[],3,FALSE)</f>
        <v>V5757331400800</v>
      </c>
      <c r="C7013" s="36">
        <f>VLOOKUP(AllData[[#This Row],[Order]],MM[],2,FALSE)</f>
        <v>149</v>
      </c>
      <c r="D7013" s="36" t="s">
        <v>73</v>
      </c>
      <c r="E7013" s="36" t="s">
        <v>69</v>
      </c>
      <c r="F7013" s="36" t="s">
        <v>70</v>
      </c>
      <c r="G7013" s="36" t="s">
        <v>71</v>
      </c>
      <c r="H7013" s="36">
        <v>20</v>
      </c>
      <c r="I7013" s="36">
        <v>20</v>
      </c>
    </row>
    <row r="7014" spans="1:9" x14ac:dyDescent="0.35">
      <c r="A7014" s="36">
        <v>1548176</v>
      </c>
      <c r="B7014" s="36" t="str">
        <f>VLOOKUP(AllData[[#This Row],[Order]],MM[],3,FALSE)</f>
        <v>V5757331400800</v>
      </c>
      <c r="C7014" s="36">
        <f>VLOOKUP(AllData[[#This Row],[Order]],MM[],2,FALSE)</f>
        <v>149</v>
      </c>
      <c r="D7014" s="36" t="s">
        <v>75</v>
      </c>
      <c r="E7014" s="36" t="s">
        <v>61</v>
      </c>
      <c r="F7014" s="36" t="s">
        <v>63</v>
      </c>
      <c r="G7014" s="36" t="s">
        <v>74</v>
      </c>
      <c r="H7014" s="36">
        <v>457.32</v>
      </c>
      <c r="I7014" s="36">
        <v>350</v>
      </c>
    </row>
    <row r="7015" spans="1:9" x14ac:dyDescent="0.35">
      <c r="A7015" s="36">
        <v>1548176</v>
      </c>
      <c r="B7015" s="36" t="str">
        <f>VLOOKUP(AllData[[#This Row],[Order]],MM[],3,FALSE)</f>
        <v>V5757331400800</v>
      </c>
      <c r="C7015" s="36">
        <f>VLOOKUP(AllData[[#This Row],[Order]],MM[],2,FALSE)</f>
        <v>149</v>
      </c>
      <c r="D7015" s="36" t="s">
        <v>78</v>
      </c>
      <c r="E7015" s="36" t="s">
        <v>61</v>
      </c>
      <c r="F7015" s="36" t="s">
        <v>63</v>
      </c>
      <c r="G7015" s="36" t="s">
        <v>76</v>
      </c>
      <c r="H7015" s="36">
        <v>2300.8200000000002</v>
      </c>
      <c r="I7015" s="36">
        <v>1020</v>
      </c>
    </row>
    <row r="7016" spans="1:9" x14ac:dyDescent="0.35">
      <c r="A7016" s="36">
        <v>1548176</v>
      </c>
      <c r="B7016" s="36" t="str">
        <f>VLOOKUP(AllData[[#This Row],[Order]],MM[],3,FALSE)</f>
        <v>V5757331400800</v>
      </c>
      <c r="C7016" s="36">
        <f>VLOOKUP(AllData[[#This Row],[Order]],MM[],2,FALSE)</f>
        <v>149</v>
      </c>
      <c r="D7016" s="36" t="s">
        <v>80</v>
      </c>
      <c r="E7016" s="36" t="s">
        <v>61</v>
      </c>
      <c r="F7016" s="36" t="s">
        <v>63</v>
      </c>
      <c r="G7016" s="36" t="s">
        <v>112</v>
      </c>
      <c r="H7016" s="36">
        <v>53.1</v>
      </c>
      <c r="I7016" s="36">
        <v>50</v>
      </c>
    </row>
    <row r="7017" spans="1:9" x14ac:dyDescent="0.35">
      <c r="A7017" s="36">
        <v>1548176</v>
      </c>
      <c r="B7017" s="36" t="str">
        <f>VLOOKUP(AllData[[#This Row],[Order]],MM[],3,FALSE)</f>
        <v>V5757331400800</v>
      </c>
      <c r="C7017" s="36">
        <f>VLOOKUP(AllData[[#This Row],[Order]],MM[],2,FALSE)</f>
        <v>149</v>
      </c>
      <c r="D7017" s="36" t="s">
        <v>82</v>
      </c>
      <c r="E7017" s="36" t="s">
        <v>89</v>
      </c>
      <c r="F7017" s="36" t="s">
        <v>91</v>
      </c>
      <c r="G7017" s="36" t="s">
        <v>92</v>
      </c>
      <c r="H7017" s="36">
        <v>214.02</v>
      </c>
      <c r="I7017" s="36">
        <v>0</v>
      </c>
    </row>
    <row r="7018" spans="1:9" x14ac:dyDescent="0.35">
      <c r="A7018" s="36">
        <v>1548176</v>
      </c>
      <c r="B7018" s="36" t="str">
        <f>VLOOKUP(AllData[[#This Row],[Order]],MM[],3,FALSE)</f>
        <v>V5757331400800</v>
      </c>
      <c r="C7018" s="36">
        <f>VLOOKUP(AllData[[#This Row],[Order]],MM[],2,FALSE)</f>
        <v>149</v>
      </c>
      <c r="D7018" s="36" t="s">
        <v>85</v>
      </c>
      <c r="E7018" s="36" t="s">
        <v>69</v>
      </c>
      <c r="F7018" s="36" t="s">
        <v>70</v>
      </c>
      <c r="G7018" s="36" t="s">
        <v>79</v>
      </c>
      <c r="H7018" s="36">
        <v>20</v>
      </c>
      <c r="I7018" s="36">
        <v>20</v>
      </c>
    </row>
    <row r="7019" spans="1:9" x14ac:dyDescent="0.35">
      <c r="A7019" s="36">
        <v>1548176</v>
      </c>
      <c r="B7019" s="36" t="str">
        <f>VLOOKUP(AllData[[#This Row],[Order]],MM[],3,FALSE)</f>
        <v>V5757331400800</v>
      </c>
      <c r="C7019" s="36">
        <f>VLOOKUP(AllData[[#This Row],[Order]],MM[],2,FALSE)</f>
        <v>149</v>
      </c>
      <c r="D7019" s="36" t="s">
        <v>88</v>
      </c>
      <c r="E7019" s="36" t="s">
        <v>69</v>
      </c>
      <c r="F7019" s="36" t="s">
        <v>70</v>
      </c>
      <c r="G7019" s="36" t="s">
        <v>81</v>
      </c>
      <c r="H7019" s="36">
        <v>20</v>
      </c>
      <c r="I7019" s="36">
        <v>20</v>
      </c>
    </row>
    <row r="7020" spans="1:9" x14ac:dyDescent="0.35">
      <c r="A7020" s="36">
        <v>1548176</v>
      </c>
      <c r="B7020" s="36" t="str">
        <f>VLOOKUP(AllData[[#This Row],[Order]],MM[],3,FALSE)</f>
        <v>V5757331400800</v>
      </c>
      <c r="C7020" s="36">
        <f>VLOOKUP(AllData[[#This Row],[Order]],MM[],2,FALSE)</f>
        <v>149</v>
      </c>
      <c r="D7020" s="36" t="s">
        <v>95</v>
      </c>
      <c r="E7020" s="36" t="s">
        <v>83</v>
      </c>
      <c r="F7020" s="36" t="s">
        <v>84</v>
      </c>
      <c r="G7020" s="36" t="s">
        <v>84</v>
      </c>
      <c r="H7020" s="36">
        <v>371.64</v>
      </c>
      <c r="I7020" s="36">
        <v>450</v>
      </c>
    </row>
    <row r="7021" spans="1:9" x14ac:dyDescent="0.35">
      <c r="A7021" s="36">
        <v>1548176</v>
      </c>
      <c r="B7021" s="36" t="str">
        <f>VLOOKUP(AllData[[#This Row],[Order]],MM[],3,FALSE)</f>
        <v>V5757331400800</v>
      </c>
      <c r="C7021" s="36">
        <f>VLOOKUP(AllData[[#This Row],[Order]],MM[],2,FALSE)</f>
        <v>149</v>
      </c>
      <c r="D7021" s="36" t="s">
        <v>97</v>
      </c>
      <c r="E7021" s="36" t="s">
        <v>86</v>
      </c>
      <c r="F7021" s="36" t="s">
        <v>87</v>
      </c>
      <c r="G7021" s="36" t="s">
        <v>87</v>
      </c>
      <c r="H7021" s="36">
        <v>20</v>
      </c>
      <c r="I7021" s="36">
        <v>20</v>
      </c>
    </row>
    <row r="7022" spans="1:9" x14ac:dyDescent="0.35">
      <c r="A7022" s="36">
        <v>1548176</v>
      </c>
      <c r="B7022" s="36" t="str">
        <f>VLOOKUP(AllData[[#This Row],[Order]],MM[],3,FALSE)</f>
        <v>V5757331400800</v>
      </c>
      <c r="C7022" s="36">
        <f>VLOOKUP(AllData[[#This Row],[Order]],MM[],2,FALSE)</f>
        <v>149</v>
      </c>
      <c r="D7022" s="36" t="s">
        <v>99</v>
      </c>
      <c r="E7022" s="36" t="s">
        <v>61</v>
      </c>
      <c r="F7022" s="36" t="s">
        <v>63</v>
      </c>
      <c r="G7022" s="36" t="s">
        <v>96</v>
      </c>
      <c r="H7022" s="36">
        <v>11.667</v>
      </c>
      <c r="I7022" s="36">
        <v>100</v>
      </c>
    </row>
    <row r="7023" spans="1:9" x14ac:dyDescent="0.35">
      <c r="A7023" s="36">
        <v>1548176</v>
      </c>
      <c r="B7023" s="36" t="str">
        <f>VLOOKUP(AllData[[#This Row],[Order]],MM[],3,FALSE)</f>
        <v>V5757331400800</v>
      </c>
      <c r="C7023" s="36">
        <f>VLOOKUP(AllData[[#This Row],[Order]],MM[],2,FALSE)</f>
        <v>149</v>
      </c>
      <c r="D7023" s="36" t="s">
        <v>101</v>
      </c>
      <c r="E7023" s="36" t="s">
        <v>69</v>
      </c>
      <c r="F7023" s="36" t="s">
        <v>70</v>
      </c>
      <c r="G7023" s="36" t="s">
        <v>98</v>
      </c>
      <c r="H7023" s="36">
        <v>20</v>
      </c>
      <c r="I7023" s="36">
        <v>20</v>
      </c>
    </row>
    <row r="7024" spans="1:9" x14ac:dyDescent="0.35">
      <c r="A7024" s="36">
        <v>1548176</v>
      </c>
      <c r="B7024" s="36" t="str">
        <f>VLOOKUP(AllData[[#This Row],[Order]],MM[],3,FALSE)</f>
        <v>V5757331400800</v>
      </c>
      <c r="C7024" s="36">
        <f>VLOOKUP(AllData[[#This Row],[Order]],MM[],2,FALSE)</f>
        <v>149</v>
      </c>
      <c r="D7024" s="36" t="s">
        <v>104</v>
      </c>
      <c r="E7024" s="36" t="s">
        <v>69</v>
      </c>
      <c r="F7024" s="36" t="s">
        <v>70</v>
      </c>
      <c r="G7024" s="36" t="s">
        <v>100</v>
      </c>
      <c r="H7024" s="36">
        <v>30</v>
      </c>
      <c r="I7024" s="36">
        <v>30</v>
      </c>
    </row>
    <row r="7025" spans="1:9" x14ac:dyDescent="0.35">
      <c r="A7025" s="36">
        <v>1548176</v>
      </c>
      <c r="B7025" s="36" t="str">
        <f>VLOOKUP(AllData[[#This Row],[Order]],MM[],3,FALSE)</f>
        <v>V5757331400800</v>
      </c>
      <c r="C7025" s="36">
        <f>VLOOKUP(AllData[[#This Row],[Order]],MM[],2,FALSE)</f>
        <v>149</v>
      </c>
      <c r="D7025" s="36" t="s">
        <v>113</v>
      </c>
      <c r="E7025" s="36" t="s">
        <v>102</v>
      </c>
      <c r="F7025" s="36" t="s">
        <v>100</v>
      </c>
      <c r="G7025" s="36" t="s">
        <v>103</v>
      </c>
      <c r="H7025" s="36">
        <v>30</v>
      </c>
      <c r="I7025" s="36">
        <v>30</v>
      </c>
    </row>
    <row r="7026" spans="1:9" x14ac:dyDescent="0.35">
      <c r="A7026" s="36">
        <v>1548176</v>
      </c>
      <c r="B7026" s="36" t="str">
        <f>VLOOKUP(AllData[[#This Row],[Order]],MM[],3,FALSE)</f>
        <v>V5757331400800</v>
      </c>
      <c r="C7026" s="36">
        <f>VLOOKUP(AllData[[#This Row],[Order]],MM[],2,FALSE)</f>
        <v>149</v>
      </c>
      <c r="D7026" s="36" t="s">
        <v>114</v>
      </c>
      <c r="E7026" s="36" t="s">
        <v>102</v>
      </c>
      <c r="F7026" s="36" t="s">
        <v>100</v>
      </c>
      <c r="G7026" s="36" t="s">
        <v>106</v>
      </c>
      <c r="H7026" s="36">
        <v>45</v>
      </c>
      <c r="I7026" s="36">
        <v>45</v>
      </c>
    </row>
    <row r="7027" spans="1:9" x14ac:dyDescent="0.35">
      <c r="A7027" s="36">
        <v>1548176</v>
      </c>
      <c r="B7027" s="36" t="str">
        <f>VLOOKUP(AllData[[#This Row],[Order]],MM[],3,FALSE)</f>
        <v>V5757331400800</v>
      </c>
      <c r="C7027" s="36">
        <f>VLOOKUP(AllData[[#This Row],[Order]],MM[],2,FALSE)</f>
        <v>149</v>
      </c>
      <c r="D7027" s="36" t="s">
        <v>60</v>
      </c>
      <c r="E7027" s="36" t="s">
        <v>61</v>
      </c>
      <c r="F7027" s="36" t="s">
        <v>63</v>
      </c>
      <c r="G7027" s="36" t="s">
        <v>108</v>
      </c>
      <c r="H7027" s="36"/>
      <c r="I7027" s="36">
        <v>1</v>
      </c>
    </row>
    <row r="7028" spans="1:9" x14ac:dyDescent="0.35">
      <c r="A7028" s="36">
        <v>1548176</v>
      </c>
      <c r="B7028" s="36" t="str">
        <f>VLOOKUP(AllData[[#This Row],[Order]],MM[],3,FALSE)</f>
        <v>V5757331400800</v>
      </c>
      <c r="C7028" s="36">
        <f>VLOOKUP(AllData[[#This Row],[Order]],MM[],2,FALSE)</f>
        <v>149</v>
      </c>
      <c r="D7028" s="36" t="s">
        <v>95</v>
      </c>
      <c r="E7028" s="36" t="s">
        <v>83</v>
      </c>
      <c r="F7028" s="36" t="s">
        <v>84</v>
      </c>
      <c r="G7028" s="36" t="s">
        <v>110</v>
      </c>
      <c r="H7028" s="36"/>
      <c r="I7028" s="36">
        <v>5</v>
      </c>
    </row>
    <row r="7029" spans="1:9" x14ac:dyDescent="0.35">
      <c r="A7029" s="36">
        <v>1548177</v>
      </c>
      <c r="B7029" s="36" t="str">
        <f>VLOOKUP(AllData[[#This Row],[Order]],MM[],3,FALSE)</f>
        <v>V5757331401000</v>
      </c>
      <c r="C7029" s="36">
        <f>VLOOKUP(AllData[[#This Row],[Order]],MM[],2,FALSE)</f>
        <v>150</v>
      </c>
      <c r="D7029" s="36" t="s">
        <v>60</v>
      </c>
      <c r="E7029" s="36" t="s">
        <v>83</v>
      </c>
      <c r="F7029" s="36" t="s">
        <v>84</v>
      </c>
      <c r="G7029" s="36" t="s">
        <v>111</v>
      </c>
      <c r="H7029" s="36">
        <v>31.95</v>
      </c>
      <c r="I7029" s="36">
        <v>40</v>
      </c>
    </row>
    <row r="7030" spans="1:9" x14ac:dyDescent="0.35">
      <c r="A7030" s="36">
        <v>1548177</v>
      </c>
      <c r="B7030" s="36" t="str">
        <f>VLOOKUP(AllData[[#This Row],[Order]],MM[],3,FALSE)</f>
        <v>V5757331401000</v>
      </c>
      <c r="C7030" s="36">
        <f>VLOOKUP(AllData[[#This Row],[Order]],MM[],2,FALSE)</f>
        <v>150</v>
      </c>
      <c r="D7030" s="36" t="s">
        <v>68</v>
      </c>
      <c r="E7030" s="36" t="s">
        <v>61</v>
      </c>
      <c r="F7030" s="36" t="s">
        <v>63</v>
      </c>
      <c r="G7030" s="36" t="s">
        <v>64</v>
      </c>
      <c r="H7030" s="36">
        <v>6.4169999999999998</v>
      </c>
      <c r="I7030" s="36">
        <v>15</v>
      </c>
    </row>
    <row r="7031" spans="1:9" x14ac:dyDescent="0.35">
      <c r="A7031" s="36">
        <v>1548177</v>
      </c>
      <c r="B7031" s="36" t="str">
        <f>VLOOKUP(AllData[[#This Row],[Order]],MM[],3,FALSE)</f>
        <v>V5757331401000</v>
      </c>
      <c r="C7031" s="36">
        <f>VLOOKUP(AllData[[#This Row],[Order]],MM[],2,FALSE)</f>
        <v>150</v>
      </c>
      <c r="D7031" s="36" t="s">
        <v>73</v>
      </c>
      <c r="E7031" s="36" t="s">
        <v>69</v>
      </c>
      <c r="F7031" s="36" t="s">
        <v>70</v>
      </c>
      <c r="G7031" s="36" t="s">
        <v>71</v>
      </c>
      <c r="H7031" s="36">
        <v>20</v>
      </c>
      <c r="I7031" s="36">
        <v>20</v>
      </c>
    </row>
    <row r="7032" spans="1:9" x14ac:dyDescent="0.35">
      <c r="A7032" s="36">
        <v>1548177</v>
      </c>
      <c r="B7032" s="36" t="str">
        <f>VLOOKUP(AllData[[#This Row],[Order]],MM[],3,FALSE)</f>
        <v>V5757331401000</v>
      </c>
      <c r="C7032" s="36">
        <f>VLOOKUP(AllData[[#This Row],[Order]],MM[],2,FALSE)</f>
        <v>150</v>
      </c>
      <c r="D7032" s="36" t="s">
        <v>75</v>
      </c>
      <c r="E7032" s="36" t="s">
        <v>61</v>
      </c>
      <c r="F7032" s="36" t="s">
        <v>63</v>
      </c>
      <c r="G7032" s="36" t="s">
        <v>74</v>
      </c>
      <c r="H7032" s="36">
        <v>616.55999999999995</v>
      </c>
      <c r="I7032" s="36">
        <v>350</v>
      </c>
    </row>
    <row r="7033" spans="1:9" x14ac:dyDescent="0.35">
      <c r="A7033" s="36">
        <v>1548177</v>
      </c>
      <c r="B7033" s="36" t="str">
        <f>VLOOKUP(AllData[[#This Row],[Order]],MM[],3,FALSE)</f>
        <v>V5757331401000</v>
      </c>
      <c r="C7033" s="36">
        <f>VLOOKUP(AllData[[#This Row],[Order]],MM[],2,FALSE)</f>
        <v>150</v>
      </c>
      <c r="D7033" s="36" t="s">
        <v>78</v>
      </c>
      <c r="E7033" s="36" t="s">
        <v>61</v>
      </c>
      <c r="F7033" s="36" t="s">
        <v>63</v>
      </c>
      <c r="G7033" s="36" t="s">
        <v>76</v>
      </c>
      <c r="H7033" s="36">
        <v>1995.06</v>
      </c>
      <c r="I7033" s="36">
        <v>1020</v>
      </c>
    </row>
    <row r="7034" spans="1:9" x14ac:dyDescent="0.35">
      <c r="A7034" s="36">
        <v>1548177</v>
      </c>
      <c r="B7034" s="36" t="str">
        <f>VLOOKUP(AllData[[#This Row],[Order]],MM[],3,FALSE)</f>
        <v>V5757331401000</v>
      </c>
      <c r="C7034" s="36">
        <f>VLOOKUP(AllData[[#This Row],[Order]],MM[],2,FALSE)</f>
        <v>150</v>
      </c>
      <c r="D7034" s="36" t="s">
        <v>80</v>
      </c>
      <c r="E7034" s="36" t="s">
        <v>61</v>
      </c>
      <c r="F7034" s="36" t="s">
        <v>63</v>
      </c>
      <c r="G7034" s="36" t="s">
        <v>112</v>
      </c>
      <c r="H7034" s="36">
        <v>9.0169999999999995</v>
      </c>
      <c r="I7034" s="36">
        <v>50</v>
      </c>
    </row>
    <row r="7035" spans="1:9" x14ac:dyDescent="0.35">
      <c r="A7035" s="36">
        <v>1548177</v>
      </c>
      <c r="B7035" s="36" t="str">
        <f>VLOOKUP(AllData[[#This Row],[Order]],MM[],3,FALSE)</f>
        <v>V5757331401000</v>
      </c>
      <c r="C7035" s="36">
        <f>VLOOKUP(AllData[[#This Row],[Order]],MM[],2,FALSE)</f>
        <v>150</v>
      </c>
      <c r="D7035" s="36" t="s">
        <v>82</v>
      </c>
      <c r="E7035" s="36" t="s">
        <v>89</v>
      </c>
      <c r="F7035" s="36" t="s">
        <v>91</v>
      </c>
      <c r="G7035" s="36" t="s">
        <v>92</v>
      </c>
      <c r="H7035" s="36"/>
      <c r="I7035" s="36">
        <v>0</v>
      </c>
    </row>
    <row r="7036" spans="1:9" x14ac:dyDescent="0.35">
      <c r="A7036" s="36">
        <v>1548177</v>
      </c>
      <c r="B7036" s="36" t="str">
        <f>VLOOKUP(AllData[[#This Row],[Order]],MM[],3,FALSE)</f>
        <v>V5757331401000</v>
      </c>
      <c r="C7036" s="36">
        <f>VLOOKUP(AllData[[#This Row],[Order]],MM[],2,FALSE)</f>
        <v>150</v>
      </c>
      <c r="D7036" s="36" t="s">
        <v>85</v>
      </c>
      <c r="E7036" s="36" t="s">
        <v>69</v>
      </c>
      <c r="F7036" s="36" t="s">
        <v>70</v>
      </c>
      <c r="G7036" s="36" t="s">
        <v>79</v>
      </c>
      <c r="H7036" s="36">
        <v>20</v>
      </c>
      <c r="I7036" s="36">
        <v>20</v>
      </c>
    </row>
    <row r="7037" spans="1:9" x14ac:dyDescent="0.35">
      <c r="A7037" s="36">
        <v>1548177</v>
      </c>
      <c r="B7037" s="36" t="str">
        <f>VLOOKUP(AllData[[#This Row],[Order]],MM[],3,FALSE)</f>
        <v>V5757331401000</v>
      </c>
      <c r="C7037" s="36">
        <f>VLOOKUP(AllData[[#This Row],[Order]],MM[],2,FALSE)</f>
        <v>150</v>
      </c>
      <c r="D7037" s="36" t="s">
        <v>88</v>
      </c>
      <c r="E7037" s="36" t="s">
        <v>69</v>
      </c>
      <c r="F7037" s="36" t="s">
        <v>70</v>
      </c>
      <c r="G7037" s="36" t="s">
        <v>81</v>
      </c>
      <c r="H7037" s="36">
        <v>20</v>
      </c>
      <c r="I7037" s="36">
        <v>20</v>
      </c>
    </row>
    <row r="7038" spans="1:9" x14ac:dyDescent="0.35">
      <c r="A7038" s="36">
        <v>1548177</v>
      </c>
      <c r="B7038" s="36" t="str">
        <f>VLOOKUP(AllData[[#This Row],[Order]],MM[],3,FALSE)</f>
        <v>V5757331401000</v>
      </c>
      <c r="C7038" s="36">
        <f>VLOOKUP(AllData[[#This Row],[Order]],MM[],2,FALSE)</f>
        <v>150</v>
      </c>
      <c r="D7038" s="36" t="s">
        <v>95</v>
      </c>
      <c r="E7038" s="36" t="s">
        <v>83</v>
      </c>
      <c r="F7038" s="36" t="s">
        <v>84</v>
      </c>
      <c r="G7038" s="36" t="s">
        <v>84</v>
      </c>
      <c r="H7038" s="36">
        <v>490.07999999999993</v>
      </c>
      <c r="I7038" s="36">
        <v>450</v>
      </c>
    </row>
    <row r="7039" spans="1:9" x14ac:dyDescent="0.35">
      <c r="A7039" s="36">
        <v>1548177</v>
      </c>
      <c r="B7039" s="36" t="str">
        <f>VLOOKUP(AllData[[#This Row],[Order]],MM[],3,FALSE)</f>
        <v>V5757331401000</v>
      </c>
      <c r="C7039" s="36">
        <f>VLOOKUP(AllData[[#This Row],[Order]],MM[],2,FALSE)</f>
        <v>150</v>
      </c>
      <c r="D7039" s="36" t="s">
        <v>97</v>
      </c>
      <c r="E7039" s="36" t="s">
        <v>86</v>
      </c>
      <c r="F7039" s="36" t="s">
        <v>87</v>
      </c>
      <c r="G7039" s="36" t="s">
        <v>87</v>
      </c>
      <c r="H7039" s="36">
        <v>20</v>
      </c>
      <c r="I7039" s="36">
        <v>20</v>
      </c>
    </row>
    <row r="7040" spans="1:9" x14ac:dyDescent="0.35">
      <c r="A7040" s="36">
        <v>1548177</v>
      </c>
      <c r="B7040" s="36" t="str">
        <f>VLOOKUP(AllData[[#This Row],[Order]],MM[],3,FALSE)</f>
        <v>V5757331401000</v>
      </c>
      <c r="C7040" s="36">
        <f>VLOOKUP(AllData[[#This Row],[Order]],MM[],2,FALSE)</f>
        <v>150</v>
      </c>
      <c r="D7040" s="36" t="s">
        <v>99</v>
      </c>
      <c r="E7040" s="36" t="s">
        <v>61</v>
      </c>
      <c r="F7040" s="36" t="s">
        <v>63</v>
      </c>
      <c r="G7040" s="36" t="s">
        <v>96</v>
      </c>
      <c r="H7040" s="36">
        <v>24.483000000000001</v>
      </c>
      <c r="I7040" s="36">
        <v>100</v>
      </c>
    </row>
    <row r="7041" spans="1:9" x14ac:dyDescent="0.35">
      <c r="A7041" s="36">
        <v>1548177</v>
      </c>
      <c r="B7041" s="36" t="str">
        <f>VLOOKUP(AllData[[#This Row],[Order]],MM[],3,FALSE)</f>
        <v>V5757331401000</v>
      </c>
      <c r="C7041" s="36">
        <f>VLOOKUP(AllData[[#This Row],[Order]],MM[],2,FALSE)</f>
        <v>150</v>
      </c>
      <c r="D7041" s="36" t="s">
        <v>101</v>
      </c>
      <c r="E7041" s="36" t="s">
        <v>69</v>
      </c>
      <c r="F7041" s="36" t="s">
        <v>70</v>
      </c>
      <c r="G7041" s="36" t="s">
        <v>98</v>
      </c>
      <c r="H7041" s="36">
        <v>20</v>
      </c>
      <c r="I7041" s="36">
        <v>20</v>
      </c>
    </row>
    <row r="7042" spans="1:9" x14ac:dyDescent="0.35">
      <c r="A7042" s="36">
        <v>1548177</v>
      </c>
      <c r="B7042" s="36" t="str">
        <f>VLOOKUP(AllData[[#This Row],[Order]],MM[],3,FALSE)</f>
        <v>V5757331401000</v>
      </c>
      <c r="C7042" s="36">
        <f>VLOOKUP(AllData[[#This Row],[Order]],MM[],2,FALSE)</f>
        <v>150</v>
      </c>
      <c r="D7042" s="36" t="s">
        <v>104</v>
      </c>
      <c r="E7042" s="36" t="s">
        <v>69</v>
      </c>
      <c r="F7042" s="36" t="s">
        <v>70</v>
      </c>
      <c r="G7042" s="36" t="s">
        <v>100</v>
      </c>
      <c r="H7042" s="36">
        <v>30</v>
      </c>
      <c r="I7042" s="36">
        <v>30</v>
      </c>
    </row>
    <row r="7043" spans="1:9" x14ac:dyDescent="0.35">
      <c r="A7043" s="36">
        <v>1548177</v>
      </c>
      <c r="B7043" s="36" t="str">
        <f>VLOOKUP(AllData[[#This Row],[Order]],MM[],3,FALSE)</f>
        <v>V5757331401000</v>
      </c>
      <c r="C7043" s="36">
        <f>VLOOKUP(AllData[[#This Row],[Order]],MM[],2,FALSE)</f>
        <v>150</v>
      </c>
      <c r="D7043" s="36" t="s">
        <v>113</v>
      </c>
      <c r="E7043" s="36" t="s">
        <v>102</v>
      </c>
      <c r="F7043" s="36" t="s">
        <v>100</v>
      </c>
      <c r="G7043" s="36" t="s">
        <v>103</v>
      </c>
      <c r="H7043" s="36">
        <v>30</v>
      </c>
      <c r="I7043" s="36">
        <v>30</v>
      </c>
    </row>
    <row r="7044" spans="1:9" x14ac:dyDescent="0.35">
      <c r="A7044" s="36">
        <v>1548177</v>
      </c>
      <c r="B7044" s="36" t="str">
        <f>VLOOKUP(AllData[[#This Row],[Order]],MM[],3,FALSE)</f>
        <v>V5757331401000</v>
      </c>
      <c r="C7044" s="36">
        <f>VLOOKUP(AllData[[#This Row],[Order]],MM[],2,FALSE)</f>
        <v>150</v>
      </c>
      <c r="D7044" s="36" t="s">
        <v>114</v>
      </c>
      <c r="E7044" s="36" t="s">
        <v>102</v>
      </c>
      <c r="F7044" s="36" t="s">
        <v>100</v>
      </c>
      <c r="G7044" s="36" t="s">
        <v>106</v>
      </c>
      <c r="H7044" s="36">
        <v>45</v>
      </c>
      <c r="I7044" s="36">
        <v>45</v>
      </c>
    </row>
    <row r="7045" spans="1:9" x14ac:dyDescent="0.35">
      <c r="A7045" s="36">
        <v>1548177</v>
      </c>
      <c r="B7045" s="36" t="str">
        <f>VLOOKUP(AllData[[#This Row],[Order]],MM[],3,FALSE)</f>
        <v>V5757331401000</v>
      </c>
      <c r="C7045" s="36">
        <f>VLOOKUP(AllData[[#This Row],[Order]],MM[],2,FALSE)</f>
        <v>150</v>
      </c>
      <c r="D7045" s="36" t="s">
        <v>60</v>
      </c>
      <c r="E7045" s="36" t="s">
        <v>61</v>
      </c>
      <c r="F7045" s="36" t="s">
        <v>63</v>
      </c>
      <c r="G7045" s="36" t="s">
        <v>108</v>
      </c>
      <c r="H7045" s="36">
        <v>548.76</v>
      </c>
      <c r="I7045" s="36">
        <v>1</v>
      </c>
    </row>
    <row r="7046" spans="1:9" x14ac:dyDescent="0.35">
      <c r="A7046" s="36">
        <v>1548177</v>
      </c>
      <c r="B7046" s="36" t="str">
        <f>VLOOKUP(AllData[[#This Row],[Order]],MM[],3,FALSE)</f>
        <v>V5757331401000</v>
      </c>
      <c r="C7046" s="36">
        <f>VLOOKUP(AllData[[#This Row],[Order]],MM[],2,FALSE)</f>
        <v>150</v>
      </c>
      <c r="D7046" s="36" t="s">
        <v>95</v>
      </c>
      <c r="E7046" s="36" t="s">
        <v>83</v>
      </c>
      <c r="F7046" s="36" t="s">
        <v>84</v>
      </c>
      <c r="G7046" s="36" t="s">
        <v>110</v>
      </c>
      <c r="H7046" s="36"/>
      <c r="I7046" s="36">
        <v>5</v>
      </c>
    </row>
    <row r="7047" spans="1:9" x14ac:dyDescent="0.35">
      <c r="A7047" s="36">
        <v>1548178</v>
      </c>
      <c r="B7047" s="36" t="str">
        <f>VLOOKUP(AllData[[#This Row],[Order]],MM[],3,FALSE)</f>
        <v>V5757351400800</v>
      </c>
      <c r="C7047" s="36">
        <f>VLOOKUP(AllData[[#This Row],[Order]],MM[],2,FALSE)</f>
        <v>156</v>
      </c>
      <c r="D7047" s="36" t="s">
        <v>60</v>
      </c>
      <c r="E7047" s="36" t="s">
        <v>83</v>
      </c>
      <c r="F7047" s="36" t="s">
        <v>84</v>
      </c>
      <c r="G7047" s="36" t="s">
        <v>111</v>
      </c>
      <c r="H7047" s="36">
        <v>44.8</v>
      </c>
      <c r="I7047" s="36">
        <v>40</v>
      </c>
    </row>
    <row r="7048" spans="1:9" x14ac:dyDescent="0.35">
      <c r="A7048" s="36">
        <v>1548178</v>
      </c>
      <c r="B7048" s="36" t="str">
        <f>VLOOKUP(AllData[[#This Row],[Order]],MM[],3,FALSE)</f>
        <v>V5757351400800</v>
      </c>
      <c r="C7048" s="36">
        <f>VLOOKUP(AllData[[#This Row],[Order]],MM[],2,FALSE)</f>
        <v>156</v>
      </c>
      <c r="D7048" s="36" t="s">
        <v>68</v>
      </c>
      <c r="E7048" s="36" t="s">
        <v>61</v>
      </c>
      <c r="F7048" s="36" t="s">
        <v>63</v>
      </c>
      <c r="G7048" s="36" t="s">
        <v>64</v>
      </c>
      <c r="H7048" s="36">
        <v>13.467000000000001</v>
      </c>
      <c r="I7048" s="36">
        <v>15</v>
      </c>
    </row>
    <row r="7049" spans="1:9" x14ac:dyDescent="0.35">
      <c r="A7049" s="36">
        <v>1548178</v>
      </c>
      <c r="B7049" s="36" t="str">
        <f>VLOOKUP(AllData[[#This Row],[Order]],MM[],3,FALSE)</f>
        <v>V5757351400800</v>
      </c>
      <c r="C7049" s="36">
        <f>VLOOKUP(AllData[[#This Row],[Order]],MM[],2,FALSE)</f>
        <v>156</v>
      </c>
      <c r="D7049" s="36" t="s">
        <v>73</v>
      </c>
      <c r="E7049" s="36" t="s">
        <v>69</v>
      </c>
      <c r="F7049" s="36" t="s">
        <v>70</v>
      </c>
      <c r="G7049" s="36" t="s">
        <v>71</v>
      </c>
      <c r="H7049" s="36">
        <v>20</v>
      </c>
      <c r="I7049" s="36">
        <v>20</v>
      </c>
    </row>
    <row r="7050" spans="1:9" x14ac:dyDescent="0.35">
      <c r="A7050" s="36">
        <v>1548178</v>
      </c>
      <c r="B7050" s="36" t="str">
        <f>VLOOKUP(AllData[[#This Row],[Order]],MM[],3,FALSE)</f>
        <v>V5757351400800</v>
      </c>
      <c r="C7050" s="36">
        <f>VLOOKUP(AllData[[#This Row],[Order]],MM[],2,FALSE)</f>
        <v>156</v>
      </c>
      <c r="D7050" s="36" t="s">
        <v>75</v>
      </c>
      <c r="E7050" s="36" t="s">
        <v>61</v>
      </c>
      <c r="F7050" s="36" t="s">
        <v>63</v>
      </c>
      <c r="G7050" s="36" t="s">
        <v>74</v>
      </c>
      <c r="H7050" s="36">
        <v>683.22</v>
      </c>
      <c r="I7050" s="36">
        <v>350</v>
      </c>
    </row>
    <row r="7051" spans="1:9" x14ac:dyDescent="0.35">
      <c r="A7051" s="36">
        <v>1548178</v>
      </c>
      <c r="B7051" s="36" t="str">
        <f>VLOOKUP(AllData[[#This Row],[Order]],MM[],3,FALSE)</f>
        <v>V5757351400800</v>
      </c>
      <c r="C7051" s="36">
        <f>VLOOKUP(AllData[[#This Row],[Order]],MM[],2,FALSE)</f>
        <v>156</v>
      </c>
      <c r="D7051" s="36" t="s">
        <v>78</v>
      </c>
      <c r="E7051" s="36" t="s">
        <v>61</v>
      </c>
      <c r="F7051" s="36" t="s">
        <v>63</v>
      </c>
      <c r="G7051" s="36" t="s">
        <v>76</v>
      </c>
      <c r="H7051" s="36">
        <v>1636.6200000000001</v>
      </c>
      <c r="I7051" s="36">
        <v>1020</v>
      </c>
    </row>
    <row r="7052" spans="1:9" x14ac:dyDescent="0.35">
      <c r="A7052" s="36">
        <v>1548178</v>
      </c>
      <c r="B7052" s="36" t="str">
        <f>VLOOKUP(AllData[[#This Row],[Order]],MM[],3,FALSE)</f>
        <v>V5757351400800</v>
      </c>
      <c r="C7052" s="36">
        <f>VLOOKUP(AllData[[#This Row],[Order]],MM[],2,FALSE)</f>
        <v>156</v>
      </c>
      <c r="D7052" s="36" t="s">
        <v>80</v>
      </c>
      <c r="E7052" s="36" t="s">
        <v>61</v>
      </c>
      <c r="F7052" s="36" t="s">
        <v>63</v>
      </c>
      <c r="G7052" s="36" t="s">
        <v>112</v>
      </c>
      <c r="H7052" s="36">
        <v>161.04000000000002</v>
      </c>
      <c r="I7052" s="36">
        <v>50</v>
      </c>
    </row>
    <row r="7053" spans="1:9" x14ac:dyDescent="0.35">
      <c r="A7053" s="36">
        <v>1548178</v>
      </c>
      <c r="B7053" s="36" t="str">
        <f>VLOOKUP(AllData[[#This Row],[Order]],MM[],3,FALSE)</f>
        <v>V5757351400800</v>
      </c>
      <c r="C7053" s="36">
        <f>VLOOKUP(AllData[[#This Row],[Order]],MM[],2,FALSE)</f>
        <v>156</v>
      </c>
      <c r="D7053" s="36" t="s">
        <v>82</v>
      </c>
      <c r="E7053" s="36" t="s">
        <v>89</v>
      </c>
      <c r="F7053" s="36" t="s">
        <v>91</v>
      </c>
      <c r="G7053" s="36" t="s">
        <v>92</v>
      </c>
      <c r="H7053" s="36"/>
      <c r="I7053" s="36">
        <v>0</v>
      </c>
    </row>
    <row r="7054" spans="1:9" x14ac:dyDescent="0.35">
      <c r="A7054" s="36">
        <v>1548178</v>
      </c>
      <c r="B7054" s="36" t="str">
        <f>VLOOKUP(AllData[[#This Row],[Order]],MM[],3,FALSE)</f>
        <v>V5757351400800</v>
      </c>
      <c r="C7054" s="36">
        <f>VLOOKUP(AllData[[#This Row],[Order]],MM[],2,FALSE)</f>
        <v>156</v>
      </c>
      <c r="D7054" s="36" t="s">
        <v>85</v>
      </c>
      <c r="E7054" s="36" t="s">
        <v>69</v>
      </c>
      <c r="F7054" s="36" t="s">
        <v>70</v>
      </c>
      <c r="G7054" s="36" t="s">
        <v>79</v>
      </c>
      <c r="H7054" s="36">
        <v>20</v>
      </c>
      <c r="I7054" s="36">
        <v>20</v>
      </c>
    </row>
    <row r="7055" spans="1:9" x14ac:dyDescent="0.35">
      <c r="A7055" s="36">
        <v>1548178</v>
      </c>
      <c r="B7055" s="36" t="str">
        <f>VLOOKUP(AllData[[#This Row],[Order]],MM[],3,FALSE)</f>
        <v>V5757351400800</v>
      </c>
      <c r="C7055" s="36">
        <f>VLOOKUP(AllData[[#This Row],[Order]],MM[],2,FALSE)</f>
        <v>156</v>
      </c>
      <c r="D7055" s="36" t="s">
        <v>88</v>
      </c>
      <c r="E7055" s="36" t="s">
        <v>69</v>
      </c>
      <c r="F7055" s="36" t="s">
        <v>70</v>
      </c>
      <c r="G7055" s="36" t="s">
        <v>81</v>
      </c>
      <c r="H7055" s="36">
        <v>20</v>
      </c>
      <c r="I7055" s="36">
        <v>20</v>
      </c>
    </row>
    <row r="7056" spans="1:9" x14ac:dyDescent="0.35">
      <c r="A7056" s="36">
        <v>1548178</v>
      </c>
      <c r="B7056" s="36" t="str">
        <f>VLOOKUP(AllData[[#This Row],[Order]],MM[],3,FALSE)</f>
        <v>V5757351400800</v>
      </c>
      <c r="C7056" s="36">
        <f>VLOOKUP(AllData[[#This Row],[Order]],MM[],2,FALSE)</f>
        <v>156</v>
      </c>
      <c r="D7056" s="36" t="s">
        <v>95</v>
      </c>
      <c r="E7056" s="36" t="s">
        <v>83</v>
      </c>
      <c r="F7056" s="36" t="s">
        <v>84</v>
      </c>
      <c r="G7056" s="36" t="s">
        <v>84</v>
      </c>
      <c r="H7056" s="36">
        <v>573.3599999999999</v>
      </c>
      <c r="I7056" s="36">
        <v>450</v>
      </c>
    </row>
    <row r="7057" spans="1:9" x14ac:dyDescent="0.35">
      <c r="A7057" s="36">
        <v>1548178</v>
      </c>
      <c r="B7057" s="36" t="str">
        <f>VLOOKUP(AllData[[#This Row],[Order]],MM[],3,FALSE)</f>
        <v>V5757351400800</v>
      </c>
      <c r="C7057" s="36">
        <f>VLOOKUP(AllData[[#This Row],[Order]],MM[],2,FALSE)</f>
        <v>156</v>
      </c>
      <c r="D7057" s="36" t="s">
        <v>97</v>
      </c>
      <c r="E7057" s="36" t="s">
        <v>86</v>
      </c>
      <c r="F7057" s="36" t="s">
        <v>87</v>
      </c>
      <c r="G7057" s="36" t="s">
        <v>87</v>
      </c>
      <c r="H7057" s="36">
        <v>20</v>
      </c>
      <c r="I7057" s="36">
        <v>20</v>
      </c>
    </row>
    <row r="7058" spans="1:9" x14ac:dyDescent="0.35">
      <c r="A7058" s="36">
        <v>1548178</v>
      </c>
      <c r="B7058" s="36" t="str">
        <f>VLOOKUP(AllData[[#This Row],[Order]],MM[],3,FALSE)</f>
        <v>V5757351400800</v>
      </c>
      <c r="C7058" s="36">
        <f>VLOOKUP(AllData[[#This Row],[Order]],MM[],2,FALSE)</f>
        <v>156</v>
      </c>
      <c r="D7058" s="36" t="s">
        <v>99</v>
      </c>
      <c r="E7058" s="36" t="s">
        <v>61</v>
      </c>
      <c r="F7058" s="36" t="s">
        <v>63</v>
      </c>
      <c r="G7058" s="36" t="s">
        <v>96</v>
      </c>
      <c r="H7058" s="36">
        <v>16.417000000000002</v>
      </c>
      <c r="I7058" s="36">
        <v>100</v>
      </c>
    </row>
    <row r="7059" spans="1:9" x14ac:dyDescent="0.35">
      <c r="A7059" s="36">
        <v>1548178</v>
      </c>
      <c r="B7059" s="36" t="str">
        <f>VLOOKUP(AllData[[#This Row],[Order]],MM[],3,FALSE)</f>
        <v>V5757351400800</v>
      </c>
      <c r="C7059" s="36">
        <f>VLOOKUP(AllData[[#This Row],[Order]],MM[],2,FALSE)</f>
        <v>156</v>
      </c>
      <c r="D7059" s="36" t="s">
        <v>101</v>
      </c>
      <c r="E7059" s="36" t="s">
        <v>69</v>
      </c>
      <c r="F7059" s="36" t="s">
        <v>70</v>
      </c>
      <c r="G7059" s="36" t="s">
        <v>98</v>
      </c>
      <c r="H7059" s="36">
        <v>20</v>
      </c>
      <c r="I7059" s="36">
        <v>20</v>
      </c>
    </row>
    <row r="7060" spans="1:9" x14ac:dyDescent="0.35">
      <c r="A7060" s="36">
        <v>1548178</v>
      </c>
      <c r="B7060" s="36" t="str">
        <f>VLOOKUP(AllData[[#This Row],[Order]],MM[],3,FALSE)</f>
        <v>V5757351400800</v>
      </c>
      <c r="C7060" s="36">
        <f>VLOOKUP(AllData[[#This Row],[Order]],MM[],2,FALSE)</f>
        <v>156</v>
      </c>
      <c r="D7060" s="36" t="s">
        <v>104</v>
      </c>
      <c r="E7060" s="36" t="s">
        <v>69</v>
      </c>
      <c r="F7060" s="36" t="s">
        <v>70</v>
      </c>
      <c r="G7060" s="36" t="s">
        <v>100</v>
      </c>
      <c r="H7060" s="36">
        <v>30</v>
      </c>
      <c r="I7060" s="36">
        <v>30</v>
      </c>
    </row>
    <row r="7061" spans="1:9" x14ac:dyDescent="0.35">
      <c r="A7061" s="36">
        <v>1548178</v>
      </c>
      <c r="B7061" s="36" t="str">
        <f>VLOOKUP(AllData[[#This Row],[Order]],MM[],3,FALSE)</f>
        <v>V5757351400800</v>
      </c>
      <c r="C7061" s="36">
        <f>VLOOKUP(AllData[[#This Row],[Order]],MM[],2,FALSE)</f>
        <v>156</v>
      </c>
      <c r="D7061" s="36" t="s">
        <v>113</v>
      </c>
      <c r="E7061" s="36" t="s">
        <v>102</v>
      </c>
      <c r="F7061" s="36" t="s">
        <v>100</v>
      </c>
      <c r="G7061" s="36" t="s">
        <v>103</v>
      </c>
      <c r="H7061" s="36">
        <v>30</v>
      </c>
      <c r="I7061" s="36">
        <v>30</v>
      </c>
    </row>
    <row r="7062" spans="1:9" x14ac:dyDescent="0.35">
      <c r="A7062" s="36">
        <v>1548178</v>
      </c>
      <c r="B7062" s="36" t="str">
        <f>VLOOKUP(AllData[[#This Row],[Order]],MM[],3,FALSE)</f>
        <v>V5757351400800</v>
      </c>
      <c r="C7062" s="36">
        <f>VLOOKUP(AllData[[#This Row],[Order]],MM[],2,FALSE)</f>
        <v>156</v>
      </c>
      <c r="D7062" s="36" t="s">
        <v>114</v>
      </c>
      <c r="E7062" s="36" t="s">
        <v>102</v>
      </c>
      <c r="F7062" s="36" t="s">
        <v>100</v>
      </c>
      <c r="G7062" s="36" t="s">
        <v>106</v>
      </c>
      <c r="H7062" s="36">
        <v>45</v>
      </c>
      <c r="I7062" s="36">
        <v>45</v>
      </c>
    </row>
    <row r="7063" spans="1:9" x14ac:dyDescent="0.35">
      <c r="A7063" s="36">
        <v>1548178</v>
      </c>
      <c r="B7063" s="36" t="str">
        <f>VLOOKUP(AllData[[#This Row],[Order]],MM[],3,FALSE)</f>
        <v>V5757351400800</v>
      </c>
      <c r="C7063" s="36">
        <f>VLOOKUP(AllData[[#This Row],[Order]],MM[],2,FALSE)</f>
        <v>156</v>
      </c>
      <c r="D7063" s="36" t="s">
        <v>60</v>
      </c>
      <c r="E7063" s="36" t="s">
        <v>61</v>
      </c>
      <c r="F7063" s="36" t="s">
        <v>63</v>
      </c>
      <c r="G7063" s="36" t="s">
        <v>108</v>
      </c>
      <c r="H7063" s="36">
        <v>600.96</v>
      </c>
      <c r="I7063" s="36">
        <v>1</v>
      </c>
    </row>
    <row r="7064" spans="1:9" x14ac:dyDescent="0.35">
      <c r="A7064" s="36">
        <v>1548178</v>
      </c>
      <c r="B7064" s="36" t="str">
        <f>VLOOKUP(AllData[[#This Row],[Order]],MM[],3,FALSE)</f>
        <v>V5757351400800</v>
      </c>
      <c r="C7064" s="36">
        <f>VLOOKUP(AllData[[#This Row],[Order]],MM[],2,FALSE)</f>
        <v>156</v>
      </c>
      <c r="D7064" s="36" t="s">
        <v>95</v>
      </c>
      <c r="E7064" s="36" t="s">
        <v>83</v>
      </c>
      <c r="F7064" s="36" t="s">
        <v>84</v>
      </c>
      <c r="G7064" s="36" t="s">
        <v>110</v>
      </c>
      <c r="H7064" s="36">
        <v>131.45999999999998</v>
      </c>
      <c r="I7064" s="36">
        <v>5</v>
      </c>
    </row>
    <row r="7065" spans="1:9" x14ac:dyDescent="0.35">
      <c r="A7065" s="36">
        <v>1548179</v>
      </c>
      <c r="B7065" s="36" t="str">
        <f>VLOOKUP(AllData[[#This Row],[Order]],MM[],3,FALSE)</f>
        <v>V5757351401000</v>
      </c>
      <c r="C7065" s="36">
        <f>VLOOKUP(AllData[[#This Row],[Order]],MM[],2,FALSE)</f>
        <v>156</v>
      </c>
      <c r="D7065" s="36" t="s">
        <v>60</v>
      </c>
      <c r="E7065" s="36" t="s">
        <v>83</v>
      </c>
      <c r="F7065" s="36" t="s">
        <v>84</v>
      </c>
      <c r="G7065" s="36" t="s">
        <v>111</v>
      </c>
      <c r="H7065" s="36">
        <v>85.966999999999999</v>
      </c>
      <c r="I7065" s="36">
        <v>40</v>
      </c>
    </row>
    <row r="7066" spans="1:9" x14ac:dyDescent="0.35">
      <c r="A7066" s="36">
        <v>1548179</v>
      </c>
      <c r="B7066" s="36" t="str">
        <f>VLOOKUP(AllData[[#This Row],[Order]],MM[],3,FALSE)</f>
        <v>V5757351401000</v>
      </c>
      <c r="C7066" s="36">
        <f>VLOOKUP(AllData[[#This Row],[Order]],MM[],2,FALSE)</f>
        <v>156</v>
      </c>
      <c r="D7066" s="36" t="s">
        <v>68</v>
      </c>
      <c r="E7066" s="36" t="s">
        <v>61</v>
      </c>
      <c r="F7066" s="36" t="s">
        <v>63</v>
      </c>
      <c r="G7066" s="36" t="s">
        <v>64</v>
      </c>
      <c r="H7066" s="36">
        <v>34.85</v>
      </c>
      <c r="I7066" s="36">
        <v>15</v>
      </c>
    </row>
    <row r="7067" spans="1:9" x14ac:dyDescent="0.35">
      <c r="A7067" s="36">
        <v>1548179</v>
      </c>
      <c r="B7067" s="36" t="str">
        <f>VLOOKUP(AllData[[#This Row],[Order]],MM[],3,FALSE)</f>
        <v>V5757351401000</v>
      </c>
      <c r="C7067" s="36">
        <f>VLOOKUP(AllData[[#This Row],[Order]],MM[],2,FALSE)</f>
        <v>156</v>
      </c>
      <c r="D7067" s="36" t="s">
        <v>73</v>
      </c>
      <c r="E7067" s="36" t="s">
        <v>69</v>
      </c>
      <c r="F7067" s="36" t="s">
        <v>70</v>
      </c>
      <c r="G7067" s="36" t="s">
        <v>71</v>
      </c>
      <c r="H7067" s="36">
        <v>20</v>
      </c>
      <c r="I7067" s="36">
        <v>20</v>
      </c>
    </row>
    <row r="7068" spans="1:9" x14ac:dyDescent="0.35">
      <c r="A7068" s="36">
        <v>1548179</v>
      </c>
      <c r="B7068" s="36" t="str">
        <f>VLOOKUP(AllData[[#This Row],[Order]],MM[],3,FALSE)</f>
        <v>V5757351401000</v>
      </c>
      <c r="C7068" s="36">
        <f>VLOOKUP(AllData[[#This Row],[Order]],MM[],2,FALSE)</f>
        <v>156</v>
      </c>
      <c r="D7068" s="36" t="s">
        <v>75</v>
      </c>
      <c r="E7068" s="36" t="s">
        <v>61</v>
      </c>
      <c r="F7068" s="36" t="s">
        <v>63</v>
      </c>
      <c r="G7068" s="36" t="s">
        <v>74</v>
      </c>
      <c r="H7068" s="36">
        <v>264.16300000000001</v>
      </c>
      <c r="I7068" s="36">
        <v>350</v>
      </c>
    </row>
    <row r="7069" spans="1:9" x14ac:dyDescent="0.35">
      <c r="A7069" s="36">
        <v>1548179</v>
      </c>
      <c r="B7069" s="36" t="str">
        <f>VLOOKUP(AllData[[#This Row],[Order]],MM[],3,FALSE)</f>
        <v>V5757351401000</v>
      </c>
      <c r="C7069" s="36">
        <f>VLOOKUP(AllData[[#This Row],[Order]],MM[],2,FALSE)</f>
        <v>156</v>
      </c>
      <c r="D7069" s="36" t="s">
        <v>78</v>
      </c>
      <c r="E7069" s="36" t="s">
        <v>61</v>
      </c>
      <c r="F7069" s="36" t="s">
        <v>63</v>
      </c>
      <c r="G7069" s="36" t="s">
        <v>76</v>
      </c>
      <c r="H7069" s="36">
        <v>2475.36</v>
      </c>
      <c r="I7069" s="36">
        <v>1020</v>
      </c>
    </row>
    <row r="7070" spans="1:9" x14ac:dyDescent="0.35">
      <c r="A7070" s="36">
        <v>1548179</v>
      </c>
      <c r="B7070" s="36" t="str">
        <f>VLOOKUP(AllData[[#This Row],[Order]],MM[],3,FALSE)</f>
        <v>V5757351401000</v>
      </c>
      <c r="C7070" s="36">
        <f>VLOOKUP(AllData[[#This Row],[Order]],MM[],2,FALSE)</f>
        <v>156</v>
      </c>
      <c r="D7070" s="36" t="s">
        <v>80</v>
      </c>
      <c r="E7070" s="36" t="s">
        <v>61</v>
      </c>
      <c r="F7070" s="36" t="s">
        <v>63</v>
      </c>
      <c r="G7070" s="36" t="s">
        <v>112</v>
      </c>
      <c r="H7070" s="36">
        <v>17.283000000000001</v>
      </c>
      <c r="I7070" s="36">
        <v>50</v>
      </c>
    </row>
    <row r="7071" spans="1:9" x14ac:dyDescent="0.35">
      <c r="A7071" s="36">
        <v>1548179</v>
      </c>
      <c r="B7071" s="36" t="str">
        <f>VLOOKUP(AllData[[#This Row],[Order]],MM[],3,FALSE)</f>
        <v>V5757351401000</v>
      </c>
      <c r="C7071" s="36">
        <f>VLOOKUP(AllData[[#This Row],[Order]],MM[],2,FALSE)</f>
        <v>156</v>
      </c>
      <c r="D7071" s="36" t="s">
        <v>82</v>
      </c>
      <c r="E7071" s="36" t="s">
        <v>89</v>
      </c>
      <c r="F7071" s="36" t="s">
        <v>91</v>
      </c>
      <c r="G7071" s="36" t="s">
        <v>92</v>
      </c>
      <c r="H7071" s="36"/>
      <c r="I7071" s="36">
        <v>0</v>
      </c>
    </row>
    <row r="7072" spans="1:9" x14ac:dyDescent="0.35">
      <c r="A7072" s="36">
        <v>1548179</v>
      </c>
      <c r="B7072" s="36" t="str">
        <f>VLOOKUP(AllData[[#This Row],[Order]],MM[],3,FALSE)</f>
        <v>V5757351401000</v>
      </c>
      <c r="C7072" s="36">
        <f>VLOOKUP(AllData[[#This Row],[Order]],MM[],2,FALSE)</f>
        <v>156</v>
      </c>
      <c r="D7072" s="36" t="s">
        <v>85</v>
      </c>
      <c r="E7072" s="36" t="s">
        <v>69</v>
      </c>
      <c r="F7072" s="36" t="s">
        <v>70</v>
      </c>
      <c r="G7072" s="36" t="s">
        <v>79</v>
      </c>
      <c r="H7072" s="36">
        <v>20</v>
      </c>
      <c r="I7072" s="36">
        <v>20</v>
      </c>
    </row>
    <row r="7073" spans="1:9" x14ac:dyDescent="0.35">
      <c r="A7073" s="36">
        <v>1548179</v>
      </c>
      <c r="B7073" s="36" t="str">
        <f>VLOOKUP(AllData[[#This Row],[Order]],MM[],3,FALSE)</f>
        <v>V5757351401000</v>
      </c>
      <c r="C7073" s="36">
        <f>VLOOKUP(AllData[[#This Row],[Order]],MM[],2,FALSE)</f>
        <v>156</v>
      </c>
      <c r="D7073" s="36" t="s">
        <v>88</v>
      </c>
      <c r="E7073" s="36" t="s">
        <v>69</v>
      </c>
      <c r="F7073" s="36" t="s">
        <v>70</v>
      </c>
      <c r="G7073" s="36" t="s">
        <v>81</v>
      </c>
      <c r="H7073" s="36">
        <v>20</v>
      </c>
      <c r="I7073" s="36">
        <v>20</v>
      </c>
    </row>
    <row r="7074" spans="1:9" x14ac:dyDescent="0.35">
      <c r="A7074" s="36">
        <v>1548179</v>
      </c>
      <c r="B7074" s="36" t="str">
        <f>VLOOKUP(AllData[[#This Row],[Order]],MM[],3,FALSE)</f>
        <v>V5757351401000</v>
      </c>
      <c r="C7074" s="36">
        <f>VLOOKUP(AllData[[#This Row],[Order]],MM[],2,FALSE)</f>
        <v>156</v>
      </c>
      <c r="D7074" s="36" t="s">
        <v>95</v>
      </c>
      <c r="E7074" s="36" t="s">
        <v>83</v>
      </c>
      <c r="F7074" s="36" t="s">
        <v>84</v>
      </c>
      <c r="G7074" s="36" t="s">
        <v>84</v>
      </c>
      <c r="H7074" s="36">
        <v>624.78</v>
      </c>
      <c r="I7074" s="36">
        <v>450</v>
      </c>
    </row>
    <row r="7075" spans="1:9" x14ac:dyDescent="0.35">
      <c r="A7075" s="36">
        <v>1548179</v>
      </c>
      <c r="B7075" s="36" t="str">
        <f>VLOOKUP(AllData[[#This Row],[Order]],MM[],3,FALSE)</f>
        <v>V5757351401000</v>
      </c>
      <c r="C7075" s="36">
        <f>VLOOKUP(AllData[[#This Row],[Order]],MM[],2,FALSE)</f>
        <v>156</v>
      </c>
      <c r="D7075" s="36" t="s">
        <v>97</v>
      </c>
      <c r="E7075" s="36" t="s">
        <v>86</v>
      </c>
      <c r="F7075" s="36" t="s">
        <v>87</v>
      </c>
      <c r="G7075" s="36" t="s">
        <v>87</v>
      </c>
      <c r="H7075" s="36">
        <v>20</v>
      </c>
      <c r="I7075" s="36">
        <v>20</v>
      </c>
    </row>
    <row r="7076" spans="1:9" x14ac:dyDescent="0.35">
      <c r="A7076" s="36">
        <v>1548179</v>
      </c>
      <c r="B7076" s="36" t="str">
        <f>VLOOKUP(AllData[[#This Row],[Order]],MM[],3,FALSE)</f>
        <v>V5757351401000</v>
      </c>
      <c r="C7076" s="36">
        <f>VLOOKUP(AllData[[#This Row],[Order]],MM[],2,FALSE)</f>
        <v>156</v>
      </c>
      <c r="D7076" s="36" t="s">
        <v>99</v>
      </c>
      <c r="E7076" s="36" t="s">
        <v>61</v>
      </c>
      <c r="F7076" s="36" t="s">
        <v>63</v>
      </c>
      <c r="G7076" s="36" t="s">
        <v>96</v>
      </c>
      <c r="H7076" s="36">
        <v>16.516999999999999</v>
      </c>
      <c r="I7076" s="36">
        <v>100</v>
      </c>
    </row>
    <row r="7077" spans="1:9" x14ac:dyDescent="0.35">
      <c r="A7077" s="36">
        <v>1548179</v>
      </c>
      <c r="B7077" s="36" t="str">
        <f>VLOOKUP(AllData[[#This Row],[Order]],MM[],3,FALSE)</f>
        <v>V5757351401000</v>
      </c>
      <c r="C7077" s="36">
        <f>VLOOKUP(AllData[[#This Row],[Order]],MM[],2,FALSE)</f>
        <v>156</v>
      </c>
      <c r="D7077" s="36" t="s">
        <v>101</v>
      </c>
      <c r="E7077" s="36" t="s">
        <v>69</v>
      </c>
      <c r="F7077" s="36" t="s">
        <v>70</v>
      </c>
      <c r="G7077" s="36" t="s">
        <v>98</v>
      </c>
      <c r="H7077" s="36">
        <v>20</v>
      </c>
      <c r="I7077" s="36">
        <v>20</v>
      </c>
    </row>
    <row r="7078" spans="1:9" x14ac:dyDescent="0.35">
      <c r="A7078" s="36">
        <v>1548179</v>
      </c>
      <c r="B7078" s="36" t="str">
        <f>VLOOKUP(AllData[[#This Row],[Order]],MM[],3,FALSE)</f>
        <v>V5757351401000</v>
      </c>
      <c r="C7078" s="36">
        <f>VLOOKUP(AllData[[#This Row],[Order]],MM[],2,FALSE)</f>
        <v>156</v>
      </c>
      <c r="D7078" s="36" t="s">
        <v>104</v>
      </c>
      <c r="E7078" s="36" t="s">
        <v>69</v>
      </c>
      <c r="F7078" s="36" t="s">
        <v>70</v>
      </c>
      <c r="G7078" s="36" t="s">
        <v>100</v>
      </c>
      <c r="H7078" s="36">
        <v>30</v>
      </c>
      <c r="I7078" s="36">
        <v>30</v>
      </c>
    </row>
    <row r="7079" spans="1:9" x14ac:dyDescent="0.35">
      <c r="A7079" s="36">
        <v>1548179</v>
      </c>
      <c r="B7079" s="36" t="str">
        <f>VLOOKUP(AllData[[#This Row],[Order]],MM[],3,FALSE)</f>
        <v>V5757351401000</v>
      </c>
      <c r="C7079" s="36">
        <f>VLOOKUP(AllData[[#This Row],[Order]],MM[],2,FALSE)</f>
        <v>156</v>
      </c>
      <c r="D7079" s="36" t="s">
        <v>113</v>
      </c>
      <c r="E7079" s="36" t="s">
        <v>102</v>
      </c>
      <c r="F7079" s="36" t="s">
        <v>100</v>
      </c>
      <c r="G7079" s="36" t="s">
        <v>103</v>
      </c>
      <c r="H7079" s="36">
        <v>30</v>
      </c>
      <c r="I7079" s="36">
        <v>30</v>
      </c>
    </row>
    <row r="7080" spans="1:9" x14ac:dyDescent="0.35">
      <c r="A7080" s="36">
        <v>1548179</v>
      </c>
      <c r="B7080" s="36" t="str">
        <f>VLOOKUP(AllData[[#This Row],[Order]],MM[],3,FALSE)</f>
        <v>V5757351401000</v>
      </c>
      <c r="C7080" s="36">
        <f>VLOOKUP(AllData[[#This Row],[Order]],MM[],2,FALSE)</f>
        <v>156</v>
      </c>
      <c r="D7080" s="36" t="s">
        <v>114</v>
      </c>
      <c r="E7080" s="36" t="s">
        <v>102</v>
      </c>
      <c r="F7080" s="36" t="s">
        <v>100</v>
      </c>
      <c r="G7080" s="36" t="s">
        <v>106</v>
      </c>
      <c r="H7080" s="36">
        <v>45</v>
      </c>
      <c r="I7080" s="36">
        <v>45</v>
      </c>
    </row>
    <row r="7081" spans="1:9" x14ac:dyDescent="0.35">
      <c r="A7081" s="36">
        <v>1548179</v>
      </c>
      <c r="B7081" s="36" t="str">
        <f>VLOOKUP(AllData[[#This Row],[Order]],MM[],3,FALSE)</f>
        <v>V5757351401000</v>
      </c>
      <c r="C7081" s="36">
        <f>VLOOKUP(AllData[[#This Row],[Order]],MM[],2,FALSE)</f>
        <v>156</v>
      </c>
      <c r="D7081" s="36" t="s">
        <v>60</v>
      </c>
      <c r="E7081" s="36" t="s">
        <v>61</v>
      </c>
      <c r="F7081" s="36" t="s">
        <v>63</v>
      </c>
      <c r="G7081" s="36" t="s">
        <v>108</v>
      </c>
      <c r="H7081" s="36">
        <v>229.38</v>
      </c>
      <c r="I7081" s="36">
        <v>1</v>
      </c>
    </row>
    <row r="7082" spans="1:9" x14ac:dyDescent="0.35">
      <c r="A7082" s="36">
        <v>1548179</v>
      </c>
      <c r="B7082" s="36" t="str">
        <f>VLOOKUP(AllData[[#This Row],[Order]],MM[],3,FALSE)</f>
        <v>V5757351401000</v>
      </c>
      <c r="C7082" s="36">
        <f>VLOOKUP(AllData[[#This Row],[Order]],MM[],2,FALSE)</f>
        <v>156</v>
      </c>
      <c r="D7082" s="36" t="s">
        <v>95</v>
      </c>
      <c r="E7082" s="36" t="s">
        <v>83</v>
      </c>
      <c r="F7082" s="36" t="s">
        <v>84</v>
      </c>
      <c r="G7082" s="36" t="s">
        <v>110</v>
      </c>
      <c r="H7082" s="36">
        <v>70.98</v>
      </c>
      <c r="I7082" s="36">
        <v>5</v>
      </c>
    </row>
    <row r="7083" spans="1:9" x14ac:dyDescent="0.35">
      <c r="A7083" s="36">
        <v>1548180</v>
      </c>
      <c r="B7083" s="36" t="str">
        <f>VLOOKUP(AllData[[#This Row],[Order]],MM[],3,FALSE)</f>
        <v>V5757351400800</v>
      </c>
      <c r="C7083" s="36">
        <f>VLOOKUP(AllData[[#This Row],[Order]],MM[],2,FALSE)</f>
        <v>157</v>
      </c>
      <c r="D7083" s="36" t="s">
        <v>60</v>
      </c>
      <c r="E7083" s="36" t="s">
        <v>83</v>
      </c>
      <c r="F7083" s="36" t="s">
        <v>84</v>
      </c>
      <c r="G7083" s="36" t="s">
        <v>111</v>
      </c>
      <c r="H7083" s="36">
        <v>39.017000000000003</v>
      </c>
      <c r="I7083" s="36">
        <v>40</v>
      </c>
    </row>
    <row r="7084" spans="1:9" x14ac:dyDescent="0.35">
      <c r="A7084" s="36">
        <v>1548180</v>
      </c>
      <c r="B7084" s="36" t="str">
        <f>VLOOKUP(AllData[[#This Row],[Order]],MM[],3,FALSE)</f>
        <v>V5757351400800</v>
      </c>
      <c r="C7084" s="36">
        <f>VLOOKUP(AllData[[#This Row],[Order]],MM[],2,FALSE)</f>
        <v>157</v>
      </c>
      <c r="D7084" s="36" t="s">
        <v>68</v>
      </c>
      <c r="E7084" s="36" t="s">
        <v>61</v>
      </c>
      <c r="F7084" s="36" t="s">
        <v>63</v>
      </c>
      <c r="G7084" s="36" t="s">
        <v>64</v>
      </c>
      <c r="H7084" s="36">
        <v>6.4169999999999998</v>
      </c>
      <c r="I7084" s="36">
        <v>15</v>
      </c>
    </row>
    <row r="7085" spans="1:9" x14ac:dyDescent="0.35">
      <c r="A7085" s="36">
        <v>1548180</v>
      </c>
      <c r="B7085" s="36" t="str">
        <f>VLOOKUP(AllData[[#This Row],[Order]],MM[],3,FALSE)</f>
        <v>V5757351400800</v>
      </c>
      <c r="C7085" s="36">
        <f>VLOOKUP(AllData[[#This Row],[Order]],MM[],2,FALSE)</f>
        <v>157</v>
      </c>
      <c r="D7085" s="36" t="s">
        <v>73</v>
      </c>
      <c r="E7085" s="36" t="s">
        <v>69</v>
      </c>
      <c r="F7085" s="36" t="s">
        <v>70</v>
      </c>
      <c r="G7085" s="36" t="s">
        <v>71</v>
      </c>
      <c r="H7085" s="36">
        <v>20</v>
      </c>
      <c r="I7085" s="36">
        <v>20</v>
      </c>
    </row>
    <row r="7086" spans="1:9" x14ac:dyDescent="0.35">
      <c r="A7086" s="36">
        <v>1548180</v>
      </c>
      <c r="B7086" s="36" t="str">
        <f>VLOOKUP(AllData[[#This Row],[Order]],MM[],3,FALSE)</f>
        <v>V5757351400800</v>
      </c>
      <c r="C7086" s="36">
        <f>VLOOKUP(AllData[[#This Row],[Order]],MM[],2,FALSE)</f>
        <v>157</v>
      </c>
      <c r="D7086" s="36" t="s">
        <v>75</v>
      </c>
      <c r="E7086" s="36" t="s">
        <v>61</v>
      </c>
      <c r="F7086" s="36" t="s">
        <v>63</v>
      </c>
      <c r="G7086" s="36" t="s">
        <v>74</v>
      </c>
      <c r="H7086" s="36">
        <v>564.84</v>
      </c>
      <c r="I7086" s="36">
        <v>350</v>
      </c>
    </row>
    <row r="7087" spans="1:9" x14ac:dyDescent="0.35">
      <c r="A7087" s="36">
        <v>1548180</v>
      </c>
      <c r="B7087" s="36" t="str">
        <f>VLOOKUP(AllData[[#This Row],[Order]],MM[],3,FALSE)</f>
        <v>V5757351400800</v>
      </c>
      <c r="C7087" s="36">
        <f>VLOOKUP(AllData[[#This Row],[Order]],MM[],2,FALSE)</f>
        <v>157</v>
      </c>
      <c r="D7087" s="36" t="s">
        <v>78</v>
      </c>
      <c r="E7087" s="36" t="s">
        <v>61</v>
      </c>
      <c r="F7087" s="36" t="s">
        <v>63</v>
      </c>
      <c r="G7087" s="36" t="s">
        <v>76</v>
      </c>
      <c r="H7087" s="36">
        <v>2206.02</v>
      </c>
      <c r="I7087" s="36">
        <v>1020</v>
      </c>
    </row>
    <row r="7088" spans="1:9" x14ac:dyDescent="0.35">
      <c r="A7088" s="36">
        <v>1548180</v>
      </c>
      <c r="B7088" s="36" t="str">
        <f>VLOOKUP(AllData[[#This Row],[Order]],MM[],3,FALSE)</f>
        <v>V5757351400800</v>
      </c>
      <c r="C7088" s="36">
        <f>VLOOKUP(AllData[[#This Row],[Order]],MM[],2,FALSE)</f>
        <v>157</v>
      </c>
      <c r="D7088" s="36" t="s">
        <v>80</v>
      </c>
      <c r="E7088" s="36" t="s">
        <v>61</v>
      </c>
      <c r="F7088" s="36" t="s">
        <v>63</v>
      </c>
      <c r="G7088" s="36" t="s">
        <v>112</v>
      </c>
      <c r="H7088" s="36">
        <v>20.233000000000001</v>
      </c>
      <c r="I7088" s="36">
        <v>50</v>
      </c>
    </row>
    <row r="7089" spans="1:9" x14ac:dyDescent="0.35">
      <c r="A7089" s="36">
        <v>1548180</v>
      </c>
      <c r="B7089" s="36" t="str">
        <f>VLOOKUP(AllData[[#This Row],[Order]],MM[],3,FALSE)</f>
        <v>V5757351400800</v>
      </c>
      <c r="C7089" s="36">
        <f>VLOOKUP(AllData[[#This Row],[Order]],MM[],2,FALSE)</f>
        <v>157</v>
      </c>
      <c r="D7089" s="36" t="s">
        <v>82</v>
      </c>
      <c r="E7089" s="36" t="s">
        <v>89</v>
      </c>
      <c r="F7089" s="36" t="s">
        <v>91</v>
      </c>
      <c r="G7089" s="36" t="s">
        <v>92</v>
      </c>
      <c r="H7089" s="36"/>
      <c r="I7089" s="36">
        <v>0</v>
      </c>
    </row>
    <row r="7090" spans="1:9" x14ac:dyDescent="0.35">
      <c r="A7090" s="36">
        <v>1548180</v>
      </c>
      <c r="B7090" s="36" t="str">
        <f>VLOOKUP(AllData[[#This Row],[Order]],MM[],3,FALSE)</f>
        <v>V5757351400800</v>
      </c>
      <c r="C7090" s="36">
        <f>VLOOKUP(AllData[[#This Row],[Order]],MM[],2,FALSE)</f>
        <v>157</v>
      </c>
      <c r="D7090" s="36" t="s">
        <v>85</v>
      </c>
      <c r="E7090" s="36" t="s">
        <v>69</v>
      </c>
      <c r="F7090" s="36" t="s">
        <v>70</v>
      </c>
      <c r="G7090" s="36" t="s">
        <v>79</v>
      </c>
      <c r="H7090" s="36">
        <v>20</v>
      </c>
      <c r="I7090" s="36">
        <v>20</v>
      </c>
    </row>
    <row r="7091" spans="1:9" x14ac:dyDescent="0.35">
      <c r="A7091" s="36">
        <v>1548180</v>
      </c>
      <c r="B7091" s="36" t="str">
        <f>VLOOKUP(AllData[[#This Row],[Order]],MM[],3,FALSE)</f>
        <v>V5757351400800</v>
      </c>
      <c r="C7091" s="36">
        <f>VLOOKUP(AllData[[#This Row],[Order]],MM[],2,FALSE)</f>
        <v>157</v>
      </c>
      <c r="D7091" s="36" t="s">
        <v>88</v>
      </c>
      <c r="E7091" s="36" t="s">
        <v>69</v>
      </c>
      <c r="F7091" s="36" t="s">
        <v>70</v>
      </c>
      <c r="G7091" s="36" t="s">
        <v>81</v>
      </c>
      <c r="H7091" s="36">
        <v>20</v>
      </c>
      <c r="I7091" s="36">
        <v>20</v>
      </c>
    </row>
    <row r="7092" spans="1:9" x14ac:dyDescent="0.35">
      <c r="A7092" s="36">
        <v>1548180</v>
      </c>
      <c r="B7092" s="36" t="str">
        <f>VLOOKUP(AllData[[#This Row],[Order]],MM[],3,FALSE)</f>
        <v>V5757351400800</v>
      </c>
      <c r="C7092" s="36">
        <f>VLOOKUP(AllData[[#This Row],[Order]],MM[],2,FALSE)</f>
        <v>157</v>
      </c>
      <c r="D7092" s="36" t="s">
        <v>95</v>
      </c>
      <c r="E7092" s="36" t="s">
        <v>83</v>
      </c>
      <c r="F7092" s="36" t="s">
        <v>84</v>
      </c>
      <c r="G7092" s="36" t="s">
        <v>84</v>
      </c>
      <c r="H7092" s="36">
        <v>302.46000000000004</v>
      </c>
      <c r="I7092" s="36">
        <v>450</v>
      </c>
    </row>
    <row r="7093" spans="1:9" x14ac:dyDescent="0.35">
      <c r="A7093" s="36">
        <v>1548180</v>
      </c>
      <c r="B7093" s="36" t="str">
        <f>VLOOKUP(AllData[[#This Row],[Order]],MM[],3,FALSE)</f>
        <v>V5757351400800</v>
      </c>
      <c r="C7093" s="36">
        <f>VLOOKUP(AllData[[#This Row],[Order]],MM[],2,FALSE)</f>
        <v>157</v>
      </c>
      <c r="D7093" s="36" t="s">
        <v>97</v>
      </c>
      <c r="E7093" s="36" t="s">
        <v>86</v>
      </c>
      <c r="F7093" s="36" t="s">
        <v>87</v>
      </c>
      <c r="G7093" s="36" t="s">
        <v>87</v>
      </c>
      <c r="H7093" s="36">
        <v>20</v>
      </c>
      <c r="I7093" s="36">
        <v>20</v>
      </c>
    </row>
    <row r="7094" spans="1:9" x14ac:dyDescent="0.35">
      <c r="A7094" s="36">
        <v>1548180</v>
      </c>
      <c r="B7094" s="36" t="str">
        <f>VLOOKUP(AllData[[#This Row],[Order]],MM[],3,FALSE)</f>
        <v>V5757351400800</v>
      </c>
      <c r="C7094" s="36">
        <f>VLOOKUP(AllData[[#This Row],[Order]],MM[],2,FALSE)</f>
        <v>157</v>
      </c>
      <c r="D7094" s="36" t="s">
        <v>99</v>
      </c>
      <c r="E7094" s="36" t="s">
        <v>61</v>
      </c>
      <c r="F7094" s="36" t="s">
        <v>63</v>
      </c>
      <c r="G7094" s="36" t="s">
        <v>96</v>
      </c>
      <c r="H7094" s="36">
        <v>24.483000000000001</v>
      </c>
      <c r="I7094" s="36">
        <v>100</v>
      </c>
    </row>
    <row r="7095" spans="1:9" x14ac:dyDescent="0.35">
      <c r="A7095" s="36">
        <v>1548180</v>
      </c>
      <c r="B7095" s="36" t="str">
        <f>VLOOKUP(AllData[[#This Row],[Order]],MM[],3,FALSE)</f>
        <v>V5757351400800</v>
      </c>
      <c r="C7095" s="36">
        <f>VLOOKUP(AllData[[#This Row],[Order]],MM[],2,FALSE)</f>
        <v>157</v>
      </c>
      <c r="D7095" s="36" t="s">
        <v>101</v>
      </c>
      <c r="E7095" s="36" t="s">
        <v>69</v>
      </c>
      <c r="F7095" s="36" t="s">
        <v>70</v>
      </c>
      <c r="G7095" s="36" t="s">
        <v>98</v>
      </c>
      <c r="H7095" s="36">
        <v>20</v>
      </c>
      <c r="I7095" s="36">
        <v>20</v>
      </c>
    </row>
    <row r="7096" spans="1:9" x14ac:dyDescent="0.35">
      <c r="A7096" s="36">
        <v>1548180</v>
      </c>
      <c r="B7096" s="36" t="str">
        <f>VLOOKUP(AllData[[#This Row],[Order]],MM[],3,FALSE)</f>
        <v>V5757351400800</v>
      </c>
      <c r="C7096" s="36">
        <f>VLOOKUP(AllData[[#This Row],[Order]],MM[],2,FALSE)</f>
        <v>157</v>
      </c>
      <c r="D7096" s="36" t="s">
        <v>104</v>
      </c>
      <c r="E7096" s="36" t="s">
        <v>69</v>
      </c>
      <c r="F7096" s="36" t="s">
        <v>70</v>
      </c>
      <c r="G7096" s="36" t="s">
        <v>100</v>
      </c>
      <c r="H7096" s="36">
        <v>30</v>
      </c>
      <c r="I7096" s="36">
        <v>30</v>
      </c>
    </row>
    <row r="7097" spans="1:9" x14ac:dyDescent="0.35">
      <c r="A7097" s="36">
        <v>1548180</v>
      </c>
      <c r="B7097" s="36" t="str">
        <f>VLOOKUP(AllData[[#This Row],[Order]],MM[],3,FALSE)</f>
        <v>V5757351400800</v>
      </c>
      <c r="C7097" s="36">
        <f>VLOOKUP(AllData[[#This Row],[Order]],MM[],2,FALSE)</f>
        <v>157</v>
      </c>
      <c r="D7097" s="36" t="s">
        <v>113</v>
      </c>
      <c r="E7097" s="36" t="s">
        <v>102</v>
      </c>
      <c r="F7097" s="36" t="s">
        <v>100</v>
      </c>
      <c r="G7097" s="36" t="s">
        <v>103</v>
      </c>
      <c r="H7097" s="36">
        <v>30</v>
      </c>
      <c r="I7097" s="36">
        <v>30</v>
      </c>
    </row>
    <row r="7098" spans="1:9" x14ac:dyDescent="0.35">
      <c r="A7098" s="36">
        <v>1548180</v>
      </c>
      <c r="B7098" s="36" t="str">
        <f>VLOOKUP(AllData[[#This Row],[Order]],MM[],3,FALSE)</f>
        <v>V5757351400800</v>
      </c>
      <c r="C7098" s="36">
        <f>VLOOKUP(AllData[[#This Row],[Order]],MM[],2,FALSE)</f>
        <v>157</v>
      </c>
      <c r="D7098" s="36" t="s">
        <v>114</v>
      </c>
      <c r="E7098" s="36" t="s">
        <v>102</v>
      </c>
      <c r="F7098" s="36" t="s">
        <v>100</v>
      </c>
      <c r="G7098" s="36" t="s">
        <v>106</v>
      </c>
      <c r="H7098" s="36">
        <v>45</v>
      </c>
      <c r="I7098" s="36">
        <v>45</v>
      </c>
    </row>
    <row r="7099" spans="1:9" x14ac:dyDescent="0.35">
      <c r="A7099" s="36">
        <v>1548180</v>
      </c>
      <c r="B7099" s="36" t="str">
        <f>VLOOKUP(AllData[[#This Row],[Order]],MM[],3,FALSE)</f>
        <v>V5757351400800</v>
      </c>
      <c r="C7099" s="36">
        <f>VLOOKUP(AllData[[#This Row],[Order]],MM[],2,FALSE)</f>
        <v>157</v>
      </c>
      <c r="D7099" s="36" t="s">
        <v>60</v>
      </c>
      <c r="E7099" s="36" t="s">
        <v>61</v>
      </c>
      <c r="F7099" s="36" t="s">
        <v>63</v>
      </c>
      <c r="G7099" s="36" t="s">
        <v>108</v>
      </c>
      <c r="H7099" s="36"/>
      <c r="I7099" s="36">
        <v>1</v>
      </c>
    </row>
    <row r="7100" spans="1:9" x14ac:dyDescent="0.35">
      <c r="A7100" s="36">
        <v>1548180</v>
      </c>
      <c r="B7100" s="36" t="str">
        <f>VLOOKUP(AllData[[#This Row],[Order]],MM[],3,FALSE)</f>
        <v>V5757351400800</v>
      </c>
      <c r="C7100" s="36">
        <f>VLOOKUP(AllData[[#This Row],[Order]],MM[],2,FALSE)</f>
        <v>157</v>
      </c>
      <c r="D7100" s="36" t="s">
        <v>95</v>
      </c>
      <c r="E7100" s="36" t="s">
        <v>83</v>
      </c>
      <c r="F7100" s="36" t="s">
        <v>84</v>
      </c>
      <c r="G7100" s="36" t="s">
        <v>110</v>
      </c>
      <c r="H7100" s="36">
        <v>131.4</v>
      </c>
      <c r="I7100" s="36">
        <v>5</v>
      </c>
    </row>
    <row r="7101" spans="1:9" x14ac:dyDescent="0.35">
      <c r="A7101" s="36">
        <v>1548181</v>
      </c>
      <c r="B7101" s="36" t="str">
        <f>VLOOKUP(AllData[[#This Row],[Order]],MM[],3,FALSE)</f>
        <v>V5757351401000</v>
      </c>
      <c r="C7101" s="36">
        <f>VLOOKUP(AllData[[#This Row],[Order]],MM[],2,FALSE)</f>
        <v>157</v>
      </c>
      <c r="D7101" s="36" t="s">
        <v>60</v>
      </c>
      <c r="E7101" s="36" t="s">
        <v>83</v>
      </c>
      <c r="F7101" s="36" t="s">
        <v>84</v>
      </c>
      <c r="G7101" s="36" t="s">
        <v>111</v>
      </c>
      <c r="H7101" s="36">
        <v>144.47300000000001</v>
      </c>
      <c r="I7101" s="36">
        <v>40</v>
      </c>
    </row>
    <row r="7102" spans="1:9" x14ac:dyDescent="0.35">
      <c r="A7102" s="36">
        <v>1548181</v>
      </c>
      <c r="B7102" s="36" t="str">
        <f>VLOOKUP(AllData[[#This Row],[Order]],MM[],3,FALSE)</f>
        <v>V5757351401000</v>
      </c>
      <c r="C7102" s="36">
        <f>VLOOKUP(AllData[[#This Row],[Order]],MM[],2,FALSE)</f>
        <v>157</v>
      </c>
      <c r="D7102" s="36" t="s">
        <v>68</v>
      </c>
      <c r="E7102" s="36" t="s">
        <v>61</v>
      </c>
      <c r="F7102" s="36" t="s">
        <v>63</v>
      </c>
      <c r="G7102" s="36" t="s">
        <v>64</v>
      </c>
      <c r="H7102" s="36">
        <v>4.2169999999999996</v>
      </c>
      <c r="I7102" s="36">
        <v>15</v>
      </c>
    </row>
    <row r="7103" spans="1:9" x14ac:dyDescent="0.35">
      <c r="A7103" s="36">
        <v>1548181</v>
      </c>
      <c r="B7103" s="36" t="str">
        <f>VLOOKUP(AllData[[#This Row],[Order]],MM[],3,FALSE)</f>
        <v>V5757351401000</v>
      </c>
      <c r="C7103" s="36">
        <f>VLOOKUP(AllData[[#This Row],[Order]],MM[],2,FALSE)</f>
        <v>157</v>
      </c>
      <c r="D7103" s="36" t="s">
        <v>73</v>
      </c>
      <c r="E7103" s="36" t="s">
        <v>69</v>
      </c>
      <c r="F7103" s="36" t="s">
        <v>70</v>
      </c>
      <c r="G7103" s="36" t="s">
        <v>71</v>
      </c>
      <c r="H7103" s="36">
        <v>20</v>
      </c>
      <c r="I7103" s="36">
        <v>20</v>
      </c>
    </row>
    <row r="7104" spans="1:9" x14ac:dyDescent="0.35">
      <c r="A7104" s="36">
        <v>1548181</v>
      </c>
      <c r="B7104" s="36" t="str">
        <f>VLOOKUP(AllData[[#This Row],[Order]],MM[],3,FALSE)</f>
        <v>V5757351401000</v>
      </c>
      <c r="C7104" s="36">
        <f>VLOOKUP(AllData[[#This Row],[Order]],MM[],2,FALSE)</f>
        <v>157</v>
      </c>
      <c r="D7104" s="36" t="s">
        <v>75</v>
      </c>
      <c r="E7104" s="36" t="s">
        <v>61</v>
      </c>
      <c r="F7104" s="36" t="s">
        <v>63</v>
      </c>
      <c r="G7104" s="36" t="s">
        <v>74</v>
      </c>
      <c r="H7104" s="36">
        <v>499.85999999999996</v>
      </c>
      <c r="I7104" s="36">
        <v>350</v>
      </c>
    </row>
    <row r="7105" spans="1:9" x14ac:dyDescent="0.35">
      <c r="A7105" s="36">
        <v>1548181</v>
      </c>
      <c r="B7105" s="36" t="str">
        <f>VLOOKUP(AllData[[#This Row],[Order]],MM[],3,FALSE)</f>
        <v>V5757351401000</v>
      </c>
      <c r="C7105" s="36">
        <f>VLOOKUP(AllData[[#This Row],[Order]],MM[],2,FALSE)</f>
        <v>157</v>
      </c>
      <c r="D7105" s="36" t="s">
        <v>78</v>
      </c>
      <c r="E7105" s="36" t="s">
        <v>61</v>
      </c>
      <c r="F7105" s="36" t="s">
        <v>63</v>
      </c>
      <c r="G7105" s="36" t="s">
        <v>76</v>
      </c>
      <c r="H7105" s="36">
        <v>2096.1000000000004</v>
      </c>
      <c r="I7105" s="36">
        <v>1020</v>
      </c>
    </row>
    <row r="7106" spans="1:9" x14ac:dyDescent="0.35">
      <c r="A7106" s="36">
        <v>1548181</v>
      </c>
      <c r="B7106" s="36" t="str">
        <f>VLOOKUP(AllData[[#This Row],[Order]],MM[],3,FALSE)</f>
        <v>V5757351401000</v>
      </c>
      <c r="C7106" s="36">
        <f>VLOOKUP(AllData[[#This Row],[Order]],MM[],2,FALSE)</f>
        <v>157</v>
      </c>
      <c r="D7106" s="36" t="s">
        <v>80</v>
      </c>
      <c r="E7106" s="36" t="s">
        <v>61</v>
      </c>
      <c r="F7106" s="36" t="s">
        <v>63</v>
      </c>
      <c r="G7106" s="36" t="s">
        <v>112</v>
      </c>
      <c r="H7106" s="36">
        <v>29.882999999999999</v>
      </c>
      <c r="I7106" s="36">
        <v>50</v>
      </c>
    </row>
    <row r="7107" spans="1:9" x14ac:dyDescent="0.35">
      <c r="A7107" s="36">
        <v>1548181</v>
      </c>
      <c r="B7107" s="36" t="str">
        <f>VLOOKUP(AllData[[#This Row],[Order]],MM[],3,FALSE)</f>
        <v>V5757351401000</v>
      </c>
      <c r="C7107" s="36">
        <f>VLOOKUP(AllData[[#This Row],[Order]],MM[],2,FALSE)</f>
        <v>157</v>
      </c>
      <c r="D7107" s="36" t="s">
        <v>82</v>
      </c>
      <c r="E7107" s="36" t="s">
        <v>89</v>
      </c>
      <c r="F7107" s="36" t="s">
        <v>91</v>
      </c>
      <c r="G7107" s="36" t="s">
        <v>92</v>
      </c>
      <c r="H7107" s="36"/>
      <c r="I7107" s="36">
        <v>0</v>
      </c>
    </row>
    <row r="7108" spans="1:9" x14ac:dyDescent="0.35">
      <c r="A7108" s="36">
        <v>1548181</v>
      </c>
      <c r="B7108" s="36" t="str">
        <f>VLOOKUP(AllData[[#This Row],[Order]],MM[],3,FALSE)</f>
        <v>V5757351401000</v>
      </c>
      <c r="C7108" s="36">
        <f>VLOOKUP(AllData[[#This Row],[Order]],MM[],2,FALSE)</f>
        <v>157</v>
      </c>
      <c r="D7108" s="36" t="s">
        <v>85</v>
      </c>
      <c r="E7108" s="36" t="s">
        <v>69</v>
      </c>
      <c r="F7108" s="36" t="s">
        <v>70</v>
      </c>
      <c r="G7108" s="36" t="s">
        <v>79</v>
      </c>
      <c r="H7108" s="36">
        <v>20</v>
      </c>
      <c r="I7108" s="36">
        <v>20</v>
      </c>
    </row>
    <row r="7109" spans="1:9" x14ac:dyDescent="0.35">
      <c r="A7109" s="36">
        <v>1548181</v>
      </c>
      <c r="B7109" s="36" t="str">
        <f>VLOOKUP(AllData[[#This Row],[Order]],MM[],3,FALSE)</f>
        <v>V5757351401000</v>
      </c>
      <c r="C7109" s="36">
        <f>VLOOKUP(AllData[[#This Row],[Order]],MM[],2,FALSE)</f>
        <v>157</v>
      </c>
      <c r="D7109" s="36" t="s">
        <v>88</v>
      </c>
      <c r="E7109" s="36" t="s">
        <v>69</v>
      </c>
      <c r="F7109" s="36" t="s">
        <v>70</v>
      </c>
      <c r="G7109" s="36" t="s">
        <v>81</v>
      </c>
      <c r="H7109" s="36">
        <v>20</v>
      </c>
      <c r="I7109" s="36">
        <v>20</v>
      </c>
    </row>
    <row r="7110" spans="1:9" x14ac:dyDescent="0.35">
      <c r="A7110" s="36">
        <v>1548181</v>
      </c>
      <c r="B7110" s="36" t="str">
        <f>VLOOKUP(AllData[[#This Row],[Order]],MM[],3,FALSE)</f>
        <v>V5757351401000</v>
      </c>
      <c r="C7110" s="36">
        <f>VLOOKUP(AllData[[#This Row],[Order]],MM[],2,FALSE)</f>
        <v>157</v>
      </c>
      <c r="D7110" s="36" t="s">
        <v>95</v>
      </c>
      <c r="E7110" s="36" t="s">
        <v>83</v>
      </c>
      <c r="F7110" s="36" t="s">
        <v>84</v>
      </c>
      <c r="G7110" s="36" t="s">
        <v>84</v>
      </c>
      <c r="H7110" s="36">
        <v>638.22</v>
      </c>
      <c r="I7110" s="36">
        <v>450</v>
      </c>
    </row>
    <row r="7111" spans="1:9" x14ac:dyDescent="0.35">
      <c r="A7111" s="36">
        <v>1548181</v>
      </c>
      <c r="B7111" s="36" t="str">
        <f>VLOOKUP(AllData[[#This Row],[Order]],MM[],3,FALSE)</f>
        <v>V5757351401000</v>
      </c>
      <c r="C7111" s="36">
        <f>VLOOKUP(AllData[[#This Row],[Order]],MM[],2,FALSE)</f>
        <v>157</v>
      </c>
      <c r="D7111" s="36" t="s">
        <v>97</v>
      </c>
      <c r="E7111" s="36" t="s">
        <v>86</v>
      </c>
      <c r="F7111" s="36" t="s">
        <v>87</v>
      </c>
      <c r="G7111" s="36" t="s">
        <v>87</v>
      </c>
      <c r="H7111" s="36">
        <v>20</v>
      </c>
      <c r="I7111" s="36">
        <v>20</v>
      </c>
    </row>
    <row r="7112" spans="1:9" x14ac:dyDescent="0.35">
      <c r="A7112" s="36">
        <v>1548181</v>
      </c>
      <c r="B7112" s="36" t="str">
        <f>VLOOKUP(AllData[[#This Row],[Order]],MM[],3,FALSE)</f>
        <v>V5757351401000</v>
      </c>
      <c r="C7112" s="36">
        <f>VLOOKUP(AllData[[#This Row],[Order]],MM[],2,FALSE)</f>
        <v>157</v>
      </c>
      <c r="D7112" s="36" t="s">
        <v>99</v>
      </c>
      <c r="E7112" s="36" t="s">
        <v>61</v>
      </c>
      <c r="F7112" s="36" t="s">
        <v>63</v>
      </c>
      <c r="G7112" s="36" t="s">
        <v>96</v>
      </c>
      <c r="H7112" s="36">
        <v>2.5499999999999998</v>
      </c>
      <c r="I7112" s="36">
        <v>100</v>
      </c>
    </row>
    <row r="7113" spans="1:9" x14ac:dyDescent="0.35">
      <c r="A7113" s="36">
        <v>1548181</v>
      </c>
      <c r="B7113" s="36" t="str">
        <f>VLOOKUP(AllData[[#This Row],[Order]],MM[],3,FALSE)</f>
        <v>V5757351401000</v>
      </c>
      <c r="C7113" s="36">
        <f>VLOOKUP(AllData[[#This Row],[Order]],MM[],2,FALSE)</f>
        <v>157</v>
      </c>
      <c r="D7113" s="36" t="s">
        <v>101</v>
      </c>
      <c r="E7113" s="36" t="s">
        <v>69</v>
      </c>
      <c r="F7113" s="36" t="s">
        <v>70</v>
      </c>
      <c r="G7113" s="36" t="s">
        <v>98</v>
      </c>
      <c r="H7113" s="36">
        <v>20</v>
      </c>
      <c r="I7113" s="36">
        <v>20</v>
      </c>
    </row>
    <row r="7114" spans="1:9" x14ac:dyDescent="0.35">
      <c r="A7114" s="36">
        <v>1548181</v>
      </c>
      <c r="B7114" s="36" t="str">
        <f>VLOOKUP(AllData[[#This Row],[Order]],MM[],3,FALSE)</f>
        <v>V5757351401000</v>
      </c>
      <c r="C7114" s="36">
        <f>VLOOKUP(AllData[[#This Row],[Order]],MM[],2,FALSE)</f>
        <v>157</v>
      </c>
      <c r="D7114" s="36" t="s">
        <v>104</v>
      </c>
      <c r="E7114" s="36" t="s">
        <v>69</v>
      </c>
      <c r="F7114" s="36" t="s">
        <v>70</v>
      </c>
      <c r="G7114" s="36" t="s">
        <v>100</v>
      </c>
      <c r="H7114" s="36">
        <v>30</v>
      </c>
      <c r="I7114" s="36">
        <v>30</v>
      </c>
    </row>
    <row r="7115" spans="1:9" x14ac:dyDescent="0.35">
      <c r="A7115" s="36">
        <v>1548181</v>
      </c>
      <c r="B7115" s="36" t="str">
        <f>VLOOKUP(AllData[[#This Row],[Order]],MM[],3,FALSE)</f>
        <v>V5757351401000</v>
      </c>
      <c r="C7115" s="36">
        <f>VLOOKUP(AllData[[#This Row],[Order]],MM[],2,FALSE)</f>
        <v>157</v>
      </c>
      <c r="D7115" s="36" t="s">
        <v>113</v>
      </c>
      <c r="E7115" s="36" t="s">
        <v>102</v>
      </c>
      <c r="F7115" s="36" t="s">
        <v>100</v>
      </c>
      <c r="G7115" s="36" t="s">
        <v>103</v>
      </c>
      <c r="H7115" s="36">
        <v>30</v>
      </c>
      <c r="I7115" s="36">
        <v>30</v>
      </c>
    </row>
    <row r="7116" spans="1:9" x14ac:dyDescent="0.35">
      <c r="A7116" s="36">
        <v>1548181</v>
      </c>
      <c r="B7116" s="36" t="str">
        <f>VLOOKUP(AllData[[#This Row],[Order]],MM[],3,FALSE)</f>
        <v>V5757351401000</v>
      </c>
      <c r="C7116" s="36">
        <f>VLOOKUP(AllData[[#This Row],[Order]],MM[],2,FALSE)</f>
        <v>157</v>
      </c>
      <c r="D7116" s="36" t="s">
        <v>114</v>
      </c>
      <c r="E7116" s="36" t="s">
        <v>102</v>
      </c>
      <c r="F7116" s="36" t="s">
        <v>100</v>
      </c>
      <c r="G7116" s="36" t="s">
        <v>106</v>
      </c>
      <c r="H7116" s="36">
        <v>45</v>
      </c>
      <c r="I7116" s="36">
        <v>45</v>
      </c>
    </row>
    <row r="7117" spans="1:9" x14ac:dyDescent="0.35">
      <c r="A7117" s="36">
        <v>1548181</v>
      </c>
      <c r="B7117" s="36" t="str">
        <f>VLOOKUP(AllData[[#This Row],[Order]],MM[],3,FALSE)</f>
        <v>V5757351401000</v>
      </c>
      <c r="C7117" s="36">
        <f>VLOOKUP(AllData[[#This Row],[Order]],MM[],2,FALSE)</f>
        <v>157</v>
      </c>
      <c r="D7117" s="36" t="s">
        <v>60</v>
      </c>
      <c r="E7117" s="36" t="s">
        <v>61</v>
      </c>
      <c r="F7117" s="36" t="s">
        <v>63</v>
      </c>
      <c r="G7117" s="36" t="s">
        <v>108</v>
      </c>
      <c r="H7117" s="36"/>
      <c r="I7117" s="36">
        <v>1</v>
      </c>
    </row>
    <row r="7118" spans="1:9" x14ac:dyDescent="0.35">
      <c r="A7118" s="36">
        <v>1548181</v>
      </c>
      <c r="B7118" s="36" t="str">
        <f>VLOOKUP(AllData[[#This Row],[Order]],MM[],3,FALSE)</f>
        <v>V5757351401000</v>
      </c>
      <c r="C7118" s="36">
        <f>VLOOKUP(AllData[[#This Row],[Order]],MM[],2,FALSE)</f>
        <v>157</v>
      </c>
      <c r="D7118" s="36" t="s">
        <v>95</v>
      </c>
      <c r="E7118" s="36" t="s">
        <v>83</v>
      </c>
      <c r="F7118" s="36" t="s">
        <v>84</v>
      </c>
      <c r="G7118" s="36" t="s">
        <v>110</v>
      </c>
      <c r="H7118" s="36"/>
      <c r="I7118" s="36">
        <v>5</v>
      </c>
    </row>
    <row r="7119" spans="1:9" x14ac:dyDescent="0.35">
      <c r="A7119" s="36">
        <v>1549145</v>
      </c>
      <c r="B7119" s="36" t="str">
        <f>VLOOKUP(AllData[[#This Row],[Order]],MM[],3,FALSE)</f>
        <v>V5757311400800</v>
      </c>
      <c r="C7119" s="36">
        <f>VLOOKUP(AllData[[#This Row],[Order]],MM[],2,FALSE)</f>
        <v>151</v>
      </c>
      <c r="D7119" s="36" t="s">
        <v>60</v>
      </c>
      <c r="E7119" s="36" t="s">
        <v>83</v>
      </c>
      <c r="F7119" s="36" t="s">
        <v>84</v>
      </c>
      <c r="G7119" s="36" t="s">
        <v>111</v>
      </c>
      <c r="H7119" s="36">
        <v>76.08</v>
      </c>
      <c r="I7119" s="36">
        <v>40</v>
      </c>
    </row>
    <row r="7120" spans="1:9" x14ac:dyDescent="0.35">
      <c r="A7120" s="36">
        <v>1549145</v>
      </c>
      <c r="B7120" s="36" t="str">
        <f>VLOOKUP(AllData[[#This Row],[Order]],MM[],3,FALSE)</f>
        <v>V5757311400800</v>
      </c>
      <c r="C7120" s="36">
        <f>VLOOKUP(AllData[[#This Row],[Order]],MM[],2,FALSE)</f>
        <v>151</v>
      </c>
      <c r="D7120" s="36" t="s">
        <v>68</v>
      </c>
      <c r="E7120" s="36" t="s">
        <v>61</v>
      </c>
      <c r="F7120" s="36" t="s">
        <v>63</v>
      </c>
      <c r="G7120" s="36" t="s">
        <v>64</v>
      </c>
      <c r="H7120" s="36">
        <v>13.667</v>
      </c>
      <c r="I7120" s="36">
        <v>15</v>
      </c>
    </row>
    <row r="7121" spans="1:9" x14ac:dyDescent="0.35">
      <c r="A7121" s="36">
        <v>1549145</v>
      </c>
      <c r="B7121" s="36" t="str">
        <f>VLOOKUP(AllData[[#This Row],[Order]],MM[],3,FALSE)</f>
        <v>V5757311400800</v>
      </c>
      <c r="C7121" s="36">
        <f>VLOOKUP(AllData[[#This Row],[Order]],MM[],2,FALSE)</f>
        <v>151</v>
      </c>
      <c r="D7121" s="36" t="s">
        <v>73</v>
      </c>
      <c r="E7121" s="36" t="s">
        <v>69</v>
      </c>
      <c r="F7121" s="36" t="s">
        <v>70</v>
      </c>
      <c r="G7121" s="36" t="s">
        <v>71</v>
      </c>
      <c r="H7121" s="36">
        <v>20</v>
      </c>
      <c r="I7121" s="36">
        <v>20</v>
      </c>
    </row>
    <row r="7122" spans="1:9" x14ac:dyDescent="0.35">
      <c r="A7122" s="36">
        <v>1549145</v>
      </c>
      <c r="B7122" s="36" t="str">
        <f>VLOOKUP(AllData[[#This Row],[Order]],MM[],3,FALSE)</f>
        <v>V5757311400800</v>
      </c>
      <c r="C7122" s="36">
        <f>VLOOKUP(AllData[[#This Row],[Order]],MM[],2,FALSE)</f>
        <v>151</v>
      </c>
      <c r="D7122" s="36" t="s">
        <v>75</v>
      </c>
      <c r="E7122" s="36" t="s">
        <v>61</v>
      </c>
      <c r="F7122" s="36" t="s">
        <v>63</v>
      </c>
      <c r="G7122" s="36" t="s">
        <v>74</v>
      </c>
      <c r="H7122" s="36">
        <v>574.86</v>
      </c>
      <c r="I7122" s="36">
        <v>290</v>
      </c>
    </row>
    <row r="7123" spans="1:9" x14ac:dyDescent="0.35">
      <c r="A7123" s="36">
        <v>1549145</v>
      </c>
      <c r="B7123" s="36" t="str">
        <f>VLOOKUP(AllData[[#This Row],[Order]],MM[],3,FALSE)</f>
        <v>V5757311400800</v>
      </c>
      <c r="C7123" s="36">
        <f>VLOOKUP(AllData[[#This Row],[Order]],MM[],2,FALSE)</f>
        <v>151</v>
      </c>
      <c r="D7123" s="36" t="s">
        <v>78</v>
      </c>
      <c r="E7123" s="36" t="s">
        <v>61</v>
      </c>
      <c r="F7123" s="36" t="s">
        <v>63</v>
      </c>
      <c r="G7123" s="36" t="s">
        <v>76</v>
      </c>
      <c r="H7123" s="36">
        <v>1672.92</v>
      </c>
      <c r="I7123" s="36">
        <v>1040</v>
      </c>
    </row>
    <row r="7124" spans="1:9" x14ac:dyDescent="0.35">
      <c r="A7124" s="36">
        <v>1549145</v>
      </c>
      <c r="B7124" s="36" t="str">
        <f>VLOOKUP(AllData[[#This Row],[Order]],MM[],3,FALSE)</f>
        <v>V5757311400800</v>
      </c>
      <c r="C7124" s="36">
        <f>VLOOKUP(AllData[[#This Row],[Order]],MM[],2,FALSE)</f>
        <v>151</v>
      </c>
      <c r="D7124" s="36" t="s">
        <v>80</v>
      </c>
      <c r="E7124" s="36" t="s">
        <v>61</v>
      </c>
      <c r="F7124" s="36" t="s">
        <v>63</v>
      </c>
      <c r="G7124" s="36" t="s">
        <v>112</v>
      </c>
      <c r="H7124" s="36">
        <v>53.866999999999997</v>
      </c>
      <c r="I7124" s="36">
        <v>50</v>
      </c>
    </row>
    <row r="7125" spans="1:9" x14ac:dyDescent="0.35">
      <c r="A7125" s="36">
        <v>1549145</v>
      </c>
      <c r="B7125" s="36" t="str">
        <f>VLOOKUP(AllData[[#This Row],[Order]],MM[],3,FALSE)</f>
        <v>V5757311400800</v>
      </c>
      <c r="C7125" s="36">
        <f>VLOOKUP(AllData[[#This Row],[Order]],MM[],2,FALSE)</f>
        <v>151</v>
      </c>
      <c r="D7125" s="36" t="s">
        <v>82</v>
      </c>
      <c r="E7125" s="36" t="s">
        <v>89</v>
      </c>
      <c r="F7125" s="36" t="s">
        <v>91</v>
      </c>
      <c r="G7125" s="36" t="s">
        <v>92</v>
      </c>
      <c r="H7125" s="36"/>
      <c r="I7125" s="36">
        <v>0</v>
      </c>
    </row>
    <row r="7126" spans="1:9" x14ac:dyDescent="0.35">
      <c r="A7126" s="36">
        <v>1549145</v>
      </c>
      <c r="B7126" s="36" t="str">
        <f>VLOOKUP(AllData[[#This Row],[Order]],MM[],3,FALSE)</f>
        <v>V5757311400800</v>
      </c>
      <c r="C7126" s="36">
        <f>VLOOKUP(AllData[[#This Row],[Order]],MM[],2,FALSE)</f>
        <v>151</v>
      </c>
      <c r="D7126" s="36" t="s">
        <v>85</v>
      </c>
      <c r="E7126" s="36" t="s">
        <v>69</v>
      </c>
      <c r="F7126" s="36" t="s">
        <v>70</v>
      </c>
      <c r="G7126" s="36" t="s">
        <v>79</v>
      </c>
      <c r="H7126" s="36">
        <v>20</v>
      </c>
      <c r="I7126" s="36">
        <v>20</v>
      </c>
    </row>
    <row r="7127" spans="1:9" x14ac:dyDescent="0.35">
      <c r="A7127" s="36">
        <v>1549145</v>
      </c>
      <c r="B7127" s="36" t="str">
        <f>VLOOKUP(AllData[[#This Row],[Order]],MM[],3,FALSE)</f>
        <v>V5757311400800</v>
      </c>
      <c r="C7127" s="36">
        <f>VLOOKUP(AllData[[#This Row],[Order]],MM[],2,FALSE)</f>
        <v>151</v>
      </c>
      <c r="D7127" s="36" t="s">
        <v>88</v>
      </c>
      <c r="E7127" s="36" t="s">
        <v>69</v>
      </c>
      <c r="F7127" s="36" t="s">
        <v>70</v>
      </c>
      <c r="G7127" s="36" t="s">
        <v>81</v>
      </c>
      <c r="H7127" s="36">
        <v>20</v>
      </c>
      <c r="I7127" s="36">
        <v>20</v>
      </c>
    </row>
    <row r="7128" spans="1:9" x14ac:dyDescent="0.35">
      <c r="A7128" s="36">
        <v>1549145</v>
      </c>
      <c r="B7128" s="36" t="str">
        <f>VLOOKUP(AllData[[#This Row],[Order]],MM[],3,FALSE)</f>
        <v>V5757311400800</v>
      </c>
      <c r="C7128" s="36">
        <f>VLOOKUP(AllData[[#This Row],[Order]],MM[],2,FALSE)</f>
        <v>151</v>
      </c>
      <c r="D7128" s="36" t="s">
        <v>95</v>
      </c>
      <c r="E7128" s="36" t="s">
        <v>83</v>
      </c>
      <c r="F7128" s="36" t="s">
        <v>84</v>
      </c>
      <c r="G7128" s="36" t="s">
        <v>84</v>
      </c>
      <c r="H7128" s="36">
        <v>430.49299999999999</v>
      </c>
      <c r="I7128" s="36">
        <v>450</v>
      </c>
    </row>
    <row r="7129" spans="1:9" x14ac:dyDescent="0.35">
      <c r="A7129" s="36">
        <v>1549145</v>
      </c>
      <c r="B7129" s="36" t="str">
        <f>VLOOKUP(AllData[[#This Row],[Order]],MM[],3,FALSE)</f>
        <v>V5757311400800</v>
      </c>
      <c r="C7129" s="36">
        <f>VLOOKUP(AllData[[#This Row],[Order]],MM[],2,FALSE)</f>
        <v>151</v>
      </c>
      <c r="D7129" s="36" t="s">
        <v>97</v>
      </c>
      <c r="E7129" s="36" t="s">
        <v>86</v>
      </c>
      <c r="F7129" s="36" t="s">
        <v>87</v>
      </c>
      <c r="G7129" s="36" t="s">
        <v>87</v>
      </c>
      <c r="H7129" s="36">
        <v>20</v>
      </c>
      <c r="I7129" s="36">
        <v>20</v>
      </c>
    </row>
    <row r="7130" spans="1:9" x14ac:dyDescent="0.35">
      <c r="A7130" s="36">
        <v>1549145</v>
      </c>
      <c r="B7130" s="36" t="str">
        <f>VLOOKUP(AllData[[#This Row],[Order]],MM[],3,FALSE)</f>
        <v>V5757311400800</v>
      </c>
      <c r="C7130" s="36">
        <f>VLOOKUP(AllData[[#This Row],[Order]],MM[],2,FALSE)</f>
        <v>151</v>
      </c>
      <c r="D7130" s="36" t="s">
        <v>99</v>
      </c>
      <c r="E7130" s="36" t="s">
        <v>61</v>
      </c>
      <c r="F7130" s="36" t="s">
        <v>63</v>
      </c>
      <c r="G7130" s="36" t="s">
        <v>96</v>
      </c>
      <c r="H7130" s="36">
        <v>31.417000000000002</v>
      </c>
      <c r="I7130" s="36">
        <v>100</v>
      </c>
    </row>
    <row r="7131" spans="1:9" x14ac:dyDescent="0.35">
      <c r="A7131" s="36">
        <v>1549145</v>
      </c>
      <c r="B7131" s="36" t="str">
        <f>VLOOKUP(AllData[[#This Row],[Order]],MM[],3,FALSE)</f>
        <v>V5757311400800</v>
      </c>
      <c r="C7131" s="36">
        <f>VLOOKUP(AllData[[#This Row],[Order]],MM[],2,FALSE)</f>
        <v>151</v>
      </c>
      <c r="D7131" s="36" t="s">
        <v>101</v>
      </c>
      <c r="E7131" s="36" t="s">
        <v>69</v>
      </c>
      <c r="F7131" s="36" t="s">
        <v>70</v>
      </c>
      <c r="G7131" s="36" t="s">
        <v>98</v>
      </c>
      <c r="H7131" s="36">
        <v>20</v>
      </c>
      <c r="I7131" s="36">
        <v>20</v>
      </c>
    </row>
    <row r="7132" spans="1:9" x14ac:dyDescent="0.35">
      <c r="A7132" s="36">
        <v>1549145</v>
      </c>
      <c r="B7132" s="36" t="str">
        <f>VLOOKUP(AllData[[#This Row],[Order]],MM[],3,FALSE)</f>
        <v>V5757311400800</v>
      </c>
      <c r="C7132" s="36">
        <f>VLOOKUP(AllData[[#This Row],[Order]],MM[],2,FALSE)</f>
        <v>151</v>
      </c>
      <c r="D7132" s="36" t="s">
        <v>104</v>
      </c>
      <c r="E7132" s="36" t="s">
        <v>69</v>
      </c>
      <c r="F7132" s="36" t="s">
        <v>70</v>
      </c>
      <c r="G7132" s="36" t="s">
        <v>100</v>
      </c>
      <c r="H7132" s="36">
        <v>30</v>
      </c>
      <c r="I7132" s="36">
        <v>30</v>
      </c>
    </row>
    <row r="7133" spans="1:9" x14ac:dyDescent="0.35">
      <c r="A7133" s="36">
        <v>1549145</v>
      </c>
      <c r="B7133" s="36" t="str">
        <f>VLOOKUP(AllData[[#This Row],[Order]],MM[],3,FALSE)</f>
        <v>V5757311400800</v>
      </c>
      <c r="C7133" s="36">
        <f>VLOOKUP(AllData[[#This Row],[Order]],MM[],2,FALSE)</f>
        <v>151</v>
      </c>
      <c r="D7133" s="36" t="s">
        <v>113</v>
      </c>
      <c r="E7133" s="36" t="s">
        <v>102</v>
      </c>
      <c r="F7133" s="36" t="s">
        <v>100</v>
      </c>
      <c r="G7133" s="36" t="s">
        <v>103</v>
      </c>
      <c r="H7133" s="36">
        <v>30</v>
      </c>
      <c r="I7133" s="36">
        <v>30</v>
      </c>
    </row>
    <row r="7134" spans="1:9" x14ac:dyDescent="0.35">
      <c r="A7134" s="36">
        <v>1549145</v>
      </c>
      <c r="B7134" s="36" t="str">
        <f>VLOOKUP(AllData[[#This Row],[Order]],MM[],3,FALSE)</f>
        <v>V5757311400800</v>
      </c>
      <c r="C7134" s="36">
        <f>VLOOKUP(AllData[[#This Row],[Order]],MM[],2,FALSE)</f>
        <v>151</v>
      </c>
      <c r="D7134" s="36" t="s">
        <v>114</v>
      </c>
      <c r="E7134" s="36" t="s">
        <v>102</v>
      </c>
      <c r="F7134" s="36" t="s">
        <v>100</v>
      </c>
      <c r="G7134" s="36" t="s">
        <v>106</v>
      </c>
      <c r="H7134" s="36">
        <v>45</v>
      </c>
      <c r="I7134" s="36">
        <v>45</v>
      </c>
    </row>
    <row r="7135" spans="1:9" x14ac:dyDescent="0.35">
      <c r="A7135" s="36">
        <v>1549145</v>
      </c>
      <c r="B7135" s="36" t="str">
        <f>VLOOKUP(AllData[[#This Row],[Order]],MM[],3,FALSE)</f>
        <v>V5757311400800</v>
      </c>
      <c r="C7135" s="36">
        <f>VLOOKUP(AllData[[#This Row],[Order]],MM[],2,FALSE)</f>
        <v>151</v>
      </c>
      <c r="D7135" s="36" t="s">
        <v>60</v>
      </c>
      <c r="E7135" s="36" t="s">
        <v>61</v>
      </c>
      <c r="F7135" s="36" t="s">
        <v>63</v>
      </c>
      <c r="G7135" s="36" t="s">
        <v>108</v>
      </c>
      <c r="H7135" s="36"/>
      <c r="I7135" s="36">
        <v>1</v>
      </c>
    </row>
    <row r="7136" spans="1:9" x14ac:dyDescent="0.35">
      <c r="A7136" s="36">
        <v>1549145</v>
      </c>
      <c r="B7136" s="36" t="str">
        <f>VLOOKUP(AllData[[#This Row],[Order]],MM[],3,FALSE)</f>
        <v>V5757311400800</v>
      </c>
      <c r="C7136" s="36">
        <f>VLOOKUP(AllData[[#This Row],[Order]],MM[],2,FALSE)</f>
        <v>151</v>
      </c>
      <c r="D7136" s="36" t="s">
        <v>95</v>
      </c>
      <c r="E7136" s="36" t="s">
        <v>83</v>
      </c>
      <c r="F7136" s="36" t="s">
        <v>84</v>
      </c>
      <c r="G7136" s="36" t="s">
        <v>110</v>
      </c>
      <c r="H7136" s="36"/>
      <c r="I7136" s="36">
        <v>5</v>
      </c>
    </row>
    <row r="7137" spans="1:9" x14ac:dyDescent="0.35">
      <c r="A7137" s="36">
        <v>1549295</v>
      </c>
      <c r="B7137" s="36" t="str">
        <f>VLOOKUP(AllData[[#This Row],[Order]],MM[],3,FALSE)</f>
        <v>V5757311401000</v>
      </c>
      <c r="C7137" s="36">
        <f>VLOOKUP(AllData[[#This Row],[Order]],MM[],2,FALSE)</f>
        <v>151</v>
      </c>
      <c r="D7137" s="36" t="s">
        <v>60</v>
      </c>
      <c r="E7137" s="36" t="s">
        <v>83</v>
      </c>
      <c r="F7137" s="36" t="s">
        <v>84</v>
      </c>
      <c r="G7137" s="36" t="s">
        <v>111</v>
      </c>
      <c r="H7137" s="36">
        <v>203.88</v>
      </c>
      <c r="I7137" s="36">
        <v>40</v>
      </c>
    </row>
    <row r="7138" spans="1:9" x14ac:dyDescent="0.35">
      <c r="A7138" s="36">
        <v>1549295</v>
      </c>
      <c r="B7138" s="36" t="str">
        <f>VLOOKUP(AllData[[#This Row],[Order]],MM[],3,FALSE)</f>
        <v>V5757311401000</v>
      </c>
      <c r="C7138" s="36">
        <f>VLOOKUP(AllData[[#This Row],[Order]],MM[],2,FALSE)</f>
        <v>151</v>
      </c>
      <c r="D7138" s="36" t="s">
        <v>68</v>
      </c>
      <c r="E7138" s="36" t="s">
        <v>61</v>
      </c>
      <c r="F7138" s="36" t="s">
        <v>63</v>
      </c>
      <c r="G7138" s="36" t="s">
        <v>64</v>
      </c>
      <c r="H7138" s="36">
        <v>16.183</v>
      </c>
      <c r="I7138" s="36">
        <v>15</v>
      </c>
    </row>
    <row r="7139" spans="1:9" x14ac:dyDescent="0.35">
      <c r="A7139" s="36">
        <v>1549295</v>
      </c>
      <c r="B7139" s="36" t="str">
        <f>VLOOKUP(AllData[[#This Row],[Order]],MM[],3,FALSE)</f>
        <v>V5757311401000</v>
      </c>
      <c r="C7139" s="36">
        <f>VLOOKUP(AllData[[#This Row],[Order]],MM[],2,FALSE)</f>
        <v>151</v>
      </c>
      <c r="D7139" s="36" t="s">
        <v>73</v>
      </c>
      <c r="E7139" s="36" t="s">
        <v>69</v>
      </c>
      <c r="F7139" s="36" t="s">
        <v>70</v>
      </c>
      <c r="G7139" s="36" t="s">
        <v>71</v>
      </c>
      <c r="H7139" s="36">
        <v>20</v>
      </c>
      <c r="I7139" s="36">
        <v>20</v>
      </c>
    </row>
    <row r="7140" spans="1:9" x14ac:dyDescent="0.35">
      <c r="A7140" s="36">
        <v>1549295</v>
      </c>
      <c r="B7140" s="36" t="str">
        <f>VLOOKUP(AllData[[#This Row],[Order]],MM[],3,FALSE)</f>
        <v>V5757311401000</v>
      </c>
      <c r="C7140" s="36">
        <f>VLOOKUP(AllData[[#This Row],[Order]],MM[],2,FALSE)</f>
        <v>151</v>
      </c>
      <c r="D7140" s="36" t="s">
        <v>75</v>
      </c>
      <c r="E7140" s="36" t="s">
        <v>61</v>
      </c>
      <c r="F7140" s="36" t="s">
        <v>63</v>
      </c>
      <c r="G7140" s="36" t="s">
        <v>74</v>
      </c>
      <c r="H7140" s="36">
        <v>403.56</v>
      </c>
      <c r="I7140" s="36">
        <v>350</v>
      </c>
    </row>
    <row r="7141" spans="1:9" x14ac:dyDescent="0.35">
      <c r="A7141" s="36">
        <v>1549295</v>
      </c>
      <c r="B7141" s="36" t="str">
        <f>VLOOKUP(AllData[[#This Row],[Order]],MM[],3,FALSE)</f>
        <v>V5757311401000</v>
      </c>
      <c r="C7141" s="36">
        <f>VLOOKUP(AllData[[#This Row],[Order]],MM[],2,FALSE)</f>
        <v>151</v>
      </c>
      <c r="D7141" s="36" t="s">
        <v>78</v>
      </c>
      <c r="E7141" s="36" t="s">
        <v>61</v>
      </c>
      <c r="F7141" s="36" t="s">
        <v>63</v>
      </c>
      <c r="G7141" s="36" t="s">
        <v>76</v>
      </c>
      <c r="H7141" s="36">
        <v>2208.66</v>
      </c>
      <c r="I7141" s="36">
        <v>1020</v>
      </c>
    </row>
    <row r="7142" spans="1:9" x14ac:dyDescent="0.35">
      <c r="A7142" s="36">
        <v>1549295</v>
      </c>
      <c r="B7142" s="36" t="str">
        <f>VLOOKUP(AllData[[#This Row],[Order]],MM[],3,FALSE)</f>
        <v>V5757311401000</v>
      </c>
      <c r="C7142" s="36">
        <f>VLOOKUP(AllData[[#This Row],[Order]],MM[],2,FALSE)</f>
        <v>151</v>
      </c>
      <c r="D7142" s="36" t="s">
        <v>80</v>
      </c>
      <c r="E7142" s="36" t="s">
        <v>61</v>
      </c>
      <c r="F7142" s="36" t="s">
        <v>63</v>
      </c>
      <c r="G7142" s="36" t="s">
        <v>112</v>
      </c>
      <c r="H7142" s="36">
        <v>41.667000000000002</v>
      </c>
      <c r="I7142" s="36">
        <v>50</v>
      </c>
    </row>
    <row r="7143" spans="1:9" x14ac:dyDescent="0.35">
      <c r="A7143" s="36">
        <v>1549295</v>
      </c>
      <c r="B7143" s="36" t="str">
        <f>VLOOKUP(AllData[[#This Row],[Order]],MM[],3,FALSE)</f>
        <v>V5757311401000</v>
      </c>
      <c r="C7143" s="36">
        <f>VLOOKUP(AllData[[#This Row],[Order]],MM[],2,FALSE)</f>
        <v>151</v>
      </c>
      <c r="D7143" s="36" t="s">
        <v>82</v>
      </c>
      <c r="E7143" s="36" t="s">
        <v>89</v>
      </c>
      <c r="F7143" s="36" t="s">
        <v>91</v>
      </c>
      <c r="G7143" s="36" t="s">
        <v>92</v>
      </c>
      <c r="H7143" s="36"/>
      <c r="I7143" s="36">
        <v>0</v>
      </c>
    </row>
    <row r="7144" spans="1:9" x14ac:dyDescent="0.35">
      <c r="A7144" s="36">
        <v>1549295</v>
      </c>
      <c r="B7144" s="36" t="str">
        <f>VLOOKUP(AllData[[#This Row],[Order]],MM[],3,FALSE)</f>
        <v>V5757311401000</v>
      </c>
      <c r="C7144" s="36">
        <f>VLOOKUP(AllData[[#This Row],[Order]],MM[],2,FALSE)</f>
        <v>151</v>
      </c>
      <c r="D7144" s="36" t="s">
        <v>85</v>
      </c>
      <c r="E7144" s="36" t="s">
        <v>69</v>
      </c>
      <c r="F7144" s="36" t="s">
        <v>70</v>
      </c>
      <c r="G7144" s="36" t="s">
        <v>79</v>
      </c>
      <c r="H7144" s="36">
        <v>20</v>
      </c>
      <c r="I7144" s="36">
        <v>20</v>
      </c>
    </row>
    <row r="7145" spans="1:9" x14ac:dyDescent="0.35">
      <c r="A7145" s="36">
        <v>1549295</v>
      </c>
      <c r="B7145" s="36" t="str">
        <f>VLOOKUP(AllData[[#This Row],[Order]],MM[],3,FALSE)</f>
        <v>V5757311401000</v>
      </c>
      <c r="C7145" s="36">
        <f>VLOOKUP(AllData[[#This Row],[Order]],MM[],2,FALSE)</f>
        <v>151</v>
      </c>
      <c r="D7145" s="36" t="s">
        <v>88</v>
      </c>
      <c r="E7145" s="36" t="s">
        <v>69</v>
      </c>
      <c r="F7145" s="36" t="s">
        <v>70</v>
      </c>
      <c r="G7145" s="36" t="s">
        <v>81</v>
      </c>
      <c r="H7145" s="36">
        <v>20</v>
      </c>
      <c r="I7145" s="36">
        <v>20</v>
      </c>
    </row>
    <row r="7146" spans="1:9" x14ac:dyDescent="0.35">
      <c r="A7146" s="36">
        <v>1549295</v>
      </c>
      <c r="B7146" s="36" t="str">
        <f>VLOOKUP(AllData[[#This Row],[Order]],MM[],3,FALSE)</f>
        <v>V5757311401000</v>
      </c>
      <c r="C7146" s="36">
        <f>VLOOKUP(AllData[[#This Row],[Order]],MM[],2,FALSE)</f>
        <v>151</v>
      </c>
      <c r="D7146" s="36" t="s">
        <v>95</v>
      </c>
      <c r="E7146" s="36" t="s">
        <v>83</v>
      </c>
      <c r="F7146" s="36" t="s">
        <v>84</v>
      </c>
      <c r="G7146" s="36" t="s">
        <v>84</v>
      </c>
      <c r="H7146" s="36">
        <v>585.31600000000003</v>
      </c>
      <c r="I7146" s="36">
        <v>450</v>
      </c>
    </row>
    <row r="7147" spans="1:9" x14ac:dyDescent="0.35">
      <c r="A7147" s="36">
        <v>1549295</v>
      </c>
      <c r="B7147" s="36" t="str">
        <f>VLOOKUP(AllData[[#This Row],[Order]],MM[],3,FALSE)</f>
        <v>V5757311401000</v>
      </c>
      <c r="C7147" s="36">
        <f>VLOOKUP(AllData[[#This Row],[Order]],MM[],2,FALSE)</f>
        <v>151</v>
      </c>
      <c r="D7147" s="36" t="s">
        <v>97</v>
      </c>
      <c r="E7147" s="36" t="s">
        <v>86</v>
      </c>
      <c r="F7147" s="36" t="s">
        <v>87</v>
      </c>
      <c r="G7147" s="36" t="s">
        <v>87</v>
      </c>
      <c r="H7147" s="36">
        <v>20</v>
      </c>
      <c r="I7147" s="36">
        <v>20</v>
      </c>
    </row>
    <row r="7148" spans="1:9" x14ac:dyDescent="0.35">
      <c r="A7148" s="36">
        <v>1549295</v>
      </c>
      <c r="B7148" s="36" t="str">
        <f>VLOOKUP(AllData[[#This Row],[Order]],MM[],3,FALSE)</f>
        <v>V5757311401000</v>
      </c>
      <c r="C7148" s="36">
        <f>VLOOKUP(AllData[[#This Row],[Order]],MM[],2,FALSE)</f>
        <v>151</v>
      </c>
      <c r="D7148" s="36" t="s">
        <v>99</v>
      </c>
      <c r="E7148" s="36" t="s">
        <v>61</v>
      </c>
      <c r="F7148" s="36" t="s">
        <v>63</v>
      </c>
      <c r="G7148" s="36" t="s">
        <v>96</v>
      </c>
      <c r="H7148" s="36">
        <v>37.15</v>
      </c>
      <c r="I7148" s="36">
        <v>100</v>
      </c>
    </row>
    <row r="7149" spans="1:9" x14ac:dyDescent="0.35">
      <c r="A7149" s="36">
        <v>1549295</v>
      </c>
      <c r="B7149" s="36" t="str">
        <f>VLOOKUP(AllData[[#This Row],[Order]],MM[],3,FALSE)</f>
        <v>V5757311401000</v>
      </c>
      <c r="C7149" s="36">
        <f>VLOOKUP(AllData[[#This Row],[Order]],MM[],2,FALSE)</f>
        <v>151</v>
      </c>
      <c r="D7149" s="36" t="s">
        <v>101</v>
      </c>
      <c r="E7149" s="36" t="s">
        <v>69</v>
      </c>
      <c r="F7149" s="36" t="s">
        <v>70</v>
      </c>
      <c r="G7149" s="36" t="s">
        <v>98</v>
      </c>
      <c r="H7149" s="36">
        <v>20</v>
      </c>
      <c r="I7149" s="36">
        <v>20</v>
      </c>
    </row>
    <row r="7150" spans="1:9" x14ac:dyDescent="0.35">
      <c r="A7150" s="36">
        <v>1549295</v>
      </c>
      <c r="B7150" s="36" t="str">
        <f>VLOOKUP(AllData[[#This Row],[Order]],MM[],3,FALSE)</f>
        <v>V5757311401000</v>
      </c>
      <c r="C7150" s="36">
        <f>VLOOKUP(AllData[[#This Row],[Order]],MM[],2,FALSE)</f>
        <v>151</v>
      </c>
      <c r="D7150" s="36" t="s">
        <v>104</v>
      </c>
      <c r="E7150" s="36" t="s">
        <v>69</v>
      </c>
      <c r="F7150" s="36" t="s">
        <v>70</v>
      </c>
      <c r="G7150" s="36" t="s">
        <v>100</v>
      </c>
      <c r="H7150" s="36">
        <v>30</v>
      </c>
      <c r="I7150" s="36">
        <v>30</v>
      </c>
    </row>
    <row r="7151" spans="1:9" x14ac:dyDescent="0.35">
      <c r="A7151" s="36">
        <v>1549295</v>
      </c>
      <c r="B7151" s="36" t="str">
        <f>VLOOKUP(AllData[[#This Row],[Order]],MM[],3,FALSE)</f>
        <v>V5757311401000</v>
      </c>
      <c r="C7151" s="36">
        <f>VLOOKUP(AllData[[#This Row],[Order]],MM[],2,FALSE)</f>
        <v>151</v>
      </c>
      <c r="D7151" s="36" t="s">
        <v>113</v>
      </c>
      <c r="E7151" s="36" t="s">
        <v>102</v>
      </c>
      <c r="F7151" s="36" t="s">
        <v>100</v>
      </c>
      <c r="G7151" s="36" t="s">
        <v>103</v>
      </c>
      <c r="H7151" s="36">
        <v>30</v>
      </c>
      <c r="I7151" s="36">
        <v>30</v>
      </c>
    </row>
    <row r="7152" spans="1:9" x14ac:dyDescent="0.35">
      <c r="A7152" s="36">
        <v>1549295</v>
      </c>
      <c r="B7152" s="36" t="str">
        <f>VLOOKUP(AllData[[#This Row],[Order]],MM[],3,FALSE)</f>
        <v>V5757311401000</v>
      </c>
      <c r="C7152" s="36">
        <f>VLOOKUP(AllData[[#This Row],[Order]],MM[],2,FALSE)</f>
        <v>151</v>
      </c>
      <c r="D7152" s="36" t="s">
        <v>114</v>
      </c>
      <c r="E7152" s="36" t="s">
        <v>102</v>
      </c>
      <c r="F7152" s="36" t="s">
        <v>100</v>
      </c>
      <c r="G7152" s="36" t="s">
        <v>106</v>
      </c>
      <c r="H7152" s="36">
        <v>45</v>
      </c>
      <c r="I7152" s="36">
        <v>45</v>
      </c>
    </row>
    <row r="7153" spans="1:9" x14ac:dyDescent="0.35">
      <c r="A7153" s="36">
        <v>1549295</v>
      </c>
      <c r="B7153" s="36" t="str">
        <f>VLOOKUP(AllData[[#This Row],[Order]],MM[],3,FALSE)</f>
        <v>V5757311401000</v>
      </c>
      <c r="C7153" s="36">
        <f>VLOOKUP(AllData[[#This Row],[Order]],MM[],2,FALSE)</f>
        <v>151</v>
      </c>
      <c r="D7153" s="36" t="s">
        <v>60</v>
      </c>
      <c r="E7153" s="36" t="s">
        <v>61</v>
      </c>
      <c r="F7153" s="36" t="s">
        <v>63</v>
      </c>
      <c r="G7153" s="36" t="s">
        <v>108</v>
      </c>
      <c r="H7153" s="36">
        <v>561.59999999999991</v>
      </c>
      <c r="I7153" s="36">
        <v>1</v>
      </c>
    </row>
    <row r="7154" spans="1:9" x14ac:dyDescent="0.35">
      <c r="A7154" s="36">
        <v>1549295</v>
      </c>
      <c r="B7154" s="36" t="str">
        <f>VLOOKUP(AllData[[#This Row],[Order]],MM[],3,FALSE)</f>
        <v>V5757311401000</v>
      </c>
      <c r="C7154" s="36">
        <f>VLOOKUP(AllData[[#This Row],[Order]],MM[],2,FALSE)</f>
        <v>151</v>
      </c>
      <c r="D7154" s="36" t="s">
        <v>95</v>
      </c>
      <c r="E7154" s="36" t="s">
        <v>83</v>
      </c>
      <c r="F7154" s="36" t="s">
        <v>84</v>
      </c>
      <c r="G7154" s="36" t="s">
        <v>110</v>
      </c>
      <c r="H7154" s="36"/>
      <c r="I7154" s="36">
        <v>5</v>
      </c>
    </row>
    <row r="7155" spans="1:9" x14ac:dyDescent="0.35">
      <c r="A7155" s="36">
        <v>1549296</v>
      </c>
      <c r="B7155" s="36" t="str">
        <f>VLOOKUP(AllData[[#This Row],[Order]],MM[],3,FALSE)</f>
        <v>V5757331400800</v>
      </c>
      <c r="C7155" s="36">
        <f>VLOOKUP(AllData[[#This Row],[Order]],MM[],2,FALSE)</f>
        <v>150</v>
      </c>
      <c r="D7155" s="36" t="s">
        <v>60</v>
      </c>
      <c r="E7155" s="36" t="s">
        <v>83</v>
      </c>
      <c r="F7155" s="36" t="s">
        <v>84</v>
      </c>
      <c r="G7155" s="36" t="s">
        <v>111</v>
      </c>
      <c r="H7155" s="36">
        <v>37.667000000000002</v>
      </c>
      <c r="I7155" s="36">
        <v>40</v>
      </c>
    </row>
    <row r="7156" spans="1:9" x14ac:dyDescent="0.35">
      <c r="A7156" s="36">
        <v>1549296</v>
      </c>
      <c r="B7156" s="36" t="str">
        <f>VLOOKUP(AllData[[#This Row],[Order]],MM[],3,FALSE)</f>
        <v>V5757331400800</v>
      </c>
      <c r="C7156" s="36">
        <f>VLOOKUP(AllData[[#This Row],[Order]],MM[],2,FALSE)</f>
        <v>150</v>
      </c>
      <c r="D7156" s="36" t="s">
        <v>68</v>
      </c>
      <c r="E7156" s="36" t="s">
        <v>61</v>
      </c>
      <c r="F7156" s="36" t="s">
        <v>63</v>
      </c>
      <c r="G7156" s="36" t="s">
        <v>64</v>
      </c>
      <c r="H7156" s="36">
        <v>8.9670000000000005</v>
      </c>
      <c r="I7156" s="36">
        <v>15</v>
      </c>
    </row>
    <row r="7157" spans="1:9" x14ac:dyDescent="0.35">
      <c r="A7157" s="36">
        <v>1549296</v>
      </c>
      <c r="B7157" s="36" t="str">
        <f>VLOOKUP(AllData[[#This Row],[Order]],MM[],3,FALSE)</f>
        <v>V5757331400800</v>
      </c>
      <c r="C7157" s="36">
        <f>VLOOKUP(AllData[[#This Row],[Order]],MM[],2,FALSE)</f>
        <v>150</v>
      </c>
      <c r="D7157" s="36" t="s">
        <v>73</v>
      </c>
      <c r="E7157" s="36" t="s">
        <v>69</v>
      </c>
      <c r="F7157" s="36" t="s">
        <v>70</v>
      </c>
      <c r="G7157" s="36" t="s">
        <v>71</v>
      </c>
      <c r="H7157" s="36">
        <v>20</v>
      </c>
      <c r="I7157" s="36">
        <v>20</v>
      </c>
    </row>
    <row r="7158" spans="1:9" x14ac:dyDescent="0.35">
      <c r="A7158" s="36">
        <v>1549296</v>
      </c>
      <c r="B7158" s="36" t="str">
        <f>VLOOKUP(AllData[[#This Row],[Order]],MM[],3,FALSE)</f>
        <v>V5757331400800</v>
      </c>
      <c r="C7158" s="36">
        <f>VLOOKUP(AllData[[#This Row],[Order]],MM[],2,FALSE)</f>
        <v>150</v>
      </c>
      <c r="D7158" s="36" t="s">
        <v>75</v>
      </c>
      <c r="E7158" s="36" t="s">
        <v>61</v>
      </c>
      <c r="F7158" s="36" t="s">
        <v>63</v>
      </c>
      <c r="G7158" s="36" t="s">
        <v>74</v>
      </c>
      <c r="H7158" s="36">
        <v>630</v>
      </c>
      <c r="I7158" s="36">
        <v>350</v>
      </c>
    </row>
    <row r="7159" spans="1:9" x14ac:dyDescent="0.35">
      <c r="A7159" s="36">
        <v>1549296</v>
      </c>
      <c r="B7159" s="36" t="str">
        <f>VLOOKUP(AllData[[#This Row],[Order]],MM[],3,FALSE)</f>
        <v>V5757331400800</v>
      </c>
      <c r="C7159" s="36">
        <f>VLOOKUP(AllData[[#This Row],[Order]],MM[],2,FALSE)</f>
        <v>150</v>
      </c>
      <c r="D7159" s="36" t="s">
        <v>78</v>
      </c>
      <c r="E7159" s="36" t="s">
        <v>61</v>
      </c>
      <c r="F7159" s="36" t="s">
        <v>63</v>
      </c>
      <c r="G7159" s="36" t="s">
        <v>76</v>
      </c>
      <c r="H7159" s="36">
        <v>1856.46</v>
      </c>
      <c r="I7159" s="36">
        <v>1020</v>
      </c>
    </row>
    <row r="7160" spans="1:9" x14ac:dyDescent="0.35">
      <c r="A7160" s="36">
        <v>1549296</v>
      </c>
      <c r="B7160" s="36" t="str">
        <f>VLOOKUP(AllData[[#This Row],[Order]],MM[],3,FALSE)</f>
        <v>V5757331400800</v>
      </c>
      <c r="C7160" s="36">
        <f>VLOOKUP(AllData[[#This Row],[Order]],MM[],2,FALSE)</f>
        <v>150</v>
      </c>
      <c r="D7160" s="36" t="s">
        <v>80</v>
      </c>
      <c r="E7160" s="36" t="s">
        <v>61</v>
      </c>
      <c r="F7160" s="36" t="s">
        <v>63</v>
      </c>
      <c r="G7160" s="36" t="s">
        <v>112</v>
      </c>
      <c r="H7160" s="36">
        <v>59.6</v>
      </c>
      <c r="I7160" s="36">
        <v>50</v>
      </c>
    </row>
    <row r="7161" spans="1:9" x14ac:dyDescent="0.35">
      <c r="A7161" s="36">
        <v>1549296</v>
      </c>
      <c r="B7161" s="36" t="str">
        <f>VLOOKUP(AllData[[#This Row],[Order]],MM[],3,FALSE)</f>
        <v>V5757331400800</v>
      </c>
      <c r="C7161" s="36">
        <f>VLOOKUP(AllData[[#This Row],[Order]],MM[],2,FALSE)</f>
        <v>150</v>
      </c>
      <c r="D7161" s="36" t="s">
        <v>82</v>
      </c>
      <c r="E7161" s="36" t="s">
        <v>89</v>
      </c>
      <c r="F7161" s="36" t="s">
        <v>91</v>
      </c>
      <c r="G7161" s="36" t="s">
        <v>92</v>
      </c>
      <c r="H7161" s="36"/>
      <c r="I7161" s="36">
        <v>0</v>
      </c>
    </row>
    <row r="7162" spans="1:9" x14ac:dyDescent="0.35">
      <c r="A7162" s="36">
        <v>1549296</v>
      </c>
      <c r="B7162" s="36" t="str">
        <f>VLOOKUP(AllData[[#This Row],[Order]],MM[],3,FALSE)</f>
        <v>V5757331400800</v>
      </c>
      <c r="C7162" s="36">
        <f>VLOOKUP(AllData[[#This Row],[Order]],MM[],2,FALSE)</f>
        <v>150</v>
      </c>
      <c r="D7162" s="36" t="s">
        <v>85</v>
      </c>
      <c r="E7162" s="36" t="s">
        <v>69</v>
      </c>
      <c r="F7162" s="36" t="s">
        <v>70</v>
      </c>
      <c r="G7162" s="36" t="s">
        <v>79</v>
      </c>
      <c r="H7162" s="36">
        <v>20</v>
      </c>
      <c r="I7162" s="36">
        <v>20</v>
      </c>
    </row>
    <row r="7163" spans="1:9" x14ac:dyDescent="0.35">
      <c r="A7163" s="36">
        <v>1549296</v>
      </c>
      <c r="B7163" s="36" t="str">
        <f>VLOOKUP(AllData[[#This Row],[Order]],MM[],3,FALSE)</f>
        <v>V5757331400800</v>
      </c>
      <c r="C7163" s="36">
        <f>VLOOKUP(AllData[[#This Row],[Order]],MM[],2,FALSE)</f>
        <v>150</v>
      </c>
      <c r="D7163" s="36" t="s">
        <v>88</v>
      </c>
      <c r="E7163" s="36" t="s">
        <v>69</v>
      </c>
      <c r="F7163" s="36" t="s">
        <v>70</v>
      </c>
      <c r="G7163" s="36" t="s">
        <v>81</v>
      </c>
      <c r="H7163" s="36">
        <v>20</v>
      </c>
      <c r="I7163" s="36">
        <v>20</v>
      </c>
    </row>
    <row r="7164" spans="1:9" x14ac:dyDescent="0.35">
      <c r="A7164" s="36">
        <v>1549296</v>
      </c>
      <c r="B7164" s="36" t="str">
        <f>VLOOKUP(AllData[[#This Row],[Order]],MM[],3,FALSE)</f>
        <v>V5757331400800</v>
      </c>
      <c r="C7164" s="36">
        <f>VLOOKUP(AllData[[#This Row],[Order]],MM[],2,FALSE)</f>
        <v>150</v>
      </c>
      <c r="D7164" s="36" t="s">
        <v>95</v>
      </c>
      <c r="E7164" s="36" t="s">
        <v>83</v>
      </c>
      <c r="F7164" s="36" t="s">
        <v>84</v>
      </c>
      <c r="G7164" s="36" t="s">
        <v>84</v>
      </c>
      <c r="H7164" s="36">
        <v>418.86</v>
      </c>
      <c r="I7164" s="36">
        <v>450</v>
      </c>
    </row>
    <row r="7165" spans="1:9" x14ac:dyDescent="0.35">
      <c r="A7165" s="36">
        <v>1549296</v>
      </c>
      <c r="B7165" s="36" t="str">
        <f>VLOOKUP(AllData[[#This Row],[Order]],MM[],3,FALSE)</f>
        <v>V5757331400800</v>
      </c>
      <c r="C7165" s="36">
        <f>VLOOKUP(AllData[[#This Row],[Order]],MM[],2,FALSE)</f>
        <v>150</v>
      </c>
      <c r="D7165" s="36" t="s">
        <v>97</v>
      </c>
      <c r="E7165" s="36" t="s">
        <v>86</v>
      </c>
      <c r="F7165" s="36" t="s">
        <v>87</v>
      </c>
      <c r="G7165" s="36" t="s">
        <v>87</v>
      </c>
      <c r="H7165" s="36">
        <v>20</v>
      </c>
      <c r="I7165" s="36">
        <v>20</v>
      </c>
    </row>
    <row r="7166" spans="1:9" x14ac:dyDescent="0.35">
      <c r="A7166" s="36">
        <v>1549296</v>
      </c>
      <c r="B7166" s="36" t="str">
        <f>VLOOKUP(AllData[[#This Row],[Order]],MM[],3,FALSE)</f>
        <v>V5757331400800</v>
      </c>
      <c r="C7166" s="36">
        <f>VLOOKUP(AllData[[#This Row],[Order]],MM[],2,FALSE)</f>
        <v>150</v>
      </c>
      <c r="D7166" s="36" t="s">
        <v>99</v>
      </c>
      <c r="E7166" s="36" t="s">
        <v>61</v>
      </c>
      <c r="F7166" s="36" t="s">
        <v>63</v>
      </c>
      <c r="G7166" s="36" t="s">
        <v>96</v>
      </c>
      <c r="H7166" s="36">
        <v>20.25</v>
      </c>
      <c r="I7166" s="36">
        <v>100</v>
      </c>
    </row>
    <row r="7167" spans="1:9" x14ac:dyDescent="0.35">
      <c r="A7167" s="36">
        <v>1549296</v>
      </c>
      <c r="B7167" s="36" t="str">
        <f>VLOOKUP(AllData[[#This Row],[Order]],MM[],3,FALSE)</f>
        <v>V5757331400800</v>
      </c>
      <c r="C7167" s="36">
        <f>VLOOKUP(AllData[[#This Row],[Order]],MM[],2,FALSE)</f>
        <v>150</v>
      </c>
      <c r="D7167" s="36" t="s">
        <v>101</v>
      </c>
      <c r="E7167" s="36" t="s">
        <v>69</v>
      </c>
      <c r="F7167" s="36" t="s">
        <v>70</v>
      </c>
      <c r="G7167" s="36" t="s">
        <v>98</v>
      </c>
      <c r="H7167" s="36">
        <v>20</v>
      </c>
      <c r="I7167" s="36">
        <v>20</v>
      </c>
    </row>
    <row r="7168" spans="1:9" x14ac:dyDescent="0.35">
      <c r="A7168" s="36">
        <v>1549296</v>
      </c>
      <c r="B7168" s="36" t="str">
        <f>VLOOKUP(AllData[[#This Row],[Order]],MM[],3,FALSE)</f>
        <v>V5757331400800</v>
      </c>
      <c r="C7168" s="36">
        <f>VLOOKUP(AllData[[#This Row],[Order]],MM[],2,FALSE)</f>
        <v>150</v>
      </c>
      <c r="D7168" s="36" t="s">
        <v>104</v>
      </c>
      <c r="E7168" s="36" t="s">
        <v>69</v>
      </c>
      <c r="F7168" s="36" t="s">
        <v>70</v>
      </c>
      <c r="G7168" s="36" t="s">
        <v>100</v>
      </c>
      <c r="H7168" s="36">
        <v>30</v>
      </c>
      <c r="I7168" s="36">
        <v>30</v>
      </c>
    </row>
    <row r="7169" spans="1:9" x14ac:dyDescent="0.35">
      <c r="A7169" s="36">
        <v>1549296</v>
      </c>
      <c r="B7169" s="36" t="str">
        <f>VLOOKUP(AllData[[#This Row],[Order]],MM[],3,FALSE)</f>
        <v>V5757331400800</v>
      </c>
      <c r="C7169" s="36">
        <f>VLOOKUP(AllData[[#This Row],[Order]],MM[],2,FALSE)</f>
        <v>150</v>
      </c>
      <c r="D7169" s="36" t="s">
        <v>113</v>
      </c>
      <c r="E7169" s="36" t="s">
        <v>102</v>
      </c>
      <c r="F7169" s="36" t="s">
        <v>100</v>
      </c>
      <c r="G7169" s="36" t="s">
        <v>103</v>
      </c>
      <c r="H7169" s="36">
        <v>30</v>
      </c>
      <c r="I7169" s="36">
        <v>30</v>
      </c>
    </row>
    <row r="7170" spans="1:9" x14ac:dyDescent="0.35">
      <c r="A7170" s="36">
        <v>1549296</v>
      </c>
      <c r="B7170" s="36" t="str">
        <f>VLOOKUP(AllData[[#This Row],[Order]],MM[],3,FALSE)</f>
        <v>V5757331400800</v>
      </c>
      <c r="C7170" s="36">
        <f>VLOOKUP(AllData[[#This Row],[Order]],MM[],2,FALSE)</f>
        <v>150</v>
      </c>
      <c r="D7170" s="36" t="s">
        <v>114</v>
      </c>
      <c r="E7170" s="36" t="s">
        <v>102</v>
      </c>
      <c r="F7170" s="36" t="s">
        <v>100</v>
      </c>
      <c r="G7170" s="36" t="s">
        <v>106</v>
      </c>
      <c r="H7170" s="36">
        <v>45</v>
      </c>
      <c r="I7170" s="36">
        <v>45</v>
      </c>
    </row>
    <row r="7171" spans="1:9" x14ac:dyDescent="0.35">
      <c r="A7171" s="36">
        <v>1549296</v>
      </c>
      <c r="B7171" s="36" t="str">
        <f>VLOOKUP(AllData[[#This Row],[Order]],MM[],3,FALSE)</f>
        <v>V5757331400800</v>
      </c>
      <c r="C7171" s="36">
        <f>VLOOKUP(AllData[[#This Row],[Order]],MM[],2,FALSE)</f>
        <v>150</v>
      </c>
      <c r="D7171" s="36" t="s">
        <v>60</v>
      </c>
      <c r="E7171" s="36" t="s">
        <v>61</v>
      </c>
      <c r="F7171" s="36" t="s">
        <v>63</v>
      </c>
      <c r="G7171" s="36" t="s">
        <v>108</v>
      </c>
      <c r="H7171" s="36">
        <v>445.08</v>
      </c>
      <c r="I7171" s="36">
        <v>1</v>
      </c>
    </row>
    <row r="7172" spans="1:9" x14ac:dyDescent="0.35">
      <c r="A7172" s="36">
        <v>1549296</v>
      </c>
      <c r="B7172" s="36" t="str">
        <f>VLOOKUP(AllData[[#This Row],[Order]],MM[],3,FALSE)</f>
        <v>V5757331400800</v>
      </c>
      <c r="C7172" s="36">
        <f>VLOOKUP(AllData[[#This Row],[Order]],MM[],2,FALSE)</f>
        <v>150</v>
      </c>
      <c r="D7172" s="36" t="s">
        <v>95</v>
      </c>
      <c r="E7172" s="36" t="s">
        <v>83</v>
      </c>
      <c r="F7172" s="36" t="s">
        <v>84</v>
      </c>
      <c r="G7172" s="36" t="s">
        <v>110</v>
      </c>
      <c r="H7172" s="36">
        <v>100.5</v>
      </c>
      <c r="I7172" s="36">
        <v>5</v>
      </c>
    </row>
    <row r="7173" spans="1:9" x14ac:dyDescent="0.35">
      <c r="A7173" s="36">
        <v>1549297</v>
      </c>
      <c r="B7173" s="36" t="str">
        <f>VLOOKUP(AllData[[#This Row],[Order]],MM[],3,FALSE)</f>
        <v>V5757331401000</v>
      </c>
      <c r="C7173" s="36">
        <f>VLOOKUP(AllData[[#This Row],[Order]],MM[],2,FALSE)</f>
        <v>151</v>
      </c>
      <c r="D7173" s="36" t="s">
        <v>60</v>
      </c>
      <c r="E7173" s="36" t="s">
        <v>83</v>
      </c>
      <c r="F7173" s="36" t="s">
        <v>84</v>
      </c>
      <c r="G7173" s="36" t="s">
        <v>111</v>
      </c>
      <c r="H7173" s="36">
        <v>66.179999999999993</v>
      </c>
      <c r="I7173" s="36">
        <v>40</v>
      </c>
    </row>
    <row r="7174" spans="1:9" x14ac:dyDescent="0.35">
      <c r="A7174" s="36">
        <v>1549297</v>
      </c>
      <c r="B7174" s="36" t="str">
        <f>VLOOKUP(AllData[[#This Row],[Order]],MM[],3,FALSE)</f>
        <v>V5757331401000</v>
      </c>
      <c r="C7174" s="36">
        <f>VLOOKUP(AllData[[#This Row],[Order]],MM[],2,FALSE)</f>
        <v>151</v>
      </c>
      <c r="D7174" s="36" t="s">
        <v>68</v>
      </c>
      <c r="E7174" s="36" t="s">
        <v>61</v>
      </c>
      <c r="F7174" s="36" t="s">
        <v>63</v>
      </c>
      <c r="G7174" s="36" t="s">
        <v>64</v>
      </c>
      <c r="H7174" s="36">
        <v>4.2169999999999996</v>
      </c>
      <c r="I7174" s="36">
        <v>15</v>
      </c>
    </row>
    <row r="7175" spans="1:9" x14ac:dyDescent="0.35">
      <c r="A7175" s="36">
        <v>1549297</v>
      </c>
      <c r="B7175" s="36" t="str">
        <f>VLOOKUP(AllData[[#This Row],[Order]],MM[],3,FALSE)</f>
        <v>V5757331401000</v>
      </c>
      <c r="C7175" s="36">
        <f>VLOOKUP(AllData[[#This Row],[Order]],MM[],2,FALSE)</f>
        <v>151</v>
      </c>
      <c r="D7175" s="36" t="s">
        <v>73</v>
      </c>
      <c r="E7175" s="36" t="s">
        <v>69</v>
      </c>
      <c r="F7175" s="36" t="s">
        <v>70</v>
      </c>
      <c r="G7175" s="36" t="s">
        <v>71</v>
      </c>
      <c r="H7175" s="36">
        <v>20</v>
      </c>
      <c r="I7175" s="36">
        <v>20</v>
      </c>
    </row>
    <row r="7176" spans="1:9" x14ac:dyDescent="0.35">
      <c r="A7176" s="36">
        <v>1549297</v>
      </c>
      <c r="B7176" s="36" t="str">
        <f>VLOOKUP(AllData[[#This Row],[Order]],MM[],3,FALSE)</f>
        <v>V5757331401000</v>
      </c>
      <c r="C7176" s="36">
        <f>VLOOKUP(AllData[[#This Row],[Order]],MM[],2,FALSE)</f>
        <v>151</v>
      </c>
      <c r="D7176" s="36" t="s">
        <v>75</v>
      </c>
      <c r="E7176" s="36" t="s">
        <v>61</v>
      </c>
      <c r="F7176" s="36" t="s">
        <v>63</v>
      </c>
      <c r="G7176" s="36" t="s">
        <v>74</v>
      </c>
      <c r="H7176" s="36">
        <v>486.84000000000003</v>
      </c>
      <c r="I7176" s="36">
        <v>350</v>
      </c>
    </row>
    <row r="7177" spans="1:9" x14ac:dyDescent="0.35">
      <c r="A7177" s="36">
        <v>1549297</v>
      </c>
      <c r="B7177" s="36" t="str">
        <f>VLOOKUP(AllData[[#This Row],[Order]],MM[],3,FALSE)</f>
        <v>V5757331401000</v>
      </c>
      <c r="C7177" s="36">
        <f>VLOOKUP(AllData[[#This Row],[Order]],MM[],2,FALSE)</f>
        <v>151</v>
      </c>
      <c r="D7177" s="36" t="s">
        <v>78</v>
      </c>
      <c r="E7177" s="36" t="s">
        <v>61</v>
      </c>
      <c r="F7177" s="36" t="s">
        <v>63</v>
      </c>
      <c r="G7177" s="36" t="s">
        <v>76</v>
      </c>
      <c r="H7177" s="36">
        <v>2017.8000000000002</v>
      </c>
      <c r="I7177" s="36">
        <v>1020</v>
      </c>
    </row>
    <row r="7178" spans="1:9" x14ac:dyDescent="0.35">
      <c r="A7178" s="36">
        <v>1549297</v>
      </c>
      <c r="B7178" s="36" t="str">
        <f>VLOOKUP(AllData[[#This Row],[Order]],MM[],3,FALSE)</f>
        <v>V5757331401000</v>
      </c>
      <c r="C7178" s="36">
        <f>VLOOKUP(AllData[[#This Row],[Order]],MM[],2,FALSE)</f>
        <v>151</v>
      </c>
      <c r="D7178" s="36" t="s">
        <v>80</v>
      </c>
      <c r="E7178" s="36" t="s">
        <v>61</v>
      </c>
      <c r="F7178" s="36" t="s">
        <v>63</v>
      </c>
      <c r="G7178" s="36" t="s">
        <v>112</v>
      </c>
      <c r="H7178" s="36">
        <v>56.35</v>
      </c>
      <c r="I7178" s="36">
        <v>50</v>
      </c>
    </row>
    <row r="7179" spans="1:9" x14ac:dyDescent="0.35">
      <c r="A7179" s="36">
        <v>1549297</v>
      </c>
      <c r="B7179" s="36" t="str">
        <f>VLOOKUP(AllData[[#This Row],[Order]],MM[],3,FALSE)</f>
        <v>V5757331401000</v>
      </c>
      <c r="C7179" s="36">
        <f>VLOOKUP(AllData[[#This Row],[Order]],MM[],2,FALSE)</f>
        <v>151</v>
      </c>
      <c r="D7179" s="36" t="s">
        <v>82</v>
      </c>
      <c r="E7179" s="36" t="s">
        <v>89</v>
      </c>
      <c r="F7179" s="36" t="s">
        <v>91</v>
      </c>
      <c r="G7179" s="36" t="s">
        <v>92</v>
      </c>
      <c r="H7179" s="36"/>
      <c r="I7179" s="36">
        <v>0</v>
      </c>
    </row>
    <row r="7180" spans="1:9" x14ac:dyDescent="0.35">
      <c r="A7180" s="36">
        <v>1549297</v>
      </c>
      <c r="B7180" s="36" t="str">
        <f>VLOOKUP(AllData[[#This Row],[Order]],MM[],3,FALSE)</f>
        <v>V5757331401000</v>
      </c>
      <c r="C7180" s="36">
        <f>VLOOKUP(AllData[[#This Row],[Order]],MM[],2,FALSE)</f>
        <v>151</v>
      </c>
      <c r="D7180" s="36" t="s">
        <v>85</v>
      </c>
      <c r="E7180" s="36" t="s">
        <v>69</v>
      </c>
      <c r="F7180" s="36" t="s">
        <v>70</v>
      </c>
      <c r="G7180" s="36" t="s">
        <v>79</v>
      </c>
      <c r="H7180" s="36">
        <v>20</v>
      </c>
      <c r="I7180" s="36">
        <v>20</v>
      </c>
    </row>
    <row r="7181" spans="1:9" x14ac:dyDescent="0.35">
      <c r="A7181" s="36">
        <v>1549297</v>
      </c>
      <c r="B7181" s="36" t="str">
        <f>VLOOKUP(AllData[[#This Row],[Order]],MM[],3,FALSE)</f>
        <v>V5757331401000</v>
      </c>
      <c r="C7181" s="36">
        <f>VLOOKUP(AllData[[#This Row],[Order]],MM[],2,FALSE)</f>
        <v>151</v>
      </c>
      <c r="D7181" s="36" t="s">
        <v>88</v>
      </c>
      <c r="E7181" s="36" t="s">
        <v>69</v>
      </c>
      <c r="F7181" s="36" t="s">
        <v>70</v>
      </c>
      <c r="G7181" s="36" t="s">
        <v>81</v>
      </c>
      <c r="H7181" s="36">
        <v>20</v>
      </c>
      <c r="I7181" s="36">
        <v>20</v>
      </c>
    </row>
    <row r="7182" spans="1:9" x14ac:dyDescent="0.35">
      <c r="A7182" s="36">
        <v>1549297</v>
      </c>
      <c r="B7182" s="36" t="str">
        <f>VLOOKUP(AllData[[#This Row],[Order]],MM[],3,FALSE)</f>
        <v>V5757331401000</v>
      </c>
      <c r="C7182" s="36">
        <f>VLOOKUP(AllData[[#This Row],[Order]],MM[],2,FALSE)</f>
        <v>151</v>
      </c>
      <c r="D7182" s="36" t="s">
        <v>95</v>
      </c>
      <c r="E7182" s="36" t="s">
        <v>83</v>
      </c>
      <c r="F7182" s="36" t="s">
        <v>84</v>
      </c>
      <c r="G7182" s="36" t="s">
        <v>84</v>
      </c>
      <c r="H7182" s="36">
        <v>749.72</v>
      </c>
      <c r="I7182" s="36">
        <v>450</v>
      </c>
    </row>
    <row r="7183" spans="1:9" x14ac:dyDescent="0.35">
      <c r="A7183" s="36">
        <v>1549297</v>
      </c>
      <c r="B7183" s="36" t="str">
        <f>VLOOKUP(AllData[[#This Row],[Order]],MM[],3,FALSE)</f>
        <v>V5757331401000</v>
      </c>
      <c r="C7183" s="36">
        <f>VLOOKUP(AllData[[#This Row],[Order]],MM[],2,FALSE)</f>
        <v>151</v>
      </c>
      <c r="D7183" s="36" t="s">
        <v>97</v>
      </c>
      <c r="E7183" s="36" t="s">
        <v>86</v>
      </c>
      <c r="F7183" s="36" t="s">
        <v>87</v>
      </c>
      <c r="G7183" s="36" t="s">
        <v>87</v>
      </c>
      <c r="H7183" s="36">
        <v>20</v>
      </c>
      <c r="I7183" s="36">
        <v>20</v>
      </c>
    </row>
    <row r="7184" spans="1:9" x14ac:dyDescent="0.35">
      <c r="A7184" s="36">
        <v>1549297</v>
      </c>
      <c r="B7184" s="36" t="str">
        <f>VLOOKUP(AllData[[#This Row],[Order]],MM[],3,FALSE)</f>
        <v>V5757331401000</v>
      </c>
      <c r="C7184" s="36">
        <f>VLOOKUP(AllData[[#This Row],[Order]],MM[],2,FALSE)</f>
        <v>151</v>
      </c>
      <c r="D7184" s="36" t="s">
        <v>99</v>
      </c>
      <c r="E7184" s="36" t="s">
        <v>61</v>
      </c>
      <c r="F7184" s="36" t="s">
        <v>63</v>
      </c>
      <c r="G7184" s="36" t="s">
        <v>96</v>
      </c>
      <c r="H7184" s="36">
        <v>25.4</v>
      </c>
      <c r="I7184" s="36">
        <v>100</v>
      </c>
    </row>
    <row r="7185" spans="1:9" x14ac:dyDescent="0.35">
      <c r="A7185" s="36">
        <v>1549297</v>
      </c>
      <c r="B7185" s="36" t="str">
        <f>VLOOKUP(AllData[[#This Row],[Order]],MM[],3,FALSE)</f>
        <v>V5757331401000</v>
      </c>
      <c r="C7185" s="36">
        <f>VLOOKUP(AllData[[#This Row],[Order]],MM[],2,FALSE)</f>
        <v>151</v>
      </c>
      <c r="D7185" s="36" t="s">
        <v>101</v>
      </c>
      <c r="E7185" s="36" t="s">
        <v>69</v>
      </c>
      <c r="F7185" s="36" t="s">
        <v>70</v>
      </c>
      <c r="G7185" s="36" t="s">
        <v>98</v>
      </c>
      <c r="H7185" s="36">
        <v>20</v>
      </c>
      <c r="I7185" s="36">
        <v>20</v>
      </c>
    </row>
    <row r="7186" spans="1:9" x14ac:dyDescent="0.35">
      <c r="A7186" s="36">
        <v>1549297</v>
      </c>
      <c r="B7186" s="36" t="str">
        <f>VLOOKUP(AllData[[#This Row],[Order]],MM[],3,FALSE)</f>
        <v>V5757331401000</v>
      </c>
      <c r="C7186" s="36">
        <f>VLOOKUP(AllData[[#This Row],[Order]],MM[],2,FALSE)</f>
        <v>151</v>
      </c>
      <c r="D7186" s="36" t="s">
        <v>104</v>
      </c>
      <c r="E7186" s="36" t="s">
        <v>69</v>
      </c>
      <c r="F7186" s="36" t="s">
        <v>70</v>
      </c>
      <c r="G7186" s="36" t="s">
        <v>100</v>
      </c>
      <c r="H7186" s="36">
        <v>30</v>
      </c>
      <c r="I7186" s="36">
        <v>30</v>
      </c>
    </row>
    <row r="7187" spans="1:9" x14ac:dyDescent="0.35">
      <c r="A7187" s="36">
        <v>1549297</v>
      </c>
      <c r="B7187" s="36" t="str">
        <f>VLOOKUP(AllData[[#This Row],[Order]],MM[],3,FALSE)</f>
        <v>V5757331401000</v>
      </c>
      <c r="C7187" s="36">
        <f>VLOOKUP(AllData[[#This Row],[Order]],MM[],2,FALSE)</f>
        <v>151</v>
      </c>
      <c r="D7187" s="36" t="s">
        <v>113</v>
      </c>
      <c r="E7187" s="36" t="s">
        <v>102</v>
      </c>
      <c r="F7187" s="36" t="s">
        <v>100</v>
      </c>
      <c r="G7187" s="36" t="s">
        <v>103</v>
      </c>
      <c r="H7187" s="36">
        <v>30</v>
      </c>
      <c r="I7187" s="36">
        <v>30</v>
      </c>
    </row>
    <row r="7188" spans="1:9" x14ac:dyDescent="0.35">
      <c r="A7188" s="36">
        <v>1549297</v>
      </c>
      <c r="B7188" s="36" t="str">
        <f>VLOOKUP(AllData[[#This Row],[Order]],MM[],3,FALSE)</f>
        <v>V5757331401000</v>
      </c>
      <c r="C7188" s="36">
        <f>VLOOKUP(AllData[[#This Row],[Order]],MM[],2,FALSE)</f>
        <v>151</v>
      </c>
      <c r="D7188" s="36" t="s">
        <v>114</v>
      </c>
      <c r="E7188" s="36" t="s">
        <v>102</v>
      </c>
      <c r="F7188" s="36" t="s">
        <v>100</v>
      </c>
      <c r="G7188" s="36" t="s">
        <v>106</v>
      </c>
      <c r="H7188" s="36">
        <v>45</v>
      </c>
      <c r="I7188" s="36">
        <v>45</v>
      </c>
    </row>
    <row r="7189" spans="1:9" x14ac:dyDescent="0.35">
      <c r="A7189" s="36">
        <v>1549297</v>
      </c>
      <c r="B7189" s="36" t="str">
        <f>VLOOKUP(AllData[[#This Row],[Order]],MM[],3,FALSE)</f>
        <v>V5757331401000</v>
      </c>
      <c r="C7189" s="36">
        <f>VLOOKUP(AllData[[#This Row],[Order]],MM[],2,FALSE)</f>
        <v>151</v>
      </c>
      <c r="D7189" s="36" t="s">
        <v>60</v>
      </c>
      <c r="E7189" s="36" t="s">
        <v>61</v>
      </c>
      <c r="F7189" s="36" t="s">
        <v>63</v>
      </c>
      <c r="G7189" s="36" t="s">
        <v>108</v>
      </c>
      <c r="H7189" s="36"/>
      <c r="I7189" s="36">
        <v>1</v>
      </c>
    </row>
    <row r="7190" spans="1:9" x14ac:dyDescent="0.35">
      <c r="A7190" s="36">
        <v>1549297</v>
      </c>
      <c r="B7190" s="36" t="str">
        <f>VLOOKUP(AllData[[#This Row],[Order]],MM[],3,FALSE)</f>
        <v>V5757331401000</v>
      </c>
      <c r="C7190" s="36">
        <f>VLOOKUP(AllData[[#This Row],[Order]],MM[],2,FALSE)</f>
        <v>151</v>
      </c>
      <c r="D7190" s="36" t="s">
        <v>95</v>
      </c>
      <c r="E7190" s="36" t="s">
        <v>83</v>
      </c>
      <c r="F7190" s="36" t="s">
        <v>84</v>
      </c>
      <c r="G7190" s="36" t="s">
        <v>110</v>
      </c>
      <c r="H7190" s="36"/>
      <c r="I7190" s="36">
        <v>5</v>
      </c>
    </row>
    <row r="7191" spans="1:9" x14ac:dyDescent="0.35">
      <c r="A7191" s="36">
        <v>1549298</v>
      </c>
      <c r="B7191" s="36" t="str">
        <f>VLOOKUP(AllData[[#This Row],[Order]],MM[],3,FALSE)</f>
        <v>V5757311400800</v>
      </c>
      <c r="C7191" s="36">
        <f>VLOOKUP(AllData[[#This Row],[Order]],MM[],2,FALSE)</f>
        <v>152</v>
      </c>
      <c r="D7191" s="36" t="s">
        <v>60</v>
      </c>
      <c r="E7191" s="36" t="s">
        <v>83</v>
      </c>
      <c r="F7191" s="36" t="s">
        <v>84</v>
      </c>
      <c r="G7191" s="36" t="s">
        <v>111</v>
      </c>
      <c r="H7191" s="36">
        <v>29.817</v>
      </c>
      <c r="I7191" s="36">
        <v>40</v>
      </c>
    </row>
    <row r="7192" spans="1:9" x14ac:dyDescent="0.35">
      <c r="A7192" s="36">
        <v>1549298</v>
      </c>
      <c r="B7192" s="36" t="str">
        <f>VLOOKUP(AllData[[#This Row],[Order]],MM[],3,FALSE)</f>
        <v>V5757311400800</v>
      </c>
      <c r="C7192" s="36">
        <f>VLOOKUP(AllData[[#This Row],[Order]],MM[],2,FALSE)</f>
        <v>152</v>
      </c>
      <c r="D7192" s="36" t="s">
        <v>68</v>
      </c>
      <c r="E7192" s="36" t="s">
        <v>61</v>
      </c>
      <c r="F7192" s="36" t="s">
        <v>63</v>
      </c>
      <c r="G7192" s="36" t="s">
        <v>64</v>
      </c>
      <c r="H7192" s="36">
        <v>25.5</v>
      </c>
      <c r="I7192" s="36">
        <v>15</v>
      </c>
    </row>
    <row r="7193" spans="1:9" x14ac:dyDescent="0.35">
      <c r="A7193" s="36">
        <v>1549298</v>
      </c>
      <c r="B7193" s="36" t="str">
        <f>VLOOKUP(AllData[[#This Row],[Order]],MM[],3,FALSE)</f>
        <v>V5757311400800</v>
      </c>
      <c r="C7193" s="36">
        <f>VLOOKUP(AllData[[#This Row],[Order]],MM[],2,FALSE)</f>
        <v>152</v>
      </c>
      <c r="D7193" s="36" t="s">
        <v>73</v>
      </c>
      <c r="E7193" s="36" t="s">
        <v>69</v>
      </c>
      <c r="F7193" s="36" t="s">
        <v>70</v>
      </c>
      <c r="G7193" s="36" t="s">
        <v>71</v>
      </c>
      <c r="H7193" s="36">
        <v>20</v>
      </c>
      <c r="I7193" s="36">
        <v>20</v>
      </c>
    </row>
    <row r="7194" spans="1:9" x14ac:dyDescent="0.35">
      <c r="A7194" s="36">
        <v>1549298</v>
      </c>
      <c r="B7194" s="36" t="str">
        <f>VLOOKUP(AllData[[#This Row],[Order]],MM[],3,FALSE)</f>
        <v>V5757311400800</v>
      </c>
      <c r="C7194" s="36">
        <f>VLOOKUP(AllData[[#This Row],[Order]],MM[],2,FALSE)</f>
        <v>152</v>
      </c>
      <c r="D7194" s="36" t="s">
        <v>75</v>
      </c>
      <c r="E7194" s="36" t="s">
        <v>61</v>
      </c>
      <c r="F7194" s="36" t="s">
        <v>63</v>
      </c>
      <c r="G7194" s="36" t="s">
        <v>74</v>
      </c>
      <c r="H7194" s="36">
        <v>653.16</v>
      </c>
      <c r="I7194" s="36">
        <v>290</v>
      </c>
    </row>
    <row r="7195" spans="1:9" x14ac:dyDescent="0.35">
      <c r="A7195" s="36">
        <v>1549298</v>
      </c>
      <c r="B7195" s="36" t="str">
        <f>VLOOKUP(AllData[[#This Row],[Order]],MM[],3,FALSE)</f>
        <v>V5757311400800</v>
      </c>
      <c r="C7195" s="36">
        <f>VLOOKUP(AllData[[#This Row],[Order]],MM[],2,FALSE)</f>
        <v>152</v>
      </c>
      <c r="D7195" s="36" t="s">
        <v>78</v>
      </c>
      <c r="E7195" s="36" t="s">
        <v>61</v>
      </c>
      <c r="F7195" s="36" t="s">
        <v>63</v>
      </c>
      <c r="G7195" s="36" t="s">
        <v>76</v>
      </c>
      <c r="H7195" s="36">
        <v>1862.3999999999999</v>
      </c>
      <c r="I7195" s="36">
        <v>1040</v>
      </c>
    </row>
    <row r="7196" spans="1:9" x14ac:dyDescent="0.35">
      <c r="A7196" s="36">
        <v>1549298</v>
      </c>
      <c r="B7196" s="36" t="str">
        <f>VLOOKUP(AllData[[#This Row],[Order]],MM[],3,FALSE)</f>
        <v>V5757311400800</v>
      </c>
      <c r="C7196" s="36">
        <f>VLOOKUP(AllData[[#This Row],[Order]],MM[],2,FALSE)</f>
        <v>152</v>
      </c>
      <c r="D7196" s="36" t="s">
        <v>80</v>
      </c>
      <c r="E7196" s="36" t="s">
        <v>61</v>
      </c>
      <c r="F7196" s="36" t="s">
        <v>63</v>
      </c>
      <c r="G7196" s="36" t="s">
        <v>112</v>
      </c>
      <c r="H7196" s="36">
        <v>13.766999999999999</v>
      </c>
      <c r="I7196" s="36">
        <v>50</v>
      </c>
    </row>
    <row r="7197" spans="1:9" x14ac:dyDescent="0.35">
      <c r="A7197" s="36">
        <v>1549298</v>
      </c>
      <c r="B7197" s="36" t="str">
        <f>VLOOKUP(AllData[[#This Row],[Order]],MM[],3,FALSE)</f>
        <v>V5757311400800</v>
      </c>
      <c r="C7197" s="36">
        <f>VLOOKUP(AllData[[#This Row],[Order]],MM[],2,FALSE)</f>
        <v>152</v>
      </c>
      <c r="D7197" s="36" t="s">
        <v>82</v>
      </c>
      <c r="E7197" s="36" t="s">
        <v>89</v>
      </c>
      <c r="F7197" s="36" t="s">
        <v>91</v>
      </c>
      <c r="G7197" s="36" t="s">
        <v>92</v>
      </c>
      <c r="H7197" s="36"/>
      <c r="I7197" s="36">
        <v>0</v>
      </c>
    </row>
    <row r="7198" spans="1:9" x14ac:dyDescent="0.35">
      <c r="A7198" s="36">
        <v>1549298</v>
      </c>
      <c r="B7198" s="36" t="str">
        <f>VLOOKUP(AllData[[#This Row],[Order]],MM[],3,FALSE)</f>
        <v>V5757311400800</v>
      </c>
      <c r="C7198" s="36">
        <f>VLOOKUP(AllData[[#This Row],[Order]],MM[],2,FALSE)</f>
        <v>152</v>
      </c>
      <c r="D7198" s="36" t="s">
        <v>85</v>
      </c>
      <c r="E7198" s="36" t="s">
        <v>69</v>
      </c>
      <c r="F7198" s="36" t="s">
        <v>70</v>
      </c>
      <c r="G7198" s="36" t="s">
        <v>79</v>
      </c>
      <c r="H7198" s="36">
        <v>20</v>
      </c>
      <c r="I7198" s="36">
        <v>20</v>
      </c>
    </row>
    <row r="7199" spans="1:9" x14ac:dyDescent="0.35">
      <c r="A7199" s="36">
        <v>1549298</v>
      </c>
      <c r="B7199" s="36" t="str">
        <f>VLOOKUP(AllData[[#This Row],[Order]],MM[],3,FALSE)</f>
        <v>V5757311400800</v>
      </c>
      <c r="C7199" s="36">
        <f>VLOOKUP(AllData[[#This Row],[Order]],MM[],2,FALSE)</f>
        <v>152</v>
      </c>
      <c r="D7199" s="36" t="s">
        <v>88</v>
      </c>
      <c r="E7199" s="36" t="s">
        <v>69</v>
      </c>
      <c r="F7199" s="36" t="s">
        <v>70</v>
      </c>
      <c r="G7199" s="36" t="s">
        <v>81</v>
      </c>
      <c r="H7199" s="36">
        <v>20</v>
      </c>
      <c r="I7199" s="36">
        <v>20</v>
      </c>
    </row>
    <row r="7200" spans="1:9" x14ac:dyDescent="0.35">
      <c r="A7200" s="36">
        <v>1549298</v>
      </c>
      <c r="B7200" s="36" t="str">
        <f>VLOOKUP(AllData[[#This Row],[Order]],MM[],3,FALSE)</f>
        <v>V5757311400800</v>
      </c>
      <c r="C7200" s="36">
        <f>VLOOKUP(AllData[[#This Row],[Order]],MM[],2,FALSE)</f>
        <v>152</v>
      </c>
      <c r="D7200" s="36" t="s">
        <v>95</v>
      </c>
      <c r="E7200" s="36" t="s">
        <v>83</v>
      </c>
      <c r="F7200" s="36" t="s">
        <v>84</v>
      </c>
      <c r="G7200" s="36" t="s">
        <v>84</v>
      </c>
      <c r="H7200" s="36">
        <v>422.10399999999998</v>
      </c>
      <c r="I7200" s="36">
        <v>450</v>
      </c>
    </row>
    <row r="7201" spans="1:9" x14ac:dyDescent="0.35">
      <c r="A7201" s="36">
        <v>1549298</v>
      </c>
      <c r="B7201" s="36" t="str">
        <f>VLOOKUP(AllData[[#This Row],[Order]],MM[],3,FALSE)</f>
        <v>V5757311400800</v>
      </c>
      <c r="C7201" s="36">
        <f>VLOOKUP(AllData[[#This Row],[Order]],MM[],2,FALSE)</f>
        <v>152</v>
      </c>
      <c r="D7201" s="36" t="s">
        <v>97</v>
      </c>
      <c r="E7201" s="36" t="s">
        <v>86</v>
      </c>
      <c r="F7201" s="36" t="s">
        <v>87</v>
      </c>
      <c r="G7201" s="36" t="s">
        <v>87</v>
      </c>
      <c r="H7201" s="36">
        <v>20</v>
      </c>
      <c r="I7201" s="36">
        <v>20</v>
      </c>
    </row>
    <row r="7202" spans="1:9" x14ac:dyDescent="0.35">
      <c r="A7202" s="36">
        <v>1549298</v>
      </c>
      <c r="B7202" s="36" t="str">
        <f>VLOOKUP(AllData[[#This Row],[Order]],MM[],3,FALSE)</f>
        <v>V5757311400800</v>
      </c>
      <c r="C7202" s="36">
        <f>VLOOKUP(AllData[[#This Row],[Order]],MM[],2,FALSE)</f>
        <v>152</v>
      </c>
      <c r="D7202" s="36" t="s">
        <v>99</v>
      </c>
      <c r="E7202" s="36" t="s">
        <v>61</v>
      </c>
      <c r="F7202" s="36" t="s">
        <v>63</v>
      </c>
      <c r="G7202" s="36" t="s">
        <v>96</v>
      </c>
      <c r="H7202" s="36">
        <v>26.533000000000001</v>
      </c>
      <c r="I7202" s="36">
        <v>100</v>
      </c>
    </row>
    <row r="7203" spans="1:9" x14ac:dyDescent="0.35">
      <c r="A7203" s="36">
        <v>1549298</v>
      </c>
      <c r="B7203" s="36" t="str">
        <f>VLOOKUP(AllData[[#This Row],[Order]],MM[],3,FALSE)</f>
        <v>V5757311400800</v>
      </c>
      <c r="C7203" s="36">
        <f>VLOOKUP(AllData[[#This Row],[Order]],MM[],2,FALSE)</f>
        <v>152</v>
      </c>
      <c r="D7203" s="36" t="s">
        <v>101</v>
      </c>
      <c r="E7203" s="36" t="s">
        <v>69</v>
      </c>
      <c r="F7203" s="36" t="s">
        <v>70</v>
      </c>
      <c r="G7203" s="36" t="s">
        <v>98</v>
      </c>
      <c r="H7203" s="36">
        <v>20</v>
      </c>
      <c r="I7203" s="36">
        <v>20</v>
      </c>
    </row>
    <row r="7204" spans="1:9" x14ac:dyDescent="0.35">
      <c r="A7204" s="36">
        <v>1549298</v>
      </c>
      <c r="B7204" s="36" t="str">
        <f>VLOOKUP(AllData[[#This Row],[Order]],MM[],3,FALSE)</f>
        <v>V5757311400800</v>
      </c>
      <c r="C7204" s="36">
        <f>VLOOKUP(AllData[[#This Row],[Order]],MM[],2,FALSE)</f>
        <v>152</v>
      </c>
      <c r="D7204" s="36" t="s">
        <v>104</v>
      </c>
      <c r="E7204" s="36" t="s">
        <v>69</v>
      </c>
      <c r="F7204" s="36" t="s">
        <v>70</v>
      </c>
      <c r="G7204" s="36" t="s">
        <v>100</v>
      </c>
      <c r="H7204" s="36">
        <v>30</v>
      </c>
      <c r="I7204" s="36">
        <v>30</v>
      </c>
    </row>
    <row r="7205" spans="1:9" x14ac:dyDescent="0.35">
      <c r="A7205" s="36">
        <v>1549298</v>
      </c>
      <c r="B7205" s="36" t="str">
        <f>VLOOKUP(AllData[[#This Row],[Order]],MM[],3,FALSE)</f>
        <v>V5757311400800</v>
      </c>
      <c r="C7205" s="36">
        <f>VLOOKUP(AllData[[#This Row],[Order]],MM[],2,FALSE)</f>
        <v>152</v>
      </c>
      <c r="D7205" s="36" t="s">
        <v>113</v>
      </c>
      <c r="E7205" s="36" t="s">
        <v>102</v>
      </c>
      <c r="F7205" s="36" t="s">
        <v>100</v>
      </c>
      <c r="G7205" s="36" t="s">
        <v>103</v>
      </c>
      <c r="H7205" s="36">
        <v>30</v>
      </c>
      <c r="I7205" s="36">
        <v>30</v>
      </c>
    </row>
    <row r="7206" spans="1:9" x14ac:dyDescent="0.35">
      <c r="A7206" s="36">
        <v>1549298</v>
      </c>
      <c r="B7206" s="36" t="str">
        <f>VLOOKUP(AllData[[#This Row],[Order]],MM[],3,FALSE)</f>
        <v>V5757311400800</v>
      </c>
      <c r="C7206" s="36">
        <f>VLOOKUP(AllData[[#This Row],[Order]],MM[],2,FALSE)</f>
        <v>152</v>
      </c>
      <c r="D7206" s="36" t="s">
        <v>114</v>
      </c>
      <c r="E7206" s="36" t="s">
        <v>102</v>
      </c>
      <c r="F7206" s="36" t="s">
        <v>100</v>
      </c>
      <c r="G7206" s="36" t="s">
        <v>106</v>
      </c>
      <c r="H7206" s="36">
        <v>45</v>
      </c>
      <c r="I7206" s="36">
        <v>45</v>
      </c>
    </row>
    <row r="7207" spans="1:9" x14ac:dyDescent="0.35">
      <c r="A7207" s="36">
        <v>1549298</v>
      </c>
      <c r="B7207" s="36" t="str">
        <f>VLOOKUP(AllData[[#This Row],[Order]],MM[],3,FALSE)</f>
        <v>V5757311400800</v>
      </c>
      <c r="C7207" s="36">
        <f>VLOOKUP(AllData[[#This Row],[Order]],MM[],2,FALSE)</f>
        <v>152</v>
      </c>
      <c r="D7207" s="36" t="s">
        <v>60</v>
      </c>
      <c r="E7207" s="36" t="s">
        <v>61</v>
      </c>
      <c r="F7207" s="36" t="s">
        <v>63</v>
      </c>
      <c r="G7207" s="36" t="s">
        <v>108</v>
      </c>
      <c r="H7207" s="36"/>
      <c r="I7207" s="36">
        <v>1</v>
      </c>
    </row>
    <row r="7208" spans="1:9" x14ac:dyDescent="0.35">
      <c r="A7208" s="36">
        <v>1549298</v>
      </c>
      <c r="B7208" s="36" t="str">
        <f>VLOOKUP(AllData[[#This Row],[Order]],MM[],3,FALSE)</f>
        <v>V5757311400800</v>
      </c>
      <c r="C7208" s="36">
        <f>VLOOKUP(AllData[[#This Row],[Order]],MM[],2,FALSE)</f>
        <v>152</v>
      </c>
      <c r="D7208" s="36" t="s">
        <v>95</v>
      </c>
      <c r="E7208" s="36" t="s">
        <v>83</v>
      </c>
      <c r="F7208" s="36" t="s">
        <v>84</v>
      </c>
      <c r="G7208" s="36" t="s">
        <v>110</v>
      </c>
      <c r="H7208" s="36"/>
      <c r="I7208" s="36">
        <v>5</v>
      </c>
    </row>
    <row r="7209" spans="1:9" x14ac:dyDescent="0.35">
      <c r="A7209" s="36">
        <v>1549299</v>
      </c>
      <c r="B7209" s="36" t="str">
        <f>VLOOKUP(AllData[[#This Row],[Order]],MM[],3,FALSE)</f>
        <v>V5757311401000</v>
      </c>
      <c r="C7209" s="36">
        <f>VLOOKUP(AllData[[#This Row],[Order]],MM[],2,FALSE)</f>
        <v>152</v>
      </c>
      <c r="D7209" s="36" t="s">
        <v>60</v>
      </c>
      <c r="E7209" s="36" t="s">
        <v>83</v>
      </c>
      <c r="F7209" s="36" t="s">
        <v>84</v>
      </c>
      <c r="G7209" s="36" t="s">
        <v>111</v>
      </c>
      <c r="H7209" s="36">
        <v>34.533000000000001</v>
      </c>
      <c r="I7209" s="36">
        <v>40</v>
      </c>
    </row>
    <row r="7210" spans="1:9" x14ac:dyDescent="0.35">
      <c r="A7210" s="36">
        <v>1549299</v>
      </c>
      <c r="B7210" s="36" t="str">
        <f>VLOOKUP(AllData[[#This Row],[Order]],MM[],3,FALSE)</f>
        <v>V5757311401000</v>
      </c>
      <c r="C7210" s="36">
        <f>VLOOKUP(AllData[[#This Row],[Order]],MM[],2,FALSE)</f>
        <v>152</v>
      </c>
      <c r="D7210" s="36" t="s">
        <v>68</v>
      </c>
      <c r="E7210" s="36" t="s">
        <v>61</v>
      </c>
      <c r="F7210" s="36" t="s">
        <v>63</v>
      </c>
      <c r="G7210" s="36" t="s">
        <v>64</v>
      </c>
      <c r="H7210" s="36">
        <v>37.832999999999998</v>
      </c>
      <c r="I7210" s="36">
        <v>15</v>
      </c>
    </row>
    <row r="7211" spans="1:9" x14ac:dyDescent="0.35">
      <c r="A7211" s="36">
        <v>1549299</v>
      </c>
      <c r="B7211" s="36" t="str">
        <f>VLOOKUP(AllData[[#This Row],[Order]],MM[],3,FALSE)</f>
        <v>V5757311401000</v>
      </c>
      <c r="C7211" s="36">
        <f>VLOOKUP(AllData[[#This Row],[Order]],MM[],2,FALSE)</f>
        <v>152</v>
      </c>
      <c r="D7211" s="36" t="s">
        <v>73</v>
      </c>
      <c r="E7211" s="36" t="s">
        <v>69</v>
      </c>
      <c r="F7211" s="36" t="s">
        <v>70</v>
      </c>
      <c r="G7211" s="36" t="s">
        <v>71</v>
      </c>
      <c r="H7211" s="36">
        <v>20</v>
      </c>
      <c r="I7211" s="36">
        <v>20</v>
      </c>
    </row>
    <row r="7212" spans="1:9" x14ac:dyDescent="0.35">
      <c r="A7212" s="36">
        <v>1549299</v>
      </c>
      <c r="B7212" s="36" t="str">
        <f>VLOOKUP(AllData[[#This Row],[Order]],MM[],3,FALSE)</f>
        <v>V5757311401000</v>
      </c>
      <c r="C7212" s="36">
        <f>VLOOKUP(AllData[[#This Row],[Order]],MM[],2,FALSE)</f>
        <v>152</v>
      </c>
      <c r="D7212" s="36" t="s">
        <v>75</v>
      </c>
      <c r="E7212" s="36" t="s">
        <v>61</v>
      </c>
      <c r="F7212" s="36" t="s">
        <v>63</v>
      </c>
      <c r="G7212" s="36" t="s">
        <v>74</v>
      </c>
      <c r="H7212" s="36">
        <v>564.66</v>
      </c>
      <c r="I7212" s="36">
        <v>350</v>
      </c>
    </row>
    <row r="7213" spans="1:9" x14ac:dyDescent="0.35">
      <c r="A7213" s="36">
        <v>1549299</v>
      </c>
      <c r="B7213" s="36" t="str">
        <f>VLOOKUP(AllData[[#This Row],[Order]],MM[],3,FALSE)</f>
        <v>V5757311401000</v>
      </c>
      <c r="C7213" s="36">
        <f>VLOOKUP(AllData[[#This Row],[Order]],MM[],2,FALSE)</f>
        <v>152</v>
      </c>
      <c r="D7213" s="36" t="s">
        <v>78</v>
      </c>
      <c r="E7213" s="36" t="s">
        <v>61</v>
      </c>
      <c r="F7213" s="36" t="s">
        <v>63</v>
      </c>
      <c r="G7213" s="36" t="s">
        <v>76</v>
      </c>
      <c r="H7213" s="36">
        <v>2091.2399999999998</v>
      </c>
      <c r="I7213" s="36">
        <v>1020</v>
      </c>
    </row>
    <row r="7214" spans="1:9" x14ac:dyDescent="0.35">
      <c r="A7214" s="36">
        <v>1549299</v>
      </c>
      <c r="B7214" s="36" t="str">
        <f>VLOOKUP(AllData[[#This Row],[Order]],MM[],3,FALSE)</f>
        <v>V5757311401000</v>
      </c>
      <c r="C7214" s="36">
        <f>VLOOKUP(AllData[[#This Row],[Order]],MM[],2,FALSE)</f>
        <v>152</v>
      </c>
      <c r="D7214" s="36" t="s">
        <v>80</v>
      </c>
      <c r="E7214" s="36" t="s">
        <v>61</v>
      </c>
      <c r="F7214" s="36" t="s">
        <v>63</v>
      </c>
      <c r="G7214" s="36" t="s">
        <v>112</v>
      </c>
      <c r="H7214" s="36">
        <v>9.4</v>
      </c>
      <c r="I7214" s="36">
        <v>50</v>
      </c>
    </row>
    <row r="7215" spans="1:9" x14ac:dyDescent="0.35">
      <c r="A7215" s="36">
        <v>1549299</v>
      </c>
      <c r="B7215" s="36" t="str">
        <f>VLOOKUP(AllData[[#This Row],[Order]],MM[],3,FALSE)</f>
        <v>V5757311401000</v>
      </c>
      <c r="C7215" s="36">
        <f>VLOOKUP(AllData[[#This Row],[Order]],MM[],2,FALSE)</f>
        <v>152</v>
      </c>
      <c r="D7215" s="36" t="s">
        <v>82</v>
      </c>
      <c r="E7215" s="36" t="s">
        <v>89</v>
      </c>
      <c r="F7215" s="36" t="s">
        <v>91</v>
      </c>
      <c r="G7215" s="36" t="s">
        <v>92</v>
      </c>
      <c r="H7215" s="36"/>
      <c r="I7215" s="36">
        <v>0</v>
      </c>
    </row>
    <row r="7216" spans="1:9" x14ac:dyDescent="0.35">
      <c r="A7216" s="36">
        <v>1549299</v>
      </c>
      <c r="B7216" s="36" t="str">
        <f>VLOOKUP(AllData[[#This Row],[Order]],MM[],3,FALSE)</f>
        <v>V5757311401000</v>
      </c>
      <c r="C7216" s="36">
        <f>VLOOKUP(AllData[[#This Row],[Order]],MM[],2,FALSE)</f>
        <v>152</v>
      </c>
      <c r="D7216" s="36" t="s">
        <v>85</v>
      </c>
      <c r="E7216" s="36" t="s">
        <v>69</v>
      </c>
      <c r="F7216" s="36" t="s">
        <v>70</v>
      </c>
      <c r="G7216" s="36" t="s">
        <v>79</v>
      </c>
      <c r="H7216" s="36">
        <v>20</v>
      </c>
      <c r="I7216" s="36">
        <v>20</v>
      </c>
    </row>
    <row r="7217" spans="1:9" x14ac:dyDescent="0.35">
      <c r="A7217" s="36">
        <v>1549299</v>
      </c>
      <c r="B7217" s="36" t="str">
        <f>VLOOKUP(AllData[[#This Row],[Order]],MM[],3,FALSE)</f>
        <v>V5757311401000</v>
      </c>
      <c r="C7217" s="36">
        <f>VLOOKUP(AllData[[#This Row],[Order]],MM[],2,FALSE)</f>
        <v>152</v>
      </c>
      <c r="D7217" s="36" t="s">
        <v>88</v>
      </c>
      <c r="E7217" s="36" t="s">
        <v>69</v>
      </c>
      <c r="F7217" s="36" t="s">
        <v>70</v>
      </c>
      <c r="G7217" s="36" t="s">
        <v>81</v>
      </c>
      <c r="H7217" s="36">
        <v>20</v>
      </c>
      <c r="I7217" s="36">
        <v>20</v>
      </c>
    </row>
    <row r="7218" spans="1:9" x14ac:dyDescent="0.35">
      <c r="A7218" s="36">
        <v>1549299</v>
      </c>
      <c r="B7218" s="36" t="str">
        <f>VLOOKUP(AllData[[#This Row],[Order]],MM[],3,FALSE)</f>
        <v>V5757311401000</v>
      </c>
      <c r="C7218" s="36">
        <f>VLOOKUP(AllData[[#This Row],[Order]],MM[],2,FALSE)</f>
        <v>152</v>
      </c>
      <c r="D7218" s="36" t="s">
        <v>95</v>
      </c>
      <c r="E7218" s="36" t="s">
        <v>83</v>
      </c>
      <c r="F7218" s="36" t="s">
        <v>84</v>
      </c>
      <c r="G7218" s="36" t="s">
        <v>84</v>
      </c>
      <c r="H7218" s="36">
        <v>794.09999999999991</v>
      </c>
      <c r="I7218" s="36">
        <v>450</v>
      </c>
    </row>
    <row r="7219" spans="1:9" x14ac:dyDescent="0.35">
      <c r="A7219" s="36">
        <v>1549299</v>
      </c>
      <c r="B7219" s="36" t="str">
        <f>VLOOKUP(AllData[[#This Row],[Order]],MM[],3,FALSE)</f>
        <v>V5757311401000</v>
      </c>
      <c r="C7219" s="36">
        <f>VLOOKUP(AllData[[#This Row],[Order]],MM[],2,FALSE)</f>
        <v>152</v>
      </c>
      <c r="D7219" s="36" t="s">
        <v>97</v>
      </c>
      <c r="E7219" s="36" t="s">
        <v>86</v>
      </c>
      <c r="F7219" s="36" t="s">
        <v>87</v>
      </c>
      <c r="G7219" s="36" t="s">
        <v>87</v>
      </c>
      <c r="H7219" s="36">
        <v>20</v>
      </c>
      <c r="I7219" s="36">
        <v>20</v>
      </c>
    </row>
    <row r="7220" spans="1:9" x14ac:dyDescent="0.35">
      <c r="A7220" s="36">
        <v>1549299</v>
      </c>
      <c r="B7220" s="36" t="str">
        <f>VLOOKUP(AllData[[#This Row],[Order]],MM[],3,FALSE)</f>
        <v>V5757311401000</v>
      </c>
      <c r="C7220" s="36">
        <f>VLOOKUP(AllData[[#This Row],[Order]],MM[],2,FALSE)</f>
        <v>152</v>
      </c>
      <c r="D7220" s="36" t="s">
        <v>99</v>
      </c>
      <c r="E7220" s="36" t="s">
        <v>61</v>
      </c>
      <c r="F7220" s="36" t="s">
        <v>63</v>
      </c>
      <c r="G7220" s="36" t="s">
        <v>96</v>
      </c>
      <c r="H7220" s="36">
        <v>135.06</v>
      </c>
      <c r="I7220" s="36">
        <v>100</v>
      </c>
    </row>
    <row r="7221" spans="1:9" x14ac:dyDescent="0.35">
      <c r="A7221" s="36">
        <v>1549299</v>
      </c>
      <c r="B7221" s="36" t="str">
        <f>VLOOKUP(AllData[[#This Row],[Order]],MM[],3,FALSE)</f>
        <v>V5757311401000</v>
      </c>
      <c r="C7221" s="36">
        <f>VLOOKUP(AllData[[#This Row],[Order]],MM[],2,FALSE)</f>
        <v>152</v>
      </c>
      <c r="D7221" s="36" t="s">
        <v>101</v>
      </c>
      <c r="E7221" s="36" t="s">
        <v>69</v>
      </c>
      <c r="F7221" s="36" t="s">
        <v>70</v>
      </c>
      <c r="G7221" s="36" t="s">
        <v>98</v>
      </c>
      <c r="H7221" s="36">
        <v>20</v>
      </c>
      <c r="I7221" s="36">
        <v>20</v>
      </c>
    </row>
    <row r="7222" spans="1:9" x14ac:dyDescent="0.35">
      <c r="A7222" s="36">
        <v>1549299</v>
      </c>
      <c r="B7222" s="36" t="str">
        <f>VLOOKUP(AllData[[#This Row],[Order]],MM[],3,FALSE)</f>
        <v>V5757311401000</v>
      </c>
      <c r="C7222" s="36">
        <f>VLOOKUP(AllData[[#This Row],[Order]],MM[],2,FALSE)</f>
        <v>152</v>
      </c>
      <c r="D7222" s="36" t="s">
        <v>104</v>
      </c>
      <c r="E7222" s="36" t="s">
        <v>69</v>
      </c>
      <c r="F7222" s="36" t="s">
        <v>70</v>
      </c>
      <c r="G7222" s="36" t="s">
        <v>100</v>
      </c>
      <c r="H7222" s="36">
        <v>30</v>
      </c>
      <c r="I7222" s="36">
        <v>30</v>
      </c>
    </row>
    <row r="7223" spans="1:9" x14ac:dyDescent="0.35">
      <c r="A7223" s="36">
        <v>1549299</v>
      </c>
      <c r="B7223" s="36" t="str">
        <f>VLOOKUP(AllData[[#This Row],[Order]],MM[],3,FALSE)</f>
        <v>V5757311401000</v>
      </c>
      <c r="C7223" s="36">
        <f>VLOOKUP(AllData[[#This Row],[Order]],MM[],2,FALSE)</f>
        <v>152</v>
      </c>
      <c r="D7223" s="36" t="s">
        <v>113</v>
      </c>
      <c r="E7223" s="36" t="s">
        <v>102</v>
      </c>
      <c r="F7223" s="36" t="s">
        <v>100</v>
      </c>
      <c r="G7223" s="36" t="s">
        <v>103</v>
      </c>
      <c r="H7223" s="36">
        <v>30</v>
      </c>
      <c r="I7223" s="36">
        <v>30</v>
      </c>
    </row>
    <row r="7224" spans="1:9" x14ac:dyDescent="0.35">
      <c r="A7224" s="36">
        <v>1549299</v>
      </c>
      <c r="B7224" s="36" t="str">
        <f>VLOOKUP(AllData[[#This Row],[Order]],MM[],3,FALSE)</f>
        <v>V5757311401000</v>
      </c>
      <c r="C7224" s="36">
        <f>VLOOKUP(AllData[[#This Row],[Order]],MM[],2,FALSE)</f>
        <v>152</v>
      </c>
      <c r="D7224" s="36" t="s">
        <v>114</v>
      </c>
      <c r="E7224" s="36" t="s">
        <v>102</v>
      </c>
      <c r="F7224" s="36" t="s">
        <v>100</v>
      </c>
      <c r="G7224" s="36" t="s">
        <v>106</v>
      </c>
      <c r="H7224" s="36">
        <v>45</v>
      </c>
      <c r="I7224" s="36">
        <v>45</v>
      </c>
    </row>
    <row r="7225" spans="1:9" x14ac:dyDescent="0.35">
      <c r="A7225" s="36">
        <v>1549299</v>
      </c>
      <c r="B7225" s="36" t="str">
        <f>VLOOKUP(AllData[[#This Row],[Order]],MM[],3,FALSE)</f>
        <v>V5757311401000</v>
      </c>
      <c r="C7225" s="36">
        <f>VLOOKUP(AllData[[#This Row],[Order]],MM[],2,FALSE)</f>
        <v>152</v>
      </c>
      <c r="D7225" s="36" t="s">
        <v>60</v>
      </c>
      <c r="E7225" s="36" t="s">
        <v>61</v>
      </c>
      <c r="F7225" s="36" t="s">
        <v>63</v>
      </c>
      <c r="G7225" s="36" t="s">
        <v>108</v>
      </c>
      <c r="H7225" s="36">
        <v>112.14</v>
      </c>
      <c r="I7225" s="36">
        <v>1</v>
      </c>
    </row>
    <row r="7226" spans="1:9" x14ac:dyDescent="0.35">
      <c r="A7226" s="36">
        <v>1549299</v>
      </c>
      <c r="B7226" s="36" t="str">
        <f>VLOOKUP(AllData[[#This Row],[Order]],MM[],3,FALSE)</f>
        <v>V5757311401000</v>
      </c>
      <c r="C7226" s="36">
        <f>VLOOKUP(AllData[[#This Row],[Order]],MM[],2,FALSE)</f>
        <v>152</v>
      </c>
      <c r="D7226" s="36" t="s">
        <v>95</v>
      </c>
      <c r="E7226" s="36" t="s">
        <v>83</v>
      </c>
      <c r="F7226" s="36" t="s">
        <v>84</v>
      </c>
      <c r="G7226" s="36" t="s">
        <v>110</v>
      </c>
      <c r="H7226" s="36"/>
      <c r="I7226" s="36">
        <v>5</v>
      </c>
    </row>
    <row r="7227" spans="1:9" x14ac:dyDescent="0.35">
      <c r="A7227" s="36">
        <v>1549300</v>
      </c>
      <c r="B7227" s="36" t="str">
        <f>VLOOKUP(AllData[[#This Row],[Order]],MM[],3,FALSE)</f>
        <v>V5757331400800</v>
      </c>
      <c r="C7227" s="36">
        <f>VLOOKUP(AllData[[#This Row],[Order]],MM[],2,FALSE)</f>
        <v>151</v>
      </c>
      <c r="D7227" s="36" t="s">
        <v>60</v>
      </c>
      <c r="E7227" s="36" t="s">
        <v>83</v>
      </c>
      <c r="F7227" s="36" t="s">
        <v>84</v>
      </c>
      <c r="G7227" s="36" t="s">
        <v>111</v>
      </c>
      <c r="H7227" s="36">
        <v>81.600000000000009</v>
      </c>
      <c r="I7227" s="36">
        <v>40</v>
      </c>
    </row>
    <row r="7228" spans="1:9" x14ac:dyDescent="0.35">
      <c r="A7228" s="36">
        <v>1549300</v>
      </c>
      <c r="B7228" s="36" t="str">
        <f>VLOOKUP(AllData[[#This Row],[Order]],MM[],3,FALSE)</f>
        <v>V5757331400800</v>
      </c>
      <c r="C7228" s="36">
        <f>VLOOKUP(AllData[[#This Row],[Order]],MM[],2,FALSE)</f>
        <v>151</v>
      </c>
      <c r="D7228" s="36" t="s">
        <v>68</v>
      </c>
      <c r="E7228" s="36" t="s">
        <v>61</v>
      </c>
      <c r="F7228" s="36" t="s">
        <v>63</v>
      </c>
      <c r="G7228" s="36" t="s">
        <v>64</v>
      </c>
      <c r="H7228" s="36">
        <v>7.45</v>
      </c>
      <c r="I7228" s="36">
        <v>15</v>
      </c>
    </row>
    <row r="7229" spans="1:9" x14ac:dyDescent="0.35">
      <c r="A7229" s="36">
        <v>1549300</v>
      </c>
      <c r="B7229" s="36" t="str">
        <f>VLOOKUP(AllData[[#This Row],[Order]],MM[],3,FALSE)</f>
        <v>V5757331400800</v>
      </c>
      <c r="C7229" s="36">
        <f>VLOOKUP(AllData[[#This Row],[Order]],MM[],2,FALSE)</f>
        <v>151</v>
      </c>
      <c r="D7229" s="36" t="s">
        <v>73</v>
      </c>
      <c r="E7229" s="36" t="s">
        <v>69</v>
      </c>
      <c r="F7229" s="36" t="s">
        <v>70</v>
      </c>
      <c r="G7229" s="36" t="s">
        <v>71</v>
      </c>
      <c r="H7229" s="36">
        <v>20</v>
      </c>
      <c r="I7229" s="36">
        <v>20</v>
      </c>
    </row>
    <row r="7230" spans="1:9" x14ac:dyDescent="0.35">
      <c r="A7230" s="36">
        <v>1549300</v>
      </c>
      <c r="B7230" s="36" t="str">
        <f>VLOOKUP(AllData[[#This Row],[Order]],MM[],3,FALSE)</f>
        <v>V5757331400800</v>
      </c>
      <c r="C7230" s="36">
        <f>VLOOKUP(AllData[[#This Row],[Order]],MM[],2,FALSE)</f>
        <v>151</v>
      </c>
      <c r="D7230" s="36" t="s">
        <v>75</v>
      </c>
      <c r="E7230" s="36" t="s">
        <v>61</v>
      </c>
      <c r="F7230" s="36" t="s">
        <v>63</v>
      </c>
      <c r="G7230" s="36" t="s">
        <v>74</v>
      </c>
      <c r="H7230" s="36">
        <v>514.74</v>
      </c>
      <c r="I7230" s="36">
        <v>350</v>
      </c>
    </row>
    <row r="7231" spans="1:9" x14ac:dyDescent="0.35">
      <c r="A7231" s="36">
        <v>1549300</v>
      </c>
      <c r="B7231" s="36" t="str">
        <f>VLOOKUP(AllData[[#This Row],[Order]],MM[],3,FALSE)</f>
        <v>V5757331400800</v>
      </c>
      <c r="C7231" s="36">
        <f>VLOOKUP(AllData[[#This Row],[Order]],MM[],2,FALSE)</f>
        <v>151</v>
      </c>
      <c r="D7231" s="36" t="s">
        <v>78</v>
      </c>
      <c r="E7231" s="36" t="s">
        <v>61</v>
      </c>
      <c r="F7231" s="36" t="s">
        <v>63</v>
      </c>
      <c r="G7231" s="36" t="s">
        <v>76</v>
      </c>
      <c r="H7231" s="36">
        <v>2084.7600000000002</v>
      </c>
      <c r="I7231" s="36">
        <v>1020</v>
      </c>
    </row>
    <row r="7232" spans="1:9" x14ac:dyDescent="0.35">
      <c r="A7232" s="36">
        <v>1549300</v>
      </c>
      <c r="B7232" s="36" t="str">
        <f>VLOOKUP(AllData[[#This Row],[Order]],MM[],3,FALSE)</f>
        <v>V5757331400800</v>
      </c>
      <c r="C7232" s="36">
        <f>VLOOKUP(AllData[[#This Row],[Order]],MM[],2,FALSE)</f>
        <v>151</v>
      </c>
      <c r="D7232" s="36" t="s">
        <v>80</v>
      </c>
      <c r="E7232" s="36" t="s">
        <v>61</v>
      </c>
      <c r="F7232" s="36" t="s">
        <v>63</v>
      </c>
      <c r="G7232" s="36" t="s">
        <v>112</v>
      </c>
      <c r="H7232" s="36">
        <v>31.183</v>
      </c>
      <c r="I7232" s="36">
        <v>50</v>
      </c>
    </row>
    <row r="7233" spans="1:9" x14ac:dyDescent="0.35">
      <c r="A7233" s="36">
        <v>1549300</v>
      </c>
      <c r="B7233" s="36" t="str">
        <f>VLOOKUP(AllData[[#This Row],[Order]],MM[],3,FALSE)</f>
        <v>V5757331400800</v>
      </c>
      <c r="C7233" s="36">
        <f>VLOOKUP(AllData[[#This Row],[Order]],MM[],2,FALSE)</f>
        <v>151</v>
      </c>
      <c r="D7233" s="36" t="s">
        <v>82</v>
      </c>
      <c r="E7233" s="36" t="s">
        <v>89</v>
      </c>
      <c r="F7233" s="36" t="s">
        <v>91</v>
      </c>
      <c r="G7233" s="36" t="s">
        <v>92</v>
      </c>
      <c r="H7233" s="36"/>
      <c r="I7233" s="36">
        <v>0</v>
      </c>
    </row>
    <row r="7234" spans="1:9" x14ac:dyDescent="0.35">
      <c r="A7234" s="36">
        <v>1549300</v>
      </c>
      <c r="B7234" s="36" t="str">
        <f>VLOOKUP(AllData[[#This Row],[Order]],MM[],3,FALSE)</f>
        <v>V5757331400800</v>
      </c>
      <c r="C7234" s="36">
        <f>VLOOKUP(AllData[[#This Row],[Order]],MM[],2,FALSE)</f>
        <v>151</v>
      </c>
      <c r="D7234" s="36" t="s">
        <v>85</v>
      </c>
      <c r="E7234" s="36" t="s">
        <v>69</v>
      </c>
      <c r="F7234" s="36" t="s">
        <v>70</v>
      </c>
      <c r="G7234" s="36" t="s">
        <v>79</v>
      </c>
      <c r="H7234" s="36">
        <v>20</v>
      </c>
      <c r="I7234" s="36">
        <v>20</v>
      </c>
    </row>
    <row r="7235" spans="1:9" x14ac:dyDescent="0.35">
      <c r="A7235" s="36">
        <v>1549300</v>
      </c>
      <c r="B7235" s="36" t="str">
        <f>VLOOKUP(AllData[[#This Row],[Order]],MM[],3,FALSE)</f>
        <v>V5757331400800</v>
      </c>
      <c r="C7235" s="36">
        <f>VLOOKUP(AllData[[#This Row],[Order]],MM[],2,FALSE)</f>
        <v>151</v>
      </c>
      <c r="D7235" s="36" t="s">
        <v>88</v>
      </c>
      <c r="E7235" s="36" t="s">
        <v>69</v>
      </c>
      <c r="F7235" s="36" t="s">
        <v>70</v>
      </c>
      <c r="G7235" s="36" t="s">
        <v>81</v>
      </c>
      <c r="H7235" s="36">
        <v>20</v>
      </c>
      <c r="I7235" s="36">
        <v>20</v>
      </c>
    </row>
    <row r="7236" spans="1:9" x14ac:dyDescent="0.35">
      <c r="A7236" s="36">
        <v>1549300</v>
      </c>
      <c r="B7236" s="36" t="str">
        <f>VLOOKUP(AllData[[#This Row],[Order]],MM[],3,FALSE)</f>
        <v>V5757331400800</v>
      </c>
      <c r="C7236" s="36">
        <f>VLOOKUP(AllData[[#This Row],[Order]],MM[],2,FALSE)</f>
        <v>151</v>
      </c>
      <c r="D7236" s="36" t="s">
        <v>95</v>
      </c>
      <c r="E7236" s="36" t="s">
        <v>83</v>
      </c>
      <c r="F7236" s="36" t="s">
        <v>84</v>
      </c>
      <c r="G7236" s="36" t="s">
        <v>84</v>
      </c>
      <c r="H7236" s="36">
        <v>446.09999999999997</v>
      </c>
      <c r="I7236" s="36">
        <v>450</v>
      </c>
    </row>
    <row r="7237" spans="1:9" x14ac:dyDescent="0.35">
      <c r="A7237" s="36">
        <v>1549300</v>
      </c>
      <c r="B7237" s="36" t="str">
        <f>VLOOKUP(AllData[[#This Row],[Order]],MM[],3,FALSE)</f>
        <v>V5757331400800</v>
      </c>
      <c r="C7237" s="36">
        <f>VLOOKUP(AllData[[#This Row],[Order]],MM[],2,FALSE)</f>
        <v>151</v>
      </c>
      <c r="D7237" s="36" t="s">
        <v>97</v>
      </c>
      <c r="E7237" s="36" t="s">
        <v>86</v>
      </c>
      <c r="F7237" s="36" t="s">
        <v>87</v>
      </c>
      <c r="G7237" s="36" t="s">
        <v>87</v>
      </c>
      <c r="H7237" s="36">
        <v>20</v>
      </c>
      <c r="I7237" s="36">
        <v>20</v>
      </c>
    </row>
    <row r="7238" spans="1:9" x14ac:dyDescent="0.35">
      <c r="A7238" s="36">
        <v>1549300</v>
      </c>
      <c r="B7238" s="36" t="str">
        <f>VLOOKUP(AllData[[#This Row],[Order]],MM[],3,FALSE)</f>
        <v>V5757331400800</v>
      </c>
      <c r="C7238" s="36">
        <f>VLOOKUP(AllData[[#This Row],[Order]],MM[],2,FALSE)</f>
        <v>151</v>
      </c>
      <c r="D7238" s="36" t="s">
        <v>99</v>
      </c>
      <c r="E7238" s="36" t="s">
        <v>61</v>
      </c>
      <c r="F7238" s="36" t="s">
        <v>63</v>
      </c>
      <c r="G7238" s="36" t="s">
        <v>96</v>
      </c>
      <c r="H7238" s="36">
        <v>99</v>
      </c>
      <c r="I7238" s="36">
        <v>100</v>
      </c>
    </row>
    <row r="7239" spans="1:9" x14ac:dyDescent="0.35">
      <c r="A7239" s="36">
        <v>1549300</v>
      </c>
      <c r="B7239" s="36" t="str">
        <f>VLOOKUP(AllData[[#This Row],[Order]],MM[],3,FALSE)</f>
        <v>V5757331400800</v>
      </c>
      <c r="C7239" s="36">
        <f>VLOOKUP(AllData[[#This Row],[Order]],MM[],2,FALSE)</f>
        <v>151</v>
      </c>
      <c r="D7239" s="36" t="s">
        <v>101</v>
      </c>
      <c r="E7239" s="36" t="s">
        <v>69</v>
      </c>
      <c r="F7239" s="36" t="s">
        <v>70</v>
      </c>
      <c r="G7239" s="36" t="s">
        <v>98</v>
      </c>
      <c r="H7239" s="36">
        <v>20</v>
      </c>
      <c r="I7239" s="36">
        <v>20</v>
      </c>
    </row>
    <row r="7240" spans="1:9" x14ac:dyDescent="0.35">
      <c r="A7240" s="36">
        <v>1549300</v>
      </c>
      <c r="B7240" s="36" t="str">
        <f>VLOOKUP(AllData[[#This Row],[Order]],MM[],3,FALSE)</f>
        <v>V5757331400800</v>
      </c>
      <c r="C7240" s="36">
        <f>VLOOKUP(AllData[[#This Row],[Order]],MM[],2,FALSE)</f>
        <v>151</v>
      </c>
      <c r="D7240" s="36" t="s">
        <v>104</v>
      </c>
      <c r="E7240" s="36" t="s">
        <v>69</v>
      </c>
      <c r="F7240" s="36" t="s">
        <v>70</v>
      </c>
      <c r="G7240" s="36" t="s">
        <v>100</v>
      </c>
      <c r="H7240" s="36">
        <v>30</v>
      </c>
      <c r="I7240" s="36">
        <v>30</v>
      </c>
    </row>
    <row r="7241" spans="1:9" x14ac:dyDescent="0.35">
      <c r="A7241" s="36">
        <v>1549300</v>
      </c>
      <c r="B7241" s="36" t="str">
        <f>VLOOKUP(AllData[[#This Row],[Order]],MM[],3,FALSE)</f>
        <v>V5757331400800</v>
      </c>
      <c r="C7241" s="36">
        <f>VLOOKUP(AllData[[#This Row],[Order]],MM[],2,FALSE)</f>
        <v>151</v>
      </c>
      <c r="D7241" s="36" t="s">
        <v>113</v>
      </c>
      <c r="E7241" s="36" t="s">
        <v>102</v>
      </c>
      <c r="F7241" s="36" t="s">
        <v>100</v>
      </c>
      <c r="G7241" s="36" t="s">
        <v>103</v>
      </c>
      <c r="H7241" s="36">
        <v>30</v>
      </c>
      <c r="I7241" s="36">
        <v>30</v>
      </c>
    </row>
    <row r="7242" spans="1:9" x14ac:dyDescent="0.35">
      <c r="A7242" s="36">
        <v>1549300</v>
      </c>
      <c r="B7242" s="36" t="str">
        <f>VLOOKUP(AllData[[#This Row],[Order]],MM[],3,FALSE)</f>
        <v>V5757331400800</v>
      </c>
      <c r="C7242" s="36">
        <f>VLOOKUP(AllData[[#This Row],[Order]],MM[],2,FALSE)</f>
        <v>151</v>
      </c>
      <c r="D7242" s="36" t="s">
        <v>114</v>
      </c>
      <c r="E7242" s="36" t="s">
        <v>102</v>
      </c>
      <c r="F7242" s="36" t="s">
        <v>100</v>
      </c>
      <c r="G7242" s="36" t="s">
        <v>106</v>
      </c>
      <c r="H7242" s="36">
        <v>45</v>
      </c>
      <c r="I7242" s="36">
        <v>45</v>
      </c>
    </row>
    <row r="7243" spans="1:9" x14ac:dyDescent="0.35">
      <c r="A7243" s="36">
        <v>1549300</v>
      </c>
      <c r="B7243" s="36" t="str">
        <f>VLOOKUP(AllData[[#This Row],[Order]],MM[],3,FALSE)</f>
        <v>V5757331400800</v>
      </c>
      <c r="C7243" s="36">
        <f>VLOOKUP(AllData[[#This Row],[Order]],MM[],2,FALSE)</f>
        <v>151</v>
      </c>
      <c r="D7243" s="36" t="s">
        <v>60</v>
      </c>
      <c r="E7243" s="36" t="s">
        <v>61</v>
      </c>
      <c r="F7243" s="36" t="s">
        <v>63</v>
      </c>
      <c r="G7243" s="36" t="s">
        <v>108</v>
      </c>
      <c r="H7243" s="36"/>
      <c r="I7243" s="36">
        <v>1</v>
      </c>
    </row>
    <row r="7244" spans="1:9" x14ac:dyDescent="0.35">
      <c r="A7244" s="36">
        <v>1549300</v>
      </c>
      <c r="B7244" s="36" t="str">
        <f>VLOOKUP(AllData[[#This Row],[Order]],MM[],3,FALSE)</f>
        <v>V5757331400800</v>
      </c>
      <c r="C7244" s="36">
        <f>VLOOKUP(AllData[[#This Row],[Order]],MM[],2,FALSE)</f>
        <v>151</v>
      </c>
      <c r="D7244" s="36" t="s">
        <v>95</v>
      </c>
      <c r="E7244" s="36" t="s">
        <v>83</v>
      </c>
      <c r="F7244" s="36" t="s">
        <v>84</v>
      </c>
      <c r="G7244" s="36" t="s">
        <v>110</v>
      </c>
      <c r="H7244" s="36"/>
      <c r="I7244" s="36">
        <v>5</v>
      </c>
    </row>
    <row r="7245" spans="1:9" x14ac:dyDescent="0.35">
      <c r="A7245" s="36">
        <v>1549301</v>
      </c>
      <c r="B7245" s="36" t="str">
        <f>VLOOKUP(AllData[[#This Row],[Order]],MM[],3,FALSE)</f>
        <v>V5757331401000</v>
      </c>
      <c r="C7245" s="36">
        <f>VLOOKUP(AllData[[#This Row],[Order]],MM[],2,FALSE)</f>
        <v>152</v>
      </c>
      <c r="D7245" s="36" t="s">
        <v>60</v>
      </c>
      <c r="E7245" s="36" t="s">
        <v>83</v>
      </c>
      <c r="F7245" s="36" t="s">
        <v>84</v>
      </c>
      <c r="G7245" s="36" t="s">
        <v>111</v>
      </c>
      <c r="H7245" s="36">
        <v>96.179999999999993</v>
      </c>
      <c r="I7245" s="36">
        <v>40</v>
      </c>
    </row>
    <row r="7246" spans="1:9" x14ac:dyDescent="0.35">
      <c r="A7246" s="36">
        <v>1549301</v>
      </c>
      <c r="B7246" s="36" t="str">
        <f>VLOOKUP(AllData[[#This Row],[Order]],MM[],3,FALSE)</f>
        <v>V5757331401000</v>
      </c>
      <c r="C7246" s="36">
        <f>VLOOKUP(AllData[[#This Row],[Order]],MM[],2,FALSE)</f>
        <v>152</v>
      </c>
      <c r="D7246" s="36" t="s">
        <v>68</v>
      </c>
      <c r="E7246" s="36" t="s">
        <v>61</v>
      </c>
      <c r="F7246" s="36" t="s">
        <v>63</v>
      </c>
      <c r="G7246" s="36" t="s">
        <v>64</v>
      </c>
      <c r="H7246" s="36">
        <v>13.667</v>
      </c>
      <c r="I7246" s="36">
        <v>15</v>
      </c>
    </row>
    <row r="7247" spans="1:9" x14ac:dyDescent="0.35">
      <c r="A7247" s="36">
        <v>1549301</v>
      </c>
      <c r="B7247" s="36" t="str">
        <f>VLOOKUP(AllData[[#This Row],[Order]],MM[],3,FALSE)</f>
        <v>V5757331401000</v>
      </c>
      <c r="C7247" s="36">
        <f>VLOOKUP(AllData[[#This Row],[Order]],MM[],2,FALSE)</f>
        <v>152</v>
      </c>
      <c r="D7247" s="36" t="s">
        <v>73</v>
      </c>
      <c r="E7247" s="36" t="s">
        <v>69</v>
      </c>
      <c r="F7247" s="36" t="s">
        <v>70</v>
      </c>
      <c r="G7247" s="36" t="s">
        <v>71</v>
      </c>
      <c r="H7247" s="36">
        <v>20</v>
      </c>
      <c r="I7247" s="36">
        <v>20</v>
      </c>
    </row>
    <row r="7248" spans="1:9" x14ac:dyDescent="0.35">
      <c r="A7248" s="36">
        <v>1549301</v>
      </c>
      <c r="B7248" s="36" t="str">
        <f>VLOOKUP(AllData[[#This Row],[Order]],MM[],3,FALSE)</f>
        <v>V5757331401000</v>
      </c>
      <c r="C7248" s="36">
        <f>VLOOKUP(AllData[[#This Row],[Order]],MM[],2,FALSE)</f>
        <v>152</v>
      </c>
      <c r="D7248" s="36" t="s">
        <v>75</v>
      </c>
      <c r="E7248" s="36" t="s">
        <v>61</v>
      </c>
      <c r="F7248" s="36" t="s">
        <v>63</v>
      </c>
      <c r="G7248" s="36" t="s">
        <v>74</v>
      </c>
      <c r="H7248" s="36">
        <v>154.32</v>
      </c>
      <c r="I7248" s="36">
        <v>350</v>
      </c>
    </row>
    <row r="7249" spans="1:9" x14ac:dyDescent="0.35">
      <c r="A7249" s="36">
        <v>1549301</v>
      </c>
      <c r="B7249" s="36" t="str">
        <f>VLOOKUP(AllData[[#This Row],[Order]],MM[],3,FALSE)</f>
        <v>V5757331401000</v>
      </c>
      <c r="C7249" s="36">
        <f>VLOOKUP(AllData[[#This Row],[Order]],MM[],2,FALSE)</f>
        <v>152</v>
      </c>
      <c r="D7249" s="36" t="s">
        <v>78</v>
      </c>
      <c r="E7249" s="36" t="s">
        <v>61</v>
      </c>
      <c r="F7249" s="36" t="s">
        <v>63</v>
      </c>
      <c r="G7249" s="36" t="s">
        <v>76</v>
      </c>
      <c r="H7249" s="36">
        <v>979.01666666666665</v>
      </c>
      <c r="I7249" s="36">
        <v>1020</v>
      </c>
    </row>
    <row r="7250" spans="1:9" x14ac:dyDescent="0.35">
      <c r="A7250" s="36">
        <v>1549301</v>
      </c>
      <c r="B7250" s="36" t="str">
        <f>VLOOKUP(AllData[[#This Row],[Order]],MM[],3,FALSE)</f>
        <v>V5757331401000</v>
      </c>
      <c r="C7250" s="36">
        <f>VLOOKUP(AllData[[#This Row],[Order]],MM[],2,FALSE)</f>
        <v>152</v>
      </c>
      <c r="D7250" s="36" t="s">
        <v>80</v>
      </c>
      <c r="E7250" s="36" t="s">
        <v>61</v>
      </c>
      <c r="F7250" s="36" t="s">
        <v>63</v>
      </c>
      <c r="G7250" s="36" t="s">
        <v>112</v>
      </c>
      <c r="H7250" s="36">
        <v>15.75</v>
      </c>
      <c r="I7250" s="36">
        <v>50</v>
      </c>
    </row>
    <row r="7251" spans="1:9" x14ac:dyDescent="0.35">
      <c r="A7251" s="36">
        <v>1549301</v>
      </c>
      <c r="B7251" s="36" t="str">
        <f>VLOOKUP(AllData[[#This Row],[Order]],MM[],3,FALSE)</f>
        <v>V5757331401000</v>
      </c>
      <c r="C7251" s="36">
        <f>VLOOKUP(AllData[[#This Row],[Order]],MM[],2,FALSE)</f>
        <v>152</v>
      </c>
      <c r="D7251" s="36" t="s">
        <v>82</v>
      </c>
      <c r="E7251" s="36" t="s">
        <v>89</v>
      </c>
      <c r="F7251" s="36" t="s">
        <v>91</v>
      </c>
      <c r="G7251" s="36" t="s">
        <v>92</v>
      </c>
      <c r="H7251" s="36"/>
      <c r="I7251" s="36">
        <v>0</v>
      </c>
    </row>
    <row r="7252" spans="1:9" x14ac:dyDescent="0.35">
      <c r="A7252" s="36">
        <v>1549301</v>
      </c>
      <c r="B7252" s="36" t="str">
        <f>VLOOKUP(AllData[[#This Row],[Order]],MM[],3,FALSE)</f>
        <v>V5757331401000</v>
      </c>
      <c r="C7252" s="36">
        <f>VLOOKUP(AllData[[#This Row],[Order]],MM[],2,FALSE)</f>
        <v>152</v>
      </c>
      <c r="D7252" s="36" t="s">
        <v>85</v>
      </c>
      <c r="E7252" s="36" t="s">
        <v>69</v>
      </c>
      <c r="F7252" s="36" t="s">
        <v>70</v>
      </c>
      <c r="G7252" s="36" t="s">
        <v>79</v>
      </c>
      <c r="H7252" s="36">
        <v>20</v>
      </c>
      <c r="I7252" s="36">
        <v>20</v>
      </c>
    </row>
    <row r="7253" spans="1:9" x14ac:dyDescent="0.35">
      <c r="A7253" s="36">
        <v>1549301</v>
      </c>
      <c r="B7253" s="36" t="str">
        <f>VLOOKUP(AllData[[#This Row],[Order]],MM[],3,FALSE)</f>
        <v>V5757331401000</v>
      </c>
      <c r="C7253" s="36">
        <f>VLOOKUP(AllData[[#This Row],[Order]],MM[],2,FALSE)</f>
        <v>152</v>
      </c>
      <c r="D7253" s="36" t="s">
        <v>88</v>
      </c>
      <c r="E7253" s="36" t="s">
        <v>69</v>
      </c>
      <c r="F7253" s="36" t="s">
        <v>70</v>
      </c>
      <c r="G7253" s="36" t="s">
        <v>81</v>
      </c>
      <c r="H7253" s="36">
        <v>20</v>
      </c>
      <c r="I7253" s="36">
        <v>20</v>
      </c>
    </row>
    <row r="7254" spans="1:9" x14ac:dyDescent="0.35">
      <c r="A7254" s="36">
        <v>1549301</v>
      </c>
      <c r="B7254" s="36" t="str">
        <f>VLOOKUP(AllData[[#This Row],[Order]],MM[],3,FALSE)</f>
        <v>V5757331401000</v>
      </c>
      <c r="C7254" s="36">
        <f>VLOOKUP(AllData[[#This Row],[Order]],MM[],2,FALSE)</f>
        <v>152</v>
      </c>
      <c r="D7254" s="36" t="s">
        <v>95</v>
      </c>
      <c r="E7254" s="36" t="s">
        <v>83</v>
      </c>
      <c r="F7254" s="36" t="s">
        <v>84</v>
      </c>
      <c r="G7254" s="36" t="s">
        <v>84</v>
      </c>
      <c r="H7254" s="36">
        <v>572.13</v>
      </c>
      <c r="I7254" s="36">
        <v>450</v>
      </c>
    </row>
    <row r="7255" spans="1:9" x14ac:dyDescent="0.35">
      <c r="A7255" s="36">
        <v>1549301</v>
      </c>
      <c r="B7255" s="36" t="str">
        <f>VLOOKUP(AllData[[#This Row],[Order]],MM[],3,FALSE)</f>
        <v>V5757331401000</v>
      </c>
      <c r="C7255" s="36">
        <f>VLOOKUP(AllData[[#This Row],[Order]],MM[],2,FALSE)</f>
        <v>152</v>
      </c>
      <c r="D7255" s="36" t="s">
        <v>97</v>
      </c>
      <c r="E7255" s="36" t="s">
        <v>86</v>
      </c>
      <c r="F7255" s="36" t="s">
        <v>87</v>
      </c>
      <c r="G7255" s="36" t="s">
        <v>87</v>
      </c>
      <c r="H7255" s="36">
        <v>20</v>
      </c>
      <c r="I7255" s="36">
        <v>20</v>
      </c>
    </row>
    <row r="7256" spans="1:9" x14ac:dyDescent="0.35">
      <c r="A7256" s="36">
        <v>1549301</v>
      </c>
      <c r="B7256" s="36" t="str">
        <f>VLOOKUP(AllData[[#This Row],[Order]],MM[],3,FALSE)</f>
        <v>V5757331401000</v>
      </c>
      <c r="C7256" s="36">
        <f>VLOOKUP(AllData[[#This Row],[Order]],MM[],2,FALSE)</f>
        <v>152</v>
      </c>
      <c r="D7256" s="36" t="s">
        <v>99</v>
      </c>
      <c r="E7256" s="36" t="s">
        <v>61</v>
      </c>
      <c r="F7256" s="36" t="s">
        <v>63</v>
      </c>
      <c r="G7256" s="36" t="s">
        <v>96</v>
      </c>
      <c r="H7256" s="36">
        <v>10.617000000000001</v>
      </c>
      <c r="I7256" s="36">
        <v>100</v>
      </c>
    </row>
    <row r="7257" spans="1:9" x14ac:dyDescent="0.35">
      <c r="A7257" s="36">
        <v>1549301</v>
      </c>
      <c r="B7257" s="36" t="str">
        <f>VLOOKUP(AllData[[#This Row],[Order]],MM[],3,FALSE)</f>
        <v>V5757331401000</v>
      </c>
      <c r="C7257" s="36">
        <f>VLOOKUP(AllData[[#This Row],[Order]],MM[],2,FALSE)</f>
        <v>152</v>
      </c>
      <c r="D7257" s="36" t="s">
        <v>101</v>
      </c>
      <c r="E7257" s="36" t="s">
        <v>69</v>
      </c>
      <c r="F7257" s="36" t="s">
        <v>70</v>
      </c>
      <c r="G7257" s="36" t="s">
        <v>98</v>
      </c>
      <c r="H7257" s="36">
        <v>20</v>
      </c>
      <c r="I7257" s="36">
        <v>20</v>
      </c>
    </row>
    <row r="7258" spans="1:9" x14ac:dyDescent="0.35">
      <c r="A7258" s="36">
        <v>1549301</v>
      </c>
      <c r="B7258" s="36" t="str">
        <f>VLOOKUP(AllData[[#This Row],[Order]],MM[],3,FALSE)</f>
        <v>V5757331401000</v>
      </c>
      <c r="C7258" s="36">
        <f>VLOOKUP(AllData[[#This Row],[Order]],MM[],2,FALSE)</f>
        <v>152</v>
      </c>
      <c r="D7258" s="36" t="s">
        <v>104</v>
      </c>
      <c r="E7258" s="36" t="s">
        <v>69</v>
      </c>
      <c r="F7258" s="36" t="s">
        <v>70</v>
      </c>
      <c r="G7258" s="36" t="s">
        <v>100</v>
      </c>
      <c r="H7258" s="36">
        <v>30</v>
      </c>
      <c r="I7258" s="36">
        <v>30</v>
      </c>
    </row>
    <row r="7259" spans="1:9" x14ac:dyDescent="0.35">
      <c r="A7259" s="36">
        <v>1549301</v>
      </c>
      <c r="B7259" s="36" t="str">
        <f>VLOOKUP(AllData[[#This Row],[Order]],MM[],3,FALSE)</f>
        <v>V5757331401000</v>
      </c>
      <c r="C7259" s="36">
        <f>VLOOKUP(AllData[[#This Row],[Order]],MM[],2,FALSE)</f>
        <v>152</v>
      </c>
      <c r="D7259" s="36" t="s">
        <v>113</v>
      </c>
      <c r="E7259" s="36" t="s">
        <v>102</v>
      </c>
      <c r="F7259" s="36" t="s">
        <v>100</v>
      </c>
      <c r="G7259" s="36" t="s">
        <v>103</v>
      </c>
      <c r="H7259" s="36">
        <v>30</v>
      </c>
      <c r="I7259" s="36">
        <v>30</v>
      </c>
    </row>
    <row r="7260" spans="1:9" x14ac:dyDescent="0.35">
      <c r="A7260" s="36">
        <v>1549301</v>
      </c>
      <c r="B7260" s="36" t="str">
        <f>VLOOKUP(AllData[[#This Row],[Order]],MM[],3,FALSE)</f>
        <v>V5757331401000</v>
      </c>
      <c r="C7260" s="36">
        <f>VLOOKUP(AllData[[#This Row],[Order]],MM[],2,FALSE)</f>
        <v>152</v>
      </c>
      <c r="D7260" s="36" t="s">
        <v>114</v>
      </c>
      <c r="E7260" s="36" t="s">
        <v>102</v>
      </c>
      <c r="F7260" s="36" t="s">
        <v>100</v>
      </c>
      <c r="G7260" s="36" t="s">
        <v>106</v>
      </c>
      <c r="H7260" s="36">
        <v>45</v>
      </c>
      <c r="I7260" s="36">
        <v>45</v>
      </c>
    </row>
    <row r="7261" spans="1:9" x14ac:dyDescent="0.35">
      <c r="A7261" s="36">
        <v>1549301</v>
      </c>
      <c r="B7261" s="36" t="str">
        <f>VLOOKUP(AllData[[#This Row],[Order]],MM[],3,FALSE)</f>
        <v>V5757331401000</v>
      </c>
      <c r="C7261" s="36">
        <f>VLOOKUP(AllData[[#This Row],[Order]],MM[],2,FALSE)</f>
        <v>152</v>
      </c>
      <c r="D7261" s="36" t="s">
        <v>60</v>
      </c>
      <c r="E7261" s="36" t="s">
        <v>61</v>
      </c>
      <c r="F7261" s="36" t="s">
        <v>63</v>
      </c>
      <c r="G7261" s="36" t="s">
        <v>108</v>
      </c>
      <c r="H7261" s="36"/>
      <c r="I7261" s="36">
        <v>1</v>
      </c>
    </row>
    <row r="7262" spans="1:9" x14ac:dyDescent="0.35">
      <c r="A7262" s="36">
        <v>1549301</v>
      </c>
      <c r="B7262" s="36" t="str">
        <f>VLOOKUP(AllData[[#This Row],[Order]],MM[],3,FALSE)</f>
        <v>V5757331401000</v>
      </c>
      <c r="C7262" s="36">
        <f>VLOOKUP(AllData[[#This Row],[Order]],MM[],2,FALSE)</f>
        <v>152</v>
      </c>
      <c r="D7262" s="36" t="s">
        <v>95</v>
      </c>
      <c r="E7262" s="36" t="s">
        <v>83</v>
      </c>
      <c r="F7262" s="36" t="s">
        <v>84</v>
      </c>
      <c r="G7262" s="36" t="s">
        <v>110</v>
      </c>
      <c r="H7262" s="36"/>
      <c r="I7262" s="36">
        <v>5</v>
      </c>
    </row>
    <row r="7263" spans="1:9" x14ac:dyDescent="0.35">
      <c r="A7263" s="36">
        <v>1549302</v>
      </c>
      <c r="B7263" s="36" t="str">
        <f>VLOOKUP(AllData[[#This Row],[Order]],MM[],3,FALSE)</f>
        <v>V5757351400800</v>
      </c>
      <c r="C7263" s="36">
        <f>VLOOKUP(AllData[[#This Row],[Order]],MM[],2,FALSE)</f>
        <v>158</v>
      </c>
      <c r="D7263" s="36" t="s">
        <v>60</v>
      </c>
      <c r="E7263" s="36" t="s">
        <v>83</v>
      </c>
      <c r="F7263" s="36" t="s">
        <v>84</v>
      </c>
      <c r="G7263" s="36" t="s">
        <v>111</v>
      </c>
      <c r="H7263" s="36">
        <v>127.2</v>
      </c>
      <c r="I7263" s="36">
        <v>40</v>
      </c>
    </row>
    <row r="7264" spans="1:9" x14ac:dyDescent="0.35">
      <c r="A7264" s="36">
        <v>1549302</v>
      </c>
      <c r="B7264" s="36" t="str">
        <f>VLOOKUP(AllData[[#This Row],[Order]],MM[],3,FALSE)</f>
        <v>V5757351400800</v>
      </c>
      <c r="C7264" s="36">
        <f>VLOOKUP(AllData[[#This Row],[Order]],MM[],2,FALSE)</f>
        <v>158</v>
      </c>
      <c r="D7264" s="36" t="s">
        <v>68</v>
      </c>
      <c r="E7264" s="36" t="s">
        <v>61</v>
      </c>
      <c r="F7264" s="36" t="s">
        <v>63</v>
      </c>
      <c r="G7264" s="36" t="s">
        <v>64</v>
      </c>
      <c r="H7264" s="36">
        <v>4.5</v>
      </c>
      <c r="I7264" s="36">
        <v>15</v>
      </c>
    </row>
    <row r="7265" spans="1:9" x14ac:dyDescent="0.35">
      <c r="A7265" s="36">
        <v>1549302</v>
      </c>
      <c r="B7265" s="36" t="str">
        <f>VLOOKUP(AllData[[#This Row],[Order]],MM[],3,FALSE)</f>
        <v>V5757351400800</v>
      </c>
      <c r="C7265" s="36">
        <f>VLOOKUP(AllData[[#This Row],[Order]],MM[],2,FALSE)</f>
        <v>158</v>
      </c>
      <c r="D7265" s="36" t="s">
        <v>73</v>
      </c>
      <c r="E7265" s="36" t="s">
        <v>69</v>
      </c>
      <c r="F7265" s="36" t="s">
        <v>70</v>
      </c>
      <c r="G7265" s="36" t="s">
        <v>71</v>
      </c>
      <c r="H7265" s="36">
        <v>20</v>
      </c>
      <c r="I7265" s="36">
        <v>20</v>
      </c>
    </row>
    <row r="7266" spans="1:9" x14ac:dyDescent="0.35">
      <c r="A7266" s="36">
        <v>1549302</v>
      </c>
      <c r="B7266" s="36" t="str">
        <f>VLOOKUP(AllData[[#This Row],[Order]],MM[],3,FALSE)</f>
        <v>V5757351400800</v>
      </c>
      <c r="C7266" s="36">
        <f>VLOOKUP(AllData[[#This Row],[Order]],MM[],2,FALSE)</f>
        <v>158</v>
      </c>
      <c r="D7266" s="36" t="s">
        <v>75</v>
      </c>
      <c r="E7266" s="36" t="s">
        <v>61</v>
      </c>
      <c r="F7266" s="36" t="s">
        <v>63</v>
      </c>
      <c r="G7266" s="36" t="s">
        <v>74</v>
      </c>
      <c r="H7266" s="36">
        <v>512.16</v>
      </c>
      <c r="I7266" s="36">
        <v>350</v>
      </c>
    </row>
    <row r="7267" spans="1:9" x14ac:dyDescent="0.35">
      <c r="A7267" s="36">
        <v>1549302</v>
      </c>
      <c r="B7267" s="36" t="str">
        <f>VLOOKUP(AllData[[#This Row],[Order]],MM[],3,FALSE)</f>
        <v>V5757351400800</v>
      </c>
      <c r="C7267" s="36">
        <f>VLOOKUP(AllData[[#This Row],[Order]],MM[],2,FALSE)</f>
        <v>158</v>
      </c>
      <c r="D7267" s="36" t="s">
        <v>78</v>
      </c>
      <c r="E7267" s="36" t="s">
        <v>61</v>
      </c>
      <c r="F7267" s="36" t="s">
        <v>63</v>
      </c>
      <c r="G7267" s="36" t="s">
        <v>76</v>
      </c>
      <c r="H7267" s="36">
        <v>1898.52</v>
      </c>
      <c r="I7267" s="36">
        <v>1020</v>
      </c>
    </row>
    <row r="7268" spans="1:9" x14ac:dyDescent="0.35">
      <c r="A7268" s="36">
        <v>1549302</v>
      </c>
      <c r="B7268" s="36" t="str">
        <f>VLOOKUP(AllData[[#This Row],[Order]],MM[],3,FALSE)</f>
        <v>V5757351400800</v>
      </c>
      <c r="C7268" s="36">
        <f>VLOOKUP(AllData[[#This Row],[Order]],MM[],2,FALSE)</f>
        <v>158</v>
      </c>
      <c r="D7268" s="36" t="s">
        <v>80</v>
      </c>
      <c r="E7268" s="36" t="s">
        <v>61</v>
      </c>
      <c r="F7268" s="36" t="s">
        <v>63</v>
      </c>
      <c r="G7268" s="36" t="s">
        <v>112</v>
      </c>
      <c r="H7268" s="36">
        <v>11.917</v>
      </c>
      <c r="I7268" s="36">
        <v>50</v>
      </c>
    </row>
    <row r="7269" spans="1:9" x14ac:dyDescent="0.35">
      <c r="A7269" s="36">
        <v>1549302</v>
      </c>
      <c r="B7269" s="36" t="str">
        <f>VLOOKUP(AllData[[#This Row],[Order]],MM[],3,FALSE)</f>
        <v>V5757351400800</v>
      </c>
      <c r="C7269" s="36">
        <f>VLOOKUP(AllData[[#This Row],[Order]],MM[],2,FALSE)</f>
        <v>158</v>
      </c>
      <c r="D7269" s="36" t="s">
        <v>82</v>
      </c>
      <c r="E7269" s="36" t="s">
        <v>89</v>
      </c>
      <c r="F7269" s="36" t="s">
        <v>91</v>
      </c>
      <c r="G7269" s="36" t="s">
        <v>92</v>
      </c>
      <c r="H7269" s="36"/>
      <c r="I7269" s="36">
        <v>0</v>
      </c>
    </row>
    <row r="7270" spans="1:9" x14ac:dyDescent="0.35">
      <c r="A7270" s="36">
        <v>1549302</v>
      </c>
      <c r="B7270" s="36" t="str">
        <f>VLOOKUP(AllData[[#This Row],[Order]],MM[],3,FALSE)</f>
        <v>V5757351400800</v>
      </c>
      <c r="C7270" s="36">
        <f>VLOOKUP(AllData[[#This Row],[Order]],MM[],2,FALSE)</f>
        <v>158</v>
      </c>
      <c r="D7270" s="36" t="s">
        <v>85</v>
      </c>
      <c r="E7270" s="36" t="s">
        <v>69</v>
      </c>
      <c r="F7270" s="36" t="s">
        <v>70</v>
      </c>
      <c r="G7270" s="36" t="s">
        <v>79</v>
      </c>
      <c r="H7270" s="36">
        <v>20</v>
      </c>
      <c r="I7270" s="36">
        <v>20</v>
      </c>
    </row>
    <row r="7271" spans="1:9" x14ac:dyDescent="0.35">
      <c r="A7271" s="36">
        <v>1549302</v>
      </c>
      <c r="B7271" s="36" t="str">
        <f>VLOOKUP(AllData[[#This Row],[Order]],MM[],3,FALSE)</f>
        <v>V5757351400800</v>
      </c>
      <c r="C7271" s="36">
        <f>VLOOKUP(AllData[[#This Row],[Order]],MM[],2,FALSE)</f>
        <v>158</v>
      </c>
      <c r="D7271" s="36" t="s">
        <v>88</v>
      </c>
      <c r="E7271" s="36" t="s">
        <v>69</v>
      </c>
      <c r="F7271" s="36" t="s">
        <v>70</v>
      </c>
      <c r="G7271" s="36" t="s">
        <v>81</v>
      </c>
      <c r="H7271" s="36">
        <v>20</v>
      </c>
      <c r="I7271" s="36">
        <v>20</v>
      </c>
    </row>
    <row r="7272" spans="1:9" x14ac:dyDescent="0.35">
      <c r="A7272" s="36">
        <v>1549302</v>
      </c>
      <c r="B7272" s="36" t="str">
        <f>VLOOKUP(AllData[[#This Row],[Order]],MM[],3,FALSE)</f>
        <v>V5757351400800</v>
      </c>
      <c r="C7272" s="36">
        <f>VLOOKUP(AllData[[#This Row],[Order]],MM[],2,FALSE)</f>
        <v>158</v>
      </c>
      <c r="D7272" s="36" t="s">
        <v>95</v>
      </c>
      <c r="E7272" s="36" t="s">
        <v>83</v>
      </c>
      <c r="F7272" s="36" t="s">
        <v>84</v>
      </c>
      <c r="G7272" s="36" t="s">
        <v>84</v>
      </c>
      <c r="H7272" s="36">
        <v>532.19999999999993</v>
      </c>
      <c r="I7272" s="36">
        <v>450</v>
      </c>
    </row>
    <row r="7273" spans="1:9" x14ac:dyDescent="0.35">
      <c r="A7273" s="36">
        <v>1549302</v>
      </c>
      <c r="B7273" s="36" t="str">
        <f>VLOOKUP(AllData[[#This Row],[Order]],MM[],3,FALSE)</f>
        <v>V5757351400800</v>
      </c>
      <c r="C7273" s="36">
        <f>VLOOKUP(AllData[[#This Row],[Order]],MM[],2,FALSE)</f>
        <v>158</v>
      </c>
      <c r="D7273" s="36" t="s">
        <v>97</v>
      </c>
      <c r="E7273" s="36" t="s">
        <v>86</v>
      </c>
      <c r="F7273" s="36" t="s">
        <v>87</v>
      </c>
      <c r="G7273" s="36" t="s">
        <v>87</v>
      </c>
      <c r="H7273" s="36">
        <v>20</v>
      </c>
      <c r="I7273" s="36">
        <v>20</v>
      </c>
    </row>
    <row r="7274" spans="1:9" x14ac:dyDescent="0.35">
      <c r="A7274" s="36">
        <v>1549302</v>
      </c>
      <c r="B7274" s="36" t="str">
        <f>VLOOKUP(AllData[[#This Row],[Order]],MM[],3,FALSE)</f>
        <v>V5757351400800</v>
      </c>
      <c r="C7274" s="36">
        <f>VLOOKUP(AllData[[#This Row],[Order]],MM[],2,FALSE)</f>
        <v>158</v>
      </c>
      <c r="D7274" s="36" t="s">
        <v>99</v>
      </c>
      <c r="E7274" s="36" t="s">
        <v>61</v>
      </c>
      <c r="F7274" s="36" t="s">
        <v>63</v>
      </c>
      <c r="G7274" s="36" t="s">
        <v>96</v>
      </c>
      <c r="H7274" s="36">
        <v>50.55</v>
      </c>
      <c r="I7274" s="36">
        <v>100</v>
      </c>
    </row>
    <row r="7275" spans="1:9" x14ac:dyDescent="0.35">
      <c r="A7275" s="36">
        <v>1549302</v>
      </c>
      <c r="B7275" s="36" t="str">
        <f>VLOOKUP(AllData[[#This Row],[Order]],MM[],3,FALSE)</f>
        <v>V5757351400800</v>
      </c>
      <c r="C7275" s="36">
        <f>VLOOKUP(AllData[[#This Row],[Order]],MM[],2,FALSE)</f>
        <v>158</v>
      </c>
      <c r="D7275" s="36" t="s">
        <v>101</v>
      </c>
      <c r="E7275" s="36" t="s">
        <v>69</v>
      </c>
      <c r="F7275" s="36" t="s">
        <v>70</v>
      </c>
      <c r="G7275" s="36" t="s">
        <v>98</v>
      </c>
      <c r="H7275" s="36">
        <v>20</v>
      </c>
      <c r="I7275" s="36">
        <v>20</v>
      </c>
    </row>
    <row r="7276" spans="1:9" x14ac:dyDescent="0.35">
      <c r="A7276" s="36">
        <v>1549302</v>
      </c>
      <c r="B7276" s="36" t="str">
        <f>VLOOKUP(AllData[[#This Row],[Order]],MM[],3,FALSE)</f>
        <v>V5757351400800</v>
      </c>
      <c r="C7276" s="36">
        <f>VLOOKUP(AllData[[#This Row],[Order]],MM[],2,FALSE)</f>
        <v>158</v>
      </c>
      <c r="D7276" s="36" t="s">
        <v>104</v>
      </c>
      <c r="E7276" s="36" t="s">
        <v>69</v>
      </c>
      <c r="F7276" s="36" t="s">
        <v>70</v>
      </c>
      <c r="G7276" s="36" t="s">
        <v>100</v>
      </c>
      <c r="H7276" s="36">
        <v>30</v>
      </c>
      <c r="I7276" s="36">
        <v>30</v>
      </c>
    </row>
    <row r="7277" spans="1:9" x14ac:dyDescent="0.35">
      <c r="A7277" s="36">
        <v>1549302</v>
      </c>
      <c r="B7277" s="36" t="str">
        <f>VLOOKUP(AllData[[#This Row],[Order]],MM[],3,FALSE)</f>
        <v>V5757351400800</v>
      </c>
      <c r="C7277" s="36">
        <f>VLOOKUP(AllData[[#This Row],[Order]],MM[],2,FALSE)</f>
        <v>158</v>
      </c>
      <c r="D7277" s="36" t="s">
        <v>113</v>
      </c>
      <c r="E7277" s="36" t="s">
        <v>102</v>
      </c>
      <c r="F7277" s="36" t="s">
        <v>100</v>
      </c>
      <c r="G7277" s="36" t="s">
        <v>103</v>
      </c>
      <c r="H7277" s="36">
        <v>30</v>
      </c>
      <c r="I7277" s="36">
        <v>30</v>
      </c>
    </row>
    <row r="7278" spans="1:9" x14ac:dyDescent="0.35">
      <c r="A7278" s="36">
        <v>1549302</v>
      </c>
      <c r="B7278" s="36" t="str">
        <f>VLOOKUP(AllData[[#This Row],[Order]],MM[],3,FALSE)</f>
        <v>V5757351400800</v>
      </c>
      <c r="C7278" s="36">
        <f>VLOOKUP(AllData[[#This Row],[Order]],MM[],2,FALSE)</f>
        <v>158</v>
      </c>
      <c r="D7278" s="36" t="s">
        <v>114</v>
      </c>
      <c r="E7278" s="36" t="s">
        <v>102</v>
      </c>
      <c r="F7278" s="36" t="s">
        <v>100</v>
      </c>
      <c r="G7278" s="36" t="s">
        <v>106</v>
      </c>
      <c r="H7278" s="36">
        <v>45</v>
      </c>
      <c r="I7278" s="36">
        <v>45</v>
      </c>
    </row>
    <row r="7279" spans="1:9" x14ac:dyDescent="0.35">
      <c r="A7279" s="36">
        <v>1549302</v>
      </c>
      <c r="B7279" s="36" t="str">
        <f>VLOOKUP(AllData[[#This Row],[Order]],MM[],3,FALSE)</f>
        <v>V5757351400800</v>
      </c>
      <c r="C7279" s="36">
        <f>VLOOKUP(AllData[[#This Row],[Order]],MM[],2,FALSE)</f>
        <v>158</v>
      </c>
      <c r="D7279" s="36" t="s">
        <v>60</v>
      </c>
      <c r="E7279" s="36" t="s">
        <v>61</v>
      </c>
      <c r="F7279" s="36" t="s">
        <v>63</v>
      </c>
      <c r="G7279" s="36" t="s">
        <v>108</v>
      </c>
      <c r="H7279" s="36"/>
      <c r="I7279" s="36">
        <v>1</v>
      </c>
    </row>
    <row r="7280" spans="1:9" x14ac:dyDescent="0.35">
      <c r="A7280" s="36">
        <v>1549302</v>
      </c>
      <c r="B7280" s="36" t="str">
        <f>VLOOKUP(AllData[[#This Row],[Order]],MM[],3,FALSE)</f>
        <v>V5757351400800</v>
      </c>
      <c r="C7280" s="36">
        <f>VLOOKUP(AllData[[#This Row],[Order]],MM[],2,FALSE)</f>
        <v>158</v>
      </c>
      <c r="D7280" s="36" t="s">
        <v>95</v>
      </c>
      <c r="E7280" s="36" t="s">
        <v>83</v>
      </c>
      <c r="F7280" s="36" t="s">
        <v>84</v>
      </c>
      <c r="G7280" s="36" t="s">
        <v>110</v>
      </c>
      <c r="H7280" s="36"/>
      <c r="I7280" s="36">
        <v>5</v>
      </c>
    </row>
    <row r="7281" spans="1:9" x14ac:dyDescent="0.35">
      <c r="A7281" s="36">
        <v>1549303</v>
      </c>
      <c r="B7281" s="36" t="str">
        <f>VLOOKUP(AllData[[#This Row],[Order]],MM[],3,FALSE)</f>
        <v>V5757351401000</v>
      </c>
      <c r="C7281" s="36">
        <f>VLOOKUP(AllData[[#This Row],[Order]],MM[],2,FALSE)</f>
        <v>158</v>
      </c>
      <c r="D7281" s="36" t="s">
        <v>60</v>
      </c>
      <c r="E7281" s="36" t="s">
        <v>83</v>
      </c>
      <c r="F7281" s="36" t="s">
        <v>84</v>
      </c>
      <c r="G7281" s="36" t="s">
        <v>111</v>
      </c>
      <c r="H7281" s="36">
        <v>159</v>
      </c>
      <c r="I7281" s="36">
        <v>40</v>
      </c>
    </row>
    <row r="7282" spans="1:9" x14ac:dyDescent="0.35">
      <c r="A7282" s="36">
        <v>1549303</v>
      </c>
      <c r="B7282" s="36" t="str">
        <f>VLOOKUP(AllData[[#This Row],[Order]],MM[],3,FALSE)</f>
        <v>V5757351401000</v>
      </c>
      <c r="C7282" s="36">
        <f>VLOOKUP(AllData[[#This Row],[Order]],MM[],2,FALSE)</f>
        <v>158</v>
      </c>
      <c r="D7282" s="36" t="s">
        <v>68</v>
      </c>
      <c r="E7282" s="36" t="s">
        <v>61</v>
      </c>
      <c r="F7282" s="36" t="s">
        <v>63</v>
      </c>
      <c r="G7282" s="36" t="s">
        <v>64</v>
      </c>
      <c r="H7282" s="36">
        <v>16.183</v>
      </c>
      <c r="I7282" s="36">
        <v>15</v>
      </c>
    </row>
    <row r="7283" spans="1:9" x14ac:dyDescent="0.35">
      <c r="A7283" s="36">
        <v>1549303</v>
      </c>
      <c r="B7283" s="36" t="str">
        <f>VLOOKUP(AllData[[#This Row],[Order]],MM[],3,FALSE)</f>
        <v>V5757351401000</v>
      </c>
      <c r="C7283" s="36">
        <f>VLOOKUP(AllData[[#This Row],[Order]],MM[],2,FALSE)</f>
        <v>158</v>
      </c>
      <c r="D7283" s="36" t="s">
        <v>73</v>
      </c>
      <c r="E7283" s="36" t="s">
        <v>69</v>
      </c>
      <c r="F7283" s="36" t="s">
        <v>70</v>
      </c>
      <c r="G7283" s="36" t="s">
        <v>71</v>
      </c>
      <c r="H7283" s="36">
        <v>20</v>
      </c>
      <c r="I7283" s="36">
        <v>20</v>
      </c>
    </row>
    <row r="7284" spans="1:9" x14ac:dyDescent="0.35">
      <c r="A7284" s="36">
        <v>1549303</v>
      </c>
      <c r="B7284" s="36" t="str">
        <f>VLOOKUP(AllData[[#This Row],[Order]],MM[],3,FALSE)</f>
        <v>V5757351401000</v>
      </c>
      <c r="C7284" s="36">
        <f>VLOOKUP(AllData[[#This Row],[Order]],MM[],2,FALSE)</f>
        <v>158</v>
      </c>
      <c r="D7284" s="36" t="s">
        <v>75</v>
      </c>
      <c r="E7284" s="36" t="s">
        <v>61</v>
      </c>
      <c r="F7284" s="36" t="s">
        <v>63</v>
      </c>
      <c r="G7284" s="36" t="s">
        <v>74</v>
      </c>
      <c r="H7284" s="36">
        <v>229.2</v>
      </c>
      <c r="I7284" s="36">
        <v>350</v>
      </c>
    </row>
    <row r="7285" spans="1:9" x14ac:dyDescent="0.35">
      <c r="A7285" s="36">
        <v>1549303</v>
      </c>
      <c r="B7285" s="36" t="str">
        <f>VLOOKUP(AllData[[#This Row],[Order]],MM[],3,FALSE)</f>
        <v>V5757351401000</v>
      </c>
      <c r="C7285" s="36">
        <f>VLOOKUP(AllData[[#This Row],[Order]],MM[],2,FALSE)</f>
        <v>158</v>
      </c>
      <c r="D7285" s="36" t="s">
        <v>78</v>
      </c>
      <c r="E7285" s="36" t="s">
        <v>61</v>
      </c>
      <c r="F7285" s="36" t="s">
        <v>63</v>
      </c>
      <c r="G7285" s="36" t="s">
        <v>76</v>
      </c>
      <c r="H7285" s="36">
        <v>2290.2000000000003</v>
      </c>
      <c r="I7285" s="36">
        <v>1020</v>
      </c>
    </row>
    <row r="7286" spans="1:9" x14ac:dyDescent="0.35">
      <c r="A7286" s="36">
        <v>1549303</v>
      </c>
      <c r="B7286" s="36" t="str">
        <f>VLOOKUP(AllData[[#This Row],[Order]],MM[],3,FALSE)</f>
        <v>V5757351401000</v>
      </c>
      <c r="C7286" s="36">
        <f>VLOOKUP(AllData[[#This Row],[Order]],MM[],2,FALSE)</f>
        <v>158</v>
      </c>
      <c r="D7286" s="36" t="s">
        <v>80</v>
      </c>
      <c r="E7286" s="36" t="s">
        <v>61</v>
      </c>
      <c r="F7286" s="36" t="s">
        <v>63</v>
      </c>
      <c r="G7286" s="36" t="s">
        <v>112</v>
      </c>
      <c r="H7286" s="36">
        <v>35.133000000000003</v>
      </c>
      <c r="I7286" s="36">
        <v>50</v>
      </c>
    </row>
    <row r="7287" spans="1:9" x14ac:dyDescent="0.35">
      <c r="A7287" s="36">
        <v>1549303</v>
      </c>
      <c r="B7287" s="36" t="str">
        <f>VLOOKUP(AllData[[#This Row],[Order]],MM[],3,FALSE)</f>
        <v>V5757351401000</v>
      </c>
      <c r="C7287" s="36">
        <f>VLOOKUP(AllData[[#This Row],[Order]],MM[],2,FALSE)</f>
        <v>158</v>
      </c>
      <c r="D7287" s="36" t="s">
        <v>82</v>
      </c>
      <c r="E7287" s="36" t="s">
        <v>89</v>
      </c>
      <c r="F7287" s="36" t="s">
        <v>91</v>
      </c>
      <c r="G7287" s="36" t="s">
        <v>92</v>
      </c>
      <c r="H7287" s="36"/>
      <c r="I7287" s="36">
        <v>0</v>
      </c>
    </row>
    <row r="7288" spans="1:9" x14ac:dyDescent="0.35">
      <c r="A7288" s="36">
        <v>1549303</v>
      </c>
      <c r="B7288" s="36" t="str">
        <f>VLOOKUP(AllData[[#This Row],[Order]],MM[],3,FALSE)</f>
        <v>V5757351401000</v>
      </c>
      <c r="C7288" s="36">
        <f>VLOOKUP(AllData[[#This Row],[Order]],MM[],2,FALSE)</f>
        <v>158</v>
      </c>
      <c r="D7288" s="36" t="s">
        <v>85</v>
      </c>
      <c r="E7288" s="36" t="s">
        <v>69</v>
      </c>
      <c r="F7288" s="36" t="s">
        <v>70</v>
      </c>
      <c r="G7288" s="36" t="s">
        <v>79</v>
      </c>
      <c r="H7288" s="36">
        <v>20</v>
      </c>
      <c r="I7288" s="36">
        <v>20</v>
      </c>
    </row>
    <row r="7289" spans="1:9" x14ac:dyDescent="0.35">
      <c r="A7289" s="36">
        <v>1549303</v>
      </c>
      <c r="B7289" s="36" t="str">
        <f>VLOOKUP(AllData[[#This Row],[Order]],MM[],3,FALSE)</f>
        <v>V5757351401000</v>
      </c>
      <c r="C7289" s="36">
        <f>VLOOKUP(AllData[[#This Row],[Order]],MM[],2,FALSE)</f>
        <v>158</v>
      </c>
      <c r="D7289" s="36" t="s">
        <v>88</v>
      </c>
      <c r="E7289" s="36" t="s">
        <v>69</v>
      </c>
      <c r="F7289" s="36" t="s">
        <v>70</v>
      </c>
      <c r="G7289" s="36" t="s">
        <v>81</v>
      </c>
      <c r="H7289" s="36">
        <v>20</v>
      </c>
      <c r="I7289" s="36">
        <v>20</v>
      </c>
    </row>
    <row r="7290" spans="1:9" x14ac:dyDescent="0.35">
      <c r="A7290" s="36">
        <v>1549303</v>
      </c>
      <c r="B7290" s="36" t="str">
        <f>VLOOKUP(AllData[[#This Row],[Order]],MM[],3,FALSE)</f>
        <v>V5757351401000</v>
      </c>
      <c r="C7290" s="36">
        <f>VLOOKUP(AllData[[#This Row],[Order]],MM[],2,FALSE)</f>
        <v>158</v>
      </c>
      <c r="D7290" s="36" t="s">
        <v>95</v>
      </c>
      <c r="E7290" s="36" t="s">
        <v>83</v>
      </c>
      <c r="F7290" s="36" t="s">
        <v>84</v>
      </c>
      <c r="G7290" s="36" t="s">
        <v>84</v>
      </c>
      <c r="H7290" s="36">
        <v>290.18</v>
      </c>
      <c r="I7290" s="36">
        <v>450</v>
      </c>
    </row>
    <row r="7291" spans="1:9" x14ac:dyDescent="0.35">
      <c r="A7291" s="36">
        <v>1549303</v>
      </c>
      <c r="B7291" s="36" t="str">
        <f>VLOOKUP(AllData[[#This Row],[Order]],MM[],3,FALSE)</f>
        <v>V5757351401000</v>
      </c>
      <c r="C7291" s="36">
        <f>VLOOKUP(AllData[[#This Row],[Order]],MM[],2,FALSE)</f>
        <v>158</v>
      </c>
      <c r="D7291" s="36" t="s">
        <v>97</v>
      </c>
      <c r="E7291" s="36" t="s">
        <v>86</v>
      </c>
      <c r="F7291" s="36" t="s">
        <v>87</v>
      </c>
      <c r="G7291" s="36" t="s">
        <v>87</v>
      </c>
      <c r="H7291" s="36">
        <v>20</v>
      </c>
      <c r="I7291" s="36">
        <v>20</v>
      </c>
    </row>
    <row r="7292" spans="1:9" x14ac:dyDescent="0.35">
      <c r="A7292" s="36">
        <v>1549303</v>
      </c>
      <c r="B7292" s="36" t="str">
        <f>VLOOKUP(AllData[[#This Row],[Order]],MM[],3,FALSE)</f>
        <v>V5757351401000</v>
      </c>
      <c r="C7292" s="36">
        <f>VLOOKUP(AllData[[#This Row],[Order]],MM[],2,FALSE)</f>
        <v>158</v>
      </c>
      <c r="D7292" s="36" t="s">
        <v>99</v>
      </c>
      <c r="E7292" s="36" t="s">
        <v>61</v>
      </c>
      <c r="F7292" s="36" t="s">
        <v>63</v>
      </c>
      <c r="G7292" s="36" t="s">
        <v>96</v>
      </c>
      <c r="H7292" s="36">
        <v>42.216999999999999</v>
      </c>
      <c r="I7292" s="36">
        <v>100</v>
      </c>
    </row>
    <row r="7293" spans="1:9" x14ac:dyDescent="0.35">
      <c r="A7293" s="36">
        <v>1549303</v>
      </c>
      <c r="B7293" s="36" t="str">
        <f>VLOOKUP(AllData[[#This Row],[Order]],MM[],3,FALSE)</f>
        <v>V5757351401000</v>
      </c>
      <c r="C7293" s="36">
        <f>VLOOKUP(AllData[[#This Row],[Order]],MM[],2,FALSE)</f>
        <v>158</v>
      </c>
      <c r="D7293" s="36" t="s">
        <v>101</v>
      </c>
      <c r="E7293" s="36" t="s">
        <v>69</v>
      </c>
      <c r="F7293" s="36" t="s">
        <v>70</v>
      </c>
      <c r="G7293" s="36" t="s">
        <v>98</v>
      </c>
      <c r="H7293" s="36">
        <v>20</v>
      </c>
      <c r="I7293" s="36">
        <v>20</v>
      </c>
    </row>
    <row r="7294" spans="1:9" x14ac:dyDescent="0.35">
      <c r="A7294" s="36">
        <v>1549303</v>
      </c>
      <c r="B7294" s="36" t="str">
        <f>VLOOKUP(AllData[[#This Row],[Order]],MM[],3,FALSE)</f>
        <v>V5757351401000</v>
      </c>
      <c r="C7294" s="36">
        <f>VLOOKUP(AllData[[#This Row],[Order]],MM[],2,FALSE)</f>
        <v>158</v>
      </c>
      <c r="D7294" s="36" t="s">
        <v>104</v>
      </c>
      <c r="E7294" s="36" t="s">
        <v>69</v>
      </c>
      <c r="F7294" s="36" t="s">
        <v>70</v>
      </c>
      <c r="G7294" s="36" t="s">
        <v>100</v>
      </c>
      <c r="H7294" s="36">
        <v>30</v>
      </c>
      <c r="I7294" s="36">
        <v>30</v>
      </c>
    </row>
    <row r="7295" spans="1:9" x14ac:dyDescent="0.35">
      <c r="A7295" s="36">
        <v>1549303</v>
      </c>
      <c r="B7295" s="36" t="str">
        <f>VLOOKUP(AllData[[#This Row],[Order]],MM[],3,FALSE)</f>
        <v>V5757351401000</v>
      </c>
      <c r="C7295" s="36">
        <f>VLOOKUP(AllData[[#This Row],[Order]],MM[],2,FALSE)</f>
        <v>158</v>
      </c>
      <c r="D7295" s="36" t="s">
        <v>113</v>
      </c>
      <c r="E7295" s="36" t="s">
        <v>102</v>
      </c>
      <c r="F7295" s="36" t="s">
        <v>100</v>
      </c>
      <c r="G7295" s="36" t="s">
        <v>103</v>
      </c>
      <c r="H7295" s="36">
        <v>30</v>
      </c>
      <c r="I7295" s="36">
        <v>30</v>
      </c>
    </row>
    <row r="7296" spans="1:9" x14ac:dyDescent="0.35">
      <c r="A7296" s="36">
        <v>1549303</v>
      </c>
      <c r="B7296" s="36" t="str">
        <f>VLOOKUP(AllData[[#This Row],[Order]],MM[],3,FALSE)</f>
        <v>V5757351401000</v>
      </c>
      <c r="C7296" s="36">
        <f>VLOOKUP(AllData[[#This Row],[Order]],MM[],2,FALSE)</f>
        <v>158</v>
      </c>
      <c r="D7296" s="36" t="s">
        <v>114</v>
      </c>
      <c r="E7296" s="36" t="s">
        <v>102</v>
      </c>
      <c r="F7296" s="36" t="s">
        <v>100</v>
      </c>
      <c r="G7296" s="36" t="s">
        <v>106</v>
      </c>
      <c r="H7296" s="36">
        <v>45</v>
      </c>
      <c r="I7296" s="36">
        <v>45</v>
      </c>
    </row>
    <row r="7297" spans="1:9" x14ac:dyDescent="0.35">
      <c r="A7297" s="36">
        <v>1549303</v>
      </c>
      <c r="B7297" s="36" t="str">
        <f>VLOOKUP(AllData[[#This Row],[Order]],MM[],3,FALSE)</f>
        <v>V5757351401000</v>
      </c>
      <c r="C7297" s="36">
        <f>VLOOKUP(AllData[[#This Row],[Order]],MM[],2,FALSE)</f>
        <v>158</v>
      </c>
      <c r="D7297" s="36" t="s">
        <v>60</v>
      </c>
      <c r="E7297" s="36" t="s">
        <v>61</v>
      </c>
      <c r="F7297" s="36" t="s">
        <v>63</v>
      </c>
      <c r="G7297" s="36" t="s">
        <v>108</v>
      </c>
      <c r="H7297" s="36"/>
      <c r="I7297" s="36">
        <v>1</v>
      </c>
    </row>
    <row r="7298" spans="1:9" x14ac:dyDescent="0.35">
      <c r="A7298" s="36">
        <v>1549303</v>
      </c>
      <c r="B7298" s="36" t="str">
        <f>VLOOKUP(AllData[[#This Row],[Order]],MM[],3,FALSE)</f>
        <v>V5757351401000</v>
      </c>
      <c r="C7298" s="36">
        <f>VLOOKUP(AllData[[#This Row],[Order]],MM[],2,FALSE)</f>
        <v>158</v>
      </c>
      <c r="D7298" s="36" t="s">
        <v>95</v>
      </c>
      <c r="E7298" s="36" t="s">
        <v>83</v>
      </c>
      <c r="F7298" s="36" t="s">
        <v>84</v>
      </c>
      <c r="G7298" s="36" t="s">
        <v>110</v>
      </c>
      <c r="H7298" s="36"/>
      <c r="I7298" s="36">
        <v>5</v>
      </c>
    </row>
    <row r="7299" spans="1:9" x14ac:dyDescent="0.35">
      <c r="A7299" s="36">
        <v>1549304</v>
      </c>
      <c r="B7299" s="36" t="str">
        <f>VLOOKUP(AllData[[#This Row],[Order]],MM[],3,FALSE)</f>
        <v>V5757351400800</v>
      </c>
      <c r="C7299" s="36">
        <f>VLOOKUP(AllData[[#This Row],[Order]],MM[],2,FALSE)</f>
        <v>159</v>
      </c>
      <c r="D7299" s="36" t="s">
        <v>60</v>
      </c>
      <c r="E7299" s="36" t="s">
        <v>83</v>
      </c>
      <c r="F7299" s="36" t="s">
        <v>84</v>
      </c>
      <c r="G7299" s="36" t="s">
        <v>111</v>
      </c>
      <c r="H7299" s="36">
        <v>111.947</v>
      </c>
      <c r="I7299" s="36">
        <v>40</v>
      </c>
    </row>
    <row r="7300" spans="1:9" x14ac:dyDescent="0.35">
      <c r="A7300" s="36">
        <v>1549304</v>
      </c>
      <c r="B7300" s="36" t="str">
        <f>VLOOKUP(AllData[[#This Row],[Order]],MM[],3,FALSE)</f>
        <v>V5757351400800</v>
      </c>
      <c r="C7300" s="36">
        <f>VLOOKUP(AllData[[#This Row],[Order]],MM[],2,FALSE)</f>
        <v>159</v>
      </c>
      <c r="D7300" s="36" t="s">
        <v>68</v>
      </c>
      <c r="E7300" s="36" t="s">
        <v>61</v>
      </c>
      <c r="F7300" s="36" t="s">
        <v>63</v>
      </c>
      <c r="G7300" s="36" t="s">
        <v>64</v>
      </c>
      <c r="H7300" s="36">
        <v>37.832999999999998</v>
      </c>
      <c r="I7300" s="36">
        <v>15</v>
      </c>
    </row>
    <row r="7301" spans="1:9" x14ac:dyDescent="0.35">
      <c r="A7301" s="36">
        <v>1549304</v>
      </c>
      <c r="B7301" s="36" t="str">
        <f>VLOOKUP(AllData[[#This Row],[Order]],MM[],3,FALSE)</f>
        <v>V5757351400800</v>
      </c>
      <c r="C7301" s="36">
        <f>VLOOKUP(AllData[[#This Row],[Order]],MM[],2,FALSE)</f>
        <v>159</v>
      </c>
      <c r="D7301" s="36" t="s">
        <v>73</v>
      </c>
      <c r="E7301" s="36" t="s">
        <v>69</v>
      </c>
      <c r="F7301" s="36" t="s">
        <v>70</v>
      </c>
      <c r="G7301" s="36" t="s">
        <v>71</v>
      </c>
      <c r="H7301" s="36">
        <v>20</v>
      </c>
      <c r="I7301" s="36">
        <v>20</v>
      </c>
    </row>
    <row r="7302" spans="1:9" x14ac:dyDescent="0.35">
      <c r="A7302" s="36">
        <v>1549304</v>
      </c>
      <c r="B7302" s="36" t="str">
        <f>VLOOKUP(AllData[[#This Row],[Order]],MM[],3,FALSE)</f>
        <v>V5757351400800</v>
      </c>
      <c r="C7302" s="36">
        <f>VLOOKUP(AllData[[#This Row],[Order]],MM[],2,FALSE)</f>
        <v>159</v>
      </c>
      <c r="D7302" s="36" t="s">
        <v>75</v>
      </c>
      <c r="E7302" s="36" t="s">
        <v>61</v>
      </c>
      <c r="F7302" s="36" t="s">
        <v>63</v>
      </c>
      <c r="G7302" s="36" t="s">
        <v>74</v>
      </c>
      <c r="H7302" s="36">
        <v>505.98</v>
      </c>
      <c r="I7302" s="36">
        <v>350</v>
      </c>
    </row>
    <row r="7303" spans="1:9" x14ac:dyDescent="0.35">
      <c r="A7303" s="36">
        <v>1549304</v>
      </c>
      <c r="B7303" s="36" t="str">
        <f>VLOOKUP(AllData[[#This Row],[Order]],MM[],3,FALSE)</f>
        <v>V5757351400800</v>
      </c>
      <c r="C7303" s="36">
        <f>VLOOKUP(AllData[[#This Row],[Order]],MM[],2,FALSE)</f>
        <v>159</v>
      </c>
      <c r="D7303" s="36" t="s">
        <v>78</v>
      </c>
      <c r="E7303" s="36" t="s">
        <v>61</v>
      </c>
      <c r="F7303" s="36" t="s">
        <v>63</v>
      </c>
      <c r="G7303" s="36" t="s">
        <v>76</v>
      </c>
      <c r="H7303" s="36">
        <v>2185.6799999999998</v>
      </c>
      <c r="I7303" s="36">
        <v>1020</v>
      </c>
    </row>
    <row r="7304" spans="1:9" x14ac:dyDescent="0.35">
      <c r="A7304" s="36">
        <v>1549304</v>
      </c>
      <c r="B7304" s="36" t="str">
        <f>VLOOKUP(AllData[[#This Row],[Order]],MM[],3,FALSE)</f>
        <v>V5757351400800</v>
      </c>
      <c r="C7304" s="36">
        <f>VLOOKUP(AllData[[#This Row],[Order]],MM[],2,FALSE)</f>
        <v>159</v>
      </c>
      <c r="D7304" s="36" t="s">
        <v>80</v>
      </c>
      <c r="E7304" s="36" t="s">
        <v>61</v>
      </c>
      <c r="F7304" s="36" t="s">
        <v>63</v>
      </c>
      <c r="G7304" s="36" t="s">
        <v>112</v>
      </c>
      <c r="H7304" s="36">
        <v>18.850000000000001</v>
      </c>
      <c r="I7304" s="36">
        <v>50</v>
      </c>
    </row>
    <row r="7305" spans="1:9" x14ac:dyDescent="0.35">
      <c r="A7305" s="36">
        <v>1549304</v>
      </c>
      <c r="B7305" s="36" t="str">
        <f>VLOOKUP(AllData[[#This Row],[Order]],MM[],3,FALSE)</f>
        <v>V5757351400800</v>
      </c>
      <c r="C7305" s="36">
        <f>VLOOKUP(AllData[[#This Row],[Order]],MM[],2,FALSE)</f>
        <v>159</v>
      </c>
      <c r="D7305" s="36" t="s">
        <v>82</v>
      </c>
      <c r="E7305" s="36" t="s">
        <v>89</v>
      </c>
      <c r="F7305" s="36" t="s">
        <v>91</v>
      </c>
      <c r="G7305" s="36" t="s">
        <v>92</v>
      </c>
      <c r="H7305" s="36"/>
      <c r="I7305" s="36">
        <v>0</v>
      </c>
    </row>
    <row r="7306" spans="1:9" x14ac:dyDescent="0.35">
      <c r="A7306" s="36">
        <v>1549304</v>
      </c>
      <c r="B7306" s="36" t="str">
        <f>VLOOKUP(AllData[[#This Row],[Order]],MM[],3,FALSE)</f>
        <v>V5757351400800</v>
      </c>
      <c r="C7306" s="36">
        <f>VLOOKUP(AllData[[#This Row],[Order]],MM[],2,FALSE)</f>
        <v>159</v>
      </c>
      <c r="D7306" s="36" t="s">
        <v>85</v>
      </c>
      <c r="E7306" s="36" t="s">
        <v>69</v>
      </c>
      <c r="F7306" s="36" t="s">
        <v>70</v>
      </c>
      <c r="G7306" s="36" t="s">
        <v>79</v>
      </c>
      <c r="H7306" s="36">
        <v>20</v>
      </c>
      <c r="I7306" s="36">
        <v>20</v>
      </c>
    </row>
    <row r="7307" spans="1:9" x14ac:dyDescent="0.35">
      <c r="A7307" s="36">
        <v>1549304</v>
      </c>
      <c r="B7307" s="36" t="str">
        <f>VLOOKUP(AllData[[#This Row],[Order]],MM[],3,FALSE)</f>
        <v>V5757351400800</v>
      </c>
      <c r="C7307" s="36">
        <f>VLOOKUP(AllData[[#This Row],[Order]],MM[],2,FALSE)</f>
        <v>159</v>
      </c>
      <c r="D7307" s="36" t="s">
        <v>88</v>
      </c>
      <c r="E7307" s="36" t="s">
        <v>69</v>
      </c>
      <c r="F7307" s="36" t="s">
        <v>70</v>
      </c>
      <c r="G7307" s="36" t="s">
        <v>81</v>
      </c>
      <c r="H7307" s="36">
        <v>20</v>
      </c>
      <c r="I7307" s="36">
        <v>20</v>
      </c>
    </row>
    <row r="7308" spans="1:9" x14ac:dyDescent="0.35">
      <c r="A7308" s="36">
        <v>1549304</v>
      </c>
      <c r="B7308" s="36" t="str">
        <f>VLOOKUP(AllData[[#This Row],[Order]],MM[],3,FALSE)</f>
        <v>V5757351400800</v>
      </c>
      <c r="C7308" s="36">
        <f>VLOOKUP(AllData[[#This Row],[Order]],MM[],2,FALSE)</f>
        <v>159</v>
      </c>
      <c r="D7308" s="36" t="s">
        <v>95</v>
      </c>
      <c r="E7308" s="36" t="s">
        <v>83</v>
      </c>
      <c r="F7308" s="36" t="s">
        <v>84</v>
      </c>
      <c r="G7308" s="36" t="s">
        <v>84</v>
      </c>
      <c r="H7308" s="36">
        <v>531.84</v>
      </c>
      <c r="I7308" s="36">
        <v>450</v>
      </c>
    </row>
    <row r="7309" spans="1:9" x14ac:dyDescent="0.35">
      <c r="A7309" s="36">
        <v>1549304</v>
      </c>
      <c r="B7309" s="36" t="str">
        <f>VLOOKUP(AllData[[#This Row],[Order]],MM[],3,FALSE)</f>
        <v>V5757351400800</v>
      </c>
      <c r="C7309" s="36">
        <f>VLOOKUP(AllData[[#This Row],[Order]],MM[],2,FALSE)</f>
        <v>159</v>
      </c>
      <c r="D7309" s="36" t="s">
        <v>97</v>
      </c>
      <c r="E7309" s="36" t="s">
        <v>86</v>
      </c>
      <c r="F7309" s="36" t="s">
        <v>87</v>
      </c>
      <c r="G7309" s="36" t="s">
        <v>87</v>
      </c>
      <c r="H7309" s="36">
        <v>20</v>
      </c>
      <c r="I7309" s="36">
        <v>20</v>
      </c>
    </row>
    <row r="7310" spans="1:9" x14ac:dyDescent="0.35">
      <c r="A7310" s="36">
        <v>1549304</v>
      </c>
      <c r="B7310" s="36" t="str">
        <f>VLOOKUP(AllData[[#This Row],[Order]],MM[],3,FALSE)</f>
        <v>V5757351400800</v>
      </c>
      <c r="C7310" s="36">
        <f>VLOOKUP(AllData[[#This Row],[Order]],MM[],2,FALSE)</f>
        <v>159</v>
      </c>
      <c r="D7310" s="36" t="s">
        <v>99</v>
      </c>
      <c r="E7310" s="36" t="s">
        <v>61</v>
      </c>
      <c r="F7310" s="36" t="s">
        <v>63</v>
      </c>
      <c r="G7310" s="36" t="s">
        <v>96</v>
      </c>
      <c r="H7310" s="36">
        <v>14.667</v>
      </c>
      <c r="I7310" s="36">
        <v>100</v>
      </c>
    </row>
    <row r="7311" spans="1:9" x14ac:dyDescent="0.35">
      <c r="A7311" s="36">
        <v>1549304</v>
      </c>
      <c r="B7311" s="36" t="str">
        <f>VLOOKUP(AllData[[#This Row],[Order]],MM[],3,FALSE)</f>
        <v>V5757351400800</v>
      </c>
      <c r="C7311" s="36">
        <f>VLOOKUP(AllData[[#This Row],[Order]],MM[],2,FALSE)</f>
        <v>159</v>
      </c>
      <c r="D7311" s="36" t="s">
        <v>101</v>
      </c>
      <c r="E7311" s="36" t="s">
        <v>69</v>
      </c>
      <c r="F7311" s="36" t="s">
        <v>70</v>
      </c>
      <c r="G7311" s="36" t="s">
        <v>98</v>
      </c>
      <c r="H7311" s="36">
        <v>20</v>
      </c>
      <c r="I7311" s="36">
        <v>20</v>
      </c>
    </row>
    <row r="7312" spans="1:9" x14ac:dyDescent="0.35">
      <c r="A7312" s="36">
        <v>1549304</v>
      </c>
      <c r="B7312" s="36" t="str">
        <f>VLOOKUP(AllData[[#This Row],[Order]],MM[],3,FALSE)</f>
        <v>V5757351400800</v>
      </c>
      <c r="C7312" s="36">
        <f>VLOOKUP(AllData[[#This Row],[Order]],MM[],2,FALSE)</f>
        <v>159</v>
      </c>
      <c r="D7312" s="36" t="s">
        <v>104</v>
      </c>
      <c r="E7312" s="36" t="s">
        <v>69</v>
      </c>
      <c r="F7312" s="36" t="s">
        <v>70</v>
      </c>
      <c r="G7312" s="36" t="s">
        <v>100</v>
      </c>
      <c r="H7312" s="36">
        <v>30</v>
      </c>
      <c r="I7312" s="36">
        <v>30</v>
      </c>
    </row>
    <row r="7313" spans="1:9" x14ac:dyDescent="0.35">
      <c r="A7313" s="36">
        <v>1549304</v>
      </c>
      <c r="B7313" s="36" t="str">
        <f>VLOOKUP(AllData[[#This Row],[Order]],MM[],3,FALSE)</f>
        <v>V5757351400800</v>
      </c>
      <c r="C7313" s="36">
        <f>VLOOKUP(AllData[[#This Row],[Order]],MM[],2,FALSE)</f>
        <v>159</v>
      </c>
      <c r="D7313" s="36" t="s">
        <v>113</v>
      </c>
      <c r="E7313" s="36" t="s">
        <v>102</v>
      </c>
      <c r="F7313" s="36" t="s">
        <v>100</v>
      </c>
      <c r="G7313" s="36" t="s">
        <v>103</v>
      </c>
      <c r="H7313" s="36">
        <v>30</v>
      </c>
      <c r="I7313" s="36">
        <v>30</v>
      </c>
    </row>
    <row r="7314" spans="1:9" x14ac:dyDescent="0.35">
      <c r="A7314" s="36">
        <v>1549304</v>
      </c>
      <c r="B7314" s="36" t="str">
        <f>VLOOKUP(AllData[[#This Row],[Order]],MM[],3,FALSE)</f>
        <v>V5757351400800</v>
      </c>
      <c r="C7314" s="36">
        <f>VLOOKUP(AllData[[#This Row],[Order]],MM[],2,FALSE)</f>
        <v>159</v>
      </c>
      <c r="D7314" s="36" t="s">
        <v>114</v>
      </c>
      <c r="E7314" s="36" t="s">
        <v>102</v>
      </c>
      <c r="F7314" s="36" t="s">
        <v>100</v>
      </c>
      <c r="G7314" s="36" t="s">
        <v>106</v>
      </c>
      <c r="H7314" s="36">
        <v>45</v>
      </c>
      <c r="I7314" s="36">
        <v>45</v>
      </c>
    </row>
    <row r="7315" spans="1:9" x14ac:dyDescent="0.35">
      <c r="A7315" s="36">
        <v>1549304</v>
      </c>
      <c r="B7315" s="36" t="str">
        <f>VLOOKUP(AllData[[#This Row],[Order]],MM[],3,FALSE)</f>
        <v>V5757351400800</v>
      </c>
      <c r="C7315" s="36">
        <f>VLOOKUP(AllData[[#This Row],[Order]],MM[],2,FALSE)</f>
        <v>159</v>
      </c>
      <c r="D7315" s="36" t="s">
        <v>60</v>
      </c>
      <c r="E7315" s="36" t="s">
        <v>61</v>
      </c>
      <c r="F7315" s="36" t="s">
        <v>63</v>
      </c>
      <c r="G7315" s="36" t="s">
        <v>108</v>
      </c>
      <c r="H7315" s="36">
        <v>347.58</v>
      </c>
      <c r="I7315" s="36">
        <v>1</v>
      </c>
    </row>
    <row r="7316" spans="1:9" x14ac:dyDescent="0.35">
      <c r="A7316" s="36">
        <v>1549304</v>
      </c>
      <c r="B7316" s="36" t="str">
        <f>VLOOKUP(AllData[[#This Row],[Order]],MM[],3,FALSE)</f>
        <v>V5757351400800</v>
      </c>
      <c r="C7316" s="36">
        <f>VLOOKUP(AllData[[#This Row],[Order]],MM[],2,FALSE)</f>
        <v>159</v>
      </c>
      <c r="D7316" s="36" t="s">
        <v>95</v>
      </c>
      <c r="E7316" s="36" t="s">
        <v>83</v>
      </c>
      <c r="F7316" s="36" t="s">
        <v>84</v>
      </c>
      <c r="G7316" s="36" t="s">
        <v>110</v>
      </c>
      <c r="H7316" s="36"/>
      <c r="I7316" s="36">
        <v>5</v>
      </c>
    </row>
    <row r="7317" spans="1:9" x14ac:dyDescent="0.35">
      <c r="A7317" s="36">
        <v>1549305</v>
      </c>
      <c r="B7317" s="36" t="str">
        <f>VLOOKUP(AllData[[#This Row],[Order]],MM[],3,FALSE)</f>
        <v>V5757351401000</v>
      </c>
      <c r="C7317" s="36">
        <f>VLOOKUP(AllData[[#This Row],[Order]],MM[],2,FALSE)</f>
        <v>159</v>
      </c>
      <c r="D7317" s="36" t="s">
        <v>60</v>
      </c>
      <c r="E7317" s="36" t="s">
        <v>83</v>
      </c>
      <c r="F7317" s="36" t="s">
        <v>84</v>
      </c>
      <c r="G7317" s="36" t="s">
        <v>111</v>
      </c>
      <c r="H7317" s="36">
        <v>29.817</v>
      </c>
      <c r="I7317" s="36">
        <v>40</v>
      </c>
    </row>
    <row r="7318" spans="1:9" x14ac:dyDescent="0.35">
      <c r="A7318" s="36">
        <v>1549305</v>
      </c>
      <c r="B7318" s="36" t="str">
        <f>VLOOKUP(AllData[[#This Row],[Order]],MM[],3,FALSE)</f>
        <v>V5757351401000</v>
      </c>
      <c r="C7318" s="36">
        <f>VLOOKUP(AllData[[#This Row],[Order]],MM[],2,FALSE)</f>
        <v>159</v>
      </c>
      <c r="D7318" s="36" t="s">
        <v>68</v>
      </c>
      <c r="E7318" s="36" t="s">
        <v>61</v>
      </c>
      <c r="F7318" s="36" t="s">
        <v>63</v>
      </c>
      <c r="G7318" s="36" t="s">
        <v>64</v>
      </c>
      <c r="H7318" s="36">
        <v>25.5</v>
      </c>
      <c r="I7318" s="36">
        <v>15</v>
      </c>
    </row>
    <row r="7319" spans="1:9" x14ac:dyDescent="0.35">
      <c r="A7319" s="36">
        <v>1549305</v>
      </c>
      <c r="B7319" s="36" t="str">
        <f>VLOOKUP(AllData[[#This Row],[Order]],MM[],3,FALSE)</f>
        <v>V5757351401000</v>
      </c>
      <c r="C7319" s="36">
        <f>VLOOKUP(AllData[[#This Row],[Order]],MM[],2,FALSE)</f>
        <v>159</v>
      </c>
      <c r="D7319" s="36" t="s">
        <v>73</v>
      </c>
      <c r="E7319" s="36" t="s">
        <v>69</v>
      </c>
      <c r="F7319" s="36" t="s">
        <v>70</v>
      </c>
      <c r="G7319" s="36" t="s">
        <v>71</v>
      </c>
      <c r="H7319" s="36">
        <v>20</v>
      </c>
      <c r="I7319" s="36">
        <v>20</v>
      </c>
    </row>
    <row r="7320" spans="1:9" x14ac:dyDescent="0.35">
      <c r="A7320" s="36">
        <v>1549305</v>
      </c>
      <c r="B7320" s="36" t="str">
        <f>VLOOKUP(AllData[[#This Row],[Order]],MM[],3,FALSE)</f>
        <v>V5757351401000</v>
      </c>
      <c r="C7320" s="36">
        <f>VLOOKUP(AllData[[#This Row],[Order]],MM[],2,FALSE)</f>
        <v>159</v>
      </c>
      <c r="D7320" s="36" t="s">
        <v>75</v>
      </c>
      <c r="E7320" s="36" t="s">
        <v>61</v>
      </c>
      <c r="F7320" s="36" t="s">
        <v>63</v>
      </c>
      <c r="G7320" s="36" t="s">
        <v>74</v>
      </c>
      <c r="H7320" s="36">
        <v>483.71</v>
      </c>
      <c r="I7320" s="36">
        <v>350</v>
      </c>
    </row>
    <row r="7321" spans="1:9" x14ac:dyDescent="0.35">
      <c r="A7321" s="36">
        <v>1549305</v>
      </c>
      <c r="B7321" s="36" t="str">
        <f>VLOOKUP(AllData[[#This Row],[Order]],MM[],3,FALSE)</f>
        <v>V5757351401000</v>
      </c>
      <c r="C7321" s="36">
        <f>VLOOKUP(AllData[[#This Row],[Order]],MM[],2,FALSE)</f>
        <v>159</v>
      </c>
      <c r="D7321" s="36" t="s">
        <v>78</v>
      </c>
      <c r="E7321" s="36" t="s">
        <v>61</v>
      </c>
      <c r="F7321" s="36" t="s">
        <v>63</v>
      </c>
      <c r="G7321" s="36" t="s">
        <v>76</v>
      </c>
      <c r="H7321" s="36">
        <v>2143.0800000000004</v>
      </c>
      <c r="I7321" s="36">
        <v>1020</v>
      </c>
    </row>
    <row r="7322" spans="1:9" x14ac:dyDescent="0.35">
      <c r="A7322" s="36">
        <v>1549305</v>
      </c>
      <c r="B7322" s="36" t="str">
        <f>VLOOKUP(AllData[[#This Row],[Order]],MM[],3,FALSE)</f>
        <v>V5757351401000</v>
      </c>
      <c r="C7322" s="36">
        <f>VLOOKUP(AllData[[#This Row],[Order]],MM[],2,FALSE)</f>
        <v>159</v>
      </c>
      <c r="D7322" s="36" t="s">
        <v>80</v>
      </c>
      <c r="E7322" s="36" t="s">
        <v>61</v>
      </c>
      <c r="F7322" s="36" t="s">
        <v>63</v>
      </c>
      <c r="G7322" s="36" t="s">
        <v>112</v>
      </c>
      <c r="H7322" s="36">
        <v>12.85</v>
      </c>
      <c r="I7322" s="36">
        <v>50</v>
      </c>
    </row>
    <row r="7323" spans="1:9" x14ac:dyDescent="0.35">
      <c r="A7323" s="36">
        <v>1549305</v>
      </c>
      <c r="B7323" s="36" t="str">
        <f>VLOOKUP(AllData[[#This Row],[Order]],MM[],3,FALSE)</f>
        <v>V5757351401000</v>
      </c>
      <c r="C7323" s="36">
        <f>VLOOKUP(AllData[[#This Row],[Order]],MM[],2,FALSE)</f>
        <v>159</v>
      </c>
      <c r="D7323" s="36" t="s">
        <v>82</v>
      </c>
      <c r="E7323" s="36" t="s">
        <v>89</v>
      </c>
      <c r="F7323" s="36" t="s">
        <v>91</v>
      </c>
      <c r="G7323" s="36" t="s">
        <v>92</v>
      </c>
      <c r="H7323" s="36"/>
      <c r="I7323" s="36">
        <v>0</v>
      </c>
    </row>
    <row r="7324" spans="1:9" x14ac:dyDescent="0.35">
      <c r="A7324" s="36">
        <v>1549305</v>
      </c>
      <c r="B7324" s="36" t="str">
        <f>VLOOKUP(AllData[[#This Row],[Order]],MM[],3,FALSE)</f>
        <v>V5757351401000</v>
      </c>
      <c r="C7324" s="36">
        <f>VLOOKUP(AllData[[#This Row],[Order]],MM[],2,FALSE)</f>
        <v>159</v>
      </c>
      <c r="D7324" s="36" t="s">
        <v>85</v>
      </c>
      <c r="E7324" s="36" t="s">
        <v>69</v>
      </c>
      <c r="F7324" s="36" t="s">
        <v>70</v>
      </c>
      <c r="G7324" s="36" t="s">
        <v>79</v>
      </c>
      <c r="H7324" s="36">
        <v>20</v>
      </c>
      <c r="I7324" s="36">
        <v>20</v>
      </c>
    </row>
    <row r="7325" spans="1:9" x14ac:dyDescent="0.35">
      <c r="A7325" s="36">
        <v>1549305</v>
      </c>
      <c r="B7325" s="36" t="str">
        <f>VLOOKUP(AllData[[#This Row],[Order]],MM[],3,FALSE)</f>
        <v>V5757351401000</v>
      </c>
      <c r="C7325" s="36">
        <f>VLOOKUP(AllData[[#This Row],[Order]],MM[],2,FALSE)</f>
        <v>159</v>
      </c>
      <c r="D7325" s="36" t="s">
        <v>88</v>
      </c>
      <c r="E7325" s="36" t="s">
        <v>69</v>
      </c>
      <c r="F7325" s="36" t="s">
        <v>70</v>
      </c>
      <c r="G7325" s="36" t="s">
        <v>81</v>
      </c>
      <c r="H7325" s="36">
        <v>20</v>
      </c>
      <c r="I7325" s="36">
        <v>20</v>
      </c>
    </row>
    <row r="7326" spans="1:9" x14ac:dyDescent="0.35">
      <c r="A7326" s="36">
        <v>1549305</v>
      </c>
      <c r="B7326" s="36" t="str">
        <f>VLOOKUP(AllData[[#This Row],[Order]],MM[],3,FALSE)</f>
        <v>V5757351401000</v>
      </c>
      <c r="C7326" s="36">
        <f>VLOOKUP(AllData[[#This Row],[Order]],MM[],2,FALSE)</f>
        <v>159</v>
      </c>
      <c r="D7326" s="36" t="s">
        <v>95</v>
      </c>
      <c r="E7326" s="36" t="s">
        <v>83</v>
      </c>
      <c r="F7326" s="36" t="s">
        <v>84</v>
      </c>
      <c r="G7326" s="36" t="s">
        <v>84</v>
      </c>
      <c r="H7326" s="36">
        <v>732</v>
      </c>
      <c r="I7326" s="36">
        <v>450</v>
      </c>
    </row>
    <row r="7327" spans="1:9" x14ac:dyDescent="0.35">
      <c r="A7327" s="36">
        <v>1549305</v>
      </c>
      <c r="B7327" s="36" t="str">
        <f>VLOOKUP(AllData[[#This Row],[Order]],MM[],3,FALSE)</f>
        <v>V5757351401000</v>
      </c>
      <c r="C7327" s="36">
        <f>VLOOKUP(AllData[[#This Row],[Order]],MM[],2,FALSE)</f>
        <v>159</v>
      </c>
      <c r="D7327" s="36" t="s">
        <v>97</v>
      </c>
      <c r="E7327" s="36" t="s">
        <v>86</v>
      </c>
      <c r="F7327" s="36" t="s">
        <v>87</v>
      </c>
      <c r="G7327" s="36" t="s">
        <v>87</v>
      </c>
      <c r="H7327" s="36">
        <v>20</v>
      </c>
      <c r="I7327" s="36">
        <v>20</v>
      </c>
    </row>
    <row r="7328" spans="1:9" x14ac:dyDescent="0.35">
      <c r="A7328" s="36">
        <v>1549305</v>
      </c>
      <c r="B7328" s="36" t="str">
        <f>VLOOKUP(AllData[[#This Row],[Order]],MM[],3,FALSE)</f>
        <v>V5757351401000</v>
      </c>
      <c r="C7328" s="36">
        <f>VLOOKUP(AllData[[#This Row],[Order]],MM[],2,FALSE)</f>
        <v>159</v>
      </c>
      <c r="D7328" s="36" t="s">
        <v>99</v>
      </c>
      <c r="E7328" s="36" t="s">
        <v>61</v>
      </c>
      <c r="F7328" s="36" t="s">
        <v>63</v>
      </c>
      <c r="G7328" s="36" t="s">
        <v>96</v>
      </c>
      <c r="H7328" s="36">
        <v>29.183</v>
      </c>
      <c r="I7328" s="36">
        <v>100</v>
      </c>
    </row>
    <row r="7329" spans="1:9" x14ac:dyDescent="0.35">
      <c r="A7329" s="36">
        <v>1549305</v>
      </c>
      <c r="B7329" s="36" t="str">
        <f>VLOOKUP(AllData[[#This Row],[Order]],MM[],3,FALSE)</f>
        <v>V5757351401000</v>
      </c>
      <c r="C7329" s="36">
        <f>VLOOKUP(AllData[[#This Row],[Order]],MM[],2,FALSE)</f>
        <v>159</v>
      </c>
      <c r="D7329" s="36" t="s">
        <v>101</v>
      </c>
      <c r="E7329" s="36" t="s">
        <v>69</v>
      </c>
      <c r="F7329" s="36" t="s">
        <v>70</v>
      </c>
      <c r="G7329" s="36" t="s">
        <v>98</v>
      </c>
      <c r="H7329" s="36">
        <v>20</v>
      </c>
      <c r="I7329" s="36">
        <v>20</v>
      </c>
    </row>
    <row r="7330" spans="1:9" x14ac:dyDescent="0.35">
      <c r="A7330" s="36">
        <v>1549305</v>
      </c>
      <c r="B7330" s="36" t="str">
        <f>VLOOKUP(AllData[[#This Row],[Order]],MM[],3,FALSE)</f>
        <v>V5757351401000</v>
      </c>
      <c r="C7330" s="36">
        <f>VLOOKUP(AllData[[#This Row],[Order]],MM[],2,FALSE)</f>
        <v>159</v>
      </c>
      <c r="D7330" s="36" t="s">
        <v>104</v>
      </c>
      <c r="E7330" s="36" t="s">
        <v>69</v>
      </c>
      <c r="F7330" s="36" t="s">
        <v>70</v>
      </c>
      <c r="G7330" s="36" t="s">
        <v>100</v>
      </c>
      <c r="H7330" s="36">
        <v>30</v>
      </c>
      <c r="I7330" s="36">
        <v>30</v>
      </c>
    </row>
    <row r="7331" spans="1:9" x14ac:dyDescent="0.35">
      <c r="A7331" s="36">
        <v>1549305</v>
      </c>
      <c r="B7331" s="36" t="str">
        <f>VLOOKUP(AllData[[#This Row],[Order]],MM[],3,FALSE)</f>
        <v>V5757351401000</v>
      </c>
      <c r="C7331" s="36">
        <f>VLOOKUP(AllData[[#This Row],[Order]],MM[],2,FALSE)</f>
        <v>159</v>
      </c>
      <c r="D7331" s="36" t="s">
        <v>113</v>
      </c>
      <c r="E7331" s="36" t="s">
        <v>102</v>
      </c>
      <c r="F7331" s="36" t="s">
        <v>100</v>
      </c>
      <c r="G7331" s="36" t="s">
        <v>103</v>
      </c>
      <c r="H7331" s="36">
        <v>30</v>
      </c>
      <c r="I7331" s="36">
        <v>30</v>
      </c>
    </row>
    <row r="7332" spans="1:9" x14ac:dyDescent="0.35">
      <c r="A7332" s="36">
        <v>1549305</v>
      </c>
      <c r="B7332" s="36" t="str">
        <f>VLOOKUP(AllData[[#This Row],[Order]],MM[],3,FALSE)</f>
        <v>V5757351401000</v>
      </c>
      <c r="C7332" s="36">
        <f>VLOOKUP(AllData[[#This Row],[Order]],MM[],2,FALSE)</f>
        <v>159</v>
      </c>
      <c r="D7332" s="36" t="s">
        <v>114</v>
      </c>
      <c r="E7332" s="36" t="s">
        <v>102</v>
      </c>
      <c r="F7332" s="36" t="s">
        <v>100</v>
      </c>
      <c r="G7332" s="36" t="s">
        <v>106</v>
      </c>
      <c r="H7332" s="36">
        <v>45</v>
      </c>
      <c r="I7332" s="36">
        <v>45</v>
      </c>
    </row>
    <row r="7333" spans="1:9" x14ac:dyDescent="0.35">
      <c r="A7333" s="36">
        <v>1549305</v>
      </c>
      <c r="B7333" s="36" t="str">
        <f>VLOOKUP(AllData[[#This Row],[Order]],MM[],3,FALSE)</f>
        <v>V5757351401000</v>
      </c>
      <c r="C7333" s="36">
        <f>VLOOKUP(AllData[[#This Row],[Order]],MM[],2,FALSE)</f>
        <v>159</v>
      </c>
      <c r="D7333" s="36" t="s">
        <v>60</v>
      </c>
      <c r="E7333" s="36" t="s">
        <v>61</v>
      </c>
      <c r="F7333" s="36" t="s">
        <v>63</v>
      </c>
      <c r="G7333" s="36" t="s">
        <v>108</v>
      </c>
      <c r="H7333" s="36">
        <v>346.26</v>
      </c>
      <c r="I7333" s="36">
        <v>1</v>
      </c>
    </row>
    <row r="7334" spans="1:9" x14ac:dyDescent="0.35">
      <c r="A7334" s="36">
        <v>1549305</v>
      </c>
      <c r="B7334" s="36" t="str">
        <f>VLOOKUP(AllData[[#This Row],[Order]],MM[],3,FALSE)</f>
        <v>V5757351401000</v>
      </c>
      <c r="C7334" s="36">
        <f>VLOOKUP(AllData[[#This Row],[Order]],MM[],2,FALSE)</f>
        <v>159</v>
      </c>
      <c r="D7334" s="36" t="s">
        <v>95</v>
      </c>
      <c r="E7334" s="36" t="s">
        <v>83</v>
      </c>
      <c r="F7334" s="36" t="s">
        <v>84</v>
      </c>
      <c r="G7334" s="36" t="s">
        <v>110</v>
      </c>
      <c r="H7334" s="36"/>
      <c r="I7334" s="36">
        <v>5</v>
      </c>
    </row>
    <row r="7335" spans="1:9" x14ac:dyDescent="0.35">
      <c r="A7335" s="36">
        <v>1550168</v>
      </c>
      <c r="B7335" s="36" t="str">
        <f>VLOOKUP(AllData[[#This Row],[Order]],MM[],3,FALSE)</f>
        <v>V5757331400800</v>
      </c>
      <c r="C7335" s="36">
        <f>VLOOKUP(AllData[[#This Row],[Order]],MM[],2,FALSE)</f>
        <v>153</v>
      </c>
      <c r="D7335" s="36" t="s">
        <v>60</v>
      </c>
      <c r="E7335" s="36" t="s">
        <v>83</v>
      </c>
      <c r="F7335" s="36" t="s">
        <v>84</v>
      </c>
      <c r="G7335" s="36" t="s">
        <v>111</v>
      </c>
      <c r="H7335" s="36">
        <v>84.9</v>
      </c>
      <c r="I7335" s="36">
        <v>40</v>
      </c>
    </row>
    <row r="7336" spans="1:9" x14ac:dyDescent="0.35">
      <c r="A7336" s="36">
        <v>1550168</v>
      </c>
      <c r="B7336" s="36" t="str">
        <f>VLOOKUP(AllData[[#This Row],[Order]],MM[],3,FALSE)</f>
        <v>V5757331400800</v>
      </c>
      <c r="C7336" s="36">
        <f>VLOOKUP(AllData[[#This Row],[Order]],MM[],2,FALSE)</f>
        <v>153</v>
      </c>
      <c r="D7336" s="36" t="s">
        <v>68</v>
      </c>
      <c r="E7336" s="36" t="s">
        <v>61</v>
      </c>
      <c r="F7336" s="36" t="s">
        <v>63</v>
      </c>
      <c r="G7336" s="36" t="s">
        <v>64</v>
      </c>
      <c r="H7336" s="36">
        <v>47.067</v>
      </c>
      <c r="I7336" s="36">
        <v>15</v>
      </c>
    </row>
    <row r="7337" spans="1:9" x14ac:dyDescent="0.35">
      <c r="A7337" s="36">
        <v>1550168</v>
      </c>
      <c r="B7337" s="36" t="str">
        <f>VLOOKUP(AllData[[#This Row],[Order]],MM[],3,FALSE)</f>
        <v>V5757331400800</v>
      </c>
      <c r="C7337" s="36">
        <f>VLOOKUP(AllData[[#This Row],[Order]],MM[],2,FALSE)</f>
        <v>153</v>
      </c>
      <c r="D7337" s="36" t="s">
        <v>73</v>
      </c>
      <c r="E7337" s="36" t="s">
        <v>69</v>
      </c>
      <c r="F7337" s="36" t="s">
        <v>70</v>
      </c>
      <c r="G7337" s="36" t="s">
        <v>71</v>
      </c>
      <c r="H7337" s="36">
        <v>20</v>
      </c>
      <c r="I7337" s="36">
        <v>20</v>
      </c>
    </row>
    <row r="7338" spans="1:9" x14ac:dyDescent="0.35">
      <c r="A7338" s="36">
        <v>1550168</v>
      </c>
      <c r="B7338" s="36" t="str">
        <f>VLOOKUP(AllData[[#This Row],[Order]],MM[],3,FALSE)</f>
        <v>V5757331400800</v>
      </c>
      <c r="C7338" s="36">
        <f>VLOOKUP(AllData[[#This Row],[Order]],MM[],2,FALSE)</f>
        <v>153</v>
      </c>
      <c r="D7338" s="36" t="s">
        <v>75</v>
      </c>
      <c r="E7338" s="36" t="s">
        <v>61</v>
      </c>
      <c r="F7338" s="36" t="s">
        <v>63</v>
      </c>
      <c r="G7338" s="36" t="s">
        <v>74</v>
      </c>
      <c r="H7338" s="36">
        <v>533.04</v>
      </c>
      <c r="I7338" s="36">
        <v>350</v>
      </c>
    </row>
    <row r="7339" spans="1:9" x14ac:dyDescent="0.35">
      <c r="A7339" s="36">
        <v>1550168</v>
      </c>
      <c r="B7339" s="36" t="str">
        <f>VLOOKUP(AllData[[#This Row],[Order]],MM[],3,FALSE)</f>
        <v>V5757331400800</v>
      </c>
      <c r="C7339" s="36">
        <f>VLOOKUP(AllData[[#This Row],[Order]],MM[],2,FALSE)</f>
        <v>153</v>
      </c>
      <c r="D7339" s="36" t="s">
        <v>78</v>
      </c>
      <c r="E7339" s="36" t="s">
        <v>61</v>
      </c>
      <c r="F7339" s="36" t="s">
        <v>63</v>
      </c>
      <c r="G7339" s="36" t="s">
        <v>76</v>
      </c>
      <c r="H7339" s="36">
        <v>2101.3199999999997</v>
      </c>
      <c r="I7339" s="36">
        <v>1020</v>
      </c>
    </row>
    <row r="7340" spans="1:9" x14ac:dyDescent="0.35">
      <c r="A7340" s="36">
        <v>1550168</v>
      </c>
      <c r="B7340" s="36" t="str">
        <f>VLOOKUP(AllData[[#This Row],[Order]],MM[],3,FALSE)</f>
        <v>V5757331400800</v>
      </c>
      <c r="C7340" s="36">
        <f>VLOOKUP(AllData[[#This Row],[Order]],MM[],2,FALSE)</f>
        <v>153</v>
      </c>
      <c r="D7340" s="36" t="s">
        <v>80</v>
      </c>
      <c r="E7340" s="36" t="s">
        <v>61</v>
      </c>
      <c r="F7340" s="36" t="s">
        <v>63</v>
      </c>
      <c r="G7340" s="36" t="s">
        <v>112</v>
      </c>
      <c r="H7340" s="36">
        <v>12.683</v>
      </c>
      <c r="I7340" s="36">
        <v>50</v>
      </c>
    </row>
    <row r="7341" spans="1:9" x14ac:dyDescent="0.35">
      <c r="A7341" s="36">
        <v>1550168</v>
      </c>
      <c r="B7341" s="36" t="str">
        <f>VLOOKUP(AllData[[#This Row],[Order]],MM[],3,FALSE)</f>
        <v>V5757331400800</v>
      </c>
      <c r="C7341" s="36">
        <f>VLOOKUP(AllData[[#This Row],[Order]],MM[],2,FALSE)</f>
        <v>153</v>
      </c>
      <c r="D7341" s="36" t="s">
        <v>82</v>
      </c>
      <c r="E7341" s="36" t="s">
        <v>89</v>
      </c>
      <c r="F7341" s="36" t="s">
        <v>91</v>
      </c>
      <c r="G7341" s="36" t="s">
        <v>92</v>
      </c>
      <c r="H7341" s="36"/>
      <c r="I7341" s="36">
        <v>0</v>
      </c>
    </row>
    <row r="7342" spans="1:9" x14ac:dyDescent="0.35">
      <c r="A7342" s="36">
        <v>1550168</v>
      </c>
      <c r="B7342" s="36" t="str">
        <f>VLOOKUP(AllData[[#This Row],[Order]],MM[],3,FALSE)</f>
        <v>V5757331400800</v>
      </c>
      <c r="C7342" s="36">
        <f>VLOOKUP(AllData[[#This Row],[Order]],MM[],2,FALSE)</f>
        <v>153</v>
      </c>
      <c r="D7342" s="36" t="s">
        <v>85</v>
      </c>
      <c r="E7342" s="36" t="s">
        <v>69</v>
      </c>
      <c r="F7342" s="36" t="s">
        <v>70</v>
      </c>
      <c r="G7342" s="36" t="s">
        <v>79</v>
      </c>
      <c r="H7342" s="36">
        <v>20</v>
      </c>
      <c r="I7342" s="36">
        <v>20</v>
      </c>
    </row>
    <row r="7343" spans="1:9" x14ac:dyDescent="0.35">
      <c r="A7343" s="36">
        <v>1550168</v>
      </c>
      <c r="B7343" s="36" t="str">
        <f>VLOOKUP(AllData[[#This Row],[Order]],MM[],3,FALSE)</f>
        <v>V5757331400800</v>
      </c>
      <c r="C7343" s="36">
        <f>VLOOKUP(AllData[[#This Row],[Order]],MM[],2,FALSE)</f>
        <v>153</v>
      </c>
      <c r="D7343" s="36" t="s">
        <v>88</v>
      </c>
      <c r="E7343" s="36" t="s">
        <v>69</v>
      </c>
      <c r="F7343" s="36" t="s">
        <v>70</v>
      </c>
      <c r="G7343" s="36" t="s">
        <v>81</v>
      </c>
      <c r="H7343" s="36">
        <v>20</v>
      </c>
      <c r="I7343" s="36">
        <v>20</v>
      </c>
    </row>
    <row r="7344" spans="1:9" x14ac:dyDescent="0.35">
      <c r="A7344" s="36">
        <v>1550168</v>
      </c>
      <c r="B7344" s="36" t="str">
        <f>VLOOKUP(AllData[[#This Row],[Order]],MM[],3,FALSE)</f>
        <v>V5757331400800</v>
      </c>
      <c r="C7344" s="36">
        <f>VLOOKUP(AllData[[#This Row],[Order]],MM[],2,FALSE)</f>
        <v>153</v>
      </c>
      <c r="D7344" s="36" t="s">
        <v>95</v>
      </c>
      <c r="E7344" s="36" t="s">
        <v>83</v>
      </c>
      <c r="F7344" s="36" t="s">
        <v>84</v>
      </c>
      <c r="G7344" s="36" t="s">
        <v>84</v>
      </c>
      <c r="H7344" s="36">
        <v>633.29999999999995</v>
      </c>
      <c r="I7344" s="36">
        <v>450</v>
      </c>
    </row>
    <row r="7345" spans="1:9" x14ac:dyDescent="0.35">
      <c r="A7345" s="36">
        <v>1550168</v>
      </c>
      <c r="B7345" s="36" t="str">
        <f>VLOOKUP(AllData[[#This Row],[Order]],MM[],3,FALSE)</f>
        <v>V5757331400800</v>
      </c>
      <c r="C7345" s="36">
        <f>VLOOKUP(AllData[[#This Row],[Order]],MM[],2,FALSE)</f>
        <v>153</v>
      </c>
      <c r="D7345" s="36" t="s">
        <v>97</v>
      </c>
      <c r="E7345" s="36" t="s">
        <v>86</v>
      </c>
      <c r="F7345" s="36" t="s">
        <v>87</v>
      </c>
      <c r="G7345" s="36" t="s">
        <v>87</v>
      </c>
      <c r="H7345" s="36">
        <v>20</v>
      </c>
      <c r="I7345" s="36">
        <v>20</v>
      </c>
    </row>
    <row r="7346" spans="1:9" x14ac:dyDescent="0.35">
      <c r="A7346" s="36">
        <v>1550168</v>
      </c>
      <c r="B7346" s="36" t="str">
        <f>VLOOKUP(AllData[[#This Row],[Order]],MM[],3,FALSE)</f>
        <v>V5757331400800</v>
      </c>
      <c r="C7346" s="36">
        <f>VLOOKUP(AllData[[#This Row],[Order]],MM[],2,FALSE)</f>
        <v>153</v>
      </c>
      <c r="D7346" s="36" t="s">
        <v>99</v>
      </c>
      <c r="E7346" s="36" t="s">
        <v>61</v>
      </c>
      <c r="F7346" s="36" t="s">
        <v>63</v>
      </c>
      <c r="G7346" s="36" t="s">
        <v>96</v>
      </c>
      <c r="H7346" s="36">
        <v>40.232999999999997</v>
      </c>
      <c r="I7346" s="36">
        <v>100</v>
      </c>
    </row>
    <row r="7347" spans="1:9" x14ac:dyDescent="0.35">
      <c r="A7347" s="36">
        <v>1550168</v>
      </c>
      <c r="B7347" s="36" t="str">
        <f>VLOOKUP(AllData[[#This Row],[Order]],MM[],3,FALSE)</f>
        <v>V5757331400800</v>
      </c>
      <c r="C7347" s="36">
        <f>VLOOKUP(AllData[[#This Row],[Order]],MM[],2,FALSE)</f>
        <v>153</v>
      </c>
      <c r="D7347" s="36" t="s">
        <v>101</v>
      </c>
      <c r="E7347" s="36" t="s">
        <v>69</v>
      </c>
      <c r="F7347" s="36" t="s">
        <v>70</v>
      </c>
      <c r="G7347" s="36" t="s">
        <v>98</v>
      </c>
      <c r="H7347" s="36">
        <v>20</v>
      </c>
      <c r="I7347" s="36">
        <v>20</v>
      </c>
    </row>
    <row r="7348" spans="1:9" x14ac:dyDescent="0.35">
      <c r="A7348" s="36">
        <v>1550168</v>
      </c>
      <c r="B7348" s="36" t="str">
        <f>VLOOKUP(AllData[[#This Row],[Order]],MM[],3,FALSE)</f>
        <v>V5757331400800</v>
      </c>
      <c r="C7348" s="36">
        <f>VLOOKUP(AllData[[#This Row],[Order]],MM[],2,FALSE)</f>
        <v>153</v>
      </c>
      <c r="D7348" s="36" t="s">
        <v>104</v>
      </c>
      <c r="E7348" s="36" t="s">
        <v>69</v>
      </c>
      <c r="F7348" s="36" t="s">
        <v>70</v>
      </c>
      <c r="G7348" s="36" t="s">
        <v>100</v>
      </c>
      <c r="H7348" s="36">
        <v>30</v>
      </c>
      <c r="I7348" s="36">
        <v>30</v>
      </c>
    </row>
    <row r="7349" spans="1:9" x14ac:dyDescent="0.35">
      <c r="A7349" s="36">
        <v>1550168</v>
      </c>
      <c r="B7349" s="36" t="str">
        <f>VLOOKUP(AllData[[#This Row],[Order]],MM[],3,FALSE)</f>
        <v>V5757331400800</v>
      </c>
      <c r="C7349" s="36">
        <f>VLOOKUP(AllData[[#This Row],[Order]],MM[],2,FALSE)</f>
        <v>153</v>
      </c>
      <c r="D7349" s="36" t="s">
        <v>113</v>
      </c>
      <c r="E7349" s="36" t="s">
        <v>102</v>
      </c>
      <c r="F7349" s="36" t="s">
        <v>100</v>
      </c>
      <c r="G7349" s="36" t="s">
        <v>103</v>
      </c>
      <c r="H7349" s="36">
        <v>30</v>
      </c>
      <c r="I7349" s="36">
        <v>30</v>
      </c>
    </row>
    <row r="7350" spans="1:9" x14ac:dyDescent="0.35">
      <c r="A7350" s="36">
        <v>1550168</v>
      </c>
      <c r="B7350" s="36" t="str">
        <f>VLOOKUP(AllData[[#This Row],[Order]],MM[],3,FALSE)</f>
        <v>V5757331400800</v>
      </c>
      <c r="C7350" s="36">
        <f>VLOOKUP(AllData[[#This Row],[Order]],MM[],2,FALSE)</f>
        <v>153</v>
      </c>
      <c r="D7350" s="36" t="s">
        <v>114</v>
      </c>
      <c r="E7350" s="36" t="s">
        <v>102</v>
      </c>
      <c r="F7350" s="36" t="s">
        <v>100</v>
      </c>
      <c r="G7350" s="36" t="s">
        <v>106</v>
      </c>
      <c r="H7350" s="36">
        <v>45</v>
      </c>
      <c r="I7350" s="36">
        <v>45</v>
      </c>
    </row>
    <row r="7351" spans="1:9" x14ac:dyDescent="0.35">
      <c r="A7351" s="36">
        <v>1550168</v>
      </c>
      <c r="B7351" s="36" t="str">
        <f>VLOOKUP(AllData[[#This Row],[Order]],MM[],3,FALSE)</f>
        <v>V5757331400800</v>
      </c>
      <c r="C7351" s="36">
        <f>VLOOKUP(AllData[[#This Row],[Order]],MM[],2,FALSE)</f>
        <v>153</v>
      </c>
      <c r="D7351" s="36" t="s">
        <v>60</v>
      </c>
      <c r="E7351" s="36" t="s">
        <v>61</v>
      </c>
      <c r="F7351" s="36" t="s">
        <v>63</v>
      </c>
      <c r="G7351" s="36" t="s">
        <v>108</v>
      </c>
      <c r="H7351" s="36">
        <v>402.12</v>
      </c>
      <c r="I7351" s="36">
        <v>1</v>
      </c>
    </row>
    <row r="7352" spans="1:9" x14ac:dyDescent="0.35">
      <c r="A7352" s="36">
        <v>1550168</v>
      </c>
      <c r="B7352" s="36" t="str">
        <f>VLOOKUP(AllData[[#This Row],[Order]],MM[],3,FALSE)</f>
        <v>V5757331400800</v>
      </c>
      <c r="C7352" s="36">
        <f>VLOOKUP(AllData[[#This Row],[Order]],MM[],2,FALSE)</f>
        <v>153</v>
      </c>
      <c r="D7352" s="36" t="s">
        <v>95</v>
      </c>
      <c r="E7352" s="36" t="s">
        <v>83</v>
      </c>
      <c r="F7352" s="36" t="s">
        <v>84</v>
      </c>
      <c r="G7352" s="36" t="s">
        <v>110</v>
      </c>
      <c r="H7352" s="36"/>
      <c r="I7352" s="36">
        <v>5</v>
      </c>
    </row>
    <row r="7353" spans="1:9" x14ac:dyDescent="0.35">
      <c r="A7353" s="36">
        <v>1550401</v>
      </c>
      <c r="B7353" s="36" t="str">
        <f>VLOOKUP(AllData[[#This Row],[Order]],MM[],3,FALSE)</f>
        <v>V5757311400800</v>
      </c>
      <c r="C7353" s="36">
        <f>VLOOKUP(AllData[[#This Row],[Order]],MM[],2,FALSE)</f>
        <v>153</v>
      </c>
      <c r="D7353" s="36" t="s">
        <v>60</v>
      </c>
      <c r="E7353" s="36" t="s">
        <v>83</v>
      </c>
      <c r="F7353" s="36" t="s">
        <v>84</v>
      </c>
      <c r="G7353" s="36" t="s">
        <v>111</v>
      </c>
      <c r="H7353" s="36">
        <v>170.27699999999999</v>
      </c>
      <c r="I7353" s="36">
        <v>40</v>
      </c>
    </row>
    <row r="7354" spans="1:9" x14ac:dyDescent="0.35">
      <c r="A7354" s="36">
        <v>1550401</v>
      </c>
      <c r="B7354" s="36" t="str">
        <f>VLOOKUP(AllData[[#This Row],[Order]],MM[],3,FALSE)</f>
        <v>V5757311400800</v>
      </c>
      <c r="C7354" s="36">
        <f>VLOOKUP(AllData[[#This Row],[Order]],MM[],2,FALSE)</f>
        <v>153</v>
      </c>
      <c r="D7354" s="36" t="s">
        <v>68</v>
      </c>
      <c r="E7354" s="36" t="s">
        <v>61</v>
      </c>
      <c r="F7354" s="36" t="s">
        <v>63</v>
      </c>
      <c r="G7354" s="36" t="s">
        <v>64</v>
      </c>
      <c r="H7354" s="36">
        <v>0.98333333333333328</v>
      </c>
      <c r="I7354" s="36">
        <v>15</v>
      </c>
    </row>
    <row r="7355" spans="1:9" x14ac:dyDescent="0.35">
      <c r="A7355" s="36">
        <v>1550401</v>
      </c>
      <c r="B7355" s="36" t="str">
        <f>VLOOKUP(AllData[[#This Row],[Order]],MM[],3,FALSE)</f>
        <v>V5757311400800</v>
      </c>
      <c r="C7355" s="36">
        <f>VLOOKUP(AllData[[#This Row],[Order]],MM[],2,FALSE)</f>
        <v>153</v>
      </c>
      <c r="D7355" s="36" t="s">
        <v>73</v>
      </c>
      <c r="E7355" s="36" t="s">
        <v>69</v>
      </c>
      <c r="F7355" s="36" t="s">
        <v>70</v>
      </c>
      <c r="G7355" s="36" t="s">
        <v>71</v>
      </c>
      <c r="H7355" s="36">
        <v>20</v>
      </c>
      <c r="I7355" s="36">
        <v>20</v>
      </c>
    </row>
    <row r="7356" spans="1:9" x14ac:dyDescent="0.35">
      <c r="A7356" s="36">
        <v>1550401</v>
      </c>
      <c r="B7356" s="36" t="str">
        <f>VLOOKUP(AllData[[#This Row],[Order]],MM[],3,FALSE)</f>
        <v>V5757311400800</v>
      </c>
      <c r="C7356" s="36">
        <f>VLOOKUP(AllData[[#This Row],[Order]],MM[],2,FALSE)</f>
        <v>153</v>
      </c>
      <c r="D7356" s="36" t="s">
        <v>75</v>
      </c>
      <c r="E7356" s="36" t="s">
        <v>61</v>
      </c>
      <c r="F7356" s="36" t="s">
        <v>63</v>
      </c>
      <c r="G7356" s="36" t="s">
        <v>74</v>
      </c>
      <c r="H7356" s="36">
        <v>357.42</v>
      </c>
      <c r="I7356" s="36">
        <v>290</v>
      </c>
    </row>
    <row r="7357" spans="1:9" x14ac:dyDescent="0.35">
      <c r="A7357" s="36">
        <v>1550401</v>
      </c>
      <c r="B7357" s="36" t="str">
        <f>VLOOKUP(AllData[[#This Row],[Order]],MM[],3,FALSE)</f>
        <v>V5757311400800</v>
      </c>
      <c r="C7357" s="36">
        <f>VLOOKUP(AllData[[#This Row],[Order]],MM[],2,FALSE)</f>
        <v>153</v>
      </c>
      <c r="D7357" s="36" t="s">
        <v>78</v>
      </c>
      <c r="E7357" s="36" t="s">
        <v>61</v>
      </c>
      <c r="F7357" s="36" t="s">
        <v>63</v>
      </c>
      <c r="G7357" s="36" t="s">
        <v>76</v>
      </c>
      <c r="H7357" s="36">
        <v>2161.9199999999996</v>
      </c>
      <c r="I7357" s="36">
        <v>1040</v>
      </c>
    </row>
    <row r="7358" spans="1:9" x14ac:dyDescent="0.35">
      <c r="A7358" s="36">
        <v>1550401</v>
      </c>
      <c r="B7358" s="36" t="str">
        <f>VLOOKUP(AllData[[#This Row],[Order]],MM[],3,FALSE)</f>
        <v>V5757311400800</v>
      </c>
      <c r="C7358" s="36">
        <f>VLOOKUP(AllData[[#This Row],[Order]],MM[],2,FALSE)</f>
        <v>153</v>
      </c>
      <c r="D7358" s="36" t="s">
        <v>80</v>
      </c>
      <c r="E7358" s="36" t="s">
        <v>61</v>
      </c>
      <c r="F7358" s="36" t="s">
        <v>63</v>
      </c>
      <c r="G7358" s="36" t="s">
        <v>112</v>
      </c>
      <c r="H7358" s="36">
        <v>96.39</v>
      </c>
      <c r="I7358" s="36">
        <v>50</v>
      </c>
    </row>
    <row r="7359" spans="1:9" x14ac:dyDescent="0.35">
      <c r="A7359" s="36">
        <v>1550401</v>
      </c>
      <c r="B7359" s="36" t="str">
        <f>VLOOKUP(AllData[[#This Row],[Order]],MM[],3,FALSE)</f>
        <v>V5757311400800</v>
      </c>
      <c r="C7359" s="36">
        <f>VLOOKUP(AllData[[#This Row],[Order]],MM[],2,FALSE)</f>
        <v>153</v>
      </c>
      <c r="D7359" s="36" t="s">
        <v>82</v>
      </c>
      <c r="E7359" s="36" t="s">
        <v>89</v>
      </c>
      <c r="F7359" s="36" t="s">
        <v>91</v>
      </c>
      <c r="G7359" s="36" t="s">
        <v>92</v>
      </c>
      <c r="H7359" s="36"/>
      <c r="I7359" s="36">
        <v>0</v>
      </c>
    </row>
    <row r="7360" spans="1:9" x14ac:dyDescent="0.35">
      <c r="A7360" s="36">
        <v>1550401</v>
      </c>
      <c r="B7360" s="36" t="str">
        <f>VLOOKUP(AllData[[#This Row],[Order]],MM[],3,FALSE)</f>
        <v>V5757311400800</v>
      </c>
      <c r="C7360" s="36">
        <f>VLOOKUP(AllData[[#This Row],[Order]],MM[],2,FALSE)</f>
        <v>153</v>
      </c>
      <c r="D7360" s="36" t="s">
        <v>85</v>
      </c>
      <c r="E7360" s="36" t="s">
        <v>69</v>
      </c>
      <c r="F7360" s="36" t="s">
        <v>70</v>
      </c>
      <c r="G7360" s="36" t="s">
        <v>79</v>
      </c>
      <c r="H7360" s="36">
        <v>20</v>
      </c>
      <c r="I7360" s="36">
        <v>20</v>
      </c>
    </row>
    <row r="7361" spans="1:9" x14ac:dyDescent="0.35">
      <c r="A7361" s="36">
        <v>1550401</v>
      </c>
      <c r="B7361" s="36" t="str">
        <f>VLOOKUP(AllData[[#This Row],[Order]],MM[],3,FALSE)</f>
        <v>V5757311400800</v>
      </c>
      <c r="C7361" s="36">
        <f>VLOOKUP(AllData[[#This Row],[Order]],MM[],2,FALSE)</f>
        <v>153</v>
      </c>
      <c r="D7361" s="36" t="s">
        <v>88</v>
      </c>
      <c r="E7361" s="36" t="s">
        <v>69</v>
      </c>
      <c r="F7361" s="36" t="s">
        <v>70</v>
      </c>
      <c r="G7361" s="36" t="s">
        <v>81</v>
      </c>
      <c r="H7361" s="36">
        <v>20</v>
      </c>
      <c r="I7361" s="36">
        <v>20</v>
      </c>
    </row>
    <row r="7362" spans="1:9" x14ac:dyDescent="0.35">
      <c r="A7362" s="36">
        <v>1550401</v>
      </c>
      <c r="B7362" s="36" t="str">
        <f>VLOOKUP(AllData[[#This Row],[Order]],MM[],3,FALSE)</f>
        <v>V5757311400800</v>
      </c>
      <c r="C7362" s="36">
        <f>VLOOKUP(AllData[[#This Row],[Order]],MM[],2,FALSE)</f>
        <v>153</v>
      </c>
      <c r="D7362" s="36" t="s">
        <v>95</v>
      </c>
      <c r="E7362" s="36" t="s">
        <v>83</v>
      </c>
      <c r="F7362" s="36" t="s">
        <v>84</v>
      </c>
      <c r="G7362" s="36" t="s">
        <v>84</v>
      </c>
      <c r="H7362" s="36">
        <v>834.48</v>
      </c>
      <c r="I7362" s="36">
        <v>450</v>
      </c>
    </row>
    <row r="7363" spans="1:9" x14ac:dyDescent="0.35">
      <c r="A7363" s="36">
        <v>1550401</v>
      </c>
      <c r="B7363" s="36" t="str">
        <f>VLOOKUP(AllData[[#This Row],[Order]],MM[],3,FALSE)</f>
        <v>V5757311400800</v>
      </c>
      <c r="C7363" s="36">
        <f>VLOOKUP(AllData[[#This Row],[Order]],MM[],2,FALSE)</f>
        <v>153</v>
      </c>
      <c r="D7363" s="36" t="s">
        <v>97</v>
      </c>
      <c r="E7363" s="36" t="s">
        <v>86</v>
      </c>
      <c r="F7363" s="36" t="s">
        <v>87</v>
      </c>
      <c r="G7363" s="36" t="s">
        <v>87</v>
      </c>
      <c r="H7363" s="36">
        <v>20</v>
      </c>
      <c r="I7363" s="36">
        <v>20</v>
      </c>
    </row>
    <row r="7364" spans="1:9" x14ac:dyDescent="0.35">
      <c r="A7364" s="36">
        <v>1550401</v>
      </c>
      <c r="B7364" s="36" t="str">
        <f>VLOOKUP(AllData[[#This Row],[Order]],MM[],3,FALSE)</f>
        <v>V5757311400800</v>
      </c>
      <c r="C7364" s="36">
        <f>VLOOKUP(AllData[[#This Row],[Order]],MM[],2,FALSE)</f>
        <v>153</v>
      </c>
      <c r="D7364" s="36" t="s">
        <v>99</v>
      </c>
      <c r="E7364" s="36" t="s">
        <v>61</v>
      </c>
      <c r="F7364" s="36" t="s">
        <v>63</v>
      </c>
      <c r="G7364" s="36" t="s">
        <v>96</v>
      </c>
      <c r="H7364" s="36">
        <v>45.616999999999997</v>
      </c>
      <c r="I7364" s="36">
        <v>100</v>
      </c>
    </row>
    <row r="7365" spans="1:9" x14ac:dyDescent="0.35">
      <c r="A7365" s="36">
        <v>1550401</v>
      </c>
      <c r="B7365" s="36" t="str">
        <f>VLOOKUP(AllData[[#This Row],[Order]],MM[],3,FALSE)</f>
        <v>V5757311400800</v>
      </c>
      <c r="C7365" s="36">
        <f>VLOOKUP(AllData[[#This Row],[Order]],MM[],2,FALSE)</f>
        <v>153</v>
      </c>
      <c r="D7365" s="36" t="s">
        <v>101</v>
      </c>
      <c r="E7365" s="36" t="s">
        <v>69</v>
      </c>
      <c r="F7365" s="36" t="s">
        <v>70</v>
      </c>
      <c r="G7365" s="36" t="s">
        <v>98</v>
      </c>
      <c r="H7365" s="36">
        <v>20</v>
      </c>
      <c r="I7365" s="36">
        <v>20</v>
      </c>
    </row>
    <row r="7366" spans="1:9" x14ac:dyDescent="0.35">
      <c r="A7366" s="36">
        <v>1550401</v>
      </c>
      <c r="B7366" s="36" t="str">
        <f>VLOOKUP(AllData[[#This Row],[Order]],MM[],3,FALSE)</f>
        <v>V5757311400800</v>
      </c>
      <c r="C7366" s="36">
        <f>VLOOKUP(AllData[[#This Row],[Order]],MM[],2,FALSE)</f>
        <v>153</v>
      </c>
      <c r="D7366" s="36" t="s">
        <v>104</v>
      </c>
      <c r="E7366" s="36" t="s">
        <v>69</v>
      </c>
      <c r="F7366" s="36" t="s">
        <v>70</v>
      </c>
      <c r="G7366" s="36" t="s">
        <v>100</v>
      </c>
      <c r="H7366" s="36">
        <v>30</v>
      </c>
      <c r="I7366" s="36">
        <v>30</v>
      </c>
    </row>
    <row r="7367" spans="1:9" x14ac:dyDescent="0.35">
      <c r="A7367" s="36">
        <v>1550401</v>
      </c>
      <c r="B7367" s="36" t="str">
        <f>VLOOKUP(AllData[[#This Row],[Order]],MM[],3,FALSE)</f>
        <v>V5757311400800</v>
      </c>
      <c r="C7367" s="36">
        <f>VLOOKUP(AllData[[#This Row],[Order]],MM[],2,FALSE)</f>
        <v>153</v>
      </c>
      <c r="D7367" s="36" t="s">
        <v>113</v>
      </c>
      <c r="E7367" s="36" t="s">
        <v>102</v>
      </c>
      <c r="F7367" s="36" t="s">
        <v>100</v>
      </c>
      <c r="G7367" s="36" t="s">
        <v>103</v>
      </c>
      <c r="H7367" s="36">
        <v>30</v>
      </c>
      <c r="I7367" s="36">
        <v>30</v>
      </c>
    </row>
    <row r="7368" spans="1:9" x14ac:dyDescent="0.35">
      <c r="A7368" s="36">
        <v>1550401</v>
      </c>
      <c r="B7368" s="36" t="str">
        <f>VLOOKUP(AllData[[#This Row],[Order]],MM[],3,FALSE)</f>
        <v>V5757311400800</v>
      </c>
      <c r="C7368" s="36">
        <f>VLOOKUP(AllData[[#This Row],[Order]],MM[],2,FALSE)</f>
        <v>153</v>
      </c>
      <c r="D7368" s="36" t="s">
        <v>114</v>
      </c>
      <c r="E7368" s="36" t="s">
        <v>102</v>
      </c>
      <c r="F7368" s="36" t="s">
        <v>100</v>
      </c>
      <c r="G7368" s="36" t="s">
        <v>106</v>
      </c>
      <c r="H7368" s="36">
        <v>45</v>
      </c>
      <c r="I7368" s="36">
        <v>45</v>
      </c>
    </row>
    <row r="7369" spans="1:9" x14ac:dyDescent="0.35">
      <c r="A7369" s="36">
        <v>1550401</v>
      </c>
      <c r="B7369" s="36" t="str">
        <f>VLOOKUP(AllData[[#This Row],[Order]],MM[],3,FALSE)</f>
        <v>V5757311400800</v>
      </c>
      <c r="C7369" s="36">
        <f>VLOOKUP(AllData[[#This Row],[Order]],MM[],2,FALSE)</f>
        <v>153</v>
      </c>
      <c r="D7369" s="36" t="s">
        <v>60</v>
      </c>
      <c r="E7369" s="36" t="s">
        <v>61</v>
      </c>
      <c r="F7369" s="36" t="s">
        <v>63</v>
      </c>
      <c r="G7369" s="36" t="s">
        <v>108</v>
      </c>
      <c r="H7369" s="36"/>
      <c r="I7369" s="36">
        <v>1</v>
      </c>
    </row>
    <row r="7370" spans="1:9" x14ac:dyDescent="0.35">
      <c r="A7370" s="36">
        <v>1550401</v>
      </c>
      <c r="B7370" s="36" t="str">
        <f>VLOOKUP(AllData[[#This Row],[Order]],MM[],3,FALSE)</f>
        <v>V5757311400800</v>
      </c>
      <c r="C7370" s="36">
        <f>VLOOKUP(AllData[[#This Row],[Order]],MM[],2,FALSE)</f>
        <v>153</v>
      </c>
      <c r="D7370" s="36" t="s">
        <v>95</v>
      </c>
      <c r="E7370" s="36" t="s">
        <v>83</v>
      </c>
      <c r="F7370" s="36" t="s">
        <v>84</v>
      </c>
      <c r="G7370" s="36" t="s">
        <v>110</v>
      </c>
      <c r="H7370" s="36"/>
      <c r="I7370" s="36">
        <v>5</v>
      </c>
    </row>
    <row r="7371" spans="1:9" x14ac:dyDescent="0.35">
      <c r="A7371" s="36">
        <v>1550402</v>
      </c>
      <c r="B7371" s="36" t="str">
        <f>VLOOKUP(AllData[[#This Row],[Order]],MM[],3,FALSE)</f>
        <v>V5757311401000</v>
      </c>
      <c r="C7371" s="36">
        <f>VLOOKUP(AllData[[#This Row],[Order]],MM[],2,FALSE)</f>
        <v>153</v>
      </c>
      <c r="D7371" s="36" t="s">
        <v>60</v>
      </c>
      <c r="E7371" s="36" t="s">
        <v>83</v>
      </c>
      <c r="F7371" s="36" t="s">
        <v>84</v>
      </c>
      <c r="G7371" s="36" t="s">
        <v>111</v>
      </c>
      <c r="H7371" s="36">
        <v>52.017000000000003</v>
      </c>
      <c r="I7371" s="36">
        <v>40</v>
      </c>
    </row>
    <row r="7372" spans="1:9" x14ac:dyDescent="0.35">
      <c r="A7372" s="36">
        <v>1550402</v>
      </c>
      <c r="B7372" s="36" t="str">
        <f>VLOOKUP(AllData[[#This Row],[Order]],MM[],3,FALSE)</f>
        <v>V5757311401000</v>
      </c>
      <c r="C7372" s="36">
        <f>VLOOKUP(AllData[[#This Row],[Order]],MM[],2,FALSE)</f>
        <v>153</v>
      </c>
      <c r="D7372" s="36" t="s">
        <v>68</v>
      </c>
      <c r="E7372" s="36" t="s">
        <v>61</v>
      </c>
      <c r="F7372" s="36" t="s">
        <v>63</v>
      </c>
      <c r="G7372" s="36" t="s">
        <v>64</v>
      </c>
      <c r="H7372" s="36">
        <v>32.332999999999998</v>
      </c>
      <c r="I7372" s="36">
        <v>15</v>
      </c>
    </row>
    <row r="7373" spans="1:9" x14ac:dyDescent="0.35">
      <c r="A7373" s="36">
        <v>1550402</v>
      </c>
      <c r="B7373" s="36" t="str">
        <f>VLOOKUP(AllData[[#This Row],[Order]],MM[],3,FALSE)</f>
        <v>V5757311401000</v>
      </c>
      <c r="C7373" s="36">
        <f>VLOOKUP(AllData[[#This Row],[Order]],MM[],2,FALSE)</f>
        <v>153</v>
      </c>
      <c r="D7373" s="36" t="s">
        <v>73</v>
      </c>
      <c r="E7373" s="36" t="s">
        <v>69</v>
      </c>
      <c r="F7373" s="36" t="s">
        <v>70</v>
      </c>
      <c r="G7373" s="36" t="s">
        <v>71</v>
      </c>
      <c r="H7373" s="36">
        <v>20</v>
      </c>
      <c r="I7373" s="36">
        <v>20</v>
      </c>
    </row>
    <row r="7374" spans="1:9" x14ac:dyDescent="0.35">
      <c r="A7374" s="36">
        <v>1550402</v>
      </c>
      <c r="B7374" s="36" t="str">
        <f>VLOOKUP(AllData[[#This Row],[Order]],MM[],3,FALSE)</f>
        <v>V5757311401000</v>
      </c>
      <c r="C7374" s="36">
        <f>VLOOKUP(AllData[[#This Row],[Order]],MM[],2,FALSE)</f>
        <v>153</v>
      </c>
      <c r="D7374" s="36" t="s">
        <v>75</v>
      </c>
      <c r="E7374" s="36" t="s">
        <v>61</v>
      </c>
      <c r="F7374" s="36" t="s">
        <v>63</v>
      </c>
      <c r="G7374" s="36" t="s">
        <v>74</v>
      </c>
      <c r="H7374" s="36">
        <v>403.32000000000005</v>
      </c>
      <c r="I7374" s="36">
        <v>350</v>
      </c>
    </row>
    <row r="7375" spans="1:9" x14ac:dyDescent="0.35">
      <c r="A7375" s="36">
        <v>1550402</v>
      </c>
      <c r="B7375" s="36" t="str">
        <f>VLOOKUP(AllData[[#This Row],[Order]],MM[],3,FALSE)</f>
        <v>V5757311401000</v>
      </c>
      <c r="C7375" s="36">
        <f>VLOOKUP(AllData[[#This Row],[Order]],MM[],2,FALSE)</f>
        <v>153</v>
      </c>
      <c r="D7375" s="36" t="s">
        <v>78</v>
      </c>
      <c r="E7375" s="36" t="s">
        <v>61</v>
      </c>
      <c r="F7375" s="36" t="s">
        <v>63</v>
      </c>
      <c r="G7375" s="36" t="s">
        <v>76</v>
      </c>
      <c r="H7375" s="36">
        <v>2180.46</v>
      </c>
      <c r="I7375" s="36">
        <v>1020</v>
      </c>
    </row>
    <row r="7376" spans="1:9" x14ac:dyDescent="0.35">
      <c r="A7376" s="36">
        <v>1550402</v>
      </c>
      <c r="B7376" s="36" t="str">
        <f>VLOOKUP(AllData[[#This Row],[Order]],MM[],3,FALSE)</f>
        <v>V5757311401000</v>
      </c>
      <c r="C7376" s="36">
        <f>VLOOKUP(AllData[[#This Row],[Order]],MM[],2,FALSE)</f>
        <v>153</v>
      </c>
      <c r="D7376" s="36" t="s">
        <v>80</v>
      </c>
      <c r="E7376" s="36" t="s">
        <v>61</v>
      </c>
      <c r="F7376" s="36" t="s">
        <v>63</v>
      </c>
      <c r="G7376" s="36" t="s">
        <v>112</v>
      </c>
      <c r="H7376" s="36">
        <v>9.9329999999999998</v>
      </c>
      <c r="I7376" s="36">
        <v>50</v>
      </c>
    </row>
    <row r="7377" spans="1:9" x14ac:dyDescent="0.35">
      <c r="A7377" s="36">
        <v>1550402</v>
      </c>
      <c r="B7377" s="36" t="str">
        <f>VLOOKUP(AllData[[#This Row],[Order]],MM[],3,FALSE)</f>
        <v>V5757311401000</v>
      </c>
      <c r="C7377" s="36">
        <f>VLOOKUP(AllData[[#This Row],[Order]],MM[],2,FALSE)</f>
        <v>153</v>
      </c>
      <c r="D7377" s="36" t="s">
        <v>82</v>
      </c>
      <c r="E7377" s="36" t="s">
        <v>89</v>
      </c>
      <c r="F7377" s="36" t="s">
        <v>91</v>
      </c>
      <c r="G7377" s="36" t="s">
        <v>92</v>
      </c>
      <c r="H7377" s="36"/>
      <c r="I7377" s="36">
        <v>0</v>
      </c>
    </row>
    <row r="7378" spans="1:9" x14ac:dyDescent="0.35">
      <c r="A7378" s="36">
        <v>1550402</v>
      </c>
      <c r="B7378" s="36" t="str">
        <f>VLOOKUP(AllData[[#This Row],[Order]],MM[],3,FALSE)</f>
        <v>V5757311401000</v>
      </c>
      <c r="C7378" s="36">
        <f>VLOOKUP(AllData[[#This Row],[Order]],MM[],2,FALSE)</f>
        <v>153</v>
      </c>
      <c r="D7378" s="36" t="s">
        <v>85</v>
      </c>
      <c r="E7378" s="36" t="s">
        <v>69</v>
      </c>
      <c r="F7378" s="36" t="s">
        <v>70</v>
      </c>
      <c r="G7378" s="36" t="s">
        <v>79</v>
      </c>
      <c r="H7378" s="36">
        <v>20</v>
      </c>
      <c r="I7378" s="36">
        <v>20</v>
      </c>
    </row>
    <row r="7379" spans="1:9" x14ac:dyDescent="0.35">
      <c r="A7379" s="36">
        <v>1550402</v>
      </c>
      <c r="B7379" s="36" t="str">
        <f>VLOOKUP(AllData[[#This Row],[Order]],MM[],3,FALSE)</f>
        <v>V5757311401000</v>
      </c>
      <c r="C7379" s="36">
        <f>VLOOKUP(AllData[[#This Row],[Order]],MM[],2,FALSE)</f>
        <v>153</v>
      </c>
      <c r="D7379" s="36" t="s">
        <v>88</v>
      </c>
      <c r="E7379" s="36" t="s">
        <v>69</v>
      </c>
      <c r="F7379" s="36" t="s">
        <v>70</v>
      </c>
      <c r="G7379" s="36" t="s">
        <v>81</v>
      </c>
      <c r="H7379" s="36">
        <v>20</v>
      </c>
      <c r="I7379" s="36">
        <v>20</v>
      </c>
    </row>
    <row r="7380" spans="1:9" x14ac:dyDescent="0.35">
      <c r="A7380" s="36">
        <v>1550402</v>
      </c>
      <c r="B7380" s="36" t="str">
        <f>VLOOKUP(AllData[[#This Row],[Order]],MM[],3,FALSE)</f>
        <v>V5757311401000</v>
      </c>
      <c r="C7380" s="36">
        <f>VLOOKUP(AllData[[#This Row],[Order]],MM[],2,FALSE)</f>
        <v>153</v>
      </c>
      <c r="D7380" s="36" t="s">
        <v>95</v>
      </c>
      <c r="E7380" s="36" t="s">
        <v>83</v>
      </c>
      <c r="F7380" s="36" t="s">
        <v>84</v>
      </c>
      <c r="G7380" s="36" t="s">
        <v>84</v>
      </c>
      <c r="H7380" s="36">
        <v>516.48</v>
      </c>
      <c r="I7380" s="36">
        <v>450</v>
      </c>
    </row>
    <row r="7381" spans="1:9" x14ac:dyDescent="0.35">
      <c r="A7381" s="36">
        <v>1550402</v>
      </c>
      <c r="B7381" s="36" t="str">
        <f>VLOOKUP(AllData[[#This Row],[Order]],MM[],3,FALSE)</f>
        <v>V5757311401000</v>
      </c>
      <c r="C7381" s="36">
        <f>VLOOKUP(AllData[[#This Row],[Order]],MM[],2,FALSE)</f>
        <v>153</v>
      </c>
      <c r="D7381" s="36" t="s">
        <v>97</v>
      </c>
      <c r="E7381" s="36" t="s">
        <v>86</v>
      </c>
      <c r="F7381" s="36" t="s">
        <v>87</v>
      </c>
      <c r="G7381" s="36" t="s">
        <v>87</v>
      </c>
      <c r="H7381" s="36">
        <v>20</v>
      </c>
      <c r="I7381" s="36">
        <v>20</v>
      </c>
    </row>
    <row r="7382" spans="1:9" x14ac:dyDescent="0.35">
      <c r="A7382" s="36">
        <v>1550402</v>
      </c>
      <c r="B7382" s="36" t="str">
        <f>VLOOKUP(AllData[[#This Row],[Order]],MM[],3,FALSE)</f>
        <v>V5757311401000</v>
      </c>
      <c r="C7382" s="36">
        <f>VLOOKUP(AllData[[#This Row],[Order]],MM[],2,FALSE)</f>
        <v>153</v>
      </c>
      <c r="D7382" s="36" t="s">
        <v>99</v>
      </c>
      <c r="E7382" s="36" t="s">
        <v>61</v>
      </c>
      <c r="F7382" s="36" t="s">
        <v>63</v>
      </c>
      <c r="G7382" s="36" t="s">
        <v>96</v>
      </c>
      <c r="H7382" s="36">
        <v>370.68</v>
      </c>
      <c r="I7382" s="36">
        <v>100</v>
      </c>
    </row>
    <row r="7383" spans="1:9" x14ac:dyDescent="0.35">
      <c r="A7383" s="36">
        <v>1550402</v>
      </c>
      <c r="B7383" s="36" t="str">
        <f>VLOOKUP(AllData[[#This Row],[Order]],MM[],3,FALSE)</f>
        <v>V5757311401000</v>
      </c>
      <c r="C7383" s="36">
        <f>VLOOKUP(AllData[[#This Row],[Order]],MM[],2,FALSE)</f>
        <v>153</v>
      </c>
      <c r="D7383" s="36" t="s">
        <v>101</v>
      </c>
      <c r="E7383" s="36" t="s">
        <v>69</v>
      </c>
      <c r="F7383" s="36" t="s">
        <v>70</v>
      </c>
      <c r="G7383" s="36" t="s">
        <v>98</v>
      </c>
      <c r="H7383" s="36">
        <v>20</v>
      </c>
      <c r="I7383" s="36">
        <v>20</v>
      </c>
    </row>
    <row r="7384" spans="1:9" x14ac:dyDescent="0.35">
      <c r="A7384" s="36">
        <v>1550402</v>
      </c>
      <c r="B7384" s="36" t="str">
        <f>VLOOKUP(AllData[[#This Row],[Order]],MM[],3,FALSE)</f>
        <v>V5757311401000</v>
      </c>
      <c r="C7384" s="36">
        <f>VLOOKUP(AllData[[#This Row],[Order]],MM[],2,FALSE)</f>
        <v>153</v>
      </c>
      <c r="D7384" s="36" t="s">
        <v>104</v>
      </c>
      <c r="E7384" s="36" t="s">
        <v>69</v>
      </c>
      <c r="F7384" s="36" t="s">
        <v>70</v>
      </c>
      <c r="G7384" s="36" t="s">
        <v>100</v>
      </c>
      <c r="H7384" s="36">
        <v>30</v>
      </c>
      <c r="I7384" s="36">
        <v>30</v>
      </c>
    </row>
    <row r="7385" spans="1:9" x14ac:dyDescent="0.35">
      <c r="A7385" s="36">
        <v>1550402</v>
      </c>
      <c r="B7385" s="36" t="str">
        <f>VLOOKUP(AllData[[#This Row],[Order]],MM[],3,FALSE)</f>
        <v>V5757311401000</v>
      </c>
      <c r="C7385" s="36">
        <f>VLOOKUP(AllData[[#This Row],[Order]],MM[],2,FALSE)</f>
        <v>153</v>
      </c>
      <c r="D7385" s="36" t="s">
        <v>113</v>
      </c>
      <c r="E7385" s="36" t="s">
        <v>102</v>
      </c>
      <c r="F7385" s="36" t="s">
        <v>100</v>
      </c>
      <c r="G7385" s="36" t="s">
        <v>103</v>
      </c>
      <c r="H7385" s="36">
        <v>30</v>
      </c>
      <c r="I7385" s="36">
        <v>30</v>
      </c>
    </row>
    <row r="7386" spans="1:9" x14ac:dyDescent="0.35">
      <c r="A7386" s="36">
        <v>1550402</v>
      </c>
      <c r="B7386" s="36" t="str">
        <f>VLOOKUP(AllData[[#This Row],[Order]],MM[],3,FALSE)</f>
        <v>V5757311401000</v>
      </c>
      <c r="C7386" s="36">
        <f>VLOOKUP(AllData[[#This Row],[Order]],MM[],2,FALSE)</f>
        <v>153</v>
      </c>
      <c r="D7386" s="36" t="s">
        <v>114</v>
      </c>
      <c r="E7386" s="36" t="s">
        <v>102</v>
      </c>
      <c r="F7386" s="36" t="s">
        <v>100</v>
      </c>
      <c r="G7386" s="36" t="s">
        <v>106</v>
      </c>
      <c r="H7386" s="36">
        <v>45</v>
      </c>
      <c r="I7386" s="36">
        <v>45</v>
      </c>
    </row>
    <row r="7387" spans="1:9" x14ac:dyDescent="0.35">
      <c r="A7387" s="36">
        <v>1550402</v>
      </c>
      <c r="B7387" s="36" t="str">
        <f>VLOOKUP(AllData[[#This Row],[Order]],MM[],3,FALSE)</f>
        <v>V5757311401000</v>
      </c>
      <c r="C7387" s="36">
        <f>VLOOKUP(AllData[[#This Row],[Order]],MM[],2,FALSE)</f>
        <v>153</v>
      </c>
      <c r="D7387" s="36" t="s">
        <v>60</v>
      </c>
      <c r="E7387" s="36" t="s">
        <v>61</v>
      </c>
      <c r="F7387" s="36" t="s">
        <v>63</v>
      </c>
      <c r="G7387" s="36" t="s">
        <v>108</v>
      </c>
      <c r="H7387" s="36"/>
      <c r="I7387" s="36">
        <v>1</v>
      </c>
    </row>
    <row r="7388" spans="1:9" x14ac:dyDescent="0.35">
      <c r="A7388" s="36">
        <v>1550402</v>
      </c>
      <c r="B7388" s="36" t="str">
        <f>VLOOKUP(AllData[[#This Row],[Order]],MM[],3,FALSE)</f>
        <v>V5757311401000</v>
      </c>
      <c r="C7388" s="36">
        <f>VLOOKUP(AllData[[#This Row],[Order]],MM[],2,FALSE)</f>
        <v>153</v>
      </c>
      <c r="D7388" s="36" t="s">
        <v>95</v>
      </c>
      <c r="E7388" s="36" t="s">
        <v>83</v>
      </c>
      <c r="F7388" s="36" t="s">
        <v>84</v>
      </c>
      <c r="G7388" s="36" t="s">
        <v>110</v>
      </c>
      <c r="H7388" s="36"/>
      <c r="I7388" s="36">
        <v>5</v>
      </c>
    </row>
    <row r="7389" spans="1:9" x14ac:dyDescent="0.35">
      <c r="A7389" s="36">
        <v>1550403</v>
      </c>
      <c r="B7389" s="36" t="str">
        <f>VLOOKUP(AllData[[#This Row],[Order]],MM[],3,FALSE)</f>
        <v>V5757331401000</v>
      </c>
      <c r="C7389" s="36">
        <f>VLOOKUP(AllData[[#This Row],[Order]],MM[],2,FALSE)</f>
        <v>154</v>
      </c>
      <c r="D7389" s="36" t="s">
        <v>60</v>
      </c>
      <c r="E7389" s="36" t="s">
        <v>83</v>
      </c>
      <c r="F7389" s="36" t="s">
        <v>84</v>
      </c>
      <c r="G7389" s="36" t="s">
        <v>111</v>
      </c>
      <c r="H7389" s="36">
        <v>68.16</v>
      </c>
      <c r="I7389" s="36">
        <v>40</v>
      </c>
    </row>
    <row r="7390" spans="1:9" x14ac:dyDescent="0.35">
      <c r="A7390" s="36">
        <v>1550403</v>
      </c>
      <c r="B7390" s="36" t="str">
        <f>VLOOKUP(AllData[[#This Row],[Order]],MM[],3,FALSE)</f>
        <v>V5757331401000</v>
      </c>
      <c r="C7390" s="36">
        <f>VLOOKUP(AllData[[#This Row],[Order]],MM[],2,FALSE)</f>
        <v>154</v>
      </c>
      <c r="D7390" s="36" t="s">
        <v>68</v>
      </c>
      <c r="E7390" s="36" t="s">
        <v>61</v>
      </c>
      <c r="F7390" s="36" t="s">
        <v>63</v>
      </c>
      <c r="G7390" s="36" t="s">
        <v>64</v>
      </c>
      <c r="H7390" s="36">
        <v>14.217000000000001</v>
      </c>
      <c r="I7390" s="36">
        <v>15</v>
      </c>
    </row>
    <row r="7391" spans="1:9" x14ac:dyDescent="0.35">
      <c r="A7391" s="36">
        <v>1550403</v>
      </c>
      <c r="B7391" s="36" t="str">
        <f>VLOOKUP(AllData[[#This Row],[Order]],MM[],3,FALSE)</f>
        <v>V5757331401000</v>
      </c>
      <c r="C7391" s="36">
        <f>VLOOKUP(AllData[[#This Row],[Order]],MM[],2,FALSE)</f>
        <v>154</v>
      </c>
      <c r="D7391" s="36" t="s">
        <v>73</v>
      </c>
      <c r="E7391" s="36" t="s">
        <v>69</v>
      </c>
      <c r="F7391" s="36" t="s">
        <v>70</v>
      </c>
      <c r="G7391" s="36" t="s">
        <v>71</v>
      </c>
      <c r="H7391" s="36">
        <v>20</v>
      </c>
      <c r="I7391" s="36">
        <v>20</v>
      </c>
    </row>
    <row r="7392" spans="1:9" x14ac:dyDescent="0.35">
      <c r="A7392" s="36">
        <v>1550403</v>
      </c>
      <c r="B7392" s="36" t="str">
        <f>VLOOKUP(AllData[[#This Row],[Order]],MM[],3,FALSE)</f>
        <v>V5757331401000</v>
      </c>
      <c r="C7392" s="36">
        <f>VLOOKUP(AllData[[#This Row],[Order]],MM[],2,FALSE)</f>
        <v>154</v>
      </c>
      <c r="D7392" s="36" t="s">
        <v>75</v>
      </c>
      <c r="E7392" s="36" t="s">
        <v>61</v>
      </c>
      <c r="F7392" s="36" t="s">
        <v>63</v>
      </c>
      <c r="G7392" s="36" t="s">
        <v>74</v>
      </c>
      <c r="H7392" s="36">
        <v>445.5</v>
      </c>
      <c r="I7392" s="36">
        <v>350</v>
      </c>
    </row>
    <row r="7393" spans="1:9" x14ac:dyDescent="0.35">
      <c r="A7393" s="36">
        <v>1550403</v>
      </c>
      <c r="B7393" s="36" t="str">
        <f>VLOOKUP(AllData[[#This Row],[Order]],MM[],3,FALSE)</f>
        <v>V5757331401000</v>
      </c>
      <c r="C7393" s="36">
        <f>VLOOKUP(AllData[[#This Row],[Order]],MM[],2,FALSE)</f>
        <v>154</v>
      </c>
      <c r="D7393" s="36" t="s">
        <v>78</v>
      </c>
      <c r="E7393" s="36" t="s">
        <v>61</v>
      </c>
      <c r="F7393" s="36" t="s">
        <v>63</v>
      </c>
      <c r="G7393" s="36" t="s">
        <v>76</v>
      </c>
      <c r="H7393" s="36">
        <v>2690.7</v>
      </c>
      <c r="I7393" s="36">
        <v>1020</v>
      </c>
    </row>
    <row r="7394" spans="1:9" x14ac:dyDescent="0.35">
      <c r="A7394" s="36">
        <v>1550403</v>
      </c>
      <c r="B7394" s="36" t="str">
        <f>VLOOKUP(AllData[[#This Row],[Order]],MM[],3,FALSE)</f>
        <v>V5757331401000</v>
      </c>
      <c r="C7394" s="36">
        <f>VLOOKUP(AllData[[#This Row],[Order]],MM[],2,FALSE)</f>
        <v>154</v>
      </c>
      <c r="D7394" s="36" t="s">
        <v>80</v>
      </c>
      <c r="E7394" s="36" t="s">
        <v>61</v>
      </c>
      <c r="F7394" s="36" t="s">
        <v>63</v>
      </c>
      <c r="G7394" s="36" t="s">
        <v>112</v>
      </c>
      <c r="H7394" s="36">
        <v>3.9329999999999998</v>
      </c>
      <c r="I7394" s="36">
        <v>50</v>
      </c>
    </row>
    <row r="7395" spans="1:9" x14ac:dyDescent="0.35">
      <c r="A7395" s="36">
        <v>1550403</v>
      </c>
      <c r="B7395" s="36" t="str">
        <f>VLOOKUP(AllData[[#This Row],[Order]],MM[],3,FALSE)</f>
        <v>V5757331401000</v>
      </c>
      <c r="C7395" s="36">
        <f>VLOOKUP(AllData[[#This Row],[Order]],MM[],2,FALSE)</f>
        <v>154</v>
      </c>
      <c r="D7395" s="36" t="s">
        <v>82</v>
      </c>
      <c r="E7395" s="36" t="s">
        <v>89</v>
      </c>
      <c r="F7395" s="36" t="s">
        <v>91</v>
      </c>
      <c r="G7395" s="36" t="s">
        <v>92</v>
      </c>
      <c r="H7395" s="36"/>
      <c r="I7395" s="36">
        <v>0</v>
      </c>
    </row>
    <row r="7396" spans="1:9" x14ac:dyDescent="0.35">
      <c r="A7396" s="36">
        <v>1550403</v>
      </c>
      <c r="B7396" s="36" t="str">
        <f>VLOOKUP(AllData[[#This Row],[Order]],MM[],3,FALSE)</f>
        <v>V5757331401000</v>
      </c>
      <c r="C7396" s="36">
        <f>VLOOKUP(AllData[[#This Row],[Order]],MM[],2,FALSE)</f>
        <v>154</v>
      </c>
      <c r="D7396" s="36" t="s">
        <v>85</v>
      </c>
      <c r="E7396" s="36" t="s">
        <v>69</v>
      </c>
      <c r="F7396" s="36" t="s">
        <v>70</v>
      </c>
      <c r="G7396" s="36" t="s">
        <v>79</v>
      </c>
      <c r="H7396" s="36">
        <v>20</v>
      </c>
      <c r="I7396" s="36">
        <v>20</v>
      </c>
    </row>
    <row r="7397" spans="1:9" x14ac:dyDescent="0.35">
      <c r="A7397" s="36">
        <v>1550403</v>
      </c>
      <c r="B7397" s="36" t="str">
        <f>VLOOKUP(AllData[[#This Row],[Order]],MM[],3,FALSE)</f>
        <v>V5757331401000</v>
      </c>
      <c r="C7397" s="36">
        <f>VLOOKUP(AllData[[#This Row],[Order]],MM[],2,FALSE)</f>
        <v>154</v>
      </c>
      <c r="D7397" s="36" t="s">
        <v>88</v>
      </c>
      <c r="E7397" s="36" t="s">
        <v>69</v>
      </c>
      <c r="F7397" s="36" t="s">
        <v>70</v>
      </c>
      <c r="G7397" s="36" t="s">
        <v>81</v>
      </c>
      <c r="H7397" s="36">
        <v>20</v>
      </c>
      <c r="I7397" s="36">
        <v>20</v>
      </c>
    </row>
    <row r="7398" spans="1:9" x14ac:dyDescent="0.35">
      <c r="A7398" s="36">
        <v>1550403</v>
      </c>
      <c r="B7398" s="36" t="str">
        <f>VLOOKUP(AllData[[#This Row],[Order]],MM[],3,FALSE)</f>
        <v>V5757331401000</v>
      </c>
      <c r="C7398" s="36">
        <f>VLOOKUP(AllData[[#This Row],[Order]],MM[],2,FALSE)</f>
        <v>154</v>
      </c>
      <c r="D7398" s="36" t="s">
        <v>95</v>
      </c>
      <c r="E7398" s="36" t="s">
        <v>83</v>
      </c>
      <c r="F7398" s="36" t="s">
        <v>84</v>
      </c>
      <c r="G7398" s="36" t="s">
        <v>84</v>
      </c>
      <c r="H7398" s="36">
        <v>389.46</v>
      </c>
      <c r="I7398" s="36">
        <v>450</v>
      </c>
    </row>
    <row r="7399" spans="1:9" x14ac:dyDescent="0.35">
      <c r="A7399" s="36">
        <v>1550403</v>
      </c>
      <c r="B7399" s="36" t="str">
        <f>VLOOKUP(AllData[[#This Row],[Order]],MM[],3,FALSE)</f>
        <v>V5757331401000</v>
      </c>
      <c r="C7399" s="36">
        <f>VLOOKUP(AllData[[#This Row],[Order]],MM[],2,FALSE)</f>
        <v>154</v>
      </c>
      <c r="D7399" s="36" t="s">
        <v>97</v>
      </c>
      <c r="E7399" s="36" t="s">
        <v>86</v>
      </c>
      <c r="F7399" s="36" t="s">
        <v>87</v>
      </c>
      <c r="G7399" s="36" t="s">
        <v>87</v>
      </c>
      <c r="H7399" s="36">
        <v>20</v>
      </c>
      <c r="I7399" s="36">
        <v>20</v>
      </c>
    </row>
    <row r="7400" spans="1:9" x14ac:dyDescent="0.35">
      <c r="A7400" s="36">
        <v>1550403</v>
      </c>
      <c r="B7400" s="36" t="str">
        <f>VLOOKUP(AllData[[#This Row],[Order]],MM[],3,FALSE)</f>
        <v>V5757331401000</v>
      </c>
      <c r="C7400" s="36">
        <f>VLOOKUP(AllData[[#This Row],[Order]],MM[],2,FALSE)</f>
        <v>154</v>
      </c>
      <c r="D7400" s="36" t="s">
        <v>99</v>
      </c>
      <c r="E7400" s="36" t="s">
        <v>61</v>
      </c>
      <c r="F7400" s="36" t="s">
        <v>63</v>
      </c>
      <c r="G7400" s="36" t="s">
        <v>96</v>
      </c>
      <c r="H7400" s="36">
        <v>21.783000000000001</v>
      </c>
      <c r="I7400" s="36">
        <v>100</v>
      </c>
    </row>
    <row r="7401" spans="1:9" x14ac:dyDescent="0.35">
      <c r="A7401" s="36">
        <v>1550403</v>
      </c>
      <c r="B7401" s="36" t="str">
        <f>VLOOKUP(AllData[[#This Row],[Order]],MM[],3,FALSE)</f>
        <v>V5757331401000</v>
      </c>
      <c r="C7401" s="36">
        <f>VLOOKUP(AllData[[#This Row],[Order]],MM[],2,FALSE)</f>
        <v>154</v>
      </c>
      <c r="D7401" s="36" t="s">
        <v>101</v>
      </c>
      <c r="E7401" s="36" t="s">
        <v>69</v>
      </c>
      <c r="F7401" s="36" t="s">
        <v>70</v>
      </c>
      <c r="G7401" s="36" t="s">
        <v>98</v>
      </c>
      <c r="H7401" s="36">
        <v>20</v>
      </c>
      <c r="I7401" s="36">
        <v>20</v>
      </c>
    </row>
    <row r="7402" spans="1:9" x14ac:dyDescent="0.35">
      <c r="A7402" s="36">
        <v>1550403</v>
      </c>
      <c r="B7402" s="36" t="str">
        <f>VLOOKUP(AllData[[#This Row],[Order]],MM[],3,FALSE)</f>
        <v>V5757331401000</v>
      </c>
      <c r="C7402" s="36">
        <f>VLOOKUP(AllData[[#This Row],[Order]],MM[],2,FALSE)</f>
        <v>154</v>
      </c>
      <c r="D7402" s="36" t="s">
        <v>104</v>
      </c>
      <c r="E7402" s="36" t="s">
        <v>69</v>
      </c>
      <c r="F7402" s="36" t="s">
        <v>70</v>
      </c>
      <c r="G7402" s="36" t="s">
        <v>100</v>
      </c>
      <c r="H7402" s="36">
        <v>30</v>
      </c>
      <c r="I7402" s="36">
        <v>30</v>
      </c>
    </row>
    <row r="7403" spans="1:9" x14ac:dyDescent="0.35">
      <c r="A7403" s="36">
        <v>1550403</v>
      </c>
      <c r="B7403" s="36" t="str">
        <f>VLOOKUP(AllData[[#This Row],[Order]],MM[],3,FALSE)</f>
        <v>V5757331401000</v>
      </c>
      <c r="C7403" s="36">
        <f>VLOOKUP(AllData[[#This Row],[Order]],MM[],2,FALSE)</f>
        <v>154</v>
      </c>
      <c r="D7403" s="36" t="s">
        <v>113</v>
      </c>
      <c r="E7403" s="36" t="s">
        <v>102</v>
      </c>
      <c r="F7403" s="36" t="s">
        <v>100</v>
      </c>
      <c r="G7403" s="36" t="s">
        <v>103</v>
      </c>
      <c r="H7403" s="36">
        <v>30</v>
      </c>
      <c r="I7403" s="36">
        <v>30</v>
      </c>
    </row>
    <row r="7404" spans="1:9" x14ac:dyDescent="0.35">
      <c r="A7404" s="36">
        <v>1550403</v>
      </c>
      <c r="B7404" s="36" t="str">
        <f>VLOOKUP(AllData[[#This Row],[Order]],MM[],3,FALSE)</f>
        <v>V5757331401000</v>
      </c>
      <c r="C7404" s="36">
        <f>VLOOKUP(AllData[[#This Row],[Order]],MM[],2,FALSE)</f>
        <v>154</v>
      </c>
      <c r="D7404" s="36" t="s">
        <v>114</v>
      </c>
      <c r="E7404" s="36" t="s">
        <v>102</v>
      </c>
      <c r="F7404" s="36" t="s">
        <v>100</v>
      </c>
      <c r="G7404" s="36" t="s">
        <v>106</v>
      </c>
      <c r="H7404" s="36">
        <v>45</v>
      </c>
      <c r="I7404" s="36">
        <v>45</v>
      </c>
    </row>
    <row r="7405" spans="1:9" x14ac:dyDescent="0.35">
      <c r="A7405" s="36">
        <v>1550403</v>
      </c>
      <c r="B7405" s="36" t="str">
        <f>VLOOKUP(AllData[[#This Row],[Order]],MM[],3,FALSE)</f>
        <v>V5757331401000</v>
      </c>
      <c r="C7405" s="36">
        <f>VLOOKUP(AllData[[#This Row],[Order]],MM[],2,FALSE)</f>
        <v>154</v>
      </c>
      <c r="D7405" s="36" t="s">
        <v>60</v>
      </c>
      <c r="E7405" s="36" t="s">
        <v>61</v>
      </c>
      <c r="F7405" s="36" t="s">
        <v>63</v>
      </c>
      <c r="G7405" s="36" t="s">
        <v>108</v>
      </c>
      <c r="H7405" s="36">
        <v>413.52000000000004</v>
      </c>
      <c r="I7405" s="36">
        <v>1</v>
      </c>
    </row>
    <row r="7406" spans="1:9" x14ac:dyDescent="0.35">
      <c r="A7406" s="36">
        <v>1550403</v>
      </c>
      <c r="B7406" s="36" t="str">
        <f>VLOOKUP(AllData[[#This Row],[Order]],MM[],3,FALSE)</f>
        <v>V5757331401000</v>
      </c>
      <c r="C7406" s="36">
        <f>VLOOKUP(AllData[[#This Row],[Order]],MM[],2,FALSE)</f>
        <v>154</v>
      </c>
      <c r="D7406" s="36" t="s">
        <v>95</v>
      </c>
      <c r="E7406" s="36" t="s">
        <v>83</v>
      </c>
      <c r="F7406" s="36" t="s">
        <v>84</v>
      </c>
      <c r="G7406" s="36" t="s">
        <v>110</v>
      </c>
      <c r="H7406" s="36"/>
      <c r="I7406" s="36">
        <v>5</v>
      </c>
    </row>
    <row r="7407" spans="1:9" x14ac:dyDescent="0.35">
      <c r="A7407" s="36">
        <v>1550404</v>
      </c>
      <c r="B7407" s="36" t="str">
        <f>VLOOKUP(AllData[[#This Row],[Order]],MM[],3,FALSE)</f>
        <v>V5757311400800</v>
      </c>
      <c r="C7407" s="36">
        <f>VLOOKUP(AllData[[#This Row],[Order]],MM[],2,FALSE)</f>
        <v>154</v>
      </c>
      <c r="D7407" s="36" t="s">
        <v>60</v>
      </c>
      <c r="E7407" s="36" t="s">
        <v>83</v>
      </c>
      <c r="F7407" s="36" t="s">
        <v>84</v>
      </c>
      <c r="G7407" s="36" t="s">
        <v>111</v>
      </c>
      <c r="H7407" s="36">
        <v>87.15</v>
      </c>
      <c r="I7407" s="36">
        <v>40</v>
      </c>
    </row>
    <row r="7408" spans="1:9" x14ac:dyDescent="0.35">
      <c r="A7408" s="36">
        <v>1550404</v>
      </c>
      <c r="B7408" s="36" t="str">
        <f>VLOOKUP(AllData[[#This Row],[Order]],MM[],3,FALSE)</f>
        <v>V5757311400800</v>
      </c>
      <c r="C7408" s="36">
        <f>VLOOKUP(AllData[[#This Row],[Order]],MM[],2,FALSE)</f>
        <v>154</v>
      </c>
      <c r="D7408" s="36" t="s">
        <v>68</v>
      </c>
      <c r="E7408" s="36" t="s">
        <v>61</v>
      </c>
      <c r="F7408" s="36" t="s">
        <v>63</v>
      </c>
      <c r="G7408" s="36" t="s">
        <v>64</v>
      </c>
      <c r="H7408" s="36">
        <v>2.2829999999999999</v>
      </c>
      <c r="I7408" s="36">
        <v>15</v>
      </c>
    </row>
    <row r="7409" spans="1:9" x14ac:dyDescent="0.35">
      <c r="A7409" s="36">
        <v>1550404</v>
      </c>
      <c r="B7409" s="36" t="str">
        <f>VLOOKUP(AllData[[#This Row],[Order]],MM[],3,FALSE)</f>
        <v>V5757311400800</v>
      </c>
      <c r="C7409" s="36">
        <f>VLOOKUP(AllData[[#This Row],[Order]],MM[],2,FALSE)</f>
        <v>154</v>
      </c>
      <c r="D7409" s="36" t="s">
        <v>73</v>
      </c>
      <c r="E7409" s="36" t="s">
        <v>69</v>
      </c>
      <c r="F7409" s="36" t="s">
        <v>70</v>
      </c>
      <c r="G7409" s="36" t="s">
        <v>71</v>
      </c>
      <c r="H7409" s="36">
        <v>20</v>
      </c>
      <c r="I7409" s="36">
        <v>20</v>
      </c>
    </row>
    <row r="7410" spans="1:9" x14ac:dyDescent="0.35">
      <c r="A7410" s="36">
        <v>1550404</v>
      </c>
      <c r="B7410" s="36" t="str">
        <f>VLOOKUP(AllData[[#This Row],[Order]],MM[],3,FALSE)</f>
        <v>V5757311400800</v>
      </c>
      <c r="C7410" s="36">
        <f>VLOOKUP(AllData[[#This Row],[Order]],MM[],2,FALSE)</f>
        <v>154</v>
      </c>
      <c r="D7410" s="36" t="s">
        <v>75</v>
      </c>
      <c r="E7410" s="36" t="s">
        <v>61</v>
      </c>
      <c r="F7410" s="36" t="s">
        <v>63</v>
      </c>
      <c r="G7410" s="36" t="s">
        <v>74</v>
      </c>
      <c r="H7410" s="36">
        <v>436.08</v>
      </c>
      <c r="I7410" s="36">
        <v>290</v>
      </c>
    </row>
    <row r="7411" spans="1:9" x14ac:dyDescent="0.35">
      <c r="A7411" s="36">
        <v>1550404</v>
      </c>
      <c r="B7411" s="36" t="str">
        <f>VLOOKUP(AllData[[#This Row],[Order]],MM[],3,FALSE)</f>
        <v>V5757311400800</v>
      </c>
      <c r="C7411" s="36">
        <f>VLOOKUP(AllData[[#This Row],[Order]],MM[],2,FALSE)</f>
        <v>154</v>
      </c>
      <c r="D7411" s="36" t="s">
        <v>78</v>
      </c>
      <c r="E7411" s="36" t="s">
        <v>61</v>
      </c>
      <c r="F7411" s="36" t="s">
        <v>63</v>
      </c>
      <c r="G7411" s="36" t="s">
        <v>76</v>
      </c>
      <c r="H7411" s="36">
        <v>2375.1</v>
      </c>
      <c r="I7411" s="36">
        <v>1040</v>
      </c>
    </row>
    <row r="7412" spans="1:9" x14ac:dyDescent="0.35">
      <c r="A7412" s="36">
        <v>1550404</v>
      </c>
      <c r="B7412" s="36" t="str">
        <f>VLOOKUP(AllData[[#This Row],[Order]],MM[],3,FALSE)</f>
        <v>V5757311400800</v>
      </c>
      <c r="C7412" s="36">
        <f>VLOOKUP(AllData[[#This Row],[Order]],MM[],2,FALSE)</f>
        <v>154</v>
      </c>
      <c r="D7412" s="36" t="s">
        <v>80</v>
      </c>
      <c r="E7412" s="36" t="s">
        <v>61</v>
      </c>
      <c r="F7412" s="36" t="s">
        <v>63</v>
      </c>
      <c r="G7412" s="36" t="s">
        <v>112</v>
      </c>
      <c r="H7412" s="36">
        <v>19.8</v>
      </c>
      <c r="I7412" s="36">
        <v>50</v>
      </c>
    </row>
    <row r="7413" spans="1:9" x14ac:dyDescent="0.35">
      <c r="A7413" s="36">
        <v>1550404</v>
      </c>
      <c r="B7413" s="36" t="str">
        <f>VLOOKUP(AllData[[#This Row],[Order]],MM[],3,FALSE)</f>
        <v>V5757311400800</v>
      </c>
      <c r="C7413" s="36">
        <f>VLOOKUP(AllData[[#This Row],[Order]],MM[],2,FALSE)</f>
        <v>154</v>
      </c>
      <c r="D7413" s="36" t="s">
        <v>82</v>
      </c>
      <c r="E7413" s="36" t="s">
        <v>89</v>
      </c>
      <c r="F7413" s="36" t="s">
        <v>91</v>
      </c>
      <c r="G7413" s="36" t="s">
        <v>92</v>
      </c>
      <c r="H7413" s="36"/>
      <c r="I7413" s="36">
        <v>0</v>
      </c>
    </row>
    <row r="7414" spans="1:9" x14ac:dyDescent="0.35">
      <c r="A7414" s="36">
        <v>1550404</v>
      </c>
      <c r="B7414" s="36" t="str">
        <f>VLOOKUP(AllData[[#This Row],[Order]],MM[],3,FALSE)</f>
        <v>V5757311400800</v>
      </c>
      <c r="C7414" s="36">
        <f>VLOOKUP(AllData[[#This Row],[Order]],MM[],2,FALSE)</f>
        <v>154</v>
      </c>
      <c r="D7414" s="36" t="s">
        <v>85</v>
      </c>
      <c r="E7414" s="36" t="s">
        <v>69</v>
      </c>
      <c r="F7414" s="36" t="s">
        <v>70</v>
      </c>
      <c r="G7414" s="36" t="s">
        <v>79</v>
      </c>
      <c r="H7414" s="36">
        <v>20</v>
      </c>
      <c r="I7414" s="36">
        <v>20</v>
      </c>
    </row>
    <row r="7415" spans="1:9" x14ac:dyDescent="0.35">
      <c r="A7415" s="36">
        <v>1550404</v>
      </c>
      <c r="B7415" s="36" t="str">
        <f>VLOOKUP(AllData[[#This Row],[Order]],MM[],3,FALSE)</f>
        <v>V5757311400800</v>
      </c>
      <c r="C7415" s="36">
        <f>VLOOKUP(AllData[[#This Row],[Order]],MM[],2,FALSE)</f>
        <v>154</v>
      </c>
      <c r="D7415" s="36" t="s">
        <v>88</v>
      </c>
      <c r="E7415" s="36" t="s">
        <v>69</v>
      </c>
      <c r="F7415" s="36" t="s">
        <v>70</v>
      </c>
      <c r="G7415" s="36" t="s">
        <v>81</v>
      </c>
      <c r="H7415" s="36">
        <v>20</v>
      </c>
      <c r="I7415" s="36">
        <v>20</v>
      </c>
    </row>
    <row r="7416" spans="1:9" x14ac:dyDescent="0.35">
      <c r="A7416" s="36">
        <v>1550404</v>
      </c>
      <c r="B7416" s="36" t="str">
        <f>VLOOKUP(AllData[[#This Row],[Order]],MM[],3,FALSE)</f>
        <v>V5757311400800</v>
      </c>
      <c r="C7416" s="36">
        <f>VLOOKUP(AllData[[#This Row],[Order]],MM[],2,FALSE)</f>
        <v>154</v>
      </c>
      <c r="D7416" s="36" t="s">
        <v>95</v>
      </c>
      <c r="E7416" s="36" t="s">
        <v>83</v>
      </c>
      <c r="F7416" s="36" t="s">
        <v>84</v>
      </c>
      <c r="G7416" s="36" t="s">
        <v>84</v>
      </c>
      <c r="H7416" s="36">
        <v>404.76000000000005</v>
      </c>
      <c r="I7416" s="36">
        <v>450</v>
      </c>
    </row>
    <row r="7417" spans="1:9" x14ac:dyDescent="0.35">
      <c r="A7417" s="36">
        <v>1550404</v>
      </c>
      <c r="B7417" s="36" t="str">
        <f>VLOOKUP(AllData[[#This Row],[Order]],MM[],3,FALSE)</f>
        <v>V5757311400800</v>
      </c>
      <c r="C7417" s="36">
        <f>VLOOKUP(AllData[[#This Row],[Order]],MM[],2,FALSE)</f>
        <v>154</v>
      </c>
      <c r="D7417" s="36" t="s">
        <v>97</v>
      </c>
      <c r="E7417" s="36" t="s">
        <v>86</v>
      </c>
      <c r="F7417" s="36" t="s">
        <v>87</v>
      </c>
      <c r="G7417" s="36" t="s">
        <v>87</v>
      </c>
      <c r="H7417" s="36">
        <v>20</v>
      </c>
      <c r="I7417" s="36">
        <v>20</v>
      </c>
    </row>
    <row r="7418" spans="1:9" x14ac:dyDescent="0.35">
      <c r="A7418" s="36">
        <v>1550404</v>
      </c>
      <c r="B7418" s="36" t="str">
        <f>VLOOKUP(AllData[[#This Row],[Order]],MM[],3,FALSE)</f>
        <v>V5757311400800</v>
      </c>
      <c r="C7418" s="36">
        <f>VLOOKUP(AllData[[#This Row],[Order]],MM[],2,FALSE)</f>
        <v>154</v>
      </c>
      <c r="D7418" s="36" t="s">
        <v>99</v>
      </c>
      <c r="E7418" s="36" t="s">
        <v>61</v>
      </c>
      <c r="F7418" s="36" t="s">
        <v>63</v>
      </c>
      <c r="G7418" s="36" t="s">
        <v>96</v>
      </c>
      <c r="H7418" s="36">
        <v>6.2</v>
      </c>
      <c r="I7418" s="36">
        <v>100</v>
      </c>
    </row>
    <row r="7419" spans="1:9" x14ac:dyDescent="0.35">
      <c r="A7419" s="36">
        <v>1550404</v>
      </c>
      <c r="B7419" s="36" t="str">
        <f>VLOOKUP(AllData[[#This Row],[Order]],MM[],3,FALSE)</f>
        <v>V5757311400800</v>
      </c>
      <c r="C7419" s="36">
        <f>VLOOKUP(AllData[[#This Row],[Order]],MM[],2,FALSE)</f>
        <v>154</v>
      </c>
      <c r="D7419" s="36" t="s">
        <v>101</v>
      </c>
      <c r="E7419" s="36" t="s">
        <v>69</v>
      </c>
      <c r="F7419" s="36" t="s">
        <v>70</v>
      </c>
      <c r="G7419" s="36" t="s">
        <v>98</v>
      </c>
      <c r="H7419" s="36">
        <v>20</v>
      </c>
      <c r="I7419" s="36">
        <v>20</v>
      </c>
    </row>
    <row r="7420" spans="1:9" x14ac:dyDescent="0.35">
      <c r="A7420" s="36">
        <v>1550404</v>
      </c>
      <c r="B7420" s="36" t="str">
        <f>VLOOKUP(AllData[[#This Row],[Order]],MM[],3,FALSE)</f>
        <v>V5757311400800</v>
      </c>
      <c r="C7420" s="36">
        <f>VLOOKUP(AllData[[#This Row],[Order]],MM[],2,FALSE)</f>
        <v>154</v>
      </c>
      <c r="D7420" s="36" t="s">
        <v>104</v>
      </c>
      <c r="E7420" s="36" t="s">
        <v>69</v>
      </c>
      <c r="F7420" s="36" t="s">
        <v>70</v>
      </c>
      <c r="G7420" s="36" t="s">
        <v>100</v>
      </c>
      <c r="H7420" s="36">
        <v>30</v>
      </c>
      <c r="I7420" s="36">
        <v>30</v>
      </c>
    </row>
    <row r="7421" spans="1:9" x14ac:dyDescent="0.35">
      <c r="A7421" s="36">
        <v>1550404</v>
      </c>
      <c r="B7421" s="36" t="str">
        <f>VLOOKUP(AllData[[#This Row],[Order]],MM[],3,FALSE)</f>
        <v>V5757311400800</v>
      </c>
      <c r="C7421" s="36">
        <f>VLOOKUP(AllData[[#This Row],[Order]],MM[],2,FALSE)</f>
        <v>154</v>
      </c>
      <c r="D7421" s="36" t="s">
        <v>113</v>
      </c>
      <c r="E7421" s="36" t="s">
        <v>102</v>
      </c>
      <c r="F7421" s="36" t="s">
        <v>100</v>
      </c>
      <c r="G7421" s="36" t="s">
        <v>103</v>
      </c>
      <c r="H7421" s="36">
        <v>30</v>
      </c>
      <c r="I7421" s="36">
        <v>30</v>
      </c>
    </row>
    <row r="7422" spans="1:9" x14ac:dyDescent="0.35">
      <c r="A7422" s="36">
        <v>1550404</v>
      </c>
      <c r="B7422" s="36" t="str">
        <f>VLOOKUP(AllData[[#This Row],[Order]],MM[],3,FALSE)</f>
        <v>V5757311400800</v>
      </c>
      <c r="C7422" s="36">
        <f>VLOOKUP(AllData[[#This Row],[Order]],MM[],2,FALSE)</f>
        <v>154</v>
      </c>
      <c r="D7422" s="36" t="s">
        <v>114</v>
      </c>
      <c r="E7422" s="36" t="s">
        <v>102</v>
      </c>
      <c r="F7422" s="36" t="s">
        <v>100</v>
      </c>
      <c r="G7422" s="36" t="s">
        <v>106</v>
      </c>
      <c r="H7422" s="36">
        <v>45</v>
      </c>
      <c r="I7422" s="36">
        <v>45</v>
      </c>
    </row>
    <row r="7423" spans="1:9" x14ac:dyDescent="0.35">
      <c r="A7423" s="36">
        <v>1550404</v>
      </c>
      <c r="B7423" s="36" t="str">
        <f>VLOOKUP(AllData[[#This Row],[Order]],MM[],3,FALSE)</f>
        <v>V5757311400800</v>
      </c>
      <c r="C7423" s="36">
        <f>VLOOKUP(AllData[[#This Row],[Order]],MM[],2,FALSE)</f>
        <v>154</v>
      </c>
      <c r="D7423" s="36" t="s">
        <v>60</v>
      </c>
      <c r="E7423" s="36" t="s">
        <v>61</v>
      </c>
      <c r="F7423" s="36" t="s">
        <v>63</v>
      </c>
      <c r="G7423" s="36" t="s">
        <v>108</v>
      </c>
      <c r="H7423" s="36"/>
      <c r="I7423" s="36">
        <v>1</v>
      </c>
    </row>
    <row r="7424" spans="1:9" x14ac:dyDescent="0.35">
      <c r="A7424" s="36">
        <v>1550404</v>
      </c>
      <c r="B7424" s="36" t="str">
        <f>VLOOKUP(AllData[[#This Row],[Order]],MM[],3,FALSE)</f>
        <v>V5757311400800</v>
      </c>
      <c r="C7424" s="36">
        <f>VLOOKUP(AllData[[#This Row],[Order]],MM[],2,FALSE)</f>
        <v>154</v>
      </c>
      <c r="D7424" s="36" t="s">
        <v>95</v>
      </c>
      <c r="E7424" s="36" t="s">
        <v>83</v>
      </c>
      <c r="F7424" s="36" t="s">
        <v>84</v>
      </c>
      <c r="G7424" s="36" t="s">
        <v>110</v>
      </c>
      <c r="H7424" s="36"/>
      <c r="I7424" s="36">
        <v>5</v>
      </c>
    </row>
    <row r="7425" spans="1:9" x14ac:dyDescent="0.35">
      <c r="A7425" s="36">
        <v>1550494</v>
      </c>
      <c r="B7425" s="36" t="str">
        <f>VLOOKUP(AllData[[#This Row],[Order]],MM[],3,FALSE)</f>
        <v>V5757311401000</v>
      </c>
      <c r="C7425" s="36">
        <f>VLOOKUP(AllData[[#This Row],[Order]],MM[],2,FALSE)</f>
        <v>154</v>
      </c>
      <c r="D7425" s="36" t="s">
        <v>60</v>
      </c>
      <c r="E7425" s="36" t="s">
        <v>83</v>
      </c>
      <c r="F7425" s="36" t="s">
        <v>84</v>
      </c>
      <c r="G7425" s="36" t="s">
        <v>111</v>
      </c>
      <c r="H7425" s="36">
        <v>45.75</v>
      </c>
      <c r="I7425" s="36">
        <v>40</v>
      </c>
    </row>
    <row r="7426" spans="1:9" x14ac:dyDescent="0.35">
      <c r="A7426" s="36">
        <v>1550494</v>
      </c>
      <c r="B7426" s="36" t="str">
        <f>VLOOKUP(AllData[[#This Row],[Order]],MM[],3,FALSE)</f>
        <v>V5757311401000</v>
      </c>
      <c r="C7426" s="36">
        <f>VLOOKUP(AllData[[#This Row],[Order]],MM[],2,FALSE)</f>
        <v>154</v>
      </c>
      <c r="D7426" s="36" t="s">
        <v>68</v>
      </c>
      <c r="E7426" s="36" t="s">
        <v>61</v>
      </c>
      <c r="F7426" s="36" t="s">
        <v>63</v>
      </c>
      <c r="G7426" s="36" t="s">
        <v>64</v>
      </c>
      <c r="H7426" s="36">
        <v>7.6</v>
      </c>
      <c r="I7426" s="36">
        <v>15</v>
      </c>
    </row>
    <row r="7427" spans="1:9" x14ac:dyDescent="0.35">
      <c r="A7427" s="36">
        <v>1550494</v>
      </c>
      <c r="B7427" s="36" t="str">
        <f>VLOOKUP(AllData[[#This Row],[Order]],MM[],3,FALSE)</f>
        <v>V5757311401000</v>
      </c>
      <c r="C7427" s="36">
        <f>VLOOKUP(AllData[[#This Row],[Order]],MM[],2,FALSE)</f>
        <v>154</v>
      </c>
      <c r="D7427" s="36" t="s">
        <v>73</v>
      </c>
      <c r="E7427" s="36" t="s">
        <v>69</v>
      </c>
      <c r="F7427" s="36" t="s">
        <v>70</v>
      </c>
      <c r="G7427" s="36" t="s">
        <v>71</v>
      </c>
      <c r="H7427" s="36">
        <v>20</v>
      </c>
      <c r="I7427" s="36">
        <v>20</v>
      </c>
    </row>
    <row r="7428" spans="1:9" x14ac:dyDescent="0.35">
      <c r="A7428" s="36">
        <v>1550494</v>
      </c>
      <c r="B7428" s="36" t="str">
        <f>VLOOKUP(AllData[[#This Row],[Order]],MM[],3,FALSE)</f>
        <v>V5757311401000</v>
      </c>
      <c r="C7428" s="36">
        <f>VLOOKUP(AllData[[#This Row],[Order]],MM[],2,FALSE)</f>
        <v>154</v>
      </c>
      <c r="D7428" s="36" t="s">
        <v>75</v>
      </c>
      <c r="E7428" s="36" t="s">
        <v>61</v>
      </c>
      <c r="F7428" s="36" t="s">
        <v>63</v>
      </c>
      <c r="G7428" s="36" t="s">
        <v>74</v>
      </c>
      <c r="H7428" s="36">
        <v>247.32</v>
      </c>
      <c r="I7428" s="36">
        <v>350</v>
      </c>
    </row>
    <row r="7429" spans="1:9" x14ac:dyDescent="0.35">
      <c r="A7429" s="36">
        <v>1550494</v>
      </c>
      <c r="B7429" s="36" t="str">
        <f>VLOOKUP(AllData[[#This Row],[Order]],MM[],3,FALSE)</f>
        <v>V5757311401000</v>
      </c>
      <c r="C7429" s="36">
        <f>VLOOKUP(AllData[[#This Row],[Order]],MM[],2,FALSE)</f>
        <v>154</v>
      </c>
      <c r="D7429" s="36" t="s">
        <v>78</v>
      </c>
      <c r="E7429" s="36" t="s">
        <v>61</v>
      </c>
      <c r="F7429" s="36" t="s">
        <v>63</v>
      </c>
      <c r="G7429" s="36" t="s">
        <v>76</v>
      </c>
      <c r="H7429" s="36">
        <v>2556.7799999999997</v>
      </c>
      <c r="I7429" s="36">
        <v>1020</v>
      </c>
    </row>
    <row r="7430" spans="1:9" x14ac:dyDescent="0.35">
      <c r="A7430" s="36">
        <v>1550494</v>
      </c>
      <c r="B7430" s="36" t="str">
        <f>VLOOKUP(AllData[[#This Row],[Order]],MM[],3,FALSE)</f>
        <v>V5757311401000</v>
      </c>
      <c r="C7430" s="36">
        <f>VLOOKUP(AllData[[#This Row],[Order]],MM[],2,FALSE)</f>
        <v>154</v>
      </c>
      <c r="D7430" s="36" t="s">
        <v>80</v>
      </c>
      <c r="E7430" s="36" t="s">
        <v>61</v>
      </c>
      <c r="F7430" s="36" t="s">
        <v>63</v>
      </c>
      <c r="G7430" s="36" t="s">
        <v>112</v>
      </c>
      <c r="H7430" s="36">
        <v>18.5</v>
      </c>
      <c r="I7430" s="36">
        <v>50</v>
      </c>
    </row>
    <row r="7431" spans="1:9" x14ac:dyDescent="0.35">
      <c r="A7431" s="36">
        <v>1550494</v>
      </c>
      <c r="B7431" s="36" t="str">
        <f>VLOOKUP(AllData[[#This Row],[Order]],MM[],3,FALSE)</f>
        <v>V5757311401000</v>
      </c>
      <c r="C7431" s="36">
        <f>VLOOKUP(AllData[[#This Row],[Order]],MM[],2,FALSE)</f>
        <v>154</v>
      </c>
      <c r="D7431" s="36" t="s">
        <v>82</v>
      </c>
      <c r="E7431" s="36" t="s">
        <v>89</v>
      </c>
      <c r="F7431" s="36" t="s">
        <v>91</v>
      </c>
      <c r="G7431" s="36" t="s">
        <v>92</v>
      </c>
      <c r="H7431" s="36"/>
      <c r="I7431" s="36">
        <v>0</v>
      </c>
    </row>
    <row r="7432" spans="1:9" x14ac:dyDescent="0.35">
      <c r="A7432" s="36">
        <v>1550494</v>
      </c>
      <c r="B7432" s="36" t="str">
        <f>VLOOKUP(AllData[[#This Row],[Order]],MM[],3,FALSE)</f>
        <v>V5757311401000</v>
      </c>
      <c r="C7432" s="36">
        <f>VLOOKUP(AllData[[#This Row],[Order]],MM[],2,FALSE)</f>
        <v>154</v>
      </c>
      <c r="D7432" s="36" t="s">
        <v>85</v>
      </c>
      <c r="E7432" s="36" t="s">
        <v>69</v>
      </c>
      <c r="F7432" s="36" t="s">
        <v>70</v>
      </c>
      <c r="G7432" s="36" t="s">
        <v>79</v>
      </c>
      <c r="H7432" s="36">
        <v>20</v>
      </c>
      <c r="I7432" s="36">
        <v>20</v>
      </c>
    </row>
    <row r="7433" spans="1:9" x14ac:dyDescent="0.35">
      <c r="A7433" s="36">
        <v>1550494</v>
      </c>
      <c r="B7433" s="36" t="str">
        <f>VLOOKUP(AllData[[#This Row],[Order]],MM[],3,FALSE)</f>
        <v>V5757311401000</v>
      </c>
      <c r="C7433" s="36">
        <f>VLOOKUP(AllData[[#This Row],[Order]],MM[],2,FALSE)</f>
        <v>154</v>
      </c>
      <c r="D7433" s="36" t="s">
        <v>88</v>
      </c>
      <c r="E7433" s="36" t="s">
        <v>69</v>
      </c>
      <c r="F7433" s="36" t="s">
        <v>70</v>
      </c>
      <c r="G7433" s="36" t="s">
        <v>81</v>
      </c>
      <c r="H7433" s="36">
        <v>20</v>
      </c>
      <c r="I7433" s="36">
        <v>20</v>
      </c>
    </row>
    <row r="7434" spans="1:9" x14ac:dyDescent="0.35">
      <c r="A7434" s="36">
        <v>1550494</v>
      </c>
      <c r="B7434" s="36" t="str">
        <f>VLOOKUP(AllData[[#This Row],[Order]],MM[],3,FALSE)</f>
        <v>V5757311401000</v>
      </c>
      <c r="C7434" s="36">
        <f>VLOOKUP(AllData[[#This Row],[Order]],MM[],2,FALSE)</f>
        <v>154</v>
      </c>
      <c r="D7434" s="36" t="s">
        <v>95</v>
      </c>
      <c r="E7434" s="36" t="s">
        <v>83</v>
      </c>
      <c r="F7434" s="36" t="s">
        <v>84</v>
      </c>
      <c r="G7434" s="36" t="s">
        <v>84</v>
      </c>
      <c r="H7434" s="36">
        <v>434.58000000000004</v>
      </c>
      <c r="I7434" s="36">
        <v>450</v>
      </c>
    </row>
    <row r="7435" spans="1:9" x14ac:dyDescent="0.35">
      <c r="A7435" s="36">
        <v>1550494</v>
      </c>
      <c r="B7435" s="36" t="str">
        <f>VLOOKUP(AllData[[#This Row],[Order]],MM[],3,FALSE)</f>
        <v>V5757311401000</v>
      </c>
      <c r="C7435" s="36">
        <f>VLOOKUP(AllData[[#This Row],[Order]],MM[],2,FALSE)</f>
        <v>154</v>
      </c>
      <c r="D7435" s="36" t="s">
        <v>97</v>
      </c>
      <c r="E7435" s="36" t="s">
        <v>86</v>
      </c>
      <c r="F7435" s="36" t="s">
        <v>87</v>
      </c>
      <c r="G7435" s="36" t="s">
        <v>87</v>
      </c>
      <c r="H7435" s="36">
        <v>20</v>
      </c>
      <c r="I7435" s="36">
        <v>20</v>
      </c>
    </row>
    <row r="7436" spans="1:9" x14ac:dyDescent="0.35">
      <c r="A7436" s="36">
        <v>1550494</v>
      </c>
      <c r="B7436" s="36" t="str">
        <f>VLOOKUP(AllData[[#This Row],[Order]],MM[],3,FALSE)</f>
        <v>V5757311401000</v>
      </c>
      <c r="C7436" s="36">
        <f>VLOOKUP(AllData[[#This Row],[Order]],MM[],2,FALSE)</f>
        <v>154</v>
      </c>
      <c r="D7436" s="36" t="s">
        <v>99</v>
      </c>
      <c r="E7436" s="36" t="s">
        <v>61</v>
      </c>
      <c r="F7436" s="36" t="s">
        <v>63</v>
      </c>
      <c r="G7436" s="36" t="s">
        <v>96</v>
      </c>
      <c r="H7436" s="36">
        <v>6.2</v>
      </c>
      <c r="I7436" s="36">
        <v>100</v>
      </c>
    </row>
    <row r="7437" spans="1:9" x14ac:dyDescent="0.35">
      <c r="A7437" s="36">
        <v>1550494</v>
      </c>
      <c r="B7437" s="36" t="str">
        <f>VLOOKUP(AllData[[#This Row],[Order]],MM[],3,FALSE)</f>
        <v>V5757311401000</v>
      </c>
      <c r="C7437" s="36">
        <f>VLOOKUP(AllData[[#This Row],[Order]],MM[],2,FALSE)</f>
        <v>154</v>
      </c>
      <c r="D7437" s="36" t="s">
        <v>101</v>
      </c>
      <c r="E7437" s="36" t="s">
        <v>69</v>
      </c>
      <c r="F7437" s="36" t="s">
        <v>70</v>
      </c>
      <c r="G7437" s="36" t="s">
        <v>98</v>
      </c>
      <c r="H7437" s="36">
        <v>20</v>
      </c>
      <c r="I7437" s="36">
        <v>20</v>
      </c>
    </row>
    <row r="7438" spans="1:9" x14ac:dyDescent="0.35">
      <c r="A7438" s="36">
        <v>1550494</v>
      </c>
      <c r="B7438" s="36" t="str">
        <f>VLOOKUP(AllData[[#This Row],[Order]],MM[],3,FALSE)</f>
        <v>V5757311401000</v>
      </c>
      <c r="C7438" s="36">
        <f>VLOOKUP(AllData[[#This Row],[Order]],MM[],2,FALSE)</f>
        <v>154</v>
      </c>
      <c r="D7438" s="36" t="s">
        <v>104</v>
      </c>
      <c r="E7438" s="36" t="s">
        <v>69</v>
      </c>
      <c r="F7438" s="36" t="s">
        <v>70</v>
      </c>
      <c r="G7438" s="36" t="s">
        <v>100</v>
      </c>
      <c r="H7438" s="36">
        <v>30</v>
      </c>
      <c r="I7438" s="36">
        <v>30</v>
      </c>
    </row>
    <row r="7439" spans="1:9" x14ac:dyDescent="0.35">
      <c r="A7439" s="36">
        <v>1550494</v>
      </c>
      <c r="B7439" s="36" t="str">
        <f>VLOOKUP(AllData[[#This Row],[Order]],MM[],3,FALSE)</f>
        <v>V5757311401000</v>
      </c>
      <c r="C7439" s="36">
        <f>VLOOKUP(AllData[[#This Row],[Order]],MM[],2,FALSE)</f>
        <v>154</v>
      </c>
      <c r="D7439" s="36" t="s">
        <v>113</v>
      </c>
      <c r="E7439" s="36" t="s">
        <v>102</v>
      </c>
      <c r="F7439" s="36" t="s">
        <v>100</v>
      </c>
      <c r="G7439" s="36" t="s">
        <v>103</v>
      </c>
      <c r="H7439" s="36">
        <v>30</v>
      </c>
      <c r="I7439" s="36">
        <v>30</v>
      </c>
    </row>
    <row r="7440" spans="1:9" x14ac:dyDescent="0.35">
      <c r="A7440" s="36">
        <v>1550494</v>
      </c>
      <c r="B7440" s="36" t="str">
        <f>VLOOKUP(AllData[[#This Row],[Order]],MM[],3,FALSE)</f>
        <v>V5757311401000</v>
      </c>
      <c r="C7440" s="36">
        <f>VLOOKUP(AllData[[#This Row],[Order]],MM[],2,FALSE)</f>
        <v>154</v>
      </c>
      <c r="D7440" s="36" t="s">
        <v>114</v>
      </c>
      <c r="E7440" s="36" t="s">
        <v>102</v>
      </c>
      <c r="F7440" s="36" t="s">
        <v>100</v>
      </c>
      <c r="G7440" s="36" t="s">
        <v>106</v>
      </c>
      <c r="H7440" s="36">
        <v>45</v>
      </c>
      <c r="I7440" s="36">
        <v>45</v>
      </c>
    </row>
    <row r="7441" spans="1:9" x14ac:dyDescent="0.35">
      <c r="A7441" s="36">
        <v>1550494</v>
      </c>
      <c r="B7441" s="36" t="str">
        <f>VLOOKUP(AllData[[#This Row],[Order]],MM[],3,FALSE)</f>
        <v>V5757311401000</v>
      </c>
      <c r="C7441" s="36">
        <f>VLOOKUP(AllData[[#This Row],[Order]],MM[],2,FALSE)</f>
        <v>154</v>
      </c>
      <c r="D7441" s="36" t="s">
        <v>60</v>
      </c>
      <c r="E7441" s="36" t="s">
        <v>61</v>
      </c>
      <c r="F7441" s="36" t="s">
        <v>63</v>
      </c>
      <c r="G7441" s="36" t="s">
        <v>108</v>
      </c>
      <c r="H7441" s="36">
        <v>324.12</v>
      </c>
      <c r="I7441" s="36">
        <v>1</v>
      </c>
    </row>
    <row r="7442" spans="1:9" x14ac:dyDescent="0.35">
      <c r="A7442" s="36">
        <v>1550494</v>
      </c>
      <c r="B7442" s="36" t="str">
        <f>VLOOKUP(AllData[[#This Row],[Order]],MM[],3,FALSE)</f>
        <v>V5757311401000</v>
      </c>
      <c r="C7442" s="36">
        <f>VLOOKUP(AllData[[#This Row],[Order]],MM[],2,FALSE)</f>
        <v>154</v>
      </c>
      <c r="D7442" s="36" t="s">
        <v>95</v>
      </c>
      <c r="E7442" s="36" t="s">
        <v>83</v>
      </c>
      <c r="F7442" s="36" t="s">
        <v>84</v>
      </c>
      <c r="G7442" s="36" t="s">
        <v>110</v>
      </c>
      <c r="H7442" s="36"/>
      <c r="I7442" s="36">
        <v>5</v>
      </c>
    </row>
    <row r="7443" spans="1:9" x14ac:dyDescent="0.35">
      <c r="A7443" s="36">
        <v>1550495</v>
      </c>
      <c r="B7443" s="36" t="str">
        <f>VLOOKUP(AllData[[#This Row],[Order]],MM[],3,FALSE)</f>
        <v>V5757331400800</v>
      </c>
      <c r="C7443" s="36">
        <f>VLOOKUP(AllData[[#This Row],[Order]],MM[],2,FALSE)</f>
        <v>154</v>
      </c>
      <c r="D7443" s="36" t="s">
        <v>60</v>
      </c>
      <c r="E7443" s="36" t="s">
        <v>83</v>
      </c>
      <c r="F7443" s="36" t="s">
        <v>84</v>
      </c>
      <c r="G7443" s="36" t="s">
        <v>111</v>
      </c>
      <c r="H7443" s="36">
        <v>84.7</v>
      </c>
      <c r="I7443" s="36">
        <v>40</v>
      </c>
    </row>
    <row r="7444" spans="1:9" x14ac:dyDescent="0.35">
      <c r="A7444" s="36">
        <v>1550495</v>
      </c>
      <c r="B7444" s="36" t="str">
        <f>VLOOKUP(AllData[[#This Row],[Order]],MM[],3,FALSE)</f>
        <v>V5757331400800</v>
      </c>
      <c r="C7444" s="36">
        <f>VLOOKUP(AllData[[#This Row],[Order]],MM[],2,FALSE)</f>
        <v>154</v>
      </c>
      <c r="D7444" s="36" t="s">
        <v>68</v>
      </c>
      <c r="E7444" s="36" t="s">
        <v>61</v>
      </c>
      <c r="F7444" s="36" t="s">
        <v>63</v>
      </c>
      <c r="G7444" s="36" t="s">
        <v>64</v>
      </c>
      <c r="H7444" s="36">
        <v>2.7170000000000001</v>
      </c>
      <c r="I7444" s="36">
        <v>15</v>
      </c>
    </row>
    <row r="7445" spans="1:9" x14ac:dyDescent="0.35">
      <c r="A7445" s="36">
        <v>1550495</v>
      </c>
      <c r="B7445" s="36" t="str">
        <f>VLOOKUP(AllData[[#This Row],[Order]],MM[],3,FALSE)</f>
        <v>V5757331400800</v>
      </c>
      <c r="C7445" s="36">
        <f>VLOOKUP(AllData[[#This Row],[Order]],MM[],2,FALSE)</f>
        <v>154</v>
      </c>
      <c r="D7445" s="36" t="s">
        <v>73</v>
      </c>
      <c r="E7445" s="36" t="s">
        <v>69</v>
      </c>
      <c r="F7445" s="36" t="s">
        <v>70</v>
      </c>
      <c r="G7445" s="36" t="s">
        <v>71</v>
      </c>
      <c r="H7445" s="36">
        <v>20</v>
      </c>
      <c r="I7445" s="36">
        <v>20</v>
      </c>
    </row>
    <row r="7446" spans="1:9" x14ac:dyDescent="0.35">
      <c r="A7446" s="36">
        <v>1550495</v>
      </c>
      <c r="B7446" s="36" t="str">
        <f>VLOOKUP(AllData[[#This Row],[Order]],MM[],3,FALSE)</f>
        <v>V5757331400800</v>
      </c>
      <c r="C7446" s="36">
        <f>VLOOKUP(AllData[[#This Row],[Order]],MM[],2,FALSE)</f>
        <v>154</v>
      </c>
      <c r="D7446" s="36" t="s">
        <v>75</v>
      </c>
      <c r="E7446" s="36" t="s">
        <v>61</v>
      </c>
      <c r="F7446" s="36" t="s">
        <v>63</v>
      </c>
      <c r="G7446" s="36" t="s">
        <v>74</v>
      </c>
      <c r="H7446" s="36">
        <v>453.36</v>
      </c>
      <c r="I7446" s="36">
        <v>350</v>
      </c>
    </row>
    <row r="7447" spans="1:9" x14ac:dyDescent="0.35">
      <c r="A7447" s="36">
        <v>1550495</v>
      </c>
      <c r="B7447" s="36" t="str">
        <f>VLOOKUP(AllData[[#This Row],[Order]],MM[],3,FALSE)</f>
        <v>V5757331400800</v>
      </c>
      <c r="C7447" s="36">
        <f>VLOOKUP(AllData[[#This Row],[Order]],MM[],2,FALSE)</f>
        <v>154</v>
      </c>
      <c r="D7447" s="36" t="s">
        <v>78</v>
      </c>
      <c r="E7447" s="36" t="s">
        <v>61</v>
      </c>
      <c r="F7447" s="36" t="s">
        <v>63</v>
      </c>
      <c r="G7447" s="36" t="s">
        <v>76</v>
      </c>
      <c r="H7447" s="36">
        <v>2249.2799999999997</v>
      </c>
      <c r="I7447" s="36">
        <v>1020</v>
      </c>
    </row>
    <row r="7448" spans="1:9" x14ac:dyDescent="0.35">
      <c r="A7448" s="36">
        <v>1550495</v>
      </c>
      <c r="B7448" s="36" t="str">
        <f>VLOOKUP(AllData[[#This Row],[Order]],MM[],3,FALSE)</f>
        <v>V5757331400800</v>
      </c>
      <c r="C7448" s="36">
        <f>VLOOKUP(AllData[[#This Row],[Order]],MM[],2,FALSE)</f>
        <v>154</v>
      </c>
      <c r="D7448" s="36" t="s">
        <v>80</v>
      </c>
      <c r="E7448" s="36" t="s">
        <v>61</v>
      </c>
      <c r="F7448" s="36" t="s">
        <v>63</v>
      </c>
      <c r="G7448" s="36" t="s">
        <v>112</v>
      </c>
      <c r="H7448" s="36">
        <v>56.082999999999998</v>
      </c>
      <c r="I7448" s="36">
        <v>50</v>
      </c>
    </row>
    <row r="7449" spans="1:9" x14ac:dyDescent="0.35">
      <c r="A7449" s="36">
        <v>1550495</v>
      </c>
      <c r="B7449" s="36" t="str">
        <f>VLOOKUP(AllData[[#This Row],[Order]],MM[],3,FALSE)</f>
        <v>V5757331400800</v>
      </c>
      <c r="C7449" s="36">
        <f>VLOOKUP(AllData[[#This Row],[Order]],MM[],2,FALSE)</f>
        <v>154</v>
      </c>
      <c r="D7449" s="36" t="s">
        <v>82</v>
      </c>
      <c r="E7449" s="36" t="s">
        <v>89</v>
      </c>
      <c r="F7449" s="36" t="s">
        <v>91</v>
      </c>
      <c r="G7449" s="36" t="s">
        <v>92</v>
      </c>
      <c r="H7449" s="36"/>
      <c r="I7449" s="36">
        <v>0</v>
      </c>
    </row>
    <row r="7450" spans="1:9" x14ac:dyDescent="0.35">
      <c r="A7450" s="36">
        <v>1550495</v>
      </c>
      <c r="B7450" s="36" t="str">
        <f>VLOOKUP(AllData[[#This Row],[Order]],MM[],3,FALSE)</f>
        <v>V5757331400800</v>
      </c>
      <c r="C7450" s="36">
        <f>VLOOKUP(AllData[[#This Row],[Order]],MM[],2,FALSE)</f>
        <v>154</v>
      </c>
      <c r="D7450" s="36" t="s">
        <v>85</v>
      </c>
      <c r="E7450" s="36" t="s">
        <v>69</v>
      </c>
      <c r="F7450" s="36" t="s">
        <v>70</v>
      </c>
      <c r="G7450" s="36" t="s">
        <v>79</v>
      </c>
      <c r="H7450" s="36">
        <v>20</v>
      </c>
      <c r="I7450" s="36">
        <v>20</v>
      </c>
    </row>
    <row r="7451" spans="1:9" x14ac:dyDescent="0.35">
      <c r="A7451" s="36">
        <v>1550495</v>
      </c>
      <c r="B7451" s="36" t="str">
        <f>VLOOKUP(AllData[[#This Row],[Order]],MM[],3,FALSE)</f>
        <v>V5757331400800</v>
      </c>
      <c r="C7451" s="36">
        <f>VLOOKUP(AllData[[#This Row],[Order]],MM[],2,FALSE)</f>
        <v>154</v>
      </c>
      <c r="D7451" s="36" t="s">
        <v>88</v>
      </c>
      <c r="E7451" s="36" t="s">
        <v>69</v>
      </c>
      <c r="F7451" s="36" t="s">
        <v>70</v>
      </c>
      <c r="G7451" s="36" t="s">
        <v>81</v>
      </c>
      <c r="H7451" s="36">
        <v>20</v>
      </c>
      <c r="I7451" s="36">
        <v>20</v>
      </c>
    </row>
    <row r="7452" spans="1:9" x14ac:dyDescent="0.35">
      <c r="A7452" s="36">
        <v>1550495</v>
      </c>
      <c r="B7452" s="36" t="str">
        <f>VLOOKUP(AllData[[#This Row],[Order]],MM[],3,FALSE)</f>
        <v>V5757331400800</v>
      </c>
      <c r="C7452" s="36">
        <f>VLOOKUP(AllData[[#This Row],[Order]],MM[],2,FALSE)</f>
        <v>154</v>
      </c>
      <c r="D7452" s="36" t="s">
        <v>95</v>
      </c>
      <c r="E7452" s="36" t="s">
        <v>83</v>
      </c>
      <c r="F7452" s="36" t="s">
        <v>84</v>
      </c>
      <c r="G7452" s="36" t="s">
        <v>84</v>
      </c>
      <c r="H7452" s="36">
        <v>415.56</v>
      </c>
      <c r="I7452" s="36">
        <v>450</v>
      </c>
    </row>
    <row r="7453" spans="1:9" x14ac:dyDescent="0.35">
      <c r="A7453" s="36">
        <v>1550495</v>
      </c>
      <c r="B7453" s="36" t="str">
        <f>VLOOKUP(AllData[[#This Row],[Order]],MM[],3,FALSE)</f>
        <v>V5757331400800</v>
      </c>
      <c r="C7453" s="36">
        <f>VLOOKUP(AllData[[#This Row],[Order]],MM[],2,FALSE)</f>
        <v>154</v>
      </c>
      <c r="D7453" s="36" t="s">
        <v>97</v>
      </c>
      <c r="E7453" s="36" t="s">
        <v>86</v>
      </c>
      <c r="F7453" s="36" t="s">
        <v>87</v>
      </c>
      <c r="G7453" s="36" t="s">
        <v>87</v>
      </c>
      <c r="H7453" s="36">
        <v>20</v>
      </c>
      <c r="I7453" s="36">
        <v>20</v>
      </c>
    </row>
    <row r="7454" spans="1:9" x14ac:dyDescent="0.35">
      <c r="A7454" s="36">
        <v>1550495</v>
      </c>
      <c r="B7454" s="36" t="str">
        <f>VLOOKUP(AllData[[#This Row],[Order]],MM[],3,FALSE)</f>
        <v>V5757331400800</v>
      </c>
      <c r="C7454" s="36">
        <f>VLOOKUP(AllData[[#This Row],[Order]],MM[],2,FALSE)</f>
        <v>154</v>
      </c>
      <c r="D7454" s="36" t="s">
        <v>99</v>
      </c>
      <c r="E7454" s="36" t="s">
        <v>61</v>
      </c>
      <c r="F7454" s="36" t="s">
        <v>63</v>
      </c>
      <c r="G7454" s="36" t="s">
        <v>96</v>
      </c>
      <c r="H7454" s="36">
        <v>56.6</v>
      </c>
      <c r="I7454" s="36">
        <v>100</v>
      </c>
    </row>
    <row r="7455" spans="1:9" x14ac:dyDescent="0.35">
      <c r="A7455" s="36">
        <v>1550495</v>
      </c>
      <c r="B7455" s="36" t="str">
        <f>VLOOKUP(AllData[[#This Row],[Order]],MM[],3,FALSE)</f>
        <v>V5757331400800</v>
      </c>
      <c r="C7455" s="36">
        <f>VLOOKUP(AllData[[#This Row],[Order]],MM[],2,FALSE)</f>
        <v>154</v>
      </c>
      <c r="D7455" s="36" t="s">
        <v>101</v>
      </c>
      <c r="E7455" s="36" t="s">
        <v>69</v>
      </c>
      <c r="F7455" s="36" t="s">
        <v>70</v>
      </c>
      <c r="G7455" s="36" t="s">
        <v>98</v>
      </c>
      <c r="H7455" s="36">
        <v>20</v>
      </c>
      <c r="I7455" s="36">
        <v>20</v>
      </c>
    </row>
    <row r="7456" spans="1:9" x14ac:dyDescent="0.35">
      <c r="A7456" s="36">
        <v>1550495</v>
      </c>
      <c r="B7456" s="36" t="str">
        <f>VLOOKUP(AllData[[#This Row],[Order]],MM[],3,FALSE)</f>
        <v>V5757331400800</v>
      </c>
      <c r="C7456" s="36">
        <f>VLOOKUP(AllData[[#This Row],[Order]],MM[],2,FALSE)</f>
        <v>154</v>
      </c>
      <c r="D7456" s="36" t="s">
        <v>104</v>
      </c>
      <c r="E7456" s="36" t="s">
        <v>69</v>
      </c>
      <c r="F7456" s="36" t="s">
        <v>70</v>
      </c>
      <c r="G7456" s="36" t="s">
        <v>100</v>
      </c>
      <c r="H7456" s="36">
        <v>30</v>
      </c>
      <c r="I7456" s="36">
        <v>30</v>
      </c>
    </row>
    <row r="7457" spans="1:9" x14ac:dyDescent="0.35">
      <c r="A7457" s="36">
        <v>1550495</v>
      </c>
      <c r="B7457" s="36" t="str">
        <f>VLOOKUP(AllData[[#This Row],[Order]],MM[],3,FALSE)</f>
        <v>V5757331400800</v>
      </c>
      <c r="C7457" s="36">
        <f>VLOOKUP(AllData[[#This Row],[Order]],MM[],2,FALSE)</f>
        <v>154</v>
      </c>
      <c r="D7457" s="36" t="s">
        <v>113</v>
      </c>
      <c r="E7457" s="36" t="s">
        <v>102</v>
      </c>
      <c r="F7457" s="36" t="s">
        <v>100</v>
      </c>
      <c r="G7457" s="36" t="s">
        <v>103</v>
      </c>
      <c r="H7457" s="36">
        <v>30</v>
      </c>
      <c r="I7457" s="36">
        <v>30</v>
      </c>
    </row>
    <row r="7458" spans="1:9" x14ac:dyDescent="0.35">
      <c r="A7458" s="36">
        <v>1550495</v>
      </c>
      <c r="B7458" s="36" t="str">
        <f>VLOOKUP(AllData[[#This Row],[Order]],MM[],3,FALSE)</f>
        <v>V5757331400800</v>
      </c>
      <c r="C7458" s="36">
        <f>VLOOKUP(AllData[[#This Row],[Order]],MM[],2,FALSE)</f>
        <v>154</v>
      </c>
      <c r="D7458" s="36" t="s">
        <v>114</v>
      </c>
      <c r="E7458" s="36" t="s">
        <v>102</v>
      </c>
      <c r="F7458" s="36" t="s">
        <v>100</v>
      </c>
      <c r="G7458" s="36" t="s">
        <v>106</v>
      </c>
      <c r="H7458" s="36">
        <v>45</v>
      </c>
      <c r="I7458" s="36">
        <v>45</v>
      </c>
    </row>
    <row r="7459" spans="1:9" x14ac:dyDescent="0.35">
      <c r="A7459" s="36">
        <v>1550495</v>
      </c>
      <c r="B7459" s="36" t="str">
        <f>VLOOKUP(AllData[[#This Row],[Order]],MM[],3,FALSE)</f>
        <v>V5757331400800</v>
      </c>
      <c r="C7459" s="36">
        <f>VLOOKUP(AllData[[#This Row],[Order]],MM[],2,FALSE)</f>
        <v>154</v>
      </c>
      <c r="D7459" s="36" t="s">
        <v>60</v>
      </c>
      <c r="E7459" s="36" t="s">
        <v>61</v>
      </c>
      <c r="F7459" s="36" t="s">
        <v>63</v>
      </c>
      <c r="G7459" s="36" t="s">
        <v>108</v>
      </c>
      <c r="H7459" s="36"/>
      <c r="I7459" s="36">
        <v>1</v>
      </c>
    </row>
    <row r="7460" spans="1:9" x14ac:dyDescent="0.35">
      <c r="A7460" s="36">
        <v>1550495</v>
      </c>
      <c r="B7460" s="36" t="str">
        <f>VLOOKUP(AllData[[#This Row],[Order]],MM[],3,FALSE)</f>
        <v>V5757331400800</v>
      </c>
      <c r="C7460" s="36">
        <f>VLOOKUP(AllData[[#This Row],[Order]],MM[],2,FALSE)</f>
        <v>154</v>
      </c>
      <c r="D7460" s="36" t="s">
        <v>95</v>
      </c>
      <c r="E7460" s="36" t="s">
        <v>83</v>
      </c>
      <c r="F7460" s="36" t="s">
        <v>84</v>
      </c>
      <c r="G7460" s="36" t="s">
        <v>110</v>
      </c>
      <c r="H7460" s="36"/>
      <c r="I7460" s="36">
        <v>5</v>
      </c>
    </row>
    <row r="7461" spans="1:9" x14ac:dyDescent="0.35">
      <c r="A7461" s="36">
        <v>1550496</v>
      </c>
      <c r="B7461" s="36" t="str">
        <f>VLOOKUP(AllData[[#This Row],[Order]],MM[],3,FALSE)</f>
        <v>V5757331401000</v>
      </c>
      <c r="C7461" s="36">
        <f>VLOOKUP(AllData[[#This Row],[Order]],MM[],2,FALSE)</f>
        <v>153</v>
      </c>
      <c r="D7461" s="36" t="s">
        <v>60</v>
      </c>
      <c r="E7461" s="36" t="s">
        <v>83</v>
      </c>
      <c r="F7461" s="36" t="s">
        <v>84</v>
      </c>
      <c r="G7461" s="36" t="s">
        <v>111</v>
      </c>
      <c r="H7461" s="36">
        <v>69.816999999999993</v>
      </c>
      <c r="I7461" s="36">
        <v>40</v>
      </c>
    </row>
    <row r="7462" spans="1:9" x14ac:dyDescent="0.35">
      <c r="A7462" s="36">
        <v>1550496</v>
      </c>
      <c r="B7462" s="36" t="str">
        <f>VLOOKUP(AllData[[#This Row],[Order]],MM[],3,FALSE)</f>
        <v>V5757331401000</v>
      </c>
      <c r="C7462" s="36">
        <f>VLOOKUP(AllData[[#This Row],[Order]],MM[],2,FALSE)</f>
        <v>153</v>
      </c>
      <c r="D7462" s="36" t="s">
        <v>68</v>
      </c>
      <c r="E7462" s="36" t="s">
        <v>61</v>
      </c>
      <c r="F7462" s="36" t="s">
        <v>63</v>
      </c>
      <c r="G7462" s="36" t="s">
        <v>64</v>
      </c>
      <c r="H7462" s="36">
        <v>0.98333333333333328</v>
      </c>
      <c r="I7462" s="36">
        <v>15</v>
      </c>
    </row>
    <row r="7463" spans="1:9" x14ac:dyDescent="0.35">
      <c r="A7463" s="36">
        <v>1550496</v>
      </c>
      <c r="B7463" s="36" t="str">
        <f>VLOOKUP(AllData[[#This Row],[Order]],MM[],3,FALSE)</f>
        <v>V5757331401000</v>
      </c>
      <c r="C7463" s="36">
        <f>VLOOKUP(AllData[[#This Row],[Order]],MM[],2,FALSE)</f>
        <v>153</v>
      </c>
      <c r="D7463" s="36" t="s">
        <v>73</v>
      </c>
      <c r="E7463" s="36" t="s">
        <v>69</v>
      </c>
      <c r="F7463" s="36" t="s">
        <v>70</v>
      </c>
      <c r="G7463" s="36" t="s">
        <v>71</v>
      </c>
      <c r="H7463" s="36">
        <v>20</v>
      </c>
      <c r="I7463" s="36">
        <v>20</v>
      </c>
    </row>
    <row r="7464" spans="1:9" x14ac:dyDescent="0.35">
      <c r="A7464" s="36">
        <v>1550496</v>
      </c>
      <c r="B7464" s="36" t="str">
        <f>VLOOKUP(AllData[[#This Row],[Order]],MM[],3,FALSE)</f>
        <v>V5757331401000</v>
      </c>
      <c r="C7464" s="36">
        <f>VLOOKUP(AllData[[#This Row],[Order]],MM[],2,FALSE)</f>
        <v>153</v>
      </c>
      <c r="D7464" s="36" t="s">
        <v>75</v>
      </c>
      <c r="E7464" s="36" t="s">
        <v>61</v>
      </c>
      <c r="F7464" s="36" t="s">
        <v>63</v>
      </c>
      <c r="G7464" s="36" t="s">
        <v>74</v>
      </c>
      <c r="H7464" s="36">
        <v>1018.5000000000001</v>
      </c>
      <c r="I7464" s="36">
        <v>350</v>
      </c>
    </row>
    <row r="7465" spans="1:9" x14ac:dyDescent="0.35">
      <c r="A7465" s="36">
        <v>1550496</v>
      </c>
      <c r="B7465" s="36" t="str">
        <f>VLOOKUP(AllData[[#This Row],[Order]],MM[],3,FALSE)</f>
        <v>V5757331401000</v>
      </c>
      <c r="C7465" s="36">
        <f>VLOOKUP(AllData[[#This Row],[Order]],MM[],2,FALSE)</f>
        <v>153</v>
      </c>
      <c r="D7465" s="36" t="s">
        <v>78</v>
      </c>
      <c r="E7465" s="36" t="s">
        <v>61</v>
      </c>
      <c r="F7465" s="36" t="s">
        <v>63</v>
      </c>
      <c r="G7465" s="36" t="s">
        <v>76</v>
      </c>
      <c r="H7465" s="36">
        <v>1691.46</v>
      </c>
      <c r="I7465" s="36">
        <v>1020</v>
      </c>
    </row>
    <row r="7466" spans="1:9" x14ac:dyDescent="0.35">
      <c r="A7466" s="36">
        <v>1550496</v>
      </c>
      <c r="B7466" s="36" t="str">
        <f>VLOOKUP(AllData[[#This Row],[Order]],MM[],3,FALSE)</f>
        <v>V5757331401000</v>
      </c>
      <c r="C7466" s="36">
        <f>VLOOKUP(AllData[[#This Row],[Order]],MM[],2,FALSE)</f>
        <v>153</v>
      </c>
      <c r="D7466" s="36" t="s">
        <v>80</v>
      </c>
      <c r="E7466" s="36" t="s">
        <v>61</v>
      </c>
      <c r="F7466" s="36" t="s">
        <v>63</v>
      </c>
      <c r="G7466" s="36" t="s">
        <v>112</v>
      </c>
      <c r="H7466" s="36">
        <v>63.3</v>
      </c>
      <c r="I7466" s="36">
        <v>50</v>
      </c>
    </row>
    <row r="7467" spans="1:9" x14ac:dyDescent="0.35">
      <c r="A7467" s="36">
        <v>1550496</v>
      </c>
      <c r="B7467" s="36" t="str">
        <f>VLOOKUP(AllData[[#This Row],[Order]],MM[],3,FALSE)</f>
        <v>V5757331401000</v>
      </c>
      <c r="C7467" s="36">
        <f>VLOOKUP(AllData[[#This Row],[Order]],MM[],2,FALSE)</f>
        <v>153</v>
      </c>
      <c r="D7467" s="36" t="s">
        <v>82</v>
      </c>
      <c r="E7467" s="36" t="s">
        <v>89</v>
      </c>
      <c r="F7467" s="36" t="s">
        <v>91</v>
      </c>
      <c r="G7467" s="36" t="s">
        <v>92</v>
      </c>
      <c r="H7467" s="36"/>
      <c r="I7467" s="36">
        <v>0</v>
      </c>
    </row>
    <row r="7468" spans="1:9" x14ac:dyDescent="0.35">
      <c r="A7468" s="36">
        <v>1550496</v>
      </c>
      <c r="B7468" s="36" t="str">
        <f>VLOOKUP(AllData[[#This Row],[Order]],MM[],3,FALSE)</f>
        <v>V5757331401000</v>
      </c>
      <c r="C7468" s="36">
        <f>VLOOKUP(AllData[[#This Row],[Order]],MM[],2,FALSE)</f>
        <v>153</v>
      </c>
      <c r="D7468" s="36" t="s">
        <v>85</v>
      </c>
      <c r="E7468" s="36" t="s">
        <v>69</v>
      </c>
      <c r="F7468" s="36" t="s">
        <v>70</v>
      </c>
      <c r="G7468" s="36" t="s">
        <v>79</v>
      </c>
      <c r="H7468" s="36">
        <v>20</v>
      </c>
      <c r="I7468" s="36">
        <v>20</v>
      </c>
    </row>
    <row r="7469" spans="1:9" x14ac:dyDescent="0.35">
      <c r="A7469" s="36">
        <v>1550496</v>
      </c>
      <c r="B7469" s="36" t="str">
        <f>VLOOKUP(AllData[[#This Row],[Order]],MM[],3,FALSE)</f>
        <v>V5757331401000</v>
      </c>
      <c r="C7469" s="36">
        <f>VLOOKUP(AllData[[#This Row],[Order]],MM[],2,FALSE)</f>
        <v>153</v>
      </c>
      <c r="D7469" s="36" t="s">
        <v>88</v>
      </c>
      <c r="E7469" s="36" t="s">
        <v>69</v>
      </c>
      <c r="F7469" s="36" t="s">
        <v>70</v>
      </c>
      <c r="G7469" s="36" t="s">
        <v>81</v>
      </c>
      <c r="H7469" s="36">
        <v>20</v>
      </c>
      <c r="I7469" s="36">
        <v>20</v>
      </c>
    </row>
    <row r="7470" spans="1:9" x14ac:dyDescent="0.35">
      <c r="A7470" s="36">
        <v>1550496</v>
      </c>
      <c r="B7470" s="36" t="str">
        <f>VLOOKUP(AllData[[#This Row],[Order]],MM[],3,FALSE)</f>
        <v>V5757331401000</v>
      </c>
      <c r="C7470" s="36">
        <f>VLOOKUP(AllData[[#This Row],[Order]],MM[],2,FALSE)</f>
        <v>153</v>
      </c>
      <c r="D7470" s="36" t="s">
        <v>95</v>
      </c>
      <c r="E7470" s="36" t="s">
        <v>83</v>
      </c>
      <c r="F7470" s="36" t="s">
        <v>84</v>
      </c>
      <c r="G7470" s="36" t="s">
        <v>84</v>
      </c>
      <c r="H7470" s="36">
        <v>365.64699999999999</v>
      </c>
      <c r="I7470" s="36">
        <v>450</v>
      </c>
    </row>
    <row r="7471" spans="1:9" x14ac:dyDescent="0.35">
      <c r="A7471" s="36">
        <v>1550496</v>
      </c>
      <c r="B7471" s="36" t="str">
        <f>VLOOKUP(AllData[[#This Row],[Order]],MM[],3,FALSE)</f>
        <v>V5757331401000</v>
      </c>
      <c r="C7471" s="36">
        <f>VLOOKUP(AllData[[#This Row],[Order]],MM[],2,FALSE)</f>
        <v>153</v>
      </c>
      <c r="D7471" s="36" t="s">
        <v>97</v>
      </c>
      <c r="E7471" s="36" t="s">
        <v>86</v>
      </c>
      <c r="F7471" s="36" t="s">
        <v>87</v>
      </c>
      <c r="G7471" s="36" t="s">
        <v>87</v>
      </c>
      <c r="H7471" s="36">
        <v>20</v>
      </c>
      <c r="I7471" s="36">
        <v>20</v>
      </c>
    </row>
    <row r="7472" spans="1:9" x14ac:dyDescent="0.35">
      <c r="A7472" s="36">
        <v>1550496</v>
      </c>
      <c r="B7472" s="36" t="str">
        <f>VLOOKUP(AllData[[#This Row],[Order]],MM[],3,FALSE)</f>
        <v>V5757331401000</v>
      </c>
      <c r="C7472" s="36">
        <f>VLOOKUP(AllData[[#This Row],[Order]],MM[],2,FALSE)</f>
        <v>153</v>
      </c>
      <c r="D7472" s="36" t="s">
        <v>99</v>
      </c>
      <c r="E7472" s="36" t="s">
        <v>61</v>
      </c>
      <c r="F7472" s="36" t="s">
        <v>63</v>
      </c>
      <c r="G7472" s="36" t="s">
        <v>96</v>
      </c>
      <c r="H7472" s="36">
        <v>0.65</v>
      </c>
      <c r="I7472" s="36">
        <v>100</v>
      </c>
    </row>
    <row r="7473" spans="1:9" x14ac:dyDescent="0.35">
      <c r="A7473" s="36">
        <v>1550496</v>
      </c>
      <c r="B7473" s="36" t="str">
        <f>VLOOKUP(AllData[[#This Row],[Order]],MM[],3,FALSE)</f>
        <v>V5757331401000</v>
      </c>
      <c r="C7473" s="36">
        <f>VLOOKUP(AllData[[#This Row],[Order]],MM[],2,FALSE)</f>
        <v>153</v>
      </c>
      <c r="D7473" s="36" t="s">
        <v>101</v>
      </c>
      <c r="E7473" s="36" t="s">
        <v>69</v>
      </c>
      <c r="F7473" s="36" t="s">
        <v>70</v>
      </c>
      <c r="G7473" s="36" t="s">
        <v>98</v>
      </c>
      <c r="H7473" s="36">
        <v>20</v>
      </c>
      <c r="I7473" s="36">
        <v>20</v>
      </c>
    </row>
    <row r="7474" spans="1:9" x14ac:dyDescent="0.35">
      <c r="A7474" s="36">
        <v>1550496</v>
      </c>
      <c r="B7474" s="36" t="str">
        <f>VLOOKUP(AllData[[#This Row],[Order]],MM[],3,FALSE)</f>
        <v>V5757331401000</v>
      </c>
      <c r="C7474" s="36">
        <f>VLOOKUP(AllData[[#This Row],[Order]],MM[],2,FALSE)</f>
        <v>153</v>
      </c>
      <c r="D7474" s="36" t="s">
        <v>104</v>
      </c>
      <c r="E7474" s="36" t="s">
        <v>69</v>
      </c>
      <c r="F7474" s="36" t="s">
        <v>70</v>
      </c>
      <c r="G7474" s="36" t="s">
        <v>100</v>
      </c>
      <c r="H7474" s="36">
        <v>30</v>
      </c>
      <c r="I7474" s="36">
        <v>30</v>
      </c>
    </row>
    <row r="7475" spans="1:9" x14ac:dyDescent="0.35">
      <c r="A7475" s="36">
        <v>1550496</v>
      </c>
      <c r="B7475" s="36" t="str">
        <f>VLOOKUP(AllData[[#This Row],[Order]],MM[],3,FALSE)</f>
        <v>V5757331401000</v>
      </c>
      <c r="C7475" s="36">
        <f>VLOOKUP(AllData[[#This Row],[Order]],MM[],2,FALSE)</f>
        <v>153</v>
      </c>
      <c r="D7475" s="36" t="s">
        <v>113</v>
      </c>
      <c r="E7475" s="36" t="s">
        <v>102</v>
      </c>
      <c r="F7475" s="36" t="s">
        <v>100</v>
      </c>
      <c r="G7475" s="36" t="s">
        <v>103</v>
      </c>
      <c r="H7475" s="36">
        <v>30</v>
      </c>
      <c r="I7475" s="36">
        <v>30</v>
      </c>
    </row>
    <row r="7476" spans="1:9" x14ac:dyDescent="0.35">
      <c r="A7476" s="36">
        <v>1550496</v>
      </c>
      <c r="B7476" s="36" t="str">
        <f>VLOOKUP(AllData[[#This Row],[Order]],MM[],3,FALSE)</f>
        <v>V5757331401000</v>
      </c>
      <c r="C7476" s="36">
        <f>VLOOKUP(AllData[[#This Row],[Order]],MM[],2,FALSE)</f>
        <v>153</v>
      </c>
      <c r="D7476" s="36" t="s">
        <v>114</v>
      </c>
      <c r="E7476" s="36" t="s">
        <v>102</v>
      </c>
      <c r="F7476" s="36" t="s">
        <v>100</v>
      </c>
      <c r="G7476" s="36" t="s">
        <v>106</v>
      </c>
      <c r="H7476" s="36">
        <v>45</v>
      </c>
      <c r="I7476" s="36">
        <v>45</v>
      </c>
    </row>
    <row r="7477" spans="1:9" x14ac:dyDescent="0.35">
      <c r="A7477" s="36">
        <v>1550496</v>
      </c>
      <c r="B7477" s="36" t="str">
        <f>VLOOKUP(AllData[[#This Row],[Order]],MM[],3,FALSE)</f>
        <v>V5757331401000</v>
      </c>
      <c r="C7477" s="36">
        <f>VLOOKUP(AllData[[#This Row],[Order]],MM[],2,FALSE)</f>
        <v>153</v>
      </c>
      <c r="D7477" s="36" t="s">
        <v>60</v>
      </c>
      <c r="E7477" s="36" t="s">
        <v>61</v>
      </c>
      <c r="F7477" s="36" t="s">
        <v>63</v>
      </c>
      <c r="G7477" s="36" t="s">
        <v>108</v>
      </c>
      <c r="H7477" s="36"/>
      <c r="I7477" s="36">
        <v>1</v>
      </c>
    </row>
    <row r="7478" spans="1:9" x14ac:dyDescent="0.35">
      <c r="A7478" s="36">
        <v>1550496</v>
      </c>
      <c r="B7478" s="36" t="str">
        <f>VLOOKUP(AllData[[#This Row],[Order]],MM[],3,FALSE)</f>
        <v>V5757331401000</v>
      </c>
      <c r="C7478" s="36">
        <f>VLOOKUP(AllData[[#This Row],[Order]],MM[],2,FALSE)</f>
        <v>153</v>
      </c>
      <c r="D7478" s="36" t="s">
        <v>95</v>
      </c>
      <c r="E7478" s="36" t="s">
        <v>83</v>
      </c>
      <c r="F7478" s="36" t="s">
        <v>84</v>
      </c>
      <c r="G7478" s="36" t="s">
        <v>110</v>
      </c>
      <c r="H7478" s="36"/>
      <c r="I7478" s="36">
        <v>5</v>
      </c>
    </row>
    <row r="7479" spans="1:9" x14ac:dyDescent="0.35">
      <c r="A7479" s="36">
        <v>1550497</v>
      </c>
      <c r="B7479" s="36" t="str">
        <f>VLOOKUP(AllData[[#This Row],[Order]],MM[],3,FALSE)</f>
        <v>V5757351400800</v>
      </c>
      <c r="C7479" s="36">
        <f>VLOOKUP(AllData[[#This Row],[Order]],MM[],2,FALSE)</f>
        <v>160</v>
      </c>
      <c r="D7479" s="36" t="s">
        <v>60</v>
      </c>
      <c r="E7479" s="36" t="s">
        <v>83</v>
      </c>
      <c r="F7479" s="36" t="s">
        <v>84</v>
      </c>
      <c r="G7479" s="36" t="s">
        <v>111</v>
      </c>
      <c r="H7479" s="36">
        <v>48.716999999999999</v>
      </c>
      <c r="I7479" s="36">
        <v>40</v>
      </c>
    </row>
    <row r="7480" spans="1:9" x14ac:dyDescent="0.35">
      <c r="A7480" s="36">
        <v>1550497</v>
      </c>
      <c r="B7480" s="36" t="str">
        <f>VLOOKUP(AllData[[#This Row],[Order]],MM[],3,FALSE)</f>
        <v>V5757351400800</v>
      </c>
      <c r="C7480" s="36">
        <f>VLOOKUP(AllData[[#This Row],[Order]],MM[],2,FALSE)</f>
        <v>160</v>
      </c>
      <c r="D7480" s="36" t="s">
        <v>68</v>
      </c>
      <c r="E7480" s="36" t="s">
        <v>61</v>
      </c>
      <c r="F7480" s="36" t="s">
        <v>63</v>
      </c>
      <c r="G7480" s="36" t="s">
        <v>64</v>
      </c>
      <c r="H7480" s="36">
        <v>32.332999999999998</v>
      </c>
      <c r="I7480" s="36">
        <v>15</v>
      </c>
    </row>
    <row r="7481" spans="1:9" x14ac:dyDescent="0.35">
      <c r="A7481" s="36">
        <v>1550497</v>
      </c>
      <c r="B7481" s="36" t="str">
        <f>VLOOKUP(AllData[[#This Row],[Order]],MM[],3,FALSE)</f>
        <v>V5757351400800</v>
      </c>
      <c r="C7481" s="36">
        <f>VLOOKUP(AllData[[#This Row],[Order]],MM[],2,FALSE)</f>
        <v>160</v>
      </c>
      <c r="D7481" s="36" t="s">
        <v>73</v>
      </c>
      <c r="E7481" s="36" t="s">
        <v>69</v>
      </c>
      <c r="F7481" s="36" t="s">
        <v>70</v>
      </c>
      <c r="G7481" s="36" t="s">
        <v>71</v>
      </c>
      <c r="H7481" s="36">
        <v>20</v>
      </c>
      <c r="I7481" s="36">
        <v>20</v>
      </c>
    </row>
    <row r="7482" spans="1:9" x14ac:dyDescent="0.35">
      <c r="A7482" s="36">
        <v>1550497</v>
      </c>
      <c r="B7482" s="36" t="str">
        <f>VLOOKUP(AllData[[#This Row],[Order]],MM[],3,FALSE)</f>
        <v>V5757351400800</v>
      </c>
      <c r="C7482" s="36">
        <f>VLOOKUP(AllData[[#This Row],[Order]],MM[],2,FALSE)</f>
        <v>160</v>
      </c>
      <c r="D7482" s="36" t="s">
        <v>75</v>
      </c>
      <c r="E7482" s="36" t="s">
        <v>61</v>
      </c>
      <c r="F7482" s="36" t="s">
        <v>63</v>
      </c>
      <c r="G7482" s="36" t="s">
        <v>74</v>
      </c>
      <c r="H7482" s="36">
        <v>581.70000000000005</v>
      </c>
      <c r="I7482" s="36">
        <v>350</v>
      </c>
    </row>
    <row r="7483" spans="1:9" x14ac:dyDescent="0.35">
      <c r="A7483" s="36">
        <v>1550497</v>
      </c>
      <c r="B7483" s="36" t="str">
        <f>VLOOKUP(AllData[[#This Row],[Order]],MM[],3,FALSE)</f>
        <v>V5757351400800</v>
      </c>
      <c r="C7483" s="36">
        <f>VLOOKUP(AllData[[#This Row],[Order]],MM[],2,FALSE)</f>
        <v>160</v>
      </c>
      <c r="D7483" s="36" t="s">
        <v>78</v>
      </c>
      <c r="E7483" s="36" t="s">
        <v>61</v>
      </c>
      <c r="F7483" s="36" t="s">
        <v>63</v>
      </c>
      <c r="G7483" s="36" t="s">
        <v>76</v>
      </c>
      <c r="H7483" s="36">
        <v>2194.3200000000002</v>
      </c>
      <c r="I7483" s="36">
        <v>1020</v>
      </c>
    </row>
    <row r="7484" spans="1:9" x14ac:dyDescent="0.35">
      <c r="A7484" s="36">
        <v>1550497</v>
      </c>
      <c r="B7484" s="36" t="str">
        <f>VLOOKUP(AllData[[#This Row],[Order]],MM[],3,FALSE)</f>
        <v>V5757351400800</v>
      </c>
      <c r="C7484" s="36">
        <f>VLOOKUP(AllData[[#This Row],[Order]],MM[],2,FALSE)</f>
        <v>160</v>
      </c>
      <c r="D7484" s="36" t="s">
        <v>80</v>
      </c>
      <c r="E7484" s="36" t="s">
        <v>61</v>
      </c>
      <c r="F7484" s="36" t="s">
        <v>63</v>
      </c>
      <c r="G7484" s="36" t="s">
        <v>112</v>
      </c>
      <c r="H7484" s="36">
        <v>60.36</v>
      </c>
      <c r="I7484" s="36">
        <v>50</v>
      </c>
    </row>
    <row r="7485" spans="1:9" x14ac:dyDescent="0.35">
      <c r="A7485" s="36">
        <v>1550497</v>
      </c>
      <c r="B7485" s="36" t="str">
        <f>VLOOKUP(AllData[[#This Row],[Order]],MM[],3,FALSE)</f>
        <v>V5757351400800</v>
      </c>
      <c r="C7485" s="36">
        <f>VLOOKUP(AllData[[#This Row],[Order]],MM[],2,FALSE)</f>
        <v>160</v>
      </c>
      <c r="D7485" s="36" t="s">
        <v>82</v>
      </c>
      <c r="E7485" s="36" t="s">
        <v>89</v>
      </c>
      <c r="F7485" s="36" t="s">
        <v>91</v>
      </c>
      <c r="G7485" s="36" t="s">
        <v>92</v>
      </c>
      <c r="H7485" s="36"/>
      <c r="I7485" s="36">
        <v>0</v>
      </c>
    </row>
    <row r="7486" spans="1:9" x14ac:dyDescent="0.35">
      <c r="A7486" s="36">
        <v>1550497</v>
      </c>
      <c r="B7486" s="36" t="str">
        <f>VLOOKUP(AllData[[#This Row],[Order]],MM[],3,FALSE)</f>
        <v>V5757351400800</v>
      </c>
      <c r="C7486" s="36">
        <f>VLOOKUP(AllData[[#This Row],[Order]],MM[],2,FALSE)</f>
        <v>160</v>
      </c>
      <c r="D7486" s="36" t="s">
        <v>85</v>
      </c>
      <c r="E7486" s="36" t="s">
        <v>69</v>
      </c>
      <c r="F7486" s="36" t="s">
        <v>70</v>
      </c>
      <c r="G7486" s="36" t="s">
        <v>79</v>
      </c>
      <c r="H7486" s="36">
        <v>20</v>
      </c>
      <c r="I7486" s="36">
        <v>20</v>
      </c>
    </row>
    <row r="7487" spans="1:9" x14ac:dyDescent="0.35">
      <c r="A7487" s="36">
        <v>1550497</v>
      </c>
      <c r="B7487" s="36" t="str">
        <f>VLOOKUP(AllData[[#This Row],[Order]],MM[],3,FALSE)</f>
        <v>V5757351400800</v>
      </c>
      <c r="C7487" s="36">
        <f>VLOOKUP(AllData[[#This Row],[Order]],MM[],2,FALSE)</f>
        <v>160</v>
      </c>
      <c r="D7487" s="36" t="s">
        <v>88</v>
      </c>
      <c r="E7487" s="36" t="s">
        <v>69</v>
      </c>
      <c r="F7487" s="36" t="s">
        <v>70</v>
      </c>
      <c r="G7487" s="36" t="s">
        <v>81</v>
      </c>
      <c r="H7487" s="36">
        <v>20</v>
      </c>
      <c r="I7487" s="36">
        <v>20</v>
      </c>
    </row>
    <row r="7488" spans="1:9" x14ac:dyDescent="0.35">
      <c r="A7488" s="36">
        <v>1550497</v>
      </c>
      <c r="B7488" s="36" t="str">
        <f>VLOOKUP(AllData[[#This Row],[Order]],MM[],3,FALSE)</f>
        <v>V5757351400800</v>
      </c>
      <c r="C7488" s="36">
        <f>VLOOKUP(AllData[[#This Row],[Order]],MM[],2,FALSE)</f>
        <v>160</v>
      </c>
      <c r="D7488" s="36" t="s">
        <v>95</v>
      </c>
      <c r="E7488" s="36" t="s">
        <v>83</v>
      </c>
      <c r="F7488" s="36" t="s">
        <v>84</v>
      </c>
      <c r="G7488" s="36" t="s">
        <v>84</v>
      </c>
      <c r="H7488" s="36">
        <v>557.22</v>
      </c>
      <c r="I7488" s="36">
        <v>450</v>
      </c>
    </row>
    <row r="7489" spans="1:9" x14ac:dyDescent="0.35">
      <c r="A7489" s="36">
        <v>1550497</v>
      </c>
      <c r="B7489" s="36" t="str">
        <f>VLOOKUP(AllData[[#This Row],[Order]],MM[],3,FALSE)</f>
        <v>V5757351400800</v>
      </c>
      <c r="C7489" s="36">
        <f>VLOOKUP(AllData[[#This Row],[Order]],MM[],2,FALSE)</f>
        <v>160</v>
      </c>
      <c r="D7489" s="36" t="s">
        <v>97</v>
      </c>
      <c r="E7489" s="36" t="s">
        <v>86</v>
      </c>
      <c r="F7489" s="36" t="s">
        <v>87</v>
      </c>
      <c r="G7489" s="36" t="s">
        <v>87</v>
      </c>
      <c r="H7489" s="36">
        <v>20</v>
      </c>
      <c r="I7489" s="36">
        <v>20</v>
      </c>
    </row>
    <row r="7490" spans="1:9" x14ac:dyDescent="0.35">
      <c r="A7490" s="36">
        <v>1550497</v>
      </c>
      <c r="B7490" s="36" t="str">
        <f>VLOOKUP(AllData[[#This Row],[Order]],MM[],3,FALSE)</f>
        <v>V5757351400800</v>
      </c>
      <c r="C7490" s="36">
        <f>VLOOKUP(AllData[[#This Row],[Order]],MM[],2,FALSE)</f>
        <v>160</v>
      </c>
      <c r="D7490" s="36" t="s">
        <v>99</v>
      </c>
      <c r="E7490" s="36" t="s">
        <v>61</v>
      </c>
      <c r="F7490" s="36" t="s">
        <v>63</v>
      </c>
      <c r="G7490" s="36" t="s">
        <v>96</v>
      </c>
      <c r="H7490" s="36">
        <v>24.9</v>
      </c>
      <c r="I7490" s="36">
        <v>100</v>
      </c>
    </row>
    <row r="7491" spans="1:9" x14ac:dyDescent="0.35">
      <c r="A7491" s="36">
        <v>1550497</v>
      </c>
      <c r="B7491" s="36" t="str">
        <f>VLOOKUP(AllData[[#This Row],[Order]],MM[],3,FALSE)</f>
        <v>V5757351400800</v>
      </c>
      <c r="C7491" s="36">
        <f>VLOOKUP(AllData[[#This Row],[Order]],MM[],2,FALSE)</f>
        <v>160</v>
      </c>
      <c r="D7491" s="36" t="s">
        <v>101</v>
      </c>
      <c r="E7491" s="36" t="s">
        <v>69</v>
      </c>
      <c r="F7491" s="36" t="s">
        <v>70</v>
      </c>
      <c r="G7491" s="36" t="s">
        <v>98</v>
      </c>
      <c r="H7491" s="36">
        <v>20</v>
      </c>
      <c r="I7491" s="36">
        <v>20</v>
      </c>
    </row>
    <row r="7492" spans="1:9" x14ac:dyDescent="0.35">
      <c r="A7492" s="36">
        <v>1550497</v>
      </c>
      <c r="B7492" s="36" t="str">
        <f>VLOOKUP(AllData[[#This Row],[Order]],MM[],3,FALSE)</f>
        <v>V5757351400800</v>
      </c>
      <c r="C7492" s="36">
        <f>VLOOKUP(AllData[[#This Row],[Order]],MM[],2,FALSE)</f>
        <v>160</v>
      </c>
      <c r="D7492" s="36" t="s">
        <v>104</v>
      </c>
      <c r="E7492" s="36" t="s">
        <v>69</v>
      </c>
      <c r="F7492" s="36" t="s">
        <v>70</v>
      </c>
      <c r="G7492" s="36" t="s">
        <v>100</v>
      </c>
      <c r="H7492" s="36">
        <v>30</v>
      </c>
      <c r="I7492" s="36">
        <v>30</v>
      </c>
    </row>
    <row r="7493" spans="1:9" x14ac:dyDescent="0.35">
      <c r="A7493" s="36">
        <v>1550497</v>
      </c>
      <c r="B7493" s="36" t="str">
        <f>VLOOKUP(AllData[[#This Row],[Order]],MM[],3,FALSE)</f>
        <v>V5757351400800</v>
      </c>
      <c r="C7493" s="36">
        <f>VLOOKUP(AllData[[#This Row],[Order]],MM[],2,FALSE)</f>
        <v>160</v>
      </c>
      <c r="D7493" s="36" t="s">
        <v>113</v>
      </c>
      <c r="E7493" s="36" t="s">
        <v>102</v>
      </c>
      <c r="F7493" s="36" t="s">
        <v>100</v>
      </c>
      <c r="G7493" s="36" t="s">
        <v>103</v>
      </c>
      <c r="H7493" s="36">
        <v>30</v>
      </c>
      <c r="I7493" s="36">
        <v>30</v>
      </c>
    </row>
    <row r="7494" spans="1:9" x14ac:dyDescent="0.35">
      <c r="A7494" s="36">
        <v>1550497</v>
      </c>
      <c r="B7494" s="36" t="str">
        <f>VLOOKUP(AllData[[#This Row],[Order]],MM[],3,FALSE)</f>
        <v>V5757351400800</v>
      </c>
      <c r="C7494" s="36">
        <f>VLOOKUP(AllData[[#This Row],[Order]],MM[],2,FALSE)</f>
        <v>160</v>
      </c>
      <c r="D7494" s="36" t="s">
        <v>114</v>
      </c>
      <c r="E7494" s="36" t="s">
        <v>102</v>
      </c>
      <c r="F7494" s="36" t="s">
        <v>100</v>
      </c>
      <c r="G7494" s="36" t="s">
        <v>106</v>
      </c>
      <c r="H7494" s="36">
        <v>45</v>
      </c>
      <c r="I7494" s="36">
        <v>45</v>
      </c>
    </row>
    <row r="7495" spans="1:9" x14ac:dyDescent="0.35">
      <c r="A7495" s="36">
        <v>1550497</v>
      </c>
      <c r="B7495" s="36" t="str">
        <f>VLOOKUP(AllData[[#This Row],[Order]],MM[],3,FALSE)</f>
        <v>V5757351400800</v>
      </c>
      <c r="C7495" s="36">
        <f>VLOOKUP(AllData[[#This Row],[Order]],MM[],2,FALSE)</f>
        <v>160</v>
      </c>
      <c r="D7495" s="36" t="s">
        <v>60</v>
      </c>
      <c r="E7495" s="36" t="s">
        <v>61</v>
      </c>
      <c r="F7495" s="36" t="s">
        <v>63</v>
      </c>
      <c r="G7495" s="36" t="s">
        <v>108</v>
      </c>
      <c r="H7495" s="36">
        <v>436.02000000000004</v>
      </c>
      <c r="I7495" s="36">
        <v>1</v>
      </c>
    </row>
    <row r="7496" spans="1:9" x14ac:dyDescent="0.35">
      <c r="A7496" s="36">
        <v>1550497</v>
      </c>
      <c r="B7496" s="36" t="str">
        <f>VLOOKUP(AllData[[#This Row],[Order]],MM[],3,FALSE)</f>
        <v>V5757351400800</v>
      </c>
      <c r="C7496" s="36">
        <f>VLOOKUP(AllData[[#This Row],[Order]],MM[],2,FALSE)</f>
        <v>160</v>
      </c>
      <c r="D7496" s="36" t="s">
        <v>95</v>
      </c>
      <c r="E7496" s="36" t="s">
        <v>83</v>
      </c>
      <c r="F7496" s="36" t="s">
        <v>84</v>
      </c>
      <c r="G7496" s="36" t="s">
        <v>110</v>
      </c>
      <c r="H7496" s="36"/>
      <c r="I7496" s="36">
        <v>5</v>
      </c>
    </row>
    <row r="7497" spans="1:9" x14ac:dyDescent="0.35">
      <c r="A7497" s="36">
        <v>1550498</v>
      </c>
      <c r="B7497" s="36" t="str">
        <f>VLOOKUP(AllData[[#This Row],[Order]],MM[],3,FALSE)</f>
        <v>V5757351401000</v>
      </c>
      <c r="C7497" s="36">
        <f>VLOOKUP(AllData[[#This Row],[Order]],MM[],2,FALSE)</f>
        <v>160</v>
      </c>
      <c r="D7497" s="36" t="s">
        <v>60</v>
      </c>
      <c r="E7497" s="36" t="s">
        <v>83</v>
      </c>
      <c r="F7497" s="36" t="s">
        <v>84</v>
      </c>
      <c r="G7497" s="36" t="s">
        <v>111</v>
      </c>
      <c r="H7497" s="36">
        <v>87.5</v>
      </c>
      <c r="I7497" s="36">
        <v>40</v>
      </c>
    </row>
    <row r="7498" spans="1:9" x14ac:dyDescent="0.35">
      <c r="A7498" s="36">
        <v>1550498</v>
      </c>
      <c r="B7498" s="36" t="str">
        <f>VLOOKUP(AllData[[#This Row],[Order]],MM[],3,FALSE)</f>
        <v>V5757351401000</v>
      </c>
      <c r="C7498" s="36">
        <f>VLOOKUP(AllData[[#This Row],[Order]],MM[],2,FALSE)</f>
        <v>160</v>
      </c>
      <c r="D7498" s="36" t="s">
        <v>68</v>
      </c>
      <c r="E7498" s="36" t="s">
        <v>61</v>
      </c>
      <c r="F7498" s="36" t="s">
        <v>63</v>
      </c>
      <c r="G7498" s="36" t="s">
        <v>64</v>
      </c>
      <c r="H7498" s="36">
        <v>2.2829999999999999</v>
      </c>
      <c r="I7498" s="36">
        <v>15</v>
      </c>
    </row>
    <row r="7499" spans="1:9" x14ac:dyDescent="0.35">
      <c r="A7499" s="36">
        <v>1550498</v>
      </c>
      <c r="B7499" s="36" t="str">
        <f>VLOOKUP(AllData[[#This Row],[Order]],MM[],3,FALSE)</f>
        <v>V5757351401000</v>
      </c>
      <c r="C7499" s="36">
        <f>VLOOKUP(AllData[[#This Row],[Order]],MM[],2,FALSE)</f>
        <v>160</v>
      </c>
      <c r="D7499" s="36" t="s">
        <v>73</v>
      </c>
      <c r="E7499" s="36" t="s">
        <v>69</v>
      </c>
      <c r="F7499" s="36" t="s">
        <v>70</v>
      </c>
      <c r="G7499" s="36" t="s">
        <v>71</v>
      </c>
      <c r="H7499" s="36">
        <v>20</v>
      </c>
      <c r="I7499" s="36">
        <v>20</v>
      </c>
    </row>
    <row r="7500" spans="1:9" x14ac:dyDescent="0.35">
      <c r="A7500" s="36">
        <v>1550498</v>
      </c>
      <c r="B7500" s="36" t="str">
        <f>VLOOKUP(AllData[[#This Row],[Order]],MM[],3,FALSE)</f>
        <v>V5757351401000</v>
      </c>
      <c r="C7500" s="36">
        <f>VLOOKUP(AllData[[#This Row],[Order]],MM[],2,FALSE)</f>
        <v>160</v>
      </c>
      <c r="D7500" s="36" t="s">
        <v>75</v>
      </c>
      <c r="E7500" s="36" t="s">
        <v>61</v>
      </c>
      <c r="F7500" s="36" t="s">
        <v>63</v>
      </c>
      <c r="G7500" s="36" t="s">
        <v>74</v>
      </c>
      <c r="H7500" s="36">
        <v>380.1</v>
      </c>
      <c r="I7500" s="36">
        <v>350</v>
      </c>
    </row>
    <row r="7501" spans="1:9" x14ac:dyDescent="0.35">
      <c r="A7501" s="36">
        <v>1550498</v>
      </c>
      <c r="B7501" s="36" t="str">
        <f>VLOOKUP(AllData[[#This Row],[Order]],MM[],3,FALSE)</f>
        <v>V5757351401000</v>
      </c>
      <c r="C7501" s="36">
        <f>VLOOKUP(AllData[[#This Row],[Order]],MM[],2,FALSE)</f>
        <v>160</v>
      </c>
      <c r="D7501" s="36" t="s">
        <v>78</v>
      </c>
      <c r="E7501" s="36" t="s">
        <v>61</v>
      </c>
      <c r="F7501" s="36" t="s">
        <v>63</v>
      </c>
      <c r="G7501" s="36" t="s">
        <v>76</v>
      </c>
      <c r="H7501" s="36">
        <v>2613.913</v>
      </c>
      <c r="I7501" s="36">
        <v>1020</v>
      </c>
    </row>
    <row r="7502" spans="1:9" x14ac:dyDescent="0.35">
      <c r="A7502" s="36">
        <v>1550498</v>
      </c>
      <c r="B7502" s="36" t="str">
        <f>VLOOKUP(AllData[[#This Row],[Order]],MM[],3,FALSE)</f>
        <v>V5757351401000</v>
      </c>
      <c r="C7502" s="36">
        <f>VLOOKUP(AllData[[#This Row],[Order]],MM[],2,FALSE)</f>
        <v>160</v>
      </c>
      <c r="D7502" s="36" t="s">
        <v>80</v>
      </c>
      <c r="E7502" s="36" t="s">
        <v>61</v>
      </c>
      <c r="F7502" s="36" t="s">
        <v>63</v>
      </c>
      <c r="G7502" s="36" t="s">
        <v>112</v>
      </c>
      <c r="H7502" s="36">
        <v>20.350000000000001</v>
      </c>
      <c r="I7502" s="36">
        <v>50</v>
      </c>
    </row>
    <row r="7503" spans="1:9" x14ac:dyDescent="0.35">
      <c r="A7503" s="36">
        <v>1550498</v>
      </c>
      <c r="B7503" s="36" t="str">
        <f>VLOOKUP(AllData[[#This Row],[Order]],MM[],3,FALSE)</f>
        <v>V5757351401000</v>
      </c>
      <c r="C7503" s="36">
        <f>VLOOKUP(AllData[[#This Row],[Order]],MM[],2,FALSE)</f>
        <v>160</v>
      </c>
      <c r="D7503" s="36" t="s">
        <v>82</v>
      </c>
      <c r="E7503" s="36" t="s">
        <v>89</v>
      </c>
      <c r="F7503" s="36" t="s">
        <v>91</v>
      </c>
      <c r="G7503" s="36" t="s">
        <v>92</v>
      </c>
      <c r="H7503" s="36"/>
      <c r="I7503" s="36">
        <v>0</v>
      </c>
    </row>
    <row r="7504" spans="1:9" x14ac:dyDescent="0.35">
      <c r="A7504" s="36">
        <v>1550498</v>
      </c>
      <c r="B7504" s="36" t="str">
        <f>VLOOKUP(AllData[[#This Row],[Order]],MM[],3,FALSE)</f>
        <v>V5757351401000</v>
      </c>
      <c r="C7504" s="36">
        <f>VLOOKUP(AllData[[#This Row],[Order]],MM[],2,FALSE)</f>
        <v>160</v>
      </c>
      <c r="D7504" s="36" t="s">
        <v>85</v>
      </c>
      <c r="E7504" s="36" t="s">
        <v>69</v>
      </c>
      <c r="F7504" s="36" t="s">
        <v>70</v>
      </c>
      <c r="G7504" s="36" t="s">
        <v>79</v>
      </c>
      <c r="H7504" s="36">
        <v>20</v>
      </c>
      <c r="I7504" s="36">
        <v>20</v>
      </c>
    </row>
    <row r="7505" spans="1:9" x14ac:dyDescent="0.35">
      <c r="A7505" s="36">
        <v>1550498</v>
      </c>
      <c r="B7505" s="36" t="str">
        <f>VLOOKUP(AllData[[#This Row],[Order]],MM[],3,FALSE)</f>
        <v>V5757351401000</v>
      </c>
      <c r="C7505" s="36">
        <f>VLOOKUP(AllData[[#This Row],[Order]],MM[],2,FALSE)</f>
        <v>160</v>
      </c>
      <c r="D7505" s="36" t="s">
        <v>88</v>
      </c>
      <c r="E7505" s="36" t="s">
        <v>69</v>
      </c>
      <c r="F7505" s="36" t="s">
        <v>70</v>
      </c>
      <c r="G7505" s="36" t="s">
        <v>81</v>
      </c>
      <c r="H7505" s="36">
        <v>20</v>
      </c>
      <c r="I7505" s="36">
        <v>20</v>
      </c>
    </row>
    <row r="7506" spans="1:9" x14ac:dyDescent="0.35">
      <c r="A7506" s="36">
        <v>1550498</v>
      </c>
      <c r="B7506" s="36" t="str">
        <f>VLOOKUP(AllData[[#This Row],[Order]],MM[],3,FALSE)</f>
        <v>V5757351401000</v>
      </c>
      <c r="C7506" s="36">
        <f>VLOOKUP(AllData[[#This Row],[Order]],MM[],2,FALSE)</f>
        <v>160</v>
      </c>
      <c r="D7506" s="36" t="s">
        <v>95</v>
      </c>
      <c r="E7506" s="36" t="s">
        <v>83</v>
      </c>
      <c r="F7506" s="36" t="s">
        <v>84</v>
      </c>
      <c r="G7506" s="36" t="s">
        <v>84</v>
      </c>
      <c r="H7506" s="36">
        <v>495.78</v>
      </c>
      <c r="I7506" s="36">
        <v>450</v>
      </c>
    </row>
    <row r="7507" spans="1:9" x14ac:dyDescent="0.35">
      <c r="A7507" s="36">
        <v>1550498</v>
      </c>
      <c r="B7507" s="36" t="str">
        <f>VLOOKUP(AllData[[#This Row],[Order]],MM[],3,FALSE)</f>
        <v>V5757351401000</v>
      </c>
      <c r="C7507" s="36">
        <f>VLOOKUP(AllData[[#This Row],[Order]],MM[],2,FALSE)</f>
        <v>160</v>
      </c>
      <c r="D7507" s="36" t="s">
        <v>97</v>
      </c>
      <c r="E7507" s="36" t="s">
        <v>86</v>
      </c>
      <c r="F7507" s="36" t="s">
        <v>87</v>
      </c>
      <c r="G7507" s="36" t="s">
        <v>87</v>
      </c>
      <c r="H7507" s="36">
        <v>20</v>
      </c>
      <c r="I7507" s="36">
        <v>20</v>
      </c>
    </row>
    <row r="7508" spans="1:9" x14ac:dyDescent="0.35">
      <c r="A7508" s="36">
        <v>1550498</v>
      </c>
      <c r="B7508" s="36" t="str">
        <f>VLOOKUP(AllData[[#This Row],[Order]],MM[],3,FALSE)</f>
        <v>V5757351401000</v>
      </c>
      <c r="C7508" s="36">
        <f>VLOOKUP(AllData[[#This Row],[Order]],MM[],2,FALSE)</f>
        <v>160</v>
      </c>
      <c r="D7508" s="36" t="s">
        <v>99</v>
      </c>
      <c r="E7508" s="36" t="s">
        <v>61</v>
      </c>
      <c r="F7508" s="36" t="s">
        <v>63</v>
      </c>
      <c r="G7508" s="36" t="s">
        <v>96</v>
      </c>
      <c r="H7508" s="36">
        <v>17.632999999999999</v>
      </c>
      <c r="I7508" s="36">
        <v>100</v>
      </c>
    </row>
    <row r="7509" spans="1:9" x14ac:dyDescent="0.35">
      <c r="A7509" s="36">
        <v>1550498</v>
      </c>
      <c r="B7509" s="36" t="str">
        <f>VLOOKUP(AllData[[#This Row],[Order]],MM[],3,FALSE)</f>
        <v>V5757351401000</v>
      </c>
      <c r="C7509" s="36">
        <f>VLOOKUP(AllData[[#This Row],[Order]],MM[],2,FALSE)</f>
        <v>160</v>
      </c>
      <c r="D7509" s="36" t="s">
        <v>101</v>
      </c>
      <c r="E7509" s="36" t="s">
        <v>69</v>
      </c>
      <c r="F7509" s="36" t="s">
        <v>70</v>
      </c>
      <c r="G7509" s="36" t="s">
        <v>98</v>
      </c>
      <c r="H7509" s="36">
        <v>20</v>
      </c>
      <c r="I7509" s="36">
        <v>20</v>
      </c>
    </row>
    <row r="7510" spans="1:9" x14ac:dyDescent="0.35">
      <c r="A7510" s="36">
        <v>1550498</v>
      </c>
      <c r="B7510" s="36" t="str">
        <f>VLOOKUP(AllData[[#This Row],[Order]],MM[],3,FALSE)</f>
        <v>V5757351401000</v>
      </c>
      <c r="C7510" s="36">
        <f>VLOOKUP(AllData[[#This Row],[Order]],MM[],2,FALSE)</f>
        <v>160</v>
      </c>
      <c r="D7510" s="36" t="s">
        <v>104</v>
      </c>
      <c r="E7510" s="36" t="s">
        <v>69</v>
      </c>
      <c r="F7510" s="36" t="s">
        <v>70</v>
      </c>
      <c r="G7510" s="36" t="s">
        <v>100</v>
      </c>
      <c r="H7510" s="36">
        <v>30</v>
      </c>
      <c r="I7510" s="36">
        <v>30</v>
      </c>
    </row>
    <row r="7511" spans="1:9" x14ac:dyDescent="0.35">
      <c r="A7511" s="36">
        <v>1550498</v>
      </c>
      <c r="B7511" s="36" t="str">
        <f>VLOOKUP(AllData[[#This Row],[Order]],MM[],3,FALSE)</f>
        <v>V5757351401000</v>
      </c>
      <c r="C7511" s="36">
        <f>VLOOKUP(AllData[[#This Row],[Order]],MM[],2,FALSE)</f>
        <v>160</v>
      </c>
      <c r="D7511" s="36" t="s">
        <v>113</v>
      </c>
      <c r="E7511" s="36" t="s">
        <v>102</v>
      </c>
      <c r="F7511" s="36" t="s">
        <v>100</v>
      </c>
      <c r="G7511" s="36" t="s">
        <v>103</v>
      </c>
      <c r="H7511" s="36">
        <v>30</v>
      </c>
      <c r="I7511" s="36">
        <v>30</v>
      </c>
    </row>
    <row r="7512" spans="1:9" x14ac:dyDescent="0.35">
      <c r="A7512" s="36">
        <v>1550498</v>
      </c>
      <c r="B7512" s="36" t="str">
        <f>VLOOKUP(AllData[[#This Row],[Order]],MM[],3,FALSE)</f>
        <v>V5757351401000</v>
      </c>
      <c r="C7512" s="36">
        <f>VLOOKUP(AllData[[#This Row],[Order]],MM[],2,FALSE)</f>
        <v>160</v>
      </c>
      <c r="D7512" s="36" t="s">
        <v>114</v>
      </c>
      <c r="E7512" s="36" t="s">
        <v>102</v>
      </c>
      <c r="F7512" s="36" t="s">
        <v>100</v>
      </c>
      <c r="G7512" s="36" t="s">
        <v>106</v>
      </c>
      <c r="H7512" s="36">
        <v>45</v>
      </c>
      <c r="I7512" s="36">
        <v>45</v>
      </c>
    </row>
    <row r="7513" spans="1:9" x14ac:dyDescent="0.35">
      <c r="A7513" s="36">
        <v>1550498</v>
      </c>
      <c r="B7513" s="36" t="str">
        <f>VLOOKUP(AllData[[#This Row],[Order]],MM[],3,FALSE)</f>
        <v>V5757351401000</v>
      </c>
      <c r="C7513" s="36">
        <f>VLOOKUP(AllData[[#This Row],[Order]],MM[],2,FALSE)</f>
        <v>160</v>
      </c>
      <c r="D7513" s="36" t="s">
        <v>60</v>
      </c>
      <c r="E7513" s="36" t="s">
        <v>61</v>
      </c>
      <c r="F7513" s="36" t="s">
        <v>63</v>
      </c>
      <c r="G7513" s="36" t="s">
        <v>108</v>
      </c>
      <c r="H7513" s="36">
        <v>516.17999999999995</v>
      </c>
      <c r="I7513" s="36">
        <v>1</v>
      </c>
    </row>
    <row r="7514" spans="1:9" x14ac:dyDescent="0.35">
      <c r="A7514" s="36">
        <v>1550498</v>
      </c>
      <c r="B7514" s="36" t="str">
        <f>VLOOKUP(AllData[[#This Row],[Order]],MM[],3,FALSE)</f>
        <v>V5757351401000</v>
      </c>
      <c r="C7514" s="36">
        <f>VLOOKUP(AllData[[#This Row],[Order]],MM[],2,FALSE)</f>
        <v>160</v>
      </c>
      <c r="D7514" s="36" t="s">
        <v>95</v>
      </c>
      <c r="E7514" s="36" t="s">
        <v>83</v>
      </c>
      <c r="F7514" s="36" t="s">
        <v>84</v>
      </c>
      <c r="G7514" s="36" t="s">
        <v>110</v>
      </c>
      <c r="H7514" s="36"/>
      <c r="I7514" s="36">
        <v>5</v>
      </c>
    </row>
    <row r="7515" spans="1:9" x14ac:dyDescent="0.35">
      <c r="A7515" s="36">
        <v>1550499</v>
      </c>
      <c r="B7515" s="36" t="str">
        <f>VLOOKUP(AllData[[#This Row],[Order]],MM[],3,FALSE)</f>
        <v>V5757351400800</v>
      </c>
      <c r="C7515" s="36">
        <f>VLOOKUP(AllData[[#This Row],[Order]],MM[],2,FALSE)</f>
        <v>161</v>
      </c>
      <c r="D7515" s="36" t="s">
        <v>60</v>
      </c>
      <c r="E7515" s="36" t="s">
        <v>83</v>
      </c>
      <c r="F7515" s="36" t="s">
        <v>84</v>
      </c>
      <c r="G7515" s="36" t="s">
        <v>111</v>
      </c>
      <c r="H7515" s="36">
        <v>75.566000000000003</v>
      </c>
      <c r="I7515" s="36">
        <v>40</v>
      </c>
    </row>
    <row r="7516" spans="1:9" x14ac:dyDescent="0.35">
      <c r="A7516" s="36">
        <v>1550499</v>
      </c>
      <c r="B7516" s="36" t="str">
        <f>VLOOKUP(AllData[[#This Row],[Order]],MM[],3,FALSE)</f>
        <v>V5757351400800</v>
      </c>
      <c r="C7516" s="36">
        <f>VLOOKUP(AllData[[#This Row],[Order]],MM[],2,FALSE)</f>
        <v>161</v>
      </c>
      <c r="D7516" s="36" t="s">
        <v>68</v>
      </c>
      <c r="E7516" s="36" t="s">
        <v>61</v>
      </c>
      <c r="F7516" s="36" t="s">
        <v>63</v>
      </c>
      <c r="G7516" s="36" t="s">
        <v>64</v>
      </c>
      <c r="H7516" s="36">
        <v>16.382999999999999</v>
      </c>
      <c r="I7516" s="36">
        <v>15</v>
      </c>
    </row>
    <row r="7517" spans="1:9" x14ac:dyDescent="0.35">
      <c r="A7517" s="36">
        <v>1550499</v>
      </c>
      <c r="B7517" s="36" t="str">
        <f>VLOOKUP(AllData[[#This Row],[Order]],MM[],3,FALSE)</f>
        <v>V5757351400800</v>
      </c>
      <c r="C7517" s="36">
        <f>VLOOKUP(AllData[[#This Row],[Order]],MM[],2,FALSE)</f>
        <v>161</v>
      </c>
      <c r="D7517" s="36" t="s">
        <v>73</v>
      </c>
      <c r="E7517" s="36" t="s">
        <v>69</v>
      </c>
      <c r="F7517" s="36" t="s">
        <v>70</v>
      </c>
      <c r="G7517" s="36" t="s">
        <v>71</v>
      </c>
      <c r="H7517" s="36">
        <v>20</v>
      </c>
      <c r="I7517" s="36">
        <v>20</v>
      </c>
    </row>
    <row r="7518" spans="1:9" x14ac:dyDescent="0.35">
      <c r="A7518" s="36">
        <v>1550499</v>
      </c>
      <c r="B7518" s="36" t="str">
        <f>VLOOKUP(AllData[[#This Row],[Order]],MM[],3,FALSE)</f>
        <v>V5757351400800</v>
      </c>
      <c r="C7518" s="36">
        <f>VLOOKUP(AllData[[#This Row],[Order]],MM[],2,FALSE)</f>
        <v>161</v>
      </c>
      <c r="D7518" s="36" t="s">
        <v>75</v>
      </c>
      <c r="E7518" s="36" t="s">
        <v>61</v>
      </c>
      <c r="F7518" s="36" t="s">
        <v>63</v>
      </c>
      <c r="G7518" s="36" t="s">
        <v>74</v>
      </c>
      <c r="H7518" s="36">
        <v>476.58</v>
      </c>
      <c r="I7518" s="36">
        <v>350</v>
      </c>
    </row>
    <row r="7519" spans="1:9" x14ac:dyDescent="0.35">
      <c r="A7519" s="36">
        <v>1550499</v>
      </c>
      <c r="B7519" s="36" t="str">
        <f>VLOOKUP(AllData[[#This Row],[Order]],MM[],3,FALSE)</f>
        <v>V5757351400800</v>
      </c>
      <c r="C7519" s="36">
        <f>VLOOKUP(AllData[[#This Row],[Order]],MM[],2,FALSE)</f>
        <v>161</v>
      </c>
      <c r="D7519" s="36" t="s">
        <v>78</v>
      </c>
      <c r="E7519" s="36" t="s">
        <v>61</v>
      </c>
      <c r="F7519" s="36" t="s">
        <v>63</v>
      </c>
      <c r="G7519" s="36" t="s">
        <v>76</v>
      </c>
      <c r="H7519" s="36">
        <v>2320.98</v>
      </c>
      <c r="I7519" s="36">
        <v>1020</v>
      </c>
    </row>
    <row r="7520" spans="1:9" x14ac:dyDescent="0.35">
      <c r="A7520" s="36">
        <v>1550499</v>
      </c>
      <c r="B7520" s="36" t="str">
        <f>VLOOKUP(AllData[[#This Row],[Order]],MM[],3,FALSE)</f>
        <v>V5757351400800</v>
      </c>
      <c r="C7520" s="36">
        <f>VLOOKUP(AllData[[#This Row],[Order]],MM[],2,FALSE)</f>
        <v>161</v>
      </c>
      <c r="D7520" s="36" t="s">
        <v>80</v>
      </c>
      <c r="E7520" s="36" t="s">
        <v>61</v>
      </c>
      <c r="F7520" s="36" t="s">
        <v>63</v>
      </c>
      <c r="G7520" s="36" t="s">
        <v>112</v>
      </c>
      <c r="H7520" s="36">
        <v>24.65</v>
      </c>
      <c r="I7520" s="36">
        <v>50</v>
      </c>
    </row>
    <row r="7521" spans="1:9" x14ac:dyDescent="0.35">
      <c r="A7521" s="36">
        <v>1550499</v>
      </c>
      <c r="B7521" s="36" t="str">
        <f>VLOOKUP(AllData[[#This Row],[Order]],MM[],3,FALSE)</f>
        <v>V5757351400800</v>
      </c>
      <c r="C7521" s="36">
        <f>VLOOKUP(AllData[[#This Row],[Order]],MM[],2,FALSE)</f>
        <v>161</v>
      </c>
      <c r="D7521" s="36" t="s">
        <v>82</v>
      </c>
      <c r="E7521" s="36" t="s">
        <v>89</v>
      </c>
      <c r="F7521" s="36" t="s">
        <v>91</v>
      </c>
      <c r="G7521" s="36" t="s">
        <v>92</v>
      </c>
      <c r="H7521" s="36"/>
      <c r="I7521" s="36">
        <v>0</v>
      </c>
    </row>
    <row r="7522" spans="1:9" x14ac:dyDescent="0.35">
      <c r="A7522" s="36">
        <v>1550499</v>
      </c>
      <c r="B7522" s="36" t="str">
        <f>VLOOKUP(AllData[[#This Row],[Order]],MM[],3,FALSE)</f>
        <v>V5757351400800</v>
      </c>
      <c r="C7522" s="36">
        <f>VLOOKUP(AllData[[#This Row],[Order]],MM[],2,FALSE)</f>
        <v>161</v>
      </c>
      <c r="D7522" s="36" t="s">
        <v>85</v>
      </c>
      <c r="E7522" s="36" t="s">
        <v>69</v>
      </c>
      <c r="F7522" s="36" t="s">
        <v>70</v>
      </c>
      <c r="G7522" s="36" t="s">
        <v>79</v>
      </c>
      <c r="H7522" s="36">
        <v>20</v>
      </c>
      <c r="I7522" s="36">
        <v>20</v>
      </c>
    </row>
    <row r="7523" spans="1:9" x14ac:dyDescent="0.35">
      <c r="A7523" s="36">
        <v>1550499</v>
      </c>
      <c r="B7523" s="36" t="str">
        <f>VLOOKUP(AllData[[#This Row],[Order]],MM[],3,FALSE)</f>
        <v>V5757351400800</v>
      </c>
      <c r="C7523" s="36">
        <f>VLOOKUP(AllData[[#This Row],[Order]],MM[],2,FALSE)</f>
        <v>161</v>
      </c>
      <c r="D7523" s="36" t="s">
        <v>88</v>
      </c>
      <c r="E7523" s="36" t="s">
        <v>69</v>
      </c>
      <c r="F7523" s="36" t="s">
        <v>70</v>
      </c>
      <c r="G7523" s="36" t="s">
        <v>81</v>
      </c>
      <c r="H7523" s="36">
        <v>20</v>
      </c>
      <c r="I7523" s="36">
        <v>20</v>
      </c>
    </row>
    <row r="7524" spans="1:9" x14ac:dyDescent="0.35">
      <c r="A7524" s="36">
        <v>1550499</v>
      </c>
      <c r="B7524" s="36" t="str">
        <f>VLOOKUP(AllData[[#This Row],[Order]],MM[],3,FALSE)</f>
        <v>V5757351400800</v>
      </c>
      <c r="C7524" s="36">
        <f>VLOOKUP(AllData[[#This Row],[Order]],MM[],2,FALSE)</f>
        <v>161</v>
      </c>
      <c r="D7524" s="36" t="s">
        <v>95</v>
      </c>
      <c r="E7524" s="36" t="s">
        <v>83</v>
      </c>
      <c r="F7524" s="36" t="s">
        <v>84</v>
      </c>
      <c r="G7524" s="36" t="s">
        <v>84</v>
      </c>
      <c r="H7524" s="36">
        <v>541.79999999999995</v>
      </c>
      <c r="I7524" s="36">
        <v>450</v>
      </c>
    </row>
    <row r="7525" spans="1:9" x14ac:dyDescent="0.35">
      <c r="A7525" s="36">
        <v>1550499</v>
      </c>
      <c r="B7525" s="36" t="str">
        <f>VLOOKUP(AllData[[#This Row],[Order]],MM[],3,FALSE)</f>
        <v>V5757351400800</v>
      </c>
      <c r="C7525" s="36">
        <f>VLOOKUP(AllData[[#This Row],[Order]],MM[],2,FALSE)</f>
        <v>161</v>
      </c>
      <c r="D7525" s="36" t="s">
        <v>97</v>
      </c>
      <c r="E7525" s="36" t="s">
        <v>86</v>
      </c>
      <c r="F7525" s="36" t="s">
        <v>87</v>
      </c>
      <c r="G7525" s="36" t="s">
        <v>87</v>
      </c>
      <c r="H7525" s="36">
        <v>20</v>
      </c>
      <c r="I7525" s="36">
        <v>20</v>
      </c>
    </row>
    <row r="7526" spans="1:9" x14ac:dyDescent="0.35">
      <c r="A7526" s="36">
        <v>1550499</v>
      </c>
      <c r="B7526" s="36" t="str">
        <f>VLOOKUP(AllData[[#This Row],[Order]],MM[],3,FALSE)</f>
        <v>V5757351400800</v>
      </c>
      <c r="C7526" s="36">
        <f>VLOOKUP(AllData[[#This Row],[Order]],MM[],2,FALSE)</f>
        <v>161</v>
      </c>
      <c r="D7526" s="36" t="s">
        <v>99</v>
      </c>
      <c r="E7526" s="36" t="s">
        <v>61</v>
      </c>
      <c r="F7526" s="36" t="s">
        <v>63</v>
      </c>
      <c r="G7526" s="36" t="s">
        <v>96</v>
      </c>
      <c r="H7526" s="36">
        <v>3.5830000000000002</v>
      </c>
      <c r="I7526" s="36">
        <v>100</v>
      </c>
    </row>
    <row r="7527" spans="1:9" x14ac:dyDescent="0.35">
      <c r="A7527" s="36">
        <v>1550499</v>
      </c>
      <c r="B7527" s="36" t="str">
        <f>VLOOKUP(AllData[[#This Row],[Order]],MM[],3,FALSE)</f>
        <v>V5757351400800</v>
      </c>
      <c r="C7527" s="36">
        <f>VLOOKUP(AllData[[#This Row],[Order]],MM[],2,FALSE)</f>
        <v>161</v>
      </c>
      <c r="D7527" s="36" t="s">
        <v>101</v>
      </c>
      <c r="E7527" s="36" t="s">
        <v>69</v>
      </c>
      <c r="F7527" s="36" t="s">
        <v>70</v>
      </c>
      <c r="G7527" s="36" t="s">
        <v>98</v>
      </c>
      <c r="H7527" s="36">
        <v>20</v>
      </c>
      <c r="I7527" s="36">
        <v>20</v>
      </c>
    </row>
    <row r="7528" spans="1:9" x14ac:dyDescent="0.35">
      <c r="A7528" s="36">
        <v>1550499</v>
      </c>
      <c r="B7528" s="36" t="str">
        <f>VLOOKUP(AllData[[#This Row],[Order]],MM[],3,FALSE)</f>
        <v>V5757351400800</v>
      </c>
      <c r="C7528" s="36">
        <f>VLOOKUP(AllData[[#This Row],[Order]],MM[],2,FALSE)</f>
        <v>161</v>
      </c>
      <c r="D7528" s="36" t="s">
        <v>104</v>
      </c>
      <c r="E7528" s="36" t="s">
        <v>69</v>
      </c>
      <c r="F7528" s="36" t="s">
        <v>70</v>
      </c>
      <c r="G7528" s="36" t="s">
        <v>100</v>
      </c>
      <c r="H7528" s="36">
        <v>30</v>
      </c>
      <c r="I7528" s="36">
        <v>30</v>
      </c>
    </row>
    <row r="7529" spans="1:9" x14ac:dyDescent="0.35">
      <c r="A7529" s="36">
        <v>1550499</v>
      </c>
      <c r="B7529" s="36" t="str">
        <f>VLOOKUP(AllData[[#This Row],[Order]],MM[],3,FALSE)</f>
        <v>V5757351400800</v>
      </c>
      <c r="C7529" s="36">
        <f>VLOOKUP(AllData[[#This Row],[Order]],MM[],2,FALSE)</f>
        <v>161</v>
      </c>
      <c r="D7529" s="36" t="s">
        <v>113</v>
      </c>
      <c r="E7529" s="36" t="s">
        <v>102</v>
      </c>
      <c r="F7529" s="36" t="s">
        <v>100</v>
      </c>
      <c r="G7529" s="36" t="s">
        <v>103</v>
      </c>
      <c r="H7529" s="36">
        <v>30</v>
      </c>
      <c r="I7529" s="36">
        <v>30</v>
      </c>
    </row>
    <row r="7530" spans="1:9" x14ac:dyDescent="0.35">
      <c r="A7530" s="36">
        <v>1550499</v>
      </c>
      <c r="B7530" s="36" t="str">
        <f>VLOOKUP(AllData[[#This Row],[Order]],MM[],3,FALSE)</f>
        <v>V5757351400800</v>
      </c>
      <c r="C7530" s="36">
        <f>VLOOKUP(AllData[[#This Row],[Order]],MM[],2,FALSE)</f>
        <v>161</v>
      </c>
      <c r="D7530" s="36" t="s">
        <v>114</v>
      </c>
      <c r="E7530" s="36" t="s">
        <v>102</v>
      </c>
      <c r="F7530" s="36" t="s">
        <v>100</v>
      </c>
      <c r="G7530" s="36" t="s">
        <v>106</v>
      </c>
      <c r="H7530" s="36">
        <v>45</v>
      </c>
      <c r="I7530" s="36">
        <v>45</v>
      </c>
    </row>
    <row r="7531" spans="1:9" x14ac:dyDescent="0.35">
      <c r="A7531" s="36">
        <v>1550499</v>
      </c>
      <c r="B7531" s="36" t="str">
        <f>VLOOKUP(AllData[[#This Row],[Order]],MM[],3,FALSE)</f>
        <v>V5757351400800</v>
      </c>
      <c r="C7531" s="36">
        <f>VLOOKUP(AllData[[#This Row],[Order]],MM[],2,FALSE)</f>
        <v>161</v>
      </c>
      <c r="D7531" s="36" t="s">
        <v>60</v>
      </c>
      <c r="E7531" s="36" t="s">
        <v>61</v>
      </c>
      <c r="F7531" s="36" t="s">
        <v>63</v>
      </c>
      <c r="G7531" s="36" t="s">
        <v>108</v>
      </c>
      <c r="H7531" s="36">
        <v>269.58000000000004</v>
      </c>
      <c r="I7531" s="36">
        <v>1</v>
      </c>
    </row>
    <row r="7532" spans="1:9" x14ac:dyDescent="0.35">
      <c r="A7532" s="36">
        <v>1550499</v>
      </c>
      <c r="B7532" s="36" t="str">
        <f>VLOOKUP(AllData[[#This Row],[Order]],MM[],3,FALSE)</f>
        <v>V5757351400800</v>
      </c>
      <c r="C7532" s="36">
        <f>VLOOKUP(AllData[[#This Row],[Order]],MM[],2,FALSE)</f>
        <v>161</v>
      </c>
      <c r="D7532" s="36" t="s">
        <v>95</v>
      </c>
      <c r="E7532" s="36" t="s">
        <v>83</v>
      </c>
      <c r="F7532" s="36" t="s">
        <v>84</v>
      </c>
      <c r="G7532" s="36" t="s">
        <v>110</v>
      </c>
      <c r="H7532" s="36"/>
      <c r="I7532" s="36">
        <v>5</v>
      </c>
    </row>
    <row r="7533" spans="1:9" x14ac:dyDescent="0.35">
      <c r="A7533" s="36">
        <v>1550560</v>
      </c>
      <c r="B7533" s="36" t="str">
        <f>VLOOKUP(AllData[[#This Row],[Order]],MM[],3,FALSE)</f>
        <v>V5757351401000</v>
      </c>
      <c r="C7533" s="36">
        <f>VLOOKUP(AllData[[#This Row],[Order]],MM[],2,FALSE)</f>
        <v>161</v>
      </c>
      <c r="D7533" s="36" t="s">
        <v>60</v>
      </c>
      <c r="E7533" s="36" t="s">
        <v>83</v>
      </c>
      <c r="F7533" s="36" t="s">
        <v>84</v>
      </c>
      <c r="G7533" s="36" t="s">
        <v>111</v>
      </c>
      <c r="H7533" s="36">
        <v>61.933</v>
      </c>
      <c r="I7533" s="36">
        <v>40</v>
      </c>
    </row>
    <row r="7534" spans="1:9" x14ac:dyDescent="0.35">
      <c r="A7534" s="36">
        <v>1550560</v>
      </c>
      <c r="B7534" s="36" t="str">
        <f>VLOOKUP(AllData[[#This Row],[Order]],MM[],3,FALSE)</f>
        <v>V5757351401000</v>
      </c>
      <c r="C7534" s="36">
        <f>VLOOKUP(AllData[[#This Row],[Order]],MM[],2,FALSE)</f>
        <v>161</v>
      </c>
      <c r="D7534" s="36" t="s">
        <v>68</v>
      </c>
      <c r="E7534" s="36" t="s">
        <v>61</v>
      </c>
      <c r="F7534" s="36" t="s">
        <v>63</v>
      </c>
      <c r="G7534" s="36" t="s">
        <v>64</v>
      </c>
      <c r="H7534" s="36">
        <v>1.5329999999999999</v>
      </c>
      <c r="I7534" s="36">
        <v>15</v>
      </c>
    </row>
    <row r="7535" spans="1:9" x14ac:dyDescent="0.35">
      <c r="A7535" s="36">
        <v>1550560</v>
      </c>
      <c r="B7535" s="36" t="str">
        <f>VLOOKUP(AllData[[#This Row],[Order]],MM[],3,FALSE)</f>
        <v>V5757351401000</v>
      </c>
      <c r="C7535" s="36">
        <f>VLOOKUP(AllData[[#This Row],[Order]],MM[],2,FALSE)</f>
        <v>161</v>
      </c>
      <c r="D7535" s="36" t="s">
        <v>73</v>
      </c>
      <c r="E7535" s="36" t="s">
        <v>69</v>
      </c>
      <c r="F7535" s="36" t="s">
        <v>70</v>
      </c>
      <c r="G7535" s="36" t="s">
        <v>71</v>
      </c>
      <c r="H7535" s="36">
        <v>20</v>
      </c>
      <c r="I7535" s="36">
        <v>20</v>
      </c>
    </row>
    <row r="7536" spans="1:9" x14ac:dyDescent="0.35">
      <c r="A7536" s="36">
        <v>1550560</v>
      </c>
      <c r="B7536" s="36" t="str">
        <f>VLOOKUP(AllData[[#This Row],[Order]],MM[],3,FALSE)</f>
        <v>V5757351401000</v>
      </c>
      <c r="C7536" s="36">
        <f>VLOOKUP(AllData[[#This Row],[Order]],MM[],2,FALSE)</f>
        <v>161</v>
      </c>
      <c r="D7536" s="36" t="s">
        <v>75</v>
      </c>
      <c r="E7536" s="36" t="s">
        <v>61</v>
      </c>
      <c r="F7536" s="36" t="s">
        <v>63</v>
      </c>
      <c r="G7536" s="36" t="s">
        <v>74</v>
      </c>
      <c r="H7536" s="36">
        <v>715.62</v>
      </c>
      <c r="I7536" s="36">
        <v>350</v>
      </c>
    </row>
    <row r="7537" spans="1:9" x14ac:dyDescent="0.35">
      <c r="A7537" s="36">
        <v>1550560</v>
      </c>
      <c r="B7537" s="36" t="str">
        <f>VLOOKUP(AllData[[#This Row],[Order]],MM[],3,FALSE)</f>
        <v>V5757351401000</v>
      </c>
      <c r="C7537" s="36">
        <f>VLOOKUP(AllData[[#This Row],[Order]],MM[],2,FALSE)</f>
        <v>161</v>
      </c>
      <c r="D7537" s="36" t="s">
        <v>78</v>
      </c>
      <c r="E7537" s="36" t="s">
        <v>61</v>
      </c>
      <c r="F7537" s="36" t="s">
        <v>63</v>
      </c>
      <c r="G7537" s="36" t="s">
        <v>76</v>
      </c>
      <c r="H7537" s="36">
        <v>2335.5</v>
      </c>
      <c r="I7537" s="36">
        <v>1020</v>
      </c>
    </row>
    <row r="7538" spans="1:9" x14ac:dyDescent="0.35">
      <c r="A7538" s="36">
        <v>1550560</v>
      </c>
      <c r="B7538" s="36" t="str">
        <f>VLOOKUP(AllData[[#This Row],[Order]],MM[],3,FALSE)</f>
        <v>V5757351401000</v>
      </c>
      <c r="C7538" s="36">
        <f>VLOOKUP(AllData[[#This Row],[Order]],MM[],2,FALSE)</f>
        <v>161</v>
      </c>
      <c r="D7538" s="36" t="s">
        <v>80</v>
      </c>
      <c r="E7538" s="36" t="s">
        <v>61</v>
      </c>
      <c r="F7538" s="36" t="s">
        <v>63</v>
      </c>
      <c r="G7538" s="36" t="s">
        <v>112</v>
      </c>
      <c r="H7538" s="36">
        <v>48.35</v>
      </c>
      <c r="I7538" s="36">
        <v>50</v>
      </c>
    </row>
    <row r="7539" spans="1:9" x14ac:dyDescent="0.35">
      <c r="A7539" s="36">
        <v>1550560</v>
      </c>
      <c r="B7539" s="36" t="str">
        <f>VLOOKUP(AllData[[#This Row],[Order]],MM[],3,FALSE)</f>
        <v>V5757351401000</v>
      </c>
      <c r="C7539" s="36">
        <f>VLOOKUP(AllData[[#This Row],[Order]],MM[],2,FALSE)</f>
        <v>161</v>
      </c>
      <c r="D7539" s="36" t="s">
        <v>82</v>
      </c>
      <c r="E7539" s="36" t="s">
        <v>89</v>
      </c>
      <c r="F7539" s="36" t="s">
        <v>91</v>
      </c>
      <c r="G7539" s="36" t="s">
        <v>92</v>
      </c>
      <c r="H7539" s="36"/>
      <c r="I7539" s="36">
        <v>0</v>
      </c>
    </row>
    <row r="7540" spans="1:9" x14ac:dyDescent="0.35">
      <c r="A7540" s="36">
        <v>1550560</v>
      </c>
      <c r="B7540" s="36" t="str">
        <f>VLOOKUP(AllData[[#This Row],[Order]],MM[],3,FALSE)</f>
        <v>V5757351401000</v>
      </c>
      <c r="C7540" s="36">
        <f>VLOOKUP(AllData[[#This Row],[Order]],MM[],2,FALSE)</f>
        <v>161</v>
      </c>
      <c r="D7540" s="36" t="s">
        <v>85</v>
      </c>
      <c r="E7540" s="36" t="s">
        <v>69</v>
      </c>
      <c r="F7540" s="36" t="s">
        <v>70</v>
      </c>
      <c r="G7540" s="36" t="s">
        <v>79</v>
      </c>
      <c r="H7540" s="36">
        <v>20</v>
      </c>
      <c r="I7540" s="36">
        <v>20</v>
      </c>
    </row>
    <row r="7541" spans="1:9" x14ac:dyDescent="0.35">
      <c r="A7541" s="36">
        <v>1550560</v>
      </c>
      <c r="B7541" s="36" t="str">
        <f>VLOOKUP(AllData[[#This Row],[Order]],MM[],3,FALSE)</f>
        <v>V5757351401000</v>
      </c>
      <c r="C7541" s="36">
        <f>VLOOKUP(AllData[[#This Row],[Order]],MM[],2,FALSE)</f>
        <v>161</v>
      </c>
      <c r="D7541" s="36" t="s">
        <v>88</v>
      </c>
      <c r="E7541" s="36" t="s">
        <v>69</v>
      </c>
      <c r="F7541" s="36" t="s">
        <v>70</v>
      </c>
      <c r="G7541" s="36" t="s">
        <v>81</v>
      </c>
      <c r="H7541" s="36">
        <v>20</v>
      </c>
      <c r="I7541" s="36">
        <v>20</v>
      </c>
    </row>
    <row r="7542" spans="1:9" x14ac:dyDescent="0.35">
      <c r="A7542" s="36">
        <v>1550560</v>
      </c>
      <c r="B7542" s="36" t="str">
        <f>VLOOKUP(AllData[[#This Row],[Order]],MM[],3,FALSE)</f>
        <v>V5757351401000</v>
      </c>
      <c r="C7542" s="36">
        <f>VLOOKUP(AllData[[#This Row],[Order]],MM[],2,FALSE)</f>
        <v>161</v>
      </c>
      <c r="D7542" s="36" t="s">
        <v>95</v>
      </c>
      <c r="E7542" s="36" t="s">
        <v>83</v>
      </c>
      <c r="F7542" s="36" t="s">
        <v>84</v>
      </c>
      <c r="G7542" s="36" t="s">
        <v>84</v>
      </c>
      <c r="H7542" s="36">
        <v>455.34000000000003</v>
      </c>
      <c r="I7542" s="36">
        <v>450</v>
      </c>
    </row>
    <row r="7543" spans="1:9" x14ac:dyDescent="0.35">
      <c r="A7543" s="36">
        <v>1550560</v>
      </c>
      <c r="B7543" s="36" t="str">
        <f>VLOOKUP(AllData[[#This Row],[Order]],MM[],3,FALSE)</f>
        <v>V5757351401000</v>
      </c>
      <c r="C7543" s="36">
        <f>VLOOKUP(AllData[[#This Row],[Order]],MM[],2,FALSE)</f>
        <v>161</v>
      </c>
      <c r="D7543" s="36" t="s">
        <v>97</v>
      </c>
      <c r="E7543" s="36" t="s">
        <v>86</v>
      </c>
      <c r="F7543" s="36" t="s">
        <v>87</v>
      </c>
      <c r="G7543" s="36" t="s">
        <v>87</v>
      </c>
      <c r="H7543" s="36">
        <v>20</v>
      </c>
      <c r="I7543" s="36">
        <v>20</v>
      </c>
    </row>
    <row r="7544" spans="1:9" x14ac:dyDescent="0.35">
      <c r="A7544" s="36">
        <v>1550560</v>
      </c>
      <c r="B7544" s="36" t="str">
        <f>VLOOKUP(AllData[[#This Row],[Order]],MM[],3,FALSE)</f>
        <v>V5757351401000</v>
      </c>
      <c r="C7544" s="36">
        <f>VLOOKUP(AllData[[#This Row],[Order]],MM[],2,FALSE)</f>
        <v>161</v>
      </c>
      <c r="D7544" s="36" t="s">
        <v>99</v>
      </c>
      <c r="E7544" s="36" t="s">
        <v>61</v>
      </c>
      <c r="F7544" s="36" t="s">
        <v>63</v>
      </c>
      <c r="G7544" s="36" t="s">
        <v>96</v>
      </c>
      <c r="H7544" s="36">
        <v>6.2</v>
      </c>
      <c r="I7544" s="36">
        <v>100</v>
      </c>
    </row>
    <row r="7545" spans="1:9" x14ac:dyDescent="0.35">
      <c r="A7545" s="36">
        <v>1550560</v>
      </c>
      <c r="B7545" s="36" t="str">
        <f>VLOOKUP(AllData[[#This Row],[Order]],MM[],3,FALSE)</f>
        <v>V5757351401000</v>
      </c>
      <c r="C7545" s="36">
        <f>VLOOKUP(AllData[[#This Row],[Order]],MM[],2,FALSE)</f>
        <v>161</v>
      </c>
      <c r="D7545" s="36" t="s">
        <v>101</v>
      </c>
      <c r="E7545" s="36" t="s">
        <v>69</v>
      </c>
      <c r="F7545" s="36" t="s">
        <v>70</v>
      </c>
      <c r="G7545" s="36" t="s">
        <v>98</v>
      </c>
      <c r="H7545" s="36">
        <v>20</v>
      </c>
      <c r="I7545" s="36">
        <v>20</v>
      </c>
    </row>
    <row r="7546" spans="1:9" x14ac:dyDescent="0.35">
      <c r="A7546" s="36">
        <v>1550560</v>
      </c>
      <c r="B7546" s="36" t="str">
        <f>VLOOKUP(AllData[[#This Row],[Order]],MM[],3,FALSE)</f>
        <v>V5757351401000</v>
      </c>
      <c r="C7546" s="36">
        <f>VLOOKUP(AllData[[#This Row],[Order]],MM[],2,FALSE)</f>
        <v>161</v>
      </c>
      <c r="D7546" s="36" t="s">
        <v>104</v>
      </c>
      <c r="E7546" s="36" t="s">
        <v>69</v>
      </c>
      <c r="F7546" s="36" t="s">
        <v>70</v>
      </c>
      <c r="G7546" s="36" t="s">
        <v>100</v>
      </c>
      <c r="H7546" s="36">
        <v>30</v>
      </c>
      <c r="I7546" s="36">
        <v>30</v>
      </c>
    </row>
    <row r="7547" spans="1:9" x14ac:dyDescent="0.35">
      <c r="A7547" s="36">
        <v>1550560</v>
      </c>
      <c r="B7547" s="36" t="str">
        <f>VLOOKUP(AllData[[#This Row],[Order]],MM[],3,FALSE)</f>
        <v>V5757351401000</v>
      </c>
      <c r="C7547" s="36">
        <f>VLOOKUP(AllData[[#This Row],[Order]],MM[],2,FALSE)</f>
        <v>161</v>
      </c>
      <c r="D7547" s="36" t="s">
        <v>113</v>
      </c>
      <c r="E7547" s="36" t="s">
        <v>102</v>
      </c>
      <c r="F7547" s="36" t="s">
        <v>100</v>
      </c>
      <c r="G7547" s="36" t="s">
        <v>103</v>
      </c>
      <c r="H7547" s="36">
        <v>30</v>
      </c>
      <c r="I7547" s="36">
        <v>30</v>
      </c>
    </row>
    <row r="7548" spans="1:9" x14ac:dyDescent="0.35">
      <c r="A7548" s="36">
        <v>1550560</v>
      </c>
      <c r="B7548" s="36" t="str">
        <f>VLOOKUP(AllData[[#This Row],[Order]],MM[],3,FALSE)</f>
        <v>V5757351401000</v>
      </c>
      <c r="C7548" s="36">
        <f>VLOOKUP(AllData[[#This Row],[Order]],MM[],2,FALSE)</f>
        <v>161</v>
      </c>
      <c r="D7548" s="36" t="s">
        <v>114</v>
      </c>
      <c r="E7548" s="36" t="s">
        <v>102</v>
      </c>
      <c r="F7548" s="36" t="s">
        <v>100</v>
      </c>
      <c r="G7548" s="36" t="s">
        <v>106</v>
      </c>
      <c r="H7548" s="36">
        <v>45</v>
      </c>
      <c r="I7548" s="36">
        <v>45</v>
      </c>
    </row>
    <row r="7549" spans="1:9" x14ac:dyDescent="0.35">
      <c r="A7549" s="36">
        <v>1550560</v>
      </c>
      <c r="B7549" s="36" t="str">
        <f>VLOOKUP(AllData[[#This Row],[Order]],MM[],3,FALSE)</f>
        <v>V5757351401000</v>
      </c>
      <c r="C7549" s="36">
        <f>VLOOKUP(AllData[[#This Row],[Order]],MM[],2,FALSE)</f>
        <v>161</v>
      </c>
      <c r="D7549" s="36" t="s">
        <v>60</v>
      </c>
      <c r="E7549" s="36" t="s">
        <v>61</v>
      </c>
      <c r="F7549" s="36" t="s">
        <v>63</v>
      </c>
      <c r="G7549" s="36" t="s">
        <v>108</v>
      </c>
      <c r="H7549" s="36"/>
      <c r="I7549" s="36">
        <v>1</v>
      </c>
    </row>
    <row r="7550" spans="1:9" x14ac:dyDescent="0.35">
      <c r="A7550" s="36">
        <v>1550560</v>
      </c>
      <c r="B7550" s="36" t="str">
        <f>VLOOKUP(AllData[[#This Row],[Order]],MM[],3,FALSE)</f>
        <v>V5757351401000</v>
      </c>
      <c r="C7550" s="36">
        <f>VLOOKUP(AllData[[#This Row],[Order]],MM[],2,FALSE)</f>
        <v>161</v>
      </c>
      <c r="D7550" s="36" t="s">
        <v>95</v>
      </c>
      <c r="E7550" s="36" t="s">
        <v>83</v>
      </c>
      <c r="F7550" s="36" t="s">
        <v>84</v>
      </c>
      <c r="G7550" s="36" t="s">
        <v>110</v>
      </c>
      <c r="H7550" s="36"/>
      <c r="I7550" s="36">
        <v>5</v>
      </c>
    </row>
    <row r="7551" spans="1:9" x14ac:dyDescent="0.35">
      <c r="A7551" s="36">
        <v>1552183</v>
      </c>
      <c r="B7551" s="36" t="str">
        <f>VLOOKUP(AllData[[#This Row],[Order]],MM[],3,FALSE)</f>
        <v>V5757311400800</v>
      </c>
      <c r="C7551" s="36">
        <f>VLOOKUP(AllData[[#This Row],[Order]],MM[],2,FALSE)</f>
        <v>155</v>
      </c>
      <c r="D7551" s="36" t="s">
        <v>60</v>
      </c>
      <c r="E7551" s="36" t="s">
        <v>83</v>
      </c>
      <c r="F7551" s="36" t="s">
        <v>84</v>
      </c>
      <c r="G7551" s="36" t="s">
        <v>111</v>
      </c>
      <c r="H7551" s="36">
        <v>53.7</v>
      </c>
      <c r="I7551" s="36">
        <v>40</v>
      </c>
    </row>
    <row r="7552" spans="1:9" x14ac:dyDescent="0.35">
      <c r="A7552" s="36">
        <v>1552183</v>
      </c>
      <c r="B7552" s="36" t="str">
        <f>VLOOKUP(AllData[[#This Row],[Order]],MM[],3,FALSE)</f>
        <v>V5757311400800</v>
      </c>
      <c r="C7552" s="36">
        <f>VLOOKUP(AllData[[#This Row],[Order]],MM[],2,FALSE)</f>
        <v>155</v>
      </c>
      <c r="D7552" s="36" t="s">
        <v>68</v>
      </c>
      <c r="E7552" s="36" t="s">
        <v>61</v>
      </c>
      <c r="F7552" s="36" t="s">
        <v>63</v>
      </c>
      <c r="G7552" s="36" t="s">
        <v>64</v>
      </c>
      <c r="H7552" s="36">
        <v>2.9830000000000001</v>
      </c>
      <c r="I7552" s="36">
        <v>15</v>
      </c>
    </row>
    <row r="7553" spans="1:9" x14ac:dyDescent="0.35">
      <c r="A7553" s="36">
        <v>1552183</v>
      </c>
      <c r="B7553" s="36" t="str">
        <f>VLOOKUP(AllData[[#This Row],[Order]],MM[],3,FALSE)</f>
        <v>V5757311400800</v>
      </c>
      <c r="C7553" s="36">
        <f>VLOOKUP(AllData[[#This Row],[Order]],MM[],2,FALSE)</f>
        <v>155</v>
      </c>
      <c r="D7553" s="36" t="s">
        <v>73</v>
      </c>
      <c r="E7553" s="36" t="s">
        <v>69</v>
      </c>
      <c r="F7553" s="36" t="s">
        <v>70</v>
      </c>
      <c r="G7553" s="36" t="s">
        <v>71</v>
      </c>
      <c r="H7553" s="36">
        <v>20</v>
      </c>
      <c r="I7553" s="36">
        <v>20</v>
      </c>
    </row>
    <row r="7554" spans="1:9" x14ac:dyDescent="0.35">
      <c r="A7554" s="36">
        <v>1552183</v>
      </c>
      <c r="B7554" s="36" t="str">
        <f>VLOOKUP(AllData[[#This Row],[Order]],MM[],3,FALSE)</f>
        <v>V5757311400800</v>
      </c>
      <c r="C7554" s="36">
        <f>VLOOKUP(AllData[[#This Row],[Order]],MM[],2,FALSE)</f>
        <v>155</v>
      </c>
      <c r="D7554" s="36" t="s">
        <v>75</v>
      </c>
      <c r="E7554" s="36" t="s">
        <v>61</v>
      </c>
      <c r="F7554" s="36" t="s">
        <v>63</v>
      </c>
      <c r="G7554" s="36" t="s">
        <v>74</v>
      </c>
      <c r="H7554" s="36">
        <v>433.56</v>
      </c>
      <c r="I7554" s="36">
        <v>290</v>
      </c>
    </row>
    <row r="7555" spans="1:9" x14ac:dyDescent="0.35">
      <c r="A7555" s="36">
        <v>1552183</v>
      </c>
      <c r="B7555" s="36" t="str">
        <f>VLOOKUP(AllData[[#This Row],[Order]],MM[],3,FALSE)</f>
        <v>V5757311400800</v>
      </c>
      <c r="C7555" s="36">
        <f>VLOOKUP(AllData[[#This Row],[Order]],MM[],2,FALSE)</f>
        <v>155</v>
      </c>
      <c r="D7555" s="36" t="s">
        <v>78</v>
      </c>
      <c r="E7555" s="36" t="s">
        <v>61</v>
      </c>
      <c r="F7555" s="36" t="s">
        <v>63</v>
      </c>
      <c r="G7555" s="36" t="s">
        <v>76</v>
      </c>
      <c r="H7555" s="36">
        <v>2251.98</v>
      </c>
      <c r="I7555" s="36">
        <v>1040</v>
      </c>
    </row>
    <row r="7556" spans="1:9" x14ac:dyDescent="0.35">
      <c r="A7556" s="36">
        <v>1552183</v>
      </c>
      <c r="B7556" s="36" t="str">
        <f>VLOOKUP(AllData[[#This Row],[Order]],MM[],3,FALSE)</f>
        <v>V5757311400800</v>
      </c>
      <c r="C7556" s="36">
        <f>VLOOKUP(AllData[[#This Row],[Order]],MM[],2,FALSE)</f>
        <v>155</v>
      </c>
      <c r="D7556" s="36" t="s">
        <v>80</v>
      </c>
      <c r="E7556" s="36" t="s">
        <v>61</v>
      </c>
      <c r="F7556" s="36" t="s">
        <v>63</v>
      </c>
      <c r="G7556" s="36" t="s">
        <v>112</v>
      </c>
      <c r="H7556" s="36">
        <v>19.183</v>
      </c>
      <c r="I7556" s="36">
        <v>50</v>
      </c>
    </row>
    <row r="7557" spans="1:9" x14ac:dyDescent="0.35">
      <c r="A7557" s="36">
        <v>1552183</v>
      </c>
      <c r="B7557" s="36" t="str">
        <f>VLOOKUP(AllData[[#This Row],[Order]],MM[],3,FALSE)</f>
        <v>V5757311400800</v>
      </c>
      <c r="C7557" s="36">
        <f>VLOOKUP(AllData[[#This Row],[Order]],MM[],2,FALSE)</f>
        <v>155</v>
      </c>
      <c r="D7557" s="36" t="s">
        <v>82</v>
      </c>
      <c r="E7557" s="36" t="s">
        <v>89</v>
      </c>
      <c r="F7557" s="36" t="s">
        <v>91</v>
      </c>
      <c r="G7557" s="36" t="s">
        <v>92</v>
      </c>
      <c r="H7557" s="36"/>
      <c r="I7557" s="36">
        <v>0</v>
      </c>
    </row>
    <row r="7558" spans="1:9" x14ac:dyDescent="0.35">
      <c r="A7558" s="36">
        <v>1552183</v>
      </c>
      <c r="B7558" s="36" t="str">
        <f>VLOOKUP(AllData[[#This Row],[Order]],MM[],3,FALSE)</f>
        <v>V5757311400800</v>
      </c>
      <c r="C7558" s="36">
        <f>VLOOKUP(AllData[[#This Row],[Order]],MM[],2,FALSE)</f>
        <v>155</v>
      </c>
      <c r="D7558" s="36" t="s">
        <v>85</v>
      </c>
      <c r="E7558" s="36" t="s">
        <v>69</v>
      </c>
      <c r="F7558" s="36" t="s">
        <v>70</v>
      </c>
      <c r="G7558" s="36" t="s">
        <v>79</v>
      </c>
      <c r="H7558" s="36">
        <v>20</v>
      </c>
      <c r="I7558" s="36">
        <v>20</v>
      </c>
    </row>
    <row r="7559" spans="1:9" x14ac:dyDescent="0.35">
      <c r="A7559" s="36">
        <v>1552183</v>
      </c>
      <c r="B7559" s="36" t="str">
        <f>VLOOKUP(AllData[[#This Row],[Order]],MM[],3,FALSE)</f>
        <v>V5757311400800</v>
      </c>
      <c r="C7559" s="36">
        <f>VLOOKUP(AllData[[#This Row],[Order]],MM[],2,FALSE)</f>
        <v>155</v>
      </c>
      <c r="D7559" s="36" t="s">
        <v>88</v>
      </c>
      <c r="E7559" s="36" t="s">
        <v>69</v>
      </c>
      <c r="F7559" s="36" t="s">
        <v>70</v>
      </c>
      <c r="G7559" s="36" t="s">
        <v>81</v>
      </c>
      <c r="H7559" s="36">
        <v>20</v>
      </c>
      <c r="I7559" s="36">
        <v>20</v>
      </c>
    </row>
    <row r="7560" spans="1:9" x14ac:dyDescent="0.35">
      <c r="A7560" s="36">
        <v>1552183</v>
      </c>
      <c r="B7560" s="36" t="str">
        <f>VLOOKUP(AllData[[#This Row],[Order]],MM[],3,FALSE)</f>
        <v>V5757311400800</v>
      </c>
      <c r="C7560" s="36">
        <f>VLOOKUP(AllData[[#This Row],[Order]],MM[],2,FALSE)</f>
        <v>155</v>
      </c>
      <c r="D7560" s="36" t="s">
        <v>95</v>
      </c>
      <c r="E7560" s="36" t="s">
        <v>83</v>
      </c>
      <c r="F7560" s="36" t="s">
        <v>84</v>
      </c>
      <c r="G7560" s="36" t="s">
        <v>84</v>
      </c>
      <c r="H7560" s="36">
        <v>717.86699999999996</v>
      </c>
      <c r="I7560" s="36">
        <v>450</v>
      </c>
    </row>
    <row r="7561" spans="1:9" x14ac:dyDescent="0.35">
      <c r="A7561" s="36">
        <v>1552183</v>
      </c>
      <c r="B7561" s="36" t="str">
        <f>VLOOKUP(AllData[[#This Row],[Order]],MM[],3,FALSE)</f>
        <v>V5757311400800</v>
      </c>
      <c r="C7561" s="36">
        <f>VLOOKUP(AllData[[#This Row],[Order]],MM[],2,FALSE)</f>
        <v>155</v>
      </c>
      <c r="D7561" s="36" t="s">
        <v>97</v>
      </c>
      <c r="E7561" s="36" t="s">
        <v>86</v>
      </c>
      <c r="F7561" s="36" t="s">
        <v>87</v>
      </c>
      <c r="G7561" s="36" t="s">
        <v>87</v>
      </c>
      <c r="H7561" s="36">
        <v>20</v>
      </c>
      <c r="I7561" s="36">
        <v>20</v>
      </c>
    </row>
    <row r="7562" spans="1:9" x14ac:dyDescent="0.35">
      <c r="A7562" s="36">
        <v>1552183</v>
      </c>
      <c r="B7562" s="36" t="str">
        <f>VLOOKUP(AllData[[#This Row],[Order]],MM[],3,FALSE)</f>
        <v>V5757311400800</v>
      </c>
      <c r="C7562" s="36">
        <f>VLOOKUP(AllData[[#This Row],[Order]],MM[],2,FALSE)</f>
        <v>155</v>
      </c>
      <c r="D7562" s="36" t="s">
        <v>99</v>
      </c>
      <c r="E7562" s="36" t="s">
        <v>61</v>
      </c>
      <c r="F7562" s="36" t="s">
        <v>63</v>
      </c>
      <c r="G7562" s="36" t="s">
        <v>96</v>
      </c>
      <c r="H7562" s="36">
        <v>70.5</v>
      </c>
      <c r="I7562" s="36">
        <v>100</v>
      </c>
    </row>
    <row r="7563" spans="1:9" x14ac:dyDescent="0.35">
      <c r="A7563" s="36">
        <v>1552183</v>
      </c>
      <c r="B7563" s="36" t="str">
        <f>VLOOKUP(AllData[[#This Row],[Order]],MM[],3,FALSE)</f>
        <v>V5757311400800</v>
      </c>
      <c r="C7563" s="36">
        <f>VLOOKUP(AllData[[#This Row],[Order]],MM[],2,FALSE)</f>
        <v>155</v>
      </c>
      <c r="D7563" s="36" t="s">
        <v>101</v>
      </c>
      <c r="E7563" s="36" t="s">
        <v>69</v>
      </c>
      <c r="F7563" s="36" t="s">
        <v>70</v>
      </c>
      <c r="G7563" s="36" t="s">
        <v>98</v>
      </c>
      <c r="H7563" s="36">
        <v>20</v>
      </c>
      <c r="I7563" s="36">
        <v>20</v>
      </c>
    </row>
    <row r="7564" spans="1:9" x14ac:dyDescent="0.35">
      <c r="A7564" s="36">
        <v>1552183</v>
      </c>
      <c r="B7564" s="36" t="str">
        <f>VLOOKUP(AllData[[#This Row],[Order]],MM[],3,FALSE)</f>
        <v>V5757311400800</v>
      </c>
      <c r="C7564" s="36">
        <f>VLOOKUP(AllData[[#This Row],[Order]],MM[],2,FALSE)</f>
        <v>155</v>
      </c>
      <c r="D7564" s="36" t="s">
        <v>104</v>
      </c>
      <c r="E7564" s="36" t="s">
        <v>69</v>
      </c>
      <c r="F7564" s="36" t="s">
        <v>70</v>
      </c>
      <c r="G7564" s="36" t="s">
        <v>100</v>
      </c>
      <c r="H7564" s="36">
        <v>30</v>
      </c>
      <c r="I7564" s="36">
        <v>30</v>
      </c>
    </row>
    <row r="7565" spans="1:9" x14ac:dyDescent="0.35">
      <c r="A7565" s="36">
        <v>1552183</v>
      </c>
      <c r="B7565" s="36" t="str">
        <f>VLOOKUP(AllData[[#This Row],[Order]],MM[],3,FALSE)</f>
        <v>V5757311400800</v>
      </c>
      <c r="C7565" s="36">
        <f>VLOOKUP(AllData[[#This Row],[Order]],MM[],2,FALSE)</f>
        <v>155</v>
      </c>
      <c r="D7565" s="36" t="s">
        <v>113</v>
      </c>
      <c r="E7565" s="36" t="s">
        <v>102</v>
      </c>
      <c r="F7565" s="36" t="s">
        <v>100</v>
      </c>
      <c r="G7565" s="36" t="s">
        <v>103</v>
      </c>
      <c r="H7565" s="36">
        <v>30</v>
      </c>
      <c r="I7565" s="36">
        <v>30</v>
      </c>
    </row>
    <row r="7566" spans="1:9" x14ac:dyDescent="0.35">
      <c r="A7566" s="36">
        <v>1552183</v>
      </c>
      <c r="B7566" s="36" t="str">
        <f>VLOOKUP(AllData[[#This Row],[Order]],MM[],3,FALSE)</f>
        <v>V5757311400800</v>
      </c>
      <c r="C7566" s="36">
        <f>VLOOKUP(AllData[[#This Row],[Order]],MM[],2,FALSE)</f>
        <v>155</v>
      </c>
      <c r="D7566" s="36" t="s">
        <v>114</v>
      </c>
      <c r="E7566" s="36" t="s">
        <v>102</v>
      </c>
      <c r="F7566" s="36" t="s">
        <v>100</v>
      </c>
      <c r="G7566" s="36" t="s">
        <v>106</v>
      </c>
      <c r="H7566" s="36">
        <v>45</v>
      </c>
      <c r="I7566" s="36">
        <v>45</v>
      </c>
    </row>
    <row r="7567" spans="1:9" x14ac:dyDescent="0.35">
      <c r="A7567" s="36">
        <v>1552183</v>
      </c>
      <c r="B7567" s="36" t="str">
        <f>VLOOKUP(AllData[[#This Row],[Order]],MM[],3,FALSE)</f>
        <v>V5757311400800</v>
      </c>
      <c r="C7567" s="36">
        <f>VLOOKUP(AllData[[#This Row],[Order]],MM[],2,FALSE)</f>
        <v>155</v>
      </c>
      <c r="D7567" s="36" t="s">
        <v>60</v>
      </c>
      <c r="E7567" s="36" t="s">
        <v>61</v>
      </c>
      <c r="F7567" s="36" t="s">
        <v>63</v>
      </c>
      <c r="G7567" s="36" t="s">
        <v>108</v>
      </c>
      <c r="H7567" s="36">
        <v>336.54</v>
      </c>
      <c r="I7567" s="36">
        <v>1</v>
      </c>
    </row>
    <row r="7568" spans="1:9" x14ac:dyDescent="0.35">
      <c r="A7568" s="36">
        <v>1552183</v>
      </c>
      <c r="B7568" s="36" t="str">
        <f>VLOOKUP(AllData[[#This Row],[Order]],MM[],3,FALSE)</f>
        <v>V5757311400800</v>
      </c>
      <c r="C7568" s="36">
        <f>VLOOKUP(AllData[[#This Row],[Order]],MM[],2,FALSE)</f>
        <v>155</v>
      </c>
      <c r="D7568" s="36" t="s">
        <v>95</v>
      </c>
      <c r="E7568" s="36" t="s">
        <v>83</v>
      </c>
      <c r="F7568" s="36" t="s">
        <v>84</v>
      </c>
      <c r="G7568" s="36" t="s">
        <v>110</v>
      </c>
      <c r="H7568" s="36"/>
      <c r="I7568" s="36">
        <v>5</v>
      </c>
    </row>
    <row r="7569" spans="1:9" x14ac:dyDescent="0.35">
      <c r="A7569" s="36">
        <v>1552184</v>
      </c>
      <c r="B7569" s="36" t="str">
        <f>VLOOKUP(AllData[[#This Row],[Order]],MM[],3,FALSE)</f>
        <v>V5757331401000</v>
      </c>
      <c r="C7569" s="36">
        <f>VLOOKUP(AllData[[#This Row],[Order]],MM[],2,FALSE)</f>
        <v>155</v>
      </c>
      <c r="D7569" s="36" t="s">
        <v>60</v>
      </c>
      <c r="E7569" s="36" t="s">
        <v>83</v>
      </c>
      <c r="F7569" s="36" t="s">
        <v>84</v>
      </c>
      <c r="G7569" s="36" t="s">
        <v>111</v>
      </c>
      <c r="H7569" s="36">
        <v>27.183</v>
      </c>
      <c r="I7569" s="36">
        <v>40</v>
      </c>
    </row>
    <row r="7570" spans="1:9" x14ac:dyDescent="0.35">
      <c r="A7570" s="36">
        <v>1552184</v>
      </c>
      <c r="B7570" s="36" t="str">
        <f>VLOOKUP(AllData[[#This Row],[Order]],MM[],3,FALSE)</f>
        <v>V5757331401000</v>
      </c>
      <c r="C7570" s="36">
        <f>VLOOKUP(AllData[[#This Row],[Order]],MM[],2,FALSE)</f>
        <v>155</v>
      </c>
      <c r="D7570" s="36" t="s">
        <v>68</v>
      </c>
      <c r="E7570" s="36" t="s">
        <v>61</v>
      </c>
      <c r="F7570" s="36" t="s">
        <v>63</v>
      </c>
      <c r="G7570" s="36" t="s">
        <v>64</v>
      </c>
      <c r="H7570" s="36">
        <v>1.5329999999999999</v>
      </c>
      <c r="I7570" s="36">
        <v>15</v>
      </c>
    </row>
    <row r="7571" spans="1:9" x14ac:dyDescent="0.35">
      <c r="A7571" s="36">
        <v>1552184</v>
      </c>
      <c r="B7571" s="36" t="str">
        <f>VLOOKUP(AllData[[#This Row],[Order]],MM[],3,FALSE)</f>
        <v>V5757331401000</v>
      </c>
      <c r="C7571" s="36">
        <f>VLOOKUP(AllData[[#This Row],[Order]],MM[],2,FALSE)</f>
        <v>155</v>
      </c>
      <c r="D7571" s="36" t="s">
        <v>73</v>
      </c>
      <c r="E7571" s="36" t="s">
        <v>69</v>
      </c>
      <c r="F7571" s="36" t="s">
        <v>70</v>
      </c>
      <c r="G7571" s="36" t="s">
        <v>71</v>
      </c>
      <c r="H7571" s="36">
        <v>20</v>
      </c>
      <c r="I7571" s="36">
        <v>20</v>
      </c>
    </row>
    <row r="7572" spans="1:9" x14ac:dyDescent="0.35">
      <c r="A7572" s="36">
        <v>1552184</v>
      </c>
      <c r="B7572" s="36" t="str">
        <f>VLOOKUP(AllData[[#This Row],[Order]],MM[],3,FALSE)</f>
        <v>V5757331401000</v>
      </c>
      <c r="C7572" s="36">
        <f>VLOOKUP(AllData[[#This Row],[Order]],MM[],2,FALSE)</f>
        <v>155</v>
      </c>
      <c r="D7572" s="36" t="s">
        <v>75</v>
      </c>
      <c r="E7572" s="36" t="s">
        <v>61</v>
      </c>
      <c r="F7572" s="36" t="s">
        <v>63</v>
      </c>
      <c r="G7572" s="36" t="s">
        <v>74</v>
      </c>
      <c r="H7572" s="36">
        <v>569.5200000000001</v>
      </c>
      <c r="I7572" s="36">
        <v>350</v>
      </c>
    </row>
    <row r="7573" spans="1:9" x14ac:dyDescent="0.35">
      <c r="A7573" s="36">
        <v>1552184</v>
      </c>
      <c r="B7573" s="36" t="str">
        <f>VLOOKUP(AllData[[#This Row],[Order]],MM[],3,FALSE)</f>
        <v>V5757331401000</v>
      </c>
      <c r="C7573" s="36">
        <f>VLOOKUP(AllData[[#This Row],[Order]],MM[],2,FALSE)</f>
        <v>155</v>
      </c>
      <c r="D7573" s="36" t="s">
        <v>78</v>
      </c>
      <c r="E7573" s="36" t="s">
        <v>61</v>
      </c>
      <c r="F7573" s="36" t="s">
        <v>63</v>
      </c>
      <c r="G7573" s="36" t="s">
        <v>76</v>
      </c>
      <c r="H7573" s="36">
        <v>2091.48</v>
      </c>
      <c r="I7573" s="36">
        <v>1020</v>
      </c>
    </row>
    <row r="7574" spans="1:9" x14ac:dyDescent="0.35">
      <c r="A7574" s="36">
        <v>1552184</v>
      </c>
      <c r="B7574" s="36" t="str">
        <f>VLOOKUP(AllData[[#This Row],[Order]],MM[],3,FALSE)</f>
        <v>V5757331401000</v>
      </c>
      <c r="C7574" s="36">
        <f>VLOOKUP(AllData[[#This Row],[Order]],MM[],2,FALSE)</f>
        <v>155</v>
      </c>
      <c r="D7574" s="36" t="s">
        <v>80</v>
      </c>
      <c r="E7574" s="36" t="s">
        <v>61</v>
      </c>
      <c r="F7574" s="36" t="s">
        <v>63</v>
      </c>
      <c r="G7574" s="36" t="s">
        <v>112</v>
      </c>
      <c r="H7574" s="36">
        <v>53.033000000000001</v>
      </c>
      <c r="I7574" s="36">
        <v>50</v>
      </c>
    </row>
    <row r="7575" spans="1:9" x14ac:dyDescent="0.35">
      <c r="A7575" s="36">
        <v>1552184</v>
      </c>
      <c r="B7575" s="36" t="str">
        <f>VLOOKUP(AllData[[#This Row],[Order]],MM[],3,FALSE)</f>
        <v>V5757331401000</v>
      </c>
      <c r="C7575" s="36">
        <f>VLOOKUP(AllData[[#This Row],[Order]],MM[],2,FALSE)</f>
        <v>155</v>
      </c>
      <c r="D7575" s="36" t="s">
        <v>82</v>
      </c>
      <c r="E7575" s="36" t="s">
        <v>89</v>
      </c>
      <c r="F7575" s="36" t="s">
        <v>91</v>
      </c>
      <c r="G7575" s="36" t="s">
        <v>92</v>
      </c>
      <c r="H7575" s="36"/>
      <c r="I7575" s="36">
        <v>0</v>
      </c>
    </row>
    <row r="7576" spans="1:9" x14ac:dyDescent="0.35">
      <c r="A7576" s="36">
        <v>1552184</v>
      </c>
      <c r="B7576" s="36" t="str">
        <f>VLOOKUP(AllData[[#This Row],[Order]],MM[],3,FALSE)</f>
        <v>V5757331401000</v>
      </c>
      <c r="C7576" s="36">
        <f>VLOOKUP(AllData[[#This Row],[Order]],MM[],2,FALSE)</f>
        <v>155</v>
      </c>
      <c r="D7576" s="36" t="s">
        <v>85</v>
      </c>
      <c r="E7576" s="36" t="s">
        <v>69</v>
      </c>
      <c r="F7576" s="36" t="s">
        <v>70</v>
      </c>
      <c r="G7576" s="36" t="s">
        <v>79</v>
      </c>
      <c r="H7576" s="36">
        <v>20</v>
      </c>
      <c r="I7576" s="36">
        <v>20</v>
      </c>
    </row>
    <row r="7577" spans="1:9" x14ac:dyDescent="0.35">
      <c r="A7577" s="36">
        <v>1552184</v>
      </c>
      <c r="B7577" s="36" t="str">
        <f>VLOOKUP(AllData[[#This Row],[Order]],MM[],3,FALSE)</f>
        <v>V5757331401000</v>
      </c>
      <c r="C7577" s="36">
        <f>VLOOKUP(AllData[[#This Row],[Order]],MM[],2,FALSE)</f>
        <v>155</v>
      </c>
      <c r="D7577" s="36" t="s">
        <v>88</v>
      </c>
      <c r="E7577" s="36" t="s">
        <v>69</v>
      </c>
      <c r="F7577" s="36" t="s">
        <v>70</v>
      </c>
      <c r="G7577" s="36" t="s">
        <v>81</v>
      </c>
      <c r="H7577" s="36">
        <v>20</v>
      </c>
      <c r="I7577" s="36">
        <v>20</v>
      </c>
    </row>
    <row r="7578" spans="1:9" x14ac:dyDescent="0.35">
      <c r="A7578" s="36">
        <v>1552184</v>
      </c>
      <c r="B7578" s="36" t="str">
        <f>VLOOKUP(AllData[[#This Row],[Order]],MM[],3,FALSE)</f>
        <v>V5757331401000</v>
      </c>
      <c r="C7578" s="36">
        <f>VLOOKUP(AllData[[#This Row],[Order]],MM[],2,FALSE)</f>
        <v>155</v>
      </c>
      <c r="D7578" s="36" t="s">
        <v>95</v>
      </c>
      <c r="E7578" s="36" t="s">
        <v>83</v>
      </c>
      <c r="F7578" s="36" t="s">
        <v>84</v>
      </c>
      <c r="G7578" s="36" t="s">
        <v>84</v>
      </c>
      <c r="H7578" s="36">
        <v>382.62</v>
      </c>
      <c r="I7578" s="36">
        <v>450</v>
      </c>
    </row>
    <row r="7579" spans="1:9" x14ac:dyDescent="0.35">
      <c r="A7579" s="36">
        <v>1552184</v>
      </c>
      <c r="B7579" s="36" t="str">
        <f>VLOOKUP(AllData[[#This Row],[Order]],MM[],3,FALSE)</f>
        <v>V5757331401000</v>
      </c>
      <c r="C7579" s="36">
        <f>VLOOKUP(AllData[[#This Row],[Order]],MM[],2,FALSE)</f>
        <v>155</v>
      </c>
      <c r="D7579" s="36" t="s">
        <v>97</v>
      </c>
      <c r="E7579" s="36" t="s">
        <v>86</v>
      </c>
      <c r="F7579" s="36" t="s">
        <v>87</v>
      </c>
      <c r="G7579" s="36" t="s">
        <v>87</v>
      </c>
      <c r="H7579" s="36">
        <v>20</v>
      </c>
      <c r="I7579" s="36">
        <v>20</v>
      </c>
    </row>
    <row r="7580" spans="1:9" x14ac:dyDescent="0.35">
      <c r="A7580" s="36">
        <v>1552184</v>
      </c>
      <c r="B7580" s="36" t="str">
        <f>VLOOKUP(AllData[[#This Row],[Order]],MM[],3,FALSE)</f>
        <v>V5757331401000</v>
      </c>
      <c r="C7580" s="36">
        <f>VLOOKUP(AllData[[#This Row],[Order]],MM[],2,FALSE)</f>
        <v>155</v>
      </c>
      <c r="D7580" s="36" t="s">
        <v>99</v>
      </c>
      <c r="E7580" s="36" t="s">
        <v>61</v>
      </c>
      <c r="F7580" s="36" t="s">
        <v>63</v>
      </c>
      <c r="G7580" s="36" t="s">
        <v>96</v>
      </c>
      <c r="H7580" s="36">
        <v>31.45</v>
      </c>
      <c r="I7580" s="36">
        <v>100</v>
      </c>
    </row>
    <row r="7581" spans="1:9" x14ac:dyDescent="0.35">
      <c r="A7581" s="36">
        <v>1552184</v>
      </c>
      <c r="B7581" s="36" t="str">
        <f>VLOOKUP(AllData[[#This Row],[Order]],MM[],3,FALSE)</f>
        <v>V5757331401000</v>
      </c>
      <c r="C7581" s="36">
        <f>VLOOKUP(AllData[[#This Row],[Order]],MM[],2,FALSE)</f>
        <v>155</v>
      </c>
      <c r="D7581" s="36" t="s">
        <v>101</v>
      </c>
      <c r="E7581" s="36" t="s">
        <v>69</v>
      </c>
      <c r="F7581" s="36" t="s">
        <v>70</v>
      </c>
      <c r="G7581" s="36" t="s">
        <v>98</v>
      </c>
      <c r="H7581" s="36">
        <v>20</v>
      </c>
      <c r="I7581" s="36">
        <v>20</v>
      </c>
    </row>
    <row r="7582" spans="1:9" x14ac:dyDescent="0.35">
      <c r="A7582" s="36">
        <v>1552184</v>
      </c>
      <c r="B7582" s="36" t="str">
        <f>VLOOKUP(AllData[[#This Row],[Order]],MM[],3,FALSE)</f>
        <v>V5757331401000</v>
      </c>
      <c r="C7582" s="36">
        <f>VLOOKUP(AllData[[#This Row],[Order]],MM[],2,FALSE)</f>
        <v>155</v>
      </c>
      <c r="D7582" s="36" t="s">
        <v>104</v>
      </c>
      <c r="E7582" s="36" t="s">
        <v>69</v>
      </c>
      <c r="F7582" s="36" t="s">
        <v>70</v>
      </c>
      <c r="G7582" s="36" t="s">
        <v>100</v>
      </c>
      <c r="H7582" s="36">
        <v>30</v>
      </c>
      <c r="I7582" s="36">
        <v>30</v>
      </c>
    </row>
    <row r="7583" spans="1:9" x14ac:dyDescent="0.35">
      <c r="A7583" s="36">
        <v>1552184</v>
      </c>
      <c r="B7583" s="36" t="str">
        <f>VLOOKUP(AllData[[#This Row],[Order]],MM[],3,FALSE)</f>
        <v>V5757331401000</v>
      </c>
      <c r="C7583" s="36">
        <f>VLOOKUP(AllData[[#This Row],[Order]],MM[],2,FALSE)</f>
        <v>155</v>
      </c>
      <c r="D7583" s="36" t="s">
        <v>113</v>
      </c>
      <c r="E7583" s="36" t="s">
        <v>102</v>
      </c>
      <c r="F7583" s="36" t="s">
        <v>100</v>
      </c>
      <c r="G7583" s="36" t="s">
        <v>103</v>
      </c>
      <c r="H7583" s="36">
        <v>30</v>
      </c>
      <c r="I7583" s="36">
        <v>30</v>
      </c>
    </row>
    <row r="7584" spans="1:9" x14ac:dyDescent="0.35">
      <c r="A7584" s="36">
        <v>1552184</v>
      </c>
      <c r="B7584" s="36" t="str">
        <f>VLOOKUP(AllData[[#This Row],[Order]],MM[],3,FALSE)</f>
        <v>V5757331401000</v>
      </c>
      <c r="C7584" s="36">
        <f>VLOOKUP(AllData[[#This Row],[Order]],MM[],2,FALSE)</f>
        <v>155</v>
      </c>
      <c r="D7584" s="36" t="s">
        <v>114</v>
      </c>
      <c r="E7584" s="36" t="s">
        <v>102</v>
      </c>
      <c r="F7584" s="36" t="s">
        <v>100</v>
      </c>
      <c r="G7584" s="36" t="s">
        <v>106</v>
      </c>
      <c r="H7584" s="36">
        <v>45</v>
      </c>
      <c r="I7584" s="36">
        <v>45</v>
      </c>
    </row>
    <row r="7585" spans="1:9" x14ac:dyDescent="0.35">
      <c r="A7585" s="36">
        <v>1552184</v>
      </c>
      <c r="B7585" s="36" t="str">
        <f>VLOOKUP(AllData[[#This Row],[Order]],MM[],3,FALSE)</f>
        <v>V5757331401000</v>
      </c>
      <c r="C7585" s="36">
        <f>VLOOKUP(AllData[[#This Row],[Order]],MM[],2,FALSE)</f>
        <v>155</v>
      </c>
      <c r="D7585" s="36" t="s">
        <v>60</v>
      </c>
      <c r="E7585" s="36" t="s">
        <v>61</v>
      </c>
      <c r="F7585" s="36" t="s">
        <v>63</v>
      </c>
      <c r="G7585" s="36" t="s">
        <v>108</v>
      </c>
      <c r="H7585" s="36">
        <v>226.62</v>
      </c>
      <c r="I7585" s="36">
        <v>1</v>
      </c>
    </row>
    <row r="7586" spans="1:9" x14ac:dyDescent="0.35">
      <c r="A7586" s="36">
        <v>1552184</v>
      </c>
      <c r="B7586" s="36" t="str">
        <f>VLOOKUP(AllData[[#This Row],[Order]],MM[],3,FALSE)</f>
        <v>V5757331401000</v>
      </c>
      <c r="C7586" s="36">
        <f>VLOOKUP(AllData[[#This Row],[Order]],MM[],2,FALSE)</f>
        <v>155</v>
      </c>
      <c r="D7586" s="36" t="s">
        <v>95</v>
      </c>
      <c r="E7586" s="36" t="s">
        <v>83</v>
      </c>
      <c r="F7586" s="36" t="s">
        <v>84</v>
      </c>
      <c r="G7586" s="36" t="s">
        <v>110</v>
      </c>
      <c r="H7586" s="36"/>
      <c r="I7586" s="36">
        <v>5</v>
      </c>
    </row>
    <row r="7587" spans="1:9" x14ac:dyDescent="0.35">
      <c r="A7587" s="36">
        <v>1552185</v>
      </c>
      <c r="B7587" s="36" t="str">
        <f>VLOOKUP(AllData[[#This Row],[Order]],MM[],3,FALSE)</f>
        <v>V5757311401000</v>
      </c>
      <c r="C7587" s="36">
        <f>VLOOKUP(AllData[[#This Row],[Order]],MM[],2,FALSE)</f>
        <v>155</v>
      </c>
      <c r="D7587" s="36" t="s">
        <v>60</v>
      </c>
      <c r="E7587" s="36" t="s">
        <v>83</v>
      </c>
      <c r="F7587" s="36" t="s">
        <v>84</v>
      </c>
      <c r="G7587" s="36" t="s">
        <v>111</v>
      </c>
      <c r="H7587" s="36">
        <v>173.7</v>
      </c>
      <c r="I7587" s="36">
        <v>40</v>
      </c>
    </row>
    <row r="7588" spans="1:9" x14ac:dyDescent="0.35">
      <c r="A7588" s="36">
        <v>1552185</v>
      </c>
      <c r="B7588" s="36" t="str">
        <f>VLOOKUP(AllData[[#This Row],[Order]],MM[],3,FALSE)</f>
        <v>V5757311401000</v>
      </c>
      <c r="C7588" s="36">
        <f>VLOOKUP(AllData[[#This Row],[Order]],MM[],2,FALSE)</f>
        <v>155</v>
      </c>
      <c r="D7588" s="36" t="s">
        <v>68</v>
      </c>
      <c r="E7588" s="36" t="s">
        <v>61</v>
      </c>
      <c r="F7588" s="36" t="s">
        <v>63</v>
      </c>
      <c r="G7588" s="36" t="s">
        <v>64</v>
      </c>
      <c r="H7588" s="36">
        <v>64.259999999999991</v>
      </c>
      <c r="I7588" s="36">
        <v>15</v>
      </c>
    </row>
    <row r="7589" spans="1:9" x14ac:dyDescent="0.35">
      <c r="A7589" s="36">
        <v>1552185</v>
      </c>
      <c r="B7589" s="36" t="str">
        <f>VLOOKUP(AllData[[#This Row],[Order]],MM[],3,FALSE)</f>
        <v>V5757311401000</v>
      </c>
      <c r="C7589" s="36">
        <f>VLOOKUP(AllData[[#This Row],[Order]],MM[],2,FALSE)</f>
        <v>155</v>
      </c>
      <c r="D7589" s="36" t="s">
        <v>73</v>
      </c>
      <c r="E7589" s="36" t="s">
        <v>69</v>
      </c>
      <c r="F7589" s="36" t="s">
        <v>70</v>
      </c>
      <c r="G7589" s="36" t="s">
        <v>71</v>
      </c>
      <c r="H7589" s="36">
        <v>20</v>
      </c>
      <c r="I7589" s="36">
        <v>20</v>
      </c>
    </row>
    <row r="7590" spans="1:9" x14ac:dyDescent="0.35">
      <c r="A7590" s="36">
        <v>1552185</v>
      </c>
      <c r="B7590" s="36" t="str">
        <f>VLOOKUP(AllData[[#This Row],[Order]],MM[],3,FALSE)</f>
        <v>V5757311401000</v>
      </c>
      <c r="C7590" s="36">
        <f>VLOOKUP(AllData[[#This Row],[Order]],MM[],2,FALSE)</f>
        <v>155</v>
      </c>
      <c r="D7590" s="36" t="s">
        <v>75</v>
      </c>
      <c r="E7590" s="36" t="s">
        <v>61</v>
      </c>
      <c r="F7590" s="36" t="s">
        <v>63</v>
      </c>
      <c r="G7590" s="36" t="s">
        <v>74</v>
      </c>
      <c r="H7590" s="36">
        <v>678.84</v>
      </c>
      <c r="I7590" s="36">
        <v>350</v>
      </c>
    </row>
    <row r="7591" spans="1:9" x14ac:dyDescent="0.35">
      <c r="A7591" s="36">
        <v>1552185</v>
      </c>
      <c r="B7591" s="36" t="str">
        <f>VLOOKUP(AllData[[#This Row],[Order]],MM[],3,FALSE)</f>
        <v>V5757311401000</v>
      </c>
      <c r="C7591" s="36">
        <f>VLOOKUP(AllData[[#This Row],[Order]],MM[],2,FALSE)</f>
        <v>155</v>
      </c>
      <c r="D7591" s="36" t="s">
        <v>78</v>
      </c>
      <c r="E7591" s="36" t="s">
        <v>61</v>
      </c>
      <c r="F7591" s="36" t="s">
        <v>63</v>
      </c>
      <c r="G7591" s="36" t="s">
        <v>76</v>
      </c>
      <c r="H7591" s="36">
        <v>2275.3199999999997</v>
      </c>
      <c r="I7591" s="36">
        <v>1020</v>
      </c>
    </row>
    <row r="7592" spans="1:9" x14ac:dyDescent="0.35">
      <c r="A7592" s="36">
        <v>1552185</v>
      </c>
      <c r="B7592" s="36" t="str">
        <f>VLOOKUP(AllData[[#This Row],[Order]],MM[],3,FALSE)</f>
        <v>V5757311401000</v>
      </c>
      <c r="C7592" s="36">
        <f>VLOOKUP(AllData[[#This Row],[Order]],MM[],2,FALSE)</f>
        <v>155</v>
      </c>
      <c r="D7592" s="36" t="s">
        <v>80</v>
      </c>
      <c r="E7592" s="36" t="s">
        <v>61</v>
      </c>
      <c r="F7592" s="36" t="s">
        <v>63</v>
      </c>
      <c r="G7592" s="36" t="s">
        <v>112</v>
      </c>
      <c r="H7592" s="36">
        <v>33.917000000000002</v>
      </c>
      <c r="I7592" s="36">
        <v>50</v>
      </c>
    </row>
    <row r="7593" spans="1:9" x14ac:dyDescent="0.35">
      <c r="A7593" s="36">
        <v>1552185</v>
      </c>
      <c r="B7593" s="36" t="str">
        <f>VLOOKUP(AllData[[#This Row],[Order]],MM[],3,FALSE)</f>
        <v>V5757311401000</v>
      </c>
      <c r="C7593" s="36">
        <f>VLOOKUP(AllData[[#This Row],[Order]],MM[],2,FALSE)</f>
        <v>155</v>
      </c>
      <c r="D7593" s="36" t="s">
        <v>82</v>
      </c>
      <c r="E7593" s="36" t="s">
        <v>89</v>
      </c>
      <c r="F7593" s="36" t="s">
        <v>91</v>
      </c>
      <c r="G7593" s="36" t="s">
        <v>92</v>
      </c>
      <c r="H7593" s="36"/>
      <c r="I7593" s="36">
        <v>0</v>
      </c>
    </row>
    <row r="7594" spans="1:9" x14ac:dyDescent="0.35">
      <c r="A7594" s="36">
        <v>1552185</v>
      </c>
      <c r="B7594" s="36" t="str">
        <f>VLOOKUP(AllData[[#This Row],[Order]],MM[],3,FALSE)</f>
        <v>V5757311401000</v>
      </c>
      <c r="C7594" s="36">
        <f>VLOOKUP(AllData[[#This Row],[Order]],MM[],2,FALSE)</f>
        <v>155</v>
      </c>
      <c r="D7594" s="36" t="s">
        <v>85</v>
      </c>
      <c r="E7594" s="36" t="s">
        <v>69</v>
      </c>
      <c r="F7594" s="36" t="s">
        <v>70</v>
      </c>
      <c r="G7594" s="36" t="s">
        <v>79</v>
      </c>
      <c r="H7594" s="36">
        <v>20</v>
      </c>
      <c r="I7594" s="36">
        <v>20</v>
      </c>
    </row>
    <row r="7595" spans="1:9" x14ac:dyDescent="0.35">
      <c r="A7595" s="36">
        <v>1552185</v>
      </c>
      <c r="B7595" s="36" t="str">
        <f>VLOOKUP(AllData[[#This Row],[Order]],MM[],3,FALSE)</f>
        <v>V5757311401000</v>
      </c>
      <c r="C7595" s="36">
        <f>VLOOKUP(AllData[[#This Row],[Order]],MM[],2,FALSE)</f>
        <v>155</v>
      </c>
      <c r="D7595" s="36" t="s">
        <v>88</v>
      </c>
      <c r="E7595" s="36" t="s">
        <v>69</v>
      </c>
      <c r="F7595" s="36" t="s">
        <v>70</v>
      </c>
      <c r="G7595" s="36" t="s">
        <v>81</v>
      </c>
      <c r="H7595" s="36">
        <v>20</v>
      </c>
      <c r="I7595" s="36">
        <v>20</v>
      </c>
    </row>
    <row r="7596" spans="1:9" x14ac:dyDescent="0.35">
      <c r="A7596" s="36">
        <v>1552185</v>
      </c>
      <c r="B7596" s="36" t="str">
        <f>VLOOKUP(AllData[[#This Row],[Order]],MM[],3,FALSE)</f>
        <v>V5757311401000</v>
      </c>
      <c r="C7596" s="36">
        <f>VLOOKUP(AllData[[#This Row],[Order]],MM[],2,FALSE)</f>
        <v>155</v>
      </c>
      <c r="D7596" s="36" t="s">
        <v>95</v>
      </c>
      <c r="E7596" s="36" t="s">
        <v>83</v>
      </c>
      <c r="F7596" s="36" t="s">
        <v>84</v>
      </c>
      <c r="G7596" s="36" t="s">
        <v>84</v>
      </c>
      <c r="H7596" s="36">
        <v>345.71999999999997</v>
      </c>
      <c r="I7596" s="36">
        <v>450</v>
      </c>
    </row>
    <row r="7597" spans="1:9" x14ac:dyDescent="0.35">
      <c r="A7597" s="36">
        <v>1552185</v>
      </c>
      <c r="B7597" s="36" t="str">
        <f>VLOOKUP(AllData[[#This Row],[Order]],MM[],3,FALSE)</f>
        <v>V5757311401000</v>
      </c>
      <c r="C7597" s="36">
        <f>VLOOKUP(AllData[[#This Row],[Order]],MM[],2,FALSE)</f>
        <v>155</v>
      </c>
      <c r="D7597" s="36" t="s">
        <v>97</v>
      </c>
      <c r="E7597" s="36" t="s">
        <v>86</v>
      </c>
      <c r="F7597" s="36" t="s">
        <v>87</v>
      </c>
      <c r="G7597" s="36" t="s">
        <v>87</v>
      </c>
      <c r="H7597" s="36">
        <v>20</v>
      </c>
      <c r="I7597" s="36">
        <v>20</v>
      </c>
    </row>
    <row r="7598" spans="1:9" x14ac:dyDescent="0.35">
      <c r="A7598" s="36">
        <v>1552185</v>
      </c>
      <c r="B7598" s="36" t="str">
        <f>VLOOKUP(AllData[[#This Row],[Order]],MM[],3,FALSE)</f>
        <v>V5757311401000</v>
      </c>
      <c r="C7598" s="36">
        <f>VLOOKUP(AllData[[#This Row],[Order]],MM[],2,FALSE)</f>
        <v>155</v>
      </c>
      <c r="D7598" s="36" t="s">
        <v>99</v>
      </c>
      <c r="E7598" s="36" t="s">
        <v>61</v>
      </c>
      <c r="F7598" s="36" t="s">
        <v>63</v>
      </c>
      <c r="G7598" s="36" t="s">
        <v>96</v>
      </c>
      <c r="H7598" s="36">
        <v>31.45</v>
      </c>
      <c r="I7598" s="36">
        <v>100</v>
      </c>
    </row>
    <row r="7599" spans="1:9" x14ac:dyDescent="0.35">
      <c r="A7599" s="36">
        <v>1552185</v>
      </c>
      <c r="B7599" s="36" t="str">
        <f>VLOOKUP(AllData[[#This Row],[Order]],MM[],3,FALSE)</f>
        <v>V5757311401000</v>
      </c>
      <c r="C7599" s="36">
        <f>VLOOKUP(AllData[[#This Row],[Order]],MM[],2,FALSE)</f>
        <v>155</v>
      </c>
      <c r="D7599" s="36" t="s">
        <v>101</v>
      </c>
      <c r="E7599" s="36" t="s">
        <v>69</v>
      </c>
      <c r="F7599" s="36" t="s">
        <v>70</v>
      </c>
      <c r="G7599" s="36" t="s">
        <v>98</v>
      </c>
      <c r="H7599" s="36">
        <v>20</v>
      </c>
      <c r="I7599" s="36">
        <v>20</v>
      </c>
    </row>
    <row r="7600" spans="1:9" x14ac:dyDescent="0.35">
      <c r="A7600" s="36">
        <v>1552185</v>
      </c>
      <c r="B7600" s="36" t="str">
        <f>VLOOKUP(AllData[[#This Row],[Order]],MM[],3,FALSE)</f>
        <v>V5757311401000</v>
      </c>
      <c r="C7600" s="36">
        <f>VLOOKUP(AllData[[#This Row],[Order]],MM[],2,FALSE)</f>
        <v>155</v>
      </c>
      <c r="D7600" s="36" t="s">
        <v>104</v>
      </c>
      <c r="E7600" s="36" t="s">
        <v>69</v>
      </c>
      <c r="F7600" s="36" t="s">
        <v>70</v>
      </c>
      <c r="G7600" s="36" t="s">
        <v>100</v>
      </c>
      <c r="H7600" s="36">
        <v>30</v>
      </c>
      <c r="I7600" s="36">
        <v>30</v>
      </c>
    </row>
    <row r="7601" spans="1:9" x14ac:dyDescent="0.35">
      <c r="A7601" s="36">
        <v>1552185</v>
      </c>
      <c r="B7601" s="36" t="str">
        <f>VLOOKUP(AllData[[#This Row],[Order]],MM[],3,FALSE)</f>
        <v>V5757311401000</v>
      </c>
      <c r="C7601" s="36">
        <f>VLOOKUP(AllData[[#This Row],[Order]],MM[],2,FALSE)</f>
        <v>155</v>
      </c>
      <c r="D7601" s="36" t="s">
        <v>113</v>
      </c>
      <c r="E7601" s="36" t="s">
        <v>102</v>
      </c>
      <c r="F7601" s="36" t="s">
        <v>100</v>
      </c>
      <c r="G7601" s="36" t="s">
        <v>103</v>
      </c>
      <c r="H7601" s="36">
        <v>30</v>
      </c>
      <c r="I7601" s="36">
        <v>30</v>
      </c>
    </row>
    <row r="7602" spans="1:9" x14ac:dyDescent="0.35">
      <c r="A7602" s="36">
        <v>1552185</v>
      </c>
      <c r="B7602" s="36" t="str">
        <f>VLOOKUP(AllData[[#This Row],[Order]],MM[],3,FALSE)</f>
        <v>V5757311401000</v>
      </c>
      <c r="C7602" s="36">
        <f>VLOOKUP(AllData[[#This Row],[Order]],MM[],2,FALSE)</f>
        <v>155</v>
      </c>
      <c r="D7602" s="36" t="s">
        <v>114</v>
      </c>
      <c r="E7602" s="36" t="s">
        <v>102</v>
      </c>
      <c r="F7602" s="36" t="s">
        <v>100</v>
      </c>
      <c r="G7602" s="36" t="s">
        <v>106</v>
      </c>
      <c r="H7602" s="36">
        <v>45</v>
      </c>
      <c r="I7602" s="36">
        <v>45</v>
      </c>
    </row>
    <row r="7603" spans="1:9" x14ac:dyDescent="0.35">
      <c r="A7603" s="36">
        <v>1552185</v>
      </c>
      <c r="B7603" s="36" t="str">
        <f>VLOOKUP(AllData[[#This Row],[Order]],MM[],3,FALSE)</f>
        <v>V5757311401000</v>
      </c>
      <c r="C7603" s="36">
        <f>VLOOKUP(AllData[[#This Row],[Order]],MM[],2,FALSE)</f>
        <v>155</v>
      </c>
      <c r="D7603" s="36" t="s">
        <v>60</v>
      </c>
      <c r="E7603" s="36" t="s">
        <v>61</v>
      </c>
      <c r="F7603" s="36" t="s">
        <v>63</v>
      </c>
      <c r="G7603" s="36" t="s">
        <v>108</v>
      </c>
      <c r="H7603" s="36"/>
      <c r="I7603" s="36">
        <v>1</v>
      </c>
    </row>
    <row r="7604" spans="1:9" x14ac:dyDescent="0.35">
      <c r="A7604" s="36">
        <v>1552185</v>
      </c>
      <c r="B7604" s="36" t="str">
        <f>VLOOKUP(AllData[[#This Row],[Order]],MM[],3,FALSE)</f>
        <v>V5757311401000</v>
      </c>
      <c r="C7604" s="36">
        <f>VLOOKUP(AllData[[#This Row],[Order]],MM[],2,FALSE)</f>
        <v>155</v>
      </c>
      <c r="D7604" s="36" t="s">
        <v>95</v>
      </c>
      <c r="E7604" s="36" t="s">
        <v>83</v>
      </c>
      <c r="F7604" s="36" t="s">
        <v>84</v>
      </c>
      <c r="G7604" s="36" t="s">
        <v>110</v>
      </c>
      <c r="H7604" s="36"/>
      <c r="I7604" s="36">
        <v>5</v>
      </c>
    </row>
    <row r="7605" spans="1:9" x14ac:dyDescent="0.35">
      <c r="A7605" s="36">
        <v>1552186</v>
      </c>
      <c r="B7605" s="36" t="str">
        <f>VLOOKUP(AllData[[#This Row],[Order]],MM[],3,FALSE)</f>
        <v>V5757331400800</v>
      </c>
      <c r="C7605" s="36">
        <f>VLOOKUP(AllData[[#This Row],[Order]],MM[],2,FALSE)</f>
        <v>155</v>
      </c>
      <c r="D7605" s="36" t="s">
        <v>60</v>
      </c>
      <c r="E7605" s="36" t="s">
        <v>83</v>
      </c>
      <c r="F7605" s="36" t="s">
        <v>84</v>
      </c>
      <c r="G7605" s="36" t="s">
        <v>111</v>
      </c>
      <c r="H7605" s="36">
        <v>67.584000000000003</v>
      </c>
      <c r="I7605" s="36">
        <v>40</v>
      </c>
    </row>
    <row r="7606" spans="1:9" x14ac:dyDescent="0.35">
      <c r="A7606" s="36">
        <v>1552186</v>
      </c>
      <c r="B7606" s="36" t="str">
        <f>VLOOKUP(AllData[[#This Row],[Order]],MM[],3,FALSE)</f>
        <v>V5757331400800</v>
      </c>
      <c r="C7606" s="36">
        <f>VLOOKUP(AllData[[#This Row],[Order]],MM[],2,FALSE)</f>
        <v>155</v>
      </c>
      <c r="D7606" s="36" t="s">
        <v>68</v>
      </c>
      <c r="E7606" s="36" t="s">
        <v>61</v>
      </c>
      <c r="F7606" s="36" t="s">
        <v>63</v>
      </c>
      <c r="G7606" s="36" t="s">
        <v>64</v>
      </c>
      <c r="H7606" s="36">
        <v>14.95</v>
      </c>
      <c r="I7606" s="36">
        <v>15</v>
      </c>
    </row>
    <row r="7607" spans="1:9" x14ac:dyDescent="0.35">
      <c r="A7607" s="36">
        <v>1552186</v>
      </c>
      <c r="B7607" s="36" t="str">
        <f>VLOOKUP(AllData[[#This Row],[Order]],MM[],3,FALSE)</f>
        <v>V5757331400800</v>
      </c>
      <c r="C7607" s="36">
        <f>VLOOKUP(AllData[[#This Row],[Order]],MM[],2,FALSE)</f>
        <v>155</v>
      </c>
      <c r="D7607" s="36" t="s">
        <v>73</v>
      </c>
      <c r="E7607" s="36" t="s">
        <v>69</v>
      </c>
      <c r="F7607" s="36" t="s">
        <v>70</v>
      </c>
      <c r="G7607" s="36" t="s">
        <v>71</v>
      </c>
      <c r="H7607" s="36">
        <v>20</v>
      </c>
      <c r="I7607" s="36">
        <v>20</v>
      </c>
    </row>
    <row r="7608" spans="1:9" x14ac:dyDescent="0.35">
      <c r="A7608" s="36">
        <v>1552186</v>
      </c>
      <c r="B7608" s="36" t="str">
        <f>VLOOKUP(AllData[[#This Row],[Order]],MM[],3,FALSE)</f>
        <v>V5757331400800</v>
      </c>
      <c r="C7608" s="36">
        <f>VLOOKUP(AllData[[#This Row],[Order]],MM[],2,FALSE)</f>
        <v>155</v>
      </c>
      <c r="D7608" s="36" t="s">
        <v>75</v>
      </c>
      <c r="E7608" s="36" t="s">
        <v>61</v>
      </c>
      <c r="F7608" s="36" t="s">
        <v>63</v>
      </c>
      <c r="G7608" s="36" t="s">
        <v>74</v>
      </c>
      <c r="H7608" s="36">
        <v>851.55</v>
      </c>
      <c r="I7608" s="36">
        <v>350</v>
      </c>
    </row>
    <row r="7609" spans="1:9" x14ac:dyDescent="0.35">
      <c r="A7609" s="36">
        <v>1552186</v>
      </c>
      <c r="B7609" s="36" t="str">
        <f>VLOOKUP(AllData[[#This Row],[Order]],MM[],3,FALSE)</f>
        <v>V5757331400800</v>
      </c>
      <c r="C7609" s="36">
        <f>VLOOKUP(AllData[[#This Row],[Order]],MM[],2,FALSE)</f>
        <v>155</v>
      </c>
      <c r="D7609" s="36" t="s">
        <v>78</v>
      </c>
      <c r="E7609" s="36" t="s">
        <v>61</v>
      </c>
      <c r="F7609" s="36" t="s">
        <v>63</v>
      </c>
      <c r="G7609" s="36" t="s">
        <v>76</v>
      </c>
      <c r="H7609" s="36">
        <v>1630.5</v>
      </c>
      <c r="I7609" s="36">
        <v>1020</v>
      </c>
    </row>
    <row r="7610" spans="1:9" x14ac:dyDescent="0.35">
      <c r="A7610" s="36">
        <v>1552186</v>
      </c>
      <c r="B7610" s="36" t="str">
        <f>VLOOKUP(AllData[[#This Row],[Order]],MM[],3,FALSE)</f>
        <v>V5757331400800</v>
      </c>
      <c r="C7610" s="36">
        <f>VLOOKUP(AllData[[#This Row],[Order]],MM[],2,FALSE)</f>
        <v>155</v>
      </c>
      <c r="D7610" s="36" t="s">
        <v>80</v>
      </c>
      <c r="E7610" s="36" t="s">
        <v>61</v>
      </c>
      <c r="F7610" s="36" t="s">
        <v>63</v>
      </c>
      <c r="G7610" s="36" t="s">
        <v>112</v>
      </c>
      <c r="H7610" s="36">
        <v>54.466999999999999</v>
      </c>
      <c r="I7610" s="36">
        <v>50</v>
      </c>
    </row>
    <row r="7611" spans="1:9" x14ac:dyDescent="0.35">
      <c r="A7611" s="36">
        <v>1552186</v>
      </c>
      <c r="B7611" s="36" t="str">
        <f>VLOOKUP(AllData[[#This Row],[Order]],MM[],3,FALSE)</f>
        <v>V5757331400800</v>
      </c>
      <c r="C7611" s="36">
        <f>VLOOKUP(AllData[[#This Row],[Order]],MM[],2,FALSE)</f>
        <v>155</v>
      </c>
      <c r="D7611" s="36" t="s">
        <v>82</v>
      </c>
      <c r="E7611" s="36" t="s">
        <v>89</v>
      </c>
      <c r="F7611" s="36" t="s">
        <v>91</v>
      </c>
      <c r="G7611" s="36" t="s">
        <v>92</v>
      </c>
      <c r="H7611" s="36"/>
      <c r="I7611" s="36">
        <v>0</v>
      </c>
    </row>
    <row r="7612" spans="1:9" x14ac:dyDescent="0.35">
      <c r="A7612" s="36">
        <v>1552186</v>
      </c>
      <c r="B7612" s="36" t="str">
        <f>VLOOKUP(AllData[[#This Row],[Order]],MM[],3,FALSE)</f>
        <v>V5757331400800</v>
      </c>
      <c r="C7612" s="36">
        <f>VLOOKUP(AllData[[#This Row],[Order]],MM[],2,FALSE)</f>
        <v>155</v>
      </c>
      <c r="D7612" s="36" t="s">
        <v>85</v>
      </c>
      <c r="E7612" s="36" t="s">
        <v>69</v>
      </c>
      <c r="F7612" s="36" t="s">
        <v>70</v>
      </c>
      <c r="G7612" s="36" t="s">
        <v>79</v>
      </c>
      <c r="H7612" s="36">
        <v>20</v>
      </c>
      <c r="I7612" s="36">
        <v>20</v>
      </c>
    </row>
    <row r="7613" spans="1:9" x14ac:dyDescent="0.35">
      <c r="A7613" s="36">
        <v>1552186</v>
      </c>
      <c r="B7613" s="36" t="str">
        <f>VLOOKUP(AllData[[#This Row],[Order]],MM[],3,FALSE)</f>
        <v>V5757331400800</v>
      </c>
      <c r="C7613" s="36">
        <f>VLOOKUP(AllData[[#This Row],[Order]],MM[],2,FALSE)</f>
        <v>155</v>
      </c>
      <c r="D7613" s="36" t="s">
        <v>88</v>
      </c>
      <c r="E7613" s="36" t="s">
        <v>69</v>
      </c>
      <c r="F7613" s="36" t="s">
        <v>70</v>
      </c>
      <c r="G7613" s="36" t="s">
        <v>81</v>
      </c>
      <c r="H7613" s="36">
        <v>20</v>
      </c>
      <c r="I7613" s="36">
        <v>20</v>
      </c>
    </row>
    <row r="7614" spans="1:9" x14ac:dyDescent="0.35">
      <c r="A7614" s="36">
        <v>1552186</v>
      </c>
      <c r="B7614" s="36" t="str">
        <f>VLOOKUP(AllData[[#This Row],[Order]],MM[],3,FALSE)</f>
        <v>V5757331400800</v>
      </c>
      <c r="C7614" s="36">
        <f>VLOOKUP(AllData[[#This Row],[Order]],MM[],2,FALSE)</f>
        <v>155</v>
      </c>
      <c r="D7614" s="36" t="s">
        <v>95</v>
      </c>
      <c r="E7614" s="36" t="s">
        <v>83</v>
      </c>
      <c r="F7614" s="36" t="s">
        <v>84</v>
      </c>
      <c r="G7614" s="36" t="s">
        <v>84</v>
      </c>
      <c r="H7614" s="36">
        <v>488.52</v>
      </c>
      <c r="I7614" s="36">
        <v>450</v>
      </c>
    </row>
    <row r="7615" spans="1:9" x14ac:dyDescent="0.35">
      <c r="A7615" s="36">
        <v>1552186</v>
      </c>
      <c r="B7615" s="36" t="str">
        <f>VLOOKUP(AllData[[#This Row],[Order]],MM[],3,FALSE)</f>
        <v>V5757331400800</v>
      </c>
      <c r="C7615" s="36">
        <f>VLOOKUP(AllData[[#This Row],[Order]],MM[],2,FALSE)</f>
        <v>155</v>
      </c>
      <c r="D7615" s="36" t="s">
        <v>97</v>
      </c>
      <c r="E7615" s="36" t="s">
        <v>86</v>
      </c>
      <c r="F7615" s="36" t="s">
        <v>87</v>
      </c>
      <c r="G7615" s="36" t="s">
        <v>87</v>
      </c>
      <c r="H7615" s="36">
        <v>20</v>
      </c>
      <c r="I7615" s="36">
        <v>20</v>
      </c>
    </row>
    <row r="7616" spans="1:9" x14ac:dyDescent="0.35">
      <c r="A7616" s="36">
        <v>1552186</v>
      </c>
      <c r="B7616" s="36" t="str">
        <f>VLOOKUP(AllData[[#This Row],[Order]],MM[],3,FALSE)</f>
        <v>V5757331400800</v>
      </c>
      <c r="C7616" s="36">
        <f>VLOOKUP(AllData[[#This Row],[Order]],MM[],2,FALSE)</f>
        <v>155</v>
      </c>
      <c r="D7616" s="36" t="s">
        <v>99</v>
      </c>
      <c r="E7616" s="36" t="s">
        <v>61</v>
      </c>
      <c r="F7616" s="36" t="s">
        <v>63</v>
      </c>
      <c r="G7616" s="36" t="s">
        <v>96</v>
      </c>
      <c r="H7616" s="36">
        <v>25.783000000000001</v>
      </c>
      <c r="I7616" s="36">
        <v>100</v>
      </c>
    </row>
    <row r="7617" spans="1:9" x14ac:dyDescent="0.35">
      <c r="A7617" s="36">
        <v>1552186</v>
      </c>
      <c r="B7617" s="36" t="str">
        <f>VLOOKUP(AllData[[#This Row],[Order]],MM[],3,FALSE)</f>
        <v>V5757331400800</v>
      </c>
      <c r="C7617" s="36">
        <f>VLOOKUP(AllData[[#This Row],[Order]],MM[],2,FALSE)</f>
        <v>155</v>
      </c>
      <c r="D7617" s="36" t="s">
        <v>101</v>
      </c>
      <c r="E7617" s="36" t="s">
        <v>69</v>
      </c>
      <c r="F7617" s="36" t="s">
        <v>70</v>
      </c>
      <c r="G7617" s="36" t="s">
        <v>98</v>
      </c>
      <c r="H7617" s="36">
        <v>20</v>
      </c>
      <c r="I7617" s="36">
        <v>20</v>
      </c>
    </row>
    <row r="7618" spans="1:9" x14ac:dyDescent="0.35">
      <c r="A7618" s="36">
        <v>1552186</v>
      </c>
      <c r="B7618" s="36" t="str">
        <f>VLOOKUP(AllData[[#This Row],[Order]],MM[],3,FALSE)</f>
        <v>V5757331400800</v>
      </c>
      <c r="C7618" s="36">
        <f>VLOOKUP(AllData[[#This Row],[Order]],MM[],2,FALSE)</f>
        <v>155</v>
      </c>
      <c r="D7618" s="36" t="s">
        <v>104</v>
      </c>
      <c r="E7618" s="36" t="s">
        <v>69</v>
      </c>
      <c r="F7618" s="36" t="s">
        <v>70</v>
      </c>
      <c r="G7618" s="36" t="s">
        <v>100</v>
      </c>
      <c r="H7618" s="36">
        <v>30</v>
      </c>
      <c r="I7618" s="36">
        <v>30</v>
      </c>
    </row>
    <row r="7619" spans="1:9" x14ac:dyDescent="0.35">
      <c r="A7619" s="36">
        <v>1552186</v>
      </c>
      <c r="B7619" s="36" t="str">
        <f>VLOOKUP(AllData[[#This Row],[Order]],MM[],3,FALSE)</f>
        <v>V5757331400800</v>
      </c>
      <c r="C7619" s="36">
        <f>VLOOKUP(AllData[[#This Row],[Order]],MM[],2,FALSE)</f>
        <v>155</v>
      </c>
      <c r="D7619" s="36" t="s">
        <v>113</v>
      </c>
      <c r="E7619" s="36" t="s">
        <v>102</v>
      </c>
      <c r="F7619" s="36" t="s">
        <v>100</v>
      </c>
      <c r="G7619" s="36" t="s">
        <v>103</v>
      </c>
      <c r="H7619" s="36">
        <v>30</v>
      </c>
      <c r="I7619" s="36">
        <v>30</v>
      </c>
    </row>
    <row r="7620" spans="1:9" x14ac:dyDescent="0.35">
      <c r="A7620" s="36">
        <v>1552186</v>
      </c>
      <c r="B7620" s="36" t="str">
        <f>VLOOKUP(AllData[[#This Row],[Order]],MM[],3,FALSE)</f>
        <v>V5757331400800</v>
      </c>
      <c r="C7620" s="36">
        <f>VLOOKUP(AllData[[#This Row],[Order]],MM[],2,FALSE)</f>
        <v>155</v>
      </c>
      <c r="D7620" s="36" t="s">
        <v>114</v>
      </c>
      <c r="E7620" s="36" t="s">
        <v>102</v>
      </c>
      <c r="F7620" s="36" t="s">
        <v>100</v>
      </c>
      <c r="G7620" s="36" t="s">
        <v>106</v>
      </c>
      <c r="H7620" s="36">
        <v>45</v>
      </c>
      <c r="I7620" s="36">
        <v>45</v>
      </c>
    </row>
    <row r="7621" spans="1:9" x14ac:dyDescent="0.35">
      <c r="A7621" s="36">
        <v>1552186</v>
      </c>
      <c r="B7621" s="36" t="str">
        <f>VLOOKUP(AllData[[#This Row],[Order]],MM[],3,FALSE)</f>
        <v>V5757331400800</v>
      </c>
      <c r="C7621" s="36">
        <f>VLOOKUP(AllData[[#This Row],[Order]],MM[],2,FALSE)</f>
        <v>155</v>
      </c>
      <c r="D7621" s="36" t="s">
        <v>60</v>
      </c>
      <c r="E7621" s="36" t="s">
        <v>61</v>
      </c>
      <c r="F7621" s="36" t="s">
        <v>63</v>
      </c>
      <c r="G7621" s="36" t="s">
        <v>108</v>
      </c>
      <c r="H7621" s="36">
        <v>574.1400000000001</v>
      </c>
      <c r="I7621" s="36">
        <v>1</v>
      </c>
    </row>
    <row r="7622" spans="1:9" x14ac:dyDescent="0.35">
      <c r="A7622" s="36">
        <v>1552186</v>
      </c>
      <c r="B7622" s="36" t="str">
        <f>VLOOKUP(AllData[[#This Row],[Order]],MM[],3,FALSE)</f>
        <v>V5757331400800</v>
      </c>
      <c r="C7622" s="36">
        <f>VLOOKUP(AllData[[#This Row],[Order]],MM[],2,FALSE)</f>
        <v>155</v>
      </c>
      <c r="D7622" s="36" t="s">
        <v>95</v>
      </c>
      <c r="E7622" s="36" t="s">
        <v>83</v>
      </c>
      <c r="F7622" s="36" t="s">
        <v>84</v>
      </c>
      <c r="G7622" s="36" t="s">
        <v>110</v>
      </c>
      <c r="H7622" s="36"/>
      <c r="I7622" s="36">
        <v>5</v>
      </c>
    </row>
    <row r="7623" spans="1:9" x14ac:dyDescent="0.35">
      <c r="A7623" s="36">
        <v>1552187</v>
      </c>
      <c r="B7623" s="36" t="str">
        <f>VLOOKUP(AllData[[#This Row],[Order]],MM[],3,FALSE)</f>
        <v>V5757311400800</v>
      </c>
      <c r="C7623" s="36">
        <f>VLOOKUP(AllData[[#This Row],[Order]],MM[],2,FALSE)</f>
        <v>156</v>
      </c>
      <c r="D7623" s="36" t="s">
        <v>60</v>
      </c>
      <c r="E7623" s="36" t="s">
        <v>83</v>
      </c>
      <c r="F7623" s="36" t="s">
        <v>84</v>
      </c>
      <c r="G7623" s="36" t="s">
        <v>111</v>
      </c>
      <c r="H7623" s="36">
        <v>79.08</v>
      </c>
      <c r="I7623" s="36">
        <v>40</v>
      </c>
    </row>
    <row r="7624" spans="1:9" x14ac:dyDescent="0.35">
      <c r="A7624" s="36">
        <v>1552187</v>
      </c>
      <c r="B7624" s="36" t="str">
        <f>VLOOKUP(AllData[[#This Row],[Order]],MM[],3,FALSE)</f>
        <v>V5757311400800</v>
      </c>
      <c r="C7624" s="36">
        <f>VLOOKUP(AllData[[#This Row],[Order]],MM[],2,FALSE)</f>
        <v>156</v>
      </c>
      <c r="D7624" s="36" t="s">
        <v>68</v>
      </c>
      <c r="E7624" s="36" t="s">
        <v>61</v>
      </c>
      <c r="F7624" s="36" t="s">
        <v>63</v>
      </c>
      <c r="G7624" s="36" t="s">
        <v>64</v>
      </c>
      <c r="H7624" s="36">
        <v>3.2</v>
      </c>
      <c r="I7624" s="36">
        <v>15</v>
      </c>
    </row>
    <row r="7625" spans="1:9" x14ac:dyDescent="0.35">
      <c r="A7625" s="36">
        <v>1552187</v>
      </c>
      <c r="B7625" s="36" t="str">
        <f>VLOOKUP(AllData[[#This Row],[Order]],MM[],3,FALSE)</f>
        <v>V5757311400800</v>
      </c>
      <c r="C7625" s="36">
        <f>VLOOKUP(AllData[[#This Row],[Order]],MM[],2,FALSE)</f>
        <v>156</v>
      </c>
      <c r="D7625" s="36" t="s">
        <v>73</v>
      </c>
      <c r="E7625" s="36" t="s">
        <v>69</v>
      </c>
      <c r="F7625" s="36" t="s">
        <v>70</v>
      </c>
      <c r="G7625" s="36" t="s">
        <v>71</v>
      </c>
      <c r="H7625" s="36">
        <v>20</v>
      </c>
      <c r="I7625" s="36">
        <v>20</v>
      </c>
    </row>
    <row r="7626" spans="1:9" x14ac:dyDescent="0.35">
      <c r="A7626" s="36">
        <v>1552187</v>
      </c>
      <c r="B7626" s="36" t="str">
        <f>VLOOKUP(AllData[[#This Row],[Order]],MM[],3,FALSE)</f>
        <v>V5757311400800</v>
      </c>
      <c r="C7626" s="36">
        <f>VLOOKUP(AllData[[#This Row],[Order]],MM[],2,FALSE)</f>
        <v>156</v>
      </c>
      <c r="D7626" s="36" t="s">
        <v>75</v>
      </c>
      <c r="E7626" s="36" t="s">
        <v>61</v>
      </c>
      <c r="F7626" s="36" t="s">
        <v>63</v>
      </c>
      <c r="G7626" s="36" t="s">
        <v>74</v>
      </c>
      <c r="H7626" s="36">
        <v>491.88</v>
      </c>
      <c r="I7626" s="36">
        <v>290</v>
      </c>
    </row>
    <row r="7627" spans="1:9" x14ac:dyDescent="0.35">
      <c r="A7627" s="36">
        <v>1552187</v>
      </c>
      <c r="B7627" s="36" t="str">
        <f>VLOOKUP(AllData[[#This Row],[Order]],MM[],3,FALSE)</f>
        <v>V5757311400800</v>
      </c>
      <c r="C7627" s="36">
        <f>VLOOKUP(AllData[[#This Row],[Order]],MM[],2,FALSE)</f>
        <v>156</v>
      </c>
      <c r="D7627" s="36" t="s">
        <v>78</v>
      </c>
      <c r="E7627" s="36" t="s">
        <v>61</v>
      </c>
      <c r="F7627" s="36" t="s">
        <v>63</v>
      </c>
      <c r="G7627" s="36" t="s">
        <v>76</v>
      </c>
      <c r="H7627" s="36">
        <v>2491.7400000000002</v>
      </c>
      <c r="I7627" s="36">
        <v>1040</v>
      </c>
    </row>
    <row r="7628" spans="1:9" x14ac:dyDescent="0.35">
      <c r="A7628" s="36">
        <v>1552187</v>
      </c>
      <c r="B7628" s="36" t="str">
        <f>VLOOKUP(AllData[[#This Row],[Order]],MM[],3,FALSE)</f>
        <v>V5757311400800</v>
      </c>
      <c r="C7628" s="36">
        <f>VLOOKUP(AllData[[#This Row],[Order]],MM[],2,FALSE)</f>
        <v>156</v>
      </c>
      <c r="D7628" s="36" t="s">
        <v>80</v>
      </c>
      <c r="E7628" s="36" t="s">
        <v>61</v>
      </c>
      <c r="F7628" s="36" t="s">
        <v>63</v>
      </c>
      <c r="G7628" s="36" t="s">
        <v>112</v>
      </c>
      <c r="H7628" s="36">
        <v>10.617000000000001</v>
      </c>
      <c r="I7628" s="36">
        <v>50</v>
      </c>
    </row>
    <row r="7629" spans="1:9" x14ac:dyDescent="0.35">
      <c r="A7629" s="36">
        <v>1552187</v>
      </c>
      <c r="B7629" s="36" t="str">
        <f>VLOOKUP(AllData[[#This Row],[Order]],MM[],3,FALSE)</f>
        <v>V5757311400800</v>
      </c>
      <c r="C7629" s="36">
        <f>VLOOKUP(AllData[[#This Row],[Order]],MM[],2,FALSE)</f>
        <v>156</v>
      </c>
      <c r="D7629" s="36" t="s">
        <v>82</v>
      </c>
      <c r="E7629" s="36" t="s">
        <v>89</v>
      </c>
      <c r="F7629" s="36" t="s">
        <v>91</v>
      </c>
      <c r="G7629" s="36" t="s">
        <v>92</v>
      </c>
      <c r="H7629" s="36"/>
      <c r="I7629" s="36">
        <v>0</v>
      </c>
    </row>
    <row r="7630" spans="1:9" x14ac:dyDescent="0.35">
      <c r="A7630" s="36">
        <v>1552187</v>
      </c>
      <c r="B7630" s="36" t="str">
        <f>VLOOKUP(AllData[[#This Row],[Order]],MM[],3,FALSE)</f>
        <v>V5757311400800</v>
      </c>
      <c r="C7630" s="36">
        <f>VLOOKUP(AllData[[#This Row],[Order]],MM[],2,FALSE)</f>
        <v>156</v>
      </c>
      <c r="D7630" s="36" t="s">
        <v>85</v>
      </c>
      <c r="E7630" s="36" t="s">
        <v>69</v>
      </c>
      <c r="F7630" s="36" t="s">
        <v>70</v>
      </c>
      <c r="G7630" s="36" t="s">
        <v>79</v>
      </c>
      <c r="H7630" s="36">
        <v>20</v>
      </c>
      <c r="I7630" s="36">
        <v>20</v>
      </c>
    </row>
    <row r="7631" spans="1:9" x14ac:dyDescent="0.35">
      <c r="A7631" s="36">
        <v>1552187</v>
      </c>
      <c r="B7631" s="36" t="str">
        <f>VLOOKUP(AllData[[#This Row],[Order]],MM[],3,FALSE)</f>
        <v>V5757311400800</v>
      </c>
      <c r="C7631" s="36">
        <f>VLOOKUP(AllData[[#This Row],[Order]],MM[],2,FALSE)</f>
        <v>156</v>
      </c>
      <c r="D7631" s="36" t="s">
        <v>88</v>
      </c>
      <c r="E7631" s="36" t="s">
        <v>69</v>
      </c>
      <c r="F7631" s="36" t="s">
        <v>70</v>
      </c>
      <c r="G7631" s="36" t="s">
        <v>81</v>
      </c>
      <c r="H7631" s="36">
        <v>20</v>
      </c>
      <c r="I7631" s="36">
        <v>20</v>
      </c>
    </row>
    <row r="7632" spans="1:9" x14ac:dyDescent="0.35">
      <c r="A7632" s="36">
        <v>1552187</v>
      </c>
      <c r="B7632" s="36" t="str">
        <f>VLOOKUP(AllData[[#This Row],[Order]],MM[],3,FALSE)</f>
        <v>V5757311400800</v>
      </c>
      <c r="C7632" s="36">
        <f>VLOOKUP(AllData[[#This Row],[Order]],MM[],2,FALSE)</f>
        <v>156</v>
      </c>
      <c r="D7632" s="36" t="s">
        <v>95</v>
      </c>
      <c r="E7632" s="36" t="s">
        <v>83</v>
      </c>
      <c r="F7632" s="36" t="s">
        <v>84</v>
      </c>
      <c r="G7632" s="36" t="s">
        <v>84</v>
      </c>
      <c r="H7632" s="36">
        <v>534.41999999999996</v>
      </c>
      <c r="I7632" s="36">
        <v>450</v>
      </c>
    </row>
    <row r="7633" spans="1:9" x14ac:dyDescent="0.35">
      <c r="A7633" s="36">
        <v>1552187</v>
      </c>
      <c r="B7633" s="36" t="str">
        <f>VLOOKUP(AllData[[#This Row],[Order]],MM[],3,FALSE)</f>
        <v>V5757311400800</v>
      </c>
      <c r="C7633" s="36">
        <f>VLOOKUP(AllData[[#This Row],[Order]],MM[],2,FALSE)</f>
        <v>156</v>
      </c>
      <c r="D7633" s="36" t="s">
        <v>97</v>
      </c>
      <c r="E7633" s="36" t="s">
        <v>86</v>
      </c>
      <c r="F7633" s="36" t="s">
        <v>87</v>
      </c>
      <c r="G7633" s="36" t="s">
        <v>87</v>
      </c>
      <c r="H7633" s="36">
        <v>20</v>
      </c>
      <c r="I7633" s="36">
        <v>20</v>
      </c>
    </row>
    <row r="7634" spans="1:9" x14ac:dyDescent="0.35">
      <c r="A7634" s="36">
        <v>1552187</v>
      </c>
      <c r="B7634" s="36" t="str">
        <f>VLOOKUP(AllData[[#This Row],[Order]],MM[],3,FALSE)</f>
        <v>V5757311400800</v>
      </c>
      <c r="C7634" s="36">
        <f>VLOOKUP(AllData[[#This Row],[Order]],MM[],2,FALSE)</f>
        <v>156</v>
      </c>
      <c r="D7634" s="36" t="s">
        <v>99</v>
      </c>
      <c r="E7634" s="36" t="s">
        <v>61</v>
      </c>
      <c r="F7634" s="36" t="s">
        <v>63</v>
      </c>
      <c r="G7634" s="36" t="s">
        <v>96</v>
      </c>
      <c r="H7634" s="36">
        <v>15.317</v>
      </c>
      <c r="I7634" s="36">
        <v>100</v>
      </c>
    </row>
    <row r="7635" spans="1:9" x14ac:dyDescent="0.35">
      <c r="A7635" s="36">
        <v>1552187</v>
      </c>
      <c r="B7635" s="36" t="str">
        <f>VLOOKUP(AllData[[#This Row],[Order]],MM[],3,FALSE)</f>
        <v>V5757311400800</v>
      </c>
      <c r="C7635" s="36">
        <f>VLOOKUP(AllData[[#This Row],[Order]],MM[],2,FALSE)</f>
        <v>156</v>
      </c>
      <c r="D7635" s="36" t="s">
        <v>101</v>
      </c>
      <c r="E7635" s="36" t="s">
        <v>69</v>
      </c>
      <c r="F7635" s="36" t="s">
        <v>70</v>
      </c>
      <c r="G7635" s="36" t="s">
        <v>98</v>
      </c>
      <c r="H7635" s="36">
        <v>20</v>
      </c>
      <c r="I7635" s="36">
        <v>20</v>
      </c>
    </row>
    <row r="7636" spans="1:9" x14ac:dyDescent="0.35">
      <c r="A7636" s="36">
        <v>1552187</v>
      </c>
      <c r="B7636" s="36" t="str">
        <f>VLOOKUP(AllData[[#This Row],[Order]],MM[],3,FALSE)</f>
        <v>V5757311400800</v>
      </c>
      <c r="C7636" s="36">
        <f>VLOOKUP(AllData[[#This Row],[Order]],MM[],2,FALSE)</f>
        <v>156</v>
      </c>
      <c r="D7636" s="36" t="s">
        <v>104</v>
      </c>
      <c r="E7636" s="36" t="s">
        <v>69</v>
      </c>
      <c r="F7636" s="36" t="s">
        <v>70</v>
      </c>
      <c r="G7636" s="36" t="s">
        <v>100</v>
      </c>
      <c r="H7636" s="36">
        <v>30</v>
      </c>
      <c r="I7636" s="36">
        <v>30</v>
      </c>
    </row>
    <row r="7637" spans="1:9" x14ac:dyDescent="0.35">
      <c r="A7637" s="36">
        <v>1552187</v>
      </c>
      <c r="B7637" s="36" t="str">
        <f>VLOOKUP(AllData[[#This Row],[Order]],MM[],3,FALSE)</f>
        <v>V5757311400800</v>
      </c>
      <c r="C7637" s="36">
        <f>VLOOKUP(AllData[[#This Row],[Order]],MM[],2,FALSE)</f>
        <v>156</v>
      </c>
      <c r="D7637" s="36" t="s">
        <v>113</v>
      </c>
      <c r="E7637" s="36" t="s">
        <v>102</v>
      </c>
      <c r="F7637" s="36" t="s">
        <v>100</v>
      </c>
      <c r="G7637" s="36" t="s">
        <v>103</v>
      </c>
      <c r="H7637" s="36">
        <v>30</v>
      </c>
      <c r="I7637" s="36">
        <v>30</v>
      </c>
    </row>
    <row r="7638" spans="1:9" x14ac:dyDescent="0.35">
      <c r="A7638" s="36">
        <v>1552187</v>
      </c>
      <c r="B7638" s="36" t="str">
        <f>VLOOKUP(AllData[[#This Row],[Order]],MM[],3,FALSE)</f>
        <v>V5757311400800</v>
      </c>
      <c r="C7638" s="36">
        <f>VLOOKUP(AllData[[#This Row],[Order]],MM[],2,FALSE)</f>
        <v>156</v>
      </c>
      <c r="D7638" s="36" t="s">
        <v>114</v>
      </c>
      <c r="E7638" s="36" t="s">
        <v>102</v>
      </c>
      <c r="F7638" s="36" t="s">
        <v>100</v>
      </c>
      <c r="G7638" s="36" t="s">
        <v>106</v>
      </c>
      <c r="H7638" s="36">
        <v>45</v>
      </c>
      <c r="I7638" s="36">
        <v>45</v>
      </c>
    </row>
    <row r="7639" spans="1:9" x14ac:dyDescent="0.35">
      <c r="A7639" s="36">
        <v>1552187</v>
      </c>
      <c r="B7639" s="36" t="str">
        <f>VLOOKUP(AllData[[#This Row],[Order]],MM[],3,FALSE)</f>
        <v>V5757311400800</v>
      </c>
      <c r="C7639" s="36">
        <f>VLOOKUP(AllData[[#This Row],[Order]],MM[],2,FALSE)</f>
        <v>156</v>
      </c>
      <c r="D7639" s="36" t="s">
        <v>60</v>
      </c>
      <c r="E7639" s="36" t="s">
        <v>61</v>
      </c>
      <c r="F7639" s="36" t="s">
        <v>63</v>
      </c>
      <c r="G7639" s="36" t="s">
        <v>108</v>
      </c>
      <c r="H7639" s="36"/>
      <c r="I7639" s="36">
        <v>1</v>
      </c>
    </row>
    <row r="7640" spans="1:9" x14ac:dyDescent="0.35">
      <c r="A7640" s="36">
        <v>1552187</v>
      </c>
      <c r="B7640" s="36" t="str">
        <f>VLOOKUP(AllData[[#This Row],[Order]],MM[],3,FALSE)</f>
        <v>V5757311400800</v>
      </c>
      <c r="C7640" s="36">
        <f>VLOOKUP(AllData[[#This Row],[Order]],MM[],2,FALSE)</f>
        <v>156</v>
      </c>
      <c r="D7640" s="36" t="s">
        <v>95</v>
      </c>
      <c r="E7640" s="36" t="s">
        <v>83</v>
      </c>
      <c r="F7640" s="36" t="s">
        <v>84</v>
      </c>
      <c r="G7640" s="36" t="s">
        <v>110</v>
      </c>
      <c r="H7640" s="36"/>
      <c r="I7640" s="36">
        <v>5</v>
      </c>
    </row>
    <row r="7641" spans="1:9" x14ac:dyDescent="0.35">
      <c r="A7641" s="36">
        <v>1552188</v>
      </c>
      <c r="B7641" s="36" t="str">
        <f>VLOOKUP(AllData[[#This Row],[Order]],MM[],3,FALSE)</f>
        <v>V5757311401000</v>
      </c>
      <c r="C7641" s="36">
        <f>VLOOKUP(AllData[[#This Row],[Order]],MM[],2,FALSE)</f>
        <v>156</v>
      </c>
      <c r="D7641" s="36" t="s">
        <v>60</v>
      </c>
      <c r="E7641" s="36" t="s">
        <v>83</v>
      </c>
      <c r="F7641" s="36" t="s">
        <v>84</v>
      </c>
      <c r="G7641" s="36" t="s">
        <v>111</v>
      </c>
      <c r="H7641" s="36">
        <v>111.517</v>
      </c>
      <c r="I7641" s="36">
        <v>40</v>
      </c>
    </row>
    <row r="7642" spans="1:9" x14ac:dyDescent="0.35">
      <c r="A7642" s="36">
        <v>1552188</v>
      </c>
      <c r="B7642" s="36" t="str">
        <f>VLOOKUP(AllData[[#This Row],[Order]],MM[],3,FALSE)</f>
        <v>V5757311401000</v>
      </c>
      <c r="C7642" s="36">
        <f>VLOOKUP(AllData[[#This Row],[Order]],MM[],2,FALSE)</f>
        <v>156</v>
      </c>
      <c r="D7642" s="36" t="s">
        <v>68</v>
      </c>
      <c r="E7642" s="36" t="s">
        <v>61</v>
      </c>
      <c r="F7642" s="36" t="s">
        <v>63</v>
      </c>
      <c r="G7642" s="36" t="s">
        <v>64</v>
      </c>
      <c r="H7642" s="36">
        <v>50.767000000000003</v>
      </c>
      <c r="I7642" s="36">
        <v>15</v>
      </c>
    </row>
    <row r="7643" spans="1:9" x14ac:dyDescent="0.35">
      <c r="A7643" s="36">
        <v>1552188</v>
      </c>
      <c r="B7643" s="36" t="str">
        <f>VLOOKUP(AllData[[#This Row],[Order]],MM[],3,FALSE)</f>
        <v>V5757311401000</v>
      </c>
      <c r="C7643" s="36">
        <f>VLOOKUP(AllData[[#This Row],[Order]],MM[],2,FALSE)</f>
        <v>156</v>
      </c>
      <c r="D7643" s="36" t="s">
        <v>73</v>
      </c>
      <c r="E7643" s="36" t="s">
        <v>69</v>
      </c>
      <c r="F7643" s="36" t="s">
        <v>70</v>
      </c>
      <c r="G7643" s="36" t="s">
        <v>71</v>
      </c>
      <c r="H7643" s="36">
        <v>20</v>
      </c>
      <c r="I7643" s="36">
        <v>20</v>
      </c>
    </row>
    <row r="7644" spans="1:9" x14ac:dyDescent="0.35">
      <c r="A7644" s="36">
        <v>1552188</v>
      </c>
      <c r="B7644" s="36" t="str">
        <f>VLOOKUP(AllData[[#This Row],[Order]],MM[],3,FALSE)</f>
        <v>V5757311401000</v>
      </c>
      <c r="C7644" s="36">
        <f>VLOOKUP(AllData[[#This Row],[Order]],MM[],2,FALSE)</f>
        <v>156</v>
      </c>
      <c r="D7644" s="36" t="s">
        <v>75</v>
      </c>
      <c r="E7644" s="36" t="s">
        <v>61</v>
      </c>
      <c r="F7644" s="36" t="s">
        <v>63</v>
      </c>
      <c r="G7644" s="36" t="s">
        <v>74</v>
      </c>
      <c r="H7644" s="36">
        <v>658.74</v>
      </c>
      <c r="I7644" s="36">
        <v>350</v>
      </c>
    </row>
    <row r="7645" spans="1:9" x14ac:dyDescent="0.35">
      <c r="A7645" s="36">
        <v>1552188</v>
      </c>
      <c r="B7645" s="36" t="str">
        <f>VLOOKUP(AllData[[#This Row],[Order]],MM[],3,FALSE)</f>
        <v>V5757311401000</v>
      </c>
      <c r="C7645" s="36">
        <f>VLOOKUP(AllData[[#This Row],[Order]],MM[],2,FALSE)</f>
        <v>156</v>
      </c>
      <c r="D7645" s="36" t="s">
        <v>78</v>
      </c>
      <c r="E7645" s="36" t="s">
        <v>61</v>
      </c>
      <c r="F7645" s="36" t="s">
        <v>63</v>
      </c>
      <c r="G7645" s="36" t="s">
        <v>76</v>
      </c>
      <c r="H7645" s="36">
        <v>1769.76</v>
      </c>
      <c r="I7645" s="36">
        <v>1020</v>
      </c>
    </row>
    <row r="7646" spans="1:9" x14ac:dyDescent="0.35">
      <c r="A7646" s="36">
        <v>1552188</v>
      </c>
      <c r="B7646" s="36" t="str">
        <f>VLOOKUP(AllData[[#This Row],[Order]],MM[],3,FALSE)</f>
        <v>V5757311401000</v>
      </c>
      <c r="C7646" s="36">
        <f>VLOOKUP(AllData[[#This Row],[Order]],MM[],2,FALSE)</f>
        <v>156</v>
      </c>
      <c r="D7646" s="36" t="s">
        <v>80</v>
      </c>
      <c r="E7646" s="36" t="s">
        <v>61</v>
      </c>
      <c r="F7646" s="36" t="s">
        <v>63</v>
      </c>
      <c r="G7646" s="36" t="s">
        <v>112</v>
      </c>
      <c r="H7646" s="36">
        <v>32.116999999999997</v>
      </c>
      <c r="I7646" s="36">
        <v>50</v>
      </c>
    </row>
    <row r="7647" spans="1:9" x14ac:dyDescent="0.35">
      <c r="A7647" s="36">
        <v>1552188</v>
      </c>
      <c r="B7647" s="36" t="str">
        <f>VLOOKUP(AllData[[#This Row],[Order]],MM[],3,FALSE)</f>
        <v>V5757311401000</v>
      </c>
      <c r="C7647" s="36">
        <f>VLOOKUP(AllData[[#This Row],[Order]],MM[],2,FALSE)</f>
        <v>156</v>
      </c>
      <c r="D7647" s="36" t="s">
        <v>82</v>
      </c>
      <c r="E7647" s="36" t="s">
        <v>89</v>
      </c>
      <c r="F7647" s="36" t="s">
        <v>91</v>
      </c>
      <c r="G7647" s="36" t="s">
        <v>92</v>
      </c>
      <c r="H7647" s="36"/>
      <c r="I7647" s="36">
        <v>0</v>
      </c>
    </row>
    <row r="7648" spans="1:9" x14ac:dyDescent="0.35">
      <c r="A7648" s="36">
        <v>1552188</v>
      </c>
      <c r="B7648" s="36" t="str">
        <f>VLOOKUP(AllData[[#This Row],[Order]],MM[],3,FALSE)</f>
        <v>V5757311401000</v>
      </c>
      <c r="C7648" s="36">
        <f>VLOOKUP(AllData[[#This Row],[Order]],MM[],2,FALSE)</f>
        <v>156</v>
      </c>
      <c r="D7648" s="36" t="s">
        <v>85</v>
      </c>
      <c r="E7648" s="36" t="s">
        <v>69</v>
      </c>
      <c r="F7648" s="36" t="s">
        <v>70</v>
      </c>
      <c r="G7648" s="36" t="s">
        <v>79</v>
      </c>
      <c r="H7648" s="36">
        <v>20</v>
      </c>
      <c r="I7648" s="36">
        <v>20</v>
      </c>
    </row>
    <row r="7649" spans="1:9" x14ac:dyDescent="0.35">
      <c r="A7649" s="36">
        <v>1552188</v>
      </c>
      <c r="B7649" s="36" t="str">
        <f>VLOOKUP(AllData[[#This Row],[Order]],MM[],3,FALSE)</f>
        <v>V5757311401000</v>
      </c>
      <c r="C7649" s="36">
        <f>VLOOKUP(AllData[[#This Row],[Order]],MM[],2,FALSE)</f>
        <v>156</v>
      </c>
      <c r="D7649" s="36" t="s">
        <v>88</v>
      </c>
      <c r="E7649" s="36" t="s">
        <v>69</v>
      </c>
      <c r="F7649" s="36" t="s">
        <v>70</v>
      </c>
      <c r="G7649" s="36" t="s">
        <v>81</v>
      </c>
      <c r="H7649" s="36">
        <v>20</v>
      </c>
      <c r="I7649" s="36">
        <v>20</v>
      </c>
    </row>
    <row r="7650" spans="1:9" x14ac:dyDescent="0.35">
      <c r="A7650" s="36">
        <v>1552188</v>
      </c>
      <c r="B7650" s="36" t="str">
        <f>VLOOKUP(AllData[[#This Row],[Order]],MM[],3,FALSE)</f>
        <v>V5757311401000</v>
      </c>
      <c r="C7650" s="36">
        <f>VLOOKUP(AllData[[#This Row],[Order]],MM[],2,FALSE)</f>
        <v>156</v>
      </c>
      <c r="D7650" s="36" t="s">
        <v>95</v>
      </c>
      <c r="E7650" s="36" t="s">
        <v>83</v>
      </c>
      <c r="F7650" s="36" t="s">
        <v>84</v>
      </c>
      <c r="G7650" s="36" t="s">
        <v>84</v>
      </c>
      <c r="H7650" s="36">
        <v>621.06000000000006</v>
      </c>
      <c r="I7650" s="36">
        <v>450</v>
      </c>
    </row>
    <row r="7651" spans="1:9" x14ac:dyDescent="0.35">
      <c r="A7651" s="36">
        <v>1552188</v>
      </c>
      <c r="B7651" s="36" t="str">
        <f>VLOOKUP(AllData[[#This Row],[Order]],MM[],3,FALSE)</f>
        <v>V5757311401000</v>
      </c>
      <c r="C7651" s="36">
        <f>VLOOKUP(AllData[[#This Row],[Order]],MM[],2,FALSE)</f>
        <v>156</v>
      </c>
      <c r="D7651" s="36" t="s">
        <v>97</v>
      </c>
      <c r="E7651" s="36" t="s">
        <v>86</v>
      </c>
      <c r="F7651" s="36" t="s">
        <v>87</v>
      </c>
      <c r="G7651" s="36" t="s">
        <v>87</v>
      </c>
      <c r="H7651" s="36">
        <v>20</v>
      </c>
      <c r="I7651" s="36">
        <v>20</v>
      </c>
    </row>
    <row r="7652" spans="1:9" x14ac:dyDescent="0.35">
      <c r="A7652" s="36">
        <v>1552188</v>
      </c>
      <c r="B7652" s="36" t="str">
        <f>VLOOKUP(AllData[[#This Row],[Order]],MM[],3,FALSE)</f>
        <v>V5757311401000</v>
      </c>
      <c r="C7652" s="36">
        <f>VLOOKUP(AllData[[#This Row],[Order]],MM[],2,FALSE)</f>
        <v>156</v>
      </c>
      <c r="D7652" s="36" t="s">
        <v>99</v>
      </c>
      <c r="E7652" s="36" t="s">
        <v>61</v>
      </c>
      <c r="F7652" s="36" t="s">
        <v>63</v>
      </c>
      <c r="G7652" s="36" t="s">
        <v>96</v>
      </c>
      <c r="H7652" s="36">
        <v>34.049999999999997</v>
      </c>
      <c r="I7652" s="36">
        <v>100</v>
      </c>
    </row>
    <row r="7653" spans="1:9" x14ac:dyDescent="0.35">
      <c r="A7653" s="36">
        <v>1552188</v>
      </c>
      <c r="B7653" s="36" t="str">
        <f>VLOOKUP(AllData[[#This Row],[Order]],MM[],3,FALSE)</f>
        <v>V5757311401000</v>
      </c>
      <c r="C7653" s="36">
        <f>VLOOKUP(AllData[[#This Row],[Order]],MM[],2,FALSE)</f>
        <v>156</v>
      </c>
      <c r="D7653" s="36" t="s">
        <v>101</v>
      </c>
      <c r="E7653" s="36" t="s">
        <v>69</v>
      </c>
      <c r="F7653" s="36" t="s">
        <v>70</v>
      </c>
      <c r="G7653" s="36" t="s">
        <v>98</v>
      </c>
      <c r="H7653" s="36">
        <v>20</v>
      </c>
      <c r="I7653" s="36">
        <v>20</v>
      </c>
    </row>
    <row r="7654" spans="1:9" x14ac:dyDescent="0.35">
      <c r="A7654" s="36">
        <v>1552188</v>
      </c>
      <c r="B7654" s="36" t="str">
        <f>VLOOKUP(AllData[[#This Row],[Order]],MM[],3,FALSE)</f>
        <v>V5757311401000</v>
      </c>
      <c r="C7654" s="36">
        <f>VLOOKUP(AllData[[#This Row],[Order]],MM[],2,FALSE)</f>
        <v>156</v>
      </c>
      <c r="D7654" s="36" t="s">
        <v>104</v>
      </c>
      <c r="E7654" s="36" t="s">
        <v>69</v>
      </c>
      <c r="F7654" s="36" t="s">
        <v>70</v>
      </c>
      <c r="G7654" s="36" t="s">
        <v>100</v>
      </c>
      <c r="H7654" s="36">
        <v>30</v>
      </c>
      <c r="I7654" s="36">
        <v>30</v>
      </c>
    </row>
    <row r="7655" spans="1:9" x14ac:dyDescent="0.35">
      <c r="A7655" s="36">
        <v>1552188</v>
      </c>
      <c r="B7655" s="36" t="str">
        <f>VLOOKUP(AllData[[#This Row],[Order]],MM[],3,FALSE)</f>
        <v>V5757311401000</v>
      </c>
      <c r="C7655" s="36">
        <f>VLOOKUP(AllData[[#This Row],[Order]],MM[],2,FALSE)</f>
        <v>156</v>
      </c>
      <c r="D7655" s="36" t="s">
        <v>113</v>
      </c>
      <c r="E7655" s="36" t="s">
        <v>102</v>
      </c>
      <c r="F7655" s="36" t="s">
        <v>100</v>
      </c>
      <c r="G7655" s="36" t="s">
        <v>103</v>
      </c>
      <c r="H7655" s="36">
        <v>30</v>
      </c>
      <c r="I7655" s="36">
        <v>30</v>
      </c>
    </row>
    <row r="7656" spans="1:9" x14ac:dyDescent="0.35">
      <c r="A7656" s="36">
        <v>1552188</v>
      </c>
      <c r="B7656" s="36" t="str">
        <f>VLOOKUP(AllData[[#This Row],[Order]],MM[],3,FALSE)</f>
        <v>V5757311401000</v>
      </c>
      <c r="C7656" s="36">
        <f>VLOOKUP(AllData[[#This Row],[Order]],MM[],2,FALSE)</f>
        <v>156</v>
      </c>
      <c r="D7656" s="36" t="s">
        <v>114</v>
      </c>
      <c r="E7656" s="36" t="s">
        <v>102</v>
      </c>
      <c r="F7656" s="36" t="s">
        <v>100</v>
      </c>
      <c r="G7656" s="36" t="s">
        <v>106</v>
      </c>
      <c r="H7656" s="36">
        <v>45</v>
      </c>
      <c r="I7656" s="36">
        <v>45</v>
      </c>
    </row>
    <row r="7657" spans="1:9" x14ac:dyDescent="0.35">
      <c r="A7657" s="36">
        <v>1552188</v>
      </c>
      <c r="B7657" s="36" t="str">
        <f>VLOOKUP(AllData[[#This Row],[Order]],MM[],3,FALSE)</f>
        <v>V5757311401000</v>
      </c>
      <c r="C7657" s="36">
        <f>VLOOKUP(AllData[[#This Row],[Order]],MM[],2,FALSE)</f>
        <v>156</v>
      </c>
      <c r="D7657" s="36" t="s">
        <v>60</v>
      </c>
      <c r="E7657" s="36" t="s">
        <v>61</v>
      </c>
      <c r="F7657" s="36" t="s">
        <v>63</v>
      </c>
      <c r="G7657" s="36" t="s">
        <v>108</v>
      </c>
      <c r="H7657" s="36">
        <v>833.52</v>
      </c>
      <c r="I7657" s="36">
        <v>1</v>
      </c>
    </row>
    <row r="7658" spans="1:9" x14ac:dyDescent="0.35">
      <c r="A7658" s="36">
        <v>1552188</v>
      </c>
      <c r="B7658" s="36" t="str">
        <f>VLOOKUP(AllData[[#This Row],[Order]],MM[],3,FALSE)</f>
        <v>V5757311401000</v>
      </c>
      <c r="C7658" s="36">
        <f>VLOOKUP(AllData[[#This Row],[Order]],MM[],2,FALSE)</f>
        <v>156</v>
      </c>
      <c r="D7658" s="36" t="s">
        <v>95</v>
      </c>
      <c r="E7658" s="36" t="s">
        <v>83</v>
      </c>
      <c r="F7658" s="36" t="s">
        <v>84</v>
      </c>
      <c r="G7658" s="36" t="s">
        <v>110</v>
      </c>
      <c r="H7658" s="36"/>
      <c r="I7658" s="36">
        <v>5</v>
      </c>
    </row>
    <row r="7659" spans="1:9" x14ac:dyDescent="0.35">
      <c r="A7659" s="36">
        <v>1552189</v>
      </c>
      <c r="B7659" s="36" t="str">
        <f>VLOOKUP(AllData[[#This Row],[Order]],MM[],3,FALSE)</f>
        <v>V5757331400800</v>
      </c>
      <c r="C7659" s="36">
        <f>VLOOKUP(AllData[[#This Row],[Order]],MM[],2,FALSE)</f>
        <v>156</v>
      </c>
      <c r="D7659" s="36" t="s">
        <v>60</v>
      </c>
      <c r="E7659" s="36" t="s">
        <v>83</v>
      </c>
      <c r="F7659" s="36" t="s">
        <v>84</v>
      </c>
      <c r="G7659" s="36" t="s">
        <v>111</v>
      </c>
      <c r="H7659" s="36">
        <v>112.327</v>
      </c>
      <c r="I7659" s="36">
        <v>40</v>
      </c>
    </row>
    <row r="7660" spans="1:9" x14ac:dyDescent="0.35">
      <c r="A7660" s="36">
        <v>1552189</v>
      </c>
      <c r="B7660" s="36" t="str">
        <f>VLOOKUP(AllData[[#This Row],[Order]],MM[],3,FALSE)</f>
        <v>V5757331400800</v>
      </c>
      <c r="C7660" s="36">
        <f>VLOOKUP(AllData[[#This Row],[Order]],MM[],2,FALSE)</f>
        <v>156</v>
      </c>
      <c r="D7660" s="36" t="s">
        <v>68</v>
      </c>
      <c r="E7660" s="36" t="s">
        <v>61</v>
      </c>
      <c r="F7660" s="36" t="s">
        <v>63</v>
      </c>
      <c r="G7660" s="36" t="s">
        <v>64</v>
      </c>
      <c r="H7660" s="36">
        <v>50.767000000000003</v>
      </c>
      <c r="I7660" s="36">
        <v>15</v>
      </c>
    </row>
    <row r="7661" spans="1:9" x14ac:dyDescent="0.35">
      <c r="A7661" s="36">
        <v>1552189</v>
      </c>
      <c r="B7661" s="36" t="str">
        <f>VLOOKUP(AllData[[#This Row],[Order]],MM[],3,FALSE)</f>
        <v>V5757331400800</v>
      </c>
      <c r="C7661" s="36">
        <f>VLOOKUP(AllData[[#This Row],[Order]],MM[],2,FALSE)</f>
        <v>156</v>
      </c>
      <c r="D7661" s="36" t="s">
        <v>73</v>
      </c>
      <c r="E7661" s="36" t="s">
        <v>69</v>
      </c>
      <c r="F7661" s="36" t="s">
        <v>70</v>
      </c>
      <c r="G7661" s="36" t="s">
        <v>71</v>
      </c>
      <c r="H7661" s="36">
        <v>20</v>
      </c>
      <c r="I7661" s="36">
        <v>20</v>
      </c>
    </row>
    <row r="7662" spans="1:9" x14ac:dyDescent="0.35">
      <c r="A7662" s="36">
        <v>1552189</v>
      </c>
      <c r="B7662" s="36" t="str">
        <f>VLOOKUP(AllData[[#This Row],[Order]],MM[],3,FALSE)</f>
        <v>V5757331400800</v>
      </c>
      <c r="C7662" s="36">
        <f>VLOOKUP(AllData[[#This Row],[Order]],MM[],2,FALSE)</f>
        <v>156</v>
      </c>
      <c r="D7662" s="36" t="s">
        <v>75</v>
      </c>
      <c r="E7662" s="36" t="s">
        <v>61</v>
      </c>
      <c r="F7662" s="36" t="s">
        <v>63</v>
      </c>
      <c r="G7662" s="36" t="s">
        <v>74</v>
      </c>
      <c r="H7662" s="36">
        <v>360.84000000000003</v>
      </c>
      <c r="I7662" s="36">
        <v>350</v>
      </c>
    </row>
    <row r="7663" spans="1:9" x14ac:dyDescent="0.35">
      <c r="A7663" s="36">
        <v>1552189</v>
      </c>
      <c r="B7663" s="36" t="str">
        <f>VLOOKUP(AllData[[#This Row],[Order]],MM[],3,FALSE)</f>
        <v>V5757331400800</v>
      </c>
      <c r="C7663" s="36">
        <f>VLOOKUP(AllData[[#This Row],[Order]],MM[],2,FALSE)</f>
        <v>156</v>
      </c>
      <c r="D7663" s="36" t="s">
        <v>78</v>
      </c>
      <c r="E7663" s="36" t="s">
        <v>61</v>
      </c>
      <c r="F7663" s="36" t="s">
        <v>63</v>
      </c>
      <c r="G7663" s="36" t="s">
        <v>76</v>
      </c>
      <c r="H7663" s="36">
        <v>2580.6600000000003</v>
      </c>
      <c r="I7663" s="36">
        <v>1020</v>
      </c>
    </row>
    <row r="7664" spans="1:9" x14ac:dyDescent="0.35">
      <c r="A7664" s="36">
        <v>1552189</v>
      </c>
      <c r="B7664" s="36" t="str">
        <f>VLOOKUP(AllData[[#This Row],[Order]],MM[],3,FALSE)</f>
        <v>V5757331400800</v>
      </c>
      <c r="C7664" s="36">
        <f>VLOOKUP(AllData[[#This Row],[Order]],MM[],2,FALSE)</f>
        <v>156</v>
      </c>
      <c r="D7664" s="36" t="s">
        <v>80</v>
      </c>
      <c r="E7664" s="36" t="s">
        <v>61</v>
      </c>
      <c r="F7664" s="36" t="s">
        <v>63</v>
      </c>
      <c r="G7664" s="36" t="s">
        <v>112</v>
      </c>
      <c r="H7664" s="36">
        <v>18.933</v>
      </c>
      <c r="I7664" s="36">
        <v>50</v>
      </c>
    </row>
    <row r="7665" spans="1:9" x14ac:dyDescent="0.35">
      <c r="A7665" s="36">
        <v>1552189</v>
      </c>
      <c r="B7665" s="36" t="str">
        <f>VLOOKUP(AllData[[#This Row],[Order]],MM[],3,FALSE)</f>
        <v>V5757331400800</v>
      </c>
      <c r="C7665" s="36">
        <f>VLOOKUP(AllData[[#This Row],[Order]],MM[],2,FALSE)</f>
        <v>156</v>
      </c>
      <c r="D7665" s="36" t="s">
        <v>82</v>
      </c>
      <c r="E7665" s="36" t="s">
        <v>89</v>
      </c>
      <c r="F7665" s="36" t="s">
        <v>91</v>
      </c>
      <c r="G7665" s="36" t="s">
        <v>92</v>
      </c>
      <c r="H7665" s="36"/>
      <c r="I7665" s="36">
        <v>0</v>
      </c>
    </row>
    <row r="7666" spans="1:9" x14ac:dyDescent="0.35">
      <c r="A7666" s="36">
        <v>1552189</v>
      </c>
      <c r="B7666" s="36" t="str">
        <f>VLOOKUP(AllData[[#This Row],[Order]],MM[],3,FALSE)</f>
        <v>V5757331400800</v>
      </c>
      <c r="C7666" s="36">
        <f>VLOOKUP(AllData[[#This Row],[Order]],MM[],2,FALSE)</f>
        <v>156</v>
      </c>
      <c r="D7666" s="36" t="s">
        <v>85</v>
      </c>
      <c r="E7666" s="36" t="s">
        <v>69</v>
      </c>
      <c r="F7666" s="36" t="s">
        <v>70</v>
      </c>
      <c r="G7666" s="36" t="s">
        <v>79</v>
      </c>
      <c r="H7666" s="36">
        <v>20</v>
      </c>
      <c r="I7666" s="36">
        <v>20</v>
      </c>
    </row>
    <row r="7667" spans="1:9" x14ac:dyDescent="0.35">
      <c r="A7667" s="36">
        <v>1552189</v>
      </c>
      <c r="B7667" s="36" t="str">
        <f>VLOOKUP(AllData[[#This Row],[Order]],MM[],3,FALSE)</f>
        <v>V5757331400800</v>
      </c>
      <c r="C7667" s="36">
        <f>VLOOKUP(AllData[[#This Row],[Order]],MM[],2,FALSE)</f>
        <v>156</v>
      </c>
      <c r="D7667" s="36" t="s">
        <v>88</v>
      </c>
      <c r="E7667" s="36" t="s">
        <v>69</v>
      </c>
      <c r="F7667" s="36" t="s">
        <v>70</v>
      </c>
      <c r="G7667" s="36" t="s">
        <v>81</v>
      </c>
      <c r="H7667" s="36">
        <v>20</v>
      </c>
      <c r="I7667" s="36">
        <v>20</v>
      </c>
    </row>
    <row r="7668" spans="1:9" x14ac:dyDescent="0.35">
      <c r="A7668" s="36">
        <v>1552189</v>
      </c>
      <c r="B7668" s="36" t="str">
        <f>VLOOKUP(AllData[[#This Row],[Order]],MM[],3,FALSE)</f>
        <v>V5757331400800</v>
      </c>
      <c r="C7668" s="36">
        <f>VLOOKUP(AllData[[#This Row],[Order]],MM[],2,FALSE)</f>
        <v>156</v>
      </c>
      <c r="D7668" s="36" t="s">
        <v>95</v>
      </c>
      <c r="E7668" s="36" t="s">
        <v>83</v>
      </c>
      <c r="F7668" s="36" t="s">
        <v>84</v>
      </c>
      <c r="G7668" s="36" t="s">
        <v>84</v>
      </c>
      <c r="H7668" s="36">
        <v>626.28000000000009</v>
      </c>
      <c r="I7668" s="36">
        <v>450</v>
      </c>
    </row>
    <row r="7669" spans="1:9" x14ac:dyDescent="0.35">
      <c r="A7669" s="36">
        <v>1552189</v>
      </c>
      <c r="B7669" s="36" t="str">
        <f>VLOOKUP(AllData[[#This Row],[Order]],MM[],3,FALSE)</f>
        <v>V5757331400800</v>
      </c>
      <c r="C7669" s="36">
        <f>VLOOKUP(AllData[[#This Row],[Order]],MM[],2,FALSE)</f>
        <v>156</v>
      </c>
      <c r="D7669" s="36" t="s">
        <v>97</v>
      </c>
      <c r="E7669" s="36" t="s">
        <v>86</v>
      </c>
      <c r="F7669" s="36" t="s">
        <v>87</v>
      </c>
      <c r="G7669" s="36" t="s">
        <v>87</v>
      </c>
      <c r="H7669" s="36">
        <v>20</v>
      </c>
      <c r="I7669" s="36">
        <v>20</v>
      </c>
    </row>
    <row r="7670" spans="1:9" x14ac:dyDescent="0.35">
      <c r="A7670" s="36">
        <v>1552189</v>
      </c>
      <c r="B7670" s="36" t="str">
        <f>VLOOKUP(AllData[[#This Row],[Order]],MM[],3,FALSE)</f>
        <v>V5757331400800</v>
      </c>
      <c r="C7670" s="36">
        <f>VLOOKUP(AllData[[#This Row],[Order]],MM[],2,FALSE)</f>
        <v>156</v>
      </c>
      <c r="D7670" s="36" t="s">
        <v>99</v>
      </c>
      <c r="E7670" s="36" t="s">
        <v>61</v>
      </c>
      <c r="F7670" s="36" t="s">
        <v>63</v>
      </c>
      <c r="G7670" s="36" t="s">
        <v>96</v>
      </c>
      <c r="H7670" s="36">
        <v>10.516999999999999</v>
      </c>
      <c r="I7670" s="36">
        <v>100</v>
      </c>
    </row>
    <row r="7671" spans="1:9" x14ac:dyDescent="0.35">
      <c r="A7671" s="36">
        <v>1552189</v>
      </c>
      <c r="B7671" s="36" t="str">
        <f>VLOOKUP(AllData[[#This Row],[Order]],MM[],3,FALSE)</f>
        <v>V5757331400800</v>
      </c>
      <c r="C7671" s="36">
        <f>VLOOKUP(AllData[[#This Row],[Order]],MM[],2,FALSE)</f>
        <v>156</v>
      </c>
      <c r="D7671" s="36" t="s">
        <v>101</v>
      </c>
      <c r="E7671" s="36" t="s">
        <v>69</v>
      </c>
      <c r="F7671" s="36" t="s">
        <v>70</v>
      </c>
      <c r="G7671" s="36" t="s">
        <v>98</v>
      </c>
      <c r="H7671" s="36">
        <v>20</v>
      </c>
      <c r="I7671" s="36">
        <v>20</v>
      </c>
    </row>
    <row r="7672" spans="1:9" x14ac:dyDescent="0.35">
      <c r="A7672" s="36">
        <v>1552189</v>
      </c>
      <c r="B7672" s="36" t="str">
        <f>VLOOKUP(AllData[[#This Row],[Order]],MM[],3,FALSE)</f>
        <v>V5757331400800</v>
      </c>
      <c r="C7672" s="36">
        <f>VLOOKUP(AllData[[#This Row],[Order]],MM[],2,FALSE)</f>
        <v>156</v>
      </c>
      <c r="D7672" s="36" t="s">
        <v>104</v>
      </c>
      <c r="E7672" s="36" t="s">
        <v>69</v>
      </c>
      <c r="F7672" s="36" t="s">
        <v>70</v>
      </c>
      <c r="G7672" s="36" t="s">
        <v>100</v>
      </c>
      <c r="H7672" s="36">
        <v>30</v>
      </c>
      <c r="I7672" s="36">
        <v>30</v>
      </c>
    </row>
    <row r="7673" spans="1:9" x14ac:dyDescent="0.35">
      <c r="A7673" s="36">
        <v>1552189</v>
      </c>
      <c r="B7673" s="36" t="str">
        <f>VLOOKUP(AllData[[#This Row],[Order]],MM[],3,FALSE)</f>
        <v>V5757331400800</v>
      </c>
      <c r="C7673" s="36">
        <f>VLOOKUP(AllData[[#This Row],[Order]],MM[],2,FALSE)</f>
        <v>156</v>
      </c>
      <c r="D7673" s="36" t="s">
        <v>113</v>
      </c>
      <c r="E7673" s="36" t="s">
        <v>102</v>
      </c>
      <c r="F7673" s="36" t="s">
        <v>100</v>
      </c>
      <c r="G7673" s="36" t="s">
        <v>103</v>
      </c>
      <c r="H7673" s="36">
        <v>30</v>
      </c>
      <c r="I7673" s="36">
        <v>30</v>
      </c>
    </row>
    <row r="7674" spans="1:9" x14ac:dyDescent="0.35">
      <c r="A7674" s="36">
        <v>1552189</v>
      </c>
      <c r="B7674" s="36" t="str">
        <f>VLOOKUP(AllData[[#This Row],[Order]],MM[],3,FALSE)</f>
        <v>V5757331400800</v>
      </c>
      <c r="C7674" s="36">
        <f>VLOOKUP(AllData[[#This Row],[Order]],MM[],2,FALSE)</f>
        <v>156</v>
      </c>
      <c r="D7674" s="36" t="s">
        <v>114</v>
      </c>
      <c r="E7674" s="36" t="s">
        <v>102</v>
      </c>
      <c r="F7674" s="36" t="s">
        <v>100</v>
      </c>
      <c r="G7674" s="36" t="s">
        <v>106</v>
      </c>
      <c r="H7674" s="36">
        <v>45</v>
      </c>
      <c r="I7674" s="36">
        <v>45</v>
      </c>
    </row>
    <row r="7675" spans="1:9" x14ac:dyDescent="0.35">
      <c r="A7675" s="36">
        <v>1552189</v>
      </c>
      <c r="B7675" s="36" t="str">
        <f>VLOOKUP(AllData[[#This Row],[Order]],MM[],3,FALSE)</f>
        <v>V5757331400800</v>
      </c>
      <c r="C7675" s="36">
        <f>VLOOKUP(AllData[[#This Row],[Order]],MM[],2,FALSE)</f>
        <v>156</v>
      </c>
      <c r="D7675" s="36" t="s">
        <v>60</v>
      </c>
      <c r="E7675" s="36" t="s">
        <v>61</v>
      </c>
      <c r="F7675" s="36" t="s">
        <v>63</v>
      </c>
      <c r="G7675" s="36" t="s">
        <v>108</v>
      </c>
      <c r="H7675" s="36">
        <v>508.68</v>
      </c>
      <c r="I7675" s="36">
        <v>1</v>
      </c>
    </row>
    <row r="7676" spans="1:9" x14ac:dyDescent="0.35">
      <c r="A7676" s="36">
        <v>1552189</v>
      </c>
      <c r="B7676" s="36" t="str">
        <f>VLOOKUP(AllData[[#This Row],[Order]],MM[],3,FALSE)</f>
        <v>V5757331400800</v>
      </c>
      <c r="C7676" s="36">
        <f>VLOOKUP(AllData[[#This Row],[Order]],MM[],2,FALSE)</f>
        <v>156</v>
      </c>
      <c r="D7676" s="36" t="s">
        <v>95</v>
      </c>
      <c r="E7676" s="36" t="s">
        <v>83</v>
      </c>
      <c r="F7676" s="36" t="s">
        <v>84</v>
      </c>
      <c r="G7676" s="36" t="s">
        <v>110</v>
      </c>
      <c r="H7676" s="36"/>
      <c r="I7676" s="36">
        <v>5</v>
      </c>
    </row>
    <row r="7677" spans="1:9" x14ac:dyDescent="0.35">
      <c r="A7677" s="36">
        <v>1552190</v>
      </c>
      <c r="B7677" s="36" t="str">
        <f>VLOOKUP(AllData[[#This Row],[Order]],MM[],3,FALSE)</f>
        <v>V5757331401000</v>
      </c>
      <c r="C7677" s="36">
        <f>VLOOKUP(AllData[[#This Row],[Order]],MM[],2,FALSE)</f>
        <v>156</v>
      </c>
      <c r="D7677" s="36" t="s">
        <v>60</v>
      </c>
      <c r="E7677" s="36" t="s">
        <v>83</v>
      </c>
      <c r="F7677" s="36" t="s">
        <v>84</v>
      </c>
      <c r="G7677" s="36" t="s">
        <v>111</v>
      </c>
      <c r="H7677" s="36">
        <v>72.216999999999999</v>
      </c>
      <c r="I7677" s="36">
        <v>40</v>
      </c>
    </row>
    <row r="7678" spans="1:9" x14ac:dyDescent="0.35">
      <c r="A7678" s="36">
        <v>1552190</v>
      </c>
      <c r="B7678" s="36" t="str">
        <f>VLOOKUP(AllData[[#This Row],[Order]],MM[],3,FALSE)</f>
        <v>V5757331401000</v>
      </c>
      <c r="C7678" s="36">
        <f>VLOOKUP(AllData[[#This Row],[Order]],MM[],2,FALSE)</f>
        <v>156</v>
      </c>
      <c r="D7678" s="36" t="s">
        <v>68</v>
      </c>
      <c r="E7678" s="36" t="s">
        <v>61</v>
      </c>
      <c r="F7678" s="36" t="s">
        <v>63</v>
      </c>
      <c r="G7678" s="36" t="s">
        <v>64</v>
      </c>
      <c r="H7678" s="36">
        <v>9.8170000000000002</v>
      </c>
      <c r="I7678" s="36">
        <v>15</v>
      </c>
    </row>
    <row r="7679" spans="1:9" x14ac:dyDescent="0.35">
      <c r="A7679" s="36">
        <v>1552190</v>
      </c>
      <c r="B7679" s="36" t="str">
        <f>VLOOKUP(AllData[[#This Row],[Order]],MM[],3,FALSE)</f>
        <v>V5757331401000</v>
      </c>
      <c r="C7679" s="36">
        <f>VLOOKUP(AllData[[#This Row],[Order]],MM[],2,FALSE)</f>
        <v>156</v>
      </c>
      <c r="D7679" s="36" t="s">
        <v>73</v>
      </c>
      <c r="E7679" s="36" t="s">
        <v>69</v>
      </c>
      <c r="F7679" s="36" t="s">
        <v>70</v>
      </c>
      <c r="G7679" s="36" t="s">
        <v>71</v>
      </c>
      <c r="H7679" s="36">
        <v>20</v>
      </c>
      <c r="I7679" s="36">
        <v>20</v>
      </c>
    </row>
    <row r="7680" spans="1:9" x14ac:dyDescent="0.35">
      <c r="A7680" s="36">
        <v>1552190</v>
      </c>
      <c r="B7680" s="36" t="str">
        <f>VLOOKUP(AllData[[#This Row],[Order]],MM[],3,FALSE)</f>
        <v>V5757331401000</v>
      </c>
      <c r="C7680" s="36">
        <f>VLOOKUP(AllData[[#This Row],[Order]],MM[],2,FALSE)</f>
        <v>156</v>
      </c>
      <c r="D7680" s="36" t="s">
        <v>75</v>
      </c>
      <c r="E7680" s="36" t="s">
        <v>61</v>
      </c>
      <c r="F7680" s="36" t="s">
        <v>63</v>
      </c>
      <c r="G7680" s="36" t="s">
        <v>74</v>
      </c>
      <c r="H7680" s="36">
        <v>324.12</v>
      </c>
      <c r="I7680" s="36">
        <v>350</v>
      </c>
    </row>
    <row r="7681" spans="1:9" x14ac:dyDescent="0.35">
      <c r="A7681" s="36">
        <v>1552190</v>
      </c>
      <c r="B7681" s="36" t="str">
        <f>VLOOKUP(AllData[[#This Row],[Order]],MM[],3,FALSE)</f>
        <v>V5757331401000</v>
      </c>
      <c r="C7681" s="36">
        <f>VLOOKUP(AllData[[#This Row],[Order]],MM[],2,FALSE)</f>
        <v>156</v>
      </c>
      <c r="D7681" s="36" t="s">
        <v>78</v>
      </c>
      <c r="E7681" s="36" t="s">
        <v>61</v>
      </c>
      <c r="F7681" s="36" t="s">
        <v>63</v>
      </c>
      <c r="G7681" s="36" t="s">
        <v>76</v>
      </c>
      <c r="H7681" s="36">
        <v>2491.6799999999998</v>
      </c>
      <c r="I7681" s="36">
        <v>1020</v>
      </c>
    </row>
    <row r="7682" spans="1:9" x14ac:dyDescent="0.35">
      <c r="A7682" s="36">
        <v>1552190</v>
      </c>
      <c r="B7682" s="36" t="str">
        <f>VLOOKUP(AllData[[#This Row],[Order]],MM[],3,FALSE)</f>
        <v>V5757331401000</v>
      </c>
      <c r="C7682" s="36">
        <f>VLOOKUP(AllData[[#This Row],[Order]],MM[],2,FALSE)</f>
        <v>156</v>
      </c>
      <c r="D7682" s="36" t="s">
        <v>80</v>
      </c>
      <c r="E7682" s="36" t="s">
        <v>61</v>
      </c>
      <c r="F7682" s="36" t="s">
        <v>63</v>
      </c>
      <c r="G7682" s="36" t="s">
        <v>112</v>
      </c>
      <c r="H7682" s="36">
        <v>19.899999999999999</v>
      </c>
      <c r="I7682" s="36">
        <v>50</v>
      </c>
    </row>
    <row r="7683" spans="1:9" x14ac:dyDescent="0.35">
      <c r="A7683" s="36">
        <v>1552190</v>
      </c>
      <c r="B7683" s="36" t="str">
        <f>VLOOKUP(AllData[[#This Row],[Order]],MM[],3,FALSE)</f>
        <v>V5757331401000</v>
      </c>
      <c r="C7683" s="36">
        <f>VLOOKUP(AllData[[#This Row],[Order]],MM[],2,FALSE)</f>
        <v>156</v>
      </c>
      <c r="D7683" s="36" t="s">
        <v>82</v>
      </c>
      <c r="E7683" s="36" t="s">
        <v>89</v>
      </c>
      <c r="F7683" s="36" t="s">
        <v>91</v>
      </c>
      <c r="G7683" s="36" t="s">
        <v>92</v>
      </c>
      <c r="H7683" s="36"/>
      <c r="I7683" s="36">
        <v>0</v>
      </c>
    </row>
    <row r="7684" spans="1:9" x14ac:dyDescent="0.35">
      <c r="A7684" s="36">
        <v>1552190</v>
      </c>
      <c r="B7684" s="36" t="str">
        <f>VLOOKUP(AllData[[#This Row],[Order]],MM[],3,FALSE)</f>
        <v>V5757331401000</v>
      </c>
      <c r="C7684" s="36">
        <f>VLOOKUP(AllData[[#This Row],[Order]],MM[],2,FALSE)</f>
        <v>156</v>
      </c>
      <c r="D7684" s="36" t="s">
        <v>85</v>
      </c>
      <c r="E7684" s="36" t="s">
        <v>69</v>
      </c>
      <c r="F7684" s="36" t="s">
        <v>70</v>
      </c>
      <c r="G7684" s="36" t="s">
        <v>79</v>
      </c>
      <c r="H7684" s="36">
        <v>20</v>
      </c>
      <c r="I7684" s="36">
        <v>20</v>
      </c>
    </row>
    <row r="7685" spans="1:9" x14ac:dyDescent="0.35">
      <c r="A7685" s="36">
        <v>1552190</v>
      </c>
      <c r="B7685" s="36" t="str">
        <f>VLOOKUP(AllData[[#This Row],[Order]],MM[],3,FALSE)</f>
        <v>V5757331401000</v>
      </c>
      <c r="C7685" s="36">
        <f>VLOOKUP(AllData[[#This Row],[Order]],MM[],2,FALSE)</f>
        <v>156</v>
      </c>
      <c r="D7685" s="36" t="s">
        <v>88</v>
      </c>
      <c r="E7685" s="36" t="s">
        <v>69</v>
      </c>
      <c r="F7685" s="36" t="s">
        <v>70</v>
      </c>
      <c r="G7685" s="36" t="s">
        <v>81</v>
      </c>
      <c r="H7685" s="36">
        <v>20</v>
      </c>
      <c r="I7685" s="36">
        <v>20</v>
      </c>
    </row>
    <row r="7686" spans="1:9" x14ac:dyDescent="0.35">
      <c r="A7686" s="36">
        <v>1552190</v>
      </c>
      <c r="B7686" s="36" t="str">
        <f>VLOOKUP(AllData[[#This Row],[Order]],MM[],3,FALSE)</f>
        <v>V5757331401000</v>
      </c>
      <c r="C7686" s="36">
        <f>VLOOKUP(AllData[[#This Row],[Order]],MM[],2,FALSE)</f>
        <v>156</v>
      </c>
      <c r="D7686" s="36" t="s">
        <v>95</v>
      </c>
      <c r="E7686" s="36" t="s">
        <v>83</v>
      </c>
      <c r="F7686" s="36" t="s">
        <v>84</v>
      </c>
      <c r="G7686" s="36" t="s">
        <v>84</v>
      </c>
      <c r="H7686" s="36">
        <v>771.48</v>
      </c>
      <c r="I7686" s="36">
        <v>450</v>
      </c>
    </row>
    <row r="7687" spans="1:9" x14ac:dyDescent="0.35">
      <c r="A7687" s="36">
        <v>1552190</v>
      </c>
      <c r="B7687" s="36" t="str">
        <f>VLOOKUP(AllData[[#This Row],[Order]],MM[],3,FALSE)</f>
        <v>V5757331401000</v>
      </c>
      <c r="C7687" s="36">
        <f>VLOOKUP(AllData[[#This Row],[Order]],MM[],2,FALSE)</f>
        <v>156</v>
      </c>
      <c r="D7687" s="36" t="s">
        <v>97</v>
      </c>
      <c r="E7687" s="36" t="s">
        <v>86</v>
      </c>
      <c r="F7687" s="36" t="s">
        <v>87</v>
      </c>
      <c r="G7687" s="36" t="s">
        <v>87</v>
      </c>
      <c r="H7687" s="36">
        <v>20</v>
      </c>
      <c r="I7687" s="36">
        <v>20</v>
      </c>
    </row>
    <row r="7688" spans="1:9" x14ac:dyDescent="0.35">
      <c r="A7688" s="36">
        <v>1552190</v>
      </c>
      <c r="B7688" s="36" t="str">
        <f>VLOOKUP(AllData[[#This Row],[Order]],MM[],3,FALSE)</f>
        <v>V5757331401000</v>
      </c>
      <c r="C7688" s="36">
        <f>VLOOKUP(AllData[[#This Row],[Order]],MM[],2,FALSE)</f>
        <v>156</v>
      </c>
      <c r="D7688" s="36" t="s">
        <v>99</v>
      </c>
      <c r="E7688" s="36" t="s">
        <v>61</v>
      </c>
      <c r="F7688" s="36" t="s">
        <v>63</v>
      </c>
      <c r="G7688" s="36" t="s">
        <v>96</v>
      </c>
      <c r="H7688" s="36">
        <v>21.15</v>
      </c>
      <c r="I7688" s="36">
        <v>100</v>
      </c>
    </row>
    <row r="7689" spans="1:9" x14ac:dyDescent="0.35">
      <c r="A7689" s="36">
        <v>1552190</v>
      </c>
      <c r="B7689" s="36" t="str">
        <f>VLOOKUP(AllData[[#This Row],[Order]],MM[],3,FALSE)</f>
        <v>V5757331401000</v>
      </c>
      <c r="C7689" s="36">
        <f>VLOOKUP(AllData[[#This Row],[Order]],MM[],2,FALSE)</f>
        <v>156</v>
      </c>
      <c r="D7689" s="36" t="s">
        <v>101</v>
      </c>
      <c r="E7689" s="36" t="s">
        <v>69</v>
      </c>
      <c r="F7689" s="36" t="s">
        <v>70</v>
      </c>
      <c r="G7689" s="36" t="s">
        <v>98</v>
      </c>
      <c r="H7689" s="36">
        <v>20</v>
      </c>
      <c r="I7689" s="36">
        <v>20</v>
      </c>
    </row>
    <row r="7690" spans="1:9" x14ac:dyDescent="0.35">
      <c r="A7690" s="36">
        <v>1552190</v>
      </c>
      <c r="B7690" s="36" t="str">
        <f>VLOOKUP(AllData[[#This Row],[Order]],MM[],3,FALSE)</f>
        <v>V5757331401000</v>
      </c>
      <c r="C7690" s="36">
        <f>VLOOKUP(AllData[[#This Row],[Order]],MM[],2,FALSE)</f>
        <v>156</v>
      </c>
      <c r="D7690" s="36" t="s">
        <v>104</v>
      </c>
      <c r="E7690" s="36" t="s">
        <v>69</v>
      </c>
      <c r="F7690" s="36" t="s">
        <v>70</v>
      </c>
      <c r="G7690" s="36" t="s">
        <v>100</v>
      </c>
      <c r="H7690" s="36">
        <v>30</v>
      </c>
      <c r="I7690" s="36">
        <v>30</v>
      </c>
    </row>
    <row r="7691" spans="1:9" x14ac:dyDescent="0.35">
      <c r="A7691" s="36">
        <v>1552190</v>
      </c>
      <c r="B7691" s="36" t="str">
        <f>VLOOKUP(AllData[[#This Row],[Order]],MM[],3,FALSE)</f>
        <v>V5757331401000</v>
      </c>
      <c r="C7691" s="36">
        <f>VLOOKUP(AllData[[#This Row],[Order]],MM[],2,FALSE)</f>
        <v>156</v>
      </c>
      <c r="D7691" s="36" t="s">
        <v>113</v>
      </c>
      <c r="E7691" s="36" t="s">
        <v>102</v>
      </c>
      <c r="F7691" s="36" t="s">
        <v>100</v>
      </c>
      <c r="G7691" s="36" t="s">
        <v>103</v>
      </c>
      <c r="H7691" s="36">
        <v>30</v>
      </c>
      <c r="I7691" s="36">
        <v>30</v>
      </c>
    </row>
    <row r="7692" spans="1:9" x14ac:dyDescent="0.35">
      <c r="A7692" s="36">
        <v>1552190</v>
      </c>
      <c r="B7692" s="36" t="str">
        <f>VLOOKUP(AllData[[#This Row],[Order]],MM[],3,FALSE)</f>
        <v>V5757331401000</v>
      </c>
      <c r="C7692" s="36">
        <f>VLOOKUP(AllData[[#This Row],[Order]],MM[],2,FALSE)</f>
        <v>156</v>
      </c>
      <c r="D7692" s="36" t="s">
        <v>114</v>
      </c>
      <c r="E7692" s="36" t="s">
        <v>102</v>
      </c>
      <c r="F7692" s="36" t="s">
        <v>100</v>
      </c>
      <c r="G7692" s="36" t="s">
        <v>106</v>
      </c>
      <c r="H7692" s="36">
        <v>45</v>
      </c>
      <c r="I7692" s="36">
        <v>45</v>
      </c>
    </row>
    <row r="7693" spans="1:9" x14ac:dyDescent="0.35">
      <c r="A7693" s="36">
        <v>1552190</v>
      </c>
      <c r="B7693" s="36" t="str">
        <f>VLOOKUP(AllData[[#This Row],[Order]],MM[],3,FALSE)</f>
        <v>V5757331401000</v>
      </c>
      <c r="C7693" s="36">
        <f>VLOOKUP(AllData[[#This Row],[Order]],MM[],2,FALSE)</f>
        <v>156</v>
      </c>
      <c r="D7693" s="36" t="s">
        <v>60</v>
      </c>
      <c r="E7693" s="36" t="s">
        <v>61</v>
      </c>
      <c r="F7693" s="36" t="s">
        <v>63</v>
      </c>
      <c r="G7693" s="36" t="s">
        <v>108</v>
      </c>
      <c r="H7693" s="36">
        <v>143.82</v>
      </c>
      <c r="I7693" s="36">
        <v>1</v>
      </c>
    </row>
    <row r="7694" spans="1:9" x14ac:dyDescent="0.35">
      <c r="A7694" s="36">
        <v>1552190</v>
      </c>
      <c r="B7694" s="36" t="str">
        <f>VLOOKUP(AllData[[#This Row],[Order]],MM[],3,FALSE)</f>
        <v>V5757331401000</v>
      </c>
      <c r="C7694" s="36">
        <f>VLOOKUP(AllData[[#This Row],[Order]],MM[],2,FALSE)</f>
        <v>156</v>
      </c>
      <c r="D7694" s="36" t="s">
        <v>95</v>
      </c>
      <c r="E7694" s="36" t="s">
        <v>83</v>
      </c>
      <c r="F7694" s="36" t="s">
        <v>84</v>
      </c>
      <c r="G7694" s="36" t="s">
        <v>110</v>
      </c>
      <c r="H7694" s="36"/>
      <c r="I7694" s="36">
        <v>5</v>
      </c>
    </row>
    <row r="7695" spans="1:9" x14ac:dyDescent="0.35">
      <c r="A7695" s="36">
        <v>1552191</v>
      </c>
      <c r="B7695" s="36" t="str">
        <f>VLOOKUP(AllData[[#This Row],[Order]],MM[],3,FALSE)</f>
        <v>V5757351400800</v>
      </c>
      <c r="C7695" s="36">
        <f>VLOOKUP(AllData[[#This Row],[Order]],MM[],2,FALSE)</f>
        <v>162</v>
      </c>
      <c r="D7695" s="36" t="s">
        <v>60</v>
      </c>
      <c r="E7695" s="36" t="s">
        <v>83</v>
      </c>
      <c r="F7695" s="36" t="s">
        <v>84</v>
      </c>
      <c r="G7695" s="36" t="s">
        <v>111</v>
      </c>
      <c r="H7695" s="36">
        <v>56.084000000000003</v>
      </c>
      <c r="I7695" s="36">
        <v>40</v>
      </c>
    </row>
    <row r="7696" spans="1:9" x14ac:dyDescent="0.35">
      <c r="A7696" s="36">
        <v>1552191</v>
      </c>
      <c r="B7696" s="36" t="str">
        <f>VLOOKUP(AllData[[#This Row],[Order]],MM[],3,FALSE)</f>
        <v>V5757351400800</v>
      </c>
      <c r="C7696" s="36">
        <f>VLOOKUP(AllData[[#This Row],[Order]],MM[],2,FALSE)</f>
        <v>162</v>
      </c>
      <c r="D7696" s="36" t="s">
        <v>68</v>
      </c>
      <c r="E7696" s="36" t="s">
        <v>61</v>
      </c>
      <c r="F7696" s="36" t="s">
        <v>63</v>
      </c>
      <c r="G7696" s="36" t="s">
        <v>64</v>
      </c>
      <c r="H7696" s="36">
        <v>22.617000000000001</v>
      </c>
      <c r="I7696" s="36">
        <v>15</v>
      </c>
    </row>
    <row r="7697" spans="1:9" x14ac:dyDescent="0.35">
      <c r="A7697" s="36">
        <v>1552191</v>
      </c>
      <c r="B7697" s="36" t="str">
        <f>VLOOKUP(AllData[[#This Row],[Order]],MM[],3,FALSE)</f>
        <v>V5757351400800</v>
      </c>
      <c r="C7697" s="36">
        <f>VLOOKUP(AllData[[#This Row],[Order]],MM[],2,FALSE)</f>
        <v>162</v>
      </c>
      <c r="D7697" s="36" t="s">
        <v>73</v>
      </c>
      <c r="E7697" s="36" t="s">
        <v>69</v>
      </c>
      <c r="F7697" s="36" t="s">
        <v>70</v>
      </c>
      <c r="G7697" s="36" t="s">
        <v>71</v>
      </c>
      <c r="H7697" s="36">
        <v>20</v>
      </c>
      <c r="I7697" s="36">
        <v>20</v>
      </c>
    </row>
    <row r="7698" spans="1:9" x14ac:dyDescent="0.35">
      <c r="A7698" s="36">
        <v>1552191</v>
      </c>
      <c r="B7698" s="36" t="str">
        <f>VLOOKUP(AllData[[#This Row],[Order]],MM[],3,FALSE)</f>
        <v>V5757351400800</v>
      </c>
      <c r="C7698" s="36">
        <f>VLOOKUP(AllData[[#This Row],[Order]],MM[],2,FALSE)</f>
        <v>162</v>
      </c>
      <c r="D7698" s="36" t="s">
        <v>75</v>
      </c>
      <c r="E7698" s="36" t="s">
        <v>61</v>
      </c>
      <c r="F7698" s="36" t="s">
        <v>63</v>
      </c>
      <c r="G7698" s="36" t="s">
        <v>74</v>
      </c>
      <c r="H7698" s="36">
        <v>589.74</v>
      </c>
      <c r="I7698" s="36">
        <v>350</v>
      </c>
    </row>
    <row r="7699" spans="1:9" x14ac:dyDescent="0.35">
      <c r="A7699" s="36">
        <v>1552191</v>
      </c>
      <c r="B7699" s="36" t="str">
        <f>VLOOKUP(AllData[[#This Row],[Order]],MM[],3,FALSE)</f>
        <v>V5757351400800</v>
      </c>
      <c r="C7699" s="36">
        <f>VLOOKUP(AllData[[#This Row],[Order]],MM[],2,FALSE)</f>
        <v>162</v>
      </c>
      <c r="D7699" s="36" t="s">
        <v>78</v>
      </c>
      <c r="E7699" s="36" t="s">
        <v>61</v>
      </c>
      <c r="F7699" s="36" t="s">
        <v>63</v>
      </c>
      <c r="G7699" s="36" t="s">
        <v>76</v>
      </c>
      <c r="H7699" s="36">
        <v>2174.8799999999997</v>
      </c>
      <c r="I7699" s="36">
        <v>1020</v>
      </c>
    </row>
    <row r="7700" spans="1:9" x14ac:dyDescent="0.35">
      <c r="A7700" s="36">
        <v>1552191</v>
      </c>
      <c r="B7700" s="36" t="str">
        <f>VLOOKUP(AllData[[#This Row],[Order]],MM[],3,FALSE)</f>
        <v>V5757351400800</v>
      </c>
      <c r="C7700" s="36">
        <f>VLOOKUP(AllData[[#This Row],[Order]],MM[],2,FALSE)</f>
        <v>162</v>
      </c>
      <c r="D7700" s="36" t="s">
        <v>80</v>
      </c>
      <c r="E7700" s="36" t="s">
        <v>61</v>
      </c>
      <c r="F7700" s="36" t="s">
        <v>63</v>
      </c>
      <c r="G7700" s="36" t="s">
        <v>112</v>
      </c>
      <c r="H7700" s="36">
        <v>70.62</v>
      </c>
      <c r="I7700" s="36">
        <v>50</v>
      </c>
    </row>
    <row r="7701" spans="1:9" x14ac:dyDescent="0.35">
      <c r="A7701" s="36">
        <v>1552191</v>
      </c>
      <c r="B7701" s="36" t="str">
        <f>VLOOKUP(AllData[[#This Row],[Order]],MM[],3,FALSE)</f>
        <v>V5757351400800</v>
      </c>
      <c r="C7701" s="36">
        <f>VLOOKUP(AllData[[#This Row],[Order]],MM[],2,FALSE)</f>
        <v>162</v>
      </c>
      <c r="D7701" s="36" t="s">
        <v>82</v>
      </c>
      <c r="E7701" s="36" t="s">
        <v>89</v>
      </c>
      <c r="F7701" s="36" t="s">
        <v>91</v>
      </c>
      <c r="G7701" s="36" t="s">
        <v>92</v>
      </c>
      <c r="H7701" s="36"/>
      <c r="I7701" s="36">
        <v>0</v>
      </c>
    </row>
    <row r="7702" spans="1:9" x14ac:dyDescent="0.35">
      <c r="A7702" s="36">
        <v>1552191</v>
      </c>
      <c r="B7702" s="36" t="str">
        <f>VLOOKUP(AllData[[#This Row],[Order]],MM[],3,FALSE)</f>
        <v>V5757351400800</v>
      </c>
      <c r="C7702" s="36">
        <f>VLOOKUP(AllData[[#This Row],[Order]],MM[],2,FALSE)</f>
        <v>162</v>
      </c>
      <c r="D7702" s="36" t="s">
        <v>85</v>
      </c>
      <c r="E7702" s="36" t="s">
        <v>69</v>
      </c>
      <c r="F7702" s="36" t="s">
        <v>70</v>
      </c>
      <c r="G7702" s="36" t="s">
        <v>79</v>
      </c>
      <c r="H7702" s="36">
        <v>20</v>
      </c>
      <c r="I7702" s="36">
        <v>20</v>
      </c>
    </row>
    <row r="7703" spans="1:9" x14ac:dyDescent="0.35">
      <c r="A7703" s="36">
        <v>1552191</v>
      </c>
      <c r="B7703" s="36" t="str">
        <f>VLOOKUP(AllData[[#This Row],[Order]],MM[],3,FALSE)</f>
        <v>V5757351400800</v>
      </c>
      <c r="C7703" s="36">
        <f>VLOOKUP(AllData[[#This Row],[Order]],MM[],2,FALSE)</f>
        <v>162</v>
      </c>
      <c r="D7703" s="36" t="s">
        <v>88</v>
      </c>
      <c r="E7703" s="36" t="s">
        <v>69</v>
      </c>
      <c r="F7703" s="36" t="s">
        <v>70</v>
      </c>
      <c r="G7703" s="36" t="s">
        <v>81</v>
      </c>
      <c r="H7703" s="36">
        <v>20</v>
      </c>
      <c r="I7703" s="36">
        <v>20</v>
      </c>
    </row>
    <row r="7704" spans="1:9" x14ac:dyDescent="0.35">
      <c r="A7704" s="36">
        <v>1552191</v>
      </c>
      <c r="B7704" s="36" t="str">
        <f>VLOOKUP(AllData[[#This Row],[Order]],MM[],3,FALSE)</f>
        <v>V5757351400800</v>
      </c>
      <c r="C7704" s="36">
        <f>VLOOKUP(AllData[[#This Row],[Order]],MM[],2,FALSE)</f>
        <v>162</v>
      </c>
      <c r="D7704" s="36" t="s">
        <v>95</v>
      </c>
      <c r="E7704" s="36" t="s">
        <v>83</v>
      </c>
      <c r="F7704" s="36" t="s">
        <v>84</v>
      </c>
      <c r="G7704" s="36" t="s">
        <v>84</v>
      </c>
      <c r="H7704" s="36">
        <v>354.99599999999998</v>
      </c>
      <c r="I7704" s="36">
        <v>450</v>
      </c>
    </row>
    <row r="7705" spans="1:9" x14ac:dyDescent="0.35">
      <c r="A7705" s="36">
        <v>1552191</v>
      </c>
      <c r="B7705" s="36" t="str">
        <f>VLOOKUP(AllData[[#This Row],[Order]],MM[],3,FALSE)</f>
        <v>V5757351400800</v>
      </c>
      <c r="C7705" s="36">
        <f>VLOOKUP(AllData[[#This Row],[Order]],MM[],2,FALSE)</f>
        <v>162</v>
      </c>
      <c r="D7705" s="36" t="s">
        <v>97</v>
      </c>
      <c r="E7705" s="36" t="s">
        <v>86</v>
      </c>
      <c r="F7705" s="36" t="s">
        <v>87</v>
      </c>
      <c r="G7705" s="36" t="s">
        <v>87</v>
      </c>
      <c r="H7705" s="36">
        <v>20</v>
      </c>
      <c r="I7705" s="36">
        <v>20</v>
      </c>
    </row>
    <row r="7706" spans="1:9" x14ac:dyDescent="0.35">
      <c r="A7706" s="36">
        <v>1552191</v>
      </c>
      <c r="B7706" s="36" t="str">
        <f>VLOOKUP(AllData[[#This Row],[Order]],MM[],3,FALSE)</f>
        <v>V5757351400800</v>
      </c>
      <c r="C7706" s="36">
        <f>VLOOKUP(AllData[[#This Row],[Order]],MM[],2,FALSE)</f>
        <v>162</v>
      </c>
      <c r="D7706" s="36" t="s">
        <v>99</v>
      </c>
      <c r="E7706" s="36" t="s">
        <v>61</v>
      </c>
      <c r="F7706" s="36" t="s">
        <v>63</v>
      </c>
      <c r="G7706" s="36" t="s">
        <v>96</v>
      </c>
      <c r="H7706" s="36">
        <v>25.233000000000001</v>
      </c>
      <c r="I7706" s="36">
        <v>100</v>
      </c>
    </row>
    <row r="7707" spans="1:9" x14ac:dyDescent="0.35">
      <c r="A7707" s="36">
        <v>1552191</v>
      </c>
      <c r="B7707" s="36" t="str">
        <f>VLOOKUP(AllData[[#This Row],[Order]],MM[],3,FALSE)</f>
        <v>V5757351400800</v>
      </c>
      <c r="C7707" s="36">
        <f>VLOOKUP(AllData[[#This Row],[Order]],MM[],2,FALSE)</f>
        <v>162</v>
      </c>
      <c r="D7707" s="36" t="s">
        <v>101</v>
      </c>
      <c r="E7707" s="36" t="s">
        <v>69</v>
      </c>
      <c r="F7707" s="36" t="s">
        <v>70</v>
      </c>
      <c r="G7707" s="36" t="s">
        <v>98</v>
      </c>
      <c r="H7707" s="36">
        <v>20</v>
      </c>
      <c r="I7707" s="36">
        <v>20</v>
      </c>
    </row>
    <row r="7708" spans="1:9" x14ac:dyDescent="0.35">
      <c r="A7708" s="36">
        <v>1552191</v>
      </c>
      <c r="B7708" s="36" t="str">
        <f>VLOOKUP(AllData[[#This Row],[Order]],MM[],3,FALSE)</f>
        <v>V5757351400800</v>
      </c>
      <c r="C7708" s="36">
        <f>VLOOKUP(AllData[[#This Row],[Order]],MM[],2,FALSE)</f>
        <v>162</v>
      </c>
      <c r="D7708" s="36" t="s">
        <v>104</v>
      </c>
      <c r="E7708" s="36" t="s">
        <v>69</v>
      </c>
      <c r="F7708" s="36" t="s">
        <v>70</v>
      </c>
      <c r="G7708" s="36" t="s">
        <v>100</v>
      </c>
      <c r="H7708" s="36">
        <v>30</v>
      </c>
      <c r="I7708" s="36">
        <v>30</v>
      </c>
    </row>
    <row r="7709" spans="1:9" x14ac:dyDescent="0.35">
      <c r="A7709" s="36">
        <v>1552191</v>
      </c>
      <c r="B7709" s="36" t="str">
        <f>VLOOKUP(AllData[[#This Row],[Order]],MM[],3,FALSE)</f>
        <v>V5757351400800</v>
      </c>
      <c r="C7709" s="36">
        <f>VLOOKUP(AllData[[#This Row],[Order]],MM[],2,FALSE)</f>
        <v>162</v>
      </c>
      <c r="D7709" s="36" t="s">
        <v>113</v>
      </c>
      <c r="E7709" s="36" t="s">
        <v>102</v>
      </c>
      <c r="F7709" s="36" t="s">
        <v>100</v>
      </c>
      <c r="G7709" s="36" t="s">
        <v>103</v>
      </c>
      <c r="H7709" s="36">
        <v>30</v>
      </c>
      <c r="I7709" s="36">
        <v>30</v>
      </c>
    </row>
    <row r="7710" spans="1:9" x14ac:dyDescent="0.35">
      <c r="A7710" s="36">
        <v>1552191</v>
      </c>
      <c r="B7710" s="36" t="str">
        <f>VLOOKUP(AllData[[#This Row],[Order]],MM[],3,FALSE)</f>
        <v>V5757351400800</v>
      </c>
      <c r="C7710" s="36">
        <f>VLOOKUP(AllData[[#This Row],[Order]],MM[],2,FALSE)</f>
        <v>162</v>
      </c>
      <c r="D7710" s="36" t="s">
        <v>114</v>
      </c>
      <c r="E7710" s="36" t="s">
        <v>102</v>
      </c>
      <c r="F7710" s="36" t="s">
        <v>100</v>
      </c>
      <c r="G7710" s="36" t="s">
        <v>106</v>
      </c>
      <c r="H7710" s="36">
        <v>45</v>
      </c>
      <c r="I7710" s="36">
        <v>45</v>
      </c>
    </row>
    <row r="7711" spans="1:9" x14ac:dyDescent="0.35">
      <c r="A7711" s="36">
        <v>1552191</v>
      </c>
      <c r="B7711" s="36" t="str">
        <f>VLOOKUP(AllData[[#This Row],[Order]],MM[],3,FALSE)</f>
        <v>V5757351400800</v>
      </c>
      <c r="C7711" s="36">
        <f>VLOOKUP(AllData[[#This Row],[Order]],MM[],2,FALSE)</f>
        <v>162</v>
      </c>
      <c r="D7711" s="36" t="s">
        <v>60</v>
      </c>
      <c r="E7711" s="36" t="s">
        <v>61</v>
      </c>
      <c r="F7711" s="36" t="s">
        <v>63</v>
      </c>
      <c r="G7711" s="36" t="s">
        <v>108</v>
      </c>
      <c r="H7711" s="36">
        <v>600</v>
      </c>
      <c r="I7711" s="36">
        <v>1</v>
      </c>
    </row>
    <row r="7712" spans="1:9" x14ac:dyDescent="0.35">
      <c r="A7712" s="36">
        <v>1552191</v>
      </c>
      <c r="B7712" s="36" t="str">
        <f>VLOOKUP(AllData[[#This Row],[Order]],MM[],3,FALSE)</f>
        <v>V5757351400800</v>
      </c>
      <c r="C7712" s="36">
        <f>VLOOKUP(AllData[[#This Row],[Order]],MM[],2,FALSE)</f>
        <v>162</v>
      </c>
      <c r="D7712" s="36" t="s">
        <v>95</v>
      </c>
      <c r="E7712" s="36" t="s">
        <v>83</v>
      </c>
      <c r="F7712" s="36" t="s">
        <v>84</v>
      </c>
      <c r="G7712" s="36" t="s">
        <v>110</v>
      </c>
      <c r="H7712" s="36"/>
      <c r="I7712" s="36">
        <v>5</v>
      </c>
    </row>
    <row r="7713" spans="1:9" x14ac:dyDescent="0.35">
      <c r="A7713" s="36">
        <v>1552192</v>
      </c>
      <c r="B7713" s="36" t="str">
        <f>VLOOKUP(AllData[[#This Row],[Order]],MM[],3,FALSE)</f>
        <v>V5757351401000</v>
      </c>
      <c r="C7713" s="36">
        <f>VLOOKUP(AllData[[#This Row],[Order]],MM[],2,FALSE)</f>
        <v>162</v>
      </c>
      <c r="D7713" s="36" t="s">
        <v>60</v>
      </c>
      <c r="E7713" s="36" t="s">
        <v>83</v>
      </c>
      <c r="F7713" s="36" t="s">
        <v>84</v>
      </c>
      <c r="G7713" s="36" t="s">
        <v>111</v>
      </c>
      <c r="H7713" s="36">
        <v>89.88</v>
      </c>
      <c r="I7713" s="36">
        <v>40</v>
      </c>
    </row>
    <row r="7714" spans="1:9" x14ac:dyDescent="0.35">
      <c r="A7714" s="36">
        <v>1552192</v>
      </c>
      <c r="B7714" s="36" t="str">
        <f>VLOOKUP(AllData[[#This Row],[Order]],MM[],3,FALSE)</f>
        <v>V5757351401000</v>
      </c>
      <c r="C7714" s="36">
        <f>VLOOKUP(AllData[[#This Row],[Order]],MM[],2,FALSE)</f>
        <v>162</v>
      </c>
      <c r="D7714" s="36" t="s">
        <v>68</v>
      </c>
      <c r="E7714" s="36" t="s">
        <v>61</v>
      </c>
      <c r="F7714" s="36" t="s">
        <v>63</v>
      </c>
      <c r="G7714" s="36" t="s">
        <v>64</v>
      </c>
      <c r="H7714" s="36">
        <v>2.367</v>
      </c>
      <c r="I7714" s="36">
        <v>15</v>
      </c>
    </row>
    <row r="7715" spans="1:9" x14ac:dyDescent="0.35">
      <c r="A7715" s="36">
        <v>1552192</v>
      </c>
      <c r="B7715" s="36" t="str">
        <f>VLOOKUP(AllData[[#This Row],[Order]],MM[],3,FALSE)</f>
        <v>V5757351401000</v>
      </c>
      <c r="C7715" s="36">
        <f>VLOOKUP(AllData[[#This Row],[Order]],MM[],2,FALSE)</f>
        <v>162</v>
      </c>
      <c r="D7715" s="36" t="s">
        <v>73</v>
      </c>
      <c r="E7715" s="36" t="s">
        <v>69</v>
      </c>
      <c r="F7715" s="36" t="s">
        <v>70</v>
      </c>
      <c r="G7715" s="36" t="s">
        <v>71</v>
      </c>
      <c r="H7715" s="36">
        <v>20</v>
      </c>
      <c r="I7715" s="36">
        <v>20</v>
      </c>
    </row>
    <row r="7716" spans="1:9" x14ac:dyDescent="0.35">
      <c r="A7716" s="36">
        <v>1552192</v>
      </c>
      <c r="B7716" s="36" t="str">
        <f>VLOOKUP(AllData[[#This Row],[Order]],MM[],3,FALSE)</f>
        <v>V5757351401000</v>
      </c>
      <c r="C7716" s="36">
        <f>VLOOKUP(AllData[[#This Row],[Order]],MM[],2,FALSE)</f>
        <v>162</v>
      </c>
      <c r="D7716" s="36" t="s">
        <v>75</v>
      </c>
      <c r="E7716" s="36" t="s">
        <v>61</v>
      </c>
      <c r="F7716" s="36" t="s">
        <v>63</v>
      </c>
      <c r="G7716" s="36" t="s">
        <v>74</v>
      </c>
      <c r="H7716" s="36">
        <v>305.28000000000003</v>
      </c>
      <c r="I7716" s="36">
        <v>350</v>
      </c>
    </row>
    <row r="7717" spans="1:9" x14ac:dyDescent="0.35">
      <c r="A7717" s="36">
        <v>1552192</v>
      </c>
      <c r="B7717" s="36" t="str">
        <f>VLOOKUP(AllData[[#This Row],[Order]],MM[],3,FALSE)</f>
        <v>V5757351401000</v>
      </c>
      <c r="C7717" s="36">
        <f>VLOOKUP(AllData[[#This Row],[Order]],MM[],2,FALSE)</f>
        <v>162</v>
      </c>
      <c r="D7717" s="36" t="s">
        <v>78</v>
      </c>
      <c r="E7717" s="36" t="s">
        <v>61</v>
      </c>
      <c r="F7717" s="36" t="s">
        <v>63</v>
      </c>
      <c r="G7717" s="36" t="s">
        <v>76</v>
      </c>
      <c r="H7717" s="36">
        <v>2494.5</v>
      </c>
      <c r="I7717" s="36">
        <v>1020</v>
      </c>
    </row>
    <row r="7718" spans="1:9" x14ac:dyDescent="0.35">
      <c r="A7718" s="36">
        <v>1552192</v>
      </c>
      <c r="B7718" s="36" t="str">
        <f>VLOOKUP(AllData[[#This Row],[Order]],MM[],3,FALSE)</f>
        <v>V5757351401000</v>
      </c>
      <c r="C7718" s="36">
        <f>VLOOKUP(AllData[[#This Row],[Order]],MM[],2,FALSE)</f>
        <v>162</v>
      </c>
      <c r="D7718" s="36" t="s">
        <v>80</v>
      </c>
      <c r="E7718" s="36" t="s">
        <v>61</v>
      </c>
      <c r="F7718" s="36" t="s">
        <v>63</v>
      </c>
      <c r="G7718" s="36" t="s">
        <v>112</v>
      </c>
      <c r="H7718" s="36">
        <v>10.95</v>
      </c>
      <c r="I7718" s="36">
        <v>50</v>
      </c>
    </row>
    <row r="7719" spans="1:9" x14ac:dyDescent="0.35">
      <c r="A7719" s="36">
        <v>1552192</v>
      </c>
      <c r="B7719" s="36" t="str">
        <f>VLOOKUP(AllData[[#This Row],[Order]],MM[],3,FALSE)</f>
        <v>V5757351401000</v>
      </c>
      <c r="C7719" s="36">
        <f>VLOOKUP(AllData[[#This Row],[Order]],MM[],2,FALSE)</f>
        <v>162</v>
      </c>
      <c r="D7719" s="36" t="s">
        <v>82</v>
      </c>
      <c r="E7719" s="36" t="s">
        <v>89</v>
      </c>
      <c r="F7719" s="36" t="s">
        <v>91</v>
      </c>
      <c r="G7719" s="36" t="s">
        <v>92</v>
      </c>
      <c r="H7719" s="36"/>
      <c r="I7719" s="36">
        <v>0</v>
      </c>
    </row>
    <row r="7720" spans="1:9" x14ac:dyDescent="0.35">
      <c r="A7720" s="36">
        <v>1552192</v>
      </c>
      <c r="B7720" s="36" t="str">
        <f>VLOOKUP(AllData[[#This Row],[Order]],MM[],3,FALSE)</f>
        <v>V5757351401000</v>
      </c>
      <c r="C7720" s="36">
        <f>VLOOKUP(AllData[[#This Row],[Order]],MM[],2,FALSE)</f>
        <v>162</v>
      </c>
      <c r="D7720" s="36" t="s">
        <v>85</v>
      </c>
      <c r="E7720" s="36" t="s">
        <v>69</v>
      </c>
      <c r="F7720" s="36" t="s">
        <v>70</v>
      </c>
      <c r="G7720" s="36" t="s">
        <v>79</v>
      </c>
      <c r="H7720" s="36">
        <v>20</v>
      </c>
      <c r="I7720" s="36">
        <v>20</v>
      </c>
    </row>
    <row r="7721" spans="1:9" x14ac:dyDescent="0.35">
      <c r="A7721" s="36">
        <v>1552192</v>
      </c>
      <c r="B7721" s="36" t="str">
        <f>VLOOKUP(AllData[[#This Row],[Order]],MM[],3,FALSE)</f>
        <v>V5757351401000</v>
      </c>
      <c r="C7721" s="36">
        <f>VLOOKUP(AllData[[#This Row],[Order]],MM[],2,FALSE)</f>
        <v>162</v>
      </c>
      <c r="D7721" s="36" t="s">
        <v>88</v>
      </c>
      <c r="E7721" s="36" t="s">
        <v>69</v>
      </c>
      <c r="F7721" s="36" t="s">
        <v>70</v>
      </c>
      <c r="G7721" s="36" t="s">
        <v>81</v>
      </c>
      <c r="H7721" s="36">
        <v>20</v>
      </c>
      <c r="I7721" s="36">
        <v>20</v>
      </c>
    </row>
    <row r="7722" spans="1:9" x14ac:dyDescent="0.35">
      <c r="A7722" s="36">
        <v>1552192</v>
      </c>
      <c r="B7722" s="36" t="str">
        <f>VLOOKUP(AllData[[#This Row],[Order]],MM[],3,FALSE)</f>
        <v>V5757351401000</v>
      </c>
      <c r="C7722" s="36">
        <f>VLOOKUP(AllData[[#This Row],[Order]],MM[],2,FALSE)</f>
        <v>162</v>
      </c>
      <c r="D7722" s="36" t="s">
        <v>95</v>
      </c>
      <c r="E7722" s="36" t="s">
        <v>83</v>
      </c>
      <c r="F7722" s="36" t="s">
        <v>84</v>
      </c>
      <c r="G7722" s="36" t="s">
        <v>84</v>
      </c>
      <c r="H7722" s="36">
        <v>561.78</v>
      </c>
      <c r="I7722" s="36">
        <v>450</v>
      </c>
    </row>
    <row r="7723" spans="1:9" x14ac:dyDescent="0.35">
      <c r="A7723" s="36">
        <v>1552192</v>
      </c>
      <c r="B7723" s="36" t="str">
        <f>VLOOKUP(AllData[[#This Row],[Order]],MM[],3,FALSE)</f>
        <v>V5757351401000</v>
      </c>
      <c r="C7723" s="36">
        <f>VLOOKUP(AllData[[#This Row],[Order]],MM[],2,FALSE)</f>
        <v>162</v>
      </c>
      <c r="D7723" s="36" t="s">
        <v>97</v>
      </c>
      <c r="E7723" s="36" t="s">
        <v>86</v>
      </c>
      <c r="F7723" s="36" t="s">
        <v>87</v>
      </c>
      <c r="G7723" s="36" t="s">
        <v>87</v>
      </c>
      <c r="H7723" s="36">
        <v>20</v>
      </c>
      <c r="I7723" s="36">
        <v>20</v>
      </c>
    </row>
    <row r="7724" spans="1:9" x14ac:dyDescent="0.35">
      <c r="A7724" s="36">
        <v>1552192</v>
      </c>
      <c r="B7724" s="36" t="str">
        <f>VLOOKUP(AllData[[#This Row],[Order]],MM[],3,FALSE)</f>
        <v>V5757351401000</v>
      </c>
      <c r="C7724" s="36">
        <f>VLOOKUP(AllData[[#This Row],[Order]],MM[],2,FALSE)</f>
        <v>162</v>
      </c>
      <c r="D7724" s="36" t="s">
        <v>99</v>
      </c>
      <c r="E7724" s="36" t="s">
        <v>61</v>
      </c>
      <c r="F7724" s="36" t="s">
        <v>63</v>
      </c>
      <c r="G7724" s="36" t="s">
        <v>96</v>
      </c>
      <c r="H7724" s="36">
        <v>9.0329999999999995</v>
      </c>
      <c r="I7724" s="36">
        <v>100</v>
      </c>
    </row>
    <row r="7725" spans="1:9" x14ac:dyDescent="0.35">
      <c r="A7725" s="36">
        <v>1552192</v>
      </c>
      <c r="B7725" s="36" t="str">
        <f>VLOOKUP(AllData[[#This Row],[Order]],MM[],3,FALSE)</f>
        <v>V5757351401000</v>
      </c>
      <c r="C7725" s="36">
        <f>VLOOKUP(AllData[[#This Row],[Order]],MM[],2,FALSE)</f>
        <v>162</v>
      </c>
      <c r="D7725" s="36" t="s">
        <v>101</v>
      </c>
      <c r="E7725" s="36" t="s">
        <v>69</v>
      </c>
      <c r="F7725" s="36" t="s">
        <v>70</v>
      </c>
      <c r="G7725" s="36" t="s">
        <v>98</v>
      </c>
      <c r="H7725" s="36">
        <v>20</v>
      </c>
      <c r="I7725" s="36">
        <v>20</v>
      </c>
    </row>
    <row r="7726" spans="1:9" x14ac:dyDescent="0.35">
      <c r="A7726" s="36">
        <v>1552192</v>
      </c>
      <c r="B7726" s="36" t="str">
        <f>VLOOKUP(AllData[[#This Row],[Order]],MM[],3,FALSE)</f>
        <v>V5757351401000</v>
      </c>
      <c r="C7726" s="36">
        <f>VLOOKUP(AllData[[#This Row],[Order]],MM[],2,FALSE)</f>
        <v>162</v>
      </c>
      <c r="D7726" s="36" t="s">
        <v>104</v>
      </c>
      <c r="E7726" s="36" t="s">
        <v>69</v>
      </c>
      <c r="F7726" s="36" t="s">
        <v>70</v>
      </c>
      <c r="G7726" s="36" t="s">
        <v>100</v>
      </c>
      <c r="H7726" s="36">
        <v>30</v>
      </c>
      <c r="I7726" s="36">
        <v>30</v>
      </c>
    </row>
    <row r="7727" spans="1:9" x14ac:dyDescent="0.35">
      <c r="A7727" s="36">
        <v>1552192</v>
      </c>
      <c r="B7727" s="36" t="str">
        <f>VLOOKUP(AllData[[#This Row],[Order]],MM[],3,FALSE)</f>
        <v>V5757351401000</v>
      </c>
      <c r="C7727" s="36">
        <f>VLOOKUP(AllData[[#This Row],[Order]],MM[],2,FALSE)</f>
        <v>162</v>
      </c>
      <c r="D7727" s="36" t="s">
        <v>113</v>
      </c>
      <c r="E7727" s="36" t="s">
        <v>102</v>
      </c>
      <c r="F7727" s="36" t="s">
        <v>100</v>
      </c>
      <c r="G7727" s="36" t="s">
        <v>103</v>
      </c>
      <c r="H7727" s="36">
        <v>30</v>
      </c>
      <c r="I7727" s="36">
        <v>30</v>
      </c>
    </row>
    <row r="7728" spans="1:9" x14ac:dyDescent="0.35">
      <c r="A7728" s="36">
        <v>1552192</v>
      </c>
      <c r="B7728" s="36" t="str">
        <f>VLOOKUP(AllData[[#This Row],[Order]],MM[],3,FALSE)</f>
        <v>V5757351401000</v>
      </c>
      <c r="C7728" s="36">
        <f>VLOOKUP(AllData[[#This Row],[Order]],MM[],2,FALSE)</f>
        <v>162</v>
      </c>
      <c r="D7728" s="36" t="s">
        <v>114</v>
      </c>
      <c r="E7728" s="36" t="s">
        <v>102</v>
      </c>
      <c r="F7728" s="36" t="s">
        <v>100</v>
      </c>
      <c r="G7728" s="36" t="s">
        <v>106</v>
      </c>
      <c r="H7728" s="36">
        <v>45</v>
      </c>
      <c r="I7728" s="36">
        <v>45</v>
      </c>
    </row>
    <row r="7729" spans="1:9" x14ac:dyDescent="0.35">
      <c r="A7729" s="36">
        <v>1552192</v>
      </c>
      <c r="B7729" s="36" t="str">
        <f>VLOOKUP(AllData[[#This Row],[Order]],MM[],3,FALSE)</f>
        <v>V5757351401000</v>
      </c>
      <c r="C7729" s="36">
        <f>VLOOKUP(AllData[[#This Row],[Order]],MM[],2,FALSE)</f>
        <v>162</v>
      </c>
      <c r="D7729" s="36" t="s">
        <v>60</v>
      </c>
      <c r="E7729" s="36" t="s">
        <v>61</v>
      </c>
      <c r="F7729" s="36" t="s">
        <v>63</v>
      </c>
      <c r="G7729" s="36" t="s">
        <v>108</v>
      </c>
      <c r="H7729" s="36"/>
      <c r="I7729" s="36">
        <v>1</v>
      </c>
    </row>
    <row r="7730" spans="1:9" x14ac:dyDescent="0.35">
      <c r="A7730" s="36">
        <v>1552192</v>
      </c>
      <c r="B7730" s="36" t="str">
        <f>VLOOKUP(AllData[[#This Row],[Order]],MM[],3,FALSE)</f>
        <v>V5757351401000</v>
      </c>
      <c r="C7730" s="36">
        <f>VLOOKUP(AllData[[#This Row],[Order]],MM[],2,FALSE)</f>
        <v>162</v>
      </c>
      <c r="D7730" s="36" t="s">
        <v>95</v>
      </c>
      <c r="E7730" s="36" t="s">
        <v>83</v>
      </c>
      <c r="F7730" s="36" t="s">
        <v>84</v>
      </c>
      <c r="G7730" s="36" t="s">
        <v>110</v>
      </c>
      <c r="H7730" s="36"/>
      <c r="I7730" s="36">
        <v>5</v>
      </c>
    </row>
    <row r="7731" spans="1:9" x14ac:dyDescent="0.35">
      <c r="A7731" s="36">
        <v>1553593</v>
      </c>
      <c r="B7731" s="36" t="str">
        <f>VLOOKUP(AllData[[#This Row],[Order]],MM[],3,FALSE)</f>
        <v>V5757311400800</v>
      </c>
      <c r="C7731" s="36">
        <f>VLOOKUP(AllData[[#This Row],[Order]],MM[],2,FALSE)</f>
        <v>157</v>
      </c>
      <c r="D7731" s="36" t="s">
        <v>60</v>
      </c>
      <c r="E7731" s="36" t="s">
        <v>83</v>
      </c>
      <c r="F7731" s="36" t="s">
        <v>84</v>
      </c>
      <c r="G7731" s="36" t="s">
        <v>111</v>
      </c>
      <c r="H7731" s="36">
        <v>73.582999999999998</v>
      </c>
      <c r="I7731" s="36">
        <v>40</v>
      </c>
    </row>
    <row r="7732" spans="1:9" x14ac:dyDescent="0.35">
      <c r="A7732" s="36">
        <v>1553593</v>
      </c>
      <c r="B7732" s="36" t="str">
        <f>VLOOKUP(AllData[[#This Row],[Order]],MM[],3,FALSE)</f>
        <v>V5757311400800</v>
      </c>
      <c r="C7732" s="36">
        <f>VLOOKUP(AllData[[#This Row],[Order]],MM[],2,FALSE)</f>
        <v>157</v>
      </c>
      <c r="D7732" s="36" t="s">
        <v>68</v>
      </c>
      <c r="E7732" s="36" t="s">
        <v>61</v>
      </c>
      <c r="F7732" s="36" t="s">
        <v>63</v>
      </c>
      <c r="G7732" s="36" t="s">
        <v>64</v>
      </c>
      <c r="H7732" s="36">
        <v>12.282999999999999</v>
      </c>
      <c r="I7732" s="36">
        <v>15</v>
      </c>
    </row>
    <row r="7733" spans="1:9" x14ac:dyDescent="0.35">
      <c r="A7733" s="36">
        <v>1553593</v>
      </c>
      <c r="B7733" s="36" t="str">
        <f>VLOOKUP(AllData[[#This Row],[Order]],MM[],3,FALSE)</f>
        <v>V5757311400800</v>
      </c>
      <c r="C7733" s="36">
        <f>VLOOKUP(AllData[[#This Row],[Order]],MM[],2,FALSE)</f>
        <v>157</v>
      </c>
      <c r="D7733" s="36" t="s">
        <v>73</v>
      </c>
      <c r="E7733" s="36" t="s">
        <v>69</v>
      </c>
      <c r="F7733" s="36" t="s">
        <v>70</v>
      </c>
      <c r="G7733" s="36" t="s">
        <v>71</v>
      </c>
      <c r="H7733" s="36">
        <v>20</v>
      </c>
      <c r="I7733" s="36">
        <v>20</v>
      </c>
    </row>
    <row r="7734" spans="1:9" x14ac:dyDescent="0.35">
      <c r="A7734" s="36">
        <v>1553593</v>
      </c>
      <c r="B7734" s="36" t="str">
        <f>VLOOKUP(AllData[[#This Row],[Order]],MM[],3,FALSE)</f>
        <v>V5757311400800</v>
      </c>
      <c r="C7734" s="36">
        <f>VLOOKUP(AllData[[#This Row],[Order]],MM[],2,FALSE)</f>
        <v>157</v>
      </c>
      <c r="D7734" s="36" t="s">
        <v>75</v>
      </c>
      <c r="E7734" s="36" t="s">
        <v>61</v>
      </c>
      <c r="F7734" s="36" t="s">
        <v>63</v>
      </c>
      <c r="G7734" s="36" t="s">
        <v>74</v>
      </c>
      <c r="H7734" s="36">
        <v>309.42</v>
      </c>
      <c r="I7734" s="36">
        <v>290</v>
      </c>
    </row>
    <row r="7735" spans="1:9" x14ac:dyDescent="0.35">
      <c r="A7735" s="36">
        <v>1553593</v>
      </c>
      <c r="B7735" s="36" t="str">
        <f>VLOOKUP(AllData[[#This Row],[Order]],MM[],3,FALSE)</f>
        <v>V5757311400800</v>
      </c>
      <c r="C7735" s="36">
        <f>VLOOKUP(AllData[[#This Row],[Order]],MM[],2,FALSE)</f>
        <v>157</v>
      </c>
      <c r="D7735" s="36" t="s">
        <v>78</v>
      </c>
      <c r="E7735" s="36" t="s">
        <v>61</v>
      </c>
      <c r="F7735" s="36" t="s">
        <v>63</v>
      </c>
      <c r="G7735" s="36" t="s">
        <v>76</v>
      </c>
      <c r="H7735" s="36">
        <v>2171.7599999999998</v>
      </c>
      <c r="I7735" s="36">
        <v>1040</v>
      </c>
    </row>
    <row r="7736" spans="1:9" x14ac:dyDescent="0.35">
      <c r="A7736" s="36">
        <v>1553593</v>
      </c>
      <c r="B7736" s="36" t="str">
        <f>VLOOKUP(AllData[[#This Row],[Order]],MM[],3,FALSE)</f>
        <v>V5757311400800</v>
      </c>
      <c r="C7736" s="36">
        <f>VLOOKUP(AllData[[#This Row],[Order]],MM[],2,FALSE)</f>
        <v>157</v>
      </c>
      <c r="D7736" s="36" t="s">
        <v>80</v>
      </c>
      <c r="E7736" s="36" t="s">
        <v>61</v>
      </c>
      <c r="F7736" s="36" t="s">
        <v>63</v>
      </c>
      <c r="G7736" s="36" t="s">
        <v>112</v>
      </c>
      <c r="H7736" s="36">
        <v>79.56</v>
      </c>
      <c r="I7736" s="36">
        <v>50</v>
      </c>
    </row>
    <row r="7737" spans="1:9" x14ac:dyDescent="0.35">
      <c r="A7737" s="36">
        <v>1553593</v>
      </c>
      <c r="B7737" s="36" t="str">
        <f>VLOOKUP(AllData[[#This Row],[Order]],MM[],3,FALSE)</f>
        <v>V5757311400800</v>
      </c>
      <c r="C7737" s="36">
        <f>VLOOKUP(AllData[[#This Row],[Order]],MM[],2,FALSE)</f>
        <v>157</v>
      </c>
      <c r="D7737" s="36" t="s">
        <v>82</v>
      </c>
      <c r="E7737" s="36" t="s">
        <v>89</v>
      </c>
      <c r="F7737" s="36" t="s">
        <v>91</v>
      </c>
      <c r="G7737" s="36" t="s">
        <v>92</v>
      </c>
      <c r="H7737" s="36"/>
      <c r="I7737" s="36">
        <v>0</v>
      </c>
    </row>
    <row r="7738" spans="1:9" x14ac:dyDescent="0.35">
      <c r="A7738" s="36">
        <v>1553593</v>
      </c>
      <c r="B7738" s="36" t="str">
        <f>VLOOKUP(AllData[[#This Row],[Order]],MM[],3,FALSE)</f>
        <v>V5757311400800</v>
      </c>
      <c r="C7738" s="36">
        <f>VLOOKUP(AllData[[#This Row],[Order]],MM[],2,FALSE)</f>
        <v>157</v>
      </c>
      <c r="D7738" s="36" t="s">
        <v>85</v>
      </c>
      <c r="E7738" s="36" t="s">
        <v>69</v>
      </c>
      <c r="F7738" s="36" t="s">
        <v>70</v>
      </c>
      <c r="G7738" s="36" t="s">
        <v>79</v>
      </c>
      <c r="H7738" s="36">
        <v>20</v>
      </c>
      <c r="I7738" s="36">
        <v>20</v>
      </c>
    </row>
    <row r="7739" spans="1:9" x14ac:dyDescent="0.35">
      <c r="A7739" s="36">
        <v>1553593</v>
      </c>
      <c r="B7739" s="36" t="str">
        <f>VLOOKUP(AllData[[#This Row],[Order]],MM[],3,FALSE)</f>
        <v>V5757311400800</v>
      </c>
      <c r="C7739" s="36">
        <f>VLOOKUP(AllData[[#This Row],[Order]],MM[],2,FALSE)</f>
        <v>157</v>
      </c>
      <c r="D7739" s="36" t="s">
        <v>88</v>
      </c>
      <c r="E7739" s="36" t="s">
        <v>69</v>
      </c>
      <c r="F7739" s="36" t="s">
        <v>70</v>
      </c>
      <c r="G7739" s="36" t="s">
        <v>81</v>
      </c>
      <c r="H7739" s="36">
        <v>20</v>
      </c>
      <c r="I7739" s="36">
        <v>20</v>
      </c>
    </row>
    <row r="7740" spans="1:9" x14ac:dyDescent="0.35">
      <c r="A7740" s="36">
        <v>1553593</v>
      </c>
      <c r="B7740" s="36" t="str">
        <f>VLOOKUP(AllData[[#This Row],[Order]],MM[],3,FALSE)</f>
        <v>V5757311400800</v>
      </c>
      <c r="C7740" s="36">
        <f>VLOOKUP(AllData[[#This Row],[Order]],MM[],2,FALSE)</f>
        <v>157</v>
      </c>
      <c r="D7740" s="36" t="s">
        <v>95</v>
      </c>
      <c r="E7740" s="36" t="s">
        <v>83</v>
      </c>
      <c r="F7740" s="36" t="s">
        <v>84</v>
      </c>
      <c r="G7740" s="36" t="s">
        <v>84</v>
      </c>
      <c r="H7740" s="36">
        <v>793.08</v>
      </c>
      <c r="I7740" s="36">
        <v>450</v>
      </c>
    </row>
    <row r="7741" spans="1:9" x14ac:dyDescent="0.35">
      <c r="A7741" s="36">
        <v>1553593</v>
      </c>
      <c r="B7741" s="36" t="str">
        <f>VLOOKUP(AllData[[#This Row],[Order]],MM[],3,FALSE)</f>
        <v>V5757311400800</v>
      </c>
      <c r="C7741" s="36">
        <f>VLOOKUP(AllData[[#This Row],[Order]],MM[],2,FALSE)</f>
        <v>157</v>
      </c>
      <c r="D7741" s="36" t="s">
        <v>97</v>
      </c>
      <c r="E7741" s="36" t="s">
        <v>86</v>
      </c>
      <c r="F7741" s="36" t="s">
        <v>87</v>
      </c>
      <c r="G7741" s="36" t="s">
        <v>87</v>
      </c>
      <c r="H7741" s="36">
        <v>20</v>
      </c>
      <c r="I7741" s="36">
        <v>20</v>
      </c>
    </row>
    <row r="7742" spans="1:9" x14ac:dyDescent="0.35">
      <c r="A7742" s="36">
        <v>1553593</v>
      </c>
      <c r="B7742" s="36" t="str">
        <f>VLOOKUP(AllData[[#This Row],[Order]],MM[],3,FALSE)</f>
        <v>V5757311400800</v>
      </c>
      <c r="C7742" s="36">
        <f>VLOOKUP(AllData[[#This Row],[Order]],MM[],2,FALSE)</f>
        <v>157</v>
      </c>
      <c r="D7742" s="36" t="s">
        <v>99</v>
      </c>
      <c r="E7742" s="36" t="s">
        <v>61</v>
      </c>
      <c r="F7742" s="36" t="s">
        <v>63</v>
      </c>
      <c r="G7742" s="36" t="s">
        <v>96</v>
      </c>
      <c r="H7742" s="36">
        <v>4.75</v>
      </c>
      <c r="I7742" s="36">
        <v>100</v>
      </c>
    </row>
    <row r="7743" spans="1:9" x14ac:dyDescent="0.35">
      <c r="A7743" s="36">
        <v>1553593</v>
      </c>
      <c r="B7743" s="36" t="str">
        <f>VLOOKUP(AllData[[#This Row],[Order]],MM[],3,FALSE)</f>
        <v>V5757311400800</v>
      </c>
      <c r="C7743" s="36">
        <f>VLOOKUP(AllData[[#This Row],[Order]],MM[],2,FALSE)</f>
        <v>157</v>
      </c>
      <c r="D7743" s="36" t="s">
        <v>101</v>
      </c>
      <c r="E7743" s="36" t="s">
        <v>69</v>
      </c>
      <c r="F7743" s="36" t="s">
        <v>70</v>
      </c>
      <c r="G7743" s="36" t="s">
        <v>98</v>
      </c>
      <c r="H7743" s="36">
        <v>20</v>
      </c>
      <c r="I7743" s="36">
        <v>20</v>
      </c>
    </row>
    <row r="7744" spans="1:9" x14ac:dyDescent="0.35">
      <c r="A7744" s="36">
        <v>1553593</v>
      </c>
      <c r="B7744" s="36" t="str">
        <f>VLOOKUP(AllData[[#This Row],[Order]],MM[],3,FALSE)</f>
        <v>V5757311400800</v>
      </c>
      <c r="C7744" s="36">
        <f>VLOOKUP(AllData[[#This Row],[Order]],MM[],2,FALSE)</f>
        <v>157</v>
      </c>
      <c r="D7744" s="36" t="s">
        <v>104</v>
      </c>
      <c r="E7744" s="36" t="s">
        <v>69</v>
      </c>
      <c r="F7744" s="36" t="s">
        <v>70</v>
      </c>
      <c r="G7744" s="36" t="s">
        <v>100</v>
      </c>
      <c r="H7744" s="36">
        <v>30</v>
      </c>
      <c r="I7744" s="36">
        <v>30</v>
      </c>
    </row>
    <row r="7745" spans="1:9" x14ac:dyDescent="0.35">
      <c r="A7745" s="36">
        <v>1553593</v>
      </c>
      <c r="B7745" s="36" t="str">
        <f>VLOOKUP(AllData[[#This Row],[Order]],MM[],3,FALSE)</f>
        <v>V5757311400800</v>
      </c>
      <c r="C7745" s="36">
        <f>VLOOKUP(AllData[[#This Row],[Order]],MM[],2,FALSE)</f>
        <v>157</v>
      </c>
      <c r="D7745" s="36" t="s">
        <v>113</v>
      </c>
      <c r="E7745" s="36" t="s">
        <v>102</v>
      </c>
      <c r="F7745" s="36" t="s">
        <v>100</v>
      </c>
      <c r="G7745" s="36" t="s">
        <v>103</v>
      </c>
      <c r="H7745" s="36">
        <v>30</v>
      </c>
      <c r="I7745" s="36">
        <v>30</v>
      </c>
    </row>
    <row r="7746" spans="1:9" x14ac:dyDescent="0.35">
      <c r="A7746" s="36">
        <v>1553593</v>
      </c>
      <c r="B7746" s="36" t="str">
        <f>VLOOKUP(AllData[[#This Row],[Order]],MM[],3,FALSE)</f>
        <v>V5757311400800</v>
      </c>
      <c r="C7746" s="36">
        <f>VLOOKUP(AllData[[#This Row],[Order]],MM[],2,FALSE)</f>
        <v>157</v>
      </c>
      <c r="D7746" s="36" t="s">
        <v>114</v>
      </c>
      <c r="E7746" s="36" t="s">
        <v>102</v>
      </c>
      <c r="F7746" s="36" t="s">
        <v>100</v>
      </c>
      <c r="G7746" s="36" t="s">
        <v>106</v>
      </c>
      <c r="H7746" s="36">
        <v>45</v>
      </c>
      <c r="I7746" s="36">
        <v>45</v>
      </c>
    </row>
    <row r="7747" spans="1:9" x14ac:dyDescent="0.35">
      <c r="A7747" s="36">
        <v>1553593</v>
      </c>
      <c r="B7747" s="36" t="str">
        <f>VLOOKUP(AllData[[#This Row],[Order]],MM[],3,FALSE)</f>
        <v>V5757311400800</v>
      </c>
      <c r="C7747" s="36">
        <f>VLOOKUP(AllData[[#This Row],[Order]],MM[],2,FALSE)</f>
        <v>157</v>
      </c>
      <c r="D7747" s="36" t="s">
        <v>60</v>
      </c>
      <c r="E7747" s="36" t="s">
        <v>61</v>
      </c>
      <c r="F7747" s="36" t="s">
        <v>63</v>
      </c>
      <c r="G7747" s="36" t="s">
        <v>108</v>
      </c>
      <c r="H7747" s="36"/>
      <c r="I7747" s="36">
        <v>1</v>
      </c>
    </row>
    <row r="7748" spans="1:9" x14ac:dyDescent="0.35">
      <c r="A7748" s="36">
        <v>1553593</v>
      </c>
      <c r="B7748" s="36" t="str">
        <f>VLOOKUP(AllData[[#This Row],[Order]],MM[],3,FALSE)</f>
        <v>V5757311400800</v>
      </c>
      <c r="C7748" s="36">
        <f>VLOOKUP(AllData[[#This Row],[Order]],MM[],2,FALSE)</f>
        <v>157</v>
      </c>
      <c r="D7748" s="36" t="s">
        <v>95</v>
      </c>
      <c r="E7748" s="36" t="s">
        <v>83</v>
      </c>
      <c r="F7748" s="36" t="s">
        <v>84</v>
      </c>
      <c r="G7748" s="36" t="s">
        <v>110</v>
      </c>
      <c r="H7748" s="36"/>
      <c r="I7748" s="36">
        <v>5</v>
      </c>
    </row>
    <row r="7749" spans="1:9" x14ac:dyDescent="0.35">
      <c r="A7749" s="36">
        <v>1553594</v>
      </c>
      <c r="B7749" s="36" t="str">
        <f>VLOOKUP(AllData[[#This Row],[Order]],MM[],3,FALSE)</f>
        <v>V5757331401000</v>
      </c>
      <c r="C7749" s="36">
        <f>VLOOKUP(AllData[[#This Row],[Order]],MM[],2,FALSE)</f>
        <v>157</v>
      </c>
      <c r="D7749" s="36" t="s">
        <v>60</v>
      </c>
      <c r="E7749" s="36" t="s">
        <v>83</v>
      </c>
      <c r="F7749" s="36" t="s">
        <v>84</v>
      </c>
      <c r="G7749" s="36" t="s">
        <v>111</v>
      </c>
      <c r="H7749" s="36">
        <v>75.36</v>
      </c>
      <c r="I7749" s="36">
        <v>40</v>
      </c>
    </row>
    <row r="7750" spans="1:9" x14ac:dyDescent="0.35">
      <c r="A7750" s="36">
        <v>1553594</v>
      </c>
      <c r="B7750" s="36" t="str">
        <f>VLOOKUP(AllData[[#This Row],[Order]],MM[],3,FALSE)</f>
        <v>V5757331401000</v>
      </c>
      <c r="C7750" s="36">
        <f>VLOOKUP(AllData[[#This Row],[Order]],MM[],2,FALSE)</f>
        <v>157</v>
      </c>
      <c r="D7750" s="36" t="s">
        <v>68</v>
      </c>
      <c r="E7750" s="36" t="s">
        <v>61</v>
      </c>
      <c r="F7750" s="36" t="s">
        <v>63</v>
      </c>
      <c r="G7750" s="36" t="s">
        <v>64</v>
      </c>
      <c r="H7750" s="36">
        <v>3.2</v>
      </c>
      <c r="I7750" s="36">
        <v>15</v>
      </c>
    </row>
    <row r="7751" spans="1:9" x14ac:dyDescent="0.35">
      <c r="A7751" s="36">
        <v>1553594</v>
      </c>
      <c r="B7751" s="36" t="str">
        <f>VLOOKUP(AllData[[#This Row],[Order]],MM[],3,FALSE)</f>
        <v>V5757331401000</v>
      </c>
      <c r="C7751" s="36">
        <f>VLOOKUP(AllData[[#This Row],[Order]],MM[],2,FALSE)</f>
        <v>157</v>
      </c>
      <c r="D7751" s="36" t="s">
        <v>73</v>
      </c>
      <c r="E7751" s="36" t="s">
        <v>69</v>
      </c>
      <c r="F7751" s="36" t="s">
        <v>70</v>
      </c>
      <c r="G7751" s="36" t="s">
        <v>71</v>
      </c>
      <c r="H7751" s="36">
        <v>20</v>
      </c>
      <c r="I7751" s="36">
        <v>20</v>
      </c>
    </row>
    <row r="7752" spans="1:9" x14ac:dyDescent="0.35">
      <c r="A7752" s="36">
        <v>1553594</v>
      </c>
      <c r="B7752" s="36" t="str">
        <f>VLOOKUP(AllData[[#This Row],[Order]],MM[],3,FALSE)</f>
        <v>V5757331401000</v>
      </c>
      <c r="C7752" s="36">
        <f>VLOOKUP(AllData[[#This Row],[Order]],MM[],2,FALSE)</f>
        <v>157</v>
      </c>
      <c r="D7752" s="36" t="s">
        <v>75</v>
      </c>
      <c r="E7752" s="36" t="s">
        <v>61</v>
      </c>
      <c r="F7752" s="36" t="s">
        <v>63</v>
      </c>
      <c r="G7752" s="36" t="s">
        <v>74</v>
      </c>
      <c r="H7752" s="36">
        <v>1048.6200000000001</v>
      </c>
      <c r="I7752" s="36">
        <v>350</v>
      </c>
    </row>
    <row r="7753" spans="1:9" x14ac:dyDescent="0.35">
      <c r="A7753" s="36">
        <v>1553594</v>
      </c>
      <c r="B7753" s="36" t="str">
        <f>VLOOKUP(AllData[[#This Row],[Order]],MM[],3,FALSE)</f>
        <v>V5757331401000</v>
      </c>
      <c r="C7753" s="36">
        <f>VLOOKUP(AllData[[#This Row],[Order]],MM[],2,FALSE)</f>
        <v>157</v>
      </c>
      <c r="D7753" s="36" t="s">
        <v>78</v>
      </c>
      <c r="E7753" s="36" t="s">
        <v>61</v>
      </c>
      <c r="F7753" s="36" t="s">
        <v>63</v>
      </c>
      <c r="G7753" s="36" t="s">
        <v>76</v>
      </c>
      <c r="H7753" s="36">
        <v>1487.58</v>
      </c>
      <c r="I7753" s="36">
        <v>1020</v>
      </c>
    </row>
    <row r="7754" spans="1:9" x14ac:dyDescent="0.35">
      <c r="A7754" s="36">
        <v>1553594</v>
      </c>
      <c r="B7754" s="36" t="str">
        <f>VLOOKUP(AllData[[#This Row],[Order]],MM[],3,FALSE)</f>
        <v>V5757331401000</v>
      </c>
      <c r="C7754" s="36">
        <f>VLOOKUP(AllData[[#This Row],[Order]],MM[],2,FALSE)</f>
        <v>157</v>
      </c>
      <c r="D7754" s="36" t="s">
        <v>80</v>
      </c>
      <c r="E7754" s="36" t="s">
        <v>61</v>
      </c>
      <c r="F7754" s="36" t="s">
        <v>63</v>
      </c>
      <c r="G7754" s="36" t="s">
        <v>112</v>
      </c>
      <c r="H7754" s="36">
        <v>83.1</v>
      </c>
      <c r="I7754" s="36">
        <v>50</v>
      </c>
    </row>
    <row r="7755" spans="1:9" x14ac:dyDescent="0.35">
      <c r="A7755" s="36">
        <v>1553594</v>
      </c>
      <c r="B7755" s="36" t="str">
        <f>VLOOKUP(AllData[[#This Row],[Order]],MM[],3,FALSE)</f>
        <v>V5757331401000</v>
      </c>
      <c r="C7755" s="36">
        <f>VLOOKUP(AllData[[#This Row],[Order]],MM[],2,FALSE)</f>
        <v>157</v>
      </c>
      <c r="D7755" s="36" t="s">
        <v>82</v>
      </c>
      <c r="E7755" s="36" t="s">
        <v>89</v>
      </c>
      <c r="F7755" s="36" t="s">
        <v>91</v>
      </c>
      <c r="G7755" s="36" t="s">
        <v>92</v>
      </c>
      <c r="H7755" s="36"/>
      <c r="I7755" s="36">
        <v>0</v>
      </c>
    </row>
    <row r="7756" spans="1:9" x14ac:dyDescent="0.35">
      <c r="A7756" s="36">
        <v>1553594</v>
      </c>
      <c r="B7756" s="36" t="str">
        <f>VLOOKUP(AllData[[#This Row],[Order]],MM[],3,FALSE)</f>
        <v>V5757331401000</v>
      </c>
      <c r="C7756" s="36">
        <f>VLOOKUP(AllData[[#This Row],[Order]],MM[],2,FALSE)</f>
        <v>157</v>
      </c>
      <c r="D7756" s="36" t="s">
        <v>85</v>
      </c>
      <c r="E7756" s="36" t="s">
        <v>69</v>
      </c>
      <c r="F7756" s="36" t="s">
        <v>70</v>
      </c>
      <c r="G7756" s="36" t="s">
        <v>79</v>
      </c>
      <c r="H7756" s="36">
        <v>20</v>
      </c>
      <c r="I7756" s="36">
        <v>20</v>
      </c>
    </row>
    <row r="7757" spans="1:9" x14ac:dyDescent="0.35">
      <c r="A7757" s="36">
        <v>1553594</v>
      </c>
      <c r="B7757" s="36" t="str">
        <f>VLOOKUP(AllData[[#This Row],[Order]],MM[],3,FALSE)</f>
        <v>V5757331401000</v>
      </c>
      <c r="C7757" s="36">
        <f>VLOOKUP(AllData[[#This Row],[Order]],MM[],2,FALSE)</f>
        <v>157</v>
      </c>
      <c r="D7757" s="36" t="s">
        <v>88</v>
      </c>
      <c r="E7757" s="36" t="s">
        <v>69</v>
      </c>
      <c r="F7757" s="36" t="s">
        <v>70</v>
      </c>
      <c r="G7757" s="36" t="s">
        <v>81</v>
      </c>
      <c r="H7757" s="36">
        <v>20</v>
      </c>
      <c r="I7757" s="36">
        <v>20</v>
      </c>
    </row>
    <row r="7758" spans="1:9" x14ac:dyDescent="0.35">
      <c r="A7758" s="36">
        <v>1553594</v>
      </c>
      <c r="B7758" s="36" t="str">
        <f>VLOOKUP(AllData[[#This Row],[Order]],MM[],3,FALSE)</f>
        <v>V5757331401000</v>
      </c>
      <c r="C7758" s="36">
        <f>VLOOKUP(AllData[[#This Row],[Order]],MM[],2,FALSE)</f>
        <v>157</v>
      </c>
      <c r="D7758" s="36" t="s">
        <v>95</v>
      </c>
      <c r="E7758" s="36" t="s">
        <v>83</v>
      </c>
      <c r="F7758" s="36" t="s">
        <v>84</v>
      </c>
      <c r="G7758" s="36" t="s">
        <v>84</v>
      </c>
      <c r="H7758" s="36">
        <v>455.65699999999998</v>
      </c>
      <c r="I7758" s="36">
        <v>450</v>
      </c>
    </row>
    <row r="7759" spans="1:9" x14ac:dyDescent="0.35">
      <c r="A7759" s="36">
        <v>1553594</v>
      </c>
      <c r="B7759" s="36" t="str">
        <f>VLOOKUP(AllData[[#This Row],[Order]],MM[],3,FALSE)</f>
        <v>V5757331401000</v>
      </c>
      <c r="C7759" s="36">
        <f>VLOOKUP(AllData[[#This Row],[Order]],MM[],2,FALSE)</f>
        <v>157</v>
      </c>
      <c r="D7759" s="36" t="s">
        <v>97</v>
      </c>
      <c r="E7759" s="36" t="s">
        <v>86</v>
      </c>
      <c r="F7759" s="36" t="s">
        <v>87</v>
      </c>
      <c r="G7759" s="36" t="s">
        <v>87</v>
      </c>
      <c r="H7759" s="36">
        <v>20</v>
      </c>
      <c r="I7759" s="36">
        <v>20</v>
      </c>
    </row>
    <row r="7760" spans="1:9" x14ac:dyDescent="0.35">
      <c r="A7760" s="36">
        <v>1553594</v>
      </c>
      <c r="B7760" s="36" t="str">
        <f>VLOOKUP(AllData[[#This Row],[Order]],MM[],3,FALSE)</f>
        <v>V5757331401000</v>
      </c>
      <c r="C7760" s="36">
        <f>VLOOKUP(AllData[[#This Row],[Order]],MM[],2,FALSE)</f>
        <v>157</v>
      </c>
      <c r="D7760" s="36" t="s">
        <v>99</v>
      </c>
      <c r="E7760" s="36" t="s">
        <v>61</v>
      </c>
      <c r="F7760" s="36" t="s">
        <v>63</v>
      </c>
      <c r="G7760" s="36" t="s">
        <v>96</v>
      </c>
      <c r="H7760" s="36">
        <v>4.75</v>
      </c>
      <c r="I7760" s="36">
        <v>100</v>
      </c>
    </row>
    <row r="7761" spans="1:9" x14ac:dyDescent="0.35">
      <c r="A7761" s="36">
        <v>1553594</v>
      </c>
      <c r="B7761" s="36" t="str">
        <f>VLOOKUP(AllData[[#This Row],[Order]],MM[],3,FALSE)</f>
        <v>V5757331401000</v>
      </c>
      <c r="C7761" s="36">
        <f>VLOOKUP(AllData[[#This Row],[Order]],MM[],2,FALSE)</f>
        <v>157</v>
      </c>
      <c r="D7761" s="36" t="s">
        <v>101</v>
      </c>
      <c r="E7761" s="36" t="s">
        <v>69</v>
      </c>
      <c r="F7761" s="36" t="s">
        <v>70</v>
      </c>
      <c r="G7761" s="36" t="s">
        <v>98</v>
      </c>
      <c r="H7761" s="36">
        <v>20</v>
      </c>
      <c r="I7761" s="36">
        <v>20</v>
      </c>
    </row>
    <row r="7762" spans="1:9" x14ac:dyDescent="0.35">
      <c r="A7762" s="36">
        <v>1553594</v>
      </c>
      <c r="B7762" s="36" t="str">
        <f>VLOOKUP(AllData[[#This Row],[Order]],MM[],3,FALSE)</f>
        <v>V5757331401000</v>
      </c>
      <c r="C7762" s="36">
        <f>VLOOKUP(AllData[[#This Row],[Order]],MM[],2,FALSE)</f>
        <v>157</v>
      </c>
      <c r="D7762" s="36" t="s">
        <v>104</v>
      </c>
      <c r="E7762" s="36" t="s">
        <v>69</v>
      </c>
      <c r="F7762" s="36" t="s">
        <v>70</v>
      </c>
      <c r="G7762" s="36" t="s">
        <v>100</v>
      </c>
      <c r="H7762" s="36">
        <v>30</v>
      </c>
      <c r="I7762" s="36">
        <v>30</v>
      </c>
    </row>
    <row r="7763" spans="1:9" x14ac:dyDescent="0.35">
      <c r="A7763" s="36">
        <v>1553594</v>
      </c>
      <c r="B7763" s="36" t="str">
        <f>VLOOKUP(AllData[[#This Row],[Order]],MM[],3,FALSE)</f>
        <v>V5757331401000</v>
      </c>
      <c r="C7763" s="36">
        <f>VLOOKUP(AllData[[#This Row],[Order]],MM[],2,FALSE)</f>
        <v>157</v>
      </c>
      <c r="D7763" s="36" t="s">
        <v>113</v>
      </c>
      <c r="E7763" s="36" t="s">
        <v>102</v>
      </c>
      <c r="F7763" s="36" t="s">
        <v>100</v>
      </c>
      <c r="G7763" s="36" t="s">
        <v>103</v>
      </c>
      <c r="H7763" s="36">
        <v>30</v>
      </c>
      <c r="I7763" s="36">
        <v>30</v>
      </c>
    </row>
    <row r="7764" spans="1:9" x14ac:dyDescent="0.35">
      <c r="A7764" s="36">
        <v>1553594</v>
      </c>
      <c r="B7764" s="36" t="str">
        <f>VLOOKUP(AllData[[#This Row],[Order]],MM[],3,FALSE)</f>
        <v>V5757331401000</v>
      </c>
      <c r="C7764" s="36">
        <f>VLOOKUP(AllData[[#This Row],[Order]],MM[],2,FALSE)</f>
        <v>157</v>
      </c>
      <c r="D7764" s="36" t="s">
        <v>114</v>
      </c>
      <c r="E7764" s="36" t="s">
        <v>102</v>
      </c>
      <c r="F7764" s="36" t="s">
        <v>100</v>
      </c>
      <c r="G7764" s="36" t="s">
        <v>106</v>
      </c>
      <c r="H7764" s="36">
        <v>45</v>
      </c>
      <c r="I7764" s="36">
        <v>45</v>
      </c>
    </row>
    <row r="7765" spans="1:9" x14ac:dyDescent="0.35">
      <c r="A7765" s="36">
        <v>1553594</v>
      </c>
      <c r="B7765" s="36" t="str">
        <f>VLOOKUP(AllData[[#This Row],[Order]],MM[],3,FALSE)</f>
        <v>V5757331401000</v>
      </c>
      <c r="C7765" s="36">
        <f>VLOOKUP(AllData[[#This Row],[Order]],MM[],2,FALSE)</f>
        <v>157</v>
      </c>
      <c r="D7765" s="36" t="s">
        <v>60</v>
      </c>
      <c r="E7765" s="36" t="s">
        <v>61</v>
      </c>
      <c r="F7765" s="36" t="s">
        <v>63</v>
      </c>
      <c r="G7765" s="36" t="s">
        <v>108</v>
      </c>
      <c r="H7765" s="36">
        <v>346.02000000000004</v>
      </c>
      <c r="I7765" s="36">
        <v>1</v>
      </c>
    </row>
    <row r="7766" spans="1:9" x14ac:dyDescent="0.35">
      <c r="A7766" s="36">
        <v>1553594</v>
      </c>
      <c r="B7766" s="36" t="str">
        <f>VLOOKUP(AllData[[#This Row],[Order]],MM[],3,FALSE)</f>
        <v>V5757331401000</v>
      </c>
      <c r="C7766" s="36">
        <f>VLOOKUP(AllData[[#This Row],[Order]],MM[],2,FALSE)</f>
        <v>157</v>
      </c>
      <c r="D7766" s="36" t="s">
        <v>95</v>
      </c>
      <c r="E7766" s="36" t="s">
        <v>83</v>
      </c>
      <c r="F7766" s="36" t="s">
        <v>84</v>
      </c>
      <c r="G7766" s="36" t="s">
        <v>110</v>
      </c>
      <c r="H7766" s="36"/>
      <c r="I7766" s="36">
        <v>5</v>
      </c>
    </row>
    <row r="7767" spans="1:9" x14ac:dyDescent="0.35">
      <c r="A7767" s="36">
        <v>1554217</v>
      </c>
      <c r="B7767" s="36" t="str">
        <f>VLOOKUP(AllData[[#This Row],[Order]],MM[],3,FALSE)</f>
        <v>V5757311401000</v>
      </c>
      <c r="C7767" s="36">
        <f>VLOOKUP(AllData[[#This Row],[Order]],MM[],2,FALSE)</f>
        <v>157</v>
      </c>
      <c r="D7767" s="36" t="s">
        <v>60</v>
      </c>
      <c r="E7767" s="36" t="s">
        <v>83</v>
      </c>
      <c r="F7767" s="36" t="s">
        <v>84</v>
      </c>
      <c r="G7767" s="36" t="s">
        <v>111</v>
      </c>
      <c r="H7767" s="36">
        <v>112.283</v>
      </c>
      <c r="I7767" s="36">
        <v>40</v>
      </c>
    </row>
    <row r="7768" spans="1:9" x14ac:dyDescent="0.35">
      <c r="A7768" s="36">
        <v>1554217</v>
      </c>
      <c r="B7768" s="36" t="str">
        <f>VLOOKUP(AllData[[#This Row],[Order]],MM[],3,FALSE)</f>
        <v>V5757311401000</v>
      </c>
      <c r="C7768" s="36">
        <f>VLOOKUP(AllData[[#This Row],[Order]],MM[],2,FALSE)</f>
        <v>157</v>
      </c>
      <c r="D7768" s="36" t="s">
        <v>68</v>
      </c>
      <c r="E7768" s="36" t="s">
        <v>61</v>
      </c>
      <c r="F7768" s="36" t="s">
        <v>63</v>
      </c>
      <c r="G7768" s="36" t="s">
        <v>64</v>
      </c>
      <c r="H7768" s="36">
        <v>9.7330000000000005</v>
      </c>
      <c r="I7768" s="36">
        <v>15</v>
      </c>
    </row>
    <row r="7769" spans="1:9" x14ac:dyDescent="0.35">
      <c r="A7769" s="36">
        <v>1554217</v>
      </c>
      <c r="B7769" s="36" t="str">
        <f>VLOOKUP(AllData[[#This Row],[Order]],MM[],3,FALSE)</f>
        <v>V5757311401000</v>
      </c>
      <c r="C7769" s="36">
        <f>VLOOKUP(AllData[[#This Row],[Order]],MM[],2,FALSE)</f>
        <v>157</v>
      </c>
      <c r="D7769" s="36" t="s">
        <v>73</v>
      </c>
      <c r="E7769" s="36" t="s">
        <v>69</v>
      </c>
      <c r="F7769" s="36" t="s">
        <v>70</v>
      </c>
      <c r="G7769" s="36" t="s">
        <v>71</v>
      </c>
      <c r="H7769" s="36">
        <v>20</v>
      </c>
      <c r="I7769" s="36">
        <v>20</v>
      </c>
    </row>
    <row r="7770" spans="1:9" x14ac:dyDescent="0.35">
      <c r="A7770" s="36">
        <v>1554217</v>
      </c>
      <c r="B7770" s="36" t="str">
        <f>VLOOKUP(AllData[[#This Row],[Order]],MM[],3,FALSE)</f>
        <v>V5757311401000</v>
      </c>
      <c r="C7770" s="36">
        <f>VLOOKUP(AllData[[#This Row],[Order]],MM[],2,FALSE)</f>
        <v>157</v>
      </c>
      <c r="D7770" s="36" t="s">
        <v>75</v>
      </c>
      <c r="E7770" s="36" t="s">
        <v>61</v>
      </c>
      <c r="F7770" s="36" t="s">
        <v>63</v>
      </c>
      <c r="G7770" s="36" t="s">
        <v>74</v>
      </c>
      <c r="H7770" s="36">
        <v>600.54</v>
      </c>
      <c r="I7770" s="36">
        <v>350</v>
      </c>
    </row>
    <row r="7771" spans="1:9" x14ac:dyDescent="0.35">
      <c r="A7771" s="36">
        <v>1554217</v>
      </c>
      <c r="B7771" s="36" t="str">
        <f>VLOOKUP(AllData[[#This Row],[Order]],MM[],3,FALSE)</f>
        <v>V5757311401000</v>
      </c>
      <c r="C7771" s="36">
        <f>VLOOKUP(AllData[[#This Row],[Order]],MM[],2,FALSE)</f>
        <v>157</v>
      </c>
      <c r="D7771" s="36" t="s">
        <v>78</v>
      </c>
      <c r="E7771" s="36" t="s">
        <v>61</v>
      </c>
      <c r="F7771" s="36" t="s">
        <v>63</v>
      </c>
      <c r="G7771" s="36" t="s">
        <v>76</v>
      </c>
      <c r="H7771" s="36">
        <v>2060.5800000000004</v>
      </c>
      <c r="I7771" s="36">
        <v>1020</v>
      </c>
    </row>
    <row r="7772" spans="1:9" x14ac:dyDescent="0.35">
      <c r="A7772" s="36">
        <v>1554217</v>
      </c>
      <c r="B7772" s="36" t="str">
        <f>VLOOKUP(AllData[[#This Row],[Order]],MM[],3,FALSE)</f>
        <v>V5757311401000</v>
      </c>
      <c r="C7772" s="36">
        <f>VLOOKUP(AllData[[#This Row],[Order]],MM[],2,FALSE)</f>
        <v>157</v>
      </c>
      <c r="D7772" s="36" t="s">
        <v>80</v>
      </c>
      <c r="E7772" s="36" t="s">
        <v>61</v>
      </c>
      <c r="F7772" s="36" t="s">
        <v>63</v>
      </c>
      <c r="G7772" s="36" t="s">
        <v>112</v>
      </c>
      <c r="H7772" s="36">
        <v>21.7</v>
      </c>
      <c r="I7772" s="36">
        <v>50</v>
      </c>
    </row>
    <row r="7773" spans="1:9" x14ac:dyDescent="0.35">
      <c r="A7773" s="36">
        <v>1554217</v>
      </c>
      <c r="B7773" s="36" t="str">
        <f>VLOOKUP(AllData[[#This Row],[Order]],MM[],3,FALSE)</f>
        <v>V5757311401000</v>
      </c>
      <c r="C7773" s="36">
        <f>VLOOKUP(AllData[[#This Row],[Order]],MM[],2,FALSE)</f>
        <v>157</v>
      </c>
      <c r="D7773" s="36" t="s">
        <v>82</v>
      </c>
      <c r="E7773" s="36" t="s">
        <v>89</v>
      </c>
      <c r="F7773" s="36" t="s">
        <v>91</v>
      </c>
      <c r="G7773" s="36" t="s">
        <v>92</v>
      </c>
      <c r="H7773" s="36"/>
      <c r="I7773" s="36">
        <v>0</v>
      </c>
    </row>
    <row r="7774" spans="1:9" x14ac:dyDescent="0.35">
      <c r="A7774" s="36">
        <v>1554217</v>
      </c>
      <c r="B7774" s="36" t="str">
        <f>VLOOKUP(AllData[[#This Row],[Order]],MM[],3,FALSE)</f>
        <v>V5757311401000</v>
      </c>
      <c r="C7774" s="36">
        <f>VLOOKUP(AllData[[#This Row],[Order]],MM[],2,FALSE)</f>
        <v>157</v>
      </c>
      <c r="D7774" s="36" t="s">
        <v>85</v>
      </c>
      <c r="E7774" s="36" t="s">
        <v>69</v>
      </c>
      <c r="F7774" s="36" t="s">
        <v>70</v>
      </c>
      <c r="G7774" s="36" t="s">
        <v>79</v>
      </c>
      <c r="H7774" s="36">
        <v>20</v>
      </c>
      <c r="I7774" s="36">
        <v>20</v>
      </c>
    </row>
    <row r="7775" spans="1:9" x14ac:dyDescent="0.35">
      <c r="A7775" s="36">
        <v>1554217</v>
      </c>
      <c r="B7775" s="36" t="str">
        <f>VLOOKUP(AllData[[#This Row],[Order]],MM[],3,FALSE)</f>
        <v>V5757311401000</v>
      </c>
      <c r="C7775" s="36">
        <f>VLOOKUP(AllData[[#This Row],[Order]],MM[],2,FALSE)</f>
        <v>157</v>
      </c>
      <c r="D7775" s="36" t="s">
        <v>88</v>
      </c>
      <c r="E7775" s="36" t="s">
        <v>69</v>
      </c>
      <c r="F7775" s="36" t="s">
        <v>70</v>
      </c>
      <c r="G7775" s="36" t="s">
        <v>81</v>
      </c>
      <c r="H7775" s="36">
        <v>20</v>
      </c>
      <c r="I7775" s="36">
        <v>20</v>
      </c>
    </row>
    <row r="7776" spans="1:9" x14ac:dyDescent="0.35">
      <c r="A7776" s="36">
        <v>1554217</v>
      </c>
      <c r="B7776" s="36" t="str">
        <f>VLOOKUP(AllData[[#This Row],[Order]],MM[],3,FALSE)</f>
        <v>V5757311401000</v>
      </c>
      <c r="C7776" s="36">
        <f>VLOOKUP(AllData[[#This Row],[Order]],MM[],2,FALSE)</f>
        <v>157</v>
      </c>
      <c r="D7776" s="36" t="s">
        <v>95</v>
      </c>
      <c r="E7776" s="36" t="s">
        <v>83</v>
      </c>
      <c r="F7776" s="36" t="s">
        <v>84</v>
      </c>
      <c r="G7776" s="36" t="s">
        <v>84</v>
      </c>
      <c r="H7776" s="36">
        <v>533.16</v>
      </c>
      <c r="I7776" s="36">
        <v>450</v>
      </c>
    </row>
    <row r="7777" spans="1:9" x14ac:dyDescent="0.35">
      <c r="A7777" s="36">
        <v>1554217</v>
      </c>
      <c r="B7777" s="36" t="str">
        <f>VLOOKUP(AllData[[#This Row],[Order]],MM[],3,FALSE)</f>
        <v>V5757311401000</v>
      </c>
      <c r="C7777" s="36">
        <f>VLOOKUP(AllData[[#This Row],[Order]],MM[],2,FALSE)</f>
        <v>157</v>
      </c>
      <c r="D7777" s="36" t="s">
        <v>97</v>
      </c>
      <c r="E7777" s="36" t="s">
        <v>86</v>
      </c>
      <c r="F7777" s="36" t="s">
        <v>87</v>
      </c>
      <c r="G7777" s="36" t="s">
        <v>87</v>
      </c>
      <c r="H7777" s="36">
        <v>20</v>
      </c>
      <c r="I7777" s="36">
        <v>20</v>
      </c>
    </row>
    <row r="7778" spans="1:9" x14ac:dyDescent="0.35">
      <c r="A7778" s="36">
        <v>1554217</v>
      </c>
      <c r="B7778" s="36" t="str">
        <f>VLOOKUP(AllData[[#This Row],[Order]],MM[],3,FALSE)</f>
        <v>V5757311401000</v>
      </c>
      <c r="C7778" s="36">
        <f>VLOOKUP(AllData[[#This Row],[Order]],MM[],2,FALSE)</f>
        <v>157</v>
      </c>
      <c r="D7778" s="36" t="s">
        <v>99</v>
      </c>
      <c r="E7778" s="36" t="s">
        <v>61</v>
      </c>
      <c r="F7778" s="36" t="s">
        <v>63</v>
      </c>
      <c r="G7778" s="36" t="s">
        <v>96</v>
      </c>
      <c r="H7778" s="36">
        <v>4.75</v>
      </c>
      <c r="I7778" s="36">
        <v>100</v>
      </c>
    </row>
    <row r="7779" spans="1:9" x14ac:dyDescent="0.35">
      <c r="A7779" s="36">
        <v>1554217</v>
      </c>
      <c r="B7779" s="36" t="str">
        <f>VLOOKUP(AllData[[#This Row],[Order]],MM[],3,FALSE)</f>
        <v>V5757311401000</v>
      </c>
      <c r="C7779" s="36">
        <f>VLOOKUP(AllData[[#This Row],[Order]],MM[],2,FALSE)</f>
        <v>157</v>
      </c>
      <c r="D7779" s="36" t="s">
        <v>101</v>
      </c>
      <c r="E7779" s="36" t="s">
        <v>69</v>
      </c>
      <c r="F7779" s="36" t="s">
        <v>70</v>
      </c>
      <c r="G7779" s="36" t="s">
        <v>98</v>
      </c>
      <c r="H7779" s="36">
        <v>20</v>
      </c>
      <c r="I7779" s="36">
        <v>20</v>
      </c>
    </row>
    <row r="7780" spans="1:9" x14ac:dyDescent="0.35">
      <c r="A7780" s="36">
        <v>1554217</v>
      </c>
      <c r="B7780" s="36" t="str">
        <f>VLOOKUP(AllData[[#This Row],[Order]],MM[],3,FALSE)</f>
        <v>V5757311401000</v>
      </c>
      <c r="C7780" s="36">
        <f>VLOOKUP(AllData[[#This Row],[Order]],MM[],2,FALSE)</f>
        <v>157</v>
      </c>
      <c r="D7780" s="36" t="s">
        <v>104</v>
      </c>
      <c r="E7780" s="36" t="s">
        <v>69</v>
      </c>
      <c r="F7780" s="36" t="s">
        <v>70</v>
      </c>
      <c r="G7780" s="36" t="s">
        <v>100</v>
      </c>
      <c r="H7780" s="36">
        <v>30</v>
      </c>
      <c r="I7780" s="36">
        <v>30</v>
      </c>
    </row>
    <row r="7781" spans="1:9" x14ac:dyDescent="0.35">
      <c r="A7781" s="36">
        <v>1554217</v>
      </c>
      <c r="B7781" s="36" t="str">
        <f>VLOOKUP(AllData[[#This Row],[Order]],MM[],3,FALSE)</f>
        <v>V5757311401000</v>
      </c>
      <c r="C7781" s="36">
        <f>VLOOKUP(AllData[[#This Row],[Order]],MM[],2,FALSE)</f>
        <v>157</v>
      </c>
      <c r="D7781" s="36" t="s">
        <v>113</v>
      </c>
      <c r="E7781" s="36" t="s">
        <v>102</v>
      </c>
      <c r="F7781" s="36" t="s">
        <v>100</v>
      </c>
      <c r="G7781" s="36" t="s">
        <v>103</v>
      </c>
      <c r="H7781" s="36">
        <v>30</v>
      </c>
      <c r="I7781" s="36">
        <v>30</v>
      </c>
    </row>
    <row r="7782" spans="1:9" x14ac:dyDescent="0.35">
      <c r="A7782" s="36">
        <v>1554217</v>
      </c>
      <c r="B7782" s="36" t="str">
        <f>VLOOKUP(AllData[[#This Row],[Order]],MM[],3,FALSE)</f>
        <v>V5757311401000</v>
      </c>
      <c r="C7782" s="36">
        <f>VLOOKUP(AllData[[#This Row],[Order]],MM[],2,FALSE)</f>
        <v>157</v>
      </c>
      <c r="D7782" s="36" t="s">
        <v>114</v>
      </c>
      <c r="E7782" s="36" t="s">
        <v>102</v>
      </c>
      <c r="F7782" s="36" t="s">
        <v>100</v>
      </c>
      <c r="G7782" s="36" t="s">
        <v>106</v>
      </c>
      <c r="H7782" s="36">
        <v>45</v>
      </c>
      <c r="I7782" s="36">
        <v>45</v>
      </c>
    </row>
    <row r="7783" spans="1:9" x14ac:dyDescent="0.35">
      <c r="A7783" s="36">
        <v>1554217</v>
      </c>
      <c r="B7783" s="36" t="str">
        <f>VLOOKUP(AllData[[#This Row],[Order]],MM[],3,FALSE)</f>
        <v>V5757311401000</v>
      </c>
      <c r="C7783" s="36">
        <f>VLOOKUP(AllData[[#This Row],[Order]],MM[],2,FALSE)</f>
        <v>157</v>
      </c>
      <c r="D7783" s="36" t="s">
        <v>60</v>
      </c>
      <c r="E7783" s="36" t="s">
        <v>61</v>
      </c>
      <c r="F7783" s="36" t="s">
        <v>63</v>
      </c>
      <c r="G7783" s="36" t="s">
        <v>108</v>
      </c>
      <c r="H7783" s="36">
        <v>268.92</v>
      </c>
      <c r="I7783" s="36">
        <v>1</v>
      </c>
    </row>
    <row r="7784" spans="1:9" x14ac:dyDescent="0.35">
      <c r="A7784" s="36">
        <v>1554217</v>
      </c>
      <c r="B7784" s="36" t="str">
        <f>VLOOKUP(AllData[[#This Row],[Order]],MM[],3,FALSE)</f>
        <v>V5757311401000</v>
      </c>
      <c r="C7784" s="36">
        <f>VLOOKUP(AllData[[#This Row],[Order]],MM[],2,FALSE)</f>
        <v>157</v>
      </c>
      <c r="D7784" s="36" t="s">
        <v>95</v>
      </c>
      <c r="E7784" s="36" t="s">
        <v>83</v>
      </c>
      <c r="F7784" s="36" t="s">
        <v>84</v>
      </c>
      <c r="G7784" s="36" t="s">
        <v>110</v>
      </c>
      <c r="H7784" s="36"/>
      <c r="I7784" s="36">
        <v>5</v>
      </c>
    </row>
    <row r="7785" spans="1:9" x14ac:dyDescent="0.35">
      <c r="A7785" s="36">
        <v>1554218</v>
      </c>
      <c r="B7785" s="36" t="str">
        <f>VLOOKUP(AllData[[#This Row],[Order]],MM[],3,FALSE)</f>
        <v>V5757331400800</v>
      </c>
      <c r="C7785" s="36">
        <f>VLOOKUP(AllData[[#This Row],[Order]],MM[],2,FALSE)</f>
        <v>157</v>
      </c>
      <c r="D7785" s="36" t="s">
        <v>60</v>
      </c>
      <c r="E7785" s="36" t="s">
        <v>83</v>
      </c>
      <c r="F7785" s="36" t="s">
        <v>84</v>
      </c>
      <c r="G7785" s="36" t="s">
        <v>111</v>
      </c>
      <c r="H7785" s="36">
        <v>116.39999999999999</v>
      </c>
      <c r="I7785" s="36">
        <v>40</v>
      </c>
    </row>
    <row r="7786" spans="1:9" x14ac:dyDescent="0.35">
      <c r="A7786" s="36">
        <v>1554218</v>
      </c>
      <c r="B7786" s="36" t="str">
        <f>VLOOKUP(AllData[[#This Row],[Order]],MM[],3,FALSE)</f>
        <v>V5757331400800</v>
      </c>
      <c r="C7786" s="36">
        <f>VLOOKUP(AllData[[#This Row],[Order]],MM[],2,FALSE)</f>
        <v>157</v>
      </c>
      <c r="D7786" s="36" t="s">
        <v>68</v>
      </c>
      <c r="E7786" s="36" t="s">
        <v>61</v>
      </c>
      <c r="F7786" s="36" t="s">
        <v>63</v>
      </c>
      <c r="G7786" s="36" t="s">
        <v>64</v>
      </c>
      <c r="H7786" s="36">
        <v>18.367000000000001</v>
      </c>
      <c r="I7786" s="36">
        <v>15</v>
      </c>
    </row>
    <row r="7787" spans="1:9" x14ac:dyDescent="0.35">
      <c r="A7787" s="36">
        <v>1554218</v>
      </c>
      <c r="B7787" s="36" t="str">
        <f>VLOOKUP(AllData[[#This Row],[Order]],MM[],3,FALSE)</f>
        <v>V5757331400800</v>
      </c>
      <c r="C7787" s="36">
        <f>VLOOKUP(AllData[[#This Row],[Order]],MM[],2,FALSE)</f>
        <v>157</v>
      </c>
      <c r="D7787" s="36" t="s">
        <v>73</v>
      </c>
      <c r="E7787" s="36" t="s">
        <v>69</v>
      </c>
      <c r="F7787" s="36" t="s">
        <v>70</v>
      </c>
      <c r="G7787" s="36" t="s">
        <v>71</v>
      </c>
      <c r="H7787" s="36">
        <v>20</v>
      </c>
      <c r="I7787" s="36">
        <v>20</v>
      </c>
    </row>
    <row r="7788" spans="1:9" x14ac:dyDescent="0.35">
      <c r="A7788" s="36">
        <v>1554218</v>
      </c>
      <c r="B7788" s="36" t="str">
        <f>VLOOKUP(AllData[[#This Row],[Order]],MM[],3,FALSE)</f>
        <v>V5757331400800</v>
      </c>
      <c r="C7788" s="36">
        <f>VLOOKUP(AllData[[#This Row],[Order]],MM[],2,FALSE)</f>
        <v>157</v>
      </c>
      <c r="D7788" s="36" t="s">
        <v>75</v>
      </c>
      <c r="E7788" s="36" t="s">
        <v>61</v>
      </c>
      <c r="F7788" s="36" t="s">
        <v>63</v>
      </c>
      <c r="G7788" s="36" t="s">
        <v>74</v>
      </c>
      <c r="H7788" s="36">
        <v>265.68</v>
      </c>
      <c r="I7788" s="36">
        <v>350</v>
      </c>
    </row>
    <row r="7789" spans="1:9" x14ac:dyDescent="0.35">
      <c r="A7789" s="36">
        <v>1554218</v>
      </c>
      <c r="B7789" s="36" t="str">
        <f>VLOOKUP(AllData[[#This Row],[Order]],MM[],3,FALSE)</f>
        <v>V5757331400800</v>
      </c>
      <c r="C7789" s="36">
        <f>VLOOKUP(AllData[[#This Row],[Order]],MM[],2,FALSE)</f>
        <v>157</v>
      </c>
      <c r="D7789" s="36" t="s">
        <v>78</v>
      </c>
      <c r="E7789" s="36" t="s">
        <v>61</v>
      </c>
      <c r="F7789" s="36" t="s">
        <v>63</v>
      </c>
      <c r="G7789" s="36" t="s">
        <v>76</v>
      </c>
      <c r="H7789" s="36">
        <v>2569.4470000000001</v>
      </c>
      <c r="I7789" s="36">
        <v>1020</v>
      </c>
    </row>
    <row r="7790" spans="1:9" x14ac:dyDescent="0.35">
      <c r="A7790" s="36">
        <v>1554218</v>
      </c>
      <c r="B7790" s="36" t="str">
        <f>VLOOKUP(AllData[[#This Row],[Order]],MM[],3,FALSE)</f>
        <v>V5757331400800</v>
      </c>
      <c r="C7790" s="36">
        <f>VLOOKUP(AllData[[#This Row],[Order]],MM[],2,FALSE)</f>
        <v>157</v>
      </c>
      <c r="D7790" s="36" t="s">
        <v>80</v>
      </c>
      <c r="E7790" s="36" t="s">
        <v>61</v>
      </c>
      <c r="F7790" s="36" t="s">
        <v>63</v>
      </c>
      <c r="G7790" s="36" t="s">
        <v>112</v>
      </c>
      <c r="H7790" s="36">
        <v>12.6</v>
      </c>
      <c r="I7790" s="36">
        <v>50</v>
      </c>
    </row>
    <row r="7791" spans="1:9" x14ac:dyDescent="0.35">
      <c r="A7791" s="36">
        <v>1554218</v>
      </c>
      <c r="B7791" s="36" t="str">
        <f>VLOOKUP(AllData[[#This Row],[Order]],MM[],3,FALSE)</f>
        <v>V5757331400800</v>
      </c>
      <c r="C7791" s="36">
        <f>VLOOKUP(AllData[[#This Row],[Order]],MM[],2,FALSE)</f>
        <v>157</v>
      </c>
      <c r="D7791" s="36" t="s">
        <v>82</v>
      </c>
      <c r="E7791" s="36" t="s">
        <v>89</v>
      </c>
      <c r="F7791" s="36" t="s">
        <v>91</v>
      </c>
      <c r="G7791" s="36" t="s">
        <v>92</v>
      </c>
      <c r="H7791" s="36"/>
      <c r="I7791" s="36">
        <v>0</v>
      </c>
    </row>
    <row r="7792" spans="1:9" x14ac:dyDescent="0.35">
      <c r="A7792" s="36">
        <v>1554218</v>
      </c>
      <c r="B7792" s="36" t="str">
        <f>VLOOKUP(AllData[[#This Row],[Order]],MM[],3,FALSE)</f>
        <v>V5757331400800</v>
      </c>
      <c r="C7792" s="36">
        <f>VLOOKUP(AllData[[#This Row],[Order]],MM[],2,FALSE)</f>
        <v>157</v>
      </c>
      <c r="D7792" s="36" t="s">
        <v>85</v>
      </c>
      <c r="E7792" s="36" t="s">
        <v>69</v>
      </c>
      <c r="F7792" s="36" t="s">
        <v>70</v>
      </c>
      <c r="G7792" s="36" t="s">
        <v>79</v>
      </c>
      <c r="H7792" s="36">
        <v>20</v>
      </c>
      <c r="I7792" s="36">
        <v>20</v>
      </c>
    </row>
    <row r="7793" spans="1:9" x14ac:dyDescent="0.35">
      <c r="A7793" s="36">
        <v>1554218</v>
      </c>
      <c r="B7793" s="36" t="str">
        <f>VLOOKUP(AllData[[#This Row],[Order]],MM[],3,FALSE)</f>
        <v>V5757331400800</v>
      </c>
      <c r="C7793" s="36">
        <f>VLOOKUP(AllData[[#This Row],[Order]],MM[],2,FALSE)</f>
        <v>157</v>
      </c>
      <c r="D7793" s="36" t="s">
        <v>88</v>
      </c>
      <c r="E7793" s="36" t="s">
        <v>69</v>
      </c>
      <c r="F7793" s="36" t="s">
        <v>70</v>
      </c>
      <c r="G7793" s="36" t="s">
        <v>81</v>
      </c>
      <c r="H7793" s="36">
        <v>20</v>
      </c>
      <c r="I7793" s="36">
        <v>20</v>
      </c>
    </row>
    <row r="7794" spans="1:9" x14ac:dyDescent="0.35">
      <c r="A7794" s="36">
        <v>1554218</v>
      </c>
      <c r="B7794" s="36" t="str">
        <f>VLOOKUP(AllData[[#This Row],[Order]],MM[],3,FALSE)</f>
        <v>V5757331400800</v>
      </c>
      <c r="C7794" s="36">
        <f>VLOOKUP(AllData[[#This Row],[Order]],MM[],2,FALSE)</f>
        <v>157</v>
      </c>
      <c r="D7794" s="36" t="s">
        <v>95</v>
      </c>
      <c r="E7794" s="36" t="s">
        <v>83</v>
      </c>
      <c r="F7794" s="36" t="s">
        <v>84</v>
      </c>
      <c r="G7794" s="36" t="s">
        <v>84</v>
      </c>
      <c r="H7794" s="36">
        <v>522.27700000000004</v>
      </c>
      <c r="I7794" s="36">
        <v>450</v>
      </c>
    </row>
    <row r="7795" spans="1:9" x14ac:dyDescent="0.35">
      <c r="A7795" s="36">
        <v>1554218</v>
      </c>
      <c r="B7795" s="36" t="str">
        <f>VLOOKUP(AllData[[#This Row],[Order]],MM[],3,FALSE)</f>
        <v>V5757331400800</v>
      </c>
      <c r="C7795" s="36">
        <f>VLOOKUP(AllData[[#This Row],[Order]],MM[],2,FALSE)</f>
        <v>157</v>
      </c>
      <c r="D7795" s="36" t="s">
        <v>97</v>
      </c>
      <c r="E7795" s="36" t="s">
        <v>86</v>
      </c>
      <c r="F7795" s="36" t="s">
        <v>87</v>
      </c>
      <c r="G7795" s="36" t="s">
        <v>87</v>
      </c>
      <c r="H7795" s="36">
        <v>20</v>
      </c>
      <c r="I7795" s="36">
        <v>20</v>
      </c>
    </row>
    <row r="7796" spans="1:9" x14ac:dyDescent="0.35">
      <c r="A7796" s="36">
        <v>1554218</v>
      </c>
      <c r="B7796" s="36" t="str">
        <f>VLOOKUP(AllData[[#This Row],[Order]],MM[],3,FALSE)</f>
        <v>V5757331400800</v>
      </c>
      <c r="C7796" s="36">
        <f>VLOOKUP(AllData[[#This Row],[Order]],MM[],2,FALSE)</f>
        <v>157</v>
      </c>
      <c r="D7796" s="36" t="s">
        <v>99</v>
      </c>
      <c r="E7796" s="36" t="s">
        <v>61</v>
      </c>
      <c r="F7796" s="36" t="s">
        <v>63</v>
      </c>
      <c r="G7796" s="36" t="s">
        <v>96</v>
      </c>
      <c r="H7796" s="36">
        <v>57.982999999999997</v>
      </c>
      <c r="I7796" s="36">
        <v>100</v>
      </c>
    </row>
    <row r="7797" spans="1:9" x14ac:dyDescent="0.35">
      <c r="A7797" s="36">
        <v>1554218</v>
      </c>
      <c r="B7797" s="36" t="str">
        <f>VLOOKUP(AllData[[#This Row],[Order]],MM[],3,FALSE)</f>
        <v>V5757331400800</v>
      </c>
      <c r="C7797" s="36">
        <f>VLOOKUP(AllData[[#This Row],[Order]],MM[],2,FALSE)</f>
        <v>157</v>
      </c>
      <c r="D7797" s="36" t="s">
        <v>101</v>
      </c>
      <c r="E7797" s="36" t="s">
        <v>69</v>
      </c>
      <c r="F7797" s="36" t="s">
        <v>70</v>
      </c>
      <c r="G7797" s="36" t="s">
        <v>98</v>
      </c>
      <c r="H7797" s="36">
        <v>20</v>
      </c>
      <c r="I7797" s="36">
        <v>20</v>
      </c>
    </row>
    <row r="7798" spans="1:9" x14ac:dyDescent="0.35">
      <c r="A7798" s="36">
        <v>1554218</v>
      </c>
      <c r="B7798" s="36" t="str">
        <f>VLOOKUP(AllData[[#This Row],[Order]],MM[],3,FALSE)</f>
        <v>V5757331400800</v>
      </c>
      <c r="C7798" s="36">
        <f>VLOOKUP(AllData[[#This Row],[Order]],MM[],2,FALSE)</f>
        <v>157</v>
      </c>
      <c r="D7798" s="36" t="s">
        <v>104</v>
      </c>
      <c r="E7798" s="36" t="s">
        <v>69</v>
      </c>
      <c r="F7798" s="36" t="s">
        <v>70</v>
      </c>
      <c r="G7798" s="36" t="s">
        <v>100</v>
      </c>
      <c r="H7798" s="36">
        <v>30</v>
      </c>
      <c r="I7798" s="36">
        <v>30</v>
      </c>
    </row>
    <row r="7799" spans="1:9" x14ac:dyDescent="0.35">
      <c r="A7799" s="36">
        <v>1554218</v>
      </c>
      <c r="B7799" s="36" t="str">
        <f>VLOOKUP(AllData[[#This Row],[Order]],MM[],3,FALSE)</f>
        <v>V5757331400800</v>
      </c>
      <c r="C7799" s="36">
        <f>VLOOKUP(AllData[[#This Row],[Order]],MM[],2,FALSE)</f>
        <v>157</v>
      </c>
      <c r="D7799" s="36" t="s">
        <v>113</v>
      </c>
      <c r="E7799" s="36" t="s">
        <v>102</v>
      </c>
      <c r="F7799" s="36" t="s">
        <v>100</v>
      </c>
      <c r="G7799" s="36" t="s">
        <v>103</v>
      </c>
      <c r="H7799" s="36">
        <v>30</v>
      </c>
      <c r="I7799" s="36">
        <v>30</v>
      </c>
    </row>
    <row r="7800" spans="1:9" x14ac:dyDescent="0.35">
      <c r="A7800" s="36">
        <v>1554218</v>
      </c>
      <c r="B7800" s="36" t="str">
        <f>VLOOKUP(AllData[[#This Row],[Order]],MM[],3,FALSE)</f>
        <v>V5757331400800</v>
      </c>
      <c r="C7800" s="36">
        <f>VLOOKUP(AllData[[#This Row],[Order]],MM[],2,FALSE)</f>
        <v>157</v>
      </c>
      <c r="D7800" s="36" t="s">
        <v>114</v>
      </c>
      <c r="E7800" s="36" t="s">
        <v>102</v>
      </c>
      <c r="F7800" s="36" t="s">
        <v>100</v>
      </c>
      <c r="G7800" s="36" t="s">
        <v>106</v>
      </c>
      <c r="H7800" s="36">
        <v>45</v>
      </c>
      <c r="I7800" s="36">
        <v>45</v>
      </c>
    </row>
    <row r="7801" spans="1:9" x14ac:dyDescent="0.35">
      <c r="A7801" s="36">
        <v>1554218</v>
      </c>
      <c r="B7801" s="36" t="str">
        <f>VLOOKUP(AllData[[#This Row],[Order]],MM[],3,FALSE)</f>
        <v>V5757331400800</v>
      </c>
      <c r="C7801" s="36">
        <f>VLOOKUP(AllData[[#This Row],[Order]],MM[],2,FALSE)</f>
        <v>157</v>
      </c>
      <c r="D7801" s="36" t="s">
        <v>60</v>
      </c>
      <c r="E7801" s="36" t="s">
        <v>61</v>
      </c>
      <c r="F7801" s="36" t="s">
        <v>63</v>
      </c>
      <c r="G7801" s="36" t="s">
        <v>108</v>
      </c>
      <c r="H7801" s="36">
        <v>12.25</v>
      </c>
      <c r="I7801" s="36">
        <v>1</v>
      </c>
    </row>
    <row r="7802" spans="1:9" x14ac:dyDescent="0.35">
      <c r="A7802" s="36">
        <v>1554218</v>
      </c>
      <c r="B7802" s="36" t="str">
        <f>VLOOKUP(AllData[[#This Row],[Order]],MM[],3,FALSE)</f>
        <v>V5757331400800</v>
      </c>
      <c r="C7802" s="36">
        <f>VLOOKUP(AllData[[#This Row],[Order]],MM[],2,FALSE)</f>
        <v>157</v>
      </c>
      <c r="D7802" s="36" t="s">
        <v>95</v>
      </c>
      <c r="E7802" s="36" t="s">
        <v>83</v>
      </c>
      <c r="F7802" s="36" t="s">
        <v>84</v>
      </c>
      <c r="G7802" s="36" t="s">
        <v>110</v>
      </c>
      <c r="H7802" s="36"/>
      <c r="I7802" s="36">
        <v>5</v>
      </c>
    </row>
    <row r="7803" spans="1:9" x14ac:dyDescent="0.35">
      <c r="A7803" s="36">
        <v>1554659</v>
      </c>
      <c r="B7803" s="36" t="str">
        <f>VLOOKUP(AllData[[#This Row],[Order]],MM[],3,FALSE)</f>
        <v>V5757311400800</v>
      </c>
      <c r="C7803" s="36">
        <f>VLOOKUP(AllData[[#This Row],[Order]],MM[],2,FALSE)</f>
        <v>158</v>
      </c>
      <c r="D7803" s="36" t="s">
        <v>60</v>
      </c>
      <c r="E7803" s="36" t="s">
        <v>83</v>
      </c>
      <c r="F7803" s="36" t="s">
        <v>84</v>
      </c>
      <c r="G7803" s="36" t="s">
        <v>111</v>
      </c>
      <c r="H7803" s="36">
        <v>44.567</v>
      </c>
      <c r="I7803" s="36">
        <v>40</v>
      </c>
    </row>
    <row r="7804" spans="1:9" x14ac:dyDescent="0.35">
      <c r="A7804" s="36">
        <v>1554659</v>
      </c>
      <c r="B7804" s="36" t="str">
        <f>VLOOKUP(AllData[[#This Row],[Order]],MM[],3,FALSE)</f>
        <v>V5757311400800</v>
      </c>
      <c r="C7804" s="36">
        <f>VLOOKUP(AllData[[#This Row],[Order]],MM[],2,FALSE)</f>
        <v>158</v>
      </c>
      <c r="D7804" s="36" t="s">
        <v>68</v>
      </c>
      <c r="E7804" s="36" t="s">
        <v>61</v>
      </c>
      <c r="F7804" s="36" t="s">
        <v>63</v>
      </c>
      <c r="G7804" s="36" t="s">
        <v>64</v>
      </c>
      <c r="H7804" s="36">
        <v>3.6669999999999998</v>
      </c>
      <c r="I7804" s="36">
        <v>15</v>
      </c>
    </row>
    <row r="7805" spans="1:9" x14ac:dyDescent="0.35">
      <c r="A7805" s="36">
        <v>1554659</v>
      </c>
      <c r="B7805" s="36" t="str">
        <f>VLOOKUP(AllData[[#This Row],[Order]],MM[],3,FALSE)</f>
        <v>V5757311400800</v>
      </c>
      <c r="C7805" s="36">
        <f>VLOOKUP(AllData[[#This Row],[Order]],MM[],2,FALSE)</f>
        <v>158</v>
      </c>
      <c r="D7805" s="36" t="s">
        <v>73</v>
      </c>
      <c r="E7805" s="36" t="s">
        <v>69</v>
      </c>
      <c r="F7805" s="36" t="s">
        <v>70</v>
      </c>
      <c r="G7805" s="36" t="s">
        <v>71</v>
      </c>
      <c r="H7805" s="36">
        <v>20</v>
      </c>
      <c r="I7805" s="36">
        <v>20</v>
      </c>
    </row>
    <row r="7806" spans="1:9" x14ac:dyDescent="0.35">
      <c r="A7806" s="36">
        <v>1554659</v>
      </c>
      <c r="B7806" s="36" t="str">
        <f>VLOOKUP(AllData[[#This Row],[Order]],MM[],3,FALSE)</f>
        <v>V5757311400800</v>
      </c>
      <c r="C7806" s="36">
        <f>VLOOKUP(AllData[[#This Row],[Order]],MM[],2,FALSE)</f>
        <v>158</v>
      </c>
      <c r="D7806" s="36" t="s">
        <v>75</v>
      </c>
      <c r="E7806" s="36" t="s">
        <v>61</v>
      </c>
      <c r="F7806" s="36" t="s">
        <v>63</v>
      </c>
      <c r="G7806" s="36" t="s">
        <v>74</v>
      </c>
      <c r="H7806" s="36">
        <v>499.31999999999994</v>
      </c>
      <c r="I7806" s="36">
        <v>290</v>
      </c>
    </row>
    <row r="7807" spans="1:9" x14ac:dyDescent="0.35">
      <c r="A7807" s="36">
        <v>1554659</v>
      </c>
      <c r="B7807" s="36" t="str">
        <f>VLOOKUP(AllData[[#This Row],[Order]],MM[],3,FALSE)</f>
        <v>V5757311400800</v>
      </c>
      <c r="C7807" s="36">
        <f>VLOOKUP(AllData[[#This Row],[Order]],MM[],2,FALSE)</f>
        <v>158</v>
      </c>
      <c r="D7807" s="36" t="s">
        <v>78</v>
      </c>
      <c r="E7807" s="36" t="s">
        <v>61</v>
      </c>
      <c r="F7807" s="36" t="s">
        <v>63</v>
      </c>
      <c r="G7807" s="36" t="s">
        <v>76</v>
      </c>
      <c r="H7807" s="36">
        <v>2375.52</v>
      </c>
      <c r="I7807" s="36">
        <v>1040</v>
      </c>
    </row>
    <row r="7808" spans="1:9" x14ac:dyDescent="0.35">
      <c r="A7808" s="36">
        <v>1554659</v>
      </c>
      <c r="B7808" s="36" t="str">
        <f>VLOOKUP(AllData[[#This Row],[Order]],MM[],3,FALSE)</f>
        <v>V5757311400800</v>
      </c>
      <c r="C7808" s="36">
        <f>VLOOKUP(AllData[[#This Row],[Order]],MM[],2,FALSE)</f>
        <v>158</v>
      </c>
      <c r="D7808" s="36" t="s">
        <v>80</v>
      </c>
      <c r="E7808" s="36" t="s">
        <v>61</v>
      </c>
      <c r="F7808" s="36" t="s">
        <v>63</v>
      </c>
      <c r="G7808" s="36" t="s">
        <v>112</v>
      </c>
      <c r="H7808" s="36">
        <v>24.067</v>
      </c>
      <c r="I7808" s="36">
        <v>50</v>
      </c>
    </row>
    <row r="7809" spans="1:9" x14ac:dyDescent="0.35">
      <c r="A7809" s="36">
        <v>1554659</v>
      </c>
      <c r="B7809" s="36" t="str">
        <f>VLOOKUP(AllData[[#This Row],[Order]],MM[],3,FALSE)</f>
        <v>V5757311400800</v>
      </c>
      <c r="C7809" s="36">
        <f>VLOOKUP(AllData[[#This Row],[Order]],MM[],2,FALSE)</f>
        <v>158</v>
      </c>
      <c r="D7809" s="36" t="s">
        <v>82</v>
      </c>
      <c r="E7809" s="36" t="s">
        <v>89</v>
      </c>
      <c r="F7809" s="36" t="s">
        <v>91</v>
      </c>
      <c r="G7809" s="36" t="s">
        <v>92</v>
      </c>
      <c r="H7809" s="36"/>
      <c r="I7809" s="36">
        <v>0</v>
      </c>
    </row>
    <row r="7810" spans="1:9" x14ac:dyDescent="0.35">
      <c r="A7810" s="36">
        <v>1554659</v>
      </c>
      <c r="B7810" s="36" t="str">
        <f>VLOOKUP(AllData[[#This Row],[Order]],MM[],3,FALSE)</f>
        <v>V5757311400800</v>
      </c>
      <c r="C7810" s="36">
        <f>VLOOKUP(AllData[[#This Row],[Order]],MM[],2,FALSE)</f>
        <v>158</v>
      </c>
      <c r="D7810" s="36" t="s">
        <v>85</v>
      </c>
      <c r="E7810" s="36" t="s">
        <v>69</v>
      </c>
      <c r="F7810" s="36" t="s">
        <v>70</v>
      </c>
      <c r="G7810" s="36" t="s">
        <v>79</v>
      </c>
      <c r="H7810" s="36">
        <v>20</v>
      </c>
      <c r="I7810" s="36">
        <v>20</v>
      </c>
    </row>
    <row r="7811" spans="1:9" x14ac:dyDescent="0.35">
      <c r="A7811" s="36">
        <v>1554659</v>
      </c>
      <c r="B7811" s="36" t="str">
        <f>VLOOKUP(AllData[[#This Row],[Order]],MM[],3,FALSE)</f>
        <v>V5757311400800</v>
      </c>
      <c r="C7811" s="36">
        <f>VLOOKUP(AllData[[#This Row],[Order]],MM[],2,FALSE)</f>
        <v>158</v>
      </c>
      <c r="D7811" s="36" t="s">
        <v>88</v>
      </c>
      <c r="E7811" s="36" t="s">
        <v>69</v>
      </c>
      <c r="F7811" s="36" t="s">
        <v>70</v>
      </c>
      <c r="G7811" s="36" t="s">
        <v>81</v>
      </c>
      <c r="H7811" s="36">
        <v>20</v>
      </c>
      <c r="I7811" s="36">
        <v>20</v>
      </c>
    </row>
    <row r="7812" spans="1:9" x14ac:dyDescent="0.35">
      <c r="A7812" s="36">
        <v>1554659</v>
      </c>
      <c r="B7812" s="36" t="str">
        <f>VLOOKUP(AllData[[#This Row],[Order]],MM[],3,FALSE)</f>
        <v>V5757311400800</v>
      </c>
      <c r="C7812" s="36">
        <f>VLOOKUP(AllData[[#This Row],[Order]],MM[],2,FALSE)</f>
        <v>158</v>
      </c>
      <c r="D7812" s="36" t="s">
        <v>95</v>
      </c>
      <c r="E7812" s="36" t="s">
        <v>83</v>
      </c>
      <c r="F7812" s="36" t="s">
        <v>84</v>
      </c>
      <c r="G7812" s="36" t="s">
        <v>84</v>
      </c>
      <c r="H7812" s="36">
        <v>271.56</v>
      </c>
      <c r="I7812" s="36">
        <v>450</v>
      </c>
    </row>
    <row r="7813" spans="1:9" x14ac:dyDescent="0.35">
      <c r="A7813" s="36">
        <v>1554659</v>
      </c>
      <c r="B7813" s="36" t="str">
        <f>VLOOKUP(AllData[[#This Row],[Order]],MM[],3,FALSE)</f>
        <v>V5757311400800</v>
      </c>
      <c r="C7813" s="36">
        <f>VLOOKUP(AllData[[#This Row],[Order]],MM[],2,FALSE)</f>
        <v>158</v>
      </c>
      <c r="D7813" s="36" t="s">
        <v>97</v>
      </c>
      <c r="E7813" s="36" t="s">
        <v>86</v>
      </c>
      <c r="F7813" s="36" t="s">
        <v>87</v>
      </c>
      <c r="G7813" s="36" t="s">
        <v>87</v>
      </c>
      <c r="H7813" s="36">
        <v>20</v>
      </c>
      <c r="I7813" s="36">
        <v>20</v>
      </c>
    </row>
    <row r="7814" spans="1:9" x14ac:dyDescent="0.35">
      <c r="A7814" s="36">
        <v>1554659</v>
      </c>
      <c r="B7814" s="36" t="str">
        <f>VLOOKUP(AllData[[#This Row],[Order]],MM[],3,FALSE)</f>
        <v>V5757311400800</v>
      </c>
      <c r="C7814" s="36">
        <f>VLOOKUP(AllData[[#This Row],[Order]],MM[],2,FALSE)</f>
        <v>158</v>
      </c>
      <c r="D7814" s="36" t="s">
        <v>99</v>
      </c>
      <c r="E7814" s="36" t="s">
        <v>61</v>
      </c>
      <c r="F7814" s="36" t="s">
        <v>63</v>
      </c>
      <c r="G7814" s="36" t="s">
        <v>96</v>
      </c>
      <c r="H7814" s="36">
        <v>7.4829999999999997</v>
      </c>
      <c r="I7814" s="36">
        <v>100</v>
      </c>
    </row>
    <row r="7815" spans="1:9" x14ac:dyDescent="0.35">
      <c r="A7815" s="36">
        <v>1554659</v>
      </c>
      <c r="B7815" s="36" t="str">
        <f>VLOOKUP(AllData[[#This Row],[Order]],MM[],3,FALSE)</f>
        <v>V5757311400800</v>
      </c>
      <c r="C7815" s="36">
        <f>VLOOKUP(AllData[[#This Row],[Order]],MM[],2,FALSE)</f>
        <v>158</v>
      </c>
      <c r="D7815" s="36" t="s">
        <v>101</v>
      </c>
      <c r="E7815" s="36" t="s">
        <v>69</v>
      </c>
      <c r="F7815" s="36" t="s">
        <v>70</v>
      </c>
      <c r="G7815" s="36" t="s">
        <v>98</v>
      </c>
      <c r="H7815" s="36">
        <v>20</v>
      </c>
      <c r="I7815" s="36">
        <v>20</v>
      </c>
    </row>
    <row r="7816" spans="1:9" x14ac:dyDescent="0.35">
      <c r="A7816" s="36">
        <v>1554659</v>
      </c>
      <c r="B7816" s="36" t="str">
        <f>VLOOKUP(AllData[[#This Row],[Order]],MM[],3,FALSE)</f>
        <v>V5757311400800</v>
      </c>
      <c r="C7816" s="36">
        <f>VLOOKUP(AllData[[#This Row],[Order]],MM[],2,FALSE)</f>
        <v>158</v>
      </c>
      <c r="D7816" s="36" t="s">
        <v>104</v>
      </c>
      <c r="E7816" s="36" t="s">
        <v>69</v>
      </c>
      <c r="F7816" s="36" t="s">
        <v>70</v>
      </c>
      <c r="G7816" s="36" t="s">
        <v>100</v>
      </c>
      <c r="H7816" s="36">
        <v>30</v>
      </c>
      <c r="I7816" s="36">
        <v>30</v>
      </c>
    </row>
    <row r="7817" spans="1:9" x14ac:dyDescent="0.35">
      <c r="A7817" s="36">
        <v>1554659</v>
      </c>
      <c r="B7817" s="36" t="str">
        <f>VLOOKUP(AllData[[#This Row],[Order]],MM[],3,FALSE)</f>
        <v>V5757311400800</v>
      </c>
      <c r="C7817" s="36">
        <f>VLOOKUP(AllData[[#This Row],[Order]],MM[],2,FALSE)</f>
        <v>158</v>
      </c>
      <c r="D7817" s="36" t="s">
        <v>113</v>
      </c>
      <c r="E7817" s="36" t="s">
        <v>102</v>
      </c>
      <c r="F7817" s="36" t="s">
        <v>100</v>
      </c>
      <c r="G7817" s="36" t="s">
        <v>103</v>
      </c>
      <c r="H7817" s="36">
        <v>30</v>
      </c>
      <c r="I7817" s="36">
        <v>30</v>
      </c>
    </row>
    <row r="7818" spans="1:9" x14ac:dyDescent="0.35">
      <c r="A7818" s="36">
        <v>1554659</v>
      </c>
      <c r="B7818" s="36" t="str">
        <f>VLOOKUP(AllData[[#This Row],[Order]],MM[],3,FALSE)</f>
        <v>V5757311400800</v>
      </c>
      <c r="C7818" s="36">
        <f>VLOOKUP(AllData[[#This Row],[Order]],MM[],2,FALSE)</f>
        <v>158</v>
      </c>
      <c r="D7818" s="36" t="s">
        <v>114</v>
      </c>
      <c r="E7818" s="36" t="s">
        <v>102</v>
      </c>
      <c r="F7818" s="36" t="s">
        <v>100</v>
      </c>
      <c r="G7818" s="36" t="s">
        <v>106</v>
      </c>
      <c r="H7818" s="36">
        <v>45</v>
      </c>
      <c r="I7818" s="36">
        <v>45</v>
      </c>
    </row>
    <row r="7819" spans="1:9" x14ac:dyDescent="0.35">
      <c r="A7819" s="36">
        <v>1554659</v>
      </c>
      <c r="B7819" s="36" t="str">
        <f>VLOOKUP(AllData[[#This Row],[Order]],MM[],3,FALSE)</f>
        <v>V5757311400800</v>
      </c>
      <c r="C7819" s="36">
        <f>VLOOKUP(AllData[[#This Row],[Order]],MM[],2,FALSE)</f>
        <v>158</v>
      </c>
      <c r="D7819" s="36" t="s">
        <v>60</v>
      </c>
      <c r="E7819" s="36" t="s">
        <v>61</v>
      </c>
      <c r="F7819" s="36" t="s">
        <v>63</v>
      </c>
      <c r="G7819" s="36" t="s">
        <v>108</v>
      </c>
      <c r="H7819" s="36">
        <v>281.94</v>
      </c>
      <c r="I7819" s="36">
        <v>1</v>
      </c>
    </row>
    <row r="7820" spans="1:9" x14ac:dyDescent="0.35">
      <c r="A7820" s="36">
        <v>1554659</v>
      </c>
      <c r="B7820" s="36" t="str">
        <f>VLOOKUP(AllData[[#This Row],[Order]],MM[],3,FALSE)</f>
        <v>V5757311400800</v>
      </c>
      <c r="C7820" s="36">
        <f>VLOOKUP(AllData[[#This Row],[Order]],MM[],2,FALSE)</f>
        <v>158</v>
      </c>
      <c r="D7820" s="36" t="s">
        <v>95</v>
      </c>
      <c r="E7820" s="36" t="s">
        <v>83</v>
      </c>
      <c r="F7820" s="36" t="s">
        <v>84</v>
      </c>
      <c r="G7820" s="36" t="s">
        <v>110</v>
      </c>
      <c r="H7820" s="36"/>
      <c r="I7820" s="36">
        <v>5</v>
      </c>
    </row>
    <row r="7821" spans="1:9" x14ac:dyDescent="0.35">
      <c r="A7821" s="36">
        <v>1554960</v>
      </c>
      <c r="B7821" s="36" t="str">
        <f>VLOOKUP(AllData[[#This Row],[Order]],MM[],3,FALSE)</f>
        <v>V5757331400800</v>
      </c>
      <c r="C7821" s="36">
        <f>VLOOKUP(AllData[[#This Row],[Order]],MM[],2,FALSE)</f>
        <v>158</v>
      </c>
      <c r="D7821" s="36" t="s">
        <v>60</v>
      </c>
      <c r="E7821" s="36" t="s">
        <v>83</v>
      </c>
      <c r="F7821" s="36" t="s">
        <v>84</v>
      </c>
      <c r="G7821" s="36" t="s">
        <v>111</v>
      </c>
      <c r="H7821" s="36">
        <v>62.28</v>
      </c>
      <c r="I7821" s="36">
        <v>40</v>
      </c>
    </row>
    <row r="7822" spans="1:9" x14ac:dyDescent="0.35">
      <c r="A7822" s="36">
        <v>1554960</v>
      </c>
      <c r="B7822" s="36" t="str">
        <f>VLOOKUP(AllData[[#This Row],[Order]],MM[],3,FALSE)</f>
        <v>V5757331400800</v>
      </c>
      <c r="C7822" s="36">
        <f>VLOOKUP(AllData[[#This Row],[Order]],MM[],2,FALSE)</f>
        <v>158</v>
      </c>
      <c r="D7822" s="36" t="s">
        <v>68</v>
      </c>
      <c r="E7822" s="36" t="s">
        <v>61</v>
      </c>
      <c r="F7822" s="36" t="s">
        <v>63</v>
      </c>
      <c r="G7822" s="36" t="s">
        <v>64</v>
      </c>
      <c r="H7822" s="36">
        <v>3.6669999999999998</v>
      </c>
      <c r="I7822" s="36">
        <v>15</v>
      </c>
    </row>
    <row r="7823" spans="1:9" x14ac:dyDescent="0.35">
      <c r="A7823" s="36">
        <v>1554960</v>
      </c>
      <c r="B7823" s="36" t="str">
        <f>VLOOKUP(AllData[[#This Row],[Order]],MM[],3,FALSE)</f>
        <v>V5757331400800</v>
      </c>
      <c r="C7823" s="36">
        <f>VLOOKUP(AllData[[#This Row],[Order]],MM[],2,FALSE)</f>
        <v>158</v>
      </c>
      <c r="D7823" s="36" t="s">
        <v>73</v>
      </c>
      <c r="E7823" s="36" t="s">
        <v>69</v>
      </c>
      <c r="F7823" s="36" t="s">
        <v>70</v>
      </c>
      <c r="G7823" s="36" t="s">
        <v>71</v>
      </c>
      <c r="H7823" s="36">
        <v>20</v>
      </c>
      <c r="I7823" s="36">
        <v>20</v>
      </c>
    </row>
    <row r="7824" spans="1:9" x14ac:dyDescent="0.35">
      <c r="A7824" s="36">
        <v>1554960</v>
      </c>
      <c r="B7824" s="36" t="str">
        <f>VLOOKUP(AllData[[#This Row],[Order]],MM[],3,FALSE)</f>
        <v>V5757331400800</v>
      </c>
      <c r="C7824" s="36">
        <f>VLOOKUP(AllData[[#This Row],[Order]],MM[],2,FALSE)</f>
        <v>158</v>
      </c>
      <c r="D7824" s="36" t="s">
        <v>75</v>
      </c>
      <c r="E7824" s="36" t="s">
        <v>61</v>
      </c>
      <c r="F7824" s="36" t="s">
        <v>63</v>
      </c>
      <c r="G7824" s="36" t="s">
        <v>74</v>
      </c>
      <c r="H7824" s="36">
        <v>593.69999999999993</v>
      </c>
      <c r="I7824" s="36">
        <v>350</v>
      </c>
    </row>
    <row r="7825" spans="1:9" x14ac:dyDescent="0.35">
      <c r="A7825" s="36">
        <v>1554960</v>
      </c>
      <c r="B7825" s="36" t="str">
        <f>VLOOKUP(AllData[[#This Row],[Order]],MM[],3,FALSE)</f>
        <v>V5757331400800</v>
      </c>
      <c r="C7825" s="36">
        <f>VLOOKUP(AllData[[#This Row],[Order]],MM[],2,FALSE)</f>
        <v>158</v>
      </c>
      <c r="D7825" s="36" t="s">
        <v>78</v>
      </c>
      <c r="E7825" s="36" t="s">
        <v>61</v>
      </c>
      <c r="F7825" s="36" t="s">
        <v>63</v>
      </c>
      <c r="G7825" s="36" t="s">
        <v>76</v>
      </c>
      <c r="H7825" s="36">
        <v>1978.62</v>
      </c>
      <c r="I7825" s="36">
        <v>1020</v>
      </c>
    </row>
    <row r="7826" spans="1:9" x14ac:dyDescent="0.35">
      <c r="A7826" s="36">
        <v>1554960</v>
      </c>
      <c r="B7826" s="36" t="str">
        <f>VLOOKUP(AllData[[#This Row],[Order]],MM[],3,FALSE)</f>
        <v>V5757331400800</v>
      </c>
      <c r="C7826" s="36">
        <f>VLOOKUP(AllData[[#This Row],[Order]],MM[],2,FALSE)</f>
        <v>158</v>
      </c>
      <c r="D7826" s="36" t="s">
        <v>80</v>
      </c>
      <c r="E7826" s="36" t="s">
        <v>61</v>
      </c>
      <c r="F7826" s="36" t="s">
        <v>63</v>
      </c>
      <c r="G7826" s="36" t="s">
        <v>112</v>
      </c>
      <c r="H7826" s="36">
        <v>32.917000000000002</v>
      </c>
      <c r="I7826" s="36">
        <v>50</v>
      </c>
    </row>
    <row r="7827" spans="1:9" x14ac:dyDescent="0.35">
      <c r="A7827" s="36">
        <v>1554960</v>
      </c>
      <c r="B7827" s="36" t="str">
        <f>VLOOKUP(AllData[[#This Row],[Order]],MM[],3,FALSE)</f>
        <v>V5757331400800</v>
      </c>
      <c r="C7827" s="36">
        <f>VLOOKUP(AllData[[#This Row],[Order]],MM[],2,FALSE)</f>
        <v>158</v>
      </c>
      <c r="D7827" s="36" t="s">
        <v>82</v>
      </c>
      <c r="E7827" s="36" t="s">
        <v>89</v>
      </c>
      <c r="F7827" s="36" t="s">
        <v>91</v>
      </c>
      <c r="G7827" s="36" t="s">
        <v>92</v>
      </c>
      <c r="H7827" s="36"/>
      <c r="I7827" s="36">
        <v>0</v>
      </c>
    </row>
    <row r="7828" spans="1:9" x14ac:dyDescent="0.35">
      <c r="A7828" s="36">
        <v>1554960</v>
      </c>
      <c r="B7828" s="36" t="str">
        <f>VLOOKUP(AllData[[#This Row],[Order]],MM[],3,FALSE)</f>
        <v>V5757331400800</v>
      </c>
      <c r="C7828" s="36">
        <f>VLOOKUP(AllData[[#This Row],[Order]],MM[],2,FALSE)</f>
        <v>158</v>
      </c>
      <c r="D7828" s="36" t="s">
        <v>85</v>
      </c>
      <c r="E7828" s="36" t="s">
        <v>69</v>
      </c>
      <c r="F7828" s="36" t="s">
        <v>70</v>
      </c>
      <c r="G7828" s="36" t="s">
        <v>79</v>
      </c>
      <c r="H7828" s="36">
        <v>20</v>
      </c>
      <c r="I7828" s="36">
        <v>20</v>
      </c>
    </row>
    <row r="7829" spans="1:9" x14ac:dyDescent="0.35">
      <c r="A7829" s="36">
        <v>1554960</v>
      </c>
      <c r="B7829" s="36" t="str">
        <f>VLOOKUP(AllData[[#This Row],[Order]],MM[],3,FALSE)</f>
        <v>V5757331400800</v>
      </c>
      <c r="C7829" s="36">
        <f>VLOOKUP(AllData[[#This Row],[Order]],MM[],2,FALSE)</f>
        <v>158</v>
      </c>
      <c r="D7829" s="36" t="s">
        <v>88</v>
      </c>
      <c r="E7829" s="36" t="s">
        <v>69</v>
      </c>
      <c r="F7829" s="36" t="s">
        <v>70</v>
      </c>
      <c r="G7829" s="36" t="s">
        <v>81</v>
      </c>
      <c r="H7829" s="36">
        <v>20</v>
      </c>
      <c r="I7829" s="36">
        <v>20</v>
      </c>
    </row>
    <row r="7830" spans="1:9" x14ac:dyDescent="0.35">
      <c r="A7830" s="36">
        <v>1554960</v>
      </c>
      <c r="B7830" s="36" t="str">
        <f>VLOOKUP(AllData[[#This Row],[Order]],MM[],3,FALSE)</f>
        <v>V5757331400800</v>
      </c>
      <c r="C7830" s="36">
        <f>VLOOKUP(AllData[[#This Row],[Order]],MM[],2,FALSE)</f>
        <v>158</v>
      </c>
      <c r="D7830" s="36" t="s">
        <v>95</v>
      </c>
      <c r="E7830" s="36" t="s">
        <v>83</v>
      </c>
      <c r="F7830" s="36" t="s">
        <v>84</v>
      </c>
      <c r="G7830" s="36" t="s">
        <v>84</v>
      </c>
      <c r="H7830" s="36">
        <v>418.92</v>
      </c>
      <c r="I7830" s="36">
        <v>450</v>
      </c>
    </row>
    <row r="7831" spans="1:9" x14ac:dyDescent="0.35">
      <c r="A7831" s="36">
        <v>1554960</v>
      </c>
      <c r="B7831" s="36" t="str">
        <f>VLOOKUP(AllData[[#This Row],[Order]],MM[],3,FALSE)</f>
        <v>V5757331400800</v>
      </c>
      <c r="C7831" s="36">
        <f>VLOOKUP(AllData[[#This Row],[Order]],MM[],2,FALSE)</f>
        <v>158</v>
      </c>
      <c r="D7831" s="36" t="s">
        <v>97</v>
      </c>
      <c r="E7831" s="36" t="s">
        <v>86</v>
      </c>
      <c r="F7831" s="36" t="s">
        <v>87</v>
      </c>
      <c r="G7831" s="36" t="s">
        <v>87</v>
      </c>
      <c r="H7831" s="36">
        <v>20</v>
      </c>
      <c r="I7831" s="36">
        <v>20</v>
      </c>
    </row>
    <row r="7832" spans="1:9" x14ac:dyDescent="0.35">
      <c r="A7832" s="36">
        <v>1554960</v>
      </c>
      <c r="B7832" s="36" t="str">
        <f>VLOOKUP(AllData[[#This Row],[Order]],MM[],3,FALSE)</f>
        <v>V5757331400800</v>
      </c>
      <c r="C7832" s="36">
        <f>VLOOKUP(AllData[[#This Row],[Order]],MM[],2,FALSE)</f>
        <v>158</v>
      </c>
      <c r="D7832" s="36" t="s">
        <v>99</v>
      </c>
      <c r="E7832" s="36" t="s">
        <v>61</v>
      </c>
      <c r="F7832" s="36" t="s">
        <v>63</v>
      </c>
      <c r="G7832" s="36" t="s">
        <v>96</v>
      </c>
      <c r="H7832" s="36">
        <v>17.350000000000001</v>
      </c>
      <c r="I7832" s="36">
        <v>100</v>
      </c>
    </row>
    <row r="7833" spans="1:9" x14ac:dyDescent="0.35">
      <c r="A7833" s="36">
        <v>1554960</v>
      </c>
      <c r="B7833" s="36" t="str">
        <f>VLOOKUP(AllData[[#This Row],[Order]],MM[],3,FALSE)</f>
        <v>V5757331400800</v>
      </c>
      <c r="C7833" s="36">
        <f>VLOOKUP(AllData[[#This Row],[Order]],MM[],2,FALSE)</f>
        <v>158</v>
      </c>
      <c r="D7833" s="36" t="s">
        <v>101</v>
      </c>
      <c r="E7833" s="36" t="s">
        <v>69</v>
      </c>
      <c r="F7833" s="36" t="s">
        <v>70</v>
      </c>
      <c r="G7833" s="36" t="s">
        <v>98</v>
      </c>
      <c r="H7833" s="36">
        <v>20</v>
      </c>
      <c r="I7833" s="36">
        <v>20</v>
      </c>
    </row>
    <row r="7834" spans="1:9" x14ac:dyDescent="0.35">
      <c r="A7834" s="36">
        <v>1554960</v>
      </c>
      <c r="B7834" s="36" t="str">
        <f>VLOOKUP(AllData[[#This Row],[Order]],MM[],3,FALSE)</f>
        <v>V5757331400800</v>
      </c>
      <c r="C7834" s="36">
        <f>VLOOKUP(AllData[[#This Row],[Order]],MM[],2,FALSE)</f>
        <v>158</v>
      </c>
      <c r="D7834" s="36" t="s">
        <v>104</v>
      </c>
      <c r="E7834" s="36" t="s">
        <v>69</v>
      </c>
      <c r="F7834" s="36" t="s">
        <v>70</v>
      </c>
      <c r="G7834" s="36" t="s">
        <v>100</v>
      </c>
      <c r="H7834" s="36">
        <v>30</v>
      </c>
      <c r="I7834" s="36">
        <v>30</v>
      </c>
    </row>
    <row r="7835" spans="1:9" x14ac:dyDescent="0.35">
      <c r="A7835" s="36">
        <v>1554960</v>
      </c>
      <c r="B7835" s="36" t="str">
        <f>VLOOKUP(AllData[[#This Row],[Order]],MM[],3,FALSE)</f>
        <v>V5757331400800</v>
      </c>
      <c r="C7835" s="36">
        <f>VLOOKUP(AllData[[#This Row],[Order]],MM[],2,FALSE)</f>
        <v>158</v>
      </c>
      <c r="D7835" s="36" t="s">
        <v>113</v>
      </c>
      <c r="E7835" s="36" t="s">
        <v>102</v>
      </c>
      <c r="F7835" s="36" t="s">
        <v>100</v>
      </c>
      <c r="G7835" s="36" t="s">
        <v>103</v>
      </c>
      <c r="H7835" s="36">
        <v>30</v>
      </c>
      <c r="I7835" s="36">
        <v>30</v>
      </c>
    </row>
    <row r="7836" spans="1:9" x14ac:dyDescent="0.35">
      <c r="A7836" s="36">
        <v>1554960</v>
      </c>
      <c r="B7836" s="36" t="str">
        <f>VLOOKUP(AllData[[#This Row],[Order]],MM[],3,FALSE)</f>
        <v>V5757331400800</v>
      </c>
      <c r="C7836" s="36">
        <f>VLOOKUP(AllData[[#This Row],[Order]],MM[],2,FALSE)</f>
        <v>158</v>
      </c>
      <c r="D7836" s="36" t="s">
        <v>114</v>
      </c>
      <c r="E7836" s="36" t="s">
        <v>102</v>
      </c>
      <c r="F7836" s="36" t="s">
        <v>100</v>
      </c>
      <c r="G7836" s="36" t="s">
        <v>106</v>
      </c>
      <c r="H7836" s="36">
        <v>45</v>
      </c>
      <c r="I7836" s="36">
        <v>45</v>
      </c>
    </row>
    <row r="7837" spans="1:9" x14ac:dyDescent="0.35">
      <c r="A7837" s="36">
        <v>1554960</v>
      </c>
      <c r="B7837" s="36" t="str">
        <f>VLOOKUP(AllData[[#This Row],[Order]],MM[],3,FALSE)</f>
        <v>V5757331400800</v>
      </c>
      <c r="C7837" s="36">
        <f>VLOOKUP(AllData[[#This Row],[Order]],MM[],2,FALSE)</f>
        <v>158</v>
      </c>
      <c r="D7837" s="36" t="s">
        <v>60</v>
      </c>
      <c r="E7837" s="36" t="s">
        <v>61</v>
      </c>
      <c r="F7837" s="36" t="s">
        <v>63</v>
      </c>
      <c r="G7837" s="36" t="s">
        <v>108</v>
      </c>
      <c r="H7837" s="36"/>
      <c r="I7837" s="36">
        <v>1</v>
      </c>
    </row>
    <row r="7838" spans="1:9" x14ac:dyDescent="0.35">
      <c r="A7838" s="36">
        <v>1554960</v>
      </c>
      <c r="B7838" s="36" t="str">
        <f>VLOOKUP(AllData[[#This Row],[Order]],MM[],3,FALSE)</f>
        <v>V5757331400800</v>
      </c>
      <c r="C7838" s="36">
        <f>VLOOKUP(AllData[[#This Row],[Order]],MM[],2,FALSE)</f>
        <v>158</v>
      </c>
      <c r="D7838" s="36" t="s">
        <v>95</v>
      </c>
      <c r="E7838" s="36" t="s">
        <v>83</v>
      </c>
      <c r="F7838" s="36" t="s">
        <v>84</v>
      </c>
      <c r="G7838" s="36" t="s">
        <v>110</v>
      </c>
      <c r="H7838" s="36"/>
      <c r="I7838" s="36">
        <v>5</v>
      </c>
    </row>
    <row r="7839" spans="1:9" x14ac:dyDescent="0.35">
      <c r="A7839" s="36">
        <v>1554965</v>
      </c>
      <c r="B7839" s="36" t="str">
        <f>VLOOKUP(AllData[[#This Row],[Order]],MM[],3,FALSE)</f>
        <v>V5757311401000</v>
      </c>
      <c r="C7839" s="36">
        <f>VLOOKUP(AllData[[#This Row],[Order]],MM[],2,FALSE)</f>
        <v>158</v>
      </c>
      <c r="D7839" s="36" t="s">
        <v>60</v>
      </c>
      <c r="E7839" s="36" t="s">
        <v>83</v>
      </c>
      <c r="F7839" s="36" t="s">
        <v>84</v>
      </c>
      <c r="G7839" s="36" t="s">
        <v>111</v>
      </c>
      <c r="H7839" s="36">
        <v>88.31</v>
      </c>
      <c r="I7839" s="36">
        <v>40</v>
      </c>
    </row>
    <row r="7840" spans="1:9" x14ac:dyDescent="0.35">
      <c r="A7840" s="36">
        <v>1554965</v>
      </c>
      <c r="B7840" s="36" t="str">
        <f>VLOOKUP(AllData[[#This Row],[Order]],MM[],3,FALSE)</f>
        <v>V5757311401000</v>
      </c>
      <c r="C7840" s="36">
        <f>VLOOKUP(AllData[[#This Row],[Order]],MM[],2,FALSE)</f>
        <v>158</v>
      </c>
      <c r="D7840" s="36" t="s">
        <v>68</v>
      </c>
      <c r="E7840" s="36" t="s">
        <v>61</v>
      </c>
      <c r="F7840" s="36" t="s">
        <v>63</v>
      </c>
      <c r="G7840" s="36" t="s">
        <v>64</v>
      </c>
      <c r="H7840" s="36">
        <v>8.0169999999999995</v>
      </c>
      <c r="I7840" s="36">
        <v>15</v>
      </c>
    </row>
    <row r="7841" spans="1:9" x14ac:dyDescent="0.35">
      <c r="A7841" s="36">
        <v>1554965</v>
      </c>
      <c r="B7841" s="36" t="str">
        <f>VLOOKUP(AllData[[#This Row],[Order]],MM[],3,FALSE)</f>
        <v>V5757311401000</v>
      </c>
      <c r="C7841" s="36">
        <f>VLOOKUP(AllData[[#This Row],[Order]],MM[],2,FALSE)</f>
        <v>158</v>
      </c>
      <c r="D7841" s="36" t="s">
        <v>73</v>
      </c>
      <c r="E7841" s="36" t="s">
        <v>69</v>
      </c>
      <c r="F7841" s="36" t="s">
        <v>70</v>
      </c>
      <c r="G7841" s="36" t="s">
        <v>71</v>
      </c>
      <c r="H7841" s="36">
        <v>20</v>
      </c>
      <c r="I7841" s="36">
        <v>20</v>
      </c>
    </row>
    <row r="7842" spans="1:9" x14ac:dyDescent="0.35">
      <c r="A7842" s="36">
        <v>1554965</v>
      </c>
      <c r="B7842" s="36" t="str">
        <f>VLOOKUP(AllData[[#This Row],[Order]],MM[],3,FALSE)</f>
        <v>V5757311401000</v>
      </c>
      <c r="C7842" s="36">
        <f>VLOOKUP(AllData[[#This Row],[Order]],MM[],2,FALSE)</f>
        <v>158</v>
      </c>
      <c r="D7842" s="36" t="s">
        <v>75</v>
      </c>
      <c r="E7842" s="36" t="s">
        <v>61</v>
      </c>
      <c r="F7842" s="36" t="s">
        <v>63</v>
      </c>
      <c r="G7842" s="36" t="s">
        <v>74</v>
      </c>
      <c r="H7842" s="36">
        <v>337.86</v>
      </c>
      <c r="I7842" s="36">
        <v>350</v>
      </c>
    </row>
    <row r="7843" spans="1:9" x14ac:dyDescent="0.35">
      <c r="A7843" s="36">
        <v>1554965</v>
      </c>
      <c r="B7843" s="36" t="str">
        <f>VLOOKUP(AllData[[#This Row],[Order]],MM[],3,FALSE)</f>
        <v>V5757311401000</v>
      </c>
      <c r="C7843" s="36">
        <f>VLOOKUP(AllData[[#This Row],[Order]],MM[],2,FALSE)</f>
        <v>158</v>
      </c>
      <c r="D7843" s="36" t="s">
        <v>78</v>
      </c>
      <c r="E7843" s="36" t="s">
        <v>61</v>
      </c>
      <c r="F7843" s="36" t="s">
        <v>63</v>
      </c>
      <c r="G7843" s="36" t="s">
        <v>76</v>
      </c>
      <c r="H7843" s="36">
        <v>1853.82</v>
      </c>
      <c r="I7843" s="36">
        <v>1020</v>
      </c>
    </row>
    <row r="7844" spans="1:9" x14ac:dyDescent="0.35">
      <c r="A7844" s="36">
        <v>1554965</v>
      </c>
      <c r="B7844" s="36" t="str">
        <f>VLOOKUP(AllData[[#This Row],[Order]],MM[],3,FALSE)</f>
        <v>V5757311401000</v>
      </c>
      <c r="C7844" s="36">
        <f>VLOOKUP(AllData[[#This Row],[Order]],MM[],2,FALSE)</f>
        <v>158</v>
      </c>
      <c r="D7844" s="36" t="s">
        <v>80</v>
      </c>
      <c r="E7844" s="36" t="s">
        <v>61</v>
      </c>
      <c r="F7844" s="36" t="s">
        <v>63</v>
      </c>
      <c r="G7844" s="36" t="s">
        <v>112</v>
      </c>
      <c r="H7844" s="36">
        <v>22.1</v>
      </c>
      <c r="I7844" s="36">
        <v>50</v>
      </c>
    </row>
    <row r="7845" spans="1:9" x14ac:dyDescent="0.35">
      <c r="A7845" s="36">
        <v>1554965</v>
      </c>
      <c r="B7845" s="36" t="str">
        <f>VLOOKUP(AllData[[#This Row],[Order]],MM[],3,FALSE)</f>
        <v>V5757311401000</v>
      </c>
      <c r="C7845" s="36">
        <f>VLOOKUP(AllData[[#This Row],[Order]],MM[],2,FALSE)</f>
        <v>158</v>
      </c>
      <c r="D7845" s="36" t="s">
        <v>82</v>
      </c>
      <c r="E7845" s="36" t="s">
        <v>89</v>
      </c>
      <c r="F7845" s="36" t="s">
        <v>91</v>
      </c>
      <c r="G7845" s="36" t="s">
        <v>92</v>
      </c>
      <c r="H7845" s="36"/>
      <c r="I7845" s="36">
        <v>0</v>
      </c>
    </row>
    <row r="7846" spans="1:9" x14ac:dyDescent="0.35">
      <c r="A7846" s="36">
        <v>1554965</v>
      </c>
      <c r="B7846" s="36" t="str">
        <f>VLOOKUP(AllData[[#This Row],[Order]],MM[],3,FALSE)</f>
        <v>V5757311401000</v>
      </c>
      <c r="C7846" s="36">
        <f>VLOOKUP(AllData[[#This Row],[Order]],MM[],2,FALSE)</f>
        <v>158</v>
      </c>
      <c r="D7846" s="36" t="s">
        <v>85</v>
      </c>
      <c r="E7846" s="36" t="s">
        <v>69</v>
      </c>
      <c r="F7846" s="36" t="s">
        <v>70</v>
      </c>
      <c r="G7846" s="36" t="s">
        <v>79</v>
      </c>
      <c r="H7846" s="36">
        <v>20</v>
      </c>
      <c r="I7846" s="36">
        <v>20</v>
      </c>
    </row>
    <row r="7847" spans="1:9" x14ac:dyDescent="0.35">
      <c r="A7847" s="36">
        <v>1554965</v>
      </c>
      <c r="B7847" s="36" t="str">
        <f>VLOOKUP(AllData[[#This Row],[Order]],MM[],3,FALSE)</f>
        <v>V5757311401000</v>
      </c>
      <c r="C7847" s="36">
        <f>VLOOKUP(AllData[[#This Row],[Order]],MM[],2,FALSE)</f>
        <v>158</v>
      </c>
      <c r="D7847" s="36" t="s">
        <v>88</v>
      </c>
      <c r="E7847" s="36" t="s">
        <v>69</v>
      </c>
      <c r="F7847" s="36" t="s">
        <v>70</v>
      </c>
      <c r="G7847" s="36" t="s">
        <v>81</v>
      </c>
      <c r="H7847" s="36">
        <v>20</v>
      </c>
      <c r="I7847" s="36">
        <v>20</v>
      </c>
    </row>
    <row r="7848" spans="1:9" x14ac:dyDescent="0.35">
      <c r="A7848" s="36">
        <v>1554965</v>
      </c>
      <c r="B7848" s="36" t="str">
        <f>VLOOKUP(AllData[[#This Row],[Order]],MM[],3,FALSE)</f>
        <v>V5757311401000</v>
      </c>
      <c r="C7848" s="36">
        <f>VLOOKUP(AllData[[#This Row],[Order]],MM[],2,FALSE)</f>
        <v>158</v>
      </c>
      <c r="D7848" s="36" t="s">
        <v>95</v>
      </c>
      <c r="E7848" s="36" t="s">
        <v>83</v>
      </c>
      <c r="F7848" s="36" t="s">
        <v>84</v>
      </c>
      <c r="G7848" s="36" t="s">
        <v>84</v>
      </c>
      <c r="H7848" s="36">
        <v>406.56</v>
      </c>
      <c r="I7848" s="36">
        <v>450</v>
      </c>
    </row>
    <row r="7849" spans="1:9" x14ac:dyDescent="0.35">
      <c r="A7849" s="36">
        <v>1554965</v>
      </c>
      <c r="B7849" s="36" t="str">
        <f>VLOOKUP(AllData[[#This Row],[Order]],MM[],3,FALSE)</f>
        <v>V5757311401000</v>
      </c>
      <c r="C7849" s="36">
        <f>VLOOKUP(AllData[[#This Row],[Order]],MM[],2,FALSE)</f>
        <v>158</v>
      </c>
      <c r="D7849" s="36" t="s">
        <v>97</v>
      </c>
      <c r="E7849" s="36" t="s">
        <v>86</v>
      </c>
      <c r="F7849" s="36" t="s">
        <v>87</v>
      </c>
      <c r="G7849" s="36" t="s">
        <v>87</v>
      </c>
      <c r="H7849" s="36">
        <v>20</v>
      </c>
      <c r="I7849" s="36">
        <v>20</v>
      </c>
    </row>
    <row r="7850" spans="1:9" x14ac:dyDescent="0.35">
      <c r="A7850" s="36">
        <v>1554965</v>
      </c>
      <c r="B7850" s="36" t="str">
        <f>VLOOKUP(AllData[[#This Row],[Order]],MM[],3,FALSE)</f>
        <v>V5757311401000</v>
      </c>
      <c r="C7850" s="36">
        <f>VLOOKUP(AllData[[#This Row],[Order]],MM[],2,FALSE)</f>
        <v>158</v>
      </c>
      <c r="D7850" s="36" t="s">
        <v>99</v>
      </c>
      <c r="E7850" s="36" t="s">
        <v>61</v>
      </c>
      <c r="F7850" s="36" t="s">
        <v>63</v>
      </c>
      <c r="G7850" s="36" t="s">
        <v>96</v>
      </c>
      <c r="H7850" s="36">
        <v>47.933</v>
      </c>
      <c r="I7850" s="36">
        <v>100</v>
      </c>
    </row>
    <row r="7851" spans="1:9" x14ac:dyDescent="0.35">
      <c r="A7851" s="36">
        <v>1554965</v>
      </c>
      <c r="B7851" s="36" t="str">
        <f>VLOOKUP(AllData[[#This Row],[Order]],MM[],3,FALSE)</f>
        <v>V5757311401000</v>
      </c>
      <c r="C7851" s="36">
        <f>VLOOKUP(AllData[[#This Row],[Order]],MM[],2,FALSE)</f>
        <v>158</v>
      </c>
      <c r="D7851" s="36" t="s">
        <v>101</v>
      </c>
      <c r="E7851" s="36" t="s">
        <v>69</v>
      </c>
      <c r="F7851" s="36" t="s">
        <v>70</v>
      </c>
      <c r="G7851" s="36" t="s">
        <v>98</v>
      </c>
      <c r="H7851" s="36">
        <v>20</v>
      </c>
      <c r="I7851" s="36">
        <v>20</v>
      </c>
    </row>
    <row r="7852" spans="1:9" x14ac:dyDescent="0.35">
      <c r="A7852" s="36">
        <v>1554965</v>
      </c>
      <c r="B7852" s="36" t="str">
        <f>VLOOKUP(AllData[[#This Row],[Order]],MM[],3,FALSE)</f>
        <v>V5757311401000</v>
      </c>
      <c r="C7852" s="36">
        <f>VLOOKUP(AllData[[#This Row],[Order]],MM[],2,FALSE)</f>
        <v>158</v>
      </c>
      <c r="D7852" s="36" t="s">
        <v>104</v>
      </c>
      <c r="E7852" s="36" t="s">
        <v>69</v>
      </c>
      <c r="F7852" s="36" t="s">
        <v>70</v>
      </c>
      <c r="G7852" s="36" t="s">
        <v>100</v>
      </c>
      <c r="H7852" s="36">
        <v>30</v>
      </c>
      <c r="I7852" s="36">
        <v>30</v>
      </c>
    </row>
    <row r="7853" spans="1:9" x14ac:dyDescent="0.35">
      <c r="A7853" s="36">
        <v>1554965</v>
      </c>
      <c r="B7853" s="36" t="str">
        <f>VLOOKUP(AllData[[#This Row],[Order]],MM[],3,FALSE)</f>
        <v>V5757311401000</v>
      </c>
      <c r="C7853" s="36">
        <f>VLOOKUP(AllData[[#This Row],[Order]],MM[],2,FALSE)</f>
        <v>158</v>
      </c>
      <c r="D7853" s="36" t="s">
        <v>113</v>
      </c>
      <c r="E7853" s="36" t="s">
        <v>102</v>
      </c>
      <c r="F7853" s="36" t="s">
        <v>100</v>
      </c>
      <c r="G7853" s="36" t="s">
        <v>103</v>
      </c>
      <c r="H7853" s="36">
        <v>30</v>
      </c>
      <c r="I7853" s="36">
        <v>30</v>
      </c>
    </row>
    <row r="7854" spans="1:9" x14ac:dyDescent="0.35">
      <c r="A7854" s="36">
        <v>1554965</v>
      </c>
      <c r="B7854" s="36" t="str">
        <f>VLOOKUP(AllData[[#This Row],[Order]],MM[],3,FALSE)</f>
        <v>V5757311401000</v>
      </c>
      <c r="C7854" s="36">
        <f>VLOOKUP(AllData[[#This Row],[Order]],MM[],2,FALSE)</f>
        <v>158</v>
      </c>
      <c r="D7854" s="36" t="s">
        <v>114</v>
      </c>
      <c r="E7854" s="36" t="s">
        <v>102</v>
      </c>
      <c r="F7854" s="36" t="s">
        <v>100</v>
      </c>
      <c r="G7854" s="36" t="s">
        <v>106</v>
      </c>
      <c r="H7854" s="36">
        <v>45</v>
      </c>
      <c r="I7854" s="36">
        <v>45</v>
      </c>
    </row>
    <row r="7855" spans="1:9" x14ac:dyDescent="0.35">
      <c r="A7855" s="36">
        <v>1554965</v>
      </c>
      <c r="B7855" s="36" t="str">
        <f>VLOOKUP(AllData[[#This Row],[Order]],MM[],3,FALSE)</f>
        <v>V5757311401000</v>
      </c>
      <c r="C7855" s="36">
        <f>VLOOKUP(AllData[[#This Row],[Order]],MM[],2,FALSE)</f>
        <v>158</v>
      </c>
      <c r="D7855" s="36" t="s">
        <v>60</v>
      </c>
      <c r="E7855" s="36" t="s">
        <v>61</v>
      </c>
      <c r="F7855" s="36" t="s">
        <v>63</v>
      </c>
      <c r="G7855" s="36" t="s">
        <v>108</v>
      </c>
      <c r="H7855" s="36"/>
      <c r="I7855" s="36">
        <v>1</v>
      </c>
    </row>
    <row r="7856" spans="1:9" x14ac:dyDescent="0.35">
      <c r="A7856" s="36">
        <v>1554965</v>
      </c>
      <c r="B7856" s="36" t="str">
        <f>VLOOKUP(AllData[[#This Row],[Order]],MM[],3,FALSE)</f>
        <v>V5757311401000</v>
      </c>
      <c r="C7856" s="36">
        <f>VLOOKUP(AllData[[#This Row],[Order]],MM[],2,FALSE)</f>
        <v>158</v>
      </c>
      <c r="D7856" s="36" t="s">
        <v>95</v>
      </c>
      <c r="E7856" s="36" t="s">
        <v>83</v>
      </c>
      <c r="F7856" s="36" t="s">
        <v>84</v>
      </c>
      <c r="G7856" s="36" t="s">
        <v>110</v>
      </c>
      <c r="H7856" s="36"/>
      <c r="I7856" s="36">
        <v>5</v>
      </c>
    </row>
    <row r="7857" spans="1:9" x14ac:dyDescent="0.35">
      <c r="A7857" s="36">
        <v>1554966</v>
      </c>
      <c r="B7857" s="36" t="str">
        <f>VLOOKUP(AllData[[#This Row],[Order]],MM[],3,FALSE)</f>
        <v>V5757331401000</v>
      </c>
      <c r="C7857" s="36">
        <f>VLOOKUP(AllData[[#This Row],[Order]],MM[],2,FALSE)</f>
        <v>158</v>
      </c>
      <c r="D7857" s="36" t="s">
        <v>60</v>
      </c>
      <c r="E7857" s="36" t="s">
        <v>83</v>
      </c>
      <c r="F7857" s="36" t="s">
        <v>84</v>
      </c>
      <c r="G7857" s="36" t="s">
        <v>111</v>
      </c>
      <c r="H7857" s="36">
        <v>68.132999999999996</v>
      </c>
      <c r="I7857" s="36">
        <v>40</v>
      </c>
    </row>
    <row r="7858" spans="1:9" x14ac:dyDescent="0.35">
      <c r="A7858" s="36">
        <v>1554966</v>
      </c>
      <c r="B7858" s="36" t="str">
        <f>VLOOKUP(AllData[[#This Row],[Order]],MM[],3,FALSE)</f>
        <v>V5757331401000</v>
      </c>
      <c r="C7858" s="36">
        <f>VLOOKUP(AllData[[#This Row],[Order]],MM[],2,FALSE)</f>
        <v>158</v>
      </c>
      <c r="D7858" s="36" t="s">
        <v>68</v>
      </c>
      <c r="E7858" s="36" t="s">
        <v>61</v>
      </c>
      <c r="F7858" s="36" t="s">
        <v>63</v>
      </c>
      <c r="G7858" s="36" t="s">
        <v>64</v>
      </c>
      <c r="H7858" s="36">
        <v>8.0169999999999995</v>
      </c>
      <c r="I7858" s="36">
        <v>15</v>
      </c>
    </row>
    <row r="7859" spans="1:9" x14ac:dyDescent="0.35">
      <c r="A7859" s="36">
        <v>1554966</v>
      </c>
      <c r="B7859" s="36" t="str">
        <f>VLOOKUP(AllData[[#This Row],[Order]],MM[],3,FALSE)</f>
        <v>V5757331401000</v>
      </c>
      <c r="C7859" s="36">
        <f>VLOOKUP(AllData[[#This Row],[Order]],MM[],2,FALSE)</f>
        <v>158</v>
      </c>
      <c r="D7859" s="36" t="s">
        <v>73</v>
      </c>
      <c r="E7859" s="36" t="s">
        <v>69</v>
      </c>
      <c r="F7859" s="36" t="s">
        <v>70</v>
      </c>
      <c r="G7859" s="36" t="s">
        <v>71</v>
      </c>
      <c r="H7859" s="36">
        <v>20</v>
      </c>
      <c r="I7859" s="36">
        <v>20</v>
      </c>
    </row>
    <row r="7860" spans="1:9" x14ac:dyDescent="0.35">
      <c r="A7860" s="36">
        <v>1554966</v>
      </c>
      <c r="B7860" s="36" t="str">
        <f>VLOOKUP(AllData[[#This Row],[Order]],MM[],3,FALSE)</f>
        <v>V5757331401000</v>
      </c>
      <c r="C7860" s="36">
        <f>VLOOKUP(AllData[[#This Row],[Order]],MM[],2,FALSE)</f>
        <v>158</v>
      </c>
      <c r="D7860" s="36" t="s">
        <v>75</v>
      </c>
      <c r="E7860" s="36" t="s">
        <v>61</v>
      </c>
      <c r="F7860" s="36" t="s">
        <v>63</v>
      </c>
      <c r="G7860" s="36" t="s">
        <v>74</v>
      </c>
      <c r="H7860" s="36">
        <v>566.4</v>
      </c>
      <c r="I7860" s="36">
        <v>350</v>
      </c>
    </row>
    <row r="7861" spans="1:9" x14ac:dyDescent="0.35">
      <c r="A7861" s="36">
        <v>1554966</v>
      </c>
      <c r="B7861" s="36" t="str">
        <f>VLOOKUP(AllData[[#This Row],[Order]],MM[],3,FALSE)</f>
        <v>V5757331401000</v>
      </c>
      <c r="C7861" s="36">
        <f>VLOOKUP(AllData[[#This Row],[Order]],MM[],2,FALSE)</f>
        <v>158</v>
      </c>
      <c r="D7861" s="36" t="s">
        <v>78</v>
      </c>
      <c r="E7861" s="36" t="s">
        <v>61</v>
      </c>
      <c r="F7861" s="36" t="s">
        <v>63</v>
      </c>
      <c r="G7861" s="36" t="s">
        <v>76</v>
      </c>
      <c r="H7861" s="36">
        <v>1968.36</v>
      </c>
      <c r="I7861" s="36">
        <v>1020</v>
      </c>
    </row>
    <row r="7862" spans="1:9" x14ac:dyDescent="0.35">
      <c r="A7862" s="36">
        <v>1554966</v>
      </c>
      <c r="B7862" s="36" t="str">
        <f>VLOOKUP(AllData[[#This Row],[Order]],MM[],3,FALSE)</f>
        <v>V5757331401000</v>
      </c>
      <c r="C7862" s="36">
        <f>VLOOKUP(AllData[[#This Row],[Order]],MM[],2,FALSE)</f>
        <v>158</v>
      </c>
      <c r="D7862" s="36" t="s">
        <v>80</v>
      </c>
      <c r="E7862" s="36" t="s">
        <v>61</v>
      </c>
      <c r="F7862" s="36" t="s">
        <v>63</v>
      </c>
      <c r="G7862" s="36" t="s">
        <v>112</v>
      </c>
      <c r="H7862" s="36">
        <v>19.266999999999999</v>
      </c>
      <c r="I7862" s="36">
        <v>50</v>
      </c>
    </row>
    <row r="7863" spans="1:9" x14ac:dyDescent="0.35">
      <c r="A7863" s="36">
        <v>1554966</v>
      </c>
      <c r="B7863" s="36" t="str">
        <f>VLOOKUP(AllData[[#This Row],[Order]],MM[],3,FALSE)</f>
        <v>V5757331401000</v>
      </c>
      <c r="C7863" s="36">
        <f>VLOOKUP(AllData[[#This Row],[Order]],MM[],2,FALSE)</f>
        <v>158</v>
      </c>
      <c r="D7863" s="36" t="s">
        <v>82</v>
      </c>
      <c r="E7863" s="36" t="s">
        <v>89</v>
      </c>
      <c r="F7863" s="36" t="s">
        <v>91</v>
      </c>
      <c r="G7863" s="36" t="s">
        <v>92</v>
      </c>
      <c r="H7863" s="36"/>
      <c r="I7863" s="36">
        <v>0</v>
      </c>
    </row>
    <row r="7864" spans="1:9" x14ac:dyDescent="0.35">
      <c r="A7864" s="36">
        <v>1554966</v>
      </c>
      <c r="B7864" s="36" t="str">
        <f>VLOOKUP(AllData[[#This Row],[Order]],MM[],3,FALSE)</f>
        <v>V5757331401000</v>
      </c>
      <c r="C7864" s="36">
        <f>VLOOKUP(AllData[[#This Row],[Order]],MM[],2,FALSE)</f>
        <v>158</v>
      </c>
      <c r="D7864" s="36" t="s">
        <v>85</v>
      </c>
      <c r="E7864" s="36" t="s">
        <v>69</v>
      </c>
      <c r="F7864" s="36" t="s">
        <v>70</v>
      </c>
      <c r="G7864" s="36" t="s">
        <v>79</v>
      </c>
      <c r="H7864" s="36">
        <v>20</v>
      </c>
      <c r="I7864" s="36">
        <v>20</v>
      </c>
    </row>
    <row r="7865" spans="1:9" x14ac:dyDescent="0.35">
      <c r="A7865" s="36">
        <v>1554966</v>
      </c>
      <c r="B7865" s="36" t="str">
        <f>VLOOKUP(AllData[[#This Row],[Order]],MM[],3,FALSE)</f>
        <v>V5757331401000</v>
      </c>
      <c r="C7865" s="36">
        <f>VLOOKUP(AllData[[#This Row],[Order]],MM[],2,FALSE)</f>
        <v>158</v>
      </c>
      <c r="D7865" s="36" t="s">
        <v>88</v>
      </c>
      <c r="E7865" s="36" t="s">
        <v>69</v>
      </c>
      <c r="F7865" s="36" t="s">
        <v>70</v>
      </c>
      <c r="G7865" s="36" t="s">
        <v>81</v>
      </c>
      <c r="H7865" s="36">
        <v>20</v>
      </c>
      <c r="I7865" s="36">
        <v>20</v>
      </c>
    </row>
    <row r="7866" spans="1:9" x14ac:dyDescent="0.35">
      <c r="A7866" s="36">
        <v>1554966</v>
      </c>
      <c r="B7866" s="36" t="str">
        <f>VLOOKUP(AllData[[#This Row],[Order]],MM[],3,FALSE)</f>
        <v>V5757331401000</v>
      </c>
      <c r="C7866" s="36">
        <f>VLOOKUP(AllData[[#This Row],[Order]],MM[],2,FALSE)</f>
        <v>158</v>
      </c>
      <c r="D7866" s="36" t="s">
        <v>95</v>
      </c>
      <c r="E7866" s="36" t="s">
        <v>83</v>
      </c>
      <c r="F7866" s="36" t="s">
        <v>84</v>
      </c>
      <c r="G7866" s="36" t="s">
        <v>84</v>
      </c>
      <c r="H7866" s="36">
        <v>448.14000000000004</v>
      </c>
      <c r="I7866" s="36">
        <v>450</v>
      </c>
    </row>
    <row r="7867" spans="1:9" x14ac:dyDescent="0.35">
      <c r="A7867" s="36">
        <v>1554966</v>
      </c>
      <c r="B7867" s="36" t="str">
        <f>VLOOKUP(AllData[[#This Row],[Order]],MM[],3,FALSE)</f>
        <v>V5757331401000</v>
      </c>
      <c r="C7867" s="36">
        <f>VLOOKUP(AllData[[#This Row],[Order]],MM[],2,FALSE)</f>
        <v>158</v>
      </c>
      <c r="D7867" s="36" t="s">
        <v>97</v>
      </c>
      <c r="E7867" s="36" t="s">
        <v>86</v>
      </c>
      <c r="F7867" s="36" t="s">
        <v>87</v>
      </c>
      <c r="G7867" s="36" t="s">
        <v>87</v>
      </c>
      <c r="H7867" s="36">
        <v>20</v>
      </c>
      <c r="I7867" s="36">
        <v>20</v>
      </c>
    </row>
    <row r="7868" spans="1:9" x14ac:dyDescent="0.35">
      <c r="A7868" s="36">
        <v>1554966</v>
      </c>
      <c r="B7868" s="36" t="str">
        <f>VLOOKUP(AllData[[#This Row],[Order]],MM[],3,FALSE)</f>
        <v>V5757331401000</v>
      </c>
      <c r="C7868" s="36">
        <f>VLOOKUP(AllData[[#This Row],[Order]],MM[],2,FALSE)</f>
        <v>158</v>
      </c>
      <c r="D7868" s="36" t="s">
        <v>99</v>
      </c>
      <c r="E7868" s="36" t="s">
        <v>61</v>
      </c>
      <c r="F7868" s="36" t="s">
        <v>63</v>
      </c>
      <c r="G7868" s="36" t="s">
        <v>96</v>
      </c>
      <c r="H7868" s="36">
        <v>96.36</v>
      </c>
      <c r="I7868" s="36">
        <v>100</v>
      </c>
    </row>
    <row r="7869" spans="1:9" x14ac:dyDescent="0.35">
      <c r="A7869" s="36">
        <v>1554966</v>
      </c>
      <c r="B7869" s="36" t="str">
        <f>VLOOKUP(AllData[[#This Row],[Order]],MM[],3,FALSE)</f>
        <v>V5757331401000</v>
      </c>
      <c r="C7869" s="36">
        <f>VLOOKUP(AllData[[#This Row],[Order]],MM[],2,FALSE)</f>
        <v>158</v>
      </c>
      <c r="D7869" s="36" t="s">
        <v>101</v>
      </c>
      <c r="E7869" s="36" t="s">
        <v>69</v>
      </c>
      <c r="F7869" s="36" t="s">
        <v>70</v>
      </c>
      <c r="G7869" s="36" t="s">
        <v>98</v>
      </c>
      <c r="H7869" s="36">
        <v>20</v>
      </c>
      <c r="I7869" s="36">
        <v>20</v>
      </c>
    </row>
    <row r="7870" spans="1:9" x14ac:dyDescent="0.35">
      <c r="A7870" s="36">
        <v>1554966</v>
      </c>
      <c r="B7870" s="36" t="str">
        <f>VLOOKUP(AllData[[#This Row],[Order]],MM[],3,FALSE)</f>
        <v>V5757331401000</v>
      </c>
      <c r="C7870" s="36">
        <f>VLOOKUP(AllData[[#This Row],[Order]],MM[],2,FALSE)</f>
        <v>158</v>
      </c>
      <c r="D7870" s="36" t="s">
        <v>104</v>
      </c>
      <c r="E7870" s="36" t="s">
        <v>69</v>
      </c>
      <c r="F7870" s="36" t="s">
        <v>70</v>
      </c>
      <c r="G7870" s="36" t="s">
        <v>100</v>
      </c>
      <c r="H7870" s="36">
        <v>30</v>
      </c>
      <c r="I7870" s="36">
        <v>30</v>
      </c>
    </row>
    <row r="7871" spans="1:9" x14ac:dyDescent="0.35">
      <c r="A7871" s="36">
        <v>1554966</v>
      </c>
      <c r="B7871" s="36" t="str">
        <f>VLOOKUP(AllData[[#This Row],[Order]],MM[],3,FALSE)</f>
        <v>V5757331401000</v>
      </c>
      <c r="C7871" s="36">
        <f>VLOOKUP(AllData[[#This Row],[Order]],MM[],2,FALSE)</f>
        <v>158</v>
      </c>
      <c r="D7871" s="36" t="s">
        <v>113</v>
      </c>
      <c r="E7871" s="36" t="s">
        <v>102</v>
      </c>
      <c r="F7871" s="36" t="s">
        <v>100</v>
      </c>
      <c r="G7871" s="36" t="s">
        <v>103</v>
      </c>
      <c r="H7871" s="36">
        <v>30</v>
      </c>
      <c r="I7871" s="36">
        <v>30</v>
      </c>
    </row>
    <row r="7872" spans="1:9" x14ac:dyDescent="0.35">
      <c r="A7872" s="36">
        <v>1554966</v>
      </c>
      <c r="B7872" s="36" t="str">
        <f>VLOOKUP(AllData[[#This Row],[Order]],MM[],3,FALSE)</f>
        <v>V5757331401000</v>
      </c>
      <c r="C7872" s="36">
        <f>VLOOKUP(AllData[[#This Row],[Order]],MM[],2,FALSE)</f>
        <v>158</v>
      </c>
      <c r="D7872" s="36" t="s">
        <v>114</v>
      </c>
      <c r="E7872" s="36" t="s">
        <v>102</v>
      </c>
      <c r="F7872" s="36" t="s">
        <v>100</v>
      </c>
      <c r="G7872" s="36" t="s">
        <v>106</v>
      </c>
      <c r="H7872" s="36">
        <v>45</v>
      </c>
      <c r="I7872" s="36">
        <v>45</v>
      </c>
    </row>
    <row r="7873" spans="1:9" x14ac:dyDescent="0.35">
      <c r="A7873" s="36">
        <v>1554966</v>
      </c>
      <c r="B7873" s="36" t="str">
        <f>VLOOKUP(AllData[[#This Row],[Order]],MM[],3,FALSE)</f>
        <v>V5757331401000</v>
      </c>
      <c r="C7873" s="36">
        <f>VLOOKUP(AllData[[#This Row],[Order]],MM[],2,FALSE)</f>
        <v>158</v>
      </c>
      <c r="D7873" s="36" t="s">
        <v>60</v>
      </c>
      <c r="E7873" s="36" t="s">
        <v>61</v>
      </c>
      <c r="F7873" s="36" t="s">
        <v>63</v>
      </c>
      <c r="G7873" s="36" t="s">
        <v>108</v>
      </c>
      <c r="H7873" s="36">
        <v>285.71999999999997</v>
      </c>
      <c r="I7873" s="36">
        <v>1</v>
      </c>
    </row>
    <row r="7874" spans="1:9" x14ac:dyDescent="0.35">
      <c r="A7874" s="36">
        <v>1554966</v>
      </c>
      <c r="B7874" s="36" t="str">
        <f>VLOOKUP(AllData[[#This Row],[Order]],MM[],3,FALSE)</f>
        <v>V5757331401000</v>
      </c>
      <c r="C7874" s="36">
        <f>VLOOKUP(AllData[[#This Row],[Order]],MM[],2,FALSE)</f>
        <v>158</v>
      </c>
      <c r="D7874" s="36" t="s">
        <v>95</v>
      </c>
      <c r="E7874" s="36" t="s">
        <v>83</v>
      </c>
      <c r="F7874" s="36" t="s">
        <v>84</v>
      </c>
      <c r="G7874" s="36" t="s">
        <v>110</v>
      </c>
      <c r="H7874" s="36"/>
      <c r="I7874" s="36">
        <v>5</v>
      </c>
    </row>
    <row r="7875" spans="1:9" x14ac:dyDescent="0.35">
      <c r="A7875" s="36">
        <v>1554971</v>
      </c>
      <c r="B7875" s="36" t="str">
        <f>VLOOKUP(AllData[[#This Row],[Order]],MM[],3,FALSE)</f>
        <v>V5757311400800</v>
      </c>
      <c r="C7875" s="36">
        <f>VLOOKUP(AllData[[#This Row],[Order]],MM[],2,FALSE)</f>
        <v>159</v>
      </c>
      <c r="D7875" s="36" t="s">
        <v>60</v>
      </c>
      <c r="E7875" s="36" t="s">
        <v>83</v>
      </c>
      <c r="F7875" s="36" t="s">
        <v>84</v>
      </c>
      <c r="G7875" s="36" t="s">
        <v>111</v>
      </c>
      <c r="H7875" s="36">
        <v>107.907</v>
      </c>
      <c r="I7875" s="36">
        <v>40</v>
      </c>
    </row>
    <row r="7876" spans="1:9" x14ac:dyDescent="0.35">
      <c r="A7876" s="36">
        <v>1554971</v>
      </c>
      <c r="B7876" s="36" t="str">
        <f>VLOOKUP(AllData[[#This Row],[Order]],MM[],3,FALSE)</f>
        <v>V5757311400800</v>
      </c>
      <c r="C7876" s="36">
        <f>VLOOKUP(AllData[[#This Row],[Order]],MM[],2,FALSE)</f>
        <v>159</v>
      </c>
      <c r="D7876" s="36" t="s">
        <v>68</v>
      </c>
      <c r="E7876" s="36" t="s">
        <v>61</v>
      </c>
      <c r="F7876" s="36" t="s">
        <v>63</v>
      </c>
      <c r="G7876" s="36" t="s">
        <v>64</v>
      </c>
      <c r="H7876" s="36">
        <v>1.9670000000000001</v>
      </c>
      <c r="I7876" s="36">
        <v>15</v>
      </c>
    </row>
    <row r="7877" spans="1:9" x14ac:dyDescent="0.35">
      <c r="A7877" s="36">
        <v>1554971</v>
      </c>
      <c r="B7877" s="36" t="str">
        <f>VLOOKUP(AllData[[#This Row],[Order]],MM[],3,FALSE)</f>
        <v>V5757311400800</v>
      </c>
      <c r="C7877" s="36">
        <f>VLOOKUP(AllData[[#This Row],[Order]],MM[],2,FALSE)</f>
        <v>159</v>
      </c>
      <c r="D7877" s="36" t="s">
        <v>73</v>
      </c>
      <c r="E7877" s="36" t="s">
        <v>69</v>
      </c>
      <c r="F7877" s="36" t="s">
        <v>70</v>
      </c>
      <c r="G7877" s="36" t="s">
        <v>71</v>
      </c>
      <c r="H7877" s="36">
        <v>20</v>
      </c>
      <c r="I7877" s="36">
        <v>20</v>
      </c>
    </row>
    <row r="7878" spans="1:9" x14ac:dyDescent="0.35">
      <c r="A7878" s="36">
        <v>1554971</v>
      </c>
      <c r="B7878" s="36" t="str">
        <f>VLOOKUP(AllData[[#This Row],[Order]],MM[],3,FALSE)</f>
        <v>V5757311400800</v>
      </c>
      <c r="C7878" s="36">
        <f>VLOOKUP(AllData[[#This Row],[Order]],MM[],2,FALSE)</f>
        <v>159</v>
      </c>
      <c r="D7878" s="36" t="s">
        <v>75</v>
      </c>
      <c r="E7878" s="36" t="s">
        <v>61</v>
      </c>
      <c r="F7878" s="36" t="s">
        <v>63</v>
      </c>
      <c r="G7878" s="36" t="s">
        <v>74</v>
      </c>
      <c r="H7878" s="36">
        <v>239.57999999999998</v>
      </c>
      <c r="I7878" s="36">
        <v>290</v>
      </c>
    </row>
    <row r="7879" spans="1:9" x14ac:dyDescent="0.35">
      <c r="A7879" s="36">
        <v>1554971</v>
      </c>
      <c r="B7879" s="36" t="str">
        <f>VLOOKUP(AllData[[#This Row],[Order]],MM[],3,FALSE)</f>
        <v>V5757311400800</v>
      </c>
      <c r="C7879" s="36">
        <f>VLOOKUP(AllData[[#This Row],[Order]],MM[],2,FALSE)</f>
        <v>159</v>
      </c>
      <c r="D7879" s="36" t="s">
        <v>78</v>
      </c>
      <c r="E7879" s="36" t="s">
        <v>61</v>
      </c>
      <c r="F7879" s="36" t="s">
        <v>63</v>
      </c>
      <c r="G7879" s="36" t="s">
        <v>76</v>
      </c>
      <c r="H7879" s="36">
        <v>2123.94</v>
      </c>
      <c r="I7879" s="36">
        <v>1040</v>
      </c>
    </row>
    <row r="7880" spans="1:9" x14ac:dyDescent="0.35">
      <c r="A7880" s="36">
        <v>1554971</v>
      </c>
      <c r="B7880" s="36" t="str">
        <f>VLOOKUP(AllData[[#This Row],[Order]],MM[],3,FALSE)</f>
        <v>V5757311400800</v>
      </c>
      <c r="C7880" s="36">
        <f>VLOOKUP(AllData[[#This Row],[Order]],MM[],2,FALSE)</f>
        <v>159</v>
      </c>
      <c r="D7880" s="36" t="s">
        <v>80</v>
      </c>
      <c r="E7880" s="36" t="s">
        <v>61</v>
      </c>
      <c r="F7880" s="36" t="s">
        <v>63</v>
      </c>
      <c r="G7880" s="36" t="s">
        <v>112</v>
      </c>
      <c r="H7880" s="36">
        <v>14.417</v>
      </c>
      <c r="I7880" s="36">
        <v>50</v>
      </c>
    </row>
    <row r="7881" spans="1:9" x14ac:dyDescent="0.35">
      <c r="A7881" s="36">
        <v>1554971</v>
      </c>
      <c r="B7881" s="36" t="str">
        <f>VLOOKUP(AllData[[#This Row],[Order]],MM[],3,FALSE)</f>
        <v>V5757311400800</v>
      </c>
      <c r="C7881" s="36">
        <f>VLOOKUP(AllData[[#This Row],[Order]],MM[],2,FALSE)</f>
        <v>159</v>
      </c>
      <c r="D7881" s="36" t="s">
        <v>82</v>
      </c>
      <c r="E7881" s="36" t="s">
        <v>89</v>
      </c>
      <c r="F7881" s="36" t="s">
        <v>91</v>
      </c>
      <c r="G7881" s="36" t="s">
        <v>92</v>
      </c>
      <c r="H7881" s="36"/>
      <c r="I7881" s="36">
        <v>0</v>
      </c>
    </row>
    <row r="7882" spans="1:9" x14ac:dyDescent="0.35">
      <c r="A7882" s="36">
        <v>1554971</v>
      </c>
      <c r="B7882" s="36" t="str">
        <f>VLOOKUP(AllData[[#This Row],[Order]],MM[],3,FALSE)</f>
        <v>V5757311400800</v>
      </c>
      <c r="C7882" s="36">
        <f>VLOOKUP(AllData[[#This Row],[Order]],MM[],2,FALSE)</f>
        <v>159</v>
      </c>
      <c r="D7882" s="36" t="s">
        <v>85</v>
      </c>
      <c r="E7882" s="36" t="s">
        <v>69</v>
      </c>
      <c r="F7882" s="36" t="s">
        <v>70</v>
      </c>
      <c r="G7882" s="36" t="s">
        <v>79</v>
      </c>
      <c r="H7882" s="36">
        <v>20</v>
      </c>
      <c r="I7882" s="36">
        <v>20</v>
      </c>
    </row>
    <row r="7883" spans="1:9" x14ac:dyDescent="0.35">
      <c r="A7883" s="36">
        <v>1554971</v>
      </c>
      <c r="B7883" s="36" t="str">
        <f>VLOOKUP(AllData[[#This Row],[Order]],MM[],3,FALSE)</f>
        <v>V5757311400800</v>
      </c>
      <c r="C7883" s="36">
        <f>VLOOKUP(AllData[[#This Row],[Order]],MM[],2,FALSE)</f>
        <v>159</v>
      </c>
      <c r="D7883" s="36" t="s">
        <v>88</v>
      </c>
      <c r="E7883" s="36" t="s">
        <v>69</v>
      </c>
      <c r="F7883" s="36" t="s">
        <v>70</v>
      </c>
      <c r="G7883" s="36" t="s">
        <v>81</v>
      </c>
      <c r="H7883" s="36">
        <v>20</v>
      </c>
      <c r="I7883" s="36">
        <v>20</v>
      </c>
    </row>
    <row r="7884" spans="1:9" x14ac:dyDescent="0.35">
      <c r="A7884" s="36">
        <v>1554971</v>
      </c>
      <c r="B7884" s="36" t="str">
        <f>VLOOKUP(AllData[[#This Row],[Order]],MM[],3,FALSE)</f>
        <v>V5757311400800</v>
      </c>
      <c r="C7884" s="36">
        <f>VLOOKUP(AllData[[#This Row],[Order]],MM[],2,FALSE)</f>
        <v>159</v>
      </c>
      <c r="D7884" s="36" t="s">
        <v>95</v>
      </c>
      <c r="E7884" s="36" t="s">
        <v>83</v>
      </c>
      <c r="F7884" s="36" t="s">
        <v>84</v>
      </c>
      <c r="G7884" s="36" t="s">
        <v>84</v>
      </c>
      <c r="H7884" s="36">
        <v>635.22</v>
      </c>
      <c r="I7884" s="36">
        <v>450</v>
      </c>
    </row>
    <row r="7885" spans="1:9" x14ac:dyDescent="0.35">
      <c r="A7885" s="36">
        <v>1554971</v>
      </c>
      <c r="B7885" s="36" t="str">
        <f>VLOOKUP(AllData[[#This Row],[Order]],MM[],3,FALSE)</f>
        <v>V5757311400800</v>
      </c>
      <c r="C7885" s="36">
        <f>VLOOKUP(AllData[[#This Row],[Order]],MM[],2,FALSE)</f>
        <v>159</v>
      </c>
      <c r="D7885" s="36" t="s">
        <v>97</v>
      </c>
      <c r="E7885" s="36" t="s">
        <v>86</v>
      </c>
      <c r="F7885" s="36" t="s">
        <v>87</v>
      </c>
      <c r="G7885" s="36" t="s">
        <v>87</v>
      </c>
      <c r="H7885" s="36">
        <v>20</v>
      </c>
      <c r="I7885" s="36">
        <v>20</v>
      </c>
    </row>
    <row r="7886" spans="1:9" x14ac:dyDescent="0.35">
      <c r="A7886" s="36">
        <v>1554971</v>
      </c>
      <c r="B7886" s="36" t="str">
        <f>VLOOKUP(AllData[[#This Row],[Order]],MM[],3,FALSE)</f>
        <v>V5757311400800</v>
      </c>
      <c r="C7886" s="36">
        <f>VLOOKUP(AllData[[#This Row],[Order]],MM[],2,FALSE)</f>
        <v>159</v>
      </c>
      <c r="D7886" s="36" t="s">
        <v>99</v>
      </c>
      <c r="E7886" s="36" t="s">
        <v>61</v>
      </c>
      <c r="F7886" s="36" t="s">
        <v>63</v>
      </c>
      <c r="G7886" s="36" t="s">
        <v>96</v>
      </c>
      <c r="H7886" s="36">
        <v>21.933</v>
      </c>
      <c r="I7886" s="36">
        <v>100</v>
      </c>
    </row>
    <row r="7887" spans="1:9" x14ac:dyDescent="0.35">
      <c r="A7887" s="36">
        <v>1554971</v>
      </c>
      <c r="B7887" s="36" t="str">
        <f>VLOOKUP(AllData[[#This Row],[Order]],MM[],3,FALSE)</f>
        <v>V5757311400800</v>
      </c>
      <c r="C7887" s="36">
        <f>VLOOKUP(AllData[[#This Row],[Order]],MM[],2,FALSE)</f>
        <v>159</v>
      </c>
      <c r="D7887" s="36" t="s">
        <v>101</v>
      </c>
      <c r="E7887" s="36" t="s">
        <v>69</v>
      </c>
      <c r="F7887" s="36" t="s">
        <v>70</v>
      </c>
      <c r="G7887" s="36" t="s">
        <v>98</v>
      </c>
      <c r="H7887" s="36">
        <v>20</v>
      </c>
      <c r="I7887" s="36">
        <v>20</v>
      </c>
    </row>
    <row r="7888" spans="1:9" x14ac:dyDescent="0.35">
      <c r="A7888" s="36">
        <v>1554971</v>
      </c>
      <c r="B7888" s="36" t="str">
        <f>VLOOKUP(AllData[[#This Row],[Order]],MM[],3,FALSE)</f>
        <v>V5757311400800</v>
      </c>
      <c r="C7888" s="36">
        <f>VLOOKUP(AllData[[#This Row],[Order]],MM[],2,FALSE)</f>
        <v>159</v>
      </c>
      <c r="D7888" s="36" t="s">
        <v>104</v>
      </c>
      <c r="E7888" s="36" t="s">
        <v>69</v>
      </c>
      <c r="F7888" s="36" t="s">
        <v>70</v>
      </c>
      <c r="G7888" s="36" t="s">
        <v>100</v>
      </c>
      <c r="H7888" s="36">
        <v>30</v>
      </c>
      <c r="I7888" s="36">
        <v>30</v>
      </c>
    </row>
    <row r="7889" spans="1:9" x14ac:dyDescent="0.35">
      <c r="A7889" s="36">
        <v>1554971</v>
      </c>
      <c r="B7889" s="36" t="str">
        <f>VLOOKUP(AllData[[#This Row],[Order]],MM[],3,FALSE)</f>
        <v>V5757311400800</v>
      </c>
      <c r="C7889" s="36">
        <f>VLOOKUP(AllData[[#This Row],[Order]],MM[],2,FALSE)</f>
        <v>159</v>
      </c>
      <c r="D7889" s="36" t="s">
        <v>113</v>
      </c>
      <c r="E7889" s="36" t="s">
        <v>102</v>
      </c>
      <c r="F7889" s="36" t="s">
        <v>100</v>
      </c>
      <c r="G7889" s="36" t="s">
        <v>103</v>
      </c>
      <c r="H7889" s="36">
        <v>30</v>
      </c>
      <c r="I7889" s="36">
        <v>30</v>
      </c>
    </row>
    <row r="7890" spans="1:9" x14ac:dyDescent="0.35">
      <c r="A7890" s="36">
        <v>1554971</v>
      </c>
      <c r="B7890" s="36" t="str">
        <f>VLOOKUP(AllData[[#This Row],[Order]],MM[],3,FALSE)</f>
        <v>V5757311400800</v>
      </c>
      <c r="C7890" s="36">
        <f>VLOOKUP(AllData[[#This Row],[Order]],MM[],2,FALSE)</f>
        <v>159</v>
      </c>
      <c r="D7890" s="36" t="s">
        <v>114</v>
      </c>
      <c r="E7890" s="36" t="s">
        <v>102</v>
      </c>
      <c r="F7890" s="36" t="s">
        <v>100</v>
      </c>
      <c r="G7890" s="36" t="s">
        <v>106</v>
      </c>
      <c r="H7890" s="36">
        <v>45</v>
      </c>
      <c r="I7890" s="36">
        <v>45</v>
      </c>
    </row>
    <row r="7891" spans="1:9" x14ac:dyDescent="0.35">
      <c r="A7891" s="36">
        <v>1554971</v>
      </c>
      <c r="B7891" s="36" t="str">
        <f>VLOOKUP(AllData[[#This Row],[Order]],MM[],3,FALSE)</f>
        <v>V5757311400800</v>
      </c>
      <c r="C7891" s="36">
        <f>VLOOKUP(AllData[[#This Row],[Order]],MM[],2,FALSE)</f>
        <v>159</v>
      </c>
      <c r="D7891" s="36" t="s">
        <v>60</v>
      </c>
      <c r="E7891" s="36" t="s">
        <v>61</v>
      </c>
      <c r="F7891" s="36" t="s">
        <v>63</v>
      </c>
      <c r="G7891" s="36" t="s">
        <v>108</v>
      </c>
      <c r="H7891" s="36"/>
      <c r="I7891" s="36">
        <v>1</v>
      </c>
    </row>
    <row r="7892" spans="1:9" x14ac:dyDescent="0.35">
      <c r="A7892" s="36">
        <v>1554971</v>
      </c>
      <c r="B7892" s="36" t="str">
        <f>VLOOKUP(AllData[[#This Row],[Order]],MM[],3,FALSE)</f>
        <v>V5757311400800</v>
      </c>
      <c r="C7892" s="36">
        <f>VLOOKUP(AllData[[#This Row],[Order]],MM[],2,FALSE)</f>
        <v>159</v>
      </c>
      <c r="D7892" s="36" t="s">
        <v>95</v>
      </c>
      <c r="E7892" s="36" t="s">
        <v>83</v>
      </c>
      <c r="F7892" s="36" t="s">
        <v>84</v>
      </c>
      <c r="G7892" s="36" t="s">
        <v>110</v>
      </c>
      <c r="H7892" s="36"/>
      <c r="I7892" s="36">
        <v>5</v>
      </c>
    </row>
    <row r="7893" spans="1:9" x14ac:dyDescent="0.35">
      <c r="A7893" s="36">
        <v>1554972</v>
      </c>
      <c r="B7893" s="36" t="str">
        <f>VLOOKUP(AllData[[#This Row],[Order]],MM[],3,FALSE)</f>
        <v>V5757311401000</v>
      </c>
      <c r="C7893" s="36">
        <f>VLOOKUP(AllData[[#This Row],[Order]],MM[],2,FALSE)</f>
        <v>159</v>
      </c>
      <c r="D7893" s="36" t="s">
        <v>60</v>
      </c>
      <c r="E7893" s="36" t="s">
        <v>83</v>
      </c>
      <c r="F7893" s="36" t="s">
        <v>84</v>
      </c>
      <c r="G7893" s="36" t="s">
        <v>111</v>
      </c>
      <c r="H7893" s="36">
        <v>65.94</v>
      </c>
      <c r="I7893" s="36">
        <v>40</v>
      </c>
    </row>
    <row r="7894" spans="1:9" x14ac:dyDescent="0.35">
      <c r="A7894" s="36">
        <v>1554972</v>
      </c>
      <c r="B7894" s="36" t="str">
        <f>VLOOKUP(AllData[[#This Row],[Order]],MM[],3,FALSE)</f>
        <v>V5757311401000</v>
      </c>
      <c r="C7894" s="36">
        <f>VLOOKUP(AllData[[#This Row],[Order]],MM[],2,FALSE)</f>
        <v>159</v>
      </c>
      <c r="D7894" s="36" t="s">
        <v>68</v>
      </c>
      <c r="E7894" s="36" t="s">
        <v>61</v>
      </c>
      <c r="F7894" s="36" t="s">
        <v>63</v>
      </c>
      <c r="G7894" s="36" t="s">
        <v>64</v>
      </c>
      <c r="H7894" s="36">
        <v>10.733000000000001</v>
      </c>
      <c r="I7894" s="36">
        <v>15</v>
      </c>
    </row>
    <row r="7895" spans="1:9" x14ac:dyDescent="0.35">
      <c r="A7895" s="36">
        <v>1554972</v>
      </c>
      <c r="B7895" s="36" t="str">
        <f>VLOOKUP(AllData[[#This Row],[Order]],MM[],3,FALSE)</f>
        <v>V5757311401000</v>
      </c>
      <c r="C7895" s="36">
        <f>VLOOKUP(AllData[[#This Row],[Order]],MM[],2,FALSE)</f>
        <v>159</v>
      </c>
      <c r="D7895" s="36" t="s">
        <v>73</v>
      </c>
      <c r="E7895" s="36" t="s">
        <v>69</v>
      </c>
      <c r="F7895" s="36" t="s">
        <v>70</v>
      </c>
      <c r="G7895" s="36" t="s">
        <v>71</v>
      </c>
      <c r="H7895" s="36">
        <v>20</v>
      </c>
      <c r="I7895" s="36">
        <v>20</v>
      </c>
    </row>
    <row r="7896" spans="1:9" x14ac:dyDescent="0.35">
      <c r="A7896" s="36">
        <v>1554972</v>
      </c>
      <c r="B7896" s="36" t="str">
        <f>VLOOKUP(AllData[[#This Row],[Order]],MM[],3,FALSE)</f>
        <v>V5757311401000</v>
      </c>
      <c r="C7896" s="36">
        <f>VLOOKUP(AllData[[#This Row],[Order]],MM[],2,FALSE)</f>
        <v>159</v>
      </c>
      <c r="D7896" s="36" t="s">
        <v>75</v>
      </c>
      <c r="E7896" s="36" t="s">
        <v>61</v>
      </c>
      <c r="F7896" s="36" t="s">
        <v>63</v>
      </c>
      <c r="G7896" s="36" t="s">
        <v>74</v>
      </c>
      <c r="H7896" s="36">
        <v>84.78</v>
      </c>
      <c r="I7896" s="36">
        <v>350</v>
      </c>
    </row>
    <row r="7897" spans="1:9" x14ac:dyDescent="0.35">
      <c r="A7897" s="36">
        <v>1554972</v>
      </c>
      <c r="B7897" s="36" t="str">
        <f>VLOOKUP(AllData[[#This Row],[Order]],MM[],3,FALSE)</f>
        <v>V5757311401000</v>
      </c>
      <c r="C7897" s="36">
        <f>VLOOKUP(AllData[[#This Row],[Order]],MM[],2,FALSE)</f>
        <v>159</v>
      </c>
      <c r="D7897" s="36" t="s">
        <v>78</v>
      </c>
      <c r="E7897" s="36" t="s">
        <v>61</v>
      </c>
      <c r="F7897" s="36" t="s">
        <v>63</v>
      </c>
      <c r="G7897" s="36" t="s">
        <v>76</v>
      </c>
      <c r="H7897" s="36">
        <v>248.39999999999998</v>
      </c>
      <c r="I7897" s="36">
        <v>1020</v>
      </c>
    </row>
    <row r="7898" spans="1:9" x14ac:dyDescent="0.35">
      <c r="A7898" s="36">
        <v>1554972</v>
      </c>
      <c r="B7898" s="36" t="str">
        <f>VLOOKUP(AllData[[#This Row],[Order]],MM[],3,FALSE)</f>
        <v>V5757311401000</v>
      </c>
      <c r="C7898" s="36">
        <f>VLOOKUP(AllData[[#This Row],[Order]],MM[],2,FALSE)</f>
        <v>159</v>
      </c>
      <c r="D7898" s="36" t="s">
        <v>80</v>
      </c>
      <c r="E7898" s="36" t="s">
        <v>61</v>
      </c>
      <c r="F7898" s="36" t="s">
        <v>63</v>
      </c>
      <c r="G7898" s="36" t="s">
        <v>112</v>
      </c>
      <c r="H7898" s="36">
        <v>13.833</v>
      </c>
      <c r="I7898" s="36">
        <v>50</v>
      </c>
    </row>
    <row r="7899" spans="1:9" x14ac:dyDescent="0.35">
      <c r="A7899" s="36">
        <v>1554972</v>
      </c>
      <c r="B7899" s="36" t="str">
        <f>VLOOKUP(AllData[[#This Row],[Order]],MM[],3,FALSE)</f>
        <v>V5757311401000</v>
      </c>
      <c r="C7899" s="36">
        <f>VLOOKUP(AllData[[#This Row],[Order]],MM[],2,FALSE)</f>
        <v>159</v>
      </c>
      <c r="D7899" s="36" t="s">
        <v>82</v>
      </c>
      <c r="E7899" s="36" t="s">
        <v>89</v>
      </c>
      <c r="F7899" s="36" t="s">
        <v>91</v>
      </c>
      <c r="G7899" s="36" t="s">
        <v>92</v>
      </c>
      <c r="H7899" s="36"/>
      <c r="I7899" s="36">
        <v>0</v>
      </c>
    </row>
    <row r="7900" spans="1:9" x14ac:dyDescent="0.35">
      <c r="A7900" s="36">
        <v>1554972</v>
      </c>
      <c r="B7900" s="36" t="str">
        <f>VLOOKUP(AllData[[#This Row],[Order]],MM[],3,FALSE)</f>
        <v>V5757311401000</v>
      </c>
      <c r="C7900" s="36">
        <f>VLOOKUP(AllData[[#This Row],[Order]],MM[],2,FALSE)</f>
        <v>159</v>
      </c>
      <c r="D7900" s="36" t="s">
        <v>85</v>
      </c>
      <c r="E7900" s="36" t="s">
        <v>69</v>
      </c>
      <c r="F7900" s="36" t="s">
        <v>70</v>
      </c>
      <c r="G7900" s="36" t="s">
        <v>79</v>
      </c>
      <c r="H7900" s="36">
        <v>20</v>
      </c>
      <c r="I7900" s="36">
        <v>20</v>
      </c>
    </row>
    <row r="7901" spans="1:9" x14ac:dyDescent="0.35">
      <c r="A7901" s="36">
        <v>1554972</v>
      </c>
      <c r="B7901" s="36" t="str">
        <f>VLOOKUP(AllData[[#This Row],[Order]],MM[],3,FALSE)</f>
        <v>V5757311401000</v>
      </c>
      <c r="C7901" s="36">
        <f>VLOOKUP(AllData[[#This Row],[Order]],MM[],2,FALSE)</f>
        <v>159</v>
      </c>
      <c r="D7901" s="36" t="s">
        <v>88</v>
      </c>
      <c r="E7901" s="36" t="s">
        <v>69</v>
      </c>
      <c r="F7901" s="36" t="s">
        <v>70</v>
      </c>
      <c r="G7901" s="36" t="s">
        <v>81</v>
      </c>
      <c r="H7901" s="36">
        <v>20</v>
      </c>
      <c r="I7901" s="36">
        <v>20</v>
      </c>
    </row>
    <row r="7902" spans="1:9" x14ac:dyDescent="0.35">
      <c r="A7902" s="36">
        <v>1554972</v>
      </c>
      <c r="B7902" s="36" t="str">
        <f>VLOOKUP(AllData[[#This Row],[Order]],MM[],3,FALSE)</f>
        <v>V5757311401000</v>
      </c>
      <c r="C7902" s="36">
        <f>VLOOKUP(AllData[[#This Row],[Order]],MM[],2,FALSE)</f>
        <v>159</v>
      </c>
      <c r="D7902" s="36" t="s">
        <v>95</v>
      </c>
      <c r="E7902" s="36" t="s">
        <v>83</v>
      </c>
      <c r="F7902" s="36" t="s">
        <v>84</v>
      </c>
      <c r="G7902" s="36" t="s">
        <v>84</v>
      </c>
      <c r="H7902" s="36">
        <v>262.25299999999999</v>
      </c>
      <c r="I7902" s="36">
        <v>450</v>
      </c>
    </row>
    <row r="7903" spans="1:9" x14ac:dyDescent="0.35">
      <c r="A7903" s="36">
        <v>1554972</v>
      </c>
      <c r="B7903" s="36" t="str">
        <f>VLOOKUP(AllData[[#This Row],[Order]],MM[],3,FALSE)</f>
        <v>V5757311401000</v>
      </c>
      <c r="C7903" s="36">
        <f>VLOOKUP(AllData[[#This Row],[Order]],MM[],2,FALSE)</f>
        <v>159</v>
      </c>
      <c r="D7903" s="36" t="s">
        <v>97</v>
      </c>
      <c r="E7903" s="36" t="s">
        <v>86</v>
      </c>
      <c r="F7903" s="36" t="s">
        <v>87</v>
      </c>
      <c r="G7903" s="36" t="s">
        <v>87</v>
      </c>
      <c r="H7903" s="36">
        <v>20</v>
      </c>
      <c r="I7903" s="36">
        <v>20</v>
      </c>
    </row>
    <row r="7904" spans="1:9" x14ac:dyDescent="0.35">
      <c r="A7904" s="36">
        <v>1554972</v>
      </c>
      <c r="B7904" s="36" t="str">
        <f>VLOOKUP(AllData[[#This Row],[Order]],MM[],3,FALSE)</f>
        <v>V5757311401000</v>
      </c>
      <c r="C7904" s="36">
        <f>VLOOKUP(AllData[[#This Row],[Order]],MM[],2,FALSE)</f>
        <v>159</v>
      </c>
      <c r="D7904" s="36" t="s">
        <v>99</v>
      </c>
      <c r="E7904" s="36" t="s">
        <v>61</v>
      </c>
      <c r="F7904" s="36" t="s">
        <v>63</v>
      </c>
      <c r="G7904" s="36" t="s">
        <v>96</v>
      </c>
      <c r="H7904" s="36">
        <v>12.132999999999999</v>
      </c>
      <c r="I7904" s="36">
        <v>100</v>
      </c>
    </row>
    <row r="7905" spans="1:9" x14ac:dyDescent="0.35">
      <c r="A7905" s="36">
        <v>1554972</v>
      </c>
      <c r="B7905" s="36" t="str">
        <f>VLOOKUP(AllData[[#This Row],[Order]],MM[],3,FALSE)</f>
        <v>V5757311401000</v>
      </c>
      <c r="C7905" s="36">
        <f>VLOOKUP(AllData[[#This Row],[Order]],MM[],2,FALSE)</f>
        <v>159</v>
      </c>
      <c r="D7905" s="36" t="s">
        <v>101</v>
      </c>
      <c r="E7905" s="36" t="s">
        <v>69</v>
      </c>
      <c r="F7905" s="36" t="s">
        <v>70</v>
      </c>
      <c r="G7905" s="36" t="s">
        <v>98</v>
      </c>
      <c r="H7905" s="36">
        <v>20</v>
      </c>
      <c r="I7905" s="36">
        <v>20</v>
      </c>
    </row>
    <row r="7906" spans="1:9" x14ac:dyDescent="0.35">
      <c r="A7906" s="36">
        <v>1554972</v>
      </c>
      <c r="B7906" s="36" t="str">
        <f>VLOOKUP(AllData[[#This Row],[Order]],MM[],3,FALSE)</f>
        <v>V5757311401000</v>
      </c>
      <c r="C7906" s="36">
        <f>VLOOKUP(AllData[[#This Row],[Order]],MM[],2,FALSE)</f>
        <v>159</v>
      </c>
      <c r="D7906" s="36" t="s">
        <v>104</v>
      </c>
      <c r="E7906" s="36" t="s">
        <v>69</v>
      </c>
      <c r="F7906" s="36" t="s">
        <v>70</v>
      </c>
      <c r="G7906" s="36" t="s">
        <v>100</v>
      </c>
      <c r="H7906" s="36">
        <v>30</v>
      </c>
      <c r="I7906" s="36">
        <v>30</v>
      </c>
    </row>
    <row r="7907" spans="1:9" x14ac:dyDescent="0.35">
      <c r="A7907" s="36">
        <v>1554972</v>
      </c>
      <c r="B7907" s="36" t="str">
        <f>VLOOKUP(AllData[[#This Row],[Order]],MM[],3,FALSE)</f>
        <v>V5757311401000</v>
      </c>
      <c r="C7907" s="36">
        <f>VLOOKUP(AllData[[#This Row],[Order]],MM[],2,FALSE)</f>
        <v>159</v>
      </c>
      <c r="D7907" s="36" t="s">
        <v>113</v>
      </c>
      <c r="E7907" s="36" t="s">
        <v>102</v>
      </c>
      <c r="F7907" s="36" t="s">
        <v>100</v>
      </c>
      <c r="G7907" s="36" t="s">
        <v>103</v>
      </c>
      <c r="H7907" s="36">
        <v>30</v>
      </c>
      <c r="I7907" s="36">
        <v>30</v>
      </c>
    </row>
    <row r="7908" spans="1:9" x14ac:dyDescent="0.35">
      <c r="A7908" s="36">
        <v>1554972</v>
      </c>
      <c r="B7908" s="36" t="str">
        <f>VLOOKUP(AllData[[#This Row],[Order]],MM[],3,FALSE)</f>
        <v>V5757311401000</v>
      </c>
      <c r="C7908" s="36">
        <f>VLOOKUP(AllData[[#This Row],[Order]],MM[],2,FALSE)</f>
        <v>159</v>
      </c>
      <c r="D7908" s="36" t="s">
        <v>114</v>
      </c>
      <c r="E7908" s="36" t="s">
        <v>102</v>
      </c>
      <c r="F7908" s="36" t="s">
        <v>100</v>
      </c>
      <c r="G7908" s="36" t="s">
        <v>106</v>
      </c>
      <c r="H7908" s="36">
        <v>45</v>
      </c>
      <c r="I7908" s="36">
        <v>45</v>
      </c>
    </row>
    <row r="7909" spans="1:9" x14ac:dyDescent="0.35">
      <c r="A7909" s="36">
        <v>1554972</v>
      </c>
      <c r="B7909" s="36" t="str">
        <f>VLOOKUP(AllData[[#This Row],[Order]],MM[],3,FALSE)</f>
        <v>V5757311401000</v>
      </c>
      <c r="C7909" s="36">
        <f>VLOOKUP(AllData[[#This Row],[Order]],MM[],2,FALSE)</f>
        <v>159</v>
      </c>
      <c r="D7909" s="36" t="s">
        <v>60</v>
      </c>
      <c r="E7909" s="36" t="s">
        <v>61</v>
      </c>
      <c r="F7909" s="36" t="s">
        <v>63</v>
      </c>
      <c r="G7909" s="36" t="s">
        <v>108</v>
      </c>
      <c r="H7909" s="36">
        <v>3168.48</v>
      </c>
      <c r="I7909" s="36">
        <v>1</v>
      </c>
    </row>
    <row r="7910" spans="1:9" x14ac:dyDescent="0.35">
      <c r="A7910" s="36">
        <v>1554972</v>
      </c>
      <c r="B7910" s="36" t="str">
        <f>VLOOKUP(AllData[[#This Row],[Order]],MM[],3,FALSE)</f>
        <v>V5757311401000</v>
      </c>
      <c r="C7910" s="36">
        <f>VLOOKUP(AllData[[#This Row],[Order]],MM[],2,FALSE)</f>
        <v>159</v>
      </c>
      <c r="D7910" s="36" t="s">
        <v>95</v>
      </c>
      <c r="E7910" s="36" t="s">
        <v>83</v>
      </c>
      <c r="F7910" s="36" t="s">
        <v>84</v>
      </c>
      <c r="G7910" s="36" t="s">
        <v>110</v>
      </c>
      <c r="H7910" s="36"/>
      <c r="I7910" s="36">
        <v>5</v>
      </c>
    </row>
    <row r="7911" spans="1:9" x14ac:dyDescent="0.35">
      <c r="A7911" s="36">
        <v>1554973</v>
      </c>
      <c r="B7911" s="36" t="str">
        <f>VLOOKUP(AllData[[#This Row],[Order]],MM[],3,FALSE)</f>
        <v>V5757331400800</v>
      </c>
      <c r="C7911" s="36">
        <f>VLOOKUP(AllData[[#This Row],[Order]],MM[],2,FALSE)</f>
        <v>159</v>
      </c>
      <c r="D7911" s="36" t="s">
        <v>60</v>
      </c>
      <c r="E7911" s="36" t="s">
        <v>83</v>
      </c>
      <c r="F7911" s="36" t="s">
        <v>84</v>
      </c>
      <c r="G7911" s="36" t="s">
        <v>111</v>
      </c>
      <c r="H7911" s="36">
        <v>67.679999999999993</v>
      </c>
      <c r="I7911" s="36">
        <v>40</v>
      </c>
    </row>
    <row r="7912" spans="1:9" x14ac:dyDescent="0.35">
      <c r="A7912" s="36">
        <v>1554973</v>
      </c>
      <c r="B7912" s="36" t="str">
        <f>VLOOKUP(AllData[[#This Row],[Order]],MM[],3,FALSE)</f>
        <v>V5757331400800</v>
      </c>
      <c r="C7912" s="36">
        <f>VLOOKUP(AllData[[#This Row],[Order]],MM[],2,FALSE)</f>
        <v>159</v>
      </c>
      <c r="D7912" s="36" t="s">
        <v>68</v>
      </c>
      <c r="E7912" s="36" t="s">
        <v>61</v>
      </c>
      <c r="F7912" s="36" t="s">
        <v>63</v>
      </c>
      <c r="G7912" s="36" t="s">
        <v>64</v>
      </c>
      <c r="H7912" s="36">
        <v>1.9670000000000001</v>
      </c>
      <c r="I7912" s="36">
        <v>15</v>
      </c>
    </row>
    <row r="7913" spans="1:9" x14ac:dyDescent="0.35">
      <c r="A7913" s="36">
        <v>1554973</v>
      </c>
      <c r="B7913" s="36" t="str">
        <f>VLOOKUP(AllData[[#This Row],[Order]],MM[],3,FALSE)</f>
        <v>V5757331400800</v>
      </c>
      <c r="C7913" s="36">
        <f>VLOOKUP(AllData[[#This Row],[Order]],MM[],2,FALSE)</f>
        <v>159</v>
      </c>
      <c r="D7913" s="36" t="s">
        <v>73</v>
      </c>
      <c r="E7913" s="36" t="s">
        <v>69</v>
      </c>
      <c r="F7913" s="36" t="s">
        <v>70</v>
      </c>
      <c r="G7913" s="36" t="s">
        <v>71</v>
      </c>
      <c r="H7913" s="36">
        <v>20</v>
      </c>
      <c r="I7913" s="36">
        <v>20</v>
      </c>
    </row>
    <row r="7914" spans="1:9" x14ac:dyDescent="0.35">
      <c r="A7914" s="36">
        <v>1554973</v>
      </c>
      <c r="B7914" s="36" t="str">
        <f>VLOOKUP(AllData[[#This Row],[Order]],MM[],3,FALSE)</f>
        <v>V5757331400800</v>
      </c>
      <c r="C7914" s="36">
        <f>VLOOKUP(AllData[[#This Row],[Order]],MM[],2,FALSE)</f>
        <v>159</v>
      </c>
      <c r="D7914" s="36" t="s">
        <v>75</v>
      </c>
      <c r="E7914" s="36" t="s">
        <v>61</v>
      </c>
      <c r="F7914" s="36" t="s">
        <v>63</v>
      </c>
      <c r="G7914" s="36" t="s">
        <v>74</v>
      </c>
      <c r="H7914" s="36">
        <v>236.52</v>
      </c>
      <c r="I7914" s="36">
        <v>350</v>
      </c>
    </row>
    <row r="7915" spans="1:9" x14ac:dyDescent="0.35">
      <c r="A7915" s="36">
        <v>1554973</v>
      </c>
      <c r="B7915" s="36" t="str">
        <f>VLOOKUP(AllData[[#This Row],[Order]],MM[],3,FALSE)</f>
        <v>V5757331400800</v>
      </c>
      <c r="C7915" s="36">
        <f>VLOOKUP(AllData[[#This Row],[Order]],MM[],2,FALSE)</f>
        <v>159</v>
      </c>
      <c r="D7915" s="36" t="s">
        <v>78</v>
      </c>
      <c r="E7915" s="36" t="s">
        <v>61</v>
      </c>
      <c r="F7915" s="36" t="s">
        <v>63</v>
      </c>
      <c r="G7915" s="36" t="s">
        <v>76</v>
      </c>
      <c r="H7915" s="36">
        <v>1500.403</v>
      </c>
      <c r="I7915" s="36">
        <v>1020</v>
      </c>
    </row>
    <row r="7916" spans="1:9" x14ac:dyDescent="0.35">
      <c r="A7916" s="36">
        <v>1554973</v>
      </c>
      <c r="B7916" s="36" t="str">
        <f>VLOOKUP(AllData[[#This Row],[Order]],MM[],3,FALSE)</f>
        <v>V5757331400800</v>
      </c>
      <c r="C7916" s="36">
        <f>VLOOKUP(AllData[[#This Row],[Order]],MM[],2,FALSE)</f>
        <v>159</v>
      </c>
      <c r="D7916" s="36" t="s">
        <v>80</v>
      </c>
      <c r="E7916" s="36" t="s">
        <v>61</v>
      </c>
      <c r="F7916" s="36" t="s">
        <v>63</v>
      </c>
      <c r="G7916" s="36" t="s">
        <v>112</v>
      </c>
      <c r="H7916" s="36">
        <v>10.817</v>
      </c>
      <c r="I7916" s="36">
        <v>50</v>
      </c>
    </row>
    <row r="7917" spans="1:9" x14ac:dyDescent="0.35">
      <c r="A7917" s="36">
        <v>1554973</v>
      </c>
      <c r="B7917" s="36" t="str">
        <f>VLOOKUP(AllData[[#This Row],[Order]],MM[],3,FALSE)</f>
        <v>V5757331400800</v>
      </c>
      <c r="C7917" s="36">
        <f>VLOOKUP(AllData[[#This Row],[Order]],MM[],2,FALSE)</f>
        <v>159</v>
      </c>
      <c r="D7917" s="36" t="s">
        <v>82</v>
      </c>
      <c r="E7917" s="36" t="s">
        <v>89</v>
      </c>
      <c r="F7917" s="36" t="s">
        <v>91</v>
      </c>
      <c r="G7917" s="36" t="s">
        <v>92</v>
      </c>
      <c r="H7917" s="36"/>
      <c r="I7917" s="36">
        <v>0</v>
      </c>
    </row>
    <row r="7918" spans="1:9" x14ac:dyDescent="0.35">
      <c r="A7918" s="36">
        <v>1554973</v>
      </c>
      <c r="B7918" s="36" t="str">
        <f>VLOOKUP(AllData[[#This Row],[Order]],MM[],3,FALSE)</f>
        <v>V5757331400800</v>
      </c>
      <c r="C7918" s="36">
        <f>VLOOKUP(AllData[[#This Row],[Order]],MM[],2,FALSE)</f>
        <v>159</v>
      </c>
      <c r="D7918" s="36" t="s">
        <v>85</v>
      </c>
      <c r="E7918" s="36" t="s">
        <v>69</v>
      </c>
      <c r="F7918" s="36" t="s">
        <v>70</v>
      </c>
      <c r="G7918" s="36" t="s">
        <v>79</v>
      </c>
      <c r="H7918" s="36">
        <v>20</v>
      </c>
      <c r="I7918" s="36">
        <v>20</v>
      </c>
    </row>
    <row r="7919" spans="1:9" x14ac:dyDescent="0.35">
      <c r="A7919" s="36">
        <v>1554973</v>
      </c>
      <c r="B7919" s="36" t="str">
        <f>VLOOKUP(AllData[[#This Row],[Order]],MM[],3,FALSE)</f>
        <v>V5757331400800</v>
      </c>
      <c r="C7919" s="36">
        <f>VLOOKUP(AllData[[#This Row],[Order]],MM[],2,FALSE)</f>
        <v>159</v>
      </c>
      <c r="D7919" s="36" t="s">
        <v>88</v>
      </c>
      <c r="E7919" s="36" t="s">
        <v>69</v>
      </c>
      <c r="F7919" s="36" t="s">
        <v>70</v>
      </c>
      <c r="G7919" s="36" t="s">
        <v>81</v>
      </c>
      <c r="H7919" s="36">
        <v>20</v>
      </c>
      <c r="I7919" s="36">
        <v>20</v>
      </c>
    </row>
    <row r="7920" spans="1:9" x14ac:dyDescent="0.35">
      <c r="A7920" s="36">
        <v>1554973</v>
      </c>
      <c r="B7920" s="36" t="str">
        <f>VLOOKUP(AllData[[#This Row],[Order]],MM[],3,FALSE)</f>
        <v>V5757331400800</v>
      </c>
      <c r="C7920" s="36">
        <f>VLOOKUP(AllData[[#This Row],[Order]],MM[],2,FALSE)</f>
        <v>159</v>
      </c>
      <c r="D7920" s="36" t="s">
        <v>95</v>
      </c>
      <c r="E7920" s="36" t="s">
        <v>83</v>
      </c>
      <c r="F7920" s="36" t="s">
        <v>84</v>
      </c>
      <c r="G7920" s="36" t="s">
        <v>84</v>
      </c>
      <c r="H7920" s="36">
        <v>333.12</v>
      </c>
      <c r="I7920" s="36">
        <v>450</v>
      </c>
    </row>
    <row r="7921" spans="1:9" x14ac:dyDescent="0.35">
      <c r="A7921" s="36">
        <v>1554973</v>
      </c>
      <c r="B7921" s="36" t="str">
        <f>VLOOKUP(AllData[[#This Row],[Order]],MM[],3,FALSE)</f>
        <v>V5757331400800</v>
      </c>
      <c r="C7921" s="36">
        <f>VLOOKUP(AllData[[#This Row],[Order]],MM[],2,FALSE)</f>
        <v>159</v>
      </c>
      <c r="D7921" s="36" t="s">
        <v>97</v>
      </c>
      <c r="E7921" s="36" t="s">
        <v>86</v>
      </c>
      <c r="F7921" s="36" t="s">
        <v>87</v>
      </c>
      <c r="G7921" s="36" t="s">
        <v>87</v>
      </c>
      <c r="H7921" s="36">
        <v>20</v>
      </c>
      <c r="I7921" s="36">
        <v>20</v>
      </c>
    </row>
    <row r="7922" spans="1:9" x14ac:dyDescent="0.35">
      <c r="A7922" s="36">
        <v>1554973</v>
      </c>
      <c r="B7922" s="36" t="str">
        <f>VLOOKUP(AllData[[#This Row],[Order]],MM[],3,FALSE)</f>
        <v>V5757331400800</v>
      </c>
      <c r="C7922" s="36">
        <f>VLOOKUP(AllData[[#This Row],[Order]],MM[],2,FALSE)</f>
        <v>159</v>
      </c>
      <c r="D7922" s="36" t="s">
        <v>99</v>
      </c>
      <c r="E7922" s="36" t="s">
        <v>61</v>
      </c>
      <c r="F7922" s="36" t="s">
        <v>63</v>
      </c>
      <c r="G7922" s="36" t="s">
        <v>96</v>
      </c>
      <c r="H7922" s="36">
        <v>21.933</v>
      </c>
      <c r="I7922" s="36">
        <v>100</v>
      </c>
    </row>
    <row r="7923" spans="1:9" x14ac:dyDescent="0.35">
      <c r="A7923" s="36">
        <v>1554973</v>
      </c>
      <c r="B7923" s="36" t="str">
        <f>VLOOKUP(AllData[[#This Row],[Order]],MM[],3,FALSE)</f>
        <v>V5757331400800</v>
      </c>
      <c r="C7923" s="36">
        <f>VLOOKUP(AllData[[#This Row],[Order]],MM[],2,FALSE)</f>
        <v>159</v>
      </c>
      <c r="D7923" s="36" t="s">
        <v>101</v>
      </c>
      <c r="E7923" s="36" t="s">
        <v>69</v>
      </c>
      <c r="F7923" s="36" t="s">
        <v>70</v>
      </c>
      <c r="G7923" s="36" t="s">
        <v>98</v>
      </c>
      <c r="H7923" s="36">
        <v>20</v>
      </c>
      <c r="I7923" s="36">
        <v>20</v>
      </c>
    </row>
    <row r="7924" spans="1:9" x14ac:dyDescent="0.35">
      <c r="A7924" s="36">
        <v>1554973</v>
      </c>
      <c r="B7924" s="36" t="str">
        <f>VLOOKUP(AllData[[#This Row],[Order]],MM[],3,FALSE)</f>
        <v>V5757331400800</v>
      </c>
      <c r="C7924" s="36">
        <f>VLOOKUP(AllData[[#This Row],[Order]],MM[],2,FALSE)</f>
        <v>159</v>
      </c>
      <c r="D7924" s="36" t="s">
        <v>104</v>
      </c>
      <c r="E7924" s="36" t="s">
        <v>69</v>
      </c>
      <c r="F7924" s="36" t="s">
        <v>70</v>
      </c>
      <c r="G7924" s="36" t="s">
        <v>100</v>
      </c>
      <c r="H7924" s="36">
        <v>30</v>
      </c>
      <c r="I7924" s="36">
        <v>30</v>
      </c>
    </row>
    <row r="7925" spans="1:9" x14ac:dyDescent="0.35">
      <c r="A7925" s="36">
        <v>1554973</v>
      </c>
      <c r="B7925" s="36" t="str">
        <f>VLOOKUP(AllData[[#This Row],[Order]],MM[],3,FALSE)</f>
        <v>V5757331400800</v>
      </c>
      <c r="C7925" s="36">
        <f>VLOOKUP(AllData[[#This Row],[Order]],MM[],2,FALSE)</f>
        <v>159</v>
      </c>
      <c r="D7925" s="36" t="s">
        <v>113</v>
      </c>
      <c r="E7925" s="36" t="s">
        <v>102</v>
      </c>
      <c r="F7925" s="36" t="s">
        <v>100</v>
      </c>
      <c r="G7925" s="36" t="s">
        <v>103</v>
      </c>
      <c r="H7925" s="36">
        <v>30</v>
      </c>
      <c r="I7925" s="36">
        <v>30</v>
      </c>
    </row>
    <row r="7926" spans="1:9" x14ac:dyDescent="0.35">
      <c r="A7926" s="36">
        <v>1554973</v>
      </c>
      <c r="B7926" s="36" t="str">
        <f>VLOOKUP(AllData[[#This Row],[Order]],MM[],3,FALSE)</f>
        <v>V5757331400800</v>
      </c>
      <c r="C7926" s="36">
        <f>VLOOKUP(AllData[[#This Row],[Order]],MM[],2,FALSE)</f>
        <v>159</v>
      </c>
      <c r="D7926" s="36" t="s">
        <v>114</v>
      </c>
      <c r="E7926" s="36" t="s">
        <v>102</v>
      </c>
      <c r="F7926" s="36" t="s">
        <v>100</v>
      </c>
      <c r="G7926" s="36" t="s">
        <v>106</v>
      </c>
      <c r="H7926" s="36">
        <v>45</v>
      </c>
      <c r="I7926" s="36">
        <v>45</v>
      </c>
    </row>
    <row r="7927" spans="1:9" x14ac:dyDescent="0.35">
      <c r="A7927" s="36">
        <v>1554973</v>
      </c>
      <c r="B7927" s="36" t="str">
        <f>VLOOKUP(AllData[[#This Row],[Order]],MM[],3,FALSE)</f>
        <v>V5757331400800</v>
      </c>
      <c r="C7927" s="36">
        <f>VLOOKUP(AllData[[#This Row],[Order]],MM[],2,FALSE)</f>
        <v>159</v>
      </c>
      <c r="D7927" s="36" t="s">
        <v>60</v>
      </c>
      <c r="E7927" s="36" t="s">
        <v>61</v>
      </c>
      <c r="F7927" s="36" t="s">
        <v>63</v>
      </c>
      <c r="G7927" s="36" t="s">
        <v>108</v>
      </c>
      <c r="H7927" s="36"/>
      <c r="I7927" s="36">
        <v>1</v>
      </c>
    </row>
    <row r="7928" spans="1:9" x14ac:dyDescent="0.35">
      <c r="A7928" s="36">
        <v>1554973</v>
      </c>
      <c r="B7928" s="36" t="str">
        <f>VLOOKUP(AllData[[#This Row],[Order]],MM[],3,FALSE)</f>
        <v>V5757331400800</v>
      </c>
      <c r="C7928" s="36">
        <f>VLOOKUP(AllData[[#This Row],[Order]],MM[],2,FALSE)</f>
        <v>159</v>
      </c>
      <c r="D7928" s="36" t="s">
        <v>95</v>
      </c>
      <c r="E7928" s="36" t="s">
        <v>83</v>
      </c>
      <c r="F7928" s="36" t="s">
        <v>84</v>
      </c>
      <c r="G7928" s="36" t="s">
        <v>110</v>
      </c>
      <c r="H7928" s="36"/>
      <c r="I7928" s="36">
        <v>5</v>
      </c>
    </row>
    <row r="7929" spans="1:9" x14ac:dyDescent="0.35">
      <c r="A7929" s="36">
        <v>1554974</v>
      </c>
      <c r="B7929" s="36" t="str">
        <f>VLOOKUP(AllData[[#This Row],[Order]],MM[],3,FALSE)</f>
        <v>V5757331401000</v>
      </c>
      <c r="C7929" s="36">
        <f>VLOOKUP(AllData[[#This Row],[Order]],MM[],2,FALSE)</f>
        <v>159</v>
      </c>
      <c r="D7929" s="36" t="s">
        <v>60</v>
      </c>
      <c r="E7929" s="36" t="s">
        <v>83</v>
      </c>
      <c r="F7929" s="36" t="s">
        <v>84</v>
      </c>
      <c r="G7929" s="36" t="s">
        <v>111</v>
      </c>
      <c r="H7929" s="36">
        <v>72.433000000000007</v>
      </c>
      <c r="I7929" s="36">
        <v>40</v>
      </c>
    </row>
    <row r="7930" spans="1:9" x14ac:dyDescent="0.35">
      <c r="A7930" s="36">
        <v>1554974</v>
      </c>
      <c r="B7930" s="36" t="str">
        <f>VLOOKUP(AllData[[#This Row],[Order]],MM[],3,FALSE)</f>
        <v>V5757331401000</v>
      </c>
      <c r="C7930" s="36">
        <f>VLOOKUP(AllData[[#This Row],[Order]],MM[],2,FALSE)</f>
        <v>159</v>
      </c>
      <c r="D7930" s="36" t="s">
        <v>68</v>
      </c>
      <c r="E7930" s="36" t="s">
        <v>61</v>
      </c>
      <c r="F7930" s="36" t="s">
        <v>63</v>
      </c>
      <c r="G7930" s="36" t="s">
        <v>64</v>
      </c>
      <c r="H7930" s="36">
        <v>35.216999999999999</v>
      </c>
      <c r="I7930" s="36">
        <v>15</v>
      </c>
    </row>
    <row r="7931" spans="1:9" x14ac:dyDescent="0.35">
      <c r="A7931" s="36">
        <v>1554974</v>
      </c>
      <c r="B7931" s="36" t="str">
        <f>VLOOKUP(AllData[[#This Row],[Order]],MM[],3,FALSE)</f>
        <v>V5757331401000</v>
      </c>
      <c r="C7931" s="36">
        <f>VLOOKUP(AllData[[#This Row],[Order]],MM[],2,FALSE)</f>
        <v>159</v>
      </c>
      <c r="D7931" s="36" t="s">
        <v>73</v>
      </c>
      <c r="E7931" s="36" t="s">
        <v>69</v>
      </c>
      <c r="F7931" s="36" t="s">
        <v>70</v>
      </c>
      <c r="G7931" s="36" t="s">
        <v>71</v>
      </c>
      <c r="H7931" s="36">
        <v>20</v>
      </c>
      <c r="I7931" s="36">
        <v>20</v>
      </c>
    </row>
    <row r="7932" spans="1:9" x14ac:dyDescent="0.35">
      <c r="A7932" s="36">
        <v>1554974</v>
      </c>
      <c r="B7932" s="36" t="str">
        <f>VLOOKUP(AllData[[#This Row],[Order]],MM[],3,FALSE)</f>
        <v>V5757331401000</v>
      </c>
      <c r="C7932" s="36">
        <f>VLOOKUP(AllData[[#This Row],[Order]],MM[],2,FALSE)</f>
        <v>159</v>
      </c>
      <c r="D7932" s="36" t="s">
        <v>75</v>
      </c>
      <c r="E7932" s="36" t="s">
        <v>61</v>
      </c>
      <c r="F7932" s="36" t="s">
        <v>63</v>
      </c>
      <c r="G7932" s="36" t="s">
        <v>74</v>
      </c>
      <c r="H7932" s="36">
        <v>396.96</v>
      </c>
      <c r="I7932" s="36">
        <v>350</v>
      </c>
    </row>
    <row r="7933" spans="1:9" x14ac:dyDescent="0.35">
      <c r="A7933" s="36">
        <v>1554974</v>
      </c>
      <c r="B7933" s="36" t="str">
        <f>VLOOKUP(AllData[[#This Row],[Order]],MM[],3,FALSE)</f>
        <v>V5757331401000</v>
      </c>
      <c r="C7933" s="36">
        <f>VLOOKUP(AllData[[#This Row],[Order]],MM[],2,FALSE)</f>
        <v>159</v>
      </c>
      <c r="D7933" s="36" t="s">
        <v>78</v>
      </c>
      <c r="E7933" s="36" t="s">
        <v>61</v>
      </c>
      <c r="F7933" s="36" t="s">
        <v>63</v>
      </c>
      <c r="G7933" s="36" t="s">
        <v>76</v>
      </c>
      <c r="H7933" s="36">
        <v>2064.4199999999996</v>
      </c>
      <c r="I7933" s="36">
        <v>1020</v>
      </c>
    </row>
    <row r="7934" spans="1:9" x14ac:dyDescent="0.35">
      <c r="A7934" s="36">
        <v>1554974</v>
      </c>
      <c r="B7934" s="36" t="str">
        <f>VLOOKUP(AllData[[#This Row],[Order]],MM[],3,FALSE)</f>
        <v>V5757331401000</v>
      </c>
      <c r="C7934" s="36">
        <f>VLOOKUP(AllData[[#This Row],[Order]],MM[],2,FALSE)</f>
        <v>159</v>
      </c>
      <c r="D7934" s="36" t="s">
        <v>80</v>
      </c>
      <c r="E7934" s="36" t="s">
        <v>61</v>
      </c>
      <c r="F7934" s="36" t="s">
        <v>63</v>
      </c>
      <c r="G7934" s="36" t="s">
        <v>112</v>
      </c>
      <c r="H7934" s="36">
        <v>160.97999999999999</v>
      </c>
      <c r="I7934" s="36">
        <v>50</v>
      </c>
    </row>
    <row r="7935" spans="1:9" x14ac:dyDescent="0.35">
      <c r="A7935" s="36">
        <v>1554974</v>
      </c>
      <c r="B7935" s="36" t="str">
        <f>VLOOKUP(AllData[[#This Row],[Order]],MM[],3,FALSE)</f>
        <v>V5757331401000</v>
      </c>
      <c r="C7935" s="36">
        <f>VLOOKUP(AllData[[#This Row],[Order]],MM[],2,FALSE)</f>
        <v>159</v>
      </c>
      <c r="D7935" s="36" t="s">
        <v>82</v>
      </c>
      <c r="E7935" s="36" t="s">
        <v>89</v>
      </c>
      <c r="F7935" s="36" t="s">
        <v>91</v>
      </c>
      <c r="G7935" s="36" t="s">
        <v>92</v>
      </c>
      <c r="H7935" s="36"/>
      <c r="I7935" s="36">
        <v>0</v>
      </c>
    </row>
    <row r="7936" spans="1:9" x14ac:dyDescent="0.35">
      <c r="A7936" s="36">
        <v>1554974</v>
      </c>
      <c r="B7936" s="36" t="str">
        <f>VLOOKUP(AllData[[#This Row],[Order]],MM[],3,FALSE)</f>
        <v>V5757331401000</v>
      </c>
      <c r="C7936" s="36">
        <f>VLOOKUP(AllData[[#This Row],[Order]],MM[],2,FALSE)</f>
        <v>159</v>
      </c>
      <c r="D7936" s="36" t="s">
        <v>85</v>
      </c>
      <c r="E7936" s="36" t="s">
        <v>69</v>
      </c>
      <c r="F7936" s="36" t="s">
        <v>70</v>
      </c>
      <c r="G7936" s="36" t="s">
        <v>79</v>
      </c>
      <c r="H7936" s="36">
        <v>20</v>
      </c>
      <c r="I7936" s="36">
        <v>20</v>
      </c>
    </row>
    <row r="7937" spans="1:9" x14ac:dyDescent="0.35">
      <c r="A7937" s="36">
        <v>1554974</v>
      </c>
      <c r="B7937" s="36" t="str">
        <f>VLOOKUP(AllData[[#This Row],[Order]],MM[],3,FALSE)</f>
        <v>V5757331401000</v>
      </c>
      <c r="C7937" s="36">
        <f>VLOOKUP(AllData[[#This Row],[Order]],MM[],2,FALSE)</f>
        <v>159</v>
      </c>
      <c r="D7937" s="36" t="s">
        <v>88</v>
      </c>
      <c r="E7937" s="36" t="s">
        <v>69</v>
      </c>
      <c r="F7937" s="36" t="s">
        <v>70</v>
      </c>
      <c r="G7937" s="36" t="s">
        <v>81</v>
      </c>
      <c r="H7937" s="36">
        <v>20</v>
      </c>
      <c r="I7937" s="36">
        <v>20</v>
      </c>
    </row>
    <row r="7938" spans="1:9" x14ac:dyDescent="0.35">
      <c r="A7938" s="36">
        <v>1554974</v>
      </c>
      <c r="B7938" s="36" t="str">
        <f>VLOOKUP(AllData[[#This Row],[Order]],MM[],3,FALSE)</f>
        <v>V5757331401000</v>
      </c>
      <c r="C7938" s="36">
        <f>VLOOKUP(AllData[[#This Row],[Order]],MM[],2,FALSE)</f>
        <v>159</v>
      </c>
      <c r="D7938" s="36" t="s">
        <v>95</v>
      </c>
      <c r="E7938" s="36" t="s">
        <v>83</v>
      </c>
      <c r="F7938" s="36" t="s">
        <v>84</v>
      </c>
      <c r="G7938" s="36" t="s">
        <v>84</v>
      </c>
      <c r="H7938" s="36">
        <v>294.33600000000001</v>
      </c>
      <c r="I7938" s="36">
        <v>450</v>
      </c>
    </row>
    <row r="7939" spans="1:9" x14ac:dyDescent="0.35">
      <c r="A7939" s="36">
        <v>1554974</v>
      </c>
      <c r="B7939" s="36" t="str">
        <f>VLOOKUP(AllData[[#This Row],[Order]],MM[],3,FALSE)</f>
        <v>V5757331401000</v>
      </c>
      <c r="C7939" s="36">
        <f>VLOOKUP(AllData[[#This Row],[Order]],MM[],2,FALSE)</f>
        <v>159</v>
      </c>
      <c r="D7939" s="36" t="s">
        <v>97</v>
      </c>
      <c r="E7939" s="36" t="s">
        <v>86</v>
      </c>
      <c r="F7939" s="36" t="s">
        <v>87</v>
      </c>
      <c r="G7939" s="36" t="s">
        <v>87</v>
      </c>
      <c r="H7939" s="36">
        <v>20</v>
      </c>
      <c r="I7939" s="36">
        <v>20</v>
      </c>
    </row>
    <row r="7940" spans="1:9" x14ac:dyDescent="0.35">
      <c r="A7940" s="36">
        <v>1554974</v>
      </c>
      <c r="B7940" s="36" t="str">
        <f>VLOOKUP(AllData[[#This Row],[Order]],MM[],3,FALSE)</f>
        <v>V5757331401000</v>
      </c>
      <c r="C7940" s="36">
        <f>VLOOKUP(AllData[[#This Row],[Order]],MM[],2,FALSE)</f>
        <v>159</v>
      </c>
      <c r="D7940" s="36" t="s">
        <v>99</v>
      </c>
      <c r="E7940" s="36" t="s">
        <v>61</v>
      </c>
      <c r="F7940" s="36" t="s">
        <v>63</v>
      </c>
      <c r="G7940" s="36" t="s">
        <v>96</v>
      </c>
      <c r="H7940" s="36">
        <v>5.45</v>
      </c>
      <c r="I7940" s="36">
        <v>100</v>
      </c>
    </row>
    <row r="7941" spans="1:9" x14ac:dyDescent="0.35">
      <c r="A7941" s="36">
        <v>1554974</v>
      </c>
      <c r="B7941" s="36" t="str">
        <f>VLOOKUP(AllData[[#This Row],[Order]],MM[],3,FALSE)</f>
        <v>V5757331401000</v>
      </c>
      <c r="C7941" s="36">
        <f>VLOOKUP(AllData[[#This Row],[Order]],MM[],2,FALSE)</f>
        <v>159</v>
      </c>
      <c r="D7941" s="36" t="s">
        <v>101</v>
      </c>
      <c r="E7941" s="36" t="s">
        <v>69</v>
      </c>
      <c r="F7941" s="36" t="s">
        <v>70</v>
      </c>
      <c r="G7941" s="36" t="s">
        <v>98</v>
      </c>
      <c r="H7941" s="36">
        <v>20</v>
      </c>
      <c r="I7941" s="36">
        <v>20</v>
      </c>
    </row>
    <row r="7942" spans="1:9" x14ac:dyDescent="0.35">
      <c r="A7942" s="36">
        <v>1554974</v>
      </c>
      <c r="B7942" s="36" t="str">
        <f>VLOOKUP(AllData[[#This Row],[Order]],MM[],3,FALSE)</f>
        <v>V5757331401000</v>
      </c>
      <c r="C7942" s="36">
        <f>VLOOKUP(AllData[[#This Row],[Order]],MM[],2,FALSE)</f>
        <v>159</v>
      </c>
      <c r="D7942" s="36" t="s">
        <v>104</v>
      </c>
      <c r="E7942" s="36" t="s">
        <v>69</v>
      </c>
      <c r="F7942" s="36" t="s">
        <v>70</v>
      </c>
      <c r="G7942" s="36" t="s">
        <v>100</v>
      </c>
      <c r="H7942" s="36">
        <v>30</v>
      </c>
      <c r="I7942" s="36">
        <v>30</v>
      </c>
    </row>
    <row r="7943" spans="1:9" x14ac:dyDescent="0.35">
      <c r="A7943" s="36">
        <v>1554974</v>
      </c>
      <c r="B7943" s="36" t="str">
        <f>VLOOKUP(AllData[[#This Row],[Order]],MM[],3,FALSE)</f>
        <v>V5757331401000</v>
      </c>
      <c r="C7943" s="36">
        <f>VLOOKUP(AllData[[#This Row],[Order]],MM[],2,FALSE)</f>
        <v>159</v>
      </c>
      <c r="D7943" s="36" t="s">
        <v>113</v>
      </c>
      <c r="E7943" s="36" t="s">
        <v>102</v>
      </c>
      <c r="F7943" s="36" t="s">
        <v>100</v>
      </c>
      <c r="G7943" s="36" t="s">
        <v>103</v>
      </c>
      <c r="H7943" s="36">
        <v>30</v>
      </c>
      <c r="I7943" s="36">
        <v>30</v>
      </c>
    </row>
    <row r="7944" spans="1:9" x14ac:dyDescent="0.35">
      <c r="A7944" s="36">
        <v>1554974</v>
      </c>
      <c r="B7944" s="36" t="str">
        <f>VLOOKUP(AllData[[#This Row],[Order]],MM[],3,FALSE)</f>
        <v>V5757331401000</v>
      </c>
      <c r="C7944" s="36">
        <f>VLOOKUP(AllData[[#This Row],[Order]],MM[],2,FALSE)</f>
        <v>159</v>
      </c>
      <c r="D7944" s="36" t="s">
        <v>114</v>
      </c>
      <c r="E7944" s="36" t="s">
        <v>102</v>
      </c>
      <c r="F7944" s="36" t="s">
        <v>100</v>
      </c>
      <c r="G7944" s="36" t="s">
        <v>106</v>
      </c>
      <c r="H7944" s="36">
        <v>45</v>
      </c>
      <c r="I7944" s="36">
        <v>45</v>
      </c>
    </row>
    <row r="7945" spans="1:9" x14ac:dyDescent="0.35">
      <c r="A7945" s="36">
        <v>1554974</v>
      </c>
      <c r="B7945" s="36" t="str">
        <f>VLOOKUP(AllData[[#This Row],[Order]],MM[],3,FALSE)</f>
        <v>V5757331401000</v>
      </c>
      <c r="C7945" s="36">
        <f>VLOOKUP(AllData[[#This Row],[Order]],MM[],2,FALSE)</f>
        <v>159</v>
      </c>
      <c r="D7945" s="36" t="s">
        <v>60</v>
      </c>
      <c r="E7945" s="36" t="s">
        <v>61</v>
      </c>
      <c r="F7945" s="36" t="s">
        <v>63</v>
      </c>
      <c r="G7945" s="36" t="s">
        <v>108</v>
      </c>
      <c r="H7945" s="36">
        <v>301.98</v>
      </c>
      <c r="I7945" s="36">
        <v>1</v>
      </c>
    </row>
    <row r="7946" spans="1:9" x14ac:dyDescent="0.35">
      <c r="A7946" s="36">
        <v>1554974</v>
      </c>
      <c r="B7946" s="36" t="str">
        <f>VLOOKUP(AllData[[#This Row],[Order]],MM[],3,FALSE)</f>
        <v>V5757331401000</v>
      </c>
      <c r="C7946" s="36">
        <f>VLOOKUP(AllData[[#This Row],[Order]],MM[],2,FALSE)</f>
        <v>159</v>
      </c>
      <c r="D7946" s="36" t="s">
        <v>95</v>
      </c>
      <c r="E7946" s="36" t="s">
        <v>83</v>
      </c>
      <c r="F7946" s="36" t="s">
        <v>84</v>
      </c>
      <c r="G7946" s="36" t="s">
        <v>110</v>
      </c>
      <c r="H7946" s="36"/>
      <c r="I7946" s="36">
        <v>5</v>
      </c>
    </row>
    <row r="7947" spans="1:9" x14ac:dyDescent="0.35">
      <c r="A7947" s="36">
        <v>1555466</v>
      </c>
      <c r="B7947" s="36" t="str">
        <f>VLOOKUP(AllData[[#This Row],[Order]],MM[],3,FALSE)</f>
        <v>V5757311400800</v>
      </c>
      <c r="C7947" s="36">
        <f>VLOOKUP(AllData[[#This Row],[Order]],MM[],2,FALSE)</f>
        <v>160</v>
      </c>
      <c r="D7947" s="36" t="s">
        <v>60</v>
      </c>
      <c r="E7947" s="36" t="s">
        <v>83</v>
      </c>
      <c r="F7947" s="36" t="s">
        <v>84</v>
      </c>
      <c r="G7947" s="36" t="s">
        <v>111</v>
      </c>
      <c r="H7947" s="36">
        <v>38.683</v>
      </c>
      <c r="I7947" s="36">
        <v>40</v>
      </c>
    </row>
    <row r="7948" spans="1:9" x14ac:dyDescent="0.35">
      <c r="A7948" s="36">
        <v>1555466</v>
      </c>
      <c r="B7948" s="36" t="str">
        <f>VLOOKUP(AllData[[#This Row],[Order]],MM[],3,FALSE)</f>
        <v>V5757311400800</v>
      </c>
      <c r="C7948" s="36">
        <f>VLOOKUP(AllData[[#This Row],[Order]],MM[],2,FALSE)</f>
        <v>160</v>
      </c>
      <c r="D7948" s="36" t="s">
        <v>68</v>
      </c>
      <c r="E7948" s="36" t="s">
        <v>61</v>
      </c>
      <c r="F7948" s="36" t="s">
        <v>63</v>
      </c>
      <c r="G7948" s="36" t="s">
        <v>64</v>
      </c>
      <c r="H7948" s="36">
        <v>41</v>
      </c>
      <c r="I7948" s="36">
        <v>15</v>
      </c>
    </row>
    <row r="7949" spans="1:9" x14ac:dyDescent="0.35">
      <c r="A7949" s="36">
        <v>1555466</v>
      </c>
      <c r="B7949" s="36" t="str">
        <f>VLOOKUP(AllData[[#This Row],[Order]],MM[],3,FALSE)</f>
        <v>V5757311400800</v>
      </c>
      <c r="C7949" s="36">
        <f>VLOOKUP(AllData[[#This Row],[Order]],MM[],2,FALSE)</f>
        <v>160</v>
      </c>
      <c r="D7949" s="36" t="s">
        <v>73</v>
      </c>
      <c r="E7949" s="36" t="s">
        <v>69</v>
      </c>
      <c r="F7949" s="36" t="s">
        <v>70</v>
      </c>
      <c r="G7949" s="36" t="s">
        <v>71</v>
      </c>
      <c r="H7949" s="36">
        <v>20</v>
      </c>
      <c r="I7949" s="36">
        <v>20</v>
      </c>
    </row>
    <row r="7950" spans="1:9" x14ac:dyDescent="0.35">
      <c r="A7950" s="36">
        <v>1555466</v>
      </c>
      <c r="B7950" s="36" t="str">
        <f>VLOOKUP(AllData[[#This Row],[Order]],MM[],3,FALSE)</f>
        <v>V5757311400800</v>
      </c>
      <c r="C7950" s="36">
        <f>VLOOKUP(AllData[[#This Row],[Order]],MM[],2,FALSE)</f>
        <v>160</v>
      </c>
      <c r="D7950" s="36" t="s">
        <v>75</v>
      </c>
      <c r="E7950" s="36" t="s">
        <v>61</v>
      </c>
      <c r="F7950" s="36" t="s">
        <v>63</v>
      </c>
      <c r="G7950" s="36" t="s">
        <v>74</v>
      </c>
      <c r="H7950" s="36">
        <v>331.38</v>
      </c>
      <c r="I7950" s="36">
        <v>290</v>
      </c>
    </row>
    <row r="7951" spans="1:9" x14ac:dyDescent="0.35">
      <c r="A7951" s="36">
        <v>1555466</v>
      </c>
      <c r="B7951" s="36" t="str">
        <f>VLOOKUP(AllData[[#This Row],[Order]],MM[],3,FALSE)</f>
        <v>V5757311400800</v>
      </c>
      <c r="C7951" s="36">
        <f>VLOOKUP(AllData[[#This Row],[Order]],MM[],2,FALSE)</f>
        <v>160</v>
      </c>
      <c r="D7951" s="36" t="s">
        <v>78</v>
      </c>
      <c r="E7951" s="36" t="s">
        <v>61</v>
      </c>
      <c r="F7951" s="36" t="s">
        <v>63</v>
      </c>
      <c r="G7951" s="36" t="s">
        <v>76</v>
      </c>
      <c r="H7951" s="36">
        <v>1455.9559999999999</v>
      </c>
      <c r="I7951" s="36">
        <v>1040</v>
      </c>
    </row>
    <row r="7952" spans="1:9" x14ac:dyDescent="0.35">
      <c r="A7952" s="36">
        <v>1555466</v>
      </c>
      <c r="B7952" s="36" t="str">
        <f>VLOOKUP(AllData[[#This Row],[Order]],MM[],3,FALSE)</f>
        <v>V5757311400800</v>
      </c>
      <c r="C7952" s="36">
        <f>VLOOKUP(AllData[[#This Row],[Order]],MM[],2,FALSE)</f>
        <v>160</v>
      </c>
      <c r="D7952" s="36" t="s">
        <v>80</v>
      </c>
      <c r="E7952" s="36" t="s">
        <v>61</v>
      </c>
      <c r="F7952" s="36" t="s">
        <v>63</v>
      </c>
      <c r="G7952" s="36" t="s">
        <v>112</v>
      </c>
      <c r="H7952" s="36">
        <v>10.717000000000001</v>
      </c>
      <c r="I7952" s="36">
        <v>50</v>
      </c>
    </row>
    <row r="7953" spans="1:9" x14ac:dyDescent="0.35">
      <c r="A7953" s="36">
        <v>1555466</v>
      </c>
      <c r="B7953" s="36" t="str">
        <f>VLOOKUP(AllData[[#This Row],[Order]],MM[],3,FALSE)</f>
        <v>V5757311400800</v>
      </c>
      <c r="C7953" s="36">
        <f>VLOOKUP(AllData[[#This Row],[Order]],MM[],2,FALSE)</f>
        <v>160</v>
      </c>
      <c r="D7953" s="36" t="s">
        <v>82</v>
      </c>
      <c r="E7953" s="36" t="s">
        <v>89</v>
      </c>
      <c r="F7953" s="36" t="s">
        <v>91</v>
      </c>
      <c r="G7953" s="36" t="s">
        <v>92</v>
      </c>
      <c r="H7953" s="36"/>
      <c r="I7953" s="36">
        <v>0</v>
      </c>
    </row>
    <row r="7954" spans="1:9" x14ac:dyDescent="0.35">
      <c r="A7954" s="36">
        <v>1555466</v>
      </c>
      <c r="B7954" s="36" t="str">
        <f>VLOOKUP(AllData[[#This Row],[Order]],MM[],3,FALSE)</f>
        <v>V5757311400800</v>
      </c>
      <c r="C7954" s="36">
        <f>VLOOKUP(AllData[[#This Row],[Order]],MM[],2,FALSE)</f>
        <v>160</v>
      </c>
      <c r="D7954" s="36" t="s">
        <v>85</v>
      </c>
      <c r="E7954" s="36" t="s">
        <v>69</v>
      </c>
      <c r="F7954" s="36" t="s">
        <v>70</v>
      </c>
      <c r="G7954" s="36" t="s">
        <v>79</v>
      </c>
      <c r="H7954" s="36">
        <v>20</v>
      </c>
      <c r="I7954" s="36">
        <v>20</v>
      </c>
    </row>
    <row r="7955" spans="1:9" x14ac:dyDescent="0.35">
      <c r="A7955" s="36">
        <v>1555466</v>
      </c>
      <c r="B7955" s="36" t="str">
        <f>VLOOKUP(AllData[[#This Row],[Order]],MM[],3,FALSE)</f>
        <v>V5757311400800</v>
      </c>
      <c r="C7955" s="36">
        <f>VLOOKUP(AllData[[#This Row],[Order]],MM[],2,FALSE)</f>
        <v>160</v>
      </c>
      <c r="D7955" s="36" t="s">
        <v>88</v>
      </c>
      <c r="E7955" s="36" t="s">
        <v>69</v>
      </c>
      <c r="F7955" s="36" t="s">
        <v>70</v>
      </c>
      <c r="G7955" s="36" t="s">
        <v>81</v>
      </c>
      <c r="H7955" s="36">
        <v>20</v>
      </c>
      <c r="I7955" s="36">
        <v>20</v>
      </c>
    </row>
    <row r="7956" spans="1:9" x14ac:dyDescent="0.35">
      <c r="A7956" s="36">
        <v>1555466</v>
      </c>
      <c r="B7956" s="36" t="str">
        <f>VLOOKUP(AllData[[#This Row],[Order]],MM[],3,FALSE)</f>
        <v>V5757311400800</v>
      </c>
      <c r="C7956" s="36">
        <f>VLOOKUP(AllData[[#This Row],[Order]],MM[],2,FALSE)</f>
        <v>160</v>
      </c>
      <c r="D7956" s="36" t="s">
        <v>95</v>
      </c>
      <c r="E7956" s="36" t="s">
        <v>83</v>
      </c>
      <c r="F7956" s="36" t="s">
        <v>84</v>
      </c>
      <c r="G7956" s="36" t="s">
        <v>84</v>
      </c>
      <c r="H7956" s="36">
        <v>237.06</v>
      </c>
      <c r="I7956" s="36">
        <v>450</v>
      </c>
    </row>
    <row r="7957" spans="1:9" x14ac:dyDescent="0.35">
      <c r="A7957" s="36">
        <v>1555466</v>
      </c>
      <c r="B7957" s="36" t="str">
        <f>VLOOKUP(AllData[[#This Row],[Order]],MM[],3,FALSE)</f>
        <v>V5757311400800</v>
      </c>
      <c r="C7957" s="36">
        <f>VLOOKUP(AllData[[#This Row],[Order]],MM[],2,FALSE)</f>
        <v>160</v>
      </c>
      <c r="D7957" s="36" t="s">
        <v>97</v>
      </c>
      <c r="E7957" s="36" t="s">
        <v>86</v>
      </c>
      <c r="F7957" s="36" t="s">
        <v>87</v>
      </c>
      <c r="G7957" s="36" t="s">
        <v>87</v>
      </c>
      <c r="H7957" s="36">
        <v>20</v>
      </c>
      <c r="I7957" s="36">
        <v>20</v>
      </c>
    </row>
    <row r="7958" spans="1:9" x14ac:dyDescent="0.35">
      <c r="A7958" s="36">
        <v>1555466</v>
      </c>
      <c r="B7958" s="36" t="str">
        <f>VLOOKUP(AllData[[#This Row],[Order]],MM[],3,FALSE)</f>
        <v>V5757311400800</v>
      </c>
      <c r="C7958" s="36">
        <f>VLOOKUP(AllData[[#This Row],[Order]],MM[],2,FALSE)</f>
        <v>160</v>
      </c>
      <c r="D7958" s="36" t="s">
        <v>99</v>
      </c>
      <c r="E7958" s="36" t="s">
        <v>61</v>
      </c>
      <c r="F7958" s="36" t="s">
        <v>63</v>
      </c>
      <c r="G7958" s="36" t="s">
        <v>96</v>
      </c>
      <c r="H7958" s="36">
        <v>26.283000000000001</v>
      </c>
      <c r="I7958" s="36">
        <v>100</v>
      </c>
    </row>
    <row r="7959" spans="1:9" x14ac:dyDescent="0.35">
      <c r="A7959" s="36">
        <v>1555466</v>
      </c>
      <c r="B7959" s="36" t="str">
        <f>VLOOKUP(AllData[[#This Row],[Order]],MM[],3,FALSE)</f>
        <v>V5757311400800</v>
      </c>
      <c r="C7959" s="36">
        <f>VLOOKUP(AllData[[#This Row],[Order]],MM[],2,FALSE)</f>
        <v>160</v>
      </c>
      <c r="D7959" s="36" t="s">
        <v>101</v>
      </c>
      <c r="E7959" s="36" t="s">
        <v>69</v>
      </c>
      <c r="F7959" s="36" t="s">
        <v>70</v>
      </c>
      <c r="G7959" s="36" t="s">
        <v>98</v>
      </c>
      <c r="H7959" s="36">
        <v>20</v>
      </c>
      <c r="I7959" s="36">
        <v>20</v>
      </c>
    </row>
    <row r="7960" spans="1:9" x14ac:dyDescent="0.35">
      <c r="A7960" s="36">
        <v>1555466</v>
      </c>
      <c r="B7960" s="36" t="str">
        <f>VLOOKUP(AllData[[#This Row],[Order]],MM[],3,FALSE)</f>
        <v>V5757311400800</v>
      </c>
      <c r="C7960" s="36">
        <f>VLOOKUP(AllData[[#This Row],[Order]],MM[],2,FALSE)</f>
        <v>160</v>
      </c>
      <c r="D7960" s="36" t="s">
        <v>104</v>
      </c>
      <c r="E7960" s="36" t="s">
        <v>69</v>
      </c>
      <c r="F7960" s="36" t="s">
        <v>70</v>
      </c>
      <c r="G7960" s="36" t="s">
        <v>100</v>
      </c>
      <c r="H7960" s="36">
        <v>30</v>
      </c>
      <c r="I7960" s="36">
        <v>30</v>
      </c>
    </row>
    <row r="7961" spans="1:9" x14ac:dyDescent="0.35">
      <c r="A7961" s="36">
        <v>1555466</v>
      </c>
      <c r="B7961" s="36" t="str">
        <f>VLOOKUP(AllData[[#This Row],[Order]],MM[],3,FALSE)</f>
        <v>V5757311400800</v>
      </c>
      <c r="C7961" s="36">
        <f>VLOOKUP(AllData[[#This Row],[Order]],MM[],2,FALSE)</f>
        <v>160</v>
      </c>
      <c r="D7961" s="36" t="s">
        <v>113</v>
      </c>
      <c r="E7961" s="36" t="s">
        <v>102</v>
      </c>
      <c r="F7961" s="36" t="s">
        <v>100</v>
      </c>
      <c r="G7961" s="36" t="s">
        <v>103</v>
      </c>
      <c r="H7961" s="36">
        <v>30</v>
      </c>
      <c r="I7961" s="36">
        <v>30</v>
      </c>
    </row>
    <row r="7962" spans="1:9" x14ac:dyDescent="0.35">
      <c r="A7962" s="36">
        <v>1555466</v>
      </c>
      <c r="B7962" s="36" t="str">
        <f>VLOOKUP(AllData[[#This Row],[Order]],MM[],3,FALSE)</f>
        <v>V5757311400800</v>
      </c>
      <c r="C7962" s="36">
        <f>VLOOKUP(AllData[[#This Row],[Order]],MM[],2,FALSE)</f>
        <v>160</v>
      </c>
      <c r="D7962" s="36" t="s">
        <v>114</v>
      </c>
      <c r="E7962" s="36" t="s">
        <v>102</v>
      </c>
      <c r="F7962" s="36" t="s">
        <v>100</v>
      </c>
      <c r="G7962" s="36" t="s">
        <v>106</v>
      </c>
      <c r="H7962" s="36">
        <v>45</v>
      </c>
      <c r="I7962" s="36">
        <v>45</v>
      </c>
    </row>
    <row r="7963" spans="1:9" x14ac:dyDescent="0.35">
      <c r="A7963" s="36">
        <v>1555466</v>
      </c>
      <c r="B7963" s="36" t="str">
        <f>VLOOKUP(AllData[[#This Row],[Order]],MM[],3,FALSE)</f>
        <v>V5757311400800</v>
      </c>
      <c r="C7963" s="36">
        <f>VLOOKUP(AllData[[#This Row],[Order]],MM[],2,FALSE)</f>
        <v>160</v>
      </c>
      <c r="D7963" s="36" t="s">
        <v>60</v>
      </c>
      <c r="E7963" s="36" t="s">
        <v>61</v>
      </c>
      <c r="F7963" s="36" t="s">
        <v>63</v>
      </c>
      <c r="G7963" s="36" t="s">
        <v>108</v>
      </c>
      <c r="H7963" s="36">
        <v>223.02</v>
      </c>
      <c r="I7963" s="36">
        <v>1</v>
      </c>
    </row>
    <row r="7964" spans="1:9" x14ac:dyDescent="0.35">
      <c r="A7964" s="36">
        <v>1555466</v>
      </c>
      <c r="B7964" s="36" t="str">
        <f>VLOOKUP(AllData[[#This Row],[Order]],MM[],3,FALSE)</f>
        <v>V5757311400800</v>
      </c>
      <c r="C7964" s="36">
        <f>VLOOKUP(AllData[[#This Row],[Order]],MM[],2,FALSE)</f>
        <v>160</v>
      </c>
      <c r="D7964" s="36" t="s">
        <v>95</v>
      </c>
      <c r="E7964" s="36" t="s">
        <v>83</v>
      </c>
      <c r="F7964" s="36" t="s">
        <v>84</v>
      </c>
      <c r="G7964" s="36" t="s">
        <v>110</v>
      </c>
      <c r="H7964" s="36"/>
      <c r="I7964" s="36">
        <v>5</v>
      </c>
    </row>
    <row r="7965" spans="1:9" x14ac:dyDescent="0.35">
      <c r="A7965" s="36">
        <v>1555467</v>
      </c>
      <c r="B7965" s="36" t="str">
        <f>VLOOKUP(AllData[[#This Row],[Order]],MM[],3,FALSE)</f>
        <v>V5757311401000</v>
      </c>
      <c r="C7965" s="36">
        <f>VLOOKUP(AllData[[#This Row],[Order]],MM[],2,FALSE)</f>
        <v>160</v>
      </c>
      <c r="D7965" s="36" t="s">
        <v>60</v>
      </c>
      <c r="E7965" s="36" t="s">
        <v>83</v>
      </c>
      <c r="F7965" s="36" t="s">
        <v>84</v>
      </c>
      <c r="G7965" s="36" t="s">
        <v>111</v>
      </c>
      <c r="H7965" s="36">
        <v>5.2329999999999997</v>
      </c>
      <c r="I7965" s="36">
        <v>40</v>
      </c>
    </row>
    <row r="7966" spans="1:9" x14ac:dyDescent="0.35">
      <c r="A7966" s="36">
        <v>1555467</v>
      </c>
      <c r="B7966" s="36" t="str">
        <f>VLOOKUP(AllData[[#This Row],[Order]],MM[],3,FALSE)</f>
        <v>V5757311401000</v>
      </c>
      <c r="C7966" s="36">
        <f>VLOOKUP(AllData[[#This Row],[Order]],MM[],2,FALSE)</f>
        <v>160</v>
      </c>
      <c r="D7966" s="36" t="s">
        <v>68</v>
      </c>
      <c r="E7966" s="36" t="s">
        <v>61</v>
      </c>
      <c r="F7966" s="36" t="s">
        <v>63</v>
      </c>
      <c r="G7966" s="36" t="s">
        <v>64</v>
      </c>
      <c r="H7966" s="36">
        <v>2.6</v>
      </c>
      <c r="I7966" s="36">
        <v>15</v>
      </c>
    </row>
    <row r="7967" spans="1:9" x14ac:dyDescent="0.35">
      <c r="A7967" s="36">
        <v>1555467</v>
      </c>
      <c r="B7967" s="36" t="str">
        <f>VLOOKUP(AllData[[#This Row],[Order]],MM[],3,FALSE)</f>
        <v>V5757311401000</v>
      </c>
      <c r="C7967" s="36">
        <f>VLOOKUP(AllData[[#This Row],[Order]],MM[],2,FALSE)</f>
        <v>160</v>
      </c>
      <c r="D7967" s="36" t="s">
        <v>73</v>
      </c>
      <c r="E7967" s="36" t="s">
        <v>69</v>
      </c>
      <c r="F7967" s="36" t="s">
        <v>70</v>
      </c>
      <c r="G7967" s="36" t="s">
        <v>71</v>
      </c>
      <c r="H7967" s="36">
        <v>20</v>
      </c>
      <c r="I7967" s="36">
        <v>20</v>
      </c>
    </row>
    <row r="7968" spans="1:9" x14ac:dyDescent="0.35">
      <c r="A7968" s="36">
        <v>1555467</v>
      </c>
      <c r="B7968" s="36" t="str">
        <f>VLOOKUP(AllData[[#This Row],[Order]],MM[],3,FALSE)</f>
        <v>V5757311401000</v>
      </c>
      <c r="C7968" s="36">
        <f>VLOOKUP(AllData[[#This Row],[Order]],MM[],2,FALSE)</f>
        <v>160</v>
      </c>
      <c r="D7968" s="36" t="s">
        <v>75</v>
      </c>
      <c r="E7968" s="36" t="s">
        <v>61</v>
      </c>
      <c r="F7968" s="36" t="s">
        <v>63</v>
      </c>
      <c r="G7968" s="36" t="s">
        <v>74</v>
      </c>
      <c r="H7968" s="36">
        <v>417.58699999999999</v>
      </c>
      <c r="I7968" s="36">
        <v>350</v>
      </c>
    </row>
    <row r="7969" spans="1:9" x14ac:dyDescent="0.35">
      <c r="A7969" s="36">
        <v>1555467</v>
      </c>
      <c r="B7969" s="36" t="str">
        <f>VLOOKUP(AllData[[#This Row],[Order]],MM[],3,FALSE)</f>
        <v>V5757311401000</v>
      </c>
      <c r="C7969" s="36">
        <f>VLOOKUP(AllData[[#This Row],[Order]],MM[],2,FALSE)</f>
        <v>160</v>
      </c>
      <c r="D7969" s="36" t="s">
        <v>78</v>
      </c>
      <c r="E7969" s="36" t="s">
        <v>61</v>
      </c>
      <c r="F7969" s="36" t="s">
        <v>63</v>
      </c>
      <c r="G7969" s="36" t="s">
        <v>76</v>
      </c>
      <c r="H7969" s="36">
        <v>1828.68</v>
      </c>
      <c r="I7969" s="36">
        <v>1020</v>
      </c>
    </row>
    <row r="7970" spans="1:9" x14ac:dyDescent="0.35">
      <c r="A7970" s="36">
        <v>1555467</v>
      </c>
      <c r="B7970" s="36" t="str">
        <f>VLOOKUP(AllData[[#This Row],[Order]],MM[],3,FALSE)</f>
        <v>V5757311401000</v>
      </c>
      <c r="C7970" s="36">
        <f>VLOOKUP(AllData[[#This Row],[Order]],MM[],2,FALSE)</f>
        <v>160</v>
      </c>
      <c r="D7970" s="36" t="s">
        <v>80</v>
      </c>
      <c r="E7970" s="36" t="s">
        <v>61</v>
      </c>
      <c r="F7970" s="36" t="s">
        <v>63</v>
      </c>
      <c r="G7970" s="36" t="s">
        <v>112</v>
      </c>
      <c r="H7970" s="36">
        <v>104.88</v>
      </c>
      <c r="I7970" s="36">
        <v>50</v>
      </c>
    </row>
    <row r="7971" spans="1:9" x14ac:dyDescent="0.35">
      <c r="A7971" s="36">
        <v>1555467</v>
      </c>
      <c r="B7971" s="36" t="str">
        <f>VLOOKUP(AllData[[#This Row],[Order]],MM[],3,FALSE)</f>
        <v>V5757311401000</v>
      </c>
      <c r="C7971" s="36">
        <f>VLOOKUP(AllData[[#This Row],[Order]],MM[],2,FALSE)</f>
        <v>160</v>
      </c>
      <c r="D7971" s="36" t="s">
        <v>82</v>
      </c>
      <c r="E7971" s="36" t="s">
        <v>89</v>
      </c>
      <c r="F7971" s="36" t="s">
        <v>91</v>
      </c>
      <c r="G7971" s="36" t="s">
        <v>92</v>
      </c>
      <c r="H7971" s="36"/>
      <c r="I7971" s="36">
        <v>0</v>
      </c>
    </row>
    <row r="7972" spans="1:9" x14ac:dyDescent="0.35">
      <c r="A7972" s="36">
        <v>1555467</v>
      </c>
      <c r="B7972" s="36" t="str">
        <f>VLOOKUP(AllData[[#This Row],[Order]],MM[],3,FALSE)</f>
        <v>V5757311401000</v>
      </c>
      <c r="C7972" s="36">
        <f>VLOOKUP(AllData[[#This Row],[Order]],MM[],2,FALSE)</f>
        <v>160</v>
      </c>
      <c r="D7972" s="36" t="s">
        <v>85</v>
      </c>
      <c r="E7972" s="36" t="s">
        <v>69</v>
      </c>
      <c r="F7972" s="36" t="s">
        <v>70</v>
      </c>
      <c r="G7972" s="36" t="s">
        <v>79</v>
      </c>
      <c r="H7972" s="36">
        <v>20</v>
      </c>
      <c r="I7972" s="36">
        <v>20</v>
      </c>
    </row>
    <row r="7973" spans="1:9" x14ac:dyDescent="0.35">
      <c r="A7973" s="36">
        <v>1555467</v>
      </c>
      <c r="B7973" s="36" t="str">
        <f>VLOOKUP(AllData[[#This Row],[Order]],MM[],3,FALSE)</f>
        <v>V5757311401000</v>
      </c>
      <c r="C7973" s="36">
        <f>VLOOKUP(AllData[[#This Row],[Order]],MM[],2,FALSE)</f>
        <v>160</v>
      </c>
      <c r="D7973" s="36" t="s">
        <v>88</v>
      </c>
      <c r="E7973" s="36" t="s">
        <v>69</v>
      </c>
      <c r="F7973" s="36" t="s">
        <v>70</v>
      </c>
      <c r="G7973" s="36" t="s">
        <v>81</v>
      </c>
      <c r="H7973" s="36">
        <v>20</v>
      </c>
      <c r="I7973" s="36">
        <v>20</v>
      </c>
    </row>
    <row r="7974" spans="1:9" x14ac:dyDescent="0.35">
      <c r="A7974" s="36">
        <v>1555467</v>
      </c>
      <c r="B7974" s="36" t="str">
        <f>VLOOKUP(AllData[[#This Row],[Order]],MM[],3,FALSE)</f>
        <v>V5757311401000</v>
      </c>
      <c r="C7974" s="36">
        <f>VLOOKUP(AllData[[#This Row],[Order]],MM[],2,FALSE)</f>
        <v>160</v>
      </c>
      <c r="D7974" s="36" t="s">
        <v>95</v>
      </c>
      <c r="E7974" s="36" t="s">
        <v>83</v>
      </c>
      <c r="F7974" s="36" t="s">
        <v>84</v>
      </c>
      <c r="G7974" s="36" t="s">
        <v>84</v>
      </c>
      <c r="H7974" s="36">
        <v>511.32</v>
      </c>
      <c r="I7974" s="36">
        <v>450</v>
      </c>
    </row>
    <row r="7975" spans="1:9" x14ac:dyDescent="0.35">
      <c r="A7975" s="36">
        <v>1555467</v>
      </c>
      <c r="B7975" s="36" t="str">
        <f>VLOOKUP(AllData[[#This Row],[Order]],MM[],3,FALSE)</f>
        <v>V5757311401000</v>
      </c>
      <c r="C7975" s="36">
        <f>VLOOKUP(AllData[[#This Row],[Order]],MM[],2,FALSE)</f>
        <v>160</v>
      </c>
      <c r="D7975" s="36" t="s">
        <v>97</v>
      </c>
      <c r="E7975" s="36" t="s">
        <v>86</v>
      </c>
      <c r="F7975" s="36" t="s">
        <v>87</v>
      </c>
      <c r="G7975" s="36" t="s">
        <v>87</v>
      </c>
      <c r="H7975" s="36">
        <v>20</v>
      </c>
      <c r="I7975" s="36">
        <v>20</v>
      </c>
    </row>
    <row r="7976" spans="1:9" x14ac:dyDescent="0.35">
      <c r="A7976" s="36">
        <v>1555467</v>
      </c>
      <c r="B7976" s="36" t="str">
        <f>VLOOKUP(AllData[[#This Row],[Order]],MM[],3,FALSE)</f>
        <v>V5757311401000</v>
      </c>
      <c r="C7976" s="36">
        <f>VLOOKUP(AllData[[#This Row],[Order]],MM[],2,FALSE)</f>
        <v>160</v>
      </c>
      <c r="D7976" s="36" t="s">
        <v>99</v>
      </c>
      <c r="E7976" s="36" t="s">
        <v>61</v>
      </c>
      <c r="F7976" s="36" t="s">
        <v>63</v>
      </c>
      <c r="G7976" s="36" t="s">
        <v>96</v>
      </c>
      <c r="H7976" s="36">
        <v>10.65</v>
      </c>
      <c r="I7976" s="36">
        <v>100</v>
      </c>
    </row>
    <row r="7977" spans="1:9" x14ac:dyDescent="0.35">
      <c r="A7977" s="36">
        <v>1555467</v>
      </c>
      <c r="B7977" s="36" t="str">
        <f>VLOOKUP(AllData[[#This Row],[Order]],MM[],3,FALSE)</f>
        <v>V5757311401000</v>
      </c>
      <c r="C7977" s="36">
        <f>VLOOKUP(AllData[[#This Row],[Order]],MM[],2,FALSE)</f>
        <v>160</v>
      </c>
      <c r="D7977" s="36" t="s">
        <v>101</v>
      </c>
      <c r="E7977" s="36" t="s">
        <v>69</v>
      </c>
      <c r="F7977" s="36" t="s">
        <v>70</v>
      </c>
      <c r="G7977" s="36" t="s">
        <v>98</v>
      </c>
      <c r="H7977" s="36">
        <v>20</v>
      </c>
      <c r="I7977" s="36">
        <v>20</v>
      </c>
    </row>
    <row r="7978" spans="1:9" x14ac:dyDescent="0.35">
      <c r="A7978" s="36">
        <v>1555467</v>
      </c>
      <c r="B7978" s="36" t="str">
        <f>VLOOKUP(AllData[[#This Row],[Order]],MM[],3,FALSE)</f>
        <v>V5757311401000</v>
      </c>
      <c r="C7978" s="36">
        <f>VLOOKUP(AllData[[#This Row],[Order]],MM[],2,FALSE)</f>
        <v>160</v>
      </c>
      <c r="D7978" s="36" t="s">
        <v>104</v>
      </c>
      <c r="E7978" s="36" t="s">
        <v>69</v>
      </c>
      <c r="F7978" s="36" t="s">
        <v>70</v>
      </c>
      <c r="G7978" s="36" t="s">
        <v>100</v>
      </c>
      <c r="H7978" s="36">
        <v>30</v>
      </c>
      <c r="I7978" s="36">
        <v>30</v>
      </c>
    </row>
    <row r="7979" spans="1:9" x14ac:dyDescent="0.35">
      <c r="A7979" s="36">
        <v>1555467</v>
      </c>
      <c r="B7979" s="36" t="str">
        <f>VLOOKUP(AllData[[#This Row],[Order]],MM[],3,FALSE)</f>
        <v>V5757311401000</v>
      </c>
      <c r="C7979" s="36">
        <f>VLOOKUP(AllData[[#This Row],[Order]],MM[],2,FALSE)</f>
        <v>160</v>
      </c>
      <c r="D7979" s="36" t="s">
        <v>113</v>
      </c>
      <c r="E7979" s="36" t="s">
        <v>102</v>
      </c>
      <c r="F7979" s="36" t="s">
        <v>100</v>
      </c>
      <c r="G7979" s="36" t="s">
        <v>103</v>
      </c>
      <c r="H7979" s="36">
        <v>30</v>
      </c>
      <c r="I7979" s="36">
        <v>30</v>
      </c>
    </row>
    <row r="7980" spans="1:9" x14ac:dyDescent="0.35">
      <c r="A7980" s="36">
        <v>1555467</v>
      </c>
      <c r="B7980" s="36" t="str">
        <f>VLOOKUP(AllData[[#This Row],[Order]],MM[],3,FALSE)</f>
        <v>V5757311401000</v>
      </c>
      <c r="C7980" s="36">
        <f>VLOOKUP(AllData[[#This Row],[Order]],MM[],2,FALSE)</f>
        <v>160</v>
      </c>
      <c r="D7980" s="36" t="s">
        <v>114</v>
      </c>
      <c r="E7980" s="36" t="s">
        <v>102</v>
      </c>
      <c r="F7980" s="36" t="s">
        <v>100</v>
      </c>
      <c r="G7980" s="36" t="s">
        <v>106</v>
      </c>
      <c r="H7980" s="36">
        <v>45</v>
      </c>
      <c r="I7980" s="36">
        <v>45</v>
      </c>
    </row>
    <row r="7981" spans="1:9" x14ac:dyDescent="0.35">
      <c r="A7981" s="36">
        <v>1555467</v>
      </c>
      <c r="B7981" s="36" t="str">
        <f>VLOOKUP(AllData[[#This Row],[Order]],MM[],3,FALSE)</f>
        <v>V5757311401000</v>
      </c>
      <c r="C7981" s="36">
        <f>VLOOKUP(AllData[[#This Row],[Order]],MM[],2,FALSE)</f>
        <v>160</v>
      </c>
      <c r="D7981" s="36" t="s">
        <v>60</v>
      </c>
      <c r="E7981" s="36" t="s">
        <v>61</v>
      </c>
      <c r="F7981" s="36" t="s">
        <v>63</v>
      </c>
      <c r="G7981" s="36" t="s">
        <v>108</v>
      </c>
      <c r="H7981" s="36">
        <v>107.64</v>
      </c>
      <c r="I7981" s="36">
        <v>1</v>
      </c>
    </row>
    <row r="7982" spans="1:9" x14ac:dyDescent="0.35">
      <c r="A7982" s="36">
        <v>1555467</v>
      </c>
      <c r="B7982" s="36" t="str">
        <f>VLOOKUP(AllData[[#This Row],[Order]],MM[],3,FALSE)</f>
        <v>V5757311401000</v>
      </c>
      <c r="C7982" s="36">
        <f>VLOOKUP(AllData[[#This Row],[Order]],MM[],2,FALSE)</f>
        <v>160</v>
      </c>
      <c r="D7982" s="36" t="s">
        <v>95</v>
      </c>
      <c r="E7982" s="36" t="s">
        <v>83</v>
      </c>
      <c r="F7982" s="36" t="s">
        <v>84</v>
      </c>
      <c r="G7982" s="36" t="s">
        <v>110</v>
      </c>
      <c r="H7982" s="36"/>
      <c r="I7982" s="36">
        <v>5</v>
      </c>
    </row>
    <row r="7983" spans="1:9" x14ac:dyDescent="0.35">
      <c r="A7983" s="36">
        <v>1555468</v>
      </c>
      <c r="B7983" s="36" t="str">
        <f>VLOOKUP(AllData[[#This Row],[Order]],MM[],3,FALSE)</f>
        <v>V5757331400800</v>
      </c>
      <c r="C7983" s="36">
        <f>VLOOKUP(AllData[[#This Row],[Order]],MM[],2,FALSE)</f>
        <v>160</v>
      </c>
      <c r="D7983" s="36" t="s">
        <v>60</v>
      </c>
      <c r="E7983" s="36" t="s">
        <v>83</v>
      </c>
      <c r="F7983" s="36" t="s">
        <v>84</v>
      </c>
      <c r="G7983" s="36" t="s">
        <v>111</v>
      </c>
      <c r="H7983" s="36">
        <v>42.75</v>
      </c>
      <c r="I7983" s="36">
        <v>40</v>
      </c>
    </row>
    <row r="7984" spans="1:9" x14ac:dyDescent="0.35">
      <c r="A7984" s="36">
        <v>1555468</v>
      </c>
      <c r="B7984" s="36" t="str">
        <f>VLOOKUP(AllData[[#This Row],[Order]],MM[],3,FALSE)</f>
        <v>V5757331400800</v>
      </c>
      <c r="C7984" s="36">
        <f>VLOOKUP(AllData[[#This Row],[Order]],MM[],2,FALSE)</f>
        <v>160</v>
      </c>
      <c r="D7984" s="36" t="s">
        <v>68</v>
      </c>
      <c r="E7984" s="36" t="s">
        <v>61</v>
      </c>
      <c r="F7984" s="36" t="s">
        <v>63</v>
      </c>
      <c r="G7984" s="36" t="s">
        <v>64</v>
      </c>
      <c r="H7984" s="36">
        <v>14.3</v>
      </c>
      <c r="I7984" s="36">
        <v>15</v>
      </c>
    </row>
    <row r="7985" spans="1:9" x14ac:dyDescent="0.35">
      <c r="A7985" s="36">
        <v>1555468</v>
      </c>
      <c r="B7985" s="36" t="str">
        <f>VLOOKUP(AllData[[#This Row],[Order]],MM[],3,FALSE)</f>
        <v>V5757331400800</v>
      </c>
      <c r="C7985" s="36">
        <f>VLOOKUP(AllData[[#This Row],[Order]],MM[],2,FALSE)</f>
        <v>160</v>
      </c>
      <c r="D7985" s="36" t="s">
        <v>73</v>
      </c>
      <c r="E7985" s="36" t="s">
        <v>69</v>
      </c>
      <c r="F7985" s="36" t="s">
        <v>70</v>
      </c>
      <c r="G7985" s="36" t="s">
        <v>71</v>
      </c>
      <c r="H7985" s="36">
        <v>20</v>
      </c>
      <c r="I7985" s="36">
        <v>20</v>
      </c>
    </row>
    <row r="7986" spans="1:9" x14ac:dyDescent="0.35">
      <c r="A7986" s="36">
        <v>1555468</v>
      </c>
      <c r="B7986" s="36" t="str">
        <f>VLOOKUP(AllData[[#This Row],[Order]],MM[],3,FALSE)</f>
        <v>V5757331400800</v>
      </c>
      <c r="C7986" s="36">
        <f>VLOOKUP(AllData[[#This Row],[Order]],MM[],2,FALSE)</f>
        <v>160</v>
      </c>
      <c r="D7986" s="36" t="s">
        <v>75</v>
      </c>
      <c r="E7986" s="36" t="s">
        <v>61</v>
      </c>
      <c r="F7986" s="36" t="s">
        <v>63</v>
      </c>
      <c r="G7986" s="36" t="s">
        <v>74</v>
      </c>
      <c r="H7986" s="36">
        <v>205.01999999999998</v>
      </c>
      <c r="I7986" s="36">
        <v>350</v>
      </c>
    </row>
    <row r="7987" spans="1:9" x14ac:dyDescent="0.35">
      <c r="A7987" s="36">
        <v>1555468</v>
      </c>
      <c r="B7987" s="36" t="str">
        <f>VLOOKUP(AllData[[#This Row],[Order]],MM[],3,FALSE)</f>
        <v>V5757331400800</v>
      </c>
      <c r="C7987" s="36">
        <f>VLOOKUP(AllData[[#This Row],[Order]],MM[],2,FALSE)</f>
        <v>160</v>
      </c>
      <c r="D7987" s="36" t="s">
        <v>78</v>
      </c>
      <c r="E7987" s="36" t="s">
        <v>61</v>
      </c>
      <c r="F7987" s="36" t="s">
        <v>63</v>
      </c>
      <c r="G7987" s="36" t="s">
        <v>76</v>
      </c>
      <c r="H7987" s="36">
        <v>2709.7629999999999</v>
      </c>
      <c r="I7987" s="36">
        <v>1020</v>
      </c>
    </row>
    <row r="7988" spans="1:9" x14ac:dyDescent="0.35">
      <c r="A7988" s="36">
        <v>1555468</v>
      </c>
      <c r="B7988" s="36" t="str">
        <f>VLOOKUP(AllData[[#This Row],[Order]],MM[],3,FALSE)</f>
        <v>V5757331400800</v>
      </c>
      <c r="C7988" s="36">
        <f>VLOOKUP(AllData[[#This Row],[Order]],MM[],2,FALSE)</f>
        <v>160</v>
      </c>
      <c r="D7988" s="36" t="s">
        <v>80</v>
      </c>
      <c r="E7988" s="36" t="s">
        <v>61</v>
      </c>
      <c r="F7988" s="36" t="s">
        <v>63</v>
      </c>
      <c r="G7988" s="36" t="s">
        <v>112</v>
      </c>
      <c r="H7988" s="36">
        <v>12.917</v>
      </c>
      <c r="I7988" s="36">
        <v>50</v>
      </c>
    </row>
    <row r="7989" spans="1:9" x14ac:dyDescent="0.35">
      <c r="A7989" s="36">
        <v>1555468</v>
      </c>
      <c r="B7989" s="36" t="str">
        <f>VLOOKUP(AllData[[#This Row],[Order]],MM[],3,FALSE)</f>
        <v>V5757331400800</v>
      </c>
      <c r="C7989" s="36">
        <f>VLOOKUP(AllData[[#This Row],[Order]],MM[],2,FALSE)</f>
        <v>160</v>
      </c>
      <c r="D7989" s="36" t="s">
        <v>82</v>
      </c>
      <c r="E7989" s="36" t="s">
        <v>89</v>
      </c>
      <c r="F7989" s="36" t="s">
        <v>91</v>
      </c>
      <c r="G7989" s="36" t="s">
        <v>92</v>
      </c>
      <c r="H7989" s="36"/>
      <c r="I7989" s="36">
        <v>0</v>
      </c>
    </row>
    <row r="7990" spans="1:9" x14ac:dyDescent="0.35">
      <c r="A7990" s="36">
        <v>1555468</v>
      </c>
      <c r="B7990" s="36" t="str">
        <f>VLOOKUP(AllData[[#This Row],[Order]],MM[],3,FALSE)</f>
        <v>V5757331400800</v>
      </c>
      <c r="C7990" s="36">
        <f>VLOOKUP(AllData[[#This Row],[Order]],MM[],2,FALSE)</f>
        <v>160</v>
      </c>
      <c r="D7990" s="36" t="s">
        <v>85</v>
      </c>
      <c r="E7990" s="36" t="s">
        <v>69</v>
      </c>
      <c r="F7990" s="36" t="s">
        <v>70</v>
      </c>
      <c r="G7990" s="36" t="s">
        <v>79</v>
      </c>
      <c r="H7990" s="36">
        <v>20</v>
      </c>
      <c r="I7990" s="36">
        <v>20</v>
      </c>
    </row>
    <row r="7991" spans="1:9" x14ac:dyDescent="0.35">
      <c r="A7991" s="36">
        <v>1555468</v>
      </c>
      <c r="B7991" s="36" t="str">
        <f>VLOOKUP(AllData[[#This Row],[Order]],MM[],3,FALSE)</f>
        <v>V5757331400800</v>
      </c>
      <c r="C7991" s="36">
        <f>VLOOKUP(AllData[[#This Row],[Order]],MM[],2,FALSE)</f>
        <v>160</v>
      </c>
      <c r="D7991" s="36" t="s">
        <v>88</v>
      </c>
      <c r="E7991" s="36" t="s">
        <v>69</v>
      </c>
      <c r="F7991" s="36" t="s">
        <v>70</v>
      </c>
      <c r="G7991" s="36" t="s">
        <v>81</v>
      </c>
      <c r="H7991" s="36">
        <v>20</v>
      </c>
      <c r="I7991" s="36">
        <v>20</v>
      </c>
    </row>
    <row r="7992" spans="1:9" x14ac:dyDescent="0.35">
      <c r="A7992" s="36">
        <v>1555468</v>
      </c>
      <c r="B7992" s="36" t="str">
        <f>VLOOKUP(AllData[[#This Row],[Order]],MM[],3,FALSE)</f>
        <v>V5757331400800</v>
      </c>
      <c r="C7992" s="36">
        <f>VLOOKUP(AllData[[#This Row],[Order]],MM[],2,FALSE)</f>
        <v>160</v>
      </c>
      <c r="D7992" s="36" t="s">
        <v>95</v>
      </c>
      <c r="E7992" s="36" t="s">
        <v>83</v>
      </c>
      <c r="F7992" s="36" t="s">
        <v>84</v>
      </c>
      <c r="G7992" s="36" t="s">
        <v>84</v>
      </c>
      <c r="H7992" s="36">
        <v>769.2</v>
      </c>
      <c r="I7992" s="36">
        <v>450</v>
      </c>
    </row>
    <row r="7993" spans="1:9" x14ac:dyDescent="0.35">
      <c r="A7993" s="36">
        <v>1555468</v>
      </c>
      <c r="B7993" s="36" t="str">
        <f>VLOOKUP(AllData[[#This Row],[Order]],MM[],3,FALSE)</f>
        <v>V5757331400800</v>
      </c>
      <c r="C7993" s="36">
        <f>VLOOKUP(AllData[[#This Row],[Order]],MM[],2,FALSE)</f>
        <v>160</v>
      </c>
      <c r="D7993" s="36" t="s">
        <v>97</v>
      </c>
      <c r="E7993" s="36" t="s">
        <v>86</v>
      </c>
      <c r="F7993" s="36" t="s">
        <v>87</v>
      </c>
      <c r="G7993" s="36" t="s">
        <v>87</v>
      </c>
      <c r="H7993" s="36">
        <v>20</v>
      </c>
      <c r="I7993" s="36">
        <v>20</v>
      </c>
    </row>
    <row r="7994" spans="1:9" x14ac:dyDescent="0.35">
      <c r="A7994" s="36">
        <v>1555468</v>
      </c>
      <c r="B7994" s="36" t="str">
        <f>VLOOKUP(AllData[[#This Row],[Order]],MM[],3,FALSE)</f>
        <v>V5757331400800</v>
      </c>
      <c r="C7994" s="36">
        <f>VLOOKUP(AllData[[#This Row],[Order]],MM[],2,FALSE)</f>
        <v>160</v>
      </c>
      <c r="D7994" s="36" t="s">
        <v>99</v>
      </c>
      <c r="E7994" s="36" t="s">
        <v>61</v>
      </c>
      <c r="F7994" s="36" t="s">
        <v>63</v>
      </c>
      <c r="G7994" s="36" t="s">
        <v>96</v>
      </c>
      <c r="H7994" s="36">
        <v>57.45</v>
      </c>
      <c r="I7994" s="36">
        <v>100</v>
      </c>
    </row>
    <row r="7995" spans="1:9" x14ac:dyDescent="0.35">
      <c r="A7995" s="36">
        <v>1555468</v>
      </c>
      <c r="B7995" s="36" t="str">
        <f>VLOOKUP(AllData[[#This Row],[Order]],MM[],3,FALSE)</f>
        <v>V5757331400800</v>
      </c>
      <c r="C7995" s="36">
        <f>VLOOKUP(AllData[[#This Row],[Order]],MM[],2,FALSE)</f>
        <v>160</v>
      </c>
      <c r="D7995" s="36" t="s">
        <v>101</v>
      </c>
      <c r="E7995" s="36" t="s">
        <v>69</v>
      </c>
      <c r="F7995" s="36" t="s">
        <v>70</v>
      </c>
      <c r="G7995" s="36" t="s">
        <v>98</v>
      </c>
      <c r="H7995" s="36">
        <v>20</v>
      </c>
      <c r="I7995" s="36">
        <v>20</v>
      </c>
    </row>
    <row r="7996" spans="1:9" x14ac:dyDescent="0.35">
      <c r="A7996" s="36">
        <v>1555468</v>
      </c>
      <c r="B7996" s="36" t="str">
        <f>VLOOKUP(AllData[[#This Row],[Order]],MM[],3,FALSE)</f>
        <v>V5757331400800</v>
      </c>
      <c r="C7996" s="36">
        <f>VLOOKUP(AllData[[#This Row],[Order]],MM[],2,FALSE)</f>
        <v>160</v>
      </c>
      <c r="D7996" s="36" t="s">
        <v>104</v>
      </c>
      <c r="E7996" s="36" t="s">
        <v>69</v>
      </c>
      <c r="F7996" s="36" t="s">
        <v>70</v>
      </c>
      <c r="G7996" s="36" t="s">
        <v>100</v>
      </c>
      <c r="H7996" s="36">
        <v>30</v>
      </c>
      <c r="I7996" s="36">
        <v>30</v>
      </c>
    </row>
    <row r="7997" spans="1:9" x14ac:dyDescent="0.35">
      <c r="A7997" s="36">
        <v>1555468</v>
      </c>
      <c r="B7997" s="36" t="str">
        <f>VLOOKUP(AllData[[#This Row],[Order]],MM[],3,FALSE)</f>
        <v>V5757331400800</v>
      </c>
      <c r="C7997" s="36">
        <f>VLOOKUP(AllData[[#This Row],[Order]],MM[],2,FALSE)</f>
        <v>160</v>
      </c>
      <c r="D7997" s="36" t="s">
        <v>113</v>
      </c>
      <c r="E7997" s="36" t="s">
        <v>102</v>
      </c>
      <c r="F7997" s="36" t="s">
        <v>100</v>
      </c>
      <c r="G7997" s="36" t="s">
        <v>103</v>
      </c>
      <c r="H7997" s="36">
        <v>30</v>
      </c>
      <c r="I7997" s="36">
        <v>30</v>
      </c>
    </row>
    <row r="7998" spans="1:9" x14ac:dyDescent="0.35">
      <c r="A7998" s="36">
        <v>1555468</v>
      </c>
      <c r="B7998" s="36" t="str">
        <f>VLOOKUP(AllData[[#This Row],[Order]],MM[],3,FALSE)</f>
        <v>V5757331400800</v>
      </c>
      <c r="C7998" s="36">
        <f>VLOOKUP(AllData[[#This Row],[Order]],MM[],2,FALSE)</f>
        <v>160</v>
      </c>
      <c r="D7998" s="36" t="s">
        <v>114</v>
      </c>
      <c r="E7998" s="36" t="s">
        <v>102</v>
      </c>
      <c r="F7998" s="36" t="s">
        <v>100</v>
      </c>
      <c r="G7998" s="36" t="s">
        <v>106</v>
      </c>
      <c r="H7998" s="36">
        <v>45</v>
      </c>
      <c r="I7998" s="36">
        <v>45</v>
      </c>
    </row>
    <row r="7999" spans="1:9" x14ac:dyDescent="0.35">
      <c r="A7999" s="36">
        <v>1555468</v>
      </c>
      <c r="B7999" s="36" t="str">
        <f>VLOOKUP(AllData[[#This Row],[Order]],MM[],3,FALSE)</f>
        <v>V5757331400800</v>
      </c>
      <c r="C7999" s="36">
        <f>VLOOKUP(AllData[[#This Row],[Order]],MM[],2,FALSE)</f>
        <v>160</v>
      </c>
      <c r="D7999" s="36" t="s">
        <v>60</v>
      </c>
      <c r="E7999" s="36" t="s">
        <v>61</v>
      </c>
      <c r="F7999" s="36" t="s">
        <v>63</v>
      </c>
      <c r="G7999" s="36" t="s">
        <v>108</v>
      </c>
      <c r="H7999" s="36"/>
      <c r="I7999" s="36">
        <v>1</v>
      </c>
    </row>
    <row r="8000" spans="1:9" x14ac:dyDescent="0.35">
      <c r="A8000" s="36">
        <v>1555468</v>
      </c>
      <c r="B8000" s="36" t="str">
        <f>VLOOKUP(AllData[[#This Row],[Order]],MM[],3,FALSE)</f>
        <v>V5757331400800</v>
      </c>
      <c r="C8000" s="36">
        <f>VLOOKUP(AllData[[#This Row],[Order]],MM[],2,FALSE)</f>
        <v>160</v>
      </c>
      <c r="D8000" s="36" t="s">
        <v>95</v>
      </c>
      <c r="E8000" s="36" t="s">
        <v>83</v>
      </c>
      <c r="F8000" s="36" t="s">
        <v>84</v>
      </c>
      <c r="G8000" s="36" t="s">
        <v>110</v>
      </c>
      <c r="H8000" s="36"/>
      <c r="I8000" s="36">
        <v>5</v>
      </c>
    </row>
    <row r="8001" spans="1:9" x14ac:dyDescent="0.35">
      <c r="A8001" s="36">
        <v>1555469</v>
      </c>
      <c r="B8001" s="36" t="str">
        <f>VLOOKUP(AllData[[#This Row],[Order]],MM[],3,FALSE)</f>
        <v>V5757331401000</v>
      </c>
      <c r="C8001" s="36">
        <f>VLOOKUP(AllData[[#This Row],[Order]],MM[],2,FALSE)</f>
        <v>160</v>
      </c>
      <c r="D8001" s="36" t="s">
        <v>60</v>
      </c>
      <c r="E8001" s="36" t="s">
        <v>83</v>
      </c>
      <c r="F8001" s="36" t="s">
        <v>84</v>
      </c>
      <c r="G8001" s="36" t="s">
        <v>111</v>
      </c>
      <c r="H8001" s="36">
        <v>139.73699999999999</v>
      </c>
      <c r="I8001" s="36">
        <v>40</v>
      </c>
    </row>
    <row r="8002" spans="1:9" x14ac:dyDescent="0.35">
      <c r="A8002" s="36">
        <v>1555469</v>
      </c>
      <c r="B8002" s="36" t="str">
        <f>VLOOKUP(AllData[[#This Row],[Order]],MM[],3,FALSE)</f>
        <v>V5757331401000</v>
      </c>
      <c r="C8002" s="36">
        <f>VLOOKUP(AllData[[#This Row],[Order]],MM[],2,FALSE)</f>
        <v>160</v>
      </c>
      <c r="D8002" s="36" t="s">
        <v>68</v>
      </c>
      <c r="E8002" s="36" t="s">
        <v>61</v>
      </c>
      <c r="F8002" s="36" t="s">
        <v>63</v>
      </c>
      <c r="G8002" s="36" t="s">
        <v>64</v>
      </c>
      <c r="H8002" s="36">
        <v>26.65</v>
      </c>
      <c r="I8002" s="36">
        <v>15</v>
      </c>
    </row>
    <row r="8003" spans="1:9" x14ac:dyDescent="0.35">
      <c r="A8003" s="36">
        <v>1555469</v>
      </c>
      <c r="B8003" s="36" t="str">
        <f>VLOOKUP(AllData[[#This Row],[Order]],MM[],3,FALSE)</f>
        <v>V5757331401000</v>
      </c>
      <c r="C8003" s="36">
        <f>VLOOKUP(AllData[[#This Row],[Order]],MM[],2,FALSE)</f>
        <v>160</v>
      </c>
      <c r="D8003" s="36" t="s">
        <v>73</v>
      </c>
      <c r="E8003" s="36" t="s">
        <v>69</v>
      </c>
      <c r="F8003" s="36" t="s">
        <v>70</v>
      </c>
      <c r="G8003" s="36" t="s">
        <v>71</v>
      </c>
      <c r="H8003" s="36">
        <v>20</v>
      </c>
      <c r="I8003" s="36">
        <v>20</v>
      </c>
    </row>
    <row r="8004" spans="1:9" x14ac:dyDescent="0.35">
      <c r="A8004" s="36">
        <v>1555469</v>
      </c>
      <c r="B8004" s="36" t="str">
        <f>VLOOKUP(AllData[[#This Row],[Order]],MM[],3,FALSE)</f>
        <v>V5757331401000</v>
      </c>
      <c r="C8004" s="36">
        <f>VLOOKUP(AllData[[#This Row],[Order]],MM[],2,FALSE)</f>
        <v>160</v>
      </c>
      <c r="D8004" s="36" t="s">
        <v>75</v>
      </c>
      <c r="E8004" s="36" t="s">
        <v>61</v>
      </c>
      <c r="F8004" s="36" t="s">
        <v>63</v>
      </c>
      <c r="G8004" s="36" t="s">
        <v>74</v>
      </c>
      <c r="H8004" s="36">
        <v>373.44</v>
      </c>
      <c r="I8004" s="36">
        <v>350</v>
      </c>
    </row>
    <row r="8005" spans="1:9" x14ac:dyDescent="0.35">
      <c r="A8005" s="36">
        <v>1555469</v>
      </c>
      <c r="B8005" s="36" t="str">
        <f>VLOOKUP(AllData[[#This Row],[Order]],MM[],3,FALSE)</f>
        <v>V5757331401000</v>
      </c>
      <c r="C8005" s="36">
        <f>VLOOKUP(AllData[[#This Row],[Order]],MM[],2,FALSE)</f>
        <v>160</v>
      </c>
      <c r="D8005" s="36" t="s">
        <v>78</v>
      </c>
      <c r="E8005" s="36" t="s">
        <v>61</v>
      </c>
      <c r="F8005" s="36" t="s">
        <v>63</v>
      </c>
      <c r="G8005" s="36" t="s">
        <v>76</v>
      </c>
      <c r="H8005" s="36">
        <v>2273.34</v>
      </c>
      <c r="I8005" s="36">
        <v>1020</v>
      </c>
    </row>
    <row r="8006" spans="1:9" x14ac:dyDescent="0.35">
      <c r="A8006" s="36">
        <v>1555469</v>
      </c>
      <c r="B8006" s="36" t="str">
        <f>VLOOKUP(AllData[[#This Row],[Order]],MM[],3,FALSE)</f>
        <v>V5757331401000</v>
      </c>
      <c r="C8006" s="36">
        <f>VLOOKUP(AllData[[#This Row],[Order]],MM[],2,FALSE)</f>
        <v>160</v>
      </c>
      <c r="D8006" s="36" t="s">
        <v>80</v>
      </c>
      <c r="E8006" s="36" t="s">
        <v>61</v>
      </c>
      <c r="F8006" s="36" t="s">
        <v>63</v>
      </c>
      <c r="G8006" s="36" t="s">
        <v>112</v>
      </c>
      <c r="H8006" s="36">
        <v>61.56</v>
      </c>
      <c r="I8006" s="36">
        <v>50</v>
      </c>
    </row>
    <row r="8007" spans="1:9" x14ac:dyDescent="0.35">
      <c r="A8007" s="36">
        <v>1555469</v>
      </c>
      <c r="B8007" s="36" t="str">
        <f>VLOOKUP(AllData[[#This Row],[Order]],MM[],3,FALSE)</f>
        <v>V5757331401000</v>
      </c>
      <c r="C8007" s="36">
        <f>VLOOKUP(AllData[[#This Row],[Order]],MM[],2,FALSE)</f>
        <v>160</v>
      </c>
      <c r="D8007" s="36" t="s">
        <v>82</v>
      </c>
      <c r="E8007" s="36" t="s">
        <v>89</v>
      </c>
      <c r="F8007" s="36" t="s">
        <v>91</v>
      </c>
      <c r="G8007" s="36" t="s">
        <v>92</v>
      </c>
      <c r="H8007" s="36"/>
      <c r="I8007" s="36">
        <v>0</v>
      </c>
    </row>
    <row r="8008" spans="1:9" x14ac:dyDescent="0.35">
      <c r="A8008" s="36">
        <v>1555469</v>
      </c>
      <c r="B8008" s="36" t="str">
        <f>VLOOKUP(AllData[[#This Row],[Order]],MM[],3,FALSE)</f>
        <v>V5757331401000</v>
      </c>
      <c r="C8008" s="36">
        <f>VLOOKUP(AllData[[#This Row],[Order]],MM[],2,FALSE)</f>
        <v>160</v>
      </c>
      <c r="D8008" s="36" t="s">
        <v>85</v>
      </c>
      <c r="E8008" s="36" t="s">
        <v>69</v>
      </c>
      <c r="F8008" s="36" t="s">
        <v>70</v>
      </c>
      <c r="G8008" s="36" t="s">
        <v>79</v>
      </c>
      <c r="H8008" s="36">
        <v>20</v>
      </c>
      <c r="I8008" s="36">
        <v>20</v>
      </c>
    </row>
    <row r="8009" spans="1:9" x14ac:dyDescent="0.35">
      <c r="A8009" s="36">
        <v>1555469</v>
      </c>
      <c r="B8009" s="36" t="str">
        <f>VLOOKUP(AllData[[#This Row],[Order]],MM[],3,FALSE)</f>
        <v>V5757331401000</v>
      </c>
      <c r="C8009" s="36">
        <f>VLOOKUP(AllData[[#This Row],[Order]],MM[],2,FALSE)</f>
        <v>160</v>
      </c>
      <c r="D8009" s="36" t="s">
        <v>88</v>
      </c>
      <c r="E8009" s="36" t="s">
        <v>69</v>
      </c>
      <c r="F8009" s="36" t="s">
        <v>70</v>
      </c>
      <c r="G8009" s="36" t="s">
        <v>81</v>
      </c>
      <c r="H8009" s="36">
        <v>20</v>
      </c>
      <c r="I8009" s="36">
        <v>20</v>
      </c>
    </row>
    <row r="8010" spans="1:9" x14ac:dyDescent="0.35">
      <c r="A8010" s="36">
        <v>1555469</v>
      </c>
      <c r="B8010" s="36" t="str">
        <f>VLOOKUP(AllData[[#This Row],[Order]],MM[],3,FALSE)</f>
        <v>V5757331401000</v>
      </c>
      <c r="C8010" s="36">
        <f>VLOOKUP(AllData[[#This Row],[Order]],MM[],2,FALSE)</f>
        <v>160</v>
      </c>
      <c r="D8010" s="36" t="s">
        <v>95</v>
      </c>
      <c r="E8010" s="36" t="s">
        <v>83</v>
      </c>
      <c r="F8010" s="36" t="s">
        <v>84</v>
      </c>
      <c r="G8010" s="36" t="s">
        <v>84</v>
      </c>
      <c r="H8010" s="36">
        <v>335.94</v>
      </c>
      <c r="I8010" s="36">
        <v>450</v>
      </c>
    </row>
    <row r="8011" spans="1:9" x14ac:dyDescent="0.35">
      <c r="A8011" s="36">
        <v>1555469</v>
      </c>
      <c r="B8011" s="36" t="str">
        <f>VLOOKUP(AllData[[#This Row],[Order]],MM[],3,FALSE)</f>
        <v>V5757331401000</v>
      </c>
      <c r="C8011" s="36">
        <f>VLOOKUP(AllData[[#This Row],[Order]],MM[],2,FALSE)</f>
        <v>160</v>
      </c>
      <c r="D8011" s="36" t="s">
        <v>97</v>
      </c>
      <c r="E8011" s="36" t="s">
        <v>86</v>
      </c>
      <c r="F8011" s="36" t="s">
        <v>87</v>
      </c>
      <c r="G8011" s="36" t="s">
        <v>87</v>
      </c>
      <c r="H8011" s="36">
        <v>20</v>
      </c>
      <c r="I8011" s="36">
        <v>20</v>
      </c>
    </row>
    <row r="8012" spans="1:9" x14ac:dyDescent="0.35">
      <c r="A8012" s="36">
        <v>1555469</v>
      </c>
      <c r="B8012" s="36" t="str">
        <f>VLOOKUP(AllData[[#This Row],[Order]],MM[],3,FALSE)</f>
        <v>V5757331401000</v>
      </c>
      <c r="C8012" s="36">
        <f>VLOOKUP(AllData[[#This Row],[Order]],MM[],2,FALSE)</f>
        <v>160</v>
      </c>
      <c r="D8012" s="36" t="s">
        <v>99</v>
      </c>
      <c r="E8012" s="36" t="s">
        <v>61</v>
      </c>
      <c r="F8012" s="36" t="s">
        <v>63</v>
      </c>
      <c r="G8012" s="36" t="s">
        <v>96</v>
      </c>
      <c r="H8012" s="36">
        <v>38.5</v>
      </c>
      <c r="I8012" s="36">
        <v>100</v>
      </c>
    </row>
    <row r="8013" spans="1:9" x14ac:dyDescent="0.35">
      <c r="A8013" s="36">
        <v>1555469</v>
      </c>
      <c r="B8013" s="36" t="str">
        <f>VLOOKUP(AllData[[#This Row],[Order]],MM[],3,FALSE)</f>
        <v>V5757331401000</v>
      </c>
      <c r="C8013" s="36">
        <f>VLOOKUP(AllData[[#This Row],[Order]],MM[],2,FALSE)</f>
        <v>160</v>
      </c>
      <c r="D8013" s="36" t="s">
        <v>101</v>
      </c>
      <c r="E8013" s="36" t="s">
        <v>69</v>
      </c>
      <c r="F8013" s="36" t="s">
        <v>70</v>
      </c>
      <c r="G8013" s="36" t="s">
        <v>98</v>
      </c>
      <c r="H8013" s="36">
        <v>20</v>
      </c>
      <c r="I8013" s="36">
        <v>20</v>
      </c>
    </row>
    <row r="8014" spans="1:9" x14ac:dyDescent="0.35">
      <c r="A8014" s="36">
        <v>1555469</v>
      </c>
      <c r="B8014" s="36" t="str">
        <f>VLOOKUP(AllData[[#This Row],[Order]],MM[],3,FALSE)</f>
        <v>V5757331401000</v>
      </c>
      <c r="C8014" s="36">
        <f>VLOOKUP(AllData[[#This Row],[Order]],MM[],2,FALSE)</f>
        <v>160</v>
      </c>
      <c r="D8014" s="36" t="s">
        <v>104</v>
      </c>
      <c r="E8014" s="36" t="s">
        <v>69</v>
      </c>
      <c r="F8014" s="36" t="s">
        <v>70</v>
      </c>
      <c r="G8014" s="36" t="s">
        <v>100</v>
      </c>
      <c r="H8014" s="36">
        <v>30</v>
      </c>
      <c r="I8014" s="36">
        <v>30</v>
      </c>
    </row>
    <row r="8015" spans="1:9" x14ac:dyDescent="0.35">
      <c r="A8015" s="36">
        <v>1555469</v>
      </c>
      <c r="B8015" s="36" t="str">
        <f>VLOOKUP(AllData[[#This Row],[Order]],MM[],3,FALSE)</f>
        <v>V5757331401000</v>
      </c>
      <c r="C8015" s="36">
        <f>VLOOKUP(AllData[[#This Row],[Order]],MM[],2,FALSE)</f>
        <v>160</v>
      </c>
      <c r="D8015" s="36" t="s">
        <v>113</v>
      </c>
      <c r="E8015" s="36" t="s">
        <v>102</v>
      </c>
      <c r="F8015" s="36" t="s">
        <v>100</v>
      </c>
      <c r="G8015" s="36" t="s">
        <v>103</v>
      </c>
      <c r="H8015" s="36">
        <v>30</v>
      </c>
      <c r="I8015" s="36">
        <v>30</v>
      </c>
    </row>
    <row r="8016" spans="1:9" x14ac:dyDescent="0.35">
      <c r="A8016" s="36">
        <v>1555469</v>
      </c>
      <c r="B8016" s="36" t="str">
        <f>VLOOKUP(AllData[[#This Row],[Order]],MM[],3,FALSE)</f>
        <v>V5757331401000</v>
      </c>
      <c r="C8016" s="36">
        <f>VLOOKUP(AllData[[#This Row],[Order]],MM[],2,FALSE)</f>
        <v>160</v>
      </c>
      <c r="D8016" s="36" t="s">
        <v>114</v>
      </c>
      <c r="E8016" s="36" t="s">
        <v>102</v>
      </c>
      <c r="F8016" s="36" t="s">
        <v>100</v>
      </c>
      <c r="G8016" s="36" t="s">
        <v>106</v>
      </c>
      <c r="H8016" s="36">
        <v>45</v>
      </c>
      <c r="I8016" s="36">
        <v>45</v>
      </c>
    </row>
    <row r="8017" spans="1:9" x14ac:dyDescent="0.35">
      <c r="A8017" s="36">
        <v>1555469</v>
      </c>
      <c r="B8017" s="36" t="str">
        <f>VLOOKUP(AllData[[#This Row],[Order]],MM[],3,FALSE)</f>
        <v>V5757331401000</v>
      </c>
      <c r="C8017" s="36">
        <f>VLOOKUP(AllData[[#This Row],[Order]],MM[],2,FALSE)</f>
        <v>160</v>
      </c>
      <c r="D8017" s="36" t="s">
        <v>60</v>
      </c>
      <c r="E8017" s="36" t="s">
        <v>61</v>
      </c>
      <c r="F8017" s="36" t="s">
        <v>63</v>
      </c>
      <c r="G8017" s="36" t="s">
        <v>108</v>
      </c>
      <c r="H8017" s="36"/>
      <c r="I8017" s="36">
        <v>1</v>
      </c>
    </row>
    <row r="8018" spans="1:9" x14ac:dyDescent="0.35">
      <c r="A8018" s="36">
        <v>1555469</v>
      </c>
      <c r="B8018" s="36" t="str">
        <f>VLOOKUP(AllData[[#This Row],[Order]],MM[],3,FALSE)</f>
        <v>V5757331401000</v>
      </c>
      <c r="C8018" s="36">
        <f>VLOOKUP(AllData[[#This Row],[Order]],MM[],2,FALSE)</f>
        <v>160</v>
      </c>
      <c r="D8018" s="36" t="s">
        <v>95</v>
      </c>
      <c r="E8018" s="36" t="s">
        <v>83</v>
      </c>
      <c r="F8018" s="36" t="s">
        <v>84</v>
      </c>
      <c r="G8018" s="36" t="s">
        <v>110</v>
      </c>
      <c r="H8018" s="36"/>
      <c r="I8018" s="36">
        <v>5</v>
      </c>
    </row>
    <row r="8019" spans="1:9" x14ac:dyDescent="0.35">
      <c r="A8019" s="36">
        <v>1555470</v>
      </c>
      <c r="B8019" s="36" t="str">
        <f>VLOOKUP(AllData[[#This Row],[Order]],MM[],3,FALSE)</f>
        <v>V5757311400800</v>
      </c>
      <c r="C8019" s="36">
        <f>VLOOKUP(AllData[[#This Row],[Order]],MM[],2,FALSE)</f>
        <v>161</v>
      </c>
      <c r="D8019" s="36" t="s">
        <v>60</v>
      </c>
      <c r="E8019" s="36" t="s">
        <v>83</v>
      </c>
      <c r="F8019" s="36" t="s">
        <v>84</v>
      </c>
      <c r="G8019" s="36" t="s">
        <v>111</v>
      </c>
      <c r="H8019" s="36">
        <v>61.44</v>
      </c>
      <c r="I8019" s="36">
        <v>40</v>
      </c>
    </row>
    <row r="8020" spans="1:9" x14ac:dyDescent="0.35">
      <c r="A8020" s="36">
        <v>1555470</v>
      </c>
      <c r="B8020" s="36" t="str">
        <f>VLOOKUP(AllData[[#This Row],[Order]],MM[],3,FALSE)</f>
        <v>V5757311400800</v>
      </c>
      <c r="C8020" s="36">
        <f>VLOOKUP(AllData[[#This Row],[Order]],MM[],2,FALSE)</f>
        <v>161</v>
      </c>
      <c r="D8020" s="36" t="s">
        <v>68</v>
      </c>
      <c r="E8020" s="36" t="s">
        <v>61</v>
      </c>
      <c r="F8020" s="36" t="s">
        <v>63</v>
      </c>
      <c r="G8020" s="36" t="s">
        <v>64</v>
      </c>
      <c r="H8020" s="36">
        <v>24.65</v>
      </c>
      <c r="I8020" s="36">
        <v>15</v>
      </c>
    </row>
    <row r="8021" spans="1:9" x14ac:dyDescent="0.35">
      <c r="A8021" s="36">
        <v>1555470</v>
      </c>
      <c r="B8021" s="36" t="str">
        <f>VLOOKUP(AllData[[#This Row],[Order]],MM[],3,FALSE)</f>
        <v>V5757311400800</v>
      </c>
      <c r="C8021" s="36">
        <f>VLOOKUP(AllData[[#This Row],[Order]],MM[],2,FALSE)</f>
        <v>161</v>
      </c>
      <c r="D8021" s="36" t="s">
        <v>73</v>
      </c>
      <c r="E8021" s="36" t="s">
        <v>69</v>
      </c>
      <c r="F8021" s="36" t="s">
        <v>70</v>
      </c>
      <c r="G8021" s="36" t="s">
        <v>71</v>
      </c>
      <c r="H8021" s="36">
        <v>20</v>
      </c>
      <c r="I8021" s="36">
        <v>20</v>
      </c>
    </row>
    <row r="8022" spans="1:9" x14ac:dyDescent="0.35">
      <c r="A8022" s="36">
        <v>1555470</v>
      </c>
      <c r="B8022" s="36" t="str">
        <f>VLOOKUP(AllData[[#This Row],[Order]],MM[],3,FALSE)</f>
        <v>V5757311400800</v>
      </c>
      <c r="C8022" s="36">
        <f>VLOOKUP(AllData[[#This Row],[Order]],MM[],2,FALSE)</f>
        <v>161</v>
      </c>
      <c r="D8022" s="36" t="s">
        <v>75</v>
      </c>
      <c r="E8022" s="36" t="s">
        <v>61</v>
      </c>
      <c r="F8022" s="36" t="s">
        <v>63</v>
      </c>
      <c r="G8022" s="36" t="s">
        <v>74</v>
      </c>
      <c r="H8022" s="36">
        <v>94.68</v>
      </c>
      <c r="I8022" s="36">
        <v>290</v>
      </c>
    </row>
    <row r="8023" spans="1:9" x14ac:dyDescent="0.35">
      <c r="A8023" s="36">
        <v>1555470</v>
      </c>
      <c r="B8023" s="36" t="str">
        <f>VLOOKUP(AllData[[#This Row],[Order]],MM[],3,FALSE)</f>
        <v>V5757311400800</v>
      </c>
      <c r="C8023" s="36">
        <f>VLOOKUP(AllData[[#This Row],[Order]],MM[],2,FALSE)</f>
        <v>161</v>
      </c>
      <c r="D8023" s="36" t="s">
        <v>78</v>
      </c>
      <c r="E8023" s="36" t="s">
        <v>61</v>
      </c>
      <c r="F8023" s="36" t="s">
        <v>63</v>
      </c>
      <c r="G8023" s="36" t="s">
        <v>76</v>
      </c>
      <c r="H8023" s="36">
        <v>183.53</v>
      </c>
      <c r="I8023" s="36">
        <v>1040</v>
      </c>
    </row>
    <row r="8024" spans="1:9" x14ac:dyDescent="0.35">
      <c r="A8024" s="36">
        <v>1555470</v>
      </c>
      <c r="B8024" s="36" t="str">
        <f>VLOOKUP(AllData[[#This Row],[Order]],MM[],3,FALSE)</f>
        <v>V5757311400800</v>
      </c>
      <c r="C8024" s="36">
        <f>VLOOKUP(AllData[[#This Row],[Order]],MM[],2,FALSE)</f>
        <v>161</v>
      </c>
      <c r="D8024" s="36" t="s">
        <v>80</v>
      </c>
      <c r="E8024" s="36" t="s">
        <v>61</v>
      </c>
      <c r="F8024" s="36" t="s">
        <v>63</v>
      </c>
      <c r="G8024" s="36" t="s">
        <v>112</v>
      </c>
      <c r="H8024" s="36">
        <v>19.466999999999999</v>
      </c>
      <c r="I8024" s="36">
        <v>50</v>
      </c>
    </row>
    <row r="8025" spans="1:9" x14ac:dyDescent="0.35">
      <c r="A8025" s="36">
        <v>1555470</v>
      </c>
      <c r="B8025" s="36" t="str">
        <f>VLOOKUP(AllData[[#This Row],[Order]],MM[],3,FALSE)</f>
        <v>V5757311400800</v>
      </c>
      <c r="C8025" s="36">
        <f>VLOOKUP(AllData[[#This Row],[Order]],MM[],2,FALSE)</f>
        <v>161</v>
      </c>
      <c r="D8025" s="36" t="s">
        <v>82</v>
      </c>
      <c r="E8025" s="36" t="s">
        <v>89</v>
      </c>
      <c r="F8025" s="36" t="s">
        <v>91</v>
      </c>
      <c r="G8025" s="36" t="s">
        <v>92</v>
      </c>
      <c r="H8025" s="36"/>
      <c r="I8025" s="36">
        <v>0</v>
      </c>
    </row>
    <row r="8026" spans="1:9" x14ac:dyDescent="0.35">
      <c r="A8026" s="36">
        <v>1555470</v>
      </c>
      <c r="B8026" s="36" t="str">
        <f>VLOOKUP(AllData[[#This Row],[Order]],MM[],3,FALSE)</f>
        <v>V5757311400800</v>
      </c>
      <c r="C8026" s="36">
        <f>VLOOKUP(AllData[[#This Row],[Order]],MM[],2,FALSE)</f>
        <v>161</v>
      </c>
      <c r="D8026" s="36" t="s">
        <v>85</v>
      </c>
      <c r="E8026" s="36" t="s">
        <v>69</v>
      </c>
      <c r="F8026" s="36" t="s">
        <v>70</v>
      </c>
      <c r="G8026" s="36" t="s">
        <v>79</v>
      </c>
      <c r="H8026" s="36">
        <v>20</v>
      </c>
      <c r="I8026" s="36">
        <v>20</v>
      </c>
    </row>
    <row r="8027" spans="1:9" x14ac:dyDescent="0.35">
      <c r="A8027" s="36">
        <v>1555470</v>
      </c>
      <c r="B8027" s="36" t="str">
        <f>VLOOKUP(AllData[[#This Row],[Order]],MM[],3,FALSE)</f>
        <v>V5757311400800</v>
      </c>
      <c r="C8027" s="36">
        <f>VLOOKUP(AllData[[#This Row],[Order]],MM[],2,FALSE)</f>
        <v>161</v>
      </c>
      <c r="D8027" s="36" t="s">
        <v>88</v>
      </c>
      <c r="E8027" s="36" t="s">
        <v>69</v>
      </c>
      <c r="F8027" s="36" t="s">
        <v>70</v>
      </c>
      <c r="G8027" s="36" t="s">
        <v>81</v>
      </c>
      <c r="H8027" s="36">
        <v>20</v>
      </c>
      <c r="I8027" s="36">
        <v>20</v>
      </c>
    </row>
    <row r="8028" spans="1:9" x14ac:dyDescent="0.35">
      <c r="A8028" s="36">
        <v>1555470</v>
      </c>
      <c r="B8028" s="36" t="str">
        <f>VLOOKUP(AllData[[#This Row],[Order]],MM[],3,FALSE)</f>
        <v>V5757311400800</v>
      </c>
      <c r="C8028" s="36">
        <f>VLOOKUP(AllData[[#This Row],[Order]],MM[],2,FALSE)</f>
        <v>161</v>
      </c>
      <c r="D8028" s="36" t="s">
        <v>95</v>
      </c>
      <c r="E8028" s="36" t="s">
        <v>83</v>
      </c>
      <c r="F8028" s="36" t="s">
        <v>84</v>
      </c>
      <c r="G8028" s="36" t="s">
        <v>84</v>
      </c>
      <c r="H8028" s="36">
        <v>274.68</v>
      </c>
      <c r="I8028" s="36">
        <v>450</v>
      </c>
    </row>
    <row r="8029" spans="1:9" x14ac:dyDescent="0.35">
      <c r="A8029" s="36">
        <v>1555470</v>
      </c>
      <c r="B8029" s="36" t="str">
        <f>VLOOKUP(AllData[[#This Row],[Order]],MM[],3,FALSE)</f>
        <v>V5757311400800</v>
      </c>
      <c r="C8029" s="36">
        <f>VLOOKUP(AllData[[#This Row],[Order]],MM[],2,FALSE)</f>
        <v>161</v>
      </c>
      <c r="D8029" s="36" t="s">
        <v>97</v>
      </c>
      <c r="E8029" s="36" t="s">
        <v>86</v>
      </c>
      <c r="F8029" s="36" t="s">
        <v>87</v>
      </c>
      <c r="G8029" s="36" t="s">
        <v>87</v>
      </c>
      <c r="H8029" s="36">
        <v>20</v>
      </c>
      <c r="I8029" s="36">
        <v>20</v>
      </c>
    </row>
    <row r="8030" spans="1:9" x14ac:dyDescent="0.35">
      <c r="A8030" s="36">
        <v>1555470</v>
      </c>
      <c r="B8030" s="36" t="str">
        <f>VLOOKUP(AllData[[#This Row],[Order]],MM[],3,FALSE)</f>
        <v>V5757311400800</v>
      </c>
      <c r="C8030" s="36">
        <f>VLOOKUP(AllData[[#This Row],[Order]],MM[],2,FALSE)</f>
        <v>161</v>
      </c>
      <c r="D8030" s="36" t="s">
        <v>99</v>
      </c>
      <c r="E8030" s="36" t="s">
        <v>61</v>
      </c>
      <c r="F8030" s="36" t="s">
        <v>63</v>
      </c>
      <c r="G8030" s="36" t="s">
        <v>96</v>
      </c>
      <c r="H8030" s="36">
        <v>65.64</v>
      </c>
      <c r="I8030" s="36">
        <v>100</v>
      </c>
    </row>
    <row r="8031" spans="1:9" x14ac:dyDescent="0.35">
      <c r="A8031" s="36">
        <v>1555470</v>
      </c>
      <c r="B8031" s="36" t="str">
        <f>VLOOKUP(AllData[[#This Row],[Order]],MM[],3,FALSE)</f>
        <v>V5757311400800</v>
      </c>
      <c r="C8031" s="36">
        <f>VLOOKUP(AllData[[#This Row],[Order]],MM[],2,FALSE)</f>
        <v>161</v>
      </c>
      <c r="D8031" s="36" t="s">
        <v>101</v>
      </c>
      <c r="E8031" s="36" t="s">
        <v>69</v>
      </c>
      <c r="F8031" s="36" t="s">
        <v>70</v>
      </c>
      <c r="G8031" s="36" t="s">
        <v>98</v>
      </c>
      <c r="H8031" s="36">
        <v>20</v>
      </c>
      <c r="I8031" s="36">
        <v>20</v>
      </c>
    </row>
    <row r="8032" spans="1:9" x14ac:dyDescent="0.35">
      <c r="A8032" s="36">
        <v>1555470</v>
      </c>
      <c r="B8032" s="36" t="str">
        <f>VLOOKUP(AllData[[#This Row],[Order]],MM[],3,FALSE)</f>
        <v>V5757311400800</v>
      </c>
      <c r="C8032" s="36">
        <f>VLOOKUP(AllData[[#This Row],[Order]],MM[],2,FALSE)</f>
        <v>161</v>
      </c>
      <c r="D8032" s="36" t="s">
        <v>104</v>
      </c>
      <c r="E8032" s="36" t="s">
        <v>69</v>
      </c>
      <c r="F8032" s="36" t="s">
        <v>70</v>
      </c>
      <c r="G8032" s="36" t="s">
        <v>100</v>
      </c>
      <c r="H8032" s="36">
        <v>30</v>
      </c>
      <c r="I8032" s="36">
        <v>30</v>
      </c>
    </row>
    <row r="8033" spans="1:9" x14ac:dyDescent="0.35">
      <c r="A8033" s="36">
        <v>1555470</v>
      </c>
      <c r="B8033" s="36" t="str">
        <f>VLOOKUP(AllData[[#This Row],[Order]],MM[],3,FALSE)</f>
        <v>V5757311400800</v>
      </c>
      <c r="C8033" s="36">
        <f>VLOOKUP(AllData[[#This Row],[Order]],MM[],2,FALSE)</f>
        <v>161</v>
      </c>
      <c r="D8033" s="36" t="s">
        <v>113</v>
      </c>
      <c r="E8033" s="36" t="s">
        <v>102</v>
      </c>
      <c r="F8033" s="36" t="s">
        <v>100</v>
      </c>
      <c r="G8033" s="36" t="s">
        <v>103</v>
      </c>
      <c r="H8033" s="36">
        <v>30</v>
      </c>
      <c r="I8033" s="36">
        <v>30</v>
      </c>
    </row>
    <row r="8034" spans="1:9" x14ac:dyDescent="0.35">
      <c r="A8034" s="36">
        <v>1555470</v>
      </c>
      <c r="B8034" s="36" t="str">
        <f>VLOOKUP(AllData[[#This Row],[Order]],MM[],3,FALSE)</f>
        <v>V5757311400800</v>
      </c>
      <c r="C8034" s="36">
        <f>VLOOKUP(AllData[[#This Row],[Order]],MM[],2,FALSE)</f>
        <v>161</v>
      </c>
      <c r="D8034" s="36" t="s">
        <v>114</v>
      </c>
      <c r="E8034" s="36" t="s">
        <v>102</v>
      </c>
      <c r="F8034" s="36" t="s">
        <v>100</v>
      </c>
      <c r="G8034" s="36" t="s">
        <v>106</v>
      </c>
      <c r="H8034" s="36">
        <v>45</v>
      </c>
      <c r="I8034" s="36">
        <v>45</v>
      </c>
    </row>
    <row r="8035" spans="1:9" x14ac:dyDescent="0.35">
      <c r="A8035" s="36">
        <v>1555470</v>
      </c>
      <c r="B8035" s="36" t="str">
        <f>VLOOKUP(AllData[[#This Row],[Order]],MM[],3,FALSE)</f>
        <v>V5757311400800</v>
      </c>
      <c r="C8035" s="36">
        <f>VLOOKUP(AllData[[#This Row],[Order]],MM[],2,FALSE)</f>
        <v>161</v>
      </c>
      <c r="D8035" s="36" t="s">
        <v>60</v>
      </c>
      <c r="E8035" s="36" t="s">
        <v>61</v>
      </c>
      <c r="F8035" s="36" t="s">
        <v>63</v>
      </c>
      <c r="G8035" s="36" t="s">
        <v>108</v>
      </c>
      <c r="H8035" s="36">
        <v>2988.48</v>
      </c>
      <c r="I8035" s="36">
        <v>1</v>
      </c>
    </row>
    <row r="8036" spans="1:9" x14ac:dyDescent="0.35">
      <c r="A8036" s="36">
        <v>1555470</v>
      </c>
      <c r="B8036" s="36" t="str">
        <f>VLOOKUP(AllData[[#This Row],[Order]],MM[],3,FALSE)</f>
        <v>V5757311400800</v>
      </c>
      <c r="C8036" s="36">
        <f>VLOOKUP(AllData[[#This Row],[Order]],MM[],2,FALSE)</f>
        <v>161</v>
      </c>
      <c r="D8036" s="36" t="s">
        <v>95</v>
      </c>
      <c r="E8036" s="36" t="s">
        <v>83</v>
      </c>
      <c r="F8036" s="36" t="s">
        <v>84</v>
      </c>
      <c r="G8036" s="36" t="s">
        <v>110</v>
      </c>
      <c r="H8036" s="36"/>
      <c r="I8036" s="36">
        <v>5</v>
      </c>
    </row>
    <row r="8037" spans="1:9" x14ac:dyDescent="0.35">
      <c r="A8037" s="36">
        <v>1555471</v>
      </c>
      <c r="B8037" s="36" t="str">
        <f>VLOOKUP(AllData[[#This Row],[Order]],MM[],3,FALSE)</f>
        <v>V5757311401000</v>
      </c>
      <c r="C8037" s="36">
        <f>VLOOKUP(AllData[[#This Row],[Order]],MM[],2,FALSE)</f>
        <v>161</v>
      </c>
      <c r="D8037" s="36" t="s">
        <v>60</v>
      </c>
      <c r="E8037" s="36" t="s">
        <v>83</v>
      </c>
      <c r="F8037" s="36" t="s">
        <v>84</v>
      </c>
      <c r="G8037" s="36" t="s">
        <v>111</v>
      </c>
      <c r="H8037" s="36">
        <v>57.884</v>
      </c>
      <c r="I8037" s="36">
        <v>40</v>
      </c>
    </row>
    <row r="8038" spans="1:9" x14ac:dyDescent="0.35">
      <c r="A8038" s="36">
        <v>1555471</v>
      </c>
      <c r="B8038" s="36" t="str">
        <f>VLOOKUP(AllData[[#This Row],[Order]],MM[],3,FALSE)</f>
        <v>V5757311401000</v>
      </c>
      <c r="C8038" s="36">
        <f>VLOOKUP(AllData[[#This Row],[Order]],MM[],2,FALSE)</f>
        <v>161</v>
      </c>
      <c r="D8038" s="36" t="s">
        <v>68</v>
      </c>
      <c r="E8038" s="36" t="s">
        <v>61</v>
      </c>
      <c r="F8038" s="36" t="s">
        <v>63</v>
      </c>
      <c r="G8038" s="36" t="s">
        <v>64</v>
      </c>
      <c r="H8038" s="36">
        <v>20.983333333333334</v>
      </c>
      <c r="I8038" s="36">
        <v>15</v>
      </c>
    </row>
    <row r="8039" spans="1:9" x14ac:dyDescent="0.35">
      <c r="A8039" s="36">
        <v>1555471</v>
      </c>
      <c r="B8039" s="36" t="str">
        <f>VLOOKUP(AllData[[#This Row],[Order]],MM[],3,FALSE)</f>
        <v>V5757311401000</v>
      </c>
      <c r="C8039" s="36">
        <f>VLOOKUP(AllData[[#This Row],[Order]],MM[],2,FALSE)</f>
        <v>161</v>
      </c>
      <c r="D8039" s="36" t="s">
        <v>73</v>
      </c>
      <c r="E8039" s="36" t="s">
        <v>69</v>
      </c>
      <c r="F8039" s="36" t="s">
        <v>70</v>
      </c>
      <c r="G8039" s="36" t="s">
        <v>71</v>
      </c>
      <c r="H8039" s="36">
        <v>20</v>
      </c>
      <c r="I8039" s="36">
        <v>20</v>
      </c>
    </row>
    <row r="8040" spans="1:9" x14ac:dyDescent="0.35">
      <c r="A8040" s="36">
        <v>1555471</v>
      </c>
      <c r="B8040" s="36" t="str">
        <f>VLOOKUP(AllData[[#This Row],[Order]],MM[],3,FALSE)</f>
        <v>V5757311401000</v>
      </c>
      <c r="C8040" s="36">
        <f>VLOOKUP(AllData[[#This Row],[Order]],MM[],2,FALSE)</f>
        <v>161</v>
      </c>
      <c r="D8040" s="36" t="s">
        <v>75</v>
      </c>
      <c r="E8040" s="36" t="s">
        <v>61</v>
      </c>
      <c r="F8040" s="36" t="s">
        <v>63</v>
      </c>
      <c r="G8040" s="36" t="s">
        <v>74</v>
      </c>
      <c r="H8040" s="36">
        <v>382.02</v>
      </c>
      <c r="I8040" s="36">
        <v>350</v>
      </c>
    </row>
    <row r="8041" spans="1:9" x14ac:dyDescent="0.35">
      <c r="A8041" s="36">
        <v>1555471</v>
      </c>
      <c r="B8041" s="36" t="str">
        <f>VLOOKUP(AllData[[#This Row],[Order]],MM[],3,FALSE)</f>
        <v>V5757311401000</v>
      </c>
      <c r="C8041" s="36">
        <f>VLOOKUP(AllData[[#This Row],[Order]],MM[],2,FALSE)</f>
        <v>161</v>
      </c>
      <c r="D8041" s="36" t="s">
        <v>78</v>
      </c>
      <c r="E8041" s="36" t="s">
        <v>61</v>
      </c>
      <c r="F8041" s="36" t="s">
        <v>63</v>
      </c>
      <c r="G8041" s="36" t="s">
        <v>76</v>
      </c>
      <c r="H8041" s="36">
        <v>2208.36</v>
      </c>
      <c r="I8041" s="36">
        <v>1020</v>
      </c>
    </row>
    <row r="8042" spans="1:9" x14ac:dyDescent="0.35">
      <c r="A8042" s="36">
        <v>1555471</v>
      </c>
      <c r="B8042" s="36" t="str">
        <f>VLOOKUP(AllData[[#This Row],[Order]],MM[],3,FALSE)</f>
        <v>V5757311401000</v>
      </c>
      <c r="C8042" s="36">
        <f>VLOOKUP(AllData[[#This Row],[Order]],MM[],2,FALSE)</f>
        <v>161</v>
      </c>
      <c r="D8042" s="36" t="s">
        <v>80</v>
      </c>
      <c r="E8042" s="36" t="s">
        <v>61</v>
      </c>
      <c r="F8042" s="36" t="s">
        <v>63</v>
      </c>
      <c r="G8042" s="36" t="s">
        <v>112</v>
      </c>
      <c r="H8042" s="36">
        <v>5.4669999999999996</v>
      </c>
      <c r="I8042" s="36">
        <v>50</v>
      </c>
    </row>
    <row r="8043" spans="1:9" x14ac:dyDescent="0.35">
      <c r="A8043" s="36">
        <v>1555471</v>
      </c>
      <c r="B8043" s="36" t="str">
        <f>VLOOKUP(AllData[[#This Row],[Order]],MM[],3,FALSE)</f>
        <v>V5757311401000</v>
      </c>
      <c r="C8043" s="36">
        <f>VLOOKUP(AllData[[#This Row],[Order]],MM[],2,FALSE)</f>
        <v>161</v>
      </c>
      <c r="D8043" s="36" t="s">
        <v>82</v>
      </c>
      <c r="E8043" s="36" t="s">
        <v>89</v>
      </c>
      <c r="F8043" s="36" t="s">
        <v>91</v>
      </c>
      <c r="G8043" s="36" t="s">
        <v>92</v>
      </c>
      <c r="H8043" s="36"/>
      <c r="I8043" s="36">
        <v>0</v>
      </c>
    </row>
    <row r="8044" spans="1:9" x14ac:dyDescent="0.35">
      <c r="A8044" s="36">
        <v>1555471</v>
      </c>
      <c r="B8044" s="36" t="str">
        <f>VLOOKUP(AllData[[#This Row],[Order]],MM[],3,FALSE)</f>
        <v>V5757311401000</v>
      </c>
      <c r="C8044" s="36">
        <f>VLOOKUP(AllData[[#This Row],[Order]],MM[],2,FALSE)</f>
        <v>161</v>
      </c>
      <c r="D8044" s="36" t="s">
        <v>85</v>
      </c>
      <c r="E8044" s="36" t="s">
        <v>69</v>
      </c>
      <c r="F8044" s="36" t="s">
        <v>70</v>
      </c>
      <c r="G8044" s="36" t="s">
        <v>79</v>
      </c>
      <c r="H8044" s="36">
        <v>20</v>
      </c>
      <c r="I8044" s="36">
        <v>20</v>
      </c>
    </row>
    <row r="8045" spans="1:9" x14ac:dyDescent="0.35">
      <c r="A8045" s="36">
        <v>1555471</v>
      </c>
      <c r="B8045" s="36" t="str">
        <f>VLOOKUP(AllData[[#This Row],[Order]],MM[],3,FALSE)</f>
        <v>V5757311401000</v>
      </c>
      <c r="C8045" s="36">
        <f>VLOOKUP(AllData[[#This Row],[Order]],MM[],2,FALSE)</f>
        <v>161</v>
      </c>
      <c r="D8045" s="36" t="s">
        <v>88</v>
      </c>
      <c r="E8045" s="36" t="s">
        <v>69</v>
      </c>
      <c r="F8045" s="36" t="s">
        <v>70</v>
      </c>
      <c r="G8045" s="36" t="s">
        <v>81</v>
      </c>
      <c r="H8045" s="36">
        <v>20</v>
      </c>
      <c r="I8045" s="36">
        <v>20</v>
      </c>
    </row>
    <row r="8046" spans="1:9" x14ac:dyDescent="0.35">
      <c r="A8046" s="36">
        <v>1555471</v>
      </c>
      <c r="B8046" s="36" t="str">
        <f>VLOOKUP(AllData[[#This Row],[Order]],MM[],3,FALSE)</f>
        <v>V5757311401000</v>
      </c>
      <c r="C8046" s="36">
        <f>VLOOKUP(AllData[[#This Row],[Order]],MM[],2,FALSE)</f>
        <v>161</v>
      </c>
      <c r="D8046" s="36" t="s">
        <v>95</v>
      </c>
      <c r="E8046" s="36" t="s">
        <v>83</v>
      </c>
      <c r="F8046" s="36" t="s">
        <v>84</v>
      </c>
      <c r="G8046" s="36" t="s">
        <v>84</v>
      </c>
      <c r="H8046" s="36">
        <v>392.34</v>
      </c>
      <c r="I8046" s="36">
        <v>450</v>
      </c>
    </row>
    <row r="8047" spans="1:9" x14ac:dyDescent="0.35">
      <c r="A8047" s="36">
        <v>1555471</v>
      </c>
      <c r="B8047" s="36" t="str">
        <f>VLOOKUP(AllData[[#This Row],[Order]],MM[],3,FALSE)</f>
        <v>V5757311401000</v>
      </c>
      <c r="C8047" s="36">
        <f>VLOOKUP(AllData[[#This Row],[Order]],MM[],2,FALSE)</f>
        <v>161</v>
      </c>
      <c r="D8047" s="36" t="s">
        <v>97</v>
      </c>
      <c r="E8047" s="36" t="s">
        <v>86</v>
      </c>
      <c r="F8047" s="36" t="s">
        <v>87</v>
      </c>
      <c r="G8047" s="36" t="s">
        <v>87</v>
      </c>
      <c r="H8047" s="36">
        <v>20</v>
      </c>
      <c r="I8047" s="36">
        <v>20</v>
      </c>
    </row>
    <row r="8048" spans="1:9" x14ac:dyDescent="0.35">
      <c r="A8048" s="36">
        <v>1555471</v>
      </c>
      <c r="B8048" s="36" t="str">
        <f>VLOOKUP(AllData[[#This Row],[Order]],MM[],3,FALSE)</f>
        <v>V5757311401000</v>
      </c>
      <c r="C8048" s="36">
        <f>VLOOKUP(AllData[[#This Row],[Order]],MM[],2,FALSE)</f>
        <v>161</v>
      </c>
      <c r="D8048" s="36" t="s">
        <v>99</v>
      </c>
      <c r="E8048" s="36" t="s">
        <v>61</v>
      </c>
      <c r="F8048" s="36" t="s">
        <v>63</v>
      </c>
      <c r="G8048" s="36" t="s">
        <v>96</v>
      </c>
      <c r="H8048" s="36">
        <v>34.982999999999997</v>
      </c>
      <c r="I8048" s="36">
        <v>100</v>
      </c>
    </row>
    <row r="8049" spans="1:9" x14ac:dyDescent="0.35">
      <c r="A8049" s="36">
        <v>1555471</v>
      </c>
      <c r="B8049" s="36" t="str">
        <f>VLOOKUP(AllData[[#This Row],[Order]],MM[],3,FALSE)</f>
        <v>V5757311401000</v>
      </c>
      <c r="C8049" s="36">
        <f>VLOOKUP(AllData[[#This Row],[Order]],MM[],2,FALSE)</f>
        <v>161</v>
      </c>
      <c r="D8049" s="36" t="s">
        <v>101</v>
      </c>
      <c r="E8049" s="36" t="s">
        <v>69</v>
      </c>
      <c r="F8049" s="36" t="s">
        <v>70</v>
      </c>
      <c r="G8049" s="36" t="s">
        <v>98</v>
      </c>
      <c r="H8049" s="36">
        <v>20</v>
      </c>
      <c r="I8049" s="36">
        <v>20</v>
      </c>
    </row>
    <row r="8050" spans="1:9" x14ac:dyDescent="0.35">
      <c r="A8050" s="36">
        <v>1555471</v>
      </c>
      <c r="B8050" s="36" t="str">
        <f>VLOOKUP(AllData[[#This Row],[Order]],MM[],3,FALSE)</f>
        <v>V5757311401000</v>
      </c>
      <c r="C8050" s="36">
        <f>VLOOKUP(AllData[[#This Row],[Order]],MM[],2,FALSE)</f>
        <v>161</v>
      </c>
      <c r="D8050" s="36" t="s">
        <v>104</v>
      </c>
      <c r="E8050" s="36" t="s">
        <v>69</v>
      </c>
      <c r="F8050" s="36" t="s">
        <v>70</v>
      </c>
      <c r="G8050" s="36" t="s">
        <v>100</v>
      </c>
      <c r="H8050" s="36">
        <v>30</v>
      </c>
      <c r="I8050" s="36">
        <v>30</v>
      </c>
    </row>
    <row r="8051" spans="1:9" x14ac:dyDescent="0.35">
      <c r="A8051" s="36">
        <v>1555471</v>
      </c>
      <c r="B8051" s="36" t="str">
        <f>VLOOKUP(AllData[[#This Row],[Order]],MM[],3,FALSE)</f>
        <v>V5757311401000</v>
      </c>
      <c r="C8051" s="36">
        <f>VLOOKUP(AllData[[#This Row],[Order]],MM[],2,FALSE)</f>
        <v>161</v>
      </c>
      <c r="D8051" s="36" t="s">
        <v>113</v>
      </c>
      <c r="E8051" s="36" t="s">
        <v>102</v>
      </c>
      <c r="F8051" s="36" t="s">
        <v>100</v>
      </c>
      <c r="G8051" s="36" t="s">
        <v>103</v>
      </c>
      <c r="H8051" s="36">
        <v>30</v>
      </c>
      <c r="I8051" s="36">
        <v>30</v>
      </c>
    </row>
    <row r="8052" spans="1:9" x14ac:dyDescent="0.35">
      <c r="A8052" s="36">
        <v>1555471</v>
      </c>
      <c r="B8052" s="36" t="str">
        <f>VLOOKUP(AllData[[#This Row],[Order]],MM[],3,FALSE)</f>
        <v>V5757311401000</v>
      </c>
      <c r="C8052" s="36">
        <f>VLOOKUP(AllData[[#This Row],[Order]],MM[],2,FALSE)</f>
        <v>161</v>
      </c>
      <c r="D8052" s="36" t="s">
        <v>114</v>
      </c>
      <c r="E8052" s="36" t="s">
        <v>102</v>
      </c>
      <c r="F8052" s="36" t="s">
        <v>100</v>
      </c>
      <c r="G8052" s="36" t="s">
        <v>106</v>
      </c>
      <c r="H8052" s="36">
        <v>45</v>
      </c>
      <c r="I8052" s="36">
        <v>45</v>
      </c>
    </row>
    <row r="8053" spans="1:9" x14ac:dyDescent="0.35">
      <c r="A8053" s="36">
        <v>1555471</v>
      </c>
      <c r="B8053" s="36" t="str">
        <f>VLOOKUP(AllData[[#This Row],[Order]],MM[],3,FALSE)</f>
        <v>V5757311401000</v>
      </c>
      <c r="C8053" s="36">
        <f>VLOOKUP(AllData[[#This Row],[Order]],MM[],2,FALSE)</f>
        <v>161</v>
      </c>
      <c r="D8053" s="36" t="s">
        <v>60</v>
      </c>
      <c r="E8053" s="36" t="s">
        <v>61</v>
      </c>
      <c r="F8053" s="36" t="s">
        <v>63</v>
      </c>
      <c r="G8053" s="36" t="s">
        <v>108</v>
      </c>
      <c r="H8053" s="36">
        <v>415.62</v>
      </c>
      <c r="I8053" s="36">
        <v>1</v>
      </c>
    </row>
    <row r="8054" spans="1:9" x14ac:dyDescent="0.35">
      <c r="A8054" s="36">
        <v>1555471</v>
      </c>
      <c r="B8054" s="36" t="str">
        <f>VLOOKUP(AllData[[#This Row],[Order]],MM[],3,FALSE)</f>
        <v>V5757311401000</v>
      </c>
      <c r="C8054" s="36">
        <f>VLOOKUP(AllData[[#This Row],[Order]],MM[],2,FALSE)</f>
        <v>161</v>
      </c>
      <c r="D8054" s="36" t="s">
        <v>95</v>
      </c>
      <c r="E8054" s="36" t="s">
        <v>83</v>
      </c>
      <c r="F8054" s="36" t="s">
        <v>84</v>
      </c>
      <c r="G8054" s="36" t="s">
        <v>110</v>
      </c>
      <c r="H8054" s="36"/>
      <c r="I8054" s="36">
        <v>5</v>
      </c>
    </row>
    <row r="8055" spans="1:9" x14ac:dyDescent="0.35">
      <c r="A8055" s="36">
        <v>1555472</v>
      </c>
      <c r="B8055" s="36" t="str">
        <f>VLOOKUP(AllData[[#This Row],[Order]],MM[],3,FALSE)</f>
        <v>V5757331400800</v>
      </c>
      <c r="C8055" s="36">
        <f>VLOOKUP(AllData[[#This Row],[Order]],MM[],2,FALSE)</f>
        <v>161</v>
      </c>
      <c r="D8055" s="36" t="s">
        <v>60</v>
      </c>
      <c r="E8055" s="36" t="s">
        <v>83</v>
      </c>
      <c r="F8055" s="36" t="s">
        <v>84</v>
      </c>
      <c r="G8055" s="36" t="s">
        <v>111</v>
      </c>
      <c r="H8055" s="36">
        <v>16.117000000000001</v>
      </c>
      <c r="I8055" s="36">
        <v>40</v>
      </c>
    </row>
    <row r="8056" spans="1:9" x14ac:dyDescent="0.35">
      <c r="A8056" s="36">
        <v>1555472</v>
      </c>
      <c r="B8056" s="36" t="str">
        <f>VLOOKUP(AllData[[#This Row],[Order]],MM[],3,FALSE)</f>
        <v>V5757331400800</v>
      </c>
      <c r="C8056" s="36">
        <f>VLOOKUP(AllData[[#This Row],[Order]],MM[],2,FALSE)</f>
        <v>161</v>
      </c>
      <c r="D8056" s="36" t="s">
        <v>68</v>
      </c>
      <c r="E8056" s="36" t="s">
        <v>61</v>
      </c>
      <c r="F8056" s="36" t="s">
        <v>63</v>
      </c>
      <c r="G8056" s="36" t="s">
        <v>64</v>
      </c>
      <c r="H8056" s="36">
        <v>12.167</v>
      </c>
      <c r="I8056" s="36">
        <v>15</v>
      </c>
    </row>
    <row r="8057" spans="1:9" x14ac:dyDescent="0.35">
      <c r="A8057" s="36">
        <v>1555472</v>
      </c>
      <c r="B8057" s="36" t="str">
        <f>VLOOKUP(AllData[[#This Row],[Order]],MM[],3,FALSE)</f>
        <v>V5757331400800</v>
      </c>
      <c r="C8057" s="36">
        <f>VLOOKUP(AllData[[#This Row],[Order]],MM[],2,FALSE)</f>
        <v>161</v>
      </c>
      <c r="D8057" s="36" t="s">
        <v>73</v>
      </c>
      <c r="E8057" s="36" t="s">
        <v>69</v>
      </c>
      <c r="F8057" s="36" t="s">
        <v>70</v>
      </c>
      <c r="G8057" s="36" t="s">
        <v>71</v>
      </c>
      <c r="H8057" s="36">
        <v>20</v>
      </c>
      <c r="I8057" s="36">
        <v>20</v>
      </c>
    </row>
    <row r="8058" spans="1:9" x14ac:dyDescent="0.35">
      <c r="A8058" s="36">
        <v>1555472</v>
      </c>
      <c r="B8058" s="36" t="str">
        <f>VLOOKUP(AllData[[#This Row],[Order]],MM[],3,FALSE)</f>
        <v>V5757331400800</v>
      </c>
      <c r="C8058" s="36">
        <f>VLOOKUP(AllData[[#This Row],[Order]],MM[],2,FALSE)</f>
        <v>161</v>
      </c>
      <c r="D8058" s="36" t="s">
        <v>75</v>
      </c>
      <c r="E8058" s="36" t="s">
        <v>61</v>
      </c>
      <c r="F8058" s="36" t="s">
        <v>63</v>
      </c>
      <c r="G8058" s="36" t="s">
        <v>74</v>
      </c>
      <c r="H8058" s="36">
        <v>223.98000000000002</v>
      </c>
      <c r="I8058" s="36">
        <v>350</v>
      </c>
    </row>
    <row r="8059" spans="1:9" x14ac:dyDescent="0.35">
      <c r="A8059" s="36">
        <v>1555472</v>
      </c>
      <c r="B8059" s="36" t="str">
        <f>VLOOKUP(AllData[[#This Row],[Order]],MM[],3,FALSE)</f>
        <v>V5757331400800</v>
      </c>
      <c r="C8059" s="36">
        <f>VLOOKUP(AllData[[#This Row],[Order]],MM[],2,FALSE)</f>
        <v>161</v>
      </c>
      <c r="D8059" s="36" t="s">
        <v>78</v>
      </c>
      <c r="E8059" s="36" t="s">
        <v>61</v>
      </c>
      <c r="F8059" s="36" t="s">
        <v>63</v>
      </c>
      <c r="G8059" s="36" t="s">
        <v>76</v>
      </c>
      <c r="H8059" s="36">
        <v>2073.6000000000004</v>
      </c>
      <c r="I8059" s="36">
        <v>1020</v>
      </c>
    </row>
    <row r="8060" spans="1:9" x14ac:dyDescent="0.35">
      <c r="A8060" s="36">
        <v>1555472</v>
      </c>
      <c r="B8060" s="36" t="str">
        <f>VLOOKUP(AllData[[#This Row],[Order]],MM[],3,FALSE)</f>
        <v>V5757331400800</v>
      </c>
      <c r="C8060" s="36">
        <f>VLOOKUP(AllData[[#This Row],[Order]],MM[],2,FALSE)</f>
        <v>161</v>
      </c>
      <c r="D8060" s="36" t="s">
        <v>80</v>
      </c>
      <c r="E8060" s="36" t="s">
        <v>61</v>
      </c>
      <c r="F8060" s="36" t="s">
        <v>63</v>
      </c>
      <c r="G8060" s="36" t="s">
        <v>112</v>
      </c>
      <c r="H8060" s="36">
        <v>41.017000000000003</v>
      </c>
      <c r="I8060" s="36">
        <v>50</v>
      </c>
    </row>
    <row r="8061" spans="1:9" x14ac:dyDescent="0.35">
      <c r="A8061" s="36">
        <v>1555472</v>
      </c>
      <c r="B8061" s="36" t="str">
        <f>VLOOKUP(AllData[[#This Row],[Order]],MM[],3,FALSE)</f>
        <v>V5757331400800</v>
      </c>
      <c r="C8061" s="36">
        <f>VLOOKUP(AllData[[#This Row],[Order]],MM[],2,FALSE)</f>
        <v>161</v>
      </c>
      <c r="D8061" s="36" t="s">
        <v>82</v>
      </c>
      <c r="E8061" s="36" t="s">
        <v>89</v>
      </c>
      <c r="F8061" s="36" t="s">
        <v>91</v>
      </c>
      <c r="G8061" s="36" t="s">
        <v>92</v>
      </c>
      <c r="H8061" s="36"/>
      <c r="I8061" s="36">
        <v>0</v>
      </c>
    </row>
    <row r="8062" spans="1:9" x14ac:dyDescent="0.35">
      <c r="A8062" s="36">
        <v>1555472</v>
      </c>
      <c r="B8062" s="36" t="str">
        <f>VLOOKUP(AllData[[#This Row],[Order]],MM[],3,FALSE)</f>
        <v>V5757331400800</v>
      </c>
      <c r="C8062" s="36">
        <f>VLOOKUP(AllData[[#This Row],[Order]],MM[],2,FALSE)</f>
        <v>161</v>
      </c>
      <c r="D8062" s="36" t="s">
        <v>85</v>
      </c>
      <c r="E8062" s="36" t="s">
        <v>69</v>
      </c>
      <c r="F8062" s="36" t="s">
        <v>70</v>
      </c>
      <c r="G8062" s="36" t="s">
        <v>79</v>
      </c>
      <c r="H8062" s="36">
        <v>20</v>
      </c>
      <c r="I8062" s="36">
        <v>20</v>
      </c>
    </row>
    <row r="8063" spans="1:9" x14ac:dyDescent="0.35">
      <c r="A8063" s="36">
        <v>1555472</v>
      </c>
      <c r="B8063" s="36" t="str">
        <f>VLOOKUP(AllData[[#This Row],[Order]],MM[],3,FALSE)</f>
        <v>V5757331400800</v>
      </c>
      <c r="C8063" s="36">
        <f>VLOOKUP(AllData[[#This Row],[Order]],MM[],2,FALSE)</f>
        <v>161</v>
      </c>
      <c r="D8063" s="36" t="s">
        <v>88</v>
      </c>
      <c r="E8063" s="36" t="s">
        <v>69</v>
      </c>
      <c r="F8063" s="36" t="s">
        <v>70</v>
      </c>
      <c r="G8063" s="36" t="s">
        <v>81</v>
      </c>
      <c r="H8063" s="36">
        <v>20</v>
      </c>
      <c r="I8063" s="36">
        <v>20</v>
      </c>
    </row>
    <row r="8064" spans="1:9" x14ac:dyDescent="0.35">
      <c r="A8064" s="36">
        <v>1555472</v>
      </c>
      <c r="B8064" s="36" t="str">
        <f>VLOOKUP(AllData[[#This Row],[Order]],MM[],3,FALSE)</f>
        <v>V5757331400800</v>
      </c>
      <c r="C8064" s="36">
        <f>VLOOKUP(AllData[[#This Row],[Order]],MM[],2,FALSE)</f>
        <v>161</v>
      </c>
      <c r="D8064" s="36" t="s">
        <v>95</v>
      </c>
      <c r="E8064" s="36" t="s">
        <v>83</v>
      </c>
      <c r="F8064" s="36" t="s">
        <v>84</v>
      </c>
      <c r="G8064" s="36" t="s">
        <v>84</v>
      </c>
      <c r="H8064" s="36">
        <v>538.31999999999994</v>
      </c>
      <c r="I8064" s="36">
        <v>450</v>
      </c>
    </row>
    <row r="8065" spans="1:9" x14ac:dyDescent="0.35">
      <c r="A8065" s="36">
        <v>1555472</v>
      </c>
      <c r="B8065" s="36" t="str">
        <f>VLOOKUP(AllData[[#This Row],[Order]],MM[],3,FALSE)</f>
        <v>V5757331400800</v>
      </c>
      <c r="C8065" s="36">
        <f>VLOOKUP(AllData[[#This Row],[Order]],MM[],2,FALSE)</f>
        <v>161</v>
      </c>
      <c r="D8065" s="36" t="s">
        <v>97</v>
      </c>
      <c r="E8065" s="36" t="s">
        <v>86</v>
      </c>
      <c r="F8065" s="36" t="s">
        <v>87</v>
      </c>
      <c r="G8065" s="36" t="s">
        <v>87</v>
      </c>
      <c r="H8065" s="36">
        <v>20</v>
      </c>
      <c r="I8065" s="36">
        <v>20</v>
      </c>
    </row>
    <row r="8066" spans="1:9" x14ac:dyDescent="0.35">
      <c r="A8066" s="36">
        <v>1555472</v>
      </c>
      <c r="B8066" s="36" t="str">
        <f>VLOOKUP(AllData[[#This Row],[Order]],MM[],3,FALSE)</f>
        <v>V5757331400800</v>
      </c>
      <c r="C8066" s="36">
        <f>VLOOKUP(AllData[[#This Row],[Order]],MM[],2,FALSE)</f>
        <v>161</v>
      </c>
      <c r="D8066" s="36" t="s">
        <v>99</v>
      </c>
      <c r="E8066" s="36" t="s">
        <v>61</v>
      </c>
      <c r="F8066" s="36" t="s">
        <v>63</v>
      </c>
      <c r="G8066" s="36" t="s">
        <v>96</v>
      </c>
      <c r="H8066" s="36">
        <v>545.1</v>
      </c>
      <c r="I8066" s="36">
        <v>100</v>
      </c>
    </row>
    <row r="8067" spans="1:9" x14ac:dyDescent="0.35">
      <c r="A8067" s="36">
        <v>1555472</v>
      </c>
      <c r="B8067" s="36" t="str">
        <f>VLOOKUP(AllData[[#This Row],[Order]],MM[],3,FALSE)</f>
        <v>V5757331400800</v>
      </c>
      <c r="C8067" s="36">
        <f>VLOOKUP(AllData[[#This Row],[Order]],MM[],2,FALSE)</f>
        <v>161</v>
      </c>
      <c r="D8067" s="36" t="s">
        <v>101</v>
      </c>
      <c r="E8067" s="36" t="s">
        <v>69</v>
      </c>
      <c r="F8067" s="36" t="s">
        <v>70</v>
      </c>
      <c r="G8067" s="36" t="s">
        <v>98</v>
      </c>
      <c r="H8067" s="36">
        <v>20</v>
      </c>
      <c r="I8067" s="36">
        <v>20</v>
      </c>
    </row>
    <row r="8068" spans="1:9" x14ac:dyDescent="0.35">
      <c r="A8068" s="36">
        <v>1555472</v>
      </c>
      <c r="B8068" s="36" t="str">
        <f>VLOOKUP(AllData[[#This Row],[Order]],MM[],3,FALSE)</f>
        <v>V5757331400800</v>
      </c>
      <c r="C8068" s="36">
        <f>VLOOKUP(AllData[[#This Row],[Order]],MM[],2,FALSE)</f>
        <v>161</v>
      </c>
      <c r="D8068" s="36" t="s">
        <v>104</v>
      </c>
      <c r="E8068" s="36" t="s">
        <v>69</v>
      </c>
      <c r="F8068" s="36" t="s">
        <v>70</v>
      </c>
      <c r="G8068" s="36" t="s">
        <v>100</v>
      </c>
      <c r="H8068" s="36">
        <v>30</v>
      </c>
      <c r="I8068" s="36">
        <v>30</v>
      </c>
    </row>
    <row r="8069" spans="1:9" x14ac:dyDescent="0.35">
      <c r="A8069" s="36">
        <v>1555472</v>
      </c>
      <c r="B8069" s="36" t="str">
        <f>VLOOKUP(AllData[[#This Row],[Order]],MM[],3,FALSE)</f>
        <v>V5757331400800</v>
      </c>
      <c r="C8069" s="36">
        <f>VLOOKUP(AllData[[#This Row],[Order]],MM[],2,FALSE)</f>
        <v>161</v>
      </c>
      <c r="D8069" s="36" t="s">
        <v>113</v>
      </c>
      <c r="E8069" s="36" t="s">
        <v>102</v>
      </c>
      <c r="F8069" s="36" t="s">
        <v>100</v>
      </c>
      <c r="G8069" s="36" t="s">
        <v>103</v>
      </c>
      <c r="H8069" s="36">
        <v>30</v>
      </c>
      <c r="I8069" s="36">
        <v>30</v>
      </c>
    </row>
    <row r="8070" spans="1:9" x14ac:dyDescent="0.35">
      <c r="A8070" s="36">
        <v>1555472</v>
      </c>
      <c r="B8070" s="36" t="str">
        <f>VLOOKUP(AllData[[#This Row],[Order]],MM[],3,FALSE)</f>
        <v>V5757331400800</v>
      </c>
      <c r="C8070" s="36">
        <f>VLOOKUP(AllData[[#This Row],[Order]],MM[],2,FALSE)</f>
        <v>161</v>
      </c>
      <c r="D8070" s="36" t="s">
        <v>114</v>
      </c>
      <c r="E8070" s="36" t="s">
        <v>102</v>
      </c>
      <c r="F8070" s="36" t="s">
        <v>100</v>
      </c>
      <c r="G8070" s="36" t="s">
        <v>106</v>
      </c>
      <c r="H8070" s="36">
        <v>45</v>
      </c>
      <c r="I8070" s="36">
        <v>45</v>
      </c>
    </row>
    <row r="8071" spans="1:9" x14ac:dyDescent="0.35">
      <c r="A8071" s="36">
        <v>1555472</v>
      </c>
      <c r="B8071" s="36" t="str">
        <f>VLOOKUP(AllData[[#This Row],[Order]],MM[],3,FALSE)</f>
        <v>V5757331400800</v>
      </c>
      <c r="C8071" s="36">
        <f>VLOOKUP(AllData[[#This Row],[Order]],MM[],2,FALSE)</f>
        <v>161</v>
      </c>
      <c r="D8071" s="36" t="s">
        <v>60</v>
      </c>
      <c r="E8071" s="36" t="s">
        <v>61</v>
      </c>
      <c r="F8071" s="36" t="s">
        <v>63</v>
      </c>
      <c r="G8071" s="36" t="s">
        <v>108</v>
      </c>
      <c r="H8071" s="36">
        <v>250.08</v>
      </c>
      <c r="I8071" s="36">
        <v>1</v>
      </c>
    </row>
    <row r="8072" spans="1:9" x14ac:dyDescent="0.35">
      <c r="A8072" s="36">
        <v>1555472</v>
      </c>
      <c r="B8072" s="36" t="str">
        <f>VLOOKUP(AllData[[#This Row],[Order]],MM[],3,FALSE)</f>
        <v>V5757331400800</v>
      </c>
      <c r="C8072" s="36">
        <f>VLOOKUP(AllData[[#This Row],[Order]],MM[],2,FALSE)</f>
        <v>161</v>
      </c>
      <c r="D8072" s="36" t="s">
        <v>95</v>
      </c>
      <c r="E8072" s="36" t="s">
        <v>83</v>
      </c>
      <c r="F8072" s="36" t="s">
        <v>84</v>
      </c>
      <c r="G8072" s="36" t="s">
        <v>110</v>
      </c>
      <c r="H8072" s="36"/>
      <c r="I8072" s="36">
        <v>5</v>
      </c>
    </row>
    <row r="8073" spans="1:9" x14ac:dyDescent="0.35">
      <c r="A8073" s="36">
        <v>1555473</v>
      </c>
      <c r="B8073" s="36" t="str">
        <f>VLOOKUP(AllData[[#This Row],[Order]],MM[],3,FALSE)</f>
        <v>V5757331401000</v>
      </c>
      <c r="C8073" s="36">
        <f>VLOOKUP(AllData[[#This Row],[Order]],MM[],2,FALSE)</f>
        <v>161</v>
      </c>
      <c r="D8073" s="36" t="s">
        <v>60</v>
      </c>
      <c r="E8073" s="36" t="s">
        <v>83</v>
      </c>
      <c r="F8073" s="36" t="s">
        <v>84</v>
      </c>
      <c r="G8073" s="36" t="s">
        <v>111</v>
      </c>
      <c r="H8073" s="36">
        <v>23.233000000000001</v>
      </c>
      <c r="I8073" s="36">
        <v>40</v>
      </c>
    </row>
    <row r="8074" spans="1:9" x14ac:dyDescent="0.35">
      <c r="A8074" s="36">
        <v>1555473</v>
      </c>
      <c r="B8074" s="36" t="str">
        <f>VLOOKUP(AllData[[#This Row],[Order]],MM[],3,FALSE)</f>
        <v>V5757331401000</v>
      </c>
      <c r="C8074" s="36">
        <f>VLOOKUP(AllData[[#This Row],[Order]],MM[],2,FALSE)</f>
        <v>161</v>
      </c>
      <c r="D8074" s="36" t="s">
        <v>68</v>
      </c>
      <c r="E8074" s="36" t="s">
        <v>61</v>
      </c>
      <c r="F8074" s="36" t="s">
        <v>63</v>
      </c>
      <c r="G8074" s="36" t="s">
        <v>64</v>
      </c>
      <c r="H8074" s="36">
        <v>6.25</v>
      </c>
      <c r="I8074" s="36">
        <v>15</v>
      </c>
    </row>
    <row r="8075" spans="1:9" x14ac:dyDescent="0.35">
      <c r="A8075" s="36">
        <v>1555473</v>
      </c>
      <c r="B8075" s="36" t="str">
        <f>VLOOKUP(AllData[[#This Row],[Order]],MM[],3,FALSE)</f>
        <v>V5757331401000</v>
      </c>
      <c r="C8075" s="36">
        <f>VLOOKUP(AllData[[#This Row],[Order]],MM[],2,FALSE)</f>
        <v>161</v>
      </c>
      <c r="D8075" s="36" t="s">
        <v>73</v>
      </c>
      <c r="E8075" s="36" t="s">
        <v>69</v>
      </c>
      <c r="F8075" s="36" t="s">
        <v>70</v>
      </c>
      <c r="G8075" s="36" t="s">
        <v>71</v>
      </c>
      <c r="H8075" s="36">
        <v>20</v>
      </c>
      <c r="I8075" s="36">
        <v>20</v>
      </c>
    </row>
    <row r="8076" spans="1:9" x14ac:dyDescent="0.35">
      <c r="A8076" s="36">
        <v>1555473</v>
      </c>
      <c r="B8076" s="36" t="str">
        <f>VLOOKUP(AllData[[#This Row],[Order]],MM[],3,FALSE)</f>
        <v>V5757331401000</v>
      </c>
      <c r="C8076" s="36">
        <f>VLOOKUP(AllData[[#This Row],[Order]],MM[],2,FALSE)</f>
        <v>161</v>
      </c>
      <c r="D8076" s="36" t="s">
        <v>75</v>
      </c>
      <c r="E8076" s="36" t="s">
        <v>61</v>
      </c>
      <c r="F8076" s="36" t="s">
        <v>63</v>
      </c>
      <c r="G8076" s="36" t="s">
        <v>74</v>
      </c>
      <c r="H8076" s="36">
        <v>677.4</v>
      </c>
      <c r="I8076" s="36">
        <v>350</v>
      </c>
    </row>
    <row r="8077" spans="1:9" x14ac:dyDescent="0.35">
      <c r="A8077" s="36">
        <v>1555473</v>
      </c>
      <c r="B8077" s="36" t="str">
        <f>VLOOKUP(AllData[[#This Row],[Order]],MM[],3,FALSE)</f>
        <v>V5757331401000</v>
      </c>
      <c r="C8077" s="36">
        <f>VLOOKUP(AllData[[#This Row],[Order]],MM[],2,FALSE)</f>
        <v>161</v>
      </c>
      <c r="D8077" s="36" t="s">
        <v>78</v>
      </c>
      <c r="E8077" s="36" t="s">
        <v>61</v>
      </c>
      <c r="F8077" s="36" t="s">
        <v>63</v>
      </c>
      <c r="G8077" s="36" t="s">
        <v>76</v>
      </c>
      <c r="H8077" s="36">
        <v>1527.48</v>
      </c>
      <c r="I8077" s="36">
        <v>1020</v>
      </c>
    </row>
    <row r="8078" spans="1:9" x14ac:dyDescent="0.35">
      <c r="A8078" s="36">
        <v>1555473</v>
      </c>
      <c r="B8078" s="36" t="str">
        <f>VLOOKUP(AllData[[#This Row],[Order]],MM[],3,FALSE)</f>
        <v>V5757331401000</v>
      </c>
      <c r="C8078" s="36">
        <f>VLOOKUP(AllData[[#This Row],[Order]],MM[],2,FALSE)</f>
        <v>161</v>
      </c>
      <c r="D8078" s="36" t="s">
        <v>80</v>
      </c>
      <c r="E8078" s="36" t="s">
        <v>61</v>
      </c>
      <c r="F8078" s="36" t="s">
        <v>63</v>
      </c>
      <c r="G8078" s="36" t="s">
        <v>112</v>
      </c>
      <c r="H8078" s="36">
        <v>4.8499999999999996</v>
      </c>
      <c r="I8078" s="36">
        <v>50</v>
      </c>
    </row>
    <row r="8079" spans="1:9" x14ac:dyDescent="0.35">
      <c r="A8079" s="36">
        <v>1555473</v>
      </c>
      <c r="B8079" s="36" t="str">
        <f>VLOOKUP(AllData[[#This Row],[Order]],MM[],3,FALSE)</f>
        <v>V5757331401000</v>
      </c>
      <c r="C8079" s="36">
        <f>VLOOKUP(AllData[[#This Row],[Order]],MM[],2,FALSE)</f>
        <v>161</v>
      </c>
      <c r="D8079" s="36" t="s">
        <v>82</v>
      </c>
      <c r="E8079" s="36" t="s">
        <v>89</v>
      </c>
      <c r="F8079" s="36" t="s">
        <v>91</v>
      </c>
      <c r="G8079" s="36" t="s">
        <v>92</v>
      </c>
      <c r="H8079" s="36"/>
      <c r="I8079" s="36">
        <v>0</v>
      </c>
    </row>
    <row r="8080" spans="1:9" x14ac:dyDescent="0.35">
      <c r="A8080" s="36">
        <v>1555473</v>
      </c>
      <c r="B8080" s="36" t="str">
        <f>VLOOKUP(AllData[[#This Row],[Order]],MM[],3,FALSE)</f>
        <v>V5757331401000</v>
      </c>
      <c r="C8080" s="36">
        <f>VLOOKUP(AllData[[#This Row],[Order]],MM[],2,FALSE)</f>
        <v>161</v>
      </c>
      <c r="D8080" s="36" t="s">
        <v>85</v>
      </c>
      <c r="E8080" s="36" t="s">
        <v>69</v>
      </c>
      <c r="F8080" s="36" t="s">
        <v>70</v>
      </c>
      <c r="G8080" s="36" t="s">
        <v>79</v>
      </c>
      <c r="H8080" s="36">
        <v>20</v>
      </c>
      <c r="I8080" s="36">
        <v>20</v>
      </c>
    </row>
    <row r="8081" spans="1:9" x14ac:dyDescent="0.35">
      <c r="A8081" s="36">
        <v>1555473</v>
      </c>
      <c r="B8081" s="36" t="str">
        <f>VLOOKUP(AllData[[#This Row],[Order]],MM[],3,FALSE)</f>
        <v>V5757331401000</v>
      </c>
      <c r="C8081" s="36">
        <f>VLOOKUP(AllData[[#This Row],[Order]],MM[],2,FALSE)</f>
        <v>161</v>
      </c>
      <c r="D8081" s="36" t="s">
        <v>88</v>
      </c>
      <c r="E8081" s="36" t="s">
        <v>69</v>
      </c>
      <c r="F8081" s="36" t="s">
        <v>70</v>
      </c>
      <c r="G8081" s="36" t="s">
        <v>81</v>
      </c>
      <c r="H8081" s="36">
        <v>20</v>
      </c>
      <c r="I8081" s="36">
        <v>20</v>
      </c>
    </row>
    <row r="8082" spans="1:9" x14ac:dyDescent="0.35">
      <c r="A8082" s="36">
        <v>1555473</v>
      </c>
      <c r="B8082" s="36" t="str">
        <f>VLOOKUP(AllData[[#This Row],[Order]],MM[],3,FALSE)</f>
        <v>V5757331401000</v>
      </c>
      <c r="C8082" s="36">
        <f>VLOOKUP(AllData[[#This Row],[Order]],MM[],2,FALSE)</f>
        <v>161</v>
      </c>
      <c r="D8082" s="36" t="s">
        <v>95</v>
      </c>
      <c r="E8082" s="36" t="s">
        <v>83</v>
      </c>
      <c r="F8082" s="36" t="s">
        <v>84</v>
      </c>
      <c r="G8082" s="36" t="s">
        <v>84</v>
      </c>
      <c r="H8082" s="36">
        <v>531.06000000000006</v>
      </c>
      <c r="I8082" s="36">
        <v>450</v>
      </c>
    </row>
    <row r="8083" spans="1:9" x14ac:dyDescent="0.35">
      <c r="A8083" s="36">
        <v>1555473</v>
      </c>
      <c r="B8083" s="36" t="str">
        <f>VLOOKUP(AllData[[#This Row],[Order]],MM[],3,FALSE)</f>
        <v>V5757331401000</v>
      </c>
      <c r="C8083" s="36">
        <f>VLOOKUP(AllData[[#This Row],[Order]],MM[],2,FALSE)</f>
        <v>161</v>
      </c>
      <c r="D8083" s="36" t="s">
        <v>97</v>
      </c>
      <c r="E8083" s="36" t="s">
        <v>86</v>
      </c>
      <c r="F8083" s="36" t="s">
        <v>87</v>
      </c>
      <c r="G8083" s="36" t="s">
        <v>87</v>
      </c>
      <c r="H8083" s="36">
        <v>20</v>
      </c>
      <c r="I8083" s="36">
        <v>20</v>
      </c>
    </row>
    <row r="8084" spans="1:9" x14ac:dyDescent="0.35">
      <c r="A8084" s="36">
        <v>1555473</v>
      </c>
      <c r="B8084" s="36" t="str">
        <f>VLOOKUP(AllData[[#This Row],[Order]],MM[],3,FALSE)</f>
        <v>V5757331401000</v>
      </c>
      <c r="C8084" s="36">
        <f>VLOOKUP(AllData[[#This Row],[Order]],MM[],2,FALSE)</f>
        <v>161</v>
      </c>
      <c r="D8084" s="36" t="s">
        <v>99</v>
      </c>
      <c r="E8084" s="36" t="s">
        <v>61</v>
      </c>
      <c r="F8084" s="36" t="s">
        <v>63</v>
      </c>
      <c r="G8084" s="36" t="s">
        <v>96</v>
      </c>
      <c r="H8084" s="36">
        <v>461.64</v>
      </c>
      <c r="I8084" s="36">
        <v>100</v>
      </c>
    </row>
    <row r="8085" spans="1:9" x14ac:dyDescent="0.35">
      <c r="A8085" s="36">
        <v>1555473</v>
      </c>
      <c r="B8085" s="36" t="str">
        <f>VLOOKUP(AllData[[#This Row],[Order]],MM[],3,FALSE)</f>
        <v>V5757331401000</v>
      </c>
      <c r="C8085" s="36">
        <f>VLOOKUP(AllData[[#This Row],[Order]],MM[],2,FALSE)</f>
        <v>161</v>
      </c>
      <c r="D8085" s="36" t="s">
        <v>101</v>
      </c>
      <c r="E8085" s="36" t="s">
        <v>69</v>
      </c>
      <c r="F8085" s="36" t="s">
        <v>70</v>
      </c>
      <c r="G8085" s="36" t="s">
        <v>98</v>
      </c>
      <c r="H8085" s="36">
        <v>20</v>
      </c>
      <c r="I8085" s="36">
        <v>20</v>
      </c>
    </row>
    <row r="8086" spans="1:9" x14ac:dyDescent="0.35">
      <c r="A8086" s="36">
        <v>1555473</v>
      </c>
      <c r="B8086" s="36" t="str">
        <f>VLOOKUP(AllData[[#This Row],[Order]],MM[],3,FALSE)</f>
        <v>V5757331401000</v>
      </c>
      <c r="C8086" s="36">
        <f>VLOOKUP(AllData[[#This Row],[Order]],MM[],2,FALSE)</f>
        <v>161</v>
      </c>
      <c r="D8086" s="36" t="s">
        <v>104</v>
      </c>
      <c r="E8086" s="36" t="s">
        <v>69</v>
      </c>
      <c r="F8086" s="36" t="s">
        <v>70</v>
      </c>
      <c r="G8086" s="36" t="s">
        <v>100</v>
      </c>
      <c r="H8086" s="36">
        <v>30</v>
      </c>
      <c r="I8086" s="36">
        <v>30</v>
      </c>
    </row>
    <row r="8087" spans="1:9" x14ac:dyDescent="0.35">
      <c r="A8087" s="36">
        <v>1555473</v>
      </c>
      <c r="B8087" s="36" t="str">
        <f>VLOOKUP(AllData[[#This Row],[Order]],MM[],3,FALSE)</f>
        <v>V5757331401000</v>
      </c>
      <c r="C8087" s="36">
        <f>VLOOKUP(AllData[[#This Row],[Order]],MM[],2,FALSE)</f>
        <v>161</v>
      </c>
      <c r="D8087" s="36" t="s">
        <v>113</v>
      </c>
      <c r="E8087" s="36" t="s">
        <v>102</v>
      </c>
      <c r="F8087" s="36" t="s">
        <v>100</v>
      </c>
      <c r="G8087" s="36" t="s">
        <v>103</v>
      </c>
      <c r="H8087" s="36">
        <v>30</v>
      </c>
      <c r="I8087" s="36">
        <v>30</v>
      </c>
    </row>
    <row r="8088" spans="1:9" x14ac:dyDescent="0.35">
      <c r="A8088" s="36">
        <v>1555473</v>
      </c>
      <c r="B8088" s="36" t="str">
        <f>VLOOKUP(AllData[[#This Row],[Order]],MM[],3,FALSE)</f>
        <v>V5757331401000</v>
      </c>
      <c r="C8088" s="36">
        <f>VLOOKUP(AllData[[#This Row],[Order]],MM[],2,FALSE)</f>
        <v>161</v>
      </c>
      <c r="D8088" s="36" t="s">
        <v>114</v>
      </c>
      <c r="E8088" s="36" t="s">
        <v>102</v>
      </c>
      <c r="F8088" s="36" t="s">
        <v>100</v>
      </c>
      <c r="G8088" s="36" t="s">
        <v>106</v>
      </c>
      <c r="H8088" s="36">
        <v>45</v>
      </c>
      <c r="I8088" s="36">
        <v>45</v>
      </c>
    </row>
    <row r="8089" spans="1:9" x14ac:dyDescent="0.35">
      <c r="A8089" s="36">
        <v>1555473</v>
      </c>
      <c r="B8089" s="36" t="str">
        <f>VLOOKUP(AllData[[#This Row],[Order]],MM[],3,FALSE)</f>
        <v>V5757331401000</v>
      </c>
      <c r="C8089" s="36">
        <f>VLOOKUP(AllData[[#This Row],[Order]],MM[],2,FALSE)</f>
        <v>161</v>
      </c>
      <c r="D8089" s="36" t="s">
        <v>60</v>
      </c>
      <c r="E8089" s="36" t="s">
        <v>61</v>
      </c>
      <c r="F8089" s="36" t="s">
        <v>63</v>
      </c>
      <c r="G8089" s="36" t="s">
        <v>108</v>
      </c>
      <c r="H8089" s="36">
        <v>437.34</v>
      </c>
      <c r="I8089" s="36">
        <v>1</v>
      </c>
    </row>
    <row r="8090" spans="1:9" x14ac:dyDescent="0.35">
      <c r="A8090" s="36">
        <v>1555473</v>
      </c>
      <c r="B8090" s="36" t="str">
        <f>VLOOKUP(AllData[[#This Row],[Order]],MM[],3,FALSE)</f>
        <v>V5757331401000</v>
      </c>
      <c r="C8090" s="36">
        <f>VLOOKUP(AllData[[#This Row],[Order]],MM[],2,FALSE)</f>
        <v>161</v>
      </c>
      <c r="D8090" s="36" t="s">
        <v>95</v>
      </c>
      <c r="E8090" s="36" t="s">
        <v>83</v>
      </c>
      <c r="F8090" s="36" t="s">
        <v>84</v>
      </c>
      <c r="G8090" s="36" t="s">
        <v>110</v>
      </c>
      <c r="H8090" s="36"/>
      <c r="I8090" s="36">
        <v>5</v>
      </c>
    </row>
    <row r="8091" spans="1:9" x14ac:dyDescent="0.35">
      <c r="A8091" s="36">
        <v>1558789</v>
      </c>
      <c r="B8091" s="36" t="str">
        <f>VLOOKUP(AllData[[#This Row],[Order]],MM[],3,FALSE)</f>
        <v>V5757311400800</v>
      </c>
      <c r="C8091" s="36">
        <f>VLOOKUP(AllData[[#This Row],[Order]],MM[],2,FALSE)</f>
        <v>162</v>
      </c>
      <c r="D8091" s="36" t="s">
        <v>60</v>
      </c>
      <c r="E8091" s="36" t="s">
        <v>83</v>
      </c>
      <c r="F8091" s="36" t="s">
        <v>84</v>
      </c>
      <c r="G8091" s="36" t="s">
        <v>111</v>
      </c>
      <c r="H8091" s="36">
        <v>47.167000000000002</v>
      </c>
      <c r="I8091" s="36">
        <v>40</v>
      </c>
    </row>
    <row r="8092" spans="1:9" x14ac:dyDescent="0.35">
      <c r="A8092" s="36">
        <v>1558789</v>
      </c>
      <c r="B8092" s="36" t="str">
        <f>VLOOKUP(AllData[[#This Row],[Order]],MM[],3,FALSE)</f>
        <v>V5757311400800</v>
      </c>
      <c r="C8092" s="36">
        <f>VLOOKUP(AllData[[#This Row],[Order]],MM[],2,FALSE)</f>
        <v>162</v>
      </c>
      <c r="D8092" s="36" t="s">
        <v>68</v>
      </c>
      <c r="E8092" s="36" t="s">
        <v>61</v>
      </c>
      <c r="F8092" s="36" t="s">
        <v>63</v>
      </c>
      <c r="G8092" s="36" t="s">
        <v>64</v>
      </c>
      <c r="H8092" s="36">
        <v>7.3170000000000002</v>
      </c>
      <c r="I8092" s="36">
        <v>15</v>
      </c>
    </row>
    <row r="8093" spans="1:9" x14ac:dyDescent="0.35">
      <c r="A8093" s="36">
        <v>1558789</v>
      </c>
      <c r="B8093" s="36" t="str">
        <f>VLOOKUP(AllData[[#This Row],[Order]],MM[],3,FALSE)</f>
        <v>V5757311400800</v>
      </c>
      <c r="C8093" s="36">
        <f>VLOOKUP(AllData[[#This Row],[Order]],MM[],2,FALSE)</f>
        <v>162</v>
      </c>
      <c r="D8093" s="36" t="s">
        <v>73</v>
      </c>
      <c r="E8093" s="36" t="s">
        <v>69</v>
      </c>
      <c r="F8093" s="36" t="s">
        <v>70</v>
      </c>
      <c r="G8093" s="36" t="s">
        <v>71</v>
      </c>
      <c r="H8093" s="36">
        <v>20</v>
      </c>
      <c r="I8093" s="36">
        <v>20</v>
      </c>
    </row>
    <row r="8094" spans="1:9" x14ac:dyDescent="0.35">
      <c r="A8094" s="36">
        <v>1558789</v>
      </c>
      <c r="B8094" s="36" t="str">
        <f>VLOOKUP(AllData[[#This Row],[Order]],MM[],3,FALSE)</f>
        <v>V5757311400800</v>
      </c>
      <c r="C8094" s="36">
        <f>VLOOKUP(AllData[[#This Row],[Order]],MM[],2,FALSE)</f>
        <v>162</v>
      </c>
      <c r="D8094" s="36" t="s">
        <v>75</v>
      </c>
      <c r="E8094" s="36" t="s">
        <v>61</v>
      </c>
      <c r="F8094" s="36" t="s">
        <v>63</v>
      </c>
      <c r="G8094" s="36" t="s">
        <v>74</v>
      </c>
      <c r="H8094" s="36">
        <v>1117.3800000000001</v>
      </c>
      <c r="I8094" s="36">
        <v>290</v>
      </c>
    </row>
    <row r="8095" spans="1:9" x14ac:dyDescent="0.35">
      <c r="A8095" s="36">
        <v>1558789</v>
      </c>
      <c r="B8095" s="36" t="str">
        <f>VLOOKUP(AllData[[#This Row],[Order]],MM[],3,FALSE)</f>
        <v>V5757311400800</v>
      </c>
      <c r="C8095" s="36">
        <f>VLOOKUP(AllData[[#This Row],[Order]],MM[],2,FALSE)</f>
        <v>162</v>
      </c>
      <c r="D8095" s="36" t="s">
        <v>78</v>
      </c>
      <c r="E8095" s="36" t="s">
        <v>61</v>
      </c>
      <c r="F8095" s="36" t="s">
        <v>63</v>
      </c>
      <c r="G8095" s="36" t="s">
        <v>76</v>
      </c>
      <c r="H8095" s="36">
        <v>1506.47</v>
      </c>
      <c r="I8095" s="36">
        <v>1040</v>
      </c>
    </row>
    <row r="8096" spans="1:9" x14ac:dyDescent="0.35">
      <c r="A8096" s="36">
        <v>1558789</v>
      </c>
      <c r="B8096" s="36" t="str">
        <f>VLOOKUP(AllData[[#This Row],[Order]],MM[],3,FALSE)</f>
        <v>V5757311400800</v>
      </c>
      <c r="C8096" s="36">
        <f>VLOOKUP(AllData[[#This Row],[Order]],MM[],2,FALSE)</f>
        <v>162</v>
      </c>
      <c r="D8096" s="36" t="s">
        <v>80</v>
      </c>
      <c r="E8096" s="36" t="s">
        <v>61</v>
      </c>
      <c r="F8096" s="36" t="s">
        <v>63</v>
      </c>
      <c r="G8096" s="36" t="s">
        <v>112</v>
      </c>
      <c r="H8096" s="36">
        <v>59.582999999999998</v>
      </c>
      <c r="I8096" s="36">
        <v>50</v>
      </c>
    </row>
    <row r="8097" spans="1:9" x14ac:dyDescent="0.35">
      <c r="A8097" s="36">
        <v>1558789</v>
      </c>
      <c r="B8097" s="36" t="str">
        <f>VLOOKUP(AllData[[#This Row],[Order]],MM[],3,FALSE)</f>
        <v>V5757311400800</v>
      </c>
      <c r="C8097" s="36">
        <f>VLOOKUP(AllData[[#This Row],[Order]],MM[],2,FALSE)</f>
        <v>162</v>
      </c>
      <c r="D8097" s="36" t="s">
        <v>82</v>
      </c>
      <c r="E8097" s="36" t="s">
        <v>89</v>
      </c>
      <c r="F8097" s="36" t="s">
        <v>91</v>
      </c>
      <c r="G8097" s="36" t="s">
        <v>92</v>
      </c>
      <c r="H8097" s="36"/>
      <c r="I8097" s="36">
        <v>0</v>
      </c>
    </row>
    <row r="8098" spans="1:9" x14ac:dyDescent="0.35">
      <c r="A8098" s="36">
        <v>1558789</v>
      </c>
      <c r="B8098" s="36" t="str">
        <f>VLOOKUP(AllData[[#This Row],[Order]],MM[],3,FALSE)</f>
        <v>V5757311400800</v>
      </c>
      <c r="C8098" s="36">
        <f>VLOOKUP(AllData[[#This Row],[Order]],MM[],2,FALSE)</f>
        <v>162</v>
      </c>
      <c r="D8098" s="36" t="s">
        <v>85</v>
      </c>
      <c r="E8098" s="36" t="s">
        <v>69</v>
      </c>
      <c r="F8098" s="36" t="s">
        <v>70</v>
      </c>
      <c r="G8098" s="36" t="s">
        <v>79</v>
      </c>
      <c r="H8098" s="36">
        <v>20</v>
      </c>
      <c r="I8098" s="36">
        <v>20</v>
      </c>
    </row>
    <row r="8099" spans="1:9" x14ac:dyDescent="0.35">
      <c r="A8099" s="36">
        <v>1558789</v>
      </c>
      <c r="B8099" s="36" t="str">
        <f>VLOOKUP(AllData[[#This Row],[Order]],MM[],3,FALSE)</f>
        <v>V5757311400800</v>
      </c>
      <c r="C8099" s="36">
        <f>VLOOKUP(AllData[[#This Row],[Order]],MM[],2,FALSE)</f>
        <v>162</v>
      </c>
      <c r="D8099" s="36" t="s">
        <v>88</v>
      </c>
      <c r="E8099" s="36" t="s">
        <v>69</v>
      </c>
      <c r="F8099" s="36" t="s">
        <v>70</v>
      </c>
      <c r="G8099" s="36" t="s">
        <v>81</v>
      </c>
      <c r="H8099" s="36">
        <v>20</v>
      </c>
      <c r="I8099" s="36">
        <v>20</v>
      </c>
    </row>
    <row r="8100" spans="1:9" x14ac:dyDescent="0.35">
      <c r="A8100" s="36">
        <v>1558789</v>
      </c>
      <c r="B8100" s="36" t="str">
        <f>VLOOKUP(AllData[[#This Row],[Order]],MM[],3,FALSE)</f>
        <v>V5757311400800</v>
      </c>
      <c r="C8100" s="36">
        <f>VLOOKUP(AllData[[#This Row],[Order]],MM[],2,FALSE)</f>
        <v>162</v>
      </c>
      <c r="D8100" s="36" t="s">
        <v>95</v>
      </c>
      <c r="E8100" s="36" t="s">
        <v>83</v>
      </c>
      <c r="F8100" s="36" t="s">
        <v>84</v>
      </c>
      <c r="G8100" s="36" t="s">
        <v>84</v>
      </c>
      <c r="H8100" s="36">
        <v>311.76</v>
      </c>
      <c r="I8100" s="36">
        <v>450</v>
      </c>
    </row>
    <row r="8101" spans="1:9" x14ac:dyDescent="0.35">
      <c r="A8101" s="36">
        <v>1558789</v>
      </c>
      <c r="B8101" s="36" t="str">
        <f>VLOOKUP(AllData[[#This Row],[Order]],MM[],3,FALSE)</f>
        <v>V5757311400800</v>
      </c>
      <c r="C8101" s="36">
        <f>VLOOKUP(AllData[[#This Row],[Order]],MM[],2,FALSE)</f>
        <v>162</v>
      </c>
      <c r="D8101" s="36" t="s">
        <v>97</v>
      </c>
      <c r="E8101" s="36" t="s">
        <v>86</v>
      </c>
      <c r="F8101" s="36" t="s">
        <v>87</v>
      </c>
      <c r="G8101" s="36" t="s">
        <v>87</v>
      </c>
      <c r="H8101" s="36">
        <v>20</v>
      </c>
      <c r="I8101" s="36">
        <v>20</v>
      </c>
    </row>
    <row r="8102" spans="1:9" x14ac:dyDescent="0.35">
      <c r="A8102" s="36">
        <v>1558789</v>
      </c>
      <c r="B8102" s="36" t="str">
        <f>VLOOKUP(AllData[[#This Row],[Order]],MM[],3,FALSE)</f>
        <v>V5757311400800</v>
      </c>
      <c r="C8102" s="36">
        <f>VLOOKUP(AllData[[#This Row],[Order]],MM[],2,FALSE)</f>
        <v>162</v>
      </c>
      <c r="D8102" s="36" t="s">
        <v>99</v>
      </c>
      <c r="E8102" s="36" t="s">
        <v>61</v>
      </c>
      <c r="F8102" s="36" t="s">
        <v>63</v>
      </c>
      <c r="G8102" s="36" t="s">
        <v>96</v>
      </c>
      <c r="H8102" s="36">
        <v>15.632999999999999</v>
      </c>
      <c r="I8102" s="36">
        <v>100</v>
      </c>
    </row>
    <row r="8103" spans="1:9" x14ac:dyDescent="0.35">
      <c r="A8103" s="36">
        <v>1558789</v>
      </c>
      <c r="B8103" s="36" t="str">
        <f>VLOOKUP(AllData[[#This Row],[Order]],MM[],3,FALSE)</f>
        <v>V5757311400800</v>
      </c>
      <c r="C8103" s="36">
        <f>VLOOKUP(AllData[[#This Row],[Order]],MM[],2,FALSE)</f>
        <v>162</v>
      </c>
      <c r="D8103" s="36" t="s">
        <v>101</v>
      </c>
      <c r="E8103" s="36" t="s">
        <v>69</v>
      </c>
      <c r="F8103" s="36" t="s">
        <v>70</v>
      </c>
      <c r="G8103" s="36" t="s">
        <v>98</v>
      </c>
      <c r="H8103" s="36">
        <v>20</v>
      </c>
      <c r="I8103" s="36">
        <v>20</v>
      </c>
    </row>
    <row r="8104" spans="1:9" x14ac:dyDescent="0.35">
      <c r="A8104" s="36">
        <v>1558789</v>
      </c>
      <c r="B8104" s="36" t="str">
        <f>VLOOKUP(AllData[[#This Row],[Order]],MM[],3,FALSE)</f>
        <v>V5757311400800</v>
      </c>
      <c r="C8104" s="36">
        <f>VLOOKUP(AllData[[#This Row],[Order]],MM[],2,FALSE)</f>
        <v>162</v>
      </c>
      <c r="D8104" s="36" t="s">
        <v>104</v>
      </c>
      <c r="E8104" s="36" t="s">
        <v>69</v>
      </c>
      <c r="F8104" s="36" t="s">
        <v>70</v>
      </c>
      <c r="G8104" s="36" t="s">
        <v>100</v>
      </c>
      <c r="H8104" s="36">
        <v>30</v>
      </c>
      <c r="I8104" s="36">
        <v>30</v>
      </c>
    </row>
    <row r="8105" spans="1:9" x14ac:dyDescent="0.35">
      <c r="A8105" s="36">
        <v>1558789</v>
      </c>
      <c r="B8105" s="36" t="str">
        <f>VLOOKUP(AllData[[#This Row],[Order]],MM[],3,FALSE)</f>
        <v>V5757311400800</v>
      </c>
      <c r="C8105" s="36">
        <f>VLOOKUP(AllData[[#This Row],[Order]],MM[],2,FALSE)</f>
        <v>162</v>
      </c>
      <c r="D8105" s="36" t="s">
        <v>113</v>
      </c>
      <c r="E8105" s="36" t="s">
        <v>102</v>
      </c>
      <c r="F8105" s="36" t="s">
        <v>100</v>
      </c>
      <c r="G8105" s="36" t="s">
        <v>103</v>
      </c>
      <c r="H8105" s="36">
        <v>30</v>
      </c>
      <c r="I8105" s="36">
        <v>30</v>
      </c>
    </row>
    <row r="8106" spans="1:9" x14ac:dyDescent="0.35">
      <c r="A8106" s="36">
        <v>1558789</v>
      </c>
      <c r="B8106" s="36" t="str">
        <f>VLOOKUP(AllData[[#This Row],[Order]],MM[],3,FALSE)</f>
        <v>V5757311400800</v>
      </c>
      <c r="C8106" s="36">
        <f>VLOOKUP(AllData[[#This Row],[Order]],MM[],2,FALSE)</f>
        <v>162</v>
      </c>
      <c r="D8106" s="36" t="s">
        <v>114</v>
      </c>
      <c r="E8106" s="36" t="s">
        <v>102</v>
      </c>
      <c r="F8106" s="36" t="s">
        <v>100</v>
      </c>
      <c r="G8106" s="36" t="s">
        <v>106</v>
      </c>
      <c r="H8106" s="36">
        <v>45</v>
      </c>
      <c r="I8106" s="36">
        <v>45</v>
      </c>
    </row>
    <row r="8107" spans="1:9" x14ac:dyDescent="0.35">
      <c r="A8107" s="36">
        <v>1558789</v>
      </c>
      <c r="B8107" s="36" t="str">
        <f>VLOOKUP(AllData[[#This Row],[Order]],MM[],3,FALSE)</f>
        <v>V5757311400800</v>
      </c>
      <c r="C8107" s="36">
        <f>VLOOKUP(AllData[[#This Row],[Order]],MM[],2,FALSE)</f>
        <v>162</v>
      </c>
      <c r="D8107" s="36" t="s">
        <v>60</v>
      </c>
      <c r="E8107" s="36" t="s">
        <v>61</v>
      </c>
      <c r="F8107" s="36" t="s">
        <v>63</v>
      </c>
      <c r="G8107" s="36" t="s">
        <v>108</v>
      </c>
      <c r="H8107" s="36">
        <v>258.36</v>
      </c>
      <c r="I8107" s="36">
        <v>1</v>
      </c>
    </row>
    <row r="8108" spans="1:9" x14ac:dyDescent="0.35">
      <c r="A8108" s="36">
        <v>1558789</v>
      </c>
      <c r="B8108" s="36" t="str">
        <f>VLOOKUP(AllData[[#This Row],[Order]],MM[],3,FALSE)</f>
        <v>V5757311400800</v>
      </c>
      <c r="C8108" s="36">
        <f>VLOOKUP(AllData[[#This Row],[Order]],MM[],2,FALSE)</f>
        <v>162</v>
      </c>
      <c r="D8108" s="36" t="s">
        <v>95</v>
      </c>
      <c r="E8108" s="36" t="s">
        <v>83</v>
      </c>
      <c r="F8108" s="36" t="s">
        <v>84</v>
      </c>
      <c r="G8108" s="36" t="s">
        <v>110</v>
      </c>
      <c r="H8108" s="36"/>
      <c r="I8108" s="36">
        <v>5</v>
      </c>
    </row>
    <row r="8109" spans="1:9" x14ac:dyDescent="0.35">
      <c r="A8109" s="36">
        <v>1558790</v>
      </c>
      <c r="B8109" s="36" t="str">
        <f>VLOOKUP(AllData[[#This Row],[Order]],MM[],3,FALSE)</f>
        <v>V5757311401000</v>
      </c>
      <c r="C8109" s="36">
        <f>VLOOKUP(AllData[[#This Row],[Order]],MM[],2,FALSE)</f>
        <v>162</v>
      </c>
      <c r="D8109" s="36" t="s">
        <v>60</v>
      </c>
      <c r="E8109" s="36" t="s">
        <v>83</v>
      </c>
      <c r="F8109" s="36" t="s">
        <v>84</v>
      </c>
      <c r="G8109" s="36" t="s">
        <v>111</v>
      </c>
      <c r="H8109" s="36">
        <v>79.55</v>
      </c>
      <c r="I8109" s="36">
        <v>40</v>
      </c>
    </row>
    <row r="8110" spans="1:9" x14ac:dyDescent="0.35">
      <c r="A8110" s="36">
        <v>1558790</v>
      </c>
      <c r="B8110" s="36" t="str">
        <f>VLOOKUP(AllData[[#This Row],[Order]],MM[],3,FALSE)</f>
        <v>V5757311401000</v>
      </c>
      <c r="C8110" s="36">
        <f>VLOOKUP(AllData[[#This Row],[Order]],MM[],2,FALSE)</f>
        <v>162</v>
      </c>
      <c r="D8110" s="36" t="s">
        <v>68</v>
      </c>
      <c r="E8110" s="36" t="s">
        <v>61</v>
      </c>
      <c r="F8110" s="36" t="s">
        <v>63</v>
      </c>
      <c r="G8110" s="36" t="s">
        <v>64</v>
      </c>
      <c r="H8110" s="36">
        <v>12.683</v>
      </c>
      <c r="I8110" s="36">
        <v>15</v>
      </c>
    </row>
    <row r="8111" spans="1:9" x14ac:dyDescent="0.35">
      <c r="A8111" s="36">
        <v>1558790</v>
      </c>
      <c r="B8111" s="36" t="str">
        <f>VLOOKUP(AllData[[#This Row],[Order]],MM[],3,FALSE)</f>
        <v>V5757311401000</v>
      </c>
      <c r="C8111" s="36">
        <f>VLOOKUP(AllData[[#This Row],[Order]],MM[],2,FALSE)</f>
        <v>162</v>
      </c>
      <c r="D8111" s="36" t="s">
        <v>73</v>
      </c>
      <c r="E8111" s="36" t="s">
        <v>69</v>
      </c>
      <c r="F8111" s="36" t="s">
        <v>70</v>
      </c>
      <c r="G8111" s="36" t="s">
        <v>71</v>
      </c>
      <c r="H8111" s="36">
        <v>20</v>
      </c>
      <c r="I8111" s="36">
        <v>20</v>
      </c>
    </row>
    <row r="8112" spans="1:9" x14ac:dyDescent="0.35">
      <c r="A8112" s="36">
        <v>1558790</v>
      </c>
      <c r="B8112" s="36" t="str">
        <f>VLOOKUP(AllData[[#This Row],[Order]],MM[],3,FALSE)</f>
        <v>V5757311401000</v>
      </c>
      <c r="C8112" s="36">
        <f>VLOOKUP(AllData[[#This Row],[Order]],MM[],2,FALSE)</f>
        <v>162</v>
      </c>
      <c r="D8112" s="36" t="s">
        <v>75</v>
      </c>
      <c r="E8112" s="36" t="s">
        <v>61</v>
      </c>
      <c r="F8112" s="36" t="s">
        <v>63</v>
      </c>
      <c r="G8112" s="36" t="s">
        <v>74</v>
      </c>
      <c r="H8112" s="36">
        <v>217.68</v>
      </c>
      <c r="I8112" s="36">
        <v>350</v>
      </c>
    </row>
    <row r="8113" spans="1:9" x14ac:dyDescent="0.35">
      <c r="A8113" s="36">
        <v>1558790</v>
      </c>
      <c r="B8113" s="36" t="str">
        <f>VLOOKUP(AllData[[#This Row],[Order]],MM[],3,FALSE)</f>
        <v>V5757311401000</v>
      </c>
      <c r="C8113" s="36">
        <f>VLOOKUP(AllData[[#This Row],[Order]],MM[],2,FALSE)</f>
        <v>162</v>
      </c>
      <c r="D8113" s="36" t="s">
        <v>78</v>
      </c>
      <c r="E8113" s="36" t="s">
        <v>61</v>
      </c>
      <c r="F8113" s="36" t="s">
        <v>63</v>
      </c>
      <c r="G8113" s="36" t="s">
        <v>76</v>
      </c>
      <c r="H8113" s="36">
        <v>1828.68</v>
      </c>
      <c r="I8113" s="36">
        <v>1020</v>
      </c>
    </row>
    <row r="8114" spans="1:9" x14ac:dyDescent="0.35">
      <c r="A8114" s="36">
        <v>1558790</v>
      </c>
      <c r="B8114" s="36" t="str">
        <f>VLOOKUP(AllData[[#This Row],[Order]],MM[],3,FALSE)</f>
        <v>V5757311401000</v>
      </c>
      <c r="C8114" s="36">
        <f>VLOOKUP(AllData[[#This Row],[Order]],MM[],2,FALSE)</f>
        <v>162</v>
      </c>
      <c r="D8114" s="36" t="s">
        <v>80</v>
      </c>
      <c r="E8114" s="36" t="s">
        <v>61</v>
      </c>
      <c r="F8114" s="36" t="s">
        <v>63</v>
      </c>
      <c r="G8114" s="36" t="s">
        <v>112</v>
      </c>
      <c r="H8114" s="36">
        <v>24.667000000000002</v>
      </c>
      <c r="I8114" s="36">
        <v>50</v>
      </c>
    </row>
    <row r="8115" spans="1:9" x14ac:dyDescent="0.35">
      <c r="A8115" s="36">
        <v>1558790</v>
      </c>
      <c r="B8115" s="36" t="str">
        <f>VLOOKUP(AllData[[#This Row],[Order]],MM[],3,FALSE)</f>
        <v>V5757311401000</v>
      </c>
      <c r="C8115" s="36">
        <f>VLOOKUP(AllData[[#This Row],[Order]],MM[],2,FALSE)</f>
        <v>162</v>
      </c>
      <c r="D8115" s="36" t="s">
        <v>82</v>
      </c>
      <c r="E8115" s="36" t="s">
        <v>89</v>
      </c>
      <c r="F8115" s="36" t="s">
        <v>91</v>
      </c>
      <c r="G8115" s="36" t="s">
        <v>92</v>
      </c>
      <c r="H8115" s="36"/>
      <c r="I8115" s="36">
        <v>0</v>
      </c>
    </row>
    <row r="8116" spans="1:9" x14ac:dyDescent="0.35">
      <c r="A8116" s="36">
        <v>1558790</v>
      </c>
      <c r="B8116" s="36" t="str">
        <f>VLOOKUP(AllData[[#This Row],[Order]],MM[],3,FALSE)</f>
        <v>V5757311401000</v>
      </c>
      <c r="C8116" s="36">
        <f>VLOOKUP(AllData[[#This Row],[Order]],MM[],2,FALSE)</f>
        <v>162</v>
      </c>
      <c r="D8116" s="36" t="s">
        <v>85</v>
      </c>
      <c r="E8116" s="36" t="s">
        <v>69</v>
      </c>
      <c r="F8116" s="36" t="s">
        <v>70</v>
      </c>
      <c r="G8116" s="36" t="s">
        <v>79</v>
      </c>
      <c r="H8116" s="36">
        <v>20</v>
      </c>
      <c r="I8116" s="36">
        <v>20</v>
      </c>
    </row>
    <row r="8117" spans="1:9" x14ac:dyDescent="0.35">
      <c r="A8117" s="36">
        <v>1558790</v>
      </c>
      <c r="B8117" s="36" t="str">
        <f>VLOOKUP(AllData[[#This Row],[Order]],MM[],3,FALSE)</f>
        <v>V5757311401000</v>
      </c>
      <c r="C8117" s="36">
        <f>VLOOKUP(AllData[[#This Row],[Order]],MM[],2,FALSE)</f>
        <v>162</v>
      </c>
      <c r="D8117" s="36" t="s">
        <v>88</v>
      </c>
      <c r="E8117" s="36" t="s">
        <v>69</v>
      </c>
      <c r="F8117" s="36" t="s">
        <v>70</v>
      </c>
      <c r="G8117" s="36" t="s">
        <v>81</v>
      </c>
      <c r="H8117" s="36">
        <v>20</v>
      </c>
      <c r="I8117" s="36">
        <v>20</v>
      </c>
    </row>
    <row r="8118" spans="1:9" x14ac:dyDescent="0.35">
      <c r="A8118" s="36">
        <v>1558790</v>
      </c>
      <c r="B8118" s="36" t="str">
        <f>VLOOKUP(AllData[[#This Row],[Order]],MM[],3,FALSE)</f>
        <v>V5757311401000</v>
      </c>
      <c r="C8118" s="36">
        <f>VLOOKUP(AllData[[#This Row],[Order]],MM[],2,FALSE)</f>
        <v>162</v>
      </c>
      <c r="D8118" s="36" t="s">
        <v>95</v>
      </c>
      <c r="E8118" s="36" t="s">
        <v>83</v>
      </c>
      <c r="F8118" s="36" t="s">
        <v>84</v>
      </c>
      <c r="G8118" s="36" t="s">
        <v>84</v>
      </c>
      <c r="H8118" s="36">
        <v>413.4</v>
      </c>
      <c r="I8118" s="36">
        <v>450</v>
      </c>
    </row>
    <row r="8119" spans="1:9" x14ac:dyDescent="0.35">
      <c r="A8119" s="36">
        <v>1558790</v>
      </c>
      <c r="B8119" s="36" t="str">
        <f>VLOOKUP(AllData[[#This Row],[Order]],MM[],3,FALSE)</f>
        <v>V5757311401000</v>
      </c>
      <c r="C8119" s="36">
        <f>VLOOKUP(AllData[[#This Row],[Order]],MM[],2,FALSE)</f>
        <v>162</v>
      </c>
      <c r="D8119" s="36" t="s">
        <v>97</v>
      </c>
      <c r="E8119" s="36" t="s">
        <v>86</v>
      </c>
      <c r="F8119" s="36" t="s">
        <v>87</v>
      </c>
      <c r="G8119" s="36" t="s">
        <v>87</v>
      </c>
      <c r="H8119" s="36">
        <v>20</v>
      </c>
      <c r="I8119" s="36">
        <v>20</v>
      </c>
    </row>
    <row r="8120" spans="1:9" x14ac:dyDescent="0.35">
      <c r="A8120" s="36">
        <v>1558790</v>
      </c>
      <c r="B8120" s="36" t="str">
        <f>VLOOKUP(AllData[[#This Row],[Order]],MM[],3,FALSE)</f>
        <v>V5757311401000</v>
      </c>
      <c r="C8120" s="36">
        <f>VLOOKUP(AllData[[#This Row],[Order]],MM[],2,FALSE)</f>
        <v>162</v>
      </c>
      <c r="D8120" s="36" t="s">
        <v>99</v>
      </c>
      <c r="E8120" s="36" t="s">
        <v>61</v>
      </c>
      <c r="F8120" s="36" t="s">
        <v>63</v>
      </c>
      <c r="G8120" s="36" t="s">
        <v>96</v>
      </c>
      <c r="H8120" s="36">
        <v>37.332999999999998</v>
      </c>
      <c r="I8120" s="36">
        <v>100</v>
      </c>
    </row>
    <row r="8121" spans="1:9" x14ac:dyDescent="0.35">
      <c r="A8121" s="36">
        <v>1558790</v>
      </c>
      <c r="B8121" s="36" t="str">
        <f>VLOOKUP(AllData[[#This Row],[Order]],MM[],3,FALSE)</f>
        <v>V5757311401000</v>
      </c>
      <c r="C8121" s="36">
        <f>VLOOKUP(AllData[[#This Row],[Order]],MM[],2,FALSE)</f>
        <v>162</v>
      </c>
      <c r="D8121" s="36" t="s">
        <v>101</v>
      </c>
      <c r="E8121" s="36" t="s">
        <v>69</v>
      </c>
      <c r="F8121" s="36" t="s">
        <v>70</v>
      </c>
      <c r="G8121" s="36" t="s">
        <v>98</v>
      </c>
      <c r="H8121" s="36">
        <v>20</v>
      </c>
      <c r="I8121" s="36">
        <v>20</v>
      </c>
    </row>
    <row r="8122" spans="1:9" x14ac:dyDescent="0.35">
      <c r="A8122" s="36">
        <v>1558790</v>
      </c>
      <c r="B8122" s="36" t="str">
        <f>VLOOKUP(AllData[[#This Row],[Order]],MM[],3,FALSE)</f>
        <v>V5757311401000</v>
      </c>
      <c r="C8122" s="36">
        <f>VLOOKUP(AllData[[#This Row],[Order]],MM[],2,FALSE)</f>
        <v>162</v>
      </c>
      <c r="D8122" s="36" t="s">
        <v>104</v>
      </c>
      <c r="E8122" s="36" t="s">
        <v>69</v>
      </c>
      <c r="F8122" s="36" t="s">
        <v>70</v>
      </c>
      <c r="G8122" s="36" t="s">
        <v>100</v>
      </c>
      <c r="H8122" s="36">
        <v>30</v>
      </c>
      <c r="I8122" s="36">
        <v>30</v>
      </c>
    </row>
    <row r="8123" spans="1:9" x14ac:dyDescent="0.35">
      <c r="A8123" s="36">
        <v>1558790</v>
      </c>
      <c r="B8123" s="36" t="str">
        <f>VLOOKUP(AllData[[#This Row],[Order]],MM[],3,FALSE)</f>
        <v>V5757311401000</v>
      </c>
      <c r="C8123" s="36">
        <f>VLOOKUP(AllData[[#This Row],[Order]],MM[],2,FALSE)</f>
        <v>162</v>
      </c>
      <c r="D8123" s="36" t="s">
        <v>113</v>
      </c>
      <c r="E8123" s="36" t="s">
        <v>102</v>
      </c>
      <c r="F8123" s="36" t="s">
        <v>100</v>
      </c>
      <c r="G8123" s="36" t="s">
        <v>103</v>
      </c>
      <c r="H8123" s="36">
        <v>30</v>
      </c>
      <c r="I8123" s="36">
        <v>30</v>
      </c>
    </row>
    <row r="8124" spans="1:9" x14ac:dyDescent="0.35">
      <c r="A8124" s="36">
        <v>1558790</v>
      </c>
      <c r="B8124" s="36" t="str">
        <f>VLOOKUP(AllData[[#This Row],[Order]],MM[],3,FALSE)</f>
        <v>V5757311401000</v>
      </c>
      <c r="C8124" s="36">
        <f>VLOOKUP(AllData[[#This Row],[Order]],MM[],2,FALSE)</f>
        <v>162</v>
      </c>
      <c r="D8124" s="36" t="s">
        <v>114</v>
      </c>
      <c r="E8124" s="36" t="s">
        <v>102</v>
      </c>
      <c r="F8124" s="36" t="s">
        <v>100</v>
      </c>
      <c r="G8124" s="36" t="s">
        <v>106</v>
      </c>
      <c r="H8124" s="36">
        <v>45</v>
      </c>
      <c r="I8124" s="36">
        <v>45</v>
      </c>
    </row>
    <row r="8125" spans="1:9" x14ac:dyDescent="0.35">
      <c r="A8125" s="36">
        <v>1558790</v>
      </c>
      <c r="B8125" s="36" t="str">
        <f>VLOOKUP(AllData[[#This Row],[Order]],MM[],3,FALSE)</f>
        <v>V5757311401000</v>
      </c>
      <c r="C8125" s="36">
        <f>VLOOKUP(AllData[[#This Row],[Order]],MM[],2,FALSE)</f>
        <v>162</v>
      </c>
      <c r="D8125" s="36" t="s">
        <v>60</v>
      </c>
      <c r="E8125" s="36" t="s">
        <v>61</v>
      </c>
      <c r="F8125" s="36" t="s">
        <v>63</v>
      </c>
      <c r="G8125" s="36" t="s">
        <v>108</v>
      </c>
      <c r="H8125" s="36">
        <v>669.18000000000006</v>
      </c>
      <c r="I8125" s="36">
        <v>1</v>
      </c>
    </row>
    <row r="8126" spans="1:9" x14ac:dyDescent="0.35">
      <c r="A8126" s="36">
        <v>1558790</v>
      </c>
      <c r="B8126" s="36" t="str">
        <f>VLOOKUP(AllData[[#This Row],[Order]],MM[],3,FALSE)</f>
        <v>V5757311401000</v>
      </c>
      <c r="C8126" s="36">
        <f>VLOOKUP(AllData[[#This Row],[Order]],MM[],2,FALSE)</f>
        <v>162</v>
      </c>
      <c r="D8126" s="36" t="s">
        <v>95</v>
      </c>
      <c r="E8126" s="36" t="s">
        <v>83</v>
      </c>
      <c r="F8126" s="36" t="s">
        <v>84</v>
      </c>
      <c r="G8126" s="36" t="s">
        <v>110</v>
      </c>
      <c r="H8126" s="36"/>
      <c r="I8126" s="36">
        <v>5</v>
      </c>
    </row>
    <row r="8127" spans="1:9" x14ac:dyDescent="0.35">
      <c r="A8127" s="36">
        <v>1558791</v>
      </c>
      <c r="B8127" s="36" t="str">
        <f>VLOOKUP(AllData[[#This Row],[Order]],MM[],3,FALSE)</f>
        <v>V5757331400800</v>
      </c>
      <c r="C8127" s="36">
        <f>VLOOKUP(AllData[[#This Row],[Order]],MM[],2,FALSE)</f>
        <v>162</v>
      </c>
      <c r="D8127" s="36" t="s">
        <v>60</v>
      </c>
      <c r="E8127" s="36" t="s">
        <v>83</v>
      </c>
      <c r="F8127" s="36" t="s">
        <v>84</v>
      </c>
      <c r="G8127" s="36" t="s">
        <v>111</v>
      </c>
      <c r="H8127" s="36">
        <v>46.133000000000003</v>
      </c>
      <c r="I8127" s="36">
        <v>40</v>
      </c>
    </row>
    <row r="8128" spans="1:9" x14ac:dyDescent="0.35">
      <c r="A8128" s="36">
        <v>1558791</v>
      </c>
      <c r="B8128" s="36" t="str">
        <f>VLOOKUP(AllData[[#This Row],[Order]],MM[],3,FALSE)</f>
        <v>V5757331400800</v>
      </c>
      <c r="C8128" s="36">
        <f>VLOOKUP(AllData[[#This Row],[Order]],MM[],2,FALSE)</f>
        <v>162</v>
      </c>
      <c r="D8128" s="36" t="s">
        <v>68</v>
      </c>
      <c r="E8128" s="36" t="s">
        <v>61</v>
      </c>
      <c r="F8128" s="36" t="s">
        <v>63</v>
      </c>
      <c r="G8128" s="36" t="s">
        <v>64</v>
      </c>
      <c r="H8128" s="36">
        <v>7.3170000000000002</v>
      </c>
      <c r="I8128" s="36">
        <v>15</v>
      </c>
    </row>
    <row r="8129" spans="1:9" x14ac:dyDescent="0.35">
      <c r="A8129" s="36">
        <v>1558791</v>
      </c>
      <c r="B8129" s="36" t="str">
        <f>VLOOKUP(AllData[[#This Row],[Order]],MM[],3,FALSE)</f>
        <v>V5757331400800</v>
      </c>
      <c r="C8129" s="36">
        <f>VLOOKUP(AllData[[#This Row],[Order]],MM[],2,FALSE)</f>
        <v>162</v>
      </c>
      <c r="D8129" s="36" t="s">
        <v>73</v>
      </c>
      <c r="E8129" s="36" t="s">
        <v>69</v>
      </c>
      <c r="F8129" s="36" t="s">
        <v>70</v>
      </c>
      <c r="G8129" s="36" t="s">
        <v>71</v>
      </c>
      <c r="H8129" s="36">
        <v>20</v>
      </c>
      <c r="I8129" s="36">
        <v>20</v>
      </c>
    </row>
    <row r="8130" spans="1:9" x14ac:dyDescent="0.35">
      <c r="A8130" s="36">
        <v>1558791</v>
      </c>
      <c r="B8130" s="36" t="str">
        <f>VLOOKUP(AllData[[#This Row],[Order]],MM[],3,FALSE)</f>
        <v>V5757331400800</v>
      </c>
      <c r="C8130" s="36">
        <f>VLOOKUP(AllData[[#This Row],[Order]],MM[],2,FALSE)</f>
        <v>162</v>
      </c>
      <c r="D8130" s="36" t="s">
        <v>75</v>
      </c>
      <c r="E8130" s="36" t="s">
        <v>61</v>
      </c>
      <c r="F8130" s="36" t="s">
        <v>63</v>
      </c>
      <c r="G8130" s="36" t="s">
        <v>74</v>
      </c>
      <c r="H8130" s="36">
        <v>292.52</v>
      </c>
      <c r="I8130" s="36">
        <v>350</v>
      </c>
    </row>
    <row r="8131" spans="1:9" x14ac:dyDescent="0.35">
      <c r="A8131" s="36">
        <v>1558791</v>
      </c>
      <c r="B8131" s="36" t="str">
        <f>VLOOKUP(AllData[[#This Row],[Order]],MM[],3,FALSE)</f>
        <v>V5757331400800</v>
      </c>
      <c r="C8131" s="36">
        <f>VLOOKUP(AllData[[#This Row],[Order]],MM[],2,FALSE)</f>
        <v>162</v>
      </c>
      <c r="D8131" s="36" t="s">
        <v>78</v>
      </c>
      <c r="E8131" s="36" t="s">
        <v>61</v>
      </c>
      <c r="F8131" s="36" t="s">
        <v>63</v>
      </c>
      <c r="G8131" s="36" t="s">
        <v>76</v>
      </c>
      <c r="H8131" s="36">
        <v>2106.66</v>
      </c>
      <c r="I8131" s="36">
        <v>1020</v>
      </c>
    </row>
    <row r="8132" spans="1:9" x14ac:dyDescent="0.35">
      <c r="A8132" s="36">
        <v>1558791</v>
      </c>
      <c r="B8132" s="36" t="str">
        <f>VLOOKUP(AllData[[#This Row],[Order]],MM[],3,FALSE)</f>
        <v>V5757331400800</v>
      </c>
      <c r="C8132" s="36">
        <f>VLOOKUP(AllData[[#This Row],[Order]],MM[],2,FALSE)</f>
        <v>162</v>
      </c>
      <c r="D8132" s="36" t="s">
        <v>80</v>
      </c>
      <c r="E8132" s="36" t="s">
        <v>61</v>
      </c>
      <c r="F8132" s="36" t="s">
        <v>63</v>
      </c>
      <c r="G8132" s="36" t="s">
        <v>112</v>
      </c>
      <c r="H8132" s="36">
        <v>26.6</v>
      </c>
      <c r="I8132" s="36">
        <v>50</v>
      </c>
    </row>
    <row r="8133" spans="1:9" x14ac:dyDescent="0.35">
      <c r="A8133" s="36">
        <v>1558791</v>
      </c>
      <c r="B8133" s="36" t="str">
        <f>VLOOKUP(AllData[[#This Row],[Order]],MM[],3,FALSE)</f>
        <v>V5757331400800</v>
      </c>
      <c r="C8133" s="36">
        <f>VLOOKUP(AllData[[#This Row],[Order]],MM[],2,FALSE)</f>
        <v>162</v>
      </c>
      <c r="D8133" s="36" t="s">
        <v>82</v>
      </c>
      <c r="E8133" s="36" t="s">
        <v>89</v>
      </c>
      <c r="F8133" s="36" t="s">
        <v>91</v>
      </c>
      <c r="G8133" s="36" t="s">
        <v>92</v>
      </c>
      <c r="H8133" s="36"/>
      <c r="I8133" s="36">
        <v>0</v>
      </c>
    </row>
    <row r="8134" spans="1:9" x14ac:dyDescent="0.35">
      <c r="A8134" s="36">
        <v>1558791</v>
      </c>
      <c r="B8134" s="36" t="str">
        <f>VLOOKUP(AllData[[#This Row],[Order]],MM[],3,FALSE)</f>
        <v>V5757331400800</v>
      </c>
      <c r="C8134" s="36">
        <f>VLOOKUP(AllData[[#This Row],[Order]],MM[],2,FALSE)</f>
        <v>162</v>
      </c>
      <c r="D8134" s="36" t="s">
        <v>85</v>
      </c>
      <c r="E8134" s="36" t="s">
        <v>69</v>
      </c>
      <c r="F8134" s="36" t="s">
        <v>70</v>
      </c>
      <c r="G8134" s="36" t="s">
        <v>79</v>
      </c>
      <c r="H8134" s="36">
        <v>20</v>
      </c>
      <c r="I8134" s="36">
        <v>20</v>
      </c>
    </row>
    <row r="8135" spans="1:9" x14ac:dyDescent="0.35">
      <c r="A8135" s="36">
        <v>1558791</v>
      </c>
      <c r="B8135" s="36" t="str">
        <f>VLOOKUP(AllData[[#This Row],[Order]],MM[],3,FALSE)</f>
        <v>V5757331400800</v>
      </c>
      <c r="C8135" s="36">
        <f>VLOOKUP(AllData[[#This Row],[Order]],MM[],2,FALSE)</f>
        <v>162</v>
      </c>
      <c r="D8135" s="36" t="s">
        <v>88</v>
      </c>
      <c r="E8135" s="36" t="s">
        <v>69</v>
      </c>
      <c r="F8135" s="36" t="s">
        <v>70</v>
      </c>
      <c r="G8135" s="36" t="s">
        <v>81</v>
      </c>
      <c r="H8135" s="36">
        <v>20</v>
      </c>
      <c r="I8135" s="36">
        <v>20</v>
      </c>
    </row>
    <row r="8136" spans="1:9" x14ac:dyDescent="0.35">
      <c r="A8136" s="36">
        <v>1558791</v>
      </c>
      <c r="B8136" s="36" t="str">
        <f>VLOOKUP(AllData[[#This Row],[Order]],MM[],3,FALSE)</f>
        <v>V5757331400800</v>
      </c>
      <c r="C8136" s="36">
        <f>VLOOKUP(AllData[[#This Row],[Order]],MM[],2,FALSE)</f>
        <v>162</v>
      </c>
      <c r="D8136" s="36" t="s">
        <v>95</v>
      </c>
      <c r="E8136" s="36" t="s">
        <v>83</v>
      </c>
      <c r="F8136" s="36" t="s">
        <v>84</v>
      </c>
      <c r="G8136" s="36" t="s">
        <v>84</v>
      </c>
      <c r="H8136" s="36">
        <v>353.64</v>
      </c>
      <c r="I8136" s="36">
        <v>450</v>
      </c>
    </row>
    <row r="8137" spans="1:9" x14ac:dyDescent="0.35">
      <c r="A8137" s="36">
        <v>1558791</v>
      </c>
      <c r="B8137" s="36" t="str">
        <f>VLOOKUP(AllData[[#This Row],[Order]],MM[],3,FALSE)</f>
        <v>V5757331400800</v>
      </c>
      <c r="C8137" s="36">
        <f>VLOOKUP(AllData[[#This Row],[Order]],MM[],2,FALSE)</f>
        <v>162</v>
      </c>
      <c r="D8137" s="36" t="s">
        <v>97</v>
      </c>
      <c r="E8137" s="36" t="s">
        <v>86</v>
      </c>
      <c r="F8137" s="36" t="s">
        <v>87</v>
      </c>
      <c r="G8137" s="36" t="s">
        <v>87</v>
      </c>
      <c r="H8137" s="36">
        <v>20</v>
      </c>
      <c r="I8137" s="36">
        <v>20</v>
      </c>
    </row>
    <row r="8138" spans="1:9" x14ac:dyDescent="0.35">
      <c r="A8138" s="36">
        <v>1558791</v>
      </c>
      <c r="B8138" s="36" t="str">
        <f>VLOOKUP(AllData[[#This Row],[Order]],MM[],3,FALSE)</f>
        <v>V5757331400800</v>
      </c>
      <c r="C8138" s="36">
        <f>VLOOKUP(AllData[[#This Row],[Order]],MM[],2,FALSE)</f>
        <v>162</v>
      </c>
      <c r="D8138" s="36" t="s">
        <v>99</v>
      </c>
      <c r="E8138" s="36" t="s">
        <v>61</v>
      </c>
      <c r="F8138" s="36" t="s">
        <v>63</v>
      </c>
      <c r="G8138" s="36" t="s">
        <v>96</v>
      </c>
      <c r="H8138" s="36">
        <v>70.08</v>
      </c>
      <c r="I8138" s="36">
        <v>100</v>
      </c>
    </row>
    <row r="8139" spans="1:9" x14ac:dyDescent="0.35">
      <c r="A8139" s="36">
        <v>1558791</v>
      </c>
      <c r="B8139" s="36" t="str">
        <f>VLOOKUP(AllData[[#This Row],[Order]],MM[],3,FALSE)</f>
        <v>V5757331400800</v>
      </c>
      <c r="C8139" s="36">
        <f>VLOOKUP(AllData[[#This Row],[Order]],MM[],2,FALSE)</f>
        <v>162</v>
      </c>
      <c r="D8139" s="36" t="s">
        <v>101</v>
      </c>
      <c r="E8139" s="36" t="s">
        <v>69</v>
      </c>
      <c r="F8139" s="36" t="s">
        <v>70</v>
      </c>
      <c r="G8139" s="36" t="s">
        <v>98</v>
      </c>
      <c r="H8139" s="36">
        <v>20</v>
      </c>
      <c r="I8139" s="36">
        <v>20</v>
      </c>
    </row>
    <row r="8140" spans="1:9" x14ac:dyDescent="0.35">
      <c r="A8140" s="36">
        <v>1558791</v>
      </c>
      <c r="B8140" s="36" t="str">
        <f>VLOOKUP(AllData[[#This Row],[Order]],MM[],3,FALSE)</f>
        <v>V5757331400800</v>
      </c>
      <c r="C8140" s="36">
        <f>VLOOKUP(AllData[[#This Row],[Order]],MM[],2,FALSE)</f>
        <v>162</v>
      </c>
      <c r="D8140" s="36" t="s">
        <v>104</v>
      </c>
      <c r="E8140" s="36" t="s">
        <v>69</v>
      </c>
      <c r="F8140" s="36" t="s">
        <v>70</v>
      </c>
      <c r="G8140" s="36" t="s">
        <v>100</v>
      </c>
      <c r="H8140" s="36">
        <v>30</v>
      </c>
      <c r="I8140" s="36">
        <v>30</v>
      </c>
    </row>
    <row r="8141" spans="1:9" x14ac:dyDescent="0.35">
      <c r="A8141" s="36">
        <v>1558791</v>
      </c>
      <c r="B8141" s="36" t="str">
        <f>VLOOKUP(AllData[[#This Row],[Order]],MM[],3,FALSE)</f>
        <v>V5757331400800</v>
      </c>
      <c r="C8141" s="36">
        <f>VLOOKUP(AllData[[#This Row],[Order]],MM[],2,FALSE)</f>
        <v>162</v>
      </c>
      <c r="D8141" s="36" t="s">
        <v>113</v>
      </c>
      <c r="E8141" s="36" t="s">
        <v>102</v>
      </c>
      <c r="F8141" s="36" t="s">
        <v>100</v>
      </c>
      <c r="G8141" s="36" t="s">
        <v>103</v>
      </c>
      <c r="H8141" s="36">
        <v>30</v>
      </c>
      <c r="I8141" s="36">
        <v>30</v>
      </c>
    </row>
    <row r="8142" spans="1:9" x14ac:dyDescent="0.35">
      <c r="A8142" s="36">
        <v>1558791</v>
      </c>
      <c r="B8142" s="36" t="str">
        <f>VLOOKUP(AllData[[#This Row],[Order]],MM[],3,FALSE)</f>
        <v>V5757331400800</v>
      </c>
      <c r="C8142" s="36">
        <f>VLOOKUP(AllData[[#This Row],[Order]],MM[],2,FALSE)</f>
        <v>162</v>
      </c>
      <c r="D8142" s="36" t="s">
        <v>114</v>
      </c>
      <c r="E8142" s="36" t="s">
        <v>102</v>
      </c>
      <c r="F8142" s="36" t="s">
        <v>100</v>
      </c>
      <c r="G8142" s="36" t="s">
        <v>106</v>
      </c>
      <c r="H8142" s="36">
        <v>45</v>
      </c>
      <c r="I8142" s="36">
        <v>45</v>
      </c>
    </row>
    <row r="8143" spans="1:9" x14ac:dyDescent="0.35">
      <c r="A8143" s="36">
        <v>1558791</v>
      </c>
      <c r="B8143" s="36" t="str">
        <f>VLOOKUP(AllData[[#This Row],[Order]],MM[],3,FALSE)</f>
        <v>V5757331400800</v>
      </c>
      <c r="C8143" s="36">
        <f>VLOOKUP(AllData[[#This Row],[Order]],MM[],2,FALSE)</f>
        <v>162</v>
      </c>
      <c r="D8143" s="36" t="s">
        <v>60</v>
      </c>
      <c r="E8143" s="36" t="s">
        <v>61</v>
      </c>
      <c r="F8143" s="36" t="s">
        <v>63</v>
      </c>
      <c r="G8143" s="36" t="s">
        <v>108</v>
      </c>
      <c r="H8143" s="36">
        <v>372.197</v>
      </c>
      <c r="I8143" s="36">
        <v>1</v>
      </c>
    </row>
    <row r="8144" spans="1:9" x14ac:dyDescent="0.35">
      <c r="A8144" s="36">
        <v>1558791</v>
      </c>
      <c r="B8144" s="36" t="str">
        <f>VLOOKUP(AllData[[#This Row],[Order]],MM[],3,FALSE)</f>
        <v>V5757331400800</v>
      </c>
      <c r="C8144" s="36">
        <f>VLOOKUP(AllData[[#This Row],[Order]],MM[],2,FALSE)</f>
        <v>162</v>
      </c>
      <c r="D8144" s="36" t="s">
        <v>95</v>
      </c>
      <c r="E8144" s="36" t="s">
        <v>83</v>
      </c>
      <c r="F8144" s="36" t="s">
        <v>84</v>
      </c>
      <c r="G8144" s="36" t="s">
        <v>110</v>
      </c>
      <c r="H8144" s="36"/>
      <c r="I8144" s="36">
        <v>5</v>
      </c>
    </row>
    <row r="8145" spans="1:9" x14ac:dyDescent="0.35">
      <c r="A8145" s="36">
        <v>1558792</v>
      </c>
      <c r="B8145" s="36" t="str">
        <f>VLOOKUP(AllData[[#This Row],[Order]],MM[],3,FALSE)</f>
        <v>V5757331401000</v>
      </c>
      <c r="C8145" s="36">
        <f>VLOOKUP(AllData[[#This Row],[Order]],MM[],2,FALSE)</f>
        <v>162</v>
      </c>
      <c r="D8145" s="36" t="s">
        <v>60</v>
      </c>
      <c r="E8145" s="36" t="s">
        <v>83</v>
      </c>
      <c r="F8145" s="36" t="s">
        <v>84</v>
      </c>
      <c r="G8145" s="36" t="s">
        <v>111</v>
      </c>
      <c r="H8145" s="36">
        <v>35.966999999999999</v>
      </c>
      <c r="I8145" s="36">
        <v>40</v>
      </c>
    </row>
    <row r="8146" spans="1:9" x14ac:dyDescent="0.35">
      <c r="A8146" s="36">
        <v>1558792</v>
      </c>
      <c r="B8146" s="36" t="str">
        <f>VLOOKUP(AllData[[#This Row],[Order]],MM[],3,FALSE)</f>
        <v>V5757331401000</v>
      </c>
      <c r="C8146" s="36">
        <f>VLOOKUP(AllData[[#This Row],[Order]],MM[],2,FALSE)</f>
        <v>162</v>
      </c>
      <c r="D8146" s="36" t="s">
        <v>68</v>
      </c>
      <c r="E8146" s="36" t="s">
        <v>61</v>
      </c>
      <c r="F8146" s="36" t="s">
        <v>63</v>
      </c>
      <c r="G8146" s="36" t="s">
        <v>64</v>
      </c>
      <c r="H8146" s="36">
        <v>7.2</v>
      </c>
      <c r="I8146" s="36">
        <v>15</v>
      </c>
    </row>
    <row r="8147" spans="1:9" x14ac:dyDescent="0.35">
      <c r="A8147" s="36">
        <v>1558792</v>
      </c>
      <c r="B8147" s="36" t="str">
        <f>VLOOKUP(AllData[[#This Row],[Order]],MM[],3,FALSE)</f>
        <v>V5757331401000</v>
      </c>
      <c r="C8147" s="36">
        <f>VLOOKUP(AllData[[#This Row],[Order]],MM[],2,FALSE)</f>
        <v>162</v>
      </c>
      <c r="D8147" s="36" t="s">
        <v>73</v>
      </c>
      <c r="E8147" s="36" t="s">
        <v>69</v>
      </c>
      <c r="F8147" s="36" t="s">
        <v>70</v>
      </c>
      <c r="G8147" s="36" t="s">
        <v>71</v>
      </c>
      <c r="H8147" s="36">
        <v>20</v>
      </c>
      <c r="I8147" s="36">
        <v>20</v>
      </c>
    </row>
    <row r="8148" spans="1:9" x14ac:dyDescent="0.35">
      <c r="A8148" s="36">
        <v>1558792</v>
      </c>
      <c r="B8148" s="36" t="str">
        <f>VLOOKUP(AllData[[#This Row],[Order]],MM[],3,FALSE)</f>
        <v>V5757331401000</v>
      </c>
      <c r="C8148" s="36">
        <f>VLOOKUP(AllData[[#This Row],[Order]],MM[],2,FALSE)</f>
        <v>162</v>
      </c>
      <c r="D8148" s="36" t="s">
        <v>75</v>
      </c>
      <c r="E8148" s="36" t="s">
        <v>61</v>
      </c>
      <c r="F8148" s="36" t="s">
        <v>63</v>
      </c>
      <c r="G8148" s="36" t="s">
        <v>74</v>
      </c>
      <c r="H8148" s="36">
        <v>547.14</v>
      </c>
      <c r="I8148" s="36">
        <v>350</v>
      </c>
    </row>
    <row r="8149" spans="1:9" x14ac:dyDescent="0.35">
      <c r="A8149" s="36">
        <v>1558792</v>
      </c>
      <c r="B8149" s="36" t="str">
        <f>VLOOKUP(AllData[[#This Row],[Order]],MM[],3,FALSE)</f>
        <v>V5757331401000</v>
      </c>
      <c r="C8149" s="36">
        <f>VLOOKUP(AllData[[#This Row],[Order]],MM[],2,FALSE)</f>
        <v>162</v>
      </c>
      <c r="D8149" s="36" t="s">
        <v>78</v>
      </c>
      <c r="E8149" s="36" t="s">
        <v>61</v>
      </c>
      <c r="F8149" s="36" t="s">
        <v>63</v>
      </c>
      <c r="G8149" s="36" t="s">
        <v>76</v>
      </c>
      <c r="H8149" s="36">
        <v>2031.6</v>
      </c>
      <c r="I8149" s="36">
        <v>1020</v>
      </c>
    </row>
    <row r="8150" spans="1:9" x14ac:dyDescent="0.35">
      <c r="A8150" s="36">
        <v>1558792</v>
      </c>
      <c r="B8150" s="36" t="str">
        <f>VLOOKUP(AllData[[#This Row],[Order]],MM[],3,FALSE)</f>
        <v>V5757331401000</v>
      </c>
      <c r="C8150" s="36">
        <f>VLOOKUP(AllData[[#This Row],[Order]],MM[],2,FALSE)</f>
        <v>162</v>
      </c>
      <c r="D8150" s="36" t="s">
        <v>80</v>
      </c>
      <c r="E8150" s="36" t="s">
        <v>61</v>
      </c>
      <c r="F8150" s="36" t="s">
        <v>63</v>
      </c>
      <c r="G8150" s="36" t="s">
        <v>112</v>
      </c>
      <c r="H8150" s="36">
        <v>15.35</v>
      </c>
      <c r="I8150" s="36">
        <v>50</v>
      </c>
    </row>
    <row r="8151" spans="1:9" x14ac:dyDescent="0.35">
      <c r="A8151" s="36">
        <v>1558792</v>
      </c>
      <c r="B8151" s="36" t="str">
        <f>VLOOKUP(AllData[[#This Row],[Order]],MM[],3,FALSE)</f>
        <v>V5757331401000</v>
      </c>
      <c r="C8151" s="36">
        <f>VLOOKUP(AllData[[#This Row],[Order]],MM[],2,FALSE)</f>
        <v>162</v>
      </c>
      <c r="D8151" s="36" t="s">
        <v>82</v>
      </c>
      <c r="E8151" s="36" t="s">
        <v>89</v>
      </c>
      <c r="F8151" s="36" t="s">
        <v>91</v>
      </c>
      <c r="G8151" s="36" t="s">
        <v>92</v>
      </c>
      <c r="H8151" s="36"/>
      <c r="I8151" s="36">
        <v>0</v>
      </c>
    </row>
    <row r="8152" spans="1:9" x14ac:dyDescent="0.35">
      <c r="A8152" s="36">
        <v>1558792</v>
      </c>
      <c r="B8152" s="36" t="str">
        <f>VLOOKUP(AllData[[#This Row],[Order]],MM[],3,FALSE)</f>
        <v>V5757331401000</v>
      </c>
      <c r="C8152" s="36">
        <f>VLOOKUP(AllData[[#This Row],[Order]],MM[],2,FALSE)</f>
        <v>162</v>
      </c>
      <c r="D8152" s="36" t="s">
        <v>85</v>
      </c>
      <c r="E8152" s="36" t="s">
        <v>69</v>
      </c>
      <c r="F8152" s="36" t="s">
        <v>70</v>
      </c>
      <c r="G8152" s="36" t="s">
        <v>79</v>
      </c>
      <c r="H8152" s="36">
        <v>20</v>
      </c>
      <c r="I8152" s="36">
        <v>20</v>
      </c>
    </row>
    <row r="8153" spans="1:9" x14ac:dyDescent="0.35">
      <c r="A8153" s="36">
        <v>1558792</v>
      </c>
      <c r="B8153" s="36" t="str">
        <f>VLOOKUP(AllData[[#This Row],[Order]],MM[],3,FALSE)</f>
        <v>V5757331401000</v>
      </c>
      <c r="C8153" s="36">
        <f>VLOOKUP(AllData[[#This Row],[Order]],MM[],2,FALSE)</f>
        <v>162</v>
      </c>
      <c r="D8153" s="36" t="s">
        <v>88</v>
      </c>
      <c r="E8153" s="36" t="s">
        <v>69</v>
      </c>
      <c r="F8153" s="36" t="s">
        <v>70</v>
      </c>
      <c r="G8153" s="36" t="s">
        <v>81</v>
      </c>
      <c r="H8153" s="36">
        <v>20</v>
      </c>
      <c r="I8153" s="36">
        <v>20</v>
      </c>
    </row>
    <row r="8154" spans="1:9" x14ac:dyDescent="0.35">
      <c r="A8154" s="36">
        <v>1558792</v>
      </c>
      <c r="B8154" s="36" t="str">
        <f>VLOOKUP(AllData[[#This Row],[Order]],MM[],3,FALSE)</f>
        <v>V5757331401000</v>
      </c>
      <c r="C8154" s="36">
        <f>VLOOKUP(AllData[[#This Row],[Order]],MM[],2,FALSE)</f>
        <v>162</v>
      </c>
      <c r="D8154" s="36" t="s">
        <v>95</v>
      </c>
      <c r="E8154" s="36" t="s">
        <v>83</v>
      </c>
      <c r="F8154" s="36" t="s">
        <v>84</v>
      </c>
      <c r="G8154" s="36" t="s">
        <v>84</v>
      </c>
      <c r="H8154" s="36">
        <v>403.56</v>
      </c>
      <c r="I8154" s="36">
        <v>450</v>
      </c>
    </row>
    <row r="8155" spans="1:9" x14ac:dyDescent="0.35">
      <c r="A8155" s="36">
        <v>1558792</v>
      </c>
      <c r="B8155" s="36" t="str">
        <f>VLOOKUP(AllData[[#This Row],[Order]],MM[],3,FALSE)</f>
        <v>V5757331401000</v>
      </c>
      <c r="C8155" s="36">
        <f>VLOOKUP(AllData[[#This Row],[Order]],MM[],2,FALSE)</f>
        <v>162</v>
      </c>
      <c r="D8155" s="36" t="s">
        <v>97</v>
      </c>
      <c r="E8155" s="36" t="s">
        <v>86</v>
      </c>
      <c r="F8155" s="36" t="s">
        <v>87</v>
      </c>
      <c r="G8155" s="36" t="s">
        <v>87</v>
      </c>
      <c r="H8155" s="36">
        <v>20</v>
      </c>
      <c r="I8155" s="36">
        <v>20</v>
      </c>
    </row>
    <row r="8156" spans="1:9" x14ac:dyDescent="0.35">
      <c r="A8156" s="36">
        <v>1558792</v>
      </c>
      <c r="B8156" s="36" t="str">
        <f>VLOOKUP(AllData[[#This Row],[Order]],MM[],3,FALSE)</f>
        <v>V5757331401000</v>
      </c>
      <c r="C8156" s="36">
        <f>VLOOKUP(AllData[[#This Row],[Order]],MM[],2,FALSE)</f>
        <v>162</v>
      </c>
      <c r="D8156" s="36" t="s">
        <v>99</v>
      </c>
      <c r="E8156" s="36" t="s">
        <v>61</v>
      </c>
      <c r="F8156" s="36" t="s">
        <v>63</v>
      </c>
      <c r="G8156" s="36" t="s">
        <v>96</v>
      </c>
      <c r="H8156" s="36">
        <v>136.19999999999999</v>
      </c>
      <c r="I8156" s="36">
        <v>100</v>
      </c>
    </row>
    <row r="8157" spans="1:9" x14ac:dyDescent="0.35">
      <c r="A8157" s="36">
        <v>1558792</v>
      </c>
      <c r="B8157" s="36" t="str">
        <f>VLOOKUP(AllData[[#This Row],[Order]],MM[],3,FALSE)</f>
        <v>V5757331401000</v>
      </c>
      <c r="C8157" s="36">
        <f>VLOOKUP(AllData[[#This Row],[Order]],MM[],2,FALSE)</f>
        <v>162</v>
      </c>
      <c r="D8157" s="36" t="s">
        <v>101</v>
      </c>
      <c r="E8157" s="36" t="s">
        <v>69</v>
      </c>
      <c r="F8157" s="36" t="s">
        <v>70</v>
      </c>
      <c r="G8157" s="36" t="s">
        <v>98</v>
      </c>
      <c r="H8157" s="36">
        <v>20</v>
      </c>
      <c r="I8157" s="36">
        <v>20</v>
      </c>
    </row>
    <row r="8158" spans="1:9" x14ac:dyDescent="0.35">
      <c r="A8158" s="36">
        <v>1558792</v>
      </c>
      <c r="B8158" s="36" t="str">
        <f>VLOOKUP(AllData[[#This Row],[Order]],MM[],3,FALSE)</f>
        <v>V5757331401000</v>
      </c>
      <c r="C8158" s="36">
        <f>VLOOKUP(AllData[[#This Row],[Order]],MM[],2,FALSE)</f>
        <v>162</v>
      </c>
      <c r="D8158" s="36" t="s">
        <v>104</v>
      </c>
      <c r="E8158" s="36" t="s">
        <v>69</v>
      </c>
      <c r="F8158" s="36" t="s">
        <v>70</v>
      </c>
      <c r="G8158" s="36" t="s">
        <v>100</v>
      </c>
      <c r="H8158" s="36">
        <v>30</v>
      </c>
      <c r="I8158" s="36">
        <v>30</v>
      </c>
    </row>
    <row r="8159" spans="1:9" x14ac:dyDescent="0.35">
      <c r="A8159" s="36">
        <v>1558792</v>
      </c>
      <c r="B8159" s="36" t="str">
        <f>VLOOKUP(AllData[[#This Row],[Order]],MM[],3,FALSE)</f>
        <v>V5757331401000</v>
      </c>
      <c r="C8159" s="36">
        <f>VLOOKUP(AllData[[#This Row],[Order]],MM[],2,FALSE)</f>
        <v>162</v>
      </c>
      <c r="D8159" s="36" t="s">
        <v>113</v>
      </c>
      <c r="E8159" s="36" t="s">
        <v>102</v>
      </c>
      <c r="F8159" s="36" t="s">
        <v>100</v>
      </c>
      <c r="G8159" s="36" t="s">
        <v>103</v>
      </c>
      <c r="H8159" s="36">
        <v>30</v>
      </c>
      <c r="I8159" s="36">
        <v>30</v>
      </c>
    </row>
    <row r="8160" spans="1:9" x14ac:dyDescent="0.35">
      <c r="A8160" s="36">
        <v>1558792</v>
      </c>
      <c r="B8160" s="36" t="str">
        <f>VLOOKUP(AllData[[#This Row],[Order]],MM[],3,FALSE)</f>
        <v>V5757331401000</v>
      </c>
      <c r="C8160" s="36">
        <f>VLOOKUP(AllData[[#This Row],[Order]],MM[],2,FALSE)</f>
        <v>162</v>
      </c>
      <c r="D8160" s="36" t="s">
        <v>114</v>
      </c>
      <c r="E8160" s="36" t="s">
        <v>102</v>
      </c>
      <c r="F8160" s="36" t="s">
        <v>100</v>
      </c>
      <c r="G8160" s="36" t="s">
        <v>106</v>
      </c>
      <c r="H8160" s="36">
        <v>45</v>
      </c>
      <c r="I8160" s="36">
        <v>45</v>
      </c>
    </row>
    <row r="8161" spans="1:9" x14ac:dyDescent="0.35">
      <c r="A8161" s="36">
        <v>1558792</v>
      </c>
      <c r="B8161" s="36" t="str">
        <f>VLOOKUP(AllData[[#This Row],[Order]],MM[],3,FALSE)</f>
        <v>V5757331401000</v>
      </c>
      <c r="C8161" s="36">
        <f>VLOOKUP(AllData[[#This Row],[Order]],MM[],2,FALSE)</f>
        <v>162</v>
      </c>
      <c r="D8161" s="36" t="s">
        <v>60</v>
      </c>
      <c r="E8161" s="36" t="s">
        <v>61</v>
      </c>
      <c r="F8161" s="36" t="s">
        <v>63</v>
      </c>
      <c r="G8161" s="36" t="s">
        <v>108</v>
      </c>
      <c r="H8161" s="36">
        <v>23.95</v>
      </c>
      <c r="I8161" s="36">
        <v>1</v>
      </c>
    </row>
    <row r="8162" spans="1:9" x14ac:dyDescent="0.35">
      <c r="A8162" s="36">
        <v>1558792</v>
      </c>
      <c r="B8162" s="36" t="str">
        <f>VLOOKUP(AllData[[#This Row],[Order]],MM[],3,FALSE)</f>
        <v>V5757331401000</v>
      </c>
      <c r="C8162" s="36">
        <f>VLOOKUP(AllData[[#This Row],[Order]],MM[],2,FALSE)</f>
        <v>162</v>
      </c>
      <c r="D8162" s="36" t="s">
        <v>95</v>
      </c>
      <c r="E8162" s="36" t="s">
        <v>83</v>
      </c>
      <c r="F8162" s="36" t="s">
        <v>84</v>
      </c>
      <c r="G8162" s="36" t="s">
        <v>110</v>
      </c>
      <c r="H8162" s="36"/>
      <c r="I8162" s="36">
        <v>5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21"/>
  <sheetViews>
    <sheetView zoomScale="70" zoomScaleNormal="70" workbookViewId="0">
      <selection activeCell="A2" sqref="A2:S4321"/>
    </sheetView>
  </sheetViews>
  <sheetFormatPr defaultRowHeight="14.5" x14ac:dyDescent="0.35"/>
  <cols>
    <col min="1" max="1" width="9" style="21" bestFit="1" customWidth="1"/>
    <col min="2" max="2" width="17" style="49" bestFit="1" customWidth="1"/>
    <col min="3" max="4" width="9" style="21" customWidth="1"/>
    <col min="5" max="5" width="10.81640625" style="21" customWidth="1"/>
    <col min="6" max="6" width="17.90625" style="21" customWidth="1"/>
    <col min="7" max="8" width="13" style="21" bestFit="1" customWidth="1"/>
    <col min="9" max="9" width="28.90625" style="21" bestFit="1" customWidth="1"/>
    <col min="10" max="10" width="22.453125" style="21" hidden="1" customWidth="1"/>
    <col min="11" max="11" width="22.81640625" style="21" hidden="1" customWidth="1"/>
    <col min="12" max="12" width="21.90625" style="21" hidden="1" customWidth="1"/>
    <col min="13" max="13" width="20.36328125" style="21" hidden="1" customWidth="1"/>
    <col min="14" max="14" width="20.6328125" style="21" customWidth="1"/>
    <col min="16" max="16" width="21.08984375" style="21" bestFit="1" customWidth="1"/>
    <col min="17" max="17" width="15.26953125" style="21" customWidth="1"/>
    <col min="18" max="18" width="19.6328125" style="21" customWidth="1"/>
    <col min="19" max="19" width="23" style="21" customWidth="1"/>
    <col min="20" max="20" width="26.26953125" style="21" customWidth="1"/>
    <col min="21" max="21" width="26" style="21" bestFit="1" customWidth="1"/>
    <col min="22" max="16384" width="8.7265625" style="21"/>
  </cols>
  <sheetData>
    <row r="1" spans="1:19" ht="29" x14ac:dyDescent="0.35">
      <c r="A1" s="50" t="s">
        <v>38</v>
      </c>
      <c r="B1" s="52" t="s">
        <v>146</v>
      </c>
      <c r="C1" s="51" t="s">
        <v>39</v>
      </c>
      <c r="D1" s="33" t="s">
        <v>45</v>
      </c>
      <c r="E1" s="34" t="s">
        <v>46</v>
      </c>
      <c r="F1" s="33" t="s">
        <v>47</v>
      </c>
      <c r="G1" s="33" t="s">
        <v>48</v>
      </c>
      <c r="H1" s="33" t="s">
        <v>49</v>
      </c>
      <c r="I1" s="42" t="s">
        <v>50</v>
      </c>
      <c r="J1" s="34" t="s">
        <v>51</v>
      </c>
      <c r="K1" s="34" t="s">
        <v>52</v>
      </c>
      <c r="L1" s="43" t="s">
        <v>53</v>
      </c>
      <c r="M1" s="43" t="s">
        <v>54</v>
      </c>
      <c r="N1" s="34" t="s">
        <v>55</v>
      </c>
      <c r="O1" s="33" t="s">
        <v>56</v>
      </c>
      <c r="P1" s="44" t="s">
        <v>143</v>
      </c>
      <c r="Q1" s="44" t="s">
        <v>132</v>
      </c>
      <c r="R1" s="34" t="s">
        <v>57</v>
      </c>
      <c r="S1" s="34" t="s">
        <v>58</v>
      </c>
    </row>
    <row r="2" spans="1:19" x14ac:dyDescent="0.35">
      <c r="A2" s="21">
        <v>1524526</v>
      </c>
      <c r="B2" s="53">
        <v>411586</v>
      </c>
      <c r="C2" s="21">
        <f>VLOOKUP(TotalMov[[#This Row],[Order]],'Total Mov by SS'!B:C,2,0)</f>
        <v>125</v>
      </c>
      <c r="D2" s="21" t="s">
        <v>59</v>
      </c>
      <c r="E2" s="21" t="s">
        <v>60</v>
      </c>
      <c r="F2" s="21" t="s">
        <v>83</v>
      </c>
      <c r="G2" s="21" t="s">
        <v>62</v>
      </c>
      <c r="H2" s="21" t="s">
        <v>84</v>
      </c>
      <c r="I2" s="21" t="s">
        <v>111</v>
      </c>
      <c r="J2" s="22">
        <v>43565</v>
      </c>
      <c r="K2" s="23">
        <v>0.84498842592593004</v>
      </c>
      <c r="L2" s="22">
        <v>43566</v>
      </c>
      <c r="M2" s="23">
        <v>0.26908564814815</v>
      </c>
      <c r="N2" s="25">
        <v>38.533000000000001</v>
      </c>
      <c r="O2" s="21" t="s">
        <v>66</v>
      </c>
      <c r="P2" s="24">
        <f>TotalMov[[#This Row],[Confirmed activ. 3 (ILE03)]]</f>
        <v>38.533000000000001</v>
      </c>
      <c r="Q2" s="24">
        <v>40</v>
      </c>
      <c r="R2" s="21" t="s">
        <v>66</v>
      </c>
      <c r="S2" s="21" t="s">
        <v>67</v>
      </c>
    </row>
    <row r="3" spans="1:19" x14ac:dyDescent="0.35">
      <c r="A3" s="21">
        <v>1524526</v>
      </c>
      <c r="B3" s="53">
        <v>411586</v>
      </c>
      <c r="C3" s="21">
        <f>VLOOKUP(TotalMov[[#This Row],[Order]],'Total Mov by SS'!B:C,2,0)</f>
        <v>125</v>
      </c>
      <c r="D3" s="21" t="s">
        <v>59</v>
      </c>
      <c r="E3" s="21" t="s">
        <v>68</v>
      </c>
      <c r="F3" s="21" t="s">
        <v>61</v>
      </c>
      <c r="G3" s="21" t="s">
        <v>62</v>
      </c>
      <c r="H3" s="21" t="s">
        <v>63</v>
      </c>
      <c r="I3" s="21" t="s">
        <v>64</v>
      </c>
      <c r="J3" s="22">
        <v>43566</v>
      </c>
      <c r="K3" s="23">
        <v>0.43420138888888998</v>
      </c>
      <c r="L3" s="22">
        <v>43566</v>
      </c>
      <c r="M3" s="23">
        <v>0.43967592592593002</v>
      </c>
      <c r="N3" s="25">
        <v>1.367</v>
      </c>
      <c r="O3" s="21" t="s">
        <v>66</v>
      </c>
      <c r="P3" s="24">
        <f>TotalMov[[#This Row],[Confirmed activ. 3 (ILE03)]]</f>
        <v>1.367</v>
      </c>
      <c r="Q3" s="24">
        <v>15</v>
      </c>
      <c r="R3" s="21" t="s">
        <v>66</v>
      </c>
      <c r="S3" s="21" t="s">
        <v>67</v>
      </c>
    </row>
    <row r="4" spans="1:19" x14ac:dyDescent="0.35">
      <c r="A4" s="21">
        <v>1524526</v>
      </c>
      <c r="B4" s="53">
        <v>411586</v>
      </c>
      <c r="C4" s="21">
        <f>VLOOKUP(TotalMov[[#This Row],[Order]],'Total Mov by SS'!B:C,2,0)</f>
        <v>125</v>
      </c>
      <c r="D4" s="21" t="s">
        <v>59</v>
      </c>
      <c r="E4" s="21" t="s">
        <v>73</v>
      </c>
      <c r="F4" s="21" t="s">
        <v>69</v>
      </c>
      <c r="G4" s="21" t="s">
        <v>62</v>
      </c>
      <c r="H4" s="21" t="s">
        <v>70</v>
      </c>
      <c r="I4" s="21" t="s">
        <v>71</v>
      </c>
      <c r="J4" s="22">
        <v>43566</v>
      </c>
      <c r="K4" s="23">
        <v>0.46722222222221998</v>
      </c>
      <c r="L4" s="22">
        <v>43566</v>
      </c>
      <c r="M4" s="23">
        <v>0.46722222222221998</v>
      </c>
      <c r="N4" s="24">
        <v>20</v>
      </c>
      <c r="O4" s="21" t="s">
        <v>66</v>
      </c>
      <c r="P4" s="24">
        <f>TotalMov[[#This Row],[Confirmed activ. 3 (ILE03)]]</f>
        <v>20</v>
      </c>
      <c r="Q4" s="24">
        <v>20</v>
      </c>
      <c r="R4" s="21" t="s">
        <v>66</v>
      </c>
      <c r="S4" s="21" t="s">
        <v>72</v>
      </c>
    </row>
    <row r="5" spans="1:19" x14ac:dyDescent="0.35">
      <c r="A5" s="21">
        <v>1524526</v>
      </c>
      <c r="B5" s="53">
        <v>411586</v>
      </c>
      <c r="C5" s="21">
        <f>VLOOKUP(TotalMov[[#This Row],[Order]],'Total Mov by SS'!B:C,2,0)</f>
        <v>125</v>
      </c>
      <c r="D5" s="21" t="s">
        <v>59</v>
      </c>
      <c r="E5" s="21" t="s">
        <v>75</v>
      </c>
      <c r="F5" s="21" t="s">
        <v>61</v>
      </c>
      <c r="G5" s="21" t="s">
        <v>62</v>
      </c>
      <c r="H5" s="21" t="s">
        <v>63</v>
      </c>
      <c r="I5" s="21" t="s">
        <v>74</v>
      </c>
      <c r="J5" s="22">
        <v>43576</v>
      </c>
      <c r="K5" s="23">
        <v>0.31629629629630002</v>
      </c>
      <c r="L5" s="22">
        <v>43576</v>
      </c>
      <c r="M5" s="23">
        <v>0.74498842592592995</v>
      </c>
      <c r="N5" s="25">
        <v>10.286</v>
      </c>
      <c r="O5" s="21" t="s">
        <v>77</v>
      </c>
      <c r="P5" s="24">
        <f>TotalMov[[#This Row],[Confirmed activ. 3 (ILE03)]]*60</f>
        <v>617.16</v>
      </c>
      <c r="Q5" s="24">
        <v>350</v>
      </c>
      <c r="R5" s="21" t="s">
        <v>66</v>
      </c>
      <c r="S5" s="21" t="s">
        <v>67</v>
      </c>
    </row>
    <row r="6" spans="1:19" x14ac:dyDescent="0.35">
      <c r="A6" s="21">
        <v>1524526</v>
      </c>
      <c r="B6" s="53">
        <v>411586</v>
      </c>
      <c r="C6" s="21">
        <f>VLOOKUP(TotalMov[[#This Row],[Order]],'Total Mov by SS'!B:C,2,0)</f>
        <v>125</v>
      </c>
      <c r="D6" s="21" t="s">
        <v>59</v>
      </c>
      <c r="E6" s="21" t="s">
        <v>78</v>
      </c>
      <c r="F6" s="21" t="s">
        <v>61</v>
      </c>
      <c r="G6" s="21" t="s">
        <v>62</v>
      </c>
      <c r="H6" s="21" t="s">
        <v>63</v>
      </c>
      <c r="I6" s="21" t="s">
        <v>76</v>
      </c>
      <c r="J6" s="22">
        <v>43577</v>
      </c>
      <c r="K6" s="23">
        <v>0.51307870370370001</v>
      </c>
      <c r="L6" s="22">
        <v>43577</v>
      </c>
      <c r="M6" s="23">
        <v>0.51332175925926005</v>
      </c>
      <c r="N6" s="24">
        <f>21/60</f>
        <v>0.35</v>
      </c>
      <c r="O6" s="21" t="s">
        <v>66</v>
      </c>
      <c r="P6" s="24">
        <f>TotalMov[[#This Row],[Confirmed activ. 3 (ILE03)]]</f>
        <v>0.35</v>
      </c>
      <c r="Q6" s="24">
        <v>1020</v>
      </c>
      <c r="R6" s="21" t="s">
        <v>66</v>
      </c>
      <c r="S6" s="21" t="s">
        <v>67</v>
      </c>
    </row>
    <row r="7" spans="1:19" x14ac:dyDescent="0.35">
      <c r="A7" s="21">
        <v>1524526</v>
      </c>
      <c r="B7" s="53">
        <v>411586</v>
      </c>
      <c r="C7" s="21">
        <f>VLOOKUP(TotalMov[[#This Row],[Order]],'Total Mov by SS'!B:C,2,0)</f>
        <v>125</v>
      </c>
      <c r="D7" s="21" t="s">
        <v>59</v>
      </c>
      <c r="E7" s="21" t="s">
        <v>80</v>
      </c>
      <c r="F7" s="21" t="s">
        <v>61</v>
      </c>
      <c r="G7" s="21" t="s">
        <v>62</v>
      </c>
      <c r="H7" s="21" t="s">
        <v>63</v>
      </c>
      <c r="I7" s="21" t="s">
        <v>112</v>
      </c>
      <c r="J7" s="22">
        <v>43577</v>
      </c>
      <c r="K7" s="23">
        <v>0.51347222222222</v>
      </c>
      <c r="L7" s="22">
        <v>43577</v>
      </c>
      <c r="M7" s="23">
        <v>0.51552083333332999</v>
      </c>
      <c r="N7" s="25">
        <v>2.95</v>
      </c>
      <c r="O7" s="21" t="s">
        <v>66</v>
      </c>
      <c r="P7" s="24">
        <f>TotalMov[[#This Row],[Confirmed activ. 3 (ILE03)]]</f>
        <v>2.95</v>
      </c>
      <c r="Q7" s="24">
        <v>50</v>
      </c>
      <c r="R7" s="21" t="s">
        <v>66</v>
      </c>
      <c r="S7" s="21" t="s">
        <v>67</v>
      </c>
    </row>
    <row r="8" spans="1:19" x14ac:dyDescent="0.35">
      <c r="A8" s="21">
        <v>1524526</v>
      </c>
      <c r="B8" s="53">
        <v>411586</v>
      </c>
      <c r="C8" s="21">
        <f>VLOOKUP(TotalMov[[#This Row],[Order]],'Total Mov by SS'!B:C,2,0)</f>
        <v>125</v>
      </c>
      <c r="D8" s="21" t="s">
        <v>59</v>
      </c>
      <c r="E8" s="21" t="s">
        <v>82</v>
      </c>
      <c r="F8" s="21" t="s">
        <v>89</v>
      </c>
      <c r="G8" s="21" t="s">
        <v>90</v>
      </c>
      <c r="H8" s="21" t="s">
        <v>91</v>
      </c>
      <c r="I8" s="21" t="s">
        <v>92</v>
      </c>
      <c r="J8" s="22"/>
      <c r="K8" s="23">
        <v>0</v>
      </c>
      <c r="L8" s="22"/>
      <c r="M8" s="23">
        <v>0</v>
      </c>
      <c r="N8" s="25">
        <v>0</v>
      </c>
      <c r="O8" s="21" t="s">
        <v>93</v>
      </c>
      <c r="P8" s="24"/>
      <c r="Q8" s="24">
        <v>2150</v>
      </c>
      <c r="R8" s="21" t="s">
        <v>66</v>
      </c>
      <c r="S8" s="21" t="s">
        <v>94</v>
      </c>
    </row>
    <row r="9" spans="1:19" x14ac:dyDescent="0.35">
      <c r="A9" s="21">
        <v>1524526</v>
      </c>
      <c r="B9" s="53">
        <v>411586</v>
      </c>
      <c r="C9" s="21">
        <f>VLOOKUP(TotalMov[[#This Row],[Order]],'Total Mov by SS'!B:C,2,0)</f>
        <v>125</v>
      </c>
      <c r="D9" s="21" t="s">
        <v>59</v>
      </c>
      <c r="E9" s="21" t="s">
        <v>85</v>
      </c>
      <c r="F9" s="21" t="s">
        <v>69</v>
      </c>
      <c r="G9" s="21" t="s">
        <v>62</v>
      </c>
      <c r="H9" s="21" t="s">
        <v>70</v>
      </c>
      <c r="I9" s="21" t="s">
        <v>79</v>
      </c>
      <c r="J9" s="22">
        <v>43577</v>
      </c>
      <c r="K9" s="23">
        <v>0.55457175925926006</v>
      </c>
      <c r="L9" s="22">
        <v>43577</v>
      </c>
      <c r="M9" s="23">
        <v>0.55457175925926006</v>
      </c>
      <c r="N9" s="24">
        <v>20</v>
      </c>
      <c r="O9" s="21" t="s">
        <v>66</v>
      </c>
      <c r="P9" s="24">
        <f>TotalMov[[#This Row],[Confirmed activ. 3 (ILE03)]]</f>
        <v>20</v>
      </c>
      <c r="Q9" s="24">
        <v>20</v>
      </c>
      <c r="R9" s="21" t="s">
        <v>66</v>
      </c>
      <c r="S9" s="21" t="s">
        <v>72</v>
      </c>
    </row>
    <row r="10" spans="1:19" x14ac:dyDescent="0.35">
      <c r="A10" s="21">
        <v>1524526</v>
      </c>
      <c r="B10" s="53">
        <v>411586</v>
      </c>
      <c r="C10" s="21">
        <f>VLOOKUP(TotalMov[[#This Row],[Order]],'Total Mov by SS'!B:C,2,0)</f>
        <v>125</v>
      </c>
      <c r="D10" s="21" t="s">
        <v>59</v>
      </c>
      <c r="E10" s="21" t="s">
        <v>88</v>
      </c>
      <c r="F10" s="21" t="s">
        <v>69</v>
      </c>
      <c r="G10" s="21" t="s">
        <v>62</v>
      </c>
      <c r="H10" s="21" t="s">
        <v>70</v>
      </c>
      <c r="I10" s="21" t="s">
        <v>81</v>
      </c>
      <c r="J10" s="22">
        <v>43577</v>
      </c>
      <c r="K10" s="23">
        <v>0.55465277777777999</v>
      </c>
      <c r="L10" s="22">
        <v>43577</v>
      </c>
      <c r="M10" s="23">
        <v>0.55465277777777999</v>
      </c>
      <c r="N10" s="24">
        <v>20</v>
      </c>
      <c r="O10" s="21" t="s">
        <v>66</v>
      </c>
      <c r="P10" s="24">
        <f>TotalMov[[#This Row],[Confirmed activ. 3 (ILE03)]]</f>
        <v>20</v>
      </c>
      <c r="Q10" s="24">
        <v>20</v>
      </c>
      <c r="R10" s="21" t="s">
        <v>66</v>
      </c>
      <c r="S10" s="21" t="s">
        <v>72</v>
      </c>
    </row>
    <row r="11" spans="1:19" x14ac:dyDescent="0.35">
      <c r="A11" s="21">
        <v>1524526</v>
      </c>
      <c r="B11" s="53">
        <v>411586</v>
      </c>
      <c r="C11" s="21">
        <f>VLOOKUP(TotalMov[[#This Row],[Order]],'Total Mov by SS'!B:C,2,0)</f>
        <v>125</v>
      </c>
      <c r="D11" s="21" t="s">
        <v>59</v>
      </c>
      <c r="E11" s="21" t="s">
        <v>95</v>
      </c>
      <c r="F11" s="21" t="s">
        <v>83</v>
      </c>
      <c r="G11" s="21" t="s">
        <v>62</v>
      </c>
      <c r="H11" s="21" t="s">
        <v>84</v>
      </c>
      <c r="I11" s="21" t="s">
        <v>84</v>
      </c>
      <c r="J11" s="22">
        <v>43577</v>
      </c>
      <c r="K11" s="23">
        <v>0.64577546296295996</v>
      </c>
      <c r="L11" s="22">
        <v>43578</v>
      </c>
      <c r="M11" s="23">
        <v>0.96259259259259</v>
      </c>
      <c r="N11" s="25">
        <v>9.8559999999999999</v>
      </c>
      <c r="O11" s="21" t="s">
        <v>77</v>
      </c>
      <c r="P11" s="24">
        <f>TotalMov[[#This Row],[Confirmed activ. 3 (ILE03)]]*60</f>
        <v>591.36</v>
      </c>
      <c r="Q11" s="24">
        <v>450</v>
      </c>
      <c r="R11" s="21" t="s">
        <v>66</v>
      </c>
      <c r="S11" s="21" t="s">
        <v>67</v>
      </c>
    </row>
    <row r="12" spans="1:19" x14ac:dyDescent="0.35">
      <c r="A12" s="21">
        <v>1524526</v>
      </c>
      <c r="B12" s="53">
        <v>411586</v>
      </c>
      <c r="C12" s="21">
        <f>VLOOKUP(TotalMov[[#This Row],[Order]],'Total Mov by SS'!B:C,2,0)</f>
        <v>125</v>
      </c>
      <c r="D12" s="21" t="s">
        <v>59</v>
      </c>
      <c r="E12" s="21" t="s">
        <v>97</v>
      </c>
      <c r="F12" s="21" t="s">
        <v>86</v>
      </c>
      <c r="G12" s="21" t="s">
        <v>62</v>
      </c>
      <c r="H12" s="21" t="s">
        <v>87</v>
      </c>
      <c r="I12" s="21" t="s">
        <v>87</v>
      </c>
      <c r="J12" s="22">
        <v>43579</v>
      </c>
      <c r="K12" s="23">
        <v>0.31410879629630001</v>
      </c>
      <c r="L12" s="22">
        <v>43579</v>
      </c>
      <c r="M12" s="23">
        <v>0.31410879629630001</v>
      </c>
      <c r="N12" s="24">
        <v>20</v>
      </c>
      <c r="O12" s="21" t="s">
        <v>66</v>
      </c>
      <c r="P12" s="24">
        <f>TotalMov[[#This Row],[Confirmed activ. 3 (ILE03)]]</f>
        <v>20</v>
      </c>
      <c r="Q12" s="24">
        <v>20</v>
      </c>
      <c r="R12" s="21" t="s">
        <v>66</v>
      </c>
      <c r="S12" s="21" t="s">
        <v>72</v>
      </c>
    </row>
    <row r="13" spans="1:19" x14ac:dyDescent="0.35">
      <c r="A13" s="21">
        <v>1524526</v>
      </c>
      <c r="B13" s="53">
        <v>411586</v>
      </c>
      <c r="C13" s="21">
        <f>VLOOKUP(TotalMov[[#This Row],[Order]],'Total Mov by SS'!B:C,2,0)</f>
        <v>125</v>
      </c>
      <c r="D13" s="21" t="s">
        <v>59</v>
      </c>
      <c r="E13" s="21" t="s">
        <v>99</v>
      </c>
      <c r="F13" s="21" t="s">
        <v>61</v>
      </c>
      <c r="G13" s="21" t="s">
        <v>62</v>
      </c>
      <c r="H13" s="21" t="s">
        <v>63</v>
      </c>
      <c r="I13" s="21" t="s">
        <v>96</v>
      </c>
      <c r="J13" s="22">
        <v>43580</v>
      </c>
      <c r="K13" s="23">
        <v>0.34355324074074001</v>
      </c>
      <c r="L13" s="22">
        <v>43580</v>
      </c>
      <c r="M13" s="23">
        <v>0.66038194444443998</v>
      </c>
      <c r="N13" s="25">
        <v>1.2210000000000001</v>
      </c>
      <c r="O13" s="21" t="s">
        <v>77</v>
      </c>
      <c r="P13" s="24">
        <f>TotalMov[[#This Row],[Confirmed activ. 3 (ILE03)]]*60</f>
        <v>73.260000000000005</v>
      </c>
      <c r="Q13" s="24">
        <v>100</v>
      </c>
      <c r="R13" s="21" t="s">
        <v>66</v>
      </c>
      <c r="S13" s="21" t="s">
        <v>67</v>
      </c>
    </row>
    <row r="14" spans="1:19" x14ac:dyDescent="0.35">
      <c r="A14" s="21">
        <v>1524526</v>
      </c>
      <c r="B14" s="53">
        <v>411586</v>
      </c>
      <c r="C14" s="21">
        <f>VLOOKUP(TotalMov[[#This Row],[Order]],'Total Mov by SS'!B:C,2,0)</f>
        <v>125</v>
      </c>
      <c r="D14" s="21" t="s">
        <v>59</v>
      </c>
      <c r="E14" s="21" t="s">
        <v>101</v>
      </c>
      <c r="F14" s="21" t="s">
        <v>69</v>
      </c>
      <c r="G14" s="21" t="s">
        <v>62</v>
      </c>
      <c r="H14" s="21" t="s">
        <v>70</v>
      </c>
      <c r="I14" s="21" t="s">
        <v>98</v>
      </c>
      <c r="J14" s="22">
        <v>43585</v>
      </c>
      <c r="K14" s="23">
        <v>0.49135416666666998</v>
      </c>
      <c r="L14" s="22">
        <v>43585</v>
      </c>
      <c r="M14" s="23">
        <v>0.49135416666666998</v>
      </c>
      <c r="N14" s="24">
        <v>20</v>
      </c>
      <c r="O14" s="21" t="s">
        <v>66</v>
      </c>
      <c r="P14" s="24">
        <f>TotalMov[[#This Row],[Confirmed activ. 3 (ILE03)]]</f>
        <v>20</v>
      </c>
      <c r="Q14" s="24">
        <v>20</v>
      </c>
      <c r="R14" s="21" t="s">
        <v>66</v>
      </c>
      <c r="S14" s="21" t="s">
        <v>72</v>
      </c>
    </row>
    <row r="15" spans="1:19" x14ac:dyDescent="0.35">
      <c r="A15" s="21">
        <v>1524526</v>
      </c>
      <c r="B15" s="53">
        <v>411586</v>
      </c>
      <c r="C15" s="21">
        <f>VLOOKUP(TotalMov[[#This Row],[Order]],'Total Mov by SS'!B:C,2,0)</f>
        <v>125</v>
      </c>
      <c r="D15" s="21" t="s">
        <v>59</v>
      </c>
      <c r="E15" s="21" t="s">
        <v>104</v>
      </c>
      <c r="F15" s="21" t="s">
        <v>69</v>
      </c>
      <c r="G15" s="21" t="s">
        <v>62</v>
      </c>
      <c r="H15" s="21" t="s">
        <v>70</v>
      </c>
      <c r="I15" s="21" t="s">
        <v>100</v>
      </c>
      <c r="J15" s="22">
        <v>43586</v>
      </c>
      <c r="K15" s="23">
        <v>0.64531249999999996</v>
      </c>
      <c r="L15" s="22">
        <v>43586</v>
      </c>
      <c r="M15" s="23">
        <v>0.64531249999999996</v>
      </c>
      <c r="N15" s="24">
        <v>30</v>
      </c>
      <c r="O15" s="21" t="s">
        <v>66</v>
      </c>
      <c r="P15" s="24">
        <f>TotalMov[[#This Row],[Confirmed activ. 3 (ILE03)]]</f>
        <v>30</v>
      </c>
      <c r="Q15" s="24">
        <v>30</v>
      </c>
      <c r="R15" s="21" t="s">
        <v>66</v>
      </c>
      <c r="S15" s="21" t="s">
        <v>72</v>
      </c>
    </row>
    <row r="16" spans="1:19" x14ac:dyDescent="0.35">
      <c r="A16" s="21">
        <v>1524526</v>
      </c>
      <c r="B16" s="53">
        <v>411586</v>
      </c>
      <c r="C16" s="21">
        <f>VLOOKUP(TotalMov[[#This Row],[Order]],'Total Mov by SS'!B:C,2,0)</f>
        <v>125</v>
      </c>
      <c r="D16" s="21" t="s">
        <v>59</v>
      </c>
      <c r="E16" s="21" t="s">
        <v>113</v>
      </c>
      <c r="F16" s="21" t="s">
        <v>102</v>
      </c>
      <c r="G16" s="21" t="s">
        <v>62</v>
      </c>
      <c r="H16" s="21" t="s">
        <v>100</v>
      </c>
      <c r="I16" s="21" t="s">
        <v>103</v>
      </c>
      <c r="J16" s="22">
        <v>43586</v>
      </c>
      <c r="K16" s="23">
        <v>0.6453587962963</v>
      </c>
      <c r="L16" s="22">
        <v>43586</v>
      </c>
      <c r="M16" s="23">
        <v>0.6453587962963</v>
      </c>
      <c r="N16" s="24">
        <v>30</v>
      </c>
      <c r="O16" s="21" t="s">
        <v>66</v>
      </c>
      <c r="P16" s="24">
        <f>TotalMov[[#This Row],[Confirmed activ. 3 (ILE03)]]</f>
        <v>30</v>
      </c>
      <c r="Q16" s="24">
        <v>30</v>
      </c>
      <c r="R16" s="21" t="s">
        <v>66</v>
      </c>
      <c r="S16" s="21" t="s">
        <v>72</v>
      </c>
    </row>
    <row r="17" spans="1:19" x14ac:dyDescent="0.35">
      <c r="A17" s="21">
        <v>1524526</v>
      </c>
      <c r="B17" s="53">
        <v>411586</v>
      </c>
      <c r="C17" s="21">
        <f>VLOOKUP(TotalMov[[#This Row],[Order]],'Total Mov by SS'!B:C,2,0)</f>
        <v>125</v>
      </c>
      <c r="D17" s="21" t="s">
        <v>59</v>
      </c>
      <c r="E17" s="21" t="s">
        <v>114</v>
      </c>
      <c r="F17" s="21" t="s">
        <v>102</v>
      </c>
      <c r="G17" s="21" t="s">
        <v>105</v>
      </c>
      <c r="H17" s="21" t="s">
        <v>100</v>
      </c>
      <c r="I17" s="21" t="s">
        <v>106</v>
      </c>
      <c r="J17" s="22">
        <v>43628</v>
      </c>
      <c r="K17" s="23">
        <v>0.61657407407407006</v>
      </c>
      <c r="L17" s="22">
        <v>43628</v>
      </c>
      <c r="M17" s="23">
        <v>0.61657407407407006</v>
      </c>
      <c r="N17" s="24">
        <v>45</v>
      </c>
      <c r="O17" s="21" t="s">
        <v>66</v>
      </c>
      <c r="P17" s="24">
        <f>TotalMov[[#This Row],[Confirmed activ. 3 (ILE03)]]</f>
        <v>45</v>
      </c>
      <c r="Q17" s="24">
        <v>45</v>
      </c>
      <c r="R17" s="21" t="s">
        <v>66</v>
      </c>
      <c r="S17" s="21" t="s">
        <v>72</v>
      </c>
    </row>
    <row r="18" spans="1:19" x14ac:dyDescent="0.35">
      <c r="A18" s="21">
        <v>1524526</v>
      </c>
      <c r="B18" s="53">
        <v>411586</v>
      </c>
      <c r="C18" s="21">
        <f>VLOOKUP(TotalMov[[#This Row],[Order]],'Total Mov by SS'!B:C,2,0)</f>
        <v>125</v>
      </c>
      <c r="D18" s="21" t="s">
        <v>107</v>
      </c>
      <c r="E18" s="21" t="s">
        <v>60</v>
      </c>
      <c r="F18" s="21" t="s">
        <v>61</v>
      </c>
      <c r="G18" s="21" t="s">
        <v>90</v>
      </c>
      <c r="H18" s="21" t="s">
        <v>63</v>
      </c>
      <c r="I18" s="21" t="s">
        <v>108</v>
      </c>
      <c r="J18" s="22">
        <v>43571</v>
      </c>
      <c r="K18" s="23">
        <v>0.33263888888888998</v>
      </c>
      <c r="L18" s="22">
        <v>43577</v>
      </c>
      <c r="M18" s="23">
        <v>0.51675925925926003</v>
      </c>
      <c r="N18" s="25">
        <v>28.498999999999999</v>
      </c>
      <c r="O18" s="21" t="s">
        <v>77</v>
      </c>
      <c r="P18" s="24">
        <f>TotalMov[[#This Row],[Confirmed activ. 3 (ILE03)]]*60</f>
        <v>1709.9399999999998</v>
      </c>
      <c r="Q18" s="24">
        <v>1</v>
      </c>
      <c r="R18" s="21" t="s">
        <v>66</v>
      </c>
      <c r="S18" s="21" t="s">
        <v>67</v>
      </c>
    </row>
    <row r="19" spans="1:19" x14ac:dyDescent="0.35">
      <c r="A19" s="21">
        <v>1524526</v>
      </c>
      <c r="B19" s="53">
        <v>411586</v>
      </c>
      <c r="C19" s="21">
        <f>VLOOKUP(TotalMov[[#This Row],[Order]],'Total Mov by SS'!B:C,2,0)</f>
        <v>125</v>
      </c>
      <c r="D19" s="21" t="s">
        <v>109</v>
      </c>
      <c r="E19" s="21" t="s">
        <v>95</v>
      </c>
      <c r="F19" s="21" t="s">
        <v>83</v>
      </c>
      <c r="G19" s="21" t="s">
        <v>90</v>
      </c>
      <c r="H19" s="21" t="s">
        <v>84</v>
      </c>
      <c r="I19" s="21" t="s">
        <v>110</v>
      </c>
      <c r="J19" s="22"/>
      <c r="K19" s="23">
        <v>0</v>
      </c>
      <c r="L19" s="22"/>
      <c r="M19" s="23">
        <v>0</v>
      </c>
      <c r="N19" s="25">
        <v>0</v>
      </c>
      <c r="O19" s="21" t="s">
        <v>93</v>
      </c>
      <c r="P19" s="24"/>
      <c r="Q19" s="24">
        <v>5</v>
      </c>
      <c r="R19" s="21" t="s">
        <v>66</v>
      </c>
      <c r="S19" s="21" t="s">
        <v>94</v>
      </c>
    </row>
    <row r="20" spans="1:19" x14ac:dyDescent="0.35">
      <c r="A20" s="21">
        <v>1525658</v>
      </c>
      <c r="B20" s="53">
        <v>411586</v>
      </c>
      <c r="C20" s="21">
        <f>VLOOKUP(TotalMov[[#This Row],[Order]],'Total Mov by SS'!B:C,2,0)</f>
        <v>123</v>
      </c>
      <c r="D20" s="21" t="s">
        <v>59</v>
      </c>
      <c r="E20" s="21" t="s">
        <v>60</v>
      </c>
      <c r="F20" s="21" t="s">
        <v>83</v>
      </c>
      <c r="G20" s="21" t="s">
        <v>62</v>
      </c>
      <c r="H20" s="21" t="s">
        <v>84</v>
      </c>
      <c r="I20" s="21" t="s">
        <v>111</v>
      </c>
      <c r="J20" s="22">
        <v>43570</v>
      </c>
      <c r="K20" s="23">
        <v>0.88902777777777997</v>
      </c>
      <c r="L20" s="22">
        <v>43571</v>
      </c>
      <c r="M20" s="23">
        <v>0.25957175925926002</v>
      </c>
      <c r="N20" s="25">
        <v>38.616999999999997</v>
      </c>
      <c r="O20" s="21" t="s">
        <v>66</v>
      </c>
      <c r="P20" s="24">
        <f>TotalMov[[#This Row],[Confirmed activ. 3 (ILE03)]]</f>
        <v>38.616999999999997</v>
      </c>
      <c r="Q20" s="24">
        <v>40</v>
      </c>
      <c r="R20" s="21" t="s">
        <v>66</v>
      </c>
      <c r="S20" s="21" t="s">
        <v>67</v>
      </c>
    </row>
    <row r="21" spans="1:19" x14ac:dyDescent="0.35">
      <c r="A21" s="21">
        <v>1525658</v>
      </c>
      <c r="B21" s="53">
        <v>411586</v>
      </c>
      <c r="C21" s="21">
        <f>VLOOKUP(TotalMov[[#This Row],[Order]],'Total Mov by SS'!B:C,2,0)</f>
        <v>123</v>
      </c>
      <c r="D21" s="21" t="s">
        <v>59</v>
      </c>
      <c r="E21" s="21" t="s">
        <v>68</v>
      </c>
      <c r="F21" s="21" t="s">
        <v>61</v>
      </c>
      <c r="G21" s="21" t="s">
        <v>62</v>
      </c>
      <c r="H21" s="21" t="s">
        <v>63</v>
      </c>
      <c r="I21" s="21" t="s">
        <v>64</v>
      </c>
      <c r="J21" s="22">
        <v>43571</v>
      </c>
      <c r="K21" s="23">
        <v>0.42909722222222002</v>
      </c>
      <c r="L21" s="22">
        <v>43571</v>
      </c>
      <c r="M21" s="23">
        <v>0.43596064814815</v>
      </c>
      <c r="N21" s="25">
        <v>2.4670000000000001</v>
      </c>
      <c r="O21" s="21" t="s">
        <v>66</v>
      </c>
      <c r="P21" s="24">
        <f>TotalMov[[#This Row],[Confirmed activ. 3 (ILE03)]]</f>
        <v>2.4670000000000001</v>
      </c>
      <c r="Q21" s="24">
        <v>15</v>
      </c>
      <c r="R21" s="21" t="s">
        <v>66</v>
      </c>
      <c r="S21" s="21" t="s">
        <v>67</v>
      </c>
    </row>
    <row r="22" spans="1:19" x14ac:dyDescent="0.35">
      <c r="A22" s="21">
        <v>1525658</v>
      </c>
      <c r="B22" s="53">
        <v>411586</v>
      </c>
      <c r="C22" s="21">
        <f>VLOOKUP(TotalMov[[#This Row],[Order]],'Total Mov by SS'!B:C,2,0)</f>
        <v>123</v>
      </c>
      <c r="D22" s="21" t="s">
        <v>59</v>
      </c>
      <c r="E22" s="21" t="s">
        <v>73</v>
      </c>
      <c r="F22" s="21" t="s">
        <v>69</v>
      </c>
      <c r="G22" s="21" t="s">
        <v>62</v>
      </c>
      <c r="H22" s="21" t="s">
        <v>70</v>
      </c>
      <c r="I22" s="21" t="s">
        <v>71</v>
      </c>
      <c r="J22" s="22">
        <v>43571</v>
      </c>
      <c r="K22" s="23">
        <v>0.45401620370369999</v>
      </c>
      <c r="L22" s="22">
        <v>43571</v>
      </c>
      <c r="M22" s="23">
        <v>0.45401620370369999</v>
      </c>
      <c r="N22" s="24">
        <v>20</v>
      </c>
      <c r="O22" s="21" t="s">
        <v>66</v>
      </c>
      <c r="P22" s="24">
        <f>TotalMov[[#This Row],[Confirmed activ. 3 (ILE03)]]</f>
        <v>20</v>
      </c>
      <c r="Q22" s="24">
        <v>20</v>
      </c>
      <c r="R22" s="21" t="s">
        <v>66</v>
      </c>
      <c r="S22" s="21" t="s">
        <v>72</v>
      </c>
    </row>
    <row r="23" spans="1:19" x14ac:dyDescent="0.35">
      <c r="A23" s="21">
        <v>1525658</v>
      </c>
      <c r="B23" s="53">
        <v>411586</v>
      </c>
      <c r="C23" s="21">
        <f>VLOOKUP(TotalMov[[#This Row],[Order]],'Total Mov by SS'!B:C,2,0)</f>
        <v>123</v>
      </c>
      <c r="D23" s="21" t="s">
        <v>59</v>
      </c>
      <c r="E23" s="21" t="s">
        <v>75</v>
      </c>
      <c r="F23" s="21" t="s">
        <v>61</v>
      </c>
      <c r="G23" s="21" t="s">
        <v>62</v>
      </c>
      <c r="H23" s="21" t="s">
        <v>63</v>
      </c>
      <c r="I23" s="21" t="s">
        <v>74</v>
      </c>
      <c r="J23" s="22">
        <v>43576</v>
      </c>
      <c r="K23" s="23">
        <v>0.53184027777777998</v>
      </c>
      <c r="L23" s="22">
        <v>43576</v>
      </c>
      <c r="M23" s="23">
        <v>0.74861111111111001</v>
      </c>
      <c r="N23" s="25">
        <v>5.2030000000000003</v>
      </c>
      <c r="O23" s="21" t="s">
        <v>77</v>
      </c>
      <c r="P23" s="24">
        <f>TotalMov[[#This Row],[Confirmed activ. 3 (ILE03)]]*60</f>
        <v>312.18</v>
      </c>
      <c r="Q23" s="24">
        <v>350</v>
      </c>
      <c r="R23" s="21" t="s">
        <v>66</v>
      </c>
      <c r="S23" s="21" t="s">
        <v>67</v>
      </c>
    </row>
    <row r="24" spans="1:19" x14ac:dyDescent="0.35">
      <c r="A24" s="21">
        <v>1525658</v>
      </c>
      <c r="B24" s="53">
        <v>411586</v>
      </c>
      <c r="C24" s="21">
        <f>VLOOKUP(TotalMov[[#This Row],[Order]],'Total Mov by SS'!B:C,2,0)</f>
        <v>123</v>
      </c>
      <c r="D24" s="21" t="s">
        <v>59</v>
      </c>
      <c r="E24" s="21" t="s">
        <v>78</v>
      </c>
      <c r="F24" s="21" t="s">
        <v>61</v>
      </c>
      <c r="G24" s="21" t="s">
        <v>62</v>
      </c>
      <c r="H24" s="21" t="s">
        <v>63</v>
      </c>
      <c r="I24" s="21" t="s">
        <v>76</v>
      </c>
      <c r="J24" s="22">
        <v>43577</v>
      </c>
      <c r="K24" s="23">
        <v>0.31744212962962998</v>
      </c>
      <c r="L24" s="22">
        <v>43577</v>
      </c>
      <c r="M24" s="23">
        <v>0.75039351851851999</v>
      </c>
      <c r="N24" s="25">
        <v>10.391</v>
      </c>
      <c r="O24" s="21" t="s">
        <v>77</v>
      </c>
      <c r="P24" s="24">
        <f>TotalMov[[#This Row],[Confirmed activ. 3 (ILE03)]]*60</f>
        <v>623.46</v>
      </c>
      <c r="Q24" s="24">
        <v>1020</v>
      </c>
      <c r="R24" s="21" t="s">
        <v>66</v>
      </c>
      <c r="S24" s="21" t="s">
        <v>67</v>
      </c>
    </row>
    <row r="25" spans="1:19" x14ac:dyDescent="0.35">
      <c r="A25" s="21">
        <v>1525658</v>
      </c>
      <c r="B25" s="53">
        <v>411586</v>
      </c>
      <c r="C25" s="21">
        <f>VLOOKUP(TotalMov[[#This Row],[Order]],'Total Mov by SS'!B:C,2,0)</f>
        <v>123</v>
      </c>
      <c r="D25" s="21" t="s">
        <v>59</v>
      </c>
      <c r="E25" s="21" t="s">
        <v>80</v>
      </c>
      <c r="F25" s="21" t="s">
        <v>61</v>
      </c>
      <c r="G25" s="21" t="s">
        <v>62</v>
      </c>
      <c r="H25" s="21" t="s">
        <v>63</v>
      </c>
      <c r="I25" s="21" t="s">
        <v>112</v>
      </c>
      <c r="J25" s="22">
        <v>43578</v>
      </c>
      <c r="K25" s="23">
        <v>0.31156250000000002</v>
      </c>
      <c r="L25" s="22">
        <v>43578</v>
      </c>
      <c r="M25" s="23">
        <v>0.75100694444444005</v>
      </c>
      <c r="N25" s="25">
        <v>10.547000000000001</v>
      </c>
      <c r="O25" s="21" t="s">
        <v>77</v>
      </c>
      <c r="P25" s="24">
        <f>TotalMov[[#This Row],[Confirmed activ. 3 (ILE03)]]*60</f>
        <v>632.82000000000005</v>
      </c>
      <c r="Q25" s="24">
        <v>50</v>
      </c>
      <c r="R25" s="21" t="s">
        <v>66</v>
      </c>
      <c r="S25" s="21" t="s">
        <v>67</v>
      </c>
    </row>
    <row r="26" spans="1:19" x14ac:dyDescent="0.35">
      <c r="A26" s="21">
        <v>1525658</v>
      </c>
      <c r="B26" s="53">
        <v>411586</v>
      </c>
      <c r="C26" s="21">
        <f>VLOOKUP(TotalMov[[#This Row],[Order]],'Total Mov by SS'!B:C,2,0)</f>
        <v>123</v>
      </c>
      <c r="D26" s="21" t="s">
        <v>59</v>
      </c>
      <c r="E26" s="21" t="s">
        <v>82</v>
      </c>
      <c r="F26" s="21" t="s">
        <v>89</v>
      </c>
      <c r="G26" s="21" t="s">
        <v>90</v>
      </c>
      <c r="H26" s="21" t="s">
        <v>91</v>
      </c>
      <c r="I26" s="21" t="s">
        <v>92</v>
      </c>
      <c r="J26" s="22"/>
      <c r="K26" s="23">
        <v>0</v>
      </c>
      <c r="L26" s="22"/>
      <c r="M26" s="23">
        <v>0</v>
      </c>
      <c r="N26" s="25">
        <v>0</v>
      </c>
      <c r="O26" s="21" t="s">
        <v>93</v>
      </c>
      <c r="P26" s="24"/>
      <c r="Q26" s="24">
        <v>2150</v>
      </c>
      <c r="R26" s="21" t="s">
        <v>66</v>
      </c>
      <c r="S26" s="21" t="s">
        <v>94</v>
      </c>
    </row>
    <row r="27" spans="1:19" x14ac:dyDescent="0.35">
      <c r="A27" s="21">
        <v>1525658</v>
      </c>
      <c r="B27" s="53">
        <v>411586</v>
      </c>
      <c r="C27" s="21">
        <f>VLOOKUP(TotalMov[[#This Row],[Order]],'Total Mov by SS'!B:C,2,0)</f>
        <v>123</v>
      </c>
      <c r="D27" s="21" t="s">
        <v>59</v>
      </c>
      <c r="E27" s="21" t="s">
        <v>85</v>
      </c>
      <c r="F27" s="21" t="s">
        <v>69</v>
      </c>
      <c r="G27" s="21" t="s">
        <v>62</v>
      </c>
      <c r="H27" s="21" t="s">
        <v>70</v>
      </c>
      <c r="I27" s="21" t="s">
        <v>79</v>
      </c>
      <c r="J27" s="22">
        <v>43579</v>
      </c>
      <c r="K27" s="23">
        <v>0.32550925925926</v>
      </c>
      <c r="L27" s="22">
        <v>43579</v>
      </c>
      <c r="M27" s="23">
        <v>0.32550925925926</v>
      </c>
      <c r="N27" s="24">
        <v>20</v>
      </c>
      <c r="O27" s="21" t="s">
        <v>66</v>
      </c>
      <c r="P27" s="24">
        <f>TotalMov[[#This Row],[Confirmed activ. 3 (ILE03)]]</f>
        <v>20</v>
      </c>
      <c r="Q27" s="24">
        <v>20</v>
      </c>
      <c r="R27" s="21" t="s">
        <v>66</v>
      </c>
      <c r="S27" s="21" t="s">
        <v>72</v>
      </c>
    </row>
    <row r="28" spans="1:19" x14ac:dyDescent="0.35">
      <c r="A28" s="21">
        <v>1525658</v>
      </c>
      <c r="B28" s="53">
        <v>411586</v>
      </c>
      <c r="C28" s="21">
        <f>VLOOKUP(TotalMov[[#This Row],[Order]],'Total Mov by SS'!B:C,2,0)</f>
        <v>123</v>
      </c>
      <c r="D28" s="21" t="s">
        <v>59</v>
      </c>
      <c r="E28" s="21" t="s">
        <v>88</v>
      </c>
      <c r="F28" s="21" t="s">
        <v>69</v>
      </c>
      <c r="G28" s="21" t="s">
        <v>62</v>
      </c>
      <c r="H28" s="21" t="s">
        <v>70</v>
      </c>
      <c r="I28" s="21" t="s">
        <v>81</v>
      </c>
      <c r="J28" s="22">
        <v>43579</v>
      </c>
      <c r="K28" s="23">
        <v>0.32560185185184998</v>
      </c>
      <c r="L28" s="22">
        <v>43579</v>
      </c>
      <c r="M28" s="23">
        <v>0.32560185185184998</v>
      </c>
      <c r="N28" s="24">
        <v>20</v>
      </c>
      <c r="O28" s="21" t="s">
        <v>66</v>
      </c>
      <c r="P28" s="24">
        <f>TotalMov[[#This Row],[Confirmed activ. 3 (ILE03)]]</f>
        <v>20</v>
      </c>
      <c r="Q28" s="24">
        <v>20</v>
      </c>
      <c r="R28" s="21" t="s">
        <v>66</v>
      </c>
      <c r="S28" s="21" t="s">
        <v>72</v>
      </c>
    </row>
    <row r="29" spans="1:19" x14ac:dyDescent="0.35">
      <c r="A29" s="21">
        <v>1525658</v>
      </c>
      <c r="B29" s="53">
        <v>411586</v>
      </c>
      <c r="C29" s="21">
        <f>VLOOKUP(TotalMov[[#This Row],[Order]],'Total Mov by SS'!B:C,2,0)</f>
        <v>123</v>
      </c>
      <c r="D29" s="21" t="s">
        <v>59</v>
      </c>
      <c r="E29" s="21" t="s">
        <v>95</v>
      </c>
      <c r="F29" s="21" t="s">
        <v>83</v>
      </c>
      <c r="G29" s="21" t="s">
        <v>62</v>
      </c>
      <c r="H29" s="21" t="s">
        <v>84</v>
      </c>
      <c r="I29" s="21" t="s">
        <v>84</v>
      </c>
      <c r="J29" s="22">
        <v>43579</v>
      </c>
      <c r="K29" s="23">
        <v>0.62464120370370002</v>
      </c>
      <c r="L29" s="22">
        <v>43580</v>
      </c>
      <c r="M29" s="23">
        <v>0.30158564814814998</v>
      </c>
      <c r="N29" s="25">
        <v>8.4740000000000002</v>
      </c>
      <c r="O29" s="21" t="s">
        <v>77</v>
      </c>
      <c r="P29" s="24">
        <f>TotalMov[[#This Row],[Confirmed activ. 3 (ILE03)]]*60</f>
        <v>508.44</v>
      </c>
      <c r="Q29" s="24">
        <v>450</v>
      </c>
      <c r="R29" s="21" t="s">
        <v>66</v>
      </c>
      <c r="S29" s="21" t="s">
        <v>67</v>
      </c>
    </row>
    <row r="30" spans="1:19" x14ac:dyDescent="0.35">
      <c r="A30" s="21">
        <v>1525658</v>
      </c>
      <c r="B30" s="53">
        <v>411586</v>
      </c>
      <c r="C30" s="21">
        <f>VLOOKUP(TotalMov[[#This Row],[Order]],'Total Mov by SS'!B:C,2,0)</f>
        <v>123</v>
      </c>
      <c r="D30" s="21" t="s">
        <v>59</v>
      </c>
      <c r="E30" s="21" t="s">
        <v>97</v>
      </c>
      <c r="F30" s="21" t="s">
        <v>86</v>
      </c>
      <c r="G30" s="21" t="s">
        <v>62</v>
      </c>
      <c r="H30" s="21" t="s">
        <v>87</v>
      </c>
      <c r="I30" s="21" t="s">
        <v>87</v>
      </c>
      <c r="J30" s="22">
        <v>43583</v>
      </c>
      <c r="K30" s="23">
        <v>0.30275462962963001</v>
      </c>
      <c r="L30" s="22">
        <v>43583</v>
      </c>
      <c r="M30" s="23">
        <v>0.30275462962963001</v>
      </c>
      <c r="N30" s="24">
        <v>20</v>
      </c>
      <c r="O30" s="21" t="s">
        <v>66</v>
      </c>
      <c r="P30" s="24">
        <f>TotalMov[[#This Row],[Confirmed activ. 3 (ILE03)]]</f>
        <v>20</v>
      </c>
      <c r="Q30" s="24">
        <v>20</v>
      </c>
      <c r="R30" s="21" t="s">
        <v>66</v>
      </c>
      <c r="S30" s="21" t="s">
        <v>72</v>
      </c>
    </row>
    <row r="31" spans="1:19" x14ac:dyDescent="0.35">
      <c r="A31" s="21">
        <v>1525658</v>
      </c>
      <c r="B31" s="53">
        <v>411586</v>
      </c>
      <c r="C31" s="21">
        <f>VLOOKUP(TotalMov[[#This Row],[Order]],'Total Mov by SS'!B:C,2,0)</f>
        <v>123</v>
      </c>
      <c r="D31" s="21" t="s">
        <v>59</v>
      </c>
      <c r="E31" s="21" t="s">
        <v>99</v>
      </c>
      <c r="F31" s="21" t="s">
        <v>61</v>
      </c>
      <c r="G31" s="21" t="s">
        <v>62</v>
      </c>
      <c r="H31" s="21" t="s">
        <v>63</v>
      </c>
      <c r="I31" s="21" t="s">
        <v>96</v>
      </c>
      <c r="J31" s="22">
        <v>43587</v>
      </c>
      <c r="K31" s="23">
        <v>0.59812500000000002</v>
      </c>
      <c r="L31" s="22">
        <v>43587</v>
      </c>
      <c r="M31" s="23">
        <v>0.61230324074074005</v>
      </c>
      <c r="N31" s="25">
        <v>6.8</v>
      </c>
      <c r="O31" s="21" t="s">
        <v>66</v>
      </c>
      <c r="P31" s="24">
        <f>TotalMov[[#This Row],[Confirmed activ. 3 (ILE03)]]</f>
        <v>6.8</v>
      </c>
      <c r="Q31" s="24">
        <v>100</v>
      </c>
      <c r="R31" s="21" t="s">
        <v>66</v>
      </c>
      <c r="S31" s="21" t="s">
        <v>67</v>
      </c>
    </row>
    <row r="32" spans="1:19" x14ac:dyDescent="0.35">
      <c r="A32" s="21">
        <v>1525658</v>
      </c>
      <c r="B32" s="53">
        <v>411586</v>
      </c>
      <c r="C32" s="21">
        <f>VLOOKUP(TotalMov[[#This Row],[Order]],'Total Mov by SS'!B:C,2,0)</f>
        <v>123</v>
      </c>
      <c r="D32" s="21" t="s">
        <v>59</v>
      </c>
      <c r="E32" s="21" t="s">
        <v>101</v>
      </c>
      <c r="F32" s="21" t="s">
        <v>69</v>
      </c>
      <c r="G32" s="21" t="s">
        <v>62</v>
      </c>
      <c r="H32" s="21" t="s">
        <v>70</v>
      </c>
      <c r="I32" s="21" t="s">
        <v>98</v>
      </c>
      <c r="J32" s="22">
        <v>43587</v>
      </c>
      <c r="K32" s="23">
        <v>0.57959490740741004</v>
      </c>
      <c r="L32" s="22">
        <v>43587</v>
      </c>
      <c r="M32" s="23">
        <v>0.57959490740741004</v>
      </c>
      <c r="N32" s="24">
        <v>20</v>
      </c>
      <c r="O32" s="21" t="s">
        <v>66</v>
      </c>
      <c r="P32" s="24">
        <f>TotalMov[[#This Row],[Confirmed activ. 3 (ILE03)]]</f>
        <v>20</v>
      </c>
      <c r="Q32" s="24">
        <v>20</v>
      </c>
      <c r="R32" s="21" t="s">
        <v>66</v>
      </c>
      <c r="S32" s="21" t="s">
        <v>72</v>
      </c>
    </row>
    <row r="33" spans="1:19" x14ac:dyDescent="0.35">
      <c r="A33" s="21">
        <v>1525658</v>
      </c>
      <c r="B33" s="53">
        <v>411586</v>
      </c>
      <c r="C33" s="21">
        <f>VLOOKUP(TotalMov[[#This Row],[Order]],'Total Mov by SS'!B:C,2,0)</f>
        <v>123</v>
      </c>
      <c r="D33" s="21" t="s">
        <v>59</v>
      </c>
      <c r="E33" s="21" t="s">
        <v>104</v>
      </c>
      <c r="F33" s="21" t="s">
        <v>69</v>
      </c>
      <c r="G33" s="21" t="s">
        <v>62</v>
      </c>
      <c r="H33" s="21" t="s">
        <v>70</v>
      </c>
      <c r="I33" s="21" t="s">
        <v>100</v>
      </c>
      <c r="J33" s="22">
        <v>43587</v>
      </c>
      <c r="K33" s="23">
        <v>0.57962962962963005</v>
      </c>
      <c r="L33" s="22">
        <v>43587</v>
      </c>
      <c r="M33" s="23">
        <v>0.57962962962963005</v>
      </c>
      <c r="N33" s="24">
        <v>30</v>
      </c>
      <c r="O33" s="21" t="s">
        <v>66</v>
      </c>
      <c r="P33" s="24">
        <f>TotalMov[[#This Row],[Confirmed activ. 3 (ILE03)]]</f>
        <v>30</v>
      </c>
      <c r="Q33" s="24">
        <v>30</v>
      </c>
      <c r="R33" s="21" t="s">
        <v>66</v>
      </c>
      <c r="S33" s="21" t="s">
        <v>72</v>
      </c>
    </row>
    <row r="34" spans="1:19" x14ac:dyDescent="0.35">
      <c r="A34" s="21">
        <v>1525658</v>
      </c>
      <c r="B34" s="53">
        <v>411586</v>
      </c>
      <c r="C34" s="21">
        <f>VLOOKUP(TotalMov[[#This Row],[Order]],'Total Mov by SS'!B:C,2,0)</f>
        <v>123</v>
      </c>
      <c r="D34" s="21" t="s">
        <v>59</v>
      </c>
      <c r="E34" s="21" t="s">
        <v>113</v>
      </c>
      <c r="F34" s="21" t="s">
        <v>102</v>
      </c>
      <c r="G34" s="21" t="s">
        <v>62</v>
      </c>
      <c r="H34" s="21" t="s">
        <v>100</v>
      </c>
      <c r="I34" s="21" t="s">
        <v>103</v>
      </c>
      <c r="J34" s="22">
        <v>43587</v>
      </c>
      <c r="K34" s="23">
        <v>0.57967592592592998</v>
      </c>
      <c r="L34" s="22">
        <v>43587</v>
      </c>
      <c r="M34" s="23">
        <v>0.57967592592592998</v>
      </c>
      <c r="N34" s="24">
        <v>30</v>
      </c>
      <c r="O34" s="21" t="s">
        <v>66</v>
      </c>
      <c r="P34" s="24">
        <f>TotalMov[[#This Row],[Confirmed activ. 3 (ILE03)]]</f>
        <v>30</v>
      </c>
      <c r="Q34" s="24">
        <v>30</v>
      </c>
      <c r="R34" s="21" t="s">
        <v>66</v>
      </c>
      <c r="S34" s="21" t="s">
        <v>72</v>
      </c>
    </row>
    <row r="35" spans="1:19" x14ac:dyDescent="0.35">
      <c r="A35" s="21">
        <v>1525658</v>
      </c>
      <c r="B35" s="53">
        <v>411586</v>
      </c>
      <c r="C35" s="21">
        <f>VLOOKUP(TotalMov[[#This Row],[Order]],'Total Mov by SS'!B:C,2,0)</f>
        <v>123</v>
      </c>
      <c r="D35" s="21" t="s">
        <v>59</v>
      </c>
      <c r="E35" s="21" t="s">
        <v>114</v>
      </c>
      <c r="F35" s="21" t="s">
        <v>102</v>
      </c>
      <c r="G35" s="21" t="s">
        <v>105</v>
      </c>
      <c r="H35" s="21" t="s">
        <v>100</v>
      </c>
      <c r="I35" s="21" t="s">
        <v>106</v>
      </c>
      <c r="J35" s="22">
        <v>43590</v>
      </c>
      <c r="K35" s="23">
        <v>0.47453703703703998</v>
      </c>
      <c r="L35" s="22">
        <v>43590</v>
      </c>
      <c r="M35" s="23">
        <v>0.47453703703703998</v>
      </c>
      <c r="N35" s="24">
        <v>45</v>
      </c>
      <c r="O35" s="21" t="s">
        <v>66</v>
      </c>
      <c r="P35" s="24">
        <f>TotalMov[[#This Row],[Confirmed activ. 3 (ILE03)]]</f>
        <v>45</v>
      </c>
      <c r="Q35" s="24">
        <v>45</v>
      </c>
      <c r="R35" s="21" t="s">
        <v>66</v>
      </c>
      <c r="S35" s="21" t="s">
        <v>72</v>
      </c>
    </row>
    <row r="36" spans="1:19" x14ac:dyDescent="0.35">
      <c r="A36" s="21">
        <v>1525658</v>
      </c>
      <c r="B36" s="53">
        <v>411586</v>
      </c>
      <c r="C36" s="21">
        <f>VLOOKUP(TotalMov[[#This Row],[Order]],'Total Mov by SS'!B:C,2,0)</f>
        <v>123</v>
      </c>
      <c r="D36" s="21" t="s">
        <v>107</v>
      </c>
      <c r="E36" s="21" t="s">
        <v>60</v>
      </c>
      <c r="F36" s="21" t="s">
        <v>61</v>
      </c>
      <c r="G36" s="21" t="s">
        <v>90</v>
      </c>
      <c r="H36" s="21" t="s">
        <v>63</v>
      </c>
      <c r="I36" s="21" t="s">
        <v>108</v>
      </c>
      <c r="J36" s="22">
        <v>43572</v>
      </c>
      <c r="K36" s="23">
        <v>0.33195601851852002</v>
      </c>
      <c r="L36" s="22">
        <v>43576</v>
      </c>
      <c r="M36" s="23">
        <v>0.53148148148148</v>
      </c>
      <c r="N36" s="25">
        <v>23.695</v>
      </c>
      <c r="O36" s="21" t="s">
        <v>77</v>
      </c>
      <c r="P36" s="24">
        <f>TotalMov[[#This Row],[Confirmed activ. 3 (ILE03)]]*60</f>
        <v>1421.7</v>
      </c>
      <c r="Q36" s="24">
        <v>1</v>
      </c>
      <c r="R36" s="21" t="s">
        <v>66</v>
      </c>
      <c r="S36" s="21" t="s">
        <v>67</v>
      </c>
    </row>
    <row r="37" spans="1:19" x14ac:dyDescent="0.35">
      <c r="A37" s="21">
        <v>1525658</v>
      </c>
      <c r="B37" s="53">
        <v>411586</v>
      </c>
      <c r="C37" s="21">
        <f>VLOOKUP(TotalMov[[#This Row],[Order]],'Total Mov by SS'!B:C,2,0)</f>
        <v>123</v>
      </c>
      <c r="D37" s="21" t="s">
        <v>109</v>
      </c>
      <c r="E37" s="21" t="s">
        <v>95</v>
      </c>
      <c r="F37" s="21" t="s">
        <v>83</v>
      </c>
      <c r="G37" s="21" t="s">
        <v>90</v>
      </c>
      <c r="H37" s="21" t="s">
        <v>84</v>
      </c>
      <c r="I37" s="21" t="s">
        <v>110</v>
      </c>
      <c r="J37" s="22"/>
      <c r="K37" s="23">
        <v>0</v>
      </c>
      <c r="L37" s="22"/>
      <c r="M37" s="23">
        <v>0</v>
      </c>
      <c r="N37" s="25">
        <v>0</v>
      </c>
      <c r="O37" s="21" t="s">
        <v>93</v>
      </c>
      <c r="P37" s="24"/>
      <c r="Q37" s="24">
        <v>5</v>
      </c>
      <c r="R37" s="21" t="s">
        <v>66</v>
      </c>
      <c r="S37" s="21" t="s">
        <v>94</v>
      </c>
    </row>
    <row r="38" spans="1:19" x14ac:dyDescent="0.35">
      <c r="A38" s="21">
        <v>1525659</v>
      </c>
      <c r="B38" s="53">
        <v>411586</v>
      </c>
      <c r="C38" s="21">
        <f>VLOOKUP(TotalMov[[#This Row],[Order]],'Total Mov by SS'!B:C,2,0)</f>
        <v>123</v>
      </c>
      <c r="D38" s="21" t="s">
        <v>59</v>
      </c>
      <c r="E38" s="21" t="s">
        <v>60</v>
      </c>
      <c r="F38" s="21" t="s">
        <v>83</v>
      </c>
      <c r="G38" s="21" t="s">
        <v>62</v>
      </c>
      <c r="H38" s="21" t="s">
        <v>84</v>
      </c>
      <c r="I38" s="21" t="s">
        <v>111</v>
      </c>
      <c r="J38" s="22">
        <v>43572</v>
      </c>
      <c r="K38" s="23">
        <v>0.78172453703704003</v>
      </c>
      <c r="L38" s="22">
        <v>43573</v>
      </c>
      <c r="M38" s="23">
        <v>0.28184027777777998</v>
      </c>
      <c r="N38" s="25">
        <v>124.59</v>
      </c>
      <c r="O38" s="21" t="s">
        <v>66</v>
      </c>
      <c r="P38" s="24">
        <f>TotalMov[[#This Row],[Confirmed activ. 3 (ILE03)]]</f>
        <v>124.59</v>
      </c>
      <c r="Q38" s="24">
        <v>40</v>
      </c>
      <c r="R38" s="21" t="s">
        <v>66</v>
      </c>
      <c r="S38" s="21" t="s">
        <v>67</v>
      </c>
    </row>
    <row r="39" spans="1:19" x14ac:dyDescent="0.35">
      <c r="A39" s="21">
        <v>1525659</v>
      </c>
      <c r="B39" s="53">
        <v>411586</v>
      </c>
      <c r="C39" s="21">
        <f>VLOOKUP(TotalMov[[#This Row],[Order]],'Total Mov by SS'!B:C,2,0)</f>
        <v>123</v>
      </c>
      <c r="D39" s="21" t="s">
        <v>59</v>
      </c>
      <c r="E39" s="21" t="s">
        <v>68</v>
      </c>
      <c r="F39" s="21" t="s">
        <v>61</v>
      </c>
      <c r="G39" s="21" t="s">
        <v>62</v>
      </c>
      <c r="H39" s="21" t="s">
        <v>63</v>
      </c>
      <c r="I39" s="21" t="s">
        <v>64</v>
      </c>
      <c r="J39" s="22">
        <v>43573</v>
      </c>
      <c r="K39" s="23">
        <v>0.52865740740740996</v>
      </c>
      <c r="L39" s="22">
        <v>43573</v>
      </c>
      <c r="M39" s="23">
        <v>0.53655092592593001</v>
      </c>
      <c r="N39" s="25">
        <v>5.1669999999999998</v>
      </c>
      <c r="O39" s="21" t="s">
        <v>66</v>
      </c>
      <c r="P39" s="24">
        <f>TotalMov[[#This Row],[Confirmed activ. 3 (ILE03)]]</f>
        <v>5.1669999999999998</v>
      </c>
      <c r="Q39" s="24">
        <v>15</v>
      </c>
      <c r="R39" s="21" t="s">
        <v>66</v>
      </c>
      <c r="S39" s="21" t="s">
        <v>67</v>
      </c>
    </row>
    <row r="40" spans="1:19" x14ac:dyDescent="0.35">
      <c r="A40" s="21">
        <v>1525659</v>
      </c>
      <c r="B40" s="53">
        <v>411586</v>
      </c>
      <c r="C40" s="21">
        <f>VLOOKUP(TotalMov[[#This Row],[Order]],'Total Mov by SS'!B:C,2,0)</f>
        <v>123</v>
      </c>
      <c r="D40" s="21" t="s">
        <v>59</v>
      </c>
      <c r="E40" s="21" t="s">
        <v>73</v>
      </c>
      <c r="F40" s="21" t="s">
        <v>69</v>
      </c>
      <c r="G40" s="21" t="s">
        <v>62</v>
      </c>
      <c r="H40" s="21" t="s">
        <v>70</v>
      </c>
      <c r="I40" s="21" t="s">
        <v>71</v>
      </c>
      <c r="J40" s="22">
        <v>43573</v>
      </c>
      <c r="K40" s="23">
        <v>0.54857638888889004</v>
      </c>
      <c r="L40" s="22">
        <v>43573</v>
      </c>
      <c r="M40" s="23">
        <v>0.54857638888889004</v>
      </c>
      <c r="N40" s="24">
        <v>20</v>
      </c>
      <c r="O40" s="21" t="s">
        <v>66</v>
      </c>
      <c r="P40" s="24">
        <f>TotalMov[[#This Row],[Confirmed activ. 3 (ILE03)]]</f>
        <v>20</v>
      </c>
      <c r="Q40" s="24">
        <v>20</v>
      </c>
      <c r="R40" s="21" t="s">
        <v>66</v>
      </c>
      <c r="S40" s="21" t="s">
        <v>72</v>
      </c>
    </row>
    <row r="41" spans="1:19" x14ac:dyDescent="0.35">
      <c r="A41" s="21">
        <v>1525659</v>
      </c>
      <c r="B41" s="53">
        <v>411586</v>
      </c>
      <c r="C41" s="21">
        <f>VLOOKUP(TotalMov[[#This Row],[Order]],'Total Mov by SS'!B:C,2,0)</f>
        <v>123</v>
      </c>
      <c r="D41" s="21" t="s">
        <v>59</v>
      </c>
      <c r="E41" s="21" t="s">
        <v>75</v>
      </c>
      <c r="F41" s="21" t="s">
        <v>61</v>
      </c>
      <c r="G41" s="21" t="s">
        <v>62</v>
      </c>
      <c r="H41" s="21" t="s">
        <v>63</v>
      </c>
      <c r="I41" s="21" t="s">
        <v>74</v>
      </c>
      <c r="J41" s="22">
        <v>43579</v>
      </c>
      <c r="K41" s="23">
        <v>0.68663194444443998</v>
      </c>
      <c r="L41" s="22">
        <v>43579</v>
      </c>
      <c r="M41" s="23">
        <v>0.69395833333333001</v>
      </c>
      <c r="N41" s="25">
        <v>10.55</v>
      </c>
      <c r="O41" s="21" t="s">
        <v>66</v>
      </c>
      <c r="P41" s="24">
        <f>TotalMov[[#This Row],[Confirmed activ. 3 (ILE03)]]</f>
        <v>10.55</v>
      </c>
      <c r="Q41" s="24">
        <v>350</v>
      </c>
      <c r="R41" s="21" t="s">
        <v>66</v>
      </c>
      <c r="S41" s="21" t="s">
        <v>67</v>
      </c>
    </row>
    <row r="42" spans="1:19" x14ac:dyDescent="0.35">
      <c r="A42" s="21">
        <v>1525659</v>
      </c>
      <c r="B42" s="53">
        <v>411586</v>
      </c>
      <c r="C42" s="21">
        <f>VLOOKUP(TotalMov[[#This Row],[Order]],'Total Mov by SS'!B:C,2,0)</f>
        <v>123</v>
      </c>
      <c r="D42" s="21" t="s">
        <v>59</v>
      </c>
      <c r="E42" s="21" t="s">
        <v>78</v>
      </c>
      <c r="F42" s="21" t="s">
        <v>61</v>
      </c>
      <c r="G42" s="21" t="s">
        <v>62</v>
      </c>
      <c r="H42" s="21" t="s">
        <v>63</v>
      </c>
      <c r="I42" s="21" t="s">
        <v>76</v>
      </c>
      <c r="J42" s="22">
        <v>43579</v>
      </c>
      <c r="K42" s="23">
        <v>0.69418981481481001</v>
      </c>
      <c r="L42" s="22">
        <v>43579</v>
      </c>
      <c r="M42" s="23">
        <v>0.69456018518519003</v>
      </c>
      <c r="N42" s="24">
        <f>32/60</f>
        <v>0.53333333333333333</v>
      </c>
      <c r="O42" s="21" t="s">
        <v>66</v>
      </c>
      <c r="P42" s="24">
        <f>TotalMov[[#This Row],[Confirmed activ. 3 (ILE03)]]</f>
        <v>0.53333333333333333</v>
      </c>
      <c r="Q42" s="24">
        <v>1020</v>
      </c>
      <c r="R42" s="21" t="s">
        <v>66</v>
      </c>
      <c r="S42" s="21" t="s">
        <v>67</v>
      </c>
    </row>
    <row r="43" spans="1:19" x14ac:dyDescent="0.35">
      <c r="A43" s="21">
        <v>1525659</v>
      </c>
      <c r="B43" s="53">
        <v>411586</v>
      </c>
      <c r="C43" s="21">
        <f>VLOOKUP(TotalMov[[#This Row],[Order]],'Total Mov by SS'!B:C,2,0)</f>
        <v>123</v>
      </c>
      <c r="D43" s="21" t="s">
        <v>59</v>
      </c>
      <c r="E43" s="21" t="s">
        <v>80</v>
      </c>
      <c r="F43" s="21" t="s">
        <v>61</v>
      </c>
      <c r="G43" s="21" t="s">
        <v>62</v>
      </c>
      <c r="H43" s="21" t="s">
        <v>63</v>
      </c>
      <c r="I43" s="21" t="s">
        <v>112</v>
      </c>
      <c r="J43" s="22">
        <v>43579</v>
      </c>
      <c r="K43" s="23">
        <v>0.69475694444444003</v>
      </c>
      <c r="L43" s="22">
        <v>43579</v>
      </c>
      <c r="M43" s="23">
        <v>0.70473379629629995</v>
      </c>
      <c r="N43" s="25">
        <v>14.367000000000001</v>
      </c>
      <c r="O43" s="21" t="s">
        <v>66</v>
      </c>
      <c r="P43" s="24">
        <f>TotalMov[[#This Row],[Confirmed activ. 3 (ILE03)]]</f>
        <v>14.367000000000001</v>
      </c>
      <c r="Q43" s="24">
        <v>50</v>
      </c>
      <c r="R43" s="21" t="s">
        <v>66</v>
      </c>
      <c r="S43" s="21" t="s">
        <v>67</v>
      </c>
    </row>
    <row r="44" spans="1:19" x14ac:dyDescent="0.35">
      <c r="A44" s="21">
        <v>1525659</v>
      </c>
      <c r="B44" s="53">
        <v>411586</v>
      </c>
      <c r="C44" s="21">
        <f>VLOOKUP(TotalMov[[#This Row],[Order]],'Total Mov by SS'!B:C,2,0)</f>
        <v>123</v>
      </c>
      <c r="D44" s="21" t="s">
        <v>59</v>
      </c>
      <c r="E44" s="21" t="s">
        <v>82</v>
      </c>
      <c r="F44" s="21" t="s">
        <v>89</v>
      </c>
      <c r="G44" s="21" t="s">
        <v>90</v>
      </c>
      <c r="H44" s="21" t="s">
        <v>91</v>
      </c>
      <c r="I44" s="21" t="s">
        <v>92</v>
      </c>
      <c r="J44" s="22"/>
      <c r="K44" s="23">
        <v>0</v>
      </c>
      <c r="L44" s="22"/>
      <c r="M44" s="23">
        <v>0</v>
      </c>
      <c r="N44" s="25">
        <v>0</v>
      </c>
      <c r="O44" s="21" t="s">
        <v>93</v>
      </c>
      <c r="P44" s="24"/>
      <c r="Q44" s="24">
        <v>2150</v>
      </c>
      <c r="R44" s="21" t="s">
        <v>66</v>
      </c>
      <c r="S44" s="21" t="s">
        <v>94</v>
      </c>
    </row>
    <row r="45" spans="1:19" x14ac:dyDescent="0.35">
      <c r="A45" s="21">
        <v>1525659</v>
      </c>
      <c r="B45" s="53">
        <v>411586</v>
      </c>
      <c r="C45" s="21">
        <f>VLOOKUP(TotalMov[[#This Row],[Order]],'Total Mov by SS'!B:C,2,0)</f>
        <v>123</v>
      </c>
      <c r="D45" s="21" t="s">
        <v>59</v>
      </c>
      <c r="E45" s="21" t="s">
        <v>85</v>
      </c>
      <c r="F45" s="21" t="s">
        <v>69</v>
      </c>
      <c r="G45" s="21" t="s">
        <v>62</v>
      </c>
      <c r="H45" s="21" t="s">
        <v>70</v>
      </c>
      <c r="I45" s="21" t="s">
        <v>79</v>
      </c>
      <c r="J45" s="22">
        <v>43580</v>
      </c>
      <c r="K45" s="23">
        <v>0.43486111111110998</v>
      </c>
      <c r="L45" s="22">
        <v>43580</v>
      </c>
      <c r="M45" s="23">
        <v>0.43486111111110998</v>
      </c>
      <c r="N45" s="24">
        <v>20</v>
      </c>
      <c r="O45" s="21" t="s">
        <v>66</v>
      </c>
      <c r="P45" s="24">
        <f>TotalMov[[#This Row],[Confirmed activ. 3 (ILE03)]]</f>
        <v>20</v>
      </c>
      <c r="Q45" s="24">
        <v>20</v>
      </c>
      <c r="R45" s="21" t="s">
        <v>66</v>
      </c>
      <c r="S45" s="21" t="s">
        <v>72</v>
      </c>
    </row>
    <row r="46" spans="1:19" x14ac:dyDescent="0.35">
      <c r="A46" s="21">
        <v>1525659</v>
      </c>
      <c r="B46" s="53">
        <v>411586</v>
      </c>
      <c r="C46" s="21">
        <f>VLOOKUP(TotalMov[[#This Row],[Order]],'Total Mov by SS'!B:C,2,0)</f>
        <v>123</v>
      </c>
      <c r="D46" s="21" t="s">
        <v>59</v>
      </c>
      <c r="E46" s="21" t="s">
        <v>88</v>
      </c>
      <c r="F46" s="21" t="s">
        <v>69</v>
      </c>
      <c r="G46" s="21" t="s">
        <v>62</v>
      </c>
      <c r="H46" s="21" t="s">
        <v>70</v>
      </c>
      <c r="I46" s="21" t="s">
        <v>81</v>
      </c>
      <c r="J46" s="22">
        <v>43580</v>
      </c>
      <c r="K46" s="23">
        <v>0.43498842592593001</v>
      </c>
      <c r="L46" s="22">
        <v>43580</v>
      </c>
      <c r="M46" s="23">
        <v>0.43498842592593001</v>
      </c>
      <c r="N46" s="24">
        <v>20</v>
      </c>
      <c r="O46" s="21" t="s">
        <v>66</v>
      </c>
      <c r="P46" s="24">
        <f>TotalMov[[#This Row],[Confirmed activ. 3 (ILE03)]]</f>
        <v>20</v>
      </c>
      <c r="Q46" s="24">
        <v>20</v>
      </c>
      <c r="R46" s="21" t="s">
        <v>66</v>
      </c>
      <c r="S46" s="21" t="s">
        <v>72</v>
      </c>
    </row>
    <row r="47" spans="1:19" x14ac:dyDescent="0.35">
      <c r="A47" s="21">
        <v>1525659</v>
      </c>
      <c r="B47" s="53">
        <v>411586</v>
      </c>
      <c r="C47" s="21">
        <f>VLOOKUP(TotalMov[[#This Row],[Order]],'Total Mov by SS'!B:C,2,0)</f>
        <v>123</v>
      </c>
      <c r="D47" s="21" t="s">
        <v>59</v>
      </c>
      <c r="E47" s="21" t="s">
        <v>95</v>
      </c>
      <c r="F47" s="21" t="s">
        <v>83</v>
      </c>
      <c r="G47" s="21" t="s">
        <v>62</v>
      </c>
      <c r="H47" s="21" t="s">
        <v>84</v>
      </c>
      <c r="I47" s="21" t="s">
        <v>84</v>
      </c>
      <c r="J47" s="22">
        <v>43580</v>
      </c>
      <c r="K47" s="23">
        <v>0.62490740740741002</v>
      </c>
      <c r="L47" s="22">
        <v>43582</v>
      </c>
      <c r="M47" s="23">
        <v>0.62622685185185001</v>
      </c>
      <c r="N47" s="25">
        <v>31.952999999999999</v>
      </c>
      <c r="O47" s="21" t="s">
        <v>77</v>
      </c>
      <c r="P47" s="24">
        <f>TotalMov[[#This Row],[Confirmed activ. 3 (ILE03)]]*60</f>
        <v>1917.18</v>
      </c>
      <c r="Q47" s="24">
        <v>450</v>
      </c>
      <c r="R47" s="21" t="s">
        <v>66</v>
      </c>
      <c r="S47" s="21" t="s">
        <v>67</v>
      </c>
    </row>
    <row r="48" spans="1:19" x14ac:dyDescent="0.35">
      <c r="A48" s="21">
        <v>1525659</v>
      </c>
      <c r="B48" s="53">
        <v>411586</v>
      </c>
      <c r="C48" s="21">
        <f>VLOOKUP(TotalMov[[#This Row],[Order]],'Total Mov by SS'!B:C,2,0)</f>
        <v>123</v>
      </c>
      <c r="D48" s="21" t="s">
        <v>59</v>
      </c>
      <c r="E48" s="21" t="s">
        <v>97</v>
      </c>
      <c r="F48" s="21" t="s">
        <v>86</v>
      </c>
      <c r="G48" s="21" t="s">
        <v>62</v>
      </c>
      <c r="H48" s="21" t="s">
        <v>87</v>
      </c>
      <c r="I48" s="21" t="s">
        <v>87</v>
      </c>
      <c r="J48" s="22">
        <v>43587</v>
      </c>
      <c r="K48" s="23">
        <v>0.57089120370369995</v>
      </c>
      <c r="L48" s="22">
        <v>43587</v>
      </c>
      <c r="M48" s="23">
        <v>0.57089120370369995</v>
      </c>
      <c r="N48" s="24">
        <v>20</v>
      </c>
      <c r="O48" s="21" t="s">
        <v>66</v>
      </c>
      <c r="P48" s="24">
        <f>TotalMov[[#This Row],[Confirmed activ. 3 (ILE03)]]</f>
        <v>20</v>
      </c>
      <c r="Q48" s="24">
        <v>20</v>
      </c>
      <c r="R48" s="21" t="s">
        <v>66</v>
      </c>
      <c r="S48" s="21" t="s">
        <v>72</v>
      </c>
    </row>
    <row r="49" spans="1:19" x14ac:dyDescent="0.35">
      <c r="A49" s="21">
        <v>1525659</v>
      </c>
      <c r="B49" s="53">
        <v>411586</v>
      </c>
      <c r="C49" s="21">
        <f>VLOOKUP(TotalMov[[#This Row],[Order]],'Total Mov by SS'!B:C,2,0)</f>
        <v>123</v>
      </c>
      <c r="D49" s="21" t="s">
        <v>59</v>
      </c>
      <c r="E49" s="21" t="s">
        <v>99</v>
      </c>
      <c r="F49" s="21" t="s">
        <v>61</v>
      </c>
      <c r="G49" s="21" t="s">
        <v>62</v>
      </c>
      <c r="H49" s="21" t="s">
        <v>63</v>
      </c>
      <c r="I49" s="21" t="s">
        <v>96</v>
      </c>
      <c r="J49" s="22">
        <v>43587</v>
      </c>
      <c r="K49" s="23">
        <v>0.61275462962963001</v>
      </c>
      <c r="L49" s="22">
        <v>43587</v>
      </c>
      <c r="M49" s="23">
        <v>0.62071759259258996</v>
      </c>
      <c r="N49" s="25">
        <v>3.8170000000000002</v>
      </c>
      <c r="O49" s="21" t="s">
        <v>66</v>
      </c>
      <c r="P49" s="24">
        <f>TotalMov[[#This Row],[Confirmed activ. 3 (ILE03)]]</f>
        <v>3.8170000000000002</v>
      </c>
      <c r="Q49" s="24">
        <v>100</v>
      </c>
      <c r="R49" s="21" t="s">
        <v>66</v>
      </c>
      <c r="S49" s="21" t="s">
        <v>67</v>
      </c>
    </row>
    <row r="50" spans="1:19" x14ac:dyDescent="0.35">
      <c r="A50" s="21">
        <v>1525659</v>
      </c>
      <c r="B50" s="53">
        <v>411586</v>
      </c>
      <c r="C50" s="21">
        <f>VLOOKUP(TotalMov[[#This Row],[Order]],'Total Mov by SS'!B:C,2,0)</f>
        <v>123</v>
      </c>
      <c r="D50" s="21" t="s">
        <v>59</v>
      </c>
      <c r="E50" s="21" t="s">
        <v>101</v>
      </c>
      <c r="F50" s="21" t="s">
        <v>69</v>
      </c>
      <c r="G50" s="21" t="s">
        <v>62</v>
      </c>
      <c r="H50" s="21" t="s">
        <v>70</v>
      </c>
      <c r="I50" s="21" t="s">
        <v>98</v>
      </c>
      <c r="J50" s="22">
        <v>43587</v>
      </c>
      <c r="K50" s="23">
        <v>0.60520833333333002</v>
      </c>
      <c r="L50" s="22">
        <v>43587</v>
      </c>
      <c r="M50" s="23">
        <v>0.60520833333333002</v>
      </c>
      <c r="N50" s="24">
        <v>20</v>
      </c>
      <c r="O50" s="21" t="s">
        <v>66</v>
      </c>
      <c r="P50" s="24">
        <f>TotalMov[[#This Row],[Confirmed activ. 3 (ILE03)]]</f>
        <v>20</v>
      </c>
      <c r="Q50" s="24">
        <v>20</v>
      </c>
      <c r="R50" s="21" t="s">
        <v>66</v>
      </c>
      <c r="S50" s="21" t="s">
        <v>72</v>
      </c>
    </row>
    <row r="51" spans="1:19" x14ac:dyDescent="0.35">
      <c r="A51" s="21">
        <v>1525659</v>
      </c>
      <c r="B51" s="53">
        <v>411586</v>
      </c>
      <c r="C51" s="21">
        <f>VLOOKUP(TotalMov[[#This Row],[Order]],'Total Mov by SS'!B:C,2,0)</f>
        <v>123</v>
      </c>
      <c r="D51" s="21" t="s">
        <v>59</v>
      </c>
      <c r="E51" s="21" t="s">
        <v>104</v>
      </c>
      <c r="F51" s="21" t="s">
        <v>69</v>
      </c>
      <c r="G51" s="21" t="s">
        <v>62</v>
      </c>
      <c r="H51" s="21" t="s">
        <v>70</v>
      </c>
      <c r="I51" s="21" t="s">
        <v>100</v>
      </c>
      <c r="J51" s="22">
        <v>43587</v>
      </c>
      <c r="K51" s="23">
        <v>0.60527777777778002</v>
      </c>
      <c r="L51" s="22">
        <v>43587</v>
      </c>
      <c r="M51" s="23">
        <v>0.60527777777778002</v>
      </c>
      <c r="N51" s="24">
        <v>30</v>
      </c>
      <c r="O51" s="21" t="s">
        <v>66</v>
      </c>
      <c r="P51" s="24">
        <f>TotalMov[[#This Row],[Confirmed activ. 3 (ILE03)]]</f>
        <v>30</v>
      </c>
      <c r="Q51" s="24">
        <v>30</v>
      </c>
      <c r="R51" s="21" t="s">
        <v>66</v>
      </c>
      <c r="S51" s="21" t="s">
        <v>72</v>
      </c>
    </row>
    <row r="52" spans="1:19" x14ac:dyDescent="0.35">
      <c r="A52" s="21">
        <v>1525659</v>
      </c>
      <c r="B52" s="53">
        <v>411586</v>
      </c>
      <c r="C52" s="21">
        <f>VLOOKUP(TotalMov[[#This Row],[Order]],'Total Mov by SS'!B:C,2,0)</f>
        <v>123</v>
      </c>
      <c r="D52" s="21" t="s">
        <v>59</v>
      </c>
      <c r="E52" s="21" t="s">
        <v>113</v>
      </c>
      <c r="F52" s="21" t="s">
        <v>102</v>
      </c>
      <c r="G52" s="21" t="s">
        <v>62</v>
      </c>
      <c r="H52" s="21" t="s">
        <v>100</v>
      </c>
      <c r="I52" s="21" t="s">
        <v>103</v>
      </c>
      <c r="J52" s="22">
        <v>43587</v>
      </c>
      <c r="K52" s="23">
        <v>0.60535879629629996</v>
      </c>
      <c r="L52" s="22">
        <v>43587</v>
      </c>
      <c r="M52" s="23">
        <v>0.60535879629629996</v>
      </c>
      <c r="N52" s="24">
        <v>30</v>
      </c>
      <c r="O52" s="21" t="s">
        <v>66</v>
      </c>
      <c r="P52" s="24">
        <f>TotalMov[[#This Row],[Confirmed activ. 3 (ILE03)]]</f>
        <v>30</v>
      </c>
      <c r="Q52" s="24">
        <v>30</v>
      </c>
      <c r="R52" s="21" t="s">
        <v>66</v>
      </c>
      <c r="S52" s="21" t="s">
        <v>72</v>
      </c>
    </row>
    <row r="53" spans="1:19" x14ac:dyDescent="0.35">
      <c r="A53" s="21">
        <v>1525659</v>
      </c>
      <c r="B53" s="53">
        <v>411586</v>
      </c>
      <c r="C53" s="21">
        <f>VLOOKUP(TotalMov[[#This Row],[Order]],'Total Mov by SS'!B:C,2,0)</f>
        <v>123</v>
      </c>
      <c r="D53" s="21" t="s">
        <v>59</v>
      </c>
      <c r="E53" s="21" t="s">
        <v>114</v>
      </c>
      <c r="F53" s="21" t="s">
        <v>102</v>
      </c>
      <c r="G53" s="21" t="s">
        <v>105</v>
      </c>
      <c r="H53" s="21" t="s">
        <v>100</v>
      </c>
      <c r="I53" s="21" t="s">
        <v>106</v>
      </c>
      <c r="J53" s="22">
        <v>43590</v>
      </c>
      <c r="K53" s="23">
        <v>0.42939814814815003</v>
      </c>
      <c r="L53" s="22">
        <v>43590</v>
      </c>
      <c r="M53" s="23">
        <v>0.42939814814815003</v>
      </c>
      <c r="N53" s="24">
        <v>45</v>
      </c>
      <c r="O53" s="21" t="s">
        <v>66</v>
      </c>
      <c r="P53" s="24">
        <f>TotalMov[[#This Row],[Confirmed activ. 3 (ILE03)]]</f>
        <v>45</v>
      </c>
      <c r="Q53" s="24">
        <v>45</v>
      </c>
      <c r="R53" s="21" t="s">
        <v>66</v>
      </c>
      <c r="S53" s="21" t="s">
        <v>72</v>
      </c>
    </row>
    <row r="54" spans="1:19" x14ac:dyDescent="0.35">
      <c r="A54" s="21">
        <v>1525659</v>
      </c>
      <c r="B54" s="53">
        <v>411586</v>
      </c>
      <c r="C54" s="21">
        <f>VLOOKUP(TotalMov[[#This Row],[Order]],'Total Mov by SS'!B:C,2,0)</f>
        <v>123</v>
      </c>
      <c r="D54" s="21" t="s">
        <v>107</v>
      </c>
      <c r="E54" s="21" t="s">
        <v>60</v>
      </c>
      <c r="F54" s="21" t="s">
        <v>61</v>
      </c>
      <c r="G54" s="21" t="s">
        <v>90</v>
      </c>
      <c r="H54" s="21" t="s">
        <v>63</v>
      </c>
      <c r="I54" s="21" t="s">
        <v>108</v>
      </c>
      <c r="J54" s="22">
        <v>43573</v>
      </c>
      <c r="K54" s="23">
        <v>0.34976851851851998</v>
      </c>
      <c r="L54" s="22">
        <v>43579</v>
      </c>
      <c r="M54" s="23">
        <v>0.67697916666667002</v>
      </c>
      <c r="N54" s="25">
        <v>46.886000000000003</v>
      </c>
      <c r="O54" s="21" t="s">
        <v>77</v>
      </c>
      <c r="P54" s="24">
        <f>TotalMov[[#This Row],[Confirmed activ. 3 (ILE03)]]*60</f>
        <v>2813.1600000000003</v>
      </c>
      <c r="Q54" s="24">
        <v>1</v>
      </c>
      <c r="R54" s="21" t="s">
        <v>66</v>
      </c>
      <c r="S54" s="21" t="s">
        <v>67</v>
      </c>
    </row>
    <row r="55" spans="1:19" x14ac:dyDescent="0.35">
      <c r="A55" s="21">
        <v>1525659</v>
      </c>
      <c r="B55" s="53">
        <v>411586</v>
      </c>
      <c r="C55" s="21">
        <f>VLOOKUP(TotalMov[[#This Row],[Order]],'Total Mov by SS'!B:C,2,0)</f>
        <v>123</v>
      </c>
      <c r="D55" s="21" t="s">
        <v>109</v>
      </c>
      <c r="E55" s="21" t="s">
        <v>95</v>
      </c>
      <c r="F55" s="21" t="s">
        <v>83</v>
      </c>
      <c r="G55" s="21" t="s">
        <v>90</v>
      </c>
      <c r="H55" s="21" t="s">
        <v>84</v>
      </c>
      <c r="I55" s="21" t="s">
        <v>110</v>
      </c>
      <c r="J55" s="22"/>
      <c r="K55" s="23">
        <v>0</v>
      </c>
      <c r="L55" s="22"/>
      <c r="M55" s="23">
        <v>0</v>
      </c>
      <c r="N55" s="25">
        <v>0</v>
      </c>
      <c r="O55" s="21" t="s">
        <v>93</v>
      </c>
      <c r="P55" s="24"/>
      <c r="Q55" s="24">
        <v>5</v>
      </c>
      <c r="R55" s="21" t="s">
        <v>66</v>
      </c>
      <c r="S55" s="21" t="s">
        <v>94</v>
      </c>
    </row>
    <row r="56" spans="1:19" x14ac:dyDescent="0.35">
      <c r="A56" s="21">
        <v>1525664</v>
      </c>
      <c r="B56" s="53">
        <v>411586</v>
      </c>
      <c r="C56" s="21">
        <f>VLOOKUP(TotalMov[[#This Row],[Order]],'Total Mov by SS'!B:C,2,0)</f>
        <v>124</v>
      </c>
      <c r="D56" s="21" t="s">
        <v>59</v>
      </c>
      <c r="E56" s="21" t="s">
        <v>60</v>
      </c>
      <c r="F56" s="21" t="s">
        <v>83</v>
      </c>
      <c r="G56" s="21" t="s">
        <v>62</v>
      </c>
      <c r="H56" s="21" t="s">
        <v>84</v>
      </c>
      <c r="I56" s="21" t="s">
        <v>111</v>
      </c>
      <c r="J56" s="22">
        <v>43575</v>
      </c>
      <c r="K56" s="23">
        <v>0.72978009259259002</v>
      </c>
      <c r="L56" s="22">
        <v>43576</v>
      </c>
      <c r="M56" s="23">
        <v>0.30158564814814998</v>
      </c>
      <c r="N56" s="25">
        <v>4.6059999999999999</v>
      </c>
      <c r="O56" s="21" t="s">
        <v>77</v>
      </c>
      <c r="P56" s="24">
        <f>TotalMov[[#This Row],[Confirmed activ. 3 (ILE03)]]*60</f>
        <v>276.36</v>
      </c>
      <c r="Q56" s="24">
        <v>40</v>
      </c>
      <c r="R56" s="21" t="s">
        <v>66</v>
      </c>
      <c r="S56" s="21" t="s">
        <v>67</v>
      </c>
    </row>
    <row r="57" spans="1:19" x14ac:dyDescent="0.35">
      <c r="A57" s="21">
        <v>1525664</v>
      </c>
      <c r="B57" s="53">
        <v>411586</v>
      </c>
      <c r="C57" s="21">
        <f>VLOOKUP(TotalMov[[#This Row],[Order]],'Total Mov by SS'!B:C,2,0)</f>
        <v>124</v>
      </c>
      <c r="D57" s="21" t="s">
        <v>59</v>
      </c>
      <c r="E57" s="21" t="s">
        <v>68</v>
      </c>
      <c r="F57" s="21" t="s">
        <v>61</v>
      </c>
      <c r="G57" s="21" t="s">
        <v>62</v>
      </c>
      <c r="H57" s="21" t="s">
        <v>63</v>
      </c>
      <c r="I57" s="21" t="s">
        <v>64</v>
      </c>
      <c r="J57" s="22">
        <v>43576</v>
      </c>
      <c r="K57" s="23">
        <v>0.47349537037036998</v>
      </c>
      <c r="L57" s="22">
        <v>43576</v>
      </c>
      <c r="M57" s="23">
        <v>0.50300925925925999</v>
      </c>
      <c r="N57" s="25">
        <v>10.632999999999999</v>
      </c>
      <c r="O57" s="21" t="s">
        <v>66</v>
      </c>
      <c r="P57" s="24">
        <f>TotalMov[[#This Row],[Confirmed activ. 3 (ILE03)]]</f>
        <v>10.632999999999999</v>
      </c>
      <c r="Q57" s="24">
        <v>15</v>
      </c>
      <c r="R57" s="21" t="s">
        <v>66</v>
      </c>
      <c r="S57" s="21" t="s">
        <v>67</v>
      </c>
    </row>
    <row r="58" spans="1:19" x14ac:dyDescent="0.35">
      <c r="A58" s="21">
        <v>1525664</v>
      </c>
      <c r="B58" s="53">
        <v>411586</v>
      </c>
      <c r="C58" s="21">
        <f>VLOOKUP(TotalMov[[#This Row],[Order]],'Total Mov by SS'!B:C,2,0)</f>
        <v>124</v>
      </c>
      <c r="D58" s="21" t="s">
        <v>59</v>
      </c>
      <c r="E58" s="21" t="s">
        <v>73</v>
      </c>
      <c r="F58" s="21" t="s">
        <v>69</v>
      </c>
      <c r="G58" s="21" t="s">
        <v>62</v>
      </c>
      <c r="H58" s="21" t="s">
        <v>70</v>
      </c>
      <c r="I58" s="21" t="s">
        <v>71</v>
      </c>
      <c r="J58" s="22">
        <v>43576</v>
      </c>
      <c r="K58" s="23">
        <v>0.52468749999999997</v>
      </c>
      <c r="L58" s="22">
        <v>43576</v>
      </c>
      <c r="M58" s="23">
        <v>0.52468749999999997</v>
      </c>
      <c r="N58" s="24">
        <v>20</v>
      </c>
      <c r="O58" s="21" t="s">
        <v>66</v>
      </c>
      <c r="P58" s="24">
        <f>TotalMov[[#This Row],[Confirmed activ. 3 (ILE03)]]</f>
        <v>20</v>
      </c>
      <c r="Q58" s="24">
        <v>20</v>
      </c>
      <c r="R58" s="21" t="s">
        <v>66</v>
      </c>
      <c r="S58" s="21" t="s">
        <v>72</v>
      </c>
    </row>
    <row r="59" spans="1:19" x14ac:dyDescent="0.35">
      <c r="A59" s="21">
        <v>1525664</v>
      </c>
      <c r="B59" s="53">
        <v>411586</v>
      </c>
      <c r="C59" s="21">
        <f>VLOOKUP(TotalMov[[#This Row],[Order]],'Total Mov by SS'!B:C,2,0)</f>
        <v>124</v>
      </c>
      <c r="D59" s="21" t="s">
        <v>59</v>
      </c>
      <c r="E59" s="21" t="s">
        <v>75</v>
      </c>
      <c r="F59" s="21" t="s">
        <v>61</v>
      </c>
      <c r="G59" s="21" t="s">
        <v>62</v>
      </c>
      <c r="H59" s="21" t="s">
        <v>63</v>
      </c>
      <c r="I59" s="21" t="s">
        <v>74</v>
      </c>
      <c r="J59" s="22">
        <v>43576</v>
      </c>
      <c r="K59" s="23">
        <v>0.53318287037037004</v>
      </c>
      <c r="L59" s="22">
        <v>43580</v>
      </c>
      <c r="M59" s="23">
        <v>0.38856481481480998</v>
      </c>
      <c r="N59" s="25">
        <v>33.262999999999998</v>
      </c>
      <c r="O59" s="21" t="s">
        <v>77</v>
      </c>
      <c r="P59" s="24">
        <f>TotalMov[[#This Row],[Confirmed activ. 3 (ILE03)]]*60</f>
        <v>1995.78</v>
      </c>
      <c r="Q59" s="24">
        <v>350</v>
      </c>
      <c r="R59" s="21" t="s">
        <v>66</v>
      </c>
      <c r="S59" s="21" t="s">
        <v>67</v>
      </c>
    </row>
    <row r="60" spans="1:19" x14ac:dyDescent="0.35">
      <c r="A60" s="21">
        <v>1525664</v>
      </c>
      <c r="B60" s="53">
        <v>411586</v>
      </c>
      <c r="C60" s="21">
        <f>VLOOKUP(TotalMov[[#This Row],[Order]],'Total Mov by SS'!B:C,2,0)</f>
        <v>124</v>
      </c>
      <c r="D60" s="21" t="s">
        <v>59</v>
      </c>
      <c r="E60" s="21" t="s">
        <v>78</v>
      </c>
      <c r="F60" s="21" t="s">
        <v>61</v>
      </c>
      <c r="G60" s="21" t="s">
        <v>62</v>
      </c>
      <c r="H60" s="21" t="s">
        <v>63</v>
      </c>
      <c r="I60" s="21" t="s">
        <v>76</v>
      </c>
      <c r="J60" s="22">
        <v>43580</v>
      </c>
      <c r="K60" s="23">
        <v>0.38878472222221999</v>
      </c>
      <c r="L60" s="22">
        <v>43580</v>
      </c>
      <c r="M60" s="23">
        <v>0.52320601851852</v>
      </c>
      <c r="N60" s="25">
        <v>3.226</v>
      </c>
      <c r="O60" s="21" t="s">
        <v>77</v>
      </c>
      <c r="P60" s="24">
        <f>TotalMov[[#This Row],[Confirmed activ. 3 (ILE03)]]*60</f>
        <v>193.56</v>
      </c>
      <c r="Q60" s="24">
        <v>1020</v>
      </c>
      <c r="R60" s="21" t="s">
        <v>66</v>
      </c>
      <c r="S60" s="21" t="s">
        <v>67</v>
      </c>
    </row>
    <row r="61" spans="1:19" x14ac:dyDescent="0.35">
      <c r="A61" s="21">
        <v>1525664</v>
      </c>
      <c r="B61" s="53">
        <v>411586</v>
      </c>
      <c r="C61" s="21">
        <f>VLOOKUP(TotalMov[[#This Row],[Order]],'Total Mov by SS'!B:C,2,0)</f>
        <v>124</v>
      </c>
      <c r="D61" s="21" t="s">
        <v>59</v>
      </c>
      <c r="E61" s="21" t="s">
        <v>80</v>
      </c>
      <c r="F61" s="21" t="s">
        <v>61</v>
      </c>
      <c r="G61" s="21" t="s">
        <v>62</v>
      </c>
      <c r="H61" s="21" t="s">
        <v>63</v>
      </c>
      <c r="I61" s="21" t="s">
        <v>112</v>
      </c>
      <c r="J61" s="22">
        <v>43580</v>
      </c>
      <c r="K61" s="23">
        <v>0.52341435185185003</v>
      </c>
      <c r="L61" s="22">
        <v>43580</v>
      </c>
      <c r="M61" s="23">
        <v>0.66201388888889001</v>
      </c>
      <c r="N61" s="25">
        <v>3.3260000000000001</v>
      </c>
      <c r="O61" s="21" t="s">
        <v>77</v>
      </c>
      <c r="P61" s="24">
        <f>TotalMov[[#This Row],[Confirmed activ. 3 (ILE03)]]*60</f>
        <v>199.56</v>
      </c>
      <c r="Q61" s="24">
        <v>50</v>
      </c>
      <c r="R61" s="21" t="s">
        <v>66</v>
      </c>
      <c r="S61" s="21" t="s">
        <v>67</v>
      </c>
    </row>
    <row r="62" spans="1:19" x14ac:dyDescent="0.35">
      <c r="A62" s="21">
        <v>1525664</v>
      </c>
      <c r="B62" s="53">
        <v>411586</v>
      </c>
      <c r="C62" s="21">
        <f>VLOOKUP(TotalMov[[#This Row],[Order]],'Total Mov by SS'!B:C,2,0)</f>
        <v>124</v>
      </c>
      <c r="D62" s="21" t="s">
        <v>59</v>
      </c>
      <c r="E62" s="21" t="s">
        <v>82</v>
      </c>
      <c r="F62" s="21" t="s">
        <v>89</v>
      </c>
      <c r="G62" s="21" t="s">
        <v>90</v>
      </c>
      <c r="H62" s="21" t="s">
        <v>91</v>
      </c>
      <c r="I62" s="21" t="s">
        <v>92</v>
      </c>
      <c r="J62" s="22"/>
      <c r="K62" s="23">
        <v>0</v>
      </c>
      <c r="L62" s="22"/>
      <c r="M62" s="23">
        <v>0</v>
      </c>
      <c r="N62" s="25">
        <v>0</v>
      </c>
      <c r="O62" s="21" t="s">
        <v>93</v>
      </c>
      <c r="P62" s="24"/>
      <c r="Q62" s="24">
        <v>2150</v>
      </c>
      <c r="R62" s="21" t="s">
        <v>66</v>
      </c>
      <c r="S62" s="21" t="s">
        <v>94</v>
      </c>
    </row>
    <row r="63" spans="1:19" x14ac:dyDescent="0.35">
      <c r="A63" s="21">
        <v>1525664</v>
      </c>
      <c r="B63" s="53">
        <v>411586</v>
      </c>
      <c r="C63" s="21">
        <f>VLOOKUP(TotalMov[[#This Row],[Order]],'Total Mov by SS'!B:C,2,0)</f>
        <v>124</v>
      </c>
      <c r="D63" s="21" t="s">
        <v>59</v>
      </c>
      <c r="E63" s="21" t="s">
        <v>85</v>
      </c>
      <c r="F63" s="21" t="s">
        <v>69</v>
      </c>
      <c r="G63" s="21" t="s">
        <v>62</v>
      </c>
      <c r="H63" s="21" t="s">
        <v>70</v>
      </c>
      <c r="I63" s="21" t="s">
        <v>79</v>
      </c>
      <c r="J63" s="22">
        <v>43583</v>
      </c>
      <c r="K63" s="23">
        <v>0.46770833333333001</v>
      </c>
      <c r="L63" s="22">
        <v>43583</v>
      </c>
      <c r="M63" s="23">
        <v>0.46770833333333001</v>
      </c>
      <c r="N63" s="24">
        <v>20</v>
      </c>
      <c r="O63" s="21" t="s">
        <v>66</v>
      </c>
      <c r="P63" s="24">
        <f>TotalMov[[#This Row],[Confirmed activ. 3 (ILE03)]]</f>
        <v>20</v>
      </c>
      <c r="Q63" s="24">
        <v>20</v>
      </c>
      <c r="R63" s="21" t="s">
        <v>66</v>
      </c>
      <c r="S63" s="21" t="s">
        <v>72</v>
      </c>
    </row>
    <row r="64" spans="1:19" x14ac:dyDescent="0.35">
      <c r="A64" s="21">
        <v>1525664</v>
      </c>
      <c r="B64" s="53">
        <v>411586</v>
      </c>
      <c r="C64" s="21">
        <f>VLOOKUP(TotalMov[[#This Row],[Order]],'Total Mov by SS'!B:C,2,0)</f>
        <v>124</v>
      </c>
      <c r="D64" s="21" t="s">
        <v>59</v>
      </c>
      <c r="E64" s="21" t="s">
        <v>88</v>
      </c>
      <c r="F64" s="21" t="s">
        <v>69</v>
      </c>
      <c r="G64" s="21" t="s">
        <v>62</v>
      </c>
      <c r="H64" s="21" t="s">
        <v>70</v>
      </c>
      <c r="I64" s="21" t="s">
        <v>81</v>
      </c>
      <c r="J64" s="22">
        <v>43583</v>
      </c>
      <c r="K64" s="23">
        <v>0.46797453703704001</v>
      </c>
      <c r="L64" s="22">
        <v>43583</v>
      </c>
      <c r="M64" s="23">
        <v>0.46797453703704001</v>
      </c>
      <c r="N64" s="24">
        <v>20</v>
      </c>
      <c r="O64" s="21" t="s">
        <v>66</v>
      </c>
      <c r="P64" s="24">
        <f>TotalMov[[#This Row],[Confirmed activ. 3 (ILE03)]]</f>
        <v>20</v>
      </c>
      <c r="Q64" s="24">
        <v>20</v>
      </c>
      <c r="R64" s="21" t="s">
        <v>66</v>
      </c>
      <c r="S64" s="21" t="s">
        <v>72</v>
      </c>
    </row>
    <row r="65" spans="1:19" x14ac:dyDescent="0.35">
      <c r="A65" s="21">
        <v>1525664</v>
      </c>
      <c r="B65" s="53">
        <v>411586</v>
      </c>
      <c r="C65" s="21">
        <f>VLOOKUP(TotalMov[[#This Row],[Order]],'Total Mov by SS'!B:C,2,0)</f>
        <v>124</v>
      </c>
      <c r="D65" s="21" t="s">
        <v>59</v>
      </c>
      <c r="E65" s="21" t="s">
        <v>95</v>
      </c>
      <c r="F65" s="21" t="s">
        <v>83</v>
      </c>
      <c r="G65" s="21" t="s">
        <v>62</v>
      </c>
      <c r="H65" s="21" t="s">
        <v>84</v>
      </c>
      <c r="I65" s="21" t="s">
        <v>84</v>
      </c>
      <c r="J65" s="22">
        <v>43583</v>
      </c>
      <c r="K65" s="23">
        <v>0.52320601851852</v>
      </c>
      <c r="L65" s="22">
        <v>43584</v>
      </c>
      <c r="M65" s="23">
        <v>0.30009259259259002</v>
      </c>
      <c r="N65" s="25">
        <v>458.69299999999998</v>
      </c>
      <c r="O65" s="21" t="s">
        <v>66</v>
      </c>
      <c r="P65" s="24">
        <f>TotalMov[[#This Row],[Confirmed activ. 3 (ILE03)]]</f>
        <v>458.69299999999998</v>
      </c>
      <c r="Q65" s="24">
        <v>450</v>
      </c>
      <c r="R65" s="21" t="s">
        <v>66</v>
      </c>
      <c r="S65" s="21" t="s">
        <v>67</v>
      </c>
    </row>
    <row r="66" spans="1:19" x14ac:dyDescent="0.35">
      <c r="A66" s="21">
        <v>1525664</v>
      </c>
      <c r="B66" s="53">
        <v>411586</v>
      </c>
      <c r="C66" s="21">
        <f>VLOOKUP(TotalMov[[#This Row],[Order]],'Total Mov by SS'!B:C,2,0)</f>
        <v>124</v>
      </c>
      <c r="D66" s="21" t="s">
        <v>59</v>
      </c>
      <c r="E66" s="21" t="s">
        <v>97</v>
      </c>
      <c r="F66" s="21" t="s">
        <v>86</v>
      </c>
      <c r="G66" s="21" t="s">
        <v>62</v>
      </c>
      <c r="H66" s="21" t="s">
        <v>87</v>
      </c>
      <c r="I66" s="21" t="s">
        <v>87</v>
      </c>
      <c r="J66" s="22">
        <v>43593</v>
      </c>
      <c r="K66" s="23">
        <v>0.40158564814815001</v>
      </c>
      <c r="L66" s="22">
        <v>43593</v>
      </c>
      <c r="M66" s="23">
        <v>0.40158564814815001</v>
      </c>
      <c r="N66" s="24">
        <v>20</v>
      </c>
      <c r="O66" s="21" t="s">
        <v>66</v>
      </c>
      <c r="P66" s="24">
        <f>TotalMov[[#This Row],[Confirmed activ. 3 (ILE03)]]</f>
        <v>20</v>
      </c>
      <c r="Q66" s="24">
        <v>20</v>
      </c>
      <c r="R66" s="21" t="s">
        <v>66</v>
      </c>
      <c r="S66" s="21" t="s">
        <v>72</v>
      </c>
    </row>
    <row r="67" spans="1:19" x14ac:dyDescent="0.35">
      <c r="A67" s="21">
        <v>1525664</v>
      </c>
      <c r="B67" s="53">
        <v>411586</v>
      </c>
      <c r="C67" s="21">
        <f>VLOOKUP(TotalMov[[#This Row],[Order]],'Total Mov by SS'!B:C,2,0)</f>
        <v>124</v>
      </c>
      <c r="D67" s="21" t="s">
        <v>59</v>
      </c>
      <c r="E67" s="21" t="s">
        <v>99</v>
      </c>
      <c r="F67" s="21" t="s">
        <v>61</v>
      </c>
      <c r="G67" s="21" t="s">
        <v>62</v>
      </c>
      <c r="H67" s="21" t="s">
        <v>63</v>
      </c>
      <c r="I67" s="21" t="s">
        <v>96</v>
      </c>
      <c r="J67" s="22">
        <v>43593</v>
      </c>
      <c r="K67" s="23">
        <v>0.44854166666667</v>
      </c>
      <c r="L67" s="22">
        <v>43593</v>
      </c>
      <c r="M67" s="23">
        <v>0.47436342592593</v>
      </c>
      <c r="N67" s="25">
        <v>12.4</v>
      </c>
      <c r="O67" s="21" t="s">
        <v>66</v>
      </c>
      <c r="P67" s="24">
        <f>TotalMov[[#This Row],[Confirmed activ. 3 (ILE03)]]</f>
        <v>12.4</v>
      </c>
      <c r="Q67" s="24">
        <v>100</v>
      </c>
      <c r="R67" s="21" t="s">
        <v>66</v>
      </c>
      <c r="S67" s="21" t="s">
        <v>67</v>
      </c>
    </row>
    <row r="68" spans="1:19" x14ac:dyDescent="0.35">
      <c r="A68" s="21">
        <v>1525664</v>
      </c>
      <c r="B68" s="53">
        <v>411586</v>
      </c>
      <c r="C68" s="21">
        <f>VLOOKUP(TotalMov[[#This Row],[Order]],'Total Mov by SS'!B:C,2,0)</f>
        <v>124</v>
      </c>
      <c r="D68" s="21" t="s">
        <v>59</v>
      </c>
      <c r="E68" s="21" t="s">
        <v>101</v>
      </c>
      <c r="F68" s="21" t="s">
        <v>69</v>
      </c>
      <c r="G68" s="21" t="s">
        <v>62</v>
      </c>
      <c r="H68" s="21" t="s">
        <v>70</v>
      </c>
      <c r="I68" s="21" t="s">
        <v>98</v>
      </c>
      <c r="J68" s="22">
        <v>43593</v>
      </c>
      <c r="K68" s="23">
        <v>0.43928240740740998</v>
      </c>
      <c r="L68" s="22">
        <v>43593</v>
      </c>
      <c r="M68" s="23">
        <v>0.43928240740740998</v>
      </c>
      <c r="N68" s="24">
        <v>20</v>
      </c>
      <c r="O68" s="21" t="s">
        <v>66</v>
      </c>
      <c r="P68" s="24">
        <f>TotalMov[[#This Row],[Confirmed activ. 3 (ILE03)]]</f>
        <v>20</v>
      </c>
      <c r="Q68" s="24">
        <v>20</v>
      </c>
      <c r="R68" s="21" t="s">
        <v>66</v>
      </c>
      <c r="S68" s="21" t="s">
        <v>72</v>
      </c>
    </row>
    <row r="69" spans="1:19" x14ac:dyDescent="0.35">
      <c r="A69" s="21">
        <v>1525664</v>
      </c>
      <c r="B69" s="53">
        <v>411586</v>
      </c>
      <c r="C69" s="21">
        <f>VLOOKUP(TotalMov[[#This Row],[Order]],'Total Mov by SS'!B:C,2,0)</f>
        <v>124</v>
      </c>
      <c r="D69" s="21" t="s">
        <v>59</v>
      </c>
      <c r="E69" s="21" t="s">
        <v>104</v>
      </c>
      <c r="F69" s="21" t="s">
        <v>69</v>
      </c>
      <c r="G69" s="21" t="s">
        <v>62</v>
      </c>
      <c r="H69" s="21" t="s">
        <v>70</v>
      </c>
      <c r="I69" s="21" t="s">
        <v>100</v>
      </c>
      <c r="J69" s="22">
        <v>43593</v>
      </c>
      <c r="K69" s="23">
        <v>0.43931712962962999</v>
      </c>
      <c r="L69" s="22">
        <v>43593</v>
      </c>
      <c r="M69" s="23">
        <v>0.43931712962962999</v>
      </c>
      <c r="N69" s="24">
        <v>30</v>
      </c>
      <c r="O69" s="21" t="s">
        <v>66</v>
      </c>
      <c r="P69" s="24">
        <f>TotalMov[[#This Row],[Confirmed activ. 3 (ILE03)]]</f>
        <v>30</v>
      </c>
      <c r="Q69" s="24">
        <v>30</v>
      </c>
      <c r="R69" s="21" t="s">
        <v>66</v>
      </c>
      <c r="S69" s="21" t="s">
        <v>72</v>
      </c>
    </row>
    <row r="70" spans="1:19" x14ac:dyDescent="0.35">
      <c r="A70" s="21">
        <v>1525664</v>
      </c>
      <c r="B70" s="53">
        <v>411586</v>
      </c>
      <c r="C70" s="21">
        <f>VLOOKUP(TotalMov[[#This Row],[Order]],'Total Mov by SS'!B:C,2,0)</f>
        <v>124</v>
      </c>
      <c r="D70" s="21" t="s">
        <v>59</v>
      </c>
      <c r="E70" s="21" t="s">
        <v>113</v>
      </c>
      <c r="F70" s="21" t="s">
        <v>102</v>
      </c>
      <c r="G70" s="21" t="s">
        <v>62</v>
      </c>
      <c r="H70" s="21" t="s">
        <v>100</v>
      </c>
      <c r="I70" s="21" t="s">
        <v>103</v>
      </c>
      <c r="J70" s="22">
        <v>43593</v>
      </c>
      <c r="K70" s="23">
        <v>0.43935185185184999</v>
      </c>
      <c r="L70" s="22">
        <v>43593</v>
      </c>
      <c r="M70" s="23">
        <v>0.43935185185184999</v>
      </c>
      <c r="N70" s="24">
        <v>30</v>
      </c>
      <c r="O70" s="21" t="s">
        <v>66</v>
      </c>
      <c r="P70" s="24">
        <f>TotalMov[[#This Row],[Confirmed activ. 3 (ILE03)]]</f>
        <v>30</v>
      </c>
      <c r="Q70" s="24">
        <v>30</v>
      </c>
      <c r="R70" s="21" t="s">
        <v>66</v>
      </c>
      <c r="S70" s="21" t="s">
        <v>72</v>
      </c>
    </row>
    <row r="71" spans="1:19" x14ac:dyDescent="0.35">
      <c r="A71" s="21">
        <v>1525664</v>
      </c>
      <c r="B71" s="53">
        <v>411586</v>
      </c>
      <c r="C71" s="21">
        <f>VLOOKUP(TotalMov[[#This Row],[Order]],'Total Mov by SS'!B:C,2,0)</f>
        <v>124</v>
      </c>
      <c r="D71" s="21" t="s">
        <v>59</v>
      </c>
      <c r="E71" s="21" t="s">
        <v>114</v>
      </c>
      <c r="F71" s="21" t="s">
        <v>102</v>
      </c>
      <c r="G71" s="21" t="s">
        <v>105</v>
      </c>
      <c r="H71" s="21" t="s">
        <v>100</v>
      </c>
      <c r="I71" s="21" t="s">
        <v>106</v>
      </c>
      <c r="J71" s="22">
        <v>43594</v>
      </c>
      <c r="K71" s="23">
        <v>0.32175925925926002</v>
      </c>
      <c r="L71" s="22">
        <v>43594</v>
      </c>
      <c r="M71" s="23">
        <v>0.32175925925926002</v>
      </c>
      <c r="N71" s="24">
        <v>45</v>
      </c>
      <c r="O71" s="21" t="s">
        <v>66</v>
      </c>
      <c r="P71" s="24">
        <f>TotalMov[[#This Row],[Confirmed activ. 3 (ILE03)]]</f>
        <v>45</v>
      </c>
      <c r="Q71" s="24">
        <v>45</v>
      </c>
      <c r="R71" s="21" t="s">
        <v>66</v>
      </c>
      <c r="S71" s="21" t="s">
        <v>72</v>
      </c>
    </row>
    <row r="72" spans="1:19" x14ac:dyDescent="0.35">
      <c r="A72" s="21">
        <v>1525664</v>
      </c>
      <c r="B72" s="53">
        <v>411586</v>
      </c>
      <c r="C72" s="21">
        <f>VLOOKUP(TotalMov[[#This Row],[Order]],'Total Mov by SS'!B:C,2,0)</f>
        <v>124</v>
      </c>
      <c r="D72" s="21" t="s">
        <v>107</v>
      </c>
      <c r="E72" s="21" t="s">
        <v>60</v>
      </c>
      <c r="F72" s="21" t="s">
        <v>61</v>
      </c>
      <c r="G72" s="21" t="s">
        <v>90</v>
      </c>
      <c r="H72" s="21" t="s">
        <v>63</v>
      </c>
      <c r="I72" s="21" t="s">
        <v>108</v>
      </c>
      <c r="J72" s="22">
        <v>43583</v>
      </c>
      <c r="K72" s="23">
        <v>0.33052083333332999</v>
      </c>
      <c r="L72" s="22">
        <v>43583</v>
      </c>
      <c r="M72" s="23">
        <v>0.43435185185184999</v>
      </c>
      <c r="N72" s="25">
        <v>2.492</v>
      </c>
      <c r="O72" s="21" t="s">
        <v>77</v>
      </c>
      <c r="P72" s="24">
        <f>TotalMov[[#This Row],[Confirmed activ. 3 (ILE03)]]*60</f>
        <v>149.52000000000001</v>
      </c>
      <c r="Q72" s="24">
        <v>1</v>
      </c>
      <c r="R72" s="21" t="s">
        <v>66</v>
      </c>
      <c r="S72" s="21" t="s">
        <v>67</v>
      </c>
    </row>
    <row r="73" spans="1:19" x14ac:dyDescent="0.35">
      <c r="A73" s="21">
        <v>1525664</v>
      </c>
      <c r="B73" s="53">
        <v>411586</v>
      </c>
      <c r="C73" s="21">
        <f>VLOOKUP(TotalMov[[#This Row],[Order]],'Total Mov by SS'!B:C,2,0)</f>
        <v>124</v>
      </c>
      <c r="D73" s="21" t="s">
        <v>109</v>
      </c>
      <c r="E73" s="21" t="s">
        <v>95</v>
      </c>
      <c r="F73" s="21" t="s">
        <v>83</v>
      </c>
      <c r="G73" s="21" t="s">
        <v>90</v>
      </c>
      <c r="H73" s="21" t="s">
        <v>84</v>
      </c>
      <c r="I73" s="21" t="s">
        <v>110</v>
      </c>
      <c r="J73" s="22"/>
      <c r="K73" s="23">
        <v>0</v>
      </c>
      <c r="L73" s="22"/>
      <c r="M73" s="23">
        <v>0</v>
      </c>
      <c r="N73" s="25">
        <v>0</v>
      </c>
      <c r="O73" s="21" t="s">
        <v>93</v>
      </c>
      <c r="P73" s="24"/>
      <c r="Q73" s="24">
        <v>5</v>
      </c>
      <c r="R73" s="21" t="s">
        <v>66</v>
      </c>
      <c r="S73" s="21" t="s">
        <v>94</v>
      </c>
    </row>
    <row r="74" spans="1:19" x14ac:dyDescent="0.35">
      <c r="A74" s="21">
        <v>1525665</v>
      </c>
      <c r="B74" s="53">
        <v>411586</v>
      </c>
      <c r="C74" s="21">
        <f>VLOOKUP(TotalMov[[#This Row],[Order]],'Total Mov by SS'!B:C,2,0)</f>
        <v>124</v>
      </c>
      <c r="D74" s="21" t="s">
        <v>59</v>
      </c>
      <c r="E74" s="21" t="s">
        <v>60</v>
      </c>
      <c r="F74" s="21" t="s">
        <v>83</v>
      </c>
      <c r="G74" s="21" t="s">
        <v>62</v>
      </c>
      <c r="H74" s="21" t="s">
        <v>84</v>
      </c>
      <c r="I74" s="21" t="s">
        <v>111</v>
      </c>
      <c r="J74" s="22">
        <v>43576</v>
      </c>
      <c r="K74" s="23">
        <v>0.95370370370369995</v>
      </c>
      <c r="L74" s="22">
        <v>43577</v>
      </c>
      <c r="M74" s="23">
        <v>0.27554398148148002</v>
      </c>
      <c r="N74" s="25">
        <v>1.288</v>
      </c>
      <c r="O74" s="21" t="s">
        <v>77</v>
      </c>
      <c r="P74" s="24">
        <f>TotalMov[[#This Row],[Confirmed activ. 3 (ILE03)]]*60</f>
        <v>77.28</v>
      </c>
      <c r="Q74" s="24">
        <v>40</v>
      </c>
      <c r="R74" s="21" t="s">
        <v>66</v>
      </c>
      <c r="S74" s="21" t="s">
        <v>67</v>
      </c>
    </row>
    <row r="75" spans="1:19" x14ac:dyDescent="0.35">
      <c r="A75" s="21">
        <v>1525665</v>
      </c>
      <c r="B75" s="53">
        <v>411586</v>
      </c>
      <c r="C75" s="21">
        <f>VLOOKUP(TotalMov[[#This Row],[Order]],'Total Mov by SS'!B:C,2,0)</f>
        <v>124</v>
      </c>
      <c r="D75" s="21" t="s">
        <v>59</v>
      </c>
      <c r="E75" s="21" t="s">
        <v>68</v>
      </c>
      <c r="F75" s="21" t="s">
        <v>61</v>
      </c>
      <c r="G75" s="21" t="s">
        <v>62</v>
      </c>
      <c r="H75" s="21" t="s">
        <v>63</v>
      </c>
      <c r="I75" s="21" t="s">
        <v>64</v>
      </c>
      <c r="J75" s="22">
        <v>43577</v>
      </c>
      <c r="K75" s="23">
        <v>0.54049768518519004</v>
      </c>
      <c r="L75" s="22">
        <v>43577</v>
      </c>
      <c r="M75" s="23">
        <v>0.55422453703704</v>
      </c>
      <c r="N75" s="25">
        <v>9.8829999999999991</v>
      </c>
      <c r="O75" s="21" t="s">
        <v>66</v>
      </c>
      <c r="P75" s="24">
        <f>TotalMov[[#This Row],[Confirmed activ. 3 (ILE03)]]</f>
        <v>9.8829999999999991</v>
      </c>
      <c r="Q75" s="24">
        <v>15</v>
      </c>
      <c r="R75" s="21" t="s">
        <v>66</v>
      </c>
      <c r="S75" s="21" t="s">
        <v>67</v>
      </c>
    </row>
    <row r="76" spans="1:19" x14ac:dyDescent="0.35">
      <c r="A76" s="21">
        <v>1525665</v>
      </c>
      <c r="B76" s="53">
        <v>411586</v>
      </c>
      <c r="C76" s="21">
        <f>VLOOKUP(TotalMov[[#This Row],[Order]],'Total Mov by SS'!B:C,2,0)</f>
        <v>124</v>
      </c>
      <c r="D76" s="21" t="s">
        <v>59</v>
      </c>
      <c r="E76" s="21" t="s">
        <v>73</v>
      </c>
      <c r="F76" s="21" t="s">
        <v>69</v>
      </c>
      <c r="G76" s="21" t="s">
        <v>62</v>
      </c>
      <c r="H76" s="21" t="s">
        <v>70</v>
      </c>
      <c r="I76" s="21" t="s">
        <v>71</v>
      </c>
      <c r="J76" s="22">
        <v>43577</v>
      </c>
      <c r="K76" s="23">
        <v>0.59611111111111004</v>
      </c>
      <c r="L76" s="22">
        <v>43577</v>
      </c>
      <c r="M76" s="23">
        <v>0.59611111111111004</v>
      </c>
      <c r="N76" s="24">
        <v>20</v>
      </c>
      <c r="O76" s="21" t="s">
        <v>66</v>
      </c>
      <c r="P76" s="24">
        <f>TotalMov[[#This Row],[Confirmed activ. 3 (ILE03)]]</f>
        <v>20</v>
      </c>
      <c r="Q76" s="24">
        <v>20</v>
      </c>
      <c r="R76" s="21" t="s">
        <v>66</v>
      </c>
      <c r="S76" s="21" t="s">
        <v>72</v>
      </c>
    </row>
    <row r="77" spans="1:19" x14ac:dyDescent="0.35">
      <c r="A77" s="21">
        <v>1525665</v>
      </c>
      <c r="B77" s="53">
        <v>411586</v>
      </c>
      <c r="C77" s="21">
        <f>VLOOKUP(TotalMov[[#This Row],[Order]],'Total Mov by SS'!B:C,2,0)</f>
        <v>124</v>
      </c>
      <c r="D77" s="21" t="s">
        <v>59</v>
      </c>
      <c r="E77" s="21" t="s">
        <v>75</v>
      </c>
      <c r="F77" s="21" t="s">
        <v>61</v>
      </c>
      <c r="G77" s="21" t="s">
        <v>62</v>
      </c>
      <c r="H77" s="21" t="s">
        <v>63</v>
      </c>
      <c r="I77" s="21" t="s">
        <v>74</v>
      </c>
      <c r="J77" s="22">
        <v>43577</v>
      </c>
      <c r="K77" s="23">
        <v>0.60009259259258996</v>
      </c>
      <c r="L77" s="22">
        <v>43578</v>
      </c>
      <c r="M77" s="23">
        <v>0.74496527777777999</v>
      </c>
      <c r="N77" s="25">
        <v>13.717000000000001</v>
      </c>
      <c r="O77" s="21" t="s">
        <v>77</v>
      </c>
      <c r="P77" s="24">
        <f>TotalMov[[#This Row],[Confirmed activ. 3 (ILE03)]]*60</f>
        <v>823.02</v>
      </c>
      <c r="Q77" s="24">
        <v>350</v>
      </c>
      <c r="R77" s="21" t="s">
        <v>66</v>
      </c>
      <c r="S77" s="21" t="s">
        <v>67</v>
      </c>
    </row>
    <row r="78" spans="1:19" x14ac:dyDescent="0.35">
      <c r="A78" s="21">
        <v>1525665</v>
      </c>
      <c r="B78" s="53">
        <v>411586</v>
      </c>
      <c r="C78" s="21">
        <f>VLOOKUP(TotalMov[[#This Row],[Order]],'Total Mov by SS'!B:C,2,0)</f>
        <v>124</v>
      </c>
      <c r="D78" s="21" t="s">
        <v>59</v>
      </c>
      <c r="E78" s="21" t="s">
        <v>78</v>
      </c>
      <c r="F78" s="21" t="s">
        <v>61</v>
      </c>
      <c r="G78" s="21" t="s">
        <v>62</v>
      </c>
      <c r="H78" s="21" t="s">
        <v>63</v>
      </c>
      <c r="I78" s="21" t="s">
        <v>76</v>
      </c>
      <c r="J78" s="22">
        <v>43579</v>
      </c>
      <c r="K78" s="23">
        <v>0.47497685185185001</v>
      </c>
      <c r="L78" s="22">
        <v>43583</v>
      </c>
      <c r="M78" s="23">
        <v>0.60984953703704003</v>
      </c>
      <c r="N78" s="25">
        <v>13.151999999999999</v>
      </c>
      <c r="O78" s="21" t="s">
        <v>77</v>
      </c>
      <c r="P78" s="24">
        <f>TotalMov[[#This Row],[Confirmed activ. 3 (ILE03)]]*60</f>
        <v>789.12</v>
      </c>
      <c r="Q78" s="24">
        <v>1020</v>
      </c>
      <c r="R78" s="21" t="s">
        <v>66</v>
      </c>
      <c r="S78" s="21" t="s">
        <v>67</v>
      </c>
    </row>
    <row r="79" spans="1:19" x14ac:dyDescent="0.35">
      <c r="A79" s="21">
        <v>1525665</v>
      </c>
      <c r="B79" s="53">
        <v>411586</v>
      </c>
      <c r="C79" s="21">
        <f>VLOOKUP(TotalMov[[#This Row],[Order]],'Total Mov by SS'!B:C,2,0)</f>
        <v>124</v>
      </c>
      <c r="D79" s="21" t="s">
        <v>59</v>
      </c>
      <c r="E79" s="21" t="s">
        <v>80</v>
      </c>
      <c r="F79" s="21" t="s">
        <v>61</v>
      </c>
      <c r="G79" s="21" t="s">
        <v>62</v>
      </c>
      <c r="H79" s="21" t="s">
        <v>63</v>
      </c>
      <c r="I79" s="21" t="s">
        <v>112</v>
      </c>
      <c r="J79" s="22">
        <v>43583</v>
      </c>
      <c r="K79" s="23">
        <v>0.61023148148147999</v>
      </c>
      <c r="L79" s="22">
        <v>43583</v>
      </c>
      <c r="M79" s="23">
        <v>0.65100694444443996</v>
      </c>
      <c r="N79" s="25">
        <v>58.716999999999999</v>
      </c>
      <c r="O79" s="21" t="s">
        <v>66</v>
      </c>
      <c r="P79" s="24">
        <f>TotalMov[[#This Row],[Confirmed activ. 3 (ILE03)]]</f>
        <v>58.716999999999999</v>
      </c>
      <c r="Q79" s="24">
        <v>50</v>
      </c>
      <c r="R79" s="21" t="s">
        <v>66</v>
      </c>
      <c r="S79" s="21" t="s">
        <v>67</v>
      </c>
    </row>
    <row r="80" spans="1:19" x14ac:dyDescent="0.35">
      <c r="A80" s="21">
        <v>1525665</v>
      </c>
      <c r="B80" s="53">
        <v>411586</v>
      </c>
      <c r="C80" s="21">
        <f>VLOOKUP(TotalMov[[#This Row],[Order]],'Total Mov by SS'!B:C,2,0)</f>
        <v>124</v>
      </c>
      <c r="D80" s="21" t="s">
        <v>59</v>
      </c>
      <c r="E80" s="21" t="s">
        <v>82</v>
      </c>
      <c r="F80" s="21" t="s">
        <v>89</v>
      </c>
      <c r="G80" s="21" t="s">
        <v>90</v>
      </c>
      <c r="H80" s="21" t="s">
        <v>91</v>
      </c>
      <c r="I80" s="21" t="s">
        <v>92</v>
      </c>
      <c r="J80" s="22"/>
      <c r="K80" s="23">
        <v>0</v>
      </c>
      <c r="L80" s="22"/>
      <c r="M80" s="23">
        <v>0</v>
      </c>
      <c r="N80" s="25">
        <v>0</v>
      </c>
      <c r="O80" s="21" t="s">
        <v>93</v>
      </c>
      <c r="P80" s="24"/>
      <c r="Q80" s="24">
        <v>2150</v>
      </c>
      <c r="R80" s="21" t="s">
        <v>66</v>
      </c>
      <c r="S80" s="21" t="s">
        <v>94</v>
      </c>
    </row>
    <row r="81" spans="1:19" x14ac:dyDescent="0.35">
      <c r="A81" s="21">
        <v>1525665</v>
      </c>
      <c r="B81" s="53">
        <v>411586</v>
      </c>
      <c r="C81" s="21">
        <f>VLOOKUP(TotalMov[[#This Row],[Order]],'Total Mov by SS'!B:C,2,0)</f>
        <v>124</v>
      </c>
      <c r="D81" s="21" t="s">
        <v>59</v>
      </c>
      <c r="E81" s="21" t="s">
        <v>85</v>
      </c>
      <c r="F81" s="21" t="s">
        <v>69</v>
      </c>
      <c r="G81" s="21" t="s">
        <v>62</v>
      </c>
      <c r="H81" s="21" t="s">
        <v>70</v>
      </c>
      <c r="I81" s="21" t="s">
        <v>79</v>
      </c>
      <c r="J81" s="22">
        <v>43583</v>
      </c>
      <c r="K81" s="23">
        <v>0.66734953703704003</v>
      </c>
      <c r="L81" s="22">
        <v>43583</v>
      </c>
      <c r="M81" s="23">
        <v>0.66734953703704003</v>
      </c>
      <c r="N81" s="24">
        <v>20</v>
      </c>
      <c r="O81" s="21" t="s">
        <v>66</v>
      </c>
      <c r="P81" s="24">
        <f>TotalMov[[#This Row],[Confirmed activ. 3 (ILE03)]]</f>
        <v>20</v>
      </c>
      <c r="Q81" s="24">
        <v>20</v>
      </c>
      <c r="R81" s="21" t="s">
        <v>66</v>
      </c>
      <c r="S81" s="21" t="s">
        <v>72</v>
      </c>
    </row>
    <row r="82" spans="1:19" x14ac:dyDescent="0.35">
      <c r="A82" s="21">
        <v>1525665</v>
      </c>
      <c r="B82" s="53">
        <v>411586</v>
      </c>
      <c r="C82" s="21">
        <f>VLOOKUP(TotalMov[[#This Row],[Order]],'Total Mov by SS'!B:C,2,0)</f>
        <v>124</v>
      </c>
      <c r="D82" s="21" t="s">
        <v>59</v>
      </c>
      <c r="E82" s="21" t="s">
        <v>88</v>
      </c>
      <c r="F82" s="21" t="s">
        <v>69</v>
      </c>
      <c r="G82" s="21" t="s">
        <v>62</v>
      </c>
      <c r="H82" s="21" t="s">
        <v>70</v>
      </c>
      <c r="I82" s="21" t="s">
        <v>81</v>
      </c>
      <c r="J82" s="22">
        <v>43583</v>
      </c>
      <c r="K82" s="23">
        <v>0.66741898148148004</v>
      </c>
      <c r="L82" s="22">
        <v>43583</v>
      </c>
      <c r="M82" s="23">
        <v>0.66741898148148004</v>
      </c>
      <c r="N82" s="24">
        <v>20</v>
      </c>
      <c r="O82" s="21" t="s">
        <v>66</v>
      </c>
      <c r="P82" s="24">
        <f>TotalMov[[#This Row],[Confirmed activ. 3 (ILE03)]]</f>
        <v>20</v>
      </c>
      <c r="Q82" s="24">
        <v>20</v>
      </c>
      <c r="R82" s="21" t="s">
        <v>66</v>
      </c>
      <c r="S82" s="21" t="s">
        <v>72</v>
      </c>
    </row>
    <row r="83" spans="1:19" x14ac:dyDescent="0.35">
      <c r="A83" s="21">
        <v>1525665</v>
      </c>
      <c r="B83" s="53">
        <v>411586</v>
      </c>
      <c r="C83" s="21">
        <f>VLOOKUP(TotalMov[[#This Row],[Order]],'Total Mov by SS'!B:C,2,0)</f>
        <v>124</v>
      </c>
      <c r="D83" s="21" t="s">
        <v>59</v>
      </c>
      <c r="E83" s="21" t="s">
        <v>95</v>
      </c>
      <c r="F83" s="21" t="s">
        <v>83</v>
      </c>
      <c r="G83" s="21" t="s">
        <v>62</v>
      </c>
      <c r="H83" s="21" t="s">
        <v>84</v>
      </c>
      <c r="I83" s="21" t="s">
        <v>84</v>
      </c>
      <c r="J83" s="22">
        <v>43583</v>
      </c>
      <c r="K83" s="23">
        <v>0.72512731481480996</v>
      </c>
      <c r="L83" s="22">
        <v>43584</v>
      </c>
      <c r="M83" s="23">
        <v>0.62622685185185001</v>
      </c>
      <c r="N83" s="25">
        <v>8.0690000000000008</v>
      </c>
      <c r="O83" s="21" t="s">
        <v>77</v>
      </c>
      <c r="P83" s="24">
        <f>TotalMov[[#This Row],[Confirmed activ. 3 (ILE03)]]*60</f>
        <v>484.14000000000004</v>
      </c>
      <c r="Q83" s="24">
        <v>450</v>
      </c>
      <c r="R83" s="21" t="s">
        <v>66</v>
      </c>
      <c r="S83" s="21" t="s">
        <v>67</v>
      </c>
    </row>
    <row r="84" spans="1:19" x14ac:dyDescent="0.35">
      <c r="A84" s="21">
        <v>1525665</v>
      </c>
      <c r="B84" s="53">
        <v>411586</v>
      </c>
      <c r="C84" s="21">
        <f>VLOOKUP(TotalMov[[#This Row],[Order]],'Total Mov by SS'!B:C,2,0)</f>
        <v>124</v>
      </c>
      <c r="D84" s="21" t="s">
        <v>59</v>
      </c>
      <c r="E84" s="21" t="s">
        <v>97</v>
      </c>
      <c r="F84" s="21" t="s">
        <v>86</v>
      </c>
      <c r="G84" s="21" t="s">
        <v>62</v>
      </c>
      <c r="H84" s="21" t="s">
        <v>87</v>
      </c>
      <c r="I84" s="21" t="s">
        <v>87</v>
      </c>
      <c r="J84" s="22">
        <v>43585</v>
      </c>
      <c r="K84" s="23">
        <v>0.48638888888888998</v>
      </c>
      <c r="L84" s="22">
        <v>43585</v>
      </c>
      <c r="M84" s="23">
        <v>0.48638888888888998</v>
      </c>
      <c r="N84" s="24">
        <v>20</v>
      </c>
      <c r="O84" s="21" t="s">
        <v>66</v>
      </c>
      <c r="P84" s="24">
        <f>TotalMov[[#This Row],[Confirmed activ. 3 (ILE03)]]</f>
        <v>20</v>
      </c>
      <c r="Q84" s="24">
        <v>20</v>
      </c>
      <c r="R84" s="21" t="s">
        <v>66</v>
      </c>
      <c r="S84" s="21" t="s">
        <v>72</v>
      </c>
    </row>
    <row r="85" spans="1:19" x14ac:dyDescent="0.35">
      <c r="A85" s="21">
        <v>1525665</v>
      </c>
      <c r="B85" s="53">
        <v>411586</v>
      </c>
      <c r="C85" s="21">
        <f>VLOOKUP(TotalMov[[#This Row],[Order]],'Total Mov by SS'!B:C,2,0)</f>
        <v>124</v>
      </c>
      <c r="D85" s="21" t="s">
        <v>59</v>
      </c>
      <c r="E85" s="21" t="s">
        <v>99</v>
      </c>
      <c r="F85" s="21" t="s">
        <v>61</v>
      </c>
      <c r="G85" s="21" t="s">
        <v>62</v>
      </c>
      <c r="H85" s="21" t="s">
        <v>63</v>
      </c>
      <c r="I85" s="21" t="s">
        <v>96</v>
      </c>
      <c r="J85" s="22">
        <v>43593</v>
      </c>
      <c r="K85" s="23">
        <v>0.36156250000000001</v>
      </c>
      <c r="L85" s="22">
        <v>43593</v>
      </c>
      <c r="M85" s="23">
        <v>0.40327546296296002</v>
      </c>
      <c r="N85" s="25">
        <v>1.0009999999999999</v>
      </c>
      <c r="O85" s="21" t="s">
        <v>77</v>
      </c>
      <c r="P85" s="24">
        <f>TotalMov[[#This Row],[Confirmed activ. 3 (ILE03)]]*60</f>
        <v>60.059999999999995</v>
      </c>
      <c r="Q85" s="24">
        <v>100</v>
      </c>
      <c r="R85" s="21" t="s">
        <v>66</v>
      </c>
      <c r="S85" s="21" t="s">
        <v>67</v>
      </c>
    </row>
    <row r="86" spans="1:19" x14ac:dyDescent="0.35">
      <c r="A86" s="21">
        <v>1525665</v>
      </c>
      <c r="B86" s="53">
        <v>411586</v>
      </c>
      <c r="C86" s="21">
        <f>VLOOKUP(TotalMov[[#This Row],[Order]],'Total Mov by SS'!B:C,2,0)</f>
        <v>124</v>
      </c>
      <c r="D86" s="21" t="s">
        <v>59</v>
      </c>
      <c r="E86" s="21" t="s">
        <v>101</v>
      </c>
      <c r="F86" s="21" t="s">
        <v>69</v>
      </c>
      <c r="G86" s="21" t="s">
        <v>62</v>
      </c>
      <c r="H86" s="21" t="s">
        <v>70</v>
      </c>
      <c r="I86" s="21" t="s">
        <v>98</v>
      </c>
      <c r="J86" s="22">
        <v>43593</v>
      </c>
      <c r="K86" s="23">
        <v>0.41381944444444002</v>
      </c>
      <c r="L86" s="22">
        <v>43593</v>
      </c>
      <c r="M86" s="23">
        <v>0.41381944444444002</v>
      </c>
      <c r="N86" s="24">
        <v>20</v>
      </c>
      <c r="O86" s="21" t="s">
        <v>66</v>
      </c>
      <c r="P86" s="24">
        <f>TotalMov[[#This Row],[Confirmed activ. 3 (ILE03)]]</f>
        <v>20</v>
      </c>
      <c r="Q86" s="24">
        <v>20</v>
      </c>
      <c r="R86" s="21" t="s">
        <v>66</v>
      </c>
      <c r="S86" s="21" t="s">
        <v>72</v>
      </c>
    </row>
    <row r="87" spans="1:19" x14ac:dyDescent="0.35">
      <c r="A87" s="21">
        <v>1525665</v>
      </c>
      <c r="B87" s="53">
        <v>411586</v>
      </c>
      <c r="C87" s="21">
        <f>VLOOKUP(TotalMov[[#This Row],[Order]],'Total Mov by SS'!B:C,2,0)</f>
        <v>124</v>
      </c>
      <c r="D87" s="21" t="s">
        <v>59</v>
      </c>
      <c r="E87" s="21" t="s">
        <v>104</v>
      </c>
      <c r="F87" s="21" t="s">
        <v>69</v>
      </c>
      <c r="G87" s="21" t="s">
        <v>62</v>
      </c>
      <c r="H87" s="21" t="s">
        <v>70</v>
      </c>
      <c r="I87" s="21" t="s">
        <v>100</v>
      </c>
      <c r="J87" s="22">
        <v>43593</v>
      </c>
      <c r="K87" s="23">
        <v>0.41385416666667002</v>
      </c>
      <c r="L87" s="22">
        <v>43593</v>
      </c>
      <c r="M87" s="23">
        <v>0.41385416666667002</v>
      </c>
      <c r="N87" s="24">
        <v>30</v>
      </c>
      <c r="O87" s="21" t="s">
        <v>66</v>
      </c>
      <c r="P87" s="24">
        <f>TotalMov[[#This Row],[Confirmed activ. 3 (ILE03)]]</f>
        <v>30</v>
      </c>
      <c r="Q87" s="24">
        <v>30</v>
      </c>
      <c r="R87" s="21" t="s">
        <v>66</v>
      </c>
      <c r="S87" s="21" t="s">
        <v>72</v>
      </c>
    </row>
    <row r="88" spans="1:19" x14ac:dyDescent="0.35">
      <c r="A88" s="21">
        <v>1525665</v>
      </c>
      <c r="B88" s="53">
        <v>411586</v>
      </c>
      <c r="C88" s="21">
        <f>VLOOKUP(TotalMov[[#This Row],[Order]],'Total Mov by SS'!B:C,2,0)</f>
        <v>124</v>
      </c>
      <c r="D88" s="21" t="s">
        <v>59</v>
      </c>
      <c r="E88" s="21" t="s">
        <v>113</v>
      </c>
      <c r="F88" s="21" t="s">
        <v>102</v>
      </c>
      <c r="G88" s="21" t="s">
        <v>62</v>
      </c>
      <c r="H88" s="21" t="s">
        <v>100</v>
      </c>
      <c r="I88" s="21" t="s">
        <v>103</v>
      </c>
      <c r="J88" s="22">
        <v>43593</v>
      </c>
      <c r="K88" s="23">
        <v>0.41390046296296001</v>
      </c>
      <c r="L88" s="22">
        <v>43593</v>
      </c>
      <c r="M88" s="23">
        <v>0.41390046296296001</v>
      </c>
      <c r="N88" s="24">
        <v>30</v>
      </c>
      <c r="O88" s="21" t="s">
        <v>66</v>
      </c>
      <c r="P88" s="24">
        <f>TotalMov[[#This Row],[Confirmed activ. 3 (ILE03)]]</f>
        <v>30</v>
      </c>
      <c r="Q88" s="24">
        <v>30</v>
      </c>
      <c r="R88" s="21" t="s">
        <v>66</v>
      </c>
      <c r="S88" s="21" t="s">
        <v>72</v>
      </c>
    </row>
    <row r="89" spans="1:19" x14ac:dyDescent="0.35">
      <c r="A89" s="21">
        <v>1525665</v>
      </c>
      <c r="B89" s="53">
        <v>411586</v>
      </c>
      <c r="C89" s="21">
        <f>VLOOKUP(TotalMov[[#This Row],[Order]],'Total Mov by SS'!B:C,2,0)</f>
        <v>124</v>
      </c>
      <c r="D89" s="21" t="s">
        <v>59</v>
      </c>
      <c r="E89" s="21" t="s">
        <v>114</v>
      </c>
      <c r="F89" s="21" t="s">
        <v>102</v>
      </c>
      <c r="G89" s="21" t="s">
        <v>105</v>
      </c>
      <c r="H89" s="21" t="s">
        <v>100</v>
      </c>
      <c r="I89" s="21" t="s">
        <v>106</v>
      </c>
      <c r="J89" s="22">
        <v>43594</v>
      </c>
      <c r="K89" s="23">
        <v>0.32196759259259</v>
      </c>
      <c r="L89" s="22">
        <v>43594</v>
      </c>
      <c r="M89" s="23">
        <v>0.32196759259259</v>
      </c>
      <c r="N89" s="24">
        <v>45</v>
      </c>
      <c r="O89" s="21" t="s">
        <v>66</v>
      </c>
      <c r="P89" s="24">
        <f>TotalMov[[#This Row],[Confirmed activ. 3 (ILE03)]]</f>
        <v>45</v>
      </c>
      <c r="Q89" s="24">
        <v>45</v>
      </c>
      <c r="R89" s="21" t="s">
        <v>66</v>
      </c>
      <c r="S89" s="21" t="s">
        <v>72</v>
      </c>
    </row>
    <row r="90" spans="1:19" x14ac:dyDescent="0.35">
      <c r="A90" s="21">
        <v>1525665</v>
      </c>
      <c r="B90" s="53">
        <v>411586</v>
      </c>
      <c r="C90" s="21">
        <f>VLOOKUP(TotalMov[[#This Row],[Order]],'Total Mov by SS'!B:C,2,0)</f>
        <v>124</v>
      </c>
      <c r="D90" s="21" t="s">
        <v>107</v>
      </c>
      <c r="E90" s="21" t="s">
        <v>60</v>
      </c>
      <c r="F90" s="21" t="s">
        <v>61</v>
      </c>
      <c r="G90" s="21" t="s">
        <v>90</v>
      </c>
      <c r="H90" s="21" t="s">
        <v>63</v>
      </c>
      <c r="I90" s="21" t="s">
        <v>108</v>
      </c>
      <c r="J90" s="22">
        <v>43586</v>
      </c>
      <c r="K90" s="23">
        <v>0.33217592592592998</v>
      </c>
      <c r="L90" s="22">
        <v>43593</v>
      </c>
      <c r="M90" s="23">
        <v>0.40406249999999999</v>
      </c>
      <c r="N90" s="25">
        <v>28.204999999999998</v>
      </c>
      <c r="O90" s="21" t="s">
        <v>77</v>
      </c>
      <c r="P90" s="24">
        <f>TotalMov[[#This Row],[Confirmed activ. 3 (ILE03)]]*60</f>
        <v>1692.3</v>
      </c>
      <c r="Q90" s="24">
        <v>1</v>
      </c>
      <c r="R90" s="21" t="s">
        <v>66</v>
      </c>
      <c r="S90" s="21" t="s">
        <v>67</v>
      </c>
    </row>
    <row r="91" spans="1:19" x14ac:dyDescent="0.35">
      <c r="A91" s="21">
        <v>1525665</v>
      </c>
      <c r="B91" s="53">
        <v>411586</v>
      </c>
      <c r="C91" s="21">
        <f>VLOOKUP(TotalMov[[#This Row],[Order]],'Total Mov by SS'!B:C,2,0)</f>
        <v>124</v>
      </c>
      <c r="D91" s="21" t="s">
        <v>109</v>
      </c>
      <c r="E91" s="21" t="s">
        <v>95</v>
      </c>
      <c r="F91" s="21" t="s">
        <v>83</v>
      </c>
      <c r="G91" s="21" t="s">
        <v>90</v>
      </c>
      <c r="H91" s="21" t="s">
        <v>84</v>
      </c>
      <c r="I91" s="21" t="s">
        <v>110</v>
      </c>
      <c r="J91" s="22"/>
      <c r="K91" s="23">
        <v>0</v>
      </c>
      <c r="L91" s="22"/>
      <c r="M91" s="23">
        <v>0</v>
      </c>
      <c r="N91" s="25">
        <v>0</v>
      </c>
      <c r="O91" s="21" t="s">
        <v>93</v>
      </c>
      <c r="P91" s="24"/>
      <c r="Q91" s="24">
        <v>5</v>
      </c>
      <c r="R91" s="21" t="s">
        <v>66</v>
      </c>
      <c r="S91" s="21" t="s">
        <v>94</v>
      </c>
    </row>
    <row r="92" spans="1:19" x14ac:dyDescent="0.35">
      <c r="A92" s="21">
        <v>1527030</v>
      </c>
      <c r="B92" s="53">
        <v>411586</v>
      </c>
      <c r="C92" s="21">
        <f>VLOOKUP(TotalMov[[#This Row],[Order]],'Total Mov by SS'!B:C,2,0)</f>
        <v>125</v>
      </c>
      <c r="D92" s="21" t="s">
        <v>59</v>
      </c>
      <c r="E92" s="21" t="s">
        <v>60</v>
      </c>
      <c r="F92" s="21" t="s">
        <v>83</v>
      </c>
      <c r="G92" s="21" t="s">
        <v>62</v>
      </c>
      <c r="H92" s="21" t="s">
        <v>84</v>
      </c>
      <c r="I92" s="21" t="s">
        <v>111</v>
      </c>
      <c r="J92" s="22">
        <v>43577</v>
      </c>
      <c r="K92" s="23">
        <v>0.94769675925926</v>
      </c>
      <c r="L92" s="22">
        <v>43578</v>
      </c>
      <c r="M92" s="23">
        <v>0.28337962962962998</v>
      </c>
      <c r="N92" s="25">
        <v>1.163</v>
      </c>
      <c r="O92" s="21" t="s">
        <v>77</v>
      </c>
      <c r="P92" s="24">
        <f>TotalMov[[#This Row],[Confirmed activ. 3 (ILE03)]]*60</f>
        <v>69.78</v>
      </c>
      <c r="Q92" s="24">
        <v>40</v>
      </c>
      <c r="R92" s="21" t="s">
        <v>66</v>
      </c>
      <c r="S92" s="21" t="s">
        <v>67</v>
      </c>
    </row>
    <row r="93" spans="1:19" x14ac:dyDescent="0.35">
      <c r="A93" s="21">
        <v>1527030</v>
      </c>
      <c r="B93" s="53">
        <v>411586</v>
      </c>
      <c r="C93" s="21">
        <f>VLOOKUP(TotalMov[[#This Row],[Order]],'Total Mov by SS'!B:C,2,0)</f>
        <v>125</v>
      </c>
      <c r="D93" s="21" t="s">
        <v>59</v>
      </c>
      <c r="E93" s="21" t="s">
        <v>68</v>
      </c>
      <c r="F93" s="21" t="s">
        <v>61</v>
      </c>
      <c r="G93" s="21" t="s">
        <v>62</v>
      </c>
      <c r="H93" s="21" t="s">
        <v>63</v>
      </c>
      <c r="I93" s="21" t="s">
        <v>64</v>
      </c>
      <c r="J93" s="22">
        <v>43578</v>
      </c>
      <c r="K93" s="23">
        <v>0.41457175925925999</v>
      </c>
      <c r="L93" s="22">
        <v>43578</v>
      </c>
      <c r="M93" s="23">
        <v>0.41804398148147998</v>
      </c>
      <c r="N93" s="25">
        <v>1.667</v>
      </c>
      <c r="O93" s="21" t="s">
        <v>66</v>
      </c>
      <c r="P93" s="24">
        <f>TotalMov[[#This Row],[Confirmed activ. 3 (ILE03)]]</f>
        <v>1.667</v>
      </c>
      <c r="Q93" s="24">
        <v>15</v>
      </c>
      <c r="R93" s="21" t="s">
        <v>66</v>
      </c>
      <c r="S93" s="21" t="s">
        <v>67</v>
      </c>
    </row>
    <row r="94" spans="1:19" x14ac:dyDescent="0.35">
      <c r="A94" s="21">
        <v>1527030</v>
      </c>
      <c r="B94" s="53">
        <v>411586</v>
      </c>
      <c r="C94" s="21">
        <f>VLOOKUP(TotalMov[[#This Row],[Order]],'Total Mov by SS'!B:C,2,0)</f>
        <v>125</v>
      </c>
      <c r="D94" s="21" t="s">
        <v>59</v>
      </c>
      <c r="E94" s="21" t="s">
        <v>73</v>
      </c>
      <c r="F94" s="21" t="s">
        <v>69</v>
      </c>
      <c r="G94" s="21" t="s">
        <v>62</v>
      </c>
      <c r="H94" s="21" t="s">
        <v>70</v>
      </c>
      <c r="I94" s="21" t="s">
        <v>71</v>
      </c>
      <c r="J94" s="22">
        <v>43578</v>
      </c>
      <c r="K94" s="23">
        <v>0.43412037037036999</v>
      </c>
      <c r="L94" s="22">
        <v>43578</v>
      </c>
      <c r="M94" s="23">
        <v>0.43412037037036999</v>
      </c>
      <c r="N94" s="24">
        <v>20</v>
      </c>
      <c r="O94" s="21" t="s">
        <v>66</v>
      </c>
      <c r="P94" s="24">
        <f>TotalMov[[#This Row],[Confirmed activ. 3 (ILE03)]]</f>
        <v>20</v>
      </c>
      <c r="Q94" s="24">
        <v>20</v>
      </c>
      <c r="R94" s="21" t="s">
        <v>66</v>
      </c>
      <c r="S94" s="21" t="s">
        <v>72</v>
      </c>
    </row>
    <row r="95" spans="1:19" x14ac:dyDescent="0.35">
      <c r="A95" s="21">
        <v>1527030</v>
      </c>
      <c r="B95" s="53">
        <v>411586</v>
      </c>
      <c r="C95" s="21">
        <f>VLOOKUP(TotalMov[[#This Row],[Order]],'Total Mov by SS'!B:C,2,0)</f>
        <v>125</v>
      </c>
      <c r="D95" s="21" t="s">
        <v>59</v>
      </c>
      <c r="E95" s="21" t="s">
        <v>75</v>
      </c>
      <c r="F95" s="21" t="s">
        <v>61</v>
      </c>
      <c r="G95" s="21" t="s">
        <v>62</v>
      </c>
      <c r="H95" s="21" t="s">
        <v>63</v>
      </c>
      <c r="I95" s="21" t="s">
        <v>74</v>
      </c>
      <c r="J95" s="22">
        <v>43579</v>
      </c>
      <c r="K95" s="23">
        <v>0.33373842592593</v>
      </c>
      <c r="L95" s="22">
        <v>43580</v>
      </c>
      <c r="M95" s="23">
        <v>0.52289351851851995</v>
      </c>
      <c r="N95" s="25">
        <v>14.879</v>
      </c>
      <c r="O95" s="21" t="s">
        <v>77</v>
      </c>
      <c r="P95" s="24">
        <f>TotalMov[[#This Row],[Confirmed activ. 3 (ILE03)]]*60</f>
        <v>892.74</v>
      </c>
      <c r="Q95" s="24">
        <v>350</v>
      </c>
      <c r="R95" s="21" t="s">
        <v>66</v>
      </c>
      <c r="S95" s="21" t="s">
        <v>67</v>
      </c>
    </row>
    <row r="96" spans="1:19" x14ac:dyDescent="0.35">
      <c r="A96" s="21">
        <v>1527030</v>
      </c>
      <c r="B96" s="53">
        <v>411586</v>
      </c>
      <c r="C96" s="21">
        <f>VLOOKUP(TotalMov[[#This Row],[Order]],'Total Mov by SS'!B:C,2,0)</f>
        <v>125</v>
      </c>
      <c r="D96" s="21" t="s">
        <v>59</v>
      </c>
      <c r="E96" s="21" t="s">
        <v>78</v>
      </c>
      <c r="F96" s="21" t="s">
        <v>61</v>
      </c>
      <c r="G96" s="21" t="s">
        <v>62</v>
      </c>
      <c r="H96" s="21" t="s">
        <v>63</v>
      </c>
      <c r="I96" s="21" t="s">
        <v>76</v>
      </c>
      <c r="J96" s="22">
        <v>43580</v>
      </c>
      <c r="K96" s="23">
        <v>0.52299768518518996</v>
      </c>
      <c r="L96" s="22">
        <v>43584</v>
      </c>
      <c r="M96" s="23">
        <v>0.75061342592592994</v>
      </c>
      <c r="N96" s="25">
        <v>24.452999999999999</v>
      </c>
      <c r="O96" s="21" t="s">
        <v>77</v>
      </c>
      <c r="P96" s="24">
        <f>TotalMov[[#This Row],[Confirmed activ. 3 (ILE03)]]*60</f>
        <v>1467.18</v>
      </c>
      <c r="Q96" s="24">
        <v>1020</v>
      </c>
      <c r="R96" s="21" t="s">
        <v>66</v>
      </c>
      <c r="S96" s="21" t="s">
        <v>67</v>
      </c>
    </row>
    <row r="97" spans="1:19" x14ac:dyDescent="0.35">
      <c r="A97" s="21">
        <v>1527030</v>
      </c>
      <c r="B97" s="53">
        <v>411586</v>
      </c>
      <c r="C97" s="21">
        <f>VLOOKUP(TotalMov[[#This Row],[Order]],'Total Mov by SS'!B:C,2,0)</f>
        <v>125</v>
      </c>
      <c r="D97" s="21" t="s">
        <v>59</v>
      </c>
      <c r="E97" s="21" t="s">
        <v>80</v>
      </c>
      <c r="F97" s="21" t="s">
        <v>61</v>
      </c>
      <c r="G97" s="21" t="s">
        <v>62</v>
      </c>
      <c r="H97" s="21" t="s">
        <v>63</v>
      </c>
      <c r="I97" s="21" t="s">
        <v>112</v>
      </c>
      <c r="J97" s="22">
        <v>43585</v>
      </c>
      <c r="K97" s="23">
        <v>0.31186342592593003</v>
      </c>
      <c r="L97" s="22">
        <v>43585</v>
      </c>
      <c r="M97" s="23">
        <v>0.66663194444443996</v>
      </c>
      <c r="N97" s="25">
        <v>8.5139999999999993</v>
      </c>
      <c r="O97" s="21" t="s">
        <v>77</v>
      </c>
      <c r="P97" s="24">
        <f>TotalMov[[#This Row],[Confirmed activ. 3 (ILE03)]]*60</f>
        <v>510.84</v>
      </c>
      <c r="Q97" s="24">
        <v>50</v>
      </c>
      <c r="R97" s="21" t="s">
        <v>66</v>
      </c>
      <c r="S97" s="21" t="s">
        <v>67</v>
      </c>
    </row>
    <row r="98" spans="1:19" x14ac:dyDescent="0.35">
      <c r="A98" s="21">
        <v>1527030</v>
      </c>
      <c r="B98" s="53">
        <v>411586</v>
      </c>
      <c r="C98" s="21">
        <f>VLOOKUP(TotalMov[[#This Row],[Order]],'Total Mov by SS'!B:C,2,0)</f>
        <v>125</v>
      </c>
      <c r="D98" s="21" t="s">
        <v>59</v>
      </c>
      <c r="E98" s="21" t="s">
        <v>82</v>
      </c>
      <c r="F98" s="21" t="s">
        <v>89</v>
      </c>
      <c r="G98" s="21" t="s">
        <v>90</v>
      </c>
      <c r="H98" s="21" t="s">
        <v>91</v>
      </c>
      <c r="I98" s="21" t="s">
        <v>92</v>
      </c>
      <c r="J98" s="22">
        <v>43585</v>
      </c>
      <c r="K98" s="23">
        <v>0.66686342592592995</v>
      </c>
      <c r="L98" s="22">
        <v>43585</v>
      </c>
      <c r="M98" s="23">
        <v>0.74891203703704001</v>
      </c>
      <c r="N98" s="25">
        <v>1.9690000000000001</v>
      </c>
      <c r="O98" s="21" t="s">
        <v>77</v>
      </c>
      <c r="P98" s="24">
        <f>TotalMov[[#This Row],[Confirmed activ. 3 (ILE03)]]*60</f>
        <v>118.14</v>
      </c>
      <c r="Q98" s="24">
        <v>2150</v>
      </c>
      <c r="R98" s="21" t="s">
        <v>66</v>
      </c>
      <c r="S98" s="21" t="s">
        <v>67</v>
      </c>
    </row>
    <row r="99" spans="1:19" x14ac:dyDescent="0.35">
      <c r="A99" s="21">
        <v>1527030</v>
      </c>
      <c r="B99" s="53">
        <v>411586</v>
      </c>
      <c r="C99" s="21">
        <f>VLOOKUP(TotalMov[[#This Row],[Order]],'Total Mov by SS'!B:C,2,0)</f>
        <v>125</v>
      </c>
      <c r="D99" s="21" t="s">
        <v>59</v>
      </c>
      <c r="E99" s="21" t="s">
        <v>85</v>
      </c>
      <c r="F99" s="21" t="s">
        <v>69</v>
      </c>
      <c r="G99" s="21" t="s">
        <v>62</v>
      </c>
      <c r="H99" s="21" t="s">
        <v>70</v>
      </c>
      <c r="I99" s="21" t="s">
        <v>79</v>
      </c>
      <c r="J99" s="22">
        <v>43586</v>
      </c>
      <c r="K99" s="23">
        <v>0.42126157407407</v>
      </c>
      <c r="L99" s="22">
        <v>43586</v>
      </c>
      <c r="M99" s="23">
        <v>0.42126157407407</v>
      </c>
      <c r="N99" s="24">
        <v>20</v>
      </c>
      <c r="O99" s="21" t="s">
        <v>66</v>
      </c>
      <c r="P99" s="24">
        <f>TotalMov[[#This Row],[Confirmed activ. 3 (ILE03)]]</f>
        <v>20</v>
      </c>
      <c r="Q99" s="24">
        <v>20</v>
      </c>
      <c r="R99" s="21" t="s">
        <v>66</v>
      </c>
      <c r="S99" s="21" t="s">
        <v>72</v>
      </c>
    </row>
    <row r="100" spans="1:19" x14ac:dyDescent="0.35">
      <c r="A100" s="21">
        <v>1527030</v>
      </c>
      <c r="B100" s="53">
        <v>411586</v>
      </c>
      <c r="C100" s="21">
        <f>VLOOKUP(TotalMov[[#This Row],[Order]],'Total Mov by SS'!B:C,2,0)</f>
        <v>125</v>
      </c>
      <c r="D100" s="21" t="s">
        <v>59</v>
      </c>
      <c r="E100" s="21" t="s">
        <v>88</v>
      </c>
      <c r="F100" s="21" t="s">
        <v>69</v>
      </c>
      <c r="G100" s="21" t="s">
        <v>62</v>
      </c>
      <c r="H100" s="21" t="s">
        <v>70</v>
      </c>
      <c r="I100" s="21" t="s">
        <v>81</v>
      </c>
      <c r="J100" s="22">
        <v>43586</v>
      </c>
      <c r="K100" s="23">
        <v>0.42160879629629999</v>
      </c>
      <c r="L100" s="22">
        <v>43586</v>
      </c>
      <c r="M100" s="23">
        <v>0.42160879629629999</v>
      </c>
      <c r="N100" s="24">
        <v>20</v>
      </c>
      <c r="O100" s="21" t="s">
        <v>66</v>
      </c>
      <c r="P100" s="24">
        <f>TotalMov[[#This Row],[Confirmed activ. 3 (ILE03)]]</f>
        <v>20</v>
      </c>
      <c r="Q100" s="24">
        <v>20</v>
      </c>
      <c r="R100" s="21" t="s">
        <v>66</v>
      </c>
      <c r="S100" s="21" t="s">
        <v>72</v>
      </c>
    </row>
    <row r="101" spans="1:19" x14ac:dyDescent="0.35">
      <c r="A101" s="21">
        <v>1527030</v>
      </c>
      <c r="B101" s="53">
        <v>411586</v>
      </c>
      <c r="C101" s="21">
        <f>VLOOKUP(TotalMov[[#This Row],[Order]],'Total Mov by SS'!B:C,2,0)</f>
        <v>125</v>
      </c>
      <c r="D101" s="21" t="s">
        <v>59</v>
      </c>
      <c r="E101" s="21" t="s">
        <v>95</v>
      </c>
      <c r="F101" s="21" t="s">
        <v>83</v>
      </c>
      <c r="G101" s="21" t="s">
        <v>62</v>
      </c>
      <c r="H101" s="21" t="s">
        <v>84</v>
      </c>
      <c r="I101" s="21" t="s">
        <v>84</v>
      </c>
      <c r="J101" s="22">
        <v>43586</v>
      </c>
      <c r="K101" s="23">
        <v>0.62335648148148004</v>
      </c>
      <c r="L101" s="22">
        <v>43587</v>
      </c>
      <c r="M101" s="23">
        <v>0.29188657407406998</v>
      </c>
      <c r="N101" s="25">
        <v>4.6920000000000002</v>
      </c>
      <c r="O101" s="21" t="s">
        <v>77</v>
      </c>
      <c r="P101" s="24">
        <f>TotalMov[[#This Row],[Confirmed activ. 3 (ILE03)]]*60</f>
        <v>281.52</v>
      </c>
      <c r="Q101" s="24">
        <v>450</v>
      </c>
      <c r="R101" s="21" t="s">
        <v>66</v>
      </c>
      <c r="S101" s="21" t="s">
        <v>67</v>
      </c>
    </row>
    <row r="102" spans="1:19" x14ac:dyDescent="0.35">
      <c r="A102" s="21">
        <v>1527030</v>
      </c>
      <c r="B102" s="53">
        <v>411586</v>
      </c>
      <c r="C102" s="21">
        <f>VLOOKUP(TotalMov[[#This Row],[Order]],'Total Mov by SS'!B:C,2,0)</f>
        <v>125</v>
      </c>
      <c r="D102" s="21" t="s">
        <v>59</v>
      </c>
      <c r="E102" s="21" t="s">
        <v>97</v>
      </c>
      <c r="F102" s="21" t="s">
        <v>86</v>
      </c>
      <c r="G102" s="21" t="s">
        <v>62</v>
      </c>
      <c r="H102" s="21" t="s">
        <v>87</v>
      </c>
      <c r="I102" s="21" t="s">
        <v>87</v>
      </c>
      <c r="J102" s="22">
        <v>43590</v>
      </c>
      <c r="K102" s="23">
        <v>0.29289351851852002</v>
      </c>
      <c r="L102" s="22">
        <v>43590</v>
      </c>
      <c r="M102" s="23">
        <v>0.29289351851852002</v>
      </c>
      <c r="N102" s="24">
        <v>20</v>
      </c>
      <c r="O102" s="21" t="s">
        <v>66</v>
      </c>
      <c r="P102" s="24">
        <f>TotalMov[[#This Row],[Confirmed activ. 3 (ILE03)]]</f>
        <v>20</v>
      </c>
      <c r="Q102" s="24">
        <v>20</v>
      </c>
      <c r="R102" s="21" t="s">
        <v>66</v>
      </c>
      <c r="S102" s="21" t="s">
        <v>72</v>
      </c>
    </row>
    <row r="103" spans="1:19" x14ac:dyDescent="0.35">
      <c r="A103" s="21">
        <v>1527030</v>
      </c>
      <c r="B103" s="53">
        <v>411586</v>
      </c>
      <c r="C103" s="21">
        <f>VLOOKUP(TotalMov[[#This Row],[Order]],'Total Mov by SS'!B:C,2,0)</f>
        <v>125</v>
      </c>
      <c r="D103" s="21" t="s">
        <v>59</v>
      </c>
      <c r="E103" s="21" t="s">
        <v>99</v>
      </c>
      <c r="F103" s="21" t="s">
        <v>61</v>
      </c>
      <c r="G103" s="21" t="s">
        <v>62</v>
      </c>
      <c r="H103" s="21" t="s">
        <v>63</v>
      </c>
      <c r="I103" s="21" t="s">
        <v>96</v>
      </c>
      <c r="J103" s="22">
        <v>43592</v>
      </c>
      <c r="K103" s="23">
        <v>0.40203703703704002</v>
      </c>
      <c r="L103" s="22">
        <v>43592</v>
      </c>
      <c r="M103" s="23">
        <v>0.60103009259258999</v>
      </c>
      <c r="N103" s="25">
        <v>2.3069999999999999</v>
      </c>
      <c r="O103" s="21" t="s">
        <v>77</v>
      </c>
      <c r="P103" s="24">
        <f>TotalMov[[#This Row],[Confirmed activ. 3 (ILE03)]]*60</f>
        <v>138.41999999999999</v>
      </c>
      <c r="Q103" s="24">
        <v>100</v>
      </c>
      <c r="R103" s="21" t="s">
        <v>66</v>
      </c>
      <c r="S103" s="21" t="s">
        <v>67</v>
      </c>
    </row>
    <row r="104" spans="1:19" x14ac:dyDescent="0.35">
      <c r="A104" s="21">
        <v>1527030</v>
      </c>
      <c r="B104" s="53">
        <v>411586</v>
      </c>
      <c r="C104" s="21">
        <f>VLOOKUP(TotalMov[[#This Row],[Order]],'Total Mov by SS'!B:C,2,0)</f>
        <v>125</v>
      </c>
      <c r="D104" s="21" t="s">
        <v>59</v>
      </c>
      <c r="E104" s="21" t="s">
        <v>101</v>
      </c>
      <c r="F104" s="21" t="s">
        <v>69</v>
      </c>
      <c r="G104" s="21" t="s">
        <v>62</v>
      </c>
      <c r="H104" s="21" t="s">
        <v>70</v>
      </c>
      <c r="I104" s="21" t="s">
        <v>98</v>
      </c>
      <c r="J104" s="22">
        <v>43597</v>
      </c>
      <c r="K104" s="23">
        <v>0.52659722222222005</v>
      </c>
      <c r="L104" s="22">
        <v>43597</v>
      </c>
      <c r="M104" s="23">
        <v>0.52659722222222005</v>
      </c>
      <c r="N104" s="24">
        <v>20</v>
      </c>
      <c r="O104" s="21" t="s">
        <v>66</v>
      </c>
      <c r="P104" s="24">
        <f>TotalMov[[#This Row],[Confirmed activ. 3 (ILE03)]]</f>
        <v>20</v>
      </c>
      <c r="Q104" s="24">
        <v>20</v>
      </c>
      <c r="R104" s="21" t="s">
        <v>66</v>
      </c>
      <c r="S104" s="21" t="s">
        <v>72</v>
      </c>
    </row>
    <row r="105" spans="1:19" x14ac:dyDescent="0.35">
      <c r="A105" s="21">
        <v>1527030</v>
      </c>
      <c r="B105" s="53">
        <v>411586</v>
      </c>
      <c r="C105" s="21">
        <f>VLOOKUP(TotalMov[[#This Row],[Order]],'Total Mov by SS'!B:C,2,0)</f>
        <v>125</v>
      </c>
      <c r="D105" s="21" t="s">
        <v>59</v>
      </c>
      <c r="E105" s="21" t="s">
        <v>104</v>
      </c>
      <c r="F105" s="21" t="s">
        <v>69</v>
      </c>
      <c r="G105" s="21" t="s">
        <v>62</v>
      </c>
      <c r="H105" s="21" t="s">
        <v>70</v>
      </c>
      <c r="I105" s="21" t="s">
        <v>100</v>
      </c>
      <c r="J105" s="22">
        <v>43597</v>
      </c>
      <c r="K105" s="23">
        <v>0.52663194444443995</v>
      </c>
      <c r="L105" s="22">
        <v>43597</v>
      </c>
      <c r="M105" s="23">
        <v>0.52663194444443995</v>
      </c>
      <c r="N105" s="24">
        <v>30</v>
      </c>
      <c r="O105" s="21" t="s">
        <v>66</v>
      </c>
      <c r="P105" s="24">
        <f>TotalMov[[#This Row],[Confirmed activ. 3 (ILE03)]]</f>
        <v>30</v>
      </c>
      <c r="Q105" s="24">
        <v>30</v>
      </c>
      <c r="R105" s="21" t="s">
        <v>66</v>
      </c>
      <c r="S105" s="21" t="s">
        <v>72</v>
      </c>
    </row>
    <row r="106" spans="1:19" x14ac:dyDescent="0.35">
      <c r="A106" s="21">
        <v>1527030</v>
      </c>
      <c r="B106" s="53">
        <v>411586</v>
      </c>
      <c r="C106" s="21">
        <f>VLOOKUP(TotalMov[[#This Row],[Order]],'Total Mov by SS'!B:C,2,0)</f>
        <v>125</v>
      </c>
      <c r="D106" s="21" t="s">
        <v>59</v>
      </c>
      <c r="E106" s="21" t="s">
        <v>113</v>
      </c>
      <c r="F106" s="21" t="s">
        <v>102</v>
      </c>
      <c r="G106" s="21" t="s">
        <v>62</v>
      </c>
      <c r="H106" s="21" t="s">
        <v>100</v>
      </c>
      <c r="I106" s="21" t="s">
        <v>103</v>
      </c>
      <c r="J106" s="22">
        <v>43597</v>
      </c>
      <c r="K106" s="23">
        <v>0.52666666666666995</v>
      </c>
      <c r="L106" s="22">
        <v>43597</v>
      </c>
      <c r="M106" s="23">
        <v>0.52666666666666995</v>
      </c>
      <c r="N106" s="24">
        <v>30</v>
      </c>
      <c r="O106" s="21" t="s">
        <v>66</v>
      </c>
      <c r="P106" s="24">
        <f>TotalMov[[#This Row],[Confirmed activ. 3 (ILE03)]]</f>
        <v>30</v>
      </c>
      <c r="Q106" s="24">
        <v>30</v>
      </c>
      <c r="R106" s="21" t="s">
        <v>66</v>
      </c>
      <c r="S106" s="21" t="s">
        <v>72</v>
      </c>
    </row>
    <row r="107" spans="1:19" x14ac:dyDescent="0.35">
      <c r="A107" s="21">
        <v>1527030</v>
      </c>
      <c r="B107" s="53">
        <v>411586</v>
      </c>
      <c r="C107" s="21">
        <f>VLOOKUP(TotalMov[[#This Row],[Order]],'Total Mov by SS'!B:C,2,0)</f>
        <v>125</v>
      </c>
      <c r="D107" s="21" t="s">
        <v>59</v>
      </c>
      <c r="E107" s="21" t="s">
        <v>114</v>
      </c>
      <c r="F107" s="21" t="s">
        <v>102</v>
      </c>
      <c r="G107" s="21" t="s">
        <v>105</v>
      </c>
      <c r="H107" s="21" t="s">
        <v>100</v>
      </c>
      <c r="I107" s="21" t="s">
        <v>106</v>
      </c>
      <c r="J107" s="22">
        <v>43597</v>
      </c>
      <c r="K107" s="23">
        <v>0.56915509259259001</v>
      </c>
      <c r="L107" s="22">
        <v>43597</v>
      </c>
      <c r="M107" s="23">
        <v>0.56915509259259001</v>
      </c>
      <c r="N107" s="24">
        <v>45</v>
      </c>
      <c r="O107" s="21" t="s">
        <v>66</v>
      </c>
      <c r="P107" s="24">
        <f>TotalMov[[#This Row],[Confirmed activ. 3 (ILE03)]]</f>
        <v>45</v>
      </c>
      <c r="Q107" s="24">
        <v>45</v>
      </c>
      <c r="R107" s="21" t="s">
        <v>66</v>
      </c>
      <c r="S107" s="21" t="s">
        <v>72</v>
      </c>
    </row>
    <row r="108" spans="1:19" x14ac:dyDescent="0.35">
      <c r="A108" s="21">
        <v>1527030</v>
      </c>
      <c r="B108" s="53">
        <v>411586</v>
      </c>
      <c r="C108" s="21">
        <f>VLOOKUP(TotalMov[[#This Row],[Order]],'Total Mov by SS'!B:C,2,0)</f>
        <v>125</v>
      </c>
      <c r="D108" s="21" t="s">
        <v>107</v>
      </c>
      <c r="E108" s="21" t="s">
        <v>60</v>
      </c>
      <c r="F108" s="21" t="s">
        <v>61</v>
      </c>
      <c r="G108" s="21" t="s">
        <v>90</v>
      </c>
      <c r="H108" s="21" t="s">
        <v>63</v>
      </c>
      <c r="I108" s="21" t="s">
        <v>108</v>
      </c>
      <c r="J108" s="22"/>
      <c r="K108" s="23">
        <v>0</v>
      </c>
      <c r="L108" s="22"/>
      <c r="M108" s="23">
        <v>0</v>
      </c>
      <c r="N108" s="25">
        <v>0</v>
      </c>
      <c r="O108" s="21" t="s">
        <v>93</v>
      </c>
      <c r="P108" s="24"/>
      <c r="Q108" s="24">
        <v>1</v>
      </c>
      <c r="R108" s="21" t="s">
        <v>66</v>
      </c>
      <c r="S108" s="21" t="s">
        <v>94</v>
      </c>
    </row>
    <row r="109" spans="1:19" x14ac:dyDescent="0.35">
      <c r="A109" s="21">
        <v>1527030</v>
      </c>
      <c r="B109" s="53">
        <v>411586</v>
      </c>
      <c r="C109" s="21">
        <f>VLOOKUP(TotalMov[[#This Row],[Order]],'Total Mov by SS'!B:C,2,0)</f>
        <v>125</v>
      </c>
      <c r="D109" s="21" t="s">
        <v>109</v>
      </c>
      <c r="E109" s="21" t="s">
        <v>95</v>
      </c>
      <c r="F109" s="21" t="s">
        <v>83</v>
      </c>
      <c r="G109" s="21" t="s">
        <v>90</v>
      </c>
      <c r="H109" s="21" t="s">
        <v>84</v>
      </c>
      <c r="I109" s="21" t="s">
        <v>110</v>
      </c>
      <c r="J109" s="22"/>
      <c r="K109" s="23">
        <v>0</v>
      </c>
      <c r="L109" s="22"/>
      <c r="M109" s="23">
        <v>0</v>
      </c>
      <c r="N109" s="25">
        <v>0</v>
      </c>
      <c r="O109" s="21" t="s">
        <v>93</v>
      </c>
      <c r="P109" s="24"/>
      <c r="Q109" s="24">
        <v>5</v>
      </c>
      <c r="R109" s="21" t="s">
        <v>66</v>
      </c>
      <c r="S109" s="21" t="s">
        <v>94</v>
      </c>
    </row>
    <row r="110" spans="1:19" x14ac:dyDescent="0.35">
      <c r="A110" s="21">
        <v>1527031</v>
      </c>
      <c r="B110" s="53">
        <v>411586</v>
      </c>
      <c r="C110" s="21">
        <f>VLOOKUP(TotalMov[[#This Row],[Order]],'Total Mov by SS'!B:C,2,0)</f>
        <v>125</v>
      </c>
      <c r="D110" s="21" t="s">
        <v>59</v>
      </c>
      <c r="E110" s="21" t="s">
        <v>60</v>
      </c>
      <c r="F110" s="21" t="s">
        <v>83</v>
      </c>
      <c r="G110" s="21" t="s">
        <v>62</v>
      </c>
      <c r="H110" s="21" t="s">
        <v>84</v>
      </c>
      <c r="I110" s="21" t="s">
        <v>111</v>
      </c>
      <c r="J110" s="22">
        <v>43579</v>
      </c>
      <c r="K110" s="23">
        <v>0.76002314814814997</v>
      </c>
      <c r="L110" s="22">
        <v>43580</v>
      </c>
      <c r="M110" s="23">
        <v>0.27991898148147998</v>
      </c>
      <c r="N110" s="25">
        <v>116.00700000000001</v>
      </c>
      <c r="O110" s="21" t="s">
        <v>66</v>
      </c>
      <c r="P110" s="24">
        <f>TotalMov[[#This Row],[Confirmed activ. 3 (ILE03)]]</f>
        <v>116.00700000000001</v>
      </c>
      <c r="Q110" s="24">
        <v>40</v>
      </c>
      <c r="R110" s="21" t="s">
        <v>66</v>
      </c>
      <c r="S110" s="21" t="s">
        <v>67</v>
      </c>
    </row>
    <row r="111" spans="1:19" x14ac:dyDescent="0.35">
      <c r="A111" s="21">
        <v>1527031</v>
      </c>
      <c r="B111" s="53">
        <v>411586</v>
      </c>
      <c r="C111" s="21">
        <f>VLOOKUP(TotalMov[[#This Row],[Order]],'Total Mov by SS'!B:C,2,0)</f>
        <v>125</v>
      </c>
      <c r="D111" s="21" t="s">
        <v>59</v>
      </c>
      <c r="E111" s="21" t="s">
        <v>68</v>
      </c>
      <c r="F111" s="21" t="s">
        <v>61</v>
      </c>
      <c r="G111" s="21" t="s">
        <v>62</v>
      </c>
      <c r="H111" s="21" t="s">
        <v>63</v>
      </c>
      <c r="I111" s="21" t="s">
        <v>64</v>
      </c>
      <c r="J111" s="22">
        <v>43580</v>
      </c>
      <c r="K111" s="23">
        <v>0.52010416666667003</v>
      </c>
      <c r="L111" s="22">
        <v>43580</v>
      </c>
      <c r="M111" s="23">
        <v>0.52298611111111004</v>
      </c>
      <c r="N111" s="25">
        <v>2.0830000000000002</v>
      </c>
      <c r="O111" s="21" t="s">
        <v>66</v>
      </c>
      <c r="P111" s="24">
        <f>TotalMov[[#This Row],[Confirmed activ. 3 (ILE03)]]</f>
        <v>2.0830000000000002</v>
      </c>
      <c r="Q111" s="24">
        <v>15</v>
      </c>
      <c r="R111" s="21" t="s">
        <v>66</v>
      </c>
      <c r="S111" s="21" t="s">
        <v>67</v>
      </c>
    </row>
    <row r="112" spans="1:19" x14ac:dyDescent="0.35">
      <c r="A112" s="21">
        <v>1527031</v>
      </c>
      <c r="B112" s="53">
        <v>411586</v>
      </c>
      <c r="C112" s="21">
        <f>VLOOKUP(TotalMov[[#This Row],[Order]],'Total Mov by SS'!B:C,2,0)</f>
        <v>125</v>
      </c>
      <c r="D112" s="21" t="s">
        <v>59</v>
      </c>
      <c r="E112" s="21" t="s">
        <v>73</v>
      </c>
      <c r="F112" s="21" t="s">
        <v>69</v>
      </c>
      <c r="G112" s="21" t="s">
        <v>62</v>
      </c>
      <c r="H112" s="21" t="s">
        <v>70</v>
      </c>
      <c r="I112" s="21" t="s">
        <v>71</v>
      </c>
      <c r="J112" s="22">
        <v>43580</v>
      </c>
      <c r="K112" s="23">
        <v>0.53481481481480997</v>
      </c>
      <c r="L112" s="22">
        <v>43580</v>
      </c>
      <c r="M112" s="23">
        <v>0.53481481481480997</v>
      </c>
      <c r="N112" s="24">
        <v>20</v>
      </c>
      <c r="O112" s="21" t="s">
        <v>66</v>
      </c>
      <c r="P112" s="24">
        <f>TotalMov[[#This Row],[Confirmed activ. 3 (ILE03)]]</f>
        <v>20</v>
      </c>
      <c r="Q112" s="24">
        <v>20</v>
      </c>
      <c r="R112" s="21" t="s">
        <v>66</v>
      </c>
      <c r="S112" s="21" t="s">
        <v>72</v>
      </c>
    </row>
    <row r="113" spans="1:19" x14ac:dyDescent="0.35">
      <c r="A113" s="21">
        <v>1527031</v>
      </c>
      <c r="B113" s="53">
        <v>411586</v>
      </c>
      <c r="C113" s="21">
        <f>VLOOKUP(TotalMov[[#This Row],[Order]],'Total Mov by SS'!B:C,2,0)</f>
        <v>125</v>
      </c>
      <c r="D113" s="21" t="s">
        <v>59</v>
      </c>
      <c r="E113" s="21" t="s">
        <v>75</v>
      </c>
      <c r="F113" s="21" t="s">
        <v>61</v>
      </c>
      <c r="G113" s="21" t="s">
        <v>62</v>
      </c>
      <c r="H113" s="21" t="s">
        <v>63</v>
      </c>
      <c r="I113" s="21" t="s">
        <v>74</v>
      </c>
      <c r="J113" s="22">
        <v>43586</v>
      </c>
      <c r="K113" s="23">
        <v>0.67226851851851999</v>
      </c>
      <c r="L113" s="22">
        <v>43586</v>
      </c>
      <c r="M113" s="23">
        <v>0.68782407407406998</v>
      </c>
      <c r="N113" s="25">
        <v>22.4</v>
      </c>
      <c r="O113" s="21" t="s">
        <v>66</v>
      </c>
      <c r="P113" s="24">
        <f>TotalMov[[#This Row],[Confirmed activ. 3 (ILE03)]]</f>
        <v>22.4</v>
      </c>
      <c r="Q113" s="24">
        <v>350</v>
      </c>
      <c r="R113" s="21" t="s">
        <v>66</v>
      </c>
      <c r="S113" s="21" t="s">
        <v>67</v>
      </c>
    </row>
    <row r="114" spans="1:19" x14ac:dyDescent="0.35">
      <c r="A114" s="21">
        <v>1527031</v>
      </c>
      <c r="B114" s="53">
        <v>411586</v>
      </c>
      <c r="C114" s="21">
        <f>VLOOKUP(TotalMov[[#This Row],[Order]],'Total Mov by SS'!B:C,2,0)</f>
        <v>125</v>
      </c>
      <c r="D114" s="21" t="s">
        <v>59</v>
      </c>
      <c r="E114" s="21" t="s">
        <v>78</v>
      </c>
      <c r="F114" s="21" t="s">
        <v>61</v>
      </c>
      <c r="G114" s="21" t="s">
        <v>62</v>
      </c>
      <c r="H114" s="21" t="s">
        <v>63</v>
      </c>
      <c r="I114" s="21" t="s">
        <v>76</v>
      </c>
      <c r="J114" s="22">
        <v>43586</v>
      </c>
      <c r="K114" s="23">
        <v>0.68797453703704003</v>
      </c>
      <c r="L114" s="22">
        <v>43586</v>
      </c>
      <c r="M114" s="23">
        <v>0.70446759259258995</v>
      </c>
      <c r="N114" s="25">
        <v>23.75</v>
      </c>
      <c r="O114" s="21" t="s">
        <v>66</v>
      </c>
      <c r="P114" s="24">
        <f>TotalMov[[#This Row],[Confirmed activ. 3 (ILE03)]]</f>
        <v>23.75</v>
      </c>
      <c r="Q114" s="24">
        <v>1020</v>
      </c>
      <c r="R114" s="21" t="s">
        <v>66</v>
      </c>
      <c r="S114" s="21" t="s">
        <v>67</v>
      </c>
    </row>
    <row r="115" spans="1:19" x14ac:dyDescent="0.35">
      <c r="A115" s="21">
        <v>1527031</v>
      </c>
      <c r="B115" s="53">
        <v>411586</v>
      </c>
      <c r="C115" s="21">
        <f>VLOOKUP(TotalMov[[#This Row],[Order]],'Total Mov by SS'!B:C,2,0)</f>
        <v>125</v>
      </c>
      <c r="D115" s="21" t="s">
        <v>59</v>
      </c>
      <c r="E115" s="21" t="s">
        <v>80</v>
      </c>
      <c r="F115" s="21" t="s">
        <v>61</v>
      </c>
      <c r="G115" s="21" t="s">
        <v>62</v>
      </c>
      <c r="H115" s="21" t="s">
        <v>63</v>
      </c>
      <c r="I115" s="21" t="s">
        <v>112</v>
      </c>
      <c r="J115" s="22">
        <v>43586</v>
      </c>
      <c r="K115" s="23">
        <v>0.70462962962963005</v>
      </c>
      <c r="L115" s="22">
        <v>43586</v>
      </c>
      <c r="M115" s="23">
        <v>0.70899305555556003</v>
      </c>
      <c r="N115" s="25">
        <v>6.2830000000000004</v>
      </c>
      <c r="O115" s="21" t="s">
        <v>66</v>
      </c>
      <c r="P115" s="24">
        <f>TotalMov[[#This Row],[Confirmed activ. 3 (ILE03)]]</f>
        <v>6.2830000000000004</v>
      </c>
      <c r="Q115" s="24">
        <v>50</v>
      </c>
      <c r="R115" s="21" t="s">
        <v>66</v>
      </c>
      <c r="S115" s="21" t="s">
        <v>67</v>
      </c>
    </row>
    <row r="116" spans="1:19" x14ac:dyDescent="0.35">
      <c r="A116" s="21">
        <v>1527031</v>
      </c>
      <c r="B116" s="53">
        <v>411586</v>
      </c>
      <c r="C116" s="21">
        <f>VLOOKUP(TotalMov[[#This Row],[Order]],'Total Mov by SS'!B:C,2,0)</f>
        <v>125</v>
      </c>
      <c r="D116" s="21" t="s">
        <v>59</v>
      </c>
      <c r="E116" s="21" t="s">
        <v>82</v>
      </c>
      <c r="F116" s="21" t="s">
        <v>89</v>
      </c>
      <c r="G116" s="21" t="s">
        <v>90</v>
      </c>
      <c r="H116" s="21" t="s">
        <v>91</v>
      </c>
      <c r="I116" s="21" t="s">
        <v>92</v>
      </c>
      <c r="J116" s="22"/>
      <c r="K116" s="23">
        <v>0</v>
      </c>
      <c r="L116" s="22"/>
      <c r="M116" s="23">
        <v>0</v>
      </c>
      <c r="N116" s="25">
        <v>0</v>
      </c>
      <c r="O116" s="21" t="s">
        <v>93</v>
      </c>
      <c r="P116" s="24"/>
      <c r="Q116" s="24">
        <v>2150</v>
      </c>
      <c r="R116" s="21" t="s">
        <v>66</v>
      </c>
      <c r="S116" s="21" t="s">
        <v>94</v>
      </c>
    </row>
    <row r="117" spans="1:19" x14ac:dyDescent="0.35">
      <c r="A117" s="21">
        <v>1527031</v>
      </c>
      <c r="B117" s="53">
        <v>411586</v>
      </c>
      <c r="C117" s="21">
        <f>VLOOKUP(TotalMov[[#This Row],[Order]],'Total Mov by SS'!B:C,2,0)</f>
        <v>125</v>
      </c>
      <c r="D117" s="21" t="s">
        <v>59</v>
      </c>
      <c r="E117" s="21" t="s">
        <v>85</v>
      </c>
      <c r="F117" s="21" t="s">
        <v>69</v>
      </c>
      <c r="G117" s="21" t="s">
        <v>62</v>
      </c>
      <c r="H117" s="21" t="s">
        <v>70</v>
      </c>
      <c r="I117" s="21" t="s">
        <v>79</v>
      </c>
      <c r="J117" s="22">
        <v>43587</v>
      </c>
      <c r="K117" s="23">
        <v>0.51056712962963002</v>
      </c>
      <c r="L117" s="22">
        <v>43587</v>
      </c>
      <c r="M117" s="23">
        <v>0.51056712962963002</v>
      </c>
      <c r="N117" s="24">
        <v>20</v>
      </c>
      <c r="O117" s="21" t="s">
        <v>66</v>
      </c>
      <c r="P117" s="24">
        <f>TotalMov[[#This Row],[Confirmed activ. 3 (ILE03)]]</f>
        <v>20</v>
      </c>
      <c r="Q117" s="24">
        <v>20</v>
      </c>
      <c r="R117" s="21" t="s">
        <v>66</v>
      </c>
      <c r="S117" s="21" t="s">
        <v>72</v>
      </c>
    </row>
    <row r="118" spans="1:19" x14ac:dyDescent="0.35">
      <c r="A118" s="21">
        <v>1527031</v>
      </c>
      <c r="B118" s="53">
        <v>411586</v>
      </c>
      <c r="C118" s="21">
        <f>VLOOKUP(TotalMov[[#This Row],[Order]],'Total Mov by SS'!B:C,2,0)</f>
        <v>125</v>
      </c>
      <c r="D118" s="21" t="s">
        <v>59</v>
      </c>
      <c r="E118" s="21" t="s">
        <v>88</v>
      </c>
      <c r="F118" s="21" t="s">
        <v>69</v>
      </c>
      <c r="G118" s="21" t="s">
        <v>62</v>
      </c>
      <c r="H118" s="21" t="s">
        <v>70</v>
      </c>
      <c r="I118" s="21" t="s">
        <v>81</v>
      </c>
      <c r="J118" s="22">
        <v>43587</v>
      </c>
      <c r="K118" s="23">
        <v>0.51074074074074005</v>
      </c>
      <c r="L118" s="22">
        <v>43587</v>
      </c>
      <c r="M118" s="23">
        <v>0.51074074074074005</v>
      </c>
      <c r="N118" s="24">
        <v>20</v>
      </c>
      <c r="O118" s="21" t="s">
        <v>66</v>
      </c>
      <c r="P118" s="24">
        <f>TotalMov[[#This Row],[Confirmed activ. 3 (ILE03)]]</f>
        <v>20</v>
      </c>
      <c r="Q118" s="24">
        <v>20</v>
      </c>
      <c r="R118" s="21" t="s">
        <v>66</v>
      </c>
      <c r="S118" s="21" t="s">
        <v>72</v>
      </c>
    </row>
    <row r="119" spans="1:19" x14ac:dyDescent="0.35">
      <c r="A119" s="21">
        <v>1527031</v>
      </c>
      <c r="B119" s="53">
        <v>411586</v>
      </c>
      <c r="C119" s="21">
        <f>VLOOKUP(TotalMov[[#This Row],[Order]],'Total Mov by SS'!B:C,2,0)</f>
        <v>125</v>
      </c>
      <c r="D119" s="21" t="s">
        <v>59</v>
      </c>
      <c r="E119" s="21" t="s">
        <v>95</v>
      </c>
      <c r="F119" s="21" t="s">
        <v>83</v>
      </c>
      <c r="G119" s="21" t="s">
        <v>62</v>
      </c>
      <c r="H119" s="21" t="s">
        <v>84</v>
      </c>
      <c r="I119" s="21" t="s">
        <v>84</v>
      </c>
      <c r="J119" s="22">
        <v>43587</v>
      </c>
      <c r="K119" s="23">
        <v>0.51212962962963005</v>
      </c>
      <c r="L119" s="22">
        <v>43587</v>
      </c>
      <c r="M119" s="23">
        <v>0.62443287037036999</v>
      </c>
      <c r="N119" s="25">
        <v>1.3480000000000001</v>
      </c>
      <c r="O119" s="21" t="s">
        <v>77</v>
      </c>
      <c r="P119" s="24">
        <f>TotalMov[[#This Row],[Confirmed activ. 3 (ILE03)]]*60</f>
        <v>80.88000000000001</v>
      </c>
      <c r="Q119" s="24">
        <v>450</v>
      </c>
      <c r="R119" s="21" t="s">
        <v>66</v>
      </c>
      <c r="S119" s="21" t="s">
        <v>67</v>
      </c>
    </row>
    <row r="120" spans="1:19" x14ac:dyDescent="0.35">
      <c r="A120" s="21">
        <v>1527031</v>
      </c>
      <c r="B120" s="53">
        <v>411586</v>
      </c>
      <c r="C120" s="21">
        <f>VLOOKUP(TotalMov[[#This Row],[Order]],'Total Mov by SS'!B:C,2,0)</f>
        <v>125</v>
      </c>
      <c r="D120" s="21" t="s">
        <v>59</v>
      </c>
      <c r="E120" s="21" t="s">
        <v>97</v>
      </c>
      <c r="F120" s="21" t="s">
        <v>86</v>
      </c>
      <c r="G120" s="21" t="s">
        <v>62</v>
      </c>
      <c r="H120" s="21" t="s">
        <v>87</v>
      </c>
      <c r="I120" s="21" t="s">
        <v>87</v>
      </c>
      <c r="J120" s="22">
        <v>43590</v>
      </c>
      <c r="K120" s="23">
        <v>0.31513888888889002</v>
      </c>
      <c r="L120" s="22">
        <v>43590</v>
      </c>
      <c r="M120" s="23">
        <v>0.31513888888889002</v>
      </c>
      <c r="N120" s="24">
        <v>20</v>
      </c>
      <c r="O120" s="21" t="s">
        <v>66</v>
      </c>
      <c r="P120" s="24">
        <f>TotalMov[[#This Row],[Confirmed activ. 3 (ILE03)]]</f>
        <v>20</v>
      </c>
      <c r="Q120" s="24">
        <v>20</v>
      </c>
      <c r="R120" s="21" t="s">
        <v>66</v>
      </c>
      <c r="S120" s="21" t="s">
        <v>72</v>
      </c>
    </row>
    <row r="121" spans="1:19" x14ac:dyDescent="0.35">
      <c r="A121" s="21">
        <v>1527031</v>
      </c>
      <c r="B121" s="53">
        <v>411586</v>
      </c>
      <c r="C121" s="21">
        <f>VLOOKUP(TotalMov[[#This Row],[Order]],'Total Mov by SS'!B:C,2,0)</f>
        <v>125</v>
      </c>
      <c r="D121" s="21" t="s">
        <v>59</v>
      </c>
      <c r="E121" s="21" t="s">
        <v>99</v>
      </c>
      <c r="F121" s="21" t="s">
        <v>61</v>
      </c>
      <c r="G121" s="21" t="s">
        <v>62</v>
      </c>
      <c r="H121" s="21" t="s">
        <v>63</v>
      </c>
      <c r="I121" s="21" t="s">
        <v>96</v>
      </c>
      <c r="J121" s="22">
        <v>43592</v>
      </c>
      <c r="K121" s="23">
        <v>0.40203703703704002</v>
      </c>
      <c r="L121" s="22">
        <v>43592</v>
      </c>
      <c r="M121" s="23">
        <v>0.60103009259258999</v>
      </c>
      <c r="N121" s="25">
        <v>2.3069999999999999</v>
      </c>
      <c r="O121" s="21" t="s">
        <v>77</v>
      </c>
      <c r="P121" s="24">
        <f>TotalMov[[#This Row],[Confirmed activ. 3 (ILE03)]]*60</f>
        <v>138.41999999999999</v>
      </c>
      <c r="Q121" s="24">
        <v>100</v>
      </c>
      <c r="R121" s="21" t="s">
        <v>66</v>
      </c>
      <c r="S121" s="21" t="s">
        <v>67</v>
      </c>
    </row>
    <row r="122" spans="1:19" x14ac:dyDescent="0.35">
      <c r="A122" s="21">
        <v>1527031</v>
      </c>
      <c r="B122" s="53">
        <v>411586</v>
      </c>
      <c r="C122" s="21">
        <f>VLOOKUP(TotalMov[[#This Row],[Order]],'Total Mov by SS'!B:C,2,0)</f>
        <v>125</v>
      </c>
      <c r="D122" s="21" t="s">
        <v>59</v>
      </c>
      <c r="E122" s="21" t="s">
        <v>101</v>
      </c>
      <c r="F122" s="21" t="s">
        <v>69</v>
      </c>
      <c r="G122" s="21" t="s">
        <v>62</v>
      </c>
      <c r="H122" s="21" t="s">
        <v>70</v>
      </c>
      <c r="I122" s="21" t="s">
        <v>98</v>
      </c>
      <c r="J122" s="22">
        <v>43597</v>
      </c>
      <c r="K122" s="23">
        <v>0.43996527777778</v>
      </c>
      <c r="L122" s="22">
        <v>43597</v>
      </c>
      <c r="M122" s="23">
        <v>0.43996527777778</v>
      </c>
      <c r="N122" s="24">
        <v>20</v>
      </c>
      <c r="O122" s="21" t="s">
        <v>66</v>
      </c>
      <c r="P122" s="24">
        <f>TotalMov[[#This Row],[Confirmed activ. 3 (ILE03)]]</f>
        <v>20</v>
      </c>
      <c r="Q122" s="24">
        <v>20</v>
      </c>
      <c r="R122" s="21" t="s">
        <v>66</v>
      </c>
      <c r="S122" s="21" t="s">
        <v>72</v>
      </c>
    </row>
    <row r="123" spans="1:19" x14ac:dyDescent="0.35">
      <c r="A123" s="21">
        <v>1527031</v>
      </c>
      <c r="B123" s="53">
        <v>411586</v>
      </c>
      <c r="C123" s="21">
        <f>VLOOKUP(TotalMov[[#This Row],[Order]],'Total Mov by SS'!B:C,2,0)</f>
        <v>125</v>
      </c>
      <c r="D123" s="21" t="s">
        <v>59</v>
      </c>
      <c r="E123" s="21" t="s">
        <v>104</v>
      </c>
      <c r="F123" s="21" t="s">
        <v>69</v>
      </c>
      <c r="G123" s="21" t="s">
        <v>62</v>
      </c>
      <c r="H123" s="21" t="s">
        <v>70</v>
      </c>
      <c r="I123" s="21" t="s">
        <v>100</v>
      </c>
      <c r="J123" s="22">
        <v>43597</v>
      </c>
      <c r="K123" s="23">
        <v>0.44</v>
      </c>
      <c r="L123" s="22">
        <v>43597</v>
      </c>
      <c r="M123" s="23">
        <v>0.44</v>
      </c>
      <c r="N123" s="24">
        <v>30</v>
      </c>
      <c r="O123" s="21" t="s">
        <v>66</v>
      </c>
      <c r="P123" s="24">
        <f>TotalMov[[#This Row],[Confirmed activ. 3 (ILE03)]]</f>
        <v>30</v>
      </c>
      <c r="Q123" s="24">
        <v>30</v>
      </c>
      <c r="R123" s="21" t="s">
        <v>66</v>
      </c>
      <c r="S123" s="21" t="s">
        <v>72</v>
      </c>
    </row>
    <row r="124" spans="1:19" x14ac:dyDescent="0.35">
      <c r="A124" s="21">
        <v>1527031</v>
      </c>
      <c r="B124" s="53">
        <v>411586</v>
      </c>
      <c r="C124" s="21">
        <f>VLOOKUP(TotalMov[[#This Row],[Order]],'Total Mov by SS'!B:C,2,0)</f>
        <v>125</v>
      </c>
      <c r="D124" s="21" t="s">
        <v>59</v>
      </c>
      <c r="E124" s="21" t="s">
        <v>113</v>
      </c>
      <c r="F124" s="21" t="s">
        <v>102</v>
      </c>
      <c r="G124" s="21" t="s">
        <v>62</v>
      </c>
      <c r="H124" s="21" t="s">
        <v>100</v>
      </c>
      <c r="I124" s="21" t="s">
        <v>103</v>
      </c>
      <c r="J124" s="22">
        <v>43597</v>
      </c>
      <c r="K124" s="23">
        <v>0.44003472222222001</v>
      </c>
      <c r="L124" s="22">
        <v>43597</v>
      </c>
      <c r="M124" s="23">
        <v>0.44003472222222001</v>
      </c>
      <c r="N124" s="24">
        <v>30</v>
      </c>
      <c r="O124" s="21" t="s">
        <v>66</v>
      </c>
      <c r="P124" s="24">
        <f>TotalMov[[#This Row],[Confirmed activ. 3 (ILE03)]]</f>
        <v>30</v>
      </c>
      <c r="Q124" s="24">
        <v>30</v>
      </c>
      <c r="R124" s="21" t="s">
        <v>66</v>
      </c>
      <c r="S124" s="21" t="s">
        <v>72</v>
      </c>
    </row>
    <row r="125" spans="1:19" x14ac:dyDescent="0.35">
      <c r="A125" s="21">
        <v>1527031</v>
      </c>
      <c r="B125" s="53">
        <v>411586</v>
      </c>
      <c r="C125" s="21">
        <f>VLOOKUP(TotalMov[[#This Row],[Order]],'Total Mov by SS'!B:C,2,0)</f>
        <v>125</v>
      </c>
      <c r="D125" s="21" t="s">
        <v>59</v>
      </c>
      <c r="E125" s="21" t="s">
        <v>114</v>
      </c>
      <c r="F125" s="21" t="s">
        <v>102</v>
      </c>
      <c r="G125" s="21" t="s">
        <v>105</v>
      </c>
      <c r="H125" s="21" t="s">
        <v>100</v>
      </c>
      <c r="I125" s="21" t="s">
        <v>106</v>
      </c>
      <c r="J125" s="22">
        <v>43597</v>
      </c>
      <c r="K125" s="23">
        <v>0.51172453703704002</v>
      </c>
      <c r="L125" s="22">
        <v>43597</v>
      </c>
      <c r="M125" s="23">
        <v>0.51172453703704002</v>
      </c>
      <c r="N125" s="24">
        <v>45</v>
      </c>
      <c r="O125" s="21" t="s">
        <v>66</v>
      </c>
      <c r="P125" s="24">
        <f>TotalMov[[#This Row],[Confirmed activ. 3 (ILE03)]]</f>
        <v>45</v>
      </c>
      <c r="Q125" s="24">
        <v>45</v>
      </c>
      <c r="R125" s="21" t="s">
        <v>66</v>
      </c>
      <c r="S125" s="21" t="s">
        <v>72</v>
      </c>
    </row>
    <row r="126" spans="1:19" x14ac:dyDescent="0.35">
      <c r="A126" s="21">
        <v>1527031</v>
      </c>
      <c r="B126" s="53">
        <v>411586</v>
      </c>
      <c r="C126" s="21">
        <f>VLOOKUP(TotalMov[[#This Row],[Order]],'Total Mov by SS'!B:C,2,0)</f>
        <v>125</v>
      </c>
      <c r="D126" s="21" t="s">
        <v>107</v>
      </c>
      <c r="E126" s="21" t="s">
        <v>60</v>
      </c>
      <c r="F126" s="21" t="s">
        <v>61</v>
      </c>
      <c r="G126" s="21" t="s">
        <v>90</v>
      </c>
      <c r="H126" s="21" t="s">
        <v>63</v>
      </c>
      <c r="I126" s="21" t="s">
        <v>108</v>
      </c>
      <c r="J126" s="22">
        <v>43580</v>
      </c>
      <c r="K126" s="23">
        <v>0.53754629629630002</v>
      </c>
      <c r="L126" s="22">
        <v>43586</v>
      </c>
      <c r="M126" s="23">
        <v>0.66254629629630002</v>
      </c>
      <c r="N126" s="25">
        <v>40.049999999999997</v>
      </c>
      <c r="O126" s="21" t="s">
        <v>77</v>
      </c>
      <c r="P126" s="24">
        <f>TotalMov[[#This Row],[Confirmed activ. 3 (ILE03)]]*60</f>
        <v>2403</v>
      </c>
      <c r="Q126" s="24">
        <v>1</v>
      </c>
      <c r="R126" s="21" t="s">
        <v>66</v>
      </c>
      <c r="S126" s="21" t="s">
        <v>67</v>
      </c>
    </row>
    <row r="127" spans="1:19" x14ac:dyDescent="0.35">
      <c r="A127" s="21">
        <v>1527031</v>
      </c>
      <c r="B127" s="53">
        <v>411586</v>
      </c>
      <c r="C127" s="21">
        <f>VLOOKUP(TotalMov[[#This Row],[Order]],'Total Mov by SS'!B:C,2,0)</f>
        <v>125</v>
      </c>
      <c r="D127" s="21" t="s">
        <v>109</v>
      </c>
      <c r="E127" s="21" t="s">
        <v>95</v>
      </c>
      <c r="F127" s="21" t="s">
        <v>83</v>
      </c>
      <c r="G127" s="21" t="s">
        <v>90</v>
      </c>
      <c r="H127" s="21" t="s">
        <v>84</v>
      </c>
      <c r="I127" s="21" t="s">
        <v>110</v>
      </c>
      <c r="J127" s="22"/>
      <c r="K127" s="23">
        <v>0</v>
      </c>
      <c r="L127" s="22"/>
      <c r="M127" s="23">
        <v>0</v>
      </c>
      <c r="N127" s="25">
        <v>0</v>
      </c>
      <c r="O127" s="21" t="s">
        <v>93</v>
      </c>
      <c r="P127" s="24"/>
      <c r="Q127" s="24">
        <v>5</v>
      </c>
      <c r="R127" s="21" t="s">
        <v>66</v>
      </c>
      <c r="S127" s="21" t="s">
        <v>94</v>
      </c>
    </row>
    <row r="128" spans="1:19" x14ac:dyDescent="0.35">
      <c r="A128" s="21">
        <v>1527036</v>
      </c>
      <c r="B128" s="53">
        <v>411586</v>
      </c>
      <c r="C128" s="21">
        <f>VLOOKUP(TotalMov[[#This Row],[Order]],'Total Mov by SS'!B:C,2,0)</f>
        <v>126</v>
      </c>
      <c r="D128" s="21" t="s">
        <v>59</v>
      </c>
      <c r="E128" s="21" t="s">
        <v>60</v>
      </c>
      <c r="F128" s="21" t="s">
        <v>83</v>
      </c>
      <c r="G128" s="21" t="s">
        <v>62</v>
      </c>
      <c r="H128" s="21" t="s">
        <v>84</v>
      </c>
      <c r="I128" s="21" t="s">
        <v>111</v>
      </c>
      <c r="J128" s="22">
        <v>43582</v>
      </c>
      <c r="K128" s="23">
        <v>0.51324074074074</v>
      </c>
      <c r="L128" s="22">
        <v>43582</v>
      </c>
      <c r="M128" s="23">
        <v>0.94619212962962995</v>
      </c>
      <c r="N128" s="25">
        <v>289.79000000000002</v>
      </c>
      <c r="O128" s="21" t="s">
        <v>66</v>
      </c>
      <c r="P128" s="24">
        <f>TotalMov[[#This Row],[Confirmed activ. 3 (ILE03)]]</f>
        <v>289.79000000000002</v>
      </c>
      <c r="Q128" s="24">
        <v>40</v>
      </c>
      <c r="R128" s="21" t="s">
        <v>66</v>
      </c>
      <c r="S128" s="21" t="s">
        <v>67</v>
      </c>
    </row>
    <row r="129" spans="1:19" x14ac:dyDescent="0.35">
      <c r="A129" s="21">
        <v>1527036</v>
      </c>
      <c r="B129" s="53">
        <v>411586</v>
      </c>
      <c r="C129" s="21">
        <f>VLOOKUP(TotalMov[[#This Row],[Order]],'Total Mov by SS'!B:C,2,0)</f>
        <v>126</v>
      </c>
      <c r="D129" s="21" t="s">
        <v>59</v>
      </c>
      <c r="E129" s="21" t="s">
        <v>68</v>
      </c>
      <c r="F129" s="21" t="s">
        <v>61</v>
      </c>
      <c r="G129" s="21" t="s">
        <v>62</v>
      </c>
      <c r="H129" s="21" t="s">
        <v>63</v>
      </c>
      <c r="I129" s="21" t="s">
        <v>64</v>
      </c>
      <c r="J129" s="22">
        <v>43583</v>
      </c>
      <c r="K129" s="23">
        <v>0.55564814814815</v>
      </c>
      <c r="L129" s="22">
        <v>43583</v>
      </c>
      <c r="M129" s="23">
        <v>0.57776620370370002</v>
      </c>
      <c r="N129" s="25">
        <v>10.617000000000001</v>
      </c>
      <c r="O129" s="21" t="s">
        <v>66</v>
      </c>
      <c r="P129" s="24">
        <f>TotalMov[[#This Row],[Confirmed activ. 3 (ILE03)]]</f>
        <v>10.617000000000001</v>
      </c>
      <c r="Q129" s="24">
        <v>15</v>
      </c>
      <c r="R129" s="21" t="s">
        <v>66</v>
      </c>
      <c r="S129" s="21" t="s">
        <v>67</v>
      </c>
    </row>
    <row r="130" spans="1:19" x14ac:dyDescent="0.35">
      <c r="A130" s="21">
        <v>1527036</v>
      </c>
      <c r="B130" s="53">
        <v>411586</v>
      </c>
      <c r="C130" s="21">
        <f>VLOOKUP(TotalMov[[#This Row],[Order]],'Total Mov by SS'!B:C,2,0)</f>
        <v>126</v>
      </c>
      <c r="D130" s="21" t="s">
        <v>59</v>
      </c>
      <c r="E130" s="21" t="s">
        <v>73</v>
      </c>
      <c r="F130" s="21" t="s">
        <v>69</v>
      </c>
      <c r="G130" s="21" t="s">
        <v>62</v>
      </c>
      <c r="H130" s="21" t="s">
        <v>70</v>
      </c>
      <c r="I130" s="21" t="s">
        <v>71</v>
      </c>
      <c r="J130" s="22">
        <v>43583</v>
      </c>
      <c r="K130" s="23">
        <v>0.59762731481481002</v>
      </c>
      <c r="L130" s="22">
        <v>43583</v>
      </c>
      <c r="M130" s="23">
        <v>0.59762731481481002</v>
      </c>
      <c r="N130" s="24">
        <v>20</v>
      </c>
      <c r="O130" s="21" t="s">
        <v>66</v>
      </c>
      <c r="P130" s="24">
        <f>TotalMov[[#This Row],[Confirmed activ. 3 (ILE03)]]</f>
        <v>20</v>
      </c>
      <c r="Q130" s="24">
        <v>20</v>
      </c>
      <c r="R130" s="21" t="s">
        <v>66</v>
      </c>
      <c r="S130" s="21" t="s">
        <v>72</v>
      </c>
    </row>
    <row r="131" spans="1:19" x14ac:dyDescent="0.35">
      <c r="A131" s="21">
        <v>1527036</v>
      </c>
      <c r="B131" s="53">
        <v>411586</v>
      </c>
      <c r="C131" s="21">
        <f>VLOOKUP(TotalMov[[#This Row],[Order]],'Total Mov by SS'!B:C,2,0)</f>
        <v>126</v>
      </c>
      <c r="D131" s="21" t="s">
        <v>59</v>
      </c>
      <c r="E131" s="21" t="s">
        <v>75</v>
      </c>
      <c r="F131" s="21" t="s">
        <v>61</v>
      </c>
      <c r="G131" s="21" t="s">
        <v>62</v>
      </c>
      <c r="H131" s="21" t="s">
        <v>63</v>
      </c>
      <c r="I131" s="21" t="s">
        <v>74</v>
      </c>
      <c r="J131" s="22">
        <v>43583</v>
      </c>
      <c r="K131" s="23">
        <v>0.60053240740740998</v>
      </c>
      <c r="L131" s="22">
        <v>43583</v>
      </c>
      <c r="M131" s="23">
        <v>0.74608796296295998</v>
      </c>
      <c r="N131" s="25">
        <v>3.4929999999999999</v>
      </c>
      <c r="O131" s="21" t="s">
        <v>77</v>
      </c>
      <c r="P131" s="24">
        <f>TotalMov[[#This Row],[Confirmed activ. 3 (ILE03)]]*60</f>
        <v>209.57999999999998</v>
      </c>
      <c r="Q131" s="24">
        <v>350</v>
      </c>
      <c r="R131" s="21" t="s">
        <v>66</v>
      </c>
      <c r="S131" s="21" t="s">
        <v>67</v>
      </c>
    </row>
    <row r="132" spans="1:19" x14ac:dyDescent="0.35">
      <c r="A132" s="21">
        <v>1527036</v>
      </c>
      <c r="B132" s="53">
        <v>411586</v>
      </c>
      <c r="C132" s="21">
        <f>VLOOKUP(TotalMov[[#This Row],[Order]],'Total Mov by SS'!B:C,2,0)</f>
        <v>126</v>
      </c>
      <c r="D132" s="21" t="s">
        <v>59</v>
      </c>
      <c r="E132" s="21" t="s">
        <v>78</v>
      </c>
      <c r="F132" s="21" t="s">
        <v>61</v>
      </c>
      <c r="G132" s="21" t="s">
        <v>62</v>
      </c>
      <c r="H132" s="21" t="s">
        <v>63</v>
      </c>
      <c r="I132" s="21" t="s">
        <v>76</v>
      </c>
      <c r="J132" s="22">
        <v>43584</v>
      </c>
      <c r="K132" s="23">
        <v>0.31658564814814999</v>
      </c>
      <c r="L132" s="22">
        <v>43586</v>
      </c>
      <c r="M132" s="23">
        <v>0.74028935185184996</v>
      </c>
      <c r="N132" s="25">
        <v>28.617999999999999</v>
      </c>
      <c r="O132" s="21" t="s">
        <v>77</v>
      </c>
      <c r="P132" s="24">
        <f>TotalMov[[#This Row],[Confirmed activ. 3 (ILE03)]]*60</f>
        <v>1717.08</v>
      </c>
      <c r="Q132" s="24">
        <v>1020</v>
      </c>
      <c r="R132" s="21" t="s">
        <v>66</v>
      </c>
      <c r="S132" s="21" t="s">
        <v>67</v>
      </c>
    </row>
    <row r="133" spans="1:19" x14ac:dyDescent="0.35">
      <c r="A133" s="21">
        <v>1527036</v>
      </c>
      <c r="B133" s="53">
        <v>411586</v>
      </c>
      <c r="C133" s="21">
        <f>VLOOKUP(TotalMov[[#This Row],[Order]],'Total Mov by SS'!B:C,2,0)</f>
        <v>126</v>
      </c>
      <c r="D133" s="21" t="s">
        <v>59</v>
      </c>
      <c r="E133" s="21" t="s">
        <v>80</v>
      </c>
      <c r="F133" s="21" t="s">
        <v>61</v>
      </c>
      <c r="G133" s="21" t="s">
        <v>62</v>
      </c>
      <c r="H133" s="21" t="s">
        <v>63</v>
      </c>
      <c r="I133" s="21" t="s">
        <v>112</v>
      </c>
      <c r="J133" s="22">
        <v>43587</v>
      </c>
      <c r="K133" s="23">
        <v>0.31950231481481001</v>
      </c>
      <c r="L133" s="22">
        <v>43587</v>
      </c>
      <c r="M133" s="23">
        <v>0.61650462962963004</v>
      </c>
      <c r="N133" s="25">
        <v>7.1280000000000001</v>
      </c>
      <c r="O133" s="21" t="s">
        <v>77</v>
      </c>
      <c r="P133" s="24">
        <f>TotalMov[[#This Row],[Confirmed activ. 3 (ILE03)]]*60</f>
        <v>427.68</v>
      </c>
      <c r="Q133" s="24">
        <v>50</v>
      </c>
      <c r="R133" s="21" t="s">
        <v>66</v>
      </c>
      <c r="S133" s="21" t="s">
        <v>67</v>
      </c>
    </row>
    <row r="134" spans="1:19" x14ac:dyDescent="0.35">
      <c r="A134" s="21">
        <v>1527036</v>
      </c>
      <c r="B134" s="53">
        <v>411586</v>
      </c>
      <c r="C134" s="21">
        <f>VLOOKUP(TotalMov[[#This Row],[Order]],'Total Mov by SS'!B:C,2,0)</f>
        <v>126</v>
      </c>
      <c r="D134" s="21" t="s">
        <v>59</v>
      </c>
      <c r="E134" s="21" t="s">
        <v>82</v>
      </c>
      <c r="F134" s="21" t="s">
        <v>89</v>
      </c>
      <c r="G134" s="21" t="s">
        <v>90</v>
      </c>
      <c r="H134" s="21" t="s">
        <v>91</v>
      </c>
      <c r="I134" s="21" t="s">
        <v>92</v>
      </c>
      <c r="J134" s="22"/>
      <c r="K134" s="23">
        <v>0</v>
      </c>
      <c r="L134" s="22"/>
      <c r="M134" s="23">
        <v>0</v>
      </c>
      <c r="N134" s="25">
        <v>0</v>
      </c>
      <c r="O134" s="21" t="s">
        <v>93</v>
      </c>
      <c r="P134" s="24"/>
      <c r="Q134" s="24">
        <v>2150</v>
      </c>
      <c r="R134" s="21" t="s">
        <v>66</v>
      </c>
      <c r="S134" s="21" t="s">
        <v>94</v>
      </c>
    </row>
    <row r="135" spans="1:19" x14ac:dyDescent="0.35">
      <c r="A135" s="21">
        <v>1527036</v>
      </c>
      <c r="B135" s="53">
        <v>411586</v>
      </c>
      <c r="C135" s="21">
        <f>VLOOKUP(TotalMov[[#This Row],[Order]],'Total Mov by SS'!B:C,2,0)</f>
        <v>126</v>
      </c>
      <c r="D135" s="21" t="s">
        <v>59</v>
      </c>
      <c r="E135" s="21" t="s">
        <v>85</v>
      </c>
      <c r="F135" s="21" t="s">
        <v>69</v>
      </c>
      <c r="G135" s="21" t="s">
        <v>62</v>
      </c>
      <c r="H135" s="21" t="s">
        <v>70</v>
      </c>
      <c r="I135" s="21" t="s">
        <v>79</v>
      </c>
      <c r="J135" s="22">
        <v>43587</v>
      </c>
      <c r="K135" s="23">
        <v>0.63783564814814997</v>
      </c>
      <c r="L135" s="22">
        <v>43587</v>
      </c>
      <c r="M135" s="23">
        <v>0.63783564814814997</v>
      </c>
      <c r="N135" s="24">
        <v>20</v>
      </c>
      <c r="O135" s="21" t="s">
        <v>66</v>
      </c>
      <c r="P135" s="24">
        <f>TotalMov[[#This Row],[Confirmed activ. 3 (ILE03)]]</f>
        <v>20</v>
      </c>
      <c r="Q135" s="24">
        <v>20</v>
      </c>
      <c r="R135" s="21" t="s">
        <v>66</v>
      </c>
      <c r="S135" s="21" t="s">
        <v>72</v>
      </c>
    </row>
    <row r="136" spans="1:19" x14ac:dyDescent="0.35">
      <c r="A136" s="21">
        <v>1527036</v>
      </c>
      <c r="B136" s="53">
        <v>411586</v>
      </c>
      <c r="C136" s="21">
        <f>VLOOKUP(TotalMov[[#This Row],[Order]],'Total Mov by SS'!B:C,2,0)</f>
        <v>126</v>
      </c>
      <c r="D136" s="21" t="s">
        <v>59</v>
      </c>
      <c r="E136" s="21" t="s">
        <v>88</v>
      </c>
      <c r="F136" s="21" t="s">
        <v>69</v>
      </c>
      <c r="G136" s="21" t="s">
        <v>62</v>
      </c>
      <c r="H136" s="21" t="s">
        <v>70</v>
      </c>
      <c r="I136" s="21" t="s">
        <v>81</v>
      </c>
      <c r="J136" s="22">
        <v>43587</v>
      </c>
      <c r="K136" s="23">
        <v>0.63827546296296001</v>
      </c>
      <c r="L136" s="22">
        <v>43587</v>
      </c>
      <c r="M136" s="23">
        <v>0.63827546296296001</v>
      </c>
      <c r="N136" s="24">
        <v>20</v>
      </c>
      <c r="O136" s="21" t="s">
        <v>66</v>
      </c>
      <c r="P136" s="24">
        <f>TotalMov[[#This Row],[Confirmed activ. 3 (ILE03)]]</f>
        <v>20</v>
      </c>
      <c r="Q136" s="24">
        <v>20</v>
      </c>
      <c r="R136" s="21" t="s">
        <v>66</v>
      </c>
      <c r="S136" s="21" t="s">
        <v>72</v>
      </c>
    </row>
    <row r="137" spans="1:19" x14ac:dyDescent="0.35">
      <c r="A137" s="21">
        <v>1527036</v>
      </c>
      <c r="B137" s="53">
        <v>411586</v>
      </c>
      <c r="C137" s="21">
        <f>VLOOKUP(TotalMov[[#This Row],[Order]],'Total Mov by SS'!B:C,2,0)</f>
        <v>126</v>
      </c>
      <c r="D137" s="21" t="s">
        <v>59</v>
      </c>
      <c r="E137" s="21" t="s">
        <v>95</v>
      </c>
      <c r="F137" s="21" t="s">
        <v>83</v>
      </c>
      <c r="G137" s="21" t="s">
        <v>62</v>
      </c>
      <c r="H137" s="21" t="s">
        <v>84</v>
      </c>
      <c r="I137" s="21" t="s">
        <v>84</v>
      </c>
      <c r="J137" s="22">
        <v>43587</v>
      </c>
      <c r="K137" s="23">
        <v>0.70143518518518999</v>
      </c>
      <c r="L137" s="22">
        <v>43589</v>
      </c>
      <c r="M137" s="23">
        <v>0.96562499999999996</v>
      </c>
      <c r="N137" s="25">
        <v>619.923</v>
      </c>
      <c r="O137" s="21" t="s">
        <v>66</v>
      </c>
      <c r="P137" s="24">
        <f>TotalMov[[#This Row],[Confirmed activ. 3 (ILE03)]]</f>
        <v>619.923</v>
      </c>
      <c r="Q137" s="24">
        <v>450</v>
      </c>
      <c r="R137" s="21" t="s">
        <v>66</v>
      </c>
      <c r="S137" s="21" t="s">
        <v>67</v>
      </c>
    </row>
    <row r="138" spans="1:19" x14ac:dyDescent="0.35">
      <c r="A138" s="21">
        <v>1527036</v>
      </c>
      <c r="B138" s="53">
        <v>411586</v>
      </c>
      <c r="C138" s="21">
        <f>VLOOKUP(TotalMov[[#This Row],[Order]],'Total Mov by SS'!B:C,2,0)</f>
        <v>126</v>
      </c>
      <c r="D138" s="21" t="s">
        <v>59</v>
      </c>
      <c r="E138" s="21" t="s">
        <v>97</v>
      </c>
      <c r="F138" s="21" t="s">
        <v>86</v>
      </c>
      <c r="G138" s="21" t="s">
        <v>62</v>
      </c>
      <c r="H138" s="21" t="s">
        <v>87</v>
      </c>
      <c r="I138" s="21" t="s">
        <v>87</v>
      </c>
      <c r="J138" s="22">
        <v>43590</v>
      </c>
      <c r="K138" s="23">
        <v>0.29017361111111001</v>
      </c>
      <c r="L138" s="22">
        <v>43590</v>
      </c>
      <c r="M138" s="23">
        <v>0.29017361111111001</v>
      </c>
      <c r="N138" s="24">
        <v>20</v>
      </c>
      <c r="O138" s="21" t="s">
        <v>66</v>
      </c>
      <c r="P138" s="24">
        <f>TotalMov[[#This Row],[Confirmed activ. 3 (ILE03)]]</f>
        <v>20</v>
      </c>
      <c r="Q138" s="24">
        <v>20</v>
      </c>
      <c r="R138" s="21" t="s">
        <v>66</v>
      </c>
      <c r="S138" s="21" t="s">
        <v>72</v>
      </c>
    </row>
    <row r="139" spans="1:19" x14ac:dyDescent="0.35">
      <c r="A139" s="21">
        <v>1527036</v>
      </c>
      <c r="B139" s="53">
        <v>411586</v>
      </c>
      <c r="C139" s="21">
        <f>VLOOKUP(TotalMov[[#This Row],[Order]],'Total Mov by SS'!B:C,2,0)</f>
        <v>126</v>
      </c>
      <c r="D139" s="21" t="s">
        <v>59</v>
      </c>
      <c r="E139" s="21" t="s">
        <v>99</v>
      </c>
      <c r="F139" s="21" t="s">
        <v>61</v>
      </c>
      <c r="G139" s="21" t="s">
        <v>62</v>
      </c>
      <c r="H139" s="21" t="s">
        <v>63</v>
      </c>
      <c r="I139" s="21" t="s">
        <v>96</v>
      </c>
      <c r="J139" s="22">
        <v>43598</v>
      </c>
      <c r="K139" s="23">
        <v>0.55564814814815</v>
      </c>
      <c r="L139" s="22">
        <v>43598</v>
      </c>
      <c r="M139" s="23">
        <v>0.56402777777778002</v>
      </c>
      <c r="N139" s="25">
        <v>12.067</v>
      </c>
      <c r="O139" s="21" t="s">
        <v>66</v>
      </c>
      <c r="P139" s="24">
        <f>TotalMov[[#This Row],[Confirmed activ. 3 (ILE03)]]</f>
        <v>12.067</v>
      </c>
      <c r="Q139" s="24">
        <v>100</v>
      </c>
      <c r="R139" s="21" t="s">
        <v>66</v>
      </c>
      <c r="S139" s="21" t="s">
        <v>67</v>
      </c>
    </row>
    <row r="140" spans="1:19" x14ac:dyDescent="0.35">
      <c r="A140" s="21">
        <v>1527036</v>
      </c>
      <c r="B140" s="53">
        <v>411586</v>
      </c>
      <c r="C140" s="21">
        <f>VLOOKUP(TotalMov[[#This Row],[Order]],'Total Mov by SS'!B:C,2,0)</f>
        <v>126</v>
      </c>
      <c r="D140" s="21" t="s">
        <v>59</v>
      </c>
      <c r="E140" s="21" t="s">
        <v>101</v>
      </c>
      <c r="F140" s="21" t="s">
        <v>69</v>
      </c>
      <c r="G140" s="21" t="s">
        <v>62</v>
      </c>
      <c r="H140" s="21" t="s">
        <v>70</v>
      </c>
      <c r="I140" s="21" t="s">
        <v>98</v>
      </c>
      <c r="J140" s="22">
        <v>43598</v>
      </c>
      <c r="K140" s="23">
        <v>0.58443287037036995</v>
      </c>
      <c r="L140" s="22">
        <v>43598</v>
      </c>
      <c r="M140" s="23">
        <v>0.58443287037036995</v>
      </c>
      <c r="N140" s="24">
        <v>20</v>
      </c>
      <c r="O140" s="21" t="s">
        <v>66</v>
      </c>
      <c r="P140" s="24">
        <f>TotalMov[[#This Row],[Confirmed activ. 3 (ILE03)]]</f>
        <v>20</v>
      </c>
      <c r="Q140" s="24">
        <v>20</v>
      </c>
      <c r="R140" s="21" t="s">
        <v>66</v>
      </c>
      <c r="S140" s="21" t="s">
        <v>72</v>
      </c>
    </row>
    <row r="141" spans="1:19" x14ac:dyDescent="0.35">
      <c r="A141" s="21">
        <v>1527036</v>
      </c>
      <c r="B141" s="53">
        <v>411586</v>
      </c>
      <c r="C141" s="21">
        <f>VLOOKUP(TotalMov[[#This Row],[Order]],'Total Mov by SS'!B:C,2,0)</f>
        <v>126</v>
      </c>
      <c r="D141" s="21" t="s">
        <v>59</v>
      </c>
      <c r="E141" s="21" t="s">
        <v>104</v>
      </c>
      <c r="F141" s="21" t="s">
        <v>69</v>
      </c>
      <c r="G141" s="21" t="s">
        <v>62</v>
      </c>
      <c r="H141" s="21" t="s">
        <v>70</v>
      </c>
      <c r="I141" s="21" t="s">
        <v>100</v>
      </c>
      <c r="J141" s="22">
        <v>43598</v>
      </c>
      <c r="K141" s="23">
        <v>0.58446759259258996</v>
      </c>
      <c r="L141" s="22">
        <v>43598</v>
      </c>
      <c r="M141" s="23">
        <v>0.58446759259258996</v>
      </c>
      <c r="N141" s="24">
        <v>30</v>
      </c>
      <c r="O141" s="21" t="s">
        <v>66</v>
      </c>
      <c r="P141" s="24">
        <f>TotalMov[[#This Row],[Confirmed activ. 3 (ILE03)]]</f>
        <v>30</v>
      </c>
      <c r="Q141" s="24">
        <v>30</v>
      </c>
      <c r="R141" s="21" t="s">
        <v>66</v>
      </c>
      <c r="S141" s="21" t="s">
        <v>72</v>
      </c>
    </row>
    <row r="142" spans="1:19" x14ac:dyDescent="0.35">
      <c r="A142" s="21">
        <v>1527036</v>
      </c>
      <c r="B142" s="53">
        <v>411586</v>
      </c>
      <c r="C142" s="21">
        <f>VLOOKUP(TotalMov[[#This Row],[Order]],'Total Mov by SS'!B:C,2,0)</f>
        <v>126</v>
      </c>
      <c r="D142" s="21" t="s">
        <v>59</v>
      </c>
      <c r="E142" s="21" t="s">
        <v>113</v>
      </c>
      <c r="F142" s="21" t="s">
        <v>102</v>
      </c>
      <c r="G142" s="21" t="s">
        <v>62</v>
      </c>
      <c r="H142" s="21" t="s">
        <v>100</v>
      </c>
      <c r="I142" s="21" t="s">
        <v>103</v>
      </c>
      <c r="J142" s="22">
        <v>43598</v>
      </c>
      <c r="K142" s="23">
        <v>0.58450231481480996</v>
      </c>
      <c r="L142" s="22">
        <v>43598</v>
      </c>
      <c r="M142" s="23">
        <v>0.58450231481480996</v>
      </c>
      <c r="N142" s="24">
        <v>30</v>
      </c>
      <c r="O142" s="21" t="s">
        <v>66</v>
      </c>
      <c r="P142" s="24">
        <f>TotalMov[[#This Row],[Confirmed activ. 3 (ILE03)]]</f>
        <v>30</v>
      </c>
      <c r="Q142" s="24">
        <v>30</v>
      </c>
      <c r="R142" s="21" t="s">
        <v>66</v>
      </c>
      <c r="S142" s="21" t="s">
        <v>72</v>
      </c>
    </row>
    <row r="143" spans="1:19" x14ac:dyDescent="0.35">
      <c r="A143" s="21">
        <v>1527036</v>
      </c>
      <c r="B143" s="53">
        <v>411586</v>
      </c>
      <c r="C143" s="21">
        <f>VLOOKUP(TotalMov[[#This Row],[Order]],'Total Mov by SS'!B:C,2,0)</f>
        <v>126</v>
      </c>
      <c r="D143" s="21" t="s">
        <v>59</v>
      </c>
      <c r="E143" s="21" t="s">
        <v>114</v>
      </c>
      <c r="F143" s="21" t="s">
        <v>102</v>
      </c>
      <c r="G143" s="21" t="s">
        <v>105</v>
      </c>
      <c r="H143" s="21" t="s">
        <v>100</v>
      </c>
      <c r="I143" s="21" t="s">
        <v>106</v>
      </c>
      <c r="J143" s="22">
        <v>43599</v>
      </c>
      <c r="K143" s="23">
        <v>0.59563657407407</v>
      </c>
      <c r="L143" s="22">
        <v>43599</v>
      </c>
      <c r="M143" s="23">
        <v>0.59563657407407</v>
      </c>
      <c r="N143" s="24">
        <v>45</v>
      </c>
      <c r="O143" s="21" t="s">
        <v>66</v>
      </c>
      <c r="P143" s="24">
        <f>TotalMov[[#This Row],[Confirmed activ. 3 (ILE03)]]</f>
        <v>45</v>
      </c>
      <c r="Q143" s="24">
        <v>45</v>
      </c>
      <c r="R143" s="21" t="s">
        <v>66</v>
      </c>
      <c r="S143" s="21" t="s">
        <v>72</v>
      </c>
    </row>
    <row r="144" spans="1:19" x14ac:dyDescent="0.35">
      <c r="A144" s="21">
        <v>1527036</v>
      </c>
      <c r="B144" s="53">
        <v>411586</v>
      </c>
      <c r="C144" s="21">
        <f>VLOOKUP(TotalMov[[#This Row],[Order]],'Total Mov by SS'!B:C,2,0)</f>
        <v>126</v>
      </c>
      <c r="D144" s="21" t="s">
        <v>107</v>
      </c>
      <c r="E144" s="21" t="s">
        <v>60</v>
      </c>
      <c r="F144" s="21" t="s">
        <v>61</v>
      </c>
      <c r="G144" s="21" t="s">
        <v>90</v>
      </c>
      <c r="H144" s="21" t="s">
        <v>63</v>
      </c>
      <c r="I144" s="21" t="s">
        <v>108</v>
      </c>
      <c r="J144" s="22"/>
      <c r="K144" s="23">
        <v>0</v>
      </c>
      <c r="L144" s="22"/>
      <c r="M144" s="23">
        <v>0</v>
      </c>
      <c r="N144" s="25">
        <v>0</v>
      </c>
      <c r="O144" s="21" t="s">
        <v>93</v>
      </c>
      <c r="P144" s="24"/>
      <c r="Q144" s="24">
        <v>1</v>
      </c>
      <c r="R144" s="21" t="s">
        <v>66</v>
      </c>
      <c r="S144" s="21" t="s">
        <v>94</v>
      </c>
    </row>
    <row r="145" spans="1:19" x14ac:dyDescent="0.35">
      <c r="A145" s="21">
        <v>1527036</v>
      </c>
      <c r="B145" s="53">
        <v>411586</v>
      </c>
      <c r="C145" s="21">
        <f>VLOOKUP(TotalMov[[#This Row],[Order]],'Total Mov by SS'!B:C,2,0)</f>
        <v>126</v>
      </c>
      <c r="D145" s="21" t="s">
        <v>109</v>
      </c>
      <c r="E145" s="21" t="s">
        <v>95</v>
      </c>
      <c r="F145" s="21" t="s">
        <v>83</v>
      </c>
      <c r="G145" s="21" t="s">
        <v>90</v>
      </c>
      <c r="H145" s="21" t="s">
        <v>84</v>
      </c>
      <c r="I145" s="21" t="s">
        <v>110</v>
      </c>
      <c r="J145" s="22"/>
      <c r="K145" s="23">
        <v>0</v>
      </c>
      <c r="L145" s="22"/>
      <c r="M145" s="23">
        <v>0</v>
      </c>
      <c r="N145" s="25">
        <v>0</v>
      </c>
      <c r="O145" s="21" t="s">
        <v>93</v>
      </c>
      <c r="P145" s="24"/>
      <c r="Q145" s="24">
        <v>5</v>
      </c>
      <c r="R145" s="21" t="s">
        <v>66</v>
      </c>
      <c r="S145" s="21" t="s">
        <v>94</v>
      </c>
    </row>
    <row r="146" spans="1:19" x14ac:dyDescent="0.35">
      <c r="A146" s="21">
        <v>1527037</v>
      </c>
      <c r="B146" s="53">
        <v>411586</v>
      </c>
      <c r="C146" s="21">
        <f>VLOOKUP(TotalMov[[#This Row],[Order]],'Total Mov by SS'!B:C,2,0)</f>
        <v>126</v>
      </c>
      <c r="D146" s="21" t="s">
        <v>59</v>
      </c>
      <c r="E146" s="21" t="s">
        <v>60</v>
      </c>
      <c r="F146" s="21" t="s">
        <v>83</v>
      </c>
      <c r="G146" s="21" t="s">
        <v>62</v>
      </c>
      <c r="H146" s="21" t="s">
        <v>84</v>
      </c>
      <c r="I146" s="21" t="s">
        <v>111</v>
      </c>
      <c r="J146" s="22">
        <v>43583</v>
      </c>
      <c r="K146" s="23">
        <v>0.85481481481481003</v>
      </c>
      <c r="L146" s="22">
        <v>43584</v>
      </c>
      <c r="M146" s="23">
        <v>0.28833333333333</v>
      </c>
      <c r="N146" s="25">
        <v>1.9570000000000001</v>
      </c>
      <c r="O146" s="21" t="s">
        <v>77</v>
      </c>
      <c r="P146" s="24">
        <f>TotalMov[[#This Row],[Confirmed activ. 3 (ILE03)]]*60</f>
        <v>117.42</v>
      </c>
      <c r="Q146" s="24">
        <v>40</v>
      </c>
      <c r="R146" s="21" t="s">
        <v>66</v>
      </c>
      <c r="S146" s="21" t="s">
        <v>67</v>
      </c>
    </row>
    <row r="147" spans="1:19" x14ac:dyDescent="0.35">
      <c r="A147" s="21">
        <v>1527037</v>
      </c>
      <c r="B147" s="53">
        <v>411586</v>
      </c>
      <c r="C147" s="21">
        <f>VLOOKUP(TotalMov[[#This Row],[Order]],'Total Mov by SS'!B:C,2,0)</f>
        <v>126</v>
      </c>
      <c r="D147" s="21" t="s">
        <v>59</v>
      </c>
      <c r="E147" s="21" t="s">
        <v>68</v>
      </c>
      <c r="F147" s="21" t="s">
        <v>61</v>
      </c>
      <c r="G147" s="21" t="s">
        <v>62</v>
      </c>
      <c r="H147" s="21" t="s">
        <v>63</v>
      </c>
      <c r="I147" s="21" t="s">
        <v>64</v>
      </c>
      <c r="J147" s="22">
        <v>43584</v>
      </c>
      <c r="K147" s="23">
        <v>0.41172453703703998</v>
      </c>
      <c r="L147" s="22">
        <v>43584</v>
      </c>
      <c r="M147" s="23">
        <v>0.42773148148147999</v>
      </c>
      <c r="N147" s="25">
        <v>23.05</v>
      </c>
      <c r="O147" s="21" t="s">
        <v>66</v>
      </c>
      <c r="P147" s="24">
        <f>TotalMov[[#This Row],[Confirmed activ. 3 (ILE03)]]</f>
        <v>23.05</v>
      </c>
      <c r="Q147" s="24">
        <v>15</v>
      </c>
      <c r="R147" s="21" t="s">
        <v>66</v>
      </c>
      <c r="S147" s="21" t="s">
        <v>67</v>
      </c>
    </row>
    <row r="148" spans="1:19" x14ac:dyDescent="0.35">
      <c r="A148" s="21">
        <v>1527037</v>
      </c>
      <c r="B148" s="53">
        <v>411586</v>
      </c>
      <c r="C148" s="21">
        <f>VLOOKUP(TotalMov[[#This Row],[Order]],'Total Mov by SS'!B:C,2,0)</f>
        <v>126</v>
      </c>
      <c r="D148" s="21" t="s">
        <v>59</v>
      </c>
      <c r="E148" s="21" t="s">
        <v>73</v>
      </c>
      <c r="F148" s="21" t="s">
        <v>69</v>
      </c>
      <c r="G148" s="21" t="s">
        <v>62</v>
      </c>
      <c r="H148" s="21" t="s">
        <v>70</v>
      </c>
      <c r="I148" s="21" t="s">
        <v>71</v>
      </c>
      <c r="J148" s="22">
        <v>43584</v>
      </c>
      <c r="K148" s="23">
        <v>0.45206018518518998</v>
      </c>
      <c r="L148" s="22">
        <v>43584</v>
      </c>
      <c r="M148" s="23">
        <v>0.45206018518518998</v>
      </c>
      <c r="N148" s="24">
        <v>20</v>
      </c>
      <c r="O148" s="21" t="s">
        <v>66</v>
      </c>
      <c r="P148" s="24">
        <f>TotalMov[[#This Row],[Confirmed activ. 3 (ILE03)]]</f>
        <v>20</v>
      </c>
      <c r="Q148" s="24">
        <v>20</v>
      </c>
      <c r="R148" s="21" t="s">
        <v>66</v>
      </c>
      <c r="S148" s="21" t="s">
        <v>72</v>
      </c>
    </row>
    <row r="149" spans="1:19" x14ac:dyDescent="0.35">
      <c r="A149" s="21">
        <v>1527037</v>
      </c>
      <c r="B149" s="53">
        <v>411586</v>
      </c>
      <c r="C149" s="21">
        <f>VLOOKUP(TotalMov[[#This Row],[Order]],'Total Mov by SS'!B:C,2,0)</f>
        <v>126</v>
      </c>
      <c r="D149" s="21" t="s">
        <v>59</v>
      </c>
      <c r="E149" s="21" t="s">
        <v>75</v>
      </c>
      <c r="F149" s="21" t="s">
        <v>61</v>
      </c>
      <c r="G149" s="21" t="s">
        <v>62</v>
      </c>
      <c r="H149" s="21" t="s">
        <v>63</v>
      </c>
      <c r="I149" s="21" t="s">
        <v>74</v>
      </c>
      <c r="J149" s="22">
        <v>43584</v>
      </c>
      <c r="K149" s="23">
        <v>0.50690972222221997</v>
      </c>
      <c r="L149" s="22">
        <v>43585</v>
      </c>
      <c r="M149" s="23">
        <v>0.74557870370370005</v>
      </c>
      <c r="N149" s="25">
        <v>15.771000000000001</v>
      </c>
      <c r="O149" s="21" t="s">
        <v>77</v>
      </c>
      <c r="P149" s="24">
        <f>TotalMov[[#This Row],[Confirmed activ. 3 (ILE03)]]*60</f>
        <v>946.26</v>
      </c>
      <c r="Q149" s="24">
        <v>350</v>
      </c>
      <c r="R149" s="21" t="s">
        <v>66</v>
      </c>
      <c r="S149" s="21" t="s">
        <v>67</v>
      </c>
    </row>
    <row r="150" spans="1:19" x14ac:dyDescent="0.35">
      <c r="A150" s="21">
        <v>1527037</v>
      </c>
      <c r="B150" s="53">
        <v>411586</v>
      </c>
      <c r="C150" s="21">
        <f>VLOOKUP(TotalMov[[#This Row],[Order]],'Total Mov by SS'!B:C,2,0)</f>
        <v>126</v>
      </c>
      <c r="D150" s="21" t="s">
        <v>59</v>
      </c>
      <c r="E150" s="21" t="s">
        <v>78</v>
      </c>
      <c r="F150" s="21" t="s">
        <v>61</v>
      </c>
      <c r="G150" s="21" t="s">
        <v>62</v>
      </c>
      <c r="H150" s="21" t="s">
        <v>63</v>
      </c>
      <c r="I150" s="21" t="s">
        <v>76</v>
      </c>
      <c r="J150" s="22">
        <v>43586</v>
      </c>
      <c r="K150" s="23">
        <v>0.32201388888888999</v>
      </c>
      <c r="L150" s="22">
        <v>43590</v>
      </c>
      <c r="M150" s="23">
        <v>0.61887731481481001</v>
      </c>
      <c r="N150" s="25">
        <v>25.321999999999999</v>
      </c>
      <c r="O150" s="21" t="s">
        <v>77</v>
      </c>
      <c r="P150" s="24">
        <f>TotalMov[[#This Row],[Confirmed activ. 3 (ILE03)]]*60</f>
        <v>1519.32</v>
      </c>
      <c r="Q150" s="24">
        <v>1020</v>
      </c>
      <c r="R150" s="21" t="s">
        <v>66</v>
      </c>
      <c r="S150" s="21" t="s">
        <v>67</v>
      </c>
    </row>
    <row r="151" spans="1:19" x14ac:dyDescent="0.35">
      <c r="A151" s="21">
        <v>1527037</v>
      </c>
      <c r="B151" s="53">
        <v>411586</v>
      </c>
      <c r="C151" s="21">
        <f>VLOOKUP(TotalMov[[#This Row],[Order]],'Total Mov by SS'!B:C,2,0)</f>
        <v>126</v>
      </c>
      <c r="D151" s="21" t="s">
        <v>59</v>
      </c>
      <c r="E151" s="21" t="s">
        <v>80</v>
      </c>
      <c r="F151" s="21" t="s">
        <v>61</v>
      </c>
      <c r="G151" s="21" t="s">
        <v>62</v>
      </c>
      <c r="H151" s="21" t="s">
        <v>63</v>
      </c>
      <c r="I151" s="21" t="s">
        <v>112</v>
      </c>
      <c r="J151" s="22">
        <v>43590</v>
      </c>
      <c r="K151" s="23">
        <v>0.61923611111110999</v>
      </c>
      <c r="L151" s="22">
        <v>43590</v>
      </c>
      <c r="M151" s="23">
        <v>0.68972222222222002</v>
      </c>
      <c r="N151" s="25">
        <v>1.6919999999999999</v>
      </c>
      <c r="O151" s="21" t="s">
        <v>77</v>
      </c>
      <c r="P151" s="24">
        <f>TotalMov[[#This Row],[Confirmed activ. 3 (ILE03)]]*60</f>
        <v>101.52</v>
      </c>
      <c r="Q151" s="24">
        <v>50</v>
      </c>
      <c r="R151" s="21" t="s">
        <v>66</v>
      </c>
      <c r="S151" s="21" t="s">
        <v>67</v>
      </c>
    </row>
    <row r="152" spans="1:19" x14ac:dyDescent="0.35">
      <c r="A152" s="21">
        <v>1527037</v>
      </c>
      <c r="B152" s="53">
        <v>411586</v>
      </c>
      <c r="C152" s="21">
        <f>VLOOKUP(TotalMov[[#This Row],[Order]],'Total Mov by SS'!B:C,2,0)</f>
        <v>126</v>
      </c>
      <c r="D152" s="21" t="s">
        <v>59</v>
      </c>
      <c r="E152" s="21" t="s">
        <v>82</v>
      </c>
      <c r="F152" s="21" t="s">
        <v>89</v>
      </c>
      <c r="G152" s="21" t="s">
        <v>90</v>
      </c>
      <c r="H152" s="21" t="s">
        <v>91</v>
      </c>
      <c r="I152" s="21" t="s">
        <v>92</v>
      </c>
      <c r="J152" s="22"/>
      <c r="K152" s="23">
        <v>0</v>
      </c>
      <c r="L152" s="22"/>
      <c r="M152" s="23">
        <v>0</v>
      </c>
      <c r="N152" s="25">
        <v>0</v>
      </c>
      <c r="O152" s="21" t="s">
        <v>93</v>
      </c>
      <c r="P152" s="24"/>
      <c r="Q152" s="24">
        <v>2150</v>
      </c>
      <c r="R152" s="21" t="s">
        <v>66</v>
      </c>
      <c r="S152" s="21" t="s">
        <v>94</v>
      </c>
    </row>
    <row r="153" spans="1:19" x14ac:dyDescent="0.35">
      <c r="A153" s="21">
        <v>1527037</v>
      </c>
      <c r="B153" s="53">
        <v>411586</v>
      </c>
      <c r="C153" s="21">
        <f>VLOOKUP(TotalMov[[#This Row],[Order]],'Total Mov by SS'!B:C,2,0)</f>
        <v>126</v>
      </c>
      <c r="D153" s="21" t="s">
        <v>59</v>
      </c>
      <c r="E153" s="21" t="s">
        <v>85</v>
      </c>
      <c r="F153" s="21" t="s">
        <v>69</v>
      </c>
      <c r="G153" s="21" t="s">
        <v>62</v>
      </c>
      <c r="H153" s="21" t="s">
        <v>70</v>
      </c>
      <c r="I153" s="21" t="s">
        <v>79</v>
      </c>
      <c r="J153" s="22">
        <v>43590</v>
      </c>
      <c r="K153" s="23">
        <v>0.67324074074074003</v>
      </c>
      <c r="L153" s="22">
        <v>43590</v>
      </c>
      <c r="M153" s="23">
        <v>0.67324074074074003</v>
      </c>
      <c r="N153" s="24">
        <v>20</v>
      </c>
      <c r="O153" s="21" t="s">
        <v>66</v>
      </c>
      <c r="P153" s="24">
        <f>TotalMov[[#This Row],[Confirmed activ. 3 (ILE03)]]</f>
        <v>20</v>
      </c>
      <c r="Q153" s="24">
        <v>20</v>
      </c>
      <c r="R153" s="21" t="s">
        <v>66</v>
      </c>
      <c r="S153" s="21" t="s">
        <v>72</v>
      </c>
    </row>
    <row r="154" spans="1:19" x14ac:dyDescent="0.35">
      <c r="A154" s="21">
        <v>1527037</v>
      </c>
      <c r="B154" s="53">
        <v>411586</v>
      </c>
      <c r="C154" s="21">
        <f>VLOOKUP(TotalMov[[#This Row],[Order]],'Total Mov by SS'!B:C,2,0)</f>
        <v>126</v>
      </c>
      <c r="D154" s="21" t="s">
        <v>59</v>
      </c>
      <c r="E154" s="21" t="s">
        <v>88</v>
      </c>
      <c r="F154" s="21" t="s">
        <v>69</v>
      </c>
      <c r="G154" s="21" t="s">
        <v>62</v>
      </c>
      <c r="H154" s="21" t="s">
        <v>70</v>
      </c>
      <c r="I154" s="21" t="s">
        <v>81</v>
      </c>
      <c r="J154" s="22">
        <v>43590</v>
      </c>
      <c r="K154" s="23">
        <v>0.67332175925925997</v>
      </c>
      <c r="L154" s="22">
        <v>43590</v>
      </c>
      <c r="M154" s="23">
        <v>0.67332175925925997</v>
      </c>
      <c r="N154" s="24">
        <v>20</v>
      </c>
      <c r="O154" s="21" t="s">
        <v>66</v>
      </c>
      <c r="P154" s="24">
        <f>TotalMov[[#This Row],[Confirmed activ. 3 (ILE03)]]</f>
        <v>20</v>
      </c>
      <c r="Q154" s="24">
        <v>20</v>
      </c>
      <c r="R154" s="21" t="s">
        <v>66</v>
      </c>
      <c r="S154" s="21" t="s">
        <v>72</v>
      </c>
    </row>
    <row r="155" spans="1:19" x14ac:dyDescent="0.35">
      <c r="A155" s="21">
        <v>1527037</v>
      </c>
      <c r="B155" s="53">
        <v>411586</v>
      </c>
      <c r="C155" s="21">
        <f>VLOOKUP(TotalMov[[#This Row],[Order]],'Total Mov by SS'!B:C,2,0)</f>
        <v>126</v>
      </c>
      <c r="D155" s="21" t="s">
        <v>59</v>
      </c>
      <c r="E155" s="21" t="s">
        <v>95</v>
      </c>
      <c r="F155" s="21" t="s">
        <v>83</v>
      </c>
      <c r="G155" s="21" t="s">
        <v>62</v>
      </c>
      <c r="H155" s="21" t="s">
        <v>84</v>
      </c>
      <c r="I155" s="21" t="s">
        <v>84</v>
      </c>
      <c r="J155" s="22">
        <v>43590</v>
      </c>
      <c r="K155" s="23">
        <v>0.72842592592593003</v>
      </c>
      <c r="L155" s="22">
        <v>43591</v>
      </c>
      <c r="M155" s="23">
        <v>0.64515046296295997</v>
      </c>
      <c r="N155" s="25">
        <v>23.423999999999999</v>
      </c>
      <c r="O155" s="21" t="s">
        <v>77</v>
      </c>
      <c r="P155" s="24">
        <f>TotalMov[[#This Row],[Confirmed activ. 3 (ILE03)]]*60</f>
        <v>1405.44</v>
      </c>
      <c r="Q155" s="24">
        <v>450</v>
      </c>
      <c r="R155" s="21" t="s">
        <v>66</v>
      </c>
      <c r="S155" s="21" t="s">
        <v>67</v>
      </c>
    </row>
    <row r="156" spans="1:19" x14ac:dyDescent="0.35">
      <c r="A156" s="21">
        <v>1527037</v>
      </c>
      <c r="B156" s="53">
        <v>411586</v>
      </c>
      <c r="C156" s="21">
        <f>VLOOKUP(TotalMov[[#This Row],[Order]],'Total Mov by SS'!B:C,2,0)</f>
        <v>126</v>
      </c>
      <c r="D156" s="21" t="s">
        <v>59</v>
      </c>
      <c r="E156" s="21" t="s">
        <v>97</v>
      </c>
      <c r="F156" s="21" t="s">
        <v>86</v>
      </c>
      <c r="G156" s="21" t="s">
        <v>62</v>
      </c>
      <c r="H156" s="21" t="s">
        <v>87</v>
      </c>
      <c r="I156" s="21" t="s">
        <v>87</v>
      </c>
      <c r="J156" s="22">
        <v>43592</v>
      </c>
      <c r="K156" s="23">
        <v>0.33751157407407001</v>
      </c>
      <c r="L156" s="22">
        <v>43592</v>
      </c>
      <c r="M156" s="23">
        <v>0.33751157407407001</v>
      </c>
      <c r="N156" s="24">
        <v>20</v>
      </c>
      <c r="O156" s="21" t="s">
        <v>66</v>
      </c>
      <c r="P156" s="24">
        <f>TotalMov[[#This Row],[Confirmed activ. 3 (ILE03)]]</f>
        <v>20</v>
      </c>
      <c r="Q156" s="24">
        <v>20</v>
      </c>
      <c r="R156" s="21" t="s">
        <v>66</v>
      </c>
      <c r="S156" s="21" t="s">
        <v>72</v>
      </c>
    </row>
    <row r="157" spans="1:19" x14ac:dyDescent="0.35">
      <c r="A157" s="21">
        <v>1527037</v>
      </c>
      <c r="B157" s="53">
        <v>411586</v>
      </c>
      <c r="C157" s="21">
        <f>VLOOKUP(TotalMov[[#This Row],[Order]],'Total Mov by SS'!B:C,2,0)</f>
        <v>126</v>
      </c>
      <c r="D157" s="21" t="s">
        <v>59</v>
      </c>
      <c r="E157" s="21" t="s">
        <v>99</v>
      </c>
      <c r="F157" s="21" t="s">
        <v>61</v>
      </c>
      <c r="G157" s="21" t="s">
        <v>62</v>
      </c>
      <c r="H157" s="21" t="s">
        <v>63</v>
      </c>
      <c r="I157" s="21" t="s">
        <v>96</v>
      </c>
      <c r="J157" s="22">
        <v>43593</v>
      </c>
      <c r="K157" s="23">
        <v>0.40383101851851999</v>
      </c>
      <c r="L157" s="22">
        <v>43593</v>
      </c>
      <c r="M157" s="23">
        <v>0.59481481481481002</v>
      </c>
      <c r="N157" s="25">
        <v>3.4809999999999999</v>
      </c>
      <c r="O157" s="21" t="s">
        <v>77</v>
      </c>
      <c r="P157" s="24">
        <f>TotalMov[[#This Row],[Confirmed activ. 3 (ILE03)]]*60</f>
        <v>208.85999999999999</v>
      </c>
      <c r="Q157" s="24">
        <v>100</v>
      </c>
      <c r="R157" s="21" t="s">
        <v>66</v>
      </c>
      <c r="S157" s="21" t="s">
        <v>67</v>
      </c>
    </row>
    <row r="158" spans="1:19" x14ac:dyDescent="0.35">
      <c r="A158" s="21">
        <v>1527037</v>
      </c>
      <c r="B158" s="53">
        <v>411586</v>
      </c>
      <c r="C158" s="21">
        <f>VLOOKUP(TotalMov[[#This Row],[Order]],'Total Mov by SS'!B:C,2,0)</f>
        <v>126</v>
      </c>
      <c r="D158" s="21" t="s">
        <v>59</v>
      </c>
      <c r="E158" s="21" t="s">
        <v>101</v>
      </c>
      <c r="F158" s="21" t="s">
        <v>69</v>
      </c>
      <c r="G158" s="21" t="s">
        <v>62</v>
      </c>
      <c r="H158" s="21" t="s">
        <v>70</v>
      </c>
      <c r="I158" s="21" t="s">
        <v>98</v>
      </c>
      <c r="J158" s="22">
        <v>43597</v>
      </c>
      <c r="K158" s="23">
        <v>0.53208333333333002</v>
      </c>
      <c r="L158" s="22">
        <v>43597</v>
      </c>
      <c r="M158" s="23">
        <v>0.53208333333333002</v>
      </c>
      <c r="N158" s="24">
        <v>20</v>
      </c>
      <c r="O158" s="21" t="s">
        <v>66</v>
      </c>
      <c r="P158" s="24">
        <f>TotalMov[[#This Row],[Confirmed activ. 3 (ILE03)]]</f>
        <v>20</v>
      </c>
      <c r="Q158" s="24">
        <v>20</v>
      </c>
      <c r="R158" s="21" t="s">
        <v>66</v>
      </c>
      <c r="S158" s="21" t="s">
        <v>72</v>
      </c>
    </row>
    <row r="159" spans="1:19" x14ac:dyDescent="0.35">
      <c r="A159" s="21">
        <v>1527037</v>
      </c>
      <c r="B159" s="53">
        <v>411586</v>
      </c>
      <c r="C159" s="21">
        <f>VLOOKUP(TotalMov[[#This Row],[Order]],'Total Mov by SS'!B:C,2,0)</f>
        <v>126</v>
      </c>
      <c r="D159" s="21" t="s">
        <v>59</v>
      </c>
      <c r="E159" s="21" t="s">
        <v>104</v>
      </c>
      <c r="F159" s="21" t="s">
        <v>69</v>
      </c>
      <c r="G159" s="21" t="s">
        <v>62</v>
      </c>
      <c r="H159" s="21" t="s">
        <v>70</v>
      </c>
      <c r="I159" s="21" t="s">
        <v>100</v>
      </c>
      <c r="J159" s="22">
        <v>43597</v>
      </c>
      <c r="K159" s="23">
        <v>0.53212962962962995</v>
      </c>
      <c r="L159" s="22">
        <v>43597</v>
      </c>
      <c r="M159" s="23">
        <v>0.53212962962962995</v>
      </c>
      <c r="N159" s="24">
        <v>30</v>
      </c>
      <c r="O159" s="21" t="s">
        <v>66</v>
      </c>
      <c r="P159" s="24">
        <f>TotalMov[[#This Row],[Confirmed activ. 3 (ILE03)]]</f>
        <v>30</v>
      </c>
      <c r="Q159" s="24">
        <v>30</v>
      </c>
      <c r="R159" s="21" t="s">
        <v>66</v>
      </c>
      <c r="S159" s="21" t="s">
        <v>72</v>
      </c>
    </row>
    <row r="160" spans="1:19" x14ac:dyDescent="0.35">
      <c r="A160" s="21">
        <v>1527037</v>
      </c>
      <c r="B160" s="53">
        <v>411586</v>
      </c>
      <c r="C160" s="21">
        <f>VLOOKUP(TotalMov[[#This Row],[Order]],'Total Mov by SS'!B:C,2,0)</f>
        <v>126</v>
      </c>
      <c r="D160" s="21" t="s">
        <v>59</v>
      </c>
      <c r="E160" s="21" t="s">
        <v>113</v>
      </c>
      <c r="F160" s="21" t="s">
        <v>102</v>
      </c>
      <c r="G160" s="21" t="s">
        <v>62</v>
      </c>
      <c r="H160" s="21" t="s">
        <v>100</v>
      </c>
      <c r="I160" s="21" t="s">
        <v>103</v>
      </c>
      <c r="J160" s="22">
        <v>43597</v>
      </c>
      <c r="K160" s="23">
        <v>0.53216435185184996</v>
      </c>
      <c r="L160" s="22">
        <v>43597</v>
      </c>
      <c r="M160" s="23">
        <v>0.53216435185184996</v>
      </c>
      <c r="N160" s="24">
        <v>30</v>
      </c>
      <c r="O160" s="21" t="s">
        <v>66</v>
      </c>
      <c r="P160" s="24">
        <f>TotalMov[[#This Row],[Confirmed activ. 3 (ILE03)]]</f>
        <v>30</v>
      </c>
      <c r="Q160" s="24">
        <v>30</v>
      </c>
      <c r="R160" s="21" t="s">
        <v>66</v>
      </c>
      <c r="S160" s="21" t="s">
        <v>72</v>
      </c>
    </row>
    <row r="161" spans="1:19" x14ac:dyDescent="0.35">
      <c r="A161" s="21">
        <v>1527037</v>
      </c>
      <c r="B161" s="53">
        <v>411586</v>
      </c>
      <c r="C161" s="21">
        <f>VLOOKUP(TotalMov[[#This Row],[Order]],'Total Mov by SS'!B:C,2,0)</f>
        <v>126</v>
      </c>
      <c r="D161" s="21" t="s">
        <v>59</v>
      </c>
      <c r="E161" s="21" t="s">
        <v>114</v>
      </c>
      <c r="F161" s="21" t="s">
        <v>102</v>
      </c>
      <c r="G161" s="21" t="s">
        <v>105</v>
      </c>
      <c r="H161" s="21" t="s">
        <v>100</v>
      </c>
      <c r="I161" s="21" t="s">
        <v>106</v>
      </c>
      <c r="J161" s="22">
        <v>43599</v>
      </c>
      <c r="K161" s="23">
        <v>0.59526620370369998</v>
      </c>
      <c r="L161" s="22">
        <v>43599</v>
      </c>
      <c r="M161" s="23">
        <v>0.59526620370369998</v>
      </c>
      <c r="N161" s="24">
        <v>45</v>
      </c>
      <c r="O161" s="21" t="s">
        <v>66</v>
      </c>
      <c r="P161" s="24">
        <f>TotalMov[[#This Row],[Confirmed activ. 3 (ILE03)]]</f>
        <v>45</v>
      </c>
      <c r="Q161" s="24">
        <v>45</v>
      </c>
      <c r="R161" s="21" t="s">
        <v>66</v>
      </c>
      <c r="S161" s="21" t="s">
        <v>72</v>
      </c>
    </row>
    <row r="162" spans="1:19" x14ac:dyDescent="0.35">
      <c r="A162" s="21">
        <v>1527037</v>
      </c>
      <c r="B162" s="53">
        <v>411586</v>
      </c>
      <c r="C162" s="21">
        <f>VLOOKUP(TotalMov[[#This Row],[Order]],'Total Mov by SS'!B:C,2,0)</f>
        <v>126</v>
      </c>
      <c r="D162" s="21" t="s">
        <v>107</v>
      </c>
      <c r="E162" s="21" t="s">
        <v>60</v>
      </c>
      <c r="F162" s="21" t="s">
        <v>61</v>
      </c>
      <c r="G162" s="21" t="s">
        <v>90</v>
      </c>
      <c r="H162" s="21" t="s">
        <v>63</v>
      </c>
      <c r="I162" s="21" t="s">
        <v>108</v>
      </c>
      <c r="J162" s="22">
        <v>43593</v>
      </c>
      <c r="K162" s="23">
        <v>0.34480324074073998</v>
      </c>
      <c r="L162" s="22">
        <v>43597</v>
      </c>
      <c r="M162" s="23">
        <v>0.48547453703704002</v>
      </c>
      <c r="N162" s="25">
        <v>3.6890000000000001</v>
      </c>
      <c r="O162" s="21" t="s">
        <v>77</v>
      </c>
      <c r="P162" s="24">
        <f>TotalMov[[#This Row],[Confirmed activ. 3 (ILE03)]]*60</f>
        <v>221.34</v>
      </c>
      <c r="Q162" s="24">
        <v>1</v>
      </c>
      <c r="R162" s="21" t="s">
        <v>66</v>
      </c>
      <c r="S162" s="21" t="s">
        <v>67</v>
      </c>
    </row>
    <row r="163" spans="1:19" x14ac:dyDescent="0.35">
      <c r="A163" s="21">
        <v>1527037</v>
      </c>
      <c r="B163" s="53">
        <v>411586</v>
      </c>
      <c r="C163" s="21">
        <f>VLOOKUP(TotalMov[[#This Row],[Order]],'Total Mov by SS'!B:C,2,0)</f>
        <v>126</v>
      </c>
      <c r="D163" s="21" t="s">
        <v>109</v>
      </c>
      <c r="E163" s="21" t="s">
        <v>95</v>
      </c>
      <c r="F163" s="21" t="s">
        <v>83</v>
      </c>
      <c r="G163" s="21" t="s">
        <v>90</v>
      </c>
      <c r="H163" s="21" t="s">
        <v>84</v>
      </c>
      <c r="I163" s="21" t="s">
        <v>110</v>
      </c>
      <c r="J163" s="22"/>
      <c r="K163" s="23">
        <v>0</v>
      </c>
      <c r="L163" s="22"/>
      <c r="M163" s="23">
        <v>0</v>
      </c>
      <c r="N163" s="25">
        <v>0</v>
      </c>
      <c r="O163" s="21" t="s">
        <v>93</v>
      </c>
      <c r="P163" s="24"/>
      <c r="Q163" s="24">
        <v>5</v>
      </c>
      <c r="R163" s="21" t="s">
        <v>66</v>
      </c>
      <c r="S163" s="21" t="s">
        <v>94</v>
      </c>
    </row>
    <row r="164" spans="1:19" x14ac:dyDescent="0.35">
      <c r="A164" s="21">
        <v>1528112</v>
      </c>
      <c r="B164" s="53">
        <v>411586</v>
      </c>
      <c r="C164" s="21">
        <f>VLOOKUP(TotalMov[[#This Row],[Order]],'Total Mov by SS'!B:C,2,0)</f>
        <v>123</v>
      </c>
      <c r="D164" s="21" t="s">
        <v>59</v>
      </c>
      <c r="E164" s="21" t="s">
        <v>60</v>
      </c>
      <c r="F164" s="21" t="s">
        <v>83</v>
      </c>
      <c r="G164" s="21" t="s">
        <v>62</v>
      </c>
      <c r="H164" s="21" t="s">
        <v>84</v>
      </c>
      <c r="I164" s="21" t="s">
        <v>111</v>
      </c>
      <c r="J164" s="22">
        <v>43584</v>
      </c>
      <c r="K164" s="23">
        <v>0.85791666666666999</v>
      </c>
      <c r="L164" s="22">
        <v>43585</v>
      </c>
      <c r="M164" s="23">
        <v>0.30180555555555999</v>
      </c>
      <c r="N164" s="25">
        <v>34.183</v>
      </c>
      <c r="O164" s="21" t="s">
        <v>66</v>
      </c>
      <c r="P164" s="24">
        <f>TotalMov[[#This Row],[Confirmed activ. 3 (ILE03)]]</f>
        <v>34.183</v>
      </c>
      <c r="Q164" s="24">
        <v>40</v>
      </c>
      <c r="R164" s="21" t="s">
        <v>66</v>
      </c>
      <c r="S164" s="21" t="s">
        <v>67</v>
      </c>
    </row>
    <row r="165" spans="1:19" x14ac:dyDescent="0.35">
      <c r="A165" s="21">
        <v>1528112</v>
      </c>
      <c r="B165" s="53">
        <v>411586</v>
      </c>
      <c r="C165" s="21">
        <f>VLOOKUP(TotalMov[[#This Row],[Order]],'Total Mov by SS'!B:C,2,0)</f>
        <v>123</v>
      </c>
      <c r="D165" s="21" t="s">
        <v>59</v>
      </c>
      <c r="E165" s="21" t="s">
        <v>68</v>
      </c>
      <c r="F165" s="21" t="s">
        <v>61</v>
      </c>
      <c r="G165" s="21" t="s">
        <v>62</v>
      </c>
      <c r="H165" s="21" t="s">
        <v>63</v>
      </c>
      <c r="I165" s="21" t="s">
        <v>64</v>
      </c>
      <c r="J165" s="22">
        <v>43585</v>
      </c>
      <c r="K165" s="23">
        <v>0.49283564814815001</v>
      </c>
      <c r="L165" s="22">
        <v>43585</v>
      </c>
      <c r="M165" s="23">
        <v>0.49693287037036998</v>
      </c>
      <c r="N165" s="24">
        <f>48/60</f>
        <v>0.8</v>
      </c>
      <c r="O165" s="21" t="s">
        <v>66</v>
      </c>
      <c r="P165" s="24">
        <f>TotalMov[[#This Row],[Confirmed activ. 3 (ILE03)]]</f>
        <v>0.8</v>
      </c>
      <c r="Q165" s="24">
        <v>15</v>
      </c>
      <c r="R165" s="21" t="s">
        <v>66</v>
      </c>
      <c r="S165" s="21" t="s">
        <v>67</v>
      </c>
    </row>
    <row r="166" spans="1:19" x14ac:dyDescent="0.35">
      <c r="A166" s="21">
        <v>1528112</v>
      </c>
      <c r="B166" s="53">
        <v>411586</v>
      </c>
      <c r="C166" s="21">
        <f>VLOOKUP(TotalMov[[#This Row],[Order]],'Total Mov by SS'!B:C,2,0)</f>
        <v>123</v>
      </c>
      <c r="D166" s="21" t="s">
        <v>59</v>
      </c>
      <c r="E166" s="21" t="s">
        <v>73</v>
      </c>
      <c r="F166" s="21" t="s">
        <v>69</v>
      </c>
      <c r="G166" s="21" t="s">
        <v>62</v>
      </c>
      <c r="H166" s="21" t="s">
        <v>70</v>
      </c>
      <c r="I166" s="21" t="s">
        <v>71</v>
      </c>
      <c r="J166" s="22">
        <v>43585</v>
      </c>
      <c r="K166" s="23">
        <v>0.50511574074073995</v>
      </c>
      <c r="L166" s="22">
        <v>43585</v>
      </c>
      <c r="M166" s="23">
        <v>0.50511574074073995</v>
      </c>
      <c r="N166" s="24">
        <v>20</v>
      </c>
      <c r="O166" s="21" t="s">
        <v>66</v>
      </c>
      <c r="P166" s="24">
        <f>TotalMov[[#This Row],[Confirmed activ. 3 (ILE03)]]</f>
        <v>20</v>
      </c>
      <c r="Q166" s="24">
        <v>20</v>
      </c>
      <c r="R166" s="21" t="s">
        <v>66</v>
      </c>
      <c r="S166" s="21" t="s">
        <v>72</v>
      </c>
    </row>
    <row r="167" spans="1:19" x14ac:dyDescent="0.35">
      <c r="A167" s="21">
        <v>1528112</v>
      </c>
      <c r="B167" s="53">
        <v>411586</v>
      </c>
      <c r="C167" s="21">
        <f>VLOOKUP(TotalMov[[#This Row],[Order]],'Total Mov by SS'!B:C,2,0)</f>
        <v>123</v>
      </c>
      <c r="D167" s="21" t="s">
        <v>59</v>
      </c>
      <c r="E167" s="21" t="s">
        <v>75</v>
      </c>
      <c r="F167" s="21" t="s">
        <v>61</v>
      </c>
      <c r="G167" s="21" t="s">
        <v>62</v>
      </c>
      <c r="H167" s="21" t="s">
        <v>63</v>
      </c>
      <c r="I167" s="21" t="s">
        <v>74</v>
      </c>
      <c r="J167" s="22">
        <v>43586</v>
      </c>
      <c r="K167" s="23">
        <v>0.61091435185184995</v>
      </c>
      <c r="L167" s="22">
        <v>43586</v>
      </c>
      <c r="M167" s="23">
        <v>0.74049768518518999</v>
      </c>
      <c r="N167" s="25">
        <v>3.11</v>
      </c>
      <c r="O167" s="21" t="s">
        <v>77</v>
      </c>
      <c r="P167" s="24">
        <f>TotalMov[[#This Row],[Confirmed activ. 3 (ILE03)]]*60</f>
        <v>186.6</v>
      </c>
      <c r="Q167" s="24">
        <v>290</v>
      </c>
      <c r="R167" s="21" t="s">
        <v>66</v>
      </c>
      <c r="S167" s="21" t="s">
        <v>67</v>
      </c>
    </row>
    <row r="168" spans="1:19" x14ac:dyDescent="0.35">
      <c r="A168" s="21">
        <v>1528112</v>
      </c>
      <c r="B168" s="53">
        <v>411586</v>
      </c>
      <c r="C168" s="21">
        <f>VLOOKUP(TotalMov[[#This Row],[Order]],'Total Mov by SS'!B:C,2,0)</f>
        <v>123</v>
      </c>
      <c r="D168" s="21" t="s">
        <v>59</v>
      </c>
      <c r="E168" s="21" t="s">
        <v>78</v>
      </c>
      <c r="F168" s="21" t="s">
        <v>61</v>
      </c>
      <c r="G168" s="21" t="s">
        <v>62</v>
      </c>
      <c r="H168" s="21" t="s">
        <v>63</v>
      </c>
      <c r="I168" s="21" t="s">
        <v>76</v>
      </c>
      <c r="J168" s="22">
        <v>43587</v>
      </c>
      <c r="K168" s="23">
        <v>0.32019675925926</v>
      </c>
      <c r="L168" s="22">
        <v>43593</v>
      </c>
      <c r="M168" s="23">
        <v>0.42643518518519002</v>
      </c>
      <c r="N168" s="25">
        <v>49.951000000000001</v>
      </c>
      <c r="O168" s="21" t="s">
        <v>77</v>
      </c>
      <c r="P168" s="24">
        <f>TotalMov[[#This Row],[Confirmed activ. 3 (ILE03)]]*60</f>
        <v>2997.06</v>
      </c>
      <c r="Q168" s="24">
        <v>1040</v>
      </c>
      <c r="R168" s="21" t="s">
        <v>66</v>
      </c>
      <c r="S168" s="21" t="s">
        <v>67</v>
      </c>
    </row>
    <row r="169" spans="1:19" x14ac:dyDescent="0.35">
      <c r="A169" s="21">
        <v>1528112</v>
      </c>
      <c r="B169" s="53">
        <v>411586</v>
      </c>
      <c r="C169" s="21">
        <f>VLOOKUP(TotalMov[[#This Row],[Order]],'Total Mov by SS'!B:C,2,0)</f>
        <v>123</v>
      </c>
      <c r="D169" s="21" t="s">
        <v>59</v>
      </c>
      <c r="E169" s="21" t="s">
        <v>80</v>
      </c>
      <c r="F169" s="21" t="s">
        <v>61</v>
      </c>
      <c r="G169" s="21" t="s">
        <v>62</v>
      </c>
      <c r="H169" s="21" t="s">
        <v>63</v>
      </c>
      <c r="I169" s="21" t="s">
        <v>112</v>
      </c>
      <c r="J169" s="22">
        <v>43593</v>
      </c>
      <c r="K169" s="23">
        <v>0.42678240740741002</v>
      </c>
      <c r="L169" s="22">
        <v>43593</v>
      </c>
      <c r="M169" s="23">
        <v>0.63923611111111001</v>
      </c>
      <c r="N169" s="25">
        <v>5.0990000000000002</v>
      </c>
      <c r="O169" s="21" t="s">
        <v>77</v>
      </c>
      <c r="P169" s="24">
        <f>TotalMov[[#This Row],[Confirmed activ. 3 (ILE03)]]*60</f>
        <v>305.94</v>
      </c>
      <c r="Q169" s="24">
        <v>50</v>
      </c>
      <c r="R169" s="21" t="s">
        <v>66</v>
      </c>
      <c r="S169" s="21" t="s">
        <v>67</v>
      </c>
    </row>
    <row r="170" spans="1:19" x14ac:dyDescent="0.35">
      <c r="A170" s="21">
        <v>1528112</v>
      </c>
      <c r="B170" s="53">
        <v>411586</v>
      </c>
      <c r="C170" s="21">
        <f>VLOOKUP(TotalMov[[#This Row],[Order]],'Total Mov by SS'!B:C,2,0)</f>
        <v>123</v>
      </c>
      <c r="D170" s="21" t="s">
        <v>59</v>
      </c>
      <c r="E170" s="21" t="s">
        <v>82</v>
      </c>
      <c r="F170" s="21" t="s">
        <v>89</v>
      </c>
      <c r="G170" s="21" t="s">
        <v>90</v>
      </c>
      <c r="H170" s="21" t="s">
        <v>91</v>
      </c>
      <c r="I170" s="21" t="s">
        <v>92</v>
      </c>
      <c r="J170" s="22"/>
      <c r="K170" s="23">
        <v>0</v>
      </c>
      <c r="L170" s="22"/>
      <c r="M170" s="23">
        <v>0</v>
      </c>
      <c r="N170" s="25">
        <v>0</v>
      </c>
      <c r="O170" s="21" t="s">
        <v>93</v>
      </c>
      <c r="P170" s="24"/>
      <c r="Q170" s="24">
        <v>2150</v>
      </c>
      <c r="R170" s="21" t="s">
        <v>66</v>
      </c>
      <c r="S170" s="21" t="s">
        <v>94</v>
      </c>
    </row>
    <row r="171" spans="1:19" x14ac:dyDescent="0.35">
      <c r="A171" s="21">
        <v>1528112</v>
      </c>
      <c r="B171" s="53">
        <v>411586</v>
      </c>
      <c r="C171" s="21">
        <f>VLOOKUP(TotalMov[[#This Row],[Order]],'Total Mov by SS'!B:C,2,0)</f>
        <v>123</v>
      </c>
      <c r="D171" s="21" t="s">
        <v>59</v>
      </c>
      <c r="E171" s="21" t="s">
        <v>85</v>
      </c>
      <c r="F171" s="21" t="s">
        <v>69</v>
      </c>
      <c r="G171" s="21" t="s">
        <v>62</v>
      </c>
      <c r="H171" s="21" t="s">
        <v>70</v>
      </c>
      <c r="I171" s="21" t="s">
        <v>79</v>
      </c>
      <c r="J171" s="22">
        <v>43594</v>
      </c>
      <c r="K171" s="23">
        <v>0.44222222222222002</v>
      </c>
      <c r="L171" s="22">
        <v>43594</v>
      </c>
      <c r="M171" s="23">
        <v>0.44222222222222002</v>
      </c>
      <c r="N171" s="24">
        <v>20</v>
      </c>
      <c r="O171" s="21" t="s">
        <v>66</v>
      </c>
      <c r="P171" s="24">
        <f>TotalMov[[#This Row],[Confirmed activ. 3 (ILE03)]]</f>
        <v>20</v>
      </c>
      <c r="Q171" s="24">
        <v>20</v>
      </c>
      <c r="R171" s="21" t="s">
        <v>66</v>
      </c>
      <c r="S171" s="21" t="s">
        <v>72</v>
      </c>
    </row>
    <row r="172" spans="1:19" x14ac:dyDescent="0.35">
      <c r="A172" s="21">
        <v>1528112</v>
      </c>
      <c r="B172" s="53">
        <v>411586</v>
      </c>
      <c r="C172" s="21">
        <f>VLOOKUP(TotalMov[[#This Row],[Order]],'Total Mov by SS'!B:C,2,0)</f>
        <v>123</v>
      </c>
      <c r="D172" s="21" t="s">
        <v>59</v>
      </c>
      <c r="E172" s="21" t="s">
        <v>88</v>
      </c>
      <c r="F172" s="21" t="s">
        <v>69</v>
      </c>
      <c r="G172" s="21" t="s">
        <v>62</v>
      </c>
      <c r="H172" s="21" t="s">
        <v>70</v>
      </c>
      <c r="I172" s="21" t="s">
        <v>81</v>
      </c>
      <c r="J172" s="22">
        <v>43594</v>
      </c>
      <c r="K172" s="23">
        <v>0.44232638888888998</v>
      </c>
      <c r="L172" s="22">
        <v>43594</v>
      </c>
      <c r="M172" s="23">
        <v>0.44232638888888998</v>
      </c>
      <c r="N172" s="24">
        <v>20</v>
      </c>
      <c r="O172" s="21" t="s">
        <v>66</v>
      </c>
      <c r="P172" s="24">
        <f>TotalMov[[#This Row],[Confirmed activ. 3 (ILE03)]]</f>
        <v>20</v>
      </c>
      <c r="Q172" s="24">
        <v>20</v>
      </c>
      <c r="R172" s="21" t="s">
        <v>66</v>
      </c>
      <c r="S172" s="21" t="s">
        <v>72</v>
      </c>
    </row>
    <row r="173" spans="1:19" x14ac:dyDescent="0.35">
      <c r="A173" s="21">
        <v>1528112</v>
      </c>
      <c r="B173" s="53">
        <v>411586</v>
      </c>
      <c r="C173" s="21">
        <f>VLOOKUP(TotalMov[[#This Row],[Order]],'Total Mov by SS'!B:C,2,0)</f>
        <v>123</v>
      </c>
      <c r="D173" s="21" t="s">
        <v>59</v>
      </c>
      <c r="E173" s="21" t="s">
        <v>95</v>
      </c>
      <c r="F173" s="21" t="s">
        <v>83</v>
      </c>
      <c r="G173" s="21" t="s">
        <v>62</v>
      </c>
      <c r="H173" s="21" t="s">
        <v>84</v>
      </c>
      <c r="I173" s="21" t="s">
        <v>84</v>
      </c>
      <c r="J173" s="22">
        <v>43594</v>
      </c>
      <c r="K173" s="23">
        <v>0.55303240740741</v>
      </c>
      <c r="L173" s="22">
        <v>43595</v>
      </c>
      <c r="M173" s="23">
        <v>0.24967592592592999</v>
      </c>
      <c r="N173" s="25">
        <v>8.2159999999999993</v>
      </c>
      <c r="O173" s="21" t="s">
        <v>77</v>
      </c>
      <c r="P173" s="24">
        <f>TotalMov[[#This Row],[Confirmed activ. 3 (ILE03)]]*60</f>
        <v>492.96</v>
      </c>
      <c r="Q173" s="24">
        <v>450</v>
      </c>
      <c r="R173" s="21" t="s">
        <v>66</v>
      </c>
      <c r="S173" s="21" t="s">
        <v>67</v>
      </c>
    </row>
    <row r="174" spans="1:19" x14ac:dyDescent="0.35">
      <c r="A174" s="21">
        <v>1528112</v>
      </c>
      <c r="B174" s="53">
        <v>411586</v>
      </c>
      <c r="C174" s="21">
        <f>VLOOKUP(TotalMov[[#This Row],[Order]],'Total Mov by SS'!B:C,2,0)</f>
        <v>123</v>
      </c>
      <c r="D174" s="21" t="s">
        <v>59</v>
      </c>
      <c r="E174" s="21" t="s">
        <v>97</v>
      </c>
      <c r="F174" s="21" t="s">
        <v>86</v>
      </c>
      <c r="G174" s="21" t="s">
        <v>62</v>
      </c>
      <c r="H174" s="21" t="s">
        <v>87</v>
      </c>
      <c r="I174" s="21" t="s">
        <v>87</v>
      </c>
      <c r="J174" s="22">
        <v>43598</v>
      </c>
      <c r="K174" s="23">
        <v>0.31709490740740998</v>
      </c>
      <c r="L174" s="22">
        <v>43598</v>
      </c>
      <c r="M174" s="23">
        <v>0.31709490740740998</v>
      </c>
      <c r="N174" s="24">
        <v>20</v>
      </c>
      <c r="O174" s="21" t="s">
        <v>66</v>
      </c>
      <c r="P174" s="24">
        <f>TotalMov[[#This Row],[Confirmed activ. 3 (ILE03)]]</f>
        <v>20</v>
      </c>
      <c r="Q174" s="24">
        <v>20</v>
      </c>
      <c r="R174" s="21" t="s">
        <v>66</v>
      </c>
      <c r="S174" s="21" t="s">
        <v>72</v>
      </c>
    </row>
    <row r="175" spans="1:19" x14ac:dyDescent="0.35">
      <c r="A175" s="21">
        <v>1528112</v>
      </c>
      <c r="B175" s="53">
        <v>411586</v>
      </c>
      <c r="C175" s="21">
        <f>VLOOKUP(TotalMov[[#This Row],[Order]],'Total Mov by SS'!B:C,2,0)</f>
        <v>123</v>
      </c>
      <c r="D175" s="21" t="s">
        <v>59</v>
      </c>
      <c r="E175" s="21" t="s">
        <v>99</v>
      </c>
      <c r="F175" s="21" t="s">
        <v>61</v>
      </c>
      <c r="G175" s="21" t="s">
        <v>62</v>
      </c>
      <c r="H175" s="21" t="s">
        <v>63</v>
      </c>
      <c r="I175" s="21" t="s">
        <v>96</v>
      </c>
      <c r="J175" s="22">
        <v>43600</v>
      </c>
      <c r="K175" s="23">
        <v>0.375</v>
      </c>
      <c r="L175" s="22">
        <v>43600</v>
      </c>
      <c r="M175" s="23">
        <v>0.47298611111111</v>
      </c>
      <c r="N175" s="25">
        <v>14.65</v>
      </c>
      <c r="O175" s="21" t="s">
        <v>66</v>
      </c>
      <c r="P175" s="24">
        <f>TotalMov[[#This Row],[Confirmed activ. 3 (ILE03)]]</f>
        <v>14.65</v>
      </c>
      <c r="Q175" s="24">
        <v>100</v>
      </c>
      <c r="R175" s="21" t="s">
        <v>66</v>
      </c>
      <c r="S175" s="21" t="s">
        <v>67</v>
      </c>
    </row>
    <row r="176" spans="1:19" x14ac:dyDescent="0.35">
      <c r="A176" s="21">
        <v>1528112</v>
      </c>
      <c r="B176" s="53">
        <v>411586</v>
      </c>
      <c r="C176" s="21">
        <f>VLOOKUP(TotalMov[[#This Row],[Order]],'Total Mov by SS'!B:C,2,0)</f>
        <v>123</v>
      </c>
      <c r="D176" s="21" t="s">
        <v>59</v>
      </c>
      <c r="E176" s="21" t="s">
        <v>101</v>
      </c>
      <c r="F176" s="21" t="s">
        <v>69</v>
      </c>
      <c r="G176" s="21" t="s">
        <v>62</v>
      </c>
      <c r="H176" s="21" t="s">
        <v>70</v>
      </c>
      <c r="I176" s="21" t="s">
        <v>98</v>
      </c>
      <c r="J176" s="22">
        <v>43605</v>
      </c>
      <c r="K176" s="23">
        <v>0.59609953703703999</v>
      </c>
      <c r="L176" s="22">
        <v>43605</v>
      </c>
      <c r="M176" s="23">
        <v>0.59609953703703999</v>
      </c>
      <c r="N176" s="24">
        <v>20</v>
      </c>
      <c r="O176" s="21" t="s">
        <v>66</v>
      </c>
      <c r="P176" s="24">
        <f>TotalMov[[#This Row],[Confirmed activ. 3 (ILE03)]]</f>
        <v>20</v>
      </c>
      <c r="Q176" s="24">
        <v>20</v>
      </c>
      <c r="R176" s="21" t="s">
        <v>66</v>
      </c>
      <c r="S176" s="21" t="s">
        <v>72</v>
      </c>
    </row>
    <row r="177" spans="1:19" x14ac:dyDescent="0.35">
      <c r="A177" s="21">
        <v>1528112</v>
      </c>
      <c r="B177" s="53">
        <v>411586</v>
      </c>
      <c r="C177" s="21">
        <f>VLOOKUP(TotalMov[[#This Row],[Order]],'Total Mov by SS'!B:C,2,0)</f>
        <v>123</v>
      </c>
      <c r="D177" s="21" t="s">
        <v>59</v>
      </c>
      <c r="E177" s="21" t="s">
        <v>104</v>
      </c>
      <c r="F177" s="21" t="s">
        <v>69</v>
      </c>
      <c r="G177" s="21" t="s">
        <v>62</v>
      </c>
      <c r="H177" s="21" t="s">
        <v>70</v>
      </c>
      <c r="I177" s="21" t="s">
        <v>100</v>
      </c>
      <c r="J177" s="22">
        <v>43605</v>
      </c>
      <c r="K177" s="23">
        <v>0.59613425925926</v>
      </c>
      <c r="L177" s="22">
        <v>43605</v>
      </c>
      <c r="M177" s="23">
        <v>0.59613425925926</v>
      </c>
      <c r="N177" s="24">
        <v>30</v>
      </c>
      <c r="O177" s="21" t="s">
        <v>66</v>
      </c>
      <c r="P177" s="24">
        <f>TotalMov[[#This Row],[Confirmed activ. 3 (ILE03)]]</f>
        <v>30</v>
      </c>
      <c r="Q177" s="24">
        <v>30</v>
      </c>
      <c r="R177" s="21" t="s">
        <v>66</v>
      </c>
      <c r="S177" s="21" t="s">
        <v>72</v>
      </c>
    </row>
    <row r="178" spans="1:19" x14ac:dyDescent="0.35">
      <c r="A178" s="21">
        <v>1528112</v>
      </c>
      <c r="B178" s="53">
        <v>411586</v>
      </c>
      <c r="C178" s="21">
        <f>VLOOKUP(TotalMov[[#This Row],[Order]],'Total Mov by SS'!B:C,2,0)</f>
        <v>123</v>
      </c>
      <c r="D178" s="21" t="s">
        <v>59</v>
      </c>
      <c r="E178" s="21" t="s">
        <v>113</v>
      </c>
      <c r="F178" s="21" t="s">
        <v>102</v>
      </c>
      <c r="G178" s="21" t="s">
        <v>62</v>
      </c>
      <c r="H178" s="21" t="s">
        <v>100</v>
      </c>
      <c r="I178" s="21" t="s">
        <v>103</v>
      </c>
      <c r="J178" s="22">
        <v>43605</v>
      </c>
      <c r="K178" s="23">
        <v>0.59618055555556004</v>
      </c>
      <c r="L178" s="22">
        <v>43605</v>
      </c>
      <c r="M178" s="23">
        <v>0.59618055555556004</v>
      </c>
      <c r="N178" s="24">
        <v>30</v>
      </c>
      <c r="O178" s="21" t="s">
        <v>66</v>
      </c>
      <c r="P178" s="24">
        <f>TotalMov[[#This Row],[Confirmed activ. 3 (ILE03)]]</f>
        <v>30</v>
      </c>
      <c r="Q178" s="24">
        <v>30</v>
      </c>
      <c r="R178" s="21" t="s">
        <v>66</v>
      </c>
      <c r="S178" s="21" t="s">
        <v>72</v>
      </c>
    </row>
    <row r="179" spans="1:19" x14ac:dyDescent="0.35">
      <c r="A179" s="21">
        <v>1528112</v>
      </c>
      <c r="B179" s="53">
        <v>411586</v>
      </c>
      <c r="C179" s="21">
        <f>VLOOKUP(TotalMov[[#This Row],[Order]],'Total Mov by SS'!B:C,2,0)</f>
        <v>123</v>
      </c>
      <c r="D179" s="21" t="s">
        <v>59</v>
      </c>
      <c r="E179" s="21" t="s">
        <v>114</v>
      </c>
      <c r="F179" s="21" t="s">
        <v>102</v>
      </c>
      <c r="G179" s="21" t="s">
        <v>105</v>
      </c>
      <c r="H179" s="21" t="s">
        <v>100</v>
      </c>
      <c r="I179" s="21" t="s">
        <v>106</v>
      </c>
      <c r="J179" s="22">
        <v>43605</v>
      </c>
      <c r="K179" s="23">
        <v>0.60105324074073996</v>
      </c>
      <c r="L179" s="22">
        <v>43605</v>
      </c>
      <c r="M179" s="23">
        <v>0.60105324074073996</v>
      </c>
      <c r="N179" s="24">
        <v>45</v>
      </c>
      <c r="O179" s="21" t="s">
        <v>66</v>
      </c>
      <c r="P179" s="24">
        <f>TotalMov[[#This Row],[Confirmed activ. 3 (ILE03)]]</f>
        <v>45</v>
      </c>
      <c r="Q179" s="24">
        <v>45</v>
      </c>
      <c r="R179" s="21" t="s">
        <v>66</v>
      </c>
      <c r="S179" s="21" t="s">
        <v>72</v>
      </c>
    </row>
    <row r="180" spans="1:19" x14ac:dyDescent="0.35">
      <c r="A180" s="21">
        <v>1528112</v>
      </c>
      <c r="B180" s="53">
        <v>411586</v>
      </c>
      <c r="C180" s="21">
        <f>VLOOKUP(TotalMov[[#This Row],[Order]],'Total Mov by SS'!B:C,2,0)</f>
        <v>123</v>
      </c>
      <c r="D180" s="21" t="s">
        <v>107</v>
      </c>
      <c r="E180" s="21" t="s">
        <v>60</v>
      </c>
      <c r="F180" s="21" t="s">
        <v>61</v>
      </c>
      <c r="G180" s="21" t="s">
        <v>90</v>
      </c>
      <c r="H180" s="21" t="s">
        <v>63</v>
      </c>
      <c r="I180" s="21" t="s">
        <v>108</v>
      </c>
      <c r="J180" s="22"/>
      <c r="K180" s="23">
        <v>0</v>
      </c>
      <c r="L180" s="22"/>
      <c r="M180" s="23">
        <v>0</v>
      </c>
      <c r="N180" s="25">
        <v>0</v>
      </c>
      <c r="O180" s="21" t="s">
        <v>93</v>
      </c>
      <c r="P180" s="24"/>
      <c r="Q180" s="24">
        <v>1</v>
      </c>
      <c r="R180" s="21" t="s">
        <v>66</v>
      </c>
      <c r="S180" s="21" t="s">
        <v>94</v>
      </c>
    </row>
    <row r="181" spans="1:19" x14ac:dyDescent="0.35">
      <c r="A181" s="21">
        <v>1528112</v>
      </c>
      <c r="B181" s="53">
        <v>411586</v>
      </c>
      <c r="C181" s="21">
        <f>VLOOKUP(TotalMov[[#This Row],[Order]],'Total Mov by SS'!B:C,2,0)</f>
        <v>123</v>
      </c>
      <c r="D181" s="21" t="s">
        <v>109</v>
      </c>
      <c r="E181" s="21" t="s">
        <v>95</v>
      </c>
      <c r="F181" s="21" t="s">
        <v>83</v>
      </c>
      <c r="G181" s="21" t="s">
        <v>90</v>
      </c>
      <c r="H181" s="21" t="s">
        <v>84</v>
      </c>
      <c r="I181" s="21" t="s">
        <v>110</v>
      </c>
      <c r="J181" s="22"/>
      <c r="K181" s="23">
        <v>0</v>
      </c>
      <c r="L181" s="22"/>
      <c r="M181" s="23">
        <v>0</v>
      </c>
      <c r="N181" s="25">
        <v>0</v>
      </c>
      <c r="O181" s="21" t="s">
        <v>93</v>
      </c>
      <c r="P181" s="24"/>
      <c r="Q181" s="24">
        <v>5</v>
      </c>
      <c r="R181" s="21" t="s">
        <v>66</v>
      </c>
      <c r="S181" s="21" t="s">
        <v>94</v>
      </c>
    </row>
    <row r="182" spans="1:19" x14ac:dyDescent="0.35">
      <c r="A182" s="21">
        <v>1528119</v>
      </c>
      <c r="B182" s="53">
        <v>411586</v>
      </c>
      <c r="C182" s="21">
        <f>VLOOKUP(TotalMov[[#This Row],[Order]],'Total Mov by SS'!B:C,2,0)</f>
        <v>127</v>
      </c>
      <c r="D182" s="21" t="s">
        <v>59</v>
      </c>
      <c r="E182" s="21" t="s">
        <v>60</v>
      </c>
      <c r="F182" s="21" t="s">
        <v>83</v>
      </c>
      <c r="G182" s="21" t="s">
        <v>62</v>
      </c>
      <c r="H182" s="21" t="s">
        <v>84</v>
      </c>
      <c r="I182" s="21" t="s">
        <v>111</v>
      </c>
      <c r="J182" s="22">
        <v>43584</v>
      </c>
      <c r="K182" s="23">
        <v>0.85791666666666999</v>
      </c>
      <c r="L182" s="22">
        <v>43585</v>
      </c>
      <c r="M182" s="23">
        <v>0.30180555555555999</v>
      </c>
      <c r="N182" s="25">
        <v>34.183</v>
      </c>
      <c r="O182" s="21" t="s">
        <v>66</v>
      </c>
      <c r="P182" s="24">
        <f>TotalMov[[#This Row],[Confirmed activ. 3 (ILE03)]]</f>
        <v>34.183</v>
      </c>
      <c r="Q182" s="24">
        <v>40</v>
      </c>
      <c r="R182" s="21" t="s">
        <v>66</v>
      </c>
      <c r="S182" s="21" t="s">
        <v>67</v>
      </c>
    </row>
    <row r="183" spans="1:19" x14ac:dyDescent="0.35">
      <c r="A183" s="21">
        <v>1528119</v>
      </c>
      <c r="B183" s="53">
        <v>411586</v>
      </c>
      <c r="C183" s="21">
        <f>VLOOKUP(TotalMov[[#This Row],[Order]],'Total Mov by SS'!B:C,2,0)</f>
        <v>127</v>
      </c>
      <c r="D183" s="21" t="s">
        <v>59</v>
      </c>
      <c r="E183" s="21" t="s">
        <v>68</v>
      </c>
      <c r="F183" s="21" t="s">
        <v>61</v>
      </c>
      <c r="G183" s="21" t="s">
        <v>62</v>
      </c>
      <c r="H183" s="21" t="s">
        <v>63</v>
      </c>
      <c r="I183" s="21" t="s">
        <v>64</v>
      </c>
      <c r="J183" s="22">
        <v>43585</v>
      </c>
      <c r="K183" s="23">
        <v>0.49394675925926002</v>
      </c>
      <c r="L183" s="22">
        <v>43585</v>
      </c>
      <c r="M183" s="23">
        <v>0.49693287037036998</v>
      </c>
      <c r="N183" s="24">
        <f>29/60</f>
        <v>0.48333333333333334</v>
      </c>
      <c r="O183" s="21" t="s">
        <v>66</v>
      </c>
      <c r="P183" s="24">
        <f>TotalMov[[#This Row],[Confirmed activ. 3 (ILE03)]]</f>
        <v>0.48333333333333334</v>
      </c>
      <c r="Q183" s="24">
        <v>15</v>
      </c>
      <c r="R183" s="21" t="s">
        <v>66</v>
      </c>
      <c r="S183" s="21" t="s">
        <v>67</v>
      </c>
    </row>
    <row r="184" spans="1:19" x14ac:dyDescent="0.35">
      <c r="A184" s="21">
        <v>1528119</v>
      </c>
      <c r="B184" s="53">
        <v>411586</v>
      </c>
      <c r="C184" s="21">
        <f>VLOOKUP(TotalMov[[#This Row],[Order]],'Total Mov by SS'!B:C,2,0)</f>
        <v>127</v>
      </c>
      <c r="D184" s="21" t="s">
        <v>59</v>
      </c>
      <c r="E184" s="21" t="s">
        <v>73</v>
      </c>
      <c r="F184" s="21" t="s">
        <v>69</v>
      </c>
      <c r="G184" s="21" t="s">
        <v>62</v>
      </c>
      <c r="H184" s="21" t="s">
        <v>70</v>
      </c>
      <c r="I184" s="21" t="s">
        <v>71</v>
      </c>
      <c r="J184" s="22">
        <v>43585</v>
      </c>
      <c r="K184" s="23">
        <v>0.50475694444443997</v>
      </c>
      <c r="L184" s="22">
        <v>43585</v>
      </c>
      <c r="M184" s="23">
        <v>0.50475694444443997</v>
      </c>
      <c r="N184" s="24">
        <v>20</v>
      </c>
      <c r="O184" s="21" t="s">
        <v>66</v>
      </c>
      <c r="P184" s="24">
        <f>TotalMov[[#This Row],[Confirmed activ. 3 (ILE03)]]</f>
        <v>20</v>
      </c>
      <c r="Q184" s="24">
        <v>20</v>
      </c>
      <c r="R184" s="21" t="s">
        <v>66</v>
      </c>
      <c r="S184" s="21" t="s">
        <v>72</v>
      </c>
    </row>
    <row r="185" spans="1:19" x14ac:dyDescent="0.35">
      <c r="A185" s="21">
        <v>1528119</v>
      </c>
      <c r="B185" s="53">
        <v>411586</v>
      </c>
      <c r="C185" s="21">
        <f>VLOOKUP(TotalMov[[#This Row],[Order]],'Total Mov by SS'!B:C,2,0)</f>
        <v>127</v>
      </c>
      <c r="D185" s="21" t="s">
        <v>59</v>
      </c>
      <c r="E185" s="21" t="s">
        <v>75</v>
      </c>
      <c r="F185" s="21" t="s">
        <v>61</v>
      </c>
      <c r="G185" s="21" t="s">
        <v>62</v>
      </c>
      <c r="H185" s="21" t="s">
        <v>63</v>
      </c>
      <c r="I185" s="21" t="s">
        <v>74</v>
      </c>
      <c r="J185" s="22">
        <v>43586</v>
      </c>
      <c r="K185" s="23">
        <v>0.39494212962962999</v>
      </c>
      <c r="L185" s="22">
        <v>43586</v>
      </c>
      <c r="M185" s="23">
        <v>0.74578703703703997</v>
      </c>
      <c r="N185" s="25">
        <v>8.42</v>
      </c>
      <c r="O185" s="21" t="s">
        <v>77</v>
      </c>
      <c r="P185" s="24">
        <f>TotalMov[[#This Row],[Confirmed activ. 3 (ILE03)]]*60</f>
        <v>505.2</v>
      </c>
      <c r="Q185" s="24">
        <v>350</v>
      </c>
      <c r="R185" s="21" t="s">
        <v>66</v>
      </c>
      <c r="S185" s="21" t="s">
        <v>67</v>
      </c>
    </row>
    <row r="186" spans="1:19" x14ac:dyDescent="0.35">
      <c r="A186" s="21">
        <v>1528119</v>
      </c>
      <c r="B186" s="53">
        <v>411586</v>
      </c>
      <c r="C186" s="21">
        <f>VLOOKUP(TotalMov[[#This Row],[Order]],'Total Mov by SS'!B:C,2,0)</f>
        <v>127</v>
      </c>
      <c r="D186" s="21" t="s">
        <v>59</v>
      </c>
      <c r="E186" s="21" t="s">
        <v>78</v>
      </c>
      <c r="F186" s="21" t="s">
        <v>61</v>
      </c>
      <c r="G186" s="21" t="s">
        <v>62</v>
      </c>
      <c r="H186" s="21" t="s">
        <v>63</v>
      </c>
      <c r="I186" s="21" t="s">
        <v>76</v>
      </c>
      <c r="J186" s="22">
        <v>43587</v>
      </c>
      <c r="K186" s="23">
        <v>0.32736111111110999</v>
      </c>
      <c r="L186" s="22">
        <v>43592</v>
      </c>
      <c r="M186" s="23">
        <v>0.61543981481481003</v>
      </c>
      <c r="N186" s="25">
        <v>32.93</v>
      </c>
      <c r="O186" s="21" t="s">
        <v>77</v>
      </c>
      <c r="P186" s="24">
        <f>TotalMov[[#This Row],[Confirmed activ. 3 (ILE03)]]*60</f>
        <v>1975.8</v>
      </c>
      <c r="Q186" s="24">
        <v>1020</v>
      </c>
      <c r="R186" s="21" t="s">
        <v>66</v>
      </c>
      <c r="S186" s="21" t="s">
        <v>67</v>
      </c>
    </row>
    <row r="187" spans="1:19" x14ac:dyDescent="0.35">
      <c r="A187" s="21">
        <v>1528119</v>
      </c>
      <c r="B187" s="53">
        <v>411586</v>
      </c>
      <c r="C187" s="21">
        <f>VLOOKUP(TotalMov[[#This Row],[Order]],'Total Mov by SS'!B:C,2,0)</f>
        <v>127</v>
      </c>
      <c r="D187" s="21" t="s">
        <v>59</v>
      </c>
      <c r="E187" s="21" t="s">
        <v>80</v>
      </c>
      <c r="F187" s="21" t="s">
        <v>61</v>
      </c>
      <c r="G187" s="21" t="s">
        <v>62</v>
      </c>
      <c r="H187" s="21" t="s">
        <v>63</v>
      </c>
      <c r="I187" s="21" t="s">
        <v>112</v>
      </c>
      <c r="J187" s="22">
        <v>43592</v>
      </c>
      <c r="K187" s="23">
        <v>0.61562499999999998</v>
      </c>
      <c r="L187" s="22">
        <v>43592</v>
      </c>
      <c r="M187" s="23">
        <v>0.62879629629629996</v>
      </c>
      <c r="N187" s="25">
        <v>18.966999999999999</v>
      </c>
      <c r="O187" s="21" t="s">
        <v>66</v>
      </c>
      <c r="P187" s="24">
        <f>TotalMov[[#This Row],[Confirmed activ. 3 (ILE03)]]</f>
        <v>18.966999999999999</v>
      </c>
      <c r="Q187" s="24">
        <v>50</v>
      </c>
      <c r="R187" s="21" t="s">
        <v>66</v>
      </c>
      <c r="S187" s="21" t="s">
        <v>67</v>
      </c>
    </row>
    <row r="188" spans="1:19" x14ac:dyDescent="0.35">
      <c r="A188" s="21">
        <v>1528119</v>
      </c>
      <c r="B188" s="53">
        <v>411586</v>
      </c>
      <c r="C188" s="21">
        <f>VLOOKUP(TotalMov[[#This Row],[Order]],'Total Mov by SS'!B:C,2,0)</f>
        <v>127</v>
      </c>
      <c r="D188" s="21" t="s">
        <v>59</v>
      </c>
      <c r="E188" s="21" t="s">
        <v>82</v>
      </c>
      <c r="F188" s="21" t="s">
        <v>89</v>
      </c>
      <c r="G188" s="21" t="s">
        <v>90</v>
      </c>
      <c r="H188" s="21" t="s">
        <v>91</v>
      </c>
      <c r="I188" s="21" t="s">
        <v>92</v>
      </c>
      <c r="J188" s="22"/>
      <c r="K188" s="23">
        <v>0</v>
      </c>
      <c r="L188" s="22"/>
      <c r="M188" s="23">
        <v>0</v>
      </c>
      <c r="N188" s="25">
        <v>0</v>
      </c>
      <c r="O188" s="21" t="s">
        <v>93</v>
      </c>
      <c r="P188" s="24"/>
      <c r="Q188" s="24">
        <v>2150</v>
      </c>
      <c r="R188" s="21" t="s">
        <v>66</v>
      </c>
      <c r="S188" s="21" t="s">
        <v>94</v>
      </c>
    </row>
    <row r="189" spans="1:19" x14ac:dyDescent="0.35">
      <c r="A189" s="21">
        <v>1528119</v>
      </c>
      <c r="B189" s="53">
        <v>411586</v>
      </c>
      <c r="C189" s="21">
        <f>VLOOKUP(TotalMov[[#This Row],[Order]],'Total Mov by SS'!B:C,2,0)</f>
        <v>127</v>
      </c>
      <c r="D189" s="21" t="s">
        <v>59</v>
      </c>
      <c r="E189" s="21" t="s">
        <v>85</v>
      </c>
      <c r="F189" s="21" t="s">
        <v>69</v>
      </c>
      <c r="G189" s="21" t="s">
        <v>62</v>
      </c>
      <c r="H189" s="21" t="s">
        <v>70</v>
      </c>
      <c r="I189" s="21" t="s">
        <v>79</v>
      </c>
      <c r="J189" s="22">
        <v>43597</v>
      </c>
      <c r="K189" s="23">
        <v>0.35593750000000002</v>
      </c>
      <c r="L189" s="22">
        <v>43597</v>
      </c>
      <c r="M189" s="23">
        <v>0.35593750000000002</v>
      </c>
      <c r="N189" s="24">
        <v>20</v>
      </c>
      <c r="O189" s="21" t="s">
        <v>66</v>
      </c>
      <c r="P189" s="24">
        <f>TotalMov[[#This Row],[Confirmed activ. 3 (ILE03)]]</f>
        <v>20</v>
      </c>
      <c r="Q189" s="24">
        <v>20</v>
      </c>
      <c r="R189" s="21" t="s">
        <v>66</v>
      </c>
      <c r="S189" s="21" t="s">
        <v>72</v>
      </c>
    </row>
    <row r="190" spans="1:19" x14ac:dyDescent="0.35">
      <c r="A190" s="21">
        <v>1528119</v>
      </c>
      <c r="B190" s="53">
        <v>411586</v>
      </c>
      <c r="C190" s="21">
        <f>VLOOKUP(TotalMov[[#This Row],[Order]],'Total Mov by SS'!B:C,2,0)</f>
        <v>127</v>
      </c>
      <c r="D190" s="21" t="s">
        <v>59</v>
      </c>
      <c r="E190" s="21" t="s">
        <v>88</v>
      </c>
      <c r="F190" s="21" t="s">
        <v>69</v>
      </c>
      <c r="G190" s="21" t="s">
        <v>62</v>
      </c>
      <c r="H190" s="21" t="s">
        <v>70</v>
      </c>
      <c r="I190" s="21" t="s">
        <v>81</v>
      </c>
      <c r="J190" s="22">
        <v>43597</v>
      </c>
      <c r="K190" s="23">
        <v>0.35615740740740998</v>
      </c>
      <c r="L190" s="22">
        <v>43597</v>
      </c>
      <c r="M190" s="23">
        <v>0.35615740740740998</v>
      </c>
      <c r="N190" s="24">
        <v>20</v>
      </c>
      <c r="O190" s="21" t="s">
        <v>66</v>
      </c>
      <c r="P190" s="24">
        <f>TotalMov[[#This Row],[Confirmed activ. 3 (ILE03)]]</f>
        <v>20</v>
      </c>
      <c r="Q190" s="24">
        <v>20</v>
      </c>
      <c r="R190" s="21" t="s">
        <v>66</v>
      </c>
      <c r="S190" s="21" t="s">
        <v>72</v>
      </c>
    </row>
    <row r="191" spans="1:19" x14ac:dyDescent="0.35">
      <c r="A191" s="21">
        <v>1528119</v>
      </c>
      <c r="B191" s="53">
        <v>411586</v>
      </c>
      <c r="C191" s="21">
        <f>VLOOKUP(TotalMov[[#This Row],[Order]],'Total Mov by SS'!B:C,2,0)</f>
        <v>127</v>
      </c>
      <c r="D191" s="21" t="s">
        <v>59</v>
      </c>
      <c r="E191" s="21" t="s">
        <v>95</v>
      </c>
      <c r="F191" s="21" t="s">
        <v>83</v>
      </c>
      <c r="G191" s="21" t="s">
        <v>62</v>
      </c>
      <c r="H191" s="21" t="s">
        <v>84</v>
      </c>
      <c r="I191" s="21" t="s">
        <v>84</v>
      </c>
      <c r="J191" s="22">
        <v>43597</v>
      </c>
      <c r="K191" s="23">
        <v>0.36244212962963002</v>
      </c>
      <c r="L191" s="22">
        <v>43597</v>
      </c>
      <c r="M191" s="23">
        <v>0.44521990740741002</v>
      </c>
      <c r="N191" s="25">
        <v>1.9870000000000001</v>
      </c>
      <c r="O191" s="21" t="s">
        <v>77</v>
      </c>
      <c r="P191" s="24">
        <f>TotalMov[[#This Row],[Confirmed activ. 3 (ILE03)]]*60</f>
        <v>119.22</v>
      </c>
      <c r="Q191" s="24">
        <v>450</v>
      </c>
      <c r="R191" s="21" t="s">
        <v>66</v>
      </c>
      <c r="S191" s="21" t="s">
        <v>67</v>
      </c>
    </row>
    <row r="192" spans="1:19" x14ac:dyDescent="0.35">
      <c r="A192" s="21">
        <v>1528119</v>
      </c>
      <c r="B192" s="53">
        <v>411586</v>
      </c>
      <c r="C192" s="21">
        <f>VLOOKUP(TotalMov[[#This Row],[Order]],'Total Mov by SS'!B:C,2,0)</f>
        <v>127</v>
      </c>
      <c r="D192" s="21" t="s">
        <v>59</v>
      </c>
      <c r="E192" s="21" t="s">
        <v>97</v>
      </c>
      <c r="F192" s="21" t="s">
        <v>86</v>
      </c>
      <c r="G192" s="21" t="s">
        <v>62</v>
      </c>
      <c r="H192" s="21" t="s">
        <v>87</v>
      </c>
      <c r="I192" s="21" t="s">
        <v>87</v>
      </c>
      <c r="J192" s="22">
        <v>43597</v>
      </c>
      <c r="K192" s="23">
        <v>0.48079861111111</v>
      </c>
      <c r="L192" s="22">
        <v>43597</v>
      </c>
      <c r="M192" s="23">
        <v>0.48079861111111</v>
      </c>
      <c r="N192" s="24">
        <v>20</v>
      </c>
      <c r="O192" s="21" t="s">
        <v>66</v>
      </c>
      <c r="P192" s="24">
        <f>TotalMov[[#This Row],[Confirmed activ. 3 (ILE03)]]</f>
        <v>20</v>
      </c>
      <c r="Q192" s="24">
        <v>20</v>
      </c>
      <c r="R192" s="21" t="s">
        <v>66</v>
      </c>
      <c r="S192" s="21" t="s">
        <v>72</v>
      </c>
    </row>
    <row r="193" spans="1:19" x14ac:dyDescent="0.35">
      <c r="A193" s="21">
        <v>1528119</v>
      </c>
      <c r="B193" s="53">
        <v>411586</v>
      </c>
      <c r="C193" s="21">
        <f>VLOOKUP(TotalMov[[#This Row],[Order]],'Total Mov by SS'!B:C,2,0)</f>
        <v>127</v>
      </c>
      <c r="D193" s="21" t="s">
        <v>59</v>
      </c>
      <c r="E193" s="21" t="s">
        <v>99</v>
      </c>
      <c r="F193" s="21" t="s">
        <v>61</v>
      </c>
      <c r="G193" s="21" t="s">
        <v>62</v>
      </c>
      <c r="H193" s="21" t="s">
        <v>63</v>
      </c>
      <c r="I193" s="21" t="s">
        <v>96</v>
      </c>
      <c r="J193" s="22">
        <v>43601</v>
      </c>
      <c r="K193" s="23">
        <v>0.32797453703703999</v>
      </c>
      <c r="L193" s="22">
        <v>43601</v>
      </c>
      <c r="M193" s="23">
        <v>0.34406249999999999</v>
      </c>
      <c r="N193" s="25">
        <v>23.167000000000002</v>
      </c>
      <c r="O193" s="21" t="s">
        <v>66</v>
      </c>
      <c r="P193" s="24">
        <f>TotalMov[[#This Row],[Confirmed activ. 3 (ILE03)]]</f>
        <v>23.167000000000002</v>
      </c>
      <c r="Q193" s="24">
        <v>100</v>
      </c>
      <c r="R193" s="21" t="s">
        <v>66</v>
      </c>
      <c r="S193" s="21" t="s">
        <v>67</v>
      </c>
    </row>
    <row r="194" spans="1:19" x14ac:dyDescent="0.35">
      <c r="A194" s="21">
        <v>1528119</v>
      </c>
      <c r="B194" s="53">
        <v>411586</v>
      </c>
      <c r="C194" s="21">
        <f>VLOOKUP(TotalMov[[#This Row],[Order]],'Total Mov by SS'!B:C,2,0)</f>
        <v>127</v>
      </c>
      <c r="D194" s="21" t="s">
        <v>59</v>
      </c>
      <c r="E194" s="21" t="s">
        <v>101</v>
      </c>
      <c r="F194" s="21" t="s">
        <v>69</v>
      </c>
      <c r="G194" s="21" t="s">
        <v>62</v>
      </c>
      <c r="H194" s="21" t="s">
        <v>70</v>
      </c>
      <c r="I194" s="21" t="s">
        <v>98</v>
      </c>
      <c r="J194" s="22">
        <v>43601</v>
      </c>
      <c r="K194" s="23">
        <v>0.35413194444444002</v>
      </c>
      <c r="L194" s="22">
        <v>43601</v>
      </c>
      <c r="M194" s="23">
        <v>0.35413194444444002</v>
      </c>
      <c r="N194" s="24">
        <v>20</v>
      </c>
      <c r="O194" s="21" t="s">
        <v>66</v>
      </c>
      <c r="P194" s="24">
        <f>TotalMov[[#This Row],[Confirmed activ. 3 (ILE03)]]</f>
        <v>20</v>
      </c>
      <c r="Q194" s="24">
        <v>20</v>
      </c>
      <c r="R194" s="21" t="s">
        <v>66</v>
      </c>
      <c r="S194" s="21" t="s">
        <v>72</v>
      </c>
    </row>
    <row r="195" spans="1:19" x14ac:dyDescent="0.35">
      <c r="A195" s="21">
        <v>1528119</v>
      </c>
      <c r="B195" s="53">
        <v>411586</v>
      </c>
      <c r="C195" s="21">
        <f>VLOOKUP(TotalMov[[#This Row],[Order]],'Total Mov by SS'!B:C,2,0)</f>
        <v>127</v>
      </c>
      <c r="D195" s="21" t="s">
        <v>59</v>
      </c>
      <c r="E195" s="21" t="s">
        <v>104</v>
      </c>
      <c r="F195" s="21" t="s">
        <v>69</v>
      </c>
      <c r="G195" s="21" t="s">
        <v>62</v>
      </c>
      <c r="H195" s="21" t="s">
        <v>70</v>
      </c>
      <c r="I195" s="21" t="s">
        <v>100</v>
      </c>
      <c r="J195" s="22">
        <v>43601</v>
      </c>
      <c r="K195" s="23">
        <v>0.35417824074074</v>
      </c>
      <c r="L195" s="22">
        <v>43601</v>
      </c>
      <c r="M195" s="23">
        <v>0.35417824074074</v>
      </c>
      <c r="N195" s="24">
        <v>30</v>
      </c>
      <c r="O195" s="21" t="s">
        <v>66</v>
      </c>
      <c r="P195" s="24">
        <f>TotalMov[[#This Row],[Confirmed activ. 3 (ILE03)]]</f>
        <v>30</v>
      </c>
      <c r="Q195" s="24">
        <v>30</v>
      </c>
      <c r="R195" s="21" t="s">
        <v>66</v>
      </c>
      <c r="S195" s="21" t="s">
        <v>72</v>
      </c>
    </row>
    <row r="196" spans="1:19" x14ac:dyDescent="0.35">
      <c r="A196" s="21">
        <v>1528119</v>
      </c>
      <c r="B196" s="53">
        <v>411586</v>
      </c>
      <c r="C196" s="21">
        <f>VLOOKUP(TotalMov[[#This Row],[Order]],'Total Mov by SS'!B:C,2,0)</f>
        <v>127</v>
      </c>
      <c r="D196" s="21" t="s">
        <v>59</v>
      </c>
      <c r="E196" s="21" t="s">
        <v>113</v>
      </c>
      <c r="F196" s="21" t="s">
        <v>102</v>
      </c>
      <c r="G196" s="21" t="s">
        <v>62</v>
      </c>
      <c r="H196" s="21" t="s">
        <v>100</v>
      </c>
      <c r="I196" s="21" t="s">
        <v>103</v>
      </c>
      <c r="J196" s="22">
        <v>43601</v>
      </c>
      <c r="K196" s="23">
        <v>0.35439814814815002</v>
      </c>
      <c r="L196" s="22">
        <v>43601</v>
      </c>
      <c r="M196" s="23">
        <v>0.35439814814815002</v>
      </c>
      <c r="N196" s="24">
        <v>30</v>
      </c>
      <c r="O196" s="21" t="s">
        <v>66</v>
      </c>
      <c r="P196" s="24">
        <f>TotalMov[[#This Row],[Confirmed activ. 3 (ILE03)]]</f>
        <v>30</v>
      </c>
      <c r="Q196" s="24">
        <v>30</v>
      </c>
      <c r="R196" s="21" t="s">
        <v>66</v>
      </c>
      <c r="S196" s="21" t="s">
        <v>72</v>
      </c>
    </row>
    <row r="197" spans="1:19" x14ac:dyDescent="0.35">
      <c r="A197" s="21">
        <v>1528119</v>
      </c>
      <c r="B197" s="53">
        <v>411586</v>
      </c>
      <c r="C197" s="21">
        <f>VLOOKUP(TotalMov[[#This Row],[Order]],'Total Mov by SS'!B:C,2,0)</f>
        <v>127</v>
      </c>
      <c r="D197" s="21" t="s">
        <v>59</v>
      </c>
      <c r="E197" s="21" t="s">
        <v>114</v>
      </c>
      <c r="F197" s="21" t="s">
        <v>102</v>
      </c>
      <c r="G197" s="21" t="s">
        <v>105</v>
      </c>
      <c r="H197" s="21" t="s">
        <v>100</v>
      </c>
      <c r="I197" s="21" t="s">
        <v>106</v>
      </c>
      <c r="J197" s="22">
        <v>43601</v>
      </c>
      <c r="K197" s="23">
        <v>0.54697916666667001</v>
      </c>
      <c r="L197" s="22">
        <v>43601</v>
      </c>
      <c r="M197" s="23">
        <v>0.54697916666667001</v>
      </c>
      <c r="N197" s="24">
        <v>45</v>
      </c>
      <c r="O197" s="21" t="s">
        <v>66</v>
      </c>
      <c r="P197" s="24">
        <f>TotalMov[[#This Row],[Confirmed activ. 3 (ILE03)]]</f>
        <v>45</v>
      </c>
      <c r="Q197" s="24">
        <v>45</v>
      </c>
      <c r="R197" s="21" t="s">
        <v>66</v>
      </c>
      <c r="S197" s="21" t="s">
        <v>72</v>
      </c>
    </row>
    <row r="198" spans="1:19" x14ac:dyDescent="0.35">
      <c r="A198" s="21">
        <v>1528119</v>
      </c>
      <c r="B198" s="53">
        <v>411586</v>
      </c>
      <c r="C198" s="21">
        <f>VLOOKUP(TotalMov[[#This Row],[Order]],'Total Mov by SS'!B:C,2,0)</f>
        <v>127</v>
      </c>
      <c r="D198" s="21" t="s">
        <v>107</v>
      </c>
      <c r="E198" s="21" t="s">
        <v>60</v>
      </c>
      <c r="F198" s="21" t="s">
        <v>61</v>
      </c>
      <c r="G198" s="21" t="s">
        <v>90</v>
      </c>
      <c r="H198" s="21" t="s">
        <v>63</v>
      </c>
      <c r="I198" s="21" t="s">
        <v>108</v>
      </c>
      <c r="J198" s="22">
        <v>43599</v>
      </c>
      <c r="K198" s="23">
        <v>0.36912037037036999</v>
      </c>
      <c r="L198" s="22">
        <v>43599</v>
      </c>
      <c r="M198" s="23">
        <v>0.63540509259259004</v>
      </c>
      <c r="N198" s="25">
        <v>5.0979999999999999</v>
      </c>
      <c r="O198" s="21" t="s">
        <v>77</v>
      </c>
      <c r="P198" s="24">
        <f>TotalMov[[#This Row],[Confirmed activ. 3 (ILE03)]]*60</f>
        <v>305.88</v>
      </c>
      <c r="Q198" s="24">
        <v>1</v>
      </c>
      <c r="R198" s="21" t="s">
        <v>66</v>
      </c>
      <c r="S198" s="21" t="s">
        <v>67</v>
      </c>
    </row>
    <row r="199" spans="1:19" x14ac:dyDescent="0.35">
      <c r="A199" s="21">
        <v>1528119</v>
      </c>
      <c r="B199" s="53">
        <v>411586</v>
      </c>
      <c r="C199" s="21">
        <f>VLOOKUP(TotalMov[[#This Row],[Order]],'Total Mov by SS'!B:C,2,0)</f>
        <v>127</v>
      </c>
      <c r="D199" s="21" t="s">
        <v>109</v>
      </c>
      <c r="E199" s="21" t="s">
        <v>95</v>
      </c>
      <c r="F199" s="21" t="s">
        <v>83</v>
      </c>
      <c r="G199" s="21" t="s">
        <v>90</v>
      </c>
      <c r="H199" s="21" t="s">
        <v>84</v>
      </c>
      <c r="I199" s="21" t="s">
        <v>110</v>
      </c>
      <c r="J199" s="22"/>
      <c r="K199" s="23">
        <v>0</v>
      </c>
      <c r="L199" s="22"/>
      <c r="M199" s="23">
        <v>0</v>
      </c>
      <c r="N199" s="25">
        <v>0</v>
      </c>
      <c r="O199" s="21" t="s">
        <v>93</v>
      </c>
      <c r="P199" s="24"/>
      <c r="Q199" s="24">
        <v>5</v>
      </c>
      <c r="R199" s="21" t="s">
        <v>66</v>
      </c>
      <c r="S199" s="21" t="s">
        <v>94</v>
      </c>
    </row>
    <row r="200" spans="1:19" x14ac:dyDescent="0.35">
      <c r="A200" s="21">
        <v>1528360</v>
      </c>
      <c r="B200" s="53">
        <v>411586</v>
      </c>
      <c r="C200" s="21">
        <f>VLOOKUP(TotalMov[[#This Row],[Order]],'Total Mov by SS'!B:C,2,0)</f>
        <v>127</v>
      </c>
      <c r="D200" s="21" t="s">
        <v>59</v>
      </c>
      <c r="E200" s="21" t="s">
        <v>60</v>
      </c>
      <c r="F200" s="21" t="s">
        <v>83</v>
      </c>
      <c r="G200" s="21" t="s">
        <v>62</v>
      </c>
      <c r="H200" s="21" t="s">
        <v>84</v>
      </c>
      <c r="I200" s="21" t="s">
        <v>111</v>
      </c>
      <c r="J200" s="22">
        <v>43584</v>
      </c>
      <c r="K200" s="23">
        <v>0.85791666666666999</v>
      </c>
      <c r="L200" s="22">
        <v>43585</v>
      </c>
      <c r="M200" s="23">
        <v>0.30180555555555999</v>
      </c>
      <c r="N200" s="25">
        <v>34.183</v>
      </c>
      <c r="O200" s="21" t="s">
        <v>66</v>
      </c>
      <c r="P200" s="24">
        <f>TotalMov[[#This Row],[Confirmed activ. 3 (ILE03)]]</f>
        <v>34.183</v>
      </c>
      <c r="Q200" s="24">
        <v>40</v>
      </c>
      <c r="R200" s="21" t="s">
        <v>66</v>
      </c>
      <c r="S200" s="21" t="s">
        <v>67</v>
      </c>
    </row>
    <row r="201" spans="1:19" x14ac:dyDescent="0.35">
      <c r="A201" s="21">
        <v>1528360</v>
      </c>
      <c r="B201" s="53">
        <v>411586</v>
      </c>
      <c r="C201" s="21">
        <f>VLOOKUP(TotalMov[[#This Row],[Order]],'Total Mov by SS'!B:C,2,0)</f>
        <v>127</v>
      </c>
      <c r="D201" s="21" t="s">
        <v>59</v>
      </c>
      <c r="E201" s="21" t="s">
        <v>68</v>
      </c>
      <c r="F201" s="21" t="s">
        <v>61</v>
      </c>
      <c r="G201" s="21" t="s">
        <v>62</v>
      </c>
      <c r="H201" s="21" t="s">
        <v>63</v>
      </c>
      <c r="I201" s="21" t="s">
        <v>64</v>
      </c>
      <c r="J201" s="22">
        <v>43585</v>
      </c>
      <c r="K201" s="23">
        <v>0.49394675925926002</v>
      </c>
      <c r="L201" s="22">
        <v>43585</v>
      </c>
      <c r="M201" s="23">
        <v>0.49693287037036998</v>
      </c>
      <c r="N201" s="24">
        <f>29/60</f>
        <v>0.48333333333333334</v>
      </c>
      <c r="O201" s="21" t="s">
        <v>66</v>
      </c>
      <c r="P201" s="24">
        <f>TotalMov[[#This Row],[Confirmed activ. 3 (ILE03)]]</f>
        <v>0.48333333333333334</v>
      </c>
      <c r="Q201" s="24">
        <v>15</v>
      </c>
      <c r="R201" s="21" t="s">
        <v>66</v>
      </c>
      <c r="S201" s="21" t="s">
        <v>67</v>
      </c>
    </row>
    <row r="202" spans="1:19" x14ac:dyDescent="0.35">
      <c r="A202" s="21">
        <v>1528360</v>
      </c>
      <c r="B202" s="53">
        <v>411586</v>
      </c>
      <c r="C202" s="21">
        <f>VLOOKUP(TotalMov[[#This Row],[Order]],'Total Mov by SS'!B:C,2,0)</f>
        <v>127</v>
      </c>
      <c r="D202" s="21" t="s">
        <v>59</v>
      </c>
      <c r="E202" s="21" t="s">
        <v>73</v>
      </c>
      <c r="F202" s="21" t="s">
        <v>69</v>
      </c>
      <c r="G202" s="21" t="s">
        <v>62</v>
      </c>
      <c r="H202" s="21" t="s">
        <v>70</v>
      </c>
      <c r="I202" s="21" t="s">
        <v>71</v>
      </c>
      <c r="J202" s="22">
        <v>43585</v>
      </c>
      <c r="K202" s="23">
        <v>0.50494212962963003</v>
      </c>
      <c r="L202" s="22">
        <v>43585</v>
      </c>
      <c r="M202" s="23">
        <v>0.50494212962963003</v>
      </c>
      <c r="N202" s="24">
        <v>20</v>
      </c>
      <c r="O202" s="21" t="s">
        <v>66</v>
      </c>
      <c r="P202" s="24">
        <f>TotalMov[[#This Row],[Confirmed activ. 3 (ILE03)]]</f>
        <v>20</v>
      </c>
      <c r="Q202" s="24">
        <v>20</v>
      </c>
      <c r="R202" s="21" t="s">
        <v>66</v>
      </c>
      <c r="S202" s="21" t="s">
        <v>72</v>
      </c>
    </row>
    <row r="203" spans="1:19" x14ac:dyDescent="0.35">
      <c r="A203" s="21">
        <v>1528360</v>
      </c>
      <c r="B203" s="53">
        <v>411586</v>
      </c>
      <c r="C203" s="21">
        <f>VLOOKUP(TotalMov[[#This Row],[Order]],'Total Mov by SS'!B:C,2,0)</f>
        <v>127</v>
      </c>
      <c r="D203" s="21" t="s">
        <v>59</v>
      </c>
      <c r="E203" s="21" t="s">
        <v>75</v>
      </c>
      <c r="F203" s="21" t="s">
        <v>61</v>
      </c>
      <c r="G203" s="21" t="s">
        <v>62</v>
      </c>
      <c r="H203" s="21" t="s">
        <v>63</v>
      </c>
      <c r="I203" s="21" t="s">
        <v>74</v>
      </c>
      <c r="J203" s="22">
        <v>43585</v>
      </c>
      <c r="K203" s="23">
        <v>0.54572916666667004</v>
      </c>
      <c r="L203" s="22">
        <v>43585</v>
      </c>
      <c r="M203" s="23">
        <v>0.73994212962963002</v>
      </c>
      <c r="N203" s="25">
        <v>4.6609999999999996</v>
      </c>
      <c r="O203" s="21" t="s">
        <v>77</v>
      </c>
      <c r="P203" s="24">
        <f>TotalMov[[#This Row],[Confirmed activ. 3 (ILE03)]]*60</f>
        <v>279.65999999999997</v>
      </c>
      <c r="Q203" s="24">
        <v>350</v>
      </c>
      <c r="R203" s="21" t="s">
        <v>66</v>
      </c>
      <c r="S203" s="21" t="s">
        <v>67</v>
      </c>
    </row>
    <row r="204" spans="1:19" x14ac:dyDescent="0.35">
      <c r="A204" s="21">
        <v>1528360</v>
      </c>
      <c r="B204" s="53">
        <v>411586</v>
      </c>
      <c r="C204" s="21">
        <f>VLOOKUP(TotalMov[[#This Row],[Order]],'Total Mov by SS'!B:C,2,0)</f>
        <v>127</v>
      </c>
      <c r="D204" s="21" t="s">
        <v>59</v>
      </c>
      <c r="E204" s="21" t="s">
        <v>78</v>
      </c>
      <c r="F204" s="21" t="s">
        <v>61</v>
      </c>
      <c r="G204" s="21" t="s">
        <v>62</v>
      </c>
      <c r="H204" s="21" t="s">
        <v>63</v>
      </c>
      <c r="I204" s="21" t="s">
        <v>76</v>
      </c>
      <c r="J204" s="22">
        <v>43586</v>
      </c>
      <c r="K204" s="23">
        <v>0.32144675925925997</v>
      </c>
      <c r="L204" s="22">
        <v>43591</v>
      </c>
      <c r="M204" s="23">
        <v>0.53502314814815</v>
      </c>
      <c r="N204" s="25">
        <v>33.46</v>
      </c>
      <c r="O204" s="21" t="s">
        <v>77</v>
      </c>
      <c r="P204" s="24">
        <f>TotalMov[[#This Row],[Confirmed activ. 3 (ILE03)]]*60</f>
        <v>2007.6000000000001</v>
      </c>
      <c r="Q204" s="24">
        <v>1020</v>
      </c>
      <c r="R204" s="21" t="s">
        <v>66</v>
      </c>
      <c r="S204" s="21" t="s">
        <v>67</v>
      </c>
    </row>
    <row r="205" spans="1:19" x14ac:dyDescent="0.35">
      <c r="A205" s="21">
        <v>1528360</v>
      </c>
      <c r="B205" s="53">
        <v>411586</v>
      </c>
      <c r="C205" s="21">
        <f>VLOOKUP(TotalMov[[#This Row],[Order]],'Total Mov by SS'!B:C,2,0)</f>
        <v>127</v>
      </c>
      <c r="D205" s="21" t="s">
        <v>59</v>
      </c>
      <c r="E205" s="21" t="s">
        <v>80</v>
      </c>
      <c r="F205" s="21" t="s">
        <v>61</v>
      </c>
      <c r="G205" s="21" t="s">
        <v>62</v>
      </c>
      <c r="H205" s="21" t="s">
        <v>63</v>
      </c>
      <c r="I205" s="21" t="s">
        <v>112</v>
      </c>
      <c r="J205" s="22">
        <v>43591</v>
      </c>
      <c r="K205" s="23">
        <v>0.53517361111110995</v>
      </c>
      <c r="L205" s="22">
        <v>43591</v>
      </c>
      <c r="M205" s="23">
        <v>0.55023148148148004</v>
      </c>
      <c r="N205" s="25">
        <v>21.683</v>
      </c>
      <c r="O205" s="21" t="s">
        <v>66</v>
      </c>
      <c r="P205" s="24">
        <f>TotalMov[[#This Row],[Confirmed activ. 3 (ILE03)]]</f>
        <v>21.683</v>
      </c>
      <c r="Q205" s="24">
        <v>50</v>
      </c>
      <c r="R205" s="21" t="s">
        <v>66</v>
      </c>
      <c r="S205" s="21" t="s">
        <v>67</v>
      </c>
    </row>
    <row r="206" spans="1:19" x14ac:dyDescent="0.35">
      <c r="A206" s="21">
        <v>1528360</v>
      </c>
      <c r="B206" s="53">
        <v>411586</v>
      </c>
      <c r="C206" s="21">
        <f>VLOOKUP(TotalMov[[#This Row],[Order]],'Total Mov by SS'!B:C,2,0)</f>
        <v>127</v>
      </c>
      <c r="D206" s="21" t="s">
        <v>59</v>
      </c>
      <c r="E206" s="21" t="s">
        <v>82</v>
      </c>
      <c r="F206" s="21" t="s">
        <v>89</v>
      </c>
      <c r="G206" s="21" t="s">
        <v>90</v>
      </c>
      <c r="H206" s="21" t="s">
        <v>91</v>
      </c>
      <c r="I206" s="21" t="s">
        <v>92</v>
      </c>
      <c r="J206" s="22">
        <v>43591</v>
      </c>
      <c r="K206" s="23">
        <v>0.55034722222221999</v>
      </c>
      <c r="L206" s="22">
        <v>43591</v>
      </c>
      <c r="M206" s="23">
        <v>0.56130787037037</v>
      </c>
      <c r="N206" s="25">
        <v>15.782999999999999</v>
      </c>
      <c r="O206" s="21" t="s">
        <v>66</v>
      </c>
      <c r="P206" s="24">
        <f>TotalMov[[#This Row],[Confirmed activ. 3 (ILE03)]]</f>
        <v>15.782999999999999</v>
      </c>
      <c r="Q206" s="24">
        <v>2150</v>
      </c>
      <c r="R206" s="21" t="s">
        <v>66</v>
      </c>
      <c r="S206" s="21" t="s">
        <v>67</v>
      </c>
    </row>
    <row r="207" spans="1:19" x14ac:dyDescent="0.35">
      <c r="A207" s="21">
        <v>1528360</v>
      </c>
      <c r="B207" s="53">
        <v>411586</v>
      </c>
      <c r="C207" s="21">
        <f>VLOOKUP(TotalMov[[#This Row],[Order]],'Total Mov by SS'!B:C,2,0)</f>
        <v>127</v>
      </c>
      <c r="D207" s="21" t="s">
        <v>59</v>
      </c>
      <c r="E207" s="21" t="s">
        <v>85</v>
      </c>
      <c r="F207" s="21" t="s">
        <v>69</v>
      </c>
      <c r="G207" s="21" t="s">
        <v>62</v>
      </c>
      <c r="H207" s="21" t="s">
        <v>70</v>
      </c>
      <c r="I207" s="21" t="s">
        <v>79</v>
      </c>
      <c r="J207" s="22">
        <v>43591</v>
      </c>
      <c r="K207" s="23">
        <v>0.60388888888889003</v>
      </c>
      <c r="L207" s="22">
        <v>43591</v>
      </c>
      <c r="M207" s="23">
        <v>0.60388888888889003</v>
      </c>
      <c r="N207" s="24">
        <v>20</v>
      </c>
      <c r="O207" s="21" t="s">
        <v>66</v>
      </c>
      <c r="P207" s="24">
        <f>TotalMov[[#This Row],[Confirmed activ. 3 (ILE03)]]</f>
        <v>20</v>
      </c>
      <c r="Q207" s="24">
        <v>20</v>
      </c>
      <c r="R207" s="21" t="s">
        <v>66</v>
      </c>
      <c r="S207" s="21" t="s">
        <v>72</v>
      </c>
    </row>
    <row r="208" spans="1:19" x14ac:dyDescent="0.35">
      <c r="A208" s="21">
        <v>1528360</v>
      </c>
      <c r="B208" s="53">
        <v>411586</v>
      </c>
      <c r="C208" s="21">
        <f>VLOOKUP(TotalMov[[#This Row],[Order]],'Total Mov by SS'!B:C,2,0)</f>
        <v>127</v>
      </c>
      <c r="D208" s="21" t="s">
        <v>59</v>
      </c>
      <c r="E208" s="21" t="s">
        <v>88</v>
      </c>
      <c r="F208" s="21" t="s">
        <v>69</v>
      </c>
      <c r="G208" s="21" t="s">
        <v>62</v>
      </c>
      <c r="H208" s="21" t="s">
        <v>70</v>
      </c>
      <c r="I208" s="21" t="s">
        <v>81</v>
      </c>
      <c r="J208" s="22">
        <v>43591</v>
      </c>
      <c r="K208" s="23">
        <v>0.60399305555556004</v>
      </c>
      <c r="L208" s="22">
        <v>43591</v>
      </c>
      <c r="M208" s="23">
        <v>0.60399305555556004</v>
      </c>
      <c r="N208" s="24">
        <v>20</v>
      </c>
      <c r="O208" s="21" t="s">
        <v>66</v>
      </c>
      <c r="P208" s="24">
        <f>TotalMov[[#This Row],[Confirmed activ. 3 (ILE03)]]</f>
        <v>20</v>
      </c>
      <c r="Q208" s="24">
        <v>20</v>
      </c>
      <c r="R208" s="21" t="s">
        <v>66</v>
      </c>
      <c r="S208" s="21" t="s">
        <v>72</v>
      </c>
    </row>
    <row r="209" spans="1:19" x14ac:dyDescent="0.35">
      <c r="A209" s="21">
        <v>1528360</v>
      </c>
      <c r="B209" s="53">
        <v>411586</v>
      </c>
      <c r="C209" s="21">
        <f>VLOOKUP(TotalMov[[#This Row],[Order]],'Total Mov by SS'!B:C,2,0)</f>
        <v>127</v>
      </c>
      <c r="D209" s="21" t="s">
        <v>59</v>
      </c>
      <c r="E209" s="21" t="s">
        <v>95</v>
      </c>
      <c r="F209" s="21" t="s">
        <v>83</v>
      </c>
      <c r="G209" s="21" t="s">
        <v>62</v>
      </c>
      <c r="H209" s="21" t="s">
        <v>84</v>
      </c>
      <c r="I209" s="21" t="s">
        <v>84</v>
      </c>
      <c r="J209" s="22">
        <v>43591</v>
      </c>
      <c r="K209" s="23">
        <v>0.63774305555555999</v>
      </c>
      <c r="L209" s="22">
        <v>43592</v>
      </c>
      <c r="M209" s="23">
        <v>0.28152777777777999</v>
      </c>
      <c r="N209" s="25">
        <v>6.7590000000000003</v>
      </c>
      <c r="O209" s="21" t="s">
        <v>77</v>
      </c>
      <c r="P209" s="24">
        <f>TotalMov[[#This Row],[Confirmed activ. 3 (ILE03)]]*60</f>
        <v>405.54</v>
      </c>
      <c r="Q209" s="24">
        <v>450</v>
      </c>
      <c r="R209" s="21" t="s">
        <v>66</v>
      </c>
      <c r="S209" s="21" t="s">
        <v>67</v>
      </c>
    </row>
    <row r="210" spans="1:19" x14ac:dyDescent="0.35">
      <c r="A210" s="21">
        <v>1528360</v>
      </c>
      <c r="B210" s="53">
        <v>411586</v>
      </c>
      <c r="C210" s="21">
        <f>VLOOKUP(TotalMov[[#This Row],[Order]],'Total Mov by SS'!B:C,2,0)</f>
        <v>127</v>
      </c>
      <c r="D210" s="21" t="s">
        <v>59</v>
      </c>
      <c r="E210" s="21" t="s">
        <v>97</v>
      </c>
      <c r="F210" s="21" t="s">
        <v>86</v>
      </c>
      <c r="G210" s="21" t="s">
        <v>62</v>
      </c>
      <c r="H210" s="21" t="s">
        <v>87</v>
      </c>
      <c r="I210" s="21" t="s">
        <v>87</v>
      </c>
      <c r="J210" s="22">
        <v>43593</v>
      </c>
      <c r="K210" s="23">
        <v>0.34219907407407002</v>
      </c>
      <c r="L210" s="22">
        <v>43593</v>
      </c>
      <c r="M210" s="23">
        <v>0.34219907407407002</v>
      </c>
      <c r="N210" s="24">
        <v>20</v>
      </c>
      <c r="O210" s="21" t="s">
        <v>66</v>
      </c>
      <c r="P210" s="24">
        <f>TotalMov[[#This Row],[Confirmed activ. 3 (ILE03)]]</f>
        <v>20</v>
      </c>
      <c r="Q210" s="24">
        <v>20</v>
      </c>
      <c r="R210" s="21" t="s">
        <v>66</v>
      </c>
      <c r="S210" s="21" t="s">
        <v>72</v>
      </c>
    </row>
    <row r="211" spans="1:19" x14ac:dyDescent="0.35">
      <c r="A211" s="21">
        <v>1528360</v>
      </c>
      <c r="B211" s="53">
        <v>411586</v>
      </c>
      <c r="C211" s="21">
        <f>VLOOKUP(TotalMov[[#This Row],[Order]],'Total Mov by SS'!B:C,2,0)</f>
        <v>127</v>
      </c>
      <c r="D211" s="21" t="s">
        <v>59</v>
      </c>
      <c r="E211" s="21" t="s">
        <v>99</v>
      </c>
      <c r="F211" s="21" t="s">
        <v>61</v>
      </c>
      <c r="G211" s="21" t="s">
        <v>62</v>
      </c>
      <c r="H211" s="21" t="s">
        <v>63</v>
      </c>
      <c r="I211" s="21" t="s">
        <v>96</v>
      </c>
      <c r="J211" s="22">
        <v>43601</v>
      </c>
      <c r="K211" s="23">
        <v>0.55288194444444005</v>
      </c>
      <c r="L211" s="22">
        <v>43601</v>
      </c>
      <c r="M211" s="23">
        <v>0.56319444444444</v>
      </c>
      <c r="N211" s="25">
        <v>14.85</v>
      </c>
      <c r="O211" s="21" t="s">
        <v>66</v>
      </c>
      <c r="P211" s="24">
        <f>TotalMov[[#This Row],[Confirmed activ. 3 (ILE03)]]</f>
        <v>14.85</v>
      </c>
      <c r="Q211" s="24">
        <v>100</v>
      </c>
      <c r="R211" s="21" t="s">
        <v>66</v>
      </c>
      <c r="S211" s="21" t="s">
        <v>67</v>
      </c>
    </row>
    <row r="212" spans="1:19" x14ac:dyDescent="0.35">
      <c r="A212" s="21">
        <v>1528360</v>
      </c>
      <c r="B212" s="53">
        <v>411586</v>
      </c>
      <c r="C212" s="21">
        <f>VLOOKUP(TotalMov[[#This Row],[Order]],'Total Mov by SS'!B:C,2,0)</f>
        <v>127</v>
      </c>
      <c r="D212" s="21" t="s">
        <v>59</v>
      </c>
      <c r="E212" s="21" t="s">
        <v>101</v>
      </c>
      <c r="F212" s="21" t="s">
        <v>69</v>
      </c>
      <c r="G212" s="21" t="s">
        <v>62</v>
      </c>
      <c r="H212" s="21" t="s">
        <v>70</v>
      </c>
      <c r="I212" s="21" t="s">
        <v>98</v>
      </c>
      <c r="J212" s="22">
        <v>43601</v>
      </c>
      <c r="K212" s="23">
        <v>0.52261574074074002</v>
      </c>
      <c r="L212" s="22">
        <v>43601</v>
      </c>
      <c r="M212" s="23">
        <v>0.52261574074074002</v>
      </c>
      <c r="N212" s="24">
        <v>20</v>
      </c>
      <c r="O212" s="21" t="s">
        <v>66</v>
      </c>
      <c r="P212" s="24">
        <f>TotalMov[[#This Row],[Confirmed activ. 3 (ILE03)]]</f>
        <v>20</v>
      </c>
      <c r="Q212" s="24">
        <v>20</v>
      </c>
      <c r="R212" s="21" t="s">
        <v>66</v>
      </c>
      <c r="S212" s="21" t="s">
        <v>72</v>
      </c>
    </row>
    <row r="213" spans="1:19" x14ac:dyDescent="0.35">
      <c r="A213" s="21">
        <v>1528360</v>
      </c>
      <c r="B213" s="53">
        <v>411586</v>
      </c>
      <c r="C213" s="21">
        <f>VLOOKUP(TotalMov[[#This Row],[Order]],'Total Mov by SS'!B:C,2,0)</f>
        <v>127</v>
      </c>
      <c r="D213" s="21" t="s">
        <v>59</v>
      </c>
      <c r="E213" s="21" t="s">
        <v>104</v>
      </c>
      <c r="F213" s="21" t="s">
        <v>69</v>
      </c>
      <c r="G213" s="21" t="s">
        <v>62</v>
      </c>
      <c r="H213" s="21" t="s">
        <v>70</v>
      </c>
      <c r="I213" s="21" t="s">
        <v>100</v>
      </c>
      <c r="J213" s="22">
        <v>43601</v>
      </c>
      <c r="K213" s="23">
        <v>0.52266203703703995</v>
      </c>
      <c r="L213" s="22">
        <v>43601</v>
      </c>
      <c r="M213" s="23">
        <v>0.52266203703703995</v>
      </c>
      <c r="N213" s="24">
        <v>30</v>
      </c>
      <c r="O213" s="21" t="s">
        <v>66</v>
      </c>
      <c r="P213" s="24">
        <f>TotalMov[[#This Row],[Confirmed activ. 3 (ILE03)]]</f>
        <v>30</v>
      </c>
      <c r="Q213" s="24">
        <v>30</v>
      </c>
      <c r="R213" s="21" t="s">
        <v>66</v>
      </c>
      <c r="S213" s="21" t="s">
        <v>72</v>
      </c>
    </row>
    <row r="214" spans="1:19" x14ac:dyDescent="0.35">
      <c r="A214" s="21">
        <v>1528360</v>
      </c>
      <c r="B214" s="53">
        <v>411586</v>
      </c>
      <c r="C214" s="21">
        <f>VLOOKUP(TotalMov[[#This Row],[Order]],'Total Mov by SS'!B:C,2,0)</f>
        <v>127</v>
      </c>
      <c r="D214" s="21" t="s">
        <v>59</v>
      </c>
      <c r="E214" s="21" t="s">
        <v>113</v>
      </c>
      <c r="F214" s="21" t="s">
        <v>102</v>
      </c>
      <c r="G214" s="21" t="s">
        <v>62</v>
      </c>
      <c r="H214" s="21" t="s">
        <v>100</v>
      </c>
      <c r="I214" s="21" t="s">
        <v>103</v>
      </c>
      <c r="J214" s="22">
        <v>43601</v>
      </c>
      <c r="K214" s="23">
        <v>0.52269675925925996</v>
      </c>
      <c r="L214" s="22">
        <v>43601</v>
      </c>
      <c r="M214" s="23">
        <v>0.52269675925925996</v>
      </c>
      <c r="N214" s="24">
        <v>30</v>
      </c>
      <c r="O214" s="21" t="s">
        <v>66</v>
      </c>
      <c r="P214" s="24">
        <f>TotalMov[[#This Row],[Confirmed activ. 3 (ILE03)]]</f>
        <v>30</v>
      </c>
      <c r="Q214" s="24">
        <v>30</v>
      </c>
      <c r="R214" s="21" t="s">
        <v>66</v>
      </c>
      <c r="S214" s="21" t="s">
        <v>72</v>
      </c>
    </row>
    <row r="215" spans="1:19" x14ac:dyDescent="0.35">
      <c r="A215" s="21">
        <v>1528360</v>
      </c>
      <c r="B215" s="53">
        <v>411586</v>
      </c>
      <c r="C215" s="21">
        <f>VLOOKUP(TotalMov[[#This Row],[Order]],'Total Mov by SS'!B:C,2,0)</f>
        <v>127</v>
      </c>
      <c r="D215" s="21" t="s">
        <v>59</v>
      </c>
      <c r="E215" s="21" t="s">
        <v>114</v>
      </c>
      <c r="F215" s="21" t="s">
        <v>102</v>
      </c>
      <c r="G215" s="21" t="s">
        <v>105</v>
      </c>
      <c r="H215" s="21" t="s">
        <v>100</v>
      </c>
      <c r="I215" s="21" t="s">
        <v>106</v>
      </c>
      <c r="J215" s="22">
        <v>43601</v>
      </c>
      <c r="K215" s="23">
        <v>0.56571759259259002</v>
      </c>
      <c r="L215" s="22">
        <v>43601</v>
      </c>
      <c r="M215" s="23">
        <v>0.56571759259259002</v>
      </c>
      <c r="N215" s="24">
        <v>45</v>
      </c>
      <c r="O215" s="21" t="s">
        <v>66</v>
      </c>
      <c r="P215" s="24">
        <f>TotalMov[[#This Row],[Confirmed activ. 3 (ILE03)]]</f>
        <v>45</v>
      </c>
      <c r="Q215" s="24">
        <v>45</v>
      </c>
      <c r="R215" s="21" t="s">
        <v>66</v>
      </c>
      <c r="S215" s="21" t="s">
        <v>72</v>
      </c>
    </row>
    <row r="216" spans="1:19" x14ac:dyDescent="0.35">
      <c r="A216" s="21">
        <v>1528360</v>
      </c>
      <c r="B216" s="53">
        <v>411586</v>
      </c>
      <c r="C216" s="21">
        <f>VLOOKUP(TotalMov[[#This Row],[Order]],'Total Mov by SS'!B:C,2,0)</f>
        <v>127</v>
      </c>
      <c r="D216" s="21" t="s">
        <v>107</v>
      </c>
      <c r="E216" s="21" t="s">
        <v>60</v>
      </c>
      <c r="F216" s="21" t="s">
        <v>61</v>
      </c>
      <c r="G216" s="21" t="s">
        <v>90</v>
      </c>
      <c r="H216" s="21" t="s">
        <v>63</v>
      </c>
      <c r="I216" s="21" t="s">
        <v>108</v>
      </c>
      <c r="J216" s="22">
        <v>43600</v>
      </c>
      <c r="K216" s="23">
        <v>0.32098379629629997</v>
      </c>
      <c r="L216" s="22">
        <v>43600</v>
      </c>
      <c r="M216" s="23">
        <v>0.64574074074073995</v>
      </c>
      <c r="N216" s="25">
        <v>7.7939999999999996</v>
      </c>
      <c r="O216" s="21" t="s">
        <v>77</v>
      </c>
      <c r="P216" s="24">
        <f>TotalMov[[#This Row],[Confirmed activ. 3 (ILE03)]]*60</f>
        <v>467.64</v>
      </c>
      <c r="Q216" s="24">
        <v>1</v>
      </c>
      <c r="R216" s="21" t="s">
        <v>66</v>
      </c>
      <c r="S216" s="21" t="s">
        <v>67</v>
      </c>
    </row>
    <row r="217" spans="1:19" x14ac:dyDescent="0.35">
      <c r="A217" s="21">
        <v>1528360</v>
      </c>
      <c r="B217" s="53">
        <v>411586</v>
      </c>
      <c r="C217" s="21">
        <f>VLOOKUP(TotalMov[[#This Row],[Order]],'Total Mov by SS'!B:C,2,0)</f>
        <v>127</v>
      </c>
      <c r="D217" s="21" t="s">
        <v>109</v>
      </c>
      <c r="E217" s="21" t="s">
        <v>95</v>
      </c>
      <c r="F217" s="21" t="s">
        <v>83</v>
      </c>
      <c r="G217" s="21" t="s">
        <v>90</v>
      </c>
      <c r="H217" s="21" t="s">
        <v>84</v>
      </c>
      <c r="I217" s="21" t="s">
        <v>110</v>
      </c>
      <c r="J217" s="22"/>
      <c r="K217" s="23">
        <v>0</v>
      </c>
      <c r="L217" s="22"/>
      <c r="M217" s="23">
        <v>0</v>
      </c>
      <c r="N217" s="25">
        <v>0</v>
      </c>
      <c r="O217" s="21" t="s">
        <v>93</v>
      </c>
      <c r="P217" s="24"/>
      <c r="Q217" s="24">
        <v>5</v>
      </c>
      <c r="R217" s="21" t="s">
        <v>66</v>
      </c>
      <c r="S217" s="21" t="s">
        <v>94</v>
      </c>
    </row>
    <row r="218" spans="1:19" x14ac:dyDescent="0.35">
      <c r="A218" s="21">
        <v>1528702</v>
      </c>
      <c r="B218" s="53">
        <v>411586</v>
      </c>
      <c r="C218" s="21">
        <f>VLOOKUP(TotalMov[[#This Row],[Order]],'Total Mov by SS'!B:C,2,0)</f>
        <v>123</v>
      </c>
      <c r="D218" s="21" t="s">
        <v>59</v>
      </c>
      <c r="E218" s="21" t="s">
        <v>60</v>
      </c>
      <c r="F218" s="21" t="s">
        <v>83</v>
      </c>
      <c r="G218" s="21" t="s">
        <v>62</v>
      </c>
      <c r="H218" s="21" t="s">
        <v>84</v>
      </c>
      <c r="I218" s="21" t="s">
        <v>111</v>
      </c>
      <c r="J218" s="22">
        <v>43586</v>
      </c>
      <c r="K218" s="23">
        <v>0.86699074074074001</v>
      </c>
      <c r="L218" s="22">
        <v>43587</v>
      </c>
      <c r="M218" s="23">
        <v>0.28427083333332998</v>
      </c>
      <c r="N218" s="25">
        <v>43.982999999999997</v>
      </c>
      <c r="O218" s="21" t="s">
        <v>66</v>
      </c>
      <c r="P218" s="24">
        <f>TotalMov[[#This Row],[Confirmed activ. 3 (ILE03)]]</f>
        <v>43.982999999999997</v>
      </c>
      <c r="Q218" s="24">
        <v>40</v>
      </c>
      <c r="R218" s="21" t="s">
        <v>66</v>
      </c>
      <c r="S218" s="21" t="s">
        <v>67</v>
      </c>
    </row>
    <row r="219" spans="1:19" x14ac:dyDescent="0.35">
      <c r="A219" s="21">
        <v>1528702</v>
      </c>
      <c r="B219" s="53">
        <v>411586</v>
      </c>
      <c r="C219" s="21">
        <f>VLOOKUP(TotalMov[[#This Row],[Order]],'Total Mov by SS'!B:C,2,0)</f>
        <v>123</v>
      </c>
      <c r="D219" s="21" t="s">
        <v>59</v>
      </c>
      <c r="E219" s="21" t="s">
        <v>68</v>
      </c>
      <c r="F219" s="21" t="s">
        <v>61</v>
      </c>
      <c r="G219" s="21" t="s">
        <v>62</v>
      </c>
      <c r="H219" s="21" t="s">
        <v>63</v>
      </c>
      <c r="I219" s="21" t="s">
        <v>64</v>
      </c>
      <c r="J219" s="22">
        <v>43587</v>
      </c>
      <c r="K219" s="23">
        <v>0.43215277777778</v>
      </c>
      <c r="L219" s="22">
        <v>43587</v>
      </c>
      <c r="M219" s="23">
        <v>0.44667824074073997</v>
      </c>
      <c r="N219" s="25">
        <v>4.117</v>
      </c>
      <c r="O219" s="21" t="s">
        <v>66</v>
      </c>
      <c r="P219" s="24">
        <f>TotalMov[[#This Row],[Confirmed activ. 3 (ILE03)]]</f>
        <v>4.117</v>
      </c>
      <c r="Q219" s="24">
        <v>15</v>
      </c>
      <c r="R219" s="21" t="s">
        <v>66</v>
      </c>
      <c r="S219" s="21" t="s">
        <v>67</v>
      </c>
    </row>
    <row r="220" spans="1:19" x14ac:dyDescent="0.35">
      <c r="A220" s="21">
        <v>1528702</v>
      </c>
      <c r="B220" s="53">
        <v>411586</v>
      </c>
      <c r="C220" s="21">
        <f>VLOOKUP(TotalMov[[#This Row],[Order]],'Total Mov by SS'!B:C,2,0)</f>
        <v>123</v>
      </c>
      <c r="D220" s="21" t="s">
        <v>59</v>
      </c>
      <c r="E220" s="21" t="s">
        <v>73</v>
      </c>
      <c r="F220" s="21" t="s">
        <v>69</v>
      </c>
      <c r="G220" s="21" t="s">
        <v>62</v>
      </c>
      <c r="H220" s="21" t="s">
        <v>70</v>
      </c>
      <c r="I220" s="21" t="s">
        <v>71</v>
      </c>
      <c r="J220" s="22">
        <v>43590</v>
      </c>
      <c r="K220" s="23">
        <v>0.59703703703704003</v>
      </c>
      <c r="L220" s="22">
        <v>43590</v>
      </c>
      <c r="M220" s="23">
        <v>0.59703703703704003</v>
      </c>
      <c r="N220" s="24">
        <v>20</v>
      </c>
      <c r="O220" s="21" t="s">
        <v>66</v>
      </c>
      <c r="P220" s="24">
        <f>TotalMov[[#This Row],[Confirmed activ. 3 (ILE03)]]</f>
        <v>20</v>
      </c>
      <c r="Q220" s="24">
        <v>20</v>
      </c>
      <c r="R220" s="21" t="s">
        <v>66</v>
      </c>
      <c r="S220" s="21" t="s">
        <v>72</v>
      </c>
    </row>
    <row r="221" spans="1:19" x14ac:dyDescent="0.35">
      <c r="A221" s="21">
        <v>1528702</v>
      </c>
      <c r="B221" s="53">
        <v>411586</v>
      </c>
      <c r="C221" s="21">
        <f>VLOOKUP(TotalMov[[#This Row],[Order]],'Total Mov by SS'!B:C,2,0)</f>
        <v>123</v>
      </c>
      <c r="D221" s="21" t="s">
        <v>59</v>
      </c>
      <c r="E221" s="21" t="s">
        <v>75</v>
      </c>
      <c r="F221" s="21" t="s">
        <v>61</v>
      </c>
      <c r="G221" s="21" t="s">
        <v>62</v>
      </c>
      <c r="H221" s="21" t="s">
        <v>63</v>
      </c>
      <c r="I221" s="21" t="s">
        <v>74</v>
      </c>
      <c r="J221" s="22">
        <v>43590</v>
      </c>
      <c r="K221" s="23">
        <v>0.60873842592592997</v>
      </c>
      <c r="L221" s="22">
        <v>43590</v>
      </c>
      <c r="M221" s="23">
        <v>0.74674768518518997</v>
      </c>
      <c r="N221" s="25">
        <v>3.3119999999999998</v>
      </c>
      <c r="O221" s="21" t="s">
        <v>77</v>
      </c>
      <c r="P221" s="24">
        <f>TotalMov[[#This Row],[Confirmed activ. 3 (ILE03)]]*60</f>
        <v>198.72</v>
      </c>
      <c r="Q221" s="24">
        <v>350</v>
      </c>
      <c r="R221" s="21" t="s">
        <v>66</v>
      </c>
      <c r="S221" s="21" t="s">
        <v>67</v>
      </c>
    </row>
    <row r="222" spans="1:19" x14ac:dyDescent="0.35">
      <c r="A222" s="21">
        <v>1528702</v>
      </c>
      <c r="B222" s="53">
        <v>411586</v>
      </c>
      <c r="C222" s="21">
        <f>VLOOKUP(TotalMov[[#This Row],[Order]],'Total Mov by SS'!B:C,2,0)</f>
        <v>123</v>
      </c>
      <c r="D222" s="21" t="s">
        <v>59</v>
      </c>
      <c r="E222" s="21" t="s">
        <v>78</v>
      </c>
      <c r="F222" s="21" t="s">
        <v>61</v>
      </c>
      <c r="G222" s="21" t="s">
        <v>62</v>
      </c>
      <c r="H222" s="21" t="s">
        <v>63</v>
      </c>
      <c r="I222" s="21" t="s">
        <v>76</v>
      </c>
      <c r="J222" s="22">
        <v>43591</v>
      </c>
      <c r="K222" s="23">
        <v>0.31384259259259001</v>
      </c>
      <c r="L222" s="22">
        <v>43597</v>
      </c>
      <c r="M222" s="23">
        <v>0.50729166666667003</v>
      </c>
      <c r="N222" s="25">
        <v>35.11</v>
      </c>
      <c r="O222" s="21" t="s">
        <v>77</v>
      </c>
      <c r="P222" s="24">
        <f>TotalMov[[#This Row],[Confirmed activ. 3 (ILE03)]]*60</f>
        <v>2106.6</v>
      </c>
      <c r="Q222" s="24">
        <v>1020</v>
      </c>
      <c r="R222" s="21" t="s">
        <v>66</v>
      </c>
      <c r="S222" s="21" t="s">
        <v>67</v>
      </c>
    </row>
    <row r="223" spans="1:19" x14ac:dyDescent="0.35">
      <c r="A223" s="21">
        <v>1528702</v>
      </c>
      <c r="B223" s="53">
        <v>411586</v>
      </c>
      <c r="C223" s="21">
        <f>VLOOKUP(TotalMov[[#This Row],[Order]],'Total Mov by SS'!B:C,2,0)</f>
        <v>123</v>
      </c>
      <c r="D223" s="21" t="s">
        <v>59</v>
      </c>
      <c r="E223" s="21" t="s">
        <v>80</v>
      </c>
      <c r="F223" s="21" t="s">
        <v>61</v>
      </c>
      <c r="G223" s="21" t="s">
        <v>62</v>
      </c>
      <c r="H223" s="21" t="s">
        <v>63</v>
      </c>
      <c r="I223" s="21" t="s">
        <v>112</v>
      </c>
      <c r="J223" s="22">
        <v>43597</v>
      </c>
      <c r="K223" s="23">
        <v>0.50739583333333005</v>
      </c>
      <c r="L223" s="22">
        <v>43597</v>
      </c>
      <c r="M223" s="23">
        <v>0.60612268518518997</v>
      </c>
      <c r="N223" s="25">
        <v>2.3690000000000002</v>
      </c>
      <c r="O223" s="21" t="s">
        <v>77</v>
      </c>
      <c r="P223" s="24">
        <f>TotalMov[[#This Row],[Confirmed activ. 3 (ILE03)]]*60</f>
        <v>142.14000000000001</v>
      </c>
      <c r="Q223" s="24">
        <v>50</v>
      </c>
      <c r="R223" s="21" t="s">
        <v>66</v>
      </c>
      <c r="S223" s="21" t="s">
        <v>67</v>
      </c>
    </row>
    <row r="224" spans="1:19" x14ac:dyDescent="0.35">
      <c r="A224" s="21">
        <v>1528702</v>
      </c>
      <c r="B224" s="53">
        <v>411586</v>
      </c>
      <c r="C224" s="21">
        <f>VLOOKUP(TotalMov[[#This Row],[Order]],'Total Mov by SS'!B:C,2,0)</f>
        <v>123</v>
      </c>
      <c r="D224" s="21" t="s">
        <v>59</v>
      </c>
      <c r="E224" s="21" t="s">
        <v>82</v>
      </c>
      <c r="F224" s="21" t="s">
        <v>89</v>
      </c>
      <c r="G224" s="21" t="s">
        <v>90</v>
      </c>
      <c r="H224" s="21" t="s">
        <v>91</v>
      </c>
      <c r="I224" s="21" t="s">
        <v>92</v>
      </c>
      <c r="J224" s="22"/>
      <c r="K224" s="23">
        <v>0</v>
      </c>
      <c r="L224" s="22"/>
      <c r="M224" s="23">
        <v>0</v>
      </c>
      <c r="N224" s="25">
        <v>0</v>
      </c>
      <c r="O224" s="21" t="s">
        <v>93</v>
      </c>
      <c r="P224" s="24"/>
      <c r="Q224" s="24">
        <v>2150</v>
      </c>
      <c r="R224" s="21" t="s">
        <v>66</v>
      </c>
      <c r="S224" s="21" t="s">
        <v>94</v>
      </c>
    </row>
    <row r="225" spans="1:19" x14ac:dyDescent="0.35">
      <c r="A225" s="21">
        <v>1528702</v>
      </c>
      <c r="B225" s="53">
        <v>411586</v>
      </c>
      <c r="C225" s="21">
        <f>VLOOKUP(TotalMov[[#This Row],[Order]],'Total Mov by SS'!B:C,2,0)</f>
        <v>123</v>
      </c>
      <c r="D225" s="21" t="s">
        <v>59</v>
      </c>
      <c r="E225" s="21" t="s">
        <v>85</v>
      </c>
      <c r="F225" s="21" t="s">
        <v>69</v>
      </c>
      <c r="G225" s="21" t="s">
        <v>62</v>
      </c>
      <c r="H225" s="21" t="s">
        <v>70</v>
      </c>
      <c r="I225" s="21" t="s">
        <v>79</v>
      </c>
      <c r="J225" s="22">
        <v>43597</v>
      </c>
      <c r="K225" s="23">
        <v>0.63145833333333001</v>
      </c>
      <c r="L225" s="22">
        <v>43597</v>
      </c>
      <c r="M225" s="23">
        <v>0.63145833333333001</v>
      </c>
      <c r="N225" s="24">
        <v>20</v>
      </c>
      <c r="O225" s="21" t="s">
        <v>66</v>
      </c>
      <c r="P225" s="24">
        <f>TotalMov[[#This Row],[Confirmed activ. 3 (ILE03)]]</f>
        <v>20</v>
      </c>
      <c r="Q225" s="24">
        <v>20</v>
      </c>
      <c r="R225" s="21" t="s">
        <v>66</v>
      </c>
      <c r="S225" s="21" t="s">
        <v>72</v>
      </c>
    </row>
    <row r="226" spans="1:19" x14ac:dyDescent="0.35">
      <c r="A226" s="21">
        <v>1528702</v>
      </c>
      <c r="B226" s="53">
        <v>411586</v>
      </c>
      <c r="C226" s="21">
        <f>VLOOKUP(TotalMov[[#This Row],[Order]],'Total Mov by SS'!B:C,2,0)</f>
        <v>123</v>
      </c>
      <c r="D226" s="21" t="s">
        <v>59</v>
      </c>
      <c r="E226" s="21" t="s">
        <v>88</v>
      </c>
      <c r="F226" s="21" t="s">
        <v>69</v>
      </c>
      <c r="G226" s="21" t="s">
        <v>62</v>
      </c>
      <c r="H226" s="21" t="s">
        <v>70</v>
      </c>
      <c r="I226" s="21" t="s">
        <v>81</v>
      </c>
      <c r="J226" s="22">
        <v>43597</v>
      </c>
      <c r="K226" s="23">
        <v>0.63155092592592998</v>
      </c>
      <c r="L226" s="22">
        <v>43597</v>
      </c>
      <c r="M226" s="23">
        <v>0.63155092592592998</v>
      </c>
      <c r="N226" s="24">
        <v>20</v>
      </c>
      <c r="O226" s="21" t="s">
        <v>66</v>
      </c>
      <c r="P226" s="24">
        <f>TotalMov[[#This Row],[Confirmed activ. 3 (ILE03)]]</f>
        <v>20</v>
      </c>
      <c r="Q226" s="24">
        <v>20</v>
      </c>
      <c r="R226" s="21" t="s">
        <v>66</v>
      </c>
      <c r="S226" s="21" t="s">
        <v>72</v>
      </c>
    </row>
    <row r="227" spans="1:19" x14ac:dyDescent="0.35">
      <c r="A227" s="21">
        <v>1528702</v>
      </c>
      <c r="B227" s="53">
        <v>411586</v>
      </c>
      <c r="C227" s="21">
        <f>VLOOKUP(TotalMov[[#This Row],[Order]],'Total Mov by SS'!B:C,2,0)</f>
        <v>123</v>
      </c>
      <c r="D227" s="21" t="s">
        <v>59</v>
      </c>
      <c r="E227" s="21" t="s">
        <v>95</v>
      </c>
      <c r="F227" s="21" t="s">
        <v>83</v>
      </c>
      <c r="G227" s="21" t="s">
        <v>62</v>
      </c>
      <c r="H227" s="21" t="s">
        <v>84</v>
      </c>
      <c r="I227" s="21" t="s">
        <v>84</v>
      </c>
      <c r="J227" s="22">
        <v>43597</v>
      </c>
      <c r="K227" s="23">
        <v>0.65090277777778005</v>
      </c>
      <c r="L227" s="22">
        <v>43598</v>
      </c>
      <c r="M227" s="23">
        <v>0.64450231481481002</v>
      </c>
      <c r="N227" s="25">
        <v>17.695</v>
      </c>
      <c r="O227" s="21" t="s">
        <v>77</v>
      </c>
      <c r="P227" s="24">
        <f>TotalMov[[#This Row],[Confirmed activ. 3 (ILE03)]]*60</f>
        <v>1061.7</v>
      </c>
      <c r="Q227" s="24">
        <v>450</v>
      </c>
      <c r="R227" s="21" t="s">
        <v>66</v>
      </c>
      <c r="S227" s="21" t="s">
        <v>67</v>
      </c>
    </row>
    <row r="228" spans="1:19" x14ac:dyDescent="0.35">
      <c r="A228" s="21">
        <v>1528702</v>
      </c>
      <c r="B228" s="53">
        <v>411586</v>
      </c>
      <c r="C228" s="21">
        <f>VLOOKUP(TotalMov[[#This Row],[Order]],'Total Mov by SS'!B:C,2,0)</f>
        <v>123</v>
      </c>
      <c r="D228" s="21" t="s">
        <v>59</v>
      </c>
      <c r="E228" s="21" t="s">
        <v>97</v>
      </c>
      <c r="F228" s="21" t="s">
        <v>86</v>
      </c>
      <c r="G228" s="21" t="s">
        <v>62</v>
      </c>
      <c r="H228" s="21" t="s">
        <v>87</v>
      </c>
      <c r="I228" s="21" t="s">
        <v>87</v>
      </c>
      <c r="J228" s="22">
        <v>43599</v>
      </c>
      <c r="K228" s="23">
        <v>0.33357638888889002</v>
      </c>
      <c r="L228" s="22">
        <v>43599</v>
      </c>
      <c r="M228" s="23">
        <v>0.33357638888889002</v>
      </c>
      <c r="N228" s="24">
        <v>20</v>
      </c>
      <c r="O228" s="21" t="s">
        <v>66</v>
      </c>
      <c r="P228" s="24">
        <f>TotalMov[[#This Row],[Confirmed activ. 3 (ILE03)]]</f>
        <v>20</v>
      </c>
      <c r="Q228" s="24">
        <v>20</v>
      </c>
      <c r="R228" s="21" t="s">
        <v>66</v>
      </c>
      <c r="S228" s="21" t="s">
        <v>72</v>
      </c>
    </row>
    <row r="229" spans="1:19" x14ac:dyDescent="0.35">
      <c r="A229" s="21">
        <v>1528702</v>
      </c>
      <c r="B229" s="53">
        <v>411586</v>
      </c>
      <c r="C229" s="21">
        <f>VLOOKUP(TotalMov[[#This Row],[Order]],'Total Mov by SS'!B:C,2,0)</f>
        <v>123</v>
      </c>
      <c r="D229" s="21" t="s">
        <v>59</v>
      </c>
      <c r="E229" s="21" t="s">
        <v>99</v>
      </c>
      <c r="F229" s="21" t="s">
        <v>61</v>
      </c>
      <c r="G229" s="21" t="s">
        <v>62</v>
      </c>
      <c r="H229" s="21" t="s">
        <v>63</v>
      </c>
      <c r="I229" s="21" t="s">
        <v>96</v>
      </c>
      <c r="J229" s="22">
        <v>43600</v>
      </c>
      <c r="K229" s="23">
        <v>0.375</v>
      </c>
      <c r="L229" s="22">
        <v>43600</v>
      </c>
      <c r="M229" s="23">
        <v>0.47298611111111</v>
      </c>
      <c r="N229" s="25">
        <v>14.65</v>
      </c>
      <c r="O229" s="21" t="s">
        <v>66</v>
      </c>
      <c r="P229" s="24">
        <f>TotalMov[[#This Row],[Confirmed activ. 3 (ILE03)]]</f>
        <v>14.65</v>
      </c>
      <c r="Q229" s="24">
        <v>100</v>
      </c>
      <c r="R229" s="21" t="s">
        <v>66</v>
      </c>
      <c r="S229" s="21" t="s">
        <v>67</v>
      </c>
    </row>
    <row r="230" spans="1:19" x14ac:dyDescent="0.35">
      <c r="A230" s="21">
        <v>1528702</v>
      </c>
      <c r="B230" s="53">
        <v>411586</v>
      </c>
      <c r="C230" s="21">
        <f>VLOOKUP(TotalMov[[#This Row],[Order]],'Total Mov by SS'!B:C,2,0)</f>
        <v>123</v>
      </c>
      <c r="D230" s="21" t="s">
        <v>59</v>
      </c>
      <c r="E230" s="21" t="s">
        <v>101</v>
      </c>
      <c r="F230" s="21" t="s">
        <v>69</v>
      </c>
      <c r="G230" s="21" t="s">
        <v>62</v>
      </c>
      <c r="H230" s="21" t="s">
        <v>70</v>
      </c>
      <c r="I230" s="21" t="s">
        <v>98</v>
      </c>
      <c r="J230" s="22">
        <v>43608</v>
      </c>
      <c r="K230" s="23">
        <v>0.58778935185184999</v>
      </c>
      <c r="L230" s="22">
        <v>43608</v>
      </c>
      <c r="M230" s="23">
        <v>0.58778935185184999</v>
      </c>
      <c r="N230" s="24">
        <v>20</v>
      </c>
      <c r="O230" s="21" t="s">
        <v>66</v>
      </c>
      <c r="P230" s="24">
        <f>TotalMov[[#This Row],[Confirmed activ. 3 (ILE03)]]</f>
        <v>20</v>
      </c>
      <c r="Q230" s="24">
        <v>20</v>
      </c>
      <c r="R230" s="21" t="s">
        <v>66</v>
      </c>
      <c r="S230" s="21" t="s">
        <v>72</v>
      </c>
    </row>
    <row r="231" spans="1:19" x14ac:dyDescent="0.35">
      <c r="A231" s="21">
        <v>1528702</v>
      </c>
      <c r="B231" s="53">
        <v>411586</v>
      </c>
      <c r="C231" s="21">
        <f>VLOOKUP(TotalMov[[#This Row],[Order]],'Total Mov by SS'!B:C,2,0)</f>
        <v>123</v>
      </c>
      <c r="D231" s="21" t="s">
        <v>59</v>
      </c>
      <c r="E231" s="21" t="s">
        <v>104</v>
      </c>
      <c r="F231" s="21" t="s">
        <v>69</v>
      </c>
      <c r="G231" s="21" t="s">
        <v>62</v>
      </c>
      <c r="H231" s="21" t="s">
        <v>70</v>
      </c>
      <c r="I231" s="21" t="s">
        <v>100</v>
      </c>
      <c r="J231" s="22">
        <v>43608</v>
      </c>
      <c r="K231" s="23">
        <v>0.58782407407407</v>
      </c>
      <c r="L231" s="22">
        <v>43608</v>
      </c>
      <c r="M231" s="23">
        <v>0.58782407407407</v>
      </c>
      <c r="N231" s="24">
        <v>30</v>
      </c>
      <c r="O231" s="21" t="s">
        <v>66</v>
      </c>
      <c r="P231" s="24">
        <f>TotalMov[[#This Row],[Confirmed activ. 3 (ILE03)]]</f>
        <v>30</v>
      </c>
      <c r="Q231" s="24">
        <v>30</v>
      </c>
      <c r="R231" s="21" t="s">
        <v>66</v>
      </c>
      <c r="S231" s="21" t="s">
        <v>72</v>
      </c>
    </row>
    <row r="232" spans="1:19" x14ac:dyDescent="0.35">
      <c r="A232" s="21">
        <v>1528702</v>
      </c>
      <c r="B232" s="53">
        <v>411586</v>
      </c>
      <c r="C232" s="21">
        <f>VLOOKUP(TotalMov[[#This Row],[Order]],'Total Mov by SS'!B:C,2,0)</f>
        <v>123</v>
      </c>
      <c r="D232" s="21" t="s">
        <v>59</v>
      </c>
      <c r="E232" s="21" t="s">
        <v>113</v>
      </c>
      <c r="F232" s="21" t="s">
        <v>102</v>
      </c>
      <c r="G232" s="21" t="s">
        <v>62</v>
      </c>
      <c r="H232" s="21" t="s">
        <v>100</v>
      </c>
      <c r="I232" s="21" t="s">
        <v>103</v>
      </c>
      <c r="J232" s="22">
        <v>43608</v>
      </c>
      <c r="K232" s="23">
        <v>0.5878587962963</v>
      </c>
      <c r="L232" s="22">
        <v>43608</v>
      </c>
      <c r="M232" s="23">
        <v>0.5878587962963</v>
      </c>
      <c r="N232" s="24">
        <v>30</v>
      </c>
      <c r="O232" s="21" t="s">
        <v>66</v>
      </c>
      <c r="P232" s="24">
        <f>TotalMov[[#This Row],[Confirmed activ. 3 (ILE03)]]</f>
        <v>30</v>
      </c>
      <c r="Q232" s="24">
        <v>30</v>
      </c>
      <c r="R232" s="21" t="s">
        <v>66</v>
      </c>
      <c r="S232" s="21" t="s">
        <v>72</v>
      </c>
    </row>
    <row r="233" spans="1:19" x14ac:dyDescent="0.35">
      <c r="A233" s="21">
        <v>1528702</v>
      </c>
      <c r="B233" s="53">
        <v>411586</v>
      </c>
      <c r="C233" s="21">
        <f>VLOOKUP(TotalMov[[#This Row],[Order]],'Total Mov by SS'!B:C,2,0)</f>
        <v>123</v>
      </c>
      <c r="D233" s="21" t="s">
        <v>59</v>
      </c>
      <c r="E233" s="21" t="s">
        <v>114</v>
      </c>
      <c r="F233" s="21" t="s">
        <v>102</v>
      </c>
      <c r="G233" s="21" t="s">
        <v>105</v>
      </c>
      <c r="H233" s="21" t="s">
        <v>100</v>
      </c>
      <c r="I233" s="21" t="s">
        <v>106</v>
      </c>
      <c r="J233" s="22">
        <v>43608</v>
      </c>
      <c r="K233" s="23">
        <v>0.58797453703703995</v>
      </c>
      <c r="L233" s="22">
        <v>43608</v>
      </c>
      <c r="M233" s="23">
        <v>0.58797453703703995</v>
      </c>
      <c r="N233" s="24">
        <v>45</v>
      </c>
      <c r="O233" s="21" t="s">
        <v>66</v>
      </c>
      <c r="P233" s="24">
        <f>TotalMov[[#This Row],[Confirmed activ. 3 (ILE03)]]</f>
        <v>45</v>
      </c>
      <c r="Q233" s="24">
        <v>45</v>
      </c>
      <c r="R233" s="21" t="s">
        <v>66</v>
      </c>
      <c r="S233" s="21" t="s">
        <v>72</v>
      </c>
    </row>
    <row r="234" spans="1:19" x14ac:dyDescent="0.35">
      <c r="A234" s="21">
        <v>1528702</v>
      </c>
      <c r="B234" s="53">
        <v>411586</v>
      </c>
      <c r="C234" s="21">
        <f>VLOOKUP(TotalMov[[#This Row],[Order]],'Total Mov by SS'!B:C,2,0)</f>
        <v>123</v>
      </c>
      <c r="D234" s="21" t="s">
        <v>107</v>
      </c>
      <c r="E234" s="21" t="s">
        <v>60</v>
      </c>
      <c r="F234" s="21" t="s">
        <v>61</v>
      </c>
      <c r="G234" s="21" t="s">
        <v>90</v>
      </c>
      <c r="H234" s="21" t="s">
        <v>63</v>
      </c>
      <c r="I234" s="21" t="s">
        <v>108</v>
      </c>
      <c r="J234" s="22"/>
      <c r="K234" s="23">
        <v>0</v>
      </c>
      <c r="L234" s="22"/>
      <c r="M234" s="23">
        <v>0</v>
      </c>
      <c r="N234" s="25">
        <v>0</v>
      </c>
      <c r="O234" s="21" t="s">
        <v>93</v>
      </c>
      <c r="P234" s="24"/>
      <c r="Q234" s="24">
        <v>1</v>
      </c>
      <c r="R234" s="21" t="s">
        <v>66</v>
      </c>
      <c r="S234" s="21" t="s">
        <v>94</v>
      </c>
    </row>
    <row r="235" spans="1:19" x14ac:dyDescent="0.35">
      <c r="A235" s="21">
        <v>1528702</v>
      </c>
      <c r="B235" s="53">
        <v>411586</v>
      </c>
      <c r="C235" s="21">
        <f>VLOOKUP(TotalMov[[#This Row],[Order]],'Total Mov by SS'!B:C,2,0)</f>
        <v>123</v>
      </c>
      <c r="D235" s="21" t="s">
        <v>109</v>
      </c>
      <c r="E235" s="21" t="s">
        <v>95</v>
      </c>
      <c r="F235" s="21" t="s">
        <v>83</v>
      </c>
      <c r="G235" s="21" t="s">
        <v>90</v>
      </c>
      <c r="H235" s="21" t="s">
        <v>84</v>
      </c>
      <c r="I235" s="21" t="s">
        <v>110</v>
      </c>
      <c r="J235" s="22">
        <v>43598</v>
      </c>
      <c r="K235" s="23">
        <v>0.32324074074074</v>
      </c>
      <c r="L235" s="22">
        <v>43598</v>
      </c>
      <c r="M235" s="23">
        <v>0.64333333333332998</v>
      </c>
      <c r="N235" s="25">
        <v>3.8410000000000002</v>
      </c>
      <c r="O235" s="21" t="s">
        <v>77</v>
      </c>
      <c r="P235" s="24">
        <f>TotalMov[[#This Row],[Confirmed activ. 3 (ILE03)]]*60</f>
        <v>230.46</v>
      </c>
      <c r="Q235" s="24">
        <v>5</v>
      </c>
      <c r="R235" s="21" t="s">
        <v>66</v>
      </c>
      <c r="S235" s="21" t="s">
        <v>67</v>
      </c>
    </row>
    <row r="236" spans="1:19" x14ac:dyDescent="0.35">
      <c r="A236" s="21">
        <v>1528703</v>
      </c>
      <c r="B236" s="53">
        <v>411586</v>
      </c>
      <c r="C236" s="21">
        <f>VLOOKUP(TotalMov[[#This Row],[Order]],'Total Mov by SS'!B:C,2,0)</f>
        <v>123</v>
      </c>
      <c r="D236" s="21" t="s">
        <v>59</v>
      </c>
      <c r="E236" s="21" t="s">
        <v>60</v>
      </c>
      <c r="F236" s="21" t="s">
        <v>83</v>
      </c>
      <c r="G236" s="21" t="s">
        <v>62</v>
      </c>
      <c r="H236" s="21" t="s">
        <v>84</v>
      </c>
      <c r="I236" s="21" t="s">
        <v>111</v>
      </c>
      <c r="J236" s="22">
        <v>43586</v>
      </c>
      <c r="K236" s="23">
        <v>0.86699074074074001</v>
      </c>
      <c r="L236" s="22">
        <v>43587</v>
      </c>
      <c r="M236" s="23">
        <v>0.28427083333332998</v>
      </c>
      <c r="N236" s="25">
        <v>44.35</v>
      </c>
      <c r="O236" s="21" t="s">
        <v>66</v>
      </c>
      <c r="P236" s="24">
        <f>TotalMov[[#This Row],[Confirmed activ. 3 (ILE03)]]</f>
        <v>44.35</v>
      </c>
      <c r="Q236" s="24">
        <v>40</v>
      </c>
      <c r="R236" s="21" t="s">
        <v>66</v>
      </c>
      <c r="S236" s="21" t="s">
        <v>67</v>
      </c>
    </row>
    <row r="237" spans="1:19" x14ac:dyDescent="0.35">
      <c r="A237" s="21">
        <v>1528703</v>
      </c>
      <c r="B237" s="53">
        <v>411586</v>
      </c>
      <c r="C237" s="21">
        <f>VLOOKUP(TotalMov[[#This Row],[Order]],'Total Mov by SS'!B:C,2,0)</f>
        <v>123</v>
      </c>
      <c r="D237" s="21" t="s">
        <v>59</v>
      </c>
      <c r="E237" s="21" t="s">
        <v>68</v>
      </c>
      <c r="F237" s="21" t="s">
        <v>61</v>
      </c>
      <c r="G237" s="21" t="s">
        <v>62</v>
      </c>
      <c r="H237" s="21" t="s">
        <v>63</v>
      </c>
      <c r="I237" s="21" t="s">
        <v>64</v>
      </c>
      <c r="J237" s="22">
        <v>43587</v>
      </c>
      <c r="K237" s="23">
        <v>0.44526620370370001</v>
      </c>
      <c r="L237" s="22">
        <v>43587</v>
      </c>
      <c r="M237" s="23">
        <v>0.44667824074073997</v>
      </c>
      <c r="N237" s="24">
        <v>17</v>
      </c>
      <c r="O237" s="21" t="s">
        <v>65</v>
      </c>
      <c r="P237" s="24">
        <f>TotalMov[[#This Row],[Confirmed activ. 3 (ILE03)]]/60</f>
        <v>0.28333333333333333</v>
      </c>
      <c r="Q237" s="24">
        <v>15</v>
      </c>
      <c r="R237" s="21" t="s">
        <v>66</v>
      </c>
      <c r="S237" s="21" t="s">
        <v>67</v>
      </c>
    </row>
    <row r="238" spans="1:19" x14ac:dyDescent="0.35">
      <c r="A238" s="21">
        <v>1528703</v>
      </c>
      <c r="B238" s="53">
        <v>411586</v>
      </c>
      <c r="C238" s="21">
        <f>VLOOKUP(TotalMov[[#This Row],[Order]],'Total Mov by SS'!B:C,2,0)</f>
        <v>123</v>
      </c>
      <c r="D238" s="21" t="s">
        <v>59</v>
      </c>
      <c r="E238" s="21" t="s">
        <v>73</v>
      </c>
      <c r="F238" s="21" t="s">
        <v>69</v>
      </c>
      <c r="G238" s="21" t="s">
        <v>62</v>
      </c>
      <c r="H238" s="21" t="s">
        <v>70</v>
      </c>
      <c r="I238" s="21" t="s">
        <v>71</v>
      </c>
      <c r="J238" s="22">
        <v>43587</v>
      </c>
      <c r="K238" s="23">
        <v>0.46141203703703998</v>
      </c>
      <c r="L238" s="22">
        <v>43587</v>
      </c>
      <c r="M238" s="23">
        <v>0.46141203703703998</v>
      </c>
      <c r="N238" s="24">
        <v>20</v>
      </c>
      <c r="O238" s="21" t="s">
        <v>66</v>
      </c>
      <c r="P238" s="24">
        <f>TotalMov[[#This Row],[Confirmed activ. 3 (ILE03)]]</f>
        <v>20</v>
      </c>
      <c r="Q238" s="24">
        <v>20</v>
      </c>
      <c r="R238" s="21" t="s">
        <v>66</v>
      </c>
      <c r="S238" s="21" t="s">
        <v>72</v>
      </c>
    </row>
    <row r="239" spans="1:19" x14ac:dyDescent="0.35">
      <c r="A239" s="21">
        <v>1528703</v>
      </c>
      <c r="B239" s="53">
        <v>411586</v>
      </c>
      <c r="C239" s="21">
        <f>VLOOKUP(TotalMov[[#This Row],[Order]],'Total Mov by SS'!B:C,2,0)</f>
        <v>123</v>
      </c>
      <c r="D239" s="21" t="s">
        <v>59</v>
      </c>
      <c r="E239" s="21" t="s">
        <v>75</v>
      </c>
      <c r="F239" s="21" t="s">
        <v>61</v>
      </c>
      <c r="G239" s="21" t="s">
        <v>62</v>
      </c>
      <c r="H239" s="21" t="s">
        <v>63</v>
      </c>
      <c r="I239" s="21" t="s">
        <v>74</v>
      </c>
      <c r="J239" s="22">
        <v>43590</v>
      </c>
      <c r="K239" s="23">
        <v>0.33065972222222001</v>
      </c>
      <c r="L239" s="22">
        <v>43590</v>
      </c>
      <c r="M239" s="23">
        <v>0.74185185185184999</v>
      </c>
      <c r="N239" s="25">
        <v>9.8689999999999998</v>
      </c>
      <c r="O239" s="21" t="s">
        <v>77</v>
      </c>
      <c r="P239" s="24">
        <f>TotalMov[[#This Row],[Confirmed activ. 3 (ILE03)]]*60</f>
        <v>592.14</v>
      </c>
      <c r="Q239" s="24">
        <v>350</v>
      </c>
      <c r="R239" s="21" t="s">
        <v>66</v>
      </c>
      <c r="S239" s="21" t="s">
        <v>67</v>
      </c>
    </row>
    <row r="240" spans="1:19" x14ac:dyDescent="0.35">
      <c r="A240" s="21">
        <v>1528703</v>
      </c>
      <c r="B240" s="53">
        <v>411586</v>
      </c>
      <c r="C240" s="21">
        <f>VLOOKUP(TotalMov[[#This Row],[Order]],'Total Mov by SS'!B:C,2,0)</f>
        <v>123</v>
      </c>
      <c r="D240" s="21" t="s">
        <v>59</v>
      </c>
      <c r="E240" s="21" t="s">
        <v>78</v>
      </c>
      <c r="F240" s="21" t="s">
        <v>61</v>
      </c>
      <c r="G240" s="21" t="s">
        <v>62</v>
      </c>
      <c r="H240" s="21" t="s">
        <v>63</v>
      </c>
      <c r="I240" s="21" t="s">
        <v>76</v>
      </c>
      <c r="J240" s="22">
        <v>43591</v>
      </c>
      <c r="K240" s="23">
        <v>0.34335648148148001</v>
      </c>
      <c r="L240" s="22">
        <v>43591</v>
      </c>
      <c r="M240" s="23">
        <v>0.63682870370370004</v>
      </c>
      <c r="N240" s="25">
        <v>7.0430000000000001</v>
      </c>
      <c r="O240" s="21" t="s">
        <v>77</v>
      </c>
      <c r="P240" s="24">
        <f>TotalMov[[#This Row],[Confirmed activ. 3 (ILE03)]]*60</f>
        <v>422.58</v>
      </c>
      <c r="Q240" s="24">
        <v>1020</v>
      </c>
      <c r="R240" s="21" t="s">
        <v>66</v>
      </c>
      <c r="S240" s="21" t="s">
        <v>67</v>
      </c>
    </row>
    <row r="241" spans="1:19" x14ac:dyDescent="0.35">
      <c r="A241" s="21">
        <v>1528703</v>
      </c>
      <c r="B241" s="53">
        <v>411586</v>
      </c>
      <c r="C241" s="21">
        <f>VLOOKUP(TotalMov[[#This Row],[Order]],'Total Mov by SS'!B:C,2,0)</f>
        <v>123</v>
      </c>
      <c r="D241" s="21" t="s">
        <v>59</v>
      </c>
      <c r="E241" s="21" t="s">
        <v>80</v>
      </c>
      <c r="F241" s="21" t="s">
        <v>61</v>
      </c>
      <c r="G241" s="21" t="s">
        <v>62</v>
      </c>
      <c r="H241" s="21" t="s">
        <v>63</v>
      </c>
      <c r="I241" s="21" t="s">
        <v>112</v>
      </c>
      <c r="J241" s="22">
        <v>43592</v>
      </c>
      <c r="K241" s="23">
        <v>0.32162037037037</v>
      </c>
      <c r="L241" s="22">
        <v>43593</v>
      </c>
      <c r="M241" s="23">
        <v>0.57459490740741004</v>
      </c>
      <c r="N241" s="25">
        <v>9.51</v>
      </c>
      <c r="O241" s="21" t="s">
        <v>77</v>
      </c>
      <c r="P241" s="24">
        <f>TotalMov[[#This Row],[Confirmed activ. 3 (ILE03)]]*60</f>
        <v>570.6</v>
      </c>
      <c r="Q241" s="24">
        <v>50</v>
      </c>
      <c r="R241" s="21" t="s">
        <v>66</v>
      </c>
      <c r="S241" s="21" t="s">
        <v>67</v>
      </c>
    </row>
    <row r="242" spans="1:19" x14ac:dyDescent="0.35">
      <c r="A242" s="21">
        <v>1528703</v>
      </c>
      <c r="B242" s="53">
        <v>411586</v>
      </c>
      <c r="C242" s="21">
        <f>VLOOKUP(TotalMov[[#This Row],[Order]],'Total Mov by SS'!B:C,2,0)</f>
        <v>123</v>
      </c>
      <c r="D242" s="21" t="s">
        <v>59</v>
      </c>
      <c r="E242" s="21" t="s">
        <v>82</v>
      </c>
      <c r="F242" s="21" t="s">
        <v>89</v>
      </c>
      <c r="G242" s="21" t="s">
        <v>90</v>
      </c>
      <c r="H242" s="21" t="s">
        <v>91</v>
      </c>
      <c r="I242" s="21" t="s">
        <v>92</v>
      </c>
      <c r="J242" s="22"/>
      <c r="K242" s="23">
        <v>0</v>
      </c>
      <c r="L242" s="22"/>
      <c r="M242" s="23">
        <v>0</v>
      </c>
      <c r="N242" s="25">
        <v>0</v>
      </c>
      <c r="O242" s="21" t="s">
        <v>93</v>
      </c>
      <c r="P242" s="24"/>
      <c r="Q242" s="24">
        <v>2150</v>
      </c>
      <c r="R242" s="21" t="s">
        <v>66</v>
      </c>
      <c r="S242" s="21" t="s">
        <v>94</v>
      </c>
    </row>
    <row r="243" spans="1:19" x14ac:dyDescent="0.35">
      <c r="A243" s="21">
        <v>1528703</v>
      </c>
      <c r="B243" s="53">
        <v>411586</v>
      </c>
      <c r="C243" s="21">
        <f>VLOOKUP(TotalMov[[#This Row],[Order]],'Total Mov by SS'!B:C,2,0)</f>
        <v>123</v>
      </c>
      <c r="D243" s="21" t="s">
        <v>59</v>
      </c>
      <c r="E243" s="21" t="s">
        <v>85</v>
      </c>
      <c r="F243" s="21" t="s">
        <v>69</v>
      </c>
      <c r="G243" s="21" t="s">
        <v>62</v>
      </c>
      <c r="H243" s="21" t="s">
        <v>70</v>
      </c>
      <c r="I243" s="21" t="s">
        <v>79</v>
      </c>
      <c r="J243" s="22">
        <v>43594</v>
      </c>
      <c r="K243" s="23">
        <v>0.44245370370370002</v>
      </c>
      <c r="L243" s="22">
        <v>43594</v>
      </c>
      <c r="M243" s="23">
        <v>0.44245370370370002</v>
      </c>
      <c r="N243" s="24">
        <v>20</v>
      </c>
      <c r="O243" s="21" t="s">
        <v>66</v>
      </c>
      <c r="P243" s="24">
        <f>TotalMov[[#This Row],[Confirmed activ. 3 (ILE03)]]</f>
        <v>20</v>
      </c>
      <c r="Q243" s="24">
        <v>20</v>
      </c>
      <c r="R243" s="21" t="s">
        <v>66</v>
      </c>
      <c r="S243" s="21" t="s">
        <v>72</v>
      </c>
    </row>
    <row r="244" spans="1:19" x14ac:dyDescent="0.35">
      <c r="A244" s="21">
        <v>1528703</v>
      </c>
      <c r="B244" s="53">
        <v>411586</v>
      </c>
      <c r="C244" s="21">
        <f>VLOOKUP(TotalMov[[#This Row],[Order]],'Total Mov by SS'!B:C,2,0)</f>
        <v>123</v>
      </c>
      <c r="D244" s="21" t="s">
        <v>59</v>
      </c>
      <c r="E244" s="21" t="s">
        <v>88</v>
      </c>
      <c r="F244" s="21" t="s">
        <v>69</v>
      </c>
      <c r="G244" s="21" t="s">
        <v>62</v>
      </c>
      <c r="H244" s="21" t="s">
        <v>70</v>
      </c>
      <c r="I244" s="21" t="s">
        <v>81</v>
      </c>
      <c r="J244" s="22">
        <v>43594</v>
      </c>
      <c r="K244" s="23">
        <v>0.44254629629629999</v>
      </c>
      <c r="L244" s="22">
        <v>43594</v>
      </c>
      <c r="M244" s="23">
        <v>0.44254629629629999</v>
      </c>
      <c r="N244" s="24">
        <v>20</v>
      </c>
      <c r="O244" s="21" t="s">
        <v>66</v>
      </c>
      <c r="P244" s="24">
        <f>TotalMov[[#This Row],[Confirmed activ. 3 (ILE03)]]</f>
        <v>20</v>
      </c>
      <c r="Q244" s="24">
        <v>20</v>
      </c>
      <c r="R244" s="21" t="s">
        <v>66</v>
      </c>
      <c r="S244" s="21" t="s">
        <v>72</v>
      </c>
    </row>
    <row r="245" spans="1:19" x14ac:dyDescent="0.35">
      <c r="A245" s="21">
        <v>1528703</v>
      </c>
      <c r="B245" s="53">
        <v>411586</v>
      </c>
      <c r="C245" s="21">
        <f>VLOOKUP(TotalMov[[#This Row],[Order]],'Total Mov by SS'!B:C,2,0)</f>
        <v>123</v>
      </c>
      <c r="D245" s="21" t="s">
        <v>59</v>
      </c>
      <c r="E245" s="21" t="s">
        <v>95</v>
      </c>
      <c r="F245" s="21" t="s">
        <v>83</v>
      </c>
      <c r="G245" s="21" t="s">
        <v>62</v>
      </c>
      <c r="H245" s="21" t="s">
        <v>84</v>
      </c>
      <c r="I245" s="21" t="s">
        <v>84</v>
      </c>
      <c r="J245" s="22">
        <v>43594</v>
      </c>
      <c r="K245" s="23">
        <v>0.55303240740741</v>
      </c>
      <c r="L245" s="22">
        <v>43595</v>
      </c>
      <c r="M245" s="23">
        <v>0.24967592592592999</v>
      </c>
      <c r="N245" s="25">
        <v>8.2159999999999993</v>
      </c>
      <c r="O245" s="21" t="s">
        <v>77</v>
      </c>
      <c r="P245" s="24">
        <f>TotalMov[[#This Row],[Confirmed activ. 3 (ILE03)]]*60</f>
        <v>492.96</v>
      </c>
      <c r="Q245" s="24">
        <v>450</v>
      </c>
      <c r="R245" s="21" t="s">
        <v>66</v>
      </c>
      <c r="S245" s="21" t="s">
        <v>67</v>
      </c>
    </row>
    <row r="246" spans="1:19" x14ac:dyDescent="0.35">
      <c r="A246" s="21">
        <v>1528703</v>
      </c>
      <c r="B246" s="53">
        <v>411586</v>
      </c>
      <c r="C246" s="21">
        <f>VLOOKUP(TotalMov[[#This Row],[Order]],'Total Mov by SS'!B:C,2,0)</f>
        <v>123</v>
      </c>
      <c r="D246" s="21" t="s">
        <v>59</v>
      </c>
      <c r="E246" s="21" t="s">
        <v>97</v>
      </c>
      <c r="F246" s="21" t="s">
        <v>86</v>
      </c>
      <c r="G246" s="21" t="s">
        <v>62</v>
      </c>
      <c r="H246" s="21" t="s">
        <v>87</v>
      </c>
      <c r="I246" s="21" t="s">
        <v>87</v>
      </c>
      <c r="J246" s="22">
        <v>43598</v>
      </c>
      <c r="K246" s="23">
        <v>0.31725694444444003</v>
      </c>
      <c r="L246" s="22">
        <v>43598</v>
      </c>
      <c r="M246" s="23">
        <v>0.31725694444444003</v>
      </c>
      <c r="N246" s="24">
        <v>20</v>
      </c>
      <c r="O246" s="21" t="s">
        <v>66</v>
      </c>
      <c r="P246" s="24">
        <f>TotalMov[[#This Row],[Confirmed activ. 3 (ILE03)]]</f>
        <v>20</v>
      </c>
      <c r="Q246" s="24">
        <v>20</v>
      </c>
      <c r="R246" s="21" t="s">
        <v>66</v>
      </c>
      <c r="S246" s="21" t="s">
        <v>72</v>
      </c>
    </row>
    <row r="247" spans="1:19" x14ac:dyDescent="0.35">
      <c r="A247" s="21">
        <v>1528703</v>
      </c>
      <c r="B247" s="53">
        <v>411586</v>
      </c>
      <c r="C247" s="21">
        <f>VLOOKUP(TotalMov[[#This Row],[Order]],'Total Mov by SS'!B:C,2,0)</f>
        <v>123</v>
      </c>
      <c r="D247" s="21" t="s">
        <v>59</v>
      </c>
      <c r="E247" s="21" t="s">
        <v>99</v>
      </c>
      <c r="F247" s="21" t="s">
        <v>61</v>
      </c>
      <c r="G247" s="21" t="s">
        <v>62</v>
      </c>
      <c r="H247" s="21" t="s">
        <v>63</v>
      </c>
      <c r="I247" s="21" t="s">
        <v>96</v>
      </c>
      <c r="J247" s="22">
        <v>43605</v>
      </c>
      <c r="K247" s="23">
        <v>0.46798611111110999</v>
      </c>
      <c r="L247" s="22">
        <v>43605</v>
      </c>
      <c r="M247" s="23">
        <v>0.56189814814814998</v>
      </c>
      <c r="N247" s="25">
        <v>2.254</v>
      </c>
      <c r="O247" s="21" t="s">
        <v>77</v>
      </c>
      <c r="P247" s="24">
        <f>TotalMov[[#This Row],[Confirmed activ. 3 (ILE03)]]*60</f>
        <v>135.24</v>
      </c>
      <c r="Q247" s="24">
        <v>100</v>
      </c>
      <c r="R247" s="21" t="s">
        <v>66</v>
      </c>
      <c r="S247" s="21" t="s">
        <v>67</v>
      </c>
    </row>
    <row r="248" spans="1:19" x14ac:dyDescent="0.35">
      <c r="A248" s="21">
        <v>1528703</v>
      </c>
      <c r="B248" s="53">
        <v>411586</v>
      </c>
      <c r="C248" s="21">
        <f>VLOOKUP(TotalMov[[#This Row],[Order]],'Total Mov by SS'!B:C,2,0)</f>
        <v>123</v>
      </c>
      <c r="D248" s="21" t="s">
        <v>59</v>
      </c>
      <c r="E248" s="21" t="s">
        <v>101</v>
      </c>
      <c r="F248" s="21" t="s">
        <v>69</v>
      </c>
      <c r="G248" s="21" t="s">
        <v>62</v>
      </c>
      <c r="H248" s="21" t="s">
        <v>70</v>
      </c>
      <c r="I248" s="21" t="s">
        <v>98</v>
      </c>
      <c r="J248" s="22">
        <v>43605</v>
      </c>
      <c r="K248" s="23">
        <v>0.59635416666666996</v>
      </c>
      <c r="L248" s="22">
        <v>43605</v>
      </c>
      <c r="M248" s="23">
        <v>0.59635416666666996</v>
      </c>
      <c r="N248" s="24">
        <v>20</v>
      </c>
      <c r="O248" s="21" t="s">
        <v>66</v>
      </c>
      <c r="P248" s="24">
        <f>TotalMov[[#This Row],[Confirmed activ. 3 (ILE03)]]</f>
        <v>20</v>
      </c>
      <c r="Q248" s="24">
        <v>20</v>
      </c>
      <c r="R248" s="21" t="s">
        <v>66</v>
      </c>
      <c r="S248" s="21" t="s">
        <v>72</v>
      </c>
    </row>
    <row r="249" spans="1:19" x14ac:dyDescent="0.35">
      <c r="A249" s="21">
        <v>1528703</v>
      </c>
      <c r="B249" s="53">
        <v>411586</v>
      </c>
      <c r="C249" s="21">
        <f>VLOOKUP(TotalMov[[#This Row],[Order]],'Total Mov by SS'!B:C,2,0)</f>
        <v>123</v>
      </c>
      <c r="D249" s="21" t="s">
        <v>59</v>
      </c>
      <c r="E249" s="21" t="s">
        <v>104</v>
      </c>
      <c r="F249" s="21" t="s">
        <v>69</v>
      </c>
      <c r="G249" s="21" t="s">
        <v>62</v>
      </c>
      <c r="H249" s="21" t="s">
        <v>70</v>
      </c>
      <c r="I249" s="21" t="s">
        <v>100</v>
      </c>
      <c r="J249" s="22">
        <v>43605</v>
      </c>
      <c r="K249" s="23">
        <v>0.59640046296296001</v>
      </c>
      <c r="L249" s="22">
        <v>43605</v>
      </c>
      <c r="M249" s="23">
        <v>0.59640046296296001</v>
      </c>
      <c r="N249" s="24">
        <v>30</v>
      </c>
      <c r="O249" s="21" t="s">
        <v>66</v>
      </c>
      <c r="P249" s="24">
        <f>TotalMov[[#This Row],[Confirmed activ. 3 (ILE03)]]</f>
        <v>30</v>
      </c>
      <c r="Q249" s="24">
        <v>30</v>
      </c>
      <c r="R249" s="21" t="s">
        <v>66</v>
      </c>
      <c r="S249" s="21" t="s">
        <v>72</v>
      </c>
    </row>
    <row r="250" spans="1:19" x14ac:dyDescent="0.35">
      <c r="A250" s="21">
        <v>1528703</v>
      </c>
      <c r="B250" s="53">
        <v>411586</v>
      </c>
      <c r="C250" s="21">
        <f>VLOOKUP(TotalMov[[#This Row],[Order]],'Total Mov by SS'!B:C,2,0)</f>
        <v>123</v>
      </c>
      <c r="D250" s="21" t="s">
        <v>59</v>
      </c>
      <c r="E250" s="21" t="s">
        <v>113</v>
      </c>
      <c r="F250" s="21" t="s">
        <v>102</v>
      </c>
      <c r="G250" s="21" t="s">
        <v>62</v>
      </c>
      <c r="H250" s="21" t="s">
        <v>100</v>
      </c>
      <c r="I250" s="21" t="s">
        <v>103</v>
      </c>
      <c r="J250" s="22">
        <v>43605</v>
      </c>
      <c r="K250" s="23">
        <v>0.59644675925926005</v>
      </c>
      <c r="L250" s="22">
        <v>43605</v>
      </c>
      <c r="M250" s="23">
        <v>0.59644675925926005</v>
      </c>
      <c r="N250" s="24">
        <v>30</v>
      </c>
      <c r="O250" s="21" t="s">
        <v>66</v>
      </c>
      <c r="P250" s="24">
        <f>TotalMov[[#This Row],[Confirmed activ. 3 (ILE03)]]</f>
        <v>30</v>
      </c>
      <c r="Q250" s="24">
        <v>30</v>
      </c>
      <c r="R250" s="21" t="s">
        <v>66</v>
      </c>
      <c r="S250" s="21" t="s">
        <v>72</v>
      </c>
    </row>
    <row r="251" spans="1:19" x14ac:dyDescent="0.35">
      <c r="A251" s="21">
        <v>1528703</v>
      </c>
      <c r="B251" s="53">
        <v>411586</v>
      </c>
      <c r="C251" s="21">
        <f>VLOOKUP(TotalMov[[#This Row],[Order]],'Total Mov by SS'!B:C,2,0)</f>
        <v>123</v>
      </c>
      <c r="D251" s="21" t="s">
        <v>59</v>
      </c>
      <c r="E251" s="21" t="s">
        <v>114</v>
      </c>
      <c r="F251" s="21" t="s">
        <v>102</v>
      </c>
      <c r="G251" s="21" t="s">
        <v>105</v>
      </c>
      <c r="H251" s="21" t="s">
        <v>100</v>
      </c>
      <c r="I251" s="21" t="s">
        <v>106</v>
      </c>
      <c r="J251" s="22">
        <v>43605</v>
      </c>
      <c r="K251" s="23">
        <v>0.60087962962963004</v>
      </c>
      <c r="L251" s="22">
        <v>43605</v>
      </c>
      <c r="M251" s="23">
        <v>0.60087962962963004</v>
      </c>
      <c r="N251" s="24">
        <v>45</v>
      </c>
      <c r="O251" s="21" t="s">
        <v>66</v>
      </c>
      <c r="P251" s="24">
        <f>TotalMov[[#This Row],[Confirmed activ. 3 (ILE03)]]</f>
        <v>45</v>
      </c>
      <c r="Q251" s="24">
        <v>45</v>
      </c>
      <c r="R251" s="21" t="s">
        <v>66</v>
      </c>
      <c r="S251" s="21" t="s">
        <v>72</v>
      </c>
    </row>
    <row r="252" spans="1:19" x14ac:dyDescent="0.35">
      <c r="A252" s="21">
        <v>1528703</v>
      </c>
      <c r="B252" s="53">
        <v>411586</v>
      </c>
      <c r="C252" s="21">
        <f>VLOOKUP(TotalMov[[#This Row],[Order]],'Total Mov by SS'!B:C,2,0)</f>
        <v>123</v>
      </c>
      <c r="D252" s="21" t="s">
        <v>107</v>
      </c>
      <c r="E252" s="21" t="s">
        <v>60</v>
      </c>
      <c r="F252" s="21" t="s">
        <v>61</v>
      </c>
      <c r="G252" s="21" t="s">
        <v>90</v>
      </c>
      <c r="H252" s="21" t="s">
        <v>63</v>
      </c>
      <c r="I252" s="21" t="s">
        <v>108</v>
      </c>
      <c r="J252" s="22">
        <v>43600</v>
      </c>
      <c r="K252" s="23">
        <v>0.32348379629629997</v>
      </c>
      <c r="L252" s="22">
        <v>43601</v>
      </c>
      <c r="M252" s="23">
        <v>0.64418981481480997</v>
      </c>
      <c r="N252" s="25">
        <v>17.542000000000002</v>
      </c>
      <c r="O252" s="21" t="s">
        <v>77</v>
      </c>
      <c r="P252" s="24">
        <f>TotalMov[[#This Row],[Confirmed activ. 3 (ILE03)]]*60</f>
        <v>1052.52</v>
      </c>
      <c r="Q252" s="24">
        <v>1</v>
      </c>
      <c r="R252" s="21" t="s">
        <v>66</v>
      </c>
      <c r="S252" s="21" t="s">
        <v>67</v>
      </c>
    </row>
    <row r="253" spans="1:19" x14ac:dyDescent="0.35">
      <c r="A253" s="21">
        <v>1528703</v>
      </c>
      <c r="B253" s="53">
        <v>411586</v>
      </c>
      <c r="C253" s="21">
        <f>VLOOKUP(TotalMov[[#This Row],[Order]],'Total Mov by SS'!B:C,2,0)</f>
        <v>123</v>
      </c>
      <c r="D253" s="21" t="s">
        <v>109</v>
      </c>
      <c r="E253" s="21" t="s">
        <v>95</v>
      </c>
      <c r="F253" s="21" t="s">
        <v>83</v>
      </c>
      <c r="G253" s="21" t="s">
        <v>90</v>
      </c>
      <c r="H253" s="21" t="s">
        <v>84</v>
      </c>
      <c r="I253" s="21" t="s">
        <v>110</v>
      </c>
      <c r="J253" s="22"/>
      <c r="K253" s="23">
        <v>0</v>
      </c>
      <c r="L253" s="22"/>
      <c r="M253" s="23">
        <v>0</v>
      </c>
      <c r="N253" s="25">
        <v>0</v>
      </c>
      <c r="O253" s="21" t="s">
        <v>93</v>
      </c>
      <c r="P253" s="24"/>
      <c r="Q253" s="24">
        <v>5</v>
      </c>
      <c r="R253" s="21" t="s">
        <v>66</v>
      </c>
      <c r="S253" s="21" t="s">
        <v>94</v>
      </c>
    </row>
    <row r="254" spans="1:19" x14ac:dyDescent="0.35">
      <c r="A254" s="21">
        <v>1528705</v>
      </c>
      <c r="B254" s="53">
        <v>411586</v>
      </c>
      <c r="C254" s="21">
        <f>VLOOKUP(TotalMov[[#This Row],[Order]],'Total Mov by SS'!B:C,2,0)</f>
        <v>128</v>
      </c>
      <c r="D254" s="21" t="s">
        <v>59</v>
      </c>
      <c r="E254" s="21" t="s">
        <v>60</v>
      </c>
      <c r="F254" s="21" t="s">
        <v>83</v>
      </c>
      <c r="G254" s="21" t="s">
        <v>62</v>
      </c>
      <c r="H254" s="21" t="s">
        <v>84</v>
      </c>
      <c r="I254" s="21" t="s">
        <v>111</v>
      </c>
      <c r="J254" s="22">
        <v>43586</v>
      </c>
      <c r="K254" s="23">
        <v>0.86699074074074001</v>
      </c>
      <c r="L254" s="22">
        <v>43587</v>
      </c>
      <c r="M254" s="23">
        <v>0.28427083333332998</v>
      </c>
      <c r="N254" s="25">
        <v>43.982999999999997</v>
      </c>
      <c r="O254" s="21" t="s">
        <v>66</v>
      </c>
      <c r="P254" s="24">
        <f>TotalMov[[#This Row],[Confirmed activ. 3 (ILE03)]]</f>
        <v>43.982999999999997</v>
      </c>
      <c r="Q254" s="24">
        <v>40</v>
      </c>
      <c r="R254" s="21" t="s">
        <v>66</v>
      </c>
      <c r="S254" s="21" t="s">
        <v>67</v>
      </c>
    </row>
    <row r="255" spans="1:19" x14ac:dyDescent="0.35">
      <c r="A255" s="21">
        <v>1528705</v>
      </c>
      <c r="B255" s="53">
        <v>411586</v>
      </c>
      <c r="C255" s="21">
        <f>VLOOKUP(TotalMov[[#This Row],[Order]],'Total Mov by SS'!B:C,2,0)</f>
        <v>128</v>
      </c>
      <c r="D255" s="21" t="s">
        <v>59</v>
      </c>
      <c r="E255" s="21" t="s">
        <v>68</v>
      </c>
      <c r="F255" s="21" t="s">
        <v>61</v>
      </c>
      <c r="G255" s="21" t="s">
        <v>62</v>
      </c>
      <c r="H255" s="21" t="s">
        <v>63</v>
      </c>
      <c r="I255" s="21" t="s">
        <v>64</v>
      </c>
      <c r="J255" s="22">
        <v>43587</v>
      </c>
      <c r="K255" s="23">
        <v>0.44526620370370001</v>
      </c>
      <c r="L255" s="22">
        <v>43587</v>
      </c>
      <c r="M255" s="23">
        <v>0.44667824074073997</v>
      </c>
      <c r="N255" s="24">
        <v>17</v>
      </c>
      <c r="O255" s="21" t="s">
        <v>65</v>
      </c>
      <c r="P255" s="24">
        <f>TotalMov[[#This Row],[Confirmed activ. 3 (ILE03)]]/60</f>
        <v>0.28333333333333333</v>
      </c>
      <c r="Q255" s="24">
        <v>15</v>
      </c>
      <c r="R255" s="21" t="s">
        <v>66</v>
      </c>
      <c r="S255" s="21" t="s">
        <v>67</v>
      </c>
    </row>
    <row r="256" spans="1:19" x14ac:dyDescent="0.35">
      <c r="A256" s="21">
        <v>1528705</v>
      </c>
      <c r="B256" s="53">
        <v>411586</v>
      </c>
      <c r="C256" s="21">
        <f>VLOOKUP(TotalMov[[#This Row],[Order]],'Total Mov by SS'!B:C,2,0)</f>
        <v>128</v>
      </c>
      <c r="D256" s="21" t="s">
        <v>59</v>
      </c>
      <c r="E256" s="21" t="s">
        <v>73</v>
      </c>
      <c r="F256" s="21" t="s">
        <v>69</v>
      </c>
      <c r="G256" s="21" t="s">
        <v>62</v>
      </c>
      <c r="H256" s="21" t="s">
        <v>70</v>
      </c>
      <c r="I256" s="21" t="s">
        <v>71</v>
      </c>
      <c r="J256" s="22">
        <v>43587</v>
      </c>
      <c r="K256" s="23">
        <v>0.46178240740741</v>
      </c>
      <c r="L256" s="22">
        <v>43587</v>
      </c>
      <c r="M256" s="23">
        <v>0.46178240740741</v>
      </c>
      <c r="N256" s="24">
        <v>20</v>
      </c>
      <c r="O256" s="21" t="s">
        <v>66</v>
      </c>
      <c r="P256" s="24">
        <f>TotalMov[[#This Row],[Confirmed activ. 3 (ILE03)]]</f>
        <v>20</v>
      </c>
      <c r="Q256" s="24">
        <v>20</v>
      </c>
      <c r="R256" s="21" t="s">
        <v>66</v>
      </c>
      <c r="S256" s="21" t="s">
        <v>72</v>
      </c>
    </row>
    <row r="257" spans="1:19" x14ac:dyDescent="0.35">
      <c r="A257" s="21">
        <v>1528705</v>
      </c>
      <c r="B257" s="53">
        <v>411586</v>
      </c>
      <c r="C257" s="21">
        <f>VLOOKUP(TotalMov[[#This Row],[Order]],'Total Mov by SS'!B:C,2,0)</f>
        <v>128</v>
      </c>
      <c r="D257" s="21" t="s">
        <v>59</v>
      </c>
      <c r="E257" s="21" t="s">
        <v>75</v>
      </c>
      <c r="F257" s="21" t="s">
        <v>61</v>
      </c>
      <c r="G257" s="21" t="s">
        <v>62</v>
      </c>
      <c r="H257" s="21" t="s">
        <v>63</v>
      </c>
      <c r="I257" s="21" t="s">
        <v>74</v>
      </c>
      <c r="J257" s="22">
        <v>43593</v>
      </c>
      <c r="K257" s="23">
        <v>0.62390046296295998</v>
      </c>
      <c r="L257" s="22">
        <v>43593</v>
      </c>
      <c r="M257" s="23">
        <v>0.63026620370370001</v>
      </c>
      <c r="N257" s="25">
        <v>9.1669999999999998</v>
      </c>
      <c r="O257" s="21" t="s">
        <v>66</v>
      </c>
      <c r="P257" s="24">
        <f>TotalMov[[#This Row],[Confirmed activ. 3 (ILE03)]]</f>
        <v>9.1669999999999998</v>
      </c>
      <c r="Q257" s="24">
        <v>350</v>
      </c>
      <c r="R257" s="21" t="s">
        <v>66</v>
      </c>
      <c r="S257" s="21" t="s">
        <v>67</v>
      </c>
    </row>
    <row r="258" spans="1:19" x14ac:dyDescent="0.35">
      <c r="A258" s="21">
        <v>1528705</v>
      </c>
      <c r="B258" s="53">
        <v>411586</v>
      </c>
      <c r="C258" s="21">
        <f>VLOOKUP(TotalMov[[#This Row],[Order]],'Total Mov by SS'!B:C,2,0)</f>
        <v>128</v>
      </c>
      <c r="D258" s="21" t="s">
        <v>59</v>
      </c>
      <c r="E258" s="21" t="s">
        <v>78</v>
      </c>
      <c r="F258" s="21" t="s">
        <v>61</v>
      </c>
      <c r="G258" s="21" t="s">
        <v>62</v>
      </c>
      <c r="H258" s="21" t="s">
        <v>63</v>
      </c>
      <c r="I258" s="21" t="s">
        <v>76</v>
      </c>
      <c r="J258" s="22">
        <v>43593</v>
      </c>
      <c r="K258" s="23">
        <v>0.63041666666666996</v>
      </c>
      <c r="L258" s="22">
        <v>43593</v>
      </c>
      <c r="M258" s="23">
        <v>0.63282407407407004</v>
      </c>
      <c r="N258" s="25">
        <v>3.4670000000000001</v>
      </c>
      <c r="O258" s="21" t="s">
        <v>66</v>
      </c>
      <c r="P258" s="24">
        <f>TotalMov[[#This Row],[Confirmed activ. 3 (ILE03)]]</f>
        <v>3.4670000000000001</v>
      </c>
      <c r="Q258" s="24">
        <v>1020</v>
      </c>
      <c r="R258" s="21" t="s">
        <v>66</v>
      </c>
      <c r="S258" s="21" t="s">
        <v>67</v>
      </c>
    </row>
    <row r="259" spans="1:19" x14ac:dyDescent="0.35">
      <c r="A259" s="21">
        <v>1528705</v>
      </c>
      <c r="B259" s="53">
        <v>411586</v>
      </c>
      <c r="C259" s="21">
        <f>VLOOKUP(TotalMov[[#This Row],[Order]],'Total Mov by SS'!B:C,2,0)</f>
        <v>128</v>
      </c>
      <c r="D259" s="21" t="s">
        <v>59</v>
      </c>
      <c r="E259" s="21" t="s">
        <v>80</v>
      </c>
      <c r="F259" s="21" t="s">
        <v>61</v>
      </c>
      <c r="G259" s="21" t="s">
        <v>62</v>
      </c>
      <c r="H259" s="21" t="s">
        <v>63</v>
      </c>
      <c r="I259" s="21" t="s">
        <v>112</v>
      </c>
      <c r="J259" s="22">
        <v>43593</v>
      </c>
      <c r="K259" s="23">
        <v>0.63298611111111003</v>
      </c>
      <c r="L259" s="22">
        <v>43593</v>
      </c>
      <c r="M259" s="23">
        <v>0.63678240740740999</v>
      </c>
      <c r="N259" s="25">
        <v>5.4669999999999996</v>
      </c>
      <c r="O259" s="21" t="s">
        <v>66</v>
      </c>
      <c r="P259" s="24">
        <f>TotalMov[[#This Row],[Confirmed activ. 3 (ILE03)]]</f>
        <v>5.4669999999999996</v>
      </c>
      <c r="Q259" s="24">
        <v>50</v>
      </c>
      <c r="R259" s="21" t="s">
        <v>66</v>
      </c>
      <c r="S259" s="21" t="s">
        <v>67</v>
      </c>
    </row>
    <row r="260" spans="1:19" x14ac:dyDescent="0.35">
      <c r="A260" s="21">
        <v>1528705</v>
      </c>
      <c r="B260" s="53">
        <v>411586</v>
      </c>
      <c r="C260" s="21">
        <f>VLOOKUP(TotalMov[[#This Row],[Order]],'Total Mov by SS'!B:C,2,0)</f>
        <v>128</v>
      </c>
      <c r="D260" s="21" t="s">
        <v>59</v>
      </c>
      <c r="E260" s="21" t="s">
        <v>82</v>
      </c>
      <c r="F260" s="21" t="s">
        <v>89</v>
      </c>
      <c r="G260" s="21" t="s">
        <v>90</v>
      </c>
      <c r="H260" s="21" t="s">
        <v>91</v>
      </c>
      <c r="I260" s="21" t="s">
        <v>92</v>
      </c>
      <c r="J260" s="22"/>
      <c r="K260" s="23">
        <v>0</v>
      </c>
      <c r="L260" s="22"/>
      <c r="M260" s="23">
        <v>0</v>
      </c>
      <c r="N260" s="25">
        <v>0</v>
      </c>
      <c r="O260" s="21" t="s">
        <v>93</v>
      </c>
      <c r="P260" s="24"/>
      <c r="Q260" s="24">
        <v>2150</v>
      </c>
      <c r="R260" s="21" t="s">
        <v>66</v>
      </c>
      <c r="S260" s="21" t="s">
        <v>94</v>
      </c>
    </row>
    <row r="261" spans="1:19" x14ac:dyDescent="0.35">
      <c r="A261" s="21">
        <v>1528705</v>
      </c>
      <c r="B261" s="53">
        <v>411586</v>
      </c>
      <c r="C261" s="21">
        <f>VLOOKUP(TotalMov[[#This Row],[Order]],'Total Mov by SS'!B:C,2,0)</f>
        <v>128</v>
      </c>
      <c r="D261" s="21" t="s">
        <v>59</v>
      </c>
      <c r="E261" s="21" t="s">
        <v>85</v>
      </c>
      <c r="F261" s="21" t="s">
        <v>69</v>
      </c>
      <c r="G261" s="21" t="s">
        <v>62</v>
      </c>
      <c r="H261" s="21" t="s">
        <v>70</v>
      </c>
      <c r="I261" s="21" t="s">
        <v>79</v>
      </c>
      <c r="J261" s="22">
        <v>43594</v>
      </c>
      <c r="K261" s="23">
        <v>0.59901620370370001</v>
      </c>
      <c r="L261" s="22">
        <v>43594</v>
      </c>
      <c r="M261" s="23">
        <v>0.59901620370370001</v>
      </c>
      <c r="N261" s="24">
        <v>20</v>
      </c>
      <c r="O261" s="21" t="s">
        <v>66</v>
      </c>
      <c r="P261" s="24">
        <f>TotalMov[[#This Row],[Confirmed activ. 3 (ILE03)]]</f>
        <v>20</v>
      </c>
      <c r="Q261" s="24">
        <v>20</v>
      </c>
      <c r="R261" s="21" t="s">
        <v>66</v>
      </c>
      <c r="S261" s="21" t="s">
        <v>72</v>
      </c>
    </row>
    <row r="262" spans="1:19" x14ac:dyDescent="0.35">
      <c r="A262" s="21">
        <v>1528705</v>
      </c>
      <c r="B262" s="53">
        <v>411586</v>
      </c>
      <c r="C262" s="21">
        <f>VLOOKUP(TotalMov[[#This Row],[Order]],'Total Mov by SS'!B:C,2,0)</f>
        <v>128</v>
      </c>
      <c r="D262" s="21" t="s">
        <v>59</v>
      </c>
      <c r="E262" s="21" t="s">
        <v>88</v>
      </c>
      <c r="F262" s="21" t="s">
        <v>69</v>
      </c>
      <c r="G262" s="21" t="s">
        <v>62</v>
      </c>
      <c r="H262" s="21" t="s">
        <v>70</v>
      </c>
      <c r="I262" s="21" t="s">
        <v>81</v>
      </c>
      <c r="J262" s="22">
        <v>43594</v>
      </c>
      <c r="K262" s="23">
        <v>0.59910879629629998</v>
      </c>
      <c r="L262" s="22">
        <v>43594</v>
      </c>
      <c r="M262" s="23">
        <v>0.59910879629629998</v>
      </c>
      <c r="N262" s="24">
        <v>20</v>
      </c>
      <c r="O262" s="21" t="s">
        <v>66</v>
      </c>
      <c r="P262" s="24">
        <f>TotalMov[[#This Row],[Confirmed activ. 3 (ILE03)]]</f>
        <v>20</v>
      </c>
      <c r="Q262" s="24">
        <v>20</v>
      </c>
      <c r="R262" s="21" t="s">
        <v>66</v>
      </c>
      <c r="S262" s="21" t="s">
        <v>72</v>
      </c>
    </row>
    <row r="263" spans="1:19" x14ac:dyDescent="0.35">
      <c r="A263" s="21">
        <v>1528705</v>
      </c>
      <c r="B263" s="53">
        <v>411586</v>
      </c>
      <c r="C263" s="21">
        <f>VLOOKUP(TotalMov[[#This Row],[Order]],'Total Mov by SS'!B:C,2,0)</f>
        <v>128</v>
      </c>
      <c r="D263" s="21" t="s">
        <v>59</v>
      </c>
      <c r="E263" s="21" t="s">
        <v>95</v>
      </c>
      <c r="F263" s="21" t="s">
        <v>83</v>
      </c>
      <c r="G263" s="21" t="s">
        <v>62</v>
      </c>
      <c r="H263" s="21" t="s">
        <v>84</v>
      </c>
      <c r="I263" s="21" t="s">
        <v>84</v>
      </c>
      <c r="J263" s="22">
        <v>43594</v>
      </c>
      <c r="K263" s="23">
        <v>0.64777777777778001</v>
      </c>
      <c r="L263" s="22">
        <v>43597</v>
      </c>
      <c r="M263" s="23">
        <v>0.64564814814814997</v>
      </c>
      <c r="N263" s="25">
        <v>25.948</v>
      </c>
      <c r="O263" s="21" t="s">
        <v>77</v>
      </c>
      <c r="P263" s="24">
        <f>TotalMov[[#This Row],[Confirmed activ. 3 (ILE03)]]*60</f>
        <v>1556.88</v>
      </c>
      <c r="Q263" s="24">
        <v>450</v>
      </c>
      <c r="R263" s="21" t="s">
        <v>66</v>
      </c>
      <c r="S263" s="21" t="s">
        <v>67</v>
      </c>
    </row>
    <row r="264" spans="1:19" x14ac:dyDescent="0.35">
      <c r="A264" s="21">
        <v>1528705</v>
      </c>
      <c r="B264" s="53">
        <v>411586</v>
      </c>
      <c r="C264" s="21">
        <f>VLOOKUP(TotalMov[[#This Row],[Order]],'Total Mov by SS'!B:C,2,0)</f>
        <v>128</v>
      </c>
      <c r="D264" s="21" t="s">
        <v>59</v>
      </c>
      <c r="E264" s="21" t="s">
        <v>97</v>
      </c>
      <c r="F264" s="21" t="s">
        <v>86</v>
      </c>
      <c r="G264" s="21" t="s">
        <v>62</v>
      </c>
      <c r="H264" s="21" t="s">
        <v>87</v>
      </c>
      <c r="I264" s="21" t="s">
        <v>87</v>
      </c>
      <c r="J264" s="22">
        <v>43598</v>
      </c>
      <c r="K264" s="23">
        <v>0.31740740740741002</v>
      </c>
      <c r="L264" s="22">
        <v>43598</v>
      </c>
      <c r="M264" s="23">
        <v>0.31740740740741002</v>
      </c>
      <c r="N264" s="24">
        <v>20</v>
      </c>
      <c r="O264" s="21" t="s">
        <v>66</v>
      </c>
      <c r="P264" s="24">
        <f>TotalMov[[#This Row],[Confirmed activ. 3 (ILE03)]]</f>
        <v>20</v>
      </c>
      <c r="Q264" s="24">
        <v>20</v>
      </c>
      <c r="R264" s="21" t="s">
        <v>66</v>
      </c>
      <c r="S264" s="21" t="s">
        <v>72</v>
      </c>
    </row>
    <row r="265" spans="1:19" x14ac:dyDescent="0.35">
      <c r="A265" s="21">
        <v>1528705</v>
      </c>
      <c r="B265" s="53">
        <v>411586</v>
      </c>
      <c r="C265" s="21">
        <f>VLOOKUP(TotalMov[[#This Row],[Order]],'Total Mov by SS'!B:C,2,0)</f>
        <v>128</v>
      </c>
      <c r="D265" s="21" t="s">
        <v>59</v>
      </c>
      <c r="E265" s="21" t="s">
        <v>99</v>
      </c>
      <c r="F265" s="21" t="s">
        <v>61</v>
      </c>
      <c r="G265" s="21" t="s">
        <v>62</v>
      </c>
      <c r="H265" s="21" t="s">
        <v>63</v>
      </c>
      <c r="I265" s="21" t="s">
        <v>96</v>
      </c>
      <c r="J265" s="22">
        <v>43600</v>
      </c>
      <c r="K265" s="23">
        <v>0.375</v>
      </c>
      <c r="L265" s="22">
        <v>43600</v>
      </c>
      <c r="M265" s="23">
        <v>0.47298611111111</v>
      </c>
      <c r="N265" s="25">
        <v>14.65</v>
      </c>
      <c r="O265" s="21" t="s">
        <v>66</v>
      </c>
      <c r="P265" s="24">
        <f>TotalMov[[#This Row],[Confirmed activ. 3 (ILE03)]]</f>
        <v>14.65</v>
      </c>
      <c r="Q265" s="24">
        <v>100</v>
      </c>
      <c r="R265" s="21" t="s">
        <v>66</v>
      </c>
      <c r="S265" s="21" t="s">
        <v>67</v>
      </c>
    </row>
    <row r="266" spans="1:19" x14ac:dyDescent="0.35">
      <c r="A266" s="21">
        <v>1528705</v>
      </c>
      <c r="B266" s="53">
        <v>411586</v>
      </c>
      <c r="C266" s="21">
        <f>VLOOKUP(TotalMov[[#This Row],[Order]],'Total Mov by SS'!B:C,2,0)</f>
        <v>128</v>
      </c>
      <c r="D266" s="21" t="s">
        <v>59</v>
      </c>
      <c r="E266" s="21" t="s">
        <v>101</v>
      </c>
      <c r="F266" s="21" t="s">
        <v>69</v>
      </c>
      <c r="G266" s="21" t="s">
        <v>62</v>
      </c>
      <c r="H266" s="21" t="s">
        <v>70</v>
      </c>
      <c r="I266" s="21" t="s">
        <v>98</v>
      </c>
      <c r="J266" s="22">
        <v>43608</v>
      </c>
      <c r="K266" s="23">
        <v>0.58815972222222002</v>
      </c>
      <c r="L266" s="22">
        <v>43608</v>
      </c>
      <c r="M266" s="23">
        <v>0.58815972222222002</v>
      </c>
      <c r="N266" s="24">
        <v>20</v>
      </c>
      <c r="O266" s="21" t="s">
        <v>66</v>
      </c>
      <c r="P266" s="24">
        <f>TotalMov[[#This Row],[Confirmed activ. 3 (ILE03)]]</f>
        <v>20</v>
      </c>
      <c r="Q266" s="24">
        <v>20</v>
      </c>
      <c r="R266" s="21" t="s">
        <v>66</v>
      </c>
      <c r="S266" s="21" t="s">
        <v>72</v>
      </c>
    </row>
    <row r="267" spans="1:19" x14ac:dyDescent="0.35">
      <c r="A267" s="21">
        <v>1528705</v>
      </c>
      <c r="B267" s="53">
        <v>411586</v>
      </c>
      <c r="C267" s="21">
        <f>VLOOKUP(TotalMov[[#This Row],[Order]],'Total Mov by SS'!B:C,2,0)</f>
        <v>128</v>
      </c>
      <c r="D267" s="21" t="s">
        <v>59</v>
      </c>
      <c r="E267" s="21" t="s">
        <v>104</v>
      </c>
      <c r="F267" s="21" t="s">
        <v>69</v>
      </c>
      <c r="G267" s="21" t="s">
        <v>62</v>
      </c>
      <c r="H267" s="21" t="s">
        <v>70</v>
      </c>
      <c r="I267" s="21" t="s">
        <v>100</v>
      </c>
      <c r="J267" s="22">
        <v>43608</v>
      </c>
      <c r="K267" s="23">
        <v>0.58820601851851995</v>
      </c>
      <c r="L267" s="22">
        <v>43608</v>
      </c>
      <c r="M267" s="23">
        <v>0.58820601851851995</v>
      </c>
      <c r="N267" s="24">
        <v>30</v>
      </c>
      <c r="O267" s="21" t="s">
        <v>66</v>
      </c>
      <c r="P267" s="24">
        <f>TotalMov[[#This Row],[Confirmed activ. 3 (ILE03)]]</f>
        <v>30</v>
      </c>
      <c r="Q267" s="24">
        <v>30</v>
      </c>
      <c r="R267" s="21" t="s">
        <v>66</v>
      </c>
      <c r="S267" s="21" t="s">
        <v>72</v>
      </c>
    </row>
    <row r="268" spans="1:19" x14ac:dyDescent="0.35">
      <c r="A268" s="21">
        <v>1528705</v>
      </c>
      <c r="B268" s="53">
        <v>411586</v>
      </c>
      <c r="C268" s="21">
        <f>VLOOKUP(TotalMov[[#This Row],[Order]],'Total Mov by SS'!B:C,2,0)</f>
        <v>128</v>
      </c>
      <c r="D268" s="21" t="s">
        <v>59</v>
      </c>
      <c r="E268" s="21" t="s">
        <v>113</v>
      </c>
      <c r="F268" s="21" t="s">
        <v>102</v>
      </c>
      <c r="G268" s="21" t="s">
        <v>62</v>
      </c>
      <c r="H268" s="21" t="s">
        <v>100</v>
      </c>
      <c r="I268" s="21" t="s">
        <v>103</v>
      </c>
      <c r="J268" s="22">
        <v>43608</v>
      </c>
      <c r="K268" s="23">
        <v>0.58824074074073995</v>
      </c>
      <c r="L268" s="22">
        <v>43608</v>
      </c>
      <c r="M268" s="23">
        <v>0.58824074074073995</v>
      </c>
      <c r="N268" s="24">
        <v>30</v>
      </c>
      <c r="O268" s="21" t="s">
        <v>66</v>
      </c>
      <c r="P268" s="24">
        <f>TotalMov[[#This Row],[Confirmed activ. 3 (ILE03)]]</f>
        <v>30</v>
      </c>
      <c r="Q268" s="24">
        <v>30</v>
      </c>
      <c r="R268" s="21" t="s">
        <v>66</v>
      </c>
      <c r="S268" s="21" t="s">
        <v>72</v>
      </c>
    </row>
    <row r="269" spans="1:19" x14ac:dyDescent="0.35">
      <c r="A269" s="21">
        <v>1528705</v>
      </c>
      <c r="B269" s="53">
        <v>411586</v>
      </c>
      <c r="C269" s="21">
        <f>VLOOKUP(TotalMov[[#This Row],[Order]],'Total Mov by SS'!B:C,2,0)</f>
        <v>128</v>
      </c>
      <c r="D269" s="21" t="s">
        <v>59</v>
      </c>
      <c r="E269" s="21" t="s">
        <v>114</v>
      </c>
      <c r="F269" s="21" t="s">
        <v>102</v>
      </c>
      <c r="G269" s="21" t="s">
        <v>105</v>
      </c>
      <c r="H269" s="21" t="s">
        <v>100</v>
      </c>
      <c r="I269" s="21" t="s">
        <v>106</v>
      </c>
      <c r="J269" s="22">
        <v>43608</v>
      </c>
      <c r="K269" s="23">
        <v>0.58829861111111004</v>
      </c>
      <c r="L269" s="22">
        <v>43608</v>
      </c>
      <c r="M269" s="23">
        <v>0.58829861111111004</v>
      </c>
      <c r="N269" s="24">
        <v>45</v>
      </c>
      <c r="O269" s="21" t="s">
        <v>66</v>
      </c>
      <c r="P269" s="24">
        <f>TotalMov[[#This Row],[Confirmed activ. 3 (ILE03)]]</f>
        <v>45</v>
      </c>
      <c r="Q269" s="24">
        <v>45</v>
      </c>
      <c r="R269" s="21" t="s">
        <v>66</v>
      </c>
      <c r="S269" s="21" t="s">
        <v>72</v>
      </c>
    </row>
    <row r="270" spans="1:19" x14ac:dyDescent="0.35">
      <c r="A270" s="21">
        <v>1528705</v>
      </c>
      <c r="B270" s="53">
        <v>411586</v>
      </c>
      <c r="C270" s="21">
        <f>VLOOKUP(TotalMov[[#This Row],[Order]],'Total Mov by SS'!B:C,2,0)</f>
        <v>128</v>
      </c>
      <c r="D270" s="21" t="s">
        <v>107</v>
      </c>
      <c r="E270" s="21" t="s">
        <v>60</v>
      </c>
      <c r="F270" s="21" t="s">
        <v>61</v>
      </c>
      <c r="G270" s="21" t="s">
        <v>90</v>
      </c>
      <c r="H270" s="21" t="s">
        <v>63</v>
      </c>
      <c r="I270" s="21" t="s">
        <v>108</v>
      </c>
      <c r="J270" s="22">
        <v>43587</v>
      </c>
      <c r="K270" s="23">
        <v>0.46454861111111001</v>
      </c>
      <c r="L270" s="22">
        <v>43594</v>
      </c>
      <c r="M270" s="23">
        <v>0.37670138888888999</v>
      </c>
      <c r="N270" s="25">
        <v>15.109</v>
      </c>
      <c r="O270" s="21" t="s">
        <v>77</v>
      </c>
      <c r="P270" s="24">
        <f>TotalMov[[#This Row],[Confirmed activ. 3 (ILE03)]]*60</f>
        <v>906.54</v>
      </c>
      <c r="Q270" s="24">
        <v>1</v>
      </c>
      <c r="R270" s="21" t="s">
        <v>66</v>
      </c>
      <c r="S270" s="21" t="s">
        <v>67</v>
      </c>
    </row>
    <row r="271" spans="1:19" x14ac:dyDescent="0.35">
      <c r="A271" s="21">
        <v>1528705</v>
      </c>
      <c r="B271" s="53">
        <v>411586</v>
      </c>
      <c r="C271" s="21">
        <f>VLOOKUP(TotalMov[[#This Row],[Order]],'Total Mov by SS'!B:C,2,0)</f>
        <v>128</v>
      </c>
      <c r="D271" s="21" t="s">
        <v>109</v>
      </c>
      <c r="E271" s="21" t="s">
        <v>95</v>
      </c>
      <c r="F271" s="21" t="s">
        <v>83</v>
      </c>
      <c r="G271" s="21" t="s">
        <v>90</v>
      </c>
      <c r="H271" s="21" t="s">
        <v>84</v>
      </c>
      <c r="I271" s="21" t="s">
        <v>110</v>
      </c>
      <c r="J271" s="22">
        <v>43594</v>
      </c>
      <c r="K271" s="23">
        <v>0.97408564814815002</v>
      </c>
      <c r="L271" s="22">
        <v>43597</v>
      </c>
      <c r="M271" s="23">
        <v>0.64278935185185004</v>
      </c>
      <c r="N271" s="25">
        <v>64.049000000000007</v>
      </c>
      <c r="O271" s="21" t="s">
        <v>77</v>
      </c>
      <c r="P271" s="24">
        <f>TotalMov[[#This Row],[Confirmed activ. 3 (ILE03)]]*60</f>
        <v>3842.9400000000005</v>
      </c>
      <c r="Q271" s="24">
        <v>5</v>
      </c>
      <c r="R271" s="21" t="s">
        <v>66</v>
      </c>
      <c r="S271" s="21" t="s">
        <v>67</v>
      </c>
    </row>
    <row r="272" spans="1:19" x14ac:dyDescent="0.35">
      <c r="A272" s="21">
        <v>1528706</v>
      </c>
      <c r="B272" s="53">
        <v>411586</v>
      </c>
      <c r="C272" s="21">
        <f>VLOOKUP(TotalMov[[#This Row],[Order]],'Total Mov by SS'!B:C,2,0)</f>
        <v>128</v>
      </c>
      <c r="D272" s="21" t="s">
        <v>59</v>
      </c>
      <c r="E272" s="21" t="s">
        <v>60</v>
      </c>
      <c r="F272" s="21" t="s">
        <v>83</v>
      </c>
      <c r="G272" s="21" t="s">
        <v>62</v>
      </c>
      <c r="H272" s="21" t="s">
        <v>84</v>
      </c>
      <c r="I272" s="21" t="s">
        <v>111</v>
      </c>
      <c r="J272" s="22">
        <v>43587</v>
      </c>
      <c r="K272" s="23">
        <v>0.85660879629630005</v>
      </c>
      <c r="L272" s="22">
        <v>43588</v>
      </c>
      <c r="M272" s="23">
        <v>0.28159722222222</v>
      </c>
      <c r="N272" s="25">
        <v>21.716999999999999</v>
      </c>
      <c r="O272" s="21" t="s">
        <v>66</v>
      </c>
      <c r="P272" s="24">
        <f>TotalMov[[#This Row],[Confirmed activ. 3 (ILE03)]]</f>
        <v>21.716999999999999</v>
      </c>
      <c r="Q272" s="24">
        <v>40</v>
      </c>
      <c r="R272" s="21" t="s">
        <v>66</v>
      </c>
      <c r="S272" s="21" t="s">
        <v>67</v>
      </c>
    </row>
    <row r="273" spans="1:19" x14ac:dyDescent="0.35">
      <c r="A273" s="21">
        <v>1528706</v>
      </c>
      <c r="B273" s="53">
        <v>411586</v>
      </c>
      <c r="C273" s="21">
        <f>VLOOKUP(TotalMov[[#This Row],[Order]],'Total Mov by SS'!B:C,2,0)</f>
        <v>128</v>
      </c>
      <c r="D273" s="21" t="s">
        <v>59</v>
      </c>
      <c r="E273" s="21" t="s">
        <v>68</v>
      </c>
      <c r="F273" s="21" t="s">
        <v>61</v>
      </c>
      <c r="G273" s="21" t="s">
        <v>62</v>
      </c>
      <c r="H273" s="21" t="s">
        <v>63</v>
      </c>
      <c r="I273" s="21" t="s">
        <v>64</v>
      </c>
      <c r="J273" s="22">
        <v>43590</v>
      </c>
      <c r="K273" s="23">
        <v>0.42887731481481001</v>
      </c>
      <c r="L273" s="22">
        <v>43590</v>
      </c>
      <c r="M273" s="23">
        <v>0.43733796296296001</v>
      </c>
      <c r="N273" s="25">
        <v>6.1</v>
      </c>
      <c r="O273" s="21" t="s">
        <v>66</v>
      </c>
      <c r="P273" s="24">
        <f>TotalMov[[#This Row],[Confirmed activ. 3 (ILE03)]]</f>
        <v>6.1</v>
      </c>
      <c r="Q273" s="24">
        <v>15</v>
      </c>
      <c r="R273" s="21" t="s">
        <v>66</v>
      </c>
      <c r="S273" s="21" t="s">
        <v>67</v>
      </c>
    </row>
    <row r="274" spans="1:19" x14ac:dyDescent="0.35">
      <c r="A274" s="21">
        <v>1528706</v>
      </c>
      <c r="B274" s="53">
        <v>411586</v>
      </c>
      <c r="C274" s="21">
        <f>VLOOKUP(TotalMov[[#This Row],[Order]],'Total Mov by SS'!B:C,2,0)</f>
        <v>128</v>
      </c>
      <c r="D274" s="21" t="s">
        <v>59</v>
      </c>
      <c r="E274" s="21" t="s">
        <v>73</v>
      </c>
      <c r="F274" s="21" t="s">
        <v>69</v>
      </c>
      <c r="G274" s="21" t="s">
        <v>62</v>
      </c>
      <c r="H274" s="21" t="s">
        <v>70</v>
      </c>
      <c r="I274" s="21" t="s">
        <v>71</v>
      </c>
      <c r="J274" s="22">
        <v>43590</v>
      </c>
      <c r="K274" s="23">
        <v>0.45395833333333002</v>
      </c>
      <c r="L274" s="22">
        <v>43590</v>
      </c>
      <c r="M274" s="23">
        <v>0.45395833333333002</v>
      </c>
      <c r="N274" s="24">
        <v>20</v>
      </c>
      <c r="O274" s="21" t="s">
        <v>66</v>
      </c>
      <c r="P274" s="24">
        <f>TotalMov[[#This Row],[Confirmed activ. 3 (ILE03)]]</f>
        <v>20</v>
      </c>
      <c r="Q274" s="24">
        <v>20</v>
      </c>
      <c r="R274" s="21" t="s">
        <v>66</v>
      </c>
      <c r="S274" s="21" t="s">
        <v>72</v>
      </c>
    </row>
    <row r="275" spans="1:19" x14ac:dyDescent="0.35">
      <c r="A275" s="21">
        <v>1528706</v>
      </c>
      <c r="B275" s="53">
        <v>411586</v>
      </c>
      <c r="C275" s="21">
        <f>VLOOKUP(TotalMov[[#This Row],[Order]],'Total Mov by SS'!B:C,2,0)</f>
        <v>128</v>
      </c>
      <c r="D275" s="21" t="s">
        <v>59</v>
      </c>
      <c r="E275" s="21" t="s">
        <v>75</v>
      </c>
      <c r="F275" s="21" t="s">
        <v>61</v>
      </c>
      <c r="G275" s="21" t="s">
        <v>62</v>
      </c>
      <c r="H275" s="21" t="s">
        <v>63</v>
      </c>
      <c r="I275" s="21" t="s">
        <v>74</v>
      </c>
      <c r="J275" s="22">
        <v>43591</v>
      </c>
      <c r="K275" s="23">
        <v>0.5499537037037</v>
      </c>
      <c r="L275" s="22">
        <v>43592</v>
      </c>
      <c r="M275" s="23">
        <v>0.64300925925926</v>
      </c>
      <c r="N275" s="25">
        <v>9.6579999999999995</v>
      </c>
      <c r="O275" s="21" t="s">
        <v>77</v>
      </c>
      <c r="P275" s="24">
        <f>TotalMov[[#This Row],[Confirmed activ. 3 (ILE03)]]*60</f>
        <v>579.48</v>
      </c>
      <c r="Q275" s="24">
        <v>350</v>
      </c>
      <c r="R275" s="21" t="s">
        <v>66</v>
      </c>
      <c r="S275" s="21" t="s">
        <v>67</v>
      </c>
    </row>
    <row r="276" spans="1:19" x14ac:dyDescent="0.35">
      <c r="A276" s="21">
        <v>1528706</v>
      </c>
      <c r="B276" s="53">
        <v>411586</v>
      </c>
      <c r="C276" s="21">
        <f>VLOOKUP(TotalMov[[#This Row],[Order]],'Total Mov by SS'!B:C,2,0)</f>
        <v>128</v>
      </c>
      <c r="D276" s="21" t="s">
        <v>59</v>
      </c>
      <c r="E276" s="21" t="s">
        <v>78</v>
      </c>
      <c r="F276" s="21" t="s">
        <v>61</v>
      </c>
      <c r="G276" s="21" t="s">
        <v>62</v>
      </c>
      <c r="H276" s="21" t="s">
        <v>63</v>
      </c>
      <c r="I276" s="21" t="s">
        <v>76</v>
      </c>
      <c r="J276" s="22">
        <v>43594</v>
      </c>
      <c r="K276" s="23">
        <v>0.32</v>
      </c>
      <c r="L276" s="22">
        <v>43597</v>
      </c>
      <c r="M276" s="23">
        <v>0.63809027777778005</v>
      </c>
      <c r="N276" s="25">
        <v>15.444000000000001</v>
      </c>
      <c r="O276" s="21" t="s">
        <v>77</v>
      </c>
      <c r="P276" s="24">
        <f>TotalMov[[#This Row],[Confirmed activ. 3 (ILE03)]]*60</f>
        <v>926.6400000000001</v>
      </c>
      <c r="Q276" s="24">
        <v>1020</v>
      </c>
      <c r="R276" s="21" t="s">
        <v>66</v>
      </c>
      <c r="S276" s="21" t="s">
        <v>67</v>
      </c>
    </row>
    <row r="277" spans="1:19" x14ac:dyDescent="0.35">
      <c r="A277" s="21">
        <v>1528706</v>
      </c>
      <c r="B277" s="53">
        <v>411586</v>
      </c>
      <c r="C277" s="21">
        <f>VLOOKUP(TotalMov[[#This Row],[Order]],'Total Mov by SS'!B:C,2,0)</f>
        <v>128</v>
      </c>
      <c r="D277" s="21" t="s">
        <v>59</v>
      </c>
      <c r="E277" s="21" t="s">
        <v>80</v>
      </c>
      <c r="F277" s="21" t="s">
        <v>61</v>
      </c>
      <c r="G277" s="21" t="s">
        <v>62</v>
      </c>
      <c r="H277" s="21" t="s">
        <v>63</v>
      </c>
      <c r="I277" s="21" t="s">
        <v>112</v>
      </c>
      <c r="J277" s="22">
        <v>43598</v>
      </c>
      <c r="K277" s="23">
        <v>0.34643518518519001</v>
      </c>
      <c r="L277" s="22">
        <v>43598</v>
      </c>
      <c r="M277" s="23">
        <v>0.61807870370369999</v>
      </c>
      <c r="N277" s="25">
        <v>6.5190000000000001</v>
      </c>
      <c r="O277" s="21" t="s">
        <v>77</v>
      </c>
      <c r="P277" s="24">
        <f>TotalMov[[#This Row],[Confirmed activ. 3 (ILE03)]]*60</f>
        <v>391.14</v>
      </c>
      <c r="Q277" s="24">
        <v>50</v>
      </c>
      <c r="R277" s="21" t="s">
        <v>66</v>
      </c>
      <c r="S277" s="21" t="s">
        <v>67</v>
      </c>
    </row>
    <row r="278" spans="1:19" x14ac:dyDescent="0.35">
      <c r="A278" s="21">
        <v>1528706</v>
      </c>
      <c r="B278" s="53">
        <v>411586</v>
      </c>
      <c r="C278" s="21">
        <f>VLOOKUP(TotalMov[[#This Row],[Order]],'Total Mov by SS'!B:C,2,0)</f>
        <v>128</v>
      </c>
      <c r="D278" s="21" t="s">
        <v>59</v>
      </c>
      <c r="E278" s="21" t="s">
        <v>82</v>
      </c>
      <c r="F278" s="21" t="s">
        <v>89</v>
      </c>
      <c r="G278" s="21" t="s">
        <v>90</v>
      </c>
      <c r="H278" s="21" t="s">
        <v>91</v>
      </c>
      <c r="I278" s="21" t="s">
        <v>92</v>
      </c>
      <c r="J278" s="22"/>
      <c r="K278" s="23">
        <v>0</v>
      </c>
      <c r="L278" s="22"/>
      <c r="M278" s="23">
        <v>0</v>
      </c>
      <c r="N278" s="25">
        <v>0</v>
      </c>
      <c r="O278" s="21" t="s">
        <v>93</v>
      </c>
      <c r="P278" s="24"/>
      <c r="Q278" s="24">
        <v>2150</v>
      </c>
      <c r="R278" s="21" t="s">
        <v>66</v>
      </c>
      <c r="S278" s="21" t="s">
        <v>94</v>
      </c>
    </row>
    <row r="279" spans="1:19" x14ac:dyDescent="0.35">
      <c r="A279" s="21">
        <v>1528706</v>
      </c>
      <c r="B279" s="53">
        <v>411586</v>
      </c>
      <c r="C279" s="21">
        <f>VLOOKUP(TotalMov[[#This Row],[Order]],'Total Mov by SS'!B:C,2,0)</f>
        <v>128</v>
      </c>
      <c r="D279" s="21" t="s">
        <v>59</v>
      </c>
      <c r="E279" s="21" t="s">
        <v>85</v>
      </c>
      <c r="F279" s="21" t="s">
        <v>69</v>
      </c>
      <c r="G279" s="21" t="s">
        <v>62</v>
      </c>
      <c r="H279" s="21" t="s">
        <v>70</v>
      </c>
      <c r="I279" s="21" t="s">
        <v>79</v>
      </c>
      <c r="J279" s="22">
        <v>43599</v>
      </c>
      <c r="K279" s="23">
        <v>0.43130787037036999</v>
      </c>
      <c r="L279" s="22">
        <v>43599</v>
      </c>
      <c r="M279" s="23">
        <v>0.43130787037036999</v>
      </c>
      <c r="N279" s="24">
        <v>20</v>
      </c>
      <c r="O279" s="21" t="s">
        <v>66</v>
      </c>
      <c r="P279" s="24">
        <f>TotalMov[[#This Row],[Confirmed activ. 3 (ILE03)]]</f>
        <v>20</v>
      </c>
      <c r="Q279" s="24">
        <v>20</v>
      </c>
      <c r="R279" s="21" t="s">
        <v>66</v>
      </c>
      <c r="S279" s="21" t="s">
        <v>72</v>
      </c>
    </row>
    <row r="280" spans="1:19" x14ac:dyDescent="0.35">
      <c r="A280" s="21">
        <v>1528706</v>
      </c>
      <c r="B280" s="53">
        <v>411586</v>
      </c>
      <c r="C280" s="21">
        <f>VLOOKUP(TotalMov[[#This Row],[Order]],'Total Mov by SS'!B:C,2,0)</f>
        <v>128</v>
      </c>
      <c r="D280" s="21" t="s">
        <v>59</v>
      </c>
      <c r="E280" s="21" t="s">
        <v>88</v>
      </c>
      <c r="F280" s="21" t="s">
        <v>69</v>
      </c>
      <c r="G280" s="21" t="s">
        <v>62</v>
      </c>
      <c r="H280" s="21" t="s">
        <v>70</v>
      </c>
      <c r="I280" s="21" t="s">
        <v>81</v>
      </c>
      <c r="J280" s="22">
        <v>43599</v>
      </c>
      <c r="K280" s="23">
        <v>0.43164351851852001</v>
      </c>
      <c r="L280" s="22">
        <v>43599</v>
      </c>
      <c r="M280" s="23">
        <v>0.43164351851852001</v>
      </c>
      <c r="N280" s="24">
        <v>20</v>
      </c>
      <c r="O280" s="21" t="s">
        <v>66</v>
      </c>
      <c r="P280" s="24">
        <f>TotalMov[[#This Row],[Confirmed activ. 3 (ILE03)]]</f>
        <v>20</v>
      </c>
      <c r="Q280" s="24">
        <v>20</v>
      </c>
      <c r="R280" s="21" t="s">
        <v>66</v>
      </c>
      <c r="S280" s="21" t="s">
        <v>72</v>
      </c>
    </row>
    <row r="281" spans="1:19" x14ac:dyDescent="0.35">
      <c r="A281" s="21">
        <v>1528706</v>
      </c>
      <c r="B281" s="53">
        <v>411586</v>
      </c>
      <c r="C281" s="21">
        <f>VLOOKUP(TotalMov[[#This Row],[Order]],'Total Mov by SS'!B:C,2,0)</f>
        <v>128</v>
      </c>
      <c r="D281" s="21" t="s">
        <v>59</v>
      </c>
      <c r="E281" s="21" t="s">
        <v>95</v>
      </c>
      <c r="F281" s="21" t="s">
        <v>83</v>
      </c>
      <c r="G281" s="21" t="s">
        <v>62</v>
      </c>
      <c r="H281" s="21" t="s">
        <v>84</v>
      </c>
      <c r="I281" s="21" t="s">
        <v>84</v>
      </c>
      <c r="J281" s="22">
        <v>43600</v>
      </c>
      <c r="K281" s="23">
        <v>0.32167824074073997</v>
      </c>
      <c r="L281" s="22">
        <v>43601</v>
      </c>
      <c r="M281" s="23">
        <v>0.24474537037037</v>
      </c>
      <c r="N281" s="25">
        <v>25.408000000000001</v>
      </c>
      <c r="O281" s="21" t="s">
        <v>77</v>
      </c>
      <c r="P281" s="24">
        <f>TotalMov[[#This Row],[Confirmed activ. 3 (ILE03)]]*60</f>
        <v>1524.48</v>
      </c>
      <c r="Q281" s="24">
        <v>450</v>
      </c>
      <c r="R281" s="21" t="s">
        <v>66</v>
      </c>
      <c r="S281" s="21" t="s">
        <v>67</v>
      </c>
    </row>
    <row r="282" spans="1:19" x14ac:dyDescent="0.35">
      <c r="A282" s="21">
        <v>1528706</v>
      </c>
      <c r="B282" s="53">
        <v>411586</v>
      </c>
      <c r="C282" s="21">
        <f>VLOOKUP(TotalMov[[#This Row],[Order]],'Total Mov by SS'!B:C,2,0)</f>
        <v>128</v>
      </c>
      <c r="D282" s="21" t="s">
        <v>59</v>
      </c>
      <c r="E282" s="21" t="s">
        <v>97</v>
      </c>
      <c r="F282" s="21" t="s">
        <v>86</v>
      </c>
      <c r="G282" s="21" t="s">
        <v>62</v>
      </c>
      <c r="H282" s="21" t="s">
        <v>87</v>
      </c>
      <c r="I282" s="21" t="s">
        <v>87</v>
      </c>
      <c r="J282" s="22">
        <v>43601</v>
      </c>
      <c r="K282" s="23">
        <v>0.49847222222221998</v>
      </c>
      <c r="L282" s="22">
        <v>43601</v>
      </c>
      <c r="M282" s="23">
        <v>0.49847222222221998</v>
      </c>
      <c r="N282" s="24">
        <v>20</v>
      </c>
      <c r="O282" s="21" t="s">
        <v>66</v>
      </c>
      <c r="P282" s="24">
        <f>TotalMov[[#This Row],[Confirmed activ. 3 (ILE03)]]</f>
        <v>20</v>
      </c>
      <c r="Q282" s="24">
        <v>20</v>
      </c>
      <c r="R282" s="21" t="s">
        <v>66</v>
      </c>
      <c r="S282" s="21" t="s">
        <v>72</v>
      </c>
    </row>
    <row r="283" spans="1:19" x14ac:dyDescent="0.35">
      <c r="A283" s="21">
        <v>1528706</v>
      </c>
      <c r="B283" s="53">
        <v>411586</v>
      </c>
      <c r="C283" s="21">
        <f>VLOOKUP(TotalMov[[#This Row],[Order]],'Total Mov by SS'!B:C,2,0)</f>
        <v>128</v>
      </c>
      <c r="D283" s="21" t="s">
        <v>59</v>
      </c>
      <c r="E283" s="21" t="s">
        <v>99</v>
      </c>
      <c r="F283" s="21" t="s">
        <v>61</v>
      </c>
      <c r="G283" s="21" t="s">
        <v>62</v>
      </c>
      <c r="H283" s="21" t="s">
        <v>63</v>
      </c>
      <c r="I283" s="21" t="s">
        <v>96</v>
      </c>
      <c r="J283" s="22">
        <v>43604</v>
      </c>
      <c r="K283" s="23">
        <v>0.39165509259259002</v>
      </c>
      <c r="L283" s="22">
        <v>43604</v>
      </c>
      <c r="M283" s="23">
        <v>0.56365740740740999</v>
      </c>
      <c r="N283" s="25">
        <v>29.817</v>
      </c>
      <c r="O283" s="21" t="s">
        <v>66</v>
      </c>
      <c r="P283" s="24">
        <f>TotalMov[[#This Row],[Confirmed activ. 3 (ILE03)]]</f>
        <v>29.817</v>
      </c>
      <c r="Q283" s="24">
        <v>100</v>
      </c>
      <c r="R283" s="21" t="s">
        <v>66</v>
      </c>
      <c r="S283" s="21" t="s">
        <v>67</v>
      </c>
    </row>
    <row r="284" spans="1:19" x14ac:dyDescent="0.35">
      <c r="A284" s="21">
        <v>1528706</v>
      </c>
      <c r="B284" s="53">
        <v>411586</v>
      </c>
      <c r="C284" s="21">
        <f>VLOOKUP(TotalMov[[#This Row],[Order]],'Total Mov by SS'!B:C,2,0)</f>
        <v>128</v>
      </c>
      <c r="D284" s="21" t="s">
        <v>59</v>
      </c>
      <c r="E284" s="21" t="s">
        <v>101</v>
      </c>
      <c r="F284" s="21" t="s">
        <v>69</v>
      </c>
      <c r="G284" s="21" t="s">
        <v>62</v>
      </c>
      <c r="H284" s="21" t="s">
        <v>70</v>
      </c>
      <c r="I284" s="21" t="s">
        <v>98</v>
      </c>
      <c r="J284" s="22">
        <v>43607</v>
      </c>
      <c r="K284" s="23">
        <v>0.53210648148147999</v>
      </c>
      <c r="L284" s="22">
        <v>43607</v>
      </c>
      <c r="M284" s="23">
        <v>0.53210648148147999</v>
      </c>
      <c r="N284" s="24">
        <v>20</v>
      </c>
      <c r="O284" s="21" t="s">
        <v>66</v>
      </c>
      <c r="P284" s="24">
        <f>TotalMov[[#This Row],[Confirmed activ. 3 (ILE03)]]</f>
        <v>20</v>
      </c>
      <c r="Q284" s="24">
        <v>20</v>
      </c>
      <c r="R284" s="21" t="s">
        <v>66</v>
      </c>
      <c r="S284" s="21" t="s">
        <v>72</v>
      </c>
    </row>
    <row r="285" spans="1:19" x14ac:dyDescent="0.35">
      <c r="A285" s="21">
        <v>1528706</v>
      </c>
      <c r="B285" s="53">
        <v>411586</v>
      </c>
      <c r="C285" s="21">
        <f>VLOOKUP(TotalMov[[#This Row],[Order]],'Total Mov by SS'!B:C,2,0)</f>
        <v>128</v>
      </c>
      <c r="D285" s="21" t="s">
        <v>59</v>
      </c>
      <c r="E285" s="21" t="s">
        <v>104</v>
      </c>
      <c r="F285" s="21" t="s">
        <v>69</v>
      </c>
      <c r="G285" s="21" t="s">
        <v>62</v>
      </c>
      <c r="H285" s="21" t="s">
        <v>70</v>
      </c>
      <c r="I285" s="21" t="s">
        <v>100</v>
      </c>
      <c r="J285" s="22">
        <v>43607</v>
      </c>
      <c r="K285" s="23">
        <v>0.53215277777778003</v>
      </c>
      <c r="L285" s="22">
        <v>43607</v>
      </c>
      <c r="M285" s="23">
        <v>0.53215277777778003</v>
      </c>
      <c r="N285" s="24">
        <v>30</v>
      </c>
      <c r="O285" s="21" t="s">
        <v>66</v>
      </c>
      <c r="P285" s="24">
        <f>TotalMov[[#This Row],[Confirmed activ. 3 (ILE03)]]</f>
        <v>30</v>
      </c>
      <c r="Q285" s="24">
        <v>30</v>
      </c>
      <c r="R285" s="21" t="s">
        <v>66</v>
      </c>
      <c r="S285" s="21" t="s">
        <v>72</v>
      </c>
    </row>
    <row r="286" spans="1:19" x14ac:dyDescent="0.35">
      <c r="A286" s="21">
        <v>1528706</v>
      </c>
      <c r="B286" s="53">
        <v>411586</v>
      </c>
      <c r="C286" s="21">
        <f>VLOOKUP(TotalMov[[#This Row],[Order]],'Total Mov by SS'!B:C,2,0)</f>
        <v>128</v>
      </c>
      <c r="D286" s="21" t="s">
        <v>59</v>
      </c>
      <c r="E286" s="21" t="s">
        <v>113</v>
      </c>
      <c r="F286" s="21" t="s">
        <v>102</v>
      </c>
      <c r="G286" s="21" t="s">
        <v>62</v>
      </c>
      <c r="H286" s="21" t="s">
        <v>100</v>
      </c>
      <c r="I286" s="21" t="s">
        <v>103</v>
      </c>
      <c r="J286" s="22">
        <v>43607</v>
      </c>
      <c r="K286" s="23">
        <v>0.53219907407406997</v>
      </c>
      <c r="L286" s="22">
        <v>43607</v>
      </c>
      <c r="M286" s="23">
        <v>0.53219907407406997</v>
      </c>
      <c r="N286" s="24">
        <v>30</v>
      </c>
      <c r="O286" s="21" t="s">
        <v>66</v>
      </c>
      <c r="P286" s="24">
        <f>TotalMov[[#This Row],[Confirmed activ. 3 (ILE03)]]</f>
        <v>30</v>
      </c>
      <c r="Q286" s="24">
        <v>30</v>
      </c>
      <c r="R286" s="21" t="s">
        <v>66</v>
      </c>
      <c r="S286" s="21" t="s">
        <v>72</v>
      </c>
    </row>
    <row r="287" spans="1:19" x14ac:dyDescent="0.35">
      <c r="A287" s="21">
        <v>1528706</v>
      </c>
      <c r="B287" s="53">
        <v>411586</v>
      </c>
      <c r="C287" s="21">
        <f>VLOOKUP(TotalMov[[#This Row],[Order]],'Total Mov by SS'!B:C,2,0)</f>
        <v>128</v>
      </c>
      <c r="D287" s="21" t="s">
        <v>59</v>
      </c>
      <c r="E287" s="21" t="s">
        <v>114</v>
      </c>
      <c r="F287" s="21" t="s">
        <v>102</v>
      </c>
      <c r="G287" s="21" t="s">
        <v>105</v>
      </c>
      <c r="H287" s="21" t="s">
        <v>100</v>
      </c>
      <c r="I287" s="21" t="s">
        <v>106</v>
      </c>
      <c r="J287" s="22">
        <v>43608</v>
      </c>
      <c r="K287" s="23">
        <v>0.58848379629629999</v>
      </c>
      <c r="L287" s="22">
        <v>43608</v>
      </c>
      <c r="M287" s="23">
        <v>0.58848379629629999</v>
      </c>
      <c r="N287" s="24">
        <v>45</v>
      </c>
      <c r="O287" s="21" t="s">
        <v>66</v>
      </c>
      <c r="P287" s="24">
        <f>TotalMov[[#This Row],[Confirmed activ. 3 (ILE03)]]</f>
        <v>45</v>
      </c>
      <c r="Q287" s="24">
        <v>45</v>
      </c>
      <c r="R287" s="21" t="s">
        <v>66</v>
      </c>
      <c r="S287" s="21" t="s">
        <v>72</v>
      </c>
    </row>
    <row r="288" spans="1:19" x14ac:dyDescent="0.35">
      <c r="A288" s="21">
        <v>1528706</v>
      </c>
      <c r="B288" s="53">
        <v>411586</v>
      </c>
      <c r="C288" s="21">
        <f>VLOOKUP(TotalMov[[#This Row],[Order]],'Total Mov by SS'!B:C,2,0)</f>
        <v>128</v>
      </c>
      <c r="D288" s="21" t="s">
        <v>107</v>
      </c>
      <c r="E288" s="21" t="s">
        <v>60</v>
      </c>
      <c r="F288" s="21" t="s">
        <v>61</v>
      </c>
      <c r="G288" s="21" t="s">
        <v>90</v>
      </c>
      <c r="H288" s="21" t="s">
        <v>63</v>
      </c>
      <c r="I288" s="21" t="s">
        <v>108</v>
      </c>
      <c r="J288" s="22">
        <v>43604</v>
      </c>
      <c r="K288" s="23">
        <v>0.36141203703704</v>
      </c>
      <c r="L288" s="22">
        <v>43605</v>
      </c>
      <c r="M288" s="23">
        <v>0.54856481481481001</v>
      </c>
      <c r="N288" s="25">
        <v>16.739999999999998</v>
      </c>
      <c r="O288" s="21" t="s">
        <v>77</v>
      </c>
      <c r="P288" s="24">
        <f>TotalMov[[#This Row],[Confirmed activ. 3 (ILE03)]]*60</f>
        <v>1004.3999999999999</v>
      </c>
      <c r="Q288" s="24">
        <v>1</v>
      </c>
      <c r="R288" s="21" t="s">
        <v>66</v>
      </c>
      <c r="S288" s="21" t="s">
        <v>67</v>
      </c>
    </row>
    <row r="289" spans="1:19" x14ac:dyDescent="0.35">
      <c r="A289" s="21">
        <v>1528706</v>
      </c>
      <c r="B289" s="53">
        <v>411586</v>
      </c>
      <c r="C289" s="21">
        <f>VLOOKUP(TotalMov[[#This Row],[Order]],'Total Mov by SS'!B:C,2,0)</f>
        <v>128</v>
      </c>
      <c r="D289" s="21" t="s">
        <v>109</v>
      </c>
      <c r="E289" s="21" t="s">
        <v>95</v>
      </c>
      <c r="F289" s="21" t="s">
        <v>83</v>
      </c>
      <c r="G289" s="21" t="s">
        <v>90</v>
      </c>
      <c r="H289" s="21" t="s">
        <v>84</v>
      </c>
      <c r="I289" s="21" t="s">
        <v>110</v>
      </c>
      <c r="J289" s="22"/>
      <c r="K289" s="23">
        <v>0</v>
      </c>
      <c r="L289" s="22"/>
      <c r="M289" s="23">
        <v>0</v>
      </c>
      <c r="N289" s="25">
        <v>0</v>
      </c>
      <c r="O289" s="21" t="s">
        <v>93</v>
      </c>
      <c r="P289" s="24"/>
      <c r="Q289" s="24">
        <v>5</v>
      </c>
      <c r="R289" s="21" t="s">
        <v>66</v>
      </c>
      <c r="S289" s="21" t="s">
        <v>94</v>
      </c>
    </row>
    <row r="290" spans="1:19" x14ac:dyDescent="0.35">
      <c r="A290" s="21">
        <v>1528715</v>
      </c>
      <c r="B290" s="53">
        <v>411586</v>
      </c>
      <c r="C290" s="21">
        <f>VLOOKUP(TotalMov[[#This Row],[Order]],'Total Mov by SS'!B:C,2,0)</f>
        <v>124</v>
      </c>
      <c r="D290" s="21" t="s">
        <v>59</v>
      </c>
      <c r="E290" s="21" t="s">
        <v>60</v>
      </c>
      <c r="F290" s="21" t="s">
        <v>83</v>
      </c>
      <c r="G290" s="21" t="s">
        <v>62</v>
      </c>
      <c r="H290" s="21" t="s">
        <v>84</v>
      </c>
      <c r="I290" s="21" t="s">
        <v>111</v>
      </c>
      <c r="J290" s="22">
        <v>43590</v>
      </c>
      <c r="K290" s="23">
        <v>0.74667824074073996</v>
      </c>
      <c r="L290" s="22">
        <v>43591</v>
      </c>
      <c r="M290" s="23">
        <v>0.29189814814815002</v>
      </c>
      <c r="N290" s="25">
        <v>1.5589999999999999</v>
      </c>
      <c r="O290" s="21" t="s">
        <v>77</v>
      </c>
      <c r="P290" s="24">
        <f>TotalMov[[#This Row],[Confirmed activ. 3 (ILE03)]]*60</f>
        <v>93.539999999999992</v>
      </c>
      <c r="Q290" s="24">
        <v>40</v>
      </c>
      <c r="R290" s="21" t="s">
        <v>66</v>
      </c>
      <c r="S290" s="21" t="s">
        <v>67</v>
      </c>
    </row>
    <row r="291" spans="1:19" x14ac:dyDescent="0.35">
      <c r="A291" s="21">
        <v>1528715</v>
      </c>
      <c r="B291" s="53">
        <v>411586</v>
      </c>
      <c r="C291" s="21">
        <f>VLOOKUP(TotalMov[[#This Row],[Order]],'Total Mov by SS'!B:C,2,0)</f>
        <v>124</v>
      </c>
      <c r="D291" s="21" t="s">
        <v>59</v>
      </c>
      <c r="E291" s="21" t="s">
        <v>68</v>
      </c>
      <c r="F291" s="21" t="s">
        <v>61</v>
      </c>
      <c r="G291" s="21" t="s">
        <v>62</v>
      </c>
      <c r="H291" s="21" t="s">
        <v>63</v>
      </c>
      <c r="I291" s="21" t="s">
        <v>64</v>
      </c>
      <c r="J291" s="22">
        <v>43591</v>
      </c>
      <c r="K291" s="23">
        <v>0.46701388888889001</v>
      </c>
      <c r="L291" s="22">
        <v>43591</v>
      </c>
      <c r="M291" s="23">
        <v>0.47215277777777998</v>
      </c>
      <c r="N291" s="25">
        <v>3.7</v>
      </c>
      <c r="O291" s="21" t="s">
        <v>66</v>
      </c>
      <c r="P291" s="24">
        <f>TotalMov[[#This Row],[Confirmed activ. 3 (ILE03)]]</f>
        <v>3.7</v>
      </c>
      <c r="Q291" s="24">
        <v>15</v>
      </c>
      <c r="R291" s="21" t="s">
        <v>66</v>
      </c>
      <c r="S291" s="21" t="s">
        <v>67</v>
      </c>
    </row>
    <row r="292" spans="1:19" x14ac:dyDescent="0.35">
      <c r="A292" s="21">
        <v>1528715</v>
      </c>
      <c r="B292" s="53">
        <v>411586</v>
      </c>
      <c r="C292" s="21">
        <f>VLOOKUP(TotalMov[[#This Row],[Order]],'Total Mov by SS'!B:C,2,0)</f>
        <v>124</v>
      </c>
      <c r="D292" s="21" t="s">
        <v>59</v>
      </c>
      <c r="E292" s="21" t="s">
        <v>73</v>
      </c>
      <c r="F292" s="21" t="s">
        <v>69</v>
      </c>
      <c r="G292" s="21" t="s">
        <v>62</v>
      </c>
      <c r="H292" s="21" t="s">
        <v>70</v>
      </c>
      <c r="I292" s="21" t="s">
        <v>71</v>
      </c>
      <c r="J292" s="22">
        <v>43591</v>
      </c>
      <c r="K292" s="23">
        <v>0.50348379629630002</v>
      </c>
      <c r="L292" s="22">
        <v>43591</v>
      </c>
      <c r="M292" s="23">
        <v>0.50348379629630002</v>
      </c>
      <c r="N292" s="24">
        <v>20</v>
      </c>
      <c r="O292" s="21" t="s">
        <v>66</v>
      </c>
      <c r="P292" s="24">
        <f>TotalMov[[#This Row],[Confirmed activ. 3 (ILE03)]]</f>
        <v>20</v>
      </c>
      <c r="Q292" s="24">
        <v>20</v>
      </c>
      <c r="R292" s="21" t="s">
        <v>66</v>
      </c>
      <c r="S292" s="21" t="s">
        <v>72</v>
      </c>
    </row>
    <row r="293" spans="1:19" x14ac:dyDescent="0.35">
      <c r="A293" s="21">
        <v>1528715</v>
      </c>
      <c r="B293" s="53">
        <v>411586</v>
      </c>
      <c r="C293" s="21">
        <f>VLOOKUP(TotalMov[[#This Row],[Order]],'Total Mov by SS'!B:C,2,0)</f>
        <v>124</v>
      </c>
      <c r="D293" s="21" t="s">
        <v>59</v>
      </c>
      <c r="E293" s="21" t="s">
        <v>75</v>
      </c>
      <c r="F293" s="21" t="s">
        <v>61</v>
      </c>
      <c r="G293" s="21" t="s">
        <v>62</v>
      </c>
      <c r="H293" s="21" t="s">
        <v>63</v>
      </c>
      <c r="I293" s="21" t="s">
        <v>74</v>
      </c>
      <c r="J293" s="22">
        <v>43592</v>
      </c>
      <c r="K293" s="23">
        <v>0.45805555555555999</v>
      </c>
      <c r="L293" s="22">
        <v>43592</v>
      </c>
      <c r="M293" s="23">
        <v>0.63581018518518995</v>
      </c>
      <c r="N293" s="25">
        <v>4.266</v>
      </c>
      <c r="O293" s="21" t="s">
        <v>77</v>
      </c>
      <c r="P293" s="24">
        <f>TotalMov[[#This Row],[Confirmed activ. 3 (ILE03)]]*60</f>
        <v>255.96</v>
      </c>
      <c r="Q293" s="24">
        <v>290</v>
      </c>
      <c r="R293" s="21" t="s">
        <v>66</v>
      </c>
      <c r="S293" s="21" t="s">
        <v>67</v>
      </c>
    </row>
    <row r="294" spans="1:19" x14ac:dyDescent="0.35">
      <c r="A294" s="21">
        <v>1528715</v>
      </c>
      <c r="B294" s="53">
        <v>411586</v>
      </c>
      <c r="C294" s="21">
        <f>VLOOKUP(TotalMov[[#This Row],[Order]],'Total Mov by SS'!B:C,2,0)</f>
        <v>124</v>
      </c>
      <c r="D294" s="21" t="s">
        <v>59</v>
      </c>
      <c r="E294" s="21" t="s">
        <v>78</v>
      </c>
      <c r="F294" s="21" t="s">
        <v>61</v>
      </c>
      <c r="G294" s="21" t="s">
        <v>62</v>
      </c>
      <c r="H294" s="21" t="s">
        <v>63</v>
      </c>
      <c r="I294" s="21" t="s">
        <v>76</v>
      </c>
      <c r="J294" s="22">
        <v>43593</v>
      </c>
      <c r="K294" s="23">
        <v>0.31915509259259001</v>
      </c>
      <c r="L294" s="22">
        <v>43599</v>
      </c>
      <c r="M294" s="23">
        <v>0.58032407407407005</v>
      </c>
      <c r="N294" s="25">
        <v>34.027999999999999</v>
      </c>
      <c r="O294" s="21" t="s">
        <v>77</v>
      </c>
      <c r="P294" s="24">
        <f>TotalMov[[#This Row],[Confirmed activ. 3 (ILE03)]]*60</f>
        <v>2041.6799999999998</v>
      </c>
      <c r="Q294" s="24">
        <v>1040</v>
      </c>
      <c r="R294" s="21" t="s">
        <v>66</v>
      </c>
      <c r="S294" s="21" t="s">
        <v>67</v>
      </c>
    </row>
    <row r="295" spans="1:19" x14ac:dyDescent="0.35">
      <c r="A295" s="21">
        <v>1528715</v>
      </c>
      <c r="B295" s="53">
        <v>411586</v>
      </c>
      <c r="C295" s="21">
        <f>VLOOKUP(TotalMov[[#This Row],[Order]],'Total Mov by SS'!B:C,2,0)</f>
        <v>124</v>
      </c>
      <c r="D295" s="21" t="s">
        <v>59</v>
      </c>
      <c r="E295" s="21" t="s">
        <v>80</v>
      </c>
      <c r="F295" s="21" t="s">
        <v>61</v>
      </c>
      <c r="G295" s="21" t="s">
        <v>62</v>
      </c>
      <c r="H295" s="21" t="s">
        <v>63</v>
      </c>
      <c r="I295" s="21" t="s">
        <v>112</v>
      </c>
      <c r="J295" s="22">
        <v>43599</v>
      </c>
      <c r="K295" s="23">
        <v>0.58049768518518996</v>
      </c>
      <c r="L295" s="22">
        <v>43599</v>
      </c>
      <c r="M295" s="23">
        <v>0.59325231481481</v>
      </c>
      <c r="N295" s="25">
        <v>18.367000000000001</v>
      </c>
      <c r="O295" s="21" t="s">
        <v>66</v>
      </c>
      <c r="P295" s="24">
        <f>TotalMov[[#This Row],[Confirmed activ. 3 (ILE03)]]</f>
        <v>18.367000000000001</v>
      </c>
      <c r="Q295" s="24">
        <v>50</v>
      </c>
      <c r="R295" s="21" t="s">
        <v>66</v>
      </c>
      <c r="S295" s="21" t="s">
        <v>67</v>
      </c>
    </row>
    <row r="296" spans="1:19" x14ac:dyDescent="0.35">
      <c r="A296" s="21">
        <v>1528715</v>
      </c>
      <c r="B296" s="53">
        <v>411586</v>
      </c>
      <c r="C296" s="21">
        <f>VLOOKUP(TotalMov[[#This Row],[Order]],'Total Mov by SS'!B:C,2,0)</f>
        <v>124</v>
      </c>
      <c r="D296" s="21" t="s">
        <v>59</v>
      </c>
      <c r="E296" s="21" t="s">
        <v>82</v>
      </c>
      <c r="F296" s="21" t="s">
        <v>89</v>
      </c>
      <c r="G296" s="21" t="s">
        <v>90</v>
      </c>
      <c r="H296" s="21" t="s">
        <v>91</v>
      </c>
      <c r="I296" s="21" t="s">
        <v>92</v>
      </c>
      <c r="J296" s="22">
        <v>43599</v>
      </c>
      <c r="K296" s="23">
        <v>0.59505787037036995</v>
      </c>
      <c r="L296" s="22">
        <v>43599</v>
      </c>
      <c r="M296" s="23">
        <v>0.63685185185185</v>
      </c>
      <c r="N296" s="25">
        <v>1.0029999999999999</v>
      </c>
      <c r="O296" s="21" t="s">
        <v>77</v>
      </c>
      <c r="P296" s="24">
        <f>TotalMov[[#This Row],[Confirmed activ. 3 (ILE03)]]*60</f>
        <v>60.179999999999993</v>
      </c>
      <c r="Q296" s="24">
        <v>2150</v>
      </c>
      <c r="R296" s="21" t="s">
        <v>66</v>
      </c>
      <c r="S296" s="21" t="s">
        <v>67</v>
      </c>
    </row>
    <row r="297" spans="1:19" x14ac:dyDescent="0.35">
      <c r="A297" s="21">
        <v>1528715</v>
      </c>
      <c r="B297" s="53">
        <v>411586</v>
      </c>
      <c r="C297" s="21">
        <f>VLOOKUP(TotalMov[[#This Row],[Order]],'Total Mov by SS'!B:C,2,0)</f>
        <v>124</v>
      </c>
      <c r="D297" s="21" t="s">
        <v>59</v>
      </c>
      <c r="E297" s="21" t="s">
        <v>85</v>
      </c>
      <c r="F297" s="21" t="s">
        <v>69</v>
      </c>
      <c r="G297" s="21" t="s">
        <v>62</v>
      </c>
      <c r="H297" s="21" t="s">
        <v>70</v>
      </c>
      <c r="I297" s="21" t="s">
        <v>79</v>
      </c>
      <c r="J297" s="22">
        <v>43600</v>
      </c>
      <c r="K297" s="23">
        <v>0.38542824074074</v>
      </c>
      <c r="L297" s="22">
        <v>43600</v>
      </c>
      <c r="M297" s="23">
        <v>0.38542824074074</v>
      </c>
      <c r="N297" s="24">
        <v>20</v>
      </c>
      <c r="O297" s="21" t="s">
        <v>66</v>
      </c>
      <c r="P297" s="24">
        <f>TotalMov[[#This Row],[Confirmed activ. 3 (ILE03)]]</f>
        <v>20</v>
      </c>
      <c r="Q297" s="24">
        <v>20</v>
      </c>
      <c r="R297" s="21" t="s">
        <v>66</v>
      </c>
      <c r="S297" s="21" t="s">
        <v>72</v>
      </c>
    </row>
    <row r="298" spans="1:19" x14ac:dyDescent="0.35">
      <c r="A298" s="21">
        <v>1528715</v>
      </c>
      <c r="B298" s="53">
        <v>411586</v>
      </c>
      <c r="C298" s="21">
        <f>VLOOKUP(TotalMov[[#This Row],[Order]],'Total Mov by SS'!B:C,2,0)</f>
        <v>124</v>
      </c>
      <c r="D298" s="21" t="s">
        <v>59</v>
      </c>
      <c r="E298" s="21" t="s">
        <v>88</v>
      </c>
      <c r="F298" s="21" t="s">
        <v>69</v>
      </c>
      <c r="G298" s="21" t="s">
        <v>62</v>
      </c>
      <c r="H298" s="21" t="s">
        <v>70</v>
      </c>
      <c r="I298" s="21" t="s">
        <v>81</v>
      </c>
      <c r="J298" s="22">
        <v>43600</v>
      </c>
      <c r="K298" s="23">
        <v>0.38561342592593001</v>
      </c>
      <c r="L298" s="22">
        <v>43600</v>
      </c>
      <c r="M298" s="23">
        <v>0.38561342592593001</v>
      </c>
      <c r="N298" s="24">
        <v>20</v>
      </c>
      <c r="O298" s="21" t="s">
        <v>66</v>
      </c>
      <c r="P298" s="24">
        <f>TotalMov[[#This Row],[Confirmed activ. 3 (ILE03)]]</f>
        <v>20</v>
      </c>
      <c r="Q298" s="24">
        <v>20</v>
      </c>
      <c r="R298" s="21" t="s">
        <v>66</v>
      </c>
      <c r="S298" s="21" t="s">
        <v>72</v>
      </c>
    </row>
    <row r="299" spans="1:19" x14ac:dyDescent="0.35">
      <c r="A299" s="21">
        <v>1528715</v>
      </c>
      <c r="B299" s="53">
        <v>411586</v>
      </c>
      <c r="C299" s="21">
        <f>VLOOKUP(TotalMov[[#This Row],[Order]],'Total Mov by SS'!B:C,2,0)</f>
        <v>124</v>
      </c>
      <c r="D299" s="21" t="s">
        <v>59</v>
      </c>
      <c r="E299" s="21" t="s">
        <v>95</v>
      </c>
      <c r="F299" s="21" t="s">
        <v>83</v>
      </c>
      <c r="G299" s="21" t="s">
        <v>62</v>
      </c>
      <c r="H299" s="21" t="s">
        <v>84</v>
      </c>
      <c r="I299" s="21" t="s">
        <v>84</v>
      </c>
      <c r="J299" s="22">
        <v>43600</v>
      </c>
      <c r="K299" s="23">
        <v>0.51903935185185002</v>
      </c>
      <c r="L299" s="22">
        <v>43601</v>
      </c>
      <c r="M299" s="23">
        <v>0.24636574074074</v>
      </c>
      <c r="N299" s="25">
        <v>266.95</v>
      </c>
      <c r="O299" s="21" t="s">
        <v>66</v>
      </c>
      <c r="P299" s="24">
        <f>TotalMov[[#This Row],[Confirmed activ. 3 (ILE03)]]</f>
        <v>266.95</v>
      </c>
      <c r="Q299" s="24">
        <v>450</v>
      </c>
      <c r="R299" s="21" t="s">
        <v>66</v>
      </c>
      <c r="S299" s="21" t="s">
        <v>67</v>
      </c>
    </row>
    <row r="300" spans="1:19" x14ac:dyDescent="0.35">
      <c r="A300" s="21">
        <v>1528715</v>
      </c>
      <c r="B300" s="53">
        <v>411586</v>
      </c>
      <c r="C300" s="21">
        <f>VLOOKUP(TotalMov[[#This Row],[Order]],'Total Mov by SS'!B:C,2,0)</f>
        <v>124</v>
      </c>
      <c r="D300" s="21" t="s">
        <v>59</v>
      </c>
      <c r="E300" s="21" t="s">
        <v>97</v>
      </c>
      <c r="F300" s="21" t="s">
        <v>86</v>
      </c>
      <c r="G300" s="21" t="s">
        <v>62</v>
      </c>
      <c r="H300" s="21" t="s">
        <v>87</v>
      </c>
      <c r="I300" s="21" t="s">
        <v>87</v>
      </c>
      <c r="J300" s="22">
        <v>43612</v>
      </c>
      <c r="K300" s="23">
        <v>0.41783564814815</v>
      </c>
      <c r="L300" s="22">
        <v>43612</v>
      </c>
      <c r="M300" s="23">
        <v>0.41783564814815</v>
      </c>
      <c r="N300" s="24">
        <v>20</v>
      </c>
      <c r="O300" s="21" t="s">
        <v>66</v>
      </c>
      <c r="P300" s="24">
        <f>TotalMov[[#This Row],[Confirmed activ. 3 (ILE03)]]</f>
        <v>20</v>
      </c>
      <c r="Q300" s="24">
        <v>20</v>
      </c>
      <c r="R300" s="21" t="s">
        <v>66</v>
      </c>
      <c r="S300" s="21" t="s">
        <v>72</v>
      </c>
    </row>
    <row r="301" spans="1:19" x14ac:dyDescent="0.35">
      <c r="A301" s="21">
        <v>1528715</v>
      </c>
      <c r="B301" s="53">
        <v>411586</v>
      </c>
      <c r="C301" s="21">
        <f>VLOOKUP(TotalMov[[#This Row],[Order]],'Total Mov by SS'!B:C,2,0)</f>
        <v>124</v>
      </c>
      <c r="D301" s="21" t="s">
        <v>59</v>
      </c>
      <c r="E301" s="21" t="s">
        <v>99</v>
      </c>
      <c r="F301" s="21" t="s">
        <v>61</v>
      </c>
      <c r="G301" s="21" t="s">
        <v>62</v>
      </c>
      <c r="H301" s="21" t="s">
        <v>63</v>
      </c>
      <c r="I301" s="21" t="s">
        <v>96</v>
      </c>
      <c r="J301" s="22">
        <v>43612</v>
      </c>
      <c r="K301" s="23">
        <v>0.42216435185184997</v>
      </c>
      <c r="L301" s="22">
        <v>43612</v>
      </c>
      <c r="M301" s="23">
        <v>0.54952546296296001</v>
      </c>
      <c r="N301" s="25">
        <v>1.0189999999999999</v>
      </c>
      <c r="O301" s="21" t="s">
        <v>77</v>
      </c>
      <c r="P301" s="24">
        <f>TotalMov[[#This Row],[Confirmed activ. 3 (ILE03)]]*60</f>
        <v>61.139999999999993</v>
      </c>
      <c r="Q301" s="24">
        <v>100</v>
      </c>
      <c r="R301" s="21" t="s">
        <v>66</v>
      </c>
      <c r="S301" s="21" t="s">
        <v>67</v>
      </c>
    </row>
    <row r="302" spans="1:19" x14ac:dyDescent="0.35">
      <c r="A302" s="21">
        <v>1528715</v>
      </c>
      <c r="B302" s="53">
        <v>411586</v>
      </c>
      <c r="C302" s="21">
        <f>VLOOKUP(TotalMov[[#This Row],[Order]],'Total Mov by SS'!B:C,2,0)</f>
        <v>124</v>
      </c>
      <c r="D302" s="21" t="s">
        <v>59</v>
      </c>
      <c r="E302" s="21" t="s">
        <v>101</v>
      </c>
      <c r="F302" s="21" t="s">
        <v>69</v>
      </c>
      <c r="G302" s="21" t="s">
        <v>62</v>
      </c>
      <c r="H302" s="21" t="s">
        <v>70</v>
      </c>
      <c r="I302" s="21" t="s">
        <v>98</v>
      </c>
      <c r="J302" s="22">
        <v>43612</v>
      </c>
      <c r="K302" s="23">
        <v>0.55444444444443997</v>
      </c>
      <c r="L302" s="22">
        <v>43612</v>
      </c>
      <c r="M302" s="23">
        <v>0.55444444444443997</v>
      </c>
      <c r="N302" s="24">
        <v>20</v>
      </c>
      <c r="O302" s="21" t="s">
        <v>66</v>
      </c>
      <c r="P302" s="24">
        <f>TotalMov[[#This Row],[Confirmed activ. 3 (ILE03)]]</f>
        <v>20</v>
      </c>
      <c r="Q302" s="24">
        <v>20</v>
      </c>
      <c r="R302" s="21" t="s">
        <v>66</v>
      </c>
      <c r="S302" s="21" t="s">
        <v>72</v>
      </c>
    </row>
    <row r="303" spans="1:19" x14ac:dyDescent="0.35">
      <c r="A303" s="21">
        <v>1528715</v>
      </c>
      <c r="B303" s="53">
        <v>411586</v>
      </c>
      <c r="C303" s="21">
        <f>VLOOKUP(TotalMov[[#This Row],[Order]],'Total Mov by SS'!B:C,2,0)</f>
        <v>124</v>
      </c>
      <c r="D303" s="21" t="s">
        <v>59</v>
      </c>
      <c r="E303" s="21" t="s">
        <v>104</v>
      </c>
      <c r="F303" s="21" t="s">
        <v>69</v>
      </c>
      <c r="G303" s="21" t="s">
        <v>62</v>
      </c>
      <c r="H303" s="21" t="s">
        <v>70</v>
      </c>
      <c r="I303" s="21" t="s">
        <v>100</v>
      </c>
      <c r="J303" s="22">
        <v>43612</v>
      </c>
      <c r="K303" s="23">
        <v>0.55453703703704005</v>
      </c>
      <c r="L303" s="22">
        <v>43612</v>
      </c>
      <c r="M303" s="23">
        <v>0.55453703703704005</v>
      </c>
      <c r="N303" s="24">
        <v>30</v>
      </c>
      <c r="O303" s="21" t="s">
        <v>66</v>
      </c>
      <c r="P303" s="24">
        <f>TotalMov[[#This Row],[Confirmed activ. 3 (ILE03)]]</f>
        <v>30</v>
      </c>
      <c r="Q303" s="24">
        <v>30</v>
      </c>
      <c r="R303" s="21" t="s">
        <v>66</v>
      </c>
      <c r="S303" s="21" t="s">
        <v>72</v>
      </c>
    </row>
    <row r="304" spans="1:19" x14ac:dyDescent="0.35">
      <c r="A304" s="21">
        <v>1528715</v>
      </c>
      <c r="B304" s="53">
        <v>411586</v>
      </c>
      <c r="C304" s="21">
        <f>VLOOKUP(TotalMov[[#This Row],[Order]],'Total Mov by SS'!B:C,2,0)</f>
        <v>124</v>
      </c>
      <c r="D304" s="21" t="s">
        <v>59</v>
      </c>
      <c r="E304" s="21" t="s">
        <v>113</v>
      </c>
      <c r="F304" s="21" t="s">
        <v>102</v>
      </c>
      <c r="G304" s="21" t="s">
        <v>62</v>
      </c>
      <c r="H304" s="21" t="s">
        <v>100</v>
      </c>
      <c r="I304" s="21" t="s">
        <v>103</v>
      </c>
      <c r="J304" s="22">
        <v>43612</v>
      </c>
      <c r="K304" s="23">
        <v>0.55473379629630004</v>
      </c>
      <c r="L304" s="22">
        <v>43612</v>
      </c>
      <c r="M304" s="23">
        <v>0.55473379629630004</v>
      </c>
      <c r="N304" s="24">
        <v>30</v>
      </c>
      <c r="O304" s="21" t="s">
        <v>66</v>
      </c>
      <c r="P304" s="24">
        <f>TotalMov[[#This Row],[Confirmed activ. 3 (ILE03)]]</f>
        <v>30</v>
      </c>
      <c r="Q304" s="24">
        <v>30</v>
      </c>
      <c r="R304" s="21" t="s">
        <v>66</v>
      </c>
      <c r="S304" s="21" t="s">
        <v>72</v>
      </c>
    </row>
    <row r="305" spans="1:19" x14ac:dyDescent="0.35">
      <c r="A305" s="21">
        <v>1528715</v>
      </c>
      <c r="B305" s="53">
        <v>411586</v>
      </c>
      <c r="C305" s="21">
        <f>VLOOKUP(TotalMov[[#This Row],[Order]],'Total Mov by SS'!B:C,2,0)</f>
        <v>124</v>
      </c>
      <c r="D305" s="21" t="s">
        <v>59</v>
      </c>
      <c r="E305" s="21" t="s">
        <v>114</v>
      </c>
      <c r="F305" s="21" t="s">
        <v>102</v>
      </c>
      <c r="G305" s="21" t="s">
        <v>105</v>
      </c>
      <c r="H305" s="21" t="s">
        <v>100</v>
      </c>
      <c r="I305" s="21" t="s">
        <v>106</v>
      </c>
      <c r="J305" s="22">
        <v>43612</v>
      </c>
      <c r="K305" s="23">
        <v>0.55486111111111003</v>
      </c>
      <c r="L305" s="22">
        <v>43612</v>
      </c>
      <c r="M305" s="23">
        <v>0.55486111111111003</v>
      </c>
      <c r="N305" s="24">
        <v>45</v>
      </c>
      <c r="O305" s="21" t="s">
        <v>66</v>
      </c>
      <c r="P305" s="24">
        <f>TotalMov[[#This Row],[Confirmed activ. 3 (ILE03)]]</f>
        <v>45</v>
      </c>
      <c r="Q305" s="24">
        <v>45</v>
      </c>
      <c r="R305" s="21" t="s">
        <v>66</v>
      </c>
      <c r="S305" s="21" t="s">
        <v>72</v>
      </c>
    </row>
    <row r="306" spans="1:19" x14ac:dyDescent="0.35">
      <c r="A306" s="21">
        <v>1528715</v>
      </c>
      <c r="B306" s="53">
        <v>411586</v>
      </c>
      <c r="C306" s="21">
        <f>VLOOKUP(TotalMov[[#This Row],[Order]],'Total Mov by SS'!B:C,2,0)</f>
        <v>124</v>
      </c>
      <c r="D306" s="21" t="s">
        <v>107</v>
      </c>
      <c r="E306" s="21" t="s">
        <v>60</v>
      </c>
      <c r="F306" s="21" t="s">
        <v>61</v>
      </c>
      <c r="G306" s="21" t="s">
        <v>90</v>
      </c>
      <c r="H306" s="21" t="s">
        <v>63</v>
      </c>
      <c r="I306" s="21" t="s">
        <v>108</v>
      </c>
      <c r="J306" s="22">
        <v>43605</v>
      </c>
      <c r="K306" s="23">
        <v>0.41269675925926003</v>
      </c>
      <c r="L306" s="22">
        <v>43608</v>
      </c>
      <c r="M306" s="23">
        <v>0.51719907407406995</v>
      </c>
      <c r="N306" s="25">
        <v>26.614999999999998</v>
      </c>
      <c r="O306" s="21" t="s">
        <v>77</v>
      </c>
      <c r="P306" s="24">
        <f>TotalMov[[#This Row],[Confirmed activ. 3 (ILE03)]]*60</f>
        <v>1596.8999999999999</v>
      </c>
      <c r="Q306" s="24">
        <v>1</v>
      </c>
      <c r="R306" s="21" t="s">
        <v>66</v>
      </c>
      <c r="S306" s="21" t="s">
        <v>67</v>
      </c>
    </row>
    <row r="307" spans="1:19" x14ac:dyDescent="0.35">
      <c r="A307" s="21">
        <v>1528715</v>
      </c>
      <c r="B307" s="53">
        <v>411586</v>
      </c>
      <c r="C307" s="21">
        <f>VLOOKUP(TotalMov[[#This Row],[Order]],'Total Mov by SS'!B:C,2,0)</f>
        <v>124</v>
      </c>
      <c r="D307" s="21" t="s">
        <v>109</v>
      </c>
      <c r="E307" s="21" t="s">
        <v>95</v>
      </c>
      <c r="F307" s="21" t="s">
        <v>83</v>
      </c>
      <c r="G307" s="21" t="s">
        <v>90</v>
      </c>
      <c r="H307" s="21" t="s">
        <v>84</v>
      </c>
      <c r="I307" s="21" t="s">
        <v>110</v>
      </c>
      <c r="J307" s="22"/>
      <c r="K307" s="23">
        <v>0</v>
      </c>
      <c r="L307" s="22"/>
      <c r="M307" s="23">
        <v>0</v>
      </c>
      <c r="N307" s="25">
        <v>0</v>
      </c>
      <c r="O307" s="21" t="s">
        <v>93</v>
      </c>
      <c r="P307" s="24"/>
      <c r="Q307" s="24">
        <v>5</v>
      </c>
      <c r="R307" s="21" t="s">
        <v>66</v>
      </c>
      <c r="S307" s="21" t="s">
        <v>94</v>
      </c>
    </row>
    <row r="308" spans="1:19" x14ac:dyDescent="0.35">
      <c r="A308" s="21">
        <v>1528716</v>
      </c>
      <c r="B308" s="53">
        <v>411586</v>
      </c>
      <c r="C308" s="21">
        <f>VLOOKUP(TotalMov[[#This Row],[Order]],'Total Mov by SS'!B:C,2,0)</f>
        <v>124</v>
      </c>
      <c r="D308" s="21" t="s">
        <v>59</v>
      </c>
      <c r="E308" s="21" t="s">
        <v>60</v>
      </c>
      <c r="F308" s="21" t="s">
        <v>83</v>
      </c>
      <c r="G308" s="21" t="s">
        <v>62</v>
      </c>
      <c r="H308" s="21" t="s">
        <v>84</v>
      </c>
      <c r="I308" s="21" t="s">
        <v>111</v>
      </c>
      <c r="J308" s="22">
        <v>43592</v>
      </c>
      <c r="K308" s="23">
        <v>0.64137731481480997</v>
      </c>
      <c r="L308" s="22">
        <v>43593</v>
      </c>
      <c r="M308" s="23">
        <v>0.18592592592592999</v>
      </c>
      <c r="N308" s="25">
        <v>4.79</v>
      </c>
      <c r="O308" s="21" t="s">
        <v>77</v>
      </c>
      <c r="P308" s="24">
        <f>TotalMov[[#This Row],[Confirmed activ. 3 (ILE03)]]*60</f>
        <v>287.39999999999998</v>
      </c>
      <c r="Q308" s="24">
        <v>40</v>
      </c>
      <c r="R308" s="21" t="s">
        <v>66</v>
      </c>
      <c r="S308" s="21" t="s">
        <v>67</v>
      </c>
    </row>
    <row r="309" spans="1:19" x14ac:dyDescent="0.35">
      <c r="A309" s="21">
        <v>1528716</v>
      </c>
      <c r="B309" s="53">
        <v>411586</v>
      </c>
      <c r="C309" s="21">
        <f>VLOOKUP(TotalMov[[#This Row],[Order]],'Total Mov by SS'!B:C,2,0)</f>
        <v>124</v>
      </c>
      <c r="D309" s="21" t="s">
        <v>59</v>
      </c>
      <c r="E309" s="21" t="s">
        <v>68</v>
      </c>
      <c r="F309" s="21" t="s">
        <v>61</v>
      </c>
      <c r="G309" s="21" t="s">
        <v>62</v>
      </c>
      <c r="H309" s="21" t="s">
        <v>63</v>
      </c>
      <c r="I309" s="21" t="s">
        <v>64</v>
      </c>
      <c r="J309" s="22">
        <v>43593</v>
      </c>
      <c r="K309" s="23">
        <v>0.38925925925926003</v>
      </c>
      <c r="L309" s="22">
        <v>43593</v>
      </c>
      <c r="M309" s="23">
        <v>0.39218750000000002</v>
      </c>
      <c r="N309" s="25">
        <v>2.2330000000000001</v>
      </c>
      <c r="O309" s="21" t="s">
        <v>66</v>
      </c>
      <c r="P309" s="24">
        <f>TotalMov[[#This Row],[Confirmed activ. 3 (ILE03)]]</f>
        <v>2.2330000000000001</v>
      </c>
      <c r="Q309" s="24">
        <v>15</v>
      </c>
      <c r="R309" s="21" t="s">
        <v>66</v>
      </c>
      <c r="S309" s="21" t="s">
        <v>67</v>
      </c>
    </row>
    <row r="310" spans="1:19" x14ac:dyDescent="0.35">
      <c r="A310" s="21">
        <v>1528716</v>
      </c>
      <c r="B310" s="53">
        <v>411586</v>
      </c>
      <c r="C310" s="21">
        <f>VLOOKUP(TotalMov[[#This Row],[Order]],'Total Mov by SS'!B:C,2,0)</f>
        <v>124</v>
      </c>
      <c r="D310" s="21" t="s">
        <v>59</v>
      </c>
      <c r="E310" s="21" t="s">
        <v>73</v>
      </c>
      <c r="F310" s="21" t="s">
        <v>69</v>
      </c>
      <c r="G310" s="21" t="s">
        <v>62</v>
      </c>
      <c r="H310" s="21" t="s">
        <v>70</v>
      </c>
      <c r="I310" s="21" t="s">
        <v>71</v>
      </c>
      <c r="J310" s="22">
        <v>43593</v>
      </c>
      <c r="K310" s="23">
        <v>0.39776620370370003</v>
      </c>
      <c r="L310" s="22">
        <v>43593</v>
      </c>
      <c r="M310" s="23">
        <v>0.39776620370370003</v>
      </c>
      <c r="N310" s="24">
        <v>20</v>
      </c>
      <c r="O310" s="21" t="s">
        <v>66</v>
      </c>
      <c r="P310" s="24">
        <f>TotalMov[[#This Row],[Confirmed activ. 3 (ILE03)]]</f>
        <v>20</v>
      </c>
      <c r="Q310" s="24">
        <v>20</v>
      </c>
      <c r="R310" s="21" t="s">
        <v>66</v>
      </c>
      <c r="S310" s="21" t="s">
        <v>72</v>
      </c>
    </row>
    <row r="311" spans="1:19" x14ac:dyDescent="0.35">
      <c r="A311" s="21">
        <v>1528716</v>
      </c>
      <c r="B311" s="53">
        <v>411586</v>
      </c>
      <c r="C311" s="21">
        <f>VLOOKUP(TotalMov[[#This Row],[Order]],'Total Mov by SS'!B:C,2,0)</f>
        <v>124</v>
      </c>
      <c r="D311" s="21" t="s">
        <v>59</v>
      </c>
      <c r="E311" s="21" t="s">
        <v>75</v>
      </c>
      <c r="F311" s="21" t="s">
        <v>61</v>
      </c>
      <c r="G311" s="21" t="s">
        <v>62</v>
      </c>
      <c r="H311" s="21" t="s">
        <v>63</v>
      </c>
      <c r="I311" s="21" t="s">
        <v>74</v>
      </c>
      <c r="J311" s="22">
        <v>43594</v>
      </c>
      <c r="K311" s="23">
        <v>0.31753472222222001</v>
      </c>
      <c r="L311" s="22">
        <v>43594</v>
      </c>
      <c r="M311" s="23">
        <v>0.63594907407406998</v>
      </c>
      <c r="N311" s="25">
        <v>7.6420000000000003</v>
      </c>
      <c r="O311" s="21" t="s">
        <v>77</v>
      </c>
      <c r="P311" s="24">
        <f>TotalMov[[#This Row],[Confirmed activ. 3 (ILE03)]]*60</f>
        <v>458.52000000000004</v>
      </c>
      <c r="Q311" s="24">
        <v>350</v>
      </c>
      <c r="R311" s="21" t="s">
        <v>66</v>
      </c>
      <c r="S311" s="21" t="s">
        <v>67</v>
      </c>
    </row>
    <row r="312" spans="1:19" x14ac:dyDescent="0.35">
      <c r="A312" s="21">
        <v>1528716</v>
      </c>
      <c r="B312" s="53">
        <v>411586</v>
      </c>
      <c r="C312" s="21">
        <f>VLOOKUP(TotalMov[[#This Row],[Order]],'Total Mov by SS'!B:C,2,0)</f>
        <v>124</v>
      </c>
      <c r="D312" s="21" t="s">
        <v>59</v>
      </c>
      <c r="E312" s="21" t="s">
        <v>78</v>
      </c>
      <c r="F312" s="21" t="s">
        <v>61</v>
      </c>
      <c r="G312" s="21" t="s">
        <v>62</v>
      </c>
      <c r="H312" s="21" t="s">
        <v>63</v>
      </c>
      <c r="I312" s="21" t="s">
        <v>76</v>
      </c>
      <c r="J312" s="22">
        <v>43597</v>
      </c>
      <c r="K312" s="23">
        <v>0.31724537037036998</v>
      </c>
      <c r="L312" s="22">
        <v>43600</v>
      </c>
      <c r="M312" s="23">
        <v>0.63650462962962995</v>
      </c>
      <c r="N312" s="25">
        <v>30.388999999999999</v>
      </c>
      <c r="O312" s="21" t="s">
        <v>77</v>
      </c>
      <c r="P312" s="24">
        <f>TotalMov[[#This Row],[Confirmed activ. 3 (ILE03)]]*60</f>
        <v>1823.34</v>
      </c>
      <c r="Q312" s="24">
        <v>1020</v>
      </c>
      <c r="R312" s="21" t="s">
        <v>66</v>
      </c>
      <c r="S312" s="21" t="s">
        <v>67</v>
      </c>
    </row>
    <row r="313" spans="1:19" x14ac:dyDescent="0.35">
      <c r="A313" s="21">
        <v>1528716</v>
      </c>
      <c r="B313" s="53">
        <v>411586</v>
      </c>
      <c r="C313" s="21">
        <f>VLOOKUP(TotalMov[[#This Row],[Order]],'Total Mov by SS'!B:C,2,0)</f>
        <v>124</v>
      </c>
      <c r="D313" s="21" t="s">
        <v>59</v>
      </c>
      <c r="E313" s="21" t="s">
        <v>80</v>
      </c>
      <c r="F313" s="21" t="s">
        <v>61</v>
      </c>
      <c r="G313" s="21" t="s">
        <v>62</v>
      </c>
      <c r="H313" s="21" t="s">
        <v>63</v>
      </c>
      <c r="I313" s="21" t="s">
        <v>112</v>
      </c>
      <c r="J313" s="22">
        <v>43601</v>
      </c>
      <c r="K313" s="23">
        <v>0.31374999999999997</v>
      </c>
      <c r="L313" s="22">
        <v>43601</v>
      </c>
      <c r="M313" s="23">
        <v>0.42052083333333001</v>
      </c>
      <c r="N313" s="25">
        <v>2.5630000000000002</v>
      </c>
      <c r="O313" s="21" t="s">
        <v>77</v>
      </c>
      <c r="P313" s="24">
        <f>TotalMov[[#This Row],[Confirmed activ. 3 (ILE03)]]*60</f>
        <v>153.78</v>
      </c>
      <c r="Q313" s="24">
        <v>50</v>
      </c>
      <c r="R313" s="21" t="s">
        <v>66</v>
      </c>
      <c r="S313" s="21" t="s">
        <v>67</v>
      </c>
    </row>
    <row r="314" spans="1:19" x14ac:dyDescent="0.35">
      <c r="A314" s="21">
        <v>1528716</v>
      </c>
      <c r="B314" s="53">
        <v>411586</v>
      </c>
      <c r="C314" s="21">
        <f>VLOOKUP(TotalMov[[#This Row],[Order]],'Total Mov by SS'!B:C,2,0)</f>
        <v>124</v>
      </c>
      <c r="D314" s="21" t="s">
        <v>59</v>
      </c>
      <c r="E314" s="21" t="s">
        <v>82</v>
      </c>
      <c r="F314" s="21" t="s">
        <v>89</v>
      </c>
      <c r="G314" s="21" t="s">
        <v>90</v>
      </c>
      <c r="H314" s="21" t="s">
        <v>91</v>
      </c>
      <c r="I314" s="21" t="s">
        <v>92</v>
      </c>
      <c r="J314" s="22"/>
      <c r="K314" s="23">
        <v>0</v>
      </c>
      <c r="L314" s="22"/>
      <c r="M314" s="23">
        <v>0</v>
      </c>
      <c r="N314" s="25">
        <v>0</v>
      </c>
      <c r="O314" s="21" t="s">
        <v>93</v>
      </c>
      <c r="P314" s="24"/>
      <c r="Q314" s="24">
        <v>2150</v>
      </c>
      <c r="R314" s="21" t="s">
        <v>66</v>
      </c>
      <c r="S314" s="21" t="s">
        <v>94</v>
      </c>
    </row>
    <row r="315" spans="1:19" x14ac:dyDescent="0.35">
      <c r="A315" s="21">
        <v>1528716</v>
      </c>
      <c r="B315" s="53">
        <v>411586</v>
      </c>
      <c r="C315" s="21">
        <f>VLOOKUP(TotalMov[[#This Row],[Order]],'Total Mov by SS'!B:C,2,0)</f>
        <v>124</v>
      </c>
      <c r="D315" s="21" t="s">
        <v>59</v>
      </c>
      <c r="E315" s="21" t="s">
        <v>85</v>
      </c>
      <c r="F315" s="21" t="s">
        <v>69</v>
      </c>
      <c r="G315" s="21" t="s">
        <v>62</v>
      </c>
      <c r="H315" s="21" t="s">
        <v>70</v>
      </c>
      <c r="I315" s="21" t="s">
        <v>79</v>
      </c>
      <c r="J315" s="22">
        <v>43601</v>
      </c>
      <c r="K315" s="23">
        <v>0.44061342592593</v>
      </c>
      <c r="L315" s="22">
        <v>43601</v>
      </c>
      <c r="M315" s="23">
        <v>0.44061342592593</v>
      </c>
      <c r="N315" s="24">
        <v>20</v>
      </c>
      <c r="O315" s="21" t="s">
        <v>66</v>
      </c>
      <c r="P315" s="24">
        <f>TotalMov[[#This Row],[Confirmed activ. 3 (ILE03)]]</f>
        <v>20</v>
      </c>
      <c r="Q315" s="24">
        <v>20</v>
      </c>
      <c r="R315" s="21" t="s">
        <v>66</v>
      </c>
      <c r="S315" s="21" t="s">
        <v>72</v>
      </c>
    </row>
    <row r="316" spans="1:19" x14ac:dyDescent="0.35">
      <c r="A316" s="21">
        <v>1528716</v>
      </c>
      <c r="B316" s="53">
        <v>411586</v>
      </c>
      <c r="C316" s="21">
        <f>VLOOKUP(TotalMov[[#This Row],[Order]],'Total Mov by SS'!B:C,2,0)</f>
        <v>124</v>
      </c>
      <c r="D316" s="21" t="s">
        <v>59</v>
      </c>
      <c r="E316" s="21" t="s">
        <v>88</v>
      </c>
      <c r="F316" s="21" t="s">
        <v>69</v>
      </c>
      <c r="G316" s="21" t="s">
        <v>62</v>
      </c>
      <c r="H316" s="21" t="s">
        <v>70</v>
      </c>
      <c r="I316" s="21" t="s">
        <v>81</v>
      </c>
      <c r="J316" s="22">
        <v>43601</v>
      </c>
      <c r="K316" s="23">
        <v>0.44085648148147999</v>
      </c>
      <c r="L316" s="22">
        <v>43601</v>
      </c>
      <c r="M316" s="23">
        <v>0.44085648148147999</v>
      </c>
      <c r="N316" s="24">
        <v>20</v>
      </c>
      <c r="O316" s="21" t="s">
        <v>66</v>
      </c>
      <c r="P316" s="24">
        <f>TotalMov[[#This Row],[Confirmed activ. 3 (ILE03)]]</f>
        <v>20</v>
      </c>
      <c r="Q316" s="24">
        <v>20</v>
      </c>
      <c r="R316" s="21" t="s">
        <v>66</v>
      </c>
      <c r="S316" s="21" t="s">
        <v>72</v>
      </c>
    </row>
    <row r="317" spans="1:19" x14ac:dyDescent="0.35">
      <c r="A317" s="21">
        <v>1528716</v>
      </c>
      <c r="B317" s="53">
        <v>411586</v>
      </c>
      <c r="C317" s="21">
        <f>VLOOKUP(TotalMov[[#This Row],[Order]],'Total Mov by SS'!B:C,2,0)</f>
        <v>124</v>
      </c>
      <c r="D317" s="21" t="s">
        <v>59</v>
      </c>
      <c r="E317" s="21" t="s">
        <v>95</v>
      </c>
      <c r="F317" s="21" t="s">
        <v>83</v>
      </c>
      <c r="G317" s="21" t="s">
        <v>62</v>
      </c>
      <c r="H317" s="21" t="s">
        <v>84</v>
      </c>
      <c r="I317" s="21" t="s">
        <v>84</v>
      </c>
      <c r="J317" s="22">
        <v>43601</v>
      </c>
      <c r="K317" s="23">
        <v>0.51741898148148002</v>
      </c>
      <c r="L317" s="22">
        <v>43602</v>
      </c>
      <c r="M317" s="23">
        <v>0.26659722222221999</v>
      </c>
      <c r="N317" s="25">
        <v>365.303</v>
      </c>
      <c r="O317" s="21" t="s">
        <v>66</v>
      </c>
      <c r="P317" s="24">
        <f>TotalMov[[#This Row],[Confirmed activ. 3 (ILE03)]]</f>
        <v>365.303</v>
      </c>
      <c r="Q317" s="24">
        <v>450</v>
      </c>
      <c r="R317" s="21" t="s">
        <v>66</v>
      </c>
      <c r="S317" s="21" t="s">
        <v>67</v>
      </c>
    </row>
    <row r="318" spans="1:19" x14ac:dyDescent="0.35">
      <c r="A318" s="21">
        <v>1528716</v>
      </c>
      <c r="B318" s="53">
        <v>411586</v>
      </c>
      <c r="C318" s="21">
        <f>VLOOKUP(TotalMov[[#This Row],[Order]],'Total Mov by SS'!B:C,2,0)</f>
        <v>124</v>
      </c>
      <c r="D318" s="21" t="s">
        <v>59</v>
      </c>
      <c r="E318" s="21" t="s">
        <v>97</v>
      </c>
      <c r="F318" s="21" t="s">
        <v>86</v>
      </c>
      <c r="G318" s="21" t="s">
        <v>62</v>
      </c>
      <c r="H318" s="21" t="s">
        <v>87</v>
      </c>
      <c r="I318" s="21" t="s">
        <v>87</v>
      </c>
      <c r="J318" s="22">
        <v>43605</v>
      </c>
      <c r="K318" s="23">
        <v>0.29792824074073998</v>
      </c>
      <c r="L318" s="22">
        <v>43605</v>
      </c>
      <c r="M318" s="23">
        <v>0.29792824074073998</v>
      </c>
      <c r="N318" s="24">
        <v>20</v>
      </c>
      <c r="O318" s="21" t="s">
        <v>66</v>
      </c>
      <c r="P318" s="24">
        <f>TotalMov[[#This Row],[Confirmed activ. 3 (ILE03)]]</f>
        <v>20</v>
      </c>
      <c r="Q318" s="24">
        <v>20</v>
      </c>
      <c r="R318" s="21" t="s">
        <v>66</v>
      </c>
      <c r="S318" s="21" t="s">
        <v>72</v>
      </c>
    </row>
    <row r="319" spans="1:19" x14ac:dyDescent="0.35">
      <c r="A319" s="21">
        <v>1528716</v>
      </c>
      <c r="B319" s="53">
        <v>411586</v>
      </c>
      <c r="C319" s="21">
        <f>VLOOKUP(TotalMov[[#This Row],[Order]],'Total Mov by SS'!B:C,2,0)</f>
        <v>124</v>
      </c>
      <c r="D319" s="21" t="s">
        <v>59</v>
      </c>
      <c r="E319" s="21" t="s">
        <v>99</v>
      </c>
      <c r="F319" s="21" t="s">
        <v>61</v>
      </c>
      <c r="G319" s="21" t="s">
        <v>62</v>
      </c>
      <c r="H319" s="21" t="s">
        <v>63</v>
      </c>
      <c r="I319" s="21" t="s">
        <v>96</v>
      </c>
      <c r="J319" s="22">
        <v>43612</v>
      </c>
      <c r="K319" s="23">
        <v>0.37354166666666999</v>
      </c>
      <c r="L319" s="22">
        <v>43612</v>
      </c>
      <c r="M319" s="23">
        <v>0.55172453703704005</v>
      </c>
      <c r="N319" s="25">
        <v>1.6259999999999999</v>
      </c>
      <c r="O319" s="21" t="s">
        <v>77</v>
      </c>
      <c r="P319" s="24">
        <f>TotalMov[[#This Row],[Confirmed activ. 3 (ILE03)]]*60</f>
        <v>97.559999999999988</v>
      </c>
      <c r="Q319" s="24">
        <v>100</v>
      </c>
      <c r="R319" s="21" t="s">
        <v>66</v>
      </c>
      <c r="S319" s="21" t="s">
        <v>67</v>
      </c>
    </row>
    <row r="320" spans="1:19" x14ac:dyDescent="0.35">
      <c r="A320" s="21">
        <v>1528716</v>
      </c>
      <c r="B320" s="53">
        <v>411586</v>
      </c>
      <c r="C320" s="21">
        <f>VLOOKUP(TotalMov[[#This Row],[Order]],'Total Mov by SS'!B:C,2,0)</f>
        <v>124</v>
      </c>
      <c r="D320" s="21" t="s">
        <v>59</v>
      </c>
      <c r="E320" s="21" t="s">
        <v>101</v>
      </c>
      <c r="F320" s="21" t="s">
        <v>69</v>
      </c>
      <c r="G320" s="21" t="s">
        <v>62</v>
      </c>
      <c r="H320" s="21" t="s">
        <v>70</v>
      </c>
      <c r="I320" s="21" t="s">
        <v>98</v>
      </c>
      <c r="J320" s="22">
        <v>43612</v>
      </c>
      <c r="K320" s="23">
        <v>0.60831018518518998</v>
      </c>
      <c r="L320" s="22">
        <v>43612</v>
      </c>
      <c r="M320" s="23">
        <v>0.60831018518518998</v>
      </c>
      <c r="N320" s="24">
        <v>20</v>
      </c>
      <c r="O320" s="21" t="s">
        <v>66</v>
      </c>
      <c r="P320" s="24">
        <f>TotalMov[[#This Row],[Confirmed activ. 3 (ILE03)]]</f>
        <v>20</v>
      </c>
      <c r="Q320" s="24">
        <v>20</v>
      </c>
      <c r="R320" s="21" t="s">
        <v>66</v>
      </c>
      <c r="S320" s="21" t="s">
        <v>72</v>
      </c>
    </row>
    <row r="321" spans="1:19" x14ac:dyDescent="0.35">
      <c r="A321" s="21">
        <v>1528716</v>
      </c>
      <c r="B321" s="53">
        <v>411586</v>
      </c>
      <c r="C321" s="21">
        <f>VLOOKUP(TotalMov[[#This Row],[Order]],'Total Mov by SS'!B:C,2,0)</f>
        <v>124</v>
      </c>
      <c r="D321" s="21" t="s">
        <v>59</v>
      </c>
      <c r="E321" s="21" t="s">
        <v>104</v>
      </c>
      <c r="F321" s="21" t="s">
        <v>69</v>
      </c>
      <c r="G321" s="21" t="s">
        <v>62</v>
      </c>
      <c r="H321" s="21" t="s">
        <v>70</v>
      </c>
      <c r="I321" s="21" t="s">
        <v>100</v>
      </c>
      <c r="J321" s="22">
        <v>43612</v>
      </c>
      <c r="K321" s="23">
        <v>0.60841435185185</v>
      </c>
      <c r="L321" s="22">
        <v>43612</v>
      </c>
      <c r="M321" s="23">
        <v>0.60841435185185</v>
      </c>
      <c r="N321" s="24">
        <v>30</v>
      </c>
      <c r="O321" s="21" t="s">
        <v>66</v>
      </c>
      <c r="P321" s="24">
        <f>TotalMov[[#This Row],[Confirmed activ. 3 (ILE03)]]</f>
        <v>30</v>
      </c>
      <c r="Q321" s="24">
        <v>30</v>
      </c>
      <c r="R321" s="21" t="s">
        <v>66</v>
      </c>
      <c r="S321" s="21" t="s">
        <v>72</v>
      </c>
    </row>
    <row r="322" spans="1:19" x14ac:dyDescent="0.35">
      <c r="A322" s="21">
        <v>1528716</v>
      </c>
      <c r="B322" s="53">
        <v>411586</v>
      </c>
      <c r="C322" s="21">
        <f>VLOOKUP(TotalMov[[#This Row],[Order]],'Total Mov by SS'!B:C,2,0)</f>
        <v>124</v>
      </c>
      <c r="D322" s="21" t="s">
        <v>59</v>
      </c>
      <c r="E322" s="21" t="s">
        <v>113</v>
      </c>
      <c r="F322" s="21" t="s">
        <v>102</v>
      </c>
      <c r="G322" s="21" t="s">
        <v>62</v>
      </c>
      <c r="H322" s="21" t="s">
        <v>100</v>
      </c>
      <c r="I322" s="21" t="s">
        <v>103</v>
      </c>
      <c r="J322" s="22">
        <v>43612</v>
      </c>
      <c r="K322" s="23">
        <v>0.60851851851852001</v>
      </c>
      <c r="L322" s="22">
        <v>43612</v>
      </c>
      <c r="M322" s="23">
        <v>0.60851851851852001</v>
      </c>
      <c r="N322" s="24">
        <v>30</v>
      </c>
      <c r="O322" s="21" t="s">
        <v>66</v>
      </c>
      <c r="P322" s="24">
        <f>TotalMov[[#This Row],[Confirmed activ. 3 (ILE03)]]</f>
        <v>30</v>
      </c>
      <c r="Q322" s="24">
        <v>30</v>
      </c>
      <c r="R322" s="21" t="s">
        <v>66</v>
      </c>
      <c r="S322" s="21" t="s">
        <v>72</v>
      </c>
    </row>
    <row r="323" spans="1:19" x14ac:dyDescent="0.35">
      <c r="A323" s="21">
        <v>1528716</v>
      </c>
      <c r="B323" s="53">
        <v>411586</v>
      </c>
      <c r="C323" s="21">
        <f>VLOOKUP(TotalMov[[#This Row],[Order]],'Total Mov by SS'!B:C,2,0)</f>
        <v>124</v>
      </c>
      <c r="D323" s="21" t="s">
        <v>59</v>
      </c>
      <c r="E323" s="21" t="s">
        <v>114</v>
      </c>
      <c r="F323" s="21" t="s">
        <v>102</v>
      </c>
      <c r="G323" s="21" t="s">
        <v>105</v>
      </c>
      <c r="H323" s="21" t="s">
        <v>100</v>
      </c>
      <c r="I323" s="21" t="s">
        <v>106</v>
      </c>
      <c r="J323" s="22">
        <v>43614</v>
      </c>
      <c r="K323" s="23">
        <v>0.54803240740740999</v>
      </c>
      <c r="L323" s="22">
        <v>43614</v>
      </c>
      <c r="M323" s="23">
        <v>0.54803240740740999</v>
      </c>
      <c r="N323" s="24">
        <v>45</v>
      </c>
      <c r="O323" s="21" t="s">
        <v>66</v>
      </c>
      <c r="P323" s="24">
        <f>TotalMov[[#This Row],[Confirmed activ. 3 (ILE03)]]</f>
        <v>45</v>
      </c>
      <c r="Q323" s="24">
        <v>45</v>
      </c>
      <c r="R323" s="21" t="s">
        <v>66</v>
      </c>
      <c r="S323" s="21" t="s">
        <v>72</v>
      </c>
    </row>
    <row r="324" spans="1:19" x14ac:dyDescent="0.35">
      <c r="A324" s="21">
        <v>1528716</v>
      </c>
      <c r="B324" s="53">
        <v>411586</v>
      </c>
      <c r="C324" s="21">
        <f>VLOOKUP(TotalMov[[#This Row],[Order]],'Total Mov by SS'!B:C,2,0)</f>
        <v>124</v>
      </c>
      <c r="D324" s="21" t="s">
        <v>107</v>
      </c>
      <c r="E324" s="21" t="s">
        <v>60</v>
      </c>
      <c r="F324" s="21" t="s">
        <v>61</v>
      </c>
      <c r="G324" s="21" t="s">
        <v>90</v>
      </c>
      <c r="H324" s="21" t="s">
        <v>63</v>
      </c>
      <c r="I324" s="21" t="s">
        <v>108</v>
      </c>
      <c r="J324" s="22">
        <v>43605</v>
      </c>
      <c r="K324" s="23">
        <v>0.36140046296296002</v>
      </c>
      <c r="L324" s="22">
        <v>43605</v>
      </c>
      <c r="M324" s="23">
        <v>0.50526620370370001</v>
      </c>
      <c r="N324" s="25">
        <v>3.4529999999999998</v>
      </c>
      <c r="O324" s="21" t="s">
        <v>77</v>
      </c>
      <c r="P324" s="24">
        <f>TotalMov[[#This Row],[Confirmed activ. 3 (ILE03)]]*60</f>
        <v>207.17999999999998</v>
      </c>
      <c r="Q324" s="24">
        <v>1</v>
      </c>
      <c r="R324" s="21" t="s">
        <v>66</v>
      </c>
      <c r="S324" s="21" t="s">
        <v>67</v>
      </c>
    </row>
    <row r="325" spans="1:19" x14ac:dyDescent="0.35">
      <c r="A325" s="21">
        <v>1528716</v>
      </c>
      <c r="B325" s="53">
        <v>411586</v>
      </c>
      <c r="C325" s="21">
        <f>VLOOKUP(TotalMov[[#This Row],[Order]],'Total Mov by SS'!B:C,2,0)</f>
        <v>124</v>
      </c>
      <c r="D325" s="21" t="s">
        <v>109</v>
      </c>
      <c r="E325" s="21" t="s">
        <v>95</v>
      </c>
      <c r="F325" s="21" t="s">
        <v>83</v>
      </c>
      <c r="G325" s="21" t="s">
        <v>90</v>
      </c>
      <c r="H325" s="21" t="s">
        <v>84</v>
      </c>
      <c r="I325" s="21" t="s">
        <v>110</v>
      </c>
      <c r="J325" s="22"/>
      <c r="K325" s="23">
        <v>0</v>
      </c>
      <c r="L325" s="22"/>
      <c r="M325" s="23">
        <v>0</v>
      </c>
      <c r="N325" s="25">
        <v>0</v>
      </c>
      <c r="O325" s="21" t="s">
        <v>93</v>
      </c>
      <c r="P325" s="24"/>
      <c r="Q325" s="24">
        <v>5</v>
      </c>
      <c r="R325" s="21" t="s">
        <v>66</v>
      </c>
      <c r="S325" s="21" t="s">
        <v>94</v>
      </c>
    </row>
    <row r="326" spans="1:19" x14ac:dyDescent="0.35">
      <c r="A326" s="21">
        <v>1528717</v>
      </c>
      <c r="B326" s="53">
        <v>411586</v>
      </c>
      <c r="C326" s="21">
        <f>VLOOKUP(TotalMov[[#This Row],[Order]],'Total Mov by SS'!B:C,2,0)</f>
        <v>124</v>
      </c>
      <c r="D326" s="21" t="s">
        <v>59</v>
      </c>
      <c r="E326" s="21" t="s">
        <v>60</v>
      </c>
      <c r="F326" s="21" t="s">
        <v>83</v>
      </c>
      <c r="G326" s="21" t="s">
        <v>62</v>
      </c>
      <c r="H326" s="21" t="s">
        <v>84</v>
      </c>
      <c r="I326" s="21" t="s">
        <v>111</v>
      </c>
      <c r="J326" s="22">
        <v>43591</v>
      </c>
      <c r="K326" s="23">
        <v>0.66656249999999995</v>
      </c>
      <c r="L326" s="22">
        <v>43592</v>
      </c>
      <c r="M326" s="23">
        <v>0.28113425925926</v>
      </c>
      <c r="N326" s="25">
        <v>3.78</v>
      </c>
      <c r="O326" s="21" t="s">
        <v>77</v>
      </c>
      <c r="P326" s="24">
        <f>TotalMov[[#This Row],[Confirmed activ. 3 (ILE03)]]*60</f>
        <v>226.79999999999998</v>
      </c>
      <c r="Q326" s="24">
        <v>40</v>
      </c>
      <c r="R326" s="21" t="s">
        <v>66</v>
      </c>
      <c r="S326" s="21" t="s">
        <v>67</v>
      </c>
    </row>
    <row r="327" spans="1:19" x14ac:dyDescent="0.35">
      <c r="A327" s="21">
        <v>1528717</v>
      </c>
      <c r="B327" s="53">
        <v>411586</v>
      </c>
      <c r="C327" s="21">
        <f>VLOOKUP(TotalMov[[#This Row],[Order]],'Total Mov by SS'!B:C,2,0)</f>
        <v>124</v>
      </c>
      <c r="D327" s="21" t="s">
        <v>59</v>
      </c>
      <c r="E327" s="21" t="s">
        <v>68</v>
      </c>
      <c r="F327" s="21" t="s">
        <v>61</v>
      </c>
      <c r="G327" s="21" t="s">
        <v>62</v>
      </c>
      <c r="H327" s="21" t="s">
        <v>63</v>
      </c>
      <c r="I327" s="21" t="s">
        <v>64</v>
      </c>
      <c r="J327" s="22">
        <v>43592</v>
      </c>
      <c r="K327" s="23">
        <v>0.45584490740741002</v>
      </c>
      <c r="L327" s="22">
        <v>43592</v>
      </c>
      <c r="M327" s="23">
        <v>0.53445601851851998</v>
      </c>
      <c r="N327" s="25">
        <v>37.732999999999997</v>
      </c>
      <c r="O327" s="21" t="s">
        <v>66</v>
      </c>
      <c r="P327" s="24">
        <f>TotalMov[[#This Row],[Confirmed activ. 3 (ILE03)]]</f>
        <v>37.732999999999997</v>
      </c>
      <c r="Q327" s="24">
        <v>15</v>
      </c>
      <c r="R327" s="21" t="s">
        <v>66</v>
      </c>
      <c r="S327" s="21" t="s">
        <v>67</v>
      </c>
    </row>
    <row r="328" spans="1:19" x14ac:dyDescent="0.35">
      <c r="A328" s="21">
        <v>1528717</v>
      </c>
      <c r="B328" s="53">
        <v>411586</v>
      </c>
      <c r="C328" s="21">
        <f>VLOOKUP(TotalMov[[#This Row],[Order]],'Total Mov by SS'!B:C,2,0)</f>
        <v>124</v>
      </c>
      <c r="D328" s="21" t="s">
        <v>59</v>
      </c>
      <c r="E328" s="21" t="s">
        <v>73</v>
      </c>
      <c r="F328" s="21" t="s">
        <v>69</v>
      </c>
      <c r="G328" s="21" t="s">
        <v>62</v>
      </c>
      <c r="H328" s="21" t="s">
        <v>70</v>
      </c>
      <c r="I328" s="21" t="s">
        <v>71</v>
      </c>
      <c r="J328" s="22">
        <v>43592</v>
      </c>
      <c r="K328" s="23">
        <v>0.55451388888888997</v>
      </c>
      <c r="L328" s="22">
        <v>43592</v>
      </c>
      <c r="M328" s="23">
        <v>0.55451388888888997</v>
      </c>
      <c r="N328" s="24">
        <v>20</v>
      </c>
      <c r="O328" s="21" t="s">
        <v>66</v>
      </c>
      <c r="P328" s="24">
        <f>TotalMov[[#This Row],[Confirmed activ. 3 (ILE03)]]</f>
        <v>20</v>
      </c>
      <c r="Q328" s="24">
        <v>20</v>
      </c>
      <c r="R328" s="21" t="s">
        <v>66</v>
      </c>
      <c r="S328" s="21" t="s">
        <v>72</v>
      </c>
    </row>
    <row r="329" spans="1:19" x14ac:dyDescent="0.35">
      <c r="A329" s="21">
        <v>1528717</v>
      </c>
      <c r="B329" s="53">
        <v>411586</v>
      </c>
      <c r="C329" s="21">
        <f>VLOOKUP(TotalMov[[#This Row],[Order]],'Total Mov by SS'!B:C,2,0)</f>
        <v>124</v>
      </c>
      <c r="D329" s="21" t="s">
        <v>59</v>
      </c>
      <c r="E329" s="21" t="s">
        <v>75</v>
      </c>
      <c r="F329" s="21" t="s">
        <v>61</v>
      </c>
      <c r="G329" s="21" t="s">
        <v>62</v>
      </c>
      <c r="H329" s="21" t="s">
        <v>63</v>
      </c>
      <c r="I329" s="21" t="s">
        <v>74</v>
      </c>
      <c r="J329" s="22">
        <v>43594</v>
      </c>
      <c r="K329" s="23">
        <v>0.32143518518518999</v>
      </c>
      <c r="L329" s="22">
        <v>43594</v>
      </c>
      <c r="M329" s="23">
        <v>0.63920138888889</v>
      </c>
      <c r="N329" s="25">
        <v>7.6260000000000003</v>
      </c>
      <c r="O329" s="21" t="s">
        <v>77</v>
      </c>
      <c r="P329" s="24">
        <f>TotalMov[[#This Row],[Confirmed activ. 3 (ILE03)]]*60</f>
        <v>457.56</v>
      </c>
      <c r="Q329" s="24">
        <v>350</v>
      </c>
      <c r="R329" s="21" t="s">
        <v>66</v>
      </c>
      <c r="S329" s="21" t="s">
        <v>67</v>
      </c>
    </row>
    <row r="330" spans="1:19" x14ac:dyDescent="0.35">
      <c r="A330" s="21">
        <v>1528717</v>
      </c>
      <c r="B330" s="53">
        <v>411586</v>
      </c>
      <c r="C330" s="21">
        <f>VLOOKUP(TotalMov[[#This Row],[Order]],'Total Mov by SS'!B:C,2,0)</f>
        <v>124</v>
      </c>
      <c r="D330" s="21" t="s">
        <v>59</v>
      </c>
      <c r="E330" s="21" t="s">
        <v>78</v>
      </c>
      <c r="F330" s="21" t="s">
        <v>61</v>
      </c>
      <c r="G330" s="21" t="s">
        <v>62</v>
      </c>
      <c r="H330" s="21" t="s">
        <v>63</v>
      </c>
      <c r="I330" s="21" t="s">
        <v>76</v>
      </c>
      <c r="J330" s="22">
        <v>43597</v>
      </c>
      <c r="K330" s="23">
        <v>0.31765046296296001</v>
      </c>
      <c r="L330" s="22">
        <v>43601</v>
      </c>
      <c r="M330" s="23">
        <v>0.64056712962963003</v>
      </c>
      <c r="N330" s="25">
        <v>31.533000000000001</v>
      </c>
      <c r="O330" s="21" t="s">
        <v>77</v>
      </c>
      <c r="P330" s="24">
        <f>TotalMov[[#This Row],[Confirmed activ. 3 (ILE03)]]*60</f>
        <v>1891.98</v>
      </c>
      <c r="Q330" s="24">
        <v>1020</v>
      </c>
      <c r="R330" s="21" t="s">
        <v>66</v>
      </c>
      <c r="S330" s="21" t="s">
        <v>67</v>
      </c>
    </row>
    <row r="331" spans="1:19" x14ac:dyDescent="0.35">
      <c r="A331" s="21">
        <v>1528717</v>
      </c>
      <c r="B331" s="53">
        <v>411586</v>
      </c>
      <c r="C331" s="21">
        <f>VLOOKUP(TotalMov[[#This Row],[Order]],'Total Mov by SS'!B:C,2,0)</f>
        <v>124</v>
      </c>
      <c r="D331" s="21" t="s">
        <v>59</v>
      </c>
      <c r="E331" s="21" t="s">
        <v>80</v>
      </c>
      <c r="F331" s="21" t="s">
        <v>61</v>
      </c>
      <c r="G331" s="21" t="s">
        <v>62</v>
      </c>
      <c r="H331" s="21" t="s">
        <v>63</v>
      </c>
      <c r="I331" s="21" t="s">
        <v>112</v>
      </c>
      <c r="J331" s="22">
        <v>43604</v>
      </c>
      <c r="K331" s="23">
        <v>0.35974537037037002</v>
      </c>
      <c r="L331" s="22">
        <v>43604</v>
      </c>
      <c r="M331" s="23">
        <v>0.38342592592593</v>
      </c>
      <c r="N331" s="25">
        <v>34.1</v>
      </c>
      <c r="O331" s="21" t="s">
        <v>66</v>
      </c>
      <c r="P331" s="24">
        <f>TotalMov[[#This Row],[Confirmed activ. 3 (ILE03)]]</f>
        <v>34.1</v>
      </c>
      <c r="Q331" s="24">
        <v>50</v>
      </c>
      <c r="R331" s="21" t="s">
        <v>66</v>
      </c>
      <c r="S331" s="21" t="s">
        <v>67</v>
      </c>
    </row>
    <row r="332" spans="1:19" x14ac:dyDescent="0.35">
      <c r="A332" s="21">
        <v>1528717</v>
      </c>
      <c r="B332" s="53">
        <v>411586</v>
      </c>
      <c r="C332" s="21">
        <f>VLOOKUP(TotalMov[[#This Row],[Order]],'Total Mov by SS'!B:C,2,0)</f>
        <v>124</v>
      </c>
      <c r="D332" s="21" t="s">
        <v>59</v>
      </c>
      <c r="E332" s="21" t="s">
        <v>82</v>
      </c>
      <c r="F332" s="21" t="s">
        <v>89</v>
      </c>
      <c r="G332" s="21" t="s">
        <v>90</v>
      </c>
      <c r="H332" s="21" t="s">
        <v>91</v>
      </c>
      <c r="I332" s="21" t="s">
        <v>92</v>
      </c>
      <c r="J332" s="22"/>
      <c r="K332" s="23">
        <v>0</v>
      </c>
      <c r="L332" s="22"/>
      <c r="M332" s="23">
        <v>0</v>
      </c>
      <c r="N332" s="25">
        <v>0</v>
      </c>
      <c r="O332" s="21" t="s">
        <v>93</v>
      </c>
      <c r="P332" s="24"/>
      <c r="Q332" s="24">
        <v>2150</v>
      </c>
      <c r="R332" s="21" t="s">
        <v>66</v>
      </c>
      <c r="S332" s="21" t="s">
        <v>94</v>
      </c>
    </row>
    <row r="333" spans="1:19" x14ac:dyDescent="0.35">
      <c r="A333" s="21">
        <v>1528717</v>
      </c>
      <c r="B333" s="53">
        <v>411586</v>
      </c>
      <c r="C333" s="21">
        <f>VLOOKUP(TotalMov[[#This Row],[Order]],'Total Mov by SS'!B:C,2,0)</f>
        <v>124</v>
      </c>
      <c r="D333" s="21" t="s">
        <v>59</v>
      </c>
      <c r="E333" s="21" t="s">
        <v>85</v>
      </c>
      <c r="F333" s="21" t="s">
        <v>69</v>
      </c>
      <c r="G333" s="21" t="s">
        <v>62</v>
      </c>
      <c r="H333" s="21" t="s">
        <v>70</v>
      </c>
      <c r="I333" s="21" t="s">
        <v>79</v>
      </c>
      <c r="J333" s="22">
        <v>43604</v>
      </c>
      <c r="K333" s="23">
        <v>0.40534722222222003</v>
      </c>
      <c r="L333" s="22">
        <v>43604</v>
      </c>
      <c r="M333" s="23">
        <v>0.40534722222222003</v>
      </c>
      <c r="N333" s="24">
        <v>20</v>
      </c>
      <c r="O333" s="21" t="s">
        <v>66</v>
      </c>
      <c r="P333" s="24">
        <f>TotalMov[[#This Row],[Confirmed activ. 3 (ILE03)]]</f>
        <v>20</v>
      </c>
      <c r="Q333" s="24">
        <v>20</v>
      </c>
      <c r="R333" s="21" t="s">
        <v>66</v>
      </c>
      <c r="S333" s="21" t="s">
        <v>72</v>
      </c>
    </row>
    <row r="334" spans="1:19" x14ac:dyDescent="0.35">
      <c r="A334" s="21">
        <v>1528717</v>
      </c>
      <c r="B334" s="53">
        <v>411586</v>
      </c>
      <c r="C334" s="21">
        <f>VLOOKUP(TotalMov[[#This Row],[Order]],'Total Mov by SS'!B:C,2,0)</f>
        <v>124</v>
      </c>
      <c r="D334" s="21" t="s">
        <v>59</v>
      </c>
      <c r="E334" s="21" t="s">
        <v>88</v>
      </c>
      <c r="F334" s="21" t="s">
        <v>69</v>
      </c>
      <c r="G334" s="21" t="s">
        <v>62</v>
      </c>
      <c r="H334" s="21" t="s">
        <v>70</v>
      </c>
      <c r="I334" s="21" t="s">
        <v>81</v>
      </c>
      <c r="J334" s="22">
        <v>43604</v>
      </c>
      <c r="K334" s="23">
        <v>0.40553240740740998</v>
      </c>
      <c r="L334" s="22">
        <v>43604</v>
      </c>
      <c r="M334" s="23">
        <v>0.40553240740740998</v>
      </c>
      <c r="N334" s="24">
        <v>20</v>
      </c>
      <c r="O334" s="21" t="s">
        <v>66</v>
      </c>
      <c r="P334" s="24">
        <f>TotalMov[[#This Row],[Confirmed activ. 3 (ILE03)]]</f>
        <v>20</v>
      </c>
      <c r="Q334" s="24">
        <v>20</v>
      </c>
      <c r="R334" s="21" t="s">
        <v>66</v>
      </c>
      <c r="S334" s="21" t="s">
        <v>72</v>
      </c>
    </row>
    <row r="335" spans="1:19" x14ac:dyDescent="0.35">
      <c r="A335" s="21">
        <v>1528717</v>
      </c>
      <c r="B335" s="53">
        <v>411586</v>
      </c>
      <c r="C335" s="21">
        <f>VLOOKUP(TotalMov[[#This Row],[Order]],'Total Mov by SS'!B:C,2,0)</f>
        <v>124</v>
      </c>
      <c r="D335" s="21" t="s">
        <v>59</v>
      </c>
      <c r="E335" s="21" t="s">
        <v>95</v>
      </c>
      <c r="F335" s="21" t="s">
        <v>83</v>
      </c>
      <c r="G335" s="21" t="s">
        <v>62</v>
      </c>
      <c r="H335" s="21" t="s">
        <v>84</v>
      </c>
      <c r="I335" s="21" t="s">
        <v>84</v>
      </c>
      <c r="J335" s="22">
        <v>43604</v>
      </c>
      <c r="K335" s="23">
        <v>0.64487268518519003</v>
      </c>
      <c r="L335" s="22">
        <v>43605</v>
      </c>
      <c r="M335" s="23">
        <v>0.26377314814815001</v>
      </c>
      <c r="N335" s="25">
        <v>7.1050000000000004</v>
      </c>
      <c r="O335" s="21" t="s">
        <v>77</v>
      </c>
      <c r="P335" s="24">
        <f>TotalMov[[#This Row],[Confirmed activ. 3 (ILE03)]]*60</f>
        <v>426.3</v>
      </c>
      <c r="Q335" s="24">
        <v>450</v>
      </c>
      <c r="R335" s="21" t="s">
        <v>66</v>
      </c>
      <c r="S335" s="21" t="s">
        <v>67</v>
      </c>
    </row>
    <row r="336" spans="1:19" x14ac:dyDescent="0.35">
      <c r="A336" s="21">
        <v>1528717</v>
      </c>
      <c r="B336" s="53">
        <v>411586</v>
      </c>
      <c r="C336" s="21">
        <f>VLOOKUP(TotalMov[[#This Row],[Order]],'Total Mov by SS'!B:C,2,0)</f>
        <v>124</v>
      </c>
      <c r="D336" s="21" t="s">
        <v>59</v>
      </c>
      <c r="E336" s="21" t="s">
        <v>97</v>
      </c>
      <c r="F336" s="21" t="s">
        <v>86</v>
      </c>
      <c r="G336" s="21" t="s">
        <v>62</v>
      </c>
      <c r="H336" s="21" t="s">
        <v>87</v>
      </c>
      <c r="I336" s="21" t="s">
        <v>87</v>
      </c>
      <c r="J336" s="22">
        <v>43606</v>
      </c>
      <c r="K336" s="23">
        <v>0.29107638888888998</v>
      </c>
      <c r="L336" s="22">
        <v>43606</v>
      </c>
      <c r="M336" s="23">
        <v>0.29107638888888998</v>
      </c>
      <c r="N336" s="24">
        <v>20</v>
      </c>
      <c r="O336" s="21" t="s">
        <v>66</v>
      </c>
      <c r="P336" s="24">
        <f>TotalMov[[#This Row],[Confirmed activ. 3 (ILE03)]]</f>
        <v>20</v>
      </c>
      <c r="Q336" s="24">
        <v>20</v>
      </c>
      <c r="R336" s="21" t="s">
        <v>66</v>
      </c>
      <c r="S336" s="21" t="s">
        <v>72</v>
      </c>
    </row>
    <row r="337" spans="1:19" x14ac:dyDescent="0.35">
      <c r="A337" s="21">
        <v>1528717</v>
      </c>
      <c r="B337" s="53">
        <v>411586</v>
      </c>
      <c r="C337" s="21">
        <f>VLOOKUP(TotalMov[[#This Row],[Order]],'Total Mov by SS'!B:C,2,0)</f>
        <v>124</v>
      </c>
      <c r="D337" s="21" t="s">
        <v>59</v>
      </c>
      <c r="E337" s="21" t="s">
        <v>99</v>
      </c>
      <c r="F337" s="21" t="s">
        <v>61</v>
      </c>
      <c r="G337" s="21" t="s">
        <v>62</v>
      </c>
      <c r="H337" s="21" t="s">
        <v>63</v>
      </c>
      <c r="I337" s="21" t="s">
        <v>96</v>
      </c>
      <c r="J337" s="22">
        <v>43606</v>
      </c>
      <c r="K337" s="23">
        <v>0.38059027777777998</v>
      </c>
      <c r="L337" s="22">
        <v>43606</v>
      </c>
      <c r="M337" s="23">
        <v>0.57819444444444001</v>
      </c>
      <c r="N337" s="25">
        <v>54.116999999999997</v>
      </c>
      <c r="O337" s="21" t="s">
        <v>66</v>
      </c>
      <c r="P337" s="24">
        <f>TotalMov[[#This Row],[Confirmed activ. 3 (ILE03)]]</f>
        <v>54.116999999999997</v>
      </c>
      <c r="Q337" s="24">
        <v>100</v>
      </c>
      <c r="R337" s="21" t="s">
        <v>66</v>
      </c>
      <c r="S337" s="21" t="s">
        <v>67</v>
      </c>
    </row>
    <row r="338" spans="1:19" x14ac:dyDescent="0.35">
      <c r="A338" s="21">
        <v>1528717</v>
      </c>
      <c r="B338" s="53">
        <v>411586</v>
      </c>
      <c r="C338" s="21">
        <f>VLOOKUP(TotalMov[[#This Row],[Order]],'Total Mov by SS'!B:C,2,0)</f>
        <v>124</v>
      </c>
      <c r="D338" s="21" t="s">
        <v>59</v>
      </c>
      <c r="E338" s="21" t="s">
        <v>101</v>
      </c>
      <c r="F338" s="21" t="s">
        <v>69</v>
      </c>
      <c r="G338" s="21" t="s">
        <v>62</v>
      </c>
      <c r="H338" s="21" t="s">
        <v>70</v>
      </c>
      <c r="I338" s="21" t="s">
        <v>98</v>
      </c>
      <c r="J338" s="22">
        <v>43615</v>
      </c>
      <c r="K338" s="23">
        <v>0.31392361111111</v>
      </c>
      <c r="L338" s="22">
        <v>43615</v>
      </c>
      <c r="M338" s="23">
        <v>0.31392361111111</v>
      </c>
      <c r="N338" s="24">
        <v>20</v>
      </c>
      <c r="O338" s="21" t="s">
        <v>66</v>
      </c>
      <c r="P338" s="24">
        <f>TotalMov[[#This Row],[Confirmed activ. 3 (ILE03)]]</f>
        <v>20</v>
      </c>
      <c r="Q338" s="24">
        <v>20</v>
      </c>
      <c r="R338" s="21" t="s">
        <v>66</v>
      </c>
      <c r="S338" s="21" t="s">
        <v>72</v>
      </c>
    </row>
    <row r="339" spans="1:19" x14ac:dyDescent="0.35">
      <c r="A339" s="21">
        <v>1528717</v>
      </c>
      <c r="B339" s="53">
        <v>411586</v>
      </c>
      <c r="C339" s="21">
        <f>VLOOKUP(TotalMov[[#This Row],[Order]],'Total Mov by SS'!B:C,2,0)</f>
        <v>124</v>
      </c>
      <c r="D339" s="21" t="s">
        <v>59</v>
      </c>
      <c r="E339" s="21" t="s">
        <v>104</v>
      </c>
      <c r="F339" s="21" t="s">
        <v>69</v>
      </c>
      <c r="G339" s="21" t="s">
        <v>62</v>
      </c>
      <c r="H339" s="21" t="s">
        <v>70</v>
      </c>
      <c r="I339" s="21" t="s">
        <v>100</v>
      </c>
      <c r="J339" s="22">
        <v>43615</v>
      </c>
      <c r="K339" s="23">
        <v>0.31396990740740999</v>
      </c>
      <c r="L339" s="22">
        <v>43615</v>
      </c>
      <c r="M339" s="23">
        <v>0.31396990740740999</v>
      </c>
      <c r="N339" s="24">
        <v>30</v>
      </c>
      <c r="O339" s="21" t="s">
        <v>66</v>
      </c>
      <c r="P339" s="24">
        <f>TotalMov[[#This Row],[Confirmed activ. 3 (ILE03)]]</f>
        <v>30</v>
      </c>
      <c r="Q339" s="24">
        <v>30</v>
      </c>
      <c r="R339" s="21" t="s">
        <v>66</v>
      </c>
      <c r="S339" s="21" t="s">
        <v>72</v>
      </c>
    </row>
    <row r="340" spans="1:19" x14ac:dyDescent="0.35">
      <c r="A340" s="21">
        <v>1528717</v>
      </c>
      <c r="B340" s="53">
        <v>411586</v>
      </c>
      <c r="C340" s="21">
        <f>VLOOKUP(TotalMov[[#This Row],[Order]],'Total Mov by SS'!B:C,2,0)</f>
        <v>124</v>
      </c>
      <c r="D340" s="21" t="s">
        <v>59</v>
      </c>
      <c r="E340" s="21" t="s">
        <v>113</v>
      </c>
      <c r="F340" s="21" t="s">
        <v>102</v>
      </c>
      <c r="G340" s="21" t="s">
        <v>62</v>
      </c>
      <c r="H340" s="21" t="s">
        <v>100</v>
      </c>
      <c r="I340" s="21" t="s">
        <v>103</v>
      </c>
      <c r="J340" s="22">
        <v>43615</v>
      </c>
      <c r="K340" s="23">
        <v>0.31400462962962999</v>
      </c>
      <c r="L340" s="22">
        <v>43615</v>
      </c>
      <c r="M340" s="23">
        <v>0.31400462962962999</v>
      </c>
      <c r="N340" s="24">
        <v>30</v>
      </c>
      <c r="O340" s="21" t="s">
        <v>66</v>
      </c>
      <c r="P340" s="24">
        <f>TotalMov[[#This Row],[Confirmed activ. 3 (ILE03)]]</f>
        <v>30</v>
      </c>
      <c r="Q340" s="24">
        <v>30</v>
      </c>
      <c r="R340" s="21" t="s">
        <v>66</v>
      </c>
      <c r="S340" s="21" t="s">
        <v>72</v>
      </c>
    </row>
    <row r="341" spans="1:19" x14ac:dyDescent="0.35">
      <c r="A341" s="21">
        <v>1528717</v>
      </c>
      <c r="B341" s="53">
        <v>411586</v>
      </c>
      <c r="C341" s="21">
        <f>VLOOKUP(TotalMov[[#This Row],[Order]],'Total Mov by SS'!B:C,2,0)</f>
        <v>124</v>
      </c>
      <c r="D341" s="21" t="s">
        <v>59</v>
      </c>
      <c r="E341" s="21" t="s">
        <v>114</v>
      </c>
      <c r="F341" s="21" t="s">
        <v>102</v>
      </c>
      <c r="G341" s="21" t="s">
        <v>105</v>
      </c>
      <c r="H341" s="21" t="s">
        <v>100</v>
      </c>
      <c r="I341" s="21" t="s">
        <v>106</v>
      </c>
      <c r="J341" s="22">
        <v>43615</v>
      </c>
      <c r="K341" s="23">
        <v>0.36598379629630001</v>
      </c>
      <c r="L341" s="22">
        <v>43615</v>
      </c>
      <c r="M341" s="23">
        <v>0.36598379629630001</v>
      </c>
      <c r="N341" s="24">
        <v>45</v>
      </c>
      <c r="O341" s="21" t="s">
        <v>66</v>
      </c>
      <c r="P341" s="24">
        <f>TotalMov[[#This Row],[Confirmed activ. 3 (ILE03)]]</f>
        <v>45</v>
      </c>
      <c r="Q341" s="24">
        <v>45</v>
      </c>
      <c r="R341" s="21" t="s">
        <v>66</v>
      </c>
      <c r="S341" s="21" t="s">
        <v>72</v>
      </c>
    </row>
    <row r="342" spans="1:19" x14ac:dyDescent="0.35">
      <c r="A342" s="21">
        <v>1528717</v>
      </c>
      <c r="B342" s="53">
        <v>411586</v>
      </c>
      <c r="C342" s="21">
        <f>VLOOKUP(TotalMov[[#This Row],[Order]],'Total Mov by SS'!B:C,2,0)</f>
        <v>124</v>
      </c>
      <c r="D342" s="21" t="s">
        <v>107</v>
      </c>
      <c r="E342" s="21" t="s">
        <v>60</v>
      </c>
      <c r="F342" s="21" t="s">
        <v>61</v>
      </c>
      <c r="G342" s="21" t="s">
        <v>90</v>
      </c>
      <c r="H342" s="21" t="s">
        <v>63</v>
      </c>
      <c r="I342" s="21" t="s">
        <v>108</v>
      </c>
      <c r="J342" s="22">
        <v>43607</v>
      </c>
      <c r="K342" s="23">
        <v>0.34976851851851998</v>
      </c>
      <c r="L342" s="22">
        <v>43607</v>
      </c>
      <c r="M342" s="23">
        <v>0.55234953703704004</v>
      </c>
      <c r="N342" s="25">
        <v>4.8620000000000001</v>
      </c>
      <c r="O342" s="21" t="s">
        <v>77</v>
      </c>
      <c r="P342" s="24">
        <f>TotalMov[[#This Row],[Confirmed activ. 3 (ILE03)]]*60</f>
        <v>291.72000000000003</v>
      </c>
      <c r="Q342" s="24">
        <v>1</v>
      </c>
      <c r="R342" s="21" t="s">
        <v>66</v>
      </c>
      <c r="S342" s="21" t="s">
        <v>67</v>
      </c>
    </row>
    <row r="343" spans="1:19" x14ac:dyDescent="0.35">
      <c r="A343" s="21">
        <v>1528717</v>
      </c>
      <c r="B343" s="53">
        <v>411586</v>
      </c>
      <c r="C343" s="21">
        <f>VLOOKUP(TotalMov[[#This Row],[Order]],'Total Mov by SS'!B:C,2,0)</f>
        <v>124</v>
      </c>
      <c r="D343" s="21" t="s">
        <v>109</v>
      </c>
      <c r="E343" s="21" t="s">
        <v>95</v>
      </c>
      <c r="F343" s="21" t="s">
        <v>83</v>
      </c>
      <c r="G343" s="21" t="s">
        <v>90</v>
      </c>
      <c r="H343" s="21" t="s">
        <v>84</v>
      </c>
      <c r="I343" s="21" t="s">
        <v>110</v>
      </c>
      <c r="J343" s="22">
        <v>43604</v>
      </c>
      <c r="K343" s="23">
        <v>0.95869212962963002</v>
      </c>
      <c r="L343" s="22">
        <v>43605</v>
      </c>
      <c r="M343" s="23">
        <v>0.26622685185185002</v>
      </c>
      <c r="N343" s="25">
        <v>1.845</v>
      </c>
      <c r="O343" s="21" t="s">
        <v>77</v>
      </c>
      <c r="P343" s="24">
        <f>TotalMov[[#This Row],[Confirmed activ. 3 (ILE03)]]*60</f>
        <v>110.7</v>
      </c>
      <c r="Q343" s="24">
        <v>5</v>
      </c>
      <c r="R343" s="21" t="s">
        <v>66</v>
      </c>
      <c r="S343" s="21" t="s">
        <v>67</v>
      </c>
    </row>
    <row r="344" spans="1:19" x14ac:dyDescent="0.35">
      <c r="A344" s="21">
        <v>1528718</v>
      </c>
      <c r="B344" s="53">
        <v>411586</v>
      </c>
      <c r="C344" s="21">
        <f>VLOOKUP(TotalMov[[#This Row],[Order]],'Total Mov by SS'!B:C,2,0)</f>
        <v>123</v>
      </c>
      <c r="D344" s="21" t="s">
        <v>59</v>
      </c>
      <c r="E344" s="21" t="s">
        <v>60</v>
      </c>
      <c r="F344" s="21" t="s">
        <v>83</v>
      </c>
      <c r="G344" s="21" t="s">
        <v>62</v>
      </c>
      <c r="H344" s="21" t="s">
        <v>84</v>
      </c>
      <c r="I344" s="21" t="s">
        <v>111</v>
      </c>
      <c r="J344" s="22">
        <v>43590</v>
      </c>
      <c r="K344" s="23">
        <v>0.74667824074073996</v>
      </c>
      <c r="L344" s="22">
        <v>43591</v>
      </c>
      <c r="M344" s="23">
        <v>0.29189814814815002</v>
      </c>
      <c r="N344" s="25">
        <v>1.5589999999999999</v>
      </c>
      <c r="O344" s="21" t="s">
        <v>77</v>
      </c>
      <c r="P344" s="24">
        <f>TotalMov[[#This Row],[Confirmed activ. 3 (ILE03)]]*60</f>
        <v>93.539999999999992</v>
      </c>
      <c r="Q344" s="24">
        <v>40</v>
      </c>
      <c r="R344" s="21" t="s">
        <v>66</v>
      </c>
      <c r="S344" s="21" t="s">
        <v>67</v>
      </c>
    </row>
    <row r="345" spans="1:19" x14ac:dyDescent="0.35">
      <c r="A345" s="21">
        <v>1528718</v>
      </c>
      <c r="B345" s="53">
        <v>411586</v>
      </c>
      <c r="C345" s="21">
        <f>VLOOKUP(TotalMov[[#This Row],[Order]],'Total Mov by SS'!B:C,2,0)</f>
        <v>123</v>
      </c>
      <c r="D345" s="21" t="s">
        <v>59</v>
      </c>
      <c r="E345" s="21" t="s">
        <v>68</v>
      </c>
      <c r="F345" s="21" t="s">
        <v>61</v>
      </c>
      <c r="G345" s="21" t="s">
        <v>62</v>
      </c>
      <c r="H345" s="21" t="s">
        <v>63</v>
      </c>
      <c r="I345" s="21" t="s">
        <v>64</v>
      </c>
      <c r="J345" s="22">
        <v>43591</v>
      </c>
      <c r="K345" s="23">
        <v>0.46701388888889001</v>
      </c>
      <c r="L345" s="22">
        <v>43591</v>
      </c>
      <c r="M345" s="23">
        <v>0.47215277777777998</v>
      </c>
      <c r="N345" s="25">
        <v>3.7</v>
      </c>
      <c r="O345" s="21" t="s">
        <v>66</v>
      </c>
      <c r="P345" s="24">
        <f>TotalMov[[#This Row],[Confirmed activ. 3 (ILE03)]]</f>
        <v>3.7</v>
      </c>
      <c r="Q345" s="24">
        <v>15</v>
      </c>
      <c r="R345" s="21" t="s">
        <v>66</v>
      </c>
      <c r="S345" s="21" t="s">
        <v>67</v>
      </c>
    </row>
    <row r="346" spans="1:19" x14ac:dyDescent="0.35">
      <c r="A346" s="21">
        <v>1528718</v>
      </c>
      <c r="B346" s="53">
        <v>411586</v>
      </c>
      <c r="C346" s="21">
        <f>VLOOKUP(TotalMov[[#This Row],[Order]],'Total Mov by SS'!B:C,2,0)</f>
        <v>123</v>
      </c>
      <c r="D346" s="21" t="s">
        <v>59</v>
      </c>
      <c r="E346" s="21" t="s">
        <v>73</v>
      </c>
      <c r="F346" s="21" t="s">
        <v>69</v>
      </c>
      <c r="G346" s="21" t="s">
        <v>62</v>
      </c>
      <c r="H346" s="21" t="s">
        <v>70</v>
      </c>
      <c r="I346" s="21" t="s">
        <v>71</v>
      </c>
      <c r="J346" s="22">
        <v>43591</v>
      </c>
      <c r="K346" s="23">
        <v>0.50370370370369999</v>
      </c>
      <c r="L346" s="22">
        <v>43591</v>
      </c>
      <c r="M346" s="23">
        <v>0.50370370370369999</v>
      </c>
      <c r="N346" s="24">
        <v>20</v>
      </c>
      <c r="O346" s="21" t="s">
        <v>66</v>
      </c>
      <c r="P346" s="24">
        <f>TotalMov[[#This Row],[Confirmed activ. 3 (ILE03)]]</f>
        <v>20</v>
      </c>
      <c r="Q346" s="24">
        <v>20</v>
      </c>
      <c r="R346" s="21" t="s">
        <v>66</v>
      </c>
      <c r="S346" s="21" t="s">
        <v>72</v>
      </c>
    </row>
    <row r="347" spans="1:19" x14ac:dyDescent="0.35">
      <c r="A347" s="21">
        <v>1528718</v>
      </c>
      <c r="B347" s="53">
        <v>411586</v>
      </c>
      <c r="C347" s="21">
        <f>VLOOKUP(TotalMov[[#This Row],[Order]],'Total Mov by SS'!B:C,2,0)</f>
        <v>123</v>
      </c>
      <c r="D347" s="21" t="s">
        <v>59</v>
      </c>
      <c r="E347" s="21" t="s">
        <v>75</v>
      </c>
      <c r="F347" s="21" t="s">
        <v>61</v>
      </c>
      <c r="G347" s="21" t="s">
        <v>62</v>
      </c>
      <c r="H347" s="21" t="s">
        <v>63</v>
      </c>
      <c r="I347" s="21" t="s">
        <v>74</v>
      </c>
      <c r="J347" s="22">
        <v>43591</v>
      </c>
      <c r="K347" s="23">
        <v>0.55025462962963001</v>
      </c>
      <c r="L347" s="22">
        <v>43592</v>
      </c>
      <c r="M347" s="23">
        <v>0.63883101851851998</v>
      </c>
      <c r="N347" s="25">
        <v>9.9130000000000003</v>
      </c>
      <c r="O347" s="21" t="s">
        <v>77</v>
      </c>
      <c r="P347" s="24">
        <f>TotalMov[[#This Row],[Confirmed activ. 3 (ILE03)]]*60</f>
        <v>594.78</v>
      </c>
      <c r="Q347" s="24">
        <v>350</v>
      </c>
      <c r="R347" s="21" t="s">
        <v>66</v>
      </c>
      <c r="S347" s="21" t="s">
        <v>67</v>
      </c>
    </row>
    <row r="348" spans="1:19" x14ac:dyDescent="0.35">
      <c r="A348" s="21">
        <v>1528718</v>
      </c>
      <c r="B348" s="53">
        <v>411586</v>
      </c>
      <c r="C348" s="21">
        <f>VLOOKUP(TotalMov[[#This Row],[Order]],'Total Mov by SS'!B:C,2,0)</f>
        <v>123</v>
      </c>
      <c r="D348" s="21" t="s">
        <v>59</v>
      </c>
      <c r="E348" s="21" t="s">
        <v>78</v>
      </c>
      <c r="F348" s="21" t="s">
        <v>61</v>
      </c>
      <c r="G348" s="21" t="s">
        <v>62</v>
      </c>
      <c r="H348" s="21" t="s">
        <v>63</v>
      </c>
      <c r="I348" s="21" t="s">
        <v>76</v>
      </c>
      <c r="J348" s="22">
        <v>43593</v>
      </c>
      <c r="K348" s="23">
        <v>0.31733796296296002</v>
      </c>
      <c r="L348" s="22">
        <v>43594</v>
      </c>
      <c r="M348" s="23">
        <v>0.63937500000000003</v>
      </c>
      <c r="N348" s="25">
        <v>15.374000000000001</v>
      </c>
      <c r="O348" s="21" t="s">
        <v>77</v>
      </c>
      <c r="P348" s="24">
        <f>TotalMov[[#This Row],[Confirmed activ. 3 (ILE03)]]*60</f>
        <v>922.44</v>
      </c>
      <c r="Q348" s="24">
        <v>1020</v>
      </c>
      <c r="R348" s="21" t="s">
        <v>66</v>
      </c>
      <c r="S348" s="21" t="s">
        <v>67</v>
      </c>
    </row>
    <row r="349" spans="1:19" x14ac:dyDescent="0.35">
      <c r="A349" s="21">
        <v>1528718</v>
      </c>
      <c r="B349" s="53">
        <v>411586</v>
      </c>
      <c r="C349" s="21">
        <f>VLOOKUP(TotalMov[[#This Row],[Order]],'Total Mov by SS'!B:C,2,0)</f>
        <v>123</v>
      </c>
      <c r="D349" s="21" t="s">
        <v>59</v>
      </c>
      <c r="E349" s="21" t="s">
        <v>80</v>
      </c>
      <c r="F349" s="21" t="s">
        <v>61</v>
      </c>
      <c r="G349" s="21" t="s">
        <v>62</v>
      </c>
      <c r="H349" s="21" t="s">
        <v>63</v>
      </c>
      <c r="I349" s="21" t="s">
        <v>112</v>
      </c>
      <c r="J349" s="22">
        <v>43597</v>
      </c>
      <c r="K349" s="23">
        <v>0.31967592592593003</v>
      </c>
      <c r="L349" s="22">
        <v>43598</v>
      </c>
      <c r="M349" s="23">
        <v>0.63997685185185005</v>
      </c>
      <c r="N349" s="25">
        <v>15.308999999999999</v>
      </c>
      <c r="O349" s="21" t="s">
        <v>77</v>
      </c>
      <c r="P349" s="24">
        <f>TotalMov[[#This Row],[Confirmed activ. 3 (ILE03)]]*60</f>
        <v>918.54</v>
      </c>
      <c r="Q349" s="24">
        <v>50</v>
      </c>
      <c r="R349" s="21" t="s">
        <v>66</v>
      </c>
      <c r="S349" s="21" t="s">
        <v>67</v>
      </c>
    </row>
    <row r="350" spans="1:19" x14ac:dyDescent="0.35">
      <c r="A350" s="21">
        <v>1528718</v>
      </c>
      <c r="B350" s="53">
        <v>411586</v>
      </c>
      <c r="C350" s="21">
        <f>VLOOKUP(TotalMov[[#This Row],[Order]],'Total Mov by SS'!B:C,2,0)</f>
        <v>123</v>
      </c>
      <c r="D350" s="21" t="s">
        <v>59</v>
      </c>
      <c r="E350" s="21" t="s">
        <v>82</v>
      </c>
      <c r="F350" s="21" t="s">
        <v>89</v>
      </c>
      <c r="G350" s="21" t="s">
        <v>90</v>
      </c>
      <c r="H350" s="21" t="s">
        <v>91</v>
      </c>
      <c r="I350" s="21" t="s">
        <v>92</v>
      </c>
      <c r="J350" s="22"/>
      <c r="K350" s="23">
        <v>0</v>
      </c>
      <c r="L350" s="22"/>
      <c r="M350" s="23">
        <v>0</v>
      </c>
      <c r="N350" s="25">
        <v>0</v>
      </c>
      <c r="O350" s="21" t="s">
        <v>93</v>
      </c>
      <c r="P350" s="24"/>
      <c r="Q350" s="24">
        <v>2150</v>
      </c>
      <c r="R350" s="21" t="s">
        <v>66</v>
      </c>
      <c r="S350" s="21" t="s">
        <v>94</v>
      </c>
    </row>
    <row r="351" spans="1:19" x14ac:dyDescent="0.35">
      <c r="A351" s="21">
        <v>1528718</v>
      </c>
      <c r="B351" s="53">
        <v>411586</v>
      </c>
      <c r="C351" s="21">
        <f>VLOOKUP(TotalMov[[#This Row],[Order]],'Total Mov by SS'!B:C,2,0)</f>
        <v>123</v>
      </c>
      <c r="D351" s="21" t="s">
        <v>59</v>
      </c>
      <c r="E351" s="21" t="s">
        <v>85</v>
      </c>
      <c r="F351" s="21" t="s">
        <v>69</v>
      </c>
      <c r="G351" s="21" t="s">
        <v>62</v>
      </c>
      <c r="H351" s="21" t="s">
        <v>70</v>
      </c>
      <c r="I351" s="21" t="s">
        <v>79</v>
      </c>
      <c r="J351" s="22">
        <v>43601</v>
      </c>
      <c r="K351" s="23">
        <v>0.41738425925925998</v>
      </c>
      <c r="L351" s="22">
        <v>43601</v>
      </c>
      <c r="M351" s="23">
        <v>0.41738425925925998</v>
      </c>
      <c r="N351" s="24">
        <v>20</v>
      </c>
      <c r="O351" s="21" t="s">
        <v>66</v>
      </c>
      <c r="P351" s="24">
        <f>TotalMov[[#This Row],[Confirmed activ. 3 (ILE03)]]</f>
        <v>20</v>
      </c>
      <c r="Q351" s="24">
        <v>20</v>
      </c>
      <c r="R351" s="21" t="s">
        <v>66</v>
      </c>
      <c r="S351" s="21" t="s">
        <v>72</v>
      </c>
    </row>
    <row r="352" spans="1:19" x14ac:dyDescent="0.35">
      <c r="A352" s="21">
        <v>1528718</v>
      </c>
      <c r="B352" s="53">
        <v>411586</v>
      </c>
      <c r="C352" s="21">
        <f>VLOOKUP(TotalMov[[#This Row],[Order]],'Total Mov by SS'!B:C,2,0)</f>
        <v>123</v>
      </c>
      <c r="D352" s="21" t="s">
        <v>59</v>
      </c>
      <c r="E352" s="21" t="s">
        <v>88</v>
      </c>
      <c r="F352" s="21" t="s">
        <v>69</v>
      </c>
      <c r="G352" s="21" t="s">
        <v>62</v>
      </c>
      <c r="H352" s="21" t="s">
        <v>70</v>
      </c>
      <c r="I352" s="21" t="s">
        <v>81</v>
      </c>
      <c r="J352" s="22">
        <v>43601</v>
      </c>
      <c r="K352" s="23">
        <v>0.41761574074073998</v>
      </c>
      <c r="L352" s="22">
        <v>43601</v>
      </c>
      <c r="M352" s="23">
        <v>0.41761574074073998</v>
      </c>
      <c r="N352" s="24">
        <v>20</v>
      </c>
      <c r="O352" s="21" t="s">
        <v>66</v>
      </c>
      <c r="P352" s="24">
        <f>TotalMov[[#This Row],[Confirmed activ. 3 (ILE03)]]</f>
        <v>20</v>
      </c>
      <c r="Q352" s="24">
        <v>20</v>
      </c>
      <c r="R352" s="21" t="s">
        <v>66</v>
      </c>
      <c r="S352" s="21" t="s">
        <v>72</v>
      </c>
    </row>
    <row r="353" spans="1:19" x14ac:dyDescent="0.35">
      <c r="A353" s="21">
        <v>1528718</v>
      </c>
      <c r="B353" s="53">
        <v>411586</v>
      </c>
      <c r="C353" s="21">
        <f>VLOOKUP(TotalMov[[#This Row],[Order]],'Total Mov by SS'!B:C,2,0)</f>
        <v>123</v>
      </c>
      <c r="D353" s="21" t="s">
        <v>59</v>
      </c>
      <c r="E353" s="21" t="s">
        <v>95</v>
      </c>
      <c r="F353" s="21" t="s">
        <v>83</v>
      </c>
      <c r="G353" s="21" t="s">
        <v>62</v>
      </c>
      <c r="H353" s="21" t="s">
        <v>84</v>
      </c>
      <c r="I353" s="21" t="s">
        <v>84</v>
      </c>
      <c r="J353" s="22">
        <v>43601</v>
      </c>
      <c r="K353" s="23">
        <v>0.43377314814814999</v>
      </c>
      <c r="L353" s="22">
        <v>43602</v>
      </c>
      <c r="M353" s="23">
        <v>0.26659722222221999</v>
      </c>
      <c r="N353" s="25">
        <v>20.122</v>
      </c>
      <c r="O353" s="21" t="s">
        <v>77</v>
      </c>
      <c r="P353" s="24">
        <f>TotalMov[[#This Row],[Confirmed activ. 3 (ILE03)]]*60</f>
        <v>1207.32</v>
      </c>
      <c r="Q353" s="24">
        <v>450</v>
      </c>
      <c r="R353" s="21" t="s">
        <v>66</v>
      </c>
      <c r="S353" s="21" t="s">
        <v>67</v>
      </c>
    </row>
    <row r="354" spans="1:19" x14ac:dyDescent="0.35">
      <c r="A354" s="21">
        <v>1528718</v>
      </c>
      <c r="B354" s="53">
        <v>411586</v>
      </c>
      <c r="C354" s="21">
        <f>VLOOKUP(TotalMov[[#This Row],[Order]],'Total Mov by SS'!B:C,2,0)</f>
        <v>123</v>
      </c>
      <c r="D354" s="21" t="s">
        <v>59</v>
      </c>
      <c r="E354" s="21" t="s">
        <v>97</v>
      </c>
      <c r="F354" s="21" t="s">
        <v>86</v>
      </c>
      <c r="G354" s="21" t="s">
        <v>62</v>
      </c>
      <c r="H354" s="21" t="s">
        <v>87</v>
      </c>
      <c r="I354" s="21" t="s">
        <v>87</v>
      </c>
      <c r="J354" s="22">
        <v>43605</v>
      </c>
      <c r="K354" s="23">
        <v>0.30030092592593</v>
      </c>
      <c r="L354" s="22">
        <v>43605</v>
      </c>
      <c r="M354" s="23">
        <v>0.30030092592593</v>
      </c>
      <c r="N354" s="24">
        <v>20</v>
      </c>
      <c r="O354" s="21" t="s">
        <v>66</v>
      </c>
      <c r="P354" s="24">
        <f>TotalMov[[#This Row],[Confirmed activ. 3 (ILE03)]]</f>
        <v>20</v>
      </c>
      <c r="Q354" s="24">
        <v>20</v>
      </c>
      <c r="R354" s="21" t="s">
        <v>66</v>
      </c>
      <c r="S354" s="21" t="s">
        <v>72</v>
      </c>
    </row>
    <row r="355" spans="1:19" x14ac:dyDescent="0.35">
      <c r="A355" s="21">
        <v>1528718</v>
      </c>
      <c r="B355" s="53">
        <v>411586</v>
      </c>
      <c r="C355" s="21">
        <f>VLOOKUP(TotalMov[[#This Row],[Order]],'Total Mov by SS'!B:C,2,0)</f>
        <v>123</v>
      </c>
      <c r="D355" s="21" t="s">
        <v>59</v>
      </c>
      <c r="E355" s="21" t="s">
        <v>99</v>
      </c>
      <c r="F355" s="21" t="s">
        <v>61</v>
      </c>
      <c r="G355" s="21" t="s">
        <v>62</v>
      </c>
      <c r="H355" s="21" t="s">
        <v>63</v>
      </c>
      <c r="I355" s="21" t="s">
        <v>96</v>
      </c>
      <c r="J355" s="22">
        <v>43606</v>
      </c>
      <c r="K355" s="23">
        <v>0.44401620370369999</v>
      </c>
      <c r="L355" s="22">
        <v>43606</v>
      </c>
      <c r="M355" s="23">
        <v>0.47789351851852002</v>
      </c>
      <c r="N355" s="25">
        <v>6.9669999999999996</v>
      </c>
      <c r="O355" s="21" t="s">
        <v>66</v>
      </c>
      <c r="P355" s="24">
        <f>TotalMov[[#This Row],[Confirmed activ. 3 (ILE03)]]</f>
        <v>6.9669999999999996</v>
      </c>
      <c r="Q355" s="24">
        <v>100</v>
      </c>
      <c r="R355" s="21" t="s">
        <v>66</v>
      </c>
      <c r="S355" s="21" t="s">
        <v>67</v>
      </c>
    </row>
    <row r="356" spans="1:19" x14ac:dyDescent="0.35">
      <c r="A356" s="21">
        <v>1528718</v>
      </c>
      <c r="B356" s="53">
        <v>411586</v>
      </c>
      <c r="C356" s="21">
        <f>VLOOKUP(TotalMov[[#This Row],[Order]],'Total Mov by SS'!B:C,2,0)</f>
        <v>123</v>
      </c>
      <c r="D356" s="21" t="s">
        <v>59</v>
      </c>
      <c r="E356" s="21" t="s">
        <v>101</v>
      </c>
      <c r="F356" s="21" t="s">
        <v>69</v>
      </c>
      <c r="G356" s="21" t="s">
        <v>62</v>
      </c>
      <c r="H356" s="21" t="s">
        <v>70</v>
      </c>
      <c r="I356" s="21" t="s">
        <v>98</v>
      </c>
      <c r="J356" s="22">
        <v>43606</v>
      </c>
      <c r="K356" s="23">
        <v>0.56254629629630004</v>
      </c>
      <c r="L356" s="22">
        <v>43606</v>
      </c>
      <c r="M356" s="23">
        <v>0.56254629629630004</v>
      </c>
      <c r="N356" s="24">
        <v>20</v>
      </c>
      <c r="O356" s="21" t="s">
        <v>66</v>
      </c>
      <c r="P356" s="24">
        <f>TotalMov[[#This Row],[Confirmed activ. 3 (ILE03)]]</f>
        <v>20</v>
      </c>
      <c r="Q356" s="24">
        <v>20</v>
      </c>
      <c r="R356" s="21" t="s">
        <v>66</v>
      </c>
      <c r="S356" s="21" t="s">
        <v>72</v>
      </c>
    </row>
    <row r="357" spans="1:19" x14ac:dyDescent="0.35">
      <c r="A357" s="21">
        <v>1528718</v>
      </c>
      <c r="B357" s="53">
        <v>411586</v>
      </c>
      <c r="C357" s="21">
        <f>VLOOKUP(TotalMov[[#This Row],[Order]],'Total Mov by SS'!B:C,2,0)</f>
        <v>123</v>
      </c>
      <c r="D357" s="21" t="s">
        <v>59</v>
      </c>
      <c r="E357" s="21" t="s">
        <v>104</v>
      </c>
      <c r="F357" s="21" t="s">
        <v>69</v>
      </c>
      <c r="G357" s="21" t="s">
        <v>62</v>
      </c>
      <c r="H357" s="21" t="s">
        <v>70</v>
      </c>
      <c r="I357" s="21" t="s">
        <v>100</v>
      </c>
      <c r="J357" s="22">
        <v>43606</v>
      </c>
      <c r="K357" s="23">
        <v>0.56258101851852005</v>
      </c>
      <c r="L357" s="22">
        <v>43606</v>
      </c>
      <c r="M357" s="23">
        <v>0.56258101851852005</v>
      </c>
      <c r="N357" s="24">
        <v>30</v>
      </c>
      <c r="O357" s="21" t="s">
        <v>66</v>
      </c>
      <c r="P357" s="24">
        <f>TotalMov[[#This Row],[Confirmed activ. 3 (ILE03)]]</f>
        <v>30</v>
      </c>
      <c r="Q357" s="24">
        <v>30</v>
      </c>
      <c r="R357" s="21" t="s">
        <v>66</v>
      </c>
      <c r="S357" s="21" t="s">
        <v>72</v>
      </c>
    </row>
    <row r="358" spans="1:19" x14ac:dyDescent="0.35">
      <c r="A358" s="21">
        <v>1528718</v>
      </c>
      <c r="B358" s="53">
        <v>411586</v>
      </c>
      <c r="C358" s="21">
        <f>VLOOKUP(TotalMov[[#This Row],[Order]],'Total Mov by SS'!B:C,2,0)</f>
        <v>123</v>
      </c>
      <c r="D358" s="21" t="s">
        <v>59</v>
      </c>
      <c r="E358" s="21" t="s">
        <v>113</v>
      </c>
      <c r="F358" s="21" t="s">
        <v>102</v>
      </c>
      <c r="G358" s="21" t="s">
        <v>62</v>
      </c>
      <c r="H358" s="21" t="s">
        <v>100</v>
      </c>
      <c r="I358" s="21" t="s">
        <v>103</v>
      </c>
      <c r="J358" s="22">
        <v>43606</v>
      </c>
      <c r="K358" s="23">
        <v>0.56261574074073994</v>
      </c>
      <c r="L358" s="22">
        <v>43606</v>
      </c>
      <c r="M358" s="23">
        <v>0.56261574074073994</v>
      </c>
      <c r="N358" s="24">
        <v>30</v>
      </c>
      <c r="O358" s="21" t="s">
        <v>66</v>
      </c>
      <c r="P358" s="24">
        <f>TotalMov[[#This Row],[Confirmed activ. 3 (ILE03)]]</f>
        <v>30</v>
      </c>
      <c r="Q358" s="24">
        <v>30</v>
      </c>
      <c r="R358" s="21" t="s">
        <v>66</v>
      </c>
      <c r="S358" s="21" t="s">
        <v>72</v>
      </c>
    </row>
    <row r="359" spans="1:19" x14ac:dyDescent="0.35">
      <c r="A359" s="21">
        <v>1528718</v>
      </c>
      <c r="B359" s="53">
        <v>411586</v>
      </c>
      <c r="C359" s="21">
        <f>VLOOKUP(TotalMov[[#This Row],[Order]],'Total Mov by SS'!B:C,2,0)</f>
        <v>123</v>
      </c>
      <c r="D359" s="21" t="s">
        <v>59</v>
      </c>
      <c r="E359" s="21" t="s">
        <v>114</v>
      </c>
      <c r="F359" s="21" t="s">
        <v>102</v>
      </c>
      <c r="G359" s="21" t="s">
        <v>105</v>
      </c>
      <c r="H359" s="21" t="s">
        <v>100</v>
      </c>
      <c r="I359" s="21" t="s">
        <v>106</v>
      </c>
      <c r="J359" s="22">
        <v>43608</v>
      </c>
      <c r="K359" s="23">
        <v>0.58864583333332998</v>
      </c>
      <c r="L359" s="22">
        <v>43608</v>
      </c>
      <c r="M359" s="23">
        <v>0.58864583333332998</v>
      </c>
      <c r="N359" s="24">
        <v>45</v>
      </c>
      <c r="O359" s="21" t="s">
        <v>66</v>
      </c>
      <c r="P359" s="24">
        <f>TotalMov[[#This Row],[Confirmed activ. 3 (ILE03)]]</f>
        <v>45</v>
      </c>
      <c r="Q359" s="24">
        <v>45</v>
      </c>
      <c r="R359" s="21" t="s">
        <v>66</v>
      </c>
      <c r="S359" s="21" t="s">
        <v>72</v>
      </c>
    </row>
    <row r="360" spans="1:19" x14ac:dyDescent="0.35">
      <c r="A360" s="21">
        <v>1528718</v>
      </c>
      <c r="B360" s="53">
        <v>411586</v>
      </c>
      <c r="C360" s="21">
        <f>VLOOKUP(TotalMov[[#This Row],[Order]],'Total Mov by SS'!B:C,2,0)</f>
        <v>123</v>
      </c>
      <c r="D360" s="21" t="s">
        <v>107</v>
      </c>
      <c r="E360" s="21" t="s">
        <v>60</v>
      </c>
      <c r="F360" s="21" t="s">
        <v>61</v>
      </c>
      <c r="G360" s="21" t="s">
        <v>90</v>
      </c>
      <c r="H360" s="21" t="s">
        <v>63</v>
      </c>
      <c r="I360" s="21" t="s">
        <v>108</v>
      </c>
      <c r="J360" s="22">
        <v>43605</v>
      </c>
      <c r="K360" s="23">
        <v>0.36270833333333002</v>
      </c>
      <c r="L360" s="22">
        <v>43606</v>
      </c>
      <c r="M360" s="23">
        <v>0.47818287037036999</v>
      </c>
      <c r="N360" s="25">
        <v>9.5229999999999997</v>
      </c>
      <c r="O360" s="21" t="s">
        <v>77</v>
      </c>
      <c r="P360" s="24">
        <f>TotalMov[[#This Row],[Confirmed activ. 3 (ILE03)]]*60</f>
        <v>571.38</v>
      </c>
      <c r="Q360" s="24">
        <v>1</v>
      </c>
      <c r="R360" s="21" t="s">
        <v>66</v>
      </c>
      <c r="S360" s="21" t="s">
        <v>67</v>
      </c>
    </row>
    <row r="361" spans="1:19" x14ac:dyDescent="0.35">
      <c r="A361" s="21">
        <v>1528718</v>
      </c>
      <c r="B361" s="53">
        <v>411586</v>
      </c>
      <c r="C361" s="21">
        <f>VLOOKUP(TotalMov[[#This Row],[Order]],'Total Mov by SS'!B:C,2,0)</f>
        <v>123</v>
      </c>
      <c r="D361" s="21" t="s">
        <v>109</v>
      </c>
      <c r="E361" s="21" t="s">
        <v>95</v>
      </c>
      <c r="F361" s="21" t="s">
        <v>83</v>
      </c>
      <c r="G361" s="21" t="s">
        <v>90</v>
      </c>
      <c r="H361" s="21" t="s">
        <v>84</v>
      </c>
      <c r="I361" s="21" t="s">
        <v>110</v>
      </c>
      <c r="J361" s="22">
        <v>43601</v>
      </c>
      <c r="K361" s="23">
        <v>0.44829861111111002</v>
      </c>
      <c r="L361" s="22">
        <v>43601</v>
      </c>
      <c r="M361" s="23">
        <v>0.63130787037036995</v>
      </c>
      <c r="N361" s="25">
        <v>2.1960000000000002</v>
      </c>
      <c r="O361" s="21" t="s">
        <v>77</v>
      </c>
      <c r="P361" s="24">
        <f>TotalMov[[#This Row],[Confirmed activ. 3 (ILE03)]]*60</f>
        <v>131.76000000000002</v>
      </c>
      <c r="Q361" s="24">
        <v>5</v>
      </c>
      <c r="R361" s="21" t="s">
        <v>66</v>
      </c>
      <c r="S361" s="21" t="s">
        <v>67</v>
      </c>
    </row>
    <row r="362" spans="1:19" x14ac:dyDescent="0.35">
      <c r="A362" s="21">
        <v>1528719</v>
      </c>
      <c r="B362" s="53">
        <v>411586</v>
      </c>
      <c r="C362" s="21">
        <f>VLOOKUP(TotalMov[[#This Row],[Order]],'Total Mov by SS'!B:C,2,0)</f>
        <v>129</v>
      </c>
      <c r="D362" s="21" t="s">
        <v>59</v>
      </c>
      <c r="E362" s="21" t="s">
        <v>60</v>
      </c>
      <c r="F362" s="21" t="s">
        <v>83</v>
      </c>
      <c r="G362" s="21" t="s">
        <v>62</v>
      </c>
      <c r="H362" s="21" t="s">
        <v>84</v>
      </c>
      <c r="I362" s="21" t="s">
        <v>111</v>
      </c>
      <c r="J362" s="22">
        <v>43591</v>
      </c>
      <c r="K362" s="23">
        <v>0.66743055555555997</v>
      </c>
      <c r="L362" s="22">
        <v>43592</v>
      </c>
      <c r="M362" s="23">
        <v>0.28113425925926</v>
      </c>
      <c r="N362" s="25">
        <v>3.7450000000000001</v>
      </c>
      <c r="O362" s="21" t="s">
        <v>77</v>
      </c>
      <c r="P362" s="24">
        <f>TotalMov[[#This Row],[Confirmed activ. 3 (ILE03)]]*60</f>
        <v>224.70000000000002</v>
      </c>
      <c r="Q362" s="24">
        <v>40</v>
      </c>
      <c r="R362" s="21" t="s">
        <v>66</v>
      </c>
      <c r="S362" s="21" t="s">
        <v>67</v>
      </c>
    </row>
    <row r="363" spans="1:19" x14ac:dyDescent="0.35">
      <c r="A363" s="21">
        <v>1528719</v>
      </c>
      <c r="B363" s="53">
        <v>411586</v>
      </c>
      <c r="C363" s="21">
        <f>VLOOKUP(TotalMov[[#This Row],[Order]],'Total Mov by SS'!B:C,2,0)</f>
        <v>129</v>
      </c>
      <c r="D363" s="21" t="s">
        <v>59</v>
      </c>
      <c r="E363" s="21" t="s">
        <v>68</v>
      </c>
      <c r="F363" s="21" t="s">
        <v>61</v>
      </c>
      <c r="G363" s="21" t="s">
        <v>62</v>
      </c>
      <c r="H363" s="21" t="s">
        <v>63</v>
      </c>
      <c r="I363" s="21" t="s">
        <v>64</v>
      </c>
      <c r="J363" s="22">
        <v>43592</v>
      </c>
      <c r="K363" s="23">
        <v>0.45584490740741002</v>
      </c>
      <c r="L363" s="22">
        <v>43592</v>
      </c>
      <c r="M363" s="23">
        <v>0.53445601851851998</v>
      </c>
      <c r="N363" s="25">
        <v>37.732999999999997</v>
      </c>
      <c r="O363" s="21" t="s">
        <v>66</v>
      </c>
      <c r="P363" s="24">
        <f>TotalMov[[#This Row],[Confirmed activ. 3 (ILE03)]]</f>
        <v>37.732999999999997</v>
      </c>
      <c r="Q363" s="24">
        <v>15</v>
      </c>
      <c r="R363" s="21" t="s">
        <v>66</v>
      </c>
      <c r="S363" s="21" t="s">
        <v>67</v>
      </c>
    </row>
    <row r="364" spans="1:19" x14ac:dyDescent="0.35">
      <c r="A364" s="21">
        <v>1528719</v>
      </c>
      <c r="B364" s="53">
        <v>411586</v>
      </c>
      <c r="C364" s="21">
        <f>VLOOKUP(TotalMov[[#This Row],[Order]],'Total Mov by SS'!B:C,2,0)</f>
        <v>129</v>
      </c>
      <c r="D364" s="21" t="s">
        <v>59</v>
      </c>
      <c r="E364" s="21" t="s">
        <v>73</v>
      </c>
      <c r="F364" s="21" t="s">
        <v>69</v>
      </c>
      <c r="G364" s="21" t="s">
        <v>62</v>
      </c>
      <c r="H364" s="21" t="s">
        <v>70</v>
      </c>
      <c r="I364" s="21" t="s">
        <v>71</v>
      </c>
      <c r="J364" s="22">
        <v>43592</v>
      </c>
      <c r="K364" s="23">
        <v>0.55430555555556005</v>
      </c>
      <c r="L364" s="22">
        <v>43592</v>
      </c>
      <c r="M364" s="23">
        <v>0.55430555555556005</v>
      </c>
      <c r="N364" s="24">
        <v>20</v>
      </c>
      <c r="O364" s="21" t="s">
        <v>66</v>
      </c>
      <c r="P364" s="24">
        <f>TotalMov[[#This Row],[Confirmed activ. 3 (ILE03)]]</f>
        <v>20</v>
      </c>
      <c r="Q364" s="24">
        <v>20</v>
      </c>
      <c r="R364" s="21" t="s">
        <v>66</v>
      </c>
      <c r="S364" s="21" t="s">
        <v>72</v>
      </c>
    </row>
    <row r="365" spans="1:19" x14ac:dyDescent="0.35">
      <c r="A365" s="21">
        <v>1528719</v>
      </c>
      <c r="B365" s="53">
        <v>411586</v>
      </c>
      <c r="C365" s="21">
        <f>VLOOKUP(TotalMov[[#This Row],[Order]],'Total Mov by SS'!B:C,2,0)</f>
        <v>129</v>
      </c>
      <c r="D365" s="21" t="s">
        <v>59</v>
      </c>
      <c r="E365" s="21" t="s">
        <v>75</v>
      </c>
      <c r="F365" s="21" t="s">
        <v>61</v>
      </c>
      <c r="G365" s="21" t="s">
        <v>62</v>
      </c>
      <c r="H365" s="21" t="s">
        <v>63</v>
      </c>
      <c r="I365" s="21" t="s">
        <v>74</v>
      </c>
      <c r="J365" s="22">
        <v>43597</v>
      </c>
      <c r="K365" s="23">
        <v>0.32138888888889</v>
      </c>
      <c r="L365" s="22">
        <v>43597</v>
      </c>
      <c r="M365" s="23">
        <v>0.64436342592592999</v>
      </c>
      <c r="N365" s="25">
        <v>7.7510000000000003</v>
      </c>
      <c r="O365" s="21" t="s">
        <v>77</v>
      </c>
      <c r="P365" s="24">
        <f>TotalMov[[#This Row],[Confirmed activ. 3 (ILE03)]]*60</f>
        <v>465.06</v>
      </c>
      <c r="Q365" s="24">
        <v>350</v>
      </c>
      <c r="R365" s="21" t="s">
        <v>66</v>
      </c>
      <c r="S365" s="21" t="s">
        <v>67</v>
      </c>
    </row>
    <row r="366" spans="1:19" x14ac:dyDescent="0.35">
      <c r="A366" s="21">
        <v>1528719</v>
      </c>
      <c r="B366" s="53">
        <v>411586</v>
      </c>
      <c r="C366" s="21">
        <f>VLOOKUP(TotalMov[[#This Row],[Order]],'Total Mov by SS'!B:C,2,0)</f>
        <v>129</v>
      </c>
      <c r="D366" s="21" t="s">
        <v>59</v>
      </c>
      <c r="E366" s="21" t="s">
        <v>78</v>
      </c>
      <c r="F366" s="21" t="s">
        <v>61</v>
      </c>
      <c r="G366" s="21" t="s">
        <v>62</v>
      </c>
      <c r="H366" s="21" t="s">
        <v>63</v>
      </c>
      <c r="I366" s="21" t="s">
        <v>76</v>
      </c>
      <c r="J366" s="22">
        <v>43598</v>
      </c>
      <c r="K366" s="23">
        <v>0.39192129629630001</v>
      </c>
      <c r="L366" s="22">
        <v>43598</v>
      </c>
      <c r="M366" s="23">
        <v>0.43859953703704002</v>
      </c>
      <c r="N366" s="25">
        <v>33.75</v>
      </c>
      <c r="O366" s="21" t="s">
        <v>66</v>
      </c>
      <c r="P366" s="24">
        <f>TotalMov[[#This Row],[Confirmed activ. 3 (ILE03)]]</f>
        <v>33.75</v>
      </c>
      <c r="Q366" s="24">
        <v>1020</v>
      </c>
      <c r="R366" s="21" t="s">
        <v>66</v>
      </c>
      <c r="S366" s="21" t="s">
        <v>67</v>
      </c>
    </row>
    <row r="367" spans="1:19" x14ac:dyDescent="0.35">
      <c r="A367" s="21">
        <v>1528719</v>
      </c>
      <c r="B367" s="53">
        <v>411586</v>
      </c>
      <c r="C367" s="21">
        <f>VLOOKUP(TotalMov[[#This Row],[Order]],'Total Mov by SS'!B:C,2,0)</f>
        <v>129</v>
      </c>
      <c r="D367" s="21" t="s">
        <v>59</v>
      </c>
      <c r="E367" s="21" t="s">
        <v>80</v>
      </c>
      <c r="F367" s="21" t="s">
        <v>61</v>
      </c>
      <c r="G367" s="21" t="s">
        <v>62</v>
      </c>
      <c r="H367" s="21" t="s">
        <v>63</v>
      </c>
      <c r="I367" s="21" t="s">
        <v>112</v>
      </c>
      <c r="J367" s="22">
        <v>43600</v>
      </c>
      <c r="K367" s="23">
        <v>0.52968749999999998</v>
      </c>
      <c r="L367" s="22">
        <v>43600</v>
      </c>
      <c r="M367" s="23">
        <v>0.53814814814815004</v>
      </c>
      <c r="N367" s="25">
        <v>12.183</v>
      </c>
      <c r="O367" s="21" t="s">
        <v>66</v>
      </c>
      <c r="P367" s="24">
        <f>TotalMov[[#This Row],[Confirmed activ. 3 (ILE03)]]</f>
        <v>12.183</v>
      </c>
      <c r="Q367" s="24">
        <v>50</v>
      </c>
      <c r="R367" s="21" t="s">
        <v>66</v>
      </c>
      <c r="S367" s="21" t="s">
        <v>67</v>
      </c>
    </row>
    <row r="368" spans="1:19" x14ac:dyDescent="0.35">
      <c r="A368" s="21">
        <v>1528719</v>
      </c>
      <c r="B368" s="53">
        <v>411586</v>
      </c>
      <c r="C368" s="21">
        <f>VLOOKUP(TotalMov[[#This Row],[Order]],'Total Mov by SS'!B:C,2,0)</f>
        <v>129</v>
      </c>
      <c r="D368" s="21" t="s">
        <v>59</v>
      </c>
      <c r="E368" s="21" t="s">
        <v>82</v>
      </c>
      <c r="F368" s="21" t="s">
        <v>89</v>
      </c>
      <c r="G368" s="21" t="s">
        <v>90</v>
      </c>
      <c r="H368" s="21" t="s">
        <v>91</v>
      </c>
      <c r="I368" s="21" t="s">
        <v>92</v>
      </c>
      <c r="J368" s="22"/>
      <c r="K368" s="23">
        <v>0</v>
      </c>
      <c r="L368" s="22"/>
      <c r="M368" s="23">
        <v>0</v>
      </c>
      <c r="N368" s="25">
        <v>0</v>
      </c>
      <c r="O368" s="21" t="s">
        <v>93</v>
      </c>
      <c r="P368" s="24"/>
      <c r="Q368" s="24">
        <v>2150</v>
      </c>
      <c r="R368" s="21" t="s">
        <v>66</v>
      </c>
      <c r="S368" s="21" t="s">
        <v>94</v>
      </c>
    </row>
    <row r="369" spans="1:19" x14ac:dyDescent="0.35">
      <c r="A369" s="21">
        <v>1528719</v>
      </c>
      <c r="B369" s="53">
        <v>411586</v>
      </c>
      <c r="C369" s="21">
        <f>VLOOKUP(TotalMov[[#This Row],[Order]],'Total Mov by SS'!B:C,2,0)</f>
        <v>129</v>
      </c>
      <c r="D369" s="21" t="s">
        <v>59</v>
      </c>
      <c r="E369" s="21" t="s">
        <v>85</v>
      </c>
      <c r="F369" s="21" t="s">
        <v>69</v>
      </c>
      <c r="G369" s="21" t="s">
        <v>62</v>
      </c>
      <c r="H369" s="21" t="s">
        <v>70</v>
      </c>
      <c r="I369" s="21" t="s">
        <v>79</v>
      </c>
      <c r="J369" s="22">
        <v>43600</v>
      </c>
      <c r="K369" s="23">
        <v>0.55324074074074003</v>
      </c>
      <c r="L369" s="22">
        <v>43600</v>
      </c>
      <c r="M369" s="23">
        <v>0.55324074074074003</v>
      </c>
      <c r="N369" s="24">
        <v>20</v>
      </c>
      <c r="O369" s="21" t="s">
        <v>66</v>
      </c>
      <c r="P369" s="24">
        <f>TotalMov[[#This Row],[Confirmed activ. 3 (ILE03)]]</f>
        <v>20</v>
      </c>
      <c r="Q369" s="24">
        <v>20</v>
      </c>
      <c r="R369" s="21" t="s">
        <v>66</v>
      </c>
      <c r="S369" s="21" t="s">
        <v>72</v>
      </c>
    </row>
    <row r="370" spans="1:19" x14ac:dyDescent="0.35">
      <c r="A370" s="21">
        <v>1528719</v>
      </c>
      <c r="B370" s="53">
        <v>411586</v>
      </c>
      <c r="C370" s="21">
        <f>VLOOKUP(TotalMov[[#This Row],[Order]],'Total Mov by SS'!B:C,2,0)</f>
        <v>129</v>
      </c>
      <c r="D370" s="21" t="s">
        <v>59</v>
      </c>
      <c r="E370" s="21" t="s">
        <v>88</v>
      </c>
      <c r="F370" s="21" t="s">
        <v>69</v>
      </c>
      <c r="G370" s="21" t="s">
        <v>62</v>
      </c>
      <c r="H370" s="21" t="s">
        <v>70</v>
      </c>
      <c r="I370" s="21" t="s">
        <v>81</v>
      </c>
      <c r="J370" s="22">
        <v>43600</v>
      </c>
      <c r="K370" s="23">
        <v>0.55340277777778002</v>
      </c>
      <c r="L370" s="22">
        <v>43600</v>
      </c>
      <c r="M370" s="23">
        <v>0.55340277777778002</v>
      </c>
      <c r="N370" s="24">
        <v>20</v>
      </c>
      <c r="O370" s="21" t="s">
        <v>66</v>
      </c>
      <c r="P370" s="24">
        <f>TotalMov[[#This Row],[Confirmed activ. 3 (ILE03)]]</f>
        <v>20</v>
      </c>
      <c r="Q370" s="24">
        <v>20</v>
      </c>
      <c r="R370" s="21" t="s">
        <v>66</v>
      </c>
      <c r="S370" s="21" t="s">
        <v>72</v>
      </c>
    </row>
    <row r="371" spans="1:19" x14ac:dyDescent="0.35">
      <c r="A371" s="21">
        <v>1528719</v>
      </c>
      <c r="B371" s="53">
        <v>411586</v>
      </c>
      <c r="C371" s="21">
        <f>VLOOKUP(TotalMov[[#This Row],[Order]],'Total Mov by SS'!B:C,2,0)</f>
        <v>129</v>
      </c>
      <c r="D371" s="21" t="s">
        <v>59</v>
      </c>
      <c r="E371" s="21" t="s">
        <v>95</v>
      </c>
      <c r="F371" s="21" t="s">
        <v>83</v>
      </c>
      <c r="G371" s="21" t="s">
        <v>62</v>
      </c>
      <c r="H371" s="21" t="s">
        <v>84</v>
      </c>
      <c r="I371" s="21" t="s">
        <v>84</v>
      </c>
      <c r="J371" s="22">
        <v>43600</v>
      </c>
      <c r="K371" s="23">
        <v>0.64675925925926003</v>
      </c>
      <c r="L371" s="22">
        <v>43601</v>
      </c>
      <c r="M371" s="23">
        <v>0.25490740740741002</v>
      </c>
      <c r="N371" s="25">
        <v>512.39700000000005</v>
      </c>
      <c r="O371" s="21" t="s">
        <v>66</v>
      </c>
      <c r="P371" s="24">
        <f>TotalMov[[#This Row],[Confirmed activ. 3 (ILE03)]]</f>
        <v>512.39700000000005</v>
      </c>
      <c r="Q371" s="24">
        <v>450</v>
      </c>
      <c r="R371" s="21" t="s">
        <v>66</v>
      </c>
      <c r="S371" s="21" t="s">
        <v>67</v>
      </c>
    </row>
    <row r="372" spans="1:19" x14ac:dyDescent="0.35">
      <c r="A372" s="21">
        <v>1528719</v>
      </c>
      <c r="B372" s="53">
        <v>411586</v>
      </c>
      <c r="C372" s="21">
        <f>VLOOKUP(TotalMov[[#This Row],[Order]],'Total Mov by SS'!B:C,2,0)</f>
        <v>129</v>
      </c>
      <c r="D372" s="21" t="s">
        <v>59</v>
      </c>
      <c r="E372" s="21" t="s">
        <v>97</v>
      </c>
      <c r="F372" s="21" t="s">
        <v>86</v>
      </c>
      <c r="G372" s="21" t="s">
        <v>62</v>
      </c>
      <c r="H372" s="21" t="s">
        <v>87</v>
      </c>
      <c r="I372" s="21" t="s">
        <v>87</v>
      </c>
      <c r="J372" s="22">
        <v>43601</v>
      </c>
      <c r="K372" s="23">
        <v>0.49131944444443998</v>
      </c>
      <c r="L372" s="22">
        <v>43601</v>
      </c>
      <c r="M372" s="23">
        <v>0.49131944444443998</v>
      </c>
      <c r="N372" s="24">
        <v>20</v>
      </c>
      <c r="O372" s="21" t="s">
        <v>66</v>
      </c>
      <c r="P372" s="24">
        <f>TotalMov[[#This Row],[Confirmed activ. 3 (ILE03)]]</f>
        <v>20</v>
      </c>
      <c r="Q372" s="24">
        <v>20</v>
      </c>
      <c r="R372" s="21" t="s">
        <v>66</v>
      </c>
      <c r="S372" s="21" t="s">
        <v>72</v>
      </c>
    </row>
    <row r="373" spans="1:19" x14ac:dyDescent="0.35">
      <c r="A373" s="21">
        <v>1528719</v>
      </c>
      <c r="B373" s="53">
        <v>411586</v>
      </c>
      <c r="C373" s="21">
        <f>VLOOKUP(TotalMov[[#This Row],[Order]],'Total Mov by SS'!B:C,2,0)</f>
        <v>129</v>
      </c>
      <c r="D373" s="21" t="s">
        <v>59</v>
      </c>
      <c r="E373" s="21" t="s">
        <v>99</v>
      </c>
      <c r="F373" s="21" t="s">
        <v>61</v>
      </c>
      <c r="G373" s="21" t="s">
        <v>62</v>
      </c>
      <c r="H373" s="21" t="s">
        <v>63</v>
      </c>
      <c r="I373" s="21" t="s">
        <v>96</v>
      </c>
      <c r="J373" s="22">
        <v>43604</v>
      </c>
      <c r="K373" s="23">
        <v>0.39165509259259002</v>
      </c>
      <c r="L373" s="22">
        <v>43604</v>
      </c>
      <c r="M373" s="23">
        <v>0.56365740740740999</v>
      </c>
      <c r="N373" s="25">
        <v>29.817</v>
      </c>
      <c r="O373" s="21" t="s">
        <v>66</v>
      </c>
      <c r="P373" s="24">
        <f>TotalMov[[#This Row],[Confirmed activ. 3 (ILE03)]]</f>
        <v>29.817</v>
      </c>
      <c r="Q373" s="24">
        <v>100</v>
      </c>
      <c r="R373" s="21" t="s">
        <v>66</v>
      </c>
      <c r="S373" s="21" t="s">
        <v>67</v>
      </c>
    </row>
    <row r="374" spans="1:19" x14ac:dyDescent="0.35">
      <c r="A374" s="21">
        <v>1528719</v>
      </c>
      <c r="B374" s="53">
        <v>411586</v>
      </c>
      <c r="C374" s="21">
        <f>VLOOKUP(TotalMov[[#This Row],[Order]],'Total Mov by SS'!B:C,2,0)</f>
        <v>129</v>
      </c>
      <c r="D374" s="21" t="s">
        <v>59</v>
      </c>
      <c r="E374" s="21" t="s">
        <v>101</v>
      </c>
      <c r="F374" s="21" t="s">
        <v>69</v>
      </c>
      <c r="G374" s="21" t="s">
        <v>62</v>
      </c>
      <c r="H374" s="21" t="s">
        <v>70</v>
      </c>
      <c r="I374" s="21" t="s">
        <v>98</v>
      </c>
      <c r="J374" s="22">
        <v>43612</v>
      </c>
      <c r="K374" s="23">
        <v>0.40467592592592999</v>
      </c>
      <c r="L374" s="22">
        <v>43612</v>
      </c>
      <c r="M374" s="23">
        <v>0.40467592592592999</v>
      </c>
      <c r="N374" s="24">
        <v>20</v>
      </c>
      <c r="O374" s="21" t="s">
        <v>66</v>
      </c>
      <c r="P374" s="24">
        <f>TotalMov[[#This Row],[Confirmed activ. 3 (ILE03)]]</f>
        <v>20</v>
      </c>
      <c r="Q374" s="24">
        <v>20</v>
      </c>
      <c r="R374" s="21" t="s">
        <v>66</v>
      </c>
      <c r="S374" s="21" t="s">
        <v>72</v>
      </c>
    </row>
    <row r="375" spans="1:19" x14ac:dyDescent="0.35">
      <c r="A375" s="21">
        <v>1528719</v>
      </c>
      <c r="B375" s="53">
        <v>411586</v>
      </c>
      <c r="C375" s="21">
        <f>VLOOKUP(TotalMov[[#This Row],[Order]],'Total Mov by SS'!B:C,2,0)</f>
        <v>129</v>
      </c>
      <c r="D375" s="21" t="s">
        <v>59</v>
      </c>
      <c r="E375" s="21" t="s">
        <v>104</v>
      </c>
      <c r="F375" s="21" t="s">
        <v>69</v>
      </c>
      <c r="G375" s="21" t="s">
        <v>62</v>
      </c>
      <c r="H375" s="21" t="s">
        <v>70</v>
      </c>
      <c r="I375" s="21" t="s">
        <v>100</v>
      </c>
      <c r="J375" s="22">
        <v>43612</v>
      </c>
      <c r="K375" s="23">
        <v>0.40478009259259001</v>
      </c>
      <c r="L375" s="22">
        <v>43612</v>
      </c>
      <c r="M375" s="23">
        <v>0.40478009259259001</v>
      </c>
      <c r="N375" s="24">
        <v>30</v>
      </c>
      <c r="O375" s="21" t="s">
        <v>66</v>
      </c>
      <c r="P375" s="24">
        <f>TotalMov[[#This Row],[Confirmed activ. 3 (ILE03)]]</f>
        <v>30</v>
      </c>
      <c r="Q375" s="24">
        <v>30</v>
      </c>
      <c r="R375" s="21" t="s">
        <v>66</v>
      </c>
      <c r="S375" s="21" t="s">
        <v>72</v>
      </c>
    </row>
    <row r="376" spans="1:19" x14ac:dyDescent="0.35">
      <c r="A376" s="21">
        <v>1528719</v>
      </c>
      <c r="B376" s="53">
        <v>411586</v>
      </c>
      <c r="C376" s="21">
        <f>VLOOKUP(TotalMov[[#This Row],[Order]],'Total Mov by SS'!B:C,2,0)</f>
        <v>129</v>
      </c>
      <c r="D376" s="21" t="s">
        <v>59</v>
      </c>
      <c r="E376" s="21" t="s">
        <v>113</v>
      </c>
      <c r="F376" s="21" t="s">
        <v>102</v>
      </c>
      <c r="G376" s="21" t="s">
        <v>62</v>
      </c>
      <c r="H376" s="21" t="s">
        <v>100</v>
      </c>
      <c r="I376" s="21" t="s">
        <v>103</v>
      </c>
      <c r="J376" s="22">
        <v>43612</v>
      </c>
      <c r="K376" s="23">
        <v>0.40486111111111001</v>
      </c>
      <c r="L376" s="22">
        <v>43612</v>
      </c>
      <c r="M376" s="23">
        <v>0.40486111111111001</v>
      </c>
      <c r="N376" s="24">
        <v>30</v>
      </c>
      <c r="O376" s="21" t="s">
        <v>66</v>
      </c>
      <c r="P376" s="24">
        <f>TotalMov[[#This Row],[Confirmed activ. 3 (ILE03)]]</f>
        <v>30</v>
      </c>
      <c r="Q376" s="24">
        <v>30</v>
      </c>
      <c r="R376" s="21" t="s">
        <v>66</v>
      </c>
      <c r="S376" s="21" t="s">
        <v>72</v>
      </c>
    </row>
    <row r="377" spans="1:19" x14ac:dyDescent="0.35">
      <c r="A377" s="21">
        <v>1528719</v>
      </c>
      <c r="B377" s="53">
        <v>411586</v>
      </c>
      <c r="C377" s="21">
        <f>VLOOKUP(TotalMov[[#This Row],[Order]],'Total Mov by SS'!B:C,2,0)</f>
        <v>129</v>
      </c>
      <c r="D377" s="21" t="s">
        <v>59</v>
      </c>
      <c r="E377" s="21" t="s">
        <v>114</v>
      </c>
      <c r="F377" s="21" t="s">
        <v>102</v>
      </c>
      <c r="G377" s="21" t="s">
        <v>105</v>
      </c>
      <c r="H377" s="21" t="s">
        <v>100</v>
      </c>
      <c r="I377" s="21" t="s">
        <v>106</v>
      </c>
      <c r="J377" s="22">
        <v>43612</v>
      </c>
      <c r="K377" s="23">
        <v>0.63989583333333</v>
      </c>
      <c r="L377" s="22">
        <v>43612</v>
      </c>
      <c r="M377" s="23">
        <v>0.63989583333333</v>
      </c>
      <c r="N377" s="24">
        <v>45</v>
      </c>
      <c r="O377" s="21" t="s">
        <v>66</v>
      </c>
      <c r="P377" s="24">
        <f>TotalMov[[#This Row],[Confirmed activ. 3 (ILE03)]]</f>
        <v>45</v>
      </c>
      <c r="Q377" s="24">
        <v>45</v>
      </c>
      <c r="R377" s="21" t="s">
        <v>66</v>
      </c>
      <c r="S377" s="21" t="s">
        <v>72</v>
      </c>
    </row>
    <row r="378" spans="1:19" x14ac:dyDescent="0.35">
      <c r="A378" s="21">
        <v>1528719</v>
      </c>
      <c r="B378" s="53">
        <v>411586</v>
      </c>
      <c r="C378" s="21">
        <f>VLOOKUP(TotalMov[[#This Row],[Order]],'Total Mov by SS'!B:C,2,0)</f>
        <v>129</v>
      </c>
      <c r="D378" s="21" t="s">
        <v>107</v>
      </c>
      <c r="E378" s="21" t="s">
        <v>60</v>
      </c>
      <c r="F378" s="21" t="s">
        <v>61</v>
      </c>
      <c r="G378" s="21" t="s">
        <v>90</v>
      </c>
      <c r="H378" s="21" t="s">
        <v>63</v>
      </c>
      <c r="I378" s="21" t="s">
        <v>108</v>
      </c>
      <c r="J378" s="22">
        <v>43592</v>
      </c>
      <c r="K378" s="23">
        <v>0.40033564814814998</v>
      </c>
      <c r="L378" s="22">
        <v>43599</v>
      </c>
      <c r="M378" s="23">
        <v>0.63989583333333</v>
      </c>
      <c r="N378" s="25">
        <v>42.350999999999999</v>
      </c>
      <c r="O378" s="21" t="s">
        <v>77</v>
      </c>
      <c r="P378" s="24">
        <f>TotalMov[[#This Row],[Confirmed activ. 3 (ILE03)]]*60</f>
        <v>2541.06</v>
      </c>
      <c r="Q378" s="24">
        <v>1</v>
      </c>
      <c r="R378" s="21" t="s">
        <v>66</v>
      </c>
      <c r="S378" s="21" t="s">
        <v>67</v>
      </c>
    </row>
    <row r="379" spans="1:19" x14ac:dyDescent="0.35">
      <c r="A379" s="21">
        <v>1528719</v>
      </c>
      <c r="B379" s="53">
        <v>411586</v>
      </c>
      <c r="C379" s="21">
        <f>VLOOKUP(TotalMov[[#This Row],[Order]],'Total Mov by SS'!B:C,2,0)</f>
        <v>129</v>
      </c>
      <c r="D379" s="21" t="s">
        <v>109</v>
      </c>
      <c r="E379" s="21" t="s">
        <v>95</v>
      </c>
      <c r="F379" s="21" t="s">
        <v>83</v>
      </c>
      <c r="G379" s="21" t="s">
        <v>90</v>
      </c>
      <c r="H379" s="21" t="s">
        <v>84</v>
      </c>
      <c r="I379" s="21" t="s">
        <v>110</v>
      </c>
      <c r="J379" s="22"/>
      <c r="K379" s="23">
        <v>0</v>
      </c>
      <c r="L379" s="22"/>
      <c r="M379" s="23">
        <v>0</v>
      </c>
      <c r="N379" s="25">
        <v>0</v>
      </c>
      <c r="O379" s="21" t="s">
        <v>93</v>
      </c>
      <c r="P379" s="24"/>
      <c r="Q379" s="24">
        <v>5</v>
      </c>
      <c r="R379" s="21" t="s">
        <v>66</v>
      </c>
      <c r="S379" s="21" t="s">
        <v>94</v>
      </c>
    </row>
    <row r="380" spans="1:19" x14ac:dyDescent="0.35">
      <c r="A380" s="21">
        <v>1528720</v>
      </c>
      <c r="B380" s="53">
        <v>411586</v>
      </c>
      <c r="C380" s="21">
        <f>VLOOKUP(TotalMov[[#This Row],[Order]],'Total Mov by SS'!B:C,2,0)</f>
        <v>129</v>
      </c>
      <c r="D380" s="21" t="s">
        <v>59</v>
      </c>
      <c r="E380" s="21" t="s">
        <v>60</v>
      </c>
      <c r="F380" s="21" t="s">
        <v>83</v>
      </c>
      <c r="G380" s="21" t="s">
        <v>62</v>
      </c>
      <c r="H380" s="21" t="s">
        <v>84</v>
      </c>
      <c r="I380" s="21" t="s">
        <v>111</v>
      </c>
      <c r="J380" s="22">
        <v>43592</v>
      </c>
      <c r="K380" s="23">
        <v>0.64137731481480997</v>
      </c>
      <c r="L380" s="22">
        <v>43593</v>
      </c>
      <c r="M380" s="23">
        <v>0.18592592592592999</v>
      </c>
      <c r="N380" s="25">
        <v>4.79</v>
      </c>
      <c r="O380" s="21" t="s">
        <v>77</v>
      </c>
      <c r="P380" s="24">
        <f>TotalMov[[#This Row],[Confirmed activ. 3 (ILE03)]]*60</f>
        <v>287.39999999999998</v>
      </c>
      <c r="Q380" s="24">
        <v>40</v>
      </c>
      <c r="R380" s="21" t="s">
        <v>66</v>
      </c>
      <c r="S380" s="21" t="s">
        <v>67</v>
      </c>
    </row>
    <row r="381" spans="1:19" x14ac:dyDescent="0.35">
      <c r="A381" s="21">
        <v>1528720</v>
      </c>
      <c r="B381" s="53">
        <v>411586</v>
      </c>
      <c r="C381" s="21">
        <f>VLOOKUP(TotalMov[[#This Row],[Order]],'Total Mov by SS'!B:C,2,0)</f>
        <v>129</v>
      </c>
      <c r="D381" s="21" t="s">
        <v>59</v>
      </c>
      <c r="E381" s="21" t="s">
        <v>68</v>
      </c>
      <c r="F381" s="21" t="s">
        <v>61</v>
      </c>
      <c r="G381" s="21" t="s">
        <v>62</v>
      </c>
      <c r="H381" s="21" t="s">
        <v>63</v>
      </c>
      <c r="I381" s="21" t="s">
        <v>64</v>
      </c>
      <c r="J381" s="22">
        <v>43593</v>
      </c>
      <c r="K381" s="23">
        <v>0.38942129629630001</v>
      </c>
      <c r="L381" s="22">
        <v>43593</v>
      </c>
      <c r="M381" s="23">
        <v>0.39218750000000002</v>
      </c>
      <c r="N381" s="24">
        <v>2</v>
      </c>
      <c r="O381" s="21" t="s">
        <v>66</v>
      </c>
      <c r="P381" s="24">
        <f>TotalMov[[#This Row],[Confirmed activ. 3 (ILE03)]]</f>
        <v>2</v>
      </c>
      <c r="Q381" s="24">
        <v>15</v>
      </c>
      <c r="R381" s="21" t="s">
        <v>66</v>
      </c>
      <c r="S381" s="21" t="s">
        <v>67</v>
      </c>
    </row>
    <row r="382" spans="1:19" x14ac:dyDescent="0.35">
      <c r="A382" s="21">
        <v>1528720</v>
      </c>
      <c r="B382" s="53">
        <v>411586</v>
      </c>
      <c r="C382" s="21">
        <f>VLOOKUP(TotalMov[[#This Row],[Order]],'Total Mov by SS'!B:C,2,0)</f>
        <v>129</v>
      </c>
      <c r="D382" s="21" t="s">
        <v>59</v>
      </c>
      <c r="E382" s="21" t="s">
        <v>73</v>
      </c>
      <c r="F382" s="21" t="s">
        <v>69</v>
      </c>
      <c r="G382" s="21" t="s">
        <v>62</v>
      </c>
      <c r="H382" s="21" t="s">
        <v>70</v>
      </c>
      <c r="I382" s="21" t="s">
        <v>71</v>
      </c>
      <c r="J382" s="22">
        <v>43593</v>
      </c>
      <c r="K382" s="23">
        <v>0.39748842592592998</v>
      </c>
      <c r="L382" s="22">
        <v>43593</v>
      </c>
      <c r="M382" s="23">
        <v>0.39748842592592998</v>
      </c>
      <c r="N382" s="24">
        <v>20</v>
      </c>
      <c r="O382" s="21" t="s">
        <v>66</v>
      </c>
      <c r="P382" s="24">
        <f>TotalMov[[#This Row],[Confirmed activ. 3 (ILE03)]]</f>
        <v>20</v>
      </c>
      <c r="Q382" s="24">
        <v>20</v>
      </c>
      <c r="R382" s="21" t="s">
        <v>66</v>
      </c>
      <c r="S382" s="21" t="s">
        <v>72</v>
      </c>
    </row>
    <row r="383" spans="1:19" x14ac:dyDescent="0.35">
      <c r="A383" s="21">
        <v>1528720</v>
      </c>
      <c r="B383" s="53">
        <v>411586</v>
      </c>
      <c r="C383" s="21">
        <f>VLOOKUP(TotalMov[[#This Row],[Order]],'Total Mov by SS'!B:C,2,0)</f>
        <v>129</v>
      </c>
      <c r="D383" s="21" t="s">
        <v>59</v>
      </c>
      <c r="E383" s="21" t="s">
        <v>75</v>
      </c>
      <c r="F383" s="21" t="s">
        <v>61</v>
      </c>
      <c r="G383" s="21" t="s">
        <v>62</v>
      </c>
      <c r="H383" s="21" t="s">
        <v>63</v>
      </c>
      <c r="I383" s="21" t="s">
        <v>74</v>
      </c>
      <c r="J383" s="22">
        <v>43593</v>
      </c>
      <c r="K383" s="23">
        <v>0.40840277777778</v>
      </c>
      <c r="L383" s="22">
        <v>43593</v>
      </c>
      <c r="M383" s="23">
        <v>0.63959490740740998</v>
      </c>
      <c r="N383" s="25">
        <v>5.5490000000000004</v>
      </c>
      <c r="O383" s="21" t="s">
        <v>77</v>
      </c>
      <c r="P383" s="24">
        <f>TotalMov[[#This Row],[Confirmed activ. 3 (ILE03)]]*60</f>
        <v>332.94</v>
      </c>
      <c r="Q383" s="24">
        <v>350</v>
      </c>
      <c r="R383" s="21" t="s">
        <v>66</v>
      </c>
      <c r="S383" s="21" t="s">
        <v>67</v>
      </c>
    </row>
    <row r="384" spans="1:19" x14ac:dyDescent="0.35">
      <c r="A384" s="21">
        <v>1528720</v>
      </c>
      <c r="B384" s="53">
        <v>411586</v>
      </c>
      <c r="C384" s="21">
        <f>VLOOKUP(TotalMov[[#This Row],[Order]],'Total Mov by SS'!B:C,2,0)</f>
        <v>129</v>
      </c>
      <c r="D384" s="21" t="s">
        <v>59</v>
      </c>
      <c r="E384" s="21" t="s">
        <v>78</v>
      </c>
      <c r="F384" s="21" t="s">
        <v>61</v>
      </c>
      <c r="G384" s="21" t="s">
        <v>62</v>
      </c>
      <c r="H384" s="21" t="s">
        <v>63</v>
      </c>
      <c r="I384" s="21" t="s">
        <v>76</v>
      </c>
      <c r="J384" s="22">
        <v>43594</v>
      </c>
      <c r="K384" s="23">
        <v>0.32053240740741001</v>
      </c>
      <c r="L384" s="22">
        <v>43599</v>
      </c>
      <c r="M384" s="23">
        <v>0.63103009259259002</v>
      </c>
      <c r="N384" s="25">
        <v>30.614999999999998</v>
      </c>
      <c r="O384" s="21" t="s">
        <v>77</v>
      </c>
      <c r="P384" s="24">
        <f>TotalMov[[#This Row],[Confirmed activ. 3 (ILE03)]]*60</f>
        <v>1836.8999999999999</v>
      </c>
      <c r="Q384" s="24">
        <v>1020</v>
      </c>
      <c r="R384" s="21" t="s">
        <v>66</v>
      </c>
      <c r="S384" s="21" t="s">
        <v>67</v>
      </c>
    </row>
    <row r="385" spans="1:19" x14ac:dyDescent="0.35">
      <c r="A385" s="21">
        <v>1528720</v>
      </c>
      <c r="B385" s="53">
        <v>411586</v>
      </c>
      <c r="C385" s="21">
        <f>VLOOKUP(TotalMov[[#This Row],[Order]],'Total Mov by SS'!B:C,2,0)</f>
        <v>129</v>
      </c>
      <c r="D385" s="21" t="s">
        <v>59</v>
      </c>
      <c r="E385" s="21" t="s">
        <v>80</v>
      </c>
      <c r="F385" s="21" t="s">
        <v>61</v>
      </c>
      <c r="G385" s="21" t="s">
        <v>62</v>
      </c>
      <c r="H385" s="21" t="s">
        <v>63</v>
      </c>
      <c r="I385" s="21" t="s">
        <v>112</v>
      </c>
      <c r="J385" s="22">
        <v>43599</v>
      </c>
      <c r="K385" s="23">
        <v>0.63115740740741</v>
      </c>
      <c r="L385" s="22">
        <v>43599</v>
      </c>
      <c r="M385" s="23">
        <v>0.63967592592593003</v>
      </c>
      <c r="N385" s="25">
        <v>12.266999999999999</v>
      </c>
      <c r="O385" s="21" t="s">
        <v>66</v>
      </c>
      <c r="P385" s="24">
        <f>TotalMov[[#This Row],[Confirmed activ. 3 (ILE03)]]</f>
        <v>12.266999999999999</v>
      </c>
      <c r="Q385" s="24">
        <v>50</v>
      </c>
      <c r="R385" s="21" t="s">
        <v>66</v>
      </c>
      <c r="S385" s="21" t="s">
        <v>67</v>
      </c>
    </row>
    <row r="386" spans="1:19" x14ac:dyDescent="0.35">
      <c r="A386" s="21">
        <v>1528720</v>
      </c>
      <c r="B386" s="53">
        <v>411586</v>
      </c>
      <c r="C386" s="21">
        <f>VLOOKUP(TotalMov[[#This Row],[Order]],'Total Mov by SS'!B:C,2,0)</f>
        <v>129</v>
      </c>
      <c r="D386" s="21" t="s">
        <v>59</v>
      </c>
      <c r="E386" s="21" t="s">
        <v>82</v>
      </c>
      <c r="F386" s="21" t="s">
        <v>89</v>
      </c>
      <c r="G386" s="21" t="s">
        <v>90</v>
      </c>
      <c r="H386" s="21" t="s">
        <v>91</v>
      </c>
      <c r="I386" s="21" t="s">
        <v>92</v>
      </c>
      <c r="J386" s="22"/>
      <c r="K386" s="23">
        <v>0</v>
      </c>
      <c r="L386" s="22"/>
      <c r="M386" s="23">
        <v>0</v>
      </c>
      <c r="N386" s="25">
        <v>0</v>
      </c>
      <c r="O386" s="21" t="s">
        <v>93</v>
      </c>
      <c r="P386" s="24"/>
      <c r="Q386" s="24">
        <v>2150</v>
      </c>
      <c r="R386" s="21" t="s">
        <v>66</v>
      </c>
      <c r="S386" s="21" t="s">
        <v>94</v>
      </c>
    </row>
    <row r="387" spans="1:19" x14ac:dyDescent="0.35">
      <c r="A387" s="21">
        <v>1528720</v>
      </c>
      <c r="B387" s="53">
        <v>411586</v>
      </c>
      <c r="C387" s="21">
        <f>VLOOKUP(TotalMov[[#This Row],[Order]],'Total Mov by SS'!B:C,2,0)</f>
        <v>129</v>
      </c>
      <c r="D387" s="21" t="s">
        <v>59</v>
      </c>
      <c r="E387" s="21" t="s">
        <v>85</v>
      </c>
      <c r="F387" s="21" t="s">
        <v>69</v>
      </c>
      <c r="G387" s="21" t="s">
        <v>62</v>
      </c>
      <c r="H387" s="21" t="s">
        <v>70</v>
      </c>
      <c r="I387" s="21" t="s">
        <v>79</v>
      </c>
      <c r="J387" s="22">
        <v>43600</v>
      </c>
      <c r="K387" s="23">
        <v>0.38582175925925999</v>
      </c>
      <c r="L387" s="22">
        <v>43600</v>
      </c>
      <c r="M387" s="23">
        <v>0.38582175925925999</v>
      </c>
      <c r="N387" s="24">
        <v>20</v>
      </c>
      <c r="O387" s="21" t="s">
        <v>66</v>
      </c>
      <c r="P387" s="24">
        <f>TotalMov[[#This Row],[Confirmed activ. 3 (ILE03)]]</f>
        <v>20</v>
      </c>
      <c r="Q387" s="24">
        <v>20</v>
      </c>
      <c r="R387" s="21" t="s">
        <v>66</v>
      </c>
      <c r="S387" s="21" t="s">
        <v>72</v>
      </c>
    </row>
    <row r="388" spans="1:19" x14ac:dyDescent="0.35">
      <c r="A388" s="21">
        <v>1528720</v>
      </c>
      <c r="B388" s="53">
        <v>411586</v>
      </c>
      <c r="C388" s="21">
        <f>VLOOKUP(TotalMov[[#This Row],[Order]],'Total Mov by SS'!B:C,2,0)</f>
        <v>129</v>
      </c>
      <c r="D388" s="21" t="s">
        <v>59</v>
      </c>
      <c r="E388" s="21" t="s">
        <v>88</v>
      </c>
      <c r="F388" s="21" t="s">
        <v>69</v>
      </c>
      <c r="G388" s="21" t="s">
        <v>62</v>
      </c>
      <c r="H388" s="21" t="s">
        <v>70</v>
      </c>
      <c r="I388" s="21" t="s">
        <v>81</v>
      </c>
      <c r="J388" s="22">
        <v>43600</v>
      </c>
      <c r="K388" s="23">
        <v>0.38600694444444</v>
      </c>
      <c r="L388" s="22">
        <v>43600</v>
      </c>
      <c r="M388" s="23">
        <v>0.38600694444444</v>
      </c>
      <c r="N388" s="24">
        <v>20</v>
      </c>
      <c r="O388" s="21" t="s">
        <v>66</v>
      </c>
      <c r="P388" s="24">
        <f>TotalMov[[#This Row],[Confirmed activ. 3 (ILE03)]]</f>
        <v>20</v>
      </c>
      <c r="Q388" s="24">
        <v>20</v>
      </c>
      <c r="R388" s="21" t="s">
        <v>66</v>
      </c>
      <c r="S388" s="21" t="s">
        <v>72</v>
      </c>
    </row>
    <row r="389" spans="1:19" x14ac:dyDescent="0.35">
      <c r="A389" s="21">
        <v>1528720</v>
      </c>
      <c r="B389" s="53">
        <v>411586</v>
      </c>
      <c r="C389" s="21">
        <f>VLOOKUP(TotalMov[[#This Row],[Order]],'Total Mov by SS'!B:C,2,0)</f>
        <v>129</v>
      </c>
      <c r="D389" s="21" t="s">
        <v>59</v>
      </c>
      <c r="E389" s="21" t="s">
        <v>95</v>
      </c>
      <c r="F389" s="21" t="s">
        <v>83</v>
      </c>
      <c r="G389" s="21" t="s">
        <v>62</v>
      </c>
      <c r="H389" s="21" t="s">
        <v>84</v>
      </c>
      <c r="I389" s="21" t="s">
        <v>84</v>
      </c>
      <c r="J389" s="22">
        <v>43600</v>
      </c>
      <c r="K389" s="23">
        <v>0.49686342592593002</v>
      </c>
      <c r="L389" s="22">
        <v>43601</v>
      </c>
      <c r="M389" s="23">
        <v>0.24474537037037</v>
      </c>
      <c r="N389" s="25">
        <v>6.5910000000000002</v>
      </c>
      <c r="O389" s="21" t="s">
        <v>77</v>
      </c>
      <c r="P389" s="24">
        <f>TotalMov[[#This Row],[Confirmed activ. 3 (ILE03)]]*60</f>
        <v>395.46000000000004</v>
      </c>
      <c r="Q389" s="24">
        <v>450</v>
      </c>
      <c r="R389" s="21" t="s">
        <v>66</v>
      </c>
      <c r="S389" s="21" t="s">
        <v>67</v>
      </c>
    </row>
    <row r="390" spans="1:19" x14ac:dyDescent="0.35">
      <c r="A390" s="21">
        <v>1528720</v>
      </c>
      <c r="B390" s="53">
        <v>411586</v>
      </c>
      <c r="C390" s="21">
        <f>VLOOKUP(TotalMov[[#This Row],[Order]],'Total Mov by SS'!B:C,2,0)</f>
        <v>129</v>
      </c>
      <c r="D390" s="21" t="s">
        <v>59</v>
      </c>
      <c r="E390" s="21" t="s">
        <v>97</v>
      </c>
      <c r="F390" s="21" t="s">
        <v>86</v>
      </c>
      <c r="G390" s="21" t="s">
        <v>62</v>
      </c>
      <c r="H390" s="21" t="s">
        <v>87</v>
      </c>
      <c r="I390" s="21" t="s">
        <v>87</v>
      </c>
      <c r="J390" s="22">
        <v>43601</v>
      </c>
      <c r="K390" s="23">
        <v>0.49045138888889001</v>
      </c>
      <c r="L390" s="22">
        <v>43601</v>
      </c>
      <c r="M390" s="23">
        <v>0.49045138888889001</v>
      </c>
      <c r="N390" s="24">
        <v>20</v>
      </c>
      <c r="O390" s="21" t="s">
        <v>66</v>
      </c>
      <c r="P390" s="24">
        <f>TotalMov[[#This Row],[Confirmed activ. 3 (ILE03)]]</f>
        <v>20</v>
      </c>
      <c r="Q390" s="24">
        <v>20</v>
      </c>
      <c r="R390" s="21" t="s">
        <v>66</v>
      </c>
      <c r="S390" s="21" t="s">
        <v>72</v>
      </c>
    </row>
    <row r="391" spans="1:19" x14ac:dyDescent="0.35">
      <c r="A391" s="21">
        <v>1528720</v>
      </c>
      <c r="B391" s="53">
        <v>411586</v>
      </c>
      <c r="C391" s="21">
        <f>VLOOKUP(TotalMov[[#This Row],[Order]],'Total Mov by SS'!B:C,2,0)</f>
        <v>129</v>
      </c>
      <c r="D391" s="21" t="s">
        <v>59</v>
      </c>
      <c r="E391" s="21" t="s">
        <v>99</v>
      </c>
      <c r="F391" s="21" t="s">
        <v>61</v>
      </c>
      <c r="G391" s="21" t="s">
        <v>62</v>
      </c>
      <c r="H391" s="21" t="s">
        <v>63</v>
      </c>
      <c r="I391" s="21" t="s">
        <v>96</v>
      </c>
      <c r="J391" s="22">
        <v>43604</v>
      </c>
      <c r="K391" s="23">
        <v>0.39165509259259002</v>
      </c>
      <c r="L391" s="22">
        <v>43604</v>
      </c>
      <c r="M391" s="23">
        <v>0.56365740740740999</v>
      </c>
      <c r="N391" s="25">
        <v>29.817</v>
      </c>
      <c r="O391" s="21" t="s">
        <v>66</v>
      </c>
      <c r="P391" s="24">
        <f>TotalMov[[#This Row],[Confirmed activ. 3 (ILE03)]]</f>
        <v>29.817</v>
      </c>
      <c r="Q391" s="24">
        <v>100</v>
      </c>
      <c r="R391" s="21" t="s">
        <v>66</v>
      </c>
      <c r="S391" s="21" t="s">
        <v>67</v>
      </c>
    </row>
    <row r="392" spans="1:19" x14ac:dyDescent="0.35">
      <c r="A392" s="21">
        <v>1528720</v>
      </c>
      <c r="B392" s="53">
        <v>411586</v>
      </c>
      <c r="C392" s="21">
        <f>VLOOKUP(TotalMov[[#This Row],[Order]],'Total Mov by SS'!B:C,2,0)</f>
        <v>129</v>
      </c>
      <c r="D392" s="21" t="s">
        <v>59</v>
      </c>
      <c r="E392" s="21" t="s">
        <v>101</v>
      </c>
      <c r="F392" s="21" t="s">
        <v>69</v>
      </c>
      <c r="G392" s="21" t="s">
        <v>62</v>
      </c>
      <c r="H392" s="21" t="s">
        <v>70</v>
      </c>
      <c r="I392" s="21" t="s">
        <v>98</v>
      </c>
      <c r="J392" s="22">
        <v>43611</v>
      </c>
      <c r="K392" s="23">
        <v>0.56128472222222003</v>
      </c>
      <c r="L392" s="22">
        <v>43611</v>
      </c>
      <c r="M392" s="23">
        <v>0.56128472222222003</v>
      </c>
      <c r="N392" s="24">
        <v>20</v>
      </c>
      <c r="O392" s="21" t="s">
        <v>66</v>
      </c>
      <c r="P392" s="24">
        <f>TotalMov[[#This Row],[Confirmed activ. 3 (ILE03)]]</f>
        <v>20</v>
      </c>
      <c r="Q392" s="24">
        <v>20</v>
      </c>
      <c r="R392" s="21" t="s">
        <v>66</v>
      </c>
      <c r="S392" s="21" t="s">
        <v>72</v>
      </c>
    </row>
    <row r="393" spans="1:19" x14ac:dyDescent="0.35">
      <c r="A393" s="21">
        <v>1528720</v>
      </c>
      <c r="B393" s="53">
        <v>411586</v>
      </c>
      <c r="C393" s="21">
        <f>VLOOKUP(TotalMov[[#This Row],[Order]],'Total Mov by SS'!B:C,2,0)</f>
        <v>129</v>
      </c>
      <c r="D393" s="21" t="s">
        <v>59</v>
      </c>
      <c r="E393" s="21" t="s">
        <v>104</v>
      </c>
      <c r="F393" s="21" t="s">
        <v>69</v>
      </c>
      <c r="G393" s="21" t="s">
        <v>62</v>
      </c>
      <c r="H393" s="21" t="s">
        <v>70</v>
      </c>
      <c r="I393" s="21" t="s">
        <v>100</v>
      </c>
      <c r="J393" s="22">
        <v>43611</v>
      </c>
      <c r="K393" s="23">
        <v>0.56140046296295998</v>
      </c>
      <c r="L393" s="22">
        <v>43611</v>
      </c>
      <c r="M393" s="23">
        <v>0.56140046296295998</v>
      </c>
      <c r="N393" s="24">
        <v>30</v>
      </c>
      <c r="O393" s="21" t="s">
        <v>66</v>
      </c>
      <c r="P393" s="24">
        <f>TotalMov[[#This Row],[Confirmed activ. 3 (ILE03)]]</f>
        <v>30</v>
      </c>
      <c r="Q393" s="24">
        <v>30</v>
      </c>
      <c r="R393" s="21" t="s">
        <v>66</v>
      </c>
      <c r="S393" s="21" t="s">
        <v>72</v>
      </c>
    </row>
    <row r="394" spans="1:19" x14ac:dyDescent="0.35">
      <c r="A394" s="21">
        <v>1528720</v>
      </c>
      <c r="B394" s="53">
        <v>411586</v>
      </c>
      <c r="C394" s="21">
        <f>VLOOKUP(TotalMov[[#This Row],[Order]],'Total Mov by SS'!B:C,2,0)</f>
        <v>129</v>
      </c>
      <c r="D394" s="21" t="s">
        <v>59</v>
      </c>
      <c r="E394" s="21" t="s">
        <v>113</v>
      </c>
      <c r="F394" s="21" t="s">
        <v>102</v>
      </c>
      <c r="G394" s="21" t="s">
        <v>62</v>
      </c>
      <c r="H394" s="21" t="s">
        <v>100</v>
      </c>
      <c r="I394" s="21" t="s">
        <v>103</v>
      </c>
      <c r="J394" s="22">
        <v>43611</v>
      </c>
      <c r="K394" s="23">
        <v>0.56150462962962999</v>
      </c>
      <c r="L394" s="22">
        <v>43611</v>
      </c>
      <c r="M394" s="23">
        <v>0.56150462962962999</v>
      </c>
      <c r="N394" s="24">
        <v>30</v>
      </c>
      <c r="O394" s="21" t="s">
        <v>66</v>
      </c>
      <c r="P394" s="24">
        <f>TotalMov[[#This Row],[Confirmed activ. 3 (ILE03)]]</f>
        <v>30</v>
      </c>
      <c r="Q394" s="24">
        <v>30</v>
      </c>
      <c r="R394" s="21" t="s">
        <v>66</v>
      </c>
      <c r="S394" s="21" t="s">
        <v>72</v>
      </c>
    </row>
    <row r="395" spans="1:19" x14ac:dyDescent="0.35">
      <c r="A395" s="21">
        <v>1528720</v>
      </c>
      <c r="B395" s="53">
        <v>411586</v>
      </c>
      <c r="C395" s="21">
        <f>VLOOKUP(TotalMov[[#This Row],[Order]],'Total Mov by SS'!B:C,2,0)</f>
        <v>129</v>
      </c>
      <c r="D395" s="21" t="s">
        <v>59</v>
      </c>
      <c r="E395" s="21" t="s">
        <v>114</v>
      </c>
      <c r="F395" s="21" t="s">
        <v>102</v>
      </c>
      <c r="G395" s="21" t="s">
        <v>105</v>
      </c>
      <c r="H395" s="21" t="s">
        <v>100</v>
      </c>
      <c r="I395" s="21" t="s">
        <v>106</v>
      </c>
      <c r="J395" s="22">
        <v>43612</v>
      </c>
      <c r="K395" s="23">
        <v>0.55399305555556</v>
      </c>
      <c r="L395" s="22">
        <v>43612</v>
      </c>
      <c r="M395" s="23">
        <v>0.55399305555556</v>
      </c>
      <c r="N395" s="24">
        <v>45</v>
      </c>
      <c r="O395" s="21" t="s">
        <v>66</v>
      </c>
      <c r="P395" s="24">
        <f>TotalMov[[#This Row],[Confirmed activ. 3 (ILE03)]]</f>
        <v>45</v>
      </c>
      <c r="Q395" s="24">
        <v>45</v>
      </c>
      <c r="R395" s="21" t="s">
        <v>66</v>
      </c>
      <c r="S395" s="21" t="s">
        <v>72</v>
      </c>
    </row>
    <row r="396" spans="1:19" x14ac:dyDescent="0.35">
      <c r="A396" s="21">
        <v>1528720</v>
      </c>
      <c r="B396" s="53">
        <v>411586</v>
      </c>
      <c r="C396" s="21">
        <f>VLOOKUP(TotalMov[[#This Row],[Order]],'Total Mov by SS'!B:C,2,0)</f>
        <v>129</v>
      </c>
      <c r="D396" s="21" t="s">
        <v>107</v>
      </c>
      <c r="E396" s="21" t="s">
        <v>60</v>
      </c>
      <c r="F396" s="21" t="s">
        <v>61</v>
      </c>
      <c r="G396" s="21" t="s">
        <v>90</v>
      </c>
      <c r="H396" s="21" t="s">
        <v>63</v>
      </c>
      <c r="I396" s="21" t="s">
        <v>108</v>
      </c>
      <c r="J396" s="22"/>
      <c r="K396" s="23">
        <v>0</v>
      </c>
      <c r="L396" s="22"/>
      <c r="M396" s="23">
        <v>0</v>
      </c>
      <c r="N396" s="25">
        <v>0</v>
      </c>
      <c r="O396" s="21" t="s">
        <v>93</v>
      </c>
      <c r="P396" s="24"/>
      <c r="Q396" s="24">
        <v>1</v>
      </c>
      <c r="R396" s="21" t="s">
        <v>66</v>
      </c>
      <c r="S396" s="21" t="s">
        <v>94</v>
      </c>
    </row>
    <row r="397" spans="1:19" x14ac:dyDescent="0.35">
      <c r="A397" s="21">
        <v>1528720</v>
      </c>
      <c r="B397" s="53">
        <v>411586</v>
      </c>
      <c r="C397" s="21">
        <f>VLOOKUP(TotalMov[[#This Row],[Order]],'Total Mov by SS'!B:C,2,0)</f>
        <v>129</v>
      </c>
      <c r="D397" s="21" t="s">
        <v>109</v>
      </c>
      <c r="E397" s="21" t="s">
        <v>95</v>
      </c>
      <c r="F397" s="21" t="s">
        <v>83</v>
      </c>
      <c r="G397" s="21" t="s">
        <v>90</v>
      </c>
      <c r="H397" s="21" t="s">
        <v>84</v>
      </c>
      <c r="I397" s="21" t="s">
        <v>110</v>
      </c>
      <c r="J397" s="22"/>
      <c r="K397" s="23">
        <v>0</v>
      </c>
      <c r="L397" s="22"/>
      <c r="M397" s="23">
        <v>0</v>
      </c>
      <c r="N397" s="25">
        <v>0</v>
      </c>
      <c r="O397" s="21" t="s">
        <v>93</v>
      </c>
      <c r="P397" s="24"/>
      <c r="Q397" s="24">
        <v>5</v>
      </c>
      <c r="R397" s="21" t="s">
        <v>66</v>
      </c>
      <c r="S397" s="21" t="s">
        <v>94</v>
      </c>
    </row>
    <row r="398" spans="1:19" x14ac:dyDescent="0.35">
      <c r="A398" s="21">
        <v>1529649</v>
      </c>
      <c r="B398" s="53">
        <v>411586</v>
      </c>
      <c r="C398" s="21">
        <f>VLOOKUP(TotalMov[[#This Row],[Order]],'Total Mov by SS'!B:C,2,0)</f>
        <v>130</v>
      </c>
      <c r="D398" s="21" t="s">
        <v>59</v>
      </c>
      <c r="E398" s="21" t="s">
        <v>60</v>
      </c>
      <c r="F398" s="21" t="s">
        <v>83</v>
      </c>
      <c r="G398" s="21" t="s">
        <v>62</v>
      </c>
      <c r="H398" s="21" t="s">
        <v>84</v>
      </c>
      <c r="I398" s="21" t="s">
        <v>111</v>
      </c>
      <c r="J398" s="22">
        <v>43593</v>
      </c>
      <c r="K398" s="23">
        <v>0.55377314814815004</v>
      </c>
      <c r="L398" s="22">
        <v>43593</v>
      </c>
      <c r="M398" s="23">
        <v>0.95800925925925995</v>
      </c>
      <c r="N398" s="24">
        <v>29</v>
      </c>
      <c r="O398" s="21" t="s">
        <v>66</v>
      </c>
      <c r="P398" s="24">
        <f>TotalMov[[#This Row],[Confirmed activ. 3 (ILE03)]]</f>
        <v>29</v>
      </c>
      <c r="Q398" s="24">
        <v>40</v>
      </c>
      <c r="R398" s="21" t="s">
        <v>66</v>
      </c>
      <c r="S398" s="21" t="s">
        <v>67</v>
      </c>
    </row>
    <row r="399" spans="1:19" x14ac:dyDescent="0.35">
      <c r="A399" s="21">
        <v>1529649</v>
      </c>
      <c r="B399" s="53">
        <v>411586</v>
      </c>
      <c r="C399" s="21">
        <f>VLOOKUP(TotalMov[[#This Row],[Order]],'Total Mov by SS'!B:C,2,0)</f>
        <v>130</v>
      </c>
      <c r="D399" s="21" t="s">
        <v>59</v>
      </c>
      <c r="E399" s="21" t="s">
        <v>68</v>
      </c>
      <c r="F399" s="21" t="s">
        <v>61</v>
      </c>
      <c r="G399" s="21" t="s">
        <v>62</v>
      </c>
      <c r="H399" s="21" t="s">
        <v>63</v>
      </c>
      <c r="I399" s="21" t="s">
        <v>64</v>
      </c>
      <c r="J399" s="22">
        <v>43594</v>
      </c>
      <c r="K399" s="23">
        <v>0.50788194444444001</v>
      </c>
      <c r="L399" s="22">
        <v>43594</v>
      </c>
      <c r="M399" s="23">
        <v>0.51947916666667004</v>
      </c>
      <c r="N399" s="25">
        <v>8.35</v>
      </c>
      <c r="O399" s="21" t="s">
        <v>66</v>
      </c>
      <c r="P399" s="24">
        <f>TotalMov[[#This Row],[Confirmed activ. 3 (ILE03)]]</f>
        <v>8.35</v>
      </c>
      <c r="Q399" s="24">
        <v>15</v>
      </c>
      <c r="R399" s="21" t="s">
        <v>66</v>
      </c>
      <c r="S399" s="21" t="s">
        <v>67</v>
      </c>
    </row>
    <row r="400" spans="1:19" x14ac:dyDescent="0.35">
      <c r="A400" s="21">
        <v>1529649</v>
      </c>
      <c r="B400" s="53">
        <v>411586</v>
      </c>
      <c r="C400" s="21">
        <f>VLOOKUP(TotalMov[[#This Row],[Order]],'Total Mov by SS'!B:C,2,0)</f>
        <v>130</v>
      </c>
      <c r="D400" s="21" t="s">
        <v>59</v>
      </c>
      <c r="E400" s="21" t="s">
        <v>73</v>
      </c>
      <c r="F400" s="21" t="s">
        <v>69</v>
      </c>
      <c r="G400" s="21" t="s">
        <v>62</v>
      </c>
      <c r="H400" s="21" t="s">
        <v>70</v>
      </c>
      <c r="I400" s="21" t="s">
        <v>71</v>
      </c>
      <c r="J400" s="22">
        <v>43594</v>
      </c>
      <c r="K400" s="23">
        <v>0.52521990740740998</v>
      </c>
      <c r="L400" s="22">
        <v>43594</v>
      </c>
      <c r="M400" s="23">
        <v>0.52521990740740998</v>
      </c>
      <c r="N400" s="24">
        <v>20</v>
      </c>
      <c r="O400" s="21" t="s">
        <v>66</v>
      </c>
      <c r="P400" s="24">
        <f>TotalMov[[#This Row],[Confirmed activ. 3 (ILE03)]]</f>
        <v>20</v>
      </c>
      <c r="Q400" s="24">
        <v>20</v>
      </c>
      <c r="R400" s="21" t="s">
        <v>66</v>
      </c>
      <c r="S400" s="21" t="s">
        <v>72</v>
      </c>
    </row>
    <row r="401" spans="1:19" x14ac:dyDescent="0.35">
      <c r="A401" s="21">
        <v>1529649</v>
      </c>
      <c r="B401" s="53">
        <v>411586</v>
      </c>
      <c r="C401" s="21">
        <f>VLOOKUP(TotalMov[[#This Row],[Order]],'Total Mov by SS'!B:C,2,0)</f>
        <v>130</v>
      </c>
      <c r="D401" s="21" t="s">
        <v>59</v>
      </c>
      <c r="E401" s="21" t="s">
        <v>75</v>
      </c>
      <c r="F401" s="21" t="s">
        <v>61</v>
      </c>
      <c r="G401" s="21" t="s">
        <v>62</v>
      </c>
      <c r="H401" s="21" t="s">
        <v>63</v>
      </c>
      <c r="I401" s="21" t="s">
        <v>74</v>
      </c>
      <c r="J401" s="22">
        <v>43598</v>
      </c>
      <c r="K401" s="23">
        <v>0.39167824074073998</v>
      </c>
      <c r="L401" s="22">
        <v>43598</v>
      </c>
      <c r="M401" s="23">
        <v>0.39481481481481001</v>
      </c>
      <c r="N401" s="25">
        <v>2.4329999999999998</v>
      </c>
      <c r="O401" s="21" t="s">
        <v>66</v>
      </c>
      <c r="P401" s="24">
        <f>TotalMov[[#This Row],[Confirmed activ. 3 (ILE03)]]</f>
        <v>2.4329999999999998</v>
      </c>
      <c r="Q401" s="24">
        <v>350</v>
      </c>
      <c r="R401" s="21" t="s">
        <v>66</v>
      </c>
      <c r="S401" s="21" t="s">
        <v>67</v>
      </c>
    </row>
    <row r="402" spans="1:19" x14ac:dyDescent="0.35">
      <c r="A402" s="21">
        <v>1529649</v>
      </c>
      <c r="B402" s="53">
        <v>411586</v>
      </c>
      <c r="C402" s="21">
        <f>VLOOKUP(TotalMov[[#This Row],[Order]],'Total Mov by SS'!B:C,2,0)</f>
        <v>130</v>
      </c>
      <c r="D402" s="21" t="s">
        <v>59</v>
      </c>
      <c r="E402" s="21" t="s">
        <v>78</v>
      </c>
      <c r="F402" s="21" t="s">
        <v>61</v>
      </c>
      <c r="G402" s="21" t="s">
        <v>62</v>
      </c>
      <c r="H402" s="21" t="s">
        <v>63</v>
      </c>
      <c r="I402" s="21" t="s">
        <v>76</v>
      </c>
      <c r="J402" s="22">
        <v>43598</v>
      </c>
      <c r="K402" s="23">
        <v>0.39501157407407</v>
      </c>
      <c r="L402" s="22">
        <v>43598</v>
      </c>
      <c r="M402" s="23">
        <v>0.43859953703704002</v>
      </c>
      <c r="N402" s="25">
        <v>31.382999999999999</v>
      </c>
      <c r="O402" s="21" t="s">
        <v>66</v>
      </c>
      <c r="P402" s="24">
        <f>TotalMov[[#This Row],[Confirmed activ. 3 (ILE03)]]</f>
        <v>31.382999999999999</v>
      </c>
      <c r="Q402" s="24">
        <v>1020</v>
      </c>
      <c r="R402" s="21" t="s">
        <v>66</v>
      </c>
      <c r="S402" s="21" t="s">
        <v>67</v>
      </c>
    </row>
    <row r="403" spans="1:19" x14ac:dyDescent="0.35">
      <c r="A403" s="21">
        <v>1529649</v>
      </c>
      <c r="B403" s="53">
        <v>411586</v>
      </c>
      <c r="C403" s="21">
        <f>VLOOKUP(TotalMov[[#This Row],[Order]],'Total Mov by SS'!B:C,2,0)</f>
        <v>130</v>
      </c>
      <c r="D403" s="21" t="s">
        <v>59</v>
      </c>
      <c r="E403" s="21" t="s">
        <v>80</v>
      </c>
      <c r="F403" s="21" t="s">
        <v>61</v>
      </c>
      <c r="G403" s="21" t="s">
        <v>62</v>
      </c>
      <c r="H403" s="21" t="s">
        <v>63</v>
      </c>
      <c r="I403" s="21" t="s">
        <v>112</v>
      </c>
      <c r="J403" s="22">
        <v>43601</v>
      </c>
      <c r="K403" s="23">
        <v>0.60343749999999996</v>
      </c>
      <c r="L403" s="22">
        <v>43601</v>
      </c>
      <c r="M403" s="23">
        <v>0.60807870370369999</v>
      </c>
      <c r="N403" s="25">
        <v>6.6829999999999998</v>
      </c>
      <c r="O403" s="21" t="s">
        <v>66</v>
      </c>
      <c r="P403" s="24">
        <f>TotalMov[[#This Row],[Confirmed activ. 3 (ILE03)]]</f>
        <v>6.6829999999999998</v>
      </c>
      <c r="Q403" s="24">
        <v>50</v>
      </c>
      <c r="R403" s="21" t="s">
        <v>66</v>
      </c>
      <c r="S403" s="21" t="s">
        <v>67</v>
      </c>
    </row>
    <row r="404" spans="1:19" x14ac:dyDescent="0.35">
      <c r="A404" s="21">
        <v>1529649</v>
      </c>
      <c r="B404" s="53">
        <v>411586</v>
      </c>
      <c r="C404" s="21">
        <f>VLOOKUP(TotalMov[[#This Row],[Order]],'Total Mov by SS'!B:C,2,0)</f>
        <v>130</v>
      </c>
      <c r="D404" s="21" t="s">
        <v>59</v>
      </c>
      <c r="E404" s="21" t="s">
        <v>82</v>
      </c>
      <c r="F404" s="21" t="s">
        <v>89</v>
      </c>
      <c r="G404" s="21" t="s">
        <v>90</v>
      </c>
      <c r="H404" s="21" t="s">
        <v>91</v>
      </c>
      <c r="I404" s="21" t="s">
        <v>92</v>
      </c>
      <c r="J404" s="22"/>
      <c r="K404" s="23">
        <v>0</v>
      </c>
      <c r="L404" s="22"/>
      <c r="M404" s="23">
        <v>0</v>
      </c>
      <c r="N404" s="25">
        <v>0</v>
      </c>
      <c r="O404" s="21" t="s">
        <v>93</v>
      </c>
      <c r="P404" s="24"/>
      <c r="Q404" s="24">
        <v>2150</v>
      </c>
      <c r="R404" s="21" t="s">
        <v>66</v>
      </c>
      <c r="S404" s="21" t="s">
        <v>94</v>
      </c>
    </row>
    <row r="405" spans="1:19" x14ac:dyDescent="0.35">
      <c r="A405" s="21">
        <v>1529649</v>
      </c>
      <c r="B405" s="53">
        <v>411586</v>
      </c>
      <c r="C405" s="21">
        <f>VLOOKUP(TotalMov[[#This Row],[Order]],'Total Mov by SS'!B:C,2,0)</f>
        <v>130</v>
      </c>
      <c r="D405" s="21" t="s">
        <v>59</v>
      </c>
      <c r="E405" s="21" t="s">
        <v>85</v>
      </c>
      <c r="F405" s="21" t="s">
        <v>69</v>
      </c>
      <c r="G405" s="21" t="s">
        <v>62</v>
      </c>
      <c r="H405" s="21" t="s">
        <v>70</v>
      </c>
      <c r="I405" s="21" t="s">
        <v>79</v>
      </c>
      <c r="J405" s="22">
        <v>43601</v>
      </c>
      <c r="K405" s="23">
        <v>0.63681712962963</v>
      </c>
      <c r="L405" s="22">
        <v>43601</v>
      </c>
      <c r="M405" s="23">
        <v>0.63681712962963</v>
      </c>
      <c r="N405" s="24">
        <v>20</v>
      </c>
      <c r="O405" s="21" t="s">
        <v>66</v>
      </c>
      <c r="P405" s="24">
        <f>TotalMov[[#This Row],[Confirmed activ. 3 (ILE03)]]</f>
        <v>20</v>
      </c>
      <c r="Q405" s="24">
        <v>20</v>
      </c>
      <c r="R405" s="21" t="s">
        <v>66</v>
      </c>
      <c r="S405" s="21" t="s">
        <v>72</v>
      </c>
    </row>
    <row r="406" spans="1:19" x14ac:dyDescent="0.35">
      <c r="A406" s="21">
        <v>1529649</v>
      </c>
      <c r="B406" s="53">
        <v>411586</v>
      </c>
      <c r="C406" s="21">
        <f>VLOOKUP(TotalMov[[#This Row],[Order]],'Total Mov by SS'!B:C,2,0)</f>
        <v>130</v>
      </c>
      <c r="D406" s="21" t="s">
        <v>59</v>
      </c>
      <c r="E406" s="21" t="s">
        <v>88</v>
      </c>
      <c r="F406" s="21" t="s">
        <v>69</v>
      </c>
      <c r="G406" s="21" t="s">
        <v>62</v>
      </c>
      <c r="H406" s="21" t="s">
        <v>70</v>
      </c>
      <c r="I406" s="21" t="s">
        <v>81</v>
      </c>
      <c r="J406" s="22">
        <v>43601</v>
      </c>
      <c r="K406" s="23">
        <v>0.63709490740741004</v>
      </c>
      <c r="L406" s="22">
        <v>43601</v>
      </c>
      <c r="M406" s="23">
        <v>0.63709490740741004</v>
      </c>
      <c r="N406" s="24">
        <v>20</v>
      </c>
      <c r="O406" s="21" t="s">
        <v>66</v>
      </c>
      <c r="P406" s="24">
        <f>TotalMov[[#This Row],[Confirmed activ. 3 (ILE03)]]</f>
        <v>20</v>
      </c>
      <c r="Q406" s="24">
        <v>20</v>
      </c>
      <c r="R406" s="21" t="s">
        <v>66</v>
      </c>
      <c r="S406" s="21" t="s">
        <v>72</v>
      </c>
    </row>
    <row r="407" spans="1:19" x14ac:dyDescent="0.35">
      <c r="A407" s="21">
        <v>1529649</v>
      </c>
      <c r="B407" s="53">
        <v>411586</v>
      </c>
      <c r="C407" s="21">
        <f>VLOOKUP(TotalMov[[#This Row],[Order]],'Total Mov by SS'!B:C,2,0)</f>
        <v>130</v>
      </c>
      <c r="D407" s="21" t="s">
        <v>59</v>
      </c>
      <c r="E407" s="21" t="s">
        <v>95</v>
      </c>
      <c r="F407" s="21" t="s">
        <v>83</v>
      </c>
      <c r="G407" s="21" t="s">
        <v>62</v>
      </c>
      <c r="H407" s="21" t="s">
        <v>84</v>
      </c>
      <c r="I407" s="21" t="s">
        <v>84</v>
      </c>
      <c r="J407" s="22">
        <v>43604</v>
      </c>
      <c r="K407" s="23">
        <v>0.64487268518519003</v>
      </c>
      <c r="L407" s="22">
        <v>43605</v>
      </c>
      <c r="M407" s="23">
        <v>0.26377314814815001</v>
      </c>
      <c r="N407" s="25">
        <v>7.1050000000000004</v>
      </c>
      <c r="O407" s="21" t="s">
        <v>77</v>
      </c>
      <c r="P407" s="24">
        <f>TotalMov[[#This Row],[Confirmed activ. 3 (ILE03)]]*60</f>
        <v>426.3</v>
      </c>
      <c r="Q407" s="24">
        <v>450</v>
      </c>
      <c r="R407" s="21" t="s">
        <v>66</v>
      </c>
      <c r="S407" s="21" t="s">
        <v>67</v>
      </c>
    </row>
    <row r="408" spans="1:19" x14ac:dyDescent="0.35">
      <c r="A408" s="21">
        <v>1529649</v>
      </c>
      <c r="B408" s="53">
        <v>411586</v>
      </c>
      <c r="C408" s="21">
        <f>VLOOKUP(TotalMov[[#This Row],[Order]],'Total Mov by SS'!B:C,2,0)</f>
        <v>130</v>
      </c>
      <c r="D408" s="21" t="s">
        <v>59</v>
      </c>
      <c r="E408" s="21" t="s">
        <v>97</v>
      </c>
      <c r="F408" s="21" t="s">
        <v>86</v>
      </c>
      <c r="G408" s="21" t="s">
        <v>62</v>
      </c>
      <c r="H408" s="21" t="s">
        <v>87</v>
      </c>
      <c r="I408" s="21" t="s">
        <v>87</v>
      </c>
      <c r="J408" s="22">
        <v>43606</v>
      </c>
      <c r="K408" s="23">
        <v>0.29202546296296</v>
      </c>
      <c r="L408" s="22">
        <v>43606</v>
      </c>
      <c r="M408" s="23">
        <v>0.29202546296296</v>
      </c>
      <c r="N408" s="24">
        <v>20</v>
      </c>
      <c r="O408" s="21" t="s">
        <v>66</v>
      </c>
      <c r="P408" s="24">
        <f>TotalMov[[#This Row],[Confirmed activ. 3 (ILE03)]]</f>
        <v>20</v>
      </c>
      <c r="Q408" s="24">
        <v>20</v>
      </c>
      <c r="R408" s="21" t="s">
        <v>66</v>
      </c>
      <c r="S408" s="21" t="s">
        <v>72</v>
      </c>
    </row>
    <row r="409" spans="1:19" x14ac:dyDescent="0.35">
      <c r="A409" s="21">
        <v>1529649</v>
      </c>
      <c r="B409" s="53">
        <v>411586</v>
      </c>
      <c r="C409" s="21">
        <f>VLOOKUP(TotalMov[[#This Row],[Order]],'Total Mov by SS'!B:C,2,0)</f>
        <v>130</v>
      </c>
      <c r="D409" s="21" t="s">
        <v>59</v>
      </c>
      <c r="E409" s="21" t="s">
        <v>99</v>
      </c>
      <c r="F409" s="21" t="s">
        <v>61</v>
      </c>
      <c r="G409" s="21" t="s">
        <v>62</v>
      </c>
      <c r="H409" s="21" t="s">
        <v>63</v>
      </c>
      <c r="I409" s="21" t="s">
        <v>96</v>
      </c>
      <c r="J409" s="22">
        <v>43606</v>
      </c>
      <c r="K409" s="23">
        <v>0.38059027777777998</v>
      </c>
      <c r="L409" s="22">
        <v>43606</v>
      </c>
      <c r="M409" s="23">
        <v>0.57819444444444001</v>
      </c>
      <c r="N409" s="25">
        <v>54.116999999999997</v>
      </c>
      <c r="O409" s="21" t="s">
        <v>66</v>
      </c>
      <c r="P409" s="24">
        <f>TotalMov[[#This Row],[Confirmed activ. 3 (ILE03)]]</f>
        <v>54.116999999999997</v>
      </c>
      <c r="Q409" s="24">
        <v>100</v>
      </c>
      <c r="R409" s="21" t="s">
        <v>66</v>
      </c>
      <c r="S409" s="21" t="s">
        <v>67</v>
      </c>
    </row>
    <row r="410" spans="1:19" x14ac:dyDescent="0.35">
      <c r="A410" s="21">
        <v>1529649</v>
      </c>
      <c r="B410" s="53">
        <v>411586</v>
      </c>
      <c r="C410" s="21">
        <f>VLOOKUP(TotalMov[[#This Row],[Order]],'Total Mov by SS'!B:C,2,0)</f>
        <v>130</v>
      </c>
      <c r="D410" s="21" t="s">
        <v>59</v>
      </c>
      <c r="E410" s="21" t="s">
        <v>101</v>
      </c>
      <c r="F410" s="21" t="s">
        <v>69</v>
      </c>
      <c r="G410" s="21" t="s">
        <v>62</v>
      </c>
      <c r="H410" s="21" t="s">
        <v>70</v>
      </c>
      <c r="I410" s="21" t="s">
        <v>98</v>
      </c>
      <c r="J410" s="22">
        <v>43613</v>
      </c>
      <c r="K410" s="23">
        <v>0.48172453703703999</v>
      </c>
      <c r="L410" s="22">
        <v>43613</v>
      </c>
      <c r="M410" s="23">
        <v>0.48172453703703999</v>
      </c>
      <c r="N410" s="24">
        <v>20</v>
      </c>
      <c r="O410" s="21" t="s">
        <v>66</v>
      </c>
      <c r="P410" s="24">
        <f>TotalMov[[#This Row],[Confirmed activ. 3 (ILE03)]]</f>
        <v>20</v>
      </c>
      <c r="Q410" s="24">
        <v>20</v>
      </c>
      <c r="R410" s="21" t="s">
        <v>66</v>
      </c>
      <c r="S410" s="21" t="s">
        <v>72</v>
      </c>
    </row>
    <row r="411" spans="1:19" x14ac:dyDescent="0.35">
      <c r="A411" s="21">
        <v>1529649</v>
      </c>
      <c r="B411" s="53">
        <v>411586</v>
      </c>
      <c r="C411" s="21">
        <f>VLOOKUP(TotalMov[[#This Row],[Order]],'Total Mov by SS'!B:C,2,0)</f>
        <v>130</v>
      </c>
      <c r="D411" s="21" t="s">
        <v>59</v>
      </c>
      <c r="E411" s="21" t="s">
        <v>104</v>
      </c>
      <c r="F411" s="21" t="s">
        <v>69</v>
      </c>
      <c r="G411" s="21" t="s">
        <v>62</v>
      </c>
      <c r="H411" s="21" t="s">
        <v>70</v>
      </c>
      <c r="I411" s="21" t="s">
        <v>100</v>
      </c>
      <c r="J411" s="22">
        <v>43613</v>
      </c>
      <c r="K411" s="23">
        <v>0.48202546296296001</v>
      </c>
      <c r="L411" s="22">
        <v>43613</v>
      </c>
      <c r="M411" s="23">
        <v>0.48202546296296001</v>
      </c>
      <c r="N411" s="24">
        <v>30</v>
      </c>
      <c r="O411" s="21" t="s">
        <v>66</v>
      </c>
      <c r="P411" s="24">
        <f>TotalMov[[#This Row],[Confirmed activ. 3 (ILE03)]]</f>
        <v>30</v>
      </c>
      <c r="Q411" s="24">
        <v>30</v>
      </c>
      <c r="R411" s="21" t="s">
        <v>66</v>
      </c>
      <c r="S411" s="21" t="s">
        <v>67</v>
      </c>
    </row>
    <row r="412" spans="1:19" x14ac:dyDescent="0.35">
      <c r="A412" s="21">
        <v>1529649</v>
      </c>
      <c r="B412" s="53">
        <v>411586</v>
      </c>
      <c r="C412" s="21">
        <f>VLOOKUP(TotalMov[[#This Row],[Order]],'Total Mov by SS'!B:C,2,0)</f>
        <v>130</v>
      </c>
      <c r="D412" s="21" t="s">
        <v>59</v>
      </c>
      <c r="E412" s="21" t="s">
        <v>113</v>
      </c>
      <c r="F412" s="21" t="s">
        <v>102</v>
      </c>
      <c r="G412" s="21" t="s">
        <v>62</v>
      </c>
      <c r="H412" s="21" t="s">
        <v>100</v>
      </c>
      <c r="I412" s="21" t="s">
        <v>103</v>
      </c>
      <c r="J412" s="22">
        <v>43613</v>
      </c>
      <c r="K412" s="23">
        <v>0.61333333333332996</v>
      </c>
      <c r="L412" s="22">
        <v>43613</v>
      </c>
      <c r="M412" s="23">
        <v>0.61333333333332996</v>
      </c>
      <c r="N412" s="24">
        <v>30</v>
      </c>
      <c r="O412" s="21" t="s">
        <v>66</v>
      </c>
      <c r="P412" s="24">
        <f>TotalMov[[#This Row],[Confirmed activ. 3 (ILE03)]]</f>
        <v>30</v>
      </c>
      <c r="Q412" s="24">
        <v>30</v>
      </c>
      <c r="R412" s="21" t="s">
        <v>66</v>
      </c>
      <c r="S412" s="21" t="s">
        <v>72</v>
      </c>
    </row>
    <row r="413" spans="1:19" x14ac:dyDescent="0.35">
      <c r="A413" s="21">
        <v>1529649</v>
      </c>
      <c r="B413" s="53">
        <v>411586</v>
      </c>
      <c r="C413" s="21">
        <f>VLOOKUP(TotalMov[[#This Row],[Order]],'Total Mov by SS'!B:C,2,0)</f>
        <v>130</v>
      </c>
      <c r="D413" s="21" t="s">
        <v>59</v>
      </c>
      <c r="E413" s="21" t="s">
        <v>114</v>
      </c>
      <c r="F413" s="21" t="s">
        <v>102</v>
      </c>
      <c r="G413" s="21" t="s">
        <v>105</v>
      </c>
      <c r="H413" s="21" t="s">
        <v>100</v>
      </c>
      <c r="I413" s="21" t="s">
        <v>106</v>
      </c>
      <c r="J413" s="22">
        <v>43614</v>
      </c>
      <c r="K413" s="23">
        <v>0.56894675925925997</v>
      </c>
      <c r="L413" s="22">
        <v>43614</v>
      </c>
      <c r="M413" s="23">
        <v>0.56894675925925997</v>
      </c>
      <c r="N413" s="24">
        <v>45</v>
      </c>
      <c r="O413" s="21" t="s">
        <v>66</v>
      </c>
      <c r="P413" s="24">
        <f>TotalMov[[#This Row],[Confirmed activ. 3 (ILE03)]]</f>
        <v>45</v>
      </c>
      <c r="Q413" s="24">
        <v>45</v>
      </c>
      <c r="R413" s="21" t="s">
        <v>66</v>
      </c>
      <c r="S413" s="21" t="s">
        <v>72</v>
      </c>
    </row>
    <row r="414" spans="1:19" x14ac:dyDescent="0.35">
      <c r="A414" s="21">
        <v>1529649</v>
      </c>
      <c r="B414" s="53">
        <v>411586</v>
      </c>
      <c r="C414" s="21">
        <f>VLOOKUP(TotalMov[[#This Row],[Order]],'Total Mov by SS'!B:C,2,0)</f>
        <v>130</v>
      </c>
      <c r="D414" s="21" t="s">
        <v>107</v>
      </c>
      <c r="E414" s="21" t="s">
        <v>60</v>
      </c>
      <c r="F414" s="21" t="s">
        <v>61</v>
      </c>
      <c r="G414" s="21" t="s">
        <v>90</v>
      </c>
      <c r="H414" s="21" t="s">
        <v>63</v>
      </c>
      <c r="I414" s="21" t="s">
        <v>108</v>
      </c>
      <c r="J414" s="22">
        <v>43594</v>
      </c>
      <c r="K414" s="23">
        <v>0.53043981481480995</v>
      </c>
      <c r="L414" s="22">
        <v>43601</v>
      </c>
      <c r="M414" s="23">
        <v>0.61056712962963</v>
      </c>
      <c r="N414" s="25">
        <v>40.223999999999997</v>
      </c>
      <c r="O414" s="21" t="s">
        <v>77</v>
      </c>
      <c r="P414" s="24">
        <f>TotalMov[[#This Row],[Confirmed activ. 3 (ILE03)]]*60</f>
        <v>2413.4399999999996</v>
      </c>
      <c r="Q414" s="24">
        <v>1</v>
      </c>
      <c r="R414" s="21" t="s">
        <v>66</v>
      </c>
      <c r="S414" s="21" t="s">
        <v>67</v>
      </c>
    </row>
    <row r="415" spans="1:19" x14ac:dyDescent="0.35">
      <c r="A415" s="21">
        <v>1529649</v>
      </c>
      <c r="B415" s="53">
        <v>411586</v>
      </c>
      <c r="C415" s="21">
        <f>VLOOKUP(TotalMov[[#This Row],[Order]],'Total Mov by SS'!B:C,2,0)</f>
        <v>130</v>
      </c>
      <c r="D415" s="21" t="s">
        <v>109</v>
      </c>
      <c r="E415" s="21" t="s">
        <v>95</v>
      </c>
      <c r="F415" s="21" t="s">
        <v>83</v>
      </c>
      <c r="G415" s="21" t="s">
        <v>90</v>
      </c>
      <c r="H415" s="21" t="s">
        <v>84</v>
      </c>
      <c r="I415" s="21" t="s">
        <v>110</v>
      </c>
      <c r="J415" s="22">
        <v>43604</v>
      </c>
      <c r="K415" s="23">
        <v>0.95869212962963002</v>
      </c>
      <c r="L415" s="22">
        <v>43605</v>
      </c>
      <c r="M415" s="23">
        <v>0.26622685185185002</v>
      </c>
      <c r="N415" s="25">
        <v>1.845</v>
      </c>
      <c r="O415" s="21" t="s">
        <v>77</v>
      </c>
      <c r="P415" s="24">
        <f>TotalMov[[#This Row],[Confirmed activ. 3 (ILE03)]]*60</f>
        <v>110.7</v>
      </c>
      <c r="Q415" s="24">
        <v>5</v>
      </c>
      <c r="R415" s="21" t="s">
        <v>66</v>
      </c>
      <c r="S415" s="21" t="s">
        <v>67</v>
      </c>
    </row>
    <row r="416" spans="1:19" x14ac:dyDescent="0.35">
      <c r="A416" s="21">
        <v>1529650</v>
      </c>
      <c r="B416" s="53">
        <v>411586</v>
      </c>
      <c r="C416" s="21">
        <f>VLOOKUP(TotalMov[[#This Row],[Order]],'Total Mov by SS'!B:C,2,0)</f>
        <v>130</v>
      </c>
      <c r="D416" s="21" t="s">
        <v>59</v>
      </c>
      <c r="E416" s="21" t="s">
        <v>60</v>
      </c>
      <c r="F416" s="21" t="s">
        <v>83</v>
      </c>
      <c r="G416" s="21" t="s">
        <v>62</v>
      </c>
      <c r="H416" s="21" t="s">
        <v>84</v>
      </c>
      <c r="I416" s="21" t="s">
        <v>111</v>
      </c>
      <c r="J416" s="22">
        <v>43594</v>
      </c>
      <c r="K416" s="23">
        <v>0.64777777777778001</v>
      </c>
      <c r="L416" s="22">
        <v>43597</v>
      </c>
      <c r="M416" s="23">
        <v>0.63725694444444003</v>
      </c>
      <c r="N416" s="25">
        <v>11.743</v>
      </c>
      <c r="O416" s="21" t="s">
        <v>77</v>
      </c>
      <c r="P416" s="24">
        <f>TotalMov[[#This Row],[Confirmed activ. 3 (ILE03)]]*60</f>
        <v>704.58</v>
      </c>
      <c r="Q416" s="24">
        <v>40</v>
      </c>
      <c r="R416" s="21" t="s">
        <v>66</v>
      </c>
      <c r="S416" s="21" t="s">
        <v>67</v>
      </c>
    </row>
    <row r="417" spans="1:19" x14ac:dyDescent="0.35">
      <c r="A417" s="21">
        <v>1529650</v>
      </c>
      <c r="B417" s="53">
        <v>411586</v>
      </c>
      <c r="C417" s="21">
        <f>VLOOKUP(TotalMov[[#This Row],[Order]],'Total Mov by SS'!B:C,2,0)</f>
        <v>130</v>
      </c>
      <c r="D417" s="21" t="s">
        <v>59</v>
      </c>
      <c r="E417" s="21" t="s">
        <v>68</v>
      </c>
      <c r="F417" s="21" t="s">
        <v>61</v>
      </c>
      <c r="G417" s="21" t="s">
        <v>62</v>
      </c>
      <c r="H417" s="21" t="s">
        <v>63</v>
      </c>
      <c r="I417" s="21" t="s">
        <v>64</v>
      </c>
      <c r="J417" s="22">
        <v>43598</v>
      </c>
      <c r="K417" s="23">
        <v>0.38728009259259</v>
      </c>
      <c r="L417" s="22">
        <v>43598</v>
      </c>
      <c r="M417" s="23">
        <v>0.39167824074073998</v>
      </c>
      <c r="N417" s="25">
        <v>2.117</v>
      </c>
      <c r="O417" s="21" t="s">
        <v>66</v>
      </c>
      <c r="P417" s="24">
        <f>TotalMov[[#This Row],[Confirmed activ. 3 (ILE03)]]</f>
        <v>2.117</v>
      </c>
      <c r="Q417" s="24">
        <v>15</v>
      </c>
      <c r="R417" s="21" t="s">
        <v>66</v>
      </c>
      <c r="S417" s="21" t="s">
        <v>67</v>
      </c>
    </row>
    <row r="418" spans="1:19" x14ac:dyDescent="0.35">
      <c r="A418" s="21">
        <v>1529650</v>
      </c>
      <c r="B418" s="53">
        <v>411586</v>
      </c>
      <c r="C418" s="21">
        <f>VLOOKUP(TotalMov[[#This Row],[Order]],'Total Mov by SS'!B:C,2,0)</f>
        <v>130</v>
      </c>
      <c r="D418" s="21" t="s">
        <v>59</v>
      </c>
      <c r="E418" s="21" t="s">
        <v>73</v>
      </c>
      <c r="F418" s="21" t="s">
        <v>69</v>
      </c>
      <c r="G418" s="21" t="s">
        <v>62</v>
      </c>
      <c r="H418" s="21" t="s">
        <v>70</v>
      </c>
      <c r="I418" s="21" t="s">
        <v>71</v>
      </c>
      <c r="J418" s="22">
        <v>43598</v>
      </c>
      <c r="K418" s="23">
        <v>0.41260416666666999</v>
      </c>
      <c r="L418" s="22">
        <v>43598</v>
      </c>
      <c r="M418" s="23">
        <v>0.41260416666666999</v>
      </c>
      <c r="N418" s="24">
        <v>20</v>
      </c>
      <c r="O418" s="21" t="s">
        <v>66</v>
      </c>
      <c r="P418" s="24">
        <f>TotalMov[[#This Row],[Confirmed activ. 3 (ILE03)]]</f>
        <v>20</v>
      </c>
      <c r="Q418" s="24">
        <v>20</v>
      </c>
      <c r="R418" s="21" t="s">
        <v>66</v>
      </c>
      <c r="S418" s="21" t="s">
        <v>72</v>
      </c>
    </row>
    <row r="419" spans="1:19" x14ac:dyDescent="0.35">
      <c r="A419" s="21">
        <v>1529650</v>
      </c>
      <c r="B419" s="53">
        <v>411586</v>
      </c>
      <c r="C419" s="21">
        <f>VLOOKUP(TotalMov[[#This Row],[Order]],'Total Mov by SS'!B:C,2,0)</f>
        <v>130</v>
      </c>
      <c r="D419" s="21" t="s">
        <v>59</v>
      </c>
      <c r="E419" s="21" t="s">
        <v>75</v>
      </c>
      <c r="F419" s="21" t="s">
        <v>61</v>
      </c>
      <c r="G419" s="21" t="s">
        <v>62</v>
      </c>
      <c r="H419" s="21" t="s">
        <v>63</v>
      </c>
      <c r="I419" s="21" t="s">
        <v>74</v>
      </c>
      <c r="J419" s="22">
        <v>43598</v>
      </c>
      <c r="K419" s="23">
        <v>0.41983796296296</v>
      </c>
      <c r="L419" s="22">
        <v>43598</v>
      </c>
      <c r="M419" s="23">
        <v>0.64026620370370002</v>
      </c>
      <c r="N419" s="25">
        <v>5.29</v>
      </c>
      <c r="O419" s="21" t="s">
        <v>77</v>
      </c>
      <c r="P419" s="24">
        <f>TotalMov[[#This Row],[Confirmed activ. 3 (ILE03)]]*60</f>
        <v>317.39999999999998</v>
      </c>
      <c r="Q419" s="24">
        <v>350</v>
      </c>
      <c r="R419" s="21" t="s">
        <v>66</v>
      </c>
      <c r="S419" s="21" t="s">
        <v>67</v>
      </c>
    </row>
    <row r="420" spans="1:19" x14ac:dyDescent="0.35">
      <c r="A420" s="21">
        <v>1529650</v>
      </c>
      <c r="B420" s="53">
        <v>411586</v>
      </c>
      <c r="C420" s="21">
        <f>VLOOKUP(TotalMov[[#This Row],[Order]],'Total Mov by SS'!B:C,2,0)</f>
        <v>130</v>
      </c>
      <c r="D420" s="21" t="s">
        <v>59</v>
      </c>
      <c r="E420" s="21" t="s">
        <v>78</v>
      </c>
      <c r="F420" s="21" t="s">
        <v>61</v>
      </c>
      <c r="G420" s="21" t="s">
        <v>62</v>
      </c>
      <c r="H420" s="21" t="s">
        <v>63</v>
      </c>
      <c r="I420" s="21" t="s">
        <v>76</v>
      </c>
      <c r="J420" s="22">
        <v>43599</v>
      </c>
      <c r="K420" s="23">
        <v>0.31144675925926002</v>
      </c>
      <c r="L420" s="22">
        <v>43605</v>
      </c>
      <c r="M420" s="23">
        <v>0.44341435185185002</v>
      </c>
      <c r="N420" s="25">
        <v>26.802</v>
      </c>
      <c r="O420" s="21" t="s">
        <v>77</v>
      </c>
      <c r="P420" s="24">
        <f>TotalMov[[#This Row],[Confirmed activ. 3 (ILE03)]]*60</f>
        <v>1608.12</v>
      </c>
      <c r="Q420" s="24">
        <v>1020</v>
      </c>
      <c r="R420" s="21" t="s">
        <v>66</v>
      </c>
      <c r="S420" s="21" t="s">
        <v>67</v>
      </c>
    </row>
    <row r="421" spans="1:19" x14ac:dyDescent="0.35">
      <c r="A421" s="21">
        <v>1529650</v>
      </c>
      <c r="B421" s="53">
        <v>411586</v>
      </c>
      <c r="C421" s="21">
        <f>VLOOKUP(TotalMov[[#This Row],[Order]],'Total Mov by SS'!B:C,2,0)</f>
        <v>130</v>
      </c>
      <c r="D421" s="21" t="s">
        <v>59</v>
      </c>
      <c r="E421" s="21" t="s">
        <v>80</v>
      </c>
      <c r="F421" s="21" t="s">
        <v>61</v>
      </c>
      <c r="G421" s="21" t="s">
        <v>62</v>
      </c>
      <c r="H421" s="21" t="s">
        <v>63</v>
      </c>
      <c r="I421" s="21" t="s">
        <v>112</v>
      </c>
      <c r="J421" s="22">
        <v>43605</v>
      </c>
      <c r="K421" s="23">
        <v>0.44372685185185001</v>
      </c>
      <c r="L421" s="22">
        <v>43605</v>
      </c>
      <c r="M421" s="23">
        <v>0.57971064814814999</v>
      </c>
      <c r="N421" s="25">
        <v>3.2639999999999998</v>
      </c>
      <c r="O421" s="21" t="s">
        <v>77</v>
      </c>
      <c r="P421" s="24">
        <f>TotalMov[[#This Row],[Confirmed activ. 3 (ILE03)]]*60</f>
        <v>195.83999999999997</v>
      </c>
      <c r="Q421" s="24">
        <v>50</v>
      </c>
      <c r="R421" s="21" t="s">
        <v>66</v>
      </c>
      <c r="S421" s="21" t="s">
        <v>67</v>
      </c>
    </row>
    <row r="422" spans="1:19" x14ac:dyDescent="0.35">
      <c r="A422" s="21">
        <v>1529650</v>
      </c>
      <c r="B422" s="53">
        <v>411586</v>
      </c>
      <c r="C422" s="21">
        <f>VLOOKUP(TotalMov[[#This Row],[Order]],'Total Mov by SS'!B:C,2,0)</f>
        <v>130</v>
      </c>
      <c r="D422" s="21" t="s">
        <v>59</v>
      </c>
      <c r="E422" s="21" t="s">
        <v>82</v>
      </c>
      <c r="F422" s="21" t="s">
        <v>89</v>
      </c>
      <c r="G422" s="21" t="s">
        <v>90</v>
      </c>
      <c r="H422" s="21" t="s">
        <v>91</v>
      </c>
      <c r="I422" s="21" t="s">
        <v>92</v>
      </c>
      <c r="J422" s="22"/>
      <c r="K422" s="23">
        <v>0</v>
      </c>
      <c r="L422" s="22"/>
      <c r="M422" s="23">
        <v>0</v>
      </c>
      <c r="N422" s="25">
        <v>0</v>
      </c>
      <c r="O422" s="21" t="s">
        <v>93</v>
      </c>
      <c r="P422" s="24"/>
      <c r="Q422" s="24">
        <v>2150</v>
      </c>
      <c r="R422" s="21" t="s">
        <v>66</v>
      </c>
      <c r="S422" s="21" t="s">
        <v>94</v>
      </c>
    </row>
    <row r="423" spans="1:19" x14ac:dyDescent="0.35">
      <c r="A423" s="21">
        <v>1529650</v>
      </c>
      <c r="B423" s="53">
        <v>411586</v>
      </c>
      <c r="C423" s="21">
        <f>VLOOKUP(TotalMov[[#This Row],[Order]],'Total Mov by SS'!B:C,2,0)</f>
        <v>130</v>
      </c>
      <c r="D423" s="21" t="s">
        <v>59</v>
      </c>
      <c r="E423" s="21" t="s">
        <v>85</v>
      </c>
      <c r="F423" s="21" t="s">
        <v>69</v>
      </c>
      <c r="G423" s="21" t="s">
        <v>62</v>
      </c>
      <c r="H423" s="21" t="s">
        <v>70</v>
      </c>
      <c r="I423" s="21" t="s">
        <v>79</v>
      </c>
      <c r="J423" s="22">
        <v>43605</v>
      </c>
      <c r="K423" s="23">
        <v>0.60094907407407006</v>
      </c>
      <c r="L423" s="22">
        <v>43605</v>
      </c>
      <c r="M423" s="23">
        <v>0.60094907407407006</v>
      </c>
      <c r="N423" s="24">
        <v>20</v>
      </c>
      <c r="O423" s="21" t="s">
        <v>66</v>
      </c>
      <c r="P423" s="24">
        <f>TotalMov[[#This Row],[Confirmed activ. 3 (ILE03)]]</f>
        <v>20</v>
      </c>
      <c r="Q423" s="24">
        <v>20</v>
      </c>
      <c r="R423" s="21" t="s">
        <v>66</v>
      </c>
      <c r="S423" s="21" t="s">
        <v>72</v>
      </c>
    </row>
    <row r="424" spans="1:19" x14ac:dyDescent="0.35">
      <c r="A424" s="21">
        <v>1529650</v>
      </c>
      <c r="B424" s="53">
        <v>411586</v>
      </c>
      <c r="C424" s="21">
        <f>VLOOKUP(TotalMov[[#This Row],[Order]],'Total Mov by SS'!B:C,2,0)</f>
        <v>130</v>
      </c>
      <c r="D424" s="21" t="s">
        <v>59</v>
      </c>
      <c r="E424" s="21" t="s">
        <v>88</v>
      </c>
      <c r="F424" s="21" t="s">
        <v>69</v>
      </c>
      <c r="G424" s="21" t="s">
        <v>62</v>
      </c>
      <c r="H424" s="21" t="s">
        <v>70</v>
      </c>
      <c r="I424" s="21" t="s">
        <v>81</v>
      </c>
      <c r="J424" s="22">
        <v>43605</v>
      </c>
      <c r="K424" s="23">
        <v>0.60109953703704</v>
      </c>
      <c r="L424" s="22">
        <v>43605</v>
      </c>
      <c r="M424" s="23">
        <v>0.60109953703704</v>
      </c>
      <c r="N424" s="24">
        <v>20</v>
      </c>
      <c r="O424" s="21" t="s">
        <v>66</v>
      </c>
      <c r="P424" s="24">
        <f>TotalMov[[#This Row],[Confirmed activ. 3 (ILE03)]]</f>
        <v>20</v>
      </c>
      <c r="Q424" s="24">
        <v>20</v>
      </c>
      <c r="R424" s="21" t="s">
        <v>66</v>
      </c>
      <c r="S424" s="21" t="s">
        <v>72</v>
      </c>
    </row>
    <row r="425" spans="1:19" x14ac:dyDescent="0.35">
      <c r="A425" s="21">
        <v>1529650</v>
      </c>
      <c r="B425" s="53">
        <v>411586</v>
      </c>
      <c r="C425" s="21">
        <f>VLOOKUP(TotalMov[[#This Row],[Order]],'Total Mov by SS'!B:C,2,0)</f>
        <v>130</v>
      </c>
      <c r="D425" s="21" t="s">
        <v>59</v>
      </c>
      <c r="E425" s="21" t="s">
        <v>95</v>
      </c>
      <c r="F425" s="21" t="s">
        <v>83</v>
      </c>
      <c r="G425" s="21" t="s">
        <v>62</v>
      </c>
      <c r="H425" s="21" t="s">
        <v>84</v>
      </c>
      <c r="I425" s="21" t="s">
        <v>84</v>
      </c>
      <c r="J425" s="22">
        <v>43605</v>
      </c>
      <c r="K425" s="23">
        <v>0.64078703703703999</v>
      </c>
      <c r="L425" s="22">
        <v>43606</v>
      </c>
      <c r="M425" s="23">
        <v>0.62340277777777997</v>
      </c>
      <c r="N425" s="25">
        <v>11.423999999999999</v>
      </c>
      <c r="O425" s="21" t="s">
        <v>77</v>
      </c>
      <c r="P425" s="24">
        <f>TotalMov[[#This Row],[Confirmed activ. 3 (ILE03)]]*60</f>
        <v>685.43999999999994</v>
      </c>
      <c r="Q425" s="24">
        <v>450</v>
      </c>
      <c r="R425" s="21" t="s">
        <v>66</v>
      </c>
      <c r="S425" s="21" t="s">
        <v>67</v>
      </c>
    </row>
    <row r="426" spans="1:19" x14ac:dyDescent="0.35">
      <c r="A426" s="21">
        <v>1529650</v>
      </c>
      <c r="B426" s="53">
        <v>411586</v>
      </c>
      <c r="C426" s="21">
        <f>VLOOKUP(TotalMov[[#This Row],[Order]],'Total Mov by SS'!B:C,2,0)</f>
        <v>130</v>
      </c>
      <c r="D426" s="21" t="s">
        <v>59</v>
      </c>
      <c r="E426" s="21" t="s">
        <v>97</v>
      </c>
      <c r="F426" s="21" t="s">
        <v>86</v>
      </c>
      <c r="G426" s="21" t="s">
        <v>62</v>
      </c>
      <c r="H426" s="21" t="s">
        <v>87</v>
      </c>
      <c r="I426" s="21" t="s">
        <v>87</v>
      </c>
      <c r="J426" s="22">
        <v>43607</v>
      </c>
      <c r="K426" s="23">
        <v>0.31563657407406998</v>
      </c>
      <c r="L426" s="22">
        <v>43607</v>
      </c>
      <c r="M426" s="23">
        <v>0.31563657407406998</v>
      </c>
      <c r="N426" s="24">
        <v>20</v>
      </c>
      <c r="O426" s="21" t="s">
        <v>66</v>
      </c>
      <c r="P426" s="24">
        <f>TotalMov[[#This Row],[Confirmed activ. 3 (ILE03)]]</f>
        <v>20</v>
      </c>
      <c r="Q426" s="24">
        <v>20</v>
      </c>
      <c r="R426" s="21" t="s">
        <v>66</v>
      </c>
      <c r="S426" s="21" t="s">
        <v>72</v>
      </c>
    </row>
    <row r="427" spans="1:19" x14ac:dyDescent="0.35">
      <c r="A427" s="21">
        <v>1529650</v>
      </c>
      <c r="B427" s="53">
        <v>411586</v>
      </c>
      <c r="C427" s="21">
        <f>VLOOKUP(TotalMov[[#This Row],[Order]],'Total Mov by SS'!B:C,2,0)</f>
        <v>130</v>
      </c>
      <c r="D427" s="21" t="s">
        <v>59</v>
      </c>
      <c r="E427" s="21" t="s">
        <v>99</v>
      </c>
      <c r="F427" s="21" t="s">
        <v>61</v>
      </c>
      <c r="G427" s="21" t="s">
        <v>62</v>
      </c>
      <c r="H427" s="21" t="s">
        <v>63</v>
      </c>
      <c r="I427" s="21" t="s">
        <v>96</v>
      </c>
      <c r="J427" s="22">
        <v>43608</v>
      </c>
      <c r="K427" s="23">
        <v>0.37289351851851998</v>
      </c>
      <c r="L427" s="22">
        <v>43608</v>
      </c>
      <c r="M427" s="23">
        <v>0.57991898148148002</v>
      </c>
      <c r="N427" s="25">
        <v>54.082999999999998</v>
      </c>
      <c r="O427" s="21" t="s">
        <v>66</v>
      </c>
      <c r="P427" s="24">
        <f>TotalMov[[#This Row],[Confirmed activ. 3 (ILE03)]]</f>
        <v>54.082999999999998</v>
      </c>
      <c r="Q427" s="24">
        <v>100</v>
      </c>
      <c r="R427" s="21" t="s">
        <v>66</v>
      </c>
      <c r="S427" s="21" t="s">
        <v>67</v>
      </c>
    </row>
    <row r="428" spans="1:19" x14ac:dyDescent="0.35">
      <c r="A428" s="21">
        <v>1529650</v>
      </c>
      <c r="B428" s="53">
        <v>411586</v>
      </c>
      <c r="C428" s="21">
        <f>VLOOKUP(TotalMov[[#This Row],[Order]],'Total Mov by SS'!B:C,2,0)</f>
        <v>130</v>
      </c>
      <c r="D428" s="21" t="s">
        <v>59</v>
      </c>
      <c r="E428" s="21" t="s">
        <v>101</v>
      </c>
      <c r="F428" s="21" t="s">
        <v>69</v>
      </c>
      <c r="G428" s="21" t="s">
        <v>62</v>
      </c>
      <c r="H428" s="21" t="s">
        <v>70</v>
      </c>
      <c r="I428" s="21" t="s">
        <v>98</v>
      </c>
      <c r="J428" s="22">
        <v>43613</v>
      </c>
      <c r="K428" s="23">
        <v>0.48217592592593</v>
      </c>
      <c r="L428" s="22">
        <v>43613</v>
      </c>
      <c r="M428" s="23">
        <v>0.48217592592593</v>
      </c>
      <c r="N428" s="24">
        <v>20</v>
      </c>
      <c r="O428" s="21" t="s">
        <v>66</v>
      </c>
      <c r="P428" s="24">
        <f>TotalMov[[#This Row],[Confirmed activ. 3 (ILE03)]]</f>
        <v>20</v>
      </c>
      <c r="Q428" s="24">
        <v>20</v>
      </c>
      <c r="R428" s="21" t="s">
        <v>66</v>
      </c>
      <c r="S428" s="21" t="s">
        <v>72</v>
      </c>
    </row>
    <row r="429" spans="1:19" x14ac:dyDescent="0.35">
      <c r="A429" s="21">
        <v>1529650</v>
      </c>
      <c r="B429" s="53">
        <v>411586</v>
      </c>
      <c r="C429" s="21">
        <f>VLOOKUP(TotalMov[[#This Row],[Order]],'Total Mov by SS'!B:C,2,0)</f>
        <v>130</v>
      </c>
      <c r="D429" s="21" t="s">
        <v>59</v>
      </c>
      <c r="E429" s="21" t="s">
        <v>104</v>
      </c>
      <c r="F429" s="21" t="s">
        <v>69</v>
      </c>
      <c r="G429" s="21" t="s">
        <v>62</v>
      </c>
      <c r="H429" s="21" t="s">
        <v>70</v>
      </c>
      <c r="I429" s="21" t="s">
        <v>100</v>
      </c>
      <c r="J429" s="22">
        <v>43613</v>
      </c>
      <c r="K429" s="23">
        <v>0.48228009259259003</v>
      </c>
      <c r="L429" s="22">
        <v>43613</v>
      </c>
      <c r="M429" s="23">
        <v>0.48228009259259003</v>
      </c>
      <c r="N429" s="24">
        <v>30</v>
      </c>
      <c r="O429" s="21" t="s">
        <v>66</v>
      </c>
      <c r="P429" s="24">
        <f>TotalMov[[#This Row],[Confirmed activ. 3 (ILE03)]]</f>
        <v>30</v>
      </c>
      <c r="Q429" s="24">
        <v>30</v>
      </c>
      <c r="R429" s="21" t="s">
        <v>66</v>
      </c>
      <c r="S429" s="21" t="s">
        <v>72</v>
      </c>
    </row>
    <row r="430" spans="1:19" x14ac:dyDescent="0.35">
      <c r="A430" s="21">
        <v>1529650</v>
      </c>
      <c r="B430" s="53">
        <v>411586</v>
      </c>
      <c r="C430" s="21">
        <f>VLOOKUP(TotalMov[[#This Row],[Order]],'Total Mov by SS'!B:C,2,0)</f>
        <v>130</v>
      </c>
      <c r="D430" s="21" t="s">
        <v>59</v>
      </c>
      <c r="E430" s="21" t="s">
        <v>113</v>
      </c>
      <c r="F430" s="21" t="s">
        <v>102</v>
      </c>
      <c r="G430" s="21" t="s">
        <v>62</v>
      </c>
      <c r="H430" s="21" t="s">
        <v>100</v>
      </c>
      <c r="I430" s="21" t="s">
        <v>103</v>
      </c>
      <c r="J430" s="22">
        <v>43613</v>
      </c>
      <c r="K430" s="23">
        <v>0.52253472222221997</v>
      </c>
      <c r="L430" s="22">
        <v>43613</v>
      </c>
      <c r="M430" s="23">
        <v>0.52253472222221997</v>
      </c>
      <c r="N430" s="24">
        <v>30</v>
      </c>
      <c r="O430" s="21" t="s">
        <v>66</v>
      </c>
      <c r="P430" s="24">
        <f>TotalMov[[#This Row],[Confirmed activ. 3 (ILE03)]]</f>
        <v>30</v>
      </c>
      <c r="Q430" s="24">
        <v>30</v>
      </c>
      <c r="R430" s="21" t="s">
        <v>66</v>
      </c>
      <c r="S430" s="21" t="s">
        <v>72</v>
      </c>
    </row>
    <row r="431" spans="1:19" x14ac:dyDescent="0.35">
      <c r="A431" s="21">
        <v>1529650</v>
      </c>
      <c r="B431" s="53">
        <v>411586</v>
      </c>
      <c r="C431" s="21">
        <f>VLOOKUP(TotalMov[[#This Row],[Order]],'Total Mov by SS'!B:C,2,0)</f>
        <v>130</v>
      </c>
      <c r="D431" s="21" t="s">
        <v>59</v>
      </c>
      <c r="E431" s="21" t="s">
        <v>114</v>
      </c>
      <c r="F431" s="21" t="s">
        <v>102</v>
      </c>
      <c r="G431" s="21" t="s">
        <v>105</v>
      </c>
      <c r="H431" s="21" t="s">
        <v>100</v>
      </c>
      <c r="I431" s="21" t="s">
        <v>106</v>
      </c>
      <c r="J431" s="22">
        <v>43614</v>
      </c>
      <c r="K431" s="23">
        <v>0.56944444444443998</v>
      </c>
      <c r="L431" s="22">
        <v>43614</v>
      </c>
      <c r="M431" s="23">
        <v>0.56944444444443998</v>
      </c>
      <c r="N431" s="24">
        <v>45</v>
      </c>
      <c r="O431" s="21" t="s">
        <v>66</v>
      </c>
      <c r="P431" s="24">
        <f>TotalMov[[#This Row],[Confirmed activ. 3 (ILE03)]]</f>
        <v>45</v>
      </c>
      <c r="Q431" s="24">
        <v>45</v>
      </c>
      <c r="R431" s="21" t="s">
        <v>66</v>
      </c>
      <c r="S431" s="21" t="s">
        <v>72</v>
      </c>
    </row>
    <row r="432" spans="1:19" x14ac:dyDescent="0.35">
      <c r="A432" s="21">
        <v>1529650</v>
      </c>
      <c r="B432" s="53">
        <v>411586</v>
      </c>
      <c r="C432" s="21">
        <f>VLOOKUP(TotalMov[[#This Row],[Order]],'Total Mov by SS'!B:C,2,0)</f>
        <v>130</v>
      </c>
      <c r="D432" s="21" t="s">
        <v>107</v>
      </c>
      <c r="E432" s="21" t="s">
        <v>60</v>
      </c>
      <c r="F432" s="21" t="s">
        <v>61</v>
      </c>
      <c r="G432" s="21" t="s">
        <v>90</v>
      </c>
      <c r="H432" s="21" t="s">
        <v>63</v>
      </c>
      <c r="I432" s="21" t="s">
        <v>108</v>
      </c>
      <c r="J432" s="22">
        <v>43612</v>
      </c>
      <c r="K432" s="23">
        <v>0.33197916666666999</v>
      </c>
      <c r="L432" s="22">
        <v>43613</v>
      </c>
      <c r="M432" s="23">
        <v>0.41898148148148001</v>
      </c>
      <c r="N432" s="25">
        <v>26.6</v>
      </c>
      <c r="O432" s="21" t="s">
        <v>66</v>
      </c>
      <c r="P432" s="24">
        <f>TotalMov[[#This Row],[Confirmed activ. 3 (ILE03)]]</f>
        <v>26.6</v>
      </c>
      <c r="Q432" s="24">
        <v>1</v>
      </c>
      <c r="R432" s="21" t="s">
        <v>66</v>
      </c>
      <c r="S432" s="21" t="s">
        <v>67</v>
      </c>
    </row>
    <row r="433" spans="1:19" x14ac:dyDescent="0.35">
      <c r="A433" s="21">
        <v>1529650</v>
      </c>
      <c r="B433" s="53">
        <v>411586</v>
      </c>
      <c r="C433" s="21">
        <f>VLOOKUP(TotalMov[[#This Row],[Order]],'Total Mov by SS'!B:C,2,0)</f>
        <v>130</v>
      </c>
      <c r="D433" s="21" t="s">
        <v>109</v>
      </c>
      <c r="E433" s="21" t="s">
        <v>95</v>
      </c>
      <c r="F433" s="21" t="s">
        <v>83</v>
      </c>
      <c r="G433" s="21" t="s">
        <v>90</v>
      </c>
      <c r="H433" s="21" t="s">
        <v>84</v>
      </c>
      <c r="I433" s="21" t="s">
        <v>110</v>
      </c>
      <c r="J433" s="22">
        <v>43605</v>
      </c>
      <c r="K433" s="23">
        <v>0.95075231481481004</v>
      </c>
      <c r="L433" s="22">
        <v>43606</v>
      </c>
      <c r="M433" s="23">
        <v>0.28204861111111001</v>
      </c>
      <c r="N433" s="25">
        <v>2.65</v>
      </c>
      <c r="O433" s="21" t="s">
        <v>77</v>
      </c>
      <c r="P433" s="24">
        <f>TotalMov[[#This Row],[Confirmed activ. 3 (ILE03)]]*60</f>
        <v>159</v>
      </c>
      <c r="Q433" s="24">
        <v>5</v>
      </c>
      <c r="R433" s="21" t="s">
        <v>66</v>
      </c>
      <c r="S433" s="21" t="s">
        <v>67</v>
      </c>
    </row>
    <row r="434" spans="1:19" x14ac:dyDescent="0.35">
      <c r="A434" s="21">
        <v>1529651</v>
      </c>
      <c r="B434" s="53">
        <v>411586</v>
      </c>
      <c r="C434" s="21">
        <f>VLOOKUP(TotalMov[[#This Row],[Order]],'Total Mov by SS'!B:C,2,0)</f>
        <v>125</v>
      </c>
      <c r="D434" s="21" t="s">
        <v>59</v>
      </c>
      <c r="E434" s="21" t="s">
        <v>60</v>
      </c>
      <c r="F434" s="21" t="s">
        <v>83</v>
      </c>
      <c r="G434" s="21" t="s">
        <v>62</v>
      </c>
      <c r="H434" s="21" t="s">
        <v>84</v>
      </c>
      <c r="I434" s="21" t="s">
        <v>111</v>
      </c>
      <c r="J434" s="22">
        <v>43594</v>
      </c>
      <c r="K434" s="23">
        <v>0.64777777777778001</v>
      </c>
      <c r="L434" s="22">
        <v>43597</v>
      </c>
      <c r="M434" s="23">
        <v>0.63725694444444003</v>
      </c>
      <c r="N434" s="25">
        <v>11.743</v>
      </c>
      <c r="O434" s="21" t="s">
        <v>77</v>
      </c>
      <c r="P434" s="24">
        <f>TotalMov[[#This Row],[Confirmed activ. 3 (ILE03)]]*60</f>
        <v>704.58</v>
      </c>
      <c r="Q434" s="24">
        <v>40</v>
      </c>
      <c r="R434" s="21" t="s">
        <v>66</v>
      </c>
      <c r="S434" s="21" t="s">
        <v>67</v>
      </c>
    </row>
    <row r="435" spans="1:19" x14ac:dyDescent="0.35">
      <c r="A435" s="21">
        <v>1529651</v>
      </c>
      <c r="B435" s="53">
        <v>411586</v>
      </c>
      <c r="C435" s="21">
        <f>VLOOKUP(TotalMov[[#This Row],[Order]],'Total Mov by SS'!B:C,2,0)</f>
        <v>125</v>
      </c>
      <c r="D435" s="21" t="s">
        <v>59</v>
      </c>
      <c r="E435" s="21" t="s">
        <v>68</v>
      </c>
      <c r="F435" s="21" t="s">
        <v>61</v>
      </c>
      <c r="G435" s="21" t="s">
        <v>62</v>
      </c>
      <c r="H435" s="21" t="s">
        <v>63</v>
      </c>
      <c r="I435" s="21" t="s">
        <v>64</v>
      </c>
      <c r="J435" s="22">
        <v>43598</v>
      </c>
      <c r="K435" s="23">
        <v>0.38728009259259</v>
      </c>
      <c r="L435" s="22">
        <v>43598</v>
      </c>
      <c r="M435" s="23">
        <v>0.39167824074073998</v>
      </c>
      <c r="N435" s="25">
        <v>2.117</v>
      </c>
      <c r="O435" s="21" t="s">
        <v>66</v>
      </c>
      <c r="P435" s="24">
        <f>TotalMov[[#This Row],[Confirmed activ. 3 (ILE03)]]</f>
        <v>2.117</v>
      </c>
      <c r="Q435" s="24">
        <v>15</v>
      </c>
      <c r="R435" s="21" t="s">
        <v>66</v>
      </c>
      <c r="S435" s="21" t="s">
        <v>67</v>
      </c>
    </row>
    <row r="436" spans="1:19" x14ac:dyDescent="0.35">
      <c r="A436" s="21">
        <v>1529651</v>
      </c>
      <c r="B436" s="53">
        <v>411586</v>
      </c>
      <c r="C436" s="21">
        <f>VLOOKUP(TotalMov[[#This Row],[Order]],'Total Mov by SS'!B:C,2,0)</f>
        <v>125</v>
      </c>
      <c r="D436" s="21" t="s">
        <v>59</v>
      </c>
      <c r="E436" s="21" t="s">
        <v>73</v>
      </c>
      <c r="F436" s="21" t="s">
        <v>69</v>
      </c>
      <c r="G436" s="21" t="s">
        <v>62</v>
      </c>
      <c r="H436" s="21" t="s">
        <v>70</v>
      </c>
      <c r="I436" s="21" t="s">
        <v>71</v>
      </c>
      <c r="J436" s="22">
        <v>43600</v>
      </c>
      <c r="K436" s="23">
        <v>0.39069444444444001</v>
      </c>
      <c r="L436" s="22">
        <v>43600</v>
      </c>
      <c r="M436" s="23">
        <v>0.39069444444444001</v>
      </c>
      <c r="N436" s="24">
        <v>20</v>
      </c>
      <c r="O436" s="21" t="s">
        <v>66</v>
      </c>
      <c r="P436" s="24">
        <f>TotalMov[[#This Row],[Confirmed activ. 3 (ILE03)]]</f>
        <v>20</v>
      </c>
      <c r="Q436" s="24">
        <v>20</v>
      </c>
      <c r="R436" s="21" t="s">
        <v>66</v>
      </c>
      <c r="S436" s="21" t="s">
        <v>72</v>
      </c>
    </row>
    <row r="437" spans="1:19" x14ac:dyDescent="0.35">
      <c r="A437" s="21">
        <v>1529651</v>
      </c>
      <c r="B437" s="53">
        <v>411586</v>
      </c>
      <c r="C437" s="21">
        <f>VLOOKUP(TotalMov[[#This Row],[Order]],'Total Mov by SS'!B:C,2,0)</f>
        <v>125</v>
      </c>
      <c r="D437" s="21" t="s">
        <v>59</v>
      </c>
      <c r="E437" s="21" t="s">
        <v>75</v>
      </c>
      <c r="F437" s="21" t="s">
        <v>61</v>
      </c>
      <c r="G437" s="21" t="s">
        <v>62</v>
      </c>
      <c r="H437" s="21" t="s">
        <v>63</v>
      </c>
      <c r="I437" s="21" t="s">
        <v>74</v>
      </c>
      <c r="J437" s="22">
        <v>43600</v>
      </c>
      <c r="K437" s="23">
        <v>0.40422453703703998</v>
      </c>
      <c r="L437" s="22">
        <v>43600</v>
      </c>
      <c r="M437" s="23">
        <v>0.48365740740740998</v>
      </c>
      <c r="N437" s="25">
        <v>1.9059999999999999</v>
      </c>
      <c r="O437" s="21" t="s">
        <v>77</v>
      </c>
      <c r="P437" s="24">
        <f>TotalMov[[#This Row],[Confirmed activ. 3 (ILE03)]]*60</f>
        <v>114.36</v>
      </c>
      <c r="Q437" s="24">
        <v>290</v>
      </c>
      <c r="R437" s="21" t="s">
        <v>66</v>
      </c>
      <c r="S437" s="21" t="s">
        <v>67</v>
      </c>
    </row>
    <row r="438" spans="1:19" x14ac:dyDescent="0.35">
      <c r="A438" s="21">
        <v>1529651</v>
      </c>
      <c r="B438" s="53">
        <v>411586</v>
      </c>
      <c r="C438" s="21">
        <f>VLOOKUP(TotalMov[[#This Row],[Order]],'Total Mov by SS'!B:C,2,0)</f>
        <v>125</v>
      </c>
      <c r="D438" s="21" t="s">
        <v>59</v>
      </c>
      <c r="E438" s="21" t="s">
        <v>78</v>
      </c>
      <c r="F438" s="21" t="s">
        <v>61</v>
      </c>
      <c r="G438" s="21" t="s">
        <v>62</v>
      </c>
      <c r="H438" s="21" t="s">
        <v>63</v>
      </c>
      <c r="I438" s="21" t="s">
        <v>76</v>
      </c>
      <c r="J438" s="22">
        <v>43600</v>
      </c>
      <c r="K438" s="23">
        <v>0.48392361111110999</v>
      </c>
      <c r="L438" s="22">
        <v>43607</v>
      </c>
      <c r="M438" s="23">
        <v>0.59593750000000001</v>
      </c>
      <c r="N438" s="25">
        <v>41.741999999999997</v>
      </c>
      <c r="O438" s="21" t="s">
        <v>77</v>
      </c>
      <c r="P438" s="24">
        <f>TotalMov[[#This Row],[Confirmed activ. 3 (ILE03)]]*60</f>
        <v>2504.52</v>
      </c>
      <c r="Q438" s="24">
        <v>1040</v>
      </c>
      <c r="R438" s="21" t="s">
        <v>66</v>
      </c>
      <c r="S438" s="21" t="s">
        <v>67</v>
      </c>
    </row>
    <row r="439" spans="1:19" x14ac:dyDescent="0.35">
      <c r="A439" s="21">
        <v>1529651</v>
      </c>
      <c r="B439" s="53">
        <v>411586</v>
      </c>
      <c r="C439" s="21">
        <f>VLOOKUP(TotalMov[[#This Row],[Order]],'Total Mov by SS'!B:C,2,0)</f>
        <v>125</v>
      </c>
      <c r="D439" s="21" t="s">
        <v>59</v>
      </c>
      <c r="E439" s="21" t="s">
        <v>80</v>
      </c>
      <c r="F439" s="21" t="s">
        <v>61</v>
      </c>
      <c r="G439" s="21" t="s">
        <v>62</v>
      </c>
      <c r="H439" s="21" t="s">
        <v>63</v>
      </c>
      <c r="I439" s="21" t="s">
        <v>112</v>
      </c>
      <c r="J439" s="22">
        <v>43607</v>
      </c>
      <c r="K439" s="23">
        <v>0.59611111111111004</v>
      </c>
      <c r="L439" s="22">
        <v>43607</v>
      </c>
      <c r="M439" s="23">
        <v>0.60608796296295997</v>
      </c>
      <c r="N439" s="25">
        <v>14.367000000000001</v>
      </c>
      <c r="O439" s="21" t="s">
        <v>66</v>
      </c>
      <c r="P439" s="24">
        <f>TotalMov[[#This Row],[Confirmed activ. 3 (ILE03)]]</f>
        <v>14.367000000000001</v>
      </c>
      <c r="Q439" s="24">
        <v>50</v>
      </c>
      <c r="R439" s="21" t="s">
        <v>66</v>
      </c>
      <c r="S439" s="21" t="s">
        <v>67</v>
      </c>
    </row>
    <row r="440" spans="1:19" x14ac:dyDescent="0.35">
      <c r="A440" s="21">
        <v>1529651</v>
      </c>
      <c r="B440" s="53">
        <v>411586</v>
      </c>
      <c r="C440" s="21">
        <f>VLOOKUP(TotalMov[[#This Row],[Order]],'Total Mov by SS'!B:C,2,0)</f>
        <v>125</v>
      </c>
      <c r="D440" s="21" t="s">
        <v>59</v>
      </c>
      <c r="E440" s="21" t="s">
        <v>82</v>
      </c>
      <c r="F440" s="21" t="s">
        <v>89</v>
      </c>
      <c r="G440" s="21" t="s">
        <v>90</v>
      </c>
      <c r="H440" s="21" t="s">
        <v>91</v>
      </c>
      <c r="I440" s="21" t="s">
        <v>92</v>
      </c>
      <c r="J440" s="22"/>
      <c r="K440" s="23">
        <v>0</v>
      </c>
      <c r="L440" s="22"/>
      <c r="M440" s="23">
        <v>0</v>
      </c>
      <c r="N440" s="25">
        <v>0</v>
      </c>
      <c r="O440" s="21" t="s">
        <v>93</v>
      </c>
      <c r="P440" s="24"/>
      <c r="Q440" s="24">
        <v>2150</v>
      </c>
      <c r="R440" s="21" t="s">
        <v>66</v>
      </c>
      <c r="S440" s="21" t="s">
        <v>94</v>
      </c>
    </row>
    <row r="441" spans="1:19" x14ac:dyDescent="0.35">
      <c r="A441" s="21">
        <v>1529651</v>
      </c>
      <c r="B441" s="53">
        <v>411586</v>
      </c>
      <c r="C441" s="21">
        <f>VLOOKUP(TotalMov[[#This Row],[Order]],'Total Mov by SS'!B:C,2,0)</f>
        <v>125</v>
      </c>
      <c r="D441" s="21" t="s">
        <v>59</v>
      </c>
      <c r="E441" s="21" t="s">
        <v>85</v>
      </c>
      <c r="F441" s="21" t="s">
        <v>69</v>
      </c>
      <c r="G441" s="21" t="s">
        <v>62</v>
      </c>
      <c r="H441" s="21" t="s">
        <v>70</v>
      </c>
      <c r="I441" s="21" t="s">
        <v>79</v>
      </c>
      <c r="J441" s="22">
        <v>43608</v>
      </c>
      <c r="K441" s="23">
        <v>0.35251157407407002</v>
      </c>
      <c r="L441" s="22">
        <v>43608</v>
      </c>
      <c r="M441" s="23">
        <v>0.35251157407407002</v>
      </c>
      <c r="N441" s="24">
        <v>20</v>
      </c>
      <c r="O441" s="21" t="s">
        <v>66</v>
      </c>
      <c r="P441" s="24">
        <f>TotalMov[[#This Row],[Confirmed activ. 3 (ILE03)]]</f>
        <v>20</v>
      </c>
      <c r="Q441" s="24">
        <v>20</v>
      </c>
      <c r="R441" s="21" t="s">
        <v>66</v>
      </c>
      <c r="S441" s="21" t="s">
        <v>72</v>
      </c>
    </row>
    <row r="442" spans="1:19" x14ac:dyDescent="0.35">
      <c r="A442" s="21">
        <v>1529651</v>
      </c>
      <c r="B442" s="53">
        <v>411586</v>
      </c>
      <c r="C442" s="21">
        <f>VLOOKUP(TotalMov[[#This Row],[Order]],'Total Mov by SS'!B:C,2,0)</f>
        <v>125</v>
      </c>
      <c r="D442" s="21" t="s">
        <v>59</v>
      </c>
      <c r="E442" s="21" t="s">
        <v>88</v>
      </c>
      <c r="F442" s="21" t="s">
        <v>69</v>
      </c>
      <c r="G442" s="21" t="s">
        <v>62</v>
      </c>
      <c r="H442" s="21" t="s">
        <v>70</v>
      </c>
      <c r="I442" s="21" t="s">
        <v>81</v>
      </c>
      <c r="J442" s="22">
        <v>43608</v>
      </c>
      <c r="K442" s="23">
        <v>0.35270833333333002</v>
      </c>
      <c r="L442" s="22">
        <v>43608</v>
      </c>
      <c r="M442" s="23">
        <v>0.35270833333333002</v>
      </c>
      <c r="N442" s="24">
        <v>20</v>
      </c>
      <c r="O442" s="21" t="s">
        <v>66</v>
      </c>
      <c r="P442" s="24">
        <f>TotalMov[[#This Row],[Confirmed activ. 3 (ILE03)]]</f>
        <v>20</v>
      </c>
      <c r="Q442" s="24">
        <v>20</v>
      </c>
      <c r="R442" s="21" t="s">
        <v>66</v>
      </c>
      <c r="S442" s="21" t="s">
        <v>72</v>
      </c>
    </row>
    <row r="443" spans="1:19" x14ac:dyDescent="0.35">
      <c r="A443" s="21">
        <v>1529651</v>
      </c>
      <c r="B443" s="53">
        <v>411586</v>
      </c>
      <c r="C443" s="21">
        <f>VLOOKUP(TotalMov[[#This Row],[Order]],'Total Mov by SS'!B:C,2,0)</f>
        <v>125</v>
      </c>
      <c r="D443" s="21" t="s">
        <v>59</v>
      </c>
      <c r="E443" s="21" t="s">
        <v>95</v>
      </c>
      <c r="F443" s="21" t="s">
        <v>83</v>
      </c>
      <c r="G443" s="21" t="s">
        <v>62</v>
      </c>
      <c r="H443" s="21" t="s">
        <v>84</v>
      </c>
      <c r="I443" s="21" t="s">
        <v>84</v>
      </c>
      <c r="J443" s="22">
        <v>43608</v>
      </c>
      <c r="K443" s="23">
        <v>0.43120370370369998</v>
      </c>
      <c r="L443" s="22">
        <v>43608</v>
      </c>
      <c r="M443" s="23">
        <v>0.61763888888888996</v>
      </c>
      <c r="N443" s="25">
        <v>1.119</v>
      </c>
      <c r="O443" s="21" t="s">
        <v>77</v>
      </c>
      <c r="P443" s="24">
        <f>TotalMov[[#This Row],[Confirmed activ. 3 (ILE03)]]*60</f>
        <v>67.14</v>
      </c>
      <c r="Q443" s="24">
        <v>450</v>
      </c>
      <c r="R443" s="21" t="s">
        <v>66</v>
      </c>
      <c r="S443" s="21" t="s">
        <v>67</v>
      </c>
    </row>
    <row r="444" spans="1:19" x14ac:dyDescent="0.35">
      <c r="A444" s="21">
        <v>1529651</v>
      </c>
      <c r="B444" s="53">
        <v>411586</v>
      </c>
      <c r="C444" s="21">
        <f>VLOOKUP(TotalMov[[#This Row],[Order]],'Total Mov by SS'!B:C,2,0)</f>
        <v>125</v>
      </c>
      <c r="D444" s="21" t="s">
        <v>59</v>
      </c>
      <c r="E444" s="21" t="s">
        <v>97</v>
      </c>
      <c r="F444" s="21" t="s">
        <v>86</v>
      </c>
      <c r="G444" s="21" t="s">
        <v>62</v>
      </c>
      <c r="H444" s="21" t="s">
        <v>87</v>
      </c>
      <c r="I444" s="21" t="s">
        <v>87</v>
      </c>
      <c r="J444" s="22">
        <v>43612</v>
      </c>
      <c r="K444" s="23">
        <v>0.40877314814815002</v>
      </c>
      <c r="L444" s="22">
        <v>43612</v>
      </c>
      <c r="M444" s="23">
        <v>0.40877314814815002</v>
      </c>
      <c r="N444" s="24">
        <v>20</v>
      </c>
      <c r="O444" s="21" t="s">
        <v>66</v>
      </c>
      <c r="P444" s="24">
        <f>TotalMov[[#This Row],[Confirmed activ. 3 (ILE03)]]</f>
        <v>20</v>
      </c>
      <c r="Q444" s="24">
        <v>20</v>
      </c>
      <c r="R444" s="21" t="s">
        <v>66</v>
      </c>
      <c r="S444" s="21" t="s">
        <v>72</v>
      </c>
    </row>
    <row r="445" spans="1:19" x14ac:dyDescent="0.35">
      <c r="A445" s="21">
        <v>1529651</v>
      </c>
      <c r="B445" s="53">
        <v>411586</v>
      </c>
      <c r="C445" s="21">
        <f>VLOOKUP(TotalMov[[#This Row],[Order]],'Total Mov by SS'!B:C,2,0)</f>
        <v>125</v>
      </c>
      <c r="D445" s="21" t="s">
        <v>59</v>
      </c>
      <c r="E445" s="21" t="s">
        <v>99</v>
      </c>
      <c r="F445" s="21" t="s">
        <v>61</v>
      </c>
      <c r="G445" s="21" t="s">
        <v>62</v>
      </c>
      <c r="H445" s="21" t="s">
        <v>63</v>
      </c>
      <c r="I445" s="21" t="s">
        <v>96</v>
      </c>
      <c r="J445" s="22">
        <v>43626</v>
      </c>
      <c r="K445" s="23">
        <v>0.36103009259259</v>
      </c>
      <c r="L445" s="22">
        <v>43626</v>
      </c>
      <c r="M445" s="23">
        <v>0.68828703703703997</v>
      </c>
      <c r="N445" s="25">
        <v>3.927</v>
      </c>
      <c r="O445" s="21" t="s">
        <v>77</v>
      </c>
      <c r="P445" s="24">
        <f>TotalMov[[#This Row],[Confirmed activ. 3 (ILE03)]]*60</f>
        <v>235.62</v>
      </c>
      <c r="Q445" s="24">
        <v>100</v>
      </c>
      <c r="R445" s="21" t="s">
        <v>66</v>
      </c>
      <c r="S445" s="21" t="s">
        <v>67</v>
      </c>
    </row>
    <row r="446" spans="1:19" x14ac:dyDescent="0.35">
      <c r="A446" s="21">
        <v>1529651</v>
      </c>
      <c r="B446" s="53">
        <v>411586</v>
      </c>
      <c r="C446" s="21">
        <f>VLOOKUP(TotalMov[[#This Row],[Order]],'Total Mov by SS'!B:C,2,0)</f>
        <v>125</v>
      </c>
      <c r="D446" s="21" t="s">
        <v>59</v>
      </c>
      <c r="E446" s="21" t="s">
        <v>101</v>
      </c>
      <c r="F446" s="21" t="s">
        <v>69</v>
      </c>
      <c r="G446" s="21" t="s">
        <v>62</v>
      </c>
      <c r="H446" s="21" t="s">
        <v>70</v>
      </c>
      <c r="I446" s="21" t="s">
        <v>98</v>
      </c>
      <c r="J446" s="22">
        <v>43628</v>
      </c>
      <c r="K446" s="23">
        <v>0.53810185185185</v>
      </c>
      <c r="L446" s="22">
        <v>43628</v>
      </c>
      <c r="M446" s="23">
        <v>0.53810185185185</v>
      </c>
      <c r="N446" s="24">
        <v>20</v>
      </c>
      <c r="O446" s="21" t="s">
        <v>66</v>
      </c>
      <c r="P446" s="24">
        <f>TotalMov[[#This Row],[Confirmed activ. 3 (ILE03)]]</f>
        <v>20</v>
      </c>
      <c r="Q446" s="24">
        <v>20</v>
      </c>
      <c r="R446" s="21" t="s">
        <v>66</v>
      </c>
      <c r="S446" s="21" t="s">
        <v>72</v>
      </c>
    </row>
    <row r="447" spans="1:19" x14ac:dyDescent="0.35">
      <c r="A447" s="21">
        <v>1529651</v>
      </c>
      <c r="B447" s="53">
        <v>411586</v>
      </c>
      <c r="C447" s="21">
        <f>VLOOKUP(TotalMov[[#This Row],[Order]],'Total Mov by SS'!B:C,2,0)</f>
        <v>125</v>
      </c>
      <c r="D447" s="21" t="s">
        <v>59</v>
      </c>
      <c r="E447" s="21" t="s">
        <v>104</v>
      </c>
      <c r="F447" s="21" t="s">
        <v>69</v>
      </c>
      <c r="G447" s="21" t="s">
        <v>62</v>
      </c>
      <c r="H447" s="21" t="s">
        <v>70</v>
      </c>
      <c r="I447" s="21" t="s">
        <v>100</v>
      </c>
      <c r="J447" s="22">
        <v>43628</v>
      </c>
      <c r="K447" s="23">
        <v>0.53821759259259006</v>
      </c>
      <c r="L447" s="22">
        <v>43628</v>
      </c>
      <c r="M447" s="23">
        <v>0.53821759259259006</v>
      </c>
      <c r="N447" s="24">
        <v>30</v>
      </c>
      <c r="O447" s="21" t="s">
        <v>66</v>
      </c>
      <c r="P447" s="24">
        <f>TotalMov[[#This Row],[Confirmed activ. 3 (ILE03)]]</f>
        <v>30</v>
      </c>
      <c r="Q447" s="24">
        <v>30</v>
      </c>
      <c r="R447" s="21" t="s">
        <v>66</v>
      </c>
      <c r="S447" s="21" t="s">
        <v>72</v>
      </c>
    </row>
    <row r="448" spans="1:19" x14ac:dyDescent="0.35">
      <c r="A448" s="21">
        <v>1529651</v>
      </c>
      <c r="B448" s="53">
        <v>411586</v>
      </c>
      <c r="C448" s="21">
        <f>VLOOKUP(TotalMov[[#This Row],[Order]],'Total Mov by SS'!B:C,2,0)</f>
        <v>125</v>
      </c>
      <c r="D448" s="21" t="s">
        <v>59</v>
      </c>
      <c r="E448" s="21" t="s">
        <v>113</v>
      </c>
      <c r="F448" s="21" t="s">
        <v>102</v>
      </c>
      <c r="G448" s="21" t="s">
        <v>62</v>
      </c>
      <c r="H448" s="21" t="s">
        <v>100</v>
      </c>
      <c r="I448" s="21" t="s">
        <v>103</v>
      </c>
      <c r="J448" s="22">
        <v>43628</v>
      </c>
      <c r="K448" s="23">
        <v>0.53831018518519003</v>
      </c>
      <c r="L448" s="22">
        <v>43628</v>
      </c>
      <c r="M448" s="23">
        <v>0.53831018518519003</v>
      </c>
      <c r="N448" s="24">
        <v>30</v>
      </c>
      <c r="O448" s="21" t="s">
        <v>66</v>
      </c>
      <c r="P448" s="24">
        <f>TotalMov[[#This Row],[Confirmed activ. 3 (ILE03)]]</f>
        <v>30</v>
      </c>
      <c r="Q448" s="24">
        <v>30</v>
      </c>
      <c r="R448" s="21" t="s">
        <v>66</v>
      </c>
      <c r="S448" s="21" t="s">
        <v>72</v>
      </c>
    </row>
    <row r="449" spans="1:19" x14ac:dyDescent="0.35">
      <c r="A449" s="21">
        <v>1529651</v>
      </c>
      <c r="B449" s="53">
        <v>411586</v>
      </c>
      <c r="C449" s="21">
        <f>VLOOKUP(TotalMov[[#This Row],[Order]],'Total Mov by SS'!B:C,2,0)</f>
        <v>125</v>
      </c>
      <c r="D449" s="21" t="s">
        <v>59</v>
      </c>
      <c r="E449" s="21" t="s">
        <v>114</v>
      </c>
      <c r="F449" s="21" t="s">
        <v>102</v>
      </c>
      <c r="G449" s="21" t="s">
        <v>105</v>
      </c>
      <c r="H449" s="21" t="s">
        <v>100</v>
      </c>
      <c r="I449" s="21" t="s">
        <v>106</v>
      </c>
      <c r="J449" s="22">
        <v>43632</v>
      </c>
      <c r="K449" s="23">
        <v>0.39479166666666998</v>
      </c>
      <c r="L449" s="22">
        <v>43632</v>
      </c>
      <c r="M449" s="23">
        <v>0.39479166666666998</v>
      </c>
      <c r="N449" s="24">
        <v>45</v>
      </c>
      <c r="O449" s="21" t="s">
        <v>66</v>
      </c>
      <c r="P449" s="24">
        <f>TotalMov[[#This Row],[Confirmed activ. 3 (ILE03)]]</f>
        <v>45</v>
      </c>
      <c r="Q449" s="24">
        <v>45</v>
      </c>
      <c r="R449" s="21" t="s">
        <v>66</v>
      </c>
      <c r="S449" s="21" t="s">
        <v>72</v>
      </c>
    </row>
    <row r="450" spans="1:19" x14ac:dyDescent="0.35">
      <c r="A450" s="21">
        <v>1529651</v>
      </c>
      <c r="B450" s="53">
        <v>411586</v>
      </c>
      <c r="C450" s="21">
        <f>VLOOKUP(TotalMov[[#This Row],[Order]],'Total Mov by SS'!B:C,2,0)</f>
        <v>125</v>
      </c>
      <c r="D450" s="21" t="s">
        <v>107</v>
      </c>
      <c r="E450" s="21" t="s">
        <v>60</v>
      </c>
      <c r="F450" s="21" t="s">
        <v>61</v>
      </c>
      <c r="G450" s="21" t="s">
        <v>90</v>
      </c>
      <c r="H450" s="21" t="s">
        <v>63</v>
      </c>
      <c r="I450" s="21" t="s">
        <v>108</v>
      </c>
      <c r="J450" s="22">
        <v>43612</v>
      </c>
      <c r="K450" s="23">
        <v>0.39025462962962998</v>
      </c>
      <c r="L450" s="22">
        <v>43613</v>
      </c>
      <c r="M450" s="23">
        <v>0.63358796296296005</v>
      </c>
      <c r="N450" s="25">
        <v>10.398</v>
      </c>
      <c r="O450" s="21" t="s">
        <v>77</v>
      </c>
      <c r="P450" s="24">
        <f>TotalMov[[#This Row],[Confirmed activ. 3 (ILE03)]]*60</f>
        <v>623.88</v>
      </c>
      <c r="Q450" s="24">
        <v>1</v>
      </c>
      <c r="R450" s="21" t="s">
        <v>66</v>
      </c>
      <c r="S450" s="21" t="s">
        <v>67</v>
      </c>
    </row>
    <row r="451" spans="1:19" x14ac:dyDescent="0.35">
      <c r="A451" s="21">
        <v>1529651</v>
      </c>
      <c r="B451" s="53">
        <v>411586</v>
      </c>
      <c r="C451" s="21">
        <f>VLOOKUP(TotalMov[[#This Row],[Order]],'Total Mov by SS'!B:C,2,0)</f>
        <v>125</v>
      </c>
      <c r="D451" s="21" t="s">
        <v>109</v>
      </c>
      <c r="E451" s="21" t="s">
        <v>95</v>
      </c>
      <c r="F451" s="21" t="s">
        <v>83</v>
      </c>
      <c r="G451" s="21" t="s">
        <v>90</v>
      </c>
      <c r="H451" s="21" t="s">
        <v>84</v>
      </c>
      <c r="I451" s="21" t="s">
        <v>110</v>
      </c>
      <c r="J451" s="22"/>
      <c r="K451" s="23">
        <v>0</v>
      </c>
      <c r="L451" s="22"/>
      <c r="M451" s="23">
        <v>0</v>
      </c>
      <c r="N451" s="25">
        <v>0</v>
      </c>
      <c r="O451" s="21" t="s">
        <v>93</v>
      </c>
      <c r="P451" s="24"/>
      <c r="Q451" s="24">
        <v>5</v>
      </c>
      <c r="R451" s="21" t="s">
        <v>66</v>
      </c>
      <c r="S451" s="21" t="s">
        <v>94</v>
      </c>
    </row>
    <row r="452" spans="1:19" x14ac:dyDescent="0.35">
      <c r="A452" s="21">
        <v>1529652</v>
      </c>
      <c r="B452" s="53">
        <v>411586</v>
      </c>
      <c r="C452" s="21">
        <f>VLOOKUP(TotalMov[[#This Row],[Order]],'Total Mov by SS'!B:C,2,0)</f>
        <v>125</v>
      </c>
      <c r="D452" s="21" t="s">
        <v>59</v>
      </c>
      <c r="E452" s="21" t="s">
        <v>60</v>
      </c>
      <c r="F452" s="21" t="s">
        <v>83</v>
      </c>
      <c r="G452" s="21" t="s">
        <v>62</v>
      </c>
      <c r="H452" s="21" t="s">
        <v>84</v>
      </c>
      <c r="I452" s="21" t="s">
        <v>111</v>
      </c>
      <c r="J452" s="22">
        <v>43600</v>
      </c>
      <c r="K452" s="23">
        <v>0.75216435185185004</v>
      </c>
      <c r="L452" s="22">
        <v>43601</v>
      </c>
      <c r="M452" s="23">
        <v>0.24320601851852</v>
      </c>
      <c r="N452" s="25">
        <v>117.37</v>
      </c>
      <c r="O452" s="21" t="s">
        <v>66</v>
      </c>
      <c r="P452" s="24">
        <f>TotalMov[[#This Row],[Confirmed activ. 3 (ILE03)]]</f>
        <v>117.37</v>
      </c>
      <c r="Q452" s="24">
        <v>40</v>
      </c>
      <c r="R452" s="21" t="s">
        <v>66</v>
      </c>
      <c r="S452" s="21" t="s">
        <v>67</v>
      </c>
    </row>
    <row r="453" spans="1:19" x14ac:dyDescent="0.35">
      <c r="A453" s="21">
        <v>1529652</v>
      </c>
      <c r="B453" s="53">
        <v>411586</v>
      </c>
      <c r="C453" s="21">
        <f>VLOOKUP(TotalMov[[#This Row],[Order]],'Total Mov by SS'!B:C,2,0)</f>
        <v>125</v>
      </c>
      <c r="D453" s="21" t="s">
        <v>59</v>
      </c>
      <c r="E453" s="21" t="s">
        <v>68</v>
      </c>
      <c r="F453" s="21" t="s">
        <v>61</v>
      </c>
      <c r="G453" s="21" t="s">
        <v>62</v>
      </c>
      <c r="H453" s="21" t="s">
        <v>63</v>
      </c>
      <c r="I453" s="21" t="s">
        <v>64</v>
      </c>
      <c r="J453" s="22">
        <v>43604</v>
      </c>
      <c r="K453" s="23">
        <v>0.39702546296295999</v>
      </c>
      <c r="L453" s="22">
        <v>43604</v>
      </c>
      <c r="M453" s="23">
        <v>0.40276620370369998</v>
      </c>
      <c r="N453" s="25">
        <v>8.2669999999999995</v>
      </c>
      <c r="O453" s="21" t="s">
        <v>66</v>
      </c>
      <c r="P453" s="24">
        <f>TotalMov[[#This Row],[Confirmed activ. 3 (ILE03)]]</f>
        <v>8.2669999999999995</v>
      </c>
      <c r="Q453" s="24">
        <v>15</v>
      </c>
      <c r="R453" s="21" t="s">
        <v>66</v>
      </c>
      <c r="S453" s="21" t="s">
        <v>67</v>
      </c>
    </row>
    <row r="454" spans="1:19" x14ac:dyDescent="0.35">
      <c r="A454" s="21">
        <v>1529652</v>
      </c>
      <c r="B454" s="53">
        <v>411586</v>
      </c>
      <c r="C454" s="21">
        <f>VLOOKUP(TotalMov[[#This Row],[Order]],'Total Mov by SS'!B:C,2,0)</f>
        <v>125</v>
      </c>
      <c r="D454" s="21" t="s">
        <v>59</v>
      </c>
      <c r="E454" s="21" t="s">
        <v>73</v>
      </c>
      <c r="F454" s="21" t="s">
        <v>69</v>
      </c>
      <c r="G454" s="21" t="s">
        <v>62</v>
      </c>
      <c r="H454" s="21" t="s">
        <v>70</v>
      </c>
      <c r="I454" s="21" t="s">
        <v>71</v>
      </c>
      <c r="J454" s="22">
        <v>43604</v>
      </c>
      <c r="K454" s="23">
        <v>0.40997685185185001</v>
      </c>
      <c r="L454" s="22">
        <v>43604</v>
      </c>
      <c r="M454" s="23">
        <v>0.40997685185185001</v>
      </c>
      <c r="N454" s="24">
        <v>20</v>
      </c>
      <c r="O454" s="21" t="s">
        <v>66</v>
      </c>
      <c r="P454" s="24">
        <f>TotalMov[[#This Row],[Confirmed activ. 3 (ILE03)]]</f>
        <v>20</v>
      </c>
      <c r="Q454" s="24">
        <v>20</v>
      </c>
      <c r="R454" s="21" t="s">
        <v>66</v>
      </c>
      <c r="S454" s="21" t="s">
        <v>72</v>
      </c>
    </row>
    <row r="455" spans="1:19" x14ac:dyDescent="0.35">
      <c r="A455" s="21">
        <v>1529652</v>
      </c>
      <c r="B455" s="53">
        <v>411586</v>
      </c>
      <c r="C455" s="21">
        <f>VLOOKUP(TotalMov[[#This Row],[Order]],'Total Mov by SS'!B:C,2,0)</f>
        <v>125</v>
      </c>
      <c r="D455" s="21" t="s">
        <v>59</v>
      </c>
      <c r="E455" s="21" t="s">
        <v>75</v>
      </c>
      <c r="F455" s="21" t="s">
        <v>61</v>
      </c>
      <c r="G455" s="21" t="s">
        <v>62</v>
      </c>
      <c r="H455" s="21" t="s">
        <v>63</v>
      </c>
      <c r="I455" s="21" t="s">
        <v>74</v>
      </c>
      <c r="J455" s="22">
        <v>43604</v>
      </c>
      <c r="K455" s="23">
        <v>0.42303240740740999</v>
      </c>
      <c r="L455" s="22">
        <v>43604</v>
      </c>
      <c r="M455" s="23">
        <v>0.64001157407407006</v>
      </c>
      <c r="N455" s="25">
        <v>5.1929999999999996</v>
      </c>
      <c r="O455" s="21" t="s">
        <v>77</v>
      </c>
      <c r="P455" s="24">
        <f>TotalMov[[#This Row],[Confirmed activ. 3 (ILE03)]]*60</f>
        <v>311.58</v>
      </c>
      <c r="Q455" s="24">
        <v>350</v>
      </c>
      <c r="R455" s="21" t="s">
        <v>66</v>
      </c>
      <c r="S455" s="21" t="s">
        <v>67</v>
      </c>
    </row>
    <row r="456" spans="1:19" x14ac:dyDescent="0.35">
      <c r="A456" s="21">
        <v>1529652</v>
      </c>
      <c r="B456" s="53">
        <v>411586</v>
      </c>
      <c r="C456" s="21">
        <f>VLOOKUP(TotalMov[[#This Row],[Order]],'Total Mov by SS'!B:C,2,0)</f>
        <v>125</v>
      </c>
      <c r="D456" s="21" t="s">
        <v>59</v>
      </c>
      <c r="E456" s="21" t="s">
        <v>78</v>
      </c>
      <c r="F456" s="21" t="s">
        <v>61</v>
      </c>
      <c r="G456" s="21" t="s">
        <v>62</v>
      </c>
      <c r="H456" s="21" t="s">
        <v>63</v>
      </c>
      <c r="I456" s="21" t="s">
        <v>76</v>
      </c>
      <c r="J456" s="22">
        <v>43605</v>
      </c>
      <c r="K456" s="23">
        <v>0.30560185185185001</v>
      </c>
      <c r="L456" s="22">
        <v>43607</v>
      </c>
      <c r="M456" s="23">
        <v>0.64131944444444</v>
      </c>
      <c r="N456" s="25">
        <v>23.358000000000001</v>
      </c>
      <c r="O456" s="21" t="s">
        <v>77</v>
      </c>
      <c r="P456" s="24">
        <f>TotalMov[[#This Row],[Confirmed activ. 3 (ILE03)]]*60</f>
        <v>1401.48</v>
      </c>
      <c r="Q456" s="24">
        <v>1020</v>
      </c>
      <c r="R456" s="21" t="s">
        <v>66</v>
      </c>
      <c r="S456" s="21" t="s">
        <v>67</v>
      </c>
    </row>
    <row r="457" spans="1:19" x14ac:dyDescent="0.35">
      <c r="A457" s="21">
        <v>1529652</v>
      </c>
      <c r="B457" s="53">
        <v>411586</v>
      </c>
      <c r="C457" s="21">
        <f>VLOOKUP(TotalMov[[#This Row],[Order]],'Total Mov by SS'!B:C,2,0)</f>
        <v>125</v>
      </c>
      <c r="D457" s="21" t="s">
        <v>59</v>
      </c>
      <c r="E457" s="21" t="s">
        <v>80</v>
      </c>
      <c r="F457" s="21" t="s">
        <v>61</v>
      </c>
      <c r="G457" s="21" t="s">
        <v>62</v>
      </c>
      <c r="H457" s="21" t="s">
        <v>63</v>
      </c>
      <c r="I457" s="21" t="s">
        <v>112</v>
      </c>
      <c r="J457" s="22">
        <v>43608</v>
      </c>
      <c r="K457" s="23">
        <v>0.30686342592593002</v>
      </c>
      <c r="L457" s="22">
        <v>43611</v>
      </c>
      <c r="M457" s="23">
        <v>0.60532407407406996</v>
      </c>
      <c r="N457" s="25">
        <v>15.221</v>
      </c>
      <c r="O457" s="21" t="s">
        <v>77</v>
      </c>
      <c r="P457" s="24">
        <f>TotalMov[[#This Row],[Confirmed activ. 3 (ILE03)]]*60</f>
        <v>913.26</v>
      </c>
      <c r="Q457" s="24">
        <v>50</v>
      </c>
      <c r="R457" s="21" t="s">
        <v>66</v>
      </c>
      <c r="S457" s="21" t="s">
        <v>67</v>
      </c>
    </row>
    <row r="458" spans="1:19" x14ac:dyDescent="0.35">
      <c r="A458" s="21">
        <v>1529652</v>
      </c>
      <c r="B458" s="53">
        <v>411586</v>
      </c>
      <c r="C458" s="21">
        <f>VLOOKUP(TotalMov[[#This Row],[Order]],'Total Mov by SS'!B:C,2,0)</f>
        <v>125</v>
      </c>
      <c r="D458" s="21" t="s">
        <v>59</v>
      </c>
      <c r="E458" s="21" t="s">
        <v>82</v>
      </c>
      <c r="F458" s="21" t="s">
        <v>89</v>
      </c>
      <c r="G458" s="21" t="s">
        <v>90</v>
      </c>
      <c r="H458" s="21" t="s">
        <v>91</v>
      </c>
      <c r="I458" s="21" t="s">
        <v>92</v>
      </c>
      <c r="J458" s="22"/>
      <c r="K458" s="23">
        <v>0</v>
      </c>
      <c r="L458" s="22"/>
      <c r="M458" s="23">
        <v>0</v>
      </c>
      <c r="N458" s="25">
        <v>0</v>
      </c>
      <c r="O458" s="21" t="s">
        <v>93</v>
      </c>
      <c r="P458" s="24"/>
      <c r="Q458" s="24">
        <v>2150</v>
      </c>
      <c r="R458" s="21" t="s">
        <v>66</v>
      </c>
      <c r="S458" s="21" t="s">
        <v>94</v>
      </c>
    </row>
    <row r="459" spans="1:19" x14ac:dyDescent="0.35">
      <c r="A459" s="21">
        <v>1529652</v>
      </c>
      <c r="B459" s="53">
        <v>411586</v>
      </c>
      <c r="C459" s="21">
        <f>VLOOKUP(TotalMov[[#This Row],[Order]],'Total Mov by SS'!B:C,2,0)</f>
        <v>125</v>
      </c>
      <c r="D459" s="21" t="s">
        <v>59</v>
      </c>
      <c r="E459" s="21" t="s">
        <v>85</v>
      </c>
      <c r="F459" s="21" t="s">
        <v>69</v>
      </c>
      <c r="G459" s="21" t="s">
        <v>62</v>
      </c>
      <c r="H459" s="21" t="s">
        <v>70</v>
      </c>
      <c r="I459" s="21" t="s">
        <v>79</v>
      </c>
      <c r="J459" s="22">
        <v>43611</v>
      </c>
      <c r="K459" s="23">
        <v>0.63219907407407006</v>
      </c>
      <c r="L459" s="22">
        <v>43611</v>
      </c>
      <c r="M459" s="23">
        <v>0.63219907407407006</v>
      </c>
      <c r="N459" s="24">
        <v>20</v>
      </c>
      <c r="O459" s="21" t="s">
        <v>66</v>
      </c>
      <c r="P459" s="24">
        <f>TotalMov[[#This Row],[Confirmed activ. 3 (ILE03)]]</f>
        <v>20</v>
      </c>
      <c r="Q459" s="24">
        <v>20</v>
      </c>
      <c r="R459" s="21" t="s">
        <v>66</v>
      </c>
      <c r="S459" s="21" t="s">
        <v>72</v>
      </c>
    </row>
    <row r="460" spans="1:19" x14ac:dyDescent="0.35">
      <c r="A460" s="21">
        <v>1529652</v>
      </c>
      <c r="B460" s="53">
        <v>411586</v>
      </c>
      <c r="C460" s="21">
        <f>VLOOKUP(TotalMov[[#This Row],[Order]],'Total Mov by SS'!B:C,2,0)</f>
        <v>125</v>
      </c>
      <c r="D460" s="21" t="s">
        <v>59</v>
      </c>
      <c r="E460" s="21" t="s">
        <v>88</v>
      </c>
      <c r="F460" s="21" t="s">
        <v>69</v>
      </c>
      <c r="G460" s="21" t="s">
        <v>62</v>
      </c>
      <c r="H460" s="21" t="s">
        <v>70</v>
      </c>
      <c r="I460" s="21" t="s">
        <v>81</v>
      </c>
      <c r="J460" s="22">
        <v>43611</v>
      </c>
      <c r="K460" s="23">
        <v>0.64612268518519</v>
      </c>
      <c r="L460" s="22">
        <v>43611</v>
      </c>
      <c r="M460" s="23">
        <v>0.64612268518519</v>
      </c>
      <c r="N460" s="24">
        <v>20</v>
      </c>
      <c r="O460" s="21" t="s">
        <v>66</v>
      </c>
      <c r="P460" s="24">
        <f>TotalMov[[#This Row],[Confirmed activ. 3 (ILE03)]]</f>
        <v>20</v>
      </c>
      <c r="Q460" s="24">
        <v>20</v>
      </c>
      <c r="R460" s="21" t="s">
        <v>66</v>
      </c>
      <c r="S460" s="21" t="s">
        <v>72</v>
      </c>
    </row>
    <row r="461" spans="1:19" x14ac:dyDescent="0.35">
      <c r="A461" s="21">
        <v>1529652</v>
      </c>
      <c r="B461" s="53">
        <v>411586</v>
      </c>
      <c r="C461" s="21">
        <f>VLOOKUP(TotalMov[[#This Row],[Order]],'Total Mov by SS'!B:C,2,0)</f>
        <v>125</v>
      </c>
      <c r="D461" s="21" t="s">
        <v>59</v>
      </c>
      <c r="E461" s="21" t="s">
        <v>95</v>
      </c>
      <c r="F461" s="21" t="s">
        <v>83</v>
      </c>
      <c r="G461" s="21" t="s">
        <v>62</v>
      </c>
      <c r="H461" s="21" t="s">
        <v>84</v>
      </c>
      <c r="I461" s="21" t="s">
        <v>84</v>
      </c>
      <c r="J461" s="22">
        <v>43612</v>
      </c>
      <c r="K461" s="23">
        <v>0.39348379629629998</v>
      </c>
      <c r="L461" s="22">
        <v>43613</v>
      </c>
      <c r="M461" s="23">
        <v>0.25136574074073997</v>
      </c>
      <c r="N461" s="25">
        <v>6.4180000000000001</v>
      </c>
      <c r="O461" s="21" t="s">
        <v>77</v>
      </c>
      <c r="P461" s="24">
        <f>TotalMov[[#This Row],[Confirmed activ. 3 (ILE03)]]*60</f>
        <v>385.08</v>
      </c>
      <c r="Q461" s="24">
        <v>450</v>
      </c>
      <c r="R461" s="21" t="s">
        <v>66</v>
      </c>
      <c r="S461" s="21" t="s">
        <v>67</v>
      </c>
    </row>
    <row r="462" spans="1:19" x14ac:dyDescent="0.35">
      <c r="A462" s="21">
        <v>1529652</v>
      </c>
      <c r="B462" s="53">
        <v>411586</v>
      </c>
      <c r="C462" s="21">
        <f>VLOOKUP(TotalMov[[#This Row],[Order]],'Total Mov by SS'!B:C,2,0)</f>
        <v>125</v>
      </c>
      <c r="D462" s="21" t="s">
        <v>59</v>
      </c>
      <c r="E462" s="21" t="s">
        <v>97</v>
      </c>
      <c r="F462" s="21" t="s">
        <v>86</v>
      </c>
      <c r="G462" s="21" t="s">
        <v>62</v>
      </c>
      <c r="H462" s="21" t="s">
        <v>87</v>
      </c>
      <c r="I462" s="21" t="s">
        <v>87</v>
      </c>
      <c r="J462" s="22">
        <v>43614</v>
      </c>
      <c r="K462" s="23">
        <v>0.35070601851852001</v>
      </c>
      <c r="L462" s="22">
        <v>43614</v>
      </c>
      <c r="M462" s="23">
        <v>0.35070601851852001</v>
      </c>
      <c r="N462" s="24">
        <v>20</v>
      </c>
      <c r="O462" s="21" t="s">
        <v>66</v>
      </c>
      <c r="P462" s="24">
        <f>TotalMov[[#This Row],[Confirmed activ. 3 (ILE03)]]</f>
        <v>20</v>
      </c>
      <c r="Q462" s="24">
        <v>20</v>
      </c>
      <c r="R462" s="21" t="s">
        <v>66</v>
      </c>
      <c r="S462" s="21" t="s">
        <v>72</v>
      </c>
    </row>
    <row r="463" spans="1:19" x14ac:dyDescent="0.35">
      <c r="A463" s="21">
        <v>1529652</v>
      </c>
      <c r="B463" s="53">
        <v>411586</v>
      </c>
      <c r="C463" s="21">
        <f>VLOOKUP(TotalMov[[#This Row],[Order]],'Total Mov by SS'!B:C,2,0)</f>
        <v>125</v>
      </c>
      <c r="D463" s="21" t="s">
        <v>59</v>
      </c>
      <c r="E463" s="21" t="s">
        <v>99</v>
      </c>
      <c r="F463" s="21" t="s">
        <v>61</v>
      </c>
      <c r="G463" s="21" t="s">
        <v>62</v>
      </c>
      <c r="H463" s="21" t="s">
        <v>63</v>
      </c>
      <c r="I463" s="21" t="s">
        <v>96</v>
      </c>
      <c r="J463" s="22">
        <v>43626</v>
      </c>
      <c r="K463" s="23">
        <v>0.36103009259259</v>
      </c>
      <c r="L463" s="22">
        <v>43626</v>
      </c>
      <c r="M463" s="23">
        <v>0.68828703703703997</v>
      </c>
      <c r="N463" s="25">
        <v>3.927</v>
      </c>
      <c r="O463" s="21" t="s">
        <v>77</v>
      </c>
      <c r="P463" s="24">
        <f>TotalMov[[#This Row],[Confirmed activ. 3 (ILE03)]]*60</f>
        <v>235.62</v>
      </c>
      <c r="Q463" s="24">
        <v>100</v>
      </c>
      <c r="R463" s="21" t="s">
        <v>66</v>
      </c>
      <c r="S463" s="21" t="s">
        <v>67</v>
      </c>
    </row>
    <row r="464" spans="1:19" x14ac:dyDescent="0.35">
      <c r="A464" s="21">
        <v>1529652</v>
      </c>
      <c r="B464" s="53">
        <v>411586</v>
      </c>
      <c r="C464" s="21">
        <f>VLOOKUP(TotalMov[[#This Row],[Order]],'Total Mov by SS'!B:C,2,0)</f>
        <v>125</v>
      </c>
      <c r="D464" s="21" t="s">
        <v>59</v>
      </c>
      <c r="E464" s="21" t="s">
        <v>101</v>
      </c>
      <c r="F464" s="21" t="s">
        <v>69</v>
      </c>
      <c r="G464" s="21" t="s">
        <v>62</v>
      </c>
      <c r="H464" s="21" t="s">
        <v>70</v>
      </c>
      <c r="I464" s="21" t="s">
        <v>98</v>
      </c>
      <c r="J464" s="22">
        <v>43628</v>
      </c>
      <c r="K464" s="23">
        <v>0.53843750000000001</v>
      </c>
      <c r="L464" s="22">
        <v>43628</v>
      </c>
      <c r="M464" s="23">
        <v>0.53843750000000001</v>
      </c>
      <c r="N464" s="24">
        <v>20</v>
      </c>
      <c r="O464" s="21" t="s">
        <v>66</v>
      </c>
      <c r="P464" s="24">
        <f>TotalMov[[#This Row],[Confirmed activ. 3 (ILE03)]]</f>
        <v>20</v>
      </c>
      <c r="Q464" s="24">
        <v>20</v>
      </c>
      <c r="R464" s="21" t="s">
        <v>66</v>
      </c>
      <c r="S464" s="21" t="s">
        <v>72</v>
      </c>
    </row>
    <row r="465" spans="1:19" x14ac:dyDescent="0.35">
      <c r="A465" s="21">
        <v>1529652</v>
      </c>
      <c r="B465" s="53">
        <v>411586</v>
      </c>
      <c r="C465" s="21">
        <f>VLOOKUP(TotalMov[[#This Row],[Order]],'Total Mov by SS'!B:C,2,0)</f>
        <v>125</v>
      </c>
      <c r="D465" s="21" t="s">
        <v>59</v>
      </c>
      <c r="E465" s="21" t="s">
        <v>104</v>
      </c>
      <c r="F465" s="21" t="s">
        <v>69</v>
      </c>
      <c r="G465" s="21" t="s">
        <v>62</v>
      </c>
      <c r="H465" s="21" t="s">
        <v>70</v>
      </c>
      <c r="I465" s="21" t="s">
        <v>100</v>
      </c>
      <c r="J465" s="22">
        <v>43628</v>
      </c>
      <c r="K465" s="23">
        <v>0.53854166666667003</v>
      </c>
      <c r="L465" s="22">
        <v>43628</v>
      </c>
      <c r="M465" s="23">
        <v>0.53854166666667003</v>
      </c>
      <c r="N465" s="24">
        <v>30</v>
      </c>
      <c r="O465" s="21" t="s">
        <v>66</v>
      </c>
      <c r="P465" s="24">
        <f>TotalMov[[#This Row],[Confirmed activ. 3 (ILE03)]]</f>
        <v>30</v>
      </c>
      <c r="Q465" s="24">
        <v>30</v>
      </c>
      <c r="R465" s="21" t="s">
        <v>66</v>
      </c>
      <c r="S465" s="21" t="s">
        <v>72</v>
      </c>
    </row>
    <row r="466" spans="1:19" x14ac:dyDescent="0.35">
      <c r="A466" s="21">
        <v>1529652</v>
      </c>
      <c r="B466" s="53">
        <v>411586</v>
      </c>
      <c r="C466" s="21">
        <f>VLOOKUP(TotalMov[[#This Row],[Order]],'Total Mov by SS'!B:C,2,0)</f>
        <v>125</v>
      </c>
      <c r="D466" s="21" t="s">
        <v>59</v>
      </c>
      <c r="E466" s="21" t="s">
        <v>113</v>
      </c>
      <c r="F466" s="21" t="s">
        <v>102</v>
      </c>
      <c r="G466" s="21" t="s">
        <v>62</v>
      </c>
      <c r="H466" s="21" t="s">
        <v>100</v>
      </c>
      <c r="I466" s="21" t="s">
        <v>103</v>
      </c>
      <c r="J466" s="22">
        <v>43628</v>
      </c>
      <c r="K466" s="23">
        <v>0.61491898148148005</v>
      </c>
      <c r="L466" s="22">
        <v>43628</v>
      </c>
      <c r="M466" s="23">
        <v>0.61491898148148005</v>
      </c>
      <c r="N466" s="24">
        <v>30</v>
      </c>
      <c r="O466" s="21" t="s">
        <v>66</v>
      </c>
      <c r="P466" s="24">
        <f>TotalMov[[#This Row],[Confirmed activ. 3 (ILE03)]]</f>
        <v>30</v>
      </c>
      <c r="Q466" s="24">
        <v>30</v>
      </c>
      <c r="R466" s="21" t="s">
        <v>66</v>
      </c>
      <c r="S466" s="21" t="s">
        <v>72</v>
      </c>
    </row>
    <row r="467" spans="1:19" x14ac:dyDescent="0.35">
      <c r="A467" s="21">
        <v>1529652</v>
      </c>
      <c r="B467" s="53">
        <v>411586</v>
      </c>
      <c r="C467" s="21">
        <f>VLOOKUP(TotalMov[[#This Row],[Order]],'Total Mov by SS'!B:C,2,0)</f>
        <v>125</v>
      </c>
      <c r="D467" s="21" t="s">
        <v>59</v>
      </c>
      <c r="E467" s="21" t="s">
        <v>114</v>
      </c>
      <c r="F467" s="21" t="s">
        <v>102</v>
      </c>
      <c r="G467" s="21" t="s">
        <v>105</v>
      </c>
      <c r="H467" s="21" t="s">
        <v>100</v>
      </c>
      <c r="I467" s="21" t="s">
        <v>106</v>
      </c>
      <c r="J467" s="22">
        <v>43632</v>
      </c>
      <c r="K467" s="23">
        <v>0.39495370370369998</v>
      </c>
      <c r="L467" s="22">
        <v>43632</v>
      </c>
      <c r="M467" s="23">
        <v>0.39495370370369998</v>
      </c>
      <c r="N467" s="24">
        <v>45</v>
      </c>
      <c r="O467" s="21" t="s">
        <v>66</v>
      </c>
      <c r="P467" s="24">
        <f>TotalMov[[#This Row],[Confirmed activ. 3 (ILE03)]]</f>
        <v>45</v>
      </c>
      <c r="Q467" s="24">
        <v>45</v>
      </c>
      <c r="R467" s="21" t="s">
        <v>66</v>
      </c>
      <c r="S467" s="21" t="s">
        <v>72</v>
      </c>
    </row>
    <row r="468" spans="1:19" x14ac:dyDescent="0.35">
      <c r="A468" s="21">
        <v>1529652</v>
      </c>
      <c r="B468" s="53">
        <v>411586</v>
      </c>
      <c r="C468" s="21">
        <f>VLOOKUP(TotalMov[[#This Row],[Order]],'Total Mov by SS'!B:C,2,0)</f>
        <v>125</v>
      </c>
      <c r="D468" s="21" t="s">
        <v>107</v>
      </c>
      <c r="E468" s="21" t="s">
        <v>60</v>
      </c>
      <c r="F468" s="21" t="s">
        <v>61</v>
      </c>
      <c r="G468" s="21" t="s">
        <v>90</v>
      </c>
      <c r="H468" s="21" t="s">
        <v>63</v>
      </c>
      <c r="I468" s="21" t="s">
        <v>108</v>
      </c>
      <c r="J468" s="22">
        <v>43614</v>
      </c>
      <c r="K468" s="23">
        <v>0.34390046296296001</v>
      </c>
      <c r="L468" s="22">
        <v>43614</v>
      </c>
      <c r="M468" s="23">
        <v>0.52628472222222</v>
      </c>
      <c r="N468" s="25">
        <v>4.3769999999999998</v>
      </c>
      <c r="O468" s="21" t="s">
        <v>77</v>
      </c>
      <c r="P468" s="24">
        <f>TotalMov[[#This Row],[Confirmed activ. 3 (ILE03)]]*60</f>
        <v>262.62</v>
      </c>
      <c r="Q468" s="24">
        <v>1</v>
      </c>
      <c r="R468" s="21" t="s">
        <v>66</v>
      </c>
      <c r="S468" s="21" t="s">
        <v>67</v>
      </c>
    </row>
    <row r="469" spans="1:19" x14ac:dyDescent="0.35">
      <c r="A469" s="21">
        <v>1529652</v>
      </c>
      <c r="B469" s="53">
        <v>411586</v>
      </c>
      <c r="C469" s="21">
        <f>VLOOKUP(TotalMov[[#This Row],[Order]],'Total Mov by SS'!B:C,2,0)</f>
        <v>125</v>
      </c>
      <c r="D469" s="21" t="s">
        <v>109</v>
      </c>
      <c r="E469" s="21" t="s">
        <v>95</v>
      </c>
      <c r="F469" s="21" t="s">
        <v>83</v>
      </c>
      <c r="G469" s="21" t="s">
        <v>90</v>
      </c>
      <c r="H469" s="21" t="s">
        <v>84</v>
      </c>
      <c r="I469" s="21" t="s">
        <v>110</v>
      </c>
      <c r="J469" s="22">
        <v>43612</v>
      </c>
      <c r="K469" s="23">
        <v>0.95315972222222001</v>
      </c>
      <c r="L469" s="22">
        <v>43613</v>
      </c>
      <c r="M469" s="23">
        <v>0.26810185185184998</v>
      </c>
      <c r="N469" s="25">
        <v>1.89</v>
      </c>
      <c r="O469" s="21" t="s">
        <v>77</v>
      </c>
      <c r="P469" s="24">
        <f>TotalMov[[#This Row],[Confirmed activ. 3 (ILE03)]]*60</f>
        <v>113.39999999999999</v>
      </c>
      <c r="Q469" s="24">
        <v>5</v>
      </c>
      <c r="R469" s="21" t="s">
        <v>66</v>
      </c>
      <c r="S469" s="21" t="s">
        <v>67</v>
      </c>
    </row>
    <row r="470" spans="1:19" x14ac:dyDescent="0.35">
      <c r="A470" s="21">
        <v>1529653</v>
      </c>
      <c r="B470" s="53">
        <v>411586</v>
      </c>
      <c r="C470" s="21">
        <f>VLOOKUP(TotalMov[[#This Row],[Order]],'Total Mov by SS'!B:C,2,0)</f>
        <v>125</v>
      </c>
      <c r="D470" s="21" t="s">
        <v>59</v>
      </c>
      <c r="E470" s="21" t="s">
        <v>60</v>
      </c>
      <c r="F470" s="21" t="s">
        <v>83</v>
      </c>
      <c r="G470" s="21" t="s">
        <v>62</v>
      </c>
      <c r="H470" s="21" t="s">
        <v>84</v>
      </c>
      <c r="I470" s="21" t="s">
        <v>111</v>
      </c>
      <c r="J470" s="22">
        <v>43594</v>
      </c>
      <c r="K470" s="23">
        <v>0.64777777777778001</v>
      </c>
      <c r="L470" s="22">
        <v>43597</v>
      </c>
      <c r="M470" s="23">
        <v>0.63725694444444003</v>
      </c>
      <c r="N470" s="25">
        <v>11.743</v>
      </c>
      <c r="O470" s="21" t="s">
        <v>77</v>
      </c>
      <c r="P470" s="24">
        <f>TotalMov[[#This Row],[Confirmed activ. 3 (ILE03)]]*60</f>
        <v>704.58</v>
      </c>
      <c r="Q470" s="24">
        <v>40</v>
      </c>
      <c r="R470" s="21" t="s">
        <v>66</v>
      </c>
      <c r="S470" s="21" t="s">
        <v>67</v>
      </c>
    </row>
    <row r="471" spans="1:19" x14ac:dyDescent="0.35">
      <c r="A471" s="21">
        <v>1529653</v>
      </c>
      <c r="B471" s="53">
        <v>411586</v>
      </c>
      <c r="C471" s="21">
        <f>VLOOKUP(TotalMov[[#This Row],[Order]],'Total Mov by SS'!B:C,2,0)</f>
        <v>125</v>
      </c>
      <c r="D471" s="21" t="s">
        <v>59</v>
      </c>
      <c r="E471" s="21" t="s">
        <v>68</v>
      </c>
      <c r="F471" s="21" t="s">
        <v>61</v>
      </c>
      <c r="G471" s="21" t="s">
        <v>62</v>
      </c>
      <c r="H471" s="21" t="s">
        <v>63</v>
      </c>
      <c r="I471" s="21" t="s">
        <v>64</v>
      </c>
      <c r="J471" s="22">
        <v>43598</v>
      </c>
      <c r="K471" s="23">
        <v>0.38728009259259</v>
      </c>
      <c r="L471" s="22">
        <v>43598</v>
      </c>
      <c r="M471" s="23">
        <v>0.39167824074073998</v>
      </c>
      <c r="N471" s="25">
        <v>2.117</v>
      </c>
      <c r="O471" s="21" t="s">
        <v>66</v>
      </c>
      <c r="P471" s="24">
        <f>TotalMov[[#This Row],[Confirmed activ. 3 (ILE03)]]</f>
        <v>2.117</v>
      </c>
      <c r="Q471" s="24">
        <v>15</v>
      </c>
      <c r="R471" s="21" t="s">
        <v>66</v>
      </c>
      <c r="S471" s="21" t="s">
        <v>67</v>
      </c>
    </row>
    <row r="472" spans="1:19" x14ac:dyDescent="0.35">
      <c r="A472" s="21">
        <v>1529653</v>
      </c>
      <c r="B472" s="53">
        <v>411586</v>
      </c>
      <c r="C472" s="21">
        <f>VLOOKUP(TotalMov[[#This Row],[Order]],'Total Mov by SS'!B:C,2,0)</f>
        <v>125</v>
      </c>
      <c r="D472" s="21" t="s">
        <v>59</v>
      </c>
      <c r="E472" s="21" t="s">
        <v>73</v>
      </c>
      <c r="F472" s="21" t="s">
        <v>69</v>
      </c>
      <c r="G472" s="21" t="s">
        <v>62</v>
      </c>
      <c r="H472" s="21" t="s">
        <v>70</v>
      </c>
      <c r="I472" s="21" t="s">
        <v>71</v>
      </c>
      <c r="J472" s="22">
        <v>43600</v>
      </c>
      <c r="K472" s="23">
        <v>0.39231481481481001</v>
      </c>
      <c r="L472" s="22">
        <v>43600</v>
      </c>
      <c r="M472" s="23">
        <v>0.39231481481481001</v>
      </c>
      <c r="N472" s="24">
        <v>20</v>
      </c>
      <c r="O472" s="21" t="s">
        <v>66</v>
      </c>
      <c r="P472" s="24">
        <f>TotalMov[[#This Row],[Confirmed activ. 3 (ILE03)]]</f>
        <v>20</v>
      </c>
      <c r="Q472" s="24">
        <v>20</v>
      </c>
      <c r="R472" s="21" t="s">
        <v>66</v>
      </c>
      <c r="S472" s="21" t="s">
        <v>72</v>
      </c>
    </row>
    <row r="473" spans="1:19" x14ac:dyDescent="0.35">
      <c r="A473" s="21">
        <v>1529653</v>
      </c>
      <c r="B473" s="53">
        <v>411586</v>
      </c>
      <c r="C473" s="21">
        <f>VLOOKUP(TotalMov[[#This Row],[Order]],'Total Mov by SS'!B:C,2,0)</f>
        <v>125</v>
      </c>
      <c r="D473" s="21" t="s">
        <v>59</v>
      </c>
      <c r="E473" s="21" t="s">
        <v>75</v>
      </c>
      <c r="F473" s="21" t="s">
        <v>61</v>
      </c>
      <c r="G473" s="21" t="s">
        <v>62</v>
      </c>
      <c r="H473" s="21" t="s">
        <v>63</v>
      </c>
      <c r="I473" s="21" t="s">
        <v>74</v>
      </c>
      <c r="J473" s="22">
        <v>43608</v>
      </c>
      <c r="K473" s="23">
        <v>0.50940972222222003</v>
      </c>
      <c r="L473" s="22">
        <v>43608</v>
      </c>
      <c r="M473" s="23">
        <v>0.53025462962962999</v>
      </c>
      <c r="N473" s="25">
        <v>30.016999999999999</v>
      </c>
      <c r="O473" s="21" t="s">
        <v>66</v>
      </c>
      <c r="P473" s="24">
        <f>TotalMov[[#This Row],[Confirmed activ. 3 (ILE03)]]</f>
        <v>30.016999999999999</v>
      </c>
      <c r="Q473" s="24">
        <v>350</v>
      </c>
      <c r="R473" s="21" t="s">
        <v>66</v>
      </c>
      <c r="S473" s="21" t="s">
        <v>67</v>
      </c>
    </row>
    <row r="474" spans="1:19" x14ac:dyDescent="0.35">
      <c r="A474" s="21">
        <v>1529653</v>
      </c>
      <c r="B474" s="53">
        <v>411586</v>
      </c>
      <c r="C474" s="21">
        <f>VLOOKUP(TotalMov[[#This Row],[Order]],'Total Mov by SS'!B:C,2,0)</f>
        <v>125</v>
      </c>
      <c r="D474" s="21" t="s">
        <v>59</v>
      </c>
      <c r="E474" s="21" t="s">
        <v>78</v>
      </c>
      <c r="F474" s="21" t="s">
        <v>61</v>
      </c>
      <c r="G474" s="21" t="s">
        <v>62</v>
      </c>
      <c r="H474" s="21" t="s">
        <v>63</v>
      </c>
      <c r="I474" s="21" t="s">
        <v>76</v>
      </c>
      <c r="J474" s="22">
        <v>43608</v>
      </c>
      <c r="K474" s="23">
        <v>0.53040509259259006</v>
      </c>
      <c r="L474" s="22">
        <v>43608</v>
      </c>
      <c r="M474" s="23">
        <v>0.56680555555556</v>
      </c>
      <c r="N474" s="25">
        <v>52.417000000000002</v>
      </c>
      <c r="O474" s="21" t="s">
        <v>66</v>
      </c>
      <c r="P474" s="24">
        <f>TotalMov[[#This Row],[Confirmed activ. 3 (ILE03)]]</f>
        <v>52.417000000000002</v>
      </c>
      <c r="Q474" s="24">
        <v>1020</v>
      </c>
      <c r="R474" s="21" t="s">
        <v>66</v>
      </c>
      <c r="S474" s="21" t="s">
        <v>67</v>
      </c>
    </row>
    <row r="475" spans="1:19" x14ac:dyDescent="0.35">
      <c r="A475" s="21">
        <v>1529653</v>
      </c>
      <c r="B475" s="53">
        <v>411586</v>
      </c>
      <c r="C475" s="21">
        <f>VLOOKUP(TotalMov[[#This Row],[Order]],'Total Mov by SS'!B:C,2,0)</f>
        <v>125</v>
      </c>
      <c r="D475" s="21" t="s">
        <v>59</v>
      </c>
      <c r="E475" s="21" t="s">
        <v>80</v>
      </c>
      <c r="F475" s="21" t="s">
        <v>61</v>
      </c>
      <c r="G475" s="21" t="s">
        <v>62</v>
      </c>
      <c r="H475" s="21" t="s">
        <v>63</v>
      </c>
      <c r="I475" s="21" t="s">
        <v>112</v>
      </c>
      <c r="J475" s="22">
        <v>43608</v>
      </c>
      <c r="K475" s="23">
        <v>0.56697916666667003</v>
      </c>
      <c r="L475" s="22">
        <v>43608</v>
      </c>
      <c r="M475" s="23">
        <v>0.56800925925926005</v>
      </c>
      <c r="N475" s="25">
        <v>1.1499999999999999</v>
      </c>
      <c r="O475" s="21" t="s">
        <v>66</v>
      </c>
      <c r="P475" s="24">
        <f>TotalMov[[#This Row],[Confirmed activ. 3 (ILE03)]]</f>
        <v>1.1499999999999999</v>
      </c>
      <c r="Q475" s="24">
        <v>50</v>
      </c>
      <c r="R475" s="21" t="s">
        <v>66</v>
      </c>
      <c r="S475" s="21" t="s">
        <v>67</v>
      </c>
    </row>
    <row r="476" spans="1:19" x14ac:dyDescent="0.35">
      <c r="A476" s="21">
        <v>1529653</v>
      </c>
      <c r="B476" s="53">
        <v>411586</v>
      </c>
      <c r="C476" s="21">
        <f>VLOOKUP(TotalMov[[#This Row],[Order]],'Total Mov by SS'!B:C,2,0)</f>
        <v>125</v>
      </c>
      <c r="D476" s="21" t="s">
        <v>59</v>
      </c>
      <c r="E476" s="21" t="s">
        <v>82</v>
      </c>
      <c r="F476" s="21" t="s">
        <v>89</v>
      </c>
      <c r="G476" s="21" t="s">
        <v>90</v>
      </c>
      <c r="H476" s="21" t="s">
        <v>91</v>
      </c>
      <c r="I476" s="21" t="s">
        <v>92</v>
      </c>
      <c r="J476" s="22"/>
      <c r="K476" s="23">
        <v>0</v>
      </c>
      <c r="L476" s="22"/>
      <c r="M476" s="23">
        <v>0</v>
      </c>
      <c r="N476" s="25">
        <v>0</v>
      </c>
      <c r="O476" s="21" t="s">
        <v>93</v>
      </c>
      <c r="P476" s="24"/>
      <c r="Q476" s="24">
        <v>2150</v>
      </c>
      <c r="R476" s="21" t="s">
        <v>66</v>
      </c>
      <c r="S476" s="21" t="s">
        <v>94</v>
      </c>
    </row>
    <row r="477" spans="1:19" x14ac:dyDescent="0.35">
      <c r="A477" s="21">
        <v>1529653</v>
      </c>
      <c r="B477" s="53">
        <v>411586</v>
      </c>
      <c r="C477" s="21">
        <f>VLOOKUP(TotalMov[[#This Row],[Order]],'Total Mov by SS'!B:C,2,0)</f>
        <v>125</v>
      </c>
      <c r="D477" s="21" t="s">
        <v>59</v>
      </c>
      <c r="E477" s="21" t="s">
        <v>85</v>
      </c>
      <c r="F477" s="21" t="s">
        <v>69</v>
      </c>
      <c r="G477" s="21" t="s">
        <v>62</v>
      </c>
      <c r="H477" s="21" t="s">
        <v>70</v>
      </c>
      <c r="I477" s="21" t="s">
        <v>79</v>
      </c>
      <c r="J477" s="22">
        <v>43611</v>
      </c>
      <c r="K477" s="23">
        <v>0.33850694444444002</v>
      </c>
      <c r="L477" s="22">
        <v>43611</v>
      </c>
      <c r="M477" s="23">
        <v>0.33850694444444002</v>
      </c>
      <c r="N477" s="24">
        <v>20</v>
      </c>
      <c r="O477" s="21" t="s">
        <v>66</v>
      </c>
      <c r="P477" s="24">
        <f>TotalMov[[#This Row],[Confirmed activ. 3 (ILE03)]]</f>
        <v>20</v>
      </c>
      <c r="Q477" s="24">
        <v>20</v>
      </c>
      <c r="R477" s="21" t="s">
        <v>66</v>
      </c>
      <c r="S477" s="21" t="s">
        <v>72</v>
      </c>
    </row>
    <row r="478" spans="1:19" x14ac:dyDescent="0.35">
      <c r="A478" s="21">
        <v>1529653</v>
      </c>
      <c r="B478" s="53">
        <v>411586</v>
      </c>
      <c r="C478" s="21">
        <f>VLOOKUP(TotalMov[[#This Row],[Order]],'Total Mov by SS'!B:C,2,0)</f>
        <v>125</v>
      </c>
      <c r="D478" s="21" t="s">
        <v>59</v>
      </c>
      <c r="E478" s="21" t="s">
        <v>88</v>
      </c>
      <c r="F478" s="21" t="s">
        <v>69</v>
      </c>
      <c r="G478" s="21" t="s">
        <v>62</v>
      </c>
      <c r="H478" s="21" t="s">
        <v>70</v>
      </c>
      <c r="I478" s="21" t="s">
        <v>81</v>
      </c>
      <c r="J478" s="22">
        <v>43611</v>
      </c>
      <c r="K478" s="23">
        <v>0.33865740740741002</v>
      </c>
      <c r="L478" s="22">
        <v>43611</v>
      </c>
      <c r="M478" s="23">
        <v>0.33865740740741002</v>
      </c>
      <c r="N478" s="24">
        <v>20</v>
      </c>
      <c r="O478" s="21" t="s">
        <v>66</v>
      </c>
      <c r="P478" s="24">
        <f>TotalMov[[#This Row],[Confirmed activ. 3 (ILE03)]]</f>
        <v>20</v>
      </c>
      <c r="Q478" s="24">
        <v>20</v>
      </c>
      <c r="R478" s="21" t="s">
        <v>66</v>
      </c>
      <c r="S478" s="21" t="s">
        <v>72</v>
      </c>
    </row>
    <row r="479" spans="1:19" x14ac:dyDescent="0.35">
      <c r="A479" s="21">
        <v>1529653</v>
      </c>
      <c r="B479" s="53">
        <v>411586</v>
      </c>
      <c r="C479" s="21">
        <f>VLOOKUP(TotalMov[[#This Row],[Order]],'Total Mov by SS'!B:C,2,0)</f>
        <v>125</v>
      </c>
      <c r="D479" s="21" t="s">
        <v>59</v>
      </c>
      <c r="E479" s="21" t="s">
        <v>95</v>
      </c>
      <c r="F479" s="21" t="s">
        <v>83</v>
      </c>
      <c r="G479" s="21" t="s">
        <v>62</v>
      </c>
      <c r="H479" s="21" t="s">
        <v>84</v>
      </c>
      <c r="I479" s="21" t="s">
        <v>84</v>
      </c>
      <c r="J479" s="22">
        <v>43611</v>
      </c>
      <c r="K479" s="23">
        <v>0.63826388888888996</v>
      </c>
      <c r="L479" s="22">
        <v>43611</v>
      </c>
      <c r="M479" s="23">
        <v>0.93153935185184999</v>
      </c>
      <c r="N479" s="25">
        <v>7.0389999999999997</v>
      </c>
      <c r="O479" s="21" t="s">
        <v>77</v>
      </c>
      <c r="P479" s="24">
        <f>TotalMov[[#This Row],[Confirmed activ. 3 (ILE03)]]*60</f>
        <v>422.34</v>
      </c>
      <c r="Q479" s="24">
        <v>450</v>
      </c>
      <c r="R479" s="21" t="s">
        <v>66</v>
      </c>
      <c r="S479" s="21" t="s">
        <v>67</v>
      </c>
    </row>
    <row r="480" spans="1:19" x14ac:dyDescent="0.35">
      <c r="A480" s="21">
        <v>1529653</v>
      </c>
      <c r="B480" s="53">
        <v>411586</v>
      </c>
      <c r="C480" s="21">
        <f>VLOOKUP(TotalMov[[#This Row],[Order]],'Total Mov by SS'!B:C,2,0)</f>
        <v>125</v>
      </c>
      <c r="D480" s="21" t="s">
        <v>59</v>
      </c>
      <c r="E480" s="21" t="s">
        <v>97</v>
      </c>
      <c r="F480" s="21" t="s">
        <v>86</v>
      </c>
      <c r="G480" s="21" t="s">
        <v>62</v>
      </c>
      <c r="H480" s="21" t="s">
        <v>87</v>
      </c>
      <c r="I480" s="21" t="s">
        <v>87</v>
      </c>
      <c r="J480" s="22">
        <v>43612</v>
      </c>
      <c r="K480" s="23">
        <v>0.35277777777778002</v>
      </c>
      <c r="L480" s="22">
        <v>43612</v>
      </c>
      <c r="M480" s="23">
        <v>0.35277777777778002</v>
      </c>
      <c r="N480" s="24">
        <v>20</v>
      </c>
      <c r="O480" s="21" t="s">
        <v>66</v>
      </c>
      <c r="P480" s="24">
        <f>TotalMov[[#This Row],[Confirmed activ. 3 (ILE03)]]</f>
        <v>20</v>
      </c>
      <c r="Q480" s="24">
        <v>20</v>
      </c>
      <c r="R480" s="21" t="s">
        <v>66</v>
      </c>
      <c r="S480" s="21" t="s">
        <v>72</v>
      </c>
    </row>
    <row r="481" spans="1:19" x14ac:dyDescent="0.35">
      <c r="A481" s="21">
        <v>1529653</v>
      </c>
      <c r="B481" s="53">
        <v>411586</v>
      </c>
      <c r="C481" s="21">
        <f>VLOOKUP(TotalMov[[#This Row],[Order]],'Total Mov by SS'!B:C,2,0)</f>
        <v>125</v>
      </c>
      <c r="D481" s="21" t="s">
        <v>59</v>
      </c>
      <c r="E481" s="21" t="s">
        <v>99</v>
      </c>
      <c r="F481" s="21" t="s">
        <v>61</v>
      </c>
      <c r="G481" s="21" t="s">
        <v>62</v>
      </c>
      <c r="H481" s="21" t="s">
        <v>63</v>
      </c>
      <c r="I481" s="21" t="s">
        <v>96</v>
      </c>
      <c r="J481" s="22">
        <v>43614</v>
      </c>
      <c r="K481" s="23">
        <v>0.45509259259259</v>
      </c>
      <c r="L481" s="22">
        <v>43614</v>
      </c>
      <c r="M481" s="23">
        <v>0.49846064814815</v>
      </c>
      <c r="N481" s="25">
        <v>8.9169999999999998</v>
      </c>
      <c r="O481" s="21" t="s">
        <v>66</v>
      </c>
      <c r="P481" s="24">
        <f>TotalMov[[#This Row],[Confirmed activ. 3 (ILE03)]]</f>
        <v>8.9169999999999998</v>
      </c>
      <c r="Q481" s="24">
        <v>100</v>
      </c>
      <c r="R481" s="21" t="s">
        <v>66</v>
      </c>
      <c r="S481" s="21" t="s">
        <v>67</v>
      </c>
    </row>
    <row r="482" spans="1:19" x14ac:dyDescent="0.35">
      <c r="A482" s="21">
        <v>1529653</v>
      </c>
      <c r="B482" s="53">
        <v>411586</v>
      </c>
      <c r="C482" s="21">
        <f>VLOOKUP(TotalMov[[#This Row],[Order]],'Total Mov by SS'!B:C,2,0)</f>
        <v>125</v>
      </c>
      <c r="D482" s="21" t="s">
        <v>59</v>
      </c>
      <c r="E482" s="21" t="s">
        <v>101</v>
      </c>
      <c r="F482" s="21" t="s">
        <v>69</v>
      </c>
      <c r="G482" s="21" t="s">
        <v>62</v>
      </c>
      <c r="H482" s="21" t="s">
        <v>70</v>
      </c>
      <c r="I482" s="21" t="s">
        <v>98</v>
      </c>
      <c r="J482" s="22">
        <v>43628</v>
      </c>
      <c r="K482" s="23">
        <v>0.43060185185185001</v>
      </c>
      <c r="L482" s="22">
        <v>43628</v>
      </c>
      <c r="M482" s="23">
        <v>0.43060185185185001</v>
      </c>
      <c r="N482" s="24">
        <v>20</v>
      </c>
      <c r="O482" s="21" t="s">
        <v>66</v>
      </c>
      <c r="P482" s="24">
        <f>TotalMov[[#This Row],[Confirmed activ. 3 (ILE03)]]</f>
        <v>20</v>
      </c>
      <c r="Q482" s="24">
        <v>20</v>
      </c>
      <c r="R482" s="21" t="s">
        <v>66</v>
      </c>
      <c r="S482" s="21" t="s">
        <v>72</v>
      </c>
    </row>
    <row r="483" spans="1:19" x14ac:dyDescent="0.35">
      <c r="A483" s="21">
        <v>1529653</v>
      </c>
      <c r="B483" s="53">
        <v>411586</v>
      </c>
      <c r="C483" s="21">
        <f>VLOOKUP(TotalMov[[#This Row],[Order]],'Total Mov by SS'!B:C,2,0)</f>
        <v>125</v>
      </c>
      <c r="D483" s="21" t="s">
        <v>59</v>
      </c>
      <c r="E483" s="21" t="s">
        <v>104</v>
      </c>
      <c r="F483" s="21" t="s">
        <v>69</v>
      </c>
      <c r="G483" s="21" t="s">
        <v>62</v>
      </c>
      <c r="H483" s="21" t="s">
        <v>70</v>
      </c>
      <c r="I483" s="21" t="s">
        <v>100</v>
      </c>
      <c r="J483" s="22">
        <v>43628</v>
      </c>
      <c r="K483" s="23">
        <v>0.43070601851851997</v>
      </c>
      <c r="L483" s="22">
        <v>43628</v>
      </c>
      <c r="M483" s="23">
        <v>0.43070601851851997</v>
      </c>
      <c r="N483" s="24">
        <v>30</v>
      </c>
      <c r="O483" s="21" t="s">
        <v>66</v>
      </c>
      <c r="P483" s="24">
        <f>TotalMov[[#This Row],[Confirmed activ. 3 (ILE03)]]</f>
        <v>30</v>
      </c>
      <c r="Q483" s="24">
        <v>30</v>
      </c>
      <c r="R483" s="21" t="s">
        <v>66</v>
      </c>
      <c r="S483" s="21" t="s">
        <v>72</v>
      </c>
    </row>
    <row r="484" spans="1:19" x14ac:dyDescent="0.35">
      <c r="A484" s="21">
        <v>1529653</v>
      </c>
      <c r="B484" s="53">
        <v>411586</v>
      </c>
      <c r="C484" s="21">
        <f>VLOOKUP(TotalMov[[#This Row],[Order]],'Total Mov by SS'!B:C,2,0)</f>
        <v>125</v>
      </c>
      <c r="D484" s="21" t="s">
        <v>59</v>
      </c>
      <c r="E484" s="21" t="s">
        <v>113</v>
      </c>
      <c r="F484" s="21" t="s">
        <v>102</v>
      </c>
      <c r="G484" s="21" t="s">
        <v>62</v>
      </c>
      <c r="H484" s="21" t="s">
        <v>100</v>
      </c>
      <c r="I484" s="21" t="s">
        <v>103</v>
      </c>
      <c r="J484" s="22">
        <v>43628</v>
      </c>
      <c r="K484" s="23">
        <v>0.43081018518518999</v>
      </c>
      <c r="L484" s="22">
        <v>43628</v>
      </c>
      <c r="M484" s="23">
        <v>0.43081018518518999</v>
      </c>
      <c r="N484" s="24">
        <v>30</v>
      </c>
      <c r="O484" s="21" t="s">
        <v>66</v>
      </c>
      <c r="P484" s="24">
        <f>TotalMov[[#This Row],[Confirmed activ. 3 (ILE03)]]</f>
        <v>30</v>
      </c>
      <c r="Q484" s="24">
        <v>30</v>
      </c>
      <c r="R484" s="21" t="s">
        <v>66</v>
      </c>
      <c r="S484" s="21" t="s">
        <v>72</v>
      </c>
    </row>
    <row r="485" spans="1:19" x14ac:dyDescent="0.35">
      <c r="A485" s="21">
        <v>1529653</v>
      </c>
      <c r="B485" s="53">
        <v>411586</v>
      </c>
      <c r="C485" s="21">
        <f>VLOOKUP(TotalMov[[#This Row],[Order]],'Total Mov by SS'!B:C,2,0)</f>
        <v>125</v>
      </c>
      <c r="D485" s="21" t="s">
        <v>59</v>
      </c>
      <c r="E485" s="21" t="s">
        <v>114</v>
      </c>
      <c r="F485" s="21" t="s">
        <v>102</v>
      </c>
      <c r="G485" s="21" t="s">
        <v>105</v>
      </c>
      <c r="H485" s="21" t="s">
        <v>100</v>
      </c>
      <c r="I485" s="21" t="s">
        <v>106</v>
      </c>
      <c r="J485" s="22">
        <v>43632</v>
      </c>
      <c r="K485" s="23">
        <v>0.39511574074074002</v>
      </c>
      <c r="L485" s="22">
        <v>43632</v>
      </c>
      <c r="M485" s="23">
        <v>0.39511574074074002</v>
      </c>
      <c r="N485" s="24">
        <v>45</v>
      </c>
      <c r="O485" s="21" t="s">
        <v>66</v>
      </c>
      <c r="P485" s="24">
        <f>TotalMov[[#This Row],[Confirmed activ. 3 (ILE03)]]</f>
        <v>45</v>
      </c>
      <c r="Q485" s="24">
        <v>45</v>
      </c>
      <c r="R485" s="21" t="s">
        <v>66</v>
      </c>
      <c r="S485" s="21" t="s">
        <v>72</v>
      </c>
    </row>
    <row r="486" spans="1:19" x14ac:dyDescent="0.35">
      <c r="A486" s="21">
        <v>1529653</v>
      </c>
      <c r="B486" s="53">
        <v>411586</v>
      </c>
      <c r="C486" s="21">
        <f>VLOOKUP(TotalMov[[#This Row],[Order]],'Total Mov by SS'!B:C,2,0)</f>
        <v>125</v>
      </c>
      <c r="D486" s="21" t="s">
        <v>107</v>
      </c>
      <c r="E486" s="21" t="s">
        <v>60</v>
      </c>
      <c r="F486" s="21" t="s">
        <v>61</v>
      </c>
      <c r="G486" s="21" t="s">
        <v>90</v>
      </c>
      <c r="H486" s="21" t="s">
        <v>63</v>
      </c>
      <c r="I486" s="21" t="s">
        <v>108</v>
      </c>
      <c r="J486" s="22">
        <v>43600</v>
      </c>
      <c r="K486" s="23">
        <v>0.43418981481481</v>
      </c>
      <c r="L486" s="22">
        <v>43608</v>
      </c>
      <c r="M486" s="23">
        <v>0.55182870370369996</v>
      </c>
      <c r="N486" s="25">
        <v>41.27</v>
      </c>
      <c r="O486" s="21" t="s">
        <v>77</v>
      </c>
      <c r="P486" s="24">
        <f>TotalMov[[#This Row],[Confirmed activ. 3 (ILE03)]]*60</f>
        <v>2476.2000000000003</v>
      </c>
      <c r="Q486" s="24">
        <v>1</v>
      </c>
      <c r="R486" s="21" t="s">
        <v>66</v>
      </c>
      <c r="S486" s="21" t="s">
        <v>67</v>
      </c>
    </row>
    <row r="487" spans="1:19" x14ac:dyDescent="0.35">
      <c r="A487" s="21">
        <v>1529653</v>
      </c>
      <c r="B487" s="53">
        <v>411586</v>
      </c>
      <c r="C487" s="21">
        <f>VLOOKUP(TotalMov[[#This Row],[Order]],'Total Mov by SS'!B:C,2,0)</f>
        <v>125</v>
      </c>
      <c r="D487" s="21" t="s">
        <v>109</v>
      </c>
      <c r="E487" s="21" t="s">
        <v>95</v>
      </c>
      <c r="F487" s="21" t="s">
        <v>83</v>
      </c>
      <c r="G487" s="21" t="s">
        <v>90</v>
      </c>
      <c r="H487" s="21" t="s">
        <v>84</v>
      </c>
      <c r="I487" s="21" t="s">
        <v>110</v>
      </c>
      <c r="J487" s="22">
        <v>43611</v>
      </c>
      <c r="K487" s="23">
        <v>0.95526620370369997</v>
      </c>
      <c r="L487" s="22">
        <v>43612</v>
      </c>
      <c r="M487" s="23">
        <v>0.27131944444444001</v>
      </c>
      <c r="N487" s="25">
        <v>7.585</v>
      </c>
      <c r="O487" s="21" t="s">
        <v>77</v>
      </c>
      <c r="P487" s="24">
        <f>TotalMov[[#This Row],[Confirmed activ. 3 (ILE03)]]*60</f>
        <v>455.1</v>
      </c>
      <c r="Q487" s="24">
        <v>5</v>
      </c>
      <c r="R487" s="21" t="s">
        <v>66</v>
      </c>
      <c r="S487" s="21" t="s">
        <v>67</v>
      </c>
    </row>
    <row r="488" spans="1:19" x14ac:dyDescent="0.35">
      <c r="A488" s="21">
        <v>1529654</v>
      </c>
      <c r="B488" s="53">
        <v>411586</v>
      </c>
      <c r="C488" s="21">
        <f>VLOOKUP(TotalMov[[#This Row],[Order]],'Total Mov by SS'!B:C,2,0)</f>
        <v>124</v>
      </c>
      <c r="D488" s="21" t="s">
        <v>59</v>
      </c>
      <c r="E488" s="21" t="s">
        <v>60</v>
      </c>
      <c r="F488" s="21" t="s">
        <v>83</v>
      </c>
      <c r="G488" s="21" t="s">
        <v>62</v>
      </c>
      <c r="H488" s="21" t="s">
        <v>84</v>
      </c>
      <c r="I488" s="21" t="s">
        <v>111</v>
      </c>
      <c r="J488" s="22">
        <v>43593</v>
      </c>
      <c r="K488" s="23">
        <v>0.55377314814815004</v>
      </c>
      <c r="L488" s="22">
        <v>43593</v>
      </c>
      <c r="M488" s="23">
        <v>0.95800925925925995</v>
      </c>
      <c r="N488" s="24">
        <v>29</v>
      </c>
      <c r="O488" s="21" t="s">
        <v>66</v>
      </c>
      <c r="P488" s="24">
        <f>TotalMov[[#This Row],[Confirmed activ. 3 (ILE03)]]</f>
        <v>29</v>
      </c>
      <c r="Q488" s="24">
        <v>40</v>
      </c>
      <c r="R488" s="21" t="s">
        <v>66</v>
      </c>
      <c r="S488" s="21" t="s">
        <v>67</v>
      </c>
    </row>
    <row r="489" spans="1:19" x14ac:dyDescent="0.35">
      <c r="A489" s="21">
        <v>1529654</v>
      </c>
      <c r="B489" s="53">
        <v>411586</v>
      </c>
      <c r="C489" s="21">
        <f>VLOOKUP(TotalMov[[#This Row],[Order]],'Total Mov by SS'!B:C,2,0)</f>
        <v>124</v>
      </c>
      <c r="D489" s="21" t="s">
        <v>59</v>
      </c>
      <c r="E489" s="21" t="s">
        <v>68</v>
      </c>
      <c r="F489" s="21" t="s">
        <v>61</v>
      </c>
      <c r="G489" s="21" t="s">
        <v>62</v>
      </c>
      <c r="H489" s="21" t="s">
        <v>63</v>
      </c>
      <c r="I489" s="21" t="s">
        <v>64</v>
      </c>
      <c r="J489" s="22">
        <v>43594</v>
      </c>
      <c r="K489" s="23">
        <v>0.50788194444444001</v>
      </c>
      <c r="L489" s="22">
        <v>43594</v>
      </c>
      <c r="M489" s="23">
        <v>0.51947916666667004</v>
      </c>
      <c r="N489" s="25">
        <v>8.35</v>
      </c>
      <c r="O489" s="21" t="s">
        <v>66</v>
      </c>
      <c r="P489" s="24">
        <f>TotalMov[[#This Row],[Confirmed activ. 3 (ILE03)]]</f>
        <v>8.35</v>
      </c>
      <c r="Q489" s="24">
        <v>15</v>
      </c>
      <c r="R489" s="21" t="s">
        <v>66</v>
      </c>
      <c r="S489" s="21" t="s">
        <v>67</v>
      </c>
    </row>
    <row r="490" spans="1:19" x14ac:dyDescent="0.35">
      <c r="A490" s="21">
        <v>1529654</v>
      </c>
      <c r="B490" s="53">
        <v>411586</v>
      </c>
      <c r="C490" s="21">
        <f>VLOOKUP(TotalMov[[#This Row],[Order]],'Total Mov by SS'!B:C,2,0)</f>
        <v>124</v>
      </c>
      <c r="D490" s="21" t="s">
        <v>59</v>
      </c>
      <c r="E490" s="21" t="s">
        <v>73</v>
      </c>
      <c r="F490" s="21" t="s">
        <v>69</v>
      </c>
      <c r="G490" s="21" t="s">
        <v>62</v>
      </c>
      <c r="H490" s="21" t="s">
        <v>70</v>
      </c>
      <c r="I490" s="21" t="s">
        <v>71</v>
      </c>
      <c r="J490" s="22">
        <v>43594</v>
      </c>
      <c r="K490" s="23">
        <v>0.52541666666666997</v>
      </c>
      <c r="L490" s="22">
        <v>43594</v>
      </c>
      <c r="M490" s="23">
        <v>0.52541666666666997</v>
      </c>
      <c r="N490" s="24">
        <v>20</v>
      </c>
      <c r="O490" s="21" t="s">
        <v>66</v>
      </c>
      <c r="P490" s="24">
        <f>TotalMov[[#This Row],[Confirmed activ. 3 (ILE03)]]</f>
        <v>20</v>
      </c>
      <c r="Q490" s="24">
        <v>20</v>
      </c>
      <c r="R490" s="21" t="s">
        <v>66</v>
      </c>
      <c r="S490" s="21" t="s">
        <v>72</v>
      </c>
    </row>
    <row r="491" spans="1:19" x14ac:dyDescent="0.35">
      <c r="A491" s="21">
        <v>1529654</v>
      </c>
      <c r="B491" s="53">
        <v>411586</v>
      </c>
      <c r="C491" s="21">
        <f>VLOOKUP(TotalMov[[#This Row],[Order]],'Total Mov by SS'!B:C,2,0)</f>
        <v>124</v>
      </c>
      <c r="D491" s="21" t="s">
        <v>59</v>
      </c>
      <c r="E491" s="21" t="s">
        <v>75</v>
      </c>
      <c r="F491" s="21" t="s">
        <v>61</v>
      </c>
      <c r="G491" s="21" t="s">
        <v>62</v>
      </c>
      <c r="H491" s="21" t="s">
        <v>63</v>
      </c>
      <c r="I491" s="21" t="s">
        <v>74</v>
      </c>
      <c r="J491" s="22">
        <v>43594</v>
      </c>
      <c r="K491" s="23">
        <v>0.53091435185184999</v>
      </c>
      <c r="L491" s="22">
        <v>43594</v>
      </c>
      <c r="M491" s="23">
        <v>0.63714120370369998</v>
      </c>
      <c r="N491" s="25">
        <v>2.5489999999999999</v>
      </c>
      <c r="O491" s="21" t="s">
        <v>77</v>
      </c>
      <c r="P491" s="24">
        <f>TotalMov[[#This Row],[Confirmed activ. 3 (ILE03)]]*60</f>
        <v>152.94</v>
      </c>
      <c r="Q491" s="24">
        <v>350</v>
      </c>
      <c r="R491" s="21" t="s">
        <v>66</v>
      </c>
      <c r="S491" s="21" t="s">
        <v>67</v>
      </c>
    </row>
    <row r="492" spans="1:19" x14ac:dyDescent="0.35">
      <c r="A492" s="21">
        <v>1529654</v>
      </c>
      <c r="B492" s="53">
        <v>411586</v>
      </c>
      <c r="C492" s="21">
        <f>VLOOKUP(TotalMov[[#This Row],[Order]],'Total Mov by SS'!B:C,2,0)</f>
        <v>124</v>
      </c>
      <c r="D492" s="21" t="s">
        <v>59</v>
      </c>
      <c r="E492" s="21" t="s">
        <v>78</v>
      </c>
      <c r="F492" s="21" t="s">
        <v>61</v>
      </c>
      <c r="G492" s="21" t="s">
        <v>62</v>
      </c>
      <c r="H492" s="21" t="s">
        <v>63</v>
      </c>
      <c r="I492" s="21" t="s">
        <v>76</v>
      </c>
      <c r="J492" s="22">
        <v>43597</v>
      </c>
      <c r="K492" s="23">
        <v>0.32554398148148</v>
      </c>
      <c r="L492" s="22">
        <v>43600</v>
      </c>
      <c r="M492" s="23">
        <v>0.63701388888888999</v>
      </c>
      <c r="N492" s="25">
        <v>27.646000000000001</v>
      </c>
      <c r="O492" s="21" t="s">
        <v>77</v>
      </c>
      <c r="P492" s="24">
        <f>TotalMov[[#This Row],[Confirmed activ. 3 (ILE03)]]*60</f>
        <v>1658.76</v>
      </c>
      <c r="Q492" s="24">
        <v>1020</v>
      </c>
      <c r="R492" s="21" t="s">
        <v>66</v>
      </c>
      <c r="S492" s="21" t="s">
        <v>67</v>
      </c>
    </row>
    <row r="493" spans="1:19" x14ac:dyDescent="0.35">
      <c r="A493" s="21">
        <v>1529654</v>
      </c>
      <c r="B493" s="53">
        <v>411586</v>
      </c>
      <c r="C493" s="21">
        <f>VLOOKUP(TotalMov[[#This Row],[Order]],'Total Mov by SS'!B:C,2,0)</f>
        <v>124</v>
      </c>
      <c r="D493" s="21" t="s">
        <v>59</v>
      </c>
      <c r="E493" s="21" t="s">
        <v>80</v>
      </c>
      <c r="F493" s="21" t="s">
        <v>61</v>
      </c>
      <c r="G493" s="21" t="s">
        <v>62</v>
      </c>
      <c r="H493" s="21" t="s">
        <v>63</v>
      </c>
      <c r="I493" s="21" t="s">
        <v>112</v>
      </c>
      <c r="J493" s="22">
        <v>43601</v>
      </c>
      <c r="K493" s="23">
        <v>0.30417824074074001</v>
      </c>
      <c r="L493" s="22">
        <v>43601</v>
      </c>
      <c r="M493" s="23">
        <v>0.42728009259258998</v>
      </c>
      <c r="N493" s="25">
        <v>2.9540000000000002</v>
      </c>
      <c r="O493" s="21" t="s">
        <v>77</v>
      </c>
      <c r="P493" s="24">
        <f>TotalMov[[#This Row],[Confirmed activ. 3 (ILE03)]]*60</f>
        <v>177.24</v>
      </c>
      <c r="Q493" s="24">
        <v>50</v>
      </c>
      <c r="R493" s="21" t="s">
        <v>66</v>
      </c>
      <c r="S493" s="21" t="s">
        <v>67</v>
      </c>
    </row>
    <row r="494" spans="1:19" x14ac:dyDescent="0.35">
      <c r="A494" s="21">
        <v>1529654</v>
      </c>
      <c r="B494" s="53">
        <v>411586</v>
      </c>
      <c r="C494" s="21">
        <f>VLOOKUP(TotalMov[[#This Row],[Order]],'Total Mov by SS'!B:C,2,0)</f>
        <v>124</v>
      </c>
      <c r="D494" s="21" t="s">
        <v>59</v>
      </c>
      <c r="E494" s="21" t="s">
        <v>82</v>
      </c>
      <c r="F494" s="21" t="s">
        <v>89</v>
      </c>
      <c r="G494" s="21" t="s">
        <v>90</v>
      </c>
      <c r="H494" s="21" t="s">
        <v>91</v>
      </c>
      <c r="I494" s="21" t="s">
        <v>92</v>
      </c>
      <c r="J494" s="22"/>
      <c r="K494" s="23">
        <v>0</v>
      </c>
      <c r="L494" s="22"/>
      <c r="M494" s="23">
        <v>0</v>
      </c>
      <c r="N494" s="25">
        <v>0</v>
      </c>
      <c r="O494" s="21" t="s">
        <v>93</v>
      </c>
      <c r="P494" s="24"/>
      <c r="Q494" s="24">
        <v>2150</v>
      </c>
      <c r="R494" s="21" t="s">
        <v>66</v>
      </c>
      <c r="S494" s="21" t="s">
        <v>94</v>
      </c>
    </row>
    <row r="495" spans="1:19" x14ac:dyDescent="0.35">
      <c r="A495" s="21">
        <v>1529654</v>
      </c>
      <c r="B495" s="53">
        <v>411586</v>
      </c>
      <c r="C495" s="21">
        <f>VLOOKUP(TotalMov[[#This Row],[Order]],'Total Mov by SS'!B:C,2,0)</f>
        <v>124</v>
      </c>
      <c r="D495" s="21" t="s">
        <v>59</v>
      </c>
      <c r="E495" s="21" t="s">
        <v>85</v>
      </c>
      <c r="F495" s="21" t="s">
        <v>69</v>
      </c>
      <c r="G495" s="21" t="s">
        <v>62</v>
      </c>
      <c r="H495" s="21" t="s">
        <v>70</v>
      </c>
      <c r="I495" s="21" t="s">
        <v>79</v>
      </c>
      <c r="J495" s="22">
        <v>43601</v>
      </c>
      <c r="K495" s="23">
        <v>0.43972222222222002</v>
      </c>
      <c r="L495" s="22">
        <v>43601</v>
      </c>
      <c r="M495" s="23">
        <v>0.43972222222222002</v>
      </c>
      <c r="N495" s="24">
        <v>20</v>
      </c>
      <c r="O495" s="21" t="s">
        <v>66</v>
      </c>
      <c r="P495" s="24">
        <f>TotalMov[[#This Row],[Confirmed activ. 3 (ILE03)]]</f>
        <v>20</v>
      </c>
      <c r="Q495" s="24">
        <v>20</v>
      </c>
      <c r="R495" s="21" t="s">
        <v>66</v>
      </c>
      <c r="S495" s="21" t="s">
        <v>72</v>
      </c>
    </row>
    <row r="496" spans="1:19" x14ac:dyDescent="0.35">
      <c r="A496" s="21">
        <v>1529654</v>
      </c>
      <c r="B496" s="53">
        <v>411586</v>
      </c>
      <c r="C496" s="21">
        <f>VLOOKUP(TotalMov[[#This Row],[Order]],'Total Mov by SS'!B:C,2,0)</f>
        <v>124</v>
      </c>
      <c r="D496" s="21" t="s">
        <v>59</v>
      </c>
      <c r="E496" s="21" t="s">
        <v>88</v>
      </c>
      <c r="F496" s="21" t="s">
        <v>69</v>
      </c>
      <c r="G496" s="21" t="s">
        <v>62</v>
      </c>
      <c r="H496" s="21" t="s">
        <v>70</v>
      </c>
      <c r="I496" s="21" t="s">
        <v>81</v>
      </c>
      <c r="J496" s="22">
        <v>43601</v>
      </c>
      <c r="K496" s="23">
        <v>0.43994212962962997</v>
      </c>
      <c r="L496" s="22">
        <v>43601</v>
      </c>
      <c r="M496" s="23">
        <v>0.43994212962962997</v>
      </c>
      <c r="N496" s="24">
        <v>20</v>
      </c>
      <c r="O496" s="21" t="s">
        <v>66</v>
      </c>
      <c r="P496" s="24">
        <f>TotalMov[[#This Row],[Confirmed activ. 3 (ILE03)]]</f>
        <v>20</v>
      </c>
      <c r="Q496" s="24">
        <v>20</v>
      </c>
      <c r="R496" s="21" t="s">
        <v>66</v>
      </c>
      <c r="S496" s="21" t="s">
        <v>72</v>
      </c>
    </row>
    <row r="497" spans="1:19" x14ac:dyDescent="0.35">
      <c r="A497" s="21">
        <v>1529654</v>
      </c>
      <c r="B497" s="53">
        <v>411586</v>
      </c>
      <c r="C497" s="21">
        <f>VLOOKUP(TotalMov[[#This Row],[Order]],'Total Mov by SS'!B:C,2,0)</f>
        <v>124</v>
      </c>
      <c r="D497" s="21" t="s">
        <v>59</v>
      </c>
      <c r="E497" s="21" t="s">
        <v>95</v>
      </c>
      <c r="F497" s="21" t="s">
        <v>83</v>
      </c>
      <c r="G497" s="21" t="s">
        <v>62</v>
      </c>
      <c r="H497" s="21" t="s">
        <v>84</v>
      </c>
      <c r="I497" s="21" t="s">
        <v>84</v>
      </c>
      <c r="J497" s="22">
        <v>43601</v>
      </c>
      <c r="K497" s="23">
        <v>0.51768518518519002</v>
      </c>
      <c r="L497" s="22">
        <v>43604</v>
      </c>
      <c r="M497" s="23">
        <v>0.63917824074074003</v>
      </c>
      <c r="N497" s="25">
        <v>16.119</v>
      </c>
      <c r="O497" s="21" t="s">
        <v>77</v>
      </c>
      <c r="P497" s="24">
        <f>TotalMov[[#This Row],[Confirmed activ. 3 (ILE03)]]*60</f>
        <v>967.14</v>
      </c>
      <c r="Q497" s="24">
        <v>450</v>
      </c>
      <c r="R497" s="21" t="s">
        <v>66</v>
      </c>
      <c r="S497" s="21" t="s">
        <v>67</v>
      </c>
    </row>
    <row r="498" spans="1:19" x14ac:dyDescent="0.35">
      <c r="A498" s="21">
        <v>1529654</v>
      </c>
      <c r="B498" s="53">
        <v>411586</v>
      </c>
      <c r="C498" s="21">
        <f>VLOOKUP(TotalMov[[#This Row],[Order]],'Total Mov by SS'!B:C,2,0)</f>
        <v>124</v>
      </c>
      <c r="D498" s="21" t="s">
        <v>59</v>
      </c>
      <c r="E498" s="21" t="s">
        <v>97</v>
      </c>
      <c r="F498" s="21" t="s">
        <v>86</v>
      </c>
      <c r="G498" s="21" t="s">
        <v>62</v>
      </c>
      <c r="H498" s="21" t="s">
        <v>87</v>
      </c>
      <c r="I498" s="21" t="s">
        <v>87</v>
      </c>
      <c r="J498" s="22">
        <v>43605</v>
      </c>
      <c r="K498" s="23">
        <v>0.29675925925926</v>
      </c>
      <c r="L498" s="22">
        <v>43605</v>
      </c>
      <c r="M498" s="23">
        <v>0.29675925925926</v>
      </c>
      <c r="N498" s="24">
        <v>20</v>
      </c>
      <c r="O498" s="21" t="s">
        <v>66</v>
      </c>
      <c r="P498" s="24">
        <f>TotalMov[[#This Row],[Confirmed activ. 3 (ILE03)]]</f>
        <v>20</v>
      </c>
      <c r="Q498" s="24">
        <v>20</v>
      </c>
      <c r="R498" s="21" t="s">
        <v>66</v>
      </c>
      <c r="S498" s="21" t="s">
        <v>72</v>
      </c>
    </row>
    <row r="499" spans="1:19" x14ac:dyDescent="0.35">
      <c r="A499" s="21">
        <v>1529654</v>
      </c>
      <c r="B499" s="53">
        <v>411586</v>
      </c>
      <c r="C499" s="21">
        <f>VLOOKUP(TotalMov[[#This Row],[Order]],'Total Mov by SS'!B:C,2,0)</f>
        <v>124</v>
      </c>
      <c r="D499" s="21" t="s">
        <v>59</v>
      </c>
      <c r="E499" s="21" t="s">
        <v>99</v>
      </c>
      <c r="F499" s="21" t="s">
        <v>61</v>
      </c>
      <c r="G499" s="21" t="s">
        <v>62</v>
      </c>
      <c r="H499" s="21" t="s">
        <v>63</v>
      </c>
      <c r="I499" s="21" t="s">
        <v>96</v>
      </c>
      <c r="J499" s="22">
        <v>43612</v>
      </c>
      <c r="K499" s="23">
        <v>0.37398148148148003</v>
      </c>
      <c r="L499" s="22">
        <v>43612</v>
      </c>
      <c r="M499" s="23">
        <v>0.55812499999999998</v>
      </c>
      <c r="N499" s="25">
        <v>1.6919999999999999</v>
      </c>
      <c r="O499" s="21" t="s">
        <v>77</v>
      </c>
      <c r="P499" s="24">
        <f>TotalMov[[#This Row],[Confirmed activ. 3 (ILE03)]]*60</f>
        <v>101.52</v>
      </c>
      <c r="Q499" s="24">
        <v>100</v>
      </c>
      <c r="R499" s="21" t="s">
        <v>66</v>
      </c>
      <c r="S499" s="21" t="s">
        <v>67</v>
      </c>
    </row>
    <row r="500" spans="1:19" x14ac:dyDescent="0.35">
      <c r="A500" s="21">
        <v>1529654</v>
      </c>
      <c r="B500" s="53">
        <v>411586</v>
      </c>
      <c r="C500" s="21">
        <f>VLOOKUP(TotalMov[[#This Row],[Order]],'Total Mov by SS'!B:C,2,0)</f>
        <v>124</v>
      </c>
      <c r="D500" s="21" t="s">
        <v>59</v>
      </c>
      <c r="E500" s="21" t="s">
        <v>101</v>
      </c>
      <c r="F500" s="21" t="s">
        <v>69</v>
      </c>
      <c r="G500" s="21" t="s">
        <v>62</v>
      </c>
      <c r="H500" s="21" t="s">
        <v>70</v>
      </c>
      <c r="I500" s="21" t="s">
        <v>98</v>
      </c>
      <c r="J500" s="22">
        <v>43613</v>
      </c>
      <c r="K500" s="23">
        <v>0.48119212962962998</v>
      </c>
      <c r="L500" s="22">
        <v>43613</v>
      </c>
      <c r="M500" s="23">
        <v>0.48119212962962998</v>
      </c>
      <c r="N500" s="24">
        <v>20</v>
      </c>
      <c r="O500" s="21" t="s">
        <v>66</v>
      </c>
      <c r="P500" s="24">
        <f>TotalMov[[#This Row],[Confirmed activ. 3 (ILE03)]]</f>
        <v>20</v>
      </c>
      <c r="Q500" s="24">
        <v>20</v>
      </c>
      <c r="R500" s="21" t="s">
        <v>66</v>
      </c>
      <c r="S500" s="21" t="s">
        <v>72</v>
      </c>
    </row>
    <row r="501" spans="1:19" x14ac:dyDescent="0.35">
      <c r="A501" s="21">
        <v>1529654</v>
      </c>
      <c r="B501" s="53">
        <v>411586</v>
      </c>
      <c r="C501" s="21">
        <f>VLOOKUP(TotalMov[[#This Row],[Order]],'Total Mov by SS'!B:C,2,0)</f>
        <v>124</v>
      </c>
      <c r="D501" s="21" t="s">
        <v>59</v>
      </c>
      <c r="E501" s="21" t="s">
        <v>104</v>
      </c>
      <c r="F501" s="21" t="s">
        <v>69</v>
      </c>
      <c r="G501" s="21" t="s">
        <v>62</v>
      </c>
      <c r="H501" s="21" t="s">
        <v>70</v>
      </c>
      <c r="I501" s="21" t="s">
        <v>100</v>
      </c>
      <c r="J501" s="22">
        <v>43613</v>
      </c>
      <c r="K501" s="23">
        <v>0.48137731481481</v>
      </c>
      <c r="L501" s="22">
        <v>43613</v>
      </c>
      <c r="M501" s="23">
        <v>0.48137731481481</v>
      </c>
      <c r="N501" s="24">
        <v>30</v>
      </c>
      <c r="O501" s="21" t="s">
        <v>66</v>
      </c>
      <c r="P501" s="24">
        <f>TotalMov[[#This Row],[Confirmed activ. 3 (ILE03)]]</f>
        <v>30</v>
      </c>
      <c r="Q501" s="24">
        <v>30</v>
      </c>
      <c r="R501" s="21" t="s">
        <v>66</v>
      </c>
      <c r="S501" s="21" t="s">
        <v>72</v>
      </c>
    </row>
    <row r="502" spans="1:19" x14ac:dyDescent="0.35">
      <c r="A502" s="21">
        <v>1529654</v>
      </c>
      <c r="B502" s="53">
        <v>411586</v>
      </c>
      <c r="C502" s="21">
        <f>VLOOKUP(TotalMov[[#This Row],[Order]],'Total Mov by SS'!B:C,2,0)</f>
        <v>124</v>
      </c>
      <c r="D502" s="21" t="s">
        <v>59</v>
      </c>
      <c r="E502" s="21" t="s">
        <v>113</v>
      </c>
      <c r="F502" s="21" t="s">
        <v>102</v>
      </c>
      <c r="G502" s="21" t="s">
        <v>62</v>
      </c>
      <c r="H502" s="21" t="s">
        <v>100</v>
      </c>
      <c r="I502" s="21" t="s">
        <v>103</v>
      </c>
      <c r="J502" s="22">
        <v>43613</v>
      </c>
      <c r="K502" s="23">
        <v>0.48149305555555999</v>
      </c>
      <c r="L502" s="22">
        <v>43613</v>
      </c>
      <c r="M502" s="23">
        <v>0.48149305555555999</v>
      </c>
      <c r="N502" s="24">
        <v>30</v>
      </c>
      <c r="O502" s="21" t="s">
        <v>66</v>
      </c>
      <c r="P502" s="24">
        <f>TotalMov[[#This Row],[Confirmed activ. 3 (ILE03)]]</f>
        <v>30</v>
      </c>
      <c r="Q502" s="24">
        <v>30</v>
      </c>
      <c r="R502" s="21" t="s">
        <v>66</v>
      </c>
      <c r="S502" s="21" t="s">
        <v>72</v>
      </c>
    </row>
    <row r="503" spans="1:19" x14ac:dyDescent="0.35">
      <c r="A503" s="21">
        <v>1529654</v>
      </c>
      <c r="B503" s="53">
        <v>411586</v>
      </c>
      <c r="C503" s="21">
        <f>VLOOKUP(TotalMov[[#This Row],[Order]],'Total Mov by SS'!B:C,2,0)</f>
        <v>124</v>
      </c>
      <c r="D503" s="21" t="s">
        <v>59</v>
      </c>
      <c r="E503" s="21" t="s">
        <v>114</v>
      </c>
      <c r="F503" s="21" t="s">
        <v>102</v>
      </c>
      <c r="G503" s="21" t="s">
        <v>105</v>
      </c>
      <c r="H503" s="21" t="s">
        <v>100</v>
      </c>
      <c r="I503" s="21" t="s">
        <v>106</v>
      </c>
      <c r="J503" s="22">
        <v>43614</v>
      </c>
      <c r="K503" s="23">
        <v>0.54826388888888999</v>
      </c>
      <c r="L503" s="22">
        <v>43614</v>
      </c>
      <c r="M503" s="23">
        <v>0.54826388888888999</v>
      </c>
      <c r="N503" s="24">
        <v>45</v>
      </c>
      <c r="O503" s="21" t="s">
        <v>66</v>
      </c>
      <c r="P503" s="24">
        <f>TotalMov[[#This Row],[Confirmed activ. 3 (ILE03)]]</f>
        <v>45</v>
      </c>
      <c r="Q503" s="24">
        <v>45</v>
      </c>
      <c r="R503" s="21" t="s">
        <v>66</v>
      </c>
      <c r="S503" s="21" t="s">
        <v>72</v>
      </c>
    </row>
    <row r="504" spans="1:19" x14ac:dyDescent="0.35">
      <c r="A504" s="21">
        <v>1529654</v>
      </c>
      <c r="B504" s="53">
        <v>411586</v>
      </c>
      <c r="C504" s="21">
        <f>VLOOKUP(TotalMov[[#This Row],[Order]],'Total Mov by SS'!B:C,2,0)</f>
        <v>124</v>
      </c>
      <c r="D504" s="21" t="s">
        <v>107</v>
      </c>
      <c r="E504" s="21" t="s">
        <v>60</v>
      </c>
      <c r="F504" s="21" t="s">
        <v>61</v>
      </c>
      <c r="G504" s="21" t="s">
        <v>90</v>
      </c>
      <c r="H504" s="21" t="s">
        <v>63</v>
      </c>
      <c r="I504" s="21" t="s">
        <v>108</v>
      </c>
      <c r="J504" s="22">
        <v>43606</v>
      </c>
      <c r="K504" s="23">
        <v>0.34599537037036998</v>
      </c>
      <c r="L504" s="22">
        <v>43606</v>
      </c>
      <c r="M504" s="23">
        <v>0.52121527777777998</v>
      </c>
      <c r="N504" s="25">
        <v>5.5880000000000001</v>
      </c>
      <c r="O504" s="21" t="s">
        <v>77</v>
      </c>
      <c r="P504" s="24">
        <f>TotalMov[[#This Row],[Confirmed activ. 3 (ILE03)]]*60</f>
        <v>335.28000000000003</v>
      </c>
      <c r="Q504" s="24">
        <v>1</v>
      </c>
      <c r="R504" s="21" t="s">
        <v>66</v>
      </c>
      <c r="S504" s="21" t="s">
        <v>67</v>
      </c>
    </row>
    <row r="505" spans="1:19" x14ac:dyDescent="0.35">
      <c r="A505" s="21">
        <v>1529654</v>
      </c>
      <c r="B505" s="53">
        <v>411586</v>
      </c>
      <c r="C505" s="21">
        <f>VLOOKUP(TotalMov[[#This Row],[Order]],'Total Mov by SS'!B:C,2,0)</f>
        <v>124</v>
      </c>
      <c r="D505" s="21" t="s">
        <v>109</v>
      </c>
      <c r="E505" s="21" t="s">
        <v>95</v>
      </c>
      <c r="F505" s="21" t="s">
        <v>83</v>
      </c>
      <c r="G505" s="21" t="s">
        <v>90</v>
      </c>
      <c r="H505" s="21" t="s">
        <v>84</v>
      </c>
      <c r="I505" s="21" t="s">
        <v>110</v>
      </c>
      <c r="J505" s="22">
        <v>43601</v>
      </c>
      <c r="K505" s="23">
        <v>0.44829861111111002</v>
      </c>
      <c r="L505" s="22">
        <v>43601</v>
      </c>
      <c r="M505" s="23">
        <v>0.63130787037036995</v>
      </c>
      <c r="N505" s="25">
        <v>2.1960000000000002</v>
      </c>
      <c r="O505" s="21" t="s">
        <v>77</v>
      </c>
      <c r="P505" s="24">
        <f>TotalMov[[#This Row],[Confirmed activ. 3 (ILE03)]]*60</f>
        <v>131.76000000000002</v>
      </c>
      <c r="Q505" s="24">
        <v>5</v>
      </c>
      <c r="R505" s="21" t="s">
        <v>66</v>
      </c>
      <c r="S505" s="21" t="s">
        <v>67</v>
      </c>
    </row>
    <row r="506" spans="1:19" x14ac:dyDescent="0.35">
      <c r="A506" s="21">
        <v>1529655</v>
      </c>
      <c r="B506" s="53">
        <v>411587</v>
      </c>
      <c r="C506" s="21">
        <f>VLOOKUP(TotalMov[[#This Row],[Order]],'Total Mov by SS'!B:C,2,0)</f>
        <v>126</v>
      </c>
      <c r="D506" s="21" t="s">
        <v>59</v>
      </c>
      <c r="E506" s="21" t="s">
        <v>60</v>
      </c>
      <c r="F506" s="21" t="s">
        <v>83</v>
      </c>
      <c r="G506" s="21" t="s">
        <v>62</v>
      </c>
      <c r="H506" s="21" t="s">
        <v>84</v>
      </c>
      <c r="I506" s="21" t="s">
        <v>111</v>
      </c>
      <c r="J506" s="22">
        <v>43600</v>
      </c>
      <c r="K506" s="23">
        <v>0.75216435185185004</v>
      </c>
      <c r="L506" s="22">
        <v>43601</v>
      </c>
      <c r="M506" s="23">
        <v>0.24320601851852</v>
      </c>
      <c r="N506" s="25">
        <v>117.37</v>
      </c>
      <c r="O506" s="21" t="s">
        <v>66</v>
      </c>
      <c r="P506" s="24">
        <f>TotalMov[[#This Row],[Confirmed activ. 3 (ILE03)]]</f>
        <v>117.37</v>
      </c>
      <c r="Q506" s="24">
        <v>40</v>
      </c>
      <c r="R506" s="21" t="s">
        <v>66</v>
      </c>
      <c r="S506" s="21" t="s">
        <v>67</v>
      </c>
    </row>
    <row r="507" spans="1:19" x14ac:dyDescent="0.35">
      <c r="A507" s="21">
        <v>1529655</v>
      </c>
      <c r="B507" s="53">
        <v>411587</v>
      </c>
      <c r="C507" s="21">
        <f>VLOOKUP(TotalMov[[#This Row],[Order]],'Total Mov by SS'!B:C,2,0)</f>
        <v>126</v>
      </c>
      <c r="D507" s="21" t="s">
        <v>59</v>
      </c>
      <c r="E507" s="21" t="s">
        <v>68</v>
      </c>
      <c r="F507" s="21" t="s">
        <v>61</v>
      </c>
      <c r="G507" s="21" t="s">
        <v>62</v>
      </c>
      <c r="H507" s="21" t="s">
        <v>63</v>
      </c>
      <c r="I507" s="21" t="s">
        <v>64</v>
      </c>
      <c r="J507" s="22">
        <v>43605</v>
      </c>
      <c r="K507" s="23">
        <v>0.40380787037037003</v>
      </c>
      <c r="L507" s="22">
        <v>43605</v>
      </c>
      <c r="M507" s="23">
        <v>0.44032407407406998</v>
      </c>
      <c r="N507" s="25">
        <v>52.533000000000001</v>
      </c>
      <c r="O507" s="21" t="s">
        <v>66</v>
      </c>
      <c r="P507" s="24">
        <f>TotalMov[[#This Row],[Confirmed activ. 3 (ILE03)]]</f>
        <v>52.533000000000001</v>
      </c>
      <c r="Q507" s="24">
        <v>15</v>
      </c>
      <c r="R507" s="21" t="s">
        <v>66</v>
      </c>
      <c r="S507" s="21" t="s">
        <v>67</v>
      </c>
    </row>
    <row r="508" spans="1:19" x14ac:dyDescent="0.35">
      <c r="A508" s="21">
        <v>1529655</v>
      </c>
      <c r="B508" s="53">
        <v>411587</v>
      </c>
      <c r="C508" s="21">
        <f>VLOOKUP(TotalMov[[#This Row],[Order]],'Total Mov by SS'!B:C,2,0)</f>
        <v>126</v>
      </c>
      <c r="D508" s="21" t="s">
        <v>59</v>
      </c>
      <c r="E508" s="21" t="s">
        <v>73</v>
      </c>
      <c r="F508" s="21" t="s">
        <v>69</v>
      </c>
      <c r="G508" s="21" t="s">
        <v>62</v>
      </c>
      <c r="H508" s="21" t="s">
        <v>70</v>
      </c>
      <c r="I508" s="21" t="s">
        <v>71</v>
      </c>
      <c r="J508" s="22">
        <v>43606</v>
      </c>
      <c r="K508" s="23">
        <v>0.33017361111110999</v>
      </c>
      <c r="L508" s="22">
        <v>43606</v>
      </c>
      <c r="M508" s="23">
        <v>0.33017361111110999</v>
      </c>
      <c r="N508" s="24">
        <v>20</v>
      </c>
      <c r="O508" s="21" t="s">
        <v>66</v>
      </c>
      <c r="P508" s="24">
        <f>TotalMov[[#This Row],[Confirmed activ. 3 (ILE03)]]</f>
        <v>20</v>
      </c>
      <c r="Q508" s="24">
        <v>20</v>
      </c>
      <c r="R508" s="21" t="s">
        <v>66</v>
      </c>
      <c r="S508" s="21" t="s">
        <v>72</v>
      </c>
    </row>
    <row r="509" spans="1:19" x14ac:dyDescent="0.35">
      <c r="A509" s="21">
        <v>1529655</v>
      </c>
      <c r="B509" s="53">
        <v>411587</v>
      </c>
      <c r="C509" s="21">
        <f>VLOOKUP(TotalMov[[#This Row],[Order]],'Total Mov by SS'!B:C,2,0)</f>
        <v>126</v>
      </c>
      <c r="D509" s="21" t="s">
        <v>59</v>
      </c>
      <c r="E509" s="21" t="s">
        <v>75</v>
      </c>
      <c r="F509" s="21" t="s">
        <v>61</v>
      </c>
      <c r="G509" s="21" t="s">
        <v>62</v>
      </c>
      <c r="H509" s="21" t="s">
        <v>63</v>
      </c>
      <c r="I509" s="21" t="s">
        <v>74</v>
      </c>
      <c r="J509" s="22">
        <v>43606</v>
      </c>
      <c r="K509" s="23">
        <v>0.34122685185184998</v>
      </c>
      <c r="L509" s="22">
        <v>43606</v>
      </c>
      <c r="M509" s="23">
        <v>0.63599537037037002</v>
      </c>
      <c r="N509" s="25">
        <v>209.70699999999999</v>
      </c>
      <c r="O509" s="21" t="s">
        <v>66</v>
      </c>
      <c r="P509" s="24">
        <f>TotalMov[[#This Row],[Confirmed activ. 3 (ILE03)]]</f>
        <v>209.70699999999999</v>
      </c>
      <c r="Q509" s="24">
        <v>350</v>
      </c>
      <c r="R509" s="21" t="s">
        <v>66</v>
      </c>
      <c r="S509" s="21" t="s">
        <v>67</v>
      </c>
    </row>
    <row r="510" spans="1:19" x14ac:dyDescent="0.35">
      <c r="A510" s="21">
        <v>1529655</v>
      </c>
      <c r="B510" s="53">
        <v>411587</v>
      </c>
      <c r="C510" s="21">
        <f>VLOOKUP(TotalMov[[#This Row],[Order]],'Total Mov by SS'!B:C,2,0)</f>
        <v>126</v>
      </c>
      <c r="D510" s="21" t="s">
        <v>59</v>
      </c>
      <c r="E510" s="21" t="s">
        <v>78</v>
      </c>
      <c r="F510" s="21" t="s">
        <v>61</v>
      </c>
      <c r="G510" s="21" t="s">
        <v>62</v>
      </c>
      <c r="H510" s="21" t="s">
        <v>63</v>
      </c>
      <c r="I510" s="21" t="s">
        <v>76</v>
      </c>
      <c r="J510" s="22">
        <v>43607</v>
      </c>
      <c r="K510" s="23">
        <v>0.30726851851852</v>
      </c>
      <c r="L510" s="22">
        <v>43613</v>
      </c>
      <c r="M510" s="23">
        <v>0.30356481481481001</v>
      </c>
      <c r="N510" s="25">
        <v>23.728999999999999</v>
      </c>
      <c r="O510" s="21" t="s">
        <v>77</v>
      </c>
      <c r="P510" s="24">
        <f>TotalMov[[#This Row],[Confirmed activ. 3 (ILE03)]]*60</f>
        <v>1423.74</v>
      </c>
      <c r="Q510" s="24">
        <v>1020</v>
      </c>
      <c r="R510" s="21" t="s">
        <v>66</v>
      </c>
      <c r="S510" s="21" t="s">
        <v>67</v>
      </c>
    </row>
    <row r="511" spans="1:19" x14ac:dyDescent="0.35">
      <c r="A511" s="21">
        <v>1529655</v>
      </c>
      <c r="B511" s="53">
        <v>411587</v>
      </c>
      <c r="C511" s="21">
        <f>VLOOKUP(TotalMov[[#This Row],[Order]],'Total Mov by SS'!B:C,2,0)</f>
        <v>126</v>
      </c>
      <c r="D511" s="21" t="s">
        <v>59</v>
      </c>
      <c r="E511" s="21" t="s">
        <v>80</v>
      </c>
      <c r="F511" s="21" t="s">
        <v>61</v>
      </c>
      <c r="G511" s="21" t="s">
        <v>62</v>
      </c>
      <c r="H511" s="21" t="s">
        <v>63</v>
      </c>
      <c r="I511" s="21" t="s">
        <v>112</v>
      </c>
      <c r="J511" s="22">
        <v>43613</v>
      </c>
      <c r="K511" s="23">
        <v>0.30371527777778001</v>
      </c>
      <c r="L511" s="22">
        <v>43613</v>
      </c>
      <c r="M511" s="23">
        <v>0.32246527777778</v>
      </c>
      <c r="N511" s="24">
        <v>27</v>
      </c>
      <c r="O511" s="21" t="s">
        <v>66</v>
      </c>
      <c r="P511" s="24">
        <f>TotalMov[[#This Row],[Confirmed activ. 3 (ILE03)]]</f>
        <v>27</v>
      </c>
      <c r="Q511" s="24">
        <v>50</v>
      </c>
      <c r="R511" s="21" t="s">
        <v>66</v>
      </c>
      <c r="S511" s="21" t="s">
        <v>67</v>
      </c>
    </row>
    <row r="512" spans="1:19" x14ac:dyDescent="0.35">
      <c r="A512" s="21">
        <v>1529655</v>
      </c>
      <c r="B512" s="53">
        <v>411587</v>
      </c>
      <c r="C512" s="21">
        <f>VLOOKUP(TotalMov[[#This Row],[Order]],'Total Mov by SS'!B:C,2,0)</f>
        <v>126</v>
      </c>
      <c r="D512" s="21" t="s">
        <v>59</v>
      </c>
      <c r="E512" s="21" t="s">
        <v>82</v>
      </c>
      <c r="F512" s="21" t="s">
        <v>89</v>
      </c>
      <c r="G512" s="21" t="s">
        <v>90</v>
      </c>
      <c r="H512" s="21" t="s">
        <v>91</v>
      </c>
      <c r="I512" s="21" t="s">
        <v>92</v>
      </c>
      <c r="J512" s="22"/>
      <c r="K512" s="23">
        <v>0</v>
      </c>
      <c r="L512" s="22"/>
      <c r="M512" s="23">
        <v>0</v>
      </c>
      <c r="N512" s="25">
        <v>0</v>
      </c>
      <c r="O512" s="21" t="s">
        <v>93</v>
      </c>
      <c r="P512" s="24"/>
      <c r="Q512" s="24">
        <v>2150</v>
      </c>
      <c r="R512" s="21" t="s">
        <v>66</v>
      </c>
      <c r="S512" s="21" t="s">
        <v>94</v>
      </c>
    </row>
    <row r="513" spans="1:19" x14ac:dyDescent="0.35">
      <c r="A513" s="21">
        <v>1529655</v>
      </c>
      <c r="B513" s="53">
        <v>411587</v>
      </c>
      <c r="C513" s="21">
        <f>VLOOKUP(TotalMov[[#This Row],[Order]],'Total Mov by SS'!B:C,2,0)</f>
        <v>126</v>
      </c>
      <c r="D513" s="21" t="s">
        <v>59</v>
      </c>
      <c r="E513" s="21" t="s">
        <v>85</v>
      </c>
      <c r="F513" s="21" t="s">
        <v>69</v>
      </c>
      <c r="G513" s="21" t="s">
        <v>62</v>
      </c>
      <c r="H513" s="21" t="s">
        <v>70</v>
      </c>
      <c r="I513" s="21" t="s">
        <v>79</v>
      </c>
      <c r="J513" s="22">
        <v>43613</v>
      </c>
      <c r="K513" s="23">
        <v>0.37940972222222002</v>
      </c>
      <c r="L513" s="22">
        <v>43613</v>
      </c>
      <c r="M513" s="23">
        <v>0.37940972222222002</v>
      </c>
      <c r="N513" s="24">
        <v>20</v>
      </c>
      <c r="O513" s="21" t="s">
        <v>66</v>
      </c>
      <c r="P513" s="24">
        <f>TotalMov[[#This Row],[Confirmed activ. 3 (ILE03)]]</f>
        <v>20</v>
      </c>
      <c r="Q513" s="24">
        <v>20</v>
      </c>
      <c r="R513" s="21" t="s">
        <v>66</v>
      </c>
      <c r="S513" s="21" t="s">
        <v>72</v>
      </c>
    </row>
    <row r="514" spans="1:19" x14ac:dyDescent="0.35">
      <c r="A514" s="21">
        <v>1529655</v>
      </c>
      <c r="B514" s="53">
        <v>411587</v>
      </c>
      <c r="C514" s="21">
        <f>VLOOKUP(TotalMov[[#This Row],[Order]],'Total Mov by SS'!B:C,2,0)</f>
        <v>126</v>
      </c>
      <c r="D514" s="21" t="s">
        <v>59</v>
      </c>
      <c r="E514" s="21" t="s">
        <v>88</v>
      </c>
      <c r="F514" s="21" t="s">
        <v>69</v>
      </c>
      <c r="G514" s="21" t="s">
        <v>62</v>
      </c>
      <c r="H514" s="21" t="s">
        <v>70</v>
      </c>
      <c r="I514" s="21" t="s">
        <v>81</v>
      </c>
      <c r="J514" s="22">
        <v>43613</v>
      </c>
      <c r="K514" s="23">
        <v>0.37958333333333</v>
      </c>
      <c r="L514" s="22">
        <v>43613</v>
      </c>
      <c r="M514" s="23">
        <v>0.37958333333333</v>
      </c>
      <c r="N514" s="24">
        <v>20</v>
      </c>
      <c r="O514" s="21" t="s">
        <v>66</v>
      </c>
      <c r="P514" s="24">
        <f>TotalMov[[#This Row],[Confirmed activ. 3 (ILE03)]]</f>
        <v>20</v>
      </c>
      <c r="Q514" s="24">
        <v>20</v>
      </c>
      <c r="R514" s="21" t="s">
        <v>66</v>
      </c>
      <c r="S514" s="21" t="s">
        <v>72</v>
      </c>
    </row>
    <row r="515" spans="1:19" x14ac:dyDescent="0.35">
      <c r="A515" s="21">
        <v>1529655</v>
      </c>
      <c r="B515" s="53">
        <v>411587</v>
      </c>
      <c r="C515" s="21">
        <f>VLOOKUP(TotalMov[[#This Row],[Order]],'Total Mov by SS'!B:C,2,0)</f>
        <v>126</v>
      </c>
      <c r="D515" s="21" t="s">
        <v>59</v>
      </c>
      <c r="E515" s="21" t="s">
        <v>95</v>
      </c>
      <c r="F515" s="21" t="s">
        <v>83</v>
      </c>
      <c r="G515" s="21" t="s">
        <v>62</v>
      </c>
      <c r="H515" s="21" t="s">
        <v>84</v>
      </c>
      <c r="I515" s="21" t="s">
        <v>84</v>
      </c>
      <c r="J515" s="22">
        <v>43613</v>
      </c>
      <c r="K515" s="23">
        <v>0.53262731481480996</v>
      </c>
      <c r="L515" s="22">
        <v>43614</v>
      </c>
      <c r="M515" s="23">
        <v>0.25380787037037</v>
      </c>
      <c r="N515" s="25">
        <v>8.9990000000000006</v>
      </c>
      <c r="O515" s="21" t="s">
        <v>77</v>
      </c>
      <c r="P515" s="24">
        <f>TotalMov[[#This Row],[Confirmed activ. 3 (ILE03)]]*60</f>
        <v>539.94000000000005</v>
      </c>
      <c r="Q515" s="24">
        <v>450</v>
      </c>
      <c r="R515" s="21" t="s">
        <v>66</v>
      </c>
      <c r="S515" s="21" t="s">
        <v>67</v>
      </c>
    </row>
    <row r="516" spans="1:19" x14ac:dyDescent="0.35">
      <c r="A516" s="21">
        <v>1529655</v>
      </c>
      <c r="B516" s="53">
        <v>411587</v>
      </c>
      <c r="C516" s="21">
        <f>VLOOKUP(TotalMov[[#This Row],[Order]],'Total Mov by SS'!B:C,2,0)</f>
        <v>126</v>
      </c>
      <c r="D516" s="21" t="s">
        <v>59</v>
      </c>
      <c r="E516" s="21" t="s">
        <v>97</v>
      </c>
      <c r="F516" s="21" t="s">
        <v>86</v>
      </c>
      <c r="G516" s="21" t="s">
        <v>62</v>
      </c>
      <c r="H516" s="21" t="s">
        <v>87</v>
      </c>
      <c r="I516" s="21" t="s">
        <v>87</v>
      </c>
      <c r="J516" s="22">
        <v>43615</v>
      </c>
      <c r="K516" s="23">
        <v>0.31274305555555998</v>
      </c>
      <c r="L516" s="22">
        <v>43615</v>
      </c>
      <c r="M516" s="23">
        <v>0.31274305555555998</v>
      </c>
      <c r="N516" s="24">
        <v>20</v>
      </c>
      <c r="O516" s="21" t="s">
        <v>66</v>
      </c>
      <c r="P516" s="24">
        <f>TotalMov[[#This Row],[Confirmed activ. 3 (ILE03)]]</f>
        <v>20</v>
      </c>
      <c r="Q516" s="24">
        <v>20</v>
      </c>
      <c r="R516" s="21" t="s">
        <v>66</v>
      </c>
      <c r="S516" s="21" t="s">
        <v>72</v>
      </c>
    </row>
    <row r="517" spans="1:19" x14ac:dyDescent="0.35">
      <c r="A517" s="21">
        <v>1529655</v>
      </c>
      <c r="B517" s="53">
        <v>411587</v>
      </c>
      <c r="C517" s="21">
        <f>VLOOKUP(TotalMov[[#This Row],[Order]],'Total Mov by SS'!B:C,2,0)</f>
        <v>126</v>
      </c>
      <c r="D517" s="21" t="s">
        <v>59</v>
      </c>
      <c r="E517" s="21" t="s">
        <v>99</v>
      </c>
      <c r="F517" s="21" t="s">
        <v>61</v>
      </c>
      <c r="G517" s="21" t="s">
        <v>62</v>
      </c>
      <c r="H517" s="21" t="s">
        <v>63</v>
      </c>
      <c r="I517" s="21" t="s">
        <v>96</v>
      </c>
      <c r="J517" s="22">
        <v>43635</v>
      </c>
      <c r="K517" s="23">
        <v>0.51951388888889005</v>
      </c>
      <c r="L517" s="22">
        <v>43635</v>
      </c>
      <c r="M517" s="23">
        <v>0.54835648148147997</v>
      </c>
      <c r="N517" s="25">
        <v>13.95</v>
      </c>
      <c r="O517" s="21" t="s">
        <v>66</v>
      </c>
      <c r="P517" s="24">
        <f>TotalMov[[#This Row],[Confirmed activ. 3 (ILE03)]]</f>
        <v>13.95</v>
      </c>
      <c r="Q517" s="24">
        <v>100</v>
      </c>
      <c r="R517" s="21" t="s">
        <v>66</v>
      </c>
      <c r="S517" s="21" t="s">
        <v>67</v>
      </c>
    </row>
    <row r="518" spans="1:19" x14ac:dyDescent="0.35">
      <c r="A518" s="21">
        <v>1529655</v>
      </c>
      <c r="B518" s="53">
        <v>411587</v>
      </c>
      <c r="C518" s="21">
        <f>VLOOKUP(TotalMov[[#This Row],[Order]],'Total Mov by SS'!B:C,2,0)</f>
        <v>126</v>
      </c>
      <c r="D518" s="21" t="s">
        <v>59</v>
      </c>
      <c r="E518" s="21" t="s">
        <v>101</v>
      </c>
      <c r="F518" s="21" t="s">
        <v>69</v>
      </c>
      <c r="G518" s="21" t="s">
        <v>62</v>
      </c>
      <c r="H518" s="21" t="s">
        <v>70</v>
      </c>
      <c r="I518" s="21" t="s">
        <v>98</v>
      </c>
      <c r="J518" s="22">
        <v>43635</v>
      </c>
      <c r="K518" s="23">
        <v>0.73371527777778001</v>
      </c>
      <c r="L518" s="22">
        <v>43635</v>
      </c>
      <c r="M518" s="23">
        <v>0.73371527777778001</v>
      </c>
      <c r="N518" s="24">
        <v>20</v>
      </c>
      <c r="O518" s="21" t="s">
        <v>66</v>
      </c>
      <c r="P518" s="24">
        <f>TotalMov[[#This Row],[Confirmed activ. 3 (ILE03)]]</f>
        <v>20</v>
      </c>
      <c r="Q518" s="24">
        <v>20</v>
      </c>
      <c r="R518" s="21" t="s">
        <v>66</v>
      </c>
      <c r="S518" s="21" t="s">
        <v>72</v>
      </c>
    </row>
    <row r="519" spans="1:19" x14ac:dyDescent="0.35">
      <c r="A519" s="21">
        <v>1529655</v>
      </c>
      <c r="B519" s="53">
        <v>411587</v>
      </c>
      <c r="C519" s="21">
        <f>VLOOKUP(TotalMov[[#This Row],[Order]],'Total Mov by SS'!B:C,2,0)</f>
        <v>126</v>
      </c>
      <c r="D519" s="21" t="s">
        <v>59</v>
      </c>
      <c r="E519" s="21" t="s">
        <v>104</v>
      </c>
      <c r="F519" s="21" t="s">
        <v>69</v>
      </c>
      <c r="G519" s="21" t="s">
        <v>62</v>
      </c>
      <c r="H519" s="21" t="s">
        <v>70</v>
      </c>
      <c r="I519" s="21" t="s">
        <v>100</v>
      </c>
      <c r="J519" s="22">
        <v>43635</v>
      </c>
      <c r="K519" s="23">
        <v>0.73380787037036999</v>
      </c>
      <c r="L519" s="22">
        <v>43635</v>
      </c>
      <c r="M519" s="23">
        <v>0.73380787037036999</v>
      </c>
      <c r="N519" s="24">
        <v>30</v>
      </c>
      <c r="O519" s="21" t="s">
        <v>66</v>
      </c>
      <c r="P519" s="24">
        <f>TotalMov[[#This Row],[Confirmed activ. 3 (ILE03)]]</f>
        <v>30</v>
      </c>
      <c r="Q519" s="24">
        <v>30</v>
      </c>
      <c r="R519" s="21" t="s">
        <v>66</v>
      </c>
      <c r="S519" s="21" t="s">
        <v>72</v>
      </c>
    </row>
    <row r="520" spans="1:19" x14ac:dyDescent="0.35">
      <c r="A520" s="21">
        <v>1529655</v>
      </c>
      <c r="B520" s="53">
        <v>411587</v>
      </c>
      <c r="C520" s="21">
        <f>VLOOKUP(TotalMov[[#This Row],[Order]],'Total Mov by SS'!B:C,2,0)</f>
        <v>126</v>
      </c>
      <c r="D520" s="21" t="s">
        <v>59</v>
      </c>
      <c r="E520" s="21" t="s">
        <v>113</v>
      </c>
      <c r="F520" s="21" t="s">
        <v>102</v>
      </c>
      <c r="G520" s="21" t="s">
        <v>62</v>
      </c>
      <c r="H520" s="21" t="s">
        <v>100</v>
      </c>
      <c r="I520" s="21" t="s">
        <v>103</v>
      </c>
      <c r="J520" s="22">
        <v>43636</v>
      </c>
      <c r="K520" s="23">
        <v>0.46322916666667002</v>
      </c>
      <c r="L520" s="22">
        <v>43636</v>
      </c>
      <c r="M520" s="23">
        <v>0.46322916666667002</v>
      </c>
      <c r="N520" s="24">
        <v>30</v>
      </c>
      <c r="O520" s="21" t="s">
        <v>66</v>
      </c>
      <c r="P520" s="24">
        <f>TotalMov[[#This Row],[Confirmed activ. 3 (ILE03)]]</f>
        <v>30</v>
      </c>
      <c r="Q520" s="24">
        <v>30</v>
      </c>
      <c r="R520" s="21" t="s">
        <v>66</v>
      </c>
      <c r="S520" s="21" t="s">
        <v>72</v>
      </c>
    </row>
    <row r="521" spans="1:19" x14ac:dyDescent="0.35">
      <c r="A521" s="21">
        <v>1529655</v>
      </c>
      <c r="B521" s="53">
        <v>411587</v>
      </c>
      <c r="C521" s="21">
        <f>VLOOKUP(TotalMov[[#This Row],[Order]],'Total Mov by SS'!B:C,2,0)</f>
        <v>126</v>
      </c>
      <c r="D521" s="21" t="s">
        <v>59</v>
      </c>
      <c r="E521" s="21" t="s">
        <v>114</v>
      </c>
      <c r="F521" s="21" t="s">
        <v>102</v>
      </c>
      <c r="G521" s="21" t="s">
        <v>105</v>
      </c>
      <c r="H521" s="21" t="s">
        <v>100</v>
      </c>
      <c r="I521" s="21" t="s">
        <v>106</v>
      </c>
      <c r="J521" s="22">
        <v>43636</v>
      </c>
      <c r="K521" s="23">
        <v>0.62640046296296004</v>
      </c>
      <c r="L521" s="22">
        <v>43636</v>
      </c>
      <c r="M521" s="23">
        <v>0.62640046296296004</v>
      </c>
      <c r="N521" s="24">
        <v>45</v>
      </c>
      <c r="O521" s="21" t="s">
        <v>66</v>
      </c>
      <c r="P521" s="24">
        <f>TotalMov[[#This Row],[Confirmed activ. 3 (ILE03)]]</f>
        <v>45</v>
      </c>
      <c r="Q521" s="24">
        <v>45</v>
      </c>
      <c r="R521" s="21" t="s">
        <v>66</v>
      </c>
      <c r="S521" s="21" t="s">
        <v>72</v>
      </c>
    </row>
    <row r="522" spans="1:19" x14ac:dyDescent="0.35">
      <c r="A522" s="21">
        <v>1529655</v>
      </c>
      <c r="B522" s="53">
        <v>411587</v>
      </c>
      <c r="C522" s="21">
        <f>VLOOKUP(TotalMov[[#This Row],[Order]],'Total Mov by SS'!B:C,2,0)</f>
        <v>126</v>
      </c>
      <c r="D522" s="21" t="s">
        <v>107</v>
      </c>
      <c r="E522" s="21" t="s">
        <v>60</v>
      </c>
      <c r="F522" s="21" t="s">
        <v>61</v>
      </c>
      <c r="G522" s="21" t="s">
        <v>90</v>
      </c>
      <c r="H522" s="21" t="s">
        <v>63</v>
      </c>
      <c r="I522" s="21" t="s">
        <v>108</v>
      </c>
      <c r="J522" s="22"/>
      <c r="K522" s="23">
        <v>0</v>
      </c>
      <c r="L522" s="22"/>
      <c r="M522" s="23">
        <v>0</v>
      </c>
      <c r="N522" s="25">
        <v>0</v>
      </c>
      <c r="O522" s="21" t="s">
        <v>93</v>
      </c>
      <c r="P522" s="24"/>
      <c r="Q522" s="24">
        <v>1</v>
      </c>
      <c r="R522" s="21" t="s">
        <v>66</v>
      </c>
      <c r="S522" s="21" t="s">
        <v>94</v>
      </c>
    </row>
    <row r="523" spans="1:19" x14ac:dyDescent="0.35">
      <c r="A523" s="21">
        <v>1529655</v>
      </c>
      <c r="B523" s="53">
        <v>411587</v>
      </c>
      <c r="C523" s="21">
        <f>VLOOKUP(TotalMov[[#This Row],[Order]],'Total Mov by SS'!B:C,2,0)</f>
        <v>126</v>
      </c>
      <c r="D523" s="21" t="s">
        <v>109</v>
      </c>
      <c r="E523" s="21" t="s">
        <v>95</v>
      </c>
      <c r="F523" s="21" t="s">
        <v>83</v>
      </c>
      <c r="G523" s="21" t="s">
        <v>90</v>
      </c>
      <c r="H523" s="21" t="s">
        <v>84</v>
      </c>
      <c r="I523" s="21" t="s">
        <v>110</v>
      </c>
      <c r="J523" s="22">
        <v>43613</v>
      </c>
      <c r="K523" s="23">
        <v>0.95763888888889004</v>
      </c>
      <c r="L523" s="22">
        <v>43614</v>
      </c>
      <c r="M523" s="23">
        <v>0.26935185185185001</v>
      </c>
      <c r="N523" s="25">
        <v>1.87</v>
      </c>
      <c r="O523" s="21" t="s">
        <v>77</v>
      </c>
      <c r="P523" s="24">
        <f>TotalMov[[#This Row],[Confirmed activ. 3 (ILE03)]]*60</f>
        <v>112.2</v>
      </c>
      <c r="Q523" s="24">
        <v>5</v>
      </c>
      <c r="R523" s="21" t="s">
        <v>66</v>
      </c>
      <c r="S523" s="21" t="s">
        <v>67</v>
      </c>
    </row>
    <row r="524" spans="1:19" x14ac:dyDescent="0.35">
      <c r="A524" s="21">
        <v>1530331</v>
      </c>
      <c r="B524" s="53">
        <v>411587</v>
      </c>
      <c r="C524" s="21">
        <f>VLOOKUP(TotalMov[[#This Row],[Order]],'Total Mov by SS'!B:C,2,0)</f>
        <v>131</v>
      </c>
      <c r="D524" s="21" t="s">
        <v>59</v>
      </c>
      <c r="E524" s="21" t="s">
        <v>60</v>
      </c>
      <c r="F524" s="21" t="s">
        <v>83</v>
      </c>
      <c r="G524" s="21" t="s">
        <v>62</v>
      </c>
      <c r="H524" s="21" t="s">
        <v>84</v>
      </c>
      <c r="I524" s="21" t="s">
        <v>111</v>
      </c>
      <c r="J524" s="22">
        <v>43598</v>
      </c>
      <c r="K524" s="23">
        <v>0.6687962962963</v>
      </c>
      <c r="L524" s="22">
        <v>43599</v>
      </c>
      <c r="M524" s="23">
        <v>0.28216435185185001</v>
      </c>
      <c r="N524" s="25">
        <v>7.7590000000000003</v>
      </c>
      <c r="O524" s="21" t="s">
        <v>77</v>
      </c>
      <c r="P524" s="24">
        <f>TotalMov[[#This Row],[Confirmed activ. 3 (ILE03)]]*60</f>
        <v>465.54</v>
      </c>
      <c r="Q524" s="24">
        <v>40</v>
      </c>
      <c r="R524" s="21" t="s">
        <v>66</v>
      </c>
      <c r="S524" s="21" t="s">
        <v>67</v>
      </c>
    </row>
    <row r="525" spans="1:19" x14ac:dyDescent="0.35">
      <c r="A525" s="21">
        <v>1530331</v>
      </c>
      <c r="B525" s="53">
        <v>411587</v>
      </c>
      <c r="C525" s="21">
        <f>VLOOKUP(TotalMov[[#This Row],[Order]],'Total Mov by SS'!B:C,2,0)</f>
        <v>131</v>
      </c>
      <c r="D525" s="21" t="s">
        <v>59</v>
      </c>
      <c r="E525" s="21" t="s">
        <v>68</v>
      </c>
      <c r="F525" s="21" t="s">
        <v>61</v>
      </c>
      <c r="G525" s="21" t="s">
        <v>62</v>
      </c>
      <c r="H525" s="21" t="s">
        <v>63</v>
      </c>
      <c r="I525" s="21" t="s">
        <v>64</v>
      </c>
      <c r="J525" s="22">
        <v>43599</v>
      </c>
      <c r="K525" s="23">
        <v>0.42873842592592998</v>
      </c>
      <c r="L525" s="22">
        <v>43599</v>
      </c>
      <c r="M525" s="23">
        <v>0.43540509259259003</v>
      </c>
      <c r="N525" s="25">
        <v>4.8</v>
      </c>
      <c r="O525" s="21" t="s">
        <v>66</v>
      </c>
      <c r="P525" s="24">
        <f>TotalMov[[#This Row],[Confirmed activ. 3 (ILE03)]]</f>
        <v>4.8</v>
      </c>
      <c r="Q525" s="24">
        <v>15</v>
      </c>
      <c r="R525" s="21" t="s">
        <v>66</v>
      </c>
      <c r="S525" s="21" t="s">
        <v>67</v>
      </c>
    </row>
    <row r="526" spans="1:19" x14ac:dyDescent="0.35">
      <c r="A526" s="21">
        <v>1530331</v>
      </c>
      <c r="B526" s="53">
        <v>411587</v>
      </c>
      <c r="C526" s="21">
        <f>VLOOKUP(TotalMov[[#This Row],[Order]],'Total Mov by SS'!B:C,2,0)</f>
        <v>131</v>
      </c>
      <c r="D526" s="21" t="s">
        <v>59</v>
      </c>
      <c r="E526" s="21" t="s">
        <v>73</v>
      </c>
      <c r="F526" s="21" t="s">
        <v>69</v>
      </c>
      <c r="G526" s="21" t="s">
        <v>62</v>
      </c>
      <c r="H526" s="21" t="s">
        <v>70</v>
      </c>
      <c r="I526" s="21" t="s">
        <v>71</v>
      </c>
      <c r="J526" s="22">
        <v>43599</v>
      </c>
      <c r="K526" s="23">
        <v>0.44549768518519001</v>
      </c>
      <c r="L526" s="22">
        <v>43599</v>
      </c>
      <c r="M526" s="23">
        <v>0.44549768518519001</v>
      </c>
      <c r="N526" s="24">
        <v>20</v>
      </c>
      <c r="O526" s="21" t="s">
        <v>66</v>
      </c>
      <c r="P526" s="24">
        <f>TotalMov[[#This Row],[Confirmed activ. 3 (ILE03)]]</f>
        <v>20</v>
      </c>
      <c r="Q526" s="24">
        <v>20</v>
      </c>
      <c r="R526" s="21" t="s">
        <v>66</v>
      </c>
      <c r="S526" s="21" t="s">
        <v>72</v>
      </c>
    </row>
    <row r="527" spans="1:19" x14ac:dyDescent="0.35">
      <c r="A527" s="21">
        <v>1530331</v>
      </c>
      <c r="B527" s="53">
        <v>411587</v>
      </c>
      <c r="C527" s="21">
        <f>VLOOKUP(TotalMov[[#This Row],[Order]],'Total Mov by SS'!B:C,2,0)</f>
        <v>131</v>
      </c>
      <c r="D527" s="21" t="s">
        <v>59</v>
      </c>
      <c r="E527" s="21" t="s">
        <v>75</v>
      </c>
      <c r="F527" s="21" t="s">
        <v>61</v>
      </c>
      <c r="G527" s="21" t="s">
        <v>62</v>
      </c>
      <c r="H527" s="21" t="s">
        <v>63</v>
      </c>
      <c r="I527" s="21" t="s">
        <v>74</v>
      </c>
      <c r="J527" s="22">
        <v>43599</v>
      </c>
      <c r="K527" s="23">
        <v>0.51259259259259005</v>
      </c>
      <c r="L527" s="22">
        <v>43600</v>
      </c>
      <c r="M527" s="23">
        <v>0.50468749999999996</v>
      </c>
      <c r="N527" s="25">
        <v>7.6970000000000001</v>
      </c>
      <c r="O527" s="21" t="s">
        <v>77</v>
      </c>
      <c r="P527" s="24">
        <f>TotalMov[[#This Row],[Confirmed activ. 3 (ILE03)]]*60</f>
        <v>461.82</v>
      </c>
      <c r="Q527" s="24">
        <v>350</v>
      </c>
      <c r="R527" s="21" t="s">
        <v>66</v>
      </c>
      <c r="S527" s="21" t="s">
        <v>67</v>
      </c>
    </row>
    <row r="528" spans="1:19" x14ac:dyDescent="0.35">
      <c r="A528" s="21">
        <v>1530331</v>
      </c>
      <c r="B528" s="53">
        <v>411587</v>
      </c>
      <c r="C528" s="21">
        <f>VLOOKUP(TotalMov[[#This Row],[Order]],'Total Mov by SS'!B:C,2,0)</f>
        <v>131</v>
      </c>
      <c r="D528" s="21" t="s">
        <v>59</v>
      </c>
      <c r="E528" s="21" t="s">
        <v>78</v>
      </c>
      <c r="F528" s="21" t="s">
        <v>61</v>
      </c>
      <c r="G528" s="21" t="s">
        <v>62</v>
      </c>
      <c r="H528" s="21" t="s">
        <v>63</v>
      </c>
      <c r="I528" s="21" t="s">
        <v>76</v>
      </c>
      <c r="J528" s="22">
        <v>43600</v>
      </c>
      <c r="K528" s="23">
        <v>0.50490740740741002</v>
      </c>
      <c r="L528" s="22">
        <v>43605</v>
      </c>
      <c r="M528" s="23">
        <v>0.64185185185185001</v>
      </c>
      <c r="N528" s="25">
        <v>18.811</v>
      </c>
      <c r="O528" s="21" t="s">
        <v>77</v>
      </c>
      <c r="P528" s="24">
        <f>TotalMov[[#This Row],[Confirmed activ. 3 (ILE03)]]*60</f>
        <v>1128.6600000000001</v>
      </c>
      <c r="Q528" s="24">
        <v>1020</v>
      </c>
      <c r="R528" s="21" t="s">
        <v>66</v>
      </c>
      <c r="S528" s="21" t="s">
        <v>67</v>
      </c>
    </row>
    <row r="529" spans="1:19" x14ac:dyDescent="0.35">
      <c r="A529" s="21">
        <v>1530331</v>
      </c>
      <c r="B529" s="53">
        <v>411587</v>
      </c>
      <c r="C529" s="21">
        <f>VLOOKUP(TotalMov[[#This Row],[Order]],'Total Mov by SS'!B:C,2,0)</f>
        <v>131</v>
      </c>
      <c r="D529" s="21" t="s">
        <v>59</v>
      </c>
      <c r="E529" s="21" t="s">
        <v>80</v>
      </c>
      <c r="F529" s="21" t="s">
        <v>61</v>
      </c>
      <c r="G529" s="21" t="s">
        <v>62</v>
      </c>
      <c r="H529" s="21" t="s">
        <v>63</v>
      </c>
      <c r="I529" s="21" t="s">
        <v>112</v>
      </c>
      <c r="J529" s="22">
        <v>43606</v>
      </c>
      <c r="K529" s="23">
        <v>0.3287037037037</v>
      </c>
      <c r="L529" s="22">
        <v>43606</v>
      </c>
      <c r="M529" s="23">
        <v>0.64240740740740998</v>
      </c>
      <c r="N529" s="25">
        <v>7.5289999999999999</v>
      </c>
      <c r="O529" s="21" t="s">
        <v>77</v>
      </c>
      <c r="P529" s="24">
        <f>TotalMov[[#This Row],[Confirmed activ. 3 (ILE03)]]*60</f>
        <v>451.74</v>
      </c>
      <c r="Q529" s="24">
        <v>50</v>
      </c>
      <c r="R529" s="21" t="s">
        <v>66</v>
      </c>
      <c r="S529" s="21" t="s">
        <v>67</v>
      </c>
    </row>
    <row r="530" spans="1:19" x14ac:dyDescent="0.35">
      <c r="A530" s="21">
        <v>1530331</v>
      </c>
      <c r="B530" s="53">
        <v>411587</v>
      </c>
      <c r="C530" s="21">
        <f>VLOOKUP(TotalMov[[#This Row],[Order]],'Total Mov by SS'!B:C,2,0)</f>
        <v>131</v>
      </c>
      <c r="D530" s="21" t="s">
        <v>59</v>
      </c>
      <c r="E530" s="21" t="s">
        <v>82</v>
      </c>
      <c r="F530" s="21" t="s">
        <v>89</v>
      </c>
      <c r="G530" s="21" t="s">
        <v>90</v>
      </c>
      <c r="H530" s="21" t="s">
        <v>91</v>
      </c>
      <c r="I530" s="21" t="s">
        <v>92</v>
      </c>
      <c r="J530" s="22"/>
      <c r="K530" s="23">
        <v>0</v>
      </c>
      <c r="L530" s="22"/>
      <c r="M530" s="23">
        <v>0</v>
      </c>
      <c r="N530" s="25">
        <v>0</v>
      </c>
      <c r="O530" s="21" t="s">
        <v>93</v>
      </c>
      <c r="P530" s="24"/>
      <c r="Q530" s="24">
        <v>2150</v>
      </c>
      <c r="R530" s="21" t="s">
        <v>66</v>
      </c>
      <c r="S530" s="21" t="s">
        <v>94</v>
      </c>
    </row>
    <row r="531" spans="1:19" x14ac:dyDescent="0.35">
      <c r="A531" s="21">
        <v>1530331</v>
      </c>
      <c r="B531" s="53">
        <v>411587</v>
      </c>
      <c r="C531" s="21">
        <f>VLOOKUP(TotalMov[[#This Row],[Order]],'Total Mov by SS'!B:C,2,0)</f>
        <v>131</v>
      </c>
      <c r="D531" s="21" t="s">
        <v>59</v>
      </c>
      <c r="E531" s="21" t="s">
        <v>85</v>
      </c>
      <c r="F531" s="21" t="s">
        <v>69</v>
      </c>
      <c r="G531" s="21" t="s">
        <v>62</v>
      </c>
      <c r="H531" s="21" t="s">
        <v>70</v>
      </c>
      <c r="I531" s="21" t="s">
        <v>79</v>
      </c>
      <c r="J531" s="22">
        <v>43607</v>
      </c>
      <c r="K531" s="23">
        <v>0.50515046296295996</v>
      </c>
      <c r="L531" s="22">
        <v>43607</v>
      </c>
      <c r="M531" s="23">
        <v>0.50515046296295996</v>
      </c>
      <c r="N531" s="24">
        <v>20</v>
      </c>
      <c r="O531" s="21" t="s">
        <v>66</v>
      </c>
      <c r="P531" s="24">
        <f>TotalMov[[#This Row],[Confirmed activ. 3 (ILE03)]]</f>
        <v>20</v>
      </c>
      <c r="Q531" s="24">
        <v>20</v>
      </c>
      <c r="R531" s="21" t="s">
        <v>66</v>
      </c>
      <c r="S531" s="21" t="s">
        <v>72</v>
      </c>
    </row>
    <row r="532" spans="1:19" x14ac:dyDescent="0.35">
      <c r="A532" s="21">
        <v>1530331</v>
      </c>
      <c r="B532" s="53">
        <v>411587</v>
      </c>
      <c r="C532" s="21">
        <f>VLOOKUP(TotalMov[[#This Row],[Order]],'Total Mov by SS'!B:C,2,0)</f>
        <v>131</v>
      </c>
      <c r="D532" s="21" t="s">
        <v>59</v>
      </c>
      <c r="E532" s="21" t="s">
        <v>88</v>
      </c>
      <c r="F532" s="21" t="s">
        <v>69</v>
      </c>
      <c r="G532" s="21" t="s">
        <v>62</v>
      </c>
      <c r="H532" s="21" t="s">
        <v>70</v>
      </c>
      <c r="I532" s="21" t="s">
        <v>81</v>
      </c>
      <c r="J532" s="22">
        <v>43607</v>
      </c>
      <c r="K532" s="23">
        <v>0.50528935185184998</v>
      </c>
      <c r="L532" s="22">
        <v>43607</v>
      </c>
      <c r="M532" s="23">
        <v>0.50528935185184998</v>
      </c>
      <c r="N532" s="24">
        <v>20</v>
      </c>
      <c r="O532" s="21" t="s">
        <v>66</v>
      </c>
      <c r="P532" s="24">
        <f>TotalMov[[#This Row],[Confirmed activ. 3 (ILE03)]]</f>
        <v>20</v>
      </c>
      <c r="Q532" s="24">
        <v>20</v>
      </c>
      <c r="R532" s="21" t="s">
        <v>66</v>
      </c>
      <c r="S532" s="21" t="s">
        <v>72</v>
      </c>
    </row>
    <row r="533" spans="1:19" x14ac:dyDescent="0.35">
      <c r="A533" s="21">
        <v>1530331</v>
      </c>
      <c r="B533" s="53">
        <v>411587</v>
      </c>
      <c r="C533" s="21">
        <f>VLOOKUP(TotalMov[[#This Row],[Order]],'Total Mov by SS'!B:C,2,0)</f>
        <v>131</v>
      </c>
      <c r="D533" s="21" t="s">
        <v>59</v>
      </c>
      <c r="E533" s="21" t="s">
        <v>95</v>
      </c>
      <c r="F533" s="21" t="s">
        <v>83</v>
      </c>
      <c r="G533" s="21" t="s">
        <v>62</v>
      </c>
      <c r="H533" s="21" t="s">
        <v>84</v>
      </c>
      <c r="I533" s="21" t="s">
        <v>84</v>
      </c>
      <c r="J533" s="22">
        <v>43607</v>
      </c>
      <c r="K533" s="23">
        <v>0.57643518518518999</v>
      </c>
      <c r="L533" s="22">
        <v>43608</v>
      </c>
      <c r="M533" s="23">
        <v>0.25524305555555998</v>
      </c>
      <c r="N533" s="25">
        <v>303.63299999999998</v>
      </c>
      <c r="O533" s="21" t="s">
        <v>66</v>
      </c>
      <c r="P533" s="24">
        <f>TotalMov[[#This Row],[Confirmed activ. 3 (ILE03)]]</f>
        <v>303.63299999999998</v>
      </c>
      <c r="Q533" s="24">
        <v>450</v>
      </c>
      <c r="R533" s="21" t="s">
        <v>66</v>
      </c>
      <c r="S533" s="21" t="s">
        <v>67</v>
      </c>
    </row>
    <row r="534" spans="1:19" x14ac:dyDescent="0.35">
      <c r="A534" s="21">
        <v>1530331</v>
      </c>
      <c r="B534" s="53">
        <v>411587</v>
      </c>
      <c r="C534" s="21">
        <f>VLOOKUP(TotalMov[[#This Row],[Order]],'Total Mov by SS'!B:C,2,0)</f>
        <v>131</v>
      </c>
      <c r="D534" s="21" t="s">
        <v>59</v>
      </c>
      <c r="E534" s="21" t="s">
        <v>97</v>
      </c>
      <c r="F534" s="21" t="s">
        <v>86</v>
      </c>
      <c r="G534" s="21" t="s">
        <v>62</v>
      </c>
      <c r="H534" s="21" t="s">
        <v>87</v>
      </c>
      <c r="I534" s="21" t="s">
        <v>87</v>
      </c>
      <c r="J534" s="22">
        <v>43611</v>
      </c>
      <c r="K534" s="23">
        <v>0.39631944444444001</v>
      </c>
      <c r="L534" s="22">
        <v>43611</v>
      </c>
      <c r="M534" s="23">
        <v>0.39631944444444001</v>
      </c>
      <c r="N534" s="24">
        <v>20</v>
      </c>
      <c r="O534" s="21" t="s">
        <v>66</v>
      </c>
      <c r="P534" s="24">
        <f>TotalMov[[#This Row],[Confirmed activ. 3 (ILE03)]]</f>
        <v>20</v>
      </c>
      <c r="Q534" s="24">
        <v>20</v>
      </c>
      <c r="R534" s="21" t="s">
        <v>66</v>
      </c>
      <c r="S534" s="21" t="s">
        <v>72</v>
      </c>
    </row>
    <row r="535" spans="1:19" x14ac:dyDescent="0.35">
      <c r="A535" s="21">
        <v>1530331</v>
      </c>
      <c r="B535" s="53">
        <v>411587</v>
      </c>
      <c r="C535" s="21">
        <f>VLOOKUP(TotalMov[[#This Row],[Order]],'Total Mov by SS'!B:C,2,0)</f>
        <v>131</v>
      </c>
      <c r="D535" s="21" t="s">
        <v>59</v>
      </c>
      <c r="E535" s="21" t="s">
        <v>99</v>
      </c>
      <c r="F535" s="21" t="s">
        <v>61</v>
      </c>
      <c r="G535" s="21" t="s">
        <v>62</v>
      </c>
      <c r="H535" s="21" t="s">
        <v>63</v>
      </c>
      <c r="I535" s="21" t="s">
        <v>96</v>
      </c>
      <c r="J535" s="22">
        <v>43611</v>
      </c>
      <c r="K535" s="23">
        <v>0.44190972222222002</v>
      </c>
      <c r="L535" s="22">
        <v>43611</v>
      </c>
      <c r="M535" s="23">
        <v>0.56506944444443996</v>
      </c>
      <c r="N535" s="25">
        <v>44.332999999999998</v>
      </c>
      <c r="O535" s="21" t="s">
        <v>66</v>
      </c>
      <c r="P535" s="24">
        <f>TotalMov[[#This Row],[Confirmed activ. 3 (ILE03)]]</f>
        <v>44.332999999999998</v>
      </c>
      <c r="Q535" s="24">
        <v>100</v>
      </c>
      <c r="R535" s="21" t="s">
        <v>66</v>
      </c>
      <c r="S535" s="21" t="s">
        <v>67</v>
      </c>
    </row>
    <row r="536" spans="1:19" x14ac:dyDescent="0.35">
      <c r="A536" s="21">
        <v>1530331</v>
      </c>
      <c r="B536" s="53">
        <v>411587</v>
      </c>
      <c r="C536" s="21">
        <f>VLOOKUP(TotalMov[[#This Row],[Order]],'Total Mov by SS'!B:C,2,0)</f>
        <v>131</v>
      </c>
      <c r="D536" s="21" t="s">
        <v>59</v>
      </c>
      <c r="E536" s="21" t="s">
        <v>101</v>
      </c>
      <c r="F536" s="21" t="s">
        <v>69</v>
      </c>
      <c r="G536" s="21" t="s">
        <v>62</v>
      </c>
      <c r="H536" s="21" t="s">
        <v>70</v>
      </c>
      <c r="I536" s="21" t="s">
        <v>98</v>
      </c>
      <c r="J536" s="22">
        <v>43627</v>
      </c>
      <c r="K536" s="23">
        <v>0.36976851851852</v>
      </c>
      <c r="L536" s="22">
        <v>43627</v>
      </c>
      <c r="M536" s="23">
        <v>0.36976851851852</v>
      </c>
      <c r="N536" s="24">
        <v>20</v>
      </c>
      <c r="O536" s="21" t="s">
        <v>66</v>
      </c>
      <c r="P536" s="24">
        <f>TotalMov[[#This Row],[Confirmed activ. 3 (ILE03)]]</f>
        <v>20</v>
      </c>
      <c r="Q536" s="24">
        <v>20</v>
      </c>
      <c r="R536" s="21" t="s">
        <v>66</v>
      </c>
      <c r="S536" s="21" t="s">
        <v>72</v>
      </c>
    </row>
    <row r="537" spans="1:19" x14ac:dyDescent="0.35">
      <c r="A537" s="21">
        <v>1530331</v>
      </c>
      <c r="B537" s="53">
        <v>411587</v>
      </c>
      <c r="C537" s="21">
        <f>VLOOKUP(TotalMov[[#This Row],[Order]],'Total Mov by SS'!B:C,2,0)</f>
        <v>131</v>
      </c>
      <c r="D537" s="21" t="s">
        <v>59</v>
      </c>
      <c r="E537" s="21" t="s">
        <v>104</v>
      </c>
      <c r="F537" s="21" t="s">
        <v>69</v>
      </c>
      <c r="G537" s="21" t="s">
        <v>62</v>
      </c>
      <c r="H537" s="21" t="s">
        <v>70</v>
      </c>
      <c r="I537" s="21" t="s">
        <v>100</v>
      </c>
      <c r="J537" s="22">
        <v>43628</v>
      </c>
      <c r="K537" s="23">
        <v>0.52524305555555995</v>
      </c>
      <c r="L537" s="22">
        <v>43628</v>
      </c>
      <c r="M537" s="23">
        <v>0.52524305555555995</v>
      </c>
      <c r="N537" s="24">
        <v>30</v>
      </c>
      <c r="O537" s="21" t="s">
        <v>66</v>
      </c>
      <c r="P537" s="24">
        <f>TotalMov[[#This Row],[Confirmed activ. 3 (ILE03)]]</f>
        <v>30</v>
      </c>
      <c r="Q537" s="24">
        <v>30</v>
      </c>
      <c r="R537" s="21" t="s">
        <v>66</v>
      </c>
      <c r="S537" s="21" t="s">
        <v>72</v>
      </c>
    </row>
    <row r="538" spans="1:19" x14ac:dyDescent="0.35">
      <c r="A538" s="21">
        <v>1530331</v>
      </c>
      <c r="B538" s="53">
        <v>411587</v>
      </c>
      <c r="C538" s="21">
        <f>VLOOKUP(TotalMov[[#This Row],[Order]],'Total Mov by SS'!B:C,2,0)</f>
        <v>131</v>
      </c>
      <c r="D538" s="21" t="s">
        <v>59</v>
      </c>
      <c r="E538" s="21" t="s">
        <v>113</v>
      </c>
      <c r="F538" s="21" t="s">
        <v>102</v>
      </c>
      <c r="G538" s="21" t="s">
        <v>62</v>
      </c>
      <c r="H538" s="21" t="s">
        <v>100</v>
      </c>
      <c r="I538" s="21" t="s">
        <v>103</v>
      </c>
      <c r="J538" s="22">
        <v>43628</v>
      </c>
      <c r="K538" s="23">
        <v>0.5253587962963</v>
      </c>
      <c r="L538" s="22">
        <v>43628</v>
      </c>
      <c r="M538" s="23">
        <v>0.5253587962963</v>
      </c>
      <c r="N538" s="24">
        <v>30</v>
      </c>
      <c r="O538" s="21" t="s">
        <v>66</v>
      </c>
      <c r="P538" s="24">
        <f>TotalMov[[#This Row],[Confirmed activ. 3 (ILE03)]]</f>
        <v>30</v>
      </c>
      <c r="Q538" s="24">
        <v>30</v>
      </c>
      <c r="R538" s="21" t="s">
        <v>66</v>
      </c>
      <c r="S538" s="21" t="s">
        <v>72</v>
      </c>
    </row>
    <row r="539" spans="1:19" x14ac:dyDescent="0.35">
      <c r="A539" s="21">
        <v>1530331</v>
      </c>
      <c r="B539" s="53">
        <v>411587</v>
      </c>
      <c r="C539" s="21">
        <f>VLOOKUP(TotalMov[[#This Row],[Order]],'Total Mov by SS'!B:C,2,0)</f>
        <v>131</v>
      </c>
      <c r="D539" s="21" t="s">
        <v>59</v>
      </c>
      <c r="E539" s="21" t="s">
        <v>114</v>
      </c>
      <c r="F539" s="21" t="s">
        <v>102</v>
      </c>
      <c r="G539" s="21" t="s">
        <v>105</v>
      </c>
      <c r="H539" s="21" t="s">
        <v>100</v>
      </c>
      <c r="I539" s="21" t="s">
        <v>106</v>
      </c>
      <c r="J539" s="22">
        <v>43628</v>
      </c>
      <c r="K539" s="23">
        <v>0.57336805555556003</v>
      </c>
      <c r="L539" s="22">
        <v>43628</v>
      </c>
      <c r="M539" s="23">
        <v>0.57336805555556003</v>
      </c>
      <c r="N539" s="24">
        <v>45</v>
      </c>
      <c r="O539" s="21" t="s">
        <v>66</v>
      </c>
      <c r="P539" s="24">
        <f>TotalMov[[#This Row],[Confirmed activ. 3 (ILE03)]]</f>
        <v>45</v>
      </c>
      <c r="Q539" s="24">
        <v>45</v>
      </c>
      <c r="R539" s="21" t="s">
        <v>66</v>
      </c>
      <c r="S539" s="21" t="s">
        <v>72</v>
      </c>
    </row>
    <row r="540" spans="1:19" x14ac:dyDescent="0.35">
      <c r="A540" s="21">
        <v>1530331</v>
      </c>
      <c r="B540" s="53">
        <v>411587</v>
      </c>
      <c r="C540" s="21">
        <f>VLOOKUP(TotalMov[[#This Row],[Order]],'Total Mov by SS'!B:C,2,0)</f>
        <v>131</v>
      </c>
      <c r="D540" s="21" t="s">
        <v>107</v>
      </c>
      <c r="E540" s="21" t="s">
        <v>60</v>
      </c>
      <c r="F540" s="21" t="s">
        <v>61</v>
      </c>
      <c r="G540" s="21" t="s">
        <v>90</v>
      </c>
      <c r="H540" s="21" t="s">
        <v>63</v>
      </c>
      <c r="I540" s="21" t="s">
        <v>108</v>
      </c>
      <c r="J540" s="22">
        <v>43613</v>
      </c>
      <c r="K540" s="23">
        <v>0.33624999999999999</v>
      </c>
      <c r="L540" s="22">
        <v>43627</v>
      </c>
      <c r="M540" s="23">
        <v>0.55383101851852001</v>
      </c>
      <c r="N540" s="25">
        <v>5.532</v>
      </c>
      <c r="O540" s="21" t="s">
        <v>77</v>
      </c>
      <c r="P540" s="24">
        <f>TotalMov[[#This Row],[Confirmed activ. 3 (ILE03)]]*60</f>
        <v>331.92</v>
      </c>
      <c r="Q540" s="24">
        <v>1</v>
      </c>
      <c r="R540" s="21" t="s">
        <v>66</v>
      </c>
      <c r="S540" s="21" t="s">
        <v>67</v>
      </c>
    </row>
    <row r="541" spans="1:19" x14ac:dyDescent="0.35">
      <c r="A541" s="21">
        <v>1530331</v>
      </c>
      <c r="B541" s="53">
        <v>411587</v>
      </c>
      <c r="C541" s="21">
        <f>VLOOKUP(TotalMov[[#This Row],[Order]],'Total Mov by SS'!B:C,2,0)</f>
        <v>131</v>
      </c>
      <c r="D541" s="21" t="s">
        <v>109</v>
      </c>
      <c r="E541" s="21" t="s">
        <v>95</v>
      </c>
      <c r="F541" s="21" t="s">
        <v>83</v>
      </c>
      <c r="G541" s="21" t="s">
        <v>90</v>
      </c>
      <c r="H541" s="21" t="s">
        <v>84</v>
      </c>
      <c r="I541" s="21" t="s">
        <v>110</v>
      </c>
      <c r="J541" s="22"/>
      <c r="K541" s="23">
        <v>0</v>
      </c>
      <c r="L541" s="22"/>
      <c r="M541" s="23">
        <v>0</v>
      </c>
      <c r="N541" s="25">
        <v>0</v>
      </c>
      <c r="O541" s="21" t="s">
        <v>93</v>
      </c>
      <c r="P541" s="24"/>
      <c r="Q541" s="24">
        <v>5</v>
      </c>
      <c r="R541" s="21" t="s">
        <v>66</v>
      </c>
      <c r="S541" s="21" t="s">
        <v>94</v>
      </c>
    </row>
    <row r="542" spans="1:19" x14ac:dyDescent="0.35">
      <c r="A542" s="21">
        <v>1530333</v>
      </c>
      <c r="B542" s="53">
        <v>411587</v>
      </c>
      <c r="C542" s="21">
        <f>VLOOKUP(TotalMov[[#This Row],[Order]],'Total Mov by SS'!B:C,2,0)</f>
        <v>131</v>
      </c>
      <c r="D542" s="21" t="s">
        <v>59</v>
      </c>
      <c r="E542" s="21" t="s">
        <v>60</v>
      </c>
      <c r="F542" s="21" t="s">
        <v>83</v>
      </c>
      <c r="G542" s="21" t="s">
        <v>62</v>
      </c>
      <c r="H542" s="21" t="s">
        <v>84</v>
      </c>
      <c r="I542" s="21" t="s">
        <v>111</v>
      </c>
      <c r="J542" s="22">
        <v>43598</v>
      </c>
      <c r="K542" s="23">
        <v>0.64108796296296</v>
      </c>
      <c r="L542" s="22">
        <v>43599</v>
      </c>
      <c r="M542" s="23">
        <v>0.28216435185185001</v>
      </c>
      <c r="N542" s="25">
        <v>14.305</v>
      </c>
      <c r="O542" s="21" t="s">
        <v>77</v>
      </c>
      <c r="P542" s="24">
        <f>TotalMov[[#This Row],[Confirmed activ. 3 (ILE03)]]*60</f>
        <v>858.3</v>
      </c>
      <c r="Q542" s="24">
        <v>40</v>
      </c>
      <c r="R542" s="21" t="s">
        <v>66</v>
      </c>
      <c r="S542" s="21" t="s">
        <v>67</v>
      </c>
    </row>
    <row r="543" spans="1:19" x14ac:dyDescent="0.35">
      <c r="A543" s="21">
        <v>1530333</v>
      </c>
      <c r="B543" s="53">
        <v>411587</v>
      </c>
      <c r="C543" s="21">
        <f>VLOOKUP(TotalMov[[#This Row],[Order]],'Total Mov by SS'!B:C,2,0)</f>
        <v>131</v>
      </c>
      <c r="D543" s="21" t="s">
        <v>59</v>
      </c>
      <c r="E543" s="21" t="s">
        <v>68</v>
      </c>
      <c r="F543" s="21" t="s">
        <v>61</v>
      </c>
      <c r="G543" s="21" t="s">
        <v>62</v>
      </c>
      <c r="H543" s="21" t="s">
        <v>63</v>
      </c>
      <c r="I543" s="21" t="s">
        <v>64</v>
      </c>
      <c r="J543" s="22">
        <v>43599</v>
      </c>
      <c r="K543" s="23">
        <v>0.42873842592592998</v>
      </c>
      <c r="L543" s="22">
        <v>43599</v>
      </c>
      <c r="M543" s="23">
        <v>0.43540509259259003</v>
      </c>
      <c r="N543" s="25">
        <v>4.8</v>
      </c>
      <c r="O543" s="21" t="s">
        <v>66</v>
      </c>
      <c r="P543" s="24">
        <f>TotalMov[[#This Row],[Confirmed activ. 3 (ILE03)]]</f>
        <v>4.8</v>
      </c>
      <c r="Q543" s="24">
        <v>15</v>
      </c>
      <c r="R543" s="21" t="s">
        <v>66</v>
      </c>
      <c r="S543" s="21" t="s">
        <v>67</v>
      </c>
    </row>
    <row r="544" spans="1:19" x14ac:dyDescent="0.35">
      <c r="A544" s="21">
        <v>1530333</v>
      </c>
      <c r="B544" s="53">
        <v>411587</v>
      </c>
      <c r="C544" s="21">
        <f>VLOOKUP(TotalMov[[#This Row],[Order]],'Total Mov by SS'!B:C,2,0)</f>
        <v>131</v>
      </c>
      <c r="D544" s="21" t="s">
        <v>59</v>
      </c>
      <c r="E544" s="21" t="s">
        <v>73</v>
      </c>
      <c r="F544" s="21" t="s">
        <v>69</v>
      </c>
      <c r="G544" s="21" t="s">
        <v>62</v>
      </c>
      <c r="H544" s="21" t="s">
        <v>70</v>
      </c>
      <c r="I544" s="21" t="s">
        <v>71</v>
      </c>
      <c r="J544" s="22">
        <v>43599</v>
      </c>
      <c r="K544" s="23">
        <v>0.44526620370370001</v>
      </c>
      <c r="L544" s="22">
        <v>43599</v>
      </c>
      <c r="M544" s="23">
        <v>0.44526620370370001</v>
      </c>
      <c r="N544" s="24">
        <v>20</v>
      </c>
      <c r="O544" s="21" t="s">
        <v>66</v>
      </c>
      <c r="P544" s="24">
        <f>TotalMov[[#This Row],[Confirmed activ. 3 (ILE03)]]</f>
        <v>20</v>
      </c>
      <c r="Q544" s="24">
        <v>20</v>
      </c>
      <c r="R544" s="21" t="s">
        <v>66</v>
      </c>
      <c r="S544" s="21" t="s">
        <v>72</v>
      </c>
    </row>
    <row r="545" spans="1:19" x14ac:dyDescent="0.35">
      <c r="A545" s="21">
        <v>1530333</v>
      </c>
      <c r="B545" s="53">
        <v>411587</v>
      </c>
      <c r="C545" s="21">
        <f>VLOOKUP(TotalMov[[#This Row],[Order]],'Total Mov by SS'!B:C,2,0)</f>
        <v>131</v>
      </c>
      <c r="D545" s="21" t="s">
        <v>59</v>
      </c>
      <c r="E545" s="21" t="s">
        <v>75</v>
      </c>
      <c r="F545" s="21" t="s">
        <v>61</v>
      </c>
      <c r="G545" s="21" t="s">
        <v>62</v>
      </c>
      <c r="H545" s="21" t="s">
        <v>63</v>
      </c>
      <c r="I545" s="21" t="s">
        <v>74</v>
      </c>
      <c r="J545" s="22">
        <v>43599</v>
      </c>
      <c r="K545" s="23">
        <v>0.51203703703703995</v>
      </c>
      <c r="L545" s="22">
        <v>43600</v>
      </c>
      <c r="M545" s="23">
        <v>0.50422453703703995</v>
      </c>
      <c r="N545" s="25">
        <v>7.5940000000000003</v>
      </c>
      <c r="O545" s="21" t="s">
        <v>77</v>
      </c>
      <c r="P545" s="24">
        <f>TotalMov[[#This Row],[Confirmed activ. 3 (ILE03)]]*60</f>
        <v>455.64000000000004</v>
      </c>
      <c r="Q545" s="24">
        <v>350</v>
      </c>
      <c r="R545" s="21" t="s">
        <v>66</v>
      </c>
      <c r="S545" s="21" t="s">
        <v>67</v>
      </c>
    </row>
    <row r="546" spans="1:19" x14ac:dyDescent="0.35">
      <c r="A546" s="21">
        <v>1530333</v>
      </c>
      <c r="B546" s="53">
        <v>411587</v>
      </c>
      <c r="C546" s="21">
        <f>VLOOKUP(TotalMov[[#This Row],[Order]],'Total Mov by SS'!B:C,2,0)</f>
        <v>131</v>
      </c>
      <c r="D546" s="21" t="s">
        <v>59</v>
      </c>
      <c r="E546" s="21" t="s">
        <v>78</v>
      </c>
      <c r="F546" s="21" t="s">
        <v>61</v>
      </c>
      <c r="G546" s="21" t="s">
        <v>62</v>
      </c>
      <c r="H546" s="21" t="s">
        <v>63</v>
      </c>
      <c r="I546" s="21" t="s">
        <v>76</v>
      </c>
      <c r="J546" s="22">
        <v>43600</v>
      </c>
      <c r="K546" s="23">
        <v>0.50438657407406995</v>
      </c>
      <c r="L546" s="22">
        <v>43607</v>
      </c>
      <c r="M546" s="23">
        <v>0.51892361111110996</v>
      </c>
      <c r="N546" s="25">
        <v>31.282</v>
      </c>
      <c r="O546" s="21" t="s">
        <v>77</v>
      </c>
      <c r="P546" s="24">
        <f>TotalMov[[#This Row],[Confirmed activ. 3 (ILE03)]]*60</f>
        <v>1876.92</v>
      </c>
      <c r="Q546" s="24">
        <v>1020</v>
      </c>
      <c r="R546" s="21" t="s">
        <v>66</v>
      </c>
      <c r="S546" s="21" t="s">
        <v>67</v>
      </c>
    </row>
    <row r="547" spans="1:19" x14ac:dyDescent="0.35">
      <c r="A547" s="21">
        <v>1530333</v>
      </c>
      <c r="B547" s="53">
        <v>411587</v>
      </c>
      <c r="C547" s="21">
        <f>VLOOKUP(TotalMov[[#This Row],[Order]],'Total Mov by SS'!B:C,2,0)</f>
        <v>131</v>
      </c>
      <c r="D547" s="21" t="s">
        <v>59</v>
      </c>
      <c r="E547" s="21" t="s">
        <v>80</v>
      </c>
      <c r="F547" s="21" t="s">
        <v>61</v>
      </c>
      <c r="G547" s="21" t="s">
        <v>62</v>
      </c>
      <c r="H547" s="21" t="s">
        <v>63</v>
      </c>
      <c r="I547" s="21" t="s">
        <v>112</v>
      </c>
      <c r="J547" s="22">
        <v>43607</v>
      </c>
      <c r="K547" s="23">
        <v>0.51935185185184995</v>
      </c>
      <c r="L547" s="22">
        <v>43607</v>
      </c>
      <c r="M547" s="23">
        <v>0.61107638888889004</v>
      </c>
      <c r="N547" s="25">
        <v>2.2010000000000001</v>
      </c>
      <c r="O547" s="21" t="s">
        <v>77</v>
      </c>
      <c r="P547" s="24">
        <f>TotalMov[[#This Row],[Confirmed activ. 3 (ILE03)]]*60</f>
        <v>132.06</v>
      </c>
      <c r="Q547" s="24">
        <v>50</v>
      </c>
      <c r="R547" s="21" t="s">
        <v>66</v>
      </c>
      <c r="S547" s="21" t="s">
        <v>67</v>
      </c>
    </row>
    <row r="548" spans="1:19" x14ac:dyDescent="0.35">
      <c r="A548" s="21">
        <v>1530333</v>
      </c>
      <c r="B548" s="53">
        <v>411587</v>
      </c>
      <c r="C548" s="21">
        <f>VLOOKUP(TotalMov[[#This Row],[Order]],'Total Mov by SS'!B:C,2,0)</f>
        <v>131</v>
      </c>
      <c r="D548" s="21" t="s">
        <v>59</v>
      </c>
      <c r="E548" s="21" t="s">
        <v>82</v>
      </c>
      <c r="F548" s="21" t="s">
        <v>89</v>
      </c>
      <c r="G548" s="21" t="s">
        <v>90</v>
      </c>
      <c r="H548" s="21" t="s">
        <v>91</v>
      </c>
      <c r="I548" s="21" t="s">
        <v>92</v>
      </c>
      <c r="J548" s="22"/>
      <c r="K548" s="23">
        <v>0</v>
      </c>
      <c r="L548" s="22"/>
      <c r="M548" s="23">
        <v>0</v>
      </c>
      <c r="N548" s="25">
        <v>0</v>
      </c>
      <c r="O548" s="21" t="s">
        <v>93</v>
      </c>
      <c r="P548" s="24"/>
      <c r="Q548" s="24">
        <v>2150</v>
      </c>
      <c r="R548" s="21" t="s">
        <v>66</v>
      </c>
      <c r="S548" s="21" t="s">
        <v>94</v>
      </c>
    </row>
    <row r="549" spans="1:19" x14ac:dyDescent="0.35">
      <c r="A549" s="21">
        <v>1530333</v>
      </c>
      <c r="B549" s="53">
        <v>411587</v>
      </c>
      <c r="C549" s="21">
        <f>VLOOKUP(TotalMov[[#This Row],[Order]],'Total Mov by SS'!B:C,2,0)</f>
        <v>131</v>
      </c>
      <c r="D549" s="21" t="s">
        <v>59</v>
      </c>
      <c r="E549" s="21" t="s">
        <v>85</v>
      </c>
      <c r="F549" s="21" t="s">
        <v>69</v>
      </c>
      <c r="G549" s="21" t="s">
        <v>62</v>
      </c>
      <c r="H549" s="21" t="s">
        <v>70</v>
      </c>
      <c r="I549" s="21" t="s">
        <v>79</v>
      </c>
      <c r="J549" s="22">
        <v>43607</v>
      </c>
      <c r="K549" s="23">
        <v>0.62690972222221997</v>
      </c>
      <c r="L549" s="22">
        <v>43607</v>
      </c>
      <c r="M549" s="23">
        <v>0.62690972222221997</v>
      </c>
      <c r="N549" s="24">
        <v>20</v>
      </c>
      <c r="O549" s="21" t="s">
        <v>66</v>
      </c>
      <c r="P549" s="24">
        <f>TotalMov[[#This Row],[Confirmed activ. 3 (ILE03)]]</f>
        <v>20</v>
      </c>
      <c r="Q549" s="24">
        <v>20</v>
      </c>
      <c r="R549" s="21" t="s">
        <v>66</v>
      </c>
      <c r="S549" s="21" t="s">
        <v>72</v>
      </c>
    </row>
    <row r="550" spans="1:19" x14ac:dyDescent="0.35">
      <c r="A550" s="21">
        <v>1530333</v>
      </c>
      <c r="B550" s="53">
        <v>411587</v>
      </c>
      <c r="C550" s="21">
        <f>VLOOKUP(TotalMov[[#This Row],[Order]],'Total Mov by SS'!B:C,2,0)</f>
        <v>131</v>
      </c>
      <c r="D550" s="21" t="s">
        <v>59</v>
      </c>
      <c r="E550" s="21" t="s">
        <v>88</v>
      </c>
      <c r="F550" s="21" t="s">
        <v>69</v>
      </c>
      <c r="G550" s="21" t="s">
        <v>62</v>
      </c>
      <c r="H550" s="21" t="s">
        <v>70</v>
      </c>
      <c r="I550" s="21" t="s">
        <v>81</v>
      </c>
      <c r="J550" s="22">
        <v>43607</v>
      </c>
      <c r="K550" s="23">
        <v>0.62709490740741003</v>
      </c>
      <c r="L550" s="22">
        <v>43607</v>
      </c>
      <c r="M550" s="23">
        <v>0.62709490740741003</v>
      </c>
      <c r="N550" s="24">
        <v>20</v>
      </c>
      <c r="O550" s="21" t="s">
        <v>66</v>
      </c>
      <c r="P550" s="24">
        <f>TotalMov[[#This Row],[Confirmed activ. 3 (ILE03)]]</f>
        <v>20</v>
      </c>
      <c r="Q550" s="24">
        <v>20</v>
      </c>
      <c r="R550" s="21" t="s">
        <v>66</v>
      </c>
      <c r="S550" s="21" t="s">
        <v>72</v>
      </c>
    </row>
    <row r="551" spans="1:19" x14ac:dyDescent="0.35">
      <c r="A551" s="21">
        <v>1530333</v>
      </c>
      <c r="B551" s="53">
        <v>411587</v>
      </c>
      <c r="C551" s="21">
        <f>VLOOKUP(TotalMov[[#This Row],[Order]],'Total Mov by SS'!B:C,2,0)</f>
        <v>131</v>
      </c>
      <c r="D551" s="21" t="s">
        <v>59</v>
      </c>
      <c r="E551" s="21" t="s">
        <v>95</v>
      </c>
      <c r="F551" s="21" t="s">
        <v>83</v>
      </c>
      <c r="G551" s="21" t="s">
        <v>62</v>
      </c>
      <c r="H551" s="21" t="s">
        <v>84</v>
      </c>
      <c r="I551" s="21" t="s">
        <v>84</v>
      </c>
      <c r="J551" s="22">
        <v>43607</v>
      </c>
      <c r="K551" s="23">
        <v>0.64936342592592999</v>
      </c>
      <c r="L551" s="22">
        <v>43608</v>
      </c>
      <c r="M551" s="23">
        <v>0.61763888888888996</v>
      </c>
      <c r="N551" s="25">
        <v>12.614000000000001</v>
      </c>
      <c r="O551" s="21" t="s">
        <v>77</v>
      </c>
      <c r="P551" s="24">
        <f>TotalMov[[#This Row],[Confirmed activ. 3 (ILE03)]]*60</f>
        <v>756.84</v>
      </c>
      <c r="Q551" s="24">
        <v>450</v>
      </c>
      <c r="R551" s="21" t="s">
        <v>66</v>
      </c>
      <c r="S551" s="21" t="s">
        <v>67</v>
      </c>
    </row>
    <row r="552" spans="1:19" x14ac:dyDescent="0.35">
      <c r="A552" s="21">
        <v>1530333</v>
      </c>
      <c r="B552" s="53">
        <v>411587</v>
      </c>
      <c r="C552" s="21">
        <f>VLOOKUP(TotalMov[[#This Row],[Order]],'Total Mov by SS'!B:C,2,0)</f>
        <v>131</v>
      </c>
      <c r="D552" s="21" t="s">
        <v>59</v>
      </c>
      <c r="E552" s="21" t="s">
        <v>97</v>
      </c>
      <c r="F552" s="21" t="s">
        <v>86</v>
      </c>
      <c r="G552" s="21" t="s">
        <v>62</v>
      </c>
      <c r="H552" s="21" t="s">
        <v>87</v>
      </c>
      <c r="I552" s="21" t="s">
        <v>87</v>
      </c>
      <c r="J552" s="22">
        <v>43611</v>
      </c>
      <c r="K552" s="23">
        <v>0.39645833333333003</v>
      </c>
      <c r="L552" s="22">
        <v>43611</v>
      </c>
      <c r="M552" s="23">
        <v>0.39645833333333003</v>
      </c>
      <c r="N552" s="24">
        <v>20</v>
      </c>
      <c r="O552" s="21" t="s">
        <v>66</v>
      </c>
      <c r="P552" s="24">
        <f>TotalMov[[#This Row],[Confirmed activ. 3 (ILE03)]]</f>
        <v>20</v>
      </c>
      <c r="Q552" s="24">
        <v>20</v>
      </c>
      <c r="R552" s="21" t="s">
        <v>66</v>
      </c>
      <c r="S552" s="21" t="s">
        <v>72</v>
      </c>
    </row>
    <row r="553" spans="1:19" x14ac:dyDescent="0.35">
      <c r="A553" s="21">
        <v>1530333</v>
      </c>
      <c r="B553" s="53">
        <v>411587</v>
      </c>
      <c r="C553" s="21">
        <f>VLOOKUP(TotalMov[[#This Row],[Order]],'Total Mov by SS'!B:C,2,0)</f>
        <v>131</v>
      </c>
      <c r="D553" s="21" t="s">
        <v>59</v>
      </c>
      <c r="E553" s="21" t="s">
        <v>99</v>
      </c>
      <c r="F553" s="21" t="s">
        <v>61</v>
      </c>
      <c r="G553" s="21" t="s">
        <v>62</v>
      </c>
      <c r="H553" s="21" t="s">
        <v>63</v>
      </c>
      <c r="I553" s="21" t="s">
        <v>96</v>
      </c>
      <c r="J553" s="22">
        <v>43611</v>
      </c>
      <c r="K553" s="23">
        <v>0.44190972222222002</v>
      </c>
      <c r="L553" s="22">
        <v>43611</v>
      </c>
      <c r="M553" s="23">
        <v>0.56506944444443996</v>
      </c>
      <c r="N553" s="25">
        <v>44.332999999999998</v>
      </c>
      <c r="O553" s="21" t="s">
        <v>66</v>
      </c>
      <c r="P553" s="24">
        <f>TotalMov[[#This Row],[Confirmed activ. 3 (ILE03)]]</f>
        <v>44.332999999999998</v>
      </c>
      <c r="Q553" s="24">
        <v>100</v>
      </c>
      <c r="R553" s="21" t="s">
        <v>66</v>
      </c>
      <c r="S553" s="21" t="s">
        <v>67</v>
      </c>
    </row>
    <row r="554" spans="1:19" x14ac:dyDescent="0.35">
      <c r="A554" s="21">
        <v>1530333</v>
      </c>
      <c r="B554" s="53">
        <v>411587</v>
      </c>
      <c r="C554" s="21">
        <f>VLOOKUP(TotalMov[[#This Row],[Order]],'Total Mov by SS'!B:C,2,0)</f>
        <v>131</v>
      </c>
      <c r="D554" s="21" t="s">
        <v>59</v>
      </c>
      <c r="E554" s="21" t="s">
        <v>101</v>
      </c>
      <c r="F554" s="21" t="s">
        <v>69</v>
      </c>
      <c r="G554" s="21" t="s">
        <v>62</v>
      </c>
      <c r="H554" s="21" t="s">
        <v>70</v>
      </c>
      <c r="I554" s="21" t="s">
        <v>98</v>
      </c>
      <c r="J554" s="22">
        <v>43627</v>
      </c>
      <c r="K554" s="23">
        <v>0.49326388888889</v>
      </c>
      <c r="L554" s="22">
        <v>43627</v>
      </c>
      <c r="M554" s="23">
        <v>0.49326388888889</v>
      </c>
      <c r="N554" s="24">
        <v>20</v>
      </c>
      <c r="O554" s="21" t="s">
        <v>66</v>
      </c>
      <c r="P554" s="24">
        <f>TotalMov[[#This Row],[Confirmed activ. 3 (ILE03)]]</f>
        <v>20</v>
      </c>
      <c r="Q554" s="24">
        <v>20</v>
      </c>
      <c r="R554" s="21" t="s">
        <v>66</v>
      </c>
      <c r="S554" s="21" t="s">
        <v>72</v>
      </c>
    </row>
    <row r="555" spans="1:19" x14ac:dyDescent="0.35">
      <c r="A555" s="21">
        <v>1530333</v>
      </c>
      <c r="B555" s="53">
        <v>411587</v>
      </c>
      <c r="C555" s="21">
        <f>VLOOKUP(TotalMov[[#This Row],[Order]],'Total Mov by SS'!B:C,2,0)</f>
        <v>131</v>
      </c>
      <c r="D555" s="21" t="s">
        <v>59</v>
      </c>
      <c r="E555" s="21" t="s">
        <v>104</v>
      </c>
      <c r="F555" s="21" t="s">
        <v>69</v>
      </c>
      <c r="G555" s="21" t="s">
        <v>62</v>
      </c>
      <c r="H555" s="21" t="s">
        <v>70</v>
      </c>
      <c r="I555" s="21" t="s">
        <v>100</v>
      </c>
      <c r="J555" s="22">
        <v>43627</v>
      </c>
      <c r="K555" s="23">
        <v>0.68956018518519002</v>
      </c>
      <c r="L555" s="22">
        <v>43627</v>
      </c>
      <c r="M555" s="23">
        <v>0.68956018518519002</v>
      </c>
      <c r="N555" s="24">
        <v>30</v>
      </c>
      <c r="O555" s="21" t="s">
        <v>66</v>
      </c>
      <c r="P555" s="24">
        <f>TotalMov[[#This Row],[Confirmed activ. 3 (ILE03)]]</f>
        <v>30</v>
      </c>
      <c r="Q555" s="24">
        <v>30</v>
      </c>
      <c r="R555" s="21" t="s">
        <v>66</v>
      </c>
      <c r="S555" s="21" t="s">
        <v>72</v>
      </c>
    </row>
    <row r="556" spans="1:19" x14ac:dyDescent="0.35">
      <c r="A556" s="21">
        <v>1530333</v>
      </c>
      <c r="B556" s="53">
        <v>411587</v>
      </c>
      <c r="C556" s="21">
        <f>VLOOKUP(TotalMov[[#This Row],[Order]],'Total Mov by SS'!B:C,2,0)</f>
        <v>131</v>
      </c>
      <c r="D556" s="21" t="s">
        <v>59</v>
      </c>
      <c r="E556" s="21" t="s">
        <v>113</v>
      </c>
      <c r="F556" s="21" t="s">
        <v>102</v>
      </c>
      <c r="G556" s="21" t="s">
        <v>62</v>
      </c>
      <c r="H556" s="21" t="s">
        <v>100</v>
      </c>
      <c r="I556" s="21" t="s">
        <v>103</v>
      </c>
      <c r="J556" s="22">
        <v>43627</v>
      </c>
      <c r="K556" s="23">
        <v>0.68961805555555999</v>
      </c>
      <c r="L556" s="22">
        <v>43627</v>
      </c>
      <c r="M556" s="23">
        <v>0.68961805555555999</v>
      </c>
      <c r="N556" s="24">
        <v>30</v>
      </c>
      <c r="O556" s="21" t="s">
        <v>66</v>
      </c>
      <c r="P556" s="24">
        <f>TotalMov[[#This Row],[Confirmed activ. 3 (ILE03)]]</f>
        <v>30</v>
      </c>
      <c r="Q556" s="24">
        <v>30</v>
      </c>
      <c r="R556" s="21" t="s">
        <v>66</v>
      </c>
      <c r="S556" s="21" t="s">
        <v>72</v>
      </c>
    </row>
    <row r="557" spans="1:19" x14ac:dyDescent="0.35">
      <c r="A557" s="21">
        <v>1530333</v>
      </c>
      <c r="B557" s="53">
        <v>411587</v>
      </c>
      <c r="C557" s="21">
        <f>VLOOKUP(TotalMov[[#This Row],[Order]],'Total Mov by SS'!B:C,2,0)</f>
        <v>131</v>
      </c>
      <c r="D557" s="21" t="s">
        <v>59</v>
      </c>
      <c r="E557" s="21" t="s">
        <v>114</v>
      </c>
      <c r="F557" s="21" t="s">
        <v>102</v>
      </c>
      <c r="G557" s="21" t="s">
        <v>105</v>
      </c>
      <c r="H557" s="21" t="s">
        <v>100</v>
      </c>
      <c r="I557" s="21" t="s">
        <v>106</v>
      </c>
      <c r="J557" s="22">
        <v>43627</v>
      </c>
      <c r="K557" s="23">
        <v>0.69072916666666995</v>
      </c>
      <c r="L557" s="22">
        <v>43627</v>
      </c>
      <c r="M557" s="23">
        <v>0.69072916666666995</v>
      </c>
      <c r="N557" s="24">
        <v>45</v>
      </c>
      <c r="O557" s="21" t="s">
        <v>66</v>
      </c>
      <c r="P557" s="24">
        <f>TotalMov[[#This Row],[Confirmed activ. 3 (ILE03)]]</f>
        <v>45</v>
      </c>
      <c r="Q557" s="24">
        <v>45</v>
      </c>
      <c r="R557" s="21" t="s">
        <v>66</v>
      </c>
      <c r="S557" s="21" t="s">
        <v>72</v>
      </c>
    </row>
    <row r="558" spans="1:19" x14ac:dyDescent="0.35">
      <c r="A558" s="21">
        <v>1530333</v>
      </c>
      <c r="B558" s="53">
        <v>411587</v>
      </c>
      <c r="C558" s="21">
        <f>VLOOKUP(TotalMov[[#This Row],[Order]],'Total Mov by SS'!B:C,2,0)</f>
        <v>131</v>
      </c>
      <c r="D558" s="21" t="s">
        <v>107</v>
      </c>
      <c r="E558" s="21" t="s">
        <v>60</v>
      </c>
      <c r="F558" s="21" t="s">
        <v>61</v>
      </c>
      <c r="G558" s="21" t="s">
        <v>90</v>
      </c>
      <c r="H558" s="21" t="s">
        <v>63</v>
      </c>
      <c r="I558" s="21" t="s">
        <v>108</v>
      </c>
      <c r="J558" s="22">
        <v>43612</v>
      </c>
      <c r="K558" s="23">
        <v>0.36052083333333002</v>
      </c>
      <c r="L558" s="22">
        <v>43627</v>
      </c>
      <c r="M558" s="23">
        <v>0.55383101851852001</v>
      </c>
      <c r="N558" s="25">
        <v>12.499000000000001</v>
      </c>
      <c r="O558" s="21" t="s">
        <v>77</v>
      </c>
      <c r="P558" s="24">
        <f>TotalMov[[#This Row],[Confirmed activ. 3 (ILE03)]]*60</f>
        <v>749.94</v>
      </c>
      <c r="Q558" s="24">
        <v>1</v>
      </c>
      <c r="R558" s="21" t="s">
        <v>66</v>
      </c>
      <c r="S558" s="21" t="s">
        <v>67</v>
      </c>
    </row>
    <row r="559" spans="1:19" x14ac:dyDescent="0.35">
      <c r="A559" s="21">
        <v>1530333</v>
      </c>
      <c r="B559" s="53">
        <v>411587</v>
      </c>
      <c r="C559" s="21">
        <f>VLOOKUP(TotalMov[[#This Row],[Order]],'Total Mov by SS'!B:C,2,0)</f>
        <v>131</v>
      </c>
      <c r="D559" s="21" t="s">
        <v>109</v>
      </c>
      <c r="E559" s="21" t="s">
        <v>95</v>
      </c>
      <c r="F559" s="21" t="s">
        <v>83</v>
      </c>
      <c r="G559" s="21" t="s">
        <v>90</v>
      </c>
      <c r="H559" s="21" t="s">
        <v>84</v>
      </c>
      <c r="I559" s="21" t="s">
        <v>110</v>
      </c>
      <c r="J559" s="22">
        <v>43607</v>
      </c>
      <c r="K559" s="23">
        <v>0.96166666666667</v>
      </c>
      <c r="L559" s="22">
        <v>43608</v>
      </c>
      <c r="M559" s="23">
        <v>0.26548611111110998</v>
      </c>
      <c r="N559" s="25">
        <v>1.823</v>
      </c>
      <c r="O559" s="21" t="s">
        <v>77</v>
      </c>
      <c r="P559" s="24">
        <f>TotalMov[[#This Row],[Confirmed activ. 3 (ILE03)]]*60</f>
        <v>109.38</v>
      </c>
      <c r="Q559" s="24">
        <v>5</v>
      </c>
      <c r="R559" s="21" t="s">
        <v>66</v>
      </c>
      <c r="S559" s="21" t="s">
        <v>67</v>
      </c>
    </row>
    <row r="560" spans="1:19" x14ac:dyDescent="0.35">
      <c r="A560" s="21">
        <v>1530335</v>
      </c>
      <c r="B560" s="53">
        <v>411587</v>
      </c>
      <c r="C560" s="21">
        <f>VLOOKUP(TotalMov[[#This Row],[Order]],'Total Mov by SS'!B:C,2,0)</f>
        <v>126</v>
      </c>
      <c r="D560" s="21" t="s">
        <v>59</v>
      </c>
      <c r="E560" s="21" t="s">
        <v>60</v>
      </c>
      <c r="F560" s="21" t="s">
        <v>83</v>
      </c>
      <c r="G560" s="21" t="s">
        <v>62</v>
      </c>
      <c r="H560" s="21" t="s">
        <v>84</v>
      </c>
      <c r="I560" s="21" t="s">
        <v>111</v>
      </c>
      <c r="J560" s="22">
        <v>43605</v>
      </c>
      <c r="K560" s="23">
        <v>0.42387731481481</v>
      </c>
      <c r="L560" s="22">
        <v>43605</v>
      </c>
      <c r="M560" s="23">
        <v>0.43206018518519002</v>
      </c>
      <c r="N560" s="25">
        <v>5.9</v>
      </c>
      <c r="O560" s="21" t="s">
        <v>66</v>
      </c>
      <c r="P560" s="24">
        <f>TotalMov[[#This Row],[Confirmed activ. 3 (ILE03)]]</f>
        <v>5.9</v>
      </c>
      <c r="Q560" s="24">
        <v>40</v>
      </c>
      <c r="R560" s="21" t="s">
        <v>66</v>
      </c>
      <c r="S560" s="21" t="s">
        <v>67</v>
      </c>
    </row>
    <row r="561" spans="1:19" x14ac:dyDescent="0.35">
      <c r="A561" s="21">
        <v>1530335</v>
      </c>
      <c r="B561" s="53">
        <v>411587</v>
      </c>
      <c r="C561" s="21">
        <f>VLOOKUP(TotalMov[[#This Row],[Order]],'Total Mov by SS'!B:C,2,0)</f>
        <v>126</v>
      </c>
      <c r="D561" s="21" t="s">
        <v>59</v>
      </c>
      <c r="E561" s="21" t="s">
        <v>68</v>
      </c>
      <c r="F561" s="21" t="s">
        <v>61</v>
      </c>
      <c r="G561" s="21" t="s">
        <v>62</v>
      </c>
      <c r="H561" s="21" t="s">
        <v>63</v>
      </c>
      <c r="I561" s="21" t="s">
        <v>64</v>
      </c>
      <c r="J561" s="22">
        <v>43605</v>
      </c>
      <c r="K561" s="23">
        <v>0.44024305555555998</v>
      </c>
      <c r="L561" s="22">
        <v>43605</v>
      </c>
      <c r="M561" s="23">
        <v>0.45128472222221999</v>
      </c>
      <c r="N561" s="25">
        <v>15.85</v>
      </c>
      <c r="O561" s="21" t="s">
        <v>66</v>
      </c>
      <c r="P561" s="24">
        <f>TotalMov[[#This Row],[Confirmed activ. 3 (ILE03)]]</f>
        <v>15.85</v>
      </c>
      <c r="Q561" s="24">
        <v>15</v>
      </c>
      <c r="R561" s="21" t="s">
        <v>66</v>
      </c>
      <c r="S561" s="21" t="s">
        <v>67</v>
      </c>
    </row>
    <row r="562" spans="1:19" x14ac:dyDescent="0.35">
      <c r="A562" s="21">
        <v>1530335</v>
      </c>
      <c r="B562" s="53">
        <v>411587</v>
      </c>
      <c r="C562" s="21">
        <f>VLOOKUP(TotalMov[[#This Row],[Order]],'Total Mov by SS'!B:C,2,0)</f>
        <v>126</v>
      </c>
      <c r="D562" s="21" t="s">
        <v>59</v>
      </c>
      <c r="E562" s="21" t="s">
        <v>73</v>
      </c>
      <c r="F562" s="21" t="s">
        <v>69</v>
      </c>
      <c r="G562" s="21" t="s">
        <v>62</v>
      </c>
      <c r="H562" s="21" t="s">
        <v>70</v>
      </c>
      <c r="I562" s="21" t="s">
        <v>71</v>
      </c>
      <c r="J562" s="22">
        <v>43606</v>
      </c>
      <c r="K562" s="23">
        <v>0.33033564814814997</v>
      </c>
      <c r="L562" s="22">
        <v>43606</v>
      </c>
      <c r="M562" s="23">
        <v>0.33033564814814997</v>
      </c>
      <c r="N562" s="24">
        <v>20</v>
      </c>
      <c r="O562" s="21" t="s">
        <v>66</v>
      </c>
      <c r="P562" s="24">
        <f>TotalMov[[#This Row],[Confirmed activ. 3 (ILE03)]]</f>
        <v>20</v>
      </c>
      <c r="Q562" s="24">
        <v>20</v>
      </c>
      <c r="R562" s="21" t="s">
        <v>66</v>
      </c>
      <c r="S562" s="21" t="s">
        <v>72</v>
      </c>
    </row>
    <row r="563" spans="1:19" x14ac:dyDescent="0.35">
      <c r="A563" s="21">
        <v>1530335</v>
      </c>
      <c r="B563" s="53">
        <v>411587</v>
      </c>
      <c r="C563" s="21">
        <f>VLOOKUP(TotalMov[[#This Row],[Order]],'Total Mov by SS'!B:C,2,0)</f>
        <v>126</v>
      </c>
      <c r="D563" s="21" t="s">
        <v>59</v>
      </c>
      <c r="E563" s="21" t="s">
        <v>75</v>
      </c>
      <c r="F563" s="21" t="s">
        <v>61</v>
      </c>
      <c r="G563" s="21" t="s">
        <v>62</v>
      </c>
      <c r="H563" s="21" t="s">
        <v>63</v>
      </c>
      <c r="I563" s="21" t="s">
        <v>74</v>
      </c>
      <c r="J563" s="22">
        <v>43606</v>
      </c>
      <c r="K563" s="23">
        <v>0.35518518518518999</v>
      </c>
      <c r="L563" s="22">
        <v>43606</v>
      </c>
      <c r="M563" s="23">
        <v>0.64293981481481</v>
      </c>
      <c r="N563" s="25">
        <v>6.9059999999999997</v>
      </c>
      <c r="O563" s="21" t="s">
        <v>77</v>
      </c>
      <c r="P563" s="24">
        <f>TotalMov[[#This Row],[Confirmed activ. 3 (ILE03)]]*60</f>
        <v>414.35999999999996</v>
      </c>
      <c r="Q563" s="24">
        <v>290</v>
      </c>
      <c r="R563" s="21" t="s">
        <v>66</v>
      </c>
      <c r="S563" s="21" t="s">
        <v>67</v>
      </c>
    </row>
    <row r="564" spans="1:19" x14ac:dyDescent="0.35">
      <c r="A564" s="21">
        <v>1530335</v>
      </c>
      <c r="B564" s="53">
        <v>411587</v>
      </c>
      <c r="C564" s="21">
        <f>VLOOKUP(TotalMov[[#This Row],[Order]],'Total Mov by SS'!B:C,2,0)</f>
        <v>126</v>
      </c>
      <c r="D564" s="21" t="s">
        <v>59</v>
      </c>
      <c r="E564" s="21" t="s">
        <v>78</v>
      </c>
      <c r="F564" s="21" t="s">
        <v>61</v>
      </c>
      <c r="G564" s="21" t="s">
        <v>62</v>
      </c>
      <c r="H564" s="21" t="s">
        <v>63</v>
      </c>
      <c r="I564" s="21" t="s">
        <v>76</v>
      </c>
      <c r="J564" s="22">
        <v>43607</v>
      </c>
      <c r="K564" s="23">
        <v>0.31120370370369999</v>
      </c>
      <c r="L564" s="22">
        <v>43613</v>
      </c>
      <c r="M564" s="23">
        <v>0.64454861111110995</v>
      </c>
      <c r="N564" s="25">
        <v>38.973999999999997</v>
      </c>
      <c r="O564" s="21" t="s">
        <v>77</v>
      </c>
      <c r="P564" s="24">
        <f>TotalMov[[#This Row],[Confirmed activ. 3 (ILE03)]]*60</f>
        <v>2338.4399999999996</v>
      </c>
      <c r="Q564" s="24">
        <v>1040</v>
      </c>
      <c r="R564" s="21" t="s">
        <v>66</v>
      </c>
      <c r="S564" s="21" t="s">
        <v>67</v>
      </c>
    </row>
    <row r="565" spans="1:19" x14ac:dyDescent="0.35">
      <c r="A565" s="21">
        <v>1530335</v>
      </c>
      <c r="B565" s="53">
        <v>411587</v>
      </c>
      <c r="C565" s="21">
        <f>VLOOKUP(TotalMov[[#This Row],[Order]],'Total Mov by SS'!B:C,2,0)</f>
        <v>126</v>
      </c>
      <c r="D565" s="21" t="s">
        <v>59</v>
      </c>
      <c r="E565" s="21" t="s">
        <v>80</v>
      </c>
      <c r="F565" s="21" t="s">
        <v>61</v>
      </c>
      <c r="G565" s="21" t="s">
        <v>62</v>
      </c>
      <c r="H565" s="21" t="s">
        <v>63</v>
      </c>
      <c r="I565" s="21" t="s">
        <v>112</v>
      </c>
      <c r="J565" s="22">
        <v>43615</v>
      </c>
      <c r="K565" s="23">
        <v>0.34836805555556</v>
      </c>
      <c r="L565" s="22">
        <v>43615</v>
      </c>
      <c r="M565" s="23">
        <v>0.34973379629630003</v>
      </c>
      <c r="N565" s="24">
        <v>59</v>
      </c>
      <c r="O565" s="21" t="s">
        <v>65</v>
      </c>
      <c r="P565" s="24">
        <f>TotalMov[[#This Row],[Confirmed activ. 3 (ILE03)]]/60</f>
        <v>0.98333333333333328</v>
      </c>
      <c r="Q565" s="24">
        <v>50</v>
      </c>
      <c r="R565" s="21" t="s">
        <v>66</v>
      </c>
      <c r="S565" s="21" t="s">
        <v>67</v>
      </c>
    </row>
    <row r="566" spans="1:19" x14ac:dyDescent="0.35">
      <c r="A566" s="21">
        <v>1530335</v>
      </c>
      <c r="B566" s="53">
        <v>411587</v>
      </c>
      <c r="C566" s="21">
        <f>VLOOKUP(TotalMov[[#This Row],[Order]],'Total Mov by SS'!B:C,2,0)</f>
        <v>126</v>
      </c>
      <c r="D566" s="21" t="s">
        <v>59</v>
      </c>
      <c r="E566" s="21" t="s">
        <v>82</v>
      </c>
      <c r="F566" s="21" t="s">
        <v>89</v>
      </c>
      <c r="G566" s="21" t="s">
        <v>90</v>
      </c>
      <c r="H566" s="21" t="s">
        <v>91</v>
      </c>
      <c r="I566" s="21" t="s">
        <v>92</v>
      </c>
      <c r="J566" s="22"/>
      <c r="K566" s="23">
        <v>0</v>
      </c>
      <c r="L566" s="22"/>
      <c r="M566" s="23">
        <v>0</v>
      </c>
      <c r="N566" s="25">
        <v>0</v>
      </c>
      <c r="O566" s="21" t="s">
        <v>93</v>
      </c>
      <c r="P566" s="24"/>
      <c r="Q566" s="24">
        <v>2150</v>
      </c>
      <c r="R566" s="21" t="s">
        <v>66</v>
      </c>
      <c r="S566" s="21" t="s">
        <v>94</v>
      </c>
    </row>
    <row r="567" spans="1:19" x14ac:dyDescent="0.35">
      <c r="A567" s="21">
        <v>1530335</v>
      </c>
      <c r="B567" s="53">
        <v>411587</v>
      </c>
      <c r="C567" s="21">
        <f>VLOOKUP(TotalMov[[#This Row],[Order]],'Total Mov by SS'!B:C,2,0)</f>
        <v>126</v>
      </c>
      <c r="D567" s="21" t="s">
        <v>59</v>
      </c>
      <c r="E567" s="21" t="s">
        <v>85</v>
      </c>
      <c r="F567" s="21" t="s">
        <v>69</v>
      </c>
      <c r="G567" s="21" t="s">
        <v>62</v>
      </c>
      <c r="H567" s="21" t="s">
        <v>70</v>
      </c>
      <c r="I567" s="21" t="s">
        <v>79</v>
      </c>
      <c r="J567" s="22">
        <v>43615</v>
      </c>
      <c r="K567" s="23">
        <v>0.38173611111111</v>
      </c>
      <c r="L567" s="22">
        <v>43615</v>
      </c>
      <c r="M567" s="23">
        <v>0.38173611111111</v>
      </c>
      <c r="N567" s="24">
        <v>20</v>
      </c>
      <c r="O567" s="21" t="s">
        <v>66</v>
      </c>
      <c r="P567" s="24">
        <f>TotalMov[[#This Row],[Confirmed activ. 3 (ILE03)]]</f>
        <v>20</v>
      </c>
      <c r="Q567" s="24">
        <v>20</v>
      </c>
      <c r="R567" s="21" t="s">
        <v>66</v>
      </c>
      <c r="S567" s="21" t="s">
        <v>72</v>
      </c>
    </row>
    <row r="568" spans="1:19" x14ac:dyDescent="0.35">
      <c r="A568" s="21">
        <v>1530335</v>
      </c>
      <c r="B568" s="53">
        <v>411587</v>
      </c>
      <c r="C568" s="21">
        <f>VLOOKUP(TotalMov[[#This Row],[Order]],'Total Mov by SS'!B:C,2,0)</f>
        <v>126</v>
      </c>
      <c r="D568" s="21" t="s">
        <v>59</v>
      </c>
      <c r="E568" s="21" t="s">
        <v>88</v>
      </c>
      <c r="F568" s="21" t="s">
        <v>69</v>
      </c>
      <c r="G568" s="21" t="s">
        <v>62</v>
      </c>
      <c r="H568" s="21" t="s">
        <v>70</v>
      </c>
      <c r="I568" s="21" t="s">
        <v>81</v>
      </c>
      <c r="J568" s="22">
        <v>43615</v>
      </c>
      <c r="K568" s="23">
        <v>0.38186342592592998</v>
      </c>
      <c r="L568" s="22">
        <v>43615</v>
      </c>
      <c r="M568" s="23">
        <v>0.38186342592592998</v>
      </c>
      <c r="N568" s="24">
        <v>20</v>
      </c>
      <c r="O568" s="21" t="s">
        <v>66</v>
      </c>
      <c r="P568" s="24">
        <f>TotalMov[[#This Row],[Confirmed activ. 3 (ILE03)]]</f>
        <v>20</v>
      </c>
      <c r="Q568" s="24">
        <v>20</v>
      </c>
      <c r="R568" s="21" t="s">
        <v>66</v>
      </c>
      <c r="S568" s="21" t="s">
        <v>72</v>
      </c>
    </row>
    <row r="569" spans="1:19" x14ac:dyDescent="0.35">
      <c r="A569" s="21">
        <v>1530335</v>
      </c>
      <c r="B569" s="53">
        <v>411587</v>
      </c>
      <c r="C569" s="21">
        <f>VLOOKUP(TotalMov[[#This Row],[Order]],'Total Mov by SS'!B:C,2,0)</f>
        <v>126</v>
      </c>
      <c r="D569" s="21" t="s">
        <v>59</v>
      </c>
      <c r="E569" s="21" t="s">
        <v>95</v>
      </c>
      <c r="F569" s="21" t="s">
        <v>83</v>
      </c>
      <c r="G569" s="21" t="s">
        <v>62</v>
      </c>
      <c r="H569" s="21" t="s">
        <v>84</v>
      </c>
      <c r="I569" s="21" t="s">
        <v>84</v>
      </c>
      <c r="J569" s="22">
        <v>43615</v>
      </c>
      <c r="K569" s="23">
        <v>0.64574074074073995</v>
      </c>
      <c r="L569" s="22">
        <v>43616</v>
      </c>
      <c r="M569" s="23">
        <v>0.25664351851852002</v>
      </c>
      <c r="N569" s="25">
        <v>3.7970000000000002</v>
      </c>
      <c r="O569" s="21" t="s">
        <v>77</v>
      </c>
      <c r="P569" s="24">
        <f>TotalMov[[#This Row],[Confirmed activ. 3 (ILE03)]]*60</f>
        <v>227.82000000000002</v>
      </c>
      <c r="Q569" s="24">
        <v>450</v>
      </c>
      <c r="R569" s="21" t="s">
        <v>66</v>
      </c>
      <c r="S569" s="21" t="s">
        <v>67</v>
      </c>
    </row>
    <row r="570" spans="1:19" x14ac:dyDescent="0.35">
      <c r="A570" s="21">
        <v>1530335</v>
      </c>
      <c r="B570" s="53">
        <v>411587</v>
      </c>
      <c r="C570" s="21">
        <f>VLOOKUP(TotalMov[[#This Row],[Order]],'Total Mov by SS'!B:C,2,0)</f>
        <v>126</v>
      </c>
      <c r="D570" s="21" t="s">
        <v>59</v>
      </c>
      <c r="E570" s="21" t="s">
        <v>97</v>
      </c>
      <c r="F570" s="21" t="s">
        <v>86</v>
      </c>
      <c r="G570" s="21" t="s">
        <v>62</v>
      </c>
      <c r="H570" s="21" t="s">
        <v>87</v>
      </c>
      <c r="I570" s="21" t="s">
        <v>87</v>
      </c>
      <c r="J570" s="22">
        <v>43625</v>
      </c>
      <c r="K570" s="23">
        <v>0.31956018518519003</v>
      </c>
      <c r="L570" s="22">
        <v>43625</v>
      </c>
      <c r="M570" s="23">
        <v>0.31956018518519003</v>
      </c>
      <c r="N570" s="24">
        <v>20</v>
      </c>
      <c r="O570" s="21" t="s">
        <v>66</v>
      </c>
      <c r="P570" s="24">
        <f>TotalMov[[#This Row],[Confirmed activ. 3 (ILE03)]]</f>
        <v>20</v>
      </c>
      <c r="Q570" s="24">
        <v>20</v>
      </c>
      <c r="R570" s="21" t="s">
        <v>66</v>
      </c>
      <c r="S570" s="21" t="s">
        <v>72</v>
      </c>
    </row>
    <row r="571" spans="1:19" x14ac:dyDescent="0.35">
      <c r="A571" s="21">
        <v>1530335</v>
      </c>
      <c r="B571" s="53">
        <v>411587</v>
      </c>
      <c r="C571" s="21">
        <f>VLOOKUP(TotalMov[[#This Row],[Order]],'Total Mov by SS'!B:C,2,0)</f>
        <v>126</v>
      </c>
      <c r="D571" s="21" t="s">
        <v>59</v>
      </c>
      <c r="E571" s="21" t="s">
        <v>99</v>
      </c>
      <c r="F571" s="21" t="s">
        <v>61</v>
      </c>
      <c r="G571" s="21" t="s">
        <v>62</v>
      </c>
      <c r="H571" s="21" t="s">
        <v>63</v>
      </c>
      <c r="I571" s="21" t="s">
        <v>96</v>
      </c>
      <c r="J571" s="22">
        <v>43625</v>
      </c>
      <c r="K571" s="23">
        <v>0.59089120370369996</v>
      </c>
      <c r="L571" s="22">
        <v>43625</v>
      </c>
      <c r="M571" s="23">
        <v>0.67700231481480999</v>
      </c>
      <c r="N571" s="25">
        <v>1.04</v>
      </c>
      <c r="O571" s="21" t="s">
        <v>77</v>
      </c>
      <c r="P571" s="24">
        <f>TotalMov[[#This Row],[Confirmed activ. 3 (ILE03)]]*60</f>
        <v>62.400000000000006</v>
      </c>
      <c r="Q571" s="24">
        <v>100</v>
      </c>
      <c r="R571" s="21" t="s">
        <v>66</v>
      </c>
      <c r="S571" s="21" t="s">
        <v>67</v>
      </c>
    </row>
    <row r="572" spans="1:19" x14ac:dyDescent="0.35">
      <c r="A572" s="21">
        <v>1530335</v>
      </c>
      <c r="B572" s="53">
        <v>411587</v>
      </c>
      <c r="C572" s="21">
        <f>VLOOKUP(TotalMov[[#This Row],[Order]],'Total Mov by SS'!B:C,2,0)</f>
        <v>126</v>
      </c>
      <c r="D572" s="21" t="s">
        <v>59</v>
      </c>
      <c r="E572" s="21" t="s">
        <v>101</v>
      </c>
      <c r="F572" s="21" t="s">
        <v>69</v>
      </c>
      <c r="G572" s="21" t="s">
        <v>62</v>
      </c>
      <c r="H572" s="21" t="s">
        <v>70</v>
      </c>
      <c r="I572" s="21" t="s">
        <v>98</v>
      </c>
      <c r="J572" s="22">
        <v>43635</v>
      </c>
      <c r="K572" s="23">
        <v>0.50656250000000003</v>
      </c>
      <c r="L572" s="22">
        <v>43635</v>
      </c>
      <c r="M572" s="23">
        <v>0.50656250000000003</v>
      </c>
      <c r="N572" s="24">
        <v>20</v>
      </c>
      <c r="O572" s="21" t="s">
        <v>66</v>
      </c>
      <c r="P572" s="24">
        <f>TotalMov[[#This Row],[Confirmed activ. 3 (ILE03)]]</f>
        <v>20</v>
      </c>
      <c r="Q572" s="24">
        <v>20</v>
      </c>
      <c r="R572" s="21" t="s">
        <v>66</v>
      </c>
      <c r="S572" s="21" t="s">
        <v>72</v>
      </c>
    </row>
    <row r="573" spans="1:19" x14ac:dyDescent="0.35">
      <c r="A573" s="21">
        <v>1530335</v>
      </c>
      <c r="B573" s="53">
        <v>411587</v>
      </c>
      <c r="C573" s="21">
        <f>VLOOKUP(TotalMov[[#This Row],[Order]],'Total Mov by SS'!B:C,2,0)</f>
        <v>126</v>
      </c>
      <c r="D573" s="21" t="s">
        <v>59</v>
      </c>
      <c r="E573" s="21" t="s">
        <v>104</v>
      </c>
      <c r="F573" s="21" t="s">
        <v>69</v>
      </c>
      <c r="G573" s="21" t="s">
        <v>62</v>
      </c>
      <c r="H573" s="21" t="s">
        <v>70</v>
      </c>
      <c r="I573" s="21" t="s">
        <v>100</v>
      </c>
      <c r="J573" s="22">
        <v>43635</v>
      </c>
      <c r="K573" s="23">
        <v>0.73434027777777999</v>
      </c>
      <c r="L573" s="22">
        <v>43635</v>
      </c>
      <c r="M573" s="23">
        <v>0.73434027777777999</v>
      </c>
      <c r="N573" s="24">
        <v>30</v>
      </c>
      <c r="O573" s="21" t="s">
        <v>66</v>
      </c>
      <c r="P573" s="24">
        <f>TotalMov[[#This Row],[Confirmed activ. 3 (ILE03)]]</f>
        <v>30</v>
      </c>
      <c r="Q573" s="24">
        <v>30</v>
      </c>
      <c r="R573" s="21" t="s">
        <v>66</v>
      </c>
      <c r="S573" s="21" t="s">
        <v>72</v>
      </c>
    </row>
    <row r="574" spans="1:19" x14ac:dyDescent="0.35">
      <c r="A574" s="21">
        <v>1530335</v>
      </c>
      <c r="B574" s="53">
        <v>411587</v>
      </c>
      <c r="C574" s="21">
        <f>VLOOKUP(TotalMov[[#This Row],[Order]],'Total Mov by SS'!B:C,2,0)</f>
        <v>126</v>
      </c>
      <c r="D574" s="21" t="s">
        <v>59</v>
      </c>
      <c r="E574" s="21" t="s">
        <v>113</v>
      </c>
      <c r="F574" s="21" t="s">
        <v>102</v>
      </c>
      <c r="G574" s="21" t="s">
        <v>62</v>
      </c>
      <c r="H574" s="21" t="s">
        <v>100</v>
      </c>
      <c r="I574" s="21" t="s">
        <v>103</v>
      </c>
      <c r="J574" s="22">
        <v>43636</v>
      </c>
      <c r="K574" s="23">
        <v>0.41964120370370001</v>
      </c>
      <c r="L574" s="22">
        <v>43636</v>
      </c>
      <c r="M574" s="23">
        <v>0.41964120370370001</v>
      </c>
      <c r="N574" s="24">
        <v>30</v>
      </c>
      <c r="O574" s="21" t="s">
        <v>66</v>
      </c>
      <c r="P574" s="24">
        <f>TotalMov[[#This Row],[Confirmed activ. 3 (ILE03)]]</f>
        <v>30</v>
      </c>
      <c r="Q574" s="24">
        <v>30</v>
      </c>
      <c r="R574" s="21" t="s">
        <v>66</v>
      </c>
      <c r="S574" s="21" t="s">
        <v>72</v>
      </c>
    </row>
    <row r="575" spans="1:19" x14ac:dyDescent="0.35">
      <c r="A575" s="21">
        <v>1530335</v>
      </c>
      <c r="B575" s="53">
        <v>411587</v>
      </c>
      <c r="C575" s="21">
        <f>VLOOKUP(TotalMov[[#This Row],[Order]],'Total Mov by SS'!B:C,2,0)</f>
        <v>126</v>
      </c>
      <c r="D575" s="21" t="s">
        <v>59</v>
      </c>
      <c r="E575" s="21" t="s">
        <v>114</v>
      </c>
      <c r="F575" s="21" t="s">
        <v>102</v>
      </c>
      <c r="G575" s="21" t="s">
        <v>105</v>
      </c>
      <c r="H575" s="21" t="s">
        <v>100</v>
      </c>
      <c r="I575" s="21" t="s">
        <v>106</v>
      </c>
      <c r="J575" s="22">
        <v>43636</v>
      </c>
      <c r="K575" s="23">
        <v>0.62655092592592998</v>
      </c>
      <c r="L575" s="22">
        <v>43636</v>
      </c>
      <c r="M575" s="23">
        <v>0.62655092592592998</v>
      </c>
      <c r="N575" s="24">
        <v>45</v>
      </c>
      <c r="O575" s="21" t="s">
        <v>66</v>
      </c>
      <c r="P575" s="24">
        <f>TotalMov[[#This Row],[Confirmed activ. 3 (ILE03)]]</f>
        <v>45</v>
      </c>
      <c r="Q575" s="24">
        <v>45</v>
      </c>
      <c r="R575" s="21" t="s">
        <v>66</v>
      </c>
      <c r="S575" s="21" t="s">
        <v>72</v>
      </c>
    </row>
    <row r="576" spans="1:19" x14ac:dyDescent="0.35">
      <c r="A576" s="21">
        <v>1530335</v>
      </c>
      <c r="B576" s="53">
        <v>411587</v>
      </c>
      <c r="C576" s="21">
        <f>VLOOKUP(TotalMov[[#This Row],[Order]],'Total Mov by SS'!B:C,2,0)</f>
        <v>126</v>
      </c>
      <c r="D576" s="21" t="s">
        <v>107</v>
      </c>
      <c r="E576" s="21" t="s">
        <v>60</v>
      </c>
      <c r="F576" s="21" t="s">
        <v>61</v>
      </c>
      <c r="G576" s="21" t="s">
        <v>90</v>
      </c>
      <c r="H576" s="21" t="s">
        <v>63</v>
      </c>
      <c r="I576" s="21" t="s">
        <v>108</v>
      </c>
      <c r="J576" s="22">
        <v>43625</v>
      </c>
      <c r="K576" s="23">
        <v>0.39997685185185</v>
      </c>
      <c r="L576" s="22">
        <v>43633</v>
      </c>
      <c r="M576" s="23">
        <v>0.37460648148148001</v>
      </c>
      <c r="N576" s="25">
        <v>59.978999999999999</v>
      </c>
      <c r="O576" s="21" t="s">
        <v>77</v>
      </c>
      <c r="P576" s="24">
        <f>TotalMov[[#This Row],[Confirmed activ. 3 (ILE03)]]*60</f>
        <v>3598.74</v>
      </c>
      <c r="Q576" s="24">
        <v>1</v>
      </c>
      <c r="R576" s="21" t="s">
        <v>66</v>
      </c>
      <c r="S576" s="21" t="s">
        <v>67</v>
      </c>
    </row>
    <row r="577" spans="1:19" x14ac:dyDescent="0.35">
      <c r="A577" s="21">
        <v>1530335</v>
      </c>
      <c r="B577" s="53">
        <v>411587</v>
      </c>
      <c r="C577" s="21">
        <f>VLOOKUP(TotalMov[[#This Row],[Order]],'Total Mov by SS'!B:C,2,0)</f>
        <v>126</v>
      </c>
      <c r="D577" s="21" t="s">
        <v>109</v>
      </c>
      <c r="E577" s="21" t="s">
        <v>95</v>
      </c>
      <c r="F577" s="21" t="s">
        <v>83</v>
      </c>
      <c r="G577" s="21" t="s">
        <v>90</v>
      </c>
      <c r="H577" s="21" t="s">
        <v>84</v>
      </c>
      <c r="I577" s="21" t="s">
        <v>110</v>
      </c>
      <c r="J577" s="22">
        <v>43615</v>
      </c>
      <c r="K577" s="23">
        <v>0.95222222222221997</v>
      </c>
      <c r="L577" s="22">
        <v>43616</v>
      </c>
      <c r="M577" s="23">
        <v>0.25758101851852</v>
      </c>
      <c r="N577" s="25">
        <v>2.4430000000000001</v>
      </c>
      <c r="O577" s="21" t="s">
        <v>77</v>
      </c>
      <c r="P577" s="24">
        <f>TotalMov[[#This Row],[Confirmed activ. 3 (ILE03)]]*60</f>
        <v>146.58000000000001</v>
      </c>
      <c r="Q577" s="24">
        <v>5</v>
      </c>
      <c r="R577" s="21" t="s">
        <v>66</v>
      </c>
      <c r="S577" s="21" t="s">
        <v>67</v>
      </c>
    </row>
    <row r="578" spans="1:19" x14ac:dyDescent="0.35">
      <c r="A578" s="21">
        <v>1530336</v>
      </c>
      <c r="B578" s="53">
        <v>411587</v>
      </c>
      <c r="C578" s="21">
        <f>VLOOKUP(TotalMov[[#This Row],[Order]],'Total Mov by SS'!B:C,2,0)</f>
        <v>126</v>
      </c>
      <c r="D578" s="21" t="s">
        <v>59</v>
      </c>
      <c r="E578" s="21" t="s">
        <v>60</v>
      </c>
      <c r="F578" s="21" t="s">
        <v>83</v>
      </c>
      <c r="G578" s="21" t="s">
        <v>62</v>
      </c>
      <c r="H578" s="21" t="s">
        <v>84</v>
      </c>
      <c r="I578" s="21" t="s">
        <v>111</v>
      </c>
      <c r="J578" s="22">
        <v>43606</v>
      </c>
      <c r="K578" s="23">
        <v>0.65173611111110996</v>
      </c>
      <c r="L578" s="22">
        <v>43606</v>
      </c>
      <c r="M578" s="23">
        <v>0.91537037037036995</v>
      </c>
      <c r="N578" s="25">
        <v>2.5179999999999998</v>
      </c>
      <c r="O578" s="21" t="s">
        <v>77</v>
      </c>
      <c r="P578" s="24">
        <f>TotalMov[[#This Row],[Confirmed activ. 3 (ILE03)]]*60</f>
        <v>151.07999999999998</v>
      </c>
      <c r="Q578" s="24">
        <v>40</v>
      </c>
      <c r="R578" s="21" t="s">
        <v>66</v>
      </c>
      <c r="S578" s="21" t="s">
        <v>67</v>
      </c>
    </row>
    <row r="579" spans="1:19" x14ac:dyDescent="0.35">
      <c r="A579" s="21">
        <v>1530336</v>
      </c>
      <c r="B579" s="53">
        <v>411587</v>
      </c>
      <c r="C579" s="21">
        <f>VLOOKUP(TotalMov[[#This Row],[Order]],'Total Mov by SS'!B:C,2,0)</f>
        <v>126</v>
      </c>
      <c r="D579" s="21" t="s">
        <v>59</v>
      </c>
      <c r="E579" s="21" t="s">
        <v>68</v>
      </c>
      <c r="F579" s="21" t="s">
        <v>61</v>
      </c>
      <c r="G579" s="21" t="s">
        <v>62</v>
      </c>
      <c r="H579" s="21" t="s">
        <v>63</v>
      </c>
      <c r="I579" s="21" t="s">
        <v>64</v>
      </c>
      <c r="J579" s="22">
        <v>43607</v>
      </c>
      <c r="K579" s="23">
        <v>0.52321759259259004</v>
      </c>
      <c r="L579" s="22">
        <v>43607</v>
      </c>
      <c r="M579" s="23">
        <v>0.52607638888888997</v>
      </c>
      <c r="N579" s="25">
        <v>1.0329999999999999</v>
      </c>
      <c r="O579" s="21" t="s">
        <v>66</v>
      </c>
      <c r="P579" s="24">
        <f>TotalMov[[#This Row],[Confirmed activ. 3 (ILE03)]]</f>
        <v>1.0329999999999999</v>
      </c>
      <c r="Q579" s="24">
        <v>15</v>
      </c>
      <c r="R579" s="21" t="s">
        <v>66</v>
      </c>
      <c r="S579" s="21" t="s">
        <v>67</v>
      </c>
    </row>
    <row r="580" spans="1:19" x14ac:dyDescent="0.35">
      <c r="A580" s="21">
        <v>1530336</v>
      </c>
      <c r="B580" s="53">
        <v>411587</v>
      </c>
      <c r="C580" s="21">
        <f>VLOOKUP(TotalMov[[#This Row],[Order]],'Total Mov by SS'!B:C,2,0)</f>
        <v>126</v>
      </c>
      <c r="D580" s="21" t="s">
        <v>59</v>
      </c>
      <c r="E580" s="21" t="s">
        <v>73</v>
      </c>
      <c r="F580" s="21" t="s">
        <v>69</v>
      </c>
      <c r="G580" s="21" t="s">
        <v>62</v>
      </c>
      <c r="H580" s="21" t="s">
        <v>70</v>
      </c>
      <c r="I580" s="21" t="s">
        <v>71</v>
      </c>
      <c r="J580" s="22">
        <v>43607</v>
      </c>
      <c r="K580" s="23">
        <v>0.53293981481481001</v>
      </c>
      <c r="L580" s="22">
        <v>43607</v>
      </c>
      <c r="M580" s="23">
        <v>0.53293981481481001</v>
      </c>
      <c r="N580" s="24">
        <v>20</v>
      </c>
      <c r="O580" s="21" t="s">
        <v>66</v>
      </c>
      <c r="P580" s="24">
        <f>TotalMov[[#This Row],[Confirmed activ. 3 (ILE03)]]</f>
        <v>20</v>
      </c>
      <c r="Q580" s="24">
        <v>20</v>
      </c>
      <c r="R580" s="21" t="s">
        <v>66</v>
      </c>
      <c r="S580" s="21" t="s">
        <v>72</v>
      </c>
    </row>
    <row r="581" spans="1:19" x14ac:dyDescent="0.35">
      <c r="A581" s="21">
        <v>1530336</v>
      </c>
      <c r="B581" s="53">
        <v>411587</v>
      </c>
      <c r="C581" s="21">
        <f>VLOOKUP(TotalMov[[#This Row],[Order]],'Total Mov by SS'!B:C,2,0)</f>
        <v>126</v>
      </c>
      <c r="D581" s="21" t="s">
        <v>59</v>
      </c>
      <c r="E581" s="21" t="s">
        <v>75</v>
      </c>
      <c r="F581" s="21" t="s">
        <v>61</v>
      </c>
      <c r="G581" s="21" t="s">
        <v>62</v>
      </c>
      <c r="H581" s="21" t="s">
        <v>63</v>
      </c>
      <c r="I581" s="21" t="s">
        <v>74</v>
      </c>
      <c r="J581" s="22">
        <v>43607</v>
      </c>
      <c r="K581" s="23">
        <v>0.53950231481481004</v>
      </c>
      <c r="L581" s="22">
        <v>43607</v>
      </c>
      <c r="M581" s="23">
        <v>0.64187499999999997</v>
      </c>
      <c r="N581" s="25">
        <v>2.4569999999999999</v>
      </c>
      <c r="O581" s="21" t="s">
        <v>77</v>
      </c>
      <c r="P581" s="24">
        <f>TotalMov[[#This Row],[Confirmed activ. 3 (ILE03)]]*60</f>
        <v>147.41999999999999</v>
      </c>
      <c r="Q581" s="24">
        <v>350</v>
      </c>
      <c r="R581" s="21" t="s">
        <v>66</v>
      </c>
      <c r="S581" s="21" t="s">
        <v>67</v>
      </c>
    </row>
    <row r="582" spans="1:19" x14ac:dyDescent="0.35">
      <c r="A582" s="21">
        <v>1530336</v>
      </c>
      <c r="B582" s="53">
        <v>411587</v>
      </c>
      <c r="C582" s="21">
        <f>VLOOKUP(TotalMov[[#This Row],[Order]],'Total Mov by SS'!B:C,2,0)</f>
        <v>126</v>
      </c>
      <c r="D582" s="21" t="s">
        <v>59</v>
      </c>
      <c r="E582" s="21" t="s">
        <v>78</v>
      </c>
      <c r="F582" s="21" t="s">
        <v>61</v>
      </c>
      <c r="G582" s="21" t="s">
        <v>62</v>
      </c>
      <c r="H582" s="21" t="s">
        <v>63</v>
      </c>
      <c r="I582" s="21" t="s">
        <v>76</v>
      </c>
      <c r="J582" s="22">
        <v>43608</v>
      </c>
      <c r="K582" s="23">
        <v>0.31787037037037003</v>
      </c>
      <c r="L582" s="22">
        <v>43625</v>
      </c>
      <c r="M582" s="23">
        <v>0.74710648148147996</v>
      </c>
      <c r="N582" s="25">
        <v>33.256999999999998</v>
      </c>
      <c r="O582" s="21" t="s">
        <v>77</v>
      </c>
      <c r="P582" s="24">
        <f>TotalMov[[#This Row],[Confirmed activ. 3 (ILE03)]]*60</f>
        <v>1995.4199999999998</v>
      </c>
      <c r="Q582" s="24">
        <v>1020</v>
      </c>
      <c r="R582" s="21" t="s">
        <v>66</v>
      </c>
      <c r="S582" s="21" t="s">
        <v>67</v>
      </c>
    </row>
    <row r="583" spans="1:19" x14ac:dyDescent="0.35">
      <c r="A583" s="21">
        <v>1530336</v>
      </c>
      <c r="B583" s="53">
        <v>411587</v>
      </c>
      <c r="C583" s="21">
        <f>VLOOKUP(TotalMov[[#This Row],[Order]],'Total Mov by SS'!B:C,2,0)</f>
        <v>126</v>
      </c>
      <c r="D583" s="21" t="s">
        <v>59</v>
      </c>
      <c r="E583" s="21" t="s">
        <v>80</v>
      </c>
      <c r="F583" s="21" t="s">
        <v>61</v>
      </c>
      <c r="G583" s="21" t="s">
        <v>62</v>
      </c>
      <c r="H583" s="21" t="s">
        <v>63</v>
      </c>
      <c r="I583" s="21" t="s">
        <v>112</v>
      </c>
      <c r="J583" s="22">
        <v>43626</v>
      </c>
      <c r="K583" s="23">
        <v>0.32086805555555997</v>
      </c>
      <c r="L583" s="22">
        <v>43626</v>
      </c>
      <c r="M583" s="23">
        <v>0.51491898148147996</v>
      </c>
      <c r="N583" s="25">
        <v>4.657</v>
      </c>
      <c r="O583" s="21" t="s">
        <v>77</v>
      </c>
      <c r="P583" s="24">
        <f>TotalMov[[#This Row],[Confirmed activ. 3 (ILE03)]]*60</f>
        <v>279.42</v>
      </c>
      <c r="Q583" s="24">
        <v>50</v>
      </c>
      <c r="R583" s="21" t="s">
        <v>66</v>
      </c>
      <c r="S583" s="21" t="s">
        <v>67</v>
      </c>
    </row>
    <row r="584" spans="1:19" x14ac:dyDescent="0.35">
      <c r="A584" s="21">
        <v>1530336</v>
      </c>
      <c r="B584" s="53">
        <v>411587</v>
      </c>
      <c r="C584" s="21">
        <f>VLOOKUP(TotalMov[[#This Row],[Order]],'Total Mov by SS'!B:C,2,0)</f>
        <v>126</v>
      </c>
      <c r="D584" s="21" t="s">
        <v>59</v>
      </c>
      <c r="E584" s="21" t="s">
        <v>82</v>
      </c>
      <c r="F584" s="21" t="s">
        <v>89</v>
      </c>
      <c r="G584" s="21" t="s">
        <v>90</v>
      </c>
      <c r="H584" s="21" t="s">
        <v>91</v>
      </c>
      <c r="I584" s="21" t="s">
        <v>92</v>
      </c>
      <c r="J584" s="22"/>
      <c r="K584" s="23">
        <v>0</v>
      </c>
      <c r="L584" s="22"/>
      <c r="M584" s="23">
        <v>0</v>
      </c>
      <c r="N584" s="25">
        <v>0</v>
      </c>
      <c r="O584" s="21" t="s">
        <v>93</v>
      </c>
      <c r="P584" s="24"/>
      <c r="Q584" s="24">
        <v>2150</v>
      </c>
      <c r="R584" s="21" t="s">
        <v>66</v>
      </c>
      <c r="S584" s="21" t="s">
        <v>94</v>
      </c>
    </row>
    <row r="585" spans="1:19" x14ac:dyDescent="0.35">
      <c r="A585" s="21">
        <v>1530336</v>
      </c>
      <c r="B585" s="53">
        <v>411587</v>
      </c>
      <c r="C585" s="21">
        <f>VLOOKUP(TotalMov[[#This Row],[Order]],'Total Mov by SS'!B:C,2,0)</f>
        <v>126</v>
      </c>
      <c r="D585" s="21" t="s">
        <v>59</v>
      </c>
      <c r="E585" s="21" t="s">
        <v>85</v>
      </c>
      <c r="F585" s="21" t="s">
        <v>69</v>
      </c>
      <c r="G585" s="21" t="s">
        <v>62</v>
      </c>
      <c r="H585" s="21" t="s">
        <v>70</v>
      </c>
      <c r="I585" s="21" t="s">
        <v>79</v>
      </c>
      <c r="J585" s="22">
        <v>43626</v>
      </c>
      <c r="K585" s="23">
        <v>0.51828703703704004</v>
      </c>
      <c r="L585" s="22">
        <v>43626</v>
      </c>
      <c r="M585" s="23">
        <v>0.51828703703704004</v>
      </c>
      <c r="N585" s="24">
        <v>20</v>
      </c>
      <c r="O585" s="21" t="s">
        <v>66</v>
      </c>
      <c r="P585" s="24">
        <f>TotalMov[[#This Row],[Confirmed activ. 3 (ILE03)]]</f>
        <v>20</v>
      </c>
      <c r="Q585" s="24">
        <v>20</v>
      </c>
      <c r="R585" s="21" t="s">
        <v>66</v>
      </c>
      <c r="S585" s="21" t="s">
        <v>72</v>
      </c>
    </row>
    <row r="586" spans="1:19" x14ac:dyDescent="0.35">
      <c r="A586" s="21">
        <v>1530336</v>
      </c>
      <c r="B586" s="53">
        <v>411587</v>
      </c>
      <c r="C586" s="21">
        <f>VLOOKUP(TotalMov[[#This Row],[Order]],'Total Mov by SS'!B:C,2,0)</f>
        <v>126</v>
      </c>
      <c r="D586" s="21" t="s">
        <v>59</v>
      </c>
      <c r="E586" s="21" t="s">
        <v>88</v>
      </c>
      <c r="F586" s="21" t="s">
        <v>69</v>
      </c>
      <c r="G586" s="21" t="s">
        <v>62</v>
      </c>
      <c r="H586" s="21" t="s">
        <v>70</v>
      </c>
      <c r="I586" s="21" t="s">
        <v>81</v>
      </c>
      <c r="J586" s="22">
        <v>43626</v>
      </c>
      <c r="K586" s="23">
        <v>0.51841435185185003</v>
      </c>
      <c r="L586" s="22">
        <v>43626</v>
      </c>
      <c r="M586" s="23">
        <v>0.51841435185185003</v>
      </c>
      <c r="N586" s="24">
        <v>20</v>
      </c>
      <c r="O586" s="21" t="s">
        <v>66</v>
      </c>
      <c r="P586" s="24">
        <f>TotalMov[[#This Row],[Confirmed activ. 3 (ILE03)]]</f>
        <v>20</v>
      </c>
      <c r="Q586" s="24">
        <v>20</v>
      </c>
      <c r="R586" s="21" t="s">
        <v>66</v>
      </c>
      <c r="S586" s="21" t="s">
        <v>72</v>
      </c>
    </row>
    <row r="587" spans="1:19" x14ac:dyDescent="0.35">
      <c r="A587" s="21">
        <v>1530336</v>
      </c>
      <c r="B587" s="53">
        <v>411587</v>
      </c>
      <c r="C587" s="21">
        <f>VLOOKUP(TotalMov[[#This Row],[Order]],'Total Mov by SS'!B:C,2,0)</f>
        <v>126</v>
      </c>
      <c r="D587" s="21" t="s">
        <v>59</v>
      </c>
      <c r="E587" s="21" t="s">
        <v>95</v>
      </c>
      <c r="F587" s="21" t="s">
        <v>83</v>
      </c>
      <c r="G587" s="21" t="s">
        <v>62</v>
      </c>
      <c r="H587" s="21" t="s">
        <v>84</v>
      </c>
      <c r="I587" s="21" t="s">
        <v>84</v>
      </c>
      <c r="J587" s="22">
        <v>43626</v>
      </c>
      <c r="K587" s="23">
        <v>0.58083333333332998</v>
      </c>
      <c r="L587" s="22">
        <v>43627</v>
      </c>
      <c r="M587" s="23">
        <v>0.27211805555556001</v>
      </c>
      <c r="N587" s="25">
        <v>268.38600000000002</v>
      </c>
      <c r="O587" s="21" t="s">
        <v>66</v>
      </c>
      <c r="P587" s="24">
        <f>TotalMov[[#This Row],[Confirmed activ. 3 (ILE03)]]</f>
        <v>268.38600000000002</v>
      </c>
      <c r="Q587" s="24">
        <v>450</v>
      </c>
      <c r="R587" s="21" t="s">
        <v>66</v>
      </c>
      <c r="S587" s="21" t="s">
        <v>67</v>
      </c>
    </row>
    <row r="588" spans="1:19" x14ac:dyDescent="0.35">
      <c r="A588" s="21">
        <v>1530336</v>
      </c>
      <c r="B588" s="53">
        <v>411587</v>
      </c>
      <c r="C588" s="21">
        <f>VLOOKUP(TotalMov[[#This Row],[Order]],'Total Mov by SS'!B:C,2,0)</f>
        <v>126</v>
      </c>
      <c r="D588" s="21" t="s">
        <v>59</v>
      </c>
      <c r="E588" s="21" t="s">
        <v>97</v>
      </c>
      <c r="F588" s="21" t="s">
        <v>86</v>
      </c>
      <c r="G588" s="21" t="s">
        <v>62</v>
      </c>
      <c r="H588" s="21" t="s">
        <v>87</v>
      </c>
      <c r="I588" s="21" t="s">
        <v>87</v>
      </c>
      <c r="J588" s="22">
        <v>43634</v>
      </c>
      <c r="K588" s="23">
        <v>0.37122685185185</v>
      </c>
      <c r="L588" s="22">
        <v>43634</v>
      </c>
      <c r="M588" s="23">
        <v>0.37122685185185</v>
      </c>
      <c r="N588" s="24">
        <v>20</v>
      </c>
      <c r="O588" s="21" t="s">
        <v>66</v>
      </c>
      <c r="P588" s="24">
        <f>TotalMov[[#This Row],[Confirmed activ. 3 (ILE03)]]</f>
        <v>20</v>
      </c>
      <c r="Q588" s="24">
        <v>20</v>
      </c>
      <c r="R588" s="21" t="s">
        <v>66</v>
      </c>
      <c r="S588" s="21" t="s">
        <v>72</v>
      </c>
    </row>
    <row r="589" spans="1:19" x14ac:dyDescent="0.35">
      <c r="A589" s="21">
        <v>1530336</v>
      </c>
      <c r="B589" s="53">
        <v>411587</v>
      </c>
      <c r="C589" s="21">
        <f>VLOOKUP(TotalMov[[#This Row],[Order]],'Total Mov by SS'!B:C,2,0)</f>
        <v>126</v>
      </c>
      <c r="D589" s="21" t="s">
        <v>59</v>
      </c>
      <c r="E589" s="21" t="s">
        <v>99</v>
      </c>
      <c r="F589" s="21" t="s">
        <v>61</v>
      </c>
      <c r="G589" s="21" t="s">
        <v>62</v>
      </c>
      <c r="H589" s="21" t="s">
        <v>63</v>
      </c>
      <c r="I589" s="21" t="s">
        <v>96</v>
      </c>
      <c r="J589" s="22">
        <v>43635</v>
      </c>
      <c r="K589" s="23">
        <v>0.51994212962963005</v>
      </c>
      <c r="L589" s="22">
        <v>43635</v>
      </c>
      <c r="M589" s="23">
        <v>0.54836805555556001</v>
      </c>
      <c r="N589" s="25">
        <v>13.65</v>
      </c>
      <c r="O589" s="21" t="s">
        <v>66</v>
      </c>
      <c r="P589" s="24">
        <f>TotalMov[[#This Row],[Confirmed activ. 3 (ILE03)]]</f>
        <v>13.65</v>
      </c>
      <c r="Q589" s="24">
        <v>100</v>
      </c>
      <c r="R589" s="21" t="s">
        <v>66</v>
      </c>
      <c r="S589" s="21" t="s">
        <v>67</v>
      </c>
    </row>
    <row r="590" spans="1:19" x14ac:dyDescent="0.35">
      <c r="A590" s="21">
        <v>1530336</v>
      </c>
      <c r="B590" s="53">
        <v>411587</v>
      </c>
      <c r="C590" s="21">
        <f>VLOOKUP(TotalMov[[#This Row],[Order]],'Total Mov by SS'!B:C,2,0)</f>
        <v>126</v>
      </c>
      <c r="D590" s="21" t="s">
        <v>59</v>
      </c>
      <c r="E590" s="21" t="s">
        <v>101</v>
      </c>
      <c r="F590" s="21" t="s">
        <v>69</v>
      </c>
      <c r="G590" s="21" t="s">
        <v>62</v>
      </c>
      <c r="H590" s="21" t="s">
        <v>70</v>
      </c>
      <c r="I590" s="21" t="s">
        <v>98</v>
      </c>
      <c r="J590" s="22">
        <v>43635</v>
      </c>
      <c r="K590" s="23">
        <v>0.73392361111111004</v>
      </c>
      <c r="L590" s="22">
        <v>43635</v>
      </c>
      <c r="M590" s="23">
        <v>0.73392361111111004</v>
      </c>
      <c r="N590" s="24">
        <v>20</v>
      </c>
      <c r="O590" s="21" t="s">
        <v>66</v>
      </c>
      <c r="P590" s="24">
        <f>TotalMov[[#This Row],[Confirmed activ. 3 (ILE03)]]</f>
        <v>20</v>
      </c>
      <c r="Q590" s="24">
        <v>20</v>
      </c>
      <c r="R590" s="21" t="s">
        <v>66</v>
      </c>
      <c r="S590" s="21" t="s">
        <v>72</v>
      </c>
    </row>
    <row r="591" spans="1:19" x14ac:dyDescent="0.35">
      <c r="A591" s="21">
        <v>1530336</v>
      </c>
      <c r="B591" s="53">
        <v>411587</v>
      </c>
      <c r="C591" s="21">
        <f>VLOOKUP(TotalMov[[#This Row],[Order]],'Total Mov by SS'!B:C,2,0)</f>
        <v>126</v>
      </c>
      <c r="D591" s="21" t="s">
        <v>59</v>
      </c>
      <c r="E591" s="21" t="s">
        <v>104</v>
      </c>
      <c r="F591" s="21" t="s">
        <v>69</v>
      </c>
      <c r="G591" s="21" t="s">
        <v>62</v>
      </c>
      <c r="H591" s="21" t="s">
        <v>70</v>
      </c>
      <c r="I591" s="21" t="s">
        <v>100</v>
      </c>
      <c r="J591" s="22">
        <v>43635</v>
      </c>
      <c r="K591" s="23">
        <v>0.73400462962962998</v>
      </c>
      <c r="L591" s="22">
        <v>43635</v>
      </c>
      <c r="M591" s="23">
        <v>0.73400462962962998</v>
      </c>
      <c r="N591" s="24">
        <v>30</v>
      </c>
      <c r="O591" s="21" t="s">
        <v>66</v>
      </c>
      <c r="P591" s="24">
        <f>TotalMov[[#This Row],[Confirmed activ. 3 (ILE03)]]</f>
        <v>30</v>
      </c>
      <c r="Q591" s="24">
        <v>30</v>
      </c>
      <c r="R591" s="21" t="s">
        <v>66</v>
      </c>
      <c r="S591" s="21" t="s">
        <v>72</v>
      </c>
    </row>
    <row r="592" spans="1:19" x14ac:dyDescent="0.35">
      <c r="A592" s="21">
        <v>1530336</v>
      </c>
      <c r="B592" s="53">
        <v>411587</v>
      </c>
      <c r="C592" s="21">
        <f>VLOOKUP(TotalMov[[#This Row],[Order]],'Total Mov by SS'!B:C,2,0)</f>
        <v>126</v>
      </c>
      <c r="D592" s="21" t="s">
        <v>59</v>
      </c>
      <c r="E592" s="21" t="s">
        <v>113</v>
      </c>
      <c r="F592" s="21" t="s">
        <v>102</v>
      </c>
      <c r="G592" s="21" t="s">
        <v>62</v>
      </c>
      <c r="H592" s="21" t="s">
        <v>100</v>
      </c>
      <c r="I592" s="21" t="s">
        <v>103</v>
      </c>
      <c r="J592" s="22">
        <v>43636</v>
      </c>
      <c r="K592" s="23">
        <v>0.48670138888888997</v>
      </c>
      <c r="L592" s="22">
        <v>43636</v>
      </c>
      <c r="M592" s="23">
        <v>0.48670138888888997</v>
      </c>
      <c r="N592" s="24">
        <v>30</v>
      </c>
      <c r="O592" s="21" t="s">
        <v>66</v>
      </c>
      <c r="P592" s="24">
        <f>TotalMov[[#This Row],[Confirmed activ. 3 (ILE03)]]</f>
        <v>30</v>
      </c>
      <c r="Q592" s="24">
        <v>30</v>
      </c>
      <c r="R592" s="21" t="s">
        <v>66</v>
      </c>
      <c r="S592" s="21" t="s">
        <v>72</v>
      </c>
    </row>
    <row r="593" spans="1:19" x14ac:dyDescent="0.35">
      <c r="A593" s="21">
        <v>1530336</v>
      </c>
      <c r="B593" s="53">
        <v>411587</v>
      </c>
      <c r="C593" s="21">
        <f>VLOOKUP(TotalMov[[#This Row],[Order]],'Total Mov by SS'!B:C,2,0)</f>
        <v>126</v>
      </c>
      <c r="D593" s="21" t="s">
        <v>59</v>
      </c>
      <c r="E593" s="21" t="s">
        <v>114</v>
      </c>
      <c r="F593" s="21" t="s">
        <v>102</v>
      </c>
      <c r="G593" s="21" t="s">
        <v>105</v>
      </c>
      <c r="H593" s="21" t="s">
        <v>100</v>
      </c>
      <c r="I593" s="21" t="s">
        <v>106</v>
      </c>
      <c r="J593" s="22">
        <v>43636</v>
      </c>
      <c r="K593" s="23">
        <v>0.62674768518518997</v>
      </c>
      <c r="L593" s="22">
        <v>43636</v>
      </c>
      <c r="M593" s="23">
        <v>0.62674768518518997</v>
      </c>
      <c r="N593" s="24">
        <v>45</v>
      </c>
      <c r="O593" s="21" t="s">
        <v>66</v>
      </c>
      <c r="P593" s="24">
        <f>TotalMov[[#This Row],[Confirmed activ. 3 (ILE03)]]</f>
        <v>45</v>
      </c>
      <c r="Q593" s="24">
        <v>45</v>
      </c>
      <c r="R593" s="21" t="s">
        <v>66</v>
      </c>
      <c r="S593" s="21" t="s">
        <v>72</v>
      </c>
    </row>
    <row r="594" spans="1:19" x14ac:dyDescent="0.35">
      <c r="A594" s="21">
        <v>1530336</v>
      </c>
      <c r="B594" s="53">
        <v>411587</v>
      </c>
      <c r="C594" s="21">
        <f>VLOOKUP(TotalMov[[#This Row],[Order]],'Total Mov by SS'!B:C,2,0)</f>
        <v>126</v>
      </c>
      <c r="D594" s="21" t="s">
        <v>107</v>
      </c>
      <c r="E594" s="21" t="s">
        <v>60</v>
      </c>
      <c r="F594" s="21" t="s">
        <v>61</v>
      </c>
      <c r="G594" s="21" t="s">
        <v>90</v>
      </c>
      <c r="H594" s="21" t="s">
        <v>63</v>
      </c>
      <c r="I594" s="21" t="s">
        <v>108</v>
      </c>
      <c r="J594" s="22">
        <v>43628</v>
      </c>
      <c r="K594" s="23">
        <v>0.35010416666666999</v>
      </c>
      <c r="L594" s="22">
        <v>43628</v>
      </c>
      <c r="M594" s="23">
        <v>0.41027777777778002</v>
      </c>
      <c r="N594" s="25">
        <v>1.444</v>
      </c>
      <c r="O594" s="21" t="s">
        <v>77</v>
      </c>
      <c r="P594" s="24">
        <f>TotalMov[[#This Row],[Confirmed activ. 3 (ILE03)]]*60</f>
        <v>86.64</v>
      </c>
      <c r="Q594" s="24">
        <v>1</v>
      </c>
      <c r="R594" s="21" t="s">
        <v>66</v>
      </c>
      <c r="S594" s="21" t="s">
        <v>67</v>
      </c>
    </row>
    <row r="595" spans="1:19" x14ac:dyDescent="0.35">
      <c r="A595" s="21">
        <v>1530336</v>
      </c>
      <c r="B595" s="53">
        <v>411587</v>
      </c>
      <c r="C595" s="21">
        <f>VLOOKUP(TotalMov[[#This Row],[Order]],'Total Mov by SS'!B:C,2,0)</f>
        <v>126</v>
      </c>
      <c r="D595" s="21" t="s">
        <v>109</v>
      </c>
      <c r="E595" s="21" t="s">
        <v>95</v>
      </c>
      <c r="F595" s="21" t="s">
        <v>83</v>
      </c>
      <c r="G595" s="21" t="s">
        <v>90</v>
      </c>
      <c r="H595" s="21" t="s">
        <v>84</v>
      </c>
      <c r="I595" s="21" t="s">
        <v>110</v>
      </c>
      <c r="J595" s="22">
        <v>43626</v>
      </c>
      <c r="K595" s="23">
        <v>0.64428240740741005</v>
      </c>
      <c r="L595" s="22">
        <v>43626</v>
      </c>
      <c r="M595" s="23">
        <v>0.81628472222222004</v>
      </c>
      <c r="N595" s="25">
        <v>1.3759999999999999</v>
      </c>
      <c r="O595" s="21" t="s">
        <v>77</v>
      </c>
      <c r="P595" s="24">
        <f>TotalMov[[#This Row],[Confirmed activ. 3 (ILE03)]]*60</f>
        <v>82.559999999999988</v>
      </c>
      <c r="Q595" s="24">
        <v>5</v>
      </c>
      <c r="R595" s="21" t="s">
        <v>66</v>
      </c>
      <c r="S595" s="21" t="s">
        <v>67</v>
      </c>
    </row>
    <row r="596" spans="1:19" x14ac:dyDescent="0.35">
      <c r="A596" s="21">
        <v>1530338</v>
      </c>
      <c r="B596" s="53">
        <v>411587</v>
      </c>
      <c r="C596" s="21">
        <f>VLOOKUP(TotalMov[[#This Row],[Order]],'Total Mov by SS'!B:C,2,0)</f>
        <v>126</v>
      </c>
      <c r="D596" s="21" t="s">
        <v>59</v>
      </c>
      <c r="E596" s="21" t="s">
        <v>60</v>
      </c>
      <c r="F596" s="21" t="s">
        <v>83</v>
      </c>
      <c r="G596" s="21" t="s">
        <v>62</v>
      </c>
      <c r="H596" s="21" t="s">
        <v>84</v>
      </c>
      <c r="I596" s="21" t="s">
        <v>111</v>
      </c>
      <c r="J596" s="22">
        <v>43606</v>
      </c>
      <c r="K596" s="23">
        <v>0.65173611111110996</v>
      </c>
      <c r="L596" s="22">
        <v>43606</v>
      </c>
      <c r="M596" s="23">
        <v>0.91537037037036995</v>
      </c>
      <c r="N596" s="25">
        <v>2.5179999999999998</v>
      </c>
      <c r="O596" s="21" t="s">
        <v>77</v>
      </c>
      <c r="P596" s="24">
        <f>TotalMov[[#This Row],[Confirmed activ. 3 (ILE03)]]*60</f>
        <v>151.07999999999998</v>
      </c>
      <c r="Q596" s="24">
        <v>40</v>
      </c>
      <c r="R596" s="21" t="s">
        <v>66</v>
      </c>
      <c r="S596" s="21" t="s">
        <v>67</v>
      </c>
    </row>
    <row r="597" spans="1:19" x14ac:dyDescent="0.35">
      <c r="A597" s="21">
        <v>1530338</v>
      </c>
      <c r="B597" s="53">
        <v>411587</v>
      </c>
      <c r="C597" s="21">
        <f>VLOOKUP(TotalMov[[#This Row],[Order]],'Total Mov by SS'!B:C,2,0)</f>
        <v>126</v>
      </c>
      <c r="D597" s="21" t="s">
        <v>59</v>
      </c>
      <c r="E597" s="21" t="s">
        <v>68</v>
      </c>
      <c r="F597" s="21" t="s">
        <v>61</v>
      </c>
      <c r="G597" s="21" t="s">
        <v>62</v>
      </c>
      <c r="H597" s="21" t="s">
        <v>63</v>
      </c>
      <c r="I597" s="21" t="s">
        <v>64</v>
      </c>
      <c r="J597" s="22">
        <v>43607</v>
      </c>
      <c r="K597" s="23">
        <v>0.52321759259259004</v>
      </c>
      <c r="L597" s="22">
        <v>43607</v>
      </c>
      <c r="M597" s="23">
        <v>0.52607638888888997</v>
      </c>
      <c r="N597" s="25">
        <v>1.0329999999999999</v>
      </c>
      <c r="O597" s="21" t="s">
        <v>66</v>
      </c>
      <c r="P597" s="24">
        <f>TotalMov[[#This Row],[Confirmed activ. 3 (ILE03)]]</f>
        <v>1.0329999999999999</v>
      </c>
      <c r="Q597" s="24">
        <v>15</v>
      </c>
      <c r="R597" s="21" t="s">
        <v>66</v>
      </c>
      <c r="S597" s="21" t="s">
        <v>67</v>
      </c>
    </row>
    <row r="598" spans="1:19" x14ac:dyDescent="0.35">
      <c r="A598" s="21">
        <v>1530338</v>
      </c>
      <c r="B598" s="53">
        <v>411587</v>
      </c>
      <c r="C598" s="21">
        <f>VLOOKUP(TotalMov[[#This Row],[Order]],'Total Mov by SS'!B:C,2,0)</f>
        <v>126</v>
      </c>
      <c r="D598" s="21" t="s">
        <v>59</v>
      </c>
      <c r="E598" s="21" t="s">
        <v>73</v>
      </c>
      <c r="F598" s="21" t="s">
        <v>69</v>
      </c>
      <c r="G598" s="21" t="s">
        <v>62</v>
      </c>
      <c r="H598" s="21" t="s">
        <v>70</v>
      </c>
      <c r="I598" s="21" t="s">
        <v>71</v>
      </c>
      <c r="J598" s="22">
        <v>43607</v>
      </c>
      <c r="K598" s="23">
        <v>0.53168981481481004</v>
      </c>
      <c r="L598" s="22">
        <v>43607</v>
      </c>
      <c r="M598" s="23">
        <v>0.53168981481481004</v>
      </c>
      <c r="N598" s="24">
        <v>20</v>
      </c>
      <c r="O598" s="21" t="s">
        <v>66</v>
      </c>
      <c r="P598" s="24">
        <f>TotalMov[[#This Row],[Confirmed activ. 3 (ILE03)]]</f>
        <v>20</v>
      </c>
      <c r="Q598" s="24">
        <v>20</v>
      </c>
      <c r="R598" s="21" t="s">
        <v>66</v>
      </c>
      <c r="S598" s="21" t="s">
        <v>72</v>
      </c>
    </row>
    <row r="599" spans="1:19" x14ac:dyDescent="0.35">
      <c r="A599" s="21">
        <v>1530338</v>
      </c>
      <c r="B599" s="53">
        <v>411587</v>
      </c>
      <c r="C599" s="21">
        <f>VLOOKUP(TotalMov[[#This Row],[Order]],'Total Mov by SS'!B:C,2,0)</f>
        <v>126</v>
      </c>
      <c r="D599" s="21" t="s">
        <v>59</v>
      </c>
      <c r="E599" s="21" t="s">
        <v>75</v>
      </c>
      <c r="F599" s="21" t="s">
        <v>61</v>
      </c>
      <c r="G599" s="21" t="s">
        <v>62</v>
      </c>
      <c r="H599" s="21" t="s">
        <v>63</v>
      </c>
      <c r="I599" s="21" t="s">
        <v>74</v>
      </c>
      <c r="J599" s="22">
        <v>43608</v>
      </c>
      <c r="K599" s="23">
        <v>0.38751157407407</v>
      </c>
      <c r="L599" s="22">
        <v>43608</v>
      </c>
      <c r="M599" s="23">
        <v>0.63718750000000002</v>
      </c>
      <c r="N599" s="25">
        <v>5.992</v>
      </c>
      <c r="O599" s="21" t="s">
        <v>77</v>
      </c>
      <c r="P599" s="24">
        <f>TotalMov[[#This Row],[Confirmed activ. 3 (ILE03)]]*60</f>
        <v>359.52</v>
      </c>
      <c r="Q599" s="24">
        <v>350</v>
      </c>
      <c r="R599" s="21" t="s">
        <v>66</v>
      </c>
      <c r="S599" s="21" t="s">
        <v>67</v>
      </c>
    </row>
    <row r="600" spans="1:19" x14ac:dyDescent="0.35">
      <c r="A600" s="21">
        <v>1530338</v>
      </c>
      <c r="B600" s="53">
        <v>411587</v>
      </c>
      <c r="C600" s="21">
        <f>VLOOKUP(TotalMov[[#This Row],[Order]],'Total Mov by SS'!B:C,2,0)</f>
        <v>126</v>
      </c>
      <c r="D600" s="21" t="s">
        <v>59</v>
      </c>
      <c r="E600" s="21" t="s">
        <v>78</v>
      </c>
      <c r="F600" s="21" t="s">
        <v>61</v>
      </c>
      <c r="G600" s="21" t="s">
        <v>62</v>
      </c>
      <c r="H600" s="21" t="s">
        <v>63</v>
      </c>
      <c r="I600" s="21" t="s">
        <v>76</v>
      </c>
      <c r="J600" s="22">
        <v>43611</v>
      </c>
      <c r="K600" s="23">
        <v>0.31909722222221998</v>
      </c>
      <c r="L600" s="22">
        <v>43615</v>
      </c>
      <c r="M600" s="23">
        <v>0.44971064814814998</v>
      </c>
      <c r="N600" s="25">
        <v>33.244</v>
      </c>
      <c r="O600" s="21" t="s">
        <v>77</v>
      </c>
      <c r="P600" s="24">
        <f>TotalMov[[#This Row],[Confirmed activ. 3 (ILE03)]]*60</f>
        <v>1994.6399999999999</v>
      </c>
      <c r="Q600" s="24">
        <v>1020</v>
      </c>
      <c r="R600" s="21" t="s">
        <v>66</v>
      </c>
      <c r="S600" s="21" t="s">
        <v>67</v>
      </c>
    </row>
    <row r="601" spans="1:19" x14ac:dyDescent="0.35">
      <c r="A601" s="21">
        <v>1530338</v>
      </c>
      <c r="B601" s="53">
        <v>411587</v>
      </c>
      <c r="C601" s="21">
        <f>VLOOKUP(TotalMov[[#This Row],[Order]],'Total Mov by SS'!B:C,2,0)</f>
        <v>126</v>
      </c>
      <c r="D601" s="21" t="s">
        <v>59</v>
      </c>
      <c r="E601" s="21" t="s">
        <v>80</v>
      </c>
      <c r="F601" s="21" t="s">
        <v>61</v>
      </c>
      <c r="G601" s="21" t="s">
        <v>62</v>
      </c>
      <c r="H601" s="21" t="s">
        <v>63</v>
      </c>
      <c r="I601" s="21" t="s">
        <v>112</v>
      </c>
      <c r="J601" s="22">
        <v>43615</v>
      </c>
      <c r="K601" s="23">
        <v>0.45053240740741002</v>
      </c>
      <c r="L601" s="22">
        <v>43615</v>
      </c>
      <c r="M601" s="23">
        <v>0.47520833333333001</v>
      </c>
      <c r="N601" s="25">
        <v>35.533000000000001</v>
      </c>
      <c r="O601" s="21" t="s">
        <v>66</v>
      </c>
      <c r="P601" s="24">
        <f>TotalMov[[#This Row],[Confirmed activ. 3 (ILE03)]]</f>
        <v>35.533000000000001</v>
      </c>
      <c r="Q601" s="24">
        <v>50</v>
      </c>
      <c r="R601" s="21" t="s">
        <v>66</v>
      </c>
      <c r="S601" s="21" t="s">
        <v>67</v>
      </c>
    </row>
    <row r="602" spans="1:19" x14ac:dyDescent="0.35">
      <c r="A602" s="21">
        <v>1530338</v>
      </c>
      <c r="B602" s="53">
        <v>411587</v>
      </c>
      <c r="C602" s="21">
        <f>VLOOKUP(TotalMov[[#This Row],[Order]],'Total Mov by SS'!B:C,2,0)</f>
        <v>126</v>
      </c>
      <c r="D602" s="21" t="s">
        <v>59</v>
      </c>
      <c r="E602" s="21" t="s">
        <v>82</v>
      </c>
      <c r="F602" s="21" t="s">
        <v>89</v>
      </c>
      <c r="G602" s="21" t="s">
        <v>90</v>
      </c>
      <c r="H602" s="21" t="s">
        <v>91</v>
      </c>
      <c r="I602" s="21" t="s">
        <v>92</v>
      </c>
      <c r="J602" s="22"/>
      <c r="K602" s="23">
        <v>0</v>
      </c>
      <c r="L602" s="22"/>
      <c r="M602" s="23">
        <v>0</v>
      </c>
      <c r="N602" s="25">
        <v>0</v>
      </c>
      <c r="O602" s="21" t="s">
        <v>93</v>
      </c>
      <c r="P602" s="24"/>
      <c r="Q602" s="24">
        <v>2150</v>
      </c>
      <c r="R602" s="21" t="s">
        <v>66</v>
      </c>
      <c r="S602" s="21" t="s">
        <v>94</v>
      </c>
    </row>
    <row r="603" spans="1:19" x14ac:dyDescent="0.35">
      <c r="A603" s="21">
        <v>1530338</v>
      </c>
      <c r="B603" s="53">
        <v>411587</v>
      </c>
      <c r="C603" s="21">
        <f>VLOOKUP(TotalMov[[#This Row],[Order]],'Total Mov by SS'!B:C,2,0)</f>
        <v>126</v>
      </c>
      <c r="D603" s="21" t="s">
        <v>59</v>
      </c>
      <c r="E603" s="21" t="s">
        <v>85</v>
      </c>
      <c r="F603" s="21" t="s">
        <v>69</v>
      </c>
      <c r="G603" s="21" t="s">
        <v>62</v>
      </c>
      <c r="H603" s="21" t="s">
        <v>70</v>
      </c>
      <c r="I603" s="21" t="s">
        <v>79</v>
      </c>
      <c r="J603" s="22">
        <v>43615</v>
      </c>
      <c r="K603" s="23">
        <v>0.52560185185185004</v>
      </c>
      <c r="L603" s="22">
        <v>43615</v>
      </c>
      <c r="M603" s="23">
        <v>0.52560185185185004</v>
      </c>
      <c r="N603" s="24">
        <v>20</v>
      </c>
      <c r="O603" s="21" t="s">
        <v>66</v>
      </c>
      <c r="P603" s="24">
        <f>TotalMov[[#This Row],[Confirmed activ. 3 (ILE03)]]</f>
        <v>20</v>
      </c>
      <c r="Q603" s="24">
        <v>20</v>
      </c>
      <c r="R603" s="21" t="s">
        <v>66</v>
      </c>
      <c r="S603" s="21" t="s">
        <v>72</v>
      </c>
    </row>
    <row r="604" spans="1:19" x14ac:dyDescent="0.35">
      <c r="A604" s="21">
        <v>1530338</v>
      </c>
      <c r="B604" s="53">
        <v>411587</v>
      </c>
      <c r="C604" s="21">
        <f>VLOOKUP(TotalMov[[#This Row],[Order]],'Total Mov by SS'!B:C,2,0)</f>
        <v>126</v>
      </c>
      <c r="D604" s="21" t="s">
        <v>59</v>
      </c>
      <c r="E604" s="21" t="s">
        <v>88</v>
      </c>
      <c r="F604" s="21" t="s">
        <v>69</v>
      </c>
      <c r="G604" s="21" t="s">
        <v>62</v>
      </c>
      <c r="H604" s="21" t="s">
        <v>70</v>
      </c>
      <c r="I604" s="21" t="s">
        <v>81</v>
      </c>
      <c r="J604" s="22">
        <v>43615</v>
      </c>
      <c r="K604" s="23">
        <v>0.52578703703703999</v>
      </c>
      <c r="L604" s="22">
        <v>43615</v>
      </c>
      <c r="M604" s="23">
        <v>0.52578703703703999</v>
      </c>
      <c r="N604" s="24">
        <v>20</v>
      </c>
      <c r="O604" s="21" t="s">
        <v>66</v>
      </c>
      <c r="P604" s="24">
        <f>TotalMov[[#This Row],[Confirmed activ. 3 (ILE03)]]</f>
        <v>20</v>
      </c>
      <c r="Q604" s="24">
        <v>20</v>
      </c>
      <c r="R604" s="21" t="s">
        <v>66</v>
      </c>
      <c r="S604" s="21" t="s">
        <v>72</v>
      </c>
    </row>
    <row r="605" spans="1:19" x14ac:dyDescent="0.35">
      <c r="A605" s="21">
        <v>1530338</v>
      </c>
      <c r="B605" s="53">
        <v>411587</v>
      </c>
      <c r="C605" s="21">
        <f>VLOOKUP(TotalMov[[#This Row],[Order]],'Total Mov by SS'!B:C,2,0)</f>
        <v>126</v>
      </c>
      <c r="D605" s="21" t="s">
        <v>59</v>
      </c>
      <c r="E605" s="21" t="s">
        <v>95</v>
      </c>
      <c r="F605" s="21" t="s">
        <v>83</v>
      </c>
      <c r="G605" s="21" t="s">
        <v>62</v>
      </c>
      <c r="H605" s="21" t="s">
        <v>84</v>
      </c>
      <c r="I605" s="21" t="s">
        <v>84</v>
      </c>
      <c r="J605" s="22">
        <v>43615</v>
      </c>
      <c r="K605" s="23">
        <v>0.63888888888888995</v>
      </c>
      <c r="L605" s="22">
        <v>43625</v>
      </c>
      <c r="M605" s="23">
        <v>0.60399305555556004</v>
      </c>
      <c r="N605" s="25">
        <v>20.474</v>
      </c>
      <c r="O605" s="21" t="s">
        <v>77</v>
      </c>
      <c r="P605" s="24">
        <f>TotalMov[[#This Row],[Confirmed activ. 3 (ILE03)]]*60</f>
        <v>1228.44</v>
      </c>
      <c r="Q605" s="24">
        <v>450</v>
      </c>
      <c r="R605" s="21" t="s">
        <v>66</v>
      </c>
      <c r="S605" s="21" t="s">
        <v>67</v>
      </c>
    </row>
    <row r="606" spans="1:19" x14ac:dyDescent="0.35">
      <c r="A606" s="21">
        <v>1530338</v>
      </c>
      <c r="B606" s="53">
        <v>411587</v>
      </c>
      <c r="C606" s="21">
        <f>VLOOKUP(TotalMov[[#This Row],[Order]],'Total Mov by SS'!B:C,2,0)</f>
        <v>126</v>
      </c>
      <c r="D606" s="21" t="s">
        <v>59</v>
      </c>
      <c r="E606" s="21" t="s">
        <v>97</v>
      </c>
      <c r="F606" s="21" t="s">
        <v>86</v>
      </c>
      <c r="G606" s="21" t="s">
        <v>62</v>
      </c>
      <c r="H606" s="21" t="s">
        <v>87</v>
      </c>
      <c r="I606" s="21" t="s">
        <v>87</v>
      </c>
      <c r="J606" s="22">
        <v>43626</v>
      </c>
      <c r="K606" s="23">
        <v>0.33861111111110997</v>
      </c>
      <c r="L606" s="22">
        <v>43626</v>
      </c>
      <c r="M606" s="23">
        <v>0.33861111111110997</v>
      </c>
      <c r="N606" s="24">
        <v>20</v>
      </c>
      <c r="O606" s="21" t="s">
        <v>66</v>
      </c>
      <c r="P606" s="24">
        <f>TotalMov[[#This Row],[Confirmed activ. 3 (ILE03)]]</f>
        <v>20</v>
      </c>
      <c r="Q606" s="24">
        <v>20</v>
      </c>
      <c r="R606" s="21" t="s">
        <v>66</v>
      </c>
      <c r="S606" s="21" t="s">
        <v>72</v>
      </c>
    </row>
    <row r="607" spans="1:19" x14ac:dyDescent="0.35">
      <c r="A607" s="21">
        <v>1530338</v>
      </c>
      <c r="B607" s="53">
        <v>411587</v>
      </c>
      <c r="C607" s="21">
        <f>VLOOKUP(TotalMov[[#This Row],[Order]],'Total Mov by SS'!B:C,2,0)</f>
        <v>126</v>
      </c>
      <c r="D607" s="21" t="s">
        <v>59</v>
      </c>
      <c r="E607" s="21" t="s">
        <v>99</v>
      </c>
      <c r="F607" s="21" t="s">
        <v>61</v>
      </c>
      <c r="G607" s="21" t="s">
        <v>62</v>
      </c>
      <c r="H607" s="21" t="s">
        <v>63</v>
      </c>
      <c r="I607" s="21" t="s">
        <v>96</v>
      </c>
      <c r="J607" s="22">
        <v>43627</v>
      </c>
      <c r="K607" s="23">
        <v>0.42200231481480999</v>
      </c>
      <c r="L607" s="22">
        <v>43627</v>
      </c>
      <c r="M607" s="23">
        <v>0.67930555555556005</v>
      </c>
      <c r="N607" s="25">
        <v>46.216999999999999</v>
      </c>
      <c r="O607" s="21" t="s">
        <v>66</v>
      </c>
      <c r="P607" s="24">
        <f>TotalMov[[#This Row],[Confirmed activ. 3 (ILE03)]]</f>
        <v>46.216999999999999</v>
      </c>
      <c r="Q607" s="24">
        <v>100</v>
      </c>
      <c r="R607" s="21" t="s">
        <v>66</v>
      </c>
      <c r="S607" s="21" t="s">
        <v>67</v>
      </c>
    </row>
    <row r="608" spans="1:19" x14ac:dyDescent="0.35">
      <c r="A608" s="21">
        <v>1530338</v>
      </c>
      <c r="B608" s="53">
        <v>411587</v>
      </c>
      <c r="C608" s="21">
        <f>VLOOKUP(TotalMov[[#This Row],[Order]],'Total Mov by SS'!B:C,2,0)</f>
        <v>126</v>
      </c>
      <c r="D608" s="21" t="s">
        <v>59</v>
      </c>
      <c r="E608" s="21" t="s">
        <v>101</v>
      </c>
      <c r="F608" s="21" t="s">
        <v>69</v>
      </c>
      <c r="G608" s="21" t="s">
        <v>62</v>
      </c>
      <c r="H608" s="21" t="s">
        <v>70</v>
      </c>
      <c r="I608" s="21" t="s">
        <v>98</v>
      </c>
      <c r="J608" s="22">
        <v>43635</v>
      </c>
      <c r="K608" s="23">
        <v>0.73311342592592998</v>
      </c>
      <c r="L608" s="22">
        <v>43635</v>
      </c>
      <c r="M608" s="23">
        <v>0.73311342592592998</v>
      </c>
      <c r="N608" s="24">
        <v>20</v>
      </c>
      <c r="O608" s="21" t="s">
        <v>66</v>
      </c>
      <c r="P608" s="24">
        <f>TotalMov[[#This Row],[Confirmed activ. 3 (ILE03)]]</f>
        <v>20</v>
      </c>
      <c r="Q608" s="24">
        <v>20</v>
      </c>
      <c r="R608" s="21" t="s">
        <v>66</v>
      </c>
      <c r="S608" s="21" t="s">
        <v>72</v>
      </c>
    </row>
    <row r="609" spans="1:19" x14ac:dyDescent="0.35">
      <c r="A609" s="21">
        <v>1530338</v>
      </c>
      <c r="B609" s="53">
        <v>411587</v>
      </c>
      <c r="C609" s="21">
        <f>VLOOKUP(TotalMov[[#This Row],[Order]],'Total Mov by SS'!B:C,2,0)</f>
        <v>126</v>
      </c>
      <c r="D609" s="21" t="s">
        <v>59</v>
      </c>
      <c r="E609" s="21" t="s">
        <v>104</v>
      </c>
      <c r="F609" s="21" t="s">
        <v>69</v>
      </c>
      <c r="G609" s="21" t="s">
        <v>62</v>
      </c>
      <c r="H609" s="21" t="s">
        <v>70</v>
      </c>
      <c r="I609" s="21" t="s">
        <v>100</v>
      </c>
      <c r="J609" s="22">
        <v>43635</v>
      </c>
      <c r="K609" s="23">
        <v>0.73320601851851996</v>
      </c>
      <c r="L609" s="22">
        <v>43635</v>
      </c>
      <c r="M609" s="23">
        <v>0.73320601851851996</v>
      </c>
      <c r="N609" s="24">
        <v>30</v>
      </c>
      <c r="O609" s="21" t="s">
        <v>66</v>
      </c>
      <c r="P609" s="24">
        <f>TotalMov[[#This Row],[Confirmed activ. 3 (ILE03)]]</f>
        <v>30</v>
      </c>
      <c r="Q609" s="24">
        <v>30</v>
      </c>
      <c r="R609" s="21" t="s">
        <v>66</v>
      </c>
      <c r="S609" s="21" t="s">
        <v>72</v>
      </c>
    </row>
    <row r="610" spans="1:19" x14ac:dyDescent="0.35">
      <c r="A610" s="21">
        <v>1530338</v>
      </c>
      <c r="B610" s="53">
        <v>411587</v>
      </c>
      <c r="C610" s="21">
        <f>VLOOKUP(TotalMov[[#This Row],[Order]],'Total Mov by SS'!B:C,2,0)</f>
        <v>126</v>
      </c>
      <c r="D610" s="21" t="s">
        <v>59</v>
      </c>
      <c r="E610" s="21" t="s">
        <v>113</v>
      </c>
      <c r="F610" s="21" t="s">
        <v>102</v>
      </c>
      <c r="G610" s="21" t="s">
        <v>62</v>
      </c>
      <c r="H610" s="21" t="s">
        <v>100</v>
      </c>
      <c r="I610" s="21" t="s">
        <v>103</v>
      </c>
      <c r="J610" s="22">
        <v>43635</v>
      </c>
      <c r="K610" s="23">
        <v>0.73340277777777996</v>
      </c>
      <c r="L610" s="22">
        <v>43635</v>
      </c>
      <c r="M610" s="23">
        <v>0.73340277777777996</v>
      </c>
      <c r="N610" s="24">
        <v>30</v>
      </c>
      <c r="O610" s="21" t="s">
        <v>66</v>
      </c>
      <c r="P610" s="24">
        <f>TotalMov[[#This Row],[Confirmed activ. 3 (ILE03)]]</f>
        <v>30</v>
      </c>
      <c r="Q610" s="24">
        <v>30</v>
      </c>
      <c r="R610" s="21" t="s">
        <v>66</v>
      </c>
      <c r="S610" s="21" t="s">
        <v>72</v>
      </c>
    </row>
    <row r="611" spans="1:19" x14ac:dyDescent="0.35">
      <c r="A611" s="21">
        <v>1530338</v>
      </c>
      <c r="B611" s="53">
        <v>411587</v>
      </c>
      <c r="C611" s="21">
        <f>VLOOKUP(TotalMov[[#This Row],[Order]],'Total Mov by SS'!B:C,2,0)</f>
        <v>126</v>
      </c>
      <c r="D611" s="21" t="s">
        <v>59</v>
      </c>
      <c r="E611" s="21" t="s">
        <v>114</v>
      </c>
      <c r="F611" s="21" t="s">
        <v>102</v>
      </c>
      <c r="G611" s="21" t="s">
        <v>105</v>
      </c>
      <c r="H611" s="21" t="s">
        <v>100</v>
      </c>
      <c r="I611" s="21" t="s">
        <v>106</v>
      </c>
      <c r="J611" s="22">
        <v>43636</v>
      </c>
      <c r="K611" s="23">
        <v>0.62690972222221997</v>
      </c>
      <c r="L611" s="22">
        <v>43636</v>
      </c>
      <c r="M611" s="23">
        <v>0.62690972222221997</v>
      </c>
      <c r="N611" s="24">
        <v>45</v>
      </c>
      <c r="O611" s="21" t="s">
        <v>66</v>
      </c>
      <c r="P611" s="24">
        <f>TotalMov[[#This Row],[Confirmed activ. 3 (ILE03)]]</f>
        <v>45</v>
      </c>
      <c r="Q611" s="24">
        <v>45</v>
      </c>
      <c r="R611" s="21" t="s">
        <v>66</v>
      </c>
      <c r="S611" s="21" t="s">
        <v>72</v>
      </c>
    </row>
    <row r="612" spans="1:19" x14ac:dyDescent="0.35">
      <c r="A612" s="21">
        <v>1530338</v>
      </c>
      <c r="B612" s="53">
        <v>411587</v>
      </c>
      <c r="C612" s="21">
        <f>VLOOKUP(TotalMov[[#This Row],[Order]],'Total Mov by SS'!B:C,2,0)</f>
        <v>126</v>
      </c>
      <c r="D612" s="21" t="s">
        <v>107</v>
      </c>
      <c r="E612" s="21" t="s">
        <v>60</v>
      </c>
      <c r="F612" s="21" t="s">
        <v>61</v>
      </c>
      <c r="G612" s="21" t="s">
        <v>90</v>
      </c>
      <c r="H612" s="21" t="s">
        <v>63</v>
      </c>
      <c r="I612" s="21" t="s">
        <v>108</v>
      </c>
      <c r="J612" s="22">
        <v>43627</v>
      </c>
      <c r="K612" s="23">
        <v>0.36273148148147999</v>
      </c>
      <c r="L612" s="22">
        <v>43627</v>
      </c>
      <c r="M612" s="23">
        <v>0.66619212962963004</v>
      </c>
      <c r="N612" s="25">
        <v>7.2830000000000004</v>
      </c>
      <c r="O612" s="21" t="s">
        <v>77</v>
      </c>
      <c r="P612" s="24">
        <f>TotalMov[[#This Row],[Confirmed activ. 3 (ILE03)]]*60</f>
        <v>436.98</v>
      </c>
      <c r="Q612" s="24">
        <v>1</v>
      </c>
      <c r="R612" s="21" t="s">
        <v>66</v>
      </c>
      <c r="S612" s="21" t="s">
        <v>67</v>
      </c>
    </row>
    <row r="613" spans="1:19" x14ac:dyDescent="0.35">
      <c r="A613" s="21">
        <v>1530338</v>
      </c>
      <c r="B613" s="53">
        <v>411587</v>
      </c>
      <c r="C613" s="21">
        <f>VLOOKUP(TotalMov[[#This Row],[Order]],'Total Mov by SS'!B:C,2,0)</f>
        <v>126</v>
      </c>
      <c r="D613" s="21" t="s">
        <v>109</v>
      </c>
      <c r="E613" s="21" t="s">
        <v>95</v>
      </c>
      <c r="F613" s="21" t="s">
        <v>83</v>
      </c>
      <c r="G613" s="21" t="s">
        <v>90</v>
      </c>
      <c r="H613" s="21" t="s">
        <v>84</v>
      </c>
      <c r="I613" s="21" t="s">
        <v>110</v>
      </c>
      <c r="J613" s="22"/>
      <c r="K613" s="23">
        <v>0</v>
      </c>
      <c r="L613" s="22"/>
      <c r="M613" s="23">
        <v>0</v>
      </c>
      <c r="N613" s="25">
        <v>0</v>
      </c>
      <c r="O613" s="21" t="s">
        <v>93</v>
      </c>
      <c r="P613" s="24"/>
      <c r="Q613" s="24">
        <v>5</v>
      </c>
      <c r="R613" s="21" t="s">
        <v>66</v>
      </c>
      <c r="S613" s="21" t="s">
        <v>94</v>
      </c>
    </row>
    <row r="614" spans="1:19" x14ac:dyDescent="0.35">
      <c r="A614" s="21">
        <v>1530339</v>
      </c>
      <c r="B614" s="53">
        <v>411587</v>
      </c>
      <c r="C614" s="21">
        <f>VLOOKUP(TotalMov[[#This Row],[Order]],'Total Mov by SS'!B:C,2,0)</f>
        <v>127</v>
      </c>
      <c r="D614" s="21" t="s">
        <v>59</v>
      </c>
      <c r="E614" s="21" t="s">
        <v>60</v>
      </c>
      <c r="F614" s="21" t="s">
        <v>83</v>
      </c>
      <c r="G614" s="21" t="s">
        <v>62</v>
      </c>
      <c r="H614" s="21" t="s">
        <v>84</v>
      </c>
      <c r="I614" s="21" t="s">
        <v>111</v>
      </c>
      <c r="J614" s="22">
        <v>43611</v>
      </c>
      <c r="K614" s="23">
        <v>0.63938657407406996</v>
      </c>
      <c r="L614" s="22">
        <v>43612</v>
      </c>
      <c r="M614" s="23">
        <v>0.39045138888889003</v>
      </c>
      <c r="N614" s="25">
        <v>3.5270000000000001</v>
      </c>
      <c r="O614" s="21" t="s">
        <v>77</v>
      </c>
      <c r="P614" s="24">
        <f>TotalMov[[#This Row],[Confirmed activ. 3 (ILE03)]]*60</f>
        <v>211.62</v>
      </c>
      <c r="Q614" s="24">
        <v>40</v>
      </c>
      <c r="R614" s="21" t="s">
        <v>66</v>
      </c>
      <c r="S614" s="21" t="s">
        <v>67</v>
      </c>
    </row>
    <row r="615" spans="1:19" x14ac:dyDescent="0.35">
      <c r="A615" s="21">
        <v>1530339</v>
      </c>
      <c r="B615" s="53">
        <v>411587</v>
      </c>
      <c r="C615" s="21">
        <f>VLOOKUP(TotalMov[[#This Row],[Order]],'Total Mov by SS'!B:C,2,0)</f>
        <v>127</v>
      </c>
      <c r="D615" s="21" t="s">
        <v>59</v>
      </c>
      <c r="E615" s="21" t="s">
        <v>68</v>
      </c>
      <c r="F615" s="21" t="s">
        <v>61</v>
      </c>
      <c r="G615" s="21" t="s">
        <v>62</v>
      </c>
      <c r="H615" s="21" t="s">
        <v>63</v>
      </c>
      <c r="I615" s="21" t="s">
        <v>64</v>
      </c>
      <c r="J615" s="22">
        <v>43612</v>
      </c>
      <c r="K615" s="23">
        <v>0.39237268518518997</v>
      </c>
      <c r="L615" s="22">
        <v>43612</v>
      </c>
      <c r="M615" s="23">
        <v>0.39672453703704003</v>
      </c>
      <c r="N615" s="25">
        <v>6.2670000000000003</v>
      </c>
      <c r="O615" s="21" t="s">
        <v>66</v>
      </c>
      <c r="P615" s="24">
        <f>TotalMov[[#This Row],[Confirmed activ. 3 (ILE03)]]</f>
        <v>6.2670000000000003</v>
      </c>
      <c r="Q615" s="24">
        <v>15</v>
      </c>
      <c r="R615" s="21" t="s">
        <v>66</v>
      </c>
      <c r="S615" s="21" t="s">
        <v>67</v>
      </c>
    </row>
    <row r="616" spans="1:19" x14ac:dyDescent="0.35">
      <c r="A616" s="21">
        <v>1530339</v>
      </c>
      <c r="B616" s="53">
        <v>411587</v>
      </c>
      <c r="C616" s="21">
        <f>VLOOKUP(TotalMov[[#This Row],[Order]],'Total Mov by SS'!B:C,2,0)</f>
        <v>127</v>
      </c>
      <c r="D616" s="21" t="s">
        <v>59</v>
      </c>
      <c r="E616" s="21" t="s">
        <v>73</v>
      </c>
      <c r="F616" s="21" t="s">
        <v>69</v>
      </c>
      <c r="G616" s="21" t="s">
        <v>62</v>
      </c>
      <c r="H616" s="21" t="s">
        <v>70</v>
      </c>
      <c r="I616" s="21" t="s">
        <v>71</v>
      </c>
      <c r="J616" s="22">
        <v>43612</v>
      </c>
      <c r="K616" s="23">
        <v>0.40883101851852</v>
      </c>
      <c r="L616" s="22">
        <v>43612</v>
      </c>
      <c r="M616" s="23">
        <v>0.40883101851852</v>
      </c>
      <c r="N616" s="24">
        <v>20</v>
      </c>
      <c r="O616" s="21" t="s">
        <v>66</v>
      </c>
      <c r="P616" s="24">
        <f>TotalMov[[#This Row],[Confirmed activ. 3 (ILE03)]]</f>
        <v>20</v>
      </c>
      <c r="Q616" s="24">
        <v>20</v>
      </c>
      <c r="R616" s="21" t="s">
        <v>66</v>
      </c>
      <c r="S616" s="21" t="s">
        <v>72</v>
      </c>
    </row>
    <row r="617" spans="1:19" x14ac:dyDescent="0.35">
      <c r="A617" s="21">
        <v>1530339</v>
      </c>
      <c r="B617" s="53">
        <v>411587</v>
      </c>
      <c r="C617" s="21">
        <f>VLOOKUP(TotalMov[[#This Row],[Order]],'Total Mov by SS'!B:C,2,0)</f>
        <v>127</v>
      </c>
      <c r="D617" s="21" t="s">
        <v>59</v>
      </c>
      <c r="E617" s="21" t="s">
        <v>75</v>
      </c>
      <c r="F617" s="21" t="s">
        <v>61</v>
      </c>
      <c r="G617" s="21" t="s">
        <v>62</v>
      </c>
      <c r="H617" s="21" t="s">
        <v>63</v>
      </c>
      <c r="I617" s="21" t="s">
        <v>74</v>
      </c>
      <c r="J617" s="22">
        <v>43612</v>
      </c>
      <c r="K617" s="23">
        <v>0.42653935185184999</v>
      </c>
      <c r="L617" s="22">
        <v>43612</v>
      </c>
      <c r="M617" s="23">
        <v>0.63660879629629996</v>
      </c>
      <c r="N617" s="25">
        <v>5.0419999999999998</v>
      </c>
      <c r="O617" s="21" t="s">
        <v>77</v>
      </c>
      <c r="P617" s="24">
        <f>TotalMov[[#This Row],[Confirmed activ. 3 (ILE03)]]*60</f>
        <v>302.52</v>
      </c>
      <c r="Q617" s="24">
        <v>350</v>
      </c>
      <c r="R617" s="21" t="s">
        <v>66</v>
      </c>
      <c r="S617" s="21" t="s">
        <v>67</v>
      </c>
    </row>
    <row r="618" spans="1:19" x14ac:dyDescent="0.35">
      <c r="A618" s="21">
        <v>1530339</v>
      </c>
      <c r="B618" s="53">
        <v>411587</v>
      </c>
      <c r="C618" s="21">
        <f>VLOOKUP(TotalMov[[#This Row],[Order]],'Total Mov by SS'!B:C,2,0)</f>
        <v>127</v>
      </c>
      <c r="D618" s="21" t="s">
        <v>59</v>
      </c>
      <c r="E618" s="21" t="s">
        <v>78</v>
      </c>
      <c r="F618" s="21" t="s">
        <v>61</v>
      </c>
      <c r="G618" s="21" t="s">
        <v>62</v>
      </c>
      <c r="H618" s="21" t="s">
        <v>63</v>
      </c>
      <c r="I618" s="21" t="s">
        <v>76</v>
      </c>
      <c r="J618" s="22">
        <v>43613</v>
      </c>
      <c r="K618" s="23">
        <v>0.54131944444444002</v>
      </c>
      <c r="L618" s="22">
        <v>43615</v>
      </c>
      <c r="M618" s="23">
        <v>0.64020833333333005</v>
      </c>
      <c r="N618" s="25">
        <v>17.483000000000001</v>
      </c>
      <c r="O618" s="21" t="s">
        <v>77</v>
      </c>
      <c r="P618" s="24">
        <f>TotalMov[[#This Row],[Confirmed activ. 3 (ILE03)]]*60</f>
        <v>1048.98</v>
      </c>
      <c r="Q618" s="24">
        <v>1020</v>
      </c>
      <c r="R618" s="21" t="s">
        <v>66</v>
      </c>
      <c r="S618" s="21" t="s">
        <v>67</v>
      </c>
    </row>
    <row r="619" spans="1:19" x14ac:dyDescent="0.35">
      <c r="A619" s="21">
        <v>1530339</v>
      </c>
      <c r="B619" s="53">
        <v>411587</v>
      </c>
      <c r="C619" s="21">
        <f>VLOOKUP(TotalMov[[#This Row],[Order]],'Total Mov by SS'!B:C,2,0)</f>
        <v>127</v>
      </c>
      <c r="D619" s="21" t="s">
        <v>59</v>
      </c>
      <c r="E619" s="21" t="s">
        <v>80</v>
      </c>
      <c r="F619" s="21" t="s">
        <v>61</v>
      </c>
      <c r="G619" s="21" t="s">
        <v>62</v>
      </c>
      <c r="H619" s="21" t="s">
        <v>63</v>
      </c>
      <c r="I619" s="21" t="s">
        <v>112</v>
      </c>
      <c r="J619" s="22">
        <v>43625</v>
      </c>
      <c r="K619" s="23">
        <v>0.31493055555555999</v>
      </c>
      <c r="L619" s="22">
        <v>43626</v>
      </c>
      <c r="M619" s="23">
        <v>0.74923611111110999</v>
      </c>
      <c r="N619" s="25">
        <v>19.620999999999999</v>
      </c>
      <c r="O619" s="21" t="s">
        <v>77</v>
      </c>
      <c r="P619" s="24">
        <f>TotalMov[[#This Row],[Confirmed activ. 3 (ILE03)]]*60</f>
        <v>1177.26</v>
      </c>
      <c r="Q619" s="24">
        <v>50</v>
      </c>
      <c r="R619" s="21" t="s">
        <v>66</v>
      </c>
      <c r="S619" s="21" t="s">
        <v>67</v>
      </c>
    </row>
    <row r="620" spans="1:19" x14ac:dyDescent="0.35">
      <c r="A620" s="21">
        <v>1530339</v>
      </c>
      <c r="B620" s="53">
        <v>411587</v>
      </c>
      <c r="C620" s="21">
        <f>VLOOKUP(TotalMov[[#This Row],[Order]],'Total Mov by SS'!B:C,2,0)</f>
        <v>127</v>
      </c>
      <c r="D620" s="21" t="s">
        <v>59</v>
      </c>
      <c r="E620" s="21" t="s">
        <v>82</v>
      </c>
      <c r="F620" s="21" t="s">
        <v>89</v>
      </c>
      <c r="G620" s="21" t="s">
        <v>90</v>
      </c>
      <c r="H620" s="21" t="s">
        <v>91</v>
      </c>
      <c r="I620" s="21" t="s">
        <v>92</v>
      </c>
      <c r="J620" s="22"/>
      <c r="K620" s="23">
        <v>0</v>
      </c>
      <c r="L620" s="22"/>
      <c r="M620" s="23">
        <v>0</v>
      </c>
      <c r="N620" s="25">
        <v>0</v>
      </c>
      <c r="O620" s="21" t="s">
        <v>93</v>
      </c>
      <c r="P620" s="24"/>
      <c r="Q620" s="24">
        <v>2150</v>
      </c>
      <c r="R620" s="21" t="s">
        <v>66</v>
      </c>
      <c r="S620" s="21" t="s">
        <v>94</v>
      </c>
    </row>
    <row r="621" spans="1:19" x14ac:dyDescent="0.35">
      <c r="A621" s="21">
        <v>1530339</v>
      </c>
      <c r="B621" s="53">
        <v>411587</v>
      </c>
      <c r="C621" s="21">
        <f>VLOOKUP(TotalMov[[#This Row],[Order]],'Total Mov by SS'!B:C,2,0)</f>
        <v>127</v>
      </c>
      <c r="D621" s="21" t="s">
        <v>59</v>
      </c>
      <c r="E621" s="21" t="s">
        <v>85</v>
      </c>
      <c r="F621" s="21" t="s">
        <v>69</v>
      </c>
      <c r="G621" s="21" t="s">
        <v>62</v>
      </c>
      <c r="H621" s="21" t="s">
        <v>70</v>
      </c>
      <c r="I621" s="21" t="s">
        <v>79</v>
      </c>
      <c r="J621" s="22">
        <v>43627</v>
      </c>
      <c r="K621" s="23">
        <v>0.35438657407406998</v>
      </c>
      <c r="L621" s="22">
        <v>43627</v>
      </c>
      <c r="M621" s="23">
        <v>0.35438657407406998</v>
      </c>
      <c r="N621" s="24">
        <v>20</v>
      </c>
      <c r="O621" s="21" t="s">
        <v>66</v>
      </c>
      <c r="P621" s="24">
        <f>TotalMov[[#This Row],[Confirmed activ. 3 (ILE03)]]</f>
        <v>20</v>
      </c>
      <c r="Q621" s="24">
        <v>20</v>
      </c>
      <c r="R621" s="21" t="s">
        <v>66</v>
      </c>
      <c r="S621" s="21" t="s">
        <v>72</v>
      </c>
    </row>
    <row r="622" spans="1:19" x14ac:dyDescent="0.35">
      <c r="A622" s="21">
        <v>1530339</v>
      </c>
      <c r="B622" s="53">
        <v>411587</v>
      </c>
      <c r="C622" s="21">
        <f>VLOOKUP(TotalMov[[#This Row],[Order]],'Total Mov by SS'!B:C,2,0)</f>
        <v>127</v>
      </c>
      <c r="D622" s="21" t="s">
        <v>59</v>
      </c>
      <c r="E622" s="21" t="s">
        <v>88</v>
      </c>
      <c r="F622" s="21" t="s">
        <v>69</v>
      </c>
      <c r="G622" s="21" t="s">
        <v>62</v>
      </c>
      <c r="H622" s="21" t="s">
        <v>70</v>
      </c>
      <c r="I622" s="21" t="s">
        <v>81</v>
      </c>
      <c r="J622" s="22">
        <v>43627</v>
      </c>
      <c r="K622" s="23">
        <v>0.38410879629630001</v>
      </c>
      <c r="L622" s="22">
        <v>43627</v>
      </c>
      <c r="M622" s="23">
        <v>0.38410879629630001</v>
      </c>
      <c r="N622" s="24">
        <v>20</v>
      </c>
      <c r="O622" s="21" t="s">
        <v>66</v>
      </c>
      <c r="P622" s="24">
        <f>TotalMov[[#This Row],[Confirmed activ. 3 (ILE03)]]</f>
        <v>20</v>
      </c>
      <c r="Q622" s="24">
        <v>20</v>
      </c>
      <c r="R622" s="21" t="s">
        <v>66</v>
      </c>
      <c r="S622" s="21" t="s">
        <v>72</v>
      </c>
    </row>
    <row r="623" spans="1:19" x14ac:dyDescent="0.35">
      <c r="A623" s="21">
        <v>1530339</v>
      </c>
      <c r="B623" s="53">
        <v>411587</v>
      </c>
      <c r="C623" s="21">
        <f>VLOOKUP(TotalMov[[#This Row],[Order]],'Total Mov by SS'!B:C,2,0)</f>
        <v>127</v>
      </c>
      <c r="D623" s="21" t="s">
        <v>59</v>
      </c>
      <c r="E623" s="21" t="s">
        <v>95</v>
      </c>
      <c r="F623" s="21" t="s">
        <v>83</v>
      </c>
      <c r="G623" s="21" t="s">
        <v>62</v>
      </c>
      <c r="H623" s="21" t="s">
        <v>84</v>
      </c>
      <c r="I623" s="21" t="s">
        <v>84</v>
      </c>
      <c r="J623" s="22">
        <v>43627</v>
      </c>
      <c r="K623" s="23">
        <v>0.60396990740740997</v>
      </c>
      <c r="L623" s="22">
        <v>43628</v>
      </c>
      <c r="M623" s="23">
        <v>0.62503472222222001</v>
      </c>
      <c r="N623" s="25">
        <v>344.10700000000003</v>
      </c>
      <c r="O623" s="21" t="s">
        <v>66</v>
      </c>
      <c r="P623" s="24">
        <f>TotalMov[[#This Row],[Confirmed activ. 3 (ILE03)]]</f>
        <v>344.10700000000003</v>
      </c>
      <c r="Q623" s="24">
        <v>450</v>
      </c>
      <c r="R623" s="21" t="s">
        <v>66</v>
      </c>
      <c r="S623" s="21" t="s">
        <v>67</v>
      </c>
    </row>
    <row r="624" spans="1:19" x14ac:dyDescent="0.35">
      <c r="A624" s="21">
        <v>1530339</v>
      </c>
      <c r="B624" s="53">
        <v>411587</v>
      </c>
      <c r="C624" s="21">
        <f>VLOOKUP(TotalMov[[#This Row],[Order]],'Total Mov by SS'!B:C,2,0)</f>
        <v>127</v>
      </c>
      <c r="D624" s="21" t="s">
        <v>59</v>
      </c>
      <c r="E624" s="21" t="s">
        <v>97</v>
      </c>
      <c r="F624" s="21" t="s">
        <v>86</v>
      </c>
      <c r="G624" s="21" t="s">
        <v>62</v>
      </c>
      <c r="H624" s="21" t="s">
        <v>87</v>
      </c>
      <c r="I624" s="21" t="s">
        <v>87</v>
      </c>
      <c r="J624" s="22">
        <v>43640</v>
      </c>
      <c r="K624" s="23">
        <v>0.54062500000000002</v>
      </c>
      <c r="L624" s="22">
        <v>43640</v>
      </c>
      <c r="M624" s="23">
        <v>0.54062500000000002</v>
      </c>
      <c r="N624" s="24">
        <v>20</v>
      </c>
      <c r="O624" s="21" t="s">
        <v>66</v>
      </c>
      <c r="P624" s="24">
        <f>TotalMov[[#This Row],[Confirmed activ. 3 (ILE03)]]</f>
        <v>20</v>
      </c>
      <c r="Q624" s="24">
        <v>20</v>
      </c>
      <c r="R624" s="21" t="s">
        <v>66</v>
      </c>
      <c r="S624" s="21" t="s">
        <v>72</v>
      </c>
    </row>
    <row r="625" spans="1:19" x14ac:dyDescent="0.35">
      <c r="A625" s="21">
        <v>1530339</v>
      </c>
      <c r="B625" s="53">
        <v>411587</v>
      </c>
      <c r="C625" s="21">
        <f>VLOOKUP(TotalMov[[#This Row],[Order]],'Total Mov by SS'!B:C,2,0)</f>
        <v>127</v>
      </c>
      <c r="D625" s="21" t="s">
        <v>59</v>
      </c>
      <c r="E625" s="21" t="s">
        <v>99</v>
      </c>
      <c r="F625" s="21" t="s">
        <v>61</v>
      </c>
      <c r="G625" s="21" t="s">
        <v>62</v>
      </c>
      <c r="H625" s="21" t="s">
        <v>63</v>
      </c>
      <c r="I625" s="21" t="s">
        <v>96</v>
      </c>
      <c r="J625" s="22">
        <v>43640</v>
      </c>
      <c r="K625" s="23">
        <v>0.54307870370370004</v>
      </c>
      <c r="L625" s="22">
        <v>43640</v>
      </c>
      <c r="M625" s="23">
        <v>0.55157407407407</v>
      </c>
      <c r="N625" s="25">
        <v>3.9670000000000001</v>
      </c>
      <c r="O625" s="21" t="s">
        <v>66</v>
      </c>
      <c r="P625" s="24">
        <f>TotalMov[[#This Row],[Confirmed activ. 3 (ILE03)]]</f>
        <v>3.9670000000000001</v>
      </c>
      <c r="Q625" s="24">
        <v>100</v>
      </c>
      <c r="R625" s="21" t="s">
        <v>66</v>
      </c>
      <c r="S625" s="21" t="s">
        <v>67</v>
      </c>
    </row>
    <row r="626" spans="1:19" x14ac:dyDescent="0.35">
      <c r="A626" s="21">
        <v>1530339</v>
      </c>
      <c r="B626" s="53">
        <v>411587</v>
      </c>
      <c r="C626" s="21">
        <f>VLOOKUP(TotalMov[[#This Row],[Order]],'Total Mov by SS'!B:C,2,0)</f>
        <v>127</v>
      </c>
      <c r="D626" s="21" t="s">
        <v>59</v>
      </c>
      <c r="E626" s="21" t="s">
        <v>101</v>
      </c>
      <c r="F626" s="21" t="s">
        <v>69</v>
      </c>
      <c r="G626" s="21" t="s">
        <v>62</v>
      </c>
      <c r="H626" s="21" t="s">
        <v>70</v>
      </c>
      <c r="I626" s="21" t="s">
        <v>98</v>
      </c>
      <c r="J626" s="22">
        <v>43641</v>
      </c>
      <c r="K626" s="23">
        <v>0.41947916666667001</v>
      </c>
      <c r="L626" s="22">
        <v>43641</v>
      </c>
      <c r="M626" s="23">
        <v>0.41947916666667001</v>
      </c>
      <c r="N626" s="24">
        <v>20</v>
      </c>
      <c r="O626" s="21" t="s">
        <v>66</v>
      </c>
      <c r="P626" s="24">
        <f>TotalMov[[#This Row],[Confirmed activ. 3 (ILE03)]]</f>
        <v>20</v>
      </c>
      <c r="Q626" s="24">
        <v>20</v>
      </c>
      <c r="R626" s="21" t="s">
        <v>66</v>
      </c>
      <c r="S626" s="21" t="s">
        <v>72</v>
      </c>
    </row>
    <row r="627" spans="1:19" x14ac:dyDescent="0.35">
      <c r="A627" s="21">
        <v>1530339</v>
      </c>
      <c r="B627" s="53">
        <v>411587</v>
      </c>
      <c r="C627" s="21">
        <f>VLOOKUP(TotalMov[[#This Row],[Order]],'Total Mov by SS'!B:C,2,0)</f>
        <v>127</v>
      </c>
      <c r="D627" s="21" t="s">
        <v>59</v>
      </c>
      <c r="E627" s="21" t="s">
        <v>104</v>
      </c>
      <c r="F627" s="21" t="s">
        <v>69</v>
      </c>
      <c r="G627" s="21" t="s">
        <v>62</v>
      </c>
      <c r="H627" s="21" t="s">
        <v>70</v>
      </c>
      <c r="I627" s="21" t="s">
        <v>100</v>
      </c>
      <c r="J627" s="22">
        <v>43641</v>
      </c>
      <c r="K627" s="23">
        <v>0.61611111111111005</v>
      </c>
      <c r="L627" s="22">
        <v>43641</v>
      </c>
      <c r="M627" s="23">
        <v>0.61611111111111005</v>
      </c>
      <c r="N627" s="24">
        <v>30</v>
      </c>
      <c r="O627" s="21" t="s">
        <v>66</v>
      </c>
      <c r="P627" s="24">
        <f>TotalMov[[#This Row],[Confirmed activ. 3 (ILE03)]]</f>
        <v>30</v>
      </c>
      <c r="Q627" s="24">
        <v>30</v>
      </c>
      <c r="R627" s="21" t="s">
        <v>66</v>
      </c>
      <c r="S627" s="21" t="s">
        <v>72</v>
      </c>
    </row>
    <row r="628" spans="1:19" x14ac:dyDescent="0.35">
      <c r="A628" s="21">
        <v>1530339</v>
      </c>
      <c r="B628" s="53">
        <v>411587</v>
      </c>
      <c r="C628" s="21">
        <f>VLOOKUP(TotalMov[[#This Row],[Order]],'Total Mov by SS'!B:C,2,0)</f>
        <v>127</v>
      </c>
      <c r="D628" s="21" t="s">
        <v>59</v>
      </c>
      <c r="E628" s="21" t="s">
        <v>113</v>
      </c>
      <c r="F628" s="21" t="s">
        <v>102</v>
      </c>
      <c r="G628" s="21" t="s">
        <v>62</v>
      </c>
      <c r="H628" s="21" t="s">
        <v>100</v>
      </c>
      <c r="I628" s="21" t="s">
        <v>103</v>
      </c>
      <c r="J628" s="22">
        <v>43641</v>
      </c>
      <c r="K628" s="23">
        <v>0.61614583333332995</v>
      </c>
      <c r="L628" s="22">
        <v>43641</v>
      </c>
      <c r="M628" s="23">
        <v>0.61614583333332995</v>
      </c>
      <c r="N628" s="24">
        <v>30</v>
      </c>
      <c r="O628" s="21" t="s">
        <v>66</v>
      </c>
      <c r="P628" s="24">
        <f>TotalMov[[#This Row],[Confirmed activ. 3 (ILE03)]]</f>
        <v>30</v>
      </c>
      <c r="Q628" s="24">
        <v>30</v>
      </c>
      <c r="R628" s="21" t="s">
        <v>66</v>
      </c>
      <c r="S628" s="21" t="s">
        <v>72</v>
      </c>
    </row>
    <row r="629" spans="1:19" x14ac:dyDescent="0.35">
      <c r="A629" s="21">
        <v>1530339</v>
      </c>
      <c r="B629" s="53">
        <v>411587</v>
      </c>
      <c r="C629" s="21">
        <f>VLOOKUP(TotalMov[[#This Row],[Order]],'Total Mov by SS'!B:C,2,0)</f>
        <v>127</v>
      </c>
      <c r="D629" s="21" t="s">
        <v>59</v>
      </c>
      <c r="E629" s="21" t="s">
        <v>114</v>
      </c>
      <c r="F629" s="21" t="s">
        <v>102</v>
      </c>
      <c r="G629" s="21" t="s">
        <v>105</v>
      </c>
      <c r="H629" s="21" t="s">
        <v>100</v>
      </c>
      <c r="I629" s="21" t="s">
        <v>106</v>
      </c>
      <c r="J629" s="22">
        <v>43641</v>
      </c>
      <c r="K629" s="23">
        <v>0.74070601851852003</v>
      </c>
      <c r="L629" s="22">
        <v>43641</v>
      </c>
      <c r="M629" s="23">
        <v>0.74070601851852003</v>
      </c>
      <c r="N629" s="24">
        <v>45</v>
      </c>
      <c r="O629" s="21" t="s">
        <v>66</v>
      </c>
      <c r="P629" s="24">
        <f>TotalMov[[#This Row],[Confirmed activ. 3 (ILE03)]]</f>
        <v>45</v>
      </c>
      <c r="Q629" s="24">
        <v>45</v>
      </c>
      <c r="R629" s="21" t="s">
        <v>66</v>
      </c>
      <c r="S629" s="21" t="s">
        <v>72</v>
      </c>
    </row>
    <row r="630" spans="1:19" x14ac:dyDescent="0.35">
      <c r="A630" s="21">
        <v>1530339</v>
      </c>
      <c r="B630" s="53">
        <v>411587</v>
      </c>
      <c r="C630" s="21">
        <f>VLOOKUP(TotalMov[[#This Row],[Order]],'Total Mov by SS'!B:C,2,0)</f>
        <v>127</v>
      </c>
      <c r="D630" s="21" t="s">
        <v>107</v>
      </c>
      <c r="E630" s="21" t="s">
        <v>60</v>
      </c>
      <c r="F630" s="21" t="s">
        <v>61</v>
      </c>
      <c r="G630" s="21" t="s">
        <v>90</v>
      </c>
      <c r="H630" s="21" t="s">
        <v>63</v>
      </c>
      <c r="I630" s="21" t="s">
        <v>108</v>
      </c>
      <c r="J630" s="22">
        <v>43632</v>
      </c>
      <c r="K630" s="23">
        <v>0.60621527777777995</v>
      </c>
      <c r="L630" s="22">
        <v>43632</v>
      </c>
      <c r="M630" s="23">
        <v>0.73648148148147996</v>
      </c>
      <c r="N630" s="25">
        <v>1.5629999999999999</v>
      </c>
      <c r="O630" s="21" t="s">
        <v>77</v>
      </c>
      <c r="P630" s="24">
        <f>TotalMov[[#This Row],[Confirmed activ. 3 (ILE03)]]*60</f>
        <v>93.78</v>
      </c>
      <c r="Q630" s="24">
        <v>1</v>
      </c>
      <c r="R630" s="21" t="s">
        <v>66</v>
      </c>
      <c r="S630" s="21" t="s">
        <v>67</v>
      </c>
    </row>
    <row r="631" spans="1:19" x14ac:dyDescent="0.35">
      <c r="A631" s="21">
        <v>1530339</v>
      </c>
      <c r="B631" s="53">
        <v>411587</v>
      </c>
      <c r="C631" s="21">
        <f>VLOOKUP(TotalMov[[#This Row],[Order]],'Total Mov by SS'!B:C,2,0)</f>
        <v>127</v>
      </c>
      <c r="D631" s="21" t="s">
        <v>109</v>
      </c>
      <c r="E631" s="21" t="s">
        <v>95</v>
      </c>
      <c r="F631" s="21" t="s">
        <v>83</v>
      </c>
      <c r="G631" s="21" t="s">
        <v>90</v>
      </c>
      <c r="H631" s="21" t="s">
        <v>84</v>
      </c>
      <c r="I631" s="21" t="s">
        <v>110</v>
      </c>
      <c r="J631" s="22">
        <v>43627</v>
      </c>
      <c r="K631" s="23">
        <v>0.63041666666666996</v>
      </c>
      <c r="L631" s="22">
        <v>43627</v>
      </c>
      <c r="M631" s="23">
        <v>0.95185185185184995</v>
      </c>
      <c r="N631" s="25">
        <v>2.5710000000000002</v>
      </c>
      <c r="O631" s="21" t="s">
        <v>77</v>
      </c>
      <c r="P631" s="24">
        <f>TotalMov[[#This Row],[Confirmed activ. 3 (ILE03)]]*60</f>
        <v>154.26000000000002</v>
      </c>
      <c r="Q631" s="24">
        <v>5</v>
      </c>
      <c r="R631" s="21" t="s">
        <v>66</v>
      </c>
      <c r="S631" s="21" t="s">
        <v>67</v>
      </c>
    </row>
    <row r="632" spans="1:19" x14ac:dyDescent="0.35">
      <c r="A632" s="21">
        <v>1530762</v>
      </c>
      <c r="B632" s="53">
        <v>411587</v>
      </c>
      <c r="C632" s="21">
        <f>VLOOKUP(TotalMov[[#This Row],[Order]],'Total Mov by SS'!B:C,2,0)</f>
        <v>132</v>
      </c>
      <c r="D632" s="21" t="s">
        <v>59</v>
      </c>
      <c r="E632" s="21" t="s">
        <v>60</v>
      </c>
      <c r="F632" s="21" t="s">
        <v>83</v>
      </c>
      <c r="G632" s="21" t="s">
        <v>62</v>
      </c>
      <c r="H632" s="21" t="s">
        <v>84</v>
      </c>
      <c r="I632" s="21" t="s">
        <v>111</v>
      </c>
      <c r="J632" s="22">
        <v>43600</v>
      </c>
      <c r="K632" s="23">
        <v>0.16789351851852</v>
      </c>
      <c r="L632" s="22">
        <v>43600</v>
      </c>
      <c r="M632" s="23">
        <v>0.25248842592593002</v>
      </c>
      <c r="N632" s="25">
        <v>20.3</v>
      </c>
      <c r="O632" s="21" t="s">
        <v>66</v>
      </c>
      <c r="P632" s="24">
        <f>TotalMov[[#This Row],[Confirmed activ. 3 (ILE03)]]</f>
        <v>20.3</v>
      </c>
      <c r="Q632" s="24">
        <v>40</v>
      </c>
      <c r="R632" s="21" t="s">
        <v>66</v>
      </c>
      <c r="S632" s="21" t="s">
        <v>67</v>
      </c>
    </row>
    <row r="633" spans="1:19" x14ac:dyDescent="0.35">
      <c r="A633" s="21">
        <v>1530762</v>
      </c>
      <c r="B633" s="53">
        <v>411587</v>
      </c>
      <c r="C633" s="21">
        <f>VLOOKUP(TotalMov[[#This Row],[Order]],'Total Mov by SS'!B:C,2,0)</f>
        <v>132</v>
      </c>
      <c r="D633" s="21" t="s">
        <v>59</v>
      </c>
      <c r="E633" s="21" t="s">
        <v>68</v>
      </c>
      <c r="F633" s="21" t="s">
        <v>61</v>
      </c>
      <c r="G633" s="21" t="s">
        <v>62</v>
      </c>
      <c r="H633" s="21" t="s">
        <v>63</v>
      </c>
      <c r="I633" s="21" t="s">
        <v>64</v>
      </c>
      <c r="J633" s="22">
        <v>43600</v>
      </c>
      <c r="K633" s="23">
        <v>0.51605324074073999</v>
      </c>
      <c r="L633" s="22">
        <v>43600</v>
      </c>
      <c r="M633" s="23">
        <v>0.52968749999999998</v>
      </c>
      <c r="N633" s="25">
        <v>19.632999999999999</v>
      </c>
      <c r="O633" s="21" t="s">
        <v>66</v>
      </c>
      <c r="P633" s="24">
        <f>TotalMov[[#This Row],[Confirmed activ. 3 (ILE03)]]</f>
        <v>19.632999999999999</v>
      </c>
      <c r="Q633" s="24">
        <v>15</v>
      </c>
      <c r="R633" s="21" t="s">
        <v>66</v>
      </c>
      <c r="S633" s="21" t="s">
        <v>67</v>
      </c>
    </row>
    <row r="634" spans="1:19" x14ac:dyDescent="0.35">
      <c r="A634" s="21">
        <v>1530762</v>
      </c>
      <c r="B634" s="53">
        <v>411587</v>
      </c>
      <c r="C634" s="21">
        <f>VLOOKUP(TotalMov[[#This Row],[Order]],'Total Mov by SS'!B:C,2,0)</f>
        <v>132</v>
      </c>
      <c r="D634" s="21" t="s">
        <v>59</v>
      </c>
      <c r="E634" s="21" t="s">
        <v>73</v>
      </c>
      <c r="F634" s="21" t="s">
        <v>69</v>
      </c>
      <c r="G634" s="21" t="s">
        <v>62</v>
      </c>
      <c r="H634" s="21" t="s">
        <v>70</v>
      </c>
      <c r="I634" s="21" t="s">
        <v>71</v>
      </c>
      <c r="J634" s="22">
        <v>43600</v>
      </c>
      <c r="K634" s="23">
        <v>0.55262731481480998</v>
      </c>
      <c r="L634" s="22">
        <v>43600</v>
      </c>
      <c r="M634" s="23">
        <v>0.55262731481480998</v>
      </c>
      <c r="N634" s="24">
        <v>20</v>
      </c>
      <c r="O634" s="21" t="s">
        <v>66</v>
      </c>
      <c r="P634" s="24">
        <f>TotalMov[[#This Row],[Confirmed activ. 3 (ILE03)]]</f>
        <v>20</v>
      </c>
      <c r="Q634" s="24">
        <v>20</v>
      </c>
      <c r="R634" s="21" t="s">
        <v>66</v>
      </c>
      <c r="S634" s="21" t="s">
        <v>72</v>
      </c>
    </row>
    <row r="635" spans="1:19" x14ac:dyDescent="0.35">
      <c r="A635" s="21">
        <v>1530762</v>
      </c>
      <c r="B635" s="53">
        <v>411587</v>
      </c>
      <c r="C635" s="21">
        <f>VLOOKUP(TotalMov[[#This Row],[Order]],'Total Mov by SS'!B:C,2,0)</f>
        <v>132</v>
      </c>
      <c r="D635" s="21" t="s">
        <v>59</v>
      </c>
      <c r="E635" s="21" t="s">
        <v>75</v>
      </c>
      <c r="F635" s="21" t="s">
        <v>61</v>
      </c>
      <c r="G635" s="21" t="s">
        <v>62</v>
      </c>
      <c r="H635" s="21" t="s">
        <v>63</v>
      </c>
      <c r="I635" s="21" t="s">
        <v>74</v>
      </c>
      <c r="J635" s="22">
        <v>43600</v>
      </c>
      <c r="K635" s="23">
        <v>0.55428240740740997</v>
      </c>
      <c r="L635" s="22">
        <v>43600</v>
      </c>
      <c r="M635" s="23">
        <v>0.64251157407407</v>
      </c>
      <c r="N635" s="25">
        <v>2.1179999999999999</v>
      </c>
      <c r="O635" s="21" t="s">
        <v>77</v>
      </c>
      <c r="P635" s="24">
        <f>TotalMov[[#This Row],[Confirmed activ. 3 (ILE03)]]*60</f>
        <v>127.08</v>
      </c>
      <c r="Q635" s="24">
        <v>350</v>
      </c>
      <c r="R635" s="21" t="s">
        <v>66</v>
      </c>
      <c r="S635" s="21" t="s">
        <v>67</v>
      </c>
    </row>
    <row r="636" spans="1:19" x14ac:dyDescent="0.35">
      <c r="A636" s="21">
        <v>1530762</v>
      </c>
      <c r="B636" s="53">
        <v>411587</v>
      </c>
      <c r="C636" s="21">
        <f>VLOOKUP(TotalMov[[#This Row],[Order]],'Total Mov by SS'!B:C,2,0)</f>
        <v>132</v>
      </c>
      <c r="D636" s="21" t="s">
        <v>59</v>
      </c>
      <c r="E636" s="21" t="s">
        <v>78</v>
      </c>
      <c r="F636" s="21" t="s">
        <v>61</v>
      </c>
      <c r="G636" s="21" t="s">
        <v>62</v>
      </c>
      <c r="H636" s="21" t="s">
        <v>63</v>
      </c>
      <c r="I636" s="21" t="s">
        <v>76</v>
      </c>
      <c r="J636" s="22">
        <v>43601</v>
      </c>
      <c r="K636" s="23">
        <v>0.30868055555556001</v>
      </c>
      <c r="L636" s="22">
        <v>43607</v>
      </c>
      <c r="M636" s="23">
        <v>0.43283564814815001</v>
      </c>
      <c r="N636" s="25">
        <v>33.045000000000002</v>
      </c>
      <c r="O636" s="21" t="s">
        <v>77</v>
      </c>
      <c r="P636" s="24">
        <f>TotalMov[[#This Row],[Confirmed activ. 3 (ILE03)]]*60</f>
        <v>1982.7</v>
      </c>
      <c r="Q636" s="24">
        <v>1020</v>
      </c>
      <c r="R636" s="21" t="s">
        <v>66</v>
      </c>
      <c r="S636" s="21" t="s">
        <v>67</v>
      </c>
    </row>
    <row r="637" spans="1:19" x14ac:dyDescent="0.35">
      <c r="A637" s="21">
        <v>1530762</v>
      </c>
      <c r="B637" s="53">
        <v>411587</v>
      </c>
      <c r="C637" s="21">
        <f>VLOOKUP(TotalMov[[#This Row],[Order]],'Total Mov by SS'!B:C,2,0)</f>
        <v>132</v>
      </c>
      <c r="D637" s="21" t="s">
        <v>59</v>
      </c>
      <c r="E637" s="21" t="s">
        <v>80</v>
      </c>
      <c r="F637" s="21" t="s">
        <v>61</v>
      </c>
      <c r="G637" s="21" t="s">
        <v>62</v>
      </c>
      <c r="H637" s="21" t="s">
        <v>63</v>
      </c>
      <c r="I637" s="21" t="s">
        <v>112</v>
      </c>
      <c r="J637" s="22">
        <v>43607</v>
      </c>
      <c r="K637" s="23">
        <v>0.43319444444444</v>
      </c>
      <c r="L637" s="22">
        <v>43607</v>
      </c>
      <c r="M637" s="23">
        <v>0.44695601851852002</v>
      </c>
      <c r="N637" s="25">
        <v>19.817</v>
      </c>
      <c r="O637" s="21" t="s">
        <v>66</v>
      </c>
      <c r="P637" s="24">
        <f>TotalMov[[#This Row],[Confirmed activ. 3 (ILE03)]]</f>
        <v>19.817</v>
      </c>
      <c r="Q637" s="24">
        <v>50</v>
      </c>
      <c r="R637" s="21" t="s">
        <v>66</v>
      </c>
      <c r="S637" s="21" t="s">
        <v>67</v>
      </c>
    </row>
    <row r="638" spans="1:19" x14ac:dyDescent="0.35">
      <c r="A638" s="21">
        <v>1530762</v>
      </c>
      <c r="B638" s="53">
        <v>411587</v>
      </c>
      <c r="C638" s="21">
        <f>VLOOKUP(TotalMov[[#This Row],[Order]],'Total Mov by SS'!B:C,2,0)</f>
        <v>132</v>
      </c>
      <c r="D638" s="21" t="s">
        <v>59</v>
      </c>
      <c r="E638" s="21" t="s">
        <v>82</v>
      </c>
      <c r="F638" s="21" t="s">
        <v>89</v>
      </c>
      <c r="G638" s="21" t="s">
        <v>90</v>
      </c>
      <c r="H638" s="21" t="s">
        <v>91</v>
      </c>
      <c r="I638" s="21" t="s">
        <v>92</v>
      </c>
      <c r="J638" s="22">
        <v>43607</v>
      </c>
      <c r="K638" s="23">
        <v>0.44719907407407</v>
      </c>
      <c r="L638" s="22">
        <v>43607</v>
      </c>
      <c r="M638" s="23">
        <v>0.59560185185184999</v>
      </c>
      <c r="N638" s="25">
        <v>3.5619999999999998</v>
      </c>
      <c r="O638" s="21" t="s">
        <v>77</v>
      </c>
      <c r="P638" s="24">
        <f>TotalMov[[#This Row],[Confirmed activ. 3 (ILE03)]]*60</f>
        <v>213.72</v>
      </c>
      <c r="Q638" s="24">
        <v>2150</v>
      </c>
      <c r="R638" s="21" t="s">
        <v>66</v>
      </c>
      <c r="S638" s="21" t="s">
        <v>67</v>
      </c>
    </row>
    <row r="639" spans="1:19" x14ac:dyDescent="0.35">
      <c r="A639" s="21">
        <v>1530762</v>
      </c>
      <c r="B639" s="53">
        <v>411587</v>
      </c>
      <c r="C639" s="21">
        <f>VLOOKUP(TotalMov[[#This Row],[Order]],'Total Mov by SS'!B:C,2,0)</f>
        <v>132</v>
      </c>
      <c r="D639" s="21" t="s">
        <v>59</v>
      </c>
      <c r="E639" s="21" t="s">
        <v>85</v>
      </c>
      <c r="F639" s="21" t="s">
        <v>69</v>
      </c>
      <c r="G639" s="21" t="s">
        <v>62</v>
      </c>
      <c r="H639" s="21" t="s">
        <v>70</v>
      </c>
      <c r="I639" s="21" t="s">
        <v>79</v>
      </c>
      <c r="J639" s="22">
        <v>43607</v>
      </c>
      <c r="K639" s="23">
        <v>0.5575</v>
      </c>
      <c r="L639" s="22">
        <v>43607</v>
      </c>
      <c r="M639" s="23">
        <v>0.5575</v>
      </c>
      <c r="N639" s="24">
        <v>20</v>
      </c>
      <c r="O639" s="21" t="s">
        <v>66</v>
      </c>
      <c r="P639" s="24">
        <f>TotalMov[[#This Row],[Confirmed activ. 3 (ILE03)]]</f>
        <v>20</v>
      </c>
      <c r="Q639" s="24">
        <v>20</v>
      </c>
      <c r="R639" s="21" t="s">
        <v>66</v>
      </c>
      <c r="S639" s="21" t="s">
        <v>72</v>
      </c>
    </row>
    <row r="640" spans="1:19" x14ac:dyDescent="0.35">
      <c r="A640" s="21">
        <v>1530762</v>
      </c>
      <c r="B640" s="53">
        <v>411587</v>
      </c>
      <c r="C640" s="21">
        <f>VLOOKUP(TotalMov[[#This Row],[Order]],'Total Mov by SS'!B:C,2,0)</f>
        <v>132</v>
      </c>
      <c r="D640" s="21" t="s">
        <v>59</v>
      </c>
      <c r="E640" s="21" t="s">
        <v>88</v>
      </c>
      <c r="F640" s="21" t="s">
        <v>69</v>
      </c>
      <c r="G640" s="21" t="s">
        <v>62</v>
      </c>
      <c r="H640" s="21" t="s">
        <v>70</v>
      </c>
      <c r="I640" s="21" t="s">
        <v>81</v>
      </c>
      <c r="J640" s="22">
        <v>43607</v>
      </c>
      <c r="K640" s="23">
        <v>0.55769675925925999</v>
      </c>
      <c r="L640" s="22">
        <v>43607</v>
      </c>
      <c r="M640" s="23">
        <v>0.55769675925925999</v>
      </c>
      <c r="N640" s="24">
        <v>20</v>
      </c>
      <c r="O640" s="21" t="s">
        <v>66</v>
      </c>
      <c r="P640" s="24">
        <f>TotalMov[[#This Row],[Confirmed activ. 3 (ILE03)]]</f>
        <v>20</v>
      </c>
      <c r="Q640" s="24">
        <v>20</v>
      </c>
      <c r="R640" s="21" t="s">
        <v>66</v>
      </c>
      <c r="S640" s="21" t="s">
        <v>72</v>
      </c>
    </row>
    <row r="641" spans="1:19" x14ac:dyDescent="0.35">
      <c r="A641" s="21">
        <v>1530762</v>
      </c>
      <c r="B641" s="53">
        <v>411587</v>
      </c>
      <c r="C641" s="21">
        <f>VLOOKUP(TotalMov[[#This Row],[Order]],'Total Mov by SS'!B:C,2,0)</f>
        <v>132</v>
      </c>
      <c r="D641" s="21" t="s">
        <v>59</v>
      </c>
      <c r="E641" s="21" t="s">
        <v>95</v>
      </c>
      <c r="F641" s="21" t="s">
        <v>83</v>
      </c>
      <c r="G641" s="21" t="s">
        <v>62</v>
      </c>
      <c r="H641" s="21" t="s">
        <v>84</v>
      </c>
      <c r="I641" s="21" t="s">
        <v>84</v>
      </c>
      <c r="J641" s="22">
        <v>43607</v>
      </c>
      <c r="K641" s="23">
        <v>0.64204861111111</v>
      </c>
      <c r="L641" s="22">
        <v>43609</v>
      </c>
      <c r="M641" s="23">
        <v>0.25646990740740999</v>
      </c>
      <c r="N641" s="25">
        <v>5.9829999999999997</v>
      </c>
      <c r="O641" s="21" t="s">
        <v>77</v>
      </c>
      <c r="P641" s="24">
        <f>TotalMov[[#This Row],[Confirmed activ. 3 (ILE03)]]*60</f>
        <v>358.97999999999996</v>
      </c>
      <c r="Q641" s="24">
        <v>450</v>
      </c>
      <c r="R641" s="21" t="s">
        <v>66</v>
      </c>
      <c r="S641" s="21" t="s">
        <v>67</v>
      </c>
    </row>
    <row r="642" spans="1:19" x14ac:dyDescent="0.35">
      <c r="A642" s="21">
        <v>1530762</v>
      </c>
      <c r="B642" s="53">
        <v>411587</v>
      </c>
      <c r="C642" s="21">
        <f>VLOOKUP(TotalMov[[#This Row],[Order]],'Total Mov by SS'!B:C,2,0)</f>
        <v>132</v>
      </c>
      <c r="D642" s="21" t="s">
        <v>59</v>
      </c>
      <c r="E642" s="21" t="s">
        <v>97</v>
      </c>
      <c r="F642" s="21" t="s">
        <v>86</v>
      </c>
      <c r="G642" s="21" t="s">
        <v>62</v>
      </c>
      <c r="H642" s="21" t="s">
        <v>87</v>
      </c>
      <c r="I642" s="21" t="s">
        <v>87</v>
      </c>
      <c r="J642" s="22">
        <v>43612</v>
      </c>
      <c r="K642" s="23">
        <v>0.35333333333333</v>
      </c>
      <c r="L642" s="22">
        <v>43612</v>
      </c>
      <c r="M642" s="23">
        <v>0.35333333333333</v>
      </c>
      <c r="N642" s="24">
        <v>20</v>
      </c>
      <c r="O642" s="21" t="s">
        <v>66</v>
      </c>
      <c r="P642" s="24">
        <f>TotalMov[[#This Row],[Confirmed activ. 3 (ILE03)]]</f>
        <v>20</v>
      </c>
      <c r="Q642" s="24">
        <v>20</v>
      </c>
      <c r="R642" s="21" t="s">
        <v>66</v>
      </c>
      <c r="S642" s="21" t="s">
        <v>72</v>
      </c>
    </row>
    <row r="643" spans="1:19" x14ac:dyDescent="0.35">
      <c r="A643" s="21">
        <v>1530762</v>
      </c>
      <c r="B643" s="53">
        <v>411587</v>
      </c>
      <c r="C643" s="21">
        <f>VLOOKUP(TotalMov[[#This Row],[Order]],'Total Mov by SS'!B:C,2,0)</f>
        <v>132</v>
      </c>
      <c r="D643" s="21" t="s">
        <v>59</v>
      </c>
      <c r="E643" s="21" t="s">
        <v>99</v>
      </c>
      <c r="F643" s="21" t="s">
        <v>61</v>
      </c>
      <c r="G643" s="21" t="s">
        <v>62</v>
      </c>
      <c r="H643" s="21" t="s">
        <v>63</v>
      </c>
      <c r="I643" s="21" t="s">
        <v>96</v>
      </c>
      <c r="J643" s="22">
        <v>43628</v>
      </c>
      <c r="K643" s="23">
        <v>0.38917824074073998</v>
      </c>
      <c r="L643" s="22">
        <v>43628</v>
      </c>
      <c r="M643" s="23">
        <v>0.70857638888888996</v>
      </c>
      <c r="N643" s="25">
        <v>7.6630000000000003</v>
      </c>
      <c r="O643" s="21" t="s">
        <v>77</v>
      </c>
      <c r="P643" s="24">
        <f>TotalMov[[#This Row],[Confirmed activ. 3 (ILE03)]]*60</f>
        <v>459.78000000000003</v>
      </c>
      <c r="Q643" s="24">
        <v>100</v>
      </c>
      <c r="R643" s="21" t="s">
        <v>66</v>
      </c>
      <c r="S643" s="21" t="s">
        <v>67</v>
      </c>
    </row>
    <row r="644" spans="1:19" x14ac:dyDescent="0.35">
      <c r="A644" s="21">
        <v>1530762</v>
      </c>
      <c r="B644" s="53">
        <v>411587</v>
      </c>
      <c r="C644" s="21">
        <f>VLOOKUP(TotalMov[[#This Row],[Order]],'Total Mov by SS'!B:C,2,0)</f>
        <v>132</v>
      </c>
      <c r="D644" s="21" t="s">
        <v>59</v>
      </c>
      <c r="E644" s="21" t="s">
        <v>101</v>
      </c>
      <c r="F644" s="21" t="s">
        <v>69</v>
      </c>
      <c r="G644" s="21" t="s">
        <v>62</v>
      </c>
      <c r="H644" s="21" t="s">
        <v>70</v>
      </c>
      <c r="I644" s="21" t="s">
        <v>98</v>
      </c>
      <c r="J644" s="22">
        <v>43633</v>
      </c>
      <c r="K644" s="23">
        <v>0.38092592592593</v>
      </c>
      <c r="L644" s="22">
        <v>43633</v>
      </c>
      <c r="M644" s="23">
        <v>0.38092592592593</v>
      </c>
      <c r="N644" s="24">
        <v>20</v>
      </c>
      <c r="O644" s="21" t="s">
        <v>66</v>
      </c>
      <c r="P644" s="24">
        <f>TotalMov[[#This Row],[Confirmed activ. 3 (ILE03)]]</f>
        <v>20</v>
      </c>
      <c r="Q644" s="24">
        <v>20</v>
      </c>
      <c r="R644" s="21" t="s">
        <v>66</v>
      </c>
      <c r="S644" s="21" t="s">
        <v>72</v>
      </c>
    </row>
    <row r="645" spans="1:19" x14ac:dyDescent="0.35">
      <c r="A645" s="21">
        <v>1530762</v>
      </c>
      <c r="B645" s="53">
        <v>411587</v>
      </c>
      <c r="C645" s="21">
        <f>VLOOKUP(TotalMov[[#This Row],[Order]],'Total Mov by SS'!B:C,2,0)</f>
        <v>132</v>
      </c>
      <c r="D645" s="21" t="s">
        <v>59</v>
      </c>
      <c r="E645" s="21" t="s">
        <v>104</v>
      </c>
      <c r="F645" s="21" t="s">
        <v>69</v>
      </c>
      <c r="G645" s="21" t="s">
        <v>62</v>
      </c>
      <c r="H645" s="21" t="s">
        <v>70</v>
      </c>
      <c r="I645" s="21" t="s">
        <v>100</v>
      </c>
      <c r="J645" s="22">
        <v>43633</v>
      </c>
      <c r="K645" s="23">
        <v>0.38101851851851998</v>
      </c>
      <c r="L645" s="22">
        <v>43633</v>
      </c>
      <c r="M645" s="23">
        <v>0.38101851851851998</v>
      </c>
      <c r="N645" s="24">
        <v>30</v>
      </c>
      <c r="O645" s="21" t="s">
        <v>66</v>
      </c>
      <c r="P645" s="24">
        <f>TotalMov[[#This Row],[Confirmed activ. 3 (ILE03)]]</f>
        <v>30</v>
      </c>
      <c r="Q645" s="24">
        <v>30</v>
      </c>
      <c r="R645" s="21" t="s">
        <v>66</v>
      </c>
      <c r="S645" s="21" t="s">
        <v>72</v>
      </c>
    </row>
    <row r="646" spans="1:19" x14ac:dyDescent="0.35">
      <c r="A646" s="21">
        <v>1530762</v>
      </c>
      <c r="B646" s="53">
        <v>411587</v>
      </c>
      <c r="C646" s="21">
        <f>VLOOKUP(TotalMov[[#This Row],[Order]],'Total Mov by SS'!B:C,2,0)</f>
        <v>132</v>
      </c>
      <c r="D646" s="21" t="s">
        <v>59</v>
      </c>
      <c r="E646" s="21" t="s">
        <v>113</v>
      </c>
      <c r="F646" s="21" t="s">
        <v>102</v>
      </c>
      <c r="G646" s="21" t="s">
        <v>62</v>
      </c>
      <c r="H646" s="21" t="s">
        <v>100</v>
      </c>
      <c r="I646" s="21" t="s">
        <v>103</v>
      </c>
      <c r="J646" s="22">
        <v>43633</v>
      </c>
      <c r="K646" s="23">
        <v>0.7234837962963</v>
      </c>
      <c r="L646" s="22">
        <v>43633</v>
      </c>
      <c r="M646" s="23">
        <v>0.7234837962963</v>
      </c>
      <c r="N646" s="24">
        <v>30</v>
      </c>
      <c r="O646" s="21" t="s">
        <v>66</v>
      </c>
      <c r="P646" s="24">
        <f>TotalMov[[#This Row],[Confirmed activ. 3 (ILE03)]]</f>
        <v>30</v>
      </c>
      <c r="Q646" s="24">
        <v>30</v>
      </c>
      <c r="R646" s="21" t="s">
        <v>66</v>
      </c>
      <c r="S646" s="21" t="s">
        <v>72</v>
      </c>
    </row>
    <row r="647" spans="1:19" x14ac:dyDescent="0.35">
      <c r="A647" s="21">
        <v>1530762</v>
      </c>
      <c r="B647" s="53">
        <v>411587</v>
      </c>
      <c r="C647" s="21">
        <f>VLOOKUP(TotalMov[[#This Row],[Order]],'Total Mov by SS'!B:C,2,0)</f>
        <v>132</v>
      </c>
      <c r="D647" s="21" t="s">
        <v>59</v>
      </c>
      <c r="E647" s="21" t="s">
        <v>114</v>
      </c>
      <c r="F647" s="21" t="s">
        <v>102</v>
      </c>
      <c r="G647" s="21" t="s">
        <v>105</v>
      </c>
      <c r="H647" s="21" t="s">
        <v>100</v>
      </c>
      <c r="I647" s="21" t="s">
        <v>106</v>
      </c>
      <c r="J647" s="22">
        <v>43635</v>
      </c>
      <c r="K647" s="23">
        <v>0.74593750000000003</v>
      </c>
      <c r="L647" s="22">
        <v>43635</v>
      </c>
      <c r="M647" s="23">
        <v>0.74593750000000003</v>
      </c>
      <c r="N647" s="24">
        <v>45</v>
      </c>
      <c r="O647" s="21" t="s">
        <v>66</v>
      </c>
      <c r="P647" s="24">
        <f>TotalMov[[#This Row],[Confirmed activ. 3 (ILE03)]]</f>
        <v>45</v>
      </c>
      <c r="Q647" s="24">
        <v>45</v>
      </c>
      <c r="R647" s="21" t="s">
        <v>66</v>
      </c>
      <c r="S647" s="21" t="s">
        <v>72</v>
      </c>
    </row>
    <row r="648" spans="1:19" x14ac:dyDescent="0.35">
      <c r="A648" s="21">
        <v>1530762</v>
      </c>
      <c r="B648" s="53">
        <v>411587</v>
      </c>
      <c r="C648" s="21">
        <f>VLOOKUP(TotalMov[[#This Row],[Order]],'Total Mov by SS'!B:C,2,0)</f>
        <v>132</v>
      </c>
      <c r="D648" s="21" t="s">
        <v>107</v>
      </c>
      <c r="E648" s="21" t="s">
        <v>60</v>
      </c>
      <c r="F648" s="21" t="s">
        <v>61</v>
      </c>
      <c r="G648" s="21" t="s">
        <v>90</v>
      </c>
      <c r="H648" s="21" t="s">
        <v>63</v>
      </c>
      <c r="I648" s="21" t="s">
        <v>108</v>
      </c>
      <c r="J648" s="22"/>
      <c r="K648" s="23">
        <v>0</v>
      </c>
      <c r="L648" s="22"/>
      <c r="M648" s="23">
        <v>0</v>
      </c>
      <c r="N648" s="25">
        <v>0</v>
      </c>
      <c r="O648" s="21" t="s">
        <v>93</v>
      </c>
      <c r="P648" s="24"/>
      <c r="Q648" s="24">
        <v>1</v>
      </c>
      <c r="R648" s="21" t="s">
        <v>66</v>
      </c>
      <c r="S648" s="21" t="s">
        <v>94</v>
      </c>
    </row>
    <row r="649" spans="1:19" x14ac:dyDescent="0.35">
      <c r="A649" s="21">
        <v>1530762</v>
      </c>
      <c r="B649" s="53">
        <v>411587</v>
      </c>
      <c r="C649" s="21">
        <f>VLOOKUP(TotalMov[[#This Row],[Order]],'Total Mov by SS'!B:C,2,0)</f>
        <v>132</v>
      </c>
      <c r="D649" s="21" t="s">
        <v>109</v>
      </c>
      <c r="E649" s="21" t="s">
        <v>95</v>
      </c>
      <c r="F649" s="21" t="s">
        <v>83</v>
      </c>
      <c r="G649" s="21" t="s">
        <v>90</v>
      </c>
      <c r="H649" s="21" t="s">
        <v>84</v>
      </c>
      <c r="I649" s="21" t="s">
        <v>110</v>
      </c>
      <c r="J649" s="22">
        <v>43607</v>
      </c>
      <c r="K649" s="23">
        <v>0.96166666666667</v>
      </c>
      <c r="L649" s="22">
        <v>43608</v>
      </c>
      <c r="M649" s="23">
        <v>0.26548611111110998</v>
      </c>
      <c r="N649" s="25">
        <v>1.823</v>
      </c>
      <c r="O649" s="21" t="s">
        <v>77</v>
      </c>
      <c r="P649" s="24">
        <f>TotalMov[[#This Row],[Confirmed activ. 3 (ILE03)]]*60</f>
        <v>109.38</v>
      </c>
      <c r="Q649" s="24">
        <v>5</v>
      </c>
      <c r="R649" s="21" t="s">
        <v>66</v>
      </c>
      <c r="S649" s="21" t="s">
        <v>67</v>
      </c>
    </row>
    <row r="650" spans="1:19" x14ac:dyDescent="0.35">
      <c r="A650" s="21">
        <v>1530763</v>
      </c>
      <c r="B650" s="53">
        <v>411587</v>
      </c>
      <c r="C650" s="21">
        <f>VLOOKUP(TotalMov[[#This Row],[Order]],'Total Mov by SS'!B:C,2,0)</f>
        <v>132</v>
      </c>
      <c r="D650" s="21" t="s">
        <v>59</v>
      </c>
      <c r="E650" s="21" t="s">
        <v>60</v>
      </c>
      <c r="F650" s="21" t="s">
        <v>83</v>
      </c>
      <c r="G650" s="21" t="s">
        <v>62</v>
      </c>
      <c r="H650" s="21" t="s">
        <v>84</v>
      </c>
      <c r="I650" s="21" t="s">
        <v>111</v>
      </c>
      <c r="J650" s="22">
        <v>43600</v>
      </c>
      <c r="K650" s="23">
        <v>0.75216435185185004</v>
      </c>
      <c r="L650" s="22">
        <v>43601</v>
      </c>
      <c r="M650" s="23">
        <v>0.24320601851852</v>
      </c>
      <c r="N650" s="25">
        <v>117.37</v>
      </c>
      <c r="O650" s="21" t="s">
        <v>66</v>
      </c>
      <c r="P650" s="24">
        <f>TotalMov[[#This Row],[Confirmed activ. 3 (ILE03)]]</f>
        <v>117.37</v>
      </c>
      <c r="Q650" s="24">
        <v>40</v>
      </c>
      <c r="R650" s="21" t="s">
        <v>66</v>
      </c>
      <c r="S650" s="21" t="s">
        <v>67</v>
      </c>
    </row>
    <row r="651" spans="1:19" x14ac:dyDescent="0.35">
      <c r="A651" s="21">
        <v>1530763</v>
      </c>
      <c r="B651" s="53">
        <v>411587</v>
      </c>
      <c r="C651" s="21">
        <f>VLOOKUP(TotalMov[[#This Row],[Order]],'Total Mov by SS'!B:C,2,0)</f>
        <v>132</v>
      </c>
      <c r="D651" s="21" t="s">
        <v>59</v>
      </c>
      <c r="E651" s="21" t="s">
        <v>68</v>
      </c>
      <c r="F651" s="21" t="s">
        <v>61</v>
      </c>
      <c r="G651" s="21" t="s">
        <v>62</v>
      </c>
      <c r="H651" s="21" t="s">
        <v>63</v>
      </c>
      <c r="I651" s="21" t="s">
        <v>64</v>
      </c>
      <c r="J651" s="22">
        <v>43606</v>
      </c>
      <c r="K651" s="23">
        <v>0.33069444444444002</v>
      </c>
      <c r="L651" s="22">
        <v>43606</v>
      </c>
      <c r="M651" s="23">
        <v>0.3334375</v>
      </c>
      <c r="N651" s="25">
        <v>3.95</v>
      </c>
      <c r="O651" s="21" t="s">
        <v>66</v>
      </c>
      <c r="P651" s="24">
        <f>TotalMov[[#This Row],[Confirmed activ. 3 (ILE03)]]</f>
        <v>3.95</v>
      </c>
      <c r="Q651" s="24">
        <v>15</v>
      </c>
      <c r="R651" s="21" t="s">
        <v>66</v>
      </c>
      <c r="S651" s="21" t="s">
        <v>67</v>
      </c>
    </row>
    <row r="652" spans="1:19" x14ac:dyDescent="0.35">
      <c r="A652" s="21">
        <v>1530763</v>
      </c>
      <c r="B652" s="53">
        <v>411587</v>
      </c>
      <c r="C652" s="21">
        <f>VLOOKUP(TotalMov[[#This Row],[Order]],'Total Mov by SS'!B:C,2,0)</f>
        <v>132</v>
      </c>
      <c r="D652" s="21" t="s">
        <v>59</v>
      </c>
      <c r="E652" s="21" t="s">
        <v>73</v>
      </c>
      <c r="F652" s="21" t="s">
        <v>69</v>
      </c>
      <c r="G652" s="21" t="s">
        <v>62</v>
      </c>
      <c r="H652" s="21" t="s">
        <v>70</v>
      </c>
      <c r="I652" s="21" t="s">
        <v>71</v>
      </c>
      <c r="J652" s="22">
        <v>43606</v>
      </c>
      <c r="K652" s="23">
        <v>0.33844907407406999</v>
      </c>
      <c r="L652" s="22">
        <v>43606</v>
      </c>
      <c r="M652" s="23">
        <v>0.33844907407406999</v>
      </c>
      <c r="N652" s="24">
        <v>20</v>
      </c>
      <c r="O652" s="21" t="s">
        <v>66</v>
      </c>
      <c r="P652" s="24">
        <f>TotalMov[[#This Row],[Confirmed activ. 3 (ILE03)]]</f>
        <v>20</v>
      </c>
      <c r="Q652" s="24">
        <v>20</v>
      </c>
      <c r="R652" s="21" t="s">
        <v>66</v>
      </c>
      <c r="S652" s="21" t="s">
        <v>72</v>
      </c>
    </row>
    <row r="653" spans="1:19" x14ac:dyDescent="0.35">
      <c r="A653" s="21">
        <v>1530763</v>
      </c>
      <c r="B653" s="53">
        <v>411587</v>
      </c>
      <c r="C653" s="21">
        <f>VLOOKUP(TotalMov[[#This Row],[Order]],'Total Mov by SS'!B:C,2,0)</f>
        <v>132</v>
      </c>
      <c r="D653" s="21" t="s">
        <v>59</v>
      </c>
      <c r="E653" s="21" t="s">
        <v>75</v>
      </c>
      <c r="F653" s="21" t="s">
        <v>61</v>
      </c>
      <c r="G653" s="21" t="s">
        <v>62</v>
      </c>
      <c r="H653" s="21" t="s">
        <v>63</v>
      </c>
      <c r="I653" s="21" t="s">
        <v>74</v>
      </c>
      <c r="J653" s="22">
        <v>43606</v>
      </c>
      <c r="K653" s="23">
        <v>0.39719907407407001</v>
      </c>
      <c r="L653" s="22">
        <v>43606</v>
      </c>
      <c r="M653" s="23">
        <v>0.50303240740740995</v>
      </c>
      <c r="N653" s="25">
        <v>2.54</v>
      </c>
      <c r="O653" s="21" t="s">
        <v>77</v>
      </c>
      <c r="P653" s="24">
        <f>TotalMov[[#This Row],[Confirmed activ. 3 (ILE03)]]*60</f>
        <v>152.4</v>
      </c>
      <c r="Q653" s="24">
        <v>350</v>
      </c>
      <c r="R653" s="21" t="s">
        <v>66</v>
      </c>
      <c r="S653" s="21" t="s">
        <v>67</v>
      </c>
    </row>
    <row r="654" spans="1:19" x14ac:dyDescent="0.35">
      <c r="A654" s="21">
        <v>1530763</v>
      </c>
      <c r="B654" s="53">
        <v>411587</v>
      </c>
      <c r="C654" s="21">
        <f>VLOOKUP(TotalMov[[#This Row],[Order]],'Total Mov by SS'!B:C,2,0)</f>
        <v>132</v>
      </c>
      <c r="D654" s="21" t="s">
        <v>59</v>
      </c>
      <c r="E654" s="21" t="s">
        <v>78</v>
      </c>
      <c r="F654" s="21" t="s">
        <v>61</v>
      </c>
      <c r="G654" s="21" t="s">
        <v>62</v>
      </c>
      <c r="H654" s="21" t="s">
        <v>63</v>
      </c>
      <c r="I654" s="21" t="s">
        <v>76</v>
      </c>
      <c r="J654" s="22">
        <v>43606</v>
      </c>
      <c r="K654" s="23">
        <v>0.50347222222221999</v>
      </c>
      <c r="L654" s="22">
        <v>43612</v>
      </c>
      <c r="M654" s="23">
        <v>0.64009259259258999</v>
      </c>
      <c r="N654" s="25">
        <v>32.747</v>
      </c>
      <c r="O654" s="21" t="s">
        <v>77</v>
      </c>
      <c r="P654" s="24">
        <f>TotalMov[[#This Row],[Confirmed activ. 3 (ILE03)]]*60</f>
        <v>1964.82</v>
      </c>
      <c r="Q654" s="24">
        <v>1020</v>
      </c>
      <c r="R654" s="21" t="s">
        <v>66</v>
      </c>
      <c r="S654" s="21" t="s">
        <v>67</v>
      </c>
    </row>
    <row r="655" spans="1:19" x14ac:dyDescent="0.35">
      <c r="A655" s="21">
        <v>1530763</v>
      </c>
      <c r="B655" s="53">
        <v>411587</v>
      </c>
      <c r="C655" s="21">
        <f>VLOOKUP(TotalMov[[#This Row],[Order]],'Total Mov by SS'!B:C,2,0)</f>
        <v>132</v>
      </c>
      <c r="D655" s="21" t="s">
        <v>59</v>
      </c>
      <c r="E655" s="21" t="s">
        <v>80</v>
      </c>
      <c r="F655" s="21" t="s">
        <v>61</v>
      </c>
      <c r="G655" s="21" t="s">
        <v>62</v>
      </c>
      <c r="H655" s="21" t="s">
        <v>63</v>
      </c>
      <c r="I655" s="21" t="s">
        <v>112</v>
      </c>
      <c r="J655" s="22">
        <v>43613</v>
      </c>
      <c r="K655" s="23">
        <v>0.31141203703704001</v>
      </c>
      <c r="L655" s="22">
        <v>43613</v>
      </c>
      <c r="M655" s="23">
        <v>0.58769675925926002</v>
      </c>
      <c r="N655" s="25">
        <v>6.6310000000000002</v>
      </c>
      <c r="O655" s="21" t="s">
        <v>77</v>
      </c>
      <c r="P655" s="24">
        <f>TotalMov[[#This Row],[Confirmed activ. 3 (ILE03)]]*60</f>
        <v>397.86</v>
      </c>
      <c r="Q655" s="24">
        <v>50</v>
      </c>
      <c r="R655" s="21" t="s">
        <v>66</v>
      </c>
      <c r="S655" s="21" t="s">
        <v>67</v>
      </c>
    </row>
    <row r="656" spans="1:19" x14ac:dyDescent="0.35">
      <c r="A656" s="21">
        <v>1530763</v>
      </c>
      <c r="B656" s="53">
        <v>411587</v>
      </c>
      <c r="C656" s="21">
        <f>VLOOKUP(TotalMov[[#This Row],[Order]],'Total Mov by SS'!B:C,2,0)</f>
        <v>132</v>
      </c>
      <c r="D656" s="21" t="s">
        <v>59</v>
      </c>
      <c r="E656" s="21" t="s">
        <v>82</v>
      </c>
      <c r="F656" s="21" t="s">
        <v>89</v>
      </c>
      <c r="G656" s="21" t="s">
        <v>90</v>
      </c>
      <c r="H656" s="21" t="s">
        <v>91</v>
      </c>
      <c r="I656" s="21" t="s">
        <v>92</v>
      </c>
      <c r="J656" s="22"/>
      <c r="K656" s="23">
        <v>0</v>
      </c>
      <c r="L656" s="22"/>
      <c r="M656" s="23">
        <v>0</v>
      </c>
      <c r="N656" s="25">
        <v>0</v>
      </c>
      <c r="O656" s="21" t="s">
        <v>93</v>
      </c>
      <c r="P656" s="24"/>
      <c r="Q656" s="24">
        <v>2150</v>
      </c>
      <c r="R656" s="21" t="s">
        <v>66</v>
      </c>
      <c r="S656" s="21" t="s">
        <v>94</v>
      </c>
    </row>
    <row r="657" spans="1:19" x14ac:dyDescent="0.35">
      <c r="A657" s="21">
        <v>1530763</v>
      </c>
      <c r="B657" s="53">
        <v>411587</v>
      </c>
      <c r="C657" s="21">
        <f>VLOOKUP(TotalMov[[#This Row],[Order]],'Total Mov by SS'!B:C,2,0)</f>
        <v>132</v>
      </c>
      <c r="D657" s="21" t="s">
        <v>59</v>
      </c>
      <c r="E657" s="21" t="s">
        <v>85</v>
      </c>
      <c r="F657" s="21" t="s">
        <v>69</v>
      </c>
      <c r="G657" s="21" t="s">
        <v>62</v>
      </c>
      <c r="H657" s="21" t="s">
        <v>70</v>
      </c>
      <c r="I657" s="21" t="s">
        <v>79</v>
      </c>
      <c r="J657" s="22">
        <v>43613</v>
      </c>
      <c r="K657" s="23">
        <v>0.59405092592593001</v>
      </c>
      <c r="L657" s="22">
        <v>43613</v>
      </c>
      <c r="M657" s="23">
        <v>0.59405092592593001</v>
      </c>
      <c r="N657" s="24">
        <v>20</v>
      </c>
      <c r="O657" s="21" t="s">
        <v>66</v>
      </c>
      <c r="P657" s="24">
        <f>TotalMov[[#This Row],[Confirmed activ. 3 (ILE03)]]</f>
        <v>20</v>
      </c>
      <c r="Q657" s="24">
        <v>20</v>
      </c>
      <c r="R657" s="21" t="s">
        <v>66</v>
      </c>
      <c r="S657" s="21" t="s">
        <v>72</v>
      </c>
    </row>
    <row r="658" spans="1:19" x14ac:dyDescent="0.35">
      <c r="A658" s="21">
        <v>1530763</v>
      </c>
      <c r="B658" s="53">
        <v>411587</v>
      </c>
      <c r="C658" s="21">
        <f>VLOOKUP(TotalMov[[#This Row],[Order]],'Total Mov by SS'!B:C,2,0)</f>
        <v>132</v>
      </c>
      <c r="D658" s="21" t="s">
        <v>59</v>
      </c>
      <c r="E658" s="21" t="s">
        <v>88</v>
      </c>
      <c r="F658" s="21" t="s">
        <v>69</v>
      </c>
      <c r="G658" s="21" t="s">
        <v>62</v>
      </c>
      <c r="H658" s="21" t="s">
        <v>70</v>
      </c>
      <c r="I658" s="21" t="s">
        <v>81</v>
      </c>
      <c r="J658" s="22">
        <v>43613</v>
      </c>
      <c r="K658" s="23">
        <v>0.59423611111110997</v>
      </c>
      <c r="L658" s="22">
        <v>43613</v>
      </c>
      <c r="M658" s="23">
        <v>0.59423611111110997</v>
      </c>
      <c r="N658" s="24">
        <v>20</v>
      </c>
      <c r="O658" s="21" t="s">
        <v>66</v>
      </c>
      <c r="P658" s="24">
        <f>TotalMov[[#This Row],[Confirmed activ. 3 (ILE03)]]</f>
        <v>20</v>
      </c>
      <c r="Q658" s="24">
        <v>20</v>
      </c>
      <c r="R658" s="21" t="s">
        <v>66</v>
      </c>
      <c r="S658" s="21" t="s">
        <v>72</v>
      </c>
    </row>
    <row r="659" spans="1:19" x14ac:dyDescent="0.35">
      <c r="A659" s="21">
        <v>1530763</v>
      </c>
      <c r="B659" s="53">
        <v>411587</v>
      </c>
      <c r="C659" s="21">
        <f>VLOOKUP(TotalMov[[#This Row],[Order]],'Total Mov by SS'!B:C,2,0)</f>
        <v>132</v>
      </c>
      <c r="D659" s="21" t="s">
        <v>59</v>
      </c>
      <c r="E659" s="21" t="s">
        <v>95</v>
      </c>
      <c r="F659" s="21" t="s">
        <v>83</v>
      </c>
      <c r="G659" s="21" t="s">
        <v>62</v>
      </c>
      <c r="H659" s="21" t="s">
        <v>84</v>
      </c>
      <c r="I659" s="21" t="s">
        <v>84</v>
      </c>
      <c r="J659" s="22">
        <v>43613</v>
      </c>
      <c r="K659" s="23">
        <v>0.64953703703704002</v>
      </c>
      <c r="L659" s="22">
        <v>43614</v>
      </c>
      <c r="M659" s="23">
        <v>0.59981481481481003</v>
      </c>
      <c r="N659" s="25">
        <v>14.798999999999999</v>
      </c>
      <c r="O659" s="21" t="s">
        <v>77</v>
      </c>
      <c r="P659" s="24">
        <f>TotalMov[[#This Row],[Confirmed activ. 3 (ILE03)]]*60</f>
        <v>887.93999999999994</v>
      </c>
      <c r="Q659" s="24">
        <v>450</v>
      </c>
      <c r="R659" s="21" t="s">
        <v>66</v>
      </c>
      <c r="S659" s="21" t="s">
        <v>67</v>
      </c>
    </row>
    <row r="660" spans="1:19" x14ac:dyDescent="0.35">
      <c r="A660" s="21">
        <v>1530763</v>
      </c>
      <c r="B660" s="53">
        <v>411587</v>
      </c>
      <c r="C660" s="21">
        <f>VLOOKUP(TotalMov[[#This Row],[Order]],'Total Mov by SS'!B:C,2,0)</f>
        <v>132</v>
      </c>
      <c r="D660" s="21" t="s">
        <v>59</v>
      </c>
      <c r="E660" s="21" t="s">
        <v>97</v>
      </c>
      <c r="F660" s="21" t="s">
        <v>86</v>
      </c>
      <c r="G660" s="21" t="s">
        <v>62</v>
      </c>
      <c r="H660" s="21" t="s">
        <v>87</v>
      </c>
      <c r="I660" s="21" t="s">
        <v>87</v>
      </c>
      <c r="J660" s="22">
        <v>43615</v>
      </c>
      <c r="K660" s="23">
        <v>0.31351851851851997</v>
      </c>
      <c r="L660" s="22">
        <v>43615</v>
      </c>
      <c r="M660" s="23">
        <v>0.31351851851851997</v>
      </c>
      <c r="N660" s="24">
        <v>20</v>
      </c>
      <c r="O660" s="21" t="s">
        <v>66</v>
      </c>
      <c r="P660" s="24">
        <f>TotalMov[[#This Row],[Confirmed activ. 3 (ILE03)]]</f>
        <v>20</v>
      </c>
      <c r="Q660" s="24">
        <v>20</v>
      </c>
      <c r="R660" s="21" t="s">
        <v>66</v>
      </c>
      <c r="S660" s="21" t="s">
        <v>72</v>
      </c>
    </row>
    <row r="661" spans="1:19" x14ac:dyDescent="0.35">
      <c r="A661" s="21">
        <v>1530763</v>
      </c>
      <c r="B661" s="53">
        <v>411587</v>
      </c>
      <c r="C661" s="21">
        <f>VLOOKUP(TotalMov[[#This Row],[Order]],'Total Mov by SS'!B:C,2,0)</f>
        <v>132</v>
      </c>
      <c r="D661" s="21" t="s">
        <v>59</v>
      </c>
      <c r="E661" s="21" t="s">
        <v>99</v>
      </c>
      <c r="F661" s="21" t="s">
        <v>61</v>
      </c>
      <c r="G661" s="21" t="s">
        <v>62</v>
      </c>
      <c r="H661" s="21" t="s">
        <v>63</v>
      </c>
      <c r="I661" s="21" t="s">
        <v>96</v>
      </c>
      <c r="J661" s="22">
        <v>43627</v>
      </c>
      <c r="K661" s="23">
        <v>0.42200231481480999</v>
      </c>
      <c r="L661" s="22">
        <v>43627</v>
      </c>
      <c r="M661" s="23">
        <v>0.67930555555556005</v>
      </c>
      <c r="N661" s="25">
        <v>46.216999999999999</v>
      </c>
      <c r="O661" s="21" t="s">
        <v>66</v>
      </c>
      <c r="P661" s="24">
        <f>TotalMov[[#This Row],[Confirmed activ. 3 (ILE03)]]</f>
        <v>46.216999999999999</v>
      </c>
      <c r="Q661" s="24">
        <v>100</v>
      </c>
      <c r="R661" s="21" t="s">
        <v>66</v>
      </c>
      <c r="S661" s="21" t="s">
        <v>67</v>
      </c>
    </row>
    <row r="662" spans="1:19" x14ac:dyDescent="0.35">
      <c r="A662" s="21">
        <v>1530763</v>
      </c>
      <c r="B662" s="53">
        <v>411587</v>
      </c>
      <c r="C662" s="21">
        <f>VLOOKUP(TotalMov[[#This Row],[Order]],'Total Mov by SS'!B:C,2,0)</f>
        <v>132</v>
      </c>
      <c r="D662" s="21" t="s">
        <v>59</v>
      </c>
      <c r="E662" s="21" t="s">
        <v>101</v>
      </c>
      <c r="F662" s="21" t="s">
        <v>69</v>
      </c>
      <c r="G662" s="21" t="s">
        <v>62</v>
      </c>
      <c r="H662" s="21" t="s">
        <v>70</v>
      </c>
      <c r="I662" s="21" t="s">
        <v>98</v>
      </c>
      <c r="J662" s="22">
        <v>43633</v>
      </c>
      <c r="K662" s="23">
        <v>0.72405092592593001</v>
      </c>
      <c r="L662" s="22">
        <v>43633</v>
      </c>
      <c r="M662" s="23">
        <v>0.72405092592593001</v>
      </c>
      <c r="N662" s="24">
        <v>20</v>
      </c>
      <c r="O662" s="21" t="s">
        <v>66</v>
      </c>
      <c r="P662" s="24">
        <f>TotalMov[[#This Row],[Confirmed activ. 3 (ILE03)]]</f>
        <v>20</v>
      </c>
      <c r="Q662" s="24">
        <v>20</v>
      </c>
      <c r="R662" s="21" t="s">
        <v>66</v>
      </c>
      <c r="S662" s="21" t="s">
        <v>72</v>
      </c>
    </row>
    <row r="663" spans="1:19" x14ac:dyDescent="0.35">
      <c r="A663" s="21">
        <v>1530763</v>
      </c>
      <c r="B663" s="53">
        <v>411587</v>
      </c>
      <c r="C663" s="21">
        <f>VLOOKUP(TotalMov[[#This Row],[Order]],'Total Mov by SS'!B:C,2,0)</f>
        <v>132</v>
      </c>
      <c r="D663" s="21" t="s">
        <v>59</v>
      </c>
      <c r="E663" s="21" t="s">
        <v>104</v>
      </c>
      <c r="F663" s="21" t="s">
        <v>69</v>
      </c>
      <c r="G663" s="21" t="s">
        <v>62</v>
      </c>
      <c r="H663" s="21" t="s">
        <v>70</v>
      </c>
      <c r="I663" s="21" t="s">
        <v>100</v>
      </c>
      <c r="J663" s="22">
        <v>43633</v>
      </c>
      <c r="K663" s="23">
        <v>0.72414351851851999</v>
      </c>
      <c r="L663" s="22">
        <v>43633</v>
      </c>
      <c r="M663" s="23">
        <v>0.72414351851851999</v>
      </c>
      <c r="N663" s="24">
        <v>30</v>
      </c>
      <c r="O663" s="21" t="s">
        <v>66</v>
      </c>
      <c r="P663" s="24">
        <f>TotalMov[[#This Row],[Confirmed activ. 3 (ILE03)]]</f>
        <v>30</v>
      </c>
      <c r="Q663" s="24">
        <v>30</v>
      </c>
      <c r="R663" s="21" t="s">
        <v>66</v>
      </c>
      <c r="S663" s="21" t="s">
        <v>72</v>
      </c>
    </row>
    <row r="664" spans="1:19" x14ac:dyDescent="0.35">
      <c r="A664" s="21">
        <v>1530763</v>
      </c>
      <c r="B664" s="53">
        <v>411587</v>
      </c>
      <c r="C664" s="21">
        <f>VLOOKUP(TotalMov[[#This Row],[Order]],'Total Mov by SS'!B:C,2,0)</f>
        <v>132</v>
      </c>
      <c r="D664" s="21" t="s">
        <v>59</v>
      </c>
      <c r="E664" s="21" t="s">
        <v>113</v>
      </c>
      <c r="F664" s="21" t="s">
        <v>102</v>
      </c>
      <c r="G664" s="21" t="s">
        <v>62</v>
      </c>
      <c r="H664" s="21" t="s">
        <v>100</v>
      </c>
      <c r="I664" s="21" t="s">
        <v>103</v>
      </c>
      <c r="J664" s="22">
        <v>43633</v>
      </c>
      <c r="K664" s="23">
        <v>0.72424768518519</v>
      </c>
      <c r="L664" s="22">
        <v>43633</v>
      </c>
      <c r="M664" s="23">
        <v>0.72424768518519</v>
      </c>
      <c r="N664" s="24">
        <v>30</v>
      </c>
      <c r="O664" s="21" t="s">
        <v>66</v>
      </c>
      <c r="P664" s="24">
        <f>TotalMov[[#This Row],[Confirmed activ. 3 (ILE03)]]</f>
        <v>30</v>
      </c>
      <c r="Q664" s="24">
        <v>30</v>
      </c>
      <c r="R664" s="21" t="s">
        <v>66</v>
      </c>
      <c r="S664" s="21" t="s">
        <v>72</v>
      </c>
    </row>
    <row r="665" spans="1:19" x14ac:dyDescent="0.35">
      <c r="A665" s="21">
        <v>1530763</v>
      </c>
      <c r="B665" s="53">
        <v>411587</v>
      </c>
      <c r="C665" s="21">
        <f>VLOOKUP(TotalMov[[#This Row],[Order]],'Total Mov by SS'!B:C,2,0)</f>
        <v>132</v>
      </c>
      <c r="D665" s="21" t="s">
        <v>59</v>
      </c>
      <c r="E665" s="21" t="s">
        <v>114</v>
      </c>
      <c r="F665" s="21" t="s">
        <v>102</v>
      </c>
      <c r="G665" s="21" t="s">
        <v>105</v>
      </c>
      <c r="H665" s="21" t="s">
        <v>100</v>
      </c>
      <c r="I665" s="21" t="s">
        <v>106</v>
      </c>
      <c r="J665" s="22">
        <v>43635</v>
      </c>
      <c r="K665" s="23">
        <v>0.74614583333332996</v>
      </c>
      <c r="L665" s="22">
        <v>43635</v>
      </c>
      <c r="M665" s="23">
        <v>0.74614583333332996</v>
      </c>
      <c r="N665" s="24">
        <v>45</v>
      </c>
      <c r="O665" s="21" t="s">
        <v>66</v>
      </c>
      <c r="P665" s="24">
        <f>TotalMov[[#This Row],[Confirmed activ. 3 (ILE03)]]</f>
        <v>45</v>
      </c>
      <c r="Q665" s="24">
        <v>45</v>
      </c>
      <c r="R665" s="21" t="s">
        <v>66</v>
      </c>
      <c r="S665" s="21" t="s">
        <v>72</v>
      </c>
    </row>
    <row r="666" spans="1:19" x14ac:dyDescent="0.35">
      <c r="A666" s="21">
        <v>1530763</v>
      </c>
      <c r="B666" s="53">
        <v>411587</v>
      </c>
      <c r="C666" s="21">
        <f>VLOOKUP(TotalMov[[#This Row],[Order]],'Total Mov by SS'!B:C,2,0)</f>
        <v>132</v>
      </c>
      <c r="D666" s="21" t="s">
        <v>107</v>
      </c>
      <c r="E666" s="21" t="s">
        <v>60</v>
      </c>
      <c r="F666" s="21" t="s">
        <v>61</v>
      </c>
      <c r="G666" s="21" t="s">
        <v>90</v>
      </c>
      <c r="H666" s="21" t="s">
        <v>63</v>
      </c>
      <c r="I666" s="21" t="s">
        <v>108</v>
      </c>
      <c r="J666" s="22">
        <v>43628</v>
      </c>
      <c r="K666" s="23">
        <v>0.35261574074073998</v>
      </c>
      <c r="L666" s="22">
        <v>43633</v>
      </c>
      <c r="M666" s="23">
        <v>0.74548611111110996</v>
      </c>
      <c r="N666" s="25">
        <v>7.6859999999999999</v>
      </c>
      <c r="O666" s="21" t="s">
        <v>77</v>
      </c>
      <c r="P666" s="24">
        <f>TotalMov[[#This Row],[Confirmed activ. 3 (ILE03)]]*60</f>
        <v>461.15999999999997</v>
      </c>
      <c r="Q666" s="24">
        <v>1</v>
      </c>
      <c r="R666" s="21" t="s">
        <v>66</v>
      </c>
      <c r="S666" s="21" t="s">
        <v>67</v>
      </c>
    </row>
    <row r="667" spans="1:19" x14ac:dyDescent="0.35">
      <c r="A667" s="21">
        <v>1530763</v>
      </c>
      <c r="B667" s="53">
        <v>411587</v>
      </c>
      <c r="C667" s="21">
        <f>VLOOKUP(TotalMov[[#This Row],[Order]],'Total Mov by SS'!B:C,2,0)</f>
        <v>132</v>
      </c>
      <c r="D667" s="21" t="s">
        <v>109</v>
      </c>
      <c r="E667" s="21" t="s">
        <v>95</v>
      </c>
      <c r="F667" s="21" t="s">
        <v>83</v>
      </c>
      <c r="G667" s="21" t="s">
        <v>90</v>
      </c>
      <c r="H667" s="21" t="s">
        <v>84</v>
      </c>
      <c r="I667" s="21" t="s">
        <v>110</v>
      </c>
      <c r="J667" s="22"/>
      <c r="K667" s="23">
        <v>0</v>
      </c>
      <c r="L667" s="22"/>
      <c r="M667" s="23">
        <v>0</v>
      </c>
      <c r="N667" s="25">
        <v>0</v>
      </c>
      <c r="O667" s="21" t="s">
        <v>93</v>
      </c>
      <c r="P667" s="24"/>
      <c r="Q667" s="24">
        <v>5</v>
      </c>
      <c r="R667" s="21" t="s">
        <v>66</v>
      </c>
      <c r="S667" s="21" t="s">
        <v>94</v>
      </c>
    </row>
    <row r="668" spans="1:19" x14ac:dyDescent="0.35">
      <c r="A668" s="21">
        <v>1531076</v>
      </c>
      <c r="B668" s="53">
        <v>411587</v>
      </c>
      <c r="C668" s="21">
        <f>VLOOKUP(TotalMov[[#This Row],[Order]],'Total Mov by SS'!B:C,2,0)</f>
        <v>133</v>
      </c>
      <c r="D668" s="21" t="s">
        <v>59</v>
      </c>
      <c r="E668" s="21" t="s">
        <v>60</v>
      </c>
      <c r="F668" s="21" t="s">
        <v>83</v>
      </c>
      <c r="G668" s="21" t="s">
        <v>62</v>
      </c>
      <c r="H668" s="21" t="s">
        <v>84</v>
      </c>
      <c r="I668" s="21" t="s">
        <v>111</v>
      </c>
      <c r="J668" s="22">
        <v>43605</v>
      </c>
      <c r="K668" s="23">
        <v>0.63996527777778001</v>
      </c>
      <c r="L668" s="22">
        <v>43605</v>
      </c>
      <c r="M668" s="23">
        <v>0.92231481481481004</v>
      </c>
      <c r="N668" s="25">
        <v>1.698</v>
      </c>
      <c r="O668" s="21" t="s">
        <v>77</v>
      </c>
      <c r="P668" s="24">
        <f>TotalMov[[#This Row],[Confirmed activ. 3 (ILE03)]]*60</f>
        <v>101.88</v>
      </c>
      <c r="Q668" s="24">
        <v>40</v>
      </c>
      <c r="R668" s="21" t="s">
        <v>66</v>
      </c>
      <c r="S668" s="21" t="s">
        <v>67</v>
      </c>
    </row>
    <row r="669" spans="1:19" x14ac:dyDescent="0.35">
      <c r="A669" s="21">
        <v>1531076</v>
      </c>
      <c r="B669" s="53">
        <v>411587</v>
      </c>
      <c r="C669" s="21">
        <f>VLOOKUP(TotalMov[[#This Row],[Order]],'Total Mov by SS'!B:C,2,0)</f>
        <v>133</v>
      </c>
      <c r="D669" s="21" t="s">
        <v>59</v>
      </c>
      <c r="E669" s="21" t="s">
        <v>68</v>
      </c>
      <c r="F669" s="21" t="s">
        <v>61</v>
      </c>
      <c r="G669" s="21" t="s">
        <v>62</v>
      </c>
      <c r="H669" s="21" t="s">
        <v>63</v>
      </c>
      <c r="I669" s="21" t="s">
        <v>64</v>
      </c>
      <c r="J669" s="22">
        <v>43606</v>
      </c>
      <c r="K669" s="23">
        <v>0.47127314814815002</v>
      </c>
      <c r="L669" s="22">
        <v>43606</v>
      </c>
      <c r="M669" s="23">
        <v>0.50530092592593001</v>
      </c>
      <c r="N669" s="25">
        <v>24.5</v>
      </c>
      <c r="O669" s="21" t="s">
        <v>66</v>
      </c>
      <c r="P669" s="24">
        <f>TotalMov[[#This Row],[Confirmed activ. 3 (ILE03)]]</f>
        <v>24.5</v>
      </c>
      <c r="Q669" s="24">
        <v>15</v>
      </c>
      <c r="R669" s="21" t="s">
        <v>66</v>
      </c>
      <c r="S669" s="21" t="s">
        <v>67</v>
      </c>
    </row>
    <row r="670" spans="1:19" x14ac:dyDescent="0.35">
      <c r="A670" s="21">
        <v>1531076</v>
      </c>
      <c r="B670" s="53">
        <v>411587</v>
      </c>
      <c r="C670" s="21">
        <f>VLOOKUP(TotalMov[[#This Row],[Order]],'Total Mov by SS'!B:C,2,0)</f>
        <v>133</v>
      </c>
      <c r="D670" s="21" t="s">
        <v>59</v>
      </c>
      <c r="E670" s="21" t="s">
        <v>73</v>
      </c>
      <c r="F670" s="21" t="s">
        <v>69</v>
      </c>
      <c r="G670" s="21" t="s">
        <v>62</v>
      </c>
      <c r="H670" s="21" t="s">
        <v>70</v>
      </c>
      <c r="I670" s="21" t="s">
        <v>71</v>
      </c>
      <c r="J670" s="22">
        <v>43606</v>
      </c>
      <c r="K670" s="23">
        <v>0.52112268518519</v>
      </c>
      <c r="L670" s="22">
        <v>43606</v>
      </c>
      <c r="M670" s="23">
        <v>0.52112268518519</v>
      </c>
      <c r="N670" s="24">
        <v>20</v>
      </c>
      <c r="O670" s="21" t="s">
        <v>66</v>
      </c>
      <c r="P670" s="24">
        <f>TotalMov[[#This Row],[Confirmed activ. 3 (ILE03)]]</f>
        <v>20</v>
      </c>
      <c r="Q670" s="24">
        <v>20</v>
      </c>
      <c r="R670" s="21" t="s">
        <v>66</v>
      </c>
      <c r="S670" s="21" t="s">
        <v>72</v>
      </c>
    </row>
    <row r="671" spans="1:19" x14ac:dyDescent="0.35">
      <c r="A671" s="21">
        <v>1531076</v>
      </c>
      <c r="B671" s="53">
        <v>411587</v>
      </c>
      <c r="C671" s="21">
        <f>VLOOKUP(TotalMov[[#This Row],[Order]],'Total Mov by SS'!B:C,2,0)</f>
        <v>133</v>
      </c>
      <c r="D671" s="21" t="s">
        <v>59</v>
      </c>
      <c r="E671" s="21" t="s">
        <v>75</v>
      </c>
      <c r="F671" s="21" t="s">
        <v>61</v>
      </c>
      <c r="G671" s="21" t="s">
        <v>62</v>
      </c>
      <c r="H671" s="21" t="s">
        <v>63</v>
      </c>
      <c r="I671" s="21" t="s">
        <v>74</v>
      </c>
      <c r="J671" s="22">
        <v>43606</v>
      </c>
      <c r="K671" s="23">
        <v>0.52827546296296002</v>
      </c>
      <c r="L671" s="22">
        <v>43606</v>
      </c>
      <c r="M671" s="23">
        <v>0.63413194444443999</v>
      </c>
      <c r="N671" s="25">
        <v>2.5409999999999999</v>
      </c>
      <c r="O671" s="21" t="s">
        <v>77</v>
      </c>
      <c r="P671" s="24">
        <f>TotalMov[[#This Row],[Confirmed activ. 3 (ILE03)]]*60</f>
        <v>152.46</v>
      </c>
      <c r="Q671" s="24">
        <v>350</v>
      </c>
      <c r="R671" s="21" t="s">
        <v>66</v>
      </c>
      <c r="S671" s="21" t="s">
        <v>67</v>
      </c>
    </row>
    <row r="672" spans="1:19" x14ac:dyDescent="0.35">
      <c r="A672" s="21">
        <v>1531076</v>
      </c>
      <c r="B672" s="53">
        <v>411587</v>
      </c>
      <c r="C672" s="21">
        <f>VLOOKUP(TotalMov[[#This Row],[Order]],'Total Mov by SS'!B:C,2,0)</f>
        <v>133</v>
      </c>
      <c r="D672" s="21" t="s">
        <v>59</v>
      </c>
      <c r="E672" s="21" t="s">
        <v>78</v>
      </c>
      <c r="F672" s="21" t="s">
        <v>61</v>
      </c>
      <c r="G672" s="21" t="s">
        <v>62</v>
      </c>
      <c r="H672" s="21" t="s">
        <v>63</v>
      </c>
      <c r="I672" s="21" t="s">
        <v>76</v>
      </c>
      <c r="J672" s="22">
        <v>43607</v>
      </c>
      <c r="K672" s="23">
        <v>0.31098379629630002</v>
      </c>
      <c r="L672" s="22">
        <v>43613</v>
      </c>
      <c r="M672" s="23">
        <v>0.63782407407407005</v>
      </c>
      <c r="N672" s="25">
        <v>30.327000000000002</v>
      </c>
      <c r="O672" s="21" t="s">
        <v>77</v>
      </c>
      <c r="P672" s="24">
        <f>TotalMov[[#This Row],[Confirmed activ. 3 (ILE03)]]*60</f>
        <v>1819.6200000000001</v>
      </c>
      <c r="Q672" s="24">
        <v>1020</v>
      </c>
      <c r="R672" s="21" t="s">
        <v>66</v>
      </c>
      <c r="S672" s="21" t="s">
        <v>67</v>
      </c>
    </row>
    <row r="673" spans="1:19" x14ac:dyDescent="0.35">
      <c r="A673" s="21">
        <v>1531076</v>
      </c>
      <c r="B673" s="53">
        <v>411587</v>
      </c>
      <c r="C673" s="21">
        <f>VLOOKUP(TotalMov[[#This Row],[Order]],'Total Mov by SS'!B:C,2,0)</f>
        <v>133</v>
      </c>
      <c r="D673" s="21" t="s">
        <v>59</v>
      </c>
      <c r="E673" s="21" t="s">
        <v>80</v>
      </c>
      <c r="F673" s="21" t="s">
        <v>61</v>
      </c>
      <c r="G673" s="21" t="s">
        <v>62</v>
      </c>
      <c r="H673" s="21" t="s">
        <v>63</v>
      </c>
      <c r="I673" s="21" t="s">
        <v>112</v>
      </c>
      <c r="J673" s="22">
        <v>43614</v>
      </c>
      <c r="K673" s="23">
        <v>0.33568287037036998</v>
      </c>
      <c r="L673" s="22">
        <v>43614</v>
      </c>
      <c r="M673" s="23">
        <v>0.42643518518519002</v>
      </c>
      <c r="N673" s="25">
        <v>2.1779999999999999</v>
      </c>
      <c r="O673" s="21" t="s">
        <v>77</v>
      </c>
      <c r="P673" s="24">
        <f>TotalMov[[#This Row],[Confirmed activ. 3 (ILE03)]]*60</f>
        <v>130.68</v>
      </c>
      <c r="Q673" s="24">
        <v>50</v>
      </c>
      <c r="R673" s="21" t="s">
        <v>66</v>
      </c>
      <c r="S673" s="21" t="s">
        <v>67</v>
      </c>
    </row>
    <row r="674" spans="1:19" x14ac:dyDescent="0.35">
      <c r="A674" s="21">
        <v>1531076</v>
      </c>
      <c r="B674" s="53">
        <v>411587</v>
      </c>
      <c r="C674" s="21">
        <f>VLOOKUP(TotalMov[[#This Row],[Order]],'Total Mov by SS'!B:C,2,0)</f>
        <v>133</v>
      </c>
      <c r="D674" s="21" t="s">
        <v>59</v>
      </c>
      <c r="E674" s="21" t="s">
        <v>82</v>
      </c>
      <c r="F674" s="21" t="s">
        <v>89</v>
      </c>
      <c r="G674" s="21" t="s">
        <v>90</v>
      </c>
      <c r="H674" s="21" t="s">
        <v>91</v>
      </c>
      <c r="I674" s="21" t="s">
        <v>92</v>
      </c>
      <c r="J674" s="22"/>
      <c r="K674" s="23">
        <v>0</v>
      </c>
      <c r="L674" s="22"/>
      <c r="M674" s="23">
        <v>0</v>
      </c>
      <c r="N674" s="25">
        <v>0</v>
      </c>
      <c r="O674" s="21" t="s">
        <v>93</v>
      </c>
      <c r="P674" s="24"/>
      <c r="Q674" s="24">
        <v>2150</v>
      </c>
      <c r="R674" s="21" t="s">
        <v>66</v>
      </c>
      <c r="S674" s="21" t="s">
        <v>94</v>
      </c>
    </row>
    <row r="675" spans="1:19" x14ac:dyDescent="0.35">
      <c r="A675" s="21">
        <v>1531076</v>
      </c>
      <c r="B675" s="53">
        <v>411587</v>
      </c>
      <c r="C675" s="21">
        <f>VLOOKUP(TotalMov[[#This Row],[Order]],'Total Mov by SS'!B:C,2,0)</f>
        <v>133</v>
      </c>
      <c r="D675" s="21" t="s">
        <v>59</v>
      </c>
      <c r="E675" s="21" t="s">
        <v>85</v>
      </c>
      <c r="F675" s="21" t="s">
        <v>69</v>
      </c>
      <c r="G675" s="21" t="s">
        <v>62</v>
      </c>
      <c r="H675" s="21" t="s">
        <v>70</v>
      </c>
      <c r="I675" s="21" t="s">
        <v>79</v>
      </c>
      <c r="J675" s="22">
        <v>43614</v>
      </c>
      <c r="K675" s="23">
        <v>0.47616898148148001</v>
      </c>
      <c r="L675" s="22">
        <v>43614</v>
      </c>
      <c r="M675" s="23">
        <v>0.47616898148148001</v>
      </c>
      <c r="N675" s="24">
        <v>20</v>
      </c>
      <c r="O675" s="21" t="s">
        <v>66</v>
      </c>
      <c r="P675" s="24">
        <f>TotalMov[[#This Row],[Confirmed activ. 3 (ILE03)]]</f>
        <v>20</v>
      </c>
      <c r="Q675" s="24">
        <v>20</v>
      </c>
      <c r="R675" s="21" t="s">
        <v>66</v>
      </c>
      <c r="S675" s="21" t="s">
        <v>72</v>
      </c>
    </row>
    <row r="676" spans="1:19" x14ac:dyDescent="0.35">
      <c r="A676" s="21">
        <v>1531076</v>
      </c>
      <c r="B676" s="53">
        <v>411587</v>
      </c>
      <c r="C676" s="21">
        <f>VLOOKUP(TotalMov[[#This Row],[Order]],'Total Mov by SS'!B:C,2,0)</f>
        <v>133</v>
      </c>
      <c r="D676" s="21" t="s">
        <v>59</v>
      </c>
      <c r="E676" s="21" t="s">
        <v>88</v>
      </c>
      <c r="F676" s="21" t="s">
        <v>69</v>
      </c>
      <c r="G676" s="21" t="s">
        <v>62</v>
      </c>
      <c r="H676" s="21" t="s">
        <v>70</v>
      </c>
      <c r="I676" s="21" t="s">
        <v>81</v>
      </c>
      <c r="J676" s="22">
        <v>43614</v>
      </c>
      <c r="K676" s="23">
        <v>0.47630787037036998</v>
      </c>
      <c r="L676" s="22">
        <v>43614</v>
      </c>
      <c r="M676" s="23">
        <v>0.47630787037036998</v>
      </c>
      <c r="N676" s="24">
        <v>20</v>
      </c>
      <c r="O676" s="21" t="s">
        <v>66</v>
      </c>
      <c r="P676" s="24">
        <f>TotalMov[[#This Row],[Confirmed activ. 3 (ILE03)]]</f>
        <v>20</v>
      </c>
      <c r="Q676" s="24">
        <v>20</v>
      </c>
      <c r="R676" s="21" t="s">
        <v>66</v>
      </c>
      <c r="S676" s="21" t="s">
        <v>72</v>
      </c>
    </row>
    <row r="677" spans="1:19" x14ac:dyDescent="0.35">
      <c r="A677" s="21">
        <v>1531076</v>
      </c>
      <c r="B677" s="53">
        <v>411587</v>
      </c>
      <c r="C677" s="21">
        <f>VLOOKUP(TotalMov[[#This Row],[Order]],'Total Mov by SS'!B:C,2,0)</f>
        <v>133</v>
      </c>
      <c r="D677" s="21" t="s">
        <v>59</v>
      </c>
      <c r="E677" s="21" t="s">
        <v>95</v>
      </c>
      <c r="F677" s="21" t="s">
        <v>83</v>
      </c>
      <c r="G677" s="21" t="s">
        <v>62</v>
      </c>
      <c r="H677" s="21" t="s">
        <v>84</v>
      </c>
      <c r="I677" s="21" t="s">
        <v>84</v>
      </c>
      <c r="J677" s="22">
        <v>43614</v>
      </c>
      <c r="K677" s="23">
        <v>0.95395833333333002</v>
      </c>
      <c r="L677" s="22">
        <v>43615</v>
      </c>
      <c r="M677" s="23">
        <v>0.2558912037037</v>
      </c>
      <c r="N677" s="25">
        <v>7.2460000000000004</v>
      </c>
      <c r="O677" s="21" t="s">
        <v>77</v>
      </c>
      <c r="P677" s="24">
        <f>TotalMov[[#This Row],[Confirmed activ. 3 (ILE03)]]*60</f>
        <v>434.76000000000005</v>
      </c>
      <c r="Q677" s="24">
        <v>450</v>
      </c>
      <c r="R677" s="21" t="s">
        <v>66</v>
      </c>
      <c r="S677" s="21" t="s">
        <v>67</v>
      </c>
    </row>
    <row r="678" spans="1:19" x14ac:dyDescent="0.35">
      <c r="A678" s="21">
        <v>1531076</v>
      </c>
      <c r="B678" s="53">
        <v>411587</v>
      </c>
      <c r="C678" s="21">
        <f>VLOOKUP(TotalMov[[#This Row],[Order]],'Total Mov by SS'!B:C,2,0)</f>
        <v>133</v>
      </c>
      <c r="D678" s="21" t="s">
        <v>59</v>
      </c>
      <c r="E678" s="21" t="s">
        <v>97</v>
      </c>
      <c r="F678" s="21" t="s">
        <v>86</v>
      </c>
      <c r="G678" s="21" t="s">
        <v>62</v>
      </c>
      <c r="H678" s="21" t="s">
        <v>87</v>
      </c>
      <c r="I678" s="21" t="s">
        <v>87</v>
      </c>
      <c r="J678" s="22">
        <v>43615</v>
      </c>
      <c r="K678" s="23">
        <v>0.60108796296295997</v>
      </c>
      <c r="L678" s="22">
        <v>43615</v>
      </c>
      <c r="M678" s="23">
        <v>0.60108796296295997</v>
      </c>
      <c r="N678" s="24">
        <v>20</v>
      </c>
      <c r="O678" s="21" t="s">
        <v>66</v>
      </c>
      <c r="P678" s="24">
        <f>TotalMov[[#This Row],[Confirmed activ. 3 (ILE03)]]</f>
        <v>20</v>
      </c>
      <c r="Q678" s="24">
        <v>20</v>
      </c>
      <c r="R678" s="21" t="s">
        <v>66</v>
      </c>
      <c r="S678" s="21" t="s">
        <v>72</v>
      </c>
    </row>
    <row r="679" spans="1:19" x14ac:dyDescent="0.35">
      <c r="A679" s="21">
        <v>1531076</v>
      </c>
      <c r="B679" s="53">
        <v>411587</v>
      </c>
      <c r="C679" s="21">
        <f>VLOOKUP(TotalMov[[#This Row],[Order]],'Total Mov by SS'!B:C,2,0)</f>
        <v>133</v>
      </c>
      <c r="D679" s="21" t="s">
        <v>59</v>
      </c>
      <c r="E679" s="21" t="s">
        <v>99</v>
      </c>
      <c r="F679" s="21" t="s">
        <v>61</v>
      </c>
      <c r="G679" s="21" t="s">
        <v>62</v>
      </c>
      <c r="H679" s="21" t="s">
        <v>63</v>
      </c>
      <c r="I679" s="21" t="s">
        <v>96</v>
      </c>
      <c r="J679" s="22">
        <v>43627</v>
      </c>
      <c r="K679" s="23">
        <v>0.42200231481480999</v>
      </c>
      <c r="L679" s="22">
        <v>43627</v>
      </c>
      <c r="M679" s="23">
        <v>0.67930555555556005</v>
      </c>
      <c r="N679" s="25">
        <v>46.216999999999999</v>
      </c>
      <c r="O679" s="21" t="s">
        <v>66</v>
      </c>
      <c r="P679" s="24">
        <f>TotalMov[[#This Row],[Confirmed activ. 3 (ILE03)]]</f>
        <v>46.216999999999999</v>
      </c>
      <c r="Q679" s="24">
        <v>100</v>
      </c>
      <c r="R679" s="21" t="s">
        <v>66</v>
      </c>
      <c r="S679" s="21" t="s">
        <v>67</v>
      </c>
    </row>
    <row r="680" spans="1:19" x14ac:dyDescent="0.35">
      <c r="A680" s="21">
        <v>1531076</v>
      </c>
      <c r="B680" s="53">
        <v>411587</v>
      </c>
      <c r="C680" s="21">
        <f>VLOOKUP(TotalMov[[#This Row],[Order]],'Total Mov by SS'!B:C,2,0)</f>
        <v>133</v>
      </c>
      <c r="D680" s="21" t="s">
        <v>59</v>
      </c>
      <c r="E680" s="21" t="s">
        <v>101</v>
      </c>
      <c r="F680" s="21" t="s">
        <v>69</v>
      </c>
      <c r="G680" s="21" t="s">
        <v>62</v>
      </c>
      <c r="H680" s="21" t="s">
        <v>70</v>
      </c>
      <c r="I680" s="21" t="s">
        <v>98</v>
      </c>
      <c r="J680" s="22">
        <v>43633</v>
      </c>
      <c r="K680" s="23">
        <v>0.47638888888889003</v>
      </c>
      <c r="L680" s="22">
        <v>43633</v>
      </c>
      <c r="M680" s="23">
        <v>0.47638888888889003</v>
      </c>
      <c r="N680" s="24">
        <v>20</v>
      </c>
      <c r="O680" s="21" t="s">
        <v>66</v>
      </c>
      <c r="P680" s="24">
        <f>TotalMov[[#This Row],[Confirmed activ. 3 (ILE03)]]</f>
        <v>20</v>
      </c>
      <c r="Q680" s="24">
        <v>20</v>
      </c>
      <c r="R680" s="21" t="s">
        <v>66</v>
      </c>
      <c r="S680" s="21" t="s">
        <v>72</v>
      </c>
    </row>
    <row r="681" spans="1:19" x14ac:dyDescent="0.35">
      <c r="A681" s="21">
        <v>1531076</v>
      </c>
      <c r="B681" s="53">
        <v>411587</v>
      </c>
      <c r="C681" s="21">
        <f>VLOOKUP(TotalMov[[#This Row],[Order]],'Total Mov by SS'!B:C,2,0)</f>
        <v>133</v>
      </c>
      <c r="D681" s="21" t="s">
        <v>59</v>
      </c>
      <c r="E681" s="21" t="s">
        <v>104</v>
      </c>
      <c r="F681" s="21" t="s">
        <v>69</v>
      </c>
      <c r="G681" s="21" t="s">
        <v>62</v>
      </c>
      <c r="H681" s="21" t="s">
        <v>70</v>
      </c>
      <c r="I681" s="21" t="s">
        <v>100</v>
      </c>
      <c r="J681" s="22">
        <v>43634</v>
      </c>
      <c r="K681" s="23">
        <v>0.66649305555556004</v>
      </c>
      <c r="L681" s="22">
        <v>43634</v>
      </c>
      <c r="M681" s="23">
        <v>0.66649305555556004</v>
      </c>
      <c r="N681" s="24">
        <v>30</v>
      </c>
      <c r="O681" s="21" t="s">
        <v>66</v>
      </c>
      <c r="P681" s="24">
        <f>TotalMov[[#This Row],[Confirmed activ. 3 (ILE03)]]</f>
        <v>30</v>
      </c>
      <c r="Q681" s="24">
        <v>30</v>
      </c>
      <c r="R681" s="21" t="s">
        <v>66</v>
      </c>
      <c r="S681" s="21" t="s">
        <v>72</v>
      </c>
    </row>
    <row r="682" spans="1:19" x14ac:dyDescent="0.35">
      <c r="A682" s="21">
        <v>1531076</v>
      </c>
      <c r="B682" s="53">
        <v>411587</v>
      </c>
      <c r="C682" s="21">
        <f>VLOOKUP(TotalMov[[#This Row],[Order]],'Total Mov by SS'!B:C,2,0)</f>
        <v>133</v>
      </c>
      <c r="D682" s="21" t="s">
        <v>59</v>
      </c>
      <c r="E682" s="21" t="s">
        <v>113</v>
      </c>
      <c r="F682" s="21" t="s">
        <v>102</v>
      </c>
      <c r="G682" s="21" t="s">
        <v>62</v>
      </c>
      <c r="H682" s="21" t="s">
        <v>100</v>
      </c>
      <c r="I682" s="21" t="s">
        <v>103</v>
      </c>
      <c r="J682" s="22">
        <v>43634</v>
      </c>
      <c r="K682" s="23">
        <v>0.73912037037037004</v>
      </c>
      <c r="L682" s="22">
        <v>43634</v>
      </c>
      <c r="M682" s="23">
        <v>0.73912037037037004</v>
      </c>
      <c r="N682" s="24">
        <v>30</v>
      </c>
      <c r="O682" s="21" t="s">
        <v>66</v>
      </c>
      <c r="P682" s="24">
        <f>TotalMov[[#This Row],[Confirmed activ. 3 (ILE03)]]</f>
        <v>30</v>
      </c>
      <c r="Q682" s="24">
        <v>30</v>
      </c>
      <c r="R682" s="21" t="s">
        <v>66</v>
      </c>
      <c r="S682" s="21" t="s">
        <v>72</v>
      </c>
    </row>
    <row r="683" spans="1:19" x14ac:dyDescent="0.35">
      <c r="A683" s="21">
        <v>1531076</v>
      </c>
      <c r="B683" s="53">
        <v>411587</v>
      </c>
      <c r="C683" s="21">
        <f>VLOOKUP(TotalMov[[#This Row],[Order]],'Total Mov by SS'!B:C,2,0)</f>
        <v>133</v>
      </c>
      <c r="D683" s="21" t="s">
        <v>59</v>
      </c>
      <c r="E683" s="21" t="s">
        <v>114</v>
      </c>
      <c r="F683" s="21" t="s">
        <v>102</v>
      </c>
      <c r="G683" s="21" t="s">
        <v>105</v>
      </c>
      <c r="H683" s="21" t="s">
        <v>100</v>
      </c>
      <c r="I683" s="21" t="s">
        <v>106</v>
      </c>
      <c r="J683" s="22">
        <v>43635</v>
      </c>
      <c r="K683" s="23">
        <v>0.74471064814815002</v>
      </c>
      <c r="L683" s="22">
        <v>43635</v>
      </c>
      <c r="M683" s="23">
        <v>0.74471064814815002</v>
      </c>
      <c r="N683" s="24">
        <v>45</v>
      </c>
      <c r="O683" s="21" t="s">
        <v>66</v>
      </c>
      <c r="P683" s="24">
        <f>TotalMov[[#This Row],[Confirmed activ. 3 (ILE03)]]</f>
        <v>45</v>
      </c>
      <c r="Q683" s="24">
        <v>45</v>
      </c>
      <c r="R683" s="21" t="s">
        <v>66</v>
      </c>
      <c r="S683" s="21" t="s">
        <v>72</v>
      </c>
    </row>
    <row r="684" spans="1:19" x14ac:dyDescent="0.35">
      <c r="A684" s="21">
        <v>1531076</v>
      </c>
      <c r="B684" s="53">
        <v>411587</v>
      </c>
      <c r="C684" s="21">
        <f>VLOOKUP(TotalMov[[#This Row],[Order]],'Total Mov by SS'!B:C,2,0)</f>
        <v>133</v>
      </c>
      <c r="D684" s="21" t="s">
        <v>107</v>
      </c>
      <c r="E684" s="21" t="s">
        <v>60</v>
      </c>
      <c r="F684" s="21" t="s">
        <v>61</v>
      </c>
      <c r="G684" s="21" t="s">
        <v>90</v>
      </c>
      <c r="H684" s="21" t="s">
        <v>63</v>
      </c>
      <c r="I684" s="21" t="s">
        <v>108</v>
      </c>
      <c r="J684" s="22">
        <v>43627</v>
      </c>
      <c r="K684" s="23">
        <v>0.35774305555556002</v>
      </c>
      <c r="L684" s="22">
        <v>43627</v>
      </c>
      <c r="M684" s="23">
        <v>0.74408564814815004</v>
      </c>
      <c r="N684" s="25">
        <v>12.648999999999999</v>
      </c>
      <c r="O684" s="21" t="s">
        <v>77</v>
      </c>
      <c r="P684" s="24">
        <f>TotalMov[[#This Row],[Confirmed activ. 3 (ILE03)]]*60</f>
        <v>758.93999999999994</v>
      </c>
      <c r="Q684" s="24">
        <v>1</v>
      </c>
      <c r="R684" s="21" t="s">
        <v>66</v>
      </c>
      <c r="S684" s="21" t="s">
        <v>67</v>
      </c>
    </row>
    <row r="685" spans="1:19" x14ac:dyDescent="0.35">
      <c r="A685" s="21">
        <v>1531076</v>
      </c>
      <c r="B685" s="53">
        <v>411587</v>
      </c>
      <c r="C685" s="21">
        <f>VLOOKUP(TotalMov[[#This Row],[Order]],'Total Mov by SS'!B:C,2,0)</f>
        <v>133</v>
      </c>
      <c r="D685" s="21" t="s">
        <v>109</v>
      </c>
      <c r="E685" s="21" t="s">
        <v>95</v>
      </c>
      <c r="F685" s="21" t="s">
        <v>83</v>
      </c>
      <c r="G685" s="21" t="s">
        <v>90</v>
      </c>
      <c r="H685" s="21" t="s">
        <v>84</v>
      </c>
      <c r="I685" s="21" t="s">
        <v>110</v>
      </c>
      <c r="J685" s="22">
        <v>43614</v>
      </c>
      <c r="K685" s="23">
        <v>0.95458333333333001</v>
      </c>
      <c r="L685" s="22">
        <v>43615</v>
      </c>
      <c r="M685" s="23">
        <v>0.26415509259259001</v>
      </c>
      <c r="N685" s="25">
        <v>2.5819999999999999</v>
      </c>
      <c r="O685" s="21" t="s">
        <v>77</v>
      </c>
      <c r="P685" s="24">
        <f>TotalMov[[#This Row],[Confirmed activ. 3 (ILE03)]]*60</f>
        <v>154.91999999999999</v>
      </c>
      <c r="Q685" s="24">
        <v>5</v>
      </c>
      <c r="R685" s="21" t="s">
        <v>66</v>
      </c>
      <c r="S685" s="21" t="s">
        <v>67</v>
      </c>
    </row>
    <row r="686" spans="1:19" x14ac:dyDescent="0.35">
      <c r="A686" s="21">
        <v>1531078</v>
      </c>
      <c r="B686" s="53">
        <v>411587</v>
      </c>
      <c r="C686" s="21">
        <f>VLOOKUP(TotalMov[[#This Row],[Order]],'Total Mov by SS'!B:C,2,0)</f>
        <v>133</v>
      </c>
      <c r="D686" s="21" t="s">
        <v>59</v>
      </c>
      <c r="E686" s="21" t="s">
        <v>60</v>
      </c>
      <c r="F686" s="21" t="s">
        <v>83</v>
      </c>
      <c r="G686" s="21" t="s">
        <v>62</v>
      </c>
      <c r="H686" s="21" t="s">
        <v>84</v>
      </c>
      <c r="I686" s="21" t="s">
        <v>111</v>
      </c>
      <c r="J686" s="22">
        <v>43606</v>
      </c>
      <c r="K686" s="23">
        <v>0.65173611111110996</v>
      </c>
      <c r="L686" s="22">
        <v>43606</v>
      </c>
      <c r="M686" s="23">
        <v>0.91537037037036995</v>
      </c>
      <c r="N686" s="25">
        <v>2.5179999999999998</v>
      </c>
      <c r="O686" s="21" t="s">
        <v>77</v>
      </c>
      <c r="P686" s="24">
        <f>TotalMov[[#This Row],[Confirmed activ. 3 (ILE03)]]*60</f>
        <v>151.07999999999998</v>
      </c>
      <c r="Q686" s="24">
        <v>40</v>
      </c>
      <c r="R686" s="21" t="s">
        <v>66</v>
      </c>
      <c r="S686" s="21" t="s">
        <v>67</v>
      </c>
    </row>
    <row r="687" spans="1:19" x14ac:dyDescent="0.35">
      <c r="A687" s="21">
        <v>1531078</v>
      </c>
      <c r="B687" s="53">
        <v>411587</v>
      </c>
      <c r="C687" s="21">
        <f>VLOOKUP(TotalMov[[#This Row],[Order]],'Total Mov by SS'!B:C,2,0)</f>
        <v>133</v>
      </c>
      <c r="D687" s="21" t="s">
        <v>59</v>
      </c>
      <c r="E687" s="21" t="s">
        <v>68</v>
      </c>
      <c r="F687" s="21" t="s">
        <v>61</v>
      </c>
      <c r="G687" s="21" t="s">
        <v>62</v>
      </c>
      <c r="H687" s="21" t="s">
        <v>63</v>
      </c>
      <c r="I687" s="21" t="s">
        <v>64</v>
      </c>
      <c r="J687" s="22">
        <v>43607</v>
      </c>
      <c r="K687" s="23">
        <v>0.52321759259259004</v>
      </c>
      <c r="L687" s="22">
        <v>43607</v>
      </c>
      <c r="M687" s="23">
        <v>0.52607638888888997</v>
      </c>
      <c r="N687" s="25">
        <v>1.0329999999999999</v>
      </c>
      <c r="O687" s="21" t="s">
        <v>66</v>
      </c>
      <c r="P687" s="24">
        <f>TotalMov[[#This Row],[Confirmed activ. 3 (ILE03)]]</f>
        <v>1.0329999999999999</v>
      </c>
      <c r="Q687" s="24">
        <v>15</v>
      </c>
      <c r="R687" s="21" t="s">
        <v>66</v>
      </c>
      <c r="S687" s="21" t="s">
        <v>67</v>
      </c>
    </row>
    <row r="688" spans="1:19" x14ac:dyDescent="0.35">
      <c r="A688" s="21">
        <v>1531078</v>
      </c>
      <c r="B688" s="53">
        <v>411587</v>
      </c>
      <c r="C688" s="21">
        <f>VLOOKUP(TotalMov[[#This Row],[Order]],'Total Mov by SS'!B:C,2,0)</f>
        <v>133</v>
      </c>
      <c r="D688" s="21" t="s">
        <v>59</v>
      </c>
      <c r="E688" s="21" t="s">
        <v>73</v>
      </c>
      <c r="F688" s="21" t="s">
        <v>69</v>
      </c>
      <c r="G688" s="21" t="s">
        <v>62</v>
      </c>
      <c r="H688" s="21" t="s">
        <v>70</v>
      </c>
      <c r="I688" s="21" t="s">
        <v>71</v>
      </c>
      <c r="J688" s="22">
        <v>43607</v>
      </c>
      <c r="K688" s="23">
        <v>0.53226851851851997</v>
      </c>
      <c r="L688" s="22">
        <v>43607</v>
      </c>
      <c r="M688" s="23">
        <v>0.53226851851851997</v>
      </c>
      <c r="N688" s="24">
        <v>20</v>
      </c>
      <c r="O688" s="21" t="s">
        <v>66</v>
      </c>
      <c r="P688" s="24">
        <f>TotalMov[[#This Row],[Confirmed activ. 3 (ILE03)]]</f>
        <v>20</v>
      </c>
      <c r="Q688" s="24">
        <v>20</v>
      </c>
      <c r="R688" s="21" t="s">
        <v>66</v>
      </c>
      <c r="S688" s="21" t="s">
        <v>72</v>
      </c>
    </row>
    <row r="689" spans="1:19" x14ac:dyDescent="0.35">
      <c r="A689" s="21">
        <v>1531078</v>
      </c>
      <c r="B689" s="53">
        <v>411587</v>
      </c>
      <c r="C689" s="21">
        <f>VLOOKUP(TotalMov[[#This Row],[Order]],'Total Mov by SS'!B:C,2,0)</f>
        <v>133</v>
      </c>
      <c r="D689" s="21" t="s">
        <v>59</v>
      </c>
      <c r="E689" s="21" t="s">
        <v>75</v>
      </c>
      <c r="F689" s="21" t="s">
        <v>61</v>
      </c>
      <c r="G689" s="21" t="s">
        <v>62</v>
      </c>
      <c r="H689" s="21" t="s">
        <v>63</v>
      </c>
      <c r="I689" s="21" t="s">
        <v>74</v>
      </c>
      <c r="J689" s="22">
        <v>43608</v>
      </c>
      <c r="K689" s="23">
        <v>0.39340277777777999</v>
      </c>
      <c r="L689" s="22">
        <v>43608</v>
      </c>
      <c r="M689" s="23">
        <v>0.63513888888889003</v>
      </c>
      <c r="N689" s="25">
        <v>5.8019999999999996</v>
      </c>
      <c r="O689" s="21" t="s">
        <v>77</v>
      </c>
      <c r="P689" s="24">
        <f>TotalMov[[#This Row],[Confirmed activ. 3 (ILE03)]]*60</f>
        <v>348.12</v>
      </c>
      <c r="Q689" s="24">
        <v>350</v>
      </c>
      <c r="R689" s="21" t="s">
        <v>66</v>
      </c>
      <c r="S689" s="21" t="s">
        <v>67</v>
      </c>
    </row>
    <row r="690" spans="1:19" x14ac:dyDescent="0.35">
      <c r="A690" s="21">
        <v>1531078</v>
      </c>
      <c r="B690" s="53">
        <v>411587</v>
      </c>
      <c r="C690" s="21">
        <f>VLOOKUP(TotalMov[[#This Row],[Order]],'Total Mov by SS'!B:C,2,0)</f>
        <v>133</v>
      </c>
      <c r="D690" s="21" t="s">
        <v>59</v>
      </c>
      <c r="E690" s="21" t="s">
        <v>78</v>
      </c>
      <c r="F690" s="21" t="s">
        <v>61</v>
      </c>
      <c r="G690" s="21" t="s">
        <v>62</v>
      </c>
      <c r="H690" s="21" t="s">
        <v>63</v>
      </c>
      <c r="I690" s="21" t="s">
        <v>76</v>
      </c>
      <c r="J690" s="22">
        <v>43611</v>
      </c>
      <c r="K690" s="23">
        <v>0.32010416666667002</v>
      </c>
      <c r="L690" s="22">
        <v>43614</v>
      </c>
      <c r="M690" s="23">
        <v>0.55782407407406998</v>
      </c>
      <c r="N690" s="25">
        <v>29.085000000000001</v>
      </c>
      <c r="O690" s="21" t="s">
        <v>77</v>
      </c>
      <c r="P690" s="24">
        <f>TotalMov[[#This Row],[Confirmed activ. 3 (ILE03)]]*60</f>
        <v>1745.1000000000001</v>
      </c>
      <c r="Q690" s="24">
        <v>1020</v>
      </c>
      <c r="R690" s="21" t="s">
        <v>66</v>
      </c>
      <c r="S690" s="21" t="s">
        <v>67</v>
      </c>
    </row>
    <row r="691" spans="1:19" x14ac:dyDescent="0.35">
      <c r="A691" s="21">
        <v>1531078</v>
      </c>
      <c r="B691" s="53">
        <v>411587</v>
      </c>
      <c r="C691" s="21">
        <f>VLOOKUP(TotalMov[[#This Row],[Order]],'Total Mov by SS'!B:C,2,0)</f>
        <v>133</v>
      </c>
      <c r="D691" s="21" t="s">
        <v>59</v>
      </c>
      <c r="E691" s="21" t="s">
        <v>80</v>
      </c>
      <c r="F691" s="21" t="s">
        <v>61</v>
      </c>
      <c r="G691" s="21" t="s">
        <v>62</v>
      </c>
      <c r="H691" s="21" t="s">
        <v>63</v>
      </c>
      <c r="I691" s="21" t="s">
        <v>112</v>
      </c>
      <c r="J691" s="22">
        <v>43614</v>
      </c>
      <c r="K691" s="23">
        <v>0.55793981481481003</v>
      </c>
      <c r="L691" s="22">
        <v>43614</v>
      </c>
      <c r="M691" s="23">
        <v>0.56733796296296002</v>
      </c>
      <c r="N691" s="25">
        <v>13.532999999999999</v>
      </c>
      <c r="O691" s="21" t="s">
        <v>66</v>
      </c>
      <c r="P691" s="24">
        <f>TotalMov[[#This Row],[Confirmed activ. 3 (ILE03)]]</f>
        <v>13.532999999999999</v>
      </c>
      <c r="Q691" s="24">
        <v>50</v>
      </c>
      <c r="R691" s="21" t="s">
        <v>66</v>
      </c>
      <c r="S691" s="21" t="s">
        <v>67</v>
      </c>
    </row>
    <row r="692" spans="1:19" x14ac:dyDescent="0.35">
      <c r="A692" s="21">
        <v>1531078</v>
      </c>
      <c r="B692" s="53">
        <v>411587</v>
      </c>
      <c r="C692" s="21">
        <f>VLOOKUP(TotalMov[[#This Row],[Order]],'Total Mov by SS'!B:C,2,0)</f>
        <v>133</v>
      </c>
      <c r="D692" s="21" t="s">
        <v>59</v>
      </c>
      <c r="E692" s="21" t="s">
        <v>82</v>
      </c>
      <c r="F692" s="21" t="s">
        <v>89</v>
      </c>
      <c r="G692" s="21" t="s">
        <v>90</v>
      </c>
      <c r="H692" s="21" t="s">
        <v>91</v>
      </c>
      <c r="I692" s="21" t="s">
        <v>92</v>
      </c>
      <c r="J692" s="22">
        <v>43614</v>
      </c>
      <c r="K692" s="23">
        <v>0.56743055555555999</v>
      </c>
      <c r="L692" s="22">
        <v>43614</v>
      </c>
      <c r="M692" s="23">
        <v>0.59628472222221995</v>
      </c>
      <c r="N692" s="25">
        <v>41.55</v>
      </c>
      <c r="O692" s="21" t="s">
        <v>66</v>
      </c>
      <c r="P692" s="24">
        <f>TotalMov[[#This Row],[Confirmed activ. 3 (ILE03)]]</f>
        <v>41.55</v>
      </c>
      <c r="Q692" s="24">
        <v>2150</v>
      </c>
      <c r="R692" s="21" t="s">
        <v>66</v>
      </c>
      <c r="S692" s="21" t="s">
        <v>67</v>
      </c>
    </row>
    <row r="693" spans="1:19" x14ac:dyDescent="0.35">
      <c r="A693" s="21">
        <v>1531078</v>
      </c>
      <c r="B693" s="53">
        <v>411587</v>
      </c>
      <c r="C693" s="21">
        <f>VLOOKUP(TotalMov[[#This Row],[Order]],'Total Mov by SS'!B:C,2,0)</f>
        <v>133</v>
      </c>
      <c r="D693" s="21" t="s">
        <v>59</v>
      </c>
      <c r="E693" s="21" t="s">
        <v>85</v>
      </c>
      <c r="F693" s="21" t="s">
        <v>69</v>
      </c>
      <c r="G693" s="21" t="s">
        <v>62</v>
      </c>
      <c r="H693" s="21" t="s">
        <v>70</v>
      </c>
      <c r="I693" s="21" t="s">
        <v>79</v>
      </c>
      <c r="J693" s="22">
        <v>43615</v>
      </c>
      <c r="K693" s="23">
        <v>0.40763888888888999</v>
      </c>
      <c r="L693" s="22">
        <v>43615</v>
      </c>
      <c r="M693" s="23">
        <v>0.40763888888888999</v>
      </c>
      <c r="N693" s="24">
        <v>20</v>
      </c>
      <c r="O693" s="21" t="s">
        <v>66</v>
      </c>
      <c r="P693" s="24">
        <f>TotalMov[[#This Row],[Confirmed activ. 3 (ILE03)]]</f>
        <v>20</v>
      </c>
      <c r="Q693" s="24">
        <v>20</v>
      </c>
      <c r="R693" s="21" t="s">
        <v>66</v>
      </c>
      <c r="S693" s="21" t="s">
        <v>72</v>
      </c>
    </row>
    <row r="694" spans="1:19" x14ac:dyDescent="0.35">
      <c r="A694" s="21">
        <v>1531078</v>
      </c>
      <c r="B694" s="53">
        <v>411587</v>
      </c>
      <c r="C694" s="21">
        <f>VLOOKUP(TotalMov[[#This Row],[Order]],'Total Mov by SS'!B:C,2,0)</f>
        <v>133</v>
      </c>
      <c r="D694" s="21" t="s">
        <v>59</v>
      </c>
      <c r="E694" s="21" t="s">
        <v>88</v>
      </c>
      <c r="F694" s="21" t="s">
        <v>69</v>
      </c>
      <c r="G694" s="21" t="s">
        <v>62</v>
      </c>
      <c r="H694" s="21" t="s">
        <v>70</v>
      </c>
      <c r="I694" s="21" t="s">
        <v>81</v>
      </c>
      <c r="J694" s="22">
        <v>43615</v>
      </c>
      <c r="K694" s="23">
        <v>0.40777777777778002</v>
      </c>
      <c r="L694" s="22">
        <v>43615</v>
      </c>
      <c r="M694" s="23">
        <v>0.40777777777778002</v>
      </c>
      <c r="N694" s="24">
        <v>20</v>
      </c>
      <c r="O694" s="21" t="s">
        <v>66</v>
      </c>
      <c r="P694" s="24">
        <f>TotalMov[[#This Row],[Confirmed activ. 3 (ILE03)]]</f>
        <v>20</v>
      </c>
      <c r="Q694" s="24">
        <v>20</v>
      </c>
      <c r="R694" s="21" t="s">
        <v>66</v>
      </c>
      <c r="S694" s="21" t="s">
        <v>72</v>
      </c>
    </row>
    <row r="695" spans="1:19" x14ac:dyDescent="0.35">
      <c r="A695" s="21">
        <v>1531078</v>
      </c>
      <c r="B695" s="53">
        <v>411587</v>
      </c>
      <c r="C695" s="21">
        <f>VLOOKUP(TotalMov[[#This Row],[Order]],'Total Mov by SS'!B:C,2,0)</f>
        <v>133</v>
      </c>
      <c r="D695" s="21" t="s">
        <v>59</v>
      </c>
      <c r="E695" s="21" t="s">
        <v>95</v>
      </c>
      <c r="F695" s="21" t="s">
        <v>83</v>
      </c>
      <c r="G695" s="21" t="s">
        <v>62</v>
      </c>
      <c r="H695" s="21" t="s">
        <v>84</v>
      </c>
      <c r="I695" s="21" t="s">
        <v>84</v>
      </c>
      <c r="J695" s="22">
        <v>43615</v>
      </c>
      <c r="K695" s="23">
        <v>0.64574074074073995</v>
      </c>
      <c r="L695" s="22">
        <v>43616</v>
      </c>
      <c r="M695" s="23">
        <v>0.25664351851852002</v>
      </c>
      <c r="N695" s="25">
        <v>3.7970000000000002</v>
      </c>
      <c r="O695" s="21" t="s">
        <v>77</v>
      </c>
      <c r="P695" s="24">
        <f>TotalMov[[#This Row],[Confirmed activ. 3 (ILE03)]]*60</f>
        <v>227.82000000000002</v>
      </c>
      <c r="Q695" s="24">
        <v>450</v>
      </c>
      <c r="R695" s="21" t="s">
        <v>66</v>
      </c>
      <c r="S695" s="21" t="s">
        <v>67</v>
      </c>
    </row>
    <row r="696" spans="1:19" x14ac:dyDescent="0.35">
      <c r="A696" s="21">
        <v>1531078</v>
      </c>
      <c r="B696" s="53">
        <v>411587</v>
      </c>
      <c r="C696" s="21">
        <f>VLOOKUP(TotalMov[[#This Row],[Order]],'Total Mov by SS'!B:C,2,0)</f>
        <v>133</v>
      </c>
      <c r="D696" s="21" t="s">
        <v>59</v>
      </c>
      <c r="E696" s="21" t="s">
        <v>97</v>
      </c>
      <c r="F696" s="21" t="s">
        <v>86</v>
      </c>
      <c r="G696" s="21" t="s">
        <v>62</v>
      </c>
      <c r="H696" s="21" t="s">
        <v>87</v>
      </c>
      <c r="I696" s="21" t="s">
        <v>87</v>
      </c>
      <c r="J696" s="22">
        <v>43625</v>
      </c>
      <c r="K696" s="23">
        <v>0.32003472222222001</v>
      </c>
      <c r="L696" s="22">
        <v>43625</v>
      </c>
      <c r="M696" s="23">
        <v>0.32003472222222001</v>
      </c>
      <c r="N696" s="24">
        <v>20</v>
      </c>
      <c r="O696" s="21" t="s">
        <v>66</v>
      </c>
      <c r="P696" s="24">
        <f>TotalMov[[#This Row],[Confirmed activ. 3 (ILE03)]]</f>
        <v>20</v>
      </c>
      <c r="Q696" s="24">
        <v>20</v>
      </c>
      <c r="R696" s="21" t="s">
        <v>66</v>
      </c>
      <c r="S696" s="21" t="s">
        <v>72</v>
      </c>
    </row>
    <row r="697" spans="1:19" x14ac:dyDescent="0.35">
      <c r="A697" s="21">
        <v>1531078</v>
      </c>
      <c r="B697" s="53">
        <v>411587</v>
      </c>
      <c r="C697" s="21">
        <f>VLOOKUP(TotalMov[[#This Row],[Order]],'Total Mov by SS'!B:C,2,0)</f>
        <v>133</v>
      </c>
      <c r="D697" s="21" t="s">
        <v>59</v>
      </c>
      <c r="E697" s="21" t="s">
        <v>99</v>
      </c>
      <c r="F697" s="21" t="s">
        <v>61</v>
      </c>
      <c r="G697" s="21" t="s">
        <v>62</v>
      </c>
      <c r="H697" s="21" t="s">
        <v>63</v>
      </c>
      <c r="I697" s="21" t="s">
        <v>96</v>
      </c>
      <c r="J697" s="22">
        <v>43625</v>
      </c>
      <c r="K697" s="23">
        <v>0.59129629629629998</v>
      </c>
      <c r="L697" s="22">
        <v>43625</v>
      </c>
      <c r="M697" s="23">
        <v>0.67700231481480999</v>
      </c>
      <c r="N697" s="25">
        <v>1.0289999999999999</v>
      </c>
      <c r="O697" s="21" t="s">
        <v>77</v>
      </c>
      <c r="P697" s="24">
        <f>TotalMov[[#This Row],[Confirmed activ. 3 (ILE03)]]*60</f>
        <v>61.739999999999995</v>
      </c>
      <c r="Q697" s="24">
        <v>100</v>
      </c>
      <c r="R697" s="21" t="s">
        <v>66</v>
      </c>
      <c r="S697" s="21" t="s">
        <v>67</v>
      </c>
    </row>
    <row r="698" spans="1:19" x14ac:dyDescent="0.35">
      <c r="A698" s="21">
        <v>1531078</v>
      </c>
      <c r="B698" s="53">
        <v>411587</v>
      </c>
      <c r="C698" s="21">
        <f>VLOOKUP(TotalMov[[#This Row],[Order]],'Total Mov by SS'!B:C,2,0)</f>
        <v>133</v>
      </c>
      <c r="D698" s="21" t="s">
        <v>59</v>
      </c>
      <c r="E698" s="21" t="s">
        <v>101</v>
      </c>
      <c r="F698" s="21" t="s">
        <v>69</v>
      </c>
      <c r="G698" s="21" t="s">
        <v>62</v>
      </c>
      <c r="H698" s="21" t="s">
        <v>70</v>
      </c>
      <c r="I698" s="21" t="s">
        <v>98</v>
      </c>
      <c r="J698" s="22">
        <v>43634</v>
      </c>
      <c r="K698" s="23">
        <v>0.47880787037036998</v>
      </c>
      <c r="L698" s="22">
        <v>43634</v>
      </c>
      <c r="M698" s="23">
        <v>0.47880787037036998</v>
      </c>
      <c r="N698" s="24">
        <v>20</v>
      </c>
      <c r="O698" s="21" t="s">
        <v>66</v>
      </c>
      <c r="P698" s="24">
        <f>TotalMov[[#This Row],[Confirmed activ. 3 (ILE03)]]</f>
        <v>20</v>
      </c>
      <c r="Q698" s="24">
        <v>20</v>
      </c>
      <c r="R698" s="21" t="s">
        <v>66</v>
      </c>
      <c r="S698" s="21" t="s">
        <v>72</v>
      </c>
    </row>
    <row r="699" spans="1:19" x14ac:dyDescent="0.35">
      <c r="A699" s="21">
        <v>1531078</v>
      </c>
      <c r="B699" s="53">
        <v>411587</v>
      </c>
      <c r="C699" s="21">
        <f>VLOOKUP(TotalMov[[#This Row],[Order]],'Total Mov by SS'!B:C,2,0)</f>
        <v>133</v>
      </c>
      <c r="D699" s="21" t="s">
        <v>59</v>
      </c>
      <c r="E699" s="21" t="s">
        <v>104</v>
      </c>
      <c r="F699" s="21" t="s">
        <v>69</v>
      </c>
      <c r="G699" s="21" t="s">
        <v>62</v>
      </c>
      <c r="H699" s="21" t="s">
        <v>70</v>
      </c>
      <c r="I699" s="21" t="s">
        <v>100</v>
      </c>
      <c r="J699" s="22">
        <v>43634</v>
      </c>
      <c r="K699" s="23">
        <v>0.66660879629629999</v>
      </c>
      <c r="L699" s="22">
        <v>43634</v>
      </c>
      <c r="M699" s="23">
        <v>0.66660879629629999</v>
      </c>
      <c r="N699" s="24">
        <v>30</v>
      </c>
      <c r="O699" s="21" t="s">
        <v>66</v>
      </c>
      <c r="P699" s="24">
        <f>TotalMov[[#This Row],[Confirmed activ. 3 (ILE03)]]</f>
        <v>30</v>
      </c>
      <c r="Q699" s="24">
        <v>30</v>
      </c>
      <c r="R699" s="21" t="s">
        <v>66</v>
      </c>
      <c r="S699" s="21" t="s">
        <v>72</v>
      </c>
    </row>
    <row r="700" spans="1:19" x14ac:dyDescent="0.35">
      <c r="A700" s="21">
        <v>1531078</v>
      </c>
      <c r="B700" s="53">
        <v>411587</v>
      </c>
      <c r="C700" s="21">
        <f>VLOOKUP(TotalMov[[#This Row],[Order]],'Total Mov by SS'!B:C,2,0)</f>
        <v>133</v>
      </c>
      <c r="D700" s="21" t="s">
        <v>59</v>
      </c>
      <c r="E700" s="21" t="s">
        <v>113</v>
      </c>
      <c r="F700" s="21" t="s">
        <v>102</v>
      </c>
      <c r="G700" s="21" t="s">
        <v>62</v>
      </c>
      <c r="H700" s="21" t="s">
        <v>100</v>
      </c>
      <c r="I700" s="21" t="s">
        <v>103</v>
      </c>
      <c r="J700" s="22">
        <v>43635</v>
      </c>
      <c r="K700" s="23">
        <v>0.45510416666666997</v>
      </c>
      <c r="L700" s="22">
        <v>43635</v>
      </c>
      <c r="M700" s="23">
        <v>0.45510416666666997</v>
      </c>
      <c r="N700" s="24">
        <v>30</v>
      </c>
      <c r="O700" s="21" t="s">
        <v>66</v>
      </c>
      <c r="P700" s="24">
        <f>TotalMov[[#This Row],[Confirmed activ. 3 (ILE03)]]</f>
        <v>30</v>
      </c>
      <c r="Q700" s="24">
        <v>30</v>
      </c>
      <c r="R700" s="21" t="s">
        <v>66</v>
      </c>
      <c r="S700" s="21" t="s">
        <v>72</v>
      </c>
    </row>
    <row r="701" spans="1:19" x14ac:dyDescent="0.35">
      <c r="A701" s="21">
        <v>1531078</v>
      </c>
      <c r="B701" s="53">
        <v>411587</v>
      </c>
      <c r="C701" s="21">
        <f>VLOOKUP(TotalMov[[#This Row],[Order]],'Total Mov by SS'!B:C,2,0)</f>
        <v>133</v>
      </c>
      <c r="D701" s="21" t="s">
        <v>59</v>
      </c>
      <c r="E701" s="21" t="s">
        <v>114</v>
      </c>
      <c r="F701" s="21" t="s">
        <v>102</v>
      </c>
      <c r="G701" s="21" t="s">
        <v>105</v>
      </c>
      <c r="H701" s="21" t="s">
        <v>100</v>
      </c>
      <c r="I701" s="21" t="s">
        <v>106</v>
      </c>
      <c r="J701" s="22">
        <v>43635</v>
      </c>
      <c r="K701" s="23">
        <v>0.74490740740741002</v>
      </c>
      <c r="L701" s="22">
        <v>43635</v>
      </c>
      <c r="M701" s="23">
        <v>0.74490740740741002</v>
      </c>
      <c r="N701" s="24">
        <v>45</v>
      </c>
      <c r="O701" s="21" t="s">
        <v>66</v>
      </c>
      <c r="P701" s="24">
        <f>TotalMov[[#This Row],[Confirmed activ. 3 (ILE03)]]</f>
        <v>45</v>
      </c>
      <c r="Q701" s="24">
        <v>45</v>
      </c>
      <c r="R701" s="21" t="s">
        <v>66</v>
      </c>
      <c r="S701" s="21" t="s">
        <v>72</v>
      </c>
    </row>
    <row r="702" spans="1:19" x14ac:dyDescent="0.35">
      <c r="A702" s="21">
        <v>1531078</v>
      </c>
      <c r="B702" s="53">
        <v>411587</v>
      </c>
      <c r="C702" s="21">
        <f>VLOOKUP(TotalMov[[#This Row],[Order]],'Total Mov by SS'!B:C,2,0)</f>
        <v>133</v>
      </c>
      <c r="D702" s="21" t="s">
        <v>107</v>
      </c>
      <c r="E702" s="21" t="s">
        <v>60</v>
      </c>
      <c r="F702" s="21" t="s">
        <v>61</v>
      </c>
      <c r="G702" s="21" t="s">
        <v>90</v>
      </c>
      <c r="H702" s="21" t="s">
        <v>63</v>
      </c>
      <c r="I702" s="21" t="s">
        <v>108</v>
      </c>
      <c r="J702" s="22">
        <v>43625</v>
      </c>
      <c r="K702" s="23">
        <v>0.41974537037037002</v>
      </c>
      <c r="L702" s="22">
        <v>43626</v>
      </c>
      <c r="M702" s="23">
        <v>0.44092592592593</v>
      </c>
      <c r="N702" s="25">
        <v>24.507999999999999</v>
      </c>
      <c r="O702" s="21" t="s">
        <v>77</v>
      </c>
      <c r="P702" s="24">
        <f>TotalMov[[#This Row],[Confirmed activ. 3 (ILE03)]]*60</f>
        <v>1470.48</v>
      </c>
      <c r="Q702" s="24">
        <v>1</v>
      </c>
      <c r="R702" s="21" t="s">
        <v>66</v>
      </c>
      <c r="S702" s="21" t="s">
        <v>67</v>
      </c>
    </row>
    <row r="703" spans="1:19" x14ac:dyDescent="0.35">
      <c r="A703" s="21">
        <v>1531078</v>
      </c>
      <c r="B703" s="53">
        <v>411587</v>
      </c>
      <c r="C703" s="21">
        <f>VLOOKUP(TotalMov[[#This Row],[Order]],'Total Mov by SS'!B:C,2,0)</f>
        <v>133</v>
      </c>
      <c r="D703" s="21" t="s">
        <v>109</v>
      </c>
      <c r="E703" s="21" t="s">
        <v>95</v>
      </c>
      <c r="F703" s="21" t="s">
        <v>83</v>
      </c>
      <c r="G703" s="21" t="s">
        <v>90</v>
      </c>
      <c r="H703" s="21" t="s">
        <v>84</v>
      </c>
      <c r="I703" s="21" t="s">
        <v>110</v>
      </c>
      <c r="J703" s="22">
        <v>43615</v>
      </c>
      <c r="K703" s="23">
        <v>0.95222222222221997</v>
      </c>
      <c r="L703" s="22">
        <v>43616</v>
      </c>
      <c r="M703" s="23">
        <v>0.25758101851852</v>
      </c>
      <c r="N703" s="25">
        <v>2.4430000000000001</v>
      </c>
      <c r="O703" s="21" t="s">
        <v>77</v>
      </c>
      <c r="P703" s="24">
        <f>TotalMov[[#This Row],[Confirmed activ. 3 (ILE03)]]*60</f>
        <v>146.58000000000001</v>
      </c>
      <c r="Q703" s="24">
        <v>5</v>
      </c>
      <c r="R703" s="21" t="s">
        <v>66</v>
      </c>
      <c r="S703" s="21" t="s">
        <v>67</v>
      </c>
    </row>
    <row r="704" spans="1:19" x14ac:dyDescent="0.35">
      <c r="A704" s="21">
        <v>1531221</v>
      </c>
      <c r="B704" s="53">
        <v>411587</v>
      </c>
      <c r="C704" s="21">
        <f>VLOOKUP(TotalMov[[#This Row],[Order]],'Total Mov by SS'!B:C,2,0)</f>
        <v>127</v>
      </c>
      <c r="D704" s="21" t="s">
        <v>59</v>
      </c>
      <c r="E704" s="21" t="s">
        <v>60</v>
      </c>
      <c r="F704" s="21" t="s">
        <v>83</v>
      </c>
      <c r="G704" s="21" t="s">
        <v>62</v>
      </c>
      <c r="H704" s="21" t="s">
        <v>84</v>
      </c>
      <c r="I704" s="21" t="s">
        <v>111</v>
      </c>
      <c r="J704" s="22">
        <v>43607</v>
      </c>
      <c r="K704" s="23">
        <v>0.76424768518519004</v>
      </c>
      <c r="L704" s="22">
        <v>43608</v>
      </c>
      <c r="M704" s="23">
        <v>0.46048611111110999</v>
      </c>
      <c r="N704" s="25">
        <v>50.966999999999999</v>
      </c>
      <c r="O704" s="21" t="s">
        <v>66</v>
      </c>
      <c r="P704" s="24">
        <f>TotalMov[[#This Row],[Confirmed activ. 3 (ILE03)]]</f>
        <v>50.966999999999999</v>
      </c>
      <c r="Q704" s="24">
        <v>40</v>
      </c>
      <c r="R704" s="21" t="s">
        <v>66</v>
      </c>
      <c r="S704" s="21" t="s">
        <v>67</v>
      </c>
    </row>
    <row r="705" spans="1:19" x14ac:dyDescent="0.35">
      <c r="A705" s="21">
        <v>1531221</v>
      </c>
      <c r="B705" s="53">
        <v>411587</v>
      </c>
      <c r="C705" s="21">
        <f>VLOOKUP(TotalMov[[#This Row],[Order]],'Total Mov by SS'!B:C,2,0)</f>
        <v>127</v>
      </c>
      <c r="D705" s="21" t="s">
        <v>59</v>
      </c>
      <c r="E705" s="21" t="s">
        <v>68</v>
      </c>
      <c r="F705" s="21" t="s">
        <v>61</v>
      </c>
      <c r="G705" s="21" t="s">
        <v>62</v>
      </c>
      <c r="H705" s="21" t="s">
        <v>63</v>
      </c>
      <c r="I705" s="21" t="s">
        <v>64</v>
      </c>
      <c r="J705" s="22">
        <v>43608</v>
      </c>
      <c r="K705" s="23">
        <v>0.46077546296296001</v>
      </c>
      <c r="L705" s="22">
        <v>43608</v>
      </c>
      <c r="M705" s="23">
        <v>0.46481481481481002</v>
      </c>
      <c r="N705" s="25">
        <v>5.8170000000000002</v>
      </c>
      <c r="O705" s="21" t="s">
        <v>66</v>
      </c>
      <c r="P705" s="24">
        <f>TotalMov[[#This Row],[Confirmed activ. 3 (ILE03)]]</f>
        <v>5.8170000000000002</v>
      </c>
      <c r="Q705" s="24">
        <v>15</v>
      </c>
      <c r="R705" s="21" t="s">
        <v>66</v>
      </c>
      <c r="S705" s="21" t="s">
        <v>67</v>
      </c>
    </row>
    <row r="706" spans="1:19" x14ac:dyDescent="0.35">
      <c r="A706" s="21">
        <v>1531221</v>
      </c>
      <c r="B706" s="53">
        <v>411587</v>
      </c>
      <c r="C706" s="21">
        <f>VLOOKUP(TotalMov[[#This Row],[Order]],'Total Mov by SS'!B:C,2,0)</f>
        <v>127</v>
      </c>
      <c r="D706" s="21" t="s">
        <v>59</v>
      </c>
      <c r="E706" s="21" t="s">
        <v>73</v>
      </c>
      <c r="F706" s="21" t="s">
        <v>69</v>
      </c>
      <c r="G706" s="21" t="s">
        <v>62</v>
      </c>
      <c r="H706" s="21" t="s">
        <v>70</v>
      </c>
      <c r="I706" s="21" t="s">
        <v>71</v>
      </c>
      <c r="J706" s="22">
        <v>43608</v>
      </c>
      <c r="K706" s="23">
        <v>0.47307870370369998</v>
      </c>
      <c r="L706" s="22">
        <v>43608</v>
      </c>
      <c r="M706" s="23">
        <v>0.47307870370369998</v>
      </c>
      <c r="N706" s="24">
        <v>20</v>
      </c>
      <c r="O706" s="21" t="s">
        <v>66</v>
      </c>
      <c r="P706" s="24">
        <f>TotalMov[[#This Row],[Confirmed activ. 3 (ILE03)]]</f>
        <v>20</v>
      </c>
      <c r="Q706" s="24">
        <v>20</v>
      </c>
      <c r="R706" s="21" t="s">
        <v>66</v>
      </c>
      <c r="S706" s="21" t="s">
        <v>72</v>
      </c>
    </row>
    <row r="707" spans="1:19" x14ac:dyDescent="0.35">
      <c r="A707" s="21">
        <v>1531221</v>
      </c>
      <c r="B707" s="53">
        <v>411587</v>
      </c>
      <c r="C707" s="21">
        <f>VLOOKUP(TotalMov[[#This Row],[Order]],'Total Mov by SS'!B:C,2,0)</f>
        <v>127</v>
      </c>
      <c r="D707" s="21" t="s">
        <v>59</v>
      </c>
      <c r="E707" s="21" t="s">
        <v>75</v>
      </c>
      <c r="F707" s="21" t="s">
        <v>61</v>
      </c>
      <c r="G707" s="21" t="s">
        <v>62</v>
      </c>
      <c r="H707" s="21" t="s">
        <v>63</v>
      </c>
      <c r="I707" s="21" t="s">
        <v>74</v>
      </c>
      <c r="J707" s="22">
        <v>43608</v>
      </c>
      <c r="K707" s="23">
        <v>0.48230324074073999</v>
      </c>
      <c r="L707" s="22">
        <v>43608</v>
      </c>
      <c r="M707" s="23">
        <v>0.63945601851851996</v>
      </c>
      <c r="N707" s="25">
        <v>3.7719999999999998</v>
      </c>
      <c r="O707" s="21" t="s">
        <v>77</v>
      </c>
      <c r="P707" s="24">
        <f>TotalMov[[#This Row],[Confirmed activ. 3 (ILE03)]]*60</f>
        <v>226.32</v>
      </c>
      <c r="Q707" s="24">
        <v>290</v>
      </c>
      <c r="R707" s="21" t="s">
        <v>66</v>
      </c>
      <c r="S707" s="21" t="s">
        <v>67</v>
      </c>
    </row>
    <row r="708" spans="1:19" x14ac:dyDescent="0.35">
      <c r="A708" s="21">
        <v>1531221</v>
      </c>
      <c r="B708" s="53">
        <v>411587</v>
      </c>
      <c r="C708" s="21">
        <f>VLOOKUP(TotalMov[[#This Row],[Order]],'Total Mov by SS'!B:C,2,0)</f>
        <v>127</v>
      </c>
      <c r="D708" s="21" t="s">
        <v>59</v>
      </c>
      <c r="E708" s="21" t="s">
        <v>78</v>
      </c>
      <c r="F708" s="21" t="s">
        <v>61</v>
      </c>
      <c r="G708" s="21" t="s">
        <v>62</v>
      </c>
      <c r="H708" s="21" t="s">
        <v>63</v>
      </c>
      <c r="I708" s="21" t="s">
        <v>76</v>
      </c>
      <c r="J708" s="22">
        <v>43611</v>
      </c>
      <c r="K708" s="23">
        <v>0.31067129629630003</v>
      </c>
      <c r="L708" s="22">
        <v>43615</v>
      </c>
      <c r="M708" s="23">
        <v>0.61942129629630005</v>
      </c>
      <c r="N708" s="25">
        <v>37.805</v>
      </c>
      <c r="O708" s="21" t="s">
        <v>77</v>
      </c>
      <c r="P708" s="24">
        <f>TotalMov[[#This Row],[Confirmed activ. 3 (ILE03)]]*60</f>
        <v>2268.3000000000002</v>
      </c>
      <c r="Q708" s="24">
        <v>1040</v>
      </c>
      <c r="R708" s="21" t="s">
        <v>66</v>
      </c>
      <c r="S708" s="21" t="s">
        <v>67</v>
      </c>
    </row>
    <row r="709" spans="1:19" x14ac:dyDescent="0.35">
      <c r="A709" s="21">
        <v>1531221</v>
      </c>
      <c r="B709" s="53">
        <v>411587</v>
      </c>
      <c r="C709" s="21">
        <f>VLOOKUP(TotalMov[[#This Row],[Order]],'Total Mov by SS'!B:C,2,0)</f>
        <v>127</v>
      </c>
      <c r="D709" s="21" t="s">
        <v>59</v>
      </c>
      <c r="E709" s="21" t="s">
        <v>80</v>
      </c>
      <c r="F709" s="21" t="s">
        <v>61</v>
      </c>
      <c r="G709" s="21" t="s">
        <v>62</v>
      </c>
      <c r="H709" s="21" t="s">
        <v>63</v>
      </c>
      <c r="I709" s="21" t="s">
        <v>112</v>
      </c>
      <c r="J709" s="22">
        <v>43615</v>
      </c>
      <c r="K709" s="23">
        <v>0.61968749999999995</v>
      </c>
      <c r="L709" s="22">
        <v>43615</v>
      </c>
      <c r="M709" s="23">
        <v>0.63270833333332999</v>
      </c>
      <c r="N709" s="25">
        <v>18.75</v>
      </c>
      <c r="O709" s="21" t="s">
        <v>66</v>
      </c>
      <c r="P709" s="24">
        <f>TotalMov[[#This Row],[Confirmed activ. 3 (ILE03)]]</f>
        <v>18.75</v>
      </c>
      <c r="Q709" s="24">
        <v>50</v>
      </c>
      <c r="R709" s="21" t="s">
        <v>66</v>
      </c>
      <c r="S709" s="21" t="s">
        <v>67</v>
      </c>
    </row>
    <row r="710" spans="1:19" x14ac:dyDescent="0.35">
      <c r="A710" s="21">
        <v>1531221</v>
      </c>
      <c r="B710" s="53">
        <v>411587</v>
      </c>
      <c r="C710" s="21">
        <f>VLOOKUP(TotalMov[[#This Row],[Order]],'Total Mov by SS'!B:C,2,0)</f>
        <v>127</v>
      </c>
      <c r="D710" s="21" t="s">
        <v>59</v>
      </c>
      <c r="E710" s="21" t="s">
        <v>82</v>
      </c>
      <c r="F710" s="21" t="s">
        <v>89</v>
      </c>
      <c r="G710" s="21" t="s">
        <v>90</v>
      </c>
      <c r="H710" s="21" t="s">
        <v>91</v>
      </c>
      <c r="I710" s="21" t="s">
        <v>92</v>
      </c>
      <c r="J710" s="22"/>
      <c r="K710" s="23">
        <v>0</v>
      </c>
      <c r="L710" s="22"/>
      <c r="M710" s="23">
        <v>0</v>
      </c>
      <c r="N710" s="25">
        <v>0</v>
      </c>
      <c r="O710" s="21" t="s">
        <v>93</v>
      </c>
      <c r="P710" s="24"/>
      <c r="Q710" s="24">
        <v>0</v>
      </c>
      <c r="R710" s="21" t="s">
        <v>66</v>
      </c>
      <c r="S710" s="21" t="s">
        <v>94</v>
      </c>
    </row>
    <row r="711" spans="1:19" x14ac:dyDescent="0.35">
      <c r="A711" s="21">
        <v>1531221</v>
      </c>
      <c r="B711" s="53">
        <v>411587</v>
      </c>
      <c r="C711" s="21">
        <f>VLOOKUP(TotalMov[[#This Row],[Order]],'Total Mov by SS'!B:C,2,0)</f>
        <v>127</v>
      </c>
      <c r="D711" s="21" t="s">
        <v>59</v>
      </c>
      <c r="E711" s="21" t="s">
        <v>85</v>
      </c>
      <c r="F711" s="21" t="s">
        <v>69</v>
      </c>
      <c r="G711" s="21" t="s">
        <v>62</v>
      </c>
      <c r="H711" s="21" t="s">
        <v>70</v>
      </c>
      <c r="I711" s="21" t="s">
        <v>79</v>
      </c>
      <c r="J711" s="22">
        <v>43626</v>
      </c>
      <c r="K711" s="23">
        <v>0.46302083333333</v>
      </c>
      <c r="L711" s="22">
        <v>43626</v>
      </c>
      <c r="M711" s="23">
        <v>0.46302083333333</v>
      </c>
      <c r="N711" s="24">
        <v>20</v>
      </c>
      <c r="O711" s="21" t="s">
        <v>66</v>
      </c>
      <c r="P711" s="24">
        <f>TotalMov[[#This Row],[Confirmed activ. 3 (ILE03)]]</f>
        <v>20</v>
      </c>
      <c r="Q711" s="24">
        <v>20</v>
      </c>
      <c r="R711" s="21" t="s">
        <v>66</v>
      </c>
      <c r="S711" s="21" t="s">
        <v>72</v>
      </c>
    </row>
    <row r="712" spans="1:19" x14ac:dyDescent="0.35">
      <c r="A712" s="21">
        <v>1531221</v>
      </c>
      <c r="B712" s="53">
        <v>411587</v>
      </c>
      <c r="C712" s="21">
        <f>VLOOKUP(TotalMov[[#This Row],[Order]],'Total Mov by SS'!B:C,2,0)</f>
        <v>127</v>
      </c>
      <c r="D712" s="21" t="s">
        <v>59</v>
      </c>
      <c r="E712" s="21" t="s">
        <v>88</v>
      </c>
      <c r="F712" s="21" t="s">
        <v>69</v>
      </c>
      <c r="G712" s="21" t="s">
        <v>62</v>
      </c>
      <c r="H712" s="21" t="s">
        <v>70</v>
      </c>
      <c r="I712" s="21" t="s">
        <v>81</v>
      </c>
      <c r="J712" s="22">
        <v>43626</v>
      </c>
      <c r="K712" s="23">
        <v>0.46311342592593002</v>
      </c>
      <c r="L712" s="22">
        <v>43626</v>
      </c>
      <c r="M712" s="23">
        <v>0.46311342592593002</v>
      </c>
      <c r="N712" s="24">
        <v>20</v>
      </c>
      <c r="O712" s="21" t="s">
        <v>66</v>
      </c>
      <c r="P712" s="24">
        <f>TotalMov[[#This Row],[Confirmed activ. 3 (ILE03)]]</f>
        <v>20</v>
      </c>
      <c r="Q712" s="24">
        <v>20</v>
      </c>
      <c r="R712" s="21" t="s">
        <v>66</v>
      </c>
      <c r="S712" s="21" t="s">
        <v>72</v>
      </c>
    </row>
    <row r="713" spans="1:19" x14ac:dyDescent="0.35">
      <c r="A713" s="21">
        <v>1531221</v>
      </c>
      <c r="B713" s="53">
        <v>411587</v>
      </c>
      <c r="C713" s="21">
        <f>VLOOKUP(TotalMov[[#This Row],[Order]],'Total Mov by SS'!B:C,2,0)</f>
        <v>127</v>
      </c>
      <c r="D713" s="21" t="s">
        <v>59</v>
      </c>
      <c r="E713" s="21" t="s">
        <v>95</v>
      </c>
      <c r="F713" s="21" t="s">
        <v>83</v>
      </c>
      <c r="G713" s="21" t="s">
        <v>62</v>
      </c>
      <c r="H713" s="21" t="s">
        <v>84</v>
      </c>
      <c r="I713" s="21" t="s">
        <v>84</v>
      </c>
      <c r="J713" s="22">
        <v>43626</v>
      </c>
      <c r="K713" s="23">
        <v>0.52695601851852003</v>
      </c>
      <c r="L713" s="22">
        <v>43627</v>
      </c>
      <c r="M713" s="23">
        <v>0.27211805555556001</v>
      </c>
      <c r="N713" s="25">
        <v>274.60599999999999</v>
      </c>
      <c r="O713" s="21" t="s">
        <v>66</v>
      </c>
      <c r="P713" s="24">
        <f>TotalMov[[#This Row],[Confirmed activ. 3 (ILE03)]]</f>
        <v>274.60599999999999</v>
      </c>
      <c r="Q713" s="24">
        <v>450</v>
      </c>
      <c r="R713" s="21" t="s">
        <v>66</v>
      </c>
      <c r="S713" s="21" t="s">
        <v>67</v>
      </c>
    </row>
    <row r="714" spans="1:19" x14ac:dyDescent="0.35">
      <c r="A714" s="21">
        <v>1531221</v>
      </c>
      <c r="B714" s="53">
        <v>411587</v>
      </c>
      <c r="C714" s="21">
        <f>VLOOKUP(TotalMov[[#This Row],[Order]],'Total Mov by SS'!B:C,2,0)</f>
        <v>127</v>
      </c>
      <c r="D714" s="21" t="s">
        <v>59</v>
      </c>
      <c r="E714" s="21" t="s">
        <v>97</v>
      </c>
      <c r="F714" s="21" t="s">
        <v>86</v>
      </c>
      <c r="G714" s="21" t="s">
        <v>62</v>
      </c>
      <c r="H714" s="21" t="s">
        <v>87</v>
      </c>
      <c r="I714" s="21" t="s">
        <v>87</v>
      </c>
      <c r="J714" s="22">
        <v>43640</v>
      </c>
      <c r="K714" s="23">
        <v>0.47896990740741002</v>
      </c>
      <c r="L714" s="22">
        <v>43640</v>
      </c>
      <c r="M714" s="23">
        <v>0.47896990740741002</v>
      </c>
      <c r="N714" s="24">
        <v>20</v>
      </c>
      <c r="O714" s="21" t="s">
        <v>66</v>
      </c>
      <c r="P714" s="24">
        <f>TotalMov[[#This Row],[Confirmed activ. 3 (ILE03)]]</f>
        <v>20</v>
      </c>
      <c r="Q714" s="24">
        <v>20</v>
      </c>
      <c r="R714" s="21" t="s">
        <v>66</v>
      </c>
      <c r="S714" s="21" t="s">
        <v>72</v>
      </c>
    </row>
    <row r="715" spans="1:19" x14ac:dyDescent="0.35">
      <c r="A715" s="21">
        <v>1531221</v>
      </c>
      <c r="B715" s="53">
        <v>411587</v>
      </c>
      <c r="C715" s="21">
        <f>VLOOKUP(TotalMov[[#This Row],[Order]],'Total Mov by SS'!B:C,2,0)</f>
        <v>127</v>
      </c>
      <c r="D715" s="21" t="s">
        <v>59</v>
      </c>
      <c r="E715" s="21" t="s">
        <v>99</v>
      </c>
      <c r="F715" s="21" t="s">
        <v>61</v>
      </c>
      <c r="G715" s="21" t="s">
        <v>62</v>
      </c>
      <c r="H715" s="21" t="s">
        <v>63</v>
      </c>
      <c r="I715" s="21" t="s">
        <v>96</v>
      </c>
      <c r="J715" s="22">
        <v>43640</v>
      </c>
      <c r="K715" s="23">
        <v>0.52930555555556003</v>
      </c>
      <c r="L715" s="22">
        <v>43640</v>
      </c>
      <c r="M715" s="23">
        <v>0.54261574074074004</v>
      </c>
      <c r="N715" s="25">
        <v>10.067</v>
      </c>
      <c r="O715" s="21" t="s">
        <v>66</v>
      </c>
      <c r="P715" s="24">
        <f>TotalMov[[#This Row],[Confirmed activ. 3 (ILE03)]]</f>
        <v>10.067</v>
      </c>
      <c r="Q715" s="24">
        <v>100</v>
      </c>
      <c r="R715" s="21" t="s">
        <v>66</v>
      </c>
      <c r="S715" s="21" t="s">
        <v>67</v>
      </c>
    </row>
    <row r="716" spans="1:19" x14ac:dyDescent="0.35">
      <c r="A716" s="21">
        <v>1531221</v>
      </c>
      <c r="B716" s="53">
        <v>411587</v>
      </c>
      <c r="C716" s="21">
        <f>VLOOKUP(TotalMov[[#This Row],[Order]],'Total Mov by SS'!B:C,2,0)</f>
        <v>127</v>
      </c>
      <c r="D716" s="21" t="s">
        <v>59</v>
      </c>
      <c r="E716" s="21" t="s">
        <v>101</v>
      </c>
      <c r="F716" s="21" t="s">
        <v>69</v>
      </c>
      <c r="G716" s="21" t="s">
        <v>62</v>
      </c>
      <c r="H716" s="21" t="s">
        <v>70</v>
      </c>
      <c r="I716" s="21" t="s">
        <v>98</v>
      </c>
      <c r="J716" s="22">
        <v>43640</v>
      </c>
      <c r="K716" s="23">
        <v>0.62166666666667003</v>
      </c>
      <c r="L716" s="22">
        <v>43640</v>
      </c>
      <c r="M716" s="23">
        <v>0.62166666666667003</v>
      </c>
      <c r="N716" s="24">
        <v>20</v>
      </c>
      <c r="O716" s="21" t="s">
        <v>66</v>
      </c>
      <c r="P716" s="24">
        <f>TotalMov[[#This Row],[Confirmed activ. 3 (ILE03)]]</f>
        <v>20</v>
      </c>
      <c r="Q716" s="24">
        <v>20</v>
      </c>
      <c r="R716" s="21" t="s">
        <v>66</v>
      </c>
      <c r="S716" s="21" t="s">
        <v>72</v>
      </c>
    </row>
    <row r="717" spans="1:19" x14ac:dyDescent="0.35">
      <c r="A717" s="21">
        <v>1531221</v>
      </c>
      <c r="B717" s="53">
        <v>411587</v>
      </c>
      <c r="C717" s="21">
        <f>VLOOKUP(TotalMov[[#This Row],[Order]],'Total Mov by SS'!B:C,2,0)</f>
        <v>127</v>
      </c>
      <c r="D717" s="21" t="s">
        <v>59</v>
      </c>
      <c r="E717" s="21" t="s">
        <v>104</v>
      </c>
      <c r="F717" s="21" t="s">
        <v>69</v>
      </c>
      <c r="G717" s="21" t="s">
        <v>62</v>
      </c>
      <c r="H717" s="21" t="s">
        <v>70</v>
      </c>
      <c r="I717" s="21" t="s">
        <v>100</v>
      </c>
      <c r="J717" s="22">
        <v>43640</v>
      </c>
      <c r="K717" s="23">
        <v>0.62171296296295997</v>
      </c>
      <c r="L717" s="22">
        <v>43640</v>
      </c>
      <c r="M717" s="23">
        <v>0.62171296296295997</v>
      </c>
      <c r="N717" s="24">
        <v>30</v>
      </c>
      <c r="O717" s="21" t="s">
        <v>66</v>
      </c>
      <c r="P717" s="24">
        <f>TotalMov[[#This Row],[Confirmed activ. 3 (ILE03)]]</f>
        <v>30</v>
      </c>
      <c r="Q717" s="24">
        <v>30</v>
      </c>
      <c r="R717" s="21" t="s">
        <v>66</v>
      </c>
      <c r="S717" s="21" t="s">
        <v>72</v>
      </c>
    </row>
    <row r="718" spans="1:19" x14ac:dyDescent="0.35">
      <c r="A718" s="21">
        <v>1531221</v>
      </c>
      <c r="B718" s="53">
        <v>411587</v>
      </c>
      <c r="C718" s="21">
        <f>VLOOKUP(TotalMov[[#This Row],[Order]],'Total Mov by SS'!B:C,2,0)</f>
        <v>127</v>
      </c>
      <c r="D718" s="21" t="s">
        <v>59</v>
      </c>
      <c r="E718" s="21" t="s">
        <v>113</v>
      </c>
      <c r="F718" s="21" t="s">
        <v>102</v>
      </c>
      <c r="G718" s="21" t="s">
        <v>62</v>
      </c>
      <c r="H718" s="21" t="s">
        <v>100</v>
      </c>
      <c r="I718" s="21" t="s">
        <v>103</v>
      </c>
      <c r="J718" s="22">
        <v>43640</v>
      </c>
      <c r="K718" s="23">
        <v>0.62175925925926001</v>
      </c>
      <c r="L718" s="22">
        <v>43640</v>
      </c>
      <c r="M718" s="23">
        <v>0.62175925925926001</v>
      </c>
      <c r="N718" s="24">
        <v>30</v>
      </c>
      <c r="O718" s="21" t="s">
        <v>66</v>
      </c>
      <c r="P718" s="24">
        <f>TotalMov[[#This Row],[Confirmed activ. 3 (ILE03)]]</f>
        <v>30</v>
      </c>
      <c r="Q718" s="24">
        <v>30</v>
      </c>
      <c r="R718" s="21" t="s">
        <v>66</v>
      </c>
      <c r="S718" s="21" t="s">
        <v>72</v>
      </c>
    </row>
    <row r="719" spans="1:19" x14ac:dyDescent="0.35">
      <c r="A719" s="21">
        <v>1531221</v>
      </c>
      <c r="B719" s="53">
        <v>411587</v>
      </c>
      <c r="C719" s="21">
        <f>VLOOKUP(TotalMov[[#This Row],[Order]],'Total Mov by SS'!B:C,2,0)</f>
        <v>127</v>
      </c>
      <c r="D719" s="21" t="s">
        <v>59</v>
      </c>
      <c r="E719" s="21" t="s">
        <v>114</v>
      </c>
      <c r="F719" s="21" t="s">
        <v>102</v>
      </c>
      <c r="G719" s="21" t="s">
        <v>105</v>
      </c>
      <c r="H719" s="21" t="s">
        <v>100</v>
      </c>
      <c r="I719" s="21" t="s">
        <v>106</v>
      </c>
      <c r="J719" s="22">
        <v>43641</v>
      </c>
      <c r="K719" s="23">
        <v>0.74105324074073997</v>
      </c>
      <c r="L719" s="22">
        <v>43641</v>
      </c>
      <c r="M719" s="23">
        <v>0.74105324074073997</v>
      </c>
      <c r="N719" s="24">
        <v>45</v>
      </c>
      <c r="O719" s="21" t="s">
        <v>66</v>
      </c>
      <c r="P719" s="24">
        <f>TotalMov[[#This Row],[Confirmed activ. 3 (ILE03)]]</f>
        <v>45</v>
      </c>
      <c r="Q719" s="24">
        <v>45</v>
      </c>
      <c r="R719" s="21" t="s">
        <v>66</v>
      </c>
      <c r="S719" s="21" t="s">
        <v>72</v>
      </c>
    </row>
    <row r="720" spans="1:19" x14ac:dyDescent="0.35">
      <c r="A720" s="21">
        <v>1531221</v>
      </c>
      <c r="B720" s="53">
        <v>411587</v>
      </c>
      <c r="C720" s="21">
        <f>VLOOKUP(TotalMov[[#This Row],[Order]],'Total Mov by SS'!B:C,2,0)</f>
        <v>127</v>
      </c>
      <c r="D720" s="21" t="s">
        <v>107</v>
      </c>
      <c r="E720" s="21" t="s">
        <v>60</v>
      </c>
      <c r="F720" s="21" t="s">
        <v>61</v>
      </c>
      <c r="G720" s="21" t="s">
        <v>90</v>
      </c>
      <c r="H720" s="21" t="s">
        <v>63</v>
      </c>
      <c r="I720" s="21" t="s">
        <v>108</v>
      </c>
      <c r="J720" s="22">
        <v>43628</v>
      </c>
      <c r="K720" s="23">
        <v>0.37908564814814999</v>
      </c>
      <c r="L720" s="22">
        <v>43628</v>
      </c>
      <c r="M720" s="23">
        <v>0.73495370370369995</v>
      </c>
      <c r="N720" s="24">
        <v>41272</v>
      </c>
      <c r="O720" s="21" t="s">
        <v>65</v>
      </c>
      <c r="P720" s="24">
        <f>TotalMov[[#This Row],[Confirmed activ. 3 (ILE03)]]/60</f>
        <v>687.86666666666667</v>
      </c>
      <c r="Q720" s="24">
        <v>1</v>
      </c>
      <c r="R720" s="21" t="s">
        <v>66</v>
      </c>
      <c r="S720" s="21" t="s">
        <v>67</v>
      </c>
    </row>
    <row r="721" spans="1:19" x14ac:dyDescent="0.35">
      <c r="A721" s="21">
        <v>1531221</v>
      </c>
      <c r="B721" s="53">
        <v>411587</v>
      </c>
      <c r="C721" s="21">
        <f>VLOOKUP(TotalMov[[#This Row],[Order]],'Total Mov by SS'!B:C,2,0)</f>
        <v>127</v>
      </c>
      <c r="D721" s="21" t="s">
        <v>109</v>
      </c>
      <c r="E721" s="21" t="s">
        <v>95</v>
      </c>
      <c r="F721" s="21" t="s">
        <v>83</v>
      </c>
      <c r="G721" s="21" t="s">
        <v>90</v>
      </c>
      <c r="H721" s="21" t="s">
        <v>84</v>
      </c>
      <c r="I721" s="21" t="s">
        <v>110</v>
      </c>
      <c r="J721" s="22">
        <v>43626</v>
      </c>
      <c r="K721" s="23">
        <v>0.64428240740741005</v>
      </c>
      <c r="L721" s="22">
        <v>43626</v>
      </c>
      <c r="M721" s="23">
        <v>0.81628472222222004</v>
      </c>
      <c r="N721" s="25">
        <v>1.3759999999999999</v>
      </c>
      <c r="O721" s="21" t="s">
        <v>77</v>
      </c>
      <c r="P721" s="24">
        <f>TotalMov[[#This Row],[Confirmed activ. 3 (ILE03)]]*60</f>
        <v>82.559999999999988</v>
      </c>
      <c r="Q721" s="24">
        <v>5</v>
      </c>
      <c r="R721" s="21" t="s">
        <v>66</v>
      </c>
      <c r="S721" s="21" t="s">
        <v>67</v>
      </c>
    </row>
    <row r="722" spans="1:19" x14ac:dyDescent="0.35">
      <c r="A722" s="21">
        <v>1531222</v>
      </c>
      <c r="B722" s="53">
        <v>411587</v>
      </c>
      <c r="C722" s="21">
        <f>VLOOKUP(TotalMov[[#This Row],[Order]],'Total Mov by SS'!B:C,2,0)</f>
        <v>127</v>
      </c>
      <c r="D722" s="21" t="s">
        <v>59</v>
      </c>
      <c r="E722" s="21" t="s">
        <v>60</v>
      </c>
      <c r="F722" s="21" t="s">
        <v>83</v>
      </c>
      <c r="G722" s="21" t="s">
        <v>62</v>
      </c>
      <c r="H722" s="21" t="s">
        <v>84</v>
      </c>
      <c r="I722" s="21" t="s">
        <v>111</v>
      </c>
      <c r="J722" s="22">
        <v>43608</v>
      </c>
      <c r="K722" s="23">
        <v>0.82988425925926002</v>
      </c>
      <c r="L722" s="22">
        <v>43611</v>
      </c>
      <c r="M722" s="23">
        <v>0.39280092592593002</v>
      </c>
      <c r="N722" s="25">
        <v>33.4</v>
      </c>
      <c r="O722" s="21" t="s">
        <v>66</v>
      </c>
      <c r="P722" s="24">
        <f>TotalMov[[#This Row],[Confirmed activ. 3 (ILE03)]]</f>
        <v>33.4</v>
      </c>
      <c r="Q722" s="24">
        <v>40</v>
      </c>
      <c r="R722" s="21" t="s">
        <v>66</v>
      </c>
      <c r="S722" s="21" t="s">
        <v>67</v>
      </c>
    </row>
    <row r="723" spans="1:19" x14ac:dyDescent="0.35">
      <c r="A723" s="21">
        <v>1531222</v>
      </c>
      <c r="B723" s="53">
        <v>411587</v>
      </c>
      <c r="C723" s="21">
        <f>VLOOKUP(TotalMov[[#This Row],[Order]],'Total Mov by SS'!B:C,2,0)</f>
        <v>127</v>
      </c>
      <c r="D723" s="21" t="s">
        <v>59</v>
      </c>
      <c r="E723" s="21" t="s">
        <v>68</v>
      </c>
      <c r="F723" s="21" t="s">
        <v>61</v>
      </c>
      <c r="G723" s="21" t="s">
        <v>62</v>
      </c>
      <c r="H723" s="21" t="s">
        <v>63</v>
      </c>
      <c r="I723" s="21" t="s">
        <v>64</v>
      </c>
      <c r="J723" s="22">
        <v>43611</v>
      </c>
      <c r="K723" s="23">
        <v>0.60991898148148005</v>
      </c>
      <c r="L723" s="22">
        <v>43612</v>
      </c>
      <c r="M723" s="23">
        <v>0.31697916666666998</v>
      </c>
      <c r="N723" s="25">
        <v>504.83300000000003</v>
      </c>
      <c r="O723" s="21" t="s">
        <v>66</v>
      </c>
      <c r="P723" s="24">
        <f>TotalMov[[#This Row],[Confirmed activ. 3 (ILE03)]]</f>
        <v>504.83300000000003</v>
      </c>
      <c r="Q723" s="24">
        <v>15</v>
      </c>
      <c r="R723" s="21" t="s">
        <v>66</v>
      </c>
      <c r="S723" s="21" t="s">
        <v>67</v>
      </c>
    </row>
    <row r="724" spans="1:19" x14ac:dyDescent="0.35">
      <c r="A724" s="21">
        <v>1531222</v>
      </c>
      <c r="B724" s="53">
        <v>411587</v>
      </c>
      <c r="C724" s="21">
        <f>VLOOKUP(TotalMov[[#This Row],[Order]],'Total Mov by SS'!B:C,2,0)</f>
        <v>127</v>
      </c>
      <c r="D724" s="21" t="s">
        <v>59</v>
      </c>
      <c r="E724" s="21" t="s">
        <v>73</v>
      </c>
      <c r="F724" s="21" t="s">
        <v>69</v>
      </c>
      <c r="G724" s="21" t="s">
        <v>62</v>
      </c>
      <c r="H724" s="21" t="s">
        <v>70</v>
      </c>
      <c r="I724" s="21" t="s">
        <v>71</v>
      </c>
      <c r="J724" s="22">
        <v>43612</v>
      </c>
      <c r="K724" s="23">
        <v>0.50462962962962998</v>
      </c>
      <c r="L724" s="22">
        <v>43612</v>
      </c>
      <c r="M724" s="23">
        <v>0.50462962962962998</v>
      </c>
      <c r="N724" s="24">
        <v>20</v>
      </c>
      <c r="O724" s="21" t="s">
        <v>66</v>
      </c>
      <c r="P724" s="24">
        <f>TotalMov[[#This Row],[Confirmed activ. 3 (ILE03)]]</f>
        <v>20</v>
      </c>
      <c r="Q724" s="24">
        <v>20</v>
      </c>
      <c r="R724" s="21" t="s">
        <v>66</v>
      </c>
      <c r="S724" s="21" t="s">
        <v>72</v>
      </c>
    </row>
    <row r="725" spans="1:19" x14ac:dyDescent="0.35">
      <c r="A725" s="21">
        <v>1531222</v>
      </c>
      <c r="B725" s="53">
        <v>411587</v>
      </c>
      <c r="C725" s="21">
        <f>VLOOKUP(TotalMov[[#This Row],[Order]],'Total Mov by SS'!B:C,2,0)</f>
        <v>127</v>
      </c>
      <c r="D725" s="21" t="s">
        <v>59</v>
      </c>
      <c r="E725" s="21" t="s">
        <v>75</v>
      </c>
      <c r="F725" s="21" t="s">
        <v>61</v>
      </c>
      <c r="G725" s="21" t="s">
        <v>62</v>
      </c>
      <c r="H725" s="21" t="s">
        <v>63</v>
      </c>
      <c r="I725" s="21" t="s">
        <v>74</v>
      </c>
      <c r="J725" s="22">
        <v>43627</v>
      </c>
      <c r="K725" s="23">
        <v>0.55028935185185002</v>
      </c>
      <c r="L725" s="22">
        <v>43627</v>
      </c>
      <c r="M725" s="23">
        <v>0.55819444444444</v>
      </c>
      <c r="N725" s="25">
        <v>11.382999999999999</v>
      </c>
      <c r="O725" s="21" t="s">
        <v>66</v>
      </c>
      <c r="P725" s="24">
        <f>TotalMov[[#This Row],[Confirmed activ. 3 (ILE03)]]</f>
        <v>11.382999999999999</v>
      </c>
      <c r="Q725" s="24">
        <v>350</v>
      </c>
      <c r="R725" s="21" t="s">
        <v>66</v>
      </c>
      <c r="S725" s="21" t="s">
        <v>67</v>
      </c>
    </row>
    <row r="726" spans="1:19" x14ac:dyDescent="0.35">
      <c r="A726" s="21">
        <v>1531222</v>
      </c>
      <c r="B726" s="53">
        <v>411587</v>
      </c>
      <c r="C726" s="21">
        <f>VLOOKUP(TotalMov[[#This Row],[Order]],'Total Mov by SS'!B:C,2,0)</f>
        <v>127</v>
      </c>
      <c r="D726" s="21" t="s">
        <v>59</v>
      </c>
      <c r="E726" s="21" t="s">
        <v>78</v>
      </c>
      <c r="F726" s="21" t="s">
        <v>61</v>
      </c>
      <c r="G726" s="21" t="s">
        <v>62</v>
      </c>
      <c r="H726" s="21" t="s">
        <v>63</v>
      </c>
      <c r="I726" s="21" t="s">
        <v>76</v>
      </c>
      <c r="J726" s="22">
        <v>43627</v>
      </c>
      <c r="K726" s="23">
        <v>0.55829861111111001</v>
      </c>
      <c r="L726" s="22">
        <v>43627</v>
      </c>
      <c r="M726" s="23">
        <v>0.56282407407406998</v>
      </c>
      <c r="N726" s="25">
        <v>6.5170000000000003</v>
      </c>
      <c r="O726" s="21" t="s">
        <v>66</v>
      </c>
      <c r="P726" s="24">
        <f>TotalMov[[#This Row],[Confirmed activ. 3 (ILE03)]]</f>
        <v>6.5170000000000003</v>
      </c>
      <c r="Q726" s="24">
        <v>1020</v>
      </c>
      <c r="R726" s="21" t="s">
        <v>66</v>
      </c>
      <c r="S726" s="21" t="s">
        <v>67</v>
      </c>
    </row>
    <row r="727" spans="1:19" x14ac:dyDescent="0.35">
      <c r="A727" s="21">
        <v>1531222</v>
      </c>
      <c r="B727" s="53">
        <v>411587</v>
      </c>
      <c r="C727" s="21">
        <f>VLOOKUP(TotalMov[[#This Row],[Order]],'Total Mov by SS'!B:C,2,0)</f>
        <v>127</v>
      </c>
      <c r="D727" s="21" t="s">
        <v>59</v>
      </c>
      <c r="E727" s="21" t="s">
        <v>80</v>
      </c>
      <c r="F727" s="21" t="s">
        <v>61</v>
      </c>
      <c r="G727" s="21" t="s">
        <v>62</v>
      </c>
      <c r="H727" s="21" t="s">
        <v>63</v>
      </c>
      <c r="I727" s="21" t="s">
        <v>112</v>
      </c>
      <c r="J727" s="22">
        <v>43627</v>
      </c>
      <c r="K727" s="23">
        <v>0.56292824074073999</v>
      </c>
      <c r="L727" s="22">
        <v>43627</v>
      </c>
      <c r="M727" s="23">
        <v>0.56755787037036998</v>
      </c>
      <c r="N727" s="25">
        <v>6.6669999999999998</v>
      </c>
      <c r="O727" s="21" t="s">
        <v>66</v>
      </c>
      <c r="P727" s="24">
        <f>TotalMov[[#This Row],[Confirmed activ. 3 (ILE03)]]</f>
        <v>6.6669999999999998</v>
      </c>
      <c r="Q727" s="24">
        <v>50</v>
      </c>
      <c r="R727" s="21" t="s">
        <v>66</v>
      </c>
      <c r="S727" s="21" t="s">
        <v>67</v>
      </c>
    </row>
    <row r="728" spans="1:19" x14ac:dyDescent="0.35">
      <c r="A728" s="21">
        <v>1531222</v>
      </c>
      <c r="B728" s="53">
        <v>411587</v>
      </c>
      <c r="C728" s="21">
        <f>VLOOKUP(TotalMov[[#This Row],[Order]],'Total Mov by SS'!B:C,2,0)</f>
        <v>127</v>
      </c>
      <c r="D728" s="21" t="s">
        <v>59</v>
      </c>
      <c r="E728" s="21" t="s">
        <v>82</v>
      </c>
      <c r="F728" s="21" t="s">
        <v>89</v>
      </c>
      <c r="G728" s="21" t="s">
        <v>90</v>
      </c>
      <c r="H728" s="21" t="s">
        <v>91</v>
      </c>
      <c r="I728" s="21" t="s">
        <v>92</v>
      </c>
      <c r="J728" s="22">
        <v>43627</v>
      </c>
      <c r="K728" s="23">
        <v>0.56782407407406998</v>
      </c>
      <c r="L728" s="22">
        <v>43627</v>
      </c>
      <c r="M728" s="23">
        <v>0.56788194444443996</v>
      </c>
      <c r="N728" s="24">
        <v>5</v>
      </c>
      <c r="O728" s="21" t="s">
        <v>65</v>
      </c>
      <c r="P728" s="24">
        <f>TotalMov[[#This Row],[Confirmed activ. 3 (ILE03)]]/60</f>
        <v>8.3333333333333329E-2</v>
      </c>
      <c r="Q728" s="24">
        <v>0</v>
      </c>
      <c r="R728" s="21" t="s">
        <v>66</v>
      </c>
      <c r="S728" s="21" t="s">
        <v>67</v>
      </c>
    </row>
    <row r="729" spans="1:19" x14ac:dyDescent="0.35">
      <c r="A729" s="21">
        <v>1531222</v>
      </c>
      <c r="B729" s="53">
        <v>411587</v>
      </c>
      <c r="C729" s="21">
        <f>VLOOKUP(TotalMov[[#This Row],[Order]],'Total Mov by SS'!B:C,2,0)</f>
        <v>127</v>
      </c>
      <c r="D729" s="21" t="s">
        <v>59</v>
      </c>
      <c r="E729" s="21" t="s">
        <v>85</v>
      </c>
      <c r="F729" s="21" t="s">
        <v>69</v>
      </c>
      <c r="G729" s="21" t="s">
        <v>62</v>
      </c>
      <c r="H729" s="21" t="s">
        <v>70</v>
      </c>
      <c r="I729" s="21" t="s">
        <v>79</v>
      </c>
      <c r="J729" s="22">
        <v>43627</v>
      </c>
      <c r="K729" s="23">
        <v>0.65034722222221997</v>
      </c>
      <c r="L729" s="22">
        <v>43627</v>
      </c>
      <c r="M729" s="23">
        <v>0.65034722222221997</v>
      </c>
      <c r="N729" s="24">
        <v>20</v>
      </c>
      <c r="O729" s="21" t="s">
        <v>66</v>
      </c>
      <c r="P729" s="24">
        <f>TotalMov[[#This Row],[Confirmed activ. 3 (ILE03)]]</f>
        <v>20</v>
      </c>
      <c r="Q729" s="24">
        <v>20</v>
      </c>
      <c r="R729" s="21" t="s">
        <v>66</v>
      </c>
      <c r="S729" s="21" t="s">
        <v>72</v>
      </c>
    </row>
    <row r="730" spans="1:19" x14ac:dyDescent="0.35">
      <c r="A730" s="21">
        <v>1531222</v>
      </c>
      <c r="B730" s="53">
        <v>411587</v>
      </c>
      <c r="C730" s="21">
        <f>VLOOKUP(TotalMov[[#This Row],[Order]],'Total Mov by SS'!B:C,2,0)</f>
        <v>127</v>
      </c>
      <c r="D730" s="21" t="s">
        <v>59</v>
      </c>
      <c r="E730" s="21" t="s">
        <v>88</v>
      </c>
      <c r="F730" s="21" t="s">
        <v>69</v>
      </c>
      <c r="G730" s="21" t="s">
        <v>62</v>
      </c>
      <c r="H730" s="21" t="s">
        <v>70</v>
      </c>
      <c r="I730" s="21" t="s">
        <v>81</v>
      </c>
      <c r="J730" s="22">
        <v>43627</v>
      </c>
      <c r="K730" s="23">
        <v>0.65047453703703995</v>
      </c>
      <c r="L730" s="22">
        <v>43627</v>
      </c>
      <c r="M730" s="23">
        <v>0.65047453703703995</v>
      </c>
      <c r="N730" s="24">
        <v>20</v>
      </c>
      <c r="O730" s="21" t="s">
        <v>66</v>
      </c>
      <c r="P730" s="24">
        <f>TotalMov[[#This Row],[Confirmed activ. 3 (ILE03)]]</f>
        <v>20</v>
      </c>
      <c r="Q730" s="24">
        <v>20</v>
      </c>
      <c r="R730" s="21" t="s">
        <v>66</v>
      </c>
      <c r="S730" s="21" t="s">
        <v>72</v>
      </c>
    </row>
    <row r="731" spans="1:19" x14ac:dyDescent="0.35">
      <c r="A731" s="21">
        <v>1531222</v>
      </c>
      <c r="B731" s="53">
        <v>411587</v>
      </c>
      <c r="C731" s="21">
        <f>VLOOKUP(TotalMov[[#This Row],[Order]],'Total Mov by SS'!B:C,2,0)</f>
        <v>127</v>
      </c>
      <c r="D731" s="21" t="s">
        <v>59</v>
      </c>
      <c r="E731" s="21" t="s">
        <v>95</v>
      </c>
      <c r="F731" s="21" t="s">
        <v>83</v>
      </c>
      <c r="G731" s="21" t="s">
        <v>62</v>
      </c>
      <c r="H731" s="21" t="s">
        <v>84</v>
      </c>
      <c r="I731" s="21" t="s">
        <v>84</v>
      </c>
      <c r="J731" s="22">
        <v>43627</v>
      </c>
      <c r="K731" s="23">
        <v>0.75658564814814999</v>
      </c>
      <c r="L731" s="22">
        <v>43628</v>
      </c>
      <c r="M731" s="23">
        <v>0.62304398148147999</v>
      </c>
      <c r="N731" s="25">
        <v>853.98699999999997</v>
      </c>
      <c r="O731" s="21" t="s">
        <v>66</v>
      </c>
      <c r="P731" s="24">
        <f>TotalMov[[#This Row],[Confirmed activ. 3 (ILE03)]]</f>
        <v>853.98699999999997</v>
      </c>
      <c r="Q731" s="24">
        <v>450</v>
      </c>
      <c r="R731" s="21" t="s">
        <v>66</v>
      </c>
      <c r="S731" s="21" t="s">
        <v>67</v>
      </c>
    </row>
    <row r="732" spans="1:19" x14ac:dyDescent="0.35">
      <c r="A732" s="21">
        <v>1531222</v>
      </c>
      <c r="B732" s="53">
        <v>411587</v>
      </c>
      <c r="C732" s="21">
        <f>VLOOKUP(TotalMov[[#This Row],[Order]],'Total Mov by SS'!B:C,2,0)</f>
        <v>127</v>
      </c>
      <c r="D732" s="21" t="s">
        <v>59</v>
      </c>
      <c r="E732" s="21" t="s">
        <v>97</v>
      </c>
      <c r="F732" s="21" t="s">
        <v>86</v>
      </c>
      <c r="G732" s="21" t="s">
        <v>62</v>
      </c>
      <c r="H732" s="21" t="s">
        <v>87</v>
      </c>
      <c r="I732" s="21" t="s">
        <v>87</v>
      </c>
      <c r="J732" s="22">
        <v>43629</v>
      </c>
      <c r="K732" s="23">
        <v>0.39332175925926</v>
      </c>
      <c r="L732" s="22">
        <v>43629</v>
      </c>
      <c r="M732" s="23">
        <v>0.39332175925926</v>
      </c>
      <c r="N732" s="24">
        <v>20</v>
      </c>
      <c r="O732" s="21" t="s">
        <v>66</v>
      </c>
      <c r="P732" s="24">
        <f>TotalMov[[#This Row],[Confirmed activ. 3 (ILE03)]]</f>
        <v>20</v>
      </c>
      <c r="Q732" s="24">
        <v>20</v>
      </c>
      <c r="R732" s="21" t="s">
        <v>66</v>
      </c>
      <c r="S732" s="21" t="s">
        <v>72</v>
      </c>
    </row>
    <row r="733" spans="1:19" x14ac:dyDescent="0.35">
      <c r="A733" s="21">
        <v>1531222</v>
      </c>
      <c r="B733" s="53">
        <v>411587</v>
      </c>
      <c r="C733" s="21">
        <f>VLOOKUP(TotalMov[[#This Row],[Order]],'Total Mov by SS'!B:C,2,0)</f>
        <v>127</v>
      </c>
      <c r="D733" s="21" t="s">
        <v>59</v>
      </c>
      <c r="E733" s="21" t="s">
        <v>99</v>
      </c>
      <c r="F733" s="21" t="s">
        <v>61</v>
      </c>
      <c r="G733" s="21" t="s">
        <v>62</v>
      </c>
      <c r="H733" s="21" t="s">
        <v>63</v>
      </c>
      <c r="I733" s="21" t="s">
        <v>96</v>
      </c>
      <c r="J733" s="22">
        <v>43640</v>
      </c>
      <c r="K733" s="23">
        <v>0.54372685185184999</v>
      </c>
      <c r="L733" s="22">
        <v>43640</v>
      </c>
      <c r="M733" s="23">
        <v>0.55157407407407</v>
      </c>
      <c r="N733" s="25">
        <v>3.0329999999999999</v>
      </c>
      <c r="O733" s="21" t="s">
        <v>66</v>
      </c>
      <c r="P733" s="24">
        <f>TotalMov[[#This Row],[Confirmed activ. 3 (ILE03)]]</f>
        <v>3.0329999999999999</v>
      </c>
      <c r="Q733" s="24">
        <v>100</v>
      </c>
      <c r="R733" s="21" t="s">
        <v>66</v>
      </c>
      <c r="S733" s="21" t="s">
        <v>67</v>
      </c>
    </row>
    <row r="734" spans="1:19" x14ac:dyDescent="0.35">
      <c r="A734" s="21">
        <v>1531222</v>
      </c>
      <c r="B734" s="53">
        <v>411587</v>
      </c>
      <c r="C734" s="21">
        <f>VLOOKUP(TotalMov[[#This Row],[Order]],'Total Mov by SS'!B:C,2,0)</f>
        <v>127</v>
      </c>
      <c r="D734" s="21" t="s">
        <v>59</v>
      </c>
      <c r="E734" s="21" t="s">
        <v>101</v>
      </c>
      <c r="F734" s="21" t="s">
        <v>69</v>
      </c>
      <c r="G734" s="21" t="s">
        <v>62</v>
      </c>
      <c r="H734" s="21" t="s">
        <v>70</v>
      </c>
      <c r="I734" s="21" t="s">
        <v>98</v>
      </c>
      <c r="J734" s="22">
        <v>43641</v>
      </c>
      <c r="K734" s="23">
        <v>0.53018518518518998</v>
      </c>
      <c r="L734" s="22">
        <v>43641</v>
      </c>
      <c r="M734" s="23">
        <v>0.53018518518518998</v>
      </c>
      <c r="N734" s="24">
        <v>20</v>
      </c>
      <c r="O734" s="21" t="s">
        <v>66</v>
      </c>
      <c r="P734" s="24">
        <f>TotalMov[[#This Row],[Confirmed activ. 3 (ILE03)]]</f>
        <v>20</v>
      </c>
      <c r="Q734" s="24">
        <v>20</v>
      </c>
      <c r="R734" s="21" t="s">
        <v>66</v>
      </c>
      <c r="S734" s="21" t="s">
        <v>72</v>
      </c>
    </row>
    <row r="735" spans="1:19" x14ac:dyDescent="0.35">
      <c r="A735" s="21">
        <v>1531222</v>
      </c>
      <c r="B735" s="53">
        <v>411587</v>
      </c>
      <c r="C735" s="21">
        <f>VLOOKUP(TotalMov[[#This Row],[Order]],'Total Mov by SS'!B:C,2,0)</f>
        <v>127</v>
      </c>
      <c r="D735" s="21" t="s">
        <v>59</v>
      </c>
      <c r="E735" s="21" t="s">
        <v>104</v>
      </c>
      <c r="F735" s="21" t="s">
        <v>69</v>
      </c>
      <c r="G735" s="21" t="s">
        <v>62</v>
      </c>
      <c r="H735" s="21" t="s">
        <v>70</v>
      </c>
      <c r="I735" s="21" t="s">
        <v>100</v>
      </c>
      <c r="J735" s="22">
        <v>43641</v>
      </c>
      <c r="K735" s="23">
        <v>0.53064814814814998</v>
      </c>
      <c r="L735" s="22">
        <v>43641</v>
      </c>
      <c r="M735" s="23">
        <v>0.53064814814814998</v>
      </c>
      <c r="N735" s="24">
        <v>30</v>
      </c>
      <c r="O735" s="21" t="s">
        <v>66</v>
      </c>
      <c r="P735" s="24">
        <f>TotalMov[[#This Row],[Confirmed activ. 3 (ILE03)]]</f>
        <v>30</v>
      </c>
      <c r="Q735" s="24">
        <v>30</v>
      </c>
      <c r="R735" s="21" t="s">
        <v>66</v>
      </c>
      <c r="S735" s="21" t="s">
        <v>72</v>
      </c>
    </row>
    <row r="736" spans="1:19" x14ac:dyDescent="0.35">
      <c r="A736" s="21">
        <v>1531222</v>
      </c>
      <c r="B736" s="53">
        <v>411587</v>
      </c>
      <c r="C736" s="21">
        <f>VLOOKUP(TotalMov[[#This Row],[Order]],'Total Mov by SS'!B:C,2,0)</f>
        <v>127</v>
      </c>
      <c r="D736" s="21" t="s">
        <v>59</v>
      </c>
      <c r="E736" s="21" t="s">
        <v>113</v>
      </c>
      <c r="F736" s="21" t="s">
        <v>102</v>
      </c>
      <c r="G736" s="21" t="s">
        <v>62</v>
      </c>
      <c r="H736" s="21" t="s">
        <v>100</v>
      </c>
      <c r="I736" s="21" t="s">
        <v>103</v>
      </c>
      <c r="J736" s="22">
        <v>43641</v>
      </c>
      <c r="K736" s="23">
        <v>0.53070601851851995</v>
      </c>
      <c r="L736" s="22">
        <v>43641</v>
      </c>
      <c r="M736" s="23">
        <v>0.53070601851851995</v>
      </c>
      <c r="N736" s="24">
        <v>30</v>
      </c>
      <c r="O736" s="21" t="s">
        <v>66</v>
      </c>
      <c r="P736" s="24">
        <f>TotalMov[[#This Row],[Confirmed activ. 3 (ILE03)]]</f>
        <v>30</v>
      </c>
      <c r="Q736" s="24">
        <v>30</v>
      </c>
      <c r="R736" s="21" t="s">
        <v>66</v>
      </c>
      <c r="S736" s="21" t="s">
        <v>72</v>
      </c>
    </row>
    <row r="737" spans="1:19" x14ac:dyDescent="0.35">
      <c r="A737" s="21">
        <v>1531222</v>
      </c>
      <c r="B737" s="53">
        <v>411587</v>
      </c>
      <c r="C737" s="21">
        <f>VLOOKUP(TotalMov[[#This Row],[Order]],'Total Mov by SS'!B:C,2,0)</f>
        <v>127</v>
      </c>
      <c r="D737" s="21" t="s">
        <v>59</v>
      </c>
      <c r="E737" s="21" t="s">
        <v>114</v>
      </c>
      <c r="F737" s="21" t="s">
        <v>102</v>
      </c>
      <c r="G737" s="21" t="s">
        <v>105</v>
      </c>
      <c r="H737" s="21" t="s">
        <v>100</v>
      </c>
      <c r="I737" s="21" t="s">
        <v>106</v>
      </c>
      <c r="J737" s="22">
        <v>43641</v>
      </c>
      <c r="K737" s="23">
        <v>0.74119212962962999</v>
      </c>
      <c r="L737" s="22">
        <v>43641</v>
      </c>
      <c r="M737" s="23">
        <v>0.74119212962962999</v>
      </c>
      <c r="N737" s="24">
        <v>45</v>
      </c>
      <c r="O737" s="21" t="s">
        <v>66</v>
      </c>
      <c r="P737" s="24">
        <f>TotalMov[[#This Row],[Confirmed activ. 3 (ILE03)]]</f>
        <v>45</v>
      </c>
      <c r="Q737" s="24">
        <v>45</v>
      </c>
      <c r="R737" s="21" t="s">
        <v>66</v>
      </c>
      <c r="S737" s="21" t="s">
        <v>72</v>
      </c>
    </row>
    <row r="738" spans="1:19" x14ac:dyDescent="0.35">
      <c r="A738" s="21">
        <v>1531222</v>
      </c>
      <c r="B738" s="53">
        <v>411587</v>
      </c>
      <c r="C738" s="21">
        <f>VLOOKUP(TotalMov[[#This Row],[Order]],'Total Mov by SS'!B:C,2,0)</f>
        <v>127</v>
      </c>
      <c r="D738" s="21" t="s">
        <v>107</v>
      </c>
      <c r="E738" s="21" t="s">
        <v>60</v>
      </c>
      <c r="F738" s="21" t="s">
        <v>61</v>
      </c>
      <c r="G738" s="21" t="s">
        <v>90</v>
      </c>
      <c r="H738" s="21" t="s">
        <v>63</v>
      </c>
      <c r="I738" s="21" t="s">
        <v>108</v>
      </c>
      <c r="J738" s="22">
        <v>43613</v>
      </c>
      <c r="K738" s="23">
        <v>0.32792824074074001</v>
      </c>
      <c r="L738" s="22">
        <v>43627</v>
      </c>
      <c r="M738" s="23">
        <v>0.64578703703703999</v>
      </c>
      <c r="N738" s="25">
        <v>38.796999999999997</v>
      </c>
      <c r="O738" s="21" t="s">
        <v>77</v>
      </c>
      <c r="P738" s="24">
        <f>TotalMov[[#This Row],[Confirmed activ. 3 (ILE03)]]*60</f>
        <v>2327.8199999999997</v>
      </c>
      <c r="Q738" s="24">
        <v>1</v>
      </c>
      <c r="R738" s="21" t="s">
        <v>66</v>
      </c>
      <c r="S738" s="21" t="s">
        <v>67</v>
      </c>
    </row>
    <row r="739" spans="1:19" x14ac:dyDescent="0.35">
      <c r="A739" s="21">
        <v>1531222</v>
      </c>
      <c r="B739" s="53">
        <v>411587</v>
      </c>
      <c r="C739" s="21">
        <f>VLOOKUP(TotalMov[[#This Row],[Order]],'Total Mov by SS'!B:C,2,0)</f>
        <v>127</v>
      </c>
      <c r="D739" s="21" t="s">
        <v>109</v>
      </c>
      <c r="E739" s="21" t="s">
        <v>95</v>
      </c>
      <c r="F739" s="21" t="s">
        <v>83</v>
      </c>
      <c r="G739" s="21" t="s">
        <v>90</v>
      </c>
      <c r="H739" s="21" t="s">
        <v>84</v>
      </c>
      <c r="I739" s="21" t="s">
        <v>110</v>
      </c>
      <c r="J739" s="22"/>
      <c r="K739" s="23">
        <v>0</v>
      </c>
      <c r="L739" s="22"/>
      <c r="M739" s="23">
        <v>0</v>
      </c>
      <c r="N739" s="25">
        <v>0</v>
      </c>
      <c r="O739" s="21" t="s">
        <v>93</v>
      </c>
      <c r="P739" s="24"/>
      <c r="Q739" s="24">
        <v>5</v>
      </c>
      <c r="R739" s="21" t="s">
        <v>66</v>
      </c>
      <c r="S739" s="21" t="s">
        <v>94</v>
      </c>
    </row>
    <row r="740" spans="1:19" x14ac:dyDescent="0.35">
      <c r="A740" s="21">
        <v>1531223</v>
      </c>
      <c r="B740" s="53">
        <v>411587</v>
      </c>
      <c r="C740" s="21">
        <f>VLOOKUP(TotalMov[[#This Row],[Order]],'Total Mov by SS'!B:C,2,0)</f>
        <v>127</v>
      </c>
      <c r="D740" s="21" t="s">
        <v>59</v>
      </c>
      <c r="E740" s="21" t="s">
        <v>60</v>
      </c>
      <c r="F740" s="21" t="s">
        <v>83</v>
      </c>
      <c r="G740" s="21" t="s">
        <v>62</v>
      </c>
      <c r="H740" s="21" t="s">
        <v>84</v>
      </c>
      <c r="I740" s="21" t="s">
        <v>111</v>
      </c>
      <c r="J740" s="22">
        <v>43608</v>
      </c>
      <c r="K740" s="23">
        <v>0.82988425925926002</v>
      </c>
      <c r="L740" s="22">
        <v>43611</v>
      </c>
      <c r="M740" s="23">
        <v>0.39280092592593002</v>
      </c>
      <c r="N740" s="25">
        <v>33.4</v>
      </c>
      <c r="O740" s="21" t="s">
        <v>66</v>
      </c>
      <c r="P740" s="24">
        <f>TotalMov[[#This Row],[Confirmed activ. 3 (ILE03)]]</f>
        <v>33.4</v>
      </c>
      <c r="Q740" s="24">
        <v>40</v>
      </c>
      <c r="R740" s="21" t="s">
        <v>66</v>
      </c>
      <c r="S740" s="21" t="s">
        <v>67</v>
      </c>
    </row>
    <row r="741" spans="1:19" x14ac:dyDescent="0.35">
      <c r="A741" s="21">
        <v>1531223</v>
      </c>
      <c r="B741" s="53">
        <v>411587</v>
      </c>
      <c r="C741" s="21">
        <f>VLOOKUP(TotalMov[[#This Row],[Order]],'Total Mov by SS'!B:C,2,0)</f>
        <v>127</v>
      </c>
      <c r="D741" s="21" t="s">
        <v>59</v>
      </c>
      <c r="E741" s="21" t="s">
        <v>68</v>
      </c>
      <c r="F741" s="21" t="s">
        <v>61</v>
      </c>
      <c r="G741" s="21" t="s">
        <v>62</v>
      </c>
      <c r="H741" s="21" t="s">
        <v>63</v>
      </c>
      <c r="I741" s="21" t="s">
        <v>64</v>
      </c>
      <c r="J741" s="22">
        <v>43611</v>
      </c>
      <c r="K741" s="23">
        <v>0.42223379629629998</v>
      </c>
      <c r="L741" s="22">
        <v>43611</v>
      </c>
      <c r="M741" s="23">
        <v>0.42525462962963001</v>
      </c>
      <c r="N741" s="25">
        <v>4.3499999999999996</v>
      </c>
      <c r="O741" s="21" t="s">
        <v>66</v>
      </c>
      <c r="P741" s="24">
        <f>TotalMov[[#This Row],[Confirmed activ. 3 (ILE03)]]</f>
        <v>4.3499999999999996</v>
      </c>
      <c r="Q741" s="24">
        <v>15</v>
      </c>
      <c r="R741" s="21" t="s">
        <v>66</v>
      </c>
      <c r="S741" s="21" t="s">
        <v>67</v>
      </c>
    </row>
    <row r="742" spans="1:19" x14ac:dyDescent="0.35">
      <c r="A742" s="21">
        <v>1531223</v>
      </c>
      <c r="B742" s="53">
        <v>411587</v>
      </c>
      <c r="C742" s="21">
        <f>VLOOKUP(TotalMov[[#This Row],[Order]],'Total Mov by SS'!B:C,2,0)</f>
        <v>127</v>
      </c>
      <c r="D742" s="21" t="s">
        <v>59</v>
      </c>
      <c r="E742" s="21" t="s">
        <v>73</v>
      </c>
      <c r="F742" s="21" t="s">
        <v>69</v>
      </c>
      <c r="G742" s="21" t="s">
        <v>62</v>
      </c>
      <c r="H742" s="21" t="s">
        <v>70</v>
      </c>
      <c r="I742" s="21" t="s">
        <v>71</v>
      </c>
      <c r="J742" s="22">
        <v>43611</v>
      </c>
      <c r="K742" s="23">
        <v>0.44581018518519</v>
      </c>
      <c r="L742" s="22">
        <v>43611</v>
      </c>
      <c r="M742" s="23">
        <v>0.44581018518519</v>
      </c>
      <c r="N742" s="24">
        <v>20</v>
      </c>
      <c r="O742" s="21" t="s">
        <v>66</v>
      </c>
      <c r="P742" s="24">
        <f>TotalMov[[#This Row],[Confirmed activ. 3 (ILE03)]]</f>
        <v>20</v>
      </c>
      <c r="Q742" s="24">
        <v>20</v>
      </c>
      <c r="R742" s="21" t="s">
        <v>66</v>
      </c>
      <c r="S742" s="21" t="s">
        <v>72</v>
      </c>
    </row>
    <row r="743" spans="1:19" x14ac:dyDescent="0.35">
      <c r="A743" s="21">
        <v>1531223</v>
      </c>
      <c r="B743" s="53">
        <v>411587</v>
      </c>
      <c r="C743" s="21">
        <f>VLOOKUP(TotalMov[[#This Row],[Order]],'Total Mov by SS'!B:C,2,0)</f>
        <v>127</v>
      </c>
      <c r="D743" s="21" t="s">
        <v>59</v>
      </c>
      <c r="E743" s="21" t="s">
        <v>75</v>
      </c>
      <c r="F743" s="21" t="s">
        <v>61</v>
      </c>
      <c r="G743" s="21" t="s">
        <v>62</v>
      </c>
      <c r="H743" s="21" t="s">
        <v>63</v>
      </c>
      <c r="I743" s="21" t="s">
        <v>74</v>
      </c>
      <c r="J743" s="22">
        <v>43611</v>
      </c>
      <c r="K743" s="23">
        <v>0.44937500000000002</v>
      </c>
      <c r="L743" s="22">
        <v>43611</v>
      </c>
      <c r="M743" s="23">
        <v>0.63560185185185003</v>
      </c>
      <c r="N743" s="25">
        <v>4.4690000000000003</v>
      </c>
      <c r="O743" s="21" t="s">
        <v>77</v>
      </c>
      <c r="P743" s="24">
        <f>TotalMov[[#This Row],[Confirmed activ. 3 (ILE03)]]*60</f>
        <v>268.14000000000004</v>
      </c>
      <c r="Q743" s="24">
        <v>350</v>
      </c>
      <c r="R743" s="21" t="s">
        <v>66</v>
      </c>
      <c r="S743" s="21" t="s">
        <v>67</v>
      </c>
    </row>
    <row r="744" spans="1:19" x14ac:dyDescent="0.35">
      <c r="A744" s="21">
        <v>1531223</v>
      </c>
      <c r="B744" s="53">
        <v>411587</v>
      </c>
      <c r="C744" s="21">
        <f>VLOOKUP(TotalMov[[#This Row],[Order]],'Total Mov by SS'!B:C,2,0)</f>
        <v>127</v>
      </c>
      <c r="D744" s="21" t="s">
        <v>59</v>
      </c>
      <c r="E744" s="21" t="s">
        <v>78</v>
      </c>
      <c r="F744" s="21" t="s">
        <v>61</v>
      </c>
      <c r="G744" s="21" t="s">
        <v>62</v>
      </c>
      <c r="H744" s="21" t="s">
        <v>63</v>
      </c>
      <c r="I744" s="21" t="s">
        <v>76</v>
      </c>
      <c r="J744" s="22">
        <v>43612</v>
      </c>
      <c r="K744" s="23">
        <v>0.32263888888888997</v>
      </c>
      <c r="L744" s="22">
        <v>43626</v>
      </c>
      <c r="M744" s="23">
        <v>0.42979166666667001</v>
      </c>
      <c r="N744" s="25">
        <v>56.07</v>
      </c>
      <c r="O744" s="21" t="s">
        <v>77</v>
      </c>
      <c r="P744" s="24">
        <f>TotalMov[[#This Row],[Confirmed activ. 3 (ILE03)]]*60</f>
        <v>3364.2</v>
      </c>
      <c r="Q744" s="24">
        <v>1020</v>
      </c>
      <c r="R744" s="21" t="s">
        <v>66</v>
      </c>
      <c r="S744" s="21" t="s">
        <v>67</v>
      </c>
    </row>
    <row r="745" spans="1:19" x14ac:dyDescent="0.35">
      <c r="A745" s="21">
        <v>1531223</v>
      </c>
      <c r="B745" s="53">
        <v>411587</v>
      </c>
      <c r="C745" s="21">
        <f>VLOOKUP(TotalMov[[#This Row],[Order]],'Total Mov by SS'!B:C,2,0)</f>
        <v>127</v>
      </c>
      <c r="D745" s="21" t="s">
        <v>59</v>
      </c>
      <c r="E745" s="21" t="s">
        <v>80</v>
      </c>
      <c r="F745" s="21" t="s">
        <v>61</v>
      </c>
      <c r="G745" s="21" t="s">
        <v>62</v>
      </c>
      <c r="H745" s="21" t="s">
        <v>63</v>
      </c>
      <c r="I745" s="21" t="s">
        <v>112</v>
      </c>
      <c r="J745" s="22">
        <v>43626</v>
      </c>
      <c r="K745" s="23">
        <v>0.43016203703703998</v>
      </c>
      <c r="L745" s="22">
        <v>43626</v>
      </c>
      <c r="M745" s="23">
        <v>0.51534722222221996</v>
      </c>
      <c r="N745" s="25">
        <v>2.044</v>
      </c>
      <c r="O745" s="21" t="s">
        <v>77</v>
      </c>
      <c r="P745" s="24">
        <f>TotalMov[[#This Row],[Confirmed activ. 3 (ILE03)]]*60</f>
        <v>122.64</v>
      </c>
      <c r="Q745" s="24">
        <v>50</v>
      </c>
      <c r="R745" s="21" t="s">
        <v>66</v>
      </c>
      <c r="S745" s="21" t="s">
        <v>67</v>
      </c>
    </row>
    <row r="746" spans="1:19" x14ac:dyDescent="0.35">
      <c r="A746" s="21">
        <v>1531223</v>
      </c>
      <c r="B746" s="53">
        <v>411587</v>
      </c>
      <c r="C746" s="21">
        <f>VLOOKUP(TotalMov[[#This Row],[Order]],'Total Mov by SS'!B:C,2,0)</f>
        <v>127</v>
      </c>
      <c r="D746" s="21" t="s">
        <v>59</v>
      </c>
      <c r="E746" s="21" t="s">
        <v>82</v>
      </c>
      <c r="F746" s="21" t="s">
        <v>89</v>
      </c>
      <c r="G746" s="21" t="s">
        <v>90</v>
      </c>
      <c r="H746" s="21" t="s">
        <v>91</v>
      </c>
      <c r="I746" s="21" t="s">
        <v>92</v>
      </c>
      <c r="J746" s="22"/>
      <c r="K746" s="23">
        <v>0</v>
      </c>
      <c r="L746" s="22"/>
      <c r="M746" s="23">
        <v>0</v>
      </c>
      <c r="N746" s="25">
        <v>0</v>
      </c>
      <c r="O746" s="21" t="s">
        <v>93</v>
      </c>
      <c r="P746" s="24"/>
      <c r="Q746" s="24">
        <v>0</v>
      </c>
      <c r="R746" s="21" t="s">
        <v>66</v>
      </c>
      <c r="S746" s="21" t="s">
        <v>94</v>
      </c>
    </row>
    <row r="747" spans="1:19" x14ac:dyDescent="0.35">
      <c r="A747" s="21">
        <v>1531223</v>
      </c>
      <c r="B747" s="53">
        <v>411587</v>
      </c>
      <c r="C747" s="21">
        <f>VLOOKUP(TotalMov[[#This Row],[Order]],'Total Mov by SS'!B:C,2,0)</f>
        <v>127</v>
      </c>
      <c r="D747" s="21" t="s">
        <v>59</v>
      </c>
      <c r="E747" s="21" t="s">
        <v>85</v>
      </c>
      <c r="F747" s="21" t="s">
        <v>69</v>
      </c>
      <c r="G747" s="21" t="s">
        <v>62</v>
      </c>
      <c r="H747" s="21" t="s">
        <v>70</v>
      </c>
      <c r="I747" s="21" t="s">
        <v>79</v>
      </c>
      <c r="J747" s="22">
        <v>43626</v>
      </c>
      <c r="K747" s="23">
        <v>0.56475694444444002</v>
      </c>
      <c r="L747" s="22">
        <v>43626</v>
      </c>
      <c r="M747" s="23">
        <v>0.56475694444444002</v>
      </c>
      <c r="N747" s="24">
        <v>20</v>
      </c>
      <c r="O747" s="21" t="s">
        <v>66</v>
      </c>
      <c r="P747" s="24">
        <f>TotalMov[[#This Row],[Confirmed activ. 3 (ILE03)]]</f>
        <v>20</v>
      </c>
      <c r="Q747" s="24">
        <v>20</v>
      </c>
      <c r="R747" s="21" t="s">
        <v>66</v>
      </c>
      <c r="S747" s="21" t="s">
        <v>72</v>
      </c>
    </row>
    <row r="748" spans="1:19" x14ac:dyDescent="0.35">
      <c r="A748" s="21">
        <v>1531223</v>
      </c>
      <c r="B748" s="53">
        <v>411587</v>
      </c>
      <c r="C748" s="21">
        <f>VLOOKUP(TotalMov[[#This Row],[Order]],'Total Mov by SS'!B:C,2,0)</f>
        <v>127</v>
      </c>
      <c r="D748" s="21" t="s">
        <v>59</v>
      </c>
      <c r="E748" s="21" t="s">
        <v>88</v>
      </c>
      <c r="F748" s="21" t="s">
        <v>69</v>
      </c>
      <c r="G748" s="21" t="s">
        <v>62</v>
      </c>
      <c r="H748" s="21" t="s">
        <v>70</v>
      </c>
      <c r="I748" s="21" t="s">
        <v>81</v>
      </c>
      <c r="J748" s="22">
        <v>43626</v>
      </c>
      <c r="K748" s="23">
        <v>0.59991898148148004</v>
      </c>
      <c r="L748" s="22">
        <v>43626</v>
      </c>
      <c r="M748" s="23">
        <v>0.59991898148148004</v>
      </c>
      <c r="N748" s="24">
        <v>20</v>
      </c>
      <c r="O748" s="21" t="s">
        <v>66</v>
      </c>
      <c r="P748" s="24">
        <f>TotalMov[[#This Row],[Confirmed activ. 3 (ILE03)]]</f>
        <v>20</v>
      </c>
      <c r="Q748" s="24">
        <v>20</v>
      </c>
      <c r="R748" s="21" t="s">
        <v>66</v>
      </c>
      <c r="S748" s="21" t="s">
        <v>72</v>
      </c>
    </row>
    <row r="749" spans="1:19" x14ac:dyDescent="0.35">
      <c r="A749" s="21">
        <v>1531223</v>
      </c>
      <c r="B749" s="53">
        <v>411587</v>
      </c>
      <c r="C749" s="21">
        <f>VLOOKUP(TotalMov[[#This Row],[Order]],'Total Mov by SS'!B:C,2,0)</f>
        <v>127</v>
      </c>
      <c r="D749" s="21" t="s">
        <v>59</v>
      </c>
      <c r="E749" s="21" t="s">
        <v>95</v>
      </c>
      <c r="F749" s="21" t="s">
        <v>83</v>
      </c>
      <c r="G749" s="21" t="s">
        <v>62</v>
      </c>
      <c r="H749" s="21" t="s">
        <v>84</v>
      </c>
      <c r="I749" s="21" t="s">
        <v>84</v>
      </c>
      <c r="J749" s="22">
        <v>43626</v>
      </c>
      <c r="K749" s="23">
        <v>0.95019675925925995</v>
      </c>
      <c r="L749" s="22">
        <v>43627</v>
      </c>
      <c r="M749" s="23">
        <v>0.61201388888888997</v>
      </c>
      <c r="N749" s="25">
        <v>7.64</v>
      </c>
      <c r="O749" s="21" t="s">
        <v>77</v>
      </c>
      <c r="P749" s="24">
        <f>TotalMov[[#This Row],[Confirmed activ. 3 (ILE03)]]*60</f>
        <v>458.4</v>
      </c>
      <c r="Q749" s="24">
        <v>450</v>
      </c>
      <c r="R749" s="21" t="s">
        <v>66</v>
      </c>
      <c r="S749" s="21" t="s">
        <v>67</v>
      </c>
    </row>
    <row r="750" spans="1:19" x14ac:dyDescent="0.35">
      <c r="A750" s="21">
        <v>1531223</v>
      </c>
      <c r="B750" s="53">
        <v>411587</v>
      </c>
      <c r="C750" s="21">
        <f>VLOOKUP(TotalMov[[#This Row],[Order]],'Total Mov by SS'!B:C,2,0)</f>
        <v>127</v>
      </c>
      <c r="D750" s="21" t="s">
        <v>59</v>
      </c>
      <c r="E750" s="21" t="s">
        <v>97</v>
      </c>
      <c r="F750" s="21" t="s">
        <v>86</v>
      </c>
      <c r="G750" s="21" t="s">
        <v>62</v>
      </c>
      <c r="H750" s="21" t="s">
        <v>87</v>
      </c>
      <c r="I750" s="21" t="s">
        <v>87</v>
      </c>
      <c r="J750" s="22">
        <v>43628</v>
      </c>
      <c r="K750" s="23">
        <v>0.36008101851851998</v>
      </c>
      <c r="L750" s="22">
        <v>43628</v>
      </c>
      <c r="M750" s="23">
        <v>0.36008101851851998</v>
      </c>
      <c r="N750" s="24">
        <v>20</v>
      </c>
      <c r="O750" s="21" t="s">
        <v>66</v>
      </c>
      <c r="P750" s="24">
        <f>TotalMov[[#This Row],[Confirmed activ. 3 (ILE03)]]</f>
        <v>20</v>
      </c>
      <c r="Q750" s="24">
        <v>20</v>
      </c>
      <c r="R750" s="21" t="s">
        <v>66</v>
      </c>
      <c r="S750" s="21" t="s">
        <v>72</v>
      </c>
    </row>
    <row r="751" spans="1:19" x14ac:dyDescent="0.35">
      <c r="A751" s="21">
        <v>1531223</v>
      </c>
      <c r="B751" s="53">
        <v>411587</v>
      </c>
      <c r="C751" s="21">
        <f>VLOOKUP(TotalMov[[#This Row],[Order]],'Total Mov by SS'!B:C,2,0)</f>
        <v>127</v>
      </c>
      <c r="D751" s="21" t="s">
        <v>59</v>
      </c>
      <c r="E751" s="21" t="s">
        <v>99</v>
      </c>
      <c r="F751" s="21" t="s">
        <v>61</v>
      </c>
      <c r="G751" s="21" t="s">
        <v>62</v>
      </c>
      <c r="H751" s="21" t="s">
        <v>63</v>
      </c>
      <c r="I751" s="21" t="s">
        <v>96</v>
      </c>
      <c r="J751" s="22">
        <v>43640</v>
      </c>
      <c r="K751" s="23">
        <v>0.54402777777778</v>
      </c>
      <c r="L751" s="22">
        <v>43640</v>
      </c>
      <c r="M751" s="23">
        <v>0.55157407407407</v>
      </c>
      <c r="N751" s="25">
        <v>2.8170000000000002</v>
      </c>
      <c r="O751" s="21" t="s">
        <v>66</v>
      </c>
      <c r="P751" s="24">
        <f>TotalMov[[#This Row],[Confirmed activ. 3 (ILE03)]]</f>
        <v>2.8170000000000002</v>
      </c>
      <c r="Q751" s="24">
        <v>100</v>
      </c>
      <c r="R751" s="21" t="s">
        <v>66</v>
      </c>
      <c r="S751" s="21" t="s">
        <v>67</v>
      </c>
    </row>
    <row r="752" spans="1:19" x14ac:dyDescent="0.35">
      <c r="A752" s="21">
        <v>1531223</v>
      </c>
      <c r="B752" s="53">
        <v>411587</v>
      </c>
      <c r="C752" s="21">
        <f>VLOOKUP(TotalMov[[#This Row],[Order]],'Total Mov by SS'!B:C,2,0)</f>
        <v>127</v>
      </c>
      <c r="D752" s="21" t="s">
        <v>59</v>
      </c>
      <c r="E752" s="21" t="s">
        <v>101</v>
      </c>
      <c r="F752" s="21" t="s">
        <v>69</v>
      </c>
      <c r="G752" s="21" t="s">
        <v>62</v>
      </c>
      <c r="H752" s="21" t="s">
        <v>70</v>
      </c>
      <c r="I752" s="21" t="s">
        <v>98</v>
      </c>
      <c r="J752" s="22">
        <v>43641</v>
      </c>
      <c r="K752" s="23">
        <v>0.62039351851851998</v>
      </c>
      <c r="L752" s="22">
        <v>43641</v>
      </c>
      <c r="M752" s="23">
        <v>0.62039351851851998</v>
      </c>
      <c r="N752" s="24">
        <v>20</v>
      </c>
      <c r="O752" s="21" t="s">
        <v>66</v>
      </c>
      <c r="P752" s="24">
        <f>TotalMov[[#This Row],[Confirmed activ. 3 (ILE03)]]</f>
        <v>20</v>
      </c>
      <c r="Q752" s="24">
        <v>20</v>
      </c>
      <c r="R752" s="21" t="s">
        <v>66</v>
      </c>
      <c r="S752" s="21" t="s">
        <v>72</v>
      </c>
    </row>
    <row r="753" spans="1:19" x14ac:dyDescent="0.35">
      <c r="A753" s="21">
        <v>1531223</v>
      </c>
      <c r="B753" s="53">
        <v>411587</v>
      </c>
      <c r="C753" s="21">
        <f>VLOOKUP(TotalMov[[#This Row],[Order]],'Total Mov by SS'!B:C,2,0)</f>
        <v>127</v>
      </c>
      <c r="D753" s="21" t="s">
        <v>59</v>
      </c>
      <c r="E753" s="21" t="s">
        <v>104</v>
      </c>
      <c r="F753" s="21" t="s">
        <v>69</v>
      </c>
      <c r="G753" s="21" t="s">
        <v>62</v>
      </c>
      <c r="H753" s="21" t="s">
        <v>70</v>
      </c>
      <c r="I753" s="21" t="s">
        <v>100</v>
      </c>
      <c r="J753" s="22">
        <v>43641</v>
      </c>
      <c r="K753" s="23">
        <v>0.62048611111110996</v>
      </c>
      <c r="L753" s="22">
        <v>43641</v>
      </c>
      <c r="M753" s="23">
        <v>0.62048611111110996</v>
      </c>
      <c r="N753" s="24">
        <v>30</v>
      </c>
      <c r="O753" s="21" t="s">
        <v>66</v>
      </c>
      <c r="P753" s="24">
        <f>TotalMov[[#This Row],[Confirmed activ. 3 (ILE03)]]</f>
        <v>30</v>
      </c>
      <c r="Q753" s="24">
        <v>30</v>
      </c>
      <c r="R753" s="21" t="s">
        <v>66</v>
      </c>
      <c r="S753" s="21" t="s">
        <v>72</v>
      </c>
    </row>
    <row r="754" spans="1:19" x14ac:dyDescent="0.35">
      <c r="A754" s="21">
        <v>1531223</v>
      </c>
      <c r="B754" s="53">
        <v>411587</v>
      </c>
      <c r="C754" s="21">
        <f>VLOOKUP(TotalMov[[#This Row],[Order]],'Total Mov by SS'!B:C,2,0)</f>
        <v>127</v>
      </c>
      <c r="D754" s="21" t="s">
        <v>59</v>
      </c>
      <c r="E754" s="21" t="s">
        <v>113</v>
      </c>
      <c r="F754" s="21" t="s">
        <v>102</v>
      </c>
      <c r="G754" s="21" t="s">
        <v>62</v>
      </c>
      <c r="H754" s="21" t="s">
        <v>100</v>
      </c>
      <c r="I754" s="21" t="s">
        <v>103</v>
      </c>
      <c r="J754" s="22">
        <v>43641</v>
      </c>
      <c r="K754" s="23">
        <v>0.62056712962963001</v>
      </c>
      <c r="L754" s="22">
        <v>43641</v>
      </c>
      <c r="M754" s="23">
        <v>0.62056712962963001</v>
      </c>
      <c r="N754" s="24">
        <v>30</v>
      </c>
      <c r="O754" s="21" t="s">
        <v>66</v>
      </c>
      <c r="P754" s="24">
        <f>TotalMov[[#This Row],[Confirmed activ. 3 (ILE03)]]</f>
        <v>30</v>
      </c>
      <c r="Q754" s="24">
        <v>30</v>
      </c>
      <c r="R754" s="21" t="s">
        <v>66</v>
      </c>
      <c r="S754" s="21" t="s">
        <v>72</v>
      </c>
    </row>
    <row r="755" spans="1:19" x14ac:dyDescent="0.35">
      <c r="A755" s="21">
        <v>1531223</v>
      </c>
      <c r="B755" s="53">
        <v>411587</v>
      </c>
      <c r="C755" s="21">
        <f>VLOOKUP(TotalMov[[#This Row],[Order]],'Total Mov by SS'!B:C,2,0)</f>
        <v>127</v>
      </c>
      <c r="D755" s="21" t="s">
        <v>59</v>
      </c>
      <c r="E755" s="21" t="s">
        <v>114</v>
      </c>
      <c r="F755" s="21" t="s">
        <v>102</v>
      </c>
      <c r="G755" s="21" t="s">
        <v>105</v>
      </c>
      <c r="H755" s="21" t="s">
        <v>100</v>
      </c>
      <c r="I755" s="21" t="s">
        <v>106</v>
      </c>
      <c r="J755" s="22">
        <v>43641</v>
      </c>
      <c r="K755" s="23">
        <v>0.74133101851852001</v>
      </c>
      <c r="L755" s="22">
        <v>43641</v>
      </c>
      <c r="M755" s="23">
        <v>0.74133101851852001</v>
      </c>
      <c r="N755" s="24">
        <v>45</v>
      </c>
      <c r="O755" s="21" t="s">
        <v>66</v>
      </c>
      <c r="P755" s="24">
        <f>TotalMov[[#This Row],[Confirmed activ. 3 (ILE03)]]</f>
        <v>45</v>
      </c>
      <c r="Q755" s="24">
        <v>45</v>
      </c>
      <c r="R755" s="21" t="s">
        <v>66</v>
      </c>
      <c r="S755" s="21" t="s">
        <v>72</v>
      </c>
    </row>
    <row r="756" spans="1:19" x14ac:dyDescent="0.35">
      <c r="A756" s="21">
        <v>1531223</v>
      </c>
      <c r="B756" s="53">
        <v>411587</v>
      </c>
      <c r="C756" s="21">
        <f>VLOOKUP(TotalMov[[#This Row],[Order]],'Total Mov by SS'!B:C,2,0)</f>
        <v>127</v>
      </c>
      <c r="D756" s="21" t="s">
        <v>107</v>
      </c>
      <c r="E756" s="21" t="s">
        <v>60</v>
      </c>
      <c r="F756" s="21" t="s">
        <v>61</v>
      </c>
      <c r="G756" s="21" t="s">
        <v>90</v>
      </c>
      <c r="H756" s="21" t="s">
        <v>63</v>
      </c>
      <c r="I756" s="21" t="s">
        <v>108</v>
      </c>
      <c r="J756" s="22">
        <v>43629</v>
      </c>
      <c r="K756" s="23">
        <v>0.33732638888888999</v>
      </c>
      <c r="L756" s="22">
        <v>43629</v>
      </c>
      <c r="M756" s="23">
        <v>0.66494212962962995</v>
      </c>
      <c r="N756" s="25">
        <v>15.422000000000001</v>
      </c>
      <c r="O756" s="21" t="s">
        <v>77</v>
      </c>
      <c r="P756" s="24">
        <f>TotalMov[[#This Row],[Confirmed activ. 3 (ILE03)]]*60</f>
        <v>925.32</v>
      </c>
      <c r="Q756" s="24">
        <v>1</v>
      </c>
      <c r="R756" s="21" t="s">
        <v>66</v>
      </c>
      <c r="S756" s="21" t="s">
        <v>67</v>
      </c>
    </row>
    <row r="757" spans="1:19" x14ac:dyDescent="0.35">
      <c r="A757" s="21">
        <v>1531223</v>
      </c>
      <c r="B757" s="53">
        <v>411587</v>
      </c>
      <c r="C757" s="21">
        <f>VLOOKUP(TotalMov[[#This Row],[Order]],'Total Mov by SS'!B:C,2,0)</f>
        <v>127</v>
      </c>
      <c r="D757" s="21" t="s">
        <v>109</v>
      </c>
      <c r="E757" s="21" t="s">
        <v>95</v>
      </c>
      <c r="F757" s="21" t="s">
        <v>83</v>
      </c>
      <c r="G757" s="21" t="s">
        <v>90</v>
      </c>
      <c r="H757" s="21" t="s">
        <v>84</v>
      </c>
      <c r="I757" s="21" t="s">
        <v>110</v>
      </c>
      <c r="J757" s="22"/>
      <c r="K757" s="23">
        <v>0</v>
      </c>
      <c r="L757" s="22"/>
      <c r="M757" s="23">
        <v>0</v>
      </c>
      <c r="N757" s="25">
        <v>0</v>
      </c>
      <c r="O757" s="21" t="s">
        <v>93</v>
      </c>
      <c r="P757" s="24"/>
      <c r="Q757" s="24">
        <v>5</v>
      </c>
      <c r="R757" s="21" t="s">
        <v>66</v>
      </c>
      <c r="S757" s="21" t="s">
        <v>94</v>
      </c>
    </row>
    <row r="758" spans="1:19" x14ac:dyDescent="0.35">
      <c r="A758" s="21">
        <v>1531224</v>
      </c>
      <c r="B758" s="53">
        <v>411587</v>
      </c>
      <c r="C758" s="21">
        <f>VLOOKUP(TotalMov[[#This Row],[Order]],'Total Mov by SS'!B:C,2,0)</f>
        <v>134</v>
      </c>
      <c r="D758" s="21" t="s">
        <v>59</v>
      </c>
      <c r="E758" s="21" t="s">
        <v>60</v>
      </c>
      <c r="F758" s="21" t="s">
        <v>83</v>
      </c>
      <c r="G758" s="21" t="s">
        <v>62</v>
      </c>
      <c r="H758" s="21" t="s">
        <v>84</v>
      </c>
      <c r="I758" s="21" t="s">
        <v>111</v>
      </c>
      <c r="J758" s="22">
        <v>43608</v>
      </c>
      <c r="K758" s="23">
        <v>0.82988425925926002</v>
      </c>
      <c r="L758" s="22">
        <v>43611</v>
      </c>
      <c r="M758" s="23">
        <v>0.39280092592593002</v>
      </c>
      <c r="N758" s="25">
        <v>33.4</v>
      </c>
      <c r="O758" s="21" t="s">
        <v>66</v>
      </c>
      <c r="P758" s="24">
        <f>TotalMov[[#This Row],[Confirmed activ. 3 (ILE03)]]</f>
        <v>33.4</v>
      </c>
      <c r="Q758" s="24">
        <v>40</v>
      </c>
      <c r="R758" s="21" t="s">
        <v>66</v>
      </c>
      <c r="S758" s="21" t="s">
        <v>67</v>
      </c>
    </row>
    <row r="759" spans="1:19" x14ac:dyDescent="0.35">
      <c r="A759" s="21">
        <v>1531224</v>
      </c>
      <c r="B759" s="53">
        <v>411587</v>
      </c>
      <c r="C759" s="21">
        <f>VLOOKUP(TotalMov[[#This Row],[Order]],'Total Mov by SS'!B:C,2,0)</f>
        <v>134</v>
      </c>
      <c r="D759" s="21" t="s">
        <v>59</v>
      </c>
      <c r="E759" s="21" t="s">
        <v>68</v>
      </c>
      <c r="F759" s="21" t="s">
        <v>61</v>
      </c>
      <c r="G759" s="21" t="s">
        <v>62</v>
      </c>
      <c r="H759" s="21" t="s">
        <v>63</v>
      </c>
      <c r="I759" s="21" t="s">
        <v>64</v>
      </c>
      <c r="J759" s="22">
        <v>43611</v>
      </c>
      <c r="K759" s="23">
        <v>0.60991898148148005</v>
      </c>
      <c r="L759" s="22">
        <v>43612</v>
      </c>
      <c r="M759" s="23">
        <v>0.31697916666666998</v>
      </c>
      <c r="N759" s="25">
        <v>504.83300000000003</v>
      </c>
      <c r="O759" s="21" t="s">
        <v>66</v>
      </c>
      <c r="P759" s="24">
        <f>TotalMov[[#This Row],[Confirmed activ. 3 (ILE03)]]</f>
        <v>504.83300000000003</v>
      </c>
      <c r="Q759" s="24">
        <v>15</v>
      </c>
      <c r="R759" s="21" t="s">
        <v>66</v>
      </c>
      <c r="S759" s="21" t="s">
        <v>67</v>
      </c>
    </row>
    <row r="760" spans="1:19" x14ac:dyDescent="0.35">
      <c r="A760" s="21">
        <v>1531224</v>
      </c>
      <c r="B760" s="53">
        <v>411587</v>
      </c>
      <c r="C760" s="21">
        <f>VLOOKUP(TotalMov[[#This Row],[Order]],'Total Mov by SS'!B:C,2,0)</f>
        <v>134</v>
      </c>
      <c r="D760" s="21" t="s">
        <v>59</v>
      </c>
      <c r="E760" s="21" t="s">
        <v>73</v>
      </c>
      <c r="F760" s="21" t="s">
        <v>69</v>
      </c>
      <c r="G760" s="21" t="s">
        <v>62</v>
      </c>
      <c r="H760" s="21" t="s">
        <v>70</v>
      </c>
      <c r="I760" s="21" t="s">
        <v>71</v>
      </c>
      <c r="J760" s="22">
        <v>43612</v>
      </c>
      <c r="K760" s="23">
        <v>0.50494212962963003</v>
      </c>
      <c r="L760" s="22">
        <v>43612</v>
      </c>
      <c r="M760" s="23">
        <v>0.50494212962963003</v>
      </c>
      <c r="N760" s="24">
        <v>20</v>
      </c>
      <c r="O760" s="21" t="s">
        <v>66</v>
      </c>
      <c r="P760" s="24">
        <f>TotalMov[[#This Row],[Confirmed activ. 3 (ILE03)]]</f>
        <v>20</v>
      </c>
      <c r="Q760" s="24">
        <v>20</v>
      </c>
      <c r="R760" s="21" t="s">
        <v>66</v>
      </c>
      <c r="S760" s="21" t="s">
        <v>72</v>
      </c>
    </row>
    <row r="761" spans="1:19" x14ac:dyDescent="0.35">
      <c r="A761" s="21">
        <v>1531224</v>
      </c>
      <c r="B761" s="53">
        <v>411587</v>
      </c>
      <c r="C761" s="21">
        <f>VLOOKUP(TotalMov[[#This Row],[Order]],'Total Mov by SS'!B:C,2,0)</f>
        <v>134</v>
      </c>
      <c r="D761" s="21" t="s">
        <v>59</v>
      </c>
      <c r="E761" s="21" t="s">
        <v>75</v>
      </c>
      <c r="F761" s="21" t="s">
        <v>61</v>
      </c>
      <c r="G761" s="21" t="s">
        <v>62</v>
      </c>
      <c r="H761" s="21" t="s">
        <v>63</v>
      </c>
      <c r="I761" s="21" t="s">
        <v>74</v>
      </c>
      <c r="J761" s="22">
        <v>43614</v>
      </c>
      <c r="K761" s="23">
        <v>0.38118055555556002</v>
      </c>
      <c r="L761" s="22">
        <v>43615</v>
      </c>
      <c r="M761" s="23">
        <v>0.63159722222222003</v>
      </c>
      <c r="N761" s="25">
        <v>30.001999999999999</v>
      </c>
      <c r="O761" s="21" t="s">
        <v>77</v>
      </c>
      <c r="P761" s="24">
        <f>TotalMov[[#This Row],[Confirmed activ. 3 (ILE03)]]*60</f>
        <v>1800.12</v>
      </c>
      <c r="Q761" s="24">
        <v>350</v>
      </c>
      <c r="R761" s="21" t="s">
        <v>66</v>
      </c>
      <c r="S761" s="21" t="s">
        <v>67</v>
      </c>
    </row>
    <row r="762" spans="1:19" x14ac:dyDescent="0.35">
      <c r="A762" s="21">
        <v>1531224</v>
      </c>
      <c r="B762" s="53">
        <v>411587</v>
      </c>
      <c r="C762" s="21">
        <f>VLOOKUP(TotalMov[[#This Row],[Order]],'Total Mov by SS'!B:C,2,0)</f>
        <v>134</v>
      </c>
      <c r="D762" s="21" t="s">
        <v>59</v>
      </c>
      <c r="E762" s="21" t="s">
        <v>78</v>
      </c>
      <c r="F762" s="21" t="s">
        <v>61</v>
      </c>
      <c r="G762" s="21" t="s">
        <v>62</v>
      </c>
      <c r="H762" s="21" t="s">
        <v>63</v>
      </c>
      <c r="I762" s="21" t="s">
        <v>76</v>
      </c>
      <c r="J762" s="22">
        <v>43625</v>
      </c>
      <c r="K762" s="23">
        <v>0.31709490740740998</v>
      </c>
      <c r="L762" s="22">
        <v>43626</v>
      </c>
      <c r="M762" s="23">
        <v>0.74967592592593002</v>
      </c>
      <c r="N762" s="25">
        <v>32.277000000000001</v>
      </c>
      <c r="O762" s="21" t="s">
        <v>77</v>
      </c>
      <c r="P762" s="24">
        <f>TotalMov[[#This Row],[Confirmed activ. 3 (ILE03)]]*60</f>
        <v>1936.6200000000001</v>
      </c>
      <c r="Q762" s="24">
        <v>1020</v>
      </c>
      <c r="R762" s="21" t="s">
        <v>66</v>
      </c>
      <c r="S762" s="21" t="s">
        <v>67</v>
      </c>
    </row>
    <row r="763" spans="1:19" x14ac:dyDescent="0.35">
      <c r="A763" s="21">
        <v>1531224</v>
      </c>
      <c r="B763" s="53">
        <v>411587</v>
      </c>
      <c r="C763" s="21">
        <f>VLOOKUP(TotalMov[[#This Row],[Order]],'Total Mov by SS'!B:C,2,0)</f>
        <v>134</v>
      </c>
      <c r="D763" s="21" t="s">
        <v>59</v>
      </c>
      <c r="E763" s="21" t="s">
        <v>80</v>
      </c>
      <c r="F763" s="21" t="s">
        <v>61</v>
      </c>
      <c r="G763" s="21" t="s">
        <v>62</v>
      </c>
      <c r="H763" s="21" t="s">
        <v>63</v>
      </c>
      <c r="I763" s="21" t="s">
        <v>112</v>
      </c>
      <c r="J763" s="22">
        <v>43627</v>
      </c>
      <c r="K763" s="23">
        <v>0.68836805555556002</v>
      </c>
      <c r="L763" s="22">
        <v>43627</v>
      </c>
      <c r="M763" s="23">
        <v>0.69590277777777998</v>
      </c>
      <c r="N763" s="25">
        <v>10.85</v>
      </c>
      <c r="O763" s="21" t="s">
        <v>66</v>
      </c>
      <c r="P763" s="24">
        <f>TotalMov[[#This Row],[Confirmed activ. 3 (ILE03)]]</f>
        <v>10.85</v>
      </c>
      <c r="Q763" s="24">
        <v>50</v>
      </c>
      <c r="R763" s="21" t="s">
        <v>66</v>
      </c>
      <c r="S763" s="21" t="s">
        <v>67</v>
      </c>
    </row>
    <row r="764" spans="1:19" x14ac:dyDescent="0.35">
      <c r="A764" s="21">
        <v>1531224</v>
      </c>
      <c r="B764" s="53">
        <v>411587</v>
      </c>
      <c r="C764" s="21">
        <f>VLOOKUP(TotalMov[[#This Row],[Order]],'Total Mov by SS'!B:C,2,0)</f>
        <v>134</v>
      </c>
      <c r="D764" s="21" t="s">
        <v>59</v>
      </c>
      <c r="E764" s="21" t="s">
        <v>82</v>
      </c>
      <c r="F764" s="21" t="s">
        <v>89</v>
      </c>
      <c r="G764" s="21" t="s">
        <v>90</v>
      </c>
      <c r="H764" s="21" t="s">
        <v>91</v>
      </c>
      <c r="I764" s="21" t="s">
        <v>92</v>
      </c>
      <c r="J764" s="22"/>
      <c r="K764" s="23">
        <v>0</v>
      </c>
      <c r="L764" s="22"/>
      <c r="M764" s="23">
        <v>0</v>
      </c>
      <c r="N764" s="25">
        <v>0</v>
      </c>
      <c r="O764" s="21" t="s">
        <v>93</v>
      </c>
      <c r="P764" s="24"/>
      <c r="Q764" s="24">
        <v>0</v>
      </c>
      <c r="R764" s="21" t="s">
        <v>66</v>
      </c>
      <c r="S764" s="21" t="s">
        <v>94</v>
      </c>
    </row>
    <row r="765" spans="1:19" x14ac:dyDescent="0.35">
      <c r="A765" s="21">
        <v>1531224</v>
      </c>
      <c r="B765" s="53">
        <v>411587</v>
      </c>
      <c r="C765" s="21">
        <f>VLOOKUP(TotalMov[[#This Row],[Order]],'Total Mov by SS'!B:C,2,0)</f>
        <v>134</v>
      </c>
      <c r="D765" s="21" t="s">
        <v>59</v>
      </c>
      <c r="E765" s="21" t="s">
        <v>85</v>
      </c>
      <c r="F765" s="21" t="s">
        <v>69</v>
      </c>
      <c r="G765" s="21" t="s">
        <v>62</v>
      </c>
      <c r="H765" s="21" t="s">
        <v>70</v>
      </c>
      <c r="I765" s="21" t="s">
        <v>79</v>
      </c>
      <c r="J765" s="22">
        <v>43627</v>
      </c>
      <c r="K765" s="23">
        <v>0.72438657407407003</v>
      </c>
      <c r="L765" s="22">
        <v>43627</v>
      </c>
      <c r="M765" s="23">
        <v>0.72438657407407003</v>
      </c>
      <c r="N765" s="24">
        <v>20</v>
      </c>
      <c r="O765" s="21" t="s">
        <v>66</v>
      </c>
      <c r="P765" s="24">
        <f>TotalMov[[#This Row],[Confirmed activ. 3 (ILE03)]]</f>
        <v>20</v>
      </c>
      <c r="Q765" s="24">
        <v>20</v>
      </c>
      <c r="R765" s="21" t="s">
        <v>66</v>
      </c>
      <c r="S765" s="21" t="s">
        <v>72</v>
      </c>
    </row>
    <row r="766" spans="1:19" x14ac:dyDescent="0.35">
      <c r="A766" s="21">
        <v>1531224</v>
      </c>
      <c r="B766" s="53">
        <v>411587</v>
      </c>
      <c r="C766" s="21">
        <f>VLOOKUP(TotalMov[[#This Row],[Order]],'Total Mov by SS'!B:C,2,0)</f>
        <v>134</v>
      </c>
      <c r="D766" s="21" t="s">
        <v>59</v>
      </c>
      <c r="E766" s="21" t="s">
        <v>88</v>
      </c>
      <c r="F766" s="21" t="s">
        <v>69</v>
      </c>
      <c r="G766" s="21" t="s">
        <v>62</v>
      </c>
      <c r="H766" s="21" t="s">
        <v>70</v>
      </c>
      <c r="I766" s="21" t="s">
        <v>81</v>
      </c>
      <c r="J766" s="22">
        <v>43627</v>
      </c>
      <c r="K766" s="23">
        <v>0.72506944444443999</v>
      </c>
      <c r="L766" s="22">
        <v>43627</v>
      </c>
      <c r="M766" s="23">
        <v>0.72506944444443999</v>
      </c>
      <c r="N766" s="24">
        <v>20</v>
      </c>
      <c r="O766" s="21" t="s">
        <v>66</v>
      </c>
      <c r="P766" s="24">
        <f>TotalMov[[#This Row],[Confirmed activ. 3 (ILE03)]]</f>
        <v>20</v>
      </c>
      <c r="Q766" s="24">
        <v>20</v>
      </c>
      <c r="R766" s="21" t="s">
        <v>66</v>
      </c>
      <c r="S766" s="21" t="s">
        <v>72</v>
      </c>
    </row>
    <row r="767" spans="1:19" x14ac:dyDescent="0.35">
      <c r="A767" s="21">
        <v>1531224</v>
      </c>
      <c r="B767" s="53">
        <v>411587</v>
      </c>
      <c r="C767" s="21">
        <f>VLOOKUP(TotalMov[[#This Row],[Order]],'Total Mov by SS'!B:C,2,0)</f>
        <v>134</v>
      </c>
      <c r="D767" s="21" t="s">
        <v>59</v>
      </c>
      <c r="E767" s="21" t="s">
        <v>95</v>
      </c>
      <c r="F767" s="21" t="s">
        <v>83</v>
      </c>
      <c r="G767" s="21" t="s">
        <v>62</v>
      </c>
      <c r="H767" s="21" t="s">
        <v>84</v>
      </c>
      <c r="I767" s="21" t="s">
        <v>84</v>
      </c>
      <c r="J767" s="22">
        <v>43627</v>
      </c>
      <c r="K767" s="23">
        <v>0.75620370370370005</v>
      </c>
      <c r="L767" s="22">
        <v>43628</v>
      </c>
      <c r="M767" s="23">
        <v>0.62304398148147999</v>
      </c>
      <c r="N767" s="25">
        <v>1272.03</v>
      </c>
      <c r="O767" s="21" t="s">
        <v>66</v>
      </c>
      <c r="P767" s="24">
        <f>TotalMov[[#This Row],[Confirmed activ. 3 (ILE03)]]</f>
        <v>1272.03</v>
      </c>
      <c r="Q767" s="24">
        <v>450</v>
      </c>
      <c r="R767" s="21" t="s">
        <v>66</v>
      </c>
      <c r="S767" s="21" t="s">
        <v>67</v>
      </c>
    </row>
    <row r="768" spans="1:19" x14ac:dyDescent="0.35">
      <c r="A768" s="21">
        <v>1531224</v>
      </c>
      <c r="B768" s="53">
        <v>411587</v>
      </c>
      <c r="C768" s="21">
        <f>VLOOKUP(TotalMov[[#This Row],[Order]],'Total Mov by SS'!B:C,2,0)</f>
        <v>134</v>
      </c>
      <c r="D768" s="21" t="s">
        <v>59</v>
      </c>
      <c r="E768" s="21" t="s">
        <v>97</v>
      </c>
      <c r="F768" s="21" t="s">
        <v>86</v>
      </c>
      <c r="G768" s="21" t="s">
        <v>62</v>
      </c>
      <c r="H768" s="21" t="s">
        <v>87</v>
      </c>
      <c r="I768" s="21" t="s">
        <v>87</v>
      </c>
      <c r="J768" s="22">
        <v>43629</v>
      </c>
      <c r="K768" s="23">
        <v>0.39317129629629999</v>
      </c>
      <c r="L768" s="22">
        <v>43629</v>
      </c>
      <c r="M768" s="23">
        <v>0.39317129629629999</v>
      </c>
      <c r="N768" s="24">
        <v>20</v>
      </c>
      <c r="O768" s="21" t="s">
        <v>66</v>
      </c>
      <c r="P768" s="24">
        <f>TotalMov[[#This Row],[Confirmed activ. 3 (ILE03)]]</f>
        <v>20</v>
      </c>
      <c r="Q768" s="24">
        <v>20</v>
      </c>
      <c r="R768" s="21" t="s">
        <v>66</v>
      </c>
      <c r="S768" s="21" t="s">
        <v>72</v>
      </c>
    </row>
    <row r="769" spans="1:19" x14ac:dyDescent="0.35">
      <c r="A769" s="21">
        <v>1531224</v>
      </c>
      <c r="B769" s="53">
        <v>411587</v>
      </c>
      <c r="C769" s="21">
        <f>VLOOKUP(TotalMov[[#This Row],[Order]],'Total Mov by SS'!B:C,2,0)</f>
        <v>134</v>
      </c>
      <c r="D769" s="21" t="s">
        <v>59</v>
      </c>
      <c r="E769" s="21" t="s">
        <v>99</v>
      </c>
      <c r="F769" s="21" t="s">
        <v>61</v>
      </c>
      <c r="G769" s="21" t="s">
        <v>62</v>
      </c>
      <c r="H769" s="21" t="s">
        <v>63</v>
      </c>
      <c r="I769" s="21" t="s">
        <v>96</v>
      </c>
      <c r="J769" s="22">
        <v>43640</v>
      </c>
      <c r="K769" s="23">
        <v>0.30765046296296</v>
      </c>
      <c r="L769" s="22">
        <v>43640</v>
      </c>
      <c r="M769" s="23">
        <v>0.43053240740741</v>
      </c>
      <c r="N769" s="25">
        <v>1.4750000000000001</v>
      </c>
      <c r="O769" s="21" t="s">
        <v>77</v>
      </c>
      <c r="P769" s="24">
        <f>TotalMov[[#This Row],[Confirmed activ. 3 (ILE03)]]*60</f>
        <v>88.5</v>
      </c>
      <c r="Q769" s="24">
        <v>100</v>
      </c>
      <c r="R769" s="21" t="s">
        <v>66</v>
      </c>
      <c r="S769" s="21" t="s">
        <v>67</v>
      </c>
    </row>
    <row r="770" spans="1:19" x14ac:dyDescent="0.35">
      <c r="A770" s="21">
        <v>1531224</v>
      </c>
      <c r="B770" s="53">
        <v>411587</v>
      </c>
      <c r="C770" s="21">
        <f>VLOOKUP(TotalMov[[#This Row],[Order]],'Total Mov by SS'!B:C,2,0)</f>
        <v>134</v>
      </c>
      <c r="D770" s="21" t="s">
        <v>59</v>
      </c>
      <c r="E770" s="21" t="s">
        <v>101</v>
      </c>
      <c r="F770" s="21" t="s">
        <v>69</v>
      </c>
      <c r="G770" s="21" t="s">
        <v>62</v>
      </c>
      <c r="H770" s="21" t="s">
        <v>70</v>
      </c>
      <c r="I770" s="21" t="s">
        <v>98</v>
      </c>
      <c r="J770" s="22">
        <v>43641</v>
      </c>
      <c r="K770" s="23">
        <v>0.40126157407406998</v>
      </c>
      <c r="L770" s="22">
        <v>43641</v>
      </c>
      <c r="M770" s="23">
        <v>0.40126157407406998</v>
      </c>
      <c r="N770" s="24">
        <v>20</v>
      </c>
      <c r="O770" s="21" t="s">
        <v>66</v>
      </c>
      <c r="P770" s="24">
        <f>TotalMov[[#This Row],[Confirmed activ. 3 (ILE03)]]</f>
        <v>20</v>
      </c>
      <c r="Q770" s="24">
        <v>20</v>
      </c>
      <c r="R770" s="21" t="s">
        <v>66</v>
      </c>
      <c r="S770" s="21" t="s">
        <v>72</v>
      </c>
    </row>
    <row r="771" spans="1:19" x14ac:dyDescent="0.35">
      <c r="A771" s="21">
        <v>1531224</v>
      </c>
      <c r="B771" s="53">
        <v>411587</v>
      </c>
      <c r="C771" s="21">
        <f>VLOOKUP(TotalMov[[#This Row],[Order]],'Total Mov by SS'!B:C,2,0)</f>
        <v>134</v>
      </c>
      <c r="D771" s="21" t="s">
        <v>59</v>
      </c>
      <c r="E771" s="21" t="s">
        <v>104</v>
      </c>
      <c r="F771" s="21" t="s">
        <v>69</v>
      </c>
      <c r="G771" s="21" t="s">
        <v>62</v>
      </c>
      <c r="H771" s="21" t="s">
        <v>70</v>
      </c>
      <c r="I771" s="21" t="s">
        <v>100</v>
      </c>
      <c r="J771" s="22">
        <v>43641</v>
      </c>
      <c r="K771" s="23">
        <v>0.40136574074074</v>
      </c>
      <c r="L771" s="22">
        <v>43641</v>
      </c>
      <c r="M771" s="23">
        <v>0.40136574074074</v>
      </c>
      <c r="N771" s="24">
        <v>30</v>
      </c>
      <c r="O771" s="21" t="s">
        <v>66</v>
      </c>
      <c r="P771" s="24">
        <f>TotalMov[[#This Row],[Confirmed activ. 3 (ILE03)]]</f>
        <v>30</v>
      </c>
      <c r="Q771" s="24">
        <v>30</v>
      </c>
      <c r="R771" s="21" t="s">
        <v>66</v>
      </c>
      <c r="S771" s="21" t="s">
        <v>72</v>
      </c>
    </row>
    <row r="772" spans="1:19" x14ac:dyDescent="0.35">
      <c r="A772" s="21">
        <v>1531224</v>
      </c>
      <c r="B772" s="53">
        <v>411587</v>
      </c>
      <c r="C772" s="21">
        <f>VLOOKUP(TotalMov[[#This Row],[Order]],'Total Mov by SS'!B:C,2,0)</f>
        <v>134</v>
      </c>
      <c r="D772" s="21" t="s">
        <v>59</v>
      </c>
      <c r="E772" s="21" t="s">
        <v>113</v>
      </c>
      <c r="F772" s="21" t="s">
        <v>102</v>
      </c>
      <c r="G772" s="21" t="s">
        <v>62</v>
      </c>
      <c r="H772" s="21" t="s">
        <v>100</v>
      </c>
      <c r="I772" s="21" t="s">
        <v>103</v>
      </c>
      <c r="J772" s="22">
        <v>43641</v>
      </c>
      <c r="K772" s="23">
        <v>0.40146990740741001</v>
      </c>
      <c r="L772" s="22">
        <v>43641</v>
      </c>
      <c r="M772" s="23">
        <v>0.40146990740741001</v>
      </c>
      <c r="N772" s="24">
        <v>30</v>
      </c>
      <c r="O772" s="21" t="s">
        <v>66</v>
      </c>
      <c r="P772" s="24">
        <f>TotalMov[[#This Row],[Confirmed activ. 3 (ILE03)]]</f>
        <v>30</v>
      </c>
      <c r="Q772" s="24">
        <v>30</v>
      </c>
      <c r="R772" s="21" t="s">
        <v>66</v>
      </c>
      <c r="S772" s="21" t="s">
        <v>72</v>
      </c>
    </row>
    <row r="773" spans="1:19" x14ac:dyDescent="0.35">
      <c r="A773" s="21">
        <v>1531224</v>
      </c>
      <c r="B773" s="53">
        <v>411587</v>
      </c>
      <c r="C773" s="21">
        <f>VLOOKUP(TotalMov[[#This Row],[Order]],'Total Mov by SS'!B:C,2,0)</f>
        <v>134</v>
      </c>
      <c r="D773" s="21" t="s">
        <v>59</v>
      </c>
      <c r="E773" s="21" t="s">
        <v>114</v>
      </c>
      <c r="F773" s="21" t="s">
        <v>102</v>
      </c>
      <c r="G773" s="21" t="s">
        <v>105</v>
      </c>
      <c r="H773" s="21" t="s">
        <v>100</v>
      </c>
      <c r="I773" s="21" t="s">
        <v>106</v>
      </c>
      <c r="J773" s="22">
        <v>43641</v>
      </c>
      <c r="K773" s="23">
        <v>0.40798611111110999</v>
      </c>
      <c r="L773" s="22">
        <v>43641</v>
      </c>
      <c r="M773" s="23">
        <v>0.40798611111110999</v>
      </c>
      <c r="N773" s="24">
        <v>45</v>
      </c>
      <c r="O773" s="21" t="s">
        <v>66</v>
      </c>
      <c r="P773" s="24">
        <f>TotalMov[[#This Row],[Confirmed activ. 3 (ILE03)]]</f>
        <v>45</v>
      </c>
      <c r="Q773" s="24">
        <v>45</v>
      </c>
      <c r="R773" s="21" t="s">
        <v>66</v>
      </c>
      <c r="S773" s="21" t="s">
        <v>72</v>
      </c>
    </row>
    <row r="774" spans="1:19" x14ac:dyDescent="0.35">
      <c r="A774" s="21">
        <v>1531224</v>
      </c>
      <c r="B774" s="53">
        <v>411587</v>
      </c>
      <c r="C774" s="21">
        <f>VLOOKUP(TotalMov[[#This Row],[Order]],'Total Mov by SS'!B:C,2,0)</f>
        <v>134</v>
      </c>
      <c r="D774" s="21" t="s">
        <v>107</v>
      </c>
      <c r="E774" s="21" t="s">
        <v>60</v>
      </c>
      <c r="F774" s="21" t="s">
        <v>61</v>
      </c>
      <c r="G774" s="21" t="s">
        <v>90</v>
      </c>
      <c r="H774" s="21" t="s">
        <v>63</v>
      </c>
      <c r="I774" s="21" t="s">
        <v>108</v>
      </c>
      <c r="J774" s="22">
        <v>43633</v>
      </c>
      <c r="K774" s="23">
        <v>0.46851851851852</v>
      </c>
      <c r="L774" s="22">
        <v>43641</v>
      </c>
      <c r="M774" s="23">
        <v>0.40554398148148002</v>
      </c>
      <c r="N774" s="25">
        <v>19.670000000000002</v>
      </c>
      <c r="O774" s="21" t="s">
        <v>77</v>
      </c>
      <c r="P774" s="24">
        <f>TotalMov[[#This Row],[Confirmed activ. 3 (ILE03)]]*60</f>
        <v>1180.2</v>
      </c>
      <c r="Q774" s="24">
        <v>1</v>
      </c>
      <c r="R774" s="21" t="s">
        <v>66</v>
      </c>
      <c r="S774" s="21" t="s">
        <v>67</v>
      </c>
    </row>
    <row r="775" spans="1:19" x14ac:dyDescent="0.35">
      <c r="A775" s="21">
        <v>1531224</v>
      </c>
      <c r="B775" s="53">
        <v>411587</v>
      </c>
      <c r="C775" s="21">
        <f>VLOOKUP(TotalMov[[#This Row],[Order]],'Total Mov by SS'!B:C,2,0)</f>
        <v>134</v>
      </c>
      <c r="D775" s="21" t="s">
        <v>109</v>
      </c>
      <c r="E775" s="21" t="s">
        <v>95</v>
      </c>
      <c r="F775" s="21" t="s">
        <v>83</v>
      </c>
      <c r="G775" s="21" t="s">
        <v>90</v>
      </c>
      <c r="H775" s="21" t="s">
        <v>84</v>
      </c>
      <c r="I775" s="21" t="s">
        <v>110</v>
      </c>
      <c r="J775" s="22"/>
      <c r="K775" s="23">
        <v>0</v>
      </c>
      <c r="L775" s="22"/>
      <c r="M775" s="23">
        <v>0</v>
      </c>
      <c r="N775" s="25">
        <v>0</v>
      </c>
      <c r="O775" s="21" t="s">
        <v>93</v>
      </c>
      <c r="P775" s="24"/>
      <c r="Q775" s="24">
        <v>5</v>
      </c>
      <c r="R775" s="21" t="s">
        <v>66</v>
      </c>
      <c r="S775" s="21" t="s">
        <v>94</v>
      </c>
    </row>
    <row r="776" spans="1:19" x14ac:dyDescent="0.35">
      <c r="A776" s="21">
        <v>1531225</v>
      </c>
      <c r="B776" s="53">
        <v>411587</v>
      </c>
      <c r="C776" s="21">
        <f>VLOOKUP(TotalMov[[#This Row],[Order]],'Total Mov by SS'!B:C,2,0)</f>
        <v>134</v>
      </c>
      <c r="D776" s="21" t="s">
        <v>59</v>
      </c>
      <c r="E776" s="21" t="s">
        <v>60</v>
      </c>
      <c r="F776" s="21" t="s">
        <v>83</v>
      </c>
      <c r="G776" s="21" t="s">
        <v>62</v>
      </c>
      <c r="H776" s="21" t="s">
        <v>84</v>
      </c>
      <c r="I776" s="21" t="s">
        <v>111</v>
      </c>
      <c r="J776" s="22">
        <v>43614</v>
      </c>
      <c r="K776" s="23">
        <v>0.64480324074074002</v>
      </c>
      <c r="L776" s="22">
        <v>43615</v>
      </c>
      <c r="M776" s="23">
        <v>0.25002314814815002</v>
      </c>
      <c r="N776" s="25">
        <v>2.3940000000000001</v>
      </c>
      <c r="O776" s="21" t="s">
        <v>77</v>
      </c>
      <c r="P776" s="24">
        <f>TotalMov[[#This Row],[Confirmed activ. 3 (ILE03)]]*60</f>
        <v>143.64000000000001</v>
      </c>
      <c r="Q776" s="24">
        <v>40</v>
      </c>
      <c r="R776" s="21" t="s">
        <v>66</v>
      </c>
      <c r="S776" s="21" t="s">
        <v>67</v>
      </c>
    </row>
    <row r="777" spans="1:19" x14ac:dyDescent="0.35">
      <c r="A777" s="21">
        <v>1531225</v>
      </c>
      <c r="B777" s="53">
        <v>411587</v>
      </c>
      <c r="C777" s="21">
        <f>VLOOKUP(TotalMov[[#This Row],[Order]],'Total Mov by SS'!B:C,2,0)</f>
        <v>134</v>
      </c>
      <c r="D777" s="21" t="s">
        <v>59</v>
      </c>
      <c r="E777" s="21" t="s">
        <v>68</v>
      </c>
      <c r="F777" s="21" t="s">
        <v>61</v>
      </c>
      <c r="G777" s="21" t="s">
        <v>62</v>
      </c>
      <c r="H777" s="21" t="s">
        <v>63</v>
      </c>
      <c r="I777" s="21" t="s">
        <v>64</v>
      </c>
      <c r="J777" s="22">
        <v>43615</v>
      </c>
      <c r="K777" s="23">
        <v>0.52847222222222001</v>
      </c>
      <c r="L777" s="22">
        <v>43615</v>
      </c>
      <c r="M777" s="23">
        <v>0.57674768518519004</v>
      </c>
      <c r="N777" s="25">
        <v>23.716999999999999</v>
      </c>
      <c r="O777" s="21" t="s">
        <v>66</v>
      </c>
      <c r="P777" s="24">
        <f>TotalMov[[#This Row],[Confirmed activ. 3 (ILE03)]]</f>
        <v>23.716999999999999</v>
      </c>
      <c r="Q777" s="24">
        <v>15</v>
      </c>
      <c r="R777" s="21" t="s">
        <v>66</v>
      </c>
      <c r="S777" s="21" t="s">
        <v>67</v>
      </c>
    </row>
    <row r="778" spans="1:19" x14ac:dyDescent="0.35">
      <c r="A778" s="21">
        <v>1531225</v>
      </c>
      <c r="B778" s="53">
        <v>411587</v>
      </c>
      <c r="C778" s="21">
        <f>VLOOKUP(TotalMov[[#This Row],[Order]],'Total Mov by SS'!B:C,2,0)</f>
        <v>134</v>
      </c>
      <c r="D778" s="21" t="s">
        <v>59</v>
      </c>
      <c r="E778" s="21" t="s">
        <v>73</v>
      </c>
      <c r="F778" s="21" t="s">
        <v>69</v>
      </c>
      <c r="G778" s="21" t="s">
        <v>62</v>
      </c>
      <c r="H778" s="21" t="s">
        <v>70</v>
      </c>
      <c r="I778" s="21" t="s">
        <v>71</v>
      </c>
      <c r="J778" s="22">
        <v>43628</v>
      </c>
      <c r="K778" s="23">
        <v>0.73030092592592999</v>
      </c>
      <c r="L778" s="22">
        <v>43628</v>
      </c>
      <c r="M778" s="23">
        <v>0.73030092592592999</v>
      </c>
      <c r="N778" s="24">
        <v>20</v>
      </c>
      <c r="O778" s="21" t="s">
        <v>66</v>
      </c>
      <c r="P778" s="24">
        <f>TotalMov[[#This Row],[Confirmed activ. 3 (ILE03)]]</f>
        <v>20</v>
      </c>
      <c r="Q778" s="24">
        <v>20</v>
      </c>
      <c r="R778" s="21" t="s">
        <v>66</v>
      </c>
      <c r="S778" s="21" t="s">
        <v>72</v>
      </c>
    </row>
    <row r="779" spans="1:19" x14ac:dyDescent="0.35">
      <c r="A779" s="21">
        <v>1531225</v>
      </c>
      <c r="B779" s="53">
        <v>411587</v>
      </c>
      <c r="C779" s="21">
        <f>VLOOKUP(TotalMov[[#This Row],[Order]],'Total Mov by SS'!B:C,2,0)</f>
        <v>134</v>
      </c>
      <c r="D779" s="21" t="s">
        <v>59</v>
      </c>
      <c r="E779" s="21" t="s">
        <v>75</v>
      </c>
      <c r="F779" s="21" t="s">
        <v>61</v>
      </c>
      <c r="G779" s="21" t="s">
        <v>62</v>
      </c>
      <c r="H779" s="21" t="s">
        <v>63</v>
      </c>
      <c r="I779" s="21" t="s">
        <v>74</v>
      </c>
      <c r="J779" s="22">
        <v>43629</v>
      </c>
      <c r="K779" s="23">
        <v>0.31641203703704002</v>
      </c>
      <c r="L779" s="22">
        <v>43629</v>
      </c>
      <c r="M779" s="23">
        <v>0.44262731481480999</v>
      </c>
      <c r="N779" s="25">
        <v>3.0289999999999999</v>
      </c>
      <c r="O779" s="21" t="s">
        <v>77</v>
      </c>
      <c r="P779" s="24">
        <f>TotalMov[[#This Row],[Confirmed activ. 3 (ILE03)]]*60</f>
        <v>181.74</v>
      </c>
      <c r="Q779" s="24">
        <v>350</v>
      </c>
      <c r="R779" s="21" t="s">
        <v>66</v>
      </c>
      <c r="S779" s="21" t="s">
        <v>67</v>
      </c>
    </row>
    <row r="780" spans="1:19" x14ac:dyDescent="0.35">
      <c r="A780" s="21">
        <v>1531225</v>
      </c>
      <c r="B780" s="53">
        <v>411587</v>
      </c>
      <c r="C780" s="21">
        <f>VLOOKUP(TotalMov[[#This Row],[Order]],'Total Mov by SS'!B:C,2,0)</f>
        <v>134</v>
      </c>
      <c r="D780" s="21" t="s">
        <v>59</v>
      </c>
      <c r="E780" s="21" t="s">
        <v>78</v>
      </c>
      <c r="F780" s="21" t="s">
        <v>61</v>
      </c>
      <c r="G780" s="21" t="s">
        <v>62</v>
      </c>
      <c r="H780" s="21" t="s">
        <v>63</v>
      </c>
      <c r="I780" s="21" t="s">
        <v>76</v>
      </c>
      <c r="J780" s="22">
        <v>43629</v>
      </c>
      <c r="K780" s="23">
        <v>0.44280092592593001</v>
      </c>
      <c r="L780" s="22">
        <v>43629</v>
      </c>
      <c r="M780" s="23">
        <v>0.62035879629629997</v>
      </c>
      <c r="N780" s="25">
        <v>4.2610000000000001</v>
      </c>
      <c r="O780" s="21" t="s">
        <v>77</v>
      </c>
      <c r="P780" s="24">
        <f>TotalMov[[#This Row],[Confirmed activ. 3 (ILE03)]]*60</f>
        <v>255.66</v>
      </c>
      <c r="Q780" s="24">
        <v>1020</v>
      </c>
      <c r="R780" s="21" t="s">
        <v>66</v>
      </c>
      <c r="S780" s="21" t="s">
        <v>67</v>
      </c>
    </row>
    <row r="781" spans="1:19" x14ac:dyDescent="0.35">
      <c r="A781" s="21">
        <v>1531225</v>
      </c>
      <c r="B781" s="53">
        <v>411587</v>
      </c>
      <c r="C781" s="21">
        <f>VLOOKUP(TotalMov[[#This Row],[Order]],'Total Mov by SS'!B:C,2,0)</f>
        <v>134</v>
      </c>
      <c r="D781" s="21" t="s">
        <v>59</v>
      </c>
      <c r="E781" s="21" t="s">
        <v>80</v>
      </c>
      <c r="F781" s="21" t="s">
        <v>61</v>
      </c>
      <c r="G781" s="21" t="s">
        <v>62</v>
      </c>
      <c r="H781" s="21" t="s">
        <v>63</v>
      </c>
      <c r="I781" s="21" t="s">
        <v>112</v>
      </c>
      <c r="J781" s="22">
        <v>43629</v>
      </c>
      <c r="K781" s="23">
        <v>0.62059027777777998</v>
      </c>
      <c r="L781" s="22">
        <v>43629</v>
      </c>
      <c r="M781" s="23">
        <v>0.65138888888889002</v>
      </c>
      <c r="N781" s="25">
        <v>44.35</v>
      </c>
      <c r="O781" s="21" t="s">
        <v>66</v>
      </c>
      <c r="P781" s="24">
        <f>TotalMov[[#This Row],[Confirmed activ. 3 (ILE03)]]</f>
        <v>44.35</v>
      </c>
      <c r="Q781" s="24">
        <v>50</v>
      </c>
      <c r="R781" s="21" t="s">
        <v>66</v>
      </c>
      <c r="S781" s="21" t="s">
        <v>67</v>
      </c>
    </row>
    <row r="782" spans="1:19" x14ac:dyDescent="0.35">
      <c r="A782" s="21">
        <v>1531225</v>
      </c>
      <c r="B782" s="53">
        <v>411587</v>
      </c>
      <c r="C782" s="21">
        <f>VLOOKUP(TotalMov[[#This Row],[Order]],'Total Mov by SS'!B:C,2,0)</f>
        <v>134</v>
      </c>
      <c r="D782" s="21" t="s">
        <v>59</v>
      </c>
      <c r="E782" s="21" t="s">
        <v>82</v>
      </c>
      <c r="F782" s="21" t="s">
        <v>89</v>
      </c>
      <c r="G782" s="21" t="s">
        <v>90</v>
      </c>
      <c r="H782" s="21" t="s">
        <v>91</v>
      </c>
      <c r="I782" s="21" t="s">
        <v>92</v>
      </c>
      <c r="J782" s="22"/>
      <c r="K782" s="23">
        <v>0</v>
      </c>
      <c r="L782" s="22"/>
      <c r="M782" s="23">
        <v>0</v>
      </c>
      <c r="N782" s="25">
        <v>0</v>
      </c>
      <c r="O782" s="21" t="s">
        <v>93</v>
      </c>
      <c r="P782" s="24"/>
      <c r="Q782" s="24">
        <v>0</v>
      </c>
      <c r="R782" s="21" t="s">
        <v>66</v>
      </c>
      <c r="S782" s="21" t="s">
        <v>94</v>
      </c>
    </row>
    <row r="783" spans="1:19" x14ac:dyDescent="0.35">
      <c r="A783" s="21">
        <v>1531225</v>
      </c>
      <c r="B783" s="53">
        <v>411587</v>
      </c>
      <c r="C783" s="21">
        <f>VLOOKUP(TotalMov[[#This Row],[Order]],'Total Mov by SS'!B:C,2,0)</f>
        <v>134</v>
      </c>
      <c r="D783" s="21" t="s">
        <v>59</v>
      </c>
      <c r="E783" s="21" t="s">
        <v>85</v>
      </c>
      <c r="F783" s="21" t="s">
        <v>69</v>
      </c>
      <c r="G783" s="21" t="s">
        <v>62</v>
      </c>
      <c r="H783" s="21" t="s">
        <v>70</v>
      </c>
      <c r="I783" s="21" t="s">
        <v>79</v>
      </c>
      <c r="J783" s="22">
        <v>43632</v>
      </c>
      <c r="K783" s="23">
        <v>0.43479166666667002</v>
      </c>
      <c r="L783" s="22">
        <v>43632</v>
      </c>
      <c r="M783" s="23">
        <v>0.43479166666667002</v>
      </c>
      <c r="N783" s="24">
        <v>20</v>
      </c>
      <c r="O783" s="21" t="s">
        <v>66</v>
      </c>
      <c r="P783" s="24">
        <f>TotalMov[[#This Row],[Confirmed activ. 3 (ILE03)]]</f>
        <v>20</v>
      </c>
      <c r="Q783" s="24">
        <v>20</v>
      </c>
      <c r="R783" s="21" t="s">
        <v>66</v>
      </c>
      <c r="S783" s="21" t="s">
        <v>72</v>
      </c>
    </row>
    <row r="784" spans="1:19" x14ac:dyDescent="0.35">
      <c r="A784" s="21">
        <v>1531225</v>
      </c>
      <c r="B784" s="53">
        <v>411587</v>
      </c>
      <c r="C784" s="21">
        <f>VLOOKUP(TotalMov[[#This Row],[Order]],'Total Mov by SS'!B:C,2,0)</f>
        <v>134</v>
      </c>
      <c r="D784" s="21" t="s">
        <v>59</v>
      </c>
      <c r="E784" s="21" t="s">
        <v>88</v>
      </c>
      <c r="F784" s="21" t="s">
        <v>69</v>
      </c>
      <c r="G784" s="21" t="s">
        <v>62</v>
      </c>
      <c r="H784" s="21" t="s">
        <v>70</v>
      </c>
      <c r="I784" s="21" t="s">
        <v>81</v>
      </c>
      <c r="J784" s="22">
        <v>43632</v>
      </c>
      <c r="K784" s="23">
        <v>0.43489583333332998</v>
      </c>
      <c r="L784" s="22">
        <v>43632</v>
      </c>
      <c r="M784" s="23">
        <v>0.43489583333332998</v>
      </c>
      <c r="N784" s="24">
        <v>20</v>
      </c>
      <c r="O784" s="21" t="s">
        <v>66</v>
      </c>
      <c r="P784" s="24">
        <f>TotalMov[[#This Row],[Confirmed activ. 3 (ILE03)]]</f>
        <v>20</v>
      </c>
      <c r="Q784" s="24">
        <v>20</v>
      </c>
      <c r="R784" s="21" t="s">
        <v>66</v>
      </c>
      <c r="S784" s="21" t="s">
        <v>72</v>
      </c>
    </row>
    <row r="785" spans="1:19" x14ac:dyDescent="0.35">
      <c r="A785" s="21">
        <v>1531225</v>
      </c>
      <c r="B785" s="53">
        <v>411587</v>
      </c>
      <c r="C785" s="21">
        <f>VLOOKUP(TotalMov[[#This Row],[Order]],'Total Mov by SS'!B:C,2,0)</f>
        <v>134</v>
      </c>
      <c r="D785" s="21" t="s">
        <v>59</v>
      </c>
      <c r="E785" s="21" t="s">
        <v>95</v>
      </c>
      <c r="F785" s="21" t="s">
        <v>83</v>
      </c>
      <c r="G785" s="21" t="s">
        <v>62</v>
      </c>
      <c r="H785" s="21" t="s">
        <v>84</v>
      </c>
      <c r="I785" s="21" t="s">
        <v>84</v>
      </c>
      <c r="J785" s="22">
        <v>43632</v>
      </c>
      <c r="K785" s="23">
        <v>0.48541666666666999</v>
      </c>
      <c r="L785" s="22">
        <v>43633</v>
      </c>
      <c r="M785" s="23">
        <v>0.28445601851851998</v>
      </c>
      <c r="N785" s="25">
        <v>10.742000000000001</v>
      </c>
      <c r="O785" s="21" t="s">
        <v>77</v>
      </c>
      <c r="P785" s="24">
        <f>TotalMov[[#This Row],[Confirmed activ. 3 (ILE03)]]*60</f>
        <v>644.5200000000001</v>
      </c>
      <c r="Q785" s="24">
        <v>450</v>
      </c>
      <c r="R785" s="21" t="s">
        <v>66</v>
      </c>
      <c r="S785" s="21" t="s">
        <v>67</v>
      </c>
    </row>
    <row r="786" spans="1:19" x14ac:dyDescent="0.35">
      <c r="A786" s="21">
        <v>1531225</v>
      </c>
      <c r="B786" s="53">
        <v>411587</v>
      </c>
      <c r="C786" s="21">
        <f>VLOOKUP(TotalMov[[#This Row],[Order]],'Total Mov by SS'!B:C,2,0)</f>
        <v>134</v>
      </c>
      <c r="D786" s="21" t="s">
        <v>59</v>
      </c>
      <c r="E786" s="21" t="s">
        <v>97</v>
      </c>
      <c r="F786" s="21" t="s">
        <v>86</v>
      </c>
      <c r="G786" s="21" t="s">
        <v>62</v>
      </c>
      <c r="H786" s="21" t="s">
        <v>87</v>
      </c>
      <c r="I786" s="21" t="s">
        <v>87</v>
      </c>
      <c r="J786" s="22">
        <v>43640</v>
      </c>
      <c r="K786" s="23">
        <v>0.35668981481480999</v>
      </c>
      <c r="L786" s="22">
        <v>43640</v>
      </c>
      <c r="M786" s="23">
        <v>0.35668981481480999</v>
      </c>
      <c r="N786" s="24">
        <v>20</v>
      </c>
      <c r="O786" s="21" t="s">
        <v>66</v>
      </c>
      <c r="P786" s="24">
        <f>TotalMov[[#This Row],[Confirmed activ. 3 (ILE03)]]</f>
        <v>20</v>
      </c>
      <c r="Q786" s="24">
        <v>20</v>
      </c>
      <c r="R786" s="21" t="s">
        <v>66</v>
      </c>
      <c r="S786" s="21" t="s">
        <v>72</v>
      </c>
    </row>
    <row r="787" spans="1:19" x14ac:dyDescent="0.35">
      <c r="A787" s="21">
        <v>1531225</v>
      </c>
      <c r="B787" s="53">
        <v>411587</v>
      </c>
      <c r="C787" s="21">
        <f>VLOOKUP(TotalMov[[#This Row],[Order]],'Total Mov by SS'!B:C,2,0)</f>
        <v>134</v>
      </c>
      <c r="D787" s="21" t="s">
        <v>59</v>
      </c>
      <c r="E787" s="21" t="s">
        <v>99</v>
      </c>
      <c r="F787" s="21" t="s">
        <v>61</v>
      </c>
      <c r="G787" s="21" t="s">
        <v>62</v>
      </c>
      <c r="H787" s="21" t="s">
        <v>63</v>
      </c>
      <c r="I787" s="21" t="s">
        <v>96</v>
      </c>
      <c r="J787" s="22">
        <v>43640</v>
      </c>
      <c r="K787" s="23">
        <v>0.4316087962963</v>
      </c>
      <c r="L787" s="22">
        <v>43640</v>
      </c>
      <c r="M787" s="23">
        <v>0.51423611111111001</v>
      </c>
      <c r="N787" s="25">
        <v>1.9830000000000001</v>
      </c>
      <c r="O787" s="21" t="s">
        <v>77</v>
      </c>
      <c r="P787" s="24">
        <f>TotalMov[[#This Row],[Confirmed activ. 3 (ILE03)]]*60</f>
        <v>118.98</v>
      </c>
      <c r="Q787" s="24">
        <v>100</v>
      </c>
      <c r="R787" s="21" t="s">
        <v>66</v>
      </c>
      <c r="S787" s="21" t="s">
        <v>67</v>
      </c>
    </row>
    <row r="788" spans="1:19" x14ac:dyDescent="0.35">
      <c r="A788" s="21">
        <v>1531225</v>
      </c>
      <c r="B788" s="53">
        <v>411587</v>
      </c>
      <c r="C788" s="21">
        <f>VLOOKUP(TotalMov[[#This Row],[Order]],'Total Mov by SS'!B:C,2,0)</f>
        <v>134</v>
      </c>
      <c r="D788" s="21" t="s">
        <v>59</v>
      </c>
      <c r="E788" s="21" t="s">
        <v>101</v>
      </c>
      <c r="F788" s="21" t="s">
        <v>69</v>
      </c>
      <c r="G788" s="21" t="s">
        <v>62</v>
      </c>
      <c r="H788" s="21" t="s">
        <v>70</v>
      </c>
      <c r="I788" s="21" t="s">
        <v>98</v>
      </c>
      <c r="J788" s="22">
        <v>43640</v>
      </c>
      <c r="K788" s="23">
        <v>0.62253472222221995</v>
      </c>
      <c r="L788" s="22">
        <v>43640</v>
      </c>
      <c r="M788" s="23">
        <v>0.62253472222221995</v>
      </c>
      <c r="N788" s="24">
        <v>20</v>
      </c>
      <c r="O788" s="21" t="s">
        <v>66</v>
      </c>
      <c r="P788" s="24">
        <f>TotalMov[[#This Row],[Confirmed activ. 3 (ILE03)]]</f>
        <v>20</v>
      </c>
      <c r="Q788" s="24">
        <v>20</v>
      </c>
      <c r="R788" s="21" t="s">
        <v>66</v>
      </c>
      <c r="S788" s="21" t="s">
        <v>72</v>
      </c>
    </row>
    <row r="789" spans="1:19" x14ac:dyDescent="0.35">
      <c r="A789" s="21">
        <v>1531225</v>
      </c>
      <c r="B789" s="53">
        <v>411587</v>
      </c>
      <c r="C789" s="21">
        <f>VLOOKUP(TotalMov[[#This Row],[Order]],'Total Mov by SS'!B:C,2,0)</f>
        <v>134</v>
      </c>
      <c r="D789" s="21" t="s">
        <v>59</v>
      </c>
      <c r="E789" s="21" t="s">
        <v>104</v>
      </c>
      <c r="F789" s="21" t="s">
        <v>69</v>
      </c>
      <c r="G789" s="21" t="s">
        <v>62</v>
      </c>
      <c r="H789" s="21" t="s">
        <v>70</v>
      </c>
      <c r="I789" s="21" t="s">
        <v>100</v>
      </c>
      <c r="J789" s="22">
        <v>43640</v>
      </c>
      <c r="K789" s="23">
        <v>0.62258101851851999</v>
      </c>
      <c r="L789" s="22">
        <v>43640</v>
      </c>
      <c r="M789" s="23">
        <v>0.62258101851851999</v>
      </c>
      <c r="N789" s="24">
        <v>30</v>
      </c>
      <c r="O789" s="21" t="s">
        <v>66</v>
      </c>
      <c r="P789" s="24">
        <f>TotalMov[[#This Row],[Confirmed activ. 3 (ILE03)]]</f>
        <v>30</v>
      </c>
      <c r="Q789" s="24">
        <v>30</v>
      </c>
      <c r="R789" s="21" t="s">
        <v>66</v>
      </c>
      <c r="S789" s="21" t="s">
        <v>72</v>
      </c>
    </row>
    <row r="790" spans="1:19" x14ac:dyDescent="0.35">
      <c r="A790" s="21">
        <v>1531225</v>
      </c>
      <c r="B790" s="53">
        <v>411587</v>
      </c>
      <c r="C790" s="21">
        <f>VLOOKUP(TotalMov[[#This Row],[Order]],'Total Mov by SS'!B:C,2,0)</f>
        <v>134</v>
      </c>
      <c r="D790" s="21" t="s">
        <v>59</v>
      </c>
      <c r="E790" s="21" t="s">
        <v>113</v>
      </c>
      <c r="F790" s="21" t="s">
        <v>102</v>
      </c>
      <c r="G790" s="21" t="s">
        <v>62</v>
      </c>
      <c r="H790" s="21" t="s">
        <v>100</v>
      </c>
      <c r="I790" s="21" t="s">
        <v>103</v>
      </c>
      <c r="J790" s="22">
        <v>43640</v>
      </c>
      <c r="K790" s="23">
        <v>0.62261574074074</v>
      </c>
      <c r="L790" s="22">
        <v>43640</v>
      </c>
      <c r="M790" s="23">
        <v>0.62261574074074</v>
      </c>
      <c r="N790" s="24">
        <v>30</v>
      </c>
      <c r="O790" s="21" t="s">
        <v>66</v>
      </c>
      <c r="P790" s="24">
        <f>TotalMov[[#This Row],[Confirmed activ. 3 (ILE03)]]</f>
        <v>30</v>
      </c>
      <c r="Q790" s="24">
        <v>30</v>
      </c>
      <c r="R790" s="21" t="s">
        <v>66</v>
      </c>
      <c r="S790" s="21" t="s">
        <v>72</v>
      </c>
    </row>
    <row r="791" spans="1:19" x14ac:dyDescent="0.35">
      <c r="A791" s="21">
        <v>1531225</v>
      </c>
      <c r="B791" s="53">
        <v>411587</v>
      </c>
      <c r="C791" s="21">
        <f>VLOOKUP(TotalMov[[#This Row],[Order]],'Total Mov by SS'!B:C,2,0)</f>
        <v>134</v>
      </c>
      <c r="D791" s="21" t="s">
        <v>59</v>
      </c>
      <c r="E791" s="21" t="s">
        <v>114</v>
      </c>
      <c r="F791" s="21" t="s">
        <v>102</v>
      </c>
      <c r="G791" s="21" t="s">
        <v>105</v>
      </c>
      <c r="H791" s="21" t="s">
        <v>100</v>
      </c>
      <c r="I791" s="21" t="s">
        <v>106</v>
      </c>
      <c r="J791" s="22">
        <v>43641</v>
      </c>
      <c r="K791" s="23">
        <v>0.37914351851852002</v>
      </c>
      <c r="L791" s="22">
        <v>43641</v>
      </c>
      <c r="M791" s="23">
        <v>0.37914351851852002</v>
      </c>
      <c r="N791" s="24">
        <v>45</v>
      </c>
      <c r="O791" s="21" t="s">
        <v>66</v>
      </c>
      <c r="P791" s="24">
        <f>TotalMov[[#This Row],[Confirmed activ. 3 (ILE03)]]</f>
        <v>45</v>
      </c>
      <c r="Q791" s="24">
        <v>45</v>
      </c>
      <c r="R791" s="21" t="s">
        <v>66</v>
      </c>
      <c r="S791" s="21" t="s">
        <v>72</v>
      </c>
    </row>
    <row r="792" spans="1:19" x14ac:dyDescent="0.35">
      <c r="A792" s="21">
        <v>1531225</v>
      </c>
      <c r="B792" s="53">
        <v>411587</v>
      </c>
      <c r="C792" s="21">
        <f>VLOOKUP(TotalMov[[#This Row],[Order]],'Total Mov by SS'!B:C,2,0)</f>
        <v>134</v>
      </c>
      <c r="D792" s="21" t="s">
        <v>107</v>
      </c>
      <c r="E792" s="21" t="s">
        <v>60</v>
      </c>
      <c r="F792" s="21" t="s">
        <v>61</v>
      </c>
      <c r="G792" s="21" t="s">
        <v>90</v>
      </c>
      <c r="H792" s="21" t="s">
        <v>63</v>
      </c>
      <c r="I792" s="21" t="s">
        <v>108</v>
      </c>
      <c r="J792" s="22">
        <v>43633</v>
      </c>
      <c r="K792" s="23">
        <v>0.57210648148148002</v>
      </c>
      <c r="L792" s="22">
        <v>43640</v>
      </c>
      <c r="M792" s="23">
        <v>0.51445601851851996</v>
      </c>
      <c r="N792" s="25">
        <v>152.4</v>
      </c>
      <c r="O792" s="21" t="s">
        <v>66</v>
      </c>
      <c r="P792" s="24">
        <f>TotalMov[[#This Row],[Confirmed activ. 3 (ILE03)]]</f>
        <v>152.4</v>
      </c>
      <c r="Q792" s="24">
        <v>1</v>
      </c>
      <c r="R792" s="21" t="s">
        <v>66</v>
      </c>
      <c r="S792" s="21" t="s">
        <v>67</v>
      </c>
    </row>
    <row r="793" spans="1:19" x14ac:dyDescent="0.35">
      <c r="A793" s="21">
        <v>1531225</v>
      </c>
      <c r="B793" s="53">
        <v>411587</v>
      </c>
      <c r="C793" s="21">
        <f>VLOOKUP(TotalMov[[#This Row],[Order]],'Total Mov by SS'!B:C,2,0)</f>
        <v>134</v>
      </c>
      <c r="D793" s="21" t="s">
        <v>109</v>
      </c>
      <c r="E793" s="21" t="s">
        <v>95</v>
      </c>
      <c r="F793" s="21" t="s">
        <v>83</v>
      </c>
      <c r="G793" s="21" t="s">
        <v>90</v>
      </c>
      <c r="H793" s="21" t="s">
        <v>84</v>
      </c>
      <c r="I793" s="21" t="s">
        <v>110</v>
      </c>
      <c r="J793" s="22">
        <v>43632</v>
      </c>
      <c r="K793" s="23">
        <v>0.63355324074074004</v>
      </c>
      <c r="L793" s="22">
        <v>43632</v>
      </c>
      <c r="M793" s="23">
        <v>0.95050925925926</v>
      </c>
      <c r="N793" s="25">
        <v>3.8039999999999998</v>
      </c>
      <c r="O793" s="21" t="s">
        <v>77</v>
      </c>
      <c r="P793" s="24">
        <f>TotalMov[[#This Row],[Confirmed activ. 3 (ILE03)]]*60</f>
        <v>228.23999999999998</v>
      </c>
      <c r="Q793" s="24">
        <v>5</v>
      </c>
      <c r="R793" s="21" t="s">
        <v>66</v>
      </c>
      <c r="S793" s="21" t="s">
        <v>67</v>
      </c>
    </row>
    <row r="794" spans="1:19" x14ac:dyDescent="0.35">
      <c r="A794" s="21">
        <v>1531226</v>
      </c>
      <c r="B794" s="53">
        <v>411587</v>
      </c>
      <c r="C794" s="21">
        <f>VLOOKUP(TotalMov[[#This Row],[Order]],'Total Mov by SS'!B:C,2,0)</f>
        <v>128</v>
      </c>
      <c r="D794" s="21" t="s">
        <v>59</v>
      </c>
      <c r="E794" s="21" t="s">
        <v>60</v>
      </c>
      <c r="F794" s="21" t="s">
        <v>83</v>
      </c>
      <c r="G794" s="21" t="s">
        <v>62</v>
      </c>
      <c r="H794" s="21" t="s">
        <v>84</v>
      </c>
      <c r="I794" s="21" t="s">
        <v>111</v>
      </c>
      <c r="J794" s="22">
        <v>43613</v>
      </c>
      <c r="K794" s="23">
        <v>0.65414351851852004</v>
      </c>
      <c r="L794" s="22">
        <v>43614</v>
      </c>
      <c r="M794" s="23">
        <v>0.23861111111111</v>
      </c>
      <c r="N794" s="25">
        <v>3.6789999999999998</v>
      </c>
      <c r="O794" s="21" t="s">
        <v>77</v>
      </c>
      <c r="P794" s="24">
        <f>TotalMov[[#This Row],[Confirmed activ. 3 (ILE03)]]*60</f>
        <v>220.73999999999998</v>
      </c>
      <c r="Q794" s="24">
        <v>40</v>
      </c>
      <c r="R794" s="21" t="s">
        <v>66</v>
      </c>
      <c r="S794" s="21" t="s">
        <v>67</v>
      </c>
    </row>
    <row r="795" spans="1:19" x14ac:dyDescent="0.35">
      <c r="A795" s="21">
        <v>1531226</v>
      </c>
      <c r="B795" s="53">
        <v>411587</v>
      </c>
      <c r="C795" s="21">
        <f>VLOOKUP(TotalMov[[#This Row],[Order]],'Total Mov by SS'!B:C,2,0)</f>
        <v>128</v>
      </c>
      <c r="D795" s="21" t="s">
        <v>59</v>
      </c>
      <c r="E795" s="21" t="s">
        <v>68</v>
      </c>
      <c r="F795" s="21" t="s">
        <v>61</v>
      </c>
      <c r="G795" s="21" t="s">
        <v>62</v>
      </c>
      <c r="H795" s="21" t="s">
        <v>63</v>
      </c>
      <c r="I795" s="21" t="s">
        <v>64</v>
      </c>
      <c r="J795" s="22">
        <v>43614</v>
      </c>
      <c r="K795" s="23">
        <v>0.42773148148147999</v>
      </c>
      <c r="L795" s="22">
        <v>43614</v>
      </c>
      <c r="M795" s="23">
        <v>0.43439814814814998</v>
      </c>
      <c r="N795" s="25">
        <v>4.8</v>
      </c>
      <c r="O795" s="21" t="s">
        <v>66</v>
      </c>
      <c r="P795" s="24">
        <f>TotalMov[[#This Row],[Confirmed activ. 3 (ILE03)]]</f>
        <v>4.8</v>
      </c>
      <c r="Q795" s="24">
        <v>15</v>
      </c>
      <c r="R795" s="21" t="s">
        <v>66</v>
      </c>
      <c r="S795" s="21" t="s">
        <v>67</v>
      </c>
    </row>
    <row r="796" spans="1:19" x14ac:dyDescent="0.35">
      <c r="A796" s="21">
        <v>1531226</v>
      </c>
      <c r="B796" s="53">
        <v>411587</v>
      </c>
      <c r="C796" s="21">
        <f>VLOOKUP(TotalMov[[#This Row],[Order]],'Total Mov by SS'!B:C,2,0)</f>
        <v>128</v>
      </c>
      <c r="D796" s="21" t="s">
        <v>59</v>
      </c>
      <c r="E796" s="21" t="s">
        <v>73</v>
      </c>
      <c r="F796" s="21" t="s">
        <v>69</v>
      </c>
      <c r="G796" s="21" t="s">
        <v>62</v>
      </c>
      <c r="H796" s="21" t="s">
        <v>70</v>
      </c>
      <c r="I796" s="21" t="s">
        <v>71</v>
      </c>
      <c r="J796" s="22">
        <v>43614</v>
      </c>
      <c r="K796" s="23">
        <v>0.44001157407406999</v>
      </c>
      <c r="L796" s="22">
        <v>43614</v>
      </c>
      <c r="M796" s="23">
        <v>0.44001157407406999</v>
      </c>
      <c r="N796" s="24">
        <v>20</v>
      </c>
      <c r="O796" s="21" t="s">
        <v>66</v>
      </c>
      <c r="P796" s="24">
        <f>TotalMov[[#This Row],[Confirmed activ. 3 (ILE03)]]</f>
        <v>20</v>
      </c>
      <c r="Q796" s="24">
        <v>20</v>
      </c>
      <c r="R796" s="21" t="s">
        <v>66</v>
      </c>
      <c r="S796" s="21" t="s">
        <v>72</v>
      </c>
    </row>
    <row r="797" spans="1:19" x14ac:dyDescent="0.35">
      <c r="A797" s="21">
        <v>1531226</v>
      </c>
      <c r="B797" s="53">
        <v>411587</v>
      </c>
      <c r="C797" s="21">
        <f>VLOOKUP(TotalMov[[#This Row],[Order]],'Total Mov by SS'!B:C,2,0)</f>
        <v>128</v>
      </c>
      <c r="D797" s="21" t="s">
        <v>59</v>
      </c>
      <c r="E797" s="21" t="s">
        <v>75</v>
      </c>
      <c r="F797" s="21" t="s">
        <v>61</v>
      </c>
      <c r="G797" s="21" t="s">
        <v>62</v>
      </c>
      <c r="H797" s="21" t="s">
        <v>63</v>
      </c>
      <c r="I797" s="21" t="s">
        <v>74</v>
      </c>
      <c r="J797" s="22">
        <v>43629</v>
      </c>
      <c r="K797" s="23">
        <v>0.31553240740741001</v>
      </c>
      <c r="L797" s="22">
        <v>43629</v>
      </c>
      <c r="M797" s="23">
        <v>0.42359953703704001</v>
      </c>
      <c r="N797" s="25">
        <v>2.5939999999999999</v>
      </c>
      <c r="O797" s="21" t="s">
        <v>77</v>
      </c>
      <c r="P797" s="24">
        <f>TotalMov[[#This Row],[Confirmed activ. 3 (ILE03)]]*60</f>
        <v>155.63999999999999</v>
      </c>
      <c r="Q797" s="24">
        <v>290</v>
      </c>
      <c r="R797" s="21" t="s">
        <v>66</v>
      </c>
      <c r="S797" s="21" t="s">
        <v>67</v>
      </c>
    </row>
    <row r="798" spans="1:19" x14ac:dyDescent="0.35">
      <c r="A798" s="21">
        <v>1531226</v>
      </c>
      <c r="B798" s="53">
        <v>411587</v>
      </c>
      <c r="C798" s="21">
        <f>VLOOKUP(TotalMov[[#This Row],[Order]],'Total Mov by SS'!B:C,2,0)</f>
        <v>128</v>
      </c>
      <c r="D798" s="21" t="s">
        <v>59</v>
      </c>
      <c r="E798" s="21" t="s">
        <v>78</v>
      </c>
      <c r="F798" s="21" t="s">
        <v>61</v>
      </c>
      <c r="G798" s="21" t="s">
        <v>62</v>
      </c>
      <c r="H798" s="21" t="s">
        <v>63</v>
      </c>
      <c r="I798" s="21" t="s">
        <v>76</v>
      </c>
      <c r="J798" s="22">
        <v>43629</v>
      </c>
      <c r="K798" s="23">
        <v>0.42370370370369997</v>
      </c>
      <c r="L798" s="22">
        <v>43629</v>
      </c>
      <c r="M798" s="23">
        <v>0.44651620370369999</v>
      </c>
      <c r="N798" s="25">
        <v>32.85</v>
      </c>
      <c r="O798" s="21" t="s">
        <v>66</v>
      </c>
      <c r="P798" s="24">
        <f>TotalMov[[#This Row],[Confirmed activ. 3 (ILE03)]]</f>
        <v>32.85</v>
      </c>
      <c r="Q798" s="24">
        <v>1040</v>
      </c>
      <c r="R798" s="21" t="s">
        <v>66</v>
      </c>
      <c r="S798" s="21" t="s">
        <v>67</v>
      </c>
    </row>
    <row r="799" spans="1:19" x14ac:dyDescent="0.35">
      <c r="A799" s="21">
        <v>1531226</v>
      </c>
      <c r="B799" s="53">
        <v>411587</v>
      </c>
      <c r="C799" s="21">
        <f>VLOOKUP(TotalMov[[#This Row],[Order]],'Total Mov by SS'!B:C,2,0)</f>
        <v>128</v>
      </c>
      <c r="D799" s="21" t="s">
        <v>59</v>
      </c>
      <c r="E799" s="21" t="s">
        <v>80</v>
      </c>
      <c r="F799" s="21" t="s">
        <v>61</v>
      </c>
      <c r="G799" s="21" t="s">
        <v>62</v>
      </c>
      <c r="H799" s="21" t="s">
        <v>63</v>
      </c>
      <c r="I799" s="21" t="s">
        <v>112</v>
      </c>
      <c r="J799" s="22">
        <v>43629</v>
      </c>
      <c r="K799" s="23">
        <v>0.44666666666666999</v>
      </c>
      <c r="L799" s="22">
        <v>43629</v>
      </c>
      <c r="M799" s="23">
        <v>0.51967592592593004</v>
      </c>
      <c r="N799" s="25">
        <v>1.752</v>
      </c>
      <c r="O799" s="21" t="s">
        <v>77</v>
      </c>
      <c r="P799" s="24">
        <f>TotalMov[[#This Row],[Confirmed activ. 3 (ILE03)]]*60</f>
        <v>105.12</v>
      </c>
      <c r="Q799" s="24">
        <v>50</v>
      </c>
      <c r="R799" s="21" t="s">
        <v>66</v>
      </c>
      <c r="S799" s="21" t="s">
        <v>67</v>
      </c>
    </row>
    <row r="800" spans="1:19" x14ac:dyDescent="0.35">
      <c r="A800" s="21">
        <v>1531226</v>
      </c>
      <c r="B800" s="53">
        <v>411587</v>
      </c>
      <c r="C800" s="21">
        <f>VLOOKUP(TotalMov[[#This Row],[Order]],'Total Mov by SS'!B:C,2,0)</f>
        <v>128</v>
      </c>
      <c r="D800" s="21" t="s">
        <v>59</v>
      </c>
      <c r="E800" s="21" t="s">
        <v>82</v>
      </c>
      <c r="F800" s="21" t="s">
        <v>89</v>
      </c>
      <c r="G800" s="21" t="s">
        <v>90</v>
      </c>
      <c r="H800" s="21" t="s">
        <v>91</v>
      </c>
      <c r="I800" s="21" t="s">
        <v>92</v>
      </c>
      <c r="J800" s="22"/>
      <c r="K800" s="23">
        <v>0</v>
      </c>
      <c r="L800" s="22"/>
      <c r="M800" s="23">
        <v>0</v>
      </c>
      <c r="N800" s="25">
        <v>0</v>
      </c>
      <c r="O800" s="21" t="s">
        <v>93</v>
      </c>
      <c r="P800" s="24"/>
      <c r="Q800" s="24">
        <v>0</v>
      </c>
      <c r="R800" s="21" t="s">
        <v>66</v>
      </c>
      <c r="S800" s="21" t="s">
        <v>94</v>
      </c>
    </row>
    <row r="801" spans="1:19" x14ac:dyDescent="0.35">
      <c r="A801" s="21">
        <v>1531226</v>
      </c>
      <c r="B801" s="53">
        <v>411587</v>
      </c>
      <c r="C801" s="21">
        <f>VLOOKUP(TotalMov[[#This Row],[Order]],'Total Mov by SS'!B:C,2,0)</f>
        <v>128</v>
      </c>
      <c r="D801" s="21" t="s">
        <v>59</v>
      </c>
      <c r="E801" s="21" t="s">
        <v>85</v>
      </c>
      <c r="F801" s="21" t="s">
        <v>69</v>
      </c>
      <c r="G801" s="21" t="s">
        <v>62</v>
      </c>
      <c r="H801" s="21" t="s">
        <v>70</v>
      </c>
      <c r="I801" s="21" t="s">
        <v>79</v>
      </c>
      <c r="J801" s="22">
        <v>43629</v>
      </c>
      <c r="K801" s="23">
        <v>0.57086805555555997</v>
      </c>
      <c r="L801" s="22">
        <v>43629</v>
      </c>
      <c r="M801" s="23">
        <v>0.57086805555555997</v>
      </c>
      <c r="N801" s="24">
        <v>20</v>
      </c>
      <c r="O801" s="21" t="s">
        <v>66</v>
      </c>
      <c r="P801" s="24">
        <f>TotalMov[[#This Row],[Confirmed activ. 3 (ILE03)]]</f>
        <v>20</v>
      </c>
      <c r="Q801" s="24">
        <v>20</v>
      </c>
      <c r="R801" s="21" t="s">
        <v>66</v>
      </c>
      <c r="S801" s="21" t="s">
        <v>72</v>
      </c>
    </row>
    <row r="802" spans="1:19" x14ac:dyDescent="0.35">
      <c r="A802" s="21">
        <v>1531226</v>
      </c>
      <c r="B802" s="53">
        <v>411587</v>
      </c>
      <c r="C802" s="21">
        <f>VLOOKUP(TotalMov[[#This Row],[Order]],'Total Mov by SS'!B:C,2,0)</f>
        <v>128</v>
      </c>
      <c r="D802" s="21" t="s">
        <v>59</v>
      </c>
      <c r="E802" s="21" t="s">
        <v>88</v>
      </c>
      <c r="F802" s="21" t="s">
        <v>69</v>
      </c>
      <c r="G802" s="21" t="s">
        <v>62</v>
      </c>
      <c r="H802" s="21" t="s">
        <v>70</v>
      </c>
      <c r="I802" s="21" t="s">
        <v>81</v>
      </c>
      <c r="J802" s="22">
        <v>43629</v>
      </c>
      <c r="K802" s="23">
        <v>0.57093749999999999</v>
      </c>
      <c r="L802" s="22">
        <v>43629</v>
      </c>
      <c r="M802" s="23">
        <v>0.57093749999999999</v>
      </c>
      <c r="N802" s="24">
        <v>20</v>
      </c>
      <c r="O802" s="21" t="s">
        <v>66</v>
      </c>
      <c r="P802" s="24">
        <f>TotalMov[[#This Row],[Confirmed activ. 3 (ILE03)]]</f>
        <v>20</v>
      </c>
      <c r="Q802" s="24">
        <v>20</v>
      </c>
      <c r="R802" s="21" t="s">
        <v>66</v>
      </c>
      <c r="S802" s="21" t="s">
        <v>72</v>
      </c>
    </row>
    <row r="803" spans="1:19" x14ac:dyDescent="0.35">
      <c r="A803" s="21">
        <v>1531226</v>
      </c>
      <c r="B803" s="53">
        <v>411587</v>
      </c>
      <c r="C803" s="21">
        <f>VLOOKUP(TotalMov[[#This Row],[Order]],'Total Mov by SS'!B:C,2,0)</f>
        <v>128</v>
      </c>
      <c r="D803" s="21" t="s">
        <v>59</v>
      </c>
      <c r="E803" s="21" t="s">
        <v>95</v>
      </c>
      <c r="F803" s="21" t="s">
        <v>83</v>
      </c>
      <c r="G803" s="21" t="s">
        <v>62</v>
      </c>
      <c r="H803" s="21" t="s">
        <v>84</v>
      </c>
      <c r="I803" s="21" t="s">
        <v>84</v>
      </c>
      <c r="J803" s="22">
        <v>43629</v>
      </c>
      <c r="K803" s="23">
        <v>0.95493055555555995</v>
      </c>
      <c r="L803" s="22">
        <v>43630</v>
      </c>
      <c r="M803" s="23">
        <v>0.28172453703703998</v>
      </c>
      <c r="N803" s="25">
        <v>3.9220000000000002</v>
      </c>
      <c r="O803" s="21" t="s">
        <v>77</v>
      </c>
      <c r="P803" s="24">
        <f>TotalMov[[#This Row],[Confirmed activ. 3 (ILE03)]]*60</f>
        <v>235.32000000000002</v>
      </c>
      <c r="Q803" s="24">
        <v>450</v>
      </c>
      <c r="R803" s="21" t="s">
        <v>66</v>
      </c>
      <c r="S803" s="21" t="s">
        <v>67</v>
      </c>
    </row>
    <row r="804" spans="1:19" x14ac:dyDescent="0.35">
      <c r="A804" s="21">
        <v>1531226</v>
      </c>
      <c r="B804" s="53">
        <v>411587</v>
      </c>
      <c r="C804" s="21">
        <f>VLOOKUP(TotalMov[[#This Row],[Order]],'Total Mov by SS'!B:C,2,0)</f>
        <v>128</v>
      </c>
      <c r="D804" s="21" t="s">
        <v>59</v>
      </c>
      <c r="E804" s="21" t="s">
        <v>97</v>
      </c>
      <c r="F804" s="21" t="s">
        <v>86</v>
      </c>
      <c r="G804" s="21" t="s">
        <v>62</v>
      </c>
      <c r="H804" s="21" t="s">
        <v>87</v>
      </c>
      <c r="I804" s="21" t="s">
        <v>87</v>
      </c>
      <c r="J804" s="22">
        <v>43632</v>
      </c>
      <c r="K804" s="23">
        <v>0.36402777777778</v>
      </c>
      <c r="L804" s="22">
        <v>43632</v>
      </c>
      <c r="M804" s="23">
        <v>0.36402777777778</v>
      </c>
      <c r="N804" s="24">
        <v>20</v>
      </c>
      <c r="O804" s="21" t="s">
        <v>66</v>
      </c>
      <c r="P804" s="24">
        <f>TotalMov[[#This Row],[Confirmed activ. 3 (ILE03)]]</f>
        <v>20</v>
      </c>
      <c r="Q804" s="24">
        <v>20</v>
      </c>
      <c r="R804" s="21" t="s">
        <v>66</v>
      </c>
      <c r="S804" s="21" t="s">
        <v>72</v>
      </c>
    </row>
    <row r="805" spans="1:19" x14ac:dyDescent="0.35">
      <c r="A805" s="21">
        <v>1531226</v>
      </c>
      <c r="B805" s="53">
        <v>411587</v>
      </c>
      <c r="C805" s="21">
        <f>VLOOKUP(TotalMov[[#This Row],[Order]],'Total Mov by SS'!B:C,2,0)</f>
        <v>128</v>
      </c>
      <c r="D805" s="21" t="s">
        <v>59</v>
      </c>
      <c r="E805" s="21" t="s">
        <v>99</v>
      </c>
      <c r="F805" s="21" t="s">
        <v>61</v>
      </c>
      <c r="G805" s="21" t="s">
        <v>62</v>
      </c>
      <c r="H805" s="21" t="s">
        <v>63</v>
      </c>
      <c r="I805" s="21" t="s">
        <v>96</v>
      </c>
      <c r="J805" s="22">
        <v>43633</v>
      </c>
      <c r="K805" s="23">
        <v>0.45128472222221999</v>
      </c>
      <c r="L805" s="22">
        <v>43633</v>
      </c>
      <c r="M805" s="23">
        <v>0.71311342592592997</v>
      </c>
      <c r="N805" s="25">
        <v>3.1419999999999999</v>
      </c>
      <c r="O805" s="21" t="s">
        <v>77</v>
      </c>
      <c r="P805" s="24">
        <f>TotalMov[[#This Row],[Confirmed activ. 3 (ILE03)]]*60</f>
        <v>188.51999999999998</v>
      </c>
      <c r="Q805" s="24">
        <v>100</v>
      </c>
      <c r="R805" s="21" t="s">
        <v>66</v>
      </c>
      <c r="S805" s="21" t="s">
        <v>67</v>
      </c>
    </row>
    <row r="806" spans="1:19" x14ac:dyDescent="0.35">
      <c r="A806" s="21">
        <v>1531226</v>
      </c>
      <c r="B806" s="53">
        <v>411587</v>
      </c>
      <c r="C806" s="21">
        <f>VLOOKUP(TotalMov[[#This Row],[Order]],'Total Mov by SS'!B:C,2,0)</f>
        <v>128</v>
      </c>
      <c r="D806" s="21" t="s">
        <v>59</v>
      </c>
      <c r="E806" s="21" t="s">
        <v>101</v>
      </c>
      <c r="F806" s="21" t="s">
        <v>69</v>
      </c>
      <c r="G806" s="21" t="s">
        <v>62</v>
      </c>
      <c r="H806" s="21" t="s">
        <v>70</v>
      </c>
      <c r="I806" s="21" t="s">
        <v>98</v>
      </c>
      <c r="J806" s="22">
        <v>43641</v>
      </c>
      <c r="K806" s="23">
        <v>0.61634259259259006</v>
      </c>
      <c r="L806" s="22">
        <v>43641</v>
      </c>
      <c r="M806" s="23">
        <v>0.61634259259259006</v>
      </c>
      <c r="N806" s="24">
        <v>20</v>
      </c>
      <c r="O806" s="21" t="s">
        <v>66</v>
      </c>
      <c r="P806" s="24">
        <f>TotalMov[[#This Row],[Confirmed activ. 3 (ILE03)]]</f>
        <v>20</v>
      </c>
      <c r="Q806" s="24">
        <v>20</v>
      </c>
      <c r="R806" s="21" t="s">
        <v>66</v>
      </c>
      <c r="S806" s="21" t="s">
        <v>72</v>
      </c>
    </row>
    <row r="807" spans="1:19" x14ac:dyDescent="0.35">
      <c r="A807" s="21">
        <v>1531226</v>
      </c>
      <c r="B807" s="53">
        <v>411587</v>
      </c>
      <c r="C807" s="21">
        <f>VLOOKUP(TotalMov[[#This Row],[Order]],'Total Mov by SS'!B:C,2,0)</f>
        <v>128</v>
      </c>
      <c r="D807" s="21" t="s">
        <v>59</v>
      </c>
      <c r="E807" s="21" t="s">
        <v>104</v>
      </c>
      <c r="F807" s="21" t="s">
        <v>69</v>
      </c>
      <c r="G807" s="21" t="s">
        <v>62</v>
      </c>
      <c r="H807" s="21" t="s">
        <v>70</v>
      </c>
      <c r="I807" s="21" t="s">
        <v>100</v>
      </c>
      <c r="J807" s="22">
        <v>43641</v>
      </c>
      <c r="K807" s="23">
        <v>0.61638888888888999</v>
      </c>
      <c r="L807" s="22">
        <v>43641</v>
      </c>
      <c r="M807" s="23">
        <v>0.61638888888888999</v>
      </c>
      <c r="N807" s="24">
        <v>30</v>
      </c>
      <c r="O807" s="21" t="s">
        <v>66</v>
      </c>
      <c r="P807" s="24">
        <f>TotalMov[[#This Row],[Confirmed activ. 3 (ILE03)]]</f>
        <v>30</v>
      </c>
      <c r="Q807" s="24">
        <v>30</v>
      </c>
      <c r="R807" s="21" t="s">
        <v>66</v>
      </c>
      <c r="S807" s="21" t="s">
        <v>72</v>
      </c>
    </row>
    <row r="808" spans="1:19" x14ac:dyDescent="0.35">
      <c r="A808" s="21">
        <v>1531226</v>
      </c>
      <c r="B808" s="53">
        <v>411587</v>
      </c>
      <c r="C808" s="21">
        <f>VLOOKUP(TotalMov[[#This Row],[Order]],'Total Mov by SS'!B:C,2,0)</f>
        <v>128</v>
      </c>
      <c r="D808" s="21" t="s">
        <v>59</v>
      </c>
      <c r="E808" s="21" t="s">
        <v>113</v>
      </c>
      <c r="F808" s="21" t="s">
        <v>102</v>
      </c>
      <c r="G808" s="21" t="s">
        <v>62</v>
      </c>
      <c r="H808" s="21" t="s">
        <v>100</v>
      </c>
      <c r="I808" s="21" t="s">
        <v>103</v>
      </c>
      <c r="J808" s="22">
        <v>43641</v>
      </c>
      <c r="K808" s="23">
        <v>0.61812500000000004</v>
      </c>
      <c r="L808" s="22">
        <v>43641</v>
      </c>
      <c r="M808" s="23">
        <v>0.61812500000000004</v>
      </c>
      <c r="N808" s="24">
        <v>30</v>
      </c>
      <c r="O808" s="21" t="s">
        <v>66</v>
      </c>
      <c r="P808" s="24">
        <f>TotalMov[[#This Row],[Confirmed activ. 3 (ILE03)]]</f>
        <v>30</v>
      </c>
      <c r="Q808" s="24">
        <v>30</v>
      </c>
      <c r="R808" s="21" t="s">
        <v>66</v>
      </c>
      <c r="S808" s="21" t="s">
        <v>72</v>
      </c>
    </row>
    <row r="809" spans="1:19" x14ac:dyDescent="0.35">
      <c r="A809" s="21">
        <v>1531226</v>
      </c>
      <c r="B809" s="53">
        <v>411587</v>
      </c>
      <c r="C809" s="21">
        <f>VLOOKUP(TotalMov[[#This Row],[Order]],'Total Mov by SS'!B:C,2,0)</f>
        <v>128</v>
      </c>
      <c r="D809" s="21" t="s">
        <v>59</v>
      </c>
      <c r="E809" s="21" t="s">
        <v>114</v>
      </c>
      <c r="F809" s="21" t="s">
        <v>102</v>
      </c>
      <c r="G809" s="21" t="s">
        <v>105</v>
      </c>
      <c r="H809" s="21" t="s">
        <v>100</v>
      </c>
      <c r="I809" s="21" t="s">
        <v>106</v>
      </c>
      <c r="J809" s="22">
        <v>43641</v>
      </c>
      <c r="K809" s="23">
        <v>0.74146990740741003</v>
      </c>
      <c r="L809" s="22">
        <v>43641</v>
      </c>
      <c r="M809" s="23">
        <v>0.74146990740741003</v>
      </c>
      <c r="N809" s="24">
        <v>45</v>
      </c>
      <c r="O809" s="21" t="s">
        <v>66</v>
      </c>
      <c r="P809" s="24">
        <f>TotalMov[[#This Row],[Confirmed activ. 3 (ILE03)]]</f>
        <v>45</v>
      </c>
      <c r="Q809" s="24">
        <v>45</v>
      </c>
      <c r="R809" s="21" t="s">
        <v>66</v>
      </c>
      <c r="S809" s="21" t="s">
        <v>72</v>
      </c>
    </row>
    <row r="810" spans="1:19" x14ac:dyDescent="0.35">
      <c r="A810" s="21">
        <v>1531226</v>
      </c>
      <c r="B810" s="53">
        <v>411587</v>
      </c>
      <c r="C810" s="21">
        <f>VLOOKUP(TotalMov[[#This Row],[Order]],'Total Mov by SS'!B:C,2,0)</f>
        <v>128</v>
      </c>
      <c r="D810" s="21" t="s">
        <v>107</v>
      </c>
      <c r="E810" s="21" t="s">
        <v>60</v>
      </c>
      <c r="F810" s="21" t="s">
        <v>61</v>
      </c>
      <c r="G810" s="21" t="s">
        <v>90</v>
      </c>
      <c r="H810" s="21" t="s">
        <v>63</v>
      </c>
      <c r="I810" s="21" t="s">
        <v>108</v>
      </c>
      <c r="J810" s="22">
        <v>43633</v>
      </c>
      <c r="K810" s="23">
        <v>0.35737268518519</v>
      </c>
      <c r="L810" s="22">
        <v>43633</v>
      </c>
      <c r="M810" s="23">
        <v>0.66755787037036995</v>
      </c>
      <c r="N810" s="25">
        <v>19.315000000000001</v>
      </c>
      <c r="O810" s="21" t="s">
        <v>77</v>
      </c>
      <c r="P810" s="24">
        <f>TotalMov[[#This Row],[Confirmed activ. 3 (ILE03)]]*60</f>
        <v>1158.9000000000001</v>
      </c>
      <c r="Q810" s="24">
        <v>1</v>
      </c>
      <c r="R810" s="21" t="s">
        <v>66</v>
      </c>
      <c r="S810" s="21" t="s">
        <v>67</v>
      </c>
    </row>
    <row r="811" spans="1:19" x14ac:dyDescent="0.35">
      <c r="A811" s="21">
        <v>1531226</v>
      </c>
      <c r="B811" s="53">
        <v>411587</v>
      </c>
      <c r="C811" s="21">
        <f>VLOOKUP(TotalMov[[#This Row],[Order]],'Total Mov by SS'!B:C,2,0)</f>
        <v>128</v>
      </c>
      <c r="D811" s="21" t="s">
        <v>109</v>
      </c>
      <c r="E811" s="21" t="s">
        <v>95</v>
      </c>
      <c r="F811" s="21" t="s">
        <v>83</v>
      </c>
      <c r="G811" s="21" t="s">
        <v>90</v>
      </c>
      <c r="H811" s="21" t="s">
        <v>84</v>
      </c>
      <c r="I811" s="21" t="s">
        <v>110</v>
      </c>
      <c r="J811" s="22">
        <v>43629</v>
      </c>
      <c r="K811" s="23">
        <v>0.64509259259259</v>
      </c>
      <c r="L811" s="22">
        <v>43629</v>
      </c>
      <c r="M811" s="23">
        <v>0.95440972222221998</v>
      </c>
      <c r="N811" s="25">
        <v>1.863</v>
      </c>
      <c r="O811" s="21" t="s">
        <v>77</v>
      </c>
      <c r="P811" s="24">
        <f>TotalMov[[#This Row],[Confirmed activ. 3 (ILE03)]]*60</f>
        <v>111.78</v>
      </c>
      <c r="Q811" s="24">
        <v>5</v>
      </c>
      <c r="R811" s="21" t="s">
        <v>66</v>
      </c>
      <c r="S811" s="21" t="s">
        <v>67</v>
      </c>
    </row>
    <row r="812" spans="1:19" x14ac:dyDescent="0.35">
      <c r="A812" s="21">
        <v>1531227</v>
      </c>
      <c r="B812" s="53">
        <v>411588</v>
      </c>
      <c r="C812" s="21">
        <f>VLOOKUP(TotalMov[[#This Row],[Order]],'Total Mov by SS'!B:C,2,0)</f>
        <v>128</v>
      </c>
      <c r="D812" s="21" t="s">
        <v>59</v>
      </c>
      <c r="E812" s="21" t="s">
        <v>60</v>
      </c>
      <c r="F812" s="21" t="s">
        <v>83</v>
      </c>
      <c r="G812" s="21" t="s">
        <v>62</v>
      </c>
      <c r="H812" s="21" t="s">
        <v>84</v>
      </c>
      <c r="I812" s="21" t="s">
        <v>111</v>
      </c>
      <c r="J812" s="22">
        <v>43615</v>
      </c>
      <c r="K812" s="23">
        <v>0.64650462962962996</v>
      </c>
      <c r="L812" s="22">
        <v>43615</v>
      </c>
      <c r="M812" s="23">
        <v>0.93766203703703999</v>
      </c>
      <c r="N812" s="25">
        <v>2.3290000000000002</v>
      </c>
      <c r="O812" s="21" t="s">
        <v>77</v>
      </c>
      <c r="P812" s="24">
        <f>TotalMov[[#This Row],[Confirmed activ. 3 (ILE03)]]*60</f>
        <v>139.74</v>
      </c>
      <c r="Q812" s="24">
        <v>40</v>
      </c>
      <c r="R812" s="21" t="s">
        <v>66</v>
      </c>
      <c r="S812" s="21" t="s">
        <v>67</v>
      </c>
    </row>
    <row r="813" spans="1:19" x14ac:dyDescent="0.35">
      <c r="A813" s="21">
        <v>1531227</v>
      </c>
      <c r="B813" s="53">
        <v>411588</v>
      </c>
      <c r="C813" s="21">
        <f>VLOOKUP(TotalMov[[#This Row],[Order]],'Total Mov by SS'!B:C,2,0)</f>
        <v>128</v>
      </c>
      <c r="D813" s="21" t="s">
        <v>59</v>
      </c>
      <c r="E813" s="21" t="s">
        <v>68</v>
      </c>
      <c r="F813" s="21" t="s">
        <v>61</v>
      </c>
      <c r="G813" s="21" t="s">
        <v>62</v>
      </c>
      <c r="H813" s="21" t="s">
        <v>63</v>
      </c>
      <c r="I813" s="21" t="s">
        <v>64</v>
      </c>
      <c r="J813" s="22">
        <v>43627</v>
      </c>
      <c r="K813" s="23">
        <v>0.53506944444444005</v>
      </c>
      <c r="L813" s="22">
        <v>43627</v>
      </c>
      <c r="M813" s="23">
        <v>0.54791666666667005</v>
      </c>
      <c r="N813" s="25">
        <v>18.5</v>
      </c>
      <c r="O813" s="21" t="s">
        <v>66</v>
      </c>
      <c r="P813" s="24">
        <f>TotalMov[[#This Row],[Confirmed activ. 3 (ILE03)]]</f>
        <v>18.5</v>
      </c>
      <c r="Q813" s="24">
        <v>15</v>
      </c>
      <c r="R813" s="21" t="s">
        <v>66</v>
      </c>
      <c r="S813" s="21" t="s">
        <v>67</v>
      </c>
    </row>
    <row r="814" spans="1:19" x14ac:dyDescent="0.35">
      <c r="A814" s="21">
        <v>1531227</v>
      </c>
      <c r="B814" s="53">
        <v>411588</v>
      </c>
      <c r="C814" s="21">
        <f>VLOOKUP(TotalMov[[#This Row],[Order]],'Total Mov by SS'!B:C,2,0)</f>
        <v>128</v>
      </c>
      <c r="D814" s="21" t="s">
        <v>59</v>
      </c>
      <c r="E814" s="21" t="s">
        <v>73</v>
      </c>
      <c r="F814" s="21" t="s">
        <v>69</v>
      </c>
      <c r="G814" s="21" t="s">
        <v>62</v>
      </c>
      <c r="H814" s="21" t="s">
        <v>70</v>
      </c>
      <c r="I814" s="21" t="s">
        <v>71</v>
      </c>
      <c r="J814" s="22">
        <v>43627</v>
      </c>
      <c r="K814" s="23">
        <v>0.55028935185185002</v>
      </c>
      <c r="L814" s="22">
        <v>43627</v>
      </c>
      <c r="M814" s="23">
        <v>0.55028935185185002</v>
      </c>
      <c r="N814" s="24">
        <v>20</v>
      </c>
      <c r="O814" s="21" t="s">
        <v>66</v>
      </c>
      <c r="P814" s="24">
        <f>TotalMov[[#This Row],[Confirmed activ. 3 (ILE03)]]</f>
        <v>20</v>
      </c>
      <c r="Q814" s="24">
        <v>20</v>
      </c>
      <c r="R814" s="21" t="s">
        <v>66</v>
      </c>
      <c r="S814" s="21" t="s">
        <v>72</v>
      </c>
    </row>
    <row r="815" spans="1:19" x14ac:dyDescent="0.35">
      <c r="A815" s="21">
        <v>1531227</v>
      </c>
      <c r="B815" s="53">
        <v>411588</v>
      </c>
      <c r="C815" s="21">
        <f>VLOOKUP(TotalMov[[#This Row],[Order]],'Total Mov by SS'!B:C,2,0)</f>
        <v>128</v>
      </c>
      <c r="D815" s="21" t="s">
        <v>59</v>
      </c>
      <c r="E815" s="21" t="s">
        <v>75</v>
      </c>
      <c r="F815" s="21" t="s">
        <v>61</v>
      </c>
      <c r="G815" s="21" t="s">
        <v>62</v>
      </c>
      <c r="H815" s="21" t="s">
        <v>63</v>
      </c>
      <c r="I815" s="21" t="s">
        <v>74</v>
      </c>
      <c r="J815" s="22">
        <v>43627</v>
      </c>
      <c r="K815" s="23">
        <v>0.60975694444443995</v>
      </c>
      <c r="L815" s="22">
        <v>43627</v>
      </c>
      <c r="M815" s="23">
        <v>0.74142361111110999</v>
      </c>
      <c r="N815" s="25">
        <v>3.16</v>
      </c>
      <c r="O815" s="21" t="s">
        <v>77</v>
      </c>
      <c r="P815" s="24">
        <f>TotalMov[[#This Row],[Confirmed activ. 3 (ILE03)]]*60</f>
        <v>189.60000000000002</v>
      </c>
      <c r="Q815" s="24">
        <v>350</v>
      </c>
      <c r="R815" s="21" t="s">
        <v>66</v>
      </c>
      <c r="S815" s="21" t="s">
        <v>67</v>
      </c>
    </row>
    <row r="816" spans="1:19" x14ac:dyDescent="0.35">
      <c r="A816" s="21">
        <v>1531227</v>
      </c>
      <c r="B816" s="53">
        <v>411588</v>
      </c>
      <c r="C816" s="21">
        <f>VLOOKUP(TotalMov[[#This Row],[Order]],'Total Mov by SS'!B:C,2,0)</f>
        <v>128</v>
      </c>
      <c r="D816" s="21" t="s">
        <v>59</v>
      </c>
      <c r="E816" s="21" t="s">
        <v>78</v>
      </c>
      <c r="F816" s="21" t="s">
        <v>61</v>
      </c>
      <c r="G816" s="21" t="s">
        <v>62</v>
      </c>
      <c r="H816" s="21" t="s">
        <v>63</v>
      </c>
      <c r="I816" s="21" t="s">
        <v>76</v>
      </c>
      <c r="J816" s="22">
        <v>43628</v>
      </c>
      <c r="K816" s="23">
        <v>0.32135416666666999</v>
      </c>
      <c r="L816" s="22">
        <v>43632</v>
      </c>
      <c r="M816" s="23">
        <v>0.59473379629629997</v>
      </c>
      <c r="N816" s="25">
        <v>24.734999999999999</v>
      </c>
      <c r="O816" s="21" t="s">
        <v>77</v>
      </c>
      <c r="P816" s="24">
        <f>TotalMov[[#This Row],[Confirmed activ. 3 (ILE03)]]*60</f>
        <v>1484.1</v>
      </c>
      <c r="Q816" s="24">
        <v>1020</v>
      </c>
      <c r="R816" s="21" t="s">
        <v>66</v>
      </c>
      <c r="S816" s="21" t="s">
        <v>67</v>
      </c>
    </row>
    <row r="817" spans="1:19" x14ac:dyDescent="0.35">
      <c r="A817" s="21">
        <v>1531227</v>
      </c>
      <c r="B817" s="53">
        <v>411588</v>
      </c>
      <c r="C817" s="21">
        <f>VLOOKUP(TotalMov[[#This Row],[Order]],'Total Mov by SS'!B:C,2,0)</f>
        <v>128</v>
      </c>
      <c r="D817" s="21" t="s">
        <v>59</v>
      </c>
      <c r="E817" s="21" t="s">
        <v>80</v>
      </c>
      <c r="F817" s="21" t="s">
        <v>61</v>
      </c>
      <c r="G817" s="21" t="s">
        <v>62</v>
      </c>
      <c r="H817" s="21" t="s">
        <v>63</v>
      </c>
      <c r="I817" s="21" t="s">
        <v>112</v>
      </c>
      <c r="J817" s="22">
        <v>43632</v>
      </c>
      <c r="K817" s="23">
        <v>0.59515046296296004</v>
      </c>
      <c r="L817" s="22">
        <v>43632</v>
      </c>
      <c r="M817" s="23">
        <v>0.66010416666667004</v>
      </c>
      <c r="N817" s="25">
        <v>1.5589999999999999</v>
      </c>
      <c r="O817" s="21" t="s">
        <v>77</v>
      </c>
      <c r="P817" s="24">
        <f>TotalMov[[#This Row],[Confirmed activ. 3 (ILE03)]]*60</f>
        <v>93.539999999999992</v>
      </c>
      <c r="Q817" s="24">
        <v>50</v>
      </c>
      <c r="R817" s="21" t="s">
        <v>66</v>
      </c>
      <c r="S817" s="21" t="s">
        <v>67</v>
      </c>
    </row>
    <row r="818" spans="1:19" x14ac:dyDescent="0.35">
      <c r="A818" s="21">
        <v>1531227</v>
      </c>
      <c r="B818" s="53">
        <v>411588</v>
      </c>
      <c r="C818" s="21">
        <f>VLOOKUP(TotalMov[[#This Row],[Order]],'Total Mov by SS'!B:C,2,0)</f>
        <v>128</v>
      </c>
      <c r="D818" s="21" t="s">
        <v>59</v>
      </c>
      <c r="E818" s="21" t="s">
        <v>82</v>
      </c>
      <c r="F818" s="21" t="s">
        <v>89</v>
      </c>
      <c r="G818" s="21" t="s">
        <v>90</v>
      </c>
      <c r="H818" s="21" t="s">
        <v>91</v>
      </c>
      <c r="I818" s="21" t="s">
        <v>92</v>
      </c>
      <c r="J818" s="22"/>
      <c r="K818" s="23">
        <v>0</v>
      </c>
      <c r="L818" s="22"/>
      <c r="M818" s="23">
        <v>0</v>
      </c>
      <c r="N818" s="25">
        <v>0</v>
      </c>
      <c r="O818" s="21" t="s">
        <v>93</v>
      </c>
      <c r="P818" s="24"/>
      <c r="Q818" s="24">
        <v>0</v>
      </c>
      <c r="R818" s="21" t="s">
        <v>66</v>
      </c>
      <c r="S818" s="21" t="s">
        <v>94</v>
      </c>
    </row>
    <row r="819" spans="1:19" x14ac:dyDescent="0.35">
      <c r="A819" s="21">
        <v>1531227</v>
      </c>
      <c r="B819" s="53">
        <v>411588</v>
      </c>
      <c r="C819" s="21">
        <f>VLOOKUP(TotalMov[[#This Row],[Order]],'Total Mov by SS'!B:C,2,0)</f>
        <v>128</v>
      </c>
      <c r="D819" s="21" t="s">
        <v>59</v>
      </c>
      <c r="E819" s="21" t="s">
        <v>85</v>
      </c>
      <c r="F819" s="21" t="s">
        <v>69</v>
      </c>
      <c r="G819" s="21" t="s">
        <v>62</v>
      </c>
      <c r="H819" s="21" t="s">
        <v>70</v>
      </c>
      <c r="I819" s="21" t="s">
        <v>79</v>
      </c>
      <c r="J819" s="22">
        <v>43632</v>
      </c>
      <c r="K819" s="23">
        <v>0.66427083333333004</v>
      </c>
      <c r="L819" s="22">
        <v>43632</v>
      </c>
      <c r="M819" s="23">
        <v>0.66427083333333004</v>
      </c>
      <c r="N819" s="24">
        <v>20</v>
      </c>
      <c r="O819" s="21" t="s">
        <v>66</v>
      </c>
      <c r="P819" s="24">
        <f>TotalMov[[#This Row],[Confirmed activ. 3 (ILE03)]]</f>
        <v>20</v>
      </c>
      <c r="Q819" s="24">
        <v>20</v>
      </c>
      <c r="R819" s="21" t="s">
        <v>66</v>
      </c>
      <c r="S819" s="21" t="s">
        <v>72</v>
      </c>
    </row>
    <row r="820" spans="1:19" x14ac:dyDescent="0.35">
      <c r="A820" s="21">
        <v>1531227</v>
      </c>
      <c r="B820" s="53">
        <v>411588</v>
      </c>
      <c r="C820" s="21">
        <f>VLOOKUP(TotalMov[[#This Row],[Order]],'Total Mov by SS'!B:C,2,0)</f>
        <v>128</v>
      </c>
      <c r="D820" s="21" t="s">
        <v>59</v>
      </c>
      <c r="E820" s="21" t="s">
        <v>88</v>
      </c>
      <c r="F820" s="21" t="s">
        <v>69</v>
      </c>
      <c r="G820" s="21" t="s">
        <v>62</v>
      </c>
      <c r="H820" s="21" t="s">
        <v>70</v>
      </c>
      <c r="I820" s="21" t="s">
        <v>81</v>
      </c>
      <c r="J820" s="22">
        <v>43632</v>
      </c>
      <c r="K820" s="23">
        <v>0.66434027777778004</v>
      </c>
      <c r="L820" s="22">
        <v>43632</v>
      </c>
      <c r="M820" s="23">
        <v>0.66434027777778004</v>
      </c>
      <c r="N820" s="24">
        <v>20</v>
      </c>
      <c r="O820" s="21" t="s">
        <v>66</v>
      </c>
      <c r="P820" s="24">
        <f>TotalMov[[#This Row],[Confirmed activ. 3 (ILE03)]]</f>
        <v>20</v>
      </c>
      <c r="Q820" s="24">
        <v>20</v>
      </c>
      <c r="R820" s="21" t="s">
        <v>66</v>
      </c>
      <c r="S820" s="21" t="s">
        <v>72</v>
      </c>
    </row>
    <row r="821" spans="1:19" x14ac:dyDescent="0.35">
      <c r="A821" s="21">
        <v>1531227</v>
      </c>
      <c r="B821" s="53">
        <v>411588</v>
      </c>
      <c r="C821" s="21">
        <f>VLOOKUP(TotalMov[[#This Row],[Order]],'Total Mov by SS'!B:C,2,0)</f>
        <v>128</v>
      </c>
      <c r="D821" s="21" t="s">
        <v>59</v>
      </c>
      <c r="E821" s="21" t="s">
        <v>95</v>
      </c>
      <c r="F821" s="21" t="s">
        <v>83</v>
      </c>
      <c r="G821" s="21" t="s">
        <v>62</v>
      </c>
      <c r="H821" s="21" t="s">
        <v>84</v>
      </c>
      <c r="I821" s="21" t="s">
        <v>84</v>
      </c>
      <c r="J821" s="22">
        <v>43632</v>
      </c>
      <c r="K821" s="23">
        <v>0.72305555555556</v>
      </c>
      <c r="L821" s="22">
        <v>43633</v>
      </c>
      <c r="M821" s="23">
        <v>0.63197916666666998</v>
      </c>
      <c r="N821" s="25">
        <v>8.7739999999999991</v>
      </c>
      <c r="O821" s="21" t="s">
        <v>77</v>
      </c>
      <c r="P821" s="24">
        <f>TotalMov[[#This Row],[Confirmed activ. 3 (ILE03)]]*60</f>
        <v>526.43999999999994</v>
      </c>
      <c r="Q821" s="24">
        <v>450</v>
      </c>
      <c r="R821" s="21" t="s">
        <v>66</v>
      </c>
      <c r="S821" s="21" t="s">
        <v>67</v>
      </c>
    </row>
    <row r="822" spans="1:19" x14ac:dyDescent="0.35">
      <c r="A822" s="21">
        <v>1531227</v>
      </c>
      <c r="B822" s="53">
        <v>411588</v>
      </c>
      <c r="C822" s="21">
        <f>VLOOKUP(TotalMov[[#This Row],[Order]],'Total Mov by SS'!B:C,2,0)</f>
        <v>128</v>
      </c>
      <c r="D822" s="21" t="s">
        <v>59</v>
      </c>
      <c r="E822" s="21" t="s">
        <v>97</v>
      </c>
      <c r="F822" s="21" t="s">
        <v>86</v>
      </c>
      <c r="G822" s="21" t="s">
        <v>62</v>
      </c>
      <c r="H822" s="21" t="s">
        <v>87</v>
      </c>
      <c r="I822" s="21" t="s">
        <v>87</v>
      </c>
      <c r="J822" s="22">
        <v>43641</v>
      </c>
      <c r="K822" s="23">
        <v>0.68236111111110997</v>
      </c>
      <c r="L822" s="22">
        <v>43641</v>
      </c>
      <c r="M822" s="23">
        <v>0.68236111111110997</v>
      </c>
      <c r="N822" s="24">
        <v>20</v>
      </c>
      <c r="O822" s="21" t="s">
        <v>66</v>
      </c>
      <c r="P822" s="24">
        <f>TotalMov[[#This Row],[Confirmed activ. 3 (ILE03)]]</f>
        <v>20</v>
      </c>
      <c r="Q822" s="24">
        <v>20</v>
      </c>
      <c r="R822" s="21" t="s">
        <v>66</v>
      </c>
      <c r="S822" s="21" t="s">
        <v>72</v>
      </c>
    </row>
    <row r="823" spans="1:19" x14ac:dyDescent="0.35">
      <c r="A823" s="21">
        <v>1531227</v>
      </c>
      <c r="B823" s="53">
        <v>411588</v>
      </c>
      <c r="C823" s="21">
        <f>VLOOKUP(TotalMov[[#This Row],[Order]],'Total Mov by SS'!B:C,2,0)</f>
        <v>128</v>
      </c>
      <c r="D823" s="21" t="s">
        <v>59</v>
      </c>
      <c r="E823" s="21" t="s">
        <v>99</v>
      </c>
      <c r="F823" s="21" t="s">
        <v>61</v>
      </c>
      <c r="G823" s="21" t="s">
        <v>62</v>
      </c>
      <c r="H823" s="21" t="s">
        <v>63</v>
      </c>
      <c r="I823" s="21" t="s">
        <v>96</v>
      </c>
      <c r="J823" s="22">
        <v>43641</v>
      </c>
      <c r="K823" s="23">
        <v>0.68906250000000002</v>
      </c>
      <c r="L823" s="22">
        <v>43641</v>
      </c>
      <c r="M823" s="23">
        <v>0.69777777777778005</v>
      </c>
      <c r="N823" s="25">
        <v>2.5169999999999999</v>
      </c>
      <c r="O823" s="21" t="s">
        <v>66</v>
      </c>
      <c r="P823" s="24">
        <f>TotalMov[[#This Row],[Confirmed activ. 3 (ILE03)]]</f>
        <v>2.5169999999999999</v>
      </c>
      <c r="Q823" s="24">
        <v>100</v>
      </c>
      <c r="R823" s="21" t="s">
        <v>66</v>
      </c>
      <c r="S823" s="21" t="s">
        <v>67</v>
      </c>
    </row>
    <row r="824" spans="1:19" x14ac:dyDescent="0.35">
      <c r="A824" s="21">
        <v>1531227</v>
      </c>
      <c r="B824" s="53">
        <v>411588</v>
      </c>
      <c r="C824" s="21">
        <f>VLOOKUP(TotalMov[[#This Row],[Order]],'Total Mov by SS'!B:C,2,0)</f>
        <v>128</v>
      </c>
      <c r="D824" s="21" t="s">
        <v>59</v>
      </c>
      <c r="E824" s="21" t="s">
        <v>101</v>
      </c>
      <c r="F824" s="21" t="s">
        <v>69</v>
      </c>
      <c r="G824" s="21" t="s">
        <v>62</v>
      </c>
      <c r="H824" s="21" t="s">
        <v>70</v>
      </c>
      <c r="I824" s="21" t="s">
        <v>98</v>
      </c>
      <c r="J824" s="22">
        <v>43643</v>
      </c>
      <c r="K824" s="23">
        <v>0.57362268518519</v>
      </c>
      <c r="L824" s="22">
        <v>43643</v>
      </c>
      <c r="M824" s="23">
        <v>0.57362268518519</v>
      </c>
      <c r="N824" s="24">
        <v>20</v>
      </c>
      <c r="O824" s="21" t="s">
        <v>66</v>
      </c>
      <c r="P824" s="24">
        <f>TotalMov[[#This Row],[Confirmed activ. 3 (ILE03)]]</f>
        <v>20</v>
      </c>
      <c r="Q824" s="24">
        <v>20</v>
      </c>
      <c r="R824" s="21" t="s">
        <v>66</v>
      </c>
      <c r="S824" s="21" t="s">
        <v>72</v>
      </c>
    </row>
    <row r="825" spans="1:19" x14ac:dyDescent="0.35">
      <c r="A825" s="21">
        <v>1531227</v>
      </c>
      <c r="B825" s="53">
        <v>411588</v>
      </c>
      <c r="C825" s="21">
        <f>VLOOKUP(TotalMov[[#This Row],[Order]],'Total Mov by SS'!B:C,2,0)</f>
        <v>128</v>
      </c>
      <c r="D825" s="21" t="s">
        <v>59</v>
      </c>
      <c r="E825" s="21" t="s">
        <v>104</v>
      </c>
      <c r="F825" s="21" t="s">
        <v>69</v>
      </c>
      <c r="G825" s="21" t="s">
        <v>62</v>
      </c>
      <c r="H825" s="21" t="s">
        <v>70</v>
      </c>
      <c r="I825" s="21" t="s">
        <v>100</v>
      </c>
      <c r="J825" s="22">
        <v>43643</v>
      </c>
      <c r="K825" s="23">
        <v>0.57371527777777998</v>
      </c>
      <c r="L825" s="22">
        <v>43643</v>
      </c>
      <c r="M825" s="23">
        <v>0.57371527777777998</v>
      </c>
      <c r="N825" s="24">
        <v>30</v>
      </c>
      <c r="O825" s="21" t="s">
        <v>66</v>
      </c>
      <c r="P825" s="24">
        <f>TotalMov[[#This Row],[Confirmed activ. 3 (ILE03)]]</f>
        <v>30</v>
      </c>
      <c r="Q825" s="24">
        <v>30</v>
      </c>
      <c r="R825" s="21" t="s">
        <v>66</v>
      </c>
      <c r="S825" s="21" t="s">
        <v>72</v>
      </c>
    </row>
    <row r="826" spans="1:19" x14ac:dyDescent="0.35">
      <c r="A826" s="21">
        <v>1531227</v>
      </c>
      <c r="B826" s="53">
        <v>411588</v>
      </c>
      <c r="C826" s="21">
        <f>VLOOKUP(TotalMov[[#This Row],[Order]],'Total Mov by SS'!B:C,2,0)</f>
        <v>128</v>
      </c>
      <c r="D826" s="21" t="s">
        <v>59</v>
      </c>
      <c r="E826" s="21" t="s">
        <v>113</v>
      </c>
      <c r="F826" s="21" t="s">
        <v>102</v>
      </c>
      <c r="G826" s="21" t="s">
        <v>62</v>
      </c>
      <c r="H826" s="21" t="s">
        <v>100</v>
      </c>
      <c r="I826" s="21" t="s">
        <v>103</v>
      </c>
      <c r="J826" s="22">
        <v>43643</v>
      </c>
      <c r="K826" s="23">
        <v>0.57383101851852003</v>
      </c>
      <c r="L826" s="22">
        <v>43643</v>
      </c>
      <c r="M826" s="23">
        <v>0.57383101851852003</v>
      </c>
      <c r="N826" s="24">
        <v>30</v>
      </c>
      <c r="O826" s="21" t="s">
        <v>66</v>
      </c>
      <c r="P826" s="24">
        <f>TotalMov[[#This Row],[Confirmed activ. 3 (ILE03)]]</f>
        <v>30</v>
      </c>
      <c r="Q826" s="24">
        <v>30</v>
      </c>
      <c r="R826" s="21" t="s">
        <v>66</v>
      </c>
      <c r="S826" s="21" t="s">
        <v>72</v>
      </c>
    </row>
    <row r="827" spans="1:19" x14ac:dyDescent="0.35">
      <c r="A827" s="21">
        <v>1531227</v>
      </c>
      <c r="B827" s="53">
        <v>411588</v>
      </c>
      <c r="C827" s="21">
        <f>VLOOKUP(TotalMov[[#This Row],[Order]],'Total Mov by SS'!B:C,2,0)</f>
        <v>128</v>
      </c>
      <c r="D827" s="21" t="s">
        <v>59</v>
      </c>
      <c r="E827" s="21" t="s">
        <v>114</v>
      </c>
      <c r="F827" s="21" t="s">
        <v>102</v>
      </c>
      <c r="G827" s="21" t="s">
        <v>105</v>
      </c>
      <c r="H827" s="21" t="s">
        <v>100</v>
      </c>
      <c r="I827" s="21" t="s">
        <v>106</v>
      </c>
      <c r="J827" s="22">
        <v>43643</v>
      </c>
      <c r="K827" s="23">
        <v>0.57396990740741005</v>
      </c>
      <c r="L827" s="22">
        <v>43643</v>
      </c>
      <c r="M827" s="23">
        <v>0.57396990740741005</v>
      </c>
      <c r="N827" s="24">
        <v>45</v>
      </c>
      <c r="O827" s="21" t="s">
        <v>66</v>
      </c>
      <c r="P827" s="24">
        <f>TotalMov[[#This Row],[Confirmed activ. 3 (ILE03)]]</f>
        <v>45</v>
      </c>
      <c r="Q827" s="24">
        <v>45</v>
      </c>
      <c r="R827" s="21" t="s">
        <v>66</v>
      </c>
      <c r="S827" s="21" t="s">
        <v>72</v>
      </c>
    </row>
    <row r="828" spans="1:19" x14ac:dyDescent="0.35">
      <c r="A828" s="21">
        <v>1531227</v>
      </c>
      <c r="B828" s="53">
        <v>411588</v>
      </c>
      <c r="C828" s="21">
        <f>VLOOKUP(TotalMov[[#This Row],[Order]],'Total Mov by SS'!B:C,2,0)</f>
        <v>128</v>
      </c>
      <c r="D828" s="21" t="s">
        <v>107</v>
      </c>
      <c r="E828" s="21" t="s">
        <v>60</v>
      </c>
      <c r="F828" s="21" t="s">
        <v>61</v>
      </c>
      <c r="G828" s="21" t="s">
        <v>90</v>
      </c>
      <c r="H828" s="21" t="s">
        <v>63</v>
      </c>
      <c r="I828" s="21" t="s">
        <v>108</v>
      </c>
      <c r="J828" s="22">
        <v>43627</v>
      </c>
      <c r="K828" s="23">
        <v>0.32008101851852</v>
      </c>
      <c r="L828" s="22">
        <v>43629</v>
      </c>
      <c r="M828" s="23">
        <v>0.62179398148148002</v>
      </c>
      <c r="N828" s="25">
        <v>20.558</v>
      </c>
      <c r="O828" s="21" t="s">
        <v>77</v>
      </c>
      <c r="P828" s="24">
        <f>TotalMov[[#This Row],[Confirmed activ. 3 (ILE03)]]*60</f>
        <v>1233.48</v>
      </c>
      <c r="Q828" s="24">
        <v>1</v>
      </c>
      <c r="R828" s="21" t="s">
        <v>66</v>
      </c>
      <c r="S828" s="21" t="s">
        <v>67</v>
      </c>
    </row>
    <row r="829" spans="1:19" x14ac:dyDescent="0.35">
      <c r="A829" s="21">
        <v>1531227</v>
      </c>
      <c r="B829" s="53">
        <v>411588</v>
      </c>
      <c r="C829" s="21">
        <f>VLOOKUP(TotalMov[[#This Row],[Order]],'Total Mov by SS'!B:C,2,0)</f>
        <v>128</v>
      </c>
      <c r="D829" s="21" t="s">
        <v>109</v>
      </c>
      <c r="E829" s="21" t="s">
        <v>95</v>
      </c>
      <c r="F829" s="21" t="s">
        <v>83</v>
      </c>
      <c r="G829" s="21" t="s">
        <v>90</v>
      </c>
      <c r="H829" s="21" t="s">
        <v>84</v>
      </c>
      <c r="I829" s="21" t="s">
        <v>110</v>
      </c>
      <c r="J829" s="22"/>
      <c r="K829" s="23">
        <v>0</v>
      </c>
      <c r="L829" s="22"/>
      <c r="M829" s="23">
        <v>0</v>
      </c>
      <c r="N829" s="25">
        <v>0</v>
      </c>
      <c r="O829" s="21" t="s">
        <v>93</v>
      </c>
      <c r="P829" s="24"/>
      <c r="Q829" s="24">
        <v>5</v>
      </c>
      <c r="R829" s="21" t="s">
        <v>66</v>
      </c>
      <c r="S829" s="21" t="s">
        <v>94</v>
      </c>
    </row>
    <row r="830" spans="1:19" x14ac:dyDescent="0.35">
      <c r="A830" s="21">
        <v>1531228</v>
      </c>
      <c r="B830" s="53">
        <v>411588</v>
      </c>
      <c r="C830" s="21">
        <f>VLOOKUP(TotalMov[[#This Row],[Order]],'Total Mov by SS'!B:C,2,0)</f>
        <v>128</v>
      </c>
      <c r="D830" s="21" t="s">
        <v>59</v>
      </c>
      <c r="E830" s="21" t="s">
        <v>60</v>
      </c>
      <c r="F830" s="21" t="s">
        <v>83</v>
      </c>
      <c r="G830" s="21" t="s">
        <v>62</v>
      </c>
      <c r="H830" s="21" t="s">
        <v>84</v>
      </c>
      <c r="I830" s="21" t="s">
        <v>111</v>
      </c>
      <c r="J830" s="22">
        <v>43612</v>
      </c>
      <c r="K830" s="23">
        <v>0.77747685185185</v>
      </c>
      <c r="L830" s="22">
        <v>43613</v>
      </c>
      <c r="M830" s="23">
        <v>0.44711805555556</v>
      </c>
      <c r="N830" s="25">
        <v>53.383000000000003</v>
      </c>
      <c r="O830" s="21" t="s">
        <v>66</v>
      </c>
      <c r="P830" s="24">
        <f>TotalMov[[#This Row],[Confirmed activ. 3 (ILE03)]]</f>
        <v>53.383000000000003</v>
      </c>
      <c r="Q830" s="24">
        <v>40</v>
      </c>
      <c r="R830" s="21" t="s">
        <v>66</v>
      </c>
      <c r="S830" s="21" t="s">
        <v>67</v>
      </c>
    </row>
    <row r="831" spans="1:19" x14ac:dyDescent="0.35">
      <c r="A831" s="21">
        <v>1531228</v>
      </c>
      <c r="B831" s="53">
        <v>411588</v>
      </c>
      <c r="C831" s="21">
        <f>VLOOKUP(TotalMov[[#This Row],[Order]],'Total Mov by SS'!B:C,2,0)</f>
        <v>128</v>
      </c>
      <c r="D831" s="21" t="s">
        <v>59</v>
      </c>
      <c r="E831" s="21" t="s">
        <v>68</v>
      </c>
      <c r="F831" s="21" t="s">
        <v>61</v>
      </c>
      <c r="G831" s="21" t="s">
        <v>62</v>
      </c>
      <c r="H831" s="21" t="s">
        <v>63</v>
      </c>
      <c r="I831" s="21" t="s">
        <v>64</v>
      </c>
      <c r="J831" s="22">
        <v>43613</v>
      </c>
      <c r="K831" s="23">
        <v>0.44756944444444002</v>
      </c>
      <c r="L831" s="22">
        <v>43613</v>
      </c>
      <c r="M831" s="23">
        <v>0.46883101851851999</v>
      </c>
      <c r="N831" s="25">
        <v>7.65</v>
      </c>
      <c r="O831" s="21" t="s">
        <v>66</v>
      </c>
      <c r="P831" s="24">
        <f>TotalMov[[#This Row],[Confirmed activ. 3 (ILE03)]]</f>
        <v>7.65</v>
      </c>
      <c r="Q831" s="24">
        <v>15</v>
      </c>
      <c r="R831" s="21" t="s">
        <v>66</v>
      </c>
      <c r="S831" s="21" t="s">
        <v>67</v>
      </c>
    </row>
    <row r="832" spans="1:19" x14ac:dyDescent="0.35">
      <c r="A832" s="21">
        <v>1531228</v>
      </c>
      <c r="B832" s="53">
        <v>411588</v>
      </c>
      <c r="C832" s="21">
        <f>VLOOKUP(TotalMov[[#This Row],[Order]],'Total Mov by SS'!B:C,2,0)</f>
        <v>128</v>
      </c>
      <c r="D832" s="21" t="s">
        <v>59</v>
      </c>
      <c r="E832" s="21" t="s">
        <v>73</v>
      </c>
      <c r="F832" s="21" t="s">
        <v>69</v>
      </c>
      <c r="G832" s="21" t="s">
        <v>62</v>
      </c>
      <c r="H832" s="21" t="s">
        <v>70</v>
      </c>
      <c r="I832" s="21" t="s">
        <v>71</v>
      </c>
      <c r="J832" s="22">
        <v>43613</v>
      </c>
      <c r="K832" s="23">
        <v>0.50585648148147999</v>
      </c>
      <c r="L832" s="22">
        <v>43613</v>
      </c>
      <c r="M832" s="23">
        <v>0.50585648148147999</v>
      </c>
      <c r="N832" s="24">
        <v>20</v>
      </c>
      <c r="O832" s="21" t="s">
        <v>66</v>
      </c>
      <c r="P832" s="24">
        <f>TotalMov[[#This Row],[Confirmed activ. 3 (ILE03)]]</f>
        <v>20</v>
      </c>
      <c r="Q832" s="24">
        <v>20</v>
      </c>
      <c r="R832" s="21" t="s">
        <v>66</v>
      </c>
      <c r="S832" s="21" t="s">
        <v>72</v>
      </c>
    </row>
    <row r="833" spans="1:19" x14ac:dyDescent="0.35">
      <c r="A833" s="21">
        <v>1531228</v>
      </c>
      <c r="B833" s="53">
        <v>411588</v>
      </c>
      <c r="C833" s="21">
        <f>VLOOKUP(TotalMov[[#This Row],[Order]],'Total Mov by SS'!B:C,2,0)</f>
        <v>128</v>
      </c>
      <c r="D833" s="21" t="s">
        <v>59</v>
      </c>
      <c r="E833" s="21" t="s">
        <v>75</v>
      </c>
      <c r="F833" s="21" t="s">
        <v>61</v>
      </c>
      <c r="G833" s="21" t="s">
        <v>62</v>
      </c>
      <c r="H833" s="21" t="s">
        <v>63</v>
      </c>
      <c r="I833" s="21" t="s">
        <v>74</v>
      </c>
      <c r="J833" s="22">
        <v>43615</v>
      </c>
      <c r="K833" s="23">
        <v>0.31809027777777998</v>
      </c>
      <c r="L833" s="22">
        <v>43626</v>
      </c>
      <c r="M833" s="23">
        <v>0.50465277777777995</v>
      </c>
      <c r="N833" s="25">
        <v>9.4830000000000005</v>
      </c>
      <c r="O833" s="21" t="s">
        <v>77</v>
      </c>
      <c r="P833" s="24">
        <f>TotalMov[[#This Row],[Confirmed activ. 3 (ILE03)]]*60</f>
        <v>568.98</v>
      </c>
      <c r="Q833" s="24">
        <v>350</v>
      </c>
      <c r="R833" s="21" t="s">
        <v>66</v>
      </c>
      <c r="S833" s="21" t="s">
        <v>67</v>
      </c>
    </row>
    <row r="834" spans="1:19" x14ac:dyDescent="0.35">
      <c r="A834" s="21">
        <v>1531228</v>
      </c>
      <c r="B834" s="53">
        <v>411588</v>
      </c>
      <c r="C834" s="21">
        <f>VLOOKUP(TotalMov[[#This Row],[Order]],'Total Mov by SS'!B:C,2,0)</f>
        <v>128</v>
      </c>
      <c r="D834" s="21" t="s">
        <v>59</v>
      </c>
      <c r="E834" s="21" t="s">
        <v>78</v>
      </c>
      <c r="F834" s="21" t="s">
        <v>61</v>
      </c>
      <c r="G834" s="21" t="s">
        <v>62</v>
      </c>
      <c r="H834" s="21" t="s">
        <v>63</v>
      </c>
      <c r="I834" s="21" t="s">
        <v>76</v>
      </c>
      <c r="J834" s="22">
        <v>43626</v>
      </c>
      <c r="K834" s="23">
        <v>0.50483796296296002</v>
      </c>
      <c r="L834" s="22">
        <v>43629</v>
      </c>
      <c r="M834" s="23">
        <v>0.42828703703704002</v>
      </c>
      <c r="N834" s="25">
        <v>18.814</v>
      </c>
      <c r="O834" s="21" t="s">
        <v>77</v>
      </c>
      <c r="P834" s="24">
        <f>TotalMov[[#This Row],[Confirmed activ. 3 (ILE03)]]*60</f>
        <v>1128.8399999999999</v>
      </c>
      <c r="Q834" s="24">
        <v>1020</v>
      </c>
      <c r="R834" s="21" t="s">
        <v>66</v>
      </c>
      <c r="S834" s="21" t="s">
        <v>67</v>
      </c>
    </row>
    <row r="835" spans="1:19" x14ac:dyDescent="0.35">
      <c r="A835" s="21">
        <v>1531228</v>
      </c>
      <c r="B835" s="53">
        <v>411588</v>
      </c>
      <c r="C835" s="21">
        <f>VLOOKUP(TotalMov[[#This Row],[Order]],'Total Mov by SS'!B:C,2,0)</f>
        <v>128</v>
      </c>
      <c r="D835" s="21" t="s">
        <v>59</v>
      </c>
      <c r="E835" s="21" t="s">
        <v>80</v>
      </c>
      <c r="F835" s="21" t="s">
        <v>61</v>
      </c>
      <c r="G835" s="21" t="s">
        <v>62</v>
      </c>
      <c r="H835" s="21" t="s">
        <v>63</v>
      </c>
      <c r="I835" s="21" t="s">
        <v>112</v>
      </c>
      <c r="J835" s="22">
        <v>43629</v>
      </c>
      <c r="K835" s="23">
        <v>0.42849537037037</v>
      </c>
      <c r="L835" s="22">
        <v>43629</v>
      </c>
      <c r="M835" s="23">
        <v>0.52259259259259006</v>
      </c>
      <c r="N835" s="25">
        <v>2.258</v>
      </c>
      <c r="O835" s="21" t="s">
        <v>77</v>
      </c>
      <c r="P835" s="24">
        <f>TotalMov[[#This Row],[Confirmed activ. 3 (ILE03)]]*60</f>
        <v>135.47999999999999</v>
      </c>
      <c r="Q835" s="24">
        <v>50</v>
      </c>
      <c r="R835" s="21" t="s">
        <v>66</v>
      </c>
      <c r="S835" s="21" t="s">
        <v>67</v>
      </c>
    </row>
    <row r="836" spans="1:19" x14ac:dyDescent="0.35">
      <c r="A836" s="21">
        <v>1531228</v>
      </c>
      <c r="B836" s="53">
        <v>411588</v>
      </c>
      <c r="C836" s="21">
        <f>VLOOKUP(TotalMov[[#This Row],[Order]],'Total Mov by SS'!B:C,2,0)</f>
        <v>128</v>
      </c>
      <c r="D836" s="21" t="s">
        <v>59</v>
      </c>
      <c r="E836" s="21" t="s">
        <v>82</v>
      </c>
      <c r="F836" s="21" t="s">
        <v>89</v>
      </c>
      <c r="G836" s="21" t="s">
        <v>90</v>
      </c>
      <c r="H836" s="21" t="s">
        <v>91</v>
      </c>
      <c r="I836" s="21" t="s">
        <v>92</v>
      </c>
      <c r="J836" s="22"/>
      <c r="K836" s="23">
        <v>0</v>
      </c>
      <c r="L836" s="22"/>
      <c r="M836" s="23">
        <v>0</v>
      </c>
      <c r="N836" s="25">
        <v>0</v>
      </c>
      <c r="O836" s="21" t="s">
        <v>93</v>
      </c>
      <c r="P836" s="24"/>
      <c r="Q836" s="24">
        <v>0</v>
      </c>
      <c r="R836" s="21" t="s">
        <v>66</v>
      </c>
      <c r="S836" s="21" t="s">
        <v>94</v>
      </c>
    </row>
    <row r="837" spans="1:19" x14ac:dyDescent="0.35">
      <c r="A837" s="21">
        <v>1531228</v>
      </c>
      <c r="B837" s="53">
        <v>411588</v>
      </c>
      <c r="C837" s="21">
        <f>VLOOKUP(TotalMov[[#This Row],[Order]],'Total Mov by SS'!B:C,2,0)</f>
        <v>128</v>
      </c>
      <c r="D837" s="21" t="s">
        <v>59</v>
      </c>
      <c r="E837" s="21" t="s">
        <v>85</v>
      </c>
      <c r="F837" s="21" t="s">
        <v>69</v>
      </c>
      <c r="G837" s="21" t="s">
        <v>62</v>
      </c>
      <c r="H837" s="21" t="s">
        <v>70</v>
      </c>
      <c r="I837" s="21" t="s">
        <v>79</v>
      </c>
      <c r="J837" s="22">
        <v>43629</v>
      </c>
      <c r="K837" s="23">
        <v>0.57130787037037001</v>
      </c>
      <c r="L837" s="22">
        <v>43629</v>
      </c>
      <c r="M837" s="23">
        <v>0.57130787037037001</v>
      </c>
      <c r="N837" s="24">
        <v>20</v>
      </c>
      <c r="O837" s="21" t="s">
        <v>66</v>
      </c>
      <c r="P837" s="24">
        <f>TotalMov[[#This Row],[Confirmed activ. 3 (ILE03)]]</f>
        <v>20</v>
      </c>
      <c r="Q837" s="24">
        <v>20</v>
      </c>
      <c r="R837" s="21" t="s">
        <v>66</v>
      </c>
      <c r="S837" s="21" t="s">
        <v>72</v>
      </c>
    </row>
    <row r="838" spans="1:19" x14ac:dyDescent="0.35">
      <c r="A838" s="21">
        <v>1531228</v>
      </c>
      <c r="B838" s="53">
        <v>411588</v>
      </c>
      <c r="C838" s="21">
        <f>VLOOKUP(TotalMov[[#This Row],[Order]],'Total Mov by SS'!B:C,2,0)</f>
        <v>128</v>
      </c>
      <c r="D838" s="21" t="s">
        <v>59</v>
      </c>
      <c r="E838" s="21" t="s">
        <v>88</v>
      </c>
      <c r="F838" s="21" t="s">
        <v>69</v>
      </c>
      <c r="G838" s="21" t="s">
        <v>62</v>
      </c>
      <c r="H838" s="21" t="s">
        <v>70</v>
      </c>
      <c r="I838" s="21" t="s">
        <v>81</v>
      </c>
      <c r="J838" s="22">
        <v>43629</v>
      </c>
      <c r="K838" s="23">
        <v>0.57140046296295999</v>
      </c>
      <c r="L838" s="22">
        <v>43629</v>
      </c>
      <c r="M838" s="23">
        <v>0.57140046296295999</v>
      </c>
      <c r="N838" s="24">
        <v>20</v>
      </c>
      <c r="O838" s="21" t="s">
        <v>66</v>
      </c>
      <c r="P838" s="24">
        <f>TotalMov[[#This Row],[Confirmed activ. 3 (ILE03)]]</f>
        <v>20</v>
      </c>
      <c r="Q838" s="24">
        <v>20</v>
      </c>
      <c r="R838" s="21" t="s">
        <v>66</v>
      </c>
      <c r="S838" s="21" t="s">
        <v>72</v>
      </c>
    </row>
    <row r="839" spans="1:19" x14ac:dyDescent="0.35">
      <c r="A839" s="21">
        <v>1531228</v>
      </c>
      <c r="B839" s="53">
        <v>411588</v>
      </c>
      <c r="C839" s="21">
        <f>VLOOKUP(TotalMov[[#This Row],[Order]],'Total Mov by SS'!B:C,2,0)</f>
        <v>128</v>
      </c>
      <c r="D839" s="21" t="s">
        <v>59</v>
      </c>
      <c r="E839" s="21" t="s">
        <v>95</v>
      </c>
      <c r="F839" s="21" t="s">
        <v>83</v>
      </c>
      <c r="G839" s="21" t="s">
        <v>62</v>
      </c>
      <c r="H839" s="21" t="s">
        <v>84</v>
      </c>
      <c r="I839" s="21" t="s">
        <v>84</v>
      </c>
      <c r="J839" s="22">
        <v>43629</v>
      </c>
      <c r="K839" s="23">
        <v>0.95125000000000004</v>
      </c>
      <c r="L839" s="22">
        <v>43631</v>
      </c>
      <c r="M839" s="23">
        <v>0.60826388888889005</v>
      </c>
      <c r="N839" s="25">
        <v>7.78</v>
      </c>
      <c r="O839" s="21" t="s">
        <v>77</v>
      </c>
      <c r="P839" s="24">
        <f>TotalMov[[#This Row],[Confirmed activ. 3 (ILE03)]]*60</f>
        <v>466.8</v>
      </c>
      <c r="Q839" s="24">
        <v>450</v>
      </c>
      <c r="R839" s="21" t="s">
        <v>66</v>
      </c>
      <c r="S839" s="21" t="s">
        <v>67</v>
      </c>
    </row>
    <row r="840" spans="1:19" x14ac:dyDescent="0.35">
      <c r="A840" s="21">
        <v>1531228</v>
      </c>
      <c r="B840" s="53">
        <v>411588</v>
      </c>
      <c r="C840" s="21">
        <f>VLOOKUP(TotalMov[[#This Row],[Order]],'Total Mov by SS'!B:C,2,0)</f>
        <v>128</v>
      </c>
      <c r="D840" s="21" t="s">
        <v>59</v>
      </c>
      <c r="E840" s="21" t="s">
        <v>97</v>
      </c>
      <c r="F840" s="21" t="s">
        <v>86</v>
      </c>
      <c r="G840" s="21" t="s">
        <v>62</v>
      </c>
      <c r="H840" s="21" t="s">
        <v>87</v>
      </c>
      <c r="I840" s="21" t="s">
        <v>87</v>
      </c>
      <c r="J840" s="22">
        <v>43632</v>
      </c>
      <c r="K840" s="23">
        <v>0.36436342592593002</v>
      </c>
      <c r="L840" s="22">
        <v>43632</v>
      </c>
      <c r="M840" s="23">
        <v>0.36436342592593002</v>
      </c>
      <c r="N840" s="24">
        <v>20</v>
      </c>
      <c r="O840" s="21" t="s">
        <v>66</v>
      </c>
      <c r="P840" s="24">
        <f>TotalMov[[#This Row],[Confirmed activ. 3 (ILE03)]]</f>
        <v>20</v>
      </c>
      <c r="Q840" s="24">
        <v>20</v>
      </c>
      <c r="R840" s="21" t="s">
        <v>66</v>
      </c>
      <c r="S840" s="21" t="s">
        <v>72</v>
      </c>
    </row>
    <row r="841" spans="1:19" x14ac:dyDescent="0.35">
      <c r="A841" s="21">
        <v>1531228</v>
      </c>
      <c r="B841" s="53">
        <v>411588</v>
      </c>
      <c r="C841" s="21">
        <f>VLOOKUP(TotalMov[[#This Row],[Order]],'Total Mov by SS'!B:C,2,0)</f>
        <v>128</v>
      </c>
      <c r="D841" s="21" t="s">
        <v>59</v>
      </c>
      <c r="E841" s="21" t="s">
        <v>99</v>
      </c>
      <c r="F841" s="21" t="s">
        <v>61</v>
      </c>
      <c r="G841" s="21" t="s">
        <v>62</v>
      </c>
      <c r="H841" s="21" t="s">
        <v>63</v>
      </c>
      <c r="I841" s="21" t="s">
        <v>96</v>
      </c>
      <c r="J841" s="22">
        <v>43641</v>
      </c>
      <c r="K841" s="23">
        <v>0.41228009259259002</v>
      </c>
      <c r="L841" s="22">
        <v>43641</v>
      </c>
      <c r="M841" s="23">
        <v>0.67537037037036995</v>
      </c>
      <c r="N841" s="25">
        <v>1.597</v>
      </c>
      <c r="O841" s="21" t="s">
        <v>77</v>
      </c>
      <c r="P841" s="24">
        <f>TotalMov[[#This Row],[Confirmed activ. 3 (ILE03)]]*60</f>
        <v>95.82</v>
      </c>
      <c r="Q841" s="24">
        <v>100</v>
      </c>
      <c r="R841" s="21" t="s">
        <v>66</v>
      </c>
      <c r="S841" s="21" t="s">
        <v>67</v>
      </c>
    </row>
    <row r="842" spans="1:19" x14ac:dyDescent="0.35">
      <c r="A842" s="21">
        <v>1531228</v>
      </c>
      <c r="B842" s="53">
        <v>411588</v>
      </c>
      <c r="C842" s="21">
        <f>VLOOKUP(TotalMov[[#This Row],[Order]],'Total Mov by SS'!B:C,2,0)</f>
        <v>128</v>
      </c>
      <c r="D842" s="21" t="s">
        <v>59</v>
      </c>
      <c r="E842" s="21" t="s">
        <v>101</v>
      </c>
      <c r="F842" s="21" t="s">
        <v>69</v>
      </c>
      <c r="G842" s="21" t="s">
        <v>62</v>
      </c>
      <c r="H842" s="21" t="s">
        <v>70</v>
      </c>
      <c r="I842" s="21" t="s">
        <v>98</v>
      </c>
      <c r="J842" s="22">
        <v>43641</v>
      </c>
      <c r="K842" s="23">
        <v>0.73423611111110998</v>
      </c>
      <c r="L842" s="22">
        <v>43641</v>
      </c>
      <c r="M842" s="23">
        <v>0.73423611111110998</v>
      </c>
      <c r="N842" s="24">
        <v>20</v>
      </c>
      <c r="O842" s="21" t="s">
        <v>66</v>
      </c>
      <c r="P842" s="24">
        <f>TotalMov[[#This Row],[Confirmed activ. 3 (ILE03)]]</f>
        <v>20</v>
      </c>
      <c r="Q842" s="24">
        <v>20</v>
      </c>
      <c r="R842" s="21" t="s">
        <v>66</v>
      </c>
      <c r="S842" s="21" t="s">
        <v>72</v>
      </c>
    </row>
    <row r="843" spans="1:19" x14ac:dyDescent="0.35">
      <c r="A843" s="21">
        <v>1531228</v>
      </c>
      <c r="B843" s="53">
        <v>411588</v>
      </c>
      <c r="C843" s="21">
        <f>VLOOKUP(TotalMov[[#This Row],[Order]],'Total Mov by SS'!B:C,2,0)</f>
        <v>128</v>
      </c>
      <c r="D843" s="21" t="s">
        <v>59</v>
      </c>
      <c r="E843" s="21" t="s">
        <v>104</v>
      </c>
      <c r="F843" s="21" t="s">
        <v>69</v>
      </c>
      <c r="G843" s="21" t="s">
        <v>62</v>
      </c>
      <c r="H843" s="21" t="s">
        <v>70</v>
      </c>
      <c r="I843" s="21" t="s">
        <v>100</v>
      </c>
      <c r="J843" s="22">
        <v>43641</v>
      </c>
      <c r="K843" s="23">
        <v>0.73432870370369996</v>
      </c>
      <c r="L843" s="22">
        <v>43641</v>
      </c>
      <c r="M843" s="23">
        <v>0.73432870370369996</v>
      </c>
      <c r="N843" s="24">
        <v>30</v>
      </c>
      <c r="O843" s="21" t="s">
        <v>66</v>
      </c>
      <c r="P843" s="24">
        <f>TotalMov[[#This Row],[Confirmed activ. 3 (ILE03)]]</f>
        <v>30</v>
      </c>
      <c r="Q843" s="24">
        <v>30</v>
      </c>
      <c r="R843" s="21" t="s">
        <v>66</v>
      </c>
      <c r="S843" s="21" t="s">
        <v>72</v>
      </c>
    </row>
    <row r="844" spans="1:19" x14ac:dyDescent="0.35">
      <c r="A844" s="21">
        <v>1531228</v>
      </c>
      <c r="B844" s="53">
        <v>411588</v>
      </c>
      <c r="C844" s="21">
        <f>VLOOKUP(TotalMov[[#This Row],[Order]],'Total Mov by SS'!B:C,2,0)</f>
        <v>128</v>
      </c>
      <c r="D844" s="21" t="s">
        <v>59</v>
      </c>
      <c r="E844" s="21" t="s">
        <v>113</v>
      </c>
      <c r="F844" s="21" t="s">
        <v>102</v>
      </c>
      <c r="G844" s="21" t="s">
        <v>62</v>
      </c>
      <c r="H844" s="21" t="s">
        <v>100</v>
      </c>
      <c r="I844" s="21" t="s">
        <v>103</v>
      </c>
      <c r="J844" s="22">
        <v>43643</v>
      </c>
      <c r="K844" s="23">
        <v>0.41538194444443999</v>
      </c>
      <c r="L844" s="22">
        <v>43643</v>
      </c>
      <c r="M844" s="23">
        <v>0.41538194444443999</v>
      </c>
      <c r="N844" s="24">
        <v>30</v>
      </c>
      <c r="O844" s="21" t="s">
        <v>66</v>
      </c>
      <c r="P844" s="24">
        <f>TotalMov[[#This Row],[Confirmed activ. 3 (ILE03)]]</f>
        <v>30</v>
      </c>
      <c r="Q844" s="24">
        <v>30</v>
      </c>
      <c r="R844" s="21" t="s">
        <v>66</v>
      </c>
      <c r="S844" s="21" t="s">
        <v>72</v>
      </c>
    </row>
    <row r="845" spans="1:19" x14ac:dyDescent="0.35">
      <c r="A845" s="21">
        <v>1531228</v>
      </c>
      <c r="B845" s="53">
        <v>411588</v>
      </c>
      <c r="C845" s="21">
        <f>VLOOKUP(TotalMov[[#This Row],[Order]],'Total Mov by SS'!B:C,2,0)</f>
        <v>128</v>
      </c>
      <c r="D845" s="21" t="s">
        <v>59</v>
      </c>
      <c r="E845" s="21" t="s">
        <v>114</v>
      </c>
      <c r="F845" s="21" t="s">
        <v>102</v>
      </c>
      <c r="G845" s="21" t="s">
        <v>105</v>
      </c>
      <c r="H845" s="21" t="s">
        <v>100</v>
      </c>
      <c r="I845" s="21" t="s">
        <v>106</v>
      </c>
      <c r="J845" s="22">
        <v>43643</v>
      </c>
      <c r="K845" s="23">
        <v>0.62513888888889002</v>
      </c>
      <c r="L845" s="22">
        <v>43643</v>
      </c>
      <c r="M845" s="23">
        <v>0.62513888888889002</v>
      </c>
      <c r="N845" s="24">
        <v>45</v>
      </c>
      <c r="O845" s="21" t="s">
        <v>66</v>
      </c>
      <c r="P845" s="24">
        <f>TotalMov[[#This Row],[Confirmed activ. 3 (ILE03)]]</f>
        <v>45</v>
      </c>
      <c r="Q845" s="24">
        <v>45</v>
      </c>
      <c r="R845" s="21" t="s">
        <v>66</v>
      </c>
      <c r="S845" s="21" t="s">
        <v>72</v>
      </c>
    </row>
    <row r="846" spans="1:19" x14ac:dyDescent="0.35">
      <c r="A846" s="21">
        <v>1531228</v>
      </c>
      <c r="B846" s="53">
        <v>411588</v>
      </c>
      <c r="C846" s="21">
        <f>VLOOKUP(TotalMov[[#This Row],[Order]],'Total Mov by SS'!B:C,2,0)</f>
        <v>128</v>
      </c>
      <c r="D846" s="21" t="s">
        <v>107</v>
      </c>
      <c r="E846" s="21" t="s">
        <v>60</v>
      </c>
      <c r="F846" s="21" t="s">
        <v>61</v>
      </c>
      <c r="G846" s="21" t="s">
        <v>90</v>
      </c>
      <c r="H846" s="21" t="s">
        <v>63</v>
      </c>
      <c r="I846" s="21" t="s">
        <v>108</v>
      </c>
      <c r="J846" s="22">
        <v>43633</v>
      </c>
      <c r="K846" s="23">
        <v>0.50451388888889004</v>
      </c>
      <c r="L846" s="22">
        <v>43641</v>
      </c>
      <c r="M846" s="23">
        <v>0.69841435185184997</v>
      </c>
      <c r="N846" s="25">
        <v>10.069000000000001</v>
      </c>
      <c r="O846" s="21" t="s">
        <v>77</v>
      </c>
      <c r="P846" s="24">
        <f>TotalMov[[#This Row],[Confirmed activ. 3 (ILE03)]]*60</f>
        <v>604.1400000000001</v>
      </c>
      <c r="Q846" s="24">
        <v>1</v>
      </c>
      <c r="R846" s="21" t="s">
        <v>66</v>
      </c>
      <c r="S846" s="21" t="s">
        <v>67</v>
      </c>
    </row>
    <row r="847" spans="1:19" x14ac:dyDescent="0.35">
      <c r="A847" s="21">
        <v>1531228</v>
      </c>
      <c r="B847" s="53">
        <v>411588</v>
      </c>
      <c r="C847" s="21">
        <f>VLOOKUP(TotalMov[[#This Row],[Order]],'Total Mov by SS'!B:C,2,0)</f>
        <v>128</v>
      </c>
      <c r="D847" s="21" t="s">
        <v>109</v>
      </c>
      <c r="E847" s="21" t="s">
        <v>95</v>
      </c>
      <c r="F847" s="21" t="s">
        <v>83</v>
      </c>
      <c r="G847" s="21" t="s">
        <v>90</v>
      </c>
      <c r="H847" s="21" t="s">
        <v>84</v>
      </c>
      <c r="I847" s="21" t="s">
        <v>110</v>
      </c>
      <c r="J847" s="22">
        <v>43629</v>
      </c>
      <c r="K847" s="23">
        <v>0.64509259259259</v>
      </c>
      <c r="L847" s="22">
        <v>43629</v>
      </c>
      <c r="M847" s="23">
        <v>0.95440972222221998</v>
      </c>
      <c r="N847" s="25">
        <v>1.863</v>
      </c>
      <c r="O847" s="21" t="s">
        <v>77</v>
      </c>
      <c r="P847" s="24">
        <f>TotalMov[[#This Row],[Confirmed activ. 3 (ILE03)]]*60</f>
        <v>111.78</v>
      </c>
      <c r="Q847" s="24">
        <v>5</v>
      </c>
      <c r="R847" s="21" t="s">
        <v>66</v>
      </c>
      <c r="S847" s="21" t="s">
        <v>67</v>
      </c>
    </row>
    <row r="848" spans="1:19" x14ac:dyDescent="0.35">
      <c r="A848" s="21">
        <v>1531229</v>
      </c>
      <c r="B848" s="53">
        <v>411588</v>
      </c>
      <c r="C848" s="21">
        <f>VLOOKUP(TotalMov[[#This Row],[Order]],'Total Mov by SS'!B:C,2,0)</f>
        <v>128</v>
      </c>
      <c r="D848" s="21" t="s">
        <v>59</v>
      </c>
      <c r="E848" s="21" t="s">
        <v>60</v>
      </c>
      <c r="F848" s="21" t="s">
        <v>83</v>
      </c>
      <c r="G848" s="21" t="s">
        <v>62</v>
      </c>
      <c r="H848" s="21" t="s">
        <v>84</v>
      </c>
      <c r="I848" s="21" t="s">
        <v>111</v>
      </c>
      <c r="J848" s="22">
        <v>43614</v>
      </c>
      <c r="K848" s="23">
        <v>0.64480324074074002</v>
      </c>
      <c r="L848" s="22">
        <v>43615</v>
      </c>
      <c r="M848" s="23">
        <v>0.25002314814815002</v>
      </c>
      <c r="N848" s="25">
        <v>2.3940000000000001</v>
      </c>
      <c r="O848" s="21" t="s">
        <v>77</v>
      </c>
      <c r="P848" s="24">
        <f>TotalMov[[#This Row],[Confirmed activ. 3 (ILE03)]]*60</f>
        <v>143.64000000000001</v>
      </c>
      <c r="Q848" s="24">
        <v>40</v>
      </c>
      <c r="R848" s="21" t="s">
        <v>66</v>
      </c>
      <c r="S848" s="21" t="s">
        <v>67</v>
      </c>
    </row>
    <row r="849" spans="1:19" x14ac:dyDescent="0.35">
      <c r="A849" s="21">
        <v>1531229</v>
      </c>
      <c r="B849" s="53">
        <v>411588</v>
      </c>
      <c r="C849" s="21">
        <f>VLOOKUP(TotalMov[[#This Row],[Order]],'Total Mov by SS'!B:C,2,0)</f>
        <v>128</v>
      </c>
      <c r="D849" s="21" t="s">
        <v>59</v>
      </c>
      <c r="E849" s="21" t="s">
        <v>68</v>
      </c>
      <c r="F849" s="21" t="s">
        <v>61</v>
      </c>
      <c r="G849" s="21" t="s">
        <v>62</v>
      </c>
      <c r="H849" s="21" t="s">
        <v>63</v>
      </c>
      <c r="I849" s="21" t="s">
        <v>64</v>
      </c>
      <c r="J849" s="22">
        <v>43615</v>
      </c>
      <c r="K849" s="23">
        <v>0.53072916666667003</v>
      </c>
      <c r="L849" s="22">
        <v>43615</v>
      </c>
      <c r="M849" s="23">
        <v>0.57674768518519004</v>
      </c>
      <c r="N849" s="25">
        <v>22.082999999999998</v>
      </c>
      <c r="O849" s="21" t="s">
        <v>66</v>
      </c>
      <c r="P849" s="24">
        <f>TotalMov[[#This Row],[Confirmed activ. 3 (ILE03)]]</f>
        <v>22.082999999999998</v>
      </c>
      <c r="Q849" s="24">
        <v>15</v>
      </c>
      <c r="R849" s="21" t="s">
        <v>66</v>
      </c>
      <c r="S849" s="21" t="s">
        <v>67</v>
      </c>
    </row>
    <row r="850" spans="1:19" x14ac:dyDescent="0.35">
      <c r="A850" s="21">
        <v>1531229</v>
      </c>
      <c r="B850" s="53">
        <v>411588</v>
      </c>
      <c r="C850" s="21">
        <f>VLOOKUP(TotalMov[[#This Row],[Order]],'Total Mov by SS'!B:C,2,0)</f>
        <v>128</v>
      </c>
      <c r="D850" s="21" t="s">
        <v>59</v>
      </c>
      <c r="E850" s="21" t="s">
        <v>73</v>
      </c>
      <c r="F850" s="21" t="s">
        <v>69</v>
      </c>
      <c r="G850" s="21" t="s">
        <v>62</v>
      </c>
      <c r="H850" s="21" t="s">
        <v>70</v>
      </c>
      <c r="I850" s="21" t="s">
        <v>71</v>
      </c>
      <c r="J850" s="22">
        <v>43628</v>
      </c>
      <c r="K850" s="23">
        <v>0.67707175925926</v>
      </c>
      <c r="L850" s="22">
        <v>43628</v>
      </c>
      <c r="M850" s="23">
        <v>0.67707175925926</v>
      </c>
      <c r="N850" s="24">
        <v>20</v>
      </c>
      <c r="O850" s="21" t="s">
        <v>66</v>
      </c>
      <c r="P850" s="24">
        <f>TotalMov[[#This Row],[Confirmed activ. 3 (ILE03)]]</f>
        <v>20</v>
      </c>
      <c r="Q850" s="24">
        <v>20</v>
      </c>
      <c r="R850" s="21" t="s">
        <v>66</v>
      </c>
      <c r="S850" s="21" t="s">
        <v>72</v>
      </c>
    </row>
    <row r="851" spans="1:19" x14ac:dyDescent="0.35">
      <c r="A851" s="21">
        <v>1531229</v>
      </c>
      <c r="B851" s="53">
        <v>411588</v>
      </c>
      <c r="C851" s="21">
        <f>VLOOKUP(TotalMov[[#This Row],[Order]],'Total Mov by SS'!B:C,2,0)</f>
        <v>128</v>
      </c>
      <c r="D851" s="21" t="s">
        <v>59</v>
      </c>
      <c r="E851" s="21" t="s">
        <v>75</v>
      </c>
      <c r="F851" s="21" t="s">
        <v>61</v>
      </c>
      <c r="G851" s="21" t="s">
        <v>62</v>
      </c>
      <c r="H851" s="21" t="s">
        <v>63</v>
      </c>
      <c r="I851" s="21" t="s">
        <v>74</v>
      </c>
      <c r="J851" s="22">
        <v>43629</v>
      </c>
      <c r="K851" s="23">
        <v>0.33767361111110999</v>
      </c>
      <c r="L851" s="22">
        <v>43629</v>
      </c>
      <c r="M851" s="23">
        <v>0.38292824074074</v>
      </c>
      <c r="N851" s="25">
        <v>1.0860000000000001</v>
      </c>
      <c r="O851" s="21" t="s">
        <v>77</v>
      </c>
      <c r="P851" s="24">
        <f>TotalMov[[#This Row],[Confirmed activ. 3 (ILE03)]]*60</f>
        <v>65.160000000000011</v>
      </c>
      <c r="Q851" s="24">
        <v>350</v>
      </c>
      <c r="R851" s="21" t="s">
        <v>66</v>
      </c>
      <c r="S851" s="21" t="s">
        <v>67</v>
      </c>
    </row>
    <row r="852" spans="1:19" x14ac:dyDescent="0.35">
      <c r="A852" s="21">
        <v>1531229</v>
      </c>
      <c r="B852" s="53">
        <v>411588</v>
      </c>
      <c r="C852" s="21">
        <f>VLOOKUP(TotalMov[[#This Row],[Order]],'Total Mov by SS'!B:C,2,0)</f>
        <v>128</v>
      </c>
      <c r="D852" s="21" t="s">
        <v>59</v>
      </c>
      <c r="E852" s="21" t="s">
        <v>78</v>
      </c>
      <c r="F852" s="21" t="s">
        <v>61</v>
      </c>
      <c r="G852" s="21" t="s">
        <v>62</v>
      </c>
      <c r="H852" s="21" t="s">
        <v>63</v>
      </c>
      <c r="I852" s="21" t="s">
        <v>76</v>
      </c>
      <c r="J852" s="22">
        <v>43629</v>
      </c>
      <c r="K852" s="23">
        <v>0.38334490740741001</v>
      </c>
      <c r="L852" s="22">
        <v>43629</v>
      </c>
      <c r="M852" s="23">
        <v>0.65907407407407004</v>
      </c>
      <c r="N852" s="25">
        <v>6.6180000000000003</v>
      </c>
      <c r="O852" s="21" t="s">
        <v>77</v>
      </c>
      <c r="P852" s="24">
        <f>TotalMov[[#This Row],[Confirmed activ. 3 (ILE03)]]*60</f>
        <v>397.08000000000004</v>
      </c>
      <c r="Q852" s="24">
        <v>1020</v>
      </c>
      <c r="R852" s="21" t="s">
        <v>66</v>
      </c>
      <c r="S852" s="21" t="s">
        <v>67</v>
      </c>
    </row>
    <row r="853" spans="1:19" x14ac:dyDescent="0.35">
      <c r="A853" s="21">
        <v>1531229</v>
      </c>
      <c r="B853" s="53">
        <v>411588</v>
      </c>
      <c r="C853" s="21">
        <f>VLOOKUP(TotalMov[[#This Row],[Order]],'Total Mov by SS'!B:C,2,0)</f>
        <v>128</v>
      </c>
      <c r="D853" s="21" t="s">
        <v>59</v>
      </c>
      <c r="E853" s="21" t="s">
        <v>80</v>
      </c>
      <c r="F853" s="21" t="s">
        <v>61</v>
      </c>
      <c r="G853" s="21" t="s">
        <v>62</v>
      </c>
      <c r="H853" s="21" t="s">
        <v>63</v>
      </c>
      <c r="I853" s="21" t="s">
        <v>112</v>
      </c>
      <c r="J853" s="22">
        <v>43632</v>
      </c>
      <c r="K853" s="23">
        <v>0.32283564814815002</v>
      </c>
      <c r="L853" s="22">
        <v>43632</v>
      </c>
      <c r="M853" s="23">
        <v>0.68667824074074002</v>
      </c>
      <c r="N853" s="25">
        <v>8.7319999999999993</v>
      </c>
      <c r="O853" s="21" t="s">
        <v>77</v>
      </c>
      <c r="P853" s="24">
        <f>TotalMov[[#This Row],[Confirmed activ. 3 (ILE03)]]*60</f>
        <v>523.91999999999996</v>
      </c>
      <c r="Q853" s="24">
        <v>50</v>
      </c>
      <c r="R853" s="21" t="s">
        <v>66</v>
      </c>
      <c r="S853" s="21" t="s">
        <v>67</v>
      </c>
    </row>
    <row r="854" spans="1:19" x14ac:dyDescent="0.35">
      <c r="A854" s="21">
        <v>1531229</v>
      </c>
      <c r="B854" s="53">
        <v>411588</v>
      </c>
      <c r="C854" s="21">
        <f>VLOOKUP(TotalMov[[#This Row],[Order]],'Total Mov by SS'!B:C,2,0)</f>
        <v>128</v>
      </c>
      <c r="D854" s="21" t="s">
        <v>59</v>
      </c>
      <c r="E854" s="21" t="s">
        <v>82</v>
      </c>
      <c r="F854" s="21" t="s">
        <v>89</v>
      </c>
      <c r="G854" s="21" t="s">
        <v>90</v>
      </c>
      <c r="H854" s="21" t="s">
        <v>91</v>
      </c>
      <c r="I854" s="21" t="s">
        <v>92</v>
      </c>
      <c r="J854" s="22"/>
      <c r="K854" s="23">
        <v>0</v>
      </c>
      <c r="L854" s="22"/>
      <c r="M854" s="23">
        <v>0</v>
      </c>
      <c r="N854" s="25">
        <v>0</v>
      </c>
      <c r="O854" s="21" t="s">
        <v>93</v>
      </c>
      <c r="P854" s="24"/>
      <c r="Q854" s="24">
        <v>0</v>
      </c>
      <c r="R854" s="21" t="s">
        <v>66</v>
      </c>
      <c r="S854" s="21" t="s">
        <v>94</v>
      </c>
    </row>
    <row r="855" spans="1:19" x14ac:dyDescent="0.35">
      <c r="A855" s="21">
        <v>1531229</v>
      </c>
      <c r="B855" s="53">
        <v>411588</v>
      </c>
      <c r="C855" s="21">
        <f>VLOOKUP(TotalMov[[#This Row],[Order]],'Total Mov by SS'!B:C,2,0)</f>
        <v>128</v>
      </c>
      <c r="D855" s="21" t="s">
        <v>59</v>
      </c>
      <c r="E855" s="21" t="s">
        <v>85</v>
      </c>
      <c r="F855" s="21" t="s">
        <v>69</v>
      </c>
      <c r="G855" s="21" t="s">
        <v>62</v>
      </c>
      <c r="H855" s="21" t="s">
        <v>70</v>
      </c>
      <c r="I855" s="21" t="s">
        <v>79</v>
      </c>
      <c r="J855" s="22">
        <v>43633</v>
      </c>
      <c r="K855" s="23">
        <v>0.34074074074074001</v>
      </c>
      <c r="L855" s="22">
        <v>43633</v>
      </c>
      <c r="M855" s="23">
        <v>0.34074074074074001</v>
      </c>
      <c r="N855" s="24">
        <v>20</v>
      </c>
      <c r="O855" s="21" t="s">
        <v>66</v>
      </c>
      <c r="P855" s="24">
        <f>TotalMov[[#This Row],[Confirmed activ. 3 (ILE03)]]</f>
        <v>20</v>
      </c>
      <c r="Q855" s="24">
        <v>20</v>
      </c>
      <c r="R855" s="21" t="s">
        <v>66</v>
      </c>
      <c r="S855" s="21" t="s">
        <v>72</v>
      </c>
    </row>
    <row r="856" spans="1:19" x14ac:dyDescent="0.35">
      <c r="A856" s="21">
        <v>1531229</v>
      </c>
      <c r="B856" s="53">
        <v>411588</v>
      </c>
      <c r="C856" s="21">
        <f>VLOOKUP(TotalMov[[#This Row],[Order]],'Total Mov by SS'!B:C,2,0)</f>
        <v>128</v>
      </c>
      <c r="D856" s="21" t="s">
        <v>59</v>
      </c>
      <c r="E856" s="21" t="s">
        <v>88</v>
      </c>
      <c r="F856" s="21" t="s">
        <v>69</v>
      </c>
      <c r="G856" s="21" t="s">
        <v>62</v>
      </c>
      <c r="H856" s="21" t="s">
        <v>70</v>
      </c>
      <c r="I856" s="21" t="s">
        <v>81</v>
      </c>
      <c r="J856" s="22">
        <v>43633</v>
      </c>
      <c r="K856" s="23">
        <v>0.34086805555555999</v>
      </c>
      <c r="L856" s="22">
        <v>43633</v>
      </c>
      <c r="M856" s="23">
        <v>0.34086805555555999</v>
      </c>
      <c r="N856" s="24">
        <v>20</v>
      </c>
      <c r="O856" s="21" t="s">
        <v>66</v>
      </c>
      <c r="P856" s="24">
        <f>TotalMov[[#This Row],[Confirmed activ. 3 (ILE03)]]</f>
        <v>20</v>
      </c>
      <c r="Q856" s="24">
        <v>20</v>
      </c>
      <c r="R856" s="21" t="s">
        <v>66</v>
      </c>
      <c r="S856" s="21" t="s">
        <v>72</v>
      </c>
    </row>
    <row r="857" spans="1:19" x14ac:dyDescent="0.35">
      <c r="A857" s="21">
        <v>1531229</v>
      </c>
      <c r="B857" s="53">
        <v>411588</v>
      </c>
      <c r="C857" s="21">
        <f>VLOOKUP(TotalMov[[#This Row],[Order]],'Total Mov by SS'!B:C,2,0)</f>
        <v>128</v>
      </c>
      <c r="D857" s="21" t="s">
        <v>59</v>
      </c>
      <c r="E857" s="21" t="s">
        <v>95</v>
      </c>
      <c r="F857" s="21" t="s">
        <v>83</v>
      </c>
      <c r="G857" s="21" t="s">
        <v>62</v>
      </c>
      <c r="H857" s="21" t="s">
        <v>84</v>
      </c>
      <c r="I857" s="21" t="s">
        <v>84</v>
      </c>
      <c r="J857" s="22">
        <v>43633</v>
      </c>
      <c r="K857" s="23">
        <v>0.44483796296296002</v>
      </c>
      <c r="L857" s="22">
        <v>43634</v>
      </c>
      <c r="M857" s="23">
        <v>0.28451388888889001</v>
      </c>
      <c r="N857" s="25">
        <v>8.2189999999999994</v>
      </c>
      <c r="O857" s="21" t="s">
        <v>77</v>
      </c>
      <c r="P857" s="24">
        <f>TotalMov[[#This Row],[Confirmed activ. 3 (ILE03)]]*60</f>
        <v>493.14</v>
      </c>
      <c r="Q857" s="24">
        <v>450</v>
      </c>
      <c r="R857" s="21" t="s">
        <v>66</v>
      </c>
      <c r="S857" s="21" t="s">
        <v>67</v>
      </c>
    </row>
    <row r="858" spans="1:19" x14ac:dyDescent="0.35">
      <c r="A858" s="21">
        <v>1531229</v>
      </c>
      <c r="B858" s="53">
        <v>411588</v>
      </c>
      <c r="C858" s="21">
        <f>VLOOKUP(TotalMov[[#This Row],[Order]],'Total Mov by SS'!B:C,2,0)</f>
        <v>128</v>
      </c>
      <c r="D858" s="21" t="s">
        <v>59</v>
      </c>
      <c r="E858" s="21" t="s">
        <v>97</v>
      </c>
      <c r="F858" s="21" t="s">
        <v>86</v>
      </c>
      <c r="G858" s="21" t="s">
        <v>62</v>
      </c>
      <c r="H858" s="21" t="s">
        <v>87</v>
      </c>
      <c r="I858" s="21" t="s">
        <v>87</v>
      </c>
      <c r="J858" s="22">
        <v>43634</v>
      </c>
      <c r="K858" s="23">
        <v>0.56790509259259003</v>
      </c>
      <c r="L858" s="22">
        <v>43634</v>
      </c>
      <c r="M858" s="23">
        <v>0.56790509259259003</v>
      </c>
      <c r="N858" s="24">
        <v>20</v>
      </c>
      <c r="O858" s="21" t="s">
        <v>66</v>
      </c>
      <c r="P858" s="24">
        <f>TotalMov[[#This Row],[Confirmed activ. 3 (ILE03)]]</f>
        <v>20</v>
      </c>
      <c r="Q858" s="24">
        <v>20</v>
      </c>
      <c r="R858" s="21" t="s">
        <v>66</v>
      </c>
      <c r="S858" s="21" t="s">
        <v>72</v>
      </c>
    </row>
    <row r="859" spans="1:19" x14ac:dyDescent="0.35">
      <c r="A859" s="21">
        <v>1531229</v>
      </c>
      <c r="B859" s="53">
        <v>411588</v>
      </c>
      <c r="C859" s="21">
        <f>VLOOKUP(TotalMov[[#This Row],[Order]],'Total Mov by SS'!B:C,2,0)</f>
        <v>128</v>
      </c>
      <c r="D859" s="21" t="s">
        <v>59</v>
      </c>
      <c r="E859" s="21" t="s">
        <v>99</v>
      </c>
      <c r="F859" s="21" t="s">
        <v>61</v>
      </c>
      <c r="G859" s="21" t="s">
        <v>62</v>
      </c>
      <c r="H859" s="21" t="s">
        <v>63</v>
      </c>
      <c r="I859" s="21" t="s">
        <v>96</v>
      </c>
      <c r="J859" s="22">
        <v>43641</v>
      </c>
      <c r="K859" s="23">
        <v>0.41228009259259002</v>
      </c>
      <c r="L859" s="22">
        <v>43641</v>
      </c>
      <c r="M859" s="23">
        <v>0.66311342592593003</v>
      </c>
      <c r="N859" s="25">
        <v>1.4990000000000001</v>
      </c>
      <c r="O859" s="21" t="s">
        <v>77</v>
      </c>
      <c r="P859" s="24">
        <f>TotalMov[[#This Row],[Confirmed activ. 3 (ILE03)]]*60</f>
        <v>89.940000000000012</v>
      </c>
      <c r="Q859" s="24">
        <v>100</v>
      </c>
      <c r="R859" s="21" t="s">
        <v>66</v>
      </c>
      <c r="S859" s="21" t="s">
        <v>67</v>
      </c>
    </row>
    <row r="860" spans="1:19" x14ac:dyDescent="0.35">
      <c r="A860" s="21">
        <v>1531229</v>
      </c>
      <c r="B860" s="53">
        <v>411588</v>
      </c>
      <c r="C860" s="21">
        <f>VLOOKUP(TotalMov[[#This Row],[Order]],'Total Mov by SS'!B:C,2,0)</f>
        <v>128</v>
      </c>
      <c r="D860" s="21" t="s">
        <v>59</v>
      </c>
      <c r="E860" s="21" t="s">
        <v>101</v>
      </c>
      <c r="F860" s="21" t="s">
        <v>69</v>
      </c>
      <c r="G860" s="21" t="s">
        <v>62</v>
      </c>
      <c r="H860" s="21" t="s">
        <v>70</v>
      </c>
      <c r="I860" s="21" t="s">
        <v>98</v>
      </c>
      <c r="J860" s="22">
        <v>43641</v>
      </c>
      <c r="K860" s="23">
        <v>0.62752314814815002</v>
      </c>
      <c r="L860" s="22">
        <v>43641</v>
      </c>
      <c r="M860" s="23">
        <v>0.62752314814815002</v>
      </c>
      <c r="N860" s="24">
        <v>20</v>
      </c>
      <c r="O860" s="21" t="s">
        <v>66</v>
      </c>
      <c r="P860" s="24">
        <f>TotalMov[[#This Row],[Confirmed activ. 3 (ILE03)]]</f>
        <v>20</v>
      </c>
      <c r="Q860" s="24">
        <v>20</v>
      </c>
      <c r="R860" s="21" t="s">
        <v>66</v>
      </c>
      <c r="S860" s="21" t="s">
        <v>72</v>
      </c>
    </row>
    <row r="861" spans="1:19" x14ac:dyDescent="0.35">
      <c r="A861" s="21">
        <v>1531229</v>
      </c>
      <c r="B861" s="53">
        <v>411588</v>
      </c>
      <c r="C861" s="21">
        <f>VLOOKUP(TotalMov[[#This Row],[Order]],'Total Mov by SS'!B:C,2,0)</f>
        <v>128</v>
      </c>
      <c r="D861" s="21" t="s">
        <v>59</v>
      </c>
      <c r="E861" s="21" t="s">
        <v>104</v>
      </c>
      <c r="F861" s="21" t="s">
        <v>69</v>
      </c>
      <c r="G861" s="21" t="s">
        <v>62</v>
      </c>
      <c r="H861" s="21" t="s">
        <v>70</v>
      </c>
      <c r="I861" s="21" t="s">
        <v>100</v>
      </c>
      <c r="J861" s="22">
        <v>43641</v>
      </c>
      <c r="K861" s="23">
        <v>0.62755787037037003</v>
      </c>
      <c r="L861" s="22">
        <v>43641</v>
      </c>
      <c r="M861" s="23">
        <v>0.62755787037037003</v>
      </c>
      <c r="N861" s="24">
        <v>30</v>
      </c>
      <c r="O861" s="21" t="s">
        <v>66</v>
      </c>
      <c r="P861" s="24">
        <f>TotalMov[[#This Row],[Confirmed activ. 3 (ILE03)]]</f>
        <v>30</v>
      </c>
      <c r="Q861" s="24">
        <v>30</v>
      </c>
      <c r="R861" s="21" t="s">
        <v>66</v>
      </c>
      <c r="S861" s="21" t="s">
        <v>72</v>
      </c>
    </row>
    <row r="862" spans="1:19" x14ac:dyDescent="0.35">
      <c r="A862" s="21">
        <v>1531229</v>
      </c>
      <c r="B862" s="53">
        <v>411588</v>
      </c>
      <c r="C862" s="21">
        <f>VLOOKUP(TotalMov[[#This Row],[Order]],'Total Mov by SS'!B:C,2,0)</f>
        <v>128</v>
      </c>
      <c r="D862" s="21" t="s">
        <v>59</v>
      </c>
      <c r="E862" s="21" t="s">
        <v>113</v>
      </c>
      <c r="F862" s="21" t="s">
        <v>102</v>
      </c>
      <c r="G862" s="21" t="s">
        <v>62</v>
      </c>
      <c r="H862" s="21" t="s">
        <v>100</v>
      </c>
      <c r="I862" s="21" t="s">
        <v>103</v>
      </c>
      <c r="J862" s="22">
        <v>43641</v>
      </c>
      <c r="K862" s="23">
        <v>0.62759259259259004</v>
      </c>
      <c r="L862" s="22">
        <v>43641</v>
      </c>
      <c r="M862" s="23">
        <v>0.62759259259259004</v>
      </c>
      <c r="N862" s="24">
        <v>30</v>
      </c>
      <c r="O862" s="21" t="s">
        <v>66</v>
      </c>
      <c r="P862" s="24">
        <f>TotalMov[[#This Row],[Confirmed activ. 3 (ILE03)]]</f>
        <v>30</v>
      </c>
      <c r="Q862" s="24">
        <v>30</v>
      </c>
      <c r="R862" s="21" t="s">
        <v>66</v>
      </c>
      <c r="S862" s="21" t="s">
        <v>72</v>
      </c>
    </row>
    <row r="863" spans="1:19" x14ac:dyDescent="0.35">
      <c r="A863" s="21">
        <v>1531229</v>
      </c>
      <c r="B863" s="53">
        <v>411588</v>
      </c>
      <c r="C863" s="21">
        <f>VLOOKUP(TotalMov[[#This Row],[Order]],'Total Mov by SS'!B:C,2,0)</f>
        <v>128</v>
      </c>
      <c r="D863" s="21" t="s">
        <v>59</v>
      </c>
      <c r="E863" s="21" t="s">
        <v>114</v>
      </c>
      <c r="F863" s="21" t="s">
        <v>102</v>
      </c>
      <c r="G863" s="21" t="s">
        <v>105</v>
      </c>
      <c r="H863" s="21" t="s">
        <v>100</v>
      </c>
      <c r="I863" s="21" t="s">
        <v>106</v>
      </c>
      <c r="J863" s="22">
        <v>43643</v>
      </c>
      <c r="K863" s="23">
        <v>0.57280092592593002</v>
      </c>
      <c r="L863" s="22">
        <v>43643</v>
      </c>
      <c r="M863" s="23">
        <v>0.57280092592593002</v>
      </c>
      <c r="N863" s="24">
        <v>45</v>
      </c>
      <c r="O863" s="21" t="s">
        <v>66</v>
      </c>
      <c r="P863" s="24">
        <f>TotalMov[[#This Row],[Confirmed activ. 3 (ILE03)]]</f>
        <v>45</v>
      </c>
      <c r="Q863" s="24">
        <v>45</v>
      </c>
      <c r="R863" s="21" t="s">
        <v>66</v>
      </c>
      <c r="S863" s="21" t="s">
        <v>72</v>
      </c>
    </row>
    <row r="864" spans="1:19" x14ac:dyDescent="0.35">
      <c r="A864" s="21">
        <v>1531229</v>
      </c>
      <c r="B864" s="53">
        <v>411588</v>
      </c>
      <c r="C864" s="21">
        <f>VLOOKUP(TotalMov[[#This Row],[Order]],'Total Mov by SS'!B:C,2,0)</f>
        <v>128</v>
      </c>
      <c r="D864" s="21" t="s">
        <v>107</v>
      </c>
      <c r="E864" s="21" t="s">
        <v>60</v>
      </c>
      <c r="F864" s="21" t="s">
        <v>61</v>
      </c>
      <c r="G864" s="21" t="s">
        <v>90</v>
      </c>
      <c r="H864" s="21" t="s">
        <v>63</v>
      </c>
      <c r="I864" s="21" t="s">
        <v>108</v>
      </c>
      <c r="J864" s="22"/>
      <c r="K864" s="23">
        <v>0</v>
      </c>
      <c r="L864" s="22"/>
      <c r="M864" s="23">
        <v>0</v>
      </c>
      <c r="N864" s="25">
        <v>0</v>
      </c>
      <c r="O864" s="21" t="s">
        <v>93</v>
      </c>
      <c r="P864" s="24"/>
      <c r="Q864" s="24">
        <v>1</v>
      </c>
      <c r="R864" s="21" t="s">
        <v>66</v>
      </c>
      <c r="S864" s="21" t="s">
        <v>94</v>
      </c>
    </row>
    <row r="865" spans="1:19" x14ac:dyDescent="0.35">
      <c r="A865" s="21">
        <v>1531229</v>
      </c>
      <c r="B865" s="53">
        <v>411588</v>
      </c>
      <c r="C865" s="21">
        <f>VLOOKUP(TotalMov[[#This Row],[Order]],'Total Mov by SS'!B:C,2,0)</f>
        <v>128</v>
      </c>
      <c r="D865" s="21" t="s">
        <v>109</v>
      </c>
      <c r="E865" s="21" t="s">
        <v>95</v>
      </c>
      <c r="F865" s="21" t="s">
        <v>83</v>
      </c>
      <c r="G865" s="21" t="s">
        <v>90</v>
      </c>
      <c r="H865" s="21" t="s">
        <v>84</v>
      </c>
      <c r="I865" s="21" t="s">
        <v>110</v>
      </c>
      <c r="J865" s="22">
        <v>43633</v>
      </c>
      <c r="K865" s="23">
        <v>0.61545138888888995</v>
      </c>
      <c r="L865" s="22">
        <v>43633</v>
      </c>
      <c r="M865" s="23">
        <v>0.9483912037037</v>
      </c>
      <c r="N865" s="25">
        <v>3.9950000000000001</v>
      </c>
      <c r="O865" s="21" t="s">
        <v>77</v>
      </c>
      <c r="P865" s="24">
        <f>TotalMov[[#This Row],[Confirmed activ. 3 (ILE03)]]*60</f>
        <v>239.70000000000002</v>
      </c>
      <c r="Q865" s="24">
        <v>5</v>
      </c>
      <c r="R865" s="21" t="s">
        <v>66</v>
      </c>
      <c r="S865" s="21" t="s">
        <v>67</v>
      </c>
    </row>
    <row r="866" spans="1:19" x14ac:dyDescent="0.35">
      <c r="A866" s="21">
        <v>1532420</v>
      </c>
      <c r="B866" s="53">
        <v>411588</v>
      </c>
      <c r="C866" s="21">
        <f>VLOOKUP(TotalMov[[#This Row],[Order]],'Total Mov by SS'!B:C,2,0)</f>
        <v>135</v>
      </c>
      <c r="D866" s="21" t="s">
        <v>59</v>
      </c>
      <c r="E866" s="21" t="s">
        <v>60</v>
      </c>
      <c r="F866" s="21" t="s">
        <v>83</v>
      </c>
      <c r="G866" s="21" t="s">
        <v>62</v>
      </c>
      <c r="H866" s="21" t="s">
        <v>84</v>
      </c>
      <c r="I866" s="21" t="s">
        <v>111</v>
      </c>
      <c r="J866" s="22">
        <v>43629</v>
      </c>
      <c r="K866" s="23">
        <v>0.44197916666666998</v>
      </c>
      <c r="L866" s="22">
        <v>43629</v>
      </c>
      <c r="M866" s="23">
        <v>0.46678240740741</v>
      </c>
      <c r="N866" s="25">
        <v>35.716999999999999</v>
      </c>
      <c r="O866" s="21" t="s">
        <v>66</v>
      </c>
      <c r="P866" s="24">
        <f>TotalMov[[#This Row],[Confirmed activ. 3 (ILE03)]]</f>
        <v>35.716999999999999</v>
      </c>
      <c r="Q866" s="24">
        <v>40</v>
      </c>
      <c r="R866" s="21" t="s">
        <v>66</v>
      </c>
      <c r="S866" s="21" t="s">
        <v>67</v>
      </c>
    </row>
    <row r="867" spans="1:19" x14ac:dyDescent="0.35">
      <c r="A867" s="21">
        <v>1532420</v>
      </c>
      <c r="B867" s="53">
        <v>411588</v>
      </c>
      <c r="C867" s="21">
        <f>VLOOKUP(TotalMov[[#This Row],[Order]],'Total Mov by SS'!B:C,2,0)</f>
        <v>135</v>
      </c>
      <c r="D867" s="21" t="s">
        <v>59</v>
      </c>
      <c r="E867" s="21" t="s">
        <v>68</v>
      </c>
      <c r="F867" s="21" t="s">
        <v>61</v>
      </c>
      <c r="G867" s="21" t="s">
        <v>62</v>
      </c>
      <c r="H867" s="21" t="s">
        <v>63</v>
      </c>
      <c r="I867" s="21" t="s">
        <v>64</v>
      </c>
      <c r="J867" s="22">
        <v>43629</v>
      </c>
      <c r="K867" s="23">
        <v>0.46716435185185001</v>
      </c>
      <c r="L867" s="22">
        <v>43629</v>
      </c>
      <c r="M867" s="23">
        <v>0.46865740740741002</v>
      </c>
      <c r="N867" s="25">
        <v>2.15</v>
      </c>
      <c r="O867" s="21" t="s">
        <v>66</v>
      </c>
      <c r="P867" s="24">
        <f>TotalMov[[#This Row],[Confirmed activ. 3 (ILE03)]]</f>
        <v>2.15</v>
      </c>
      <c r="Q867" s="24">
        <v>15</v>
      </c>
      <c r="R867" s="21" t="s">
        <v>66</v>
      </c>
      <c r="S867" s="21" t="s">
        <v>67</v>
      </c>
    </row>
    <row r="868" spans="1:19" x14ac:dyDescent="0.35">
      <c r="A868" s="21">
        <v>1532420</v>
      </c>
      <c r="B868" s="53">
        <v>411588</v>
      </c>
      <c r="C868" s="21">
        <f>VLOOKUP(TotalMov[[#This Row],[Order]],'Total Mov by SS'!B:C,2,0)</f>
        <v>135</v>
      </c>
      <c r="D868" s="21" t="s">
        <v>59</v>
      </c>
      <c r="E868" s="21" t="s">
        <v>73</v>
      </c>
      <c r="F868" s="21" t="s">
        <v>69</v>
      </c>
      <c r="G868" s="21" t="s">
        <v>62</v>
      </c>
      <c r="H868" s="21" t="s">
        <v>70</v>
      </c>
      <c r="I868" s="21" t="s">
        <v>71</v>
      </c>
      <c r="J868" s="22">
        <v>43632</v>
      </c>
      <c r="K868" s="23">
        <v>0.57717592592593003</v>
      </c>
      <c r="L868" s="22">
        <v>43632</v>
      </c>
      <c r="M868" s="23">
        <v>0.57717592592593003</v>
      </c>
      <c r="N868" s="24">
        <v>20</v>
      </c>
      <c r="O868" s="21" t="s">
        <v>66</v>
      </c>
      <c r="P868" s="24">
        <f>TotalMov[[#This Row],[Confirmed activ. 3 (ILE03)]]</f>
        <v>20</v>
      </c>
      <c r="Q868" s="24">
        <v>20</v>
      </c>
      <c r="R868" s="21" t="s">
        <v>66</v>
      </c>
      <c r="S868" s="21" t="s">
        <v>72</v>
      </c>
    </row>
    <row r="869" spans="1:19" x14ac:dyDescent="0.35">
      <c r="A869" s="21">
        <v>1532420</v>
      </c>
      <c r="B869" s="53">
        <v>411588</v>
      </c>
      <c r="C869" s="21">
        <f>VLOOKUP(TotalMov[[#This Row],[Order]],'Total Mov by SS'!B:C,2,0)</f>
        <v>135</v>
      </c>
      <c r="D869" s="21" t="s">
        <v>59</v>
      </c>
      <c r="E869" s="21" t="s">
        <v>75</v>
      </c>
      <c r="F869" s="21" t="s">
        <v>61</v>
      </c>
      <c r="G869" s="21" t="s">
        <v>62</v>
      </c>
      <c r="H869" s="21" t="s">
        <v>63</v>
      </c>
      <c r="I869" s="21" t="s">
        <v>74</v>
      </c>
      <c r="J869" s="22">
        <v>43632</v>
      </c>
      <c r="K869" s="23">
        <v>0.57744212962963004</v>
      </c>
      <c r="L869" s="22">
        <v>43632</v>
      </c>
      <c r="M869" s="23">
        <v>0.72736111111111001</v>
      </c>
      <c r="N869" s="25">
        <v>3.5859999999999999</v>
      </c>
      <c r="O869" s="21" t="s">
        <v>77</v>
      </c>
      <c r="P869" s="24">
        <f>TotalMov[[#This Row],[Confirmed activ. 3 (ILE03)]]*60</f>
        <v>215.16</v>
      </c>
      <c r="Q869" s="24">
        <v>350</v>
      </c>
      <c r="R869" s="21" t="s">
        <v>66</v>
      </c>
      <c r="S869" s="21" t="s">
        <v>67</v>
      </c>
    </row>
    <row r="870" spans="1:19" x14ac:dyDescent="0.35">
      <c r="A870" s="21">
        <v>1532420</v>
      </c>
      <c r="B870" s="53">
        <v>411588</v>
      </c>
      <c r="C870" s="21">
        <f>VLOOKUP(TotalMov[[#This Row],[Order]],'Total Mov by SS'!B:C,2,0)</f>
        <v>135</v>
      </c>
      <c r="D870" s="21" t="s">
        <v>59</v>
      </c>
      <c r="E870" s="21" t="s">
        <v>78</v>
      </c>
      <c r="F870" s="21" t="s">
        <v>61</v>
      </c>
      <c r="G870" s="21" t="s">
        <v>62</v>
      </c>
      <c r="H870" s="21" t="s">
        <v>63</v>
      </c>
      <c r="I870" s="21" t="s">
        <v>76</v>
      </c>
      <c r="J870" s="22">
        <v>43632</v>
      </c>
      <c r="K870" s="23">
        <v>0.72766203703704002</v>
      </c>
      <c r="L870" s="22">
        <v>43635</v>
      </c>
      <c r="M870" s="23">
        <v>0.74035879629629997</v>
      </c>
      <c r="N870" s="25">
        <v>1870.1</v>
      </c>
      <c r="O870" s="21" t="s">
        <v>66</v>
      </c>
      <c r="P870" s="24">
        <f>TotalMov[[#This Row],[Confirmed activ. 3 (ILE03)]]</f>
        <v>1870.1</v>
      </c>
      <c r="Q870" s="24">
        <v>1020</v>
      </c>
      <c r="R870" s="21" t="s">
        <v>66</v>
      </c>
      <c r="S870" s="21" t="s">
        <v>67</v>
      </c>
    </row>
    <row r="871" spans="1:19" x14ac:dyDescent="0.35">
      <c r="A871" s="21">
        <v>1532420</v>
      </c>
      <c r="B871" s="53">
        <v>411588</v>
      </c>
      <c r="C871" s="21">
        <f>VLOOKUP(TotalMov[[#This Row],[Order]],'Total Mov by SS'!B:C,2,0)</f>
        <v>135</v>
      </c>
      <c r="D871" s="21" t="s">
        <v>59</v>
      </c>
      <c r="E871" s="21" t="s">
        <v>80</v>
      </c>
      <c r="F871" s="21" t="s">
        <v>61</v>
      </c>
      <c r="G871" s="21" t="s">
        <v>62</v>
      </c>
      <c r="H871" s="21" t="s">
        <v>63</v>
      </c>
      <c r="I871" s="21" t="s">
        <v>112</v>
      </c>
      <c r="J871" s="22">
        <v>43636</v>
      </c>
      <c r="K871" s="23">
        <v>0.32300925925926</v>
      </c>
      <c r="L871" s="22">
        <v>43636</v>
      </c>
      <c r="M871" s="23">
        <v>0.59498842592593004</v>
      </c>
      <c r="N871" s="25">
        <v>6.5279999999999996</v>
      </c>
      <c r="O871" s="21" t="s">
        <v>77</v>
      </c>
      <c r="P871" s="24">
        <f>TotalMov[[#This Row],[Confirmed activ. 3 (ILE03)]]*60</f>
        <v>391.67999999999995</v>
      </c>
      <c r="Q871" s="24">
        <v>50</v>
      </c>
      <c r="R871" s="21" t="s">
        <v>66</v>
      </c>
      <c r="S871" s="21" t="s">
        <v>67</v>
      </c>
    </row>
    <row r="872" spans="1:19" x14ac:dyDescent="0.35">
      <c r="A872" s="21">
        <v>1532420</v>
      </c>
      <c r="B872" s="53">
        <v>411588</v>
      </c>
      <c r="C872" s="21">
        <f>VLOOKUP(TotalMov[[#This Row],[Order]],'Total Mov by SS'!B:C,2,0)</f>
        <v>135</v>
      </c>
      <c r="D872" s="21" t="s">
        <v>59</v>
      </c>
      <c r="E872" s="21" t="s">
        <v>82</v>
      </c>
      <c r="F872" s="21" t="s">
        <v>89</v>
      </c>
      <c r="G872" s="21" t="s">
        <v>90</v>
      </c>
      <c r="H872" s="21" t="s">
        <v>91</v>
      </c>
      <c r="I872" s="21" t="s">
        <v>92</v>
      </c>
      <c r="J872" s="22">
        <v>43636</v>
      </c>
      <c r="K872" s="23">
        <v>0.59525462962963005</v>
      </c>
      <c r="L872" s="22">
        <v>43636</v>
      </c>
      <c r="M872" s="23">
        <v>0.59930555555555998</v>
      </c>
      <c r="N872" s="25">
        <v>5.8330000000000002</v>
      </c>
      <c r="O872" s="21" t="s">
        <v>66</v>
      </c>
      <c r="P872" s="24">
        <f>TotalMov[[#This Row],[Confirmed activ. 3 (ILE03)]]</f>
        <v>5.8330000000000002</v>
      </c>
      <c r="Q872" s="24">
        <v>0</v>
      </c>
      <c r="R872" s="21" t="s">
        <v>66</v>
      </c>
      <c r="S872" s="21" t="s">
        <v>67</v>
      </c>
    </row>
    <row r="873" spans="1:19" x14ac:dyDescent="0.35">
      <c r="A873" s="21">
        <v>1532420</v>
      </c>
      <c r="B873" s="53">
        <v>411588</v>
      </c>
      <c r="C873" s="21">
        <f>VLOOKUP(TotalMov[[#This Row],[Order]],'Total Mov by SS'!B:C,2,0)</f>
        <v>135</v>
      </c>
      <c r="D873" s="21" t="s">
        <v>59</v>
      </c>
      <c r="E873" s="21" t="s">
        <v>85</v>
      </c>
      <c r="F873" s="21" t="s">
        <v>69</v>
      </c>
      <c r="G873" s="21" t="s">
        <v>62</v>
      </c>
      <c r="H873" s="21" t="s">
        <v>70</v>
      </c>
      <c r="I873" s="21" t="s">
        <v>79</v>
      </c>
      <c r="J873" s="22">
        <v>43636</v>
      </c>
      <c r="K873" s="23">
        <v>0.60555555555555995</v>
      </c>
      <c r="L873" s="22">
        <v>43636</v>
      </c>
      <c r="M873" s="23">
        <v>0.60555555555555995</v>
      </c>
      <c r="N873" s="24">
        <v>20</v>
      </c>
      <c r="O873" s="21" t="s">
        <v>66</v>
      </c>
      <c r="P873" s="24">
        <f>TotalMov[[#This Row],[Confirmed activ. 3 (ILE03)]]</f>
        <v>20</v>
      </c>
      <c r="Q873" s="24">
        <v>20</v>
      </c>
      <c r="R873" s="21" t="s">
        <v>66</v>
      </c>
      <c r="S873" s="21" t="s">
        <v>72</v>
      </c>
    </row>
    <row r="874" spans="1:19" x14ac:dyDescent="0.35">
      <c r="A874" s="21">
        <v>1532420</v>
      </c>
      <c r="B874" s="53">
        <v>411588</v>
      </c>
      <c r="C874" s="21">
        <f>VLOOKUP(TotalMov[[#This Row],[Order]],'Total Mov by SS'!B:C,2,0)</f>
        <v>135</v>
      </c>
      <c r="D874" s="21" t="s">
        <v>59</v>
      </c>
      <c r="E874" s="21" t="s">
        <v>88</v>
      </c>
      <c r="F874" s="21" t="s">
        <v>69</v>
      </c>
      <c r="G874" s="21" t="s">
        <v>62</v>
      </c>
      <c r="H874" s="21" t="s">
        <v>70</v>
      </c>
      <c r="I874" s="21" t="s">
        <v>81</v>
      </c>
      <c r="J874" s="22">
        <v>43636</v>
      </c>
      <c r="K874" s="23">
        <v>0.60571759259258995</v>
      </c>
      <c r="L874" s="22">
        <v>43636</v>
      </c>
      <c r="M874" s="23">
        <v>0.60571759259258995</v>
      </c>
      <c r="N874" s="24">
        <v>20</v>
      </c>
      <c r="O874" s="21" t="s">
        <v>66</v>
      </c>
      <c r="P874" s="24">
        <f>TotalMov[[#This Row],[Confirmed activ. 3 (ILE03)]]</f>
        <v>20</v>
      </c>
      <c r="Q874" s="24">
        <v>20</v>
      </c>
      <c r="R874" s="21" t="s">
        <v>66</v>
      </c>
      <c r="S874" s="21" t="s">
        <v>72</v>
      </c>
    </row>
    <row r="875" spans="1:19" x14ac:dyDescent="0.35">
      <c r="A875" s="21">
        <v>1532420</v>
      </c>
      <c r="B875" s="53">
        <v>411588</v>
      </c>
      <c r="C875" s="21">
        <f>VLOOKUP(TotalMov[[#This Row],[Order]],'Total Mov by SS'!B:C,2,0)</f>
        <v>135</v>
      </c>
      <c r="D875" s="21" t="s">
        <v>59</v>
      </c>
      <c r="E875" s="21" t="s">
        <v>95</v>
      </c>
      <c r="F875" s="21" t="s">
        <v>83</v>
      </c>
      <c r="G875" s="21" t="s">
        <v>62</v>
      </c>
      <c r="H875" s="21" t="s">
        <v>84</v>
      </c>
      <c r="I875" s="21" t="s">
        <v>84</v>
      </c>
      <c r="J875" s="22">
        <v>43636</v>
      </c>
      <c r="K875" s="23">
        <v>0.61608796296295998</v>
      </c>
      <c r="L875" s="22">
        <v>43638</v>
      </c>
      <c r="M875" s="23">
        <v>0.96482638888889005</v>
      </c>
      <c r="N875" s="25">
        <v>13.132999999999999</v>
      </c>
      <c r="O875" s="21" t="s">
        <v>77</v>
      </c>
      <c r="P875" s="24">
        <f>TotalMov[[#This Row],[Confirmed activ. 3 (ILE03)]]*60</f>
        <v>787.9799999999999</v>
      </c>
      <c r="Q875" s="24">
        <v>450</v>
      </c>
      <c r="R875" s="21" t="s">
        <v>66</v>
      </c>
      <c r="S875" s="21" t="s">
        <v>67</v>
      </c>
    </row>
    <row r="876" spans="1:19" x14ac:dyDescent="0.35">
      <c r="A876" s="21">
        <v>1532420</v>
      </c>
      <c r="B876" s="53">
        <v>411588</v>
      </c>
      <c r="C876" s="21">
        <f>VLOOKUP(TotalMov[[#This Row],[Order]],'Total Mov by SS'!B:C,2,0)</f>
        <v>135</v>
      </c>
      <c r="D876" s="21" t="s">
        <v>59</v>
      </c>
      <c r="E876" s="21" t="s">
        <v>97</v>
      </c>
      <c r="F876" s="21" t="s">
        <v>86</v>
      </c>
      <c r="G876" s="21" t="s">
        <v>62</v>
      </c>
      <c r="H876" s="21" t="s">
        <v>87</v>
      </c>
      <c r="I876" s="21" t="s">
        <v>87</v>
      </c>
      <c r="J876" s="22">
        <v>43643</v>
      </c>
      <c r="K876" s="23">
        <v>0.60114583333333005</v>
      </c>
      <c r="L876" s="22">
        <v>43643</v>
      </c>
      <c r="M876" s="23">
        <v>0.60114583333333005</v>
      </c>
      <c r="N876" s="24">
        <v>20</v>
      </c>
      <c r="O876" s="21" t="s">
        <v>66</v>
      </c>
      <c r="P876" s="24">
        <f>TotalMov[[#This Row],[Confirmed activ. 3 (ILE03)]]</f>
        <v>20</v>
      </c>
      <c r="Q876" s="24">
        <v>20</v>
      </c>
      <c r="R876" s="21" t="s">
        <v>66</v>
      </c>
      <c r="S876" s="21" t="s">
        <v>72</v>
      </c>
    </row>
    <row r="877" spans="1:19" x14ac:dyDescent="0.35">
      <c r="A877" s="21">
        <v>1532420</v>
      </c>
      <c r="B877" s="53">
        <v>411588</v>
      </c>
      <c r="C877" s="21">
        <f>VLOOKUP(TotalMov[[#This Row],[Order]],'Total Mov by SS'!B:C,2,0)</f>
        <v>135</v>
      </c>
      <c r="D877" s="21" t="s">
        <v>59</v>
      </c>
      <c r="E877" s="21" t="s">
        <v>99</v>
      </c>
      <c r="F877" s="21" t="s">
        <v>61</v>
      </c>
      <c r="G877" s="21" t="s">
        <v>62</v>
      </c>
      <c r="H877" s="21" t="s">
        <v>63</v>
      </c>
      <c r="I877" s="21" t="s">
        <v>96</v>
      </c>
      <c r="J877" s="22">
        <v>43643</v>
      </c>
      <c r="K877" s="23">
        <v>0.60256944444444005</v>
      </c>
      <c r="L877" s="22">
        <v>43643</v>
      </c>
      <c r="M877" s="23">
        <v>0.66403935185185003</v>
      </c>
      <c r="N877" s="25">
        <v>44.267000000000003</v>
      </c>
      <c r="O877" s="21" t="s">
        <v>66</v>
      </c>
      <c r="P877" s="24">
        <f>TotalMov[[#This Row],[Confirmed activ. 3 (ILE03)]]</f>
        <v>44.267000000000003</v>
      </c>
      <c r="Q877" s="24">
        <v>100</v>
      </c>
      <c r="R877" s="21" t="s">
        <v>66</v>
      </c>
      <c r="S877" s="21" t="s">
        <v>67</v>
      </c>
    </row>
    <row r="878" spans="1:19" x14ac:dyDescent="0.35">
      <c r="A878" s="21">
        <v>1532420</v>
      </c>
      <c r="B878" s="53">
        <v>411588</v>
      </c>
      <c r="C878" s="21">
        <f>VLOOKUP(TotalMov[[#This Row],[Order]],'Total Mov by SS'!B:C,2,0)</f>
        <v>135</v>
      </c>
      <c r="D878" s="21" t="s">
        <v>59</v>
      </c>
      <c r="E878" s="21" t="s">
        <v>101</v>
      </c>
      <c r="F878" s="21" t="s">
        <v>69</v>
      </c>
      <c r="G878" s="21" t="s">
        <v>62</v>
      </c>
      <c r="H878" s="21" t="s">
        <v>70</v>
      </c>
      <c r="I878" s="21" t="s">
        <v>98</v>
      </c>
      <c r="J878" s="22">
        <v>43646</v>
      </c>
      <c r="K878" s="23">
        <v>0.62540509259259003</v>
      </c>
      <c r="L878" s="22">
        <v>43646</v>
      </c>
      <c r="M878" s="23">
        <v>0.62540509259259003</v>
      </c>
      <c r="N878" s="24">
        <v>20</v>
      </c>
      <c r="O878" s="21" t="s">
        <v>66</v>
      </c>
      <c r="P878" s="24">
        <f>TotalMov[[#This Row],[Confirmed activ. 3 (ILE03)]]</f>
        <v>20</v>
      </c>
      <c r="Q878" s="24">
        <v>20</v>
      </c>
      <c r="R878" s="21" t="s">
        <v>66</v>
      </c>
      <c r="S878" s="21" t="s">
        <v>72</v>
      </c>
    </row>
    <row r="879" spans="1:19" x14ac:dyDescent="0.35">
      <c r="A879" s="21">
        <v>1532420</v>
      </c>
      <c r="B879" s="53">
        <v>411588</v>
      </c>
      <c r="C879" s="21">
        <f>VLOOKUP(TotalMov[[#This Row],[Order]],'Total Mov by SS'!B:C,2,0)</f>
        <v>135</v>
      </c>
      <c r="D879" s="21" t="s">
        <v>59</v>
      </c>
      <c r="E879" s="21" t="s">
        <v>104</v>
      </c>
      <c r="F879" s="21" t="s">
        <v>69</v>
      </c>
      <c r="G879" s="21" t="s">
        <v>62</v>
      </c>
      <c r="H879" s="21" t="s">
        <v>70</v>
      </c>
      <c r="I879" s="21" t="s">
        <v>100</v>
      </c>
      <c r="J879" s="22">
        <v>43646</v>
      </c>
      <c r="K879" s="23">
        <v>0.62543981481481004</v>
      </c>
      <c r="L879" s="22">
        <v>43646</v>
      </c>
      <c r="M879" s="23">
        <v>0.62543981481481004</v>
      </c>
      <c r="N879" s="24">
        <v>30</v>
      </c>
      <c r="O879" s="21" t="s">
        <v>66</v>
      </c>
      <c r="P879" s="24">
        <f>TotalMov[[#This Row],[Confirmed activ. 3 (ILE03)]]</f>
        <v>30</v>
      </c>
      <c r="Q879" s="24">
        <v>30</v>
      </c>
      <c r="R879" s="21" t="s">
        <v>66</v>
      </c>
      <c r="S879" s="21" t="s">
        <v>72</v>
      </c>
    </row>
    <row r="880" spans="1:19" x14ac:dyDescent="0.35">
      <c r="A880" s="21">
        <v>1532420</v>
      </c>
      <c r="B880" s="53">
        <v>411588</v>
      </c>
      <c r="C880" s="21">
        <f>VLOOKUP(TotalMov[[#This Row],[Order]],'Total Mov by SS'!B:C,2,0)</f>
        <v>135</v>
      </c>
      <c r="D880" s="21" t="s">
        <v>59</v>
      </c>
      <c r="E880" s="21" t="s">
        <v>113</v>
      </c>
      <c r="F880" s="21" t="s">
        <v>102</v>
      </c>
      <c r="G880" s="21" t="s">
        <v>62</v>
      </c>
      <c r="H880" s="21" t="s">
        <v>100</v>
      </c>
      <c r="I880" s="21" t="s">
        <v>103</v>
      </c>
      <c r="J880" s="22">
        <v>43646</v>
      </c>
      <c r="K880" s="23">
        <v>0.62547453703704003</v>
      </c>
      <c r="L880" s="22">
        <v>43646</v>
      </c>
      <c r="M880" s="23">
        <v>0.62547453703704003</v>
      </c>
      <c r="N880" s="24">
        <v>30</v>
      </c>
      <c r="O880" s="21" t="s">
        <v>66</v>
      </c>
      <c r="P880" s="24">
        <f>TotalMov[[#This Row],[Confirmed activ. 3 (ILE03)]]</f>
        <v>30</v>
      </c>
      <c r="Q880" s="24">
        <v>30</v>
      </c>
      <c r="R880" s="21" t="s">
        <v>66</v>
      </c>
      <c r="S880" s="21" t="s">
        <v>72</v>
      </c>
    </row>
    <row r="881" spans="1:19" x14ac:dyDescent="0.35">
      <c r="A881" s="21">
        <v>1532420</v>
      </c>
      <c r="B881" s="53">
        <v>411588</v>
      </c>
      <c r="C881" s="21">
        <f>VLOOKUP(TotalMov[[#This Row],[Order]],'Total Mov by SS'!B:C,2,0)</f>
        <v>135</v>
      </c>
      <c r="D881" s="21" t="s">
        <v>59</v>
      </c>
      <c r="E881" s="21" t="s">
        <v>114</v>
      </c>
      <c r="F881" s="21" t="s">
        <v>102</v>
      </c>
      <c r="G881" s="21" t="s">
        <v>105</v>
      </c>
      <c r="H881" s="21" t="s">
        <v>100</v>
      </c>
      <c r="I881" s="21" t="s">
        <v>106</v>
      </c>
      <c r="J881" s="22">
        <v>43647</v>
      </c>
      <c r="K881" s="23">
        <v>0.39245370370369997</v>
      </c>
      <c r="L881" s="22">
        <v>43647</v>
      </c>
      <c r="M881" s="23">
        <v>0.39245370370369997</v>
      </c>
      <c r="N881" s="24">
        <v>45</v>
      </c>
      <c r="O881" s="21" t="s">
        <v>66</v>
      </c>
      <c r="P881" s="24">
        <f>TotalMov[[#This Row],[Confirmed activ. 3 (ILE03)]]</f>
        <v>45</v>
      </c>
      <c r="Q881" s="24">
        <v>45</v>
      </c>
      <c r="R881" s="21" t="s">
        <v>66</v>
      </c>
      <c r="S881" s="21" t="s">
        <v>72</v>
      </c>
    </row>
    <row r="882" spans="1:19" x14ac:dyDescent="0.35">
      <c r="A882" s="21">
        <v>1532420</v>
      </c>
      <c r="B882" s="53">
        <v>411588</v>
      </c>
      <c r="C882" s="21">
        <f>VLOOKUP(TotalMov[[#This Row],[Order]],'Total Mov by SS'!B:C,2,0)</f>
        <v>135</v>
      </c>
      <c r="D882" s="21" t="s">
        <v>107</v>
      </c>
      <c r="E882" s="21" t="s">
        <v>60</v>
      </c>
      <c r="F882" s="21" t="s">
        <v>61</v>
      </c>
      <c r="G882" s="21" t="s">
        <v>90</v>
      </c>
      <c r="H882" s="21" t="s">
        <v>63</v>
      </c>
      <c r="I882" s="21" t="s">
        <v>108</v>
      </c>
      <c r="J882" s="22">
        <v>43629</v>
      </c>
      <c r="K882" s="23">
        <v>0.52067129629630005</v>
      </c>
      <c r="L882" s="22">
        <v>43632</v>
      </c>
      <c r="M882" s="23">
        <v>0.57751157407407006</v>
      </c>
      <c r="N882" s="25">
        <v>9.3040000000000003</v>
      </c>
      <c r="O882" s="21" t="s">
        <v>77</v>
      </c>
      <c r="P882" s="24">
        <f>TotalMov[[#This Row],[Confirmed activ. 3 (ILE03)]]*60</f>
        <v>558.24</v>
      </c>
      <c r="Q882" s="24">
        <v>1</v>
      </c>
      <c r="R882" s="21" t="s">
        <v>66</v>
      </c>
      <c r="S882" s="21" t="s">
        <v>67</v>
      </c>
    </row>
    <row r="883" spans="1:19" x14ac:dyDescent="0.35">
      <c r="A883" s="21">
        <v>1532420</v>
      </c>
      <c r="B883" s="53">
        <v>411588</v>
      </c>
      <c r="C883" s="21">
        <f>VLOOKUP(TotalMov[[#This Row],[Order]],'Total Mov by SS'!B:C,2,0)</f>
        <v>135</v>
      </c>
      <c r="D883" s="21" t="s">
        <v>109</v>
      </c>
      <c r="E883" s="21" t="s">
        <v>95</v>
      </c>
      <c r="F883" s="21" t="s">
        <v>83</v>
      </c>
      <c r="G883" s="21" t="s">
        <v>90</v>
      </c>
      <c r="H883" s="21" t="s">
        <v>84</v>
      </c>
      <c r="I883" s="21" t="s">
        <v>110</v>
      </c>
      <c r="J883" s="22"/>
      <c r="K883" s="23">
        <v>0</v>
      </c>
      <c r="L883" s="22"/>
      <c r="M883" s="23">
        <v>0</v>
      </c>
      <c r="N883" s="25">
        <v>0</v>
      </c>
      <c r="O883" s="21" t="s">
        <v>93</v>
      </c>
      <c r="P883" s="24"/>
      <c r="Q883" s="24">
        <v>5</v>
      </c>
      <c r="R883" s="21" t="s">
        <v>66</v>
      </c>
      <c r="S883" s="21" t="s">
        <v>94</v>
      </c>
    </row>
    <row r="884" spans="1:19" x14ac:dyDescent="0.35">
      <c r="A884" s="21">
        <v>1532421</v>
      </c>
      <c r="B884" s="53">
        <v>411588</v>
      </c>
      <c r="C884" s="21">
        <f>VLOOKUP(TotalMov[[#This Row],[Order]],'Total Mov by SS'!B:C,2,0)</f>
        <v>135</v>
      </c>
      <c r="D884" s="21" t="s">
        <v>59</v>
      </c>
      <c r="E884" s="21" t="s">
        <v>60</v>
      </c>
      <c r="F884" s="21" t="s">
        <v>83</v>
      </c>
      <c r="G884" s="21" t="s">
        <v>62</v>
      </c>
      <c r="H884" s="21" t="s">
        <v>84</v>
      </c>
      <c r="I884" s="21" t="s">
        <v>111</v>
      </c>
      <c r="J884" s="22">
        <v>43628</v>
      </c>
      <c r="K884" s="23">
        <v>0.72671296296295995</v>
      </c>
      <c r="L884" s="22">
        <v>43629</v>
      </c>
      <c r="M884" s="23">
        <v>0.25840277777777998</v>
      </c>
      <c r="N884" s="25">
        <v>244.88300000000001</v>
      </c>
      <c r="O884" s="21" t="s">
        <v>66</v>
      </c>
      <c r="P884" s="24">
        <f>TotalMov[[#This Row],[Confirmed activ. 3 (ILE03)]]</f>
        <v>244.88300000000001</v>
      </c>
      <c r="Q884" s="24">
        <v>40</v>
      </c>
      <c r="R884" s="21" t="s">
        <v>66</v>
      </c>
      <c r="S884" s="21" t="s">
        <v>67</v>
      </c>
    </row>
    <row r="885" spans="1:19" x14ac:dyDescent="0.35">
      <c r="A885" s="21">
        <v>1532421</v>
      </c>
      <c r="B885" s="53">
        <v>411588</v>
      </c>
      <c r="C885" s="21">
        <f>VLOOKUP(TotalMov[[#This Row],[Order]],'Total Mov by SS'!B:C,2,0)</f>
        <v>135</v>
      </c>
      <c r="D885" s="21" t="s">
        <v>59</v>
      </c>
      <c r="E885" s="21" t="s">
        <v>68</v>
      </c>
      <c r="F885" s="21" t="s">
        <v>61</v>
      </c>
      <c r="G885" s="21" t="s">
        <v>62</v>
      </c>
      <c r="H885" s="21" t="s">
        <v>63</v>
      </c>
      <c r="I885" s="21" t="s">
        <v>64</v>
      </c>
      <c r="J885" s="22">
        <v>43632</v>
      </c>
      <c r="K885" s="23">
        <v>0.35896990740741003</v>
      </c>
      <c r="L885" s="22">
        <v>43632</v>
      </c>
      <c r="M885" s="23">
        <v>0.38355324074073999</v>
      </c>
      <c r="N885" s="25">
        <v>35.4</v>
      </c>
      <c r="O885" s="21" t="s">
        <v>66</v>
      </c>
      <c r="P885" s="24">
        <f>TotalMov[[#This Row],[Confirmed activ. 3 (ILE03)]]</f>
        <v>35.4</v>
      </c>
      <c r="Q885" s="24">
        <v>15</v>
      </c>
      <c r="R885" s="21" t="s">
        <v>66</v>
      </c>
      <c r="S885" s="21" t="s">
        <v>67</v>
      </c>
    </row>
    <row r="886" spans="1:19" x14ac:dyDescent="0.35">
      <c r="A886" s="21">
        <v>1532421</v>
      </c>
      <c r="B886" s="53">
        <v>411588</v>
      </c>
      <c r="C886" s="21">
        <f>VLOOKUP(TotalMov[[#This Row],[Order]],'Total Mov by SS'!B:C,2,0)</f>
        <v>135</v>
      </c>
      <c r="D886" s="21" t="s">
        <v>59</v>
      </c>
      <c r="E886" s="21" t="s">
        <v>73</v>
      </c>
      <c r="F886" s="21" t="s">
        <v>69</v>
      </c>
      <c r="G886" s="21" t="s">
        <v>62</v>
      </c>
      <c r="H886" s="21" t="s">
        <v>70</v>
      </c>
      <c r="I886" s="21" t="s">
        <v>71</v>
      </c>
      <c r="J886" s="22">
        <v>43632</v>
      </c>
      <c r="K886" s="23">
        <v>0.47107638888888997</v>
      </c>
      <c r="L886" s="22">
        <v>43632</v>
      </c>
      <c r="M886" s="23">
        <v>0.47107638888888997</v>
      </c>
      <c r="N886" s="24">
        <v>20</v>
      </c>
      <c r="O886" s="21" t="s">
        <v>66</v>
      </c>
      <c r="P886" s="24">
        <f>TotalMov[[#This Row],[Confirmed activ. 3 (ILE03)]]</f>
        <v>20</v>
      </c>
      <c r="Q886" s="24">
        <v>20</v>
      </c>
      <c r="R886" s="21" t="s">
        <v>66</v>
      </c>
      <c r="S886" s="21" t="s">
        <v>72</v>
      </c>
    </row>
    <row r="887" spans="1:19" x14ac:dyDescent="0.35">
      <c r="A887" s="21">
        <v>1532421</v>
      </c>
      <c r="B887" s="53">
        <v>411588</v>
      </c>
      <c r="C887" s="21">
        <f>VLOOKUP(TotalMov[[#This Row],[Order]],'Total Mov by SS'!B:C,2,0)</f>
        <v>135</v>
      </c>
      <c r="D887" s="21" t="s">
        <v>59</v>
      </c>
      <c r="E887" s="21" t="s">
        <v>75</v>
      </c>
      <c r="F887" s="21" t="s">
        <v>61</v>
      </c>
      <c r="G887" s="21" t="s">
        <v>62</v>
      </c>
      <c r="H887" s="21" t="s">
        <v>63</v>
      </c>
      <c r="I887" s="21" t="s">
        <v>74</v>
      </c>
      <c r="J887" s="22">
        <v>43632</v>
      </c>
      <c r="K887" s="23">
        <v>0.47701388888889001</v>
      </c>
      <c r="L887" s="22">
        <v>43632</v>
      </c>
      <c r="M887" s="23">
        <v>0.73686342592593002</v>
      </c>
      <c r="N887" s="25">
        <v>6.2359999999999998</v>
      </c>
      <c r="O887" s="21" t="s">
        <v>77</v>
      </c>
      <c r="P887" s="24">
        <f>TotalMov[[#This Row],[Confirmed activ. 3 (ILE03)]]*60</f>
        <v>374.15999999999997</v>
      </c>
      <c r="Q887" s="24">
        <v>350</v>
      </c>
      <c r="R887" s="21" t="s">
        <v>66</v>
      </c>
      <c r="S887" s="21" t="s">
        <v>67</v>
      </c>
    </row>
    <row r="888" spans="1:19" x14ac:dyDescent="0.35">
      <c r="A888" s="21">
        <v>1532421</v>
      </c>
      <c r="B888" s="53">
        <v>411588</v>
      </c>
      <c r="C888" s="21">
        <f>VLOOKUP(TotalMov[[#This Row],[Order]],'Total Mov by SS'!B:C,2,0)</f>
        <v>135</v>
      </c>
      <c r="D888" s="21" t="s">
        <v>59</v>
      </c>
      <c r="E888" s="21" t="s">
        <v>78</v>
      </c>
      <c r="F888" s="21" t="s">
        <v>61</v>
      </c>
      <c r="G888" s="21" t="s">
        <v>62</v>
      </c>
      <c r="H888" s="21" t="s">
        <v>63</v>
      </c>
      <c r="I888" s="21" t="s">
        <v>76</v>
      </c>
      <c r="J888" s="22">
        <v>43633</v>
      </c>
      <c r="K888" s="23">
        <v>0.31975694444444003</v>
      </c>
      <c r="L888" s="22">
        <v>43636</v>
      </c>
      <c r="M888" s="23">
        <v>0.53876157407406999</v>
      </c>
      <c r="N888" s="25">
        <v>25.219000000000001</v>
      </c>
      <c r="O888" s="21" t="s">
        <v>77</v>
      </c>
      <c r="P888" s="24">
        <f>TotalMov[[#This Row],[Confirmed activ. 3 (ILE03)]]*60</f>
        <v>1513.14</v>
      </c>
      <c r="Q888" s="24">
        <v>1020</v>
      </c>
      <c r="R888" s="21" t="s">
        <v>66</v>
      </c>
      <c r="S888" s="21" t="s">
        <v>67</v>
      </c>
    </row>
    <row r="889" spans="1:19" x14ac:dyDescent="0.35">
      <c r="A889" s="21">
        <v>1532421</v>
      </c>
      <c r="B889" s="53">
        <v>411588</v>
      </c>
      <c r="C889" s="21">
        <f>VLOOKUP(TotalMov[[#This Row],[Order]],'Total Mov by SS'!B:C,2,0)</f>
        <v>135</v>
      </c>
      <c r="D889" s="21" t="s">
        <v>59</v>
      </c>
      <c r="E889" s="21" t="s">
        <v>80</v>
      </c>
      <c r="F889" s="21" t="s">
        <v>61</v>
      </c>
      <c r="G889" s="21" t="s">
        <v>62</v>
      </c>
      <c r="H889" s="21" t="s">
        <v>63</v>
      </c>
      <c r="I889" s="21" t="s">
        <v>112</v>
      </c>
      <c r="J889" s="22">
        <v>43636</v>
      </c>
      <c r="K889" s="23">
        <v>0.53891203703704005</v>
      </c>
      <c r="L889" s="22">
        <v>43636</v>
      </c>
      <c r="M889" s="23">
        <v>0.61165509259258999</v>
      </c>
      <c r="N889" s="25">
        <v>1.746</v>
      </c>
      <c r="O889" s="21" t="s">
        <v>77</v>
      </c>
      <c r="P889" s="24">
        <f>TotalMov[[#This Row],[Confirmed activ. 3 (ILE03)]]*60</f>
        <v>104.76</v>
      </c>
      <c r="Q889" s="24">
        <v>50</v>
      </c>
      <c r="R889" s="21" t="s">
        <v>66</v>
      </c>
      <c r="S889" s="21" t="s">
        <v>67</v>
      </c>
    </row>
    <row r="890" spans="1:19" x14ac:dyDescent="0.35">
      <c r="A890" s="21">
        <v>1532421</v>
      </c>
      <c r="B890" s="53">
        <v>411588</v>
      </c>
      <c r="C890" s="21">
        <f>VLOOKUP(TotalMov[[#This Row],[Order]],'Total Mov by SS'!B:C,2,0)</f>
        <v>135</v>
      </c>
      <c r="D890" s="21" t="s">
        <v>59</v>
      </c>
      <c r="E890" s="21" t="s">
        <v>82</v>
      </c>
      <c r="F890" s="21" t="s">
        <v>89</v>
      </c>
      <c r="G890" s="21" t="s">
        <v>90</v>
      </c>
      <c r="H890" s="21" t="s">
        <v>91</v>
      </c>
      <c r="I890" s="21" t="s">
        <v>92</v>
      </c>
      <c r="J890" s="22"/>
      <c r="K890" s="23">
        <v>0</v>
      </c>
      <c r="L890" s="22"/>
      <c r="M890" s="23">
        <v>0</v>
      </c>
      <c r="N890" s="25">
        <v>0</v>
      </c>
      <c r="O890" s="21" t="s">
        <v>93</v>
      </c>
      <c r="P890" s="24"/>
      <c r="Q890" s="24">
        <v>0</v>
      </c>
      <c r="R890" s="21" t="s">
        <v>66</v>
      </c>
      <c r="S890" s="21" t="s">
        <v>94</v>
      </c>
    </row>
    <row r="891" spans="1:19" x14ac:dyDescent="0.35">
      <c r="A891" s="21">
        <v>1532421</v>
      </c>
      <c r="B891" s="53">
        <v>411588</v>
      </c>
      <c r="C891" s="21">
        <f>VLOOKUP(TotalMov[[#This Row],[Order]],'Total Mov by SS'!B:C,2,0)</f>
        <v>135</v>
      </c>
      <c r="D891" s="21" t="s">
        <v>59</v>
      </c>
      <c r="E891" s="21" t="s">
        <v>85</v>
      </c>
      <c r="F891" s="21" t="s">
        <v>69</v>
      </c>
      <c r="G891" s="21" t="s">
        <v>62</v>
      </c>
      <c r="H891" s="21" t="s">
        <v>70</v>
      </c>
      <c r="I891" s="21" t="s">
        <v>79</v>
      </c>
      <c r="J891" s="22">
        <v>43639</v>
      </c>
      <c r="K891" s="23">
        <v>0.68184027777778</v>
      </c>
      <c r="L891" s="22">
        <v>43639</v>
      </c>
      <c r="M891" s="23">
        <v>0.68184027777778</v>
      </c>
      <c r="N891" s="24">
        <v>20</v>
      </c>
      <c r="O891" s="21" t="s">
        <v>66</v>
      </c>
      <c r="P891" s="24">
        <f>TotalMov[[#This Row],[Confirmed activ. 3 (ILE03)]]</f>
        <v>20</v>
      </c>
      <c r="Q891" s="24">
        <v>20</v>
      </c>
      <c r="R891" s="21" t="s">
        <v>66</v>
      </c>
      <c r="S891" s="21" t="s">
        <v>72</v>
      </c>
    </row>
    <row r="892" spans="1:19" x14ac:dyDescent="0.35">
      <c r="A892" s="21">
        <v>1532421</v>
      </c>
      <c r="B892" s="53">
        <v>411588</v>
      </c>
      <c r="C892" s="21">
        <f>VLOOKUP(TotalMov[[#This Row],[Order]],'Total Mov by SS'!B:C,2,0)</f>
        <v>135</v>
      </c>
      <c r="D892" s="21" t="s">
        <v>59</v>
      </c>
      <c r="E892" s="21" t="s">
        <v>88</v>
      </c>
      <c r="F892" s="21" t="s">
        <v>69</v>
      </c>
      <c r="G892" s="21" t="s">
        <v>62</v>
      </c>
      <c r="H892" s="21" t="s">
        <v>70</v>
      </c>
      <c r="I892" s="21" t="s">
        <v>81</v>
      </c>
      <c r="J892" s="22">
        <v>43639</v>
      </c>
      <c r="K892" s="23">
        <v>0.68188657407407005</v>
      </c>
      <c r="L892" s="22">
        <v>43639</v>
      </c>
      <c r="M892" s="23">
        <v>0.68188657407407005</v>
      </c>
      <c r="N892" s="24">
        <v>20</v>
      </c>
      <c r="O892" s="21" t="s">
        <v>66</v>
      </c>
      <c r="P892" s="24">
        <f>TotalMov[[#This Row],[Confirmed activ. 3 (ILE03)]]</f>
        <v>20</v>
      </c>
      <c r="Q892" s="24">
        <v>20</v>
      </c>
      <c r="R892" s="21" t="s">
        <v>66</v>
      </c>
      <c r="S892" s="21" t="s">
        <v>72</v>
      </c>
    </row>
    <row r="893" spans="1:19" x14ac:dyDescent="0.35">
      <c r="A893" s="21">
        <v>1532421</v>
      </c>
      <c r="B893" s="53">
        <v>411588</v>
      </c>
      <c r="C893" s="21">
        <f>VLOOKUP(TotalMov[[#This Row],[Order]],'Total Mov by SS'!B:C,2,0)</f>
        <v>135</v>
      </c>
      <c r="D893" s="21" t="s">
        <v>59</v>
      </c>
      <c r="E893" s="21" t="s">
        <v>95</v>
      </c>
      <c r="F893" s="21" t="s">
        <v>83</v>
      </c>
      <c r="G893" s="21" t="s">
        <v>62</v>
      </c>
      <c r="H893" s="21" t="s">
        <v>84</v>
      </c>
      <c r="I893" s="21" t="s">
        <v>84</v>
      </c>
      <c r="J893" s="22">
        <v>43639</v>
      </c>
      <c r="K893" s="23">
        <v>0.81768518518518996</v>
      </c>
      <c r="L893" s="22">
        <v>43640</v>
      </c>
      <c r="M893" s="23">
        <v>0.59251157407406996</v>
      </c>
      <c r="N893" s="25">
        <v>5.492</v>
      </c>
      <c r="O893" s="21" t="s">
        <v>77</v>
      </c>
      <c r="P893" s="24">
        <f>TotalMov[[#This Row],[Confirmed activ. 3 (ILE03)]]*60</f>
        <v>329.52</v>
      </c>
      <c r="Q893" s="24">
        <v>450</v>
      </c>
      <c r="R893" s="21" t="s">
        <v>66</v>
      </c>
      <c r="S893" s="21" t="s">
        <v>67</v>
      </c>
    </row>
    <row r="894" spans="1:19" x14ac:dyDescent="0.35">
      <c r="A894" s="21">
        <v>1532421</v>
      </c>
      <c r="B894" s="53">
        <v>411588</v>
      </c>
      <c r="C894" s="21">
        <f>VLOOKUP(TotalMov[[#This Row],[Order]],'Total Mov by SS'!B:C,2,0)</f>
        <v>135</v>
      </c>
      <c r="D894" s="21" t="s">
        <v>59</v>
      </c>
      <c r="E894" s="21" t="s">
        <v>97</v>
      </c>
      <c r="F894" s="21" t="s">
        <v>86</v>
      </c>
      <c r="G894" s="21" t="s">
        <v>62</v>
      </c>
      <c r="H894" s="21" t="s">
        <v>87</v>
      </c>
      <c r="I894" s="21" t="s">
        <v>87</v>
      </c>
      <c r="J894" s="22">
        <v>43643</v>
      </c>
      <c r="K894" s="23">
        <v>0.60131944444443997</v>
      </c>
      <c r="L894" s="22">
        <v>43643</v>
      </c>
      <c r="M894" s="23">
        <v>0.60131944444443997</v>
      </c>
      <c r="N894" s="24">
        <v>20</v>
      </c>
      <c r="O894" s="21" t="s">
        <v>66</v>
      </c>
      <c r="P894" s="24">
        <f>TotalMov[[#This Row],[Confirmed activ. 3 (ILE03)]]</f>
        <v>20</v>
      </c>
      <c r="Q894" s="24">
        <v>20</v>
      </c>
      <c r="R894" s="21" t="s">
        <v>66</v>
      </c>
      <c r="S894" s="21" t="s">
        <v>72</v>
      </c>
    </row>
    <row r="895" spans="1:19" x14ac:dyDescent="0.35">
      <c r="A895" s="21">
        <v>1532421</v>
      </c>
      <c r="B895" s="53">
        <v>411588</v>
      </c>
      <c r="C895" s="21">
        <f>VLOOKUP(TotalMov[[#This Row],[Order]],'Total Mov by SS'!B:C,2,0)</f>
        <v>135</v>
      </c>
      <c r="D895" s="21" t="s">
        <v>59</v>
      </c>
      <c r="E895" s="21" t="s">
        <v>99</v>
      </c>
      <c r="F895" s="21" t="s">
        <v>61</v>
      </c>
      <c r="G895" s="21" t="s">
        <v>62</v>
      </c>
      <c r="H895" s="21" t="s">
        <v>63</v>
      </c>
      <c r="I895" s="21" t="s">
        <v>96</v>
      </c>
      <c r="J895" s="22">
        <v>43643</v>
      </c>
      <c r="K895" s="23">
        <v>0.60256944444444005</v>
      </c>
      <c r="L895" s="22">
        <v>43643</v>
      </c>
      <c r="M895" s="23">
        <v>0.66403935185185003</v>
      </c>
      <c r="N895" s="25">
        <v>44.267000000000003</v>
      </c>
      <c r="O895" s="21" t="s">
        <v>66</v>
      </c>
      <c r="P895" s="24">
        <f>TotalMov[[#This Row],[Confirmed activ. 3 (ILE03)]]</f>
        <v>44.267000000000003</v>
      </c>
      <c r="Q895" s="24">
        <v>100</v>
      </c>
      <c r="R895" s="21" t="s">
        <v>66</v>
      </c>
      <c r="S895" s="21" t="s">
        <v>67</v>
      </c>
    </row>
    <row r="896" spans="1:19" x14ac:dyDescent="0.35">
      <c r="A896" s="21">
        <v>1532421</v>
      </c>
      <c r="B896" s="53">
        <v>411588</v>
      </c>
      <c r="C896" s="21">
        <f>VLOOKUP(TotalMov[[#This Row],[Order]],'Total Mov by SS'!B:C,2,0)</f>
        <v>135</v>
      </c>
      <c r="D896" s="21" t="s">
        <v>59</v>
      </c>
      <c r="E896" s="21" t="s">
        <v>101</v>
      </c>
      <c r="F896" s="21" t="s">
        <v>69</v>
      </c>
      <c r="G896" s="21" t="s">
        <v>62</v>
      </c>
      <c r="H896" s="21" t="s">
        <v>70</v>
      </c>
      <c r="I896" s="21" t="s">
        <v>98</v>
      </c>
      <c r="J896" s="22">
        <v>43646</v>
      </c>
      <c r="K896" s="23">
        <v>0.62563657407407003</v>
      </c>
      <c r="L896" s="22">
        <v>43646</v>
      </c>
      <c r="M896" s="23">
        <v>0.62563657407407003</v>
      </c>
      <c r="N896" s="24">
        <v>20</v>
      </c>
      <c r="O896" s="21" t="s">
        <v>66</v>
      </c>
      <c r="P896" s="24">
        <f>TotalMov[[#This Row],[Confirmed activ. 3 (ILE03)]]</f>
        <v>20</v>
      </c>
      <c r="Q896" s="24">
        <v>20</v>
      </c>
      <c r="R896" s="21" t="s">
        <v>66</v>
      </c>
      <c r="S896" s="21" t="s">
        <v>72</v>
      </c>
    </row>
    <row r="897" spans="1:19" x14ac:dyDescent="0.35">
      <c r="A897" s="21">
        <v>1532421</v>
      </c>
      <c r="B897" s="53">
        <v>411588</v>
      </c>
      <c r="C897" s="21">
        <f>VLOOKUP(TotalMov[[#This Row],[Order]],'Total Mov by SS'!B:C,2,0)</f>
        <v>135</v>
      </c>
      <c r="D897" s="21" t="s">
        <v>59</v>
      </c>
      <c r="E897" s="21" t="s">
        <v>104</v>
      </c>
      <c r="F897" s="21" t="s">
        <v>69</v>
      </c>
      <c r="G897" s="21" t="s">
        <v>62</v>
      </c>
      <c r="H897" s="21" t="s">
        <v>70</v>
      </c>
      <c r="I897" s="21" t="s">
        <v>100</v>
      </c>
      <c r="J897" s="22">
        <v>43646</v>
      </c>
      <c r="K897" s="23">
        <v>0.62570601851852004</v>
      </c>
      <c r="L897" s="22">
        <v>43646</v>
      </c>
      <c r="M897" s="23">
        <v>0.62570601851852004</v>
      </c>
      <c r="N897" s="24">
        <v>30</v>
      </c>
      <c r="O897" s="21" t="s">
        <v>66</v>
      </c>
      <c r="P897" s="24">
        <f>TotalMov[[#This Row],[Confirmed activ. 3 (ILE03)]]</f>
        <v>30</v>
      </c>
      <c r="Q897" s="24">
        <v>30</v>
      </c>
      <c r="R897" s="21" t="s">
        <v>66</v>
      </c>
      <c r="S897" s="21" t="s">
        <v>72</v>
      </c>
    </row>
    <row r="898" spans="1:19" x14ac:dyDescent="0.35">
      <c r="A898" s="21">
        <v>1532421</v>
      </c>
      <c r="B898" s="53">
        <v>411588</v>
      </c>
      <c r="C898" s="21">
        <f>VLOOKUP(TotalMov[[#This Row],[Order]],'Total Mov by SS'!B:C,2,0)</f>
        <v>135</v>
      </c>
      <c r="D898" s="21" t="s">
        <v>59</v>
      </c>
      <c r="E898" s="21" t="s">
        <v>113</v>
      </c>
      <c r="F898" s="21" t="s">
        <v>102</v>
      </c>
      <c r="G898" s="21" t="s">
        <v>62</v>
      </c>
      <c r="H898" s="21" t="s">
        <v>100</v>
      </c>
      <c r="I898" s="21" t="s">
        <v>103</v>
      </c>
      <c r="J898" s="22">
        <v>43646</v>
      </c>
      <c r="K898" s="23">
        <v>0.62574074074074004</v>
      </c>
      <c r="L898" s="22">
        <v>43646</v>
      </c>
      <c r="M898" s="23">
        <v>0.62574074074074004</v>
      </c>
      <c r="N898" s="24">
        <v>30</v>
      </c>
      <c r="O898" s="21" t="s">
        <v>66</v>
      </c>
      <c r="P898" s="24">
        <f>TotalMov[[#This Row],[Confirmed activ. 3 (ILE03)]]</f>
        <v>30</v>
      </c>
      <c r="Q898" s="24">
        <v>30</v>
      </c>
      <c r="R898" s="21" t="s">
        <v>66</v>
      </c>
      <c r="S898" s="21" t="s">
        <v>72</v>
      </c>
    </row>
    <row r="899" spans="1:19" x14ac:dyDescent="0.35">
      <c r="A899" s="21">
        <v>1532421</v>
      </c>
      <c r="B899" s="53">
        <v>411588</v>
      </c>
      <c r="C899" s="21">
        <f>VLOOKUP(TotalMov[[#This Row],[Order]],'Total Mov by SS'!B:C,2,0)</f>
        <v>135</v>
      </c>
      <c r="D899" s="21" t="s">
        <v>59</v>
      </c>
      <c r="E899" s="21" t="s">
        <v>114</v>
      </c>
      <c r="F899" s="21" t="s">
        <v>102</v>
      </c>
      <c r="G899" s="21" t="s">
        <v>105</v>
      </c>
      <c r="H899" s="21" t="s">
        <v>100</v>
      </c>
      <c r="I899" s="21" t="s">
        <v>106</v>
      </c>
      <c r="J899" s="22">
        <v>43647</v>
      </c>
      <c r="K899" s="23">
        <v>0.39260416666666997</v>
      </c>
      <c r="L899" s="22">
        <v>43647</v>
      </c>
      <c r="M899" s="23">
        <v>0.39260416666666997</v>
      </c>
      <c r="N899" s="24">
        <v>45</v>
      </c>
      <c r="O899" s="21" t="s">
        <v>66</v>
      </c>
      <c r="P899" s="24">
        <f>TotalMov[[#This Row],[Confirmed activ. 3 (ILE03)]]</f>
        <v>45</v>
      </c>
      <c r="Q899" s="24">
        <v>45</v>
      </c>
      <c r="R899" s="21" t="s">
        <v>66</v>
      </c>
      <c r="S899" s="21" t="s">
        <v>72</v>
      </c>
    </row>
    <row r="900" spans="1:19" x14ac:dyDescent="0.35">
      <c r="A900" s="21">
        <v>1532421</v>
      </c>
      <c r="B900" s="53">
        <v>411588</v>
      </c>
      <c r="C900" s="21">
        <f>VLOOKUP(TotalMov[[#This Row],[Order]],'Total Mov by SS'!B:C,2,0)</f>
        <v>135</v>
      </c>
      <c r="D900" s="21" t="s">
        <v>107</v>
      </c>
      <c r="E900" s="21" t="s">
        <v>60</v>
      </c>
      <c r="F900" s="21" t="s">
        <v>61</v>
      </c>
      <c r="G900" s="21" t="s">
        <v>90</v>
      </c>
      <c r="H900" s="21" t="s">
        <v>63</v>
      </c>
      <c r="I900" s="21" t="s">
        <v>108</v>
      </c>
      <c r="J900" s="22">
        <v>43641</v>
      </c>
      <c r="K900" s="23">
        <v>0.35456018518519</v>
      </c>
      <c r="L900" s="22">
        <v>43641</v>
      </c>
      <c r="M900" s="23">
        <v>0.65743055555555996</v>
      </c>
      <c r="N900" s="25">
        <v>13.625</v>
      </c>
      <c r="O900" s="21" t="s">
        <v>77</v>
      </c>
      <c r="P900" s="24">
        <f>TotalMov[[#This Row],[Confirmed activ. 3 (ILE03)]]*60</f>
        <v>817.5</v>
      </c>
      <c r="Q900" s="24">
        <v>1</v>
      </c>
      <c r="R900" s="21" t="s">
        <v>66</v>
      </c>
      <c r="S900" s="21" t="s">
        <v>67</v>
      </c>
    </row>
    <row r="901" spans="1:19" x14ac:dyDescent="0.35">
      <c r="A901" s="21">
        <v>1532421</v>
      </c>
      <c r="B901" s="53">
        <v>411588</v>
      </c>
      <c r="C901" s="21">
        <f>VLOOKUP(TotalMov[[#This Row],[Order]],'Total Mov by SS'!B:C,2,0)</f>
        <v>135</v>
      </c>
      <c r="D901" s="21" t="s">
        <v>109</v>
      </c>
      <c r="E901" s="21" t="s">
        <v>95</v>
      </c>
      <c r="F901" s="21" t="s">
        <v>83</v>
      </c>
      <c r="G901" s="21" t="s">
        <v>90</v>
      </c>
      <c r="H901" s="21" t="s">
        <v>84</v>
      </c>
      <c r="I901" s="21" t="s">
        <v>110</v>
      </c>
      <c r="J901" s="22"/>
      <c r="K901" s="23">
        <v>0</v>
      </c>
      <c r="L901" s="22"/>
      <c r="M901" s="23">
        <v>0</v>
      </c>
      <c r="N901" s="25">
        <v>0</v>
      </c>
      <c r="O901" s="21" t="s">
        <v>93</v>
      </c>
      <c r="P901" s="24"/>
      <c r="Q901" s="24">
        <v>5</v>
      </c>
      <c r="R901" s="21" t="s">
        <v>66</v>
      </c>
      <c r="S901" s="21" t="s">
        <v>94</v>
      </c>
    </row>
    <row r="902" spans="1:19" x14ac:dyDescent="0.35">
      <c r="A902" s="21">
        <v>1532422</v>
      </c>
      <c r="B902" s="53">
        <v>411588</v>
      </c>
      <c r="C902" s="21">
        <f>VLOOKUP(TotalMov[[#This Row],[Order]],'Total Mov by SS'!B:C,2,0)</f>
        <v>129</v>
      </c>
      <c r="D902" s="21" t="s">
        <v>59</v>
      </c>
      <c r="E902" s="21" t="s">
        <v>60</v>
      </c>
      <c r="F902" s="21" t="s">
        <v>83</v>
      </c>
      <c r="G902" s="21" t="s">
        <v>62</v>
      </c>
      <c r="H902" s="21" t="s">
        <v>84</v>
      </c>
      <c r="I902" s="21" t="s">
        <v>111</v>
      </c>
      <c r="J902" s="22">
        <v>43628</v>
      </c>
      <c r="K902" s="23">
        <v>0.72018518518519004</v>
      </c>
      <c r="L902" s="22">
        <v>43628</v>
      </c>
      <c r="M902" s="23">
        <v>0.73877314814814998</v>
      </c>
      <c r="N902" s="25">
        <v>5.2329999999999997</v>
      </c>
      <c r="O902" s="21" t="s">
        <v>66</v>
      </c>
      <c r="P902" s="24">
        <f>TotalMov[[#This Row],[Confirmed activ. 3 (ILE03)]]</f>
        <v>5.2329999999999997</v>
      </c>
      <c r="Q902" s="24">
        <v>40</v>
      </c>
      <c r="R902" s="21" t="s">
        <v>66</v>
      </c>
      <c r="S902" s="21" t="s">
        <v>67</v>
      </c>
    </row>
    <row r="903" spans="1:19" x14ac:dyDescent="0.35">
      <c r="A903" s="21">
        <v>1532422</v>
      </c>
      <c r="B903" s="53">
        <v>411588</v>
      </c>
      <c r="C903" s="21">
        <f>VLOOKUP(TotalMov[[#This Row],[Order]],'Total Mov by SS'!B:C,2,0)</f>
        <v>129</v>
      </c>
      <c r="D903" s="21" t="s">
        <v>59</v>
      </c>
      <c r="E903" s="21" t="s">
        <v>68</v>
      </c>
      <c r="F903" s="21" t="s">
        <v>61</v>
      </c>
      <c r="G903" s="21" t="s">
        <v>62</v>
      </c>
      <c r="H903" s="21" t="s">
        <v>63</v>
      </c>
      <c r="I903" s="21" t="s">
        <v>64</v>
      </c>
      <c r="J903" s="22">
        <v>43628</v>
      </c>
      <c r="K903" s="23">
        <v>0.73950231481480999</v>
      </c>
      <c r="L903" s="22">
        <v>43628</v>
      </c>
      <c r="M903" s="23">
        <v>0.74344907407407002</v>
      </c>
      <c r="N903" s="25">
        <v>4.0170000000000003</v>
      </c>
      <c r="O903" s="21" t="s">
        <v>66</v>
      </c>
      <c r="P903" s="24">
        <f>TotalMov[[#This Row],[Confirmed activ. 3 (ILE03)]]</f>
        <v>4.0170000000000003</v>
      </c>
      <c r="Q903" s="24">
        <v>15</v>
      </c>
      <c r="R903" s="21" t="s">
        <v>66</v>
      </c>
      <c r="S903" s="21" t="s">
        <v>67</v>
      </c>
    </row>
    <row r="904" spans="1:19" x14ac:dyDescent="0.35">
      <c r="A904" s="21">
        <v>1532422</v>
      </c>
      <c r="B904" s="53">
        <v>411588</v>
      </c>
      <c r="C904" s="21">
        <f>VLOOKUP(TotalMov[[#This Row],[Order]],'Total Mov by SS'!B:C,2,0)</f>
        <v>129</v>
      </c>
      <c r="D904" s="21" t="s">
        <v>59</v>
      </c>
      <c r="E904" s="21" t="s">
        <v>73</v>
      </c>
      <c r="F904" s="21" t="s">
        <v>69</v>
      </c>
      <c r="G904" s="21" t="s">
        <v>62</v>
      </c>
      <c r="H904" s="21" t="s">
        <v>70</v>
      </c>
      <c r="I904" s="21" t="s">
        <v>71</v>
      </c>
      <c r="J904" s="22">
        <v>43628</v>
      </c>
      <c r="K904" s="23">
        <v>0.74819444444444005</v>
      </c>
      <c r="L904" s="22">
        <v>43628</v>
      </c>
      <c r="M904" s="23">
        <v>0.74819444444444005</v>
      </c>
      <c r="N904" s="24">
        <v>20</v>
      </c>
      <c r="O904" s="21" t="s">
        <v>66</v>
      </c>
      <c r="P904" s="24">
        <f>TotalMov[[#This Row],[Confirmed activ. 3 (ILE03)]]</f>
        <v>20</v>
      </c>
      <c r="Q904" s="24">
        <v>20</v>
      </c>
      <c r="R904" s="21" t="s">
        <v>66</v>
      </c>
      <c r="S904" s="21" t="s">
        <v>72</v>
      </c>
    </row>
    <row r="905" spans="1:19" x14ac:dyDescent="0.35">
      <c r="A905" s="21">
        <v>1532422</v>
      </c>
      <c r="B905" s="53">
        <v>411588</v>
      </c>
      <c r="C905" s="21">
        <f>VLOOKUP(TotalMov[[#This Row],[Order]],'Total Mov by SS'!B:C,2,0)</f>
        <v>129</v>
      </c>
      <c r="D905" s="21" t="s">
        <v>59</v>
      </c>
      <c r="E905" s="21" t="s">
        <v>75</v>
      </c>
      <c r="F905" s="21" t="s">
        <v>61</v>
      </c>
      <c r="G905" s="21" t="s">
        <v>62</v>
      </c>
      <c r="H905" s="21" t="s">
        <v>63</v>
      </c>
      <c r="I905" s="21" t="s">
        <v>74</v>
      </c>
      <c r="J905" s="22">
        <v>43629</v>
      </c>
      <c r="K905" s="23">
        <v>0.31796296296296001</v>
      </c>
      <c r="L905" s="22">
        <v>43629</v>
      </c>
      <c r="M905" s="23">
        <v>0.65937500000000004</v>
      </c>
      <c r="N905" s="25">
        <v>8.1940000000000008</v>
      </c>
      <c r="O905" s="21" t="s">
        <v>77</v>
      </c>
      <c r="P905" s="24">
        <f>TotalMov[[#This Row],[Confirmed activ. 3 (ILE03)]]*60</f>
        <v>491.64000000000004</v>
      </c>
      <c r="Q905" s="24">
        <v>290</v>
      </c>
      <c r="R905" s="21" t="s">
        <v>66</v>
      </c>
      <c r="S905" s="21" t="s">
        <v>67</v>
      </c>
    </row>
    <row r="906" spans="1:19" x14ac:dyDescent="0.35">
      <c r="A906" s="21">
        <v>1532422</v>
      </c>
      <c r="B906" s="53">
        <v>411588</v>
      </c>
      <c r="C906" s="21">
        <f>VLOOKUP(TotalMov[[#This Row],[Order]],'Total Mov by SS'!B:C,2,0)</f>
        <v>129</v>
      </c>
      <c r="D906" s="21" t="s">
        <v>59</v>
      </c>
      <c r="E906" s="21" t="s">
        <v>78</v>
      </c>
      <c r="F906" s="21" t="s">
        <v>61</v>
      </c>
      <c r="G906" s="21" t="s">
        <v>62</v>
      </c>
      <c r="H906" s="21" t="s">
        <v>63</v>
      </c>
      <c r="I906" s="21" t="s">
        <v>76</v>
      </c>
      <c r="J906" s="22">
        <v>43632</v>
      </c>
      <c r="K906" s="23">
        <v>0.32206018518518997</v>
      </c>
      <c r="L906" s="22">
        <v>43634</v>
      </c>
      <c r="M906" s="23">
        <v>0.51767361111110999</v>
      </c>
      <c r="N906" s="25">
        <v>34.944000000000003</v>
      </c>
      <c r="O906" s="21" t="s">
        <v>77</v>
      </c>
      <c r="P906" s="24">
        <f>TotalMov[[#This Row],[Confirmed activ. 3 (ILE03)]]*60</f>
        <v>2096.6400000000003</v>
      </c>
      <c r="Q906" s="24">
        <v>1040</v>
      </c>
      <c r="R906" s="21" t="s">
        <v>66</v>
      </c>
      <c r="S906" s="21" t="s">
        <v>67</v>
      </c>
    </row>
    <row r="907" spans="1:19" x14ac:dyDescent="0.35">
      <c r="A907" s="21">
        <v>1532422</v>
      </c>
      <c r="B907" s="53">
        <v>411588</v>
      </c>
      <c r="C907" s="21">
        <f>VLOOKUP(TotalMov[[#This Row],[Order]],'Total Mov by SS'!B:C,2,0)</f>
        <v>129</v>
      </c>
      <c r="D907" s="21" t="s">
        <v>59</v>
      </c>
      <c r="E907" s="21" t="s">
        <v>80</v>
      </c>
      <c r="F907" s="21" t="s">
        <v>61</v>
      </c>
      <c r="G907" s="21" t="s">
        <v>62</v>
      </c>
      <c r="H907" s="21" t="s">
        <v>63</v>
      </c>
      <c r="I907" s="21" t="s">
        <v>112</v>
      </c>
      <c r="J907" s="22">
        <v>43634</v>
      </c>
      <c r="K907" s="23">
        <v>0.51780092592592997</v>
      </c>
      <c r="L907" s="22">
        <v>43634</v>
      </c>
      <c r="M907" s="23">
        <v>0.60453703703703998</v>
      </c>
      <c r="N907" s="25">
        <v>2.0819999999999999</v>
      </c>
      <c r="O907" s="21" t="s">
        <v>77</v>
      </c>
      <c r="P907" s="24">
        <f>TotalMov[[#This Row],[Confirmed activ. 3 (ILE03)]]*60</f>
        <v>124.91999999999999</v>
      </c>
      <c r="Q907" s="24">
        <v>50</v>
      </c>
      <c r="R907" s="21" t="s">
        <v>66</v>
      </c>
      <c r="S907" s="21" t="s">
        <v>67</v>
      </c>
    </row>
    <row r="908" spans="1:19" x14ac:dyDescent="0.35">
      <c r="A908" s="21">
        <v>1532422</v>
      </c>
      <c r="B908" s="53">
        <v>411588</v>
      </c>
      <c r="C908" s="21">
        <f>VLOOKUP(TotalMov[[#This Row],[Order]],'Total Mov by SS'!B:C,2,0)</f>
        <v>129</v>
      </c>
      <c r="D908" s="21" t="s">
        <v>59</v>
      </c>
      <c r="E908" s="21" t="s">
        <v>82</v>
      </c>
      <c r="F908" s="21" t="s">
        <v>89</v>
      </c>
      <c r="G908" s="21" t="s">
        <v>90</v>
      </c>
      <c r="H908" s="21" t="s">
        <v>91</v>
      </c>
      <c r="I908" s="21" t="s">
        <v>92</v>
      </c>
      <c r="J908" s="22"/>
      <c r="K908" s="23">
        <v>0</v>
      </c>
      <c r="L908" s="22"/>
      <c r="M908" s="23">
        <v>0</v>
      </c>
      <c r="N908" s="25">
        <v>0</v>
      </c>
      <c r="O908" s="21" t="s">
        <v>93</v>
      </c>
      <c r="P908" s="24"/>
      <c r="Q908" s="24">
        <v>0</v>
      </c>
      <c r="R908" s="21" t="s">
        <v>66</v>
      </c>
      <c r="S908" s="21" t="s">
        <v>94</v>
      </c>
    </row>
    <row r="909" spans="1:19" x14ac:dyDescent="0.35">
      <c r="A909" s="21">
        <v>1532422</v>
      </c>
      <c r="B909" s="53">
        <v>411588</v>
      </c>
      <c r="C909" s="21">
        <f>VLOOKUP(TotalMov[[#This Row],[Order]],'Total Mov by SS'!B:C,2,0)</f>
        <v>129</v>
      </c>
      <c r="D909" s="21" t="s">
        <v>59</v>
      </c>
      <c r="E909" s="21" t="s">
        <v>85</v>
      </c>
      <c r="F909" s="21" t="s">
        <v>69</v>
      </c>
      <c r="G909" s="21" t="s">
        <v>62</v>
      </c>
      <c r="H909" s="21" t="s">
        <v>70</v>
      </c>
      <c r="I909" s="21" t="s">
        <v>79</v>
      </c>
      <c r="J909" s="22">
        <v>43634</v>
      </c>
      <c r="K909" s="23">
        <v>0.67047453703703996</v>
      </c>
      <c r="L909" s="22">
        <v>43634</v>
      </c>
      <c r="M909" s="23">
        <v>0.67047453703703996</v>
      </c>
      <c r="N909" s="24">
        <v>20</v>
      </c>
      <c r="O909" s="21" t="s">
        <v>66</v>
      </c>
      <c r="P909" s="24">
        <f>TotalMov[[#This Row],[Confirmed activ. 3 (ILE03)]]</f>
        <v>20</v>
      </c>
      <c r="Q909" s="24">
        <v>20</v>
      </c>
      <c r="R909" s="21" t="s">
        <v>66</v>
      </c>
      <c r="S909" s="21" t="s">
        <v>72</v>
      </c>
    </row>
    <row r="910" spans="1:19" x14ac:dyDescent="0.35">
      <c r="A910" s="21">
        <v>1532422</v>
      </c>
      <c r="B910" s="53">
        <v>411588</v>
      </c>
      <c r="C910" s="21">
        <f>VLOOKUP(TotalMov[[#This Row],[Order]],'Total Mov by SS'!B:C,2,0)</f>
        <v>129</v>
      </c>
      <c r="D910" s="21" t="s">
        <v>59</v>
      </c>
      <c r="E910" s="21" t="s">
        <v>88</v>
      </c>
      <c r="F910" s="21" t="s">
        <v>69</v>
      </c>
      <c r="G910" s="21" t="s">
        <v>62</v>
      </c>
      <c r="H910" s="21" t="s">
        <v>70</v>
      </c>
      <c r="I910" s="21" t="s">
        <v>81</v>
      </c>
      <c r="J910" s="22">
        <v>43634</v>
      </c>
      <c r="K910" s="23">
        <v>0.67055555555556001</v>
      </c>
      <c r="L910" s="22">
        <v>43634</v>
      </c>
      <c r="M910" s="23">
        <v>0.67055555555556001</v>
      </c>
      <c r="N910" s="24">
        <v>20</v>
      </c>
      <c r="O910" s="21" t="s">
        <v>66</v>
      </c>
      <c r="P910" s="24">
        <f>TotalMov[[#This Row],[Confirmed activ. 3 (ILE03)]]</f>
        <v>20</v>
      </c>
      <c r="Q910" s="24">
        <v>20</v>
      </c>
      <c r="R910" s="21" t="s">
        <v>66</v>
      </c>
      <c r="S910" s="21" t="s">
        <v>72</v>
      </c>
    </row>
    <row r="911" spans="1:19" x14ac:dyDescent="0.35">
      <c r="A911" s="21">
        <v>1532422</v>
      </c>
      <c r="B911" s="53">
        <v>411588</v>
      </c>
      <c r="C911" s="21">
        <f>VLOOKUP(TotalMov[[#This Row],[Order]],'Total Mov by SS'!B:C,2,0)</f>
        <v>129</v>
      </c>
      <c r="D911" s="21" t="s">
        <v>59</v>
      </c>
      <c r="E911" s="21" t="s">
        <v>95</v>
      </c>
      <c r="F911" s="21" t="s">
        <v>83</v>
      </c>
      <c r="G911" s="21" t="s">
        <v>62</v>
      </c>
      <c r="H911" s="21" t="s">
        <v>84</v>
      </c>
      <c r="I911" s="21" t="s">
        <v>84</v>
      </c>
      <c r="J911" s="22">
        <v>43634</v>
      </c>
      <c r="K911" s="23">
        <v>0.70560185185184998</v>
      </c>
      <c r="L911" s="22">
        <v>43635</v>
      </c>
      <c r="M911" s="23">
        <v>0.49656250000000002</v>
      </c>
      <c r="N911" s="25">
        <v>6.0940000000000003</v>
      </c>
      <c r="O911" s="21" t="s">
        <v>77</v>
      </c>
      <c r="P911" s="24">
        <f>TotalMov[[#This Row],[Confirmed activ. 3 (ILE03)]]*60</f>
        <v>365.64000000000004</v>
      </c>
      <c r="Q911" s="24">
        <v>450</v>
      </c>
      <c r="R911" s="21" t="s">
        <v>66</v>
      </c>
      <c r="S911" s="21" t="s">
        <v>67</v>
      </c>
    </row>
    <row r="912" spans="1:19" x14ac:dyDescent="0.35">
      <c r="A912" s="21">
        <v>1532422</v>
      </c>
      <c r="B912" s="53">
        <v>411588</v>
      </c>
      <c r="C912" s="21">
        <f>VLOOKUP(TotalMov[[#This Row],[Order]],'Total Mov by SS'!B:C,2,0)</f>
        <v>129</v>
      </c>
      <c r="D912" s="21" t="s">
        <v>59</v>
      </c>
      <c r="E912" s="21" t="s">
        <v>97</v>
      </c>
      <c r="F912" s="21" t="s">
        <v>86</v>
      </c>
      <c r="G912" s="21" t="s">
        <v>62</v>
      </c>
      <c r="H912" s="21" t="s">
        <v>87</v>
      </c>
      <c r="I912" s="21" t="s">
        <v>87</v>
      </c>
      <c r="J912" s="22">
        <v>43642</v>
      </c>
      <c r="K912" s="23">
        <v>0.46493055555556001</v>
      </c>
      <c r="L912" s="22">
        <v>43642</v>
      </c>
      <c r="M912" s="23">
        <v>0.46493055555556001</v>
      </c>
      <c r="N912" s="24">
        <v>20</v>
      </c>
      <c r="O912" s="21" t="s">
        <v>66</v>
      </c>
      <c r="P912" s="24">
        <f>TotalMov[[#This Row],[Confirmed activ. 3 (ILE03)]]</f>
        <v>20</v>
      </c>
      <c r="Q912" s="24">
        <v>20</v>
      </c>
      <c r="R912" s="21" t="s">
        <v>66</v>
      </c>
      <c r="S912" s="21" t="s">
        <v>72</v>
      </c>
    </row>
    <row r="913" spans="1:19" x14ac:dyDescent="0.35">
      <c r="A913" s="21">
        <v>1532422</v>
      </c>
      <c r="B913" s="53">
        <v>411588</v>
      </c>
      <c r="C913" s="21">
        <f>VLOOKUP(TotalMov[[#This Row],[Order]],'Total Mov by SS'!B:C,2,0)</f>
        <v>129</v>
      </c>
      <c r="D913" s="21" t="s">
        <v>59</v>
      </c>
      <c r="E913" s="21" t="s">
        <v>99</v>
      </c>
      <c r="F913" s="21" t="s">
        <v>61</v>
      </c>
      <c r="G913" s="21" t="s">
        <v>62</v>
      </c>
      <c r="H913" s="21" t="s">
        <v>63</v>
      </c>
      <c r="I913" s="21" t="s">
        <v>96</v>
      </c>
      <c r="J913" s="22">
        <v>43643</v>
      </c>
      <c r="K913" s="23">
        <v>0.5828587962963</v>
      </c>
      <c r="L913" s="22">
        <v>43643</v>
      </c>
      <c r="M913" s="23">
        <v>0.60181712962962997</v>
      </c>
      <c r="N913" s="25">
        <v>9.1</v>
      </c>
      <c r="O913" s="21" t="s">
        <v>66</v>
      </c>
      <c r="P913" s="24">
        <f>TotalMov[[#This Row],[Confirmed activ. 3 (ILE03)]]</f>
        <v>9.1</v>
      </c>
      <c r="Q913" s="24">
        <v>100</v>
      </c>
      <c r="R913" s="21" t="s">
        <v>66</v>
      </c>
      <c r="S913" s="21" t="s">
        <v>67</v>
      </c>
    </row>
    <row r="914" spans="1:19" x14ac:dyDescent="0.35">
      <c r="A914" s="21">
        <v>1532422</v>
      </c>
      <c r="B914" s="53">
        <v>411588</v>
      </c>
      <c r="C914" s="21">
        <f>VLOOKUP(TotalMov[[#This Row],[Order]],'Total Mov by SS'!B:C,2,0)</f>
        <v>129</v>
      </c>
      <c r="D914" s="21" t="s">
        <v>59</v>
      </c>
      <c r="E914" s="21" t="s">
        <v>101</v>
      </c>
      <c r="F914" s="21" t="s">
        <v>69</v>
      </c>
      <c r="G914" s="21" t="s">
        <v>62</v>
      </c>
      <c r="H914" s="21" t="s">
        <v>70</v>
      </c>
      <c r="I914" s="21" t="s">
        <v>98</v>
      </c>
      <c r="J914" s="22">
        <v>43646</v>
      </c>
      <c r="K914" s="23">
        <v>0.69024305555555998</v>
      </c>
      <c r="L914" s="22">
        <v>43646</v>
      </c>
      <c r="M914" s="23">
        <v>0.69024305555555998</v>
      </c>
      <c r="N914" s="24">
        <v>20</v>
      </c>
      <c r="O914" s="21" t="s">
        <v>66</v>
      </c>
      <c r="P914" s="24">
        <f>TotalMov[[#This Row],[Confirmed activ. 3 (ILE03)]]</f>
        <v>20</v>
      </c>
      <c r="Q914" s="24">
        <v>20</v>
      </c>
      <c r="R914" s="21" t="s">
        <v>66</v>
      </c>
      <c r="S914" s="21" t="s">
        <v>72</v>
      </c>
    </row>
    <row r="915" spans="1:19" x14ac:dyDescent="0.35">
      <c r="A915" s="21">
        <v>1532422</v>
      </c>
      <c r="B915" s="53">
        <v>411588</v>
      </c>
      <c r="C915" s="21">
        <f>VLOOKUP(TotalMov[[#This Row],[Order]],'Total Mov by SS'!B:C,2,0)</f>
        <v>129</v>
      </c>
      <c r="D915" s="21" t="s">
        <v>59</v>
      </c>
      <c r="E915" s="21" t="s">
        <v>104</v>
      </c>
      <c r="F915" s="21" t="s">
        <v>69</v>
      </c>
      <c r="G915" s="21" t="s">
        <v>62</v>
      </c>
      <c r="H915" s="21" t="s">
        <v>70</v>
      </c>
      <c r="I915" s="21" t="s">
        <v>100</v>
      </c>
      <c r="J915" s="22">
        <v>43647</v>
      </c>
      <c r="K915" s="23">
        <v>0.42640046296296003</v>
      </c>
      <c r="L915" s="22">
        <v>43647</v>
      </c>
      <c r="M915" s="23">
        <v>0.42640046296296003</v>
      </c>
      <c r="N915" s="24">
        <v>30</v>
      </c>
      <c r="O915" s="21" t="s">
        <v>66</v>
      </c>
      <c r="P915" s="24">
        <f>TotalMov[[#This Row],[Confirmed activ. 3 (ILE03)]]</f>
        <v>30</v>
      </c>
      <c r="Q915" s="24">
        <v>30</v>
      </c>
      <c r="R915" s="21" t="s">
        <v>66</v>
      </c>
      <c r="S915" s="21" t="s">
        <v>72</v>
      </c>
    </row>
    <row r="916" spans="1:19" x14ac:dyDescent="0.35">
      <c r="A916" s="21">
        <v>1532422</v>
      </c>
      <c r="B916" s="53">
        <v>411588</v>
      </c>
      <c r="C916" s="21">
        <f>VLOOKUP(TotalMov[[#This Row],[Order]],'Total Mov by SS'!B:C,2,0)</f>
        <v>129</v>
      </c>
      <c r="D916" s="21" t="s">
        <v>59</v>
      </c>
      <c r="E916" s="21" t="s">
        <v>113</v>
      </c>
      <c r="F916" s="21" t="s">
        <v>102</v>
      </c>
      <c r="G916" s="21" t="s">
        <v>62</v>
      </c>
      <c r="H916" s="21" t="s">
        <v>100</v>
      </c>
      <c r="I916" s="21" t="s">
        <v>103</v>
      </c>
      <c r="J916" s="22">
        <v>43647</v>
      </c>
      <c r="K916" s="23">
        <v>0.42646990740740998</v>
      </c>
      <c r="L916" s="22">
        <v>43647</v>
      </c>
      <c r="M916" s="23">
        <v>0.42646990740740998</v>
      </c>
      <c r="N916" s="24">
        <v>30</v>
      </c>
      <c r="O916" s="21" t="s">
        <v>66</v>
      </c>
      <c r="P916" s="24">
        <f>TotalMov[[#This Row],[Confirmed activ. 3 (ILE03)]]</f>
        <v>30</v>
      </c>
      <c r="Q916" s="24">
        <v>30</v>
      </c>
      <c r="R916" s="21" t="s">
        <v>66</v>
      </c>
      <c r="S916" s="21" t="s">
        <v>72</v>
      </c>
    </row>
    <row r="917" spans="1:19" x14ac:dyDescent="0.35">
      <c r="A917" s="21">
        <v>1532422</v>
      </c>
      <c r="B917" s="53">
        <v>411588</v>
      </c>
      <c r="C917" s="21">
        <f>VLOOKUP(TotalMov[[#This Row],[Order]],'Total Mov by SS'!B:C,2,0)</f>
        <v>129</v>
      </c>
      <c r="D917" s="21" t="s">
        <v>59</v>
      </c>
      <c r="E917" s="21" t="s">
        <v>114</v>
      </c>
      <c r="F917" s="21" t="s">
        <v>102</v>
      </c>
      <c r="G917" s="21" t="s">
        <v>105</v>
      </c>
      <c r="H917" s="21" t="s">
        <v>100</v>
      </c>
      <c r="I917" s="21" t="s">
        <v>106</v>
      </c>
      <c r="J917" s="22">
        <v>43647</v>
      </c>
      <c r="K917" s="23">
        <v>0.70769675925926001</v>
      </c>
      <c r="L917" s="22">
        <v>43647</v>
      </c>
      <c r="M917" s="23">
        <v>0.70769675925926001</v>
      </c>
      <c r="N917" s="24">
        <v>45</v>
      </c>
      <c r="O917" s="21" t="s">
        <v>66</v>
      </c>
      <c r="P917" s="24">
        <f>TotalMov[[#This Row],[Confirmed activ. 3 (ILE03)]]</f>
        <v>45</v>
      </c>
      <c r="Q917" s="24">
        <v>45</v>
      </c>
      <c r="R917" s="21" t="s">
        <v>66</v>
      </c>
      <c r="S917" s="21" t="s">
        <v>72</v>
      </c>
    </row>
    <row r="918" spans="1:19" x14ac:dyDescent="0.35">
      <c r="A918" s="21">
        <v>1532422</v>
      </c>
      <c r="B918" s="53">
        <v>411588</v>
      </c>
      <c r="C918" s="21">
        <f>VLOOKUP(TotalMov[[#This Row],[Order]],'Total Mov by SS'!B:C,2,0)</f>
        <v>129</v>
      </c>
      <c r="D918" s="21" t="s">
        <v>107</v>
      </c>
      <c r="E918" s="21" t="s">
        <v>60</v>
      </c>
      <c r="F918" s="21" t="s">
        <v>61</v>
      </c>
      <c r="G918" s="21" t="s">
        <v>90</v>
      </c>
      <c r="H918" s="21" t="s">
        <v>63</v>
      </c>
      <c r="I918" s="21" t="s">
        <v>108</v>
      </c>
      <c r="J918" s="22">
        <v>43641</v>
      </c>
      <c r="K918" s="23">
        <v>0.31480324074074001</v>
      </c>
      <c r="L918" s="22">
        <v>43641</v>
      </c>
      <c r="M918" s="23">
        <v>0.74271990740741001</v>
      </c>
      <c r="N918" s="25">
        <v>10.27</v>
      </c>
      <c r="O918" s="21" t="s">
        <v>77</v>
      </c>
      <c r="P918" s="24">
        <f>TotalMov[[#This Row],[Confirmed activ. 3 (ILE03)]]*60</f>
        <v>616.19999999999993</v>
      </c>
      <c r="Q918" s="24">
        <v>1</v>
      </c>
      <c r="R918" s="21" t="s">
        <v>66</v>
      </c>
      <c r="S918" s="21" t="s">
        <v>67</v>
      </c>
    </row>
    <row r="919" spans="1:19" x14ac:dyDescent="0.35">
      <c r="A919" s="21">
        <v>1532422</v>
      </c>
      <c r="B919" s="53">
        <v>411588</v>
      </c>
      <c r="C919" s="21">
        <f>VLOOKUP(TotalMov[[#This Row],[Order]],'Total Mov by SS'!B:C,2,0)</f>
        <v>129</v>
      </c>
      <c r="D919" s="21" t="s">
        <v>109</v>
      </c>
      <c r="E919" s="21" t="s">
        <v>95</v>
      </c>
      <c r="F919" s="21" t="s">
        <v>83</v>
      </c>
      <c r="G919" s="21" t="s">
        <v>90</v>
      </c>
      <c r="H919" s="21" t="s">
        <v>84</v>
      </c>
      <c r="I919" s="21" t="s">
        <v>110</v>
      </c>
      <c r="J919" s="22">
        <v>43640</v>
      </c>
      <c r="K919" s="23">
        <v>0.63064814814814996</v>
      </c>
      <c r="L919" s="22">
        <v>43640</v>
      </c>
      <c r="M919" s="23">
        <v>0.95701388888889005</v>
      </c>
      <c r="N919" s="25">
        <v>7.8330000000000002</v>
      </c>
      <c r="O919" s="21" t="s">
        <v>77</v>
      </c>
      <c r="P919" s="24">
        <f>TotalMov[[#This Row],[Confirmed activ. 3 (ILE03)]]*60</f>
        <v>469.98</v>
      </c>
      <c r="Q919" s="24">
        <v>5</v>
      </c>
      <c r="R919" s="21" t="s">
        <v>66</v>
      </c>
      <c r="S919" s="21" t="s">
        <v>67</v>
      </c>
    </row>
    <row r="920" spans="1:19" x14ac:dyDescent="0.35">
      <c r="A920" s="21">
        <v>1532423</v>
      </c>
      <c r="B920" s="53">
        <v>411588</v>
      </c>
      <c r="C920" s="21">
        <f>VLOOKUP(TotalMov[[#This Row],[Order]],'Total Mov by SS'!B:C,2,0)</f>
        <v>129</v>
      </c>
      <c r="D920" s="21" t="s">
        <v>59</v>
      </c>
      <c r="E920" s="21" t="s">
        <v>60</v>
      </c>
      <c r="F920" s="21" t="s">
        <v>83</v>
      </c>
      <c r="G920" s="21" t="s">
        <v>62</v>
      </c>
      <c r="H920" s="21" t="s">
        <v>84</v>
      </c>
      <c r="I920" s="21" t="s">
        <v>111</v>
      </c>
      <c r="J920" s="22">
        <v>43628</v>
      </c>
      <c r="K920" s="23">
        <v>0.72671296296295995</v>
      </c>
      <c r="L920" s="22">
        <v>43629</v>
      </c>
      <c r="M920" s="23">
        <v>0.25840277777777998</v>
      </c>
      <c r="N920" s="25">
        <v>244.88300000000001</v>
      </c>
      <c r="O920" s="21" t="s">
        <v>66</v>
      </c>
      <c r="P920" s="24">
        <f>TotalMov[[#This Row],[Confirmed activ. 3 (ILE03)]]</f>
        <v>244.88300000000001</v>
      </c>
      <c r="Q920" s="24">
        <v>40</v>
      </c>
      <c r="R920" s="21" t="s">
        <v>66</v>
      </c>
      <c r="S920" s="21" t="s">
        <v>67</v>
      </c>
    </row>
    <row r="921" spans="1:19" x14ac:dyDescent="0.35">
      <c r="A921" s="21">
        <v>1532423</v>
      </c>
      <c r="B921" s="53">
        <v>411588</v>
      </c>
      <c r="C921" s="21">
        <f>VLOOKUP(TotalMov[[#This Row],[Order]],'Total Mov by SS'!B:C,2,0)</f>
        <v>129</v>
      </c>
      <c r="D921" s="21" t="s">
        <v>59</v>
      </c>
      <c r="E921" s="21" t="s">
        <v>68</v>
      </c>
      <c r="F921" s="21" t="s">
        <v>61</v>
      </c>
      <c r="G921" s="21" t="s">
        <v>62</v>
      </c>
      <c r="H921" s="21" t="s">
        <v>63</v>
      </c>
      <c r="I921" s="21" t="s">
        <v>64</v>
      </c>
      <c r="J921" s="22">
        <v>43629</v>
      </c>
      <c r="K921" s="23">
        <v>0.53703703703703998</v>
      </c>
      <c r="L921" s="22">
        <v>43629</v>
      </c>
      <c r="M921" s="23">
        <v>0.60328703703704001</v>
      </c>
      <c r="N921" s="25">
        <v>1.59</v>
      </c>
      <c r="O921" s="21" t="s">
        <v>77</v>
      </c>
      <c r="P921" s="24">
        <f>TotalMov[[#This Row],[Confirmed activ. 3 (ILE03)]]*60</f>
        <v>95.4</v>
      </c>
      <c r="Q921" s="24">
        <v>15</v>
      </c>
      <c r="R921" s="21" t="s">
        <v>66</v>
      </c>
      <c r="S921" s="21" t="s">
        <v>67</v>
      </c>
    </row>
    <row r="922" spans="1:19" x14ac:dyDescent="0.35">
      <c r="A922" s="21">
        <v>1532423</v>
      </c>
      <c r="B922" s="53">
        <v>411588</v>
      </c>
      <c r="C922" s="21">
        <f>VLOOKUP(TotalMov[[#This Row],[Order]],'Total Mov by SS'!B:C,2,0)</f>
        <v>129</v>
      </c>
      <c r="D922" s="21" t="s">
        <v>59</v>
      </c>
      <c r="E922" s="21" t="s">
        <v>73</v>
      </c>
      <c r="F922" s="21" t="s">
        <v>69</v>
      </c>
      <c r="G922" s="21" t="s">
        <v>62</v>
      </c>
      <c r="H922" s="21" t="s">
        <v>70</v>
      </c>
      <c r="I922" s="21" t="s">
        <v>71</v>
      </c>
      <c r="J922" s="22">
        <v>43633</v>
      </c>
      <c r="K922" s="23">
        <v>0.34167824074073999</v>
      </c>
      <c r="L922" s="22">
        <v>43633</v>
      </c>
      <c r="M922" s="23">
        <v>0.34167824074073999</v>
      </c>
      <c r="N922" s="24">
        <v>20</v>
      </c>
      <c r="O922" s="21" t="s">
        <v>66</v>
      </c>
      <c r="P922" s="24">
        <f>TotalMov[[#This Row],[Confirmed activ. 3 (ILE03)]]</f>
        <v>20</v>
      </c>
      <c r="Q922" s="24">
        <v>20</v>
      </c>
      <c r="R922" s="21" t="s">
        <v>66</v>
      </c>
      <c r="S922" s="21" t="s">
        <v>72</v>
      </c>
    </row>
    <row r="923" spans="1:19" x14ac:dyDescent="0.35">
      <c r="A923" s="21">
        <v>1532423</v>
      </c>
      <c r="B923" s="53">
        <v>411588</v>
      </c>
      <c r="C923" s="21">
        <f>VLOOKUP(TotalMov[[#This Row],[Order]],'Total Mov by SS'!B:C,2,0)</f>
        <v>129</v>
      </c>
      <c r="D923" s="21" t="s">
        <v>59</v>
      </c>
      <c r="E923" s="21" t="s">
        <v>75</v>
      </c>
      <c r="F923" s="21" t="s">
        <v>61</v>
      </c>
      <c r="G923" s="21" t="s">
        <v>62</v>
      </c>
      <c r="H923" s="21" t="s">
        <v>63</v>
      </c>
      <c r="I923" s="21" t="s">
        <v>74</v>
      </c>
      <c r="J923" s="22">
        <v>43633</v>
      </c>
      <c r="K923" s="23">
        <v>0.34472222222221999</v>
      </c>
      <c r="L923" s="22">
        <v>43633</v>
      </c>
      <c r="M923" s="23">
        <v>0.74531250000000004</v>
      </c>
      <c r="N923" s="25">
        <v>9.6140000000000008</v>
      </c>
      <c r="O923" s="21" t="s">
        <v>77</v>
      </c>
      <c r="P923" s="24">
        <f>TotalMov[[#This Row],[Confirmed activ. 3 (ILE03)]]*60</f>
        <v>576.84</v>
      </c>
      <c r="Q923" s="24">
        <v>350</v>
      </c>
      <c r="R923" s="21" t="s">
        <v>66</v>
      </c>
      <c r="S923" s="21" t="s">
        <v>67</v>
      </c>
    </row>
    <row r="924" spans="1:19" x14ac:dyDescent="0.35">
      <c r="A924" s="21">
        <v>1532423</v>
      </c>
      <c r="B924" s="53">
        <v>411588</v>
      </c>
      <c r="C924" s="21">
        <f>VLOOKUP(TotalMov[[#This Row],[Order]],'Total Mov by SS'!B:C,2,0)</f>
        <v>129</v>
      </c>
      <c r="D924" s="21" t="s">
        <v>59</v>
      </c>
      <c r="E924" s="21" t="s">
        <v>78</v>
      </c>
      <c r="F924" s="21" t="s">
        <v>61</v>
      </c>
      <c r="G924" s="21" t="s">
        <v>62</v>
      </c>
      <c r="H924" s="21" t="s">
        <v>63</v>
      </c>
      <c r="I924" s="21" t="s">
        <v>76</v>
      </c>
      <c r="J924" s="22">
        <v>43634</v>
      </c>
      <c r="K924" s="23">
        <v>0.31555555555555997</v>
      </c>
      <c r="L924" s="22">
        <v>43636</v>
      </c>
      <c r="M924" s="23">
        <v>0.50571759259258997</v>
      </c>
      <c r="N924" s="25">
        <v>25.552</v>
      </c>
      <c r="O924" s="21" t="s">
        <v>77</v>
      </c>
      <c r="P924" s="24">
        <f>TotalMov[[#This Row],[Confirmed activ. 3 (ILE03)]]*60</f>
        <v>1533.12</v>
      </c>
      <c r="Q924" s="24">
        <v>1020</v>
      </c>
      <c r="R924" s="21" t="s">
        <v>66</v>
      </c>
      <c r="S924" s="21" t="s">
        <v>67</v>
      </c>
    </row>
    <row r="925" spans="1:19" x14ac:dyDescent="0.35">
      <c r="A925" s="21">
        <v>1532423</v>
      </c>
      <c r="B925" s="53">
        <v>411588</v>
      </c>
      <c r="C925" s="21">
        <f>VLOOKUP(TotalMov[[#This Row],[Order]],'Total Mov by SS'!B:C,2,0)</f>
        <v>129</v>
      </c>
      <c r="D925" s="21" t="s">
        <v>59</v>
      </c>
      <c r="E925" s="21" t="s">
        <v>80</v>
      </c>
      <c r="F925" s="21" t="s">
        <v>61</v>
      </c>
      <c r="G925" s="21" t="s">
        <v>62</v>
      </c>
      <c r="H925" s="21" t="s">
        <v>63</v>
      </c>
      <c r="I925" s="21" t="s">
        <v>112</v>
      </c>
      <c r="J925" s="22">
        <v>43636</v>
      </c>
      <c r="K925" s="23">
        <v>0.50638888888889</v>
      </c>
      <c r="L925" s="22">
        <v>43636</v>
      </c>
      <c r="M925" s="23">
        <v>0.62375000000000003</v>
      </c>
      <c r="N925" s="25">
        <v>2.8170000000000002</v>
      </c>
      <c r="O925" s="21" t="s">
        <v>77</v>
      </c>
      <c r="P925" s="24">
        <f>TotalMov[[#This Row],[Confirmed activ. 3 (ILE03)]]*60</f>
        <v>169.02</v>
      </c>
      <c r="Q925" s="24">
        <v>50</v>
      </c>
      <c r="R925" s="21" t="s">
        <v>66</v>
      </c>
      <c r="S925" s="21" t="s">
        <v>67</v>
      </c>
    </row>
    <row r="926" spans="1:19" x14ac:dyDescent="0.35">
      <c r="A926" s="21">
        <v>1532423</v>
      </c>
      <c r="B926" s="53">
        <v>411588</v>
      </c>
      <c r="C926" s="21">
        <f>VLOOKUP(TotalMov[[#This Row],[Order]],'Total Mov by SS'!B:C,2,0)</f>
        <v>129</v>
      </c>
      <c r="D926" s="21" t="s">
        <v>59</v>
      </c>
      <c r="E926" s="21" t="s">
        <v>82</v>
      </c>
      <c r="F926" s="21" t="s">
        <v>89</v>
      </c>
      <c r="G926" s="21" t="s">
        <v>90</v>
      </c>
      <c r="H926" s="21" t="s">
        <v>91</v>
      </c>
      <c r="I926" s="21" t="s">
        <v>92</v>
      </c>
      <c r="J926" s="22"/>
      <c r="K926" s="23">
        <v>0</v>
      </c>
      <c r="L926" s="22"/>
      <c r="M926" s="23">
        <v>0</v>
      </c>
      <c r="N926" s="25">
        <v>0</v>
      </c>
      <c r="O926" s="21" t="s">
        <v>93</v>
      </c>
      <c r="P926" s="24"/>
      <c r="Q926" s="24">
        <v>0</v>
      </c>
      <c r="R926" s="21" t="s">
        <v>66</v>
      </c>
      <c r="S926" s="21" t="s">
        <v>94</v>
      </c>
    </row>
    <row r="927" spans="1:19" x14ac:dyDescent="0.35">
      <c r="A927" s="21">
        <v>1532423</v>
      </c>
      <c r="B927" s="53">
        <v>411588</v>
      </c>
      <c r="C927" s="21">
        <f>VLOOKUP(TotalMov[[#This Row],[Order]],'Total Mov by SS'!B:C,2,0)</f>
        <v>129</v>
      </c>
      <c r="D927" s="21" t="s">
        <v>59</v>
      </c>
      <c r="E927" s="21" t="s">
        <v>85</v>
      </c>
      <c r="F927" s="21" t="s">
        <v>69</v>
      </c>
      <c r="G927" s="21" t="s">
        <v>62</v>
      </c>
      <c r="H927" s="21" t="s">
        <v>70</v>
      </c>
      <c r="I927" s="21" t="s">
        <v>79</v>
      </c>
      <c r="J927" s="22">
        <v>43639</v>
      </c>
      <c r="K927" s="23">
        <v>0.42458333333332998</v>
      </c>
      <c r="L927" s="22">
        <v>43639</v>
      </c>
      <c r="M927" s="23">
        <v>0.42458333333332998</v>
      </c>
      <c r="N927" s="24">
        <v>20</v>
      </c>
      <c r="O927" s="21" t="s">
        <v>66</v>
      </c>
      <c r="P927" s="24">
        <f>TotalMov[[#This Row],[Confirmed activ. 3 (ILE03)]]</f>
        <v>20</v>
      </c>
      <c r="Q927" s="24">
        <v>20</v>
      </c>
      <c r="R927" s="21" t="s">
        <v>66</v>
      </c>
      <c r="S927" s="21" t="s">
        <v>72</v>
      </c>
    </row>
    <row r="928" spans="1:19" x14ac:dyDescent="0.35">
      <c r="A928" s="21">
        <v>1532423</v>
      </c>
      <c r="B928" s="53">
        <v>411588</v>
      </c>
      <c r="C928" s="21">
        <f>VLOOKUP(TotalMov[[#This Row],[Order]],'Total Mov by SS'!B:C,2,0)</f>
        <v>129</v>
      </c>
      <c r="D928" s="21" t="s">
        <v>59</v>
      </c>
      <c r="E928" s="21" t="s">
        <v>88</v>
      </c>
      <c r="F928" s="21" t="s">
        <v>69</v>
      </c>
      <c r="G928" s="21" t="s">
        <v>62</v>
      </c>
      <c r="H928" s="21" t="s">
        <v>70</v>
      </c>
      <c r="I928" s="21" t="s">
        <v>81</v>
      </c>
      <c r="J928" s="22">
        <v>43639</v>
      </c>
      <c r="K928" s="23">
        <v>0.42462962962963002</v>
      </c>
      <c r="L928" s="22">
        <v>43639</v>
      </c>
      <c r="M928" s="23">
        <v>0.42462962962963002</v>
      </c>
      <c r="N928" s="24">
        <v>20</v>
      </c>
      <c r="O928" s="21" t="s">
        <v>66</v>
      </c>
      <c r="P928" s="24">
        <f>TotalMov[[#This Row],[Confirmed activ. 3 (ILE03)]]</f>
        <v>20</v>
      </c>
      <c r="Q928" s="24">
        <v>20</v>
      </c>
      <c r="R928" s="21" t="s">
        <v>66</v>
      </c>
      <c r="S928" s="21" t="s">
        <v>72</v>
      </c>
    </row>
    <row r="929" spans="1:19" x14ac:dyDescent="0.35">
      <c r="A929" s="21">
        <v>1532423</v>
      </c>
      <c r="B929" s="53">
        <v>411588</v>
      </c>
      <c r="C929" s="21">
        <f>VLOOKUP(TotalMov[[#This Row],[Order]],'Total Mov by SS'!B:C,2,0)</f>
        <v>129</v>
      </c>
      <c r="D929" s="21" t="s">
        <v>59</v>
      </c>
      <c r="E929" s="21" t="s">
        <v>95</v>
      </c>
      <c r="F929" s="21" t="s">
        <v>83</v>
      </c>
      <c r="G929" s="21" t="s">
        <v>62</v>
      </c>
      <c r="H929" s="21" t="s">
        <v>84</v>
      </c>
      <c r="I929" s="21" t="s">
        <v>84</v>
      </c>
      <c r="J929" s="22">
        <v>43639</v>
      </c>
      <c r="K929" s="23">
        <v>0.5449537037037</v>
      </c>
      <c r="L929" s="22">
        <v>43640</v>
      </c>
      <c r="M929" s="23">
        <v>0.29791666666666999</v>
      </c>
      <c r="N929" s="25">
        <v>12.475</v>
      </c>
      <c r="O929" s="21" t="s">
        <v>77</v>
      </c>
      <c r="P929" s="24">
        <f>TotalMov[[#This Row],[Confirmed activ. 3 (ILE03)]]*60</f>
        <v>748.5</v>
      </c>
      <c r="Q929" s="24">
        <v>450</v>
      </c>
      <c r="R929" s="21" t="s">
        <v>66</v>
      </c>
      <c r="S929" s="21" t="s">
        <v>67</v>
      </c>
    </row>
    <row r="930" spans="1:19" x14ac:dyDescent="0.35">
      <c r="A930" s="21">
        <v>1532423</v>
      </c>
      <c r="B930" s="53">
        <v>411588</v>
      </c>
      <c r="C930" s="21">
        <f>VLOOKUP(TotalMov[[#This Row],[Order]],'Total Mov by SS'!B:C,2,0)</f>
        <v>129</v>
      </c>
      <c r="D930" s="21" t="s">
        <v>59</v>
      </c>
      <c r="E930" s="21" t="s">
        <v>97</v>
      </c>
      <c r="F930" s="21" t="s">
        <v>86</v>
      </c>
      <c r="G930" s="21" t="s">
        <v>62</v>
      </c>
      <c r="H930" s="21" t="s">
        <v>87</v>
      </c>
      <c r="I930" s="21" t="s">
        <v>87</v>
      </c>
      <c r="J930" s="22">
        <v>43647</v>
      </c>
      <c r="K930" s="23">
        <v>0.38765046296296002</v>
      </c>
      <c r="L930" s="22">
        <v>43647</v>
      </c>
      <c r="M930" s="23">
        <v>0.38765046296296002</v>
      </c>
      <c r="N930" s="24">
        <v>20</v>
      </c>
      <c r="O930" s="21" t="s">
        <v>66</v>
      </c>
      <c r="P930" s="24">
        <f>TotalMov[[#This Row],[Confirmed activ. 3 (ILE03)]]</f>
        <v>20</v>
      </c>
      <c r="Q930" s="24">
        <v>20</v>
      </c>
      <c r="R930" s="21" t="s">
        <v>66</v>
      </c>
      <c r="S930" s="21" t="s">
        <v>72</v>
      </c>
    </row>
    <row r="931" spans="1:19" x14ac:dyDescent="0.35">
      <c r="A931" s="21">
        <v>1532423</v>
      </c>
      <c r="B931" s="53">
        <v>411588</v>
      </c>
      <c r="C931" s="21">
        <f>VLOOKUP(TotalMov[[#This Row],[Order]],'Total Mov by SS'!B:C,2,0)</f>
        <v>129</v>
      </c>
      <c r="D931" s="21" t="s">
        <v>59</v>
      </c>
      <c r="E931" s="21" t="s">
        <v>99</v>
      </c>
      <c r="F931" s="21" t="s">
        <v>61</v>
      </c>
      <c r="G931" s="21" t="s">
        <v>62</v>
      </c>
      <c r="H931" s="21" t="s">
        <v>63</v>
      </c>
      <c r="I931" s="21" t="s">
        <v>96</v>
      </c>
      <c r="J931" s="22">
        <v>43647</v>
      </c>
      <c r="K931" s="23">
        <v>0.47489583333333002</v>
      </c>
      <c r="L931" s="22">
        <v>43647</v>
      </c>
      <c r="M931" s="23">
        <v>0.50722222222222002</v>
      </c>
      <c r="N931" s="25">
        <v>46.55</v>
      </c>
      <c r="O931" s="21" t="s">
        <v>66</v>
      </c>
      <c r="P931" s="24">
        <f>TotalMov[[#This Row],[Confirmed activ. 3 (ILE03)]]</f>
        <v>46.55</v>
      </c>
      <c r="Q931" s="24">
        <v>100</v>
      </c>
      <c r="R931" s="21" t="s">
        <v>66</v>
      </c>
      <c r="S931" s="21" t="s">
        <v>67</v>
      </c>
    </row>
    <row r="932" spans="1:19" x14ac:dyDescent="0.35">
      <c r="A932" s="21">
        <v>1532423</v>
      </c>
      <c r="B932" s="53">
        <v>411588</v>
      </c>
      <c r="C932" s="21">
        <f>VLOOKUP(TotalMov[[#This Row],[Order]],'Total Mov by SS'!B:C,2,0)</f>
        <v>129</v>
      </c>
      <c r="D932" s="21" t="s">
        <v>59</v>
      </c>
      <c r="E932" s="21" t="s">
        <v>101</v>
      </c>
      <c r="F932" s="21" t="s">
        <v>69</v>
      </c>
      <c r="G932" s="21" t="s">
        <v>62</v>
      </c>
      <c r="H932" s="21" t="s">
        <v>70</v>
      </c>
      <c r="I932" s="21" t="s">
        <v>98</v>
      </c>
      <c r="J932" s="22">
        <v>43647</v>
      </c>
      <c r="K932" s="23">
        <v>0.55011574074073999</v>
      </c>
      <c r="L932" s="22">
        <v>43647</v>
      </c>
      <c r="M932" s="23">
        <v>0.55011574074073999</v>
      </c>
      <c r="N932" s="24">
        <v>20</v>
      </c>
      <c r="O932" s="21" t="s">
        <v>66</v>
      </c>
      <c r="P932" s="24">
        <f>TotalMov[[#This Row],[Confirmed activ. 3 (ILE03)]]</f>
        <v>20</v>
      </c>
      <c r="Q932" s="24">
        <v>20</v>
      </c>
      <c r="R932" s="21" t="s">
        <v>66</v>
      </c>
      <c r="S932" s="21" t="s">
        <v>72</v>
      </c>
    </row>
    <row r="933" spans="1:19" x14ac:dyDescent="0.35">
      <c r="A933" s="21">
        <v>1532423</v>
      </c>
      <c r="B933" s="53">
        <v>411588</v>
      </c>
      <c r="C933" s="21">
        <f>VLOOKUP(TotalMov[[#This Row],[Order]],'Total Mov by SS'!B:C,2,0)</f>
        <v>129</v>
      </c>
      <c r="D933" s="21" t="s">
        <v>59</v>
      </c>
      <c r="E933" s="21" t="s">
        <v>104</v>
      </c>
      <c r="F933" s="21" t="s">
        <v>69</v>
      </c>
      <c r="G933" s="21" t="s">
        <v>62</v>
      </c>
      <c r="H933" s="21" t="s">
        <v>70</v>
      </c>
      <c r="I933" s="21" t="s">
        <v>100</v>
      </c>
      <c r="J933" s="22">
        <v>43647</v>
      </c>
      <c r="K933" s="23">
        <v>0.55017361111110996</v>
      </c>
      <c r="L933" s="22">
        <v>43647</v>
      </c>
      <c r="M933" s="23">
        <v>0.55017361111110996</v>
      </c>
      <c r="N933" s="24">
        <v>30</v>
      </c>
      <c r="O933" s="21" t="s">
        <v>66</v>
      </c>
      <c r="P933" s="24">
        <f>TotalMov[[#This Row],[Confirmed activ. 3 (ILE03)]]</f>
        <v>30</v>
      </c>
      <c r="Q933" s="24">
        <v>30</v>
      </c>
      <c r="R933" s="21" t="s">
        <v>66</v>
      </c>
      <c r="S933" s="21" t="s">
        <v>72</v>
      </c>
    </row>
    <row r="934" spans="1:19" x14ac:dyDescent="0.35">
      <c r="A934" s="21">
        <v>1532423</v>
      </c>
      <c r="B934" s="53">
        <v>411588</v>
      </c>
      <c r="C934" s="21">
        <f>VLOOKUP(TotalMov[[#This Row],[Order]],'Total Mov by SS'!B:C,2,0)</f>
        <v>129</v>
      </c>
      <c r="D934" s="21" t="s">
        <v>59</v>
      </c>
      <c r="E934" s="21" t="s">
        <v>113</v>
      </c>
      <c r="F934" s="21" t="s">
        <v>102</v>
      </c>
      <c r="G934" s="21" t="s">
        <v>62</v>
      </c>
      <c r="H934" s="21" t="s">
        <v>100</v>
      </c>
      <c r="I934" s="21" t="s">
        <v>103</v>
      </c>
      <c r="J934" s="22">
        <v>43647</v>
      </c>
      <c r="K934" s="23">
        <v>0.55020833333332997</v>
      </c>
      <c r="L934" s="22">
        <v>43647</v>
      </c>
      <c r="M934" s="23">
        <v>0.55020833333332997</v>
      </c>
      <c r="N934" s="24">
        <v>30</v>
      </c>
      <c r="O934" s="21" t="s">
        <v>66</v>
      </c>
      <c r="P934" s="24">
        <f>TotalMov[[#This Row],[Confirmed activ. 3 (ILE03)]]</f>
        <v>30</v>
      </c>
      <c r="Q934" s="24">
        <v>30</v>
      </c>
      <c r="R934" s="21" t="s">
        <v>66</v>
      </c>
      <c r="S934" s="21" t="s">
        <v>72</v>
      </c>
    </row>
    <row r="935" spans="1:19" x14ac:dyDescent="0.35">
      <c r="A935" s="21">
        <v>1532423</v>
      </c>
      <c r="B935" s="53">
        <v>411588</v>
      </c>
      <c r="C935" s="21">
        <f>VLOOKUP(TotalMov[[#This Row],[Order]],'Total Mov by SS'!B:C,2,0)</f>
        <v>129</v>
      </c>
      <c r="D935" s="21" t="s">
        <v>59</v>
      </c>
      <c r="E935" s="21" t="s">
        <v>114</v>
      </c>
      <c r="F935" s="21" t="s">
        <v>102</v>
      </c>
      <c r="G935" s="21" t="s">
        <v>105</v>
      </c>
      <c r="H935" s="21" t="s">
        <v>100</v>
      </c>
      <c r="I935" s="21" t="s">
        <v>106</v>
      </c>
      <c r="J935" s="22">
        <v>43647</v>
      </c>
      <c r="K935" s="23">
        <v>0.7078587962963</v>
      </c>
      <c r="L935" s="22">
        <v>43647</v>
      </c>
      <c r="M935" s="23">
        <v>0.7078587962963</v>
      </c>
      <c r="N935" s="24">
        <v>45</v>
      </c>
      <c r="O935" s="21" t="s">
        <v>66</v>
      </c>
      <c r="P935" s="24">
        <f>TotalMov[[#This Row],[Confirmed activ. 3 (ILE03)]]</f>
        <v>45</v>
      </c>
      <c r="Q935" s="24">
        <v>45</v>
      </c>
      <c r="R935" s="21" t="s">
        <v>66</v>
      </c>
      <c r="S935" s="21" t="s">
        <v>72</v>
      </c>
    </row>
    <row r="936" spans="1:19" x14ac:dyDescent="0.35">
      <c r="A936" s="21">
        <v>1532423</v>
      </c>
      <c r="B936" s="53">
        <v>411588</v>
      </c>
      <c r="C936" s="21">
        <f>VLOOKUP(TotalMov[[#This Row],[Order]],'Total Mov by SS'!B:C,2,0)</f>
        <v>129</v>
      </c>
      <c r="D936" s="21" t="s">
        <v>107</v>
      </c>
      <c r="E936" s="21" t="s">
        <v>60</v>
      </c>
      <c r="F936" s="21" t="s">
        <v>61</v>
      </c>
      <c r="G936" s="21" t="s">
        <v>90</v>
      </c>
      <c r="H936" s="21" t="s">
        <v>63</v>
      </c>
      <c r="I936" s="21" t="s">
        <v>108</v>
      </c>
      <c r="J936" s="22"/>
      <c r="K936" s="23">
        <v>0</v>
      </c>
      <c r="L936" s="22"/>
      <c r="M936" s="23">
        <v>0</v>
      </c>
      <c r="N936" s="25">
        <v>0</v>
      </c>
      <c r="O936" s="21" t="s">
        <v>93</v>
      </c>
      <c r="P936" s="24"/>
      <c r="Q936" s="24">
        <v>1</v>
      </c>
      <c r="R936" s="21" t="s">
        <v>66</v>
      </c>
      <c r="S936" s="21" t="s">
        <v>94</v>
      </c>
    </row>
    <row r="937" spans="1:19" x14ac:dyDescent="0.35">
      <c r="A937" s="21">
        <v>1532423</v>
      </c>
      <c r="B937" s="53">
        <v>411588</v>
      </c>
      <c r="C937" s="21">
        <f>VLOOKUP(TotalMov[[#This Row],[Order]],'Total Mov by SS'!B:C,2,0)</f>
        <v>129</v>
      </c>
      <c r="D937" s="21" t="s">
        <v>109</v>
      </c>
      <c r="E937" s="21" t="s">
        <v>95</v>
      </c>
      <c r="F937" s="21" t="s">
        <v>83</v>
      </c>
      <c r="G937" s="21" t="s">
        <v>90</v>
      </c>
      <c r="H937" s="21" t="s">
        <v>84</v>
      </c>
      <c r="I937" s="21" t="s">
        <v>110</v>
      </c>
      <c r="J937" s="22">
        <v>43639</v>
      </c>
      <c r="K937" s="23">
        <v>0.62199074074074001</v>
      </c>
      <c r="L937" s="22">
        <v>43639</v>
      </c>
      <c r="M937" s="23">
        <v>0.92699074074073995</v>
      </c>
      <c r="N937" s="25">
        <v>2.44</v>
      </c>
      <c r="O937" s="21" t="s">
        <v>77</v>
      </c>
      <c r="P937" s="24">
        <f>TotalMov[[#This Row],[Confirmed activ. 3 (ILE03)]]*60</f>
        <v>146.4</v>
      </c>
      <c r="Q937" s="24">
        <v>5</v>
      </c>
      <c r="R937" s="21" t="s">
        <v>66</v>
      </c>
      <c r="S937" s="21" t="s">
        <v>67</v>
      </c>
    </row>
    <row r="938" spans="1:19" x14ac:dyDescent="0.35">
      <c r="A938" s="21">
        <v>1532424</v>
      </c>
      <c r="B938" s="53">
        <v>411588</v>
      </c>
      <c r="C938" s="21">
        <f>VLOOKUP(TotalMov[[#This Row],[Order]],'Total Mov by SS'!B:C,2,0)</f>
        <v>129</v>
      </c>
      <c r="D938" s="21" t="s">
        <v>59</v>
      </c>
      <c r="E938" s="21" t="s">
        <v>60</v>
      </c>
      <c r="F938" s="21" t="s">
        <v>83</v>
      </c>
      <c r="G938" s="21" t="s">
        <v>62</v>
      </c>
      <c r="H938" s="21" t="s">
        <v>84</v>
      </c>
      <c r="I938" s="21" t="s">
        <v>111</v>
      </c>
      <c r="J938" s="22">
        <v>43628</v>
      </c>
      <c r="K938" s="23">
        <v>0.70866898148148005</v>
      </c>
      <c r="L938" s="22">
        <v>43628</v>
      </c>
      <c r="M938" s="23">
        <v>0.73877314814814998</v>
      </c>
      <c r="N938" s="25">
        <v>9.6829999999999998</v>
      </c>
      <c r="O938" s="21" t="s">
        <v>66</v>
      </c>
      <c r="P938" s="24">
        <f>TotalMov[[#This Row],[Confirmed activ. 3 (ILE03)]]</f>
        <v>9.6829999999999998</v>
      </c>
      <c r="Q938" s="24">
        <v>40</v>
      </c>
      <c r="R938" s="21" t="s">
        <v>66</v>
      </c>
      <c r="S938" s="21" t="s">
        <v>67</v>
      </c>
    </row>
    <row r="939" spans="1:19" x14ac:dyDescent="0.35">
      <c r="A939" s="21">
        <v>1532424</v>
      </c>
      <c r="B939" s="53">
        <v>411588</v>
      </c>
      <c r="C939" s="21">
        <f>VLOOKUP(TotalMov[[#This Row],[Order]],'Total Mov by SS'!B:C,2,0)</f>
        <v>129</v>
      </c>
      <c r="D939" s="21" t="s">
        <v>59</v>
      </c>
      <c r="E939" s="21" t="s">
        <v>68</v>
      </c>
      <c r="F939" s="21" t="s">
        <v>61</v>
      </c>
      <c r="G939" s="21" t="s">
        <v>62</v>
      </c>
      <c r="H939" s="21" t="s">
        <v>63</v>
      </c>
      <c r="I939" s="21" t="s">
        <v>64</v>
      </c>
      <c r="J939" s="22">
        <v>43628</v>
      </c>
      <c r="K939" s="23">
        <v>0.74113425925926002</v>
      </c>
      <c r="L939" s="22">
        <v>43628</v>
      </c>
      <c r="M939" s="23">
        <v>0.74344907407407002</v>
      </c>
      <c r="N939" s="25">
        <v>1.667</v>
      </c>
      <c r="O939" s="21" t="s">
        <v>66</v>
      </c>
      <c r="P939" s="24">
        <f>TotalMov[[#This Row],[Confirmed activ. 3 (ILE03)]]</f>
        <v>1.667</v>
      </c>
      <c r="Q939" s="24">
        <v>15</v>
      </c>
      <c r="R939" s="21" t="s">
        <v>66</v>
      </c>
      <c r="S939" s="21" t="s">
        <v>67</v>
      </c>
    </row>
    <row r="940" spans="1:19" x14ac:dyDescent="0.35">
      <c r="A940" s="21">
        <v>1532424</v>
      </c>
      <c r="B940" s="53">
        <v>411588</v>
      </c>
      <c r="C940" s="21">
        <f>VLOOKUP(TotalMov[[#This Row],[Order]],'Total Mov by SS'!B:C,2,0)</f>
        <v>129</v>
      </c>
      <c r="D940" s="21" t="s">
        <v>59</v>
      </c>
      <c r="E940" s="21" t="s">
        <v>73</v>
      </c>
      <c r="F940" s="21" t="s">
        <v>69</v>
      </c>
      <c r="G940" s="21" t="s">
        <v>62</v>
      </c>
      <c r="H940" s="21" t="s">
        <v>70</v>
      </c>
      <c r="I940" s="21" t="s">
        <v>71</v>
      </c>
      <c r="J940" s="22">
        <v>43628</v>
      </c>
      <c r="K940" s="23">
        <v>0.74846064814815005</v>
      </c>
      <c r="L940" s="22">
        <v>43628</v>
      </c>
      <c r="M940" s="23">
        <v>0.74846064814815005</v>
      </c>
      <c r="N940" s="24">
        <v>20</v>
      </c>
      <c r="O940" s="21" t="s">
        <v>66</v>
      </c>
      <c r="P940" s="24">
        <f>TotalMov[[#This Row],[Confirmed activ. 3 (ILE03)]]</f>
        <v>20</v>
      </c>
      <c r="Q940" s="24">
        <v>20</v>
      </c>
      <c r="R940" s="21" t="s">
        <v>66</v>
      </c>
      <c r="S940" s="21" t="s">
        <v>72</v>
      </c>
    </row>
    <row r="941" spans="1:19" x14ac:dyDescent="0.35">
      <c r="A941" s="21">
        <v>1532424</v>
      </c>
      <c r="B941" s="53">
        <v>411588</v>
      </c>
      <c r="C941" s="21">
        <f>VLOOKUP(TotalMov[[#This Row],[Order]],'Total Mov by SS'!B:C,2,0)</f>
        <v>129</v>
      </c>
      <c r="D941" s="21" t="s">
        <v>59</v>
      </c>
      <c r="E941" s="21" t="s">
        <v>75</v>
      </c>
      <c r="F941" s="21" t="s">
        <v>61</v>
      </c>
      <c r="G941" s="21" t="s">
        <v>62</v>
      </c>
      <c r="H941" s="21" t="s">
        <v>63</v>
      </c>
      <c r="I941" s="21" t="s">
        <v>74</v>
      </c>
      <c r="J941" s="22">
        <v>43629</v>
      </c>
      <c r="K941" s="23">
        <v>0.31620370370369999</v>
      </c>
      <c r="L941" s="22">
        <v>43629</v>
      </c>
      <c r="M941" s="23">
        <v>0.65276620370369998</v>
      </c>
      <c r="N941" s="25">
        <v>8.0779999999999994</v>
      </c>
      <c r="O941" s="21" t="s">
        <v>77</v>
      </c>
      <c r="P941" s="24">
        <f>TotalMov[[#This Row],[Confirmed activ. 3 (ILE03)]]*60</f>
        <v>484.67999999999995</v>
      </c>
      <c r="Q941" s="24">
        <v>350</v>
      </c>
      <c r="R941" s="21" t="s">
        <v>66</v>
      </c>
      <c r="S941" s="21" t="s">
        <v>67</v>
      </c>
    </row>
    <row r="942" spans="1:19" x14ac:dyDescent="0.35">
      <c r="A942" s="21">
        <v>1532424</v>
      </c>
      <c r="B942" s="53">
        <v>411588</v>
      </c>
      <c r="C942" s="21">
        <f>VLOOKUP(TotalMov[[#This Row],[Order]],'Total Mov by SS'!B:C,2,0)</f>
        <v>129</v>
      </c>
      <c r="D942" s="21" t="s">
        <v>59</v>
      </c>
      <c r="E942" s="21" t="s">
        <v>78</v>
      </c>
      <c r="F942" s="21" t="s">
        <v>61</v>
      </c>
      <c r="G942" s="21" t="s">
        <v>62</v>
      </c>
      <c r="H942" s="21" t="s">
        <v>63</v>
      </c>
      <c r="I942" s="21" t="s">
        <v>76</v>
      </c>
      <c r="J942" s="22">
        <v>43632</v>
      </c>
      <c r="K942" s="23">
        <v>0.32819444444444001</v>
      </c>
      <c r="L942" s="22">
        <v>43632</v>
      </c>
      <c r="M942" s="23">
        <v>0.74478009259259004</v>
      </c>
      <c r="N942" s="25">
        <v>9.9979999999999993</v>
      </c>
      <c r="O942" s="21" t="s">
        <v>77</v>
      </c>
      <c r="P942" s="24">
        <f>TotalMov[[#This Row],[Confirmed activ. 3 (ILE03)]]*60</f>
        <v>599.88</v>
      </c>
      <c r="Q942" s="24">
        <v>1020</v>
      </c>
      <c r="R942" s="21" t="s">
        <v>66</v>
      </c>
      <c r="S942" s="21" t="s">
        <v>67</v>
      </c>
    </row>
    <row r="943" spans="1:19" x14ac:dyDescent="0.35">
      <c r="A943" s="21">
        <v>1532424</v>
      </c>
      <c r="B943" s="53">
        <v>411588</v>
      </c>
      <c r="C943" s="21">
        <f>VLOOKUP(TotalMov[[#This Row],[Order]],'Total Mov by SS'!B:C,2,0)</f>
        <v>129</v>
      </c>
      <c r="D943" s="21" t="s">
        <v>59</v>
      </c>
      <c r="E943" s="21" t="s">
        <v>80</v>
      </c>
      <c r="F943" s="21" t="s">
        <v>61</v>
      </c>
      <c r="G943" s="21" t="s">
        <v>62</v>
      </c>
      <c r="H943" s="21" t="s">
        <v>63</v>
      </c>
      <c r="I943" s="21" t="s">
        <v>112</v>
      </c>
      <c r="J943" s="22">
        <v>43633</v>
      </c>
      <c r="K943" s="23">
        <v>0.32803240740741002</v>
      </c>
      <c r="L943" s="22">
        <v>43633</v>
      </c>
      <c r="M943" s="23">
        <v>0.68368055555555995</v>
      </c>
      <c r="N943" s="25">
        <v>8.5359999999999996</v>
      </c>
      <c r="O943" s="21" t="s">
        <v>77</v>
      </c>
      <c r="P943" s="24">
        <f>TotalMov[[#This Row],[Confirmed activ. 3 (ILE03)]]*60</f>
        <v>512.16</v>
      </c>
      <c r="Q943" s="24">
        <v>50</v>
      </c>
      <c r="R943" s="21" t="s">
        <v>66</v>
      </c>
      <c r="S943" s="21" t="s">
        <v>67</v>
      </c>
    </row>
    <row r="944" spans="1:19" x14ac:dyDescent="0.35">
      <c r="A944" s="21">
        <v>1532424</v>
      </c>
      <c r="B944" s="53">
        <v>411588</v>
      </c>
      <c r="C944" s="21">
        <f>VLOOKUP(TotalMov[[#This Row],[Order]],'Total Mov by SS'!B:C,2,0)</f>
        <v>129</v>
      </c>
      <c r="D944" s="21" t="s">
        <v>59</v>
      </c>
      <c r="E944" s="21" t="s">
        <v>82</v>
      </c>
      <c r="F944" s="21" t="s">
        <v>89</v>
      </c>
      <c r="G944" s="21" t="s">
        <v>90</v>
      </c>
      <c r="H944" s="21" t="s">
        <v>91</v>
      </c>
      <c r="I944" s="21" t="s">
        <v>92</v>
      </c>
      <c r="J944" s="22"/>
      <c r="K944" s="23">
        <v>0</v>
      </c>
      <c r="L944" s="22"/>
      <c r="M944" s="23">
        <v>0</v>
      </c>
      <c r="N944" s="25">
        <v>0</v>
      </c>
      <c r="O944" s="21" t="s">
        <v>93</v>
      </c>
      <c r="P944" s="24"/>
      <c r="Q944" s="24">
        <v>0</v>
      </c>
      <c r="R944" s="21" t="s">
        <v>66</v>
      </c>
      <c r="S944" s="21" t="s">
        <v>94</v>
      </c>
    </row>
    <row r="945" spans="1:19" x14ac:dyDescent="0.35">
      <c r="A945" s="21">
        <v>1532424</v>
      </c>
      <c r="B945" s="53">
        <v>411588</v>
      </c>
      <c r="C945" s="21">
        <f>VLOOKUP(TotalMov[[#This Row],[Order]],'Total Mov by SS'!B:C,2,0)</f>
        <v>129</v>
      </c>
      <c r="D945" s="21" t="s">
        <v>59</v>
      </c>
      <c r="E945" s="21" t="s">
        <v>85</v>
      </c>
      <c r="F945" s="21" t="s">
        <v>69</v>
      </c>
      <c r="G945" s="21" t="s">
        <v>62</v>
      </c>
      <c r="H945" s="21" t="s">
        <v>70</v>
      </c>
      <c r="I945" s="21" t="s">
        <v>79</v>
      </c>
      <c r="J945" s="22">
        <v>43633</v>
      </c>
      <c r="K945" s="23">
        <v>0.69796296296296001</v>
      </c>
      <c r="L945" s="22">
        <v>43633</v>
      </c>
      <c r="M945" s="23">
        <v>0.69796296296296001</v>
      </c>
      <c r="N945" s="24">
        <v>20</v>
      </c>
      <c r="O945" s="21" t="s">
        <v>66</v>
      </c>
      <c r="P945" s="24">
        <f>TotalMov[[#This Row],[Confirmed activ. 3 (ILE03)]]</f>
        <v>20</v>
      </c>
      <c r="Q945" s="24">
        <v>20</v>
      </c>
      <c r="R945" s="21" t="s">
        <v>66</v>
      </c>
      <c r="S945" s="21" t="s">
        <v>72</v>
      </c>
    </row>
    <row r="946" spans="1:19" x14ac:dyDescent="0.35">
      <c r="A946" s="21">
        <v>1532424</v>
      </c>
      <c r="B946" s="53">
        <v>411588</v>
      </c>
      <c r="C946" s="21">
        <f>VLOOKUP(TotalMov[[#This Row],[Order]],'Total Mov by SS'!B:C,2,0)</f>
        <v>129</v>
      </c>
      <c r="D946" s="21" t="s">
        <v>59</v>
      </c>
      <c r="E946" s="21" t="s">
        <v>88</v>
      </c>
      <c r="F946" s="21" t="s">
        <v>69</v>
      </c>
      <c r="G946" s="21" t="s">
        <v>62</v>
      </c>
      <c r="H946" s="21" t="s">
        <v>70</v>
      </c>
      <c r="I946" s="21" t="s">
        <v>81</v>
      </c>
      <c r="J946" s="22">
        <v>43633</v>
      </c>
      <c r="K946" s="23">
        <v>0.69805555555555998</v>
      </c>
      <c r="L946" s="22">
        <v>43633</v>
      </c>
      <c r="M946" s="23">
        <v>0.69805555555555998</v>
      </c>
      <c r="N946" s="24">
        <v>20</v>
      </c>
      <c r="O946" s="21" t="s">
        <v>66</v>
      </c>
      <c r="P946" s="24">
        <f>TotalMov[[#This Row],[Confirmed activ. 3 (ILE03)]]</f>
        <v>20</v>
      </c>
      <c r="Q946" s="24">
        <v>20</v>
      </c>
      <c r="R946" s="21" t="s">
        <v>66</v>
      </c>
      <c r="S946" s="21" t="s">
        <v>72</v>
      </c>
    </row>
    <row r="947" spans="1:19" x14ac:dyDescent="0.35">
      <c r="A947" s="21">
        <v>1532424</v>
      </c>
      <c r="B947" s="53">
        <v>411588</v>
      </c>
      <c r="C947" s="21">
        <f>VLOOKUP(TotalMov[[#This Row],[Order]],'Total Mov by SS'!B:C,2,0)</f>
        <v>129</v>
      </c>
      <c r="D947" s="21" t="s">
        <v>59</v>
      </c>
      <c r="E947" s="21" t="s">
        <v>95</v>
      </c>
      <c r="F947" s="21" t="s">
        <v>83</v>
      </c>
      <c r="G947" s="21" t="s">
        <v>62</v>
      </c>
      <c r="H947" s="21" t="s">
        <v>84</v>
      </c>
      <c r="I947" s="21" t="s">
        <v>84</v>
      </c>
      <c r="J947" s="22">
        <v>43633</v>
      </c>
      <c r="K947" s="23">
        <v>0.73130787037037004</v>
      </c>
      <c r="L947" s="22">
        <v>43634</v>
      </c>
      <c r="M947" s="23">
        <v>0.51877314814815001</v>
      </c>
      <c r="N947" s="25">
        <v>18.042999999999999</v>
      </c>
      <c r="O947" s="21" t="s">
        <v>77</v>
      </c>
      <c r="P947" s="24">
        <f>TotalMov[[#This Row],[Confirmed activ. 3 (ILE03)]]*60</f>
        <v>1082.58</v>
      </c>
      <c r="Q947" s="24">
        <v>450</v>
      </c>
      <c r="R947" s="21" t="s">
        <v>66</v>
      </c>
      <c r="S947" s="21" t="s">
        <v>67</v>
      </c>
    </row>
    <row r="948" spans="1:19" x14ac:dyDescent="0.35">
      <c r="A948" s="21">
        <v>1532424</v>
      </c>
      <c r="B948" s="53">
        <v>411588</v>
      </c>
      <c r="C948" s="21">
        <f>VLOOKUP(TotalMov[[#This Row],[Order]],'Total Mov by SS'!B:C,2,0)</f>
        <v>129</v>
      </c>
      <c r="D948" s="21" t="s">
        <v>59</v>
      </c>
      <c r="E948" s="21" t="s">
        <v>97</v>
      </c>
      <c r="F948" s="21" t="s">
        <v>86</v>
      </c>
      <c r="G948" s="21" t="s">
        <v>62</v>
      </c>
      <c r="H948" s="21" t="s">
        <v>87</v>
      </c>
      <c r="I948" s="21" t="s">
        <v>87</v>
      </c>
      <c r="J948" s="22">
        <v>43635</v>
      </c>
      <c r="K948" s="23">
        <v>0.33920138888889001</v>
      </c>
      <c r="L948" s="22">
        <v>43635</v>
      </c>
      <c r="M948" s="23">
        <v>0.33920138888889001</v>
      </c>
      <c r="N948" s="24">
        <v>20</v>
      </c>
      <c r="O948" s="21" t="s">
        <v>66</v>
      </c>
      <c r="P948" s="24">
        <f>TotalMov[[#This Row],[Confirmed activ. 3 (ILE03)]]</f>
        <v>20</v>
      </c>
      <c r="Q948" s="24">
        <v>20</v>
      </c>
      <c r="R948" s="21" t="s">
        <v>66</v>
      </c>
      <c r="S948" s="21" t="s">
        <v>72</v>
      </c>
    </row>
    <row r="949" spans="1:19" x14ac:dyDescent="0.35">
      <c r="A949" s="21">
        <v>1532424</v>
      </c>
      <c r="B949" s="53">
        <v>411588</v>
      </c>
      <c r="C949" s="21">
        <f>VLOOKUP(TotalMov[[#This Row],[Order]],'Total Mov by SS'!B:C,2,0)</f>
        <v>129</v>
      </c>
      <c r="D949" s="21" t="s">
        <v>59</v>
      </c>
      <c r="E949" s="21" t="s">
        <v>99</v>
      </c>
      <c r="F949" s="21" t="s">
        <v>61</v>
      </c>
      <c r="G949" s="21" t="s">
        <v>62</v>
      </c>
      <c r="H949" s="21" t="s">
        <v>63</v>
      </c>
      <c r="I949" s="21" t="s">
        <v>96</v>
      </c>
      <c r="J949" s="22">
        <v>43648</v>
      </c>
      <c r="K949" s="23">
        <v>0.33275462962962998</v>
      </c>
      <c r="L949" s="22">
        <v>43648</v>
      </c>
      <c r="M949" s="23">
        <v>0.37447916666667003</v>
      </c>
      <c r="N949" s="25">
        <v>54.033000000000001</v>
      </c>
      <c r="O949" s="21" t="s">
        <v>66</v>
      </c>
      <c r="P949" s="24">
        <f>TotalMov[[#This Row],[Confirmed activ. 3 (ILE03)]]</f>
        <v>54.033000000000001</v>
      </c>
      <c r="Q949" s="24">
        <v>100</v>
      </c>
      <c r="R949" s="21" t="s">
        <v>66</v>
      </c>
      <c r="S949" s="21" t="s">
        <v>67</v>
      </c>
    </row>
    <row r="950" spans="1:19" x14ac:dyDescent="0.35">
      <c r="A950" s="21">
        <v>1532424</v>
      </c>
      <c r="B950" s="53">
        <v>411588</v>
      </c>
      <c r="C950" s="21">
        <f>VLOOKUP(TotalMov[[#This Row],[Order]],'Total Mov by SS'!B:C,2,0)</f>
        <v>129</v>
      </c>
      <c r="D950" s="21" t="s">
        <v>59</v>
      </c>
      <c r="E950" s="21" t="s">
        <v>101</v>
      </c>
      <c r="F950" s="21" t="s">
        <v>69</v>
      </c>
      <c r="G950" s="21" t="s">
        <v>62</v>
      </c>
      <c r="H950" s="21" t="s">
        <v>70</v>
      </c>
      <c r="I950" s="21" t="s">
        <v>98</v>
      </c>
      <c r="J950" s="22">
        <v>43649</v>
      </c>
      <c r="K950" s="23">
        <v>0.68218749999999995</v>
      </c>
      <c r="L950" s="22">
        <v>43649</v>
      </c>
      <c r="M950" s="23">
        <v>0.68218749999999995</v>
      </c>
      <c r="N950" s="24">
        <v>20</v>
      </c>
      <c r="O950" s="21" t="s">
        <v>66</v>
      </c>
      <c r="P950" s="24">
        <f>TotalMov[[#This Row],[Confirmed activ. 3 (ILE03)]]</f>
        <v>20</v>
      </c>
      <c r="Q950" s="24">
        <v>20</v>
      </c>
      <c r="R950" s="21" t="s">
        <v>66</v>
      </c>
      <c r="S950" s="21" t="s">
        <v>72</v>
      </c>
    </row>
    <row r="951" spans="1:19" x14ac:dyDescent="0.35">
      <c r="A951" s="21">
        <v>1532424</v>
      </c>
      <c r="B951" s="53">
        <v>411588</v>
      </c>
      <c r="C951" s="21">
        <f>VLOOKUP(TotalMov[[#This Row],[Order]],'Total Mov by SS'!B:C,2,0)</f>
        <v>129</v>
      </c>
      <c r="D951" s="21" t="s">
        <v>59</v>
      </c>
      <c r="E951" s="21" t="s">
        <v>104</v>
      </c>
      <c r="F951" s="21" t="s">
        <v>69</v>
      </c>
      <c r="G951" s="21" t="s">
        <v>62</v>
      </c>
      <c r="H951" s="21" t="s">
        <v>70</v>
      </c>
      <c r="I951" s="21" t="s">
        <v>100</v>
      </c>
      <c r="J951" s="22">
        <v>43649</v>
      </c>
      <c r="K951" s="23">
        <v>0.68222222222221995</v>
      </c>
      <c r="L951" s="22">
        <v>43649</v>
      </c>
      <c r="M951" s="23">
        <v>0.68222222222221995</v>
      </c>
      <c r="N951" s="24">
        <v>30</v>
      </c>
      <c r="O951" s="21" t="s">
        <v>66</v>
      </c>
      <c r="P951" s="24">
        <f>TotalMov[[#This Row],[Confirmed activ. 3 (ILE03)]]</f>
        <v>30</v>
      </c>
      <c r="Q951" s="24">
        <v>30</v>
      </c>
      <c r="R951" s="21" t="s">
        <v>66</v>
      </c>
      <c r="S951" s="21" t="s">
        <v>72</v>
      </c>
    </row>
    <row r="952" spans="1:19" x14ac:dyDescent="0.35">
      <c r="A952" s="21">
        <v>1532424</v>
      </c>
      <c r="B952" s="53">
        <v>411588</v>
      </c>
      <c r="C952" s="21">
        <f>VLOOKUP(TotalMov[[#This Row],[Order]],'Total Mov by SS'!B:C,2,0)</f>
        <v>129</v>
      </c>
      <c r="D952" s="21" t="s">
        <v>59</v>
      </c>
      <c r="E952" s="21" t="s">
        <v>113</v>
      </c>
      <c r="F952" s="21" t="s">
        <v>102</v>
      </c>
      <c r="G952" s="21" t="s">
        <v>62</v>
      </c>
      <c r="H952" s="21" t="s">
        <v>100</v>
      </c>
      <c r="I952" s="21" t="s">
        <v>103</v>
      </c>
      <c r="J952" s="22">
        <v>43649</v>
      </c>
      <c r="K952" s="23">
        <v>0.68225694444443996</v>
      </c>
      <c r="L952" s="22">
        <v>43649</v>
      </c>
      <c r="M952" s="23">
        <v>0.68225694444443996</v>
      </c>
      <c r="N952" s="24">
        <v>30</v>
      </c>
      <c r="O952" s="21" t="s">
        <v>66</v>
      </c>
      <c r="P952" s="24">
        <f>TotalMov[[#This Row],[Confirmed activ. 3 (ILE03)]]</f>
        <v>30</v>
      </c>
      <c r="Q952" s="24">
        <v>30</v>
      </c>
      <c r="R952" s="21" t="s">
        <v>66</v>
      </c>
      <c r="S952" s="21" t="s">
        <v>72</v>
      </c>
    </row>
    <row r="953" spans="1:19" x14ac:dyDescent="0.35">
      <c r="A953" s="21">
        <v>1532424</v>
      </c>
      <c r="B953" s="53">
        <v>411588</v>
      </c>
      <c r="C953" s="21">
        <f>VLOOKUP(TotalMov[[#This Row],[Order]],'Total Mov by SS'!B:C,2,0)</f>
        <v>129</v>
      </c>
      <c r="D953" s="21" t="s">
        <v>59</v>
      </c>
      <c r="E953" s="21" t="s">
        <v>114</v>
      </c>
      <c r="F953" s="21" t="s">
        <v>102</v>
      </c>
      <c r="G953" s="21" t="s">
        <v>105</v>
      </c>
      <c r="H953" s="21" t="s">
        <v>100</v>
      </c>
      <c r="I953" s="21" t="s">
        <v>106</v>
      </c>
      <c r="J953" s="22">
        <v>43650</v>
      </c>
      <c r="K953" s="23">
        <v>0.64482638888888999</v>
      </c>
      <c r="L953" s="22">
        <v>43650</v>
      </c>
      <c r="M953" s="23">
        <v>0.64482638888888999</v>
      </c>
      <c r="N953" s="24">
        <v>45</v>
      </c>
      <c r="O953" s="21" t="s">
        <v>66</v>
      </c>
      <c r="P953" s="24">
        <f>TotalMov[[#This Row],[Confirmed activ. 3 (ILE03)]]</f>
        <v>45</v>
      </c>
      <c r="Q953" s="24">
        <v>45</v>
      </c>
      <c r="R953" s="21" t="s">
        <v>66</v>
      </c>
      <c r="S953" s="21" t="s">
        <v>72</v>
      </c>
    </row>
    <row r="954" spans="1:19" x14ac:dyDescent="0.35">
      <c r="A954" s="21">
        <v>1532424</v>
      </c>
      <c r="B954" s="53">
        <v>411588</v>
      </c>
      <c r="C954" s="21">
        <f>VLOOKUP(TotalMov[[#This Row],[Order]],'Total Mov by SS'!B:C,2,0)</f>
        <v>129</v>
      </c>
      <c r="D954" s="21" t="s">
        <v>107</v>
      </c>
      <c r="E954" s="21" t="s">
        <v>60</v>
      </c>
      <c r="F954" s="21" t="s">
        <v>61</v>
      </c>
      <c r="G954" s="21" t="s">
        <v>90</v>
      </c>
      <c r="H954" s="21" t="s">
        <v>63</v>
      </c>
      <c r="I954" s="21" t="s">
        <v>108</v>
      </c>
      <c r="J954" s="22">
        <v>43635</v>
      </c>
      <c r="K954" s="23">
        <v>0.34100694444444002</v>
      </c>
      <c r="L954" s="22">
        <v>43649</v>
      </c>
      <c r="M954" s="23">
        <v>0.38997685185184999</v>
      </c>
      <c r="N954" s="25">
        <v>42.24</v>
      </c>
      <c r="O954" s="21" t="s">
        <v>77</v>
      </c>
      <c r="P954" s="24">
        <f>TotalMov[[#This Row],[Confirmed activ. 3 (ILE03)]]*60</f>
        <v>2534.4</v>
      </c>
      <c r="Q954" s="24">
        <v>1</v>
      </c>
      <c r="R954" s="21" t="s">
        <v>66</v>
      </c>
      <c r="S954" s="21" t="s">
        <v>67</v>
      </c>
    </row>
    <row r="955" spans="1:19" x14ac:dyDescent="0.35">
      <c r="A955" s="21">
        <v>1532424</v>
      </c>
      <c r="B955" s="53">
        <v>411588</v>
      </c>
      <c r="C955" s="21">
        <f>VLOOKUP(TotalMov[[#This Row],[Order]],'Total Mov by SS'!B:C,2,0)</f>
        <v>129</v>
      </c>
      <c r="D955" s="21" t="s">
        <v>109</v>
      </c>
      <c r="E955" s="21" t="s">
        <v>95</v>
      </c>
      <c r="F955" s="21" t="s">
        <v>83</v>
      </c>
      <c r="G955" s="21" t="s">
        <v>90</v>
      </c>
      <c r="H955" s="21" t="s">
        <v>84</v>
      </c>
      <c r="I955" s="21" t="s">
        <v>110</v>
      </c>
      <c r="J955" s="22"/>
      <c r="K955" s="23">
        <v>0</v>
      </c>
      <c r="L955" s="22"/>
      <c r="M955" s="23">
        <v>0</v>
      </c>
      <c r="N955" s="25">
        <v>0</v>
      </c>
      <c r="O955" s="21" t="s">
        <v>93</v>
      </c>
      <c r="P955" s="24"/>
      <c r="Q955" s="24">
        <v>5</v>
      </c>
      <c r="R955" s="21" t="s">
        <v>66</v>
      </c>
      <c r="S955" s="21" t="s">
        <v>94</v>
      </c>
    </row>
    <row r="956" spans="1:19" x14ac:dyDescent="0.35">
      <c r="A956" s="21">
        <v>1532425</v>
      </c>
      <c r="B956" s="53">
        <v>411588</v>
      </c>
      <c r="C956" s="21">
        <f>VLOOKUP(TotalMov[[#This Row],[Order]],'Total Mov by SS'!B:C,2,0)</f>
        <v>129</v>
      </c>
      <c r="D956" s="21" t="s">
        <v>59</v>
      </c>
      <c r="E956" s="21" t="s">
        <v>60</v>
      </c>
      <c r="F956" s="21" t="s">
        <v>83</v>
      </c>
      <c r="G956" s="21" t="s">
        <v>62</v>
      </c>
      <c r="H956" s="21" t="s">
        <v>84</v>
      </c>
      <c r="I956" s="21" t="s">
        <v>111</v>
      </c>
      <c r="J956" s="22">
        <v>43628</v>
      </c>
      <c r="K956" s="23">
        <v>0.72671296296295995</v>
      </c>
      <c r="L956" s="22">
        <v>43629</v>
      </c>
      <c r="M956" s="23">
        <v>0.25840277777777998</v>
      </c>
      <c r="N956" s="25">
        <v>244.88300000000001</v>
      </c>
      <c r="O956" s="21" t="s">
        <v>66</v>
      </c>
      <c r="P956" s="24">
        <f>TotalMov[[#This Row],[Confirmed activ. 3 (ILE03)]]</f>
        <v>244.88300000000001</v>
      </c>
      <c r="Q956" s="24">
        <v>40</v>
      </c>
      <c r="R956" s="21" t="s">
        <v>66</v>
      </c>
      <c r="S956" s="21" t="s">
        <v>67</v>
      </c>
    </row>
    <row r="957" spans="1:19" x14ac:dyDescent="0.35">
      <c r="A957" s="21">
        <v>1532425</v>
      </c>
      <c r="B957" s="53">
        <v>411588</v>
      </c>
      <c r="C957" s="21">
        <f>VLOOKUP(TotalMov[[#This Row],[Order]],'Total Mov by SS'!B:C,2,0)</f>
        <v>129</v>
      </c>
      <c r="D957" s="21" t="s">
        <v>59</v>
      </c>
      <c r="E957" s="21" t="s">
        <v>68</v>
      </c>
      <c r="F957" s="21" t="s">
        <v>61</v>
      </c>
      <c r="G957" s="21" t="s">
        <v>62</v>
      </c>
      <c r="H957" s="21" t="s">
        <v>63</v>
      </c>
      <c r="I957" s="21" t="s">
        <v>64</v>
      </c>
      <c r="J957" s="22">
        <v>43629</v>
      </c>
      <c r="K957" s="23">
        <v>0.60334490740740998</v>
      </c>
      <c r="L957" s="22">
        <v>43629</v>
      </c>
      <c r="M957" s="23">
        <v>0.61016203703703997</v>
      </c>
      <c r="N957" s="25">
        <v>9.8170000000000002</v>
      </c>
      <c r="O957" s="21" t="s">
        <v>66</v>
      </c>
      <c r="P957" s="24">
        <f>TotalMov[[#This Row],[Confirmed activ. 3 (ILE03)]]</f>
        <v>9.8170000000000002</v>
      </c>
      <c r="Q957" s="24">
        <v>15</v>
      </c>
      <c r="R957" s="21" t="s">
        <v>66</v>
      </c>
      <c r="S957" s="21" t="s">
        <v>67</v>
      </c>
    </row>
    <row r="958" spans="1:19" x14ac:dyDescent="0.35">
      <c r="A958" s="21">
        <v>1532425</v>
      </c>
      <c r="B958" s="53">
        <v>411588</v>
      </c>
      <c r="C958" s="21">
        <f>VLOOKUP(TotalMov[[#This Row],[Order]],'Total Mov by SS'!B:C,2,0)</f>
        <v>129</v>
      </c>
      <c r="D958" s="21" t="s">
        <v>59</v>
      </c>
      <c r="E958" s="21" t="s">
        <v>73</v>
      </c>
      <c r="F958" s="21" t="s">
        <v>69</v>
      </c>
      <c r="G958" s="21" t="s">
        <v>62</v>
      </c>
      <c r="H958" s="21" t="s">
        <v>70</v>
      </c>
      <c r="I958" s="21" t="s">
        <v>71</v>
      </c>
      <c r="J958" s="22">
        <v>43632</v>
      </c>
      <c r="K958" s="23">
        <v>0.46243055555556001</v>
      </c>
      <c r="L958" s="22">
        <v>43632</v>
      </c>
      <c r="M958" s="23">
        <v>0.46243055555556001</v>
      </c>
      <c r="N958" s="24">
        <v>20</v>
      </c>
      <c r="O958" s="21" t="s">
        <v>66</v>
      </c>
      <c r="P958" s="24">
        <f>TotalMov[[#This Row],[Confirmed activ. 3 (ILE03)]]</f>
        <v>20</v>
      </c>
      <c r="Q958" s="24">
        <v>20</v>
      </c>
      <c r="R958" s="21" t="s">
        <v>66</v>
      </c>
      <c r="S958" s="21" t="s">
        <v>72</v>
      </c>
    </row>
    <row r="959" spans="1:19" x14ac:dyDescent="0.35">
      <c r="A959" s="21">
        <v>1532425</v>
      </c>
      <c r="B959" s="53">
        <v>411588</v>
      </c>
      <c r="C959" s="21">
        <f>VLOOKUP(TotalMov[[#This Row],[Order]],'Total Mov by SS'!B:C,2,0)</f>
        <v>129</v>
      </c>
      <c r="D959" s="21" t="s">
        <v>59</v>
      </c>
      <c r="E959" s="21" t="s">
        <v>75</v>
      </c>
      <c r="F959" s="21" t="s">
        <v>61</v>
      </c>
      <c r="G959" s="21" t="s">
        <v>62</v>
      </c>
      <c r="H959" s="21" t="s">
        <v>63</v>
      </c>
      <c r="I959" s="21" t="s">
        <v>74</v>
      </c>
      <c r="J959" s="22">
        <v>43632</v>
      </c>
      <c r="K959" s="23">
        <v>0.58864583333332998</v>
      </c>
      <c r="L959" s="22">
        <v>43632</v>
      </c>
      <c r="M959" s="23">
        <v>0.73913194444443997</v>
      </c>
      <c r="N959" s="25">
        <v>3.6120000000000001</v>
      </c>
      <c r="O959" s="21" t="s">
        <v>77</v>
      </c>
      <c r="P959" s="24">
        <f>TotalMov[[#This Row],[Confirmed activ. 3 (ILE03)]]*60</f>
        <v>216.72</v>
      </c>
      <c r="Q959" s="24">
        <v>350</v>
      </c>
      <c r="R959" s="21" t="s">
        <v>66</v>
      </c>
      <c r="S959" s="21" t="s">
        <v>67</v>
      </c>
    </row>
    <row r="960" spans="1:19" x14ac:dyDescent="0.35">
      <c r="A960" s="21">
        <v>1532425</v>
      </c>
      <c r="B960" s="53">
        <v>411588</v>
      </c>
      <c r="C960" s="21">
        <f>VLOOKUP(TotalMov[[#This Row],[Order]],'Total Mov by SS'!B:C,2,0)</f>
        <v>129</v>
      </c>
      <c r="D960" s="21" t="s">
        <v>59</v>
      </c>
      <c r="E960" s="21" t="s">
        <v>78</v>
      </c>
      <c r="F960" s="21" t="s">
        <v>61</v>
      </c>
      <c r="G960" s="21" t="s">
        <v>62</v>
      </c>
      <c r="H960" s="21" t="s">
        <v>63</v>
      </c>
      <c r="I960" s="21" t="s">
        <v>76</v>
      </c>
      <c r="J960" s="22">
        <v>43634</v>
      </c>
      <c r="K960" s="23">
        <v>0.31762731481480999</v>
      </c>
      <c r="L960" s="22">
        <v>43639</v>
      </c>
      <c r="M960" s="23">
        <v>0.39355324074074</v>
      </c>
      <c r="N960" s="25">
        <v>22.779</v>
      </c>
      <c r="O960" s="21" t="s">
        <v>77</v>
      </c>
      <c r="P960" s="24">
        <f>TotalMov[[#This Row],[Confirmed activ. 3 (ILE03)]]*60</f>
        <v>1366.74</v>
      </c>
      <c r="Q960" s="24">
        <v>1020</v>
      </c>
      <c r="R960" s="21" t="s">
        <v>66</v>
      </c>
      <c r="S960" s="21" t="s">
        <v>67</v>
      </c>
    </row>
    <row r="961" spans="1:19" x14ac:dyDescent="0.35">
      <c r="A961" s="21">
        <v>1532425</v>
      </c>
      <c r="B961" s="53">
        <v>411588</v>
      </c>
      <c r="C961" s="21">
        <f>VLOOKUP(TotalMov[[#This Row],[Order]],'Total Mov by SS'!B:C,2,0)</f>
        <v>129</v>
      </c>
      <c r="D961" s="21" t="s">
        <v>59</v>
      </c>
      <c r="E961" s="21" t="s">
        <v>80</v>
      </c>
      <c r="F961" s="21" t="s">
        <v>61</v>
      </c>
      <c r="G961" s="21" t="s">
        <v>62</v>
      </c>
      <c r="H961" s="21" t="s">
        <v>63</v>
      </c>
      <c r="I961" s="21" t="s">
        <v>112</v>
      </c>
      <c r="J961" s="22">
        <v>43639</v>
      </c>
      <c r="K961" s="23">
        <v>0.39380787037037002</v>
      </c>
      <c r="L961" s="22">
        <v>43639</v>
      </c>
      <c r="M961" s="23">
        <v>0.44832175925925999</v>
      </c>
      <c r="N961" s="25">
        <v>1.3080000000000001</v>
      </c>
      <c r="O961" s="21" t="s">
        <v>77</v>
      </c>
      <c r="P961" s="24">
        <f>TotalMov[[#This Row],[Confirmed activ. 3 (ILE03)]]*60</f>
        <v>78.48</v>
      </c>
      <c r="Q961" s="24">
        <v>50</v>
      </c>
      <c r="R961" s="21" t="s">
        <v>66</v>
      </c>
      <c r="S961" s="21" t="s">
        <v>67</v>
      </c>
    </row>
    <row r="962" spans="1:19" x14ac:dyDescent="0.35">
      <c r="A962" s="21">
        <v>1532425</v>
      </c>
      <c r="B962" s="53">
        <v>411588</v>
      </c>
      <c r="C962" s="21">
        <f>VLOOKUP(TotalMov[[#This Row],[Order]],'Total Mov by SS'!B:C,2,0)</f>
        <v>129</v>
      </c>
      <c r="D962" s="21" t="s">
        <v>59</v>
      </c>
      <c r="E962" s="21" t="s">
        <v>82</v>
      </c>
      <c r="F962" s="21" t="s">
        <v>89</v>
      </c>
      <c r="G962" s="21" t="s">
        <v>90</v>
      </c>
      <c r="H962" s="21" t="s">
        <v>91</v>
      </c>
      <c r="I962" s="21" t="s">
        <v>92</v>
      </c>
      <c r="J962" s="22"/>
      <c r="K962" s="23">
        <v>0</v>
      </c>
      <c r="L962" s="22"/>
      <c r="M962" s="23">
        <v>0</v>
      </c>
      <c r="N962" s="25">
        <v>0</v>
      </c>
      <c r="O962" s="21" t="s">
        <v>93</v>
      </c>
      <c r="P962" s="24"/>
      <c r="Q962" s="24">
        <v>0</v>
      </c>
      <c r="R962" s="21" t="s">
        <v>66</v>
      </c>
      <c r="S962" s="21" t="s">
        <v>94</v>
      </c>
    </row>
    <row r="963" spans="1:19" x14ac:dyDescent="0.35">
      <c r="A963" s="21">
        <v>1532425</v>
      </c>
      <c r="B963" s="53">
        <v>411588</v>
      </c>
      <c r="C963" s="21">
        <f>VLOOKUP(TotalMov[[#This Row],[Order]],'Total Mov by SS'!B:C,2,0)</f>
        <v>129</v>
      </c>
      <c r="D963" s="21" t="s">
        <v>59</v>
      </c>
      <c r="E963" s="21" t="s">
        <v>85</v>
      </c>
      <c r="F963" s="21" t="s">
        <v>69</v>
      </c>
      <c r="G963" s="21" t="s">
        <v>62</v>
      </c>
      <c r="H963" s="21" t="s">
        <v>70</v>
      </c>
      <c r="I963" s="21" t="s">
        <v>79</v>
      </c>
      <c r="J963" s="22">
        <v>43639</v>
      </c>
      <c r="K963" s="23">
        <v>0.41726851851851998</v>
      </c>
      <c r="L963" s="22">
        <v>43639</v>
      </c>
      <c r="M963" s="23">
        <v>0.41726851851851998</v>
      </c>
      <c r="N963" s="24">
        <v>20</v>
      </c>
      <c r="O963" s="21" t="s">
        <v>66</v>
      </c>
      <c r="P963" s="24">
        <f>TotalMov[[#This Row],[Confirmed activ. 3 (ILE03)]]</f>
        <v>20</v>
      </c>
      <c r="Q963" s="24">
        <v>20</v>
      </c>
      <c r="R963" s="21" t="s">
        <v>66</v>
      </c>
      <c r="S963" s="21" t="s">
        <v>72</v>
      </c>
    </row>
    <row r="964" spans="1:19" x14ac:dyDescent="0.35">
      <c r="A964" s="21">
        <v>1532425</v>
      </c>
      <c r="B964" s="53">
        <v>411588</v>
      </c>
      <c r="C964" s="21">
        <f>VLOOKUP(TotalMov[[#This Row],[Order]],'Total Mov by SS'!B:C,2,0)</f>
        <v>129</v>
      </c>
      <c r="D964" s="21" t="s">
        <v>59</v>
      </c>
      <c r="E964" s="21" t="s">
        <v>88</v>
      </c>
      <c r="F964" s="21" t="s">
        <v>69</v>
      </c>
      <c r="G964" s="21" t="s">
        <v>62</v>
      </c>
      <c r="H964" s="21" t="s">
        <v>70</v>
      </c>
      <c r="I964" s="21" t="s">
        <v>81</v>
      </c>
      <c r="J964" s="22">
        <v>43639</v>
      </c>
      <c r="K964" s="23">
        <v>0.41731481481480998</v>
      </c>
      <c r="L964" s="22">
        <v>43639</v>
      </c>
      <c r="M964" s="23">
        <v>0.41731481481480998</v>
      </c>
      <c r="N964" s="24">
        <v>20</v>
      </c>
      <c r="O964" s="21" t="s">
        <v>66</v>
      </c>
      <c r="P964" s="24">
        <f>TotalMov[[#This Row],[Confirmed activ. 3 (ILE03)]]</f>
        <v>20</v>
      </c>
      <c r="Q964" s="24">
        <v>20</v>
      </c>
      <c r="R964" s="21" t="s">
        <v>66</v>
      </c>
      <c r="S964" s="21" t="s">
        <v>72</v>
      </c>
    </row>
    <row r="965" spans="1:19" x14ac:dyDescent="0.35">
      <c r="A965" s="21">
        <v>1532425</v>
      </c>
      <c r="B965" s="53">
        <v>411588</v>
      </c>
      <c r="C965" s="21">
        <f>VLOOKUP(TotalMov[[#This Row],[Order]],'Total Mov by SS'!B:C,2,0)</f>
        <v>129</v>
      </c>
      <c r="D965" s="21" t="s">
        <v>59</v>
      </c>
      <c r="E965" s="21" t="s">
        <v>95</v>
      </c>
      <c r="F965" s="21" t="s">
        <v>83</v>
      </c>
      <c r="G965" s="21" t="s">
        <v>62</v>
      </c>
      <c r="H965" s="21" t="s">
        <v>84</v>
      </c>
      <c r="I965" s="21" t="s">
        <v>84</v>
      </c>
      <c r="J965" s="22">
        <v>43639</v>
      </c>
      <c r="K965" s="23">
        <v>0.53620370370369996</v>
      </c>
      <c r="L965" s="22">
        <v>43640</v>
      </c>
      <c r="M965" s="23">
        <v>0.24533564814815001</v>
      </c>
      <c r="N965" s="25">
        <v>13.766</v>
      </c>
      <c r="O965" s="21" t="s">
        <v>77</v>
      </c>
      <c r="P965" s="24">
        <f>TotalMov[[#This Row],[Confirmed activ. 3 (ILE03)]]*60</f>
        <v>825.96</v>
      </c>
      <c r="Q965" s="24">
        <v>450</v>
      </c>
      <c r="R965" s="21" t="s">
        <v>66</v>
      </c>
      <c r="S965" s="21" t="s">
        <v>67</v>
      </c>
    </row>
    <row r="966" spans="1:19" x14ac:dyDescent="0.35">
      <c r="A966" s="21">
        <v>1532425</v>
      </c>
      <c r="B966" s="53">
        <v>411588</v>
      </c>
      <c r="C966" s="21">
        <f>VLOOKUP(TotalMov[[#This Row],[Order]],'Total Mov by SS'!B:C,2,0)</f>
        <v>129</v>
      </c>
      <c r="D966" s="21" t="s">
        <v>59</v>
      </c>
      <c r="E966" s="21" t="s">
        <v>97</v>
      </c>
      <c r="F966" s="21" t="s">
        <v>86</v>
      </c>
      <c r="G966" s="21" t="s">
        <v>62</v>
      </c>
      <c r="H966" s="21" t="s">
        <v>87</v>
      </c>
      <c r="I966" s="21" t="s">
        <v>87</v>
      </c>
      <c r="J966" s="22">
        <v>43649</v>
      </c>
      <c r="K966" s="23">
        <v>0.39351851851851999</v>
      </c>
      <c r="L966" s="22">
        <v>43649</v>
      </c>
      <c r="M966" s="23">
        <v>0.39351851851851999</v>
      </c>
      <c r="N966" s="24">
        <v>20</v>
      </c>
      <c r="O966" s="21" t="s">
        <v>66</v>
      </c>
      <c r="P966" s="24">
        <f>TotalMov[[#This Row],[Confirmed activ. 3 (ILE03)]]</f>
        <v>20</v>
      </c>
      <c r="Q966" s="24">
        <v>20</v>
      </c>
      <c r="R966" s="21" t="s">
        <v>66</v>
      </c>
      <c r="S966" s="21" t="s">
        <v>72</v>
      </c>
    </row>
    <row r="967" spans="1:19" x14ac:dyDescent="0.35">
      <c r="A967" s="21">
        <v>1532425</v>
      </c>
      <c r="B967" s="53">
        <v>411588</v>
      </c>
      <c r="C967" s="21">
        <f>VLOOKUP(TotalMov[[#This Row],[Order]],'Total Mov by SS'!B:C,2,0)</f>
        <v>129</v>
      </c>
      <c r="D967" s="21" t="s">
        <v>59</v>
      </c>
      <c r="E967" s="21" t="s">
        <v>99</v>
      </c>
      <c r="F967" s="21" t="s">
        <v>61</v>
      </c>
      <c r="G967" s="21" t="s">
        <v>62</v>
      </c>
      <c r="H967" s="21" t="s">
        <v>63</v>
      </c>
      <c r="I967" s="21" t="s">
        <v>96</v>
      </c>
      <c r="J967" s="22">
        <v>43649</v>
      </c>
      <c r="K967" s="23">
        <v>0.39387731481480998</v>
      </c>
      <c r="L967" s="22">
        <v>43649</v>
      </c>
      <c r="M967" s="23">
        <v>0.40689814814815001</v>
      </c>
      <c r="N967" s="25">
        <v>4.6829999999999998</v>
      </c>
      <c r="O967" s="21" t="s">
        <v>66</v>
      </c>
      <c r="P967" s="24">
        <f>TotalMov[[#This Row],[Confirmed activ. 3 (ILE03)]]</f>
        <v>4.6829999999999998</v>
      </c>
      <c r="Q967" s="24">
        <v>100</v>
      </c>
      <c r="R967" s="21" t="s">
        <v>66</v>
      </c>
      <c r="S967" s="21" t="s">
        <v>67</v>
      </c>
    </row>
    <row r="968" spans="1:19" x14ac:dyDescent="0.35">
      <c r="A968" s="21">
        <v>1532425</v>
      </c>
      <c r="B968" s="53">
        <v>411588</v>
      </c>
      <c r="C968" s="21">
        <f>VLOOKUP(TotalMov[[#This Row],[Order]],'Total Mov by SS'!B:C,2,0)</f>
        <v>129</v>
      </c>
      <c r="D968" s="21" t="s">
        <v>59</v>
      </c>
      <c r="E968" s="21" t="s">
        <v>101</v>
      </c>
      <c r="F968" s="21" t="s">
        <v>69</v>
      </c>
      <c r="G968" s="21" t="s">
        <v>62</v>
      </c>
      <c r="H968" s="21" t="s">
        <v>70</v>
      </c>
      <c r="I968" s="21" t="s">
        <v>98</v>
      </c>
      <c r="J968" s="22">
        <v>43649</v>
      </c>
      <c r="K968" s="23">
        <v>0.69612268518519005</v>
      </c>
      <c r="L968" s="22">
        <v>43649</v>
      </c>
      <c r="M968" s="23">
        <v>0.69612268518519005</v>
      </c>
      <c r="N968" s="24">
        <v>20</v>
      </c>
      <c r="O968" s="21" t="s">
        <v>66</v>
      </c>
      <c r="P968" s="24">
        <f>TotalMov[[#This Row],[Confirmed activ. 3 (ILE03)]]</f>
        <v>20</v>
      </c>
      <c r="Q968" s="24">
        <v>20</v>
      </c>
      <c r="R968" s="21" t="s">
        <v>66</v>
      </c>
      <c r="S968" s="21" t="s">
        <v>72</v>
      </c>
    </row>
    <row r="969" spans="1:19" x14ac:dyDescent="0.35">
      <c r="A969" s="21">
        <v>1532425</v>
      </c>
      <c r="B969" s="53">
        <v>411588</v>
      </c>
      <c r="C969" s="21">
        <f>VLOOKUP(TotalMov[[#This Row],[Order]],'Total Mov by SS'!B:C,2,0)</f>
        <v>129</v>
      </c>
      <c r="D969" s="21" t="s">
        <v>59</v>
      </c>
      <c r="E969" s="21" t="s">
        <v>104</v>
      </c>
      <c r="F969" s="21" t="s">
        <v>69</v>
      </c>
      <c r="G969" s="21" t="s">
        <v>62</v>
      </c>
      <c r="H969" s="21" t="s">
        <v>70</v>
      </c>
      <c r="I969" s="21" t="s">
        <v>100</v>
      </c>
      <c r="J969" s="22">
        <v>43650</v>
      </c>
      <c r="K969" s="23">
        <v>0.40186342592593</v>
      </c>
      <c r="L969" s="22">
        <v>43650</v>
      </c>
      <c r="M969" s="23">
        <v>0.40186342592593</v>
      </c>
      <c r="N969" s="24">
        <v>30</v>
      </c>
      <c r="O969" s="21" t="s">
        <v>66</v>
      </c>
      <c r="P969" s="24">
        <f>TotalMov[[#This Row],[Confirmed activ. 3 (ILE03)]]</f>
        <v>30</v>
      </c>
      <c r="Q969" s="24">
        <v>30</v>
      </c>
      <c r="R969" s="21" t="s">
        <v>66</v>
      </c>
      <c r="S969" s="21" t="s">
        <v>72</v>
      </c>
    </row>
    <row r="970" spans="1:19" x14ac:dyDescent="0.35">
      <c r="A970" s="21">
        <v>1532425</v>
      </c>
      <c r="B970" s="53">
        <v>411588</v>
      </c>
      <c r="C970" s="21">
        <f>VLOOKUP(TotalMov[[#This Row],[Order]],'Total Mov by SS'!B:C,2,0)</f>
        <v>129</v>
      </c>
      <c r="D970" s="21" t="s">
        <v>59</v>
      </c>
      <c r="E970" s="21" t="s">
        <v>113</v>
      </c>
      <c r="F970" s="21" t="s">
        <v>102</v>
      </c>
      <c r="G970" s="21" t="s">
        <v>62</v>
      </c>
      <c r="H970" s="21" t="s">
        <v>100</v>
      </c>
      <c r="I970" s="21" t="s">
        <v>103</v>
      </c>
      <c r="J970" s="22">
        <v>43650</v>
      </c>
      <c r="K970" s="23">
        <v>0.40189814814815</v>
      </c>
      <c r="L970" s="22">
        <v>43650</v>
      </c>
      <c r="M970" s="23">
        <v>0.40189814814815</v>
      </c>
      <c r="N970" s="24">
        <v>30</v>
      </c>
      <c r="O970" s="21" t="s">
        <v>66</v>
      </c>
      <c r="P970" s="24">
        <f>TotalMov[[#This Row],[Confirmed activ. 3 (ILE03)]]</f>
        <v>30</v>
      </c>
      <c r="Q970" s="24">
        <v>30</v>
      </c>
      <c r="R970" s="21" t="s">
        <v>66</v>
      </c>
      <c r="S970" s="21" t="s">
        <v>72</v>
      </c>
    </row>
    <row r="971" spans="1:19" x14ac:dyDescent="0.35">
      <c r="A971" s="21">
        <v>1532425</v>
      </c>
      <c r="B971" s="53">
        <v>411588</v>
      </c>
      <c r="C971" s="21">
        <f>VLOOKUP(TotalMov[[#This Row],[Order]],'Total Mov by SS'!B:C,2,0)</f>
        <v>129</v>
      </c>
      <c r="D971" s="21" t="s">
        <v>59</v>
      </c>
      <c r="E971" s="21" t="s">
        <v>114</v>
      </c>
      <c r="F971" s="21" t="s">
        <v>102</v>
      </c>
      <c r="G971" s="21" t="s">
        <v>105</v>
      </c>
      <c r="H971" s="21" t="s">
        <v>100</v>
      </c>
      <c r="I971" s="21" t="s">
        <v>106</v>
      </c>
      <c r="J971" s="22">
        <v>43650</v>
      </c>
      <c r="K971" s="23">
        <v>0.64500000000000002</v>
      </c>
      <c r="L971" s="22">
        <v>43650</v>
      </c>
      <c r="M971" s="23">
        <v>0.64500000000000002</v>
      </c>
      <c r="N971" s="24">
        <v>45</v>
      </c>
      <c r="O971" s="21" t="s">
        <v>66</v>
      </c>
      <c r="P971" s="24">
        <f>TotalMov[[#This Row],[Confirmed activ. 3 (ILE03)]]</f>
        <v>45</v>
      </c>
      <c r="Q971" s="24">
        <v>45</v>
      </c>
      <c r="R971" s="21" t="s">
        <v>66</v>
      </c>
      <c r="S971" s="21" t="s">
        <v>72</v>
      </c>
    </row>
    <row r="972" spans="1:19" x14ac:dyDescent="0.35">
      <c r="A972" s="21">
        <v>1532425</v>
      </c>
      <c r="B972" s="53">
        <v>411588</v>
      </c>
      <c r="C972" s="21">
        <f>VLOOKUP(TotalMov[[#This Row],[Order]],'Total Mov by SS'!B:C,2,0)</f>
        <v>129</v>
      </c>
      <c r="D972" s="21" t="s">
        <v>107</v>
      </c>
      <c r="E972" s="21" t="s">
        <v>60</v>
      </c>
      <c r="F972" s="21" t="s">
        <v>61</v>
      </c>
      <c r="G972" s="21" t="s">
        <v>90</v>
      </c>
      <c r="H972" s="21" t="s">
        <v>63</v>
      </c>
      <c r="I972" s="21" t="s">
        <v>108</v>
      </c>
      <c r="J972" s="22">
        <v>43632</v>
      </c>
      <c r="K972" s="23">
        <v>0.31912037037037</v>
      </c>
      <c r="L972" s="22">
        <v>43633</v>
      </c>
      <c r="M972" s="23">
        <v>0.74596064814815</v>
      </c>
      <c r="N972" s="25">
        <v>16.742000000000001</v>
      </c>
      <c r="O972" s="21" t="s">
        <v>77</v>
      </c>
      <c r="P972" s="24">
        <f>TotalMov[[#This Row],[Confirmed activ. 3 (ILE03)]]*60</f>
        <v>1004.5200000000001</v>
      </c>
      <c r="Q972" s="24">
        <v>1</v>
      </c>
      <c r="R972" s="21" t="s">
        <v>66</v>
      </c>
      <c r="S972" s="21" t="s">
        <v>67</v>
      </c>
    </row>
    <row r="973" spans="1:19" x14ac:dyDescent="0.35">
      <c r="A973" s="21">
        <v>1532425</v>
      </c>
      <c r="B973" s="53">
        <v>411588</v>
      </c>
      <c r="C973" s="21">
        <f>VLOOKUP(TotalMov[[#This Row],[Order]],'Total Mov by SS'!B:C,2,0)</f>
        <v>129</v>
      </c>
      <c r="D973" s="21" t="s">
        <v>109</v>
      </c>
      <c r="E973" s="21" t="s">
        <v>95</v>
      </c>
      <c r="F973" s="21" t="s">
        <v>83</v>
      </c>
      <c r="G973" s="21" t="s">
        <v>90</v>
      </c>
      <c r="H973" s="21" t="s">
        <v>84</v>
      </c>
      <c r="I973" s="21" t="s">
        <v>110</v>
      </c>
      <c r="J973" s="22">
        <v>43639</v>
      </c>
      <c r="K973" s="23">
        <v>0.62199074074074001</v>
      </c>
      <c r="L973" s="22">
        <v>43639</v>
      </c>
      <c r="M973" s="23">
        <v>0.92699074074073995</v>
      </c>
      <c r="N973" s="25">
        <v>2.44</v>
      </c>
      <c r="O973" s="21" t="s">
        <v>77</v>
      </c>
      <c r="P973" s="24">
        <f>TotalMov[[#This Row],[Confirmed activ. 3 (ILE03)]]*60</f>
        <v>146.4</v>
      </c>
      <c r="Q973" s="24">
        <v>5</v>
      </c>
      <c r="R973" s="21" t="s">
        <v>66</v>
      </c>
      <c r="S973" s="21" t="s">
        <v>67</v>
      </c>
    </row>
    <row r="974" spans="1:19" x14ac:dyDescent="0.35">
      <c r="A974" s="21">
        <v>1533092</v>
      </c>
      <c r="B974" s="53">
        <v>411588</v>
      </c>
      <c r="C974" s="21">
        <f>VLOOKUP(TotalMov[[#This Row],[Order]],'Total Mov by SS'!B:C,2,0)</f>
        <v>130</v>
      </c>
      <c r="D974" s="21" t="s">
        <v>59</v>
      </c>
      <c r="E974" s="21" t="s">
        <v>60</v>
      </c>
      <c r="F974" s="21" t="s">
        <v>83</v>
      </c>
      <c r="G974" s="21" t="s">
        <v>62</v>
      </c>
      <c r="H974" s="21" t="s">
        <v>84</v>
      </c>
      <c r="I974" s="21" t="s">
        <v>111</v>
      </c>
      <c r="J974" s="22">
        <v>43632</v>
      </c>
      <c r="K974" s="23">
        <v>2.8680555555560001E-2</v>
      </c>
      <c r="L974" s="22">
        <v>43633</v>
      </c>
      <c r="M974" s="23">
        <v>0.26081018518519</v>
      </c>
      <c r="N974" s="25">
        <v>112.51</v>
      </c>
      <c r="O974" s="21" t="s">
        <v>66</v>
      </c>
      <c r="P974" s="24">
        <f>TotalMov[[#This Row],[Confirmed activ. 3 (ILE03)]]</f>
        <v>112.51</v>
      </c>
      <c r="Q974" s="24">
        <v>40</v>
      </c>
      <c r="R974" s="21" t="s">
        <v>66</v>
      </c>
      <c r="S974" s="21" t="s">
        <v>67</v>
      </c>
    </row>
    <row r="975" spans="1:19" x14ac:dyDescent="0.35">
      <c r="A975" s="21">
        <v>1533092</v>
      </c>
      <c r="B975" s="53">
        <v>411588</v>
      </c>
      <c r="C975" s="21">
        <f>VLOOKUP(TotalMov[[#This Row],[Order]],'Total Mov by SS'!B:C,2,0)</f>
        <v>130</v>
      </c>
      <c r="D975" s="21" t="s">
        <v>59</v>
      </c>
      <c r="E975" s="21" t="s">
        <v>68</v>
      </c>
      <c r="F975" s="21" t="s">
        <v>61</v>
      </c>
      <c r="G975" s="21" t="s">
        <v>62</v>
      </c>
      <c r="H975" s="21" t="s">
        <v>63</v>
      </c>
      <c r="I975" s="21" t="s">
        <v>64</v>
      </c>
      <c r="J975" s="22">
        <v>43633</v>
      </c>
      <c r="K975" s="23">
        <v>0.53309027777777995</v>
      </c>
      <c r="L975" s="22">
        <v>43633</v>
      </c>
      <c r="M975" s="23">
        <v>0.54561342592592998</v>
      </c>
      <c r="N975" s="25">
        <v>9.0169999999999995</v>
      </c>
      <c r="O975" s="21" t="s">
        <v>66</v>
      </c>
      <c r="P975" s="24">
        <f>TotalMov[[#This Row],[Confirmed activ. 3 (ILE03)]]</f>
        <v>9.0169999999999995</v>
      </c>
      <c r="Q975" s="24">
        <v>15</v>
      </c>
      <c r="R975" s="21" t="s">
        <v>66</v>
      </c>
      <c r="S975" s="21" t="s">
        <v>67</v>
      </c>
    </row>
    <row r="976" spans="1:19" x14ac:dyDescent="0.35">
      <c r="A976" s="21">
        <v>1533092</v>
      </c>
      <c r="B976" s="53">
        <v>411588</v>
      </c>
      <c r="C976" s="21">
        <f>VLOOKUP(TotalMov[[#This Row],[Order]],'Total Mov by SS'!B:C,2,0)</f>
        <v>130</v>
      </c>
      <c r="D976" s="21" t="s">
        <v>59</v>
      </c>
      <c r="E976" s="21" t="s">
        <v>73</v>
      </c>
      <c r="F976" s="21" t="s">
        <v>69</v>
      </c>
      <c r="G976" s="21" t="s">
        <v>62</v>
      </c>
      <c r="H976" s="21" t="s">
        <v>70</v>
      </c>
      <c r="I976" s="21" t="s">
        <v>71</v>
      </c>
      <c r="J976" s="22">
        <v>43633</v>
      </c>
      <c r="K976" s="23">
        <v>0.67253472222221999</v>
      </c>
      <c r="L976" s="22">
        <v>43633</v>
      </c>
      <c r="M976" s="23">
        <v>0.67253472222221999</v>
      </c>
      <c r="N976" s="24">
        <v>20</v>
      </c>
      <c r="O976" s="21" t="s">
        <v>66</v>
      </c>
      <c r="P976" s="24">
        <f>TotalMov[[#This Row],[Confirmed activ. 3 (ILE03)]]</f>
        <v>20</v>
      </c>
      <c r="Q976" s="24">
        <v>20</v>
      </c>
      <c r="R976" s="21" t="s">
        <v>66</v>
      </c>
      <c r="S976" s="21" t="s">
        <v>72</v>
      </c>
    </row>
    <row r="977" spans="1:19" x14ac:dyDescent="0.35">
      <c r="A977" s="21">
        <v>1533092</v>
      </c>
      <c r="B977" s="53">
        <v>411588</v>
      </c>
      <c r="C977" s="21">
        <f>VLOOKUP(TotalMov[[#This Row],[Order]],'Total Mov by SS'!B:C,2,0)</f>
        <v>130</v>
      </c>
      <c r="D977" s="21" t="s">
        <v>59</v>
      </c>
      <c r="E977" s="21" t="s">
        <v>75</v>
      </c>
      <c r="F977" s="21" t="s">
        <v>61</v>
      </c>
      <c r="G977" s="21" t="s">
        <v>62</v>
      </c>
      <c r="H977" s="21" t="s">
        <v>63</v>
      </c>
      <c r="I977" s="21" t="s">
        <v>74</v>
      </c>
      <c r="J977" s="22">
        <v>43634</v>
      </c>
      <c r="K977" s="23">
        <v>0.33017361111110999</v>
      </c>
      <c r="L977" s="22">
        <v>43634</v>
      </c>
      <c r="M977" s="23">
        <v>0.74200231481481005</v>
      </c>
      <c r="N977" s="25">
        <v>9.8840000000000003</v>
      </c>
      <c r="O977" s="21" t="s">
        <v>77</v>
      </c>
      <c r="P977" s="24">
        <f>TotalMov[[#This Row],[Confirmed activ. 3 (ILE03)]]*60</f>
        <v>593.04</v>
      </c>
      <c r="Q977" s="24">
        <v>290</v>
      </c>
      <c r="R977" s="21" t="s">
        <v>66</v>
      </c>
      <c r="S977" s="21" t="s">
        <v>67</v>
      </c>
    </row>
    <row r="978" spans="1:19" x14ac:dyDescent="0.35">
      <c r="A978" s="21">
        <v>1533092</v>
      </c>
      <c r="B978" s="53">
        <v>411588</v>
      </c>
      <c r="C978" s="21">
        <f>VLOOKUP(TotalMov[[#This Row],[Order]],'Total Mov by SS'!B:C,2,0)</f>
        <v>130</v>
      </c>
      <c r="D978" s="21" t="s">
        <v>59</v>
      </c>
      <c r="E978" s="21" t="s">
        <v>78</v>
      </c>
      <c r="F978" s="21" t="s">
        <v>61</v>
      </c>
      <c r="G978" s="21" t="s">
        <v>62</v>
      </c>
      <c r="H978" s="21" t="s">
        <v>63</v>
      </c>
      <c r="I978" s="21" t="s">
        <v>76</v>
      </c>
      <c r="J978" s="22">
        <v>43635</v>
      </c>
      <c r="K978" s="23">
        <v>0.31552083333332998</v>
      </c>
      <c r="L978" s="22">
        <v>43639</v>
      </c>
      <c r="M978" s="23">
        <v>0.65616898148147995</v>
      </c>
      <c r="N978" s="25">
        <v>25.224</v>
      </c>
      <c r="O978" s="21" t="s">
        <v>77</v>
      </c>
      <c r="P978" s="24">
        <f>TotalMov[[#This Row],[Confirmed activ. 3 (ILE03)]]*60</f>
        <v>1513.44</v>
      </c>
      <c r="Q978" s="24">
        <v>1040</v>
      </c>
      <c r="R978" s="21" t="s">
        <v>66</v>
      </c>
      <c r="S978" s="21" t="s">
        <v>67</v>
      </c>
    </row>
    <row r="979" spans="1:19" x14ac:dyDescent="0.35">
      <c r="A979" s="21">
        <v>1533092</v>
      </c>
      <c r="B979" s="53">
        <v>411588</v>
      </c>
      <c r="C979" s="21">
        <f>VLOOKUP(TotalMov[[#This Row],[Order]],'Total Mov by SS'!B:C,2,0)</f>
        <v>130</v>
      </c>
      <c r="D979" s="21" t="s">
        <v>59</v>
      </c>
      <c r="E979" s="21" t="s">
        <v>80</v>
      </c>
      <c r="F979" s="21" t="s">
        <v>61</v>
      </c>
      <c r="G979" s="21" t="s">
        <v>62</v>
      </c>
      <c r="H979" s="21" t="s">
        <v>63</v>
      </c>
      <c r="I979" s="21" t="s">
        <v>112</v>
      </c>
      <c r="J979" s="22">
        <v>43639</v>
      </c>
      <c r="K979" s="23">
        <v>0.65634259259258998</v>
      </c>
      <c r="L979" s="22">
        <v>43639</v>
      </c>
      <c r="M979" s="23">
        <v>0.65643518518518995</v>
      </c>
      <c r="N979" s="24">
        <v>8</v>
      </c>
      <c r="O979" s="21" t="s">
        <v>65</v>
      </c>
      <c r="P979" s="24">
        <f>TotalMov[[#This Row],[Confirmed activ. 3 (ILE03)]]/60</f>
        <v>0.13333333333333333</v>
      </c>
      <c r="Q979" s="24">
        <v>50</v>
      </c>
      <c r="R979" s="21" t="s">
        <v>66</v>
      </c>
      <c r="S979" s="21" t="s">
        <v>67</v>
      </c>
    </row>
    <row r="980" spans="1:19" x14ac:dyDescent="0.35">
      <c r="A980" s="21">
        <v>1533092</v>
      </c>
      <c r="B980" s="53">
        <v>411588</v>
      </c>
      <c r="C980" s="21">
        <f>VLOOKUP(TotalMov[[#This Row],[Order]],'Total Mov by SS'!B:C,2,0)</f>
        <v>130</v>
      </c>
      <c r="D980" s="21" t="s">
        <v>59</v>
      </c>
      <c r="E980" s="21" t="s">
        <v>82</v>
      </c>
      <c r="F980" s="21" t="s">
        <v>89</v>
      </c>
      <c r="G980" s="21" t="s">
        <v>90</v>
      </c>
      <c r="H980" s="21" t="s">
        <v>91</v>
      </c>
      <c r="I980" s="21" t="s">
        <v>92</v>
      </c>
      <c r="J980" s="22"/>
      <c r="K980" s="23">
        <v>0</v>
      </c>
      <c r="L980" s="22"/>
      <c r="M980" s="23">
        <v>0</v>
      </c>
      <c r="N980" s="25">
        <v>0</v>
      </c>
      <c r="O980" s="21" t="s">
        <v>93</v>
      </c>
      <c r="P980" s="24"/>
      <c r="Q980" s="24">
        <v>0</v>
      </c>
      <c r="R980" s="21" t="s">
        <v>66</v>
      </c>
      <c r="S980" s="21" t="s">
        <v>94</v>
      </c>
    </row>
    <row r="981" spans="1:19" x14ac:dyDescent="0.35">
      <c r="A981" s="21">
        <v>1533092</v>
      </c>
      <c r="B981" s="53">
        <v>411588</v>
      </c>
      <c r="C981" s="21">
        <f>VLOOKUP(TotalMov[[#This Row],[Order]],'Total Mov by SS'!B:C,2,0)</f>
        <v>130</v>
      </c>
      <c r="D981" s="21" t="s">
        <v>59</v>
      </c>
      <c r="E981" s="21" t="s">
        <v>85</v>
      </c>
      <c r="F981" s="21" t="s">
        <v>69</v>
      </c>
      <c r="G981" s="21" t="s">
        <v>62</v>
      </c>
      <c r="H981" s="21" t="s">
        <v>70</v>
      </c>
      <c r="I981" s="21" t="s">
        <v>79</v>
      </c>
      <c r="J981" s="22">
        <v>43639</v>
      </c>
      <c r="K981" s="23">
        <v>0.68593749999999998</v>
      </c>
      <c r="L981" s="22">
        <v>43639</v>
      </c>
      <c r="M981" s="23">
        <v>0.68593749999999998</v>
      </c>
      <c r="N981" s="24">
        <v>20</v>
      </c>
      <c r="O981" s="21" t="s">
        <v>66</v>
      </c>
      <c r="P981" s="24">
        <f>TotalMov[[#This Row],[Confirmed activ. 3 (ILE03)]]</f>
        <v>20</v>
      </c>
      <c r="Q981" s="24">
        <v>20</v>
      </c>
      <c r="R981" s="21" t="s">
        <v>66</v>
      </c>
      <c r="S981" s="21" t="s">
        <v>72</v>
      </c>
    </row>
    <row r="982" spans="1:19" x14ac:dyDescent="0.35">
      <c r="A982" s="21">
        <v>1533092</v>
      </c>
      <c r="B982" s="53">
        <v>411588</v>
      </c>
      <c r="C982" s="21">
        <f>VLOOKUP(TotalMov[[#This Row],[Order]],'Total Mov by SS'!B:C,2,0)</f>
        <v>130</v>
      </c>
      <c r="D982" s="21" t="s">
        <v>59</v>
      </c>
      <c r="E982" s="21" t="s">
        <v>88</v>
      </c>
      <c r="F982" s="21" t="s">
        <v>69</v>
      </c>
      <c r="G982" s="21" t="s">
        <v>62</v>
      </c>
      <c r="H982" s="21" t="s">
        <v>70</v>
      </c>
      <c r="I982" s="21" t="s">
        <v>81</v>
      </c>
      <c r="J982" s="22">
        <v>43639</v>
      </c>
      <c r="K982" s="23">
        <v>0.68598379629630002</v>
      </c>
      <c r="L982" s="22">
        <v>43639</v>
      </c>
      <c r="M982" s="23">
        <v>0.68598379629630002</v>
      </c>
      <c r="N982" s="24">
        <v>20</v>
      </c>
      <c r="O982" s="21" t="s">
        <v>66</v>
      </c>
      <c r="P982" s="24">
        <f>TotalMov[[#This Row],[Confirmed activ. 3 (ILE03)]]</f>
        <v>20</v>
      </c>
      <c r="Q982" s="24">
        <v>20</v>
      </c>
      <c r="R982" s="21" t="s">
        <v>66</v>
      </c>
      <c r="S982" s="21" t="s">
        <v>72</v>
      </c>
    </row>
    <row r="983" spans="1:19" x14ac:dyDescent="0.35">
      <c r="A983" s="21">
        <v>1533092</v>
      </c>
      <c r="B983" s="53">
        <v>411588</v>
      </c>
      <c r="C983" s="21">
        <f>VLOOKUP(TotalMov[[#This Row],[Order]],'Total Mov by SS'!B:C,2,0)</f>
        <v>130</v>
      </c>
      <c r="D983" s="21" t="s">
        <v>59</v>
      </c>
      <c r="E983" s="21" t="s">
        <v>95</v>
      </c>
      <c r="F983" s="21" t="s">
        <v>83</v>
      </c>
      <c r="G983" s="21" t="s">
        <v>62</v>
      </c>
      <c r="H983" s="21" t="s">
        <v>84</v>
      </c>
      <c r="I983" s="21" t="s">
        <v>84</v>
      </c>
      <c r="J983" s="22">
        <v>43639</v>
      </c>
      <c r="K983" s="23">
        <v>0.81768518518518996</v>
      </c>
      <c r="L983" s="22">
        <v>43640</v>
      </c>
      <c r="M983" s="23">
        <v>0.59251157407406996</v>
      </c>
      <c r="N983" s="25">
        <v>5.6050000000000004</v>
      </c>
      <c r="O983" s="21" t="s">
        <v>77</v>
      </c>
      <c r="P983" s="24">
        <f>TotalMov[[#This Row],[Confirmed activ. 3 (ILE03)]]*60</f>
        <v>336.3</v>
      </c>
      <c r="Q983" s="24">
        <v>450</v>
      </c>
      <c r="R983" s="21" t="s">
        <v>66</v>
      </c>
      <c r="S983" s="21" t="s">
        <v>67</v>
      </c>
    </row>
    <row r="984" spans="1:19" x14ac:dyDescent="0.35">
      <c r="A984" s="21">
        <v>1533092</v>
      </c>
      <c r="B984" s="53">
        <v>411588</v>
      </c>
      <c r="C984" s="21">
        <f>VLOOKUP(TotalMov[[#This Row],[Order]],'Total Mov by SS'!B:C,2,0)</f>
        <v>130</v>
      </c>
      <c r="D984" s="21" t="s">
        <v>59</v>
      </c>
      <c r="E984" s="21" t="s">
        <v>97</v>
      </c>
      <c r="F984" s="21" t="s">
        <v>86</v>
      </c>
      <c r="G984" s="21" t="s">
        <v>62</v>
      </c>
      <c r="H984" s="21" t="s">
        <v>87</v>
      </c>
      <c r="I984" s="21" t="s">
        <v>87</v>
      </c>
      <c r="J984" s="22">
        <v>43648</v>
      </c>
      <c r="K984" s="23">
        <v>0.56598379629630002</v>
      </c>
      <c r="L984" s="22">
        <v>43648</v>
      </c>
      <c r="M984" s="23">
        <v>0.56598379629630002</v>
      </c>
      <c r="N984" s="24">
        <v>20</v>
      </c>
      <c r="O984" s="21" t="s">
        <v>66</v>
      </c>
      <c r="P984" s="24">
        <f>TotalMov[[#This Row],[Confirmed activ. 3 (ILE03)]]</f>
        <v>20</v>
      </c>
      <c r="Q984" s="24">
        <v>20</v>
      </c>
      <c r="R984" s="21" t="s">
        <v>66</v>
      </c>
      <c r="S984" s="21" t="s">
        <v>72</v>
      </c>
    </row>
    <row r="985" spans="1:19" x14ac:dyDescent="0.35">
      <c r="A985" s="21">
        <v>1533092</v>
      </c>
      <c r="B985" s="53">
        <v>411588</v>
      </c>
      <c r="C985" s="21">
        <f>VLOOKUP(TotalMov[[#This Row],[Order]],'Total Mov by SS'!B:C,2,0)</f>
        <v>130</v>
      </c>
      <c r="D985" s="21" t="s">
        <v>59</v>
      </c>
      <c r="E985" s="21" t="s">
        <v>99</v>
      </c>
      <c r="F985" s="21" t="s">
        <v>61</v>
      </c>
      <c r="G985" s="21" t="s">
        <v>62</v>
      </c>
      <c r="H985" s="21" t="s">
        <v>63</v>
      </c>
      <c r="I985" s="21" t="s">
        <v>96</v>
      </c>
      <c r="J985" s="22">
        <v>43648</v>
      </c>
      <c r="K985" s="23">
        <v>0.60944444444444001</v>
      </c>
      <c r="L985" s="22">
        <v>43649</v>
      </c>
      <c r="M985" s="23">
        <v>0.36541666666667</v>
      </c>
      <c r="N985" s="25">
        <v>9.0719999999999992</v>
      </c>
      <c r="O985" s="21" t="s">
        <v>77</v>
      </c>
      <c r="P985" s="24">
        <f>TotalMov[[#This Row],[Confirmed activ. 3 (ILE03)]]*60</f>
        <v>544.31999999999994</v>
      </c>
      <c r="Q985" s="24">
        <v>100</v>
      </c>
      <c r="R985" s="21" t="s">
        <v>66</v>
      </c>
      <c r="S985" s="21" t="s">
        <v>67</v>
      </c>
    </row>
    <row r="986" spans="1:19" x14ac:dyDescent="0.35">
      <c r="A986" s="21">
        <v>1533092</v>
      </c>
      <c r="B986" s="53">
        <v>411588</v>
      </c>
      <c r="C986" s="21">
        <f>VLOOKUP(TotalMov[[#This Row],[Order]],'Total Mov by SS'!B:C,2,0)</f>
        <v>130</v>
      </c>
      <c r="D986" s="21" t="s">
        <v>59</v>
      </c>
      <c r="E986" s="21" t="s">
        <v>101</v>
      </c>
      <c r="F986" s="21" t="s">
        <v>69</v>
      </c>
      <c r="G986" s="21" t="s">
        <v>62</v>
      </c>
      <c r="H986" s="21" t="s">
        <v>70</v>
      </c>
      <c r="I986" s="21" t="s">
        <v>98</v>
      </c>
      <c r="J986" s="22">
        <v>43649</v>
      </c>
      <c r="K986" s="23">
        <v>0.66225694444444005</v>
      </c>
      <c r="L986" s="22">
        <v>43649</v>
      </c>
      <c r="M986" s="23">
        <v>0.66225694444444005</v>
      </c>
      <c r="N986" s="24">
        <v>20</v>
      </c>
      <c r="O986" s="21" t="s">
        <v>66</v>
      </c>
      <c r="P986" s="24">
        <f>TotalMov[[#This Row],[Confirmed activ. 3 (ILE03)]]</f>
        <v>20</v>
      </c>
      <c r="Q986" s="24">
        <v>20</v>
      </c>
      <c r="R986" s="21" t="s">
        <v>66</v>
      </c>
      <c r="S986" s="21" t="s">
        <v>72</v>
      </c>
    </row>
    <row r="987" spans="1:19" x14ac:dyDescent="0.35">
      <c r="A987" s="21">
        <v>1533092</v>
      </c>
      <c r="B987" s="53">
        <v>411588</v>
      </c>
      <c r="C987" s="21">
        <f>VLOOKUP(TotalMov[[#This Row],[Order]],'Total Mov by SS'!B:C,2,0)</f>
        <v>130</v>
      </c>
      <c r="D987" s="21" t="s">
        <v>59</v>
      </c>
      <c r="E987" s="21" t="s">
        <v>104</v>
      </c>
      <c r="F987" s="21" t="s">
        <v>69</v>
      </c>
      <c r="G987" s="21" t="s">
        <v>62</v>
      </c>
      <c r="H987" s="21" t="s">
        <v>70</v>
      </c>
      <c r="I987" s="21" t="s">
        <v>100</v>
      </c>
      <c r="J987" s="22">
        <v>43649</v>
      </c>
      <c r="K987" s="23">
        <v>0.73365740740741003</v>
      </c>
      <c r="L987" s="22">
        <v>43649</v>
      </c>
      <c r="M987" s="23">
        <v>0.73365740740741003</v>
      </c>
      <c r="N987" s="24">
        <v>30</v>
      </c>
      <c r="O987" s="21" t="s">
        <v>66</v>
      </c>
      <c r="P987" s="24">
        <f>TotalMov[[#This Row],[Confirmed activ. 3 (ILE03)]]</f>
        <v>30</v>
      </c>
      <c r="Q987" s="24">
        <v>30</v>
      </c>
      <c r="R987" s="21" t="s">
        <v>66</v>
      </c>
      <c r="S987" s="21" t="s">
        <v>72</v>
      </c>
    </row>
    <row r="988" spans="1:19" x14ac:dyDescent="0.35">
      <c r="A988" s="21">
        <v>1533092</v>
      </c>
      <c r="B988" s="53">
        <v>411588</v>
      </c>
      <c r="C988" s="21">
        <f>VLOOKUP(TotalMov[[#This Row],[Order]],'Total Mov by SS'!B:C,2,0)</f>
        <v>130</v>
      </c>
      <c r="D988" s="21" t="s">
        <v>59</v>
      </c>
      <c r="E988" s="21" t="s">
        <v>113</v>
      </c>
      <c r="F988" s="21" t="s">
        <v>102</v>
      </c>
      <c r="G988" s="21" t="s">
        <v>62</v>
      </c>
      <c r="H988" s="21" t="s">
        <v>100</v>
      </c>
      <c r="I988" s="21" t="s">
        <v>103</v>
      </c>
      <c r="J988" s="22">
        <v>43650</v>
      </c>
      <c r="K988" s="23">
        <v>0.41366898148148001</v>
      </c>
      <c r="L988" s="22">
        <v>43650</v>
      </c>
      <c r="M988" s="23">
        <v>0.41366898148148001</v>
      </c>
      <c r="N988" s="24">
        <v>30</v>
      </c>
      <c r="O988" s="21" t="s">
        <v>66</v>
      </c>
      <c r="P988" s="24">
        <f>TotalMov[[#This Row],[Confirmed activ. 3 (ILE03)]]</f>
        <v>30</v>
      </c>
      <c r="Q988" s="24">
        <v>30</v>
      </c>
      <c r="R988" s="21" t="s">
        <v>66</v>
      </c>
      <c r="S988" s="21" t="s">
        <v>72</v>
      </c>
    </row>
    <row r="989" spans="1:19" x14ac:dyDescent="0.35">
      <c r="A989" s="21">
        <v>1533092</v>
      </c>
      <c r="B989" s="53">
        <v>411588</v>
      </c>
      <c r="C989" s="21">
        <f>VLOOKUP(TotalMov[[#This Row],[Order]],'Total Mov by SS'!B:C,2,0)</f>
        <v>130</v>
      </c>
      <c r="D989" s="21" t="s">
        <v>59</v>
      </c>
      <c r="E989" s="21" t="s">
        <v>114</v>
      </c>
      <c r="F989" s="21" t="s">
        <v>102</v>
      </c>
      <c r="G989" s="21" t="s">
        <v>105</v>
      </c>
      <c r="H989" s="21" t="s">
        <v>100</v>
      </c>
      <c r="I989" s="21" t="s">
        <v>106</v>
      </c>
      <c r="J989" s="22">
        <v>43650</v>
      </c>
      <c r="K989" s="23">
        <v>0.65355324074073995</v>
      </c>
      <c r="L989" s="22">
        <v>43650</v>
      </c>
      <c r="M989" s="23">
        <v>0.65355324074073995</v>
      </c>
      <c r="N989" s="24">
        <v>45</v>
      </c>
      <c r="O989" s="21" t="s">
        <v>66</v>
      </c>
      <c r="P989" s="24">
        <f>TotalMov[[#This Row],[Confirmed activ. 3 (ILE03)]]</f>
        <v>45</v>
      </c>
      <c r="Q989" s="24">
        <v>45</v>
      </c>
      <c r="R989" s="21" t="s">
        <v>66</v>
      </c>
      <c r="S989" s="21" t="s">
        <v>72</v>
      </c>
    </row>
    <row r="990" spans="1:19" x14ac:dyDescent="0.35">
      <c r="A990" s="21">
        <v>1533092</v>
      </c>
      <c r="B990" s="53">
        <v>411588</v>
      </c>
      <c r="C990" s="21">
        <f>VLOOKUP(TotalMov[[#This Row],[Order]],'Total Mov by SS'!B:C,2,0)</f>
        <v>130</v>
      </c>
      <c r="D990" s="21" t="s">
        <v>107</v>
      </c>
      <c r="E990" s="21" t="s">
        <v>60</v>
      </c>
      <c r="F990" s="21" t="s">
        <v>61</v>
      </c>
      <c r="G990" s="21" t="s">
        <v>90</v>
      </c>
      <c r="H990" s="21" t="s">
        <v>63</v>
      </c>
      <c r="I990" s="21" t="s">
        <v>108</v>
      </c>
      <c r="J990" s="22">
        <v>43634</v>
      </c>
      <c r="K990" s="23">
        <v>0.31568287037037002</v>
      </c>
      <c r="L990" s="22">
        <v>43636</v>
      </c>
      <c r="M990" s="23">
        <v>0.61184027777778005</v>
      </c>
      <c r="N990" s="25">
        <v>18.748999999999999</v>
      </c>
      <c r="O990" s="21" t="s">
        <v>77</v>
      </c>
      <c r="P990" s="24">
        <f>TotalMov[[#This Row],[Confirmed activ. 3 (ILE03)]]*60</f>
        <v>1124.9399999999998</v>
      </c>
      <c r="Q990" s="24">
        <v>1</v>
      </c>
      <c r="R990" s="21" t="s">
        <v>66</v>
      </c>
      <c r="S990" s="21" t="s">
        <v>67</v>
      </c>
    </row>
    <row r="991" spans="1:19" x14ac:dyDescent="0.35">
      <c r="A991" s="21">
        <v>1533092</v>
      </c>
      <c r="B991" s="53">
        <v>411588</v>
      </c>
      <c r="C991" s="21">
        <f>VLOOKUP(TotalMov[[#This Row],[Order]],'Total Mov by SS'!B:C,2,0)</f>
        <v>130</v>
      </c>
      <c r="D991" s="21" t="s">
        <v>109</v>
      </c>
      <c r="E991" s="21" t="s">
        <v>95</v>
      </c>
      <c r="F991" s="21" t="s">
        <v>83</v>
      </c>
      <c r="G991" s="21" t="s">
        <v>90</v>
      </c>
      <c r="H991" s="21" t="s">
        <v>84</v>
      </c>
      <c r="I991" s="21" t="s">
        <v>110</v>
      </c>
      <c r="J991" s="22"/>
      <c r="K991" s="23">
        <v>0</v>
      </c>
      <c r="L991" s="22"/>
      <c r="M991" s="23">
        <v>0</v>
      </c>
      <c r="N991" s="25">
        <v>0</v>
      </c>
      <c r="O991" s="21" t="s">
        <v>93</v>
      </c>
      <c r="P991" s="24"/>
      <c r="Q991" s="24">
        <v>5</v>
      </c>
      <c r="R991" s="21" t="s">
        <v>66</v>
      </c>
      <c r="S991" s="21" t="s">
        <v>94</v>
      </c>
    </row>
    <row r="992" spans="1:19" x14ac:dyDescent="0.35">
      <c r="A992" s="21">
        <v>1533093</v>
      </c>
      <c r="B992" s="53">
        <v>411588</v>
      </c>
      <c r="C992" s="21">
        <f>VLOOKUP(TotalMov[[#This Row],[Order]],'Total Mov by SS'!B:C,2,0)</f>
        <v>130</v>
      </c>
      <c r="D992" s="21" t="s">
        <v>59</v>
      </c>
      <c r="E992" s="21" t="s">
        <v>60</v>
      </c>
      <c r="F992" s="21" t="s">
        <v>83</v>
      </c>
      <c r="G992" s="21" t="s">
        <v>62</v>
      </c>
      <c r="H992" s="21" t="s">
        <v>84</v>
      </c>
      <c r="I992" s="21" t="s">
        <v>111</v>
      </c>
      <c r="J992" s="22">
        <v>43629</v>
      </c>
      <c r="K992" s="23">
        <v>0.95692129629629996</v>
      </c>
      <c r="L992" s="22">
        <v>43631</v>
      </c>
      <c r="M992" s="23">
        <v>0.61057870370370004</v>
      </c>
      <c r="N992" s="25">
        <v>6.1520000000000001</v>
      </c>
      <c r="O992" s="21" t="s">
        <v>77</v>
      </c>
      <c r="P992" s="24">
        <f>TotalMov[[#This Row],[Confirmed activ. 3 (ILE03)]]*60</f>
        <v>369.12</v>
      </c>
      <c r="Q992" s="24">
        <v>40</v>
      </c>
      <c r="R992" s="21" t="s">
        <v>66</v>
      </c>
      <c r="S992" s="21" t="s">
        <v>67</v>
      </c>
    </row>
    <row r="993" spans="1:19" x14ac:dyDescent="0.35">
      <c r="A993" s="21">
        <v>1533093</v>
      </c>
      <c r="B993" s="53">
        <v>411588</v>
      </c>
      <c r="C993" s="21">
        <f>VLOOKUP(TotalMov[[#This Row],[Order]],'Total Mov by SS'!B:C,2,0)</f>
        <v>130</v>
      </c>
      <c r="D993" s="21" t="s">
        <v>59</v>
      </c>
      <c r="E993" s="21" t="s">
        <v>68</v>
      </c>
      <c r="F993" s="21" t="s">
        <v>61</v>
      </c>
      <c r="G993" s="21" t="s">
        <v>62</v>
      </c>
      <c r="H993" s="21" t="s">
        <v>63</v>
      </c>
      <c r="I993" s="21" t="s">
        <v>64</v>
      </c>
      <c r="J993" s="22">
        <v>43632</v>
      </c>
      <c r="K993" s="23">
        <v>0.55194444444444002</v>
      </c>
      <c r="L993" s="22">
        <v>43632</v>
      </c>
      <c r="M993" s="23">
        <v>0.56636574074073998</v>
      </c>
      <c r="N993" s="25">
        <v>20.766999999999999</v>
      </c>
      <c r="O993" s="21" t="s">
        <v>66</v>
      </c>
      <c r="P993" s="24">
        <f>TotalMov[[#This Row],[Confirmed activ. 3 (ILE03)]]</f>
        <v>20.766999999999999</v>
      </c>
      <c r="Q993" s="24">
        <v>15</v>
      </c>
      <c r="R993" s="21" t="s">
        <v>66</v>
      </c>
      <c r="S993" s="21" t="s">
        <v>67</v>
      </c>
    </row>
    <row r="994" spans="1:19" x14ac:dyDescent="0.35">
      <c r="A994" s="21">
        <v>1533093</v>
      </c>
      <c r="B994" s="53">
        <v>411588</v>
      </c>
      <c r="C994" s="21">
        <f>VLOOKUP(TotalMov[[#This Row],[Order]],'Total Mov by SS'!B:C,2,0)</f>
        <v>130</v>
      </c>
      <c r="D994" s="21" t="s">
        <v>59</v>
      </c>
      <c r="E994" s="21" t="s">
        <v>73</v>
      </c>
      <c r="F994" s="21" t="s">
        <v>69</v>
      </c>
      <c r="G994" s="21" t="s">
        <v>62</v>
      </c>
      <c r="H994" s="21" t="s">
        <v>70</v>
      </c>
      <c r="I994" s="21" t="s">
        <v>71</v>
      </c>
      <c r="J994" s="22">
        <v>43632</v>
      </c>
      <c r="K994" s="23">
        <v>0.57417824074073998</v>
      </c>
      <c r="L994" s="22">
        <v>43632</v>
      </c>
      <c r="M994" s="23">
        <v>0.57417824074073998</v>
      </c>
      <c r="N994" s="24">
        <v>20</v>
      </c>
      <c r="O994" s="21" t="s">
        <v>66</v>
      </c>
      <c r="P994" s="24">
        <f>TotalMov[[#This Row],[Confirmed activ. 3 (ILE03)]]</f>
        <v>20</v>
      </c>
      <c r="Q994" s="24">
        <v>20</v>
      </c>
      <c r="R994" s="21" t="s">
        <v>66</v>
      </c>
      <c r="S994" s="21" t="s">
        <v>72</v>
      </c>
    </row>
    <row r="995" spans="1:19" x14ac:dyDescent="0.35">
      <c r="A995" s="21">
        <v>1533093</v>
      </c>
      <c r="B995" s="53">
        <v>411588</v>
      </c>
      <c r="C995" s="21">
        <f>VLOOKUP(TotalMov[[#This Row],[Order]],'Total Mov by SS'!B:C,2,0)</f>
        <v>130</v>
      </c>
      <c r="D995" s="21" t="s">
        <v>59</v>
      </c>
      <c r="E995" s="21" t="s">
        <v>75</v>
      </c>
      <c r="F995" s="21" t="s">
        <v>61</v>
      </c>
      <c r="G995" s="21" t="s">
        <v>62</v>
      </c>
      <c r="H995" s="21" t="s">
        <v>63</v>
      </c>
      <c r="I995" s="21" t="s">
        <v>74</v>
      </c>
      <c r="J995" s="22">
        <v>43632</v>
      </c>
      <c r="K995" s="23">
        <v>0.57968750000000002</v>
      </c>
      <c r="L995" s="22">
        <v>43632</v>
      </c>
      <c r="M995" s="23">
        <v>0.74019675925925998</v>
      </c>
      <c r="N995" s="25">
        <v>3.8519999999999999</v>
      </c>
      <c r="O995" s="21" t="s">
        <v>77</v>
      </c>
      <c r="P995" s="24">
        <f>TotalMov[[#This Row],[Confirmed activ. 3 (ILE03)]]*60</f>
        <v>231.12</v>
      </c>
      <c r="Q995" s="24">
        <v>350</v>
      </c>
      <c r="R995" s="21" t="s">
        <v>66</v>
      </c>
      <c r="S995" s="21" t="s">
        <v>67</v>
      </c>
    </row>
    <row r="996" spans="1:19" x14ac:dyDescent="0.35">
      <c r="A996" s="21">
        <v>1533093</v>
      </c>
      <c r="B996" s="53">
        <v>411588</v>
      </c>
      <c r="C996" s="21">
        <f>VLOOKUP(TotalMov[[#This Row],[Order]],'Total Mov by SS'!B:C,2,0)</f>
        <v>130</v>
      </c>
      <c r="D996" s="21" t="s">
        <v>59</v>
      </c>
      <c r="E996" s="21" t="s">
        <v>78</v>
      </c>
      <c r="F996" s="21" t="s">
        <v>61</v>
      </c>
      <c r="G996" s="21" t="s">
        <v>62</v>
      </c>
      <c r="H996" s="21" t="s">
        <v>63</v>
      </c>
      <c r="I996" s="21" t="s">
        <v>76</v>
      </c>
      <c r="J996" s="22">
        <v>43633</v>
      </c>
      <c r="K996" s="23">
        <v>0.31778935185184998</v>
      </c>
      <c r="L996" s="22">
        <v>43636</v>
      </c>
      <c r="M996" s="23">
        <v>0.60884259259258999</v>
      </c>
      <c r="N996" s="25">
        <v>37.892000000000003</v>
      </c>
      <c r="O996" s="21" t="s">
        <v>77</v>
      </c>
      <c r="P996" s="24">
        <f>TotalMov[[#This Row],[Confirmed activ. 3 (ILE03)]]*60</f>
        <v>2273.52</v>
      </c>
      <c r="Q996" s="24">
        <v>1020</v>
      </c>
      <c r="R996" s="21" t="s">
        <v>66</v>
      </c>
      <c r="S996" s="21" t="s">
        <v>67</v>
      </c>
    </row>
    <row r="997" spans="1:19" x14ac:dyDescent="0.35">
      <c r="A997" s="21">
        <v>1533093</v>
      </c>
      <c r="B997" s="53">
        <v>411588</v>
      </c>
      <c r="C997" s="21">
        <f>VLOOKUP(TotalMov[[#This Row],[Order]],'Total Mov by SS'!B:C,2,0)</f>
        <v>130</v>
      </c>
      <c r="D997" s="21" t="s">
        <v>59</v>
      </c>
      <c r="E997" s="21" t="s">
        <v>80</v>
      </c>
      <c r="F997" s="21" t="s">
        <v>61</v>
      </c>
      <c r="G997" s="21" t="s">
        <v>62</v>
      </c>
      <c r="H997" s="21" t="s">
        <v>63</v>
      </c>
      <c r="I997" s="21" t="s">
        <v>112</v>
      </c>
      <c r="J997" s="22">
        <v>43636</v>
      </c>
      <c r="K997" s="23">
        <v>0.60902777777778005</v>
      </c>
      <c r="L997" s="22">
        <v>43636</v>
      </c>
      <c r="M997" s="23">
        <v>0.62052083333332997</v>
      </c>
      <c r="N997" s="25">
        <v>16.55</v>
      </c>
      <c r="O997" s="21" t="s">
        <v>66</v>
      </c>
      <c r="P997" s="24">
        <f>TotalMov[[#This Row],[Confirmed activ. 3 (ILE03)]]</f>
        <v>16.55</v>
      </c>
      <c r="Q997" s="24">
        <v>50</v>
      </c>
      <c r="R997" s="21" t="s">
        <v>66</v>
      </c>
      <c r="S997" s="21" t="s">
        <v>67</v>
      </c>
    </row>
    <row r="998" spans="1:19" x14ac:dyDescent="0.35">
      <c r="A998" s="21">
        <v>1533093</v>
      </c>
      <c r="B998" s="53">
        <v>411588</v>
      </c>
      <c r="C998" s="21">
        <f>VLOOKUP(TotalMov[[#This Row],[Order]],'Total Mov by SS'!B:C,2,0)</f>
        <v>130</v>
      </c>
      <c r="D998" s="21" t="s">
        <v>59</v>
      </c>
      <c r="E998" s="21" t="s">
        <v>82</v>
      </c>
      <c r="F998" s="21" t="s">
        <v>89</v>
      </c>
      <c r="G998" s="21" t="s">
        <v>90</v>
      </c>
      <c r="H998" s="21" t="s">
        <v>91</v>
      </c>
      <c r="I998" s="21" t="s">
        <v>92</v>
      </c>
      <c r="J998" s="22"/>
      <c r="K998" s="23">
        <v>0</v>
      </c>
      <c r="L998" s="22"/>
      <c r="M998" s="23">
        <v>0</v>
      </c>
      <c r="N998" s="25">
        <v>0</v>
      </c>
      <c r="O998" s="21" t="s">
        <v>93</v>
      </c>
      <c r="P998" s="24"/>
      <c r="Q998" s="24">
        <v>0</v>
      </c>
      <c r="R998" s="21" t="s">
        <v>66</v>
      </c>
      <c r="S998" s="21" t="s">
        <v>94</v>
      </c>
    </row>
    <row r="999" spans="1:19" x14ac:dyDescent="0.35">
      <c r="A999" s="21">
        <v>1533093</v>
      </c>
      <c r="B999" s="53">
        <v>411588</v>
      </c>
      <c r="C999" s="21">
        <f>VLOOKUP(TotalMov[[#This Row],[Order]],'Total Mov by SS'!B:C,2,0)</f>
        <v>130</v>
      </c>
      <c r="D999" s="21" t="s">
        <v>59</v>
      </c>
      <c r="E999" s="21" t="s">
        <v>85</v>
      </c>
      <c r="F999" s="21" t="s">
        <v>69</v>
      </c>
      <c r="G999" s="21" t="s">
        <v>62</v>
      </c>
      <c r="H999" s="21" t="s">
        <v>70</v>
      </c>
      <c r="I999" s="21" t="s">
        <v>79</v>
      </c>
      <c r="J999" s="22">
        <v>43639</v>
      </c>
      <c r="K999" s="23">
        <v>0.57252314814814997</v>
      </c>
      <c r="L999" s="22">
        <v>43639</v>
      </c>
      <c r="M999" s="23">
        <v>0.57252314814814997</v>
      </c>
      <c r="N999" s="24">
        <v>20</v>
      </c>
      <c r="O999" s="21" t="s">
        <v>66</v>
      </c>
      <c r="P999" s="24">
        <f>TotalMov[[#This Row],[Confirmed activ. 3 (ILE03)]]</f>
        <v>20</v>
      </c>
      <c r="Q999" s="24">
        <v>20</v>
      </c>
      <c r="R999" s="21" t="s">
        <v>66</v>
      </c>
      <c r="S999" s="21" t="s">
        <v>72</v>
      </c>
    </row>
    <row r="1000" spans="1:19" x14ac:dyDescent="0.35">
      <c r="A1000" s="21">
        <v>1533093</v>
      </c>
      <c r="B1000" s="53">
        <v>411588</v>
      </c>
      <c r="C1000" s="21">
        <f>VLOOKUP(TotalMov[[#This Row],[Order]],'Total Mov by SS'!B:C,2,0)</f>
        <v>130</v>
      </c>
      <c r="D1000" s="21" t="s">
        <v>59</v>
      </c>
      <c r="E1000" s="21" t="s">
        <v>88</v>
      </c>
      <c r="F1000" s="21" t="s">
        <v>69</v>
      </c>
      <c r="G1000" s="21" t="s">
        <v>62</v>
      </c>
      <c r="H1000" s="21" t="s">
        <v>70</v>
      </c>
      <c r="I1000" s="21" t="s">
        <v>81</v>
      </c>
      <c r="J1000" s="22">
        <v>43639</v>
      </c>
      <c r="K1000" s="23">
        <v>0.57255787037036998</v>
      </c>
      <c r="L1000" s="22">
        <v>43639</v>
      </c>
      <c r="M1000" s="23">
        <v>0.57255787037036998</v>
      </c>
      <c r="N1000" s="24">
        <v>20</v>
      </c>
      <c r="O1000" s="21" t="s">
        <v>66</v>
      </c>
      <c r="P1000" s="24">
        <f>TotalMov[[#This Row],[Confirmed activ. 3 (ILE03)]]</f>
        <v>20</v>
      </c>
      <c r="Q1000" s="24">
        <v>20</v>
      </c>
      <c r="R1000" s="21" t="s">
        <v>66</v>
      </c>
      <c r="S1000" s="21" t="s">
        <v>72</v>
      </c>
    </row>
    <row r="1001" spans="1:19" x14ac:dyDescent="0.35">
      <c r="A1001" s="21">
        <v>1533093</v>
      </c>
      <c r="B1001" s="53">
        <v>411588</v>
      </c>
      <c r="C1001" s="21">
        <f>VLOOKUP(TotalMov[[#This Row],[Order]],'Total Mov by SS'!B:C,2,0)</f>
        <v>130</v>
      </c>
      <c r="D1001" s="21" t="s">
        <v>59</v>
      </c>
      <c r="E1001" s="21" t="s">
        <v>95</v>
      </c>
      <c r="F1001" s="21" t="s">
        <v>83</v>
      </c>
      <c r="G1001" s="21" t="s">
        <v>62</v>
      </c>
      <c r="H1001" s="21" t="s">
        <v>84</v>
      </c>
      <c r="I1001" s="21" t="s">
        <v>84</v>
      </c>
      <c r="J1001" s="22">
        <v>43639</v>
      </c>
      <c r="K1001" s="23">
        <v>0.81768518518518996</v>
      </c>
      <c r="L1001" s="22">
        <v>43640</v>
      </c>
      <c r="M1001" s="23">
        <v>0.60751157407406997</v>
      </c>
      <c r="N1001" s="25">
        <v>7.4290000000000003</v>
      </c>
      <c r="O1001" s="21" t="s">
        <v>77</v>
      </c>
      <c r="P1001" s="24">
        <f>TotalMov[[#This Row],[Confirmed activ. 3 (ILE03)]]*60</f>
        <v>445.74</v>
      </c>
      <c r="Q1001" s="24">
        <v>450</v>
      </c>
      <c r="R1001" s="21" t="s">
        <v>66</v>
      </c>
      <c r="S1001" s="21" t="s">
        <v>67</v>
      </c>
    </row>
    <row r="1002" spans="1:19" x14ac:dyDescent="0.35">
      <c r="A1002" s="21">
        <v>1533093</v>
      </c>
      <c r="B1002" s="53">
        <v>411588</v>
      </c>
      <c r="C1002" s="21">
        <f>VLOOKUP(TotalMov[[#This Row],[Order]],'Total Mov by SS'!B:C,2,0)</f>
        <v>130</v>
      </c>
      <c r="D1002" s="21" t="s">
        <v>59</v>
      </c>
      <c r="E1002" s="21" t="s">
        <v>97</v>
      </c>
      <c r="F1002" s="21" t="s">
        <v>86</v>
      </c>
      <c r="G1002" s="21" t="s">
        <v>62</v>
      </c>
      <c r="H1002" s="21" t="s">
        <v>87</v>
      </c>
      <c r="I1002" s="21" t="s">
        <v>87</v>
      </c>
      <c r="J1002" s="22">
        <v>43649</v>
      </c>
      <c r="K1002" s="23">
        <v>0.36987268518519001</v>
      </c>
      <c r="L1002" s="22">
        <v>43649</v>
      </c>
      <c r="M1002" s="23">
        <v>0.36987268518519001</v>
      </c>
      <c r="N1002" s="24">
        <v>20</v>
      </c>
      <c r="O1002" s="21" t="s">
        <v>66</v>
      </c>
      <c r="P1002" s="24">
        <f>TotalMov[[#This Row],[Confirmed activ. 3 (ILE03)]]</f>
        <v>20</v>
      </c>
      <c r="Q1002" s="24">
        <v>20</v>
      </c>
      <c r="R1002" s="21" t="s">
        <v>66</v>
      </c>
      <c r="S1002" s="21" t="s">
        <v>72</v>
      </c>
    </row>
    <row r="1003" spans="1:19" x14ac:dyDescent="0.35">
      <c r="A1003" s="21">
        <v>1533093</v>
      </c>
      <c r="B1003" s="53">
        <v>411588</v>
      </c>
      <c r="C1003" s="21">
        <f>VLOOKUP(TotalMov[[#This Row],[Order]],'Total Mov by SS'!B:C,2,0)</f>
        <v>130</v>
      </c>
      <c r="D1003" s="21" t="s">
        <v>59</v>
      </c>
      <c r="E1003" s="21" t="s">
        <v>99</v>
      </c>
      <c r="F1003" s="21" t="s">
        <v>61</v>
      </c>
      <c r="G1003" s="21" t="s">
        <v>62</v>
      </c>
      <c r="H1003" s="21" t="s">
        <v>63</v>
      </c>
      <c r="I1003" s="21" t="s">
        <v>96</v>
      </c>
      <c r="J1003" s="22">
        <v>43649</v>
      </c>
      <c r="K1003" s="23">
        <v>0.41174768518519</v>
      </c>
      <c r="L1003" s="22">
        <v>43649</v>
      </c>
      <c r="M1003" s="23">
        <v>0.66596064814815004</v>
      </c>
      <c r="N1003" s="25">
        <v>1.7629999999999999</v>
      </c>
      <c r="O1003" s="21" t="s">
        <v>77</v>
      </c>
      <c r="P1003" s="24">
        <f>TotalMov[[#This Row],[Confirmed activ. 3 (ILE03)]]*60</f>
        <v>105.78</v>
      </c>
      <c r="Q1003" s="24">
        <v>100</v>
      </c>
      <c r="R1003" s="21" t="s">
        <v>66</v>
      </c>
      <c r="S1003" s="21" t="s">
        <v>67</v>
      </c>
    </row>
    <row r="1004" spans="1:19" x14ac:dyDescent="0.35">
      <c r="A1004" s="21">
        <v>1533093</v>
      </c>
      <c r="B1004" s="53">
        <v>411588</v>
      </c>
      <c r="C1004" s="21">
        <f>VLOOKUP(TotalMov[[#This Row],[Order]],'Total Mov by SS'!B:C,2,0)</f>
        <v>130</v>
      </c>
      <c r="D1004" s="21" t="s">
        <v>59</v>
      </c>
      <c r="E1004" s="21" t="s">
        <v>101</v>
      </c>
      <c r="F1004" s="21" t="s">
        <v>69</v>
      </c>
      <c r="G1004" s="21" t="s">
        <v>62</v>
      </c>
      <c r="H1004" s="21" t="s">
        <v>70</v>
      </c>
      <c r="I1004" s="21" t="s">
        <v>98</v>
      </c>
      <c r="J1004" s="22">
        <v>43649</v>
      </c>
      <c r="K1004" s="23">
        <v>0.67657407407407</v>
      </c>
      <c r="L1004" s="22">
        <v>43649</v>
      </c>
      <c r="M1004" s="23">
        <v>0.67657407407407</v>
      </c>
      <c r="N1004" s="24">
        <v>20</v>
      </c>
      <c r="O1004" s="21" t="s">
        <v>66</v>
      </c>
      <c r="P1004" s="24">
        <f>TotalMov[[#This Row],[Confirmed activ. 3 (ILE03)]]</f>
        <v>20</v>
      </c>
      <c r="Q1004" s="24">
        <v>20</v>
      </c>
      <c r="R1004" s="21" t="s">
        <v>66</v>
      </c>
      <c r="S1004" s="21" t="s">
        <v>72</v>
      </c>
    </row>
    <row r="1005" spans="1:19" x14ac:dyDescent="0.35">
      <c r="A1005" s="21">
        <v>1533093</v>
      </c>
      <c r="B1005" s="53">
        <v>411588</v>
      </c>
      <c r="C1005" s="21">
        <f>VLOOKUP(TotalMov[[#This Row],[Order]],'Total Mov by SS'!B:C,2,0)</f>
        <v>130</v>
      </c>
      <c r="D1005" s="21" t="s">
        <v>59</v>
      </c>
      <c r="E1005" s="21" t="s">
        <v>104</v>
      </c>
      <c r="F1005" s="21" t="s">
        <v>69</v>
      </c>
      <c r="G1005" s="21" t="s">
        <v>62</v>
      </c>
      <c r="H1005" s="21" t="s">
        <v>70</v>
      </c>
      <c r="I1005" s="21" t="s">
        <v>100</v>
      </c>
      <c r="J1005" s="22">
        <v>43649</v>
      </c>
      <c r="K1005" s="23">
        <v>0.73376157407407006</v>
      </c>
      <c r="L1005" s="22">
        <v>43649</v>
      </c>
      <c r="M1005" s="23">
        <v>0.73376157407407006</v>
      </c>
      <c r="N1005" s="24">
        <v>30</v>
      </c>
      <c r="O1005" s="21" t="s">
        <v>66</v>
      </c>
      <c r="P1005" s="24">
        <f>TotalMov[[#This Row],[Confirmed activ. 3 (ILE03)]]</f>
        <v>30</v>
      </c>
      <c r="Q1005" s="24">
        <v>30</v>
      </c>
      <c r="R1005" s="21" t="s">
        <v>66</v>
      </c>
      <c r="S1005" s="21" t="s">
        <v>72</v>
      </c>
    </row>
    <row r="1006" spans="1:19" x14ac:dyDescent="0.35">
      <c r="A1006" s="21">
        <v>1533093</v>
      </c>
      <c r="B1006" s="53">
        <v>411588</v>
      </c>
      <c r="C1006" s="21">
        <f>VLOOKUP(TotalMov[[#This Row],[Order]],'Total Mov by SS'!B:C,2,0)</f>
        <v>130</v>
      </c>
      <c r="D1006" s="21" t="s">
        <v>59</v>
      </c>
      <c r="E1006" s="21" t="s">
        <v>113</v>
      </c>
      <c r="F1006" s="21" t="s">
        <v>102</v>
      </c>
      <c r="G1006" s="21" t="s">
        <v>62</v>
      </c>
      <c r="H1006" s="21" t="s">
        <v>100</v>
      </c>
      <c r="I1006" s="21" t="s">
        <v>103</v>
      </c>
      <c r="J1006" s="22">
        <v>43650</v>
      </c>
      <c r="K1006" s="23">
        <v>0.47219907407407002</v>
      </c>
      <c r="L1006" s="22">
        <v>43650</v>
      </c>
      <c r="M1006" s="23">
        <v>0.47219907407407002</v>
      </c>
      <c r="N1006" s="24">
        <v>30</v>
      </c>
      <c r="O1006" s="21" t="s">
        <v>66</v>
      </c>
      <c r="P1006" s="24">
        <f>TotalMov[[#This Row],[Confirmed activ. 3 (ILE03)]]</f>
        <v>30</v>
      </c>
      <c r="Q1006" s="24">
        <v>30</v>
      </c>
      <c r="R1006" s="21" t="s">
        <v>66</v>
      </c>
      <c r="S1006" s="21" t="s">
        <v>72</v>
      </c>
    </row>
    <row r="1007" spans="1:19" x14ac:dyDescent="0.35">
      <c r="A1007" s="21">
        <v>1533093</v>
      </c>
      <c r="B1007" s="53">
        <v>411588</v>
      </c>
      <c r="C1007" s="21">
        <f>VLOOKUP(TotalMov[[#This Row],[Order]],'Total Mov by SS'!B:C,2,0)</f>
        <v>130</v>
      </c>
      <c r="D1007" s="21" t="s">
        <v>59</v>
      </c>
      <c r="E1007" s="21" t="s">
        <v>114</v>
      </c>
      <c r="F1007" s="21" t="s">
        <v>102</v>
      </c>
      <c r="G1007" s="21" t="s">
        <v>105</v>
      </c>
      <c r="H1007" s="21" t="s">
        <v>100</v>
      </c>
      <c r="I1007" s="21" t="s">
        <v>106</v>
      </c>
      <c r="J1007" s="22">
        <v>43650</v>
      </c>
      <c r="K1007" s="23">
        <v>0.65140046296295995</v>
      </c>
      <c r="L1007" s="22">
        <v>43650</v>
      </c>
      <c r="M1007" s="23">
        <v>0.65140046296295995</v>
      </c>
      <c r="N1007" s="24">
        <v>45</v>
      </c>
      <c r="O1007" s="21" t="s">
        <v>66</v>
      </c>
      <c r="P1007" s="24">
        <f>TotalMov[[#This Row],[Confirmed activ. 3 (ILE03)]]</f>
        <v>45</v>
      </c>
      <c r="Q1007" s="24">
        <v>45</v>
      </c>
      <c r="R1007" s="21" t="s">
        <v>66</v>
      </c>
      <c r="S1007" s="21" t="s">
        <v>72</v>
      </c>
    </row>
    <row r="1008" spans="1:19" x14ac:dyDescent="0.35">
      <c r="A1008" s="21">
        <v>1533093</v>
      </c>
      <c r="B1008" s="53">
        <v>411588</v>
      </c>
      <c r="C1008" s="21">
        <f>VLOOKUP(TotalMov[[#This Row],[Order]],'Total Mov by SS'!B:C,2,0)</f>
        <v>130</v>
      </c>
      <c r="D1008" s="21" t="s">
        <v>107</v>
      </c>
      <c r="E1008" s="21" t="s">
        <v>60</v>
      </c>
      <c r="F1008" s="21" t="s">
        <v>61</v>
      </c>
      <c r="G1008" s="21" t="s">
        <v>90</v>
      </c>
      <c r="H1008" s="21" t="s">
        <v>63</v>
      </c>
      <c r="I1008" s="21" t="s">
        <v>108</v>
      </c>
      <c r="J1008" s="22">
        <v>43641</v>
      </c>
      <c r="K1008" s="23">
        <v>0.35924768518519001</v>
      </c>
      <c r="L1008" s="22">
        <v>43641</v>
      </c>
      <c r="M1008" s="23">
        <v>0.73756944444443995</v>
      </c>
      <c r="N1008" s="25">
        <v>27.640999999999998</v>
      </c>
      <c r="O1008" s="21" t="s">
        <v>77</v>
      </c>
      <c r="P1008" s="24">
        <f>TotalMov[[#This Row],[Confirmed activ. 3 (ILE03)]]*60</f>
        <v>1658.4599999999998</v>
      </c>
      <c r="Q1008" s="24">
        <v>1</v>
      </c>
      <c r="R1008" s="21" t="s">
        <v>66</v>
      </c>
      <c r="S1008" s="21" t="s">
        <v>67</v>
      </c>
    </row>
    <row r="1009" spans="1:19" x14ac:dyDescent="0.35">
      <c r="A1009" s="21">
        <v>1533093</v>
      </c>
      <c r="B1009" s="53">
        <v>411588</v>
      </c>
      <c r="C1009" s="21">
        <f>VLOOKUP(TotalMov[[#This Row],[Order]],'Total Mov by SS'!B:C,2,0)</f>
        <v>130</v>
      </c>
      <c r="D1009" s="21" t="s">
        <v>109</v>
      </c>
      <c r="E1009" s="21" t="s">
        <v>95</v>
      </c>
      <c r="F1009" s="21" t="s">
        <v>83</v>
      </c>
      <c r="G1009" s="21" t="s">
        <v>90</v>
      </c>
      <c r="H1009" s="21" t="s">
        <v>84</v>
      </c>
      <c r="I1009" s="21" t="s">
        <v>110</v>
      </c>
      <c r="J1009" s="22"/>
      <c r="K1009" s="23">
        <v>0</v>
      </c>
      <c r="L1009" s="22"/>
      <c r="M1009" s="23">
        <v>0</v>
      </c>
      <c r="N1009" s="25">
        <v>0</v>
      </c>
      <c r="O1009" s="21" t="s">
        <v>93</v>
      </c>
      <c r="P1009" s="24"/>
      <c r="Q1009" s="24">
        <v>5</v>
      </c>
      <c r="R1009" s="21" t="s">
        <v>66</v>
      </c>
      <c r="S1009" s="21" t="s">
        <v>94</v>
      </c>
    </row>
    <row r="1010" spans="1:19" x14ac:dyDescent="0.35">
      <c r="A1010" s="21">
        <v>1533096</v>
      </c>
      <c r="B1010" s="53">
        <v>411588</v>
      </c>
      <c r="C1010" s="21">
        <f>VLOOKUP(TotalMov[[#This Row],[Order]],'Total Mov by SS'!B:C,2,0)</f>
        <v>130</v>
      </c>
      <c r="D1010" s="21" t="s">
        <v>59</v>
      </c>
      <c r="E1010" s="21" t="s">
        <v>60</v>
      </c>
      <c r="F1010" s="21" t="s">
        <v>83</v>
      </c>
      <c r="G1010" s="21" t="s">
        <v>62</v>
      </c>
      <c r="H1010" s="21" t="s">
        <v>84</v>
      </c>
      <c r="I1010" s="21" t="s">
        <v>111</v>
      </c>
      <c r="J1010" s="22">
        <v>43632</v>
      </c>
      <c r="K1010" s="23">
        <v>2.8680555555560001E-2</v>
      </c>
      <c r="L1010" s="22">
        <v>43633</v>
      </c>
      <c r="M1010" s="23">
        <v>0.26081018518519</v>
      </c>
      <c r="N1010" s="25">
        <v>112.51</v>
      </c>
      <c r="O1010" s="21" t="s">
        <v>66</v>
      </c>
      <c r="P1010" s="24">
        <f>TotalMov[[#This Row],[Confirmed activ. 3 (ILE03)]]</f>
        <v>112.51</v>
      </c>
      <c r="Q1010" s="24">
        <v>40</v>
      </c>
      <c r="R1010" s="21" t="s">
        <v>66</v>
      </c>
      <c r="S1010" s="21" t="s">
        <v>67</v>
      </c>
    </row>
    <row r="1011" spans="1:19" x14ac:dyDescent="0.35">
      <c r="A1011" s="21">
        <v>1533096</v>
      </c>
      <c r="B1011" s="53">
        <v>411588</v>
      </c>
      <c r="C1011" s="21">
        <f>VLOOKUP(TotalMov[[#This Row],[Order]],'Total Mov by SS'!B:C,2,0)</f>
        <v>130</v>
      </c>
      <c r="D1011" s="21" t="s">
        <v>59</v>
      </c>
      <c r="E1011" s="21" t="s">
        <v>68</v>
      </c>
      <c r="F1011" s="21" t="s">
        <v>61</v>
      </c>
      <c r="G1011" s="21" t="s">
        <v>62</v>
      </c>
      <c r="H1011" s="21" t="s">
        <v>63</v>
      </c>
      <c r="I1011" s="21" t="s">
        <v>64</v>
      </c>
      <c r="J1011" s="22">
        <v>43634</v>
      </c>
      <c r="K1011" s="23">
        <v>0.57012731481481005</v>
      </c>
      <c r="L1011" s="22">
        <v>43634</v>
      </c>
      <c r="M1011" s="23">
        <v>0.57575231481481004</v>
      </c>
      <c r="N1011" s="25">
        <v>8.0500000000000007</v>
      </c>
      <c r="O1011" s="21" t="s">
        <v>66</v>
      </c>
      <c r="P1011" s="24">
        <f>TotalMov[[#This Row],[Confirmed activ. 3 (ILE03)]]</f>
        <v>8.0500000000000007</v>
      </c>
      <c r="Q1011" s="24">
        <v>15</v>
      </c>
      <c r="R1011" s="21" t="s">
        <v>66</v>
      </c>
      <c r="S1011" s="21" t="s">
        <v>67</v>
      </c>
    </row>
    <row r="1012" spans="1:19" x14ac:dyDescent="0.35">
      <c r="A1012" s="21">
        <v>1533096</v>
      </c>
      <c r="B1012" s="53">
        <v>411588</v>
      </c>
      <c r="C1012" s="21">
        <f>VLOOKUP(TotalMov[[#This Row],[Order]],'Total Mov by SS'!B:C,2,0)</f>
        <v>130</v>
      </c>
      <c r="D1012" s="21" t="s">
        <v>59</v>
      </c>
      <c r="E1012" s="21" t="s">
        <v>73</v>
      </c>
      <c r="F1012" s="21" t="s">
        <v>69</v>
      </c>
      <c r="G1012" s="21" t="s">
        <v>62</v>
      </c>
      <c r="H1012" s="21" t="s">
        <v>70</v>
      </c>
      <c r="I1012" s="21" t="s">
        <v>71</v>
      </c>
      <c r="J1012" s="22">
        <v>43635</v>
      </c>
      <c r="K1012" s="23">
        <v>0.31741898148148001</v>
      </c>
      <c r="L1012" s="22">
        <v>43635</v>
      </c>
      <c r="M1012" s="23">
        <v>0.31741898148148001</v>
      </c>
      <c r="N1012" s="24">
        <v>20</v>
      </c>
      <c r="O1012" s="21" t="s">
        <v>66</v>
      </c>
      <c r="P1012" s="24">
        <f>TotalMov[[#This Row],[Confirmed activ. 3 (ILE03)]]</f>
        <v>20</v>
      </c>
      <c r="Q1012" s="24">
        <v>20</v>
      </c>
      <c r="R1012" s="21" t="s">
        <v>66</v>
      </c>
      <c r="S1012" s="21" t="s">
        <v>72</v>
      </c>
    </row>
    <row r="1013" spans="1:19" x14ac:dyDescent="0.35">
      <c r="A1013" s="21">
        <v>1533096</v>
      </c>
      <c r="B1013" s="53">
        <v>411588</v>
      </c>
      <c r="C1013" s="21">
        <f>VLOOKUP(TotalMov[[#This Row],[Order]],'Total Mov by SS'!B:C,2,0)</f>
        <v>130</v>
      </c>
      <c r="D1013" s="21" t="s">
        <v>59</v>
      </c>
      <c r="E1013" s="21" t="s">
        <v>75</v>
      </c>
      <c r="F1013" s="21" t="s">
        <v>61</v>
      </c>
      <c r="G1013" s="21" t="s">
        <v>62</v>
      </c>
      <c r="H1013" s="21" t="s">
        <v>63</v>
      </c>
      <c r="I1013" s="21" t="s">
        <v>74</v>
      </c>
      <c r="J1013" s="22">
        <v>43635</v>
      </c>
      <c r="K1013" s="23">
        <v>0.31966435185184999</v>
      </c>
      <c r="L1013" s="22">
        <v>43635</v>
      </c>
      <c r="M1013" s="23">
        <v>0.46460648148147998</v>
      </c>
      <c r="N1013" s="25">
        <v>3.4790000000000001</v>
      </c>
      <c r="O1013" s="21" t="s">
        <v>77</v>
      </c>
      <c r="P1013" s="24">
        <f>TotalMov[[#This Row],[Confirmed activ. 3 (ILE03)]]*60</f>
        <v>208.74</v>
      </c>
      <c r="Q1013" s="24">
        <v>350</v>
      </c>
      <c r="R1013" s="21" t="s">
        <v>66</v>
      </c>
      <c r="S1013" s="21" t="s">
        <v>67</v>
      </c>
    </row>
    <row r="1014" spans="1:19" x14ac:dyDescent="0.35">
      <c r="A1014" s="21">
        <v>1533096</v>
      </c>
      <c r="B1014" s="53">
        <v>411588</v>
      </c>
      <c r="C1014" s="21">
        <f>VLOOKUP(TotalMov[[#This Row],[Order]],'Total Mov by SS'!B:C,2,0)</f>
        <v>130</v>
      </c>
      <c r="D1014" s="21" t="s">
        <v>59</v>
      </c>
      <c r="E1014" s="21" t="s">
        <v>78</v>
      </c>
      <c r="F1014" s="21" t="s">
        <v>61</v>
      </c>
      <c r="G1014" s="21" t="s">
        <v>62</v>
      </c>
      <c r="H1014" s="21" t="s">
        <v>63</v>
      </c>
      <c r="I1014" s="21" t="s">
        <v>76</v>
      </c>
      <c r="J1014" s="22">
        <v>43635</v>
      </c>
      <c r="K1014" s="23">
        <v>0.46486111111111</v>
      </c>
      <c r="L1014" s="22">
        <v>43640</v>
      </c>
      <c r="M1014" s="23">
        <v>0.73652777777778</v>
      </c>
      <c r="N1014" s="25">
        <v>31.327999999999999</v>
      </c>
      <c r="O1014" s="21" t="s">
        <v>77</v>
      </c>
      <c r="P1014" s="24">
        <f>TotalMov[[#This Row],[Confirmed activ. 3 (ILE03)]]*60</f>
        <v>1879.68</v>
      </c>
      <c r="Q1014" s="24">
        <v>1020</v>
      </c>
      <c r="R1014" s="21" t="s">
        <v>66</v>
      </c>
      <c r="S1014" s="21" t="s">
        <v>67</v>
      </c>
    </row>
    <row r="1015" spans="1:19" x14ac:dyDescent="0.35">
      <c r="A1015" s="21">
        <v>1533096</v>
      </c>
      <c r="B1015" s="53">
        <v>411588</v>
      </c>
      <c r="C1015" s="21">
        <f>VLOOKUP(TotalMov[[#This Row],[Order]],'Total Mov by SS'!B:C,2,0)</f>
        <v>130</v>
      </c>
      <c r="D1015" s="21" t="s">
        <v>59</v>
      </c>
      <c r="E1015" s="21" t="s">
        <v>80</v>
      </c>
      <c r="F1015" s="21" t="s">
        <v>61</v>
      </c>
      <c r="G1015" s="21" t="s">
        <v>62</v>
      </c>
      <c r="H1015" s="21" t="s">
        <v>63</v>
      </c>
      <c r="I1015" s="21" t="s">
        <v>112</v>
      </c>
      <c r="J1015" s="22">
        <v>43641</v>
      </c>
      <c r="K1015" s="23">
        <v>0.32482638888888998</v>
      </c>
      <c r="L1015" s="22">
        <v>43641</v>
      </c>
      <c r="M1015" s="23">
        <v>0.35431712962963002</v>
      </c>
      <c r="N1015" s="25">
        <v>42.466999999999999</v>
      </c>
      <c r="O1015" s="21" t="s">
        <v>66</v>
      </c>
      <c r="P1015" s="24">
        <f>TotalMov[[#This Row],[Confirmed activ. 3 (ILE03)]]</f>
        <v>42.466999999999999</v>
      </c>
      <c r="Q1015" s="24">
        <v>50</v>
      </c>
      <c r="R1015" s="21" t="s">
        <v>66</v>
      </c>
      <c r="S1015" s="21" t="s">
        <v>67</v>
      </c>
    </row>
    <row r="1016" spans="1:19" x14ac:dyDescent="0.35">
      <c r="A1016" s="21">
        <v>1533096</v>
      </c>
      <c r="B1016" s="53">
        <v>411588</v>
      </c>
      <c r="C1016" s="21">
        <f>VLOOKUP(TotalMov[[#This Row],[Order]],'Total Mov by SS'!B:C,2,0)</f>
        <v>130</v>
      </c>
      <c r="D1016" s="21" t="s">
        <v>59</v>
      </c>
      <c r="E1016" s="21" t="s">
        <v>82</v>
      </c>
      <c r="F1016" s="21" t="s">
        <v>89</v>
      </c>
      <c r="G1016" s="21" t="s">
        <v>90</v>
      </c>
      <c r="H1016" s="21" t="s">
        <v>91</v>
      </c>
      <c r="I1016" s="21" t="s">
        <v>92</v>
      </c>
      <c r="J1016" s="22">
        <v>43641</v>
      </c>
      <c r="K1016" s="23">
        <v>0.35449074074074</v>
      </c>
      <c r="L1016" s="22">
        <v>43641</v>
      </c>
      <c r="M1016" s="23">
        <v>0.73900462962962998</v>
      </c>
      <c r="N1016" s="25">
        <v>9.2279999999999998</v>
      </c>
      <c r="O1016" s="21" t="s">
        <v>77</v>
      </c>
      <c r="P1016" s="24">
        <f>TotalMov[[#This Row],[Confirmed activ. 3 (ILE03)]]*60</f>
        <v>553.67999999999995</v>
      </c>
      <c r="Q1016" s="24">
        <v>0</v>
      </c>
      <c r="R1016" s="21" t="s">
        <v>66</v>
      </c>
      <c r="S1016" s="21" t="s">
        <v>67</v>
      </c>
    </row>
    <row r="1017" spans="1:19" x14ac:dyDescent="0.35">
      <c r="A1017" s="21">
        <v>1533096</v>
      </c>
      <c r="B1017" s="53">
        <v>411588</v>
      </c>
      <c r="C1017" s="21">
        <f>VLOOKUP(TotalMov[[#This Row],[Order]],'Total Mov by SS'!B:C,2,0)</f>
        <v>130</v>
      </c>
      <c r="D1017" s="21" t="s">
        <v>59</v>
      </c>
      <c r="E1017" s="21" t="s">
        <v>85</v>
      </c>
      <c r="F1017" s="21" t="s">
        <v>69</v>
      </c>
      <c r="G1017" s="21" t="s">
        <v>62</v>
      </c>
      <c r="H1017" s="21" t="s">
        <v>70</v>
      </c>
      <c r="I1017" s="21" t="s">
        <v>79</v>
      </c>
      <c r="J1017" s="22">
        <v>43641</v>
      </c>
      <c r="K1017" s="23">
        <v>0.60644675925925995</v>
      </c>
      <c r="L1017" s="22">
        <v>43641</v>
      </c>
      <c r="M1017" s="23">
        <v>0.60644675925925995</v>
      </c>
      <c r="N1017" s="24">
        <v>20</v>
      </c>
      <c r="O1017" s="21" t="s">
        <v>66</v>
      </c>
      <c r="P1017" s="24">
        <f>TotalMov[[#This Row],[Confirmed activ. 3 (ILE03)]]</f>
        <v>20</v>
      </c>
      <c r="Q1017" s="24">
        <v>20</v>
      </c>
      <c r="R1017" s="21" t="s">
        <v>66</v>
      </c>
      <c r="S1017" s="21" t="s">
        <v>72</v>
      </c>
    </row>
    <row r="1018" spans="1:19" x14ac:dyDescent="0.35">
      <c r="A1018" s="21">
        <v>1533096</v>
      </c>
      <c r="B1018" s="53">
        <v>411588</v>
      </c>
      <c r="C1018" s="21">
        <f>VLOOKUP(TotalMov[[#This Row],[Order]],'Total Mov by SS'!B:C,2,0)</f>
        <v>130</v>
      </c>
      <c r="D1018" s="21" t="s">
        <v>59</v>
      </c>
      <c r="E1018" s="21" t="s">
        <v>88</v>
      </c>
      <c r="F1018" s="21" t="s">
        <v>69</v>
      </c>
      <c r="G1018" s="21" t="s">
        <v>62</v>
      </c>
      <c r="H1018" s="21" t="s">
        <v>70</v>
      </c>
      <c r="I1018" s="21" t="s">
        <v>81</v>
      </c>
      <c r="J1018" s="22">
        <v>43641</v>
      </c>
      <c r="K1018" s="23">
        <v>0.60663194444444002</v>
      </c>
      <c r="L1018" s="22">
        <v>43641</v>
      </c>
      <c r="M1018" s="23">
        <v>0.60663194444444002</v>
      </c>
      <c r="N1018" s="24">
        <v>20</v>
      </c>
      <c r="O1018" s="21" t="s">
        <v>66</v>
      </c>
      <c r="P1018" s="24">
        <f>TotalMov[[#This Row],[Confirmed activ. 3 (ILE03)]]</f>
        <v>20</v>
      </c>
      <c r="Q1018" s="24">
        <v>20</v>
      </c>
      <c r="R1018" s="21" t="s">
        <v>66</v>
      </c>
      <c r="S1018" s="21" t="s">
        <v>72</v>
      </c>
    </row>
    <row r="1019" spans="1:19" x14ac:dyDescent="0.35">
      <c r="A1019" s="21">
        <v>1533096</v>
      </c>
      <c r="B1019" s="53">
        <v>411588</v>
      </c>
      <c r="C1019" s="21">
        <f>VLOOKUP(TotalMov[[#This Row],[Order]],'Total Mov by SS'!B:C,2,0)</f>
        <v>130</v>
      </c>
      <c r="D1019" s="21" t="s">
        <v>59</v>
      </c>
      <c r="E1019" s="21" t="s">
        <v>95</v>
      </c>
      <c r="F1019" s="21" t="s">
        <v>83</v>
      </c>
      <c r="G1019" s="21" t="s">
        <v>62</v>
      </c>
      <c r="H1019" s="21" t="s">
        <v>84</v>
      </c>
      <c r="I1019" s="21" t="s">
        <v>84</v>
      </c>
      <c r="J1019" s="22">
        <v>43642</v>
      </c>
      <c r="K1019" s="23">
        <v>0.43056712962963001</v>
      </c>
      <c r="L1019" s="22">
        <v>43643</v>
      </c>
      <c r="M1019" s="23">
        <v>0.28155092592593001</v>
      </c>
      <c r="N1019" s="25">
        <v>10.317</v>
      </c>
      <c r="O1019" s="21" t="s">
        <v>77</v>
      </c>
      <c r="P1019" s="24">
        <f>TotalMov[[#This Row],[Confirmed activ. 3 (ILE03)]]*60</f>
        <v>619.02</v>
      </c>
      <c r="Q1019" s="24">
        <v>450</v>
      </c>
      <c r="R1019" s="21" t="s">
        <v>66</v>
      </c>
      <c r="S1019" s="21" t="s">
        <v>67</v>
      </c>
    </row>
    <row r="1020" spans="1:19" x14ac:dyDescent="0.35">
      <c r="A1020" s="21">
        <v>1533096</v>
      </c>
      <c r="B1020" s="53">
        <v>411588</v>
      </c>
      <c r="C1020" s="21">
        <f>VLOOKUP(TotalMov[[#This Row],[Order]],'Total Mov by SS'!B:C,2,0)</f>
        <v>130</v>
      </c>
      <c r="D1020" s="21" t="s">
        <v>59</v>
      </c>
      <c r="E1020" s="21" t="s">
        <v>97</v>
      </c>
      <c r="F1020" s="21" t="s">
        <v>86</v>
      </c>
      <c r="G1020" s="21" t="s">
        <v>62</v>
      </c>
      <c r="H1020" s="21" t="s">
        <v>87</v>
      </c>
      <c r="I1020" s="21" t="s">
        <v>87</v>
      </c>
      <c r="J1020" s="22">
        <v>43646</v>
      </c>
      <c r="K1020" s="23">
        <v>0.32037037037036997</v>
      </c>
      <c r="L1020" s="22">
        <v>43646</v>
      </c>
      <c r="M1020" s="23">
        <v>0.32037037037036997</v>
      </c>
      <c r="N1020" s="24">
        <v>20</v>
      </c>
      <c r="O1020" s="21" t="s">
        <v>66</v>
      </c>
      <c r="P1020" s="24">
        <f>TotalMov[[#This Row],[Confirmed activ. 3 (ILE03)]]</f>
        <v>20</v>
      </c>
      <c r="Q1020" s="24">
        <v>20</v>
      </c>
      <c r="R1020" s="21" t="s">
        <v>66</v>
      </c>
      <c r="S1020" s="21" t="s">
        <v>72</v>
      </c>
    </row>
    <row r="1021" spans="1:19" x14ac:dyDescent="0.35">
      <c r="A1021" s="21">
        <v>1533096</v>
      </c>
      <c r="B1021" s="53">
        <v>411588</v>
      </c>
      <c r="C1021" s="21">
        <f>VLOOKUP(TotalMov[[#This Row],[Order]],'Total Mov by SS'!B:C,2,0)</f>
        <v>130</v>
      </c>
      <c r="D1021" s="21" t="s">
        <v>59</v>
      </c>
      <c r="E1021" s="21" t="s">
        <v>99</v>
      </c>
      <c r="F1021" s="21" t="s">
        <v>61</v>
      </c>
      <c r="G1021" s="21" t="s">
        <v>62</v>
      </c>
      <c r="H1021" s="21" t="s">
        <v>63</v>
      </c>
      <c r="I1021" s="21" t="s">
        <v>96</v>
      </c>
      <c r="J1021" s="22">
        <v>43648</v>
      </c>
      <c r="K1021" s="23">
        <v>0.37569444444444</v>
      </c>
      <c r="L1021" s="22">
        <v>43648</v>
      </c>
      <c r="M1021" s="23">
        <v>0.39828703703703999</v>
      </c>
      <c r="N1021" s="25">
        <v>6.633</v>
      </c>
      <c r="O1021" s="21" t="s">
        <v>66</v>
      </c>
      <c r="P1021" s="24">
        <f>TotalMov[[#This Row],[Confirmed activ. 3 (ILE03)]]</f>
        <v>6.633</v>
      </c>
      <c r="Q1021" s="24">
        <v>100</v>
      </c>
      <c r="R1021" s="21" t="s">
        <v>66</v>
      </c>
      <c r="S1021" s="21" t="s">
        <v>67</v>
      </c>
    </row>
    <row r="1022" spans="1:19" x14ac:dyDescent="0.35">
      <c r="A1022" s="21">
        <v>1533096</v>
      </c>
      <c r="B1022" s="53">
        <v>411588</v>
      </c>
      <c r="C1022" s="21">
        <f>VLOOKUP(TotalMov[[#This Row],[Order]],'Total Mov by SS'!B:C,2,0)</f>
        <v>130</v>
      </c>
      <c r="D1022" s="21" t="s">
        <v>59</v>
      </c>
      <c r="E1022" s="21" t="s">
        <v>101</v>
      </c>
      <c r="F1022" s="21" t="s">
        <v>69</v>
      </c>
      <c r="G1022" s="21" t="s">
        <v>62</v>
      </c>
      <c r="H1022" s="21" t="s">
        <v>70</v>
      </c>
      <c r="I1022" s="21" t="s">
        <v>98</v>
      </c>
      <c r="J1022" s="22">
        <v>43649</v>
      </c>
      <c r="K1022" s="23">
        <v>0.66273148148147998</v>
      </c>
      <c r="L1022" s="22">
        <v>43649</v>
      </c>
      <c r="M1022" s="23">
        <v>0.66273148148147998</v>
      </c>
      <c r="N1022" s="24">
        <v>20</v>
      </c>
      <c r="O1022" s="21" t="s">
        <v>66</v>
      </c>
      <c r="P1022" s="24">
        <f>TotalMov[[#This Row],[Confirmed activ. 3 (ILE03)]]</f>
        <v>20</v>
      </c>
      <c r="Q1022" s="24">
        <v>20</v>
      </c>
      <c r="R1022" s="21" t="s">
        <v>66</v>
      </c>
      <c r="S1022" s="21" t="s">
        <v>72</v>
      </c>
    </row>
    <row r="1023" spans="1:19" x14ac:dyDescent="0.35">
      <c r="A1023" s="21">
        <v>1533096</v>
      </c>
      <c r="B1023" s="53">
        <v>411588</v>
      </c>
      <c r="C1023" s="21">
        <f>VLOOKUP(TotalMov[[#This Row],[Order]],'Total Mov by SS'!B:C,2,0)</f>
        <v>130</v>
      </c>
      <c r="D1023" s="21" t="s">
        <v>59</v>
      </c>
      <c r="E1023" s="21" t="s">
        <v>104</v>
      </c>
      <c r="F1023" s="21" t="s">
        <v>69</v>
      </c>
      <c r="G1023" s="21" t="s">
        <v>62</v>
      </c>
      <c r="H1023" s="21" t="s">
        <v>70</v>
      </c>
      <c r="I1023" s="21" t="s">
        <v>100</v>
      </c>
      <c r="J1023" s="22">
        <v>43649</v>
      </c>
      <c r="K1023" s="23">
        <v>0.73387731481481</v>
      </c>
      <c r="L1023" s="22">
        <v>43649</v>
      </c>
      <c r="M1023" s="23">
        <v>0.73387731481481</v>
      </c>
      <c r="N1023" s="24">
        <v>30</v>
      </c>
      <c r="O1023" s="21" t="s">
        <v>66</v>
      </c>
      <c r="P1023" s="24">
        <f>TotalMov[[#This Row],[Confirmed activ. 3 (ILE03)]]</f>
        <v>30</v>
      </c>
      <c r="Q1023" s="24">
        <v>30</v>
      </c>
      <c r="R1023" s="21" t="s">
        <v>66</v>
      </c>
      <c r="S1023" s="21" t="s">
        <v>72</v>
      </c>
    </row>
    <row r="1024" spans="1:19" x14ac:dyDescent="0.35">
      <c r="A1024" s="21">
        <v>1533096</v>
      </c>
      <c r="B1024" s="53">
        <v>411588</v>
      </c>
      <c r="C1024" s="21">
        <f>VLOOKUP(TotalMov[[#This Row],[Order]],'Total Mov by SS'!B:C,2,0)</f>
        <v>130</v>
      </c>
      <c r="D1024" s="21" t="s">
        <v>59</v>
      </c>
      <c r="E1024" s="21" t="s">
        <v>113</v>
      </c>
      <c r="F1024" s="21" t="s">
        <v>102</v>
      </c>
      <c r="G1024" s="21" t="s">
        <v>62</v>
      </c>
      <c r="H1024" s="21" t="s">
        <v>100</v>
      </c>
      <c r="I1024" s="21" t="s">
        <v>103</v>
      </c>
      <c r="J1024" s="22">
        <v>43650</v>
      </c>
      <c r="K1024" s="23">
        <v>0.36593750000000003</v>
      </c>
      <c r="L1024" s="22">
        <v>43650</v>
      </c>
      <c r="M1024" s="23">
        <v>0.36593750000000003</v>
      </c>
      <c r="N1024" s="24">
        <v>30</v>
      </c>
      <c r="O1024" s="21" t="s">
        <v>66</v>
      </c>
      <c r="P1024" s="24">
        <f>TotalMov[[#This Row],[Confirmed activ. 3 (ILE03)]]</f>
        <v>30</v>
      </c>
      <c r="Q1024" s="24">
        <v>30</v>
      </c>
      <c r="R1024" s="21" t="s">
        <v>66</v>
      </c>
      <c r="S1024" s="21" t="s">
        <v>72</v>
      </c>
    </row>
    <row r="1025" spans="1:19" x14ac:dyDescent="0.35">
      <c r="A1025" s="21">
        <v>1533096</v>
      </c>
      <c r="B1025" s="53">
        <v>411588</v>
      </c>
      <c r="C1025" s="21">
        <f>VLOOKUP(TotalMov[[#This Row],[Order]],'Total Mov by SS'!B:C,2,0)</f>
        <v>130</v>
      </c>
      <c r="D1025" s="21" t="s">
        <v>59</v>
      </c>
      <c r="E1025" s="21" t="s">
        <v>114</v>
      </c>
      <c r="F1025" s="21" t="s">
        <v>102</v>
      </c>
      <c r="G1025" s="21" t="s">
        <v>105</v>
      </c>
      <c r="H1025" s="21" t="s">
        <v>100</v>
      </c>
      <c r="I1025" s="21" t="s">
        <v>106</v>
      </c>
      <c r="J1025" s="22">
        <v>43650</v>
      </c>
      <c r="K1025" s="23">
        <v>0.65156250000000004</v>
      </c>
      <c r="L1025" s="22">
        <v>43650</v>
      </c>
      <c r="M1025" s="23">
        <v>0.65156250000000004</v>
      </c>
      <c r="N1025" s="24">
        <v>45</v>
      </c>
      <c r="O1025" s="21" t="s">
        <v>66</v>
      </c>
      <c r="P1025" s="24">
        <f>TotalMov[[#This Row],[Confirmed activ. 3 (ILE03)]]</f>
        <v>45</v>
      </c>
      <c r="Q1025" s="24">
        <v>45</v>
      </c>
      <c r="R1025" s="21" t="s">
        <v>66</v>
      </c>
      <c r="S1025" s="21" t="s">
        <v>72</v>
      </c>
    </row>
    <row r="1026" spans="1:19" x14ac:dyDescent="0.35">
      <c r="A1026" s="21">
        <v>1533096</v>
      </c>
      <c r="B1026" s="53">
        <v>411588</v>
      </c>
      <c r="C1026" s="21">
        <f>VLOOKUP(TotalMov[[#This Row],[Order]],'Total Mov by SS'!B:C,2,0)</f>
        <v>130</v>
      </c>
      <c r="D1026" s="21" t="s">
        <v>107</v>
      </c>
      <c r="E1026" s="21" t="s">
        <v>60</v>
      </c>
      <c r="F1026" s="21" t="s">
        <v>61</v>
      </c>
      <c r="G1026" s="21" t="s">
        <v>90</v>
      </c>
      <c r="H1026" s="21" t="s">
        <v>63</v>
      </c>
      <c r="I1026" s="21" t="s">
        <v>108</v>
      </c>
      <c r="J1026" s="22">
        <v>43647</v>
      </c>
      <c r="K1026" s="23">
        <v>0.32250000000000001</v>
      </c>
      <c r="L1026" s="22">
        <v>43649</v>
      </c>
      <c r="M1026" s="23">
        <v>0.43287037037037002</v>
      </c>
      <c r="N1026" s="25">
        <v>19.617000000000001</v>
      </c>
      <c r="O1026" s="21" t="s">
        <v>77</v>
      </c>
      <c r="P1026" s="24">
        <f>TotalMov[[#This Row],[Confirmed activ. 3 (ILE03)]]*60</f>
        <v>1177.02</v>
      </c>
      <c r="Q1026" s="24">
        <v>1</v>
      </c>
      <c r="R1026" s="21" t="s">
        <v>66</v>
      </c>
      <c r="S1026" s="21" t="s">
        <v>67</v>
      </c>
    </row>
    <row r="1027" spans="1:19" x14ac:dyDescent="0.35">
      <c r="A1027" s="21">
        <v>1533096</v>
      </c>
      <c r="B1027" s="53">
        <v>411588</v>
      </c>
      <c r="C1027" s="21">
        <f>VLOOKUP(TotalMov[[#This Row],[Order]],'Total Mov by SS'!B:C,2,0)</f>
        <v>130</v>
      </c>
      <c r="D1027" s="21" t="s">
        <v>109</v>
      </c>
      <c r="E1027" s="21" t="s">
        <v>95</v>
      </c>
      <c r="F1027" s="21" t="s">
        <v>83</v>
      </c>
      <c r="G1027" s="21" t="s">
        <v>90</v>
      </c>
      <c r="H1027" s="21" t="s">
        <v>84</v>
      </c>
      <c r="I1027" s="21" t="s">
        <v>110</v>
      </c>
      <c r="J1027" s="22"/>
      <c r="K1027" s="23">
        <v>0</v>
      </c>
      <c r="L1027" s="22"/>
      <c r="M1027" s="23">
        <v>0</v>
      </c>
      <c r="N1027" s="25">
        <v>0</v>
      </c>
      <c r="O1027" s="21" t="s">
        <v>93</v>
      </c>
      <c r="P1027" s="24"/>
      <c r="Q1027" s="24">
        <v>5</v>
      </c>
      <c r="R1027" s="21" t="s">
        <v>66</v>
      </c>
      <c r="S1027" s="21" t="s">
        <v>94</v>
      </c>
    </row>
    <row r="1028" spans="1:19" x14ac:dyDescent="0.35">
      <c r="A1028" s="21">
        <v>1533097</v>
      </c>
      <c r="B1028" s="53">
        <v>411588</v>
      </c>
      <c r="C1028" s="21">
        <f>VLOOKUP(TotalMov[[#This Row],[Order]],'Total Mov by SS'!B:C,2,0)</f>
        <v>130</v>
      </c>
      <c r="D1028" s="21" t="s">
        <v>59</v>
      </c>
      <c r="E1028" s="21" t="s">
        <v>60</v>
      </c>
      <c r="F1028" s="21" t="s">
        <v>83</v>
      </c>
      <c r="G1028" s="21" t="s">
        <v>62</v>
      </c>
      <c r="H1028" s="21" t="s">
        <v>84</v>
      </c>
      <c r="I1028" s="21" t="s">
        <v>111</v>
      </c>
      <c r="J1028" s="22">
        <v>43629</v>
      </c>
      <c r="K1028" s="23">
        <v>0.95692129629629996</v>
      </c>
      <c r="L1028" s="22">
        <v>43632</v>
      </c>
      <c r="M1028" s="23">
        <v>0.34015046296295998</v>
      </c>
      <c r="N1028" s="25">
        <v>2.722</v>
      </c>
      <c r="O1028" s="21" t="s">
        <v>77</v>
      </c>
      <c r="P1028" s="24">
        <f>TotalMov[[#This Row],[Confirmed activ. 3 (ILE03)]]*60</f>
        <v>163.32</v>
      </c>
      <c r="Q1028" s="24">
        <v>40</v>
      </c>
      <c r="R1028" s="21" t="s">
        <v>66</v>
      </c>
      <c r="S1028" s="21" t="s">
        <v>67</v>
      </c>
    </row>
    <row r="1029" spans="1:19" x14ac:dyDescent="0.35">
      <c r="A1029" s="21">
        <v>1533097</v>
      </c>
      <c r="B1029" s="53">
        <v>411588</v>
      </c>
      <c r="C1029" s="21">
        <f>VLOOKUP(TotalMov[[#This Row],[Order]],'Total Mov by SS'!B:C,2,0)</f>
        <v>130</v>
      </c>
      <c r="D1029" s="21" t="s">
        <v>59</v>
      </c>
      <c r="E1029" s="21" t="s">
        <v>68</v>
      </c>
      <c r="F1029" s="21" t="s">
        <v>61</v>
      </c>
      <c r="G1029" s="21" t="s">
        <v>62</v>
      </c>
      <c r="H1029" s="21" t="s">
        <v>63</v>
      </c>
      <c r="I1029" s="21" t="s">
        <v>64</v>
      </c>
      <c r="J1029" s="22">
        <v>43632</v>
      </c>
      <c r="K1029" s="23">
        <v>0.47129629629629999</v>
      </c>
      <c r="L1029" s="22">
        <v>43632</v>
      </c>
      <c r="M1029" s="23">
        <v>0.47560185185185</v>
      </c>
      <c r="N1029" s="25">
        <v>6.2</v>
      </c>
      <c r="O1029" s="21" t="s">
        <v>66</v>
      </c>
      <c r="P1029" s="24">
        <f>TotalMov[[#This Row],[Confirmed activ. 3 (ILE03)]]</f>
        <v>6.2</v>
      </c>
      <c r="Q1029" s="24">
        <v>15</v>
      </c>
      <c r="R1029" s="21" t="s">
        <v>66</v>
      </c>
      <c r="S1029" s="21" t="s">
        <v>67</v>
      </c>
    </row>
    <row r="1030" spans="1:19" x14ac:dyDescent="0.35">
      <c r="A1030" s="21">
        <v>1533097</v>
      </c>
      <c r="B1030" s="53">
        <v>411588</v>
      </c>
      <c r="C1030" s="21">
        <f>VLOOKUP(TotalMov[[#This Row],[Order]],'Total Mov by SS'!B:C,2,0)</f>
        <v>130</v>
      </c>
      <c r="D1030" s="21" t="s">
        <v>59</v>
      </c>
      <c r="E1030" s="21" t="s">
        <v>73</v>
      </c>
      <c r="F1030" s="21" t="s">
        <v>69</v>
      </c>
      <c r="G1030" s="21" t="s">
        <v>62</v>
      </c>
      <c r="H1030" s="21" t="s">
        <v>70</v>
      </c>
      <c r="I1030" s="21" t="s">
        <v>71</v>
      </c>
      <c r="J1030" s="22">
        <v>43632</v>
      </c>
      <c r="K1030" s="23">
        <v>0.50851851851852004</v>
      </c>
      <c r="L1030" s="22">
        <v>43632</v>
      </c>
      <c r="M1030" s="23">
        <v>0.50851851851852004</v>
      </c>
      <c r="N1030" s="24">
        <v>20</v>
      </c>
      <c r="O1030" s="21" t="s">
        <v>66</v>
      </c>
      <c r="P1030" s="24">
        <f>TotalMov[[#This Row],[Confirmed activ. 3 (ILE03)]]</f>
        <v>20</v>
      </c>
      <c r="Q1030" s="24">
        <v>20</v>
      </c>
      <c r="R1030" s="21" t="s">
        <v>66</v>
      </c>
      <c r="S1030" s="21" t="s">
        <v>72</v>
      </c>
    </row>
    <row r="1031" spans="1:19" x14ac:dyDescent="0.35">
      <c r="A1031" s="21">
        <v>1533097</v>
      </c>
      <c r="B1031" s="53">
        <v>411588</v>
      </c>
      <c r="C1031" s="21">
        <f>VLOOKUP(TotalMov[[#This Row],[Order]],'Total Mov by SS'!B:C,2,0)</f>
        <v>130</v>
      </c>
      <c r="D1031" s="21" t="s">
        <v>59</v>
      </c>
      <c r="E1031" s="21" t="s">
        <v>75</v>
      </c>
      <c r="F1031" s="21" t="s">
        <v>61</v>
      </c>
      <c r="G1031" s="21" t="s">
        <v>62</v>
      </c>
      <c r="H1031" s="21" t="s">
        <v>63</v>
      </c>
      <c r="I1031" s="21" t="s">
        <v>74</v>
      </c>
      <c r="J1031" s="22">
        <v>43632</v>
      </c>
      <c r="K1031" s="23">
        <v>0.51952546296295998</v>
      </c>
      <c r="L1031" s="22">
        <v>43632</v>
      </c>
      <c r="M1031" s="23">
        <v>0.74917824074074002</v>
      </c>
      <c r="N1031" s="25">
        <v>5.5119999999999996</v>
      </c>
      <c r="O1031" s="21" t="s">
        <v>77</v>
      </c>
      <c r="P1031" s="24">
        <f>TotalMov[[#This Row],[Confirmed activ. 3 (ILE03)]]*60</f>
        <v>330.71999999999997</v>
      </c>
      <c r="Q1031" s="24">
        <v>350</v>
      </c>
      <c r="R1031" s="21" t="s">
        <v>66</v>
      </c>
      <c r="S1031" s="21" t="s">
        <v>67</v>
      </c>
    </row>
    <row r="1032" spans="1:19" x14ac:dyDescent="0.35">
      <c r="A1032" s="21">
        <v>1533097</v>
      </c>
      <c r="B1032" s="53">
        <v>411588</v>
      </c>
      <c r="C1032" s="21">
        <f>VLOOKUP(TotalMov[[#This Row],[Order]],'Total Mov by SS'!B:C,2,0)</f>
        <v>130</v>
      </c>
      <c r="D1032" s="21" t="s">
        <v>59</v>
      </c>
      <c r="E1032" s="21" t="s">
        <v>78</v>
      </c>
      <c r="F1032" s="21" t="s">
        <v>61</v>
      </c>
      <c r="G1032" s="21" t="s">
        <v>62</v>
      </c>
      <c r="H1032" s="21" t="s">
        <v>63</v>
      </c>
      <c r="I1032" s="21" t="s">
        <v>76</v>
      </c>
      <c r="J1032" s="22">
        <v>43633</v>
      </c>
      <c r="K1032" s="23">
        <v>0.33555555555555999</v>
      </c>
      <c r="L1032" s="22">
        <v>43639</v>
      </c>
      <c r="M1032" s="23">
        <v>0.40473379629630002</v>
      </c>
      <c r="N1032" s="25">
        <v>32.564999999999998</v>
      </c>
      <c r="O1032" s="21" t="s">
        <v>77</v>
      </c>
      <c r="P1032" s="24">
        <f>TotalMov[[#This Row],[Confirmed activ. 3 (ILE03)]]*60</f>
        <v>1953.8999999999999</v>
      </c>
      <c r="Q1032" s="24">
        <v>1020</v>
      </c>
      <c r="R1032" s="21" t="s">
        <v>66</v>
      </c>
      <c r="S1032" s="21" t="s">
        <v>67</v>
      </c>
    </row>
    <row r="1033" spans="1:19" x14ac:dyDescent="0.35">
      <c r="A1033" s="21">
        <v>1533097</v>
      </c>
      <c r="B1033" s="53">
        <v>411588</v>
      </c>
      <c r="C1033" s="21">
        <f>VLOOKUP(TotalMov[[#This Row],[Order]],'Total Mov by SS'!B:C,2,0)</f>
        <v>130</v>
      </c>
      <c r="D1033" s="21" t="s">
        <v>59</v>
      </c>
      <c r="E1033" s="21" t="s">
        <v>80</v>
      </c>
      <c r="F1033" s="21" t="s">
        <v>61</v>
      </c>
      <c r="G1033" s="21" t="s">
        <v>62</v>
      </c>
      <c r="H1033" s="21" t="s">
        <v>63</v>
      </c>
      <c r="I1033" s="21" t="s">
        <v>112</v>
      </c>
      <c r="J1033" s="22">
        <v>43639</v>
      </c>
      <c r="K1033" s="23">
        <v>0.40483796296295999</v>
      </c>
      <c r="L1033" s="22">
        <v>43639</v>
      </c>
      <c r="M1033" s="23">
        <v>0.42828703703704002</v>
      </c>
      <c r="N1033" s="25">
        <v>33.767000000000003</v>
      </c>
      <c r="O1033" s="21" t="s">
        <v>66</v>
      </c>
      <c r="P1033" s="24">
        <f>TotalMov[[#This Row],[Confirmed activ. 3 (ILE03)]]</f>
        <v>33.767000000000003</v>
      </c>
      <c r="Q1033" s="24">
        <v>50</v>
      </c>
      <c r="R1033" s="21" t="s">
        <v>66</v>
      </c>
      <c r="S1033" s="21" t="s">
        <v>67</v>
      </c>
    </row>
    <row r="1034" spans="1:19" x14ac:dyDescent="0.35">
      <c r="A1034" s="21">
        <v>1533097</v>
      </c>
      <c r="B1034" s="53">
        <v>411588</v>
      </c>
      <c r="C1034" s="21">
        <f>VLOOKUP(TotalMov[[#This Row],[Order]],'Total Mov by SS'!B:C,2,0)</f>
        <v>130</v>
      </c>
      <c r="D1034" s="21" t="s">
        <v>59</v>
      </c>
      <c r="E1034" s="21" t="s">
        <v>82</v>
      </c>
      <c r="F1034" s="21" t="s">
        <v>89</v>
      </c>
      <c r="G1034" s="21" t="s">
        <v>90</v>
      </c>
      <c r="H1034" s="21" t="s">
        <v>91</v>
      </c>
      <c r="I1034" s="21" t="s">
        <v>92</v>
      </c>
      <c r="J1034" s="22">
        <v>43639</v>
      </c>
      <c r="K1034" s="23">
        <v>0.42840277777778002</v>
      </c>
      <c r="L1034" s="22">
        <v>43639</v>
      </c>
      <c r="M1034" s="23">
        <v>0.74952546296295997</v>
      </c>
      <c r="N1034" s="25">
        <v>7.7069999999999999</v>
      </c>
      <c r="O1034" s="21" t="s">
        <v>77</v>
      </c>
      <c r="P1034" s="24">
        <f>TotalMov[[#This Row],[Confirmed activ. 3 (ILE03)]]*60</f>
        <v>462.42</v>
      </c>
      <c r="Q1034" s="24">
        <v>0</v>
      </c>
      <c r="R1034" s="21" t="s">
        <v>66</v>
      </c>
      <c r="S1034" s="21" t="s">
        <v>67</v>
      </c>
    </row>
    <row r="1035" spans="1:19" x14ac:dyDescent="0.35">
      <c r="A1035" s="21">
        <v>1533097</v>
      </c>
      <c r="B1035" s="53">
        <v>411588</v>
      </c>
      <c r="C1035" s="21">
        <f>VLOOKUP(TotalMov[[#This Row],[Order]],'Total Mov by SS'!B:C,2,0)</f>
        <v>130</v>
      </c>
      <c r="D1035" s="21" t="s">
        <v>59</v>
      </c>
      <c r="E1035" s="21" t="s">
        <v>85</v>
      </c>
      <c r="F1035" s="21" t="s">
        <v>69</v>
      </c>
      <c r="G1035" s="21" t="s">
        <v>62</v>
      </c>
      <c r="H1035" s="21" t="s">
        <v>70</v>
      </c>
      <c r="I1035" s="21" t="s">
        <v>79</v>
      </c>
      <c r="J1035" s="22">
        <v>43639</v>
      </c>
      <c r="K1035" s="23">
        <v>0.42096064814814999</v>
      </c>
      <c r="L1035" s="22">
        <v>43639</v>
      </c>
      <c r="M1035" s="23">
        <v>0.42096064814814999</v>
      </c>
      <c r="N1035" s="24">
        <v>20</v>
      </c>
      <c r="O1035" s="21" t="s">
        <v>66</v>
      </c>
      <c r="P1035" s="24">
        <f>TotalMov[[#This Row],[Confirmed activ. 3 (ILE03)]]</f>
        <v>20</v>
      </c>
      <c r="Q1035" s="24">
        <v>20</v>
      </c>
      <c r="R1035" s="21" t="s">
        <v>66</v>
      </c>
      <c r="S1035" s="21" t="s">
        <v>72</v>
      </c>
    </row>
    <row r="1036" spans="1:19" x14ac:dyDescent="0.35">
      <c r="A1036" s="21">
        <v>1533097</v>
      </c>
      <c r="B1036" s="53">
        <v>411588</v>
      </c>
      <c r="C1036" s="21">
        <f>VLOOKUP(TotalMov[[#This Row],[Order]],'Total Mov by SS'!B:C,2,0)</f>
        <v>130</v>
      </c>
      <c r="D1036" s="21" t="s">
        <v>59</v>
      </c>
      <c r="E1036" s="21" t="s">
        <v>88</v>
      </c>
      <c r="F1036" s="21" t="s">
        <v>69</v>
      </c>
      <c r="G1036" s="21" t="s">
        <v>62</v>
      </c>
      <c r="H1036" s="21" t="s">
        <v>70</v>
      </c>
      <c r="I1036" s="21" t="s">
        <v>81</v>
      </c>
      <c r="J1036" s="22">
        <v>43639</v>
      </c>
      <c r="K1036" s="23">
        <v>0.42103009259259</v>
      </c>
      <c r="L1036" s="22">
        <v>43639</v>
      </c>
      <c r="M1036" s="23">
        <v>0.42103009259259</v>
      </c>
      <c r="N1036" s="24">
        <v>20</v>
      </c>
      <c r="O1036" s="21" t="s">
        <v>66</v>
      </c>
      <c r="P1036" s="24">
        <f>TotalMov[[#This Row],[Confirmed activ. 3 (ILE03)]]</f>
        <v>20</v>
      </c>
      <c r="Q1036" s="24">
        <v>20</v>
      </c>
      <c r="R1036" s="21" t="s">
        <v>66</v>
      </c>
      <c r="S1036" s="21" t="s">
        <v>72</v>
      </c>
    </row>
    <row r="1037" spans="1:19" x14ac:dyDescent="0.35">
      <c r="A1037" s="21">
        <v>1533097</v>
      </c>
      <c r="B1037" s="53">
        <v>411588</v>
      </c>
      <c r="C1037" s="21">
        <f>VLOOKUP(TotalMov[[#This Row],[Order]],'Total Mov by SS'!B:C,2,0)</f>
        <v>130</v>
      </c>
      <c r="D1037" s="21" t="s">
        <v>59</v>
      </c>
      <c r="E1037" s="21" t="s">
        <v>95</v>
      </c>
      <c r="F1037" s="21" t="s">
        <v>83</v>
      </c>
      <c r="G1037" s="21" t="s">
        <v>62</v>
      </c>
      <c r="H1037" s="21" t="s">
        <v>84</v>
      </c>
      <c r="I1037" s="21" t="s">
        <v>84</v>
      </c>
      <c r="J1037" s="22">
        <v>43639</v>
      </c>
      <c r="K1037" s="23">
        <v>0.60253472222222004</v>
      </c>
      <c r="L1037" s="22">
        <v>43640</v>
      </c>
      <c r="M1037" s="23">
        <v>0.42398148148148002</v>
      </c>
      <c r="N1037" s="25">
        <v>394.14</v>
      </c>
      <c r="O1037" s="21" t="s">
        <v>66</v>
      </c>
      <c r="P1037" s="24">
        <f>TotalMov[[#This Row],[Confirmed activ. 3 (ILE03)]]</f>
        <v>394.14</v>
      </c>
      <c r="Q1037" s="24">
        <v>450</v>
      </c>
      <c r="R1037" s="21" t="s">
        <v>66</v>
      </c>
      <c r="S1037" s="21" t="s">
        <v>67</v>
      </c>
    </row>
    <row r="1038" spans="1:19" x14ac:dyDescent="0.35">
      <c r="A1038" s="21">
        <v>1533097</v>
      </c>
      <c r="B1038" s="53">
        <v>411588</v>
      </c>
      <c r="C1038" s="21">
        <f>VLOOKUP(TotalMov[[#This Row],[Order]],'Total Mov by SS'!B:C,2,0)</f>
        <v>130</v>
      </c>
      <c r="D1038" s="21" t="s">
        <v>59</v>
      </c>
      <c r="E1038" s="21" t="s">
        <v>97</v>
      </c>
      <c r="F1038" s="21" t="s">
        <v>86</v>
      </c>
      <c r="G1038" s="21" t="s">
        <v>62</v>
      </c>
      <c r="H1038" s="21" t="s">
        <v>87</v>
      </c>
      <c r="I1038" s="21" t="s">
        <v>87</v>
      </c>
      <c r="J1038" s="22">
        <v>43648</v>
      </c>
      <c r="K1038" s="23">
        <v>0.56629629629629996</v>
      </c>
      <c r="L1038" s="22">
        <v>43648</v>
      </c>
      <c r="M1038" s="23">
        <v>0.56629629629629996</v>
      </c>
      <c r="N1038" s="24">
        <v>20</v>
      </c>
      <c r="O1038" s="21" t="s">
        <v>66</v>
      </c>
      <c r="P1038" s="24">
        <f>TotalMov[[#This Row],[Confirmed activ. 3 (ILE03)]]</f>
        <v>20</v>
      </c>
      <c r="Q1038" s="24">
        <v>20</v>
      </c>
      <c r="R1038" s="21" t="s">
        <v>66</v>
      </c>
      <c r="S1038" s="21" t="s">
        <v>72</v>
      </c>
    </row>
    <row r="1039" spans="1:19" x14ac:dyDescent="0.35">
      <c r="A1039" s="21">
        <v>1533097</v>
      </c>
      <c r="B1039" s="53">
        <v>411588</v>
      </c>
      <c r="C1039" s="21">
        <f>VLOOKUP(TotalMov[[#This Row],[Order]],'Total Mov by SS'!B:C,2,0)</f>
        <v>130</v>
      </c>
      <c r="D1039" s="21" t="s">
        <v>59</v>
      </c>
      <c r="E1039" s="21" t="s">
        <v>99</v>
      </c>
      <c r="F1039" s="21" t="s">
        <v>61</v>
      </c>
      <c r="G1039" s="21" t="s">
        <v>62</v>
      </c>
      <c r="H1039" s="21" t="s">
        <v>63</v>
      </c>
      <c r="I1039" s="21" t="s">
        <v>96</v>
      </c>
      <c r="J1039" s="22">
        <v>43648</v>
      </c>
      <c r="K1039" s="23">
        <v>0.60944444444444001</v>
      </c>
      <c r="L1039" s="22">
        <v>43649</v>
      </c>
      <c r="M1039" s="23">
        <v>0.36541666666667</v>
      </c>
      <c r="N1039" s="25">
        <v>9.0719999999999992</v>
      </c>
      <c r="O1039" s="21" t="s">
        <v>77</v>
      </c>
      <c r="P1039" s="24">
        <f>TotalMov[[#This Row],[Confirmed activ. 3 (ILE03)]]*60</f>
        <v>544.31999999999994</v>
      </c>
      <c r="Q1039" s="24">
        <v>100</v>
      </c>
      <c r="R1039" s="21" t="s">
        <v>66</v>
      </c>
      <c r="S1039" s="21" t="s">
        <v>67</v>
      </c>
    </row>
    <row r="1040" spans="1:19" x14ac:dyDescent="0.35">
      <c r="A1040" s="21">
        <v>1533097</v>
      </c>
      <c r="B1040" s="53">
        <v>411588</v>
      </c>
      <c r="C1040" s="21">
        <f>VLOOKUP(TotalMov[[#This Row],[Order]],'Total Mov by SS'!B:C,2,0)</f>
        <v>130</v>
      </c>
      <c r="D1040" s="21" t="s">
        <v>59</v>
      </c>
      <c r="E1040" s="21" t="s">
        <v>101</v>
      </c>
      <c r="F1040" s="21" t="s">
        <v>69</v>
      </c>
      <c r="G1040" s="21" t="s">
        <v>62</v>
      </c>
      <c r="H1040" s="21" t="s">
        <v>70</v>
      </c>
      <c r="I1040" s="21" t="s">
        <v>98</v>
      </c>
      <c r="J1040" s="22">
        <v>43649</v>
      </c>
      <c r="K1040" s="23">
        <v>0.66300925925926002</v>
      </c>
      <c r="L1040" s="22">
        <v>43649</v>
      </c>
      <c r="M1040" s="23">
        <v>0.66300925925926002</v>
      </c>
      <c r="N1040" s="24">
        <v>20</v>
      </c>
      <c r="O1040" s="21" t="s">
        <v>66</v>
      </c>
      <c r="P1040" s="24">
        <f>TotalMov[[#This Row],[Confirmed activ. 3 (ILE03)]]</f>
        <v>20</v>
      </c>
      <c r="Q1040" s="24">
        <v>20</v>
      </c>
      <c r="R1040" s="21" t="s">
        <v>66</v>
      </c>
      <c r="S1040" s="21" t="s">
        <v>72</v>
      </c>
    </row>
    <row r="1041" spans="1:19" x14ac:dyDescent="0.35">
      <c r="A1041" s="21">
        <v>1533097</v>
      </c>
      <c r="B1041" s="53">
        <v>411588</v>
      </c>
      <c r="C1041" s="21">
        <f>VLOOKUP(TotalMov[[#This Row],[Order]],'Total Mov by SS'!B:C,2,0)</f>
        <v>130</v>
      </c>
      <c r="D1041" s="21" t="s">
        <v>59</v>
      </c>
      <c r="E1041" s="21" t="s">
        <v>104</v>
      </c>
      <c r="F1041" s="21" t="s">
        <v>69</v>
      </c>
      <c r="G1041" s="21" t="s">
        <v>62</v>
      </c>
      <c r="H1041" s="21" t="s">
        <v>70</v>
      </c>
      <c r="I1041" s="21" t="s">
        <v>100</v>
      </c>
      <c r="J1041" s="22">
        <v>43649</v>
      </c>
      <c r="K1041" s="23">
        <v>0.73399305555556005</v>
      </c>
      <c r="L1041" s="22">
        <v>43649</v>
      </c>
      <c r="M1041" s="23">
        <v>0.73399305555556005</v>
      </c>
      <c r="N1041" s="24">
        <v>30</v>
      </c>
      <c r="O1041" s="21" t="s">
        <v>66</v>
      </c>
      <c r="P1041" s="24">
        <f>TotalMov[[#This Row],[Confirmed activ. 3 (ILE03)]]</f>
        <v>30</v>
      </c>
      <c r="Q1041" s="24">
        <v>30</v>
      </c>
      <c r="R1041" s="21" t="s">
        <v>66</v>
      </c>
      <c r="S1041" s="21" t="s">
        <v>72</v>
      </c>
    </row>
    <row r="1042" spans="1:19" x14ac:dyDescent="0.35">
      <c r="A1042" s="21">
        <v>1533097</v>
      </c>
      <c r="B1042" s="53">
        <v>411588</v>
      </c>
      <c r="C1042" s="21">
        <f>VLOOKUP(TotalMov[[#This Row],[Order]],'Total Mov by SS'!B:C,2,0)</f>
        <v>130</v>
      </c>
      <c r="D1042" s="21" t="s">
        <v>59</v>
      </c>
      <c r="E1042" s="21" t="s">
        <v>113</v>
      </c>
      <c r="F1042" s="21" t="s">
        <v>102</v>
      </c>
      <c r="G1042" s="21" t="s">
        <v>62</v>
      </c>
      <c r="H1042" s="21" t="s">
        <v>100</v>
      </c>
      <c r="I1042" s="21" t="s">
        <v>103</v>
      </c>
      <c r="J1042" s="22">
        <v>43650</v>
      </c>
      <c r="K1042" s="23">
        <v>0.46086805555555999</v>
      </c>
      <c r="L1042" s="22">
        <v>43650</v>
      </c>
      <c r="M1042" s="23">
        <v>0.46086805555555999</v>
      </c>
      <c r="N1042" s="24">
        <v>30</v>
      </c>
      <c r="O1042" s="21" t="s">
        <v>66</v>
      </c>
      <c r="P1042" s="24">
        <f>TotalMov[[#This Row],[Confirmed activ. 3 (ILE03)]]</f>
        <v>30</v>
      </c>
      <c r="Q1042" s="24">
        <v>30</v>
      </c>
      <c r="R1042" s="21" t="s">
        <v>66</v>
      </c>
      <c r="S1042" s="21" t="s">
        <v>72</v>
      </c>
    </row>
    <row r="1043" spans="1:19" x14ac:dyDescent="0.35">
      <c r="A1043" s="21">
        <v>1533097</v>
      </c>
      <c r="B1043" s="53">
        <v>411588</v>
      </c>
      <c r="C1043" s="21">
        <f>VLOOKUP(TotalMov[[#This Row],[Order]],'Total Mov by SS'!B:C,2,0)</f>
        <v>130</v>
      </c>
      <c r="D1043" s="21" t="s">
        <v>59</v>
      </c>
      <c r="E1043" s="21" t="s">
        <v>114</v>
      </c>
      <c r="F1043" s="21" t="s">
        <v>102</v>
      </c>
      <c r="G1043" s="21" t="s">
        <v>105</v>
      </c>
      <c r="H1043" s="21" t="s">
        <v>100</v>
      </c>
      <c r="I1043" s="21" t="s">
        <v>106</v>
      </c>
      <c r="J1043" s="22">
        <v>43650</v>
      </c>
      <c r="K1043" s="23">
        <v>0.65175925925926004</v>
      </c>
      <c r="L1043" s="22">
        <v>43650</v>
      </c>
      <c r="M1043" s="23">
        <v>0.65175925925926004</v>
      </c>
      <c r="N1043" s="24">
        <v>45</v>
      </c>
      <c r="O1043" s="21" t="s">
        <v>66</v>
      </c>
      <c r="P1043" s="24">
        <f>TotalMov[[#This Row],[Confirmed activ. 3 (ILE03)]]</f>
        <v>45</v>
      </c>
      <c r="Q1043" s="24">
        <v>45</v>
      </c>
      <c r="R1043" s="21" t="s">
        <v>66</v>
      </c>
      <c r="S1043" s="21" t="s">
        <v>72</v>
      </c>
    </row>
    <row r="1044" spans="1:19" x14ac:dyDescent="0.35">
      <c r="A1044" s="21">
        <v>1533097</v>
      </c>
      <c r="B1044" s="53">
        <v>411588</v>
      </c>
      <c r="C1044" s="21">
        <f>VLOOKUP(TotalMov[[#This Row],[Order]],'Total Mov by SS'!B:C,2,0)</f>
        <v>130</v>
      </c>
      <c r="D1044" s="21" t="s">
        <v>107</v>
      </c>
      <c r="E1044" s="21" t="s">
        <v>60</v>
      </c>
      <c r="F1044" s="21" t="s">
        <v>61</v>
      </c>
      <c r="G1044" s="21" t="s">
        <v>90</v>
      </c>
      <c r="H1044" s="21" t="s">
        <v>63</v>
      </c>
      <c r="I1044" s="21" t="s">
        <v>108</v>
      </c>
      <c r="J1044" s="22">
        <v>43641</v>
      </c>
      <c r="K1044" s="23">
        <v>0.36508101851851998</v>
      </c>
      <c r="L1044" s="22">
        <v>43641</v>
      </c>
      <c r="M1044" s="23">
        <v>0.67531249999999998</v>
      </c>
      <c r="N1044" s="25">
        <v>7.4459999999999997</v>
      </c>
      <c r="O1044" s="21" t="s">
        <v>77</v>
      </c>
      <c r="P1044" s="24">
        <f>TotalMov[[#This Row],[Confirmed activ. 3 (ILE03)]]*60</f>
        <v>446.76</v>
      </c>
      <c r="Q1044" s="24">
        <v>1</v>
      </c>
      <c r="R1044" s="21" t="s">
        <v>66</v>
      </c>
      <c r="S1044" s="21" t="s">
        <v>67</v>
      </c>
    </row>
    <row r="1045" spans="1:19" x14ac:dyDescent="0.35">
      <c r="A1045" s="21">
        <v>1533097</v>
      </c>
      <c r="B1045" s="53">
        <v>411588</v>
      </c>
      <c r="C1045" s="21">
        <f>VLOOKUP(TotalMov[[#This Row],[Order]],'Total Mov by SS'!B:C,2,0)</f>
        <v>130</v>
      </c>
      <c r="D1045" s="21" t="s">
        <v>109</v>
      </c>
      <c r="E1045" s="21" t="s">
        <v>95</v>
      </c>
      <c r="F1045" s="21" t="s">
        <v>83</v>
      </c>
      <c r="G1045" s="21" t="s">
        <v>90</v>
      </c>
      <c r="H1045" s="21" t="s">
        <v>84</v>
      </c>
      <c r="I1045" s="21" t="s">
        <v>110</v>
      </c>
      <c r="J1045" s="22">
        <v>43639</v>
      </c>
      <c r="K1045" s="23">
        <v>0.62199074074074001</v>
      </c>
      <c r="L1045" s="22">
        <v>43639</v>
      </c>
      <c r="M1045" s="23">
        <v>0.92699074074073995</v>
      </c>
      <c r="N1045" s="25">
        <v>2.44</v>
      </c>
      <c r="O1045" s="21" t="s">
        <v>77</v>
      </c>
      <c r="P1045" s="24">
        <f>TotalMov[[#This Row],[Confirmed activ. 3 (ILE03)]]*60</f>
        <v>146.4</v>
      </c>
      <c r="Q1045" s="24">
        <v>5</v>
      </c>
      <c r="R1045" s="21" t="s">
        <v>66</v>
      </c>
      <c r="S1045" s="21" t="s">
        <v>67</v>
      </c>
    </row>
    <row r="1046" spans="1:19" x14ac:dyDescent="0.35">
      <c r="A1046" s="21">
        <v>1533460</v>
      </c>
      <c r="B1046" s="53">
        <v>411589</v>
      </c>
      <c r="C1046" s="21">
        <f>VLOOKUP(TotalMov[[#This Row],[Order]],'Total Mov by SS'!B:C,2,0)</f>
        <v>136</v>
      </c>
      <c r="D1046" s="21" t="s">
        <v>59</v>
      </c>
      <c r="E1046" s="21" t="s">
        <v>60</v>
      </c>
      <c r="F1046" s="21" t="s">
        <v>83</v>
      </c>
      <c r="G1046" s="21" t="s">
        <v>62</v>
      </c>
      <c r="H1046" s="21" t="s">
        <v>84</v>
      </c>
      <c r="I1046" s="21" t="s">
        <v>111</v>
      </c>
      <c r="J1046" s="22">
        <v>43632</v>
      </c>
      <c r="K1046" s="23">
        <v>2.8680555555560001E-2</v>
      </c>
      <c r="L1046" s="22">
        <v>43633</v>
      </c>
      <c r="M1046" s="23">
        <v>0.26081018518519</v>
      </c>
      <c r="N1046" s="25">
        <v>112.51</v>
      </c>
      <c r="O1046" s="21" t="s">
        <v>66</v>
      </c>
      <c r="P1046" s="24">
        <f>TotalMov[[#This Row],[Confirmed activ. 3 (ILE03)]]</f>
        <v>112.51</v>
      </c>
      <c r="Q1046" s="24">
        <v>40</v>
      </c>
      <c r="R1046" s="21" t="s">
        <v>66</v>
      </c>
      <c r="S1046" s="21" t="s">
        <v>67</v>
      </c>
    </row>
    <row r="1047" spans="1:19" x14ac:dyDescent="0.35">
      <c r="A1047" s="21">
        <v>1533460</v>
      </c>
      <c r="B1047" s="53">
        <v>411589</v>
      </c>
      <c r="C1047" s="21">
        <f>VLOOKUP(TotalMov[[#This Row],[Order]],'Total Mov by SS'!B:C,2,0)</f>
        <v>136</v>
      </c>
      <c r="D1047" s="21" t="s">
        <v>59</v>
      </c>
      <c r="E1047" s="21" t="s">
        <v>68</v>
      </c>
      <c r="F1047" s="21" t="s">
        <v>61</v>
      </c>
      <c r="G1047" s="21" t="s">
        <v>62</v>
      </c>
      <c r="H1047" s="21" t="s">
        <v>63</v>
      </c>
      <c r="I1047" s="21" t="s">
        <v>64</v>
      </c>
      <c r="J1047" s="22">
        <v>43633</v>
      </c>
      <c r="K1047" s="23">
        <v>0.53309027777777995</v>
      </c>
      <c r="L1047" s="22">
        <v>43633</v>
      </c>
      <c r="M1047" s="23">
        <v>0.54561342592592998</v>
      </c>
      <c r="N1047" s="25">
        <v>9.0169999999999995</v>
      </c>
      <c r="O1047" s="21" t="s">
        <v>66</v>
      </c>
      <c r="P1047" s="24">
        <f>TotalMov[[#This Row],[Confirmed activ. 3 (ILE03)]]</f>
        <v>9.0169999999999995</v>
      </c>
      <c r="Q1047" s="24">
        <v>15</v>
      </c>
      <c r="R1047" s="21" t="s">
        <v>66</v>
      </c>
      <c r="S1047" s="21" t="s">
        <v>67</v>
      </c>
    </row>
    <row r="1048" spans="1:19" x14ac:dyDescent="0.35">
      <c r="A1048" s="21">
        <v>1533460</v>
      </c>
      <c r="B1048" s="53">
        <v>411589</v>
      </c>
      <c r="C1048" s="21">
        <f>VLOOKUP(TotalMov[[#This Row],[Order]],'Total Mov by SS'!B:C,2,0)</f>
        <v>136</v>
      </c>
      <c r="D1048" s="21" t="s">
        <v>59</v>
      </c>
      <c r="E1048" s="21" t="s">
        <v>73</v>
      </c>
      <c r="F1048" s="21" t="s">
        <v>69</v>
      </c>
      <c r="G1048" s="21" t="s">
        <v>62</v>
      </c>
      <c r="H1048" s="21" t="s">
        <v>70</v>
      </c>
      <c r="I1048" s="21" t="s">
        <v>71</v>
      </c>
      <c r="J1048" s="22">
        <v>43633</v>
      </c>
      <c r="K1048" s="23">
        <v>0.67230324074073999</v>
      </c>
      <c r="L1048" s="22">
        <v>43633</v>
      </c>
      <c r="M1048" s="23">
        <v>0.67230324074073999</v>
      </c>
      <c r="N1048" s="24">
        <v>20</v>
      </c>
      <c r="O1048" s="21" t="s">
        <v>66</v>
      </c>
      <c r="P1048" s="24">
        <f>TotalMov[[#This Row],[Confirmed activ. 3 (ILE03)]]</f>
        <v>20</v>
      </c>
      <c r="Q1048" s="24">
        <v>20</v>
      </c>
      <c r="R1048" s="21" t="s">
        <v>66</v>
      </c>
      <c r="S1048" s="21" t="s">
        <v>72</v>
      </c>
    </row>
    <row r="1049" spans="1:19" x14ac:dyDescent="0.35">
      <c r="A1049" s="21">
        <v>1533460</v>
      </c>
      <c r="B1049" s="53">
        <v>411589</v>
      </c>
      <c r="C1049" s="21">
        <f>VLOOKUP(TotalMov[[#This Row],[Order]],'Total Mov by SS'!B:C,2,0)</f>
        <v>136</v>
      </c>
      <c r="D1049" s="21" t="s">
        <v>59</v>
      </c>
      <c r="E1049" s="21" t="s">
        <v>75</v>
      </c>
      <c r="F1049" s="21" t="s">
        <v>61</v>
      </c>
      <c r="G1049" s="21" t="s">
        <v>62</v>
      </c>
      <c r="H1049" s="21" t="s">
        <v>63</v>
      </c>
      <c r="I1049" s="21" t="s">
        <v>74</v>
      </c>
      <c r="J1049" s="22">
        <v>43633</v>
      </c>
      <c r="K1049" s="23">
        <v>0.69449074074074002</v>
      </c>
      <c r="L1049" s="22">
        <v>43633</v>
      </c>
      <c r="M1049" s="23">
        <v>0.74204861111110998</v>
      </c>
      <c r="N1049" s="25">
        <v>1.141</v>
      </c>
      <c r="O1049" s="21" t="s">
        <v>77</v>
      </c>
      <c r="P1049" s="24">
        <f>TotalMov[[#This Row],[Confirmed activ. 3 (ILE03)]]*60</f>
        <v>68.460000000000008</v>
      </c>
      <c r="Q1049" s="24">
        <v>350</v>
      </c>
      <c r="R1049" s="21" t="s">
        <v>66</v>
      </c>
      <c r="S1049" s="21" t="s">
        <v>67</v>
      </c>
    </row>
    <row r="1050" spans="1:19" x14ac:dyDescent="0.35">
      <c r="A1050" s="21">
        <v>1533460</v>
      </c>
      <c r="B1050" s="53">
        <v>411589</v>
      </c>
      <c r="C1050" s="21">
        <f>VLOOKUP(TotalMov[[#This Row],[Order]],'Total Mov by SS'!B:C,2,0)</f>
        <v>136</v>
      </c>
      <c r="D1050" s="21" t="s">
        <v>59</v>
      </c>
      <c r="E1050" s="21" t="s">
        <v>78</v>
      </c>
      <c r="F1050" s="21" t="s">
        <v>61</v>
      </c>
      <c r="G1050" s="21" t="s">
        <v>62</v>
      </c>
      <c r="H1050" s="21" t="s">
        <v>63</v>
      </c>
      <c r="I1050" s="21" t="s">
        <v>76</v>
      </c>
      <c r="J1050" s="22">
        <v>43634</v>
      </c>
      <c r="K1050" s="23">
        <v>0.31594907407407002</v>
      </c>
      <c r="L1050" s="22">
        <v>43639</v>
      </c>
      <c r="M1050" s="23">
        <v>0.74912037037037005</v>
      </c>
      <c r="N1050" s="25">
        <v>23.71</v>
      </c>
      <c r="O1050" s="21" t="s">
        <v>77</v>
      </c>
      <c r="P1050" s="24">
        <f>TotalMov[[#This Row],[Confirmed activ. 3 (ILE03)]]*60</f>
        <v>1422.6000000000001</v>
      </c>
      <c r="Q1050" s="24">
        <v>1020</v>
      </c>
      <c r="R1050" s="21" t="s">
        <v>66</v>
      </c>
      <c r="S1050" s="21" t="s">
        <v>67</v>
      </c>
    </row>
    <row r="1051" spans="1:19" x14ac:dyDescent="0.35">
      <c r="A1051" s="21">
        <v>1533460</v>
      </c>
      <c r="B1051" s="53">
        <v>411589</v>
      </c>
      <c r="C1051" s="21">
        <f>VLOOKUP(TotalMov[[#This Row],[Order]],'Total Mov by SS'!B:C,2,0)</f>
        <v>136</v>
      </c>
      <c r="D1051" s="21" t="s">
        <v>59</v>
      </c>
      <c r="E1051" s="21" t="s">
        <v>80</v>
      </c>
      <c r="F1051" s="21" t="s">
        <v>61</v>
      </c>
      <c r="G1051" s="21" t="s">
        <v>62</v>
      </c>
      <c r="H1051" s="21" t="s">
        <v>63</v>
      </c>
      <c r="I1051" s="21" t="s">
        <v>112</v>
      </c>
      <c r="J1051" s="22">
        <v>43640</v>
      </c>
      <c r="K1051" s="23">
        <v>0.31540509259258998</v>
      </c>
      <c r="L1051" s="22">
        <v>43640</v>
      </c>
      <c r="M1051" s="23">
        <v>0.74127314814815004</v>
      </c>
      <c r="N1051" s="25">
        <v>10.221</v>
      </c>
      <c r="O1051" s="21" t="s">
        <v>77</v>
      </c>
      <c r="P1051" s="24">
        <f>TotalMov[[#This Row],[Confirmed activ. 3 (ILE03)]]*60</f>
        <v>613.26</v>
      </c>
      <c r="Q1051" s="24">
        <v>50</v>
      </c>
      <c r="R1051" s="21" t="s">
        <v>66</v>
      </c>
      <c r="S1051" s="21" t="s">
        <v>67</v>
      </c>
    </row>
    <row r="1052" spans="1:19" x14ac:dyDescent="0.35">
      <c r="A1052" s="21">
        <v>1533460</v>
      </c>
      <c r="B1052" s="53">
        <v>411589</v>
      </c>
      <c r="C1052" s="21">
        <f>VLOOKUP(TotalMov[[#This Row],[Order]],'Total Mov by SS'!B:C,2,0)</f>
        <v>136</v>
      </c>
      <c r="D1052" s="21" t="s">
        <v>59</v>
      </c>
      <c r="E1052" s="21" t="s">
        <v>82</v>
      </c>
      <c r="F1052" s="21" t="s">
        <v>89</v>
      </c>
      <c r="G1052" s="21" t="s">
        <v>90</v>
      </c>
      <c r="H1052" s="21" t="s">
        <v>91</v>
      </c>
      <c r="I1052" s="21" t="s">
        <v>92</v>
      </c>
      <c r="J1052" s="22"/>
      <c r="K1052" s="23">
        <v>0</v>
      </c>
      <c r="L1052" s="22"/>
      <c r="M1052" s="23">
        <v>0</v>
      </c>
      <c r="N1052" s="25">
        <v>0</v>
      </c>
      <c r="O1052" s="21" t="s">
        <v>93</v>
      </c>
      <c r="P1052" s="24"/>
      <c r="Q1052" s="24">
        <v>0</v>
      </c>
      <c r="R1052" s="21" t="s">
        <v>66</v>
      </c>
      <c r="S1052" s="21" t="s">
        <v>94</v>
      </c>
    </row>
    <row r="1053" spans="1:19" x14ac:dyDescent="0.35">
      <c r="A1053" s="21">
        <v>1533460</v>
      </c>
      <c r="B1053" s="53">
        <v>411589</v>
      </c>
      <c r="C1053" s="21">
        <f>VLOOKUP(TotalMov[[#This Row],[Order]],'Total Mov by SS'!B:C,2,0)</f>
        <v>136</v>
      </c>
      <c r="D1053" s="21" t="s">
        <v>59</v>
      </c>
      <c r="E1053" s="21" t="s">
        <v>85</v>
      </c>
      <c r="F1053" s="21" t="s">
        <v>69</v>
      </c>
      <c r="G1053" s="21" t="s">
        <v>62</v>
      </c>
      <c r="H1053" s="21" t="s">
        <v>70</v>
      </c>
      <c r="I1053" s="21" t="s">
        <v>79</v>
      </c>
      <c r="J1053" s="22">
        <v>43641</v>
      </c>
      <c r="K1053" s="23">
        <v>0.35208333333332997</v>
      </c>
      <c r="L1053" s="22">
        <v>43641</v>
      </c>
      <c r="M1053" s="23">
        <v>0.35208333333332997</v>
      </c>
      <c r="N1053" s="24">
        <v>20</v>
      </c>
      <c r="O1053" s="21" t="s">
        <v>66</v>
      </c>
      <c r="P1053" s="24">
        <f>TotalMov[[#This Row],[Confirmed activ. 3 (ILE03)]]</f>
        <v>20</v>
      </c>
      <c r="Q1053" s="24">
        <v>20</v>
      </c>
      <c r="R1053" s="21" t="s">
        <v>66</v>
      </c>
      <c r="S1053" s="21" t="s">
        <v>72</v>
      </c>
    </row>
    <row r="1054" spans="1:19" x14ac:dyDescent="0.35">
      <c r="A1054" s="21">
        <v>1533460</v>
      </c>
      <c r="B1054" s="53">
        <v>411589</v>
      </c>
      <c r="C1054" s="21">
        <f>VLOOKUP(TotalMov[[#This Row],[Order]],'Total Mov by SS'!B:C,2,0)</f>
        <v>136</v>
      </c>
      <c r="D1054" s="21" t="s">
        <v>59</v>
      </c>
      <c r="E1054" s="21" t="s">
        <v>88</v>
      </c>
      <c r="F1054" s="21" t="s">
        <v>69</v>
      </c>
      <c r="G1054" s="21" t="s">
        <v>62</v>
      </c>
      <c r="H1054" s="21" t="s">
        <v>70</v>
      </c>
      <c r="I1054" s="21" t="s">
        <v>81</v>
      </c>
      <c r="J1054" s="22">
        <v>43641</v>
      </c>
      <c r="K1054" s="23">
        <v>0.50631944444443999</v>
      </c>
      <c r="L1054" s="22">
        <v>43641</v>
      </c>
      <c r="M1054" s="23">
        <v>0.50631944444443999</v>
      </c>
      <c r="N1054" s="24">
        <v>20</v>
      </c>
      <c r="O1054" s="21" t="s">
        <v>66</v>
      </c>
      <c r="P1054" s="24">
        <f>TotalMov[[#This Row],[Confirmed activ. 3 (ILE03)]]</f>
        <v>20</v>
      </c>
      <c r="Q1054" s="24">
        <v>20</v>
      </c>
      <c r="R1054" s="21" t="s">
        <v>66</v>
      </c>
      <c r="S1054" s="21" t="s">
        <v>72</v>
      </c>
    </row>
    <row r="1055" spans="1:19" x14ac:dyDescent="0.35">
      <c r="A1055" s="21">
        <v>1533460</v>
      </c>
      <c r="B1055" s="53">
        <v>411589</v>
      </c>
      <c r="C1055" s="21">
        <f>VLOOKUP(TotalMov[[#This Row],[Order]],'Total Mov by SS'!B:C,2,0)</f>
        <v>136</v>
      </c>
      <c r="D1055" s="21" t="s">
        <v>59</v>
      </c>
      <c r="E1055" s="21" t="s">
        <v>95</v>
      </c>
      <c r="F1055" s="21" t="s">
        <v>83</v>
      </c>
      <c r="G1055" s="21" t="s">
        <v>62</v>
      </c>
      <c r="H1055" s="21" t="s">
        <v>84</v>
      </c>
      <c r="I1055" s="21" t="s">
        <v>84</v>
      </c>
      <c r="J1055" s="22">
        <v>43641</v>
      </c>
      <c r="K1055" s="23">
        <v>0.59373842592592996</v>
      </c>
      <c r="L1055" s="22">
        <v>43642</v>
      </c>
      <c r="M1055" s="23">
        <v>0.54796296296295999</v>
      </c>
      <c r="N1055" s="25">
        <v>378.483</v>
      </c>
      <c r="O1055" s="21" t="s">
        <v>66</v>
      </c>
      <c r="P1055" s="24">
        <f>TotalMov[[#This Row],[Confirmed activ. 3 (ILE03)]]</f>
        <v>378.483</v>
      </c>
      <c r="Q1055" s="24">
        <v>450</v>
      </c>
      <c r="R1055" s="21" t="s">
        <v>66</v>
      </c>
      <c r="S1055" s="21" t="s">
        <v>67</v>
      </c>
    </row>
    <row r="1056" spans="1:19" x14ac:dyDescent="0.35">
      <c r="A1056" s="21">
        <v>1533460</v>
      </c>
      <c r="B1056" s="53">
        <v>411589</v>
      </c>
      <c r="C1056" s="21">
        <f>VLOOKUP(TotalMov[[#This Row],[Order]],'Total Mov by SS'!B:C,2,0)</f>
        <v>136</v>
      </c>
      <c r="D1056" s="21" t="s">
        <v>59</v>
      </c>
      <c r="E1056" s="21" t="s">
        <v>97</v>
      </c>
      <c r="F1056" s="21" t="s">
        <v>86</v>
      </c>
      <c r="G1056" s="21" t="s">
        <v>62</v>
      </c>
      <c r="H1056" s="21" t="s">
        <v>87</v>
      </c>
      <c r="I1056" s="21" t="s">
        <v>87</v>
      </c>
      <c r="J1056" s="22">
        <v>43643</v>
      </c>
      <c r="K1056" s="23">
        <v>0.38084490740741</v>
      </c>
      <c r="L1056" s="22">
        <v>43643</v>
      </c>
      <c r="M1056" s="23">
        <v>0.38084490740741</v>
      </c>
      <c r="N1056" s="24">
        <v>20</v>
      </c>
      <c r="O1056" s="21" t="s">
        <v>66</v>
      </c>
      <c r="P1056" s="24">
        <f>TotalMov[[#This Row],[Confirmed activ. 3 (ILE03)]]</f>
        <v>20</v>
      </c>
      <c r="Q1056" s="24">
        <v>20</v>
      </c>
      <c r="R1056" s="21" t="s">
        <v>66</v>
      </c>
      <c r="S1056" s="21" t="s">
        <v>72</v>
      </c>
    </row>
    <row r="1057" spans="1:19" x14ac:dyDescent="0.35">
      <c r="A1057" s="21">
        <v>1533460</v>
      </c>
      <c r="B1057" s="53">
        <v>411589</v>
      </c>
      <c r="C1057" s="21">
        <f>VLOOKUP(TotalMov[[#This Row],[Order]],'Total Mov by SS'!B:C,2,0)</f>
        <v>136</v>
      </c>
      <c r="D1057" s="21" t="s">
        <v>59</v>
      </c>
      <c r="E1057" s="21" t="s">
        <v>99</v>
      </c>
      <c r="F1057" s="21" t="s">
        <v>61</v>
      </c>
      <c r="G1057" s="21" t="s">
        <v>62</v>
      </c>
      <c r="H1057" s="21" t="s">
        <v>63</v>
      </c>
      <c r="I1057" s="21" t="s">
        <v>96</v>
      </c>
      <c r="J1057" s="22">
        <v>43650</v>
      </c>
      <c r="K1057" s="23">
        <v>0.49089120370369999</v>
      </c>
      <c r="L1057" s="22">
        <v>43650</v>
      </c>
      <c r="M1057" s="23">
        <v>0.49108796296295998</v>
      </c>
      <c r="N1057" s="24">
        <v>4</v>
      </c>
      <c r="O1057" s="21" t="s">
        <v>65</v>
      </c>
      <c r="P1057" s="24">
        <f>TotalMov[[#This Row],[Confirmed activ. 3 (ILE03)]]/60</f>
        <v>6.6666666666666666E-2</v>
      </c>
      <c r="Q1057" s="24">
        <v>100</v>
      </c>
      <c r="R1057" s="21" t="s">
        <v>66</v>
      </c>
      <c r="S1057" s="21" t="s">
        <v>67</v>
      </c>
    </row>
    <row r="1058" spans="1:19" x14ac:dyDescent="0.35">
      <c r="A1058" s="21">
        <v>1533460</v>
      </c>
      <c r="B1058" s="53">
        <v>411589</v>
      </c>
      <c r="C1058" s="21">
        <f>VLOOKUP(TotalMov[[#This Row],[Order]],'Total Mov by SS'!B:C,2,0)</f>
        <v>136</v>
      </c>
      <c r="D1058" s="21" t="s">
        <v>59</v>
      </c>
      <c r="E1058" s="21" t="s">
        <v>101</v>
      </c>
      <c r="F1058" s="21" t="s">
        <v>69</v>
      </c>
      <c r="G1058" s="21" t="s">
        <v>62</v>
      </c>
      <c r="H1058" s="21" t="s">
        <v>70</v>
      </c>
      <c r="I1058" s="21" t="s">
        <v>98</v>
      </c>
      <c r="J1058" s="22">
        <v>43650</v>
      </c>
      <c r="K1058" s="23">
        <v>0.56686342592592998</v>
      </c>
      <c r="L1058" s="22">
        <v>43650</v>
      </c>
      <c r="M1058" s="23">
        <v>0.56686342592592998</v>
      </c>
      <c r="N1058" s="24">
        <v>20</v>
      </c>
      <c r="O1058" s="21" t="s">
        <v>66</v>
      </c>
      <c r="P1058" s="24">
        <f>TotalMov[[#This Row],[Confirmed activ. 3 (ILE03)]]</f>
        <v>20</v>
      </c>
      <c r="Q1058" s="24">
        <v>20</v>
      </c>
      <c r="R1058" s="21" t="s">
        <v>66</v>
      </c>
      <c r="S1058" s="21" t="s">
        <v>72</v>
      </c>
    </row>
    <row r="1059" spans="1:19" x14ac:dyDescent="0.35">
      <c r="A1059" s="21">
        <v>1533460</v>
      </c>
      <c r="B1059" s="53">
        <v>411589</v>
      </c>
      <c r="C1059" s="21">
        <f>VLOOKUP(TotalMov[[#This Row],[Order]],'Total Mov by SS'!B:C,2,0)</f>
        <v>136</v>
      </c>
      <c r="D1059" s="21" t="s">
        <v>59</v>
      </c>
      <c r="E1059" s="21" t="s">
        <v>104</v>
      </c>
      <c r="F1059" s="21" t="s">
        <v>69</v>
      </c>
      <c r="G1059" s="21" t="s">
        <v>62</v>
      </c>
      <c r="H1059" s="21" t="s">
        <v>70</v>
      </c>
      <c r="I1059" s="21" t="s">
        <v>100</v>
      </c>
      <c r="J1059" s="22">
        <v>43650</v>
      </c>
      <c r="K1059" s="23">
        <v>0.56690972222222002</v>
      </c>
      <c r="L1059" s="22">
        <v>43650</v>
      </c>
      <c r="M1059" s="23">
        <v>0.56690972222222002</v>
      </c>
      <c r="N1059" s="24">
        <v>30</v>
      </c>
      <c r="O1059" s="21" t="s">
        <v>66</v>
      </c>
      <c r="P1059" s="24">
        <f>TotalMov[[#This Row],[Confirmed activ. 3 (ILE03)]]</f>
        <v>30</v>
      </c>
      <c r="Q1059" s="24">
        <v>30</v>
      </c>
      <c r="R1059" s="21" t="s">
        <v>66</v>
      </c>
      <c r="S1059" s="21" t="s">
        <v>72</v>
      </c>
    </row>
    <row r="1060" spans="1:19" x14ac:dyDescent="0.35">
      <c r="A1060" s="21">
        <v>1533460</v>
      </c>
      <c r="B1060" s="53">
        <v>411589</v>
      </c>
      <c r="C1060" s="21">
        <f>VLOOKUP(TotalMov[[#This Row],[Order]],'Total Mov by SS'!B:C,2,0)</f>
        <v>136</v>
      </c>
      <c r="D1060" s="21" t="s">
        <v>59</v>
      </c>
      <c r="E1060" s="21" t="s">
        <v>113</v>
      </c>
      <c r="F1060" s="21" t="s">
        <v>102</v>
      </c>
      <c r="G1060" s="21" t="s">
        <v>62</v>
      </c>
      <c r="H1060" s="21" t="s">
        <v>100</v>
      </c>
      <c r="I1060" s="21" t="s">
        <v>103</v>
      </c>
      <c r="J1060" s="22">
        <v>43650</v>
      </c>
      <c r="K1060" s="23">
        <v>0.56694444444444003</v>
      </c>
      <c r="L1060" s="22">
        <v>43650</v>
      </c>
      <c r="M1060" s="23">
        <v>0.56694444444444003</v>
      </c>
      <c r="N1060" s="24">
        <v>30</v>
      </c>
      <c r="O1060" s="21" t="s">
        <v>66</v>
      </c>
      <c r="P1060" s="24">
        <f>TotalMov[[#This Row],[Confirmed activ. 3 (ILE03)]]</f>
        <v>30</v>
      </c>
      <c r="Q1060" s="24">
        <v>30</v>
      </c>
      <c r="R1060" s="21" t="s">
        <v>66</v>
      </c>
      <c r="S1060" s="21" t="s">
        <v>72</v>
      </c>
    </row>
    <row r="1061" spans="1:19" x14ac:dyDescent="0.35">
      <c r="A1061" s="21">
        <v>1533460</v>
      </c>
      <c r="B1061" s="53">
        <v>411589</v>
      </c>
      <c r="C1061" s="21">
        <f>VLOOKUP(TotalMov[[#This Row],[Order]],'Total Mov by SS'!B:C,2,0)</f>
        <v>136</v>
      </c>
      <c r="D1061" s="21" t="s">
        <v>59</v>
      </c>
      <c r="E1061" s="21" t="s">
        <v>114</v>
      </c>
      <c r="F1061" s="21" t="s">
        <v>102</v>
      </c>
      <c r="G1061" s="21" t="s">
        <v>105</v>
      </c>
      <c r="H1061" s="21" t="s">
        <v>100</v>
      </c>
      <c r="I1061" s="21" t="s">
        <v>106</v>
      </c>
      <c r="J1061" s="22">
        <v>43650</v>
      </c>
      <c r="K1061" s="23">
        <v>0.65813657407407</v>
      </c>
      <c r="L1061" s="22">
        <v>43650</v>
      </c>
      <c r="M1061" s="23">
        <v>0.65813657407407</v>
      </c>
      <c r="N1061" s="24">
        <v>45</v>
      </c>
      <c r="O1061" s="21" t="s">
        <v>66</v>
      </c>
      <c r="P1061" s="24">
        <f>TotalMov[[#This Row],[Confirmed activ. 3 (ILE03)]]</f>
        <v>45</v>
      </c>
      <c r="Q1061" s="24">
        <v>45</v>
      </c>
      <c r="R1061" s="21" t="s">
        <v>66</v>
      </c>
      <c r="S1061" s="21" t="s">
        <v>72</v>
      </c>
    </row>
    <row r="1062" spans="1:19" x14ac:dyDescent="0.35">
      <c r="A1062" s="21">
        <v>1533460</v>
      </c>
      <c r="B1062" s="53">
        <v>411589</v>
      </c>
      <c r="C1062" s="21">
        <f>VLOOKUP(TotalMov[[#This Row],[Order]],'Total Mov by SS'!B:C,2,0)</f>
        <v>136</v>
      </c>
      <c r="D1062" s="21" t="s">
        <v>107</v>
      </c>
      <c r="E1062" s="21" t="s">
        <v>60</v>
      </c>
      <c r="F1062" s="21" t="s">
        <v>61</v>
      </c>
      <c r="G1062" s="21" t="s">
        <v>90</v>
      </c>
      <c r="H1062" s="21" t="s">
        <v>63</v>
      </c>
      <c r="I1062" s="21" t="s">
        <v>108</v>
      </c>
      <c r="J1062" s="22">
        <v>43643</v>
      </c>
      <c r="K1062" s="23">
        <v>0.47457175925925998</v>
      </c>
      <c r="L1062" s="22">
        <v>43649</v>
      </c>
      <c r="M1062" s="23">
        <v>0.56688657407406995</v>
      </c>
      <c r="N1062" s="25">
        <v>5.5369999999999999</v>
      </c>
      <c r="O1062" s="21" t="s">
        <v>77</v>
      </c>
      <c r="P1062" s="24">
        <f>TotalMov[[#This Row],[Confirmed activ. 3 (ILE03)]]*60</f>
        <v>332.21999999999997</v>
      </c>
      <c r="Q1062" s="24">
        <v>1</v>
      </c>
      <c r="R1062" s="21" t="s">
        <v>66</v>
      </c>
      <c r="S1062" s="21" t="s">
        <v>67</v>
      </c>
    </row>
    <row r="1063" spans="1:19" x14ac:dyDescent="0.35">
      <c r="A1063" s="21">
        <v>1533460</v>
      </c>
      <c r="B1063" s="53">
        <v>411589</v>
      </c>
      <c r="C1063" s="21">
        <f>VLOOKUP(TotalMov[[#This Row],[Order]],'Total Mov by SS'!B:C,2,0)</f>
        <v>136</v>
      </c>
      <c r="D1063" s="21" t="s">
        <v>109</v>
      </c>
      <c r="E1063" s="21" t="s">
        <v>95</v>
      </c>
      <c r="F1063" s="21" t="s">
        <v>83</v>
      </c>
      <c r="G1063" s="21" t="s">
        <v>90</v>
      </c>
      <c r="H1063" s="21" t="s">
        <v>84</v>
      </c>
      <c r="I1063" s="21" t="s">
        <v>110</v>
      </c>
      <c r="J1063" s="22"/>
      <c r="K1063" s="23">
        <v>0</v>
      </c>
      <c r="L1063" s="22"/>
      <c r="M1063" s="23">
        <v>0</v>
      </c>
      <c r="N1063" s="25">
        <v>0</v>
      </c>
      <c r="O1063" s="21" t="s">
        <v>93</v>
      </c>
      <c r="P1063" s="24"/>
      <c r="Q1063" s="24">
        <v>5</v>
      </c>
      <c r="R1063" s="21" t="s">
        <v>66</v>
      </c>
      <c r="S1063" s="21" t="s">
        <v>94</v>
      </c>
    </row>
    <row r="1064" spans="1:19" x14ac:dyDescent="0.35">
      <c r="A1064" s="21">
        <v>1533461</v>
      </c>
      <c r="B1064" s="53">
        <v>411589</v>
      </c>
      <c r="C1064" s="21">
        <f>VLOOKUP(TotalMov[[#This Row],[Order]],'Total Mov by SS'!B:C,2,0)</f>
        <v>136</v>
      </c>
      <c r="D1064" s="21" t="s">
        <v>59</v>
      </c>
      <c r="E1064" s="21" t="s">
        <v>60</v>
      </c>
      <c r="F1064" s="21" t="s">
        <v>83</v>
      </c>
      <c r="G1064" s="21" t="s">
        <v>62</v>
      </c>
      <c r="H1064" s="21" t="s">
        <v>84</v>
      </c>
      <c r="I1064" s="21" t="s">
        <v>111</v>
      </c>
      <c r="J1064" s="22">
        <v>43632</v>
      </c>
      <c r="K1064" s="23">
        <v>2.8680555555560001E-2</v>
      </c>
      <c r="L1064" s="22">
        <v>43633</v>
      </c>
      <c r="M1064" s="23">
        <v>0.26081018518519</v>
      </c>
      <c r="N1064" s="25">
        <v>112.51</v>
      </c>
      <c r="O1064" s="21" t="s">
        <v>66</v>
      </c>
      <c r="P1064" s="24">
        <f>TotalMov[[#This Row],[Confirmed activ. 3 (ILE03)]]</f>
        <v>112.51</v>
      </c>
      <c r="Q1064" s="24">
        <v>40</v>
      </c>
      <c r="R1064" s="21" t="s">
        <v>66</v>
      </c>
      <c r="S1064" s="21" t="s">
        <v>67</v>
      </c>
    </row>
    <row r="1065" spans="1:19" x14ac:dyDescent="0.35">
      <c r="A1065" s="21">
        <v>1533461</v>
      </c>
      <c r="B1065" s="53">
        <v>411589</v>
      </c>
      <c r="C1065" s="21">
        <f>VLOOKUP(TotalMov[[#This Row],[Order]],'Total Mov by SS'!B:C,2,0)</f>
        <v>136</v>
      </c>
      <c r="D1065" s="21" t="s">
        <v>59</v>
      </c>
      <c r="E1065" s="21" t="s">
        <v>68</v>
      </c>
      <c r="F1065" s="21" t="s">
        <v>61</v>
      </c>
      <c r="G1065" s="21" t="s">
        <v>62</v>
      </c>
      <c r="H1065" s="21" t="s">
        <v>63</v>
      </c>
      <c r="I1065" s="21" t="s">
        <v>64</v>
      </c>
      <c r="J1065" s="22">
        <v>43634</v>
      </c>
      <c r="K1065" s="23">
        <v>0.50751157407406999</v>
      </c>
      <c r="L1065" s="22">
        <v>43634</v>
      </c>
      <c r="M1065" s="23">
        <v>0.51296296296295996</v>
      </c>
      <c r="N1065" s="25">
        <v>4.5330000000000004</v>
      </c>
      <c r="O1065" s="21" t="s">
        <v>66</v>
      </c>
      <c r="P1065" s="24">
        <f>TotalMov[[#This Row],[Confirmed activ. 3 (ILE03)]]</f>
        <v>4.5330000000000004</v>
      </c>
      <c r="Q1065" s="24">
        <v>15</v>
      </c>
      <c r="R1065" s="21" t="s">
        <v>66</v>
      </c>
      <c r="S1065" s="21" t="s">
        <v>67</v>
      </c>
    </row>
    <row r="1066" spans="1:19" x14ac:dyDescent="0.35">
      <c r="A1066" s="21">
        <v>1533461</v>
      </c>
      <c r="B1066" s="53">
        <v>411589</v>
      </c>
      <c r="C1066" s="21">
        <f>VLOOKUP(TotalMov[[#This Row],[Order]],'Total Mov by SS'!B:C,2,0)</f>
        <v>136</v>
      </c>
      <c r="D1066" s="21" t="s">
        <v>59</v>
      </c>
      <c r="E1066" s="21" t="s">
        <v>73</v>
      </c>
      <c r="F1066" s="21" t="s">
        <v>69</v>
      </c>
      <c r="G1066" s="21" t="s">
        <v>62</v>
      </c>
      <c r="H1066" s="21" t="s">
        <v>70</v>
      </c>
      <c r="I1066" s="21" t="s">
        <v>71</v>
      </c>
      <c r="J1066" s="22">
        <v>43635</v>
      </c>
      <c r="K1066" s="23">
        <v>0.64307870370370002</v>
      </c>
      <c r="L1066" s="22">
        <v>43635</v>
      </c>
      <c r="M1066" s="23">
        <v>0.64307870370370002</v>
      </c>
      <c r="N1066" s="24">
        <v>20</v>
      </c>
      <c r="O1066" s="21" t="s">
        <v>66</v>
      </c>
      <c r="P1066" s="24">
        <f>TotalMov[[#This Row],[Confirmed activ. 3 (ILE03)]]</f>
        <v>20</v>
      </c>
      <c r="Q1066" s="24">
        <v>20</v>
      </c>
      <c r="R1066" s="21" t="s">
        <v>66</v>
      </c>
      <c r="S1066" s="21" t="s">
        <v>72</v>
      </c>
    </row>
    <row r="1067" spans="1:19" x14ac:dyDescent="0.35">
      <c r="A1067" s="21">
        <v>1533461</v>
      </c>
      <c r="B1067" s="53">
        <v>411589</v>
      </c>
      <c r="C1067" s="21">
        <f>VLOOKUP(TotalMov[[#This Row],[Order]],'Total Mov by SS'!B:C,2,0)</f>
        <v>136</v>
      </c>
      <c r="D1067" s="21" t="s">
        <v>59</v>
      </c>
      <c r="E1067" s="21" t="s">
        <v>75</v>
      </c>
      <c r="F1067" s="21" t="s">
        <v>61</v>
      </c>
      <c r="G1067" s="21" t="s">
        <v>62</v>
      </c>
      <c r="H1067" s="21" t="s">
        <v>63</v>
      </c>
      <c r="I1067" s="21" t="s">
        <v>74</v>
      </c>
      <c r="J1067" s="22">
        <v>43635</v>
      </c>
      <c r="K1067" s="23">
        <v>0.64421296296296005</v>
      </c>
      <c r="L1067" s="22">
        <v>43636</v>
      </c>
      <c r="M1067" s="23">
        <v>0.51276620370369996</v>
      </c>
      <c r="N1067" s="25">
        <v>7.258</v>
      </c>
      <c r="O1067" s="21" t="s">
        <v>77</v>
      </c>
      <c r="P1067" s="24">
        <f>TotalMov[[#This Row],[Confirmed activ. 3 (ILE03)]]*60</f>
        <v>435.48</v>
      </c>
      <c r="Q1067" s="24">
        <v>350</v>
      </c>
      <c r="R1067" s="21" t="s">
        <v>66</v>
      </c>
      <c r="S1067" s="21" t="s">
        <v>67</v>
      </c>
    </row>
    <row r="1068" spans="1:19" x14ac:dyDescent="0.35">
      <c r="A1068" s="21">
        <v>1533461</v>
      </c>
      <c r="B1068" s="53">
        <v>411589</v>
      </c>
      <c r="C1068" s="21">
        <f>VLOOKUP(TotalMov[[#This Row],[Order]],'Total Mov by SS'!B:C,2,0)</f>
        <v>136</v>
      </c>
      <c r="D1068" s="21" t="s">
        <v>59</v>
      </c>
      <c r="E1068" s="21" t="s">
        <v>78</v>
      </c>
      <c r="F1068" s="21" t="s">
        <v>61</v>
      </c>
      <c r="G1068" s="21" t="s">
        <v>62</v>
      </c>
      <c r="H1068" s="21" t="s">
        <v>63</v>
      </c>
      <c r="I1068" s="21" t="s">
        <v>76</v>
      </c>
      <c r="J1068" s="22">
        <v>43636</v>
      </c>
      <c r="K1068" s="23">
        <v>0.51299768518518996</v>
      </c>
      <c r="L1068" s="22">
        <v>43641</v>
      </c>
      <c r="M1068" s="23">
        <v>0.52218750000000003</v>
      </c>
      <c r="N1068" s="25">
        <v>27.905000000000001</v>
      </c>
      <c r="O1068" s="21" t="s">
        <v>77</v>
      </c>
      <c r="P1068" s="24">
        <f>TotalMov[[#This Row],[Confirmed activ. 3 (ILE03)]]*60</f>
        <v>1674.3000000000002</v>
      </c>
      <c r="Q1068" s="24">
        <v>1020</v>
      </c>
      <c r="R1068" s="21" t="s">
        <v>66</v>
      </c>
      <c r="S1068" s="21" t="s">
        <v>67</v>
      </c>
    </row>
    <row r="1069" spans="1:19" x14ac:dyDescent="0.35">
      <c r="A1069" s="21">
        <v>1533461</v>
      </c>
      <c r="B1069" s="53">
        <v>411589</v>
      </c>
      <c r="C1069" s="21">
        <f>VLOOKUP(TotalMov[[#This Row],[Order]],'Total Mov by SS'!B:C,2,0)</f>
        <v>136</v>
      </c>
      <c r="D1069" s="21" t="s">
        <v>59</v>
      </c>
      <c r="E1069" s="21" t="s">
        <v>80</v>
      </c>
      <c r="F1069" s="21" t="s">
        <v>61</v>
      </c>
      <c r="G1069" s="21" t="s">
        <v>62</v>
      </c>
      <c r="H1069" s="21" t="s">
        <v>63</v>
      </c>
      <c r="I1069" s="21" t="s">
        <v>112</v>
      </c>
      <c r="J1069" s="22">
        <v>43641</v>
      </c>
      <c r="K1069" s="23">
        <v>0.52238425925926002</v>
      </c>
      <c r="L1069" s="22">
        <v>43641</v>
      </c>
      <c r="M1069" s="23">
        <v>0.57721064814815004</v>
      </c>
      <c r="N1069" s="25">
        <v>1.3160000000000001</v>
      </c>
      <c r="O1069" s="21" t="s">
        <v>77</v>
      </c>
      <c r="P1069" s="24">
        <f>TotalMov[[#This Row],[Confirmed activ. 3 (ILE03)]]*60</f>
        <v>78.960000000000008</v>
      </c>
      <c r="Q1069" s="24">
        <v>50</v>
      </c>
      <c r="R1069" s="21" t="s">
        <v>66</v>
      </c>
      <c r="S1069" s="21" t="s">
        <v>67</v>
      </c>
    </row>
    <row r="1070" spans="1:19" x14ac:dyDescent="0.35">
      <c r="A1070" s="21">
        <v>1533461</v>
      </c>
      <c r="B1070" s="53">
        <v>411589</v>
      </c>
      <c r="C1070" s="21">
        <f>VLOOKUP(TotalMov[[#This Row],[Order]],'Total Mov by SS'!B:C,2,0)</f>
        <v>136</v>
      </c>
      <c r="D1070" s="21" t="s">
        <v>59</v>
      </c>
      <c r="E1070" s="21" t="s">
        <v>82</v>
      </c>
      <c r="F1070" s="21" t="s">
        <v>89</v>
      </c>
      <c r="G1070" s="21" t="s">
        <v>90</v>
      </c>
      <c r="H1070" s="21" t="s">
        <v>91</v>
      </c>
      <c r="I1070" s="21" t="s">
        <v>92</v>
      </c>
      <c r="J1070" s="22"/>
      <c r="K1070" s="23">
        <v>0</v>
      </c>
      <c r="L1070" s="22"/>
      <c r="M1070" s="23">
        <v>0</v>
      </c>
      <c r="N1070" s="25">
        <v>0</v>
      </c>
      <c r="O1070" s="21" t="s">
        <v>93</v>
      </c>
      <c r="P1070" s="24"/>
      <c r="Q1070" s="24">
        <v>0</v>
      </c>
      <c r="R1070" s="21" t="s">
        <v>66</v>
      </c>
      <c r="S1070" s="21" t="s">
        <v>94</v>
      </c>
    </row>
    <row r="1071" spans="1:19" x14ac:dyDescent="0.35">
      <c r="A1071" s="21">
        <v>1533461</v>
      </c>
      <c r="B1071" s="53">
        <v>411589</v>
      </c>
      <c r="C1071" s="21">
        <f>VLOOKUP(TotalMov[[#This Row],[Order]],'Total Mov by SS'!B:C,2,0)</f>
        <v>136</v>
      </c>
      <c r="D1071" s="21" t="s">
        <v>59</v>
      </c>
      <c r="E1071" s="21" t="s">
        <v>85</v>
      </c>
      <c r="F1071" s="21" t="s">
        <v>69</v>
      </c>
      <c r="G1071" s="21" t="s">
        <v>62</v>
      </c>
      <c r="H1071" s="21" t="s">
        <v>70</v>
      </c>
      <c r="I1071" s="21" t="s">
        <v>79</v>
      </c>
      <c r="J1071" s="22">
        <v>43641</v>
      </c>
      <c r="K1071" s="23">
        <v>0.62717592592592997</v>
      </c>
      <c r="L1071" s="22">
        <v>43641</v>
      </c>
      <c r="M1071" s="23">
        <v>0.62717592592592997</v>
      </c>
      <c r="N1071" s="24">
        <v>20</v>
      </c>
      <c r="O1071" s="21" t="s">
        <v>66</v>
      </c>
      <c r="P1071" s="24">
        <f>TotalMov[[#This Row],[Confirmed activ. 3 (ILE03)]]</f>
        <v>20</v>
      </c>
      <c r="Q1071" s="24">
        <v>20</v>
      </c>
      <c r="R1071" s="21" t="s">
        <v>66</v>
      </c>
      <c r="S1071" s="21" t="s">
        <v>72</v>
      </c>
    </row>
    <row r="1072" spans="1:19" x14ac:dyDescent="0.35">
      <c r="A1072" s="21">
        <v>1533461</v>
      </c>
      <c r="B1072" s="53">
        <v>411589</v>
      </c>
      <c r="C1072" s="21">
        <f>VLOOKUP(TotalMov[[#This Row],[Order]],'Total Mov by SS'!B:C,2,0)</f>
        <v>136</v>
      </c>
      <c r="D1072" s="21" t="s">
        <v>59</v>
      </c>
      <c r="E1072" s="21" t="s">
        <v>88</v>
      </c>
      <c r="F1072" s="21" t="s">
        <v>69</v>
      </c>
      <c r="G1072" s="21" t="s">
        <v>62</v>
      </c>
      <c r="H1072" s="21" t="s">
        <v>70</v>
      </c>
      <c r="I1072" s="21" t="s">
        <v>81</v>
      </c>
      <c r="J1072" s="22">
        <v>43641</v>
      </c>
      <c r="K1072" s="23">
        <v>0.62737268518518996</v>
      </c>
      <c r="L1072" s="22">
        <v>43641</v>
      </c>
      <c r="M1072" s="23">
        <v>0.62737268518518996</v>
      </c>
      <c r="N1072" s="24">
        <v>20</v>
      </c>
      <c r="O1072" s="21" t="s">
        <v>66</v>
      </c>
      <c r="P1072" s="24">
        <f>TotalMov[[#This Row],[Confirmed activ. 3 (ILE03)]]</f>
        <v>20</v>
      </c>
      <c r="Q1072" s="24">
        <v>20</v>
      </c>
      <c r="R1072" s="21" t="s">
        <v>66</v>
      </c>
      <c r="S1072" s="21" t="s">
        <v>72</v>
      </c>
    </row>
    <row r="1073" spans="1:19" x14ac:dyDescent="0.35">
      <c r="A1073" s="21">
        <v>1533461</v>
      </c>
      <c r="B1073" s="53">
        <v>411589</v>
      </c>
      <c r="C1073" s="21">
        <f>VLOOKUP(TotalMov[[#This Row],[Order]],'Total Mov by SS'!B:C,2,0)</f>
        <v>136</v>
      </c>
      <c r="D1073" s="21" t="s">
        <v>59</v>
      </c>
      <c r="E1073" s="21" t="s">
        <v>95</v>
      </c>
      <c r="F1073" s="21" t="s">
        <v>83</v>
      </c>
      <c r="G1073" s="21" t="s">
        <v>62</v>
      </c>
      <c r="H1073" s="21" t="s">
        <v>84</v>
      </c>
      <c r="I1073" s="21" t="s">
        <v>84</v>
      </c>
      <c r="J1073" s="22">
        <v>43641</v>
      </c>
      <c r="K1073" s="23">
        <v>0.72942129629630004</v>
      </c>
      <c r="L1073" s="22">
        <v>43642</v>
      </c>
      <c r="M1073" s="23">
        <v>0.54796296296295999</v>
      </c>
      <c r="N1073" s="25">
        <v>7.0339999999999998</v>
      </c>
      <c r="O1073" s="21" t="s">
        <v>77</v>
      </c>
      <c r="P1073" s="24">
        <f>TotalMov[[#This Row],[Confirmed activ. 3 (ILE03)]]*60</f>
        <v>422.03999999999996</v>
      </c>
      <c r="Q1073" s="24">
        <v>450</v>
      </c>
      <c r="R1073" s="21" t="s">
        <v>66</v>
      </c>
      <c r="S1073" s="21" t="s">
        <v>67</v>
      </c>
    </row>
    <row r="1074" spans="1:19" x14ac:dyDescent="0.35">
      <c r="A1074" s="21">
        <v>1533461</v>
      </c>
      <c r="B1074" s="53">
        <v>411589</v>
      </c>
      <c r="C1074" s="21">
        <f>VLOOKUP(TotalMov[[#This Row],[Order]],'Total Mov by SS'!B:C,2,0)</f>
        <v>136</v>
      </c>
      <c r="D1074" s="21" t="s">
        <v>59</v>
      </c>
      <c r="E1074" s="21" t="s">
        <v>97</v>
      </c>
      <c r="F1074" s="21" t="s">
        <v>86</v>
      </c>
      <c r="G1074" s="21" t="s">
        <v>62</v>
      </c>
      <c r="H1074" s="21" t="s">
        <v>87</v>
      </c>
      <c r="I1074" s="21" t="s">
        <v>87</v>
      </c>
      <c r="J1074" s="22">
        <v>43646</v>
      </c>
      <c r="K1074" s="23">
        <v>0.31517361111110997</v>
      </c>
      <c r="L1074" s="22">
        <v>43646</v>
      </c>
      <c r="M1074" s="23">
        <v>0.31517361111110997</v>
      </c>
      <c r="N1074" s="24">
        <v>20</v>
      </c>
      <c r="O1074" s="21" t="s">
        <v>66</v>
      </c>
      <c r="P1074" s="24">
        <f>TotalMov[[#This Row],[Confirmed activ. 3 (ILE03)]]</f>
        <v>20</v>
      </c>
      <c r="Q1074" s="24">
        <v>20</v>
      </c>
      <c r="R1074" s="21" t="s">
        <v>66</v>
      </c>
      <c r="S1074" s="21" t="s">
        <v>72</v>
      </c>
    </row>
    <row r="1075" spans="1:19" x14ac:dyDescent="0.35">
      <c r="A1075" s="21">
        <v>1533461</v>
      </c>
      <c r="B1075" s="53">
        <v>411589</v>
      </c>
      <c r="C1075" s="21">
        <f>VLOOKUP(TotalMov[[#This Row],[Order]],'Total Mov by SS'!B:C,2,0)</f>
        <v>136</v>
      </c>
      <c r="D1075" s="21" t="s">
        <v>59</v>
      </c>
      <c r="E1075" s="21" t="s">
        <v>99</v>
      </c>
      <c r="F1075" s="21" t="s">
        <v>61</v>
      </c>
      <c r="G1075" s="21" t="s">
        <v>62</v>
      </c>
      <c r="H1075" s="21" t="s">
        <v>63</v>
      </c>
      <c r="I1075" s="21" t="s">
        <v>96</v>
      </c>
      <c r="J1075" s="22">
        <v>43646</v>
      </c>
      <c r="K1075" s="23">
        <v>0.41574074074074002</v>
      </c>
      <c r="L1075" s="22">
        <v>43646</v>
      </c>
      <c r="M1075" s="23">
        <v>0.72481481481481003</v>
      </c>
      <c r="N1075" s="25">
        <v>5.8460000000000001</v>
      </c>
      <c r="O1075" s="21" t="s">
        <v>77</v>
      </c>
      <c r="P1075" s="24">
        <f>TotalMov[[#This Row],[Confirmed activ. 3 (ILE03)]]*60</f>
        <v>350.76</v>
      </c>
      <c r="Q1075" s="24">
        <v>100</v>
      </c>
      <c r="R1075" s="21" t="s">
        <v>66</v>
      </c>
      <c r="S1075" s="21" t="s">
        <v>67</v>
      </c>
    </row>
    <row r="1076" spans="1:19" x14ac:dyDescent="0.35">
      <c r="A1076" s="21">
        <v>1533461</v>
      </c>
      <c r="B1076" s="53">
        <v>411589</v>
      </c>
      <c r="C1076" s="21">
        <f>VLOOKUP(TotalMov[[#This Row],[Order]],'Total Mov by SS'!B:C,2,0)</f>
        <v>136</v>
      </c>
      <c r="D1076" s="21" t="s">
        <v>59</v>
      </c>
      <c r="E1076" s="21" t="s">
        <v>101</v>
      </c>
      <c r="F1076" s="21" t="s">
        <v>69</v>
      </c>
      <c r="G1076" s="21" t="s">
        <v>62</v>
      </c>
      <c r="H1076" s="21" t="s">
        <v>70</v>
      </c>
      <c r="I1076" s="21" t="s">
        <v>98</v>
      </c>
      <c r="J1076" s="22">
        <v>43650</v>
      </c>
      <c r="K1076" s="23">
        <v>0.37663194444443998</v>
      </c>
      <c r="L1076" s="22">
        <v>43650</v>
      </c>
      <c r="M1076" s="23">
        <v>0.37663194444443998</v>
      </c>
      <c r="N1076" s="24">
        <v>20</v>
      </c>
      <c r="O1076" s="21" t="s">
        <v>66</v>
      </c>
      <c r="P1076" s="24">
        <f>TotalMov[[#This Row],[Confirmed activ. 3 (ILE03)]]</f>
        <v>20</v>
      </c>
      <c r="Q1076" s="24">
        <v>20</v>
      </c>
      <c r="R1076" s="21" t="s">
        <v>66</v>
      </c>
      <c r="S1076" s="21" t="s">
        <v>72</v>
      </c>
    </row>
    <row r="1077" spans="1:19" x14ac:dyDescent="0.35">
      <c r="A1077" s="21">
        <v>1533461</v>
      </c>
      <c r="B1077" s="53">
        <v>411589</v>
      </c>
      <c r="C1077" s="21">
        <f>VLOOKUP(TotalMov[[#This Row],[Order]],'Total Mov by SS'!B:C,2,0)</f>
        <v>136</v>
      </c>
      <c r="D1077" s="21" t="s">
        <v>59</v>
      </c>
      <c r="E1077" s="21" t="s">
        <v>104</v>
      </c>
      <c r="F1077" s="21" t="s">
        <v>69</v>
      </c>
      <c r="G1077" s="21" t="s">
        <v>62</v>
      </c>
      <c r="H1077" s="21" t="s">
        <v>70</v>
      </c>
      <c r="I1077" s="21" t="s">
        <v>100</v>
      </c>
      <c r="J1077" s="22">
        <v>43650</v>
      </c>
      <c r="K1077" s="23">
        <v>0.42523148148147999</v>
      </c>
      <c r="L1077" s="22">
        <v>43650</v>
      </c>
      <c r="M1077" s="23">
        <v>0.42523148148147999</v>
      </c>
      <c r="N1077" s="24">
        <v>30</v>
      </c>
      <c r="O1077" s="21" t="s">
        <v>66</v>
      </c>
      <c r="P1077" s="24">
        <f>TotalMov[[#This Row],[Confirmed activ. 3 (ILE03)]]</f>
        <v>30</v>
      </c>
      <c r="Q1077" s="24">
        <v>30</v>
      </c>
      <c r="R1077" s="21" t="s">
        <v>66</v>
      </c>
      <c r="S1077" s="21" t="s">
        <v>72</v>
      </c>
    </row>
    <row r="1078" spans="1:19" x14ac:dyDescent="0.35">
      <c r="A1078" s="21">
        <v>1533461</v>
      </c>
      <c r="B1078" s="53">
        <v>411589</v>
      </c>
      <c r="C1078" s="21">
        <f>VLOOKUP(TotalMov[[#This Row],[Order]],'Total Mov by SS'!B:C,2,0)</f>
        <v>136</v>
      </c>
      <c r="D1078" s="21" t="s">
        <v>59</v>
      </c>
      <c r="E1078" s="21" t="s">
        <v>113</v>
      </c>
      <c r="F1078" s="21" t="s">
        <v>102</v>
      </c>
      <c r="G1078" s="21" t="s">
        <v>62</v>
      </c>
      <c r="H1078" s="21" t="s">
        <v>100</v>
      </c>
      <c r="I1078" s="21" t="s">
        <v>103</v>
      </c>
      <c r="J1078" s="22">
        <v>43650</v>
      </c>
      <c r="K1078" s="23">
        <v>0.4252662037037</v>
      </c>
      <c r="L1078" s="22">
        <v>43650</v>
      </c>
      <c r="M1078" s="23">
        <v>0.4252662037037</v>
      </c>
      <c r="N1078" s="24">
        <v>30</v>
      </c>
      <c r="O1078" s="21" t="s">
        <v>66</v>
      </c>
      <c r="P1078" s="24">
        <f>TotalMov[[#This Row],[Confirmed activ. 3 (ILE03)]]</f>
        <v>30</v>
      </c>
      <c r="Q1078" s="24">
        <v>30</v>
      </c>
      <c r="R1078" s="21" t="s">
        <v>66</v>
      </c>
      <c r="S1078" s="21" t="s">
        <v>72</v>
      </c>
    </row>
    <row r="1079" spans="1:19" x14ac:dyDescent="0.35">
      <c r="A1079" s="21">
        <v>1533461</v>
      </c>
      <c r="B1079" s="53">
        <v>411589</v>
      </c>
      <c r="C1079" s="21">
        <f>VLOOKUP(TotalMov[[#This Row],[Order]],'Total Mov by SS'!B:C,2,0)</f>
        <v>136</v>
      </c>
      <c r="D1079" s="21" t="s">
        <v>59</v>
      </c>
      <c r="E1079" s="21" t="s">
        <v>114</v>
      </c>
      <c r="F1079" s="21" t="s">
        <v>102</v>
      </c>
      <c r="G1079" s="21" t="s">
        <v>105</v>
      </c>
      <c r="H1079" s="21" t="s">
        <v>100</v>
      </c>
      <c r="I1079" s="21" t="s">
        <v>106</v>
      </c>
      <c r="J1079" s="22">
        <v>43650</v>
      </c>
      <c r="K1079" s="23">
        <v>0.64686342592593005</v>
      </c>
      <c r="L1079" s="22">
        <v>43650</v>
      </c>
      <c r="M1079" s="23">
        <v>0.64686342592593005</v>
      </c>
      <c r="N1079" s="24">
        <v>45</v>
      </c>
      <c r="O1079" s="21" t="s">
        <v>66</v>
      </c>
      <c r="P1079" s="24">
        <f>TotalMov[[#This Row],[Confirmed activ. 3 (ILE03)]]</f>
        <v>45</v>
      </c>
      <c r="Q1079" s="24">
        <v>45</v>
      </c>
      <c r="R1079" s="21" t="s">
        <v>66</v>
      </c>
      <c r="S1079" s="21" t="s">
        <v>72</v>
      </c>
    </row>
    <row r="1080" spans="1:19" x14ac:dyDescent="0.35">
      <c r="A1080" s="21">
        <v>1533461</v>
      </c>
      <c r="B1080" s="53">
        <v>411589</v>
      </c>
      <c r="C1080" s="21">
        <f>VLOOKUP(TotalMov[[#This Row],[Order]],'Total Mov by SS'!B:C,2,0)</f>
        <v>136</v>
      </c>
      <c r="D1080" s="21" t="s">
        <v>107</v>
      </c>
      <c r="E1080" s="21" t="s">
        <v>60</v>
      </c>
      <c r="F1080" s="21" t="s">
        <v>61</v>
      </c>
      <c r="G1080" s="21" t="s">
        <v>90</v>
      </c>
      <c r="H1080" s="21" t="s">
        <v>63</v>
      </c>
      <c r="I1080" s="21" t="s">
        <v>108</v>
      </c>
      <c r="J1080" s="22">
        <v>43646</v>
      </c>
      <c r="K1080" s="23">
        <v>0.32553240740741002</v>
      </c>
      <c r="L1080" s="22">
        <v>43649</v>
      </c>
      <c r="M1080" s="23">
        <v>0.56688657407406995</v>
      </c>
      <c r="N1080" s="25">
        <v>5.8609999999999998</v>
      </c>
      <c r="O1080" s="21" t="s">
        <v>77</v>
      </c>
      <c r="P1080" s="24">
        <f>TotalMov[[#This Row],[Confirmed activ. 3 (ILE03)]]*60</f>
        <v>351.65999999999997</v>
      </c>
      <c r="Q1080" s="24">
        <v>1</v>
      </c>
      <c r="R1080" s="21" t="s">
        <v>66</v>
      </c>
      <c r="S1080" s="21" t="s">
        <v>67</v>
      </c>
    </row>
    <row r="1081" spans="1:19" x14ac:dyDescent="0.35">
      <c r="A1081" s="21">
        <v>1533461</v>
      </c>
      <c r="B1081" s="53">
        <v>411589</v>
      </c>
      <c r="C1081" s="21">
        <f>VLOOKUP(TotalMov[[#This Row],[Order]],'Total Mov by SS'!B:C,2,0)</f>
        <v>136</v>
      </c>
      <c r="D1081" s="21" t="s">
        <v>109</v>
      </c>
      <c r="E1081" s="21" t="s">
        <v>95</v>
      </c>
      <c r="F1081" s="21" t="s">
        <v>83</v>
      </c>
      <c r="G1081" s="21" t="s">
        <v>90</v>
      </c>
      <c r="H1081" s="21" t="s">
        <v>84</v>
      </c>
      <c r="I1081" s="21" t="s">
        <v>110</v>
      </c>
      <c r="J1081" s="22"/>
      <c r="K1081" s="23">
        <v>0</v>
      </c>
      <c r="L1081" s="22"/>
      <c r="M1081" s="23">
        <v>0</v>
      </c>
      <c r="N1081" s="25">
        <v>0</v>
      </c>
      <c r="O1081" s="21" t="s">
        <v>93</v>
      </c>
      <c r="P1081" s="24"/>
      <c r="Q1081" s="24">
        <v>5</v>
      </c>
      <c r="R1081" s="21" t="s">
        <v>66</v>
      </c>
      <c r="S1081" s="21" t="s">
        <v>94</v>
      </c>
    </row>
    <row r="1082" spans="1:19" x14ac:dyDescent="0.35">
      <c r="A1082" s="21">
        <v>1533701</v>
      </c>
      <c r="B1082" s="53">
        <v>411589</v>
      </c>
      <c r="C1082" s="21">
        <f>VLOOKUP(TotalMov[[#This Row],[Order]],'Total Mov by SS'!B:C,2,0)</f>
        <v>131</v>
      </c>
      <c r="D1082" s="21" t="s">
        <v>59</v>
      </c>
      <c r="E1082" s="21" t="s">
        <v>60</v>
      </c>
      <c r="F1082" s="21" t="s">
        <v>83</v>
      </c>
      <c r="G1082" s="21" t="s">
        <v>62</v>
      </c>
      <c r="H1082" s="21" t="s">
        <v>84</v>
      </c>
      <c r="I1082" s="21" t="s">
        <v>111</v>
      </c>
      <c r="J1082" s="22">
        <v>43634</v>
      </c>
      <c r="K1082" s="23">
        <v>0.94641203703704002</v>
      </c>
      <c r="L1082" s="22">
        <v>43635</v>
      </c>
      <c r="M1082" s="23">
        <v>0.25712962962962999</v>
      </c>
      <c r="N1082" s="25">
        <v>1.5429999999999999</v>
      </c>
      <c r="O1082" s="21" t="s">
        <v>77</v>
      </c>
      <c r="P1082" s="24">
        <f>TotalMov[[#This Row],[Confirmed activ. 3 (ILE03)]]*60</f>
        <v>92.58</v>
      </c>
      <c r="Q1082" s="24">
        <v>40</v>
      </c>
      <c r="R1082" s="21" t="s">
        <v>66</v>
      </c>
      <c r="S1082" s="21" t="s">
        <v>67</v>
      </c>
    </row>
    <row r="1083" spans="1:19" x14ac:dyDescent="0.35">
      <c r="A1083" s="21">
        <v>1533701</v>
      </c>
      <c r="B1083" s="53">
        <v>411589</v>
      </c>
      <c r="C1083" s="21">
        <f>VLOOKUP(TotalMov[[#This Row],[Order]],'Total Mov by SS'!B:C,2,0)</f>
        <v>131</v>
      </c>
      <c r="D1083" s="21" t="s">
        <v>59</v>
      </c>
      <c r="E1083" s="21" t="s">
        <v>68</v>
      </c>
      <c r="F1083" s="21" t="s">
        <v>61</v>
      </c>
      <c r="G1083" s="21" t="s">
        <v>62</v>
      </c>
      <c r="H1083" s="21" t="s">
        <v>63</v>
      </c>
      <c r="I1083" s="21" t="s">
        <v>64</v>
      </c>
      <c r="J1083" s="22">
        <v>43639</v>
      </c>
      <c r="K1083" s="23">
        <v>0.50371527777778002</v>
      </c>
      <c r="L1083" s="22">
        <v>43639</v>
      </c>
      <c r="M1083" s="23">
        <v>0.54314814814815005</v>
      </c>
      <c r="N1083" s="25">
        <v>56.783000000000001</v>
      </c>
      <c r="O1083" s="21" t="s">
        <v>66</v>
      </c>
      <c r="P1083" s="24">
        <f>TotalMov[[#This Row],[Confirmed activ. 3 (ILE03)]]</f>
        <v>56.783000000000001</v>
      </c>
      <c r="Q1083" s="24">
        <v>15</v>
      </c>
      <c r="R1083" s="21" t="s">
        <v>66</v>
      </c>
      <c r="S1083" s="21" t="s">
        <v>67</v>
      </c>
    </row>
    <row r="1084" spans="1:19" x14ac:dyDescent="0.35">
      <c r="A1084" s="21">
        <v>1533701</v>
      </c>
      <c r="B1084" s="53">
        <v>411589</v>
      </c>
      <c r="C1084" s="21">
        <f>VLOOKUP(TotalMov[[#This Row],[Order]],'Total Mov by SS'!B:C,2,0)</f>
        <v>131</v>
      </c>
      <c r="D1084" s="21" t="s">
        <v>59</v>
      </c>
      <c r="E1084" s="21" t="s">
        <v>73</v>
      </c>
      <c r="F1084" s="21" t="s">
        <v>69</v>
      </c>
      <c r="G1084" s="21" t="s">
        <v>62</v>
      </c>
      <c r="H1084" s="21" t="s">
        <v>70</v>
      </c>
      <c r="I1084" s="21" t="s">
        <v>71</v>
      </c>
      <c r="J1084" s="22">
        <v>43639</v>
      </c>
      <c r="K1084" s="23">
        <v>0.55103009259258995</v>
      </c>
      <c r="L1084" s="22">
        <v>43639</v>
      </c>
      <c r="M1084" s="23">
        <v>0.55103009259258995</v>
      </c>
      <c r="N1084" s="24">
        <v>20</v>
      </c>
      <c r="O1084" s="21" t="s">
        <v>66</v>
      </c>
      <c r="P1084" s="24">
        <f>TotalMov[[#This Row],[Confirmed activ. 3 (ILE03)]]</f>
        <v>20</v>
      </c>
      <c r="Q1084" s="24">
        <v>20</v>
      </c>
      <c r="R1084" s="21" t="s">
        <v>66</v>
      </c>
      <c r="S1084" s="21" t="s">
        <v>72</v>
      </c>
    </row>
    <row r="1085" spans="1:19" x14ac:dyDescent="0.35">
      <c r="A1085" s="21">
        <v>1533701</v>
      </c>
      <c r="B1085" s="53">
        <v>411589</v>
      </c>
      <c r="C1085" s="21">
        <f>VLOOKUP(TotalMov[[#This Row],[Order]],'Total Mov by SS'!B:C,2,0)</f>
        <v>131</v>
      </c>
      <c r="D1085" s="21" t="s">
        <v>59</v>
      </c>
      <c r="E1085" s="21" t="s">
        <v>75</v>
      </c>
      <c r="F1085" s="21" t="s">
        <v>61</v>
      </c>
      <c r="G1085" s="21" t="s">
        <v>62</v>
      </c>
      <c r="H1085" s="21" t="s">
        <v>63</v>
      </c>
      <c r="I1085" s="21" t="s">
        <v>74</v>
      </c>
      <c r="J1085" s="22">
        <v>43639</v>
      </c>
      <c r="K1085" s="23">
        <v>0.55503472222221995</v>
      </c>
      <c r="L1085" s="22">
        <v>43639</v>
      </c>
      <c r="M1085" s="23">
        <v>0.74531250000000004</v>
      </c>
      <c r="N1085" s="25">
        <v>4.5670000000000002</v>
      </c>
      <c r="O1085" s="21" t="s">
        <v>77</v>
      </c>
      <c r="P1085" s="24">
        <f>TotalMov[[#This Row],[Confirmed activ. 3 (ILE03)]]*60</f>
        <v>274.02</v>
      </c>
      <c r="Q1085" s="24">
        <v>290</v>
      </c>
      <c r="R1085" s="21" t="s">
        <v>66</v>
      </c>
      <c r="S1085" s="21" t="s">
        <v>67</v>
      </c>
    </row>
    <row r="1086" spans="1:19" x14ac:dyDescent="0.35">
      <c r="A1086" s="21">
        <v>1533701</v>
      </c>
      <c r="B1086" s="53">
        <v>411589</v>
      </c>
      <c r="C1086" s="21">
        <f>VLOOKUP(TotalMov[[#This Row],[Order]],'Total Mov by SS'!B:C,2,0)</f>
        <v>131</v>
      </c>
      <c r="D1086" s="21" t="s">
        <v>59</v>
      </c>
      <c r="E1086" s="21" t="s">
        <v>78</v>
      </c>
      <c r="F1086" s="21" t="s">
        <v>61</v>
      </c>
      <c r="G1086" s="21" t="s">
        <v>62</v>
      </c>
      <c r="H1086" s="21" t="s">
        <v>63</v>
      </c>
      <c r="I1086" s="21" t="s">
        <v>76</v>
      </c>
      <c r="J1086" s="22">
        <v>43640</v>
      </c>
      <c r="K1086" s="23">
        <v>0.31435185185184999</v>
      </c>
      <c r="L1086" s="22">
        <v>43643</v>
      </c>
      <c r="M1086" s="23">
        <v>0.55881944444443998</v>
      </c>
      <c r="N1086" s="25">
        <v>35.85</v>
      </c>
      <c r="O1086" s="21" t="s">
        <v>77</v>
      </c>
      <c r="P1086" s="24">
        <f>TotalMov[[#This Row],[Confirmed activ. 3 (ILE03)]]*60</f>
        <v>2151</v>
      </c>
      <c r="Q1086" s="24">
        <v>1040</v>
      </c>
      <c r="R1086" s="21" t="s">
        <v>66</v>
      </c>
      <c r="S1086" s="21" t="s">
        <v>67</v>
      </c>
    </row>
    <row r="1087" spans="1:19" x14ac:dyDescent="0.35">
      <c r="A1087" s="21">
        <v>1533701</v>
      </c>
      <c r="B1087" s="53">
        <v>411589</v>
      </c>
      <c r="C1087" s="21">
        <f>VLOOKUP(TotalMov[[#This Row],[Order]],'Total Mov by SS'!B:C,2,0)</f>
        <v>131</v>
      </c>
      <c r="D1087" s="21" t="s">
        <v>59</v>
      </c>
      <c r="E1087" s="21" t="s">
        <v>80</v>
      </c>
      <c r="F1087" s="21" t="s">
        <v>61</v>
      </c>
      <c r="G1087" s="21" t="s">
        <v>62</v>
      </c>
      <c r="H1087" s="21" t="s">
        <v>63</v>
      </c>
      <c r="I1087" s="21" t="s">
        <v>112</v>
      </c>
      <c r="J1087" s="22">
        <v>43643</v>
      </c>
      <c r="K1087" s="23">
        <v>0.55902777777778001</v>
      </c>
      <c r="L1087" s="22">
        <v>43643</v>
      </c>
      <c r="M1087" s="23">
        <v>0.58018518518519002</v>
      </c>
      <c r="N1087" s="25">
        <v>30.466999999999999</v>
      </c>
      <c r="O1087" s="21" t="s">
        <v>66</v>
      </c>
      <c r="P1087" s="24">
        <f>TotalMov[[#This Row],[Confirmed activ. 3 (ILE03)]]</f>
        <v>30.466999999999999</v>
      </c>
      <c r="Q1087" s="24">
        <v>50</v>
      </c>
      <c r="R1087" s="21" t="s">
        <v>66</v>
      </c>
      <c r="S1087" s="21" t="s">
        <v>67</v>
      </c>
    </row>
    <row r="1088" spans="1:19" x14ac:dyDescent="0.35">
      <c r="A1088" s="21">
        <v>1533701</v>
      </c>
      <c r="B1088" s="53">
        <v>411589</v>
      </c>
      <c r="C1088" s="21">
        <f>VLOOKUP(TotalMov[[#This Row],[Order]],'Total Mov by SS'!B:C,2,0)</f>
        <v>131</v>
      </c>
      <c r="D1088" s="21" t="s">
        <v>59</v>
      </c>
      <c r="E1088" s="21" t="s">
        <v>82</v>
      </c>
      <c r="F1088" s="21" t="s">
        <v>89</v>
      </c>
      <c r="G1088" s="21" t="s">
        <v>90</v>
      </c>
      <c r="H1088" s="21" t="s">
        <v>91</v>
      </c>
      <c r="I1088" s="21" t="s">
        <v>92</v>
      </c>
      <c r="J1088" s="22"/>
      <c r="K1088" s="23">
        <v>0</v>
      </c>
      <c r="L1088" s="22"/>
      <c r="M1088" s="23">
        <v>0</v>
      </c>
      <c r="N1088" s="25">
        <v>0</v>
      </c>
      <c r="O1088" s="21" t="s">
        <v>93</v>
      </c>
      <c r="P1088" s="24"/>
      <c r="Q1088" s="24">
        <v>0</v>
      </c>
      <c r="R1088" s="21" t="s">
        <v>66</v>
      </c>
      <c r="S1088" s="21" t="s">
        <v>94</v>
      </c>
    </row>
    <row r="1089" spans="1:19" x14ac:dyDescent="0.35">
      <c r="A1089" s="21">
        <v>1533701</v>
      </c>
      <c r="B1089" s="53">
        <v>411589</v>
      </c>
      <c r="C1089" s="21">
        <f>VLOOKUP(TotalMov[[#This Row],[Order]],'Total Mov by SS'!B:C,2,0)</f>
        <v>131</v>
      </c>
      <c r="D1089" s="21" t="s">
        <v>59</v>
      </c>
      <c r="E1089" s="21" t="s">
        <v>85</v>
      </c>
      <c r="F1089" s="21" t="s">
        <v>69</v>
      </c>
      <c r="G1089" s="21" t="s">
        <v>62</v>
      </c>
      <c r="H1089" s="21" t="s">
        <v>70</v>
      </c>
      <c r="I1089" s="21" t="s">
        <v>79</v>
      </c>
      <c r="J1089" s="22">
        <v>43643</v>
      </c>
      <c r="K1089" s="23">
        <v>0.60997685185185002</v>
      </c>
      <c r="L1089" s="22">
        <v>43643</v>
      </c>
      <c r="M1089" s="23">
        <v>0.60997685185185002</v>
      </c>
      <c r="N1089" s="24">
        <v>20</v>
      </c>
      <c r="O1089" s="21" t="s">
        <v>66</v>
      </c>
      <c r="P1089" s="24">
        <f>TotalMov[[#This Row],[Confirmed activ. 3 (ILE03)]]</f>
        <v>20</v>
      </c>
      <c r="Q1089" s="24">
        <v>20</v>
      </c>
      <c r="R1089" s="21" t="s">
        <v>66</v>
      </c>
      <c r="S1089" s="21" t="s">
        <v>72</v>
      </c>
    </row>
    <row r="1090" spans="1:19" x14ac:dyDescent="0.35">
      <c r="A1090" s="21">
        <v>1533701</v>
      </c>
      <c r="B1090" s="53">
        <v>411589</v>
      </c>
      <c r="C1090" s="21">
        <f>VLOOKUP(TotalMov[[#This Row],[Order]],'Total Mov by SS'!B:C,2,0)</f>
        <v>131</v>
      </c>
      <c r="D1090" s="21" t="s">
        <v>59</v>
      </c>
      <c r="E1090" s="21" t="s">
        <v>88</v>
      </c>
      <c r="F1090" s="21" t="s">
        <v>69</v>
      </c>
      <c r="G1090" s="21" t="s">
        <v>62</v>
      </c>
      <c r="H1090" s="21" t="s">
        <v>70</v>
      </c>
      <c r="I1090" s="21" t="s">
        <v>81</v>
      </c>
      <c r="J1090" s="22">
        <v>43643</v>
      </c>
      <c r="K1090" s="23">
        <v>0.61006944444444</v>
      </c>
      <c r="L1090" s="22">
        <v>43643</v>
      </c>
      <c r="M1090" s="23">
        <v>0.61006944444444</v>
      </c>
      <c r="N1090" s="24">
        <v>20</v>
      </c>
      <c r="O1090" s="21" t="s">
        <v>66</v>
      </c>
      <c r="P1090" s="24">
        <f>TotalMov[[#This Row],[Confirmed activ. 3 (ILE03)]]</f>
        <v>20</v>
      </c>
      <c r="Q1090" s="24">
        <v>20</v>
      </c>
      <c r="R1090" s="21" t="s">
        <v>66</v>
      </c>
      <c r="S1090" s="21" t="s">
        <v>72</v>
      </c>
    </row>
    <row r="1091" spans="1:19" x14ac:dyDescent="0.35">
      <c r="A1091" s="21">
        <v>1533701</v>
      </c>
      <c r="B1091" s="53">
        <v>411589</v>
      </c>
      <c r="C1091" s="21">
        <f>VLOOKUP(TotalMov[[#This Row],[Order]],'Total Mov by SS'!B:C,2,0)</f>
        <v>131</v>
      </c>
      <c r="D1091" s="21" t="s">
        <v>59</v>
      </c>
      <c r="E1091" s="21" t="s">
        <v>95</v>
      </c>
      <c r="F1091" s="21" t="s">
        <v>83</v>
      </c>
      <c r="G1091" s="21" t="s">
        <v>62</v>
      </c>
      <c r="H1091" s="21" t="s">
        <v>84</v>
      </c>
      <c r="I1091" s="21" t="s">
        <v>84</v>
      </c>
      <c r="J1091" s="22">
        <v>43643</v>
      </c>
      <c r="K1091" s="23">
        <v>0.62331018518518999</v>
      </c>
      <c r="L1091" s="22">
        <v>43645</v>
      </c>
      <c r="M1091" s="23">
        <v>0.53719907407406997</v>
      </c>
      <c r="N1091" s="25">
        <v>8.282</v>
      </c>
      <c r="O1091" s="21" t="s">
        <v>77</v>
      </c>
      <c r="P1091" s="24">
        <f>TotalMov[[#This Row],[Confirmed activ. 3 (ILE03)]]*60</f>
        <v>496.92</v>
      </c>
      <c r="Q1091" s="24">
        <v>450</v>
      </c>
      <c r="R1091" s="21" t="s">
        <v>66</v>
      </c>
      <c r="S1091" s="21" t="s">
        <v>67</v>
      </c>
    </row>
    <row r="1092" spans="1:19" x14ac:dyDescent="0.35">
      <c r="A1092" s="21">
        <v>1533701</v>
      </c>
      <c r="B1092" s="53">
        <v>411589</v>
      </c>
      <c r="C1092" s="21">
        <f>VLOOKUP(TotalMov[[#This Row],[Order]],'Total Mov by SS'!B:C,2,0)</f>
        <v>131</v>
      </c>
      <c r="D1092" s="21" t="s">
        <v>59</v>
      </c>
      <c r="E1092" s="21" t="s">
        <v>97</v>
      </c>
      <c r="F1092" s="21" t="s">
        <v>86</v>
      </c>
      <c r="G1092" s="21" t="s">
        <v>62</v>
      </c>
      <c r="H1092" s="21" t="s">
        <v>87</v>
      </c>
      <c r="I1092" s="21" t="s">
        <v>87</v>
      </c>
      <c r="J1092" s="22">
        <v>43646</v>
      </c>
      <c r="K1092" s="23">
        <v>0.32111111111111001</v>
      </c>
      <c r="L1092" s="22">
        <v>43646</v>
      </c>
      <c r="M1092" s="23">
        <v>0.32111111111111001</v>
      </c>
      <c r="N1092" s="24">
        <v>20</v>
      </c>
      <c r="O1092" s="21" t="s">
        <v>66</v>
      </c>
      <c r="P1092" s="24">
        <f>TotalMov[[#This Row],[Confirmed activ. 3 (ILE03)]]</f>
        <v>20</v>
      </c>
      <c r="Q1092" s="24">
        <v>20</v>
      </c>
      <c r="R1092" s="21" t="s">
        <v>66</v>
      </c>
      <c r="S1092" s="21" t="s">
        <v>72</v>
      </c>
    </row>
    <row r="1093" spans="1:19" x14ac:dyDescent="0.35">
      <c r="A1093" s="21">
        <v>1533701</v>
      </c>
      <c r="B1093" s="53">
        <v>411589</v>
      </c>
      <c r="C1093" s="21">
        <f>VLOOKUP(TotalMov[[#This Row],[Order]],'Total Mov by SS'!B:C,2,0)</f>
        <v>131</v>
      </c>
      <c r="D1093" s="21" t="s">
        <v>59</v>
      </c>
      <c r="E1093" s="21" t="s">
        <v>99</v>
      </c>
      <c r="F1093" s="21" t="s">
        <v>61</v>
      </c>
      <c r="G1093" s="21" t="s">
        <v>62</v>
      </c>
      <c r="H1093" s="21" t="s">
        <v>63</v>
      </c>
      <c r="I1093" s="21" t="s">
        <v>96</v>
      </c>
      <c r="J1093" s="22">
        <v>43648</v>
      </c>
      <c r="K1093" s="23">
        <v>0.37569444444444</v>
      </c>
      <c r="L1093" s="22">
        <v>43648</v>
      </c>
      <c r="M1093" s="23">
        <v>0.39828703703703999</v>
      </c>
      <c r="N1093" s="25">
        <v>6.633</v>
      </c>
      <c r="O1093" s="21" t="s">
        <v>66</v>
      </c>
      <c r="P1093" s="24">
        <f>TotalMov[[#This Row],[Confirmed activ. 3 (ILE03)]]</f>
        <v>6.633</v>
      </c>
      <c r="Q1093" s="24">
        <v>100</v>
      </c>
      <c r="R1093" s="21" t="s">
        <v>66</v>
      </c>
      <c r="S1093" s="21" t="s">
        <v>67</v>
      </c>
    </row>
    <row r="1094" spans="1:19" x14ac:dyDescent="0.35">
      <c r="A1094" s="21">
        <v>1533701</v>
      </c>
      <c r="B1094" s="53">
        <v>411589</v>
      </c>
      <c r="C1094" s="21">
        <f>VLOOKUP(TotalMov[[#This Row],[Order]],'Total Mov by SS'!B:C,2,0)</f>
        <v>131</v>
      </c>
      <c r="D1094" s="21" t="s">
        <v>59</v>
      </c>
      <c r="E1094" s="21" t="s">
        <v>101</v>
      </c>
      <c r="F1094" s="21" t="s">
        <v>69</v>
      </c>
      <c r="G1094" s="21" t="s">
        <v>62</v>
      </c>
      <c r="H1094" s="21" t="s">
        <v>70</v>
      </c>
      <c r="I1094" s="21" t="s">
        <v>98</v>
      </c>
      <c r="J1094" s="22">
        <v>43653</v>
      </c>
      <c r="K1094" s="23">
        <v>0.69738425925925995</v>
      </c>
      <c r="L1094" s="22">
        <v>43653</v>
      </c>
      <c r="M1094" s="23">
        <v>0.69738425925925995</v>
      </c>
      <c r="N1094" s="24">
        <v>20</v>
      </c>
      <c r="O1094" s="21" t="s">
        <v>66</v>
      </c>
      <c r="P1094" s="24">
        <f>TotalMov[[#This Row],[Confirmed activ. 3 (ILE03)]]</f>
        <v>20</v>
      </c>
      <c r="Q1094" s="24">
        <v>20</v>
      </c>
      <c r="R1094" s="21" t="s">
        <v>66</v>
      </c>
      <c r="S1094" s="21" t="s">
        <v>72</v>
      </c>
    </row>
    <row r="1095" spans="1:19" x14ac:dyDescent="0.35">
      <c r="A1095" s="21">
        <v>1533701</v>
      </c>
      <c r="B1095" s="53">
        <v>411589</v>
      </c>
      <c r="C1095" s="21">
        <f>VLOOKUP(TotalMov[[#This Row],[Order]],'Total Mov by SS'!B:C,2,0)</f>
        <v>131</v>
      </c>
      <c r="D1095" s="21" t="s">
        <v>59</v>
      </c>
      <c r="E1095" s="21" t="s">
        <v>104</v>
      </c>
      <c r="F1095" s="21" t="s">
        <v>69</v>
      </c>
      <c r="G1095" s="21" t="s">
        <v>62</v>
      </c>
      <c r="H1095" s="21" t="s">
        <v>70</v>
      </c>
      <c r="I1095" s="21" t="s">
        <v>100</v>
      </c>
      <c r="J1095" s="22">
        <v>43653</v>
      </c>
      <c r="K1095" s="23">
        <v>0.69746527777778</v>
      </c>
      <c r="L1095" s="22">
        <v>43653</v>
      </c>
      <c r="M1095" s="23">
        <v>0.69746527777778</v>
      </c>
      <c r="N1095" s="24">
        <v>30</v>
      </c>
      <c r="O1095" s="21" t="s">
        <v>66</v>
      </c>
      <c r="P1095" s="24">
        <f>TotalMov[[#This Row],[Confirmed activ. 3 (ILE03)]]</f>
        <v>30</v>
      </c>
      <c r="Q1095" s="24">
        <v>30</v>
      </c>
      <c r="R1095" s="21" t="s">
        <v>66</v>
      </c>
      <c r="S1095" s="21" t="s">
        <v>72</v>
      </c>
    </row>
    <row r="1096" spans="1:19" x14ac:dyDescent="0.35">
      <c r="A1096" s="21">
        <v>1533701</v>
      </c>
      <c r="B1096" s="53">
        <v>411589</v>
      </c>
      <c r="C1096" s="21">
        <f>VLOOKUP(TotalMov[[#This Row],[Order]],'Total Mov by SS'!B:C,2,0)</f>
        <v>131</v>
      </c>
      <c r="D1096" s="21" t="s">
        <v>59</v>
      </c>
      <c r="E1096" s="21" t="s">
        <v>113</v>
      </c>
      <c r="F1096" s="21" t="s">
        <v>102</v>
      </c>
      <c r="G1096" s="21" t="s">
        <v>62</v>
      </c>
      <c r="H1096" s="21" t="s">
        <v>100</v>
      </c>
      <c r="I1096" s="21" t="s">
        <v>103</v>
      </c>
      <c r="J1096" s="22">
        <v>43653</v>
      </c>
      <c r="K1096" s="23">
        <v>0.69754629629630005</v>
      </c>
      <c r="L1096" s="22">
        <v>43653</v>
      </c>
      <c r="M1096" s="23">
        <v>0.69754629629630005</v>
      </c>
      <c r="N1096" s="24">
        <v>30</v>
      </c>
      <c r="O1096" s="21" t="s">
        <v>66</v>
      </c>
      <c r="P1096" s="24">
        <f>TotalMov[[#This Row],[Confirmed activ. 3 (ILE03)]]</f>
        <v>30</v>
      </c>
      <c r="Q1096" s="24">
        <v>30</v>
      </c>
      <c r="R1096" s="21" t="s">
        <v>66</v>
      </c>
      <c r="S1096" s="21" t="s">
        <v>72</v>
      </c>
    </row>
    <row r="1097" spans="1:19" x14ac:dyDescent="0.35">
      <c r="A1097" s="21">
        <v>1533701</v>
      </c>
      <c r="B1097" s="53">
        <v>411589</v>
      </c>
      <c r="C1097" s="21">
        <f>VLOOKUP(TotalMov[[#This Row],[Order]],'Total Mov by SS'!B:C,2,0)</f>
        <v>131</v>
      </c>
      <c r="D1097" s="21" t="s">
        <v>59</v>
      </c>
      <c r="E1097" s="21" t="s">
        <v>114</v>
      </c>
      <c r="F1097" s="21" t="s">
        <v>102</v>
      </c>
      <c r="G1097" s="21" t="s">
        <v>105</v>
      </c>
      <c r="H1097" s="21" t="s">
        <v>100</v>
      </c>
      <c r="I1097" s="21" t="s">
        <v>106</v>
      </c>
      <c r="J1097" s="22">
        <v>43653</v>
      </c>
      <c r="K1097" s="23">
        <v>0.71243055555556001</v>
      </c>
      <c r="L1097" s="22">
        <v>43653</v>
      </c>
      <c r="M1097" s="23">
        <v>0.71243055555556001</v>
      </c>
      <c r="N1097" s="24">
        <v>45</v>
      </c>
      <c r="O1097" s="21" t="s">
        <v>66</v>
      </c>
      <c r="P1097" s="24">
        <f>TotalMov[[#This Row],[Confirmed activ. 3 (ILE03)]]</f>
        <v>45</v>
      </c>
      <c r="Q1097" s="24">
        <v>45</v>
      </c>
      <c r="R1097" s="21" t="s">
        <v>66</v>
      </c>
      <c r="S1097" s="21" t="s">
        <v>72</v>
      </c>
    </row>
    <row r="1098" spans="1:19" x14ac:dyDescent="0.35">
      <c r="A1098" s="21">
        <v>1533701</v>
      </c>
      <c r="B1098" s="53">
        <v>411589</v>
      </c>
      <c r="C1098" s="21">
        <f>VLOOKUP(TotalMov[[#This Row],[Order]],'Total Mov by SS'!B:C,2,0)</f>
        <v>131</v>
      </c>
      <c r="D1098" s="21" t="s">
        <v>107</v>
      </c>
      <c r="E1098" s="21" t="s">
        <v>60</v>
      </c>
      <c r="F1098" s="21" t="s">
        <v>61</v>
      </c>
      <c r="G1098" s="21" t="s">
        <v>90</v>
      </c>
      <c r="H1098" s="21" t="s">
        <v>63</v>
      </c>
      <c r="I1098" s="21" t="s">
        <v>108</v>
      </c>
      <c r="J1098" s="22">
        <v>43646</v>
      </c>
      <c r="K1098" s="23">
        <v>0.32414351851852002</v>
      </c>
      <c r="L1098" s="22">
        <v>43647</v>
      </c>
      <c r="M1098" s="23">
        <v>0.61793981481480997</v>
      </c>
      <c r="N1098" s="25">
        <v>8.6110000000000007</v>
      </c>
      <c r="O1098" s="21" t="s">
        <v>77</v>
      </c>
      <c r="P1098" s="24">
        <f>TotalMov[[#This Row],[Confirmed activ. 3 (ILE03)]]*60</f>
        <v>516.66000000000008</v>
      </c>
      <c r="Q1098" s="24">
        <v>1</v>
      </c>
      <c r="R1098" s="21" t="s">
        <v>66</v>
      </c>
      <c r="S1098" s="21" t="s">
        <v>67</v>
      </c>
    </row>
    <row r="1099" spans="1:19" x14ac:dyDescent="0.35">
      <c r="A1099" s="21">
        <v>1533701</v>
      </c>
      <c r="B1099" s="53">
        <v>411589</v>
      </c>
      <c r="C1099" s="21">
        <f>VLOOKUP(TotalMov[[#This Row],[Order]],'Total Mov by SS'!B:C,2,0)</f>
        <v>131</v>
      </c>
      <c r="D1099" s="21" t="s">
        <v>109</v>
      </c>
      <c r="E1099" s="21" t="s">
        <v>95</v>
      </c>
      <c r="F1099" s="21" t="s">
        <v>83</v>
      </c>
      <c r="G1099" s="21" t="s">
        <v>90</v>
      </c>
      <c r="H1099" s="21" t="s">
        <v>84</v>
      </c>
      <c r="I1099" s="21" t="s">
        <v>110</v>
      </c>
      <c r="J1099" s="22">
        <v>43643</v>
      </c>
      <c r="K1099" s="23">
        <v>0.63347222222221999</v>
      </c>
      <c r="L1099" s="22">
        <v>43643</v>
      </c>
      <c r="M1099" s="23">
        <v>0.88741898148148002</v>
      </c>
      <c r="N1099" s="25">
        <v>6.0949999999999998</v>
      </c>
      <c r="O1099" s="21" t="s">
        <v>77</v>
      </c>
      <c r="P1099" s="24">
        <f>TotalMov[[#This Row],[Confirmed activ. 3 (ILE03)]]*60</f>
        <v>365.7</v>
      </c>
      <c r="Q1099" s="24">
        <v>5</v>
      </c>
      <c r="R1099" s="21" t="s">
        <v>66</v>
      </c>
      <c r="S1099" s="21" t="s">
        <v>67</v>
      </c>
    </row>
    <row r="1100" spans="1:19" x14ac:dyDescent="0.35">
      <c r="A1100" s="21">
        <v>1533702</v>
      </c>
      <c r="B1100" s="53">
        <v>411589</v>
      </c>
      <c r="C1100" s="21">
        <f>VLOOKUP(TotalMov[[#This Row],[Order]],'Total Mov by SS'!B:C,2,0)</f>
        <v>131</v>
      </c>
      <c r="D1100" s="21" t="s">
        <v>59</v>
      </c>
      <c r="E1100" s="21" t="s">
        <v>60</v>
      </c>
      <c r="F1100" s="21" t="s">
        <v>83</v>
      </c>
      <c r="G1100" s="21" t="s">
        <v>62</v>
      </c>
      <c r="H1100" s="21" t="s">
        <v>84</v>
      </c>
      <c r="I1100" s="21" t="s">
        <v>111</v>
      </c>
      <c r="J1100" s="22">
        <v>43635</v>
      </c>
      <c r="K1100" s="23">
        <v>0.95597222222222</v>
      </c>
      <c r="L1100" s="22">
        <v>43636</v>
      </c>
      <c r="M1100" s="23">
        <v>6.3912037037040001E-2</v>
      </c>
      <c r="N1100" s="25">
        <v>26.55</v>
      </c>
      <c r="O1100" s="21" t="s">
        <v>66</v>
      </c>
      <c r="P1100" s="24">
        <f>TotalMov[[#This Row],[Confirmed activ. 3 (ILE03)]]</f>
        <v>26.55</v>
      </c>
      <c r="Q1100" s="24">
        <v>40</v>
      </c>
      <c r="R1100" s="21" t="s">
        <v>66</v>
      </c>
      <c r="S1100" s="21" t="s">
        <v>67</v>
      </c>
    </row>
    <row r="1101" spans="1:19" x14ac:dyDescent="0.35">
      <c r="A1101" s="21">
        <v>1533702</v>
      </c>
      <c r="B1101" s="53">
        <v>411589</v>
      </c>
      <c r="C1101" s="21">
        <f>VLOOKUP(TotalMov[[#This Row],[Order]],'Total Mov by SS'!B:C,2,0)</f>
        <v>131</v>
      </c>
      <c r="D1101" s="21" t="s">
        <v>59</v>
      </c>
      <c r="E1101" s="21" t="s">
        <v>68</v>
      </c>
      <c r="F1101" s="21" t="s">
        <v>61</v>
      </c>
      <c r="G1101" s="21" t="s">
        <v>62</v>
      </c>
      <c r="H1101" s="21" t="s">
        <v>63</v>
      </c>
      <c r="I1101" s="21" t="s">
        <v>64</v>
      </c>
      <c r="J1101" s="22">
        <v>43639</v>
      </c>
      <c r="K1101" s="23">
        <v>0.57549768518518996</v>
      </c>
      <c r="L1101" s="22">
        <v>43639</v>
      </c>
      <c r="M1101" s="23">
        <v>0.578125</v>
      </c>
      <c r="N1101" s="25">
        <v>3.7829999999999999</v>
      </c>
      <c r="O1101" s="21" t="s">
        <v>66</v>
      </c>
      <c r="P1101" s="24">
        <f>TotalMov[[#This Row],[Confirmed activ. 3 (ILE03)]]</f>
        <v>3.7829999999999999</v>
      </c>
      <c r="Q1101" s="24">
        <v>15</v>
      </c>
      <c r="R1101" s="21" t="s">
        <v>66</v>
      </c>
      <c r="S1101" s="21" t="s">
        <v>67</v>
      </c>
    </row>
    <row r="1102" spans="1:19" x14ac:dyDescent="0.35">
      <c r="A1102" s="21">
        <v>1533702</v>
      </c>
      <c r="B1102" s="53">
        <v>411589</v>
      </c>
      <c r="C1102" s="21">
        <f>VLOOKUP(TotalMov[[#This Row],[Order]],'Total Mov by SS'!B:C,2,0)</f>
        <v>131</v>
      </c>
      <c r="D1102" s="21" t="s">
        <v>59</v>
      </c>
      <c r="E1102" s="21" t="s">
        <v>73</v>
      </c>
      <c r="F1102" s="21" t="s">
        <v>69</v>
      </c>
      <c r="G1102" s="21" t="s">
        <v>62</v>
      </c>
      <c r="H1102" s="21" t="s">
        <v>70</v>
      </c>
      <c r="I1102" s="21" t="s">
        <v>71</v>
      </c>
      <c r="J1102" s="22">
        <v>43639</v>
      </c>
      <c r="K1102" s="23">
        <v>0.61163194444444002</v>
      </c>
      <c r="L1102" s="22">
        <v>43639</v>
      </c>
      <c r="M1102" s="23">
        <v>0.61163194444444002</v>
      </c>
      <c r="N1102" s="24">
        <v>20</v>
      </c>
      <c r="O1102" s="21" t="s">
        <v>66</v>
      </c>
      <c r="P1102" s="24">
        <f>TotalMov[[#This Row],[Confirmed activ. 3 (ILE03)]]</f>
        <v>20</v>
      </c>
      <c r="Q1102" s="24">
        <v>20</v>
      </c>
      <c r="R1102" s="21" t="s">
        <v>66</v>
      </c>
      <c r="S1102" s="21" t="s">
        <v>72</v>
      </c>
    </row>
    <row r="1103" spans="1:19" x14ac:dyDescent="0.35">
      <c r="A1103" s="21">
        <v>1533702</v>
      </c>
      <c r="B1103" s="53">
        <v>411589</v>
      </c>
      <c r="C1103" s="21">
        <f>VLOOKUP(TotalMov[[#This Row],[Order]],'Total Mov by SS'!B:C,2,0)</f>
        <v>131</v>
      </c>
      <c r="D1103" s="21" t="s">
        <v>59</v>
      </c>
      <c r="E1103" s="21" t="s">
        <v>75</v>
      </c>
      <c r="F1103" s="21" t="s">
        <v>61</v>
      </c>
      <c r="G1103" s="21" t="s">
        <v>62</v>
      </c>
      <c r="H1103" s="21" t="s">
        <v>63</v>
      </c>
      <c r="I1103" s="21" t="s">
        <v>74</v>
      </c>
      <c r="J1103" s="22">
        <v>43639</v>
      </c>
      <c r="K1103" s="23">
        <v>0.68407407407406995</v>
      </c>
      <c r="L1103" s="22">
        <v>43639</v>
      </c>
      <c r="M1103" s="23">
        <v>0.74446759259258999</v>
      </c>
      <c r="N1103" s="25">
        <v>1.4490000000000001</v>
      </c>
      <c r="O1103" s="21" t="s">
        <v>77</v>
      </c>
      <c r="P1103" s="24">
        <f>TotalMov[[#This Row],[Confirmed activ. 3 (ILE03)]]*60</f>
        <v>86.94</v>
      </c>
      <c r="Q1103" s="24">
        <v>350</v>
      </c>
      <c r="R1103" s="21" t="s">
        <v>66</v>
      </c>
      <c r="S1103" s="21" t="s">
        <v>67</v>
      </c>
    </row>
    <row r="1104" spans="1:19" x14ac:dyDescent="0.35">
      <c r="A1104" s="21">
        <v>1533702</v>
      </c>
      <c r="B1104" s="53">
        <v>411589</v>
      </c>
      <c r="C1104" s="21">
        <f>VLOOKUP(TotalMov[[#This Row],[Order]],'Total Mov by SS'!B:C,2,0)</f>
        <v>131</v>
      </c>
      <c r="D1104" s="21" t="s">
        <v>59</v>
      </c>
      <c r="E1104" s="21" t="s">
        <v>78</v>
      </c>
      <c r="F1104" s="21" t="s">
        <v>61</v>
      </c>
      <c r="G1104" s="21" t="s">
        <v>62</v>
      </c>
      <c r="H1104" s="21" t="s">
        <v>63</v>
      </c>
      <c r="I1104" s="21" t="s">
        <v>76</v>
      </c>
      <c r="J1104" s="22">
        <v>43640</v>
      </c>
      <c r="K1104" s="23">
        <v>0.31579861111111002</v>
      </c>
      <c r="L1104" s="22">
        <v>43643</v>
      </c>
      <c r="M1104" s="23">
        <v>0.65843750000000001</v>
      </c>
      <c r="N1104" s="25">
        <v>28.911000000000001</v>
      </c>
      <c r="O1104" s="21" t="s">
        <v>77</v>
      </c>
      <c r="P1104" s="24">
        <f>TotalMov[[#This Row],[Confirmed activ. 3 (ILE03)]]*60</f>
        <v>1734.66</v>
      </c>
      <c r="Q1104" s="24">
        <v>1020</v>
      </c>
      <c r="R1104" s="21" t="s">
        <v>66</v>
      </c>
      <c r="S1104" s="21" t="s">
        <v>67</v>
      </c>
    </row>
    <row r="1105" spans="1:19" x14ac:dyDescent="0.35">
      <c r="A1105" s="21">
        <v>1533702</v>
      </c>
      <c r="B1105" s="53">
        <v>411589</v>
      </c>
      <c r="C1105" s="21">
        <f>VLOOKUP(TotalMov[[#This Row],[Order]],'Total Mov by SS'!B:C,2,0)</f>
        <v>131</v>
      </c>
      <c r="D1105" s="21" t="s">
        <v>59</v>
      </c>
      <c r="E1105" s="21" t="s">
        <v>80</v>
      </c>
      <c r="F1105" s="21" t="s">
        <v>61</v>
      </c>
      <c r="G1105" s="21" t="s">
        <v>62</v>
      </c>
      <c r="H1105" s="21" t="s">
        <v>63</v>
      </c>
      <c r="I1105" s="21" t="s">
        <v>112</v>
      </c>
      <c r="J1105" s="22">
        <v>43646</v>
      </c>
      <c r="K1105" s="23">
        <v>0.31715277777778</v>
      </c>
      <c r="L1105" s="22">
        <v>43647</v>
      </c>
      <c r="M1105" s="23">
        <v>0.64548611111110998</v>
      </c>
      <c r="N1105" s="25">
        <v>18.125</v>
      </c>
      <c r="O1105" s="21" t="s">
        <v>77</v>
      </c>
      <c r="P1105" s="24">
        <f>TotalMov[[#This Row],[Confirmed activ. 3 (ILE03)]]*60</f>
        <v>1087.5</v>
      </c>
      <c r="Q1105" s="24">
        <v>50</v>
      </c>
      <c r="R1105" s="21" t="s">
        <v>66</v>
      </c>
      <c r="S1105" s="21" t="s">
        <v>67</v>
      </c>
    </row>
    <row r="1106" spans="1:19" x14ac:dyDescent="0.35">
      <c r="A1106" s="21">
        <v>1533702</v>
      </c>
      <c r="B1106" s="53">
        <v>411589</v>
      </c>
      <c r="C1106" s="21">
        <f>VLOOKUP(TotalMov[[#This Row],[Order]],'Total Mov by SS'!B:C,2,0)</f>
        <v>131</v>
      </c>
      <c r="D1106" s="21" t="s">
        <v>59</v>
      </c>
      <c r="E1106" s="21" t="s">
        <v>82</v>
      </c>
      <c r="F1106" s="21" t="s">
        <v>89</v>
      </c>
      <c r="G1106" s="21" t="s">
        <v>90</v>
      </c>
      <c r="H1106" s="21" t="s">
        <v>91</v>
      </c>
      <c r="I1106" s="21" t="s">
        <v>92</v>
      </c>
      <c r="J1106" s="22"/>
      <c r="K1106" s="23">
        <v>0</v>
      </c>
      <c r="L1106" s="22"/>
      <c r="M1106" s="23">
        <v>0</v>
      </c>
      <c r="N1106" s="25">
        <v>0</v>
      </c>
      <c r="O1106" s="21" t="s">
        <v>93</v>
      </c>
      <c r="P1106" s="24"/>
      <c r="Q1106" s="24">
        <v>0</v>
      </c>
      <c r="R1106" s="21" t="s">
        <v>66</v>
      </c>
      <c r="S1106" s="21" t="s">
        <v>94</v>
      </c>
    </row>
    <row r="1107" spans="1:19" x14ac:dyDescent="0.35">
      <c r="A1107" s="21">
        <v>1533702</v>
      </c>
      <c r="B1107" s="53">
        <v>411589</v>
      </c>
      <c r="C1107" s="21">
        <f>VLOOKUP(TotalMov[[#This Row],[Order]],'Total Mov by SS'!B:C,2,0)</f>
        <v>131</v>
      </c>
      <c r="D1107" s="21" t="s">
        <v>59</v>
      </c>
      <c r="E1107" s="21" t="s">
        <v>85</v>
      </c>
      <c r="F1107" s="21" t="s">
        <v>69</v>
      </c>
      <c r="G1107" s="21" t="s">
        <v>62</v>
      </c>
      <c r="H1107" s="21" t="s">
        <v>70</v>
      </c>
      <c r="I1107" s="21" t="s">
        <v>79</v>
      </c>
      <c r="J1107" s="22">
        <v>43647</v>
      </c>
      <c r="K1107" s="23">
        <v>0.67108796296296003</v>
      </c>
      <c r="L1107" s="22">
        <v>43647</v>
      </c>
      <c r="M1107" s="23">
        <v>0.67108796296296003</v>
      </c>
      <c r="N1107" s="24">
        <v>20</v>
      </c>
      <c r="O1107" s="21" t="s">
        <v>66</v>
      </c>
      <c r="P1107" s="24">
        <f>TotalMov[[#This Row],[Confirmed activ. 3 (ILE03)]]</f>
        <v>20</v>
      </c>
      <c r="Q1107" s="24">
        <v>20</v>
      </c>
      <c r="R1107" s="21" t="s">
        <v>66</v>
      </c>
      <c r="S1107" s="21" t="s">
        <v>72</v>
      </c>
    </row>
    <row r="1108" spans="1:19" x14ac:dyDescent="0.35">
      <c r="A1108" s="21">
        <v>1533702</v>
      </c>
      <c r="B1108" s="53">
        <v>411589</v>
      </c>
      <c r="C1108" s="21">
        <f>VLOOKUP(TotalMov[[#This Row],[Order]],'Total Mov by SS'!B:C,2,0)</f>
        <v>131</v>
      </c>
      <c r="D1108" s="21" t="s">
        <v>59</v>
      </c>
      <c r="E1108" s="21" t="s">
        <v>88</v>
      </c>
      <c r="F1108" s="21" t="s">
        <v>69</v>
      </c>
      <c r="G1108" s="21" t="s">
        <v>62</v>
      </c>
      <c r="H1108" s="21" t="s">
        <v>70</v>
      </c>
      <c r="I1108" s="21" t="s">
        <v>81</v>
      </c>
      <c r="J1108" s="22">
        <v>43647</v>
      </c>
      <c r="K1108" s="23">
        <v>0.67122685185185005</v>
      </c>
      <c r="L1108" s="22">
        <v>43647</v>
      </c>
      <c r="M1108" s="23">
        <v>0.67122685185185005</v>
      </c>
      <c r="N1108" s="24">
        <v>20</v>
      </c>
      <c r="O1108" s="21" t="s">
        <v>66</v>
      </c>
      <c r="P1108" s="24">
        <f>TotalMov[[#This Row],[Confirmed activ. 3 (ILE03)]]</f>
        <v>20</v>
      </c>
      <c r="Q1108" s="24">
        <v>20</v>
      </c>
      <c r="R1108" s="21" t="s">
        <v>66</v>
      </c>
      <c r="S1108" s="21" t="s">
        <v>72</v>
      </c>
    </row>
    <row r="1109" spans="1:19" x14ac:dyDescent="0.35">
      <c r="A1109" s="21">
        <v>1533702</v>
      </c>
      <c r="B1109" s="53">
        <v>411589</v>
      </c>
      <c r="C1109" s="21">
        <f>VLOOKUP(TotalMov[[#This Row],[Order]],'Total Mov by SS'!B:C,2,0)</f>
        <v>131</v>
      </c>
      <c r="D1109" s="21" t="s">
        <v>59</v>
      </c>
      <c r="E1109" s="21" t="s">
        <v>95</v>
      </c>
      <c r="F1109" s="21" t="s">
        <v>83</v>
      </c>
      <c r="G1109" s="21" t="s">
        <v>62</v>
      </c>
      <c r="H1109" s="21" t="s">
        <v>84</v>
      </c>
      <c r="I1109" s="21" t="s">
        <v>84</v>
      </c>
      <c r="J1109" s="22">
        <v>43647</v>
      </c>
      <c r="K1109" s="23">
        <v>0.67467592592592995</v>
      </c>
      <c r="L1109" s="22">
        <v>43647</v>
      </c>
      <c r="M1109" s="23">
        <v>0.85532407407406996</v>
      </c>
      <c r="N1109" s="25">
        <v>237.50700000000001</v>
      </c>
      <c r="O1109" s="21" t="s">
        <v>66</v>
      </c>
      <c r="P1109" s="24">
        <f>TotalMov[[#This Row],[Confirmed activ. 3 (ILE03)]]</f>
        <v>237.50700000000001</v>
      </c>
      <c r="Q1109" s="24">
        <v>450</v>
      </c>
      <c r="R1109" s="21" t="s">
        <v>66</v>
      </c>
      <c r="S1109" s="21" t="s">
        <v>67</v>
      </c>
    </row>
    <row r="1110" spans="1:19" x14ac:dyDescent="0.35">
      <c r="A1110" s="21">
        <v>1533702</v>
      </c>
      <c r="B1110" s="53">
        <v>411589</v>
      </c>
      <c r="C1110" s="21">
        <f>VLOOKUP(TotalMov[[#This Row],[Order]],'Total Mov by SS'!B:C,2,0)</f>
        <v>131</v>
      </c>
      <c r="D1110" s="21" t="s">
        <v>59</v>
      </c>
      <c r="E1110" s="21" t="s">
        <v>97</v>
      </c>
      <c r="F1110" s="21" t="s">
        <v>86</v>
      </c>
      <c r="G1110" s="21" t="s">
        <v>62</v>
      </c>
      <c r="H1110" s="21" t="s">
        <v>87</v>
      </c>
      <c r="I1110" s="21" t="s">
        <v>87</v>
      </c>
      <c r="J1110" s="22">
        <v>43650</v>
      </c>
      <c r="K1110" s="23">
        <v>0.32670138888889</v>
      </c>
      <c r="L1110" s="22">
        <v>43650</v>
      </c>
      <c r="M1110" s="23">
        <v>0.32670138888889</v>
      </c>
      <c r="N1110" s="24">
        <v>20</v>
      </c>
      <c r="O1110" s="21" t="s">
        <v>66</v>
      </c>
      <c r="P1110" s="24">
        <f>TotalMov[[#This Row],[Confirmed activ. 3 (ILE03)]]</f>
        <v>20</v>
      </c>
      <c r="Q1110" s="24">
        <v>20</v>
      </c>
      <c r="R1110" s="21" t="s">
        <v>66</v>
      </c>
      <c r="S1110" s="21" t="s">
        <v>72</v>
      </c>
    </row>
    <row r="1111" spans="1:19" x14ac:dyDescent="0.35">
      <c r="A1111" s="21">
        <v>1533702</v>
      </c>
      <c r="B1111" s="53">
        <v>411589</v>
      </c>
      <c r="C1111" s="21">
        <f>VLOOKUP(TotalMov[[#This Row],[Order]],'Total Mov by SS'!B:C,2,0)</f>
        <v>131</v>
      </c>
      <c r="D1111" s="21" t="s">
        <v>59</v>
      </c>
      <c r="E1111" s="21" t="s">
        <v>99</v>
      </c>
      <c r="F1111" s="21" t="s">
        <v>61</v>
      </c>
      <c r="G1111" s="21" t="s">
        <v>62</v>
      </c>
      <c r="H1111" s="21" t="s">
        <v>63</v>
      </c>
      <c r="I1111" s="21" t="s">
        <v>96</v>
      </c>
      <c r="J1111" s="22">
        <v>43650</v>
      </c>
      <c r="K1111" s="23">
        <v>0.36861111111111</v>
      </c>
      <c r="L1111" s="22">
        <v>43650</v>
      </c>
      <c r="M1111" s="23">
        <v>0.48973379629629998</v>
      </c>
      <c r="N1111" s="25">
        <v>44.267000000000003</v>
      </c>
      <c r="O1111" s="21" t="s">
        <v>66</v>
      </c>
      <c r="P1111" s="24">
        <f>TotalMov[[#This Row],[Confirmed activ. 3 (ILE03)]]</f>
        <v>44.267000000000003</v>
      </c>
      <c r="Q1111" s="24">
        <v>100</v>
      </c>
      <c r="R1111" s="21" t="s">
        <v>66</v>
      </c>
      <c r="S1111" s="21" t="s">
        <v>67</v>
      </c>
    </row>
    <row r="1112" spans="1:19" x14ac:dyDescent="0.35">
      <c r="A1112" s="21">
        <v>1533702</v>
      </c>
      <c r="B1112" s="53">
        <v>411589</v>
      </c>
      <c r="C1112" s="21">
        <f>VLOOKUP(TotalMov[[#This Row],[Order]],'Total Mov by SS'!B:C,2,0)</f>
        <v>131</v>
      </c>
      <c r="D1112" s="21" t="s">
        <v>59</v>
      </c>
      <c r="E1112" s="21" t="s">
        <v>101</v>
      </c>
      <c r="F1112" s="21" t="s">
        <v>69</v>
      </c>
      <c r="G1112" s="21" t="s">
        <v>62</v>
      </c>
      <c r="H1112" s="21" t="s">
        <v>70</v>
      </c>
      <c r="I1112" s="21" t="s">
        <v>98</v>
      </c>
      <c r="J1112" s="22">
        <v>43653</v>
      </c>
      <c r="K1112" s="23">
        <v>0.62833333333332997</v>
      </c>
      <c r="L1112" s="22">
        <v>43653</v>
      </c>
      <c r="M1112" s="23">
        <v>0.62833333333332997</v>
      </c>
      <c r="N1112" s="24">
        <v>20</v>
      </c>
      <c r="O1112" s="21" t="s">
        <v>66</v>
      </c>
      <c r="P1112" s="24">
        <f>TotalMov[[#This Row],[Confirmed activ. 3 (ILE03)]]</f>
        <v>20</v>
      </c>
      <c r="Q1112" s="24">
        <v>20</v>
      </c>
      <c r="R1112" s="21" t="s">
        <v>66</v>
      </c>
      <c r="S1112" s="21" t="s">
        <v>72</v>
      </c>
    </row>
    <row r="1113" spans="1:19" x14ac:dyDescent="0.35">
      <c r="A1113" s="21">
        <v>1533702</v>
      </c>
      <c r="B1113" s="53">
        <v>411589</v>
      </c>
      <c r="C1113" s="21">
        <f>VLOOKUP(TotalMov[[#This Row],[Order]],'Total Mov by SS'!B:C,2,0)</f>
        <v>131</v>
      </c>
      <c r="D1113" s="21" t="s">
        <v>59</v>
      </c>
      <c r="E1113" s="21" t="s">
        <v>104</v>
      </c>
      <c r="F1113" s="21" t="s">
        <v>69</v>
      </c>
      <c r="G1113" s="21" t="s">
        <v>62</v>
      </c>
      <c r="H1113" s="21" t="s">
        <v>70</v>
      </c>
      <c r="I1113" s="21" t="s">
        <v>100</v>
      </c>
      <c r="J1113" s="22">
        <v>43653</v>
      </c>
      <c r="K1113" s="23">
        <v>0.69774305555556004</v>
      </c>
      <c r="L1113" s="22">
        <v>43653</v>
      </c>
      <c r="M1113" s="23">
        <v>0.69774305555556004</v>
      </c>
      <c r="N1113" s="24">
        <v>30</v>
      </c>
      <c r="O1113" s="21" t="s">
        <v>66</v>
      </c>
      <c r="P1113" s="24">
        <f>TotalMov[[#This Row],[Confirmed activ. 3 (ILE03)]]</f>
        <v>30</v>
      </c>
      <c r="Q1113" s="24">
        <v>30</v>
      </c>
      <c r="R1113" s="21" t="s">
        <v>66</v>
      </c>
      <c r="S1113" s="21" t="s">
        <v>72</v>
      </c>
    </row>
    <row r="1114" spans="1:19" x14ac:dyDescent="0.35">
      <c r="A1114" s="21">
        <v>1533702</v>
      </c>
      <c r="B1114" s="53">
        <v>411589</v>
      </c>
      <c r="C1114" s="21">
        <f>VLOOKUP(TotalMov[[#This Row],[Order]],'Total Mov by SS'!B:C,2,0)</f>
        <v>131</v>
      </c>
      <c r="D1114" s="21" t="s">
        <v>59</v>
      </c>
      <c r="E1114" s="21" t="s">
        <v>113</v>
      </c>
      <c r="F1114" s="21" t="s">
        <v>102</v>
      </c>
      <c r="G1114" s="21" t="s">
        <v>62</v>
      </c>
      <c r="H1114" s="21" t="s">
        <v>100</v>
      </c>
      <c r="I1114" s="21" t="s">
        <v>103</v>
      </c>
      <c r="J1114" s="22">
        <v>43653</v>
      </c>
      <c r="K1114" s="23">
        <v>0.69782407407406999</v>
      </c>
      <c r="L1114" s="22">
        <v>43653</v>
      </c>
      <c r="M1114" s="23">
        <v>0.69782407407406999</v>
      </c>
      <c r="N1114" s="24">
        <v>30</v>
      </c>
      <c r="O1114" s="21" t="s">
        <v>66</v>
      </c>
      <c r="P1114" s="24">
        <f>TotalMov[[#This Row],[Confirmed activ. 3 (ILE03)]]</f>
        <v>30</v>
      </c>
      <c r="Q1114" s="24">
        <v>30</v>
      </c>
      <c r="R1114" s="21" t="s">
        <v>66</v>
      </c>
      <c r="S1114" s="21" t="s">
        <v>72</v>
      </c>
    </row>
    <row r="1115" spans="1:19" x14ac:dyDescent="0.35">
      <c r="A1115" s="21">
        <v>1533702</v>
      </c>
      <c r="B1115" s="53">
        <v>411589</v>
      </c>
      <c r="C1115" s="21">
        <f>VLOOKUP(TotalMov[[#This Row],[Order]],'Total Mov by SS'!B:C,2,0)</f>
        <v>131</v>
      </c>
      <c r="D1115" s="21" t="s">
        <v>59</v>
      </c>
      <c r="E1115" s="21" t="s">
        <v>114</v>
      </c>
      <c r="F1115" s="21" t="s">
        <v>102</v>
      </c>
      <c r="G1115" s="21" t="s">
        <v>105</v>
      </c>
      <c r="H1115" s="21" t="s">
        <v>100</v>
      </c>
      <c r="I1115" s="21" t="s">
        <v>106</v>
      </c>
      <c r="J1115" s="22">
        <v>43653</v>
      </c>
      <c r="K1115" s="23">
        <v>0.71265046296295997</v>
      </c>
      <c r="L1115" s="22">
        <v>43653</v>
      </c>
      <c r="M1115" s="23">
        <v>0.71265046296295997</v>
      </c>
      <c r="N1115" s="24">
        <v>45</v>
      </c>
      <c r="O1115" s="21" t="s">
        <v>66</v>
      </c>
      <c r="P1115" s="24">
        <f>TotalMov[[#This Row],[Confirmed activ. 3 (ILE03)]]</f>
        <v>45</v>
      </c>
      <c r="Q1115" s="24">
        <v>45</v>
      </c>
      <c r="R1115" s="21" t="s">
        <v>66</v>
      </c>
      <c r="S1115" s="21" t="s">
        <v>72</v>
      </c>
    </row>
    <row r="1116" spans="1:19" x14ac:dyDescent="0.35">
      <c r="A1116" s="21">
        <v>1533702</v>
      </c>
      <c r="B1116" s="53">
        <v>411589</v>
      </c>
      <c r="C1116" s="21">
        <f>VLOOKUP(TotalMov[[#This Row],[Order]],'Total Mov by SS'!B:C,2,0)</f>
        <v>131</v>
      </c>
      <c r="D1116" s="21" t="s">
        <v>107</v>
      </c>
      <c r="E1116" s="21" t="s">
        <v>60</v>
      </c>
      <c r="F1116" s="21" t="s">
        <v>61</v>
      </c>
      <c r="G1116" s="21" t="s">
        <v>90</v>
      </c>
      <c r="H1116" s="21" t="s">
        <v>63</v>
      </c>
      <c r="I1116" s="21" t="s">
        <v>108</v>
      </c>
      <c r="J1116" s="22">
        <v>43649</v>
      </c>
      <c r="K1116" s="23">
        <v>0.33545138888888998</v>
      </c>
      <c r="L1116" s="22">
        <v>43649</v>
      </c>
      <c r="M1116" s="23">
        <v>0.74629629629630001</v>
      </c>
      <c r="N1116" s="25">
        <v>9.86</v>
      </c>
      <c r="O1116" s="21" t="s">
        <v>77</v>
      </c>
      <c r="P1116" s="24">
        <f>TotalMov[[#This Row],[Confirmed activ. 3 (ILE03)]]*60</f>
        <v>591.59999999999991</v>
      </c>
      <c r="Q1116" s="24">
        <v>1</v>
      </c>
      <c r="R1116" s="21" t="s">
        <v>66</v>
      </c>
      <c r="S1116" s="21" t="s">
        <v>67</v>
      </c>
    </row>
    <row r="1117" spans="1:19" x14ac:dyDescent="0.35">
      <c r="A1117" s="21">
        <v>1533702</v>
      </c>
      <c r="B1117" s="53">
        <v>411589</v>
      </c>
      <c r="C1117" s="21">
        <f>VLOOKUP(TotalMov[[#This Row],[Order]],'Total Mov by SS'!B:C,2,0)</f>
        <v>131</v>
      </c>
      <c r="D1117" s="21" t="s">
        <v>109</v>
      </c>
      <c r="E1117" s="21" t="s">
        <v>95</v>
      </c>
      <c r="F1117" s="21" t="s">
        <v>83</v>
      </c>
      <c r="G1117" s="21" t="s">
        <v>90</v>
      </c>
      <c r="H1117" s="21" t="s">
        <v>84</v>
      </c>
      <c r="I1117" s="21" t="s">
        <v>110</v>
      </c>
      <c r="J1117" s="22"/>
      <c r="K1117" s="23">
        <v>0</v>
      </c>
      <c r="L1117" s="22"/>
      <c r="M1117" s="23">
        <v>0</v>
      </c>
      <c r="N1117" s="25">
        <v>0</v>
      </c>
      <c r="O1117" s="21" t="s">
        <v>93</v>
      </c>
      <c r="P1117" s="24"/>
      <c r="Q1117" s="24">
        <v>5</v>
      </c>
      <c r="R1117" s="21" t="s">
        <v>66</v>
      </c>
      <c r="S1117" s="21" t="s">
        <v>94</v>
      </c>
    </row>
    <row r="1118" spans="1:19" x14ac:dyDescent="0.35">
      <c r="A1118" s="21">
        <v>1533705</v>
      </c>
      <c r="B1118" s="53">
        <v>411589</v>
      </c>
      <c r="C1118" s="21">
        <f>VLOOKUP(TotalMov[[#This Row],[Order]],'Total Mov by SS'!B:C,2,0)</f>
        <v>131</v>
      </c>
      <c r="D1118" s="21" t="s">
        <v>59</v>
      </c>
      <c r="E1118" s="21" t="s">
        <v>60</v>
      </c>
      <c r="F1118" s="21" t="s">
        <v>83</v>
      </c>
      <c r="G1118" s="21" t="s">
        <v>62</v>
      </c>
      <c r="H1118" s="21" t="s">
        <v>84</v>
      </c>
      <c r="I1118" s="21" t="s">
        <v>111</v>
      </c>
      <c r="J1118" s="22">
        <v>43634</v>
      </c>
      <c r="K1118" s="23">
        <v>0.94641203703704002</v>
      </c>
      <c r="L1118" s="22">
        <v>43635</v>
      </c>
      <c r="M1118" s="23">
        <v>0.25712962962962999</v>
      </c>
      <c r="N1118" s="25">
        <v>1.5429999999999999</v>
      </c>
      <c r="O1118" s="21" t="s">
        <v>77</v>
      </c>
      <c r="P1118" s="24">
        <f>TotalMov[[#This Row],[Confirmed activ. 3 (ILE03)]]*60</f>
        <v>92.58</v>
      </c>
      <c r="Q1118" s="24">
        <v>40</v>
      </c>
      <c r="R1118" s="21" t="s">
        <v>66</v>
      </c>
      <c r="S1118" s="21" t="s">
        <v>67</v>
      </c>
    </row>
    <row r="1119" spans="1:19" x14ac:dyDescent="0.35">
      <c r="A1119" s="21">
        <v>1533705</v>
      </c>
      <c r="B1119" s="53">
        <v>411589</v>
      </c>
      <c r="C1119" s="21">
        <f>VLOOKUP(TotalMov[[#This Row],[Order]],'Total Mov by SS'!B:C,2,0)</f>
        <v>131</v>
      </c>
      <c r="D1119" s="21" t="s">
        <v>59</v>
      </c>
      <c r="E1119" s="21" t="s">
        <v>68</v>
      </c>
      <c r="F1119" s="21" t="s">
        <v>61</v>
      </c>
      <c r="G1119" s="21" t="s">
        <v>62</v>
      </c>
      <c r="H1119" s="21" t="s">
        <v>63</v>
      </c>
      <c r="I1119" s="21" t="s">
        <v>64</v>
      </c>
      <c r="J1119" s="22">
        <v>43639</v>
      </c>
      <c r="K1119" s="23">
        <v>0.49473379629629999</v>
      </c>
      <c r="L1119" s="22">
        <v>43639</v>
      </c>
      <c r="M1119" s="23">
        <v>0.50114583333332996</v>
      </c>
      <c r="N1119" s="25">
        <v>9.2330000000000005</v>
      </c>
      <c r="O1119" s="21" t="s">
        <v>66</v>
      </c>
      <c r="P1119" s="24">
        <f>TotalMov[[#This Row],[Confirmed activ. 3 (ILE03)]]</f>
        <v>9.2330000000000005</v>
      </c>
      <c r="Q1119" s="24">
        <v>15</v>
      </c>
      <c r="R1119" s="21" t="s">
        <v>66</v>
      </c>
      <c r="S1119" s="21" t="s">
        <v>67</v>
      </c>
    </row>
    <row r="1120" spans="1:19" x14ac:dyDescent="0.35">
      <c r="A1120" s="21">
        <v>1533705</v>
      </c>
      <c r="B1120" s="53">
        <v>411589</v>
      </c>
      <c r="C1120" s="21">
        <f>VLOOKUP(TotalMov[[#This Row],[Order]],'Total Mov by SS'!B:C,2,0)</f>
        <v>131</v>
      </c>
      <c r="D1120" s="21" t="s">
        <v>59</v>
      </c>
      <c r="E1120" s="21" t="s">
        <v>73</v>
      </c>
      <c r="F1120" s="21" t="s">
        <v>69</v>
      </c>
      <c r="G1120" s="21" t="s">
        <v>62</v>
      </c>
      <c r="H1120" s="21" t="s">
        <v>70</v>
      </c>
      <c r="I1120" s="21" t="s">
        <v>71</v>
      </c>
      <c r="J1120" s="22">
        <v>43639</v>
      </c>
      <c r="K1120" s="23">
        <v>0.55123842592592998</v>
      </c>
      <c r="L1120" s="22">
        <v>43639</v>
      </c>
      <c r="M1120" s="23">
        <v>0.55123842592592998</v>
      </c>
      <c r="N1120" s="24">
        <v>20</v>
      </c>
      <c r="O1120" s="21" t="s">
        <v>66</v>
      </c>
      <c r="P1120" s="24">
        <f>TotalMov[[#This Row],[Confirmed activ. 3 (ILE03)]]</f>
        <v>20</v>
      </c>
      <c r="Q1120" s="24">
        <v>20</v>
      </c>
      <c r="R1120" s="21" t="s">
        <v>66</v>
      </c>
      <c r="S1120" s="21" t="s">
        <v>72</v>
      </c>
    </row>
    <row r="1121" spans="1:19" x14ac:dyDescent="0.35">
      <c r="A1121" s="21">
        <v>1533705</v>
      </c>
      <c r="B1121" s="53">
        <v>411589</v>
      </c>
      <c r="C1121" s="21">
        <f>VLOOKUP(TotalMov[[#This Row],[Order]],'Total Mov by SS'!B:C,2,0)</f>
        <v>131</v>
      </c>
      <c r="D1121" s="21" t="s">
        <v>59</v>
      </c>
      <c r="E1121" s="21" t="s">
        <v>75</v>
      </c>
      <c r="F1121" s="21" t="s">
        <v>61</v>
      </c>
      <c r="G1121" s="21" t="s">
        <v>62</v>
      </c>
      <c r="H1121" s="21" t="s">
        <v>63</v>
      </c>
      <c r="I1121" s="21" t="s">
        <v>74</v>
      </c>
      <c r="J1121" s="22">
        <v>43640</v>
      </c>
      <c r="K1121" s="23">
        <v>0.31178240740740998</v>
      </c>
      <c r="L1121" s="22">
        <v>43640</v>
      </c>
      <c r="M1121" s="23">
        <v>0.74920138888888999</v>
      </c>
      <c r="N1121" s="25">
        <v>10.497999999999999</v>
      </c>
      <c r="O1121" s="21" t="s">
        <v>77</v>
      </c>
      <c r="P1121" s="24">
        <f>TotalMov[[#This Row],[Confirmed activ. 3 (ILE03)]]*60</f>
        <v>629.88</v>
      </c>
      <c r="Q1121" s="24">
        <v>350</v>
      </c>
      <c r="R1121" s="21" t="s">
        <v>66</v>
      </c>
      <c r="S1121" s="21" t="s">
        <v>67</v>
      </c>
    </row>
    <row r="1122" spans="1:19" x14ac:dyDescent="0.35">
      <c r="A1122" s="21">
        <v>1533705</v>
      </c>
      <c r="B1122" s="53">
        <v>411589</v>
      </c>
      <c r="C1122" s="21">
        <f>VLOOKUP(TotalMov[[#This Row],[Order]],'Total Mov by SS'!B:C,2,0)</f>
        <v>131</v>
      </c>
      <c r="D1122" s="21" t="s">
        <v>59</v>
      </c>
      <c r="E1122" s="21" t="s">
        <v>78</v>
      </c>
      <c r="F1122" s="21" t="s">
        <v>61</v>
      </c>
      <c r="G1122" s="21" t="s">
        <v>62</v>
      </c>
      <c r="H1122" s="21" t="s">
        <v>63</v>
      </c>
      <c r="I1122" s="21" t="s">
        <v>76</v>
      </c>
      <c r="J1122" s="22">
        <v>43641</v>
      </c>
      <c r="K1122" s="23">
        <v>0.31416666666666998</v>
      </c>
      <c r="L1122" s="22">
        <v>43643</v>
      </c>
      <c r="M1122" s="23">
        <v>0.66578703703704001</v>
      </c>
      <c r="N1122" s="25">
        <v>29.542000000000002</v>
      </c>
      <c r="O1122" s="21" t="s">
        <v>77</v>
      </c>
      <c r="P1122" s="24">
        <f>TotalMov[[#This Row],[Confirmed activ. 3 (ILE03)]]*60</f>
        <v>1772.52</v>
      </c>
      <c r="Q1122" s="24">
        <v>1020</v>
      </c>
      <c r="R1122" s="21" t="s">
        <v>66</v>
      </c>
      <c r="S1122" s="21" t="s">
        <v>67</v>
      </c>
    </row>
    <row r="1123" spans="1:19" x14ac:dyDescent="0.35">
      <c r="A1123" s="21">
        <v>1533705</v>
      </c>
      <c r="B1123" s="53">
        <v>411589</v>
      </c>
      <c r="C1123" s="21">
        <f>VLOOKUP(TotalMov[[#This Row],[Order]],'Total Mov by SS'!B:C,2,0)</f>
        <v>131</v>
      </c>
      <c r="D1123" s="21" t="s">
        <v>59</v>
      </c>
      <c r="E1123" s="21" t="s">
        <v>80</v>
      </c>
      <c r="F1123" s="21" t="s">
        <v>61</v>
      </c>
      <c r="G1123" s="21" t="s">
        <v>62</v>
      </c>
      <c r="H1123" s="21" t="s">
        <v>63</v>
      </c>
      <c r="I1123" s="21" t="s">
        <v>112</v>
      </c>
      <c r="J1123" s="22">
        <v>43646</v>
      </c>
      <c r="K1123" s="23">
        <v>0.32087962962963001</v>
      </c>
      <c r="L1123" s="22">
        <v>43646</v>
      </c>
      <c r="M1123" s="23">
        <v>0.52876157407406998</v>
      </c>
      <c r="N1123" s="25">
        <v>4.9889999999999999</v>
      </c>
      <c r="O1123" s="21" t="s">
        <v>77</v>
      </c>
      <c r="P1123" s="24">
        <f>TotalMov[[#This Row],[Confirmed activ. 3 (ILE03)]]*60</f>
        <v>299.33999999999997</v>
      </c>
      <c r="Q1123" s="24">
        <v>50</v>
      </c>
      <c r="R1123" s="21" t="s">
        <v>66</v>
      </c>
      <c r="S1123" s="21" t="s">
        <v>67</v>
      </c>
    </row>
    <row r="1124" spans="1:19" x14ac:dyDescent="0.35">
      <c r="A1124" s="21">
        <v>1533705</v>
      </c>
      <c r="B1124" s="53">
        <v>411589</v>
      </c>
      <c r="C1124" s="21">
        <f>VLOOKUP(TotalMov[[#This Row],[Order]],'Total Mov by SS'!B:C,2,0)</f>
        <v>131</v>
      </c>
      <c r="D1124" s="21" t="s">
        <v>59</v>
      </c>
      <c r="E1124" s="21" t="s">
        <v>82</v>
      </c>
      <c r="F1124" s="21" t="s">
        <v>89</v>
      </c>
      <c r="G1124" s="21" t="s">
        <v>90</v>
      </c>
      <c r="H1124" s="21" t="s">
        <v>91</v>
      </c>
      <c r="I1124" s="21" t="s">
        <v>92</v>
      </c>
      <c r="J1124" s="22"/>
      <c r="K1124" s="23">
        <v>0</v>
      </c>
      <c r="L1124" s="22"/>
      <c r="M1124" s="23">
        <v>0</v>
      </c>
      <c r="N1124" s="25">
        <v>0</v>
      </c>
      <c r="O1124" s="21" t="s">
        <v>93</v>
      </c>
      <c r="P1124" s="24"/>
      <c r="Q1124" s="24">
        <v>0</v>
      </c>
      <c r="R1124" s="21" t="s">
        <v>66</v>
      </c>
      <c r="S1124" s="21" t="s">
        <v>94</v>
      </c>
    </row>
    <row r="1125" spans="1:19" x14ac:dyDescent="0.35">
      <c r="A1125" s="21">
        <v>1533705</v>
      </c>
      <c r="B1125" s="53">
        <v>411589</v>
      </c>
      <c r="C1125" s="21">
        <f>VLOOKUP(TotalMov[[#This Row],[Order]],'Total Mov by SS'!B:C,2,0)</f>
        <v>131</v>
      </c>
      <c r="D1125" s="21" t="s">
        <v>59</v>
      </c>
      <c r="E1125" s="21" t="s">
        <v>85</v>
      </c>
      <c r="F1125" s="21" t="s">
        <v>69</v>
      </c>
      <c r="G1125" s="21" t="s">
        <v>62</v>
      </c>
      <c r="H1125" s="21" t="s">
        <v>70</v>
      </c>
      <c r="I1125" s="21" t="s">
        <v>79</v>
      </c>
      <c r="J1125" s="22">
        <v>43646</v>
      </c>
      <c r="K1125" s="23">
        <v>0.57380787037036995</v>
      </c>
      <c r="L1125" s="22">
        <v>43646</v>
      </c>
      <c r="M1125" s="23">
        <v>0.57380787037036995</v>
      </c>
      <c r="N1125" s="24">
        <v>20</v>
      </c>
      <c r="O1125" s="21" t="s">
        <v>66</v>
      </c>
      <c r="P1125" s="24">
        <f>TotalMov[[#This Row],[Confirmed activ. 3 (ILE03)]]</f>
        <v>20</v>
      </c>
      <c r="Q1125" s="24">
        <v>20</v>
      </c>
      <c r="R1125" s="21" t="s">
        <v>66</v>
      </c>
      <c r="S1125" s="21" t="s">
        <v>72</v>
      </c>
    </row>
    <row r="1126" spans="1:19" x14ac:dyDescent="0.35">
      <c r="A1126" s="21">
        <v>1533705</v>
      </c>
      <c r="B1126" s="53">
        <v>411589</v>
      </c>
      <c r="C1126" s="21">
        <f>VLOOKUP(TotalMov[[#This Row],[Order]],'Total Mov by SS'!B:C,2,0)</f>
        <v>131</v>
      </c>
      <c r="D1126" s="21" t="s">
        <v>59</v>
      </c>
      <c r="E1126" s="21" t="s">
        <v>88</v>
      </c>
      <c r="F1126" s="21" t="s">
        <v>69</v>
      </c>
      <c r="G1126" s="21" t="s">
        <v>62</v>
      </c>
      <c r="H1126" s="21" t="s">
        <v>70</v>
      </c>
      <c r="I1126" s="21" t="s">
        <v>81</v>
      </c>
      <c r="J1126" s="22">
        <v>43646</v>
      </c>
      <c r="K1126" s="23">
        <v>0.57391203703703997</v>
      </c>
      <c r="L1126" s="22">
        <v>43646</v>
      </c>
      <c r="M1126" s="23">
        <v>0.57391203703703997</v>
      </c>
      <c r="N1126" s="24">
        <v>20</v>
      </c>
      <c r="O1126" s="21" t="s">
        <v>66</v>
      </c>
      <c r="P1126" s="24">
        <f>TotalMov[[#This Row],[Confirmed activ. 3 (ILE03)]]</f>
        <v>20</v>
      </c>
      <c r="Q1126" s="24">
        <v>20</v>
      </c>
      <c r="R1126" s="21" t="s">
        <v>66</v>
      </c>
      <c r="S1126" s="21" t="s">
        <v>72</v>
      </c>
    </row>
    <row r="1127" spans="1:19" x14ac:dyDescent="0.35">
      <c r="A1127" s="21">
        <v>1533705</v>
      </c>
      <c r="B1127" s="53">
        <v>411589</v>
      </c>
      <c r="C1127" s="21">
        <f>VLOOKUP(TotalMov[[#This Row],[Order]],'Total Mov by SS'!B:C,2,0)</f>
        <v>131</v>
      </c>
      <c r="D1127" s="21" t="s">
        <v>59</v>
      </c>
      <c r="E1127" s="21" t="s">
        <v>95</v>
      </c>
      <c r="F1127" s="21" t="s">
        <v>83</v>
      </c>
      <c r="G1127" s="21" t="s">
        <v>62</v>
      </c>
      <c r="H1127" s="21" t="s">
        <v>84</v>
      </c>
      <c r="I1127" s="21" t="s">
        <v>84</v>
      </c>
      <c r="J1127" s="22">
        <v>43646</v>
      </c>
      <c r="K1127" s="23">
        <v>0.70068287037037003</v>
      </c>
      <c r="L1127" s="22">
        <v>43647</v>
      </c>
      <c r="M1127" s="23">
        <v>0.24437500000000001</v>
      </c>
      <c r="N1127" s="25">
        <v>276.14699999999999</v>
      </c>
      <c r="O1127" s="21" t="s">
        <v>66</v>
      </c>
      <c r="P1127" s="24">
        <f>TotalMov[[#This Row],[Confirmed activ. 3 (ILE03)]]</f>
        <v>276.14699999999999</v>
      </c>
      <c r="Q1127" s="24">
        <v>450</v>
      </c>
      <c r="R1127" s="21" t="s">
        <v>66</v>
      </c>
      <c r="S1127" s="21" t="s">
        <v>67</v>
      </c>
    </row>
    <row r="1128" spans="1:19" x14ac:dyDescent="0.35">
      <c r="A1128" s="21">
        <v>1533705</v>
      </c>
      <c r="B1128" s="53">
        <v>411589</v>
      </c>
      <c r="C1128" s="21">
        <f>VLOOKUP(TotalMov[[#This Row],[Order]],'Total Mov by SS'!B:C,2,0)</f>
        <v>131</v>
      </c>
      <c r="D1128" s="21" t="s">
        <v>59</v>
      </c>
      <c r="E1128" s="21" t="s">
        <v>97</v>
      </c>
      <c r="F1128" s="21" t="s">
        <v>86</v>
      </c>
      <c r="G1128" s="21" t="s">
        <v>62</v>
      </c>
      <c r="H1128" s="21" t="s">
        <v>87</v>
      </c>
      <c r="I1128" s="21" t="s">
        <v>87</v>
      </c>
      <c r="J1128" s="22">
        <v>43648</v>
      </c>
      <c r="K1128" s="23">
        <v>0.31251157407406999</v>
      </c>
      <c r="L1128" s="22">
        <v>43648</v>
      </c>
      <c r="M1128" s="23">
        <v>0.31251157407406999</v>
      </c>
      <c r="N1128" s="24">
        <v>20</v>
      </c>
      <c r="O1128" s="21" t="s">
        <v>66</v>
      </c>
      <c r="P1128" s="24">
        <f>TotalMov[[#This Row],[Confirmed activ. 3 (ILE03)]]</f>
        <v>20</v>
      </c>
      <c r="Q1128" s="24">
        <v>20</v>
      </c>
      <c r="R1128" s="21" t="s">
        <v>66</v>
      </c>
      <c r="S1128" s="21" t="s">
        <v>72</v>
      </c>
    </row>
    <row r="1129" spans="1:19" x14ac:dyDescent="0.35">
      <c r="A1129" s="21">
        <v>1533705</v>
      </c>
      <c r="B1129" s="53">
        <v>411589</v>
      </c>
      <c r="C1129" s="21">
        <f>VLOOKUP(TotalMov[[#This Row],[Order]],'Total Mov by SS'!B:C,2,0)</f>
        <v>131</v>
      </c>
      <c r="D1129" s="21" t="s">
        <v>59</v>
      </c>
      <c r="E1129" s="21" t="s">
        <v>99</v>
      </c>
      <c r="F1129" s="21" t="s">
        <v>61</v>
      </c>
      <c r="G1129" s="21" t="s">
        <v>62</v>
      </c>
      <c r="H1129" s="21" t="s">
        <v>63</v>
      </c>
      <c r="I1129" s="21" t="s">
        <v>96</v>
      </c>
      <c r="J1129" s="22">
        <v>43648</v>
      </c>
      <c r="K1129" s="23">
        <v>0.43842592592592999</v>
      </c>
      <c r="L1129" s="22">
        <v>43648</v>
      </c>
      <c r="M1129" s="23">
        <v>0.60556712962963</v>
      </c>
      <c r="N1129" s="25">
        <v>53.667000000000002</v>
      </c>
      <c r="O1129" s="21" t="s">
        <v>66</v>
      </c>
      <c r="P1129" s="24">
        <f>TotalMov[[#This Row],[Confirmed activ. 3 (ILE03)]]</f>
        <v>53.667000000000002</v>
      </c>
      <c r="Q1129" s="24">
        <v>100</v>
      </c>
      <c r="R1129" s="21" t="s">
        <v>66</v>
      </c>
      <c r="S1129" s="21" t="s">
        <v>67</v>
      </c>
    </row>
    <row r="1130" spans="1:19" x14ac:dyDescent="0.35">
      <c r="A1130" s="21">
        <v>1533705</v>
      </c>
      <c r="B1130" s="53">
        <v>411589</v>
      </c>
      <c r="C1130" s="21">
        <f>VLOOKUP(TotalMov[[#This Row],[Order]],'Total Mov by SS'!B:C,2,0)</f>
        <v>131</v>
      </c>
      <c r="D1130" s="21" t="s">
        <v>59</v>
      </c>
      <c r="E1130" s="21" t="s">
        <v>101</v>
      </c>
      <c r="F1130" s="21" t="s">
        <v>69</v>
      </c>
      <c r="G1130" s="21" t="s">
        <v>62</v>
      </c>
      <c r="H1130" s="21" t="s">
        <v>70</v>
      </c>
      <c r="I1130" s="21" t="s">
        <v>98</v>
      </c>
      <c r="J1130" s="22">
        <v>43650</v>
      </c>
      <c r="K1130" s="23">
        <v>0.60287037037036995</v>
      </c>
      <c r="L1130" s="22">
        <v>43650</v>
      </c>
      <c r="M1130" s="23">
        <v>0.60287037037036995</v>
      </c>
      <c r="N1130" s="24">
        <v>20</v>
      </c>
      <c r="O1130" s="21" t="s">
        <v>66</v>
      </c>
      <c r="P1130" s="24">
        <f>TotalMov[[#This Row],[Confirmed activ. 3 (ILE03)]]</f>
        <v>20</v>
      </c>
      <c r="Q1130" s="24">
        <v>20</v>
      </c>
      <c r="R1130" s="21" t="s">
        <v>66</v>
      </c>
      <c r="S1130" s="21" t="s">
        <v>72</v>
      </c>
    </row>
    <row r="1131" spans="1:19" x14ac:dyDescent="0.35">
      <c r="A1131" s="21">
        <v>1533705</v>
      </c>
      <c r="B1131" s="53">
        <v>411589</v>
      </c>
      <c r="C1131" s="21">
        <f>VLOOKUP(TotalMov[[#This Row],[Order]],'Total Mov by SS'!B:C,2,0)</f>
        <v>131</v>
      </c>
      <c r="D1131" s="21" t="s">
        <v>59</v>
      </c>
      <c r="E1131" s="21" t="s">
        <v>104</v>
      </c>
      <c r="F1131" s="21" t="s">
        <v>69</v>
      </c>
      <c r="G1131" s="21" t="s">
        <v>62</v>
      </c>
      <c r="H1131" s="21" t="s">
        <v>70</v>
      </c>
      <c r="I1131" s="21" t="s">
        <v>100</v>
      </c>
      <c r="J1131" s="22">
        <v>43650</v>
      </c>
      <c r="K1131" s="23">
        <v>0.65915509259258998</v>
      </c>
      <c r="L1131" s="22">
        <v>43650</v>
      </c>
      <c r="M1131" s="23">
        <v>0.65915509259258998</v>
      </c>
      <c r="N1131" s="24">
        <v>30</v>
      </c>
      <c r="O1131" s="21" t="s">
        <v>66</v>
      </c>
      <c r="P1131" s="24">
        <f>TotalMov[[#This Row],[Confirmed activ. 3 (ILE03)]]</f>
        <v>30</v>
      </c>
      <c r="Q1131" s="24">
        <v>30</v>
      </c>
      <c r="R1131" s="21" t="s">
        <v>66</v>
      </c>
      <c r="S1131" s="21" t="s">
        <v>72</v>
      </c>
    </row>
    <row r="1132" spans="1:19" x14ac:dyDescent="0.35">
      <c r="A1132" s="21">
        <v>1533705</v>
      </c>
      <c r="B1132" s="53">
        <v>411589</v>
      </c>
      <c r="C1132" s="21">
        <f>VLOOKUP(TotalMov[[#This Row],[Order]],'Total Mov by SS'!B:C,2,0)</f>
        <v>131</v>
      </c>
      <c r="D1132" s="21" t="s">
        <v>59</v>
      </c>
      <c r="E1132" s="21" t="s">
        <v>113</v>
      </c>
      <c r="F1132" s="21" t="s">
        <v>102</v>
      </c>
      <c r="G1132" s="21" t="s">
        <v>62</v>
      </c>
      <c r="H1132" s="21" t="s">
        <v>100</v>
      </c>
      <c r="I1132" s="21" t="s">
        <v>103</v>
      </c>
      <c r="J1132" s="22">
        <v>43653</v>
      </c>
      <c r="K1132" s="23">
        <v>0.52096064814815002</v>
      </c>
      <c r="L1132" s="22">
        <v>43653</v>
      </c>
      <c r="M1132" s="23">
        <v>0.52096064814815002</v>
      </c>
      <c r="N1132" s="24">
        <v>30</v>
      </c>
      <c r="O1132" s="21" t="s">
        <v>66</v>
      </c>
      <c r="P1132" s="24">
        <f>TotalMov[[#This Row],[Confirmed activ. 3 (ILE03)]]</f>
        <v>30</v>
      </c>
      <c r="Q1132" s="24">
        <v>30</v>
      </c>
      <c r="R1132" s="21" t="s">
        <v>66</v>
      </c>
      <c r="S1132" s="21" t="s">
        <v>72</v>
      </c>
    </row>
    <row r="1133" spans="1:19" x14ac:dyDescent="0.35">
      <c r="A1133" s="21">
        <v>1533705</v>
      </c>
      <c r="B1133" s="53">
        <v>411589</v>
      </c>
      <c r="C1133" s="21">
        <f>VLOOKUP(TotalMov[[#This Row],[Order]],'Total Mov by SS'!B:C,2,0)</f>
        <v>131</v>
      </c>
      <c r="D1133" s="21" t="s">
        <v>59</v>
      </c>
      <c r="E1133" s="21" t="s">
        <v>114</v>
      </c>
      <c r="F1133" s="21" t="s">
        <v>102</v>
      </c>
      <c r="G1133" s="21" t="s">
        <v>105</v>
      </c>
      <c r="H1133" s="21" t="s">
        <v>100</v>
      </c>
      <c r="I1133" s="21" t="s">
        <v>106</v>
      </c>
      <c r="J1133" s="22">
        <v>43653</v>
      </c>
      <c r="K1133" s="23">
        <v>0.71290509259259005</v>
      </c>
      <c r="L1133" s="22">
        <v>43653</v>
      </c>
      <c r="M1133" s="23">
        <v>0.71290509259259005</v>
      </c>
      <c r="N1133" s="24">
        <v>45</v>
      </c>
      <c r="O1133" s="21" t="s">
        <v>66</v>
      </c>
      <c r="P1133" s="24">
        <f>TotalMov[[#This Row],[Confirmed activ. 3 (ILE03)]]</f>
        <v>45</v>
      </c>
      <c r="Q1133" s="24">
        <v>45</v>
      </c>
      <c r="R1133" s="21" t="s">
        <v>66</v>
      </c>
      <c r="S1133" s="21" t="s">
        <v>72</v>
      </c>
    </row>
    <row r="1134" spans="1:19" x14ac:dyDescent="0.35">
      <c r="A1134" s="21">
        <v>1533705</v>
      </c>
      <c r="B1134" s="53">
        <v>411589</v>
      </c>
      <c r="C1134" s="21">
        <f>VLOOKUP(TotalMov[[#This Row],[Order]],'Total Mov by SS'!B:C,2,0)</f>
        <v>131</v>
      </c>
      <c r="D1134" s="21" t="s">
        <v>107</v>
      </c>
      <c r="E1134" s="21" t="s">
        <v>60</v>
      </c>
      <c r="F1134" s="21" t="s">
        <v>61</v>
      </c>
      <c r="G1134" s="21" t="s">
        <v>90</v>
      </c>
      <c r="H1134" s="21" t="s">
        <v>63</v>
      </c>
      <c r="I1134" s="21" t="s">
        <v>108</v>
      </c>
      <c r="J1134" s="22">
        <v>43648</v>
      </c>
      <c r="K1134" s="23">
        <v>0.43055555555556002</v>
      </c>
      <c r="L1134" s="22">
        <v>43653</v>
      </c>
      <c r="M1134" s="23">
        <v>0.52409722222221999</v>
      </c>
      <c r="N1134" s="25">
        <v>164.06</v>
      </c>
      <c r="O1134" s="21" t="s">
        <v>77</v>
      </c>
      <c r="P1134" s="24">
        <f>TotalMov[[#This Row],[Confirmed activ. 3 (ILE03)]]*60</f>
        <v>9843.6</v>
      </c>
      <c r="Q1134" s="24">
        <v>1</v>
      </c>
      <c r="R1134" s="21" t="s">
        <v>66</v>
      </c>
      <c r="S1134" s="21" t="s">
        <v>67</v>
      </c>
    </row>
    <row r="1135" spans="1:19" x14ac:dyDescent="0.35">
      <c r="A1135" s="21">
        <v>1533705</v>
      </c>
      <c r="B1135" s="53">
        <v>411589</v>
      </c>
      <c r="C1135" s="21">
        <f>VLOOKUP(TotalMov[[#This Row],[Order]],'Total Mov by SS'!B:C,2,0)</f>
        <v>131</v>
      </c>
      <c r="D1135" s="21" t="s">
        <v>109</v>
      </c>
      <c r="E1135" s="21" t="s">
        <v>95</v>
      </c>
      <c r="F1135" s="21" t="s">
        <v>83</v>
      </c>
      <c r="G1135" s="21" t="s">
        <v>90</v>
      </c>
      <c r="H1135" s="21" t="s">
        <v>84</v>
      </c>
      <c r="I1135" s="21" t="s">
        <v>110</v>
      </c>
      <c r="J1135" s="22"/>
      <c r="K1135" s="23">
        <v>0</v>
      </c>
      <c r="L1135" s="22"/>
      <c r="M1135" s="23">
        <v>0</v>
      </c>
      <c r="N1135" s="25">
        <v>0</v>
      </c>
      <c r="O1135" s="21" t="s">
        <v>93</v>
      </c>
      <c r="P1135" s="24"/>
      <c r="Q1135" s="24">
        <v>5</v>
      </c>
      <c r="R1135" s="21" t="s">
        <v>66</v>
      </c>
      <c r="S1135" s="21" t="s">
        <v>94</v>
      </c>
    </row>
    <row r="1136" spans="1:19" x14ac:dyDescent="0.35">
      <c r="A1136" s="21">
        <v>1533706</v>
      </c>
      <c r="B1136" s="53">
        <v>411589</v>
      </c>
      <c r="C1136" s="21">
        <f>VLOOKUP(TotalMov[[#This Row],[Order]],'Total Mov by SS'!B:C,2,0)</f>
        <v>131</v>
      </c>
      <c r="D1136" s="21" t="s">
        <v>59</v>
      </c>
      <c r="E1136" s="21" t="s">
        <v>60</v>
      </c>
      <c r="F1136" s="21" t="s">
        <v>83</v>
      </c>
      <c r="G1136" s="21" t="s">
        <v>62</v>
      </c>
      <c r="H1136" s="21" t="s">
        <v>84</v>
      </c>
      <c r="I1136" s="21" t="s">
        <v>111</v>
      </c>
      <c r="J1136" s="22">
        <v>43635</v>
      </c>
      <c r="K1136" s="23">
        <v>0.95597222222222</v>
      </c>
      <c r="L1136" s="22">
        <v>43636</v>
      </c>
      <c r="M1136" s="23">
        <v>6.3912037037040001E-2</v>
      </c>
      <c r="N1136" s="25">
        <v>26.55</v>
      </c>
      <c r="O1136" s="21" t="s">
        <v>66</v>
      </c>
      <c r="P1136" s="24">
        <f>TotalMov[[#This Row],[Confirmed activ. 3 (ILE03)]]</f>
        <v>26.55</v>
      </c>
      <c r="Q1136" s="24">
        <v>40</v>
      </c>
      <c r="R1136" s="21" t="s">
        <v>66</v>
      </c>
      <c r="S1136" s="21" t="s">
        <v>67</v>
      </c>
    </row>
    <row r="1137" spans="1:19" x14ac:dyDescent="0.35">
      <c r="A1137" s="21">
        <v>1533706</v>
      </c>
      <c r="B1137" s="53">
        <v>411589</v>
      </c>
      <c r="C1137" s="21">
        <f>VLOOKUP(TotalMov[[#This Row],[Order]],'Total Mov by SS'!B:C,2,0)</f>
        <v>131</v>
      </c>
      <c r="D1137" s="21" t="s">
        <v>59</v>
      </c>
      <c r="E1137" s="21" t="s">
        <v>68</v>
      </c>
      <c r="F1137" s="21" t="s">
        <v>61</v>
      </c>
      <c r="G1137" s="21" t="s">
        <v>62</v>
      </c>
      <c r="H1137" s="21" t="s">
        <v>63</v>
      </c>
      <c r="I1137" s="21" t="s">
        <v>64</v>
      </c>
      <c r="J1137" s="22">
        <v>43639</v>
      </c>
      <c r="K1137" s="23">
        <v>0.64988425925925997</v>
      </c>
      <c r="L1137" s="22">
        <v>43639</v>
      </c>
      <c r="M1137" s="23">
        <v>0.65304398148148002</v>
      </c>
      <c r="N1137" s="25">
        <v>4.55</v>
      </c>
      <c r="O1137" s="21" t="s">
        <v>66</v>
      </c>
      <c r="P1137" s="24">
        <f>TotalMov[[#This Row],[Confirmed activ. 3 (ILE03)]]</f>
        <v>4.55</v>
      </c>
      <c r="Q1137" s="24">
        <v>15</v>
      </c>
      <c r="R1137" s="21" t="s">
        <v>66</v>
      </c>
      <c r="S1137" s="21" t="s">
        <v>67</v>
      </c>
    </row>
    <row r="1138" spans="1:19" x14ac:dyDescent="0.35">
      <c r="A1138" s="21">
        <v>1533706</v>
      </c>
      <c r="B1138" s="53">
        <v>411589</v>
      </c>
      <c r="C1138" s="21">
        <f>VLOOKUP(TotalMov[[#This Row],[Order]],'Total Mov by SS'!B:C,2,0)</f>
        <v>131</v>
      </c>
      <c r="D1138" s="21" t="s">
        <v>59</v>
      </c>
      <c r="E1138" s="21" t="s">
        <v>73</v>
      </c>
      <c r="F1138" s="21" t="s">
        <v>69</v>
      </c>
      <c r="G1138" s="21" t="s">
        <v>62</v>
      </c>
      <c r="H1138" s="21" t="s">
        <v>70</v>
      </c>
      <c r="I1138" s="21" t="s">
        <v>71</v>
      </c>
      <c r="J1138" s="22">
        <v>43640</v>
      </c>
      <c r="K1138" s="23">
        <v>0.41461805555555997</v>
      </c>
      <c r="L1138" s="22">
        <v>43640</v>
      </c>
      <c r="M1138" s="23">
        <v>0.41461805555555997</v>
      </c>
      <c r="N1138" s="24">
        <v>20</v>
      </c>
      <c r="O1138" s="21" t="s">
        <v>66</v>
      </c>
      <c r="P1138" s="24">
        <f>TotalMov[[#This Row],[Confirmed activ. 3 (ILE03)]]</f>
        <v>20</v>
      </c>
      <c r="Q1138" s="24">
        <v>20</v>
      </c>
      <c r="R1138" s="21" t="s">
        <v>66</v>
      </c>
      <c r="S1138" s="21" t="s">
        <v>72</v>
      </c>
    </row>
    <row r="1139" spans="1:19" x14ac:dyDescent="0.35">
      <c r="A1139" s="21">
        <v>1533706</v>
      </c>
      <c r="B1139" s="53">
        <v>411589</v>
      </c>
      <c r="C1139" s="21">
        <f>VLOOKUP(TotalMov[[#This Row],[Order]],'Total Mov by SS'!B:C,2,0)</f>
        <v>131</v>
      </c>
      <c r="D1139" s="21" t="s">
        <v>59</v>
      </c>
      <c r="E1139" s="21" t="s">
        <v>75</v>
      </c>
      <c r="F1139" s="21" t="s">
        <v>61</v>
      </c>
      <c r="G1139" s="21" t="s">
        <v>62</v>
      </c>
      <c r="H1139" s="21" t="s">
        <v>63</v>
      </c>
      <c r="I1139" s="21" t="s">
        <v>74</v>
      </c>
      <c r="J1139" s="22">
        <v>43640</v>
      </c>
      <c r="K1139" s="23">
        <v>0.55508101851851999</v>
      </c>
      <c r="L1139" s="22">
        <v>43640</v>
      </c>
      <c r="M1139" s="23">
        <v>0.74903935185185</v>
      </c>
      <c r="N1139" s="25">
        <v>4.6550000000000002</v>
      </c>
      <c r="O1139" s="21" t="s">
        <v>77</v>
      </c>
      <c r="P1139" s="24">
        <f>TotalMov[[#This Row],[Confirmed activ. 3 (ILE03)]]*60</f>
        <v>279.3</v>
      </c>
      <c r="Q1139" s="24">
        <v>350</v>
      </c>
      <c r="R1139" s="21" t="s">
        <v>66</v>
      </c>
      <c r="S1139" s="21" t="s">
        <v>67</v>
      </c>
    </row>
    <row r="1140" spans="1:19" x14ac:dyDescent="0.35">
      <c r="A1140" s="21">
        <v>1533706</v>
      </c>
      <c r="B1140" s="53">
        <v>411589</v>
      </c>
      <c r="C1140" s="21">
        <f>VLOOKUP(TotalMov[[#This Row],[Order]],'Total Mov by SS'!B:C,2,0)</f>
        <v>131</v>
      </c>
      <c r="D1140" s="21" t="s">
        <v>59</v>
      </c>
      <c r="E1140" s="21" t="s">
        <v>78</v>
      </c>
      <c r="F1140" s="21" t="s">
        <v>61</v>
      </c>
      <c r="G1140" s="21" t="s">
        <v>62</v>
      </c>
      <c r="H1140" s="21" t="s">
        <v>63</v>
      </c>
      <c r="I1140" s="21" t="s">
        <v>76</v>
      </c>
      <c r="J1140" s="22">
        <v>43641</v>
      </c>
      <c r="K1140" s="23">
        <v>0.31914351851852002</v>
      </c>
      <c r="L1140" s="22">
        <v>43643</v>
      </c>
      <c r="M1140" s="23">
        <v>0.66401620370369996</v>
      </c>
      <c r="N1140" s="25">
        <v>28.815999999999999</v>
      </c>
      <c r="O1140" s="21" t="s">
        <v>77</v>
      </c>
      <c r="P1140" s="24">
        <f>TotalMov[[#This Row],[Confirmed activ. 3 (ILE03)]]*60</f>
        <v>1728.96</v>
      </c>
      <c r="Q1140" s="24">
        <v>1020</v>
      </c>
      <c r="R1140" s="21" t="s">
        <v>66</v>
      </c>
      <c r="S1140" s="21" t="s">
        <v>67</v>
      </c>
    </row>
    <row r="1141" spans="1:19" x14ac:dyDescent="0.35">
      <c r="A1141" s="21">
        <v>1533706</v>
      </c>
      <c r="B1141" s="53">
        <v>411589</v>
      </c>
      <c r="C1141" s="21">
        <f>VLOOKUP(TotalMov[[#This Row],[Order]],'Total Mov by SS'!B:C,2,0)</f>
        <v>131</v>
      </c>
      <c r="D1141" s="21" t="s">
        <v>59</v>
      </c>
      <c r="E1141" s="21" t="s">
        <v>80</v>
      </c>
      <c r="F1141" s="21" t="s">
        <v>61</v>
      </c>
      <c r="G1141" s="21" t="s">
        <v>62</v>
      </c>
      <c r="H1141" s="21" t="s">
        <v>63</v>
      </c>
      <c r="I1141" s="21" t="s">
        <v>112</v>
      </c>
      <c r="J1141" s="22">
        <v>43646</v>
      </c>
      <c r="K1141" s="23">
        <v>0.33215277777778002</v>
      </c>
      <c r="L1141" s="22">
        <v>43646</v>
      </c>
      <c r="M1141" s="23">
        <v>0.70659722222221999</v>
      </c>
      <c r="N1141" s="25">
        <v>8.9870000000000001</v>
      </c>
      <c r="O1141" s="21" t="s">
        <v>77</v>
      </c>
      <c r="P1141" s="24">
        <f>TotalMov[[#This Row],[Confirmed activ. 3 (ILE03)]]*60</f>
        <v>539.22</v>
      </c>
      <c r="Q1141" s="24">
        <v>50</v>
      </c>
      <c r="R1141" s="21" t="s">
        <v>66</v>
      </c>
      <c r="S1141" s="21" t="s">
        <v>67</v>
      </c>
    </row>
    <row r="1142" spans="1:19" x14ac:dyDescent="0.35">
      <c r="A1142" s="21">
        <v>1533706</v>
      </c>
      <c r="B1142" s="53">
        <v>411589</v>
      </c>
      <c r="C1142" s="21">
        <f>VLOOKUP(TotalMov[[#This Row],[Order]],'Total Mov by SS'!B:C,2,0)</f>
        <v>131</v>
      </c>
      <c r="D1142" s="21" t="s">
        <v>59</v>
      </c>
      <c r="E1142" s="21" t="s">
        <v>82</v>
      </c>
      <c r="F1142" s="21" t="s">
        <v>89</v>
      </c>
      <c r="G1142" s="21" t="s">
        <v>90</v>
      </c>
      <c r="H1142" s="21" t="s">
        <v>91</v>
      </c>
      <c r="I1142" s="21" t="s">
        <v>92</v>
      </c>
      <c r="J1142" s="22">
        <v>43646</v>
      </c>
      <c r="K1142" s="23">
        <v>0.70678240740741005</v>
      </c>
      <c r="L1142" s="22">
        <v>43646</v>
      </c>
      <c r="M1142" s="23">
        <v>0.71155092592592994</v>
      </c>
      <c r="N1142" s="25">
        <v>6.867</v>
      </c>
      <c r="O1142" s="21" t="s">
        <v>66</v>
      </c>
      <c r="P1142" s="24">
        <f>TotalMov[[#This Row],[Confirmed activ. 3 (ILE03)]]</f>
        <v>6.867</v>
      </c>
      <c r="Q1142" s="24">
        <v>0</v>
      </c>
      <c r="R1142" s="21" t="s">
        <v>66</v>
      </c>
      <c r="S1142" s="21" t="s">
        <v>67</v>
      </c>
    </row>
    <row r="1143" spans="1:19" x14ac:dyDescent="0.35">
      <c r="A1143" s="21">
        <v>1533706</v>
      </c>
      <c r="B1143" s="53">
        <v>411589</v>
      </c>
      <c r="C1143" s="21">
        <f>VLOOKUP(TotalMov[[#This Row],[Order]],'Total Mov by SS'!B:C,2,0)</f>
        <v>131</v>
      </c>
      <c r="D1143" s="21" t="s">
        <v>59</v>
      </c>
      <c r="E1143" s="21" t="s">
        <v>85</v>
      </c>
      <c r="F1143" s="21" t="s">
        <v>69</v>
      </c>
      <c r="G1143" s="21" t="s">
        <v>62</v>
      </c>
      <c r="H1143" s="21" t="s">
        <v>70</v>
      </c>
      <c r="I1143" s="21" t="s">
        <v>79</v>
      </c>
      <c r="J1143" s="22">
        <v>43646</v>
      </c>
      <c r="K1143" s="23">
        <v>0.71704861111110996</v>
      </c>
      <c r="L1143" s="22">
        <v>43646</v>
      </c>
      <c r="M1143" s="23">
        <v>0.71704861111110996</v>
      </c>
      <c r="N1143" s="24">
        <v>20</v>
      </c>
      <c r="O1143" s="21" t="s">
        <v>66</v>
      </c>
      <c r="P1143" s="24">
        <f>TotalMov[[#This Row],[Confirmed activ. 3 (ILE03)]]</f>
        <v>20</v>
      </c>
      <c r="Q1143" s="24">
        <v>20</v>
      </c>
      <c r="R1143" s="21" t="s">
        <v>66</v>
      </c>
      <c r="S1143" s="21" t="s">
        <v>72</v>
      </c>
    </row>
    <row r="1144" spans="1:19" x14ac:dyDescent="0.35">
      <c r="A1144" s="21">
        <v>1533706</v>
      </c>
      <c r="B1144" s="53">
        <v>411589</v>
      </c>
      <c r="C1144" s="21">
        <f>VLOOKUP(TotalMov[[#This Row],[Order]],'Total Mov by SS'!B:C,2,0)</f>
        <v>131</v>
      </c>
      <c r="D1144" s="21" t="s">
        <v>59</v>
      </c>
      <c r="E1144" s="21" t="s">
        <v>88</v>
      </c>
      <c r="F1144" s="21" t="s">
        <v>69</v>
      </c>
      <c r="G1144" s="21" t="s">
        <v>62</v>
      </c>
      <c r="H1144" s="21" t="s">
        <v>70</v>
      </c>
      <c r="I1144" s="21" t="s">
        <v>81</v>
      </c>
      <c r="J1144" s="22">
        <v>43646</v>
      </c>
      <c r="K1144" s="23">
        <v>0.71714120370370005</v>
      </c>
      <c r="L1144" s="22">
        <v>43646</v>
      </c>
      <c r="M1144" s="23">
        <v>0.71714120370370005</v>
      </c>
      <c r="N1144" s="24">
        <v>20</v>
      </c>
      <c r="O1144" s="21" t="s">
        <v>66</v>
      </c>
      <c r="P1144" s="24">
        <f>TotalMov[[#This Row],[Confirmed activ. 3 (ILE03)]]</f>
        <v>20</v>
      </c>
      <c r="Q1144" s="24">
        <v>20</v>
      </c>
      <c r="R1144" s="21" t="s">
        <v>66</v>
      </c>
      <c r="S1144" s="21" t="s">
        <v>72</v>
      </c>
    </row>
    <row r="1145" spans="1:19" x14ac:dyDescent="0.35">
      <c r="A1145" s="21">
        <v>1533706</v>
      </c>
      <c r="B1145" s="53">
        <v>411589</v>
      </c>
      <c r="C1145" s="21">
        <f>VLOOKUP(TotalMov[[#This Row],[Order]],'Total Mov by SS'!B:C,2,0)</f>
        <v>131</v>
      </c>
      <c r="D1145" s="21" t="s">
        <v>59</v>
      </c>
      <c r="E1145" s="21" t="s">
        <v>95</v>
      </c>
      <c r="F1145" s="21" t="s">
        <v>83</v>
      </c>
      <c r="G1145" s="21" t="s">
        <v>62</v>
      </c>
      <c r="H1145" s="21" t="s">
        <v>84</v>
      </c>
      <c r="I1145" s="21" t="s">
        <v>84</v>
      </c>
      <c r="J1145" s="22">
        <v>43646</v>
      </c>
      <c r="K1145" s="23">
        <v>0.72255787037037</v>
      </c>
      <c r="L1145" s="22">
        <v>43647</v>
      </c>
      <c r="M1145" s="23">
        <v>0.52709490740741005</v>
      </c>
      <c r="N1145" s="25">
        <v>12.102</v>
      </c>
      <c r="O1145" s="21" t="s">
        <v>77</v>
      </c>
      <c r="P1145" s="24">
        <f>TotalMov[[#This Row],[Confirmed activ. 3 (ILE03)]]*60</f>
        <v>726.12</v>
      </c>
      <c r="Q1145" s="24">
        <v>450</v>
      </c>
      <c r="R1145" s="21" t="s">
        <v>66</v>
      </c>
      <c r="S1145" s="21" t="s">
        <v>67</v>
      </c>
    </row>
    <row r="1146" spans="1:19" x14ac:dyDescent="0.35">
      <c r="A1146" s="21">
        <v>1533706</v>
      </c>
      <c r="B1146" s="53">
        <v>411589</v>
      </c>
      <c r="C1146" s="21">
        <f>VLOOKUP(TotalMov[[#This Row],[Order]],'Total Mov by SS'!B:C,2,0)</f>
        <v>131</v>
      </c>
      <c r="D1146" s="21" t="s">
        <v>59</v>
      </c>
      <c r="E1146" s="21" t="s">
        <v>97</v>
      </c>
      <c r="F1146" s="21" t="s">
        <v>86</v>
      </c>
      <c r="G1146" s="21" t="s">
        <v>62</v>
      </c>
      <c r="H1146" s="21" t="s">
        <v>87</v>
      </c>
      <c r="I1146" s="21" t="s">
        <v>87</v>
      </c>
      <c r="J1146" s="22">
        <v>43648</v>
      </c>
      <c r="K1146" s="23">
        <v>0.30878472222221998</v>
      </c>
      <c r="L1146" s="22">
        <v>43648</v>
      </c>
      <c r="M1146" s="23">
        <v>0.30878472222221998</v>
      </c>
      <c r="N1146" s="24">
        <v>20</v>
      </c>
      <c r="O1146" s="21" t="s">
        <v>66</v>
      </c>
      <c r="P1146" s="24">
        <f>TotalMov[[#This Row],[Confirmed activ. 3 (ILE03)]]</f>
        <v>20</v>
      </c>
      <c r="Q1146" s="24">
        <v>20</v>
      </c>
      <c r="R1146" s="21" t="s">
        <v>66</v>
      </c>
      <c r="S1146" s="21" t="s">
        <v>72</v>
      </c>
    </row>
    <row r="1147" spans="1:19" x14ac:dyDescent="0.35">
      <c r="A1147" s="21">
        <v>1533706</v>
      </c>
      <c r="B1147" s="53">
        <v>411589</v>
      </c>
      <c r="C1147" s="21">
        <f>VLOOKUP(TotalMov[[#This Row],[Order]],'Total Mov by SS'!B:C,2,0)</f>
        <v>131</v>
      </c>
      <c r="D1147" s="21" t="s">
        <v>59</v>
      </c>
      <c r="E1147" s="21" t="s">
        <v>99</v>
      </c>
      <c r="F1147" s="21" t="s">
        <v>61</v>
      </c>
      <c r="G1147" s="21" t="s">
        <v>62</v>
      </c>
      <c r="H1147" s="21" t="s">
        <v>63</v>
      </c>
      <c r="I1147" s="21" t="s">
        <v>96</v>
      </c>
      <c r="J1147" s="22">
        <v>43648</v>
      </c>
      <c r="K1147" s="23">
        <v>0.43842592592592999</v>
      </c>
      <c r="L1147" s="22">
        <v>43648</v>
      </c>
      <c r="M1147" s="23">
        <v>0.60556712962963</v>
      </c>
      <c r="N1147" s="25">
        <v>53.667000000000002</v>
      </c>
      <c r="O1147" s="21" t="s">
        <v>66</v>
      </c>
      <c r="P1147" s="24">
        <f>TotalMov[[#This Row],[Confirmed activ. 3 (ILE03)]]</f>
        <v>53.667000000000002</v>
      </c>
      <c r="Q1147" s="24">
        <v>100</v>
      </c>
      <c r="R1147" s="21" t="s">
        <v>66</v>
      </c>
      <c r="S1147" s="21" t="s">
        <v>67</v>
      </c>
    </row>
    <row r="1148" spans="1:19" x14ac:dyDescent="0.35">
      <c r="A1148" s="21">
        <v>1533706</v>
      </c>
      <c r="B1148" s="53">
        <v>411589</v>
      </c>
      <c r="C1148" s="21">
        <f>VLOOKUP(TotalMov[[#This Row],[Order]],'Total Mov by SS'!B:C,2,0)</f>
        <v>131</v>
      </c>
      <c r="D1148" s="21" t="s">
        <v>59</v>
      </c>
      <c r="E1148" s="21" t="s">
        <v>101</v>
      </c>
      <c r="F1148" s="21" t="s">
        <v>69</v>
      </c>
      <c r="G1148" s="21" t="s">
        <v>62</v>
      </c>
      <c r="H1148" s="21" t="s">
        <v>70</v>
      </c>
      <c r="I1148" s="21" t="s">
        <v>98</v>
      </c>
      <c r="J1148" s="22">
        <v>43650</v>
      </c>
      <c r="K1148" s="23">
        <v>0.58479166666667004</v>
      </c>
      <c r="L1148" s="22">
        <v>43650</v>
      </c>
      <c r="M1148" s="23">
        <v>0.58479166666667004</v>
      </c>
      <c r="N1148" s="24">
        <v>20</v>
      </c>
      <c r="O1148" s="21" t="s">
        <v>66</v>
      </c>
      <c r="P1148" s="24">
        <f>TotalMov[[#This Row],[Confirmed activ. 3 (ILE03)]]</f>
        <v>20</v>
      </c>
      <c r="Q1148" s="24">
        <v>20</v>
      </c>
      <c r="R1148" s="21" t="s">
        <v>66</v>
      </c>
      <c r="S1148" s="21" t="s">
        <v>72</v>
      </c>
    </row>
    <row r="1149" spans="1:19" x14ac:dyDescent="0.35">
      <c r="A1149" s="21">
        <v>1533706</v>
      </c>
      <c r="B1149" s="53">
        <v>411589</v>
      </c>
      <c r="C1149" s="21">
        <f>VLOOKUP(TotalMov[[#This Row],[Order]],'Total Mov by SS'!B:C,2,0)</f>
        <v>131</v>
      </c>
      <c r="D1149" s="21" t="s">
        <v>59</v>
      </c>
      <c r="E1149" s="21" t="s">
        <v>104</v>
      </c>
      <c r="F1149" s="21" t="s">
        <v>69</v>
      </c>
      <c r="G1149" s="21" t="s">
        <v>62</v>
      </c>
      <c r="H1149" s="21" t="s">
        <v>70</v>
      </c>
      <c r="I1149" s="21" t="s">
        <v>100</v>
      </c>
      <c r="J1149" s="22">
        <v>43650</v>
      </c>
      <c r="K1149" s="23">
        <v>0.58487268518518998</v>
      </c>
      <c r="L1149" s="22">
        <v>43650</v>
      </c>
      <c r="M1149" s="23">
        <v>0.58487268518518998</v>
      </c>
      <c r="N1149" s="24">
        <v>30</v>
      </c>
      <c r="O1149" s="21" t="s">
        <v>66</v>
      </c>
      <c r="P1149" s="24">
        <f>TotalMov[[#This Row],[Confirmed activ. 3 (ILE03)]]</f>
        <v>30</v>
      </c>
      <c r="Q1149" s="24">
        <v>30</v>
      </c>
      <c r="R1149" s="21" t="s">
        <v>66</v>
      </c>
      <c r="S1149" s="21" t="s">
        <v>72</v>
      </c>
    </row>
    <row r="1150" spans="1:19" x14ac:dyDescent="0.35">
      <c r="A1150" s="21">
        <v>1533706</v>
      </c>
      <c r="B1150" s="53">
        <v>411589</v>
      </c>
      <c r="C1150" s="21">
        <f>VLOOKUP(TotalMov[[#This Row],[Order]],'Total Mov by SS'!B:C,2,0)</f>
        <v>131</v>
      </c>
      <c r="D1150" s="21" t="s">
        <v>59</v>
      </c>
      <c r="E1150" s="21" t="s">
        <v>113</v>
      </c>
      <c r="F1150" s="21" t="s">
        <v>102</v>
      </c>
      <c r="G1150" s="21" t="s">
        <v>62</v>
      </c>
      <c r="H1150" s="21" t="s">
        <v>100</v>
      </c>
      <c r="I1150" s="21" t="s">
        <v>103</v>
      </c>
      <c r="J1150" s="22">
        <v>43653</v>
      </c>
      <c r="K1150" s="23">
        <v>0.43120370370369998</v>
      </c>
      <c r="L1150" s="22">
        <v>43653</v>
      </c>
      <c r="M1150" s="23">
        <v>0.43120370370369998</v>
      </c>
      <c r="N1150" s="24">
        <v>30</v>
      </c>
      <c r="O1150" s="21" t="s">
        <v>66</v>
      </c>
      <c r="P1150" s="24">
        <f>TotalMov[[#This Row],[Confirmed activ. 3 (ILE03)]]</f>
        <v>30</v>
      </c>
      <c r="Q1150" s="24">
        <v>30</v>
      </c>
      <c r="R1150" s="21" t="s">
        <v>66</v>
      </c>
      <c r="S1150" s="21" t="s">
        <v>72</v>
      </c>
    </row>
    <row r="1151" spans="1:19" x14ac:dyDescent="0.35">
      <c r="A1151" s="21">
        <v>1533706</v>
      </c>
      <c r="B1151" s="53">
        <v>411589</v>
      </c>
      <c r="C1151" s="21">
        <f>VLOOKUP(TotalMov[[#This Row],[Order]],'Total Mov by SS'!B:C,2,0)</f>
        <v>131</v>
      </c>
      <c r="D1151" s="21" t="s">
        <v>59</v>
      </c>
      <c r="E1151" s="21" t="s">
        <v>114</v>
      </c>
      <c r="F1151" s="21" t="s">
        <v>102</v>
      </c>
      <c r="G1151" s="21" t="s">
        <v>105</v>
      </c>
      <c r="H1151" s="21" t="s">
        <v>100</v>
      </c>
      <c r="I1151" s="21" t="s">
        <v>106</v>
      </c>
      <c r="J1151" s="22">
        <v>43653</v>
      </c>
      <c r="K1151" s="23">
        <v>0.71329861111111004</v>
      </c>
      <c r="L1151" s="22">
        <v>43653</v>
      </c>
      <c r="M1151" s="23">
        <v>0.71329861111111004</v>
      </c>
      <c r="N1151" s="24">
        <v>45</v>
      </c>
      <c r="O1151" s="21" t="s">
        <v>66</v>
      </c>
      <c r="P1151" s="24">
        <f>TotalMov[[#This Row],[Confirmed activ. 3 (ILE03)]]</f>
        <v>45</v>
      </c>
      <c r="Q1151" s="24">
        <v>45</v>
      </c>
      <c r="R1151" s="21" t="s">
        <v>66</v>
      </c>
      <c r="S1151" s="21" t="s">
        <v>72</v>
      </c>
    </row>
    <row r="1152" spans="1:19" x14ac:dyDescent="0.35">
      <c r="A1152" s="21">
        <v>1533706</v>
      </c>
      <c r="B1152" s="53">
        <v>411589</v>
      </c>
      <c r="C1152" s="21">
        <f>VLOOKUP(TotalMov[[#This Row],[Order]],'Total Mov by SS'!B:C,2,0)</f>
        <v>131</v>
      </c>
      <c r="D1152" s="21" t="s">
        <v>107</v>
      </c>
      <c r="E1152" s="21" t="s">
        <v>60</v>
      </c>
      <c r="F1152" s="21" t="s">
        <v>61</v>
      </c>
      <c r="G1152" s="21" t="s">
        <v>90</v>
      </c>
      <c r="H1152" s="21" t="s">
        <v>63</v>
      </c>
      <c r="I1152" s="21" t="s">
        <v>108</v>
      </c>
      <c r="J1152" s="22">
        <v>43648</v>
      </c>
      <c r="K1152" s="23">
        <v>0.32252314814814997</v>
      </c>
      <c r="L1152" s="22">
        <v>43648</v>
      </c>
      <c r="M1152" s="23">
        <v>0.74180555555556005</v>
      </c>
      <c r="N1152" s="25">
        <v>10.063000000000001</v>
      </c>
      <c r="O1152" s="21" t="s">
        <v>77</v>
      </c>
      <c r="P1152" s="24">
        <f>TotalMov[[#This Row],[Confirmed activ. 3 (ILE03)]]*60</f>
        <v>603.78000000000009</v>
      </c>
      <c r="Q1152" s="24">
        <v>1</v>
      </c>
      <c r="R1152" s="21" t="s">
        <v>66</v>
      </c>
      <c r="S1152" s="21" t="s">
        <v>67</v>
      </c>
    </row>
    <row r="1153" spans="1:19" x14ac:dyDescent="0.35">
      <c r="A1153" s="21">
        <v>1533706</v>
      </c>
      <c r="B1153" s="53">
        <v>411589</v>
      </c>
      <c r="C1153" s="21">
        <f>VLOOKUP(TotalMov[[#This Row],[Order]],'Total Mov by SS'!B:C,2,0)</f>
        <v>131</v>
      </c>
      <c r="D1153" s="21" t="s">
        <v>109</v>
      </c>
      <c r="E1153" s="21" t="s">
        <v>95</v>
      </c>
      <c r="F1153" s="21" t="s">
        <v>83</v>
      </c>
      <c r="G1153" s="21" t="s">
        <v>90</v>
      </c>
      <c r="H1153" s="21" t="s">
        <v>84</v>
      </c>
      <c r="I1153" s="21" t="s">
        <v>110</v>
      </c>
      <c r="J1153" s="22"/>
      <c r="K1153" s="23">
        <v>0</v>
      </c>
      <c r="L1153" s="22"/>
      <c r="M1153" s="23">
        <v>0</v>
      </c>
      <c r="N1153" s="25">
        <v>0</v>
      </c>
      <c r="O1153" s="21" t="s">
        <v>93</v>
      </c>
      <c r="P1153" s="24"/>
      <c r="Q1153" s="24">
        <v>5</v>
      </c>
      <c r="R1153" s="21" t="s">
        <v>66</v>
      </c>
      <c r="S1153" s="21" t="s">
        <v>94</v>
      </c>
    </row>
    <row r="1154" spans="1:19" x14ac:dyDescent="0.35">
      <c r="A1154" s="21">
        <v>1533709</v>
      </c>
      <c r="B1154" s="53">
        <v>411589</v>
      </c>
      <c r="C1154" s="21">
        <f>VLOOKUP(TotalMov[[#This Row],[Order]],'Total Mov by SS'!B:C,2,0)</f>
        <v>137</v>
      </c>
      <c r="D1154" s="21" t="s">
        <v>59</v>
      </c>
      <c r="E1154" s="21" t="s">
        <v>60</v>
      </c>
      <c r="F1154" s="21" t="s">
        <v>83</v>
      </c>
      <c r="G1154" s="21" t="s">
        <v>62</v>
      </c>
      <c r="H1154" s="21" t="s">
        <v>84</v>
      </c>
      <c r="I1154" s="21" t="s">
        <v>111</v>
      </c>
      <c r="J1154" s="22">
        <v>43634</v>
      </c>
      <c r="K1154" s="23">
        <v>0.94641203703704002</v>
      </c>
      <c r="L1154" s="22">
        <v>43635</v>
      </c>
      <c r="M1154" s="23">
        <v>0.25712962962962999</v>
      </c>
      <c r="N1154" s="25">
        <v>1.5429999999999999</v>
      </c>
      <c r="O1154" s="21" t="s">
        <v>77</v>
      </c>
      <c r="P1154" s="24">
        <f>TotalMov[[#This Row],[Confirmed activ. 3 (ILE03)]]*60</f>
        <v>92.58</v>
      </c>
      <c r="Q1154" s="24">
        <v>40</v>
      </c>
      <c r="R1154" s="21" t="s">
        <v>66</v>
      </c>
      <c r="S1154" s="21" t="s">
        <v>67</v>
      </c>
    </row>
    <row r="1155" spans="1:19" x14ac:dyDescent="0.35">
      <c r="A1155" s="21">
        <v>1533709</v>
      </c>
      <c r="B1155" s="53">
        <v>411589</v>
      </c>
      <c r="C1155" s="21">
        <f>VLOOKUP(TotalMov[[#This Row],[Order]],'Total Mov by SS'!B:C,2,0)</f>
        <v>137</v>
      </c>
      <c r="D1155" s="21" t="s">
        <v>59</v>
      </c>
      <c r="E1155" s="21" t="s">
        <v>68</v>
      </c>
      <c r="F1155" s="21" t="s">
        <v>61</v>
      </c>
      <c r="G1155" s="21" t="s">
        <v>62</v>
      </c>
      <c r="H1155" s="21" t="s">
        <v>63</v>
      </c>
      <c r="I1155" s="21" t="s">
        <v>64</v>
      </c>
      <c r="J1155" s="22">
        <v>43640</v>
      </c>
      <c r="K1155" s="23">
        <v>0.31885416666666999</v>
      </c>
      <c r="L1155" s="22">
        <v>43640</v>
      </c>
      <c r="M1155" s="23">
        <v>0.36460648148148</v>
      </c>
      <c r="N1155" s="25">
        <v>1.0980000000000001</v>
      </c>
      <c r="O1155" s="21" t="s">
        <v>77</v>
      </c>
      <c r="P1155" s="24">
        <f>TotalMov[[#This Row],[Confirmed activ. 3 (ILE03)]]*60</f>
        <v>65.88000000000001</v>
      </c>
      <c r="Q1155" s="24">
        <v>15</v>
      </c>
      <c r="R1155" s="21" t="s">
        <v>66</v>
      </c>
      <c r="S1155" s="21" t="s">
        <v>67</v>
      </c>
    </row>
    <row r="1156" spans="1:19" x14ac:dyDescent="0.35">
      <c r="A1156" s="21">
        <v>1533709</v>
      </c>
      <c r="B1156" s="53">
        <v>411589</v>
      </c>
      <c r="C1156" s="21">
        <f>VLOOKUP(TotalMov[[#This Row],[Order]],'Total Mov by SS'!B:C,2,0)</f>
        <v>137</v>
      </c>
      <c r="D1156" s="21" t="s">
        <v>59</v>
      </c>
      <c r="E1156" s="21" t="s">
        <v>73</v>
      </c>
      <c r="F1156" s="21" t="s">
        <v>69</v>
      </c>
      <c r="G1156" s="21" t="s">
        <v>62</v>
      </c>
      <c r="H1156" s="21" t="s">
        <v>70</v>
      </c>
      <c r="I1156" s="21" t="s">
        <v>71</v>
      </c>
      <c r="J1156" s="22">
        <v>43640</v>
      </c>
      <c r="K1156" s="23">
        <v>0.38131944444443999</v>
      </c>
      <c r="L1156" s="22">
        <v>43640</v>
      </c>
      <c r="M1156" s="23">
        <v>0.38131944444443999</v>
      </c>
      <c r="N1156" s="24">
        <v>20</v>
      </c>
      <c r="O1156" s="21" t="s">
        <v>66</v>
      </c>
      <c r="P1156" s="24">
        <f>TotalMov[[#This Row],[Confirmed activ. 3 (ILE03)]]</f>
        <v>20</v>
      </c>
      <c r="Q1156" s="24">
        <v>20</v>
      </c>
      <c r="R1156" s="21" t="s">
        <v>66</v>
      </c>
      <c r="S1156" s="21" t="s">
        <v>72</v>
      </c>
    </row>
    <row r="1157" spans="1:19" x14ac:dyDescent="0.35">
      <c r="A1157" s="21">
        <v>1533709</v>
      </c>
      <c r="B1157" s="53">
        <v>411589</v>
      </c>
      <c r="C1157" s="21">
        <f>VLOOKUP(TotalMov[[#This Row],[Order]],'Total Mov by SS'!B:C,2,0)</f>
        <v>137</v>
      </c>
      <c r="D1157" s="21" t="s">
        <v>59</v>
      </c>
      <c r="E1157" s="21" t="s">
        <v>75</v>
      </c>
      <c r="F1157" s="21" t="s">
        <v>61</v>
      </c>
      <c r="G1157" s="21" t="s">
        <v>62</v>
      </c>
      <c r="H1157" s="21" t="s">
        <v>63</v>
      </c>
      <c r="I1157" s="21" t="s">
        <v>74</v>
      </c>
      <c r="J1157" s="22">
        <v>43640</v>
      </c>
      <c r="K1157" s="23">
        <v>0.38996527777778001</v>
      </c>
      <c r="L1157" s="22">
        <v>43640</v>
      </c>
      <c r="M1157" s="23">
        <v>0.74434027777778</v>
      </c>
      <c r="N1157" s="25">
        <v>8.5050000000000008</v>
      </c>
      <c r="O1157" s="21" t="s">
        <v>77</v>
      </c>
      <c r="P1157" s="24">
        <f>TotalMov[[#This Row],[Confirmed activ. 3 (ILE03)]]*60</f>
        <v>510.30000000000007</v>
      </c>
      <c r="Q1157" s="24">
        <v>350</v>
      </c>
      <c r="R1157" s="21" t="s">
        <v>66</v>
      </c>
      <c r="S1157" s="21" t="s">
        <v>67</v>
      </c>
    </row>
    <row r="1158" spans="1:19" x14ac:dyDescent="0.35">
      <c r="A1158" s="21">
        <v>1533709</v>
      </c>
      <c r="B1158" s="53">
        <v>411589</v>
      </c>
      <c r="C1158" s="21">
        <f>VLOOKUP(TotalMov[[#This Row],[Order]],'Total Mov by SS'!B:C,2,0)</f>
        <v>137</v>
      </c>
      <c r="D1158" s="21" t="s">
        <v>59</v>
      </c>
      <c r="E1158" s="21" t="s">
        <v>78</v>
      </c>
      <c r="F1158" s="21" t="s">
        <v>61</v>
      </c>
      <c r="G1158" s="21" t="s">
        <v>62</v>
      </c>
      <c r="H1158" s="21" t="s">
        <v>63</v>
      </c>
      <c r="I1158" s="21" t="s">
        <v>76</v>
      </c>
      <c r="J1158" s="22">
        <v>43641</v>
      </c>
      <c r="K1158" s="23">
        <v>0.31188657407407</v>
      </c>
      <c r="L1158" s="22">
        <v>43642</v>
      </c>
      <c r="M1158" s="23">
        <v>0.74355324074074003</v>
      </c>
      <c r="N1158" s="25">
        <v>20.748999999999999</v>
      </c>
      <c r="O1158" s="21" t="s">
        <v>77</v>
      </c>
      <c r="P1158" s="24">
        <f>TotalMov[[#This Row],[Confirmed activ. 3 (ILE03)]]*60</f>
        <v>1244.9399999999998</v>
      </c>
      <c r="Q1158" s="24">
        <v>1020</v>
      </c>
      <c r="R1158" s="21" t="s">
        <v>66</v>
      </c>
      <c r="S1158" s="21" t="s">
        <v>67</v>
      </c>
    </row>
    <row r="1159" spans="1:19" x14ac:dyDescent="0.35">
      <c r="A1159" s="21">
        <v>1533709</v>
      </c>
      <c r="B1159" s="53">
        <v>411589</v>
      </c>
      <c r="C1159" s="21">
        <f>VLOOKUP(TotalMov[[#This Row],[Order]],'Total Mov by SS'!B:C,2,0)</f>
        <v>137</v>
      </c>
      <c r="D1159" s="21" t="s">
        <v>59</v>
      </c>
      <c r="E1159" s="21" t="s">
        <v>80</v>
      </c>
      <c r="F1159" s="21" t="s">
        <v>61</v>
      </c>
      <c r="G1159" s="21" t="s">
        <v>62</v>
      </c>
      <c r="H1159" s="21" t="s">
        <v>63</v>
      </c>
      <c r="I1159" s="21" t="s">
        <v>112</v>
      </c>
      <c r="J1159" s="22">
        <v>43643</v>
      </c>
      <c r="K1159" s="23">
        <v>0.31908564814814999</v>
      </c>
      <c r="L1159" s="22">
        <v>43643</v>
      </c>
      <c r="M1159" s="23">
        <v>0.61436342592592996</v>
      </c>
      <c r="N1159" s="25">
        <v>7.0869999999999997</v>
      </c>
      <c r="O1159" s="21" t="s">
        <v>77</v>
      </c>
      <c r="P1159" s="24">
        <f>TotalMov[[#This Row],[Confirmed activ. 3 (ILE03)]]*60</f>
        <v>425.21999999999997</v>
      </c>
      <c r="Q1159" s="24">
        <v>50</v>
      </c>
      <c r="R1159" s="21" t="s">
        <v>66</v>
      </c>
      <c r="S1159" s="21" t="s">
        <v>67</v>
      </c>
    </row>
    <row r="1160" spans="1:19" x14ac:dyDescent="0.35">
      <c r="A1160" s="21">
        <v>1533709</v>
      </c>
      <c r="B1160" s="53">
        <v>411589</v>
      </c>
      <c r="C1160" s="21">
        <f>VLOOKUP(TotalMov[[#This Row],[Order]],'Total Mov by SS'!B:C,2,0)</f>
        <v>137</v>
      </c>
      <c r="D1160" s="21" t="s">
        <v>59</v>
      </c>
      <c r="E1160" s="21" t="s">
        <v>82</v>
      </c>
      <c r="F1160" s="21" t="s">
        <v>89</v>
      </c>
      <c r="G1160" s="21" t="s">
        <v>90</v>
      </c>
      <c r="H1160" s="21" t="s">
        <v>91</v>
      </c>
      <c r="I1160" s="21" t="s">
        <v>92</v>
      </c>
      <c r="J1160" s="22"/>
      <c r="K1160" s="23">
        <v>0</v>
      </c>
      <c r="L1160" s="22"/>
      <c r="M1160" s="23">
        <v>0</v>
      </c>
      <c r="N1160" s="25">
        <v>0</v>
      </c>
      <c r="O1160" s="21" t="s">
        <v>93</v>
      </c>
      <c r="P1160" s="24"/>
      <c r="Q1160" s="24">
        <v>0</v>
      </c>
      <c r="R1160" s="21" t="s">
        <v>66</v>
      </c>
      <c r="S1160" s="21" t="s">
        <v>94</v>
      </c>
    </row>
    <row r="1161" spans="1:19" x14ac:dyDescent="0.35">
      <c r="A1161" s="21">
        <v>1533709</v>
      </c>
      <c r="B1161" s="53">
        <v>411589</v>
      </c>
      <c r="C1161" s="21">
        <f>VLOOKUP(TotalMov[[#This Row],[Order]],'Total Mov by SS'!B:C,2,0)</f>
        <v>137</v>
      </c>
      <c r="D1161" s="21" t="s">
        <v>59</v>
      </c>
      <c r="E1161" s="21" t="s">
        <v>85</v>
      </c>
      <c r="F1161" s="21" t="s">
        <v>69</v>
      </c>
      <c r="G1161" s="21" t="s">
        <v>62</v>
      </c>
      <c r="H1161" s="21" t="s">
        <v>70</v>
      </c>
      <c r="I1161" s="21" t="s">
        <v>79</v>
      </c>
      <c r="J1161" s="22">
        <v>43643</v>
      </c>
      <c r="K1161" s="23">
        <v>0.64113425925926004</v>
      </c>
      <c r="L1161" s="22">
        <v>43643</v>
      </c>
      <c r="M1161" s="23">
        <v>0.64113425925926004</v>
      </c>
      <c r="N1161" s="24">
        <v>20</v>
      </c>
      <c r="O1161" s="21" t="s">
        <v>66</v>
      </c>
      <c r="P1161" s="24">
        <f>TotalMov[[#This Row],[Confirmed activ. 3 (ILE03)]]</f>
        <v>20</v>
      </c>
      <c r="Q1161" s="24">
        <v>20</v>
      </c>
      <c r="R1161" s="21" t="s">
        <v>66</v>
      </c>
      <c r="S1161" s="21" t="s">
        <v>72</v>
      </c>
    </row>
    <row r="1162" spans="1:19" x14ac:dyDescent="0.35">
      <c r="A1162" s="21">
        <v>1533709</v>
      </c>
      <c r="B1162" s="53">
        <v>411589</v>
      </c>
      <c r="C1162" s="21">
        <f>VLOOKUP(TotalMov[[#This Row],[Order]],'Total Mov by SS'!B:C,2,0)</f>
        <v>137</v>
      </c>
      <c r="D1162" s="21" t="s">
        <v>59</v>
      </c>
      <c r="E1162" s="21" t="s">
        <v>88</v>
      </c>
      <c r="F1162" s="21" t="s">
        <v>69</v>
      </c>
      <c r="G1162" s="21" t="s">
        <v>62</v>
      </c>
      <c r="H1162" s="21" t="s">
        <v>70</v>
      </c>
      <c r="I1162" s="21" t="s">
        <v>81</v>
      </c>
      <c r="J1162" s="22">
        <v>43643</v>
      </c>
      <c r="K1162" s="23">
        <v>0.64141203703703997</v>
      </c>
      <c r="L1162" s="22">
        <v>43643</v>
      </c>
      <c r="M1162" s="23">
        <v>0.64141203703703997</v>
      </c>
      <c r="N1162" s="24">
        <v>20</v>
      </c>
      <c r="O1162" s="21" t="s">
        <v>66</v>
      </c>
      <c r="P1162" s="24">
        <f>TotalMov[[#This Row],[Confirmed activ. 3 (ILE03)]]</f>
        <v>20</v>
      </c>
      <c r="Q1162" s="24">
        <v>20</v>
      </c>
      <c r="R1162" s="21" t="s">
        <v>66</v>
      </c>
      <c r="S1162" s="21" t="s">
        <v>72</v>
      </c>
    </row>
    <row r="1163" spans="1:19" x14ac:dyDescent="0.35">
      <c r="A1163" s="21">
        <v>1533709</v>
      </c>
      <c r="B1163" s="53">
        <v>411589</v>
      </c>
      <c r="C1163" s="21">
        <f>VLOOKUP(TotalMov[[#This Row],[Order]],'Total Mov by SS'!B:C,2,0)</f>
        <v>137</v>
      </c>
      <c r="D1163" s="21" t="s">
        <v>59</v>
      </c>
      <c r="E1163" s="21" t="s">
        <v>95</v>
      </c>
      <c r="F1163" s="21" t="s">
        <v>83</v>
      </c>
      <c r="G1163" s="21" t="s">
        <v>62</v>
      </c>
      <c r="H1163" s="21" t="s">
        <v>84</v>
      </c>
      <c r="I1163" s="21" t="s">
        <v>84</v>
      </c>
      <c r="J1163" s="22">
        <v>43643</v>
      </c>
      <c r="K1163" s="23">
        <v>0.87304398148147999</v>
      </c>
      <c r="L1163" s="22">
        <v>43645</v>
      </c>
      <c r="M1163" s="23">
        <v>0.53719907407406997</v>
      </c>
      <c r="N1163" s="25">
        <v>10.285</v>
      </c>
      <c r="O1163" s="21" t="s">
        <v>77</v>
      </c>
      <c r="P1163" s="24">
        <f>TotalMov[[#This Row],[Confirmed activ. 3 (ILE03)]]*60</f>
        <v>617.1</v>
      </c>
      <c r="Q1163" s="24">
        <v>450</v>
      </c>
      <c r="R1163" s="21" t="s">
        <v>66</v>
      </c>
      <c r="S1163" s="21" t="s">
        <v>67</v>
      </c>
    </row>
    <row r="1164" spans="1:19" x14ac:dyDescent="0.35">
      <c r="A1164" s="21">
        <v>1533709</v>
      </c>
      <c r="B1164" s="53">
        <v>411589</v>
      </c>
      <c r="C1164" s="21">
        <f>VLOOKUP(TotalMov[[#This Row],[Order]],'Total Mov by SS'!B:C,2,0)</f>
        <v>137</v>
      </c>
      <c r="D1164" s="21" t="s">
        <v>59</v>
      </c>
      <c r="E1164" s="21" t="s">
        <v>97</v>
      </c>
      <c r="F1164" s="21" t="s">
        <v>86</v>
      </c>
      <c r="G1164" s="21" t="s">
        <v>62</v>
      </c>
      <c r="H1164" s="21" t="s">
        <v>87</v>
      </c>
      <c r="I1164" s="21" t="s">
        <v>87</v>
      </c>
      <c r="J1164" s="22">
        <v>43646</v>
      </c>
      <c r="K1164" s="23">
        <v>0.31532407407406998</v>
      </c>
      <c r="L1164" s="22">
        <v>43646</v>
      </c>
      <c r="M1164" s="23">
        <v>0.31532407407406998</v>
      </c>
      <c r="N1164" s="24">
        <v>20</v>
      </c>
      <c r="O1164" s="21" t="s">
        <v>66</v>
      </c>
      <c r="P1164" s="24">
        <f>TotalMov[[#This Row],[Confirmed activ. 3 (ILE03)]]</f>
        <v>20</v>
      </c>
      <c r="Q1164" s="24">
        <v>20</v>
      </c>
      <c r="R1164" s="21" t="s">
        <v>66</v>
      </c>
      <c r="S1164" s="21" t="s">
        <v>72</v>
      </c>
    </row>
    <row r="1165" spans="1:19" x14ac:dyDescent="0.35">
      <c r="A1165" s="21">
        <v>1533709</v>
      </c>
      <c r="B1165" s="53">
        <v>411589</v>
      </c>
      <c r="C1165" s="21">
        <f>VLOOKUP(TotalMov[[#This Row],[Order]],'Total Mov by SS'!B:C,2,0)</f>
        <v>137</v>
      </c>
      <c r="D1165" s="21" t="s">
        <v>59</v>
      </c>
      <c r="E1165" s="21" t="s">
        <v>99</v>
      </c>
      <c r="F1165" s="21" t="s">
        <v>61</v>
      </c>
      <c r="G1165" s="21" t="s">
        <v>62</v>
      </c>
      <c r="H1165" s="21" t="s">
        <v>63</v>
      </c>
      <c r="I1165" s="21" t="s">
        <v>96</v>
      </c>
      <c r="J1165" s="22">
        <v>43650</v>
      </c>
      <c r="K1165" s="23">
        <v>0.48957175925926</v>
      </c>
      <c r="L1165" s="22">
        <v>43650</v>
      </c>
      <c r="M1165" s="23">
        <v>0.60490740740741</v>
      </c>
      <c r="N1165" s="25">
        <v>55.3</v>
      </c>
      <c r="O1165" s="21" t="s">
        <v>66</v>
      </c>
      <c r="P1165" s="24">
        <f>TotalMov[[#This Row],[Confirmed activ. 3 (ILE03)]]</f>
        <v>55.3</v>
      </c>
      <c r="Q1165" s="24">
        <v>100</v>
      </c>
      <c r="R1165" s="21" t="s">
        <v>66</v>
      </c>
      <c r="S1165" s="21" t="s">
        <v>67</v>
      </c>
    </row>
    <row r="1166" spans="1:19" x14ac:dyDescent="0.35">
      <c r="A1166" s="21">
        <v>1533709</v>
      </c>
      <c r="B1166" s="53">
        <v>411589</v>
      </c>
      <c r="C1166" s="21">
        <f>VLOOKUP(TotalMov[[#This Row],[Order]],'Total Mov by SS'!B:C,2,0)</f>
        <v>137</v>
      </c>
      <c r="D1166" s="21" t="s">
        <v>59</v>
      </c>
      <c r="E1166" s="21" t="s">
        <v>101</v>
      </c>
      <c r="F1166" s="21" t="s">
        <v>69</v>
      </c>
      <c r="G1166" s="21" t="s">
        <v>62</v>
      </c>
      <c r="H1166" s="21" t="s">
        <v>70</v>
      </c>
      <c r="I1166" s="21" t="s">
        <v>98</v>
      </c>
      <c r="J1166" s="22">
        <v>43653</v>
      </c>
      <c r="K1166" s="23">
        <v>0.72082175925925995</v>
      </c>
      <c r="L1166" s="22">
        <v>43653</v>
      </c>
      <c r="M1166" s="23">
        <v>0.72082175925925995</v>
      </c>
      <c r="N1166" s="24">
        <v>20</v>
      </c>
      <c r="O1166" s="21" t="s">
        <v>66</v>
      </c>
      <c r="P1166" s="24">
        <f>TotalMov[[#This Row],[Confirmed activ. 3 (ILE03)]]</f>
        <v>20</v>
      </c>
      <c r="Q1166" s="24">
        <v>20</v>
      </c>
      <c r="R1166" s="21" t="s">
        <v>66</v>
      </c>
      <c r="S1166" s="21" t="s">
        <v>72</v>
      </c>
    </row>
    <row r="1167" spans="1:19" x14ac:dyDescent="0.35">
      <c r="A1167" s="21">
        <v>1533709</v>
      </c>
      <c r="B1167" s="53">
        <v>411589</v>
      </c>
      <c r="C1167" s="21">
        <f>VLOOKUP(TotalMov[[#This Row],[Order]],'Total Mov by SS'!B:C,2,0)</f>
        <v>137</v>
      </c>
      <c r="D1167" s="21" t="s">
        <v>59</v>
      </c>
      <c r="E1167" s="21" t="s">
        <v>104</v>
      </c>
      <c r="F1167" s="21" t="s">
        <v>69</v>
      </c>
      <c r="G1167" s="21" t="s">
        <v>62</v>
      </c>
      <c r="H1167" s="21" t="s">
        <v>70</v>
      </c>
      <c r="I1167" s="21" t="s">
        <v>100</v>
      </c>
      <c r="J1167" s="22">
        <v>43653</v>
      </c>
      <c r="K1167" s="23">
        <v>0.72093750000000001</v>
      </c>
      <c r="L1167" s="22">
        <v>43653</v>
      </c>
      <c r="M1167" s="23">
        <v>0.72093750000000001</v>
      </c>
      <c r="N1167" s="24">
        <v>30</v>
      </c>
      <c r="O1167" s="21" t="s">
        <v>66</v>
      </c>
      <c r="P1167" s="24">
        <f>TotalMov[[#This Row],[Confirmed activ. 3 (ILE03)]]</f>
        <v>30</v>
      </c>
      <c r="Q1167" s="24">
        <v>30</v>
      </c>
      <c r="R1167" s="21" t="s">
        <v>66</v>
      </c>
      <c r="S1167" s="21" t="s">
        <v>72</v>
      </c>
    </row>
    <row r="1168" spans="1:19" x14ac:dyDescent="0.35">
      <c r="A1168" s="21">
        <v>1533709</v>
      </c>
      <c r="B1168" s="53">
        <v>411589</v>
      </c>
      <c r="C1168" s="21">
        <f>VLOOKUP(TotalMov[[#This Row],[Order]],'Total Mov by SS'!B:C,2,0)</f>
        <v>137</v>
      </c>
      <c r="D1168" s="21" t="s">
        <v>59</v>
      </c>
      <c r="E1168" s="21" t="s">
        <v>113</v>
      </c>
      <c r="F1168" s="21" t="s">
        <v>102</v>
      </c>
      <c r="G1168" s="21" t="s">
        <v>62</v>
      </c>
      <c r="H1168" s="21" t="s">
        <v>100</v>
      </c>
      <c r="I1168" s="21" t="s">
        <v>103</v>
      </c>
      <c r="J1168" s="22">
        <v>43654</v>
      </c>
      <c r="K1168" s="23">
        <v>0.52565972222222002</v>
      </c>
      <c r="L1168" s="22">
        <v>43654</v>
      </c>
      <c r="M1168" s="23">
        <v>0.52565972222222002</v>
      </c>
      <c r="N1168" s="24">
        <v>30</v>
      </c>
      <c r="O1168" s="21" t="s">
        <v>66</v>
      </c>
      <c r="P1168" s="24">
        <f>TotalMov[[#This Row],[Confirmed activ. 3 (ILE03)]]</f>
        <v>30</v>
      </c>
      <c r="Q1168" s="24">
        <v>30</v>
      </c>
      <c r="R1168" s="21" t="s">
        <v>66</v>
      </c>
      <c r="S1168" s="21" t="s">
        <v>72</v>
      </c>
    </row>
    <row r="1169" spans="1:19" x14ac:dyDescent="0.35">
      <c r="A1169" s="21">
        <v>1533709</v>
      </c>
      <c r="B1169" s="53">
        <v>411589</v>
      </c>
      <c r="C1169" s="21">
        <f>VLOOKUP(TotalMov[[#This Row],[Order]],'Total Mov by SS'!B:C,2,0)</f>
        <v>137</v>
      </c>
      <c r="D1169" s="21" t="s">
        <v>59</v>
      </c>
      <c r="E1169" s="21" t="s">
        <v>114</v>
      </c>
      <c r="F1169" s="21" t="s">
        <v>102</v>
      </c>
      <c r="G1169" s="21" t="s">
        <v>105</v>
      </c>
      <c r="H1169" s="21" t="s">
        <v>100</v>
      </c>
      <c r="I1169" s="21" t="s">
        <v>106</v>
      </c>
      <c r="J1169" s="22">
        <v>43655</v>
      </c>
      <c r="K1169" s="23">
        <v>0.34240740740740999</v>
      </c>
      <c r="L1169" s="22">
        <v>43655</v>
      </c>
      <c r="M1169" s="23">
        <v>0.34240740740740999</v>
      </c>
      <c r="N1169" s="24">
        <v>45</v>
      </c>
      <c r="O1169" s="21" t="s">
        <v>66</v>
      </c>
      <c r="P1169" s="24">
        <f>TotalMov[[#This Row],[Confirmed activ. 3 (ILE03)]]</f>
        <v>45</v>
      </c>
      <c r="Q1169" s="24">
        <v>45</v>
      </c>
      <c r="R1169" s="21" t="s">
        <v>66</v>
      </c>
      <c r="S1169" s="21" t="s">
        <v>72</v>
      </c>
    </row>
    <row r="1170" spans="1:19" x14ac:dyDescent="0.35">
      <c r="A1170" s="21">
        <v>1533709</v>
      </c>
      <c r="B1170" s="53">
        <v>411589</v>
      </c>
      <c r="C1170" s="21">
        <f>VLOOKUP(TotalMov[[#This Row],[Order]],'Total Mov by SS'!B:C,2,0)</f>
        <v>137</v>
      </c>
      <c r="D1170" s="21" t="s">
        <v>107</v>
      </c>
      <c r="E1170" s="21" t="s">
        <v>60</v>
      </c>
      <c r="F1170" s="21" t="s">
        <v>61</v>
      </c>
      <c r="G1170" s="21" t="s">
        <v>90</v>
      </c>
      <c r="H1170" s="21" t="s">
        <v>63</v>
      </c>
      <c r="I1170" s="21" t="s">
        <v>108</v>
      </c>
      <c r="J1170" s="22">
        <v>43648</v>
      </c>
      <c r="K1170" s="23">
        <v>0.34563657407407</v>
      </c>
      <c r="L1170" s="22">
        <v>43653</v>
      </c>
      <c r="M1170" s="23">
        <v>0.65166666666666995</v>
      </c>
      <c r="N1170" s="25">
        <v>42.886000000000003</v>
      </c>
      <c r="O1170" s="21" t="s">
        <v>77</v>
      </c>
      <c r="P1170" s="24">
        <f>TotalMov[[#This Row],[Confirmed activ. 3 (ILE03)]]*60</f>
        <v>2573.1600000000003</v>
      </c>
      <c r="Q1170" s="24">
        <v>1</v>
      </c>
      <c r="R1170" s="21" t="s">
        <v>66</v>
      </c>
      <c r="S1170" s="21" t="s">
        <v>67</v>
      </c>
    </row>
    <row r="1171" spans="1:19" x14ac:dyDescent="0.35">
      <c r="A1171" s="21">
        <v>1533709</v>
      </c>
      <c r="B1171" s="53">
        <v>411589</v>
      </c>
      <c r="C1171" s="21">
        <f>VLOOKUP(TotalMov[[#This Row],[Order]],'Total Mov by SS'!B:C,2,0)</f>
        <v>137</v>
      </c>
      <c r="D1171" s="21" t="s">
        <v>109</v>
      </c>
      <c r="E1171" s="21" t="s">
        <v>95</v>
      </c>
      <c r="F1171" s="21" t="s">
        <v>83</v>
      </c>
      <c r="G1171" s="21" t="s">
        <v>90</v>
      </c>
      <c r="H1171" s="21" t="s">
        <v>84</v>
      </c>
      <c r="I1171" s="21" t="s">
        <v>110</v>
      </c>
      <c r="J1171" s="22"/>
      <c r="K1171" s="23">
        <v>0</v>
      </c>
      <c r="L1171" s="22"/>
      <c r="M1171" s="23">
        <v>0</v>
      </c>
      <c r="N1171" s="25">
        <v>0</v>
      </c>
      <c r="O1171" s="21" t="s">
        <v>93</v>
      </c>
      <c r="P1171" s="24"/>
      <c r="Q1171" s="24">
        <v>5</v>
      </c>
      <c r="R1171" s="21" t="s">
        <v>66</v>
      </c>
      <c r="S1171" s="21" t="s">
        <v>94</v>
      </c>
    </row>
    <row r="1172" spans="1:19" x14ac:dyDescent="0.35">
      <c r="A1172" s="21">
        <v>1533710</v>
      </c>
      <c r="B1172" s="53">
        <v>411589</v>
      </c>
      <c r="C1172" s="21">
        <f>VLOOKUP(TotalMov[[#This Row],[Order]],'Total Mov by SS'!B:C,2,0)</f>
        <v>137</v>
      </c>
      <c r="D1172" s="21" t="s">
        <v>59</v>
      </c>
      <c r="E1172" s="21" t="s">
        <v>60</v>
      </c>
      <c r="F1172" s="21" t="s">
        <v>83</v>
      </c>
      <c r="G1172" s="21" t="s">
        <v>62</v>
      </c>
      <c r="H1172" s="21" t="s">
        <v>84</v>
      </c>
      <c r="I1172" s="21" t="s">
        <v>111</v>
      </c>
      <c r="J1172" s="22">
        <v>43635</v>
      </c>
      <c r="K1172" s="23">
        <v>0.95597222222222</v>
      </c>
      <c r="L1172" s="22">
        <v>43636</v>
      </c>
      <c r="M1172" s="23">
        <v>6.3912037037040001E-2</v>
      </c>
      <c r="N1172" s="25">
        <v>26.55</v>
      </c>
      <c r="O1172" s="21" t="s">
        <v>66</v>
      </c>
      <c r="P1172" s="24">
        <f>TotalMov[[#This Row],[Confirmed activ. 3 (ILE03)]]</f>
        <v>26.55</v>
      </c>
      <c r="Q1172" s="24">
        <v>40</v>
      </c>
      <c r="R1172" s="21" t="s">
        <v>66</v>
      </c>
      <c r="S1172" s="21" t="s">
        <v>67</v>
      </c>
    </row>
    <row r="1173" spans="1:19" x14ac:dyDescent="0.35">
      <c r="A1173" s="21">
        <v>1533710</v>
      </c>
      <c r="B1173" s="53">
        <v>411589</v>
      </c>
      <c r="C1173" s="21">
        <f>VLOOKUP(TotalMov[[#This Row],[Order]],'Total Mov by SS'!B:C,2,0)</f>
        <v>137</v>
      </c>
      <c r="D1173" s="21" t="s">
        <v>59</v>
      </c>
      <c r="E1173" s="21" t="s">
        <v>68</v>
      </c>
      <c r="F1173" s="21" t="s">
        <v>61</v>
      </c>
      <c r="G1173" s="21" t="s">
        <v>62</v>
      </c>
      <c r="H1173" s="21" t="s">
        <v>63</v>
      </c>
      <c r="I1173" s="21" t="s">
        <v>64</v>
      </c>
      <c r="J1173" s="22">
        <v>43639</v>
      </c>
      <c r="K1173" s="23">
        <v>0.61187499999999995</v>
      </c>
      <c r="L1173" s="22">
        <v>43639</v>
      </c>
      <c r="M1173" s="23">
        <v>0.61707175925926006</v>
      </c>
      <c r="N1173" s="25">
        <v>7.4829999999999997</v>
      </c>
      <c r="O1173" s="21" t="s">
        <v>66</v>
      </c>
      <c r="P1173" s="24">
        <f>TotalMov[[#This Row],[Confirmed activ. 3 (ILE03)]]</f>
        <v>7.4829999999999997</v>
      </c>
      <c r="Q1173" s="24">
        <v>15</v>
      </c>
      <c r="R1173" s="21" t="s">
        <v>66</v>
      </c>
      <c r="S1173" s="21" t="s">
        <v>67</v>
      </c>
    </row>
    <row r="1174" spans="1:19" x14ac:dyDescent="0.35">
      <c r="A1174" s="21">
        <v>1533710</v>
      </c>
      <c r="B1174" s="53">
        <v>411589</v>
      </c>
      <c r="C1174" s="21">
        <f>VLOOKUP(TotalMov[[#This Row],[Order]],'Total Mov by SS'!B:C,2,0)</f>
        <v>137</v>
      </c>
      <c r="D1174" s="21" t="s">
        <v>59</v>
      </c>
      <c r="E1174" s="21" t="s">
        <v>73</v>
      </c>
      <c r="F1174" s="21" t="s">
        <v>69</v>
      </c>
      <c r="G1174" s="21" t="s">
        <v>62</v>
      </c>
      <c r="H1174" s="21" t="s">
        <v>70</v>
      </c>
      <c r="I1174" s="21" t="s">
        <v>71</v>
      </c>
      <c r="J1174" s="22">
        <v>43639</v>
      </c>
      <c r="K1174" s="23">
        <v>0.62226851851852005</v>
      </c>
      <c r="L1174" s="22">
        <v>43639</v>
      </c>
      <c r="M1174" s="23">
        <v>0.62226851851852005</v>
      </c>
      <c r="N1174" s="24">
        <v>20</v>
      </c>
      <c r="O1174" s="21" t="s">
        <v>66</v>
      </c>
      <c r="P1174" s="24">
        <f>TotalMov[[#This Row],[Confirmed activ. 3 (ILE03)]]</f>
        <v>20</v>
      </c>
      <c r="Q1174" s="24">
        <v>20</v>
      </c>
      <c r="R1174" s="21" t="s">
        <v>66</v>
      </c>
      <c r="S1174" s="21" t="s">
        <v>72</v>
      </c>
    </row>
    <row r="1175" spans="1:19" x14ac:dyDescent="0.35">
      <c r="A1175" s="21">
        <v>1533710</v>
      </c>
      <c r="B1175" s="53">
        <v>411589</v>
      </c>
      <c r="C1175" s="21">
        <f>VLOOKUP(TotalMov[[#This Row],[Order]],'Total Mov by SS'!B:C,2,0)</f>
        <v>137</v>
      </c>
      <c r="D1175" s="21" t="s">
        <v>59</v>
      </c>
      <c r="E1175" s="21" t="s">
        <v>75</v>
      </c>
      <c r="F1175" s="21" t="s">
        <v>61</v>
      </c>
      <c r="G1175" s="21" t="s">
        <v>62</v>
      </c>
      <c r="H1175" s="21" t="s">
        <v>63</v>
      </c>
      <c r="I1175" s="21" t="s">
        <v>74</v>
      </c>
      <c r="J1175" s="22">
        <v>43639</v>
      </c>
      <c r="K1175" s="23">
        <v>0.64429398148147998</v>
      </c>
      <c r="L1175" s="22">
        <v>43639</v>
      </c>
      <c r="M1175" s="23">
        <v>0.74623842592593004</v>
      </c>
      <c r="N1175" s="25">
        <v>2.4470000000000001</v>
      </c>
      <c r="O1175" s="21" t="s">
        <v>77</v>
      </c>
      <c r="P1175" s="24">
        <f>TotalMov[[#This Row],[Confirmed activ. 3 (ILE03)]]*60</f>
        <v>146.82</v>
      </c>
      <c r="Q1175" s="24">
        <v>350</v>
      </c>
      <c r="R1175" s="21" t="s">
        <v>66</v>
      </c>
      <c r="S1175" s="21" t="s">
        <v>67</v>
      </c>
    </row>
    <row r="1176" spans="1:19" x14ac:dyDescent="0.35">
      <c r="A1176" s="21">
        <v>1533710</v>
      </c>
      <c r="B1176" s="53">
        <v>411589</v>
      </c>
      <c r="C1176" s="21">
        <f>VLOOKUP(TotalMov[[#This Row],[Order]],'Total Mov by SS'!B:C,2,0)</f>
        <v>137</v>
      </c>
      <c r="D1176" s="21" t="s">
        <v>59</v>
      </c>
      <c r="E1176" s="21" t="s">
        <v>78</v>
      </c>
      <c r="F1176" s="21" t="s">
        <v>61</v>
      </c>
      <c r="G1176" s="21" t="s">
        <v>62</v>
      </c>
      <c r="H1176" s="21" t="s">
        <v>63</v>
      </c>
      <c r="I1176" s="21" t="s">
        <v>76</v>
      </c>
      <c r="J1176" s="22">
        <v>43640</v>
      </c>
      <c r="K1176" s="23">
        <v>0.31218750000000001</v>
      </c>
      <c r="L1176" s="22">
        <v>43647</v>
      </c>
      <c r="M1176" s="23">
        <v>0.34634259259258998</v>
      </c>
      <c r="N1176" s="25">
        <v>36.32</v>
      </c>
      <c r="O1176" s="21" t="s">
        <v>77</v>
      </c>
      <c r="P1176" s="24">
        <f>TotalMov[[#This Row],[Confirmed activ. 3 (ILE03)]]*60</f>
        <v>2179.1999999999998</v>
      </c>
      <c r="Q1176" s="24">
        <v>1020</v>
      </c>
      <c r="R1176" s="21" t="s">
        <v>66</v>
      </c>
      <c r="S1176" s="21" t="s">
        <v>67</v>
      </c>
    </row>
    <row r="1177" spans="1:19" x14ac:dyDescent="0.35">
      <c r="A1177" s="21">
        <v>1533710</v>
      </c>
      <c r="B1177" s="53">
        <v>411589</v>
      </c>
      <c r="C1177" s="21">
        <f>VLOOKUP(TotalMov[[#This Row],[Order]],'Total Mov by SS'!B:C,2,0)</f>
        <v>137</v>
      </c>
      <c r="D1177" s="21" t="s">
        <v>59</v>
      </c>
      <c r="E1177" s="21" t="s">
        <v>80</v>
      </c>
      <c r="F1177" s="21" t="s">
        <v>61</v>
      </c>
      <c r="G1177" s="21" t="s">
        <v>62</v>
      </c>
      <c r="H1177" s="21" t="s">
        <v>63</v>
      </c>
      <c r="I1177" s="21" t="s">
        <v>112</v>
      </c>
      <c r="J1177" s="22">
        <v>43647</v>
      </c>
      <c r="K1177" s="23">
        <v>0.34653935185184997</v>
      </c>
      <c r="L1177" s="22">
        <v>43647</v>
      </c>
      <c r="M1177" s="23">
        <v>0.45288194444444002</v>
      </c>
      <c r="N1177" s="25">
        <v>2.552</v>
      </c>
      <c r="O1177" s="21" t="s">
        <v>77</v>
      </c>
      <c r="P1177" s="24">
        <f>TotalMov[[#This Row],[Confirmed activ. 3 (ILE03)]]*60</f>
        <v>153.12</v>
      </c>
      <c r="Q1177" s="24">
        <v>50</v>
      </c>
      <c r="R1177" s="21" t="s">
        <v>66</v>
      </c>
      <c r="S1177" s="21" t="s">
        <v>67</v>
      </c>
    </row>
    <row r="1178" spans="1:19" x14ac:dyDescent="0.35">
      <c r="A1178" s="21">
        <v>1533710</v>
      </c>
      <c r="B1178" s="53">
        <v>411589</v>
      </c>
      <c r="C1178" s="21">
        <f>VLOOKUP(TotalMov[[#This Row],[Order]],'Total Mov by SS'!B:C,2,0)</f>
        <v>137</v>
      </c>
      <c r="D1178" s="21" t="s">
        <v>59</v>
      </c>
      <c r="E1178" s="21" t="s">
        <v>82</v>
      </c>
      <c r="F1178" s="21" t="s">
        <v>89</v>
      </c>
      <c r="G1178" s="21" t="s">
        <v>90</v>
      </c>
      <c r="H1178" s="21" t="s">
        <v>91</v>
      </c>
      <c r="I1178" s="21" t="s">
        <v>92</v>
      </c>
      <c r="J1178" s="22"/>
      <c r="K1178" s="23">
        <v>0</v>
      </c>
      <c r="L1178" s="22"/>
      <c r="M1178" s="23">
        <v>0</v>
      </c>
      <c r="N1178" s="25">
        <v>0</v>
      </c>
      <c r="O1178" s="21" t="s">
        <v>93</v>
      </c>
      <c r="P1178" s="24"/>
      <c r="Q1178" s="24">
        <v>0</v>
      </c>
      <c r="R1178" s="21" t="s">
        <v>66</v>
      </c>
      <c r="S1178" s="21" t="s">
        <v>94</v>
      </c>
    </row>
    <row r="1179" spans="1:19" x14ac:dyDescent="0.35">
      <c r="A1179" s="21">
        <v>1533710</v>
      </c>
      <c r="B1179" s="53">
        <v>411589</v>
      </c>
      <c r="C1179" s="21">
        <f>VLOOKUP(TotalMov[[#This Row],[Order]],'Total Mov by SS'!B:C,2,0)</f>
        <v>137</v>
      </c>
      <c r="D1179" s="21" t="s">
        <v>59</v>
      </c>
      <c r="E1179" s="21" t="s">
        <v>85</v>
      </c>
      <c r="F1179" s="21" t="s">
        <v>69</v>
      </c>
      <c r="G1179" s="21" t="s">
        <v>62</v>
      </c>
      <c r="H1179" s="21" t="s">
        <v>70</v>
      </c>
      <c r="I1179" s="21" t="s">
        <v>79</v>
      </c>
      <c r="J1179" s="22">
        <v>43647</v>
      </c>
      <c r="K1179" s="23">
        <v>0.48403935185184999</v>
      </c>
      <c r="L1179" s="22">
        <v>43647</v>
      </c>
      <c r="M1179" s="23">
        <v>0.48403935185184999</v>
      </c>
      <c r="N1179" s="24">
        <v>20</v>
      </c>
      <c r="O1179" s="21" t="s">
        <v>66</v>
      </c>
      <c r="P1179" s="24">
        <f>TotalMov[[#This Row],[Confirmed activ. 3 (ILE03)]]</f>
        <v>20</v>
      </c>
      <c r="Q1179" s="24">
        <v>20</v>
      </c>
      <c r="R1179" s="21" t="s">
        <v>66</v>
      </c>
      <c r="S1179" s="21" t="s">
        <v>72</v>
      </c>
    </row>
    <row r="1180" spans="1:19" x14ac:dyDescent="0.35">
      <c r="A1180" s="21">
        <v>1533710</v>
      </c>
      <c r="B1180" s="53">
        <v>411589</v>
      </c>
      <c r="C1180" s="21">
        <f>VLOOKUP(TotalMov[[#This Row],[Order]],'Total Mov by SS'!B:C,2,0)</f>
        <v>137</v>
      </c>
      <c r="D1180" s="21" t="s">
        <v>59</v>
      </c>
      <c r="E1180" s="21" t="s">
        <v>88</v>
      </c>
      <c r="F1180" s="21" t="s">
        <v>69</v>
      </c>
      <c r="G1180" s="21" t="s">
        <v>62</v>
      </c>
      <c r="H1180" s="21" t="s">
        <v>70</v>
      </c>
      <c r="I1180" s="21" t="s">
        <v>81</v>
      </c>
      <c r="J1180" s="22">
        <v>43647</v>
      </c>
      <c r="K1180" s="23">
        <v>0.53332175925925995</v>
      </c>
      <c r="L1180" s="22">
        <v>43647</v>
      </c>
      <c r="M1180" s="23">
        <v>0.53332175925925995</v>
      </c>
      <c r="N1180" s="24">
        <v>20</v>
      </c>
      <c r="O1180" s="21" t="s">
        <v>66</v>
      </c>
      <c r="P1180" s="24">
        <f>TotalMov[[#This Row],[Confirmed activ. 3 (ILE03)]]</f>
        <v>20</v>
      </c>
      <c r="Q1180" s="24">
        <v>20</v>
      </c>
      <c r="R1180" s="21" t="s">
        <v>66</v>
      </c>
      <c r="S1180" s="21" t="s">
        <v>72</v>
      </c>
    </row>
    <row r="1181" spans="1:19" x14ac:dyDescent="0.35">
      <c r="A1181" s="21">
        <v>1533710</v>
      </c>
      <c r="B1181" s="53">
        <v>411589</v>
      </c>
      <c r="C1181" s="21">
        <f>VLOOKUP(TotalMov[[#This Row],[Order]],'Total Mov by SS'!B:C,2,0)</f>
        <v>137</v>
      </c>
      <c r="D1181" s="21" t="s">
        <v>59</v>
      </c>
      <c r="E1181" s="21" t="s">
        <v>95</v>
      </c>
      <c r="F1181" s="21" t="s">
        <v>83</v>
      </c>
      <c r="G1181" s="21" t="s">
        <v>62</v>
      </c>
      <c r="H1181" s="21" t="s">
        <v>84</v>
      </c>
      <c r="I1181" s="21" t="s">
        <v>84</v>
      </c>
      <c r="J1181" s="22">
        <v>43647</v>
      </c>
      <c r="K1181" s="23">
        <v>0.72913194444443996</v>
      </c>
      <c r="L1181" s="22">
        <v>43648</v>
      </c>
      <c r="M1181" s="23">
        <v>0.60946759259258998</v>
      </c>
      <c r="N1181" s="25">
        <v>14.207000000000001</v>
      </c>
      <c r="O1181" s="21" t="s">
        <v>77</v>
      </c>
      <c r="P1181" s="24">
        <f>TotalMov[[#This Row],[Confirmed activ. 3 (ILE03)]]*60</f>
        <v>852.42000000000007</v>
      </c>
      <c r="Q1181" s="24">
        <v>450</v>
      </c>
      <c r="R1181" s="21" t="s">
        <v>66</v>
      </c>
      <c r="S1181" s="21" t="s">
        <v>67</v>
      </c>
    </row>
    <row r="1182" spans="1:19" x14ac:dyDescent="0.35">
      <c r="A1182" s="21">
        <v>1533710</v>
      </c>
      <c r="B1182" s="53">
        <v>411589</v>
      </c>
      <c r="C1182" s="21">
        <f>VLOOKUP(TotalMov[[#This Row],[Order]],'Total Mov by SS'!B:C,2,0)</f>
        <v>137</v>
      </c>
      <c r="D1182" s="21" t="s">
        <v>59</v>
      </c>
      <c r="E1182" s="21" t="s">
        <v>97</v>
      </c>
      <c r="F1182" s="21" t="s">
        <v>86</v>
      </c>
      <c r="G1182" s="21" t="s">
        <v>62</v>
      </c>
      <c r="H1182" s="21" t="s">
        <v>87</v>
      </c>
      <c r="I1182" s="21" t="s">
        <v>87</v>
      </c>
      <c r="J1182" s="22">
        <v>43650</v>
      </c>
      <c r="K1182" s="23">
        <v>0.29828703703704001</v>
      </c>
      <c r="L1182" s="22">
        <v>43650</v>
      </c>
      <c r="M1182" s="23">
        <v>0.29828703703704001</v>
      </c>
      <c r="N1182" s="24">
        <v>20</v>
      </c>
      <c r="O1182" s="21" t="s">
        <v>66</v>
      </c>
      <c r="P1182" s="24">
        <f>TotalMov[[#This Row],[Confirmed activ. 3 (ILE03)]]</f>
        <v>20</v>
      </c>
      <c r="Q1182" s="24">
        <v>20</v>
      </c>
      <c r="R1182" s="21" t="s">
        <v>66</v>
      </c>
      <c r="S1182" s="21" t="s">
        <v>72</v>
      </c>
    </row>
    <row r="1183" spans="1:19" x14ac:dyDescent="0.35">
      <c r="A1183" s="21">
        <v>1533710</v>
      </c>
      <c r="B1183" s="53">
        <v>411589</v>
      </c>
      <c r="C1183" s="21">
        <f>VLOOKUP(TotalMov[[#This Row],[Order]],'Total Mov by SS'!B:C,2,0)</f>
        <v>137</v>
      </c>
      <c r="D1183" s="21" t="s">
        <v>59</v>
      </c>
      <c r="E1183" s="21" t="s">
        <v>99</v>
      </c>
      <c r="F1183" s="21" t="s">
        <v>61</v>
      </c>
      <c r="G1183" s="21" t="s">
        <v>62</v>
      </c>
      <c r="H1183" s="21" t="s">
        <v>63</v>
      </c>
      <c r="I1183" s="21" t="s">
        <v>96</v>
      </c>
      <c r="J1183" s="22">
        <v>43650</v>
      </c>
      <c r="K1183" s="23">
        <v>0.35799768518518998</v>
      </c>
      <c r="L1183" s="22">
        <v>43650</v>
      </c>
      <c r="M1183" s="23">
        <v>0.60490740740741</v>
      </c>
      <c r="N1183" s="25">
        <v>1.913</v>
      </c>
      <c r="O1183" s="21" t="s">
        <v>77</v>
      </c>
      <c r="P1183" s="24">
        <f>TotalMov[[#This Row],[Confirmed activ. 3 (ILE03)]]*60</f>
        <v>114.78</v>
      </c>
      <c r="Q1183" s="24">
        <v>100</v>
      </c>
      <c r="R1183" s="21" t="s">
        <v>66</v>
      </c>
      <c r="S1183" s="21" t="s">
        <v>67</v>
      </c>
    </row>
    <row r="1184" spans="1:19" x14ac:dyDescent="0.35">
      <c r="A1184" s="21">
        <v>1533710</v>
      </c>
      <c r="B1184" s="53">
        <v>411589</v>
      </c>
      <c r="C1184" s="21">
        <f>VLOOKUP(TotalMov[[#This Row],[Order]],'Total Mov by SS'!B:C,2,0)</f>
        <v>137</v>
      </c>
      <c r="D1184" s="21" t="s">
        <v>59</v>
      </c>
      <c r="E1184" s="21" t="s">
        <v>101</v>
      </c>
      <c r="F1184" s="21" t="s">
        <v>69</v>
      </c>
      <c r="G1184" s="21" t="s">
        <v>62</v>
      </c>
      <c r="H1184" s="21" t="s">
        <v>70</v>
      </c>
      <c r="I1184" s="21" t="s">
        <v>98</v>
      </c>
      <c r="J1184" s="22">
        <v>43653</v>
      </c>
      <c r="K1184" s="23">
        <v>0.62787037037036997</v>
      </c>
      <c r="L1184" s="22">
        <v>43653</v>
      </c>
      <c r="M1184" s="23">
        <v>0.62787037037036997</v>
      </c>
      <c r="N1184" s="24">
        <v>20</v>
      </c>
      <c r="O1184" s="21" t="s">
        <v>66</v>
      </c>
      <c r="P1184" s="24">
        <f>TotalMov[[#This Row],[Confirmed activ. 3 (ILE03)]]</f>
        <v>20</v>
      </c>
      <c r="Q1184" s="24">
        <v>20</v>
      </c>
      <c r="R1184" s="21" t="s">
        <v>66</v>
      </c>
      <c r="S1184" s="21" t="s">
        <v>72</v>
      </c>
    </row>
    <row r="1185" spans="1:19" x14ac:dyDescent="0.35">
      <c r="A1185" s="21">
        <v>1533710</v>
      </c>
      <c r="B1185" s="53">
        <v>411589</v>
      </c>
      <c r="C1185" s="21">
        <f>VLOOKUP(TotalMov[[#This Row],[Order]],'Total Mov by SS'!B:C,2,0)</f>
        <v>137</v>
      </c>
      <c r="D1185" s="21" t="s">
        <v>59</v>
      </c>
      <c r="E1185" s="21" t="s">
        <v>104</v>
      </c>
      <c r="F1185" s="21" t="s">
        <v>69</v>
      </c>
      <c r="G1185" s="21" t="s">
        <v>62</v>
      </c>
      <c r="H1185" s="21" t="s">
        <v>70</v>
      </c>
      <c r="I1185" s="21" t="s">
        <v>100</v>
      </c>
      <c r="J1185" s="22">
        <v>43653</v>
      </c>
      <c r="K1185" s="23">
        <v>0.72130787037037003</v>
      </c>
      <c r="L1185" s="22">
        <v>43653</v>
      </c>
      <c r="M1185" s="23">
        <v>0.72130787037037003</v>
      </c>
      <c r="N1185" s="24">
        <v>30</v>
      </c>
      <c r="O1185" s="21" t="s">
        <v>66</v>
      </c>
      <c r="P1185" s="24">
        <f>TotalMov[[#This Row],[Confirmed activ. 3 (ILE03)]]</f>
        <v>30</v>
      </c>
      <c r="Q1185" s="24">
        <v>30</v>
      </c>
      <c r="R1185" s="21" t="s">
        <v>66</v>
      </c>
      <c r="S1185" s="21" t="s">
        <v>72</v>
      </c>
    </row>
    <row r="1186" spans="1:19" x14ac:dyDescent="0.35">
      <c r="A1186" s="21">
        <v>1533710</v>
      </c>
      <c r="B1186" s="53">
        <v>411589</v>
      </c>
      <c r="C1186" s="21">
        <f>VLOOKUP(TotalMov[[#This Row],[Order]],'Total Mov by SS'!B:C,2,0)</f>
        <v>137</v>
      </c>
      <c r="D1186" s="21" t="s">
        <v>59</v>
      </c>
      <c r="E1186" s="21" t="s">
        <v>113</v>
      </c>
      <c r="F1186" s="21" t="s">
        <v>102</v>
      </c>
      <c r="G1186" s="21" t="s">
        <v>62</v>
      </c>
      <c r="H1186" s="21" t="s">
        <v>100</v>
      </c>
      <c r="I1186" s="21" t="s">
        <v>103</v>
      </c>
      <c r="J1186" s="22">
        <v>43654</v>
      </c>
      <c r="K1186" s="23">
        <v>0.51271990740741002</v>
      </c>
      <c r="L1186" s="22">
        <v>43654</v>
      </c>
      <c r="M1186" s="23">
        <v>0.51271990740741002</v>
      </c>
      <c r="N1186" s="24">
        <v>30</v>
      </c>
      <c r="O1186" s="21" t="s">
        <v>66</v>
      </c>
      <c r="P1186" s="24">
        <f>TotalMov[[#This Row],[Confirmed activ. 3 (ILE03)]]</f>
        <v>30</v>
      </c>
      <c r="Q1186" s="24">
        <v>30</v>
      </c>
      <c r="R1186" s="21" t="s">
        <v>66</v>
      </c>
      <c r="S1186" s="21" t="s">
        <v>72</v>
      </c>
    </row>
    <row r="1187" spans="1:19" x14ac:dyDescent="0.35">
      <c r="A1187" s="21">
        <v>1533710</v>
      </c>
      <c r="B1187" s="53">
        <v>411589</v>
      </c>
      <c r="C1187" s="21">
        <f>VLOOKUP(TotalMov[[#This Row],[Order]],'Total Mov by SS'!B:C,2,0)</f>
        <v>137</v>
      </c>
      <c r="D1187" s="21" t="s">
        <v>59</v>
      </c>
      <c r="E1187" s="21" t="s">
        <v>114</v>
      </c>
      <c r="F1187" s="21" t="s">
        <v>102</v>
      </c>
      <c r="G1187" s="21" t="s">
        <v>105</v>
      </c>
      <c r="H1187" s="21" t="s">
        <v>100</v>
      </c>
      <c r="I1187" s="21" t="s">
        <v>106</v>
      </c>
      <c r="J1187" s="22">
        <v>43655</v>
      </c>
      <c r="K1187" s="23">
        <v>0.34263888888888999</v>
      </c>
      <c r="L1187" s="22">
        <v>43655</v>
      </c>
      <c r="M1187" s="23">
        <v>0.34263888888888999</v>
      </c>
      <c r="N1187" s="24">
        <v>45</v>
      </c>
      <c r="O1187" s="21" t="s">
        <v>66</v>
      </c>
      <c r="P1187" s="24">
        <f>TotalMov[[#This Row],[Confirmed activ. 3 (ILE03)]]</f>
        <v>45</v>
      </c>
      <c r="Q1187" s="24">
        <v>45</v>
      </c>
      <c r="R1187" s="21" t="s">
        <v>66</v>
      </c>
      <c r="S1187" s="21" t="s">
        <v>72</v>
      </c>
    </row>
    <row r="1188" spans="1:19" x14ac:dyDescent="0.35">
      <c r="A1188" s="21">
        <v>1533710</v>
      </c>
      <c r="B1188" s="53">
        <v>411589</v>
      </c>
      <c r="C1188" s="21">
        <f>VLOOKUP(TotalMov[[#This Row],[Order]],'Total Mov by SS'!B:C,2,0)</f>
        <v>137</v>
      </c>
      <c r="D1188" s="21" t="s">
        <v>107</v>
      </c>
      <c r="E1188" s="21" t="s">
        <v>60</v>
      </c>
      <c r="F1188" s="21" t="s">
        <v>61</v>
      </c>
      <c r="G1188" s="21" t="s">
        <v>90</v>
      </c>
      <c r="H1188" s="21" t="s">
        <v>63</v>
      </c>
      <c r="I1188" s="21" t="s">
        <v>108</v>
      </c>
      <c r="J1188" s="22">
        <v>43650</v>
      </c>
      <c r="K1188" s="23">
        <v>0.34722222222221999</v>
      </c>
      <c r="L1188" s="22">
        <v>43653</v>
      </c>
      <c r="M1188" s="23">
        <v>0.52821759259259005</v>
      </c>
      <c r="N1188" s="25">
        <v>21.536999999999999</v>
      </c>
      <c r="O1188" s="21" t="s">
        <v>77</v>
      </c>
      <c r="P1188" s="24">
        <f>TotalMov[[#This Row],[Confirmed activ. 3 (ILE03)]]*60</f>
        <v>1292.22</v>
      </c>
      <c r="Q1188" s="24">
        <v>1</v>
      </c>
      <c r="R1188" s="21" t="s">
        <v>66</v>
      </c>
      <c r="S1188" s="21" t="s">
        <v>67</v>
      </c>
    </row>
    <row r="1189" spans="1:19" x14ac:dyDescent="0.35">
      <c r="A1189" s="21">
        <v>1533710</v>
      </c>
      <c r="B1189" s="53">
        <v>411589</v>
      </c>
      <c r="C1189" s="21">
        <f>VLOOKUP(TotalMov[[#This Row],[Order]],'Total Mov by SS'!B:C,2,0)</f>
        <v>137</v>
      </c>
      <c r="D1189" s="21" t="s">
        <v>109</v>
      </c>
      <c r="E1189" s="21" t="s">
        <v>95</v>
      </c>
      <c r="F1189" s="21" t="s">
        <v>83</v>
      </c>
      <c r="G1189" s="21" t="s">
        <v>90</v>
      </c>
      <c r="H1189" s="21" t="s">
        <v>84</v>
      </c>
      <c r="I1189" s="21" t="s">
        <v>110</v>
      </c>
      <c r="J1189" s="22"/>
      <c r="K1189" s="23">
        <v>0</v>
      </c>
      <c r="L1189" s="22"/>
      <c r="M1189" s="23">
        <v>0</v>
      </c>
      <c r="N1189" s="25">
        <v>0</v>
      </c>
      <c r="O1189" s="21" t="s">
        <v>93</v>
      </c>
      <c r="P1189" s="24"/>
      <c r="Q1189" s="24">
        <v>5</v>
      </c>
      <c r="R1189" s="21" t="s">
        <v>66</v>
      </c>
      <c r="S1189" s="21" t="s">
        <v>94</v>
      </c>
    </row>
    <row r="1190" spans="1:19" x14ac:dyDescent="0.35">
      <c r="A1190" s="21">
        <v>1534426</v>
      </c>
      <c r="B1190" s="53">
        <v>411589</v>
      </c>
      <c r="C1190" s="21">
        <f>VLOOKUP(TotalMov[[#This Row],[Order]],'Total Mov by SS'!B:C,2,0)</f>
        <v>132</v>
      </c>
      <c r="D1190" s="21" t="s">
        <v>59</v>
      </c>
      <c r="E1190" s="21" t="s">
        <v>60</v>
      </c>
      <c r="F1190" s="21" t="s">
        <v>83</v>
      </c>
      <c r="G1190" s="21" t="s">
        <v>62</v>
      </c>
      <c r="H1190" s="21" t="s">
        <v>84</v>
      </c>
      <c r="I1190" s="21" t="s">
        <v>111</v>
      </c>
      <c r="J1190" s="22">
        <v>43640</v>
      </c>
      <c r="K1190" s="23">
        <v>0.79107638888888998</v>
      </c>
      <c r="L1190" s="22">
        <v>43641</v>
      </c>
      <c r="M1190" s="23">
        <v>1.5081018518519999E-2</v>
      </c>
      <c r="N1190" s="25">
        <v>97.316999999999993</v>
      </c>
      <c r="O1190" s="21" t="s">
        <v>66</v>
      </c>
      <c r="P1190" s="24">
        <f>TotalMov[[#This Row],[Confirmed activ. 3 (ILE03)]]</f>
        <v>97.316999999999993</v>
      </c>
      <c r="Q1190" s="24">
        <v>40</v>
      </c>
      <c r="R1190" s="21" t="s">
        <v>66</v>
      </c>
      <c r="S1190" s="21" t="s">
        <v>67</v>
      </c>
    </row>
    <row r="1191" spans="1:19" x14ac:dyDescent="0.35">
      <c r="A1191" s="21">
        <v>1534426</v>
      </c>
      <c r="B1191" s="53">
        <v>411589</v>
      </c>
      <c r="C1191" s="21">
        <f>VLOOKUP(TotalMov[[#This Row],[Order]],'Total Mov by SS'!B:C,2,0)</f>
        <v>132</v>
      </c>
      <c r="D1191" s="21" t="s">
        <v>59</v>
      </c>
      <c r="E1191" s="21" t="s">
        <v>68</v>
      </c>
      <c r="F1191" s="21" t="s">
        <v>61</v>
      </c>
      <c r="G1191" s="21" t="s">
        <v>62</v>
      </c>
      <c r="H1191" s="21" t="s">
        <v>63</v>
      </c>
      <c r="I1191" s="21" t="s">
        <v>64</v>
      </c>
      <c r="J1191" s="22">
        <v>43642</v>
      </c>
      <c r="K1191" s="23">
        <v>0.44756944444444002</v>
      </c>
      <c r="L1191" s="22">
        <v>43642</v>
      </c>
      <c r="M1191" s="23">
        <v>0.450625</v>
      </c>
      <c r="N1191" s="25">
        <v>2.2000000000000002</v>
      </c>
      <c r="O1191" s="21" t="s">
        <v>66</v>
      </c>
      <c r="P1191" s="24">
        <f>TotalMov[[#This Row],[Confirmed activ. 3 (ILE03)]]</f>
        <v>2.2000000000000002</v>
      </c>
      <c r="Q1191" s="24">
        <v>15</v>
      </c>
      <c r="R1191" s="21" t="s">
        <v>66</v>
      </c>
      <c r="S1191" s="21" t="s">
        <v>67</v>
      </c>
    </row>
    <row r="1192" spans="1:19" x14ac:dyDescent="0.35">
      <c r="A1192" s="21">
        <v>1534426</v>
      </c>
      <c r="B1192" s="53">
        <v>411589</v>
      </c>
      <c r="C1192" s="21">
        <f>VLOOKUP(TotalMov[[#This Row],[Order]],'Total Mov by SS'!B:C,2,0)</f>
        <v>132</v>
      </c>
      <c r="D1192" s="21" t="s">
        <v>59</v>
      </c>
      <c r="E1192" s="21" t="s">
        <v>73</v>
      </c>
      <c r="F1192" s="21" t="s">
        <v>69</v>
      </c>
      <c r="G1192" s="21" t="s">
        <v>62</v>
      </c>
      <c r="H1192" s="21" t="s">
        <v>70</v>
      </c>
      <c r="I1192" s="21" t="s">
        <v>71</v>
      </c>
      <c r="J1192" s="22">
        <v>43642</v>
      </c>
      <c r="K1192" s="23">
        <v>0.45668981481481002</v>
      </c>
      <c r="L1192" s="22">
        <v>43642</v>
      </c>
      <c r="M1192" s="23">
        <v>0.45668981481481002</v>
      </c>
      <c r="N1192" s="24">
        <v>20</v>
      </c>
      <c r="O1192" s="21" t="s">
        <v>66</v>
      </c>
      <c r="P1192" s="24">
        <f>TotalMov[[#This Row],[Confirmed activ. 3 (ILE03)]]</f>
        <v>20</v>
      </c>
      <c r="Q1192" s="24">
        <v>20</v>
      </c>
      <c r="R1192" s="21" t="s">
        <v>66</v>
      </c>
      <c r="S1192" s="21" t="s">
        <v>72</v>
      </c>
    </row>
    <row r="1193" spans="1:19" x14ac:dyDescent="0.35">
      <c r="A1193" s="21">
        <v>1534426</v>
      </c>
      <c r="B1193" s="53">
        <v>411589</v>
      </c>
      <c r="C1193" s="21">
        <f>VLOOKUP(TotalMov[[#This Row],[Order]],'Total Mov by SS'!B:C,2,0)</f>
        <v>132</v>
      </c>
      <c r="D1193" s="21" t="s">
        <v>59</v>
      </c>
      <c r="E1193" s="21" t="s">
        <v>75</v>
      </c>
      <c r="F1193" s="21" t="s">
        <v>61</v>
      </c>
      <c r="G1193" s="21" t="s">
        <v>62</v>
      </c>
      <c r="H1193" s="21" t="s">
        <v>63</v>
      </c>
      <c r="I1193" s="21" t="s">
        <v>74</v>
      </c>
      <c r="J1193" s="22">
        <v>43642</v>
      </c>
      <c r="K1193" s="23">
        <v>0.51543981481481005</v>
      </c>
      <c r="L1193" s="22">
        <v>43643</v>
      </c>
      <c r="M1193" s="23">
        <v>0.32025462962963003</v>
      </c>
      <c r="N1193" s="25">
        <v>5.4429999999999996</v>
      </c>
      <c r="O1193" s="21" t="s">
        <v>77</v>
      </c>
      <c r="P1193" s="24">
        <f>TotalMov[[#This Row],[Confirmed activ. 3 (ILE03)]]*60</f>
        <v>326.58</v>
      </c>
      <c r="Q1193" s="24">
        <v>290</v>
      </c>
      <c r="R1193" s="21" t="s">
        <v>66</v>
      </c>
      <c r="S1193" s="21" t="s">
        <v>67</v>
      </c>
    </row>
    <row r="1194" spans="1:19" x14ac:dyDescent="0.35">
      <c r="A1194" s="21">
        <v>1534426</v>
      </c>
      <c r="B1194" s="53">
        <v>411589</v>
      </c>
      <c r="C1194" s="21">
        <f>VLOOKUP(TotalMov[[#This Row],[Order]],'Total Mov by SS'!B:C,2,0)</f>
        <v>132</v>
      </c>
      <c r="D1194" s="21" t="s">
        <v>59</v>
      </c>
      <c r="E1194" s="21" t="s">
        <v>78</v>
      </c>
      <c r="F1194" s="21" t="s">
        <v>61</v>
      </c>
      <c r="G1194" s="21" t="s">
        <v>62</v>
      </c>
      <c r="H1194" s="21" t="s">
        <v>63</v>
      </c>
      <c r="I1194" s="21" t="s">
        <v>76</v>
      </c>
      <c r="J1194" s="22">
        <v>43643</v>
      </c>
      <c r="K1194" s="23">
        <v>0.32052083333332998</v>
      </c>
      <c r="L1194" s="22">
        <v>43648</v>
      </c>
      <c r="M1194" s="23">
        <v>0.50656250000000003</v>
      </c>
      <c r="N1194" s="25">
        <v>1792.5830000000001</v>
      </c>
      <c r="O1194" s="21" t="s">
        <v>66</v>
      </c>
      <c r="P1194" s="24">
        <f>TotalMov[[#This Row],[Confirmed activ. 3 (ILE03)]]</f>
        <v>1792.5830000000001</v>
      </c>
      <c r="Q1194" s="24">
        <v>1040</v>
      </c>
      <c r="R1194" s="21" t="s">
        <v>66</v>
      </c>
      <c r="S1194" s="21" t="s">
        <v>67</v>
      </c>
    </row>
    <row r="1195" spans="1:19" x14ac:dyDescent="0.35">
      <c r="A1195" s="21">
        <v>1534426</v>
      </c>
      <c r="B1195" s="53">
        <v>411589</v>
      </c>
      <c r="C1195" s="21">
        <f>VLOOKUP(TotalMov[[#This Row],[Order]],'Total Mov by SS'!B:C,2,0)</f>
        <v>132</v>
      </c>
      <c r="D1195" s="21" t="s">
        <v>59</v>
      </c>
      <c r="E1195" s="21" t="s">
        <v>80</v>
      </c>
      <c r="F1195" s="21" t="s">
        <v>61</v>
      </c>
      <c r="G1195" s="21" t="s">
        <v>62</v>
      </c>
      <c r="H1195" s="21" t="s">
        <v>63</v>
      </c>
      <c r="I1195" s="21" t="s">
        <v>112</v>
      </c>
      <c r="J1195" s="22">
        <v>43648</v>
      </c>
      <c r="K1195" s="23">
        <v>0.50670138888889005</v>
      </c>
      <c r="L1195" s="22">
        <v>43648</v>
      </c>
      <c r="M1195" s="23">
        <v>0.59858796296296002</v>
      </c>
      <c r="N1195" s="25">
        <v>2.2050000000000001</v>
      </c>
      <c r="O1195" s="21" t="s">
        <v>77</v>
      </c>
      <c r="P1195" s="24">
        <f>TotalMov[[#This Row],[Confirmed activ. 3 (ILE03)]]*60</f>
        <v>132.30000000000001</v>
      </c>
      <c r="Q1195" s="24">
        <v>50</v>
      </c>
      <c r="R1195" s="21" t="s">
        <v>66</v>
      </c>
      <c r="S1195" s="21" t="s">
        <v>67</v>
      </c>
    </row>
    <row r="1196" spans="1:19" x14ac:dyDescent="0.35">
      <c r="A1196" s="21">
        <v>1534426</v>
      </c>
      <c r="B1196" s="53">
        <v>411589</v>
      </c>
      <c r="C1196" s="21">
        <f>VLOOKUP(TotalMov[[#This Row],[Order]],'Total Mov by SS'!B:C,2,0)</f>
        <v>132</v>
      </c>
      <c r="D1196" s="21" t="s">
        <v>59</v>
      </c>
      <c r="E1196" s="21" t="s">
        <v>82</v>
      </c>
      <c r="F1196" s="21" t="s">
        <v>89</v>
      </c>
      <c r="G1196" s="21" t="s">
        <v>90</v>
      </c>
      <c r="H1196" s="21" t="s">
        <v>91</v>
      </c>
      <c r="I1196" s="21" t="s">
        <v>92</v>
      </c>
      <c r="J1196" s="22"/>
      <c r="K1196" s="23">
        <v>0</v>
      </c>
      <c r="L1196" s="22"/>
      <c r="M1196" s="23">
        <v>0</v>
      </c>
      <c r="N1196" s="25">
        <v>0</v>
      </c>
      <c r="O1196" s="21" t="s">
        <v>93</v>
      </c>
      <c r="P1196" s="24"/>
      <c r="Q1196" s="24">
        <v>0</v>
      </c>
      <c r="R1196" s="21" t="s">
        <v>66</v>
      </c>
      <c r="S1196" s="21" t="s">
        <v>94</v>
      </c>
    </row>
    <row r="1197" spans="1:19" x14ac:dyDescent="0.35">
      <c r="A1197" s="21">
        <v>1534426</v>
      </c>
      <c r="B1197" s="53">
        <v>411589</v>
      </c>
      <c r="C1197" s="21">
        <f>VLOOKUP(TotalMov[[#This Row],[Order]],'Total Mov by SS'!B:C,2,0)</f>
        <v>132</v>
      </c>
      <c r="D1197" s="21" t="s">
        <v>59</v>
      </c>
      <c r="E1197" s="21" t="s">
        <v>85</v>
      </c>
      <c r="F1197" s="21" t="s">
        <v>69</v>
      </c>
      <c r="G1197" s="21" t="s">
        <v>62</v>
      </c>
      <c r="H1197" s="21" t="s">
        <v>70</v>
      </c>
      <c r="I1197" s="21" t="s">
        <v>79</v>
      </c>
      <c r="J1197" s="22">
        <v>43648</v>
      </c>
      <c r="K1197" s="23">
        <v>0.62462962962962998</v>
      </c>
      <c r="L1197" s="22">
        <v>43648</v>
      </c>
      <c r="M1197" s="23">
        <v>0.62462962962962998</v>
      </c>
      <c r="N1197" s="24">
        <v>20</v>
      </c>
      <c r="O1197" s="21" t="s">
        <v>66</v>
      </c>
      <c r="P1197" s="24">
        <f>TotalMov[[#This Row],[Confirmed activ. 3 (ILE03)]]</f>
        <v>20</v>
      </c>
      <c r="Q1197" s="24">
        <v>20</v>
      </c>
      <c r="R1197" s="21" t="s">
        <v>66</v>
      </c>
      <c r="S1197" s="21" t="s">
        <v>72</v>
      </c>
    </row>
    <row r="1198" spans="1:19" x14ac:dyDescent="0.35">
      <c r="A1198" s="21">
        <v>1534426</v>
      </c>
      <c r="B1198" s="53">
        <v>411589</v>
      </c>
      <c r="C1198" s="21">
        <f>VLOOKUP(TotalMov[[#This Row],[Order]],'Total Mov by SS'!B:C,2,0)</f>
        <v>132</v>
      </c>
      <c r="D1198" s="21" t="s">
        <v>59</v>
      </c>
      <c r="E1198" s="21" t="s">
        <v>88</v>
      </c>
      <c r="F1198" s="21" t="s">
        <v>69</v>
      </c>
      <c r="G1198" s="21" t="s">
        <v>62</v>
      </c>
      <c r="H1198" s="21" t="s">
        <v>70</v>
      </c>
      <c r="I1198" s="21" t="s">
        <v>81</v>
      </c>
      <c r="J1198" s="22">
        <v>43648</v>
      </c>
      <c r="K1198" s="23">
        <v>0.62469907407406999</v>
      </c>
      <c r="L1198" s="22">
        <v>43648</v>
      </c>
      <c r="M1198" s="23">
        <v>0.62469907407406999</v>
      </c>
      <c r="N1198" s="24">
        <v>20</v>
      </c>
      <c r="O1198" s="21" t="s">
        <v>66</v>
      </c>
      <c r="P1198" s="24">
        <f>TotalMov[[#This Row],[Confirmed activ. 3 (ILE03)]]</f>
        <v>20</v>
      </c>
      <c r="Q1198" s="24">
        <v>20</v>
      </c>
      <c r="R1198" s="21" t="s">
        <v>66</v>
      </c>
      <c r="S1198" s="21" t="s">
        <v>72</v>
      </c>
    </row>
    <row r="1199" spans="1:19" x14ac:dyDescent="0.35">
      <c r="A1199" s="21">
        <v>1534426</v>
      </c>
      <c r="B1199" s="53">
        <v>411589</v>
      </c>
      <c r="C1199" s="21">
        <f>VLOOKUP(TotalMov[[#This Row],[Order]],'Total Mov by SS'!B:C,2,0)</f>
        <v>132</v>
      </c>
      <c r="D1199" s="21" t="s">
        <v>59</v>
      </c>
      <c r="E1199" s="21" t="s">
        <v>95</v>
      </c>
      <c r="F1199" s="21" t="s">
        <v>83</v>
      </c>
      <c r="G1199" s="21" t="s">
        <v>62</v>
      </c>
      <c r="H1199" s="21" t="s">
        <v>84</v>
      </c>
      <c r="I1199" s="21" t="s">
        <v>84</v>
      </c>
      <c r="J1199" s="22">
        <v>43648</v>
      </c>
      <c r="K1199" s="23">
        <v>0.77682870370370005</v>
      </c>
      <c r="L1199" s="22">
        <v>43649</v>
      </c>
      <c r="M1199" s="23">
        <v>0.96293981481480995</v>
      </c>
      <c r="N1199" s="25">
        <v>8.7769999999999992</v>
      </c>
      <c r="O1199" s="21" t="s">
        <v>77</v>
      </c>
      <c r="P1199" s="24">
        <f>TotalMov[[#This Row],[Confirmed activ. 3 (ILE03)]]*60</f>
        <v>526.62</v>
      </c>
      <c r="Q1199" s="24">
        <v>450</v>
      </c>
      <c r="R1199" s="21" t="s">
        <v>66</v>
      </c>
      <c r="S1199" s="21" t="s">
        <v>67</v>
      </c>
    </row>
    <row r="1200" spans="1:19" x14ac:dyDescent="0.35">
      <c r="A1200" s="21">
        <v>1534426</v>
      </c>
      <c r="B1200" s="53">
        <v>411589</v>
      </c>
      <c r="C1200" s="21">
        <f>VLOOKUP(TotalMov[[#This Row],[Order]],'Total Mov by SS'!B:C,2,0)</f>
        <v>132</v>
      </c>
      <c r="D1200" s="21" t="s">
        <v>59</v>
      </c>
      <c r="E1200" s="21" t="s">
        <v>97</v>
      </c>
      <c r="F1200" s="21" t="s">
        <v>86</v>
      </c>
      <c r="G1200" s="21" t="s">
        <v>62</v>
      </c>
      <c r="H1200" s="21" t="s">
        <v>87</v>
      </c>
      <c r="I1200" s="21" t="s">
        <v>87</v>
      </c>
      <c r="J1200" s="22">
        <v>43650</v>
      </c>
      <c r="K1200" s="23">
        <v>0.29740740740741001</v>
      </c>
      <c r="L1200" s="22">
        <v>43650</v>
      </c>
      <c r="M1200" s="23">
        <v>0.29740740740741001</v>
      </c>
      <c r="N1200" s="24">
        <v>20</v>
      </c>
      <c r="O1200" s="21" t="s">
        <v>66</v>
      </c>
      <c r="P1200" s="24">
        <f>TotalMov[[#This Row],[Confirmed activ. 3 (ILE03)]]</f>
        <v>20</v>
      </c>
      <c r="Q1200" s="24">
        <v>20</v>
      </c>
      <c r="R1200" s="21" t="s">
        <v>66</v>
      </c>
      <c r="S1200" s="21" t="s">
        <v>72</v>
      </c>
    </row>
    <row r="1201" spans="1:19" x14ac:dyDescent="0.35">
      <c r="A1201" s="21">
        <v>1534426</v>
      </c>
      <c r="B1201" s="53">
        <v>411589</v>
      </c>
      <c r="C1201" s="21">
        <f>VLOOKUP(TotalMov[[#This Row],[Order]],'Total Mov by SS'!B:C,2,0)</f>
        <v>132</v>
      </c>
      <c r="D1201" s="21" t="s">
        <v>59</v>
      </c>
      <c r="E1201" s="21" t="s">
        <v>99</v>
      </c>
      <c r="F1201" s="21" t="s">
        <v>61</v>
      </c>
      <c r="G1201" s="21" t="s">
        <v>62</v>
      </c>
      <c r="H1201" s="21" t="s">
        <v>63</v>
      </c>
      <c r="I1201" s="21" t="s">
        <v>96</v>
      </c>
      <c r="J1201" s="22">
        <v>43654</v>
      </c>
      <c r="K1201" s="23">
        <v>0.35219907407406997</v>
      </c>
      <c r="L1201" s="22">
        <v>43654</v>
      </c>
      <c r="M1201" s="23">
        <v>0.66831018518519003</v>
      </c>
      <c r="N1201" s="25">
        <v>1.236</v>
      </c>
      <c r="O1201" s="21" t="s">
        <v>77</v>
      </c>
      <c r="P1201" s="24">
        <f>TotalMov[[#This Row],[Confirmed activ. 3 (ILE03)]]*60</f>
        <v>74.16</v>
      </c>
      <c r="Q1201" s="24">
        <v>100</v>
      </c>
      <c r="R1201" s="21" t="s">
        <v>66</v>
      </c>
      <c r="S1201" s="21" t="s">
        <v>67</v>
      </c>
    </row>
    <row r="1202" spans="1:19" x14ac:dyDescent="0.35">
      <c r="A1202" s="21">
        <v>1534426</v>
      </c>
      <c r="B1202" s="53">
        <v>411589</v>
      </c>
      <c r="C1202" s="21">
        <f>VLOOKUP(TotalMov[[#This Row],[Order]],'Total Mov by SS'!B:C,2,0)</f>
        <v>132</v>
      </c>
      <c r="D1202" s="21" t="s">
        <v>59</v>
      </c>
      <c r="E1202" s="21" t="s">
        <v>101</v>
      </c>
      <c r="F1202" s="21" t="s">
        <v>69</v>
      </c>
      <c r="G1202" s="21" t="s">
        <v>62</v>
      </c>
      <c r="H1202" s="21" t="s">
        <v>70</v>
      </c>
      <c r="I1202" s="21" t="s">
        <v>98</v>
      </c>
      <c r="J1202" s="22">
        <v>43655</v>
      </c>
      <c r="K1202" s="23">
        <v>0.6221875</v>
      </c>
      <c r="L1202" s="22">
        <v>43655</v>
      </c>
      <c r="M1202" s="23">
        <v>0.6221875</v>
      </c>
      <c r="N1202" s="24">
        <v>20</v>
      </c>
      <c r="O1202" s="21" t="s">
        <v>66</v>
      </c>
      <c r="P1202" s="24">
        <f>TotalMov[[#This Row],[Confirmed activ. 3 (ILE03)]]</f>
        <v>20</v>
      </c>
      <c r="Q1202" s="24">
        <v>20</v>
      </c>
      <c r="R1202" s="21" t="s">
        <v>66</v>
      </c>
      <c r="S1202" s="21" t="s">
        <v>72</v>
      </c>
    </row>
    <row r="1203" spans="1:19" x14ac:dyDescent="0.35">
      <c r="A1203" s="21">
        <v>1534426</v>
      </c>
      <c r="B1203" s="53">
        <v>411589</v>
      </c>
      <c r="C1203" s="21">
        <f>VLOOKUP(TotalMov[[#This Row],[Order]],'Total Mov by SS'!B:C,2,0)</f>
        <v>132</v>
      </c>
      <c r="D1203" s="21" t="s">
        <v>59</v>
      </c>
      <c r="E1203" s="21" t="s">
        <v>104</v>
      </c>
      <c r="F1203" s="21" t="s">
        <v>69</v>
      </c>
      <c r="G1203" s="21" t="s">
        <v>62</v>
      </c>
      <c r="H1203" s="21" t="s">
        <v>70</v>
      </c>
      <c r="I1203" s="21" t="s">
        <v>100</v>
      </c>
      <c r="J1203" s="22">
        <v>43655</v>
      </c>
      <c r="K1203" s="23">
        <v>0.62223379629630005</v>
      </c>
      <c r="L1203" s="22">
        <v>43655</v>
      </c>
      <c r="M1203" s="23">
        <v>0.62223379629630005</v>
      </c>
      <c r="N1203" s="24">
        <v>30</v>
      </c>
      <c r="O1203" s="21" t="s">
        <v>66</v>
      </c>
      <c r="P1203" s="24">
        <f>TotalMov[[#This Row],[Confirmed activ. 3 (ILE03)]]</f>
        <v>30</v>
      </c>
      <c r="Q1203" s="24">
        <v>30</v>
      </c>
      <c r="R1203" s="21" t="s">
        <v>66</v>
      </c>
      <c r="S1203" s="21" t="s">
        <v>72</v>
      </c>
    </row>
    <row r="1204" spans="1:19" x14ac:dyDescent="0.35">
      <c r="A1204" s="21">
        <v>1534426</v>
      </c>
      <c r="B1204" s="53">
        <v>411589</v>
      </c>
      <c r="C1204" s="21">
        <f>VLOOKUP(TotalMov[[#This Row],[Order]],'Total Mov by SS'!B:C,2,0)</f>
        <v>132</v>
      </c>
      <c r="D1204" s="21" t="s">
        <v>59</v>
      </c>
      <c r="E1204" s="21" t="s">
        <v>113</v>
      </c>
      <c r="F1204" s="21" t="s">
        <v>102</v>
      </c>
      <c r="G1204" s="21" t="s">
        <v>62</v>
      </c>
      <c r="H1204" s="21" t="s">
        <v>100</v>
      </c>
      <c r="I1204" s="21" t="s">
        <v>103</v>
      </c>
      <c r="J1204" s="22">
        <v>43655</v>
      </c>
      <c r="K1204" s="23">
        <v>0.62225694444444002</v>
      </c>
      <c r="L1204" s="22">
        <v>43655</v>
      </c>
      <c r="M1204" s="23">
        <v>0.62225694444444002</v>
      </c>
      <c r="N1204" s="24">
        <v>30</v>
      </c>
      <c r="O1204" s="21" t="s">
        <v>66</v>
      </c>
      <c r="P1204" s="24">
        <f>TotalMov[[#This Row],[Confirmed activ. 3 (ILE03)]]</f>
        <v>30</v>
      </c>
      <c r="Q1204" s="24">
        <v>30</v>
      </c>
      <c r="R1204" s="21" t="s">
        <v>66</v>
      </c>
      <c r="S1204" s="21" t="s">
        <v>72</v>
      </c>
    </row>
    <row r="1205" spans="1:19" x14ac:dyDescent="0.35">
      <c r="A1205" s="21">
        <v>1534426</v>
      </c>
      <c r="B1205" s="53">
        <v>411589</v>
      </c>
      <c r="C1205" s="21">
        <f>VLOOKUP(TotalMov[[#This Row],[Order]],'Total Mov by SS'!B:C,2,0)</f>
        <v>132</v>
      </c>
      <c r="D1205" s="21" t="s">
        <v>59</v>
      </c>
      <c r="E1205" s="21" t="s">
        <v>114</v>
      </c>
      <c r="F1205" s="21" t="s">
        <v>102</v>
      </c>
      <c r="G1205" s="21" t="s">
        <v>105</v>
      </c>
      <c r="H1205" s="21" t="s">
        <v>100</v>
      </c>
      <c r="I1205" s="21" t="s">
        <v>106</v>
      </c>
      <c r="J1205" s="22">
        <v>43656</v>
      </c>
      <c r="K1205" s="23">
        <v>0.73395833333333005</v>
      </c>
      <c r="L1205" s="22">
        <v>43656</v>
      </c>
      <c r="M1205" s="23">
        <v>0.73395833333333005</v>
      </c>
      <c r="N1205" s="24">
        <v>45</v>
      </c>
      <c r="O1205" s="21" t="s">
        <v>66</v>
      </c>
      <c r="P1205" s="24">
        <f>TotalMov[[#This Row],[Confirmed activ. 3 (ILE03)]]</f>
        <v>45</v>
      </c>
      <c r="Q1205" s="24">
        <v>45</v>
      </c>
      <c r="R1205" s="21" t="s">
        <v>66</v>
      </c>
      <c r="S1205" s="21" t="s">
        <v>72</v>
      </c>
    </row>
    <row r="1206" spans="1:19" x14ac:dyDescent="0.35">
      <c r="A1206" s="21">
        <v>1534426</v>
      </c>
      <c r="B1206" s="53">
        <v>411589</v>
      </c>
      <c r="C1206" s="21">
        <f>VLOOKUP(TotalMov[[#This Row],[Order]],'Total Mov by SS'!B:C,2,0)</f>
        <v>132</v>
      </c>
      <c r="D1206" s="21" t="s">
        <v>107</v>
      </c>
      <c r="E1206" s="21" t="s">
        <v>60</v>
      </c>
      <c r="F1206" s="21" t="s">
        <v>61</v>
      </c>
      <c r="G1206" s="21" t="s">
        <v>90</v>
      </c>
      <c r="H1206" s="21" t="s">
        <v>63</v>
      </c>
      <c r="I1206" s="21" t="s">
        <v>108</v>
      </c>
      <c r="J1206" s="22">
        <v>43653</v>
      </c>
      <c r="K1206" s="23">
        <v>0.36041666666666999</v>
      </c>
      <c r="L1206" s="22">
        <v>43653</v>
      </c>
      <c r="M1206" s="23">
        <v>0.73891203703704</v>
      </c>
      <c r="N1206" s="25">
        <v>24.989000000000001</v>
      </c>
      <c r="O1206" s="21" t="s">
        <v>77</v>
      </c>
      <c r="P1206" s="24">
        <f>TotalMov[[#This Row],[Confirmed activ. 3 (ILE03)]]*60</f>
        <v>1499.3400000000001</v>
      </c>
      <c r="Q1206" s="24">
        <v>1</v>
      </c>
      <c r="R1206" s="21" t="s">
        <v>66</v>
      </c>
      <c r="S1206" s="21" t="s">
        <v>67</v>
      </c>
    </row>
    <row r="1207" spans="1:19" x14ac:dyDescent="0.35">
      <c r="A1207" s="21">
        <v>1534426</v>
      </c>
      <c r="B1207" s="53">
        <v>411589</v>
      </c>
      <c r="C1207" s="21">
        <f>VLOOKUP(TotalMov[[#This Row],[Order]],'Total Mov by SS'!B:C,2,0)</f>
        <v>132</v>
      </c>
      <c r="D1207" s="21" t="s">
        <v>109</v>
      </c>
      <c r="E1207" s="21" t="s">
        <v>95</v>
      </c>
      <c r="F1207" s="21" t="s">
        <v>83</v>
      </c>
      <c r="G1207" s="21" t="s">
        <v>90</v>
      </c>
      <c r="H1207" s="21" t="s">
        <v>84</v>
      </c>
      <c r="I1207" s="21" t="s">
        <v>110</v>
      </c>
      <c r="J1207" s="22"/>
      <c r="K1207" s="23">
        <v>0</v>
      </c>
      <c r="L1207" s="22"/>
      <c r="M1207" s="23">
        <v>0</v>
      </c>
      <c r="N1207" s="25">
        <v>0</v>
      </c>
      <c r="O1207" s="21" t="s">
        <v>93</v>
      </c>
      <c r="P1207" s="24"/>
      <c r="Q1207" s="24">
        <v>5</v>
      </c>
      <c r="R1207" s="21" t="s">
        <v>66</v>
      </c>
      <c r="S1207" s="21" t="s">
        <v>94</v>
      </c>
    </row>
    <row r="1208" spans="1:19" x14ac:dyDescent="0.35">
      <c r="A1208" s="21">
        <v>1534427</v>
      </c>
      <c r="B1208" s="53">
        <v>411589</v>
      </c>
      <c r="C1208" s="21">
        <f>VLOOKUP(TotalMov[[#This Row],[Order]],'Total Mov by SS'!B:C,2,0)</f>
        <v>132</v>
      </c>
      <c r="D1208" s="21" t="s">
        <v>59</v>
      </c>
      <c r="E1208" s="21" t="s">
        <v>60</v>
      </c>
      <c r="F1208" s="21" t="s">
        <v>83</v>
      </c>
      <c r="G1208" s="21" t="s">
        <v>62</v>
      </c>
      <c r="H1208" s="21" t="s">
        <v>84</v>
      </c>
      <c r="I1208" s="21" t="s">
        <v>111</v>
      </c>
      <c r="J1208" s="22">
        <v>43642</v>
      </c>
      <c r="K1208" s="23">
        <v>0.63637731481480997</v>
      </c>
      <c r="L1208" s="22">
        <v>43643</v>
      </c>
      <c r="M1208" s="23">
        <v>9.2499999999999999E-2</v>
      </c>
      <c r="N1208" s="25">
        <v>101.783</v>
      </c>
      <c r="O1208" s="21" t="s">
        <v>66</v>
      </c>
      <c r="P1208" s="24">
        <f>TotalMov[[#This Row],[Confirmed activ. 3 (ILE03)]]</f>
        <v>101.783</v>
      </c>
      <c r="Q1208" s="24">
        <v>40</v>
      </c>
      <c r="R1208" s="21" t="s">
        <v>66</v>
      </c>
      <c r="S1208" s="21" t="s">
        <v>67</v>
      </c>
    </row>
    <row r="1209" spans="1:19" x14ac:dyDescent="0.35">
      <c r="A1209" s="21">
        <v>1534427</v>
      </c>
      <c r="B1209" s="53">
        <v>411589</v>
      </c>
      <c r="C1209" s="21">
        <f>VLOOKUP(TotalMov[[#This Row],[Order]],'Total Mov by SS'!B:C,2,0)</f>
        <v>132</v>
      </c>
      <c r="D1209" s="21" t="s">
        <v>59</v>
      </c>
      <c r="E1209" s="21" t="s">
        <v>68</v>
      </c>
      <c r="F1209" s="21" t="s">
        <v>61</v>
      </c>
      <c r="G1209" s="21" t="s">
        <v>62</v>
      </c>
      <c r="H1209" s="21" t="s">
        <v>63</v>
      </c>
      <c r="I1209" s="21" t="s">
        <v>64</v>
      </c>
      <c r="J1209" s="22">
        <v>43643</v>
      </c>
      <c r="K1209" s="23">
        <v>0.32865740740741001</v>
      </c>
      <c r="L1209" s="22">
        <v>43643</v>
      </c>
      <c r="M1209" s="23">
        <v>0.32871527777777998</v>
      </c>
      <c r="N1209" s="24">
        <v>5</v>
      </c>
      <c r="O1209" s="21" t="s">
        <v>65</v>
      </c>
      <c r="P1209" s="24">
        <f>TotalMov[[#This Row],[Confirmed activ. 3 (ILE03)]]/60</f>
        <v>8.3333333333333329E-2</v>
      </c>
      <c r="Q1209" s="24">
        <v>15</v>
      </c>
      <c r="R1209" s="21" t="s">
        <v>66</v>
      </c>
      <c r="S1209" s="21" t="s">
        <v>67</v>
      </c>
    </row>
    <row r="1210" spans="1:19" x14ac:dyDescent="0.35">
      <c r="A1210" s="21">
        <v>1534427</v>
      </c>
      <c r="B1210" s="53">
        <v>411589</v>
      </c>
      <c r="C1210" s="21">
        <f>VLOOKUP(TotalMov[[#This Row],[Order]],'Total Mov by SS'!B:C,2,0)</f>
        <v>132</v>
      </c>
      <c r="D1210" s="21" t="s">
        <v>59</v>
      </c>
      <c r="E1210" s="21" t="s">
        <v>73</v>
      </c>
      <c r="F1210" s="21" t="s">
        <v>69</v>
      </c>
      <c r="G1210" s="21" t="s">
        <v>62</v>
      </c>
      <c r="H1210" s="21" t="s">
        <v>70</v>
      </c>
      <c r="I1210" s="21" t="s">
        <v>71</v>
      </c>
      <c r="J1210" s="22">
        <v>43643</v>
      </c>
      <c r="K1210" s="23">
        <v>0.37586805555556002</v>
      </c>
      <c r="L1210" s="22">
        <v>43643</v>
      </c>
      <c r="M1210" s="23">
        <v>0.37586805555556002</v>
      </c>
      <c r="N1210" s="24">
        <v>20</v>
      </c>
      <c r="O1210" s="21" t="s">
        <v>66</v>
      </c>
      <c r="P1210" s="24">
        <f>TotalMov[[#This Row],[Confirmed activ. 3 (ILE03)]]</f>
        <v>20</v>
      </c>
      <c r="Q1210" s="24">
        <v>20</v>
      </c>
      <c r="R1210" s="21" t="s">
        <v>66</v>
      </c>
      <c r="S1210" s="21" t="s">
        <v>72</v>
      </c>
    </row>
    <row r="1211" spans="1:19" x14ac:dyDescent="0.35">
      <c r="A1211" s="21">
        <v>1534427</v>
      </c>
      <c r="B1211" s="53">
        <v>411589</v>
      </c>
      <c r="C1211" s="21">
        <f>VLOOKUP(TotalMov[[#This Row],[Order]],'Total Mov by SS'!B:C,2,0)</f>
        <v>132</v>
      </c>
      <c r="D1211" s="21" t="s">
        <v>59</v>
      </c>
      <c r="E1211" s="21" t="s">
        <v>75</v>
      </c>
      <c r="F1211" s="21" t="s">
        <v>61</v>
      </c>
      <c r="G1211" s="21" t="s">
        <v>62</v>
      </c>
      <c r="H1211" s="21" t="s">
        <v>63</v>
      </c>
      <c r="I1211" s="21" t="s">
        <v>74</v>
      </c>
      <c r="J1211" s="22">
        <v>43643</v>
      </c>
      <c r="K1211" s="23">
        <v>0.37627314814814999</v>
      </c>
      <c r="L1211" s="22">
        <v>43643</v>
      </c>
      <c r="M1211" s="23">
        <v>0.65688657407407003</v>
      </c>
      <c r="N1211" s="25">
        <v>6.7350000000000003</v>
      </c>
      <c r="O1211" s="21" t="s">
        <v>77</v>
      </c>
      <c r="P1211" s="24">
        <f>TotalMov[[#This Row],[Confirmed activ. 3 (ILE03)]]*60</f>
        <v>404.1</v>
      </c>
      <c r="Q1211" s="24">
        <v>350</v>
      </c>
      <c r="R1211" s="21" t="s">
        <v>66</v>
      </c>
      <c r="S1211" s="21" t="s">
        <v>67</v>
      </c>
    </row>
    <row r="1212" spans="1:19" x14ac:dyDescent="0.35">
      <c r="A1212" s="21">
        <v>1534427</v>
      </c>
      <c r="B1212" s="53">
        <v>411589</v>
      </c>
      <c r="C1212" s="21">
        <f>VLOOKUP(TotalMov[[#This Row],[Order]],'Total Mov by SS'!B:C,2,0)</f>
        <v>132</v>
      </c>
      <c r="D1212" s="21" t="s">
        <v>59</v>
      </c>
      <c r="E1212" s="21" t="s">
        <v>78</v>
      </c>
      <c r="F1212" s="21" t="s">
        <v>61</v>
      </c>
      <c r="G1212" s="21" t="s">
        <v>62</v>
      </c>
      <c r="H1212" s="21" t="s">
        <v>63</v>
      </c>
      <c r="I1212" s="21" t="s">
        <v>76</v>
      </c>
      <c r="J1212" s="22">
        <v>43646</v>
      </c>
      <c r="K1212" s="23">
        <v>0.45547453703703999</v>
      </c>
      <c r="L1212" s="22">
        <v>43648</v>
      </c>
      <c r="M1212" s="23">
        <v>0.61399305555556005</v>
      </c>
      <c r="N1212" s="25">
        <v>12.176</v>
      </c>
      <c r="O1212" s="21" t="s">
        <v>77</v>
      </c>
      <c r="P1212" s="24">
        <f>TotalMov[[#This Row],[Confirmed activ. 3 (ILE03)]]*60</f>
        <v>730.56000000000006</v>
      </c>
      <c r="Q1212" s="24">
        <v>1020</v>
      </c>
      <c r="R1212" s="21" t="s">
        <v>66</v>
      </c>
      <c r="S1212" s="21" t="s">
        <v>67</v>
      </c>
    </row>
    <row r="1213" spans="1:19" x14ac:dyDescent="0.35">
      <c r="A1213" s="21">
        <v>1534427</v>
      </c>
      <c r="B1213" s="53">
        <v>411589</v>
      </c>
      <c r="C1213" s="21">
        <f>VLOOKUP(TotalMov[[#This Row],[Order]],'Total Mov by SS'!B:C,2,0)</f>
        <v>132</v>
      </c>
      <c r="D1213" s="21" t="s">
        <v>59</v>
      </c>
      <c r="E1213" s="21" t="s">
        <v>80</v>
      </c>
      <c r="F1213" s="21" t="s">
        <v>61</v>
      </c>
      <c r="G1213" s="21" t="s">
        <v>62</v>
      </c>
      <c r="H1213" s="21" t="s">
        <v>63</v>
      </c>
      <c r="I1213" s="21" t="s">
        <v>112</v>
      </c>
      <c r="J1213" s="22">
        <v>43648</v>
      </c>
      <c r="K1213" s="23">
        <v>0.61439814814814997</v>
      </c>
      <c r="L1213" s="22">
        <v>43648</v>
      </c>
      <c r="M1213" s="23">
        <v>0.66989583333333003</v>
      </c>
      <c r="N1213" s="25">
        <v>40.133000000000003</v>
      </c>
      <c r="O1213" s="21" t="s">
        <v>66</v>
      </c>
      <c r="P1213" s="24">
        <f>TotalMov[[#This Row],[Confirmed activ. 3 (ILE03)]]</f>
        <v>40.133000000000003</v>
      </c>
      <c r="Q1213" s="24">
        <v>50</v>
      </c>
      <c r="R1213" s="21" t="s">
        <v>66</v>
      </c>
      <c r="S1213" s="21" t="s">
        <v>67</v>
      </c>
    </row>
    <row r="1214" spans="1:19" x14ac:dyDescent="0.35">
      <c r="A1214" s="21">
        <v>1534427</v>
      </c>
      <c r="B1214" s="53">
        <v>411589</v>
      </c>
      <c r="C1214" s="21">
        <f>VLOOKUP(TotalMov[[#This Row],[Order]],'Total Mov by SS'!B:C,2,0)</f>
        <v>132</v>
      </c>
      <c r="D1214" s="21" t="s">
        <v>59</v>
      </c>
      <c r="E1214" s="21" t="s">
        <v>82</v>
      </c>
      <c r="F1214" s="21" t="s">
        <v>89</v>
      </c>
      <c r="G1214" s="21" t="s">
        <v>90</v>
      </c>
      <c r="H1214" s="21" t="s">
        <v>91</v>
      </c>
      <c r="I1214" s="21" t="s">
        <v>92</v>
      </c>
      <c r="J1214" s="22"/>
      <c r="K1214" s="23">
        <v>0</v>
      </c>
      <c r="L1214" s="22"/>
      <c r="M1214" s="23">
        <v>0</v>
      </c>
      <c r="N1214" s="25">
        <v>0</v>
      </c>
      <c r="O1214" s="21" t="s">
        <v>93</v>
      </c>
      <c r="P1214" s="24"/>
      <c r="Q1214" s="24">
        <v>0</v>
      </c>
      <c r="R1214" s="21" t="s">
        <v>66</v>
      </c>
      <c r="S1214" s="21" t="s">
        <v>94</v>
      </c>
    </row>
    <row r="1215" spans="1:19" x14ac:dyDescent="0.35">
      <c r="A1215" s="21">
        <v>1534427</v>
      </c>
      <c r="B1215" s="53">
        <v>411589</v>
      </c>
      <c r="C1215" s="21">
        <f>VLOOKUP(TotalMov[[#This Row],[Order]],'Total Mov by SS'!B:C,2,0)</f>
        <v>132</v>
      </c>
      <c r="D1215" s="21" t="s">
        <v>59</v>
      </c>
      <c r="E1215" s="21" t="s">
        <v>85</v>
      </c>
      <c r="F1215" s="21" t="s">
        <v>69</v>
      </c>
      <c r="G1215" s="21" t="s">
        <v>62</v>
      </c>
      <c r="H1215" s="21" t="s">
        <v>70</v>
      </c>
      <c r="I1215" s="21" t="s">
        <v>79</v>
      </c>
      <c r="J1215" s="22">
        <v>43648</v>
      </c>
      <c r="K1215" s="23">
        <v>0.69706018518518997</v>
      </c>
      <c r="L1215" s="22">
        <v>43648</v>
      </c>
      <c r="M1215" s="23">
        <v>0.69706018518518997</v>
      </c>
      <c r="N1215" s="24">
        <v>20</v>
      </c>
      <c r="O1215" s="21" t="s">
        <v>66</v>
      </c>
      <c r="P1215" s="24">
        <f>TotalMov[[#This Row],[Confirmed activ. 3 (ILE03)]]</f>
        <v>20</v>
      </c>
      <c r="Q1215" s="24">
        <v>20</v>
      </c>
      <c r="R1215" s="21" t="s">
        <v>66</v>
      </c>
      <c r="S1215" s="21" t="s">
        <v>72</v>
      </c>
    </row>
    <row r="1216" spans="1:19" x14ac:dyDescent="0.35">
      <c r="A1216" s="21">
        <v>1534427</v>
      </c>
      <c r="B1216" s="53">
        <v>411589</v>
      </c>
      <c r="C1216" s="21">
        <f>VLOOKUP(TotalMov[[#This Row],[Order]],'Total Mov by SS'!B:C,2,0)</f>
        <v>132</v>
      </c>
      <c r="D1216" s="21" t="s">
        <v>59</v>
      </c>
      <c r="E1216" s="21" t="s">
        <v>88</v>
      </c>
      <c r="F1216" s="21" t="s">
        <v>69</v>
      </c>
      <c r="G1216" s="21" t="s">
        <v>62</v>
      </c>
      <c r="H1216" s="21" t="s">
        <v>70</v>
      </c>
      <c r="I1216" s="21" t="s">
        <v>81</v>
      </c>
      <c r="J1216" s="22">
        <v>43648</v>
      </c>
      <c r="K1216" s="23">
        <v>0.69714120370370003</v>
      </c>
      <c r="L1216" s="22">
        <v>43648</v>
      </c>
      <c r="M1216" s="23">
        <v>0.69714120370370003</v>
      </c>
      <c r="N1216" s="24">
        <v>20</v>
      </c>
      <c r="O1216" s="21" t="s">
        <v>66</v>
      </c>
      <c r="P1216" s="24">
        <f>TotalMov[[#This Row],[Confirmed activ. 3 (ILE03)]]</f>
        <v>20</v>
      </c>
      <c r="Q1216" s="24">
        <v>20</v>
      </c>
      <c r="R1216" s="21" t="s">
        <v>66</v>
      </c>
      <c r="S1216" s="21" t="s">
        <v>72</v>
      </c>
    </row>
    <row r="1217" spans="1:19" x14ac:dyDescent="0.35">
      <c r="A1217" s="21">
        <v>1534427</v>
      </c>
      <c r="B1217" s="53">
        <v>411589</v>
      </c>
      <c r="C1217" s="21">
        <f>VLOOKUP(TotalMov[[#This Row],[Order]],'Total Mov by SS'!B:C,2,0)</f>
        <v>132</v>
      </c>
      <c r="D1217" s="21" t="s">
        <v>59</v>
      </c>
      <c r="E1217" s="21" t="s">
        <v>95</v>
      </c>
      <c r="F1217" s="21" t="s">
        <v>83</v>
      </c>
      <c r="G1217" s="21" t="s">
        <v>62</v>
      </c>
      <c r="H1217" s="21" t="s">
        <v>84</v>
      </c>
      <c r="I1217" s="21" t="s">
        <v>84</v>
      </c>
      <c r="J1217" s="22">
        <v>43648</v>
      </c>
      <c r="K1217" s="23">
        <v>0.90346064814814997</v>
      </c>
      <c r="L1217" s="22">
        <v>43650</v>
      </c>
      <c r="M1217" s="23">
        <v>0.25968750000000002</v>
      </c>
      <c r="N1217" s="25">
        <v>6.4189999999999996</v>
      </c>
      <c r="O1217" s="21" t="s">
        <v>77</v>
      </c>
      <c r="P1217" s="24">
        <f>TotalMov[[#This Row],[Confirmed activ. 3 (ILE03)]]*60</f>
        <v>385.14</v>
      </c>
      <c r="Q1217" s="24">
        <v>450</v>
      </c>
      <c r="R1217" s="21" t="s">
        <v>66</v>
      </c>
      <c r="S1217" s="21" t="s">
        <v>67</v>
      </c>
    </row>
    <row r="1218" spans="1:19" x14ac:dyDescent="0.35">
      <c r="A1218" s="21">
        <v>1534427</v>
      </c>
      <c r="B1218" s="53">
        <v>411589</v>
      </c>
      <c r="C1218" s="21">
        <f>VLOOKUP(TotalMov[[#This Row],[Order]],'Total Mov by SS'!B:C,2,0)</f>
        <v>132</v>
      </c>
      <c r="D1218" s="21" t="s">
        <v>59</v>
      </c>
      <c r="E1218" s="21" t="s">
        <v>97</v>
      </c>
      <c r="F1218" s="21" t="s">
        <v>86</v>
      </c>
      <c r="G1218" s="21" t="s">
        <v>62</v>
      </c>
      <c r="H1218" s="21" t="s">
        <v>87</v>
      </c>
      <c r="I1218" s="21" t="s">
        <v>87</v>
      </c>
      <c r="J1218" s="22">
        <v>43653</v>
      </c>
      <c r="K1218" s="23">
        <v>0.38776620370370002</v>
      </c>
      <c r="L1218" s="22">
        <v>43653</v>
      </c>
      <c r="M1218" s="23">
        <v>0.38776620370370002</v>
      </c>
      <c r="N1218" s="24">
        <v>20</v>
      </c>
      <c r="O1218" s="21" t="s">
        <v>66</v>
      </c>
      <c r="P1218" s="24">
        <f>TotalMov[[#This Row],[Confirmed activ. 3 (ILE03)]]</f>
        <v>20</v>
      </c>
      <c r="Q1218" s="24">
        <v>20</v>
      </c>
      <c r="R1218" s="21" t="s">
        <v>66</v>
      </c>
      <c r="S1218" s="21" t="s">
        <v>72</v>
      </c>
    </row>
    <row r="1219" spans="1:19" x14ac:dyDescent="0.35">
      <c r="A1219" s="21">
        <v>1534427</v>
      </c>
      <c r="B1219" s="53">
        <v>411589</v>
      </c>
      <c r="C1219" s="21">
        <f>VLOOKUP(TotalMov[[#This Row],[Order]],'Total Mov by SS'!B:C,2,0)</f>
        <v>132</v>
      </c>
      <c r="D1219" s="21" t="s">
        <v>59</v>
      </c>
      <c r="E1219" s="21" t="s">
        <v>99</v>
      </c>
      <c r="F1219" s="21" t="s">
        <v>61</v>
      </c>
      <c r="G1219" s="21" t="s">
        <v>62</v>
      </c>
      <c r="H1219" s="21" t="s">
        <v>63</v>
      </c>
      <c r="I1219" s="21" t="s">
        <v>96</v>
      </c>
      <c r="J1219" s="22">
        <v>43656</v>
      </c>
      <c r="K1219" s="23">
        <v>0.53170138888888996</v>
      </c>
      <c r="L1219" s="22">
        <v>43656</v>
      </c>
      <c r="M1219" s="23">
        <v>0.58369212962963002</v>
      </c>
      <c r="N1219" s="25">
        <v>18.716999999999999</v>
      </c>
      <c r="O1219" s="21" t="s">
        <v>66</v>
      </c>
      <c r="P1219" s="24">
        <f>TotalMov[[#This Row],[Confirmed activ. 3 (ILE03)]]</f>
        <v>18.716999999999999</v>
      </c>
      <c r="Q1219" s="24">
        <v>100</v>
      </c>
      <c r="R1219" s="21" t="s">
        <v>66</v>
      </c>
      <c r="S1219" s="21" t="s">
        <v>67</v>
      </c>
    </row>
    <row r="1220" spans="1:19" x14ac:dyDescent="0.35">
      <c r="A1220" s="21">
        <v>1534427</v>
      </c>
      <c r="B1220" s="53">
        <v>411589</v>
      </c>
      <c r="C1220" s="21">
        <f>VLOOKUP(TotalMov[[#This Row],[Order]],'Total Mov by SS'!B:C,2,0)</f>
        <v>132</v>
      </c>
      <c r="D1220" s="21" t="s">
        <v>59</v>
      </c>
      <c r="E1220" s="21" t="s">
        <v>101</v>
      </c>
      <c r="F1220" s="21" t="s">
        <v>69</v>
      </c>
      <c r="G1220" s="21" t="s">
        <v>62</v>
      </c>
      <c r="H1220" s="21" t="s">
        <v>70</v>
      </c>
      <c r="I1220" s="21" t="s">
        <v>98</v>
      </c>
      <c r="J1220" s="22">
        <v>43656</v>
      </c>
      <c r="K1220" s="23">
        <v>0.56620370370369999</v>
      </c>
      <c r="L1220" s="22">
        <v>43656</v>
      </c>
      <c r="M1220" s="23">
        <v>0.56620370370369999</v>
      </c>
      <c r="N1220" s="24">
        <v>20</v>
      </c>
      <c r="O1220" s="21" t="s">
        <v>66</v>
      </c>
      <c r="P1220" s="24">
        <f>TotalMov[[#This Row],[Confirmed activ. 3 (ILE03)]]</f>
        <v>20</v>
      </c>
      <c r="Q1220" s="24">
        <v>20</v>
      </c>
      <c r="R1220" s="21" t="s">
        <v>66</v>
      </c>
      <c r="S1220" s="21" t="s">
        <v>72</v>
      </c>
    </row>
    <row r="1221" spans="1:19" x14ac:dyDescent="0.35">
      <c r="A1221" s="21">
        <v>1534427</v>
      </c>
      <c r="B1221" s="53">
        <v>411589</v>
      </c>
      <c r="C1221" s="21">
        <f>VLOOKUP(TotalMov[[#This Row],[Order]],'Total Mov by SS'!B:C,2,0)</f>
        <v>132</v>
      </c>
      <c r="D1221" s="21" t="s">
        <v>59</v>
      </c>
      <c r="E1221" s="21" t="s">
        <v>104</v>
      </c>
      <c r="F1221" s="21" t="s">
        <v>69</v>
      </c>
      <c r="G1221" s="21" t="s">
        <v>62</v>
      </c>
      <c r="H1221" s="21" t="s">
        <v>70</v>
      </c>
      <c r="I1221" s="21" t="s">
        <v>100</v>
      </c>
      <c r="J1221" s="22">
        <v>43656</v>
      </c>
      <c r="K1221" s="23">
        <v>0.56625000000000003</v>
      </c>
      <c r="L1221" s="22">
        <v>43656</v>
      </c>
      <c r="M1221" s="23">
        <v>0.56625000000000003</v>
      </c>
      <c r="N1221" s="24">
        <v>30</v>
      </c>
      <c r="O1221" s="21" t="s">
        <v>66</v>
      </c>
      <c r="P1221" s="24">
        <f>TotalMov[[#This Row],[Confirmed activ. 3 (ILE03)]]</f>
        <v>30</v>
      </c>
      <c r="Q1221" s="24">
        <v>30</v>
      </c>
      <c r="R1221" s="21" t="s">
        <v>66</v>
      </c>
      <c r="S1221" s="21" t="s">
        <v>72</v>
      </c>
    </row>
    <row r="1222" spans="1:19" x14ac:dyDescent="0.35">
      <c r="A1222" s="21">
        <v>1534427</v>
      </c>
      <c r="B1222" s="53">
        <v>411589</v>
      </c>
      <c r="C1222" s="21">
        <f>VLOOKUP(TotalMov[[#This Row],[Order]],'Total Mov by SS'!B:C,2,0)</f>
        <v>132</v>
      </c>
      <c r="D1222" s="21" t="s">
        <v>59</v>
      </c>
      <c r="E1222" s="21" t="s">
        <v>113</v>
      </c>
      <c r="F1222" s="21" t="s">
        <v>102</v>
      </c>
      <c r="G1222" s="21" t="s">
        <v>62</v>
      </c>
      <c r="H1222" s="21" t="s">
        <v>100</v>
      </c>
      <c r="I1222" s="21" t="s">
        <v>103</v>
      </c>
      <c r="J1222" s="22">
        <v>43656</v>
      </c>
      <c r="K1222" s="23">
        <v>0.56628472222222004</v>
      </c>
      <c r="L1222" s="22">
        <v>43656</v>
      </c>
      <c r="M1222" s="23">
        <v>0.56628472222222004</v>
      </c>
      <c r="N1222" s="24">
        <v>30</v>
      </c>
      <c r="O1222" s="21" t="s">
        <v>66</v>
      </c>
      <c r="P1222" s="24">
        <f>TotalMov[[#This Row],[Confirmed activ. 3 (ILE03)]]</f>
        <v>30</v>
      </c>
      <c r="Q1222" s="24">
        <v>30</v>
      </c>
      <c r="R1222" s="21" t="s">
        <v>66</v>
      </c>
      <c r="S1222" s="21" t="s">
        <v>72</v>
      </c>
    </row>
    <row r="1223" spans="1:19" x14ac:dyDescent="0.35">
      <c r="A1223" s="21">
        <v>1534427</v>
      </c>
      <c r="B1223" s="53">
        <v>411589</v>
      </c>
      <c r="C1223" s="21">
        <f>VLOOKUP(TotalMov[[#This Row],[Order]],'Total Mov by SS'!B:C,2,0)</f>
        <v>132</v>
      </c>
      <c r="D1223" s="21" t="s">
        <v>59</v>
      </c>
      <c r="E1223" s="21" t="s">
        <v>114</v>
      </c>
      <c r="F1223" s="21" t="s">
        <v>102</v>
      </c>
      <c r="G1223" s="21" t="s">
        <v>105</v>
      </c>
      <c r="H1223" s="21" t="s">
        <v>100</v>
      </c>
      <c r="I1223" s="21" t="s">
        <v>106</v>
      </c>
      <c r="J1223" s="22">
        <v>43656</v>
      </c>
      <c r="K1223" s="23">
        <v>0.73413194444443997</v>
      </c>
      <c r="L1223" s="22">
        <v>43656</v>
      </c>
      <c r="M1223" s="23">
        <v>0.73413194444443997</v>
      </c>
      <c r="N1223" s="24">
        <v>45</v>
      </c>
      <c r="O1223" s="21" t="s">
        <v>66</v>
      </c>
      <c r="P1223" s="24">
        <f>TotalMov[[#This Row],[Confirmed activ. 3 (ILE03)]]</f>
        <v>45</v>
      </c>
      <c r="Q1223" s="24">
        <v>45</v>
      </c>
      <c r="R1223" s="21" t="s">
        <v>66</v>
      </c>
      <c r="S1223" s="21" t="s">
        <v>72</v>
      </c>
    </row>
    <row r="1224" spans="1:19" x14ac:dyDescent="0.35">
      <c r="A1224" s="21">
        <v>1534427</v>
      </c>
      <c r="B1224" s="53">
        <v>411589</v>
      </c>
      <c r="C1224" s="21">
        <f>VLOOKUP(TotalMov[[#This Row],[Order]],'Total Mov by SS'!B:C,2,0)</f>
        <v>132</v>
      </c>
      <c r="D1224" s="21" t="s">
        <v>107</v>
      </c>
      <c r="E1224" s="21" t="s">
        <v>60</v>
      </c>
      <c r="F1224" s="21" t="s">
        <v>61</v>
      </c>
      <c r="G1224" s="21" t="s">
        <v>90</v>
      </c>
      <c r="H1224" s="21" t="s">
        <v>63</v>
      </c>
      <c r="I1224" s="21" t="s">
        <v>108</v>
      </c>
      <c r="J1224" s="22"/>
      <c r="K1224" s="23">
        <v>0</v>
      </c>
      <c r="L1224" s="22"/>
      <c r="M1224" s="23">
        <v>0</v>
      </c>
      <c r="N1224" s="25">
        <v>0</v>
      </c>
      <c r="O1224" s="21" t="s">
        <v>93</v>
      </c>
      <c r="P1224" s="24"/>
      <c r="Q1224" s="24">
        <v>1</v>
      </c>
      <c r="R1224" s="21" t="s">
        <v>66</v>
      </c>
      <c r="S1224" s="21" t="s">
        <v>94</v>
      </c>
    </row>
    <row r="1225" spans="1:19" x14ac:dyDescent="0.35">
      <c r="A1225" s="21">
        <v>1534427</v>
      </c>
      <c r="B1225" s="53">
        <v>411589</v>
      </c>
      <c r="C1225" s="21">
        <f>VLOOKUP(TotalMov[[#This Row],[Order]],'Total Mov by SS'!B:C,2,0)</f>
        <v>132</v>
      </c>
      <c r="D1225" s="21" t="s">
        <v>109</v>
      </c>
      <c r="E1225" s="21" t="s">
        <v>95</v>
      </c>
      <c r="F1225" s="21" t="s">
        <v>83</v>
      </c>
      <c r="G1225" s="21" t="s">
        <v>90</v>
      </c>
      <c r="H1225" s="21" t="s">
        <v>84</v>
      </c>
      <c r="I1225" s="21" t="s">
        <v>110</v>
      </c>
      <c r="J1225" s="22"/>
      <c r="K1225" s="23">
        <v>0</v>
      </c>
      <c r="L1225" s="22"/>
      <c r="M1225" s="23">
        <v>0</v>
      </c>
      <c r="N1225" s="25">
        <v>0</v>
      </c>
      <c r="O1225" s="21" t="s">
        <v>93</v>
      </c>
      <c r="P1225" s="24"/>
      <c r="Q1225" s="24">
        <v>5</v>
      </c>
      <c r="R1225" s="21" t="s">
        <v>66</v>
      </c>
      <c r="S1225" s="21" t="s">
        <v>94</v>
      </c>
    </row>
    <row r="1226" spans="1:19" x14ac:dyDescent="0.35">
      <c r="A1226" s="21">
        <v>1534430</v>
      </c>
      <c r="B1226" s="53">
        <v>411589</v>
      </c>
      <c r="C1226" s="21">
        <f>VLOOKUP(TotalMov[[#This Row],[Order]],'Total Mov by SS'!B:C,2,0)</f>
        <v>132</v>
      </c>
      <c r="D1226" s="21" t="s">
        <v>59</v>
      </c>
      <c r="E1226" s="21" t="s">
        <v>60</v>
      </c>
      <c r="F1226" s="21" t="s">
        <v>83</v>
      </c>
      <c r="G1226" s="21" t="s">
        <v>62</v>
      </c>
      <c r="H1226" s="21" t="s">
        <v>84</v>
      </c>
      <c r="I1226" s="21" t="s">
        <v>111</v>
      </c>
      <c r="J1226" s="22">
        <v>43640</v>
      </c>
      <c r="K1226" s="23">
        <v>0.95622685185184997</v>
      </c>
      <c r="L1226" s="22">
        <v>43640</v>
      </c>
      <c r="M1226" s="23">
        <v>0.98400462962962998</v>
      </c>
      <c r="N1226" s="24">
        <v>40</v>
      </c>
      <c r="O1226" s="21" t="s">
        <v>66</v>
      </c>
      <c r="P1226" s="24">
        <f>TotalMov[[#This Row],[Confirmed activ. 3 (ILE03)]]</f>
        <v>40</v>
      </c>
      <c r="Q1226" s="24">
        <v>40</v>
      </c>
      <c r="R1226" s="21" t="s">
        <v>66</v>
      </c>
      <c r="S1226" s="21" t="s">
        <v>67</v>
      </c>
    </row>
    <row r="1227" spans="1:19" x14ac:dyDescent="0.35">
      <c r="A1227" s="21">
        <v>1534430</v>
      </c>
      <c r="B1227" s="53">
        <v>411589</v>
      </c>
      <c r="C1227" s="21">
        <f>VLOOKUP(TotalMov[[#This Row],[Order]],'Total Mov by SS'!B:C,2,0)</f>
        <v>132</v>
      </c>
      <c r="D1227" s="21" t="s">
        <v>59</v>
      </c>
      <c r="E1227" s="21" t="s">
        <v>68</v>
      </c>
      <c r="F1227" s="21" t="s">
        <v>61</v>
      </c>
      <c r="G1227" s="21" t="s">
        <v>62</v>
      </c>
      <c r="H1227" s="21" t="s">
        <v>63</v>
      </c>
      <c r="I1227" s="21" t="s">
        <v>64</v>
      </c>
      <c r="J1227" s="22">
        <v>43642</v>
      </c>
      <c r="K1227" s="23">
        <v>0.44756944444444002</v>
      </c>
      <c r="L1227" s="22">
        <v>43642</v>
      </c>
      <c r="M1227" s="23">
        <v>0.450625</v>
      </c>
      <c r="N1227" s="25">
        <v>2.2000000000000002</v>
      </c>
      <c r="O1227" s="21" t="s">
        <v>66</v>
      </c>
      <c r="P1227" s="24">
        <f>TotalMov[[#This Row],[Confirmed activ. 3 (ILE03)]]</f>
        <v>2.2000000000000002</v>
      </c>
      <c r="Q1227" s="24">
        <v>15</v>
      </c>
      <c r="R1227" s="21" t="s">
        <v>66</v>
      </c>
      <c r="S1227" s="21" t="s">
        <v>67</v>
      </c>
    </row>
    <row r="1228" spans="1:19" x14ac:dyDescent="0.35">
      <c r="A1228" s="21">
        <v>1534430</v>
      </c>
      <c r="B1228" s="53">
        <v>411589</v>
      </c>
      <c r="C1228" s="21">
        <f>VLOOKUP(TotalMov[[#This Row],[Order]],'Total Mov by SS'!B:C,2,0)</f>
        <v>132</v>
      </c>
      <c r="D1228" s="21" t="s">
        <v>59</v>
      </c>
      <c r="E1228" s="21" t="s">
        <v>73</v>
      </c>
      <c r="F1228" s="21" t="s">
        <v>69</v>
      </c>
      <c r="G1228" s="21" t="s">
        <v>62</v>
      </c>
      <c r="H1228" s="21" t="s">
        <v>70</v>
      </c>
      <c r="I1228" s="21" t="s">
        <v>71</v>
      </c>
      <c r="J1228" s="22">
        <v>43642</v>
      </c>
      <c r="K1228" s="23">
        <v>0.45693287037037</v>
      </c>
      <c r="L1228" s="22">
        <v>43642</v>
      </c>
      <c r="M1228" s="23">
        <v>0.45693287037037</v>
      </c>
      <c r="N1228" s="24">
        <v>20</v>
      </c>
      <c r="O1228" s="21" t="s">
        <v>66</v>
      </c>
      <c r="P1228" s="24">
        <f>TotalMov[[#This Row],[Confirmed activ. 3 (ILE03)]]</f>
        <v>20</v>
      </c>
      <c r="Q1228" s="24">
        <v>20</v>
      </c>
      <c r="R1228" s="21" t="s">
        <v>66</v>
      </c>
      <c r="S1228" s="21" t="s">
        <v>72</v>
      </c>
    </row>
    <row r="1229" spans="1:19" x14ac:dyDescent="0.35">
      <c r="A1229" s="21">
        <v>1534430</v>
      </c>
      <c r="B1229" s="53">
        <v>411589</v>
      </c>
      <c r="C1229" s="21">
        <f>VLOOKUP(TotalMov[[#This Row],[Order]],'Total Mov by SS'!B:C,2,0)</f>
        <v>132</v>
      </c>
      <c r="D1229" s="21" t="s">
        <v>59</v>
      </c>
      <c r="E1229" s="21" t="s">
        <v>75</v>
      </c>
      <c r="F1229" s="21" t="s">
        <v>61</v>
      </c>
      <c r="G1229" s="21" t="s">
        <v>62</v>
      </c>
      <c r="H1229" s="21" t="s">
        <v>63</v>
      </c>
      <c r="I1229" s="21" t="s">
        <v>74</v>
      </c>
      <c r="J1229" s="22">
        <v>43642</v>
      </c>
      <c r="K1229" s="23">
        <v>0.45876157407406998</v>
      </c>
      <c r="L1229" s="22">
        <v>43642</v>
      </c>
      <c r="M1229" s="23">
        <v>0.74314814814815</v>
      </c>
      <c r="N1229" s="25">
        <v>6.3710000000000004</v>
      </c>
      <c r="O1229" s="21" t="s">
        <v>77</v>
      </c>
      <c r="P1229" s="24">
        <f>TotalMov[[#This Row],[Confirmed activ. 3 (ILE03)]]*60</f>
        <v>382.26000000000005</v>
      </c>
      <c r="Q1229" s="24">
        <v>350</v>
      </c>
      <c r="R1229" s="21" t="s">
        <v>66</v>
      </c>
      <c r="S1229" s="21" t="s">
        <v>67</v>
      </c>
    </row>
    <row r="1230" spans="1:19" x14ac:dyDescent="0.35">
      <c r="A1230" s="21">
        <v>1534430</v>
      </c>
      <c r="B1230" s="53">
        <v>411589</v>
      </c>
      <c r="C1230" s="21">
        <f>VLOOKUP(TotalMov[[#This Row],[Order]],'Total Mov by SS'!B:C,2,0)</f>
        <v>132</v>
      </c>
      <c r="D1230" s="21" t="s">
        <v>59</v>
      </c>
      <c r="E1230" s="21" t="s">
        <v>78</v>
      </c>
      <c r="F1230" s="21" t="s">
        <v>61</v>
      </c>
      <c r="G1230" s="21" t="s">
        <v>62</v>
      </c>
      <c r="H1230" s="21" t="s">
        <v>63</v>
      </c>
      <c r="I1230" s="21" t="s">
        <v>76</v>
      </c>
      <c r="J1230" s="22">
        <v>43643</v>
      </c>
      <c r="K1230" s="23">
        <v>0.32887731481480997</v>
      </c>
      <c r="L1230" s="22">
        <v>43648</v>
      </c>
      <c r="M1230" s="23">
        <v>0.53153935185184997</v>
      </c>
      <c r="N1230" s="25">
        <v>33.223999999999997</v>
      </c>
      <c r="O1230" s="21" t="s">
        <v>77</v>
      </c>
      <c r="P1230" s="24">
        <f>TotalMov[[#This Row],[Confirmed activ. 3 (ILE03)]]*60</f>
        <v>1993.4399999999998</v>
      </c>
      <c r="Q1230" s="24">
        <v>1020</v>
      </c>
      <c r="R1230" s="21" t="s">
        <v>66</v>
      </c>
      <c r="S1230" s="21" t="s">
        <v>67</v>
      </c>
    </row>
    <row r="1231" spans="1:19" x14ac:dyDescent="0.35">
      <c r="A1231" s="21">
        <v>1534430</v>
      </c>
      <c r="B1231" s="53">
        <v>411589</v>
      </c>
      <c r="C1231" s="21">
        <f>VLOOKUP(TotalMov[[#This Row],[Order]],'Total Mov by SS'!B:C,2,0)</f>
        <v>132</v>
      </c>
      <c r="D1231" s="21" t="s">
        <v>59</v>
      </c>
      <c r="E1231" s="21" t="s">
        <v>80</v>
      </c>
      <c r="F1231" s="21" t="s">
        <v>61</v>
      </c>
      <c r="G1231" s="21" t="s">
        <v>62</v>
      </c>
      <c r="H1231" s="21" t="s">
        <v>63</v>
      </c>
      <c r="I1231" s="21" t="s">
        <v>112</v>
      </c>
      <c r="J1231" s="22">
        <v>43648</v>
      </c>
      <c r="K1231" s="23">
        <v>0.53233796296295999</v>
      </c>
      <c r="L1231" s="22">
        <v>43648</v>
      </c>
      <c r="M1231" s="23">
        <v>0.62138888888888999</v>
      </c>
      <c r="N1231" s="25">
        <v>2.137</v>
      </c>
      <c r="O1231" s="21" t="s">
        <v>77</v>
      </c>
      <c r="P1231" s="24">
        <f>TotalMov[[#This Row],[Confirmed activ. 3 (ILE03)]]*60</f>
        <v>128.22</v>
      </c>
      <c r="Q1231" s="24">
        <v>50</v>
      </c>
      <c r="R1231" s="21" t="s">
        <v>66</v>
      </c>
      <c r="S1231" s="21" t="s">
        <v>67</v>
      </c>
    </row>
    <row r="1232" spans="1:19" x14ac:dyDescent="0.35">
      <c r="A1232" s="21">
        <v>1534430</v>
      </c>
      <c r="B1232" s="53">
        <v>411589</v>
      </c>
      <c r="C1232" s="21">
        <f>VLOOKUP(TotalMov[[#This Row],[Order]],'Total Mov by SS'!B:C,2,0)</f>
        <v>132</v>
      </c>
      <c r="D1232" s="21" t="s">
        <v>59</v>
      </c>
      <c r="E1232" s="21" t="s">
        <v>82</v>
      </c>
      <c r="F1232" s="21" t="s">
        <v>89</v>
      </c>
      <c r="G1232" s="21" t="s">
        <v>90</v>
      </c>
      <c r="H1232" s="21" t="s">
        <v>91</v>
      </c>
      <c r="I1232" s="21" t="s">
        <v>92</v>
      </c>
      <c r="J1232" s="22"/>
      <c r="K1232" s="23">
        <v>0</v>
      </c>
      <c r="L1232" s="22"/>
      <c r="M1232" s="23">
        <v>0</v>
      </c>
      <c r="N1232" s="25">
        <v>0</v>
      </c>
      <c r="O1232" s="21" t="s">
        <v>93</v>
      </c>
      <c r="P1232" s="24"/>
      <c r="Q1232" s="24">
        <v>0</v>
      </c>
      <c r="R1232" s="21" t="s">
        <v>66</v>
      </c>
      <c r="S1232" s="21" t="s">
        <v>94</v>
      </c>
    </row>
    <row r="1233" spans="1:19" x14ac:dyDescent="0.35">
      <c r="A1233" s="21">
        <v>1534430</v>
      </c>
      <c r="B1233" s="53">
        <v>411589</v>
      </c>
      <c r="C1233" s="21">
        <f>VLOOKUP(TotalMov[[#This Row],[Order]],'Total Mov by SS'!B:C,2,0)</f>
        <v>132</v>
      </c>
      <c r="D1233" s="21" t="s">
        <v>59</v>
      </c>
      <c r="E1233" s="21" t="s">
        <v>85</v>
      </c>
      <c r="F1233" s="21" t="s">
        <v>69</v>
      </c>
      <c r="G1233" s="21" t="s">
        <v>62</v>
      </c>
      <c r="H1233" s="21" t="s">
        <v>70</v>
      </c>
      <c r="I1233" s="21" t="s">
        <v>79</v>
      </c>
      <c r="J1233" s="22">
        <v>43648</v>
      </c>
      <c r="K1233" s="23">
        <v>0.69724537037037004</v>
      </c>
      <c r="L1233" s="22">
        <v>43648</v>
      </c>
      <c r="M1233" s="23">
        <v>0.69724537037037004</v>
      </c>
      <c r="N1233" s="24">
        <v>20</v>
      </c>
      <c r="O1233" s="21" t="s">
        <v>66</v>
      </c>
      <c r="P1233" s="24">
        <f>TotalMov[[#This Row],[Confirmed activ. 3 (ILE03)]]</f>
        <v>20</v>
      </c>
      <c r="Q1233" s="24">
        <v>20</v>
      </c>
      <c r="R1233" s="21" t="s">
        <v>66</v>
      </c>
      <c r="S1233" s="21" t="s">
        <v>72</v>
      </c>
    </row>
    <row r="1234" spans="1:19" x14ac:dyDescent="0.35">
      <c r="A1234" s="21">
        <v>1534430</v>
      </c>
      <c r="B1234" s="53">
        <v>411589</v>
      </c>
      <c r="C1234" s="21">
        <f>VLOOKUP(TotalMov[[#This Row],[Order]],'Total Mov by SS'!B:C,2,0)</f>
        <v>132</v>
      </c>
      <c r="D1234" s="21" t="s">
        <v>59</v>
      </c>
      <c r="E1234" s="21" t="s">
        <v>88</v>
      </c>
      <c r="F1234" s="21" t="s">
        <v>69</v>
      </c>
      <c r="G1234" s="21" t="s">
        <v>62</v>
      </c>
      <c r="H1234" s="21" t="s">
        <v>70</v>
      </c>
      <c r="I1234" s="21" t="s">
        <v>81</v>
      </c>
      <c r="J1234" s="22">
        <v>43648</v>
      </c>
      <c r="K1234" s="23">
        <v>0.69733796296296002</v>
      </c>
      <c r="L1234" s="22">
        <v>43648</v>
      </c>
      <c r="M1234" s="23">
        <v>0.69733796296296002</v>
      </c>
      <c r="N1234" s="24">
        <v>20</v>
      </c>
      <c r="O1234" s="21" t="s">
        <v>66</v>
      </c>
      <c r="P1234" s="24">
        <f>TotalMov[[#This Row],[Confirmed activ. 3 (ILE03)]]</f>
        <v>20</v>
      </c>
      <c r="Q1234" s="24">
        <v>20</v>
      </c>
      <c r="R1234" s="21" t="s">
        <v>66</v>
      </c>
      <c r="S1234" s="21" t="s">
        <v>72</v>
      </c>
    </row>
    <row r="1235" spans="1:19" x14ac:dyDescent="0.35">
      <c r="A1235" s="21">
        <v>1534430</v>
      </c>
      <c r="B1235" s="53">
        <v>411589</v>
      </c>
      <c r="C1235" s="21">
        <f>VLOOKUP(TotalMov[[#This Row],[Order]],'Total Mov by SS'!B:C,2,0)</f>
        <v>132</v>
      </c>
      <c r="D1235" s="21" t="s">
        <v>59</v>
      </c>
      <c r="E1235" s="21" t="s">
        <v>95</v>
      </c>
      <c r="F1235" s="21" t="s">
        <v>83</v>
      </c>
      <c r="G1235" s="21" t="s">
        <v>62</v>
      </c>
      <c r="H1235" s="21" t="s">
        <v>84</v>
      </c>
      <c r="I1235" s="21" t="s">
        <v>84</v>
      </c>
      <c r="J1235" s="22">
        <v>43649</v>
      </c>
      <c r="K1235" s="23">
        <v>0.11195601851852</v>
      </c>
      <c r="L1235" s="22">
        <v>43650</v>
      </c>
      <c r="M1235" s="23">
        <v>0.25968750000000002</v>
      </c>
      <c r="N1235" s="25">
        <v>11.958</v>
      </c>
      <c r="O1235" s="21" t="s">
        <v>77</v>
      </c>
      <c r="P1235" s="24">
        <f>TotalMov[[#This Row],[Confirmed activ. 3 (ILE03)]]*60</f>
        <v>717.48</v>
      </c>
      <c r="Q1235" s="24">
        <v>450</v>
      </c>
      <c r="R1235" s="21" t="s">
        <v>66</v>
      </c>
      <c r="S1235" s="21" t="s">
        <v>67</v>
      </c>
    </row>
    <row r="1236" spans="1:19" x14ac:dyDescent="0.35">
      <c r="A1236" s="21">
        <v>1534430</v>
      </c>
      <c r="B1236" s="53">
        <v>411589</v>
      </c>
      <c r="C1236" s="21">
        <f>VLOOKUP(TotalMov[[#This Row],[Order]],'Total Mov by SS'!B:C,2,0)</f>
        <v>132</v>
      </c>
      <c r="D1236" s="21" t="s">
        <v>59</v>
      </c>
      <c r="E1236" s="21" t="s">
        <v>97</v>
      </c>
      <c r="F1236" s="21" t="s">
        <v>86</v>
      </c>
      <c r="G1236" s="21" t="s">
        <v>62</v>
      </c>
      <c r="H1236" s="21" t="s">
        <v>87</v>
      </c>
      <c r="I1236" s="21" t="s">
        <v>87</v>
      </c>
      <c r="J1236" s="22">
        <v>43653</v>
      </c>
      <c r="K1236" s="23">
        <v>0.38789351851852</v>
      </c>
      <c r="L1236" s="22">
        <v>43653</v>
      </c>
      <c r="M1236" s="23">
        <v>0.38789351851852</v>
      </c>
      <c r="N1236" s="24">
        <v>20</v>
      </c>
      <c r="O1236" s="21" t="s">
        <v>66</v>
      </c>
      <c r="P1236" s="24">
        <f>TotalMov[[#This Row],[Confirmed activ. 3 (ILE03)]]</f>
        <v>20</v>
      </c>
      <c r="Q1236" s="24">
        <v>20</v>
      </c>
      <c r="R1236" s="21" t="s">
        <v>66</v>
      </c>
      <c r="S1236" s="21" t="s">
        <v>72</v>
      </c>
    </row>
    <row r="1237" spans="1:19" x14ac:dyDescent="0.35">
      <c r="A1237" s="21">
        <v>1534430</v>
      </c>
      <c r="B1237" s="53">
        <v>411589</v>
      </c>
      <c r="C1237" s="21">
        <f>VLOOKUP(TotalMov[[#This Row],[Order]],'Total Mov by SS'!B:C,2,0)</f>
        <v>132</v>
      </c>
      <c r="D1237" s="21" t="s">
        <v>59</v>
      </c>
      <c r="E1237" s="21" t="s">
        <v>99</v>
      </c>
      <c r="F1237" s="21" t="s">
        <v>61</v>
      </c>
      <c r="G1237" s="21" t="s">
        <v>62</v>
      </c>
      <c r="H1237" s="21" t="s">
        <v>63</v>
      </c>
      <c r="I1237" s="21" t="s">
        <v>96</v>
      </c>
      <c r="J1237" s="22">
        <v>43654</v>
      </c>
      <c r="K1237" s="23">
        <v>0.35219907407406997</v>
      </c>
      <c r="L1237" s="22">
        <v>43654</v>
      </c>
      <c r="M1237" s="23">
        <v>0.66831018518519003</v>
      </c>
      <c r="N1237" s="25">
        <v>1.236</v>
      </c>
      <c r="O1237" s="21" t="s">
        <v>77</v>
      </c>
      <c r="P1237" s="24">
        <f>TotalMov[[#This Row],[Confirmed activ. 3 (ILE03)]]*60</f>
        <v>74.16</v>
      </c>
      <c r="Q1237" s="24">
        <v>100</v>
      </c>
      <c r="R1237" s="21" t="s">
        <v>66</v>
      </c>
      <c r="S1237" s="21" t="s">
        <v>67</v>
      </c>
    </row>
    <row r="1238" spans="1:19" x14ac:dyDescent="0.35">
      <c r="A1238" s="21">
        <v>1534430</v>
      </c>
      <c r="B1238" s="53">
        <v>411589</v>
      </c>
      <c r="C1238" s="21">
        <f>VLOOKUP(TotalMov[[#This Row],[Order]],'Total Mov by SS'!B:C,2,0)</f>
        <v>132</v>
      </c>
      <c r="D1238" s="21" t="s">
        <v>59</v>
      </c>
      <c r="E1238" s="21" t="s">
        <v>101</v>
      </c>
      <c r="F1238" s="21" t="s">
        <v>69</v>
      </c>
      <c r="G1238" s="21" t="s">
        <v>62</v>
      </c>
      <c r="H1238" s="21" t="s">
        <v>70</v>
      </c>
      <c r="I1238" s="21" t="s">
        <v>98</v>
      </c>
      <c r="J1238" s="22">
        <v>43656</v>
      </c>
      <c r="K1238" s="23">
        <v>0.43</v>
      </c>
      <c r="L1238" s="22">
        <v>43656</v>
      </c>
      <c r="M1238" s="23">
        <v>0.43</v>
      </c>
      <c r="N1238" s="24">
        <v>20</v>
      </c>
      <c r="O1238" s="21" t="s">
        <v>66</v>
      </c>
      <c r="P1238" s="24">
        <f>TotalMov[[#This Row],[Confirmed activ. 3 (ILE03)]]</f>
        <v>20</v>
      </c>
      <c r="Q1238" s="24">
        <v>20</v>
      </c>
      <c r="R1238" s="21" t="s">
        <v>66</v>
      </c>
      <c r="S1238" s="21" t="s">
        <v>72</v>
      </c>
    </row>
    <row r="1239" spans="1:19" x14ac:dyDescent="0.35">
      <c r="A1239" s="21">
        <v>1534430</v>
      </c>
      <c r="B1239" s="53">
        <v>411589</v>
      </c>
      <c r="C1239" s="21">
        <f>VLOOKUP(TotalMov[[#This Row],[Order]],'Total Mov by SS'!B:C,2,0)</f>
        <v>132</v>
      </c>
      <c r="D1239" s="21" t="s">
        <v>59</v>
      </c>
      <c r="E1239" s="21" t="s">
        <v>104</v>
      </c>
      <c r="F1239" s="21" t="s">
        <v>69</v>
      </c>
      <c r="G1239" s="21" t="s">
        <v>62</v>
      </c>
      <c r="H1239" s="21" t="s">
        <v>70</v>
      </c>
      <c r="I1239" s="21" t="s">
        <v>100</v>
      </c>
      <c r="J1239" s="22">
        <v>43656</v>
      </c>
      <c r="K1239" s="23">
        <v>0.43010416666667001</v>
      </c>
      <c r="L1239" s="22">
        <v>43656</v>
      </c>
      <c r="M1239" s="23">
        <v>0.43010416666667001</v>
      </c>
      <c r="N1239" s="24">
        <v>30</v>
      </c>
      <c r="O1239" s="21" t="s">
        <v>66</v>
      </c>
      <c r="P1239" s="24">
        <f>TotalMov[[#This Row],[Confirmed activ. 3 (ILE03)]]</f>
        <v>30</v>
      </c>
      <c r="Q1239" s="24">
        <v>30</v>
      </c>
      <c r="R1239" s="21" t="s">
        <v>66</v>
      </c>
      <c r="S1239" s="21" t="s">
        <v>72</v>
      </c>
    </row>
    <row r="1240" spans="1:19" x14ac:dyDescent="0.35">
      <c r="A1240" s="21">
        <v>1534430</v>
      </c>
      <c r="B1240" s="53">
        <v>411589</v>
      </c>
      <c r="C1240" s="21">
        <f>VLOOKUP(TotalMov[[#This Row],[Order]],'Total Mov by SS'!B:C,2,0)</f>
        <v>132</v>
      </c>
      <c r="D1240" s="21" t="s">
        <v>59</v>
      </c>
      <c r="E1240" s="21" t="s">
        <v>113</v>
      </c>
      <c r="F1240" s="21" t="s">
        <v>102</v>
      </c>
      <c r="G1240" s="21" t="s">
        <v>62</v>
      </c>
      <c r="H1240" s="21" t="s">
        <v>100</v>
      </c>
      <c r="I1240" s="21" t="s">
        <v>103</v>
      </c>
      <c r="J1240" s="22">
        <v>43656</v>
      </c>
      <c r="K1240" s="23">
        <v>0.47116898148148001</v>
      </c>
      <c r="L1240" s="22">
        <v>43656</v>
      </c>
      <c r="M1240" s="23">
        <v>0.47116898148148001</v>
      </c>
      <c r="N1240" s="24">
        <v>30</v>
      </c>
      <c r="O1240" s="21" t="s">
        <v>66</v>
      </c>
      <c r="P1240" s="24">
        <f>TotalMov[[#This Row],[Confirmed activ. 3 (ILE03)]]</f>
        <v>30</v>
      </c>
      <c r="Q1240" s="24">
        <v>30</v>
      </c>
      <c r="R1240" s="21" t="s">
        <v>66</v>
      </c>
      <c r="S1240" s="21" t="s">
        <v>72</v>
      </c>
    </row>
    <row r="1241" spans="1:19" x14ac:dyDescent="0.35">
      <c r="A1241" s="21">
        <v>1534430</v>
      </c>
      <c r="B1241" s="53">
        <v>411589</v>
      </c>
      <c r="C1241" s="21">
        <f>VLOOKUP(TotalMov[[#This Row],[Order]],'Total Mov by SS'!B:C,2,0)</f>
        <v>132</v>
      </c>
      <c r="D1241" s="21" t="s">
        <v>59</v>
      </c>
      <c r="E1241" s="21" t="s">
        <v>114</v>
      </c>
      <c r="F1241" s="21" t="s">
        <v>102</v>
      </c>
      <c r="G1241" s="21" t="s">
        <v>105</v>
      </c>
      <c r="H1241" s="21" t="s">
        <v>100</v>
      </c>
      <c r="I1241" s="21" t="s">
        <v>106</v>
      </c>
      <c r="J1241" s="22">
        <v>43656</v>
      </c>
      <c r="K1241" s="23">
        <v>0.7371875</v>
      </c>
      <c r="L1241" s="22">
        <v>43656</v>
      </c>
      <c r="M1241" s="23">
        <v>0.7371875</v>
      </c>
      <c r="N1241" s="24">
        <v>45</v>
      </c>
      <c r="O1241" s="21" t="s">
        <v>66</v>
      </c>
      <c r="P1241" s="24">
        <f>TotalMov[[#This Row],[Confirmed activ. 3 (ILE03)]]</f>
        <v>45</v>
      </c>
      <c r="Q1241" s="24">
        <v>45</v>
      </c>
      <c r="R1241" s="21" t="s">
        <v>66</v>
      </c>
      <c r="S1241" s="21" t="s">
        <v>72</v>
      </c>
    </row>
    <row r="1242" spans="1:19" x14ac:dyDescent="0.35">
      <c r="A1242" s="21">
        <v>1534430</v>
      </c>
      <c r="B1242" s="53">
        <v>411589</v>
      </c>
      <c r="C1242" s="21">
        <f>VLOOKUP(TotalMov[[#This Row],[Order]],'Total Mov by SS'!B:C,2,0)</f>
        <v>132</v>
      </c>
      <c r="D1242" s="21" t="s">
        <v>107</v>
      </c>
      <c r="E1242" s="21" t="s">
        <v>60</v>
      </c>
      <c r="F1242" s="21" t="s">
        <v>61</v>
      </c>
      <c r="G1242" s="21" t="s">
        <v>90</v>
      </c>
      <c r="H1242" s="21" t="s">
        <v>63</v>
      </c>
      <c r="I1242" s="21" t="s">
        <v>108</v>
      </c>
      <c r="J1242" s="22"/>
      <c r="K1242" s="23">
        <v>0</v>
      </c>
      <c r="L1242" s="22"/>
      <c r="M1242" s="23">
        <v>0</v>
      </c>
      <c r="N1242" s="25">
        <v>0</v>
      </c>
      <c r="O1242" s="21" t="s">
        <v>93</v>
      </c>
      <c r="P1242" s="24"/>
      <c r="Q1242" s="24">
        <v>1</v>
      </c>
      <c r="R1242" s="21" t="s">
        <v>66</v>
      </c>
      <c r="S1242" s="21" t="s">
        <v>94</v>
      </c>
    </row>
    <row r="1243" spans="1:19" x14ac:dyDescent="0.35">
      <c r="A1243" s="21">
        <v>1534430</v>
      </c>
      <c r="B1243" s="53">
        <v>411589</v>
      </c>
      <c r="C1243" s="21">
        <f>VLOOKUP(TotalMov[[#This Row],[Order]],'Total Mov by SS'!B:C,2,0)</f>
        <v>132</v>
      </c>
      <c r="D1243" s="21" t="s">
        <v>109</v>
      </c>
      <c r="E1243" s="21" t="s">
        <v>95</v>
      </c>
      <c r="F1243" s="21" t="s">
        <v>83</v>
      </c>
      <c r="G1243" s="21" t="s">
        <v>90</v>
      </c>
      <c r="H1243" s="21" t="s">
        <v>84</v>
      </c>
      <c r="I1243" s="21" t="s">
        <v>110</v>
      </c>
      <c r="J1243" s="22"/>
      <c r="K1243" s="23">
        <v>0</v>
      </c>
      <c r="L1243" s="22"/>
      <c r="M1243" s="23">
        <v>0</v>
      </c>
      <c r="N1243" s="25">
        <v>0</v>
      </c>
      <c r="O1243" s="21" t="s">
        <v>93</v>
      </c>
      <c r="P1243" s="24"/>
      <c r="Q1243" s="24">
        <v>5</v>
      </c>
      <c r="R1243" s="21" t="s">
        <v>66</v>
      </c>
      <c r="S1243" s="21" t="s">
        <v>94</v>
      </c>
    </row>
    <row r="1244" spans="1:19" x14ac:dyDescent="0.35">
      <c r="A1244" s="21">
        <v>1534431</v>
      </c>
      <c r="B1244" s="53">
        <v>411590</v>
      </c>
      <c r="C1244" s="21">
        <f>VLOOKUP(TotalMov[[#This Row],[Order]],'Total Mov by SS'!B:C,2,0)</f>
        <v>132</v>
      </c>
      <c r="D1244" s="21" t="s">
        <v>59</v>
      </c>
      <c r="E1244" s="21" t="s">
        <v>60</v>
      </c>
      <c r="F1244" s="21" t="s">
        <v>83</v>
      </c>
      <c r="G1244" s="21" t="s">
        <v>62</v>
      </c>
      <c r="H1244" s="21" t="s">
        <v>84</v>
      </c>
      <c r="I1244" s="21" t="s">
        <v>111</v>
      </c>
      <c r="J1244" s="22">
        <v>43642</v>
      </c>
      <c r="K1244" s="23">
        <v>0.64929398148147999</v>
      </c>
      <c r="L1244" s="22">
        <v>43643</v>
      </c>
      <c r="M1244" s="23">
        <v>0.12175925925926</v>
      </c>
      <c r="N1244" s="25">
        <v>1.8480000000000001</v>
      </c>
      <c r="O1244" s="21" t="s">
        <v>77</v>
      </c>
      <c r="P1244" s="24">
        <f>TotalMov[[#This Row],[Confirmed activ. 3 (ILE03)]]*60</f>
        <v>110.88000000000001</v>
      </c>
      <c r="Q1244" s="24">
        <v>40</v>
      </c>
      <c r="R1244" s="21" t="s">
        <v>66</v>
      </c>
      <c r="S1244" s="21" t="s">
        <v>67</v>
      </c>
    </row>
    <row r="1245" spans="1:19" x14ac:dyDescent="0.35">
      <c r="A1245" s="21">
        <v>1534431</v>
      </c>
      <c r="B1245" s="53">
        <v>411590</v>
      </c>
      <c r="C1245" s="21">
        <f>VLOOKUP(TotalMov[[#This Row],[Order]],'Total Mov by SS'!B:C,2,0)</f>
        <v>132</v>
      </c>
      <c r="D1245" s="21" t="s">
        <v>59</v>
      </c>
      <c r="E1245" s="21" t="s">
        <v>68</v>
      </c>
      <c r="F1245" s="21" t="s">
        <v>61</v>
      </c>
      <c r="G1245" s="21" t="s">
        <v>62</v>
      </c>
      <c r="H1245" s="21" t="s">
        <v>63</v>
      </c>
      <c r="I1245" s="21" t="s">
        <v>64</v>
      </c>
      <c r="J1245" s="22">
        <v>43643</v>
      </c>
      <c r="K1245" s="23">
        <v>0.32584490740741001</v>
      </c>
      <c r="L1245" s="22">
        <v>43643</v>
      </c>
      <c r="M1245" s="23">
        <v>0.36561342592592999</v>
      </c>
      <c r="N1245" s="25">
        <v>57.267000000000003</v>
      </c>
      <c r="O1245" s="21" t="s">
        <v>66</v>
      </c>
      <c r="P1245" s="24">
        <f>TotalMov[[#This Row],[Confirmed activ. 3 (ILE03)]]</f>
        <v>57.267000000000003</v>
      </c>
      <c r="Q1245" s="24">
        <v>15</v>
      </c>
      <c r="R1245" s="21" t="s">
        <v>66</v>
      </c>
      <c r="S1245" s="21" t="s">
        <v>67</v>
      </c>
    </row>
    <row r="1246" spans="1:19" x14ac:dyDescent="0.35">
      <c r="A1246" s="21">
        <v>1534431</v>
      </c>
      <c r="B1246" s="53">
        <v>411590</v>
      </c>
      <c r="C1246" s="21">
        <f>VLOOKUP(TotalMov[[#This Row],[Order]],'Total Mov by SS'!B:C,2,0)</f>
        <v>132</v>
      </c>
      <c r="D1246" s="21" t="s">
        <v>59</v>
      </c>
      <c r="E1246" s="21" t="s">
        <v>73</v>
      </c>
      <c r="F1246" s="21" t="s">
        <v>69</v>
      </c>
      <c r="G1246" s="21" t="s">
        <v>62</v>
      </c>
      <c r="H1246" s="21" t="s">
        <v>70</v>
      </c>
      <c r="I1246" s="21" t="s">
        <v>71</v>
      </c>
      <c r="J1246" s="22">
        <v>43643</v>
      </c>
      <c r="K1246" s="23">
        <v>0.38802083333332998</v>
      </c>
      <c r="L1246" s="22">
        <v>43643</v>
      </c>
      <c r="M1246" s="23">
        <v>0.38802083333332998</v>
      </c>
      <c r="N1246" s="24">
        <v>20</v>
      </c>
      <c r="O1246" s="21" t="s">
        <v>66</v>
      </c>
      <c r="P1246" s="24">
        <f>TotalMov[[#This Row],[Confirmed activ. 3 (ILE03)]]</f>
        <v>20</v>
      </c>
      <c r="Q1246" s="24">
        <v>20</v>
      </c>
      <c r="R1246" s="21" t="s">
        <v>66</v>
      </c>
      <c r="S1246" s="21" t="s">
        <v>72</v>
      </c>
    </row>
    <row r="1247" spans="1:19" x14ac:dyDescent="0.35">
      <c r="A1247" s="21">
        <v>1534431</v>
      </c>
      <c r="B1247" s="53">
        <v>411590</v>
      </c>
      <c r="C1247" s="21">
        <f>VLOOKUP(TotalMov[[#This Row],[Order]],'Total Mov by SS'!B:C,2,0)</f>
        <v>132</v>
      </c>
      <c r="D1247" s="21" t="s">
        <v>59</v>
      </c>
      <c r="E1247" s="21" t="s">
        <v>75</v>
      </c>
      <c r="F1247" s="21" t="s">
        <v>61</v>
      </c>
      <c r="G1247" s="21" t="s">
        <v>62</v>
      </c>
      <c r="H1247" s="21" t="s">
        <v>63</v>
      </c>
      <c r="I1247" s="21" t="s">
        <v>74</v>
      </c>
      <c r="J1247" s="22">
        <v>43643</v>
      </c>
      <c r="K1247" s="23">
        <v>0.38878472222221999</v>
      </c>
      <c r="L1247" s="22">
        <v>43643</v>
      </c>
      <c r="M1247" s="23">
        <v>0.65952546296296</v>
      </c>
      <c r="N1247" s="25">
        <v>6.4980000000000002</v>
      </c>
      <c r="O1247" s="21" t="s">
        <v>77</v>
      </c>
      <c r="P1247" s="24">
        <f>TotalMov[[#This Row],[Confirmed activ. 3 (ILE03)]]*60</f>
        <v>389.88</v>
      </c>
      <c r="Q1247" s="24">
        <v>350</v>
      </c>
      <c r="R1247" s="21" t="s">
        <v>66</v>
      </c>
      <c r="S1247" s="21" t="s">
        <v>67</v>
      </c>
    </row>
    <row r="1248" spans="1:19" x14ac:dyDescent="0.35">
      <c r="A1248" s="21">
        <v>1534431</v>
      </c>
      <c r="B1248" s="53">
        <v>411590</v>
      </c>
      <c r="C1248" s="21">
        <f>VLOOKUP(TotalMov[[#This Row],[Order]],'Total Mov by SS'!B:C,2,0)</f>
        <v>132</v>
      </c>
      <c r="D1248" s="21" t="s">
        <v>59</v>
      </c>
      <c r="E1248" s="21" t="s">
        <v>78</v>
      </c>
      <c r="F1248" s="21" t="s">
        <v>61</v>
      </c>
      <c r="G1248" s="21" t="s">
        <v>62</v>
      </c>
      <c r="H1248" s="21" t="s">
        <v>63</v>
      </c>
      <c r="I1248" s="21" t="s">
        <v>76</v>
      </c>
      <c r="J1248" s="22">
        <v>43646</v>
      </c>
      <c r="K1248" s="23">
        <v>0.44533564814815002</v>
      </c>
      <c r="L1248" s="22">
        <v>43648</v>
      </c>
      <c r="M1248" s="23">
        <v>0.74168981481481</v>
      </c>
      <c r="N1248" s="25">
        <v>27.547999999999998</v>
      </c>
      <c r="O1248" s="21" t="s">
        <v>77</v>
      </c>
      <c r="P1248" s="24">
        <f>TotalMov[[#This Row],[Confirmed activ. 3 (ILE03)]]*60</f>
        <v>1652.8799999999999</v>
      </c>
      <c r="Q1248" s="24">
        <v>1020</v>
      </c>
      <c r="R1248" s="21" t="s">
        <v>66</v>
      </c>
      <c r="S1248" s="21" t="s">
        <v>67</v>
      </c>
    </row>
    <row r="1249" spans="1:19" x14ac:dyDescent="0.35">
      <c r="A1249" s="21">
        <v>1534431</v>
      </c>
      <c r="B1249" s="53">
        <v>411590</v>
      </c>
      <c r="C1249" s="21">
        <f>VLOOKUP(TotalMov[[#This Row],[Order]],'Total Mov by SS'!B:C,2,0)</f>
        <v>132</v>
      </c>
      <c r="D1249" s="21" t="s">
        <v>59</v>
      </c>
      <c r="E1249" s="21" t="s">
        <v>80</v>
      </c>
      <c r="F1249" s="21" t="s">
        <v>61</v>
      </c>
      <c r="G1249" s="21" t="s">
        <v>62</v>
      </c>
      <c r="H1249" s="21" t="s">
        <v>63</v>
      </c>
      <c r="I1249" s="21" t="s">
        <v>112</v>
      </c>
      <c r="J1249" s="22">
        <v>43649</v>
      </c>
      <c r="K1249" s="23">
        <v>0.32131944444443999</v>
      </c>
      <c r="L1249" s="22">
        <v>43649</v>
      </c>
      <c r="M1249" s="23">
        <v>0.50960648148148002</v>
      </c>
      <c r="N1249" s="25">
        <v>4.5190000000000001</v>
      </c>
      <c r="O1249" s="21" t="s">
        <v>77</v>
      </c>
      <c r="P1249" s="24">
        <f>TotalMov[[#This Row],[Confirmed activ. 3 (ILE03)]]*60</f>
        <v>271.14</v>
      </c>
      <c r="Q1249" s="24">
        <v>50</v>
      </c>
      <c r="R1249" s="21" t="s">
        <v>66</v>
      </c>
      <c r="S1249" s="21" t="s">
        <v>67</v>
      </c>
    </row>
    <row r="1250" spans="1:19" x14ac:dyDescent="0.35">
      <c r="A1250" s="21">
        <v>1534431</v>
      </c>
      <c r="B1250" s="53">
        <v>411590</v>
      </c>
      <c r="C1250" s="21">
        <f>VLOOKUP(TotalMov[[#This Row],[Order]],'Total Mov by SS'!B:C,2,0)</f>
        <v>132</v>
      </c>
      <c r="D1250" s="21" t="s">
        <v>59</v>
      </c>
      <c r="E1250" s="21" t="s">
        <v>82</v>
      </c>
      <c r="F1250" s="21" t="s">
        <v>89</v>
      </c>
      <c r="G1250" s="21" t="s">
        <v>90</v>
      </c>
      <c r="H1250" s="21" t="s">
        <v>91</v>
      </c>
      <c r="I1250" s="21" t="s">
        <v>92</v>
      </c>
      <c r="J1250" s="22"/>
      <c r="K1250" s="23">
        <v>0</v>
      </c>
      <c r="L1250" s="22"/>
      <c r="M1250" s="23">
        <v>0</v>
      </c>
      <c r="N1250" s="25">
        <v>0</v>
      </c>
      <c r="O1250" s="21" t="s">
        <v>93</v>
      </c>
      <c r="P1250" s="24"/>
      <c r="Q1250" s="24">
        <v>0</v>
      </c>
      <c r="R1250" s="21" t="s">
        <v>66</v>
      </c>
      <c r="S1250" s="21" t="s">
        <v>94</v>
      </c>
    </row>
    <row r="1251" spans="1:19" x14ac:dyDescent="0.35">
      <c r="A1251" s="21">
        <v>1534431</v>
      </c>
      <c r="B1251" s="53">
        <v>411590</v>
      </c>
      <c r="C1251" s="21">
        <f>VLOOKUP(TotalMov[[#This Row],[Order]],'Total Mov by SS'!B:C,2,0)</f>
        <v>132</v>
      </c>
      <c r="D1251" s="21" t="s">
        <v>59</v>
      </c>
      <c r="E1251" s="21" t="s">
        <v>85</v>
      </c>
      <c r="F1251" s="21" t="s">
        <v>69</v>
      </c>
      <c r="G1251" s="21" t="s">
        <v>62</v>
      </c>
      <c r="H1251" s="21" t="s">
        <v>70</v>
      </c>
      <c r="I1251" s="21" t="s">
        <v>79</v>
      </c>
      <c r="J1251" s="22">
        <v>43649</v>
      </c>
      <c r="K1251" s="23">
        <v>0.53454861111110996</v>
      </c>
      <c r="L1251" s="22">
        <v>43649</v>
      </c>
      <c r="M1251" s="23">
        <v>0.53454861111110996</v>
      </c>
      <c r="N1251" s="24">
        <v>20</v>
      </c>
      <c r="O1251" s="21" t="s">
        <v>66</v>
      </c>
      <c r="P1251" s="24">
        <f>TotalMov[[#This Row],[Confirmed activ. 3 (ILE03)]]</f>
        <v>20</v>
      </c>
      <c r="Q1251" s="24">
        <v>20</v>
      </c>
      <c r="R1251" s="21" t="s">
        <v>66</v>
      </c>
      <c r="S1251" s="21" t="s">
        <v>72</v>
      </c>
    </row>
    <row r="1252" spans="1:19" x14ac:dyDescent="0.35">
      <c r="A1252" s="21">
        <v>1534431</v>
      </c>
      <c r="B1252" s="53">
        <v>411590</v>
      </c>
      <c r="C1252" s="21">
        <f>VLOOKUP(TotalMov[[#This Row],[Order]],'Total Mov by SS'!B:C,2,0)</f>
        <v>132</v>
      </c>
      <c r="D1252" s="21" t="s">
        <v>59</v>
      </c>
      <c r="E1252" s="21" t="s">
        <v>88</v>
      </c>
      <c r="F1252" s="21" t="s">
        <v>69</v>
      </c>
      <c r="G1252" s="21" t="s">
        <v>62</v>
      </c>
      <c r="H1252" s="21" t="s">
        <v>70</v>
      </c>
      <c r="I1252" s="21" t="s">
        <v>81</v>
      </c>
      <c r="J1252" s="22">
        <v>43649</v>
      </c>
      <c r="K1252" s="23">
        <v>0.56890046296296004</v>
      </c>
      <c r="L1252" s="22">
        <v>43649</v>
      </c>
      <c r="M1252" s="23">
        <v>0.56890046296296004</v>
      </c>
      <c r="N1252" s="24">
        <v>20</v>
      </c>
      <c r="O1252" s="21" t="s">
        <v>66</v>
      </c>
      <c r="P1252" s="24">
        <f>TotalMov[[#This Row],[Confirmed activ. 3 (ILE03)]]</f>
        <v>20</v>
      </c>
      <c r="Q1252" s="24">
        <v>20</v>
      </c>
      <c r="R1252" s="21" t="s">
        <v>66</v>
      </c>
      <c r="S1252" s="21" t="s">
        <v>72</v>
      </c>
    </row>
    <row r="1253" spans="1:19" x14ac:dyDescent="0.35">
      <c r="A1253" s="21">
        <v>1534431</v>
      </c>
      <c r="B1253" s="53">
        <v>411590</v>
      </c>
      <c r="C1253" s="21">
        <f>VLOOKUP(TotalMov[[#This Row],[Order]],'Total Mov by SS'!B:C,2,0)</f>
        <v>132</v>
      </c>
      <c r="D1253" s="21" t="s">
        <v>59</v>
      </c>
      <c r="E1253" s="21" t="s">
        <v>95</v>
      </c>
      <c r="F1253" s="21" t="s">
        <v>83</v>
      </c>
      <c r="G1253" s="21" t="s">
        <v>62</v>
      </c>
      <c r="H1253" s="21" t="s">
        <v>84</v>
      </c>
      <c r="I1253" s="21" t="s">
        <v>84</v>
      </c>
      <c r="J1253" s="22">
        <v>43649</v>
      </c>
      <c r="K1253" s="23">
        <v>0.95277777777778005</v>
      </c>
      <c r="L1253" s="22">
        <v>43650</v>
      </c>
      <c r="M1253" s="23">
        <v>0.95628472222222005</v>
      </c>
      <c r="N1253" s="25">
        <v>6.84</v>
      </c>
      <c r="O1253" s="21" t="s">
        <v>77</v>
      </c>
      <c r="P1253" s="24">
        <f>TotalMov[[#This Row],[Confirmed activ. 3 (ILE03)]]*60</f>
        <v>410.4</v>
      </c>
      <c r="Q1253" s="24">
        <v>450</v>
      </c>
      <c r="R1253" s="21" t="s">
        <v>66</v>
      </c>
      <c r="S1253" s="21" t="s">
        <v>67</v>
      </c>
    </row>
    <row r="1254" spans="1:19" x14ac:dyDescent="0.35">
      <c r="A1254" s="21">
        <v>1534431</v>
      </c>
      <c r="B1254" s="53">
        <v>411590</v>
      </c>
      <c r="C1254" s="21">
        <f>VLOOKUP(TotalMov[[#This Row],[Order]],'Total Mov by SS'!B:C,2,0)</f>
        <v>132</v>
      </c>
      <c r="D1254" s="21" t="s">
        <v>59</v>
      </c>
      <c r="E1254" s="21" t="s">
        <v>97</v>
      </c>
      <c r="F1254" s="21" t="s">
        <v>86</v>
      </c>
      <c r="G1254" s="21" t="s">
        <v>62</v>
      </c>
      <c r="H1254" s="21" t="s">
        <v>87</v>
      </c>
      <c r="I1254" s="21" t="s">
        <v>87</v>
      </c>
      <c r="J1254" s="22">
        <v>43653</v>
      </c>
      <c r="K1254" s="23">
        <v>0.38804398148148</v>
      </c>
      <c r="L1254" s="22">
        <v>43653</v>
      </c>
      <c r="M1254" s="23">
        <v>0.38804398148148</v>
      </c>
      <c r="N1254" s="24">
        <v>20</v>
      </c>
      <c r="O1254" s="21" t="s">
        <v>66</v>
      </c>
      <c r="P1254" s="24">
        <f>TotalMov[[#This Row],[Confirmed activ. 3 (ILE03)]]</f>
        <v>20</v>
      </c>
      <c r="Q1254" s="24">
        <v>20</v>
      </c>
      <c r="R1254" s="21" t="s">
        <v>66</v>
      </c>
      <c r="S1254" s="21" t="s">
        <v>72</v>
      </c>
    </row>
    <row r="1255" spans="1:19" x14ac:dyDescent="0.35">
      <c r="A1255" s="21">
        <v>1534431</v>
      </c>
      <c r="B1255" s="53">
        <v>411590</v>
      </c>
      <c r="C1255" s="21">
        <f>VLOOKUP(TotalMov[[#This Row],[Order]],'Total Mov by SS'!B:C,2,0)</f>
        <v>132</v>
      </c>
      <c r="D1255" s="21" t="s">
        <v>59</v>
      </c>
      <c r="E1255" s="21" t="s">
        <v>99</v>
      </c>
      <c r="F1255" s="21" t="s">
        <v>61</v>
      </c>
      <c r="G1255" s="21" t="s">
        <v>62</v>
      </c>
      <c r="H1255" s="21" t="s">
        <v>63</v>
      </c>
      <c r="I1255" s="21" t="s">
        <v>96</v>
      </c>
      <c r="J1255" s="22">
        <v>43654</v>
      </c>
      <c r="K1255" s="23">
        <v>0.35219907407406997</v>
      </c>
      <c r="L1255" s="22">
        <v>43654</v>
      </c>
      <c r="M1255" s="23">
        <v>0.66831018518519003</v>
      </c>
      <c r="N1255" s="25">
        <v>1.236</v>
      </c>
      <c r="O1255" s="21" t="s">
        <v>77</v>
      </c>
      <c r="P1255" s="24">
        <f>TotalMov[[#This Row],[Confirmed activ. 3 (ILE03)]]*60</f>
        <v>74.16</v>
      </c>
      <c r="Q1255" s="24">
        <v>100</v>
      </c>
      <c r="R1255" s="21" t="s">
        <v>66</v>
      </c>
      <c r="S1255" s="21" t="s">
        <v>67</v>
      </c>
    </row>
    <row r="1256" spans="1:19" x14ac:dyDescent="0.35">
      <c r="A1256" s="21">
        <v>1534431</v>
      </c>
      <c r="B1256" s="53">
        <v>411590</v>
      </c>
      <c r="C1256" s="21">
        <f>VLOOKUP(TotalMov[[#This Row],[Order]],'Total Mov by SS'!B:C,2,0)</f>
        <v>132</v>
      </c>
      <c r="D1256" s="21" t="s">
        <v>59</v>
      </c>
      <c r="E1256" s="21" t="s">
        <v>101</v>
      </c>
      <c r="F1256" s="21" t="s">
        <v>69</v>
      </c>
      <c r="G1256" s="21" t="s">
        <v>62</v>
      </c>
      <c r="H1256" s="21" t="s">
        <v>70</v>
      </c>
      <c r="I1256" s="21" t="s">
        <v>98</v>
      </c>
      <c r="J1256" s="22">
        <v>43655</v>
      </c>
      <c r="K1256" s="23">
        <v>0.65769675925925997</v>
      </c>
      <c r="L1256" s="22">
        <v>43655</v>
      </c>
      <c r="M1256" s="23">
        <v>0.65769675925925997</v>
      </c>
      <c r="N1256" s="24">
        <v>20</v>
      </c>
      <c r="O1256" s="21" t="s">
        <v>66</v>
      </c>
      <c r="P1256" s="24">
        <f>TotalMov[[#This Row],[Confirmed activ. 3 (ILE03)]]</f>
        <v>20</v>
      </c>
      <c r="Q1256" s="24">
        <v>20</v>
      </c>
      <c r="R1256" s="21" t="s">
        <v>66</v>
      </c>
      <c r="S1256" s="21" t="s">
        <v>72</v>
      </c>
    </row>
    <row r="1257" spans="1:19" x14ac:dyDescent="0.35">
      <c r="A1257" s="21">
        <v>1534431</v>
      </c>
      <c r="B1257" s="53">
        <v>411590</v>
      </c>
      <c r="C1257" s="21">
        <f>VLOOKUP(TotalMov[[#This Row],[Order]],'Total Mov by SS'!B:C,2,0)</f>
        <v>132</v>
      </c>
      <c r="D1257" s="21" t="s">
        <v>59</v>
      </c>
      <c r="E1257" s="21" t="s">
        <v>104</v>
      </c>
      <c r="F1257" s="21" t="s">
        <v>69</v>
      </c>
      <c r="G1257" s="21" t="s">
        <v>62</v>
      </c>
      <c r="H1257" s="21" t="s">
        <v>70</v>
      </c>
      <c r="I1257" s="21" t="s">
        <v>100</v>
      </c>
      <c r="J1257" s="22">
        <v>43655</v>
      </c>
      <c r="K1257" s="23">
        <v>0.65773148148147997</v>
      </c>
      <c r="L1257" s="22">
        <v>43655</v>
      </c>
      <c r="M1257" s="23">
        <v>0.65773148148147997</v>
      </c>
      <c r="N1257" s="24">
        <v>30</v>
      </c>
      <c r="O1257" s="21" t="s">
        <v>66</v>
      </c>
      <c r="P1257" s="24">
        <f>TotalMov[[#This Row],[Confirmed activ. 3 (ILE03)]]</f>
        <v>30</v>
      </c>
      <c r="Q1257" s="24">
        <v>30</v>
      </c>
      <c r="R1257" s="21" t="s">
        <v>66</v>
      </c>
      <c r="S1257" s="21" t="s">
        <v>72</v>
      </c>
    </row>
    <row r="1258" spans="1:19" x14ac:dyDescent="0.35">
      <c r="A1258" s="21">
        <v>1534431</v>
      </c>
      <c r="B1258" s="53">
        <v>411590</v>
      </c>
      <c r="C1258" s="21">
        <f>VLOOKUP(TotalMov[[#This Row],[Order]],'Total Mov by SS'!B:C,2,0)</f>
        <v>132</v>
      </c>
      <c r="D1258" s="21" t="s">
        <v>59</v>
      </c>
      <c r="E1258" s="21" t="s">
        <v>113</v>
      </c>
      <c r="F1258" s="21" t="s">
        <v>102</v>
      </c>
      <c r="G1258" s="21" t="s">
        <v>62</v>
      </c>
      <c r="H1258" s="21" t="s">
        <v>100</v>
      </c>
      <c r="I1258" s="21" t="s">
        <v>103</v>
      </c>
      <c r="J1258" s="22">
        <v>43655</v>
      </c>
      <c r="K1258" s="23">
        <v>0.65776620370369998</v>
      </c>
      <c r="L1258" s="22">
        <v>43655</v>
      </c>
      <c r="M1258" s="23">
        <v>0.65776620370369998</v>
      </c>
      <c r="N1258" s="24">
        <v>30</v>
      </c>
      <c r="O1258" s="21" t="s">
        <v>66</v>
      </c>
      <c r="P1258" s="24">
        <f>TotalMov[[#This Row],[Confirmed activ. 3 (ILE03)]]</f>
        <v>30</v>
      </c>
      <c r="Q1258" s="24">
        <v>30</v>
      </c>
      <c r="R1258" s="21" t="s">
        <v>66</v>
      </c>
      <c r="S1258" s="21" t="s">
        <v>72</v>
      </c>
    </row>
    <row r="1259" spans="1:19" x14ac:dyDescent="0.35">
      <c r="A1259" s="21">
        <v>1534431</v>
      </c>
      <c r="B1259" s="53">
        <v>411590</v>
      </c>
      <c r="C1259" s="21">
        <f>VLOOKUP(TotalMov[[#This Row],[Order]],'Total Mov by SS'!B:C,2,0)</f>
        <v>132</v>
      </c>
      <c r="D1259" s="21" t="s">
        <v>59</v>
      </c>
      <c r="E1259" s="21" t="s">
        <v>114</v>
      </c>
      <c r="F1259" s="21" t="s">
        <v>102</v>
      </c>
      <c r="G1259" s="21" t="s">
        <v>105</v>
      </c>
      <c r="H1259" s="21" t="s">
        <v>100</v>
      </c>
      <c r="I1259" s="21" t="s">
        <v>106</v>
      </c>
      <c r="J1259" s="22">
        <v>43656</v>
      </c>
      <c r="K1259" s="23">
        <v>0.73737268518518995</v>
      </c>
      <c r="L1259" s="22">
        <v>43656</v>
      </c>
      <c r="M1259" s="23">
        <v>0.73737268518518995</v>
      </c>
      <c r="N1259" s="24">
        <v>45</v>
      </c>
      <c r="O1259" s="21" t="s">
        <v>66</v>
      </c>
      <c r="P1259" s="24">
        <f>TotalMov[[#This Row],[Confirmed activ. 3 (ILE03)]]</f>
        <v>45</v>
      </c>
      <c r="Q1259" s="24">
        <v>45</v>
      </c>
      <c r="R1259" s="21" t="s">
        <v>66</v>
      </c>
      <c r="S1259" s="21" t="s">
        <v>72</v>
      </c>
    </row>
    <row r="1260" spans="1:19" x14ac:dyDescent="0.35">
      <c r="A1260" s="21">
        <v>1534431</v>
      </c>
      <c r="B1260" s="53">
        <v>411590</v>
      </c>
      <c r="C1260" s="21">
        <f>VLOOKUP(TotalMov[[#This Row],[Order]],'Total Mov by SS'!B:C,2,0)</f>
        <v>132</v>
      </c>
      <c r="D1260" s="21" t="s">
        <v>107</v>
      </c>
      <c r="E1260" s="21" t="s">
        <v>60</v>
      </c>
      <c r="F1260" s="21" t="s">
        <v>61</v>
      </c>
      <c r="G1260" s="21" t="s">
        <v>90</v>
      </c>
      <c r="H1260" s="21" t="s">
        <v>63</v>
      </c>
      <c r="I1260" s="21" t="s">
        <v>108</v>
      </c>
      <c r="J1260" s="22">
        <v>43655</v>
      </c>
      <c r="K1260" s="23">
        <v>0.34690972222222</v>
      </c>
      <c r="L1260" s="22">
        <v>43655</v>
      </c>
      <c r="M1260" s="23">
        <v>0.66532407407407002</v>
      </c>
      <c r="N1260" s="25">
        <v>20.411999999999999</v>
      </c>
      <c r="O1260" s="21" t="s">
        <v>77</v>
      </c>
      <c r="P1260" s="24">
        <f>TotalMov[[#This Row],[Confirmed activ. 3 (ILE03)]]*60</f>
        <v>1224.72</v>
      </c>
      <c r="Q1260" s="24">
        <v>1</v>
      </c>
      <c r="R1260" s="21" t="s">
        <v>66</v>
      </c>
      <c r="S1260" s="21" t="s">
        <v>67</v>
      </c>
    </row>
    <row r="1261" spans="1:19" x14ac:dyDescent="0.35">
      <c r="A1261" s="21">
        <v>1534431</v>
      </c>
      <c r="B1261" s="53">
        <v>411590</v>
      </c>
      <c r="C1261" s="21">
        <f>VLOOKUP(TotalMov[[#This Row],[Order]],'Total Mov by SS'!B:C,2,0)</f>
        <v>132</v>
      </c>
      <c r="D1261" s="21" t="s">
        <v>109</v>
      </c>
      <c r="E1261" s="21" t="s">
        <v>95</v>
      </c>
      <c r="F1261" s="21" t="s">
        <v>83</v>
      </c>
      <c r="G1261" s="21" t="s">
        <v>90</v>
      </c>
      <c r="H1261" s="21" t="s">
        <v>84</v>
      </c>
      <c r="I1261" s="21" t="s">
        <v>110</v>
      </c>
      <c r="J1261" s="22"/>
      <c r="K1261" s="23">
        <v>0</v>
      </c>
      <c r="L1261" s="22"/>
      <c r="M1261" s="23">
        <v>0</v>
      </c>
      <c r="N1261" s="25">
        <v>0</v>
      </c>
      <c r="O1261" s="21" t="s">
        <v>93</v>
      </c>
      <c r="P1261" s="24"/>
      <c r="Q1261" s="24">
        <v>5</v>
      </c>
      <c r="R1261" s="21" t="s">
        <v>66</v>
      </c>
      <c r="S1261" s="21" t="s">
        <v>94</v>
      </c>
    </row>
    <row r="1262" spans="1:19" x14ac:dyDescent="0.35">
      <c r="A1262" s="21">
        <v>1534434</v>
      </c>
      <c r="B1262" s="53">
        <v>411590</v>
      </c>
      <c r="C1262" s="21">
        <f>VLOOKUP(TotalMov[[#This Row],[Order]],'Total Mov by SS'!B:C,2,0)</f>
        <v>138</v>
      </c>
      <c r="D1262" s="21" t="s">
        <v>59</v>
      </c>
      <c r="E1262" s="21" t="s">
        <v>60</v>
      </c>
      <c r="F1262" s="21" t="s">
        <v>83</v>
      </c>
      <c r="G1262" s="21" t="s">
        <v>62</v>
      </c>
      <c r="H1262" s="21" t="s">
        <v>84</v>
      </c>
      <c r="I1262" s="21" t="s">
        <v>111</v>
      </c>
      <c r="J1262" s="22">
        <v>43639</v>
      </c>
      <c r="K1262" s="23">
        <v>0.99437500000000001</v>
      </c>
      <c r="L1262" s="22">
        <v>43640</v>
      </c>
      <c r="M1262" s="23">
        <v>0.10428240740741</v>
      </c>
      <c r="N1262" s="25">
        <v>1.319</v>
      </c>
      <c r="O1262" s="21" t="s">
        <v>77</v>
      </c>
      <c r="P1262" s="24">
        <f>TotalMov[[#This Row],[Confirmed activ. 3 (ILE03)]]*60</f>
        <v>79.14</v>
      </c>
      <c r="Q1262" s="24">
        <v>40</v>
      </c>
      <c r="R1262" s="21" t="s">
        <v>66</v>
      </c>
      <c r="S1262" s="21" t="s">
        <v>67</v>
      </c>
    </row>
    <row r="1263" spans="1:19" x14ac:dyDescent="0.35">
      <c r="A1263" s="21">
        <v>1534434</v>
      </c>
      <c r="B1263" s="53">
        <v>411590</v>
      </c>
      <c r="C1263" s="21">
        <f>VLOOKUP(TotalMov[[#This Row],[Order]],'Total Mov by SS'!B:C,2,0)</f>
        <v>138</v>
      </c>
      <c r="D1263" s="21" t="s">
        <v>59</v>
      </c>
      <c r="E1263" s="21" t="s">
        <v>68</v>
      </c>
      <c r="F1263" s="21" t="s">
        <v>61</v>
      </c>
      <c r="G1263" s="21" t="s">
        <v>62</v>
      </c>
      <c r="H1263" s="21" t="s">
        <v>63</v>
      </c>
      <c r="I1263" s="21" t="s">
        <v>64</v>
      </c>
      <c r="J1263" s="22">
        <v>43641</v>
      </c>
      <c r="K1263" s="23">
        <v>0.43686342592593003</v>
      </c>
      <c r="L1263" s="22">
        <v>43641</v>
      </c>
      <c r="M1263" s="23">
        <v>0.43950231481481</v>
      </c>
      <c r="N1263" s="25">
        <v>1.2669999999999999</v>
      </c>
      <c r="O1263" s="21" t="s">
        <v>66</v>
      </c>
      <c r="P1263" s="24">
        <f>TotalMov[[#This Row],[Confirmed activ. 3 (ILE03)]]</f>
        <v>1.2669999999999999</v>
      </c>
      <c r="Q1263" s="24">
        <v>15</v>
      </c>
      <c r="R1263" s="21" t="s">
        <v>66</v>
      </c>
      <c r="S1263" s="21" t="s">
        <v>67</v>
      </c>
    </row>
    <row r="1264" spans="1:19" x14ac:dyDescent="0.35">
      <c r="A1264" s="21">
        <v>1534434</v>
      </c>
      <c r="B1264" s="53">
        <v>411590</v>
      </c>
      <c r="C1264" s="21">
        <f>VLOOKUP(TotalMov[[#This Row],[Order]],'Total Mov by SS'!B:C,2,0)</f>
        <v>138</v>
      </c>
      <c r="D1264" s="21" t="s">
        <v>59</v>
      </c>
      <c r="E1264" s="21" t="s">
        <v>73</v>
      </c>
      <c r="F1264" s="21" t="s">
        <v>69</v>
      </c>
      <c r="G1264" s="21" t="s">
        <v>62</v>
      </c>
      <c r="H1264" s="21" t="s">
        <v>70</v>
      </c>
      <c r="I1264" s="21" t="s">
        <v>71</v>
      </c>
      <c r="J1264" s="22">
        <v>43641</v>
      </c>
      <c r="K1264" s="23">
        <v>0.45884259259259003</v>
      </c>
      <c r="L1264" s="22">
        <v>43641</v>
      </c>
      <c r="M1264" s="23">
        <v>0.45884259259259003</v>
      </c>
      <c r="N1264" s="24">
        <v>20</v>
      </c>
      <c r="O1264" s="21" t="s">
        <v>66</v>
      </c>
      <c r="P1264" s="24">
        <f>TotalMov[[#This Row],[Confirmed activ. 3 (ILE03)]]</f>
        <v>20</v>
      </c>
      <c r="Q1264" s="24">
        <v>20</v>
      </c>
      <c r="R1264" s="21" t="s">
        <v>66</v>
      </c>
      <c r="S1264" s="21" t="s">
        <v>72</v>
      </c>
    </row>
    <row r="1265" spans="1:19" x14ac:dyDescent="0.35">
      <c r="A1265" s="21">
        <v>1534434</v>
      </c>
      <c r="B1265" s="53">
        <v>411590</v>
      </c>
      <c r="C1265" s="21">
        <f>VLOOKUP(TotalMov[[#This Row],[Order]],'Total Mov by SS'!B:C,2,0)</f>
        <v>138</v>
      </c>
      <c r="D1265" s="21" t="s">
        <v>59</v>
      </c>
      <c r="E1265" s="21" t="s">
        <v>75</v>
      </c>
      <c r="F1265" s="21" t="s">
        <v>61</v>
      </c>
      <c r="G1265" s="21" t="s">
        <v>62</v>
      </c>
      <c r="H1265" s="21" t="s">
        <v>63</v>
      </c>
      <c r="I1265" s="21" t="s">
        <v>74</v>
      </c>
      <c r="J1265" s="22">
        <v>43642</v>
      </c>
      <c r="K1265" s="23">
        <v>0.31530092592593001</v>
      </c>
      <c r="L1265" s="22">
        <v>43642</v>
      </c>
      <c r="M1265" s="23">
        <v>0.74440972222222002</v>
      </c>
      <c r="N1265" s="25">
        <v>10.298999999999999</v>
      </c>
      <c r="O1265" s="21" t="s">
        <v>77</v>
      </c>
      <c r="P1265" s="24">
        <f>TotalMov[[#This Row],[Confirmed activ. 3 (ILE03)]]*60</f>
        <v>617.93999999999994</v>
      </c>
      <c r="Q1265" s="24">
        <v>350</v>
      </c>
      <c r="R1265" s="21" t="s">
        <v>66</v>
      </c>
      <c r="S1265" s="21" t="s">
        <v>67</v>
      </c>
    </row>
    <row r="1266" spans="1:19" x14ac:dyDescent="0.35">
      <c r="A1266" s="21">
        <v>1534434</v>
      </c>
      <c r="B1266" s="53">
        <v>411590</v>
      </c>
      <c r="C1266" s="21">
        <f>VLOOKUP(TotalMov[[#This Row],[Order]],'Total Mov by SS'!B:C,2,0)</f>
        <v>138</v>
      </c>
      <c r="D1266" s="21" t="s">
        <v>59</v>
      </c>
      <c r="E1266" s="21" t="s">
        <v>78</v>
      </c>
      <c r="F1266" s="21" t="s">
        <v>61</v>
      </c>
      <c r="G1266" s="21" t="s">
        <v>62</v>
      </c>
      <c r="H1266" s="21" t="s">
        <v>63</v>
      </c>
      <c r="I1266" s="21" t="s">
        <v>76</v>
      </c>
      <c r="J1266" s="22">
        <v>43643</v>
      </c>
      <c r="K1266" s="23">
        <v>0.32194444444443998</v>
      </c>
      <c r="L1266" s="22">
        <v>43647</v>
      </c>
      <c r="M1266" s="23">
        <v>0.74010416666667</v>
      </c>
      <c r="N1266" s="25">
        <v>27.97</v>
      </c>
      <c r="O1266" s="21" t="s">
        <v>77</v>
      </c>
      <c r="P1266" s="24">
        <f>TotalMov[[#This Row],[Confirmed activ. 3 (ILE03)]]*60</f>
        <v>1678.1999999999998</v>
      </c>
      <c r="Q1266" s="24">
        <v>1020</v>
      </c>
      <c r="R1266" s="21" t="s">
        <v>66</v>
      </c>
      <c r="S1266" s="21" t="s">
        <v>67</v>
      </c>
    </row>
    <row r="1267" spans="1:19" x14ac:dyDescent="0.35">
      <c r="A1267" s="21">
        <v>1534434</v>
      </c>
      <c r="B1267" s="53">
        <v>411590</v>
      </c>
      <c r="C1267" s="21">
        <f>VLOOKUP(TotalMov[[#This Row],[Order]],'Total Mov by SS'!B:C,2,0)</f>
        <v>138</v>
      </c>
      <c r="D1267" s="21" t="s">
        <v>59</v>
      </c>
      <c r="E1267" s="21" t="s">
        <v>80</v>
      </c>
      <c r="F1267" s="21" t="s">
        <v>61</v>
      </c>
      <c r="G1267" s="21" t="s">
        <v>62</v>
      </c>
      <c r="H1267" s="21" t="s">
        <v>63</v>
      </c>
      <c r="I1267" s="21" t="s">
        <v>112</v>
      </c>
      <c r="J1267" s="22">
        <v>43648</v>
      </c>
      <c r="K1267" s="23">
        <v>0.39839120370370001</v>
      </c>
      <c r="L1267" s="22">
        <v>43648</v>
      </c>
      <c r="M1267" s="23">
        <v>0.40710648148147999</v>
      </c>
      <c r="N1267" s="25">
        <v>12.55</v>
      </c>
      <c r="O1267" s="21" t="s">
        <v>66</v>
      </c>
      <c r="P1267" s="24">
        <f>TotalMov[[#This Row],[Confirmed activ. 3 (ILE03)]]</f>
        <v>12.55</v>
      </c>
      <c r="Q1267" s="24">
        <v>50</v>
      </c>
      <c r="R1267" s="21" t="s">
        <v>66</v>
      </c>
      <c r="S1267" s="21" t="s">
        <v>67</v>
      </c>
    </row>
    <row r="1268" spans="1:19" x14ac:dyDescent="0.35">
      <c r="A1268" s="21">
        <v>1534434</v>
      </c>
      <c r="B1268" s="53">
        <v>411590</v>
      </c>
      <c r="C1268" s="21">
        <f>VLOOKUP(TotalMov[[#This Row],[Order]],'Total Mov by SS'!B:C,2,0)</f>
        <v>138</v>
      </c>
      <c r="D1268" s="21" t="s">
        <v>59</v>
      </c>
      <c r="E1268" s="21" t="s">
        <v>82</v>
      </c>
      <c r="F1268" s="21" t="s">
        <v>89</v>
      </c>
      <c r="G1268" s="21" t="s">
        <v>90</v>
      </c>
      <c r="H1268" s="21" t="s">
        <v>91</v>
      </c>
      <c r="I1268" s="21" t="s">
        <v>92</v>
      </c>
      <c r="J1268" s="22">
        <v>43648</v>
      </c>
      <c r="K1268" s="23">
        <v>0.40721064814815</v>
      </c>
      <c r="L1268" s="22">
        <v>43648</v>
      </c>
      <c r="M1268" s="23">
        <v>0.41667824074074</v>
      </c>
      <c r="N1268" s="25">
        <v>13.632999999999999</v>
      </c>
      <c r="O1268" s="21" t="s">
        <v>66</v>
      </c>
      <c r="P1268" s="24">
        <f>TotalMov[[#This Row],[Confirmed activ. 3 (ILE03)]]</f>
        <v>13.632999999999999</v>
      </c>
      <c r="Q1268" s="24">
        <v>0</v>
      </c>
      <c r="R1268" s="21" t="s">
        <v>66</v>
      </c>
      <c r="S1268" s="21" t="s">
        <v>67</v>
      </c>
    </row>
    <row r="1269" spans="1:19" x14ac:dyDescent="0.35">
      <c r="A1269" s="21">
        <v>1534434</v>
      </c>
      <c r="B1269" s="53">
        <v>411590</v>
      </c>
      <c r="C1269" s="21">
        <f>VLOOKUP(TotalMov[[#This Row],[Order]],'Total Mov by SS'!B:C,2,0)</f>
        <v>138</v>
      </c>
      <c r="D1269" s="21" t="s">
        <v>59</v>
      </c>
      <c r="E1269" s="21" t="s">
        <v>85</v>
      </c>
      <c r="F1269" s="21" t="s">
        <v>69</v>
      </c>
      <c r="G1269" s="21" t="s">
        <v>62</v>
      </c>
      <c r="H1269" s="21" t="s">
        <v>70</v>
      </c>
      <c r="I1269" s="21" t="s">
        <v>79</v>
      </c>
      <c r="J1269" s="22">
        <v>43648</v>
      </c>
      <c r="K1269" s="23">
        <v>0.53104166666666996</v>
      </c>
      <c r="L1269" s="22">
        <v>43648</v>
      </c>
      <c r="M1269" s="23">
        <v>0.53104166666666996</v>
      </c>
      <c r="N1269" s="24">
        <v>20</v>
      </c>
      <c r="O1269" s="21" t="s">
        <v>66</v>
      </c>
      <c r="P1269" s="24">
        <f>TotalMov[[#This Row],[Confirmed activ. 3 (ILE03)]]</f>
        <v>20</v>
      </c>
      <c r="Q1269" s="24">
        <v>20</v>
      </c>
      <c r="R1269" s="21" t="s">
        <v>66</v>
      </c>
      <c r="S1269" s="21" t="s">
        <v>72</v>
      </c>
    </row>
    <row r="1270" spans="1:19" x14ac:dyDescent="0.35">
      <c r="A1270" s="21">
        <v>1534434</v>
      </c>
      <c r="B1270" s="53">
        <v>411590</v>
      </c>
      <c r="C1270" s="21">
        <f>VLOOKUP(TotalMov[[#This Row],[Order]],'Total Mov by SS'!B:C,2,0)</f>
        <v>138</v>
      </c>
      <c r="D1270" s="21" t="s">
        <v>59</v>
      </c>
      <c r="E1270" s="21" t="s">
        <v>88</v>
      </c>
      <c r="F1270" s="21" t="s">
        <v>69</v>
      </c>
      <c r="G1270" s="21" t="s">
        <v>62</v>
      </c>
      <c r="H1270" s="21" t="s">
        <v>70</v>
      </c>
      <c r="I1270" s="21" t="s">
        <v>81</v>
      </c>
      <c r="J1270" s="22">
        <v>43648</v>
      </c>
      <c r="K1270" s="23">
        <v>0.53113425925926006</v>
      </c>
      <c r="L1270" s="22">
        <v>43648</v>
      </c>
      <c r="M1270" s="23">
        <v>0.53113425925926006</v>
      </c>
      <c r="N1270" s="24">
        <v>20</v>
      </c>
      <c r="O1270" s="21" t="s">
        <v>66</v>
      </c>
      <c r="P1270" s="24">
        <f>TotalMov[[#This Row],[Confirmed activ. 3 (ILE03)]]</f>
        <v>20</v>
      </c>
      <c r="Q1270" s="24">
        <v>20</v>
      </c>
      <c r="R1270" s="21" t="s">
        <v>66</v>
      </c>
      <c r="S1270" s="21" t="s">
        <v>72</v>
      </c>
    </row>
    <row r="1271" spans="1:19" x14ac:dyDescent="0.35">
      <c r="A1271" s="21">
        <v>1534434</v>
      </c>
      <c r="B1271" s="53">
        <v>411590</v>
      </c>
      <c r="C1271" s="21">
        <f>VLOOKUP(TotalMov[[#This Row],[Order]],'Total Mov by SS'!B:C,2,0)</f>
        <v>138</v>
      </c>
      <c r="D1271" s="21" t="s">
        <v>59</v>
      </c>
      <c r="E1271" s="21" t="s">
        <v>95</v>
      </c>
      <c r="F1271" s="21" t="s">
        <v>83</v>
      </c>
      <c r="G1271" s="21" t="s">
        <v>62</v>
      </c>
      <c r="H1271" s="21" t="s">
        <v>84</v>
      </c>
      <c r="I1271" s="21" t="s">
        <v>84</v>
      </c>
      <c r="J1271" s="22">
        <v>43648</v>
      </c>
      <c r="K1271" s="23">
        <v>0.96594907407407005</v>
      </c>
      <c r="L1271" s="22">
        <v>43649</v>
      </c>
      <c r="M1271" s="23">
        <v>0.96293981481480995</v>
      </c>
      <c r="N1271" s="25">
        <v>7.6429999999999998</v>
      </c>
      <c r="O1271" s="21" t="s">
        <v>77</v>
      </c>
      <c r="P1271" s="24">
        <f>TotalMov[[#This Row],[Confirmed activ. 3 (ILE03)]]*60</f>
        <v>458.58</v>
      </c>
      <c r="Q1271" s="24">
        <v>450</v>
      </c>
      <c r="R1271" s="21" t="s">
        <v>66</v>
      </c>
      <c r="S1271" s="21" t="s">
        <v>67</v>
      </c>
    </row>
    <row r="1272" spans="1:19" x14ac:dyDescent="0.35">
      <c r="A1272" s="21">
        <v>1534434</v>
      </c>
      <c r="B1272" s="53">
        <v>411590</v>
      </c>
      <c r="C1272" s="21">
        <f>VLOOKUP(TotalMov[[#This Row],[Order]],'Total Mov by SS'!B:C,2,0)</f>
        <v>138</v>
      </c>
      <c r="D1272" s="21" t="s">
        <v>59</v>
      </c>
      <c r="E1272" s="21" t="s">
        <v>97</v>
      </c>
      <c r="F1272" s="21" t="s">
        <v>86</v>
      </c>
      <c r="G1272" s="21" t="s">
        <v>62</v>
      </c>
      <c r="H1272" s="21" t="s">
        <v>87</v>
      </c>
      <c r="I1272" s="21" t="s">
        <v>87</v>
      </c>
      <c r="J1272" s="22">
        <v>43650</v>
      </c>
      <c r="K1272" s="23">
        <v>0.29644675925926001</v>
      </c>
      <c r="L1272" s="22">
        <v>43650</v>
      </c>
      <c r="M1272" s="23">
        <v>0.29644675925926001</v>
      </c>
      <c r="N1272" s="24">
        <v>20</v>
      </c>
      <c r="O1272" s="21" t="s">
        <v>66</v>
      </c>
      <c r="P1272" s="24">
        <f>TotalMov[[#This Row],[Confirmed activ. 3 (ILE03)]]</f>
        <v>20</v>
      </c>
      <c r="Q1272" s="24">
        <v>20</v>
      </c>
      <c r="R1272" s="21" t="s">
        <v>66</v>
      </c>
      <c r="S1272" s="21" t="s">
        <v>72</v>
      </c>
    </row>
    <row r="1273" spans="1:19" x14ac:dyDescent="0.35">
      <c r="A1273" s="21">
        <v>1534434</v>
      </c>
      <c r="B1273" s="53">
        <v>411590</v>
      </c>
      <c r="C1273" s="21">
        <f>VLOOKUP(TotalMov[[#This Row],[Order]],'Total Mov by SS'!B:C,2,0)</f>
        <v>138</v>
      </c>
      <c r="D1273" s="21" t="s">
        <v>59</v>
      </c>
      <c r="E1273" s="21" t="s">
        <v>99</v>
      </c>
      <c r="F1273" s="21" t="s">
        <v>61</v>
      </c>
      <c r="G1273" s="21" t="s">
        <v>62</v>
      </c>
      <c r="H1273" s="21" t="s">
        <v>63</v>
      </c>
      <c r="I1273" s="21" t="s">
        <v>96</v>
      </c>
      <c r="J1273" s="22">
        <v>43654</v>
      </c>
      <c r="K1273" s="23">
        <v>0.35219907407406997</v>
      </c>
      <c r="L1273" s="22">
        <v>43654</v>
      </c>
      <c r="M1273" s="23">
        <v>0.66831018518519003</v>
      </c>
      <c r="N1273" s="25">
        <v>1.236</v>
      </c>
      <c r="O1273" s="21" t="s">
        <v>77</v>
      </c>
      <c r="P1273" s="24">
        <f>TotalMov[[#This Row],[Confirmed activ. 3 (ILE03)]]*60</f>
        <v>74.16</v>
      </c>
      <c r="Q1273" s="24">
        <v>100</v>
      </c>
      <c r="R1273" s="21" t="s">
        <v>66</v>
      </c>
      <c r="S1273" s="21" t="s">
        <v>67</v>
      </c>
    </row>
    <row r="1274" spans="1:19" x14ac:dyDescent="0.35">
      <c r="A1274" s="21">
        <v>1534434</v>
      </c>
      <c r="B1274" s="53">
        <v>411590</v>
      </c>
      <c r="C1274" s="21">
        <f>VLOOKUP(TotalMov[[#This Row],[Order]],'Total Mov by SS'!B:C,2,0)</f>
        <v>138</v>
      </c>
      <c r="D1274" s="21" t="s">
        <v>59</v>
      </c>
      <c r="E1274" s="21" t="s">
        <v>101</v>
      </c>
      <c r="F1274" s="21" t="s">
        <v>69</v>
      </c>
      <c r="G1274" s="21" t="s">
        <v>62</v>
      </c>
      <c r="H1274" s="21" t="s">
        <v>70</v>
      </c>
      <c r="I1274" s="21" t="s">
        <v>98</v>
      </c>
      <c r="J1274" s="22">
        <v>43655</v>
      </c>
      <c r="K1274" s="23">
        <v>0.67521990740741</v>
      </c>
      <c r="L1274" s="22">
        <v>43655</v>
      </c>
      <c r="M1274" s="23">
        <v>0.67521990740741</v>
      </c>
      <c r="N1274" s="24">
        <v>20</v>
      </c>
      <c r="O1274" s="21" t="s">
        <v>66</v>
      </c>
      <c r="P1274" s="24">
        <f>TotalMov[[#This Row],[Confirmed activ. 3 (ILE03)]]</f>
        <v>20</v>
      </c>
      <c r="Q1274" s="24">
        <v>20</v>
      </c>
      <c r="R1274" s="21" t="s">
        <v>66</v>
      </c>
      <c r="S1274" s="21" t="s">
        <v>72</v>
      </c>
    </row>
    <row r="1275" spans="1:19" x14ac:dyDescent="0.35">
      <c r="A1275" s="21">
        <v>1534434</v>
      </c>
      <c r="B1275" s="53">
        <v>411590</v>
      </c>
      <c r="C1275" s="21">
        <f>VLOOKUP(TotalMov[[#This Row],[Order]],'Total Mov by SS'!B:C,2,0)</f>
        <v>138</v>
      </c>
      <c r="D1275" s="21" t="s">
        <v>59</v>
      </c>
      <c r="E1275" s="21" t="s">
        <v>104</v>
      </c>
      <c r="F1275" s="21" t="s">
        <v>69</v>
      </c>
      <c r="G1275" s="21" t="s">
        <v>62</v>
      </c>
      <c r="H1275" s="21" t="s">
        <v>70</v>
      </c>
      <c r="I1275" s="21" t="s">
        <v>100</v>
      </c>
      <c r="J1275" s="22">
        <v>43655</v>
      </c>
      <c r="K1275" s="23">
        <v>0.67532407407407002</v>
      </c>
      <c r="L1275" s="22">
        <v>43655</v>
      </c>
      <c r="M1275" s="23">
        <v>0.67532407407407002</v>
      </c>
      <c r="N1275" s="24">
        <v>30</v>
      </c>
      <c r="O1275" s="21" t="s">
        <v>66</v>
      </c>
      <c r="P1275" s="24">
        <f>TotalMov[[#This Row],[Confirmed activ. 3 (ILE03)]]</f>
        <v>30</v>
      </c>
      <c r="Q1275" s="24">
        <v>30</v>
      </c>
      <c r="R1275" s="21" t="s">
        <v>66</v>
      </c>
      <c r="S1275" s="21" t="s">
        <v>72</v>
      </c>
    </row>
    <row r="1276" spans="1:19" x14ac:dyDescent="0.35">
      <c r="A1276" s="21">
        <v>1534434</v>
      </c>
      <c r="B1276" s="53">
        <v>411590</v>
      </c>
      <c r="C1276" s="21">
        <f>VLOOKUP(TotalMov[[#This Row],[Order]],'Total Mov by SS'!B:C,2,0)</f>
        <v>138</v>
      </c>
      <c r="D1276" s="21" t="s">
        <v>59</v>
      </c>
      <c r="E1276" s="21" t="s">
        <v>113</v>
      </c>
      <c r="F1276" s="21" t="s">
        <v>102</v>
      </c>
      <c r="G1276" s="21" t="s">
        <v>62</v>
      </c>
      <c r="H1276" s="21" t="s">
        <v>100</v>
      </c>
      <c r="I1276" s="21" t="s">
        <v>103</v>
      </c>
      <c r="J1276" s="22">
        <v>43656</v>
      </c>
      <c r="K1276" s="23">
        <v>0.51157407407406996</v>
      </c>
      <c r="L1276" s="22">
        <v>43656</v>
      </c>
      <c r="M1276" s="23">
        <v>0.51157407407406996</v>
      </c>
      <c r="N1276" s="24">
        <v>30</v>
      </c>
      <c r="O1276" s="21" t="s">
        <v>66</v>
      </c>
      <c r="P1276" s="24">
        <f>TotalMov[[#This Row],[Confirmed activ. 3 (ILE03)]]</f>
        <v>30</v>
      </c>
      <c r="Q1276" s="24">
        <v>30</v>
      </c>
      <c r="R1276" s="21" t="s">
        <v>66</v>
      </c>
      <c r="S1276" s="21" t="s">
        <v>72</v>
      </c>
    </row>
    <row r="1277" spans="1:19" x14ac:dyDescent="0.35">
      <c r="A1277" s="21">
        <v>1534434</v>
      </c>
      <c r="B1277" s="53">
        <v>411590</v>
      </c>
      <c r="C1277" s="21">
        <f>VLOOKUP(TotalMov[[#This Row],[Order]],'Total Mov by SS'!B:C,2,0)</f>
        <v>138</v>
      </c>
      <c r="D1277" s="21" t="s">
        <v>59</v>
      </c>
      <c r="E1277" s="21" t="s">
        <v>114</v>
      </c>
      <c r="F1277" s="21" t="s">
        <v>102</v>
      </c>
      <c r="G1277" s="21" t="s">
        <v>105</v>
      </c>
      <c r="H1277" s="21" t="s">
        <v>100</v>
      </c>
      <c r="I1277" s="21" t="s">
        <v>106</v>
      </c>
      <c r="J1277" s="22">
        <v>43656</v>
      </c>
      <c r="K1277" s="23">
        <v>0.73431712962963003</v>
      </c>
      <c r="L1277" s="22">
        <v>43656</v>
      </c>
      <c r="M1277" s="23">
        <v>0.73431712962963003</v>
      </c>
      <c r="N1277" s="24">
        <v>45</v>
      </c>
      <c r="O1277" s="21" t="s">
        <v>66</v>
      </c>
      <c r="P1277" s="24">
        <f>TotalMov[[#This Row],[Confirmed activ. 3 (ILE03)]]</f>
        <v>45</v>
      </c>
      <c r="Q1277" s="24">
        <v>45</v>
      </c>
      <c r="R1277" s="21" t="s">
        <v>66</v>
      </c>
      <c r="S1277" s="21" t="s">
        <v>72</v>
      </c>
    </row>
    <row r="1278" spans="1:19" x14ac:dyDescent="0.35">
      <c r="A1278" s="21">
        <v>1534434</v>
      </c>
      <c r="B1278" s="53">
        <v>411590</v>
      </c>
      <c r="C1278" s="21">
        <f>VLOOKUP(TotalMov[[#This Row],[Order]],'Total Mov by SS'!B:C,2,0)</f>
        <v>138</v>
      </c>
      <c r="D1278" s="21" t="s">
        <v>107</v>
      </c>
      <c r="E1278" s="21" t="s">
        <v>60</v>
      </c>
      <c r="F1278" s="21" t="s">
        <v>61</v>
      </c>
      <c r="G1278" s="21" t="s">
        <v>90</v>
      </c>
      <c r="H1278" s="21" t="s">
        <v>63</v>
      </c>
      <c r="I1278" s="21" t="s">
        <v>108</v>
      </c>
      <c r="J1278" s="22">
        <v>43654</v>
      </c>
      <c r="K1278" s="23">
        <v>0.34475694444443999</v>
      </c>
      <c r="L1278" s="22">
        <v>43655</v>
      </c>
      <c r="M1278" s="23">
        <v>0.67506944444443995</v>
      </c>
      <c r="N1278" s="25">
        <v>4.18</v>
      </c>
      <c r="O1278" s="21" t="s">
        <v>77</v>
      </c>
      <c r="P1278" s="24">
        <f>TotalMov[[#This Row],[Confirmed activ. 3 (ILE03)]]*60</f>
        <v>250.79999999999998</v>
      </c>
      <c r="Q1278" s="24">
        <v>1</v>
      </c>
      <c r="R1278" s="21" t="s">
        <v>66</v>
      </c>
      <c r="S1278" s="21" t="s">
        <v>67</v>
      </c>
    </row>
    <row r="1279" spans="1:19" x14ac:dyDescent="0.35">
      <c r="A1279" s="21">
        <v>1534434</v>
      </c>
      <c r="B1279" s="53">
        <v>411590</v>
      </c>
      <c r="C1279" s="21">
        <f>VLOOKUP(TotalMov[[#This Row],[Order]],'Total Mov by SS'!B:C,2,0)</f>
        <v>138</v>
      </c>
      <c r="D1279" s="21" t="s">
        <v>109</v>
      </c>
      <c r="E1279" s="21" t="s">
        <v>95</v>
      </c>
      <c r="F1279" s="21" t="s">
        <v>83</v>
      </c>
      <c r="G1279" s="21" t="s">
        <v>90</v>
      </c>
      <c r="H1279" s="21" t="s">
        <v>84</v>
      </c>
      <c r="I1279" s="21" t="s">
        <v>110</v>
      </c>
      <c r="J1279" s="22">
        <v>43649</v>
      </c>
      <c r="K1279" s="23">
        <v>0.4975</v>
      </c>
      <c r="L1279" s="22">
        <v>43649</v>
      </c>
      <c r="M1279" s="23">
        <v>0.60982638888888996</v>
      </c>
      <c r="N1279" s="25">
        <v>2.4209999999999998</v>
      </c>
      <c r="O1279" s="21" t="s">
        <v>77</v>
      </c>
      <c r="P1279" s="24">
        <f>TotalMov[[#This Row],[Confirmed activ. 3 (ILE03)]]*60</f>
        <v>145.26</v>
      </c>
      <c r="Q1279" s="24">
        <v>5</v>
      </c>
      <c r="R1279" s="21" t="s">
        <v>66</v>
      </c>
      <c r="S1279" s="21" t="s">
        <v>67</v>
      </c>
    </row>
    <row r="1280" spans="1:19" x14ac:dyDescent="0.35">
      <c r="A1280" s="21">
        <v>1534435</v>
      </c>
      <c r="B1280" s="53">
        <v>411590</v>
      </c>
      <c r="C1280" s="21">
        <f>VLOOKUP(TotalMov[[#This Row],[Order]],'Total Mov by SS'!B:C,2,0)</f>
        <v>138</v>
      </c>
      <c r="D1280" s="21" t="s">
        <v>59</v>
      </c>
      <c r="E1280" s="21" t="s">
        <v>60</v>
      </c>
      <c r="F1280" s="21" t="s">
        <v>83</v>
      </c>
      <c r="G1280" s="21" t="s">
        <v>62</v>
      </c>
      <c r="H1280" s="21" t="s">
        <v>84</v>
      </c>
      <c r="I1280" s="21" t="s">
        <v>111</v>
      </c>
      <c r="J1280" s="22">
        <v>43639</v>
      </c>
      <c r="K1280" s="23">
        <v>0.99437500000000001</v>
      </c>
      <c r="L1280" s="22">
        <v>43640</v>
      </c>
      <c r="M1280" s="23">
        <v>0.10428240740741</v>
      </c>
      <c r="N1280" s="25">
        <v>1.319</v>
      </c>
      <c r="O1280" s="21" t="s">
        <v>77</v>
      </c>
      <c r="P1280" s="24">
        <f>TotalMov[[#This Row],[Confirmed activ. 3 (ILE03)]]*60</f>
        <v>79.14</v>
      </c>
      <c r="Q1280" s="24">
        <v>40</v>
      </c>
      <c r="R1280" s="21" t="s">
        <v>66</v>
      </c>
      <c r="S1280" s="21" t="s">
        <v>67</v>
      </c>
    </row>
    <row r="1281" spans="1:19" x14ac:dyDescent="0.35">
      <c r="A1281" s="21">
        <v>1534435</v>
      </c>
      <c r="B1281" s="53">
        <v>411590</v>
      </c>
      <c r="C1281" s="21">
        <f>VLOOKUP(TotalMov[[#This Row],[Order]],'Total Mov by SS'!B:C,2,0)</f>
        <v>138</v>
      </c>
      <c r="D1281" s="21" t="s">
        <v>59</v>
      </c>
      <c r="E1281" s="21" t="s">
        <v>68</v>
      </c>
      <c r="F1281" s="21" t="s">
        <v>61</v>
      </c>
      <c r="G1281" s="21" t="s">
        <v>62</v>
      </c>
      <c r="H1281" s="21" t="s">
        <v>63</v>
      </c>
      <c r="I1281" s="21" t="s">
        <v>64</v>
      </c>
      <c r="J1281" s="22">
        <v>43641</v>
      </c>
      <c r="K1281" s="23">
        <v>0.43686342592593003</v>
      </c>
      <c r="L1281" s="22">
        <v>43641</v>
      </c>
      <c r="M1281" s="23">
        <v>0.43950231481481</v>
      </c>
      <c r="N1281" s="25">
        <v>1.2669999999999999</v>
      </c>
      <c r="O1281" s="21" t="s">
        <v>66</v>
      </c>
      <c r="P1281" s="24">
        <f>TotalMov[[#This Row],[Confirmed activ. 3 (ILE03)]]</f>
        <v>1.2669999999999999</v>
      </c>
      <c r="Q1281" s="24">
        <v>15</v>
      </c>
      <c r="R1281" s="21" t="s">
        <v>66</v>
      </c>
      <c r="S1281" s="21" t="s">
        <v>67</v>
      </c>
    </row>
    <row r="1282" spans="1:19" x14ac:dyDescent="0.35">
      <c r="A1282" s="21">
        <v>1534435</v>
      </c>
      <c r="B1282" s="53">
        <v>411590</v>
      </c>
      <c r="C1282" s="21">
        <f>VLOOKUP(TotalMov[[#This Row],[Order]],'Total Mov by SS'!B:C,2,0)</f>
        <v>138</v>
      </c>
      <c r="D1282" s="21" t="s">
        <v>59</v>
      </c>
      <c r="E1282" s="21" t="s">
        <v>73</v>
      </c>
      <c r="F1282" s="21" t="s">
        <v>69</v>
      </c>
      <c r="G1282" s="21" t="s">
        <v>62</v>
      </c>
      <c r="H1282" s="21" t="s">
        <v>70</v>
      </c>
      <c r="I1282" s="21" t="s">
        <v>71</v>
      </c>
      <c r="J1282" s="22">
        <v>43641</v>
      </c>
      <c r="K1282" s="23">
        <v>0.45700231481481002</v>
      </c>
      <c r="L1282" s="22">
        <v>43641</v>
      </c>
      <c r="M1282" s="23">
        <v>0.45700231481481002</v>
      </c>
      <c r="N1282" s="24">
        <v>20</v>
      </c>
      <c r="O1282" s="21" t="s">
        <v>66</v>
      </c>
      <c r="P1282" s="24">
        <f>TotalMov[[#This Row],[Confirmed activ. 3 (ILE03)]]</f>
        <v>20</v>
      </c>
      <c r="Q1282" s="24">
        <v>20</v>
      </c>
      <c r="R1282" s="21" t="s">
        <v>66</v>
      </c>
      <c r="S1282" s="21" t="s">
        <v>72</v>
      </c>
    </row>
    <row r="1283" spans="1:19" x14ac:dyDescent="0.35">
      <c r="A1283" s="21">
        <v>1534435</v>
      </c>
      <c r="B1283" s="53">
        <v>411590</v>
      </c>
      <c r="C1283" s="21">
        <f>VLOOKUP(TotalMov[[#This Row],[Order]],'Total Mov by SS'!B:C,2,0)</f>
        <v>138</v>
      </c>
      <c r="D1283" s="21" t="s">
        <v>59</v>
      </c>
      <c r="E1283" s="21" t="s">
        <v>75</v>
      </c>
      <c r="F1283" s="21" t="s">
        <v>61</v>
      </c>
      <c r="G1283" s="21" t="s">
        <v>62</v>
      </c>
      <c r="H1283" s="21" t="s">
        <v>63</v>
      </c>
      <c r="I1283" s="21" t="s">
        <v>74</v>
      </c>
      <c r="J1283" s="22">
        <v>43646</v>
      </c>
      <c r="K1283" s="23">
        <v>0.31868055555556002</v>
      </c>
      <c r="L1283" s="22">
        <v>43646</v>
      </c>
      <c r="M1283" s="23">
        <v>0.31877314814815</v>
      </c>
      <c r="N1283" s="24">
        <v>8</v>
      </c>
      <c r="O1283" s="21" t="s">
        <v>65</v>
      </c>
      <c r="P1283" s="24">
        <f>TotalMov[[#This Row],[Confirmed activ. 3 (ILE03)]]/60</f>
        <v>0.13333333333333333</v>
      </c>
      <c r="Q1283" s="24">
        <v>350</v>
      </c>
      <c r="R1283" s="21" t="s">
        <v>66</v>
      </c>
      <c r="S1283" s="21" t="s">
        <v>67</v>
      </c>
    </row>
    <row r="1284" spans="1:19" x14ac:dyDescent="0.35">
      <c r="A1284" s="21">
        <v>1534435</v>
      </c>
      <c r="B1284" s="53">
        <v>411590</v>
      </c>
      <c r="C1284" s="21">
        <f>VLOOKUP(TotalMov[[#This Row],[Order]],'Total Mov by SS'!B:C,2,0)</f>
        <v>138</v>
      </c>
      <c r="D1284" s="21" t="s">
        <v>59</v>
      </c>
      <c r="E1284" s="21" t="s">
        <v>78</v>
      </c>
      <c r="F1284" s="21" t="s">
        <v>61</v>
      </c>
      <c r="G1284" s="21" t="s">
        <v>62</v>
      </c>
      <c r="H1284" s="21" t="s">
        <v>63</v>
      </c>
      <c r="I1284" s="21" t="s">
        <v>76</v>
      </c>
      <c r="J1284" s="22">
        <v>43646</v>
      </c>
      <c r="K1284" s="23">
        <v>0.31894675925926003</v>
      </c>
      <c r="L1284" s="22">
        <v>43648</v>
      </c>
      <c r="M1284" s="23">
        <v>0.61399305555556005</v>
      </c>
      <c r="N1284" s="25">
        <v>15.446999999999999</v>
      </c>
      <c r="O1284" s="21" t="s">
        <v>77</v>
      </c>
      <c r="P1284" s="24">
        <f>TotalMov[[#This Row],[Confirmed activ. 3 (ILE03)]]*60</f>
        <v>926.81999999999994</v>
      </c>
      <c r="Q1284" s="24">
        <v>1020</v>
      </c>
      <c r="R1284" s="21" t="s">
        <v>66</v>
      </c>
      <c r="S1284" s="21" t="s">
        <v>67</v>
      </c>
    </row>
    <row r="1285" spans="1:19" x14ac:dyDescent="0.35">
      <c r="A1285" s="21">
        <v>1534435</v>
      </c>
      <c r="B1285" s="53">
        <v>411590</v>
      </c>
      <c r="C1285" s="21">
        <f>VLOOKUP(TotalMov[[#This Row],[Order]],'Total Mov by SS'!B:C,2,0)</f>
        <v>138</v>
      </c>
      <c r="D1285" s="21" t="s">
        <v>59</v>
      </c>
      <c r="E1285" s="21" t="s">
        <v>80</v>
      </c>
      <c r="F1285" s="21" t="s">
        <v>61</v>
      </c>
      <c r="G1285" s="21" t="s">
        <v>62</v>
      </c>
      <c r="H1285" s="21" t="s">
        <v>63</v>
      </c>
      <c r="I1285" s="21" t="s">
        <v>112</v>
      </c>
      <c r="J1285" s="22">
        <v>43648</v>
      </c>
      <c r="K1285" s="23">
        <v>0.61464120370370001</v>
      </c>
      <c r="L1285" s="22">
        <v>43648</v>
      </c>
      <c r="M1285" s="23">
        <v>0.66989583333333003</v>
      </c>
      <c r="N1285" s="25">
        <v>39.783000000000001</v>
      </c>
      <c r="O1285" s="21" t="s">
        <v>66</v>
      </c>
      <c r="P1285" s="24">
        <f>TotalMov[[#This Row],[Confirmed activ. 3 (ILE03)]]</f>
        <v>39.783000000000001</v>
      </c>
      <c r="Q1285" s="24">
        <v>50</v>
      </c>
      <c r="R1285" s="21" t="s">
        <v>66</v>
      </c>
      <c r="S1285" s="21" t="s">
        <v>67</v>
      </c>
    </row>
    <row r="1286" spans="1:19" x14ac:dyDescent="0.35">
      <c r="A1286" s="21">
        <v>1534435</v>
      </c>
      <c r="B1286" s="53">
        <v>411590</v>
      </c>
      <c r="C1286" s="21">
        <f>VLOOKUP(TotalMov[[#This Row],[Order]],'Total Mov by SS'!B:C,2,0)</f>
        <v>138</v>
      </c>
      <c r="D1286" s="21" t="s">
        <v>59</v>
      </c>
      <c r="E1286" s="21" t="s">
        <v>82</v>
      </c>
      <c r="F1286" s="21" t="s">
        <v>89</v>
      </c>
      <c r="G1286" s="21" t="s">
        <v>90</v>
      </c>
      <c r="H1286" s="21" t="s">
        <v>91</v>
      </c>
      <c r="I1286" s="21" t="s">
        <v>92</v>
      </c>
      <c r="J1286" s="22"/>
      <c r="K1286" s="23">
        <v>0</v>
      </c>
      <c r="L1286" s="22"/>
      <c r="M1286" s="23">
        <v>0</v>
      </c>
      <c r="N1286" s="25">
        <v>0</v>
      </c>
      <c r="O1286" s="21" t="s">
        <v>93</v>
      </c>
      <c r="P1286" s="24"/>
      <c r="Q1286" s="24">
        <v>0</v>
      </c>
      <c r="R1286" s="21" t="s">
        <v>66</v>
      </c>
      <c r="S1286" s="21" t="s">
        <v>94</v>
      </c>
    </row>
    <row r="1287" spans="1:19" x14ac:dyDescent="0.35">
      <c r="A1287" s="21">
        <v>1534435</v>
      </c>
      <c r="B1287" s="53">
        <v>411590</v>
      </c>
      <c r="C1287" s="21">
        <f>VLOOKUP(TotalMov[[#This Row],[Order]],'Total Mov by SS'!B:C,2,0)</f>
        <v>138</v>
      </c>
      <c r="D1287" s="21" t="s">
        <v>59</v>
      </c>
      <c r="E1287" s="21" t="s">
        <v>85</v>
      </c>
      <c r="F1287" s="21" t="s">
        <v>69</v>
      </c>
      <c r="G1287" s="21" t="s">
        <v>62</v>
      </c>
      <c r="H1287" s="21" t="s">
        <v>70</v>
      </c>
      <c r="I1287" s="21" t="s">
        <v>79</v>
      </c>
      <c r="J1287" s="22">
        <v>43649</v>
      </c>
      <c r="K1287" s="23">
        <v>0.54506944444444005</v>
      </c>
      <c r="L1287" s="22">
        <v>43649</v>
      </c>
      <c r="M1287" s="23">
        <v>0.54506944444444005</v>
      </c>
      <c r="N1287" s="24">
        <v>20</v>
      </c>
      <c r="O1287" s="21" t="s">
        <v>66</v>
      </c>
      <c r="P1287" s="24">
        <f>TotalMov[[#This Row],[Confirmed activ. 3 (ILE03)]]</f>
        <v>20</v>
      </c>
      <c r="Q1287" s="24">
        <v>20</v>
      </c>
      <c r="R1287" s="21" t="s">
        <v>66</v>
      </c>
      <c r="S1287" s="21" t="s">
        <v>72</v>
      </c>
    </row>
    <row r="1288" spans="1:19" x14ac:dyDescent="0.35">
      <c r="A1288" s="21">
        <v>1534435</v>
      </c>
      <c r="B1288" s="53">
        <v>411590</v>
      </c>
      <c r="C1288" s="21">
        <f>VLOOKUP(TotalMov[[#This Row],[Order]],'Total Mov by SS'!B:C,2,0)</f>
        <v>138</v>
      </c>
      <c r="D1288" s="21" t="s">
        <v>59</v>
      </c>
      <c r="E1288" s="21" t="s">
        <v>88</v>
      </c>
      <c r="F1288" s="21" t="s">
        <v>69</v>
      </c>
      <c r="G1288" s="21" t="s">
        <v>62</v>
      </c>
      <c r="H1288" s="21" t="s">
        <v>70</v>
      </c>
      <c r="I1288" s="21" t="s">
        <v>81</v>
      </c>
      <c r="J1288" s="22">
        <v>43649</v>
      </c>
      <c r="K1288" s="23">
        <v>0.55063657407406996</v>
      </c>
      <c r="L1288" s="22">
        <v>43649</v>
      </c>
      <c r="M1288" s="23">
        <v>0.55063657407406996</v>
      </c>
      <c r="N1288" s="24">
        <v>20</v>
      </c>
      <c r="O1288" s="21" t="s">
        <v>66</v>
      </c>
      <c r="P1288" s="24">
        <f>TotalMov[[#This Row],[Confirmed activ. 3 (ILE03)]]</f>
        <v>20</v>
      </c>
      <c r="Q1288" s="24">
        <v>20</v>
      </c>
      <c r="R1288" s="21" t="s">
        <v>66</v>
      </c>
      <c r="S1288" s="21" t="s">
        <v>72</v>
      </c>
    </row>
    <row r="1289" spans="1:19" x14ac:dyDescent="0.35">
      <c r="A1289" s="21">
        <v>1534435</v>
      </c>
      <c r="B1289" s="53">
        <v>411590</v>
      </c>
      <c r="C1289" s="21">
        <f>VLOOKUP(TotalMov[[#This Row],[Order]],'Total Mov by SS'!B:C,2,0)</f>
        <v>138</v>
      </c>
      <c r="D1289" s="21" t="s">
        <v>59</v>
      </c>
      <c r="E1289" s="21" t="s">
        <v>95</v>
      </c>
      <c r="F1289" s="21" t="s">
        <v>83</v>
      </c>
      <c r="G1289" s="21" t="s">
        <v>62</v>
      </c>
      <c r="H1289" s="21" t="s">
        <v>84</v>
      </c>
      <c r="I1289" s="21" t="s">
        <v>84</v>
      </c>
      <c r="J1289" s="22">
        <v>43649</v>
      </c>
      <c r="K1289" s="23">
        <v>0.57129629629629997</v>
      </c>
      <c r="L1289" s="22">
        <v>43650</v>
      </c>
      <c r="M1289" s="23">
        <v>0.60981481481481004</v>
      </c>
      <c r="N1289" s="25">
        <v>4.8949999999999996</v>
      </c>
      <c r="O1289" s="21" t="s">
        <v>77</v>
      </c>
      <c r="P1289" s="24">
        <f>TotalMov[[#This Row],[Confirmed activ. 3 (ILE03)]]*60</f>
        <v>293.7</v>
      </c>
      <c r="Q1289" s="24">
        <v>450</v>
      </c>
      <c r="R1289" s="21" t="s">
        <v>66</v>
      </c>
      <c r="S1289" s="21" t="s">
        <v>67</v>
      </c>
    </row>
    <row r="1290" spans="1:19" x14ac:dyDescent="0.35">
      <c r="A1290" s="21">
        <v>1534435</v>
      </c>
      <c r="B1290" s="53">
        <v>411590</v>
      </c>
      <c r="C1290" s="21">
        <f>VLOOKUP(TotalMov[[#This Row],[Order]],'Total Mov by SS'!B:C,2,0)</f>
        <v>138</v>
      </c>
      <c r="D1290" s="21" t="s">
        <v>59</v>
      </c>
      <c r="E1290" s="21" t="s">
        <v>97</v>
      </c>
      <c r="F1290" s="21" t="s">
        <v>86</v>
      </c>
      <c r="G1290" s="21" t="s">
        <v>62</v>
      </c>
      <c r="H1290" s="21" t="s">
        <v>87</v>
      </c>
      <c r="I1290" s="21" t="s">
        <v>87</v>
      </c>
      <c r="J1290" s="22">
        <v>43653</v>
      </c>
      <c r="K1290" s="23">
        <v>0.38820601851851999</v>
      </c>
      <c r="L1290" s="22">
        <v>43653</v>
      </c>
      <c r="M1290" s="23">
        <v>0.38820601851851999</v>
      </c>
      <c r="N1290" s="24">
        <v>20</v>
      </c>
      <c r="O1290" s="21" t="s">
        <v>66</v>
      </c>
      <c r="P1290" s="24">
        <f>TotalMov[[#This Row],[Confirmed activ. 3 (ILE03)]]</f>
        <v>20</v>
      </c>
      <c r="Q1290" s="24">
        <v>20</v>
      </c>
      <c r="R1290" s="21" t="s">
        <v>66</v>
      </c>
      <c r="S1290" s="21" t="s">
        <v>72</v>
      </c>
    </row>
    <row r="1291" spans="1:19" x14ac:dyDescent="0.35">
      <c r="A1291" s="21">
        <v>1534435</v>
      </c>
      <c r="B1291" s="53">
        <v>411590</v>
      </c>
      <c r="C1291" s="21">
        <f>VLOOKUP(TotalMov[[#This Row],[Order]],'Total Mov by SS'!B:C,2,0)</f>
        <v>138</v>
      </c>
      <c r="D1291" s="21" t="s">
        <v>59</v>
      </c>
      <c r="E1291" s="21" t="s">
        <v>99</v>
      </c>
      <c r="F1291" s="21" t="s">
        <v>61</v>
      </c>
      <c r="G1291" s="21" t="s">
        <v>62</v>
      </c>
      <c r="H1291" s="21" t="s">
        <v>63</v>
      </c>
      <c r="I1291" s="21" t="s">
        <v>96</v>
      </c>
      <c r="J1291" s="22">
        <v>43654</v>
      </c>
      <c r="K1291" s="23">
        <v>0.35219907407406997</v>
      </c>
      <c r="L1291" s="22">
        <v>43654</v>
      </c>
      <c r="M1291" s="23">
        <v>0.66831018518519003</v>
      </c>
      <c r="N1291" s="25">
        <v>1.236</v>
      </c>
      <c r="O1291" s="21" t="s">
        <v>77</v>
      </c>
      <c r="P1291" s="24">
        <f>TotalMov[[#This Row],[Confirmed activ. 3 (ILE03)]]*60</f>
        <v>74.16</v>
      </c>
      <c r="Q1291" s="24">
        <v>100</v>
      </c>
      <c r="R1291" s="21" t="s">
        <v>66</v>
      </c>
      <c r="S1291" s="21" t="s">
        <v>67</v>
      </c>
    </row>
    <row r="1292" spans="1:19" x14ac:dyDescent="0.35">
      <c r="A1292" s="21">
        <v>1534435</v>
      </c>
      <c r="B1292" s="53">
        <v>411590</v>
      </c>
      <c r="C1292" s="21">
        <f>VLOOKUP(TotalMov[[#This Row],[Order]],'Total Mov by SS'!B:C,2,0)</f>
        <v>138</v>
      </c>
      <c r="D1292" s="21" t="s">
        <v>59</v>
      </c>
      <c r="E1292" s="21" t="s">
        <v>101</v>
      </c>
      <c r="F1292" s="21" t="s">
        <v>69</v>
      </c>
      <c r="G1292" s="21" t="s">
        <v>62</v>
      </c>
      <c r="H1292" s="21" t="s">
        <v>70</v>
      </c>
      <c r="I1292" s="21" t="s">
        <v>98</v>
      </c>
      <c r="J1292" s="22">
        <v>43657</v>
      </c>
      <c r="K1292" s="23">
        <v>0.43027777777777998</v>
      </c>
      <c r="L1292" s="22">
        <v>43657</v>
      </c>
      <c r="M1292" s="23">
        <v>0.43027777777777998</v>
      </c>
      <c r="N1292" s="24">
        <v>20</v>
      </c>
      <c r="O1292" s="21" t="s">
        <v>66</v>
      </c>
      <c r="P1292" s="24">
        <f>TotalMov[[#This Row],[Confirmed activ. 3 (ILE03)]]</f>
        <v>20</v>
      </c>
      <c r="Q1292" s="24">
        <v>20</v>
      </c>
      <c r="R1292" s="21" t="s">
        <v>66</v>
      </c>
      <c r="S1292" s="21" t="s">
        <v>72</v>
      </c>
    </row>
    <row r="1293" spans="1:19" x14ac:dyDescent="0.35">
      <c r="A1293" s="21">
        <v>1534435</v>
      </c>
      <c r="B1293" s="53">
        <v>411590</v>
      </c>
      <c r="C1293" s="21">
        <f>VLOOKUP(TotalMov[[#This Row],[Order]],'Total Mov by SS'!B:C,2,0)</f>
        <v>138</v>
      </c>
      <c r="D1293" s="21" t="s">
        <v>59</v>
      </c>
      <c r="E1293" s="21" t="s">
        <v>104</v>
      </c>
      <c r="F1293" s="21" t="s">
        <v>69</v>
      </c>
      <c r="G1293" s="21" t="s">
        <v>62</v>
      </c>
      <c r="H1293" s="21" t="s">
        <v>70</v>
      </c>
      <c r="I1293" s="21" t="s">
        <v>100</v>
      </c>
      <c r="J1293" s="22">
        <v>43657</v>
      </c>
      <c r="K1293" s="23">
        <v>0.43037037037037001</v>
      </c>
      <c r="L1293" s="22">
        <v>43657</v>
      </c>
      <c r="M1293" s="23">
        <v>0.43037037037037001</v>
      </c>
      <c r="N1293" s="24">
        <v>30</v>
      </c>
      <c r="O1293" s="21" t="s">
        <v>66</v>
      </c>
      <c r="P1293" s="24">
        <f>TotalMov[[#This Row],[Confirmed activ. 3 (ILE03)]]</f>
        <v>30</v>
      </c>
      <c r="Q1293" s="24">
        <v>30</v>
      </c>
      <c r="R1293" s="21" t="s">
        <v>66</v>
      </c>
      <c r="S1293" s="21" t="s">
        <v>72</v>
      </c>
    </row>
    <row r="1294" spans="1:19" x14ac:dyDescent="0.35">
      <c r="A1294" s="21">
        <v>1534435</v>
      </c>
      <c r="B1294" s="53">
        <v>411590</v>
      </c>
      <c r="C1294" s="21">
        <f>VLOOKUP(TotalMov[[#This Row],[Order]],'Total Mov by SS'!B:C,2,0)</f>
        <v>138</v>
      </c>
      <c r="D1294" s="21" t="s">
        <v>59</v>
      </c>
      <c r="E1294" s="21" t="s">
        <v>113</v>
      </c>
      <c r="F1294" s="21" t="s">
        <v>102</v>
      </c>
      <c r="G1294" s="21" t="s">
        <v>62</v>
      </c>
      <c r="H1294" s="21" t="s">
        <v>100</v>
      </c>
      <c r="I1294" s="21" t="s">
        <v>103</v>
      </c>
      <c r="J1294" s="22">
        <v>43657</v>
      </c>
      <c r="K1294" s="23">
        <v>0.43041666666667</v>
      </c>
      <c r="L1294" s="22">
        <v>43657</v>
      </c>
      <c r="M1294" s="23">
        <v>0.43041666666667</v>
      </c>
      <c r="N1294" s="24">
        <v>30</v>
      </c>
      <c r="O1294" s="21" t="s">
        <v>66</v>
      </c>
      <c r="P1294" s="24">
        <f>TotalMov[[#This Row],[Confirmed activ. 3 (ILE03)]]</f>
        <v>30</v>
      </c>
      <c r="Q1294" s="24">
        <v>30</v>
      </c>
      <c r="R1294" s="21" t="s">
        <v>66</v>
      </c>
      <c r="S1294" s="21" t="s">
        <v>72</v>
      </c>
    </row>
    <row r="1295" spans="1:19" x14ac:dyDescent="0.35">
      <c r="A1295" s="21">
        <v>1534435</v>
      </c>
      <c r="B1295" s="53">
        <v>411590</v>
      </c>
      <c r="C1295" s="21">
        <f>VLOOKUP(TotalMov[[#This Row],[Order]],'Total Mov by SS'!B:C,2,0)</f>
        <v>138</v>
      </c>
      <c r="D1295" s="21" t="s">
        <v>59</v>
      </c>
      <c r="E1295" s="21" t="s">
        <v>114</v>
      </c>
      <c r="F1295" s="21" t="s">
        <v>102</v>
      </c>
      <c r="G1295" s="21" t="s">
        <v>105</v>
      </c>
      <c r="H1295" s="21" t="s">
        <v>100</v>
      </c>
      <c r="I1295" s="21" t="s">
        <v>106</v>
      </c>
      <c r="J1295" s="22">
        <v>43660</v>
      </c>
      <c r="K1295" s="23">
        <v>0.41177083333332998</v>
      </c>
      <c r="L1295" s="22">
        <v>43660</v>
      </c>
      <c r="M1295" s="23">
        <v>0.41177083333332998</v>
      </c>
      <c r="N1295" s="24">
        <v>45</v>
      </c>
      <c r="O1295" s="21" t="s">
        <v>66</v>
      </c>
      <c r="P1295" s="24">
        <f>TotalMov[[#This Row],[Confirmed activ. 3 (ILE03)]]</f>
        <v>45</v>
      </c>
      <c r="Q1295" s="24">
        <v>45</v>
      </c>
      <c r="R1295" s="21" t="s">
        <v>66</v>
      </c>
      <c r="S1295" s="21" t="s">
        <v>72</v>
      </c>
    </row>
    <row r="1296" spans="1:19" x14ac:dyDescent="0.35">
      <c r="A1296" s="21">
        <v>1534435</v>
      </c>
      <c r="B1296" s="53">
        <v>411590</v>
      </c>
      <c r="C1296" s="21">
        <f>VLOOKUP(TotalMov[[#This Row],[Order]],'Total Mov by SS'!B:C,2,0)</f>
        <v>138</v>
      </c>
      <c r="D1296" s="21" t="s">
        <v>107</v>
      </c>
      <c r="E1296" s="21" t="s">
        <v>60</v>
      </c>
      <c r="F1296" s="21" t="s">
        <v>61</v>
      </c>
      <c r="G1296" s="21" t="s">
        <v>90</v>
      </c>
      <c r="H1296" s="21" t="s">
        <v>63</v>
      </c>
      <c r="I1296" s="21" t="s">
        <v>108</v>
      </c>
      <c r="J1296" s="22">
        <v>43640</v>
      </c>
      <c r="K1296" s="23">
        <v>0.43010416666667001</v>
      </c>
      <c r="L1296" s="22">
        <v>43649</v>
      </c>
      <c r="M1296" s="23">
        <v>0.43431712962962998</v>
      </c>
      <c r="N1296" s="25">
        <v>78.728999999999999</v>
      </c>
      <c r="O1296" s="21" t="s">
        <v>77</v>
      </c>
      <c r="P1296" s="24">
        <f>TotalMov[[#This Row],[Confirmed activ. 3 (ILE03)]]*60</f>
        <v>4723.74</v>
      </c>
      <c r="Q1296" s="24">
        <v>1</v>
      </c>
      <c r="R1296" s="21" t="s">
        <v>66</v>
      </c>
      <c r="S1296" s="21" t="s">
        <v>67</v>
      </c>
    </row>
    <row r="1297" spans="1:19" x14ac:dyDescent="0.35">
      <c r="A1297" s="21">
        <v>1534435</v>
      </c>
      <c r="B1297" s="53">
        <v>411590</v>
      </c>
      <c r="C1297" s="21">
        <f>VLOOKUP(TotalMov[[#This Row],[Order]],'Total Mov by SS'!B:C,2,0)</f>
        <v>138</v>
      </c>
      <c r="D1297" s="21" t="s">
        <v>109</v>
      </c>
      <c r="E1297" s="21" t="s">
        <v>95</v>
      </c>
      <c r="F1297" s="21" t="s">
        <v>83</v>
      </c>
      <c r="G1297" s="21" t="s">
        <v>90</v>
      </c>
      <c r="H1297" s="21" t="s">
        <v>84</v>
      </c>
      <c r="I1297" s="21" t="s">
        <v>110</v>
      </c>
      <c r="J1297" s="22"/>
      <c r="K1297" s="23">
        <v>0</v>
      </c>
      <c r="L1297" s="22"/>
      <c r="M1297" s="23">
        <v>0</v>
      </c>
      <c r="N1297" s="25">
        <v>0</v>
      </c>
      <c r="O1297" s="21" t="s">
        <v>93</v>
      </c>
      <c r="P1297" s="24"/>
      <c r="Q1297" s="24">
        <v>5</v>
      </c>
      <c r="R1297" s="21" t="s">
        <v>66</v>
      </c>
      <c r="S1297" s="21" t="s">
        <v>94</v>
      </c>
    </row>
    <row r="1298" spans="1:19" x14ac:dyDescent="0.35">
      <c r="A1298" s="21">
        <v>1534631</v>
      </c>
      <c r="B1298" s="53">
        <v>411590</v>
      </c>
      <c r="C1298" s="21">
        <f>VLOOKUP(TotalMov[[#This Row],[Order]],'Total Mov by SS'!B:C,2,0)</f>
        <v>133</v>
      </c>
      <c r="D1298" s="21" t="s">
        <v>59</v>
      </c>
      <c r="E1298" s="21" t="s">
        <v>60</v>
      </c>
      <c r="F1298" s="21" t="s">
        <v>83</v>
      </c>
      <c r="G1298" s="21" t="s">
        <v>62</v>
      </c>
      <c r="H1298" s="21" t="s">
        <v>84</v>
      </c>
      <c r="I1298" s="21" t="s">
        <v>111</v>
      </c>
      <c r="J1298" s="22">
        <v>43642</v>
      </c>
      <c r="K1298" s="23">
        <v>0.72341435185184999</v>
      </c>
      <c r="L1298" s="22">
        <v>43643</v>
      </c>
      <c r="M1298" s="23">
        <v>1.12037037037E-2</v>
      </c>
      <c r="N1298" s="25">
        <v>2.492</v>
      </c>
      <c r="O1298" s="21" t="s">
        <v>77</v>
      </c>
      <c r="P1298" s="24">
        <f>TotalMov[[#This Row],[Confirmed activ. 3 (ILE03)]]*60</f>
        <v>149.52000000000001</v>
      </c>
      <c r="Q1298" s="24">
        <v>40</v>
      </c>
      <c r="R1298" s="21" t="s">
        <v>66</v>
      </c>
      <c r="S1298" s="21" t="s">
        <v>67</v>
      </c>
    </row>
    <row r="1299" spans="1:19" x14ac:dyDescent="0.35">
      <c r="A1299" s="21">
        <v>1534631</v>
      </c>
      <c r="B1299" s="53">
        <v>411590</v>
      </c>
      <c r="C1299" s="21">
        <f>VLOOKUP(TotalMov[[#This Row],[Order]],'Total Mov by SS'!B:C,2,0)</f>
        <v>133</v>
      </c>
      <c r="D1299" s="21" t="s">
        <v>59</v>
      </c>
      <c r="E1299" s="21" t="s">
        <v>68</v>
      </c>
      <c r="F1299" s="21" t="s">
        <v>61</v>
      </c>
      <c r="G1299" s="21" t="s">
        <v>62</v>
      </c>
      <c r="H1299" s="21" t="s">
        <v>63</v>
      </c>
      <c r="I1299" s="21" t="s">
        <v>64</v>
      </c>
      <c r="J1299" s="22">
        <v>43643</v>
      </c>
      <c r="K1299" s="23">
        <v>0.46085648148148001</v>
      </c>
      <c r="L1299" s="22">
        <v>43643</v>
      </c>
      <c r="M1299" s="23">
        <v>0.46810185185184999</v>
      </c>
      <c r="N1299" s="25">
        <v>3.5670000000000002</v>
      </c>
      <c r="O1299" s="21" t="s">
        <v>66</v>
      </c>
      <c r="P1299" s="24">
        <f>TotalMov[[#This Row],[Confirmed activ. 3 (ILE03)]]</f>
        <v>3.5670000000000002</v>
      </c>
      <c r="Q1299" s="24">
        <v>15</v>
      </c>
      <c r="R1299" s="21" t="s">
        <v>66</v>
      </c>
      <c r="S1299" s="21" t="s">
        <v>67</v>
      </c>
    </row>
    <row r="1300" spans="1:19" x14ac:dyDescent="0.35">
      <c r="A1300" s="21">
        <v>1534631</v>
      </c>
      <c r="B1300" s="53">
        <v>411590</v>
      </c>
      <c r="C1300" s="21">
        <f>VLOOKUP(TotalMov[[#This Row],[Order]],'Total Mov by SS'!B:C,2,0)</f>
        <v>133</v>
      </c>
      <c r="D1300" s="21" t="s">
        <v>59</v>
      </c>
      <c r="E1300" s="21" t="s">
        <v>73</v>
      </c>
      <c r="F1300" s="21" t="s">
        <v>69</v>
      </c>
      <c r="G1300" s="21" t="s">
        <v>62</v>
      </c>
      <c r="H1300" s="21" t="s">
        <v>70</v>
      </c>
      <c r="I1300" s="21" t="s">
        <v>71</v>
      </c>
      <c r="J1300" s="22">
        <v>43643</v>
      </c>
      <c r="K1300" s="23">
        <v>0.51019675925926</v>
      </c>
      <c r="L1300" s="22">
        <v>43643</v>
      </c>
      <c r="M1300" s="23">
        <v>0.51019675925926</v>
      </c>
      <c r="N1300" s="24">
        <v>20</v>
      </c>
      <c r="O1300" s="21" t="s">
        <v>66</v>
      </c>
      <c r="P1300" s="24">
        <f>TotalMov[[#This Row],[Confirmed activ. 3 (ILE03)]]</f>
        <v>20</v>
      </c>
      <c r="Q1300" s="24">
        <v>20</v>
      </c>
      <c r="R1300" s="21" t="s">
        <v>66</v>
      </c>
      <c r="S1300" s="21" t="s">
        <v>72</v>
      </c>
    </row>
    <row r="1301" spans="1:19" x14ac:dyDescent="0.35">
      <c r="A1301" s="21">
        <v>1534631</v>
      </c>
      <c r="B1301" s="53">
        <v>411590</v>
      </c>
      <c r="C1301" s="21">
        <f>VLOOKUP(TotalMov[[#This Row],[Order]],'Total Mov by SS'!B:C,2,0)</f>
        <v>133</v>
      </c>
      <c r="D1301" s="21" t="s">
        <v>59</v>
      </c>
      <c r="E1301" s="21" t="s">
        <v>75</v>
      </c>
      <c r="F1301" s="21" t="s">
        <v>61</v>
      </c>
      <c r="G1301" s="21" t="s">
        <v>62</v>
      </c>
      <c r="H1301" s="21" t="s">
        <v>63</v>
      </c>
      <c r="I1301" s="21" t="s">
        <v>74</v>
      </c>
      <c r="J1301" s="22">
        <v>43647</v>
      </c>
      <c r="K1301" s="23">
        <v>0.34437499999999999</v>
      </c>
      <c r="L1301" s="22">
        <v>43647</v>
      </c>
      <c r="M1301" s="23">
        <v>0.74027777777778003</v>
      </c>
      <c r="N1301" s="25">
        <v>9.5020000000000007</v>
      </c>
      <c r="O1301" s="21" t="s">
        <v>77</v>
      </c>
      <c r="P1301" s="24">
        <f>TotalMov[[#This Row],[Confirmed activ. 3 (ILE03)]]*60</f>
        <v>570.12</v>
      </c>
      <c r="Q1301" s="24">
        <v>350</v>
      </c>
      <c r="R1301" s="21" t="s">
        <v>66</v>
      </c>
      <c r="S1301" s="21" t="s">
        <v>67</v>
      </c>
    </row>
    <row r="1302" spans="1:19" x14ac:dyDescent="0.35">
      <c r="A1302" s="21">
        <v>1534631</v>
      </c>
      <c r="B1302" s="53">
        <v>411590</v>
      </c>
      <c r="C1302" s="21">
        <f>VLOOKUP(TotalMov[[#This Row],[Order]],'Total Mov by SS'!B:C,2,0)</f>
        <v>133</v>
      </c>
      <c r="D1302" s="21" t="s">
        <v>59</v>
      </c>
      <c r="E1302" s="21" t="s">
        <v>78</v>
      </c>
      <c r="F1302" s="21" t="s">
        <v>61</v>
      </c>
      <c r="G1302" s="21" t="s">
        <v>62</v>
      </c>
      <c r="H1302" s="21" t="s">
        <v>63</v>
      </c>
      <c r="I1302" s="21" t="s">
        <v>76</v>
      </c>
      <c r="J1302" s="22">
        <v>43648</v>
      </c>
      <c r="K1302" s="23">
        <v>0.32259259259258999</v>
      </c>
      <c r="L1302" s="22">
        <v>43653</v>
      </c>
      <c r="M1302" s="23">
        <v>0.61849537037036995</v>
      </c>
      <c r="N1302" s="25">
        <v>35.305</v>
      </c>
      <c r="O1302" s="21" t="s">
        <v>77</v>
      </c>
      <c r="P1302" s="24">
        <f>TotalMov[[#This Row],[Confirmed activ. 3 (ILE03)]]*60</f>
        <v>2118.3000000000002</v>
      </c>
      <c r="Q1302" s="24">
        <v>1020</v>
      </c>
      <c r="R1302" s="21" t="s">
        <v>66</v>
      </c>
      <c r="S1302" s="21" t="s">
        <v>67</v>
      </c>
    </row>
    <row r="1303" spans="1:19" x14ac:dyDescent="0.35">
      <c r="A1303" s="21">
        <v>1534631</v>
      </c>
      <c r="B1303" s="53">
        <v>411590</v>
      </c>
      <c r="C1303" s="21">
        <f>VLOOKUP(TotalMov[[#This Row],[Order]],'Total Mov by SS'!B:C,2,0)</f>
        <v>133</v>
      </c>
      <c r="D1303" s="21" t="s">
        <v>59</v>
      </c>
      <c r="E1303" s="21" t="s">
        <v>80</v>
      </c>
      <c r="F1303" s="21" t="s">
        <v>61</v>
      </c>
      <c r="G1303" s="21" t="s">
        <v>62</v>
      </c>
      <c r="H1303" s="21" t="s">
        <v>63</v>
      </c>
      <c r="I1303" s="21" t="s">
        <v>112</v>
      </c>
      <c r="J1303" s="22">
        <v>43653</v>
      </c>
      <c r="K1303" s="23">
        <v>0.61863425925925997</v>
      </c>
      <c r="L1303" s="22">
        <v>43653</v>
      </c>
      <c r="M1303" s="23">
        <v>0.65601851851852</v>
      </c>
      <c r="N1303" s="25">
        <v>53.832999999999998</v>
      </c>
      <c r="O1303" s="21" t="s">
        <v>66</v>
      </c>
      <c r="P1303" s="24">
        <f>TotalMov[[#This Row],[Confirmed activ. 3 (ILE03)]]</f>
        <v>53.832999999999998</v>
      </c>
      <c r="Q1303" s="24">
        <v>50</v>
      </c>
      <c r="R1303" s="21" t="s">
        <v>66</v>
      </c>
      <c r="S1303" s="21" t="s">
        <v>67</v>
      </c>
    </row>
    <row r="1304" spans="1:19" x14ac:dyDescent="0.35">
      <c r="A1304" s="21">
        <v>1534631</v>
      </c>
      <c r="B1304" s="53">
        <v>411590</v>
      </c>
      <c r="C1304" s="21">
        <f>VLOOKUP(TotalMov[[#This Row],[Order]],'Total Mov by SS'!B:C,2,0)</f>
        <v>133</v>
      </c>
      <c r="D1304" s="21" t="s">
        <v>59</v>
      </c>
      <c r="E1304" s="21" t="s">
        <v>82</v>
      </c>
      <c r="F1304" s="21" t="s">
        <v>89</v>
      </c>
      <c r="G1304" s="21" t="s">
        <v>90</v>
      </c>
      <c r="H1304" s="21" t="s">
        <v>91</v>
      </c>
      <c r="I1304" s="21" t="s">
        <v>92</v>
      </c>
      <c r="J1304" s="22">
        <v>43653</v>
      </c>
      <c r="K1304" s="23">
        <v>0.65613425925926006</v>
      </c>
      <c r="L1304" s="22">
        <v>43653</v>
      </c>
      <c r="M1304" s="23">
        <v>0.66702546296295995</v>
      </c>
      <c r="N1304" s="25">
        <v>15.683</v>
      </c>
      <c r="O1304" s="21" t="s">
        <v>66</v>
      </c>
      <c r="P1304" s="24">
        <f>TotalMov[[#This Row],[Confirmed activ. 3 (ILE03)]]</f>
        <v>15.683</v>
      </c>
      <c r="Q1304" s="24">
        <v>0</v>
      </c>
      <c r="R1304" s="21" t="s">
        <v>66</v>
      </c>
      <c r="S1304" s="21" t="s">
        <v>67</v>
      </c>
    </row>
    <row r="1305" spans="1:19" x14ac:dyDescent="0.35">
      <c r="A1305" s="21">
        <v>1534631</v>
      </c>
      <c r="B1305" s="53">
        <v>411590</v>
      </c>
      <c r="C1305" s="21">
        <f>VLOOKUP(TotalMov[[#This Row],[Order]],'Total Mov by SS'!B:C,2,0)</f>
        <v>133</v>
      </c>
      <c r="D1305" s="21" t="s">
        <v>59</v>
      </c>
      <c r="E1305" s="21" t="s">
        <v>85</v>
      </c>
      <c r="F1305" s="21" t="s">
        <v>69</v>
      </c>
      <c r="G1305" s="21" t="s">
        <v>62</v>
      </c>
      <c r="H1305" s="21" t="s">
        <v>70</v>
      </c>
      <c r="I1305" s="21" t="s">
        <v>79</v>
      </c>
      <c r="J1305" s="22">
        <v>43653</v>
      </c>
      <c r="K1305" s="23">
        <v>0.69093749999999998</v>
      </c>
      <c r="L1305" s="22">
        <v>43653</v>
      </c>
      <c r="M1305" s="23">
        <v>0.69093749999999998</v>
      </c>
      <c r="N1305" s="24">
        <v>20</v>
      </c>
      <c r="O1305" s="21" t="s">
        <v>66</v>
      </c>
      <c r="P1305" s="24">
        <f>TotalMov[[#This Row],[Confirmed activ. 3 (ILE03)]]</f>
        <v>20</v>
      </c>
      <c r="Q1305" s="24">
        <v>20</v>
      </c>
      <c r="R1305" s="21" t="s">
        <v>66</v>
      </c>
      <c r="S1305" s="21" t="s">
        <v>72</v>
      </c>
    </row>
    <row r="1306" spans="1:19" x14ac:dyDescent="0.35">
      <c r="A1306" s="21">
        <v>1534631</v>
      </c>
      <c r="B1306" s="53">
        <v>411590</v>
      </c>
      <c r="C1306" s="21">
        <f>VLOOKUP(TotalMov[[#This Row],[Order]],'Total Mov by SS'!B:C,2,0)</f>
        <v>133</v>
      </c>
      <c r="D1306" s="21" t="s">
        <v>59</v>
      </c>
      <c r="E1306" s="21" t="s">
        <v>88</v>
      </c>
      <c r="F1306" s="21" t="s">
        <v>69</v>
      </c>
      <c r="G1306" s="21" t="s">
        <v>62</v>
      </c>
      <c r="H1306" s="21" t="s">
        <v>70</v>
      </c>
      <c r="I1306" s="21" t="s">
        <v>81</v>
      </c>
      <c r="J1306" s="22">
        <v>43653</v>
      </c>
      <c r="K1306" s="23">
        <v>0.69101851851852003</v>
      </c>
      <c r="L1306" s="22">
        <v>43653</v>
      </c>
      <c r="M1306" s="23">
        <v>0.69101851851852003</v>
      </c>
      <c r="N1306" s="24">
        <v>20</v>
      </c>
      <c r="O1306" s="21" t="s">
        <v>66</v>
      </c>
      <c r="P1306" s="24">
        <f>TotalMov[[#This Row],[Confirmed activ. 3 (ILE03)]]</f>
        <v>20</v>
      </c>
      <c r="Q1306" s="24">
        <v>20</v>
      </c>
      <c r="R1306" s="21" t="s">
        <v>66</v>
      </c>
      <c r="S1306" s="21" t="s">
        <v>72</v>
      </c>
    </row>
    <row r="1307" spans="1:19" x14ac:dyDescent="0.35">
      <c r="A1307" s="21">
        <v>1534631</v>
      </c>
      <c r="B1307" s="53">
        <v>411590</v>
      </c>
      <c r="C1307" s="21">
        <f>VLOOKUP(TotalMov[[#This Row],[Order]],'Total Mov by SS'!B:C,2,0)</f>
        <v>133</v>
      </c>
      <c r="D1307" s="21" t="s">
        <v>59</v>
      </c>
      <c r="E1307" s="21" t="s">
        <v>95</v>
      </c>
      <c r="F1307" s="21" t="s">
        <v>83</v>
      </c>
      <c r="G1307" s="21" t="s">
        <v>62</v>
      </c>
      <c r="H1307" s="21" t="s">
        <v>84</v>
      </c>
      <c r="I1307" s="21" t="s">
        <v>84</v>
      </c>
      <c r="J1307" s="22">
        <v>43653</v>
      </c>
      <c r="K1307" s="23">
        <v>0.85113425925926001</v>
      </c>
      <c r="L1307" s="22">
        <v>43654</v>
      </c>
      <c r="M1307" s="23">
        <v>0.74709490740741002</v>
      </c>
      <c r="N1307" s="25">
        <v>13.336</v>
      </c>
      <c r="O1307" s="21" t="s">
        <v>77</v>
      </c>
      <c r="P1307" s="24">
        <f>TotalMov[[#This Row],[Confirmed activ. 3 (ILE03)]]*60</f>
        <v>800.16</v>
      </c>
      <c r="Q1307" s="24">
        <v>450</v>
      </c>
      <c r="R1307" s="21" t="s">
        <v>66</v>
      </c>
      <c r="S1307" s="21" t="s">
        <v>67</v>
      </c>
    </row>
    <row r="1308" spans="1:19" x14ac:dyDescent="0.35">
      <c r="A1308" s="21">
        <v>1534631</v>
      </c>
      <c r="B1308" s="53">
        <v>411590</v>
      </c>
      <c r="C1308" s="21">
        <f>VLOOKUP(TotalMov[[#This Row],[Order]],'Total Mov by SS'!B:C,2,0)</f>
        <v>133</v>
      </c>
      <c r="D1308" s="21" t="s">
        <v>59</v>
      </c>
      <c r="E1308" s="21" t="s">
        <v>97</v>
      </c>
      <c r="F1308" s="21" t="s">
        <v>86</v>
      </c>
      <c r="G1308" s="21" t="s">
        <v>62</v>
      </c>
      <c r="H1308" s="21" t="s">
        <v>87</v>
      </c>
      <c r="I1308" s="21" t="s">
        <v>87</v>
      </c>
      <c r="J1308" s="22">
        <v>43655</v>
      </c>
      <c r="K1308" s="23">
        <v>0.61438657407407005</v>
      </c>
      <c r="L1308" s="22">
        <v>43655</v>
      </c>
      <c r="M1308" s="23">
        <v>0.61438657407407005</v>
      </c>
      <c r="N1308" s="24">
        <v>20</v>
      </c>
      <c r="O1308" s="21" t="s">
        <v>66</v>
      </c>
      <c r="P1308" s="24">
        <f>TotalMov[[#This Row],[Confirmed activ. 3 (ILE03)]]</f>
        <v>20</v>
      </c>
      <c r="Q1308" s="24">
        <v>20</v>
      </c>
      <c r="R1308" s="21" t="s">
        <v>66</v>
      </c>
      <c r="S1308" s="21" t="s">
        <v>72</v>
      </c>
    </row>
    <row r="1309" spans="1:19" x14ac:dyDescent="0.35">
      <c r="A1309" s="21">
        <v>1534631</v>
      </c>
      <c r="B1309" s="53">
        <v>411590</v>
      </c>
      <c r="C1309" s="21">
        <f>VLOOKUP(TotalMov[[#This Row],[Order]],'Total Mov by SS'!B:C,2,0)</f>
        <v>133</v>
      </c>
      <c r="D1309" s="21" t="s">
        <v>59</v>
      </c>
      <c r="E1309" s="21" t="s">
        <v>99</v>
      </c>
      <c r="F1309" s="21" t="s">
        <v>61</v>
      </c>
      <c r="G1309" s="21" t="s">
        <v>62</v>
      </c>
      <c r="H1309" s="21" t="s">
        <v>63</v>
      </c>
      <c r="I1309" s="21" t="s">
        <v>96</v>
      </c>
      <c r="J1309" s="22">
        <v>43660</v>
      </c>
      <c r="K1309" s="23">
        <v>0.37248842592593001</v>
      </c>
      <c r="L1309" s="22">
        <v>43660</v>
      </c>
      <c r="M1309" s="23">
        <v>0.59020833333333</v>
      </c>
      <c r="N1309" s="25">
        <v>1.046</v>
      </c>
      <c r="O1309" s="21" t="s">
        <v>77</v>
      </c>
      <c r="P1309" s="24">
        <f>TotalMov[[#This Row],[Confirmed activ. 3 (ILE03)]]*60</f>
        <v>62.760000000000005</v>
      </c>
      <c r="Q1309" s="24">
        <v>100</v>
      </c>
      <c r="R1309" s="21" t="s">
        <v>66</v>
      </c>
      <c r="S1309" s="21" t="s">
        <v>67</v>
      </c>
    </row>
    <row r="1310" spans="1:19" x14ac:dyDescent="0.35">
      <c r="A1310" s="21">
        <v>1534631</v>
      </c>
      <c r="B1310" s="53">
        <v>411590</v>
      </c>
      <c r="C1310" s="21">
        <f>VLOOKUP(TotalMov[[#This Row],[Order]],'Total Mov by SS'!B:C,2,0)</f>
        <v>133</v>
      </c>
      <c r="D1310" s="21" t="s">
        <v>59</v>
      </c>
      <c r="E1310" s="21" t="s">
        <v>101</v>
      </c>
      <c r="F1310" s="21" t="s">
        <v>69</v>
      </c>
      <c r="G1310" s="21" t="s">
        <v>62</v>
      </c>
      <c r="H1310" s="21" t="s">
        <v>70</v>
      </c>
      <c r="I1310" s="21" t="s">
        <v>98</v>
      </c>
      <c r="J1310" s="22">
        <v>43660</v>
      </c>
      <c r="K1310" s="23">
        <v>0.66538194444443999</v>
      </c>
      <c r="L1310" s="22">
        <v>43660</v>
      </c>
      <c r="M1310" s="23">
        <v>0.66538194444443999</v>
      </c>
      <c r="N1310" s="24">
        <v>20</v>
      </c>
      <c r="O1310" s="21" t="s">
        <v>66</v>
      </c>
      <c r="P1310" s="24">
        <f>TotalMov[[#This Row],[Confirmed activ. 3 (ILE03)]]</f>
        <v>20</v>
      </c>
      <c r="Q1310" s="24">
        <v>20</v>
      </c>
      <c r="R1310" s="21" t="s">
        <v>66</v>
      </c>
      <c r="S1310" s="21" t="s">
        <v>72</v>
      </c>
    </row>
    <row r="1311" spans="1:19" x14ac:dyDescent="0.35">
      <c r="A1311" s="21">
        <v>1534631</v>
      </c>
      <c r="B1311" s="53">
        <v>411590</v>
      </c>
      <c r="C1311" s="21">
        <f>VLOOKUP(TotalMov[[#This Row],[Order]],'Total Mov by SS'!B:C,2,0)</f>
        <v>133</v>
      </c>
      <c r="D1311" s="21" t="s">
        <v>59</v>
      </c>
      <c r="E1311" s="21" t="s">
        <v>104</v>
      </c>
      <c r="F1311" s="21" t="s">
        <v>69</v>
      </c>
      <c r="G1311" s="21" t="s">
        <v>62</v>
      </c>
      <c r="H1311" s="21" t="s">
        <v>70</v>
      </c>
      <c r="I1311" s="21" t="s">
        <v>100</v>
      </c>
      <c r="J1311" s="22">
        <v>43660</v>
      </c>
      <c r="K1311" s="23">
        <v>0.66546296296296004</v>
      </c>
      <c r="L1311" s="22">
        <v>43660</v>
      </c>
      <c r="M1311" s="23">
        <v>0.66546296296296004</v>
      </c>
      <c r="N1311" s="24">
        <v>30</v>
      </c>
      <c r="O1311" s="21" t="s">
        <v>66</v>
      </c>
      <c r="P1311" s="24">
        <f>TotalMov[[#This Row],[Confirmed activ. 3 (ILE03)]]</f>
        <v>30</v>
      </c>
      <c r="Q1311" s="24">
        <v>30</v>
      </c>
      <c r="R1311" s="21" t="s">
        <v>66</v>
      </c>
      <c r="S1311" s="21" t="s">
        <v>72</v>
      </c>
    </row>
    <row r="1312" spans="1:19" x14ac:dyDescent="0.35">
      <c r="A1312" s="21">
        <v>1534631</v>
      </c>
      <c r="B1312" s="53">
        <v>411590</v>
      </c>
      <c r="C1312" s="21">
        <f>VLOOKUP(TotalMov[[#This Row],[Order]],'Total Mov by SS'!B:C,2,0)</f>
        <v>133</v>
      </c>
      <c r="D1312" s="21" t="s">
        <v>59</v>
      </c>
      <c r="E1312" s="21" t="s">
        <v>113</v>
      </c>
      <c r="F1312" s="21" t="s">
        <v>102</v>
      </c>
      <c r="G1312" s="21" t="s">
        <v>62</v>
      </c>
      <c r="H1312" s="21" t="s">
        <v>100</v>
      </c>
      <c r="I1312" s="21" t="s">
        <v>103</v>
      </c>
      <c r="J1312" s="22">
        <v>43660</v>
      </c>
      <c r="K1312" s="23">
        <v>0.66555555555556001</v>
      </c>
      <c r="L1312" s="22">
        <v>43660</v>
      </c>
      <c r="M1312" s="23">
        <v>0.66555555555556001</v>
      </c>
      <c r="N1312" s="24">
        <v>30</v>
      </c>
      <c r="O1312" s="21" t="s">
        <v>66</v>
      </c>
      <c r="P1312" s="24">
        <f>TotalMov[[#This Row],[Confirmed activ. 3 (ILE03)]]</f>
        <v>30</v>
      </c>
      <c r="Q1312" s="24">
        <v>30</v>
      </c>
      <c r="R1312" s="21" t="s">
        <v>66</v>
      </c>
      <c r="S1312" s="21" t="s">
        <v>72</v>
      </c>
    </row>
    <row r="1313" spans="1:19" x14ac:dyDescent="0.35">
      <c r="A1313" s="21">
        <v>1534631</v>
      </c>
      <c r="B1313" s="53">
        <v>411590</v>
      </c>
      <c r="C1313" s="21">
        <f>VLOOKUP(TotalMov[[#This Row],[Order]],'Total Mov by SS'!B:C,2,0)</f>
        <v>133</v>
      </c>
      <c r="D1313" s="21" t="s">
        <v>59</v>
      </c>
      <c r="E1313" s="21" t="s">
        <v>114</v>
      </c>
      <c r="F1313" s="21" t="s">
        <v>102</v>
      </c>
      <c r="G1313" s="21" t="s">
        <v>105</v>
      </c>
      <c r="H1313" s="21" t="s">
        <v>100</v>
      </c>
      <c r="I1313" s="21" t="s">
        <v>106</v>
      </c>
      <c r="J1313" s="22">
        <v>43662</v>
      </c>
      <c r="K1313" s="23">
        <v>0.39667824074073998</v>
      </c>
      <c r="L1313" s="22">
        <v>43662</v>
      </c>
      <c r="M1313" s="23">
        <v>0.39667824074073998</v>
      </c>
      <c r="N1313" s="24">
        <v>45</v>
      </c>
      <c r="O1313" s="21" t="s">
        <v>66</v>
      </c>
      <c r="P1313" s="24">
        <f>TotalMov[[#This Row],[Confirmed activ. 3 (ILE03)]]</f>
        <v>45</v>
      </c>
      <c r="Q1313" s="24">
        <v>45</v>
      </c>
      <c r="R1313" s="21" t="s">
        <v>66</v>
      </c>
      <c r="S1313" s="21" t="s">
        <v>72</v>
      </c>
    </row>
    <row r="1314" spans="1:19" x14ac:dyDescent="0.35">
      <c r="A1314" s="21">
        <v>1534631</v>
      </c>
      <c r="B1314" s="53">
        <v>411590</v>
      </c>
      <c r="C1314" s="21">
        <f>VLOOKUP(TotalMov[[#This Row],[Order]],'Total Mov by SS'!B:C,2,0)</f>
        <v>133</v>
      </c>
      <c r="D1314" s="21" t="s">
        <v>107</v>
      </c>
      <c r="E1314" s="21" t="s">
        <v>60</v>
      </c>
      <c r="F1314" s="21" t="s">
        <v>61</v>
      </c>
      <c r="G1314" s="21" t="s">
        <v>90</v>
      </c>
      <c r="H1314" s="21" t="s">
        <v>63</v>
      </c>
      <c r="I1314" s="21" t="s">
        <v>108</v>
      </c>
      <c r="J1314" s="22"/>
      <c r="K1314" s="23">
        <v>0</v>
      </c>
      <c r="L1314" s="22"/>
      <c r="M1314" s="23">
        <v>0</v>
      </c>
      <c r="N1314" s="25">
        <v>0</v>
      </c>
      <c r="O1314" s="21" t="s">
        <v>93</v>
      </c>
      <c r="P1314" s="24"/>
      <c r="Q1314" s="24">
        <v>1</v>
      </c>
      <c r="R1314" s="21" t="s">
        <v>66</v>
      </c>
      <c r="S1314" s="21" t="s">
        <v>94</v>
      </c>
    </row>
    <row r="1315" spans="1:19" x14ac:dyDescent="0.35">
      <c r="A1315" s="21">
        <v>1534631</v>
      </c>
      <c r="B1315" s="53">
        <v>411590</v>
      </c>
      <c r="C1315" s="21">
        <f>VLOOKUP(TotalMov[[#This Row],[Order]],'Total Mov by SS'!B:C,2,0)</f>
        <v>133</v>
      </c>
      <c r="D1315" s="21" t="s">
        <v>109</v>
      </c>
      <c r="E1315" s="21" t="s">
        <v>95</v>
      </c>
      <c r="F1315" s="21" t="s">
        <v>83</v>
      </c>
      <c r="G1315" s="21" t="s">
        <v>90</v>
      </c>
      <c r="H1315" s="21" t="s">
        <v>84</v>
      </c>
      <c r="I1315" s="21" t="s">
        <v>110</v>
      </c>
      <c r="J1315" s="22"/>
      <c r="K1315" s="23">
        <v>0</v>
      </c>
      <c r="L1315" s="22"/>
      <c r="M1315" s="23">
        <v>0</v>
      </c>
      <c r="N1315" s="25">
        <v>0</v>
      </c>
      <c r="O1315" s="21" t="s">
        <v>93</v>
      </c>
      <c r="P1315" s="24"/>
      <c r="Q1315" s="24">
        <v>5</v>
      </c>
      <c r="R1315" s="21" t="s">
        <v>66</v>
      </c>
      <c r="S1315" s="21" t="s">
        <v>94</v>
      </c>
    </row>
    <row r="1316" spans="1:19" x14ac:dyDescent="0.35">
      <c r="A1316" s="21">
        <v>1534632</v>
      </c>
      <c r="B1316" s="53">
        <v>411590</v>
      </c>
      <c r="C1316" s="21">
        <f>VLOOKUP(TotalMov[[#This Row],[Order]],'Total Mov by SS'!B:C,2,0)</f>
        <v>133</v>
      </c>
      <c r="D1316" s="21" t="s">
        <v>59</v>
      </c>
      <c r="E1316" s="21" t="s">
        <v>60</v>
      </c>
      <c r="F1316" s="21" t="s">
        <v>83</v>
      </c>
      <c r="G1316" s="21" t="s">
        <v>62</v>
      </c>
      <c r="H1316" s="21" t="s">
        <v>84</v>
      </c>
      <c r="I1316" s="21" t="s">
        <v>111</v>
      </c>
      <c r="J1316" s="22">
        <v>43647</v>
      </c>
      <c r="K1316" s="23">
        <v>0.16081018518519</v>
      </c>
      <c r="L1316" s="22">
        <v>43647</v>
      </c>
      <c r="M1316" s="23">
        <v>0.26601851851851999</v>
      </c>
      <c r="N1316" s="25">
        <v>2.5249999999999999</v>
      </c>
      <c r="O1316" s="21" t="s">
        <v>77</v>
      </c>
      <c r="P1316" s="24">
        <f>TotalMov[[#This Row],[Confirmed activ. 3 (ILE03)]]*60</f>
        <v>151.5</v>
      </c>
      <c r="Q1316" s="24">
        <v>40</v>
      </c>
      <c r="R1316" s="21" t="s">
        <v>66</v>
      </c>
      <c r="S1316" s="21" t="s">
        <v>67</v>
      </c>
    </row>
    <row r="1317" spans="1:19" x14ac:dyDescent="0.35">
      <c r="A1317" s="21">
        <v>1534632</v>
      </c>
      <c r="B1317" s="53">
        <v>411590</v>
      </c>
      <c r="C1317" s="21">
        <f>VLOOKUP(TotalMov[[#This Row],[Order]],'Total Mov by SS'!B:C,2,0)</f>
        <v>133</v>
      </c>
      <c r="D1317" s="21" t="s">
        <v>59</v>
      </c>
      <c r="E1317" s="21" t="s">
        <v>68</v>
      </c>
      <c r="F1317" s="21" t="s">
        <v>61</v>
      </c>
      <c r="G1317" s="21" t="s">
        <v>62</v>
      </c>
      <c r="H1317" s="21" t="s">
        <v>63</v>
      </c>
      <c r="I1317" s="21" t="s">
        <v>64</v>
      </c>
      <c r="J1317" s="22">
        <v>43647</v>
      </c>
      <c r="K1317" s="23">
        <v>0.55129629629629995</v>
      </c>
      <c r="L1317" s="22">
        <v>43647</v>
      </c>
      <c r="M1317" s="23">
        <v>0.55420138888889003</v>
      </c>
      <c r="N1317" s="25">
        <v>2.1</v>
      </c>
      <c r="O1317" s="21" t="s">
        <v>66</v>
      </c>
      <c r="P1317" s="24">
        <f>TotalMov[[#This Row],[Confirmed activ. 3 (ILE03)]]</f>
        <v>2.1</v>
      </c>
      <c r="Q1317" s="24">
        <v>15</v>
      </c>
      <c r="R1317" s="21" t="s">
        <v>66</v>
      </c>
      <c r="S1317" s="21" t="s">
        <v>67</v>
      </c>
    </row>
    <row r="1318" spans="1:19" x14ac:dyDescent="0.35">
      <c r="A1318" s="21">
        <v>1534632</v>
      </c>
      <c r="B1318" s="53">
        <v>411590</v>
      </c>
      <c r="C1318" s="21">
        <f>VLOOKUP(TotalMov[[#This Row],[Order]],'Total Mov by SS'!B:C,2,0)</f>
        <v>133</v>
      </c>
      <c r="D1318" s="21" t="s">
        <v>59</v>
      </c>
      <c r="E1318" s="21" t="s">
        <v>73</v>
      </c>
      <c r="F1318" s="21" t="s">
        <v>69</v>
      </c>
      <c r="G1318" s="21" t="s">
        <v>62</v>
      </c>
      <c r="H1318" s="21" t="s">
        <v>70</v>
      </c>
      <c r="I1318" s="21" t="s">
        <v>71</v>
      </c>
      <c r="J1318" s="22">
        <v>43647</v>
      </c>
      <c r="K1318" s="23">
        <v>0.56605324074074004</v>
      </c>
      <c r="L1318" s="22">
        <v>43647</v>
      </c>
      <c r="M1318" s="23">
        <v>0.56605324074074004</v>
      </c>
      <c r="N1318" s="24">
        <v>20</v>
      </c>
      <c r="O1318" s="21" t="s">
        <v>66</v>
      </c>
      <c r="P1318" s="24">
        <f>TotalMov[[#This Row],[Confirmed activ. 3 (ILE03)]]</f>
        <v>20</v>
      </c>
      <c r="Q1318" s="24">
        <v>20</v>
      </c>
      <c r="R1318" s="21" t="s">
        <v>66</v>
      </c>
      <c r="S1318" s="21" t="s">
        <v>72</v>
      </c>
    </row>
    <row r="1319" spans="1:19" x14ac:dyDescent="0.35">
      <c r="A1319" s="21">
        <v>1534632</v>
      </c>
      <c r="B1319" s="53">
        <v>411590</v>
      </c>
      <c r="C1319" s="21">
        <f>VLOOKUP(TotalMov[[#This Row],[Order]],'Total Mov by SS'!B:C,2,0)</f>
        <v>133</v>
      </c>
      <c r="D1319" s="21" t="s">
        <v>59</v>
      </c>
      <c r="E1319" s="21" t="s">
        <v>75</v>
      </c>
      <c r="F1319" s="21" t="s">
        <v>61</v>
      </c>
      <c r="G1319" s="21" t="s">
        <v>62</v>
      </c>
      <c r="H1319" s="21" t="s">
        <v>63</v>
      </c>
      <c r="I1319" s="21" t="s">
        <v>74</v>
      </c>
      <c r="J1319" s="22">
        <v>43647</v>
      </c>
      <c r="K1319" s="23">
        <v>0.56950231481480995</v>
      </c>
      <c r="L1319" s="22">
        <v>43647</v>
      </c>
      <c r="M1319" s="23">
        <v>0.64319444444443996</v>
      </c>
      <c r="N1319" s="25">
        <v>1.7689999999999999</v>
      </c>
      <c r="O1319" s="21" t="s">
        <v>77</v>
      </c>
      <c r="P1319" s="24">
        <f>TotalMov[[#This Row],[Confirmed activ. 3 (ILE03)]]*60</f>
        <v>106.14</v>
      </c>
      <c r="Q1319" s="24">
        <v>350</v>
      </c>
      <c r="R1319" s="21" t="s">
        <v>66</v>
      </c>
      <c r="S1319" s="21" t="s">
        <v>67</v>
      </c>
    </row>
    <row r="1320" spans="1:19" x14ac:dyDescent="0.35">
      <c r="A1320" s="21">
        <v>1534632</v>
      </c>
      <c r="B1320" s="53">
        <v>411590</v>
      </c>
      <c r="C1320" s="21">
        <f>VLOOKUP(TotalMov[[#This Row],[Order]],'Total Mov by SS'!B:C,2,0)</f>
        <v>133</v>
      </c>
      <c r="D1320" s="21" t="s">
        <v>59</v>
      </c>
      <c r="E1320" s="21" t="s">
        <v>78</v>
      </c>
      <c r="F1320" s="21" t="s">
        <v>61</v>
      </c>
      <c r="G1320" s="21" t="s">
        <v>62</v>
      </c>
      <c r="H1320" s="21" t="s">
        <v>63</v>
      </c>
      <c r="I1320" s="21" t="s">
        <v>76</v>
      </c>
      <c r="J1320" s="22">
        <v>43647</v>
      </c>
      <c r="K1320" s="23">
        <v>0.64342592592592995</v>
      </c>
      <c r="L1320" s="22">
        <v>43653</v>
      </c>
      <c r="M1320" s="23">
        <v>0.73886574074073996</v>
      </c>
      <c r="N1320" s="25">
        <v>41.414999999999999</v>
      </c>
      <c r="O1320" s="21" t="s">
        <v>77</v>
      </c>
      <c r="P1320" s="24">
        <f>TotalMov[[#This Row],[Confirmed activ. 3 (ILE03)]]*60</f>
        <v>2484.9</v>
      </c>
      <c r="Q1320" s="24">
        <v>1020</v>
      </c>
      <c r="R1320" s="21" t="s">
        <v>66</v>
      </c>
      <c r="S1320" s="21" t="s">
        <v>67</v>
      </c>
    </row>
    <row r="1321" spans="1:19" x14ac:dyDescent="0.35">
      <c r="A1321" s="21">
        <v>1534632</v>
      </c>
      <c r="B1321" s="53">
        <v>411590</v>
      </c>
      <c r="C1321" s="21">
        <f>VLOOKUP(TotalMov[[#This Row],[Order]],'Total Mov by SS'!B:C,2,0)</f>
        <v>133</v>
      </c>
      <c r="D1321" s="21" t="s">
        <v>59</v>
      </c>
      <c r="E1321" s="21" t="s">
        <v>80</v>
      </c>
      <c r="F1321" s="21" t="s">
        <v>61</v>
      </c>
      <c r="G1321" s="21" t="s">
        <v>62</v>
      </c>
      <c r="H1321" s="21" t="s">
        <v>63</v>
      </c>
      <c r="I1321" s="21" t="s">
        <v>112</v>
      </c>
      <c r="J1321" s="22">
        <v>43653</v>
      </c>
      <c r="K1321" s="23">
        <v>0.73902777777777995</v>
      </c>
      <c r="L1321" s="22">
        <v>43653</v>
      </c>
      <c r="M1321" s="23">
        <v>0.74797453703703998</v>
      </c>
      <c r="N1321" s="25">
        <v>12.882999999999999</v>
      </c>
      <c r="O1321" s="21" t="s">
        <v>66</v>
      </c>
      <c r="P1321" s="24">
        <f>TotalMov[[#This Row],[Confirmed activ. 3 (ILE03)]]</f>
        <v>12.882999999999999</v>
      </c>
      <c r="Q1321" s="24">
        <v>50</v>
      </c>
      <c r="R1321" s="21" t="s">
        <v>66</v>
      </c>
      <c r="S1321" s="21" t="s">
        <v>67</v>
      </c>
    </row>
    <row r="1322" spans="1:19" x14ac:dyDescent="0.35">
      <c r="A1322" s="21">
        <v>1534632</v>
      </c>
      <c r="B1322" s="53">
        <v>411590</v>
      </c>
      <c r="C1322" s="21">
        <f>VLOOKUP(TotalMov[[#This Row],[Order]],'Total Mov by SS'!B:C,2,0)</f>
        <v>133</v>
      </c>
      <c r="D1322" s="21" t="s">
        <v>59</v>
      </c>
      <c r="E1322" s="21" t="s">
        <v>82</v>
      </c>
      <c r="F1322" s="21" t="s">
        <v>89</v>
      </c>
      <c r="G1322" s="21" t="s">
        <v>90</v>
      </c>
      <c r="H1322" s="21" t="s">
        <v>91</v>
      </c>
      <c r="I1322" s="21" t="s">
        <v>92</v>
      </c>
      <c r="J1322" s="22">
        <v>43654</v>
      </c>
      <c r="K1322" s="23">
        <v>0.32287037037036997</v>
      </c>
      <c r="L1322" s="22">
        <v>43654</v>
      </c>
      <c r="M1322" s="23">
        <v>0.34168981481480998</v>
      </c>
      <c r="N1322" s="25">
        <v>27.1</v>
      </c>
      <c r="O1322" s="21" t="s">
        <v>66</v>
      </c>
      <c r="P1322" s="24">
        <f>TotalMov[[#This Row],[Confirmed activ. 3 (ILE03)]]</f>
        <v>27.1</v>
      </c>
      <c r="Q1322" s="24">
        <v>0</v>
      </c>
      <c r="R1322" s="21" t="s">
        <v>66</v>
      </c>
      <c r="S1322" s="21" t="s">
        <v>67</v>
      </c>
    </row>
    <row r="1323" spans="1:19" x14ac:dyDescent="0.35">
      <c r="A1323" s="21">
        <v>1534632</v>
      </c>
      <c r="B1323" s="53">
        <v>411590</v>
      </c>
      <c r="C1323" s="21">
        <f>VLOOKUP(TotalMov[[#This Row],[Order]],'Total Mov by SS'!B:C,2,0)</f>
        <v>133</v>
      </c>
      <c r="D1323" s="21" t="s">
        <v>59</v>
      </c>
      <c r="E1323" s="21" t="s">
        <v>85</v>
      </c>
      <c r="F1323" s="21" t="s">
        <v>69</v>
      </c>
      <c r="G1323" s="21" t="s">
        <v>62</v>
      </c>
      <c r="H1323" s="21" t="s">
        <v>70</v>
      </c>
      <c r="I1323" s="21" t="s">
        <v>79</v>
      </c>
      <c r="J1323" s="22">
        <v>43654</v>
      </c>
      <c r="K1323" s="23">
        <v>0.35681712962963003</v>
      </c>
      <c r="L1323" s="22">
        <v>43654</v>
      </c>
      <c r="M1323" s="23">
        <v>0.35681712962963003</v>
      </c>
      <c r="N1323" s="24">
        <v>20</v>
      </c>
      <c r="O1323" s="21" t="s">
        <v>66</v>
      </c>
      <c r="P1323" s="24">
        <f>TotalMov[[#This Row],[Confirmed activ. 3 (ILE03)]]</f>
        <v>20</v>
      </c>
      <c r="Q1323" s="24">
        <v>20</v>
      </c>
      <c r="R1323" s="21" t="s">
        <v>66</v>
      </c>
      <c r="S1323" s="21" t="s">
        <v>72</v>
      </c>
    </row>
    <row r="1324" spans="1:19" x14ac:dyDescent="0.35">
      <c r="A1324" s="21">
        <v>1534632</v>
      </c>
      <c r="B1324" s="53">
        <v>411590</v>
      </c>
      <c r="C1324" s="21">
        <f>VLOOKUP(TotalMov[[#This Row],[Order]],'Total Mov by SS'!B:C,2,0)</f>
        <v>133</v>
      </c>
      <c r="D1324" s="21" t="s">
        <v>59</v>
      </c>
      <c r="E1324" s="21" t="s">
        <v>88</v>
      </c>
      <c r="F1324" s="21" t="s">
        <v>69</v>
      </c>
      <c r="G1324" s="21" t="s">
        <v>62</v>
      </c>
      <c r="H1324" s="21" t="s">
        <v>70</v>
      </c>
      <c r="I1324" s="21" t="s">
        <v>81</v>
      </c>
      <c r="J1324" s="22">
        <v>43654</v>
      </c>
      <c r="K1324" s="23">
        <v>0.35688657407406998</v>
      </c>
      <c r="L1324" s="22">
        <v>43654</v>
      </c>
      <c r="M1324" s="23">
        <v>0.35688657407406998</v>
      </c>
      <c r="N1324" s="24">
        <v>20</v>
      </c>
      <c r="O1324" s="21" t="s">
        <v>66</v>
      </c>
      <c r="P1324" s="24">
        <f>TotalMov[[#This Row],[Confirmed activ. 3 (ILE03)]]</f>
        <v>20</v>
      </c>
      <c r="Q1324" s="24">
        <v>20</v>
      </c>
      <c r="R1324" s="21" t="s">
        <v>66</v>
      </c>
      <c r="S1324" s="21" t="s">
        <v>72</v>
      </c>
    </row>
    <row r="1325" spans="1:19" x14ac:dyDescent="0.35">
      <c r="A1325" s="21">
        <v>1534632</v>
      </c>
      <c r="B1325" s="53">
        <v>411590</v>
      </c>
      <c r="C1325" s="21">
        <f>VLOOKUP(TotalMov[[#This Row],[Order]],'Total Mov by SS'!B:C,2,0)</f>
        <v>133</v>
      </c>
      <c r="D1325" s="21" t="s">
        <v>59</v>
      </c>
      <c r="E1325" s="21" t="s">
        <v>95</v>
      </c>
      <c r="F1325" s="21" t="s">
        <v>83</v>
      </c>
      <c r="G1325" s="21" t="s">
        <v>62</v>
      </c>
      <c r="H1325" s="21" t="s">
        <v>84</v>
      </c>
      <c r="I1325" s="21" t="s">
        <v>84</v>
      </c>
      <c r="J1325" s="22">
        <v>43654</v>
      </c>
      <c r="K1325" s="23">
        <v>0.55285879629629997</v>
      </c>
      <c r="L1325" s="22">
        <v>43655</v>
      </c>
      <c r="M1325" s="23">
        <v>0.14406250000000001</v>
      </c>
      <c r="N1325" s="25">
        <v>11.242000000000001</v>
      </c>
      <c r="O1325" s="21" t="s">
        <v>77</v>
      </c>
      <c r="P1325" s="24">
        <f>TotalMov[[#This Row],[Confirmed activ. 3 (ILE03)]]*60</f>
        <v>674.5200000000001</v>
      </c>
      <c r="Q1325" s="24">
        <v>450</v>
      </c>
      <c r="R1325" s="21" t="s">
        <v>66</v>
      </c>
      <c r="S1325" s="21" t="s">
        <v>67</v>
      </c>
    </row>
    <row r="1326" spans="1:19" x14ac:dyDescent="0.35">
      <c r="A1326" s="21">
        <v>1534632</v>
      </c>
      <c r="B1326" s="53">
        <v>411590</v>
      </c>
      <c r="C1326" s="21">
        <f>VLOOKUP(TotalMov[[#This Row],[Order]],'Total Mov by SS'!B:C,2,0)</f>
        <v>133</v>
      </c>
      <c r="D1326" s="21" t="s">
        <v>59</v>
      </c>
      <c r="E1326" s="21" t="s">
        <v>97</v>
      </c>
      <c r="F1326" s="21" t="s">
        <v>86</v>
      </c>
      <c r="G1326" s="21" t="s">
        <v>62</v>
      </c>
      <c r="H1326" s="21" t="s">
        <v>87</v>
      </c>
      <c r="I1326" s="21" t="s">
        <v>87</v>
      </c>
      <c r="J1326" s="22">
        <v>43655</v>
      </c>
      <c r="K1326" s="23">
        <v>0.42557870370369999</v>
      </c>
      <c r="L1326" s="22">
        <v>43655</v>
      </c>
      <c r="M1326" s="23">
        <v>0.42557870370369999</v>
      </c>
      <c r="N1326" s="24">
        <v>20</v>
      </c>
      <c r="O1326" s="21" t="s">
        <v>66</v>
      </c>
      <c r="P1326" s="24">
        <f>TotalMov[[#This Row],[Confirmed activ. 3 (ILE03)]]</f>
        <v>20</v>
      </c>
      <c r="Q1326" s="24">
        <v>20</v>
      </c>
      <c r="R1326" s="21" t="s">
        <v>66</v>
      </c>
      <c r="S1326" s="21" t="s">
        <v>72</v>
      </c>
    </row>
    <row r="1327" spans="1:19" x14ac:dyDescent="0.35">
      <c r="A1327" s="21">
        <v>1534632</v>
      </c>
      <c r="B1327" s="53">
        <v>411590</v>
      </c>
      <c r="C1327" s="21">
        <f>VLOOKUP(TotalMov[[#This Row],[Order]],'Total Mov by SS'!B:C,2,0)</f>
        <v>133</v>
      </c>
      <c r="D1327" s="21" t="s">
        <v>59</v>
      </c>
      <c r="E1327" s="21" t="s">
        <v>99</v>
      </c>
      <c r="F1327" s="21" t="s">
        <v>61</v>
      </c>
      <c r="G1327" s="21" t="s">
        <v>62</v>
      </c>
      <c r="H1327" s="21" t="s">
        <v>63</v>
      </c>
      <c r="I1327" s="21" t="s">
        <v>96</v>
      </c>
      <c r="J1327" s="22">
        <v>43660</v>
      </c>
      <c r="K1327" s="23">
        <v>0.37248842592593001</v>
      </c>
      <c r="L1327" s="22">
        <v>43660</v>
      </c>
      <c r="M1327" s="23">
        <v>0.59020833333333</v>
      </c>
      <c r="N1327" s="25">
        <v>1.046</v>
      </c>
      <c r="O1327" s="21" t="s">
        <v>77</v>
      </c>
      <c r="P1327" s="24">
        <f>TotalMov[[#This Row],[Confirmed activ. 3 (ILE03)]]*60</f>
        <v>62.760000000000005</v>
      </c>
      <c r="Q1327" s="24">
        <v>100</v>
      </c>
      <c r="R1327" s="21" t="s">
        <v>66</v>
      </c>
      <c r="S1327" s="21" t="s">
        <v>67</v>
      </c>
    </row>
    <row r="1328" spans="1:19" x14ac:dyDescent="0.35">
      <c r="A1328" s="21">
        <v>1534632</v>
      </c>
      <c r="B1328" s="53">
        <v>411590</v>
      </c>
      <c r="C1328" s="21">
        <f>VLOOKUP(TotalMov[[#This Row],[Order]],'Total Mov by SS'!B:C,2,0)</f>
        <v>133</v>
      </c>
      <c r="D1328" s="21" t="s">
        <v>59</v>
      </c>
      <c r="E1328" s="21" t="s">
        <v>101</v>
      </c>
      <c r="F1328" s="21" t="s">
        <v>69</v>
      </c>
      <c r="G1328" s="21" t="s">
        <v>62</v>
      </c>
      <c r="H1328" s="21" t="s">
        <v>70</v>
      </c>
      <c r="I1328" s="21" t="s">
        <v>98</v>
      </c>
      <c r="J1328" s="22">
        <v>43660</v>
      </c>
      <c r="K1328" s="23">
        <v>0.66688657407407004</v>
      </c>
      <c r="L1328" s="22">
        <v>43660</v>
      </c>
      <c r="M1328" s="23">
        <v>0.66688657407407004</v>
      </c>
      <c r="N1328" s="24">
        <v>20</v>
      </c>
      <c r="O1328" s="21" t="s">
        <v>66</v>
      </c>
      <c r="P1328" s="24">
        <f>TotalMov[[#This Row],[Confirmed activ. 3 (ILE03)]]</f>
        <v>20</v>
      </c>
      <c r="Q1328" s="24">
        <v>20</v>
      </c>
      <c r="R1328" s="21" t="s">
        <v>66</v>
      </c>
      <c r="S1328" s="21" t="s">
        <v>72</v>
      </c>
    </row>
    <row r="1329" spans="1:19" x14ac:dyDescent="0.35">
      <c r="A1329" s="21">
        <v>1534632</v>
      </c>
      <c r="B1329" s="53">
        <v>411590</v>
      </c>
      <c r="C1329" s="21">
        <f>VLOOKUP(TotalMov[[#This Row],[Order]],'Total Mov by SS'!B:C,2,0)</f>
        <v>133</v>
      </c>
      <c r="D1329" s="21" t="s">
        <v>59</v>
      </c>
      <c r="E1329" s="21" t="s">
        <v>104</v>
      </c>
      <c r="F1329" s="21" t="s">
        <v>69</v>
      </c>
      <c r="G1329" s="21" t="s">
        <v>62</v>
      </c>
      <c r="H1329" s="21" t="s">
        <v>70</v>
      </c>
      <c r="I1329" s="21" t="s">
        <v>100</v>
      </c>
      <c r="J1329" s="22">
        <v>43660</v>
      </c>
      <c r="K1329" s="23">
        <v>0.66697916666667001</v>
      </c>
      <c r="L1329" s="22">
        <v>43660</v>
      </c>
      <c r="M1329" s="23">
        <v>0.66697916666667001</v>
      </c>
      <c r="N1329" s="24">
        <v>30</v>
      </c>
      <c r="O1329" s="21" t="s">
        <v>66</v>
      </c>
      <c r="P1329" s="24">
        <f>TotalMov[[#This Row],[Confirmed activ. 3 (ILE03)]]</f>
        <v>30</v>
      </c>
      <c r="Q1329" s="24">
        <v>30</v>
      </c>
      <c r="R1329" s="21" t="s">
        <v>66</v>
      </c>
      <c r="S1329" s="21" t="s">
        <v>72</v>
      </c>
    </row>
    <row r="1330" spans="1:19" x14ac:dyDescent="0.35">
      <c r="A1330" s="21">
        <v>1534632</v>
      </c>
      <c r="B1330" s="53">
        <v>411590</v>
      </c>
      <c r="C1330" s="21">
        <f>VLOOKUP(TotalMov[[#This Row],[Order]],'Total Mov by SS'!B:C,2,0)</f>
        <v>133</v>
      </c>
      <c r="D1330" s="21" t="s">
        <v>59</v>
      </c>
      <c r="E1330" s="21" t="s">
        <v>113</v>
      </c>
      <c r="F1330" s="21" t="s">
        <v>102</v>
      </c>
      <c r="G1330" s="21" t="s">
        <v>62</v>
      </c>
      <c r="H1330" s="21" t="s">
        <v>100</v>
      </c>
      <c r="I1330" s="21" t="s">
        <v>103</v>
      </c>
      <c r="J1330" s="22">
        <v>43660</v>
      </c>
      <c r="K1330" s="23">
        <v>0.66707175925925999</v>
      </c>
      <c r="L1330" s="22">
        <v>43660</v>
      </c>
      <c r="M1330" s="23">
        <v>0.66707175925925999</v>
      </c>
      <c r="N1330" s="24">
        <v>30</v>
      </c>
      <c r="O1330" s="21" t="s">
        <v>66</v>
      </c>
      <c r="P1330" s="24">
        <f>TotalMov[[#This Row],[Confirmed activ. 3 (ILE03)]]</f>
        <v>30</v>
      </c>
      <c r="Q1330" s="24">
        <v>30</v>
      </c>
      <c r="R1330" s="21" t="s">
        <v>66</v>
      </c>
      <c r="S1330" s="21" t="s">
        <v>72</v>
      </c>
    </row>
    <row r="1331" spans="1:19" x14ac:dyDescent="0.35">
      <c r="A1331" s="21">
        <v>1534632</v>
      </c>
      <c r="B1331" s="53">
        <v>411590</v>
      </c>
      <c r="C1331" s="21">
        <f>VLOOKUP(TotalMov[[#This Row],[Order]],'Total Mov by SS'!B:C,2,0)</f>
        <v>133</v>
      </c>
      <c r="D1331" s="21" t="s">
        <v>59</v>
      </c>
      <c r="E1331" s="21" t="s">
        <v>114</v>
      </c>
      <c r="F1331" s="21" t="s">
        <v>102</v>
      </c>
      <c r="G1331" s="21" t="s">
        <v>105</v>
      </c>
      <c r="H1331" s="21" t="s">
        <v>100</v>
      </c>
      <c r="I1331" s="21" t="s">
        <v>106</v>
      </c>
      <c r="J1331" s="22">
        <v>43661</v>
      </c>
      <c r="K1331" s="23">
        <v>0.73217592592592995</v>
      </c>
      <c r="L1331" s="22">
        <v>43661</v>
      </c>
      <c r="M1331" s="23">
        <v>0.73217592592592995</v>
      </c>
      <c r="N1331" s="24">
        <v>45</v>
      </c>
      <c r="O1331" s="21" t="s">
        <v>66</v>
      </c>
      <c r="P1331" s="24">
        <f>TotalMov[[#This Row],[Confirmed activ. 3 (ILE03)]]</f>
        <v>45</v>
      </c>
      <c r="Q1331" s="24">
        <v>45</v>
      </c>
      <c r="R1331" s="21" t="s">
        <v>66</v>
      </c>
      <c r="S1331" s="21" t="s">
        <v>72</v>
      </c>
    </row>
    <row r="1332" spans="1:19" x14ac:dyDescent="0.35">
      <c r="A1332" s="21">
        <v>1534632</v>
      </c>
      <c r="B1332" s="53">
        <v>411590</v>
      </c>
      <c r="C1332" s="21">
        <f>VLOOKUP(TotalMov[[#This Row],[Order]],'Total Mov by SS'!B:C,2,0)</f>
        <v>133</v>
      </c>
      <c r="D1332" s="21" t="s">
        <v>107</v>
      </c>
      <c r="E1332" s="21" t="s">
        <v>60</v>
      </c>
      <c r="F1332" s="21" t="s">
        <v>61</v>
      </c>
      <c r="G1332" s="21" t="s">
        <v>90</v>
      </c>
      <c r="H1332" s="21" t="s">
        <v>63</v>
      </c>
      <c r="I1332" s="21" t="s">
        <v>108</v>
      </c>
      <c r="J1332" s="22">
        <v>43656</v>
      </c>
      <c r="K1332" s="23">
        <v>0.44356481481481003</v>
      </c>
      <c r="L1332" s="22">
        <v>43660</v>
      </c>
      <c r="M1332" s="23">
        <v>0.58872685185185003</v>
      </c>
      <c r="N1332" s="25">
        <v>22.076000000000001</v>
      </c>
      <c r="O1332" s="21" t="s">
        <v>77</v>
      </c>
      <c r="P1332" s="24">
        <f>TotalMov[[#This Row],[Confirmed activ. 3 (ILE03)]]*60</f>
        <v>1324.56</v>
      </c>
      <c r="Q1332" s="24">
        <v>1</v>
      </c>
      <c r="R1332" s="21" t="s">
        <v>66</v>
      </c>
      <c r="S1332" s="21" t="s">
        <v>67</v>
      </c>
    </row>
    <row r="1333" spans="1:19" x14ac:dyDescent="0.35">
      <c r="A1333" s="21">
        <v>1534632</v>
      </c>
      <c r="B1333" s="53">
        <v>411590</v>
      </c>
      <c r="C1333" s="21">
        <f>VLOOKUP(TotalMov[[#This Row],[Order]],'Total Mov by SS'!B:C,2,0)</f>
        <v>133</v>
      </c>
      <c r="D1333" s="21" t="s">
        <v>109</v>
      </c>
      <c r="E1333" s="21" t="s">
        <v>95</v>
      </c>
      <c r="F1333" s="21" t="s">
        <v>83</v>
      </c>
      <c r="G1333" s="21" t="s">
        <v>90</v>
      </c>
      <c r="H1333" s="21" t="s">
        <v>84</v>
      </c>
      <c r="I1333" s="21" t="s">
        <v>110</v>
      </c>
      <c r="J1333" s="22"/>
      <c r="K1333" s="23">
        <v>0</v>
      </c>
      <c r="L1333" s="22"/>
      <c r="M1333" s="23">
        <v>0</v>
      </c>
      <c r="N1333" s="25">
        <v>0</v>
      </c>
      <c r="O1333" s="21" t="s">
        <v>93</v>
      </c>
      <c r="P1333" s="24"/>
      <c r="Q1333" s="24">
        <v>5</v>
      </c>
      <c r="R1333" s="21" t="s">
        <v>66</v>
      </c>
      <c r="S1333" s="21" t="s">
        <v>94</v>
      </c>
    </row>
    <row r="1334" spans="1:19" x14ac:dyDescent="0.35">
      <c r="A1334" s="21">
        <v>1534635</v>
      </c>
      <c r="B1334" s="53">
        <v>411590</v>
      </c>
      <c r="C1334" s="21">
        <f>VLOOKUP(TotalMov[[#This Row],[Order]],'Total Mov by SS'!B:C,2,0)</f>
        <v>139</v>
      </c>
      <c r="D1334" s="21" t="s">
        <v>59</v>
      </c>
      <c r="E1334" s="21" t="s">
        <v>60</v>
      </c>
      <c r="F1334" s="21" t="s">
        <v>83</v>
      </c>
      <c r="G1334" s="21" t="s">
        <v>62</v>
      </c>
      <c r="H1334" s="21" t="s">
        <v>84</v>
      </c>
      <c r="I1334" s="21" t="s">
        <v>111</v>
      </c>
      <c r="J1334" s="22">
        <v>43643</v>
      </c>
      <c r="K1334" s="23">
        <v>0.87466435185184999</v>
      </c>
      <c r="L1334" s="22">
        <v>43644</v>
      </c>
      <c r="M1334" s="23">
        <v>0.17192129629630001</v>
      </c>
      <c r="N1334" s="25">
        <v>2.1219999999999999</v>
      </c>
      <c r="O1334" s="21" t="s">
        <v>77</v>
      </c>
      <c r="P1334" s="24">
        <f>TotalMov[[#This Row],[Confirmed activ. 3 (ILE03)]]*60</f>
        <v>127.32</v>
      </c>
      <c r="Q1334" s="24">
        <v>40</v>
      </c>
      <c r="R1334" s="21" t="s">
        <v>66</v>
      </c>
      <c r="S1334" s="21" t="s">
        <v>67</v>
      </c>
    </row>
    <row r="1335" spans="1:19" x14ac:dyDescent="0.35">
      <c r="A1335" s="21">
        <v>1534635</v>
      </c>
      <c r="B1335" s="53">
        <v>411590</v>
      </c>
      <c r="C1335" s="21">
        <f>VLOOKUP(TotalMov[[#This Row],[Order]],'Total Mov by SS'!B:C,2,0)</f>
        <v>139</v>
      </c>
      <c r="D1335" s="21" t="s">
        <v>59</v>
      </c>
      <c r="E1335" s="21" t="s">
        <v>68</v>
      </c>
      <c r="F1335" s="21" t="s">
        <v>61</v>
      </c>
      <c r="G1335" s="21" t="s">
        <v>62</v>
      </c>
      <c r="H1335" s="21" t="s">
        <v>63</v>
      </c>
      <c r="I1335" s="21" t="s">
        <v>64</v>
      </c>
      <c r="J1335" s="22">
        <v>43646</v>
      </c>
      <c r="K1335" s="23">
        <v>0.4419212962963</v>
      </c>
      <c r="L1335" s="22">
        <v>43646</v>
      </c>
      <c r="M1335" s="23">
        <v>0.44465277777778001</v>
      </c>
      <c r="N1335" s="25">
        <v>1.9670000000000001</v>
      </c>
      <c r="O1335" s="21" t="s">
        <v>66</v>
      </c>
      <c r="P1335" s="24">
        <f>TotalMov[[#This Row],[Confirmed activ. 3 (ILE03)]]</f>
        <v>1.9670000000000001</v>
      </c>
      <c r="Q1335" s="24">
        <v>15</v>
      </c>
      <c r="R1335" s="21" t="s">
        <v>66</v>
      </c>
      <c r="S1335" s="21" t="s">
        <v>67</v>
      </c>
    </row>
    <row r="1336" spans="1:19" x14ac:dyDescent="0.35">
      <c r="A1336" s="21">
        <v>1534635</v>
      </c>
      <c r="B1336" s="53">
        <v>411590</v>
      </c>
      <c r="C1336" s="21">
        <f>VLOOKUP(TotalMov[[#This Row],[Order]],'Total Mov by SS'!B:C,2,0)</f>
        <v>139</v>
      </c>
      <c r="D1336" s="21" t="s">
        <v>59</v>
      </c>
      <c r="E1336" s="21" t="s">
        <v>73</v>
      </c>
      <c r="F1336" s="21" t="s">
        <v>69</v>
      </c>
      <c r="G1336" s="21" t="s">
        <v>62</v>
      </c>
      <c r="H1336" s="21" t="s">
        <v>70</v>
      </c>
      <c r="I1336" s="21" t="s">
        <v>71</v>
      </c>
      <c r="J1336" s="22">
        <v>43646</v>
      </c>
      <c r="K1336" s="23">
        <v>0.51128472222221999</v>
      </c>
      <c r="L1336" s="22">
        <v>43646</v>
      </c>
      <c r="M1336" s="23">
        <v>0.51128472222221999</v>
      </c>
      <c r="N1336" s="24">
        <v>20</v>
      </c>
      <c r="O1336" s="21" t="s">
        <v>66</v>
      </c>
      <c r="P1336" s="24">
        <f>TotalMov[[#This Row],[Confirmed activ. 3 (ILE03)]]</f>
        <v>20</v>
      </c>
      <c r="Q1336" s="24">
        <v>20</v>
      </c>
      <c r="R1336" s="21" t="s">
        <v>66</v>
      </c>
      <c r="S1336" s="21" t="s">
        <v>72</v>
      </c>
    </row>
    <row r="1337" spans="1:19" x14ac:dyDescent="0.35">
      <c r="A1337" s="21">
        <v>1534635</v>
      </c>
      <c r="B1337" s="53">
        <v>411590</v>
      </c>
      <c r="C1337" s="21">
        <f>VLOOKUP(TotalMov[[#This Row],[Order]],'Total Mov by SS'!B:C,2,0)</f>
        <v>139</v>
      </c>
      <c r="D1337" s="21" t="s">
        <v>59</v>
      </c>
      <c r="E1337" s="21" t="s">
        <v>75</v>
      </c>
      <c r="F1337" s="21" t="s">
        <v>61</v>
      </c>
      <c r="G1337" s="21" t="s">
        <v>62</v>
      </c>
      <c r="H1337" s="21" t="s">
        <v>63</v>
      </c>
      <c r="I1337" s="21" t="s">
        <v>74</v>
      </c>
      <c r="J1337" s="22">
        <v>43646</v>
      </c>
      <c r="K1337" s="23">
        <v>0.53028935185185</v>
      </c>
      <c r="L1337" s="22">
        <v>43646</v>
      </c>
      <c r="M1337" s="23">
        <v>0.73942129629630005</v>
      </c>
      <c r="N1337" s="25">
        <v>5.0190000000000001</v>
      </c>
      <c r="O1337" s="21" t="s">
        <v>77</v>
      </c>
      <c r="P1337" s="24">
        <f>TotalMov[[#This Row],[Confirmed activ. 3 (ILE03)]]*60</f>
        <v>301.14</v>
      </c>
      <c r="Q1337" s="24">
        <v>350</v>
      </c>
      <c r="R1337" s="21" t="s">
        <v>66</v>
      </c>
      <c r="S1337" s="21" t="s">
        <v>67</v>
      </c>
    </row>
    <row r="1338" spans="1:19" x14ac:dyDescent="0.35">
      <c r="A1338" s="21">
        <v>1534635</v>
      </c>
      <c r="B1338" s="53">
        <v>411590</v>
      </c>
      <c r="C1338" s="21">
        <f>VLOOKUP(TotalMov[[#This Row],[Order]],'Total Mov by SS'!B:C,2,0)</f>
        <v>139</v>
      </c>
      <c r="D1338" s="21" t="s">
        <v>59</v>
      </c>
      <c r="E1338" s="21" t="s">
        <v>78</v>
      </c>
      <c r="F1338" s="21" t="s">
        <v>61</v>
      </c>
      <c r="G1338" s="21" t="s">
        <v>62</v>
      </c>
      <c r="H1338" s="21" t="s">
        <v>63</v>
      </c>
      <c r="I1338" s="21" t="s">
        <v>76</v>
      </c>
      <c r="J1338" s="22">
        <v>43647</v>
      </c>
      <c r="K1338" s="23">
        <v>0.31740740740741002</v>
      </c>
      <c r="L1338" s="22">
        <v>43649</v>
      </c>
      <c r="M1338" s="23">
        <v>0.74825231481481003</v>
      </c>
      <c r="N1338" s="25">
        <v>20.556000000000001</v>
      </c>
      <c r="O1338" s="21" t="s">
        <v>77</v>
      </c>
      <c r="P1338" s="24">
        <f>TotalMov[[#This Row],[Confirmed activ. 3 (ILE03)]]*60</f>
        <v>1233.3600000000001</v>
      </c>
      <c r="Q1338" s="24">
        <v>1020</v>
      </c>
      <c r="R1338" s="21" t="s">
        <v>66</v>
      </c>
      <c r="S1338" s="21" t="s">
        <v>67</v>
      </c>
    </row>
    <row r="1339" spans="1:19" x14ac:dyDescent="0.35">
      <c r="A1339" s="21">
        <v>1534635</v>
      </c>
      <c r="B1339" s="53">
        <v>411590</v>
      </c>
      <c r="C1339" s="21">
        <f>VLOOKUP(TotalMov[[#This Row],[Order]],'Total Mov by SS'!B:C,2,0)</f>
        <v>139</v>
      </c>
      <c r="D1339" s="21" t="s">
        <v>59</v>
      </c>
      <c r="E1339" s="21" t="s">
        <v>80</v>
      </c>
      <c r="F1339" s="21" t="s">
        <v>61</v>
      </c>
      <c r="G1339" s="21" t="s">
        <v>62</v>
      </c>
      <c r="H1339" s="21" t="s">
        <v>63</v>
      </c>
      <c r="I1339" s="21" t="s">
        <v>112</v>
      </c>
      <c r="J1339" s="22">
        <v>43650</v>
      </c>
      <c r="K1339" s="23">
        <v>0.31140046296295998</v>
      </c>
      <c r="L1339" s="22">
        <v>43650</v>
      </c>
      <c r="M1339" s="23">
        <v>0.63150462962963005</v>
      </c>
      <c r="N1339" s="25">
        <v>7.6829999999999998</v>
      </c>
      <c r="O1339" s="21" t="s">
        <v>77</v>
      </c>
      <c r="P1339" s="24">
        <f>TotalMov[[#This Row],[Confirmed activ. 3 (ILE03)]]*60</f>
        <v>460.98</v>
      </c>
      <c r="Q1339" s="24">
        <v>50</v>
      </c>
      <c r="R1339" s="21" t="s">
        <v>66</v>
      </c>
      <c r="S1339" s="21" t="s">
        <v>67</v>
      </c>
    </row>
    <row r="1340" spans="1:19" x14ac:dyDescent="0.35">
      <c r="A1340" s="21">
        <v>1534635</v>
      </c>
      <c r="B1340" s="53">
        <v>411590</v>
      </c>
      <c r="C1340" s="21">
        <f>VLOOKUP(TotalMov[[#This Row],[Order]],'Total Mov by SS'!B:C,2,0)</f>
        <v>139</v>
      </c>
      <c r="D1340" s="21" t="s">
        <v>59</v>
      </c>
      <c r="E1340" s="21" t="s">
        <v>82</v>
      </c>
      <c r="F1340" s="21" t="s">
        <v>89</v>
      </c>
      <c r="G1340" s="21" t="s">
        <v>90</v>
      </c>
      <c r="H1340" s="21" t="s">
        <v>91</v>
      </c>
      <c r="I1340" s="21" t="s">
        <v>92</v>
      </c>
      <c r="J1340" s="22"/>
      <c r="K1340" s="23">
        <v>0</v>
      </c>
      <c r="L1340" s="22"/>
      <c r="M1340" s="23">
        <v>0</v>
      </c>
      <c r="N1340" s="25">
        <v>0</v>
      </c>
      <c r="O1340" s="21" t="s">
        <v>93</v>
      </c>
      <c r="P1340" s="24"/>
      <c r="Q1340" s="24">
        <v>0</v>
      </c>
      <c r="R1340" s="21" t="s">
        <v>66</v>
      </c>
      <c r="S1340" s="21" t="s">
        <v>94</v>
      </c>
    </row>
    <row r="1341" spans="1:19" x14ac:dyDescent="0.35">
      <c r="A1341" s="21">
        <v>1534635</v>
      </c>
      <c r="B1341" s="53">
        <v>411590</v>
      </c>
      <c r="C1341" s="21">
        <f>VLOOKUP(TotalMov[[#This Row],[Order]],'Total Mov by SS'!B:C,2,0)</f>
        <v>139</v>
      </c>
      <c r="D1341" s="21" t="s">
        <v>59</v>
      </c>
      <c r="E1341" s="21" t="s">
        <v>85</v>
      </c>
      <c r="F1341" s="21" t="s">
        <v>69</v>
      </c>
      <c r="G1341" s="21" t="s">
        <v>62</v>
      </c>
      <c r="H1341" s="21" t="s">
        <v>70</v>
      </c>
      <c r="I1341" s="21" t="s">
        <v>79</v>
      </c>
      <c r="J1341" s="22">
        <v>43650</v>
      </c>
      <c r="K1341" s="23">
        <v>0.64716435185184995</v>
      </c>
      <c r="L1341" s="22">
        <v>43650</v>
      </c>
      <c r="M1341" s="23">
        <v>0.64716435185184995</v>
      </c>
      <c r="N1341" s="24">
        <v>20</v>
      </c>
      <c r="O1341" s="21" t="s">
        <v>66</v>
      </c>
      <c r="P1341" s="24">
        <f>TotalMov[[#This Row],[Confirmed activ. 3 (ILE03)]]</f>
        <v>20</v>
      </c>
      <c r="Q1341" s="24">
        <v>20</v>
      </c>
      <c r="R1341" s="21" t="s">
        <v>66</v>
      </c>
      <c r="S1341" s="21" t="s">
        <v>72</v>
      </c>
    </row>
    <row r="1342" spans="1:19" x14ac:dyDescent="0.35">
      <c r="A1342" s="21">
        <v>1534635</v>
      </c>
      <c r="B1342" s="53">
        <v>411590</v>
      </c>
      <c r="C1342" s="21">
        <f>VLOOKUP(TotalMov[[#This Row],[Order]],'Total Mov by SS'!B:C,2,0)</f>
        <v>139</v>
      </c>
      <c r="D1342" s="21" t="s">
        <v>59</v>
      </c>
      <c r="E1342" s="21" t="s">
        <v>88</v>
      </c>
      <c r="F1342" s="21" t="s">
        <v>69</v>
      </c>
      <c r="G1342" s="21" t="s">
        <v>62</v>
      </c>
      <c r="H1342" s="21" t="s">
        <v>70</v>
      </c>
      <c r="I1342" s="21" t="s">
        <v>81</v>
      </c>
      <c r="J1342" s="22">
        <v>43650</v>
      </c>
      <c r="K1342" s="23">
        <v>0.64725694444444004</v>
      </c>
      <c r="L1342" s="22">
        <v>43650</v>
      </c>
      <c r="M1342" s="23">
        <v>0.64725694444444004</v>
      </c>
      <c r="N1342" s="24">
        <v>20</v>
      </c>
      <c r="O1342" s="21" t="s">
        <v>66</v>
      </c>
      <c r="P1342" s="24">
        <f>TotalMov[[#This Row],[Confirmed activ. 3 (ILE03)]]</f>
        <v>20</v>
      </c>
      <c r="Q1342" s="24">
        <v>20</v>
      </c>
      <c r="R1342" s="21" t="s">
        <v>66</v>
      </c>
      <c r="S1342" s="21" t="s">
        <v>72</v>
      </c>
    </row>
    <row r="1343" spans="1:19" x14ac:dyDescent="0.35">
      <c r="A1343" s="21">
        <v>1534635</v>
      </c>
      <c r="B1343" s="53">
        <v>411590</v>
      </c>
      <c r="C1343" s="21">
        <f>VLOOKUP(TotalMov[[#This Row],[Order]],'Total Mov by SS'!B:C,2,0)</f>
        <v>139</v>
      </c>
      <c r="D1343" s="21" t="s">
        <v>59</v>
      </c>
      <c r="E1343" s="21" t="s">
        <v>95</v>
      </c>
      <c r="F1343" s="21" t="s">
        <v>83</v>
      </c>
      <c r="G1343" s="21" t="s">
        <v>62</v>
      </c>
      <c r="H1343" s="21" t="s">
        <v>84</v>
      </c>
      <c r="I1343" s="21" t="s">
        <v>84</v>
      </c>
      <c r="J1343" s="22">
        <v>43650</v>
      </c>
      <c r="K1343" s="23">
        <v>0.96790509259259006</v>
      </c>
      <c r="L1343" s="22">
        <v>43654</v>
      </c>
      <c r="M1343" s="23">
        <v>9.4988425925930001E-2</v>
      </c>
      <c r="N1343" s="25">
        <v>8.7919999999999998</v>
      </c>
      <c r="O1343" s="21" t="s">
        <v>77</v>
      </c>
      <c r="P1343" s="24">
        <f>TotalMov[[#This Row],[Confirmed activ. 3 (ILE03)]]*60</f>
        <v>527.52</v>
      </c>
      <c r="Q1343" s="24">
        <v>450</v>
      </c>
      <c r="R1343" s="21" t="s">
        <v>66</v>
      </c>
      <c r="S1343" s="21" t="s">
        <v>67</v>
      </c>
    </row>
    <row r="1344" spans="1:19" x14ac:dyDescent="0.35">
      <c r="A1344" s="21">
        <v>1534635</v>
      </c>
      <c r="B1344" s="53">
        <v>411590</v>
      </c>
      <c r="C1344" s="21">
        <f>VLOOKUP(TotalMov[[#This Row],[Order]],'Total Mov by SS'!B:C,2,0)</f>
        <v>139</v>
      </c>
      <c r="D1344" s="21" t="s">
        <v>59</v>
      </c>
      <c r="E1344" s="21" t="s">
        <v>97</v>
      </c>
      <c r="F1344" s="21" t="s">
        <v>86</v>
      </c>
      <c r="G1344" s="21" t="s">
        <v>62</v>
      </c>
      <c r="H1344" s="21" t="s">
        <v>87</v>
      </c>
      <c r="I1344" s="21" t="s">
        <v>87</v>
      </c>
      <c r="J1344" s="22">
        <v>43660</v>
      </c>
      <c r="K1344" s="23">
        <v>0.65967592592593005</v>
      </c>
      <c r="L1344" s="22">
        <v>43660</v>
      </c>
      <c r="M1344" s="23">
        <v>0.65967592592593005</v>
      </c>
      <c r="N1344" s="24">
        <v>20</v>
      </c>
      <c r="O1344" s="21" t="s">
        <v>66</v>
      </c>
      <c r="P1344" s="24">
        <f>TotalMov[[#This Row],[Confirmed activ. 3 (ILE03)]]</f>
        <v>20</v>
      </c>
      <c r="Q1344" s="24">
        <v>20</v>
      </c>
      <c r="R1344" s="21" t="s">
        <v>66</v>
      </c>
      <c r="S1344" s="21" t="s">
        <v>72</v>
      </c>
    </row>
    <row r="1345" spans="1:19" x14ac:dyDescent="0.35">
      <c r="A1345" s="21">
        <v>1534635</v>
      </c>
      <c r="B1345" s="53">
        <v>411590</v>
      </c>
      <c r="C1345" s="21">
        <f>VLOOKUP(TotalMov[[#This Row],[Order]],'Total Mov by SS'!B:C,2,0)</f>
        <v>139</v>
      </c>
      <c r="D1345" s="21" t="s">
        <v>59</v>
      </c>
      <c r="E1345" s="21" t="s">
        <v>99</v>
      </c>
      <c r="F1345" s="21" t="s">
        <v>61</v>
      </c>
      <c r="G1345" s="21" t="s">
        <v>62</v>
      </c>
      <c r="H1345" s="21" t="s">
        <v>63</v>
      </c>
      <c r="I1345" s="21" t="s">
        <v>96</v>
      </c>
      <c r="J1345" s="22">
        <v>43660</v>
      </c>
      <c r="K1345" s="23">
        <v>0.65978009259258996</v>
      </c>
      <c r="L1345" s="22">
        <v>43660</v>
      </c>
      <c r="M1345" s="23">
        <v>0.66792824074073998</v>
      </c>
      <c r="N1345" s="24">
        <v>3</v>
      </c>
      <c r="O1345" s="21" t="s">
        <v>66</v>
      </c>
      <c r="P1345" s="24">
        <f>TotalMov[[#This Row],[Confirmed activ. 3 (ILE03)]]</f>
        <v>3</v>
      </c>
      <c r="Q1345" s="24">
        <v>100</v>
      </c>
      <c r="R1345" s="21" t="s">
        <v>66</v>
      </c>
      <c r="S1345" s="21" t="s">
        <v>67</v>
      </c>
    </row>
    <row r="1346" spans="1:19" x14ac:dyDescent="0.35">
      <c r="A1346" s="21">
        <v>1534635</v>
      </c>
      <c r="B1346" s="53">
        <v>411590</v>
      </c>
      <c r="C1346" s="21">
        <f>VLOOKUP(TotalMov[[#This Row],[Order]],'Total Mov by SS'!B:C,2,0)</f>
        <v>139</v>
      </c>
      <c r="D1346" s="21" t="s">
        <v>59</v>
      </c>
      <c r="E1346" s="21" t="s">
        <v>101</v>
      </c>
      <c r="F1346" s="21" t="s">
        <v>69</v>
      </c>
      <c r="G1346" s="21" t="s">
        <v>62</v>
      </c>
      <c r="H1346" s="21" t="s">
        <v>70</v>
      </c>
      <c r="I1346" s="21" t="s">
        <v>98</v>
      </c>
      <c r="J1346" s="22">
        <v>43662</v>
      </c>
      <c r="K1346" s="23">
        <v>0.57306712962963002</v>
      </c>
      <c r="L1346" s="22">
        <v>43662</v>
      </c>
      <c r="M1346" s="23">
        <v>0.57306712962963002</v>
      </c>
      <c r="N1346" s="24">
        <v>20</v>
      </c>
      <c r="O1346" s="21" t="s">
        <v>66</v>
      </c>
      <c r="P1346" s="24">
        <f>TotalMov[[#This Row],[Confirmed activ. 3 (ILE03)]]</f>
        <v>20</v>
      </c>
      <c r="Q1346" s="24">
        <v>20</v>
      </c>
      <c r="R1346" s="21" t="s">
        <v>66</v>
      </c>
      <c r="S1346" s="21" t="s">
        <v>72</v>
      </c>
    </row>
    <row r="1347" spans="1:19" x14ac:dyDescent="0.35">
      <c r="A1347" s="21">
        <v>1534635</v>
      </c>
      <c r="B1347" s="53">
        <v>411590</v>
      </c>
      <c r="C1347" s="21">
        <f>VLOOKUP(TotalMov[[#This Row],[Order]],'Total Mov by SS'!B:C,2,0)</f>
        <v>139</v>
      </c>
      <c r="D1347" s="21" t="s">
        <v>59</v>
      </c>
      <c r="E1347" s="21" t="s">
        <v>104</v>
      </c>
      <c r="F1347" s="21" t="s">
        <v>69</v>
      </c>
      <c r="G1347" s="21" t="s">
        <v>62</v>
      </c>
      <c r="H1347" s="21" t="s">
        <v>70</v>
      </c>
      <c r="I1347" s="21" t="s">
        <v>100</v>
      </c>
      <c r="J1347" s="22">
        <v>43662</v>
      </c>
      <c r="K1347" s="23">
        <v>0.57334490740740995</v>
      </c>
      <c r="L1347" s="22">
        <v>43662</v>
      </c>
      <c r="M1347" s="23">
        <v>0.57334490740740995</v>
      </c>
      <c r="N1347" s="24">
        <v>30</v>
      </c>
      <c r="O1347" s="21" t="s">
        <v>66</v>
      </c>
      <c r="P1347" s="24">
        <f>TotalMov[[#This Row],[Confirmed activ. 3 (ILE03)]]</f>
        <v>30</v>
      </c>
      <c r="Q1347" s="24">
        <v>30</v>
      </c>
      <c r="R1347" s="21" t="s">
        <v>66</v>
      </c>
      <c r="S1347" s="21" t="s">
        <v>72</v>
      </c>
    </row>
    <row r="1348" spans="1:19" x14ac:dyDescent="0.35">
      <c r="A1348" s="21">
        <v>1534635</v>
      </c>
      <c r="B1348" s="53">
        <v>411590</v>
      </c>
      <c r="C1348" s="21">
        <f>VLOOKUP(TotalMov[[#This Row],[Order]],'Total Mov by SS'!B:C,2,0)</f>
        <v>139</v>
      </c>
      <c r="D1348" s="21" t="s">
        <v>59</v>
      </c>
      <c r="E1348" s="21" t="s">
        <v>113</v>
      </c>
      <c r="F1348" s="21" t="s">
        <v>102</v>
      </c>
      <c r="G1348" s="21" t="s">
        <v>62</v>
      </c>
      <c r="H1348" s="21" t="s">
        <v>100</v>
      </c>
      <c r="I1348" s="21" t="s">
        <v>103</v>
      </c>
      <c r="J1348" s="22">
        <v>43662</v>
      </c>
      <c r="K1348" s="23">
        <v>0.57365740740741</v>
      </c>
      <c r="L1348" s="22">
        <v>43662</v>
      </c>
      <c r="M1348" s="23">
        <v>0.57365740740741</v>
      </c>
      <c r="N1348" s="24">
        <v>30</v>
      </c>
      <c r="O1348" s="21" t="s">
        <v>66</v>
      </c>
      <c r="P1348" s="24">
        <f>TotalMov[[#This Row],[Confirmed activ. 3 (ILE03)]]</f>
        <v>30</v>
      </c>
      <c r="Q1348" s="24">
        <v>30</v>
      </c>
      <c r="R1348" s="21" t="s">
        <v>66</v>
      </c>
      <c r="S1348" s="21" t="s">
        <v>72</v>
      </c>
    </row>
    <row r="1349" spans="1:19" x14ac:dyDescent="0.35">
      <c r="A1349" s="21">
        <v>1534635</v>
      </c>
      <c r="B1349" s="53">
        <v>411590</v>
      </c>
      <c r="C1349" s="21">
        <f>VLOOKUP(TotalMov[[#This Row],[Order]],'Total Mov by SS'!B:C,2,0)</f>
        <v>139</v>
      </c>
      <c r="D1349" s="21" t="s">
        <v>59</v>
      </c>
      <c r="E1349" s="21" t="s">
        <v>114</v>
      </c>
      <c r="F1349" s="21" t="s">
        <v>102</v>
      </c>
      <c r="G1349" s="21" t="s">
        <v>105</v>
      </c>
      <c r="H1349" s="21" t="s">
        <v>100</v>
      </c>
      <c r="I1349" s="21" t="s">
        <v>106</v>
      </c>
      <c r="J1349" s="22">
        <v>43662</v>
      </c>
      <c r="K1349" s="23">
        <v>0.60898148148148001</v>
      </c>
      <c r="L1349" s="22">
        <v>43662</v>
      </c>
      <c r="M1349" s="23">
        <v>0.60898148148148001</v>
      </c>
      <c r="N1349" s="24">
        <v>45</v>
      </c>
      <c r="O1349" s="21" t="s">
        <v>66</v>
      </c>
      <c r="P1349" s="24">
        <f>TotalMov[[#This Row],[Confirmed activ. 3 (ILE03)]]</f>
        <v>45</v>
      </c>
      <c r="Q1349" s="24">
        <v>45</v>
      </c>
      <c r="R1349" s="21" t="s">
        <v>66</v>
      </c>
      <c r="S1349" s="21" t="s">
        <v>72</v>
      </c>
    </row>
    <row r="1350" spans="1:19" x14ac:dyDescent="0.35">
      <c r="A1350" s="21">
        <v>1534635</v>
      </c>
      <c r="B1350" s="53">
        <v>411590</v>
      </c>
      <c r="C1350" s="21">
        <f>VLOOKUP(TotalMov[[#This Row],[Order]],'Total Mov by SS'!B:C,2,0)</f>
        <v>139</v>
      </c>
      <c r="D1350" s="21" t="s">
        <v>107</v>
      </c>
      <c r="E1350" s="21" t="s">
        <v>60</v>
      </c>
      <c r="F1350" s="21" t="s">
        <v>61</v>
      </c>
      <c r="G1350" s="21" t="s">
        <v>90</v>
      </c>
      <c r="H1350" s="21" t="s">
        <v>63</v>
      </c>
      <c r="I1350" s="21" t="s">
        <v>108</v>
      </c>
      <c r="J1350" s="22">
        <v>43655</v>
      </c>
      <c r="K1350" s="23">
        <v>0.32189814814814999</v>
      </c>
      <c r="L1350" s="22">
        <v>43655</v>
      </c>
      <c r="M1350" s="23">
        <v>0.74259259259259003</v>
      </c>
      <c r="N1350" s="25">
        <v>10.097</v>
      </c>
      <c r="O1350" s="21" t="s">
        <v>77</v>
      </c>
      <c r="P1350" s="24">
        <f>TotalMov[[#This Row],[Confirmed activ. 3 (ILE03)]]*60</f>
        <v>605.81999999999994</v>
      </c>
      <c r="Q1350" s="24">
        <v>1</v>
      </c>
      <c r="R1350" s="21" t="s">
        <v>66</v>
      </c>
      <c r="S1350" s="21" t="s">
        <v>67</v>
      </c>
    </row>
    <row r="1351" spans="1:19" x14ac:dyDescent="0.35">
      <c r="A1351" s="21">
        <v>1534635</v>
      </c>
      <c r="B1351" s="53">
        <v>411590</v>
      </c>
      <c r="C1351" s="21">
        <f>VLOOKUP(TotalMov[[#This Row],[Order]],'Total Mov by SS'!B:C,2,0)</f>
        <v>139</v>
      </c>
      <c r="D1351" s="21" t="s">
        <v>109</v>
      </c>
      <c r="E1351" s="21" t="s">
        <v>95</v>
      </c>
      <c r="F1351" s="21" t="s">
        <v>83</v>
      </c>
      <c r="G1351" s="21" t="s">
        <v>90</v>
      </c>
      <c r="H1351" s="21" t="s">
        <v>84</v>
      </c>
      <c r="I1351" s="21" t="s">
        <v>110</v>
      </c>
      <c r="J1351" s="22"/>
      <c r="K1351" s="23">
        <v>0</v>
      </c>
      <c r="L1351" s="22"/>
      <c r="M1351" s="23">
        <v>0</v>
      </c>
      <c r="N1351" s="25">
        <v>0</v>
      </c>
      <c r="O1351" s="21" t="s">
        <v>93</v>
      </c>
      <c r="P1351" s="24"/>
      <c r="Q1351" s="24">
        <v>5</v>
      </c>
      <c r="R1351" s="21" t="s">
        <v>66</v>
      </c>
      <c r="S1351" s="21" t="s">
        <v>94</v>
      </c>
    </row>
    <row r="1352" spans="1:19" x14ac:dyDescent="0.35">
      <c r="A1352" s="21">
        <v>1534636</v>
      </c>
      <c r="B1352" s="53">
        <v>411590</v>
      </c>
      <c r="C1352" s="21">
        <f>VLOOKUP(TotalMov[[#This Row],[Order]],'Total Mov by SS'!B:C,2,0)</f>
        <v>139</v>
      </c>
      <c r="D1352" s="21" t="s">
        <v>59</v>
      </c>
      <c r="E1352" s="21" t="s">
        <v>60</v>
      </c>
      <c r="F1352" s="21" t="s">
        <v>83</v>
      </c>
      <c r="G1352" s="21" t="s">
        <v>62</v>
      </c>
      <c r="H1352" s="21" t="s">
        <v>84</v>
      </c>
      <c r="I1352" s="21" t="s">
        <v>111</v>
      </c>
      <c r="J1352" s="22">
        <v>43643</v>
      </c>
      <c r="K1352" s="23">
        <v>0.83318287037036998</v>
      </c>
      <c r="L1352" s="22">
        <v>43644</v>
      </c>
      <c r="M1352" s="23">
        <v>0.12134259259259</v>
      </c>
      <c r="N1352" s="25">
        <v>101.1</v>
      </c>
      <c r="O1352" s="21" t="s">
        <v>66</v>
      </c>
      <c r="P1352" s="24">
        <f>TotalMov[[#This Row],[Confirmed activ. 3 (ILE03)]]</f>
        <v>101.1</v>
      </c>
      <c r="Q1352" s="24">
        <v>40</v>
      </c>
      <c r="R1352" s="21" t="s">
        <v>66</v>
      </c>
      <c r="S1352" s="21" t="s">
        <v>67</v>
      </c>
    </row>
    <row r="1353" spans="1:19" x14ac:dyDescent="0.35">
      <c r="A1353" s="21">
        <v>1534636</v>
      </c>
      <c r="B1353" s="53">
        <v>411590</v>
      </c>
      <c r="C1353" s="21">
        <f>VLOOKUP(TotalMov[[#This Row],[Order]],'Total Mov by SS'!B:C,2,0)</f>
        <v>139</v>
      </c>
      <c r="D1353" s="21" t="s">
        <v>59</v>
      </c>
      <c r="E1353" s="21" t="s">
        <v>68</v>
      </c>
      <c r="F1353" s="21" t="s">
        <v>61</v>
      </c>
      <c r="G1353" s="21" t="s">
        <v>62</v>
      </c>
      <c r="H1353" s="21" t="s">
        <v>63</v>
      </c>
      <c r="I1353" s="21" t="s">
        <v>64</v>
      </c>
      <c r="J1353" s="22">
        <v>43646</v>
      </c>
      <c r="K1353" s="23">
        <v>0.4419212962963</v>
      </c>
      <c r="L1353" s="22">
        <v>43646</v>
      </c>
      <c r="M1353" s="23">
        <v>0.44465277777778001</v>
      </c>
      <c r="N1353" s="25">
        <v>1.9670000000000001</v>
      </c>
      <c r="O1353" s="21" t="s">
        <v>66</v>
      </c>
      <c r="P1353" s="24">
        <f>TotalMov[[#This Row],[Confirmed activ. 3 (ILE03)]]</f>
        <v>1.9670000000000001</v>
      </c>
      <c r="Q1353" s="24">
        <v>15</v>
      </c>
      <c r="R1353" s="21" t="s">
        <v>66</v>
      </c>
      <c r="S1353" s="21" t="s">
        <v>67</v>
      </c>
    </row>
    <row r="1354" spans="1:19" x14ac:dyDescent="0.35">
      <c r="A1354" s="21">
        <v>1534636</v>
      </c>
      <c r="B1354" s="53">
        <v>411590</v>
      </c>
      <c r="C1354" s="21">
        <f>VLOOKUP(TotalMov[[#This Row],[Order]],'Total Mov by SS'!B:C,2,0)</f>
        <v>139</v>
      </c>
      <c r="D1354" s="21" t="s">
        <v>59</v>
      </c>
      <c r="E1354" s="21" t="s">
        <v>73</v>
      </c>
      <c r="F1354" s="21" t="s">
        <v>69</v>
      </c>
      <c r="G1354" s="21" t="s">
        <v>62</v>
      </c>
      <c r="H1354" s="21" t="s">
        <v>70</v>
      </c>
      <c r="I1354" s="21" t="s">
        <v>71</v>
      </c>
      <c r="J1354" s="22">
        <v>43646</v>
      </c>
      <c r="K1354" s="23">
        <v>0.51104166666666995</v>
      </c>
      <c r="L1354" s="22">
        <v>43646</v>
      </c>
      <c r="M1354" s="23">
        <v>0.51104166666666995</v>
      </c>
      <c r="N1354" s="24">
        <v>20</v>
      </c>
      <c r="O1354" s="21" t="s">
        <v>66</v>
      </c>
      <c r="P1354" s="24">
        <f>TotalMov[[#This Row],[Confirmed activ. 3 (ILE03)]]</f>
        <v>20</v>
      </c>
      <c r="Q1354" s="24">
        <v>20</v>
      </c>
      <c r="R1354" s="21" t="s">
        <v>66</v>
      </c>
      <c r="S1354" s="21" t="s">
        <v>72</v>
      </c>
    </row>
    <row r="1355" spans="1:19" x14ac:dyDescent="0.35">
      <c r="A1355" s="21">
        <v>1534636</v>
      </c>
      <c r="B1355" s="53">
        <v>411590</v>
      </c>
      <c r="C1355" s="21">
        <f>VLOOKUP(TotalMov[[#This Row],[Order]],'Total Mov by SS'!B:C,2,0)</f>
        <v>139</v>
      </c>
      <c r="D1355" s="21" t="s">
        <v>59</v>
      </c>
      <c r="E1355" s="21" t="s">
        <v>75</v>
      </c>
      <c r="F1355" s="21" t="s">
        <v>61</v>
      </c>
      <c r="G1355" s="21" t="s">
        <v>62</v>
      </c>
      <c r="H1355" s="21" t="s">
        <v>63</v>
      </c>
      <c r="I1355" s="21" t="s">
        <v>74</v>
      </c>
      <c r="J1355" s="22">
        <v>43646</v>
      </c>
      <c r="K1355" s="23">
        <v>0.53561342592592998</v>
      </c>
      <c r="L1355" s="22">
        <v>43646</v>
      </c>
      <c r="M1355" s="23">
        <v>0.74849537037036995</v>
      </c>
      <c r="N1355" s="25">
        <v>5.109</v>
      </c>
      <c r="O1355" s="21" t="s">
        <v>77</v>
      </c>
      <c r="P1355" s="24">
        <f>TotalMov[[#This Row],[Confirmed activ. 3 (ILE03)]]*60</f>
        <v>306.54000000000002</v>
      </c>
      <c r="Q1355" s="24">
        <v>350</v>
      </c>
      <c r="R1355" s="21" t="s">
        <v>66</v>
      </c>
      <c r="S1355" s="21" t="s">
        <v>67</v>
      </c>
    </row>
    <row r="1356" spans="1:19" x14ac:dyDescent="0.35">
      <c r="A1356" s="21">
        <v>1534636</v>
      </c>
      <c r="B1356" s="53">
        <v>411590</v>
      </c>
      <c r="C1356" s="21">
        <f>VLOOKUP(TotalMov[[#This Row],[Order]],'Total Mov by SS'!B:C,2,0)</f>
        <v>139</v>
      </c>
      <c r="D1356" s="21" t="s">
        <v>59</v>
      </c>
      <c r="E1356" s="21" t="s">
        <v>78</v>
      </c>
      <c r="F1356" s="21" t="s">
        <v>61</v>
      </c>
      <c r="G1356" s="21" t="s">
        <v>62</v>
      </c>
      <c r="H1356" s="21" t="s">
        <v>63</v>
      </c>
      <c r="I1356" s="21" t="s">
        <v>76</v>
      </c>
      <c r="J1356" s="22">
        <v>43647</v>
      </c>
      <c r="K1356" s="23">
        <v>0.31159722222222003</v>
      </c>
      <c r="L1356" s="22">
        <v>43650</v>
      </c>
      <c r="M1356" s="23">
        <v>0.66550925925925997</v>
      </c>
      <c r="N1356" s="25">
        <v>39.996000000000002</v>
      </c>
      <c r="O1356" s="21" t="s">
        <v>77</v>
      </c>
      <c r="P1356" s="24">
        <f>TotalMov[[#This Row],[Confirmed activ. 3 (ILE03)]]*60</f>
        <v>2399.7600000000002</v>
      </c>
      <c r="Q1356" s="24">
        <v>1020</v>
      </c>
      <c r="R1356" s="21" t="s">
        <v>66</v>
      </c>
      <c r="S1356" s="21" t="s">
        <v>67</v>
      </c>
    </row>
    <row r="1357" spans="1:19" x14ac:dyDescent="0.35">
      <c r="A1357" s="21">
        <v>1534636</v>
      </c>
      <c r="B1357" s="53">
        <v>411590</v>
      </c>
      <c r="C1357" s="21">
        <f>VLOOKUP(TotalMov[[#This Row],[Order]],'Total Mov by SS'!B:C,2,0)</f>
        <v>139</v>
      </c>
      <c r="D1357" s="21" t="s">
        <v>59</v>
      </c>
      <c r="E1357" s="21" t="s">
        <v>80</v>
      </c>
      <c r="F1357" s="21" t="s">
        <v>61</v>
      </c>
      <c r="G1357" s="21" t="s">
        <v>62</v>
      </c>
      <c r="H1357" s="21" t="s">
        <v>63</v>
      </c>
      <c r="I1357" s="21" t="s">
        <v>112</v>
      </c>
      <c r="J1357" s="22">
        <v>43653</v>
      </c>
      <c r="K1357" s="23">
        <v>0.31005787037037003</v>
      </c>
      <c r="L1357" s="22">
        <v>43653</v>
      </c>
      <c r="M1357" s="23">
        <v>0.33750000000000002</v>
      </c>
      <c r="N1357" s="25">
        <v>39.517000000000003</v>
      </c>
      <c r="O1357" s="21" t="s">
        <v>66</v>
      </c>
      <c r="P1357" s="24">
        <f>TotalMov[[#This Row],[Confirmed activ. 3 (ILE03)]]</f>
        <v>39.517000000000003</v>
      </c>
      <c r="Q1357" s="24">
        <v>50</v>
      </c>
      <c r="R1357" s="21" t="s">
        <v>66</v>
      </c>
      <c r="S1357" s="21" t="s">
        <v>67</v>
      </c>
    </row>
    <row r="1358" spans="1:19" x14ac:dyDescent="0.35">
      <c r="A1358" s="21">
        <v>1534636</v>
      </c>
      <c r="B1358" s="53">
        <v>411590</v>
      </c>
      <c r="C1358" s="21">
        <f>VLOOKUP(TotalMov[[#This Row],[Order]],'Total Mov by SS'!B:C,2,0)</f>
        <v>139</v>
      </c>
      <c r="D1358" s="21" t="s">
        <v>59</v>
      </c>
      <c r="E1358" s="21" t="s">
        <v>82</v>
      </c>
      <c r="F1358" s="21" t="s">
        <v>89</v>
      </c>
      <c r="G1358" s="21" t="s">
        <v>90</v>
      </c>
      <c r="H1358" s="21" t="s">
        <v>91</v>
      </c>
      <c r="I1358" s="21" t="s">
        <v>92</v>
      </c>
      <c r="J1358" s="22"/>
      <c r="K1358" s="23">
        <v>0</v>
      </c>
      <c r="L1358" s="22"/>
      <c r="M1358" s="23">
        <v>0</v>
      </c>
      <c r="N1358" s="25">
        <v>0</v>
      </c>
      <c r="O1358" s="21" t="s">
        <v>93</v>
      </c>
      <c r="P1358" s="24"/>
      <c r="Q1358" s="24">
        <v>0</v>
      </c>
      <c r="R1358" s="21" t="s">
        <v>66</v>
      </c>
      <c r="S1358" s="21" t="s">
        <v>94</v>
      </c>
    </row>
    <row r="1359" spans="1:19" x14ac:dyDescent="0.35">
      <c r="A1359" s="21">
        <v>1534636</v>
      </c>
      <c r="B1359" s="53">
        <v>411590</v>
      </c>
      <c r="C1359" s="21">
        <f>VLOOKUP(TotalMov[[#This Row],[Order]],'Total Mov by SS'!B:C,2,0)</f>
        <v>139</v>
      </c>
      <c r="D1359" s="21" t="s">
        <v>59</v>
      </c>
      <c r="E1359" s="21" t="s">
        <v>85</v>
      </c>
      <c r="F1359" s="21" t="s">
        <v>69</v>
      </c>
      <c r="G1359" s="21" t="s">
        <v>62</v>
      </c>
      <c r="H1359" s="21" t="s">
        <v>70</v>
      </c>
      <c r="I1359" s="21" t="s">
        <v>79</v>
      </c>
      <c r="J1359" s="22">
        <v>43653</v>
      </c>
      <c r="K1359" s="23">
        <v>0.39023148148148001</v>
      </c>
      <c r="L1359" s="22">
        <v>43653</v>
      </c>
      <c r="M1359" s="23">
        <v>0.39023148148148001</v>
      </c>
      <c r="N1359" s="24">
        <v>20</v>
      </c>
      <c r="O1359" s="21" t="s">
        <v>66</v>
      </c>
      <c r="P1359" s="24">
        <f>TotalMov[[#This Row],[Confirmed activ. 3 (ILE03)]]</f>
        <v>20</v>
      </c>
      <c r="Q1359" s="24">
        <v>20</v>
      </c>
      <c r="R1359" s="21" t="s">
        <v>66</v>
      </c>
      <c r="S1359" s="21" t="s">
        <v>72</v>
      </c>
    </row>
    <row r="1360" spans="1:19" x14ac:dyDescent="0.35">
      <c r="A1360" s="21">
        <v>1534636</v>
      </c>
      <c r="B1360" s="53">
        <v>411590</v>
      </c>
      <c r="C1360" s="21">
        <f>VLOOKUP(TotalMov[[#This Row],[Order]],'Total Mov by SS'!B:C,2,0)</f>
        <v>139</v>
      </c>
      <c r="D1360" s="21" t="s">
        <v>59</v>
      </c>
      <c r="E1360" s="21" t="s">
        <v>88</v>
      </c>
      <c r="F1360" s="21" t="s">
        <v>69</v>
      </c>
      <c r="G1360" s="21" t="s">
        <v>62</v>
      </c>
      <c r="H1360" s="21" t="s">
        <v>70</v>
      </c>
      <c r="I1360" s="21" t="s">
        <v>81</v>
      </c>
      <c r="J1360" s="22">
        <v>43653</v>
      </c>
      <c r="K1360" s="23">
        <v>0.39031250000000001</v>
      </c>
      <c r="L1360" s="22">
        <v>43653</v>
      </c>
      <c r="M1360" s="23">
        <v>0.39031250000000001</v>
      </c>
      <c r="N1360" s="24">
        <v>20</v>
      </c>
      <c r="O1360" s="21" t="s">
        <v>66</v>
      </c>
      <c r="P1360" s="24">
        <f>TotalMov[[#This Row],[Confirmed activ. 3 (ILE03)]]</f>
        <v>20</v>
      </c>
      <c r="Q1360" s="24">
        <v>20</v>
      </c>
      <c r="R1360" s="21" t="s">
        <v>66</v>
      </c>
      <c r="S1360" s="21" t="s">
        <v>72</v>
      </c>
    </row>
    <row r="1361" spans="1:19" x14ac:dyDescent="0.35">
      <c r="A1361" s="21">
        <v>1534636</v>
      </c>
      <c r="B1361" s="53">
        <v>411590</v>
      </c>
      <c r="C1361" s="21">
        <f>VLOOKUP(TotalMov[[#This Row],[Order]],'Total Mov by SS'!B:C,2,0)</f>
        <v>139</v>
      </c>
      <c r="D1361" s="21" t="s">
        <v>59</v>
      </c>
      <c r="E1361" s="21" t="s">
        <v>95</v>
      </c>
      <c r="F1361" s="21" t="s">
        <v>83</v>
      </c>
      <c r="G1361" s="21" t="s">
        <v>62</v>
      </c>
      <c r="H1361" s="21" t="s">
        <v>84</v>
      </c>
      <c r="I1361" s="21" t="s">
        <v>84</v>
      </c>
      <c r="J1361" s="22">
        <v>43653</v>
      </c>
      <c r="K1361" s="23">
        <v>0.51314814814815002</v>
      </c>
      <c r="L1361" s="22">
        <v>43654</v>
      </c>
      <c r="M1361" s="23">
        <v>9.4988425925930001E-2</v>
      </c>
      <c r="N1361" s="25">
        <v>7.6619999999999999</v>
      </c>
      <c r="O1361" s="21" t="s">
        <v>77</v>
      </c>
      <c r="P1361" s="24">
        <f>TotalMov[[#This Row],[Confirmed activ. 3 (ILE03)]]*60</f>
        <v>459.71999999999997</v>
      </c>
      <c r="Q1361" s="24">
        <v>450</v>
      </c>
      <c r="R1361" s="21" t="s">
        <v>66</v>
      </c>
      <c r="S1361" s="21" t="s">
        <v>67</v>
      </c>
    </row>
    <row r="1362" spans="1:19" x14ac:dyDescent="0.35">
      <c r="A1362" s="21">
        <v>1534636</v>
      </c>
      <c r="B1362" s="53">
        <v>411590</v>
      </c>
      <c r="C1362" s="21">
        <f>VLOOKUP(TotalMov[[#This Row],[Order]],'Total Mov by SS'!B:C,2,0)</f>
        <v>139</v>
      </c>
      <c r="D1362" s="21" t="s">
        <v>59</v>
      </c>
      <c r="E1362" s="21" t="s">
        <v>97</v>
      </c>
      <c r="F1362" s="21" t="s">
        <v>86</v>
      </c>
      <c r="G1362" s="21" t="s">
        <v>62</v>
      </c>
      <c r="H1362" s="21" t="s">
        <v>87</v>
      </c>
      <c r="I1362" s="21" t="s">
        <v>87</v>
      </c>
      <c r="J1362" s="22">
        <v>43660</v>
      </c>
      <c r="K1362" s="23">
        <v>0.58936342592593005</v>
      </c>
      <c r="L1362" s="22">
        <v>43660</v>
      </c>
      <c r="M1362" s="23">
        <v>0.58936342592593005</v>
      </c>
      <c r="N1362" s="24">
        <v>20</v>
      </c>
      <c r="O1362" s="21" t="s">
        <v>66</v>
      </c>
      <c r="P1362" s="24">
        <f>TotalMov[[#This Row],[Confirmed activ. 3 (ILE03)]]</f>
        <v>20</v>
      </c>
      <c r="Q1362" s="24">
        <v>20</v>
      </c>
      <c r="R1362" s="21" t="s">
        <v>66</v>
      </c>
      <c r="S1362" s="21" t="s">
        <v>72</v>
      </c>
    </row>
    <row r="1363" spans="1:19" x14ac:dyDescent="0.35">
      <c r="A1363" s="21">
        <v>1534636</v>
      </c>
      <c r="B1363" s="53">
        <v>411590</v>
      </c>
      <c r="C1363" s="21">
        <f>VLOOKUP(TotalMov[[#This Row],[Order]],'Total Mov by SS'!B:C,2,0)</f>
        <v>139</v>
      </c>
      <c r="D1363" s="21" t="s">
        <v>59</v>
      </c>
      <c r="E1363" s="21" t="s">
        <v>99</v>
      </c>
      <c r="F1363" s="21" t="s">
        <v>61</v>
      </c>
      <c r="G1363" s="21" t="s">
        <v>62</v>
      </c>
      <c r="H1363" s="21" t="s">
        <v>63</v>
      </c>
      <c r="I1363" s="21" t="s">
        <v>96</v>
      </c>
      <c r="J1363" s="22">
        <v>43660</v>
      </c>
      <c r="K1363" s="23">
        <v>0.59175925925925998</v>
      </c>
      <c r="L1363" s="22">
        <v>43660</v>
      </c>
      <c r="M1363" s="23">
        <v>0.6484375</v>
      </c>
      <c r="N1363" s="25">
        <v>40.817</v>
      </c>
      <c r="O1363" s="21" t="s">
        <v>66</v>
      </c>
      <c r="P1363" s="24">
        <f>TotalMov[[#This Row],[Confirmed activ. 3 (ILE03)]]</f>
        <v>40.817</v>
      </c>
      <c r="Q1363" s="24">
        <v>100</v>
      </c>
      <c r="R1363" s="21" t="s">
        <v>66</v>
      </c>
      <c r="S1363" s="21" t="s">
        <v>67</v>
      </c>
    </row>
    <row r="1364" spans="1:19" x14ac:dyDescent="0.35">
      <c r="A1364" s="21">
        <v>1534636</v>
      </c>
      <c r="B1364" s="53">
        <v>411590</v>
      </c>
      <c r="C1364" s="21">
        <f>VLOOKUP(TotalMov[[#This Row],[Order]],'Total Mov by SS'!B:C,2,0)</f>
        <v>139</v>
      </c>
      <c r="D1364" s="21" t="s">
        <v>59</v>
      </c>
      <c r="E1364" s="21" t="s">
        <v>101</v>
      </c>
      <c r="F1364" s="21" t="s">
        <v>69</v>
      </c>
      <c r="G1364" s="21" t="s">
        <v>62</v>
      </c>
      <c r="H1364" s="21" t="s">
        <v>70</v>
      </c>
      <c r="I1364" s="21" t="s">
        <v>98</v>
      </c>
      <c r="J1364" s="22">
        <v>43662</v>
      </c>
      <c r="K1364" s="23">
        <v>0.67653935185184999</v>
      </c>
      <c r="L1364" s="22">
        <v>43662</v>
      </c>
      <c r="M1364" s="23">
        <v>0.67653935185184999</v>
      </c>
      <c r="N1364" s="24">
        <v>20</v>
      </c>
      <c r="O1364" s="21" t="s">
        <v>66</v>
      </c>
      <c r="P1364" s="24">
        <f>TotalMov[[#This Row],[Confirmed activ. 3 (ILE03)]]</f>
        <v>20</v>
      </c>
      <c r="Q1364" s="24">
        <v>20</v>
      </c>
      <c r="R1364" s="21" t="s">
        <v>66</v>
      </c>
      <c r="S1364" s="21" t="s">
        <v>72</v>
      </c>
    </row>
    <row r="1365" spans="1:19" x14ac:dyDescent="0.35">
      <c r="A1365" s="21">
        <v>1534636</v>
      </c>
      <c r="B1365" s="53">
        <v>411590</v>
      </c>
      <c r="C1365" s="21">
        <f>VLOOKUP(TotalMov[[#This Row],[Order]],'Total Mov by SS'!B:C,2,0)</f>
        <v>139</v>
      </c>
      <c r="D1365" s="21" t="s">
        <v>59</v>
      </c>
      <c r="E1365" s="21" t="s">
        <v>104</v>
      </c>
      <c r="F1365" s="21" t="s">
        <v>69</v>
      </c>
      <c r="G1365" s="21" t="s">
        <v>62</v>
      </c>
      <c r="H1365" s="21" t="s">
        <v>70</v>
      </c>
      <c r="I1365" s="21" t="s">
        <v>100</v>
      </c>
      <c r="J1365" s="22">
        <v>43662</v>
      </c>
      <c r="K1365" s="23">
        <v>0.67672453703704005</v>
      </c>
      <c r="L1365" s="22">
        <v>43662</v>
      </c>
      <c r="M1365" s="23">
        <v>0.67672453703704005</v>
      </c>
      <c r="N1365" s="24">
        <v>30</v>
      </c>
      <c r="O1365" s="21" t="s">
        <v>66</v>
      </c>
      <c r="P1365" s="24">
        <f>TotalMov[[#This Row],[Confirmed activ. 3 (ILE03)]]</f>
        <v>30</v>
      </c>
      <c r="Q1365" s="24">
        <v>30</v>
      </c>
      <c r="R1365" s="21" t="s">
        <v>66</v>
      </c>
      <c r="S1365" s="21" t="s">
        <v>72</v>
      </c>
    </row>
    <row r="1366" spans="1:19" x14ac:dyDescent="0.35">
      <c r="A1366" s="21">
        <v>1534636</v>
      </c>
      <c r="B1366" s="53">
        <v>411590</v>
      </c>
      <c r="C1366" s="21">
        <f>VLOOKUP(TotalMov[[#This Row],[Order]],'Total Mov by SS'!B:C,2,0)</f>
        <v>139</v>
      </c>
      <c r="D1366" s="21" t="s">
        <v>59</v>
      </c>
      <c r="E1366" s="21" t="s">
        <v>113</v>
      </c>
      <c r="F1366" s="21" t="s">
        <v>102</v>
      </c>
      <c r="G1366" s="21" t="s">
        <v>62</v>
      </c>
      <c r="H1366" s="21" t="s">
        <v>100</v>
      </c>
      <c r="I1366" s="21" t="s">
        <v>103</v>
      </c>
      <c r="J1366" s="22">
        <v>43662</v>
      </c>
      <c r="K1366" s="23">
        <v>0.67690972222222001</v>
      </c>
      <c r="L1366" s="22">
        <v>43662</v>
      </c>
      <c r="M1366" s="23">
        <v>0.67690972222222001</v>
      </c>
      <c r="N1366" s="24">
        <v>30</v>
      </c>
      <c r="O1366" s="21" t="s">
        <v>66</v>
      </c>
      <c r="P1366" s="24">
        <f>TotalMov[[#This Row],[Confirmed activ. 3 (ILE03)]]</f>
        <v>30</v>
      </c>
      <c r="Q1366" s="24">
        <v>30</v>
      </c>
      <c r="R1366" s="21" t="s">
        <v>66</v>
      </c>
      <c r="S1366" s="21" t="s">
        <v>72</v>
      </c>
    </row>
    <row r="1367" spans="1:19" x14ac:dyDescent="0.35">
      <c r="A1367" s="21">
        <v>1534636</v>
      </c>
      <c r="B1367" s="53">
        <v>411590</v>
      </c>
      <c r="C1367" s="21">
        <f>VLOOKUP(TotalMov[[#This Row],[Order]],'Total Mov by SS'!B:C,2,0)</f>
        <v>139</v>
      </c>
      <c r="D1367" s="21" t="s">
        <v>59</v>
      </c>
      <c r="E1367" s="21" t="s">
        <v>114</v>
      </c>
      <c r="F1367" s="21" t="s">
        <v>102</v>
      </c>
      <c r="G1367" s="21" t="s">
        <v>105</v>
      </c>
      <c r="H1367" s="21" t="s">
        <v>100</v>
      </c>
      <c r="I1367" s="21" t="s">
        <v>106</v>
      </c>
      <c r="J1367" s="22">
        <v>43662</v>
      </c>
      <c r="K1367" s="23">
        <v>0.68130787037036999</v>
      </c>
      <c r="L1367" s="22">
        <v>43662</v>
      </c>
      <c r="M1367" s="23">
        <v>0.68130787037036999</v>
      </c>
      <c r="N1367" s="24">
        <v>45</v>
      </c>
      <c r="O1367" s="21" t="s">
        <v>66</v>
      </c>
      <c r="P1367" s="24">
        <f>TotalMov[[#This Row],[Confirmed activ. 3 (ILE03)]]</f>
        <v>45</v>
      </c>
      <c r="Q1367" s="24">
        <v>45</v>
      </c>
      <c r="R1367" s="21" t="s">
        <v>66</v>
      </c>
      <c r="S1367" s="21" t="s">
        <v>72</v>
      </c>
    </row>
    <row r="1368" spans="1:19" x14ac:dyDescent="0.35">
      <c r="A1368" s="21">
        <v>1534636</v>
      </c>
      <c r="B1368" s="53">
        <v>411590</v>
      </c>
      <c r="C1368" s="21">
        <f>VLOOKUP(TotalMov[[#This Row],[Order]],'Total Mov by SS'!B:C,2,0)</f>
        <v>139</v>
      </c>
      <c r="D1368" s="21" t="s">
        <v>107</v>
      </c>
      <c r="E1368" s="21" t="s">
        <v>60</v>
      </c>
      <c r="F1368" s="21" t="s">
        <v>61</v>
      </c>
      <c r="G1368" s="21" t="s">
        <v>90</v>
      </c>
      <c r="H1368" s="21" t="s">
        <v>63</v>
      </c>
      <c r="I1368" s="21" t="s">
        <v>108</v>
      </c>
      <c r="J1368" s="22">
        <v>43657</v>
      </c>
      <c r="K1368" s="23">
        <v>0.34002314814814999</v>
      </c>
      <c r="L1368" s="22">
        <v>43660</v>
      </c>
      <c r="M1368" s="23">
        <v>0.65781250000000002</v>
      </c>
      <c r="N1368" s="25">
        <v>27.533000000000001</v>
      </c>
      <c r="O1368" s="21" t="s">
        <v>77</v>
      </c>
      <c r="P1368" s="24">
        <f>TotalMov[[#This Row],[Confirmed activ. 3 (ILE03)]]*60</f>
        <v>1651.98</v>
      </c>
      <c r="Q1368" s="24">
        <v>1</v>
      </c>
      <c r="R1368" s="21" t="s">
        <v>66</v>
      </c>
      <c r="S1368" s="21" t="s">
        <v>67</v>
      </c>
    </row>
    <row r="1369" spans="1:19" x14ac:dyDescent="0.35">
      <c r="A1369" s="21">
        <v>1534636</v>
      </c>
      <c r="B1369" s="53">
        <v>411590</v>
      </c>
      <c r="C1369" s="21">
        <f>VLOOKUP(TotalMov[[#This Row],[Order]],'Total Mov by SS'!B:C,2,0)</f>
        <v>139</v>
      </c>
      <c r="D1369" s="21" t="s">
        <v>109</v>
      </c>
      <c r="E1369" s="21" t="s">
        <v>95</v>
      </c>
      <c r="F1369" s="21" t="s">
        <v>83</v>
      </c>
      <c r="G1369" s="21" t="s">
        <v>90</v>
      </c>
      <c r="H1369" s="21" t="s">
        <v>84</v>
      </c>
      <c r="I1369" s="21" t="s">
        <v>110</v>
      </c>
      <c r="J1369" s="22"/>
      <c r="K1369" s="23">
        <v>0</v>
      </c>
      <c r="L1369" s="22"/>
      <c r="M1369" s="23">
        <v>0</v>
      </c>
      <c r="N1369" s="25">
        <v>0</v>
      </c>
      <c r="O1369" s="21" t="s">
        <v>93</v>
      </c>
      <c r="P1369" s="24"/>
      <c r="Q1369" s="24">
        <v>5</v>
      </c>
      <c r="R1369" s="21" t="s">
        <v>66</v>
      </c>
      <c r="S1369" s="21" t="s">
        <v>94</v>
      </c>
    </row>
    <row r="1370" spans="1:19" x14ac:dyDescent="0.35">
      <c r="A1370" s="21">
        <v>1534637</v>
      </c>
      <c r="B1370" s="53">
        <v>411590</v>
      </c>
      <c r="C1370" s="21">
        <f>VLOOKUP(TotalMov[[#This Row],[Order]],'Total Mov by SS'!B:C,2,0)</f>
        <v>133</v>
      </c>
      <c r="D1370" s="21" t="s">
        <v>59</v>
      </c>
      <c r="E1370" s="21" t="s">
        <v>60</v>
      </c>
      <c r="F1370" s="21" t="s">
        <v>83</v>
      </c>
      <c r="G1370" s="21" t="s">
        <v>62</v>
      </c>
      <c r="H1370" s="21" t="s">
        <v>84</v>
      </c>
      <c r="I1370" s="21" t="s">
        <v>111</v>
      </c>
      <c r="J1370" s="22">
        <v>43642</v>
      </c>
      <c r="K1370" s="23">
        <v>0.84817129629629995</v>
      </c>
      <c r="L1370" s="22">
        <v>43643</v>
      </c>
      <c r="M1370" s="23">
        <v>6.2986111111109994E-2</v>
      </c>
      <c r="N1370" s="25">
        <v>83.132999999999996</v>
      </c>
      <c r="O1370" s="21" t="s">
        <v>66</v>
      </c>
      <c r="P1370" s="24">
        <f>TotalMov[[#This Row],[Confirmed activ. 3 (ILE03)]]</f>
        <v>83.132999999999996</v>
      </c>
      <c r="Q1370" s="24">
        <v>40</v>
      </c>
      <c r="R1370" s="21" t="s">
        <v>66</v>
      </c>
      <c r="S1370" s="21" t="s">
        <v>67</v>
      </c>
    </row>
    <row r="1371" spans="1:19" x14ac:dyDescent="0.35">
      <c r="A1371" s="21">
        <v>1534637</v>
      </c>
      <c r="B1371" s="53">
        <v>411590</v>
      </c>
      <c r="C1371" s="21">
        <f>VLOOKUP(TotalMov[[#This Row],[Order]],'Total Mov by SS'!B:C,2,0)</f>
        <v>133</v>
      </c>
      <c r="D1371" s="21" t="s">
        <v>59</v>
      </c>
      <c r="E1371" s="21" t="s">
        <v>68</v>
      </c>
      <c r="F1371" s="21" t="s">
        <v>61</v>
      </c>
      <c r="G1371" s="21" t="s">
        <v>62</v>
      </c>
      <c r="H1371" s="21" t="s">
        <v>63</v>
      </c>
      <c r="I1371" s="21" t="s">
        <v>64</v>
      </c>
      <c r="J1371" s="22">
        <v>43643</v>
      </c>
      <c r="K1371" s="23">
        <v>0.46085648148148001</v>
      </c>
      <c r="L1371" s="22">
        <v>43643</v>
      </c>
      <c r="M1371" s="23">
        <v>0.46810185185184999</v>
      </c>
      <c r="N1371" s="25">
        <v>3.5670000000000002</v>
      </c>
      <c r="O1371" s="21" t="s">
        <v>66</v>
      </c>
      <c r="P1371" s="24">
        <f>TotalMov[[#This Row],[Confirmed activ. 3 (ILE03)]]</f>
        <v>3.5670000000000002</v>
      </c>
      <c r="Q1371" s="24">
        <v>15</v>
      </c>
      <c r="R1371" s="21" t="s">
        <v>66</v>
      </c>
      <c r="S1371" s="21" t="s">
        <v>67</v>
      </c>
    </row>
    <row r="1372" spans="1:19" x14ac:dyDescent="0.35">
      <c r="A1372" s="21">
        <v>1534637</v>
      </c>
      <c r="B1372" s="53">
        <v>411590</v>
      </c>
      <c r="C1372" s="21">
        <f>VLOOKUP(TotalMov[[#This Row],[Order]],'Total Mov by SS'!B:C,2,0)</f>
        <v>133</v>
      </c>
      <c r="D1372" s="21" t="s">
        <v>59</v>
      </c>
      <c r="E1372" s="21" t="s">
        <v>73</v>
      </c>
      <c r="F1372" s="21" t="s">
        <v>69</v>
      </c>
      <c r="G1372" s="21" t="s">
        <v>62</v>
      </c>
      <c r="H1372" s="21" t="s">
        <v>70</v>
      </c>
      <c r="I1372" s="21" t="s">
        <v>71</v>
      </c>
      <c r="J1372" s="22">
        <v>43643</v>
      </c>
      <c r="K1372" s="23">
        <v>0.51068287037036997</v>
      </c>
      <c r="L1372" s="22">
        <v>43643</v>
      </c>
      <c r="M1372" s="23">
        <v>0.51068287037036997</v>
      </c>
      <c r="N1372" s="24">
        <v>20</v>
      </c>
      <c r="O1372" s="21" t="s">
        <v>66</v>
      </c>
      <c r="P1372" s="24">
        <f>TotalMov[[#This Row],[Confirmed activ. 3 (ILE03)]]</f>
        <v>20</v>
      </c>
      <c r="Q1372" s="24">
        <v>20</v>
      </c>
      <c r="R1372" s="21" t="s">
        <v>66</v>
      </c>
      <c r="S1372" s="21" t="s">
        <v>72</v>
      </c>
    </row>
    <row r="1373" spans="1:19" x14ac:dyDescent="0.35">
      <c r="A1373" s="21">
        <v>1534637</v>
      </c>
      <c r="B1373" s="53">
        <v>411590</v>
      </c>
      <c r="C1373" s="21">
        <f>VLOOKUP(TotalMov[[#This Row],[Order]],'Total Mov by SS'!B:C,2,0)</f>
        <v>133</v>
      </c>
      <c r="D1373" s="21" t="s">
        <v>59</v>
      </c>
      <c r="E1373" s="21" t="s">
        <v>75</v>
      </c>
      <c r="F1373" s="21" t="s">
        <v>61</v>
      </c>
      <c r="G1373" s="21" t="s">
        <v>62</v>
      </c>
      <c r="H1373" s="21" t="s">
        <v>63</v>
      </c>
      <c r="I1373" s="21" t="s">
        <v>74</v>
      </c>
      <c r="J1373" s="22">
        <v>43646</v>
      </c>
      <c r="K1373" s="23">
        <v>0.32047453703703999</v>
      </c>
      <c r="L1373" s="22">
        <v>43646</v>
      </c>
      <c r="M1373" s="23">
        <v>0.46740740740740999</v>
      </c>
      <c r="N1373" s="25">
        <v>3.5259999999999998</v>
      </c>
      <c r="O1373" s="21" t="s">
        <v>77</v>
      </c>
      <c r="P1373" s="24">
        <f>TotalMov[[#This Row],[Confirmed activ. 3 (ILE03)]]*60</f>
        <v>211.56</v>
      </c>
      <c r="Q1373" s="24">
        <v>290</v>
      </c>
      <c r="R1373" s="21" t="s">
        <v>66</v>
      </c>
      <c r="S1373" s="21" t="s">
        <v>67</v>
      </c>
    </row>
    <row r="1374" spans="1:19" x14ac:dyDescent="0.35">
      <c r="A1374" s="21">
        <v>1534637</v>
      </c>
      <c r="B1374" s="53">
        <v>411590</v>
      </c>
      <c r="C1374" s="21">
        <f>VLOOKUP(TotalMov[[#This Row],[Order]],'Total Mov by SS'!B:C,2,0)</f>
        <v>133</v>
      </c>
      <c r="D1374" s="21" t="s">
        <v>59</v>
      </c>
      <c r="E1374" s="21" t="s">
        <v>78</v>
      </c>
      <c r="F1374" s="21" t="s">
        <v>61</v>
      </c>
      <c r="G1374" s="21" t="s">
        <v>62</v>
      </c>
      <c r="H1374" s="21" t="s">
        <v>63</v>
      </c>
      <c r="I1374" s="21" t="s">
        <v>76</v>
      </c>
      <c r="J1374" s="22">
        <v>43647</v>
      </c>
      <c r="K1374" s="23">
        <v>0.31909722222221998</v>
      </c>
      <c r="L1374" s="22">
        <v>43650</v>
      </c>
      <c r="M1374" s="23">
        <v>0.65812499999999996</v>
      </c>
      <c r="N1374" s="25">
        <v>28.448</v>
      </c>
      <c r="O1374" s="21" t="s">
        <v>77</v>
      </c>
      <c r="P1374" s="24">
        <f>TotalMov[[#This Row],[Confirmed activ. 3 (ILE03)]]*60</f>
        <v>1706.88</v>
      </c>
      <c r="Q1374" s="24">
        <v>1040</v>
      </c>
      <c r="R1374" s="21" t="s">
        <v>66</v>
      </c>
      <c r="S1374" s="21" t="s">
        <v>67</v>
      </c>
    </row>
    <row r="1375" spans="1:19" x14ac:dyDescent="0.35">
      <c r="A1375" s="21">
        <v>1534637</v>
      </c>
      <c r="B1375" s="53">
        <v>411590</v>
      </c>
      <c r="C1375" s="21">
        <f>VLOOKUP(TotalMov[[#This Row],[Order]],'Total Mov by SS'!B:C,2,0)</f>
        <v>133</v>
      </c>
      <c r="D1375" s="21" t="s">
        <v>59</v>
      </c>
      <c r="E1375" s="21" t="s">
        <v>80</v>
      </c>
      <c r="F1375" s="21" t="s">
        <v>61</v>
      </c>
      <c r="G1375" s="21" t="s">
        <v>62</v>
      </c>
      <c r="H1375" s="21" t="s">
        <v>63</v>
      </c>
      <c r="I1375" s="21" t="s">
        <v>112</v>
      </c>
      <c r="J1375" s="22">
        <v>43653</v>
      </c>
      <c r="K1375" s="23">
        <v>0.3125</v>
      </c>
      <c r="L1375" s="22">
        <v>43653</v>
      </c>
      <c r="M1375" s="23">
        <v>0.40002314814814999</v>
      </c>
      <c r="N1375" s="25">
        <v>2.101</v>
      </c>
      <c r="O1375" s="21" t="s">
        <v>77</v>
      </c>
      <c r="P1375" s="24">
        <f>TotalMov[[#This Row],[Confirmed activ. 3 (ILE03)]]*60</f>
        <v>126.06</v>
      </c>
      <c r="Q1375" s="24">
        <v>50</v>
      </c>
      <c r="R1375" s="21" t="s">
        <v>66</v>
      </c>
      <c r="S1375" s="21" t="s">
        <v>67</v>
      </c>
    </row>
    <row r="1376" spans="1:19" x14ac:dyDescent="0.35">
      <c r="A1376" s="21">
        <v>1534637</v>
      </c>
      <c r="B1376" s="53">
        <v>411590</v>
      </c>
      <c r="C1376" s="21">
        <f>VLOOKUP(TotalMov[[#This Row],[Order]],'Total Mov by SS'!B:C,2,0)</f>
        <v>133</v>
      </c>
      <c r="D1376" s="21" t="s">
        <v>59</v>
      </c>
      <c r="E1376" s="21" t="s">
        <v>82</v>
      </c>
      <c r="F1376" s="21" t="s">
        <v>89</v>
      </c>
      <c r="G1376" s="21" t="s">
        <v>90</v>
      </c>
      <c r="H1376" s="21" t="s">
        <v>91</v>
      </c>
      <c r="I1376" s="21" t="s">
        <v>92</v>
      </c>
      <c r="J1376" s="22"/>
      <c r="K1376" s="23">
        <v>0</v>
      </c>
      <c r="L1376" s="22"/>
      <c r="M1376" s="23">
        <v>0</v>
      </c>
      <c r="N1376" s="25">
        <v>0</v>
      </c>
      <c r="O1376" s="21" t="s">
        <v>93</v>
      </c>
      <c r="P1376" s="24"/>
      <c r="Q1376" s="24">
        <v>0</v>
      </c>
      <c r="R1376" s="21" t="s">
        <v>66</v>
      </c>
      <c r="S1376" s="21" t="s">
        <v>94</v>
      </c>
    </row>
    <row r="1377" spans="1:19" x14ac:dyDescent="0.35">
      <c r="A1377" s="21">
        <v>1534637</v>
      </c>
      <c r="B1377" s="53">
        <v>411590</v>
      </c>
      <c r="C1377" s="21">
        <f>VLOOKUP(TotalMov[[#This Row],[Order]],'Total Mov by SS'!B:C,2,0)</f>
        <v>133</v>
      </c>
      <c r="D1377" s="21" t="s">
        <v>59</v>
      </c>
      <c r="E1377" s="21" t="s">
        <v>85</v>
      </c>
      <c r="F1377" s="21" t="s">
        <v>69</v>
      </c>
      <c r="G1377" s="21" t="s">
        <v>62</v>
      </c>
      <c r="H1377" s="21" t="s">
        <v>70</v>
      </c>
      <c r="I1377" s="21" t="s">
        <v>79</v>
      </c>
      <c r="J1377" s="22">
        <v>43653</v>
      </c>
      <c r="K1377" s="23">
        <v>0.41159722222222</v>
      </c>
      <c r="L1377" s="22">
        <v>43653</v>
      </c>
      <c r="M1377" s="23">
        <v>0.41159722222222</v>
      </c>
      <c r="N1377" s="24">
        <v>20</v>
      </c>
      <c r="O1377" s="21" t="s">
        <v>66</v>
      </c>
      <c r="P1377" s="24">
        <f>TotalMov[[#This Row],[Confirmed activ. 3 (ILE03)]]</f>
        <v>20</v>
      </c>
      <c r="Q1377" s="24">
        <v>20</v>
      </c>
      <c r="R1377" s="21" t="s">
        <v>66</v>
      </c>
      <c r="S1377" s="21" t="s">
        <v>72</v>
      </c>
    </row>
    <row r="1378" spans="1:19" x14ac:dyDescent="0.35">
      <c r="A1378" s="21">
        <v>1534637</v>
      </c>
      <c r="B1378" s="53">
        <v>411590</v>
      </c>
      <c r="C1378" s="21">
        <f>VLOOKUP(TotalMov[[#This Row],[Order]],'Total Mov by SS'!B:C,2,0)</f>
        <v>133</v>
      </c>
      <c r="D1378" s="21" t="s">
        <v>59</v>
      </c>
      <c r="E1378" s="21" t="s">
        <v>88</v>
      </c>
      <c r="F1378" s="21" t="s">
        <v>69</v>
      </c>
      <c r="G1378" s="21" t="s">
        <v>62</v>
      </c>
      <c r="H1378" s="21" t="s">
        <v>70</v>
      </c>
      <c r="I1378" s="21" t="s">
        <v>81</v>
      </c>
      <c r="J1378" s="22">
        <v>43653</v>
      </c>
      <c r="K1378" s="23">
        <v>0.41184027777777998</v>
      </c>
      <c r="L1378" s="22">
        <v>43653</v>
      </c>
      <c r="M1378" s="23">
        <v>0.41184027777777998</v>
      </c>
      <c r="N1378" s="24">
        <v>20</v>
      </c>
      <c r="O1378" s="21" t="s">
        <v>66</v>
      </c>
      <c r="P1378" s="24">
        <f>TotalMov[[#This Row],[Confirmed activ. 3 (ILE03)]]</f>
        <v>20</v>
      </c>
      <c r="Q1378" s="24">
        <v>20</v>
      </c>
      <c r="R1378" s="21" t="s">
        <v>66</v>
      </c>
      <c r="S1378" s="21" t="s">
        <v>72</v>
      </c>
    </row>
    <row r="1379" spans="1:19" x14ac:dyDescent="0.35">
      <c r="A1379" s="21">
        <v>1534637</v>
      </c>
      <c r="B1379" s="53">
        <v>411590</v>
      </c>
      <c r="C1379" s="21">
        <f>VLOOKUP(TotalMov[[#This Row],[Order]],'Total Mov by SS'!B:C,2,0)</f>
        <v>133</v>
      </c>
      <c r="D1379" s="21" t="s">
        <v>59</v>
      </c>
      <c r="E1379" s="21" t="s">
        <v>95</v>
      </c>
      <c r="F1379" s="21" t="s">
        <v>83</v>
      </c>
      <c r="G1379" s="21" t="s">
        <v>62</v>
      </c>
      <c r="H1379" s="21" t="s">
        <v>84</v>
      </c>
      <c r="I1379" s="21" t="s">
        <v>84</v>
      </c>
      <c r="J1379" s="22">
        <v>43653</v>
      </c>
      <c r="K1379" s="23">
        <v>0.47996527777777998</v>
      </c>
      <c r="L1379" s="22">
        <v>43654</v>
      </c>
      <c r="M1379" s="23">
        <v>9.4988425925930001E-2</v>
      </c>
      <c r="N1379" s="25">
        <v>8.7249999999999996</v>
      </c>
      <c r="O1379" s="21" t="s">
        <v>77</v>
      </c>
      <c r="P1379" s="24">
        <f>TotalMov[[#This Row],[Confirmed activ. 3 (ILE03)]]*60</f>
        <v>523.5</v>
      </c>
      <c r="Q1379" s="24">
        <v>450</v>
      </c>
      <c r="R1379" s="21" t="s">
        <v>66</v>
      </c>
      <c r="S1379" s="21" t="s">
        <v>67</v>
      </c>
    </row>
    <row r="1380" spans="1:19" x14ac:dyDescent="0.35">
      <c r="A1380" s="21">
        <v>1534637</v>
      </c>
      <c r="B1380" s="53">
        <v>411590</v>
      </c>
      <c r="C1380" s="21">
        <f>VLOOKUP(TotalMov[[#This Row],[Order]],'Total Mov by SS'!B:C,2,0)</f>
        <v>133</v>
      </c>
      <c r="D1380" s="21" t="s">
        <v>59</v>
      </c>
      <c r="E1380" s="21" t="s">
        <v>97</v>
      </c>
      <c r="F1380" s="21" t="s">
        <v>86</v>
      </c>
      <c r="G1380" s="21" t="s">
        <v>62</v>
      </c>
      <c r="H1380" s="21" t="s">
        <v>87</v>
      </c>
      <c r="I1380" s="21" t="s">
        <v>87</v>
      </c>
      <c r="J1380" s="22">
        <v>43660</v>
      </c>
      <c r="K1380" s="23">
        <v>0.58915509259259002</v>
      </c>
      <c r="L1380" s="22">
        <v>43660</v>
      </c>
      <c r="M1380" s="23">
        <v>0.58915509259259002</v>
      </c>
      <c r="N1380" s="24">
        <v>20</v>
      </c>
      <c r="O1380" s="21" t="s">
        <v>66</v>
      </c>
      <c r="P1380" s="24">
        <f>TotalMov[[#This Row],[Confirmed activ. 3 (ILE03)]]</f>
        <v>20</v>
      </c>
      <c r="Q1380" s="24">
        <v>20</v>
      </c>
      <c r="R1380" s="21" t="s">
        <v>66</v>
      </c>
      <c r="S1380" s="21" t="s">
        <v>72</v>
      </c>
    </row>
    <row r="1381" spans="1:19" x14ac:dyDescent="0.35">
      <c r="A1381" s="21">
        <v>1534637</v>
      </c>
      <c r="B1381" s="53">
        <v>411590</v>
      </c>
      <c r="C1381" s="21">
        <f>VLOOKUP(TotalMov[[#This Row],[Order]],'Total Mov by SS'!B:C,2,0)</f>
        <v>133</v>
      </c>
      <c r="D1381" s="21" t="s">
        <v>59</v>
      </c>
      <c r="E1381" s="21" t="s">
        <v>99</v>
      </c>
      <c r="F1381" s="21" t="s">
        <v>61</v>
      </c>
      <c r="G1381" s="21" t="s">
        <v>62</v>
      </c>
      <c r="H1381" s="21" t="s">
        <v>63</v>
      </c>
      <c r="I1381" s="21" t="s">
        <v>96</v>
      </c>
      <c r="J1381" s="22">
        <v>43660</v>
      </c>
      <c r="K1381" s="23">
        <v>0.59175925925925998</v>
      </c>
      <c r="L1381" s="22">
        <v>43660</v>
      </c>
      <c r="M1381" s="23">
        <v>0.6484375</v>
      </c>
      <c r="N1381" s="25">
        <v>40.817</v>
      </c>
      <c r="O1381" s="21" t="s">
        <v>66</v>
      </c>
      <c r="P1381" s="24">
        <f>TotalMov[[#This Row],[Confirmed activ. 3 (ILE03)]]</f>
        <v>40.817</v>
      </c>
      <c r="Q1381" s="24">
        <v>100</v>
      </c>
      <c r="R1381" s="21" t="s">
        <v>66</v>
      </c>
      <c r="S1381" s="21" t="s">
        <v>67</v>
      </c>
    </row>
    <row r="1382" spans="1:19" x14ac:dyDescent="0.35">
      <c r="A1382" s="21">
        <v>1534637</v>
      </c>
      <c r="B1382" s="53">
        <v>411590</v>
      </c>
      <c r="C1382" s="21">
        <f>VLOOKUP(TotalMov[[#This Row],[Order]],'Total Mov by SS'!B:C,2,0)</f>
        <v>133</v>
      </c>
      <c r="D1382" s="21" t="s">
        <v>59</v>
      </c>
      <c r="E1382" s="21" t="s">
        <v>101</v>
      </c>
      <c r="F1382" s="21" t="s">
        <v>69</v>
      </c>
      <c r="G1382" s="21" t="s">
        <v>62</v>
      </c>
      <c r="H1382" s="21" t="s">
        <v>70</v>
      </c>
      <c r="I1382" s="21" t="s">
        <v>98</v>
      </c>
      <c r="J1382" s="22">
        <v>43661</v>
      </c>
      <c r="K1382" s="23">
        <v>0.36164351851852</v>
      </c>
      <c r="L1382" s="22">
        <v>43661</v>
      </c>
      <c r="M1382" s="23">
        <v>0.36164351851852</v>
      </c>
      <c r="N1382" s="24">
        <v>20</v>
      </c>
      <c r="O1382" s="21" t="s">
        <v>66</v>
      </c>
      <c r="P1382" s="24">
        <f>TotalMov[[#This Row],[Confirmed activ. 3 (ILE03)]]</f>
        <v>20</v>
      </c>
      <c r="Q1382" s="24">
        <v>20</v>
      </c>
      <c r="R1382" s="21" t="s">
        <v>66</v>
      </c>
      <c r="S1382" s="21" t="s">
        <v>72</v>
      </c>
    </row>
    <row r="1383" spans="1:19" x14ac:dyDescent="0.35">
      <c r="A1383" s="21">
        <v>1534637</v>
      </c>
      <c r="B1383" s="53">
        <v>411590</v>
      </c>
      <c r="C1383" s="21">
        <f>VLOOKUP(TotalMov[[#This Row],[Order]],'Total Mov by SS'!B:C,2,0)</f>
        <v>133</v>
      </c>
      <c r="D1383" s="21" t="s">
        <v>59</v>
      </c>
      <c r="E1383" s="21" t="s">
        <v>104</v>
      </c>
      <c r="F1383" s="21" t="s">
        <v>69</v>
      </c>
      <c r="G1383" s="21" t="s">
        <v>62</v>
      </c>
      <c r="H1383" s="21" t="s">
        <v>70</v>
      </c>
      <c r="I1383" s="21" t="s">
        <v>100</v>
      </c>
      <c r="J1383" s="22">
        <v>43661</v>
      </c>
      <c r="K1383" s="23">
        <v>0.36173611111110998</v>
      </c>
      <c r="L1383" s="22">
        <v>43661</v>
      </c>
      <c r="M1383" s="23">
        <v>0.36173611111110998</v>
      </c>
      <c r="N1383" s="24">
        <v>30</v>
      </c>
      <c r="O1383" s="21" t="s">
        <v>66</v>
      </c>
      <c r="P1383" s="24">
        <f>TotalMov[[#This Row],[Confirmed activ. 3 (ILE03)]]</f>
        <v>30</v>
      </c>
      <c r="Q1383" s="24">
        <v>30</v>
      </c>
      <c r="R1383" s="21" t="s">
        <v>66</v>
      </c>
      <c r="S1383" s="21" t="s">
        <v>72</v>
      </c>
    </row>
    <row r="1384" spans="1:19" x14ac:dyDescent="0.35">
      <c r="A1384" s="21">
        <v>1534637</v>
      </c>
      <c r="B1384" s="53">
        <v>411590</v>
      </c>
      <c r="C1384" s="21">
        <f>VLOOKUP(TotalMov[[#This Row],[Order]],'Total Mov by SS'!B:C,2,0)</f>
        <v>133</v>
      </c>
      <c r="D1384" s="21" t="s">
        <v>59</v>
      </c>
      <c r="E1384" s="21" t="s">
        <v>113</v>
      </c>
      <c r="F1384" s="21" t="s">
        <v>102</v>
      </c>
      <c r="G1384" s="21" t="s">
        <v>62</v>
      </c>
      <c r="H1384" s="21" t="s">
        <v>100</v>
      </c>
      <c r="I1384" s="21" t="s">
        <v>103</v>
      </c>
      <c r="J1384" s="22">
        <v>43661</v>
      </c>
      <c r="K1384" s="23">
        <v>0.36184027777778</v>
      </c>
      <c r="L1384" s="22">
        <v>43661</v>
      </c>
      <c r="M1384" s="23">
        <v>0.36184027777778</v>
      </c>
      <c r="N1384" s="24">
        <v>30</v>
      </c>
      <c r="O1384" s="21" t="s">
        <v>66</v>
      </c>
      <c r="P1384" s="24">
        <f>TotalMov[[#This Row],[Confirmed activ. 3 (ILE03)]]</f>
        <v>30</v>
      </c>
      <c r="Q1384" s="24">
        <v>30</v>
      </c>
      <c r="R1384" s="21" t="s">
        <v>66</v>
      </c>
      <c r="S1384" s="21" t="s">
        <v>72</v>
      </c>
    </row>
    <row r="1385" spans="1:19" x14ac:dyDescent="0.35">
      <c r="A1385" s="21">
        <v>1534637</v>
      </c>
      <c r="B1385" s="53">
        <v>411590</v>
      </c>
      <c r="C1385" s="21">
        <f>VLOOKUP(TotalMov[[#This Row],[Order]],'Total Mov by SS'!B:C,2,0)</f>
        <v>133</v>
      </c>
      <c r="D1385" s="21" t="s">
        <v>59</v>
      </c>
      <c r="E1385" s="21" t="s">
        <v>114</v>
      </c>
      <c r="F1385" s="21" t="s">
        <v>102</v>
      </c>
      <c r="G1385" s="21" t="s">
        <v>105</v>
      </c>
      <c r="H1385" s="21" t="s">
        <v>100</v>
      </c>
      <c r="I1385" s="21" t="s">
        <v>106</v>
      </c>
      <c r="J1385" s="22">
        <v>43662</v>
      </c>
      <c r="K1385" s="23">
        <v>0.39750000000000002</v>
      </c>
      <c r="L1385" s="22">
        <v>43662</v>
      </c>
      <c r="M1385" s="23">
        <v>0.39750000000000002</v>
      </c>
      <c r="N1385" s="24">
        <v>45</v>
      </c>
      <c r="O1385" s="21" t="s">
        <v>66</v>
      </c>
      <c r="P1385" s="24">
        <f>TotalMov[[#This Row],[Confirmed activ. 3 (ILE03)]]</f>
        <v>45</v>
      </c>
      <c r="Q1385" s="24">
        <v>45</v>
      </c>
      <c r="R1385" s="21" t="s">
        <v>66</v>
      </c>
      <c r="S1385" s="21" t="s">
        <v>72</v>
      </c>
    </row>
    <row r="1386" spans="1:19" x14ac:dyDescent="0.35">
      <c r="A1386" s="21">
        <v>1534637</v>
      </c>
      <c r="B1386" s="53">
        <v>411590</v>
      </c>
      <c r="C1386" s="21">
        <f>VLOOKUP(TotalMov[[#This Row],[Order]],'Total Mov by SS'!B:C,2,0)</f>
        <v>133</v>
      </c>
      <c r="D1386" s="21" t="s">
        <v>107</v>
      </c>
      <c r="E1386" s="21" t="s">
        <v>60</v>
      </c>
      <c r="F1386" s="21" t="s">
        <v>61</v>
      </c>
      <c r="G1386" s="21" t="s">
        <v>90</v>
      </c>
      <c r="H1386" s="21" t="s">
        <v>63</v>
      </c>
      <c r="I1386" s="21" t="s">
        <v>108</v>
      </c>
      <c r="J1386" s="22"/>
      <c r="K1386" s="23">
        <v>0</v>
      </c>
      <c r="L1386" s="22"/>
      <c r="M1386" s="23">
        <v>0</v>
      </c>
      <c r="N1386" s="25">
        <v>0</v>
      </c>
      <c r="O1386" s="21" t="s">
        <v>93</v>
      </c>
      <c r="P1386" s="24"/>
      <c r="Q1386" s="24">
        <v>1</v>
      </c>
      <c r="R1386" s="21" t="s">
        <v>66</v>
      </c>
      <c r="S1386" s="21" t="s">
        <v>94</v>
      </c>
    </row>
    <row r="1387" spans="1:19" x14ac:dyDescent="0.35">
      <c r="A1387" s="21">
        <v>1534637</v>
      </c>
      <c r="B1387" s="53">
        <v>411590</v>
      </c>
      <c r="C1387" s="21">
        <f>VLOOKUP(TotalMov[[#This Row],[Order]],'Total Mov by SS'!B:C,2,0)</f>
        <v>133</v>
      </c>
      <c r="D1387" s="21" t="s">
        <v>109</v>
      </c>
      <c r="E1387" s="21" t="s">
        <v>95</v>
      </c>
      <c r="F1387" s="21" t="s">
        <v>83</v>
      </c>
      <c r="G1387" s="21" t="s">
        <v>90</v>
      </c>
      <c r="H1387" s="21" t="s">
        <v>84</v>
      </c>
      <c r="I1387" s="21" t="s">
        <v>110</v>
      </c>
      <c r="J1387" s="22"/>
      <c r="K1387" s="23">
        <v>0</v>
      </c>
      <c r="L1387" s="22"/>
      <c r="M1387" s="23">
        <v>0</v>
      </c>
      <c r="N1387" s="25">
        <v>0</v>
      </c>
      <c r="O1387" s="21" t="s">
        <v>93</v>
      </c>
      <c r="P1387" s="24"/>
      <c r="Q1387" s="24">
        <v>5</v>
      </c>
      <c r="R1387" s="21" t="s">
        <v>66</v>
      </c>
      <c r="S1387" s="21" t="s">
        <v>94</v>
      </c>
    </row>
    <row r="1388" spans="1:19" x14ac:dyDescent="0.35">
      <c r="A1388" s="21">
        <v>1534638</v>
      </c>
      <c r="B1388" s="53">
        <v>411590</v>
      </c>
      <c r="C1388" s="21">
        <f>VLOOKUP(TotalMov[[#This Row],[Order]],'Total Mov by SS'!B:C,2,0)</f>
        <v>137</v>
      </c>
      <c r="D1388" s="21" t="s">
        <v>59</v>
      </c>
      <c r="E1388" s="21" t="s">
        <v>60</v>
      </c>
      <c r="F1388" s="21" t="s">
        <v>83</v>
      </c>
      <c r="G1388" s="21" t="s">
        <v>62</v>
      </c>
      <c r="H1388" s="21" t="s">
        <v>84</v>
      </c>
      <c r="I1388" s="21" t="s">
        <v>111</v>
      </c>
      <c r="J1388" s="22">
        <v>43647</v>
      </c>
      <c r="K1388" s="23">
        <v>5.9918981481479998E-2</v>
      </c>
      <c r="L1388" s="22">
        <v>43647</v>
      </c>
      <c r="M1388" s="23">
        <v>0.16068287037036999</v>
      </c>
      <c r="N1388" s="25">
        <v>2.4180000000000001</v>
      </c>
      <c r="O1388" s="21" t="s">
        <v>77</v>
      </c>
      <c r="P1388" s="24">
        <f>TotalMov[[#This Row],[Confirmed activ. 3 (ILE03)]]*60</f>
        <v>145.08000000000001</v>
      </c>
      <c r="Q1388" s="24">
        <v>40</v>
      </c>
      <c r="R1388" s="21" t="s">
        <v>66</v>
      </c>
      <c r="S1388" s="21" t="s">
        <v>67</v>
      </c>
    </row>
    <row r="1389" spans="1:19" x14ac:dyDescent="0.35">
      <c r="A1389" s="21">
        <v>1534638</v>
      </c>
      <c r="B1389" s="53">
        <v>411590</v>
      </c>
      <c r="C1389" s="21">
        <f>VLOOKUP(TotalMov[[#This Row],[Order]],'Total Mov by SS'!B:C,2,0)</f>
        <v>137</v>
      </c>
      <c r="D1389" s="21" t="s">
        <v>59</v>
      </c>
      <c r="E1389" s="21" t="s">
        <v>68</v>
      </c>
      <c r="F1389" s="21" t="s">
        <v>61</v>
      </c>
      <c r="G1389" s="21" t="s">
        <v>62</v>
      </c>
      <c r="H1389" s="21" t="s">
        <v>63</v>
      </c>
      <c r="I1389" s="21" t="s">
        <v>64</v>
      </c>
      <c r="J1389" s="22">
        <v>43647</v>
      </c>
      <c r="K1389" s="23">
        <v>0.55129629629629995</v>
      </c>
      <c r="L1389" s="22">
        <v>43647</v>
      </c>
      <c r="M1389" s="23">
        <v>0.55420138888889003</v>
      </c>
      <c r="N1389" s="25">
        <v>2.1</v>
      </c>
      <c r="O1389" s="21" t="s">
        <v>66</v>
      </c>
      <c r="P1389" s="24">
        <f>TotalMov[[#This Row],[Confirmed activ. 3 (ILE03)]]</f>
        <v>2.1</v>
      </c>
      <c r="Q1389" s="24">
        <v>15</v>
      </c>
      <c r="R1389" s="21" t="s">
        <v>66</v>
      </c>
      <c r="S1389" s="21" t="s">
        <v>67</v>
      </c>
    </row>
    <row r="1390" spans="1:19" x14ac:dyDescent="0.35">
      <c r="A1390" s="21">
        <v>1534638</v>
      </c>
      <c r="B1390" s="53">
        <v>411590</v>
      </c>
      <c r="C1390" s="21">
        <f>VLOOKUP(TotalMov[[#This Row],[Order]],'Total Mov by SS'!B:C,2,0)</f>
        <v>137</v>
      </c>
      <c r="D1390" s="21" t="s">
        <v>59</v>
      </c>
      <c r="E1390" s="21" t="s">
        <v>73</v>
      </c>
      <c r="F1390" s="21" t="s">
        <v>69</v>
      </c>
      <c r="G1390" s="21" t="s">
        <v>62</v>
      </c>
      <c r="H1390" s="21" t="s">
        <v>70</v>
      </c>
      <c r="I1390" s="21" t="s">
        <v>71</v>
      </c>
      <c r="J1390" s="22">
        <v>43647</v>
      </c>
      <c r="K1390" s="23">
        <v>0.56577546296296</v>
      </c>
      <c r="L1390" s="22">
        <v>43647</v>
      </c>
      <c r="M1390" s="23">
        <v>0.56577546296296</v>
      </c>
      <c r="N1390" s="24">
        <v>20</v>
      </c>
      <c r="O1390" s="21" t="s">
        <v>66</v>
      </c>
      <c r="P1390" s="24">
        <f>TotalMov[[#This Row],[Confirmed activ. 3 (ILE03)]]</f>
        <v>20</v>
      </c>
      <c r="Q1390" s="24">
        <v>20</v>
      </c>
      <c r="R1390" s="21" t="s">
        <v>66</v>
      </c>
      <c r="S1390" s="21" t="s">
        <v>72</v>
      </c>
    </row>
    <row r="1391" spans="1:19" x14ac:dyDescent="0.35">
      <c r="A1391" s="21">
        <v>1534638</v>
      </c>
      <c r="B1391" s="53">
        <v>411590</v>
      </c>
      <c r="C1391" s="21">
        <f>VLOOKUP(TotalMov[[#This Row],[Order]],'Total Mov by SS'!B:C,2,0)</f>
        <v>137</v>
      </c>
      <c r="D1391" s="21" t="s">
        <v>59</v>
      </c>
      <c r="E1391" s="21" t="s">
        <v>75</v>
      </c>
      <c r="F1391" s="21" t="s">
        <v>61</v>
      </c>
      <c r="G1391" s="21" t="s">
        <v>62</v>
      </c>
      <c r="H1391" s="21" t="s">
        <v>63</v>
      </c>
      <c r="I1391" s="21" t="s">
        <v>74</v>
      </c>
      <c r="J1391" s="22">
        <v>43648</v>
      </c>
      <c r="K1391" s="23">
        <v>0.31813657407406998</v>
      </c>
      <c r="L1391" s="22">
        <v>43648</v>
      </c>
      <c r="M1391" s="23">
        <v>0.53711805555556003</v>
      </c>
      <c r="N1391" s="25">
        <v>5.2560000000000002</v>
      </c>
      <c r="O1391" s="21" t="s">
        <v>77</v>
      </c>
      <c r="P1391" s="24">
        <f>TotalMov[[#This Row],[Confirmed activ. 3 (ILE03)]]*60</f>
        <v>315.36</v>
      </c>
      <c r="Q1391" s="24">
        <v>350</v>
      </c>
      <c r="R1391" s="21" t="s">
        <v>66</v>
      </c>
      <c r="S1391" s="21" t="s">
        <v>67</v>
      </c>
    </row>
    <row r="1392" spans="1:19" x14ac:dyDescent="0.35">
      <c r="A1392" s="21">
        <v>1534638</v>
      </c>
      <c r="B1392" s="53">
        <v>411590</v>
      </c>
      <c r="C1392" s="21">
        <f>VLOOKUP(TotalMov[[#This Row],[Order]],'Total Mov by SS'!B:C,2,0)</f>
        <v>137</v>
      </c>
      <c r="D1392" s="21" t="s">
        <v>59</v>
      </c>
      <c r="E1392" s="21" t="s">
        <v>78</v>
      </c>
      <c r="F1392" s="21" t="s">
        <v>61</v>
      </c>
      <c r="G1392" s="21" t="s">
        <v>62</v>
      </c>
      <c r="H1392" s="21" t="s">
        <v>63</v>
      </c>
      <c r="I1392" s="21" t="s">
        <v>76</v>
      </c>
      <c r="J1392" s="22">
        <v>43648</v>
      </c>
      <c r="K1392" s="23">
        <v>0.53729166666667005</v>
      </c>
      <c r="L1392" s="22">
        <v>43650</v>
      </c>
      <c r="M1392" s="23">
        <v>0.66077546296295997</v>
      </c>
      <c r="N1392" s="25">
        <v>23.225000000000001</v>
      </c>
      <c r="O1392" s="21" t="s">
        <v>77</v>
      </c>
      <c r="P1392" s="24">
        <f>TotalMov[[#This Row],[Confirmed activ. 3 (ILE03)]]*60</f>
        <v>1393.5</v>
      </c>
      <c r="Q1392" s="24">
        <v>1020</v>
      </c>
      <c r="R1392" s="21" t="s">
        <v>66</v>
      </c>
      <c r="S1392" s="21" t="s">
        <v>67</v>
      </c>
    </row>
    <row r="1393" spans="1:19" x14ac:dyDescent="0.35">
      <c r="A1393" s="21">
        <v>1534638</v>
      </c>
      <c r="B1393" s="53">
        <v>411590</v>
      </c>
      <c r="C1393" s="21">
        <f>VLOOKUP(TotalMov[[#This Row],[Order]],'Total Mov by SS'!B:C,2,0)</f>
        <v>137</v>
      </c>
      <c r="D1393" s="21" t="s">
        <v>59</v>
      </c>
      <c r="E1393" s="21" t="s">
        <v>80</v>
      </c>
      <c r="F1393" s="21" t="s">
        <v>61</v>
      </c>
      <c r="G1393" s="21" t="s">
        <v>62</v>
      </c>
      <c r="H1393" s="21" t="s">
        <v>63</v>
      </c>
      <c r="I1393" s="21" t="s">
        <v>112</v>
      </c>
      <c r="J1393" s="22">
        <v>43653</v>
      </c>
      <c r="K1393" s="23">
        <v>0.31170138888888999</v>
      </c>
      <c r="L1393" s="22">
        <v>43654</v>
      </c>
      <c r="M1393" s="23">
        <v>0.68960648148147996</v>
      </c>
      <c r="N1393" s="25">
        <v>19.443999999999999</v>
      </c>
      <c r="O1393" s="21" t="s">
        <v>77</v>
      </c>
      <c r="P1393" s="24">
        <f>TotalMov[[#This Row],[Confirmed activ. 3 (ILE03)]]*60</f>
        <v>1166.6399999999999</v>
      </c>
      <c r="Q1393" s="24">
        <v>50</v>
      </c>
      <c r="R1393" s="21" t="s">
        <v>66</v>
      </c>
      <c r="S1393" s="21" t="s">
        <v>67</v>
      </c>
    </row>
    <row r="1394" spans="1:19" x14ac:dyDescent="0.35">
      <c r="A1394" s="21">
        <v>1534638</v>
      </c>
      <c r="B1394" s="53">
        <v>411590</v>
      </c>
      <c r="C1394" s="21">
        <f>VLOOKUP(TotalMov[[#This Row],[Order]],'Total Mov by SS'!B:C,2,0)</f>
        <v>137</v>
      </c>
      <c r="D1394" s="21" t="s">
        <v>59</v>
      </c>
      <c r="E1394" s="21" t="s">
        <v>82</v>
      </c>
      <c r="F1394" s="21" t="s">
        <v>89</v>
      </c>
      <c r="G1394" s="21" t="s">
        <v>90</v>
      </c>
      <c r="H1394" s="21" t="s">
        <v>91</v>
      </c>
      <c r="I1394" s="21" t="s">
        <v>92</v>
      </c>
      <c r="J1394" s="22"/>
      <c r="K1394" s="23">
        <v>0</v>
      </c>
      <c r="L1394" s="22"/>
      <c r="M1394" s="23">
        <v>0</v>
      </c>
      <c r="N1394" s="25">
        <v>0</v>
      </c>
      <c r="O1394" s="21" t="s">
        <v>93</v>
      </c>
      <c r="P1394" s="24"/>
      <c r="Q1394" s="24">
        <v>0</v>
      </c>
      <c r="R1394" s="21" t="s">
        <v>66</v>
      </c>
      <c r="S1394" s="21" t="s">
        <v>94</v>
      </c>
    </row>
    <row r="1395" spans="1:19" x14ac:dyDescent="0.35">
      <c r="A1395" s="21">
        <v>1534638</v>
      </c>
      <c r="B1395" s="53">
        <v>411590</v>
      </c>
      <c r="C1395" s="21">
        <f>VLOOKUP(TotalMov[[#This Row],[Order]],'Total Mov by SS'!B:C,2,0)</f>
        <v>137</v>
      </c>
      <c r="D1395" s="21" t="s">
        <v>59</v>
      </c>
      <c r="E1395" s="21" t="s">
        <v>85</v>
      </c>
      <c r="F1395" s="21" t="s">
        <v>69</v>
      </c>
      <c r="G1395" s="21" t="s">
        <v>62</v>
      </c>
      <c r="H1395" s="21" t="s">
        <v>70</v>
      </c>
      <c r="I1395" s="21" t="s">
        <v>79</v>
      </c>
      <c r="J1395" s="22">
        <v>43654</v>
      </c>
      <c r="K1395" s="23">
        <v>0.71952546296296005</v>
      </c>
      <c r="L1395" s="22">
        <v>43654</v>
      </c>
      <c r="M1395" s="23">
        <v>0.71952546296296005</v>
      </c>
      <c r="N1395" s="24">
        <v>20</v>
      </c>
      <c r="O1395" s="21" t="s">
        <v>66</v>
      </c>
      <c r="P1395" s="24">
        <f>TotalMov[[#This Row],[Confirmed activ. 3 (ILE03)]]</f>
        <v>20</v>
      </c>
      <c r="Q1395" s="24">
        <v>20</v>
      </c>
      <c r="R1395" s="21" t="s">
        <v>66</v>
      </c>
      <c r="S1395" s="21" t="s">
        <v>72</v>
      </c>
    </row>
    <row r="1396" spans="1:19" x14ac:dyDescent="0.35">
      <c r="A1396" s="21">
        <v>1534638</v>
      </c>
      <c r="B1396" s="53">
        <v>411590</v>
      </c>
      <c r="C1396" s="21">
        <f>VLOOKUP(TotalMov[[#This Row],[Order]],'Total Mov by SS'!B:C,2,0)</f>
        <v>137</v>
      </c>
      <c r="D1396" s="21" t="s">
        <v>59</v>
      </c>
      <c r="E1396" s="21" t="s">
        <v>88</v>
      </c>
      <c r="F1396" s="21" t="s">
        <v>69</v>
      </c>
      <c r="G1396" s="21" t="s">
        <v>62</v>
      </c>
      <c r="H1396" s="21" t="s">
        <v>70</v>
      </c>
      <c r="I1396" s="21" t="s">
        <v>81</v>
      </c>
      <c r="J1396" s="22">
        <v>43654</v>
      </c>
      <c r="K1396" s="23">
        <v>0.71964120370369999</v>
      </c>
      <c r="L1396" s="22">
        <v>43654</v>
      </c>
      <c r="M1396" s="23">
        <v>0.71964120370369999</v>
      </c>
      <c r="N1396" s="24">
        <v>20</v>
      </c>
      <c r="O1396" s="21" t="s">
        <v>66</v>
      </c>
      <c r="P1396" s="24">
        <f>TotalMov[[#This Row],[Confirmed activ. 3 (ILE03)]]</f>
        <v>20</v>
      </c>
      <c r="Q1396" s="24">
        <v>20</v>
      </c>
      <c r="R1396" s="21" t="s">
        <v>66</v>
      </c>
      <c r="S1396" s="21" t="s">
        <v>72</v>
      </c>
    </row>
    <row r="1397" spans="1:19" x14ac:dyDescent="0.35">
      <c r="A1397" s="21">
        <v>1534638</v>
      </c>
      <c r="B1397" s="53">
        <v>411590</v>
      </c>
      <c r="C1397" s="21">
        <f>VLOOKUP(TotalMov[[#This Row],[Order]],'Total Mov by SS'!B:C,2,0)</f>
        <v>137</v>
      </c>
      <c r="D1397" s="21" t="s">
        <v>59</v>
      </c>
      <c r="E1397" s="21" t="s">
        <v>95</v>
      </c>
      <c r="F1397" s="21" t="s">
        <v>83</v>
      </c>
      <c r="G1397" s="21" t="s">
        <v>62</v>
      </c>
      <c r="H1397" s="21" t="s">
        <v>84</v>
      </c>
      <c r="I1397" s="21" t="s">
        <v>84</v>
      </c>
      <c r="J1397" s="22">
        <v>43654</v>
      </c>
      <c r="K1397" s="23">
        <v>0.98252314814815001</v>
      </c>
      <c r="L1397" s="22">
        <v>43655</v>
      </c>
      <c r="M1397" s="23">
        <v>0.74699074074074001</v>
      </c>
      <c r="N1397" s="25">
        <v>139.38999999999999</v>
      </c>
      <c r="O1397" s="21" t="s">
        <v>66</v>
      </c>
      <c r="P1397" s="24">
        <f>TotalMov[[#This Row],[Confirmed activ. 3 (ILE03)]]</f>
        <v>139.38999999999999</v>
      </c>
      <c r="Q1397" s="24">
        <v>450</v>
      </c>
      <c r="R1397" s="21" t="s">
        <v>66</v>
      </c>
      <c r="S1397" s="21" t="s">
        <v>67</v>
      </c>
    </row>
    <row r="1398" spans="1:19" x14ac:dyDescent="0.35">
      <c r="A1398" s="21">
        <v>1534638</v>
      </c>
      <c r="B1398" s="53">
        <v>411590</v>
      </c>
      <c r="C1398" s="21">
        <f>VLOOKUP(TotalMov[[#This Row],[Order]],'Total Mov by SS'!B:C,2,0)</f>
        <v>137</v>
      </c>
      <c r="D1398" s="21" t="s">
        <v>59</v>
      </c>
      <c r="E1398" s="21" t="s">
        <v>97</v>
      </c>
      <c r="F1398" s="21" t="s">
        <v>86</v>
      </c>
      <c r="G1398" s="21" t="s">
        <v>62</v>
      </c>
      <c r="H1398" s="21" t="s">
        <v>87</v>
      </c>
      <c r="I1398" s="21" t="s">
        <v>87</v>
      </c>
      <c r="J1398" s="22">
        <v>43656</v>
      </c>
      <c r="K1398" s="23">
        <v>0.33752314814814999</v>
      </c>
      <c r="L1398" s="22">
        <v>43656</v>
      </c>
      <c r="M1398" s="23">
        <v>0.33752314814814999</v>
      </c>
      <c r="N1398" s="24">
        <v>20</v>
      </c>
      <c r="O1398" s="21" t="s">
        <v>66</v>
      </c>
      <c r="P1398" s="24">
        <f>TotalMov[[#This Row],[Confirmed activ. 3 (ILE03)]]</f>
        <v>20</v>
      </c>
      <c r="Q1398" s="24">
        <v>20</v>
      </c>
      <c r="R1398" s="21" t="s">
        <v>66</v>
      </c>
      <c r="S1398" s="21" t="s">
        <v>72</v>
      </c>
    </row>
    <row r="1399" spans="1:19" x14ac:dyDescent="0.35">
      <c r="A1399" s="21">
        <v>1534638</v>
      </c>
      <c r="B1399" s="53">
        <v>411590</v>
      </c>
      <c r="C1399" s="21">
        <f>VLOOKUP(TotalMov[[#This Row],[Order]],'Total Mov by SS'!B:C,2,0)</f>
        <v>137</v>
      </c>
      <c r="D1399" s="21" t="s">
        <v>59</v>
      </c>
      <c r="E1399" s="21" t="s">
        <v>99</v>
      </c>
      <c r="F1399" s="21" t="s">
        <v>61</v>
      </c>
      <c r="G1399" s="21" t="s">
        <v>62</v>
      </c>
      <c r="H1399" s="21" t="s">
        <v>63</v>
      </c>
      <c r="I1399" s="21" t="s">
        <v>96</v>
      </c>
      <c r="J1399" s="22">
        <v>43656</v>
      </c>
      <c r="K1399" s="23">
        <v>0.36559027777778003</v>
      </c>
      <c r="L1399" s="22">
        <v>43656</v>
      </c>
      <c r="M1399" s="23">
        <v>0.67670138888888998</v>
      </c>
      <c r="N1399" s="25">
        <v>2.7570000000000001</v>
      </c>
      <c r="O1399" s="21" t="s">
        <v>77</v>
      </c>
      <c r="P1399" s="24">
        <f>TotalMov[[#This Row],[Confirmed activ. 3 (ILE03)]]*60</f>
        <v>165.42000000000002</v>
      </c>
      <c r="Q1399" s="24">
        <v>100</v>
      </c>
      <c r="R1399" s="21" t="s">
        <v>66</v>
      </c>
      <c r="S1399" s="21" t="s">
        <v>67</v>
      </c>
    </row>
    <row r="1400" spans="1:19" x14ac:dyDescent="0.35">
      <c r="A1400" s="21">
        <v>1534638</v>
      </c>
      <c r="B1400" s="53">
        <v>411590</v>
      </c>
      <c r="C1400" s="21">
        <f>VLOOKUP(TotalMov[[#This Row],[Order]],'Total Mov by SS'!B:C,2,0)</f>
        <v>137</v>
      </c>
      <c r="D1400" s="21" t="s">
        <v>59</v>
      </c>
      <c r="E1400" s="21" t="s">
        <v>101</v>
      </c>
      <c r="F1400" s="21" t="s">
        <v>69</v>
      </c>
      <c r="G1400" s="21" t="s">
        <v>62</v>
      </c>
      <c r="H1400" s="21" t="s">
        <v>70</v>
      </c>
      <c r="I1400" s="21" t="s">
        <v>98</v>
      </c>
      <c r="J1400" s="22">
        <v>43660</v>
      </c>
      <c r="K1400" s="23">
        <v>0.68748842592592996</v>
      </c>
      <c r="L1400" s="22">
        <v>43660</v>
      </c>
      <c r="M1400" s="23">
        <v>0.68748842592592996</v>
      </c>
      <c r="N1400" s="24">
        <v>20</v>
      </c>
      <c r="O1400" s="21" t="s">
        <v>66</v>
      </c>
      <c r="P1400" s="24">
        <f>TotalMov[[#This Row],[Confirmed activ. 3 (ILE03)]]</f>
        <v>20</v>
      </c>
      <c r="Q1400" s="24">
        <v>20</v>
      </c>
      <c r="R1400" s="21" t="s">
        <v>66</v>
      </c>
      <c r="S1400" s="21" t="s">
        <v>72</v>
      </c>
    </row>
    <row r="1401" spans="1:19" x14ac:dyDescent="0.35">
      <c r="A1401" s="21">
        <v>1534638</v>
      </c>
      <c r="B1401" s="53">
        <v>411590</v>
      </c>
      <c r="C1401" s="21">
        <f>VLOOKUP(TotalMov[[#This Row],[Order]],'Total Mov by SS'!B:C,2,0)</f>
        <v>137</v>
      </c>
      <c r="D1401" s="21" t="s">
        <v>59</v>
      </c>
      <c r="E1401" s="21" t="s">
        <v>104</v>
      </c>
      <c r="F1401" s="21" t="s">
        <v>69</v>
      </c>
      <c r="G1401" s="21" t="s">
        <v>62</v>
      </c>
      <c r="H1401" s="21" t="s">
        <v>70</v>
      </c>
      <c r="I1401" s="21" t="s">
        <v>100</v>
      </c>
      <c r="J1401" s="22">
        <v>43660</v>
      </c>
      <c r="K1401" s="23">
        <v>0.68756944444444001</v>
      </c>
      <c r="L1401" s="22">
        <v>43660</v>
      </c>
      <c r="M1401" s="23">
        <v>0.68756944444444001</v>
      </c>
      <c r="N1401" s="24">
        <v>30</v>
      </c>
      <c r="O1401" s="21" t="s">
        <v>66</v>
      </c>
      <c r="P1401" s="24">
        <f>TotalMov[[#This Row],[Confirmed activ. 3 (ILE03)]]</f>
        <v>30</v>
      </c>
      <c r="Q1401" s="24">
        <v>30</v>
      </c>
      <c r="R1401" s="21" t="s">
        <v>66</v>
      </c>
      <c r="S1401" s="21" t="s">
        <v>72</v>
      </c>
    </row>
    <row r="1402" spans="1:19" x14ac:dyDescent="0.35">
      <c r="A1402" s="21">
        <v>1534638</v>
      </c>
      <c r="B1402" s="53">
        <v>411590</v>
      </c>
      <c r="C1402" s="21">
        <f>VLOOKUP(TotalMov[[#This Row],[Order]],'Total Mov by SS'!B:C,2,0)</f>
        <v>137</v>
      </c>
      <c r="D1402" s="21" t="s">
        <v>59</v>
      </c>
      <c r="E1402" s="21" t="s">
        <v>113</v>
      </c>
      <c r="F1402" s="21" t="s">
        <v>102</v>
      </c>
      <c r="G1402" s="21" t="s">
        <v>62</v>
      </c>
      <c r="H1402" s="21" t="s">
        <v>100</v>
      </c>
      <c r="I1402" s="21" t="s">
        <v>103</v>
      </c>
      <c r="J1402" s="22">
        <v>43661</v>
      </c>
      <c r="K1402" s="23">
        <v>0.36150462962962998</v>
      </c>
      <c r="L1402" s="22">
        <v>43661</v>
      </c>
      <c r="M1402" s="23">
        <v>0.36150462962962998</v>
      </c>
      <c r="N1402" s="24">
        <v>30</v>
      </c>
      <c r="O1402" s="21" t="s">
        <v>66</v>
      </c>
      <c r="P1402" s="24">
        <f>TotalMov[[#This Row],[Confirmed activ. 3 (ILE03)]]</f>
        <v>30</v>
      </c>
      <c r="Q1402" s="24">
        <v>30</v>
      </c>
      <c r="R1402" s="21" t="s">
        <v>66</v>
      </c>
      <c r="S1402" s="21" t="s">
        <v>72</v>
      </c>
    </row>
    <row r="1403" spans="1:19" x14ac:dyDescent="0.35">
      <c r="A1403" s="21">
        <v>1534638</v>
      </c>
      <c r="B1403" s="53">
        <v>411590</v>
      </c>
      <c r="C1403" s="21">
        <f>VLOOKUP(TotalMov[[#This Row],[Order]],'Total Mov by SS'!B:C,2,0)</f>
        <v>137</v>
      </c>
      <c r="D1403" s="21" t="s">
        <v>59</v>
      </c>
      <c r="E1403" s="21" t="s">
        <v>114</v>
      </c>
      <c r="F1403" s="21" t="s">
        <v>102</v>
      </c>
      <c r="G1403" s="21" t="s">
        <v>105</v>
      </c>
      <c r="H1403" s="21" t="s">
        <v>100</v>
      </c>
      <c r="I1403" s="21" t="s">
        <v>106</v>
      </c>
      <c r="J1403" s="22">
        <v>43678</v>
      </c>
      <c r="K1403" s="23">
        <v>0.31971064814814998</v>
      </c>
      <c r="L1403" s="22">
        <v>43678</v>
      </c>
      <c r="M1403" s="23">
        <v>0.31971064814814998</v>
      </c>
      <c r="N1403" s="24">
        <v>45</v>
      </c>
      <c r="O1403" s="21" t="s">
        <v>66</v>
      </c>
      <c r="P1403" s="24">
        <f>TotalMov[[#This Row],[Confirmed activ. 3 (ILE03)]]</f>
        <v>45</v>
      </c>
      <c r="Q1403" s="24">
        <v>45</v>
      </c>
      <c r="R1403" s="21" t="s">
        <v>66</v>
      </c>
      <c r="S1403" s="21" t="s">
        <v>72</v>
      </c>
    </row>
    <row r="1404" spans="1:19" x14ac:dyDescent="0.35">
      <c r="A1404" s="21">
        <v>1534638</v>
      </c>
      <c r="B1404" s="53">
        <v>411590</v>
      </c>
      <c r="C1404" s="21">
        <f>VLOOKUP(TotalMov[[#This Row],[Order]],'Total Mov by SS'!B:C,2,0)</f>
        <v>137</v>
      </c>
      <c r="D1404" s="21" t="s">
        <v>107</v>
      </c>
      <c r="E1404" s="21" t="s">
        <v>60</v>
      </c>
      <c r="F1404" s="21" t="s">
        <v>61</v>
      </c>
      <c r="G1404" s="21" t="s">
        <v>90</v>
      </c>
      <c r="H1404" s="21" t="s">
        <v>63</v>
      </c>
      <c r="I1404" s="21" t="s">
        <v>108</v>
      </c>
      <c r="J1404" s="22"/>
      <c r="K1404" s="23">
        <v>0</v>
      </c>
      <c r="L1404" s="22"/>
      <c r="M1404" s="23">
        <v>0</v>
      </c>
      <c r="N1404" s="25">
        <v>0</v>
      </c>
      <c r="O1404" s="21" t="s">
        <v>93</v>
      </c>
      <c r="P1404" s="24"/>
      <c r="Q1404" s="24">
        <v>1</v>
      </c>
      <c r="R1404" s="21" t="s">
        <v>66</v>
      </c>
      <c r="S1404" s="21" t="s">
        <v>94</v>
      </c>
    </row>
    <row r="1405" spans="1:19" x14ac:dyDescent="0.35">
      <c r="A1405" s="21">
        <v>1534638</v>
      </c>
      <c r="B1405" s="53">
        <v>411590</v>
      </c>
      <c r="C1405" s="21">
        <f>VLOOKUP(TotalMov[[#This Row],[Order]],'Total Mov by SS'!B:C,2,0)</f>
        <v>137</v>
      </c>
      <c r="D1405" s="21" t="s">
        <v>109</v>
      </c>
      <c r="E1405" s="21" t="s">
        <v>95</v>
      </c>
      <c r="F1405" s="21" t="s">
        <v>83</v>
      </c>
      <c r="G1405" s="21" t="s">
        <v>90</v>
      </c>
      <c r="H1405" s="21" t="s">
        <v>84</v>
      </c>
      <c r="I1405" s="21" t="s">
        <v>110</v>
      </c>
      <c r="J1405" s="22">
        <v>43655</v>
      </c>
      <c r="K1405" s="23">
        <v>2.278935185185E-2</v>
      </c>
      <c r="L1405" s="22">
        <v>43655</v>
      </c>
      <c r="M1405" s="23">
        <v>0.16693287037037</v>
      </c>
      <c r="N1405" s="25">
        <v>3.4590000000000001</v>
      </c>
      <c r="O1405" s="21" t="s">
        <v>77</v>
      </c>
      <c r="P1405" s="24">
        <f>TotalMov[[#This Row],[Confirmed activ. 3 (ILE03)]]*60</f>
        <v>207.54</v>
      </c>
      <c r="Q1405" s="24">
        <v>5</v>
      </c>
      <c r="R1405" s="21" t="s">
        <v>66</v>
      </c>
      <c r="S1405" s="21" t="s">
        <v>67</v>
      </c>
    </row>
    <row r="1406" spans="1:19" x14ac:dyDescent="0.35">
      <c r="A1406" s="21">
        <v>1534841</v>
      </c>
      <c r="B1406" s="53">
        <v>411590</v>
      </c>
      <c r="C1406" s="21">
        <f>VLOOKUP(TotalMov[[#This Row],[Order]],'Total Mov by SS'!B:C,2,0)</f>
        <v>134</v>
      </c>
      <c r="D1406" s="21" t="s">
        <v>59</v>
      </c>
      <c r="E1406" s="21" t="s">
        <v>60</v>
      </c>
      <c r="F1406" s="21" t="s">
        <v>83</v>
      </c>
      <c r="G1406" s="21" t="s">
        <v>62</v>
      </c>
      <c r="H1406" s="21" t="s">
        <v>84</v>
      </c>
      <c r="I1406" s="21" t="s">
        <v>111</v>
      </c>
      <c r="J1406" s="22">
        <v>43650</v>
      </c>
      <c r="K1406" s="23">
        <v>0.21513888888888999</v>
      </c>
      <c r="L1406" s="22">
        <v>43650</v>
      </c>
      <c r="M1406" s="23">
        <v>0.29429398148148</v>
      </c>
      <c r="N1406" s="25">
        <v>22.933</v>
      </c>
      <c r="O1406" s="21" t="s">
        <v>66</v>
      </c>
      <c r="P1406" s="24">
        <f>TotalMov[[#This Row],[Confirmed activ. 3 (ILE03)]]</f>
        <v>22.933</v>
      </c>
      <c r="Q1406" s="24">
        <v>40</v>
      </c>
      <c r="R1406" s="21" t="s">
        <v>66</v>
      </c>
      <c r="S1406" s="21" t="s">
        <v>67</v>
      </c>
    </row>
    <row r="1407" spans="1:19" x14ac:dyDescent="0.35">
      <c r="A1407" s="21">
        <v>1534841</v>
      </c>
      <c r="B1407" s="53">
        <v>411590</v>
      </c>
      <c r="C1407" s="21">
        <f>VLOOKUP(TotalMov[[#This Row],[Order]],'Total Mov by SS'!B:C,2,0)</f>
        <v>134</v>
      </c>
      <c r="D1407" s="21" t="s">
        <v>59</v>
      </c>
      <c r="E1407" s="21" t="s">
        <v>68</v>
      </c>
      <c r="F1407" s="21" t="s">
        <v>61</v>
      </c>
      <c r="G1407" s="21" t="s">
        <v>62</v>
      </c>
      <c r="H1407" s="21" t="s">
        <v>63</v>
      </c>
      <c r="I1407" s="21" t="s">
        <v>64</v>
      </c>
      <c r="J1407" s="22">
        <v>43650</v>
      </c>
      <c r="K1407" s="23">
        <v>0.45074074074074</v>
      </c>
      <c r="L1407" s="22">
        <v>43650</v>
      </c>
      <c r="M1407" s="23">
        <v>0.47583333333333</v>
      </c>
      <c r="N1407" s="25">
        <v>18.067</v>
      </c>
      <c r="O1407" s="21" t="s">
        <v>66</v>
      </c>
      <c r="P1407" s="24">
        <f>TotalMov[[#This Row],[Confirmed activ. 3 (ILE03)]]</f>
        <v>18.067</v>
      </c>
      <c r="Q1407" s="24">
        <v>15</v>
      </c>
      <c r="R1407" s="21" t="s">
        <v>66</v>
      </c>
      <c r="S1407" s="21" t="s">
        <v>67</v>
      </c>
    </row>
    <row r="1408" spans="1:19" x14ac:dyDescent="0.35">
      <c r="A1408" s="21">
        <v>1534841</v>
      </c>
      <c r="B1408" s="53">
        <v>411590</v>
      </c>
      <c r="C1408" s="21">
        <f>VLOOKUP(TotalMov[[#This Row],[Order]],'Total Mov by SS'!B:C,2,0)</f>
        <v>134</v>
      </c>
      <c r="D1408" s="21" t="s">
        <v>59</v>
      </c>
      <c r="E1408" s="21" t="s">
        <v>73</v>
      </c>
      <c r="F1408" s="21" t="s">
        <v>69</v>
      </c>
      <c r="G1408" s="21" t="s">
        <v>62</v>
      </c>
      <c r="H1408" s="21" t="s">
        <v>70</v>
      </c>
      <c r="I1408" s="21" t="s">
        <v>71</v>
      </c>
      <c r="J1408" s="22">
        <v>43650</v>
      </c>
      <c r="K1408" s="23">
        <v>0.48574074074073997</v>
      </c>
      <c r="L1408" s="22">
        <v>43650</v>
      </c>
      <c r="M1408" s="23">
        <v>0.48574074074073997</v>
      </c>
      <c r="N1408" s="24">
        <v>20</v>
      </c>
      <c r="O1408" s="21" t="s">
        <v>66</v>
      </c>
      <c r="P1408" s="24">
        <f>TotalMov[[#This Row],[Confirmed activ. 3 (ILE03)]]</f>
        <v>20</v>
      </c>
      <c r="Q1408" s="24">
        <v>20</v>
      </c>
      <c r="R1408" s="21" t="s">
        <v>66</v>
      </c>
      <c r="S1408" s="21" t="s">
        <v>72</v>
      </c>
    </row>
    <row r="1409" spans="1:19" x14ac:dyDescent="0.35">
      <c r="A1409" s="21">
        <v>1534841</v>
      </c>
      <c r="B1409" s="53">
        <v>411590</v>
      </c>
      <c r="C1409" s="21">
        <f>VLOOKUP(TotalMov[[#This Row],[Order]],'Total Mov by SS'!B:C,2,0)</f>
        <v>134</v>
      </c>
      <c r="D1409" s="21" t="s">
        <v>59</v>
      </c>
      <c r="E1409" s="21" t="s">
        <v>75</v>
      </c>
      <c r="F1409" s="21" t="s">
        <v>61</v>
      </c>
      <c r="G1409" s="21" t="s">
        <v>62</v>
      </c>
      <c r="H1409" s="21" t="s">
        <v>63</v>
      </c>
      <c r="I1409" s="21" t="s">
        <v>74</v>
      </c>
      <c r="J1409" s="22">
        <v>43653</v>
      </c>
      <c r="K1409" s="23">
        <v>0.31208333333332999</v>
      </c>
      <c r="L1409" s="22">
        <v>43653</v>
      </c>
      <c r="M1409" s="23">
        <v>0.50364583333333002</v>
      </c>
      <c r="N1409" s="25">
        <v>4.5979999999999999</v>
      </c>
      <c r="O1409" s="21" t="s">
        <v>77</v>
      </c>
      <c r="P1409" s="24">
        <f>TotalMov[[#This Row],[Confirmed activ. 3 (ILE03)]]*60</f>
        <v>275.88</v>
      </c>
      <c r="Q1409" s="24">
        <v>290</v>
      </c>
      <c r="R1409" s="21" t="s">
        <v>66</v>
      </c>
      <c r="S1409" s="21" t="s">
        <v>67</v>
      </c>
    </row>
    <row r="1410" spans="1:19" x14ac:dyDescent="0.35">
      <c r="A1410" s="21">
        <v>1534841</v>
      </c>
      <c r="B1410" s="53">
        <v>411590</v>
      </c>
      <c r="C1410" s="21">
        <f>VLOOKUP(TotalMov[[#This Row],[Order]],'Total Mov by SS'!B:C,2,0)</f>
        <v>134</v>
      </c>
      <c r="D1410" s="21" t="s">
        <v>59</v>
      </c>
      <c r="E1410" s="21" t="s">
        <v>78</v>
      </c>
      <c r="F1410" s="21" t="s">
        <v>61</v>
      </c>
      <c r="G1410" s="21" t="s">
        <v>62</v>
      </c>
      <c r="H1410" s="21" t="s">
        <v>63</v>
      </c>
      <c r="I1410" s="21" t="s">
        <v>76</v>
      </c>
      <c r="J1410" s="22">
        <v>43653</v>
      </c>
      <c r="K1410" s="23">
        <v>0.50378472222222004</v>
      </c>
      <c r="L1410" s="22">
        <v>43655</v>
      </c>
      <c r="M1410" s="23">
        <v>0.74100694444444004</v>
      </c>
      <c r="N1410" s="25">
        <v>26.338999999999999</v>
      </c>
      <c r="O1410" s="21" t="s">
        <v>77</v>
      </c>
      <c r="P1410" s="24">
        <f>TotalMov[[#This Row],[Confirmed activ. 3 (ILE03)]]*60</f>
        <v>1580.34</v>
      </c>
      <c r="Q1410" s="24">
        <v>1040</v>
      </c>
      <c r="R1410" s="21" t="s">
        <v>66</v>
      </c>
      <c r="S1410" s="21" t="s">
        <v>67</v>
      </c>
    </row>
    <row r="1411" spans="1:19" x14ac:dyDescent="0.35">
      <c r="A1411" s="21">
        <v>1534841</v>
      </c>
      <c r="B1411" s="53">
        <v>411590</v>
      </c>
      <c r="C1411" s="21">
        <f>VLOOKUP(TotalMov[[#This Row],[Order]],'Total Mov by SS'!B:C,2,0)</f>
        <v>134</v>
      </c>
      <c r="D1411" s="21" t="s">
        <v>59</v>
      </c>
      <c r="E1411" s="21" t="s">
        <v>80</v>
      </c>
      <c r="F1411" s="21" t="s">
        <v>61</v>
      </c>
      <c r="G1411" s="21" t="s">
        <v>62</v>
      </c>
      <c r="H1411" s="21" t="s">
        <v>63</v>
      </c>
      <c r="I1411" s="21" t="s">
        <v>112</v>
      </c>
      <c r="J1411" s="22">
        <v>43656</v>
      </c>
      <c r="K1411" s="23">
        <v>0.30880787037037</v>
      </c>
      <c r="L1411" s="22">
        <v>43656</v>
      </c>
      <c r="M1411" s="23">
        <v>0.64681712962963001</v>
      </c>
      <c r="N1411" s="25">
        <v>8.1120000000000001</v>
      </c>
      <c r="O1411" s="21" t="s">
        <v>77</v>
      </c>
      <c r="P1411" s="24">
        <f>TotalMov[[#This Row],[Confirmed activ. 3 (ILE03)]]*60</f>
        <v>486.72</v>
      </c>
      <c r="Q1411" s="24">
        <v>50</v>
      </c>
      <c r="R1411" s="21" t="s">
        <v>66</v>
      </c>
      <c r="S1411" s="21" t="s">
        <v>67</v>
      </c>
    </row>
    <row r="1412" spans="1:19" x14ac:dyDescent="0.35">
      <c r="A1412" s="21">
        <v>1534841</v>
      </c>
      <c r="B1412" s="53">
        <v>411590</v>
      </c>
      <c r="C1412" s="21">
        <f>VLOOKUP(TotalMov[[#This Row],[Order]],'Total Mov by SS'!B:C,2,0)</f>
        <v>134</v>
      </c>
      <c r="D1412" s="21" t="s">
        <v>59</v>
      </c>
      <c r="E1412" s="21" t="s">
        <v>82</v>
      </c>
      <c r="F1412" s="21" t="s">
        <v>89</v>
      </c>
      <c r="G1412" s="21" t="s">
        <v>90</v>
      </c>
      <c r="H1412" s="21" t="s">
        <v>91</v>
      </c>
      <c r="I1412" s="21" t="s">
        <v>92</v>
      </c>
      <c r="J1412" s="22"/>
      <c r="K1412" s="23">
        <v>0</v>
      </c>
      <c r="L1412" s="22"/>
      <c r="M1412" s="23">
        <v>0</v>
      </c>
      <c r="N1412" s="25">
        <v>0</v>
      </c>
      <c r="O1412" s="21" t="s">
        <v>93</v>
      </c>
      <c r="P1412" s="24"/>
      <c r="Q1412" s="24">
        <v>0</v>
      </c>
      <c r="R1412" s="21" t="s">
        <v>66</v>
      </c>
      <c r="S1412" s="21" t="s">
        <v>94</v>
      </c>
    </row>
    <row r="1413" spans="1:19" x14ac:dyDescent="0.35">
      <c r="A1413" s="21">
        <v>1534841</v>
      </c>
      <c r="B1413" s="53">
        <v>411590</v>
      </c>
      <c r="C1413" s="21">
        <f>VLOOKUP(TotalMov[[#This Row],[Order]],'Total Mov by SS'!B:C,2,0)</f>
        <v>134</v>
      </c>
      <c r="D1413" s="21" t="s">
        <v>59</v>
      </c>
      <c r="E1413" s="21" t="s">
        <v>85</v>
      </c>
      <c r="F1413" s="21" t="s">
        <v>69</v>
      </c>
      <c r="G1413" s="21" t="s">
        <v>62</v>
      </c>
      <c r="H1413" s="21" t="s">
        <v>70</v>
      </c>
      <c r="I1413" s="21" t="s">
        <v>79</v>
      </c>
      <c r="J1413" s="22">
        <v>43656</v>
      </c>
      <c r="K1413" s="23">
        <v>0.70616898148148</v>
      </c>
      <c r="L1413" s="22">
        <v>43656</v>
      </c>
      <c r="M1413" s="23">
        <v>0.70616898148148</v>
      </c>
      <c r="N1413" s="24">
        <v>20</v>
      </c>
      <c r="O1413" s="21" t="s">
        <v>66</v>
      </c>
      <c r="P1413" s="24">
        <f>TotalMov[[#This Row],[Confirmed activ. 3 (ILE03)]]</f>
        <v>20</v>
      </c>
      <c r="Q1413" s="24">
        <v>20</v>
      </c>
      <c r="R1413" s="21" t="s">
        <v>66</v>
      </c>
      <c r="S1413" s="21" t="s">
        <v>72</v>
      </c>
    </row>
    <row r="1414" spans="1:19" x14ac:dyDescent="0.35">
      <c r="A1414" s="21">
        <v>1534841</v>
      </c>
      <c r="B1414" s="53">
        <v>411590</v>
      </c>
      <c r="C1414" s="21">
        <f>VLOOKUP(TotalMov[[#This Row],[Order]],'Total Mov by SS'!B:C,2,0)</f>
        <v>134</v>
      </c>
      <c r="D1414" s="21" t="s">
        <v>59</v>
      </c>
      <c r="E1414" s="21" t="s">
        <v>88</v>
      </c>
      <c r="F1414" s="21" t="s">
        <v>69</v>
      </c>
      <c r="G1414" s="21" t="s">
        <v>62</v>
      </c>
      <c r="H1414" s="21" t="s">
        <v>70</v>
      </c>
      <c r="I1414" s="21" t="s">
        <v>81</v>
      </c>
      <c r="J1414" s="22">
        <v>43656</v>
      </c>
      <c r="K1414" s="23">
        <v>0.70628472222222005</v>
      </c>
      <c r="L1414" s="22">
        <v>43656</v>
      </c>
      <c r="M1414" s="23">
        <v>0.70628472222222005</v>
      </c>
      <c r="N1414" s="24">
        <v>20</v>
      </c>
      <c r="O1414" s="21" t="s">
        <v>66</v>
      </c>
      <c r="P1414" s="24">
        <f>TotalMov[[#This Row],[Confirmed activ. 3 (ILE03)]]</f>
        <v>20</v>
      </c>
      <c r="Q1414" s="24">
        <v>20</v>
      </c>
      <c r="R1414" s="21" t="s">
        <v>66</v>
      </c>
      <c r="S1414" s="21" t="s">
        <v>72</v>
      </c>
    </row>
    <row r="1415" spans="1:19" x14ac:dyDescent="0.35">
      <c r="A1415" s="21">
        <v>1534841</v>
      </c>
      <c r="B1415" s="53">
        <v>411590</v>
      </c>
      <c r="C1415" s="21">
        <f>VLOOKUP(TotalMov[[#This Row],[Order]],'Total Mov by SS'!B:C,2,0)</f>
        <v>134</v>
      </c>
      <c r="D1415" s="21" t="s">
        <v>59</v>
      </c>
      <c r="E1415" s="21" t="s">
        <v>95</v>
      </c>
      <c r="F1415" s="21" t="s">
        <v>83</v>
      </c>
      <c r="G1415" s="21" t="s">
        <v>62</v>
      </c>
      <c r="H1415" s="21" t="s">
        <v>84</v>
      </c>
      <c r="I1415" s="21" t="s">
        <v>84</v>
      </c>
      <c r="J1415" s="22">
        <v>43656</v>
      </c>
      <c r="K1415" s="23">
        <v>0.75138888888888999</v>
      </c>
      <c r="L1415" s="22">
        <v>43657</v>
      </c>
      <c r="M1415" s="23">
        <v>0.60108796296295997</v>
      </c>
      <c r="N1415" s="25">
        <v>14.86</v>
      </c>
      <c r="O1415" s="21" t="s">
        <v>77</v>
      </c>
      <c r="P1415" s="24">
        <f>TotalMov[[#This Row],[Confirmed activ. 3 (ILE03)]]*60</f>
        <v>891.59999999999991</v>
      </c>
      <c r="Q1415" s="24">
        <v>450</v>
      </c>
      <c r="R1415" s="21" t="s">
        <v>66</v>
      </c>
      <c r="S1415" s="21" t="s">
        <v>67</v>
      </c>
    </row>
    <row r="1416" spans="1:19" x14ac:dyDescent="0.35">
      <c r="A1416" s="21">
        <v>1534841</v>
      </c>
      <c r="B1416" s="53">
        <v>411590</v>
      </c>
      <c r="C1416" s="21">
        <f>VLOOKUP(TotalMov[[#This Row],[Order]],'Total Mov by SS'!B:C,2,0)</f>
        <v>134</v>
      </c>
      <c r="D1416" s="21" t="s">
        <v>59</v>
      </c>
      <c r="E1416" s="21" t="s">
        <v>97</v>
      </c>
      <c r="F1416" s="21" t="s">
        <v>86</v>
      </c>
      <c r="G1416" s="21" t="s">
        <v>62</v>
      </c>
      <c r="H1416" s="21" t="s">
        <v>87</v>
      </c>
      <c r="I1416" s="21" t="s">
        <v>87</v>
      </c>
      <c r="J1416" s="22">
        <v>43660</v>
      </c>
      <c r="K1416" s="23">
        <v>0.34745370370369999</v>
      </c>
      <c r="L1416" s="22">
        <v>43660</v>
      </c>
      <c r="M1416" s="23">
        <v>0.34745370370369999</v>
      </c>
      <c r="N1416" s="24">
        <v>20</v>
      </c>
      <c r="O1416" s="21" t="s">
        <v>66</v>
      </c>
      <c r="P1416" s="24">
        <f>TotalMov[[#This Row],[Confirmed activ. 3 (ILE03)]]</f>
        <v>20</v>
      </c>
      <c r="Q1416" s="24">
        <v>20</v>
      </c>
      <c r="R1416" s="21" t="s">
        <v>66</v>
      </c>
      <c r="S1416" s="21" t="s">
        <v>72</v>
      </c>
    </row>
    <row r="1417" spans="1:19" x14ac:dyDescent="0.35">
      <c r="A1417" s="21">
        <v>1534841</v>
      </c>
      <c r="B1417" s="53">
        <v>411590</v>
      </c>
      <c r="C1417" s="21">
        <f>VLOOKUP(TotalMov[[#This Row],[Order]],'Total Mov by SS'!B:C,2,0)</f>
        <v>134</v>
      </c>
      <c r="D1417" s="21" t="s">
        <v>59</v>
      </c>
      <c r="E1417" s="21" t="s">
        <v>99</v>
      </c>
      <c r="F1417" s="21" t="s">
        <v>61</v>
      </c>
      <c r="G1417" s="21" t="s">
        <v>62</v>
      </c>
      <c r="H1417" s="21" t="s">
        <v>63</v>
      </c>
      <c r="I1417" s="21" t="s">
        <v>96</v>
      </c>
      <c r="J1417" s="22">
        <v>43661</v>
      </c>
      <c r="K1417" s="23">
        <v>0.37413194444443998</v>
      </c>
      <c r="L1417" s="22">
        <v>43661</v>
      </c>
      <c r="M1417" s="23">
        <v>0.70403935185184996</v>
      </c>
      <c r="N1417" s="25">
        <v>1.008</v>
      </c>
      <c r="O1417" s="21" t="s">
        <v>77</v>
      </c>
      <c r="P1417" s="24">
        <f>TotalMov[[#This Row],[Confirmed activ. 3 (ILE03)]]*60</f>
        <v>60.480000000000004</v>
      </c>
      <c r="Q1417" s="24">
        <v>100</v>
      </c>
      <c r="R1417" s="21" t="s">
        <v>66</v>
      </c>
      <c r="S1417" s="21" t="s">
        <v>67</v>
      </c>
    </row>
    <row r="1418" spans="1:19" x14ac:dyDescent="0.35">
      <c r="A1418" s="21">
        <v>1534841</v>
      </c>
      <c r="B1418" s="53">
        <v>411590</v>
      </c>
      <c r="C1418" s="21">
        <f>VLOOKUP(TotalMov[[#This Row],[Order]],'Total Mov by SS'!B:C,2,0)</f>
        <v>134</v>
      </c>
      <c r="D1418" s="21" t="s">
        <v>59</v>
      </c>
      <c r="E1418" s="21" t="s">
        <v>101</v>
      </c>
      <c r="F1418" s="21" t="s">
        <v>69</v>
      </c>
      <c r="G1418" s="21" t="s">
        <v>62</v>
      </c>
      <c r="H1418" s="21" t="s">
        <v>70</v>
      </c>
      <c r="I1418" s="21" t="s">
        <v>98</v>
      </c>
      <c r="J1418" s="22">
        <v>43664</v>
      </c>
      <c r="K1418" s="23">
        <v>0.58862268518519001</v>
      </c>
      <c r="L1418" s="22">
        <v>43664</v>
      </c>
      <c r="M1418" s="23">
        <v>0.58862268518519001</v>
      </c>
      <c r="N1418" s="24">
        <v>20</v>
      </c>
      <c r="O1418" s="21" t="s">
        <v>66</v>
      </c>
      <c r="P1418" s="24">
        <f>TotalMov[[#This Row],[Confirmed activ. 3 (ILE03)]]</f>
        <v>20</v>
      </c>
      <c r="Q1418" s="24">
        <v>20</v>
      </c>
      <c r="R1418" s="21" t="s">
        <v>66</v>
      </c>
      <c r="S1418" s="21" t="s">
        <v>72</v>
      </c>
    </row>
    <row r="1419" spans="1:19" x14ac:dyDescent="0.35">
      <c r="A1419" s="21">
        <v>1534841</v>
      </c>
      <c r="B1419" s="53">
        <v>411590</v>
      </c>
      <c r="C1419" s="21">
        <f>VLOOKUP(TotalMov[[#This Row],[Order]],'Total Mov by SS'!B:C,2,0)</f>
        <v>134</v>
      </c>
      <c r="D1419" s="21" t="s">
        <v>59</v>
      </c>
      <c r="E1419" s="21" t="s">
        <v>104</v>
      </c>
      <c r="F1419" s="21" t="s">
        <v>69</v>
      </c>
      <c r="G1419" s="21" t="s">
        <v>62</v>
      </c>
      <c r="H1419" s="21" t="s">
        <v>70</v>
      </c>
      <c r="I1419" s="21" t="s">
        <v>100</v>
      </c>
      <c r="J1419" s="22">
        <v>43664</v>
      </c>
      <c r="K1419" s="23">
        <v>0.58871527777777999</v>
      </c>
      <c r="L1419" s="22">
        <v>43664</v>
      </c>
      <c r="M1419" s="23">
        <v>0.58871527777777999</v>
      </c>
      <c r="N1419" s="24">
        <v>30</v>
      </c>
      <c r="O1419" s="21" t="s">
        <v>66</v>
      </c>
      <c r="P1419" s="24">
        <f>TotalMov[[#This Row],[Confirmed activ. 3 (ILE03)]]</f>
        <v>30</v>
      </c>
      <c r="Q1419" s="24">
        <v>30</v>
      </c>
      <c r="R1419" s="21" t="s">
        <v>66</v>
      </c>
      <c r="S1419" s="21" t="s">
        <v>72</v>
      </c>
    </row>
    <row r="1420" spans="1:19" x14ac:dyDescent="0.35">
      <c r="A1420" s="21">
        <v>1534841</v>
      </c>
      <c r="B1420" s="53">
        <v>411590</v>
      </c>
      <c r="C1420" s="21">
        <f>VLOOKUP(TotalMov[[#This Row],[Order]],'Total Mov by SS'!B:C,2,0)</f>
        <v>134</v>
      </c>
      <c r="D1420" s="21" t="s">
        <v>59</v>
      </c>
      <c r="E1420" s="21" t="s">
        <v>113</v>
      </c>
      <c r="F1420" s="21" t="s">
        <v>102</v>
      </c>
      <c r="G1420" s="21" t="s">
        <v>62</v>
      </c>
      <c r="H1420" s="21" t="s">
        <v>100</v>
      </c>
      <c r="I1420" s="21" t="s">
        <v>103</v>
      </c>
      <c r="J1420" s="22">
        <v>43664</v>
      </c>
      <c r="K1420" s="23">
        <v>0.58879629629630004</v>
      </c>
      <c r="L1420" s="22">
        <v>43664</v>
      </c>
      <c r="M1420" s="23">
        <v>0.58879629629630004</v>
      </c>
      <c r="N1420" s="24">
        <v>30</v>
      </c>
      <c r="O1420" s="21" t="s">
        <v>66</v>
      </c>
      <c r="P1420" s="24">
        <f>TotalMov[[#This Row],[Confirmed activ. 3 (ILE03)]]</f>
        <v>30</v>
      </c>
      <c r="Q1420" s="24">
        <v>30</v>
      </c>
      <c r="R1420" s="21" t="s">
        <v>66</v>
      </c>
      <c r="S1420" s="21" t="s">
        <v>72</v>
      </c>
    </row>
    <row r="1421" spans="1:19" x14ac:dyDescent="0.35">
      <c r="A1421" s="21">
        <v>1534841</v>
      </c>
      <c r="B1421" s="53">
        <v>411590</v>
      </c>
      <c r="C1421" s="21">
        <f>VLOOKUP(TotalMov[[#This Row],[Order]],'Total Mov by SS'!B:C,2,0)</f>
        <v>134</v>
      </c>
      <c r="D1421" s="21" t="s">
        <v>59</v>
      </c>
      <c r="E1421" s="21" t="s">
        <v>114</v>
      </c>
      <c r="F1421" s="21" t="s">
        <v>102</v>
      </c>
      <c r="G1421" s="21" t="s">
        <v>105</v>
      </c>
      <c r="H1421" s="21" t="s">
        <v>100</v>
      </c>
      <c r="I1421" s="21" t="s">
        <v>106</v>
      </c>
      <c r="J1421" s="22">
        <v>43664</v>
      </c>
      <c r="K1421" s="23">
        <v>0.64212962962963005</v>
      </c>
      <c r="L1421" s="22">
        <v>43664</v>
      </c>
      <c r="M1421" s="23">
        <v>0.64212962962963005</v>
      </c>
      <c r="N1421" s="24">
        <v>45</v>
      </c>
      <c r="O1421" s="21" t="s">
        <v>66</v>
      </c>
      <c r="P1421" s="24">
        <f>TotalMov[[#This Row],[Confirmed activ. 3 (ILE03)]]</f>
        <v>45</v>
      </c>
      <c r="Q1421" s="24">
        <v>45</v>
      </c>
      <c r="R1421" s="21" t="s">
        <v>66</v>
      </c>
      <c r="S1421" s="21" t="s">
        <v>72</v>
      </c>
    </row>
    <row r="1422" spans="1:19" x14ac:dyDescent="0.35">
      <c r="A1422" s="21">
        <v>1534841</v>
      </c>
      <c r="B1422" s="53">
        <v>411590</v>
      </c>
      <c r="C1422" s="21">
        <f>VLOOKUP(TotalMov[[#This Row],[Order]],'Total Mov by SS'!B:C,2,0)</f>
        <v>134</v>
      </c>
      <c r="D1422" s="21" t="s">
        <v>107</v>
      </c>
      <c r="E1422" s="21" t="s">
        <v>60</v>
      </c>
      <c r="F1422" s="21" t="s">
        <v>61</v>
      </c>
      <c r="G1422" s="21" t="s">
        <v>90</v>
      </c>
      <c r="H1422" s="21" t="s">
        <v>63</v>
      </c>
      <c r="I1422" s="21" t="s">
        <v>108</v>
      </c>
      <c r="J1422" s="22">
        <v>43661</v>
      </c>
      <c r="K1422" s="23">
        <v>0.34591435185184999</v>
      </c>
      <c r="L1422" s="22">
        <v>43662</v>
      </c>
      <c r="M1422" s="23">
        <v>0.73187500000000005</v>
      </c>
      <c r="N1422" s="25">
        <v>28.620999999999999</v>
      </c>
      <c r="O1422" s="21" t="s">
        <v>77</v>
      </c>
      <c r="P1422" s="24">
        <f>TotalMov[[#This Row],[Confirmed activ. 3 (ILE03)]]*60</f>
        <v>1717.26</v>
      </c>
      <c r="Q1422" s="24">
        <v>1</v>
      </c>
      <c r="R1422" s="21" t="s">
        <v>66</v>
      </c>
      <c r="S1422" s="21" t="s">
        <v>67</v>
      </c>
    </row>
    <row r="1423" spans="1:19" x14ac:dyDescent="0.35">
      <c r="A1423" s="21">
        <v>1534841</v>
      </c>
      <c r="B1423" s="53">
        <v>411590</v>
      </c>
      <c r="C1423" s="21">
        <f>VLOOKUP(TotalMov[[#This Row],[Order]],'Total Mov by SS'!B:C,2,0)</f>
        <v>134</v>
      </c>
      <c r="D1423" s="21" t="s">
        <v>109</v>
      </c>
      <c r="E1423" s="21" t="s">
        <v>95</v>
      </c>
      <c r="F1423" s="21" t="s">
        <v>83</v>
      </c>
      <c r="G1423" s="21" t="s">
        <v>90</v>
      </c>
      <c r="H1423" s="21" t="s">
        <v>84</v>
      </c>
      <c r="I1423" s="21" t="s">
        <v>110</v>
      </c>
      <c r="J1423" s="22">
        <v>43656</v>
      </c>
      <c r="K1423" s="23">
        <v>0.77569444444444002</v>
      </c>
      <c r="L1423" s="22">
        <v>43657</v>
      </c>
      <c r="M1423" s="23">
        <v>7.0462962962959994E-2</v>
      </c>
      <c r="N1423" s="25">
        <v>1.7689999999999999</v>
      </c>
      <c r="O1423" s="21" t="s">
        <v>77</v>
      </c>
      <c r="P1423" s="24">
        <f>TotalMov[[#This Row],[Confirmed activ. 3 (ILE03)]]*60</f>
        <v>106.14</v>
      </c>
      <c r="Q1423" s="24">
        <v>5</v>
      </c>
      <c r="R1423" s="21" t="s">
        <v>66</v>
      </c>
      <c r="S1423" s="21" t="s">
        <v>67</v>
      </c>
    </row>
    <row r="1424" spans="1:19" x14ac:dyDescent="0.35">
      <c r="A1424" s="21">
        <v>1534842</v>
      </c>
      <c r="B1424" s="53">
        <v>411590</v>
      </c>
      <c r="C1424" s="21">
        <f>VLOOKUP(TotalMov[[#This Row],[Order]],'Total Mov by SS'!B:C,2,0)</f>
        <v>134</v>
      </c>
      <c r="D1424" s="21" t="s">
        <v>59</v>
      </c>
      <c r="E1424" s="21" t="s">
        <v>60</v>
      </c>
      <c r="F1424" s="21" t="s">
        <v>83</v>
      </c>
      <c r="G1424" s="21" t="s">
        <v>62</v>
      </c>
      <c r="H1424" s="21" t="s">
        <v>84</v>
      </c>
      <c r="I1424" s="21" t="s">
        <v>111</v>
      </c>
      <c r="J1424" s="22">
        <v>43649</v>
      </c>
      <c r="K1424" s="23">
        <v>0.14887731481481001</v>
      </c>
      <c r="L1424" s="22">
        <v>43649</v>
      </c>
      <c r="M1424" s="23">
        <v>0.30969907407406999</v>
      </c>
      <c r="N1424" s="25">
        <v>65.016999999999996</v>
      </c>
      <c r="O1424" s="21" t="s">
        <v>66</v>
      </c>
      <c r="P1424" s="24">
        <f>TotalMov[[#This Row],[Confirmed activ. 3 (ILE03)]]</f>
        <v>65.016999999999996</v>
      </c>
      <c r="Q1424" s="24">
        <v>40</v>
      </c>
      <c r="R1424" s="21" t="s">
        <v>66</v>
      </c>
      <c r="S1424" s="21" t="s">
        <v>67</v>
      </c>
    </row>
    <row r="1425" spans="1:19" x14ac:dyDescent="0.35">
      <c r="A1425" s="21">
        <v>1534842</v>
      </c>
      <c r="B1425" s="53">
        <v>411590</v>
      </c>
      <c r="C1425" s="21">
        <f>VLOOKUP(TotalMov[[#This Row],[Order]],'Total Mov by SS'!B:C,2,0)</f>
        <v>134</v>
      </c>
      <c r="D1425" s="21" t="s">
        <v>59</v>
      </c>
      <c r="E1425" s="21" t="s">
        <v>68</v>
      </c>
      <c r="F1425" s="21" t="s">
        <v>61</v>
      </c>
      <c r="G1425" s="21" t="s">
        <v>62</v>
      </c>
      <c r="H1425" s="21" t="s">
        <v>63</v>
      </c>
      <c r="I1425" s="21" t="s">
        <v>64</v>
      </c>
      <c r="J1425" s="22">
        <v>43649</v>
      </c>
      <c r="K1425" s="23">
        <v>0.39421296296295999</v>
      </c>
      <c r="L1425" s="22">
        <v>43649</v>
      </c>
      <c r="M1425" s="23">
        <v>0.39714120370369999</v>
      </c>
      <c r="N1425" s="25">
        <v>4.2169999999999996</v>
      </c>
      <c r="O1425" s="21" t="s">
        <v>66</v>
      </c>
      <c r="P1425" s="24">
        <f>TotalMov[[#This Row],[Confirmed activ. 3 (ILE03)]]</f>
        <v>4.2169999999999996</v>
      </c>
      <c r="Q1425" s="24">
        <v>15</v>
      </c>
      <c r="R1425" s="21" t="s">
        <v>66</v>
      </c>
      <c r="S1425" s="21" t="s">
        <v>67</v>
      </c>
    </row>
    <row r="1426" spans="1:19" x14ac:dyDescent="0.35">
      <c r="A1426" s="21">
        <v>1534842</v>
      </c>
      <c r="B1426" s="53">
        <v>411590</v>
      </c>
      <c r="C1426" s="21">
        <f>VLOOKUP(TotalMov[[#This Row],[Order]],'Total Mov by SS'!B:C,2,0)</f>
        <v>134</v>
      </c>
      <c r="D1426" s="21" t="s">
        <v>59</v>
      </c>
      <c r="E1426" s="21" t="s">
        <v>73</v>
      </c>
      <c r="F1426" s="21" t="s">
        <v>69</v>
      </c>
      <c r="G1426" s="21" t="s">
        <v>62</v>
      </c>
      <c r="H1426" s="21" t="s">
        <v>70</v>
      </c>
      <c r="I1426" s="21" t="s">
        <v>71</v>
      </c>
      <c r="J1426" s="22">
        <v>43649</v>
      </c>
      <c r="K1426" s="23">
        <v>0.40450231481481003</v>
      </c>
      <c r="L1426" s="22">
        <v>43649</v>
      </c>
      <c r="M1426" s="23">
        <v>0.40450231481481003</v>
      </c>
      <c r="N1426" s="24">
        <v>20</v>
      </c>
      <c r="O1426" s="21" t="s">
        <v>66</v>
      </c>
      <c r="P1426" s="24">
        <f>TotalMov[[#This Row],[Confirmed activ. 3 (ILE03)]]</f>
        <v>20</v>
      </c>
      <c r="Q1426" s="24">
        <v>20</v>
      </c>
      <c r="R1426" s="21" t="s">
        <v>66</v>
      </c>
      <c r="S1426" s="21" t="s">
        <v>72</v>
      </c>
    </row>
    <row r="1427" spans="1:19" x14ac:dyDescent="0.35">
      <c r="A1427" s="21">
        <v>1534842</v>
      </c>
      <c r="B1427" s="53">
        <v>411590</v>
      </c>
      <c r="C1427" s="21">
        <f>VLOOKUP(TotalMov[[#This Row],[Order]],'Total Mov by SS'!B:C,2,0)</f>
        <v>134</v>
      </c>
      <c r="D1427" s="21" t="s">
        <v>59</v>
      </c>
      <c r="E1427" s="21" t="s">
        <v>75</v>
      </c>
      <c r="F1427" s="21" t="s">
        <v>61</v>
      </c>
      <c r="G1427" s="21" t="s">
        <v>62</v>
      </c>
      <c r="H1427" s="21" t="s">
        <v>63</v>
      </c>
      <c r="I1427" s="21" t="s">
        <v>74</v>
      </c>
      <c r="J1427" s="22">
        <v>43649</v>
      </c>
      <c r="K1427" s="23">
        <v>0.40592592592593002</v>
      </c>
      <c r="L1427" s="22">
        <v>43649</v>
      </c>
      <c r="M1427" s="23">
        <v>0.58101851851852004</v>
      </c>
      <c r="N1427" s="25">
        <v>4.202</v>
      </c>
      <c r="O1427" s="21" t="s">
        <v>77</v>
      </c>
      <c r="P1427" s="24">
        <f>TotalMov[[#This Row],[Confirmed activ. 3 (ILE03)]]*60</f>
        <v>252.12</v>
      </c>
      <c r="Q1427" s="24">
        <v>350</v>
      </c>
      <c r="R1427" s="21" t="s">
        <v>66</v>
      </c>
      <c r="S1427" s="21" t="s">
        <v>67</v>
      </c>
    </row>
    <row r="1428" spans="1:19" x14ac:dyDescent="0.35">
      <c r="A1428" s="21">
        <v>1534842</v>
      </c>
      <c r="B1428" s="53">
        <v>411590</v>
      </c>
      <c r="C1428" s="21">
        <f>VLOOKUP(TotalMov[[#This Row],[Order]],'Total Mov by SS'!B:C,2,0)</f>
        <v>134</v>
      </c>
      <c r="D1428" s="21" t="s">
        <v>59</v>
      </c>
      <c r="E1428" s="21" t="s">
        <v>78</v>
      </c>
      <c r="F1428" s="21" t="s">
        <v>61</v>
      </c>
      <c r="G1428" s="21" t="s">
        <v>62</v>
      </c>
      <c r="H1428" s="21" t="s">
        <v>63</v>
      </c>
      <c r="I1428" s="21" t="s">
        <v>76</v>
      </c>
      <c r="J1428" s="22">
        <v>43649</v>
      </c>
      <c r="K1428" s="23">
        <v>0.58125000000000004</v>
      </c>
      <c r="L1428" s="22">
        <v>43655</v>
      </c>
      <c r="M1428" s="23">
        <v>0.50812500000000005</v>
      </c>
      <c r="N1428" s="25">
        <v>36.698</v>
      </c>
      <c r="O1428" s="21" t="s">
        <v>77</v>
      </c>
      <c r="P1428" s="24">
        <f>TotalMov[[#This Row],[Confirmed activ. 3 (ILE03)]]*60</f>
        <v>2201.88</v>
      </c>
      <c r="Q1428" s="24">
        <v>1020</v>
      </c>
      <c r="R1428" s="21" t="s">
        <v>66</v>
      </c>
      <c r="S1428" s="21" t="s">
        <v>67</v>
      </c>
    </row>
    <row r="1429" spans="1:19" x14ac:dyDescent="0.35">
      <c r="A1429" s="21">
        <v>1534842</v>
      </c>
      <c r="B1429" s="53">
        <v>411590</v>
      </c>
      <c r="C1429" s="21">
        <f>VLOOKUP(TotalMov[[#This Row],[Order]],'Total Mov by SS'!B:C,2,0)</f>
        <v>134</v>
      </c>
      <c r="D1429" s="21" t="s">
        <v>59</v>
      </c>
      <c r="E1429" s="21" t="s">
        <v>80</v>
      </c>
      <c r="F1429" s="21" t="s">
        <v>61</v>
      </c>
      <c r="G1429" s="21" t="s">
        <v>62</v>
      </c>
      <c r="H1429" s="21" t="s">
        <v>63</v>
      </c>
      <c r="I1429" s="21" t="s">
        <v>112</v>
      </c>
      <c r="J1429" s="22">
        <v>43655</v>
      </c>
      <c r="K1429" s="23">
        <v>0.50840277777777998</v>
      </c>
      <c r="L1429" s="22">
        <v>43655</v>
      </c>
      <c r="M1429" s="23">
        <v>0.74642361111111</v>
      </c>
      <c r="N1429" s="25">
        <v>5.7130000000000001</v>
      </c>
      <c r="O1429" s="21" t="s">
        <v>77</v>
      </c>
      <c r="P1429" s="24">
        <f>TotalMov[[#This Row],[Confirmed activ. 3 (ILE03)]]*60</f>
        <v>342.78000000000003</v>
      </c>
      <c r="Q1429" s="24">
        <v>50</v>
      </c>
      <c r="R1429" s="21" t="s">
        <v>66</v>
      </c>
      <c r="S1429" s="21" t="s">
        <v>67</v>
      </c>
    </row>
    <row r="1430" spans="1:19" x14ac:dyDescent="0.35">
      <c r="A1430" s="21">
        <v>1534842</v>
      </c>
      <c r="B1430" s="53">
        <v>411590</v>
      </c>
      <c r="C1430" s="21">
        <f>VLOOKUP(TotalMov[[#This Row],[Order]],'Total Mov by SS'!B:C,2,0)</f>
        <v>134</v>
      </c>
      <c r="D1430" s="21" t="s">
        <v>59</v>
      </c>
      <c r="E1430" s="21" t="s">
        <v>82</v>
      </c>
      <c r="F1430" s="21" t="s">
        <v>89</v>
      </c>
      <c r="G1430" s="21" t="s">
        <v>90</v>
      </c>
      <c r="H1430" s="21" t="s">
        <v>91</v>
      </c>
      <c r="I1430" s="21" t="s">
        <v>92</v>
      </c>
      <c r="J1430" s="22"/>
      <c r="K1430" s="23">
        <v>0</v>
      </c>
      <c r="L1430" s="22"/>
      <c r="M1430" s="23">
        <v>0</v>
      </c>
      <c r="N1430" s="25">
        <v>0</v>
      </c>
      <c r="O1430" s="21" t="s">
        <v>93</v>
      </c>
      <c r="P1430" s="24"/>
      <c r="Q1430" s="24">
        <v>0</v>
      </c>
      <c r="R1430" s="21" t="s">
        <v>66</v>
      </c>
      <c r="S1430" s="21" t="s">
        <v>94</v>
      </c>
    </row>
    <row r="1431" spans="1:19" x14ac:dyDescent="0.35">
      <c r="A1431" s="21">
        <v>1534842</v>
      </c>
      <c r="B1431" s="53">
        <v>411590</v>
      </c>
      <c r="C1431" s="21">
        <f>VLOOKUP(TotalMov[[#This Row],[Order]],'Total Mov by SS'!B:C,2,0)</f>
        <v>134</v>
      </c>
      <c r="D1431" s="21" t="s">
        <v>59</v>
      </c>
      <c r="E1431" s="21" t="s">
        <v>85</v>
      </c>
      <c r="F1431" s="21" t="s">
        <v>69</v>
      </c>
      <c r="G1431" s="21" t="s">
        <v>62</v>
      </c>
      <c r="H1431" s="21" t="s">
        <v>70</v>
      </c>
      <c r="I1431" s="21" t="s">
        <v>79</v>
      </c>
      <c r="J1431" s="22">
        <v>43656</v>
      </c>
      <c r="K1431" s="23">
        <v>0.38236111111110999</v>
      </c>
      <c r="L1431" s="22">
        <v>43656</v>
      </c>
      <c r="M1431" s="23">
        <v>0.38236111111110999</v>
      </c>
      <c r="N1431" s="24">
        <v>20</v>
      </c>
      <c r="O1431" s="21" t="s">
        <v>66</v>
      </c>
      <c r="P1431" s="24">
        <f>TotalMov[[#This Row],[Confirmed activ. 3 (ILE03)]]</f>
        <v>20</v>
      </c>
      <c r="Q1431" s="24">
        <v>20</v>
      </c>
      <c r="R1431" s="21" t="s">
        <v>66</v>
      </c>
      <c r="S1431" s="21" t="s">
        <v>72</v>
      </c>
    </row>
    <row r="1432" spans="1:19" x14ac:dyDescent="0.35">
      <c r="A1432" s="21">
        <v>1534842</v>
      </c>
      <c r="B1432" s="53">
        <v>411590</v>
      </c>
      <c r="C1432" s="21">
        <f>VLOOKUP(TotalMov[[#This Row],[Order]],'Total Mov by SS'!B:C,2,0)</f>
        <v>134</v>
      </c>
      <c r="D1432" s="21" t="s">
        <v>59</v>
      </c>
      <c r="E1432" s="21" t="s">
        <v>88</v>
      </c>
      <c r="F1432" s="21" t="s">
        <v>69</v>
      </c>
      <c r="G1432" s="21" t="s">
        <v>62</v>
      </c>
      <c r="H1432" s="21" t="s">
        <v>70</v>
      </c>
      <c r="I1432" s="21" t="s">
        <v>81</v>
      </c>
      <c r="J1432" s="22">
        <v>43656</v>
      </c>
      <c r="K1432" s="23">
        <v>0.38254629629629999</v>
      </c>
      <c r="L1432" s="22">
        <v>43656</v>
      </c>
      <c r="M1432" s="23">
        <v>0.38254629629629999</v>
      </c>
      <c r="N1432" s="24">
        <v>20</v>
      </c>
      <c r="O1432" s="21" t="s">
        <v>66</v>
      </c>
      <c r="P1432" s="24">
        <f>TotalMov[[#This Row],[Confirmed activ. 3 (ILE03)]]</f>
        <v>20</v>
      </c>
      <c r="Q1432" s="24">
        <v>20</v>
      </c>
      <c r="R1432" s="21" t="s">
        <v>66</v>
      </c>
      <c r="S1432" s="21" t="s">
        <v>72</v>
      </c>
    </row>
    <row r="1433" spans="1:19" x14ac:dyDescent="0.35">
      <c r="A1433" s="21">
        <v>1534842</v>
      </c>
      <c r="B1433" s="53">
        <v>411590</v>
      </c>
      <c r="C1433" s="21">
        <f>VLOOKUP(TotalMov[[#This Row],[Order]],'Total Mov by SS'!B:C,2,0)</f>
        <v>134</v>
      </c>
      <c r="D1433" s="21" t="s">
        <v>59</v>
      </c>
      <c r="E1433" s="21" t="s">
        <v>95</v>
      </c>
      <c r="F1433" s="21" t="s">
        <v>83</v>
      </c>
      <c r="G1433" s="21" t="s">
        <v>62</v>
      </c>
      <c r="H1433" s="21" t="s">
        <v>84</v>
      </c>
      <c r="I1433" s="21" t="s">
        <v>84</v>
      </c>
      <c r="J1433" s="22">
        <v>43656</v>
      </c>
      <c r="K1433" s="23">
        <v>0.48487268518519</v>
      </c>
      <c r="L1433" s="22">
        <v>43656</v>
      </c>
      <c r="M1433" s="23">
        <v>0.89245370370370003</v>
      </c>
      <c r="N1433" s="25">
        <v>9.08</v>
      </c>
      <c r="O1433" s="21" t="s">
        <v>77</v>
      </c>
      <c r="P1433" s="24">
        <f>TotalMov[[#This Row],[Confirmed activ. 3 (ILE03)]]*60</f>
        <v>544.79999999999995</v>
      </c>
      <c r="Q1433" s="24">
        <v>450</v>
      </c>
      <c r="R1433" s="21" t="s">
        <v>66</v>
      </c>
      <c r="S1433" s="21" t="s">
        <v>67</v>
      </c>
    </row>
    <row r="1434" spans="1:19" x14ac:dyDescent="0.35">
      <c r="A1434" s="21">
        <v>1534842</v>
      </c>
      <c r="B1434" s="53">
        <v>411590</v>
      </c>
      <c r="C1434" s="21">
        <f>VLOOKUP(TotalMov[[#This Row],[Order]],'Total Mov by SS'!B:C,2,0)</f>
        <v>134</v>
      </c>
      <c r="D1434" s="21" t="s">
        <v>59</v>
      </c>
      <c r="E1434" s="21" t="s">
        <v>97</v>
      </c>
      <c r="F1434" s="21" t="s">
        <v>86</v>
      </c>
      <c r="G1434" s="21" t="s">
        <v>62</v>
      </c>
      <c r="H1434" s="21" t="s">
        <v>87</v>
      </c>
      <c r="I1434" s="21" t="s">
        <v>87</v>
      </c>
      <c r="J1434" s="22">
        <v>43660</v>
      </c>
      <c r="K1434" s="23">
        <v>0.34758101851852002</v>
      </c>
      <c r="L1434" s="22">
        <v>43660</v>
      </c>
      <c r="M1434" s="23">
        <v>0.34758101851852002</v>
      </c>
      <c r="N1434" s="24">
        <v>20</v>
      </c>
      <c r="O1434" s="21" t="s">
        <v>66</v>
      </c>
      <c r="P1434" s="24">
        <f>TotalMov[[#This Row],[Confirmed activ. 3 (ILE03)]]</f>
        <v>20</v>
      </c>
      <c r="Q1434" s="24">
        <v>20</v>
      </c>
      <c r="R1434" s="21" t="s">
        <v>66</v>
      </c>
      <c r="S1434" s="21" t="s">
        <v>72</v>
      </c>
    </row>
    <row r="1435" spans="1:19" x14ac:dyDescent="0.35">
      <c r="A1435" s="21">
        <v>1534842</v>
      </c>
      <c r="B1435" s="53">
        <v>411590</v>
      </c>
      <c r="C1435" s="21">
        <f>VLOOKUP(TotalMov[[#This Row],[Order]],'Total Mov by SS'!B:C,2,0)</f>
        <v>134</v>
      </c>
      <c r="D1435" s="21" t="s">
        <v>59</v>
      </c>
      <c r="E1435" s="21" t="s">
        <v>99</v>
      </c>
      <c r="F1435" s="21" t="s">
        <v>61</v>
      </c>
      <c r="G1435" s="21" t="s">
        <v>62</v>
      </c>
      <c r="H1435" s="21" t="s">
        <v>63</v>
      </c>
      <c r="I1435" s="21" t="s">
        <v>96</v>
      </c>
      <c r="J1435" s="22">
        <v>43663</v>
      </c>
      <c r="K1435" s="23">
        <v>0.42281249999999998</v>
      </c>
      <c r="L1435" s="22">
        <v>43663</v>
      </c>
      <c r="M1435" s="23">
        <v>0.45726851851852002</v>
      </c>
      <c r="N1435" s="25">
        <v>49.616999999999997</v>
      </c>
      <c r="O1435" s="21" t="s">
        <v>66</v>
      </c>
      <c r="P1435" s="24">
        <f>TotalMov[[#This Row],[Confirmed activ. 3 (ILE03)]]</f>
        <v>49.616999999999997</v>
      </c>
      <c r="Q1435" s="24">
        <v>100</v>
      </c>
      <c r="R1435" s="21" t="s">
        <v>66</v>
      </c>
      <c r="S1435" s="21" t="s">
        <v>67</v>
      </c>
    </row>
    <row r="1436" spans="1:19" x14ac:dyDescent="0.35">
      <c r="A1436" s="21">
        <v>1534842</v>
      </c>
      <c r="B1436" s="53">
        <v>411590</v>
      </c>
      <c r="C1436" s="21">
        <f>VLOOKUP(TotalMov[[#This Row],[Order]],'Total Mov by SS'!B:C,2,0)</f>
        <v>134</v>
      </c>
      <c r="D1436" s="21" t="s">
        <v>59</v>
      </c>
      <c r="E1436" s="21" t="s">
        <v>101</v>
      </c>
      <c r="F1436" s="21" t="s">
        <v>69</v>
      </c>
      <c r="G1436" s="21" t="s">
        <v>62</v>
      </c>
      <c r="H1436" s="21" t="s">
        <v>70</v>
      </c>
      <c r="I1436" s="21" t="s">
        <v>98</v>
      </c>
      <c r="J1436" s="22">
        <v>43663</v>
      </c>
      <c r="K1436" s="23">
        <v>0.66212962962962996</v>
      </c>
      <c r="L1436" s="22">
        <v>43663</v>
      </c>
      <c r="M1436" s="23">
        <v>0.66212962962962996</v>
      </c>
      <c r="N1436" s="24">
        <v>20</v>
      </c>
      <c r="O1436" s="21" t="s">
        <v>66</v>
      </c>
      <c r="P1436" s="24">
        <f>TotalMov[[#This Row],[Confirmed activ. 3 (ILE03)]]</f>
        <v>20</v>
      </c>
      <c r="Q1436" s="24">
        <v>20</v>
      </c>
      <c r="R1436" s="21" t="s">
        <v>66</v>
      </c>
      <c r="S1436" s="21" t="s">
        <v>72</v>
      </c>
    </row>
    <row r="1437" spans="1:19" x14ac:dyDescent="0.35">
      <c r="A1437" s="21">
        <v>1534842</v>
      </c>
      <c r="B1437" s="53">
        <v>411590</v>
      </c>
      <c r="C1437" s="21">
        <f>VLOOKUP(TotalMov[[#This Row],[Order]],'Total Mov by SS'!B:C,2,0)</f>
        <v>134</v>
      </c>
      <c r="D1437" s="21" t="s">
        <v>59</v>
      </c>
      <c r="E1437" s="21" t="s">
        <v>104</v>
      </c>
      <c r="F1437" s="21" t="s">
        <v>69</v>
      </c>
      <c r="G1437" s="21" t="s">
        <v>62</v>
      </c>
      <c r="H1437" s="21" t="s">
        <v>70</v>
      </c>
      <c r="I1437" s="21" t="s">
        <v>100</v>
      </c>
      <c r="J1437" s="22">
        <v>43663</v>
      </c>
      <c r="K1437" s="23">
        <v>0.66224537037037001</v>
      </c>
      <c r="L1437" s="22">
        <v>43663</v>
      </c>
      <c r="M1437" s="23">
        <v>0.66224537037037001</v>
      </c>
      <c r="N1437" s="24">
        <v>30</v>
      </c>
      <c r="O1437" s="21" t="s">
        <v>66</v>
      </c>
      <c r="P1437" s="24">
        <f>TotalMov[[#This Row],[Confirmed activ. 3 (ILE03)]]</f>
        <v>30</v>
      </c>
      <c r="Q1437" s="24">
        <v>30</v>
      </c>
      <c r="R1437" s="21" t="s">
        <v>66</v>
      </c>
      <c r="S1437" s="21" t="s">
        <v>72</v>
      </c>
    </row>
    <row r="1438" spans="1:19" x14ac:dyDescent="0.35">
      <c r="A1438" s="21">
        <v>1534842</v>
      </c>
      <c r="B1438" s="53">
        <v>411590</v>
      </c>
      <c r="C1438" s="21">
        <f>VLOOKUP(TotalMov[[#This Row],[Order]],'Total Mov by SS'!B:C,2,0)</f>
        <v>134</v>
      </c>
      <c r="D1438" s="21" t="s">
        <v>59</v>
      </c>
      <c r="E1438" s="21" t="s">
        <v>113</v>
      </c>
      <c r="F1438" s="21" t="s">
        <v>102</v>
      </c>
      <c r="G1438" s="21" t="s">
        <v>62</v>
      </c>
      <c r="H1438" s="21" t="s">
        <v>100</v>
      </c>
      <c r="I1438" s="21" t="s">
        <v>103</v>
      </c>
      <c r="J1438" s="22">
        <v>43663</v>
      </c>
      <c r="K1438" s="23">
        <v>0.66231481481481003</v>
      </c>
      <c r="L1438" s="22">
        <v>43663</v>
      </c>
      <c r="M1438" s="23">
        <v>0.66231481481481003</v>
      </c>
      <c r="N1438" s="24">
        <v>30</v>
      </c>
      <c r="O1438" s="21" t="s">
        <v>66</v>
      </c>
      <c r="P1438" s="24">
        <f>TotalMov[[#This Row],[Confirmed activ. 3 (ILE03)]]</f>
        <v>30</v>
      </c>
      <c r="Q1438" s="24">
        <v>30</v>
      </c>
      <c r="R1438" s="21" t="s">
        <v>66</v>
      </c>
      <c r="S1438" s="21" t="s">
        <v>72</v>
      </c>
    </row>
    <row r="1439" spans="1:19" x14ac:dyDescent="0.35">
      <c r="A1439" s="21">
        <v>1534842</v>
      </c>
      <c r="B1439" s="53">
        <v>411590</v>
      </c>
      <c r="C1439" s="21">
        <f>VLOOKUP(TotalMov[[#This Row],[Order]],'Total Mov by SS'!B:C,2,0)</f>
        <v>134</v>
      </c>
      <c r="D1439" s="21" t="s">
        <v>59</v>
      </c>
      <c r="E1439" s="21" t="s">
        <v>114</v>
      </c>
      <c r="F1439" s="21" t="s">
        <v>102</v>
      </c>
      <c r="G1439" s="21" t="s">
        <v>105</v>
      </c>
      <c r="H1439" s="21" t="s">
        <v>100</v>
      </c>
      <c r="I1439" s="21" t="s">
        <v>106</v>
      </c>
      <c r="J1439" s="22">
        <v>43663</v>
      </c>
      <c r="K1439" s="23">
        <v>0.73893518518518997</v>
      </c>
      <c r="L1439" s="22">
        <v>43663</v>
      </c>
      <c r="M1439" s="23">
        <v>0.73893518518518997</v>
      </c>
      <c r="N1439" s="24">
        <v>45</v>
      </c>
      <c r="O1439" s="21" t="s">
        <v>66</v>
      </c>
      <c r="P1439" s="24">
        <f>TotalMov[[#This Row],[Confirmed activ. 3 (ILE03)]]</f>
        <v>45</v>
      </c>
      <c r="Q1439" s="24">
        <v>45</v>
      </c>
      <c r="R1439" s="21" t="s">
        <v>66</v>
      </c>
      <c r="S1439" s="21" t="s">
        <v>72</v>
      </c>
    </row>
    <row r="1440" spans="1:19" x14ac:dyDescent="0.35">
      <c r="A1440" s="21">
        <v>1534842</v>
      </c>
      <c r="B1440" s="53">
        <v>411590</v>
      </c>
      <c r="C1440" s="21">
        <f>VLOOKUP(TotalMov[[#This Row],[Order]],'Total Mov by SS'!B:C,2,0)</f>
        <v>134</v>
      </c>
      <c r="D1440" s="21" t="s">
        <v>107</v>
      </c>
      <c r="E1440" s="21" t="s">
        <v>60</v>
      </c>
      <c r="F1440" s="21" t="s">
        <v>61</v>
      </c>
      <c r="G1440" s="21" t="s">
        <v>90</v>
      </c>
      <c r="H1440" s="21" t="s">
        <v>63</v>
      </c>
      <c r="I1440" s="21" t="s">
        <v>108</v>
      </c>
      <c r="J1440" s="22">
        <v>43661</v>
      </c>
      <c r="K1440" s="23">
        <v>0.46123842592593001</v>
      </c>
      <c r="L1440" s="22">
        <v>43661</v>
      </c>
      <c r="M1440" s="23">
        <v>0.66292824074073997</v>
      </c>
      <c r="N1440" s="25">
        <v>4.8410000000000002</v>
      </c>
      <c r="O1440" s="21" t="s">
        <v>77</v>
      </c>
      <c r="P1440" s="24">
        <f>TotalMov[[#This Row],[Confirmed activ. 3 (ILE03)]]*60</f>
        <v>290.46000000000004</v>
      </c>
      <c r="Q1440" s="24">
        <v>1</v>
      </c>
      <c r="R1440" s="21" t="s">
        <v>66</v>
      </c>
      <c r="S1440" s="21" t="s">
        <v>67</v>
      </c>
    </row>
    <row r="1441" spans="1:19" x14ac:dyDescent="0.35">
      <c r="A1441" s="21">
        <v>1534842</v>
      </c>
      <c r="B1441" s="53">
        <v>411590</v>
      </c>
      <c r="C1441" s="21">
        <f>VLOOKUP(TotalMov[[#This Row],[Order]],'Total Mov by SS'!B:C,2,0)</f>
        <v>134</v>
      </c>
      <c r="D1441" s="21" t="s">
        <v>109</v>
      </c>
      <c r="E1441" s="21" t="s">
        <v>95</v>
      </c>
      <c r="F1441" s="21" t="s">
        <v>83</v>
      </c>
      <c r="G1441" s="21" t="s">
        <v>90</v>
      </c>
      <c r="H1441" s="21" t="s">
        <v>84</v>
      </c>
      <c r="I1441" s="21" t="s">
        <v>110</v>
      </c>
      <c r="J1441" s="22"/>
      <c r="K1441" s="23">
        <v>0</v>
      </c>
      <c r="L1441" s="22"/>
      <c r="M1441" s="23">
        <v>0</v>
      </c>
      <c r="N1441" s="25">
        <v>0</v>
      </c>
      <c r="O1441" s="21" t="s">
        <v>93</v>
      </c>
      <c r="P1441" s="24"/>
      <c r="Q1441" s="24">
        <v>5</v>
      </c>
      <c r="R1441" s="21" t="s">
        <v>66</v>
      </c>
      <c r="S1441" s="21" t="s">
        <v>94</v>
      </c>
    </row>
    <row r="1442" spans="1:19" x14ac:dyDescent="0.35">
      <c r="A1442" s="21">
        <v>1534845</v>
      </c>
      <c r="B1442" s="53">
        <v>411590</v>
      </c>
      <c r="C1442" s="21">
        <f>VLOOKUP(TotalMov[[#This Row],[Order]],'Total Mov by SS'!B:C,2,0)</f>
        <v>134</v>
      </c>
      <c r="D1442" s="21" t="s">
        <v>59</v>
      </c>
      <c r="E1442" s="21" t="s">
        <v>60</v>
      </c>
      <c r="F1442" s="21" t="s">
        <v>83</v>
      </c>
      <c r="G1442" s="21" t="s">
        <v>62</v>
      </c>
      <c r="H1442" s="21" t="s">
        <v>84</v>
      </c>
      <c r="I1442" s="21" t="s">
        <v>111</v>
      </c>
      <c r="J1442" s="22">
        <v>43649</v>
      </c>
      <c r="K1442" s="23">
        <v>0.14887731481481001</v>
      </c>
      <c r="L1442" s="22">
        <v>43649</v>
      </c>
      <c r="M1442" s="23">
        <v>0.30969907407406999</v>
      </c>
      <c r="N1442" s="25">
        <v>65.016999999999996</v>
      </c>
      <c r="O1442" s="21" t="s">
        <v>66</v>
      </c>
      <c r="P1442" s="24">
        <f>TotalMov[[#This Row],[Confirmed activ. 3 (ILE03)]]</f>
        <v>65.016999999999996</v>
      </c>
      <c r="Q1442" s="24">
        <v>40</v>
      </c>
      <c r="R1442" s="21" t="s">
        <v>66</v>
      </c>
      <c r="S1442" s="21" t="s">
        <v>67</v>
      </c>
    </row>
    <row r="1443" spans="1:19" x14ac:dyDescent="0.35">
      <c r="A1443" s="21">
        <v>1534845</v>
      </c>
      <c r="B1443" s="53">
        <v>411590</v>
      </c>
      <c r="C1443" s="21">
        <f>VLOOKUP(TotalMov[[#This Row],[Order]],'Total Mov by SS'!B:C,2,0)</f>
        <v>134</v>
      </c>
      <c r="D1443" s="21" t="s">
        <v>59</v>
      </c>
      <c r="E1443" s="21" t="s">
        <v>68</v>
      </c>
      <c r="F1443" s="21" t="s">
        <v>61</v>
      </c>
      <c r="G1443" s="21" t="s">
        <v>62</v>
      </c>
      <c r="H1443" s="21" t="s">
        <v>63</v>
      </c>
      <c r="I1443" s="21" t="s">
        <v>64</v>
      </c>
      <c r="J1443" s="22">
        <v>43649</v>
      </c>
      <c r="K1443" s="23">
        <v>0.50552083333332998</v>
      </c>
      <c r="L1443" s="22">
        <v>43649</v>
      </c>
      <c r="M1443" s="23">
        <v>0.51377314814815001</v>
      </c>
      <c r="N1443" s="25">
        <v>11.882999999999999</v>
      </c>
      <c r="O1443" s="21" t="s">
        <v>66</v>
      </c>
      <c r="P1443" s="24">
        <f>TotalMov[[#This Row],[Confirmed activ. 3 (ILE03)]]</f>
        <v>11.882999999999999</v>
      </c>
      <c r="Q1443" s="24">
        <v>15</v>
      </c>
      <c r="R1443" s="21" t="s">
        <v>66</v>
      </c>
      <c r="S1443" s="21" t="s">
        <v>67</v>
      </c>
    </row>
    <row r="1444" spans="1:19" x14ac:dyDescent="0.35">
      <c r="A1444" s="21">
        <v>1534845</v>
      </c>
      <c r="B1444" s="53">
        <v>411590</v>
      </c>
      <c r="C1444" s="21">
        <f>VLOOKUP(TotalMov[[#This Row],[Order]],'Total Mov by SS'!B:C,2,0)</f>
        <v>134</v>
      </c>
      <c r="D1444" s="21" t="s">
        <v>59</v>
      </c>
      <c r="E1444" s="21" t="s">
        <v>73</v>
      </c>
      <c r="F1444" s="21" t="s">
        <v>69</v>
      </c>
      <c r="G1444" s="21" t="s">
        <v>62</v>
      </c>
      <c r="H1444" s="21" t="s">
        <v>70</v>
      </c>
      <c r="I1444" s="21" t="s">
        <v>71</v>
      </c>
      <c r="J1444" s="22">
        <v>43649</v>
      </c>
      <c r="K1444" s="23">
        <v>0.51535879629629999</v>
      </c>
      <c r="L1444" s="22">
        <v>43649</v>
      </c>
      <c r="M1444" s="23">
        <v>0.51535879629629999</v>
      </c>
      <c r="N1444" s="24">
        <v>20</v>
      </c>
      <c r="O1444" s="21" t="s">
        <v>66</v>
      </c>
      <c r="P1444" s="24">
        <f>TotalMov[[#This Row],[Confirmed activ. 3 (ILE03)]]</f>
        <v>20</v>
      </c>
      <c r="Q1444" s="24">
        <v>20</v>
      </c>
      <c r="R1444" s="21" t="s">
        <v>66</v>
      </c>
      <c r="S1444" s="21" t="s">
        <v>72</v>
      </c>
    </row>
    <row r="1445" spans="1:19" x14ac:dyDescent="0.35">
      <c r="A1445" s="21">
        <v>1534845</v>
      </c>
      <c r="B1445" s="53">
        <v>411590</v>
      </c>
      <c r="C1445" s="21">
        <f>VLOOKUP(TotalMov[[#This Row],[Order]],'Total Mov by SS'!B:C,2,0)</f>
        <v>134</v>
      </c>
      <c r="D1445" s="21" t="s">
        <v>59</v>
      </c>
      <c r="E1445" s="21" t="s">
        <v>75</v>
      </c>
      <c r="F1445" s="21" t="s">
        <v>61</v>
      </c>
      <c r="G1445" s="21" t="s">
        <v>62</v>
      </c>
      <c r="H1445" s="21" t="s">
        <v>63</v>
      </c>
      <c r="I1445" s="21" t="s">
        <v>74</v>
      </c>
      <c r="J1445" s="22">
        <v>43649</v>
      </c>
      <c r="K1445" s="23">
        <v>0.53216435185184996</v>
      </c>
      <c r="L1445" s="22">
        <v>43649</v>
      </c>
      <c r="M1445" s="23">
        <v>0.74269675925926004</v>
      </c>
      <c r="N1445" s="25">
        <v>2.5259999999999998</v>
      </c>
      <c r="O1445" s="21" t="s">
        <v>77</v>
      </c>
      <c r="P1445" s="24">
        <f>TotalMov[[#This Row],[Confirmed activ. 3 (ILE03)]]*60</f>
        <v>151.56</v>
      </c>
      <c r="Q1445" s="24">
        <v>350</v>
      </c>
      <c r="R1445" s="21" t="s">
        <v>66</v>
      </c>
      <c r="S1445" s="21" t="s">
        <v>67</v>
      </c>
    </row>
    <row r="1446" spans="1:19" x14ac:dyDescent="0.35">
      <c r="A1446" s="21">
        <v>1534845</v>
      </c>
      <c r="B1446" s="53">
        <v>411590</v>
      </c>
      <c r="C1446" s="21">
        <f>VLOOKUP(TotalMov[[#This Row],[Order]],'Total Mov by SS'!B:C,2,0)</f>
        <v>134</v>
      </c>
      <c r="D1446" s="21" t="s">
        <v>59</v>
      </c>
      <c r="E1446" s="21" t="s">
        <v>78</v>
      </c>
      <c r="F1446" s="21" t="s">
        <v>61</v>
      </c>
      <c r="G1446" s="21" t="s">
        <v>62</v>
      </c>
      <c r="H1446" s="21" t="s">
        <v>63</v>
      </c>
      <c r="I1446" s="21" t="s">
        <v>76</v>
      </c>
      <c r="J1446" s="22">
        <v>43650</v>
      </c>
      <c r="K1446" s="23">
        <v>0.31152777777778001</v>
      </c>
      <c r="L1446" s="22">
        <v>43655</v>
      </c>
      <c r="M1446" s="23">
        <v>0.61179398148148001</v>
      </c>
      <c r="N1446" s="25">
        <v>35.299999999999997</v>
      </c>
      <c r="O1446" s="21" t="s">
        <v>77</v>
      </c>
      <c r="P1446" s="24">
        <f>TotalMov[[#This Row],[Confirmed activ. 3 (ILE03)]]*60</f>
        <v>2118</v>
      </c>
      <c r="Q1446" s="24">
        <v>1020</v>
      </c>
      <c r="R1446" s="21" t="s">
        <v>66</v>
      </c>
      <c r="S1446" s="21" t="s">
        <v>67</v>
      </c>
    </row>
    <row r="1447" spans="1:19" x14ac:dyDescent="0.35">
      <c r="A1447" s="21">
        <v>1534845</v>
      </c>
      <c r="B1447" s="53">
        <v>411590</v>
      </c>
      <c r="C1447" s="21">
        <f>VLOOKUP(TotalMov[[#This Row],[Order]],'Total Mov by SS'!B:C,2,0)</f>
        <v>134</v>
      </c>
      <c r="D1447" s="21" t="s">
        <v>59</v>
      </c>
      <c r="E1447" s="21" t="s">
        <v>80</v>
      </c>
      <c r="F1447" s="21" t="s">
        <v>61</v>
      </c>
      <c r="G1447" s="21" t="s">
        <v>62</v>
      </c>
      <c r="H1447" s="21" t="s">
        <v>63</v>
      </c>
      <c r="I1447" s="21" t="s">
        <v>112</v>
      </c>
      <c r="J1447" s="22">
        <v>43655</v>
      </c>
      <c r="K1447" s="23">
        <v>0.61266203703704003</v>
      </c>
      <c r="L1447" s="22">
        <v>43655</v>
      </c>
      <c r="M1447" s="23">
        <v>0.61271990740741</v>
      </c>
      <c r="N1447" s="24">
        <v>5</v>
      </c>
      <c r="O1447" s="21" t="s">
        <v>65</v>
      </c>
      <c r="P1447" s="24">
        <f>TotalMov[[#This Row],[Confirmed activ. 3 (ILE03)]]/60</f>
        <v>8.3333333333333329E-2</v>
      </c>
      <c r="Q1447" s="24">
        <v>50</v>
      </c>
      <c r="R1447" s="21" t="s">
        <v>66</v>
      </c>
      <c r="S1447" s="21" t="s">
        <v>67</v>
      </c>
    </row>
    <row r="1448" spans="1:19" x14ac:dyDescent="0.35">
      <c r="A1448" s="21">
        <v>1534845</v>
      </c>
      <c r="B1448" s="53">
        <v>411590</v>
      </c>
      <c r="C1448" s="21">
        <f>VLOOKUP(TotalMov[[#This Row],[Order]],'Total Mov by SS'!B:C,2,0)</f>
        <v>134</v>
      </c>
      <c r="D1448" s="21" t="s">
        <v>59</v>
      </c>
      <c r="E1448" s="21" t="s">
        <v>82</v>
      </c>
      <c r="F1448" s="21" t="s">
        <v>89</v>
      </c>
      <c r="G1448" s="21" t="s">
        <v>90</v>
      </c>
      <c r="H1448" s="21" t="s">
        <v>91</v>
      </c>
      <c r="I1448" s="21" t="s">
        <v>92</v>
      </c>
      <c r="J1448" s="22"/>
      <c r="K1448" s="23">
        <v>0</v>
      </c>
      <c r="L1448" s="22"/>
      <c r="M1448" s="23">
        <v>0</v>
      </c>
      <c r="N1448" s="25">
        <v>0</v>
      </c>
      <c r="O1448" s="21" t="s">
        <v>93</v>
      </c>
      <c r="P1448" s="24"/>
      <c r="Q1448" s="24">
        <v>0</v>
      </c>
      <c r="R1448" s="21" t="s">
        <v>66</v>
      </c>
      <c r="S1448" s="21" t="s">
        <v>94</v>
      </c>
    </row>
    <row r="1449" spans="1:19" x14ac:dyDescent="0.35">
      <c r="A1449" s="21">
        <v>1534845</v>
      </c>
      <c r="B1449" s="53">
        <v>411590</v>
      </c>
      <c r="C1449" s="21">
        <f>VLOOKUP(TotalMov[[#This Row],[Order]],'Total Mov by SS'!B:C,2,0)</f>
        <v>134</v>
      </c>
      <c r="D1449" s="21" t="s">
        <v>59</v>
      </c>
      <c r="E1449" s="21" t="s">
        <v>85</v>
      </c>
      <c r="F1449" s="21" t="s">
        <v>69</v>
      </c>
      <c r="G1449" s="21" t="s">
        <v>62</v>
      </c>
      <c r="H1449" s="21" t="s">
        <v>70</v>
      </c>
      <c r="I1449" s="21" t="s">
        <v>79</v>
      </c>
      <c r="J1449" s="22">
        <v>43656</v>
      </c>
      <c r="K1449" s="23">
        <v>0.35975694444444001</v>
      </c>
      <c r="L1449" s="22">
        <v>43656</v>
      </c>
      <c r="M1449" s="23">
        <v>0.35975694444444001</v>
      </c>
      <c r="N1449" s="24">
        <v>20</v>
      </c>
      <c r="O1449" s="21" t="s">
        <v>66</v>
      </c>
      <c r="P1449" s="24">
        <f>TotalMov[[#This Row],[Confirmed activ. 3 (ILE03)]]</f>
        <v>20</v>
      </c>
      <c r="Q1449" s="24">
        <v>20</v>
      </c>
      <c r="R1449" s="21" t="s">
        <v>66</v>
      </c>
      <c r="S1449" s="21" t="s">
        <v>72</v>
      </c>
    </row>
    <row r="1450" spans="1:19" x14ac:dyDescent="0.35">
      <c r="A1450" s="21">
        <v>1534845</v>
      </c>
      <c r="B1450" s="53">
        <v>411590</v>
      </c>
      <c r="C1450" s="21">
        <f>VLOOKUP(TotalMov[[#This Row],[Order]],'Total Mov by SS'!B:C,2,0)</f>
        <v>134</v>
      </c>
      <c r="D1450" s="21" t="s">
        <v>59</v>
      </c>
      <c r="E1450" s="21" t="s">
        <v>88</v>
      </c>
      <c r="F1450" s="21" t="s">
        <v>69</v>
      </c>
      <c r="G1450" s="21" t="s">
        <v>62</v>
      </c>
      <c r="H1450" s="21" t="s">
        <v>70</v>
      </c>
      <c r="I1450" s="21" t="s">
        <v>81</v>
      </c>
      <c r="J1450" s="22">
        <v>43656</v>
      </c>
      <c r="K1450" s="23">
        <v>0.35984953703703998</v>
      </c>
      <c r="L1450" s="22">
        <v>43656</v>
      </c>
      <c r="M1450" s="23">
        <v>0.35984953703703998</v>
      </c>
      <c r="N1450" s="24">
        <v>20</v>
      </c>
      <c r="O1450" s="21" t="s">
        <v>66</v>
      </c>
      <c r="P1450" s="24">
        <f>TotalMov[[#This Row],[Confirmed activ. 3 (ILE03)]]</f>
        <v>20</v>
      </c>
      <c r="Q1450" s="24">
        <v>20</v>
      </c>
      <c r="R1450" s="21" t="s">
        <v>66</v>
      </c>
      <c r="S1450" s="21" t="s">
        <v>72</v>
      </c>
    </row>
    <row r="1451" spans="1:19" x14ac:dyDescent="0.35">
      <c r="A1451" s="21">
        <v>1534845</v>
      </c>
      <c r="B1451" s="53">
        <v>411590</v>
      </c>
      <c r="C1451" s="21">
        <f>VLOOKUP(TotalMov[[#This Row],[Order]],'Total Mov by SS'!B:C,2,0)</f>
        <v>134</v>
      </c>
      <c r="D1451" s="21" t="s">
        <v>59</v>
      </c>
      <c r="E1451" s="21" t="s">
        <v>95</v>
      </c>
      <c r="F1451" s="21" t="s">
        <v>83</v>
      </c>
      <c r="G1451" s="21" t="s">
        <v>62</v>
      </c>
      <c r="H1451" s="21" t="s">
        <v>84</v>
      </c>
      <c r="I1451" s="21" t="s">
        <v>84</v>
      </c>
      <c r="J1451" s="22">
        <v>43656</v>
      </c>
      <c r="K1451" s="23">
        <v>0.51517361111111004</v>
      </c>
      <c r="L1451" s="22">
        <v>43657</v>
      </c>
      <c r="M1451" s="23">
        <v>0.16099537037037001</v>
      </c>
      <c r="N1451" s="25">
        <v>7.7249999999999996</v>
      </c>
      <c r="O1451" s="21" t="s">
        <v>77</v>
      </c>
      <c r="P1451" s="24">
        <f>TotalMov[[#This Row],[Confirmed activ. 3 (ILE03)]]*60</f>
        <v>463.5</v>
      </c>
      <c r="Q1451" s="24">
        <v>450</v>
      </c>
      <c r="R1451" s="21" t="s">
        <v>66</v>
      </c>
      <c r="S1451" s="21" t="s">
        <v>67</v>
      </c>
    </row>
    <row r="1452" spans="1:19" x14ac:dyDescent="0.35">
      <c r="A1452" s="21">
        <v>1534845</v>
      </c>
      <c r="B1452" s="53">
        <v>411590</v>
      </c>
      <c r="C1452" s="21">
        <f>VLOOKUP(TotalMov[[#This Row],[Order]],'Total Mov by SS'!B:C,2,0)</f>
        <v>134</v>
      </c>
      <c r="D1452" s="21" t="s">
        <v>59</v>
      </c>
      <c r="E1452" s="21" t="s">
        <v>97</v>
      </c>
      <c r="F1452" s="21" t="s">
        <v>86</v>
      </c>
      <c r="G1452" s="21" t="s">
        <v>62</v>
      </c>
      <c r="H1452" s="21" t="s">
        <v>87</v>
      </c>
      <c r="I1452" s="21" t="s">
        <v>87</v>
      </c>
      <c r="J1452" s="22">
        <v>43660</v>
      </c>
      <c r="K1452" s="23">
        <v>0.34770833333333001</v>
      </c>
      <c r="L1452" s="22">
        <v>43660</v>
      </c>
      <c r="M1452" s="23">
        <v>0.34770833333333001</v>
      </c>
      <c r="N1452" s="24">
        <v>20</v>
      </c>
      <c r="O1452" s="21" t="s">
        <v>66</v>
      </c>
      <c r="P1452" s="24">
        <f>TotalMov[[#This Row],[Confirmed activ. 3 (ILE03)]]</f>
        <v>20</v>
      </c>
      <c r="Q1452" s="24">
        <v>20</v>
      </c>
      <c r="R1452" s="21" t="s">
        <v>66</v>
      </c>
      <c r="S1452" s="21" t="s">
        <v>72</v>
      </c>
    </row>
    <row r="1453" spans="1:19" x14ac:dyDescent="0.35">
      <c r="A1453" s="21">
        <v>1534845</v>
      </c>
      <c r="B1453" s="53">
        <v>411590</v>
      </c>
      <c r="C1453" s="21">
        <f>VLOOKUP(TotalMov[[#This Row],[Order]],'Total Mov by SS'!B:C,2,0)</f>
        <v>134</v>
      </c>
      <c r="D1453" s="21" t="s">
        <v>59</v>
      </c>
      <c r="E1453" s="21" t="s">
        <v>99</v>
      </c>
      <c r="F1453" s="21" t="s">
        <v>61</v>
      </c>
      <c r="G1453" s="21" t="s">
        <v>62</v>
      </c>
      <c r="H1453" s="21" t="s">
        <v>63</v>
      </c>
      <c r="I1453" s="21" t="s">
        <v>96</v>
      </c>
      <c r="J1453" s="22">
        <v>43661</v>
      </c>
      <c r="K1453" s="23">
        <v>0.37413194444443998</v>
      </c>
      <c r="L1453" s="22">
        <v>43661</v>
      </c>
      <c r="M1453" s="23">
        <v>0.70403935185184996</v>
      </c>
      <c r="N1453" s="25">
        <v>1.008</v>
      </c>
      <c r="O1453" s="21" t="s">
        <v>77</v>
      </c>
      <c r="P1453" s="24">
        <f>TotalMov[[#This Row],[Confirmed activ. 3 (ILE03)]]*60</f>
        <v>60.480000000000004</v>
      </c>
      <c r="Q1453" s="24">
        <v>100</v>
      </c>
      <c r="R1453" s="21" t="s">
        <v>66</v>
      </c>
      <c r="S1453" s="21" t="s">
        <v>67</v>
      </c>
    </row>
    <row r="1454" spans="1:19" x14ac:dyDescent="0.35">
      <c r="A1454" s="21">
        <v>1534845</v>
      </c>
      <c r="B1454" s="53">
        <v>411590</v>
      </c>
      <c r="C1454" s="21">
        <f>VLOOKUP(TotalMov[[#This Row],[Order]],'Total Mov by SS'!B:C,2,0)</f>
        <v>134</v>
      </c>
      <c r="D1454" s="21" t="s">
        <v>59</v>
      </c>
      <c r="E1454" s="21" t="s">
        <v>101</v>
      </c>
      <c r="F1454" s="21" t="s">
        <v>69</v>
      </c>
      <c r="G1454" s="21" t="s">
        <v>62</v>
      </c>
      <c r="H1454" s="21" t="s">
        <v>70</v>
      </c>
      <c r="I1454" s="21" t="s">
        <v>98</v>
      </c>
      <c r="J1454" s="22">
        <v>43664</v>
      </c>
      <c r="K1454" s="23">
        <v>0.58892361111111002</v>
      </c>
      <c r="L1454" s="22">
        <v>43664</v>
      </c>
      <c r="M1454" s="23">
        <v>0.58892361111111002</v>
      </c>
      <c r="N1454" s="24">
        <v>20</v>
      </c>
      <c r="O1454" s="21" t="s">
        <v>66</v>
      </c>
      <c r="P1454" s="24">
        <f>TotalMov[[#This Row],[Confirmed activ. 3 (ILE03)]]</f>
        <v>20</v>
      </c>
      <c r="Q1454" s="24">
        <v>20</v>
      </c>
      <c r="R1454" s="21" t="s">
        <v>66</v>
      </c>
      <c r="S1454" s="21" t="s">
        <v>72</v>
      </c>
    </row>
    <row r="1455" spans="1:19" x14ac:dyDescent="0.35">
      <c r="A1455" s="21">
        <v>1534845</v>
      </c>
      <c r="B1455" s="53">
        <v>411590</v>
      </c>
      <c r="C1455" s="21">
        <f>VLOOKUP(TotalMov[[#This Row],[Order]],'Total Mov by SS'!B:C,2,0)</f>
        <v>134</v>
      </c>
      <c r="D1455" s="21" t="s">
        <v>59</v>
      </c>
      <c r="E1455" s="21" t="s">
        <v>104</v>
      </c>
      <c r="F1455" s="21" t="s">
        <v>69</v>
      </c>
      <c r="G1455" s="21" t="s">
        <v>62</v>
      </c>
      <c r="H1455" s="21" t="s">
        <v>70</v>
      </c>
      <c r="I1455" s="21" t="s">
        <v>100</v>
      </c>
      <c r="J1455" s="22">
        <v>43664</v>
      </c>
      <c r="K1455" s="23">
        <v>0.58902777777778004</v>
      </c>
      <c r="L1455" s="22">
        <v>43664</v>
      </c>
      <c r="M1455" s="23">
        <v>0.58902777777778004</v>
      </c>
      <c r="N1455" s="24">
        <v>30</v>
      </c>
      <c r="O1455" s="21" t="s">
        <v>66</v>
      </c>
      <c r="P1455" s="24">
        <f>TotalMov[[#This Row],[Confirmed activ. 3 (ILE03)]]</f>
        <v>30</v>
      </c>
      <c r="Q1455" s="24">
        <v>30</v>
      </c>
      <c r="R1455" s="21" t="s">
        <v>66</v>
      </c>
      <c r="S1455" s="21" t="s">
        <v>72</v>
      </c>
    </row>
    <row r="1456" spans="1:19" x14ac:dyDescent="0.35">
      <c r="A1456" s="21">
        <v>1534845</v>
      </c>
      <c r="B1456" s="53">
        <v>411590</v>
      </c>
      <c r="C1456" s="21">
        <f>VLOOKUP(TotalMov[[#This Row],[Order]],'Total Mov by SS'!B:C,2,0)</f>
        <v>134</v>
      </c>
      <c r="D1456" s="21" t="s">
        <v>59</v>
      </c>
      <c r="E1456" s="21" t="s">
        <v>113</v>
      </c>
      <c r="F1456" s="21" t="s">
        <v>102</v>
      </c>
      <c r="G1456" s="21" t="s">
        <v>62</v>
      </c>
      <c r="H1456" s="21" t="s">
        <v>100</v>
      </c>
      <c r="I1456" s="21" t="s">
        <v>103</v>
      </c>
      <c r="J1456" s="22">
        <v>43664</v>
      </c>
      <c r="K1456" s="23">
        <v>0.58912037037037002</v>
      </c>
      <c r="L1456" s="22">
        <v>43664</v>
      </c>
      <c r="M1456" s="23">
        <v>0.58912037037037002</v>
      </c>
      <c r="N1456" s="24">
        <v>30</v>
      </c>
      <c r="O1456" s="21" t="s">
        <v>66</v>
      </c>
      <c r="P1456" s="24">
        <f>TotalMov[[#This Row],[Confirmed activ. 3 (ILE03)]]</f>
        <v>30</v>
      </c>
      <c r="Q1456" s="24">
        <v>30</v>
      </c>
      <c r="R1456" s="21" t="s">
        <v>66</v>
      </c>
      <c r="S1456" s="21" t="s">
        <v>72</v>
      </c>
    </row>
    <row r="1457" spans="1:19" x14ac:dyDescent="0.35">
      <c r="A1457" s="21">
        <v>1534845</v>
      </c>
      <c r="B1457" s="53">
        <v>411590</v>
      </c>
      <c r="C1457" s="21">
        <f>VLOOKUP(TotalMov[[#This Row],[Order]],'Total Mov by SS'!B:C,2,0)</f>
        <v>134</v>
      </c>
      <c r="D1457" s="21" t="s">
        <v>59</v>
      </c>
      <c r="E1457" s="21" t="s">
        <v>114</v>
      </c>
      <c r="F1457" s="21" t="s">
        <v>102</v>
      </c>
      <c r="G1457" s="21" t="s">
        <v>105</v>
      </c>
      <c r="H1457" s="21" t="s">
        <v>100</v>
      </c>
      <c r="I1457" s="21" t="s">
        <v>106</v>
      </c>
      <c r="J1457" s="22">
        <v>43664</v>
      </c>
      <c r="K1457" s="23">
        <v>0.64226851851851996</v>
      </c>
      <c r="L1457" s="22">
        <v>43664</v>
      </c>
      <c r="M1457" s="23">
        <v>0.64226851851851996</v>
      </c>
      <c r="N1457" s="24">
        <v>45</v>
      </c>
      <c r="O1457" s="21" t="s">
        <v>66</v>
      </c>
      <c r="P1457" s="24">
        <f>TotalMov[[#This Row],[Confirmed activ. 3 (ILE03)]]</f>
        <v>45</v>
      </c>
      <c r="Q1457" s="24">
        <v>45</v>
      </c>
      <c r="R1457" s="21" t="s">
        <v>66</v>
      </c>
      <c r="S1457" s="21" t="s">
        <v>72</v>
      </c>
    </row>
    <row r="1458" spans="1:19" x14ac:dyDescent="0.35">
      <c r="A1458" s="21">
        <v>1534845</v>
      </c>
      <c r="B1458" s="53">
        <v>411590</v>
      </c>
      <c r="C1458" s="21">
        <f>VLOOKUP(TotalMov[[#This Row],[Order]],'Total Mov by SS'!B:C,2,0)</f>
        <v>134</v>
      </c>
      <c r="D1458" s="21" t="s">
        <v>107</v>
      </c>
      <c r="E1458" s="21" t="s">
        <v>60</v>
      </c>
      <c r="F1458" s="21" t="s">
        <v>61</v>
      </c>
      <c r="G1458" s="21" t="s">
        <v>90</v>
      </c>
      <c r="H1458" s="21" t="s">
        <v>63</v>
      </c>
      <c r="I1458" s="21" t="s">
        <v>108</v>
      </c>
      <c r="J1458" s="22">
        <v>43660</v>
      </c>
      <c r="K1458" s="23">
        <v>0.32667824074073998</v>
      </c>
      <c r="L1458" s="22">
        <v>43660</v>
      </c>
      <c r="M1458" s="23">
        <v>0.74584490740741005</v>
      </c>
      <c r="N1458" s="25">
        <v>10.06</v>
      </c>
      <c r="O1458" s="21" t="s">
        <v>77</v>
      </c>
      <c r="P1458" s="24">
        <f>TotalMov[[#This Row],[Confirmed activ. 3 (ILE03)]]*60</f>
        <v>603.6</v>
      </c>
      <c r="Q1458" s="24">
        <v>1</v>
      </c>
      <c r="R1458" s="21" t="s">
        <v>66</v>
      </c>
      <c r="S1458" s="21" t="s">
        <v>67</v>
      </c>
    </row>
    <row r="1459" spans="1:19" x14ac:dyDescent="0.35">
      <c r="A1459" s="21">
        <v>1534845</v>
      </c>
      <c r="B1459" s="53">
        <v>411590</v>
      </c>
      <c r="C1459" s="21">
        <f>VLOOKUP(TotalMov[[#This Row],[Order]],'Total Mov by SS'!B:C,2,0)</f>
        <v>134</v>
      </c>
      <c r="D1459" s="21" t="s">
        <v>109</v>
      </c>
      <c r="E1459" s="21" t="s">
        <v>95</v>
      </c>
      <c r="F1459" s="21" t="s">
        <v>83</v>
      </c>
      <c r="G1459" s="21" t="s">
        <v>90</v>
      </c>
      <c r="H1459" s="21" t="s">
        <v>84</v>
      </c>
      <c r="I1459" s="21" t="s">
        <v>110</v>
      </c>
      <c r="J1459" s="22">
        <v>43656</v>
      </c>
      <c r="K1459" s="23">
        <v>0.76306712962962997</v>
      </c>
      <c r="L1459" s="22">
        <v>43657</v>
      </c>
      <c r="M1459" s="23">
        <v>7.0462962962959994E-2</v>
      </c>
      <c r="N1459" s="25">
        <v>1.92</v>
      </c>
      <c r="O1459" s="21" t="s">
        <v>77</v>
      </c>
      <c r="P1459" s="24">
        <f>TotalMov[[#This Row],[Confirmed activ. 3 (ILE03)]]*60</f>
        <v>115.19999999999999</v>
      </c>
      <c r="Q1459" s="24">
        <v>5</v>
      </c>
      <c r="R1459" s="21" t="s">
        <v>66</v>
      </c>
      <c r="S1459" s="21" t="s">
        <v>67</v>
      </c>
    </row>
    <row r="1460" spans="1:19" x14ac:dyDescent="0.35">
      <c r="A1460" s="21">
        <v>1534846</v>
      </c>
      <c r="B1460" s="53">
        <v>411590</v>
      </c>
      <c r="C1460" s="21">
        <f>VLOOKUP(TotalMov[[#This Row],[Order]],'Total Mov by SS'!B:C,2,0)</f>
        <v>134</v>
      </c>
      <c r="D1460" s="21" t="s">
        <v>59</v>
      </c>
      <c r="E1460" s="21" t="s">
        <v>60</v>
      </c>
      <c r="F1460" s="21" t="s">
        <v>83</v>
      </c>
      <c r="G1460" s="21" t="s">
        <v>62</v>
      </c>
      <c r="H1460" s="21" t="s">
        <v>84</v>
      </c>
      <c r="I1460" s="21" t="s">
        <v>111</v>
      </c>
      <c r="J1460" s="22">
        <v>43648</v>
      </c>
      <c r="K1460" s="23">
        <v>0.14010416666667</v>
      </c>
      <c r="L1460" s="22">
        <v>43648</v>
      </c>
      <c r="M1460" s="23">
        <v>0.26224537037036999</v>
      </c>
      <c r="N1460" s="25">
        <v>1.546</v>
      </c>
      <c r="O1460" s="21" t="s">
        <v>77</v>
      </c>
      <c r="P1460" s="24">
        <f>TotalMov[[#This Row],[Confirmed activ. 3 (ILE03)]]*60</f>
        <v>92.76</v>
      </c>
      <c r="Q1460" s="24">
        <v>40</v>
      </c>
      <c r="R1460" s="21" t="s">
        <v>66</v>
      </c>
      <c r="S1460" s="21" t="s">
        <v>67</v>
      </c>
    </row>
    <row r="1461" spans="1:19" x14ac:dyDescent="0.35">
      <c r="A1461" s="21">
        <v>1534846</v>
      </c>
      <c r="B1461" s="53">
        <v>411590</v>
      </c>
      <c r="C1461" s="21">
        <f>VLOOKUP(TotalMov[[#This Row],[Order]],'Total Mov by SS'!B:C,2,0)</f>
        <v>134</v>
      </c>
      <c r="D1461" s="21" t="s">
        <v>59</v>
      </c>
      <c r="E1461" s="21" t="s">
        <v>68</v>
      </c>
      <c r="F1461" s="21" t="s">
        <v>61</v>
      </c>
      <c r="G1461" s="21" t="s">
        <v>62</v>
      </c>
      <c r="H1461" s="21" t="s">
        <v>63</v>
      </c>
      <c r="I1461" s="21" t="s">
        <v>64</v>
      </c>
      <c r="J1461" s="22">
        <v>43648</v>
      </c>
      <c r="K1461" s="23">
        <v>0.53565972222222002</v>
      </c>
      <c r="L1461" s="22">
        <v>43648</v>
      </c>
      <c r="M1461" s="23">
        <v>0.60959490740740996</v>
      </c>
      <c r="N1461" s="25">
        <v>53.232999999999997</v>
      </c>
      <c r="O1461" s="21" t="s">
        <v>66</v>
      </c>
      <c r="P1461" s="24">
        <f>TotalMov[[#This Row],[Confirmed activ. 3 (ILE03)]]</f>
        <v>53.232999999999997</v>
      </c>
      <c r="Q1461" s="24">
        <v>15</v>
      </c>
      <c r="R1461" s="21" t="s">
        <v>66</v>
      </c>
      <c r="S1461" s="21" t="s">
        <v>67</v>
      </c>
    </row>
    <row r="1462" spans="1:19" x14ac:dyDescent="0.35">
      <c r="A1462" s="21">
        <v>1534846</v>
      </c>
      <c r="B1462" s="53">
        <v>411590</v>
      </c>
      <c r="C1462" s="21">
        <f>VLOOKUP(TotalMov[[#This Row],[Order]],'Total Mov by SS'!B:C,2,0)</f>
        <v>134</v>
      </c>
      <c r="D1462" s="21" t="s">
        <v>59</v>
      </c>
      <c r="E1462" s="21" t="s">
        <v>73</v>
      </c>
      <c r="F1462" s="21" t="s">
        <v>69</v>
      </c>
      <c r="G1462" s="21" t="s">
        <v>62</v>
      </c>
      <c r="H1462" s="21" t="s">
        <v>70</v>
      </c>
      <c r="I1462" s="21" t="s">
        <v>71</v>
      </c>
      <c r="J1462" s="22">
        <v>43648</v>
      </c>
      <c r="K1462" s="23">
        <v>0.67564814814815</v>
      </c>
      <c r="L1462" s="22">
        <v>43648</v>
      </c>
      <c r="M1462" s="23">
        <v>0.67564814814815</v>
      </c>
      <c r="N1462" s="24">
        <v>20</v>
      </c>
      <c r="O1462" s="21" t="s">
        <v>66</v>
      </c>
      <c r="P1462" s="24">
        <f>TotalMov[[#This Row],[Confirmed activ. 3 (ILE03)]]</f>
        <v>20</v>
      </c>
      <c r="Q1462" s="24">
        <v>20</v>
      </c>
      <c r="R1462" s="21" t="s">
        <v>66</v>
      </c>
      <c r="S1462" s="21" t="s">
        <v>72</v>
      </c>
    </row>
    <row r="1463" spans="1:19" x14ac:dyDescent="0.35">
      <c r="A1463" s="21">
        <v>1534846</v>
      </c>
      <c r="B1463" s="53">
        <v>411590</v>
      </c>
      <c r="C1463" s="21">
        <f>VLOOKUP(TotalMov[[#This Row],[Order]],'Total Mov by SS'!B:C,2,0)</f>
        <v>134</v>
      </c>
      <c r="D1463" s="21" t="s">
        <v>59</v>
      </c>
      <c r="E1463" s="21" t="s">
        <v>75</v>
      </c>
      <c r="F1463" s="21" t="s">
        <v>61</v>
      </c>
      <c r="G1463" s="21" t="s">
        <v>62</v>
      </c>
      <c r="H1463" s="21" t="s">
        <v>63</v>
      </c>
      <c r="I1463" s="21" t="s">
        <v>74</v>
      </c>
      <c r="J1463" s="22">
        <v>43649</v>
      </c>
      <c r="K1463" s="23">
        <v>0.37871527777778002</v>
      </c>
      <c r="L1463" s="22">
        <v>43650</v>
      </c>
      <c r="M1463" s="23">
        <v>0.65793981481481001</v>
      </c>
      <c r="N1463" s="25">
        <v>16.997</v>
      </c>
      <c r="O1463" s="21" t="s">
        <v>77</v>
      </c>
      <c r="P1463" s="24">
        <f>TotalMov[[#This Row],[Confirmed activ. 3 (ILE03)]]*60</f>
        <v>1019.8199999999999</v>
      </c>
      <c r="Q1463" s="24">
        <v>350</v>
      </c>
      <c r="R1463" s="21" t="s">
        <v>66</v>
      </c>
      <c r="S1463" s="21" t="s">
        <v>67</v>
      </c>
    </row>
    <row r="1464" spans="1:19" x14ac:dyDescent="0.35">
      <c r="A1464" s="21">
        <v>1534846</v>
      </c>
      <c r="B1464" s="53">
        <v>411590</v>
      </c>
      <c r="C1464" s="21">
        <f>VLOOKUP(TotalMov[[#This Row],[Order]],'Total Mov by SS'!B:C,2,0)</f>
        <v>134</v>
      </c>
      <c r="D1464" s="21" t="s">
        <v>59</v>
      </c>
      <c r="E1464" s="21" t="s">
        <v>78</v>
      </c>
      <c r="F1464" s="21" t="s">
        <v>61</v>
      </c>
      <c r="G1464" s="21" t="s">
        <v>62</v>
      </c>
      <c r="H1464" s="21" t="s">
        <v>63</v>
      </c>
      <c r="I1464" s="21" t="s">
        <v>76</v>
      </c>
      <c r="J1464" s="22">
        <v>43653</v>
      </c>
      <c r="K1464" s="23">
        <v>0.31384259259259001</v>
      </c>
      <c r="L1464" s="22">
        <v>43655</v>
      </c>
      <c r="M1464" s="23">
        <v>0.57302083333332998</v>
      </c>
      <c r="N1464" s="25">
        <v>26.731000000000002</v>
      </c>
      <c r="O1464" s="21" t="s">
        <v>77</v>
      </c>
      <c r="P1464" s="24">
        <f>TotalMov[[#This Row],[Confirmed activ. 3 (ILE03)]]*60</f>
        <v>1603.8600000000001</v>
      </c>
      <c r="Q1464" s="24">
        <v>1020</v>
      </c>
      <c r="R1464" s="21" t="s">
        <v>66</v>
      </c>
      <c r="S1464" s="21" t="s">
        <v>67</v>
      </c>
    </row>
    <row r="1465" spans="1:19" x14ac:dyDescent="0.35">
      <c r="A1465" s="21">
        <v>1534846</v>
      </c>
      <c r="B1465" s="53">
        <v>411590</v>
      </c>
      <c r="C1465" s="21">
        <f>VLOOKUP(TotalMov[[#This Row],[Order]],'Total Mov by SS'!B:C,2,0)</f>
        <v>134</v>
      </c>
      <c r="D1465" s="21" t="s">
        <v>59</v>
      </c>
      <c r="E1465" s="21" t="s">
        <v>80</v>
      </c>
      <c r="F1465" s="21" t="s">
        <v>61</v>
      </c>
      <c r="G1465" s="21" t="s">
        <v>62</v>
      </c>
      <c r="H1465" s="21" t="s">
        <v>63</v>
      </c>
      <c r="I1465" s="21" t="s">
        <v>112</v>
      </c>
      <c r="J1465" s="22">
        <v>43655</v>
      </c>
      <c r="K1465" s="23">
        <v>0.57321759259258998</v>
      </c>
      <c r="L1465" s="22">
        <v>43655</v>
      </c>
      <c r="M1465" s="23">
        <v>0.63848379629630003</v>
      </c>
      <c r="N1465" s="25">
        <v>1.5660000000000001</v>
      </c>
      <c r="O1465" s="21" t="s">
        <v>77</v>
      </c>
      <c r="P1465" s="24">
        <f>TotalMov[[#This Row],[Confirmed activ. 3 (ILE03)]]*60</f>
        <v>93.960000000000008</v>
      </c>
      <c r="Q1465" s="24">
        <v>50</v>
      </c>
      <c r="R1465" s="21" t="s">
        <v>66</v>
      </c>
      <c r="S1465" s="21" t="s">
        <v>67</v>
      </c>
    </row>
    <row r="1466" spans="1:19" x14ac:dyDescent="0.35">
      <c r="A1466" s="21">
        <v>1534846</v>
      </c>
      <c r="B1466" s="53">
        <v>411590</v>
      </c>
      <c r="C1466" s="21">
        <f>VLOOKUP(TotalMov[[#This Row],[Order]],'Total Mov by SS'!B:C,2,0)</f>
        <v>134</v>
      </c>
      <c r="D1466" s="21" t="s">
        <v>59</v>
      </c>
      <c r="E1466" s="21" t="s">
        <v>82</v>
      </c>
      <c r="F1466" s="21" t="s">
        <v>89</v>
      </c>
      <c r="G1466" s="21" t="s">
        <v>90</v>
      </c>
      <c r="H1466" s="21" t="s">
        <v>91</v>
      </c>
      <c r="I1466" s="21" t="s">
        <v>92</v>
      </c>
      <c r="J1466" s="22"/>
      <c r="K1466" s="23">
        <v>0</v>
      </c>
      <c r="L1466" s="22"/>
      <c r="M1466" s="23">
        <v>0</v>
      </c>
      <c r="N1466" s="25">
        <v>0</v>
      </c>
      <c r="O1466" s="21" t="s">
        <v>93</v>
      </c>
      <c r="P1466" s="24"/>
      <c r="Q1466" s="24">
        <v>0</v>
      </c>
      <c r="R1466" s="21" t="s">
        <v>66</v>
      </c>
      <c r="S1466" s="21" t="s">
        <v>94</v>
      </c>
    </row>
    <row r="1467" spans="1:19" x14ac:dyDescent="0.35">
      <c r="A1467" s="21">
        <v>1534846</v>
      </c>
      <c r="B1467" s="53">
        <v>411590</v>
      </c>
      <c r="C1467" s="21">
        <f>VLOOKUP(TotalMov[[#This Row],[Order]],'Total Mov by SS'!B:C,2,0)</f>
        <v>134</v>
      </c>
      <c r="D1467" s="21" t="s">
        <v>59</v>
      </c>
      <c r="E1467" s="21" t="s">
        <v>85</v>
      </c>
      <c r="F1467" s="21" t="s">
        <v>69</v>
      </c>
      <c r="G1467" s="21" t="s">
        <v>62</v>
      </c>
      <c r="H1467" s="21" t="s">
        <v>70</v>
      </c>
      <c r="I1467" s="21" t="s">
        <v>79</v>
      </c>
      <c r="J1467" s="22">
        <v>43655</v>
      </c>
      <c r="K1467" s="23">
        <v>0.67350694444444004</v>
      </c>
      <c r="L1467" s="22">
        <v>43655</v>
      </c>
      <c r="M1467" s="23">
        <v>0.67350694444444004</v>
      </c>
      <c r="N1467" s="24">
        <v>20</v>
      </c>
      <c r="O1467" s="21" t="s">
        <v>66</v>
      </c>
      <c r="P1467" s="24">
        <f>TotalMov[[#This Row],[Confirmed activ. 3 (ILE03)]]</f>
        <v>20</v>
      </c>
      <c r="Q1467" s="24">
        <v>20</v>
      </c>
      <c r="R1467" s="21" t="s">
        <v>66</v>
      </c>
      <c r="S1467" s="21" t="s">
        <v>72</v>
      </c>
    </row>
    <row r="1468" spans="1:19" x14ac:dyDescent="0.35">
      <c r="A1468" s="21">
        <v>1534846</v>
      </c>
      <c r="B1468" s="53">
        <v>411590</v>
      </c>
      <c r="C1468" s="21">
        <f>VLOOKUP(TotalMov[[#This Row],[Order]],'Total Mov by SS'!B:C,2,0)</f>
        <v>134</v>
      </c>
      <c r="D1468" s="21" t="s">
        <v>59</v>
      </c>
      <c r="E1468" s="21" t="s">
        <v>88</v>
      </c>
      <c r="F1468" s="21" t="s">
        <v>69</v>
      </c>
      <c r="G1468" s="21" t="s">
        <v>62</v>
      </c>
      <c r="H1468" s="21" t="s">
        <v>70</v>
      </c>
      <c r="I1468" s="21" t="s">
        <v>81</v>
      </c>
      <c r="J1468" s="22">
        <v>43655</v>
      </c>
      <c r="K1468" s="23">
        <v>0.67368055555555995</v>
      </c>
      <c r="L1468" s="22">
        <v>43655</v>
      </c>
      <c r="M1468" s="23">
        <v>0.67368055555555995</v>
      </c>
      <c r="N1468" s="24">
        <v>20</v>
      </c>
      <c r="O1468" s="21" t="s">
        <v>66</v>
      </c>
      <c r="P1468" s="24">
        <f>TotalMov[[#This Row],[Confirmed activ. 3 (ILE03)]]</f>
        <v>20</v>
      </c>
      <c r="Q1468" s="24">
        <v>20</v>
      </c>
      <c r="R1468" s="21" t="s">
        <v>66</v>
      </c>
      <c r="S1468" s="21" t="s">
        <v>72</v>
      </c>
    </row>
    <row r="1469" spans="1:19" x14ac:dyDescent="0.35">
      <c r="A1469" s="21">
        <v>1534846</v>
      </c>
      <c r="B1469" s="53">
        <v>411590</v>
      </c>
      <c r="C1469" s="21">
        <f>VLOOKUP(TotalMov[[#This Row],[Order]],'Total Mov by SS'!B:C,2,0)</f>
        <v>134</v>
      </c>
      <c r="D1469" s="21" t="s">
        <v>59</v>
      </c>
      <c r="E1469" s="21" t="s">
        <v>95</v>
      </c>
      <c r="F1469" s="21" t="s">
        <v>83</v>
      </c>
      <c r="G1469" s="21" t="s">
        <v>62</v>
      </c>
      <c r="H1469" s="21" t="s">
        <v>84</v>
      </c>
      <c r="I1469" s="21" t="s">
        <v>84</v>
      </c>
      <c r="J1469" s="22">
        <v>43655</v>
      </c>
      <c r="K1469" s="23">
        <v>0.75482638888888998</v>
      </c>
      <c r="L1469" s="22">
        <v>43656</v>
      </c>
      <c r="M1469" s="23">
        <v>0.70696759259259001</v>
      </c>
      <c r="N1469" s="25">
        <v>14.295999999999999</v>
      </c>
      <c r="O1469" s="21" t="s">
        <v>77</v>
      </c>
      <c r="P1469" s="24">
        <f>TotalMov[[#This Row],[Confirmed activ. 3 (ILE03)]]*60</f>
        <v>857.76</v>
      </c>
      <c r="Q1469" s="24">
        <v>450</v>
      </c>
      <c r="R1469" s="21" t="s">
        <v>66</v>
      </c>
      <c r="S1469" s="21" t="s">
        <v>67</v>
      </c>
    </row>
    <row r="1470" spans="1:19" x14ac:dyDescent="0.35">
      <c r="A1470" s="21">
        <v>1534846</v>
      </c>
      <c r="B1470" s="53">
        <v>411590</v>
      </c>
      <c r="C1470" s="21">
        <f>VLOOKUP(TotalMov[[#This Row],[Order]],'Total Mov by SS'!B:C,2,0)</f>
        <v>134</v>
      </c>
      <c r="D1470" s="21" t="s">
        <v>59</v>
      </c>
      <c r="E1470" s="21" t="s">
        <v>97</v>
      </c>
      <c r="F1470" s="21" t="s">
        <v>86</v>
      </c>
      <c r="G1470" s="21" t="s">
        <v>62</v>
      </c>
      <c r="H1470" s="21" t="s">
        <v>87</v>
      </c>
      <c r="I1470" s="21" t="s">
        <v>87</v>
      </c>
      <c r="J1470" s="22">
        <v>43657</v>
      </c>
      <c r="K1470" s="23">
        <v>0.38658564814815</v>
      </c>
      <c r="L1470" s="22">
        <v>43657</v>
      </c>
      <c r="M1470" s="23">
        <v>0.38658564814815</v>
      </c>
      <c r="N1470" s="24">
        <v>20</v>
      </c>
      <c r="O1470" s="21" t="s">
        <v>66</v>
      </c>
      <c r="P1470" s="24">
        <f>TotalMov[[#This Row],[Confirmed activ. 3 (ILE03)]]</f>
        <v>20</v>
      </c>
      <c r="Q1470" s="24">
        <v>20</v>
      </c>
      <c r="R1470" s="21" t="s">
        <v>66</v>
      </c>
      <c r="S1470" s="21" t="s">
        <v>72</v>
      </c>
    </row>
    <row r="1471" spans="1:19" x14ac:dyDescent="0.35">
      <c r="A1471" s="21">
        <v>1534846</v>
      </c>
      <c r="B1471" s="53">
        <v>411590</v>
      </c>
      <c r="C1471" s="21">
        <f>VLOOKUP(TotalMov[[#This Row],[Order]],'Total Mov by SS'!B:C,2,0)</f>
        <v>134</v>
      </c>
      <c r="D1471" s="21" t="s">
        <v>59</v>
      </c>
      <c r="E1471" s="21" t="s">
        <v>99</v>
      </c>
      <c r="F1471" s="21" t="s">
        <v>61</v>
      </c>
      <c r="G1471" s="21" t="s">
        <v>62</v>
      </c>
      <c r="H1471" s="21" t="s">
        <v>63</v>
      </c>
      <c r="I1471" s="21" t="s">
        <v>96</v>
      </c>
      <c r="J1471" s="22">
        <v>43661</v>
      </c>
      <c r="K1471" s="23">
        <v>0.41668981481480999</v>
      </c>
      <c r="L1471" s="22">
        <v>43661</v>
      </c>
      <c r="M1471" s="23">
        <v>0.70403935185184996</v>
      </c>
      <c r="N1471" s="25">
        <v>51.716999999999999</v>
      </c>
      <c r="O1471" s="21" t="s">
        <v>66</v>
      </c>
      <c r="P1471" s="24">
        <f>TotalMov[[#This Row],[Confirmed activ. 3 (ILE03)]]</f>
        <v>51.716999999999999</v>
      </c>
      <c r="Q1471" s="24">
        <v>100</v>
      </c>
      <c r="R1471" s="21" t="s">
        <v>66</v>
      </c>
      <c r="S1471" s="21" t="s">
        <v>67</v>
      </c>
    </row>
    <row r="1472" spans="1:19" x14ac:dyDescent="0.35">
      <c r="A1472" s="21">
        <v>1534846</v>
      </c>
      <c r="B1472" s="53">
        <v>411590</v>
      </c>
      <c r="C1472" s="21">
        <f>VLOOKUP(TotalMov[[#This Row],[Order]],'Total Mov by SS'!B:C,2,0)</f>
        <v>134</v>
      </c>
      <c r="D1472" s="21" t="s">
        <v>59</v>
      </c>
      <c r="E1472" s="21" t="s">
        <v>101</v>
      </c>
      <c r="F1472" s="21" t="s">
        <v>69</v>
      </c>
      <c r="G1472" s="21" t="s">
        <v>62</v>
      </c>
      <c r="H1472" s="21" t="s">
        <v>70</v>
      </c>
      <c r="I1472" s="21" t="s">
        <v>98</v>
      </c>
      <c r="J1472" s="22">
        <v>43664</v>
      </c>
      <c r="K1472" s="23">
        <v>0.58931712962963001</v>
      </c>
      <c r="L1472" s="22">
        <v>43664</v>
      </c>
      <c r="M1472" s="23">
        <v>0.58931712962963001</v>
      </c>
      <c r="N1472" s="24">
        <v>20</v>
      </c>
      <c r="O1472" s="21" t="s">
        <v>66</v>
      </c>
      <c r="P1472" s="24">
        <f>TotalMov[[#This Row],[Confirmed activ. 3 (ILE03)]]</f>
        <v>20</v>
      </c>
      <c r="Q1472" s="24">
        <v>20</v>
      </c>
      <c r="R1472" s="21" t="s">
        <v>66</v>
      </c>
      <c r="S1472" s="21" t="s">
        <v>72</v>
      </c>
    </row>
    <row r="1473" spans="1:19" x14ac:dyDescent="0.35">
      <c r="A1473" s="21">
        <v>1534846</v>
      </c>
      <c r="B1473" s="53">
        <v>411590</v>
      </c>
      <c r="C1473" s="21">
        <f>VLOOKUP(TotalMov[[#This Row],[Order]],'Total Mov by SS'!B:C,2,0)</f>
        <v>134</v>
      </c>
      <c r="D1473" s="21" t="s">
        <v>59</v>
      </c>
      <c r="E1473" s="21" t="s">
        <v>104</v>
      </c>
      <c r="F1473" s="21" t="s">
        <v>69</v>
      </c>
      <c r="G1473" s="21" t="s">
        <v>62</v>
      </c>
      <c r="H1473" s="21" t="s">
        <v>70</v>
      </c>
      <c r="I1473" s="21" t="s">
        <v>100</v>
      </c>
      <c r="J1473" s="22">
        <v>43664</v>
      </c>
      <c r="K1473" s="23">
        <v>0.58940972222221999</v>
      </c>
      <c r="L1473" s="22">
        <v>43664</v>
      </c>
      <c r="M1473" s="23">
        <v>0.58940972222221999</v>
      </c>
      <c r="N1473" s="24">
        <v>30</v>
      </c>
      <c r="O1473" s="21" t="s">
        <v>66</v>
      </c>
      <c r="P1473" s="24">
        <f>TotalMov[[#This Row],[Confirmed activ. 3 (ILE03)]]</f>
        <v>30</v>
      </c>
      <c r="Q1473" s="24">
        <v>30</v>
      </c>
      <c r="R1473" s="21" t="s">
        <v>66</v>
      </c>
      <c r="S1473" s="21" t="s">
        <v>72</v>
      </c>
    </row>
    <row r="1474" spans="1:19" x14ac:dyDescent="0.35">
      <c r="A1474" s="21">
        <v>1534846</v>
      </c>
      <c r="B1474" s="53">
        <v>411590</v>
      </c>
      <c r="C1474" s="21">
        <f>VLOOKUP(TotalMov[[#This Row],[Order]],'Total Mov by SS'!B:C,2,0)</f>
        <v>134</v>
      </c>
      <c r="D1474" s="21" t="s">
        <v>59</v>
      </c>
      <c r="E1474" s="21" t="s">
        <v>113</v>
      </c>
      <c r="F1474" s="21" t="s">
        <v>102</v>
      </c>
      <c r="G1474" s="21" t="s">
        <v>62</v>
      </c>
      <c r="H1474" s="21" t="s">
        <v>100</v>
      </c>
      <c r="I1474" s="21" t="s">
        <v>103</v>
      </c>
      <c r="J1474" s="22">
        <v>43664</v>
      </c>
      <c r="K1474" s="23">
        <v>0.65056712962963004</v>
      </c>
      <c r="L1474" s="22">
        <v>43664</v>
      </c>
      <c r="M1474" s="23">
        <v>0.65056712962963004</v>
      </c>
      <c r="N1474" s="24">
        <v>30</v>
      </c>
      <c r="O1474" s="21" t="s">
        <v>66</v>
      </c>
      <c r="P1474" s="24">
        <f>TotalMov[[#This Row],[Confirmed activ. 3 (ILE03)]]</f>
        <v>30</v>
      </c>
      <c r="Q1474" s="24">
        <v>30</v>
      </c>
      <c r="R1474" s="21" t="s">
        <v>66</v>
      </c>
      <c r="S1474" s="21" t="s">
        <v>72</v>
      </c>
    </row>
    <row r="1475" spans="1:19" x14ac:dyDescent="0.35">
      <c r="A1475" s="21">
        <v>1534846</v>
      </c>
      <c r="B1475" s="53">
        <v>411590</v>
      </c>
      <c r="C1475" s="21">
        <f>VLOOKUP(TotalMov[[#This Row],[Order]],'Total Mov by SS'!B:C,2,0)</f>
        <v>134</v>
      </c>
      <c r="D1475" s="21" t="s">
        <v>59</v>
      </c>
      <c r="E1475" s="21" t="s">
        <v>114</v>
      </c>
      <c r="F1475" s="21" t="s">
        <v>102</v>
      </c>
      <c r="G1475" s="21" t="s">
        <v>105</v>
      </c>
      <c r="H1475" s="21" t="s">
        <v>100</v>
      </c>
      <c r="I1475" s="21" t="s">
        <v>106</v>
      </c>
      <c r="J1475" s="22">
        <v>43664</v>
      </c>
      <c r="K1475" s="23">
        <v>0.65840277777778</v>
      </c>
      <c r="L1475" s="22">
        <v>43664</v>
      </c>
      <c r="M1475" s="23">
        <v>0.65840277777778</v>
      </c>
      <c r="N1475" s="24">
        <v>45</v>
      </c>
      <c r="O1475" s="21" t="s">
        <v>66</v>
      </c>
      <c r="P1475" s="24">
        <f>TotalMov[[#This Row],[Confirmed activ. 3 (ILE03)]]</f>
        <v>45</v>
      </c>
      <c r="Q1475" s="24">
        <v>45</v>
      </c>
      <c r="R1475" s="21" t="s">
        <v>66</v>
      </c>
      <c r="S1475" s="21" t="s">
        <v>72</v>
      </c>
    </row>
    <row r="1476" spans="1:19" x14ac:dyDescent="0.35">
      <c r="A1476" s="21">
        <v>1534846</v>
      </c>
      <c r="B1476" s="53">
        <v>411590</v>
      </c>
      <c r="C1476" s="21">
        <f>VLOOKUP(TotalMov[[#This Row],[Order]],'Total Mov by SS'!B:C,2,0)</f>
        <v>134</v>
      </c>
      <c r="D1476" s="21" t="s">
        <v>107</v>
      </c>
      <c r="E1476" s="21" t="s">
        <v>60</v>
      </c>
      <c r="F1476" s="21" t="s">
        <v>61</v>
      </c>
      <c r="G1476" s="21" t="s">
        <v>90</v>
      </c>
      <c r="H1476" s="21" t="s">
        <v>63</v>
      </c>
      <c r="I1476" s="21" t="s">
        <v>108</v>
      </c>
      <c r="J1476" s="22">
        <v>43657</v>
      </c>
      <c r="K1476" s="23">
        <v>0.31821759259259003</v>
      </c>
      <c r="L1476" s="22">
        <v>43657</v>
      </c>
      <c r="M1476" s="23">
        <v>0.65972222222221999</v>
      </c>
      <c r="N1476" s="25">
        <v>8.1959999999999997</v>
      </c>
      <c r="O1476" s="21" t="s">
        <v>77</v>
      </c>
      <c r="P1476" s="24">
        <f>TotalMov[[#This Row],[Confirmed activ. 3 (ILE03)]]*60</f>
        <v>491.76</v>
      </c>
      <c r="Q1476" s="24">
        <v>1</v>
      </c>
      <c r="R1476" s="21" t="s">
        <v>66</v>
      </c>
      <c r="S1476" s="21" t="s">
        <v>67</v>
      </c>
    </row>
    <row r="1477" spans="1:19" x14ac:dyDescent="0.35">
      <c r="A1477" s="21">
        <v>1534846</v>
      </c>
      <c r="B1477" s="53">
        <v>411590</v>
      </c>
      <c r="C1477" s="21">
        <f>VLOOKUP(TotalMov[[#This Row],[Order]],'Total Mov by SS'!B:C,2,0)</f>
        <v>134</v>
      </c>
      <c r="D1477" s="21" t="s">
        <v>109</v>
      </c>
      <c r="E1477" s="21" t="s">
        <v>95</v>
      </c>
      <c r="F1477" s="21" t="s">
        <v>83</v>
      </c>
      <c r="G1477" s="21" t="s">
        <v>90</v>
      </c>
      <c r="H1477" s="21" t="s">
        <v>84</v>
      </c>
      <c r="I1477" s="21" t="s">
        <v>110</v>
      </c>
      <c r="J1477" s="22"/>
      <c r="K1477" s="23">
        <v>0</v>
      </c>
      <c r="L1477" s="22"/>
      <c r="M1477" s="23">
        <v>0</v>
      </c>
      <c r="N1477" s="25">
        <v>0</v>
      </c>
      <c r="O1477" s="21" t="s">
        <v>93</v>
      </c>
      <c r="P1477" s="24"/>
      <c r="Q1477" s="24">
        <v>5</v>
      </c>
      <c r="R1477" s="21" t="s">
        <v>66</v>
      </c>
      <c r="S1477" s="21" t="s">
        <v>94</v>
      </c>
    </row>
    <row r="1478" spans="1:19" x14ac:dyDescent="0.35">
      <c r="A1478" s="21">
        <v>1534849</v>
      </c>
      <c r="B1478" s="53">
        <v>411590</v>
      </c>
      <c r="C1478" s="21">
        <f>VLOOKUP(TotalMov[[#This Row],[Order]],'Total Mov by SS'!B:C,2,0)</f>
        <v>140</v>
      </c>
      <c r="D1478" s="21" t="s">
        <v>59</v>
      </c>
      <c r="E1478" s="21" t="s">
        <v>60</v>
      </c>
      <c r="F1478" s="21" t="s">
        <v>83</v>
      </c>
      <c r="G1478" s="21" t="s">
        <v>62</v>
      </c>
      <c r="H1478" s="21" t="s">
        <v>84</v>
      </c>
      <c r="I1478" s="21" t="s">
        <v>111</v>
      </c>
      <c r="J1478" s="22">
        <v>43648</v>
      </c>
      <c r="K1478" s="23">
        <v>0.14631944444444001</v>
      </c>
      <c r="L1478" s="22">
        <v>43648</v>
      </c>
      <c r="M1478" s="23">
        <v>0.18412037037036999</v>
      </c>
      <c r="N1478" s="25">
        <v>54.433</v>
      </c>
      <c r="O1478" s="21" t="s">
        <v>66</v>
      </c>
      <c r="P1478" s="24">
        <f>TotalMov[[#This Row],[Confirmed activ. 3 (ILE03)]]</f>
        <v>54.433</v>
      </c>
      <c r="Q1478" s="24">
        <v>40</v>
      </c>
      <c r="R1478" s="21" t="s">
        <v>66</v>
      </c>
      <c r="S1478" s="21" t="s">
        <v>67</v>
      </c>
    </row>
    <row r="1479" spans="1:19" x14ac:dyDescent="0.35">
      <c r="A1479" s="21">
        <v>1534849</v>
      </c>
      <c r="B1479" s="53">
        <v>411590</v>
      </c>
      <c r="C1479" s="21">
        <f>VLOOKUP(TotalMov[[#This Row],[Order]],'Total Mov by SS'!B:C,2,0)</f>
        <v>140</v>
      </c>
      <c r="D1479" s="21" t="s">
        <v>59</v>
      </c>
      <c r="E1479" s="21" t="s">
        <v>68</v>
      </c>
      <c r="F1479" s="21" t="s">
        <v>61</v>
      </c>
      <c r="G1479" s="21" t="s">
        <v>62</v>
      </c>
      <c r="H1479" s="21" t="s">
        <v>63</v>
      </c>
      <c r="I1479" s="21" t="s">
        <v>64</v>
      </c>
      <c r="J1479" s="22">
        <v>43648</v>
      </c>
      <c r="K1479" s="23">
        <v>0.39320601851852</v>
      </c>
      <c r="L1479" s="22">
        <v>43648</v>
      </c>
      <c r="M1479" s="23">
        <v>0.39542824074074001</v>
      </c>
      <c r="N1479" s="25">
        <v>3.2</v>
      </c>
      <c r="O1479" s="21" t="s">
        <v>66</v>
      </c>
      <c r="P1479" s="24">
        <f>TotalMov[[#This Row],[Confirmed activ. 3 (ILE03)]]</f>
        <v>3.2</v>
      </c>
      <c r="Q1479" s="24">
        <v>15</v>
      </c>
      <c r="R1479" s="21" t="s">
        <v>66</v>
      </c>
      <c r="S1479" s="21" t="s">
        <v>67</v>
      </c>
    </row>
    <row r="1480" spans="1:19" x14ac:dyDescent="0.35">
      <c r="A1480" s="21">
        <v>1534849</v>
      </c>
      <c r="B1480" s="53">
        <v>411590</v>
      </c>
      <c r="C1480" s="21">
        <f>VLOOKUP(TotalMov[[#This Row],[Order]],'Total Mov by SS'!B:C,2,0)</f>
        <v>140</v>
      </c>
      <c r="D1480" s="21" t="s">
        <v>59</v>
      </c>
      <c r="E1480" s="21" t="s">
        <v>73</v>
      </c>
      <c r="F1480" s="21" t="s">
        <v>69</v>
      </c>
      <c r="G1480" s="21" t="s">
        <v>62</v>
      </c>
      <c r="H1480" s="21" t="s">
        <v>70</v>
      </c>
      <c r="I1480" s="21" t="s">
        <v>71</v>
      </c>
      <c r="J1480" s="22">
        <v>43648</v>
      </c>
      <c r="K1480" s="23">
        <v>0.40353009259258998</v>
      </c>
      <c r="L1480" s="22">
        <v>43648</v>
      </c>
      <c r="M1480" s="23">
        <v>0.40353009259258998</v>
      </c>
      <c r="N1480" s="24">
        <v>20</v>
      </c>
      <c r="O1480" s="21" t="s">
        <v>66</v>
      </c>
      <c r="P1480" s="24">
        <f>TotalMov[[#This Row],[Confirmed activ. 3 (ILE03)]]</f>
        <v>20</v>
      </c>
      <c r="Q1480" s="24">
        <v>20</v>
      </c>
      <c r="R1480" s="21" t="s">
        <v>66</v>
      </c>
      <c r="S1480" s="21" t="s">
        <v>72</v>
      </c>
    </row>
    <row r="1481" spans="1:19" x14ac:dyDescent="0.35">
      <c r="A1481" s="21">
        <v>1534849</v>
      </c>
      <c r="B1481" s="53">
        <v>411590</v>
      </c>
      <c r="C1481" s="21">
        <f>VLOOKUP(TotalMov[[#This Row],[Order]],'Total Mov by SS'!B:C,2,0)</f>
        <v>140</v>
      </c>
      <c r="D1481" s="21" t="s">
        <v>59</v>
      </c>
      <c r="E1481" s="21" t="s">
        <v>75</v>
      </c>
      <c r="F1481" s="21" t="s">
        <v>61</v>
      </c>
      <c r="G1481" s="21" t="s">
        <v>62</v>
      </c>
      <c r="H1481" s="21" t="s">
        <v>63</v>
      </c>
      <c r="I1481" s="21" t="s">
        <v>74</v>
      </c>
      <c r="J1481" s="22">
        <v>43648</v>
      </c>
      <c r="K1481" s="23">
        <v>0.41685185185184997</v>
      </c>
      <c r="L1481" s="22">
        <v>43648</v>
      </c>
      <c r="M1481" s="23">
        <v>0.60071759259259006</v>
      </c>
      <c r="N1481" s="25">
        <v>4.4130000000000003</v>
      </c>
      <c r="O1481" s="21" t="s">
        <v>77</v>
      </c>
      <c r="P1481" s="24">
        <f>TotalMov[[#This Row],[Confirmed activ. 3 (ILE03)]]*60</f>
        <v>264.78000000000003</v>
      </c>
      <c r="Q1481" s="24">
        <v>350</v>
      </c>
      <c r="R1481" s="21" t="s">
        <v>66</v>
      </c>
      <c r="S1481" s="21" t="s">
        <v>67</v>
      </c>
    </row>
    <row r="1482" spans="1:19" x14ac:dyDescent="0.35">
      <c r="A1482" s="21">
        <v>1534849</v>
      </c>
      <c r="B1482" s="53">
        <v>411590</v>
      </c>
      <c r="C1482" s="21">
        <f>VLOOKUP(TotalMov[[#This Row],[Order]],'Total Mov by SS'!B:C,2,0)</f>
        <v>140</v>
      </c>
      <c r="D1482" s="21" t="s">
        <v>59</v>
      </c>
      <c r="E1482" s="21" t="s">
        <v>78</v>
      </c>
      <c r="F1482" s="21" t="s">
        <v>61</v>
      </c>
      <c r="G1482" s="21" t="s">
        <v>62</v>
      </c>
      <c r="H1482" s="21" t="s">
        <v>63</v>
      </c>
      <c r="I1482" s="21" t="s">
        <v>76</v>
      </c>
      <c r="J1482" s="22">
        <v>43648</v>
      </c>
      <c r="K1482" s="23">
        <v>0.60084490740741003</v>
      </c>
      <c r="L1482" s="22">
        <v>43654</v>
      </c>
      <c r="M1482" s="23">
        <v>0.62178240740740998</v>
      </c>
      <c r="N1482" s="25">
        <v>39.317999999999998</v>
      </c>
      <c r="O1482" s="21" t="s">
        <v>77</v>
      </c>
      <c r="P1482" s="24">
        <f>TotalMov[[#This Row],[Confirmed activ. 3 (ILE03)]]*60</f>
        <v>2359.08</v>
      </c>
      <c r="Q1482" s="24">
        <v>1020</v>
      </c>
      <c r="R1482" s="21" t="s">
        <v>66</v>
      </c>
      <c r="S1482" s="21" t="s">
        <v>67</v>
      </c>
    </row>
    <row r="1483" spans="1:19" x14ac:dyDescent="0.35">
      <c r="A1483" s="21">
        <v>1534849</v>
      </c>
      <c r="B1483" s="53">
        <v>411590</v>
      </c>
      <c r="C1483" s="21">
        <f>VLOOKUP(TotalMov[[#This Row],[Order]],'Total Mov by SS'!B:C,2,0)</f>
        <v>140</v>
      </c>
      <c r="D1483" s="21" t="s">
        <v>59</v>
      </c>
      <c r="E1483" s="21" t="s">
        <v>80</v>
      </c>
      <c r="F1483" s="21" t="s">
        <v>61</v>
      </c>
      <c r="G1483" s="21" t="s">
        <v>62</v>
      </c>
      <c r="H1483" s="21" t="s">
        <v>63</v>
      </c>
      <c r="I1483" s="21" t="s">
        <v>112</v>
      </c>
      <c r="J1483" s="22">
        <v>43654</v>
      </c>
      <c r="K1483" s="23">
        <v>0.62186342592593002</v>
      </c>
      <c r="L1483" s="22">
        <v>43654</v>
      </c>
      <c r="M1483" s="23">
        <v>0.64512731481481</v>
      </c>
      <c r="N1483" s="25">
        <v>33.5</v>
      </c>
      <c r="O1483" s="21" t="s">
        <v>66</v>
      </c>
      <c r="P1483" s="24">
        <f>TotalMov[[#This Row],[Confirmed activ. 3 (ILE03)]]</f>
        <v>33.5</v>
      </c>
      <c r="Q1483" s="24">
        <v>50</v>
      </c>
      <c r="R1483" s="21" t="s">
        <v>66</v>
      </c>
      <c r="S1483" s="21" t="s">
        <v>67</v>
      </c>
    </row>
    <row r="1484" spans="1:19" x14ac:dyDescent="0.35">
      <c r="A1484" s="21">
        <v>1534849</v>
      </c>
      <c r="B1484" s="53">
        <v>411590</v>
      </c>
      <c r="C1484" s="21">
        <f>VLOOKUP(TotalMov[[#This Row],[Order]],'Total Mov by SS'!B:C,2,0)</f>
        <v>140</v>
      </c>
      <c r="D1484" s="21" t="s">
        <v>59</v>
      </c>
      <c r="E1484" s="21" t="s">
        <v>82</v>
      </c>
      <c r="F1484" s="21" t="s">
        <v>89</v>
      </c>
      <c r="G1484" s="21" t="s">
        <v>90</v>
      </c>
      <c r="H1484" s="21" t="s">
        <v>91</v>
      </c>
      <c r="I1484" s="21" t="s">
        <v>92</v>
      </c>
      <c r="J1484" s="22">
        <v>43654</v>
      </c>
      <c r="K1484" s="23">
        <v>0.64520833333333005</v>
      </c>
      <c r="L1484" s="22">
        <v>43654</v>
      </c>
      <c r="M1484" s="23">
        <v>0.70775462962962998</v>
      </c>
      <c r="N1484" s="25">
        <v>1.5009999999999999</v>
      </c>
      <c r="O1484" s="21" t="s">
        <v>77</v>
      </c>
      <c r="P1484" s="24">
        <f>TotalMov[[#This Row],[Confirmed activ. 3 (ILE03)]]*60</f>
        <v>90.059999999999988</v>
      </c>
      <c r="Q1484" s="24">
        <v>0</v>
      </c>
      <c r="R1484" s="21" t="s">
        <v>66</v>
      </c>
      <c r="S1484" s="21" t="s">
        <v>67</v>
      </c>
    </row>
    <row r="1485" spans="1:19" x14ac:dyDescent="0.35">
      <c r="A1485" s="21">
        <v>1534849</v>
      </c>
      <c r="B1485" s="53">
        <v>411590</v>
      </c>
      <c r="C1485" s="21">
        <f>VLOOKUP(TotalMov[[#This Row],[Order]],'Total Mov by SS'!B:C,2,0)</f>
        <v>140</v>
      </c>
      <c r="D1485" s="21" t="s">
        <v>59</v>
      </c>
      <c r="E1485" s="21" t="s">
        <v>85</v>
      </c>
      <c r="F1485" s="21" t="s">
        <v>69</v>
      </c>
      <c r="G1485" s="21" t="s">
        <v>62</v>
      </c>
      <c r="H1485" s="21" t="s">
        <v>70</v>
      </c>
      <c r="I1485" s="21" t="s">
        <v>79</v>
      </c>
      <c r="J1485" s="22">
        <v>43654</v>
      </c>
      <c r="K1485" s="23">
        <v>0.66929398148148</v>
      </c>
      <c r="L1485" s="22">
        <v>43654</v>
      </c>
      <c r="M1485" s="23">
        <v>0.66929398148148</v>
      </c>
      <c r="N1485" s="24">
        <v>20</v>
      </c>
      <c r="O1485" s="21" t="s">
        <v>66</v>
      </c>
      <c r="P1485" s="24">
        <f>TotalMov[[#This Row],[Confirmed activ. 3 (ILE03)]]</f>
        <v>20</v>
      </c>
      <c r="Q1485" s="24">
        <v>20</v>
      </c>
      <c r="R1485" s="21" t="s">
        <v>66</v>
      </c>
      <c r="S1485" s="21" t="s">
        <v>72</v>
      </c>
    </row>
    <row r="1486" spans="1:19" x14ac:dyDescent="0.35">
      <c r="A1486" s="21">
        <v>1534849</v>
      </c>
      <c r="B1486" s="53">
        <v>411590</v>
      </c>
      <c r="C1486" s="21">
        <f>VLOOKUP(TotalMov[[#This Row],[Order]],'Total Mov by SS'!B:C,2,0)</f>
        <v>140</v>
      </c>
      <c r="D1486" s="21" t="s">
        <v>59</v>
      </c>
      <c r="E1486" s="21" t="s">
        <v>88</v>
      </c>
      <c r="F1486" s="21" t="s">
        <v>69</v>
      </c>
      <c r="G1486" s="21" t="s">
        <v>62</v>
      </c>
      <c r="H1486" s="21" t="s">
        <v>70</v>
      </c>
      <c r="I1486" s="21" t="s">
        <v>81</v>
      </c>
      <c r="J1486" s="22">
        <v>43654</v>
      </c>
      <c r="K1486" s="23">
        <v>0.66936342592593001</v>
      </c>
      <c r="L1486" s="22">
        <v>43654</v>
      </c>
      <c r="M1486" s="23">
        <v>0.66936342592593001</v>
      </c>
      <c r="N1486" s="24">
        <v>20</v>
      </c>
      <c r="O1486" s="21" t="s">
        <v>66</v>
      </c>
      <c r="P1486" s="24">
        <f>TotalMov[[#This Row],[Confirmed activ. 3 (ILE03)]]</f>
        <v>20</v>
      </c>
      <c r="Q1486" s="24">
        <v>20</v>
      </c>
      <c r="R1486" s="21" t="s">
        <v>66</v>
      </c>
      <c r="S1486" s="21" t="s">
        <v>72</v>
      </c>
    </row>
    <row r="1487" spans="1:19" x14ac:dyDescent="0.35">
      <c r="A1487" s="21">
        <v>1534849</v>
      </c>
      <c r="B1487" s="53">
        <v>411590</v>
      </c>
      <c r="C1487" s="21">
        <f>VLOOKUP(TotalMov[[#This Row],[Order]],'Total Mov by SS'!B:C,2,0)</f>
        <v>140</v>
      </c>
      <c r="D1487" s="21" t="s">
        <v>59</v>
      </c>
      <c r="E1487" s="21" t="s">
        <v>95</v>
      </c>
      <c r="F1487" s="21" t="s">
        <v>83</v>
      </c>
      <c r="G1487" s="21" t="s">
        <v>62</v>
      </c>
      <c r="H1487" s="21" t="s">
        <v>84</v>
      </c>
      <c r="I1487" s="21" t="s">
        <v>84</v>
      </c>
      <c r="J1487" s="22">
        <v>43654</v>
      </c>
      <c r="K1487" s="23">
        <v>0.75627314814815005</v>
      </c>
      <c r="L1487" s="22">
        <v>43655</v>
      </c>
      <c r="M1487" s="23">
        <v>0.74699074074074001</v>
      </c>
      <c r="N1487" s="25">
        <v>12.807</v>
      </c>
      <c r="O1487" s="21" t="s">
        <v>77</v>
      </c>
      <c r="P1487" s="24">
        <f>TotalMov[[#This Row],[Confirmed activ. 3 (ILE03)]]*60</f>
        <v>768.42000000000007</v>
      </c>
      <c r="Q1487" s="24">
        <v>450</v>
      </c>
      <c r="R1487" s="21" t="s">
        <v>66</v>
      </c>
      <c r="S1487" s="21" t="s">
        <v>67</v>
      </c>
    </row>
    <row r="1488" spans="1:19" x14ac:dyDescent="0.35">
      <c r="A1488" s="21">
        <v>1534849</v>
      </c>
      <c r="B1488" s="53">
        <v>411590</v>
      </c>
      <c r="C1488" s="21">
        <f>VLOOKUP(TotalMov[[#This Row],[Order]],'Total Mov by SS'!B:C,2,0)</f>
        <v>140</v>
      </c>
      <c r="D1488" s="21" t="s">
        <v>59</v>
      </c>
      <c r="E1488" s="21" t="s">
        <v>97</v>
      </c>
      <c r="F1488" s="21" t="s">
        <v>86</v>
      </c>
      <c r="G1488" s="21" t="s">
        <v>62</v>
      </c>
      <c r="H1488" s="21" t="s">
        <v>87</v>
      </c>
      <c r="I1488" s="21" t="s">
        <v>87</v>
      </c>
      <c r="J1488" s="22">
        <v>43656</v>
      </c>
      <c r="K1488" s="23">
        <v>0.33765046296295997</v>
      </c>
      <c r="L1488" s="22">
        <v>43656</v>
      </c>
      <c r="M1488" s="23">
        <v>0.33765046296295997</v>
      </c>
      <c r="N1488" s="24">
        <v>20</v>
      </c>
      <c r="O1488" s="21" t="s">
        <v>66</v>
      </c>
      <c r="P1488" s="24">
        <f>TotalMov[[#This Row],[Confirmed activ. 3 (ILE03)]]</f>
        <v>20</v>
      </c>
      <c r="Q1488" s="24">
        <v>20</v>
      </c>
      <c r="R1488" s="21" t="s">
        <v>66</v>
      </c>
      <c r="S1488" s="21" t="s">
        <v>72</v>
      </c>
    </row>
    <row r="1489" spans="1:19" x14ac:dyDescent="0.35">
      <c r="A1489" s="21">
        <v>1534849</v>
      </c>
      <c r="B1489" s="53">
        <v>411590</v>
      </c>
      <c r="C1489" s="21">
        <f>VLOOKUP(TotalMov[[#This Row],[Order]],'Total Mov by SS'!B:C,2,0)</f>
        <v>140</v>
      </c>
      <c r="D1489" s="21" t="s">
        <v>59</v>
      </c>
      <c r="E1489" s="21" t="s">
        <v>99</v>
      </c>
      <c r="F1489" s="21" t="s">
        <v>61</v>
      </c>
      <c r="G1489" s="21" t="s">
        <v>62</v>
      </c>
      <c r="H1489" s="21" t="s">
        <v>63</v>
      </c>
      <c r="I1489" s="21" t="s">
        <v>96</v>
      </c>
      <c r="J1489" s="22">
        <v>43660</v>
      </c>
      <c r="K1489" s="23">
        <v>0.37358796296295999</v>
      </c>
      <c r="L1489" s="22">
        <v>43660</v>
      </c>
      <c r="M1489" s="23">
        <v>0.59020833333333</v>
      </c>
      <c r="N1489" s="25">
        <v>1.04</v>
      </c>
      <c r="O1489" s="21" t="s">
        <v>77</v>
      </c>
      <c r="P1489" s="24">
        <f>TotalMov[[#This Row],[Confirmed activ. 3 (ILE03)]]*60</f>
        <v>62.400000000000006</v>
      </c>
      <c r="Q1489" s="24">
        <v>100</v>
      </c>
      <c r="R1489" s="21" t="s">
        <v>66</v>
      </c>
      <c r="S1489" s="21" t="s">
        <v>67</v>
      </c>
    </row>
    <row r="1490" spans="1:19" x14ac:dyDescent="0.35">
      <c r="A1490" s="21">
        <v>1534849</v>
      </c>
      <c r="B1490" s="53">
        <v>411590</v>
      </c>
      <c r="C1490" s="21">
        <f>VLOOKUP(TotalMov[[#This Row],[Order]],'Total Mov by SS'!B:C,2,0)</f>
        <v>140</v>
      </c>
      <c r="D1490" s="21" t="s">
        <v>59</v>
      </c>
      <c r="E1490" s="21" t="s">
        <v>101</v>
      </c>
      <c r="F1490" s="21" t="s">
        <v>69</v>
      </c>
      <c r="G1490" s="21" t="s">
        <v>62</v>
      </c>
      <c r="H1490" s="21" t="s">
        <v>70</v>
      </c>
      <c r="I1490" s="21" t="s">
        <v>98</v>
      </c>
      <c r="J1490" s="22">
        <v>43661</v>
      </c>
      <c r="K1490" s="23">
        <v>0.64641203703703998</v>
      </c>
      <c r="L1490" s="22">
        <v>43661</v>
      </c>
      <c r="M1490" s="23">
        <v>0.64641203703703998</v>
      </c>
      <c r="N1490" s="24">
        <v>20</v>
      </c>
      <c r="O1490" s="21" t="s">
        <v>66</v>
      </c>
      <c r="P1490" s="24">
        <f>TotalMov[[#This Row],[Confirmed activ. 3 (ILE03)]]</f>
        <v>20</v>
      </c>
      <c r="Q1490" s="24">
        <v>20</v>
      </c>
      <c r="R1490" s="21" t="s">
        <v>66</v>
      </c>
      <c r="S1490" s="21" t="s">
        <v>72</v>
      </c>
    </row>
    <row r="1491" spans="1:19" x14ac:dyDescent="0.35">
      <c r="A1491" s="21">
        <v>1534849</v>
      </c>
      <c r="B1491" s="53">
        <v>411590</v>
      </c>
      <c r="C1491" s="21">
        <f>VLOOKUP(TotalMov[[#This Row],[Order]],'Total Mov by SS'!B:C,2,0)</f>
        <v>140</v>
      </c>
      <c r="D1491" s="21" t="s">
        <v>59</v>
      </c>
      <c r="E1491" s="21" t="s">
        <v>104</v>
      </c>
      <c r="F1491" s="21" t="s">
        <v>69</v>
      </c>
      <c r="G1491" s="21" t="s">
        <v>62</v>
      </c>
      <c r="H1491" s="21" t="s">
        <v>70</v>
      </c>
      <c r="I1491" s="21" t="s">
        <v>100</v>
      </c>
      <c r="J1491" s="22">
        <v>43661</v>
      </c>
      <c r="K1491" s="23">
        <v>0.64650462962962996</v>
      </c>
      <c r="L1491" s="22">
        <v>43661</v>
      </c>
      <c r="M1491" s="23">
        <v>0.64650462962962996</v>
      </c>
      <c r="N1491" s="24">
        <v>30</v>
      </c>
      <c r="O1491" s="21" t="s">
        <v>66</v>
      </c>
      <c r="P1491" s="24">
        <f>TotalMov[[#This Row],[Confirmed activ. 3 (ILE03)]]</f>
        <v>30</v>
      </c>
      <c r="Q1491" s="24">
        <v>30</v>
      </c>
      <c r="R1491" s="21" t="s">
        <v>66</v>
      </c>
      <c r="S1491" s="21" t="s">
        <v>72</v>
      </c>
    </row>
    <row r="1492" spans="1:19" x14ac:dyDescent="0.35">
      <c r="A1492" s="21">
        <v>1534849</v>
      </c>
      <c r="B1492" s="53">
        <v>411590</v>
      </c>
      <c r="C1492" s="21">
        <f>VLOOKUP(TotalMov[[#This Row],[Order]],'Total Mov by SS'!B:C,2,0)</f>
        <v>140</v>
      </c>
      <c r="D1492" s="21" t="s">
        <v>59</v>
      </c>
      <c r="E1492" s="21" t="s">
        <v>113</v>
      </c>
      <c r="F1492" s="21" t="s">
        <v>102</v>
      </c>
      <c r="G1492" s="21" t="s">
        <v>62</v>
      </c>
      <c r="H1492" s="21" t="s">
        <v>100</v>
      </c>
      <c r="I1492" s="21" t="s">
        <v>103</v>
      </c>
      <c r="J1492" s="22">
        <v>43663</v>
      </c>
      <c r="K1492" s="23">
        <v>0.3247337962963</v>
      </c>
      <c r="L1492" s="22">
        <v>43663</v>
      </c>
      <c r="M1492" s="23">
        <v>0.3247337962963</v>
      </c>
      <c r="N1492" s="24">
        <v>30</v>
      </c>
      <c r="O1492" s="21" t="s">
        <v>66</v>
      </c>
      <c r="P1492" s="24">
        <f>TotalMov[[#This Row],[Confirmed activ. 3 (ILE03)]]</f>
        <v>30</v>
      </c>
      <c r="Q1492" s="24">
        <v>30</v>
      </c>
      <c r="R1492" s="21" t="s">
        <v>66</v>
      </c>
      <c r="S1492" s="21" t="s">
        <v>72</v>
      </c>
    </row>
    <row r="1493" spans="1:19" x14ac:dyDescent="0.35">
      <c r="A1493" s="21">
        <v>1534849</v>
      </c>
      <c r="B1493" s="53">
        <v>411590</v>
      </c>
      <c r="C1493" s="21">
        <f>VLOOKUP(TotalMov[[#This Row],[Order]],'Total Mov by SS'!B:C,2,0)</f>
        <v>140</v>
      </c>
      <c r="D1493" s="21" t="s">
        <v>59</v>
      </c>
      <c r="E1493" s="21" t="s">
        <v>114</v>
      </c>
      <c r="F1493" s="21" t="s">
        <v>102</v>
      </c>
      <c r="G1493" s="21" t="s">
        <v>105</v>
      </c>
      <c r="H1493" s="21" t="s">
        <v>100</v>
      </c>
      <c r="I1493" s="21" t="s">
        <v>106</v>
      </c>
      <c r="J1493" s="22">
        <v>43663</v>
      </c>
      <c r="K1493" s="23">
        <v>0.39269675925926001</v>
      </c>
      <c r="L1493" s="22">
        <v>43663</v>
      </c>
      <c r="M1493" s="23">
        <v>0.39269675925926001</v>
      </c>
      <c r="N1493" s="24">
        <v>45</v>
      </c>
      <c r="O1493" s="21" t="s">
        <v>66</v>
      </c>
      <c r="P1493" s="24">
        <f>TotalMov[[#This Row],[Confirmed activ. 3 (ILE03)]]</f>
        <v>45</v>
      </c>
      <c r="Q1493" s="24">
        <v>45</v>
      </c>
      <c r="R1493" s="21" t="s">
        <v>66</v>
      </c>
      <c r="S1493" s="21" t="s">
        <v>72</v>
      </c>
    </row>
    <row r="1494" spans="1:19" x14ac:dyDescent="0.35">
      <c r="A1494" s="21">
        <v>1534849</v>
      </c>
      <c r="B1494" s="53">
        <v>411590</v>
      </c>
      <c r="C1494" s="21">
        <f>VLOOKUP(TotalMov[[#This Row],[Order]],'Total Mov by SS'!B:C,2,0)</f>
        <v>140</v>
      </c>
      <c r="D1494" s="21" t="s">
        <v>107</v>
      </c>
      <c r="E1494" s="21" t="s">
        <v>60</v>
      </c>
      <c r="F1494" s="21" t="s">
        <v>61</v>
      </c>
      <c r="G1494" s="21" t="s">
        <v>90</v>
      </c>
      <c r="H1494" s="21" t="s">
        <v>63</v>
      </c>
      <c r="I1494" s="21" t="s">
        <v>108</v>
      </c>
      <c r="J1494" s="22">
        <v>43660</v>
      </c>
      <c r="K1494" s="23">
        <v>0.33630787037037002</v>
      </c>
      <c r="L1494" s="22">
        <v>43661</v>
      </c>
      <c r="M1494" s="23">
        <v>0.64679398148148004</v>
      </c>
      <c r="N1494" s="25">
        <v>14.129</v>
      </c>
      <c r="O1494" s="21" t="s">
        <v>77</v>
      </c>
      <c r="P1494" s="24">
        <f>TotalMov[[#This Row],[Confirmed activ. 3 (ILE03)]]*60</f>
        <v>847.74</v>
      </c>
      <c r="Q1494" s="24">
        <v>1</v>
      </c>
      <c r="R1494" s="21" t="s">
        <v>66</v>
      </c>
      <c r="S1494" s="21" t="s">
        <v>67</v>
      </c>
    </row>
    <row r="1495" spans="1:19" x14ac:dyDescent="0.35">
      <c r="A1495" s="21">
        <v>1534849</v>
      </c>
      <c r="B1495" s="53">
        <v>411590</v>
      </c>
      <c r="C1495" s="21">
        <f>VLOOKUP(TotalMov[[#This Row],[Order]],'Total Mov by SS'!B:C,2,0)</f>
        <v>140</v>
      </c>
      <c r="D1495" s="21" t="s">
        <v>109</v>
      </c>
      <c r="E1495" s="21" t="s">
        <v>95</v>
      </c>
      <c r="F1495" s="21" t="s">
        <v>83</v>
      </c>
      <c r="G1495" s="21" t="s">
        <v>90</v>
      </c>
      <c r="H1495" s="21" t="s">
        <v>84</v>
      </c>
      <c r="I1495" s="21" t="s">
        <v>110</v>
      </c>
      <c r="J1495" s="22"/>
      <c r="K1495" s="23">
        <v>0</v>
      </c>
      <c r="L1495" s="22"/>
      <c r="M1495" s="23">
        <v>0</v>
      </c>
      <c r="N1495" s="25">
        <v>0</v>
      </c>
      <c r="O1495" s="21" t="s">
        <v>93</v>
      </c>
      <c r="P1495" s="24"/>
      <c r="Q1495" s="24">
        <v>5</v>
      </c>
      <c r="R1495" s="21" t="s">
        <v>66</v>
      </c>
      <c r="S1495" s="21" t="s">
        <v>94</v>
      </c>
    </row>
    <row r="1496" spans="1:19" x14ac:dyDescent="0.35">
      <c r="A1496" s="21">
        <v>1534850</v>
      </c>
      <c r="B1496" s="53">
        <v>411590</v>
      </c>
      <c r="C1496" s="21">
        <f>VLOOKUP(TotalMov[[#This Row],[Order]],'Total Mov by SS'!B:C,2,0)</f>
        <v>140</v>
      </c>
      <c r="D1496" s="21" t="s">
        <v>59</v>
      </c>
      <c r="E1496" s="21" t="s">
        <v>60</v>
      </c>
      <c r="F1496" s="21" t="s">
        <v>83</v>
      </c>
      <c r="G1496" s="21" t="s">
        <v>62</v>
      </c>
      <c r="H1496" s="21" t="s">
        <v>84</v>
      </c>
      <c r="I1496" s="21" t="s">
        <v>111</v>
      </c>
      <c r="J1496" s="22">
        <v>43649</v>
      </c>
      <c r="K1496" s="23">
        <v>0.39572916666667002</v>
      </c>
      <c r="L1496" s="22">
        <v>43649</v>
      </c>
      <c r="M1496" s="23">
        <v>0.40711805555556002</v>
      </c>
      <c r="N1496" s="25">
        <v>11.583</v>
      </c>
      <c r="O1496" s="21" t="s">
        <v>66</v>
      </c>
      <c r="P1496" s="24">
        <f>TotalMov[[#This Row],[Confirmed activ. 3 (ILE03)]]</f>
        <v>11.583</v>
      </c>
      <c r="Q1496" s="24">
        <v>40</v>
      </c>
      <c r="R1496" s="21" t="s">
        <v>66</v>
      </c>
      <c r="S1496" s="21" t="s">
        <v>67</v>
      </c>
    </row>
    <row r="1497" spans="1:19" x14ac:dyDescent="0.35">
      <c r="A1497" s="21">
        <v>1534850</v>
      </c>
      <c r="B1497" s="53">
        <v>411590</v>
      </c>
      <c r="C1497" s="21">
        <f>VLOOKUP(TotalMov[[#This Row],[Order]],'Total Mov by SS'!B:C,2,0)</f>
        <v>140</v>
      </c>
      <c r="D1497" s="21" t="s">
        <v>59</v>
      </c>
      <c r="E1497" s="21" t="s">
        <v>68</v>
      </c>
      <c r="F1497" s="21" t="s">
        <v>61</v>
      </c>
      <c r="G1497" s="21" t="s">
        <v>62</v>
      </c>
      <c r="H1497" s="21" t="s">
        <v>63</v>
      </c>
      <c r="I1497" s="21" t="s">
        <v>64</v>
      </c>
      <c r="J1497" s="22">
        <v>43649</v>
      </c>
      <c r="K1497" s="23">
        <v>0.40751157407407002</v>
      </c>
      <c r="L1497" s="22">
        <v>43649</v>
      </c>
      <c r="M1497" s="23">
        <v>0.41170138888889002</v>
      </c>
      <c r="N1497" s="25">
        <v>6.0330000000000004</v>
      </c>
      <c r="O1497" s="21" t="s">
        <v>66</v>
      </c>
      <c r="P1497" s="24">
        <f>TotalMov[[#This Row],[Confirmed activ. 3 (ILE03)]]</f>
        <v>6.0330000000000004</v>
      </c>
      <c r="Q1497" s="24">
        <v>15</v>
      </c>
      <c r="R1497" s="21" t="s">
        <v>66</v>
      </c>
      <c r="S1497" s="21" t="s">
        <v>67</v>
      </c>
    </row>
    <row r="1498" spans="1:19" x14ac:dyDescent="0.35">
      <c r="A1498" s="21">
        <v>1534850</v>
      </c>
      <c r="B1498" s="53">
        <v>411590</v>
      </c>
      <c r="C1498" s="21">
        <f>VLOOKUP(TotalMov[[#This Row],[Order]],'Total Mov by SS'!B:C,2,0)</f>
        <v>140</v>
      </c>
      <c r="D1498" s="21" t="s">
        <v>59</v>
      </c>
      <c r="E1498" s="21" t="s">
        <v>73</v>
      </c>
      <c r="F1498" s="21" t="s">
        <v>69</v>
      </c>
      <c r="G1498" s="21" t="s">
        <v>62</v>
      </c>
      <c r="H1498" s="21" t="s">
        <v>70</v>
      </c>
      <c r="I1498" s="21" t="s">
        <v>71</v>
      </c>
      <c r="J1498" s="22">
        <v>43649</v>
      </c>
      <c r="K1498" s="23">
        <v>0.43651620370369998</v>
      </c>
      <c r="L1498" s="22">
        <v>43649</v>
      </c>
      <c r="M1498" s="23">
        <v>0.43651620370369998</v>
      </c>
      <c r="N1498" s="24">
        <v>20</v>
      </c>
      <c r="O1498" s="21" t="s">
        <v>66</v>
      </c>
      <c r="P1498" s="24">
        <f>TotalMov[[#This Row],[Confirmed activ. 3 (ILE03)]]</f>
        <v>20</v>
      </c>
      <c r="Q1498" s="24">
        <v>20</v>
      </c>
      <c r="R1498" s="21" t="s">
        <v>66</v>
      </c>
      <c r="S1498" s="21" t="s">
        <v>72</v>
      </c>
    </row>
    <row r="1499" spans="1:19" x14ac:dyDescent="0.35">
      <c r="A1499" s="21">
        <v>1534850</v>
      </c>
      <c r="B1499" s="53">
        <v>411590</v>
      </c>
      <c r="C1499" s="21">
        <f>VLOOKUP(TotalMov[[#This Row],[Order]],'Total Mov by SS'!B:C,2,0)</f>
        <v>140</v>
      </c>
      <c r="D1499" s="21" t="s">
        <v>59</v>
      </c>
      <c r="E1499" s="21" t="s">
        <v>75</v>
      </c>
      <c r="F1499" s="21" t="s">
        <v>61</v>
      </c>
      <c r="G1499" s="21" t="s">
        <v>62</v>
      </c>
      <c r="H1499" s="21" t="s">
        <v>63</v>
      </c>
      <c r="I1499" s="21" t="s">
        <v>74</v>
      </c>
      <c r="J1499" s="22">
        <v>43649</v>
      </c>
      <c r="K1499" s="23">
        <v>0.53190972222221999</v>
      </c>
      <c r="L1499" s="22">
        <v>43649</v>
      </c>
      <c r="M1499" s="23">
        <v>0.74269675925926004</v>
      </c>
      <c r="N1499" s="25">
        <v>2.5329999999999999</v>
      </c>
      <c r="O1499" s="21" t="s">
        <v>77</v>
      </c>
      <c r="P1499" s="24">
        <f>TotalMov[[#This Row],[Confirmed activ. 3 (ILE03)]]*60</f>
        <v>151.97999999999999</v>
      </c>
      <c r="Q1499" s="24">
        <v>350</v>
      </c>
      <c r="R1499" s="21" t="s">
        <v>66</v>
      </c>
      <c r="S1499" s="21" t="s">
        <v>67</v>
      </c>
    </row>
    <row r="1500" spans="1:19" x14ac:dyDescent="0.35">
      <c r="A1500" s="21">
        <v>1534850</v>
      </c>
      <c r="B1500" s="53">
        <v>411590</v>
      </c>
      <c r="C1500" s="21">
        <f>VLOOKUP(TotalMov[[#This Row],[Order]],'Total Mov by SS'!B:C,2,0)</f>
        <v>140</v>
      </c>
      <c r="D1500" s="21" t="s">
        <v>59</v>
      </c>
      <c r="E1500" s="21" t="s">
        <v>78</v>
      </c>
      <c r="F1500" s="21" t="s">
        <v>61</v>
      </c>
      <c r="G1500" s="21" t="s">
        <v>62</v>
      </c>
      <c r="H1500" s="21" t="s">
        <v>63</v>
      </c>
      <c r="I1500" s="21" t="s">
        <v>76</v>
      </c>
      <c r="J1500" s="22">
        <v>43650</v>
      </c>
      <c r="K1500" s="23">
        <v>0.45516203703704</v>
      </c>
      <c r="L1500" s="22">
        <v>43657</v>
      </c>
      <c r="M1500" s="23">
        <v>0.35907407407406999</v>
      </c>
      <c r="N1500" s="25">
        <v>31.216999999999999</v>
      </c>
      <c r="O1500" s="21" t="s">
        <v>66</v>
      </c>
      <c r="P1500" s="24">
        <f>TotalMov[[#This Row],[Confirmed activ. 3 (ILE03)]]</f>
        <v>31.216999999999999</v>
      </c>
      <c r="Q1500" s="24">
        <v>1020</v>
      </c>
      <c r="R1500" s="21" t="s">
        <v>66</v>
      </c>
      <c r="S1500" s="21" t="s">
        <v>67</v>
      </c>
    </row>
    <row r="1501" spans="1:19" x14ac:dyDescent="0.35">
      <c r="A1501" s="21">
        <v>1534850</v>
      </c>
      <c r="B1501" s="53">
        <v>411590</v>
      </c>
      <c r="C1501" s="21">
        <f>VLOOKUP(TotalMov[[#This Row],[Order]],'Total Mov by SS'!B:C,2,0)</f>
        <v>140</v>
      </c>
      <c r="D1501" s="21" t="s">
        <v>59</v>
      </c>
      <c r="E1501" s="21" t="s">
        <v>80</v>
      </c>
      <c r="F1501" s="21" t="s">
        <v>61</v>
      </c>
      <c r="G1501" s="21" t="s">
        <v>62</v>
      </c>
      <c r="H1501" s="21" t="s">
        <v>63</v>
      </c>
      <c r="I1501" s="21" t="s">
        <v>112</v>
      </c>
      <c r="J1501" s="22">
        <v>43657</v>
      </c>
      <c r="K1501" s="23">
        <v>0.35916666666667002</v>
      </c>
      <c r="L1501" s="22">
        <v>43657</v>
      </c>
      <c r="M1501" s="23">
        <v>0.40631944444444001</v>
      </c>
      <c r="N1501" s="25">
        <v>1.1319999999999999</v>
      </c>
      <c r="O1501" s="21" t="s">
        <v>77</v>
      </c>
      <c r="P1501" s="24">
        <f>TotalMov[[#This Row],[Confirmed activ. 3 (ILE03)]]*60</f>
        <v>67.919999999999987</v>
      </c>
      <c r="Q1501" s="24">
        <v>50</v>
      </c>
      <c r="R1501" s="21" t="s">
        <v>66</v>
      </c>
      <c r="S1501" s="21" t="s">
        <v>67</v>
      </c>
    </row>
    <row r="1502" spans="1:19" x14ac:dyDescent="0.35">
      <c r="A1502" s="21">
        <v>1534850</v>
      </c>
      <c r="B1502" s="53">
        <v>411590</v>
      </c>
      <c r="C1502" s="21">
        <f>VLOOKUP(TotalMov[[#This Row],[Order]],'Total Mov by SS'!B:C,2,0)</f>
        <v>140</v>
      </c>
      <c r="D1502" s="21" t="s">
        <v>59</v>
      </c>
      <c r="E1502" s="21" t="s">
        <v>82</v>
      </c>
      <c r="F1502" s="21" t="s">
        <v>89</v>
      </c>
      <c r="G1502" s="21" t="s">
        <v>90</v>
      </c>
      <c r="H1502" s="21" t="s">
        <v>91</v>
      </c>
      <c r="I1502" s="21" t="s">
        <v>92</v>
      </c>
      <c r="J1502" s="22"/>
      <c r="K1502" s="23">
        <v>0</v>
      </c>
      <c r="L1502" s="22"/>
      <c r="M1502" s="23">
        <v>0</v>
      </c>
      <c r="N1502" s="25">
        <v>0</v>
      </c>
      <c r="O1502" s="21" t="s">
        <v>93</v>
      </c>
      <c r="P1502" s="24"/>
      <c r="Q1502" s="24">
        <v>0</v>
      </c>
      <c r="R1502" s="21" t="s">
        <v>66</v>
      </c>
      <c r="S1502" s="21" t="s">
        <v>94</v>
      </c>
    </row>
    <row r="1503" spans="1:19" x14ac:dyDescent="0.35">
      <c r="A1503" s="21">
        <v>1534850</v>
      </c>
      <c r="B1503" s="53">
        <v>411590</v>
      </c>
      <c r="C1503" s="21">
        <f>VLOOKUP(TotalMov[[#This Row],[Order]],'Total Mov by SS'!B:C,2,0)</f>
        <v>140</v>
      </c>
      <c r="D1503" s="21" t="s">
        <v>59</v>
      </c>
      <c r="E1503" s="21" t="s">
        <v>85</v>
      </c>
      <c r="F1503" s="21" t="s">
        <v>69</v>
      </c>
      <c r="G1503" s="21" t="s">
        <v>62</v>
      </c>
      <c r="H1503" s="21" t="s">
        <v>70</v>
      </c>
      <c r="I1503" s="21" t="s">
        <v>79</v>
      </c>
      <c r="J1503" s="22">
        <v>43657</v>
      </c>
      <c r="K1503" s="23">
        <v>0.59315972222222002</v>
      </c>
      <c r="L1503" s="22">
        <v>43657</v>
      </c>
      <c r="M1503" s="23">
        <v>0.59315972222222002</v>
      </c>
      <c r="N1503" s="24">
        <v>20</v>
      </c>
      <c r="O1503" s="21" t="s">
        <v>66</v>
      </c>
      <c r="P1503" s="24">
        <f>TotalMov[[#This Row],[Confirmed activ. 3 (ILE03)]]</f>
        <v>20</v>
      </c>
      <c r="Q1503" s="24">
        <v>20</v>
      </c>
      <c r="R1503" s="21" t="s">
        <v>66</v>
      </c>
      <c r="S1503" s="21" t="s">
        <v>72</v>
      </c>
    </row>
    <row r="1504" spans="1:19" x14ac:dyDescent="0.35">
      <c r="A1504" s="21">
        <v>1534850</v>
      </c>
      <c r="B1504" s="53">
        <v>411590</v>
      </c>
      <c r="C1504" s="21">
        <f>VLOOKUP(TotalMov[[#This Row],[Order]],'Total Mov by SS'!B:C,2,0)</f>
        <v>140</v>
      </c>
      <c r="D1504" s="21" t="s">
        <v>59</v>
      </c>
      <c r="E1504" s="21" t="s">
        <v>88</v>
      </c>
      <c r="F1504" s="21" t="s">
        <v>69</v>
      </c>
      <c r="G1504" s="21" t="s">
        <v>62</v>
      </c>
      <c r="H1504" s="21" t="s">
        <v>70</v>
      </c>
      <c r="I1504" s="21" t="s">
        <v>81</v>
      </c>
      <c r="J1504" s="22">
        <v>43657</v>
      </c>
      <c r="K1504" s="23">
        <v>0.59322916666667003</v>
      </c>
      <c r="L1504" s="22">
        <v>43657</v>
      </c>
      <c r="M1504" s="23">
        <v>0.59322916666667003</v>
      </c>
      <c r="N1504" s="24">
        <v>20</v>
      </c>
      <c r="O1504" s="21" t="s">
        <v>66</v>
      </c>
      <c r="P1504" s="24">
        <f>TotalMov[[#This Row],[Confirmed activ. 3 (ILE03)]]</f>
        <v>20</v>
      </c>
      <c r="Q1504" s="24">
        <v>20</v>
      </c>
      <c r="R1504" s="21" t="s">
        <v>66</v>
      </c>
      <c r="S1504" s="21" t="s">
        <v>72</v>
      </c>
    </row>
    <row r="1505" spans="1:19" x14ac:dyDescent="0.35">
      <c r="A1505" s="21">
        <v>1534850</v>
      </c>
      <c r="B1505" s="53">
        <v>411590</v>
      </c>
      <c r="C1505" s="21">
        <f>VLOOKUP(TotalMov[[#This Row],[Order]],'Total Mov by SS'!B:C,2,0)</f>
        <v>140</v>
      </c>
      <c r="D1505" s="21" t="s">
        <v>59</v>
      </c>
      <c r="E1505" s="21" t="s">
        <v>95</v>
      </c>
      <c r="F1505" s="21" t="s">
        <v>83</v>
      </c>
      <c r="G1505" s="21" t="s">
        <v>62</v>
      </c>
      <c r="H1505" s="21" t="s">
        <v>84</v>
      </c>
      <c r="I1505" s="21" t="s">
        <v>84</v>
      </c>
      <c r="J1505" s="22">
        <v>43657</v>
      </c>
      <c r="K1505" s="23">
        <v>0.86736111111111003</v>
      </c>
      <c r="L1505" s="22">
        <v>43660</v>
      </c>
      <c r="M1505" s="23">
        <v>0.67300925925926003</v>
      </c>
      <c r="N1505" s="25">
        <v>9.952</v>
      </c>
      <c r="O1505" s="21" t="s">
        <v>77</v>
      </c>
      <c r="P1505" s="24">
        <f>TotalMov[[#This Row],[Confirmed activ. 3 (ILE03)]]*60</f>
        <v>597.12</v>
      </c>
      <c r="Q1505" s="24">
        <v>450</v>
      </c>
      <c r="R1505" s="21" t="s">
        <v>66</v>
      </c>
      <c r="S1505" s="21" t="s">
        <v>67</v>
      </c>
    </row>
    <row r="1506" spans="1:19" x14ac:dyDescent="0.35">
      <c r="A1506" s="21">
        <v>1534850</v>
      </c>
      <c r="B1506" s="53">
        <v>411590</v>
      </c>
      <c r="C1506" s="21">
        <f>VLOOKUP(TotalMov[[#This Row],[Order]],'Total Mov by SS'!B:C,2,0)</f>
        <v>140</v>
      </c>
      <c r="D1506" s="21" t="s">
        <v>59</v>
      </c>
      <c r="E1506" s="21" t="s">
        <v>97</v>
      </c>
      <c r="F1506" s="21" t="s">
        <v>86</v>
      </c>
      <c r="G1506" s="21" t="s">
        <v>62</v>
      </c>
      <c r="H1506" s="21" t="s">
        <v>87</v>
      </c>
      <c r="I1506" s="21" t="s">
        <v>87</v>
      </c>
      <c r="J1506" s="22">
        <v>43661</v>
      </c>
      <c r="K1506" s="23">
        <v>0.33806712962962998</v>
      </c>
      <c r="L1506" s="22">
        <v>43661</v>
      </c>
      <c r="M1506" s="23">
        <v>0.33806712962962998</v>
      </c>
      <c r="N1506" s="24">
        <v>20</v>
      </c>
      <c r="O1506" s="21" t="s">
        <v>66</v>
      </c>
      <c r="P1506" s="24">
        <f>TotalMov[[#This Row],[Confirmed activ. 3 (ILE03)]]</f>
        <v>20</v>
      </c>
      <c r="Q1506" s="24">
        <v>20</v>
      </c>
      <c r="R1506" s="21" t="s">
        <v>66</v>
      </c>
      <c r="S1506" s="21" t="s">
        <v>72</v>
      </c>
    </row>
    <row r="1507" spans="1:19" x14ac:dyDescent="0.35">
      <c r="A1507" s="21">
        <v>1534850</v>
      </c>
      <c r="B1507" s="53">
        <v>411590</v>
      </c>
      <c r="C1507" s="21">
        <f>VLOOKUP(TotalMov[[#This Row],[Order]],'Total Mov by SS'!B:C,2,0)</f>
        <v>140</v>
      </c>
      <c r="D1507" s="21" t="s">
        <v>59</v>
      </c>
      <c r="E1507" s="21" t="s">
        <v>99</v>
      </c>
      <c r="F1507" s="21" t="s">
        <v>61</v>
      </c>
      <c r="G1507" s="21" t="s">
        <v>62</v>
      </c>
      <c r="H1507" s="21" t="s">
        <v>63</v>
      </c>
      <c r="I1507" s="21" t="s">
        <v>96</v>
      </c>
      <c r="J1507" s="22">
        <v>43663</v>
      </c>
      <c r="K1507" s="23">
        <v>0.45927083333333002</v>
      </c>
      <c r="L1507" s="22">
        <v>43663</v>
      </c>
      <c r="M1507" s="23">
        <v>0.70368055555555997</v>
      </c>
      <c r="N1507" s="25">
        <v>5.8659999999999997</v>
      </c>
      <c r="O1507" s="21" t="s">
        <v>77</v>
      </c>
      <c r="P1507" s="24">
        <f>TotalMov[[#This Row],[Confirmed activ. 3 (ILE03)]]*60</f>
        <v>351.96</v>
      </c>
      <c r="Q1507" s="24">
        <v>100</v>
      </c>
      <c r="R1507" s="21" t="s">
        <v>66</v>
      </c>
      <c r="S1507" s="21" t="s">
        <v>67</v>
      </c>
    </row>
    <row r="1508" spans="1:19" x14ac:dyDescent="0.35">
      <c r="A1508" s="21">
        <v>1534850</v>
      </c>
      <c r="B1508" s="53">
        <v>411590</v>
      </c>
      <c r="C1508" s="21">
        <f>VLOOKUP(TotalMov[[#This Row],[Order]],'Total Mov by SS'!B:C,2,0)</f>
        <v>140</v>
      </c>
      <c r="D1508" s="21" t="s">
        <v>59</v>
      </c>
      <c r="E1508" s="21" t="s">
        <v>101</v>
      </c>
      <c r="F1508" s="21" t="s">
        <v>69</v>
      </c>
      <c r="G1508" s="21" t="s">
        <v>62</v>
      </c>
      <c r="H1508" s="21" t="s">
        <v>70</v>
      </c>
      <c r="I1508" s="21" t="s">
        <v>98</v>
      </c>
      <c r="J1508" s="22">
        <v>43664</v>
      </c>
      <c r="K1508" s="23">
        <v>0.58995370370370004</v>
      </c>
      <c r="L1508" s="22">
        <v>43664</v>
      </c>
      <c r="M1508" s="23">
        <v>0.58995370370370004</v>
      </c>
      <c r="N1508" s="24">
        <v>20</v>
      </c>
      <c r="O1508" s="21" t="s">
        <v>66</v>
      </c>
      <c r="P1508" s="24">
        <f>TotalMov[[#This Row],[Confirmed activ. 3 (ILE03)]]</f>
        <v>20</v>
      </c>
      <c r="Q1508" s="24">
        <v>20</v>
      </c>
      <c r="R1508" s="21" t="s">
        <v>66</v>
      </c>
      <c r="S1508" s="21" t="s">
        <v>72</v>
      </c>
    </row>
    <row r="1509" spans="1:19" x14ac:dyDescent="0.35">
      <c r="A1509" s="21">
        <v>1534850</v>
      </c>
      <c r="B1509" s="53">
        <v>411590</v>
      </c>
      <c r="C1509" s="21">
        <f>VLOOKUP(TotalMov[[#This Row],[Order]],'Total Mov by SS'!B:C,2,0)</f>
        <v>140</v>
      </c>
      <c r="D1509" s="21" t="s">
        <v>59</v>
      </c>
      <c r="E1509" s="21" t="s">
        <v>104</v>
      </c>
      <c r="F1509" s="21" t="s">
        <v>69</v>
      </c>
      <c r="G1509" s="21" t="s">
        <v>62</v>
      </c>
      <c r="H1509" s="21" t="s">
        <v>70</v>
      </c>
      <c r="I1509" s="21" t="s">
        <v>100</v>
      </c>
      <c r="J1509" s="22">
        <v>43664</v>
      </c>
      <c r="K1509" s="23">
        <v>0.59004629629630001</v>
      </c>
      <c r="L1509" s="22">
        <v>43664</v>
      </c>
      <c r="M1509" s="23">
        <v>0.59004629629630001</v>
      </c>
      <c r="N1509" s="24">
        <v>30</v>
      </c>
      <c r="O1509" s="21" t="s">
        <v>66</v>
      </c>
      <c r="P1509" s="24">
        <f>TotalMov[[#This Row],[Confirmed activ. 3 (ILE03)]]</f>
        <v>30</v>
      </c>
      <c r="Q1509" s="24">
        <v>30</v>
      </c>
      <c r="R1509" s="21" t="s">
        <v>66</v>
      </c>
      <c r="S1509" s="21" t="s">
        <v>72</v>
      </c>
    </row>
    <row r="1510" spans="1:19" x14ac:dyDescent="0.35">
      <c r="A1510" s="21">
        <v>1534850</v>
      </c>
      <c r="B1510" s="53">
        <v>411590</v>
      </c>
      <c r="C1510" s="21">
        <f>VLOOKUP(TotalMov[[#This Row],[Order]],'Total Mov by SS'!B:C,2,0)</f>
        <v>140</v>
      </c>
      <c r="D1510" s="21" t="s">
        <v>59</v>
      </c>
      <c r="E1510" s="21" t="s">
        <v>113</v>
      </c>
      <c r="F1510" s="21" t="s">
        <v>102</v>
      </c>
      <c r="G1510" s="21" t="s">
        <v>62</v>
      </c>
      <c r="H1510" s="21" t="s">
        <v>100</v>
      </c>
      <c r="I1510" s="21" t="s">
        <v>103</v>
      </c>
      <c r="J1510" s="22">
        <v>43667</v>
      </c>
      <c r="K1510" s="23">
        <v>0.42563657407407002</v>
      </c>
      <c r="L1510" s="22">
        <v>43667</v>
      </c>
      <c r="M1510" s="23">
        <v>0.42563657407407002</v>
      </c>
      <c r="N1510" s="24">
        <v>30</v>
      </c>
      <c r="O1510" s="21" t="s">
        <v>66</v>
      </c>
      <c r="P1510" s="24">
        <f>TotalMov[[#This Row],[Confirmed activ. 3 (ILE03)]]</f>
        <v>30</v>
      </c>
      <c r="Q1510" s="24">
        <v>30</v>
      </c>
      <c r="R1510" s="21" t="s">
        <v>66</v>
      </c>
      <c r="S1510" s="21" t="s">
        <v>72</v>
      </c>
    </row>
    <row r="1511" spans="1:19" x14ac:dyDescent="0.35">
      <c r="A1511" s="21">
        <v>1534850</v>
      </c>
      <c r="B1511" s="53">
        <v>411590</v>
      </c>
      <c r="C1511" s="21">
        <f>VLOOKUP(TotalMov[[#This Row],[Order]],'Total Mov by SS'!B:C,2,0)</f>
        <v>140</v>
      </c>
      <c r="D1511" s="21" t="s">
        <v>59</v>
      </c>
      <c r="E1511" s="21" t="s">
        <v>114</v>
      </c>
      <c r="F1511" s="21" t="s">
        <v>102</v>
      </c>
      <c r="G1511" s="21" t="s">
        <v>105</v>
      </c>
      <c r="H1511" s="21" t="s">
        <v>100</v>
      </c>
      <c r="I1511" s="21" t="s">
        <v>106</v>
      </c>
      <c r="J1511" s="22">
        <v>43667</v>
      </c>
      <c r="K1511" s="23">
        <v>0.42846064814814999</v>
      </c>
      <c r="L1511" s="22">
        <v>43667</v>
      </c>
      <c r="M1511" s="23">
        <v>0.42846064814814999</v>
      </c>
      <c r="N1511" s="24">
        <v>45</v>
      </c>
      <c r="O1511" s="21" t="s">
        <v>66</v>
      </c>
      <c r="P1511" s="24">
        <f>TotalMov[[#This Row],[Confirmed activ. 3 (ILE03)]]</f>
        <v>45</v>
      </c>
      <c r="Q1511" s="24">
        <v>45</v>
      </c>
      <c r="R1511" s="21" t="s">
        <v>66</v>
      </c>
      <c r="S1511" s="21" t="s">
        <v>72</v>
      </c>
    </row>
    <row r="1512" spans="1:19" x14ac:dyDescent="0.35">
      <c r="A1512" s="21">
        <v>1534850</v>
      </c>
      <c r="B1512" s="53">
        <v>411590</v>
      </c>
      <c r="C1512" s="21">
        <f>VLOOKUP(TotalMov[[#This Row],[Order]],'Total Mov by SS'!B:C,2,0)</f>
        <v>140</v>
      </c>
      <c r="D1512" s="21" t="s">
        <v>107</v>
      </c>
      <c r="E1512" s="21" t="s">
        <v>60</v>
      </c>
      <c r="F1512" s="21" t="s">
        <v>61</v>
      </c>
      <c r="G1512" s="21" t="s">
        <v>90</v>
      </c>
      <c r="H1512" s="21" t="s">
        <v>63</v>
      </c>
      <c r="I1512" s="21" t="s">
        <v>108</v>
      </c>
      <c r="J1512" s="22">
        <v>43649</v>
      </c>
      <c r="K1512" s="23">
        <v>0.43431712962962998</v>
      </c>
      <c r="L1512" s="22">
        <v>43657</v>
      </c>
      <c r="M1512" s="23">
        <v>0.48177083333332998</v>
      </c>
      <c r="N1512" s="25">
        <v>49.98</v>
      </c>
      <c r="O1512" s="21" t="s">
        <v>77</v>
      </c>
      <c r="P1512" s="24">
        <f>TotalMov[[#This Row],[Confirmed activ. 3 (ILE03)]]*60</f>
        <v>2998.7999999999997</v>
      </c>
      <c r="Q1512" s="24">
        <v>1</v>
      </c>
      <c r="R1512" s="21" t="s">
        <v>66</v>
      </c>
      <c r="S1512" s="21" t="s">
        <v>67</v>
      </c>
    </row>
    <row r="1513" spans="1:19" x14ac:dyDescent="0.35">
      <c r="A1513" s="21">
        <v>1534850</v>
      </c>
      <c r="B1513" s="53">
        <v>411590</v>
      </c>
      <c r="C1513" s="21">
        <f>VLOOKUP(TotalMov[[#This Row],[Order]],'Total Mov by SS'!B:C,2,0)</f>
        <v>140</v>
      </c>
      <c r="D1513" s="21" t="s">
        <v>109</v>
      </c>
      <c r="E1513" s="21" t="s">
        <v>95</v>
      </c>
      <c r="F1513" s="21" t="s">
        <v>83</v>
      </c>
      <c r="G1513" s="21" t="s">
        <v>90</v>
      </c>
      <c r="H1513" s="21" t="s">
        <v>84</v>
      </c>
      <c r="I1513" s="21" t="s">
        <v>110</v>
      </c>
      <c r="J1513" s="22"/>
      <c r="K1513" s="23">
        <v>0</v>
      </c>
      <c r="L1513" s="22"/>
      <c r="M1513" s="23">
        <v>0</v>
      </c>
      <c r="N1513" s="25">
        <v>0</v>
      </c>
      <c r="O1513" s="21" t="s">
        <v>93</v>
      </c>
      <c r="P1513" s="24"/>
      <c r="Q1513" s="24">
        <v>5</v>
      </c>
      <c r="R1513" s="21" t="s">
        <v>66</v>
      </c>
      <c r="S1513" s="21" t="s">
        <v>94</v>
      </c>
    </row>
    <row r="1514" spans="1:19" x14ac:dyDescent="0.35">
      <c r="A1514" s="21">
        <v>1537098</v>
      </c>
      <c r="B1514" s="53">
        <v>411590</v>
      </c>
      <c r="C1514" s="21">
        <f>VLOOKUP(TotalMov[[#This Row],[Order]],'Total Mov by SS'!B:C,2,0)</f>
        <v>135</v>
      </c>
      <c r="D1514" s="21" t="s">
        <v>59</v>
      </c>
      <c r="E1514" s="21" t="s">
        <v>60</v>
      </c>
      <c r="F1514" s="21" t="s">
        <v>83</v>
      </c>
      <c r="G1514" s="21" t="s">
        <v>62</v>
      </c>
      <c r="H1514" s="21" t="s">
        <v>84</v>
      </c>
      <c r="I1514" s="21" t="s">
        <v>111</v>
      </c>
      <c r="J1514" s="22">
        <v>43654</v>
      </c>
      <c r="K1514" s="23">
        <v>0.98584490740741004</v>
      </c>
      <c r="L1514" s="22">
        <v>43655</v>
      </c>
      <c r="M1514" s="23">
        <v>7.4618055555560003E-2</v>
      </c>
      <c r="N1514" s="25">
        <v>1.0649999999999999</v>
      </c>
      <c r="O1514" s="21" t="s">
        <v>77</v>
      </c>
      <c r="P1514" s="24">
        <f>TotalMov[[#This Row],[Confirmed activ. 3 (ILE03)]]*60</f>
        <v>63.9</v>
      </c>
      <c r="Q1514" s="24">
        <v>40</v>
      </c>
      <c r="R1514" s="21" t="s">
        <v>66</v>
      </c>
      <c r="S1514" s="21" t="s">
        <v>67</v>
      </c>
    </row>
    <row r="1515" spans="1:19" x14ac:dyDescent="0.35">
      <c r="A1515" s="21">
        <v>1537098</v>
      </c>
      <c r="B1515" s="53">
        <v>411590</v>
      </c>
      <c r="C1515" s="21">
        <f>VLOOKUP(TotalMov[[#This Row],[Order]],'Total Mov by SS'!B:C,2,0)</f>
        <v>135</v>
      </c>
      <c r="D1515" s="21" t="s">
        <v>59</v>
      </c>
      <c r="E1515" s="21" t="s">
        <v>68</v>
      </c>
      <c r="F1515" s="21" t="s">
        <v>61</v>
      </c>
      <c r="G1515" s="21" t="s">
        <v>62</v>
      </c>
      <c r="H1515" s="21" t="s">
        <v>63</v>
      </c>
      <c r="I1515" s="21" t="s">
        <v>64</v>
      </c>
      <c r="J1515" s="22">
        <v>43655</v>
      </c>
      <c r="K1515" s="23">
        <v>0.39034722222222001</v>
      </c>
      <c r="L1515" s="22">
        <v>43655</v>
      </c>
      <c r="M1515" s="23">
        <v>0.39483796296295998</v>
      </c>
      <c r="N1515" s="24">
        <v>475</v>
      </c>
      <c r="O1515" s="21" t="s">
        <v>65</v>
      </c>
      <c r="P1515" s="24">
        <f>TotalMov[[#This Row],[Confirmed activ. 3 (ILE03)]]/60</f>
        <v>7.916666666666667</v>
      </c>
      <c r="Q1515" s="24">
        <v>15</v>
      </c>
      <c r="R1515" s="21" t="s">
        <v>66</v>
      </c>
      <c r="S1515" s="21" t="s">
        <v>67</v>
      </c>
    </row>
    <row r="1516" spans="1:19" x14ac:dyDescent="0.35">
      <c r="A1516" s="21">
        <v>1537098</v>
      </c>
      <c r="B1516" s="53">
        <v>411590</v>
      </c>
      <c r="C1516" s="21">
        <f>VLOOKUP(TotalMov[[#This Row],[Order]],'Total Mov by SS'!B:C,2,0)</f>
        <v>135</v>
      </c>
      <c r="D1516" s="21" t="s">
        <v>59</v>
      </c>
      <c r="E1516" s="21" t="s">
        <v>73</v>
      </c>
      <c r="F1516" s="21" t="s">
        <v>69</v>
      </c>
      <c r="G1516" s="21" t="s">
        <v>62</v>
      </c>
      <c r="H1516" s="21" t="s">
        <v>70</v>
      </c>
      <c r="I1516" s="21" t="s">
        <v>71</v>
      </c>
      <c r="J1516" s="22">
        <v>43655</v>
      </c>
      <c r="K1516" s="23">
        <v>0.40083333333332999</v>
      </c>
      <c r="L1516" s="22">
        <v>43655</v>
      </c>
      <c r="M1516" s="23">
        <v>0.40083333333332999</v>
      </c>
      <c r="N1516" s="24">
        <v>20</v>
      </c>
      <c r="O1516" s="21" t="s">
        <v>66</v>
      </c>
      <c r="P1516" s="24">
        <f>TotalMov[[#This Row],[Confirmed activ. 3 (ILE03)]]</f>
        <v>20</v>
      </c>
      <c r="Q1516" s="24">
        <v>20</v>
      </c>
      <c r="R1516" s="21" t="s">
        <v>66</v>
      </c>
      <c r="S1516" s="21" t="s">
        <v>72</v>
      </c>
    </row>
    <row r="1517" spans="1:19" x14ac:dyDescent="0.35">
      <c r="A1517" s="21">
        <v>1537098</v>
      </c>
      <c r="B1517" s="53">
        <v>411590</v>
      </c>
      <c r="C1517" s="21">
        <f>VLOOKUP(TotalMov[[#This Row],[Order]],'Total Mov by SS'!B:C,2,0)</f>
        <v>135</v>
      </c>
      <c r="D1517" s="21" t="s">
        <v>59</v>
      </c>
      <c r="E1517" s="21" t="s">
        <v>75</v>
      </c>
      <c r="F1517" s="21" t="s">
        <v>61</v>
      </c>
      <c r="G1517" s="21" t="s">
        <v>62</v>
      </c>
      <c r="H1517" s="21" t="s">
        <v>63</v>
      </c>
      <c r="I1517" s="21" t="s">
        <v>74</v>
      </c>
      <c r="J1517" s="22">
        <v>43655</v>
      </c>
      <c r="K1517" s="23">
        <v>0.57032407407407004</v>
      </c>
      <c r="L1517" s="22">
        <v>43655</v>
      </c>
      <c r="M1517" s="23">
        <v>0.74434027777778</v>
      </c>
      <c r="N1517" s="25">
        <v>4.1760000000000002</v>
      </c>
      <c r="O1517" s="21" t="s">
        <v>77</v>
      </c>
      <c r="P1517" s="24">
        <f>TotalMov[[#This Row],[Confirmed activ. 3 (ILE03)]]*60</f>
        <v>250.56</v>
      </c>
      <c r="Q1517" s="24">
        <v>290</v>
      </c>
      <c r="R1517" s="21" t="s">
        <v>66</v>
      </c>
      <c r="S1517" s="21" t="s">
        <v>67</v>
      </c>
    </row>
    <row r="1518" spans="1:19" x14ac:dyDescent="0.35">
      <c r="A1518" s="21">
        <v>1537098</v>
      </c>
      <c r="B1518" s="53">
        <v>411590</v>
      </c>
      <c r="C1518" s="21">
        <f>VLOOKUP(TotalMov[[#This Row],[Order]],'Total Mov by SS'!B:C,2,0)</f>
        <v>135</v>
      </c>
      <c r="D1518" s="21" t="s">
        <v>59</v>
      </c>
      <c r="E1518" s="21" t="s">
        <v>78</v>
      </c>
      <c r="F1518" s="21" t="s">
        <v>61</v>
      </c>
      <c r="G1518" s="21" t="s">
        <v>62</v>
      </c>
      <c r="H1518" s="21" t="s">
        <v>63</v>
      </c>
      <c r="I1518" s="21" t="s">
        <v>76</v>
      </c>
      <c r="J1518" s="22">
        <v>43656</v>
      </c>
      <c r="K1518" s="23">
        <v>0.31664351851852002</v>
      </c>
      <c r="L1518" s="22">
        <v>43656</v>
      </c>
      <c r="M1518" s="23">
        <v>0.74452546296295996</v>
      </c>
      <c r="N1518" s="25">
        <v>10.269</v>
      </c>
      <c r="O1518" s="21" t="s">
        <v>77</v>
      </c>
      <c r="P1518" s="24">
        <f>TotalMov[[#This Row],[Confirmed activ. 3 (ILE03)]]*60</f>
        <v>616.14</v>
      </c>
      <c r="Q1518" s="24">
        <v>1040</v>
      </c>
      <c r="R1518" s="21" t="s">
        <v>66</v>
      </c>
      <c r="S1518" s="21" t="s">
        <v>67</v>
      </c>
    </row>
    <row r="1519" spans="1:19" x14ac:dyDescent="0.35">
      <c r="A1519" s="21">
        <v>1537098</v>
      </c>
      <c r="B1519" s="53">
        <v>411590</v>
      </c>
      <c r="C1519" s="21">
        <f>VLOOKUP(TotalMov[[#This Row],[Order]],'Total Mov by SS'!B:C,2,0)</f>
        <v>135</v>
      </c>
      <c r="D1519" s="21" t="s">
        <v>59</v>
      </c>
      <c r="E1519" s="21" t="s">
        <v>80</v>
      </c>
      <c r="F1519" s="21" t="s">
        <v>61</v>
      </c>
      <c r="G1519" s="21" t="s">
        <v>62</v>
      </c>
      <c r="H1519" s="21" t="s">
        <v>63</v>
      </c>
      <c r="I1519" s="21" t="s">
        <v>112</v>
      </c>
      <c r="J1519" s="22">
        <v>43657</v>
      </c>
      <c r="K1519" s="23">
        <v>0.31326388888889001</v>
      </c>
      <c r="L1519" s="22">
        <v>43661</v>
      </c>
      <c r="M1519" s="23">
        <v>0.65579861111111004</v>
      </c>
      <c r="N1519" s="25">
        <v>26.98</v>
      </c>
      <c r="O1519" s="21" t="s">
        <v>77</v>
      </c>
      <c r="P1519" s="24">
        <f>TotalMov[[#This Row],[Confirmed activ. 3 (ILE03)]]*60</f>
        <v>1618.8</v>
      </c>
      <c r="Q1519" s="24">
        <v>50</v>
      </c>
      <c r="R1519" s="21" t="s">
        <v>66</v>
      </c>
      <c r="S1519" s="21" t="s">
        <v>67</v>
      </c>
    </row>
    <row r="1520" spans="1:19" x14ac:dyDescent="0.35">
      <c r="A1520" s="21">
        <v>1537098</v>
      </c>
      <c r="B1520" s="53">
        <v>411590</v>
      </c>
      <c r="C1520" s="21">
        <f>VLOOKUP(TotalMov[[#This Row],[Order]],'Total Mov by SS'!B:C,2,0)</f>
        <v>135</v>
      </c>
      <c r="D1520" s="21" t="s">
        <v>59</v>
      </c>
      <c r="E1520" s="21" t="s">
        <v>82</v>
      </c>
      <c r="F1520" s="21" t="s">
        <v>89</v>
      </c>
      <c r="G1520" s="21" t="s">
        <v>90</v>
      </c>
      <c r="H1520" s="21" t="s">
        <v>91</v>
      </c>
      <c r="I1520" s="21" t="s">
        <v>92</v>
      </c>
      <c r="J1520" s="22"/>
      <c r="K1520" s="23">
        <v>0</v>
      </c>
      <c r="L1520" s="22"/>
      <c r="M1520" s="23">
        <v>0</v>
      </c>
      <c r="N1520" s="25">
        <v>0</v>
      </c>
      <c r="O1520" s="21" t="s">
        <v>93</v>
      </c>
      <c r="P1520" s="24"/>
      <c r="Q1520" s="24">
        <v>0</v>
      </c>
      <c r="R1520" s="21" t="s">
        <v>66</v>
      </c>
      <c r="S1520" s="21" t="s">
        <v>94</v>
      </c>
    </row>
    <row r="1521" spans="1:19" x14ac:dyDescent="0.35">
      <c r="A1521" s="21">
        <v>1537098</v>
      </c>
      <c r="B1521" s="53">
        <v>411590</v>
      </c>
      <c r="C1521" s="21">
        <f>VLOOKUP(TotalMov[[#This Row],[Order]],'Total Mov by SS'!B:C,2,0)</f>
        <v>135</v>
      </c>
      <c r="D1521" s="21" t="s">
        <v>59</v>
      </c>
      <c r="E1521" s="21" t="s">
        <v>85</v>
      </c>
      <c r="F1521" s="21" t="s">
        <v>69</v>
      </c>
      <c r="G1521" s="21" t="s">
        <v>62</v>
      </c>
      <c r="H1521" s="21" t="s">
        <v>70</v>
      </c>
      <c r="I1521" s="21" t="s">
        <v>79</v>
      </c>
      <c r="J1521" s="22">
        <v>43661</v>
      </c>
      <c r="K1521" s="23">
        <v>0.67391203703703995</v>
      </c>
      <c r="L1521" s="22">
        <v>43661</v>
      </c>
      <c r="M1521" s="23">
        <v>0.67391203703703995</v>
      </c>
      <c r="N1521" s="24">
        <v>20</v>
      </c>
      <c r="O1521" s="21" t="s">
        <v>66</v>
      </c>
      <c r="P1521" s="24">
        <f>TotalMov[[#This Row],[Confirmed activ. 3 (ILE03)]]</f>
        <v>20</v>
      </c>
      <c r="Q1521" s="24">
        <v>20</v>
      </c>
      <c r="R1521" s="21" t="s">
        <v>66</v>
      </c>
      <c r="S1521" s="21" t="s">
        <v>72</v>
      </c>
    </row>
    <row r="1522" spans="1:19" x14ac:dyDescent="0.35">
      <c r="A1522" s="21">
        <v>1537098</v>
      </c>
      <c r="B1522" s="53">
        <v>411590</v>
      </c>
      <c r="C1522" s="21">
        <f>VLOOKUP(TotalMov[[#This Row],[Order]],'Total Mov by SS'!B:C,2,0)</f>
        <v>135</v>
      </c>
      <c r="D1522" s="21" t="s">
        <v>59</v>
      </c>
      <c r="E1522" s="21" t="s">
        <v>88</v>
      </c>
      <c r="F1522" s="21" t="s">
        <v>69</v>
      </c>
      <c r="G1522" s="21" t="s">
        <v>62</v>
      </c>
      <c r="H1522" s="21" t="s">
        <v>70</v>
      </c>
      <c r="I1522" s="21" t="s">
        <v>81</v>
      </c>
      <c r="J1522" s="22">
        <v>43661</v>
      </c>
      <c r="K1522" s="23">
        <v>0.67399305555555999</v>
      </c>
      <c r="L1522" s="22">
        <v>43661</v>
      </c>
      <c r="M1522" s="23">
        <v>0.67399305555555999</v>
      </c>
      <c r="N1522" s="24">
        <v>20</v>
      </c>
      <c r="O1522" s="21" t="s">
        <v>66</v>
      </c>
      <c r="P1522" s="24">
        <f>TotalMov[[#This Row],[Confirmed activ. 3 (ILE03)]]</f>
        <v>20</v>
      </c>
      <c r="Q1522" s="24">
        <v>20</v>
      </c>
      <c r="R1522" s="21" t="s">
        <v>66</v>
      </c>
      <c r="S1522" s="21" t="s">
        <v>72</v>
      </c>
    </row>
    <row r="1523" spans="1:19" x14ac:dyDescent="0.35">
      <c r="A1523" s="21">
        <v>1537098</v>
      </c>
      <c r="B1523" s="53">
        <v>411590</v>
      </c>
      <c r="C1523" s="21">
        <f>VLOOKUP(TotalMov[[#This Row],[Order]],'Total Mov by SS'!B:C,2,0)</f>
        <v>135</v>
      </c>
      <c r="D1523" s="21" t="s">
        <v>59</v>
      </c>
      <c r="E1523" s="21" t="s">
        <v>95</v>
      </c>
      <c r="F1523" s="21" t="s">
        <v>83</v>
      </c>
      <c r="G1523" s="21" t="s">
        <v>62</v>
      </c>
      <c r="H1523" s="21" t="s">
        <v>84</v>
      </c>
      <c r="I1523" s="21" t="s">
        <v>84</v>
      </c>
      <c r="J1523" s="22">
        <v>43661</v>
      </c>
      <c r="K1523" s="23">
        <v>0.93459490740741002</v>
      </c>
      <c r="L1523" s="22">
        <v>43662</v>
      </c>
      <c r="M1523" s="23">
        <v>0.70266203703704</v>
      </c>
      <c r="N1523" s="25">
        <v>7.1580000000000004</v>
      </c>
      <c r="O1523" s="21" t="s">
        <v>77</v>
      </c>
      <c r="P1523" s="24">
        <f>TotalMov[[#This Row],[Confirmed activ. 3 (ILE03)]]*60</f>
        <v>429.48</v>
      </c>
      <c r="Q1523" s="24">
        <v>450</v>
      </c>
      <c r="R1523" s="21" t="s">
        <v>66</v>
      </c>
      <c r="S1523" s="21" t="s">
        <v>67</v>
      </c>
    </row>
    <row r="1524" spans="1:19" x14ac:dyDescent="0.35">
      <c r="A1524" s="21">
        <v>1537098</v>
      </c>
      <c r="B1524" s="53">
        <v>411590</v>
      </c>
      <c r="C1524" s="21">
        <f>VLOOKUP(TotalMov[[#This Row],[Order]],'Total Mov by SS'!B:C,2,0)</f>
        <v>135</v>
      </c>
      <c r="D1524" s="21" t="s">
        <v>59</v>
      </c>
      <c r="E1524" s="21" t="s">
        <v>97</v>
      </c>
      <c r="F1524" s="21" t="s">
        <v>86</v>
      </c>
      <c r="G1524" s="21" t="s">
        <v>62</v>
      </c>
      <c r="H1524" s="21" t="s">
        <v>87</v>
      </c>
      <c r="I1524" s="21" t="s">
        <v>87</v>
      </c>
      <c r="J1524" s="22">
        <v>43663</v>
      </c>
      <c r="K1524" s="23">
        <v>0.36697916666667002</v>
      </c>
      <c r="L1524" s="22">
        <v>43663</v>
      </c>
      <c r="M1524" s="23">
        <v>0.36697916666667002</v>
      </c>
      <c r="N1524" s="24">
        <v>20</v>
      </c>
      <c r="O1524" s="21" t="s">
        <v>66</v>
      </c>
      <c r="P1524" s="24">
        <f>TotalMov[[#This Row],[Confirmed activ. 3 (ILE03)]]</f>
        <v>20</v>
      </c>
      <c r="Q1524" s="24">
        <v>20</v>
      </c>
      <c r="R1524" s="21" t="s">
        <v>66</v>
      </c>
      <c r="S1524" s="21" t="s">
        <v>72</v>
      </c>
    </row>
    <row r="1525" spans="1:19" x14ac:dyDescent="0.35">
      <c r="A1525" s="21">
        <v>1537098</v>
      </c>
      <c r="B1525" s="53">
        <v>411590</v>
      </c>
      <c r="C1525" s="21">
        <f>VLOOKUP(TotalMov[[#This Row],[Order]],'Total Mov by SS'!B:C,2,0)</f>
        <v>135</v>
      </c>
      <c r="D1525" s="21" t="s">
        <v>59</v>
      </c>
      <c r="E1525" s="21" t="s">
        <v>99</v>
      </c>
      <c r="F1525" s="21" t="s">
        <v>61</v>
      </c>
      <c r="G1525" s="21" t="s">
        <v>62</v>
      </c>
      <c r="H1525" s="21" t="s">
        <v>63</v>
      </c>
      <c r="I1525" s="21" t="s">
        <v>96</v>
      </c>
      <c r="J1525" s="22">
        <v>43667</v>
      </c>
      <c r="K1525" s="23">
        <v>0.37916666666666998</v>
      </c>
      <c r="L1525" s="22">
        <v>43667</v>
      </c>
      <c r="M1525" s="23">
        <v>0.56572916666666995</v>
      </c>
      <c r="N1525" s="25">
        <v>1.0409999999999999</v>
      </c>
      <c r="O1525" s="21" t="s">
        <v>77</v>
      </c>
      <c r="P1525" s="24">
        <f>TotalMov[[#This Row],[Confirmed activ. 3 (ILE03)]]*60</f>
        <v>62.459999999999994</v>
      </c>
      <c r="Q1525" s="24">
        <v>100</v>
      </c>
      <c r="R1525" s="21" t="s">
        <v>66</v>
      </c>
      <c r="S1525" s="21" t="s">
        <v>67</v>
      </c>
    </row>
    <row r="1526" spans="1:19" x14ac:dyDescent="0.35">
      <c r="A1526" s="21">
        <v>1537098</v>
      </c>
      <c r="B1526" s="53">
        <v>411590</v>
      </c>
      <c r="C1526" s="21">
        <f>VLOOKUP(TotalMov[[#This Row],[Order]],'Total Mov by SS'!B:C,2,0)</f>
        <v>135</v>
      </c>
      <c r="D1526" s="21" t="s">
        <v>59</v>
      </c>
      <c r="E1526" s="21" t="s">
        <v>101</v>
      </c>
      <c r="F1526" s="21" t="s">
        <v>69</v>
      </c>
      <c r="G1526" s="21" t="s">
        <v>62</v>
      </c>
      <c r="H1526" s="21" t="s">
        <v>70</v>
      </c>
      <c r="I1526" s="21" t="s">
        <v>98</v>
      </c>
      <c r="J1526" s="22">
        <v>43668</v>
      </c>
      <c r="K1526" s="23">
        <v>0.73622685185184999</v>
      </c>
      <c r="L1526" s="22">
        <v>43668</v>
      </c>
      <c r="M1526" s="23">
        <v>0.73622685185184999</v>
      </c>
      <c r="N1526" s="24">
        <v>20</v>
      </c>
      <c r="O1526" s="21" t="s">
        <v>66</v>
      </c>
      <c r="P1526" s="24">
        <f>TotalMov[[#This Row],[Confirmed activ. 3 (ILE03)]]</f>
        <v>20</v>
      </c>
      <c r="Q1526" s="24">
        <v>20</v>
      </c>
      <c r="R1526" s="21" t="s">
        <v>66</v>
      </c>
      <c r="S1526" s="21" t="s">
        <v>72</v>
      </c>
    </row>
    <row r="1527" spans="1:19" x14ac:dyDescent="0.35">
      <c r="A1527" s="21">
        <v>1537098</v>
      </c>
      <c r="B1527" s="53">
        <v>411590</v>
      </c>
      <c r="C1527" s="21">
        <f>VLOOKUP(TotalMov[[#This Row],[Order]],'Total Mov by SS'!B:C,2,0)</f>
        <v>135</v>
      </c>
      <c r="D1527" s="21" t="s">
        <v>59</v>
      </c>
      <c r="E1527" s="21" t="s">
        <v>104</v>
      </c>
      <c r="F1527" s="21" t="s">
        <v>69</v>
      </c>
      <c r="G1527" s="21" t="s">
        <v>62</v>
      </c>
      <c r="H1527" s="21" t="s">
        <v>70</v>
      </c>
      <c r="I1527" s="21" t="s">
        <v>100</v>
      </c>
      <c r="J1527" s="22">
        <v>43668</v>
      </c>
      <c r="K1527" s="23">
        <v>0.73631944444443997</v>
      </c>
      <c r="L1527" s="22">
        <v>43668</v>
      </c>
      <c r="M1527" s="23">
        <v>0.73631944444443997</v>
      </c>
      <c r="N1527" s="24">
        <v>30</v>
      </c>
      <c r="O1527" s="21" t="s">
        <v>66</v>
      </c>
      <c r="P1527" s="24">
        <f>TotalMov[[#This Row],[Confirmed activ. 3 (ILE03)]]</f>
        <v>30</v>
      </c>
      <c r="Q1527" s="24">
        <v>30</v>
      </c>
      <c r="R1527" s="21" t="s">
        <v>66</v>
      </c>
      <c r="S1527" s="21" t="s">
        <v>72</v>
      </c>
    </row>
    <row r="1528" spans="1:19" x14ac:dyDescent="0.35">
      <c r="A1528" s="21">
        <v>1537098</v>
      </c>
      <c r="B1528" s="53">
        <v>411590</v>
      </c>
      <c r="C1528" s="21">
        <f>VLOOKUP(TotalMov[[#This Row],[Order]],'Total Mov by SS'!B:C,2,0)</f>
        <v>135</v>
      </c>
      <c r="D1528" s="21" t="s">
        <v>59</v>
      </c>
      <c r="E1528" s="21" t="s">
        <v>113</v>
      </c>
      <c r="F1528" s="21" t="s">
        <v>102</v>
      </c>
      <c r="G1528" s="21" t="s">
        <v>62</v>
      </c>
      <c r="H1528" s="21" t="s">
        <v>100</v>
      </c>
      <c r="I1528" s="21" t="s">
        <v>103</v>
      </c>
      <c r="J1528" s="22">
        <v>43669</v>
      </c>
      <c r="K1528" s="23">
        <v>0.71444444444444</v>
      </c>
      <c r="L1528" s="22">
        <v>43669</v>
      </c>
      <c r="M1528" s="23">
        <v>0.71444444444444</v>
      </c>
      <c r="N1528" s="24">
        <v>30</v>
      </c>
      <c r="O1528" s="21" t="s">
        <v>66</v>
      </c>
      <c r="P1528" s="24">
        <f>TotalMov[[#This Row],[Confirmed activ. 3 (ILE03)]]</f>
        <v>30</v>
      </c>
      <c r="Q1528" s="24">
        <v>30</v>
      </c>
      <c r="R1528" s="21" t="s">
        <v>66</v>
      </c>
      <c r="S1528" s="21" t="s">
        <v>72</v>
      </c>
    </row>
    <row r="1529" spans="1:19" x14ac:dyDescent="0.35">
      <c r="A1529" s="21">
        <v>1537098</v>
      </c>
      <c r="B1529" s="53">
        <v>411590</v>
      </c>
      <c r="C1529" s="21">
        <f>VLOOKUP(TotalMov[[#This Row],[Order]],'Total Mov by SS'!B:C,2,0)</f>
        <v>135</v>
      </c>
      <c r="D1529" s="21" t="s">
        <v>59</v>
      </c>
      <c r="E1529" s="21" t="s">
        <v>114</v>
      </c>
      <c r="F1529" s="21" t="s">
        <v>102</v>
      </c>
      <c r="G1529" s="21" t="s">
        <v>105</v>
      </c>
      <c r="H1529" s="21" t="s">
        <v>100</v>
      </c>
      <c r="I1529" s="21" t="s">
        <v>106</v>
      </c>
      <c r="J1529" s="22">
        <v>43674</v>
      </c>
      <c r="K1529" s="23">
        <v>0.42032407407407002</v>
      </c>
      <c r="L1529" s="22">
        <v>43674</v>
      </c>
      <c r="M1529" s="23">
        <v>0.42032407407407002</v>
      </c>
      <c r="N1529" s="24">
        <v>45</v>
      </c>
      <c r="O1529" s="21" t="s">
        <v>66</v>
      </c>
      <c r="P1529" s="24">
        <f>TotalMov[[#This Row],[Confirmed activ. 3 (ILE03)]]</f>
        <v>45</v>
      </c>
      <c r="Q1529" s="24">
        <v>45</v>
      </c>
      <c r="R1529" s="21" t="s">
        <v>66</v>
      </c>
      <c r="S1529" s="21" t="s">
        <v>72</v>
      </c>
    </row>
    <row r="1530" spans="1:19" x14ac:dyDescent="0.35">
      <c r="A1530" s="21">
        <v>1537098</v>
      </c>
      <c r="B1530" s="53">
        <v>411590</v>
      </c>
      <c r="C1530" s="21">
        <f>VLOOKUP(TotalMov[[#This Row],[Order]],'Total Mov by SS'!B:C,2,0)</f>
        <v>135</v>
      </c>
      <c r="D1530" s="21" t="s">
        <v>107</v>
      </c>
      <c r="E1530" s="21" t="s">
        <v>60</v>
      </c>
      <c r="F1530" s="21" t="s">
        <v>61</v>
      </c>
      <c r="G1530" s="21" t="s">
        <v>90</v>
      </c>
      <c r="H1530" s="21" t="s">
        <v>63</v>
      </c>
      <c r="I1530" s="21" t="s">
        <v>108</v>
      </c>
      <c r="J1530" s="22">
        <v>43667</v>
      </c>
      <c r="K1530" s="23">
        <v>0.33394675925925998</v>
      </c>
      <c r="L1530" s="22">
        <v>43668</v>
      </c>
      <c r="M1530" s="23">
        <v>0.36652777777778001</v>
      </c>
      <c r="N1530" s="25">
        <v>17.204000000000001</v>
      </c>
      <c r="O1530" s="21" t="s">
        <v>77</v>
      </c>
      <c r="P1530" s="24">
        <f>TotalMov[[#This Row],[Confirmed activ. 3 (ILE03)]]*60</f>
        <v>1032.24</v>
      </c>
      <c r="Q1530" s="24">
        <v>1</v>
      </c>
      <c r="R1530" s="21" t="s">
        <v>66</v>
      </c>
      <c r="S1530" s="21" t="s">
        <v>67</v>
      </c>
    </row>
    <row r="1531" spans="1:19" x14ac:dyDescent="0.35">
      <c r="A1531" s="21">
        <v>1537098</v>
      </c>
      <c r="B1531" s="53">
        <v>411590</v>
      </c>
      <c r="C1531" s="21">
        <f>VLOOKUP(TotalMov[[#This Row],[Order]],'Total Mov by SS'!B:C,2,0)</f>
        <v>135</v>
      </c>
      <c r="D1531" s="21" t="s">
        <v>109</v>
      </c>
      <c r="E1531" s="21" t="s">
        <v>95</v>
      </c>
      <c r="F1531" s="21" t="s">
        <v>83</v>
      </c>
      <c r="G1531" s="21" t="s">
        <v>90</v>
      </c>
      <c r="H1531" s="21" t="s">
        <v>84</v>
      </c>
      <c r="I1531" s="21" t="s">
        <v>110</v>
      </c>
      <c r="J1531" s="22">
        <v>43661</v>
      </c>
      <c r="K1531" s="23">
        <v>0.75555555555555998</v>
      </c>
      <c r="L1531" s="22">
        <v>43662</v>
      </c>
      <c r="M1531" s="23">
        <v>4.4444444444439998E-2</v>
      </c>
      <c r="N1531" s="25">
        <v>3.4670000000000001</v>
      </c>
      <c r="O1531" s="21" t="s">
        <v>77</v>
      </c>
      <c r="P1531" s="24">
        <f>TotalMov[[#This Row],[Confirmed activ. 3 (ILE03)]]*60</f>
        <v>208.02</v>
      </c>
      <c r="Q1531" s="24">
        <v>5</v>
      </c>
      <c r="R1531" s="21" t="s">
        <v>66</v>
      </c>
      <c r="S1531" s="21" t="s">
        <v>67</v>
      </c>
    </row>
    <row r="1532" spans="1:19" x14ac:dyDescent="0.35">
      <c r="A1532" s="21">
        <v>1537099</v>
      </c>
      <c r="B1532" s="53">
        <v>411590</v>
      </c>
      <c r="C1532" s="21">
        <f>VLOOKUP(TotalMov[[#This Row],[Order]],'Total Mov by SS'!B:C,2,0)</f>
        <v>133</v>
      </c>
      <c r="D1532" s="21" t="s">
        <v>59</v>
      </c>
      <c r="E1532" s="21" t="s">
        <v>60</v>
      </c>
      <c r="F1532" s="21" t="s">
        <v>83</v>
      </c>
      <c r="G1532" s="21" t="s">
        <v>62</v>
      </c>
      <c r="H1532" s="21" t="s">
        <v>84</v>
      </c>
      <c r="I1532" s="21" t="s">
        <v>111</v>
      </c>
      <c r="J1532" s="22">
        <v>43653</v>
      </c>
      <c r="K1532" s="23">
        <v>0.45664351851851998</v>
      </c>
      <c r="L1532" s="22">
        <v>43653</v>
      </c>
      <c r="M1532" s="23">
        <v>0.45894675925925998</v>
      </c>
      <c r="N1532" s="25">
        <v>1.667</v>
      </c>
      <c r="O1532" s="21" t="s">
        <v>66</v>
      </c>
      <c r="P1532" s="24">
        <f>TotalMov[[#This Row],[Confirmed activ. 3 (ILE03)]]</f>
        <v>1.667</v>
      </c>
      <c r="Q1532" s="24">
        <v>40</v>
      </c>
      <c r="R1532" s="21" t="s">
        <v>66</v>
      </c>
      <c r="S1532" s="21" t="s">
        <v>67</v>
      </c>
    </row>
    <row r="1533" spans="1:19" x14ac:dyDescent="0.35">
      <c r="A1533" s="21">
        <v>1537099</v>
      </c>
      <c r="B1533" s="53">
        <v>411590</v>
      </c>
      <c r="C1533" s="21">
        <f>VLOOKUP(TotalMov[[#This Row],[Order]],'Total Mov by SS'!B:C,2,0)</f>
        <v>133</v>
      </c>
      <c r="D1533" s="21" t="s">
        <v>59</v>
      </c>
      <c r="E1533" s="21" t="s">
        <v>68</v>
      </c>
      <c r="F1533" s="21" t="s">
        <v>61</v>
      </c>
      <c r="G1533" s="21" t="s">
        <v>62</v>
      </c>
      <c r="H1533" s="21" t="s">
        <v>63</v>
      </c>
      <c r="I1533" s="21" t="s">
        <v>64</v>
      </c>
      <c r="J1533" s="22">
        <v>43653</v>
      </c>
      <c r="K1533" s="23">
        <v>0.45907407407407003</v>
      </c>
      <c r="L1533" s="22">
        <v>43653</v>
      </c>
      <c r="M1533" s="23">
        <v>0.46271990740740998</v>
      </c>
      <c r="N1533" s="25">
        <v>5.25</v>
      </c>
      <c r="O1533" s="21" t="s">
        <v>66</v>
      </c>
      <c r="P1533" s="24">
        <f>TotalMov[[#This Row],[Confirmed activ. 3 (ILE03)]]</f>
        <v>5.25</v>
      </c>
      <c r="Q1533" s="24">
        <v>15</v>
      </c>
      <c r="R1533" s="21" t="s">
        <v>66</v>
      </c>
      <c r="S1533" s="21" t="s">
        <v>67</v>
      </c>
    </row>
    <row r="1534" spans="1:19" x14ac:dyDescent="0.35">
      <c r="A1534" s="21">
        <v>1537099</v>
      </c>
      <c r="B1534" s="53">
        <v>411590</v>
      </c>
      <c r="C1534" s="21">
        <f>VLOOKUP(TotalMov[[#This Row],[Order]],'Total Mov by SS'!B:C,2,0)</f>
        <v>133</v>
      </c>
      <c r="D1534" s="21" t="s">
        <v>59</v>
      </c>
      <c r="E1534" s="21" t="s">
        <v>73</v>
      </c>
      <c r="F1534" s="21" t="s">
        <v>69</v>
      </c>
      <c r="G1534" s="21" t="s">
        <v>62</v>
      </c>
      <c r="H1534" s="21" t="s">
        <v>70</v>
      </c>
      <c r="I1534" s="21" t="s">
        <v>71</v>
      </c>
      <c r="J1534" s="22">
        <v>43654</v>
      </c>
      <c r="K1534" s="23">
        <v>0.36001157407406997</v>
      </c>
      <c r="L1534" s="22">
        <v>43654</v>
      </c>
      <c r="M1534" s="23">
        <v>0.36001157407406997</v>
      </c>
      <c r="N1534" s="24">
        <v>20</v>
      </c>
      <c r="O1534" s="21" t="s">
        <v>66</v>
      </c>
      <c r="P1534" s="24">
        <f>TotalMov[[#This Row],[Confirmed activ. 3 (ILE03)]]</f>
        <v>20</v>
      </c>
      <c r="Q1534" s="24">
        <v>20</v>
      </c>
      <c r="R1534" s="21" t="s">
        <v>66</v>
      </c>
      <c r="S1534" s="21" t="s">
        <v>72</v>
      </c>
    </row>
    <row r="1535" spans="1:19" x14ac:dyDescent="0.35">
      <c r="A1535" s="21">
        <v>1537099</v>
      </c>
      <c r="B1535" s="53">
        <v>411590</v>
      </c>
      <c r="C1535" s="21">
        <f>VLOOKUP(TotalMov[[#This Row],[Order]],'Total Mov by SS'!B:C,2,0)</f>
        <v>133</v>
      </c>
      <c r="D1535" s="21" t="s">
        <v>59</v>
      </c>
      <c r="E1535" s="21" t="s">
        <v>75</v>
      </c>
      <c r="F1535" s="21" t="s">
        <v>61</v>
      </c>
      <c r="G1535" s="21" t="s">
        <v>62</v>
      </c>
      <c r="H1535" s="21" t="s">
        <v>63</v>
      </c>
      <c r="I1535" s="21" t="s">
        <v>74</v>
      </c>
      <c r="J1535" s="22">
        <v>43654</v>
      </c>
      <c r="K1535" s="23">
        <v>0.36381944444443998</v>
      </c>
      <c r="L1535" s="22">
        <v>43654</v>
      </c>
      <c r="M1535" s="23">
        <v>0.74120370370370003</v>
      </c>
      <c r="N1535" s="25">
        <v>9.0570000000000004</v>
      </c>
      <c r="O1535" s="21" t="s">
        <v>77</v>
      </c>
      <c r="P1535" s="24">
        <f>TotalMov[[#This Row],[Confirmed activ. 3 (ILE03)]]*60</f>
        <v>543.42000000000007</v>
      </c>
      <c r="Q1535" s="24">
        <v>350</v>
      </c>
      <c r="R1535" s="21" t="s">
        <v>66</v>
      </c>
      <c r="S1535" s="21" t="s">
        <v>67</v>
      </c>
    </row>
    <row r="1536" spans="1:19" x14ac:dyDescent="0.35">
      <c r="A1536" s="21">
        <v>1537099</v>
      </c>
      <c r="B1536" s="53">
        <v>411590</v>
      </c>
      <c r="C1536" s="21">
        <f>VLOOKUP(TotalMov[[#This Row],[Order]],'Total Mov by SS'!B:C,2,0)</f>
        <v>133</v>
      </c>
      <c r="D1536" s="21" t="s">
        <v>59</v>
      </c>
      <c r="E1536" s="21" t="s">
        <v>78</v>
      </c>
      <c r="F1536" s="21" t="s">
        <v>61</v>
      </c>
      <c r="G1536" s="21" t="s">
        <v>62</v>
      </c>
      <c r="H1536" s="21" t="s">
        <v>63</v>
      </c>
      <c r="I1536" s="21" t="s">
        <v>76</v>
      </c>
      <c r="J1536" s="22">
        <v>43655</v>
      </c>
      <c r="K1536" s="23">
        <v>0.42</v>
      </c>
      <c r="L1536" s="22">
        <v>43657</v>
      </c>
      <c r="M1536" s="23">
        <v>0.65920138888889002</v>
      </c>
      <c r="N1536" s="25">
        <v>26.649000000000001</v>
      </c>
      <c r="O1536" s="21" t="s">
        <v>77</v>
      </c>
      <c r="P1536" s="24">
        <f>TotalMov[[#This Row],[Confirmed activ. 3 (ILE03)]]*60</f>
        <v>1598.94</v>
      </c>
      <c r="Q1536" s="24">
        <v>1020</v>
      </c>
      <c r="R1536" s="21" t="s">
        <v>66</v>
      </c>
      <c r="S1536" s="21" t="s">
        <v>67</v>
      </c>
    </row>
    <row r="1537" spans="1:19" x14ac:dyDescent="0.35">
      <c r="A1537" s="21">
        <v>1537099</v>
      </c>
      <c r="B1537" s="53">
        <v>411590</v>
      </c>
      <c r="C1537" s="21">
        <f>VLOOKUP(TotalMov[[#This Row],[Order]],'Total Mov by SS'!B:C,2,0)</f>
        <v>133</v>
      </c>
      <c r="D1537" s="21" t="s">
        <v>59</v>
      </c>
      <c r="E1537" s="21" t="s">
        <v>80</v>
      </c>
      <c r="F1537" s="21" t="s">
        <v>61</v>
      </c>
      <c r="G1537" s="21" t="s">
        <v>62</v>
      </c>
      <c r="H1537" s="21" t="s">
        <v>63</v>
      </c>
      <c r="I1537" s="21" t="s">
        <v>112</v>
      </c>
      <c r="J1537" s="22">
        <v>43660</v>
      </c>
      <c r="K1537" s="23">
        <v>0.31998842592593002</v>
      </c>
      <c r="L1537" s="22">
        <v>43660</v>
      </c>
      <c r="M1537" s="23">
        <v>0.65241898148148003</v>
      </c>
      <c r="N1537" s="25">
        <v>505.43</v>
      </c>
      <c r="O1537" s="21" t="s">
        <v>66</v>
      </c>
      <c r="P1537" s="24">
        <f>TotalMov[[#This Row],[Confirmed activ. 3 (ILE03)]]</f>
        <v>505.43</v>
      </c>
      <c r="Q1537" s="24">
        <v>50</v>
      </c>
      <c r="R1537" s="21" t="s">
        <v>66</v>
      </c>
      <c r="S1537" s="21" t="s">
        <v>67</v>
      </c>
    </row>
    <row r="1538" spans="1:19" x14ac:dyDescent="0.35">
      <c r="A1538" s="21">
        <v>1537099</v>
      </c>
      <c r="B1538" s="53">
        <v>411590</v>
      </c>
      <c r="C1538" s="21">
        <f>VLOOKUP(TotalMov[[#This Row],[Order]],'Total Mov by SS'!B:C,2,0)</f>
        <v>133</v>
      </c>
      <c r="D1538" s="21" t="s">
        <v>59</v>
      </c>
      <c r="E1538" s="21" t="s">
        <v>82</v>
      </c>
      <c r="F1538" s="21" t="s">
        <v>89</v>
      </c>
      <c r="G1538" s="21" t="s">
        <v>90</v>
      </c>
      <c r="H1538" s="21" t="s">
        <v>91</v>
      </c>
      <c r="I1538" s="21" t="s">
        <v>92</v>
      </c>
      <c r="J1538" s="22">
        <v>43660</v>
      </c>
      <c r="K1538" s="23">
        <v>0.65253472222221998</v>
      </c>
      <c r="L1538" s="22">
        <v>43660</v>
      </c>
      <c r="M1538" s="23">
        <v>0.67</v>
      </c>
      <c r="N1538" s="25">
        <v>25.15</v>
      </c>
      <c r="O1538" s="21" t="s">
        <v>66</v>
      </c>
      <c r="P1538" s="24">
        <f>TotalMov[[#This Row],[Confirmed activ. 3 (ILE03)]]</f>
        <v>25.15</v>
      </c>
      <c r="Q1538" s="24">
        <v>0</v>
      </c>
      <c r="R1538" s="21" t="s">
        <v>66</v>
      </c>
      <c r="S1538" s="21" t="s">
        <v>67</v>
      </c>
    </row>
    <row r="1539" spans="1:19" x14ac:dyDescent="0.35">
      <c r="A1539" s="21">
        <v>1537099</v>
      </c>
      <c r="B1539" s="53">
        <v>411590</v>
      </c>
      <c r="C1539" s="21">
        <f>VLOOKUP(TotalMov[[#This Row],[Order]],'Total Mov by SS'!B:C,2,0)</f>
        <v>133</v>
      </c>
      <c r="D1539" s="21" t="s">
        <v>59</v>
      </c>
      <c r="E1539" s="21" t="s">
        <v>85</v>
      </c>
      <c r="F1539" s="21" t="s">
        <v>69</v>
      </c>
      <c r="G1539" s="21" t="s">
        <v>62</v>
      </c>
      <c r="H1539" s="21" t="s">
        <v>70</v>
      </c>
      <c r="I1539" s="21" t="s">
        <v>79</v>
      </c>
      <c r="J1539" s="22">
        <v>43660</v>
      </c>
      <c r="K1539" s="23">
        <v>0.67659722222221996</v>
      </c>
      <c r="L1539" s="22">
        <v>43660</v>
      </c>
      <c r="M1539" s="23">
        <v>0.67659722222221996</v>
      </c>
      <c r="N1539" s="24">
        <v>20</v>
      </c>
      <c r="O1539" s="21" t="s">
        <v>66</v>
      </c>
      <c r="P1539" s="24">
        <f>TotalMov[[#This Row],[Confirmed activ. 3 (ILE03)]]</f>
        <v>20</v>
      </c>
      <c r="Q1539" s="24">
        <v>20</v>
      </c>
      <c r="R1539" s="21" t="s">
        <v>66</v>
      </c>
      <c r="S1539" s="21" t="s">
        <v>72</v>
      </c>
    </row>
    <row r="1540" spans="1:19" x14ac:dyDescent="0.35">
      <c r="A1540" s="21">
        <v>1537099</v>
      </c>
      <c r="B1540" s="53">
        <v>411590</v>
      </c>
      <c r="C1540" s="21">
        <f>VLOOKUP(TotalMov[[#This Row],[Order]],'Total Mov by SS'!B:C,2,0)</f>
        <v>133</v>
      </c>
      <c r="D1540" s="21" t="s">
        <v>59</v>
      </c>
      <c r="E1540" s="21" t="s">
        <v>88</v>
      </c>
      <c r="F1540" s="21" t="s">
        <v>69</v>
      </c>
      <c r="G1540" s="21" t="s">
        <v>62</v>
      </c>
      <c r="H1540" s="21" t="s">
        <v>70</v>
      </c>
      <c r="I1540" s="21" t="s">
        <v>81</v>
      </c>
      <c r="J1540" s="22">
        <v>43660</v>
      </c>
      <c r="K1540" s="23">
        <v>0.67665509259259005</v>
      </c>
      <c r="L1540" s="22">
        <v>43660</v>
      </c>
      <c r="M1540" s="23">
        <v>0.67665509259259005</v>
      </c>
      <c r="N1540" s="24">
        <v>20</v>
      </c>
      <c r="O1540" s="21" t="s">
        <v>66</v>
      </c>
      <c r="P1540" s="24">
        <f>TotalMov[[#This Row],[Confirmed activ. 3 (ILE03)]]</f>
        <v>20</v>
      </c>
      <c r="Q1540" s="24">
        <v>20</v>
      </c>
      <c r="R1540" s="21" t="s">
        <v>66</v>
      </c>
      <c r="S1540" s="21" t="s">
        <v>72</v>
      </c>
    </row>
    <row r="1541" spans="1:19" x14ac:dyDescent="0.35">
      <c r="A1541" s="21">
        <v>1537099</v>
      </c>
      <c r="B1541" s="53">
        <v>411590</v>
      </c>
      <c r="C1541" s="21">
        <f>VLOOKUP(TotalMov[[#This Row],[Order]],'Total Mov by SS'!B:C,2,0)</f>
        <v>133</v>
      </c>
      <c r="D1541" s="21" t="s">
        <v>59</v>
      </c>
      <c r="E1541" s="21" t="s">
        <v>95</v>
      </c>
      <c r="F1541" s="21" t="s">
        <v>83</v>
      </c>
      <c r="G1541" s="21" t="s">
        <v>62</v>
      </c>
      <c r="H1541" s="21" t="s">
        <v>84</v>
      </c>
      <c r="I1541" s="21" t="s">
        <v>84</v>
      </c>
      <c r="J1541" s="22">
        <v>43660</v>
      </c>
      <c r="K1541" s="23">
        <v>0.75326388888888995</v>
      </c>
      <c r="L1541" s="22">
        <v>43661</v>
      </c>
      <c r="M1541" s="23">
        <v>0.58496527777777996</v>
      </c>
      <c r="N1541" s="25">
        <v>12.215</v>
      </c>
      <c r="O1541" s="21" t="s">
        <v>77</v>
      </c>
      <c r="P1541" s="24">
        <f>TotalMov[[#This Row],[Confirmed activ. 3 (ILE03)]]*60</f>
        <v>732.9</v>
      </c>
      <c r="Q1541" s="24">
        <v>450</v>
      </c>
      <c r="R1541" s="21" t="s">
        <v>66</v>
      </c>
      <c r="S1541" s="21" t="s">
        <v>67</v>
      </c>
    </row>
    <row r="1542" spans="1:19" x14ac:dyDescent="0.35">
      <c r="A1542" s="21">
        <v>1537099</v>
      </c>
      <c r="B1542" s="53">
        <v>411590</v>
      </c>
      <c r="C1542" s="21">
        <f>VLOOKUP(TotalMov[[#This Row],[Order]],'Total Mov by SS'!B:C,2,0)</f>
        <v>133</v>
      </c>
      <c r="D1542" s="21" t="s">
        <v>59</v>
      </c>
      <c r="E1542" s="21" t="s">
        <v>97</v>
      </c>
      <c r="F1542" s="21" t="s">
        <v>86</v>
      </c>
      <c r="G1542" s="21" t="s">
        <v>62</v>
      </c>
      <c r="H1542" s="21" t="s">
        <v>87</v>
      </c>
      <c r="I1542" s="21" t="s">
        <v>87</v>
      </c>
      <c r="J1542" s="22">
        <v>43662</v>
      </c>
      <c r="K1542" s="23">
        <v>0.31137731481481001</v>
      </c>
      <c r="L1542" s="22">
        <v>43662</v>
      </c>
      <c r="M1542" s="23">
        <v>0.31137731481481001</v>
      </c>
      <c r="N1542" s="24">
        <v>20</v>
      </c>
      <c r="O1542" s="21" t="s">
        <v>66</v>
      </c>
      <c r="P1542" s="24">
        <f>TotalMov[[#This Row],[Confirmed activ. 3 (ILE03)]]</f>
        <v>20</v>
      </c>
      <c r="Q1542" s="24">
        <v>20</v>
      </c>
      <c r="R1542" s="21" t="s">
        <v>66</v>
      </c>
      <c r="S1542" s="21" t="s">
        <v>72</v>
      </c>
    </row>
    <row r="1543" spans="1:19" x14ac:dyDescent="0.35">
      <c r="A1543" s="21">
        <v>1537099</v>
      </c>
      <c r="B1543" s="53">
        <v>411590</v>
      </c>
      <c r="C1543" s="21">
        <f>VLOOKUP(TotalMov[[#This Row],[Order]],'Total Mov by SS'!B:C,2,0)</f>
        <v>133</v>
      </c>
      <c r="D1543" s="21" t="s">
        <v>59</v>
      </c>
      <c r="E1543" s="21" t="s">
        <v>99</v>
      </c>
      <c r="F1543" s="21" t="s">
        <v>61</v>
      </c>
      <c r="G1543" s="21" t="s">
        <v>62</v>
      </c>
      <c r="H1543" s="21" t="s">
        <v>63</v>
      </c>
      <c r="I1543" s="21" t="s">
        <v>96</v>
      </c>
      <c r="J1543" s="22">
        <v>43664</v>
      </c>
      <c r="K1543" s="23">
        <v>0.37010416666667001</v>
      </c>
      <c r="L1543" s="22">
        <v>43664</v>
      </c>
      <c r="M1543" s="23">
        <v>0.60540509259259001</v>
      </c>
      <c r="N1543" s="25">
        <v>48.4</v>
      </c>
      <c r="O1543" s="21" t="s">
        <v>66</v>
      </c>
      <c r="P1543" s="24">
        <f>TotalMov[[#This Row],[Confirmed activ. 3 (ILE03)]]</f>
        <v>48.4</v>
      </c>
      <c r="Q1543" s="24">
        <v>100</v>
      </c>
      <c r="R1543" s="21" t="s">
        <v>66</v>
      </c>
      <c r="S1543" s="21" t="s">
        <v>67</v>
      </c>
    </row>
    <row r="1544" spans="1:19" x14ac:dyDescent="0.35">
      <c r="A1544" s="21">
        <v>1537099</v>
      </c>
      <c r="B1544" s="53">
        <v>411590</v>
      </c>
      <c r="C1544" s="21">
        <f>VLOOKUP(TotalMov[[#This Row],[Order]],'Total Mov by SS'!B:C,2,0)</f>
        <v>133</v>
      </c>
      <c r="D1544" s="21" t="s">
        <v>59</v>
      </c>
      <c r="E1544" s="21" t="s">
        <v>101</v>
      </c>
      <c r="F1544" s="21" t="s">
        <v>69</v>
      </c>
      <c r="G1544" s="21" t="s">
        <v>62</v>
      </c>
      <c r="H1544" s="21" t="s">
        <v>70</v>
      </c>
      <c r="I1544" s="21" t="s">
        <v>98</v>
      </c>
      <c r="J1544" s="22">
        <v>43667</v>
      </c>
      <c r="K1544" s="23">
        <v>0.53972222222221999</v>
      </c>
      <c r="L1544" s="22">
        <v>43667</v>
      </c>
      <c r="M1544" s="23">
        <v>0.53972222222221999</v>
      </c>
      <c r="N1544" s="24">
        <v>20</v>
      </c>
      <c r="O1544" s="21" t="s">
        <v>66</v>
      </c>
      <c r="P1544" s="24">
        <f>TotalMov[[#This Row],[Confirmed activ. 3 (ILE03)]]</f>
        <v>20</v>
      </c>
      <c r="Q1544" s="24">
        <v>20</v>
      </c>
      <c r="R1544" s="21" t="s">
        <v>66</v>
      </c>
      <c r="S1544" s="21" t="s">
        <v>72</v>
      </c>
    </row>
    <row r="1545" spans="1:19" x14ac:dyDescent="0.35">
      <c r="A1545" s="21">
        <v>1537099</v>
      </c>
      <c r="B1545" s="53">
        <v>411590</v>
      </c>
      <c r="C1545" s="21">
        <f>VLOOKUP(TotalMov[[#This Row],[Order]],'Total Mov by SS'!B:C,2,0)</f>
        <v>133</v>
      </c>
      <c r="D1545" s="21" t="s">
        <v>59</v>
      </c>
      <c r="E1545" s="21" t="s">
        <v>104</v>
      </c>
      <c r="F1545" s="21" t="s">
        <v>69</v>
      </c>
      <c r="G1545" s="21" t="s">
        <v>62</v>
      </c>
      <c r="H1545" s="21" t="s">
        <v>70</v>
      </c>
      <c r="I1545" s="21" t="s">
        <v>100</v>
      </c>
      <c r="J1545" s="22">
        <v>43667</v>
      </c>
      <c r="K1545" s="23">
        <v>0.53980324074074004</v>
      </c>
      <c r="L1545" s="22">
        <v>43667</v>
      </c>
      <c r="M1545" s="23">
        <v>0.53980324074074004</v>
      </c>
      <c r="N1545" s="24">
        <v>30</v>
      </c>
      <c r="O1545" s="21" t="s">
        <v>66</v>
      </c>
      <c r="P1545" s="24">
        <f>TotalMov[[#This Row],[Confirmed activ. 3 (ILE03)]]</f>
        <v>30</v>
      </c>
      <c r="Q1545" s="24">
        <v>30</v>
      </c>
      <c r="R1545" s="21" t="s">
        <v>66</v>
      </c>
      <c r="S1545" s="21" t="s">
        <v>72</v>
      </c>
    </row>
    <row r="1546" spans="1:19" x14ac:dyDescent="0.35">
      <c r="A1546" s="21">
        <v>1537099</v>
      </c>
      <c r="B1546" s="53">
        <v>411590</v>
      </c>
      <c r="C1546" s="21">
        <f>VLOOKUP(TotalMov[[#This Row],[Order]],'Total Mov by SS'!B:C,2,0)</f>
        <v>133</v>
      </c>
      <c r="D1546" s="21" t="s">
        <v>59</v>
      </c>
      <c r="E1546" s="21" t="s">
        <v>113</v>
      </c>
      <c r="F1546" s="21" t="s">
        <v>102</v>
      </c>
      <c r="G1546" s="21" t="s">
        <v>62</v>
      </c>
      <c r="H1546" s="21" t="s">
        <v>100</v>
      </c>
      <c r="I1546" s="21" t="s">
        <v>103</v>
      </c>
      <c r="J1546" s="22">
        <v>43667</v>
      </c>
      <c r="K1546" s="23">
        <v>0.57143518518518999</v>
      </c>
      <c r="L1546" s="22">
        <v>43667</v>
      </c>
      <c r="M1546" s="23">
        <v>0.57143518518518999</v>
      </c>
      <c r="N1546" s="24">
        <v>30</v>
      </c>
      <c r="O1546" s="21" t="s">
        <v>66</v>
      </c>
      <c r="P1546" s="24">
        <f>TotalMov[[#This Row],[Confirmed activ. 3 (ILE03)]]</f>
        <v>30</v>
      </c>
      <c r="Q1546" s="24">
        <v>30</v>
      </c>
      <c r="R1546" s="21" t="s">
        <v>66</v>
      </c>
      <c r="S1546" s="21" t="s">
        <v>72</v>
      </c>
    </row>
    <row r="1547" spans="1:19" x14ac:dyDescent="0.35">
      <c r="A1547" s="21">
        <v>1537099</v>
      </c>
      <c r="B1547" s="53">
        <v>411590</v>
      </c>
      <c r="C1547" s="21">
        <f>VLOOKUP(TotalMov[[#This Row],[Order]],'Total Mov by SS'!B:C,2,0)</f>
        <v>133</v>
      </c>
      <c r="D1547" s="21" t="s">
        <v>59</v>
      </c>
      <c r="E1547" s="21" t="s">
        <v>114</v>
      </c>
      <c r="F1547" s="21" t="s">
        <v>102</v>
      </c>
      <c r="G1547" s="21" t="s">
        <v>105</v>
      </c>
      <c r="H1547" s="21" t="s">
        <v>100</v>
      </c>
      <c r="I1547" s="21" t="s">
        <v>106</v>
      </c>
      <c r="J1547" s="22">
        <v>43668</v>
      </c>
      <c r="K1547" s="23">
        <v>0.38420138888888999</v>
      </c>
      <c r="L1547" s="22">
        <v>43668</v>
      </c>
      <c r="M1547" s="23">
        <v>0.38420138888888999</v>
      </c>
      <c r="N1547" s="24">
        <v>45</v>
      </c>
      <c r="O1547" s="21" t="s">
        <v>66</v>
      </c>
      <c r="P1547" s="24">
        <f>TotalMov[[#This Row],[Confirmed activ. 3 (ILE03)]]</f>
        <v>45</v>
      </c>
      <c r="Q1547" s="24">
        <v>45</v>
      </c>
      <c r="R1547" s="21" t="s">
        <v>66</v>
      </c>
      <c r="S1547" s="21" t="s">
        <v>72</v>
      </c>
    </row>
    <row r="1548" spans="1:19" x14ac:dyDescent="0.35">
      <c r="A1548" s="21">
        <v>1537099</v>
      </c>
      <c r="B1548" s="53">
        <v>411590</v>
      </c>
      <c r="C1548" s="21">
        <f>VLOOKUP(TotalMov[[#This Row],[Order]],'Total Mov by SS'!B:C,2,0)</f>
        <v>133</v>
      </c>
      <c r="D1548" s="21" t="s">
        <v>107</v>
      </c>
      <c r="E1548" s="21" t="s">
        <v>60</v>
      </c>
      <c r="F1548" s="21" t="s">
        <v>61</v>
      </c>
      <c r="G1548" s="21" t="s">
        <v>90</v>
      </c>
      <c r="H1548" s="21" t="s">
        <v>63</v>
      </c>
      <c r="I1548" s="21" t="s">
        <v>108</v>
      </c>
      <c r="J1548" s="22">
        <v>43664</v>
      </c>
      <c r="K1548" s="23">
        <v>0.37909722222221998</v>
      </c>
      <c r="L1548" s="22">
        <v>43667</v>
      </c>
      <c r="M1548" s="23">
        <v>0.60210648148148005</v>
      </c>
      <c r="N1548" s="25">
        <v>7.0179999999999998</v>
      </c>
      <c r="O1548" s="21" t="s">
        <v>77</v>
      </c>
      <c r="P1548" s="24">
        <f>TotalMov[[#This Row],[Confirmed activ. 3 (ILE03)]]*60</f>
        <v>421.08</v>
      </c>
      <c r="Q1548" s="24">
        <v>1</v>
      </c>
      <c r="R1548" s="21" t="s">
        <v>66</v>
      </c>
      <c r="S1548" s="21" t="s">
        <v>67</v>
      </c>
    </row>
    <row r="1549" spans="1:19" x14ac:dyDescent="0.35">
      <c r="A1549" s="21">
        <v>1537099</v>
      </c>
      <c r="B1549" s="53">
        <v>411590</v>
      </c>
      <c r="C1549" s="21">
        <f>VLOOKUP(TotalMov[[#This Row],[Order]],'Total Mov by SS'!B:C,2,0)</f>
        <v>133</v>
      </c>
      <c r="D1549" s="21" t="s">
        <v>109</v>
      </c>
      <c r="E1549" s="21" t="s">
        <v>95</v>
      </c>
      <c r="F1549" s="21" t="s">
        <v>83</v>
      </c>
      <c r="G1549" s="21" t="s">
        <v>90</v>
      </c>
      <c r="H1549" s="21" t="s">
        <v>84</v>
      </c>
      <c r="I1549" s="21" t="s">
        <v>110</v>
      </c>
      <c r="J1549" s="22"/>
      <c r="K1549" s="23">
        <v>0</v>
      </c>
      <c r="L1549" s="22"/>
      <c r="M1549" s="23">
        <v>0</v>
      </c>
      <c r="N1549" s="25">
        <v>0</v>
      </c>
      <c r="O1549" s="21" t="s">
        <v>93</v>
      </c>
      <c r="P1549" s="24"/>
      <c r="Q1549" s="24">
        <v>5</v>
      </c>
      <c r="R1549" s="21" t="s">
        <v>66</v>
      </c>
      <c r="S1549" s="21" t="s">
        <v>94</v>
      </c>
    </row>
    <row r="1550" spans="1:19" x14ac:dyDescent="0.35">
      <c r="A1550" s="21">
        <v>1537120</v>
      </c>
      <c r="B1550" s="53">
        <v>411590</v>
      </c>
      <c r="C1550" s="21">
        <f>VLOOKUP(TotalMov[[#This Row],[Order]],'Total Mov by SS'!B:C,2,0)</f>
        <v>135</v>
      </c>
      <c r="D1550" s="21" t="s">
        <v>59</v>
      </c>
      <c r="E1550" s="21" t="s">
        <v>60</v>
      </c>
      <c r="F1550" s="21" t="s">
        <v>83</v>
      </c>
      <c r="G1550" s="21" t="s">
        <v>62</v>
      </c>
      <c r="H1550" s="21" t="s">
        <v>84</v>
      </c>
      <c r="I1550" s="21" t="s">
        <v>111</v>
      </c>
      <c r="J1550" s="22">
        <v>43654</v>
      </c>
      <c r="K1550" s="23">
        <v>0.14892361111110999</v>
      </c>
      <c r="L1550" s="22">
        <v>43654</v>
      </c>
      <c r="M1550" s="23">
        <v>0.16537037037037</v>
      </c>
      <c r="N1550" s="25">
        <v>23.683</v>
      </c>
      <c r="O1550" s="21" t="s">
        <v>66</v>
      </c>
      <c r="P1550" s="24">
        <f>TotalMov[[#This Row],[Confirmed activ. 3 (ILE03)]]</f>
        <v>23.683</v>
      </c>
      <c r="Q1550" s="24">
        <v>40</v>
      </c>
      <c r="R1550" s="21" t="s">
        <v>66</v>
      </c>
      <c r="S1550" s="21" t="s">
        <v>67</v>
      </c>
    </row>
    <row r="1551" spans="1:19" x14ac:dyDescent="0.35">
      <c r="A1551" s="21">
        <v>1537120</v>
      </c>
      <c r="B1551" s="53">
        <v>411590</v>
      </c>
      <c r="C1551" s="21">
        <f>VLOOKUP(TotalMov[[#This Row],[Order]],'Total Mov by SS'!B:C,2,0)</f>
        <v>135</v>
      </c>
      <c r="D1551" s="21" t="s">
        <v>59</v>
      </c>
      <c r="E1551" s="21" t="s">
        <v>68</v>
      </c>
      <c r="F1551" s="21" t="s">
        <v>61</v>
      </c>
      <c r="G1551" s="21" t="s">
        <v>62</v>
      </c>
      <c r="H1551" s="21" t="s">
        <v>63</v>
      </c>
      <c r="I1551" s="21" t="s">
        <v>64</v>
      </c>
      <c r="J1551" s="22">
        <v>43654</v>
      </c>
      <c r="K1551" s="23">
        <v>0.44113425925925998</v>
      </c>
      <c r="L1551" s="22">
        <v>43654</v>
      </c>
      <c r="M1551" s="23">
        <v>0.44392361111111001</v>
      </c>
      <c r="N1551" s="25">
        <v>4.0170000000000003</v>
      </c>
      <c r="O1551" s="21" t="s">
        <v>66</v>
      </c>
      <c r="P1551" s="24">
        <f>TotalMov[[#This Row],[Confirmed activ. 3 (ILE03)]]</f>
        <v>4.0170000000000003</v>
      </c>
      <c r="Q1551" s="24">
        <v>15</v>
      </c>
      <c r="R1551" s="21" t="s">
        <v>66</v>
      </c>
      <c r="S1551" s="21" t="s">
        <v>67</v>
      </c>
    </row>
    <row r="1552" spans="1:19" x14ac:dyDescent="0.35">
      <c r="A1552" s="21">
        <v>1537120</v>
      </c>
      <c r="B1552" s="53">
        <v>411590</v>
      </c>
      <c r="C1552" s="21">
        <f>VLOOKUP(TotalMov[[#This Row],[Order]],'Total Mov by SS'!B:C,2,0)</f>
        <v>135</v>
      </c>
      <c r="D1552" s="21" t="s">
        <v>59</v>
      </c>
      <c r="E1552" s="21" t="s">
        <v>73</v>
      </c>
      <c r="F1552" s="21" t="s">
        <v>69</v>
      </c>
      <c r="G1552" s="21" t="s">
        <v>62</v>
      </c>
      <c r="H1552" s="21" t="s">
        <v>70</v>
      </c>
      <c r="I1552" s="21" t="s">
        <v>71</v>
      </c>
      <c r="J1552" s="22">
        <v>43654</v>
      </c>
      <c r="K1552" s="23">
        <v>0.45430555555556001</v>
      </c>
      <c r="L1552" s="22">
        <v>43654</v>
      </c>
      <c r="M1552" s="23">
        <v>0.45430555555556001</v>
      </c>
      <c r="N1552" s="24">
        <v>20</v>
      </c>
      <c r="O1552" s="21" t="s">
        <v>66</v>
      </c>
      <c r="P1552" s="24">
        <f>TotalMov[[#This Row],[Confirmed activ. 3 (ILE03)]]</f>
        <v>20</v>
      </c>
      <c r="Q1552" s="24">
        <v>20</v>
      </c>
      <c r="R1552" s="21" t="s">
        <v>66</v>
      </c>
      <c r="S1552" s="21" t="s">
        <v>72</v>
      </c>
    </row>
    <row r="1553" spans="1:19" x14ac:dyDescent="0.35">
      <c r="A1553" s="21">
        <v>1537120</v>
      </c>
      <c r="B1553" s="53">
        <v>411590</v>
      </c>
      <c r="C1553" s="21">
        <f>VLOOKUP(TotalMov[[#This Row],[Order]],'Total Mov by SS'!B:C,2,0)</f>
        <v>135</v>
      </c>
      <c r="D1553" s="21" t="s">
        <v>59</v>
      </c>
      <c r="E1553" s="21" t="s">
        <v>75</v>
      </c>
      <c r="F1553" s="21" t="s">
        <v>61</v>
      </c>
      <c r="G1553" s="21" t="s">
        <v>62</v>
      </c>
      <c r="H1553" s="21" t="s">
        <v>63</v>
      </c>
      <c r="I1553" s="21" t="s">
        <v>74</v>
      </c>
      <c r="J1553" s="22">
        <v>43654</v>
      </c>
      <c r="K1553" s="23">
        <v>0.45642361111111002</v>
      </c>
      <c r="L1553" s="22">
        <v>43654</v>
      </c>
      <c r="M1553" s="23">
        <v>0.57728009259259006</v>
      </c>
      <c r="N1553" s="25">
        <v>2.9009999999999998</v>
      </c>
      <c r="O1553" s="21" t="s">
        <v>77</v>
      </c>
      <c r="P1553" s="24">
        <f>TotalMov[[#This Row],[Confirmed activ. 3 (ILE03)]]*60</f>
        <v>174.06</v>
      </c>
      <c r="Q1553" s="24">
        <v>350</v>
      </c>
      <c r="R1553" s="21" t="s">
        <v>66</v>
      </c>
      <c r="S1553" s="21" t="s">
        <v>67</v>
      </c>
    </row>
    <row r="1554" spans="1:19" x14ac:dyDescent="0.35">
      <c r="A1554" s="21">
        <v>1537120</v>
      </c>
      <c r="B1554" s="53">
        <v>411590</v>
      </c>
      <c r="C1554" s="21">
        <f>VLOOKUP(TotalMov[[#This Row],[Order]],'Total Mov by SS'!B:C,2,0)</f>
        <v>135</v>
      </c>
      <c r="D1554" s="21" t="s">
        <v>59</v>
      </c>
      <c r="E1554" s="21" t="s">
        <v>78</v>
      </c>
      <c r="F1554" s="21" t="s">
        <v>61</v>
      </c>
      <c r="G1554" s="21" t="s">
        <v>62</v>
      </c>
      <c r="H1554" s="21" t="s">
        <v>63</v>
      </c>
      <c r="I1554" s="21" t="s">
        <v>76</v>
      </c>
      <c r="J1554" s="22">
        <v>43654</v>
      </c>
      <c r="K1554" s="23">
        <v>0.57750000000000001</v>
      </c>
      <c r="L1554" s="22">
        <v>43660</v>
      </c>
      <c r="M1554" s="23">
        <v>0.64840277777777999</v>
      </c>
      <c r="N1554" s="25">
        <v>40.966999999999999</v>
      </c>
      <c r="O1554" s="21" t="s">
        <v>77</v>
      </c>
      <c r="P1554" s="24">
        <f>TotalMov[[#This Row],[Confirmed activ. 3 (ILE03)]]*60</f>
        <v>2458.02</v>
      </c>
      <c r="Q1554" s="24">
        <v>1020</v>
      </c>
      <c r="R1554" s="21" t="s">
        <v>66</v>
      </c>
      <c r="S1554" s="21" t="s">
        <v>67</v>
      </c>
    </row>
    <row r="1555" spans="1:19" x14ac:dyDescent="0.35">
      <c r="A1555" s="21">
        <v>1537120</v>
      </c>
      <c r="B1555" s="53">
        <v>411590</v>
      </c>
      <c r="C1555" s="21">
        <f>VLOOKUP(TotalMov[[#This Row],[Order]],'Total Mov by SS'!B:C,2,0)</f>
        <v>135</v>
      </c>
      <c r="D1555" s="21" t="s">
        <v>59</v>
      </c>
      <c r="E1555" s="21" t="s">
        <v>80</v>
      </c>
      <c r="F1555" s="21" t="s">
        <v>61</v>
      </c>
      <c r="G1555" s="21" t="s">
        <v>62</v>
      </c>
      <c r="H1555" s="21" t="s">
        <v>63</v>
      </c>
      <c r="I1555" s="21" t="s">
        <v>112</v>
      </c>
      <c r="J1555" s="22">
        <v>43660</v>
      </c>
      <c r="K1555" s="23">
        <v>0.64862268518518995</v>
      </c>
      <c r="L1555" s="22">
        <v>43660</v>
      </c>
      <c r="M1555" s="23">
        <v>0.66120370370369996</v>
      </c>
      <c r="N1555" s="25">
        <v>18.117000000000001</v>
      </c>
      <c r="O1555" s="21" t="s">
        <v>66</v>
      </c>
      <c r="P1555" s="24">
        <f>TotalMov[[#This Row],[Confirmed activ. 3 (ILE03)]]</f>
        <v>18.117000000000001</v>
      </c>
      <c r="Q1555" s="24">
        <v>50</v>
      </c>
      <c r="R1555" s="21" t="s">
        <v>66</v>
      </c>
      <c r="S1555" s="21" t="s">
        <v>67</v>
      </c>
    </row>
    <row r="1556" spans="1:19" x14ac:dyDescent="0.35">
      <c r="A1556" s="21">
        <v>1537120</v>
      </c>
      <c r="B1556" s="53">
        <v>411590</v>
      </c>
      <c r="C1556" s="21">
        <f>VLOOKUP(TotalMov[[#This Row],[Order]],'Total Mov by SS'!B:C,2,0)</f>
        <v>135</v>
      </c>
      <c r="D1556" s="21" t="s">
        <v>59</v>
      </c>
      <c r="E1556" s="21" t="s">
        <v>82</v>
      </c>
      <c r="F1556" s="21" t="s">
        <v>89</v>
      </c>
      <c r="G1556" s="21" t="s">
        <v>90</v>
      </c>
      <c r="H1556" s="21" t="s">
        <v>91</v>
      </c>
      <c r="I1556" s="21" t="s">
        <v>92</v>
      </c>
      <c r="J1556" s="22"/>
      <c r="K1556" s="23">
        <v>0</v>
      </c>
      <c r="L1556" s="22"/>
      <c r="M1556" s="23">
        <v>0</v>
      </c>
      <c r="N1556" s="25">
        <v>0</v>
      </c>
      <c r="O1556" s="21" t="s">
        <v>93</v>
      </c>
      <c r="P1556" s="24"/>
      <c r="Q1556" s="24">
        <v>0</v>
      </c>
      <c r="R1556" s="21" t="s">
        <v>66</v>
      </c>
      <c r="S1556" s="21" t="s">
        <v>94</v>
      </c>
    </row>
    <row r="1557" spans="1:19" x14ac:dyDescent="0.35">
      <c r="A1557" s="21">
        <v>1537120</v>
      </c>
      <c r="B1557" s="53">
        <v>411590</v>
      </c>
      <c r="C1557" s="21">
        <f>VLOOKUP(TotalMov[[#This Row],[Order]],'Total Mov by SS'!B:C,2,0)</f>
        <v>135</v>
      </c>
      <c r="D1557" s="21" t="s">
        <v>59</v>
      </c>
      <c r="E1557" s="21" t="s">
        <v>85</v>
      </c>
      <c r="F1557" s="21" t="s">
        <v>69</v>
      </c>
      <c r="G1557" s="21" t="s">
        <v>62</v>
      </c>
      <c r="H1557" s="21" t="s">
        <v>70</v>
      </c>
      <c r="I1557" s="21" t="s">
        <v>79</v>
      </c>
      <c r="J1557" s="22">
        <v>43660</v>
      </c>
      <c r="K1557" s="23">
        <v>0.68019675925926004</v>
      </c>
      <c r="L1557" s="22">
        <v>43660</v>
      </c>
      <c r="M1557" s="23">
        <v>0.68019675925926004</v>
      </c>
      <c r="N1557" s="24">
        <v>20</v>
      </c>
      <c r="O1557" s="21" t="s">
        <v>66</v>
      </c>
      <c r="P1557" s="24">
        <f>TotalMov[[#This Row],[Confirmed activ. 3 (ILE03)]]</f>
        <v>20</v>
      </c>
      <c r="Q1557" s="24">
        <v>20</v>
      </c>
      <c r="R1557" s="21" t="s">
        <v>66</v>
      </c>
      <c r="S1557" s="21" t="s">
        <v>72</v>
      </c>
    </row>
    <row r="1558" spans="1:19" x14ac:dyDescent="0.35">
      <c r="A1558" s="21">
        <v>1537120</v>
      </c>
      <c r="B1558" s="53">
        <v>411590</v>
      </c>
      <c r="C1558" s="21">
        <f>VLOOKUP(TotalMov[[#This Row],[Order]],'Total Mov by SS'!B:C,2,0)</f>
        <v>135</v>
      </c>
      <c r="D1558" s="21" t="s">
        <v>59</v>
      </c>
      <c r="E1558" s="21" t="s">
        <v>88</v>
      </c>
      <c r="F1558" s="21" t="s">
        <v>69</v>
      </c>
      <c r="G1558" s="21" t="s">
        <v>62</v>
      </c>
      <c r="H1558" s="21" t="s">
        <v>70</v>
      </c>
      <c r="I1558" s="21" t="s">
        <v>81</v>
      </c>
      <c r="J1558" s="22">
        <v>43660</v>
      </c>
      <c r="K1558" s="23">
        <v>0.68027777777777998</v>
      </c>
      <c r="L1558" s="22">
        <v>43660</v>
      </c>
      <c r="M1558" s="23">
        <v>0.68027777777777998</v>
      </c>
      <c r="N1558" s="24">
        <v>20</v>
      </c>
      <c r="O1558" s="21" t="s">
        <v>66</v>
      </c>
      <c r="P1558" s="24">
        <f>TotalMov[[#This Row],[Confirmed activ. 3 (ILE03)]]</f>
        <v>20</v>
      </c>
      <c r="Q1558" s="24">
        <v>20</v>
      </c>
      <c r="R1558" s="21" t="s">
        <v>66</v>
      </c>
      <c r="S1558" s="21" t="s">
        <v>72</v>
      </c>
    </row>
    <row r="1559" spans="1:19" x14ac:dyDescent="0.35">
      <c r="A1559" s="21">
        <v>1537120</v>
      </c>
      <c r="B1559" s="53">
        <v>411590</v>
      </c>
      <c r="C1559" s="21">
        <f>VLOOKUP(TotalMov[[#This Row],[Order]],'Total Mov by SS'!B:C,2,0)</f>
        <v>135</v>
      </c>
      <c r="D1559" s="21" t="s">
        <v>59</v>
      </c>
      <c r="E1559" s="21" t="s">
        <v>95</v>
      </c>
      <c r="F1559" s="21" t="s">
        <v>83</v>
      </c>
      <c r="G1559" s="21" t="s">
        <v>62</v>
      </c>
      <c r="H1559" s="21" t="s">
        <v>84</v>
      </c>
      <c r="I1559" s="21" t="s">
        <v>84</v>
      </c>
      <c r="J1559" s="22">
        <v>43660</v>
      </c>
      <c r="K1559" s="23">
        <v>1.094907407407E-2</v>
      </c>
      <c r="L1559" s="22">
        <v>43661</v>
      </c>
      <c r="M1559" s="23">
        <v>0.59042824074073996</v>
      </c>
      <c r="N1559" s="24">
        <f>40678/60</f>
        <v>677.9666666666667</v>
      </c>
      <c r="O1559" s="21" t="s">
        <v>66</v>
      </c>
      <c r="P1559" s="24">
        <f>TotalMov[[#This Row],[Confirmed activ. 3 (ILE03)]]</f>
        <v>677.9666666666667</v>
      </c>
      <c r="Q1559" s="24">
        <v>450</v>
      </c>
      <c r="R1559" s="21" t="s">
        <v>66</v>
      </c>
      <c r="S1559" s="21" t="s">
        <v>67</v>
      </c>
    </row>
    <row r="1560" spans="1:19" x14ac:dyDescent="0.35">
      <c r="A1560" s="21">
        <v>1537120</v>
      </c>
      <c r="B1560" s="53">
        <v>411590</v>
      </c>
      <c r="C1560" s="21">
        <f>VLOOKUP(TotalMov[[#This Row],[Order]],'Total Mov by SS'!B:C,2,0)</f>
        <v>135</v>
      </c>
      <c r="D1560" s="21" t="s">
        <v>59</v>
      </c>
      <c r="E1560" s="21" t="s">
        <v>97</v>
      </c>
      <c r="F1560" s="21" t="s">
        <v>86</v>
      </c>
      <c r="G1560" s="21" t="s">
        <v>62</v>
      </c>
      <c r="H1560" s="21" t="s">
        <v>87</v>
      </c>
      <c r="I1560" s="21" t="s">
        <v>87</v>
      </c>
      <c r="J1560" s="22">
        <v>43663</v>
      </c>
      <c r="K1560" s="23">
        <v>0.3671875</v>
      </c>
      <c r="L1560" s="22">
        <v>43663</v>
      </c>
      <c r="M1560" s="23">
        <v>0.3671875</v>
      </c>
      <c r="N1560" s="24">
        <v>20</v>
      </c>
      <c r="O1560" s="21" t="s">
        <v>66</v>
      </c>
      <c r="P1560" s="24">
        <f>TotalMov[[#This Row],[Confirmed activ. 3 (ILE03)]]</f>
        <v>20</v>
      </c>
      <c r="Q1560" s="24">
        <v>20</v>
      </c>
      <c r="R1560" s="21" t="s">
        <v>66</v>
      </c>
      <c r="S1560" s="21" t="s">
        <v>72</v>
      </c>
    </row>
    <row r="1561" spans="1:19" x14ac:dyDescent="0.35">
      <c r="A1561" s="21">
        <v>1537120</v>
      </c>
      <c r="B1561" s="53">
        <v>411590</v>
      </c>
      <c r="C1561" s="21">
        <f>VLOOKUP(TotalMov[[#This Row],[Order]],'Total Mov by SS'!B:C,2,0)</f>
        <v>135</v>
      </c>
      <c r="D1561" s="21" t="s">
        <v>59</v>
      </c>
      <c r="E1561" s="21" t="s">
        <v>99</v>
      </c>
      <c r="F1561" s="21" t="s">
        <v>61</v>
      </c>
      <c r="G1561" s="21" t="s">
        <v>62</v>
      </c>
      <c r="H1561" s="21" t="s">
        <v>63</v>
      </c>
      <c r="I1561" s="21" t="s">
        <v>96</v>
      </c>
      <c r="J1561" s="22">
        <v>43667</v>
      </c>
      <c r="K1561" s="23">
        <v>0.37916666666666998</v>
      </c>
      <c r="L1561" s="22">
        <v>43667</v>
      </c>
      <c r="M1561" s="23">
        <v>0.56572916666666995</v>
      </c>
      <c r="N1561" s="25">
        <v>1.0409999999999999</v>
      </c>
      <c r="O1561" s="21" t="s">
        <v>77</v>
      </c>
      <c r="P1561" s="24">
        <f>TotalMov[[#This Row],[Confirmed activ. 3 (ILE03)]]*60</f>
        <v>62.459999999999994</v>
      </c>
      <c r="Q1561" s="24">
        <v>100</v>
      </c>
      <c r="R1561" s="21" t="s">
        <v>66</v>
      </c>
      <c r="S1561" s="21" t="s">
        <v>67</v>
      </c>
    </row>
    <row r="1562" spans="1:19" x14ac:dyDescent="0.35">
      <c r="A1562" s="21">
        <v>1537120</v>
      </c>
      <c r="B1562" s="53">
        <v>411590</v>
      </c>
      <c r="C1562" s="21">
        <f>VLOOKUP(TotalMov[[#This Row],[Order]],'Total Mov by SS'!B:C,2,0)</f>
        <v>135</v>
      </c>
      <c r="D1562" s="21" t="s">
        <v>59</v>
      </c>
      <c r="E1562" s="21" t="s">
        <v>101</v>
      </c>
      <c r="F1562" s="21" t="s">
        <v>69</v>
      </c>
      <c r="G1562" s="21" t="s">
        <v>62</v>
      </c>
      <c r="H1562" s="21" t="s">
        <v>70</v>
      </c>
      <c r="I1562" s="21" t="s">
        <v>98</v>
      </c>
      <c r="J1562" s="22">
        <v>43668</v>
      </c>
      <c r="K1562" s="23">
        <v>0.73646990740741003</v>
      </c>
      <c r="L1562" s="22">
        <v>43668</v>
      </c>
      <c r="M1562" s="23">
        <v>0.73646990740741003</v>
      </c>
      <c r="N1562" s="24">
        <v>20</v>
      </c>
      <c r="O1562" s="21" t="s">
        <v>66</v>
      </c>
      <c r="P1562" s="24">
        <f>TotalMov[[#This Row],[Confirmed activ. 3 (ILE03)]]</f>
        <v>20</v>
      </c>
      <c r="Q1562" s="24">
        <v>20</v>
      </c>
      <c r="R1562" s="21" t="s">
        <v>66</v>
      </c>
      <c r="S1562" s="21" t="s">
        <v>72</v>
      </c>
    </row>
    <row r="1563" spans="1:19" x14ac:dyDescent="0.35">
      <c r="A1563" s="21">
        <v>1537120</v>
      </c>
      <c r="B1563" s="53">
        <v>411590</v>
      </c>
      <c r="C1563" s="21">
        <f>VLOOKUP(TotalMov[[#This Row],[Order]],'Total Mov by SS'!B:C,2,0)</f>
        <v>135</v>
      </c>
      <c r="D1563" s="21" t="s">
        <v>59</v>
      </c>
      <c r="E1563" s="21" t="s">
        <v>104</v>
      </c>
      <c r="F1563" s="21" t="s">
        <v>69</v>
      </c>
      <c r="G1563" s="21" t="s">
        <v>62</v>
      </c>
      <c r="H1563" s="21" t="s">
        <v>70</v>
      </c>
      <c r="I1563" s="21" t="s">
        <v>100</v>
      </c>
      <c r="J1563" s="22">
        <v>43668</v>
      </c>
      <c r="K1563" s="23">
        <v>0.73655092592592997</v>
      </c>
      <c r="L1563" s="22">
        <v>43668</v>
      </c>
      <c r="M1563" s="23">
        <v>0.73655092592592997</v>
      </c>
      <c r="N1563" s="24">
        <v>30</v>
      </c>
      <c r="O1563" s="21" t="s">
        <v>66</v>
      </c>
      <c r="P1563" s="24">
        <f>TotalMov[[#This Row],[Confirmed activ. 3 (ILE03)]]</f>
        <v>30</v>
      </c>
      <c r="Q1563" s="24">
        <v>30</v>
      </c>
      <c r="R1563" s="21" t="s">
        <v>66</v>
      </c>
      <c r="S1563" s="21" t="s">
        <v>72</v>
      </c>
    </row>
    <row r="1564" spans="1:19" x14ac:dyDescent="0.35">
      <c r="A1564" s="21">
        <v>1537120</v>
      </c>
      <c r="B1564" s="53">
        <v>411590</v>
      </c>
      <c r="C1564" s="21">
        <f>VLOOKUP(TotalMov[[#This Row],[Order]],'Total Mov by SS'!B:C,2,0)</f>
        <v>135</v>
      </c>
      <c r="D1564" s="21" t="s">
        <v>59</v>
      </c>
      <c r="E1564" s="21" t="s">
        <v>113</v>
      </c>
      <c r="F1564" s="21" t="s">
        <v>102</v>
      </c>
      <c r="G1564" s="21" t="s">
        <v>62</v>
      </c>
      <c r="H1564" s="21" t="s">
        <v>100</v>
      </c>
      <c r="I1564" s="21" t="s">
        <v>103</v>
      </c>
      <c r="J1564" s="22">
        <v>43669</v>
      </c>
      <c r="K1564" s="23">
        <v>0.71456018518519004</v>
      </c>
      <c r="L1564" s="22">
        <v>43669</v>
      </c>
      <c r="M1564" s="23">
        <v>0.71456018518519004</v>
      </c>
      <c r="N1564" s="24">
        <v>30</v>
      </c>
      <c r="O1564" s="21" t="s">
        <v>66</v>
      </c>
      <c r="P1564" s="24">
        <f>TotalMov[[#This Row],[Confirmed activ. 3 (ILE03)]]</f>
        <v>30</v>
      </c>
      <c r="Q1564" s="24">
        <v>30</v>
      </c>
      <c r="R1564" s="21" t="s">
        <v>66</v>
      </c>
      <c r="S1564" s="21" t="s">
        <v>72</v>
      </c>
    </row>
    <row r="1565" spans="1:19" x14ac:dyDescent="0.35">
      <c r="A1565" s="21">
        <v>1537120</v>
      </c>
      <c r="B1565" s="53">
        <v>411590</v>
      </c>
      <c r="C1565" s="21">
        <f>VLOOKUP(TotalMov[[#This Row],[Order]],'Total Mov by SS'!B:C,2,0)</f>
        <v>135</v>
      </c>
      <c r="D1565" s="21" t="s">
        <v>59</v>
      </c>
      <c r="E1565" s="21" t="s">
        <v>114</v>
      </c>
      <c r="F1565" s="21" t="s">
        <v>102</v>
      </c>
      <c r="G1565" s="21" t="s">
        <v>105</v>
      </c>
      <c r="H1565" s="21" t="s">
        <v>100</v>
      </c>
      <c r="I1565" s="21" t="s">
        <v>106</v>
      </c>
      <c r="J1565" s="22">
        <v>43670</v>
      </c>
      <c r="K1565" s="23">
        <v>0.39739583333333001</v>
      </c>
      <c r="L1565" s="22">
        <v>43670</v>
      </c>
      <c r="M1565" s="23">
        <v>0.39739583333333001</v>
      </c>
      <c r="N1565" s="24">
        <v>45</v>
      </c>
      <c r="O1565" s="21" t="s">
        <v>66</v>
      </c>
      <c r="P1565" s="24">
        <f>TotalMov[[#This Row],[Confirmed activ. 3 (ILE03)]]</f>
        <v>45</v>
      </c>
      <c r="Q1565" s="24">
        <v>45</v>
      </c>
      <c r="R1565" s="21" t="s">
        <v>66</v>
      </c>
      <c r="S1565" s="21" t="s">
        <v>67</v>
      </c>
    </row>
    <row r="1566" spans="1:19" x14ac:dyDescent="0.35">
      <c r="A1566" s="21">
        <v>1537120</v>
      </c>
      <c r="B1566" s="53">
        <v>411590</v>
      </c>
      <c r="C1566" s="21">
        <f>VLOOKUP(TotalMov[[#This Row],[Order]],'Total Mov by SS'!B:C,2,0)</f>
        <v>135</v>
      </c>
      <c r="D1566" s="21" t="s">
        <v>107</v>
      </c>
      <c r="E1566" s="21" t="s">
        <v>60</v>
      </c>
      <c r="F1566" s="21" t="s">
        <v>61</v>
      </c>
      <c r="G1566" s="21" t="s">
        <v>90</v>
      </c>
      <c r="H1566" s="21" t="s">
        <v>63</v>
      </c>
      <c r="I1566" s="21" t="s">
        <v>108</v>
      </c>
      <c r="J1566" s="22">
        <v>43662</v>
      </c>
      <c r="K1566" s="23">
        <v>0.31663194444443998</v>
      </c>
      <c r="L1566" s="22">
        <v>43662</v>
      </c>
      <c r="M1566" s="23">
        <v>0.74542824074073999</v>
      </c>
      <c r="N1566" s="25">
        <v>10.291</v>
      </c>
      <c r="O1566" s="21" t="s">
        <v>77</v>
      </c>
      <c r="P1566" s="24">
        <f>TotalMov[[#This Row],[Confirmed activ. 3 (ILE03)]]*60</f>
        <v>617.46</v>
      </c>
      <c r="Q1566" s="24">
        <v>1</v>
      </c>
      <c r="R1566" s="21" t="s">
        <v>66</v>
      </c>
      <c r="S1566" s="21" t="s">
        <v>67</v>
      </c>
    </row>
    <row r="1567" spans="1:19" x14ac:dyDescent="0.35">
      <c r="A1567" s="21">
        <v>1537120</v>
      </c>
      <c r="B1567" s="53">
        <v>411590</v>
      </c>
      <c r="C1567" s="21">
        <f>VLOOKUP(TotalMov[[#This Row],[Order]],'Total Mov by SS'!B:C,2,0)</f>
        <v>135</v>
      </c>
      <c r="D1567" s="21" t="s">
        <v>109</v>
      </c>
      <c r="E1567" s="21" t="s">
        <v>95</v>
      </c>
      <c r="F1567" s="21" t="s">
        <v>83</v>
      </c>
      <c r="G1567" s="21" t="s">
        <v>90</v>
      </c>
      <c r="H1567" s="21" t="s">
        <v>84</v>
      </c>
      <c r="I1567" s="21" t="s">
        <v>110</v>
      </c>
      <c r="J1567" s="22"/>
      <c r="K1567" s="23">
        <v>0</v>
      </c>
      <c r="L1567" s="22"/>
      <c r="M1567" s="23">
        <v>0</v>
      </c>
      <c r="N1567" s="25">
        <v>0</v>
      </c>
      <c r="O1567" s="21" t="s">
        <v>93</v>
      </c>
      <c r="P1567" s="24"/>
      <c r="Q1567" s="24">
        <v>5</v>
      </c>
      <c r="R1567" s="21" t="s">
        <v>66</v>
      </c>
      <c r="S1567" s="21" t="s">
        <v>94</v>
      </c>
    </row>
    <row r="1568" spans="1:19" x14ac:dyDescent="0.35">
      <c r="A1568" s="21">
        <v>1537121</v>
      </c>
      <c r="B1568" s="53">
        <v>411590</v>
      </c>
      <c r="C1568" s="21">
        <f>VLOOKUP(TotalMov[[#This Row],[Order]],'Total Mov by SS'!B:C,2,0)</f>
        <v>135</v>
      </c>
      <c r="D1568" s="21" t="s">
        <v>59</v>
      </c>
      <c r="E1568" s="21" t="s">
        <v>60</v>
      </c>
      <c r="F1568" s="21" t="s">
        <v>83</v>
      </c>
      <c r="G1568" s="21" t="s">
        <v>62</v>
      </c>
      <c r="H1568" s="21" t="s">
        <v>84</v>
      </c>
      <c r="I1568" s="21" t="s">
        <v>111</v>
      </c>
      <c r="J1568" s="22">
        <v>43650</v>
      </c>
      <c r="K1568" s="23">
        <v>0.45135416666667</v>
      </c>
      <c r="L1568" s="22">
        <v>43650</v>
      </c>
      <c r="M1568" s="23">
        <v>0.47380787037036998</v>
      </c>
      <c r="N1568" s="25">
        <v>32.332999999999998</v>
      </c>
      <c r="O1568" s="21" t="s">
        <v>66</v>
      </c>
      <c r="P1568" s="24">
        <f>TotalMov[[#This Row],[Confirmed activ. 3 (ILE03)]]</f>
        <v>32.332999999999998</v>
      </c>
      <c r="Q1568" s="24">
        <v>40</v>
      </c>
      <c r="R1568" s="21" t="s">
        <v>66</v>
      </c>
      <c r="S1568" s="21" t="s">
        <v>67</v>
      </c>
    </row>
    <row r="1569" spans="1:19" x14ac:dyDescent="0.35">
      <c r="A1569" s="21">
        <v>1537121</v>
      </c>
      <c r="B1569" s="53">
        <v>411590</v>
      </c>
      <c r="C1569" s="21">
        <f>VLOOKUP(TotalMov[[#This Row],[Order]],'Total Mov by SS'!B:C,2,0)</f>
        <v>135</v>
      </c>
      <c r="D1569" s="21" t="s">
        <v>59</v>
      </c>
      <c r="E1569" s="21" t="s">
        <v>68</v>
      </c>
      <c r="F1569" s="21" t="s">
        <v>61</v>
      </c>
      <c r="G1569" s="21" t="s">
        <v>62</v>
      </c>
      <c r="H1569" s="21" t="s">
        <v>63</v>
      </c>
      <c r="I1569" s="21" t="s">
        <v>64</v>
      </c>
      <c r="J1569" s="22">
        <v>43650</v>
      </c>
      <c r="K1569" s="23">
        <v>0.47449074074073999</v>
      </c>
      <c r="L1569" s="22">
        <v>43650</v>
      </c>
      <c r="M1569" s="23">
        <v>0.47609953703704</v>
      </c>
      <c r="N1569" s="25">
        <v>1.133</v>
      </c>
      <c r="O1569" s="21" t="s">
        <v>66</v>
      </c>
      <c r="P1569" s="24">
        <f>TotalMov[[#This Row],[Confirmed activ. 3 (ILE03)]]</f>
        <v>1.133</v>
      </c>
      <c r="Q1569" s="24">
        <v>15</v>
      </c>
      <c r="R1569" s="21" t="s">
        <v>66</v>
      </c>
      <c r="S1569" s="21" t="s">
        <v>67</v>
      </c>
    </row>
    <row r="1570" spans="1:19" x14ac:dyDescent="0.35">
      <c r="A1570" s="21">
        <v>1537121</v>
      </c>
      <c r="B1570" s="53">
        <v>411590</v>
      </c>
      <c r="C1570" s="21">
        <f>VLOOKUP(TotalMov[[#This Row],[Order]],'Total Mov by SS'!B:C,2,0)</f>
        <v>135</v>
      </c>
      <c r="D1570" s="21" t="s">
        <v>59</v>
      </c>
      <c r="E1570" s="21" t="s">
        <v>73</v>
      </c>
      <c r="F1570" s="21" t="s">
        <v>69</v>
      </c>
      <c r="G1570" s="21" t="s">
        <v>62</v>
      </c>
      <c r="H1570" s="21" t="s">
        <v>70</v>
      </c>
      <c r="I1570" s="21" t="s">
        <v>71</v>
      </c>
      <c r="J1570" s="22">
        <v>43650</v>
      </c>
      <c r="K1570" s="23">
        <v>0.49199074074074001</v>
      </c>
      <c r="L1570" s="22">
        <v>43650</v>
      </c>
      <c r="M1570" s="23">
        <v>0.49199074074074001</v>
      </c>
      <c r="N1570" s="24">
        <v>20</v>
      </c>
      <c r="O1570" s="21" t="s">
        <v>66</v>
      </c>
      <c r="P1570" s="24">
        <f>TotalMov[[#This Row],[Confirmed activ. 3 (ILE03)]]</f>
        <v>20</v>
      </c>
      <c r="Q1570" s="24">
        <v>20</v>
      </c>
      <c r="R1570" s="21" t="s">
        <v>66</v>
      </c>
      <c r="S1570" s="21" t="s">
        <v>72</v>
      </c>
    </row>
    <row r="1571" spans="1:19" x14ac:dyDescent="0.35">
      <c r="A1571" s="21">
        <v>1537121</v>
      </c>
      <c r="B1571" s="53">
        <v>411590</v>
      </c>
      <c r="C1571" s="21">
        <f>VLOOKUP(TotalMov[[#This Row],[Order]],'Total Mov by SS'!B:C,2,0)</f>
        <v>135</v>
      </c>
      <c r="D1571" s="21" t="s">
        <v>59</v>
      </c>
      <c r="E1571" s="21" t="s">
        <v>75</v>
      </c>
      <c r="F1571" s="21" t="s">
        <v>61</v>
      </c>
      <c r="G1571" s="21" t="s">
        <v>62</v>
      </c>
      <c r="H1571" s="21" t="s">
        <v>63</v>
      </c>
      <c r="I1571" s="21" t="s">
        <v>74</v>
      </c>
      <c r="J1571" s="22">
        <v>43653</v>
      </c>
      <c r="K1571" s="23">
        <v>0.40048611111110999</v>
      </c>
      <c r="L1571" s="22">
        <v>43653</v>
      </c>
      <c r="M1571" s="23">
        <v>0.74715277777778</v>
      </c>
      <c r="N1571" s="25">
        <v>8.32</v>
      </c>
      <c r="O1571" s="21" t="s">
        <v>77</v>
      </c>
      <c r="P1571" s="24">
        <f>TotalMov[[#This Row],[Confirmed activ. 3 (ILE03)]]*60</f>
        <v>499.20000000000005</v>
      </c>
      <c r="Q1571" s="24">
        <v>350</v>
      </c>
      <c r="R1571" s="21" t="s">
        <v>66</v>
      </c>
      <c r="S1571" s="21" t="s">
        <v>67</v>
      </c>
    </row>
    <row r="1572" spans="1:19" x14ac:dyDescent="0.35">
      <c r="A1572" s="21">
        <v>1537121</v>
      </c>
      <c r="B1572" s="53">
        <v>411590</v>
      </c>
      <c r="C1572" s="21">
        <f>VLOOKUP(TotalMov[[#This Row],[Order]],'Total Mov by SS'!B:C,2,0)</f>
        <v>135</v>
      </c>
      <c r="D1572" s="21" t="s">
        <v>59</v>
      </c>
      <c r="E1572" s="21" t="s">
        <v>78</v>
      </c>
      <c r="F1572" s="21" t="s">
        <v>61</v>
      </c>
      <c r="G1572" s="21" t="s">
        <v>62</v>
      </c>
      <c r="H1572" s="21" t="s">
        <v>63</v>
      </c>
      <c r="I1572" s="21" t="s">
        <v>76</v>
      </c>
      <c r="J1572" s="22">
        <v>43654</v>
      </c>
      <c r="K1572" s="23">
        <v>0.31812499999999999</v>
      </c>
      <c r="L1572" s="22">
        <v>43657</v>
      </c>
      <c r="M1572" s="23">
        <v>0.46846064814815003</v>
      </c>
      <c r="N1572" s="25">
        <v>34.316000000000003</v>
      </c>
      <c r="O1572" s="21" t="s">
        <v>77</v>
      </c>
      <c r="P1572" s="24">
        <f>TotalMov[[#This Row],[Confirmed activ. 3 (ILE03)]]*60</f>
        <v>2058.96</v>
      </c>
      <c r="Q1572" s="24">
        <v>1020</v>
      </c>
      <c r="R1572" s="21" t="s">
        <v>66</v>
      </c>
      <c r="S1572" s="21" t="s">
        <v>67</v>
      </c>
    </row>
    <row r="1573" spans="1:19" x14ac:dyDescent="0.35">
      <c r="A1573" s="21">
        <v>1537121</v>
      </c>
      <c r="B1573" s="53">
        <v>411590</v>
      </c>
      <c r="C1573" s="21">
        <f>VLOOKUP(TotalMov[[#This Row],[Order]],'Total Mov by SS'!B:C,2,0)</f>
        <v>135</v>
      </c>
      <c r="D1573" s="21" t="s">
        <v>59</v>
      </c>
      <c r="E1573" s="21" t="s">
        <v>80</v>
      </c>
      <c r="F1573" s="21" t="s">
        <v>61</v>
      </c>
      <c r="G1573" s="21" t="s">
        <v>62</v>
      </c>
      <c r="H1573" s="21" t="s">
        <v>63</v>
      </c>
      <c r="I1573" s="21" t="s">
        <v>112</v>
      </c>
      <c r="J1573" s="22">
        <v>43657</v>
      </c>
      <c r="K1573" s="23">
        <v>0.46862268518519001</v>
      </c>
      <c r="L1573" s="22">
        <v>43657</v>
      </c>
      <c r="M1573" s="23">
        <v>0.51525462962962998</v>
      </c>
      <c r="N1573" s="25">
        <v>1.119</v>
      </c>
      <c r="O1573" s="21" t="s">
        <v>77</v>
      </c>
      <c r="P1573" s="24">
        <f>TotalMov[[#This Row],[Confirmed activ. 3 (ILE03)]]*60</f>
        <v>67.14</v>
      </c>
      <c r="Q1573" s="24">
        <v>50</v>
      </c>
      <c r="R1573" s="21" t="s">
        <v>66</v>
      </c>
      <c r="S1573" s="21" t="s">
        <v>67</v>
      </c>
    </row>
    <row r="1574" spans="1:19" x14ac:dyDescent="0.35">
      <c r="A1574" s="21">
        <v>1537121</v>
      </c>
      <c r="B1574" s="53">
        <v>411590</v>
      </c>
      <c r="C1574" s="21">
        <f>VLOOKUP(TotalMov[[#This Row],[Order]],'Total Mov by SS'!B:C,2,0)</f>
        <v>135</v>
      </c>
      <c r="D1574" s="21" t="s">
        <v>59</v>
      </c>
      <c r="E1574" s="21" t="s">
        <v>82</v>
      </c>
      <c r="F1574" s="21" t="s">
        <v>89</v>
      </c>
      <c r="G1574" s="21" t="s">
        <v>90</v>
      </c>
      <c r="H1574" s="21" t="s">
        <v>91</v>
      </c>
      <c r="I1574" s="21" t="s">
        <v>92</v>
      </c>
      <c r="J1574" s="22"/>
      <c r="K1574" s="23">
        <v>0</v>
      </c>
      <c r="L1574" s="22"/>
      <c r="M1574" s="23">
        <v>0</v>
      </c>
      <c r="N1574" s="25">
        <v>0</v>
      </c>
      <c r="O1574" s="21" t="s">
        <v>93</v>
      </c>
      <c r="P1574" s="24"/>
      <c r="Q1574" s="24">
        <v>0</v>
      </c>
      <c r="R1574" s="21" t="s">
        <v>66</v>
      </c>
      <c r="S1574" s="21" t="s">
        <v>94</v>
      </c>
    </row>
    <row r="1575" spans="1:19" x14ac:dyDescent="0.35">
      <c r="A1575" s="21">
        <v>1537121</v>
      </c>
      <c r="B1575" s="53">
        <v>411590</v>
      </c>
      <c r="C1575" s="21">
        <f>VLOOKUP(TotalMov[[#This Row],[Order]],'Total Mov by SS'!B:C,2,0)</f>
        <v>135</v>
      </c>
      <c r="D1575" s="21" t="s">
        <v>59</v>
      </c>
      <c r="E1575" s="21" t="s">
        <v>85</v>
      </c>
      <c r="F1575" s="21" t="s">
        <v>69</v>
      </c>
      <c r="G1575" s="21" t="s">
        <v>62</v>
      </c>
      <c r="H1575" s="21" t="s">
        <v>70</v>
      </c>
      <c r="I1575" s="21" t="s">
        <v>79</v>
      </c>
      <c r="J1575" s="22">
        <v>43657</v>
      </c>
      <c r="K1575" s="23">
        <v>0.54836805555556001</v>
      </c>
      <c r="L1575" s="22">
        <v>43657</v>
      </c>
      <c r="M1575" s="23">
        <v>0.54836805555556001</v>
      </c>
      <c r="N1575" s="24">
        <v>20</v>
      </c>
      <c r="O1575" s="21" t="s">
        <v>66</v>
      </c>
      <c r="P1575" s="24">
        <f>TotalMov[[#This Row],[Confirmed activ. 3 (ILE03)]]</f>
        <v>20</v>
      </c>
      <c r="Q1575" s="24">
        <v>20</v>
      </c>
      <c r="R1575" s="21" t="s">
        <v>66</v>
      </c>
      <c r="S1575" s="21" t="s">
        <v>72</v>
      </c>
    </row>
    <row r="1576" spans="1:19" x14ac:dyDescent="0.35">
      <c r="A1576" s="21">
        <v>1537121</v>
      </c>
      <c r="B1576" s="53">
        <v>411590</v>
      </c>
      <c r="C1576" s="21">
        <f>VLOOKUP(TotalMov[[#This Row],[Order]],'Total Mov by SS'!B:C,2,0)</f>
        <v>135</v>
      </c>
      <c r="D1576" s="21" t="s">
        <v>59</v>
      </c>
      <c r="E1576" s="21" t="s">
        <v>88</v>
      </c>
      <c r="F1576" s="21" t="s">
        <v>69</v>
      </c>
      <c r="G1576" s="21" t="s">
        <v>62</v>
      </c>
      <c r="H1576" s="21" t="s">
        <v>70</v>
      </c>
      <c r="I1576" s="21" t="s">
        <v>81</v>
      </c>
      <c r="J1576" s="22">
        <v>43657</v>
      </c>
      <c r="K1576" s="23">
        <v>0.54848379629629995</v>
      </c>
      <c r="L1576" s="22">
        <v>43657</v>
      </c>
      <c r="M1576" s="23">
        <v>0.54848379629629995</v>
      </c>
      <c r="N1576" s="24">
        <v>20</v>
      </c>
      <c r="O1576" s="21" t="s">
        <v>66</v>
      </c>
      <c r="P1576" s="24">
        <f>TotalMov[[#This Row],[Confirmed activ. 3 (ILE03)]]</f>
        <v>20</v>
      </c>
      <c r="Q1576" s="24">
        <v>20</v>
      </c>
      <c r="R1576" s="21" t="s">
        <v>66</v>
      </c>
      <c r="S1576" s="21" t="s">
        <v>72</v>
      </c>
    </row>
    <row r="1577" spans="1:19" x14ac:dyDescent="0.35">
      <c r="A1577" s="21">
        <v>1537121</v>
      </c>
      <c r="B1577" s="53">
        <v>411590</v>
      </c>
      <c r="C1577" s="21">
        <f>VLOOKUP(TotalMov[[#This Row],[Order]],'Total Mov by SS'!B:C,2,0)</f>
        <v>135</v>
      </c>
      <c r="D1577" s="21" t="s">
        <v>59</v>
      </c>
      <c r="E1577" s="21" t="s">
        <v>95</v>
      </c>
      <c r="F1577" s="21" t="s">
        <v>83</v>
      </c>
      <c r="G1577" s="21" t="s">
        <v>62</v>
      </c>
      <c r="H1577" s="21" t="s">
        <v>84</v>
      </c>
      <c r="I1577" s="21" t="s">
        <v>84</v>
      </c>
      <c r="J1577" s="22">
        <v>43660</v>
      </c>
      <c r="K1577" s="23">
        <v>0.32140046296295999</v>
      </c>
      <c r="L1577" s="22">
        <v>43660</v>
      </c>
      <c r="M1577" s="23">
        <v>0.70024305555555999</v>
      </c>
      <c r="N1577" s="25">
        <v>8.1839999999999993</v>
      </c>
      <c r="O1577" s="21" t="s">
        <v>77</v>
      </c>
      <c r="P1577" s="24">
        <f>TotalMov[[#This Row],[Confirmed activ. 3 (ILE03)]]*60</f>
        <v>491.03999999999996</v>
      </c>
      <c r="Q1577" s="24">
        <v>450</v>
      </c>
      <c r="R1577" s="21" t="s">
        <v>66</v>
      </c>
      <c r="S1577" s="21" t="s">
        <v>67</v>
      </c>
    </row>
    <row r="1578" spans="1:19" x14ac:dyDescent="0.35">
      <c r="A1578" s="21">
        <v>1537121</v>
      </c>
      <c r="B1578" s="53">
        <v>411590</v>
      </c>
      <c r="C1578" s="21">
        <f>VLOOKUP(TotalMov[[#This Row],[Order]],'Total Mov by SS'!B:C,2,0)</f>
        <v>135</v>
      </c>
      <c r="D1578" s="21" t="s">
        <v>59</v>
      </c>
      <c r="E1578" s="21" t="s">
        <v>97</v>
      </c>
      <c r="F1578" s="21" t="s">
        <v>86</v>
      </c>
      <c r="G1578" s="21" t="s">
        <v>62</v>
      </c>
      <c r="H1578" s="21" t="s">
        <v>87</v>
      </c>
      <c r="I1578" s="21" t="s">
        <v>87</v>
      </c>
      <c r="J1578" s="22">
        <v>43661</v>
      </c>
      <c r="K1578" s="23">
        <v>0.33847222222222001</v>
      </c>
      <c r="L1578" s="22">
        <v>43661</v>
      </c>
      <c r="M1578" s="23">
        <v>0.33847222222222001</v>
      </c>
      <c r="N1578" s="24">
        <v>20</v>
      </c>
      <c r="O1578" s="21" t="s">
        <v>66</v>
      </c>
      <c r="P1578" s="24">
        <f>TotalMov[[#This Row],[Confirmed activ. 3 (ILE03)]]</f>
        <v>20</v>
      </c>
      <c r="Q1578" s="24">
        <v>20</v>
      </c>
      <c r="R1578" s="21" t="s">
        <v>66</v>
      </c>
      <c r="S1578" s="21" t="s">
        <v>72</v>
      </c>
    </row>
    <row r="1579" spans="1:19" x14ac:dyDescent="0.35">
      <c r="A1579" s="21">
        <v>1537121</v>
      </c>
      <c r="B1579" s="53">
        <v>411590</v>
      </c>
      <c r="C1579" s="21">
        <f>VLOOKUP(TotalMov[[#This Row],[Order]],'Total Mov by SS'!B:C,2,0)</f>
        <v>135</v>
      </c>
      <c r="D1579" s="21" t="s">
        <v>59</v>
      </c>
      <c r="E1579" s="21" t="s">
        <v>99</v>
      </c>
      <c r="F1579" s="21" t="s">
        <v>61</v>
      </c>
      <c r="G1579" s="21" t="s">
        <v>62</v>
      </c>
      <c r="H1579" s="21" t="s">
        <v>63</v>
      </c>
      <c r="I1579" s="21" t="s">
        <v>96</v>
      </c>
      <c r="J1579" s="22">
        <v>43667</v>
      </c>
      <c r="K1579" s="23">
        <v>0.37916666666666998</v>
      </c>
      <c r="L1579" s="22">
        <v>43667</v>
      </c>
      <c r="M1579" s="23">
        <v>0.56572916666666995</v>
      </c>
      <c r="N1579" s="25">
        <v>1.0409999999999999</v>
      </c>
      <c r="O1579" s="21" t="s">
        <v>77</v>
      </c>
      <c r="P1579" s="24">
        <f>TotalMov[[#This Row],[Confirmed activ. 3 (ILE03)]]*60</f>
        <v>62.459999999999994</v>
      </c>
      <c r="Q1579" s="24">
        <v>100</v>
      </c>
      <c r="R1579" s="21" t="s">
        <v>66</v>
      </c>
      <c r="S1579" s="21" t="s">
        <v>67</v>
      </c>
    </row>
    <row r="1580" spans="1:19" x14ac:dyDescent="0.35">
      <c r="A1580" s="21">
        <v>1537121</v>
      </c>
      <c r="B1580" s="53">
        <v>411590</v>
      </c>
      <c r="C1580" s="21">
        <f>VLOOKUP(TotalMov[[#This Row],[Order]],'Total Mov by SS'!B:C,2,0)</f>
        <v>135</v>
      </c>
      <c r="D1580" s="21" t="s">
        <v>59</v>
      </c>
      <c r="E1580" s="21" t="s">
        <v>101</v>
      </c>
      <c r="F1580" s="21" t="s">
        <v>69</v>
      </c>
      <c r="G1580" s="21" t="s">
        <v>62</v>
      </c>
      <c r="H1580" s="21" t="s">
        <v>70</v>
      </c>
      <c r="I1580" s="21" t="s">
        <v>98</v>
      </c>
      <c r="J1580" s="22">
        <v>43668</v>
      </c>
      <c r="K1580" s="23">
        <v>0.74391203703704001</v>
      </c>
      <c r="L1580" s="22">
        <v>43668</v>
      </c>
      <c r="M1580" s="23">
        <v>0.74391203703704001</v>
      </c>
      <c r="N1580" s="24">
        <v>20</v>
      </c>
      <c r="O1580" s="21" t="s">
        <v>66</v>
      </c>
      <c r="P1580" s="24">
        <f>TotalMov[[#This Row],[Confirmed activ. 3 (ILE03)]]</f>
        <v>20</v>
      </c>
      <c r="Q1580" s="24">
        <v>20</v>
      </c>
      <c r="R1580" s="21" t="s">
        <v>66</v>
      </c>
      <c r="S1580" s="21" t="s">
        <v>72</v>
      </c>
    </row>
    <row r="1581" spans="1:19" x14ac:dyDescent="0.35">
      <c r="A1581" s="21">
        <v>1537121</v>
      </c>
      <c r="B1581" s="53">
        <v>411590</v>
      </c>
      <c r="C1581" s="21">
        <f>VLOOKUP(TotalMov[[#This Row],[Order]],'Total Mov by SS'!B:C,2,0)</f>
        <v>135</v>
      </c>
      <c r="D1581" s="21" t="s">
        <v>59</v>
      </c>
      <c r="E1581" s="21" t="s">
        <v>104</v>
      </c>
      <c r="F1581" s="21" t="s">
        <v>69</v>
      </c>
      <c r="G1581" s="21" t="s">
        <v>62</v>
      </c>
      <c r="H1581" s="21" t="s">
        <v>70</v>
      </c>
      <c r="I1581" s="21" t="s">
        <v>100</v>
      </c>
      <c r="J1581" s="22">
        <v>43668</v>
      </c>
      <c r="K1581" s="23">
        <v>0.74399305555555995</v>
      </c>
      <c r="L1581" s="22">
        <v>43668</v>
      </c>
      <c r="M1581" s="23">
        <v>0.74399305555555995</v>
      </c>
      <c r="N1581" s="24">
        <v>30</v>
      </c>
      <c r="O1581" s="21" t="s">
        <v>66</v>
      </c>
      <c r="P1581" s="24">
        <f>TotalMov[[#This Row],[Confirmed activ. 3 (ILE03)]]</f>
        <v>30</v>
      </c>
      <c r="Q1581" s="24">
        <v>30</v>
      </c>
      <c r="R1581" s="21" t="s">
        <v>66</v>
      </c>
      <c r="S1581" s="21" t="s">
        <v>72</v>
      </c>
    </row>
    <row r="1582" spans="1:19" x14ac:dyDescent="0.35">
      <c r="A1582" s="21">
        <v>1537121</v>
      </c>
      <c r="B1582" s="53">
        <v>411590</v>
      </c>
      <c r="C1582" s="21">
        <f>VLOOKUP(TotalMov[[#This Row],[Order]],'Total Mov by SS'!B:C,2,0)</f>
        <v>135</v>
      </c>
      <c r="D1582" s="21" t="s">
        <v>59</v>
      </c>
      <c r="E1582" s="21" t="s">
        <v>113</v>
      </c>
      <c r="F1582" s="21" t="s">
        <v>102</v>
      </c>
      <c r="G1582" s="21" t="s">
        <v>62</v>
      </c>
      <c r="H1582" s="21" t="s">
        <v>100</v>
      </c>
      <c r="I1582" s="21" t="s">
        <v>103</v>
      </c>
      <c r="J1582" s="22">
        <v>43669</v>
      </c>
      <c r="K1582" s="23">
        <v>0.41586805555556</v>
      </c>
      <c r="L1582" s="22">
        <v>43669</v>
      </c>
      <c r="M1582" s="23">
        <v>0.41586805555556</v>
      </c>
      <c r="N1582" s="24">
        <v>30</v>
      </c>
      <c r="O1582" s="21" t="s">
        <v>66</v>
      </c>
      <c r="P1582" s="24">
        <f>TotalMov[[#This Row],[Confirmed activ. 3 (ILE03)]]</f>
        <v>30</v>
      </c>
      <c r="Q1582" s="24">
        <v>30</v>
      </c>
      <c r="R1582" s="21" t="s">
        <v>66</v>
      </c>
      <c r="S1582" s="21" t="s">
        <v>72</v>
      </c>
    </row>
    <row r="1583" spans="1:19" x14ac:dyDescent="0.35">
      <c r="A1583" s="21">
        <v>1537121</v>
      </c>
      <c r="B1583" s="53">
        <v>411590</v>
      </c>
      <c r="C1583" s="21">
        <f>VLOOKUP(TotalMov[[#This Row],[Order]],'Total Mov by SS'!B:C,2,0)</f>
        <v>135</v>
      </c>
      <c r="D1583" s="21" t="s">
        <v>59</v>
      </c>
      <c r="E1583" s="21" t="s">
        <v>114</v>
      </c>
      <c r="F1583" s="21" t="s">
        <v>102</v>
      </c>
      <c r="G1583" s="21" t="s">
        <v>105</v>
      </c>
      <c r="H1583" s="21" t="s">
        <v>100</v>
      </c>
      <c r="I1583" s="21" t="s">
        <v>106</v>
      </c>
      <c r="J1583" s="22">
        <v>43670</v>
      </c>
      <c r="K1583" s="23">
        <v>0.39760416666666998</v>
      </c>
      <c r="L1583" s="22">
        <v>43670</v>
      </c>
      <c r="M1583" s="23">
        <v>0.39760416666666998</v>
      </c>
      <c r="N1583" s="24">
        <v>45</v>
      </c>
      <c r="O1583" s="21" t="s">
        <v>66</v>
      </c>
      <c r="P1583" s="24">
        <f>TotalMov[[#This Row],[Confirmed activ. 3 (ILE03)]]</f>
        <v>45</v>
      </c>
      <c r="Q1583" s="24">
        <v>45</v>
      </c>
      <c r="R1583" s="21" t="s">
        <v>66</v>
      </c>
      <c r="S1583" s="21" t="s">
        <v>72</v>
      </c>
    </row>
    <row r="1584" spans="1:19" x14ac:dyDescent="0.35">
      <c r="A1584" s="21">
        <v>1537121</v>
      </c>
      <c r="B1584" s="53">
        <v>411590</v>
      </c>
      <c r="C1584" s="21">
        <f>VLOOKUP(TotalMov[[#This Row],[Order]],'Total Mov by SS'!B:C,2,0)</f>
        <v>135</v>
      </c>
      <c r="D1584" s="21" t="s">
        <v>107</v>
      </c>
      <c r="E1584" s="21" t="s">
        <v>60</v>
      </c>
      <c r="F1584" s="21" t="s">
        <v>61</v>
      </c>
      <c r="G1584" s="21" t="s">
        <v>90</v>
      </c>
      <c r="H1584" s="21" t="s">
        <v>63</v>
      </c>
      <c r="I1584" s="21" t="s">
        <v>108</v>
      </c>
      <c r="J1584" s="22"/>
      <c r="K1584" s="23">
        <v>0</v>
      </c>
      <c r="L1584" s="22"/>
      <c r="M1584" s="23">
        <v>0</v>
      </c>
      <c r="N1584" s="25">
        <v>0</v>
      </c>
      <c r="O1584" s="21" t="s">
        <v>93</v>
      </c>
      <c r="P1584" s="24"/>
      <c r="Q1584" s="24">
        <v>1</v>
      </c>
      <c r="R1584" s="21" t="s">
        <v>66</v>
      </c>
      <c r="S1584" s="21" t="s">
        <v>94</v>
      </c>
    </row>
    <row r="1585" spans="1:19" x14ac:dyDescent="0.35">
      <c r="A1585" s="21">
        <v>1537121</v>
      </c>
      <c r="B1585" s="53">
        <v>411590</v>
      </c>
      <c r="C1585" s="21">
        <f>VLOOKUP(TotalMov[[#This Row],[Order]],'Total Mov by SS'!B:C,2,0)</f>
        <v>135</v>
      </c>
      <c r="D1585" s="21" t="s">
        <v>109</v>
      </c>
      <c r="E1585" s="21" t="s">
        <v>95</v>
      </c>
      <c r="F1585" s="21" t="s">
        <v>83</v>
      </c>
      <c r="G1585" s="21" t="s">
        <v>90</v>
      </c>
      <c r="H1585" s="21" t="s">
        <v>84</v>
      </c>
      <c r="I1585" s="21" t="s">
        <v>110</v>
      </c>
      <c r="J1585" s="22"/>
      <c r="K1585" s="23">
        <v>0</v>
      </c>
      <c r="L1585" s="22"/>
      <c r="M1585" s="23">
        <v>0</v>
      </c>
      <c r="N1585" s="25">
        <v>0</v>
      </c>
      <c r="O1585" s="21" t="s">
        <v>93</v>
      </c>
      <c r="P1585" s="24"/>
      <c r="Q1585" s="24">
        <v>5</v>
      </c>
      <c r="R1585" s="21" t="s">
        <v>66</v>
      </c>
      <c r="S1585" s="21" t="s">
        <v>94</v>
      </c>
    </row>
    <row r="1586" spans="1:19" x14ac:dyDescent="0.35">
      <c r="A1586" s="21">
        <v>1537122</v>
      </c>
      <c r="B1586" s="53">
        <v>411590</v>
      </c>
      <c r="C1586" s="21">
        <f>VLOOKUP(TotalMov[[#This Row],[Order]],'Total Mov by SS'!B:C,2,0)</f>
        <v>141</v>
      </c>
      <c r="D1586" s="21" t="s">
        <v>59</v>
      </c>
      <c r="E1586" s="21" t="s">
        <v>60</v>
      </c>
      <c r="F1586" s="21" t="s">
        <v>83</v>
      </c>
      <c r="G1586" s="21" t="s">
        <v>62</v>
      </c>
      <c r="H1586" s="21" t="s">
        <v>84</v>
      </c>
      <c r="I1586" s="21" t="s">
        <v>111</v>
      </c>
      <c r="J1586" s="22">
        <v>43650</v>
      </c>
      <c r="K1586" s="23">
        <v>0.15032407407407</v>
      </c>
      <c r="L1586" s="22">
        <v>43650</v>
      </c>
      <c r="M1586" s="23">
        <v>0.29429398148148</v>
      </c>
      <c r="N1586" s="25">
        <v>34.332999999999998</v>
      </c>
      <c r="O1586" s="21" t="s">
        <v>66</v>
      </c>
      <c r="P1586" s="24">
        <f>TotalMov[[#This Row],[Confirmed activ. 3 (ILE03)]]</f>
        <v>34.332999999999998</v>
      </c>
      <c r="Q1586" s="24">
        <v>40</v>
      </c>
      <c r="R1586" s="21" t="s">
        <v>66</v>
      </c>
      <c r="S1586" s="21" t="s">
        <v>67</v>
      </c>
    </row>
    <row r="1587" spans="1:19" x14ac:dyDescent="0.35">
      <c r="A1587" s="21">
        <v>1537122</v>
      </c>
      <c r="B1587" s="53">
        <v>411590</v>
      </c>
      <c r="C1587" s="21">
        <f>VLOOKUP(TotalMov[[#This Row],[Order]],'Total Mov by SS'!B:C,2,0)</f>
        <v>141</v>
      </c>
      <c r="D1587" s="21" t="s">
        <v>59</v>
      </c>
      <c r="E1587" s="21" t="s">
        <v>68</v>
      </c>
      <c r="F1587" s="21" t="s">
        <v>61</v>
      </c>
      <c r="G1587" s="21" t="s">
        <v>62</v>
      </c>
      <c r="H1587" s="21" t="s">
        <v>63</v>
      </c>
      <c r="I1587" s="21" t="s">
        <v>64</v>
      </c>
      <c r="J1587" s="22">
        <v>43650</v>
      </c>
      <c r="K1587" s="23">
        <v>0.45074074074074</v>
      </c>
      <c r="L1587" s="22">
        <v>43650</v>
      </c>
      <c r="M1587" s="23">
        <v>0.47861111111110999</v>
      </c>
      <c r="N1587" s="25">
        <v>22.067</v>
      </c>
      <c r="O1587" s="21" t="s">
        <v>66</v>
      </c>
      <c r="P1587" s="24">
        <f>TotalMov[[#This Row],[Confirmed activ. 3 (ILE03)]]</f>
        <v>22.067</v>
      </c>
      <c r="Q1587" s="24">
        <v>15</v>
      </c>
      <c r="R1587" s="21" t="s">
        <v>66</v>
      </c>
      <c r="S1587" s="21" t="s">
        <v>67</v>
      </c>
    </row>
    <row r="1588" spans="1:19" x14ac:dyDescent="0.35">
      <c r="A1588" s="21">
        <v>1537122</v>
      </c>
      <c r="B1588" s="53">
        <v>411590</v>
      </c>
      <c r="C1588" s="21">
        <f>VLOOKUP(TotalMov[[#This Row],[Order]],'Total Mov by SS'!B:C,2,0)</f>
        <v>141</v>
      </c>
      <c r="D1588" s="21" t="s">
        <v>59</v>
      </c>
      <c r="E1588" s="21" t="s">
        <v>73</v>
      </c>
      <c r="F1588" s="21" t="s">
        <v>69</v>
      </c>
      <c r="G1588" s="21" t="s">
        <v>62</v>
      </c>
      <c r="H1588" s="21" t="s">
        <v>70</v>
      </c>
      <c r="I1588" s="21" t="s">
        <v>71</v>
      </c>
      <c r="J1588" s="22">
        <v>43650</v>
      </c>
      <c r="K1588" s="23">
        <v>0.49135416666666998</v>
      </c>
      <c r="L1588" s="22">
        <v>43650</v>
      </c>
      <c r="M1588" s="23">
        <v>0.49135416666666998</v>
      </c>
      <c r="N1588" s="24">
        <v>20</v>
      </c>
      <c r="O1588" s="21" t="s">
        <v>66</v>
      </c>
      <c r="P1588" s="24">
        <f>TotalMov[[#This Row],[Confirmed activ. 3 (ILE03)]]</f>
        <v>20</v>
      </c>
      <c r="Q1588" s="24">
        <v>20</v>
      </c>
      <c r="R1588" s="21" t="s">
        <v>66</v>
      </c>
      <c r="S1588" s="21" t="s">
        <v>72</v>
      </c>
    </row>
    <row r="1589" spans="1:19" x14ac:dyDescent="0.35">
      <c r="A1589" s="21">
        <v>1537122</v>
      </c>
      <c r="B1589" s="53">
        <v>411590</v>
      </c>
      <c r="C1589" s="21">
        <f>VLOOKUP(TotalMov[[#This Row],[Order]],'Total Mov by SS'!B:C,2,0)</f>
        <v>141</v>
      </c>
      <c r="D1589" s="21" t="s">
        <v>59</v>
      </c>
      <c r="E1589" s="21" t="s">
        <v>75</v>
      </c>
      <c r="F1589" s="21" t="s">
        <v>61</v>
      </c>
      <c r="G1589" s="21" t="s">
        <v>62</v>
      </c>
      <c r="H1589" s="21" t="s">
        <v>63</v>
      </c>
      <c r="I1589" s="21" t="s">
        <v>74</v>
      </c>
      <c r="J1589" s="22">
        <v>43653</v>
      </c>
      <c r="K1589" s="23">
        <v>0.33810185185184999</v>
      </c>
      <c r="L1589" s="22">
        <v>43653</v>
      </c>
      <c r="M1589" s="23">
        <v>0.74765046296296001</v>
      </c>
      <c r="N1589" s="25">
        <v>9.8290000000000006</v>
      </c>
      <c r="O1589" s="21" t="s">
        <v>77</v>
      </c>
      <c r="P1589" s="24">
        <f>TotalMov[[#This Row],[Confirmed activ. 3 (ILE03)]]*60</f>
        <v>589.74</v>
      </c>
      <c r="Q1589" s="24">
        <v>350</v>
      </c>
      <c r="R1589" s="21" t="s">
        <v>66</v>
      </c>
      <c r="S1589" s="21" t="s">
        <v>67</v>
      </c>
    </row>
    <row r="1590" spans="1:19" x14ac:dyDescent="0.35">
      <c r="A1590" s="21">
        <v>1537122</v>
      </c>
      <c r="B1590" s="53">
        <v>411590</v>
      </c>
      <c r="C1590" s="21">
        <f>VLOOKUP(TotalMov[[#This Row],[Order]],'Total Mov by SS'!B:C,2,0)</f>
        <v>141</v>
      </c>
      <c r="D1590" s="21" t="s">
        <v>59</v>
      </c>
      <c r="E1590" s="21" t="s">
        <v>78</v>
      </c>
      <c r="F1590" s="21" t="s">
        <v>61</v>
      </c>
      <c r="G1590" s="21" t="s">
        <v>62</v>
      </c>
      <c r="H1590" s="21" t="s">
        <v>63</v>
      </c>
      <c r="I1590" s="21" t="s">
        <v>76</v>
      </c>
      <c r="J1590" s="22">
        <v>43654</v>
      </c>
      <c r="K1590" s="23">
        <v>0.31234953703703999</v>
      </c>
      <c r="L1590" s="22">
        <v>43657</v>
      </c>
      <c r="M1590" s="23">
        <v>0.51153935185184995</v>
      </c>
      <c r="N1590" s="25">
        <v>36.097999999999999</v>
      </c>
      <c r="O1590" s="21" t="s">
        <v>77</v>
      </c>
      <c r="P1590" s="24">
        <f>TotalMov[[#This Row],[Confirmed activ. 3 (ILE03)]]*60</f>
        <v>2165.88</v>
      </c>
      <c r="Q1590" s="24">
        <v>1020</v>
      </c>
      <c r="R1590" s="21" t="s">
        <v>66</v>
      </c>
      <c r="S1590" s="21" t="s">
        <v>67</v>
      </c>
    </row>
    <row r="1591" spans="1:19" x14ac:dyDescent="0.35">
      <c r="A1591" s="21">
        <v>1537122</v>
      </c>
      <c r="B1591" s="53">
        <v>411590</v>
      </c>
      <c r="C1591" s="21">
        <f>VLOOKUP(TotalMov[[#This Row],[Order]],'Total Mov by SS'!B:C,2,0)</f>
        <v>141</v>
      </c>
      <c r="D1591" s="21" t="s">
        <v>59</v>
      </c>
      <c r="E1591" s="21" t="s">
        <v>80</v>
      </c>
      <c r="F1591" s="21" t="s">
        <v>61</v>
      </c>
      <c r="G1591" s="21" t="s">
        <v>62</v>
      </c>
      <c r="H1591" s="21" t="s">
        <v>63</v>
      </c>
      <c r="I1591" s="21" t="s">
        <v>112</v>
      </c>
      <c r="J1591" s="22">
        <v>43657</v>
      </c>
      <c r="K1591" s="23">
        <v>0.51168981481481002</v>
      </c>
      <c r="L1591" s="22">
        <v>43657</v>
      </c>
      <c r="M1591" s="23">
        <v>0.61461805555556004</v>
      </c>
      <c r="N1591" s="25">
        <v>2.4700000000000002</v>
      </c>
      <c r="O1591" s="21" t="s">
        <v>77</v>
      </c>
      <c r="P1591" s="24">
        <f>TotalMov[[#This Row],[Confirmed activ. 3 (ILE03)]]*60</f>
        <v>148.20000000000002</v>
      </c>
      <c r="Q1591" s="24">
        <v>50</v>
      </c>
      <c r="R1591" s="21" t="s">
        <v>66</v>
      </c>
      <c r="S1591" s="21" t="s">
        <v>67</v>
      </c>
    </row>
    <row r="1592" spans="1:19" x14ac:dyDescent="0.35">
      <c r="A1592" s="21">
        <v>1537122</v>
      </c>
      <c r="B1592" s="53">
        <v>411590</v>
      </c>
      <c r="C1592" s="21">
        <f>VLOOKUP(TotalMov[[#This Row],[Order]],'Total Mov by SS'!B:C,2,0)</f>
        <v>141</v>
      </c>
      <c r="D1592" s="21" t="s">
        <v>59</v>
      </c>
      <c r="E1592" s="21" t="s">
        <v>82</v>
      </c>
      <c r="F1592" s="21" t="s">
        <v>89</v>
      </c>
      <c r="G1592" s="21" t="s">
        <v>90</v>
      </c>
      <c r="H1592" s="21" t="s">
        <v>91</v>
      </c>
      <c r="I1592" s="21" t="s">
        <v>92</v>
      </c>
      <c r="J1592" s="22"/>
      <c r="K1592" s="23">
        <v>0</v>
      </c>
      <c r="L1592" s="22"/>
      <c r="M1592" s="23">
        <v>0</v>
      </c>
      <c r="N1592" s="25">
        <v>0</v>
      </c>
      <c r="O1592" s="21" t="s">
        <v>93</v>
      </c>
      <c r="P1592" s="24"/>
      <c r="Q1592" s="24">
        <v>0</v>
      </c>
      <c r="R1592" s="21" t="s">
        <v>66</v>
      </c>
      <c r="S1592" s="21" t="s">
        <v>94</v>
      </c>
    </row>
    <row r="1593" spans="1:19" x14ac:dyDescent="0.35">
      <c r="A1593" s="21">
        <v>1537122</v>
      </c>
      <c r="B1593" s="53">
        <v>411590</v>
      </c>
      <c r="C1593" s="21">
        <f>VLOOKUP(TotalMov[[#This Row],[Order]],'Total Mov by SS'!B:C,2,0)</f>
        <v>141</v>
      </c>
      <c r="D1593" s="21" t="s">
        <v>59</v>
      </c>
      <c r="E1593" s="21" t="s">
        <v>85</v>
      </c>
      <c r="F1593" s="21" t="s">
        <v>69</v>
      </c>
      <c r="G1593" s="21" t="s">
        <v>62</v>
      </c>
      <c r="H1593" s="21" t="s">
        <v>70</v>
      </c>
      <c r="I1593" s="21" t="s">
        <v>79</v>
      </c>
      <c r="J1593" s="22">
        <v>43657</v>
      </c>
      <c r="K1593" s="23">
        <v>0.63476851851852001</v>
      </c>
      <c r="L1593" s="22">
        <v>43657</v>
      </c>
      <c r="M1593" s="23">
        <v>0.63476851851852001</v>
      </c>
      <c r="N1593" s="24">
        <v>20</v>
      </c>
      <c r="O1593" s="21" t="s">
        <v>66</v>
      </c>
      <c r="P1593" s="24">
        <f>TotalMov[[#This Row],[Confirmed activ. 3 (ILE03)]]</f>
        <v>20</v>
      </c>
      <c r="Q1593" s="24">
        <v>20</v>
      </c>
      <c r="R1593" s="21" t="s">
        <v>66</v>
      </c>
      <c r="S1593" s="21" t="s">
        <v>72</v>
      </c>
    </row>
    <row r="1594" spans="1:19" x14ac:dyDescent="0.35">
      <c r="A1594" s="21">
        <v>1537122</v>
      </c>
      <c r="B1594" s="53">
        <v>411590</v>
      </c>
      <c r="C1594" s="21">
        <f>VLOOKUP(TotalMov[[#This Row],[Order]],'Total Mov by SS'!B:C,2,0)</f>
        <v>141</v>
      </c>
      <c r="D1594" s="21" t="s">
        <v>59</v>
      </c>
      <c r="E1594" s="21" t="s">
        <v>88</v>
      </c>
      <c r="F1594" s="21" t="s">
        <v>69</v>
      </c>
      <c r="G1594" s="21" t="s">
        <v>62</v>
      </c>
      <c r="H1594" s="21" t="s">
        <v>70</v>
      </c>
      <c r="I1594" s="21" t="s">
        <v>81</v>
      </c>
      <c r="J1594" s="22">
        <v>43657</v>
      </c>
      <c r="K1594" s="23">
        <v>0.63489583333333</v>
      </c>
      <c r="L1594" s="22">
        <v>43657</v>
      </c>
      <c r="M1594" s="23">
        <v>0.63489583333333</v>
      </c>
      <c r="N1594" s="24">
        <v>20</v>
      </c>
      <c r="O1594" s="21" t="s">
        <v>66</v>
      </c>
      <c r="P1594" s="24">
        <f>TotalMov[[#This Row],[Confirmed activ. 3 (ILE03)]]</f>
        <v>20</v>
      </c>
      <c r="Q1594" s="24">
        <v>20</v>
      </c>
      <c r="R1594" s="21" t="s">
        <v>66</v>
      </c>
      <c r="S1594" s="21" t="s">
        <v>72</v>
      </c>
    </row>
    <row r="1595" spans="1:19" x14ac:dyDescent="0.35">
      <c r="A1595" s="21">
        <v>1537122</v>
      </c>
      <c r="B1595" s="53">
        <v>411590</v>
      </c>
      <c r="C1595" s="21">
        <f>VLOOKUP(TotalMov[[#This Row],[Order]],'Total Mov by SS'!B:C,2,0)</f>
        <v>141</v>
      </c>
      <c r="D1595" s="21" t="s">
        <v>59</v>
      </c>
      <c r="E1595" s="21" t="s">
        <v>95</v>
      </c>
      <c r="F1595" s="21" t="s">
        <v>83</v>
      </c>
      <c r="G1595" s="21" t="s">
        <v>62</v>
      </c>
      <c r="H1595" s="21" t="s">
        <v>84</v>
      </c>
      <c r="I1595" s="21" t="s">
        <v>84</v>
      </c>
      <c r="J1595" s="22">
        <v>43657</v>
      </c>
      <c r="K1595" s="23">
        <v>0.86033564814815</v>
      </c>
      <c r="L1595" s="22">
        <v>43660</v>
      </c>
      <c r="M1595" s="23">
        <v>0.62280092592592995</v>
      </c>
      <c r="N1595" s="25">
        <v>9.93</v>
      </c>
      <c r="O1595" s="21" t="s">
        <v>77</v>
      </c>
      <c r="P1595" s="24">
        <f>TotalMov[[#This Row],[Confirmed activ. 3 (ILE03)]]*60</f>
        <v>595.79999999999995</v>
      </c>
      <c r="Q1595" s="24">
        <v>450</v>
      </c>
      <c r="R1595" s="21" t="s">
        <v>66</v>
      </c>
      <c r="S1595" s="21" t="s">
        <v>67</v>
      </c>
    </row>
    <row r="1596" spans="1:19" x14ac:dyDescent="0.35">
      <c r="A1596" s="21">
        <v>1537122</v>
      </c>
      <c r="B1596" s="53">
        <v>411590</v>
      </c>
      <c r="C1596" s="21">
        <f>VLOOKUP(TotalMov[[#This Row],[Order]],'Total Mov by SS'!B:C,2,0)</f>
        <v>141</v>
      </c>
      <c r="D1596" s="21" t="s">
        <v>59</v>
      </c>
      <c r="E1596" s="21" t="s">
        <v>97</v>
      </c>
      <c r="F1596" s="21" t="s">
        <v>86</v>
      </c>
      <c r="G1596" s="21" t="s">
        <v>62</v>
      </c>
      <c r="H1596" s="21" t="s">
        <v>87</v>
      </c>
      <c r="I1596" s="21" t="s">
        <v>87</v>
      </c>
      <c r="J1596" s="22">
        <v>43661</v>
      </c>
      <c r="K1596" s="23">
        <v>0.33859953703703999</v>
      </c>
      <c r="L1596" s="22">
        <v>43661</v>
      </c>
      <c r="M1596" s="23">
        <v>0.33859953703703999</v>
      </c>
      <c r="N1596" s="24">
        <v>20</v>
      </c>
      <c r="O1596" s="21" t="s">
        <v>66</v>
      </c>
      <c r="P1596" s="24">
        <f>TotalMov[[#This Row],[Confirmed activ. 3 (ILE03)]]</f>
        <v>20</v>
      </c>
      <c r="Q1596" s="24">
        <v>20</v>
      </c>
      <c r="R1596" s="21" t="s">
        <v>66</v>
      </c>
      <c r="S1596" s="21" t="s">
        <v>72</v>
      </c>
    </row>
    <row r="1597" spans="1:19" x14ac:dyDescent="0.35">
      <c r="A1597" s="21">
        <v>1537122</v>
      </c>
      <c r="B1597" s="53">
        <v>411590</v>
      </c>
      <c r="C1597" s="21">
        <f>VLOOKUP(TotalMov[[#This Row],[Order]],'Total Mov by SS'!B:C,2,0)</f>
        <v>141</v>
      </c>
      <c r="D1597" s="21" t="s">
        <v>59</v>
      </c>
      <c r="E1597" s="21" t="s">
        <v>99</v>
      </c>
      <c r="F1597" s="21" t="s">
        <v>61</v>
      </c>
      <c r="G1597" s="21" t="s">
        <v>62</v>
      </c>
      <c r="H1597" s="21" t="s">
        <v>63</v>
      </c>
      <c r="I1597" s="21" t="s">
        <v>96</v>
      </c>
      <c r="J1597" s="22">
        <v>43664</v>
      </c>
      <c r="K1597" s="23">
        <v>0.37010416666667001</v>
      </c>
      <c r="L1597" s="22">
        <v>43664</v>
      </c>
      <c r="M1597" s="23">
        <v>0.60540509259259001</v>
      </c>
      <c r="N1597" s="25">
        <v>48.4</v>
      </c>
      <c r="O1597" s="21" t="s">
        <v>66</v>
      </c>
      <c r="P1597" s="24">
        <f>TotalMov[[#This Row],[Confirmed activ. 3 (ILE03)]]</f>
        <v>48.4</v>
      </c>
      <c r="Q1597" s="24">
        <v>100</v>
      </c>
      <c r="R1597" s="21" t="s">
        <v>66</v>
      </c>
      <c r="S1597" s="21" t="s">
        <v>67</v>
      </c>
    </row>
    <row r="1598" spans="1:19" x14ac:dyDescent="0.35">
      <c r="A1598" s="21">
        <v>1537122</v>
      </c>
      <c r="B1598" s="53">
        <v>411590</v>
      </c>
      <c r="C1598" s="21">
        <f>VLOOKUP(TotalMov[[#This Row],[Order]],'Total Mov by SS'!B:C,2,0)</f>
        <v>141</v>
      </c>
      <c r="D1598" s="21" t="s">
        <v>59</v>
      </c>
      <c r="E1598" s="21" t="s">
        <v>101</v>
      </c>
      <c r="F1598" s="21" t="s">
        <v>69</v>
      </c>
      <c r="G1598" s="21" t="s">
        <v>62</v>
      </c>
      <c r="H1598" s="21" t="s">
        <v>70</v>
      </c>
      <c r="I1598" s="21" t="s">
        <v>98</v>
      </c>
      <c r="J1598" s="22">
        <v>43669</v>
      </c>
      <c r="K1598" s="23">
        <v>0.41232638888889001</v>
      </c>
      <c r="L1598" s="22">
        <v>43669</v>
      </c>
      <c r="M1598" s="23">
        <v>0.41232638888889001</v>
      </c>
      <c r="N1598" s="24">
        <v>20</v>
      </c>
      <c r="O1598" s="21" t="s">
        <v>66</v>
      </c>
      <c r="P1598" s="24">
        <f>TotalMov[[#This Row],[Confirmed activ. 3 (ILE03)]]</f>
        <v>20</v>
      </c>
      <c r="Q1598" s="24">
        <v>20</v>
      </c>
      <c r="R1598" s="21" t="s">
        <v>66</v>
      </c>
      <c r="S1598" s="21" t="s">
        <v>72</v>
      </c>
    </row>
    <row r="1599" spans="1:19" x14ac:dyDescent="0.35">
      <c r="A1599" s="21">
        <v>1537122</v>
      </c>
      <c r="B1599" s="53">
        <v>411590</v>
      </c>
      <c r="C1599" s="21">
        <f>VLOOKUP(TotalMov[[#This Row],[Order]],'Total Mov by SS'!B:C,2,0)</f>
        <v>141</v>
      </c>
      <c r="D1599" s="21" t="s">
        <v>59</v>
      </c>
      <c r="E1599" s="21" t="s">
        <v>104</v>
      </c>
      <c r="F1599" s="21" t="s">
        <v>69</v>
      </c>
      <c r="G1599" s="21" t="s">
        <v>62</v>
      </c>
      <c r="H1599" s="21" t="s">
        <v>70</v>
      </c>
      <c r="I1599" s="21" t="s">
        <v>100</v>
      </c>
      <c r="J1599" s="22">
        <v>43669</v>
      </c>
      <c r="K1599" s="23">
        <v>0.41244212962963001</v>
      </c>
      <c r="L1599" s="22">
        <v>43669</v>
      </c>
      <c r="M1599" s="23">
        <v>0.41244212962963001</v>
      </c>
      <c r="N1599" s="24">
        <v>30</v>
      </c>
      <c r="O1599" s="21" t="s">
        <v>66</v>
      </c>
      <c r="P1599" s="24">
        <f>TotalMov[[#This Row],[Confirmed activ. 3 (ILE03)]]</f>
        <v>30</v>
      </c>
      <c r="Q1599" s="24">
        <v>30</v>
      </c>
      <c r="R1599" s="21" t="s">
        <v>66</v>
      </c>
      <c r="S1599" s="21" t="s">
        <v>72</v>
      </c>
    </row>
    <row r="1600" spans="1:19" x14ac:dyDescent="0.35">
      <c r="A1600" s="21">
        <v>1537122</v>
      </c>
      <c r="B1600" s="53">
        <v>411590</v>
      </c>
      <c r="C1600" s="21">
        <f>VLOOKUP(TotalMov[[#This Row],[Order]],'Total Mov by SS'!B:C,2,0)</f>
        <v>141</v>
      </c>
      <c r="D1600" s="21" t="s">
        <v>59</v>
      </c>
      <c r="E1600" s="21" t="s">
        <v>113</v>
      </c>
      <c r="F1600" s="21" t="s">
        <v>102</v>
      </c>
      <c r="G1600" s="21" t="s">
        <v>62</v>
      </c>
      <c r="H1600" s="21" t="s">
        <v>100</v>
      </c>
      <c r="I1600" s="21" t="s">
        <v>103</v>
      </c>
      <c r="J1600" s="22">
        <v>43669</v>
      </c>
      <c r="K1600" s="23">
        <v>0.41253472222221998</v>
      </c>
      <c r="L1600" s="22">
        <v>43669</v>
      </c>
      <c r="M1600" s="23">
        <v>0.41253472222221998</v>
      </c>
      <c r="N1600" s="24">
        <v>30</v>
      </c>
      <c r="O1600" s="21" t="s">
        <v>66</v>
      </c>
      <c r="P1600" s="24">
        <f>TotalMov[[#This Row],[Confirmed activ. 3 (ILE03)]]</f>
        <v>30</v>
      </c>
      <c r="Q1600" s="24">
        <v>30</v>
      </c>
      <c r="R1600" s="21" t="s">
        <v>66</v>
      </c>
      <c r="S1600" s="21" t="s">
        <v>72</v>
      </c>
    </row>
    <row r="1601" spans="1:19" x14ac:dyDescent="0.35">
      <c r="A1601" s="21">
        <v>1537122</v>
      </c>
      <c r="B1601" s="53">
        <v>411590</v>
      </c>
      <c r="C1601" s="21">
        <f>VLOOKUP(TotalMov[[#This Row],[Order]],'Total Mov by SS'!B:C,2,0)</f>
        <v>141</v>
      </c>
      <c r="D1601" s="21" t="s">
        <v>59</v>
      </c>
      <c r="E1601" s="21" t="s">
        <v>114</v>
      </c>
      <c r="F1601" s="21" t="s">
        <v>102</v>
      </c>
      <c r="G1601" s="21" t="s">
        <v>105</v>
      </c>
      <c r="H1601" s="21" t="s">
        <v>100</v>
      </c>
      <c r="I1601" s="21" t="s">
        <v>106</v>
      </c>
      <c r="J1601" s="22">
        <v>43669</v>
      </c>
      <c r="K1601" s="23">
        <v>0.47521990740740999</v>
      </c>
      <c r="L1601" s="22">
        <v>43669</v>
      </c>
      <c r="M1601" s="23">
        <v>0.47521990740740999</v>
      </c>
      <c r="N1601" s="24">
        <v>45</v>
      </c>
      <c r="O1601" s="21" t="s">
        <v>66</v>
      </c>
      <c r="P1601" s="24">
        <f>TotalMov[[#This Row],[Confirmed activ. 3 (ILE03)]]</f>
        <v>45</v>
      </c>
      <c r="Q1601" s="24">
        <v>45</v>
      </c>
      <c r="R1601" s="21" t="s">
        <v>66</v>
      </c>
      <c r="S1601" s="21" t="s">
        <v>72</v>
      </c>
    </row>
    <row r="1602" spans="1:19" x14ac:dyDescent="0.35">
      <c r="A1602" s="21">
        <v>1537122</v>
      </c>
      <c r="B1602" s="53">
        <v>411590</v>
      </c>
      <c r="C1602" s="21">
        <f>VLOOKUP(TotalMov[[#This Row],[Order]],'Total Mov by SS'!B:C,2,0)</f>
        <v>141</v>
      </c>
      <c r="D1602" s="21" t="s">
        <v>107</v>
      </c>
      <c r="E1602" s="21" t="s">
        <v>60</v>
      </c>
      <c r="F1602" s="21" t="s">
        <v>61</v>
      </c>
      <c r="G1602" s="21" t="s">
        <v>90</v>
      </c>
      <c r="H1602" s="21" t="s">
        <v>63</v>
      </c>
      <c r="I1602" s="21" t="s">
        <v>108</v>
      </c>
      <c r="J1602" s="22">
        <v>43664</v>
      </c>
      <c r="K1602" s="23">
        <v>0.37724537037036998</v>
      </c>
      <c r="L1602" s="22">
        <v>43664</v>
      </c>
      <c r="M1602" s="23">
        <v>0.64618055555555998</v>
      </c>
      <c r="N1602" s="25">
        <v>6.4539999999999997</v>
      </c>
      <c r="O1602" s="21" t="s">
        <v>77</v>
      </c>
      <c r="P1602" s="24">
        <f>TotalMov[[#This Row],[Confirmed activ. 3 (ILE03)]]*60</f>
        <v>387.24</v>
      </c>
      <c r="Q1602" s="24">
        <v>1</v>
      </c>
      <c r="R1602" s="21" t="s">
        <v>66</v>
      </c>
      <c r="S1602" s="21" t="s">
        <v>67</v>
      </c>
    </row>
    <row r="1603" spans="1:19" x14ac:dyDescent="0.35">
      <c r="A1603" s="21">
        <v>1537122</v>
      </c>
      <c r="B1603" s="53">
        <v>411590</v>
      </c>
      <c r="C1603" s="21">
        <f>VLOOKUP(TotalMov[[#This Row],[Order]],'Total Mov by SS'!B:C,2,0)</f>
        <v>141</v>
      </c>
      <c r="D1603" s="21" t="s">
        <v>109</v>
      </c>
      <c r="E1603" s="21" t="s">
        <v>95</v>
      </c>
      <c r="F1603" s="21" t="s">
        <v>83</v>
      </c>
      <c r="G1603" s="21" t="s">
        <v>90</v>
      </c>
      <c r="H1603" s="21" t="s">
        <v>84</v>
      </c>
      <c r="I1603" s="21" t="s">
        <v>110</v>
      </c>
      <c r="J1603" s="22"/>
      <c r="K1603" s="23">
        <v>0</v>
      </c>
      <c r="L1603" s="22"/>
      <c r="M1603" s="23">
        <v>0</v>
      </c>
      <c r="N1603" s="25">
        <v>0</v>
      </c>
      <c r="O1603" s="21" t="s">
        <v>93</v>
      </c>
      <c r="P1603" s="24"/>
      <c r="Q1603" s="24">
        <v>5</v>
      </c>
      <c r="R1603" s="21" t="s">
        <v>66</v>
      </c>
      <c r="S1603" s="21" t="s">
        <v>94</v>
      </c>
    </row>
    <row r="1604" spans="1:19" x14ac:dyDescent="0.35">
      <c r="A1604" s="21">
        <v>1537123</v>
      </c>
      <c r="B1604" s="53">
        <v>411590</v>
      </c>
      <c r="C1604" s="21">
        <f>VLOOKUP(TotalMov[[#This Row],[Order]],'Total Mov by SS'!B:C,2,0)</f>
        <v>141</v>
      </c>
      <c r="D1604" s="21" t="s">
        <v>59</v>
      </c>
      <c r="E1604" s="21" t="s">
        <v>60</v>
      </c>
      <c r="F1604" s="21" t="s">
        <v>83</v>
      </c>
      <c r="G1604" s="21" t="s">
        <v>62</v>
      </c>
      <c r="H1604" s="21" t="s">
        <v>84</v>
      </c>
      <c r="I1604" s="21" t="s">
        <v>111</v>
      </c>
      <c r="J1604" s="22">
        <v>43653</v>
      </c>
      <c r="K1604" s="23">
        <v>0.44579861111111002</v>
      </c>
      <c r="L1604" s="22">
        <v>43653</v>
      </c>
      <c r="M1604" s="23">
        <v>0.46493055555556001</v>
      </c>
      <c r="N1604" s="25">
        <v>25.9</v>
      </c>
      <c r="O1604" s="21" t="s">
        <v>66</v>
      </c>
      <c r="P1604" s="24">
        <f>TotalMov[[#This Row],[Confirmed activ. 3 (ILE03)]]</f>
        <v>25.9</v>
      </c>
      <c r="Q1604" s="24">
        <v>40</v>
      </c>
      <c r="R1604" s="21" t="s">
        <v>66</v>
      </c>
      <c r="S1604" s="21" t="s">
        <v>67</v>
      </c>
    </row>
    <row r="1605" spans="1:19" x14ac:dyDescent="0.35">
      <c r="A1605" s="21">
        <v>1537123</v>
      </c>
      <c r="B1605" s="53">
        <v>411590</v>
      </c>
      <c r="C1605" s="21">
        <f>VLOOKUP(TotalMov[[#This Row],[Order]],'Total Mov by SS'!B:C,2,0)</f>
        <v>141</v>
      </c>
      <c r="D1605" s="21" t="s">
        <v>59</v>
      </c>
      <c r="E1605" s="21" t="s">
        <v>68</v>
      </c>
      <c r="F1605" s="21" t="s">
        <v>61</v>
      </c>
      <c r="G1605" s="21" t="s">
        <v>62</v>
      </c>
      <c r="H1605" s="21" t="s">
        <v>63</v>
      </c>
      <c r="I1605" s="21" t="s">
        <v>64</v>
      </c>
      <c r="J1605" s="22">
        <v>43653</v>
      </c>
      <c r="K1605" s="23">
        <v>0.46589120370370002</v>
      </c>
      <c r="L1605" s="22">
        <v>43653</v>
      </c>
      <c r="M1605" s="23">
        <v>0.47571759259259</v>
      </c>
      <c r="N1605" s="25">
        <v>14.15</v>
      </c>
      <c r="O1605" s="21" t="s">
        <v>66</v>
      </c>
      <c r="P1605" s="24">
        <f>TotalMov[[#This Row],[Confirmed activ. 3 (ILE03)]]</f>
        <v>14.15</v>
      </c>
      <c r="Q1605" s="24">
        <v>15</v>
      </c>
      <c r="R1605" s="21" t="s">
        <v>66</v>
      </c>
      <c r="S1605" s="21" t="s">
        <v>67</v>
      </c>
    </row>
    <row r="1606" spans="1:19" x14ac:dyDescent="0.35">
      <c r="A1606" s="21">
        <v>1537123</v>
      </c>
      <c r="B1606" s="53">
        <v>411590</v>
      </c>
      <c r="C1606" s="21">
        <f>VLOOKUP(TotalMov[[#This Row],[Order]],'Total Mov by SS'!B:C,2,0)</f>
        <v>141</v>
      </c>
      <c r="D1606" s="21" t="s">
        <v>59</v>
      </c>
      <c r="E1606" s="21" t="s">
        <v>73</v>
      </c>
      <c r="F1606" s="21" t="s">
        <v>69</v>
      </c>
      <c r="G1606" s="21" t="s">
        <v>62</v>
      </c>
      <c r="H1606" s="21" t="s">
        <v>70</v>
      </c>
      <c r="I1606" s="21" t="s">
        <v>71</v>
      </c>
      <c r="J1606" s="22">
        <v>43653</v>
      </c>
      <c r="K1606" s="23">
        <v>0.51086805555556003</v>
      </c>
      <c r="L1606" s="22">
        <v>43653</v>
      </c>
      <c r="M1606" s="23">
        <v>0.51086805555556003</v>
      </c>
      <c r="N1606" s="24">
        <v>20</v>
      </c>
      <c r="O1606" s="21" t="s">
        <v>66</v>
      </c>
      <c r="P1606" s="24">
        <f>TotalMov[[#This Row],[Confirmed activ. 3 (ILE03)]]</f>
        <v>20</v>
      </c>
      <c r="Q1606" s="24">
        <v>20</v>
      </c>
      <c r="R1606" s="21" t="s">
        <v>66</v>
      </c>
      <c r="S1606" s="21" t="s">
        <v>72</v>
      </c>
    </row>
    <row r="1607" spans="1:19" x14ac:dyDescent="0.35">
      <c r="A1607" s="21">
        <v>1537123</v>
      </c>
      <c r="B1607" s="53">
        <v>411590</v>
      </c>
      <c r="C1607" s="21">
        <f>VLOOKUP(TotalMov[[#This Row],[Order]],'Total Mov by SS'!B:C,2,0)</f>
        <v>141</v>
      </c>
      <c r="D1607" s="21" t="s">
        <v>59</v>
      </c>
      <c r="E1607" s="21" t="s">
        <v>75</v>
      </c>
      <c r="F1607" s="21" t="s">
        <v>61</v>
      </c>
      <c r="G1607" s="21" t="s">
        <v>62</v>
      </c>
      <c r="H1607" s="21" t="s">
        <v>63</v>
      </c>
      <c r="I1607" s="21" t="s">
        <v>74</v>
      </c>
      <c r="J1607" s="22">
        <v>43653</v>
      </c>
      <c r="K1607" s="23">
        <v>0.57491898148148002</v>
      </c>
      <c r="L1607" s="22">
        <v>43653</v>
      </c>
      <c r="M1607" s="23">
        <v>0.74561342592593005</v>
      </c>
      <c r="N1607" s="25">
        <v>4.0970000000000004</v>
      </c>
      <c r="O1607" s="21" t="s">
        <v>77</v>
      </c>
      <c r="P1607" s="24">
        <f>TotalMov[[#This Row],[Confirmed activ. 3 (ILE03)]]*60</f>
        <v>245.82000000000002</v>
      </c>
      <c r="Q1607" s="24">
        <v>350</v>
      </c>
      <c r="R1607" s="21" t="s">
        <v>66</v>
      </c>
      <c r="S1607" s="21" t="s">
        <v>67</v>
      </c>
    </row>
    <row r="1608" spans="1:19" x14ac:dyDescent="0.35">
      <c r="A1608" s="21">
        <v>1537123</v>
      </c>
      <c r="B1608" s="53">
        <v>411590</v>
      </c>
      <c r="C1608" s="21">
        <f>VLOOKUP(TotalMov[[#This Row],[Order]],'Total Mov by SS'!B:C,2,0)</f>
        <v>141</v>
      </c>
      <c r="D1608" s="21" t="s">
        <v>59</v>
      </c>
      <c r="E1608" s="21" t="s">
        <v>78</v>
      </c>
      <c r="F1608" s="21" t="s">
        <v>61</v>
      </c>
      <c r="G1608" s="21" t="s">
        <v>62</v>
      </c>
      <c r="H1608" s="21" t="s">
        <v>63</v>
      </c>
      <c r="I1608" s="21" t="s">
        <v>76</v>
      </c>
      <c r="J1608" s="22">
        <v>43654</v>
      </c>
      <c r="K1608" s="23">
        <v>0.34973379629630003</v>
      </c>
      <c r="L1608" s="22">
        <v>43656</v>
      </c>
      <c r="M1608" s="23">
        <v>0.74310185185184996</v>
      </c>
      <c r="N1608" s="25">
        <v>30.207000000000001</v>
      </c>
      <c r="O1608" s="21" t="s">
        <v>77</v>
      </c>
      <c r="P1608" s="24">
        <f>TotalMov[[#This Row],[Confirmed activ. 3 (ILE03)]]*60</f>
        <v>1812.42</v>
      </c>
      <c r="Q1608" s="24">
        <v>1020</v>
      </c>
      <c r="R1608" s="21" t="s">
        <v>66</v>
      </c>
      <c r="S1608" s="21" t="s">
        <v>67</v>
      </c>
    </row>
    <row r="1609" spans="1:19" x14ac:dyDescent="0.35">
      <c r="A1609" s="21">
        <v>1537123</v>
      </c>
      <c r="B1609" s="53">
        <v>411590</v>
      </c>
      <c r="C1609" s="21">
        <f>VLOOKUP(TotalMov[[#This Row],[Order]],'Total Mov by SS'!B:C,2,0)</f>
        <v>141</v>
      </c>
      <c r="D1609" s="21" t="s">
        <v>59</v>
      </c>
      <c r="E1609" s="21" t="s">
        <v>80</v>
      </c>
      <c r="F1609" s="21" t="s">
        <v>61</v>
      </c>
      <c r="G1609" s="21" t="s">
        <v>62</v>
      </c>
      <c r="H1609" s="21" t="s">
        <v>63</v>
      </c>
      <c r="I1609" s="21" t="s">
        <v>112</v>
      </c>
      <c r="J1609" s="22">
        <v>43657</v>
      </c>
      <c r="K1609" s="23">
        <v>0.31275462962963002</v>
      </c>
      <c r="L1609" s="22">
        <v>43657</v>
      </c>
      <c r="M1609" s="23">
        <v>0.61319444444444005</v>
      </c>
      <c r="N1609" s="25">
        <v>7.2110000000000003</v>
      </c>
      <c r="O1609" s="21" t="s">
        <v>77</v>
      </c>
      <c r="P1609" s="24">
        <f>TotalMov[[#This Row],[Confirmed activ. 3 (ILE03)]]*60</f>
        <v>432.66</v>
      </c>
      <c r="Q1609" s="24">
        <v>50</v>
      </c>
      <c r="R1609" s="21" t="s">
        <v>66</v>
      </c>
      <c r="S1609" s="21" t="s">
        <v>67</v>
      </c>
    </row>
    <row r="1610" spans="1:19" x14ac:dyDescent="0.35">
      <c r="A1610" s="21">
        <v>1537123</v>
      </c>
      <c r="B1610" s="53">
        <v>411590</v>
      </c>
      <c r="C1610" s="21">
        <f>VLOOKUP(TotalMov[[#This Row],[Order]],'Total Mov by SS'!B:C,2,0)</f>
        <v>141</v>
      </c>
      <c r="D1610" s="21" t="s">
        <v>59</v>
      </c>
      <c r="E1610" s="21" t="s">
        <v>82</v>
      </c>
      <c r="F1610" s="21" t="s">
        <v>89</v>
      </c>
      <c r="G1610" s="21" t="s">
        <v>90</v>
      </c>
      <c r="H1610" s="21" t="s">
        <v>91</v>
      </c>
      <c r="I1610" s="21" t="s">
        <v>92</v>
      </c>
      <c r="J1610" s="22"/>
      <c r="K1610" s="23">
        <v>0</v>
      </c>
      <c r="L1610" s="22"/>
      <c r="M1610" s="23">
        <v>0</v>
      </c>
      <c r="N1610" s="25">
        <v>0</v>
      </c>
      <c r="O1610" s="21" t="s">
        <v>93</v>
      </c>
      <c r="P1610" s="24"/>
      <c r="Q1610" s="24">
        <v>0</v>
      </c>
      <c r="R1610" s="21" t="s">
        <v>66</v>
      </c>
      <c r="S1610" s="21" t="s">
        <v>94</v>
      </c>
    </row>
    <row r="1611" spans="1:19" x14ac:dyDescent="0.35">
      <c r="A1611" s="21">
        <v>1537123</v>
      </c>
      <c r="B1611" s="53">
        <v>411590</v>
      </c>
      <c r="C1611" s="21">
        <f>VLOOKUP(TotalMov[[#This Row],[Order]],'Total Mov by SS'!B:C,2,0)</f>
        <v>141</v>
      </c>
      <c r="D1611" s="21" t="s">
        <v>59</v>
      </c>
      <c r="E1611" s="21" t="s">
        <v>85</v>
      </c>
      <c r="F1611" s="21" t="s">
        <v>69</v>
      </c>
      <c r="G1611" s="21" t="s">
        <v>62</v>
      </c>
      <c r="H1611" s="21" t="s">
        <v>70</v>
      </c>
      <c r="I1611" s="21" t="s">
        <v>79</v>
      </c>
      <c r="J1611" s="22">
        <v>43657</v>
      </c>
      <c r="K1611" s="23">
        <v>0.63535879629629999</v>
      </c>
      <c r="L1611" s="22">
        <v>43657</v>
      </c>
      <c r="M1611" s="23">
        <v>0.63535879629629999</v>
      </c>
      <c r="N1611" s="24">
        <v>20</v>
      </c>
      <c r="O1611" s="21" t="s">
        <v>66</v>
      </c>
      <c r="P1611" s="24">
        <f>TotalMov[[#This Row],[Confirmed activ. 3 (ILE03)]]</f>
        <v>20</v>
      </c>
      <c r="Q1611" s="24">
        <v>20</v>
      </c>
      <c r="R1611" s="21" t="s">
        <v>66</v>
      </c>
      <c r="S1611" s="21" t="s">
        <v>72</v>
      </c>
    </row>
    <row r="1612" spans="1:19" x14ac:dyDescent="0.35">
      <c r="A1612" s="21">
        <v>1537123</v>
      </c>
      <c r="B1612" s="53">
        <v>411590</v>
      </c>
      <c r="C1612" s="21">
        <f>VLOOKUP(TotalMov[[#This Row],[Order]],'Total Mov by SS'!B:C,2,0)</f>
        <v>141</v>
      </c>
      <c r="D1612" s="21" t="s">
        <v>59</v>
      </c>
      <c r="E1612" s="21" t="s">
        <v>88</v>
      </c>
      <c r="F1612" s="21" t="s">
        <v>69</v>
      </c>
      <c r="G1612" s="21" t="s">
        <v>62</v>
      </c>
      <c r="H1612" s="21" t="s">
        <v>70</v>
      </c>
      <c r="I1612" s="21" t="s">
        <v>81</v>
      </c>
      <c r="J1612" s="22">
        <v>43657</v>
      </c>
      <c r="K1612" s="23">
        <v>0.63554398148147995</v>
      </c>
      <c r="L1612" s="22">
        <v>43657</v>
      </c>
      <c r="M1612" s="23">
        <v>0.63554398148147995</v>
      </c>
      <c r="N1612" s="24">
        <v>20</v>
      </c>
      <c r="O1612" s="21" t="s">
        <v>66</v>
      </c>
      <c r="P1612" s="24">
        <f>TotalMov[[#This Row],[Confirmed activ. 3 (ILE03)]]</f>
        <v>20</v>
      </c>
      <c r="Q1612" s="24">
        <v>20</v>
      </c>
      <c r="R1612" s="21" t="s">
        <v>66</v>
      </c>
      <c r="S1612" s="21" t="s">
        <v>72</v>
      </c>
    </row>
    <row r="1613" spans="1:19" x14ac:dyDescent="0.35">
      <c r="A1613" s="21">
        <v>1537123</v>
      </c>
      <c r="B1613" s="53">
        <v>411590</v>
      </c>
      <c r="C1613" s="21">
        <f>VLOOKUP(TotalMov[[#This Row],[Order]],'Total Mov by SS'!B:C,2,0)</f>
        <v>141</v>
      </c>
      <c r="D1613" s="21" t="s">
        <v>59</v>
      </c>
      <c r="E1613" s="21" t="s">
        <v>95</v>
      </c>
      <c r="F1613" s="21" t="s">
        <v>83</v>
      </c>
      <c r="G1613" s="21" t="s">
        <v>62</v>
      </c>
      <c r="H1613" s="21" t="s">
        <v>84</v>
      </c>
      <c r="I1613" s="21" t="s">
        <v>84</v>
      </c>
      <c r="J1613" s="22">
        <v>43657</v>
      </c>
      <c r="K1613" s="23">
        <v>0.64670138888888995</v>
      </c>
      <c r="L1613" s="22">
        <v>43657</v>
      </c>
      <c r="M1613" s="23">
        <v>0.86555555555555996</v>
      </c>
      <c r="N1613" s="25">
        <v>301.12</v>
      </c>
      <c r="O1613" s="21" t="s">
        <v>66</v>
      </c>
      <c r="P1613" s="24">
        <f>TotalMov[[#This Row],[Confirmed activ. 3 (ILE03)]]</f>
        <v>301.12</v>
      </c>
      <c r="Q1613" s="24">
        <v>450</v>
      </c>
      <c r="R1613" s="21" t="s">
        <v>66</v>
      </c>
      <c r="S1613" s="21" t="s">
        <v>67</v>
      </c>
    </row>
    <row r="1614" spans="1:19" x14ac:dyDescent="0.35">
      <c r="A1614" s="21">
        <v>1537123</v>
      </c>
      <c r="B1614" s="53">
        <v>411590</v>
      </c>
      <c r="C1614" s="21">
        <f>VLOOKUP(TotalMov[[#This Row],[Order]],'Total Mov by SS'!B:C,2,0)</f>
        <v>141</v>
      </c>
      <c r="D1614" s="21" t="s">
        <v>59</v>
      </c>
      <c r="E1614" s="21" t="s">
        <v>97</v>
      </c>
      <c r="F1614" s="21" t="s">
        <v>86</v>
      </c>
      <c r="G1614" s="21" t="s">
        <v>62</v>
      </c>
      <c r="H1614" s="21" t="s">
        <v>87</v>
      </c>
      <c r="I1614" s="21" t="s">
        <v>87</v>
      </c>
      <c r="J1614" s="22">
        <v>43661</v>
      </c>
      <c r="K1614" s="23">
        <v>0.33872685185184997</v>
      </c>
      <c r="L1614" s="22">
        <v>43661</v>
      </c>
      <c r="M1614" s="23">
        <v>0.33872685185184997</v>
      </c>
      <c r="N1614" s="24">
        <v>20</v>
      </c>
      <c r="O1614" s="21" t="s">
        <v>66</v>
      </c>
      <c r="P1614" s="24">
        <f>TotalMov[[#This Row],[Confirmed activ. 3 (ILE03)]]</f>
        <v>20</v>
      </c>
      <c r="Q1614" s="24">
        <v>20</v>
      </c>
      <c r="R1614" s="21" t="s">
        <v>66</v>
      </c>
      <c r="S1614" s="21" t="s">
        <v>72</v>
      </c>
    </row>
    <row r="1615" spans="1:19" x14ac:dyDescent="0.35">
      <c r="A1615" s="21">
        <v>1537123</v>
      </c>
      <c r="B1615" s="53">
        <v>411590</v>
      </c>
      <c r="C1615" s="21">
        <f>VLOOKUP(TotalMov[[#This Row],[Order]],'Total Mov by SS'!B:C,2,0)</f>
        <v>141</v>
      </c>
      <c r="D1615" s="21" t="s">
        <v>59</v>
      </c>
      <c r="E1615" s="21" t="s">
        <v>99</v>
      </c>
      <c r="F1615" s="21" t="s">
        <v>61</v>
      </c>
      <c r="G1615" s="21" t="s">
        <v>62</v>
      </c>
      <c r="H1615" s="21" t="s">
        <v>63</v>
      </c>
      <c r="I1615" s="21" t="s">
        <v>96</v>
      </c>
      <c r="J1615" s="22">
        <v>43668</v>
      </c>
      <c r="K1615" s="23">
        <v>0.36402777777778</v>
      </c>
      <c r="L1615" s="22">
        <v>43668</v>
      </c>
      <c r="M1615" s="23">
        <v>0.50378472222222004</v>
      </c>
      <c r="N1615" s="25">
        <v>55.216000000000001</v>
      </c>
      <c r="O1615" s="21" t="s">
        <v>66</v>
      </c>
      <c r="P1615" s="24">
        <f>TotalMov[[#This Row],[Confirmed activ. 3 (ILE03)]]</f>
        <v>55.216000000000001</v>
      </c>
      <c r="Q1615" s="24">
        <v>100</v>
      </c>
      <c r="R1615" s="21" t="s">
        <v>66</v>
      </c>
      <c r="S1615" s="21" t="s">
        <v>67</v>
      </c>
    </row>
    <row r="1616" spans="1:19" x14ac:dyDescent="0.35">
      <c r="A1616" s="21">
        <v>1537123</v>
      </c>
      <c r="B1616" s="53">
        <v>411590</v>
      </c>
      <c r="C1616" s="21">
        <f>VLOOKUP(TotalMov[[#This Row],[Order]],'Total Mov by SS'!B:C,2,0)</f>
        <v>141</v>
      </c>
      <c r="D1616" s="21" t="s">
        <v>59</v>
      </c>
      <c r="E1616" s="21" t="s">
        <v>101</v>
      </c>
      <c r="F1616" s="21" t="s">
        <v>69</v>
      </c>
      <c r="G1616" s="21" t="s">
        <v>62</v>
      </c>
      <c r="H1616" s="21" t="s">
        <v>70</v>
      </c>
      <c r="I1616" s="21" t="s">
        <v>98</v>
      </c>
      <c r="J1616" s="22">
        <v>43669</v>
      </c>
      <c r="K1616" s="23">
        <v>0.41263888888889</v>
      </c>
      <c r="L1616" s="22">
        <v>43669</v>
      </c>
      <c r="M1616" s="23">
        <v>0.41263888888889</v>
      </c>
      <c r="N1616" s="24">
        <v>20</v>
      </c>
      <c r="O1616" s="21" t="s">
        <v>66</v>
      </c>
      <c r="P1616" s="24">
        <f>TotalMov[[#This Row],[Confirmed activ. 3 (ILE03)]]</f>
        <v>20</v>
      </c>
      <c r="Q1616" s="24">
        <v>20</v>
      </c>
      <c r="R1616" s="21" t="s">
        <v>66</v>
      </c>
      <c r="S1616" s="21" t="s">
        <v>72</v>
      </c>
    </row>
    <row r="1617" spans="1:19" x14ac:dyDescent="0.35">
      <c r="A1617" s="21">
        <v>1537123</v>
      </c>
      <c r="B1617" s="53">
        <v>411590</v>
      </c>
      <c r="C1617" s="21">
        <f>VLOOKUP(TotalMov[[#This Row],[Order]],'Total Mov by SS'!B:C,2,0)</f>
        <v>141</v>
      </c>
      <c r="D1617" s="21" t="s">
        <v>59</v>
      </c>
      <c r="E1617" s="21" t="s">
        <v>104</v>
      </c>
      <c r="F1617" s="21" t="s">
        <v>69</v>
      </c>
      <c r="G1617" s="21" t="s">
        <v>62</v>
      </c>
      <c r="H1617" s="21" t="s">
        <v>70</v>
      </c>
      <c r="I1617" s="21" t="s">
        <v>100</v>
      </c>
      <c r="J1617" s="22">
        <v>43669</v>
      </c>
      <c r="K1617" s="23">
        <v>0.41271990740740999</v>
      </c>
      <c r="L1617" s="22">
        <v>43669</v>
      </c>
      <c r="M1617" s="23">
        <v>0.41271990740740999</v>
      </c>
      <c r="N1617" s="24">
        <v>30</v>
      </c>
      <c r="O1617" s="21" t="s">
        <v>66</v>
      </c>
      <c r="P1617" s="24">
        <f>TotalMov[[#This Row],[Confirmed activ. 3 (ILE03)]]</f>
        <v>30</v>
      </c>
      <c r="Q1617" s="24">
        <v>30</v>
      </c>
      <c r="R1617" s="21" t="s">
        <v>66</v>
      </c>
      <c r="S1617" s="21" t="s">
        <v>72</v>
      </c>
    </row>
    <row r="1618" spans="1:19" x14ac:dyDescent="0.35">
      <c r="A1618" s="21">
        <v>1537123</v>
      </c>
      <c r="B1618" s="53">
        <v>411590</v>
      </c>
      <c r="C1618" s="21">
        <f>VLOOKUP(TotalMov[[#This Row],[Order]],'Total Mov by SS'!B:C,2,0)</f>
        <v>141</v>
      </c>
      <c r="D1618" s="21" t="s">
        <v>59</v>
      </c>
      <c r="E1618" s="21" t="s">
        <v>113</v>
      </c>
      <c r="F1618" s="21" t="s">
        <v>102</v>
      </c>
      <c r="G1618" s="21" t="s">
        <v>62</v>
      </c>
      <c r="H1618" s="21" t="s">
        <v>100</v>
      </c>
      <c r="I1618" s="21" t="s">
        <v>103</v>
      </c>
      <c r="J1618" s="22">
        <v>43669</v>
      </c>
      <c r="K1618" s="23">
        <v>0.41280092592592998</v>
      </c>
      <c r="L1618" s="22">
        <v>43669</v>
      </c>
      <c r="M1618" s="23">
        <v>0.41280092592592998</v>
      </c>
      <c r="N1618" s="24">
        <v>30</v>
      </c>
      <c r="O1618" s="21" t="s">
        <v>66</v>
      </c>
      <c r="P1618" s="24">
        <f>TotalMov[[#This Row],[Confirmed activ. 3 (ILE03)]]</f>
        <v>30</v>
      </c>
      <c r="Q1618" s="24">
        <v>30</v>
      </c>
      <c r="R1618" s="21" t="s">
        <v>66</v>
      </c>
      <c r="S1618" s="21" t="s">
        <v>72</v>
      </c>
    </row>
    <row r="1619" spans="1:19" x14ac:dyDescent="0.35">
      <c r="A1619" s="21">
        <v>1537123</v>
      </c>
      <c r="B1619" s="53">
        <v>411590</v>
      </c>
      <c r="C1619" s="21">
        <f>VLOOKUP(TotalMov[[#This Row],[Order]],'Total Mov by SS'!B:C,2,0)</f>
        <v>141</v>
      </c>
      <c r="D1619" s="21" t="s">
        <v>59</v>
      </c>
      <c r="E1619" s="21" t="s">
        <v>114</v>
      </c>
      <c r="F1619" s="21" t="s">
        <v>102</v>
      </c>
      <c r="G1619" s="21" t="s">
        <v>105</v>
      </c>
      <c r="H1619" s="21" t="s">
        <v>100</v>
      </c>
      <c r="I1619" s="21" t="s">
        <v>106</v>
      </c>
      <c r="J1619" s="22">
        <v>43669</v>
      </c>
      <c r="K1619" s="23">
        <v>0.47538194444443999</v>
      </c>
      <c r="L1619" s="22">
        <v>43669</v>
      </c>
      <c r="M1619" s="23">
        <v>0.47538194444443999</v>
      </c>
      <c r="N1619" s="24">
        <v>45</v>
      </c>
      <c r="O1619" s="21" t="s">
        <v>66</v>
      </c>
      <c r="P1619" s="24">
        <f>TotalMov[[#This Row],[Confirmed activ. 3 (ILE03)]]</f>
        <v>45</v>
      </c>
      <c r="Q1619" s="24">
        <v>45</v>
      </c>
      <c r="R1619" s="21" t="s">
        <v>66</v>
      </c>
      <c r="S1619" s="21" t="s">
        <v>72</v>
      </c>
    </row>
    <row r="1620" spans="1:19" x14ac:dyDescent="0.35">
      <c r="A1620" s="21">
        <v>1537123</v>
      </c>
      <c r="B1620" s="53">
        <v>411590</v>
      </c>
      <c r="C1620" s="21">
        <f>VLOOKUP(TotalMov[[#This Row],[Order]],'Total Mov by SS'!B:C,2,0)</f>
        <v>141</v>
      </c>
      <c r="D1620" s="21" t="s">
        <v>107</v>
      </c>
      <c r="E1620" s="21" t="s">
        <v>60</v>
      </c>
      <c r="F1620" s="21" t="s">
        <v>61</v>
      </c>
      <c r="G1620" s="21" t="s">
        <v>90</v>
      </c>
      <c r="H1620" s="21" t="s">
        <v>63</v>
      </c>
      <c r="I1620" s="21" t="s">
        <v>108</v>
      </c>
      <c r="J1620" s="22"/>
      <c r="K1620" s="23">
        <v>0</v>
      </c>
      <c r="L1620" s="22"/>
      <c r="M1620" s="23">
        <v>0</v>
      </c>
      <c r="N1620" s="25">
        <v>0</v>
      </c>
      <c r="O1620" s="21" t="s">
        <v>93</v>
      </c>
      <c r="P1620" s="24"/>
      <c r="Q1620" s="24">
        <v>1</v>
      </c>
      <c r="R1620" s="21" t="s">
        <v>66</v>
      </c>
      <c r="S1620" s="21" t="s">
        <v>94</v>
      </c>
    </row>
    <row r="1621" spans="1:19" x14ac:dyDescent="0.35">
      <c r="A1621" s="21">
        <v>1537123</v>
      </c>
      <c r="B1621" s="53">
        <v>411590</v>
      </c>
      <c r="C1621" s="21">
        <f>VLOOKUP(TotalMov[[#This Row],[Order]],'Total Mov by SS'!B:C,2,0)</f>
        <v>141</v>
      </c>
      <c r="D1621" s="21" t="s">
        <v>109</v>
      </c>
      <c r="E1621" s="21" t="s">
        <v>95</v>
      </c>
      <c r="F1621" s="21" t="s">
        <v>83</v>
      </c>
      <c r="G1621" s="21" t="s">
        <v>90</v>
      </c>
      <c r="H1621" s="21" t="s">
        <v>84</v>
      </c>
      <c r="I1621" s="21" t="s">
        <v>110</v>
      </c>
      <c r="J1621" s="22"/>
      <c r="K1621" s="23">
        <v>0</v>
      </c>
      <c r="L1621" s="22"/>
      <c r="M1621" s="23">
        <v>0</v>
      </c>
      <c r="N1621" s="25">
        <v>0</v>
      </c>
      <c r="O1621" s="21" t="s">
        <v>93</v>
      </c>
      <c r="P1621" s="24"/>
      <c r="Q1621" s="24">
        <v>5</v>
      </c>
      <c r="R1621" s="21" t="s">
        <v>66</v>
      </c>
      <c r="S1621" s="21" t="s">
        <v>94</v>
      </c>
    </row>
    <row r="1622" spans="1:19" x14ac:dyDescent="0.35">
      <c r="A1622" s="21">
        <v>1537703</v>
      </c>
      <c r="B1622" s="53">
        <v>411590</v>
      </c>
      <c r="C1622" s="21">
        <f>VLOOKUP(TotalMov[[#This Row],[Order]],'Total Mov by SS'!B:C,2,0)</f>
        <v>136</v>
      </c>
      <c r="D1622" s="21" t="s">
        <v>59</v>
      </c>
      <c r="E1622" s="21" t="s">
        <v>60</v>
      </c>
      <c r="F1622" s="21" t="s">
        <v>83</v>
      </c>
      <c r="G1622" s="21" t="s">
        <v>62</v>
      </c>
      <c r="H1622" s="21" t="s">
        <v>84</v>
      </c>
      <c r="I1622" s="21" t="s">
        <v>111</v>
      </c>
      <c r="J1622" s="22">
        <v>43655</v>
      </c>
      <c r="K1622" s="23">
        <v>0.75581018518519005</v>
      </c>
      <c r="L1622" s="22">
        <v>43655</v>
      </c>
      <c r="M1622" s="23">
        <v>0.98583333333333001</v>
      </c>
      <c r="N1622" s="25">
        <v>1.38</v>
      </c>
      <c r="O1622" s="21" t="s">
        <v>77</v>
      </c>
      <c r="P1622" s="24">
        <f>TotalMov[[#This Row],[Confirmed activ. 3 (ILE03)]]*60</f>
        <v>82.8</v>
      </c>
      <c r="Q1622" s="24">
        <v>40</v>
      </c>
      <c r="R1622" s="21" t="s">
        <v>66</v>
      </c>
      <c r="S1622" s="21" t="s">
        <v>67</v>
      </c>
    </row>
    <row r="1623" spans="1:19" x14ac:dyDescent="0.35">
      <c r="A1623" s="21">
        <v>1537703</v>
      </c>
      <c r="B1623" s="53">
        <v>411590</v>
      </c>
      <c r="C1623" s="21">
        <f>VLOOKUP(TotalMov[[#This Row],[Order]],'Total Mov by SS'!B:C,2,0)</f>
        <v>136</v>
      </c>
      <c r="D1623" s="21" t="s">
        <v>59</v>
      </c>
      <c r="E1623" s="21" t="s">
        <v>68</v>
      </c>
      <c r="F1623" s="21" t="s">
        <v>61</v>
      </c>
      <c r="G1623" s="21" t="s">
        <v>62</v>
      </c>
      <c r="H1623" s="21" t="s">
        <v>63</v>
      </c>
      <c r="I1623" s="21" t="s">
        <v>64</v>
      </c>
      <c r="J1623" s="22">
        <v>43656</v>
      </c>
      <c r="K1623" s="23">
        <v>0.42693287037036998</v>
      </c>
      <c r="L1623" s="22">
        <v>43656</v>
      </c>
      <c r="M1623" s="23">
        <v>0.44059027777777998</v>
      </c>
      <c r="N1623" s="25">
        <v>19.667000000000002</v>
      </c>
      <c r="O1623" s="21" t="s">
        <v>66</v>
      </c>
      <c r="P1623" s="24">
        <f>TotalMov[[#This Row],[Confirmed activ. 3 (ILE03)]]</f>
        <v>19.667000000000002</v>
      </c>
      <c r="Q1623" s="24">
        <v>15</v>
      </c>
      <c r="R1623" s="21" t="s">
        <v>66</v>
      </c>
      <c r="S1623" s="21" t="s">
        <v>67</v>
      </c>
    </row>
    <row r="1624" spans="1:19" x14ac:dyDescent="0.35">
      <c r="A1624" s="21">
        <v>1537703</v>
      </c>
      <c r="B1624" s="53">
        <v>411590</v>
      </c>
      <c r="C1624" s="21">
        <f>VLOOKUP(TotalMov[[#This Row],[Order]],'Total Mov by SS'!B:C,2,0)</f>
        <v>136</v>
      </c>
      <c r="D1624" s="21" t="s">
        <v>59</v>
      </c>
      <c r="E1624" s="21" t="s">
        <v>73</v>
      </c>
      <c r="F1624" s="21" t="s">
        <v>69</v>
      </c>
      <c r="G1624" s="21" t="s">
        <v>62</v>
      </c>
      <c r="H1624" s="21" t="s">
        <v>70</v>
      </c>
      <c r="I1624" s="21" t="s">
        <v>71</v>
      </c>
      <c r="J1624" s="22">
        <v>43656</v>
      </c>
      <c r="K1624" s="23">
        <v>0.45289351851852</v>
      </c>
      <c r="L1624" s="22">
        <v>43656</v>
      </c>
      <c r="M1624" s="23">
        <v>0.45289351851852</v>
      </c>
      <c r="N1624" s="24">
        <v>20</v>
      </c>
      <c r="O1624" s="21" t="s">
        <v>66</v>
      </c>
      <c r="P1624" s="24">
        <f>TotalMov[[#This Row],[Confirmed activ. 3 (ILE03)]]</f>
        <v>20</v>
      </c>
      <c r="Q1624" s="24">
        <v>20</v>
      </c>
      <c r="R1624" s="21" t="s">
        <v>66</v>
      </c>
      <c r="S1624" s="21" t="s">
        <v>72</v>
      </c>
    </row>
    <row r="1625" spans="1:19" x14ac:dyDescent="0.35">
      <c r="A1625" s="21">
        <v>1537703</v>
      </c>
      <c r="B1625" s="53">
        <v>411590</v>
      </c>
      <c r="C1625" s="21">
        <f>VLOOKUP(TotalMov[[#This Row],[Order]],'Total Mov by SS'!B:C,2,0)</f>
        <v>136</v>
      </c>
      <c r="D1625" s="21" t="s">
        <v>59</v>
      </c>
      <c r="E1625" s="21" t="s">
        <v>75</v>
      </c>
      <c r="F1625" s="21" t="s">
        <v>61</v>
      </c>
      <c r="G1625" s="21" t="s">
        <v>62</v>
      </c>
      <c r="H1625" s="21" t="s">
        <v>63</v>
      </c>
      <c r="I1625" s="21" t="s">
        <v>74</v>
      </c>
      <c r="J1625" s="22">
        <v>43656</v>
      </c>
      <c r="K1625" s="23">
        <v>0.65079861111111004</v>
      </c>
      <c r="L1625" s="22">
        <v>43656</v>
      </c>
      <c r="M1625" s="23">
        <v>0.73873842592592998</v>
      </c>
      <c r="N1625" s="25">
        <v>2.1110000000000002</v>
      </c>
      <c r="O1625" s="21" t="s">
        <v>77</v>
      </c>
      <c r="P1625" s="24">
        <f>TotalMov[[#This Row],[Confirmed activ. 3 (ILE03)]]*60</f>
        <v>126.66000000000001</v>
      </c>
      <c r="Q1625" s="24">
        <v>290</v>
      </c>
      <c r="R1625" s="21" t="s">
        <v>66</v>
      </c>
      <c r="S1625" s="21" t="s">
        <v>67</v>
      </c>
    </row>
    <row r="1626" spans="1:19" x14ac:dyDescent="0.35">
      <c r="A1626" s="21">
        <v>1537703</v>
      </c>
      <c r="B1626" s="53">
        <v>411590</v>
      </c>
      <c r="C1626" s="21">
        <f>VLOOKUP(TotalMov[[#This Row],[Order]],'Total Mov by SS'!B:C,2,0)</f>
        <v>136</v>
      </c>
      <c r="D1626" s="21" t="s">
        <v>59</v>
      </c>
      <c r="E1626" s="21" t="s">
        <v>78</v>
      </c>
      <c r="F1626" s="21" t="s">
        <v>61</v>
      </c>
      <c r="G1626" s="21" t="s">
        <v>62</v>
      </c>
      <c r="H1626" s="21" t="s">
        <v>63</v>
      </c>
      <c r="I1626" s="21" t="s">
        <v>76</v>
      </c>
      <c r="J1626" s="22">
        <v>43657</v>
      </c>
      <c r="K1626" s="23">
        <v>0.31310185185185002</v>
      </c>
      <c r="L1626" s="22">
        <v>43662</v>
      </c>
      <c r="M1626" s="23">
        <v>0.62054398148148004</v>
      </c>
      <c r="N1626" s="25">
        <v>33.758000000000003</v>
      </c>
      <c r="O1626" s="21" t="s">
        <v>77</v>
      </c>
      <c r="P1626" s="24">
        <f>TotalMov[[#This Row],[Confirmed activ. 3 (ILE03)]]*60</f>
        <v>2025.4800000000002</v>
      </c>
      <c r="Q1626" s="24">
        <v>1040</v>
      </c>
      <c r="R1626" s="21" t="s">
        <v>66</v>
      </c>
      <c r="S1626" s="21" t="s">
        <v>67</v>
      </c>
    </row>
    <row r="1627" spans="1:19" x14ac:dyDescent="0.35">
      <c r="A1627" s="21">
        <v>1537703</v>
      </c>
      <c r="B1627" s="53">
        <v>411590</v>
      </c>
      <c r="C1627" s="21">
        <f>VLOOKUP(TotalMov[[#This Row],[Order]],'Total Mov by SS'!B:C,2,0)</f>
        <v>136</v>
      </c>
      <c r="D1627" s="21" t="s">
        <v>59</v>
      </c>
      <c r="E1627" s="21" t="s">
        <v>80</v>
      </c>
      <c r="F1627" s="21" t="s">
        <v>61</v>
      </c>
      <c r="G1627" s="21" t="s">
        <v>62</v>
      </c>
      <c r="H1627" s="21" t="s">
        <v>63</v>
      </c>
      <c r="I1627" s="21" t="s">
        <v>112</v>
      </c>
      <c r="J1627" s="22">
        <v>43662</v>
      </c>
      <c r="K1627" s="23">
        <v>0.62071759259258996</v>
      </c>
      <c r="L1627" s="22">
        <v>43662</v>
      </c>
      <c r="M1627" s="23">
        <v>0.64912037037036996</v>
      </c>
      <c r="N1627" s="25">
        <v>40.9</v>
      </c>
      <c r="O1627" s="21" t="s">
        <v>66</v>
      </c>
      <c r="P1627" s="24">
        <f>TotalMov[[#This Row],[Confirmed activ. 3 (ILE03)]]</f>
        <v>40.9</v>
      </c>
      <c r="Q1627" s="24">
        <v>50</v>
      </c>
      <c r="R1627" s="21" t="s">
        <v>66</v>
      </c>
      <c r="S1627" s="21" t="s">
        <v>67</v>
      </c>
    </row>
    <row r="1628" spans="1:19" x14ac:dyDescent="0.35">
      <c r="A1628" s="21">
        <v>1537703</v>
      </c>
      <c r="B1628" s="53">
        <v>411590</v>
      </c>
      <c r="C1628" s="21">
        <f>VLOOKUP(TotalMov[[#This Row],[Order]],'Total Mov by SS'!B:C,2,0)</f>
        <v>136</v>
      </c>
      <c r="D1628" s="21" t="s">
        <v>59</v>
      </c>
      <c r="E1628" s="21" t="s">
        <v>82</v>
      </c>
      <c r="F1628" s="21" t="s">
        <v>89</v>
      </c>
      <c r="G1628" s="21" t="s">
        <v>90</v>
      </c>
      <c r="H1628" s="21" t="s">
        <v>91</v>
      </c>
      <c r="I1628" s="21" t="s">
        <v>92</v>
      </c>
      <c r="J1628" s="22"/>
      <c r="K1628" s="23">
        <v>0</v>
      </c>
      <c r="L1628" s="22"/>
      <c r="M1628" s="23">
        <v>0</v>
      </c>
      <c r="N1628" s="25">
        <v>0</v>
      </c>
      <c r="O1628" s="21" t="s">
        <v>93</v>
      </c>
      <c r="P1628" s="24"/>
      <c r="Q1628" s="24">
        <v>0</v>
      </c>
      <c r="R1628" s="21" t="s">
        <v>66</v>
      </c>
      <c r="S1628" s="21" t="s">
        <v>94</v>
      </c>
    </row>
    <row r="1629" spans="1:19" x14ac:dyDescent="0.35">
      <c r="A1629" s="21">
        <v>1537703</v>
      </c>
      <c r="B1629" s="53">
        <v>411590</v>
      </c>
      <c r="C1629" s="21">
        <f>VLOOKUP(TotalMov[[#This Row],[Order]],'Total Mov by SS'!B:C,2,0)</f>
        <v>136</v>
      </c>
      <c r="D1629" s="21" t="s">
        <v>59</v>
      </c>
      <c r="E1629" s="21" t="s">
        <v>85</v>
      </c>
      <c r="F1629" s="21" t="s">
        <v>69</v>
      </c>
      <c r="G1629" s="21" t="s">
        <v>62</v>
      </c>
      <c r="H1629" s="21" t="s">
        <v>70</v>
      </c>
      <c r="I1629" s="21" t="s">
        <v>79</v>
      </c>
      <c r="J1629" s="22">
        <v>43662</v>
      </c>
      <c r="K1629" s="23">
        <v>0.68304398148148004</v>
      </c>
      <c r="L1629" s="22">
        <v>43662</v>
      </c>
      <c r="M1629" s="23">
        <v>0.68304398148148004</v>
      </c>
      <c r="N1629" s="24">
        <v>20</v>
      </c>
      <c r="O1629" s="21" t="s">
        <v>66</v>
      </c>
      <c r="P1629" s="24">
        <f>TotalMov[[#This Row],[Confirmed activ. 3 (ILE03)]]</f>
        <v>20</v>
      </c>
      <c r="Q1629" s="24">
        <v>20</v>
      </c>
      <c r="R1629" s="21" t="s">
        <v>66</v>
      </c>
      <c r="S1629" s="21" t="s">
        <v>72</v>
      </c>
    </row>
    <row r="1630" spans="1:19" x14ac:dyDescent="0.35">
      <c r="A1630" s="21">
        <v>1537703</v>
      </c>
      <c r="B1630" s="53">
        <v>411590</v>
      </c>
      <c r="C1630" s="21">
        <f>VLOOKUP(TotalMov[[#This Row],[Order]],'Total Mov by SS'!B:C,2,0)</f>
        <v>136</v>
      </c>
      <c r="D1630" s="21" t="s">
        <v>59</v>
      </c>
      <c r="E1630" s="21" t="s">
        <v>88</v>
      </c>
      <c r="F1630" s="21" t="s">
        <v>69</v>
      </c>
      <c r="G1630" s="21" t="s">
        <v>62</v>
      </c>
      <c r="H1630" s="21" t="s">
        <v>70</v>
      </c>
      <c r="I1630" s="21" t="s">
        <v>81</v>
      </c>
      <c r="J1630" s="22">
        <v>43662</v>
      </c>
      <c r="K1630" s="23">
        <v>0.70513888888888998</v>
      </c>
      <c r="L1630" s="22">
        <v>43662</v>
      </c>
      <c r="M1630" s="23">
        <v>0.70513888888888998</v>
      </c>
      <c r="N1630" s="24">
        <v>20</v>
      </c>
      <c r="O1630" s="21" t="s">
        <v>66</v>
      </c>
      <c r="P1630" s="24">
        <f>TotalMov[[#This Row],[Confirmed activ. 3 (ILE03)]]</f>
        <v>20</v>
      </c>
      <c r="Q1630" s="24">
        <v>20</v>
      </c>
      <c r="R1630" s="21" t="s">
        <v>66</v>
      </c>
      <c r="S1630" s="21" t="s">
        <v>72</v>
      </c>
    </row>
    <row r="1631" spans="1:19" x14ac:dyDescent="0.35">
      <c r="A1631" s="21">
        <v>1537703</v>
      </c>
      <c r="B1631" s="53">
        <v>411590</v>
      </c>
      <c r="C1631" s="21">
        <f>VLOOKUP(TotalMov[[#This Row],[Order]],'Total Mov by SS'!B:C,2,0)</f>
        <v>136</v>
      </c>
      <c r="D1631" s="21" t="s">
        <v>59</v>
      </c>
      <c r="E1631" s="21" t="s">
        <v>95</v>
      </c>
      <c r="F1631" s="21" t="s">
        <v>83</v>
      </c>
      <c r="G1631" s="21" t="s">
        <v>62</v>
      </c>
      <c r="H1631" s="21" t="s">
        <v>84</v>
      </c>
      <c r="I1631" s="21" t="s">
        <v>84</v>
      </c>
      <c r="J1631" s="22">
        <v>43663</v>
      </c>
      <c r="K1631" s="23">
        <v>0.58697916666667005</v>
      </c>
      <c r="L1631" s="22">
        <v>43664</v>
      </c>
      <c r="M1631" s="23">
        <v>0.15376157407407001</v>
      </c>
      <c r="N1631" s="25">
        <v>6.5590000000000002</v>
      </c>
      <c r="O1631" s="21" t="s">
        <v>77</v>
      </c>
      <c r="P1631" s="24">
        <f>TotalMov[[#This Row],[Confirmed activ. 3 (ILE03)]]*60</f>
        <v>393.54</v>
      </c>
      <c r="Q1631" s="24">
        <v>450</v>
      </c>
      <c r="R1631" s="21" t="s">
        <v>66</v>
      </c>
      <c r="S1631" s="21" t="s">
        <v>67</v>
      </c>
    </row>
    <row r="1632" spans="1:19" x14ac:dyDescent="0.35">
      <c r="A1632" s="21">
        <v>1537703</v>
      </c>
      <c r="B1632" s="53">
        <v>411590</v>
      </c>
      <c r="C1632" s="21">
        <f>VLOOKUP(TotalMov[[#This Row],[Order]],'Total Mov by SS'!B:C,2,0)</f>
        <v>136</v>
      </c>
      <c r="D1632" s="21" t="s">
        <v>59</v>
      </c>
      <c r="E1632" s="21" t="s">
        <v>97</v>
      </c>
      <c r="F1632" s="21" t="s">
        <v>86</v>
      </c>
      <c r="G1632" s="21" t="s">
        <v>62</v>
      </c>
      <c r="H1632" s="21" t="s">
        <v>87</v>
      </c>
      <c r="I1632" s="21" t="s">
        <v>87</v>
      </c>
      <c r="J1632" s="22">
        <v>43667</v>
      </c>
      <c r="K1632" s="23">
        <v>0.36446759259258998</v>
      </c>
      <c r="L1632" s="22">
        <v>43667</v>
      </c>
      <c r="M1632" s="23">
        <v>0.36446759259258998</v>
      </c>
      <c r="N1632" s="24">
        <v>20</v>
      </c>
      <c r="O1632" s="21" t="s">
        <v>66</v>
      </c>
      <c r="P1632" s="24">
        <f>TotalMov[[#This Row],[Confirmed activ. 3 (ILE03)]]</f>
        <v>20</v>
      </c>
      <c r="Q1632" s="24">
        <v>20</v>
      </c>
      <c r="R1632" s="21" t="s">
        <v>66</v>
      </c>
      <c r="S1632" s="21" t="s">
        <v>72</v>
      </c>
    </row>
    <row r="1633" spans="1:19" x14ac:dyDescent="0.35">
      <c r="A1633" s="21">
        <v>1537703</v>
      </c>
      <c r="B1633" s="53">
        <v>411590</v>
      </c>
      <c r="C1633" s="21">
        <f>VLOOKUP(TotalMov[[#This Row],[Order]],'Total Mov by SS'!B:C,2,0)</f>
        <v>136</v>
      </c>
      <c r="D1633" s="21" t="s">
        <v>59</v>
      </c>
      <c r="E1633" s="21" t="s">
        <v>99</v>
      </c>
      <c r="F1633" s="21" t="s">
        <v>61</v>
      </c>
      <c r="G1633" s="21" t="s">
        <v>62</v>
      </c>
      <c r="H1633" s="21" t="s">
        <v>63</v>
      </c>
      <c r="I1633" s="21" t="s">
        <v>96</v>
      </c>
      <c r="J1633" s="22">
        <v>43668</v>
      </c>
      <c r="K1633" s="23">
        <v>0.36575231481481002</v>
      </c>
      <c r="L1633" s="22">
        <v>43668</v>
      </c>
      <c r="M1633" s="23">
        <v>0.50378472222222004</v>
      </c>
      <c r="N1633" s="25">
        <v>52.732999999999997</v>
      </c>
      <c r="O1633" s="21" t="s">
        <v>66</v>
      </c>
      <c r="P1633" s="24">
        <f>TotalMov[[#This Row],[Confirmed activ. 3 (ILE03)]]</f>
        <v>52.732999999999997</v>
      </c>
      <c r="Q1633" s="24">
        <v>100</v>
      </c>
      <c r="R1633" s="21" t="s">
        <v>66</v>
      </c>
      <c r="S1633" s="21" t="s">
        <v>67</v>
      </c>
    </row>
    <row r="1634" spans="1:19" x14ac:dyDescent="0.35">
      <c r="A1634" s="21">
        <v>1537703</v>
      </c>
      <c r="B1634" s="53">
        <v>411590</v>
      </c>
      <c r="C1634" s="21">
        <f>VLOOKUP(TotalMov[[#This Row],[Order]],'Total Mov by SS'!B:C,2,0)</f>
        <v>136</v>
      </c>
      <c r="D1634" s="21" t="s">
        <v>59</v>
      </c>
      <c r="E1634" s="21" t="s">
        <v>101</v>
      </c>
      <c r="F1634" s="21" t="s">
        <v>69</v>
      </c>
      <c r="G1634" s="21" t="s">
        <v>62</v>
      </c>
      <c r="H1634" s="21" t="s">
        <v>70</v>
      </c>
      <c r="I1634" s="21" t="s">
        <v>98</v>
      </c>
      <c r="J1634" s="22">
        <v>43671</v>
      </c>
      <c r="K1634" s="23">
        <v>0.52092592592593001</v>
      </c>
      <c r="L1634" s="22">
        <v>43671</v>
      </c>
      <c r="M1634" s="23">
        <v>0.52092592592593001</v>
      </c>
      <c r="N1634" s="24">
        <v>20</v>
      </c>
      <c r="O1634" s="21" t="s">
        <v>66</v>
      </c>
      <c r="P1634" s="24">
        <f>TotalMov[[#This Row],[Confirmed activ. 3 (ILE03)]]</f>
        <v>20</v>
      </c>
      <c r="Q1634" s="24">
        <v>20</v>
      </c>
      <c r="R1634" s="21" t="s">
        <v>66</v>
      </c>
      <c r="S1634" s="21" t="s">
        <v>72</v>
      </c>
    </row>
    <row r="1635" spans="1:19" x14ac:dyDescent="0.35">
      <c r="A1635" s="21">
        <v>1537703</v>
      </c>
      <c r="B1635" s="53">
        <v>411590</v>
      </c>
      <c r="C1635" s="21">
        <f>VLOOKUP(TotalMov[[#This Row],[Order]],'Total Mov by SS'!B:C,2,0)</f>
        <v>136</v>
      </c>
      <c r="D1635" s="21" t="s">
        <v>59</v>
      </c>
      <c r="E1635" s="21" t="s">
        <v>104</v>
      </c>
      <c r="F1635" s="21" t="s">
        <v>69</v>
      </c>
      <c r="G1635" s="21" t="s">
        <v>62</v>
      </c>
      <c r="H1635" s="21" t="s">
        <v>70</v>
      </c>
      <c r="I1635" s="21" t="s">
        <v>100</v>
      </c>
      <c r="J1635" s="22">
        <v>43671</v>
      </c>
      <c r="K1635" s="23">
        <v>0.52100694444443996</v>
      </c>
      <c r="L1635" s="22">
        <v>43671</v>
      </c>
      <c r="M1635" s="23">
        <v>0.52100694444443996</v>
      </c>
      <c r="N1635" s="24">
        <v>30</v>
      </c>
      <c r="O1635" s="21" t="s">
        <v>66</v>
      </c>
      <c r="P1635" s="24">
        <f>TotalMov[[#This Row],[Confirmed activ. 3 (ILE03)]]</f>
        <v>30</v>
      </c>
      <c r="Q1635" s="24">
        <v>30</v>
      </c>
      <c r="R1635" s="21" t="s">
        <v>66</v>
      </c>
      <c r="S1635" s="21" t="s">
        <v>72</v>
      </c>
    </row>
    <row r="1636" spans="1:19" x14ac:dyDescent="0.35">
      <c r="A1636" s="21">
        <v>1537703</v>
      </c>
      <c r="B1636" s="53">
        <v>411590</v>
      </c>
      <c r="C1636" s="21">
        <f>VLOOKUP(TotalMov[[#This Row],[Order]],'Total Mov by SS'!B:C,2,0)</f>
        <v>136</v>
      </c>
      <c r="D1636" s="21" t="s">
        <v>59</v>
      </c>
      <c r="E1636" s="21" t="s">
        <v>113</v>
      </c>
      <c r="F1636" s="21" t="s">
        <v>102</v>
      </c>
      <c r="G1636" s="21" t="s">
        <v>62</v>
      </c>
      <c r="H1636" s="21" t="s">
        <v>100</v>
      </c>
      <c r="I1636" s="21" t="s">
        <v>103</v>
      </c>
      <c r="J1636" s="22">
        <v>43671</v>
      </c>
      <c r="K1636" s="23">
        <v>0.52109953703704004</v>
      </c>
      <c r="L1636" s="22">
        <v>43671</v>
      </c>
      <c r="M1636" s="23">
        <v>0.52109953703704004</v>
      </c>
      <c r="N1636" s="24">
        <v>30</v>
      </c>
      <c r="O1636" s="21" t="s">
        <v>66</v>
      </c>
      <c r="P1636" s="24">
        <f>TotalMov[[#This Row],[Confirmed activ. 3 (ILE03)]]</f>
        <v>30</v>
      </c>
      <c r="Q1636" s="24">
        <v>30</v>
      </c>
      <c r="R1636" s="21" t="s">
        <v>66</v>
      </c>
      <c r="S1636" s="21" t="s">
        <v>72</v>
      </c>
    </row>
    <row r="1637" spans="1:19" x14ac:dyDescent="0.35">
      <c r="A1637" s="21">
        <v>1537703</v>
      </c>
      <c r="B1637" s="53">
        <v>411590</v>
      </c>
      <c r="C1637" s="21">
        <f>VLOOKUP(TotalMov[[#This Row],[Order]],'Total Mov by SS'!B:C,2,0)</f>
        <v>136</v>
      </c>
      <c r="D1637" s="21" t="s">
        <v>59</v>
      </c>
      <c r="E1637" s="21" t="s">
        <v>114</v>
      </c>
      <c r="F1637" s="21" t="s">
        <v>102</v>
      </c>
      <c r="G1637" s="21" t="s">
        <v>105</v>
      </c>
      <c r="H1637" s="21" t="s">
        <v>100</v>
      </c>
      <c r="I1637" s="21" t="s">
        <v>106</v>
      </c>
      <c r="J1637" s="22">
        <v>43674</v>
      </c>
      <c r="K1637" s="23">
        <v>0.33392361111111002</v>
      </c>
      <c r="L1637" s="22">
        <v>43674</v>
      </c>
      <c r="M1637" s="23">
        <v>0.33392361111111002</v>
      </c>
      <c r="N1637" s="24">
        <v>45</v>
      </c>
      <c r="O1637" s="21" t="s">
        <v>66</v>
      </c>
      <c r="P1637" s="24">
        <f>TotalMov[[#This Row],[Confirmed activ. 3 (ILE03)]]</f>
        <v>45</v>
      </c>
      <c r="Q1637" s="24">
        <v>45</v>
      </c>
      <c r="R1637" s="21" t="s">
        <v>66</v>
      </c>
      <c r="S1637" s="21" t="s">
        <v>72</v>
      </c>
    </row>
    <row r="1638" spans="1:19" x14ac:dyDescent="0.35">
      <c r="A1638" s="21">
        <v>1537703</v>
      </c>
      <c r="B1638" s="53">
        <v>411590</v>
      </c>
      <c r="C1638" s="21">
        <f>VLOOKUP(TotalMov[[#This Row],[Order]],'Total Mov by SS'!B:C,2,0)</f>
        <v>136</v>
      </c>
      <c r="D1638" s="21" t="s">
        <v>107</v>
      </c>
      <c r="E1638" s="21" t="s">
        <v>60</v>
      </c>
      <c r="F1638" s="21" t="s">
        <v>61</v>
      </c>
      <c r="G1638" s="21" t="s">
        <v>90</v>
      </c>
      <c r="H1638" s="21" t="s">
        <v>63</v>
      </c>
      <c r="I1638" s="21" t="s">
        <v>108</v>
      </c>
      <c r="J1638" s="22">
        <v>43669</v>
      </c>
      <c r="K1638" s="23">
        <v>0.33966435185185001</v>
      </c>
      <c r="L1638" s="22">
        <v>43669</v>
      </c>
      <c r="M1638" s="23">
        <v>0.65976851851852003</v>
      </c>
      <c r="N1638" s="25">
        <v>7.6829999999999998</v>
      </c>
      <c r="O1638" s="21" t="s">
        <v>77</v>
      </c>
      <c r="P1638" s="24">
        <f>TotalMov[[#This Row],[Confirmed activ. 3 (ILE03)]]*60</f>
        <v>460.98</v>
      </c>
      <c r="Q1638" s="24">
        <v>1</v>
      </c>
      <c r="R1638" s="21" t="s">
        <v>66</v>
      </c>
      <c r="S1638" s="21" t="s">
        <v>67</v>
      </c>
    </row>
    <row r="1639" spans="1:19" x14ac:dyDescent="0.35">
      <c r="A1639" s="21">
        <v>1537703</v>
      </c>
      <c r="B1639" s="53">
        <v>411590</v>
      </c>
      <c r="C1639" s="21">
        <f>VLOOKUP(TotalMov[[#This Row],[Order]],'Total Mov by SS'!B:C,2,0)</f>
        <v>136</v>
      </c>
      <c r="D1639" s="21" t="s">
        <v>109</v>
      </c>
      <c r="E1639" s="21" t="s">
        <v>95</v>
      </c>
      <c r="F1639" s="21" t="s">
        <v>83</v>
      </c>
      <c r="G1639" s="21" t="s">
        <v>90</v>
      </c>
      <c r="H1639" s="21" t="s">
        <v>84</v>
      </c>
      <c r="I1639" s="21" t="s">
        <v>110</v>
      </c>
      <c r="J1639" s="22"/>
      <c r="K1639" s="23">
        <v>0</v>
      </c>
      <c r="L1639" s="22"/>
      <c r="M1639" s="23">
        <v>0</v>
      </c>
      <c r="N1639" s="25">
        <v>0</v>
      </c>
      <c r="O1639" s="21" t="s">
        <v>93</v>
      </c>
      <c r="P1639" s="24"/>
      <c r="Q1639" s="24">
        <v>5</v>
      </c>
      <c r="R1639" s="21" t="s">
        <v>66</v>
      </c>
      <c r="S1639" s="21" t="s">
        <v>94</v>
      </c>
    </row>
    <row r="1640" spans="1:19" x14ac:dyDescent="0.35">
      <c r="A1640" s="21">
        <v>1537704</v>
      </c>
      <c r="B1640" s="53">
        <v>411590</v>
      </c>
      <c r="C1640" s="21">
        <f>VLOOKUP(TotalMov[[#This Row],[Order]],'Total Mov by SS'!B:C,2,0)</f>
        <v>135</v>
      </c>
      <c r="D1640" s="21" t="s">
        <v>59</v>
      </c>
      <c r="E1640" s="21" t="s">
        <v>60</v>
      </c>
      <c r="F1640" s="21" t="s">
        <v>83</v>
      </c>
      <c r="G1640" s="21" t="s">
        <v>62</v>
      </c>
      <c r="H1640" s="21" t="s">
        <v>84</v>
      </c>
      <c r="I1640" s="21" t="s">
        <v>111</v>
      </c>
      <c r="J1640" s="22">
        <v>43655</v>
      </c>
      <c r="K1640" s="23">
        <v>0.75581018518519005</v>
      </c>
      <c r="L1640" s="22">
        <v>43655</v>
      </c>
      <c r="M1640" s="23">
        <v>0.98583333333333001</v>
      </c>
      <c r="N1640" s="25">
        <v>1.38</v>
      </c>
      <c r="O1640" s="21" t="s">
        <v>77</v>
      </c>
      <c r="P1640" s="24">
        <f>TotalMov[[#This Row],[Confirmed activ. 3 (ILE03)]]*60</f>
        <v>82.8</v>
      </c>
      <c r="Q1640" s="24">
        <v>40</v>
      </c>
      <c r="R1640" s="21" t="s">
        <v>66</v>
      </c>
      <c r="S1640" s="21" t="s">
        <v>67</v>
      </c>
    </row>
    <row r="1641" spans="1:19" x14ac:dyDescent="0.35">
      <c r="A1641" s="21">
        <v>1537704</v>
      </c>
      <c r="B1641" s="53">
        <v>411590</v>
      </c>
      <c r="C1641" s="21">
        <f>VLOOKUP(TotalMov[[#This Row],[Order]],'Total Mov by SS'!B:C,2,0)</f>
        <v>135</v>
      </c>
      <c r="D1641" s="21" t="s">
        <v>59</v>
      </c>
      <c r="E1641" s="21" t="s">
        <v>68</v>
      </c>
      <c r="F1641" s="21" t="s">
        <v>61</v>
      </c>
      <c r="G1641" s="21" t="s">
        <v>62</v>
      </c>
      <c r="H1641" s="21" t="s">
        <v>63</v>
      </c>
      <c r="I1641" s="21" t="s">
        <v>64</v>
      </c>
      <c r="J1641" s="22">
        <v>43656</v>
      </c>
      <c r="K1641" s="23">
        <v>0.44059027777777998</v>
      </c>
      <c r="L1641" s="22">
        <v>43656</v>
      </c>
      <c r="M1641" s="23">
        <v>0.45</v>
      </c>
      <c r="N1641" s="25">
        <v>13.55</v>
      </c>
      <c r="O1641" s="21" t="s">
        <v>66</v>
      </c>
      <c r="P1641" s="24">
        <f>TotalMov[[#This Row],[Confirmed activ. 3 (ILE03)]]</f>
        <v>13.55</v>
      </c>
      <c r="Q1641" s="24">
        <v>15</v>
      </c>
      <c r="R1641" s="21" t="s">
        <v>66</v>
      </c>
      <c r="S1641" s="21" t="s">
        <v>67</v>
      </c>
    </row>
    <row r="1642" spans="1:19" x14ac:dyDescent="0.35">
      <c r="A1642" s="21">
        <v>1537704</v>
      </c>
      <c r="B1642" s="53">
        <v>411590</v>
      </c>
      <c r="C1642" s="21">
        <f>VLOOKUP(TotalMov[[#This Row],[Order]],'Total Mov by SS'!B:C,2,0)</f>
        <v>135</v>
      </c>
      <c r="D1642" s="21" t="s">
        <v>59</v>
      </c>
      <c r="E1642" s="21" t="s">
        <v>73</v>
      </c>
      <c r="F1642" s="21" t="s">
        <v>69</v>
      </c>
      <c r="G1642" s="21" t="s">
        <v>62</v>
      </c>
      <c r="H1642" s="21" t="s">
        <v>70</v>
      </c>
      <c r="I1642" s="21" t="s">
        <v>71</v>
      </c>
      <c r="J1642" s="22">
        <v>43656</v>
      </c>
      <c r="K1642" s="23">
        <v>0.45341435185184997</v>
      </c>
      <c r="L1642" s="22">
        <v>43656</v>
      </c>
      <c r="M1642" s="23">
        <v>0.45341435185184997</v>
      </c>
      <c r="N1642" s="24">
        <v>20</v>
      </c>
      <c r="O1642" s="21" t="s">
        <v>66</v>
      </c>
      <c r="P1642" s="24">
        <f>TotalMov[[#This Row],[Confirmed activ. 3 (ILE03)]]</f>
        <v>20</v>
      </c>
      <c r="Q1642" s="24">
        <v>20</v>
      </c>
      <c r="R1642" s="21" t="s">
        <v>66</v>
      </c>
      <c r="S1642" s="21" t="s">
        <v>72</v>
      </c>
    </row>
    <row r="1643" spans="1:19" x14ac:dyDescent="0.35">
      <c r="A1643" s="21">
        <v>1537704</v>
      </c>
      <c r="B1643" s="53">
        <v>411590</v>
      </c>
      <c r="C1643" s="21">
        <f>VLOOKUP(TotalMov[[#This Row],[Order]],'Total Mov by SS'!B:C,2,0)</f>
        <v>135</v>
      </c>
      <c r="D1643" s="21" t="s">
        <v>59</v>
      </c>
      <c r="E1643" s="21" t="s">
        <v>75</v>
      </c>
      <c r="F1643" s="21" t="s">
        <v>61</v>
      </c>
      <c r="G1643" s="21" t="s">
        <v>62</v>
      </c>
      <c r="H1643" s="21" t="s">
        <v>63</v>
      </c>
      <c r="I1643" s="21" t="s">
        <v>74</v>
      </c>
      <c r="J1643" s="22">
        <v>43657</v>
      </c>
      <c r="K1643" s="23">
        <v>0.31246527777777999</v>
      </c>
      <c r="L1643" s="22">
        <v>43657</v>
      </c>
      <c r="M1643" s="23">
        <v>0.51204861111111</v>
      </c>
      <c r="N1643" s="25">
        <v>4.79</v>
      </c>
      <c r="O1643" s="21" t="s">
        <v>77</v>
      </c>
      <c r="P1643" s="24">
        <f>TotalMov[[#This Row],[Confirmed activ. 3 (ILE03)]]*60</f>
        <v>287.39999999999998</v>
      </c>
      <c r="Q1643" s="24">
        <v>350</v>
      </c>
      <c r="R1643" s="21" t="s">
        <v>66</v>
      </c>
      <c r="S1643" s="21" t="s">
        <v>67</v>
      </c>
    </row>
    <row r="1644" spans="1:19" x14ac:dyDescent="0.35">
      <c r="A1644" s="21">
        <v>1537704</v>
      </c>
      <c r="B1644" s="53">
        <v>411590</v>
      </c>
      <c r="C1644" s="21">
        <f>VLOOKUP(TotalMov[[#This Row],[Order]],'Total Mov by SS'!B:C,2,0)</f>
        <v>135</v>
      </c>
      <c r="D1644" s="21" t="s">
        <v>59</v>
      </c>
      <c r="E1644" s="21" t="s">
        <v>78</v>
      </c>
      <c r="F1644" s="21" t="s">
        <v>61</v>
      </c>
      <c r="G1644" s="21" t="s">
        <v>62</v>
      </c>
      <c r="H1644" s="21" t="s">
        <v>63</v>
      </c>
      <c r="I1644" s="21" t="s">
        <v>76</v>
      </c>
      <c r="J1644" s="22">
        <v>43657</v>
      </c>
      <c r="K1644" s="23">
        <v>0.51224537037036999</v>
      </c>
      <c r="L1644" s="22">
        <v>43662</v>
      </c>
      <c r="M1644" s="23">
        <v>0.51703703703703996</v>
      </c>
      <c r="N1644" s="25">
        <v>28.478000000000002</v>
      </c>
      <c r="O1644" s="21" t="s">
        <v>77</v>
      </c>
      <c r="P1644" s="24">
        <f>TotalMov[[#This Row],[Confirmed activ. 3 (ILE03)]]*60</f>
        <v>1708.68</v>
      </c>
      <c r="Q1644" s="24">
        <v>1020</v>
      </c>
      <c r="R1644" s="21" t="s">
        <v>66</v>
      </c>
      <c r="S1644" s="21" t="s">
        <v>67</v>
      </c>
    </row>
    <row r="1645" spans="1:19" x14ac:dyDescent="0.35">
      <c r="A1645" s="21">
        <v>1537704</v>
      </c>
      <c r="B1645" s="53">
        <v>411590</v>
      </c>
      <c r="C1645" s="21">
        <f>VLOOKUP(TotalMov[[#This Row],[Order]],'Total Mov by SS'!B:C,2,0)</f>
        <v>135</v>
      </c>
      <c r="D1645" s="21" t="s">
        <v>59</v>
      </c>
      <c r="E1645" s="21" t="s">
        <v>80</v>
      </c>
      <c r="F1645" s="21" t="s">
        <v>61</v>
      </c>
      <c r="G1645" s="21" t="s">
        <v>62</v>
      </c>
      <c r="H1645" s="21" t="s">
        <v>63</v>
      </c>
      <c r="I1645" s="21" t="s">
        <v>112</v>
      </c>
      <c r="J1645" s="22">
        <v>43662</v>
      </c>
      <c r="K1645" s="23">
        <v>0.51718750000000002</v>
      </c>
      <c r="L1645" s="22">
        <v>43662</v>
      </c>
      <c r="M1645" s="23">
        <v>0.57902777777778003</v>
      </c>
      <c r="N1645" s="25">
        <v>1.484</v>
      </c>
      <c r="O1645" s="21" t="s">
        <v>77</v>
      </c>
      <c r="P1645" s="24">
        <f>TotalMov[[#This Row],[Confirmed activ. 3 (ILE03)]]*60</f>
        <v>89.039999999999992</v>
      </c>
      <c r="Q1645" s="24">
        <v>50</v>
      </c>
      <c r="R1645" s="21" t="s">
        <v>66</v>
      </c>
      <c r="S1645" s="21" t="s">
        <v>67</v>
      </c>
    </row>
    <row r="1646" spans="1:19" x14ac:dyDescent="0.35">
      <c r="A1646" s="21">
        <v>1537704</v>
      </c>
      <c r="B1646" s="53">
        <v>411590</v>
      </c>
      <c r="C1646" s="21">
        <f>VLOOKUP(TotalMov[[#This Row],[Order]],'Total Mov by SS'!B:C,2,0)</f>
        <v>135</v>
      </c>
      <c r="D1646" s="21" t="s">
        <v>59</v>
      </c>
      <c r="E1646" s="21" t="s">
        <v>82</v>
      </c>
      <c r="F1646" s="21" t="s">
        <v>89</v>
      </c>
      <c r="G1646" s="21" t="s">
        <v>90</v>
      </c>
      <c r="H1646" s="21" t="s">
        <v>91</v>
      </c>
      <c r="I1646" s="21" t="s">
        <v>92</v>
      </c>
      <c r="J1646" s="22"/>
      <c r="K1646" s="23">
        <v>0</v>
      </c>
      <c r="L1646" s="22"/>
      <c r="M1646" s="23">
        <v>0</v>
      </c>
      <c r="N1646" s="25">
        <v>0</v>
      </c>
      <c r="O1646" s="21" t="s">
        <v>93</v>
      </c>
      <c r="P1646" s="24"/>
      <c r="Q1646" s="24">
        <v>0</v>
      </c>
      <c r="R1646" s="21" t="s">
        <v>66</v>
      </c>
      <c r="S1646" s="21" t="s">
        <v>94</v>
      </c>
    </row>
    <row r="1647" spans="1:19" x14ac:dyDescent="0.35">
      <c r="A1647" s="21">
        <v>1537704</v>
      </c>
      <c r="B1647" s="53">
        <v>411590</v>
      </c>
      <c r="C1647" s="21">
        <f>VLOOKUP(TotalMov[[#This Row],[Order]],'Total Mov by SS'!B:C,2,0)</f>
        <v>135</v>
      </c>
      <c r="D1647" s="21" t="s">
        <v>59</v>
      </c>
      <c r="E1647" s="21" t="s">
        <v>85</v>
      </c>
      <c r="F1647" s="21" t="s">
        <v>69</v>
      </c>
      <c r="G1647" s="21" t="s">
        <v>62</v>
      </c>
      <c r="H1647" s="21" t="s">
        <v>70</v>
      </c>
      <c r="I1647" s="21" t="s">
        <v>79</v>
      </c>
      <c r="J1647" s="22">
        <v>43662</v>
      </c>
      <c r="K1647" s="23">
        <v>0.61032407407406997</v>
      </c>
      <c r="L1647" s="22">
        <v>43662</v>
      </c>
      <c r="M1647" s="23">
        <v>0.61032407407406997</v>
      </c>
      <c r="N1647" s="24">
        <v>20</v>
      </c>
      <c r="O1647" s="21" t="s">
        <v>66</v>
      </c>
      <c r="P1647" s="24">
        <f>TotalMov[[#This Row],[Confirmed activ. 3 (ILE03)]]</f>
        <v>20</v>
      </c>
      <c r="Q1647" s="24">
        <v>20</v>
      </c>
      <c r="R1647" s="21" t="s">
        <v>66</v>
      </c>
      <c r="S1647" s="21" t="s">
        <v>72</v>
      </c>
    </row>
    <row r="1648" spans="1:19" x14ac:dyDescent="0.35">
      <c r="A1648" s="21">
        <v>1537704</v>
      </c>
      <c r="B1648" s="53">
        <v>411590</v>
      </c>
      <c r="C1648" s="21">
        <f>VLOOKUP(TotalMov[[#This Row],[Order]],'Total Mov by SS'!B:C,2,0)</f>
        <v>135</v>
      </c>
      <c r="D1648" s="21" t="s">
        <v>59</v>
      </c>
      <c r="E1648" s="21" t="s">
        <v>88</v>
      </c>
      <c r="F1648" s="21" t="s">
        <v>69</v>
      </c>
      <c r="G1648" s="21" t="s">
        <v>62</v>
      </c>
      <c r="H1648" s="21" t="s">
        <v>70</v>
      </c>
      <c r="I1648" s="21" t="s">
        <v>81</v>
      </c>
      <c r="J1648" s="22">
        <v>43662</v>
      </c>
      <c r="K1648" s="23">
        <v>0.61038194444444005</v>
      </c>
      <c r="L1648" s="22">
        <v>43662</v>
      </c>
      <c r="M1648" s="23">
        <v>0.61038194444444005</v>
      </c>
      <c r="N1648" s="24">
        <v>20</v>
      </c>
      <c r="O1648" s="21" t="s">
        <v>66</v>
      </c>
      <c r="P1648" s="24">
        <f>TotalMov[[#This Row],[Confirmed activ. 3 (ILE03)]]</f>
        <v>20</v>
      </c>
      <c r="Q1648" s="24">
        <v>20</v>
      </c>
      <c r="R1648" s="21" t="s">
        <v>66</v>
      </c>
      <c r="S1648" s="21" t="s">
        <v>72</v>
      </c>
    </row>
    <row r="1649" spans="1:19" x14ac:dyDescent="0.35">
      <c r="A1649" s="21">
        <v>1537704</v>
      </c>
      <c r="B1649" s="53">
        <v>411590</v>
      </c>
      <c r="C1649" s="21">
        <f>VLOOKUP(TotalMov[[#This Row],[Order]],'Total Mov by SS'!B:C,2,0)</f>
        <v>135</v>
      </c>
      <c r="D1649" s="21" t="s">
        <v>59</v>
      </c>
      <c r="E1649" s="21" t="s">
        <v>95</v>
      </c>
      <c r="F1649" s="21" t="s">
        <v>83</v>
      </c>
      <c r="G1649" s="21" t="s">
        <v>62</v>
      </c>
      <c r="H1649" s="21" t="s">
        <v>84</v>
      </c>
      <c r="I1649" s="21" t="s">
        <v>84</v>
      </c>
      <c r="J1649" s="22">
        <v>43663</v>
      </c>
      <c r="K1649" s="23">
        <v>0.98193287037037003</v>
      </c>
      <c r="L1649" s="22">
        <v>43664</v>
      </c>
      <c r="M1649" s="23">
        <v>0.15376157407407001</v>
      </c>
      <c r="N1649" s="25">
        <v>1.264</v>
      </c>
      <c r="O1649" s="21" t="s">
        <v>77</v>
      </c>
      <c r="P1649" s="24">
        <f>TotalMov[[#This Row],[Confirmed activ. 3 (ILE03)]]*60</f>
        <v>75.84</v>
      </c>
      <c r="Q1649" s="24">
        <v>450</v>
      </c>
      <c r="R1649" s="21" t="s">
        <v>66</v>
      </c>
      <c r="S1649" s="21" t="s">
        <v>67</v>
      </c>
    </row>
    <row r="1650" spans="1:19" x14ac:dyDescent="0.35">
      <c r="A1650" s="21">
        <v>1537704</v>
      </c>
      <c r="B1650" s="53">
        <v>411590</v>
      </c>
      <c r="C1650" s="21">
        <f>VLOOKUP(TotalMov[[#This Row],[Order]],'Total Mov by SS'!B:C,2,0)</f>
        <v>135</v>
      </c>
      <c r="D1650" s="21" t="s">
        <v>59</v>
      </c>
      <c r="E1650" s="21" t="s">
        <v>97</v>
      </c>
      <c r="F1650" s="21" t="s">
        <v>86</v>
      </c>
      <c r="G1650" s="21" t="s">
        <v>62</v>
      </c>
      <c r="H1650" s="21" t="s">
        <v>87</v>
      </c>
      <c r="I1650" s="21" t="s">
        <v>87</v>
      </c>
      <c r="J1650" s="22">
        <v>43667</v>
      </c>
      <c r="K1650" s="23">
        <v>0.36458333333332998</v>
      </c>
      <c r="L1650" s="22">
        <v>43667</v>
      </c>
      <c r="M1650" s="23">
        <v>0.36458333333332998</v>
      </c>
      <c r="N1650" s="24">
        <v>20</v>
      </c>
      <c r="O1650" s="21" t="s">
        <v>66</v>
      </c>
      <c r="P1650" s="24">
        <f>TotalMov[[#This Row],[Confirmed activ. 3 (ILE03)]]</f>
        <v>20</v>
      </c>
      <c r="Q1650" s="24">
        <v>20</v>
      </c>
      <c r="R1650" s="21" t="s">
        <v>66</v>
      </c>
      <c r="S1650" s="21" t="s">
        <v>72</v>
      </c>
    </row>
    <row r="1651" spans="1:19" x14ac:dyDescent="0.35">
      <c r="A1651" s="21">
        <v>1537704</v>
      </c>
      <c r="B1651" s="53">
        <v>411590</v>
      </c>
      <c r="C1651" s="21">
        <f>VLOOKUP(TotalMov[[#This Row],[Order]],'Total Mov by SS'!B:C,2,0)</f>
        <v>135</v>
      </c>
      <c r="D1651" s="21" t="s">
        <v>59</v>
      </c>
      <c r="E1651" s="21" t="s">
        <v>99</v>
      </c>
      <c r="F1651" s="21" t="s">
        <v>61</v>
      </c>
      <c r="G1651" s="21" t="s">
        <v>62</v>
      </c>
      <c r="H1651" s="21" t="s">
        <v>63</v>
      </c>
      <c r="I1651" s="21" t="s">
        <v>96</v>
      </c>
      <c r="J1651" s="22">
        <v>43667</v>
      </c>
      <c r="K1651" s="23">
        <v>0.37916666666666998</v>
      </c>
      <c r="L1651" s="22">
        <v>43667</v>
      </c>
      <c r="M1651" s="23">
        <v>0.56572916666666995</v>
      </c>
      <c r="N1651" s="25">
        <v>1.0409999999999999</v>
      </c>
      <c r="O1651" s="21" t="s">
        <v>77</v>
      </c>
      <c r="P1651" s="24">
        <f>TotalMov[[#This Row],[Confirmed activ. 3 (ILE03)]]*60</f>
        <v>62.459999999999994</v>
      </c>
      <c r="Q1651" s="24">
        <v>100</v>
      </c>
      <c r="R1651" s="21" t="s">
        <v>66</v>
      </c>
      <c r="S1651" s="21" t="s">
        <v>67</v>
      </c>
    </row>
    <row r="1652" spans="1:19" x14ac:dyDescent="0.35">
      <c r="A1652" s="21">
        <v>1537704</v>
      </c>
      <c r="B1652" s="53">
        <v>411590</v>
      </c>
      <c r="C1652" s="21">
        <f>VLOOKUP(TotalMov[[#This Row],[Order]],'Total Mov by SS'!B:C,2,0)</f>
        <v>135</v>
      </c>
      <c r="D1652" s="21" t="s">
        <v>59</v>
      </c>
      <c r="E1652" s="21" t="s">
        <v>101</v>
      </c>
      <c r="F1652" s="21" t="s">
        <v>69</v>
      </c>
      <c r="G1652" s="21" t="s">
        <v>62</v>
      </c>
      <c r="H1652" s="21" t="s">
        <v>70</v>
      </c>
      <c r="I1652" s="21" t="s">
        <v>98</v>
      </c>
      <c r="J1652" s="22">
        <v>43668</v>
      </c>
      <c r="K1652" s="23">
        <v>0.64361111111111002</v>
      </c>
      <c r="L1652" s="22">
        <v>43668</v>
      </c>
      <c r="M1652" s="23">
        <v>0.64361111111111002</v>
      </c>
      <c r="N1652" s="24">
        <v>20</v>
      </c>
      <c r="O1652" s="21" t="s">
        <v>66</v>
      </c>
      <c r="P1652" s="24">
        <f>TotalMov[[#This Row],[Confirmed activ. 3 (ILE03)]]</f>
        <v>20</v>
      </c>
      <c r="Q1652" s="24">
        <v>20</v>
      </c>
      <c r="R1652" s="21" t="s">
        <v>66</v>
      </c>
      <c r="S1652" s="21" t="s">
        <v>72</v>
      </c>
    </row>
    <row r="1653" spans="1:19" x14ac:dyDescent="0.35">
      <c r="A1653" s="21">
        <v>1537704</v>
      </c>
      <c r="B1653" s="53">
        <v>411590</v>
      </c>
      <c r="C1653" s="21">
        <f>VLOOKUP(TotalMov[[#This Row],[Order]],'Total Mov by SS'!B:C,2,0)</f>
        <v>135</v>
      </c>
      <c r="D1653" s="21" t="s">
        <v>59</v>
      </c>
      <c r="E1653" s="21" t="s">
        <v>104</v>
      </c>
      <c r="F1653" s="21" t="s">
        <v>69</v>
      </c>
      <c r="G1653" s="21" t="s">
        <v>62</v>
      </c>
      <c r="H1653" s="21" t="s">
        <v>70</v>
      </c>
      <c r="I1653" s="21" t="s">
        <v>100</v>
      </c>
      <c r="J1653" s="22">
        <v>43668</v>
      </c>
      <c r="K1653" s="23">
        <v>0.64371527777778004</v>
      </c>
      <c r="L1653" s="22">
        <v>43668</v>
      </c>
      <c r="M1653" s="23">
        <v>0.64371527777778004</v>
      </c>
      <c r="N1653" s="24">
        <v>30</v>
      </c>
      <c r="O1653" s="21" t="s">
        <v>66</v>
      </c>
      <c r="P1653" s="24">
        <f>TotalMov[[#This Row],[Confirmed activ. 3 (ILE03)]]</f>
        <v>30</v>
      </c>
      <c r="Q1653" s="24">
        <v>30</v>
      </c>
      <c r="R1653" s="21" t="s">
        <v>66</v>
      </c>
      <c r="S1653" s="21" t="s">
        <v>72</v>
      </c>
    </row>
    <row r="1654" spans="1:19" x14ac:dyDescent="0.35">
      <c r="A1654" s="21">
        <v>1537704</v>
      </c>
      <c r="B1654" s="53">
        <v>411590</v>
      </c>
      <c r="C1654" s="21">
        <f>VLOOKUP(TotalMov[[#This Row],[Order]],'Total Mov by SS'!B:C,2,0)</f>
        <v>135</v>
      </c>
      <c r="D1654" s="21" t="s">
        <v>59</v>
      </c>
      <c r="E1654" s="21" t="s">
        <v>113</v>
      </c>
      <c r="F1654" s="21" t="s">
        <v>102</v>
      </c>
      <c r="G1654" s="21" t="s">
        <v>62</v>
      </c>
      <c r="H1654" s="21" t="s">
        <v>100</v>
      </c>
      <c r="I1654" s="21" t="s">
        <v>103</v>
      </c>
      <c r="J1654" s="22">
        <v>43669</v>
      </c>
      <c r="K1654" s="23">
        <v>0.71469907407406996</v>
      </c>
      <c r="L1654" s="22">
        <v>43669</v>
      </c>
      <c r="M1654" s="23">
        <v>0.71469907407406996</v>
      </c>
      <c r="N1654" s="24">
        <v>30</v>
      </c>
      <c r="O1654" s="21" t="s">
        <v>66</v>
      </c>
      <c r="P1654" s="24">
        <f>TotalMov[[#This Row],[Confirmed activ. 3 (ILE03)]]</f>
        <v>30</v>
      </c>
      <c r="Q1654" s="24">
        <v>30</v>
      </c>
      <c r="R1654" s="21" t="s">
        <v>66</v>
      </c>
      <c r="S1654" s="21" t="s">
        <v>72</v>
      </c>
    </row>
    <row r="1655" spans="1:19" x14ac:dyDescent="0.35">
      <c r="A1655" s="21">
        <v>1537704</v>
      </c>
      <c r="B1655" s="53">
        <v>411590</v>
      </c>
      <c r="C1655" s="21">
        <f>VLOOKUP(TotalMov[[#This Row],[Order]],'Total Mov by SS'!B:C,2,0)</f>
        <v>135</v>
      </c>
      <c r="D1655" s="21" t="s">
        <v>59</v>
      </c>
      <c r="E1655" s="21" t="s">
        <v>114</v>
      </c>
      <c r="F1655" s="21" t="s">
        <v>102</v>
      </c>
      <c r="G1655" s="21" t="s">
        <v>105</v>
      </c>
      <c r="H1655" s="21" t="s">
        <v>100</v>
      </c>
      <c r="I1655" s="21" t="s">
        <v>106</v>
      </c>
      <c r="J1655" s="22">
        <v>43670</v>
      </c>
      <c r="K1655" s="23">
        <v>0.39791666666667003</v>
      </c>
      <c r="L1655" s="22">
        <v>43670</v>
      </c>
      <c r="M1655" s="23">
        <v>0.39791666666667003</v>
      </c>
      <c r="N1655" s="24">
        <v>45</v>
      </c>
      <c r="O1655" s="21" t="s">
        <v>66</v>
      </c>
      <c r="P1655" s="24">
        <f>TotalMov[[#This Row],[Confirmed activ. 3 (ILE03)]]</f>
        <v>45</v>
      </c>
      <c r="Q1655" s="24">
        <v>45</v>
      </c>
      <c r="R1655" s="21" t="s">
        <v>66</v>
      </c>
      <c r="S1655" s="21" t="s">
        <v>72</v>
      </c>
    </row>
    <row r="1656" spans="1:19" x14ac:dyDescent="0.35">
      <c r="A1656" s="21">
        <v>1537704</v>
      </c>
      <c r="B1656" s="53">
        <v>411590</v>
      </c>
      <c r="C1656" s="21">
        <f>VLOOKUP(TotalMov[[#This Row],[Order]],'Total Mov by SS'!B:C,2,0)</f>
        <v>135</v>
      </c>
      <c r="D1656" s="21" t="s">
        <v>107</v>
      </c>
      <c r="E1656" s="21" t="s">
        <v>60</v>
      </c>
      <c r="F1656" s="21" t="s">
        <v>61</v>
      </c>
      <c r="G1656" s="21" t="s">
        <v>90</v>
      </c>
      <c r="H1656" s="21" t="s">
        <v>63</v>
      </c>
      <c r="I1656" s="21" t="s">
        <v>108</v>
      </c>
      <c r="J1656" s="22">
        <v>43667</v>
      </c>
      <c r="K1656" s="23">
        <v>0.37231481481480999</v>
      </c>
      <c r="L1656" s="22">
        <v>43668</v>
      </c>
      <c r="M1656" s="23">
        <v>0.36652777777778001</v>
      </c>
      <c r="N1656" s="25">
        <v>3.6880000000000002</v>
      </c>
      <c r="O1656" s="21" t="s">
        <v>77</v>
      </c>
      <c r="P1656" s="24">
        <f>TotalMov[[#This Row],[Confirmed activ. 3 (ILE03)]]*60</f>
        <v>221.28</v>
      </c>
      <c r="Q1656" s="24">
        <v>1</v>
      </c>
      <c r="R1656" s="21" t="s">
        <v>66</v>
      </c>
      <c r="S1656" s="21" t="s">
        <v>67</v>
      </c>
    </row>
    <row r="1657" spans="1:19" x14ac:dyDescent="0.35">
      <c r="A1657" s="21">
        <v>1537704</v>
      </c>
      <c r="B1657" s="53">
        <v>411590</v>
      </c>
      <c r="C1657" s="21">
        <f>VLOOKUP(TotalMov[[#This Row],[Order]],'Total Mov by SS'!B:C,2,0)</f>
        <v>135</v>
      </c>
      <c r="D1657" s="21" t="s">
        <v>109</v>
      </c>
      <c r="E1657" s="21" t="s">
        <v>95</v>
      </c>
      <c r="F1657" s="21" t="s">
        <v>83</v>
      </c>
      <c r="G1657" s="21" t="s">
        <v>90</v>
      </c>
      <c r="H1657" s="21" t="s">
        <v>84</v>
      </c>
      <c r="I1657" s="21" t="s">
        <v>110</v>
      </c>
      <c r="J1657" s="22"/>
      <c r="K1657" s="23">
        <v>0</v>
      </c>
      <c r="L1657" s="22"/>
      <c r="M1657" s="23">
        <v>0</v>
      </c>
      <c r="N1657" s="25">
        <v>0</v>
      </c>
      <c r="O1657" s="21" t="s">
        <v>93</v>
      </c>
      <c r="P1657" s="24"/>
      <c r="Q1657" s="24">
        <v>5</v>
      </c>
      <c r="R1657" s="21" t="s">
        <v>66</v>
      </c>
      <c r="S1657" s="21" t="s">
        <v>94</v>
      </c>
    </row>
    <row r="1658" spans="1:19" x14ac:dyDescent="0.35">
      <c r="A1658" s="21">
        <v>1537707</v>
      </c>
      <c r="B1658" s="53">
        <v>411590</v>
      </c>
      <c r="C1658" s="21">
        <f>VLOOKUP(TotalMov[[#This Row],[Order]],'Total Mov by SS'!B:C,2,0)</f>
        <v>136</v>
      </c>
      <c r="D1658" s="21" t="s">
        <v>59</v>
      </c>
      <c r="E1658" s="21" t="s">
        <v>60</v>
      </c>
      <c r="F1658" s="21" t="s">
        <v>83</v>
      </c>
      <c r="G1658" s="21" t="s">
        <v>62</v>
      </c>
      <c r="H1658" s="21" t="s">
        <v>84</v>
      </c>
      <c r="I1658" s="21" t="s">
        <v>111</v>
      </c>
      <c r="J1658" s="22">
        <v>43654</v>
      </c>
      <c r="K1658" s="23">
        <v>0.98584490740741004</v>
      </c>
      <c r="L1658" s="22">
        <v>43655</v>
      </c>
      <c r="M1658" s="23">
        <v>7.4618055555560003E-2</v>
      </c>
      <c r="N1658" s="25">
        <v>1.0649999999999999</v>
      </c>
      <c r="O1658" s="21" t="s">
        <v>77</v>
      </c>
      <c r="P1658" s="24">
        <f>TotalMov[[#This Row],[Confirmed activ. 3 (ILE03)]]*60</f>
        <v>63.9</v>
      </c>
      <c r="Q1658" s="24">
        <v>40</v>
      </c>
      <c r="R1658" s="21" t="s">
        <v>66</v>
      </c>
      <c r="S1658" s="21" t="s">
        <v>67</v>
      </c>
    </row>
    <row r="1659" spans="1:19" x14ac:dyDescent="0.35">
      <c r="A1659" s="21">
        <v>1537707</v>
      </c>
      <c r="B1659" s="53">
        <v>411590</v>
      </c>
      <c r="C1659" s="21">
        <f>VLOOKUP(TotalMov[[#This Row],[Order]],'Total Mov by SS'!B:C,2,0)</f>
        <v>136</v>
      </c>
      <c r="D1659" s="21" t="s">
        <v>59</v>
      </c>
      <c r="E1659" s="21" t="s">
        <v>68</v>
      </c>
      <c r="F1659" s="21" t="s">
        <v>61</v>
      </c>
      <c r="G1659" s="21" t="s">
        <v>62</v>
      </c>
      <c r="H1659" s="21" t="s">
        <v>63</v>
      </c>
      <c r="I1659" s="21" t="s">
        <v>64</v>
      </c>
      <c r="J1659" s="22">
        <v>43655</v>
      </c>
      <c r="K1659" s="23">
        <v>0.57495370370370003</v>
      </c>
      <c r="L1659" s="22">
        <v>43655</v>
      </c>
      <c r="M1659" s="23">
        <v>0.58203703703704002</v>
      </c>
      <c r="N1659" s="25">
        <v>10.199999999999999</v>
      </c>
      <c r="O1659" s="21" t="s">
        <v>66</v>
      </c>
      <c r="P1659" s="24">
        <f>TotalMov[[#This Row],[Confirmed activ. 3 (ILE03)]]</f>
        <v>10.199999999999999</v>
      </c>
      <c r="Q1659" s="24">
        <v>15</v>
      </c>
      <c r="R1659" s="21" t="s">
        <v>66</v>
      </c>
      <c r="S1659" s="21" t="s">
        <v>67</v>
      </c>
    </row>
    <row r="1660" spans="1:19" x14ac:dyDescent="0.35">
      <c r="A1660" s="21">
        <v>1537707</v>
      </c>
      <c r="B1660" s="53">
        <v>411590</v>
      </c>
      <c r="C1660" s="21">
        <f>VLOOKUP(TotalMov[[#This Row],[Order]],'Total Mov by SS'!B:C,2,0)</f>
        <v>136</v>
      </c>
      <c r="D1660" s="21" t="s">
        <v>59</v>
      </c>
      <c r="E1660" s="21" t="s">
        <v>73</v>
      </c>
      <c r="F1660" s="21" t="s">
        <v>69</v>
      </c>
      <c r="G1660" s="21" t="s">
        <v>62</v>
      </c>
      <c r="H1660" s="21" t="s">
        <v>70</v>
      </c>
      <c r="I1660" s="21" t="s">
        <v>71</v>
      </c>
      <c r="J1660" s="22">
        <v>43656</v>
      </c>
      <c r="K1660" s="23">
        <v>0.40784722222221997</v>
      </c>
      <c r="L1660" s="22">
        <v>43656</v>
      </c>
      <c r="M1660" s="23">
        <v>0.40784722222221997</v>
      </c>
      <c r="N1660" s="24">
        <v>20</v>
      </c>
      <c r="O1660" s="21" t="s">
        <v>66</v>
      </c>
      <c r="P1660" s="24">
        <f>TotalMov[[#This Row],[Confirmed activ. 3 (ILE03)]]</f>
        <v>20</v>
      </c>
      <c r="Q1660" s="24">
        <v>20</v>
      </c>
      <c r="R1660" s="21" t="s">
        <v>66</v>
      </c>
      <c r="S1660" s="21" t="s">
        <v>72</v>
      </c>
    </row>
    <row r="1661" spans="1:19" x14ac:dyDescent="0.35">
      <c r="A1661" s="21">
        <v>1537707</v>
      </c>
      <c r="B1661" s="53">
        <v>411590</v>
      </c>
      <c r="C1661" s="21">
        <f>VLOOKUP(TotalMov[[#This Row],[Order]],'Total Mov by SS'!B:C,2,0)</f>
        <v>136</v>
      </c>
      <c r="D1661" s="21" t="s">
        <v>59</v>
      </c>
      <c r="E1661" s="21" t="s">
        <v>75</v>
      </c>
      <c r="F1661" s="21" t="s">
        <v>61</v>
      </c>
      <c r="G1661" s="21" t="s">
        <v>62</v>
      </c>
      <c r="H1661" s="21" t="s">
        <v>63</v>
      </c>
      <c r="I1661" s="21" t="s">
        <v>74</v>
      </c>
      <c r="J1661" s="22">
        <v>43656</v>
      </c>
      <c r="K1661" s="23">
        <v>0.43960648148148002</v>
      </c>
      <c r="L1661" s="22">
        <v>43657</v>
      </c>
      <c r="M1661" s="23">
        <v>0.5097337962963</v>
      </c>
      <c r="N1661" s="25">
        <v>11.865</v>
      </c>
      <c r="O1661" s="21" t="s">
        <v>77</v>
      </c>
      <c r="P1661" s="24">
        <f>TotalMov[[#This Row],[Confirmed activ. 3 (ILE03)]]*60</f>
        <v>711.9</v>
      </c>
      <c r="Q1661" s="24">
        <v>350</v>
      </c>
      <c r="R1661" s="21" t="s">
        <v>66</v>
      </c>
      <c r="S1661" s="21" t="s">
        <v>67</v>
      </c>
    </row>
    <row r="1662" spans="1:19" x14ac:dyDescent="0.35">
      <c r="A1662" s="21">
        <v>1537707</v>
      </c>
      <c r="B1662" s="53">
        <v>411590</v>
      </c>
      <c r="C1662" s="21">
        <f>VLOOKUP(TotalMov[[#This Row],[Order]],'Total Mov by SS'!B:C,2,0)</f>
        <v>136</v>
      </c>
      <c r="D1662" s="21" t="s">
        <v>59</v>
      </c>
      <c r="E1662" s="21" t="s">
        <v>78</v>
      </c>
      <c r="F1662" s="21" t="s">
        <v>61</v>
      </c>
      <c r="G1662" s="21" t="s">
        <v>62</v>
      </c>
      <c r="H1662" s="21" t="s">
        <v>63</v>
      </c>
      <c r="I1662" s="21" t="s">
        <v>76</v>
      </c>
      <c r="J1662" s="22">
        <v>43657</v>
      </c>
      <c r="K1662" s="23">
        <v>0.50991898148147996</v>
      </c>
      <c r="L1662" s="22">
        <v>43662</v>
      </c>
      <c r="M1662" s="23">
        <v>0.56575231481481003</v>
      </c>
      <c r="N1662" s="25">
        <v>28.704000000000001</v>
      </c>
      <c r="O1662" s="21" t="s">
        <v>77</v>
      </c>
      <c r="P1662" s="24">
        <f>TotalMov[[#This Row],[Confirmed activ. 3 (ILE03)]]*60</f>
        <v>1722.24</v>
      </c>
      <c r="Q1662" s="24">
        <v>1020</v>
      </c>
      <c r="R1662" s="21" t="s">
        <v>66</v>
      </c>
      <c r="S1662" s="21" t="s">
        <v>67</v>
      </c>
    </row>
    <row r="1663" spans="1:19" x14ac:dyDescent="0.35">
      <c r="A1663" s="21">
        <v>1537707</v>
      </c>
      <c r="B1663" s="53">
        <v>411590</v>
      </c>
      <c r="C1663" s="21">
        <f>VLOOKUP(TotalMov[[#This Row],[Order]],'Total Mov by SS'!B:C,2,0)</f>
        <v>136</v>
      </c>
      <c r="D1663" s="21" t="s">
        <v>59</v>
      </c>
      <c r="E1663" s="21" t="s">
        <v>80</v>
      </c>
      <c r="F1663" s="21" t="s">
        <v>61</v>
      </c>
      <c r="G1663" s="21" t="s">
        <v>62</v>
      </c>
      <c r="H1663" s="21" t="s">
        <v>63</v>
      </c>
      <c r="I1663" s="21" t="s">
        <v>112</v>
      </c>
      <c r="J1663" s="22">
        <v>43662</v>
      </c>
      <c r="K1663" s="23">
        <v>0.56590277777777998</v>
      </c>
      <c r="L1663" s="22">
        <v>43662</v>
      </c>
      <c r="M1663" s="23">
        <v>0.6621412037037</v>
      </c>
      <c r="N1663" s="25">
        <v>2.31</v>
      </c>
      <c r="O1663" s="21" t="s">
        <v>77</v>
      </c>
      <c r="P1663" s="24">
        <f>TotalMov[[#This Row],[Confirmed activ. 3 (ILE03)]]*60</f>
        <v>138.6</v>
      </c>
      <c r="Q1663" s="24">
        <v>50</v>
      </c>
      <c r="R1663" s="21" t="s">
        <v>66</v>
      </c>
      <c r="S1663" s="21" t="s">
        <v>67</v>
      </c>
    </row>
    <row r="1664" spans="1:19" x14ac:dyDescent="0.35">
      <c r="A1664" s="21">
        <v>1537707</v>
      </c>
      <c r="B1664" s="53">
        <v>411590</v>
      </c>
      <c r="C1664" s="21">
        <f>VLOOKUP(TotalMov[[#This Row],[Order]],'Total Mov by SS'!B:C,2,0)</f>
        <v>136</v>
      </c>
      <c r="D1664" s="21" t="s">
        <v>59</v>
      </c>
      <c r="E1664" s="21" t="s">
        <v>82</v>
      </c>
      <c r="F1664" s="21" t="s">
        <v>89</v>
      </c>
      <c r="G1664" s="21" t="s">
        <v>90</v>
      </c>
      <c r="H1664" s="21" t="s">
        <v>91</v>
      </c>
      <c r="I1664" s="21" t="s">
        <v>92</v>
      </c>
      <c r="J1664" s="22"/>
      <c r="K1664" s="23">
        <v>0</v>
      </c>
      <c r="L1664" s="22"/>
      <c r="M1664" s="23">
        <v>0</v>
      </c>
      <c r="N1664" s="25">
        <v>0</v>
      </c>
      <c r="O1664" s="21" t="s">
        <v>93</v>
      </c>
      <c r="P1664" s="24"/>
      <c r="Q1664" s="24">
        <v>0</v>
      </c>
      <c r="R1664" s="21" t="s">
        <v>66</v>
      </c>
      <c r="S1664" s="21" t="s">
        <v>94</v>
      </c>
    </row>
    <row r="1665" spans="1:19" x14ac:dyDescent="0.35">
      <c r="A1665" s="21">
        <v>1537707</v>
      </c>
      <c r="B1665" s="53">
        <v>411590</v>
      </c>
      <c r="C1665" s="21">
        <f>VLOOKUP(TotalMov[[#This Row],[Order]],'Total Mov by SS'!B:C,2,0)</f>
        <v>136</v>
      </c>
      <c r="D1665" s="21" t="s">
        <v>59</v>
      </c>
      <c r="E1665" s="21" t="s">
        <v>85</v>
      </c>
      <c r="F1665" s="21" t="s">
        <v>69</v>
      </c>
      <c r="G1665" s="21" t="s">
        <v>62</v>
      </c>
      <c r="H1665" s="21" t="s">
        <v>70</v>
      </c>
      <c r="I1665" s="21" t="s">
        <v>79</v>
      </c>
      <c r="J1665" s="22">
        <v>43662</v>
      </c>
      <c r="K1665" s="23">
        <v>0.70545138888889003</v>
      </c>
      <c r="L1665" s="22">
        <v>43662</v>
      </c>
      <c r="M1665" s="23">
        <v>0.70545138888889003</v>
      </c>
      <c r="N1665" s="24">
        <v>20</v>
      </c>
      <c r="O1665" s="21" t="s">
        <v>66</v>
      </c>
      <c r="P1665" s="24">
        <f>TotalMov[[#This Row],[Confirmed activ. 3 (ILE03)]]</f>
        <v>20</v>
      </c>
      <c r="Q1665" s="24">
        <v>20</v>
      </c>
      <c r="R1665" s="21" t="s">
        <v>66</v>
      </c>
      <c r="S1665" s="21" t="s">
        <v>72</v>
      </c>
    </row>
    <row r="1666" spans="1:19" x14ac:dyDescent="0.35">
      <c r="A1666" s="21">
        <v>1537707</v>
      </c>
      <c r="B1666" s="53">
        <v>411590</v>
      </c>
      <c r="C1666" s="21">
        <f>VLOOKUP(TotalMov[[#This Row],[Order]],'Total Mov by SS'!B:C,2,0)</f>
        <v>136</v>
      </c>
      <c r="D1666" s="21" t="s">
        <v>59</v>
      </c>
      <c r="E1666" s="21" t="s">
        <v>88</v>
      </c>
      <c r="F1666" s="21" t="s">
        <v>69</v>
      </c>
      <c r="G1666" s="21" t="s">
        <v>62</v>
      </c>
      <c r="H1666" s="21" t="s">
        <v>70</v>
      </c>
      <c r="I1666" s="21" t="s">
        <v>81</v>
      </c>
      <c r="J1666" s="22">
        <v>43662</v>
      </c>
      <c r="K1666" s="23">
        <v>0.70564814814815002</v>
      </c>
      <c r="L1666" s="22">
        <v>43662</v>
      </c>
      <c r="M1666" s="23">
        <v>0.70564814814815002</v>
      </c>
      <c r="N1666" s="24">
        <v>20</v>
      </c>
      <c r="O1666" s="21" t="s">
        <v>66</v>
      </c>
      <c r="P1666" s="24">
        <f>TotalMov[[#This Row],[Confirmed activ. 3 (ILE03)]]</f>
        <v>20</v>
      </c>
      <c r="Q1666" s="24">
        <v>20</v>
      </c>
      <c r="R1666" s="21" t="s">
        <v>66</v>
      </c>
      <c r="S1666" s="21" t="s">
        <v>72</v>
      </c>
    </row>
    <row r="1667" spans="1:19" x14ac:dyDescent="0.35">
      <c r="A1667" s="21">
        <v>1537707</v>
      </c>
      <c r="B1667" s="53">
        <v>411590</v>
      </c>
      <c r="C1667" s="21">
        <f>VLOOKUP(TotalMov[[#This Row],[Order]],'Total Mov by SS'!B:C,2,0)</f>
        <v>136</v>
      </c>
      <c r="D1667" s="21" t="s">
        <v>59</v>
      </c>
      <c r="E1667" s="21" t="s">
        <v>95</v>
      </c>
      <c r="F1667" s="21" t="s">
        <v>83</v>
      </c>
      <c r="G1667" s="21" t="s">
        <v>62</v>
      </c>
      <c r="H1667" s="21" t="s">
        <v>84</v>
      </c>
      <c r="I1667" s="21" t="s">
        <v>84</v>
      </c>
      <c r="J1667" s="22">
        <v>43663</v>
      </c>
      <c r="K1667" s="23">
        <v>0.56512731481481004</v>
      </c>
      <c r="L1667" s="22">
        <v>43664</v>
      </c>
      <c r="M1667" s="23">
        <v>0.15843750000000001</v>
      </c>
      <c r="N1667" s="25">
        <v>5.7290000000000001</v>
      </c>
      <c r="O1667" s="21" t="s">
        <v>77</v>
      </c>
      <c r="P1667" s="24">
        <f>TotalMov[[#This Row],[Confirmed activ. 3 (ILE03)]]*60</f>
        <v>343.74</v>
      </c>
      <c r="Q1667" s="24">
        <v>450</v>
      </c>
      <c r="R1667" s="21" t="s">
        <v>66</v>
      </c>
      <c r="S1667" s="21" t="s">
        <v>67</v>
      </c>
    </row>
    <row r="1668" spans="1:19" x14ac:dyDescent="0.35">
      <c r="A1668" s="21">
        <v>1537707</v>
      </c>
      <c r="B1668" s="53">
        <v>411590</v>
      </c>
      <c r="C1668" s="21">
        <f>VLOOKUP(TotalMov[[#This Row],[Order]],'Total Mov by SS'!B:C,2,0)</f>
        <v>136</v>
      </c>
      <c r="D1668" s="21" t="s">
        <v>59</v>
      </c>
      <c r="E1668" s="21" t="s">
        <v>97</v>
      </c>
      <c r="F1668" s="21" t="s">
        <v>86</v>
      </c>
      <c r="G1668" s="21" t="s">
        <v>62</v>
      </c>
      <c r="H1668" s="21" t="s">
        <v>87</v>
      </c>
      <c r="I1668" s="21" t="s">
        <v>87</v>
      </c>
      <c r="J1668" s="22">
        <v>43667</v>
      </c>
      <c r="K1668" s="23">
        <v>0.36484953703703998</v>
      </c>
      <c r="L1668" s="22">
        <v>43667</v>
      </c>
      <c r="M1668" s="23">
        <v>0.36484953703703998</v>
      </c>
      <c r="N1668" s="24">
        <v>20</v>
      </c>
      <c r="O1668" s="21" t="s">
        <v>66</v>
      </c>
      <c r="P1668" s="24">
        <f>TotalMov[[#This Row],[Confirmed activ. 3 (ILE03)]]</f>
        <v>20</v>
      </c>
      <c r="Q1668" s="24">
        <v>20</v>
      </c>
      <c r="R1668" s="21" t="s">
        <v>66</v>
      </c>
      <c r="S1668" s="21" t="s">
        <v>72</v>
      </c>
    </row>
    <row r="1669" spans="1:19" x14ac:dyDescent="0.35">
      <c r="A1669" s="21">
        <v>1537707</v>
      </c>
      <c r="B1669" s="53">
        <v>411590</v>
      </c>
      <c r="C1669" s="21">
        <f>VLOOKUP(TotalMov[[#This Row],[Order]],'Total Mov by SS'!B:C,2,0)</f>
        <v>136</v>
      </c>
      <c r="D1669" s="21" t="s">
        <v>59</v>
      </c>
      <c r="E1669" s="21" t="s">
        <v>99</v>
      </c>
      <c r="F1669" s="21" t="s">
        <v>61</v>
      </c>
      <c r="G1669" s="21" t="s">
        <v>62</v>
      </c>
      <c r="H1669" s="21" t="s">
        <v>63</v>
      </c>
      <c r="I1669" s="21" t="s">
        <v>96</v>
      </c>
      <c r="J1669" s="22">
        <v>43668</v>
      </c>
      <c r="K1669" s="23">
        <v>0.36608796296295998</v>
      </c>
      <c r="L1669" s="22">
        <v>43668</v>
      </c>
      <c r="M1669" s="23">
        <v>0.50378472222222004</v>
      </c>
      <c r="N1669" s="25">
        <v>52.482999999999997</v>
      </c>
      <c r="O1669" s="21" t="s">
        <v>66</v>
      </c>
      <c r="P1669" s="24">
        <f>TotalMov[[#This Row],[Confirmed activ. 3 (ILE03)]]</f>
        <v>52.482999999999997</v>
      </c>
      <c r="Q1669" s="24">
        <v>100</v>
      </c>
      <c r="R1669" s="21" t="s">
        <v>66</v>
      </c>
      <c r="S1669" s="21" t="s">
        <v>67</v>
      </c>
    </row>
    <row r="1670" spans="1:19" x14ac:dyDescent="0.35">
      <c r="A1670" s="21">
        <v>1537707</v>
      </c>
      <c r="B1670" s="53">
        <v>411590</v>
      </c>
      <c r="C1670" s="21">
        <f>VLOOKUP(TotalMov[[#This Row],[Order]],'Total Mov by SS'!B:C,2,0)</f>
        <v>136</v>
      </c>
      <c r="D1670" s="21" t="s">
        <v>59</v>
      </c>
      <c r="E1670" s="21" t="s">
        <v>101</v>
      </c>
      <c r="F1670" s="21" t="s">
        <v>69</v>
      </c>
      <c r="G1670" s="21" t="s">
        <v>62</v>
      </c>
      <c r="H1670" s="21" t="s">
        <v>70</v>
      </c>
      <c r="I1670" s="21" t="s">
        <v>98</v>
      </c>
      <c r="J1670" s="22">
        <v>43671</v>
      </c>
      <c r="K1670" s="23">
        <v>0.40416666666667</v>
      </c>
      <c r="L1670" s="22">
        <v>43671</v>
      </c>
      <c r="M1670" s="23">
        <v>0.40416666666667</v>
      </c>
      <c r="N1670" s="24">
        <v>20</v>
      </c>
      <c r="O1670" s="21" t="s">
        <v>66</v>
      </c>
      <c r="P1670" s="24">
        <f>TotalMov[[#This Row],[Confirmed activ. 3 (ILE03)]]</f>
        <v>20</v>
      </c>
      <c r="Q1670" s="24">
        <v>20</v>
      </c>
      <c r="R1670" s="21" t="s">
        <v>66</v>
      </c>
      <c r="S1670" s="21" t="s">
        <v>72</v>
      </c>
    </row>
    <row r="1671" spans="1:19" x14ac:dyDescent="0.35">
      <c r="A1671" s="21">
        <v>1537707</v>
      </c>
      <c r="B1671" s="53">
        <v>411590</v>
      </c>
      <c r="C1671" s="21">
        <f>VLOOKUP(TotalMov[[#This Row],[Order]],'Total Mov by SS'!B:C,2,0)</f>
        <v>136</v>
      </c>
      <c r="D1671" s="21" t="s">
        <v>59</v>
      </c>
      <c r="E1671" s="21" t="s">
        <v>104</v>
      </c>
      <c r="F1671" s="21" t="s">
        <v>69</v>
      </c>
      <c r="G1671" s="21" t="s">
        <v>62</v>
      </c>
      <c r="H1671" s="21" t="s">
        <v>70</v>
      </c>
      <c r="I1671" s="21" t="s">
        <v>100</v>
      </c>
      <c r="J1671" s="22">
        <v>43671</v>
      </c>
      <c r="K1671" s="23">
        <v>0.40427083333333003</v>
      </c>
      <c r="L1671" s="22">
        <v>43671</v>
      </c>
      <c r="M1671" s="23">
        <v>0.40427083333333003</v>
      </c>
      <c r="N1671" s="24">
        <v>30</v>
      </c>
      <c r="O1671" s="21" t="s">
        <v>66</v>
      </c>
      <c r="P1671" s="24">
        <f>TotalMov[[#This Row],[Confirmed activ. 3 (ILE03)]]</f>
        <v>30</v>
      </c>
      <c r="Q1671" s="24">
        <v>30</v>
      </c>
      <c r="R1671" s="21" t="s">
        <v>66</v>
      </c>
      <c r="S1671" s="21" t="s">
        <v>72</v>
      </c>
    </row>
    <row r="1672" spans="1:19" x14ac:dyDescent="0.35">
      <c r="A1672" s="21">
        <v>1537707</v>
      </c>
      <c r="B1672" s="53">
        <v>411590</v>
      </c>
      <c r="C1672" s="21">
        <f>VLOOKUP(TotalMov[[#This Row],[Order]],'Total Mov by SS'!B:C,2,0)</f>
        <v>136</v>
      </c>
      <c r="D1672" s="21" t="s">
        <v>59</v>
      </c>
      <c r="E1672" s="21" t="s">
        <v>113</v>
      </c>
      <c r="F1672" s="21" t="s">
        <v>102</v>
      </c>
      <c r="G1672" s="21" t="s">
        <v>62</v>
      </c>
      <c r="H1672" s="21" t="s">
        <v>100</v>
      </c>
      <c r="I1672" s="21" t="s">
        <v>103</v>
      </c>
      <c r="J1672" s="22">
        <v>43671</v>
      </c>
      <c r="K1672" s="23">
        <v>0.60739583333333003</v>
      </c>
      <c r="L1672" s="22">
        <v>43671</v>
      </c>
      <c r="M1672" s="23">
        <v>0.60739583333333003</v>
      </c>
      <c r="N1672" s="24">
        <v>30</v>
      </c>
      <c r="O1672" s="21" t="s">
        <v>66</v>
      </c>
      <c r="P1672" s="24">
        <f>TotalMov[[#This Row],[Confirmed activ. 3 (ILE03)]]</f>
        <v>30</v>
      </c>
      <c r="Q1672" s="24">
        <v>30</v>
      </c>
      <c r="R1672" s="21" t="s">
        <v>66</v>
      </c>
      <c r="S1672" s="21" t="s">
        <v>72</v>
      </c>
    </row>
    <row r="1673" spans="1:19" x14ac:dyDescent="0.35">
      <c r="A1673" s="21">
        <v>1537707</v>
      </c>
      <c r="B1673" s="53">
        <v>411590</v>
      </c>
      <c r="C1673" s="21">
        <f>VLOOKUP(TotalMov[[#This Row],[Order]],'Total Mov by SS'!B:C,2,0)</f>
        <v>136</v>
      </c>
      <c r="D1673" s="21" t="s">
        <v>59</v>
      </c>
      <c r="E1673" s="21" t="s">
        <v>114</v>
      </c>
      <c r="F1673" s="21" t="s">
        <v>102</v>
      </c>
      <c r="G1673" s="21" t="s">
        <v>105</v>
      </c>
      <c r="H1673" s="21" t="s">
        <v>100</v>
      </c>
      <c r="I1673" s="21" t="s">
        <v>106</v>
      </c>
      <c r="J1673" s="22">
        <v>43675</v>
      </c>
      <c r="K1673" s="23">
        <v>0.36547453703704003</v>
      </c>
      <c r="L1673" s="22">
        <v>43675</v>
      </c>
      <c r="M1673" s="23">
        <v>0.36547453703704003</v>
      </c>
      <c r="N1673" s="24">
        <v>45</v>
      </c>
      <c r="O1673" s="21" t="s">
        <v>66</v>
      </c>
      <c r="P1673" s="24">
        <f>TotalMov[[#This Row],[Confirmed activ. 3 (ILE03)]]</f>
        <v>45</v>
      </c>
      <c r="Q1673" s="24">
        <v>45</v>
      </c>
      <c r="R1673" s="21" t="s">
        <v>66</v>
      </c>
      <c r="S1673" s="21" t="s">
        <v>72</v>
      </c>
    </row>
    <row r="1674" spans="1:19" x14ac:dyDescent="0.35">
      <c r="A1674" s="21">
        <v>1537707</v>
      </c>
      <c r="B1674" s="53">
        <v>411590</v>
      </c>
      <c r="C1674" s="21">
        <f>VLOOKUP(TotalMov[[#This Row],[Order]],'Total Mov by SS'!B:C,2,0)</f>
        <v>136</v>
      </c>
      <c r="D1674" s="21" t="s">
        <v>107</v>
      </c>
      <c r="E1674" s="21" t="s">
        <v>60</v>
      </c>
      <c r="F1674" s="21" t="s">
        <v>61</v>
      </c>
      <c r="G1674" s="21" t="s">
        <v>90</v>
      </c>
      <c r="H1674" s="21" t="s">
        <v>63</v>
      </c>
      <c r="I1674" s="21" t="s">
        <v>108</v>
      </c>
      <c r="J1674" s="22">
        <v>43669</v>
      </c>
      <c r="K1674" s="23">
        <v>0.34009259259259</v>
      </c>
      <c r="L1674" s="22">
        <v>43669</v>
      </c>
      <c r="M1674" s="23">
        <v>0.62634259259258995</v>
      </c>
      <c r="N1674" s="25">
        <v>6.87</v>
      </c>
      <c r="O1674" s="21" t="s">
        <v>77</v>
      </c>
      <c r="P1674" s="24">
        <f>TotalMov[[#This Row],[Confirmed activ. 3 (ILE03)]]*60</f>
        <v>412.2</v>
      </c>
      <c r="Q1674" s="24">
        <v>1</v>
      </c>
      <c r="R1674" s="21" t="s">
        <v>66</v>
      </c>
      <c r="S1674" s="21" t="s">
        <v>67</v>
      </c>
    </row>
    <row r="1675" spans="1:19" x14ac:dyDescent="0.35">
      <c r="A1675" s="21">
        <v>1537707</v>
      </c>
      <c r="B1675" s="53">
        <v>411590</v>
      </c>
      <c r="C1675" s="21">
        <f>VLOOKUP(TotalMov[[#This Row],[Order]],'Total Mov by SS'!B:C,2,0)</f>
        <v>136</v>
      </c>
      <c r="D1675" s="21" t="s">
        <v>109</v>
      </c>
      <c r="E1675" s="21" t="s">
        <v>95</v>
      </c>
      <c r="F1675" s="21" t="s">
        <v>83</v>
      </c>
      <c r="G1675" s="21" t="s">
        <v>90</v>
      </c>
      <c r="H1675" s="21" t="s">
        <v>84</v>
      </c>
      <c r="I1675" s="21" t="s">
        <v>110</v>
      </c>
      <c r="J1675" s="22"/>
      <c r="K1675" s="23">
        <v>0</v>
      </c>
      <c r="L1675" s="22"/>
      <c r="M1675" s="23">
        <v>0</v>
      </c>
      <c r="N1675" s="25">
        <v>0</v>
      </c>
      <c r="O1675" s="21" t="s">
        <v>93</v>
      </c>
      <c r="P1675" s="24"/>
      <c r="Q1675" s="24">
        <v>5</v>
      </c>
      <c r="R1675" s="21" t="s">
        <v>66</v>
      </c>
      <c r="S1675" s="21" t="s">
        <v>94</v>
      </c>
    </row>
    <row r="1676" spans="1:19" x14ac:dyDescent="0.35">
      <c r="A1676" s="21">
        <v>1537708</v>
      </c>
      <c r="B1676" s="53">
        <v>411590</v>
      </c>
      <c r="C1676" s="21">
        <f>VLOOKUP(TotalMov[[#This Row],[Order]],'Total Mov by SS'!B:C,2,0)</f>
        <v>136</v>
      </c>
      <c r="D1676" s="21" t="s">
        <v>59</v>
      </c>
      <c r="E1676" s="21" t="s">
        <v>60</v>
      </c>
      <c r="F1676" s="21" t="s">
        <v>83</v>
      </c>
      <c r="G1676" s="21" t="s">
        <v>62</v>
      </c>
      <c r="H1676" s="21" t="s">
        <v>84</v>
      </c>
      <c r="I1676" s="21" t="s">
        <v>111</v>
      </c>
      <c r="J1676" s="22">
        <v>43656</v>
      </c>
      <c r="K1676" s="23">
        <v>0.89663194444444005</v>
      </c>
      <c r="L1676" s="22">
        <v>43657</v>
      </c>
      <c r="M1676" s="23">
        <v>2.1678240740739999E-2</v>
      </c>
      <c r="N1676" s="25">
        <v>70.683000000000007</v>
      </c>
      <c r="O1676" s="21" t="s">
        <v>66</v>
      </c>
      <c r="P1676" s="24">
        <f>TotalMov[[#This Row],[Confirmed activ. 3 (ILE03)]]</f>
        <v>70.683000000000007</v>
      </c>
      <c r="Q1676" s="24">
        <v>40</v>
      </c>
      <c r="R1676" s="21" t="s">
        <v>66</v>
      </c>
      <c r="S1676" s="21" t="s">
        <v>67</v>
      </c>
    </row>
    <row r="1677" spans="1:19" x14ac:dyDescent="0.35">
      <c r="A1677" s="21">
        <v>1537708</v>
      </c>
      <c r="B1677" s="53">
        <v>411590</v>
      </c>
      <c r="C1677" s="21">
        <f>VLOOKUP(TotalMov[[#This Row],[Order]],'Total Mov by SS'!B:C,2,0)</f>
        <v>136</v>
      </c>
      <c r="D1677" s="21" t="s">
        <v>59</v>
      </c>
      <c r="E1677" s="21" t="s">
        <v>68</v>
      </c>
      <c r="F1677" s="21" t="s">
        <v>61</v>
      </c>
      <c r="G1677" s="21" t="s">
        <v>62</v>
      </c>
      <c r="H1677" s="21" t="s">
        <v>63</v>
      </c>
      <c r="I1677" s="21" t="s">
        <v>64</v>
      </c>
      <c r="J1677" s="22">
        <v>43657</v>
      </c>
      <c r="K1677" s="23">
        <v>0.44188657407407</v>
      </c>
      <c r="L1677" s="22">
        <v>43657</v>
      </c>
      <c r="M1677" s="23">
        <v>0.47135416666667002</v>
      </c>
      <c r="N1677" s="25">
        <v>14.15</v>
      </c>
      <c r="O1677" s="21" t="s">
        <v>66</v>
      </c>
      <c r="P1677" s="24">
        <f>TotalMov[[#This Row],[Confirmed activ. 3 (ILE03)]]</f>
        <v>14.15</v>
      </c>
      <c r="Q1677" s="24">
        <v>15</v>
      </c>
      <c r="R1677" s="21" t="s">
        <v>66</v>
      </c>
      <c r="S1677" s="21" t="s">
        <v>67</v>
      </c>
    </row>
    <row r="1678" spans="1:19" x14ac:dyDescent="0.35">
      <c r="A1678" s="21">
        <v>1537708</v>
      </c>
      <c r="B1678" s="53">
        <v>411590</v>
      </c>
      <c r="C1678" s="21">
        <f>VLOOKUP(TotalMov[[#This Row],[Order]],'Total Mov by SS'!B:C,2,0)</f>
        <v>136</v>
      </c>
      <c r="D1678" s="21" t="s">
        <v>59</v>
      </c>
      <c r="E1678" s="21" t="s">
        <v>73</v>
      </c>
      <c r="F1678" s="21" t="s">
        <v>69</v>
      </c>
      <c r="G1678" s="21" t="s">
        <v>62</v>
      </c>
      <c r="H1678" s="21" t="s">
        <v>70</v>
      </c>
      <c r="I1678" s="21" t="s">
        <v>71</v>
      </c>
      <c r="J1678" s="22">
        <v>43657</v>
      </c>
      <c r="K1678" s="23">
        <v>0.50518518518518996</v>
      </c>
      <c r="L1678" s="22">
        <v>43657</v>
      </c>
      <c r="M1678" s="23">
        <v>0.50518518518518996</v>
      </c>
      <c r="N1678" s="24">
        <v>20</v>
      </c>
      <c r="O1678" s="21" t="s">
        <v>66</v>
      </c>
      <c r="P1678" s="24">
        <f>TotalMov[[#This Row],[Confirmed activ. 3 (ILE03)]]</f>
        <v>20</v>
      </c>
      <c r="Q1678" s="24">
        <v>20</v>
      </c>
      <c r="R1678" s="21" t="s">
        <v>66</v>
      </c>
      <c r="S1678" s="21" t="s">
        <v>72</v>
      </c>
    </row>
    <row r="1679" spans="1:19" x14ac:dyDescent="0.35">
      <c r="A1679" s="21">
        <v>1537708</v>
      </c>
      <c r="B1679" s="53">
        <v>411590</v>
      </c>
      <c r="C1679" s="21">
        <f>VLOOKUP(TotalMov[[#This Row],[Order]],'Total Mov by SS'!B:C,2,0)</f>
        <v>136</v>
      </c>
      <c r="D1679" s="21" t="s">
        <v>59</v>
      </c>
      <c r="E1679" s="21" t="s">
        <v>75</v>
      </c>
      <c r="F1679" s="21" t="s">
        <v>61</v>
      </c>
      <c r="G1679" s="21" t="s">
        <v>62</v>
      </c>
      <c r="H1679" s="21" t="s">
        <v>63</v>
      </c>
      <c r="I1679" s="21" t="s">
        <v>74</v>
      </c>
      <c r="J1679" s="22">
        <v>43657</v>
      </c>
      <c r="K1679" s="23">
        <v>0.50949074074073997</v>
      </c>
      <c r="L1679" s="22">
        <v>43657</v>
      </c>
      <c r="M1679" s="23">
        <v>0.65280092592592998</v>
      </c>
      <c r="N1679" s="25">
        <v>3.4390000000000001</v>
      </c>
      <c r="O1679" s="21" t="s">
        <v>77</v>
      </c>
      <c r="P1679" s="24">
        <f>TotalMov[[#This Row],[Confirmed activ. 3 (ILE03)]]*60</f>
        <v>206.34</v>
      </c>
      <c r="Q1679" s="24">
        <v>350</v>
      </c>
      <c r="R1679" s="21" t="s">
        <v>66</v>
      </c>
      <c r="S1679" s="21" t="s">
        <v>67</v>
      </c>
    </row>
    <row r="1680" spans="1:19" x14ac:dyDescent="0.35">
      <c r="A1680" s="21">
        <v>1537708</v>
      </c>
      <c r="B1680" s="53">
        <v>411590</v>
      </c>
      <c r="C1680" s="21">
        <f>VLOOKUP(TotalMov[[#This Row],[Order]],'Total Mov by SS'!B:C,2,0)</f>
        <v>136</v>
      </c>
      <c r="D1680" s="21" t="s">
        <v>59</v>
      </c>
      <c r="E1680" s="21" t="s">
        <v>78</v>
      </c>
      <c r="F1680" s="21" t="s">
        <v>61</v>
      </c>
      <c r="G1680" s="21" t="s">
        <v>62</v>
      </c>
      <c r="H1680" s="21" t="s">
        <v>63</v>
      </c>
      <c r="I1680" s="21" t="s">
        <v>76</v>
      </c>
      <c r="J1680" s="22">
        <v>43660</v>
      </c>
      <c r="K1680" s="23">
        <v>0.32532407407406999</v>
      </c>
      <c r="L1680" s="22">
        <v>43662</v>
      </c>
      <c r="M1680" s="23">
        <v>0.73711805555555998</v>
      </c>
      <c r="N1680" s="25">
        <v>30.465</v>
      </c>
      <c r="O1680" s="21" t="s">
        <v>77</v>
      </c>
      <c r="P1680" s="24">
        <f>TotalMov[[#This Row],[Confirmed activ. 3 (ILE03)]]*60</f>
        <v>1827.9</v>
      </c>
      <c r="Q1680" s="24">
        <v>1020</v>
      </c>
      <c r="R1680" s="21" t="s">
        <v>66</v>
      </c>
      <c r="S1680" s="21" t="s">
        <v>67</v>
      </c>
    </row>
    <row r="1681" spans="1:19" x14ac:dyDescent="0.35">
      <c r="A1681" s="21">
        <v>1537708</v>
      </c>
      <c r="B1681" s="53">
        <v>411590</v>
      </c>
      <c r="C1681" s="21">
        <f>VLOOKUP(TotalMov[[#This Row],[Order]],'Total Mov by SS'!B:C,2,0)</f>
        <v>136</v>
      </c>
      <c r="D1681" s="21" t="s">
        <v>59</v>
      </c>
      <c r="E1681" s="21" t="s">
        <v>80</v>
      </c>
      <c r="F1681" s="21" t="s">
        <v>61</v>
      </c>
      <c r="G1681" s="21" t="s">
        <v>62</v>
      </c>
      <c r="H1681" s="21" t="s">
        <v>63</v>
      </c>
      <c r="I1681" s="21" t="s">
        <v>112</v>
      </c>
      <c r="J1681" s="22">
        <v>43663</v>
      </c>
      <c r="K1681" s="23">
        <v>0.31138888888888999</v>
      </c>
      <c r="L1681" s="22">
        <v>43663</v>
      </c>
      <c r="M1681" s="23">
        <v>0.66572916666667004</v>
      </c>
      <c r="N1681" s="25">
        <v>8.5039999999999996</v>
      </c>
      <c r="O1681" s="21" t="s">
        <v>77</v>
      </c>
      <c r="P1681" s="24">
        <f>TotalMov[[#This Row],[Confirmed activ. 3 (ILE03)]]*60</f>
        <v>510.23999999999995</v>
      </c>
      <c r="Q1681" s="24">
        <v>50</v>
      </c>
      <c r="R1681" s="21" t="s">
        <v>66</v>
      </c>
      <c r="S1681" s="21" t="s">
        <v>67</v>
      </c>
    </row>
    <row r="1682" spans="1:19" x14ac:dyDescent="0.35">
      <c r="A1682" s="21">
        <v>1537708</v>
      </c>
      <c r="B1682" s="53">
        <v>411590</v>
      </c>
      <c r="C1682" s="21">
        <f>VLOOKUP(TotalMov[[#This Row],[Order]],'Total Mov by SS'!B:C,2,0)</f>
        <v>136</v>
      </c>
      <c r="D1682" s="21" t="s">
        <v>59</v>
      </c>
      <c r="E1682" s="21" t="s">
        <v>82</v>
      </c>
      <c r="F1682" s="21" t="s">
        <v>89</v>
      </c>
      <c r="G1682" s="21" t="s">
        <v>90</v>
      </c>
      <c r="H1682" s="21" t="s">
        <v>91</v>
      </c>
      <c r="I1682" s="21" t="s">
        <v>92</v>
      </c>
      <c r="J1682" s="22"/>
      <c r="K1682" s="23">
        <v>0</v>
      </c>
      <c r="L1682" s="22"/>
      <c r="M1682" s="23">
        <v>0</v>
      </c>
      <c r="N1682" s="25">
        <v>0</v>
      </c>
      <c r="O1682" s="21" t="s">
        <v>93</v>
      </c>
      <c r="P1682" s="24"/>
      <c r="Q1682" s="24">
        <v>0</v>
      </c>
      <c r="R1682" s="21" t="s">
        <v>66</v>
      </c>
      <c r="S1682" s="21" t="s">
        <v>94</v>
      </c>
    </row>
    <row r="1683" spans="1:19" x14ac:dyDescent="0.35">
      <c r="A1683" s="21">
        <v>1537708</v>
      </c>
      <c r="B1683" s="53">
        <v>411590</v>
      </c>
      <c r="C1683" s="21">
        <f>VLOOKUP(TotalMov[[#This Row],[Order]],'Total Mov by SS'!B:C,2,0)</f>
        <v>136</v>
      </c>
      <c r="D1683" s="21" t="s">
        <v>59</v>
      </c>
      <c r="E1683" s="21" t="s">
        <v>85</v>
      </c>
      <c r="F1683" s="21" t="s">
        <v>69</v>
      </c>
      <c r="G1683" s="21" t="s">
        <v>62</v>
      </c>
      <c r="H1683" s="21" t="s">
        <v>70</v>
      </c>
      <c r="I1683" s="21" t="s">
        <v>79</v>
      </c>
      <c r="J1683" s="22">
        <v>43663</v>
      </c>
      <c r="K1683" s="23">
        <v>0.69652777777777997</v>
      </c>
      <c r="L1683" s="22">
        <v>43663</v>
      </c>
      <c r="M1683" s="23">
        <v>0.69652777777777997</v>
      </c>
      <c r="N1683" s="24">
        <v>20</v>
      </c>
      <c r="O1683" s="21" t="s">
        <v>66</v>
      </c>
      <c r="P1683" s="24">
        <f>TotalMov[[#This Row],[Confirmed activ. 3 (ILE03)]]</f>
        <v>20</v>
      </c>
      <c r="Q1683" s="24">
        <v>20</v>
      </c>
      <c r="R1683" s="21" t="s">
        <v>66</v>
      </c>
      <c r="S1683" s="21" t="s">
        <v>72</v>
      </c>
    </row>
    <row r="1684" spans="1:19" x14ac:dyDescent="0.35">
      <c r="A1684" s="21">
        <v>1537708</v>
      </c>
      <c r="B1684" s="53">
        <v>411590</v>
      </c>
      <c r="C1684" s="21">
        <f>VLOOKUP(TotalMov[[#This Row],[Order]],'Total Mov by SS'!B:C,2,0)</f>
        <v>136</v>
      </c>
      <c r="D1684" s="21" t="s">
        <v>59</v>
      </c>
      <c r="E1684" s="21" t="s">
        <v>88</v>
      </c>
      <c r="F1684" s="21" t="s">
        <v>69</v>
      </c>
      <c r="G1684" s="21" t="s">
        <v>62</v>
      </c>
      <c r="H1684" s="21" t="s">
        <v>70</v>
      </c>
      <c r="I1684" s="21" t="s">
        <v>81</v>
      </c>
      <c r="J1684" s="22">
        <v>43663</v>
      </c>
      <c r="K1684" s="23">
        <v>0.69660879629630001</v>
      </c>
      <c r="L1684" s="22">
        <v>43663</v>
      </c>
      <c r="M1684" s="23">
        <v>0.69660879629630001</v>
      </c>
      <c r="N1684" s="24">
        <v>20</v>
      </c>
      <c r="O1684" s="21" t="s">
        <v>66</v>
      </c>
      <c r="P1684" s="24">
        <f>TotalMov[[#This Row],[Confirmed activ. 3 (ILE03)]]</f>
        <v>20</v>
      </c>
      <c r="Q1684" s="24">
        <v>20</v>
      </c>
      <c r="R1684" s="21" t="s">
        <v>66</v>
      </c>
      <c r="S1684" s="21" t="s">
        <v>72</v>
      </c>
    </row>
    <row r="1685" spans="1:19" x14ac:dyDescent="0.35">
      <c r="A1685" s="21">
        <v>1537708</v>
      </c>
      <c r="B1685" s="53">
        <v>411590</v>
      </c>
      <c r="C1685" s="21">
        <f>VLOOKUP(TotalMov[[#This Row],[Order]],'Total Mov by SS'!B:C,2,0)</f>
        <v>136</v>
      </c>
      <c r="D1685" s="21" t="s">
        <v>59</v>
      </c>
      <c r="E1685" s="21" t="s">
        <v>95</v>
      </c>
      <c r="F1685" s="21" t="s">
        <v>83</v>
      </c>
      <c r="G1685" s="21" t="s">
        <v>62</v>
      </c>
      <c r="H1685" s="21" t="s">
        <v>84</v>
      </c>
      <c r="I1685" s="21" t="s">
        <v>84</v>
      </c>
      <c r="J1685" s="22">
        <v>43664</v>
      </c>
      <c r="K1685" s="23">
        <v>0.55979166666667002</v>
      </c>
      <c r="L1685" s="22">
        <v>43667</v>
      </c>
      <c r="M1685" s="23">
        <v>0.74737268518518996</v>
      </c>
      <c r="N1685" s="25">
        <v>13.028</v>
      </c>
      <c r="O1685" s="21" t="s">
        <v>77</v>
      </c>
      <c r="P1685" s="24">
        <f>TotalMov[[#This Row],[Confirmed activ. 3 (ILE03)]]*60</f>
        <v>781.68000000000006</v>
      </c>
      <c r="Q1685" s="24">
        <v>450</v>
      </c>
      <c r="R1685" s="21" t="s">
        <v>66</v>
      </c>
      <c r="S1685" s="21" t="s">
        <v>67</v>
      </c>
    </row>
    <row r="1686" spans="1:19" x14ac:dyDescent="0.35">
      <c r="A1686" s="21">
        <v>1537708</v>
      </c>
      <c r="B1686" s="53">
        <v>411590</v>
      </c>
      <c r="C1686" s="21">
        <f>VLOOKUP(TotalMov[[#This Row],[Order]],'Total Mov by SS'!B:C,2,0)</f>
        <v>136</v>
      </c>
      <c r="D1686" s="21" t="s">
        <v>59</v>
      </c>
      <c r="E1686" s="21" t="s">
        <v>97</v>
      </c>
      <c r="F1686" s="21" t="s">
        <v>86</v>
      </c>
      <c r="G1686" s="21" t="s">
        <v>62</v>
      </c>
      <c r="H1686" s="21" t="s">
        <v>87</v>
      </c>
      <c r="I1686" s="21" t="s">
        <v>87</v>
      </c>
      <c r="J1686" s="22">
        <v>43668</v>
      </c>
      <c r="K1686" s="23">
        <v>0.42019675925925998</v>
      </c>
      <c r="L1686" s="22">
        <v>43668</v>
      </c>
      <c r="M1686" s="23">
        <v>0.42019675925925998</v>
      </c>
      <c r="N1686" s="24">
        <v>20</v>
      </c>
      <c r="O1686" s="21" t="s">
        <v>66</v>
      </c>
      <c r="P1686" s="24">
        <f>TotalMov[[#This Row],[Confirmed activ. 3 (ILE03)]]</f>
        <v>20</v>
      </c>
      <c r="Q1686" s="24">
        <v>20</v>
      </c>
      <c r="R1686" s="21" t="s">
        <v>66</v>
      </c>
      <c r="S1686" s="21" t="s">
        <v>72</v>
      </c>
    </row>
    <row r="1687" spans="1:19" x14ac:dyDescent="0.35">
      <c r="A1687" s="21">
        <v>1537708</v>
      </c>
      <c r="B1687" s="53">
        <v>411590</v>
      </c>
      <c r="C1687" s="21">
        <f>VLOOKUP(TotalMov[[#This Row],[Order]],'Total Mov by SS'!B:C,2,0)</f>
        <v>136</v>
      </c>
      <c r="D1687" s="21" t="s">
        <v>59</v>
      </c>
      <c r="E1687" s="21" t="s">
        <v>99</v>
      </c>
      <c r="F1687" s="21" t="s">
        <v>61</v>
      </c>
      <c r="G1687" s="21" t="s">
        <v>62</v>
      </c>
      <c r="H1687" s="21" t="s">
        <v>63</v>
      </c>
      <c r="I1687" s="21" t="s">
        <v>96</v>
      </c>
      <c r="J1687" s="22">
        <v>43671</v>
      </c>
      <c r="K1687" s="23">
        <v>0.37081018518518999</v>
      </c>
      <c r="L1687" s="22">
        <v>43671</v>
      </c>
      <c r="M1687" s="23">
        <v>0.52234953703704001</v>
      </c>
      <c r="N1687" s="25">
        <v>36.366999999999997</v>
      </c>
      <c r="O1687" s="21" t="s">
        <v>66</v>
      </c>
      <c r="P1687" s="24">
        <f>TotalMov[[#This Row],[Confirmed activ. 3 (ILE03)]]</f>
        <v>36.366999999999997</v>
      </c>
      <c r="Q1687" s="24">
        <v>100</v>
      </c>
      <c r="R1687" s="21" t="s">
        <v>66</v>
      </c>
      <c r="S1687" s="21" t="s">
        <v>67</v>
      </c>
    </row>
    <row r="1688" spans="1:19" x14ac:dyDescent="0.35">
      <c r="A1688" s="21">
        <v>1537708</v>
      </c>
      <c r="B1688" s="53">
        <v>411590</v>
      </c>
      <c r="C1688" s="21">
        <f>VLOOKUP(TotalMov[[#This Row],[Order]],'Total Mov by SS'!B:C,2,0)</f>
        <v>136</v>
      </c>
      <c r="D1688" s="21" t="s">
        <v>59</v>
      </c>
      <c r="E1688" s="21" t="s">
        <v>101</v>
      </c>
      <c r="F1688" s="21" t="s">
        <v>69</v>
      </c>
      <c r="G1688" s="21" t="s">
        <v>62</v>
      </c>
      <c r="H1688" s="21" t="s">
        <v>70</v>
      </c>
      <c r="I1688" s="21" t="s">
        <v>98</v>
      </c>
      <c r="J1688" s="22">
        <v>43671</v>
      </c>
      <c r="K1688" s="23">
        <v>0.61923611111110999</v>
      </c>
      <c r="L1688" s="22">
        <v>43671</v>
      </c>
      <c r="M1688" s="23">
        <v>0.61923611111110999</v>
      </c>
      <c r="N1688" s="24">
        <v>20</v>
      </c>
      <c r="O1688" s="21" t="s">
        <v>66</v>
      </c>
      <c r="P1688" s="24">
        <f>TotalMov[[#This Row],[Confirmed activ. 3 (ILE03)]]</f>
        <v>20</v>
      </c>
      <c r="Q1688" s="24">
        <v>20</v>
      </c>
      <c r="R1688" s="21" t="s">
        <v>66</v>
      </c>
      <c r="S1688" s="21" t="s">
        <v>72</v>
      </c>
    </row>
    <row r="1689" spans="1:19" x14ac:dyDescent="0.35">
      <c r="A1689" s="21">
        <v>1537708</v>
      </c>
      <c r="B1689" s="53">
        <v>411590</v>
      </c>
      <c r="C1689" s="21">
        <f>VLOOKUP(TotalMov[[#This Row],[Order]],'Total Mov by SS'!B:C,2,0)</f>
        <v>136</v>
      </c>
      <c r="D1689" s="21" t="s">
        <v>59</v>
      </c>
      <c r="E1689" s="21" t="s">
        <v>104</v>
      </c>
      <c r="F1689" s="21" t="s">
        <v>69</v>
      </c>
      <c r="G1689" s="21" t="s">
        <v>62</v>
      </c>
      <c r="H1689" s="21" t="s">
        <v>70</v>
      </c>
      <c r="I1689" s="21" t="s">
        <v>100</v>
      </c>
      <c r="J1689" s="22">
        <v>43671</v>
      </c>
      <c r="K1689" s="23">
        <v>0.61927083333333</v>
      </c>
      <c r="L1689" s="22">
        <v>43671</v>
      </c>
      <c r="M1689" s="23">
        <v>0.61927083333333</v>
      </c>
      <c r="N1689" s="24">
        <v>30</v>
      </c>
      <c r="O1689" s="21" t="s">
        <v>66</v>
      </c>
      <c r="P1689" s="24">
        <f>TotalMov[[#This Row],[Confirmed activ. 3 (ILE03)]]</f>
        <v>30</v>
      </c>
      <c r="Q1689" s="24">
        <v>30</v>
      </c>
      <c r="R1689" s="21" t="s">
        <v>66</v>
      </c>
      <c r="S1689" s="21" t="s">
        <v>72</v>
      </c>
    </row>
    <row r="1690" spans="1:19" x14ac:dyDescent="0.35">
      <c r="A1690" s="21">
        <v>1537708</v>
      </c>
      <c r="B1690" s="53">
        <v>411590</v>
      </c>
      <c r="C1690" s="21">
        <f>VLOOKUP(TotalMov[[#This Row],[Order]],'Total Mov by SS'!B:C,2,0)</f>
        <v>136</v>
      </c>
      <c r="D1690" s="21" t="s">
        <v>59</v>
      </c>
      <c r="E1690" s="21" t="s">
        <v>113</v>
      </c>
      <c r="F1690" s="21" t="s">
        <v>102</v>
      </c>
      <c r="G1690" s="21" t="s">
        <v>62</v>
      </c>
      <c r="H1690" s="21" t="s">
        <v>100</v>
      </c>
      <c r="I1690" s="21" t="s">
        <v>103</v>
      </c>
      <c r="J1690" s="22">
        <v>43671</v>
      </c>
      <c r="K1690" s="23">
        <v>0.61930555555555999</v>
      </c>
      <c r="L1690" s="22">
        <v>43671</v>
      </c>
      <c r="M1690" s="23">
        <v>0.61930555555555999</v>
      </c>
      <c r="N1690" s="24">
        <v>30</v>
      </c>
      <c r="O1690" s="21" t="s">
        <v>66</v>
      </c>
      <c r="P1690" s="24">
        <f>TotalMov[[#This Row],[Confirmed activ. 3 (ILE03)]]</f>
        <v>30</v>
      </c>
      <c r="Q1690" s="24">
        <v>30</v>
      </c>
      <c r="R1690" s="21" t="s">
        <v>66</v>
      </c>
      <c r="S1690" s="21" t="s">
        <v>72</v>
      </c>
    </row>
    <row r="1691" spans="1:19" x14ac:dyDescent="0.35">
      <c r="A1691" s="21">
        <v>1537708</v>
      </c>
      <c r="B1691" s="53">
        <v>411590</v>
      </c>
      <c r="C1691" s="21">
        <f>VLOOKUP(TotalMov[[#This Row],[Order]],'Total Mov by SS'!B:C,2,0)</f>
        <v>136</v>
      </c>
      <c r="D1691" s="21" t="s">
        <v>59</v>
      </c>
      <c r="E1691" s="21" t="s">
        <v>114</v>
      </c>
      <c r="F1691" s="21" t="s">
        <v>102</v>
      </c>
      <c r="G1691" s="21" t="s">
        <v>105</v>
      </c>
      <c r="H1691" s="21" t="s">
        <v>100</v>
      </c>
      <c r="I1691" s="21" t="s">
        <v>106</v>
      </c>
      <c r="J1691" s="22">
        <v>43675</v>
      </c>
      <c r="K1691" s="23">
        <v>0.36570601851852003</v>
      </c>
      <c r="L1691" s="22">
        <v>43675</v>
      </c>
      <c r="M1691" s="23">
        <v>0.36570601851852003</v>
      </c>
      <c r="N1691" s="24">
        <v>45</v>
      </c>
      <c r="O1691" s="21" t="s">
        <v>66</v>
      </c>
      <c r="P1691" s="24">
        <f>TotalMov[[#This Row],[Confirmed activ. 3 (ILE03)]]</f>
        <v>45</v>
      </c>
      <c r="Q1691" s="24">
        <v>45</v>
      </c>
      <c r="R1691" s="21" t="s">
        <v>66</v>
      </c>
      <c r="S1691" s="21" t="s">
        <v>72</v>
      </c>
    </row>
    <row r="1692" spans="1:19" x14ac:dyDescent="0.35">
      <c r="A1692" s="21">
        <v>1537708</v>
      </c>
      <c r="B1692" s="53">
        <v>411590</v>
      </c>
      <c r="C1692" s="21">
        <f>VLOOKUP(TotalMov[[#This Row],[Order]],'Total Mov by SS'!B:C,2,0)</f>
        <v>136</v>
      </c>
      <c r="D1692" s="21" t="s">
        <v>107</v>
      </c>
      <c r="E1692" s="21" t="s">
        <v>60</v>
      </c>
      <c r="F1692" s="21" t="s">
        <v>61</v>
      </c>
      <c r="G1692" s="21" t="s">
        <v>90</v>
      </c>
      <c r="H1692" s="21" t="s">
        <v>63</v>
      </c>
      <c r="I1692" s="21" t="s">
        <v>108</v>
      </c>
      <c r="J1692" s="22">
        <v>43669</v>
      </c>
      <c r="K1692" s="23">
        <v>0.31863425925925998</v>
      </c>
      <c r="L1692" s="22">
        <v>43669</v>
      </c>
      <c r="M1692" s="23">
        <v>0.74353009259258995</v>
      </c>
      <c r="N1692" s="25">
        <v>10.198</v>
      </c>
      <c r="O1692" s="21" t="s">
        <v>77</v>
      </c>
      <c r="P1692" s="24">
        <f>TotalMov[[#This Row],[Confirmed activ. 3 (ILE03)]]*60</f>
        <v>611.88</v>
      </c>
      <c r="Q1692" s="24">
        <v>1</v>
      </c>
      <c r="R1692" s="21" t="s">
        <v>66</v>
      </c>
      <c r="S1692" s="21" t="s">
        <v>67</v>
      </c>
    </row>
    <row r="1693" spans="1:19" x14ac:dyDescent="0.35">
      <c r="A1693" s="21">
        <v>1537708</v>
      </c>
      <c r="B1693" s="53">
        <v>411590</v>
      </c>
      <c r="C1693" s="21">
        <f>VLOOKUP(TotalMov[[#This Row],[Order]],'Total Mov by SS'!B:C,2,0)</f>
        <v>136</v>
      </c>
      <c r="D1693" s="21" t="s">
        <v>109</v>
      </c>
      <c r="E1693" s="21" t="s">
        <v>95</v>
      </c>
      <c r="F1693" s="21" t="s">
        <v>83</v>
      </c>
      <c r="G1693" s="21" t="s">
        <v>90</v>
      </c>
      <c r="H1693" s="21" t="s">
        <v>84</v>
      </c>
      <c r="I1693" s="21" t="s">
        <v>110</v>
      </c>
      <c r="J1693" s="22">
        <v>43664</v>
      </c>
      <c r="K1693" s="23">
        <v>0.62719907407407005</v>
      </c>
      <c r="L1693" s="22">
        <v>43664</v>
      </c>
      <c r="M1693" s="23">
        <v>0.82399305555556002</v>
      </c>
      <c r="N1693" s="25">
        <v>2.3660000000000001</v>
      </c>
      <c r="O1693" s="21" t="s">
        <v>77</v>
      </c>
      <c r="P1693" s="24">
        <f>TotalMov[[#This Row],[Confirmed activ. 3 (ILE03)]]*60</f>
        <v>141.96</v>
      </c>
      <c r="Q1693" s="24">
        <v>5</v>
      </c>
      <c r="R1693" s="21" t="s">
        <v>66</v>
      </c>
      <c r="S1693" s="21" t="s">
        <v>67</v>
      </c>
    </row>
    <row r="1694" spans="1:19" x14ac:dyDescent="0.35">
      <c r="A1694" s="21">
        <v>1537711</v>
      </c>
      <c r="B1694" s="53">
        <v>411590</v>
      </c>
      <c r="C1694" s="21">
        <f>VLOOKUP(TotalMov[[#This Row],[Order]],'Total Mov by SS'!B:C,2,0)</f>
        <v>142</v>
      </c>
      <c r="D1694" s="21" t="s">
        <v>59</v>
      </c>
      <c r="E1694" s="21" t="s">
        <v>60</v>
      </c>
      <c r="F1694" s="21" t="s">
        <v>83</v>
      </c>
      <c r="G1694" s="21" t="s">
        <v>62</v>
      </c>
      <c r="H1694" s="21" t="s">
        <v>84</v>
      </c>
      <c r="I1694" s="21" t="s">
        <v>111</v>
      </c>
      <c r="J1694" s="22">
        <v>43655</v>
      </c>
      <c r="K1694" s="23">
        <v>0.75581018518519005</v>
      </c>
      <c r="L1694" s="22">
        <v>43655</v>
      </c>
      <c r="M1694" s="23">
        <v>0.98583333333333001</v>
      </c>
      <c r="N1694" s="25">
        <v>1.38</v>
      </c>
      <c r="O1694" s="21" t="s">
        <v>77</v>
      </c>
      <c r="P1694" s="24">
        <f>TotalMov[[#This Row],[Confirmed activ. 3 (ILE03)]]*60</f>
        <v>82.8</v>
      </c>
      <c r="Q1694" s="24">
        <v>40</v>
      </c>
      <c r="R1694" s="21" t="s">
        <v>66</v>
      </c>
      <c r="S1694" s="21" t="s">
        <v>67</v>
      </c>
    </row>
    <row r="1695" spans="1:19" x14ac:dyDescent="0.35">
      <c r="A1695" s="21">
        <v>1537711</v>
      </c>
      <c r="B1695" s="53">
        <v>411590</v>
      </c>
      <c r="C1695" s="21">
        <f>VLOOKUP(TotalMov[[#This Row],[Order]],'Total Mov by SS'!B:C,2,0)</f>
        <v>142</v>
      </c>
      <c r="D1695" s="21" t="s">
        <v>59</v>
      </c>
      <c r="E1695" s="21" t="s">
        <v>68</v>
      </c>
      <c r="F1695" s="21" t="s">
        <v>61</v>
      </c>
      <c r="G1695" s="21" t="s">
        <v>62</v>
      </c>
      <c r="H1695" s="21" t="s">
        <v>63</v>
      </c>
      <c r="I1695" s="21" t="s">
        <v>64</v>
      </c>
      <c r="J1695" s="22">
        <v>43656</v>
      </c>
      <c r="K1695" s="23">
        <v>0.51469907407407001</v>
      </c>
      <c r="L1695" s="22">
        <v>43656</v>
      </c>
      <c r="M1695" s="23">
        <v>0.51706018518519004</v>
      </c>
      <c r="N1695" s="25">
        <v>1.7</v>
      </c>
      <c r="O1695" s="21" t="s">
        <v>66</v>
      </c>
      <c r="P1695" s="24">
        <f>TotalMov[[#This Row],[Confirmed activ. 3 (ILE03)]]</f>
        <v>1.7</v>
      </c>
      <c r="Q1695" s="24">
        <v>15</v>
      </c>
      <c r="R1695" s="21" t="s">
        <v>66</v>
      </c>
      <c r="S1695" s="21" t="s">
        <v>67</v>
      </c>
    </row>
    <row r="1696" spans="1:19" x14ac:dyDescent="0.35">
      <c r="A1696" s="21">
        <v>1537711</v>
      </c>
      <c r="B1696" s="53">
        <v>411590</v>
      </c>
      <c r="C1696" s="21">
        <f>VLOOKUP(TotalMov[[#This Row],[Order]],'Total Mov by SS'!B:C,2,0)</f>
        <v>142</v>
      </c>
      <c r="D1696" s="21" t="s">
        <v>59</v>
      </c>
      <c r="E1696" s="21" t="s">
        <v>73</v>
      </c>
      <c r="F1696" s="21" t="s">
        <v>69</v>
      </c>
      <c r="G1696" s="21" t="s">
        <v>62</v>
      </c>
      <c r="H1696" s="21" t="s">
        <v>70</v>
      </c>
      <c r="I1696" s="21" t="s">
        <v>71</v>
      </c>
      <c r="J1696" s="22">
        <v>43657</v>
      </c>
      <c r="K1696" s="23">
        <v>0.39332175925926</v>
      </c>
      <c r="L1696" s="22">
        <v>43657</v>
      </c>
      <c r="M1696" s="23">
        <v>0.39332175925926</v>
      </c>
      <c r="N1696" s="24">
        <v>20</v>
      </c>
      <c r="O1696" s="21" t="s">
        <v>66</v>
      </c>
      <c r="P1696" s="24">
        <f>TotalMov[[#This Row],[Confirmed activ. 3 (ILE03)]]</f>
        <v>20</v>
      </c>
      <c r="Q1696" s="24">
        <v>20</v>
      </c>
      <c r="R1696" s="21" t="s">
        <v>66</v>
      </c>
      <c r="S1696" s="21" t="s">
        <v>72</v>
      </c>
    </row>
    <row r="1697" spans="1:19" x14ac:dyDescent="0.35">
      <c r="A1697" s="21">
        <v>1537711</v>
      </c>
      <c r="B1697" s="53">
        <v>411590</v>
      </c>
      <c r="C1697" s="21">
        <f>VLOOKUP(TotalMov[[#This Row],[Order]],'Total Mov by SS'!B:C,2,0)</f>
        <v>142</v>
      </c>
      <c r="D1697" s="21" t="s">
        <v>59</v>
      </c>
      <c r="E1697" s="21" t="s">
        <v>75</v>
      </c>
      <c r="F1697" s="21" t="s">
        <v>61</v>
      </c>
      <c r="G1697" s="21" t="s">
        <v>62</v>
      </c>
      <c r="H1697" s="21" t="s">
        <v>63</v>
      </c>
      <c r="I1697" s="21" t="s">
        <v>74</v>
      </c>
      <c r="J1697" s="22">
        <v>43660</v>
      </c>
      <c r="K1697" s="23">
        <v>0.31304398148147999</v>
      </c>
      <c r="L1697" s="22">
        <v>43660</v>
      </c>
      <c r="M1697" s="23">
        <v>0.75038194444443995</v>
      </c>
      <c r="N1697" s="25">
        <v>10.496</v>
      </c>
      <c r="O1697" s="21" t="s">
        <v>77</v>
      </c>
      <c r="P1697" s="24">
        <f>TotalMov[[#This Row],[Confirmed activ. 3 (ILE03)]]*60</f>
        <v>629.76</v>
      </c>
      <c r="Q1697" s="24">
        <v>350</v>
      </c>
      <c r="R1697" s="21" t="s">
        <v>66</v>
      </c>
      <c r="S1697" s="21" t="s">
        <v>67</v>
      </c>
    </row>
    <row r="1698" spans="1:19" x14ac:dyDescent="0.35">
      <c r="A1698" s="21">
        <v>1537711</v>
      </c>
      <c r="B1698" s="53">
        <v>411590</v>
      </c>
      <c r="C1698" s="21">
        <f>VLOOKUP(TotalMov[[#This Row],[Order]],'Total Mov by SS'!B:C,2,0)</f>
        <v>142</v>
      </c>
      <c r="D1698" s="21" t="s">
        <v>59</v>
      </c>
      <c r="E1698" s="21" t="s">
        <v>78</v>
      </c>
      <c r="F1698" s="21" t="s">
        <v>61</v>
      </c>
      <c r="G1698" s="21" t="s">
        <v>62</v>
      </c>
      <c r="H1698" s="21" t="s">
        <v>63</v>
      </c>
      <c r="I1698" s="21" t="s">
        <v>76</v>
      </c>
      <c r="J1698" s="22">
        <v>43661</v>
      </c>
      <c r="K1698" s="23">
        <v>0.3125</v>
      </c>
      <c r="L1698" s="22">
        <v>43664</v>
      </c>
      <c r="M1698" s="23">
        <v>0.47504629629630002</v>
      </c>
      <c r="N1698" s="25">
        <v>35.311999999999998</v>
      </c>
      <c r="O1698" s="21" t="s">
        <v>77</v>
      </c>
      <c r="P1698" s="24">
        <f>TotalMov[[#This Row],[Confirmed activ. 3 (ILE03)]]*60</f>
        <v>2118.7199999999998</v>
      </c>
      <c r="Q1698" s="24">
        <v>1020</v>
      </c>
      <c r="R1698" s="21" t="s">
        <v>66</v>
      </c>
      <c r="S1698" s="21" t="s">
        <v>67</v>
      </c>
    </row>
    <row r="1699" spans="1:19" x14ac:dyDescent="0.35">
      <c r="A1699" s="21">
        <v>1537711</v>
      </c>
      <c r="B1699" s="53">
        <v>411590</v>
      </c>
      <c r="C1699" s="21">
        <f>VLOOKUP(TotalMov[[#This Row],[Order]],'Total Mov by SS'!B:C,2,0)</f>
        <v>142</v>
      </c>
      <c r="D1699" s="21" t="s">
        <v>59</v>
      </c>
      <c r="E1699" s="21" t="s">
        <v>80</v>
      </c>
      <c r="F1699" s="21" t="s">
        <v>61</v>
      </c>
      <c r="G1699" s="21" t="s">
        <v>62</v>
      </c>
      <c r="H1699" s="21" t="s">
        <v>63</v>
      </c>
      <c r="I1699" s="21" t="s">
        <v>112</v>
      </c>
      <c r="J1699" s="22">
        <v>43664</v>
      </c>
      <c r="K1699" s="23">
        <v>0.47518518518518998</v>
      </c>
      <c r="L1699" s="22">
        <v>43664</v>
      </c>
      <c r="M1699" s="23">
        <v>0.55690972222222002</v>
      </c>
      <c r="N1699" s="25">
        <v>1.9610000000000001</v>
      </c>
      <c r="O1699" s="21" t="s">
        <v>77</v>
      </c>
      <c r="P1699" s="24">
        <f>TotalMov[[#This Row],[Confirmed activ. 3 (ILE03)]]*60</f>
        <v>117.66000000000001</v>
      </c>
      <c r="Q1699" s="24">
        <v>50</v>
      </c>
      <c r="R1699" s="21" t="s">
        <v>66</v>
      </c>
      <c r="S1699" s="21" t="s">
        <v>67</v>
      </c>
    </row>
    <row r="1700" spans="1:19" x14ac:dyDescent="0.35">
      <c r="A1700" s="21">
        <v>1537711</v>
      </c>
      <c r="B1700" s="53">
        <v>411590</v>
      </c>
      <c r="C1700" s="21">
        <f>VLOOKUP(TotalMov[[#This Row],[Order]],'Total Mov by SS'!B:C,2,0)</f>
        <v>142</v>
      </c>
      <c r="D1700" s="21" t="s">
        <v>59</v>
      </c>
      <c r="E1700" s="21" t="s">
        <v>82</v>
      </c>
      <c r="F1700" s="21" t="s">
        <v>89</v>
      </c>
      <c r="G1700" s="21" t="s">
        <v>90</v>
      </c>
      <c r="H1700" s="21" t="s">
        <v>91</v>
      </c>
      <c r="I1700" s="21" t="s">
        <v>92</v>
      </c>
      <c r="J1700" s="22">
        <v>43664</v>
      </c>
      <c r="K1700" s="23">
        <v>0.55704861111111004</v>
      </c>
      <c r="L1700" s="22">
        <v>43664</v>
      </c>
      <c r="M1700" s="23">
        <v>0.58351851851851999</v>
      </c>
      <c r="N1700" s="25">
        <v>38.116999999999997</v>
      </c>
      <c r="O1700" s="21" t="s">
        <v>66</v>
      </c>
      <c r="P1700" s="24">
        <f>TotalMov[[#This Row],[Confirmed activ. 3 (ILE03)]]</f>
        <v>38.116999999999997</v>
      </c>
      <c r="Q1700" s="24">
        <v>0</v>
      </c>
      <c r="R1700" s="21" t="s">
        <v>66</v>
      </c>
      <c r="S1700" s="21" t="s">
        <v>67</v>
      </c>
    </row>
    <row r="1701" spans="1:19" x14ac:dyDescent="0.35">
      <c r="A1701" s="21">
        <v>1537711</v>
      </c>
      <c r="B1701" s="53">
        <v>411590</v>
      </c>
      <c r="C1701" s="21">
        <f>VLOOKUP(TotalMov[[#This Row],[Order]],'Total Mov by SS'!B:C,2,0)</f>
        <v>142</v>
      </c>
      <c r="D1701" s="21" t="s">
        <v>59</v>
      </c>
      <c r="E1701" s="21" t="s">
        <v>85</v>
      </c>
      <c r="F1701" s="21" t="s">
        <v>69</v>
      </c>
      <c r="G1701" s="21" t="s">
        <v>62</v>
      </c>
      <c r="H1701" s="21" t="s">
        <v>70</v>
      </c>
      <c r="I1701" s="21" t="s">
        <v>79</v>
      </c>
      <c r="J1701" s="22">
        <v>43664</v>
      </c>
      <c r="K1701" s="23">
        <v>0.62762731481481004</v>
      </c>
      <c r="L1701" s="22">
        <v>43664</v>
      </c>
      <c r="M1701" s="23">
        <v>0.62762731481481004</v>
      </c>
      <c r="N1701" s="24">
        <v>20</v>
      </c>
      <c r="O1701" s="21" t="s">
        <v>66</v>
      </c>
      <c r="P1701" s="24">
        <f>TotalMov[[#This Row],[Confirmed activ. 3 (ILE03)]]</f>
        <v>20</v>
      </c>
      <c r="Q1701" s="24">
        <v>20</v>
      </c>
      <c r="R1701" s="21" t="s">
        <v>66</v>
      </c>
      <c r="S1701" s="21" t="s">
        <v>72</v>
      </c>
    </row>
    <row r="1702" spans="1:19" x14ac:dyDescent="0.35">
      <c r="A1702" s="21">
        <v>1537711</v>
      </c>
      <c r="B1702" s="53">
        <v>411590</v>
      </c>
      <c r="C1702" s="21">
        <f>VLOOKUP(TotalMov[[#This Row],[Order]],'Total Mov by SS'!B:C,2,0)</f>
        <v>142</v>
      </c>
      <c r="D1702" s="21" t="s">
        <v>59</v>
      </c>
      <c r="E1702" s="21" t="s">
        <v>88</v>
      </c>
      <c r="F1702" s="21" t="s">
        <v>69</v>
      </c>
      <c r="G1702" s="21" t="s">
        <v>62</v>
      </c>
      <c r="H1702" s="21" t="s">
        <v>70</v>
      </c>
      <c r="I1702" s="21" t="s">
        <v>81</v>
      </c>
      <c r="J1702" s="22">
        <v>43664</v>
      </c>
      <c r="K1702" s="23">
        <v>0.62768518518519001</v>
      </c>
      <c r="L1702" s="22">
        <v>43664</v>
      </c>
      <c r="M1702" s="23">
        <v>0.62768518518519001</v>
      </c>
      <c r="N1702" s="24">
        <v>20</v>
      </c>
      <c r="O1702" s="21" t="s">
        <v>66</v>
      </c>
      <c r="P1702" s="24">
        <f>TotalMov[[#This Row],[Confirmed activ. 3 (ILE03)]]</f>
        <v>20</v>
      </c>
      <c r="Q1702" s="24">
        <v>20</v>
      </c>
      <c r="R1702" s="21" t="s">
        <v>66</v>
      </c>
      <c r="S1702" s="21" t="s">
        <v>72</v>
      </c>
    </row>
    <row r="1703" spans="1:19" x14ac:dyDescent="0.35">
      <c r="A1703" s="21">
        <v>1537711</v>
      </c>
      <c r="B1703" s="53">
        <v>411590</v>
      </c>
      <c r="C1703" s="21">
        <f>VLOOKUP(TotalMov[[#This Row],[Order]],'Total Mov by SS'!B:C,2,0)</f>
        <v>142</v>
      </c>
      <c r="D1703" s="21" t="s">
        <v>59</v>
      </c>
      <c r="E1703" s="21" t="s">
        <v>95</v>
      </c>
      <c r="F1703" s="21" t="s">
        <v>83</v>
      </c>
      <c r="G1703" s="21" t="s">
        <v>62</v>
      </c>
      <c r="H1703" s="21" t="s">
        <v>84</v>
      </c>
      <c r="I1703" s="21" t="s">
        <v>84</v>
      </c>
      <c r="J1703" s="22">
        <v>43664</v>
      </c>
      <c r="K1703" s="23">
        <v>0.94061342592593</v>
      </c>
      <c r="L1703" s="22">
        <v>43667</v>
      </c>
      <c r="M1703" s="23">
        <v>0.74737268518518996</v>
      </c>
      <c r="N1703" s="25">
        <v>213.77699999999999</v>
      </c>
      <c r="O1703" s="21" t="s">
        <v>66</v>
      </c>
      <c r="P1703" s="24">
        <f>TotalMov[[#This Row],[Confirmed activ. 3 (ILE03)]]</f>
        <v>213.77699999999999</v>
      </c>
      <c r="Q1703" s="24">
        <v>450</v>
      </c>
      <c r="R1703" s="21" t="s">
        <v>66</v>
      </c>
      <c r="S1703" s="21" t="s">
        <v>67</v>
      </c>
    </row>
    <row r="1704" spans="1:19" x14ac:dyDescent="0.35">
      <c r="A1704" s="21">
        <v>1537711</v>
      </c>
      <c r="B1704" s="53">
        <v>411590</v>
      </c>
      <c r="C1704" s="21">
        <f>VLOOKUP(TotalMov[[#This Row],[Order]],'Total Mov by SS'!B:C,2,0)</f>
        <v>142</v>
      </c>
      <c r="D1704" s="21" t="s">
        <v>59</v>
      </c>
      <c r="E1704" s="21" t="s">
        <v>97</v>
      </c>
      <c r="F1704" s="21" t="s">
        <v>86</v>
      </c>
      <c r="G1704" s="21" t="s">
        <v>62</v>
      </c>
      <c r="H1704" s="21" t="s">
        <v>87</v>
      </c>
      <c r="I1704" s="21" t="s">
        <v>87</v>
      </c>
      <c r="J1704" s="22">
        <v>43668</v>
      </c>
      <c r="K1704" s="23">
        <v>0.51493055555556</v>
      </c>
      <c r="L1704" s="22">
        <v>43668</v>
      </c>
      <c r="M1704" s="23">
        <v>0.51493055555556</v>
      </c>
      <c r="N1704" s="24">
        <v>20</v>
      </c>
      <c r="O1704" s="21" t="s">
        <v>66</v>
      </c>
      <c r="P1704" s="24">
        <f>TotalMov[[#This Row],[Confirmed activ. 3 (ILE03)]]</f>
        <v>20</v>
      </c>
      <c r="Q1704" s="24">
        <v>20</v>
      </c>
      <c r="R1704" s="21" t="s">
        <v>66</v>
      </c>
      <c r="S1704" s="21" t="s">
        <v>72</v>
      </c>
    </row>
    <row r="1705" spans="1:19" x14ac:dyDescent="0.35">
      <c r="A1705" s="21">
        <v>1537711</v>
      </c>
      <c r="B1705" s="53">
        <v>411590</v>
      </c>
      <c r="C1705" s="21">
        <f>VLOOKUP(TotalMov[[#This Row],[Order]],'Total Mov by SS'!B:C,2,0)</f>
        <v>142</v>
      </c>
      <c r="D1705" s="21" t="s">
        <v>59</v>
      </c>
      <c r="E1705" s="21" t="s">
        <v>99</v>
      </c>
      <c r="F1705" s="21" t="s">
        <v>61</v>
      </c>
      <c r="G1705" s="21" t="s">
        <v>62</v>
      </c>
      <c r="H1705" s="21" t="s">
        <v>63</v>
      </c>
      <c r="I1705" s="21" t="s">
        <v>96</v>
      </c>
      <c r="J1705" s="22">
        <v>43669</v>
      </c>
      <c r="K1705" s="23">
        <v>0.38793981481480999</v>
      </c>
      <c r="L1705" s="22">
        <v>43669</v>
      </c>
      <c r="M1705" s="23">
        <v>0.69336805555556003</v>
      </c>
      <c r="N1705" s="25">
        <v>2.4430000000000001</v>
      </c>
      <c r="O1705" s="21" t="s">
        <v>77</v>
      </c>
      <c r="P1705" s="24">
        <f>TotalMov[[#This Row],[Confirmed activ. 3 (ILE03)]]*60</f>
        <v>146.58000000000001</v>
      </c>
      <c r="Q1705" s="24">
        <v>100</v>
      </c>
      <c r="R1705" s="21" t="s">
        <v>66</v>
      </c>
      <c r="S1705" s="21" t="s">
        <v>67</v>
      </c>
    </row>
    <row r="1706" spans="1:19" x14ac:dyDescent="0.35">
      <c r="A1706" s="21">
        <v>1537711</v>
      </c>
      <c r="B1706" s="53">
        <v>411590</v>
      </c>
      <c r="C1706" s="21">
        <f>VLOOKUP(TotalMov[[#This Row],[Order]],'Total Mov by SS'!B:C,2,0)</f>
        <v>142</v>
      </c>
      <c r="D1706" s="21" t="s">
        <v>59</v>
      </c>
      <c r="E1706" s="21" t="s">
        <v>101</v>
      </c>
      <c r="F1706" s="21" t="s">
        <v>69</v>
      </c>
      <c r="G1706" s="21" t="s">
        <v>62</v>
      </c>
      <c r="H1706" s="21" t="s">
        <v>70</v>
      </c>
      <c r="I1706" s="21" t="s">
        <v>98</v>
      </c>
      <c r="J1706" s="22">
        <v>43670</v>
      </c>
      <c r="K1706" s="23">
        <v>0.65526620370370003</v>
      </c>
      <c r="L1706" s="22">
        <v>43670</v>
      </c>
      <c r="M1706" s="23">
        <v>0.65526620370370003</v>
      </c>
      <c r="N1706" s="24">
        <v>20</v>
      </c>
      <c r="O1706" s="21" t="s">
        <v>66</v>
      </c>
      <c r="P1706" s="24">
        <f>TotalMov[[#This Row],[Confirmed activ. 3 (ILE03)]]</f>
        <v>20</v>
      </c>
      <c r="Q1706" s="24">
        <v>20</v>
      </c>
      <c r="R1706" s="21" t="s">
        <v>66</v>
      </c>
      <c r="S1706" s="21" t="s">
        <v>72</v>
      </c>
    </row>
    <row r="1707" spans="1:19" x14ac:dyDescent="0.35">
      <c r="A1707" s="21">
        <v>1537711</v>
      </c>
      <c r="B1707" s="53">
        <v>411590</v>
      </c>
      <c r="C1707" s="21">
        <f>VLOOKUP(TotalMov[[#This Row],[Order]],'Total Mov by SS'!B:C,2,0)</f>
        <v>142</v>
      </c>
      <c r="D1707" s="21" t="s">
        <v>59</v>
      </c>
      <c r="E1707" s="21" t="s">
        <v>104</v>
      </c>
      <c r="F1707" s="21" t="s">
        <v>69</v>
      </c>
      <c r="G1707" s="21" t="s">
        <v>62</v>
      </c>
      <c r="H1707" s="21" t="s">
        <v>70</v>
      </c>
      <c r="I1707" s="21" t="s">
        <v>100</v>
      </c>
      <c r="J1707" s="22">
        <v>43670</v>
      </c>
      <c r="K1707" s="23">
        <v>0.65537037037037005</v>
      </c>
      <c r="L1707" s="22">
        <v>43670</v>
      </c>
      <c r="M1707" s="23">
        <v>0.65537037037037005</v>
      </c>
      <c r="N1707" s="24">
        <v>30</v>
      </c>
      <c r="O1707" s="21" t="s">
        <v>66</v>
      </c>
      <c r="P1707" s="24">
        <f>TotalMov[[#This Row],[Confirmed activ. 3 (ILE03)]]</f>
        <v>30</v>
      </c>
      <c r="Q1707" s="24">
        <v>30</v>
      </c>
      <c r="R1707" s="21" t="s">
        <v>66</v>
      </c>
      <c r="S1707" s="21" t="s">
        <v>72</v>
      </c>
    </row>
    <row r="1708" spans="1:19" x14ac:dyDescent="0.35">
      <c r="A1708" s="21">
        <v>1537711</v>
      </c>
      <c r="B1708" s="53">
        <v>411590</v>
      </c>
      <c r="C1708" s="21">
        <f>VLOOKUP(TotalMov[[#This Row],[Order]],'Total Mov by SS'!B:C,2,0)</f>
        <v>142</v>
      </c>
      <c r="D1708" s="21" t="s">
        <v>59</v>
      </c>
      <c r="E1708" s="21" t="s">
        <v>113</v>
      </c>
      <c r="F1708" s="21" t="s">
        <v>102</v>
      </c>
      <c r="G1708" s="21" t="s">
        <v>62</v>
      </c>
      <c r="H1708" s="21" t="s">
        <v>100</v>
      </c>
      <c r="I1708" s="21" t="s">
        <v>103</v>
      </c>
      <c r="J1708" s="22">
        <v>43670</v>
      </c>
      <c r="K1708" s="23">
        <v>0.65546296296296003</v>
      </c>
      <c r="L1708" s="22">
        <v>43670</v>
      </c>
      <c r="M1708" s="23">
        <v>0.65546296296296003</v>
      </c>
      <c r="N1708" s="24">
        <v>30</v>
      </c>
      <c r="O1708" s="21" t="s">
        <v>66</v>
      </c>
      <c r="P1708" s="24">
        <f>TotalMov[[#This Row],[Confirmed activ. 3 (ILE03)]]</f>
        <v>30</v>
      </c>
      <c r="Q1708" s="24">
        <v>30</v>
      </c>
      <c r="R1708" s="21" t="s">
        <v>66</v>
      </c>
      <c r="S1708" s="21" t="s">
        <v>72</v>
      </c>
    </row>
    <row r="1709" spans="1:19" x14ac:dyDescent="0.35">
      <c r="A1709" s="21">
        <v>1537711</v>
      </c>
      <c r="B1709" s="53">
        <v>411590</v>
      </c>
      <c r="C1709" s="21">
        <f>VLOOKUP(TotalMov[[#This Row],[Order]],'Total Mov by SS'!B:C,2,0)</f>
        <v>142</v>
      </c>
      <c r="D1709" s="21" t="s">
        <v>59</v>
      </c>
      <c r="E1709" s="21" t="s">
        <v>114</v>
      </c>
      <c r="F1709" s="21" t="s">
        <v>102</v>
      </c>
      <c r="G1709" s="21" t="s">
        <v>105</v>
      </c>
      <c r="H1709" s="21" t="s">
        <v>100</v>
      </c>
      <c r="I1709" s="21" t="s">
        <v>106</v>
      </c>
      <c r="J1709" s="22">
        <v>43671</v>
      </c>
      <c r="K1709" s="23">
        <v>0.31722222222222002</v>
      </c>
      <c r="L1709" s="22">
        <v>43671</v>
      </c>
      <c r="M1709" s="23">
        <v>0.31722222222222002</v>
      </c>
      <c r="N1709" s="24">
        <v>45</v>
      </c>
      <c r="O1709" s="21" t="s">
        <v>66</v>
      </c>
      <c r="P1709" s="24">
        <f>TotalMov[[#This Row],[Confirmed activ. 3 (ILE03)]]</f>
        <v>45</v>
      </c>
      <c r="Q1709" s="24">
        <v>45</v>
      </c>
      <c r="R1709" s="21" t="s">
        <v>66</v>
      </c>
      <c r="S1709" s="21" t="s">
        <v>72</v>
      </c>
    </row>
    <row r="1710" spans="1:19" x14ac:dyDescent="0.35">
      <c r="A1710" s="21">
        <v>1537711</v>
      </c>
      <c r="B1710" s="53">
        <v>411590</v>
      </c>
      <c r="C1710" s="21">
        <f>VLOOKUP(TotalMov[[#This Row],[Order]],'Total Mov by SS'!B:C,2,0)</f>
        <v>142</v>
      </c>
      <c r="D1710" s="21" t="s">
        <v>107</v>
      </c>
      <c r="E1710" s="21" t="s">
        <v>60</v>
      </c>
      <c r="F1710" s="21" t="s">
        <v>61</v>
      </c>
      <c r="G1710" s="21" t="s">
        <v>90</v>
      </c>
      <c r="H1710" s="21" t="s">
        <v>63</v>
      </c>
      <c r="I1710" s="21" t="s">
        <v>108</v>
      </c>
      <c r="J1710" s="22">
        <v>43657</v>
      </c>
      <c r="K1710" s="23">
        <v>0.51687499999999997</v>
      </c>
      <c r="L1710" s="22">
        <v>43660</v>
      </c>
      <c r="M1710" s="23">
        <v>0.73101851851851996</v>
      </c>
      <c r="N1710" s="25">
        <v>13.377000000000001</v>
      </c>
      <c r="O1710" s="21" t="s">
        <v>77</v>
      </c>
      <c r="P1710" s="24">
        <f>TotalMov[[#This Row],[Confirmed activ. 3 (ILE03)]]*60</f>
        <v>802.62</v>
      </c>
      <c r="Q1710" s="24">
        <v>1</v>
      </c>
      <c r="R1710" s="21" t="s">
        <v>66</v>
      </c>
      <c r="S1710" s="21" t="s">
        <v>67</v>
      </c>
    </row>
    <row r="1711" spans="1:19" x14ac:dyDescent="0.35">
      <c r="A1711" s="21">
        <v>1537711</v>
      </c>
      <c r="B1711" s="53">
        <v>411590</v>
      </c>
      <c r="C1711" s="21">
        <f>VLOOKUP(TotalMov[[#This Row],[Order]],'Total Mov by SS'!B:C,2,0)</f>
        <v>142</v>
      </c>
      <c r="D1711" s="21" t="s">
        <v>109</v>
      </c>
      <c r="E1711" s="21" t="s">
        <v>95</v>
      </c>
      <c r="F1711" s="21" t="s">
        <v>83</v>
      </c>
      <c r="G1711" s="21" t="s">
        <v>90</v>
      </c>
      <c r="H1711" s="21" t="s">
        <v>84</v>
      </c>
      <c r="I1711" s="21" t="s">
        <v>110</v>
      </c>
      <c r="J1711" s="22"/>
      <c r="K1711" s="23">
        <v>0</v>
      </c>
      <c r="L1711" s="22"/>
      <c r="M1711" s="23">
        <v>0</v>
      </c>
      <c r="N1711" s="25">
        <v>0</v>
      </c>
      <c r="O1711" s="21" t="s">
        <v>93</v>
      </c>
      <c r="P1711" s="24"/>
      <c r="Q1711" s="24">
        <v>5</v>
      </c>
      <c r="R1711" s="21" t="s">
        <v>66</v>
      </c>
      <c r="S1711" s="21" t="s">
        <v>94</v>
      </c>
    </row>
    <row r="1712" spans="1:19" x14ac:dyDescent="0.35">
      <c r="A1712" s="21">
        <v>1537712</v>
      </c>
      <c r="B1712" s="53">
        <v>411590</v>
      </c>
      <c r="C1712" s="21">
        <f>VLOOKUP(TotalMov[[#This Row],[Order]],'Total Mov by SS'!B:C,2,0)</f>
        <v>142</v>
      </c>
      <c r="D1712" s="21" t="s">
        <v>59</v>
      </c>
      <c r="E1712" s="21" t="s">
        <v>60</v>
      </c>
      <c r="F1712" s="21" t="s">
        <v>83</v>
      </c>
      <c r="G1712" s="21" t="s">
        <v>62</v>
      </c>
      <c r="H1712" s="21" t="s">
        <v>84</v>
      </c>
      <c r="I1712" s="21" t="s">
        <v>111</v>
      </c>
      <c r="J1712" s="22">
        <v>43654</v>
      </c>
      <c r="K1712" s="23">
        <v>0.11583333333333</v>
      </c>
      <c r="L1712" s="22">
        <v>43654</v>
      </c>
      <c r="M1712" s="23">
        <v>0.14846064814814999</v>
      </c>
      <c r="N1712" s="25">
        <v>46.982999999999997</v>
      </c>
      <c r="O1712" s="21" t="s">
        <v>66</v>
      </c>
      <c r="P1712" s="24">
        <f>TotalMov[[#This Row],[Confirmed activ. 3 (ILE03)]]</f>
        <v>46.982999999999997</v>
      </c>
      <c r="Q1712" s="24">
        <v>40</v>
      </c>
      <c r="R1712" s="21" t="s">
        <v>66</v>
      </c>
      <c r="S1712" s="21" t="s">
        <v>67</v>
      </c>
    </row>
    <row r="1713" spans="1:19" x14ac:dyDescent="0.35">
      <c r="A1713" s="21">
        <v>1537712</v>
      </c>
      <c r="B1713" s="53">
        <v>411590</v>
      </c>
      <c r="C1713" s="21">
        <f>VLOOKUP(TotalMov[[#This Row],[Order]],'Total Mov by SS'!B:C,2,0)</f>
        <v>142</v>
      </c>
      <c r="D1713" s="21" t="s">
        <v>59</v>
      </c>
      <c r="E1713" s="21" t="s">
        <v>68</v>
      </c>
      <c r="F1713" s="21" t="s">
        <v>61</v>
      </c>
      <c r="G1713" s="21" t="s">
        <v>62</v>
      </c>
      <c r="H1713" s="21" t="s">
        <v>63</v>
      </c>
      <c r="I1713" s="21" t="s">
        <v>64</v>
      </c>
      <c r="J1713" s="22">
        <v>43654</v>
      </c>
      <c r="K1713" s="23">
        <v>0.44813657407406998</v>
      </c>
      <c r="L1713" s="22">
        <v>43654</v>
      </c>
      <c r="M1713" s="23">
        <v>0.45307870370370001</v>
      </c>
      <c r="N1713" s="25">
        <v>7.117</v>
      </c>
      <c r="O1713" s="21" t="s">
        <v>66</v>
      </c>
      <c r="P1713" s="24">
        <f>TotalMov[[#This Row],[Confirmed activ. 3 (ILE03)]]</f>
        <v>7.117</v>
      </c>
      <c r="Q1713" s="24">
        <v>15</v>
      </c>
      <c r="R1713" s="21" t="s">
        <v>66</v>
      </c>
      <c r="S1713" s="21" t="s">
        <v>67</v>
      </c>
    </row>
    <row r="1714" spans="1:19" x14ac:dyDescent="0.35">
      <c r="A1714" s="21">
        <v>1537712</v>
      </c>
      <c r="B1714" s="53">
        <v>411590</v>
      </c>
      <c r="C1714" s="21">
        <f>VLOOKUP(TotalMov[[#This Row],[Order]],'Total Mov by SS'!B:C,2,0)</f>
        <v>142</v>
      </c>
      <c r="D1714" s="21" t="s">
        <v>59</v>
      </c>
      <c r="E1714" s="21" t="s">
        <v>73</v>
      </c>
      <c r="F1714" s="21" t="s">
        <v>69</v>
      </c>
      <c r="G1714" s="21" t="s">
        <v>62</v>
      </c>
      <c r="H1714" s="21" t="s">
        <v>70</v>
      </c>
      <c r="I1714" s="21" t="s">
        <v>71</v>
      </c>
      <c r="J1714" s="22">
        <v>43655</v>
      </c>
      <c r="K1714" s="23">
        <v>0.52025462962962998</v>
      </c>
      <c r="L1714" s="22">
        <v>43655</v>
      </c>
      <c r="M1714" s="23">
        <v>0.52025462962962998</v>
      </c>
      <c r="N1714" s="24">
        <v>20</v>
      </c>
      <c r="O1714" s="21" t="s">
        <v>66</v>
      </c>
      <c r="P1714" s="24">
        <f>TotalMov[[#This Row],[Confirmed activ. 3 (ILE03)]]</f>
        <v>20</v>
      </c>
      <c r="Q1714" s="24">
        <v>20</v>
      </c>
      <c r="R1714" s="21" t="s">
        <v>66</v>
      </c>
      <c r="S1714" s="21" t="s">
        <v>72</v>
      </c>
    </row>
    <row r="1715" spans="1:19" x14ac:dyDescent="0.35">
      <c r="A1715" s="21">
        <v>1537712</v>
      </c>
      <c r="B1715" s="53">
        <v>411590</v>
      </c>
      <c r="C1715" s="21">
        <f>VLOOKUP(TotalMov[[#This Row],[Order]],'Total Mov by SS'!B:C,2,0)</f>
        <v>142</v>
      </c>
      <c r="D1715" s="21" t="s">
        <v>59</v>
      </c>
      <c r="E1715" s="21" t="s">
        <v>75</v>
      </c>
      <c r="F1715" s="21" t="s">
        <v>61</v>
      </c>
      <c r="G1715" s="21" t="s">
        <v>62</v>
      </c>
      <c r="H1715" s="21" t="s">
        <v>63</v>
      </c>
      <c r="I1715" s="21" t="s">
        <v>74</v>
      </c>
      <c r="J1715" s="22">
        <v>43655</v>
      </c>
      <c r="K1715" s="23">
        <v>0.52815972222221996</v>
      </c>
      <c r="L1715" s="22">
        <v>43655</v>
      </c>
      <c r="M1715" s="23">
        <v>0.73260416666667005</v>
      </c>
      <c r="N1715" s="25">
        <v>4.907</v>
      </c>
      <c r="O1715" s="21" t="s">
        <v>77</v>
      </c>
      <c r="P1715" s="24">
        <f>TotalMov[[#This Row],[Confirmed activ. 3 (ILE03)]]*60</f>
        <v>294.42</v>
      </c>
      <c r="Q1715" s="24">
        <v>350</v>
      </c>
      <c r="R1715" s="21" t="s">
        <v>66</v>
      </c>
      <c r="S1715" s="21" t="s">
        <v>67</v>
      </c>
    </row>
    <row r="1716" spans="1:19" x14ac:dyDescent="0.35">
      <c r="A1716" s="21">
        <v>1537712</v>
      </c>
      <c r="B1716" s="53">
        <v>411590</v>
      </c>
      <c r="C1716" s="21">
        <f>VLOOKUP(TotalMov[[#This Row],[Order]],'Total Mov by SS'!B:C,2,0)</f>
        <v>142</v>
      </c>
      <c r="D1716" s="21" t="s">
        <v>59</v>
      </c>
      <c r="E1716" s="21" t="s">
        <v>78</v>
      </c>
      <c r="F1716" s="21" t="s">
        <v>61</v>
      </c>
      <c r="G1716" s="21" t="s">
        <v>62</v>
      </c>
      <c r="H1716" s="21" t="s">
        <v>63</v>
      </c>
      <c r="I1716" s="21" t="s">
        <v>76</v>
      </c>
      <c r="J1716" s="22">
        <v>43656</v>
      </c>
      <c r="K1716" s="23">
        <v>0.32023148148148001</v>
      </c>
      <c r="L1716" s="22">
        <v>43661</v>
      </c>
      <c r="M1716" s="23">
        <v>0.56072916666667005</v>
      </c>
      <c r="N1716" s="25">
        <v>33.713999999999999</v>
      </c>
      <c r="O1716" s="21" t="s">
        <v>77</v>
      </c>
      <c r="P1716" s="24">
        <f>TotalMov[[#This Row],[Confirmed activ. 3 (ILE03)]]*60</f>
        <v>2022.84</v>
      </c>
      <c r="Q1716" s="24">
        <v>1020</v>
      </c>
      <c r="R1716" s="21" t="s">
        <v>66</v>
      </c>
      <c r="S1716" s="21" t="s">
        <v>67</v>
      </c>
    </row>
    <row r="1717" spans="1:19" x14ac:dyDescent="0.35">
      <c r="A1717" s="21">
        <v>1537712</v>
      </c>
      <c r="B1717" s="53">
        <v>411590</v>
      </c>
      <c r="C1717" s="21">
        <f>VLOOKUP(TotalMov[[#This Row],[Order]],'Total Mov by SS'!B:C,2,0)</f>
        <v>142</v>
      </c>
      <c r="D1717" s="21" t="s">
        <v>59</v>
      </c>
      <c r="E1717" s="21" t="s">
        <v>80</v>
      </c>
      <c r="F1717" s="21" t="s">
        <v>61</v>
      </c>
      <c r="G1717" s="21" t="s">
        <v>62</v>
      </c>
      <c r="H1717" s="21" t="s">
        <v>63</v>
      </c>
      <c r="I1717" s="21" t="s">
        <v>112</v>
      </c>
      <c r="J1717" s="22">
        <v>43661</v>
      </c>
      <c r="K1717" s="23">
        <v>0.56084490740741</v>
      </c>
      <c r="L1717" s="22">
        <v>43661</v>
      </c>
      <c r="M1717" s="23">
        <v>0.61672453703704</v>
      </c>
      <c r="N1717" s="25">
        <v>1.341</v>
      </c>
      <c r="O1717" s="21" t="s">
        <v>77</v>
      </c>
      <c r="P1717" s="24">
        <f>TotalMov[[#This Row],[Confirmed activ. 3 (ILE03)]]*60</f>
        <v>80.459999999999994</v>
      </c>
      <c r="Q1717" s="24">
        <v>50</v>
      </c>
      <c r="R1717" s="21" t="s">
        <v>66</v>
      </c>
      <c r="S1717" s="21" t="s">
        <v>67</v>
      </c>
    </row>
    <row r="1718" spans="1:19" x14ac:dyDescent="0.35">
      <c r="A1718" s="21">
        <v>1537712</v>
      </c>
      <c r="B1718" s="53">
        <v>411590</v>
      </c>
      <c r="C1718" s="21">
        <f>VLOOKUP(TotalMov[[#This Row],[Order]],'Total Mov by SS'!B:C,2,0)</f>
        <v>142</v>
      </c>
      <c r="D1718" s="21" t="s">
        <v>59</v>
      </c>
      <c r="E1718" s="21" t="s">
        <v>82</v>
      </c>
      <c r="F1718" s="21" t="s">
        <v>89</v>
      </c>
      <c r="G1718" s="21" t="s">
        <v>90</v>
      </c>
      <c r="H1718" s="21" t="s">
        <v>91</v>
      </c>
      <c r="I1718" s="21" t="s">
        <v>92</v>
      </c>
      <c r="J1718" s="22"/>
      <c r="K1718" s="23">
        <v>0</v>
      </c>
      <c r="L1718" s="22"/>
      <c r="M1718" s="23">
        <v>0</v>
      </c>
      <c r="N1718" s="25">
        <v>0</v>
      </c>
      <c r="O1718" s="21" t="s">
        <v>93</v>
      </c>
      <c r="P1718" s="24"/>
      <c r="Q1718" s="24">
        <v>0</v>
      </c>
      <c r="R1718" s="21" t="s">
        <v>66</v>
      </c>
      <c r="S1718" s="21" t="s">
        <v>94</v>
      </c>
    </row>
    <row r="1719" spans="1:19" x14ac:dyDescent="0.35">
      <c r="A1719" s="21">
        <v>1537712</v>
      </c>
      <c r="B1719" s="53">
        <v>411590</v>
      </c>
      <c r="C1719" s="21">
        <f>VLOOKUP(TotalMov[[#This Row],[Order]],'Total Mov by SS'!B:C,2,0)</f>
        <v>142</v>
      </c>
      <c r="D1719" s="21" t="s">
        <v>59</v>
      </c>
      <c r="E1719" s="21" t="s">
        <v>85</v>
      </c>
      <c r="F1719" s="21" t="s">
        <v>69</v>
      </c>
      <c r="G1719" s="21" t="s">
        <v>62</v>
      </c>
      <c r="H1719" s="21" t="s">
        <v>70</v>
      </c>
      <c r="I1719" s="21" t="s">
        <v>79</v>
      </c>
      <c r="J1719" s="22">
        <v>43661</v>
      </c>
      <c r="K1719" s="23">
        <v>0.62152777777778001</v>
      </c>
      <c r="L1719" s="22">
        <v>43661</v>
      </c>
      <c r="M1719" s="23">
        <v>0.62152777777778001</v>
      </c>
      <c r="N1719" s="24">
        <v>20</v>
      </c>
      <c r="O1719" s="21" t="s">
        <v>66</v>
      </c>
      <c r="P1719" s="24">
        <f>TotalMov[[#This Row],[Confirmed activ. 3 (ILE03)]]</f>
        <v>20</v>
      </c>
      <c r="Q1719" s="24">
        <v>20</v>
      </c>
      <c r="R1719" s="21" t="s">
        <v>66</v>
      </c>
      <c r="S1719" s="21" t="s">
        <v>72</v>
      </c>
    </row>
    <row r="1720" spans="1:19" x14ac:dyDescent="0.35">
      <c r="A1720" s="21">
        <v>1537712</v>
      </c>
      <c r="B1720" s="53">
        <v>411590</v>
      </c>
      <c r="C1720" s="21">
        <f>VLOOKUP(TotalMov[[#This Row],[Order]],'Total Mov by SS'!B:C,2,0)</f>
        <v>142</v>
      </c>
      <c r="D1720" s="21" t="s">
        <v>59</v>
      </c>
      <c r="E1720" s="21" t="s">
        <v>88</v>
      </c>
      <c r="F1720" s="21" t="s">
        <v>69</v>
      </c>
      <c r="G1720" s="21" t="s">
        <v>62</v>
      </c>
      <c r="H1720" s="21" t="s">
        <v>70</v>
      </c>
      <c r="I1720" s="21" t="s">
        <v>81</v>
      </c>
      <c r="J1720" s="22">
        <v>43661</v>
      </c>
      <c r="K1720" s="23">
        <v>0.62162037037036999</v>
      </c>
      <c r="L1720" s="22">
        <v>43661</v>
      </c>
      <c r="M1720" s="23">
        <v>0.62162037037036999</v>
      </c>
      <c r="N1720" s="24">
        <v>20</v>
      </c>
      <c r="O1720" s="21" t="s">
        <v>66</v>
      </c>
      <c r="P1720" s="24">
        <f>TotalMov[[#This Row],[Confirmed activ. 3 (ILE03)]]</f>
        <v>20</v>
      </c>
      <c r="Q1720" s="24">
        <v>20</v>
      </c>
      <c r="R1720" s="21" t="s">
        <v>66</v>
      </c>
      <c r="S1720" s="21" t="s">
        <v>72</v>
      </c>
    </row>
    <row r="1721" spans="1:19" x14ac:dyDescent="0.35">
      <c r="A1721" s="21">
        <v>1537712</v>
      </c>
      <c r="B1721" s="53">
        <v>411590</v>
      </c>
      <c r="C1721" s="21">
        <f>VLOOKUP(TotalMov[[#This Row],[Order]],'Total Mov by SS'!B:C,2,0)</f>
        <v>142</v>
      </c>
      <c r="D1721" s="21" t="s">
        <v>59</v>
      </c>
      <c r="E1721" s="21" t="s">
        <v>95</v>
      </c>
      <c r="F1721" s="21" t="s">
        <v>83</v>
      </c>
      <c r="G1721" s="21" t="s">
        <v>62</v>
      </c>
      <c r="H1721" s="21" t="s">
        <v>84</v>
      </c>
      <c r="I1721" s="21" t="s">
        <v>84</v>
      </c>
      <c r="J1721" s="22">
        <v>43661</v>
      </c>
      <c r="K1721" s="23">
        <v>0.64435185185184995</v>
      </c>
      <c r="L1721" s="22">
        <v>43662</v>
      </c>
      <c r="M1721" s="23">
        <v>0.70266203703704</v>
      </c>
      <c r="N1721" s="25">
        <v>8.8190000000000008</v>
      </c>
      <c r="O1721" s="21" t="s">
        <v>77</v>
      </c>
      <c r="P1721" s="24">
        <f>TotalMov[[#This Row],[Confirmed activ. 3 (ILE03)]]*60</f>
        <v>529.1400000000001</v>
      </c>
      <c r="Q1721" s="24">
        <v>450</v>
      </c>
      <c r="R1721" s="21" t="s">
        <v>66</v>
      </c>
      <c r="S1721" s="21" t="s">
        <v>67</v>
      </c>
    </row>
    <row r="1722" spans="1:19" x14ac:dyDescent="0.35">
      <c r="A1722" s="21">
        <v>1537712</v>
      </c>
      <c r="B1722" s="53">
        <v>411590</v>
      </c>
      <c r="C1722" s="21">
        <f>VLOOKUP(TotalMov[[#This Row],[Order]],'Total Mov by SS'!B:C,2,0)</f>
        <v>142</v>
      </c>
      <c r="D1722" s="21" t="s">
        <v>59</v>
      </c>
      <c r="E1722" s="21" t="s">
        <v>97</v>
      </c>
      <c r="F1722" s="21" t="s">
        <v>86</v>
      </c>
      <c r="G1722" s="21" t="s">
        <v>62</v>
      </c>
      <c r="H1722" s="21" t="s">
        <v>87</v>
      </c>
      <c r="I1722" s="21" t="s">
        <v>87</v>
      </c>
      <c r="J1722" s="22">
        <v>43663</v>
      </c>
      <c r="K1722" s="23">
        <v>0.36732638888889002</v>
      </c>
      <c r="L1722" s="22">
        <v>43663</v>
      </c>
      <c r="M1722" s="23">
        <v>0.36732638888889002</v>
      </c>
      <c r="N1722" s="24">
        <v>20</v>
      </c>
      <c r="O1722" s="21" t="s">
        <v>66</v>
      </c>
      <c r="P1722" s="24">
        <f>TotalMov[[#This Row],[Confirmed activ. 3 (ILE03)]]</f>
        <v>20</v>
      </c>
      <c r="Q1722" s="24">
        <v>20</v>
      </c>
      <c r="R1722" s="21" t="s">
        <v>66</v>
      </c>
      <c r="S1722" s="21" t="s">
        <v>72</v>
      </c>
    </row>
    <row r="1723" spans="1:19" x14ac:dyDescent="0.35">
      <c r="A1723" s="21">
        <v>1537712</v>
      </c>
      <c r="B1723" s="53">
        <v>411590</v>
      </c>
      <c r="C1723" s="21">
        <f>VLOOKUP(TotalMov[[#This Row],[Order]],'Total Mov by SS'!B:C,2,0)</f>
        <v>142</v>
      </c>
      <c r="D1723" s="21" t="s">
        <v>59</v>
      </c>
      <c r="E1723" s="21" t="s">
        <v>99</v>
      </c>
      <c r="F1723" s="21" t="s">
        <v>61</v>
      </c>
      <c r="G1723" s="21" t="s">
        <v>62</v>
      </c>
      <c r="H1723" s="21" t="s">
        <v>63</v>
      </c>
      <c r="I1723" s="21" t="s">
        <v>96</v>
      </c>
      <c r="J1723" s="22">
        <v>43668</v>
      </c>
      <c r="K1723" s="23">
        <v>0.41809027777778002</v>
      </c>
      <c r="L1723" s="22">
        <v>43668</v>
      </c>
      <c r="M1723" s="23">
        <v>0.68577546296295999</v>
      </c>
      <c r="N1723" s="25">
        <v>1.3859999999999999</v>
      </c>
      <c r="O1723" s="21" t="s">
        <v>77</v>
      </c>
      <c r="P1723" s="24">
        <f>TotalMov[[#This Row],[Confirmed activ. 3 (ILE03)]]*60</f>
        <v>83.16</v>
      </c>
      <c r="Q1723" s="24">
        <v>100</v>
      </c>
      <c r="R1723" s="21" t="s">
        <v>66</v>
      </c>
      <c r="S1723" s="21" t="s">
        <v>67</v>
      </c>
    </row>
    <row r="1724" spans="1:19" x14ac:dyDescent="0.35">
      <c r="A1724" s="21">
        <v>1537712</v>
      </c>
      <c r="B1724" s="53">
        <v>411590</v>
      </c>
      <c r="C1724" s="21">
        <f>VLOOKUP(TotalMov[[#This Row],[Order]],'Total Mov by SS'!B:C,2,0)</f>
        <v>142</v>
      </c>
      <c r="D1724" s="21" t="s">
        <v>59</v>
      </c>
      <c r="E1724" s="21" t="s">
        <v>101</v>
      </c>
      <c r="F1724" s="21" t="s">
        <v>69</v>
      </c>
      <c r="G1724" s="21" t="s">
        <v>62</v>
      </c>
      <c r="H1724" s="21" t="s">
        <v>70</v>
      </c>
      <c r="I1724" s="21" t="s">
        <v>98</v>
      </c>
      <c r="J1724" s="22">
        <v>43669</v>
      </c>
      <c r="K1724" s="23">
        <v>0.71611111111111003</v>
      </c>
      <c r="L1724" s="22">
        <v>43669</v>
      </c>
      <c r="M1724" s="23">
        <v>0.71611111111111003</v>
      </c>
      <c r="N1724" s="24">
        <v>20</v>
      </c>
      <c r="O1724" s="21" t="s">
        <v>66</v>
      </c>
      <c r="P1724" s="24">
        <f>TotalMov[[#This Row],[Confirmed activ. 3 (ILE03)]]</f>
        <v>20</v>
      </c>
      <c r="Q1724" s="24">
        <v>20</v>
      </c>
      <c r="R1724" s="21" t="s">
        <v>66</v>
      </c>
      <c r="S1724" s="21" t="s">
        <v>72</v>
      </c>
    </row>
    <row r="1725" spans="1:19" x14ac:dyDescent="0.35">
      <c r="A1725" s="21">
        <v>1537712</v>
      </c>
      <c r="B1725" s="53">
        <v>411590</v>
      </c>
      <c r="C1725" s="21">
        <f>VLOOKUP(TotalMov[[#This Row],[Order]],'Total Mov by SS'!B:C,2,0)</f>
        <v>142</v>
      </c>
      <c r="D1725" s="21" t="s">
        <v>59</v>
      </c>
      <c r="E1725" s="21" t="s">
        <v>104</v>
      </c>
      <c r="F1725" s="21" t="s">
        <v>69</v>
      </c>
      <c r="G1725" s="21" t="s">
        <v>62</v>
      </c>
      <c r="H1725" s="21" t="s">
        <v>70</v>
      </c>
      <c r="I1725" s="21" t="s">
        <v>100</v>
      </c>
      <c r="J1725" s="22">
        <v>43669</v>
      </c>
      <c r="K1725" s="23">
        <v>0.71619212962962997</v>
      </c>
      <c r="L1725" s="22">
        <v>43669</v>
      </c>
      <c r="M1725" s="23">
        <v>0.71619212962962997</v>
      </c>
      <c r="N1725" s="24">
        <v>30</v>
      </c>
      <c r="O1725" s="21" t="s">
        <v>66</v>
      </c>
      <c r="P1725" s="24">
        <f>TotalMov[[#This Row],[Confirmed activ. 3 (ILE03)]]</f>
        <v>30</v>
      </c>
      <c r="Q1725" s="24">
        <v>30</v>
      </c>
      <c r="R1725" s="21" t="s">
        <v>66</v>
      </c>
      <c r="S1725" s="21" t="s">
        <v>72</v>
      </c>
    </row>
    <row r="1726" spans="1:19" x14ac:dyDescent="0.35">
      <c r="A1726" s="21">
        <v>1537712</v>
      </c>
      <c r="B1726" s="53">
        <v>411590</v>
      </c>
      <c r="C1726" s="21">
        <f>VLOOKUP(TotalMov[[#This Row],[Order]],'Total Mov by SS'!B:C,2,0)</f>
        <v>142</v>
      </c>
      <c r="D1726" s="21" t="s">
        <v>59</v>
      </c>
      <c r="E1726" s="21" t="s">
        <v>113</v>
      </c>
      <c r="F1726" s="21" t="s">
        <v>102</v>
      </c>
      <c r="G1726" s="21" t="s">
        <v>62</v>
      </c>
      <c r="H1726" s="21" t="s">
        <v>100</v>
      </c>
      <c r="I1726" s="21" t="s">
        <v>103</v>
      </c>
      <c r="J1726" s="22">
        <v>43669</v>
      </c>
      <c r="K1726" s="23">
        <v>0.71630787037037003</v>
      </c>
      <c r="L1726" s="22">
        <v>43669</v>
      </c>
      <c r="M1726" s="23">
        <v>0.71630787037037003</v>
      </c>
      <c r="N1726" s="24">
        <v>30</v>
      </c>
      <c r="O1726" s="21" t="s">
        <v>66</v>
      </c>
      <c r="P1726" s="24">
        <f>TotalMov[[#This Row],[Confirmed activ. 3 (ILE03)]]</f>
        <v>30</v>
      </c>
      <c r="Q1726" s="24">
        <v>30</v>
      </c>
      <c r="R1726" s="21" t="s">
        <v>66</v>
      </c>
      <c r="S1726" s="21" t="s">
        <v>72</v>
      </c>
    </row>
    <row r="1727" spans="1:19" x14ac:dyDescent="0.35">
      <c r="A1727" s="21">
        <v>1537712</v>
      </c>
      <c r="B1727" s="53">
        <v>411590</v>
      </c>
      <c r="C1727" s="21">
        <f>VLOOKUP(TotalMov[[#This Row],[Order]],'Total Mov by SS'!B:C,2,0)</f>
        <v>142</v>
      </c>
      <c r="D1727" s="21" t="s">
        <v>59</v>
      </c>
      <c r="E1727" s="21" t="s">
        <v>114</v>
      </c>
      <c r="F1727" s="21" t="s">
        <v>102</v>
      </c>
      <c r="G1727" s="21" t="s">
        <v>105</v>
      </c>
      <c r="H1727" s="21" t="s">
        <v>100</v>
      </c>
      <c r="I1727" s="21" t="s">
        <v>106</v>
      </c>
      <c r="J1727" s="22">
        <v>43674</v>
      </c>
      <c r="K1727" s="23">
        <v>0.39686342592592999</v>
      </c>
      <c r="L1727" s="22">
        <v>43674</v>
      </c>
      <c r="M1727" s="23">
        <v>0.39686342592592999</v>
      </c>
      <c r="N1727" s="24">
        <v>45</v>
      </c>
      <c r="O1727" s="21" t="s">
        <v>66</v>
      </c>
      <c r="P1727" s="24">
        <f>TotalMov[[#This Row],[Confirmed activ. 3 (ILE03)]]</f>
        <v>45</v>
      </c>
      <c r="Q1727" s="24">
        <v>45</v>
      </c>
      <c r="R1727" s="21" t="s">
        <v>66</v>
      </c>
      <c r="S1727" s="21" t="s">
        <v>72</v>
      </c>
    </row>
    <row r="1728" spans="1:19" x14ac:dyDescent="0.35">
      <c r="A1728" s="21">
        <v>1537712</v>
      </c>
      <c r="B1728" s="53">
        <v>411590</v>
      </c>
      <c r="C1728" s="21">
        <f>VLOOKUP(TotalMov[[#This Row],[Order]],'Total Mov by SS'!B:C,2,0)</f>
        <v>142</v>
      </c>
      <c r="D1728" s="21" t="s">
        <v>107</v>
      </c>
      <c r="E1728" s="21" t="s">
        <v>60</v>
      </c>
      <c r="F1728" s="21" t="s">
        <v>61</v>
      </c>
      <c r="G1728" s="21" t="s">
        <v>90</v>
      </c>
      <c r="H1728" s="21" t="s">
        <v>63</v>
      </c>
      <c r="I1728" s="21" t="s">
        <v>108</v>
      </c>
      <c r="J1728" s="22">
        <v>43663</v>
      </c>
      <c r="K1728" s="23">
        <v>0.32591435185185003</v>
      </c>
      <c r="L1728" s="22">
        <v>43663</v>
      </c>
      <c r="M1728" s="23">
        <v>0.74657407407406995</v>
      </c>
      <c r="N1728" s="25">
        <v>10.096</v>
      </c>
      <c r="O1728" s="21" t="s">
        <v>77</v>
      </c>
      <c r="P1728" s="24">
        <f>TotalMov[[#This Row],[Confirmed activ. 3 (ILE03)]]*60</f>
        <v>605.76</v>
      </c>
      <c r="Q1728" s="24">
        <v>1</v>
      </c>
      <c r="R1728" s="21" t="s">
        <v>66</v>
      </c>
      <c r="S1728" s="21" t="s">
        <v>67</v>
      </c>
    </row>
    <row r="1729" spans="1:19" x14ac:dyDescent="0.35">
      <c r="A1729" s="21">
        <v>1537712</v>
      </c>
      <c r="B1729" s="53">
        <v>411590</v>
      </c>
      <c r="C1729" s="21">
        <f>VLOOKUP(TotalMov[[#This Row],[Order]],'Total Mov by SS'!B:C,2,0)</f>
        <v>142</v>
      </c>
      <c r="D1729" s="21" t="s">
        <v>109</v>
      </c>
      <c r="E1729" s="21" t="s">
        <v>95</v>
      </c>
      <c r="F1729" s="21" t="s">
        <v>83</v>
      </c>
      <c r="G1729" s="21" t="s">
        <v>90</v>
      </c>
      <c r="H1729" s="21" t="s">
        <v>84</v>
      </c>
      <c r="I1729" s="21" t="s">
        <v>110</v>
      </c>
      <c r="J1729" s="22">
        <v>43661</v>
      </c>
      <c r="K1729" s="23">
        <v>0.75555555555555998</v>
      </c>
      <c r="L1729" s="22">
        <v>43662</v>
      </c>
      <c r="M1729" s="23">
        <v>4.4444444444439998E-2</v>
      </c>
      <c r="N1729" s="25">
        <v>3.4670000000000001</v>
      </c>
      <c r="O1729" s="21" t="s">
        <v>77</v>
      </c>
      <c r="P1729" s="24">
        <f>TotalMov[[#This Row],[Confirmed activ. 3 (ILE03)]]*60</f>
        <v>208.02</v>
      </c>
      <c r="Q1729" s="24">
        <v>5</v>
      </c>
      <c r="R1729" s="21" t="s">
        <v>66</v>
      </c>
      <c r="S1729" s="21" t="s">
        <v>67</v>
      </c>
    </row>
    <row r="1730" spans="1:19" x14ac:dyDescent="0.35">
      <c r="A1730" s="21">
        <v>1538310</v>
      </c>
      <c r="B1730" s="53">
        <v>411590</v>
      </c>
      <c r="C1730" s="21">
        <f>VLOOKUP(TotalMov[[#This Row],[Order]],'Total Mov by SS'!B:C,2,0)</f>
        <v>137</v>
      </c>
      <c r="D1730" s="21" t="s">
        <v>59</v>
      </c>
      <c r="E1730" s="21" t="s">
        <v>60</v>
      </c>
      <c r="F1730" s="21" t="s">
        <v>83</v>
      </c>
      <c r="G1730" s="21" t="s">
        <v>62</v>
      </c>
      <c r="H1730" s="21" t="s">
        <v>84</v>
      </c>
      <c r="I1730" s="21" t="s">
        <v>111</v>
      </c>
      <c r="J1730" s="22">
        <v>43661</v>
      </c>
      <c r="K1730" s="23">
        <v>0.36087962962962999</v>
      </c>
      <c r="L1730" s="22">
        <v>43661</v>
      </c>
      <c r="M1730" s="23">
        <v>0.37836805555556002</v>
      </c>
      <c r="N1730" s="25">
        <v>4.0670000000000002</v>
      </c>
      <c r="O1730" s="21" t="s">
        <v>66</v>
      </c>
      <c r="P1730" s="24">
        <f>TotalMov[[#This Row],[Confirmed activ. 3 (ILE03)]]</f>
        <v>4.0670000000000002</v>
      </c>
      <c r="Q1730" s="24">
        <v>40</v>
      </c>
      <c r="R1730" s="21" t="s">
        <v>66</v>
      </c>
      <c r="S1730" s="21" t="s">
        <v>67</v>
      </c>
    </row>
    <row r="1731" spans="1:19" x14ac:dyDescent="0.35">
      <c r="A1731" s="21">
        <v>1538310</v>
      </c>
      <c r="B1731" s="53">
        <v>411590</v>
      </c>
      <c r="C1731" s="21">
        <f>VLOOKUP(TotalMov[[#This Row],[Order]],'Total Mov by SS'!B:C,2,0)</f>
        <v>137</v>
      </c>
      <c r="D1731" s="21" t="s">
        <v>59</v>
      </c>
      <c r="E1731" s="21" t="s">
        <v>68</v>
      </c>
      <c r="F1731" s="21" t="s">
        <v>61</v>
      </c>
      <c r="G1731" s="21" t="s">
        <v>62</v>
      </c>
      <c r="H1731" s="21" t="s">
        <v>63</v>
      </c>
      <c r="I1731" s="21" t="s">
        <v>64</v>
      </c>
      <c r="J1731" s="22">
        <v>43661</v>
      </c>
      <c r="K1731" s="23">
        <v>0.37895833333333001</v>
      </c>
      <c r="L1731" s="22">
        <v>43661</v>
      </c>
      <c r="M1731" s="23">
        <v>0.38105324074073998</v>
      </c>
      <c r="N1731" s="25">
        <v>1.5169999999999999</v>
      </c>
      <c r="O1731" s="21" t="s">
        <v>66</v>
      </c>
      <c r="P1731" s="24">
        <f>TotalMov[[#This Row],[Confirmed activ. 3 (ILE03)]]</f>
        <v>1.5169999999999999</v>
      </c>
      <c r="Q1731" s="24">
        <v>15</v>
      </c>
      <c r="R1731" s="21" t="s">
        <v>66</v>
      </c>
      <c r="S1731" s="21" t="s">
        <v>67</v>
      </c>
    </row>
    <row r="1732" spans="1:19" x14ac:dyDescent="0.35">
      <c r="A1732" s="21">
        <v>1538310</v>
      </c>
      <c r="B1732" s="53">
        <v>411590</v>
      </c>
      <c r="C1732" s="21">
        <f>VLOOKUP(TotalMov[[#This Row],[Order]],'Total Mov by SS'!B:C,2,0)</f>
        <v>137</v>
      </c>
      <c r="D1732" s="21" t="s">
        <v>59</v>
      </c>
      <c r="E1732" s="21" t="s">
        <v>73</v>
      </c>
      <c r="F1732" s="21" t="s">
        <v>69</v>
      </c>
      <c r="G1732" s="21" t="s">
        <v>62</v>
      </c>
      <c r="H1732" s="21" t="s">
        <v>70</v>
      </c>
      <c r="I1732" s="21" t="s">
        <v>71</v>
      </c>
      <c r="J1732" s="22">
        <v>43661</v>
      </c>
      <c r="K1732" s="23">
        <v>0.38524305555555999</v>
      </c>
      <c r="L1732" s="22">
        <v>43661</v>
      </c>
      <c r="M1732" s="23">
        <v>0.38524305555555999</v>
      </c>
      <c r="N1732" s="24">
        <v>20</v>
      </c>
      <c r="O1732" s="21" t="s">
        <v>66</v>
      </c>
      <c r="P1732" s="24">
        <f>TotalMov[[#This Row],[Confirmed activ. 3 (ILE03)]]</f>
        <v>20</v>
      </c>
      <c r="Q1732" s="24">
        <v>20</v>
      </c>
      <c r="R1732" s="21" t="s">
        <v>66</v>
      </c>
      <c r="S1732" s="21" t="s">
        <v>72</v>
      </c>
    </row>
    <row r="1733" spans="1:19" x14ac:dyDescent="0.35">
      <c r="A1733" s="21">
        <v>1538310</v>
      </c>
      <c r="B1733" s="53">
        <v>411590</v>
      </c>
      <c r="C1733" s="21">
        <f>VLOOKUP(TotalMov[[#This Row],[Order]],'Total Mov by SS'!B:C,2,0)</f>
        <v>137</v>
      </c>
      <c r="D1733" s="21" t="s">
        <v>59</v>
      </c>
      <c r="E1733" s="21" t="s">
        <v>75</v>
      </c>
      <c r="F1733" s="21" t="s">
        <v>61</v>
      </c>
      <c r="G1733" s="21" t="s">
        <v>62</v>
      </c>
      <c r="H1733" s="21" t="s">
        <v>63</v>
      </c>
      <c r="I1733" s="21" t="s">
        <v>74</v>
      </c>
      <c r="J1733" s="22">
        <v>43661</v>
      </c>
      <c r="K1733" s="23">
        <v>0.38706018518518998</v>
      </c>
      <c r="L1733" s="22">
        <v>43661</v>
      </c>
      <c r="M1733" s="23">
        <v>0.74398148148148002</v>
      </c>
      <c r="N1733" s="25">
        <v>8.5660000000000007</v>
      </c>
      <c r="O1733" s="21" t="s">
        <v>77</v>
      </c>
      <c r="P1733" s="24">
        <f>TotalMov[[#This Row],[Confirmed activ. 3 (ILE03)]]*60</f>
        <v>513.96</v>
      </c>
      <c r="Q1733" s="24">
        <v>290</v>
      </c>
      <c r="R1733" s="21" t="s">
        <v>66</v>
      </c>
      <c r="S1733" s="21" t="s">
        <v>67</v>
      </c>
    </row>
    <row r="1734" spans="1:19" x14ac:dyDescent="0.35">
      <c r="A1734" s="21">
        <v>1538310</v>
      </c>
      <c r="B1734" s="53">
        <v>411590</v>
      </c>
      <c r="C1734" s="21">
        <f>VLOOKUP(TotalMov[[#This Row],[Order]],'Total Mov by SS'!B:C,2,0)</f>
        <v>137</v>
      </c>
      <c r="D1734" s="21" t="s">
        <v>59</v>
      </c>
      <c r="E1734" s="21" t="s">
        <v>78</v>
      </c>
      <c r="F1734" s="21" t="s">
        <v>61</v>
      </c>
      <c r="G1734" s="21" t="s">
        <v>62</v>
      </c>
      <c r="H1734" s="21" t="s">
        <v>63</v>
      </c>
      <c r="I1734" s="21" t="s">
        <v>76</v>
      </c>
      <c r="J1734" s="22">
        <v>43662</v>
      </c>
      <c r="K1734" s="23">
        <v>0.32071759259258997</v>
      </c>
      <c r="L1734" s="22">
        <v>43662</v>
      </c>
      <c r="M1734" s="23">
        <v>0.90989583333333002</v>
      </c>
      <c r="N1734" s="25">
        <v>14.14</v>
      </c>
      <c r="O1734" s="21" t="s">
        <v>77</v>
      </c>
      <c r="P1734" s="24">
        <f>TotalMov[[#This Row],[Confirmed activ. 3 (ILE03)]]*60</f>
        <v>848.40000000000009</v>
      </c>
      <c r="Q1734" s="24">
        <v>1040</v>
      </c>
      <c r="R1734" s="21" t="s">
        <v>66</v>
      </c>
      <c r="S1734" s="21" t="s">
        <v>67</v>
      </c>
    </row>
    <row r="1735" spans="1:19" x14ac:dyDescent="0.35">
      <c r="A1735" s="21">
        <v>1538310</v>
      </c>
      <c r="B1735" s="53">
        <v>411590</v>
      </c>
      <c r="C1735" s="21">
        <f>VLOOKUP(TotalMov[[#This Row],[Order]],'Total Mov by SS'!B:C,2,0)</f>
        <v>137</v>
      </c>
      <c r="D1735" s="21" t="s">
        <v>59</v>
      </c>
      <c r="E1735" s="21" t="s">
        <v>80</v>
      </c>
      <c r="F1735" s="21" t="s">
        <v>61</v>
      </c>
      <c r="G1735" s="21" t="s">
        <v>62</v>
      </c>
      <c r="H1735" s="21" t="s">
        <v>63</v>
      </c>
      <c r="I1735" s="21" t="s">
        <v>112</v>
      </c>
      <c r="J1735" s="22">
        <v>43663</v>
      </c>
      <c r="K1735" s="23">
        <v>0.31518518518519001</v>
      </c>
      <c r="L1735" s="22">
        <v>43663</v>
      </c>
      <c r="M1735" s="23">
        <v>0.41282407407407001</v>
      </c>
      <c r="N1735" s="25">
        <v>2.343</v>
      </c>
      <c r="O1735" s="21" t="s">
        <v>77</v>
      </c>
      <c r="P1735" s="24">
        <f>TotalMov[[#This Row],[Confirmed activ. 3 (ILE03)]]*60</f>
        <v>140.57999999999998</v>
      </c>
      <c r="Q1735" s="24">
        <v>50</v>
      </c>
      <c r="R1735" s="21" t="s">
        <v>66</v>
      </c>
      <c r="S1735" s="21" t="s">
        <v>67</v>
      </c>
    </row>
    <row r="1736" spans="1:19" x14ac:dyDescent="0.35">
      <c r="A1736" s="21">
        <v>1538310</v>
      </c>
      <c r="B1736" s="53">
        <v>411590</v>
      </c>
      <c r="C1736" s="21">
        <f>VLOOKUP(TotalMov[[#This Row],[Order]],'Total Mov by SS'!B:C,2,0)</f>
        <v>137</v>
      </c>
      <c r="D1736" s="21" t="s">
        <v>59</v>
      </c>
      <c r="E1736" s="21" t="s">
        <v>82</v>
      </c>
      <c r="F1736" s="21" t="s">
        <v>89</v>
      </c>
      <c r="G1736" s="21" t="s">
        <v>90</v>
      </c>
      <c r="H1736" s="21" t="s">
        <v>91</v>
      </c>
      <c r="I1736" s="21" t="s">
        <v>92</v>
      </c>
      <c r="J1736" s="22">
        <v>43667</v>
      </c>
      <c r="K1736" s="23">
        <v>0.66362268518518996</v>
      </c>
      <c r="L1736" s="22">
        <v>43667</v>
      </c>
      <c r="M1736" s="23">
        <v>0.66773148148147998</v>
      </c>
      <c r="N1736" s="25">
        <v>5.9169999999999998</v>
      </c>
      <c r="O1736" s="21" t="s">
        <v>66</v>
      </c>
      <c r="P1736" s="24">
        <f>TotalMov[[#This Row],[Confirmed activ. 3 (ILE03)]]</f>
        <v>5.9169999999999998</v>
      </c>
      <c r="Q1736" s="24">
        <v>0</v>
      </c>
      <c r="R1736" s="21" t="s">
        <v>66</v>
      </c>
      <c r="S1736" s="21" t="s">
        <v>67</v>
      </c>
    </row>
    <row r="1737" spans="1:19" x14ac:dyDescent="0.35">
      <c r="A1737" s="21">
        <v>1538310</v>
      </c>
      <c r="B1737" s="53">
        <v>411590</v>
      </c>
      <c r="C1737" s="21">
        <f>VLOOKUP(TotalMov[[#This Row],[Order]],'Total Mov by SS'!B:C,2,0)</f>
        <v>137</v>
      </c>
      <c r="D1737" s="21" t="s">
        <v>59</v>
      </c>
      <c r="E1737" s="21" t="s">
        <v>85</v>
      </c>
      <c r="F1737" s="21" t="s">
        <v>69</v>
      </c>
      <c r="G1737" s="21" t="s">
        <v>62</v>
      </c>
      <c r="H1737" s="21" t="s">
        <v>70</v>
      </c>
      <c r="I1737" s="21" t="s">
        <v>79</v>
      </c>
      <c r="J1737" s="22">
        <v>43667</v>
      </c>
      <c r="K1737" s="23">
        <v>0.71282407407407</v>
      </c>
      <c r="L1737" s="22">
        <v>43667</v>
      </c>
      <c r="M1737" s="23">
        <v>0.71282407407407</v>
      </c>
      <c r="N1737" s="24">
        <v>20</v>
      </c>
      <c r="O1737" s="21" t="s">
        <v>66</v>
      </c>
      <c r="P1737" s="24">
        <f>TotalMov[[#This Row],[Confirmed activ. 3 (ILE03)]]</f>
        <v>20</v>
      </c>
      <c r="Q1737" s="24">
        <v>20</v>
      </c>
      <c r="R1737" s="21" t="s">
        <v>66</v>
      </c>
      <c r="S1737" s="21" t="s">
        <v>72</v>
      </c>
    </row>
    <row r="1738" spans="1:19" x14ac:dyDescent="0.35">
      <c r="A1738" s="21">
        <v>1538310</v>
      </c>
      <c r="B1738" s="53">
        <v>411590</v>
      </c>
      <c r="C1738" s="21">
        <f>VLOOKUP(TotalMov[[#This Row],[Order]],'Total Mov by SS'!B:C,2,0)</f>
        <v>137</v>
      </c>
      <c r="D1738" s="21" t="s">
        <v>59</v>
      </c>
      <c r="E1738" s="21" t="s">
        <v>88</v>
      </c>
      <c r="F1738" s="21" t="s">
        <v>69</v>
      </c>
      <c r="G1738" s="21" t="s">
        <v>62</v>
      </c>
      <c r="H1738" s="21" t="s">
        <v>70</v>
      </c>
      <c r="I1738" s="21" t="s">
        <v>81</v>
      </c>
      <c r="J1738" s="22">
        <v>43667</v>
      </c>
      <c r="K1738" s="23">
        <v>0.71293981481480995</v>
      </c>
      <c r="L1738" s="22">
        <v>43667</v>
      </c>
      <c r="M1738" s="23">
        <v>0.71293981481480995</v>
      </c>
      <c r="N1738" s="24">
        <v>20</v>
      </c>
      <c r="O1738" s="21" t="s">
        <v>66</v>
      </c>
      <c r="P1738" s="24">
        <f>TotalMov[[#This Row],[Confirmed activ. 3 (ILE03)]]</f>
        <v>20</v>
      </c>
      <c r="Q1738" s="24">
        <v>20</v>
      </c>
      <c r="R1738" s="21" t="s">
        <v>66</v>
      </c>
      <c r="S1738" s="21" t="s">
        <v>72</v>
      </c>
    </row>
    <row r="1739" spans="1:19" x14ac:dyDescent="0.35">
      <c r="A1739" s="21">
        <v>1538310</v>
      </c>
      <c r="B1739" s="53">
        <v>411590</v>
      </c>
      <c r="C1739" s="21">
        <f>VLOOKUP(TotalMov[[#This Row],[Order]],'Total Mov by SS'!B:C,2,0)</f>
        <v>137</v>
      </c>
      <c r="D1739" s="21" t="s">
        <v>59</v>
      </c>
      <c r="E1739" s="21" t="s">
        <v>95</v>
      </c>
      <c r="F1739" s="21" t="s">
        <v>83</v>
      </c>
      <c r="G1739" s="21" t="s">
        <v>62</v>
      </c>
      <c r="H1739" s="21" t="s">
        <v>84</v>
      </c>
      <c r="I1739" s="21" t="s">
        <v>84</v>
      </c>
      <c r="J1739" s="22">
        <v>43667</v>
      </c>
      <c r="K1739" s="23">
        <v>0.75616898148148004</v>
      </c>
      <c r="L1739" s="22">
        <v>43668</v>
      </c>
      <c r="M1739" s="23">
        <v>0.65706018518519005</v>
      </c>
      <c r="N1739" s="25">
        <v>12.853</v>
      </c>
      <c r="O1739" s="21" t="s">
        <v>77</v>
      </c>
      <c r="P1739" s="24">
        <f>TotalMov[[#This Row],[Confirmed activ. 3 (ILE03)]]*60</f>
        <v>771.18</v>
      </c>
      <c r="Q1739" s="24">
        <v>450</v>
      </c>
      <c r="R1739" s="21" t="s">
        <v>66</v>
      </c>
      <c r="S1739" s="21" t="s">
        <v>67</v>
      </c>
    </row>
    <row r="1740" spans="1:19" x14ac:dyDescent="0.35">
      <c r="A1740" s="21">
        <v>1538310</v>
      </c>
      <c r="B1740" s="53">
        <v>411590</v>
      </c>
      <c r="C1740" s="21">
        <f>VLOOKUP(TotalMov[[#This Row],[Order]],'Total Mov by SS'!B:C,2,0)</f>
        <v>137</v>
      </c>
      <c r="D1740" s="21" t="s">
        <v>59</v>
      </c>
      <c r="E1740" s="21" t="s">
        <v>97</v>
      </c>
      <c r="F1740" s="21" t="s">
        <v>86</v>
      </c>
      <c r="G1740" s="21" t="s">
        <v>62</v>
      </c>
      <c r="H1740" s="21" t="s">
        <v>87</v>
      </c>
      <c r="I1740" s="21" t="s">
        <v>87</v>
      </c>
      <c r="J1740" s="22">
        <v>43669</v>
      </c>
      <c r="K1740" s="23">
        <v>0.36351851851852002</v>
      </c>
      <c r="L1740" s="22">
        <v>43669</v>
      </c>
      <c r="M1740" s="23">
        <v>0.36351851851852002</v>
      </c>
      <c r="N1740" s="24">
        <v>20</v>
      </c>
      <c r="O1740" s="21" t="s">
        <v>66</v>
      </c>
      <c r="P1740" s="24">
        <f>TotalMov[[#This Row],[Confirmed activ. 3 (ILE03)]]</f>
        <v>20</v>
      </c>
      <c r="Q1740" s="24">
        <v>20</v>
      </c>
      <c r="R1740" s="21" t="s">
        <v>66</v>
      </c>
      <c r="S1740" s="21" t="s">
        <v>72</v>
      </c>
    </row>
    <row r="1741" spans="1:19" x14ac:dyDescent="0.35">
      <c r="A1741" s="21">
        <v>1538310</v>
      </c>
      <c r="B1741" s="53">
        <v>411590</v>
      </c>
      <c r="C1741" s="21">
        <f>VLOOKUP(TotalMov[[#This Row],[Order]],'Total Mov by SS'!B:C,2,0)</f>
        <v>137</v>
      </c>
      <c r="D1741" s="21" t="s">
        <v>59</v>
      </c>
      <c r="E1741" s="21" t="s">
        <v>99</v>
      </c>
      <c r="F1741" s="21" t="s">
        <v>61</v>
      </c>
      <c r="G1741" s="21" t="s">
        <v>62</v>
      </c>
      <c r="H1741" s="21" t="s">
        <v>63</v>
      </c>
      <c r="I1741" s="21" t="s">
        <v>96</v>
      </c>
      <c r="J1741" s="22">
        <v>43676</v>
      </c>
      <c r="K1741" s="23">
        <v>0.50208333333333</v>
      </c>
      <c r="L1741" s="22">
        <v>43676</v>
      </c>
      <c r="M1741" s="23">
        <v>0.5137037037037</v>
      </c>
      <c r="N1741" s="25">
        <v>2.133</v>
      </c>
      <c r="O1741" s="21" t="s">
        <v>66</v>
      </c>
      <c r="P1741" s="24">
        <f>TotalMov[[#This Row],[Confirmed activ. 3 (ILE03)]]</f>
        <v>2.133</v>
      </c>
      <c r="Q1741" s="24">
        <v>100</v>
      </c>
      <c r="R1741" s="21" t="s">
        <v>66</v>
      </c>
      <c r="S1741" s="21" t="s">
        <v>67</v>
      </c>
    </row>
    <row r="1742" spans="1:19" x14ac:dyDescent="0.35">
      <c r="A1742" s="21">
        <v>1538310</v>
      </c>
      <c r="B1742" s="53">
        <v>411590</v>
      </c>
      <c r="C1742" s="21">
        <f>VLOOKUP(TotalMov[[#This Row],[Order]],'Total Mov by SS'!B:C,2,0)</f>
        <v>137</v>
      </c>
      <c r="D1742" s="21" t="s">
        <v>59</v>
      </c>
      <c r="E1742" s="21" t="s">
        <v>101</v>
      </c>
      <c r="F1742" s="21" t="s">
        <v>69</v>
      </c>
      <c r="G1742" s="21" t="s">
        <v>62</v>
      </c>
      <c r="H1742" s="21" t="s">
        <v>70</v>
      </c>
      <c r="I1742" s="21" t="s">
        <v>98</v>
      </c>
      <c r="J1742" s="22">
        <v>43676</v>
      </c>
      <c r="K1742" s="23">
        <v>0.53157407407406998</v>
      </c>
      <c r="L1742" s="22">
        <v>43676</v>
      </c>
      <c r="M1742" s="23">
        <v>0.53157407407406998</v>
      </c>
      <c r="N1742" s="24">
        <v>20</v>
      </c>
      <c r="O1742" s="21" t="s">
        <v>66</v>
      </c>
      <c r="P1742" s="24">
        <f>TotalMov[[#This Row],[Confirmed activ. 3 (ILE03)]]</f>
        <v>20</v>
      </c>
      <c r="Q1742" s="24">
        <v>20</v>
      </c>
      <c r="R1742" s="21" t="s">
        <v>66</v>
      </c>
      <c r="S1742" s="21" t="s">
        <v>72</v>
      </c>
    </row>
    <row r="1743" spans="1:19" x14ac:dyDescent="0.35">
      <c r="A1743" s="21">
        <v>1538310</v>
      </c>
      <c r="B1743" s="53">
        <v>411590</v>
      </c>
      <c r="C1743" s="21">
        <f>VLOOKUP(TotalMov[[#This Row],[Order]],'Total Mov by SS'!B:C,2,0)</f>
        <v>137</v>
      </c>
      <c r="D1743" s="21" t="s">
        <v>59</v>
      </c>
      <c r="E1743" s="21" t="s">
        <v>104</v>
      </c>
      <c r="F1743" s="21" t="s">
        <v>69</v>
      </c>
      <c r="G1743" s="21" t="s">
        <v>62</v>
      </c>
      <c r="H1743" s="21" t="s">
        <v>70</v>
      </c>
      <c r="I1743" s="21" t="s">
        <v>100</v>
      </c>
      <c r="J1743" s="22">
        <v>43676</v>
      </c>
      <c r="K1743" s="23">
        <v>0.53200231481480997</v>
      </c>
      <c r="L1743" s="22">
        <v>43676</v>
      </c>
      <c r="M1743" s="23">
        <v>0.53200231481480997</v>
      </c>
      <c r="N1743" s="24">
        <v>30</v>
      </c>
      <c r="O1743" s="21" t="s">
        <v>66</v>
      </c>
      <c r="P1743" s="24">
        <f>TotalMov[[#This Row],[Confirmed activ. 3 (ILE03)]]</f>
        <v>30</v>
      </c>
      <c r="Q1743" s="24">
        <v>30</v>
      </c>
      <c r="R1743" s="21" t="s">
        <v>66</v>
      </c>
      <c r="S1743" s="21" t="s">
        <v>72</v>
      </c>
    </row>
    <row r="1744" spans="1:19" x14ac:dyDescent="0.35">
      <c r="A1744" s="21">
        <v>1538310</v>
      </c>
      <c r="B1744" s="53">
        <v>411590</v>
      </c>
      <c r="C1744" s="21">
        <f>VLOOKUP(TotalMov[[#This Row],[Order]],'Total Mov by SS'!B:C,2,0)</f>
        <v>137</v>
      </c>
      <c r="D1744" s="21" t="s">
        <v>59</v>
      </c>
      <c r="E1744" s="21" t="s">
        <v>113</v>
      </c>
      <c r="F1744" s="21" t="s">
        <v>102</v>
      </c>
      <c r="G1744" s="21" t="s">
        <v>62</v>
      </c>
      <c r="H1744" s="21" t="s">
        <v>100</v>
      </c>
      <c r="I1744" s="21" t="s">
        <v>103</v>
      </c>
      <c r="J1744" s="22">
        <v>43676</v>
      </c>
      <c r="K1744" s="23">
        <v>0.53328703703703995</v>
      </c>
      <c r="L1744" s="22">
        <v>43676</v>
      </c>
      <c r="M1744" s="23">
        <v>0.53328703703703995</v>
      </c>
      <c r="N1744" s="24">
        <v>30</v>
      </c>
      <c r="O1744" s="21" t="s">
        <v>66</v>
      </c>
      <c r="P1744" s="24">
        <f>TotalMov[[#This Row],[Confirmed activ. 3 (ILE03)]]</f>
        <v>30</v>
      </c>
      <c r="Q1744" s="24">
        <v>30</v>
      </c>
      <c r="R1744" s="21" t="s">
        <v>66</v>
      </c>
      <c r="S1744" s="21" t="s">
        <v>72</v>
      </c>
    </row>
    <row r="1745" spans="1:19" x14ac:dyDescent="0.35">
      <c r="A1745" s="21">
        <v>1538310</v>
      </c>
      <c r="B1745" s="53">
        <v>411590</v>
      </c>
      <c r="C1745" s="21">
        <f>VLOOKUP(TotalMov[[#This Row],[Order]],'Total Mov by SS'!B:C,2,0)</f>
        <v>137</v>
      </c>
      <c r="D1745" s="21" t="s">
        <v>59</v>
      </c>
      <c r="E1745" s="21" t="s">
        <v>114</v>
      </c>
      <c r="F1745" s="21" t="s">
        <v>102</v>
      </c>
      <c r="G1745" s="21" t="s">
        <v>105</v>
      </c>
      <c r="H1745" s="21" t="s">
        <v>100</v>
      </c>
      <c r="I1745" s="21" t="s">
        <v>106</v>
      </c>
      <c r="J1745" s="22">
        <v>43677</v>
      </c>
      <c r="K1745" s="23">
        <v>0.72603009259258999</v>
      </c>
      <c r="L1745" s="22">
        <v>43677</v>
      </c>
      <c r="M1745" s="23">
        <v>0.72603009259258999</v>
      </c>
      <c r="N1745" s="24">
        <v>45</v>
      </c>
      <c r="O1745" s="21" t="s">
        <v>66</v>
      </c>
      <c r="P1745" s="24">
        <f>TotalMov[[#This Row],[Confirmed activ. 3 (ILE03)]]</f>
        <v>45</v>
      </c>
      <c r="Q1745" s="24">
        <v>45</v>
      </c>
      <c r="R1745" s="21" t="s">
        <v>66</v>
      </c>
      <c r="S1745" s="21" t="s">
        <v>72</v>
      </c>
    </row>
    <row r="1746" spans="1:19" x14ac:dyDescent="0.35">
      <c r="A1746" s="21">
        <v>1538310</v>
      </c>
      <c r="B1746" s="53">
        <v>411590</v>
      </c>
      <c r="C1746" s="21">
        <f>VLOOKUP(TotalMov[[#This Row],[Order]],'Total Mov by SS'!B:C,2,0)</f>
        <v>137</v>
      </c>
      <c r="D1746" s="21" t="s">
        <v>107</v>
      </c>
      <c r="E1746" s="21" t="s">
        <v>60</v>
      </c>
      <c r="F1746" s="21" t="s">
        <v>61</v>
      </c>
      <c r="G1746" s="21" t="s">
        <v>90</v>
      </c>
      <c r="H1746" s="21" t="s">
        <v>63</v>
      </c>
      <c r="I1746" s="21" t="s">
        <v>108</v>
      </c>
      <c r="J1746" s="22">
        <v>43675</v>
      </c>
      <c r="K1746" s="23">
        <v>0.33712962962963</v>
      </c>
      <c r="L1746" s="22">
        <v>43675</v>
      </c>
      <c r="M1746" s="23">
        <v>0.65718750000000004</v>
      </c>
      <c r="N1746" s="25">
        <v>5.327</v>
      </c>
      <c r="O1746" s="21" t="s">
        <v>77</v>
      </c>
      <c r="P1746" s="24">
        <f>TotalMov[[#This Row],[Confirmed activ. 3 (ILE03)]]*60</f>
        <v>319.62</v>
      </c>
      <c r="Q1746" s="24">
        <v>1</v>
      </c>
      <c r="R1746" s="21" t="s">
        <v>66</v>
      </c>
      <c r="S1746" s="21" t="s">
        <v>67</v>
      </c>
    </row>
    <row r="1747" spans="1:19" x14ac:dyDescent="0.35">
      <c r="A1747" s="21">
        <v>1538310</v>
      </c>
      <c r="B1747" s="53">
        <v>411590</v>
      </c>
      <c r="C1747" s="21">
        <f>VLOOKUP(TotalMov[[#This Row],[Order]],'Total Mov by SS'!B:C,2,0)</f>
        <v>137</v>
      </c>
      <c r="D1747" s="21" t="s">
        <v>109</v>
      </c>
      <c r="E1747" s="21" t="s">
        <v>95</v>
      </c>
      <c r="F1747" s="21" t="s">
        <v>83</v>
      </c>
      <c r="G1747" s="21" t="s">
        <v>90</v>
      </c>
      <c r="H1747" s="21" t="s">
        <v>84</v>
      </c>
      <c r="I1747" s="21" t="s">
        <v>110</v>
      </c>
      <c r="J1747" s="22">
        <v>43667</v>
      </c>
      <c r="K1747" s="23">
        <v>0.75327546296296</v>
      </c>
      <c r="L1747" s="22">
        <v>43668</v>
      </c>
      <c r="M1747" s="23">
        <v>4.5740740740739999E-2</v>
      </c>
      <c r="N1747" s="25">
        <v>3.51</v>
      </c>
      <c r="O1747" s="21" t="s">
        <v>77</v>
      </c>
      <c r="P1747" s="24">
        <f>TotalMov[[#This Row],[Confirmed activ. 3 (ILE03)]]*60</f>
        <v>210.6</v>
      </c>
      <c r="Q1747" s="24">
        <v>5</v>
      </c>
      <c r="R1747" s="21" t="s">
        <v>66</v>
      </c>
      <c r="S1747" s="21" t="s">
        <v>67</v>
      </c>
    </row>
    <row r="1748" spans="1:19" x14ac:dyDescent="0.35">
      <c r="A1748" s="21">
        <v>1538311</v>
      </c>
      <c r="B1748" s="53">
        <v>411590</v>
      </c>
      <c r="C1748" s="21">
        <f>VLOOKUP(TotalMov[[#This Row],[Order]],'Total Mov by SS'!B:C,2,0)</f>
        <v>136</v>
      </c>
      <c r="D1748" s="21" t="s">
        <v>59</v>
      </c>
      <c r="E1748" s="21" t="s">
        <v>60</v>
      </c>
      <c r="F1748" s="21" t="s">
        <v>83</v>
      </c>
      <c r="G1748" s="21" t="s">
        <v>62</v>
      </c>
      <c r="H1748" s="21" t="s">
        <v>84</v>
      </c>
      <c r="I1748" s="21" t="s">
        <v>111</v>
      </c>
      <c r="J1748" s="22">
        <v>43656</v>
      </c>
      <c r="K1748" s="23">
        <v>0.86098379629629995</v>
      </c>
      <c r="L1748" s="22">
        <v>43657</v>
      </c>
      <c r="M1748" s="23">
        <v>2.1678240740739999E-2</v>
      </c>
      <c r="N1748" s="25">
        <v>69.233000000000004</v>
      </c>
      <c r="O1748" s="21" t="s">
        <v>66</v>
      </c>
      <c r="P1748" s="24">
        <f>TotalMov[[#This Row],[Confirmed activ. 3 (ILE03)]]</f>
        <v>69.233000000000004</v>
      </c>
      <c r="Q1748" s="24">
        <v>40</v>
      </c>
      <c r="R1748" s="21" t="s">
        <v>66</v>
      </c>
      <c r="S1748" s="21" t="s">
        <v>67</v>
      </c>
    </row>
    <row r="1749" spans="1:19" x14ac:dyDescent="0.35">
      <c r="A1749" s="21">
        <v>1538311</v>
      </c>
      <c r="B1749" s="53">
        <v>411590</v>
      </c>
      <c r="C1749" s="21">
        <f>VLOOKUP(TotalMov[[#This Row],[Order]],'Total Mov by SS'!B:C,2,0)</f>
        <v>136</v>
      </c>
      <c r="D1749" s="21" t="s">
        <v>59</v>
      </c>
      <c r="E1749" s="21" t="s">
        <v>68</v>
      </c>
      <c r="F1749" s="21" t="s">
        <v>61</v>
      </c>
      <c r="G1749" s="21" t="s">
        <v>62</v>
      </c>
      <c r="H1749" s="21" t="s">
        <v>63</v>
      </c>
      <c r="I1749" s="21" t="s">
        <v>64</v>
      </c>
      <c r="J1749" s="22">
        <v>43657</v>
      </c>
      <c r="K1749" s="23">
        <v>0.44188657407407</v>
      </c>
      <c r="L1749" s="22">
        <v>43657</v>
      </c>
      <c r="M1749" s="23">
        <v>0.47135416666667002</v>
      </c>
      <c r="N1749" s="25">
        <v>14.15</v>
      </c>
      <c r="O1749" s="21" t="s">
        <v>66</v>
      </c>
      <c r="P1749" s="24">
        <f>TotalMov[[#This Row],[Confirmed activ. 3 (ILE03)]]</f>
        <v>14.15</v>
      </c>
      <c r="Q1749" s="24">
        <v>15</v>
      </c>
      <c r="R1749" s="21" t="s">
        <v>66</v>
      </c>
      <c r="S1749" s="21" t="s">
        <v>67</v>
      </c>
    </row>
    <row r="1750" spans="1:19" x14ac:dyDescent="0.35">
      <c r="A1750" s="21">
        <v>1538311</v>
      </c>
      <c r="B1750" s="53">
        <v>411590</v>
      </c>
      <c r="C1750" s="21">
        <f>VLOOKUP(TotalMov[[#This Row],[Order]],'Total Mov by SS'!B:C,2,0)</f>
        <v>136</v>
      </c>
      <c r="D1750" s="21" t="s">
        <v>59</v>
      </c>
      <c r="E1750" s="21" t="s">
        <v>73</v>
      </c>
      <c r="F1750" s="21" t="s">
        <v>69</v>
      </c>
      <c r="G1750" s="21" t="s">
        <v>62</v>
      </c>
      <c r="H1750" s="21" t="s">
        <v>70</v>
      </c>
      <c r="I1750" s="21" t="s">
        <v>71</v>
      </c>
      <c r="J1750" s="22">
        <v>43657</v>
      </c>
      <c r="K1750" s="23">
        <v>0.51405092592593005</v>
      </c>
      <c r="L1750" s="22">
        <v>43657</v>
      </c>
      <c r="M1750" s="23">
        <v>0.51405092592593005</v>
      </c>
      <c r="N1750" s="24">
        <v>20</v>
      </c>
      <c r="O1750" s="21" t="s">
        <v>66</v>
      </c>
      <c r="P1750" s="24">
        <f>TotalMov[[#This Row],[Confirmed activ. 3 (ILE03)]]</f>
        <v>20</v>
      </c>
      <c r="Q1750" s="24">
        <v>20</v>
      </c>
      <c r="R1750" s="21" t="s">
        <v>66</v>
      </c>
      <c r="S1750" s="21" t="s">
        <v>72</v>
      </c>
    </row>
    <row r="1751" spans="1:19" x14ac:dyDescent="0.35">
      <c r="A1751" s="21">
        <v>1538311</v>
      </c>
      <c r="B1751" s="53">
        <v>411590</v>
      </c>
      <c r="C1751" s="21">
        <f>VLOOKUP(TotalMov[[#This Row],[Order]],'Total Mov by SS'!B:C,2,0)</f>
        <v>136</v>
      </c>
      <c r="D1751" s="21" t="s">
        <v>59</v>
      </c>
      <c r="E1751" s="21" t="s">
        <v>75</v>
      </c>
      <c r="F1751" s="21" t="s">
        <v>61</v>
      </c>
      <c r="G1751" s="21" t="s">
        <v>62</v>
      </c>
      <c r="H1751" s="21" t="s">
        <v>63</v>
      </c>
      <c r="I1751" s="21" t="s">
        <v>74</v>
      </c>
      <c r="J1751" s="22">
        <v>43660</v>
      </c>
      <c r="K1751" s="23">
        <v>0.38434027777778002</v>
      </c>
      <c r="L1751" s="22">
        <v>43660</v>
      </c>
      <c r="M1751" s="23">
        <v>0.73968750000000005</v>
      </c>
      <c r="N1751" s="25">
        <v>8.5280000000000005</v>
      </c>
      <c r="O1751" s="21" t="s">
        <v>77</v>
      </c>
      <c r="P1751" s="24">
        <f>TotalMov[[#This Row],[Confirmed activ. 3 (ILE03)]]*60</f>
        <v>511.68</v>
      </c>
      <c r="Q1751" s="24">
        <v>350</v>
      </c>
      <c r="R1751" s="21" t="s">
        <v>66</v>
      </c>
      <c r="S1751" s="21" t="s">
        <v>67</v>
      </c>
    </row>
    <row r="1752" spans="1:19" x14ac:dyDescent="0.35">
      <c r="A1752" s="21">
        <v>1538311</v>
      </c>
      <c r="B1752" s="53">
        <v>411590</v>
      </c>
      <c r="C1752" s="21">
        <f>VLOOKUP(TotalMov[[#This Row],[Order]],'Total Mov by SS'!B:C,2,0)</f>
        <v>136</v>
      </c>
      <c r="D1752" s="21" t="s">
        <v>59</v>
      </c>
      <c r="E1752" s="21" t="s">
        <v>78</v>
      </c>
      <c r="F1752" s="21" t="s">
        <v>61</v>
      </c>
      <c r="G1752" s="21" t="s">
        <v>62</v>
      </c>
      <c r="H1752" s="21" t="s">
        <v>63</v>
      </c>
      <c r="I1752" s="21" t="s">
        <v>76</v>
      </c>
      <c r="J1752" s="22">
        <v>43661</v>
      </c>
      <c r="K1752" s="23">
        <v>0.32292824074074</v>
      </c>
      <c r="L1752" s="22">
        <v>43663</v>
      </c>
      <c r="M1752" s="23">
        <v>0.73476851851851999</v>
      </c>
      <c r="N1752" s="25">
        <v>29.547999999999998</v>
      </c>
      <c r="O1752" s="21" t="s">
        <v>77</v>
      </c>
      <c r="P1752" s="24">
        <f>TotalMov[[#This Row],[Confirmed activ. 3 (ILE03)]]*60</f>
        <v>1772.8799999999999</v>
      </c>
      <c r="Q1752" s="24">
        <v>1020</v>
      </c>
      <c r="R1752" s="21" t="s">
        <v>66</v>
      </c>
      <c r="S1752" s="21" t="s">
        <v>67</v>
      </c>
    </row>
    <row r="1753" spans="1:19" x14ac:dyDescent="0.35">
      <c r="A1753" s="21">
        <v>1538311</v>
      </c>
      <c r="B1753" s="53">
        <v>411590</v>
      </c>
      <c r="C1753" s="21">
        <f>VLOOKUP(TotalMov[[#This Row],[Order]],'Total Mov by SS'!B:C,2,0)</f>
        <v>136</v>
      </c>
      <c r="D1753" s="21" t="s">
        <v>59</v>
      </c>
      <c r="E1753" s="21" t="s">
        <v>80</v>
      </c>
      <c r="F1753" s="21" t="s">
        <v>61</v>
      </c>
      <c r="G1753" s="21" t="s">
        <v>62</v>
      </c>
      <c r="H1753" s="21" t="s">
        <v>63</v>
      </c>
      <c r="I1753" s="21" t="s">
        <v>112</v>
      </c>
      <c r="J1753" s="22">
        <v>43664</v>
      </c>
      <c r="K1753" s="23">
        <v>0.34270833333333001</v>
      </c>
      <c r="L1753" s="22">
        <v>43664</v>
      </c>
      <c r="M1753" s="23">
        <v>0.58792824074074002</v>
      </c>
      <c r="N1753" s="25">
        <v>5.8849999999999998</v>
      </c>
      <c r="O1753" s="21" t="s">
        <v>77</v>
      </c>
      <c r="P1753" s="24">
        <f>TotalMov[[#This Row],[Confirmed activ. 3 (ILE03)]]*60</f>
        <v>353.09999999999997</v>
      </c>
      <c r="Q1753" s="24">
        <v>50</v>
      </c>
      <c r="R1753" s="21" t="s">
        <v>66</v>
      </c>
      <c r="S1753" s="21" t="s">
        <v>67</v>
      </c>
    </row>
    <row r="1754" spans="1:19" x14ac:dyDescent="0.35">
      <c r="A1754" s="21">
        <v>1538311</v>
      </c>
      <c r="B1754" s="53">
        <v>411590</v>
      </c>
      <c r="C1754" s="21">
        <f>VLOOKUP(TotalMov[[#This Row],[Order]],'Total Mov by SS'!B:C,2,0)</f>
        <v>136</v>
      </c>
      <c r="D1754" s="21" t="s">
        <v>59</v>
      </c>
      <c r="E1754" s="21" t="s">
        <v>82</v>
      </c>
      <c r="F1754" s="21" t="s">
        <v>89</v>
      </c>
      <c r="G1754" s="21" t="s">
        <v>90</v>
      </c>
      <c r="H1754" s="21" t="s">
        <v>91</v>
      </c>
      <c r="I1754" s="21" t="s">
        <v>92</v>
      </c>
      <c r="J1754" s="22"/>
      <c r="K1754" s="23">
        <v>0</v>
      </c>
      <c r="L1754" s="22"/>
      <c r="M1754" s="23">
        <v>0</v>
      </c>
      <c r="N1754" s="25">
        <v>0</v>
      </c>
      <c r="O1754" s="21" t="s">
        <v>93</v>
      </c>
      <c r="P1754" s="24"/>
      <c r="Q1754" s="24">
        <v>0</v>
      </c>
      <c r="R1754" s="21" t="s">
        <v>66</v>
      </c>
      <c r="S1754" s="21" t="s">
        <v>94</v>
      </c>
    </row>
    <row r="1755" spans="1:19" x14ac:dyDescent="0.35">
      <c r="A1755" s="21">
        <v>1538311</v>
      </c>
      <c r="B1755" s="53">
        <v>411590</v>
      </c>
      <c r="C1755" s="21">
        <f>VLOOKUP(TotalMov[[#This Row],[Order]],'Total Mov by SS'!B:C,2,0)</f>
        <v>136</v>
      </c>
      <c r="D1755" s="21" t="s">
        <v>59</v>
      </c>
      <c r="E1755" s="21" t="s">
        <v>85</v>
      </c>
      <c r="F1755" s="21" t="s">
        <v>69</v>
      </c>
      <c r="G1755" s="21" t="s">
        <v>62</v>
      </c>
      <c r="H1755" s="21" t="s">
        <v>70</v>
      </c>
      <c r="I1755" s="21" t="s">
        <v>79</v>
      </c>
      <c r="J1755" s="22">
        <v>43664</v>
      </c>
      <c r="K1755" s="23">
        <v>0.62793981481480998</v>
      </c>
      <c r="L1755" s="22">
        <v>43664</v>
      </c>
      <c r="M1755" s="23">
        <v>0.62793981481480998</v>
      </c>
      <c r="N1755" s="24">
        <v>20</v>
      </c>
      <c r="O1755" s="21" t="s">
        <v>66</v>
      </c>
      <c r="P1755" s="24">
        <f>TotalMov[[#This Row],[Confirmed activ. 3 (ILE03)]]</f>
        <v>20</v>
      </c>
      <c r="Q1755" s="24">
        <v>20</v>
      </c>
      <c r="R1755" s="21" t="s">
        <v>66</v>
      </c>
      <c r="S1755" s="21" t="s">
        <v>72</v>
      </c>
    </row>
    <row r="1756" spans="1:19" x14ac:dyDescent="0.35">
      <c r="A1756" s="21">
        <v>1538311</v>
      </c>
      <c r="B1756" s="53">
        <v>411590</v>
      </c>
      <c r="C1756" s="21">
        <f>VLOOKUP(TotalMov[[#This Row],[Order]],'Total Mov by SS'!B:C,2,0)</f>
        <v>136</v>
      </c>
      <c r="D1756" s="21" t="s">
        <v>59</v>
      </c>
      <c r="E1756" s="21" t="s">
        <v>88</v>
      </c>
      <c r="F1756" s="21" t="s">
        <v>69</v>
      </c>
      <c r="G1756" s="21" t="s">
        <v>62</v>
      </c>
      <c r="H1756" s="21" t="s">
        <v>70</v>
      </c>
      <c r="I1756" s="21" t="s">
        <v>81</v>
      </c>
      <c r="J1756" s="22">
        <v>43664</v>
      </c>
      <c r="K1756" s="23">
        <v>0.62802083333333003</v>
      </c>
      <c r="L1756" s="22">
        <v>43664</v>
      </c>
      <c r="M1756" s="23">
        <v>0.62802083333333003</v>
      </c>
      <c r="N1756" s="24">
        <v>20</v>
      </c>
      <c r="O1756" s="21" t="s">
        <v>66</v>
      </c>
      <c r="P1756" s="24">
        <f>TotalMov[[#This Row],[Confirmed activ. 3 (ILE03)]]</f>
        <v>20</v>
      </c>
      <c r="Q1756" s="24">
        <v>20</v>
      </c>
      <c r="R1756" s="21" t="s">
        <v>66</v>
      </c>
      <c r="S1756" s="21" t="s">
        <v>72</v>
      </c>
    </row>
    <row r="1757" spans="1:19" x14ac:dyDescent="0.35">
      <c r="A1757" s="21">
        <v>1538311</v>
      </c>
      <c r="B1757" s="53">
        <v>411590</v>
      </c>
      <c r="C1757" s="21">
        <f>VLOOKUP(TotalMov[[#This Row],[Order]],'Total Mov by SS'!B:C,2,0)</f>
        <v>136</v>
      </c>
      <c r="D1757" s="21" t="s">
        <v>59</v>
      </c>
      <c r="E1757" s="21" t="s">
        <v>95</v>
      </c>
      <c r="F1757" s="21" t="s">
        <v>83</v>
      </c>
      <c r="G1757" s="21" t="s">
        <v>62</v>
      </c>
      <c r="H1757" s="21" t="s">
        <v>84</v>
      </c>
      <c r="I1757" s="21" t="s">
        <v>84</v>
      </c>
      <c r="J1757" s="22">
        <v>43664</v>
      </c>
      <c r="K1757" s="23">
        <v>0.78679398148148005</v>
      </c>
      <c r="L1757" s="22">
        <v>43667</v>
      </c>
      <c r="M1757" s="23">
        <v>0.90142361111111002</v>
      </c>
      <c r="N1757" s="25">
        <v>7.0819999999999999</v>
      </c>
      <c r="O1757" s="21" t="s">
        <v>77</v>
      </c>
      <c r="P1757" s="24">
        <f>TotalMov[[#This Row],[Confirmed activ. 3 (ILE03)]]*60</f>
        <v>424.92</v>
      </c>
      <c r="Q1757" s="24">
        <v>450</v>
      </c>
      <c r="R1757" s="21" t="s">
        <v>66</v>
      </c>
      <c r="S1757" s="21" t="s">
        <v>67</v>
      </c>
    </row>
    <row r="1758" spans="1:19" x14ac:dyDescent="0.35">
      <c r="A1758" s="21">
        <v>1538311</v>
      </c>
      <c r="B1758" s="53">
        <v>411590</v>
      </c>
      <c r="C1758" s="21">
        <f>VLOOKUP(TotalMov[[#This Row],[Order]],'Total Mov by SS'!B:C,2,0)</f>
        <v>136</v>
      </c>
      <c r="D1758" s="21" t="s">
        <v>59</v>
      </c>
      <c r="E1758" s="21" t="s">
        <v>97</v>
      </c>
      <c r="F1758" s="21" t="s">
        <v>86</v>
      </c>
      <c r="G1758" s="21" t="s">
        <v>62</v>
      </c>
      <c r="H1758" s="21" t="s">
        <v>87</v>
      </c>
      <c r="I1758" s="21" t="s">
        <v>87</v>
      </c>
      <c r="J1758" s="22">
        <v>43668</v>
      </c>
      <c r="K1758" s="23">
        <v>0.43245370370370001</v>
      </c>
      <c r="L1758" s="22">
        <v>43668</v>
      </c>
      <c r="M1758" s="23">
        <v>0.43245370370370001</v>
      </c>
      <c r="N1758" s="24">
        <v>20</v>
      </c>
      <c r="O1758" s="21" t="s">
        <v>66</v>
      </c>
      <c r="P1758" s="24">
        <f>TotalMov[[#This Row],[Confirmed activ. 3 (ILE03)]]</f>
        <v>20</v>
      </c>
      <c r="Q1758" s="24">
        <v>20</v>
      </c>
      <c r="R1758" s="21" t="s">
        <v>66</v>
      </c>
      <c r="S1758" s="21" t="s">
        <v>72</v>
      </c>
    </row>
    <row r="1759" spans="1:19" x14ac:dyDescent="0.35">
      <c r="A1759" s="21">
        <v>1538311</v>
      </c>
      <c r="B1759" s="53">
        <v>411590</v>
      </c>
      <c r="C1759" s="21">
        <f>VLOOKUP(TotalMov[[#This Row],[Order]],'Total Mov by SS'!B:C,2,0)</f>
        <v>136</v>
      </c>
      <c r="D1759" s="21" t="s">
        <v>59</v>
      </c>
      <c r="E1759" s="21" t="s">
        <v>99</v>
      </c>
      <c r="F1759" s="21" t="s">
        <v>61</v>
      </c>
      <c r="G1759" s="21" t="s">
        <v>62</v>
      </c>
      <c r="H1759" s="21" t="s">
        <v>63</v>
      </c>
      <c r="I1759" s="21" t="s">
        <v>96</v>
      </c>
      <c r="J1759" s="22">
        <v>43669</v>
      </c>
      <c r="K1759" s="23">
        <v>0.38793981481480999</v>
      </c>
      <c r="L1759" s="22">
        <v>43669</v>
      </c>
      <c r="M1759" s="23">
        <v>0.69336805555556003</v>
      </c>
      <c r="N1759" s="25">
        <v>2.4430000000000001</v>
      </c>
      <c r="O1759" s="21" t="s">
        <v>77</v>
      </c>
      <c r="P1759" s="24">
        <f>TotalMov[[#This Row],[Confirmed activ. 3 (ILE03)]]*60</f>
        <v>146.58000000000001</v>
      </c>
      <c r="Q1759" s="24">
        <v>100</v>
      </c>
      <c r="R1759" s="21" t="s">
        <v>66</v>
      </c>
      <c r="S1759" s="21" t="s">
        <v>67</v>
      </c>
    </row>
    <row r="1760" spans="1:19" x14ac:dyDescent="0.35">
      <c r="A1760" s="21">
        <v>1538311</v>
      </c>
      <c r="B1760" s="53">
        <v>411590</v>
      </c>
      <c r="C1760" s="21">
        <f>VLOOKUP(TotalMov[[#This Row],[Order]],'Total Mov by SS'!B:C,2,0)</f>
        <v>136</v>
      </c>
      <c r="D1760" s="21" t="s">
        <v>59</v>
      </c>
      <c r="E1760" s="21" t="s">
        <v>101</v>
      </c>
      <c r="F1760" s="21" t="s">
        <v>69</v>
      </c>
      <c r="G1760" s="21" t="s">
        <v>62</v>
      </c>
      <c r="H1760" s="21" t="s">
        <v>70</v>
      </c>
      <c r="I1760" s="21" t="s">
        <v>98</v>
      </c>
      <c r="J1760" s="22">
        <v>43671</v>
      </c>
      <c r="K1760" s="23">
        <v>0.52123842592592995</v>
      </c>
      <c r="L1760" s="22">
        <v>43671</v>
      </c>
      <c r="M1760" s="23">
        <v>0.52123842592592995</v>
      </c>
      <c r="N1760" s="24">
        <v>20</v>
      </c>
      <c r="O1760" s="21" t="s">
        <v>66</v>
      </c>
      <c r="P1760" s="24">
        <f>TotalMov[[#This Row],[Confirmed activ. 3 (ILE03)]]</f>
        <v>20</v>
      </c>
      <c r="Q1760" s="24">
        <v>20</v>
      </c>
      <c r="R1760" s="21" t="s">
        <v>66</v>
      </c>
      <c r="S1760" s="21" t="s">
        <v>72</v>
      </c>
    </row>
    <row r="1761" spans="1:19" x14ac:dyDescent="0.35">
      <c r="A1761" s="21">
        <v>1538311</v>
      </c>
      <c r="B1761" s="53">
        <v>411590</v>
      </c>
      <c r="C1761" s="21">
        <f>VLOOKUP(TotalMov[[#This Row],[Order]],'Total Mov by SS'!B:C,2,0)</f>
        <v>136</v>
      </c>
      <c r="D1761" s="21" t="s">
        <v>59</v>
      </c>
      <c r="E1761" s="21" t="s">
        <v>104</v>
      </c>
      <c r="F1761" s="21" t="s">
        <v>69</v>
      </c>
      <c r="G1761" s="21" t="s">
        <v>62</v>
      </c>
      <c r="H1761" s="21" t="s">
        <v>70</v>
      </c>
      <c r="I1761" s="21" t="s">
        <v>100</v>
      </c>
      <c r="J1761" s="22">
        <v>43671</v>
      </c>
      <c r="K1761" s="23">
        <v>0.52131944444444001</v>
      </c>
      <c r="L1761" s="22">
        <v>43671</v>
      </c>
      <c r="M1761" s="23">
        <v>0.52131944444444001</v>
      </c>
      <c r="N1761" s="24">
        <v>30</v>
      </c>
      <c r="O1761" s="21" t="s">
        <v>66</v>
      </c>
      <c r="P1761" s="24">
        <f>TotalMov[[#This Row],[Confirmed activ. 3 (ILE03)]]</f>
        <v>30</v>
      </c>
      <c r="Q1761" s="24">
        <v>30</v>
      </c>
      <c r="R1761" s="21" t="s">
        <v>66</v>
      </c>
      <c r="S1761" s="21" t="s">
        <v>72</v>
      </c>
    </row>
    <row r="1762" spans="1:19" x14ac:dyDescent="0.35">
      <c r="A1762" s="21">
        <v>1538311</v>
      </c>
      <c r="B1762" s="53">
        <v>411590</v>
      </c>
      <c r="C1762" s="21">
        <f>VLOOKUP(TotalMov[[#This Row],[Order]],'Total Mov by SS'!B:C,2,0)</f>
        <v>136</v>
      </c>
      <c r="D1762" s="21" t="s">
        <v>59</v>
      </c>
      <c r="E1762" s="21" t="s">
        <v>113</v>
      </c>
      <c r="F1762" s="21" t="s">
        <v>102</v>
      </c>
      <c r="G1762" s="21" t="s">
        <v>62</v>
      </c>
      <c r="H1762" s="21" t="s">
        <v>100</v>
      </c>
      <c r="I1762" s="21" t="s">
        <v>103</v>
      </c>
      <c r="J1762" s="22">
        <v>43671</v>
      </c>
      <c r="K1762" s="23">
        <v>0.57210648148148002</v>
      </c>
      <c r="L1762" s="22">
        <v>43671</v>
      </c>
      <c r="M1762" s="23">
        <v>0.57210648148148002</v>
      </c>
      <c r="N1762" s="24">
        <v>30</v>
      </c>
      <c r="O1762" s="21" t="s">
        <v>66</v>
      </c>
      <c r="P1762" s="24">
        <f>TotalMov[[#This Row],[Confirmed activ. 3 (ILE03)]]</f>
        <v>30</v>
      </c>
      <c r="Q1762" s="24">
        <v>30</v>
      </c>
      <c r="R1762" s="21" t="s">
        <v>66</v>
      </c>
      <c r="S1762" s="21" t="s">
        <v>72</v>
      </c>
    </row>
    <row r="1763" spans="1:19" x14ac:dyDescent="0.35">
      <c r="A1763" s="21">
        <v>1538311</v>
      </c>
      <c r="B1763" s="53">
        <v>411590</v>
      </c>
      <c r="C1763" s="21">
        <f>VLOOKUP(TotalMov[[#This Row],[Order]],'Total Mov by SS'!B:C,2,0)</f>
        <v>136</v>
      </c>
      <c r="D1763" s="21" t="s">
        <v>59</v>
      </c>
      <c r="E1763" s="21" t="s">
        <v>114</v>
      </c>
      <c r="F1763" s="21" t="s">
        <v>102</v>
      </c>
      <c r="G1763" s="21" t="s">
        <v>105</v>
      </c>
      <c r="H1763" s="21" t="s">
        <v>100</v>
      </c>
      <c r="I1763" s="21" t="s">
        <v>106</v>
      </c>
      <c r="J1763" s="22">
        <v>43675</v>
      </c>
      <c r="K1763" s="23">
        <v>0.31921296296295998</v>
      </c>
      <c r="L1763" s="22">
        <v>43675</v>
      </c>
      <c r="M1763" s="23">
        <v>0.31921296296295998</v>
      </c>
      <c r="N1763" s="24">
        <v>45</v>
      </c>
      <c r="O1763" s="21" t="s">
        <v>66</v>
      </c>
      <c r="P1763" s="24">
        <f>TotalMov[[#This Row],[Confirmed activ. 3 (ILE03)]]</f>
        <v>45</v>
      </c>
      <c r="Q1763" s="24">
        <v>45</v>
      </c>
      <c r="R1763" s="21" t="s">
        <v>66</v>
      </c>
      <c r="S1763" s="21" t="s">
        <v>72</v>
      </c>
    </row>
    <row r="1764" spans="1:19" x14ac:dyDescent="0.35">
      <c r="A1764" s="21">
        <v>1538311</v>
      </c>
      <c r="B1764" s="53">
        <v>411590</v>
      </c>
      <c r="C1764" s="21">
        <f>VLOOKUP(TotalMov[[#This Row],[Order]],'Total Mov by SS'!B:C,2,0)</f>
        <v>136</v>
      </c>
      <c r="D1764" s="21" t="s">
        <v>107</v>
      </c>
      <c r="E1764" s="21" t="s">
        <v>60</v>
      </c>
      <c r="F1764" s="21" t="s">
        <v>61</v>
      </c>
      <c r="G1764" s="21" t="s">
        <v>90</v>
      </c>
      <c r="H1764" s="21" t="s">
        <v>63</v>
      </c>
      <c r="I1764" s="21" t="s">
        <v>108</v>
      </c>
      <c r="J1764" s="22">
        <v>43670</v>
      </c>
      <c r="K1764" s="23">
        <v>0.33729166666666999</v>
      </c>
      <c r="L1764" s="22">
        <v>43670</v>
      </c>
      <c r="M1764" s="23">
        <v>0.52326388888888997</v>
      </c>
      <c r="N1764" s="25">
        <v>4.4630000000000001</v>
      </c>
      <c r="O1764" s="21" t="s">
        <v>77</v>
      </c>
      <c r="P1764" s="24">
        <f>TotalMov[[#This Row],[Confirmed activ. 3 (ILE03)]]*60</f>
        <v>267.78000000000003</v>
      </c>
      <c r="Q1764" s="24">
        <v>1</v>
      </c>
      <c r="R1764" s="21" t="s">
        <v>66</v>
      </c>
      <c r="S1764" s="21" t="s">
        <v>67</v>
      </c>
    </row>
    <row r="1765" spans="1:19" x14ac:dyDescent="0.35">
      <c r="A1765" s="21">
        <v>1538311</v>
      </c>
      <c r="B1765" s="53">
        <v>411590</v>
      </c>
      <c r="C1765" s="21">
        <f>VLOOKUP(TotalMov[[#This Row],[Order]],'Total Mov by SS'!B:C,2,0)</f>
        <v>136</v>
      </c>
      <c r="D1765" s="21" t="s">
        <v>109</v>
      </c>
      <c r="E1765" s="21" t="s">
        <v>95</v>
      </c>
      <c r="F1765" s="21" t="s">
        <v>83</v>
      </c>
      <c r="G1765" s="21" t="s">
        <v>90</v>
      </c>
      <c r="H1765" s="21" t="s">
        <v>84</v>
      </c>
      <c r="I1765" s="21" t="s">
        <v>110</v>
      </c>
      <c r="J1765" s="22">
        <v>43664</v>
      </c>
      <c r="K1765" s="23">
        <v>0.85697916666666996</v>
      </c>
      <c r="L1765" s="22">
        <v>43664</v>
      </c>
      <c r="M1765" s="23">
        <v>0.96859953703704005</v>
      </c>
      <c r="N1765" s="25">
        <v>1.339</v>
      </c>
      <c r="O1765" s="21" t="s">
        <v>77</v>
      </c>
      <c r="P1765" s="24">
        <f>TotalMov[[#This Row],[Confirmed activ. 3 (ILE03)]]*60</f>
        <v>80.34</v>
      </c>
      <c r="Q1765" s="24">
        <v>5</v>
      </c>
      <c r="R1765" s="21" t="s">
        <v>66</v>
      </c>
      <c r="S1765" s="21" t="s">
        <v>67</v>
      </c>
    </row>
    <row r="1766" spans="1:19" x14ac:dyDescent="0.35">
      <c r="A1766" s="21">
        <v>1538312</v>
      </c>
      <c r="B1766" s="53">
        <v>411590</v>
      </c>
      <c r="C1766" s="21">
        <f>VLOOKUP(TotalMov[[#This Row],[Order]],'Total Mov by SS'!B:C,2,0)</f>
        <v>137</v>
      </c>
      <c r="D1766" s="21" t="s">
        <v>59</v>
      </c>
      <c r="E1766" s="21" t="s">
        <v>60</v>
      </c>
      <c r="F1766" s="21" t="s">
        <v>83</v>
      </c>
      <c r="G1766" s="21" t="s">
        <v>62</v>
      </c>
      <c r="H1766" s="21" t="s">
        <v>84</v>
      </c>
      <c r="I1766" s="21" t="s">
        <v>111</v>
      </c>
      <c r="J1766" s="22">
        <v>43657</v>
      </c>
      <c r="K1766" s="23">
        <v>0.87015046296295995</v>
      </c>
      <c r="L1766" s="22">
        <v>43660</v>
      </c>
      <c r="M1766" s="23">
        <v>0.34447916666667</v>
      </c>
      <c r="N1766" s="25">
        <v>51.415999999999997</v>
      </c>
      <c r="O1766" s="21" t="s">
        <v>66</v>
      </c>
      <c r="P1766" s="24">
        <f>TotalMov[[#This Row],[Confirmed activ. 3 (ILE03)]]</f>
        <v>51.415999999999997</v>
      </c>
      <c r="Q1766" s="24">
        <v>40</v>
      </c>
      <c r="R1766" s="21" t="s">
        <v>66</v>
      </c>
      <c r="S1766" s="21" t="s">
        <v>67</v>
      </c>
    </row>
    <row r="1767" spans="1:19" x14ac:dyDescent="0.35">
      <c r="A1767" s="21">
        <v>1538312</v>
      </c>
      <c r="B1767" s="53">
        <v>411590</v>
      </c>
      <c r="C1767" s="21">
        <f>VLOOKUP(TotalMov[[#This Row],[Order]],'Total Mov by SS'!B:C,2,0)</f>
        <v>137</v>
      </c>
      <c r="D1767" s="21" t="s">
        <v>59</v>
      </c>
      <c r="E1767" s="21" t="s">
        <v>68</v>
      </c>
      <c r="F1767" s="21" t="s">
        <v>61</v>
      </c>
      <c r="G1767" s="21" t="s">
        <v>62</v>
      </c>
      <c r="H1767" s="21" t="s">
        <v>63</v>
      </c>
      <c r="I1767" s="21" t="s">
        <v>64</v>
      </c>
      <c r="J1767" s="22">
        <v>43660</v>
      </c>
      <c r="K1767" s="23">
        <v>0.38657407407407002</v>
      </c>
      <c r="L1767" s="22">
        <v>43660</v>
      </c>
      <c r="M1767" s="23">
        <v>0.39103009259258997</v>
      </c>
      <c r="N1767" s="25">
        <v>2.133</v>
      </c>
      <c r="O1767" s="21" t="s">
        <v>66</v>
      </c>
      <c r="P1767" s="24">
        <f>TotalMov[[#This Row],[Confirmed activ. 3 (ILE03)]]</f>
        <v>2.133</v>
      </c>
      <c r="Q1767" s="24">
        <v>15</v>
      </c>
      <c r="R1767" s="21" t="s">
        <v>66</v>
      </c>
      <c r="S1767" s="21" t="s">
        <v>67</v>
      </c>
    </row>
    <row r="1768" spans="1:19" x14ac:dyDescent="0.35">
      <c r="A1768" s="21">
        <v>1538312</v>
      </c>
      <c r="B1768" s="53">
        <v>411590</v>
      </c>
      <c r="C1768" s="21">
        <f>VLOOKUP(TotalMov[[#This Row],[Order]],'Total Mov by SS'!B:C,2,0)</f>
        <v>137</v>
      </c>
      <c r="D1768" s="21" t="s">
        <v>59</v>
      </c>
      <c r="E1768" s="21" t="s">
        <v>73</v>
      </c>
      <c r="F1768" s="21" t="s">
        <v>69</v>
      </c>
      <c r="G1768" s="21" t="s">
        <v>62</v>
      </c>
      <c r="H1768" s="21" t="s">
        <v>70</v>
      </c>
      <c r="I1768" s="21" t="s">
        <v>71</v>
      </c>
      <c r="J1768" s="22">
        <v>43660</v>
      </c>
      <c r="K1768" s="23">
        <v>0.40114583333332998</v>
      </c>
      <c r="L1768" s="22">
        <v>43660</v>
      </c>
      <c r="M1768" s="23">
        <v>0.40114583333332998</v>
      </c>
      <c r="N1768" s="24">
        <v>20</v>
      </c>
      <c r="O1768" s="21" t="s">
        <v>66</v>
      </c>
      <c r="P1768" s="24">
        <f>TotalMov[[#This Row],[Confirmed activ. 3 (ILE03)]]</f>
        <v>20</v>
      </c>
      <c r="Q1768" s="24">
        <v>20</v>
      </c>
      <c r="R1768" s="21" t="s">
        <v>66</v>
      </c>
      <c r="S1768" s="21" t="s">
        <v>72</v>
      </c>
    </row>
    <row r="1769" spans="1:19" x14ac:dyDescent="0.35">
      <c r="A1769" s="21">
        <v>1538312</v>
      </c>
      <c r="B1769" s="53">
        <v>411590</v>
      </c>
      <c r="C1769" s="21">
        <f>VLOOKUP(TotalMov[[#This Row],[Order]],'Total Mov by SS'!B:C,2,0)</f>
        <v>137</v>
      </c>
      <c r="D1769" s="21" t="s">
        <v>59</v>
      </c>
      <c r="E1769" s="21" t="s">
        <v>75</v>
      </c>
      <c r="F1769" s="21" t="s">
        <v>61</v>
      </c>
      <c r="G1769" s="21" t="s">
        <v>62</v>
      </c>
      <c r="H1769" s="21" t="s">
        <v>63</v>
      </c>
      <c r="I1769" s="21" t="s">
        <v>74</v>
      </c>
      <c r="J1769" s="22">
        <v>43661</v>
      </c>
      <c r="K1769" s="23">
        <v>0.31123842592592998</v>
      </c>
      <c r="L1769" s="22">
        <v>43661</v>
      </c>
      <c r="M1769" s="23">
        <v>0.52384259259259003</v>
      </c>
      <c r="N1769" s="25">
        <v>5.1029999999999998</v>
      </c>
      <c r="O1769" s="21" t="s">
        <v>77</v>
      </c>
      <c r="P1769" s="24">
        <f>TotalMov[[#This Row],[Confirmed activ. 3 (ILE03)]]*60</f>
        <v>306.18</v>
      </c>
      <c r="Q1769" s="24">
        <v>350</v>
      </c>
      <c r="R1769" s="21" t="s">
        <v>66</v>
      </c>
      <c r="S1769" s="21" t="s">
        <v>67</v>
      </c>
    </row>
    <row r="1770" spans="1:19" x14ac:dyDescent="0.35">
      <c r="A1770" s="21">
        <v>1538312</v>
      </c>
      <c r="B1770" s="53">
        <v>411590</v>
      </c>
      <c r="C1770" s="21">
        <f>VLOOKUP(TotalMov[[#This Row],[Order]],'Total Mov by SS'!B:C,2,0)</f>
        <v>137</v>
      </c>
      <c r="D1770" s="21" t="s">
        <v>59</v>
      </c>
      <c r="E1770" s="21" t="s">
        <v>78</v>
      </c>
      <c r="F1770" s="21" t="s">
        <v>61</v>
      </c>
      <c r="G1770" s="21" t="s">
        <v>62</v>
      </c>
      <c r="H1770" s="21" t="s">
        <v>63</v>
      </c>
      <c r="I1770" s="21" t="s">
        <v>76</v>
      </c>
      <c r="J1770" s="22">
        <v>43661</v>
      </c>
      <c r="K1770" s="23">
        <v>0.52414351851852004</v>
      </c>
      <c r="L1770" s="22">
        <v>43667</v>
      </c>
      <c r="M1770" s="23">
        <v>0.66023148148148003</v>
      </c>
      <c r="N1770" s="25">
        <v>42.243000000000002</v>
      </c>
      <c r="O1770" s="21" t="s">
        <v>77</v>
      </c>
      <c r="P1770" s="24">
        <f>TotalMov[[#This Row],[Confirmed activ. 3 (ILE03)]]*60</f>
        <v>2534.58</v>
      </c>
      <c r="Q1770" s="24">
        <v>1020</v>
      </c>
      <c r="R1770" s="21" t="s">
        <v>66</v>
      </c>
      <c r="S1770" s="21" t="s">
        <v>67</v>
      </c>
    </row>
    <row r="1771" spans="1:19" x14ac:dyDescent="0.35">
      <c r="A1771" s="21">
        <v>1538312</v>
      </c>
      <c r="B1771" s="53">
        <v>411590</v>
      </c>
      <c r="C1771" s="21">
        <f>VLOOKUP(TotalMov[[#This Row],[Order]],'Total Mov by SS'!B:C,2,0)</f>
        <v>137</v>
      </c>
      <c r="D1771" s="21" t="s">
        <v>59</v>
      </c>
      <c r="E1771" s="21" t="s">
        <v>80</v>
      </c>
      <c r="F1771" s="21" t="s">
        <v>61</v>
      </c>
      <c r="G1771" s="21" t="s">
        <v>62</v>
      </c>
      <c r="H1771" s="21" t="s">
        <v>63</v>
      </c>
      <c r="I1771" s="21" t="s">
        <v>112</v>
      </c>
      <c r="J1771" s="22">
        <v>43667</v>
      </c>
      <c r="K1771" s="23">
        <v>0.66047453703703995</v>
      </c>
      <c r="L1771" s="22">
        <v>43667</v>
      </c>
      <c r="M1771" s="23">
        <v>0.68760416666667001</v>
      </c>
      <c r="N1771" s="25">
        <v>39.067</v>
      </c>
      <c r="O1771" s="21" t="s">
        <v>66</v>
      </c>
      <c r="P1771" s="24">
        <f>TotalMov[[#This Row],[Confirmed activ. 3 (ILE03)]]</f>
        <v>39.067</v>
      </c>
      <c r="Q1771" s="24">
        <v>50</v>
      </c>
      <c r="R1771" s="21" t="s">
        <v>66</v>
      </c>
      <c r="S1771" s="21" t="s">
        <v>67</v>
      </c>
    </row>
    <row r="1772" spans="1:19" x14ac:dyDescent="0.35">
      <c r="A1772" s="21">
        <v>1538312</v>
      </c>
      <c r="B1772" s="53">
        <v>411590</v>
      </c>
      <c r="C1772" s="21">
        <f>VLOOKUP(TotalMov[[#This Row],[Order]],'Total Mov by SS'!B:C,2,0)</f>
        <v>137</v>
      </c>
      <c r="D1772" s="21" t="s">
        <v>59</v>
      </c>
      <c r="E1772" s="21" t="s">
        <v>82</v>
      </c>
      <c r="F1772" s="21" t="s">
        <v>89</v>
      </c>
      <c r="G1772" s="21" t="s">
        <v>90</v>
      </c>
      <c r="H1772" s="21" t="s">
        <v>91</v>
      </c>
      <c r="I1772" s="21" t="s">
        <v>92</v>
      </c>
      <c r="J1772" s="22"/>
      <c r="K1772" s="23">
        <v>0</v>
      </c>
      <c r="L1772" s="22"/>
      <c r="M1772" s="23">
        <v>0</v>
      </c>
      <c r="N1772" s="25">
        <v>0</v>
      </c>
      <c r="O1772" s="21" t="s">
        <v>93</v>
      </c>
      <c r="P1772" s="24"/>
      <c r="Q1772" s="24">
        <v>0</v>
      </c>
      <c r="R1772" s="21" t="s">
        <v>66</v>
      </c>
      <c r="S1772" s="21" t="s">
        <v>94</v>
      </c>
    </row>
    <row r="1773" spans="1:19" x14ac:dyDescent="0.35">
      <c r="A1773" s="21">
        <v>1538312</v>
      </c>
      <c r="B1773" s="53">
        <v>411590</v>
      </c>
      <c r="C1773" s="21">
        <f>VLOOKUP(TotalMov[[#This Row],[Order]],'Total Mov by SS'!B:C,2,0)</f>
        <v>137</v>
      </c>
      <c r="D1773" s="21" t="s">
        <v>59</v>
      </c>
      <c r="E1773" s="21" t="s">
        <v>85</v>
      </c>
      <c r="F1773" s="21" t="s">
        <v>69</v>
      </c>
      <c r="G1773" s="21" t="s">
        <v>62</v>
      </c>
      <c r="H1773" s="21" t="s">
        <v>70</v>
      </c>
      <c r="I1773" s="21" t="s">
        <v>79</v>
      </c>
      <c r="J1773" s="22">
        <v>43667</v>
      </c>
      <c r="K1773" s="23">
        <v>0.69672453703703996</v>
      </c>
      <c r="L1773" s="22">
        <v>43667</v>
      </c>
      <c r="M1773" s="23">
        <v>0.69672453703703996</v>
      </c>
      <c r="N1773" s="24">
        <v>20</v>
      </c>
      <c r="O1773" s="21" t="s">
        <v>66</v>
      </c>
      <c r="P1773" s="24">
        <f>TotalMov[[#This Row],[Confirmed activ. 3 (ILE03)]]</f>
        <v>20</v>
      </c>
      <c r="Q1773" s="24">
        <v>20</v>
      </c>
      <c r="R1773" s="21" t="s">
        <v>66</v>
      </c>
      <c r="S1773" s="21" t="s">
        <v>72</v>
      </c>
    </row>
    <row r="1774" spans="1:19" x14ac:dyDescent="0.35">
      <c r="A1774" s="21">
        <v>1538312</v>
      </c>
      <c r="B1774" s="53">
        <v>411590</v>
      </c>
      <c r="C1774" s="21">
        <f>VLOOKUP(TotalMov[[#This Row],[Order]],'Total Mov by SS'!B:C,2,0)</f>
        <v>137</v>
      </c>
      <c r="D1774" s="21" t="s">
        <v>59</v>
      </c>
      <c r="E1774" s="21" t="s">
        <v>88</v>
      </c>
      <c r="F1774" s="21" t="s">
        <v>69</v>
      </c>
      <c r="G1774" s="21" t="s">
        <v>62</v>
      </c>
      <c r="H1774" s="21" t="s">
        <v>70</v>
      </c>
      <c r="I1774" s="21" t="s">
        <v>81</v>
      </c>
      <c r="J1774" s="22">
        <v>43667</v>
      </c>
      <c r="K1774" s="23">
        <v>0.69679398148147997</v>
      </c>
      <c r="L1774" s="22">
        <v>43667</v>
      </c>
      <c r="M1774" s="23">
        <v>0.69679398148147997</v>
      </c>
      <c r="N1774" s="24">
        <v>20</v>
      </c>
      <c r="O1774" s="21" t="s">
        <v>66</v>
      </c>
      <c r="P1774" s="24">
        <f>TotalMov[[#This Row],[Confirmed activ. 3 (ILE03)]]</f>
        <v>20</v>
      </c>
      <c r="Q1774" s="24">
        <v>20</v>
      </c>
      <c r="R1774" s="21" t="s">
        <v>66</v>
      </c>
      <c r="S1774" s="21" t="s">
        <v>72</v>
      </c>
    </row>
    <row r="1775" spans="1:19" x14ac:dyDescent="0.35">
      <c r="A1775" s="21">
        <v>1538312</v>
      </c>
      <c r="B1775" s="53">
        <v>411590</v>
      </c>
      <c r="C1775" s="21">
        <f>VLOOKUP(TotalMov[[#This Row],[Order]],'Total Mov by SS'!B:C,2,0)</f>
        <v>137</v>
      </c>
      <c r="D1775" s="21" t="s">
        <v>59</v>
      </c>
      <c r="E1775" s="21" t="s">
        <v>95</v>
      </c>
      <c r="F1775" s="21" t="s">
        <v>83</v>
      </c>
      <c r="G1775" s="21" t="s">
        <v>62</v>
      </c>
      <c r="H1775" s="21" t="s">
        <v>84</v>
      </c>
      <c r="I1775" s="21" t="s">
        <v>84</v>
      </c>
      <c r="J1775" s="22">
        <v>43667</v>
      </c>
      <c r="K1775" s="23">
        <v>0.75369212962962995</v>
      </c>
      <c r="L1775" s="22">
        <v>43668</v>
      </c>
      <c r="M1775" s="23">
        <v>0.65756944444443999</v>
      </c>
      <c r="N1775" s="24">
        <f>54163/60</f>
        <v>902.7166666666667</v>
      </c>
      <c r="O1775" s="21" t="s">
        <v>66</v>
      </c>
      <c r="P1775" s="24">
        <f>TotalMov[[#This Row],[Confirmed activ. 3 (ILE03)]]</f>
        <v>902.7166666666667</v>
      </c>
      <c r="Q1775" s="24">
        <v>450</v>
      </c>
      <c r="R1775" s="21" t="s">
        <v>66</v>
      </c>
      <c r="S1775" s="21" t="s">
        <v>67</v>
      </c>
    </row>
    <row r="1776" spans="1:19" x14ac:dyDescent="0.35">
      <c r="A1776" s="21">
        <v>1538312</v>
      </c>
      <c r="B1776" s="53">
        <v>411590</v>
      </c>
      <c r="C1776" s="21">
        <f>VLOOKUP(TotalMov[[#This Row],[Order]],'Total Mov by SS'!B:C,2,0)</f>
        <v>137</v>
      </c>
      <c r="D1776" s="21" t="s">
        <v>59</v>
      </c>
      <c r="E1776" s="21" t="s">
        <v>97</v>
      </c>
      <c r="F1776" s="21" t="s">
        <v>86</v>
      </c>
      <c r="G1776" s="21" t="s">
        <v>62</v>
      </c>
      <c r="H1776" s="21" t="s">
        <v>87</v>
      </c>
      <c r="I1776" s="21" t="s">
        <v>87</v>
      </c>
      <c r="J1776" s="22">
        <v>43669</v>
      </c>
      <c r="K1776" s="23">
        <v>0.36281249999999998</v>
      </c>
      <c r="L1776" s="22">
        <v>43669</v>
      </c>
      <c r="M1776" s="23">
        <v>0.36281249999999998</v>
      </c>
      <c r="N1776" s="24">
        <v>20</v>
      </c>
      <c r="O1776" s="21" t="s">
        <v>66</v>
      </c>
      <c r="P1776" s="24">
        <f>TotalMov[[#This Row],[Confirmed activ. 3 (ILE03)]]</f>
        <v>20</v>
      </c>
      <c r="Q1776" s="24">
        <v>20</v>
      </c>
      <c r="R1776" s="21" t="s">
        <v>66</v>
      </c>
      <c r="S1776" s="21" t="s">
        <v>72</v>
      </c>
    </row>
    <row r="1777" spans="1:19" x14ac:dyDescent="0.35">
      <c r="A1777" s="21">
        <v>1538312</v>
      </c>
      <c r="B1777" s="53">
        <v>411590</v>
      </c>
      <c r="C1777" s="21">
        <f>VLOOKUP(TotalMov[[#This Row],[Order]],'Total Mov by SS'!B:C,2,0)</f>
        <v>137</v>
      </c>
      <c r="D1777" s="21" t="s">
        <v>59</v>
      </c>
      <c r="E1777" s="21" t="s">
        <v>99</v>
      </c>
      <c r="F1777" s="21" t="s">
        <v>61</v>
      </c>
      <c r="G1777" s="21" t="s">
        <v>62</v>
      </c>
      <c r="H1777" s="21" t="s">
        <v>63</v>
      </c>
      <c r="I1777" s="21" t="s">
        <v>96</v>
      </c>
      <c r="J1777" s="22">
        <v>43676</v>
      </c>
      <c r="K1777" s="23">
        <v>0.49993055555555999</v>
      </c>
      <c r="L1777" s="22">
        <v>43676</v>
      </c>
      <c r="M1777" s="23">
        <v>0.50162037037036999</v>
      </c>
      <c r="N1777" s="24">
        <v>24</v>
      </c>
      <c r="O1777" s="21" t="s">
        <v>65</v>
      </c>
      <c r="P1777" s="24">
        <f>TotalMov[[#This Row],[Confirmed activ. 3 (ILE03)]]/60</f>
        <v>0.4</v>
      </c>
      <c r="Q1777" s="24">
        <v>100</v>
      </c>
      <c r="R1777" s="21" t="s">
        <v>66</v>
      </c>
      <c r="S1777" s="21" t="s">
        <v>67</v>
      </c>
    </row>
    <row r="1778" spans="1:19" x14ac:dyDescent="0.35">
      <c r="A1778" s="21">
        <v>1538312</v>
      </c>
      <c r="B1778" s="53">
        <v>411590</v>
      </c>
      <c r="C1778" s="21">
        <f>VLOOKUP(TotalMov[[#This Row],[Order]],'Total Mov by SS'!B:C,2,0)</f>
        <v>137</v>
      </c>
      <c r="D1778" s="21" t="s">
        <v>59</v>
      </c>
      <c r="E1778" s="21" t="s">
        <v>101</v>
      </c>
      <c r="F1778" s="21" t="s">
        <v>69</v>
      </c>
      <c r="G1778" s="21" t="s">
        <v>62</v>
      </c>
      <c r="H1778" s="21" t="s">
        <v>70</v>
      </c>
      <c r="I1778" s="21" t="s">
        <v>98</v>
      </c>
      <c r="J1778" s="22">
        <v>43676</v>
      </c>
      <c r="K1778" s="23">
        <v>0.53444444444443995</v>
      </c>
      <c r="L1778" s="22">
        <v>43676</v>
      </c>
      <c r="M1778" s="23">
        <v>0.53444444444443995</v>
      </c>
      <c r="N1778" s="24">
        <v>20</v>
      </c>
      <c r="O1778" s="21" t="s">
        <v>66</v>
      </c>
      <c r="P1778" s="24">
        <f>TotalMov[[#This Row],[Confirmed activ. 3 (ILE03)]]</f>
        <v>20</v>
      </c>
      <c r="Q1778" s="24">
        <v>20</v>
      </c>
      <c r="R1778" s="21" t="s">
        <v>66</v>
      </c>
      <c r="S1778" s="21" t="s">
        <v>72</v>
      </c>
    </row>
    <row r="1779" spans="1:19" x14ac:dyDescent="0.35">
      <c r="A1779" s="21">
        <v>1538312</v>
      </c>
      <c r="B1779" s="53">
        <v>411590</v>
      </c>
      <c r="C1779" s="21">
        <f>VLOOKUP(TotalMov[[#This Row],[Order]],'Total Mov by SS'!B:C,2,0)</f>
        <v>137</v>
      </c>
      <c r="D1779" s="21" t="s">
        <v>59</v>
      </c>
      <c r="E1779" s="21" t="s">
        <v>104</v>
      </c>
      <c r="F1779" s="21" t="s">
        <v>69</v>
      </c>
      <c r="G1779" s="21" t="s">
        <v>62</v>
      </c>
      <c r="H1779" s="21" t="s">
        <v>70</v>
      </c>
      <c r="I1779" s="21" t="s">
        <v>100</v>
      </c>
      <c r="J1779" s="22">
        <v>43676</v>
      </c>
      <c r="K1779" s="23">
        <v>0.53453703703704003</v>
      </c>
      <c r="L1779" s="22">
        <v>43676</v>
      </c>
      <c r="M1779" s="23">
        <v>0.53453703703704003</v>
      </c>
      <c r="N1779" s="24">
        <v>30</v>
      </c>
      <c r="O1779" s="21" t="s">
        <v>66</v>
      </c>
      <c r="P1779" s="24">
        <f>TotalMov[[#This Row],[Confirmed activ. 3 (ILE03)]]</f>
        <v>30</v>
      </c>
      <c r="Q1779" s="24">
        <v>30</v>
      </c>
      <c r="R1779" s="21" t="s">
        <v>66</v>
      </c>
      <c r="S1779" s="21" t="s">
        <v>72</v>
      </c>
    </row>
    <row r="1780" spans="1:19" x14ac:dyDescent="0.35">
      <c r="A1780" s="21">
        <v>1538312</v>
      </c>
      <c r="B1780" s="53">
        <v>411590</v>
      </c>
      <c r="C1780" s="21">
        <f>VLOOKUP(TotalMov[[#This Row],[Order]],'Total Mov by SS'!B:C,2,0)</f>
        <v>137</v>
      </c>
      <c r="D1780" s="21" t="s">
        <v>59</v>
      </c>
      <c r="E1780" s="21" t="s">
        <v>113</v>
      </c>
      <c r="F1780" s="21" t="s">
        <v>102</v>
      </c>
      <c r="G1780" s="21" t="s">
        <v>62</v>
      </c>
      <c r="H1780" s="21" t="s">
        <v>100</v>
      </c>
      <c r="I1780" s="21" t="s">
        <v>103</v>
      </c>
      <c r="J1780" s="22">
        <v>43676</v>
      </c>
      <c r="K1780" s="23">
        <v>0.53461805555555997</v>
      </c>
      <c r="L1780" s="22">
        <v>43676</v>
      </c>
      <c r="M1780" s="23">
        <v>0.53461805555555997</v>
      </c>
      <c r="N1780" s="24">
        <v>30</v>
      </c>
      <c r="O1780" s="21" t="s">
        <v>66</v>
      </c>
      <c r="P1780" s="24">
        <f>TotalMov[[#This Row],[Confirmed activ. 3 (ILE03)]]</f>
        <v>30</v>
      </c>
      <c r="Q1780" s="24">
        <v>30</v>
      </c>
      <c r="R1780" s="21" t="s">
        <v>66</v>
      </c>
      <c r="S1780" s="21" t="s">
        <v>72</v>
      </c>
    </row>
    <row r="1781" spans="1:19" x14ac:dyDescent="0.35">
      <c r="A1781" s="21">
        <v>1538312</v>
      </c>
      <c r="B1781" s="53">
        <v>411590</v>
      </c>
      <c r="C1781" s="21">
        <f>VLOOKUP(TotalMov[[#This Row],[Order]],'Total Mov by SS'!B:C,2,0)</f>
        <v>137</v>
      </c>
      <c r="D1781" s="21" t="s">
        <v>59</v>
      </c>
      <c r="E1781" s="21" t="s">
        <v>114</v>
      </c>
      <c r="F1781" s="21" t="s">
        <v>102</v>
      </c>
      <c r="G1781" s="21" t="s">
        <v>105</v>
      </c>
      <c r="H1781" s="21" t="s">
        <v>100</v>
      </c>
      <c r="I1781" s="21" t="s">
        <v>106</v>
      </c>
      <c r="J1781" s="22">
        <v>43676</v>
      </c>
      <c r="K1781" s="23">
        <v>0.54184027777777999</v>
      </c>
      <c r="L1781" s="22">
        <v>43676</v>
      </c>
      <c r="M1781" s="23">
        <v>0.54184027777777999</v>
      </c>
      <c r="N1781" s="24">
        <v>45</v>
      </c>
      <c r="O1781" s="21" t="s">
        <v>66</v>
      </c>
      <c r="P1781" s="24">
        <f>TotalMov[[#This Row],[Confirmed activ. 3 (ILE03)]]</f>
        <v>45</v>
      </c>
      <c r="Q1781" s="24">
        <v>45</v>
      </c>
      <c r="R1781" s="21" t="s">
        <v>66</v>
      </c>
      <c r="S1781" s="21" t="s">
        <v>72</v>
      </c>
    </row>
    <row r="1782" spans="1:19" x14ac:dyDescent="0.35">
      <c r="A1782" s="21">
        <v>1538312</v>
      </c>
      <c r="B1782" s="53">
        <v>411590</v>
      </c>
      <c r="C1782" s="21">
        <f>VLOOKUP(TotalMov[[#This Row],[Order]],'Total Mov by SS'!B:C,2,0)</f>
        <v>137</v>
      </c>
      <c r="D1782" s="21" t="s">
        <v>107</v>
      </c>
      <c r="E1782" s="21" t="s">
        <v>60</v>
      </c>
      <c r="F1782" s="21" t="s">
        <v>61</v>
      </c>
      <c r="G1782" s="21" t="s">
        <v>90</v>
      </c>
      <c r="H1782" s="21" t="s">
        <v>63</v>
      </c>
      <c r="I1782" s="21" t="s">
        <v>108</v>
      </c>
      <c r="J1782" s="22">
        <v>43674</v>
      </c>
      <c r="K1782" s="23">
        <v>0.34438657407406997</v>
      </c>
      <c r="L1782" s="22">
        <v>43674</v>
      </c>
      <c r="M1782" s="23">
        <v>0.66630787037036998</v>
      </c>
      <c r="N1782" s="25">
        <v>22.128</v>
      </c>
      <c r="O1782" s="21" t="s">
        <v>77</v>
      </c>
      <c r="P1782" s="24">
        <f>TotalMov[[#This Row],[Confirmed activ. 3 (ILE03)]]*60</f>
        <v>1327.68</v>
      </c>
      <c r="Q1782" s="24">
        <v>1</v>
      </c>
      <c r="R1782" s="21" t="s">
        <v>66</v>
      </c>
      <c r="S1782" s="21" t="s">
        <v>67</v>
      </c>
    </row>
    <row r="1783" spans="1:19" x14ac:dyDescent="0.35">
      <c r="A1783" s="21">
        <v>1538312</v>
      </c>
      <c r="B1783" s="53">
        <v>411590</v>
      </c>
      <c r="C1783" s="21">
        <f>VLOOKUP(TotalMov[[#This Row],[Order]],'Total Mov by SS'!B:C,2,0)</f>
        <v>137</v>
      </c>
      <c r="D1783" s="21" t="s">
        <v>109</v>
      </c>
      <c r="E1783" s="21" t="s">
        <v>95</v>
      </c>
      <c r="F1783" s="21" t="s">
        <v>83</v>
      </c>
      <c r="G1783" s="21" t="s">
        <v>90</v>
      </c>
      <c r="H1783" s="21" t="s">
        <v>84</v>
      </c>
      <c r="I1783" s="21" t="s">
        <v>110</v>
      </c>
      <c r="J1783" s="22">
        <v>43667</v>
      </c>
      <c r="K1783" s="23">
        <v>0.75327546296296</v>
      </c>
      <c r="L1783" s="22">
        <v>43668</v>
      </c>
      <c r="M1783" s="23">
        <v>4.5740740740739999E-2</v>
      </c>
      <c r="N1783" s="25">
        <v>3.51</v>
      </c>
      <c r="O1783" s="21" t="s">
        <v>77</v>
      </c>
      <c r="P1783" s="24">
        <f>TotalMov[[#This Row],[Confirmed activ. 3 (ILE03)]]*60</f>
        <v>210.6</v>
      </c>
      <c r="Q1783" s="24">
        <v>5</v>
      </c>
      <c r="R1783" s="21" t="s">
        <v>66</v>
      </c>
      <c r="S1783" s="21" t="s">
        <v>67</v>
      </c>
    </row>
    <row r="1784" spans="1:19" x14ac:dyDescent="0.35">
      <c r="A1784" s="21">
        <v>1538313</v>
      </c>
      <c r="B1784" s="53">
        <v>411590</v>
      </c>
      <c r="C1784" s="21">
        <f>VLOOKUP(TotalMov[[#This Row],[Order]],'Total Mov by SS'!B:C,2,0)</f>
        <v>137</v>
      </c>
      <c r="D1784" s="21" t="s">
        <v>59</v>
      </c>
      <c r="E1784" s="21" t="s">
        <v>60</v>
      </c>
      <c r="F1784" s="21" t="s">
        <v>83</v>
      </c>
      <c r="G1784" s="21" t="s">
        <v>62</v>
      </c>
      <c r="H1784" s="21" t="s">
        <v>84</v>
      </c>
      <c r="I1784" s="21" t="s">
        <v>111</v>
      </c>
      <c r="J1784" s="22">
        <v>43661</v>
      </c>
      <c r="K1784" s="23">
        <v>0.98177083333333004</v>
      </c>
      <c r="L1784" s="22">
        <v>43662</v>
      </c>
      <c r="M1784" s="23">
        <v>0.18002314814814999</v>
      </c>
      <c r="N1784" s="25">
        <v>1.7230000000000001</v>
      </c>
      <c r="O1784" s="21" t="s">
        <v>77</v>
      </c>
      <c r="P1784" s="24">
        <f>TotalMov[[#This Row],[Confirmed activ. 3 (ILE03)]]*60</f>
        <v>103.38000000000001</v>
      </c>
      <c r="Q1784" s="24">
        <v>40</v>
      </c>
      <c r="R1784" s="21" t="s">
        <v>66</v>
      </c>
      <c r="S1784" s="21" t="s">
        <v>67</v>
      </c>
    </row>
    <row r="1785" spans="1:19" x14ac:dyDescent="0.35">
      <c r="A1785" s="21">
        <v>1538313</v>
      </c>
      <c r="B1785" s="53">
        <v>411590</v>
      </c>
      <c r="C1785" s="21">
        <f>VLOOKUP(TotalMov[[#This Row],[Order]],'Total Mov by SS'!B:C,2,0)</f>
        <v>137</v>
      </c>
      <c r="D1785" s="21" t="s">
        <v>59</v>
      </c>
      <c r="E1785" s="21" t="s">
        <v>68</v>
      </c>
      <c r="F1785" s="21" t="s">
        <v>61</v>
      </c>
      <c r="G1785" s="21" t="s">
        <v>62</v>
      </c>
      <c r="H1785" s="21" t="s">
        <v>63</v>
      </c>
      <c r="I1785" s="21" t="s">
        <v>64</v>
      </c>
      <c r="J1785" s="22">
        <v>43662</v>
      </c>
      <c r="K1785" s="23">
        <v>0.35965277777777999</v>
      </c>
      <c r="L1785" s="22">
        <v>43662</v>
      </c>
      <c r="M1785" s="23">
        <v>0.36097222222221997</v>
      </c>
      <c r="N1785" s="25">
        <v>1.9</v>
      </c>
      <c r="O1785" s="21" t="s">
        <v>66</v>
      </c>
      <c r="P1785" s="24">
        <f>TotalMov[[#This Row],[Confirmed activ. 3 (ILE03)]]</f>
        <v>1.9</v>
      </c>
      <c r="Q1785" s="24">
        <v>15</v>
      </c>
      <c r="R1785" s="21" t="s">
        <v>66</v>
      </c>
      <c r="S1785" s="21" t="s">
        <v>67</v>
      </c>
    </row>
    <row r="1786" spans="1:19" x14ac:dyDescent="0.35">
      <c r="A1786" s="21">
        <v>1538313</v>
      </c>
      <c r="B1786" s="53">
        <v>411590</v>
      </c>
      <c r="C1786" s="21">
        <f>VLOOKUP(TotalMov[[#This Row],[Order]],'Total Mov by SS'!B:C,2,0)</f>
        <v>137</v>
      </c>
      <c r="D1786" s="21" t="s">
        <v>59</v>
      </c>
      <c r="E1786" s="21" t="s">
        <v>73</v>
      </c>
      <c r="F1786" s="21" t="s">
        <v>69</v>
      </c>
      <c r="G1786" s="21" t="s">
        <v>62</v>
      </c>
      <c r="H1786" s="21" t="s">
        <v>70</v>
      </c>
      <c r="I1786" s="21" t="s">
        <v>71</v>
      </c>
      <c r="J1786" s="22">
        <v>43662</v>
      </c>
      <c r="K1786" s="23">
        <v>0.36450231481480999</v>
      </c>
      <c r="L1786" s="22">
        <v>43662</v>
      </c>
      <c r="M1786" s="23">
        <v>0.36450231481480999</v>
      </c>
      <c r="N1786" s="24">
        <v>20</v>
      </c>
      <c r="O1786" s="21" t="s">
        <v>66</v>
      </c>
      <c r="P1786" s="24">
        <f>TotalMov[[#This Row],[Confirmed activ. 3 (ILE03)]]</f>
        <v>20</v>
      </c>
      <c r="Q1786" s="24">
        <v>20</v>
      </c>
      <c r="R1786" s="21" t="s">
        <v>66</v>
      </c>
      <c r="S1786" s="21" t="s">
        <v>72</v>
      </c>
    </row>
    <row r="1787" spans="1:19" x14ac:dyDescent="0.35">
      <c r="A1787" s="21">
        <v>1538313</v>
      </c>
      <c r="B1787" s="53">
        <v>411590</v>
      </c>
      <c r="C1787" s="21">
        <f>VLOOKUP(TotalMov[[#This Row],[Order]],'Total Mov by SS'!B:C,2,0)</f>
        <v>137</v>
      </c>
      <c r="D1787" s="21" t="s">
        <v>59</v>
      </c>
      <c r="E1787" s="21" t="s">
        <v>75</v>
      </c>
      <c r="F1787" s="21" t="s">
        <v>61</v>
      </c>
      <c r="G1787" s="21" t="s">
        <v>62</v>
      </c>
      <c r="H1787" s="21" t="s">
        <v>63</v>
      </c>
      <c r="I1787" s="21" t="s">
        <v>74</v>
      </c>
      <c r="J1787" s="22">
        <v>43662</v>
      </c>
      <c r="K1787" s="23">
        <v>0.38261574074074001</v>
      </c>
      <c r="L1787" s="22">
        <v>43662</v>
      </c>
      <c r="M1787" s="23">
        <v>0.74223379629630004</v>
      </c>
      <c r="N1787" s="25">
        <v>8.6310000000000002</v>
      </c>
      <c r="O1787" s="21" t="s">
        <v>77</v>
      </c>
      <c r="P1787" s="24">
        <f>TotalMov[[#This Row],[Confirmed activ. 3 (ILE03)]]*60</f>
        <v>517.86</v>
      </c>
      <c r="Q1787" s="24">
        <v>350</v>
      </c>
      <c r="R1787" s="21" t="s">
        <v>66</v>
      </c>
      <c r="S1787" s="21" t="s">
        <v>67</v>
      </c>
    </row>
    <row r="1788" spans="1:19" x14ac:dyDescent="0.35">
      <c r="A1788" s="21">
        <v>1538313</v>
      </c>
      <c r="B1788" s="53">
        <v>411590</v>
      </c>
      <c r="C1788" s="21">
        <f>VLOOKUP(TotalMov[[#This Row],[Order]],'Total Mov by SS'!B:C,2,0)</f>
        <v>137</v>
      </c>
      <c r="D1788" s="21" t="s">
        <v>59</v>
      </c>
      <c r="E1788" s="21" t="s">
        <v>78</v>
      </c>
      <c r="F1788" s="21" t="s">
        <v>61</v>
      </c>
      <c r="G1788" s="21" t="s">
        <v>62</v>
      </c>
      <c r="H1788" s="21" t="s">
        <v>63</v>
      </c>
      <c r="I1788" s="21" t="s">
        <v>76</v>
      </c>
      <c r="J1788" s="22">
        <v>43663</v>
      </c>
      <c r="K1788" s="23">
        <v>0.31173611111110999</v>
      </c>
      <c r="L1788" s="22">
        <v>43664</v>
      </c>
      <c r="M1788" s="23">
        <v>0.66306712962962999</v>
      </c>
      <c r="N1788" s="25">
        <v>18.632000000000001</v>
      </c>
      <c r="O1788" s="21" t="s">
        <v>77</v>
      </c>
      <c r="P1788" s="24">
        <f>TotalMov[[#This Row],[Confirmed activ. 3 (ILE03)]]*60</f>
        <v>1117.92</v>
      </c>
      <c r="Q1788" s="24">
        <v>1020</v>
      </c>
      <c r="R1788" s="21" t="s">
        <v>66</v>
      </c>
      <c r="S1788" s="21" t="s">
        <v>67</v>
      </c>
    </row>
    <row r="1789" spans="1:19" x14ac:dyDescent="0.35">
      <c r="A1789" s="21">
        <v>1538313</v>
      </c>
      <c r="B1789" s="53">
        <v>411590</v>
      </c>
      <c r="C1789" s="21">
        <f>VLOOKUP(TotalMov[[#This Row],[Order]],'Total Mov by SS'!B:C,2,0)</f>
        <v>137</v>
      </c>
      <c r="D1789" s="21" t="s">
        <v>59</v>
      </c>
      <c r="E1789" s="21" t="s">
        <v>80</v>
      </c>
      <c r="F1789" s="21" t="s">
        <v>61</v>
      </c>
      <c r="G1789" s="21" t="s">
        <v>62</v>
      </c>
      <c r="H1789" s="21" t="s">
        <v>63</v>
      </c>
      <c r="I1789" s="21" t="s">
        <v>112</v>
      </c>
      <c r="J1789" s="22">
        <v>43667</v>
      </c>
      <c r="K1789" s="23">
        <v>0.68282407407406998</v>
      </c>
      <c r="L1789" s="22">
        <v>43668</v>
      </c>
      <c r="M1789" s="23">
        <v>0.51657407407406997</v>
      </c>
      <c r="N1789" s="25">
        <v>6.3760000000000003</v>
      </c>
      <c r="O1789" s="21" t="s">
        <v>77</v>
      </c>
      <c r="P1789" s="24">
        <f>TotalMov[[#This Row],[Confirmed activ. 3 (ILE03)]]*60</f>
        <v>382.56</v>
      </c>
      <c r="Q1789" s="24">
        <v>50</v>
      </c>
      <c r="R1789" s="21" t="s">
        <v>66</v>
      </c>
      <c r="S1789" s="21" t="s">
        <v>67</v>
      </c>
    </row>
    <row r="1790" spans="1:19" x14ac:dyDescent="0.35">
      <c r="A1790" s="21">
        <v>1538313</v>
      </c>
      <c r="B1790" s="53">
        <v>411590</v>
      </c>
      <c r="C1790" s="21">
        <f>VLOOKUP(TotalMov[[#This Row],[Order]],'Total Mov by SS'!B:C,2,0)</f>
        <v>137</v>
      </c>
      <c r="D1790" s="21" t="s">
        <v>59</v>
      </c>
      <c r="E1790" s="21" t="s">
        <v>82</v>
      </c>
      <c r="F1790" s="21" t="s">
        <v>89</v>
      </c>
      <c r="G1790" s="21" t="s">
        <v>90</v>
      </c>
      <c r="H1790" s="21" t="s">
        <v>91</v>
      </c>
      <c r="I1790" s="21" t="s">
        <v>92</v>
      </c>
      <c r="J1790" s="22"/>
      <c r="K1790" s="23">
        <v>0</v>
      </c>
      <c r="L1790" s="22"/>
      <c r="M1790" s="23">
        <v>0</v>
      </c>
      <c r="N1790" s="25">
        <v>0</v>
      </c>
      <c r="O1790" s="21" t="s">
        <v>93</v>
      </c>
      <c r="P1790" s="24"/>
      <c r="Q1790" s="24">
        <v>0</v>
      </c>
      <c r="R1790" s="21" t="s">
        <v>66</v>
      </c>
      <c r="S1790" s="21" t="s">
        <v>94</v>
      </c>
    </row>
    <row r="1791" spans="1:19" x14ac:dyDescent="0.35">
      <c r="A1791" s="21">
        <v>1538313</v>
      </c>
      <c r="B1791" s="53">
        <v>411590</v>
      </c>
      <c r="C1791" s="21">
        <f>VLOOKUP(TotalMov[[#This Row],[Order]],'Total Mov by SS'!B:C,2,0)</f>
        <v>137</v>
      </c>
      <c r="D1791" s="21" t="s">
        <v>59</v>
      </c>
      <c r="E1791" s="21" t="s">
        <v>85</v>
      </c>
      <c r="F1791" s="21" t="s">
        <v>69</v>
      </c>
      <c r="G1791" s="21" t="s">
        <v>62</v>
      </c>
      <c r="H1791" s="21" t="s">
        <v>70</v>
      </c>
      <c r="I1791" s="21" t="s">
        <v>79</v>
      </c>
      <c r="J1791" s="22">
        <v>43669</v>
      </c>
      <c r="K1791" s="23">
        <v>0.47070601851852001</v>
      </c>
      <c r="L1791" s="22">
        <v>43669</v>
      </c>
      <c r="M1791" s="23">
        <v>0.47070601851852001</v>
      </c>
      <c r="N1791" s="24">
        <v>20</v>
      </c>
      <c r="O1791" s="21" t="s">
        <v>66</v>
      </c>
      <c r="P1791" s="24">
        <f>TotalMov[[#This Row],[Confirmed activ. 3 (ILE03)]]</f>
        <v>20</v>
      </c>
      <c r="Q1791" s="24">
        <v>20</v>
      </c>
      <c r="R1791" s="21" t="s">
        <v>66</v>
      </c>
      <c r="S1791" s="21" t="s">
        <v>72</v>
      </c>
    </row>
    <row r="1792" spans="1:19" x14ac:dyDescent="0.35">
      <c r="A1792" s="21">
        <v>1538313</v>
      </c>
      <c r="B1792" s="53">
        <v>411590</v>
      </c>
      <c r="C1792" s="21">
        <f>VLOOKUP(TotalMov[[#This Row],[Order]],'Total Mov by SS'!B:C,2,0)</f>
        <v>137</v>
      </c>
      <c r="D1792" s="21" t="s">
        <v>59</v>
      </c>
      <c r="E1792" s="21" t="s">
        <v>88</v>
      </c>
      <c r="F1792" s="21" t="s">
        <v>69</v>
      </c>
      <c r="G1792" s="21" t="s">
        <v>62</v>
      </c>
      <c r="H1792" s="21" t="s">
        <v>70</v>
      </c>
      <c r="I1792" s="21" t="s">
        <v>81</v>
      </c>
      <c r="J1792" s="22">
        <v>43669</v>
      </c>
      <c r="K1792" s="23">
        <v>0.62063657407407002</v>
      </c>
      <c r="L1792" s="22">
        <v>43669</v>
      </c>
      <c r="M1792" s="23">
        <v>0.62063657407407002</v>
      </c>
      <c r="N1792" s="24">
        <v>20</v>
      </c>
      <c r="O1792" s="21" t="s">
        <v>66</v>
      </c>
      <c r="P1792" s="24">
        <f>TotalMov[[#This Row],[Confirmed activ. 3 (ILE03)]]</f>
        <v>20</v>
      </c>
      <c r="Q1792" s="24">
        <v>20</v>
      </c>
      <c r="R1792" s="21" t="s">
        <v>66</v>
      </c>
      <c r="S1792" s="21" t="s">
        <v>72</v>
      </c>
    </row>
    <row r="1793" spans="1:19" x14ac:dyDescent="0.35">
      <c r="A1793" s="21">
        <v>1538313</v>
      </c>
      <c r="B1793" s="53">
        <v>411590</v>
      </c>
      <c r="C1793" s="21">
        <f>VLOOKUP(TotalMov[[#This Row],[Order]],'Total Mov by SS'!B:C,2,0)</f>
        <v>137</v>
      </c>
      <c r="D1793" s="21" t="s">
        <v>59</v>
      </c>
      <c r="E1793" s="21" t="s">
        <v>95</v>
      </c>
      <c r="F1793" s="21" t="s">
        <v>83</v>
      </c>
      <c r="G1793" s="21" t="s">
        <v>62</v>
      </c>
      <c r="H1793" s="21" t="s">
        <v>84</v>
      </c>
      <c r="I1793" s="21" t="s">
        <v>84</v>
      </c>
      <c r="J1793" s="22">
        <v>43669</v>
      </c>
      <c r="K1793" s="23">
        <v>0.88884259259259002</v>
      </c>
      <c r="L1793" s="22">
        <v>43670</v>
      </c>
      <c r="M1793" s="23">
        <v>0.68776620370370001</v>
      </c>
      <c r="N1793" s="25">
        <v>12.651</v>
      </c>
      <c r="O1793" s="21" t="s">
        <v>77</v>
      </c>
      <c r="P1793" s="24">
        <f>TotalMov[[#This Row],[Confirmed activ. 3 (ILE03)]]*60</f>
        <v>759.06</v>
      </c>
      <c r="Q1793" s="24">
        <v>450</v>
      </c>
      <c r="R1793" s="21" t="s">
        <v>66</v>
      </c>
      <c r="S1793" s="21" t="s">
        <v>67</v>
      </c>
    </row>
    <row r="1794" spans="1:19" x14ac:dyDescent="0.35">
      <c r="A1794" s="21">
        <v>1538313</v>
      </c>
      <c r="B1794" s="53">
        <v>411590</v>
      </c>
      <c r="C1794" s="21">
        <f>VLOOKUP(TotalMov[[#This Row],[Order]],'Total Mov by SS'!B:C,2,0)</f>
        <v>137</v>
      </c>
      <c r="D1794" s="21" t="s">
        <v>59</v>
      </c>
      <c r="E1794" s="21" t="s">
        <v>97</v>
      </c>
      <c r="F1794" s="21" t="s">
        <v>86</v>
      </c>
      <c r="G1794" s="21" t="s">
        <v>62</v>
      </c>
      <c r="H1794" s="21" t="s">
        <v>87</v>
      </c>
      <c r="I1794" s="21" t="s">
        <v>87</v>
      </c>
      <c r="J1794" s="22">
        <v>43671</v>
      </c>
      <c r="K1794" s="23">
        <v>0.39995370370369998</v>
      </c>
      <c r="L1794" s="22">
        <v>43671</v>
      </c>
      <c r="M1794" s="23">
        <v>0.39995370370369998</v>
      </c>
      <c r="N1794" s="24">
        <v>20</v>
      </c>
      <c r="O1794" s="21" t="s">
        <v>66</v>
      </c>
      <c r="P1794" s="24">
        <f>TotalMov[[#This Row],[Confirmed activ. 3 (ILE03)]]</f>
        <v>20</v>
      </c>
      <c r="Q1794" s="24">
        <v>20</v>
      </c>
      <c r="R1794" s="21" t="s">
        <v>66</v>
      </c>
      <c r="S1794" s="21" t="s">
        <v>72</v>
      </c>
    </row>
    <row r="1795" spans="1:19" x14ac:dyDescent="0.35">
      <c r="A1795" s="21">
        <v>1538313</v>
      </c>
      <c r="B1795" s="53">
        <v>411590</v>
      </c>
      <c r="C1795" s="21">
        <f>VLOOKUP(TotalMov[[#This Row],[Order]],'Total Mov by SS'!B:C,2,0)</f>
        <v>137</v>
      </c>
      <c r="D1795" s="21" t="s">
        <v>59</v>
      </c>
      <c r="E1795" s="21" t="s">
        <v>99</v>
      </c>
      <c r="F1795" s="21" t="s">
        <v>61</v>
      </c>
      <c r="G1795" s="21" t="s">
        <v>62</v>
      </c>
      <c r="H1795" s="21" t="s">
        <v>63</v>
      </c>
      <c r="I1795" s="21" t="s">
        <v>96</v>
      </c>
      <c r="J1795" s="22">
        <v>43676</v>
      </c>
      <c r="K1795" s="23">
        <v>0.39835648148148001</v>
      </c>
      <c r="L1795" s="22">
        <v>43676</v>
      </c>
      <c r="M1795" s="23">
        <v>0.48283564814815</v>
      </c>
      <c r="N1795" s="25">
        <v>30.417000000000002</v>
      </c>
      <c r="O1795" s="21" t="s">
        <v>66</v>
      </c>
      <c r="P1795" s="24">
        <f>TotalMov[[#This Row],[Confirmed activ. 3 (ILE03)]]</f>
        <v>30.417000000000002</v>
      </c>
      <c r="Q1795" s="24">
        <v>100</v>
      </c>
      <c r="R1795" s="21" t="s">
        <v>66</v>
      </c>
      <c r="S1795" s="21" t="s">
        <v>67</v>
      </c>
    </row>
    <row r="1796" spans="1:19" x14ac:dyDescent="0.35">
      <c r="A1796" s="21">
        <v>1538313</v>
      </c>
      <c r="B1796" s="53">
        <v>411590</v>
      </c>
      <c r="C1796" s="21">
        <f>VLOOKUP(TotalMov[[#This Row],[Order]],'Total Mov by SS'!B:C,2,0)</f>
        <v>137</v>
      </c>
      <c r="D1796" s="21" t="s">
        <v>59</v>
      </c>
      <c r="E1796" s="21" t="s">
        <v>101</v>
      </c>
      <c r="F1796" s="21" t="s">
        <v>69</v>
      </c>
      <c r="G1796" s="21" t="s">
        <v>62</v>
      </c>
      <c r="H1796" s="21" t="s">
        <v>70</v>
      </c>
      <c r="I1796" s="21" t="s">
        <v>98</v>
      </c>
      <c r="J1796" s="22">
        <v>43676</v>
      </c>
      <c r="K1796" s="23">
        <v>0.74402777777777995</v>
      </c>
      <c r="L1796" s="22">
        <v>43676</v>
      </c>
      <c r="M1796" s="23">
        <v>0.74402777777777995</v>
      </c>
      <c r="N1796" s="24">
        <v>20</v>
      </c>
      <c r="O1796" s="21" t="s">
        <v>66</v>
      </c>
      <c r="P1796" s="24">
        <f>TotalMov[[#This Row],[Confirmed activ. 3 (ILE03)]]</f>
        <v>20</v>
      </c>
      <c r="Q1796" s="24">
        <v>20</v>
      </c>
      <c r="R1796" s="21" t="s">
        <v>66</v>
      </c>
      <c r="S1796" s="21" t="s">
        <v>72</v>
      </c>
    </row>
    <row r="1797" spans="1:19" x14ac:dyDescent="0.35">
      <c r="A1797" s="21">
        <v>1538313</v>
      </c>
      <c r="B1797" s="53">
        <v>411590</v>
      </c>
      <c r="C1797" s="21">
        <f>VLOOKUP(TotalMov[[#This Row],[Order]],'Total Mov by SS'!B:C,2,0)</f>
        <v>137</v>
      </c>
      <c r="D1797" s="21" t="s">
        <v>59</v>
      </c>
      <c r="E1797" s="21" t="s">
        <v>104</v>
      </c>
      <c r="F1797" s="21" t="s">
        <v>69</v>
      </c>
      <c r="G1797" s="21" t="s">
        <v>62</v>
      </c>
      <c r="H1797" s="21" t="s">
        <v>70</v>
      </c>
      <c r="I1797" s="21" t="s">
        <v>100</v>
      </c>
      <c r="J1797" s="22">
        <v>43676</v>
      </c>
      <c r="K1797" s="23">
        <v>0.74424768518519002</v>
      </c>
      <c r="L1797" s="22">
        <v>43676</v>
      </c>
      <c r="M1797" s="23">
        <v>0.74424768518519002</v>
      </c>
      <c r="N1797" s="24">
        <v>30</v>
      </c>
      <c r="O1797" s="21" t="s">
        <v>66</v>
      </c>
      <c r="P1797" s="24">
        <f>TotalMov[[#This Row],[Confirmed activ. 3 (ILE03)]]</f>
        <v>30</v>
      </c>
      <c r="Q1797" s="24">
        <v>30</v>
      </c>
      <c r="R1797" s="21" t="s">
        <v>66</v>
      </c>
      <c r="S1797" s="21" t="s">
        <v>72</v>
      </c>
    </row>
    <row r="1798" spans="1:19" x14ac:dyDescent="0.35">
      <c r="A1798" s="21">
        <v>1538313</v>
      </c>
      <c r="B1798" s="53">
        <v>411590</v>
      </c>
      <c r="C1798" s="21">
        <f>VLOOKUP(TotalMov[[#This Row],[Order]],'Total Mov by SS'!B:C,2,0)</f>
        <v>137</v>
      </c>
      <c r="D1798" s="21" t="s">
        <v>59</v>
      </c>
      <c r="E1798" s="21" t="s">
        <v>113</v>
      </c>
      <c r="F1798" s="21" t="s">
        <v>102</v>
      </c>
      <c r="G1798" s="21" t="s">
        <v>62</v>
      </c>
      <c r="H1798" s="21" t="s">
        <v>100</v>
      </c>
      <c r="I1798" s="21" t="s">
        <v>103</v>
      </c>
      <c r="J1798" s="22">
        <v>43676</v>
      </c>
      <c r="K1798" s="23">
        <v>0.74434027777778</v>
      </c>
      <c r="L1798" s="22">
        <v>43676</v>
      </c>
      <c r="M1798" s="23">
        <v>0.74434027777778</v>
      </c>
      <c r="N1798" s="24">
        <v>30</v>
      </c>
      <c r="O1798" s="21" t="s">
        <v>66</v>
      </c>
      <c r="P1798" s="24">
        <f>TotalMov[[#This Row],[Confirmed activ. 3 (ILE03)]]</f>
        <v>30</v>
      </c>
      <c r="Q1798" s="24">
        <v>30</v>
      </c>
      <c r="R1798" s="21" t="s">
        <v>66</v>
      </c>
      <c r="S1798" s="21" t="s">
        <v>72</v>
      </c>
    </row>
    <row r="1799" spans="1:19" x14ac:dyDescent="0.35">
      <c r="A1799" s="21">
        <v>1538313</v>
      </c>
      <c r="B1799" s="53">
        <v>411590</v>
      </c>
      <c r="C1799" s="21">
        <f>VLOOKUP(TotalMov[[#This Row],[Order]],'Total Mov by SS'!B:C,2,0)</f>
        <v>137</v>
      </c>
      <c r="D1799" s="21" t="s">
        <v>59</v>
      </c>
      <c r="E1799" s="21" t="s">
        <v>114</v>
      </c>
      <c r="F1799" s="21" t="s">
        <v>102</v>
      </c>
      <c r="G1799" s="21" t="s">
        <v>105</v>
      </c>
      <c r="H1799" s="21" t="s">
        <v>100</v>
      </c>
      <c r="I1799" s="21" t="s">
        <v>106</v>
      </c>
      <c r="J1799" s="22">
        <v>43677</v>
      </c>
      <c r="K1799" s="23">
        <v>0.72619212962962998</v>
      </c>
      <c r="L1799" s="22">
        <v>43677</v>
      </c>
      <c r="M1799" s="23">
        <v>0.72619212962962998</v>
      </c>
      <c r="N1799" s="24">
        <v>45</v>
      </c>
      <c r="O1799" s="21" t="s">
        <v>66</v>
      </c>
      <c r="P1799" s="24">
        <f>TotalMov[[#This Row],[Confirmed activ. 3 (ILE03)]]</f>
        <v>45</v>
      </c>
      <c r="Q1799" s="24">
        <v>45</v>
      </c>
      <c r="R1799" s="21" t="s">
        <v>66</v>
      </c>
      <c r="S1799" s="21" t="s">
        <v>72</v>
      </c>
    </row>
    <row r="1800" spans="1:19" x14ac:dyDescent="0.35">
      <c r="A1800" s="21">
        <v>1538313</v>
      </c>
      <c r="B1800" s="53">
        <v>411590</v>
      </c>
      <c r="C1800" s="21">
        <f>VLOOKUP(TotalMov[[#This Row],[Order]],'Total Mov by SS'!B:C,2,0)</f>
        <v>137</v>
      </c>
      <c r="D1800" s="21" t="s">
        <v>107</v>
      </c>
      <c r="E1800" s="21" t="s">
        <v>60</v>
      </c>
      <c r="F1800" s="21" t="s">
        <v>61</v>
      </c>
      <c r="G1800" s="21" t="s">
        <v>90</v>
      </c>
      <c r="H1800" s="21" t="s">
        <v>63</v>
      </c>
      <c r="I1800" s="21" t="s">
        <v>108</v>
      </c>
      <c r="J1800" s="22">
        <v>43671</v>
      </c>
      <c r="K1800" s="23">
        <v>0.31646990740740999</v>
      </c>
      <c r="L1800" s="22">
        <v>43671</v>
      </c>
      <c r="M1800" s="23">
        <v>0.66215277777778003</v>
      </c>
      <c r="N1800" s="25">
        <v>8.2959999999999994</v>
      </c>
      <c r="O1800" s="21" t="s">
        <v>77</v>
      </c>
      <c r="P1800" s="24">
        <f>TotalMov[[#This Row],[Confirmed activ. 3 (ILE03)]]*60</f>
        <v>497.76</v>
      </c>
      <c r="Q1800" s="24">
        <v>1</v>
      </c>
      <c r="R1800" s="21" t="s">
        <v>66</v>
      </c>
      <c r="S1800" s="21" t="s">
        <v>67</v>
      </c>
    </row>
    <row r="1801" spans="1:19" x14ac:dyDescent="0.35">
      <c r="A1801" s="21">
        <v>1538313</v>
      </c>
      <c r="B1801" s="53">
        <v>411590</v>
      </c>
      <c r="C1801" s="21">
        <f>VLOOKUP(TotalMov[[#This Row],[Order]],'Total Mov by SS'!B:C,2,0)</f>
        <v>137</v>
      </c>
      <c r="D1801" s="21" t="s">
        <v>109</v>
      </c>
      <c r="E1801" s="21" t="s">
        <v>95</v>
      </c>
      <c r="F1801" s="21" t="s">
        <v>83</v>
      </c>
      <c r="G1801" s="21" t="s">
        <v>90</v>
      </c>
      <c r="H1801" s="21" t="s">
        <v>84</v>
      </c>
      <c r="I1801" s="21" t="s">
        <v>110</v>
      </c>
      <c r="J1801" s="22">
        <v>43669</v>
      </c>
      <c r="K1801" s="23">
        <v>0.99223379629630004</v>
      </c>
      <c r="L1801" s="22">
        <v>43670</v>
      </c>
      <c r="M1801" s="23">
        <v>0.17810185185185001</v>
      </c>
      <c r="N1801" s="25">
        <v>1.4870000000000001</v>
      </c>
      <c r="O1801" s="21" t="s">
        <v>77</v>
      </c>
      <c r="P1801" s="24">
        <f>TotalMov[[#This Row],[Confirmed activ. 3 (ILE03)]]*60</f>
        <v>89.22</v>
      </c>
      <c r="Q1801" s="24">
        <v>5</v>
      </c>
      <c r="R1801" s="21" t="s">
        <v>66</v>
      </c>
      <c r="S1801" s="21" t="s">
        <v>67</v>
      </c>
    </row>
    <row r="1802" spans="1:19" x14ac:dyDescent="0.35">
      <c r="A1802" s="21">
        <v>1538314</v>
      </c>
      <c r="B1802" s="53">
        <v>411590</v>
      </c>
      <c r="C1802" s="21">
        <f>VLOOKUP(TotalMov[[#This Row],[Order]],'Total Mov by SS'!B:C,2,0)</f>
        <v>143</v>
      </c>
      <c r="D1802" s="21" t="s">
        <v>59</v>
      </c>
      <c r="E1802" s="21" t="s">
        <v>60</v>
      </c>
      <c r="F1802" s="21" t="s">
        <v>83</v>
      </c>
      <c r="G1802" s="21" t="s">
        <v>62</v>
      </c>
      <c r="H1802" s="21" t="s">
        <v>84</v>
      </c>
      <c r="I1802" s="21" t="s">
        <v>111</v>
      </c>
      <c r="J1802" s="22">
        <v>43657</v>
      </c>
      <c r="K1802" s="23">
        <v>0.91074074074073996</v>
      </c>
      <c r="L1802" s="22">
        <v>43660</v>
      </c>
      <c r="M1802" s="23">
        <v>0.34263888888888999</v>
      </c>
      <c r="N1802" s="25">
        <v>45.4</v>
      </c>
      <c r="O1802" s="21" t="s">
        <v>66</v>
      </c>
      <c r="P1802" s="24">
        <f>TotalMov[[#This Row],[Confirmed activ. 3 (ILE03)]]</f>
        <v>45.4</v>
      </c>
      <c r="Q1802" s="24">
        <v>40</v>
      </c>
      <c r="R1802" s="21" t="s">
        <v>66</v>
      </c>
      <c r="S1802" s="21" t="s">
        <v>67</v>
      </c>
    </row>
    <row r="1803" spans="1:19" x14ac:dyDescent="0.35">
      <c r="A1803" s="21">
        <v>1538314</v>
      </c>
      <c r="B1803" s="53">
        <v>411590</v>
      </c>
      <c r="C1803" s="21">
        <f>VLOOKUP(TotalMov[[#This Row],[Order]],'Total Mov by SS'!B:C,2,0)</f>
        <v>143</v>
      </c>
      <c r="D1803" s="21" t="s">
        <v>59</v>
      </c>
      <c r="E1803" s="21" t="s">
        <v>68</v>
      </c>
      <c r="F1803" s="21" t="s">
        <v>61</v>
      </c>
      <c r="G1803" s="21" t="s">
        <v>62</v>
      </c>
      <c r="H1803" s="21" t="s">
        <v>63</v>
      </c>
      <c r="I1803" s="21" t="s">
        <v>64</v>
      </c>
      <c r="J1803" s="22">
        <v>43660</v>
      </c>
      <c r="K1803" s="23">
        <v>0.38657407407407002</v>
      </c>
      <c r="L1803" s="22">
        <v>43660</v>
      </c>
      <c r="M1803" s="23">
        <v>0.39103009259258997</v>
      </c>
      <c r="N1803" s="25">
        <v>2.133</v>
      </c>
      <c r="O1803" s="21" t="s">
        <v>66</v>
      </c>
      <c r="P1803" s="24">
        <f>TotalMov[[#This Row],[Confirmed activ. 3 (ILE03)]]</f>
        <v>2.133</v>
      </c>
      <c r="Q1803" s="24">
        <v>15</v>
      </c>
      <c r="R1803" s="21" t="s">
        <v>66</v>
      </c>
      <c r="S1803" s="21" t="s">
        <v>67</v>
      </c>
    </row>
    <row r="1804" spans="1:19" x14ac:dyDescent="0.35">
      <c r="A1804" s="21">
        <v>1538314</v>
      </c>
      <c r="B1804" s="53">
        <v>411590</v>
      </c>
      <c r="C1804" s="21">
        <f>VLOOKUP(TotalMov[[#This Row],[Order]],'Total Mov by SS'!B:C,2,0)</f>
        <v>143</v>
      </c>
      <c r="D1804" s="21" t="s">
        <v>59</v>
      </c>
      <c r="E1804" s="21" t="s">
        <v>73</v>
      </c>
      <c r="F1804" s="21" t="s">
        <v>69</v>
      </c>
      <c r="G1804" s="21" t="s">
        <v>62</v>
      </c>
      <c r="H1804" s="21" t="s">
        <v>70</v>
      </c>
      <c r="I1804" s="21" t="s">
        <v>71</v>
      </c>
      <c r="J1804" s="22">
        <v>43660</v>
      </c>
      <c r="K1804" s="23">
        <v>0.40061342592593002</v>
      </c>
      <c r="L1804" s="22">
        <v>43660</v>
      </c>
      <c r="M1804" s="23">
        <v>0.40061342592593002</v>
      </c>
      <c r="N1804" s="24">
        <v>20</v>
      </c>
      <c r="O1804" s="21" t="s">
        <v>66</v>
      </c>
      <c r="P1804" s="24">
        <f>TotalMov[[#This Row],[Confirmed activ. 3 (ILE03)]]</f>
        <v>20</v>
      </c>
      <c r="Q1804" s="24">
        <v>20</v>
      </c>
      <c r="R1804" s="21" t="s">
        <v>66</v>
      </c>
      <c r="S1804" s="21" t="s">
        <v>72</v>
      </c>
    </row>
    <row r="1805" spans="1:19" x14ac:dyDescent="0.35">
      <c r="A1805" s="21">
        <v>1538314</v>
      </c>
      <c r="B1805" s="53">
        <v>411590</v>
      </c>
      <c r="C1805" s="21">
        <f>VLOOKUP(TotalMov[[#This Row],[Order]],'Total Mov by SS'!B:C,2,0)</f>
        <v>143</v>
      </c>
      <c r="D1805" s="21" t="s">
        <v>59</v>
      </c>
      <c r="E1805" s="21" t="s">
        <v>75</v>
      </c>
      <c r="F1805" s="21" t="s">
        <v>61</v>
      </c>
      <c r="G1805" s="21" t="s">
        <v>62</v>
      </c>
      <c r="H1805" s="21" t="s">
        <v>63</v>
      </c>
      <c r="I1805" s="21" t="s">
        <v>74</v>
      </c>
      <c r="J1805" s="22">
        <v>43660</v>
      </c>
      <c r="K1805" s="23">
        <v>0.50708333333333</v>
      </c>
      <c r="L1805" s="22">
        <v>43660</v>
      </c>
      <c r="M1805" s="23">
        <v>0.74371527777778002</v>
      </c>
      <c r="N1805" s="25">
        <v>5.6790000000000003</v>
      </c>
      <c r="O1805" s="21" t="s">
        <v>77</v>
      </c>
      <c r="P1805" s="24">
        <f>TotalMov[[#This Row],[Confirmed activ. 3 (ILE03)]]*60</f>
        <v>340.74</v>
      </c>
      <c r="Q1805" s="24">
        <v>350</v>
      </c>
      <c r="R1805" s="21" t="s">
        <v>66</v>
      </c>
      <c r="S1805" s="21" t="s">
        <v>67</v>
      </c>
    </row>
    <row r="1806" spans="1:19" x14ac:dyDescent="0.35">
      <c r="A1806" s="21">
        <v>1538314</v>
      </c>
      <c r="B1806" s="53">
        <v>411590</v>
      </c>
      <c r="C1806" s="21">
        <f>VLOOKUP(TotalMov[[#This Row],[Order]],'Total Mov by SS'!B:C,2,0)</f>
        <v>143</v>
      </c>
      <c r="D1806" s="21" t="s">
        <v>59</v>
      </c>
      <c r="E1806" s="21" t="s">
        <v>78</v>
      </c>
      <c r="F1806" s="21" t="s">
        <v>61</v>
      </c>
      <c r="G1806" s="21" t="s">
        <v>62</v>
      </c>
      <c r="H1806" s="21" t="s">
        <v>63</v>
      </c>
      <c r="I1806" s="21" t="s">
        <v>76</v>
      </c>
      <c r="J1806" s="22">
        <v>43661</v>
      </c>
      <c r="K1806" s="23">
        <v>0.61938657407407005</v>
      </c>
      <c r="L1806" s="22">
        <v>43663</v>
      </c>
      <c r="M1806" s="23">
        <v>0.74469907407406999</v>
      </c>
      <c r="N1806" s="25">
        <v>23.594999999999999</v>
      </c>
      <c r="O1806" s="21" t="s">
        <v>77</v>
      </c>
      <c r="P1806" s="24">
        <f>TotalMov[[#This Row],[Confirmed activ. 3 (ILE03)]]*60</f>
        <v>1415.6999999999998</v>
      </c>
      <c r="Q1806" s="24">
        <v>1020</v>
      </c>
      <c r="R1806" s="21" t="s">
        <v>66</v>
      </c>
      <c r="S1806" s="21" t="s">
        <v>67</v>
      </c>
    </row>
    <row r="1807" spans="1:19" x14ac:dyDescent="0.35">
      <c r="A1807" s="21">
        <v>1538314</v>
      </c>
      <c r="B1807" s="53">
        <v>411590</v>
      </c>
      <c r="C1807" s="21">
        <f>VLOOKUP(TotalMov[[#This Row],[Order]],'Total Mov by SS'!B:C,2,0)</f>
        <v>143</v>
      </c>
      <c r="D1807" s="21" t="s">
        <v>59</v>
      </c>
      <c r="E1807" s="21" t="s">
        <v>80</v>
      </c>
      <c r="F1807" s="21" t="s">
        <v>61</v>
      </c>
      <c r="G1807" s="21" t="s">
        <v>62</v>
      </c>
      <c r="H1807" s="21" t="s">
        <v>63</v>
      </c>
      <c r="I1807" s="21" t="s">
        <v>112</v>
      </c>
      <c r="J1807" s="22">
        <v>43664</v>
      </c>
      <c r="K1807" s="23">
        <v>0.31545138888889002</v>
      </c>
      <c r="L1807" s="22">
        <v>43664</v>
      </c>
      <c r="M1807" s="23">
        <v>0.62173611111111005</v>
      </c>
      <c r="N1807" s="25">
        <v>7.351</v>
      </c>
      <c r="O1807" s="21" t="s">
        <v>77</v>
      </c>
      <c r="P1807" s="24">
        <f>TotalMov[[#This Row],[Confirmed activ. 3 (ILE03)]]*60</f>
        <v>441.06</v>
      </c>
      <c r="Q1807" s="24">
        <v>50</v>
      </c>
      <c r="R1807" s="21" t="s">
        <v>66</v>
      </c>
      <c r="S1807" s="21" t="s">
        <v>67</v>
      </c>
    </row>
    <row r="1808" spans="1:19" x14ac:dyDescent="0.35">
      <c r="A1808" s="21">
        <v>1538314</v>
      </c>
      <c r="B1808" s="53">
        <v>411590</v>
      </c>
      <c r="C1808" s="21">
        <f>VLOOKUP(TotalMov[[#This Row],[Order]],'Total Mov by SS'!B:C,2,0)</f>
        <v>143</v>
      </c>
      <c r="D1808" s="21" t="s">
        <v>59</v>
      </c>
      <c r="E1808" s="21" t="s">
        <v>82</v>
      </c>
      <c r="F1808" s="21" t="s">
        <v>89</v>
      </c>
      <c r="G1808" s="21" t="s">
        <v>90</v>
      </c>
      <c r="H1808" s="21" t="s">
        <v>91</v>
      </c>
      <c r="I1808" s="21" t="s">
        <v>92</v>
      </c>
      <c r="J1808" s="22"/>
      <c r="K1808" s="23">
        <v>0</v>
      </c>
      <c r="L1808" s="22"/>
      <c r="M1808" s="23">
        <v>0</v>
      </c>
      <c r="N1808" s="25">
        <v>0</v>
      </c>
      <c r="O1808" s="21" t="s">
        <v>93</v>
      </c>
      <c r="P1808" s="24"/>
      <c r="Q1808" s="24">
        <v>0</v>
      </c>
      <c r="R1808" s="21" t="s">
        <v>66</v>
      </c>
      <c r="S1808" s="21" t="s">
        <v>94</v>
      </c>
    </row>
    <row r="1809" spans="1:19" x14ac:dyDescent="0.35">
      <c r="A1809" s="21">
        <v>1538314</v>
      </c>
      <c r="B1809" s="53">
        <v>411590</v>
      </c>
      <c r="C1809" s="21">
        <f>VLOOKUP(TotalMov[[#This Row],[Order]],'Total Mov by SS'!B:C,2,0)</f>
        <v>143</v>
      </c>
      <c r="D1809" s="21" t="s">
        <v>59</v>
      </c>
      <c r="E1809" s="21" t="s">
        <v>85</v>
      </c>
      <c r="F1809" s="21" t="s">
        <v>69</v>
      </c>
      <c r="G1809" s="21" t="s">
        <v>62</v>
      </c>
      <c r="H1809" s="21" t="s">
        <v>70</v>
      </c>
      <c r="I1809" s="21" t="s">
        <v>79</v>
      </c>
      <c r="J1809" s="22">
        <v>43664</v>
      </c>
      <c r="K1809" s="23">
        <v>0.62825231481481003</v>
      </c>
      <c r="L1809" s="22">
        <v>43664</v>
      </c>
      <c r="M1809" s="23">
        <v>0.62825231481481003</v>
      </c>
      <c r="N1809" s="24">
        <v>20</v>
      </c>
      <c r="O1809" s="21" t="s">
        <v>66</v>
      </c>
      <c r="P1809" s="24">
        <f>TotalMov[[#This Row],[Confirmed activ. 3 (ILE03)]]</f>
        <v>20</v>
      </c>
      <c r="Q1809" s="24">
        <v>20</v>
      </c>
      <c r="R1809" s="21" t="s">
        <v>66</v>
      </c>
      <c r="S1809" s="21" t="s">
        <v>72</v>
      </c>
    </row>
    <row r="1810" spans="1:19" x14ac:dyDescent="0.35">
      <c r="A1810" s="21">
        <v>1538314</v>
      </c>
      <c r="B1810" s="53">
        <v>411590</v>
      </c>
      <c r="C1810" s="21">
        <f>VLOOKUP(TotalMov[[#This Row],[Order]],'Total Mov by SS'!B:C,2,0)</f>
        <v>143</v>
      </c>
      <c r="D1810" s="21" t="s">
        <v>59</v>
      </c>
      <c r="E1810" s="21" t="s">
        <v>88</v>
      </c>
      <c r="F1810" s="21" t="s">
        <v>69</v>
      </c>
      <c r="G1810" s="21" t="s">
        <v>62</v>
      </c>
      <c r="H1810" s="21" t="s">
        <v>70</v>
      </c>
      <c r="I1810" s="21" t="s">
        <v>81</v>
      </c>
      <c r="J1810" s="22">
        <v>43664</v>
      </c>
      <c r="K1810" s="23">
        <v>0.62832175925926004</v>
      </c>
      <c r="L1810" s="22">
        <v>43664</v>
      </c>
      <c r="M1810" s="23">
        <v>0.62832175925926004</v>
      </c>
      <c r="N1810" s="24">
        <v>20</v>
      </c>
      <c r="O1810" s="21" t="s">
        <v>66</v>
      </c>
      <c r="P1810" s="24">
        <f>TotalMov[[#This Row],[Confirmed activ. 3 (ILE03)]]</f>
        <v>20</v>
      </c>
      <c r="Q1810" s="24">
        <v>20</v>
      </c>
      <c r="R1810" s="21" t="s">
        <v>66</v>
      </c>
      <c r="S1810" s="21" t="s">
        <v>72</v>
      </c>
    </row>
    <row r="1811" spans="1:19" x14ac:dyDescent="0.35">
      <c r="A1811" s="21">
        <v>1538314</v>
      </c>
      <c r="B1811" s="53">
        <v>411590</v>
      </c>
      <c r="C1811" s="21">
        <f>VLOOKUP(TotalMov[[#This Row],[Order]],'Total Mov by SS'!B:C,2,0)</f>
        <v>143</v>
      </c>
      <c r="D1811" s="21" t="s">
        <v>59</v>
      </c>
      <c r="E1811" s="21" t="s">
        <v>95</v>
      </c>
      <c r="F1811" s="21" t="s">
        <v>83</v>
      </c>
      <c r="G1811" s="21" t="s">
        <v>62</v>
      </c>
      <c r="H1811" s="21" t="s">
        <v>84</v>
      </c>
      <c r="I1811" s="21" t="s">
        <v>84</v>
      </c>
      <c r="J1811" s="22">
        <v>43664</v>
      </c>
      <c r="K1811" s="23">
        <v>0.86402777777777995</v>
      </c>
      <c r="L1811" s="22">
        <v>43668</v>
      </c>
      <c r="M1811" s="23">
        <v>0.17248842592593</v>
      </c>
      <c r="N1811" s="25">
        <v>3.3420000000000001</v>
      </c>
      <c r="O1811" s="21" t="s">
        <v>77</v>
      </c>
      <c r="P1811" s="24">
        <f>TotalMov[[#This Row],[Confirmed activ. 3 (ILE03)]]*60</f>
        <v>200.52</v>
      </c>
      <c r="Q1811" s="24">
        <v>450</v>
      </c>
      <c r="R1811" s="21" t="s">
        <v>66</v>
      </c>
      <c r="S1811" s="21" t="s">
        <v>67</v>
      </c>
    </row>
    <row r="1812" spans="1:19" x14ac:dyDescent="0.35">
      <c r="A1812" s="21">
        <v>1538314</v>
      </c>
      <c r="B1812" s="53">
        <v>411590</v>
      </c>
      <c r="C1812" s="21">
        <f>VLOOKUP(TotalMov[[#This Row],[Order]],'Total Mov by SS'!B:C,2,0)</f>
        <v>143</v>
      </c>
      <c r="D1812" s="21" t="s">
        <v>59</v>
      </c>
      <c r="E1812" s="21" t="s">
        <v>97</v>
      </c>
      <c r="F1812" s="21" t="s">
        <v>86</v>
      </c>
      <c r="G1812" s="21" t="s">
        <v>62</v>
      </c>
      <c r="H1812" s="21" t="s">
        <v>87</v>
      </c>
      <c r="I1812" s="21" t="s">
        <v>87</v>
      </c>
      <c r="J1812" s="22">
        <v>43668</v>
      </c>
      <c r="K1812" s="23">
        <v>0.40888888888889002</v>
      </c>
      <c r="L1812" s="22">
        <v>43668</v>
      </c>
      <c r="M1812" s="23">
        <v>0.40888888888889002</v>
      </c>
      <c r="N1812" s="24">
        <v>20</v>
      </c>
      <c r="O1812" s="21" t="s">
        <v>66</v>
      </c>
      <c r="P1812" s="24">
        <f>TotalMov[[#This Row],[Confirmed activ. 3 (ILE03)]]</f>
        <v>20</v>
      </c>
      <c r="Q1812" s="24">
        <v>20</v>
      </c>
      <c r="R1812" s="21" t="s">
        <v>66</v>
      </c>
      <c r="S1812" s="21" t="s">
        <v>72</v>
      </c>
    </row>
    <row r="1813" spans="1:19" x14ac:dyDescent="0.35">
      <c r="A1813" s="21">
        <v>1538314</v>
      </c>
      <c r="B1813" s="53">
        <v>411590</v>
      </c>
      <c r="C1813" s="21">
        <f>VLOOKUP(TotalMov[[#This Row],[Order]],'Total Mov by SS'!B:C,2,0)</f>
        <v>143</v>
      </c>
      <c r="D1813" s="21" t="s">
        <v>59</v>
      </c>
      <c r="E1813" s="21" t="s">
        <v>99</v>
      </c>
      <c r="F1813" s="21" t="s">
        <v>61</v>
      </c>
      <c r="G1813" s="21" t="s">
        <v>62</v>
      </c>
      <c r="H1813" s="21" t="s">
        <v>63</v>
      </c>
      <c r="I1813" s="21" t="s">
        <v>96</v>
      </c>
      <c r="J1813" s="22">
        <v>43676</v>
      </c>
      <c r="K1813" s="23">
        <v>0.50225694444444002</v>
      </c>
      <c r="L1813" s="22">
        <v>43676</v>
      </c>
      <c r="M1813" s="23">
        <v>0.51357638888889001</v>
      </c>
      <c r="N1813" s="25">
        <v>2.0499999999999998</v>
      </c>
      <c r="O1813" s="21" t="s">
        <v>66</v>
      </c>
      <c r="P1813" s="24">
        <f>TotalMov[[#This Row],[Confirmed activ. 3 (ILE03)]]</f>
        <v>2.0499999999999998</v>
      </c>
      <c r="Q1813" s="24">
        <v>100</v>
      </c>
      <c r="R1813" s="21" t="s">
        <v>66</v>
      </c>
      <c r="S1813" s="21" t="s">
        <v>67</v>
      </c>
    </row>
    <row r="1814" spans="1:19" x14ac:dyDescent="0.35">
      <c r="A1814" s="21">
        <v>1538314</v>
      </c>
      <c r="B1814" s="53">
        <v>411590</v>
      </c>
      <c r="C1814" s="21">
        <f>VLOOKUP(TotalMov[[#This Row],[Order]],'Total Mov by SS'!B:C,2,0)</f>
        <v>143</v>
      </c>
      <c r="D1814" s="21" t="s">
        <v>59</v>
      </c>
      <c r="E1814" s="21" t="s">
        <v>101</v>
      </c>
      <c r="F1814" s="21" t="s">
        <v>69</v>
      </c>
      <c r="G1814" s="21" t="s">
        <v>62</v>
      </c>
      <c r="H1814" s="21" t="s">
        <v>70</v>
      </c>
      <c r="I1814" s="21" t="s">
        <v>98</v>
      </c>
      <c r="J1814" s="22">
        <v>43676</v>
      </c>
      <c r="K1814" s="23">
        <v>0.53594907407407</v>
      </c>
      <c r="L1814" s="22">
        <v>43676</v>
      </c>
      <c r="M1814" s="23">
        <v>0.53594907407407</v>
      </c>
      <c r="N1814" s="24">
        <v>20</v>
      </c>
      <c r="O1814" s="21" t="s">
        <v>66</v>
      </c>
      <c r="P1814" s="24">
        <f>TotalMov[[#This Row],[Confirmed activ. 3 (ILE03)]]</f>
        <v>20</v>
      </c>
      <c r="Q1814" s="24">
        <v>20</v>
      </c>
      <c r="R1814" s="21" t="s">
        <v>66</v>
      </c>
      <c r="S1814" s="21" t="s">
        <v>72</v>
      </c>
    </row>
    <row r="1815" spans="1:19" x14ac:dyDescent="0.35">
      <c r="A1815" s="21">
        <v>1538314</v>
      </c>
      <c r="B1815" s="53">
        <v>411590</v>
      </c>
      <c r="C1815" s="21">
        <f>VLOOKUP(TotalMov[[#This Row],[Order]],'Total Mov by SS'!B:C,2,0)</f>
        <v>143</v>
      </c>
      <c r="D1815" s="21" t="s">
        <v>59</v>
      </c>
      <c r="E1815" s="21" t="s">
        <v>104</v>
      </c>
      <c r="F1815" s="21" t="s">
        <v>69</v>
      </c>
      <c r="G1815" s="21" t="s">
        <v>62</v>
      </c>
      <c r="H1815" s="21" t="s">
        <v>70</v>
      </c>
      <c r="I1815" s="21" t="s">
        <v>100</v>
      </c>
      <c r="J1815" s="22">
        <v>43676</v>
      </c>
      <c r="K1815" s="23">
        <v>0.53687499999999999</v>
      </c>
      <c r="L1815" s="22">
        <v>43676</v>
      </c>
      <c r="M1815" s="23">
        <v>0.53687499999999999</v>
      </c>
      <c r="N1815" s="24">
        <v>30</v>
      </c>
      <c r="O1815" s="21" t="s">
        <v>66</v>
      </c>
      <c r="P1815" s="24">
        <f>TotalMov[[#This Row],[Confirmed activ. 3 (ILE03)]]</f>
        <v>30</v>
      </c>
      <c r="Q1815" s="24">
        <v>30</v>
      </c>
      <c r="R1815" s="21" t="s">
        <v>66</v>
      </c>
      <c r="S1815" s="21" t="s">
        <v>72</v>
      </c>
    </row>
    <row r="1816" spans="1:19" x14ac:dyDescent="0.35">
      <c r="A1816" s="21">
        <v>1538314</v>
      </c>
      <c r="B1816" s="53">
        <v>411590</v>
      </c>
      <c r="C1816" s="21">
        <f>VLOOKUP(TotalMov[[#This Row],[Order]],'Total Mov by SS'!B:C,2,0)</f>
        <v>143</v>
      </c>
      <c r="D1816" s="21" t="s">
        <v>59</v>
      </c>
      <c r="E1816" s="21" t="s">
        <v>113</v>
      </c>
      <c r="F1816" s="21" t="s">
        <v>102</v>
      </c>
      <c r="G1816" s="21" t="s">
        <v>62</v>
      </c>
      <c r="H1816" s="21" t="s">
        <v>100</v>
      </c>
      <c r="I1816" s="21" t="s">
        <v>103</v>
      </c>
      <c r="J1816" s="22">
        <v>43676</v>
      </c>
      <c r="K1816" s="23">
        <v>0.57707175925926002</v>
      </c>
      <c r="L1816" s="22">
        <v>43676</v>
      </c>
      <c r="M1816" s="23">
        <v>0.57707175925926002</v>
      </c>
      <c r="N1816" s="24">
        <v>30</v>
      </c>
      <c r="O1816" s="21" t="s">
        <v>66</v>
      </c>
      <c r="P1816" s="24">
        <f>TotalMov[[#This Row],[Confirmed activ. 3 (ILE03)]]</f>
        <v>30</v>
      </c>
      <c r="Q1816" s="24">
        <v>30</v>
      </c>
      <c r="R1816" s="21" t="s">
        <v>66</v>
      </c>
      <c r="S1816" s="21" t="s">
        <v>72</v>
      </c>
    </row>
    <row r="1817" spans="1:19" x14ac:dyDescent="0.35">
      <c r="A1817" s="21">
        <v>1538314</v>
      </c>
      <c r="B1817" s="53">
        <v>411590</v>
      </c>
      <c r="C1817" s="21">
        <f>VLOOKUP(TotalMov[[#This Row],[Order]],'Total Mov by SS'!B:C,2,0)</f>
        <v>143</v>
      </c>
      <c r="D1817" s="21" t="s">
        <v>59</v>
      </c>
      <c r="E1817" s="21" t="s">
        <v>114</v>
      </c>
      <c r="F1817" s="21" t="s">
        <v>102</v>
      </c>
      <c r="G1817" s="21" t="s">
        <v>105</v>
      </c>
      <c r="H1817" s="21" t="s">
        <v>100</v>
      </c>
      <c r="I1817" s="21" t="s">
        <v>106</v>
      </c>
      <c r="J1817" s="22">
        <v>43678</v>
      </c>
      <c r="K1817" s="23">
        <v>0.41201388888889001</v>
      </c>
      <c r="L1817" s="22">
        <v>43678</v>
      </c>
      <c r="M1817" s="23">
        <v>0.41201388888889001</v>
      </c>
      <c r="N1817" s="24">
        <v>45</v>
      </c>
      <c r="O1817" s="21" t="s">
        <v>66</v>
      </c>
      <c r="P1817" s="24">
        <f>TotalMov[[#This Row],[Confirmed activ. 3 (ILE03)]]</f>
        <v>45</v>
      </c>
      <c r="Q1817" s="24">
        <v>45</v>
      </c>
      <c r="R1817" s="21" t="s">
        <v>66</v>
      </c>
      <c r="S1817" s="21" t="s">
        <v>72</v>
      </c>
    </row>
    <row r="1818" spans="1:19" x14ac:dyDescent="0.35">
      <c r="A1818" s="21">
        <v>1538314</v>
      </c>
      <c r="B1818" s="53">
        <v>411590</v>
      </c>
      <c r="C1818" s="21">
        <f>VLOOKUP(TotalMov[[#This Row],[Order]],'Total Mov by SS'!B:C,2,0)</f>
        <v>143</v>
      </c>
      <c r="D1818" s="21" t="s">
        <v>107</v>
      </c>
      <c r="E1818" s="21" t="s">
        <v>60</v>
      </c>
      <c r="F1818" s="21" t="s">
        <v>61</v>
      </c>
      <c r="G1818" s="21" t="s">
        <v>90</v>
      </c>
      <c r="H1818" s="21" t="s">
        <v>63</v>
      </c>
      <c r="I1818" s="21" t="s">
        <v>108</v>
      </c>
      <c r="J1818" s="22"/>
      <c r="K1818" s="23">
        <v>0</v>
      </c>
      <c r="L1818" s="22"/>
      <c r="M1818" s="23">
        <v>0</v>
      </c>
      <c r="N1818" s="25">
        <v>0</v>
      </c>
      <c r="O1818" s="21" t="s">
        <v>93</v>
      </c>
      <c r="P1818" s="24"/>
      <c r="Q1818" s="24">
        <v>1</v>
      </c>
      <c r="R1818" s="21" t="s">
        <v>66</v>
      </c>
      <c r="S1818" s="21" t="s">
        <v>94</v>
      </c>
    </row>
    <row r="1819" spans="1:19" x14ac:dyDescent="0.35">
      <c r="A1819" s="21">
        <v>1538314</v>
      </c>
      <c r="B1819" s="53">
        <v>411590</v>
      </c>
      <c r="C1819" s="21">
        <f>VLOOKUP(TotalMov[[#This Row],[Order]],'Total Mov by SS'!B:C,2,0)</f>
        <v>143</v>
      </c>
      <c r="D1819" s="21" t="s">
        <v>109</v>
      </c>
      <c r="E1819" s="21" t="s">
        <v>95</v>
      </c>
      <c r="F1819" s="21" t="s">
        <v>83</v>
      </c>
      <c r="G1819" s="21" t="s">
        <v>90</v>
      </c>
      <c r="H1819" s="21" t="s">
        <v>84</v>
      </c>
      <c r="I1819" s="21" t="s">
        <v>110</v>
      </c>
      <c r="J1819" s="22"/>
      <c r="K1819" s="23">
        <v>0</v>
      </c>
      <c r="L1819" s="22"/>
      <c r="M1819" s="23">
        <v>0</v>
      </c>
      <c r="N1819" s="25">
        <v>0</v>
      </c>
      <c r="O1819" s="21" t="s">
        <v>93</v>
      </c>
      <c r="P1819" s="24"/>
      <c r="Q1819" s="24">
        <v>5</v>
      </c>
      <c r="R1819" s="21" t="s">
        <v>66</v>
      </c>
      <c r="S1819" s="21" t="s">
        <v>94</v>
      </c>
    </row>
    <row r="1820" spans="1:19" x14ac:dyDescent="0.35">
      <c r="A1820" s="21">
        <v>1538315</v>
      </c>
      <c r="B1820" s="53">
        <v>411590</v>
      </c>
      <c r="C1820" s="21">
        <f>VLOOKUP(TotalMov[[#This Row],[Order]],'Total Mov by SS'!B:C,2,0)</f>
        <v>143</v>
      </c>
      <c r="D1820" s="21" t="s">
        <v>59</v>
      </c>
      <c r="E1820" s="21" t="s">
        <v>60</v>
      </c>
      <c r="F1820" s="21" t="s">
        <v>83</v>
      </c>
      <c r="G1820" s="21" t="s">
        <v>62</v>
      </c>
      <c r="H1820" s="21" t="s">
        <v>84</v>
      </c>
      <c r="I1820" s="21" t="s">
        <v>111</v>
      </c>
      <c r="J1820" s="22">
        <v>43657</v>
      </c>
      <c r="K1820" s="23">
        <v>0.87015046296295995</v>
      </c>
      <c r="L1820" s="22">
        <v>43660</v>
      </c>
      <c r="M1820" s="23">
        <v>0.34447916666667</v>
      </c>
      <c r="N1820" s="25">
        <v>51.415999999999997</v>
      </c>
      <c r="O1820" s="21" t="s">
        <v>66</v>
      </c>
      <c r="P1820" s="24">
        <f>TotalMov[[#This Row],[Confirmed activ. 3 (ILE03)]]</f>
        <v>51.415999999999997</v>
      </c>
      <c r="Q1820" s="24">
        <v>40</v>
      </c>
      <c r="R1820" s="21" t="s">
        <v>66</v>
      </c>
      <c r="S1820" s="21" t="s">
        <v>67</v>
      </c>
    </row>
    <row r="1821" spans="1:19" x14ac:dyDescent="0.35">
      <c r="A1821" s="21">
        <v>1538315</v>
      </c>
      <c r="B1821" s="53">
        <v>411590</v>
      </c>
      <c r="C1821" s="21">
        <f>VLOOKUP(TotalMov[[#This Row],[Order]],'Total Mov by SS'!B:C,2,0)</f>
        <v>143</v>
      </c>
      <c r="D1821" s="21" t="s">
        <v>59</v>
      </c>
      <c r="E1821" s="21" t="s">
        <v>68</v>
      </c>
      <c r="F1821" s="21" t="s">
        <v>61</v>
      </c>
      <c r="G1821" s="21" t="s">
        <v>62</v>
      </c>
      <c r="H1821" s="21" t="s">
        <v>63</v>
      </c>
      <c r="I1821" s="21" t="s">
        <v>64</v>
      </c>
      <c r="J1821" s="22">
        <v>43660</v>
      </c>
      <c r="K1821" s="23">
        <v>0.38657407407407002</v>
      </c>
      <c r="L1821" s="22">
        <v>43660</v>
      </c>
      <c r="M1821" s="23">
        <v>0.39103009259258997</v>
      </c>
      <c r="N1821" s="25">
        <v>2.133</v>
      </c>
      <c r="O1821" s="21" t="s">
        <v>66</v>
      </c>
      <c r="P1821" s="24">
        <f>TotalMov[[#This Row],[Confirmed activ. 3 (ILE03)]]</f>
        <v>2.133</v>
      </c>
      <c r="Q1821" s="24">
        <v>15</v>
      </c>
      <c r="R1821" s="21" t="s">
        <v>66</v>
      </c>
      <c r="S1821" s="21" t="s">
        <v>67</v>
      </c>
    </row>
    <row r="1822" spans="1:19" x14ac:dyDescent="0.35">
      <c r="A1822" s="21">
        <v>1538315</v>
      </c>
      <c r="B1822" s="53">
        <v>411590</v>
      </c>
      <c r="C1822" s="21">
        <f>VLOOKUP(TotalMov[[#This Row],[Order]],'Total Mov by SS'!B:C,2,0)</f>
        <v>143</v>
      </c>
      <c r="D1822" s="21" t="s">
        <v>59</v>
      </c>
      <c r="E1822" s="21" t="s">
        <v>73</v>
      </c>
      <c r="F1822" s="21" t="s">
        <v>69</v>
      </c>
      <c r="G1822" s="21" t="s">
        <v>62</v>
      </c>
      <c r="H1822" s="21" t="s">
        <v>70</v>
      </c>
      <c r="I1822" s="21" t="s">
        <v>71</v>
      </c>
      <c r="J1822" s="22">
        <v>43660</v>
      </c>
      <c r="K1822" s="23">
        <v>0.40083333333332999</v>
      </c>
      <c r="L1822" s="22">
        <v>43660</v>
      </c>
      <c r="M1822" s="23">
        <v>0.40083333333332999</v>
      </c>
      <c r="N1822" s="24">
        <v>20</v>
      </c>
      <c r="O1822" s="21" t="s">
        <v>66</v>
      </c>
      <c r="P1822" s="24">
        <f>TotalMov[[#This Row],[Confirmed activ. 3 (ILE03)]]</f>
        <v>20</v>
      </c>
      <c r="Q1822" s="24">
        <v>20</v>
      </c>
      <c r="R1822" s="21" t="s">
        <v>66</v>
      </c>
      <c r="S1822" s="21" t="s">
        <v>72</v>
      </c>
    </row>
    <row r="1823" spans="1:19" x14ac:dyDescent="0.35">
      <c r="A1823" s="21">
        <v>1538315</v>
      </c>
      <c r="B1823" s="53">
        <v>411590</v>
      </c>
      <c r="C1823" s="21">
        <f>VLOOKUP(TotalMov[[#This Row],[Order]],'Total Mov by SS'!B:C,2,0)</f>
        <v>143</v>
      </c>
      <c r="D1823" s="21" t="s">
        <v>59</v>
      </c>
      <c r="E1823" s="21" t="s">
        <v>75</v>
      </c>
      <c r="F1823" s="21" t="s">
        <v>61</v>
      </c>
      <c r="G1823" s="21" t="s">
        <v>62</v>
      </c>
      <c r="H1823" s="21" t="s">
        <v>63</v>
      </c>
      <c r="I1823" s="21" t="s">
        <v>74</v>
      </c>
      <c r="J1823" s="22">
        <v>43661</v>
      </c>
      <c r="K1823" s="23">
        <v>0.3237037037037</v>
      </c>
      <c r="L1823" s="22">
        <v>43661</v>
      </c>
      <c r="M1823" s="23">
        <v>0.61922453703703995</v>
      </c>
      <c r="N1823" s="25">
        <v>7.093</v>
      </c>
      <c r="O1823" s="21" t="s">
        <v>77</v>
      </c>
      <c r="P1823" s="24">
        <f>TotalMov[[#This Row],[Confirmed activ. 3 (ILE03)]]*60</f>
        <v>425.58</v>
      </c>
      <c r="Q1823" s="24">
        <v>350</v>
      </c>
      <c r="R1823" s="21" t="s">
        <v>66</v>
      </c>
      <c r="S1823" s="21" t="s">
        <v>67</v>
      </c>
    </row>
    <row r="1824" spans="1:19" x14ac:dyDescent="0.35">
      <c r="A1824" s="21">
        <v>1538315</v>
      </c>
      <c r="B1824" s="53">
        <v>411590</v>
      </c>
      <c r="C1824" s="21">
        <f>VLOOKUP(TotalMov[[#This Row],[Order]],'Total Mov by SS'!B:C,2,0)</f>
        <v>143</v>
      </c>
      <c r="D1824" s="21" t="s">
        <v>59</v>
      </c>
      <c r="E1824" s="21" t="s">
        <v>78</v>
      </c>
      <c r="F1824" s="21" t="s">
        <v>61</v>
      </c>
      <c r="G1824" s="21" t="s">
        <v>62</v>
      </c>
      <c r="H1824" s="21" t="s">
        <v>63</v>
      </c>
      <c r="I1824" s="21" t="s">
        <v>76</v>
      </c>
      <c r="J1824" s="22">
        <v>43664</v>
      </c>
      <c r="K1824" s="23">
        <v>0.38616898148147999</v>
      </c>
      <c r="L1824" s="22">
        <v>43664</v>
      </c>
      <c r="M1824" s="23">
        <v>0.64184027777777997</v>
      </c>
      <c r="N1824" s="25">
        <v>6.1360000000000001</v>
      </c>
      <c r="O1824" s="21" t="s">
        <v>77</v>
      </c>
      <c r="P1824" s="24">
        <f>TotalMov[[#This Row],[Confirmed activ. 3 (ILE03)]]*60</f>
        <v>368.16</v>
      </c>
      <c r="Q1824" s="24">
        <v>1020</v>
      </c>
      <c r="R1824" s="21" t="s">
        <v>66</v>
      </c>
      <c r="S1824" s="21" t="s">
        <v>67</v>
      </c>
    </row>
    <row r="1825" spans="1:19" x14ac:dyDescent="0.35">
      <c r="A1825" s="21">
        <v>1538315</v>
      </c>
      <c r="B1825" s="53">
        <v>411590</v>
      </c>
      <c r="C1825" s="21">
        <f>VLOOKUP(TotalMov[[#This Row],[Order]],'Total Mov by SS'!B:C,2,0)</f>
        <v>143</v>
      </c>
      <c r="D1825" s="21" t="s">
        <v>59</v>
      </c>
      <c r="E1825" s="21" t="s">
        <v>80</v>
      </c>
      <c r="F1825" s="21" t="s">
        <v>61</v>
      </c>
      <c r="G1825" s="21" t="s">
        <v>62</v>
      </c>
      <c r="H1825" s="21" t="s">
        <v>63</v>
      </c>
      <c r="I1825" s="21" t="s">
        <v>112</v>
      </c>
      <c r="J1825" s="22">
        <v>43667</v>
      </c>
      <c r="K1825" s="23">
        <v>0.32291666666667002</v>
      </c>
      <c r="L1825" s="22">
        <v>43667</v>
      </c>
      <c r="M1825" s="23">
        <v>0.35708333333332998</v>
      </c>
      <c r="N1825" s="25">
        <v>49.2</v>
      </c>
      <c r="O1825" s="21" t="s">
        <v>66</v>
      </c>
      <c r="P1825" s="24">
        <f>TotalMov[[#This Row],[Confirmed activ. 3 (ILE03)]]</f>
        <v>49.2</v>
      </c>
      <c r="Q1825" s="24">
        <v>50</v>
      </c>
      <c r="R1825" s="21" t="s">
        <v>66</v>
      </c>
      <c r="S1825" s="21" t="s">
        <v>67</v>
      </c>
    </row>
    <row r="1826" spans="1:19" x14ac:dyDescent="0.35">
      <c r="A1826" s="21">
        <v>1538315</v>
      </c>
      <c r="B1826" s="53">
        <v>411590</v>
      </c>
      <c r="C1826" s="21">
        <f>VLOOKUP(TotalMov[[#This Row],[Order]],'Total Mov by SS'!B:C,2,0)</f>
        <v>143</v>
      </c>
      <c r="D1826" s="21" t="s">
        <v>59</v>
      </c>
      <c r="E1826" s="21" t="s">
        <v>82</v>
      </c>
      <c r="F1826" s="21" t="s">
        <v>89</v>
      </c>
      <c r="G1826" s="21" t="s">
        <v>90</v>
      </c>
      <c r="H1826" s="21" t="s">
        <v>91</v>
      </c>
      <c r="I1826" s="21" t="s">
        <v>92</v>
      </c>
      <c r="J1826" s="22"/>
      <c r="K1826" s="23">
        <v>0</v>
      </c>
      <c r="L1826" s="22"/>
      <c r="M1826" s="23">
        <v>0</v>
      </c>
      <c r="N1826" s="25">
        <v>0</v>
      </c>
      <c r="O1826" s="21" t="s">
        <v>93</v>
      </c>
      <c r="P1826" s="24"/>
      <c r="Q1826" s="24">
        <v>0</v>
      </c>
      <c r="R1826" s="21" t="s">
        <v>66</v>
      </c>
      <c r="S1826" s="21" t="s">
        <v>94</v>
      </c>
    </row>
    <row r="1827" spans="1:19" x14ac:dyDescent="0.35">
      <c r="A1827" s="21">
        <v>1538315</v>
      </c>
      <c r="B1827" s="53">
        <v>411590</v>
      </c>
      <c r="C1827" s="21">
        <f>VLOOKUP(TotalMov[[#This Row],[Order]],'Total Mov by SS'!B:C,2,0)</f>
        <v>143</v>
      </c>
      <c r="D1827" s="21" t="s">
        <v>59</v>
      </c>
      <c r="E1827" s="21" t="s">
        <v>85</v>
      </c>
      <c r="F1827" s="21" t="s">
        <v>69</v>
      </c>
      <c r="G1827" s="21" t="s">
        <v>62</v>
      </c>
      <c r="H1827" s="21" t="s">
        <v>70</v>
      </c>
      <c r="I1827" s="21" t="s">
        <v>79</v>
      </c>
      <c r="J1827" s="22">
        <v>43667</v>
      </c>
      <c r="K1827" s="23">
        <v>0.43479166666667002</v>
      </c>
      <c r="L1827" s="22">
        <v>43667</v>
      </c>
      <c r="M1827" s="23">
        <v>0.43479166666667002</v>
      </c>
      <c r="N1827" s="24">
        <v>20</v>
      </c>
      <c r="O1827" s="21" t="s">
        <v>66</v>
      </c>
      <c r="P1827" s="24">
        <f>TotalMov[[#This Row],[Confirmed activ. 3 (ILE03)]]</f>
        <v>20</v>
      </c>
      <c r="Q1827" s="24">
        <v>20</v>
      </c>
      <c r="R1827" s="21" t="s">
        <v>66</v>
      </c>
      <c r="S1827" s="21" t="s">
        <v>72</v>
      </c>
    </row>
    <row r="1828" spans="1:19" x14ac:dyDescent="0.35">
      <c r="A1828" s="21">
        <v>1538315</v>
      </c>
      <c r="B1828" s="53">
        <v>411590</v>
      </c>
      <c r="C1828" s="21">
        <f>VLOOKUP(TotalMov[[#This Row],[Order]],'Total Mov by SS'!B:C,2,0)</f>
        <v>143</v>
      </c>
      <c r="D1828" s="21" t="s">
        <v>59</v>
      </c>
      <c r="E1828" s="21" t="s">
        <v>88</v>
      </c>
      <c r="F1828" s="21" t="s">
        <v>69</v>
      </c>
      <c r="G1828" s="21" t="s">
        <v>62</v>
      </c>
      <c r="H1828" s="21" t="s">
        <v>70</v>
      </c>
      <c r="I1828" s="21" t="s">
        <v>81</v>
      </c>
      <c r="J1828" s="22">
        <v>43667</v>
      </c>
      <c r="K1828" s="23">
        <v>0.43486111111110998</v>
      </c>
      <c r="L1828" s="22">
        <v>43667</v>
      </c>
      <c r="M1828" s="23">
        <v>0.43486111111110998</v>
      </c>
      <c r="N1828" s="24">
        <v>20</v>
      </c>
      <c r="O1828" s="21" t="s">
        <v>66</v>
      </c>
      <c r="P1828" s="24">
        <f>TotalMov[[#This Row],[Confirmed activ. 3 (ILE03)]]</f>
        <v>20</v>
      </c>
      <c r="Q1828" s="24">
        <v>20</v>
      </c>
      <c r="R1828" s="21" t="s">
        <v>66</v>
      </c>
      <c r="S1828" s="21" t="s">
        <v>72</v>
      </c>
    </row>
    <row r="1829" spans="1:19" x14ac:dyDescent="0.35">
      <c r="A1829" s="21">
        <v>1538315</v>
      </c>
      <c r="B1829" s="53">
        <v>411590</v>
      </c>
      <c r="C1829" s="21">
        <f>VLOOKUP(TotalMov[[#This Row],[Order]],'Total Mov by SS'!B:C,2,0)</f>
        <v>143</v>
      </c>
      <c r="D1829" s="21" t="s">
        <v>59</v>
      </c>
      <c r="E1829" s="21" t="s">
        <v>95</v>
      </c>
      <c r="F1829" s="21" t="s">
        <v>83</v>
      </c>
      <c r="G1829" s="21" t="s">
        <v>62</v>
      </c>
      <c r="H1829" s="21" t="s">
        <v>84</v>
      </c>
      <c r="I1829" s="21" t="s">
        <v>84</v>
      </c>
      <c r="J1829" s="22">
        <v>43667</v>
      </c>
      <c r="K1829" s="23">
        <v>0.53726851851851998</v>
      </c>
      <c r="L1829" s="22">
        <v>43668</v>
      </c>
      <c r="M1829" s="23">
        <v>0.10910879629630001</v>
      </c>
      <c r="N1829" s="25">
        <v>9.4239999999999995</v>
      </c>
      <c r="O1829" s="21" t="s">
        <v>77</v>
      </c>
      <c r="P1829" s="24">
        <f>TotalMov[[#This Row],[Confirmed activ. 3 (ILE03)]]*60</f>
        <v>565.43999999999994</v>
      </c>
      <c r="Q1829" s="24">
        <v>450</v>
      </c>
      <c r="R1829" s="21" t="s">
        <v>66</v>
      </c>
      <c r="S1829" s="21" t="s">
        <v>67</v>
      </c>
    </row>
    <row r="1830" spans="1:19" x14ac:dyDescent="0.35">
      <c r="A1830" s="21">
        <v>1538315</v>
      </c>
      <c r="B1830" s="53">
        <v>411590</v>
      </c>
      <c r="C1830" s="21">
        <f>VLOOKUP(TotalMov[[#This Row],[Order]],'Total Mov by SS'!B:C,2,0)</f>
        <v>143</v>
      </c>
      <c r="D1830" s="21" t="s">
        <v>59</v>
      </c>
      <c r="E1830" s="21" t="s">
        <v>97</v>
      </c>
      <c r="F1830" s="21" t="s">
        <v>86</v>
      </c>
      <c r="G1830" s="21" t="s">
        <v>62</v>
      </c>
      <c r="H1830" s="21" t="s">
        <v>87</v>
      </c>
      <c r="I1830" s="21" t="s">
        <v>87</v>
      </c>
      <c r="J1830" s="22">
        <v>43668</v>
      </c>
      <c r="K1830" s="23">
        <v>0.42201388888889002</v>
      </c>
      <c r="L1830" s="22">
        <v>43668</v>
      </c>
      <c r="M1830" s="23">
        <v>0.42201388888889002</v>
      </c>
      <c r="N1830" s="24">
        <v>20</v>
      </c>
      <c r="O1830" s="21" t="s">
        <v>66</v>
      </c>
      <c r="P1830" s="24">
        <f>TotalMov[[#This Row],[Confirmed activ. 3 (ILE03)]]</f>
        <v>20</v>
      </c>
      <c r="Q1830" s="24">
        <v>20</v>
      </c>
      <c r="R1830" s="21" t="s">
        <v>66</v>
      </c>
      <c r="S1830" s="21" t="s">
        <v>72</v>
      </c>
    </row>
    <row r="1831" spans="1:19" x14ac:dyDescent="0.35">
      <c r="A1831" s="21">
        <v>1538315</v>
      </c>
      <c r="B1831" s="53">
        <v>411590</v>
      </c>
      <c r="C1831" s="21">
        <f>VLOOKUP(TotalMov[[#This Row],[Order]],'Total Mov by SS'!B:C,2,0)</f>
        <v>143</v>
      </c>
      <c r="D1831" s="21" t="s">
        <v>59</v>
      </c>
      <c r="E1831" s="21" t="s">
        <v>99</v>
      </c>
      <c r="F1831" s="21" t="s">
        <v>61</v>
      </c>
      <c r="G1831" s="21" t="s">
        <v>62</v>
      </c>
      <c r="H1831" s="21" t="s">
        <v>63</v>
      </c>
      <c r="I1831" s="21" t="s">
        <v>96</v>
      </c>
      <c r="J1831" s="22">
        <v>43676</v>
      </c>
      <c r="K1831" s="23">
        <v>0.50238425925926</v>
      </c>
      <c r="L1831" s="22">
        <v>43676</v>
      </c>
      <c r="M1831" s="23">
        <v>0.51351851851852004</v>
      </c>
      <c r="N1831" s="24">
        <v>2</v>
      </c>
      <c r="O1831" s="21" t="s">
        <v>66</v>
      </c>
      <c r="P1831" s="24">
        <f>TotalMov[[#This Row],[Confirmed activ. 3 (ILE03)]]</f>
        <v>2</v>
      </c>
      <c r="Q1831" s="24">
        <v>100</v>
      </c>
      <c r="R1831" s="21" t="s">
        <v>66</v>
      </c>
      <c r="S1831" s="21" t="s">
        <v>67</v>
      </c>
    </row>
    <row r="1832" spans="1:19" x14ac:dyDescent="0.35">
      <c r="A1832" s="21">
        <v>1538315</v>
      </c>
      <c r="B1832" s="53">
        <v>411590</v>
      </c>
      <c r="C1832" s="21">
        <f>VLOOKUP(TotalMov[[#This Row],[Order]],'Total Mov by SS'!B:C,2,0)</f>
        <v>143</v>
      </c>
      <c r="D1832" s="21" t="s">
        <v>59</v>
      </c>
      <c r="E1832" s="21" t="s">
        <v>101</v>
      </c>
      <c r="F1832" s="21" t="s">
        <v>69</v>
      </c>
      <c r="G1832" s="21" t="s">
        <v>62</v>
      </c>
      <c r="H1832" s="21" t="s">
        <v>70</v>
      </c>
      <c r="I1832" s="21" t="s">
        <v>98</v>
      </c>
      <c r="J1832" s="22">
        <v>43676</v>
      </c>
      <c r="K1832" s="23">
        <v>0.53700231481480998</v>
      </c>
      <c r="L1832" s="22">
        <v>43676</v>
      </c>
      <c r="M1832" s="23">
        <v>0.53700231481480998</v>
      </c>
      <c r="N1832" s="24">
        <v>20</v>
      </c>
      <c r="O1832" s="21" t="s">
        <v>66</v>
      </c>
      <c r="P1832" s="24">
        <f>TotalMov[[#This Row],[Confirmed activ. 3 (ILE03)]]</f>
        <v>20</v>
      </c>
      <c r="Q1832" s="24">
        <v>20</v>
      </c>
      <c r="R1832" s="21" t="s">
        <v>66</v>
      </c>
      <c r="S1832" s="21" t="s">
        <v>72</v>
      </c>
    </row>
    <row r="1833" spans="1:19" x14ac:dyDescent="0.35">
      <c r="A1833" s="21">
        <v>1538315</v>
      </c>
      <c r="B1833" s="53">
        <v>411590</v>
      </c>
      <c r="C1833" s="21">
        <f>VLOOKUP(TotalMov[[#This Row],[Order]],'Total Mov by SS'!B:C,2,0)</f>
        <v>143</v>
      </c>
      <c r="D1833" s="21" t="s">
        <v>59</v>
      </c>
      <c r="E1833" s="21" t="s">
        <v>104</v>
      </c>
      <c r="F1833" s="21" t="s">
        <v>69</v>
      </c>
      <c r="G1833" s="21" t="s">
        <v>62</v>
      </c>
      <c r="H1833" s="21" t="s">
        <v>70</v>
      </c>
      <c r="I1833" s="21" t="s">
        <v>100</v>
      </c>
      <c r="J1833" s="22">
        <v>43676</v>
      </c>
      <c r="K1833" s="23">
        <v>0.53708333333333003</v>
      </c>
      <c r="L1833" s="22">
        <v>43676</v>
      </c>
      <c r="M1833" s="23">
        <v>0.53708333333333003</v>
      </c>
      <c r="N1833" s="24">
        <v>30</v>
      </c>
      <c r="O1833" s="21" t="s">
        <v>66</v>
      </c>
      <c r="P1833" s="24">
        <f>TotalMov[[#This Row],[Confirmed activ. 3 (ILE03)]]</f>
        <v>30</v>
      </c>
      <c r="Q1833" s="24">
        <v>30</v>
      </c>
      <c r="R1833" s="21" t="s">
        <v>66</v>
      </c>
      <c r="S1833" s="21" t="s">
        <v>72</v>
      </c>
    </row>
    <row r="1834" spans="1:19" x14ac:dyDescent="0.35">
      <c r="A1834" s="21">
        <v>1538315</v>
      </c>
      <c r="B1834" s="53">
        <v>411590</v>
      </c>
      <c r="C1834" s="21">
        <f>VLOOKUP(TotalMov[[#This Row],[Order]],'Total Mov by SS'!B:C,2,0)</f>
        <v>143</v>
      </c>
      <c r="D1834" s="21" t="s">
        <v>59</v>
      </c>
      <c r="E1834" s="21" t="s">
        <v>113</v>
      </c>
      <c r="F1834" s="21" t="s">
        <v>102</v>
      </c>
      <c r="G1834" s="21" t="s">
        <v>62</v>
      </c>
      <c r="H1834" s="21" t="s">
        <v>100</v>
      </c>
      <c r="I1834" s="21" t="s">
        <v>103</v>
      </c>
      <c r="J1834" s="22">
        <v>43676</v>
      </c>
      <c r="K1834" s="23">
        <v>0.57694444444444004</v>
      </c>
      <c r="L1834" s="22">
        <v>43676</v>
      </c>
      <c r="M1834" s="23">
        <v>0.57694444444444004</v>
      </c>
      <c r="N1834" s="24">
        <v>30</v>
      </c>
      <c r="O1834" s="21" t="s">
        <v>66</v>
      </c>
      <c r="P1834" s="24">
        <f>TotalMov[[#This Row],[Confirmed activ. 3 (ILE03)]]</f>
        <v>30</v>
      </c>
      <c r="Q1834" s="24">
        <v>30</v>
      </c>
      <c r="R1834" s="21" t="s">
        <v>66</v>
      </c>
      <c r="S1834" s="21" t="s">
        <v>72</v>
      </c>
    </row>
    <row r="1835" spans="1:19" x14ac:dyDescent="0.35">
      <c r="A1835" s="21">
        <v>1538315</v>
      </c>
      <c r="B1835" s="53">
        <v>411590</v>
      </c>
      <c r="C1835" s="21">
        <f>VLOOKUP(TotalMov[[#This Row],[Order]],'Total Mov by SS'!B:C,2,0)</f>
        <v>143</v>
      </c>
      <c r="D1835" s="21" t="s">
        <v>59</v>
      </c>
      <c r="E1835" s="21" t="s">
        <v>114</v>
      </c>
      <c r="F1835" s="21" t="s">
        <v>102</v>
      </c>
      <c r="G1835" s="21" t="s">
        <v>105</v>
      </c>
      <c r="H1835" s="21" t="s">
        <v>100</v>
      </c>
      <c r="I1835" s="21" t="s">
        <v>106</v>
      </c>
      <c r="J1835" s="22">
        <v>43677</v>
      </c>
      <c r="K1835" s="23">
        <v>0.72634259259259004</v>
      </c>
      <c r="L1835" s="22">
        <v>43677</v>
      </c>
      <c r="M1835" s="23">
        <v>0.72634259259259004</v>
      </c>
      <c r="N1835" s="24">
        <v>45</v>
      </c>
      <c r="O1835" s="21" t="s">
        <v>66</v>
      </c>
      <c r="P1835" s="24">
        <f>TotalMov[[#This Row],[Confirmed activ. 3 (ILE03)]]</f>
        <v>45</v>
      </c>
      <c r="Q1835" s="24">
        <v>45</v>
      </c>
      <c r="R1835" s="21" t="s">
        <v>66</v>
      </c>
      <c r="S1835" s="21" t="s">
        <v>72</v>
      </c>
    </row>
    <row r="1836" spans="1:19" x14ac:dyDescent="0.35">
      <c r="A1836" s="21">
        <v>1538315</v>
      </c>
      <c r="B1836" s="53">
        <v>411590</v>
      </c>
      <c r="C1836" s="21">
        <f>VLOOKUP(TotalMov[[#This Row],[Order]],'Total Mov by SS'!B:C,2,0)</f>
        <v>143</v>
      </c>
      <c r="D1836" s="21" t="s">
        <v>107</v>
      </c>
      <c r="E1836" s="21" t="s">
        <v>60</v>
      </c>
      <c r="F1836" s="21" t="s">
        <v>61</v>
      </c>
      <c r="G1836" s="21" t="s">
        <v>90</v>
      </c>
      <c r="H1836" s="21" t="s">
        <v>63</v>
      </c>
      <c r="I1836" s="21" t="s">
        <v>108</v>
      </c>
      <c r="J1836" s="22">
        <v>43662</v>
      </c>
      <c r="K1836" s="23">
        <v>0.32068287037037002</v>
      </c>
      <c r="L1836" s="22">
        <v>43664</v>
      </c>
      <c r="M1836" s="23">
        <v>0.66333333333333</v>
      </c>
      <c r="N1836" s="25">
        <v>27.087</v>
      </c>
      <c r="O1836" s="21" t="s">
        <v>77</v>
      </c>
      <c r="P1836" s="24">
        <f>TotalMov[[#This Row],[Confirmed activ. 3 (ILE03)]]*60</f>
        <v>1625.22</v>
      </c>
      <c r="Q1836" s="24">
        <v>1</v>
      </c>
      <c r="R1836" s="21" t="s">
        <v>66</v>
      </c>
      <c r="S1836" s="21" t="s">
        <v>67</v>
      </c>
    </row>
    <row r="1837" spans="1:19" x14ac:dyDescent="0.35">
      <c r="A1837" s="21">
        <v>1538315</v>
      </c>
      <c r="B1837" s="53">
        <v>411590</v>
      </c>
      <c r="C1837" s="21">
        <f>VLOOKUP(TotalMov[[#This Row],[Order]],'Total Mov by SS'!B:C,2,0)</f>
        <v>143</v>
      </c>
      <c r="D1837" s="21" t="s">
        <v>109</v>
      </c>
      <c r="E1837" s="21" t="s">
        <v>95</v>
      </c>
      <c r="F1837" s="21" t="s">
        <v>83</v>
      </c>
      <c r="G1837" s="21" t="s">
        <v>90</v>
      </c>
      <c r="H1837" s="21" t="s">
        <v>84</v>
      </c>
      <c r="I1837" s="21" t="s">
        <v>110</v>
      </c>
      <c r="J1837" s="22"/>
      <c r="K1837" s="23">
        <v>0</v>
      </c>
      <c r="L1837" s="22"/>
      <c r="M1837" s="23">
        <v>0</v>
      </c>
      <c r="N1837" s="25">
        <v>0</v>
      </c>
      <c r="O1837" s="21" t="s">
        <v>93</v>
      </c>
      <c r="P1837" s="24"/>
      <c r="Q1837" s="24">
        <v>5</v>
      </c>
      <c r="R1837" s="21" t="s">
        <v>66</v>
      </c>
      <c r="S1837" s="21" t="s">
        <v>94</v>
      </c>
    </row>
    <row r="1838" spans="1:19" x14ac:dyDescent="0.35">
      <c r="A1838" s="21">
        <v>1538833</v>
      </c>
      <c r="B1838" s="53">
        <v>411590</v>
      </c>
      <c r="C1838" s="21">
        <f>VLOOKUP(TotalMov[[#This Row],[Order]],'Total Mov by SS'!B:C,2,0)</f>
        <v>138</v>
      </c>
      <c r="D1838" s="21" t="s">
        <v>59</v>
      </c>
      <c r="E1838" s="21" t="s">
        <v>60</v>
      </c>
      <c r="F1838" s="21" t="s">
        <v>83</v>
      </c>
      <c r="G1838" s="21" t="s">
        <v>62</v>
      </c>
      <c r="H1838" s="21" t="s">
        <v>84</v>
      </c>
      <c r="I1838" s="21" t="s">
        <v>111</v>
      </c>
      <c r="J1838" s="22">
        <v>43664</v>
      </c>
      <c r="K1838" s="23">
        <v>3.841435185185E-2</v>
      </c>
      <c r="L1838" s="22">
        <v>43664</v>
      </c>
      <c r="M1838" s="23">
        <v>0.15843750000000001</v>
      </c>
      <c r="N1838" s="25">
        <v>57.616999999999997</v>
      </c>
      <c r="O1838" s="21" t="s">
        <v>66</v>
      </c>
      <c r="P1838" s="24">
        <f>TotalMov[[#This Row],[Confirmed activ. 3 (ILE03)]]</f>
        <v>57.616999999999997</v>
      </c>
      <c r="Q1838" s="24">
        <v>40</v>
      </c>
      <c r="R1838" s="21" t="s">
        <v>66</v>
      </c>
      <c r="S1838" s="21" t="s">
        <v>67</v>
      </c>
    </row>
    <row r="1839" spans="1:19" x14ac:dyDescent="0.35">
      <c r="A1839" s="21">
        <v>1538833</v>
      </c>
      <c r="B1839" s="53">
        <v>411590</v>
      </c>
      <c r="C1839" s="21">
        <f>VLOOKUP(TotalMov[[#This Row],[Order]],'Total Mov by SS'!B:C,2,0)</f>
        <v>138</v>
      </c>
      <c r="D1839" s="21" t="s">
        <v>59</v>
      </c>
      <c r="E1839" s="21" t="s">
        <v>68</v>
      </c>
      <c r="F1839" s="21" t="s">
        <v>61</v>
      </c>
      <c r="G1839" s="21" t="s">
        <v>62</v>
      </c>
      <c r="H1839" s="21" t="s">
        <v>63</v>
      </c>
      <c r="I1839" s="21" t="s">
        <v>64</v>
      </c>
      <c r="J1839" s="22">
        <v>43664</v>
      </c>
      <c r="K1839" s="23">
        <v>0.40965277777777998</v>
      </c>
      <c r="L1839" s="22">
        <v>43664</v>
      </c>
      <c r="M1839" s="23">
        <v>0.41135416666667002</v>
      </c>
      <c r="N1839" s="25">
        <v>2.4500000000000002</v>
      </c>
      <c r="O1839" s="21" t="s">
        <v>66</v>
      </c>
      <c r="P1839" s="24">
        <f>TotalMov[[#This Row],[Confirmed activ. 3 (ILE03)]]</f>
        <v>2.4500000000000002</v>
      </c>
      <c r="Q1839" s="24">
        <v>15</v>
      </c>
      <c r="R1839" s="21" t="s">
        <v>66</v>
      </c>
      <c r="S1839" s="21" t="s">
        <v>67</v>
      </c>
    </row>
    <row r="1840" spans="1:19" x14ac:dyDescent="0.35">
      <c r="A1840" s="21">
        <v>1538833</v>
      </c>
      <c r="B1840" s="53">
        <v>411590</v>
      </c>
      <c r="C1840" s="21">
        <f>VLOOKUP(TotalMov[[#This Row],[Order]],'Total Mov by SS'!B:C,2,0)</f>
        <v>138</v>
      </c>
      <c r="D1840" s="21" t="s">
        <v>59</v>
      </c>
      <c r="E1840" s="21" t="s">
        <v>73</v>
      </c>
      <c r="F1840" s="21" t="s">
        <v>69</v>
      </c>
      <c r="G1840" s="21" t="s">
        <v>62</v>
      </c>
      <c r="H1840" s="21" t="s">
        <v>70</v>
      </c>
      <c r="I1840" s="21" t="s">
        <v>71</v>
      </c>
      <c r="J1840" s="22">
        <v>43664</v>
      </c>
      <c r="K1840" s="23">
        <v>0.43111111111111</v>
      </c>
      <c r="L1840" s="22">
        <v>43664</v>
      </c>
      <c r="M1840" s="23">
        <v>0.43111111111111</v>
      </c>
      <c r="N1840" s="24">
        <v>20</v>
      </c>
      <c r="O1840" s="21" t="s">
        <v>66</v>
      </c>
      <c r="P1840" s="24">
        <f>TotalMov[[#This Row],[Confirmed activ. 3 (ILE03)]]</f>
        <v>20</v>
      </c>
      <c r="Q1840" s="24">
        <v>20</v>
      </c>
      <c r="R1840" s="21" t="s">
        <v>66</v>
      </c>
      <c r="S1840" s="21" t="s">
        <v>72</v>
      </c>
    </row>
    <row r="1841" spans="1:19" x14ac:dyDescent="0.35">
      <c r="A1841" s="21">
        <v>1538833</v>
      </c>
      <c r="B1841" s="53">
        <v>411590</v>
      </c>
      <c r="C1841" s="21">
        <f>VLOOKUP(TotalMov[[#This Row],[Order]],'Total Mov by SS'!B:C,2,0)</f>
        <v>138</v>
      </c>
      <c r="D1841" s="21" t="s">
        <v>59</v>
      </c>
      <c r="E1841" s="21" t="s">
        <v>75</v>
      </c>
      <c r="F1841" s="21" t="s">
        <v>61</v>
      </c>
      <c r="G1841" s="21" t="s">
        <v>62</v>
      </c>
      <c r="H1841" s="21" t="s">
        <v>63</v>
      </c>
      <c r="I1841" s="21" t="s">
        <v>74</v>
      </c>
      <c r="J1841" s="22">
        <v>43667</v>
      </c>
      <c r="K1841" s="23">
        <v>0.33184027777778002</v>
      </c>
      <c r="L1841" s="22">
        <v>43667</v>
      </c>
      <c r="M1841" s="23">
        <v>0.73843749999999997</v>
      </c>
      <c r="N1841" s="25">
        <v>9.7579999999999991</v>
      </c>
      <c r="O1841" s="21" t="s">
        <v>77</v>
      </c>
      <c r="P1841" s="24">
        <f>TotalMov[[#This Row],[Confirmed activ. 3 (ILE03)]]*60</f>
        <v>585.4799999999999</v>
      </c>
      <c r="Q1841" s="24">
        <v>290</v>
      </c>
      <c r="R1841" s="21" t="s">
        <v>66</v>
      </c>
      <c r="S1841" s="21" t="s">
        <v>67</v>
      </c>
    </row>
    <row r="1842" spans="1:19" x14ac:dyDescent="0.35">
      <c r="A1842" s="21">
        <v>1538833</v>
      </c>
      <c r="B1842" s="53">
        <v>411590</v>
      </c>
      <c r="C1842" s="21">
        <f>VLOOKUP(TotalMov[[#This Row],[Order]],'Total Mov by SS'!B:C,2,0)</f>
        <v>138</v>
      </c>
      <c r="D1842" s="21" t="s">
        <v>59</v>
      </c>
      <c r="E1842" s="21" t="s">
        <v>78</v>
      </c>
      <c r="F1842" s="21" t="s">
        <v>61</v>
      </c>
      <c r="G1842" s="21" t="s">
        <v>62</v>
      </c>
      <c r="H1842" s="21" t="s">
        <v>63</v>
      </c>
      <c r="I1842" s="21" t="s">
        <v>76</v>
      </c>
      <c r="J1842" s="22">
        <v>43668</v>
      </c>
      <c r="K1842" s="23">
        <v>0.31158564814814999</v>
      </c>
      <c r="L1842" s="22">
        <v>43669</v>
      </c>
      <c r="M1842" s="23">
        <v>0.74553240740741</v>
      </c>
      <c r="N1842" s="25">
        <v>20.398</v>
      </c>
      <c r="O1842" s="21" t="s">
        <v>77</v>
      </c>
      <c r="P1842" s="24">
        <f>TotalMov[[#This Row],[Confirmed activ. 3 (ILE03)]]*60</f>
        <v>1223.8799999999999</v>
      </c>
      <c r="Q1842" s="24">
        <v>1040</v>
      </c>
      <c r="R1842" s="21" t="s">
        <v>66</v>
      </c>
      <c r="S1842" s="21" t="s">
        <v>67</v>
      </c>
    </row>
    <row r="1843" spans="1:19" x14ac:dyDescent="0.35">
      <c r="A1843" s="21">
        <v>1538833</v>
      </c>
      <c r="B1843" s="53">
        <v>411590</v>
      </c>
      <c r="C1843" s="21">
        <f>VLOOKUP(TotalMov[[#This Row],[Order]],'Total Mov by SS'!B:C,2,0)</f>
        <v>138</v>
      </c>
      <c r="D1843" s="21" t="s">
        <v>59</v>
      </c>
      <c r="E1843" s="21" t="s">
        <v>80</v>
      </c>
      <c r="F1843" s="21" t="s">
        <v>61</v>
      </c>
      <c r="G1843" s="21" t="s">
        <v>62</v>
      </c>
      <c r="H1843" s="21" t="s">
        <v>63</v>
      </c>
      <c r="I1843" s="21" t="s">
        <v>112</v>
      </c>
      <c r="J1843" s="22">
        <v>43671</v>
      </c>
      <c r="K1843" s="23">
        <v>0.30956018518519002</v>
      </c>
      <c r="L1843" s="22">
        <v>43671</v>
      </c>
      <c r="M1843" s="23">
        <v>0.61707175925926006</v>
      </c>
      <c r="N1843" s="25">
        <v>7.38</v>
      </c>
      <c r="O1843" s="21" t="s">
        <v>77</v>
      </c>
      <c r="P1843" s="24">
        <f>TotalMov[[#This Row],[Confirmed activ. 3 (ILE03)]]*60</f>
        <v>442.8</v>
      </c>
      <c r="Q1843" s="24">
        <v>50</v>
      </c>
      <c r="R1843" s="21" t="s">
        <v>66</v>
      </c>
      <c r="S1843" s="21" t="s">
        <v>67</v>
      </c>
    </row>
    <row r="1844" spans="1:19" x14ac:dyDescent="0.35">
      <c r="A1844" s="21">
        <v>1538833</v>
      </c>
      <c r="B1844" s="53">
        <v>411590</v>
      </c>
      <c r="C1844" s="21">
        <f>VLOOKUP(TotalMov[[#This Row],[Order]],'Total Mov by SS'!B:C,2,0)</f>
        <v>138</v>
      </c>
      <c r="D1844" s="21" t="s">
        <v>59</v>
      </c>
      <c r="E1844" s="21" t="s">
        <v>82</v>
      </c>
      <c r="F1844" s="21" t="s">
        <v>89</v>
      </c>
      <c r="G1844" s="21" t="s">
        <v>90</v>
      </c>
      <c r="H1844" s="21" t="s">
        <v>91</v>
      </c>
      <c r="I1844" s="21" t="s">
        <v>92</v>
      </c>
      <c r="J1844" s="22"/>
      <c r="K1844" s="23">
        <v>0</v>
      </c>
      <c r="L1844" s="22"/>
      <c r="M1844" s="23">
        <v>0</v>
      </c>
      <c r="N1844" s="25">
        <v>0</v>
      </c>
      <c r="O1844" s="21" t="s">
        <v>93</v>
      </c>
      <c r="P1844" s="24"/>
      <c r="Q1844" s="24">
        <v>0</v>
      </c>
      <c r="R1844" s="21" t="s">
        <v>66</v>
      </c>
      <c r="S1844" s="21" t="s">
        <v>94</v>
      </c>
    </row>
    <row r="1845" spans="1:19" x14ac:dyDescent="0.35">
      <c r="A1845" s="21">
        <v>1538833</v>
      </c>
      <c r="B1845" s="53">
        <v>411590</v>
      </c>
      <c r="C1845" s="21">
        <f>VLOOKUP(TotalMov[[#This Row],[Order]],'Total Mov by SS'!B:C,2,0)</f>
        <v>138</v>
      </c>
      <c r="D1845" s="21" t="s">
        <v>59</v>
      </c>
      <c r="E1845" s="21" t="s">
        <v>85</v>
      </c>
      <c r="F1845" s="21" t="s">
        <v>69</v>
      </c>
      <c r="G1845" s="21" t="s">
        <v>62</v>
      </c>
      <c r="H1845" s="21" t="s">
        <v>70</v>
      </c>
      <c r="I1845" s="21" t="s">
        <v>79</v>
      </c>
      <c r="J1845" s="22">
        <v>43671</v>
      </c>
      <c r="K1845" s="23">
        <v>0.63097222222222005</v>
      </c>
      <c r="L1845" s="22">
        <v>43671</v>
      </c>
      <c r="M1845" s="23">
        <v>0.63097222222222005</v>
      </c>
      <c r="N1845" s="24">
        <v>20</v>
      </c>
      <c r="O1845" s="21" t="s">
        <v>66</v>
      </c>
      <c r="P1845" s="24">
        <f>TotalMov[[#This Row],[Confirmed activ. 3 (ILE03)]]</f>
        <v>20</v>
      </c>
      <c r="Q1845" s="24">
        <v>20</v>
      </c>
      <c r="R1845" s="21" t="s">
        <v>66</v>
      </c>
      <c r="S1845" s="21" t="s">
        <v>72</v>
      </c>
    </row>
    <row r="1846" spans="1:19" x14ac:dyDescent="0.35">
      <c r="A1846" s="21">
        <v>1538833</v>
      </c>
      <c r="B1846" s="53">
        <v>411590</v>
      </c>
      <c r="C1846" s="21">
        <f>VLOOKUP(TotalMov[[#This Row],[Order]],'Total Mov by SS'!B:C,2,0)</f>
        <v>138</v>
      </c>
      <c r="D1846" s="21" t="s">
        <v>59</v>
      </c>
      <c r="E1846" s="21" t="s">
        <v>88</v>
      </c>
      <c r="F1846" s="21" t="s">
        <v>69</v>
      </c>
      <c r="G1846" s="21" t="s">
        <v>62</v>
      </c>
      <c r="H1846" s="21" t="s">
        <v>70</v>
      </c>
      <c r="I1846" s="21" t="s">
        <v>81</v>
      </c>
      <c r="J1846" s="22">
        <v>43671</v>
      </c>
      <c r="K1846" s="23">
        <v>0.63114583333332996</v>
      </c>
      <c r="L1846" s="22">
        <v>43671</v>
      </c>
      <c r="M1846" s="23">
        <v>0.63114583333332996</v>
      </c>
      <c r="N1846" s="24">
        <v>20</v>
      </c>
      <c r="O1846" s="21" t="s">
        <v>66</v>
      </c>
      <c r="P1846" s="24">
        <f>TotalMov[[#This Row],[Confirmed activ. 3 (ILE03)]]</f>
        <v>20</v>
      </c>
      <c r="Q1846" s="24">
        <v>20</v>
      </c>
      <c r="R1846" s="21" t="s">
        <v>66</v>
      </c>
      <c r="S1846" s="21" t="s">
        <v>72</v>
      </c>
    </row>
    <row r="1847" spans="1:19" x14ac:dyDescent="0.35">
      <c r="A1847" s="21">
        <v>1538833</v>
      </c>
      <c r="B1847" s="53">
        <v>411590</v>
      </c>
      <c r="C1847" s="21">
        <f>VLOOKUP(TotalMov[[#This Row],[Order]],'Total Mov by SS'!B:C,2,0)</f>
        <v>138</v>
      </c>
      <c r="D1847" s="21" t="s">
        <v>59</v>
      </c>
      <c r="E1847" s="21" t="s">
        <v>95</v>
      </c>
      <c r="F1847" s="21" t="s">
        <v>83</v>
      </c>
      <c r="G1847" s="21" t="s">
        <v>62</v>
      </c>
      <c r="H1847" s="21" t="s">
        <v>84</v>
      </c>
      <c r="I1847" s="21" t="s">
        <v>84</v>
      </c>
      <c r="J1847" s="22">
        <v>43671</v>
      </c>
      <c r="K1847" s="23">
        <v>0.63737268518518997</v>
      </c>
      <c r="L1847" s="22">
        <v>43674</v>
      </c>
      <c r="M1847" s="23">
        <v>0.55472222222222001</v>
      </c>
      <c r="N1847" s="25">
        <v>7.0110000000000001</v>
      </c>
      <c r="O1847" s="21" t="s">
        <v>77</v>
      </c>
      <c r="P1847" s="24">
        <f>TotalMov[[#This Row],[Confirmed activ. 3 (ILE03)]]*60</f>
        <v>420.66</v>
      </c>
      <c r="Q1847" s="24">
        <v>450</v>
      </c>
      <c r="R1847" s="21" t="s">
        <v>66</v>
      </c>
      <c r="S1847" s="21" t="s">
        <v>67</v>
      </c>
    </row>
    <row r="1848" spans="1:19" x14ac:dyDescent="0.35">
      <c r="A1848" s="21">
        <v>1538833</v>
      </c>
      <c r="B1848" s="53">
        <v>411590</v>
      </c>
      <c r="C1848" s="21">
        <f>VLOOKUP(TotalMov[[#This Row],[Order]],'Total Mov by SS'!B:C,2,0)</f>
        <v>138</v>
      </c>
      <c r="D1848" s="21" t="s">
        <v>59</v>
      </c>
      <c r="E1848" s="21" t="s">
        <v>97</v>
      </c>
      <c r="F1848" s="21" t="s">
        <v>86</v>
      </c>
      <c r="G1848" s="21" t="s">
        <v>62</v>
      </c>
      <c r="H1848" s="21" t="s">
        <v>87</v>
      </c>
      <c r="I1848" s="21" t="s">
        <v>87</v>
      </c>
      <c r="J1848" s="22">
        <v>43675</v>
      </c>
      <c r="K1848" s="23">
        <v>0.34333333333332999</v>
      </c>
      <c r="L1848" s="22">
        <v>43675</v>
      </c>
      <c r="M1848" s="23">
        <v>0.34333333333332999</v>
      </c>
      <c r="N1848" s="24">
        <v>20</v>
      </c>
      <c r="O1848" s="21" t="s">
        <v>66</v>
      </c>
      <c r="P1848" s="24">
        <f>TotalMov[[#This Row],[Confirmed activ. 3 (ILE03)]]</f>
        <v>20</v>
      </c>
      <c r="Q1848" s="24">
        <v>20</v>
      </c>
      <c r="R1848" s="21" t="s">
        <v>66</v>
      </c>
      <c r="S1848" s="21" t="s">
        <v>72</v>
      </c>
    </row>
    <row r="1849" spans="1:19" x14ac:dyDescent="0.35">
      <c r="A1849" s="21">
        <v>1538833</v>
      </c>
      <c r="B1849" s="53">
        <v>411590</v>
      </c>
      <c r="C1849" s="21">
        <f>VLOOKUP(TotalMov[[#This Row],[Order]],'Total Mov by SS'!B:C,2,0)</f>
        <v>138</v>
      </c>
      <c r="D1849" s="21" t="s">
        <v>59</v>
      </c>
      <c r="E1849" s="21" t="s">
        <v>99</v>
      </c>
      <c r="F1849" s="21" t="s">
        <v>61</v>
      </c>
      <c r="G1849" s="21" t="s">
        <v>62</v>
      </c>
      <c r="H1849" s="21" t="s">
        <v>63</v>
      </c>
      <c r="I1849" s="21" t="s">
        <v>96</v>
      </c>
      <c r="J1849" s="22">
        <v>43676</v>
      </c>
      <c r="K1849" s="23">
        <v>0.39052083333332999</v>
      </c>
      <c r="L1849" s="22">
        <v>43676</v>
      </c>
      <c r="M1849" s="23">
        <v>0.65983796296296005</v>
      </c>
      <c r="N1849" s="25">
        <v>91.7</v>
      </c>
      <c r="O1849" s="21" t="s">
        <v>66</v>
      </c>
      <c r="P1849" s="24">
        <f>TotalMov[[#This Row],[Confirmed activ. 3 (ILE03)]]</f>
        <v>91.7</v>
      </c>
      <c r="Q1849" s="24">
        <v>100</v>
      </c>
      <c r="R1849" s="21" t="s">
        <v>66</v>
      </c>
      <c r="S1849" s="21" t="s">
        <v>67</v>
      </c>
    </row>
    <row r="1850" spans="1:19" x14ac:dyDescent="0.35">
      <c r="A1850" s="21">
        <v>1538833</v>
      </c>
      <c r="B1850" s="53">
        <v>411590</v>
      </c>
      <c r="C1850" s="21">
        <f>VLOOKUP(TotalMov[[#This Row],[Order]],'Total Mov by SS'!B:C,2,0)</f>
        <v>138</v>
      </c>
      <c r="D1850" s="21" t="s">
        <v>59</v>
      </c>
      <c r="E1850" s="21" t="s">
        <v>101</v>
      </c>
      <c r="F1850" s="21" t="s">
        <v>69</v>
      </c>
      <c r="G1850" s="21" t="s">
        <v>62</v>
      </c>
      <c r="H1850" s="21" t="s">
        <v>70</v>
      </c>
      <c r="I1850" s="21" t="s">
        <v>98</v>
      </c>
      <c r="J1850" s="22">
        <v>43681</v>
      </c>
      <c r="K1850" s="23">
        <v>0.41733796296296</v>
      </c>
      <c r="L1850" s="22">
        <v>43681</v>
      </c>
      <c r="M1850" s="23">
        <v>0.41733796296296</v>
      </c>
      <c r="N1850" s="24">
        <v>20</v>
      </c>
      <c r="O1850" s="21" t="s">
        <v>66</v>
      </c>
      <c r="P1850" s="24">
        <f>TotalMov[[#This Row],[Confirmed activ. 3 (ILE03)]]</f>
        <v>20</v>
      </c>
      <c r="Q1850" s="24">
        <v>20</v>
      </c>
      <c r="R1850" s="21" t="s">
        <v>66</v>
      </c>
      <c r="S1850" s="21" t="s">
        <v>72</v>
      </c>
    </row>
    <row r="1851" spans="1:19" x14ac:dyDescent="0.35">
      <c r="A1851" s="21">
        <v>1538833</v>
      </c>
      <c r="B1851" s="53">
        <v>411590</v>
      </c>
      <c r="C1851" s="21">
        <f>VLOOKUP(TotalMov[[#This Row],[Order]],'Total Mov by SS'!B:C,2,0)</f>
        <v>138</v>
      </c>
      <c r="D1851" s="21" t="s">
        <v>59</v>
      </c>
      <c r="E1851" s="21" t="s">
        <v>104</v>
      </c>
      <c r="F1851" s="21" t="s">
        <v>69</v>
      </c>
      <c r="G1851" s="21" t="s">
        <v>62</v>
      </c>
      <c r="H1851" s="21" t="s">
        <v>70</v>
      </c>
      <c r="I1851" s="21" t="s">
        <v>100</v>
      </c>
      <c r="J1851" s="22">
        <v>43682</v>
      </c>
      <c r="K1851" s="23">
        <v>0.4321875</v>
      </c>
      <c r="L1851" s="22">
        <v>43682</v>
      </c>
      <c r="M1851" s="23">
        <v>0.4321875</v>
      </c>
      <c r="N1851" s="24">
        <v>30</v>
      </c>
      <c r="O1851" s="21" t="s">
        <v>66</v>
      </c>
      <c r="P1851" s="24">
        <f>TotalMov[[#This Row],[Confirmed activ. 3 (ILE03)]]</f>
        <v>30</v>
      </c>
      <c r="Q1851" s="24">
        <v>30</v>
      </c>
      <c r="R1851" s="21" t="s">
        <v>66</v>
      </c>
      <c r="S1851" s="21" t="s">
        <v>72</v>
      </c>
    </row>
    <row r="1852" spans="1:19" x14ac:dyDescent="0.35">
      <c r="A1852" s="21">
        <v>1538833</v>
      </c>
      <c r="B1852" s="53">
        <v>411590</v>
      </c>
      <c r="C1852" s="21">
        <f>VLOOKUP(TotalMov[[#This Row],[Order]],'Total Mov by SS'!B:C,2,0)</f>
        <v>138</v>
      </c>
      <c r="D1852" s="21" t="s">
        <v>59</v>
      </c>
      <c r="E1852" s="21" t="s">
        <v>113</v>
      </c>
      <c r="F1852" s="21" t="s">
        <v>102</v>
      </c>
      <c r="G1852" s="21" t="s">
        <v>62</v>
      </c>
      <c r="H1852" s="21" t="s">
        <v>100</v>
      </c>
      <c r="I1852" s="21" t="s">
        <v>103</v>
      </c>
      <c r="J1852" s="22">
        <v>43682</v>
      </c>
      <c r="K1852" s="23">
        <v>0.46126157407406998</v>
      </c>
      <c r="L1852" s="22">
        <v>43682</v>
      </c>
      <c r="M1852" s="23">
        <v>0.46126157407406998</v>
      </c>
      <c r="N1852" s="24">
        <v>30</v>
      </c>
      <c r="O1852" s="21" t="s">
        <v>66</v>
      </c>
      <c r="P1852" s="24">
        <f>TotalMov[[#This Row],[Confirmed activ. 3 (ILE03)]]</f>
        <v>30</v>
      </c>
      <c r="Q1852" s="24">
        <v>30</v>
      </c>
      <c r="R1852" s="21" t="s">
        <v>66</v>
      </c>
      <c r="S1852" s="21" t="s">
        <v>72</v>
      </c>
    </row>
    <row r="1853" spans="1:19" x14ac:dyDescent="0.35">
      <c r="A1853" s="21">
        <v>1538833</v>
      </c>
      <c r="B1853" s="53">
        <v>411590</v>
      </c>
      <c r="C1853" s="21">
        <f>VLOOKUP(TotalMov[[#This Row],[Order]],'Total Mov by SS'!B:C,2,0)</f>
        <v>138</v>
      </c>
      <c r="D1853" s="21" t="s">
        <v>59</v>
      </c>
      <c r="E1853" s="21" t="s">
        <v>114</v>
      </c>
      <c r="F1853" s="21" t="s">
        <v>102</v>
      </c>
      <c r="G1853" s="21" t="s">
        <v>105</v>
      </c>
      <c r="H1853" s="21" t="s">
        <v>100</v>
      </c>
      <c r="I1853" s="21" t="s">
        <v>106</v>
      </c>
      <c r="J1853" s="22">
        <v>43682</v>
      </c>
      <c r="K1853" s="23">
        <v>0.68583333333332996</v>
      </c>
      <c r="L1853" s="22">
        <v>43682</v>
      </c>
      <c r="M1853" s="23">
        <v>0.68583333333332996</v>
      </c>
      <c r="N1853" s="24">
        <v>45</v>
      </c>
      <c r="O1853" s="21" t="s">
        <v>66</v>
      </c>
      <c r="P1853" s="24">
        <f>TotalMov[[#This Row],[Confirmed activ. 3 (ILE03)]]</f>
        <v>45</v>
      </c>
      <c r="Q1853" s="24">
        <v>45</v>
      </c>
      <c r="R1853" s="21" t="s">
        <v>66</v>
      </c>
      <c r="S1853" s="21" t="s">
        <v>72</v>
      </c>
    </row>
    <row r="1854" spans="1:19" x14ac:dyDescent="0.35">
      <c r="A1854" s="21">
        <v>1538833</v>
      </c>
      <c r="B1854" s="53">
        <v>411590</v>
      </c>
      <c r="C1854" s="21">
        <f>VLOOKUP(TotalMov[[#This Row],[Order]],'Total Mov by SS'!B:C,2,0)</f>
        <v>138</v>
      </c>
      <c r="D1854" s="21" t="s">
        <v>107</v>
      </c>
      <c r="E1854" s="21" t="s">
        <v>60</v>
      </c>
      <c r="F1854" s="21" t="s">
        <v>61</v>
      </c>
      <c r="G1854" s="21" t="s">
        <v>90</v>
      </c>
      <c r="H1854" s="21" t="s">
        <v>63</v>
      </c>
      <c r="I1854" s="21" t="s">
        <v>108</v>
      </c>
      <c r="J1854" s="22">
        <v>43675</v>
      </c>
      <c r="K1854" s="23">
        <v>0.3233912037037</v>
      </c>
      <c r="L1854" s="22">
        <v>43675</v>
      </c>
      <c r="M1854" s="23">
        <v>0.74407407407407</v>
      </c>
      <c r="N1854" s="25">
        <v>10.096</v>
      </c>
      <c r="O1854" s="21" t="s">
        <v>77</v>
      </c>
      <c r="P1854" s="24">
        <f>TotalMov[[#This Row],[Confirmed activ. 3 (ILE03)]]*60</f>
        <v>605.76</v>
      </c>
      <c r="Q1854" s="24">
        <v>1</v>
      </c>
      <c r="R1854" s="21" t="s">
        <v>66</v>
      </c>
      <c r="S1854" s="21" t="s">
        <v>67</v>
      </c>
    </row>
    <row r="1855" spans="1:19" x14ac:dyDescent="0.35">
      <c r="A1855" s="21">
        <v>1538833</v>
      </c>
      <c r="B1855" s="53">
        <v>411590</v>
      </c>
      <c r="C1855" s="21">
        <f>VLOOKUP(TotalMov[[#This Row],[Order]],'Total Mov by SS'!B:C,2,0)</f>
        <v>138</v>
      </c>
      <c r="D1855" s="21" t="s">
        <v>109</v>
      </c>
      <c r="E1855" s="21" t="s">
        <v>95</v>
      </c>
      <c r="F1855" s="21" t="s">
        <v>83</v>
      </c>
      <c r="G1855" s="21" t="s">
        <v>90</v>
      </c>
      <c r="H1855" s="21" t="s">
        <v>84</v>
      </c>
      <c r="I1855" s="21" t="s">
        <v>110</v>
      </c>
      <c r="J1855" s="22">
        <v>43674</v>
      </c>
      <c r="K1855" s="23">
        <v>0.32502314814814998</v>
      </c>
      <c r="L1855" s="22">
        <v>43674</v>
      </c>
      <c r="M1855" s="23">
        <v>0.48114583333333</v>
      </c>
      <c r="N1855" s="25">
        <v>3.7469999999999999</v>
      </c>
      <c r="O1855" s="21" t="s">
        <v>77</v>
      </c>
      <c r="P1855" s="24">
        <f>TotalMov[[#This Row],[Confirmed activ. 3 (ILE03)]]*60</f>
        <v>224.82</v>
      </c>
      <c r="Q1855" s="24">
        <v>5</v>
      </c>
      <c r="R1855" s="21" t="s">
        <v>66</v>
      </c>
      <c r="S1855" s="21" t="s">
        <v>67</v>
      </c>
    </row>
    <row r="1856" spans="1:19" x14ac:dyDescent="0.35">
      <c r="A1856" s="21">
        <v>1538834</v>
      </c>
      <c r="B1856" s="53">
        <v>411590</v>
      </c>
      <c r="C1856" s="21">
        <f>VLOOKUP(TotalMov[[#This Row],[Order]],'Total Mov by SS'!B:C,2,0)</f>
        <v>138</v>
      </c>
      <c r="D1856" s="21" t="s">
        <v>59</v>
      </c>
      <c r="E1856" s="21" t="s">
        <v>60</v>
      </c>
      <c r="F1856" s="21" t="s">
        <v>83</v>
      </c>
      <c r="G1856" s="21" t="s">
        <v>62</v>
      </c>
      <c r="H1856" s="21" t="s">
        <v>84</v>
      </c>
      <c r="I1856" s="21" t="s">
        <v>111</v>
      </c>
      <c r="J1856" s="22">
        <v>43661</v>
      </c>
      <c r="K1856" s="23">
        <v>0.98177083333333004</v>
      </c>
      <c r="L1856" s="22">
        <v>43662</v>
      </c>
      <c r="M1856" s="23">
        <v>0.18002314814814999</v>
      </c>
      <c r="N1856" s="25">
        <v>1.7230000000000001</v>
      </c>
      <c r="O1856" s="21" t="s">
        <v>77</v>
      </c>
      <c r="P1856" s="24">
        <f>TotalMov[[#This Row],[Confirmed activ. 3 (ILE03)]]*60</f>
        <v>103.38000000000001</v>
      </c>
      <c r="Q1856" s="24">
        <v>40</v>
      </c>
      <c r="R1856" s="21" t="s">
        <v>66</v>
      </c>
      <c r="S1856" s="21" t="s">
        <v>67</v>
      </c>
    </row>
    <row r="1857" spans="1:19" x14ac:dyDescent="0.35">
      <c r="A1857" s="21">
        <v>1538834</v>
      </c>
      <c r="B1857" s="53">
        <v>411590</v>
      </c>
      <c r="C1857" s="21">
        <f>VLOOKUP(TotalMov[[#This Row],[Order]],'Total Mov by SS'!B:C,2,0)</f>
        <v>138</v>
      </c>
      <c r="D1857" s="21" t="s">
        <v>59</v>
      </c>
      <c r="E1857" s="21" t="s">
        <v>68</v>
      </c>
      <c r="F1857" s="21" t="s">
        <v>61</v>
      </c>
      <c r="G1857" s="21" t="s">
        <v>62</v>
      </c>
      <c r="H1857" s="21" t="s">
        <v>63</v>
      </c>
      <c r="I1857" s="21" t="s">
        <v>64</v>
      </c>
      <c r="J1857" s="22">
        <v>43662</v>
      </c>
      <c r="K1857" s="23">
        <v>0.41342592592593003</v>
      </c>
      <c r="L1857" s="22">
        <v>43662</v>
      </c>
      <c r="M1857" s="23">
        <v>0.45732638888888999</v>
      </c>
      <c r="N1857" s="25">
        <v>1.054</v>
      </c>
      <c r="O1857" s="21" t="s">
        <v>77</v>
      </c>
      <c r="P1857" s="24">
        <f>TotalMov[[#This Row],[Confirmed activ. 3 (ILE03)]]*60</f>
        <v>63.24</v>
      </c>
      <c r="Q1857" s="24">
        <v>15</v>
      </c>
      <c r="R1857" s="21" t="s">
        <v>66</v>
      </c>
      <c r="S1857" s="21" t="s">
        <v>67</v>
      </c>
    </row>
    <row r="1858" spans="1:19" x14ac:dyDescent="0.35">
      <c r="A1858" s="21">
        <v>1538834</v>
      </c>
      <c r="B1858" s="53">
        <v>411590</v>
      </c>
      <c r="C1858" s="21">
        <f>VLOOKUP(TotalMov[[#This Row],[Order]],'Total Mov by SS'!B:C,2,0)</f>
        <v>138</v>
      </c>
      <c r="D1858" s="21" t="s">
        <v>59</v>
      </c>
      <c r="E1858" s="21" t="s">
        <v>73</v>
      </c>
      <c r="F1858" s="21" t="s">
        <v>69</v>
      </c>
      <c r="G1858" s="21" t="s">
        <v>62</v>
      </c>
      <c r="H1858" s="21" t="s">
        <v>70</v>
      </c>
      <c r="I1858" s="21" t="s">
        <v>71</v>
      </c>
      <c r="J1858" s="22">
        <v>43663</v>
      </c>
      <c r="K1858" s="23">
        <v>0.32519675925926</v>
      </c>
      <c r="L1858" s="22">
        <v>43663</v>
      </c>
      <c r="M1858" s="23">
        <v>0.32519675925926</v>
      </c>
      <c r="N1858" s="24">
        <v>20</v>
      </c>
      <c r="O1858" s="21" t="s">
        <v>66</v>
      </c>
      <c r="P1858" s="24">
        <f>TotalMov[[#This Row],[Confirmed activ. 3 (ILE03)]]</f>
        <v>20</v>
      </c>
      <c r="Q1858" s="24">
        <v>20</v>
      </c>
      <c r="R1858" s="21" t="s">
        <v>66</v>
      </c>
      <c r="S1858" s="21" t="s">
        <v>72</v>
      </c>
    </row>
    <row r="1859" spans="1:19" x14ac:dyDescent="0.35">
      <c r="A1859" s="21">
        <v>1538834</v>
      </c>
      <c r="B1859" s="53">
        <v>411590</v>
      </c>
      <c r="C1859" s="21">
        <f>VLOOKUP(TotalMov[[#This Row],[Order]],'Total Mov by SS'!B:C,2,0)</f>
        <v>138</v>
      </c>
      <c r="D1859" s="21" t="s">
        <v>59</v>
      </c>
      <c r="E1859" s="21" t="s">
        <v>75</v>
      </c>
      <c r="F1859" s="21" t="s">
        <v>61</v>
      </c>
      <c r="G1859" s="21" t="s">
        <v>62</v>
      </c>
      <c r="H1859" s="21" t="s">
        <v>63</v>
      </c>
      <c r="I1859" s="21" t="s">
        <v>74</v>
      </c>
      <c r="J1859" s="22">
        <v>43663</v>
      </c>
      <c r="K1859" s="23">
        <v>0.32697916666666998</v>
      </c>
      <c r="L1859" s="22">
        <v>43663</v>
      </c>
      <c r="M1859" s="23">
        <v>0.73940972222222001</v>
      </c>
      <c r="N1859" s="25">
        <v>9.8979999999999997</v>
      </c>
      <c r="O1859" s="21" t="s">
        <v>77</v>
      </c>
      <c r="P1859" s="24">
        <f>TotalMov[[#This Row],[Confirmed activ. 3 (ILE03)]]*60</f>
        <v>593.88</v>
      </c>
      <c r="Q1859" s="24">
        <v>350</v>
      </c>
      <c r="R1859" s="21" t="s">
        <v>66</v>
      </c>
      <c r="S1859" s="21" t="s">
        <v>67</v>
      </c>
    </row>
    <row r="1860" spans="1:19" x14ac:dyDescent="0.35">
      <c r="A1860" s="21">
        <v>1538834</v>
      </c>
      <c r="B1860" s="53">
        <v>411590</v>
      </c>
      <c r="C1860" s="21">
        <f>VLOOKUP(TotalMov[[#This Row],[Order]],'Total Mov by SS'!B:C,2,0)</f>
        <v>138</v>
      </c>
      <c r="D1860" s="21" t="s">
        <v>59</v>
      </c>
      <c r="E1860" s="21" t="s">
        <v>78</v>
      </c>
      <c r="F1860" s="21" t="s">
        <v>61</v>
      </c>
      <c r="G1860" s="21" t="s">
        <v>62</v>
      </c>
      <c r="H1860" s="21" t="s">
        <v>63</v>
      </c>
      <c r="I1860" s="21" t="s">
        <v>76</v>
      </c>
      <c r="J1860" s="22">
        <v>43664</v>
      </c>
      <c r="K1860" s="23">
        <v>0.33324074074074</v>
      </c>
      <c r="L1860" s="22">
        <v>43669</v>
      </c>
      <c r="M1860" s="23">
        <v>0.53854166666667003</v>
      </c>
      <c r="N1860" s="25">
        <v>33.225999999999999</v>
      </c>
      <c r="O1860" s="21" t="s">
        <v>77</v>
      </c>
      <c r="P1860" s="24">
        <f>TotalMov[[#This Row],[Confirmed activ. 3 (ILE03)]]*60</f>
        <v>1993.56</v>
      </c>
      <c r="Q1860" s="24">
        <v>1020</v>
      </c>
      <c r="R1860" s="21" t="s">
        <v>66</v>
      </c>
      <c r="S1860" s="21" t="s">
        <v>67</v>
      </c>
    </row>
    <row r="1861" spans="1:19" x14ac:dyDescent="0.35">
      <c r="A1861" s="21">
        <v>1538834</v>
      </c>
      <c r="B1861" s="53">
        <v>411590</v>
      </c>
      <c r="C1861" s="21">
        <f>VLOOKUP(TotalMov[[#This Row],[Order]],'Total Mov by SS'!B:C,2,0)</f>
        <v>138</v>
      </c>
      <c r="D1861" s="21" t="s">
        <v>59</v>
      </c>
      <c r="E1861" s="21" t="s">
        <v>80</v>
      </c>
      <c r="F1861" s="21" t="s">
        <v>61</v>
      </c>
      <c r="G1861" s="21" t="s">
        <v>62</v>
      </c>
      <c r="H1861" s="21" t="s">
        <v>63</v>
      </c>
      <c r="I1861" s="21" t="s">
        <v>112</v>
      </c>
      <c r="J1861" s="22">
        <v>43669</v>
      </c>
      <c r="K1861" s="23">
        <v>0.53873842592593002</v>
      </c>
      <c r="L1861" s="22">
        <v>43669</v>
      </c>
      <c r="M1861" s="23">
        <v>0.58020833333333</v>
      </c>
      <c r="N1861" s="25">
        <v>59.716999999999999</v>
      </c>
      <c r="O1861" s="21" t="s">
        <v>66</v>
      </c>
      <c r="P1861" s="24">
        <f>TotalMov[[#This Row],[Confirmed activ. 3 (ILE03)]]</f>
        <v>59.716999999999999</v>
      </c>
      <c r="Q1861" s="24">
        <v>50</v>
      </c>
      <c r="R1861" s="21" t="s">
        <v>66</v>
      </c>
      <c r="S1861" s="21" t="s">
        <v>67</v>
      </c>
    </row>
    <row r="1862" spans="1:19" x14ac:dyDescent="0.35">
      <c r="A1862" s="21">
        <v>1538834</v>
      </c>
      <c r="B1862" s="53">
        <v>411590</v>
      </c>
      <c r="C1862" s="21">
        <f>VLOOKUP(TotalMov[[#This Row],[Order]],'Total Mov by SS'!B:C,2,0)</f>
        <v>138</v>
      </c>
      <c r="D1862" s="21" t="s">
        <v>59</v>
      </c>
      <c r="E1862" s="21" t="s">
        <v>82</v>
      </c>
      <c r="F1862" s="21" t="s">
        <v>89</v>
      </c>
      <c r="G1862" s="21" t="s">
        <v>90</v>
      </c>
      <c r="H1862" s="21" t="s">
        <v>91</v>
      </c>
      <c r="I1862" s="21" t="s">
        <v>92</v>
      </c>
      <c r="J1862" s="22"/>
      <c r="K1862" s="23">
        <v>0</v>
      </c>
      <c r="L1862" s="22"/>
      <c r="M1862" s="23">
        <v>0</v>
      </c>
      <c r="N1862" s="25">
        <v>0</v>
      </c>
      <c r="O1862" s="21" t="s">
        <v>93</v>
      </c>
      <c r="P1862" s="24"/>
      <c r="Q1862" s="24">
        <v>0</v>
      </c>
      <c r="R1862" s="21" t="s">
        <v>66</v>
      </c>
      <c r="S1862" s="21" t="s">
        <v>94</v>
      </c>
    </row>
    <row r="1863" spans="1:19" x14ac:dyDescent="0.35">
      <c r="A1863" s="21">
        <v>1538834</v>
      </c>
      <c r="B1863" s="53">
        <v>411590</v>
      </c>
      <c r="C1863" s="21">
        <f>VLOOKUP(TotalMov[[#This Row],[Order]],'Total Mov by SS'!B:C,2,0)</f>
        <v>138</v>
      </c>
      <c r="D1863" s="21" t="s">
        <v>59</v>
      </c>
      <c r="E1863" s="21" t="s">
        <v>85</v>
      </c>
      <c r="F1863" s="21" t="s">
        <v>69</v>
      </c>
      <c r="G1863" s="21" t="s">
        <v>62</v>
      </c>
      <c r="H1863" s="21" t="s">
        <v>70</v>
      </c>
      <c r="I1863" s="21" t="s">
        <v>79</v>
      </c>
      <c r="J1863" s="22">
        <v>43669</v>
      </c>
      <c r="K1863" s="23">
        <v>0.60726851851852004</v>
      </c>
      <c r="L1863" s="22">
        <v>43669</v>
      </c>
      <c r="M1863" s="23">
        <v>0.60726851851852004</v>
      </c>
      <c r="N1863" s="24">
        <v>20</v>
      </c>
      <c r="O1863" s="21" t="s">
        <v>66</v>
      </c>
      <c r="P1863" s="24">
        <f>TotalMov[[#This Row],[Confirmed activ. 3 (ILE03)]]</f>
        <v>20</v>
      </c>
      <c r="Q1863" s="24">
        <v>20</v>
      </c>
      <c r="R1863" s="21" t="s">
        <v>66</v>
      </c>
      <c r="S1863" s="21" t="s">
        <v>72</v>
      </c>
    </row>
    <row r="1864" spans="1:19" x14ac:dyDescent="0.35">
      <c r="A1864" s="21">
        <v>1538834</v>
      </c>
      <c r="B1864" s="53">
        <v>411590</v>
      </c>
      <c r="C1864" s="21">
        <f>VLOOKUP(TotalMov[[#This Row],[Order]],'Total Mov by SS'!B:C,2,0)</f>
        <v>138</v>
      </c>
      <c r="D1864" s="21" t="s">
        <v>59</v>
      </c>
      <c r="E1864" s="21" t="s">
        <v>88</v>
      </c>
      <c r="F1864" s="21" t="s">
        <v>69</v>
      </c>
      <c r="G1864" s="21" t="s">
        <v>62</v>
      </c>
      <c r="H1864" s="21" t="s">
        <v>70</v>
      </c>
      <c r="I1864" s="21" t="s">
        <v>81</v>
      </c>
      <c r="J1864" s="22">
        <v>43669</v>
      </c>
      <c r="K1864" s="23">
        <v>0.60734953703703998</v>
      </c>
      <c r="L1864" s="22">
        <v>43669</v>
      </c>
      <c r="M1864" s="23">
        <v>0.60734953703703998</v>
      </c>
      <c r="N1864" s="24">
        <v>20</v>
      </c>
      <c r="O1864" s="21" t="s">
        <v>66</v>
      </c>
      <c r="P1864" s="24">
        <f>TotalMov[[#This Row],[Confirmed activ. 3 (ILE03)]]</f>
        <v>20</v>
      </c>
      <c r="Q1864" s="24">
        <v>20</v>
      </c>
      <c r="R1864" s="21" t="s">
        <v>66</v>
      </c>
      <c r="S1864" s="21" t="s">
        <v>72</v>
      </c>
    </row>
    <row r="1865" spans="1:19" x14ac:dyDescent="0.35">
      <c r="A1865" s="21">
        <v>1538834</v>
      </c>
      <c r="B1865" s="53">
        <v>411590</v>
      </c>
      <c r="C1865" s="21">
        <f>VLOOKUP(TotalMov[[#This Row],[Order]],'Total Mov by SS'!B:C,2,0)</f>
        <v>138</v>
      </c>
      <c r="D1865" s="21" t="s">
        <v>59</v>
      </c>
      <c r="E1865" s="21" t="s">
        <v>95</v>
      </c>
      <c r="F1865" s="21" t="s">
        <v>83</v>
      </c>
      <c r="G1865" s="21" t="s">
        <v>62</v>
      </c>
      <c r="H1865" s="21" t="s">
        <v>84</v>
      </c>
      <c r="I1865" s="21" t="s">
        <v>84</v>
      </c>
      <c r="J1865" s="22">
        <v>43670</v>
      </c>
      <c r="K1865" s="23">
        <v>0.32104166666667</v>
      </c>
      <c r="L1865" s="22">
        <v>43671</v>
      </c>
      <c r="M1865" s="23">
        <v>5.2083333333329998E-2</v>
      </c>
      <c r="N1865" s="25">
        <v>15.125</v>
      </c>
      <c r="O1865" s="21" t="s">
        <v>77</v>
      </c>
      <c r="P1865" s="24">
        <f>TotalMov[[#This Row],[Confirmed activ. 3 (ILE03)]]*60</f>
        <v>907.5</v>
      </c>
      <c r="Q1865" s="24">
        <v>450</v>
      </c>
      <c r="R1865" s="21" t="s">
        <v>66</v>
      </c>
      <c r="S1865" s="21" t="s">
        <v>67</v>
      </c>
    </row>
    <row r="1866" spans="1:19" x14ac:dyDescent="0.35">
      <c r="A1866" s="21">
        <v>1538834</v>
      </c>
      <c r="B1866" s="53">
        <v>411590</v>
      </c>
      <c r="C1866" s="21">
        <f>VLOOKUP(TotalMov[[#This Row],[Order]],'Total Mov by SS'!B:C,2,0)</f>
        <v>138</v>
      </c>
      <c r="D1866" s="21" t="s">
        <v>59</v>
      </c>
      <c r="E1866" s="21" t="s">
        <v>97</v>
      </c>
      <c r="F1866" s="21" t="s">
        <v>86</v>
      </c>
      <c r="G1866" s="21" t="s">
        <v>62</v>
      </c>
      <c r="H1866" s="21" t="s">
        <v>87</v>
      </c>
      <c r="I1866" s="21" t="s">
        <v>87</v>
      </c>
      <c r="J1866" s="22">
        <v>43671</v>
      </c>
      <c r="K1866" s="23">
        <v>0.39116898148147999</v>
      </c>
      <c r="L1866" s="22">
        <v>43671</v>
      </c>
      <c r="M1866" s="23">
        <v>0.39116898148147999</v>
      </c>
      <c r="N1866" s="24">
        <v>20</v>
      </c>
      <c r="O1866" s="21" t="s">
        <v>66</v>
      </c>
      <c r="P1866" s="24">
        <f>TotalMov[[#This Row],[Confirmed activ. 3 (ILE03)]]</f>
        <v>20</v>
      </c>
      <c r="Q1866" s="24">
        <v>20</v>
      </c>
      <c r="R1866" s="21" t="s">
        <v>66</v>
      </c>
      <c r="S1866" s="21" t="s">
        <v>72</v>
      </c>
    </row>
    <row r="1867" spans="1:19" x14ac:dyDescent="0.35">
      <c r="A1867" s="21">
        <v>1538834</v>
      </c>
      <c r="B1867" s="53">
        <v>411590</v>
      </c>
      <c r="C1867" s="21">
        <f>VLOOKUP(TotalMov[[#This Row],[Order]],'Total Mov by SS'!B:C,2,0)</f>
        <v>138</v>
      </c>
      <c r="D1867" s="21" t="s">
        <v>59</v>
      </c>
      <c r="E1867" s="21" t="s">
        <v>99</v>
      </c>
      <c r="F1867" s="21" t="s">
        <v>61</v>
      </c>
      <c r="G1867" s="21" t="s">
        <v>62</v>
      </c>
      <c r="H1867" s="21" t="s">
        <v>63</v>
      </c>
      <c r="I1867" s="21" t="s">
        <v>96</v>
      </c>
      <c r="J1867" s="22">
        <v>43678</v>
      </c>
      <c r="K1867" s="23">
        <v>0.43615740740740999</v>
      </c>
      <c r="L1867" s="22">
        <v>43678</v>
      </c>
      <c r="M1867" s="23">
        <v>0.66295138888889005</v>
      </c>
      <c r="N1867" s="25">
        <v>48.933</v>
      </c>
      <c r="O1867" s="21" t="s">
        <v>66</v>
      </c>
      <c r="P1867" s="24">
        <f>TotalMov[[#This Row],[Confirmed activ. 3 (ILE03)]]</f>
        <v>48.933</v>
      </c>
      <c r="Q1867" s="24">
        <v>100</v>
      </c>
      <c r="R1867" s="21" t="s">
        <v>66</v>
      </c>
      <c r="S1867" s="21" t="s">
        <v>67</v>
      </c>
    </row>
    <row r="1868" spans="1:19" x14ac:dyDescent="0.35">
      <c r="A1868" s="21">
        <v>1538834</v>
      </c>
      <c r="B1868" s="53">
        <v>411590</v>
      </c>
      <c r="C1868" s="21">
        <f>VLOOKUP(TotalMov[[#This Row],[Order]],'Total Mov by SS'!B:C,2,0)</f>
        <v>138</v>
      </c>
      <c r="D1868" s="21" t="s">
        <v>59</v>
      </c>
      <c r="E1868" s="21" t="s">
        <v>101</v>
      </c>
      <c r="F1868" s="21" t="s">
        <v>69</v>
      </c>
      <c r="G1868" s="21" t="s">
        <v>62</v>
      </c>
      <c r="H1868" s="21" t="s">
        <v>70</v>
      </c>
      <c r="I1868" s="21" t="s">
        <v>98</v>
      </c>
      <c r="J1868" s="22">
        <v>43681</v>
      </c>
      <c r="K1868" s="23">
        <v>0.41767361111111001</v>
      </c>
      <c r="L1868" s="22">
        <v>43681</v>
      </c>
      <c r="M1868" s="23">
        <v>0.41767361111111001</v>
      </c>
      <c r="N1868" s="24">
        <v>20</v>
      </c>
      <c r="O1868" s="21" t="s">
        <v>66</v>
      </c>
      <c r="P1868" s="24">
        <f>TotalMov[[#This Row],[Confirmed activ. 3 (ILE03)]]</f>
        <v>20</v>
      </c>
      <c r="Q1868" s="24">
        <v>20</v>
      </c>
      <c r="R1868" s="21" t="s">
        <v>66</v>
      </c>
      <c r="S1868" s="21" t="s">
        <v>72</v>
      </c>
    </row>
    <row r="1869" spans="1:19" x14ac:dyDescent="0.35">
      <c r="A1869" s="21">
        <v>1538834</v>
      </c>
      <c r="B1869" s="53">
        <v>411590</v>
      </c>
      <c r="C1869" s="21">
        <f>VLOOKUP(TotalMov[[#This Row],[Order]],'Total Mov by SS'!B:C,2,0)</f>
        <v>138</v>
      </c>
      <c r="D1869" s="21" t="s">
        <v>59</v>
      </c>
      <c r="E1869" s="21" t="s">
        <v>104</v>
      </c>
      <c r="F1869" s="21" t="s">
        <v>69</v>
      </c>
      <c r="G1869" s="21" t="s">
        <v>62</v>
      </c>
      <c r="H1869" s="21" t="s">
        <v>70</v>
      </c>
      <c r="I1869" s="21" t="s">
        <v>100</v>
      </c>
      <c r="J1869" s="22">
        <v>43681</v>
      </c>
      <c r="K1869" s="23">
        <v>0.70775462962962998</v>
      </c>
      <c r="L1869" s="22">
        <v>43681</v>
      </c>
      <c r="M1869" s="23">
        <v>0.70775462962962998</v>
      </c>
      <c r="N1869" s="24">
        <v>30</v>
      </c>
      <c r="O1869" s="21" t="s">
        <v>66</v>
      </c>
      <c r="P1869" s="24">
        <f>TotalMov[[#This Row],[Confirmed activ. 3 (ILE03)]]</f>
        <v>30</v>
      </c>
      <c r="Q1869" s="24">
        <v>30</v>
      </c>
      <c r="R1869" s="21" t="s">
        <v>66</v>
      </c>
      <c r="S1869" s="21" t="s">
        <v>72</v>
      </c>
    </row>
    <row r="1870" spans="1:19" x14ac:dyDescent="0.35">
      <c r="A1870" s="21">
        <v>1538834</v>
      </c>
      <c r="B1870" s="53">
        <v>411590</v>
      </c>
      <c r="C1870" s="21">
        <f>VLOOKUP(TotalMov[[#This Row],[Order]],'Total Mov by SS'!B:C,2,0)</f>
        <v>138</v>
      </c>
      <c r="D1870" s="21" t="s">
        <v>59</v>
      </c>
      <c r="E1870" s="21" t="s">
        <v>113</v>
      </c>
      <c r="F1870" s="21" t="s">
        <v>102</v>
      </c>
      <c r="G1870" s="21" t="s">
        <v>62</v>
      </c>
      <c r="H1870" s="21" t="s">
        <v>100</v>
      </c>
      <c r="I1870" s="21" t="s">
        <v>103</v>
      </c>
      <c r="J1870" s="22">
        <v>43681</v>
      </c>
      <c r="K1870" s="23">
        <v>0.70815972222222001</v>
      </c>
      <c r="L1870" s="22">
        <v>43681</v>
      </c>
      <c r="M1870" s="23">
        <v>0.70815972222222001</v>
      </c>
      <c r="N1870" s="24">
        <v>30</v>
      </c>
      <c r="O1870" s="21" t="s">
        <v>66</v>
      </c>
      <c r="P1870" s="24">
        <f>TotalMov[[#This Row],[Confirmed activ. 3 (ILE03)]]</f>
        <v>30</v>
      </c>
      <c r="Q1870" s="24">
        <v>30</v>
      </c>
      <c r="R1870" s="21" t="s">
        <v>66</v>
      </c>
      <c r="S1870" s="21" t="s">
        <v>72</v>
      </c>
    </row>
    <row r="1871" spans="1:19" x14ac:dyDescent="0.35">
      <c r="A1871" s="21">
        <v>1538834</v>
      </c>
      <c r="B1871" s="53">
        <v>411590</v>
      </c>
      <c r="C1871" s="21">
        <f>VLOOKUP(TotalMov[[#This Row],[Order]],'Total Mov by SS'!B:C,2,0)</f>
        <v>138</v>
      </c>
      <c r="D1871" s="21" t="s">
        <v>59</v>
      </c>
      <c r="E1871" s="21" t="s">
        <v>114</v>
      </c>
      <c r="F1871" s="21" t="s">
        <v>102</v>
      </c>
      <c r="G1871" s="21" t="s">
        <v>105</v>
      </c>
      <c r="H1871" s="21" t="s">
        <v>100</v>
      </c>
      <c r="I1871" s="21" t="s">
        <v>106</v>
      </c>
      <c r="J1871" s="22">
        <v>43682</v>
      </c>
      <c r="K1871" s="23">
        <v>0.68613425925925997</v>
      </c>
      <c r="L1871" s="22">
        <v>43682</v>
      </c>
      <c r="M1871" s="23">
        <v>0.68613425925925997</v>
      </c>
      <c r="N1871" s="24">
        <v>45</v>
      </c>
      <c r="O1871" s="21" t="s">
        <v>66</v>
      </c>
      <c r="P1871" s="24">
        <f>TotalMov[[#This Row],[Confirmed activ. 3 (ILE03)]]</f>
        <v>45</v>
      </c>
      <c r="Q1871" s="24">
        <v>45</v>
      </c>
      <c r="R1871" s="21" t="s">
        <v>66</v>
      </c>
      <c r="S1871" s="21" t="s">
        <v>72</v>
      </c>
    </row>
    <row r="1872" spans="1:19" x14ac:dyDescent="0.35">
      <c r="A1872" s="21">
        <v>1538834</v>
      </c>
      <c r="B1872" s="53">
        <v>411590</v>
      </c>
      <c r="C1872" s="21">
        <f>VLOOKUP(TotalMov[[#This Row],[Order]],'Total Mov by SS'!B:C,2,0)</f>
        <v>138</v>
      </c>
      <c r="D1872" s="21" t="s">
        <v>107</v>
      </c>
      <c r="E1872" s="21" t="s">
        <v>60</v>
      </c>
      <c r="F1872" s="21" t="s">
        <v>61</v>
      </c>
      <c r="G1872" s="21" t="s">
        <v>90</v>
      </c>
      <c r="H1872" s="21" t="s">
        <v>63</v>
      </c>
      <c r="I1872" s="21" t="s">
        <v>108</v>
      </c>
      <c r="J1872" s="22">
        <v>43674</v>
      </c>
      <c r="K1872" s="23">
        <v>0.35266203703704002</v>
      </c>
      <c r="L1872" s="22">
        <v>43674</v>
      </c>
      <c r="M1872" s="23">
        <v>0.52168981481481003</v>
      </c>
      <c r="N1872" s="25">
        <v>4.0570000000000004</v>
      </c>
      <c r="O1872" s="21" t="s">
        <v>77</v>
      </c>
      <c r="P1872" s="24">
        <f>TotalMov[[#This Row],[Confirmed activ. 3 (ILE03)]]*60</f>
        <v>243.42000000000002</v>
      </c>
      <c r="Q1872" s="24">
        <v>1</v>
      </c>
      <c r="R1872" s="21" t="s">
        <v>66</v>
      </c>
      <c r="S1872" s="21" t="s">
        <v>67</v>
      </c>
    </row>
    <row r="1873" spans="1:19" x14ac:dyDescent="0.35">
      <c r="A1873" s="21">
        <v>1538834</v>
      </c>
      <c r="B1873" s="53">
        <v>411590</v>
      </c>
      <c r="C1873" s="21">
        <f>VLOOKUP(TotalMov[[#This Row],[Order]],'Total Mov by SS'!B:C,2,0)</f>
        <v>138</v>
      </c>
      <c r="D1873" s="21" t="s">
        <v>109</v>
      </c>
      <c r="E1873" s="21" t="s">
        <v>95</v>
      </c>
      <c r="F1873" s="21" t="s">
        <v>83</v>
      </c>
      <c r="G1873" s="21" t="s">
        <v>90</v>
      </c>
      <c r="H1873" s="21" t="s">
        <v>84</v>
      </c>
      <c r="I1873" s="21" t="s">
        <v>110</v>
      </c>
      <c r="J1873" s="22"/>
      <c r="K1873" s="23">
        <v>0</v>
      </c>
      <c r="L1873" s="22"/>
      <c r="M1873" s="23">
        <v>0</v>
      </c>
      <c r="N1873" s="25">
        <v>0</v>
      </c>
      <c r="O1873" s="21" t="s">
        <v>93</v>
      </c>
      <c r="P1873" s="24"/>
      <c r="Q1873" s="24">
        <v>5</v>
      </c>
      <c r="R1873" s="21" t="s">
        <v>66</v>
      </c>
      <c r="S1873" s="21" t="s">
        <v>94</v>
      </c>
    </row>
    <row r="1874" spans="1:19" x14ac:dyDescent="0.35">
      <c r="A1874" s="21">
        <v>1538835</v>
      </c>
      <c r="B1874" s="53">
        <v>411590</v>
      </c>
      <c r="C1874" s="21">
        <f>VLOOKUP(TotalMov[[#This Row],[Order]],'Total Mov by SS'!B:C,2,0)</f>
        <v>138</v>
      </c>
      <c r="D1874" s="21" t="s">
        <v>59</v>
      </c>
      <c r="E1874" s="21" t="s">
        <v>60</v>
      </c>
      <c r="F1874" s="21" t="s">
        <v>83</v>
      </c>
      <c r="G1874" s="21" t="s">
        <v>62</v>
      </c>
      <c r="H1874" s="21" t="s">
        <v>84</v>
      </c>
      <c r="I1874" s="21" t="s">
        <v>111</v>
      </c>
      <c r="J1874" s="22">
        <v>43663</v>
      </c>
      <c r="K1874" s="23">
        <v>4.8958333333330002E-2</v>
      </c>
      <c r="L1874" s="22">
        <v>43663</v>
      </c>
      <c r="M1874" s="23">
        <v>0.18052083333332999</v>
      </c>
      <c r="N1874" s="25">
        <v>3.1579999999999999</v>
      </c>
      <c r="O1874" s="21" t="s">
        <v>77</v>
      </c>
      <c r="P1874" s="24">
        <f>TotalMov[[#This Row],[Confirmed activ. 3 (ILE03)]]*60</f>
        <v>189.48</v>
      </c>
      <c r="Q1874" s="24">
        <v>40</v>
      </c>
      <c r="R1874" s="21" t="s">
        <v>66</v>
      </c>
      <c r="S1874" s="21" t="s">
        <v>67</v>
      </c>
    </row>
    <row r="1875" spans="1:19" x14ac:dyDescent="0.35">
      <c r="A1875" s="21">
        <v>1538835</v>
      </c>
      <c r="B1875" s="53">
        <v>411590</v>
      </c>
      <c r="C1875" s="21">
        <f>VLOOKUP(TotalMov[[#This Row],[Order]],'Total Mov by SS'!B:C,2,0)</f>
        <v>138</v>
      </c>
      <c r="D1875" s="21" t="s">
        <v>59</v>
      </c>
      <c r="E1875" s="21" t="s">
        <v>68</v>
      </c>
      <c r="F1875" s="21" t="s">
        <v>61</v>
      </c>
      <c r="G1875" s="21" t="s">
        <v>62</v>
      </c>
      <c r="H1875" s="21" t="s">
        <v>63</v>
      </c>
      <c r="I1875" s="21" t="s">
        <v>64</v>
      </c>
      <c r="J1875" s="22">
        <v>43663</v>
      </c>
      <c r="K1875" s="23">
        <v>0.35549768518518998</v>
      </c>
      <c r="L1875" s="22">
        <v>43663</v>
      </c>
      <c r="M1875" s="23">
        <v>0.35944444444444001</v>
      </c>
      <c r="N1875" s="25">
        <v>5.6829999999999998</v>
      </c>
      <c r="O1875" s="21" t="s">
        <v>66</v>
      </c>
      <c r="P1875" s="24">
        <f>TotalMov[[#This Row],[Confirmed activ. 3 (ILE03)]]</f>
        <v>5.6829999999999998</v>
      </c>
      <c r="Q1875" s="24">
        <v>15</v>
      </c>
      <c r="R1875" s="21" t="s">
        <v>66</v>
      </c>
      <c r="S1875" s="21" t="s">
        <v>67</v>
      </c>
    </row>
    <row r="1876" spans="1:19" x14ac:dyDescent="0.35">
      <c r="A1876" s="21">
        <v>1538835</v>
      </c>
      <c r="B1876" s="53">
        <v>411590</v>
      </c>
      <c r="C1876" s="21">
        <f>VLOOKUP(TotalMov[[#This Row],[Order]],'Total Mov by SS'!B:C,2,0)</f>
        <v>138</v>
      </c>
      <c r="D1876" s="21" t="s">
        <v>59</v>
      </c>
      <c r="E1876" s="21" t="s">
        <v>73</v>
      </c>
      <c r="F1876" s="21" t="s">
        <v>69</v>
      </c>
      <c r="G1876" s="21" t="s">
        <v>62</v>
      </c>
      <c r="H1876" s="21" t="s">
        <v>70</v>
      </c>
      <c r="I1876" s="21" t="s">
        <v>71</v>
      </c>
      <c r="J1876" s="22">
        <v>43663</v>
      </c>
      <c r="K1876" s="23">
        <v>0.39513888888888998</v>
      </c>
      <c r="L1876" s="22">
        <v>43663</v>
      </c>
      <c r="M1876" s="23">
        <v>0.39513888888888998</v>
      </c>
      <c r="N1876" s="24">
        <v>20</v>
      </c>
      <c r="O1876" s="21" t="s">
        <v>66</v>
      </c>
      <c r="P1876" s="24">
        <f>TotalMov[[#This Row],[Confirmed activ. 3 (ILE03)]]</f>
        <v>20</v>
      </c>
      <c r="Q1876" s="24">
        <v>20</v>
      </c>
      <c r="R1876" s="21" t="s">
        <v>66</v>
      </c>
      <c r="S1876" s="21" t="s">
        <v>72</v>
      </c>
    </row>
    <row r="1877" spans="1:19" x14ac:dyDescent="0.35">
      <c r="A1877" s="21">
        <v>1538835</v>
      </c>
      <c r="B1877" s="53">
        <v>411590</v>
      </c>
      <c r="C1877" s="21">
        <f>VLOOKUP(TotalMov[[#This Row],[Order]],'Total Mov by SS'!B:C,2,0)</f>
        <v>138</v>
      </c>
      <c r="D1877" s="21" t="s">
        <v>59</v>
      </c>
      <c r="E1877" s="21" t="s">
        <v>75</v>
      </c>
      <c r="F1877" s="21" t="s">
        <v>61</v>
      </c>
      <c r="G1877" s="21" t="s">
        <v>62</v>
      </c>
      <c r="H1877" s="21" t="s">
        <v>63</v>
      </c>
      <c r="I1877" s="21" t="s">
        <v>74</v>
      </c>
      <c r="J1877" s="22">
        <v>43663</v>
      </c>
      <c r="K1877" s="23">
        <v>0.40098379629629999</v>
      </c>
      <c r="L1877" s="22">
        <v>43663</v>
      </c>
      <c r="M1877" s="23">
        <v>0.74531250000000004</v>
      </c>
      <c r="N1877" s="25">
        <v>8.2639999999999993</v>
      </c>
      <c r="O1877" s="21" t="s">
        <v>77</v>
      </c>
      <c r="P1877" s="24">
        <f>TotalMov[[#This Row],[Confirmed activ. 3 (ILE03)]]*60</f>
        <v>495.84</v>
      </c>
      <c r="Q1877" s="24">
        <v>350</v>
      </c>
      <c r="R1877" s="21" t="s">
        <v>66</v>
      </c>
      <c r="S1877" s="21" t="s">
        <v>67</v>
      </c>
    </row>
    <row r="1878" spans="1:19" x14ac:dyDescent="0.35">
      <c r="A1878" s="21">
        <v>1538835</v>
      </c>
      <c r="B1878" s="53">
        <v>411590</v>
      </c>
      <c r="C1878" s="21">
        <f>VLOOKUP(TotalMov[[#This Row],[Order]],'Total Mov by SS'!B:C,2,0)</f>
        <v>138</v>
      </c>
      <c r="D1878" s="21" t="s">
        <v>59</v>
      </c>
      <c r="E1878" s="21" t="s">
        <v>78</v>
      </c>
      <c r="F1878" s="21" t="s">
        <v>61</v>
      </c>
      <c r="G1878" s="21" t="s">
        <v>62</v>
      </c>
      <c r="H1878" s="21" t="s">
        <v>63</v>
      </c>
      <c r="I1878" s="21" t="s">
        <v>76</v>
      </c>
      <c r="J1878" s="22">
        <v>43664</v>
      </c>
      <c r="K1878" s="23">
        <v>0.3119212962963</v>
      </c>
      <c r="L1878" s="22">
        <v>43669</v>
      </c>
      <c r="M1878" s="23">
        <v>0.60954861111111003</v>
      </c>
      <c r="N1878" s="25">
        <v>35.570999999999998</v>
      </c>
      <c r="O1878" s="21" t="s">
        <v>77</v>
      </c>
      <c r="P1878" s="24">
        <f>TotalMov[[#This Row],[Confirmed activ. 3 (ILE03)]]*60</f>
        <v>2134.2599999999998</v>
      </c>
      <c r="Q1878" s="24">
        <v>1020</v>
      </c>
      <c r="R1878" s="21" t="s">
        <v>66</v>
      </c>
      <c r="S1878" s="21" t="s">
        <v>67</v>
      </c>
    </row>
    <row r="1879" spans="1:19" x14ac:dyDescent="0.35">
      <c r="A1879" s="21">
        <v>1538835</v>
      </c>
      <c r="B1879" s="53">
        <v>411590</v>
      </c>
      <c r="C1879" s="21">
        <f>VLOOKUP(TotalMov[[#This Row],[Order]],'Total Mov by SS'!B:C,2,0)</f>
        <v>138</v>
      </c>
      <c r="D1879" s="21" t="s">
        <v>59</v>
      </c>
      <c r="E1879" s="21" t="s">
        <v>80</v>
      </c>
      <c r="F1879" s="21" t="s">
        <v>61</v>
      </c>
      <c r="G1879" s="21" t="s">
        <v>62</v>
      </c>
      <c r="H1879" s="21" t="s">
        <v>63</v>
      </c>
      <c r="I1879" s="21" t="s">
        <v>112</v>
      </c>
      <c r="J1879" s="22">
        <v>43669</v>
      </c>
      <c r="K1879" s="23">
        <v>0.60988425925926004</v>
      </c>
      <c r="L1879" s="22">
        <v>43669</v>
      </c>
      <c r="M1879" s="23">
        <v>0.73929398148147996</v>
      </c>
      <c r="N1879" s="25">
        <v>3.1059999999999999</v>
      </c>
      <c r="O1879" s="21" t="s">
        <v>77</v>
      </c>
      <c r="P1879" s="24">
        <f>TotalMov[[#This Row],[Confirmed activ. 3 (ILE03)]]*60</f>
        <v>186.35999999999999</v>
      </c>
      <c r="Q1879" s="24">
        <v>50</v>
      </c>
      <c r="R1879" s="21" t="s">
        <v>66</v>
      </c>
      <c r="S1879" s="21" t="s">
        <v>67</v>
      </c>
    </row>
    <row r="1880" spans="1:19" x14ac:dyDescent="0.35">
      <c r="A1880" s="21">
        <v>1538835</v>
      </c>
      <c r="B1880" s="53">
        <v>411590</v>
      </c>
      <c r="C1880" s="21">
        <f>VLOOKUP(TotalMov[[#This Row],[Order]],'Total Mov by SS'!B:C,2,0)</f>
        <v>138</v>
      </c>
      <c r="D1880" s="21" t="s">
        <v>59</v>
      </c>
      <c r="E1880" s="21" t="s">
        <v>82</v>
      </c>
      <c r="F1880" s="21" t="s">
        <v>89</v>
      </c>
      <c r="G1880" s="21" t="s">
        <v>90</v>
      </c>
      <c r="H1880" s="21" t="s">
        <v>91</v>
      </c>
      <c r="I1880" s="21" t="s">
        <v>92</v>
      </c>
      <c r="J1880" s="22"/>
      <c r="K1880" s="23">
        <v>0</v>
      </c>
      <c r="L1880" s="22"/>
      <c r="M1880" s="23">
        <v>0</v>
      </c>
      <c r="N1880" s="25">
        <v>0</v>
      </c>
      <c r="O1880" s="21" t="s">
        <v>93</v>
      </c>
      <c r="P1880" s="24"/>
      <c r="Q1880" s="24">
        <v>0</v>
      </c>
      <c r="R1880" s="21" t="s">
        <v>66</v>
      </c>
      <c r="S1880" s="21" t="s">
        <v>94</v>
      </c>
    </row>
    <row r="1881" spans="1:19" x14ac:dyDescent="0.35">
      <c r="A1881" s="21">
        <v>1538835</v>
      </c>
      <c r="B1881" s="53">
        <v>411590</v>
      </c>
      <c r="C1881" s="21">
        <f>VLOOKUP(TotalMov[[#This Row],[Order]],'Total Mov by SS'!B:C,2,0)</f>
        <v>138</v>
      </c>
      <c r="D1881" s="21" t="s">
        <v>59</v>
      </c>
      <c r="E1881" s="21" t="s">
        <v>85</v>
      </c>
      <c r="F1881" s="21" t="s">
        <v>69</v>
      </c>
      <c r="G1881" s="21" t="s">
        <v>62</v>
      </c>
      <c r="H1881" s="21" t="s">
        <v>70</v>
      </c>
      <c r="I1881" s="21" t="s">
        <v>79</v>
      </c>
      <c r="J1881" s="22">
        <v>43670</v>
      </c>
      <c r="K1881" s="23">
        <v>0.34618055555555999</v>
      </c>
      <c r="L1881" s="22">
        <v>43670</v>
      </c>
      <c r="M1881" s="23">
        <v>0.34618055555555999</v>
      </c>
      <c r="N1881" s="24">
        <v>20</v>
      </c>
      <c r="O1881" s="21" t="s">
        <v>66</v>
      </c>
      <c r="P1881" s="24">
        <f>TotalMov[[#This Row],[Confirmed activ. 3 (ILE03)]]</f>
        <v>20</v>
      </c>
      <c r="Q1881" s="24">
        <v>20</v>
      </c>
      <c r="R1881" s="21" t="s">
        <v>66</v>
      </c>
      <c r="S1881" s="21" t="s">
        <v>72</v>
      </c>
    </row>
    <row r="1882" spans="1:19" x14ac:dyDescent="0.35">
      <c r="A1882" s="21">
        <v>1538835</v>
      </c>
      <c r="B1882" s="53">
        <v>411590</v>
      </c>
      <c r="C1882" s="21">
        <f>VLOOKUP(TotalMov[[#This Row],[Order]],'Total Mov by SS'!B:C,2,0)</f>
        <v>138</v>
      </c>
      <c r="D1882" s="21" t="s">
        <v>59</v>
      </c>
      <c r="E1882" s="21" t="s">
        <v>88</v>
      </c>
      <c r="F1882" s="21" t="s">
        <v>69</v>
      </c>
      <c r="G1882" s="21" t="s">
        <v>62</v>
      </c>
      <c r="H1882" s="21" t="s">
        <v>70</v>
      </c>
      <c r="I1882" s="21" t="s">
        <v>81</v>
      </c>
      <c r="J1882" s="22">
        <v>43670</v>
      </c>
      <c r="K1882" s="23">
        <v>0.34622685185184998</v>
      </c>
      <c r="L1882" s="22">
        <v>43670</v>
      </c>
      <c r="M1882" s="23">
        <v>0.34622685185184998</v>
      </c>
      <c r="N1882" s="24">
        <v>20</v>
      </c>
      <c r="O1882" s="21" t="s">
        <v>66</v>
      </c>
      <c r="P1882" s="24">
        <f>TotalMov[[#This Row],[Confirmed activ. 3 (ILE03)]]</f>
        <v>20</v>
      </c>
      <c r="Q1882" s="24">
        <v>20</v>
      </c>
      <c r="R1882" s="21" t="s">
        <v>66</v>
      </c>
      <c r="S1882" s="21" t="s">
        <v>72</v>
      </c>
    </row>
    <row r="1883" spans="1:19" x14ac:dyDescent="0.35">
      <c r="A1883" s="21">
        <v>1538835</v>
      </c>
      <c r="B1883" s="53">
        <v>411590</v>
      </c>
      <c r="C1883" s="21">
        <f>VLOOKUP(TotalMov[[#This Row],[Order]],'Total Mov by SS'!B:C,2,0)</f>
        <v>138</v>
      </c>
      <c r="D1883" s="21" t="s">
        <v>59</v>
      </c>
      <c r="E1883" s="21" t="s">
        <v>95</v>
      </c>
      <c r="F1883" s="21" t="s">
        <v>83</v>
      </c>
      <c r="G1883" s="21" t="s">
        <v>62</v>
      </c>
      <c r="H1883" s="21" t="s">
        <v>84</v>
      </c>
      <c r="I1883" s="21" t="s">
        <v>84</v>
      </c>
      <c r="J1883" s="22">
        <v>43670</v>
      </c>
      <c r="K1883" s="23">
        <v>0.66797453703704002</v>
      </c>
      <c r="L1883" s="22">
        <v>43671</v>
      </c>
      <c r="M1883" s="23">
        <v>0.53092592592593002</v>
      </c>
      <c r="N1883" s="25">
        <v>12.327999999999999</v>
      </c>
      <c r="O1883" s="21" t="s">
        <v>77</v>
      </c>
      <c r="P1883" s="24">
        <f>TotalMov[[#This Row],[Confirmed activ. 3 (ILE03)]]*60</f>
        <v>739.68</v>
      </c>
      <c r="Q1883" s="24">
        <v>450</v>
      </c>
      <c r="R1883" s="21" t="s">
        <v>66</v>
      </c>
      <c r="S1883" s="21" t="s">
        <v>67</v>
      </c>
    </row>
    <row r="1884" spans="1:19" x14ac:dyDescent="0.35">
      <c r="A1884" s="21">
        <v>1538835</v>
      </c>
      <c r="B1884" s="53">
        <v>411590</v>
      </c>
      <c r="C1884" s="21">
        <f>VLOOKUP(TotalMov[[#This Row],[Order]],'Total Mov by SS'!B:C,2,0)</f>
        <v>138</v>
      </c>
      <c r="D1884" s="21" t="s">
        <v>59</v>
      </c>
      <c r="E1884" s="21" t="s">
        <v>97</v>
      </c>
      <c r="F1884" s="21" t="s">
        <v>86</v>
      </c>
      <c r="G1884" s="21" t="s">
        <v>62</v>
      </c>
      <c r="H1884" s="21" t="s">
        <v>87</v>
      </c>
      <c r="I1884" s="21" t="s">
        <v>87</v>
      </c>
      <c r="J1884" s="22">
        <v>43674</v>
      </c>
      <c r="K1884" s="23">
        <v>0.38806712962963003</v>
      </c>
      <c r="L1884" s="22">
        <v>43674</v>
      </c>
      <c r="M1884" s="23">
        <v>0.38806712962963003</v>
      </c>
      <c r="N1884" s="24">
        <v>20</v>
      </c>
      <c r="O1884" s="21" t="s">
        <v>66</v>
      </c>
      <c r="P1884" s="24">
        <f>TotalMov[[#This Row],[Confirmed activ. 3 (ILE03)]]</f>
        <v>20</v>
      </c>
      <c r="Q1884" s="24">
        <v>20</v>
      </c>
      <c r="R1884" s="21" t="s">
        <v>66</v>
      </c>
      <c r="S1884" s="21" t="s">
        <v>72</v>
      </c>
    </row>
    <row r="1885" spans="1:19" x14ac:dyDescent="0.35">
      <c r="A1885" s="21">
        <v>1538835</v>
      </c>
      <c r="B1885" s="53">
        <v>411590</v>
      </c>
      <c r="C1885" s="21">
        <f>VLOOKUP(TotalMov[[#This Row],[Order]],'Total Mov by SS'!B:C,2,0)</f>
        <v>138</v>
      </c>
      <c r="D1885" s="21" t="s">
        <v>59</v>
      </c>
      <c r="E1885" s="21" t="s">
        <v>99</v>
      </c>
      <c r="F1885" s="21" t="s">
        <v>61</v>
      </c>
      <c r="G1885" s="21" t="s">
        <v>62</v>
      </c>
      <c r="H1885" s="21" t="s">
        <v>63</v>
      </c>
      <c r="I1885" s="21" t="s">
        <v>96</v>
      </c>
      <c r="J1885" s="22">
        <v>43681</v>
      </c>
      <c r="K1885" s="23">
        <v>0.42802083333333002</v>
      </c>
      <c r="L1885" s="22">
        <v>43681</v>
      </c>
      <c r="M1885" s="23">
        <v>0.55770833333333003</v>
      </c>
      <c r="N1885" s="25">
        <v>103.453</v>
      </c>
      <c r="O1885" s="21" t="s">
        <v>66</v>
      </c>
      <c r="P1885" s="24">
        <f>TotalMov[[#This Row],[Confirmed activ. 3 (ILE03)]]</f>
        <v>103.453</v>
      </c>
      <c r="Q1885" s="24">
        <v>100</v>
      </c>
      <c r="R1885" s="21" t="s">
        <v>66</v>
      </c>
      <c r="S1885" s="21" t="s">
        <v>67</v>
      </c>
    </row>
    <row r="1886" spans="1:19" x14ac:dyDescent="0.35">
      <c r="A1886" s="21">
        <v>1538835</v>
      </c>
      <c r="B1886" s="53">
        <v>411590</v>
      </c>
      <c r="C1886" s="21">
        <f>VLOOKUP(TotalMov[[#This Row],[Order]],'Total Mov by SS'!B:C,2,0)</f>
        <v>138</v>
      </c>
      <c r="D1886" s="21" t="s">
        <v>59</v>
      </c>
      <c r="E1886" s="21" t="s">
        <v>101</v>
      </c>
      <c r="F1886" s="21" t="s">
        <v>69</v>
      </c>
      <c r="G1886" s="21" t="s">
        <v>62</v>
      </c>
      <c r="H1886" s="21" t="s">
        <v>70</v>
      </c>
      <c r="I1886" s="21" t="s">
        <v>98</v>
      </c>
      <c r="J1886" s="22">
        <v>43681</v>
      </c>
      <c r="K1886" s="23">
        <v>0.60699074074074</v>
      </c>
      <c r="L1886" s="22">
        <v>43681</v>
      </c>
      <c r="M1886" s="23">
        <v>0.60699074074074</v>
      </c>
      <c r="N1886" s="24">
        <v>20</v>
      </c>
      <c r="O1886" s="21" t="s">
        <v>66</v>
      </c>
      <c r="P1886" s="24">
        <f>TotalMov[[#This Row],[Confirmed activ. 3 (ILE03)]]</f>
        <v>20</v>
      </c>
      <c r="Q1886" s="24">
        <v>20</v>
      </c>
      <c r="R1886" s="21" t="s">
        <v>66</v>
      </c>
      <c r="S1886" s="21" t="s">
        <v>72</v>
      </c>
    </row>
    <row r="1887" spans="1:19" x14ac:dyDescent="0.35">
      <c r="A1887" s="21">
        <v>1538835</v>
      </c>
      <c r="B1887" s="53">
        <v>411590</v>
      </c>
      <c r="C1887" s="21">
        <f>VLOOKUP(TotalMov[[#This Row],[Order]],'Total Mov by SS'!B:C,2,0)</f>
        <v>138</v>
      </c>
      <c r="D1887" s="21" t="s">
        <v>59</v>
      </c>
      <c r="E1887" s="21" t="s">
        <v>104</v>
      </c>
      <c r="F1887" s="21" t="s">
        <v>69</v>
      </c>
      <c r="G1887" s="21" t="s">
        <v>62</v>
      </c>
      <c r="H1887" s="21" t="s">
        <v>70</v>
      </c>
      <c r="I1887" s="21" t="s">
        <v>100</v>
      </c>
      <c r="J1887" s="22">
        <v>43682</v>
      </c>
      <c r="K1887" s="23">
        <v>0.69206018518518997</v>
      </c>
      <c r="L1887" s="22">
        <v>43682</v>
      </c>
      <c r="M1887" s="23">
        <v>0.69206018518518997</v>
      </c>
      <c r="N1887" s="24">
        <v>30</v>
      </c>
      <c r="O1887" s="21" t="s">
        <v>66</v>
      </c>
      <c r="P1887" s="24">
        <f>TotalMov[[#This Row],[Confirmed activ. 3 (ILE03)]]</f>
        <v>30</v>
      </c>
      <c r="Q1887" s="24">
        <v>30</v>
      </c>
      <c r="R1887" s="21" t="s">
        <v>66</v>
      </c>
      <c r="S1887" s="21" t="s">
        <v>72</v>
      </c>
    </row>
    <row r="1888" spans="1:19" x14ac:dyDescent="0.35">
      <c r="A1888" s="21">
        <v>1538835</v>
      </c>
      <c r="B1888" s="53">
        <v>411590</v>
      </c>
      <c r="C1888" s="21">
        <f>VLOOKUP(TotalMov[[#This Row],[Order]],'Total Mov by SS'!B:C,2,0)</f>
        <v>138</v>
      </c>
      <c r="D1888" s="21" t="s">
        <v>59</v>
      </c>
      <c r="E1888" s="21" t="s">
        <v>113</v>
      </c>
      <c r="F1888" s="21" t="s">
        <v>102</v>
      </c>
      <c r="G1888" s="21" t="s">
        <v>62</v>
      </c>
      <c r="H1888" s="21" t="s">
        <v>100</v>
      </c>
      <c r="I1888" s="21" t="s">
        <v>103</v>
      </c>
      <c r="J1888" s="22">
        <v>43682</v>
      </c>
      <c r="K1888" s="23">
        <v>0.69212962962962998</v>
      </c>
      <c r="L1888" s="22">
        <v>43682</v>
      </c>
      <c r="M1888" s="23">
        <v>0.69212962962962998</v>
      </c>
      <c r="N1888" s="24">
        <v>30</v>
      </c>
      <c r="O1888" s="21" t="s">
        <v>66</v>
      </c>
      <c r="P1888" s="24">
        <f>TotalMov[[#This Row],[Confirmed activ. 3 (ILE03)]]</f>
        <v>30</v>
      </c>
      <c r="Q1888" s="24">
        <v>30</v>
      </c>
      <c r="R1888" s="21" t="s">
        <v>66</v>
      </c>
      <c r="S1888" s="21" t="s">
        <v>72</v>
      </c>
    </row>
    <row r="1889" spans="1:19" x14ac:dyDescent="0.35">
      <c r="A1889" s="21">
        <v>1538835</v>
      </c>
      <c r="B1889" s="53">
        <v>411590</v>
      </c>
      <c r="C1889" s="21">
        <f>VLOOKUP(TotalMov[[#This Row],[Order]],'Total Mov by SS'!B:C,2,0)</f>
        <v>138</v>
      </c>
      <c r="D1889" s="21" t="s">
        <v>59</v>
      </c>
      <c r="E1889" s="21" t="s">
        <v>114</v>
      </c>
      <c r="F1889" s="21" t="s">
        <v>102</v>
      </c>
      <c r="G1889" s="21" t="s">
        <v>105</v>
      </c>
      <c r="H1889" s="21" t="s">
        <v>100</v>
      </c>
      <c r="I1889" s="21" t="s">
        <v>106</v>
      </c>
      <c r="J1889" s="22">
        <v>43683</v>
      </c>
      <c r="K1889" s="23">
        <v>0.41875000000000001</v>
      </c>
      <c r="L1889" s="22">
        <v>43683</v>
      </c>
      <c r="M1889" s="23">
        <v>0.41875000000000001</v>
      </c>
      <c r="N1889" s="24">
        <v>45</v>
      </c>
      <c r="O1889" s="21" t="s">
        <v>66</v>
      </c>
      <c r="P1889" s="24">
        <f>TotalMov[[#This Row],[Confirmed activ. 3 (ILE03)]]</f>
        <v>45</v>
      </c>
      <c r="Q1889" s="24">
        <v>45</v>
      </c>
      <c r="R1889" s="21" t="s">
        <v>66</v>
      </c>
      <c r="S1889" s="21" t="s">
        <v>72</v>
      </c>
    </row>
    <row r="1890" spans="1:19" x14ac:dyDescent="0.35">
      <c r="A1890" s="21">
        <v>1538835</v>
      </c>
      <c r="B1890" s="53">
        <v>411590</v>
      </c>
      <c r="C1890" s="21">
        <f>VLOOKUP(TotalMov[[#This Row],[Order]],'Total Mov by SS'!B:C,2,0)</f>
        <v>138</v>
      </c>
      <c r="D1890" s="21" t="s">
        <v>107</v>
      </c>
      <c r="E1890" s="21" t="s">
        <v>60</v>
      </c>
      <c r="F1890" s="21" t="s">
        <v>61</v>
      </c>
      <c r="G1890" s="21" t="s">
        <v>90</v>
      </c>
      <c r="H1890" s="21" t="s">
        <v>63</v>
      </c>
      <c r="I1890" s="21" t="s">
        <v>108</v>
      </c>
      <c r="J1890" s="22"/>
      <c r="K1890" s="23">
        <v>0</v>
      </c>
      <c r="L1890" s="22"/>
      <c r="M1890" s="23">
        <v>0</v>
      </c>
      <c r="N1890" s="25">
        <v>0</v>
      </c>
      <c r="O1890" s="21" t="s">
        <v>93</v>
      </c>
      <c r="P1890" s="24"/>
      <c r="Q1890" s="24">
        <v>1</v>
      </c>
      <c r="R1890" s="21" t="s">
        <v>66</v>
      </c>
      <c r="S1890" s="21" t="s">
        <v>94</v>
      </c>
    </row>
    <row r="1891" spans="1:19" x14ac:dyDescent="0.35">
      <c r="A1891" s="21">
        <v>1538835</v>
      </c>
      <c r="B1891" s="53">
        <v>411590</v>
      </c>
      <c r="C1891" s="21">
        <f>VLOOKUP(TotalMov[[#This Row],[Order]],'Total Mov by SS'!B:C,2,0)</f>
        <v>138</v>
      </c>
      <c r="D1891" s="21" t="s">
        <v>109</v>
      </c>
      <c r="E1891" s="21" t="s">
        <v>95</v>
      </c>
      <c r="F1891" s="21" t="s">
        <v>83</v>
      </c>
      <c r="G1891" s="21" t="s">
        <v>90</v>
      </c>
      <c r="H1891" s="21" t="s">
        <v>84</v>
      </c>
      <c r="I1891" s="21" t="s">
        <v>110</v>
      </c>
      <c r="J1891" s="22">
        <v>43670</v>
      </c>
      <c r="K1891" s="23">
        <v>0.98407407407406999</v>
      </c>
      <c r="L1891" s="22">
        <v>43671</v>
      </c>
      <c r="M1891" s="23">
        <v>0.17494212962962999</v>
      </c>
      <c r="N1891" s="25">
        <v>4.5810000000000004</v>
      </c>
      <c r="O1891" s="21" t="s">
        <v>77</v>
      </c>
      <c r="P1891" s="24">
        <f>TotalMov[[#This Row],[Confirmed activ. 3 (ILE03)]]*60</f>
        <v>274.86</v>
      </c>
      <c r="Q1891" s="24">
        <v>5</v>
      </c>
      <c r="R1891" s="21" t="s">
        <v>66</v>
      </c>
      <c r="S1891" s="21" t="s">
        <v>67</v>
      </c>
    </row>
    <row r="1892" spans="1:19" x14ac:dyDescent="0.35">
      <c r="A1892" s="21">
        <v>1538836</v>
      </c>
      <c r="B1892" s="53">
        <v>411590</v>
      </c>
      <c r="C1892" s="21">
        <f>VLOOKUP(TotalMov[[#This Row],[Order]],'Total Mov by SS'!B:C,2,0)</f>
        <v>138</v>
      </c>
      <c r="D1892" s="21" t="s">
        <v>59</v>
      </c>
      <c r="E1892" s="21" t="s">
        <v>60</v>
      </c>
      <c r="F1892" s="21" t="s">
        <v>83</v>
      </c>
      <c r="G1892" s="21" t="s">
        <v>62</v>
      </c>
      <c r="H1892" s="21" t="s">
        <v>84</v>
      </c>
      <c r="I1892" s="21" t="s">
        <v>111</v>
      </c>
      <c r="J1892" s="22">
        <v>43664</v>
      </c>
      <c r="K1892" s="23">
        <v>4.1168981481480002E-2</v>
      </c>
      <c r="L1892" s="22">
        <v>43664</v>
      </c>
      <c r="M1892" s="23">
        <v>0.16716435185185</v>
      </c>
      <c r="N1892" s="25">
        <v>45.366999999999997</v>
      </c>
      <c r="O1892" s="21" t="s">
        <v>66</v>
      </c>
      <c r="P1892" s="24">
        <f>TotalMov[[#This Row],[Confirmed activ. 3 (ILE03)]]</f>
        <v>45.366999999999997</v>
      </c>
      <c r="Q1892" s="24">
        <v>40</v>
      </c>
      <c r="R1892" s="21" t="s">
        <v>66</v>
      </c>
      <c r="S1892" s="21" t="s">
        <v>67</v>
      </c>
    </row>
    <row r="1893" spans="1:19" x14ac:dyDescent="0.35">
      <c r="A1893" s="21">
        <v>1538836</v>
      </c>
      <c r="B1893" s="53">
        <v>411590</v>
      </c>
      <c r="C1893" s="21">
        <f>VLOOKUP(TotalMov[[#This Row],[Order]],'Total Mov by SS'!B:C,2,0)</f>
        <v>138</v>
      </c>
      <c r="D1893" s="21" t="s">
        <v>59</v>
      </c>
      <c r="E1893" s="21" t="s">
        <v>68</v>
      </c>
      <c r="F1893" s="21" t="s">
        <v>61</v>
      </c>
      <c r="G1893" s="21" t="s">
        <v>62</v>
      </c>
      <c r="H1893" s="21" t="s">
        <v>63</v>
      </c>
      <c r="I1893" s="21" t="s">
        <v>64</v>
      </c>
      <c r="J1893" s="22">
        <v>43667</v>
      </c>
      <c r="K1893" s="23">
        <v>0.4028587962963</v>
      </c>
      <c r="L1893" s="22">
        <v>43667</v>
      </c>
      <c r="M1893" s="23">
        <v>0.40685185185185002</v>
      </c>
      <c r="N1893" s="25">
        <v>5.75</v>
      </c>
      <c r="O1893" s="21" t="s">
        <v>66</v>
      </c>
      <c r="P1893" s="24">
        <f>TotalMov[[#This Row],[Confirmed activ. 3 (ILE03)]]</f>
        <v>5.75</v>
      </c>
      <c r="Q1893" s="24">
        <v>15</v>
      </c>
      <c r="R1893" s="21" t="s">
        <v>66</v>
      </c>
      <c r="S1893" s="21" t="s">
        <v>67</v>
      </c>
    </row>
    <row r="1894" spans="1:19" x14ac:dyDescent="0.35">
      <c r="A1894" s="21">
        <v>1538836</v>
      </c>
      <c r="B1894" s="53">
        <v>411590</v>
      </c>
      <c r="C1894" s="21">
        <f>VLOOKUP(TotalMov[[#This Row],[Order]],'Total Mov by SS'!B:C,2,0)</f>
        <v>138</v>
      </c>
      <c r="D1894" s="21" t="s">
        <v>59</v>
      </c>
      <c r="E1894" s="21" t="s">
        <v>73</v>
      </c>
      <c r="F1894" s="21" t="s">
        <v>69</v>
      </c>
      <c r="G1894" s="21" t="s">
        <v>62</v>
      </c>
      <c r="H1894" s="21" t="s">
        <v>70</v>
      </c>
      <c r="I1894" s="21" t="s">
        <v>71</v>
      </c>
      <c r="J1894" s="22">
        <v>43667</v>
      </c>
      <c r="K1894" s="23">
        <v>0.41223379629630003</v>
      </c>
      <c r="L1894" s="22">
        <v>43667</v>
      </c>
      <c r="M1894" s="23">
        <v>0.41223379629630003</v>
      </c>
      <c r="N1894" s="24">
        <v>20</v>
      </c>
      <c r="O1894" s="21" t="s">
        <v>66</v>
      </c>
      <c r="P1894" s="24">
        <f>TotalMov[[#This Row],[Confirmed activ. 3 (ILE03)]]</f>
        <v>20</v>
      </c>
      <c r="Q1894" s="24">
        <v>20</v>
      </c>
      <c r="R1894" s="21" t="s">
        <v>66</v>
      </c>
      <c r="S1894" s="21" t="s">
        <v>72</v>
      </c>
    </row>
    <row r="1895" spans="1:19" x14ac:dyDescent="0.35">
      <c r="A1895" s="21">
        <v>1538836</v>
      </c>
      <c r="B1895" s="53">
        <v>411590</v>
      </c>
      <c r="C1895" s="21">
        <f>VLOOKUP(TotalMov[[#This Row],[Order]],'Total Mov by SS'!B:C,2,0)</f>
        <v>138</v>
      </c>
      <c r="D1895" s="21" t="s">
        <v>59</v>
      </c>
      <c r="E1895" s="21" t="s">
        <v>75</v>
      </c>
      <c r="F1895" s="21" t="s">
        <v>61</v>
      </c>
      <c r="G1895" s="21" t="s">
        <v>62</v>
      </c>
      <c r="H1895" s="21" t="s">
        <v>63</v>
      </c>
      <c r="I1895" s="21" t="s">
        <v>74</v>
      </c>
      <c r="J1895" s="22">
        <v>43667</v>
      </c>
      <c r="K1895" s="23">
        <v>0.41394675925926</v>
      </c>
      <c r="L1895" s="22">
        <v>43667</v>
      </c>
      <c r="M1895" s="23">
        <v>0.74674768518518997</v>
      </c>
      <c r="N1895" s="25">
        <v>7.9870000000000001</v>
      </c>
      <c r="O1895" s="21" t="s">
        <v>77</v>
      </c>
      <c r="P1895" s="24">
        <f>TotalMov[[#This Row],[Confirmed activ. 3 (ILE03)]]*60</f>
        <v>479.22</v>
      </c>
      <c r="Q1895" s="24">
        <v>350</v>
      </c>
      <c r="R1895" s="21" t="s">
        <v>66</v>
      </c>
      <c r="S1895" s="21" t="s">
        <v>67</v>
      </c>
    </row>
    <row r="1896" spans="1:19" x14ac:dyDescent="0.35">
      <c r="A1896" s="21">
        <v>1538836</v>
      </c>
      <c r="B1896" s="53">
        <v>411590</v>
      </c>
      <c r="C1896" s="21">
        <f>VLOOKUP(TotalMov[[#This Row],[Order]],'Total Mov by SS'!B:C,2,0)</f>
        <v>138</v>
      </c>
      <c r="D1896" s="21" t="s">
        <v>59</v>
      </c>
      <c r="E1896" s="21" t="s">
        <v>78</v>
      </c>
      <c r="F1896" s="21" t="s">
        <v>61</v>
      </c>
      <c r="G1896" s="21" t="s">
        <v>62</v>
      </c>
      <c r="H1896" s="21" t="s">
        <v>63</v>
      </c>
      <c r="I1896" s="21" t="s">
        <v>76</v>
      </c>
      <c r="J1896" s="22">
        <v>43668</v>
      </c>
      <c r="K1896" s="23">
        <v>0.31944444444443998</v>
      </c>
      <c r="L1896" s="22">
        <v>43674</v>
      </c>
      <c r="M1896" s="23">
        <v>0.55203703703703999</v>
      </c>
      <c r="N1896" s="25">
        <v>49.277999999999999</v>
      </c>
      <c r="O1896" s="21" t="s">
        <v>77</v>
      </c>
      <c r="P1896" s="24">
        <f>TotalMov[[#This Row],[Confirmed activ. 3 (ILE03)]]*60</f>
        <v>2956.68</v>
      </c>
      <c r="Q1896" s="24">
        <v>1020</v>
      </c>
      <c r="R1896" s="21" t="s">
        <v>66</v>
      </c>
      <c r="S1896" s="21" t="s">
        <v>67</v>
      </c>
    </row>
    <row r="1897" spans="1:19" x14ac:dyDescent="0.35">
      <c r="A1897" s="21">
        <v>1538836</v>
      </c>
      <c r="B1897" s="53">
        <v>411590</v>
      </c>
      <c r="C1897" s="21">
        <f>VLOOKUP(TotalMov[[#This Row],[Order]],'Total Mov by SS'!B:C,2,0)</f>
        <v>138</v>
      </c>
      <c r="D1897" s="21" t="s">
        <v>59</v>
      </c>
      <c r="E1897" s="21" t="s">
        <v>80</v>
      </c>
      <c r="F1897" s="21" t="s">
        <v>61</v>
      </c>
      <c r="G1897" s="21" t="s">
        <v>62</v>
      </c>
      <c r="H1897" s="21" t="s">
        <v>63</v>
      </c>
      <c r="I1897" s="21" t="s">
        <v>112</v>
      </c>
      <c r="J1897" s="22">
        <v>43674</v>
      </c>
      <c r="K1897" s="23">
        <v>0.55216435185184998</v>
      </c>
      <c r="L1897" s="22">
        <v>43674</v>
      </c>
      <c r="M1897" s="23">
        <v>0.57304398148147995</v>
      </c>
      <c r="N1897" s="25">
        <v>30.067</v>
      </c>
      <c r="O1897" s="21" t="s">
        <v>66</v>
      </c>
      <c r="P1897" s="24">
        <f>TotalMov[[#This Row],[Confirmed activ. 3 (ILE03)]]</f>
        <v>30.067</v>
      </c>
      <c r="Q1897" s="24">
        <v>50</v>
      </c>
      <c r="R1897" s="21" t="s">
        <v>66</v>
      </c>
      <c r="S1897" s="21" t="s">
        <v>67</v>
      </c>
    </row>
    <row r="1898" spans="1:19" x14ac:dyDescent="0.35">
      <c r="A1898" s="21">
        <v>1538836</v>
      </c>
      <c r="B1898" s="53">
        <v>411590</v>
      </c>
      <c r="C1898" s="21">
        <f>VLOOKUP(TotalMov[[#This Row],[Order]],'Total Mov by SS'!B:C,2,0)</f>
        <v>138</v>
      </c>
      <c r="D1898" s="21" t="s">
        <v>59</v>
      </c>
      <c r="E1898" s="21" t="s">
        <v>82</v>
      </c>
      <c r="F1898" s="21" t="s">
        <v>89</v>
      </c>
      <c r="G1898" s="21" t="s">
        <v>90</v>
      </c>
      <c r="H1898" s="21" t="s">
        <v>91</v>
      </c>
      <c r="I1898" s="21" t="s">
        <v>92</v>
      </c>
      <c r="J1898" s="22"/>
      <c r="K1898" s="23">
        <v>0</v>
      </c>
      <c r="L1898" s="22"/>
      <c r="M1898" s="23">
        <v>0</v>
      </c>
      <c r="N1898" s="25">
        <v>0</v>
      </c>
      <c r="O1898" s="21" t="s">
        <v>93</v>
      </c>
      <c r="P1898" s="24"/>
      <c r="Q1898" s="24">
        <v>0</v>
      </c>
      <c r="R1898" s="21" t="s">
        <v>66</v>
      </c>
      <c r="S1898" s="21" t="s">
        <v>94</v>
      </c>
    </row>
    <row r="1899" spans="1:19" x14ac:dyDescent="0.35">
      <c r="A1899" s="21">
        <v>1538836</v>
      </c>
      <c r="B1899" s="53">
        <v>411590</v>
      </c>
      <c r="C1899" s="21">
        <f>VLOOKUP(TotalMov[[#This Row],[Order]],'Total Mov by SS'!B:C,2,0)</f>
        <v>138</v>
      </c>
      <c r="D1899" s="21" t="s">
        <v>59</v>
      </c>
      <c r="E1899" s="21" t="s">
        <v>85</v>
      </c>
      <c r="F1899" s="21" t="s">
        <v>69</v>
      </c>
      <c r="G1899" s="21" t="s">
        <v>62</v>
      </c>
      <c r="H1899" s="21" t="s">
        <v>70</v>
      </c>
      <c r="I1899" s="21" t="s">
        <v>79</v>
      </c>
      <c r="J1899" s="22">
        <v>43674</v>
      </c>
      <c r="K1899" s="23">
        <v>0.65039351851852001</v>
      </c>
      <c r="L1899" s="22">
        <v>43674</v>
      </c>
      <c r="M1899" s="23">
        <v>0.65039351851852001</v>
      </c>
      <c r="N1899" s="24">
        <v>20</v>
      </c>
      <c r="O1899" s="21" t="s">
        <v>66</v>
      </c>
      <c r="P1899" s="24">
        <f>TotalMov[[#This Row],[Confirmed activ. 3 (ILE03)]]</f>
        <v>20</v>
      </c>
      <c r="Q1899" s="24">
        <v>20</v>
      </c>
      <c r="R1899" s="21" t="s">
        <v>66</v>
      </c>
      <c r="S1899" s="21" t="s">
        <v>72</v>
      </c>
    </row>
    <row r="1900" spans="1:19" x14ac:dyDescent="0.35">
      <c r="A1900" s="21">
        <v>1538836</v>
      </c>
      <c r="B1900" s="53">
        <v>411590</v>
      </c>
      <c r="C1900" s="21">
        <f>VLOOKUP(TotalMov[[#This Row],[Order]],'Total Mov by SS'!B:C,2,0)</f>
        <v>138</v>
      </c>
      <c r="D1900" s="21" t="s">
        <v>59</v>
      </c>
      <c r="E1900" s="21" t="s">
        <v>88</v>
      </c>
      <c r="F1900" s="21" t="s">
        <v>69</v>
      </c>
      <c r="G1900" s="21" t="s">
        <v>62</v>
      </c>
      <c r="H1900" s="21" t="s">
        <v>70</v>
      </c>
      <c r="I1900" s="21" t="s">
        <v>81</v>
      </c>
      <c r="J1900" s="22">
        <v>43674</v>
      </c>
      <c r="K1900" s="23">
        <v>0.65043981481480995</v>
      </c>
      <c r="L1900" s="22">
        <v>43674</v>
      </c>
      <c r="M1900" s="23">
        <v>0.65043981481480995</v>
      </c>
      <c r="N1900" s="24">
        <v>20</v>
      </c>
      <c r="O1900" s="21" t="s">
        <v>66</v>
      </c>
      <c r="P1900" s="24">
        <f>TotalMov[[#This Row],[Confirmed activ. 3 (ILE03)]]</f>
        <v>20</v>
      </c>
      <c r="Q1900" s="24">
        <v>20</v>
      </c>
      <c r="R1900" s="21" t="s">
        <v>66</v>
      </c>
      <c r="S1900" s="21" t="s">
        <v>72</v>
      </c>
    </row>
    <row r="1901" spans="1:19" x14ac:dyDescent="0.35">
      <c r="A1901" s="21">
        <v>1538836</v>
      </c>
      <c r="B1901" s="53">
        <v>411590</v>
      </c>
      <c r="C1901" s="21">
        <f>VLOOKUP(TotalMov[[#This Row],[Order]],'Total Mov by SS'!B:C,2,0)</f>
        <v>138</v>
      </c>
      <c r="D1901" s="21" t="s">
        <v>59</v>
      </c>
      <c r="E1901" s="21" t="s">
        <v>95</v>
      </c>
      <c r="F1901" s="21" t="s">
        <v>83</v>
      </c>
      <c r="G1901" s="21" t="s">
        <v>62</v>
      </c>
      <c r="H1901" s="21" t="s">
        <v>84</v>
      </c>
      <c r="I1901" s="21" t="s">
        <v>84</v>
      </c>
      <c r="J1901" s="22">
        <v>43675</v>
      </c>
      <c r="K1901" s="23">
        <v>0.39187499999999997</v>
      </c>
      <c r="L1901" s="22">
        <v>43676</v>
      </c>
      <c r="M1901" s="23">
        <v>8.0138888888889995E-2</v>
      </c>
      <c r="N1901" s="25">
        <v>13.347</v>
      </c>
      <c r="O1901" s="21" t="s">
        <v>77</v>
      </c>
      <c r="P1901" s="24">
        <f>TotalMov[[#This Row],[Confirmed activ. 3 (ILE03)]]*60</f>
        <v>800.81999999999994</v>
      </c>
      <c r="Q1901" s="24">
        <v>450</v>
      </c>
      <c r="R1901" s="21" t="s">
        <v>66</v>
      </c>
      <c r="S1901" s="21" t="s">
        <v>67</v>
      </c>
    </row>
    <row r="1902" spans="1:19" x14ac:dyDescent="0.35">
      <c r="A1902" s="21">
        <v>1538836</v>
      </c>
      <c r="B1902" s="53">
        <v>411590</v>
      </c>
      <c r="C1902" s="21">
        <f>VLOOKUP(TotalMov[[#This Row],[Order]],'Total Mov by SS'!B:C,2,0)</f>
        <v>138</v>
      </c>
      <c r="D1902" s="21" t="s">
        <v>59</v>
      </c>
      <c r="E1902" s="21" t="s">
        <v>97</v>
      </c>
      <c r="F1902" s="21" t="s">
        <v>86</v>
      </c>
      <c r="G1902" s="21" t="s">
        <v>62</v>
      </c>
      <c r="H1902" s="21" t="s">
        <v>87</v>
      </c>
      <c r="I1902" s="21" t="s">
        <v>87</v>
      </c>
      <c r="J1902" s="22">
        <v>43676</v>
      </c>
      <c r="K1902" s="23">
        <v>0.29896990740740997</v>
      </c>
      <c r="L1902" s="22">
        <v>43676</v>
      </c>
      <c r="M1902" s="23">
        <v>0.29896990740740997</v>
      </c>
      <c r="N1902" s="24">
        <v>20</v>
      </c>
      <c r="O1902" s="21" t="s">
        <v>66</v>
      </c>
      <c r="P1902" s="24">
        <f>TotalMov[[#This Row],[Confirmed activ. 3 (ILE03)]]</f>
        <v>20</v>
      </c>
      <c r="Q1902" s="24">
        <v>20</v>
      </c>
      <c r="R1902" s="21" t="s">
        <v>66</v>
      </c>
      <c r="S1902" s="21" t="s">
        <v>72</v>
      </c>
    </row>
    <row r="1903" spans="1:19" x14ac:dyDescent="0.35">
      <c r="A1903" s="21">
        <v>1538836</v>
      </c>
      <c r="B1903" s="53">
        <v>411590</v>
      </c>
      <c r="C1903" s="21">
        <f>VLOOKUP(TotalMov[[#This Row],[Order]],'Total Mov by SS'!B:C,2,0)</f>
        <v>138</v>
      </c>
      <c r="D1903" s="21" t="s">
        <v>59</v>
      </c>
      <c r="E1903" s="21" t="s">
        <v>99</v>
      </c>
      <c r="F1903" s="21" t="s">
        <v>61</v>
      </c>
      <c r="G1903" s="21" t="s">
        <v>62</v>
      </c>
      <c r="H1903" s="21" t="s">
        <v>63</v>
      </c>
      <c r="I1903" s="21" t="s">
        <v>96</v>
      </c>
      <c r="J1903" s="22">
        <v>43677</v>
      </c>
      <c r="K1903" s="23">
        <v>0.59452546296296005</v>
      </c>
      <c r="L1903" s="22">
        <v>43677</v>
      </c>
      <c r="M1903" s="23">
        <v>0.66767361111111001</v>
      </c>
      <c r="N1903" s="25">
        <v>1.756</v>
      </c>
      <c r="O1903" s="21" t="s">
        <v>77</v>
      </c>
      <c r="P1903" s="24">
        <f>TotalMov[[#This Row],[Confirmed activ. 3 (ILE03)]]*60</f>
        <v>105.36</v>
      </c>
      <c r="Q1903" s="24">
        <v>100</v>
      </c>
      <c r="R1903" s="21" t="s">
        <v>66</v>
      </c>
      <c r="S1903" s="21" t="s">
        <v>67</v>
      </c>
    </row>
    <row r="1904" spans="1:19" x14ac:dyDescent="0.35">
      <c r="A1904" s="21">
        <v>1538836</v>
      </c>
      <c r="B1904" s="53">
        <v>411590</v>
      </c>
      <c r="C1904" s="21">
        <f>VLOOKUP(TotalMov[[#This Row],[Order]],'Total Mov by SS'!B:C,2,0)</f>
        <v>138</v>
      </c>
      <c r="D1904" s="21" t="s">
        <v>59</v>
      </c>
      <c r="E1904" s="21" t="s">
        <v>101</v>
      </c>
      <c r="F1904" s="21" t="s">
        <v>69</v>
      </c>
      <c r="G1904" s="21" t="s">
        <v>62</v>
      </c>
      <c r="H1904" s="21" t="s">
        <v>70</v>
      </c>
      <c r="I1904" s="21" t="s">
        <v>98</v>
      </c>
      <c r="J1904" s="22">
        <v>43677</v>
      </c>
      <c r="K1904" s="23">
        <v>0.66893518518519002</v>
      </c>
      <c r="L1904" s="22">
        <v>43677</v>
      </c>
      <c r="M1904" s="23">
        <v>0.66893518518519002</v>
      </c>
      <c r="N1904" s="24">
        <v>20</v>
      </c>
      <c r="O1904" s="21" t="s">
        <v>66</v>
      </c>
      <c r="P1904" s="24">
        <f>TotalMov[[#This Row],[Confirmed activ. 3 (ILE03)]]</f>
        <v>20</v>
      </c>
      <c r="Q1904" s="24">
        <v>20</v>
      </c>
      <c r="R1904" s="21" t="s">
        <v>66</v>
      </c>
      <c r="S1904" s="21" t="s">
        <v>72</v>
      </c>
    </row>
    <row r="1905" spans="1:19" x14ac:dyDescent="0.35">
      <c r="A1905" s="21">
        <v>1538836</v>
      </c>
      <c r="B1905" s="53">
        <v>411590</v>
      </c>
      <c r="C1905" s="21">
        <f>VLOOKUP(TotalMov[[#This Row],[Order]],'Total Mov by SS'!B:C,2,0)</f>
        <v>138</v>
      </c>
      <c r="D1905" s="21" t="s">
        <v>59</v>
      </c>
      <c r="E1905" s="21" t="s">
        <v>104</v>
      </c>
      <c r="F1905" s="21" t="s">
        <v>69</v>
      </c>
      <c r="G1905" s="21" t="s">
        <v>62</v>
      </c>
      <c r="H1905" s="21" t="s">
        <v>70</v>
      </c>
      <c r="I1905" s="21" t="s">
        <v>100</v>
      </c>
      <c r="J1905" s="22">
        <v>43677</v>
      </c>
      <c r="K1905" s="23">
        <v>0.66901620370369996</v>
      </c>
      <c r="L1905" s="22">
        <v>43677</v>
      </c>
      <c r="M1905" s="23">
        <v>0.66901620370369996</v>
      </c>
      <c r="N1905" s="24">
        <v>30</v>
      </c>
      <c r="O1905" s="21" t="s">
        <v>66</v>
      </c>
      <c r="P1905" s="24">
        <f>TotalMov[[#This Row],[Confirmed activ. 3 (ILE03)]]</f>
        <v>30</v>
      </c>
      <c r="Q1905" s="24">
        <v>30</v>
      </c>
      <c r="R1905" s="21" t="s">
        <v>66</v>
      </c>
      <c r="S1905" s="21" t="s">
        <v>72</v>
      </c>
    </row>
    <row r="1906" spans="1:19" x14ac:dyDescent="0.35">
      <c r="A1906" s="21">
        <v>1538836</v>
      </c>
      <c r="B1906" s="53">
        <v>411590</v>
      </c>
      <c r="C1906" s="21">
        <f>VLOOKUP(TotalMov[[#This Row],[Order]],'Total Mov by SS'!B:C,2,0)</f>
        <v>138</v>
      </c>
      <c r="D1906" s="21" t="s">
        <v>59</v>
      </c>
      <c r="E1906" s="21" t="s">
        <v>113</v>
      </c>
      <c r="F1906" s="21" t="s">
        <v>102</v>
      </c>
      <c r="G1906" s="21" t="s">
        <v>62</v>
      </c>
      <c r="H1906" s="21" t="s">
        <v>100</v>
      </c>
      <c r="I1906" s="21" t="s">
        <v>103</v>
      </c>
      <c r="J1906" s="22">
        <v>43677</v>
      </c>
      <c r="K1906" s="23">
        <v>0.66912037037036998</v>
      </c>
      <c r="L1906" s="22">
        <v>43677</v>
      </c>
      <c r="M1906" s="23">
        <v>0.66912037037036998</v>
      </c>
      <c r="N1906" s="24">
        <v>30</v>
      </c>
      <c r="O1906" s="21" t="s">
        <v>66</v>
      </c>
      <c r="P1906" s="24">
        <f>TotalMov[[#This Row],[Confirmed activ. 3 (ILE03)]]</f>
        <v>30</v>
      </c>
      <c r="Q1906" s="24">
        <v>30</v>
      </c>
      <c r="R1906" s="21" t="s">
        <v>66</v>
      </c>
      <c r="S1906" s="21" t="s">
        <v>72</v>
      </c>
    </row>
    <row r="1907" spans="1:19" x14ac:dyDescent="0.35">
      <c r="A1907" s="21">
        <v>1538836</v>
      </c>
      <c r="B1907" s="53">
        <v>411590</v>
      </c>
      <c r="C1907" s="21">
        <f>VLOOKUP(TotalMov[[#This Row],[Order]],'Total Mov by SS'!B:C,2,0)</f>
        <v>138</v>
      </c>
      <c r="D1907" s="21" t="s">
        <v>59</v>
      </c>
      <c r="E1907" s="21" t="s">
        <v>114</v>
      </c>
      <c r="F1907" s="21" t="s">
        <v>102</v>
      </c>
      <c r="G1907" s="21" t="s">
        <v>105</v>
      </c>
      <c r="H1907" s="21" t="s">
        <v>100</v>
      </c>
      <c r="I1907" s="21" t="s">
        <v>106</v>
      </c>
      <c r="J1907" s="22">
        <v>43677</v>
      </c>
      <c r="K1907" s="23">
        <v>0.72731481481480997</v>
      </c>
      <c r="L1907" s="22">
        <v>43677</v>
      </c>
      <c r="M1907" s="23">
        <v>0.72731481481480997</v>
      </c>
      <c r="N1907" s="24">
        <v>45</v>
      </c>
      <c r="O1907" s="21" t="s">
        <v>66</v>
      </c>
      <c r="P1907" s="24">
        <f>TotalMov[[#This Row],[Confirmed activ. 3 (ILE03)]]</f>
        <v>45</v>
      </c>
      <c r="Q1907" s="24">
        <v>45</v>
      </c>
      <c r="R1907" s="21" t="s">
        <v>66</v>
      </c>
      <c r="S1907" s="21" t="s">
        <v>72</v>
      </c>
    </row>
    <row r="1908" spans="1:19" x14ac:dyDescent="0.35">
      <c r="A1908" s="21">
        <v>1538836</v>
      </c>
      <c r="B1908" s="53">
        <v>411590</v>
      </c>
      <c r="C1908" s="21">
        <f>VLOOKUP(TotalMov[[#This Row],[Order]],'Total Mov by SS'!B:C,2,0)</f>
        <v>138</v>
      </c>
      <c r="D1908" s="21" t="s">
        <v>107</v>
      </c>
      <c r="E1908" s="21" t="s">
        <v>60</v>
      </c>
      <c r="F1908" s="21" t="s">
        <v>61</v>
      </c>
      <c r="G1908" s="21" t="s">
        <v>90</v>
      </c>
      <c r="H1908" s="21" t="s">
        <v>63</v>
      </c>
      <c r="I1908" s="21" t="s">
        <v>108</v>
      </c>
      <c r="J1908" s="22"/>
      <c r="K1908" s="23">
        <v>0</v>
      </c>
      <c r="L1908" s="22"/>
      <c r="M1908" s="23">
        <v>0</v>
      </c>
      <c r="N1908" s="25">
        <v>0</v>
      </c>
      <c r="O1908" s="21" t="s">
        <v>93</v>
      </c>
      <c r="P1908" s="24"/>
      <c r="Q1908" s="24">
        <v>1</v>
      </c>
      <c r="R1908" s="21" t="s">
        <v>66</v>
      </c>
      <c r="S1908" s="21" t="s">
        <v>94</v>
      </c>
    </row>
    <row r="1909" spans="1:19" x14ac:dyDescent="0.35">
      <c r="A1909" s="21">
        <v>1538836</v>
      </c>
      <c r="B1909" s="53">
        <v>411590</v>
      </c>
      <c r="C1909" s="21">
        <f>VLOOKUP(TotalMov[[#This Row],[Order]],'Total Mov by SS'!B:C,2,0)</f>
        <v>138</v>
      </c>
      <c r="D1909" s="21" t="s">
        <v>109</v>
      </c>
      <c r="E1909" s="21" t="s">
        <v>95</v>
      </c>
      <c r="F1909" s="21" t="s">
        <v>83</v>
      </c>
      <c r="G1909" s="21" t="s">
        <v>90</v>
      </c>
      <c r="H1909" s="21" t="s">
        <v>84</v>
      </c>
      <c r="I1909" s="21" t="s">
        <v>110</v>
      </c>
      <c r="J1909" s="22"/>
      <c r="K1909" s="23">
        <v>0</v>
      </c>
      <c r="L1909" s="22"/>
      <c r="M1909" s="23">
        <v>0</v>
      </c>
      <c r="N1909" s="25">
        <v>0</v>
      </c>
      <c r="O1909" s="21" t="s">
        <v>93</v>
      </c>
      <c r="P1909" s="24"/>
      <c r="Q1909" s="24">
        <v>5</v>
      </c>
      <c r="R1909" s="21" t="s">
        <v>66</v>
      </c>
      <c r="S1909" s="21" t="s">
        <v>94</v>
      </c>
    </row>
    <row r="1910" spans="1:19" x14ac:dyDescent="0.35">
      <c r="A1910" s="21">
        <v>1538837</v>
      </c>
      <c r="B1910" s="53">
        <v>411590</v>
      </c>
      <c r="C1910" s="21">
        <f>VLOOKUP(TotalMov[[#This Row],[Order]],'Total Mov by SS'!B:C,2,0)</f>
        <v>144</v>
      </c>
      <c r="D1910" s="21" t="s">
        <v>59</v>
      </c>
      <c r="E1910" s="21" t="s">
        <v>60</v>
      </c>
      <c r="F1910" s="21" t="s">
        <v>83</v>
      </c>
      <c r="G1910" s="21" t="s">
        <v>62</v>
      </c>
      <c r="H1910" s="21" t="s">
        <v>84</v>
      </c>
      <c r="I1910" s="21" t="s">
        <v>111</v>
      </c>
      <c r="J1910" s="22">
        <v>43662</v>
      </c>
      <c r="K1910" s="23">
        <v>0.88917824074074003</v>
      </c>
      <c r="L1910" s="22">
        <v>43663</v>
      </c>
      <c r="M1910" s="23">
        <v>4.8784722222220002E-2</v>
      </c>
      <c r="N1910" s="25">
        <v>3.831</v>
      </c>
      <c r="O1910" s="21" t="s">
        <v>77</v>
      </c>
      <c r="P1910" s="24">
        <f>TotalMov[[#This Row],[Confirmed activ. 3 (ILE03)]]*60</f>
        <v>229.85999999999999</v>
      </c>
      <c r="Q1910" s="24">
        <v>40</v>
      </c>
      <c r="R1910" s="21" t="s">
        <v>66</v>
      </c>
      <c r="S1910" s="21" t="s">
        <v>67</v>
      </c>
    </row>
    <row r="1911" spans="1:19" x14ac:dyDescent="0.35">
      <c r="A1911" s="21">
        <v>1538837</v>
      </c>
      <c r="B1911" s="53">
        <v>411590</v>
      </c>
      <c r="C1911" s="21">
        <f>VLOOKUP(TotalMov[[#This Row],[Order]],'Total Mov by SS'!B:C,2,0)</f>
        <v>144</v>
      </c>
      <c r="D1911" s="21" t="s">
        <v>59</v>
      </c>
      <c r="E1911" s="21" t="s">
        <v>68</v>
      </c>
      <c r="F1911" s="21" t="s">
        <v>61</v>
      </c>
      <c r="G1911" s="21" t="s">
        <v>62</v>
      </c>
      <c r="H1911" s="21" t="s">
        <v>63</v>
      </c>
      <c r="I1911" s="21" t="s">
        <v>64</v>
      </c>
      <c r="J1911" s="22">
        <v>43663</v>
      </c>
      <c r="K1911" s="23">
        <v>0.34893518518519001</v>
      </c>
      <c r="L1911" s="22">
        <v>43663</v>
      </c>
      <c r="M1911" s="23">
        <v>0.35143518518519001</v>
      </c>
      <c r="N1911" s="25">
        <v>3.6</v>
      </c>
      <c r="O1911" s="21" t="s">
        <v>66</v>
      </c>
      <c r="P1911" s="24">
        <f>TotalMov[[#This Row],[Confirmed activ. 3 (ILE03)]]</f>
        <v>3.6</v>
      </c>
      <c r="Q1911" s="24">
        <v>15</v>
      </c>
      <c r="R1911" s="21" t="s">
        <v>66</v>
      </c>
      <c r="S1911" s="21" t="s">
        <v>67</v>
      </c>
    </row>
    <row r="1912" spans="1:19" x14ac:dyDescent="0.35">
      <c r="A1912" s="21">
        <v>1538837</v>
      </c>
      <c r="B1912" s="53">
        <v>411590</v>
      </c>
      <c r="C1912" s="21">
        <f>VLOOKUP(TotalMov[[#This Row],[Order]],'Total Mov by SS'!B:C,2,0)</f>
        <v>144</v>
      </c>
      <c r="D1912" s="21" t="s">
        <v>59</v>
      </c>
      <c r="E1912" s="21" t="s">
        <v>73</v>
      </c>
      <c r="F1912" s="21" t="s">
        <v>69</v>
      </c>
      <c r="G1912" s="21" t="s">
        <v>62</v>
      </c>
      <c r="H1912" s="21" t="s">
        <v>70</v>
      </c>
      <c r="I1912" s="21" t="s">
        <v>71</v>
      </c>
      <c r="J1912" s="22">
        <v>43663</v>
      </c>
      <c r="K1912" s="23">
        <v>0.35749999999999998</v>
      </c>
      <c r="L1912" s="22">
        <v>43663</v>
      </c>
      <c r="M1912" s="23">
        <v>0.35749999999999998</v>
      </c>
      <c r="N1912" s="24">
        <v>20</v>
      </c>
      <c r="O1912" s="21" t="s">
        <v>66</v>
      </c>
      <c r="P1912" s="24">
        <f>TotalMov[[#This Row],[Confirmed activ. 3 (ILE03)]]</f>
        <v>20</v>
      </c>
      <c r="Q1912" s="24">
        <v>20</v>
      </c>
      <c r="R1912" s="21" t="s">
        <v>66</v>
      </c>
      <c r="S1912" s="21" t="s">
        <v>72</v>
      </c>
    </row>
    <row r="1913" spans="1:19" x14ac:dyDescent="0.35">
      <c r="A1913" s="21">
        <v>1538837</v>
      </c>
      <c r="B1913" s="53">
        <v>411590</v>
      </c>
      <c r="C1913" s="21">
        <f>VLOOKUP(TotalMov[[#This Row],[Order]],'Total Mov by SS'!B:C,2,0)</f>
        <v>144</v>
      </c>
      <c r="D1913" s="21" t="s">
        <v>59</v>
      </c>
      <c r="E1913" s="21" t="s">
        <v>75</v>
      </c>
      <c r="F1913" s="21" t="s">
        <v>61</v>
      </c>
      <c r="G1913" s="21" t="s">
        <v>62</v>
      </c>
      <c r="H1913" s="21" t="s">
        <v>63</v>
      </c>
      <c r="I1913" s="21" t="s">
        <v>74</v>
      </c>
      <c r="J1913" s="22">
        <v>43663</v>
      </c>
      <c r="K1913" s="23">
        <v>0.38489583333333</v>
      </c>
      <c r="L1913" s="22">
        <v>43663</v>
      </c>
      <c r="M1913" s="23">
        <v>0.74543981481481003</v>
      </c>
      <c r="N1913" s="25">
        <v>8.6530000000000005</v>
      </c>
      <c r="O1913" s="21" t="s">
        <v>77</v>
      </c>
      <c r="P1913" s="24">
        <f>TotalMov[[#This Row],[Confirmed activ. 3 (ILE03)]]*60</f>
        <v>519.18000000000006</v>
      </c>
      <c r="Q1913" s="24">
        <v>350</v>
      </c>
      <c r="R1913" s="21" t="s">
        <v>66</v>
      </c>
      <c r="S1913" s="21" t="s">
        <v>67</v>
      </c>
    </row>
    <row r="1914" spans="1:19" x14ac:dyDescent="0.35">
      <c r="A1914" s="21">
        <v>1538837</v>
      </c>
      <c r="B1914" s="53">
        <v>411590</v>
      </c>
      <c r="C1914" s="21">
        <f>VLOOKUP(TotalMov[[#This Row],[Order]],'Total Mov by SS'!B:C,2,0)</f>
        <v>144</v>
      </c>
      <c r="D1914" s="21" t="s">
        <v>59</v>
      </c>
      <c r="E1914" s="21" t="s">
        <v>78</v>
      </c>
      <c r="F1914" s="21" t="s">
        <v>61</v>
      </c>
      <c r="G1914" s="21" t="s">
        <v>62</v>
      </c>
      <c r="H1914" s="21" t="s">
        <v>63</v>
      </c>
      <c r="I1914" s="21" t="s">
        <v>76</v>
      </c>
      <c r="J1914" s="22">
        <v>43664</v>
      </c>
      <c r="K1914" s="23">
        <v>0.32292824074074</v>
      </c>
      <c r="L1914" s="22">
        <v>43669</v>
      </c>
      <c r="M1914" s="23">
        <v>0.53905092592592996</v>
      </c>
      <c r="N1914" s="25">
        <v>33.024000000000001</v>
      </c>
      <c r="O1914" s="21" t="s">
        <v>77</v>
      </c>
      <c r="P1914" s="24">
        <f>TotalMov[[#This Row],[Confirmed activ. 3 (ILE03)]]*60</f>
        <v>1981.44</v>
      </c>
      <c r="Q1914" s="24">
        <v>1020</v>
      </c>
      <c r="R1914" s="21" t="s">
        <v>66</v>
      </c>
      <c r="S1914" s="21" t="s">
        <v>67</v>
      </c>
    </row>
    <row r="1915" spans="1:19" x14ac:dyDescent="0.35">
      <c r="A1915" s="21">
        <v>1538837</v>
      </c>
      <c r="B1915" s="53">
        <v>411590</v>
      </c>
      <c r="C1915" s="21">
        <f>VLOOKUP(TotalMov[[#This Row],[Order]],'Total Mov by SS'!B:C,2,0)</f>
        <v>144</v>
      </c>
      <c r="D1915" s="21" t="s">
        <v>59</v>
      </c>
      <c r="E1915" s="21" t="s">
        <v>80</v>
      </c>
      <c r="F1915" s="21" t="s">
        <v>61</v>
      </c>
      <c r="G1915" s="21" t="s">
        <v>62</v>
      </c>
      <c r="H1915" s="21" t="s">
        <v>63</v>
      </c>
      <c r="I1915" s="21" t="s">
        <v>112</v>
      </c>
      <c r="J1915" s="22">
        <v>43669</v>
      </c>
      <c r="K1915" s="23">
        <v>0.53930555555556003</v>
      </c>
      <c r="L1915" s="22">
        <v>43669</v>
      </c>
      <c r="M1915" s="23">
        <v>0.59373842592592996</v>
      </c>
      <c r="N1915" s="25">
        <v>1.306</v>
      </c>
      <c r="O1915" s="21" t="s">
        <v>77</v>
      </c>
      <c r="P1915" s="24">
        <f>TotalMov[[#This Row],[Confirmed activ. 3 (ILE03)]]*60</f>
        <v>78.36</v>
      </c>
      <c r="Q1915" s="24">
        <v>50</v>
      </c>
      <c r="R1915" s="21" t="s">
        <v>66</v>
      </c>
      <c r="S1915" s="21" t="s">
        <v>67</v>
      </c>
    </row>
    <row r="1916" spans="1:19" x14ac:dyDescent="0.35">
      <c r="A1916" s="21">
        <v>1538837</v>
      </c>
      <c r="B1916" s="53">
        <v>411590</v>
      </c>
      <c r="C1916" s="21">
        <f>VLOOKUP(TotalMov[[#This Row],[Order]],'Total Mov by SS'!B:C,2,0)</f>
        <v>144</v>
      </c>
      <c r="D1916" s="21" t="s">
        <v>59</v>
      </c>
      <c r="E1916" s="21" t="s">
        <v>82</v>
      </c>
      <c r="F1916" s="21" t="s">
        <v>89</v>
      </c>
      <c r="G1916" s="21" t="s">
        <v>90</v>
      </c>
      <c r="H1916" s="21" t="s">
        <v>91</v>
      </c>
      <c r="I1916" s="21" t="s">
        <v>92</v>
      </c>
      <c r="J1916" s="22"/>
      <c r="K1916" s="23">
        <v>0</v>
      </c>
      <c r="L1916" s="22"/>
      <c r="M1916" s="23">
        <v>0</v>
      </c>
      <c r="N1916" s="25">
        <v>0</v>
      </c>
      <c r="O1916" s="21" t="s">
        <v>93</v>
      </c>
      <c r="P1916" s="24"/>
      <c r="Q1916" s="24">
        <v>0</v>
      </c>
      <c r="R1916" s="21" t="s">
        <v>66</v>
      </c>
      <c r="S1916" s="21" t="s">
        <v>94</v>
      </c>
    </row>
    <row r="1917" spans="1:19" x14ac:dyDescent="0.35">
      <c r="A1917" s="21">
        <v>1538837</v>
      </c>
      <c r="B1917" s="53">
        <v>411590</v>
      </c>
      <c r="C1917" s="21">
        <f>VLOOKUP(TotalMov[[#This Row],[Order]],'Total Mov by SS'!B:C,2,0)</f>
        <v>144</v>
      </c>
      <c r="D1917" s="21" t="s">
        <v>59</v>
      </c>
      <c r="E1917" s="21" t="s">
        <v>85</v>
      </c>
      <c r="F1917" s="21" t="s">
        <v>69</v>
      </c>
      <c r="G1917" s="21" t="s">
        <v>62</v>
      </c>
      <c r="H1917" s="21" t="s">
        <v>70</v>
      </c>
      <c r="I1917" s="21" t="s">
        <v>79</v>
      </c>
      <c r="J1917" s="22">
        <v>43669</v>
      </c>
      <c r="K1917" s="23">
        <v>0.72417824074074</v>
      </c>
      <c r="L1917" s="22">
        <v>43669</v>
      </c>
      <c r="M1917" s="23">
        <v>0.72417824074074</v>
      </c>
      <c r="N1917" s="24">
        <v>20</v>
      </c>
      <c r="O1917" s="21" t="s">
        <v>66</v>
      </c>
      <c r="P1917" s="24">
        <f>TotalMov[[#This Row],[Confirmed activ. 3 (ILE03)]]</f>
        <v>20</v>
      </c>
      <c r="Q1917" s="24">
        <v>20</v>
      </c>
      <c r="R1917" s="21" t="s">
        <v>66</v>
      </c>
      <c r="S1917" s="21" t="s">
        <v>72</v>
      </c>
    </row>
    <row r="1918" spans="1:19" x14ac:dyDescent="0.35">
      <c r="A1918" s="21">
        <v>1538837</v>
      </c>
      <c r="B1918" s="53">
        <v>411590</v>
      </c>
      <c r="C1918" s="21">
        <f>VLOOKUP(TotalMov[[#This Row],[Order]],'Total Mov by SS'!B:C,2,0)</f>
        <v>144</v>
      </c>
      <c r="D1918" s="21" t="s">
        <v>59</v>
      </c>
      <c r="E1918" s="21" t="s">
        <v>88</v>
      </c>
      <c r="F1918" s="21" t="s">
        <v>69</v>
      </c>
      <c r="G1918" s="21" t="s">
        <v>62</v>
      </c>
      <c r="H1918" s="21" t="s">
        <v>70</v>
      </c>
      <c r="I1918" s="21" t="s">
        <v>81</v>
      </c>
      <c r="J1918" s="22">
        <v>43669</v>
      </c>
      <c r="K1918" s="23">
        <v>0.72424768518519</v>
      </c>
      <c r="L1918" s="22">
        <v>43669</v>
      </c>
      <c r="M1918" s="23">
        <v>0.72424768518519</v>
      </c>
      <c r="N1918" s="24">
        <v>20</v>
      </c>
      <c r="O1918" s="21" t="s">
        <v>66</v>
      </c>
      <c r="P1918" s="24">
        <f>TotalMov[[#This Row],[Confirmed activ. 3 (ILE03)]]</f>
        <v>20</v>
      </c>
      <c r="Q1918" s="24">
        <v>20</v>
      </c>
      <c r="R1918" s="21" t="s">
        <v>66</v>
      </c>
      <c r="S1918" s="21" t="s">
        <v>72</v>
      </c>
    </row>
    <row r="1919" spans="1:19" x14ac:dyDescent="0.35">
      <c r="A1919" s="21">
        <v>1538837</v>
      </c>
      <c r="B1919" s="53">
        <v>411590</v>
      </c>
      <c r="C1919" s="21">
        <f>VLOOKUP(TotalMov[[#This Row],[Order]],'Total Mov by SS'!B:C,2,0)</f>
        <v>144</v>
      </c>
      <c r="D1919" s="21" t="s">
        <v>59</v>
      </c>
      <c r="E1919" s="21" t="s">
        <v>95</v>
      </c>
      <c r="F1919" s="21" t="s">
        <v>83</v>
      </c>
      <c r="G1919" s="21" t="s">
        <v>62</v>
      </c>
      <c r="H1919" s="21" t="s">
        <v>84</v>
      </c>
      <c r="I1919" s="21" t="s">
        <v>84</v>
      </c>
      <c r="J1919" s="22">
        <v>43670</v>
      </c>
      <c r="K1919" s="23">
        <v>0.32975694444443998</v>
      </c>
      <c r="L1919" s="22">
        <v>43671</v>
      </c>
      <c r="M1919" s="23">
        <v>7.6932870370369999E-2</v>
      </c>
      <c r="N1919" s="25">
        <v>14.734999999999999</v>
      </c>
      <c r="O1919" s="21" t="s">
        <v>77</v>
      </c>
      <c r="P1919" s="24">
        <f>TotalMov[[#This Row],[Confirmed activ. 3 (ILE03)]]*60</f>
        <v>884.09999999999991</v>
      </c>
      <c r="Q1919" s="24">
        <v>450</v>
      </c>
      <c r="R1919" s="21" t="s">
        <v>66</v>
      </c>
      <c r="S1919" s="21" t="s">
        <v>67</v>
      </c>
    </row>
    <row r="1920" spans="1:19" x14ac:dyDescent="0.35">
      <c r="A1920" s="21">
        <v>1538837</v>
      </c>
      <c r="B1920" s="53">
        <v>411590</v>
      </c>
      <c r="C1920" s="21">
        <f>VLOOKUP(TotalMov[[#This Row],[Order]],'Total Mov by SS'!B:C,2,0)</f>
        <v>144</v>
      </c>
      <c r="D1920" s="21" t="s">
        <v>59</v>
      </c>
      <c r="E1920" s="21" t="s">
        <v>97</v>
      </c>
      <c r="F1920" s="21" t="s">
        <v>86</v>
      </c>
      <c r="G1920" s="21" t="s">
        <v>62</v>
      </c>
      <c r="H1920" s="21" t="s">
        <v>87</v>
      </c>
      <c r="I1920" s="21" t="s">
        <v>87</v>
      </c>
      <c r="J1920" s="22">
        <v>43671</v>
      </c>
      <c r="K1920" s="23">
        <v>0.39584490740741002</v>
      </c>
      <c r="L1920" s="22">
        <v>43671</v>
      </c>
      <c r="M1920" s="23">
        <v>0.39584490740741002</v>
      </c>
      <c r="N1920" s="24">
        <v>20</v>
      </c>
      <c r="O1920" s="21" t="s">
        <v>66</v>
      </c>
      <c r="P1920" s="24">
        <f>TotalMov[[#This Row],[Confirmed activ. 3 (ILE03)]]</f>
        <v>20</v>
      </c>
      <c r="Q1920" s="24">
        <v>20</v>
      </c>
      <c r="R1920" s="21" t="s">
        <v>66</v>
      </c>
      <c r="S1920" s="21" t="s">
        <v>72</v>
      </c>
    </row>
    <row r="1921" spans="1:19" x14ac:dyDescent="0.35">
      <c r="A1921" s="21">
        <v>1538837</v>
      </c>
      <c r="B1921" s="53">
        <v>411590</v>
      </c>
      <c r="C1921" s="21">
        <f>VLOOKUP(TotalMov[[#This Row],[Order]],'Total Mov by SS'!B:C,2,0)</f>
        <v>144</v>
      </c>
      <c r="D1921" s="21" t="s">
        <v>59</v>
      </c>
      <c r="E1921" s="21" t="s">
        <v>99</v>
      </c>
      <c r="F1921" s="21" t="s">
        <v>61</v>
      </c>
      <c r="G1921" s="21" t="s">
        <v>62</v>
      </c>
      <c r="H1921" s="21" t="s">
        <v>63</v>
      </c>
      <c r="I1921" s="21" t="s">
        <v>96</v>
      </c>
      <c r="J1921" s="22">
        <v>43676</v>
      </c>
      <c r="K1921" s="23">
        <v>0.49606481481481002</v>
      </c>
      <c r="L1921" s="22">
        <v>43676</v>
      </c>
      <c r="M1921" s="23">
        <v>0.65983796296296005</v>
      </c>
      <c r="N1921" s="25">
        <v>52.317</v>
      </c>
      <c r="O1921" s="21" t="s">
        <v>66</v>
      </c>
      <c r="P1921" s="24">
        <f>TotalMov[[#This Row],[Confirmed activ. 3 (ILE03)]]</f>
        <v>52.317</v>
      </c>
      <c r="Q1921" s="24">
        <v>100</v>
      </c>
      <c r="R1921" s="21" t="s">
        <v>66</v>
      </c>
      <c r="S1921" s="21" t="s">
        <v>67</v>
      </c>
    </row>
    <row r="1922" spans="1:19" x14ac:dyDescent="0.35">
      <c r="A1922" s="21">
        <v>1538837</v>
      </c>
      <c r="B1922" s="53">
        <v>411590</v>
      </c>
      <c r="C1922" s="21">
        <f>VLOOKUP(TotalMov[[#This Row],[Order]],'Total Mov by SS'!B:C,2,0)</f>
        <v>144</v>
      </c>
      <c r="D1922" s="21" t="s">
        <v>59</v>
      </c>
      <c r="E1922" s="21" t="s">
        <v>101</v>
      </c>
      <c r="F1922" s="21" t="s">
        <v>69</v>
      </c>
      <c r="G1922" s="21" t="s">
        <v>62</v>
      </c>
      <c r="H1922" s="21" t="s">
        <v>70</v>
      </c>
      <c r="I1922" s="21" t="s">
        <v>98</v>
      </c>
      <c r="J1922" s="22">
        <v>43677</v>
      </c>
      <c r="K1922" s="23">
        <v>0.66821759259258995</v>
      </c>
      <c r="L1922" s="22">
        <v>43677</v>
      </c>
      <c r="M1922" s="23">
        <v>0.66821759259258995</v>
      </c>
      <c r="N1922" s="24">
        <v>20</v>
      </c>
      <c r="O1922" s="21" t="s">
        <v>66</v>
      </c>
      <c r="P1922" s="24">
        <f>TotalMov[[#This Row],[Confirmed activ. 3 (ILE03)]]</f>
        <v>20</v>
      </c>
      <c r="Q1922" s="24">
        <v>20</v>
      </c>
      <c r="R1922" s="21" t="s">
        <v>66</v>
      </c>
      <c r="S1922" s="21" t="s">
        <v>72</v>
      </c>
    </row>
    <row r="1923" spans="1:19" x14ac:dyDescent="0.35">
      <c r="A1923" s="21">
        <v>1538837</v>
      </c>
      <c r="B1923" s="53">
        <v>411590</v>
      </c>
      <c r="C1923" s="21">
        <f>VLOOKUP(TotalMov[[#This Row],[Order]],'Total Mov by SS'!B:C,2,0)</f>
        <v>144</v>
      </c>
      <c r="D1923" s="21" t="s">
        <v>59</v>
      </c>
      <c r="E1923" s="21" t="s">
        <v>104</v>
      </c>
      <c r="F1923" s="21" t="s">
        <v>69</v>
      </c>
      <c r="G1923" s="21" t="s">
        <v>62</v>
      </c>
      <c r="H1923" s="21" t="s">
        <v>70</v>
      </c>
      <c r="I1923" s="21" t="s">
        <v>100</v>
      </c>
      <c r="J1923" s="22">
        <v>43677</v>
      </c>
      <c r="K1923" s="23">
        <v>0.66829861111111</v>
      </c>
      <c r="L1923" s="22">
        <v>43677</v>
      </c>
      <c r="M1923" s="23">
        <v>0.66829861111111</v>
      </c>
      <c r="N1923" s="24">
        <v>30</v>
      </c>
      <c r="O1923" s="21" t="s">
        <v>66</v>
      </c>
      <c r="P1923" s="24">
        <f>TotalMov[[#This Row],[Confirmed activ. 3 (ILE03)]]</f>
        <v>30</v>
      </c>
      <c r="Q1923" s="24">
        <v>30</v>
      </c>
      <c r="R1923" s="21" t="s">
        <v>66</v>
      </c>
      <c r="S1923" s="21" t="s">
        <v>72</v>
      </c>
    </row>
    <row r="1924" spans="1:19" x14ac:dyDescent="0.35">
      <c r="A1924" s="21">
        <v>1538837</v>
      </c>
      <c r="B1924" s="53">
        <v>411590</v>
      </c>
      <c r="C1924" s="21">
        <f>VLOOKUP(TotalMov[[#This Row],[Order]],'Total Mov by SS'!B:C,2,0)</f>
        <v>144</v>
      </c>
      <c r="D1924" s="21" t="s">
        <v>59</v>
      </c>
      <c r="E1924" s="21" t="s">
        <v>113</v>
      </c>
      <c r="F1924" s="21" t="s">
        <v>102</v>
      </c>
      <c r="G1924" s="21" t="s">
        <v>62</v>
      </c>
      <c r="H1924" s="21" t="s">
        <v>100</v>
      </c>
      <c r="I1924" s="21" t="s">
        <v>103</v>
      </c>
      <c r="J1924" s="22">
        <v>43677</v>
      </c>
      <c r="K1924" s="23">
        <v>0.66839120370369998</v>
      </c>
      <c r="L1924" s="22">
        <v>43677</v>
      </c>
      <c r="M1924" s="23">
        <v>0.66839120370369998</v>
      </c>
      <c r="N1924" s="24">
        <v>30</v>
      </c>
      <c r="O1924" s="21" t="s">
        <v>66</v>
      </c>
      <c r="P1924" s="24">
        <f>TotalMov[[#This Row],[Confirmed activ. 3 (ILE03)]]</f>
        <v>30</v>
      </c>
      <c r="Q1924" s="24">
        <v>30</v>
      </c>
      <c r="R1924" s="21" t="s">
        <v>66</v>
      </c>
      <c r="S1924" s="21" t="s">
        <v>72</v>
      </c>
    </row>
    <row r="1925" spans="1:19" x14ac:dyDescent="0.35">
      <c r="A1925" s="21">
        <v>1538837</v>
      </c>
      <c r="B1925" s="53">
        <v>411590</v>
      </c>
      <c r="C1925" s="21">
        <f>VLOOKUP(TotalMov[[#This Row],[Order]],'Total Mov by SS'!B:C,2,0)</f>
        <v>144</v>
      </c>
      <c r="D1925" s="21" t="s">
        <v>59</v>
      </c>
      <c r="E1925" s="21" t="s">
        <v>114</v>
      </c>
      <c r="F1925" s="21" t="s">
        <v>102</v>
      </c>
      <c r="G1925" s="21" t="s">
        <v>105</v>
      </c>
      <c r="H1925" s="21" t="s">
        <v>100</v>
      </c>
      <c r="I1925" s="21" t="s">
        <v>106</v>
      </c>
      <c r="J1925" s="22">
        <v>43678</v>
      </c>
      <c r="K1925" s="23">
        <v>0.64207175925925997</v>
      </c>
      <c r="L1925" s="22">
        <v>43678</v>
      </c>
      <c r="M1925" s="23">
        <v>0.64207175925925997</v>
      </c>
      <c r="N1925" s="24">
        <v>45</v>
      </c>
      <c r="O1925" s="21" t="s">
        <v>66</v>
      </c>
      <c r="P1925" s="24">
        <f>TotalMov[[#This Row],[Confirmed activ. 3 (ILE03)]]</f>
        <v>45</v>
      </c>
      <c r="Q1925" s="24">
        <v>45</v>
      </c>
      <c r="R1925" s="21" t="s">
        <v>66</v>
      </c>
      <c r="S1925" s="21" t="s">
        <v>72</v>
      </c>
    </row>
    <row r="1926" spans="1:19" x14ac:dyDescent="0.35">
      <c r="A1926" s="21">
        <v>1538837</v>
      </c>
      <c r="B1926" s="53">
        <v>411590</v>
      </c>
      <c r="C1926" s="21">
        <f>VLOOKUP(TotalMov[[#This Row],[Order]],'Total Mov by SS'!B:C,2,0)</f>
        <v>144</v>
      </c>
      <c r="D1926" s="21" t="s">
        <v>107</v>
      </c>
      <c r="E1926" s="21" t="s">
        <v>60</v>
      </c>
      <c r="F1926" s="21" t="s">
        <v>61</v>
      </c>
      <c r="G1926" s="21" t="s">
        <v>90</v>
      </c>
      <c r="H1926" s="21" t="s">
        <v>63</v>
      </c>
      <c r="I1926" s="21" t="s">
        <v>108</v>
      </c>
      <c r="J1926" s="22">
        <v>43664</v>
      </c>
      <c r="K1926" s="23">
        <v>0.32342592592593</v>
      </c>
      <c r="L1926" s="22">
        <v>43669</v>
      </c>
      <c r="M1926" s="23">
        <v>0.69246527777778</v>
      </c>
      <c r="N1926" s="25">
        <v>7.1289999999999996</v>
      </c>
      <c r="O1926" s="21" t="s">
        <v>77</v>
      </c>
      <c r="P1926" s="24">
        <f>TotalMov[[#This Row],[Confirmed activ. 3 (ILE03)]]*60</f>
        <v>427.73999999999995</v>
      </c>
      <c r="Q1926" s="24">
        <v>1</v>
      </c>
      <c r="R1926" s="21" t="s">
        <v>66</v>
      </c>
      <c r="S1926" s="21" t="s">
        <v>67</v>
      </c>
    </row>
    <row r="1927" spans="1:19" x14ac:dyDescent="0.35">
      <c r="A1927" s="21">
        <v>1538837</v>
      </c>
      <c r="B1927" s="53">
        <v>411590</v>
      </c>
      <c r="C1927" s="21">
        <f>VLOOKUP(TotalMov[[#This Row],[Order]],'Total Mov by SS'!B:C,2,0)</f>
        <v>144</v>
      </c>
      <c r="D1927" s="21" t="s">
        <v>109</v>
      </c>
      <c r="E1927" s="21" t="s">
        <v>95</v>
      </c>
      <c r="F1927" s="21" t="s">
        <v>83</v>
      </c>
      <c r="G1927" s="21" t="s">
        <v>90</v>
      </c>
      <c r="H1927" s="21" t="s">
        <v>84</v>
      </c>
      <c r="I1927" s="21" t="s">
        <v>110</v>
      </c>
      <c r="J1927" s="22"/>
      <c r="K1927" s="23">
        <v>0</v>
      </c>
      <c r="L1927" s="22"/>
      <c r="M1927" s="23">
        <v>0</v>
      </c>
      <c r="N1927" s="25">
        <v>0</v>
      </c>
      <c r="O1927" s="21" t="s">
        <v>93</v>
      </c>
      <c r="P1927" s="24"/>
      <c r="Q1927" s="24">
        <v>5</v>
      </c>
      <c r="R1927" s="21" t="s">
        <v>66</v>
      </c>
      <c r="S1927" s="21" t="s">
        <v>94</v>
      </c>
    </row>
    <row r="1928" spans="1:19" x14ac:dyDescent="0.35">
      <c r="A1928" s="21">
        <v>1538838</v>
      </c>
      <c r="B1928" s="53">
        <v>411590</v>
      </c>
      <c r="C1928" s="21">
        <f>VLOOKUP(TotalMov[[#This Row],[Order]],'Total Mov by SS'!B:C,2,0)</f>
        <v>144</v>
      </c>
      <c r="D1928" s="21" t="s">
        <v>59</v>
      </c>
      <c r="E1928" s="21" t="s">
        <v>60</v>
      </c>
      <c r="F1928" s="21" t="s">
        <v>83</v>
      </c>
      <c r="G1928" s="21" t="s">
        <v>62</v>
      </c>
      <c r="H1928" s="21" t="s">
        <v>84</v>
      </c>
      <c r="I1928" s="21" t="s">
        <v>111</v>
      </c>
      <c r="J1928" s="22">
        <v>43661</v>
      </c>
      <c r="K1928" s="23">
        <v>0.36113425925926002</v>
      </c>
      <c r="L1928" s="22">
        <v>43661</v>
      </c>
      <c r="M1928" s="23">
        <v>0.37836805555556002</v>
      </c>
      <c r="N1928" s="25">
        <v>3.883</v>
      </c>
      <c r="O1928" s="21" t="s">
        <v>66</v>
      </c>
      <c r="P1928" s="24">
        <f>TotalMov[[#This Row],[Confirmed activ. 3 (ILE03)]]</f>
        <v>3.883</v>
      </c>
      <c r="Q1928" s="24">
        <v>40</v>
      </c>
      <c r="R1928" s="21" t="s">
        <v>66</v>
      </c>
      <c r="S1928" s="21" t="s">
        <v>67</v>
      </c>
    </row>
    <row r="1929" spans="1:19" x14ac:dyDescent="0.35">
      <c r="A1929" s="21">
        <v>1538838</v>
      </c>
      <c r="B1929" s="53">
        <v>411590</v>
      </c>
      <c r="C1929" s="21">
        <f>VLOOKUP(TotalMov[[#This Row],[Order]],'Total Mov by SS'!B:C,2,0)</f>
        <v>144</v>
      </c>
      <c r="D1929" s="21" t="s">
        <v>59</v>
      </c>
      <c r="E1929" s="21" t="s">
        <v>68</v>
      </c>
      <c r="F1929" s="21" t="s">
        <v>61</v>
      </c>
      <c r="G1929" s="21" t="s">
        <v>62</v>
      </c>
      <c r="H1929" s="21" t="s">
        <v>63</v>
      </c>
      <c r="I1929" s="21" t="s">
        <v>64</v>
      </c>
      <c r="J1929" s="22">
        <v>43661</v>
      </c>
      <c r="K1929" s="23">
        <v>0.37895833333333001</v>
      </c>
      <c r="L1929" s="22">
        <v>43661</v>
      </c>
      <c r="M1929" s="23">
        <v>0.38738425925926001</v>
      </c>
      <c r="N1929" s="25">
        <v>10.632999999999999</v>
      </c>
      <c r="O1929" s="21" t="s">
        <v>66</v>
      </c>
      <c r="P1929" s="24">
        <f>TotalMov[[#This Row],[Confirmed activ. 3 (ILE03)]]</f>
        <v>10.632999999999999</v>
      </c>
      <c r="Q1929" s="24">
        <v>15</v>
      </c>
      <c r="R1929" s="21" t="s">
        <v>66</v>
      </c>
      <c r="S1929" s="21" t="s">
        <v>67</v>
      </c>
    </row>
    <row r="1930" spans="1:19" x14ac:dyDescent="0.35">
      <c r="A1930" s="21">
        <v>1538838</v>
      </c>
      <c r="B1930" s="53">
        <v>411590</v>
      </c>
      <c r="C1930" s="21">
        <f>VLOOKUP(TotalMov[[#This Row],[Order]],'Total Mov by SS'!B:C,2,0)</f>
        <v>144</v>
      </c>
      <c r="D1930" s="21" t="s">
        <v>59</v>
      </c>
      <c r="E1930" s="21" t="s">
        <v>73</v>
      </c>
      <c r="F1930" s="21" t="s">
        <v>69</v>
      </c>
      <c r="G1930" s="21" t="s">
        <v>62</v>
      </c>
      <c r="H1930" s="21" t="s">
        <v>70</v>
      </c>
      <c r="I1930" s="21" t="s">
        <v>71</v>
      </c>
      <c r="J1930" s="22">
        <v>43662</v>
      </c>
      <c r="K1930" s="23">
        <v>0.38700231481481001</v>
      </c>
      <c r="L1930" s="22">
        <v>43662</v>
      </c>
      <c r="M1930" s="23">
        <v>0.38700231481481001</v>
      </c>
      <c r="N1930" s="24">
        <v>20</v>
      </c>
      <c r="O1930" s="21" t="s">
        <v>66</v>
      </c>
      <c r="P1930" s="24">
        <f>TotalMov[[#This Row],[Confirmed activ. 3 (ILE03)]]</f>
        <v>20</v>
      </c>
      <c r="Q1930" s="24">
        <v>20</v>
      </c>
      <c r="R1930" s="21" t="s">
        <v>66</v>
      </c>
      <c r="S1930" s="21" t="s">
        <v>72</v>
      </c>
    </row>
    <row r="1931" spans="1:19" x14ac:dyDescent="0.35">
      <c r="A1931" s="21">
        <v>1538838</v>
      </c>
      <c r="B1931" s="53">
        <v>411590</v>
      </c>
      <c r="C1931" s="21">
        <f>VLOOKUP(TotalMov[[#This Row],[Order]],'Total Mov by SS'!B:C,2,0)</f>
        <v>144</v>
      </c>
      <c r="D1931" s="21" t="s">
        <v>59</v>
      </c>
      <c r="E1931" s="21" t="s">
        <v>75</v>
      </c>
      <c r="F1931" s="21" t="s">
        <v>61</v>
      </c>
      <c r="G1931" s="21" t="s">
        <v>62</v>
      </c>
      <c r="H1931" s="21" t="s">
        <v>63</v>
      </c>
      <c r="I1931" s="21" t="s">
        <v>74</v>
      </c>
      <c r="J1931" s="22">
        <v>43662</v>
      </c>
      <c r="K1931" s="23">
        <v>0.38814814814815002</v>
      </c>
      <c r="L1931" s="22">
        <v>43662</v>
      </c>
      <c r="M1931" s="23">
        <v>0.73653935185185004</v>
      </c>
      <c r="N1931" s="25">
        <v>8.3610000000000007</v>
      </c>
      <c r="O1931" s="21" t="s">
        <v>77</v>
      </c>
      <c r="P1931" s="24">
        <f>TotalMov[[#This Row],[Confirmed activ. 3 (ILE03)]]*60</f>
        <v>501.66</v>
      </c>
      <c r="Q1931" s="24">
        <v>350</v>
      </c>
      <c r="R1931" s="21" t="s">
        <v>66</v>
      </c>
      <c r="S1931" s="21" t="s">
        <v>67</v>
      </c>
    </row>
    <row r="1932" spans="1:19" x14ac:dyDescent="0.35">
      <c r="A1932" s="21">
        <v>1538838</v>
      </c>
      <c r="B1932" s="53">
        <v>411590</v>
      </c>
      <c r="C1932" s="21">
        <f>VLOOKUP(TotalMov[[#This Row],[Order]],'Total Mov by SS'!B:C,2,0)</f>
        <v>144</v>
      </c>
      <c r="D1932" s="21" t="s">
        <v>59</v>
      </c>
      <c r="E1932" s="21" t="s">
        <v>78</v>
      </c>
      <c r="F1932" s="21" t="s">
        <v>61</v>
      </c>
      <c r="G1932" s="21" t="s">
        <v>62</v>
      </c>
      <c r="H1932" s="21" t="s">
        <v>63</v>
      </c>
      <c r="I1932" s="21" t="s">
        <v>76</v>
      </c>
      <c r="J1932" s="22">
        <v>43663</v>
      </c>
      <c r="K1932" s="23">
        <v>0.32104166666667</v>
      </c>
      <c r="L1932" s="22">
        <v>43668</v>
      </c>
      <c r="M1932" s="23">
        <v>0.57310185185185003</v>
      </c>
      <c r="N1932" s="25">
        <v>34.003</v>
      </c>
      <c r="O1932" s="21" t="s">
        <v>77</v>
      </c>
      <c r="P1932" s="24">
        <f>TotalMov[[#This Row],[Confirmed activ. 3 (ILE03)]]*60</f>
        <v>2040.18</v>
      </c>
      <c r="Q1932" s="24">
        <v>1020</v>
      </c>
      <c r="R1932" s="21" t="s">
        <v>66</v>
      </c>
      <c r="S1932" s="21" t="s">
        <v>67</v>
      </c>
    </row>
    <row r="1933" spans="1:19" x14ac:dyDescent="0.35">
      <c r="A1933" s="21">
        <v>1538838</v>
      </c>
      <c r="B1933" s="53">
        <v>411590</v>
      </c>
      <c r="C1933" s="21">
        <f>VLOOKUP(TotalMov[[#This Row],[Order]],'Total Mov by SS'!B:C,2,0)</f>
        <v>144</v>
      </c>
      <c r="D1933" s="21" t="s">
        <v>59</v>
      </c>
      <c r="E1933" s="21" t="s">
        <v>80</v>
      </c>
      <c r="F1933" s="21" t="s">
        <v>61</v>
      </c>
      <c r="G1933" s="21" t="s">
        <v>62</v>
      </c>
      <c r="H1933" s="21" t="s">
        <v>63</v>
      </c>
      <c r="I1933" s="21" t="s">
        <v>112</v>
      </c>
      <c r="J1933" s="22">
        <v>43668</v>
      </c>
      <c r="K1933" s="23">
        <v>0.57322916666667001</v>
      </c>
      <c r="L1933" s="22">
        <v>43668</v>
      </c>
      <c r="M1933" s="23">
        <v>0.5840162037037</v>
      </c>
      <c r="N1933" s="25">
        <v>15.532999999999999</v>
      </c>
      <c r="O1933" s="21" t="s">
        <v>66</v>
      </c>
      <c r="P1933" s="24">
        <f>TotalMov[[#This Row],[Confirmed activ. 3 (ILE03)]]</f>
        <v>15.532999999999999</v>
      </c>
      <c r="Q1933" s="24">
        <v>50</v>
      </c>
      <c r="R1933" s="21" t="s">
        <v>66</v>
      </c>
      <c r="S1933" s="21" t="s">
        <v>67</v>
      </c>
    </row>
    <row r="1934" spans="1:19" x14ac:dyDescent="0.35">
      <c r="A1934" s="21">
        <v>1538838</v>
      </c>
      <c r="B1934" s="53">
        <v>411590</v>
      </c>
      <c r="C1934" s="21">
        <f>VLOOKUP(TotalMov[[#This Row],[Order]],'Total Mov by SS'!B:C,2,0)</f>
        <v>144</v>
      </c>
      <c r="D1934" s="21" t="s">
        <v>59</v>
      </c>
      <c r="E1934" s="21" t="s">
        <v>82</v>
      </c>
      <c r="F1934" s="21" t="s">
        <v>89</v>
      </c>
      <c r="G1934" s="21" t="s">
        <v>90</v>
      </c>
      <c r="H1934" s="21" t="s">
        <v>91</v>
      </c>
      <c r="I1934" s="21" t="s">
        <v>92</v>
      </c>
      <c r="J1934" s="22">
        <v>43668</v>
      </c>
      <c r="K1934" s="23">
        <v>0.58409722222222005</v>
      </c>
      <c r="L1934" s="22">
        <v>43668</v>
      </c>
      <c r="M1934" s="23">
        <v>0.64027777777778005</v>
      </c>
      <c r="N1934" s="25">
        <v>1.3480000000000001</v>
      </c>
      <c r="O1934" s="21" t="s">
        <v>77</v>
      </c>
      <c r="P1934" s="24">
        <f>TotalMov[[#This Row],[Confirmed activ. 3 (ILE03)]]*60</f>
        <v>80.88000000000001</v>
      </c>
      <c r="Q1934" s="24">
        <v>0</v>
      </c>
      <c r="R1934" s="21" t="s">
        <v>66</v>
      </c>
      <c r="S1934" s="21" t="s">
        <v>67</v>
      </c>
    </row>
    <row r="1935" spans="1:19" x14ac:dyDescent="0.35">
      <c r="A1935" s="21">
        <v>1538838</v>
      </c>
      <c r="B1935" s="53">
        <v>411590</v>
      </c>
      <c r="C1935" s="21">
        <f>VLOOKUP(TotalMov[[#This Row],[Order]],'Total Mov by SS'!B:C,2,0)</f>
        <v>144</v>
      </c>
      <c r="D1935" s="21" t="s">
        <v>59</v>
      </c>
      <c r="E1935" s="21" t="s">
        <v>85</v>
      </c>
      <c r="F1935" s="21" t="s">
        <v>69</v>
      </c>
      <c r="G1935" s="21" t="s">
        <v>62</v>
      </c>
      <c r="H1935" s="21" t="s">
        <v>70</v>
      </c>
      <c r="I1935" s="21" t="s">
        <v>79</v>
      </c>
      <c r="J1935" s="22">
        <v>43668</v>
      </c>
      <c r="K1935" s="23">
        <v>0.64180555555555996</v>
      </c>
      <c r="L1935" s="22">
        <v>43668</v>
      </c>
      <c r="M1935" s="23">
        <v>0.64180555555555996</v>
      </c>
      <c r="N1935" s="24">
        <v>20</v>
      </c>
      <c r="O1935" s="21" t="s">
        <v>66</v>
      </c>
      <c r="P1935" s="24">
        <f>TotalMov[[#This Row],[Confirmed activ. 3 (ILE03)]]</f>
        <v>20</v>
      </c>
      <c r="Q1935" s="24">
        <v>20</v>
      </c>
      <c r="R1935" s="21" t="s">
        <v>66</v>
      </c>
      <c r="S1935" s="21" t="s">
        <v>72</v>
      </c>
    </row>
    <row r="1936" spans="1:19" x14ac:dyDescent="0.35">
      <c r="A1936" s="21">
        <v>1538838</v>
      </c>
      <c r="B1936" s="53">
        <v>411590</v>
      </c>
      <c r="C1936" s="21">
        <f>VLOOKUP(TotalMov[[#This Row],[Order]],'Total Mov by SS'!B:C,2,0)</f>
        <v>144</v>
      </c>
      <c r="D1936" s="21" t="s">
        <v>59</v>
      </c>
      <c r="E1936" s="21" t="s">
        <v>88</v>
      </c>
      <c r="F1936" s="21" t="s">
        <v>69</v>
      </c>
      <c r="G1936" s="21" t="s">
        <v>62</v>
      </c>
      <c r="H1936" s="21" t="s">
        <v>70</v>
      </c>
      <c r="I1936" s="21" t="s">
        <v>81</v>
      </c>
      <c r="J1936" s="22">
        <v>43668</v>
      </c>
      <c r="K1936" s="23">
        <v>0.64189814814815005</v>
      </c>
      <c r="L1936" s="22">
        <v>43668</v>
      </c>
      <c r="M1936" s="23">
        <v>0.64189814814815005</v>
      </c>
      <c r="N1936" s="24">
        <v>20</v>
      </c>
      <c r="O1936" s="21" t="s">
        <v>66</v>
      </c>
      <c r="P1936" s="24">
        <f>TotalMov[[#This Row],[Confirmed activ. 3 (ILE03)]]</f>
        <v>20</v>
      </c>
      <c r="Q1936" s="24">
        <v>20</v>
      </c>
      <c r="R1936" s="21" t="s">
        <v>66</v>
      </c>
      <c r="S1936" s="21" t="s">
        <v>72</v>
      </c>
    </row>
    <row r="1937" spans="1:19" x14ac:dyDescent="0.35">
      <c r="A1937" s="21">
        <v>1538838</v>
      </c>
      <c r="B1937" s="53">
        <v>411590</v>
      </c>
      <c r="C1937" s="21">
        <f>VLOOKUP(TotalMov[[#This Row],[Order]],'Total Mov by SS'!B:C,2,0)</f>
        <v>144</v>
      </c>
      <c r="D1937" s="21" t="s">
        <v>59</v>
      </c>
      <c r="E1937" s="21" t="s">
        <v>95</v>
      </c>
      <c r="F1937" s="21" t="s">
        <v>83</v>
      </c>
      <c r="G1937" s="21" t="s">
        <v>62</v>
      </c>
      <c r="H1937" s="21" t="s">
        <v>84</v>
      </c>
      <c r="I1937" s="21" t="s">
        <v>84</v>
      </c>
      <c r="J1937" s="22">
        <v>43668</v>
      </c>
      <c r="K1937" s="23">
        <v>0.67753472222222</v>
      </c>
      <c r="L1937" s="22">
        <v>43669</v>
      </c>
      <c r="M1937" s="23">
        <v>0.74790509259258997</v>
      </c>
      <c r="N1937" s="25">
        <v>10.672000000000001</v>
      </c>
      <c r="O1937" s="21" t="s">
        <v>77</v>
      </c>
      <c r="P1937" s="24">
        <f>TotalMov[[#This Row],[Confirmed activ. 3 (ILE03)]]*60</f>
        <v>640.32000000000005</v>
      </c>
      <c r="Q1937" s="24">
        <v>450</v>
      </c>
      <c r="R1937" s="21" t="s">
        <v>66</v>
      </c>
      <c r="S1937" s="21" t="s">
        <v>67</v>
      </c>
    </row>
    <row r="1938" spans="1:19" x14ac:dyDescent="0.35">
      <c r="A1938" s="21">
        <v>1538838</v>
      </c>
      <c r="B1938" s="53">
        <v>411590</v>
      </c>
      <c r="C1938" s="21">
        <f>VLOOKUP(TotalMov[[#This Row],[Order]],'Total Mov by SS'!B:C,2,0)</f>
        <v>144</v>
      </c>
      <c r="D1938" s="21" t="s">
        <v>59</v>
      </c>
      <c r="E1938" s="21" t="s">
        <v>97</v>
      </c>
      <c r="F1938" s="21" t="s">
        <v>86</v>
      </c>
      <c r="G1938" s="21" t="s">
        <v>62</v>
      </c>
      <c r="H1938" s="21" t="s">
        <v>87</v>
      </c>
      <c r="I1938" s="21" t="s">
        <v>87</v>
      </c>
      <c r="J1938" s="22">
        <v>43670</v>
      </c>
      <c r="K1938" s="23">
        <v>0.44149305555556001</v>
      </c>
      <c r="L1938" s="22">
        <v>43670</v>
      </c>
      <c r="M1938" s="23">
        <v>0.44149305555556001</v>
      </c>
      <c r="N1938" s="24">
        <v>20</v>
      </c>
      <c r="O1938" s="21" t="s">
        <v>66</v>
      </c>
      <c r="P1938" s="24">
        <f>TotalMov[[#This Row],[Confirmed activ. 3 (ILE03)]]</f>
        <v>20</v>
      </c>
      <c r="Q1938" s="24">
        <v>20</v>
      </c>
      <c r="R1938" s="21" t="s">
        <v>66</v>
      </c>
      <c r="S1938" s="21" t="s">
        <v>72</v>
      </c>
    </row>
    <row r="1939" spans="1:19" x14ac:dyDescent="0.35">
      <c r="A1939" s="21">
        <v>1538838</v>
      </c>
      <c r="B1939" s="53">
        <v>411590</v>
      </c>
      <c r="C1939" s="21">
        <f>VLOOKUP(TotalMov[[#This Row],[Order]],'Total Mov by SS'!B:C,2,0)</f>
        <v>144</v>
      </c>
      <c r="D1939" s="21" t="s">
        <v>59</v>
      </c>
      <c r="E1939" s="21" t="s">
        <v>99</v>
      </c>
      <c r="F1939" s="21" t="s">
        <v>61</v>
      </c>
      <c r="G1939" s="21" t="s">
        <v>62</v>
      </c>
      <c r="H1939" s="21" t="s">
        <v>63</v>
      </c>
      <c r="I1939" s="21" t="s">
        <v>96</v>
      </c>
      <c r="J1939" s="22">
        <v>43676</v>
      </c>
      <c r="K1939" s="23">
        <v>0.63780092592592996</v>
      </c>
      <c r="L1939" s="22">
        <v>43676</v>
      </c>
      <c r="M1939" s="23">
        <v>0.65983796296296005</v>
      </c>
      <c r="N1939" s="25">
        <v>6.15</v>
      </c>
      <c r="O1939" s="21" t="s">
        <v>66</v>
      </c>
      <c r="P1939" s="24">
        <f>TotalMov[[#This Row],[Confirmed activ. 3 (ILE03)]]</f>
        <v>6.15</v>
      </c>
      <c r="Q1939" s="24">
        <v>100</v>
      </c>
      <c r="R1939" s="21" t="s">
        <v>66</v>
      </c>
      <c r="S1939" s="21" t="s">
        <v>67</v>
      </c>
    </row>
    <row r="1940" spans="1:19" x14ac:dyDescent="0.35">
      <c r="A1940" s="21">
        <v>1538838</v>
      </c>
      <c r="B1940" s="53">
        <v>411590</v>
      </c>
      <c r="C1940" s="21">
        <f>VLOOKUP(TotalMov[[#This Row],[Order]],'Total Mov by SS'!B:C,2,0)</f>
        <v>144</v>
      </c>
      <c r="D1940" s="21" t="s">
        <v>59</v>
      </c>
      <c r="E1940" s="21" t="s">
        <v>101</v>
      </c>
      <c r="F1940" s="21" t="s">
        <v>69</v>
      </c>
      <c r="G1940" s="21" t="s">
        <v>62</v>
      </c>
      <c r="H1940" s="21" t="s">
        <v>70</v>
      </c>
      <c r="I1940" s="21" t="s">
        <v>98</v>
      </c>
      <c r="J1940" s="22">
        <v>43677</v>
      </c>
      <c r="K1940" s="23">
        <v>0.66850694444444003</v>
      </c>
      <c r="L1940" s="22">
        <v>43677</v>
      </c>
      <c r="M1940" s="23">
        <v>0.66850694444444003</v>
      </c>
      <c r="N1940" s="24">
        <v>20</v>
      </c>
      <c r="O1940" s="21" t="s">
        <v>66</v>
      </c>
      <c r="P1940" s="24">
        <f>TotalMov[[#This Row],[Confirmed activ. 3 (ILE03)]]</f>
        <v>20</v>
      </c>
      <c r="Q1940" s="24">
        <v>20</v>
      </c>
      <c r="R1940" s="21" t="s">
        <v>66</v>
      </c>
      <c r="S1940" s="21" t="s">
        <v>72</v>
      </c>
    </row>
    <row r="1941" spans="1:19" x14ac:dyDescent="0.35">
      <c r="A1941" s="21">
        <v>1538838</v>
      </c>
      <c r="B1941" s="53">
        <v>411590</v>
      </c>
      <c r="C1941" s="21">
        <f>VLOOKUP(TotalMov[[#This Row],[Order]],'Total Mov by SS'!B:C,2,0)</f>
        <v>144</v>
      </c>
      <c r="D1941" s="21" t="s">
        <v>59</v>
      </c>
      <c r="E1941" s="21" t="s">
        <v>104</v>
      </c>
      <c r="F1941" s="21" t="s">
        <v>69</v>
      </c>
      <c r="G1941" s="21" t="s">
        <v>62</v>
      </c>
      <c r="H1941" s="21" t="s">
        <v>70</v>
      </c>
      <c r="I1941" s="21" t="s">
        <v>100</v>
      </c>
      <c r="J1941" s="22">
        <v>43677</v>
      </c>
      <c r="K1941" s="23">
        <v>0.66858796296295997</v>
      </c>
      <c r="L1941" s="22">
        <v>43677</v>
      </c>
      <c r="M1941" s="23">
        <v>0.66858796296295997</v>
      </c>
      <c r="N1941" s="24">
        <v>30</v>
      </c>
      <c r="O1941" s="21" t="s">
        <v>66</v>
      </c>
      <c r="P1941" s="24">
        <f>TotalMov[[#This Row],[Confirmed activ. 3 (ILE03)]]</f>
        <v>30</v>
      </c>
      <c r="Q1941" s="24">
        <v>30</v>
      </c>
      <c r="R1941" s="21" t="s">
        <v>66</v>
      </c>
      <c r="S1941" s="21" t="s">
        <v>72</v>
      </c>
    </row>
    <row r="1942" spans="1:19" x14ac:dyDescent="0.35">
      <c r="A1942" s="21">
        <v>1538838</v>
      </c>
      <c r="B1942" s="53">
        <v>411590</v>
      </c>
      <c r="C1942" s="21">
        <f>VLOOKUP(TotalMov[[#This Row],[Order]],'Total Mov by SS'!B:C,2,0)</f>
        <v>144</v>
      </c>
      <c r="D1942" s="21" t="s">
        <v>59</v>
      </c>
      <c r="E1942" s="21" t="s">
        <v>113</v>
      </c>
      <c r="F1942" s="21" t="s">
        <v>102</v>
      </c>
      <c r="G1942" s="21" t="s">
        <v>62</v>
      </c>
      <c r="H1942" s="21" t="s">
        <v>100</v>
      </c>
      <c r="I1942" s="21" t="s">
        <v>103</v>
      </c>
      <c r="J1942" s="22">
        <v>43677</v>
      </c>
      <c r="K1942" s="23">
        <v>0.66866898148148002</v>
      </c>
      <c r="L1942" s="22">
        <v>43677</v>
      </c>
      <c r="M1942" s="23">
        <v>0.66866898148148002</v>
      </c>
      <c r="N1942" s="24">
        <v>30</v>
      </c>
      <c r="O1942" s="21" t="s">
        <v>66</v>
      </c>
      <c r="P1942" s="24">
        <f>TotalMov[[#This Row],[Confirmed activ. 3 (ILE03)]]</f>
        <v>30</v>
      </c>
      <c r="Q1942" s="24">
        <v>30</v>
      </c>
      <c r="R1942" s="21" t="s">
        <v>66</v>
      </c>
      <c r="S1942" s="21" t="s">
        <v>72</v>
      </c>
    </row>
    <row r="1943" spans="1:19" x14ac:dyDescent="0.35">
      <c r="A1943" s="21">
        <v>1538838</v>
      </c>
      <c r="B1943" s="53">
        <v>411590</v>
      </c>
      <c r="C1943" s="21">
        <f>VLOOKUP(TotalMov[[#This Row],[Order]],'Total Mov by SS'!B:C,2,0)</f>
        <v>144</v>
      </c>
      <c r="D1943" s="21" t="s">
        <v>59</v>
      </c>
      <c r="E1943" s="21" t="s">
        <v>114</v>
      </c>
      <c r="F1943" s="21" t="s">
        <v>102</v>
      </c>
      <c r="G1943" s="21" t="s">
        <v>105</v>
      </c>
      <c r="H1943" s="21" t="s">
        <v>100</v>
      </c>
      <c r="I1943" s="21" t="s">
        <v>106</v>
      </c>
      <c r="J1943" s="22">
        <v>43678</v>
      </c>
      <c r="K1943" s="23">
        <v>0.41274305555556001</v>
      </c>
      <c r="L1943" s="22">
        <v>43678</v>
      </c>
      <c r="M1943" s="23">
        <v>0.41274305555556001</v>
      </c>
      <c r="N1943" s="24">
        <v>45</v>
      </c>
      <c r="O1943" s="21" t="s">
        <v>66</v>
      </c>
      <c r="P1943" s="24">
        <f>TotalMov[[#This Row],[Confirmed activ. 3 (ILE03)]]</f>
        <v>45</v>
      </c>
      <c r="Q1943" s="24">
        <v>45</v>
      </c>
      <c r="R1943" s="21" t="s">
        <v>66</v>
      </c>
      <c r="S1943" s="21" t="s">
        <v>72</v>
      </c>
    </row>
    <row r="1944" spans="1:19" x14ac:dyDescent="0.35">
      <c r="A1944" s="21">
        <v>1538838</v>
      </c>
      <c r="B1944" s="53">
        <v>411590</v>
      </c>
      <c r="C1944" s="21">
        <f>VLOOKUP(TotalMov[[#This Row],[Order]],'Total Mov by SS'!B:C,2,0)</f>
        <v>144</v>
      </c>
      <c r="D1944" s="21" t="s">
        <v>107</v>
      </c>
      <c r="E1944" s="21" t="s">
        <v>60</v>
      </c>
      <c r="F1944" s="21" t="s">
        <v>61</v>
      </c>
      <c r="G1944" s="21" t="s">
        <v>90</v>
      </c>
      <c r="H1944" s="21" t="s">
        <v>63</v>
      </c>
      <c r="I1944" s="21" t="s">
        <v>108</v>
      </c>
      <c r="J1944" s="22">
        <v>43674</v>
      </c>
      <c r="K1944" s="23">
        <v>0.39328703703703999</v>
      </c>
      <c r="L1944" s="22">
        <v>43676</v>
      </c>
      <c r="M1944" s="23">
        <v>0.51344907407407003</v>
      </c>
      <c r="N1944" s="25">
        <v>10.298999999999999</v>
      </c>
      <c r="O1944" s="21" t="s">
        <v>77</v>
      </c>
      <c r="P1944" s="24">
        <f>TotalMov[[#This Row],[Confirmed activ. 3 (ILE03)]]*60</f>
        <v>617.93999999999994</v>
      </c>
      <c r="Q1944" s="24">
        <v>1</v>
      </c>
      <c r="R1944" s="21" t="s">
        <v>66</v>
      </c>
      <c r="S1944" s="21" t="s">
        <v>67</v>
      </c>
    </row>
    <row r="1945" spans="1:19" x14ac:dyDescent="0.35">
      <c r="A1945" s="21">
        <v>1538838</v>
      </c>
      <c r="B1945" s="53">
        <v>411590</v>
      </c>
      <c r="C1945" s="21">
        <f>VLOOKUP(TotalMov[[#This Row],[Order]],'Total Mov by SS'!B:C,2,0)</f>
        <v>144</v>
      </c>
      <c r="D1945" s="21" t="s">
        <v>109</v>
      </c>
      <c r="E1945" s="21" t="s">
        <v>95</v>
      </c>
      <c r="F1945" s="21" t="s">
        <v>83</v>
      </c>
      <c r="G1945" s="21" t="s">
        <v>90</v>
      </c>
      <c r="H1945" s="21" t="s">
        <v>84</v>
      </c>
      <c r="I1945" s="21" t="s">
        <v>110</v>
      </c>
      <c r="J1945" s="22">
        <v>43668</v>
      </c>
      <c r="K1945" s="23">
        <v>0.99890046296295998</v>
      </c>
      <c r="L1945" s="22">
        <v>43669</v>
      </c>
      <c r="M1945" s="23">
        <v>0.17964120370369999</v>
      </c>
      <c r="N1945" s="25">
        <v>2.169</v>
      </c>
      <c r="O1945" s="21" t="s">
        <v>77</v>
      </c>
      <c r="P1945" s="24">
        <f>TotalMov[[#This Row],[Confirmed activ. 3 (ILE03)]]*60</f>
        <v>130.14000000000001</v>
      </c>
      <c r="Q1945" s="24">
        <v>5</v>
      </c>
      <c r="R1945" s="21" t="s">
        <v>66</v>
      </c>
      <c r="S1945" s="21" t="s">
        <v>67</v>
      </c>
    </row>
    <row r="1946" spans="1:19" x14ac:dyDescent="0.35">
      <c r="A1946" s="21">
        <v>1538839</v>
      </c>
      <c r="B1946" s="53">
        <v>411590</v>
      </c>
      <c r="C1946" s="21">
        <f>VLOOKUP(TotalMov[[#This Row],[Order]],'Total Mov by SS'!B:C,2,0)</f>
        <v>139</v>
      </c>
      <c r="D1946" s="21" t="s">
        <v>59</v>
      </c>
      <c r="E1946" s="21" t="s">
        <v>60</v>
      </c>
      <c r="F1946" s="21" t="s">
        <v>83</v>
      </c>
      <c r="G1946" s="21" t="s">
        <v>62</v>
      </c>
      <c r="H1946" s="21" t="s">
        <v>84</v>
      </c>
      <c r="I1946" s="21" t="s">
        <v>111</v>
      </c>
      <c r="J1946" s="22">
        <v>43667</v>
      </c>
      <c r="K1946" s="23">
        <v>0.32307870370370001</v>
      </c>
      <c r="L1946" s="22">
        <v>43667</v>
      </c>
      <c r="M1946" s="23">
        <v>0.33953703703704002</v>
      </c>
      <c r="N1946" s="25">
        <v>11.85</v>
      </c>
      <c r="O1946" s="21" t="s">
        <v>66</v>
      </c>
      <c r="P1946" s="24">
        <f>TotalMov[[#This Row],[Confirmed activ. 3 (ILE03)]]</f>
        <v>11.85</v>
      </c>
      <c r="Q1946" s="24">
        <v>40</v>
      </c>
      <c r="R1946" s="21" t="s">
        <v>66</v>
      </c>
      <c r="S1946" s="21" t="s">
        <v>67</v>
      </c>
    </row>
    <row r="1947" spans="1:19" x14ac:dyDescent="0.35">
      <c r="A1947" s="21">
        <v>1538839</v>
      </c>
      <c r="B1947" s="53">
        <v>411590</v>
      </c>
      <c r="C1947" s="21">
        <f>VLOOKUP(TotalMov[[#This Row],[Order]],'Total Mov by SS'!B:C,2,0)</f>
        <v>139</v>
      </c>
      <c r="D1947" s="21" t="s">
        <v>59</v>
      </c>
      <c r="E1947" s="21" t="s">
        <v>68</v>
      </c>
      <c r="F1947" s="21" t="s">
        <v>61</v>
      </c>
      <c r="G1947" s="21" t="s">
        <v>62</v>
      </c>
      <c r="H1947" s="21" t="s">
        <v>63</v>
      </c>
      <c r="I1947" s="21" t="s">
        <v>64</v>
      </c>
      <c r="J1947" s="22">
        <v>43667</v>
      </c>
      <c r="K1947" s="23">
        <v>0.60605324074073996</v>
      </c>
      <c r="L1947" s="22">
        <v>43667</v>
      </c>
      <c r="M1947" s="23">
        <v>0.61291666666667</v>
      </c>
      <c r="N1947" s="25">
        <v>9.8829999999999991</v>
      </c>
      <c r="O1947" s="21" t="s">
        <v>66</v>
      </c>
      <c r="P1947" s="24">
        <f>TotalMov[[#This Row],[Confirmed activ. 3 (ILE03)]]</f>
        <v>9.8829999999999991</v>
      </c>
      <c r="Q1947" s="24">
        <v>15</v>
      </c>
      <c r="R1947" s="21" t="s">
        <v>66</v>
      </c>
      <c r="S1947" s="21" t="s">
        <v>67</v>
      </c>
    </row>
    <row r="1948" spans="1:19" x14ac:dyDescent="0.35">
      <c r="A1948" s="21">
        <v>1538839</v>
      </c>
      <c r="B1948" s="53">
        <v>411590</v>
      </c>
      <c r="C1948" s="21">
        <f>VLOOKUP(TotalMov[[#This Row],[Order]],'Total Mov by SS'!B:C,2,0)</f>
        <v>139</v>
      </c>
      <c r="D1948" s="21" t="s">
        <v>59</v>
      </c>
      <c r="E1948" s="21" t="s">
        <v>73</v>
      </c>
      <c r="F1948" s="21" t="s">
        <v>69</v>
      </c>
      <c r="G1948" s="21" t="s">
        <v>62</v>
      </c>
      <c r="H1948" s="21" t="s">
        <v>70</v>
      </c>
      <c r="I1948" s="21" t="s">
        <v>71</v>
      </c>
      <c r="J1948" s="22">
        <v>43667</v>
      </c>
      <c r="K1948" s="23">
        <v>0.62129629629630001</v>
      </c>
      <c r="L1948" s="22">
        <v>43667</v>
      </c>
      <c r="M1948" s="23">
        <v>0.62129629629630001</v>
      </c>
      <c r="N1948" s="24">
        <v>20</v>
      </c>
      <c r="O1948" s="21" t="s">
        <v>66</v>
      </c>
      <c r="P1948" s="24">
        <f>TotalMov[[#This Row],[Confirmed activ. 3 (ILE03)]]</f>
        <v>20</v>
      </c>
      <c r="Q1948" s="24">
        <v>20</v>
      </c>
      <c r="R1948" s="21" t="s">
        <v>66</v>
      </c>
      <c r="S1948" s="21" t="s">
        <v>72</v>
      </c>
    </row>
    <row r="1949" spans="1:19" x14ac:dyDescent="0.35">
      <c r="A1949" s="21">
        <v>1538839</v>
      </c>
      <c r="B1949" s="53">
        <v>411590</v>
      </c>
      <c r="C1949" s="21">
        <f>VLOOKUP(TotalMov[[#This Row],[Order]],'Total Mov by SS'!B:C,2,0)</f>
        <v>139</v>
      </c>
      <c r="D1949" s="21" t="s">
        <v>59</v>
      </c>
      <c r="E1949" s="21" t="s">
        <v>75</v>
      </c>
      <c r="F1949" s="21" t="s">
        <v>61</v>
      </c>
      <c r="G1949" s="21" t="s">
        <v>62</v>
      </c>
      <c r="H1949" s="21" t="s">
        <v>63</v>
      </c>
      <c r="I1949" s="21" t="s">
        <v>74</v>
      </c>
      <c r="J1949" s="22">
        <v>43667</v>
      </c>
      <c r="K1949" s="23">
        <v>0.62339120370370005</v>
      </c>
      <c r="L1949" s="22">
        <v>43667</v>
      </c>
      <c r="M1949" s="23">
        <v>0.74840277777777997</v>
      </c>
      <c r="N1949" s="25">
        <v>3</v>
      </c>
      <c r="O1949" s="21" t="s">
        <v>77</v>
      </c>
      <c r="P1949" s="24">
        <f>TotalMov[[#This Row],[Confirmed activ. 3 (ILE03)]]*60</f>
        <v>180</v>
      </c>
      <c r="Q1949" s="24">
        <v>290</v>
      </c>
      <c r="R1949" s="21" t="s">
        <v>66</v>
      </c>
      <c r="S1949" s="21" t="s">
        <v>67</v>
      </c>
    </row>
    <row r="1950" spans="1:19" x14ac:dyDescent="0.35">
      <c r="A1950" s="21">
        <v>1538839</v>
      </c>
      <c r="B1950" s="53">
        <v>411590</v>
      </c>
      <c r="C1950" s="21">
        <f>VLOOKUP(TotalMov[[#This Row],[Order]],'Total Mov by SS'!B:C,2,0)</f>
        <v>139</v>
      </c>
      <c r="D1950" s="21" t="s">
        <v>59</v>
      </c>
      <c r="E1950" s="21" t="s">
        <v>78</v>
      </c>
      <c r="F1950" s="21" t="s">
        <v>61</v>
      </c>
      <c r="G1950" s="21" t="s">
        <v>62</v>
      </c>
      <c r="H1950" s="21" t="s">
        <v>63</v>
      </c>
      <c r="I1950" s="21" t="s">
        <v>76</v>
      </c>
      <c r="J1950" s="22">
        <v>43668</v>
      </c>
      <c r="K1950" s="23">
        <v>0.31428240740740998</v>
      </c>
      <c r="L1950" s="22">
        <v>43671</v>
      </c>
      <c r="M1950" s="23">
        <v>0.57393518518519004</v>
      </c>
      <c r="N1950" s="25">
        <v>37.661000000000001</v>
      </c>
      <c r="O1950" s="21" t="s">
        <v>77</v>
      </c>
      <c r="P1950" s="24">
        <f>TotalMov[[#This Row],[Confirmed activ. 3 (ILE03)]]*60</f>
        <v>2259.66</v>
      </c>
      <c r="Q1950" s="24">
        <v>1040</v>
      </c>
      <c r="R1950" s="21" t="s">
        <v>66</v>
      </c>
      <c r="S1950" s="21" t="s">
        <v>67</v>
      </c>
    </row>
    <row r="1951" spans="1:19" x14ac:dyDescent="0.35">
      <c r="A1951" s="21">
        <v>1538839</v>
      </c>
      <c r="B1951" s="53">
        <v>411590</v>
      </c>
      <c r="C1951" s="21">
        <f>VLOOKUP(TotalMov[[#This Row],[Order]],'Total Mov by SS'!B:C,2,0)</f>
        <v>139</v>
      </c>
      <c r="D1951" s="21" t="s">
        <v>59</v>
      </c>
      <c r="E1951" s="21" t="s">
        <v>80</v>
      </c>
      <c r="F1951" s="21" t="s">
        <v>61</v>
      </c>
      <c r="G1951" s="21" t="s">
        <v>62</v>
      </c>
      <c r="H1951" s="21" t="s">
        <v>63</v>
      </c>
      <c r="I1951" s="21" t="s">
        <v>112</v>
      </c>
      <c r="J1951" s="22">
        <v>43671</v>
      </c>
      <c r="K1951" s="23">
        <v>0.57403935185184995</v>
      </c>
      <c r="L1951" s="22">
        <v>43671</v>
      </c>
      <c r="M1951" s="23">
        <v>0.60376157407407005</v>
      </c>
      <c r="N1951" s="25">
        <v>42.8</v>
      </c>
      <c r="O1951" s="21" t="s">
        <v>66</v>
      </c>
      <c r="P1951" s="24">
        <f>TotalMov[[#This Row],[Confirmed activ. 3 (ILE03)]]</f>
        <v>42.8</v>
      </c>
      <c r="Q1951" s="24">
        <v>50</v>
      </c>
      <c r="R1951" s="21" t="s">
        <v>66</v>
      </c>
      <c r="S1951" s="21" t="s">
        <v>67</v>
      </c>
    </row>
    <row r="1952" spans="1:19" x14ac:dyDescent="0.35">
      <c r="A1952" s="21">
        <v>1538839</v>
      </c>
      <c r="B1952" s="53">
        <v>411590</v>
      </c>
      <c r="C1952" s="21">
        <f>VLOOKUP(TotalMov[[#This Row],[Order]],'Total Mov by SS'!B:C,2,0)</f>
        <v>139</v>
      </c>
      <c r="D1952" s="21" t="s">
        <v>59</v>
      </c>
      <c r="E1952" s="21" t="s">
        <v>82</v>
      </c>
      <c r="F1952" s="21" t="s">
        <v>89</v>
      </c>
      <c r="G1952" s="21" t="s">
        <v>90</v>
      </c>
      <c r="H1952" s="21" t="s">
        <v>91</v>
      </c>
      <c r="I1952" s="21" t="s">
        <v>92</v>
      </c>
      <c r="J1952" s="22"/>
      <c r="K1952" s="23">
        <v>0</v>
      </c>
      <c r="L1952" s="22"/>
      <c r="M1952" s="23">
        <v>0</v>
      </c>
      <c r="N1952" s="25">
        <v>0</v>
      </c>
      <c r="O1952" s="21" t="s">
        <v>93</v>
      </c>
      <c r="P1952" s="24"/>
      <c r="Q1952" s="24">
        <v>0</v>
      </c>
      <c r="R1952" s="21" t="s">
        <v>66</v>
      </c>
      <c r="S1952" s="21" t="s">
        <v>94</v>
      </c>
    </row>
    <row r="1953" spans="1:19" x14ac:dyDescent="0.35">
      <c r="A1953" s="21">
        <v>1538839</v>
      </c>
      <c r="B1953" s="53">
        <v>411590</v>
      </c>
      <c r="C1953" s="21">
        <f>VLOOKUP(TotalMov[[#This Row],[Order]],'Total Mov by SS'!B:C,2,0)</f>
        <v>139</v>
      </c>
      <c r="D1953" s="21" t="s">
        <v>59</v>
      </c>
      <c r="E1953" s="21" t="s">
        <v>85</v>
      </c>
      <c r="F1953" s="21" t="s">
        <v>69</v>
      </c>
      <c r="G1953" s="21" t="s">
        <v>62</v>
      </c>
      <c r="H1953" s="21" t="s">
        <v>70</v>
      </c>
      <c r="I1953" s="21" t="s">
        <v>79</v>
      </c>
      <c r="J1953" s="22">
        <v>43671</v>
      </c>
      <c r="K1953" s="23">
        <v>0.63160879629629996</v>
      </c>
      <c r="L1953" s="22">
        <v>43671</v>
      </c>
      <c r="M1953" s="23">
        <v>0.63160879629629996</v>
      </c>
      <c r="N1953" s="24">
        <v>20</v>
      </c>
      <c r="O1953" s="21" t="s">
        <v>66</v>
      </c>
      <c r="P1953" s="24">
        <f>TotalMov[[#This Row],[Confirmed activ. 3 (ILE03)]]</f>
        <v>20</v>
      </c>
      <c r="Q1953" s="24">
        <v>20</v>
      </c>
      <c r="R1953" s="21" t="s">
        <v>66</v>
      </c>
      <c r="S1953" s="21" t="s">
        <v>72</v>
      </c>
    </row>
    <row r="1954" spans="1:19" x14ac:dyDescent="0.35">
      <c r="A1954" s="21">
        <v>1538839</v>
      </c>
      <c r="B1954" s="53">
        <v>411590</v>
      </c>
      <c r="C1954" s="21">
        <f>VLOOKUP(TotalMov[[#This Row],[Order]],'Total Mov by SS'!B:C,2,0)</f>
        <v>139</v>
      </c>
      <c r="D1954" s="21" t="s">
        <v>59</v>
      </c>
      <c r="E1954" s="21" t="s">
        <v>88</v>
      </c>
      <c r="F1954" s="21" t="s">
        <v>69</v>
      </c>
      <c r="G1954" s="21" t="s">
        <v>62</v>
      </c>
      <c r="H1954" s="21" t="s">
        <v>70</v>
      </c>
      <c r="I1954" s="21" t="s">
        <v>81</v>
      </c>
      <c r="J1954" s="22">
        <v>43671</v>
      </c>
      <c r="K1954" s="23">
        <v>0.63174768518518998</v>
      </c>
      <c r="L1954" s="22">
        <v>43671</v>
      </c>
      <c r="M1954" s="23">
        <v>0.63174768518518998</v>
      </c>
      <c r="N1954" s="24">
        <v>20</v>
      </c>
      <c r="O1954" s="21" t="s">
        <v>66</v>
      </c>
      <c r="P1954" s="24">
        <f>TotalMov[[#This Row],[Confirmed activ. 3 (ILE03)]]</f>
        <v>20</v>
      </c>
      <c r="Q1954" s="24">
        <v>20</v>
      </c>
      <c r="R1954" s="21" t="s">
        <v>66</v>
      </c>
      <c r="S1954" s="21" t="s">
        <v>72</v>
      </c>
    </row>
    <row r="1955" spans="1:19" x14ac:dyDescent="0.35">
      <c r="A1955" s="21">
        <v>1538839</v>
      </c>
      <c r="B1955" s="53">
        <v>411590</v>
      </c>
      <c r="C1955" s="21">
        <f>VLOOKUP(TotalMov[[#This Row],[Order]],'Total Mov by SS'!B:C,2,0)</f>
        <v>139</v>
      </c>
      <c r="D1955" s="21" t="s">
        <v>59</v>
      </c>
      <c r="E1955" s="21" t="s">
        <v>95</v>
      </c>
      <c r="F1955" s="21" t="s">
        <v>83</v>
      </c>
      <c r="G1955" s="21" t="s">
        <v>62</v>
      </c>
      <c r="H1955" s="21" t="s">
        <v>84</v>
      </c>
      <c r="I1955" s="21" t="s">
        <v>84</v>
      </c>
      <c r="J1955" s="22">
        <v>43674</v>
      </c>
      <c r="K1955" s="23">
        <v>0.53618055555555999</v>
      </c>
      <c r="L1955" s="22">
        <v>43675</v>
      </c>
      <c r="M1955" s="23">
        <v>0.17934027777778</v>
      </c>
      <c r="N1955" s="25">
        <v>7.83</v>
      </c>
      <c r="O1955" s="21" t="s">
        <v>77</v>
      </c>
      <c r="P1955" s="24">
        <f>TotalMov[[#This Row],[Confirmed activ. 3 (ILE03)]]*60</f>
        <v>469.8</v>
      </c>
      <c r="Q1955" s="24">
        <v>450</v>
      </c>
      <c r="R1955" s="21" t="s">
        <v>66</v>
      </c>
      <c r="S1955" s="21" t="s">
        <v>67</v>
      </c>
    </row>
    <row r="1956" spans="1:19" x14ac:dyDescent="0.35">
      <c r="A1956" s="21">
        <v>1538839</v>
      </c>
      <c r="B1956" s="53">
        <v>411590</v>
      </c>
      <c r="C1956" s="21">
        <f>VLOOKUP(TotalMov[[#This Row],[Order]],'Total Mov by SS'!B:C,2,0)</f>
        <v>139</v>
      </c>
      <c r="D1956" s="21" t="s">
        <v>59</v>
      </c>
      <c r="E1956" s="21" t="s">
        <v>97</v>
      </c>
      <c r="F1956" s="21" t="s">
        <v>86</v>
      </c>
      <c r="G1956" s="21" t="s">
        <v>62</v>
      </c>
      <c r="H1956" s="21" t="s">
        <v>87</v>
      </c>
      <c r="I1956" s="21" t="s">
        <v>87</v>
      </c>
      <c r="J1956" s="22">
        <v>43675</v>
      </c>
      <c r="K1956" s="23">
        <v>0.34344907407406999</v>
      </c>
      <c r="L1956" s="22">
        <v>43675</v>
      </c>
      <c r="M1956" s="23">
        <v>0.34344907407406999</v>
      </c>
      <c r="N1956" s="24">
        <v>20</v>
      </c>
      <c r="O1956" s="21" t="s">
        <v>66</v>
      </c>
      <c r="P1956" s="24">
        <f>TotalMov[[#This Row],[Confirmed activ. 3 (ILE03)]]</f>
        <v>20</v>
      </c>
      <c r="Q1956" s="24">
        <v>20</v>
      </c>
      <c r="R1956" s="21" t="s">
        <v>66</v>
      </c>
      <c r="S1956" s="21" t="s">
        <v>72</v>
      </c>
    </row>
    <row r="1957" spans="1:19" x14ac:dyDescent="0.35">
      <c r="A1957" s="21">
        <v>1538839</v>
      </c>
      <c r="B1957" s="53">
        <v>411590</v>
      </c>
      <c r="C1957" s="21">
        <f>VLOOKUP(TotalMov[[#This Row],[Order]],'Total Mov by SS'!B:C,2,0)</f>
        <v>139</v>
      </c>
      <c r="D1957" s="21" t="s">
        <v>59</v>
      </c>
      <c r="E1957" s="21" t="s">
        <v>99</v>
      </c>
      <c r="F1957" s="21" t="s">
        <v>61</v>
      </c>
      <c r="G1957" s="21" t="s">
        <v>62</v>
      </c>
      <c r="H1957" s="21" t="s">
        <v>63</v>
      </c>
      <c r="I1957" s="21" t="s">
        <v>96</v>
      </c>
      <c r="J1957" s="22">
        <v>43684</v>
      </c>
      <c r="K1957" s="23">
        <v>0.38863425925925998</v>
      </c>
      <c r="L1957" s="22">
        <v>43684</v>
      </c>
      <c r="M1957" s="23">
        <v>0.49912037037036999</v>
      </c>
      <c r="N1957" s="25">
        <v>37.683</v>
      </c>
      <c r="O1957" s="21" t="s">
        <v>66</v>
      </c>
      <c r="P1957" s="24">
        <f>TotalMov[[#This Row],[Confirmed activ. 3 (ILE03)]]</f>
        <v>37.683</v>
      </c>
      <c r="Q1957" s="24">
        <v>100</v>
      </c>
      <c r="R1957" s="21" t="s">
        <v>66</v>
      </c>
      <c r="S1957" s="21" t="s">
        <v>67</v>
      </c>
    </row>
    <row r="1958" spans="1:19" x14ac:dyDescent="0.35">
      <c r="A1958" s="21">
        <v>1538839</v>
      </c>
      <c r="B1958" s="53">
        <v>411590</v>
      </c>
      <c r="C1958" s="21">
        <f>VLOOKUP(TotalMov[[#This Row],[Order]],'Total Mov by SS'!B:C,2,0)</f>
        <v>139</v>
      </c>
      <c r="D1958" s="21" t="s">
        <v>59</v>
      </c>
      <c r="E1958" s="21" t="s">
        <v>101</v>
      </c>
      <c r="F1958" s="21" t="s">
        <v>69</v>
      </c>
      <c r="G1958" s="21" t="s">
        <v>62</v>
      </c>
      <c r="H1958" s="21" t="s">
        <v>70</v>
      </c>
      <c r="I1958" s="21" t="s">
        <v>98</v>
      </c>
      <c r="J1958" s="22">
        <v>43684</v>
      </c>
      <c r="K1958" s="23">
        <v>0.69650462962963</v>
      </c>
      <c r="L1958" s="22">
        <v>43684</v>
      </c>
      <c r="M1958" s="23">
        <v>0.69650462962963</v>
      </c>
      <c r="N1958" s="24">
        <v>20</v>
      </c>
      <c r="O1958" s="21" t="s">
        <v>66</v>
      </c>
      <c r="P1958" s="24">
        <f>TotalMov[[#This Row],[Confirmed activ. 3 (ILE03)]]</f>
        <v>20</v>
      </c>
      <c r="Q1958" s="24">
        <v>20</v>
      </c>
      <c r="R1958" s="21" t="s">
        <v>66</v>
      </c>
      <c r="S1958" s="21" t="s">
        <v>72</v>
      </c>
    </row>
    <row r="1959" spans="1:19" x14ac:dyDescent="0.35">
      <c r="A1959" s="21">
        <v>1538839</v>
      </c>
      <c r="B1959" s="53">
        <v>411590</v>
      </c>
      <c r="C1959" s="21">
        <f>VLOOKUP(TotalMov[[#This Row],[Order]],'Total Mov by SS'!B:C,2,0)</f>
        <v>139</v>
      </c>
      <c r="D1959" s="21" t="s">
        <v>59</v>
      </c>
      <c r="E1959" s="21" t="s">
        <v>104</v>
      </c>
      <c r="F1959" s="21" t="s">
        <v>69</v>
      </c>
      <c r="G1959" s="21" t="s">
        <v>62</v>
      </c>
      <c r="H1959" s="21" t="s">
        <v>70</v>
      </c>
      <c r="I1959" s="21" t="s">
        <v>100</v>
      </c>
      <c r="J1959" s="22">
        <v>43684</v>
      </c>
      <c r="K1959" s="23">
        <v>0.69659722222221998</v>
      </c>
      <c r="L1959" s="22">
        <v>43684</v>
      </c>
      <c r="M1959" s="23">
        <v>0.69659722222221998</v>
      </c>
      <c r="N1959" s="24">
        <v>30</v>
      </c>
      <c r="O1959" s="21" t="s">
        <v>66</v>
      </c>
      <c r="P1959" s="24">
        <f>TotalMov[[#This Row],[Confirmed activ. 3 (ILE03)]]</f>
        <v>30</v>
      </c>
      <c r="Q1959" s="24">
        <v>30</v>
      </c>
      <c r="R1959" s="21" t="s">
        <v>66</v>
      </c>
      <c r="S1959" s="21" t="s">
        <v>72</v>
      </c>
    </row>
    <row r="1960" spans="1:19" x14ac:dyDescent="0.35">
      <c r="A1960" s="21">
        <v>1538839</v>
      </c>
      <c r="B1960" s="53">
        <v>411590</v>
      </c>
      <c r="C1960" s="21">
        <f>VLOOKUP(TotalMov[[#This Row],[Order]],'Total Mov by SS'!B:C,2,0)</f>
        <v>139</v>
      </c>
      <c r="D1960" s="21" t="s">
        <v>59</v>
      </c>
      <c r="E1960" s="21" t="s">
        <v>113</v>
      </c>
      <c r="F1960" s="21" t="s">
        <v>102</v>
      </c>
      <c r="G1960" s="21" t="s">
        <v>62</v>
      </c>
      <c r="H1960" s="21" t="s">
        <v>100</v>
      </c>
      <c r="I1960" s="21" t="s">
        <v>103</v>
      </c>
      <c r="J1960" s="22">
        <v>43684</v>
      </c>
      <c r="K1960" s="23">
        <v>0.69665509259258995</v>
      </c>
      <c r="L1960" s="22">
        <v>43684</v>
      </c>
      <c r="M1960" s="23">
        <v>0.69665509259258995</v>
      </c>
      <c r="N1960" s="24">
        <v>30</v>
      </c>
      <c r="O1960" s="21" t="s">
        <v>66</v>
      </c>
      <c r="P1960" s="24">
        <f>TotalMov[[#This Row],[Confirmed activ. 3 (ILE03)]]</f>
        <v>30</v>
      </c>
      <c r="Q1960" s="24">
        <v>30</v>
      </c>
      <c r="R1960" s="21" t="s">
        <v>66</v>
      </c>
      <c r="S1960" s="21" t="s">
        <v>72</v>
      </c>
    </row>
    <row r="1961" spans="1:19" x14ac:dyDescent="0.35">
      <c r="A1961" s="21">
        <v>1538839</v>
      </c>
      <c r="B1961" s="53">
        <v>411590</v>
      </c>
      <c r="C1961" s="21">
        <f>VLOOKUP(TotalMov[[#This Row],[Order]],'Total Mov by SS'!B:C,2,0)</f>
        <v>139</v>
      </c>
      <c r="D1961" s="21" t="s">
        <v>59</v>
      </c>
      <c r="E1961" s="21" t="s">
        <v>114</v>
      </c>
      <c r="F1961" s="21" t="s">
        <v>102</v>
      </c>
      <c r="G1961" s="21" t="s">
        <v>105</v>
      </c>
      <c r="H1961" s="21" t="s">
        <v>100</v>
      </c>
      <c r="I1961" s="21" t="s">
        <v>106</v>
      </c>
      <c r="J1961" s="22">
        <v>43685</v>
      </c>
      <c r="K1961" s="23">
        <v>0.66478009259258997</v>
      </c>
      <c r="L1961" s="22">
        <v>43685</v>
      </c>
      <c r="M1961" s="23">
        <v>0.66478009259258997</v>
      </c>
      <c r="N1961" s="24">
        <v>45</v>
      </c>
      <c r="O1961" s="21" t="s">
        <v>66</v>
      </c>
      <c r="P1961" s="24">
        <f>TotalMov[[#This Row],[Confirmed activ. 3 (ILE03)]]</f>
        <v>45</v>
      </c>
      <c r="Q1961" s="24">
        <v>45</v>
      </c>
      <c r="R1961" s="21" t="s">
        <v>66</v>
      </c>
      <c r="S1961" s="21" t="s">
        <v>72</v>
      </c>
    </row>
    <row r="1962" spans="1:19" x14ac:dyDescent="0.35">
      <c r="A1962" s="21">
        <v>1538839</v>
      </c>
      <c r="B1962" s="53">
        <v>411590</v>
      </c>
      <c r="C1962" s="21">
        <f>VLOOKUP(TotalMov[[#This Row],[Order]],'Total Mov by SS'!B:C,2,0)</f>
        <v>139</v>
      </c>
      <c r="D1962" s="21" t="s">
        <v>107</v>
      </c>
      <c r="E1962" s="21" t="s">
        <v>60</v>
      </c>
      <c r="F1962" s="21" t="s">
        <v>61</v>
      </c>
      <c r="G1962" s="21" t="s">
        <v>90</v>
      </c>
      <c r="H1962" s="21" t="s">
        <v>63</v>
      </c>
      <c r="I1962" s="21" t="s">
        <v>108</v>
      </c>
      <c r="J1962" s="22">
        <v>43675</v>
      </c>
      <c r="K1962" s="23">
        <v>0.36211805555555998</v>
      </c>
      <c r="L1962" s="22">
        <v>43675</v>
      </c>
      <c r="M1962" s="23">
        <v>0.62128472222221998</v>
      </c>
      <c r="N1962" s="25">
        <v>9.9329999999999998</v>
      </c>
      <c r="O1962" s="21" t="s">
        <v>77</v>
      </c>
      <c r="P1962" s="24">
        <f>TotalMov[[#This Row],[Confirmed activ. 3 (ILE03)]]*60</f>
        <v>595.98</v>
      </c>
      <c r="Q1962" s="24">
        <v>1</v>
      </c>
      <c r="R1962" s="21" t="s">
        <v>66</v>
      </c>
      <c r="S1962" s="21" t="s">
        <v>67</v>
      </c>
    </row>
    <row r="1963" spans="1:19" x14ac:dyDescent="0.35">
      <c r="A1963" s="21">
        <v>1538839</v>
      </c>
      <c r="B1963" s="53">
        <v>411590</v>
      </c>
      <c r="C1963" s="21">
        <f>VLOOKUP(TotalMov[[#This Row],[Order]],'Total Mov by SS'!B:C,2,0)</f>
        <v>139</v>
      </c>
      <c r="D1963" s="21" t="s">
        <v>109</v>
      </c>
      <c r="E1963" s="21" t="s">
        <v>95</v>
      </c>
      <c r="F1963" s="21" t="s">
        <v>83</v>
      </c>
      <c r="G1963" s="21" t="s">
        <v>90</v>
      </c>
      <c r="H1963" s="21" t="s">
        <v>84</v>
      </c>
      <c r="I1963" s="21" t="s">
        <v>110</v>
      </c>
      <c r="J1963" s="22"/>
      <c r="K1963" s="23">
        <v>0</v>
      </c>
      <c r="L1963" s="22"/>
      <c r="M1963" s="23">
        <v>0</v>
      </c>
      <c r="N1963" s="25">
        <v>0</v>
      </c>
      <c r="O1963" s="21" t="s">
        <v>93</v>
      </c>
      <c r="P1963" s="24"/>
      <c r="Q1963" s="24">
        <v>5</v>
      </c>
      <c r="R1963" s="21" t="s">
        <v>66</v>
      </c>
      <c r="S1963" s="21" t="s">
        <v>94</v>
      </c>
    </row>
    <row r="1964" spans="1:19" x14ac:dyDescent="0.35">
      <c r="A1964" s="21">
        <v>1538840</v>
      </c>
      <c r="B1964" s="53">
        <v>411590</v>
      </c>
      <c r="C1964" s="21">
        <f>VLOOKUP(TotalMov[[#This Row],[Order]],'Total Mov by SS'!B:C,2,0)</f>
        <v>139</v>
      </c>
      <c r="D1964" s="21" t="s">
        <v>59</v>
      </c>
      <c r="E1964" s="21" t="s">
        <v>60</v>
      </c>
      <c r="F1964" s="21" t="s">
        <v>83</v>
      </c>
      <c r="G1964" s="21" t="s">
        <v>62</v>
      </c>
      <c r="H1964" s="21" t="s">
        <v>84</v>
      </c>
      <c r="I1964" s="21" t="s">
        <v>111</v>
      </c>
      <c r="J1964" s="22">
        <v>43669</v>
      </c>
      <c r="K1964" s="23">
        <v>0.75756944444443997</v>
      </c>
      <c r="L1964" s="22">
        <v>43669</v>
      </c>
      <c r="M1964" s="23">
        <v>0.87430555555556</v>
      </c>
      <c r="N1964" s="25">
        <v>2.802</v>
      </c>
      <c r="O1964" s="21" t="s">
        <v>77</v>
      </c>
      <c r="P1964" s="24">
        <f>TotalMov[[#This Row],[Confirmed activ. 3 (ILE03)]]*60</f>
        <v>168.12</v>
      </c>
      <c r="Q1964" s="24">
        <v>40</v>
      </c>
      <c r="R1964" s="21" t="s">
        <v>66</v>
      </c>
      <c r="S1964" s="21" t="s">
        <v>67</v>
      </c>
    </row>
    <row r="1965" spans="1:19" x14ac:dyDescent="0.35">
      <c r="A1965" s="21">
        <v>1538840</v>
      </c>
      <c r="B1965" s="53">
        <v>411590</v>
      </c>
      <c r="C1965" s="21">
        <f>VLOOKUP(TotalMov[[#This Row],[Order]],'Total Mov by SS'!B:C,2,0)</f>
        <v>139</v>
      </c>
      <c r="D1965" s="21" t="s">
        <v>59</v>
      </c>
      <c r="E1965" s="21" t="s">
        <v>68</v>
      </c>
      <c r="F1965" s="21" t="s">
        <v>61</v>
      </c>
      <c r="G1965" s="21" t="s">
        <v>62</v>
      </c>
      <c r="H1965" s="21" t="s">
        <v>63</v>
      </c>
      <c r="I1965" s="21" t="s">
        <v>64</v>
      </c>
      <c r="J1965" s="22">
        <v>43670</v>
      </c>
      <c r="K1965" s="23">
        <v>0.41302083333333001</v>
      </c>
      <c r="L1965" s="22">
        <v>43670</v>
      </c>
      <c r="M1965" s="23">
        <v>0.41435185185184997</v>
      </c>
      <c r="N1965" s="25">
        <v>1.917</v>
      </c>
      <c r="O1965" s="21" t="s">
        <v>66</v>
      </c>
      <c r="P1965" s="24">
        <f>TotalMov[[#This Row],[Confirmed activ. 3 (ILE03)]]</f>
        <v>1.917</v>
      </c>
      <c r="Q1965" s="24">
        <v>15</v>
      </c>
      <c r="R1965" s="21" t="s">
        <v>66</v>
      </c>
      <c r="S1965" s="21" t="s">
        <v>67</v>
      </c>
    </row>
    <row r="1966" spans="1:19" x14ac:dyDescent="0.35">
      <c r="A1966" s="21">
        <v>1538840</v>
      </c>
      <c r="B1966" s="53">
        <v>411590</v>
      </c>
      <c r="C1966" s="21">
        <f>VLOOKUP(TotalMov[[#This Row],[Order]],'Total Mov by SS'!B:C,2,0)</f>
        <v>139</v>
      </c>
      <c r="D1966" s="21" t="s">
        <v>59</v>
      </c>
      <c r="E1966" s="21" t="s">
        <v>73</v>
      </c>
      <c r="F1966" s="21" t="s">
        <v>69</v>
      </c>
      <c r="G1966" s="21" t="s">
        <v>62</v>
      </c>
      <c r="H1966" s="21" t="s">
        <v>70</v>
      </c>
      <c r="I1966" s="21" t="s">
        <v>71</v>
      </c>
      <c r="J1966" s="22">
        <v>43670</v>
      </c>
      <c r="K1966" s="23">
        <v>0.43274305555555997</v>
      </c>
      <c r="L1966" s="22">
        <v>43670</v>
      </c>
      <c r="M1966" s="23">
        <v>0.43274305555555997</v>
      </c>
      <c r="N1966" s="24">
        <v>20</v>
      </c>
      <c r="O1966" s="21" t="s">
        <v>66</v>
      </c>
      <c r="P1966" s="24">
        <f>TotalMov[[#This Row],[Confirmed activ. 3 (ILE03)]]</f>
        <v>20</v>
      </c>
      <c r="Q1966" s="24">
        <v>20</v>
      </c>
      <c r="R1966" s="21" t="s">
        <v>66</v>
      </c>
      <c r="S1966" s="21" t="s">
        <v>72</v>
      </c>
    </row>
    <row r="1967" spans="1:19" x14ac:dyDescent="0.35">
      <c r="A1967" s="21">
        <v>1538840</v>
      </c>
      <c r="B1967" s="53">
        <v>411590</v>
      </c>
      <c r="C1967" s="21">
        <f>VLOOKUP(TotalMov[[#This Row],[Order]],'Total Mov by SS'!B:C,2,0)</f>
        <v>139</v>
      </c>
      <c r="D1967" s="21" t="s">
        <v>59</v>
      </c>
      <c r="E1967" s="21" t="s">
        <v>75</v>
      </c>
      <c r="F1967" s="21" t="s">
        <v>61</v>
      </c>
      <c r="G1967" s="21" t="s">
        <v>62</v>
      </c>
      <c r="H1967" s="21" t="s">
        <v>63</v>
      </c>
      <c r="I1967" s="21" t="s">
        <v>74</v>
      </c>
      <c r="J1967" s="22">
        <v>43670</v>
      </c>
      <c r="K1967" s="23">
        <v>0.47001157407407002</v>
      </c>
      <c r="L1967" s="22">
        <v>43670</v>
      </c>
      <c r="M1967" s="23">
        <v>0.73819444444444005</v>
      </c>
      <c r="N1967" s="25">
        <v>6.4359999999999999</v>
      </c>
      <c r="O1967" s="21" t="s">
        <v>77</v>
      </c>
      <c r="P1967" s="24">
        <f>TotalMov[[#This Row],[Confirmed activ. 3 (ILE03)]]*60</f>
        <v>386.15999999999997</v>
      </c>
      <c r="Q1967" s="24">
        <v>350</v>
      </c>
      <c r="R1967" s="21" t="s">
        <v>66</v>
      </c>
      <c r="S1967" s="21" t="s">
        <v>67</v>
      </c>
    </row>
    <row r="1968" spans="1:19" x14ac:dyDescent="0.35">
      <c r="A1968" s="21">
        <v>1538840</v>
      </c>
      <c r="B1968" s="53">
        <v>411590</v>
      </c>
      <c r="C1968" s="21">
        <f>VLOOKUP(TotalMov[[#This Row],[Order]],'Total Mov by SS'!B:C,2,0)</f>
        <v>139</v>
      </c>
      <c r="D1968" s="21" t="s">
        <v>59</v>
      </c>
      <c r="E1968" s="21" t="s">
        <v>78</v>
      </c>
      <c r="F1968" s="21" t="s">
        <v>61</v>
      </c>
      <c r="G1968" s="21" t="s">
        <v>62</v>
      </c>
      <c r="H1968" s="21" t="s">
        <v>63</v>
      </c>
      <c r="I1968" s="21" t="s">
        <v>76</v>
      </c>
      <c r="J1968" s="22">
        <v>43671</v>
      </c>
      <c r="K1968" s="23">
        <v>0.31920138888888999</v>
      </c>
      <c r="L1968" s="22">
        <v>43676</v>
      </c>
      <c r="M1968" s="23">
        <v>0.51501157407407006</v>
      </c>
      <c r="N1968" s="25">
        <v>32.984999999999999</v>
      </c>
      <c r="O1968" s="21" t="s">
        <v>77</v>
      </c>
      <c r="P1968" s="24">
        <f>TotalMov[[#This Row],[Confirmed activ. 3 (ILE03)]]*60</f>
        <v>1979.1</v>
      </c>
      <c r="Q1968" s="24">
        <v>1020</v>
      </c>
      <c r="R1968" s="21" t="s">
        <v>66</v>
      </c>
      <c r="S1968" s="21" t="s">
        <v>67</v>
      </c>
    </row>
    <row r="1969" spans="1:19" x14ac:dyDescent="0.35">
      <c r="A1969" s="21">
        <v>1538840</v>
      </c>
      <c r="B1969" s="53">
        <v>411590</v>
      </c>
      <c r="C1969" s="21">
        <f>VLOOKUP(TotalMov[[#This Row],[Order]],'Total Mov by SS'!B:C,2,0)</f>
        <v>139</v>
      </c>
      <c r="D1969" s="21" t="s">
        <v>59</v>
      </c>
      <c r="E1969" s="21" t="s">
        <v>80</v>
      </c>
      <c r="F1969" s="21" t="s">
        <v>61</v>
      </c>
      <c r="G1969" s="21" t="s">
        <v>62</v>
      </c>
      <c r="H1969" s="21" t="s">
        <v>63</v>
      </c>
      <c r="I1969" s="21" t="s">
        <v>112</v>
      </c>
      <c r="J1969" s="22">
        <v>43676</v>
      </c>
      <c r="K1969" s="23">
        <v>0.67355324074073997</v>
      </c>
      <c r="L1969" s="22">
        <v>43676</v>
      </c>
      <c r="M1969" s="23">
        <v>0.68247685185185003</v>
      </c>
      <c r="N1969" s="25">
        <v>12.85</v>
      </c>
      <c r="O1969" s="21" t="s">
        <v>66</v>
      </c>
      <c r="P1969" s="24">
        <f>TotalMov[[#This Row],[Confirmed activ. 3 (ILE03)]]</f>
        <v>12.85</v>
      </c>
      <c r="Q1969" s="24">
        <v>50</v>
      </c>
      <c r="R1969" s="21" t="s">
        <v>66</v>
      </c>
      <c r="S1969" s="21" t="s">
        <v>67</v>
      </c>
    </row>
    <row r="1970" spans="1:19" x14ac:dyDescent="0.35">
      <c r="A1970" s="21">
        <v>1538840</v>
      </c>
      <c r="B1970" s="53">
        <v>411590</v>
      </c>
      <c r="C1970" s="21">
        <f>VLOOKUP(TotalMov[[#This Row],[Order]],'Total Mov by SS'!B:C,2,0)</f>
        <v>139</v>
      </c>
      <c r="D1970" s="21" t="s">
        <v>59</v>
      </c>
      <c r="E1970" s="21" t="s">
        <v>82</v>
      </c>
      <c r="F1970" s="21" t="s">
        <v>89</v>
      </c>
      <c r="G1970" s="21" t="s">
        <v>90</v>
      </c>
      <c r="H1970" s="21" t="s">
        <v>91</v>
      </c>
      <c r="I1970" s="21" t="s">
        <v>92</v>
      </c>
      <c r="J1970" s="22"/>
      <c r="K1970" s="23">
        <v>0</v>
      </c>
      <c r="L1970" s="22"/>
      <c r="M1970" s="23">
        <v>0</v>
      </c>
      <c r="N1970" s="25">
        <v>0</v>
      </c>
      <c r="O1970" s="21" t="s">
        <v>93</v>
      </c>
      <c r="P1970" s="24"/>
      <c r="Q1970" s="24">
        <v>0</v>
      </c>
      <c r="R1970" s="21" t="s">
        <v>66</v>
      </c>
      <c r="S1970" s="21" t="s">
        <v>94</v>
      </c>
    </row>
    <row r="1971" spans="1:19" x14ac:dyDescent="0.35">
      <c r="A1971" s="21">
        <v>1538840</v>
      </c>
      <c r="B1971" s="53">
        <v>411590</v>
      </c>
      <c r="C1971" s="21">
        <f>VLOOKUP(TotalMov[[#This Row],[Order]],'Total Mov by SS'!B:C,2,0)</f>
        <v>139</v>
      </c>
      <c r="D1971" s="21" t="s">
        <v>59</v>
      </c>
      <c r="E1971" s="21" t="s">
        <v>85</v>
      </c>
      <c r="F1971" s="21" t="s">
        <v>69</v>
      </c>
      <c r="G1971" s="21" t="s">
        <v>62</v>
      </c>
      <c r="H1971" s="21" t="s">
        <v>70</v>
      </c>
      <c r="I1971" s="21" t="s">
        <v>79</v>
      </c>
      <c r="J1971" s="22">
        <v>43677</v>
      </c>
      <c r="K1971" s="23">
        <v>0.38474537037036999</v>
      </c>
      <c r="L1971" s="22">
        <v>43677</v>
      </c>
      <c r="M1971" s="23">
        <v>0.38474537037036999</v>
      </c>
      <c r="N1971" s="24">
        <v>20</v>
      </c>
      <c r="O1971" s="21" t="s">
        <v>66</v>
      </c>
      <c r="P1971" s="24">
        <f>TotalMov[[#This Row],[Confirmed activ. 3 (ILE03)]]</f>
        <v>20</v>
      </c>
      <c r="Q1971" s="24">
        <v>20</v>
      </c>
      <c r="R1971" s="21" t="s">
        <v>66</v>
      </c>
      <c r="S1971" s="21" t="s">
        <v>72</v>
      </c>
    </row>
    <row r="1972" spans="1:19" x14ac:dyDescent="0.35">
      <c r="A1972" s="21">
        <v>1538840</v>
      </c>
      <c r="B1972" s="53">
        <v>411590</v>
      </c>
      <c r="C1972" s="21">
        <f>VLOOKUP(TotalMov[[#This Row],[Order]],'Total Mov by SS'!B:C,2,0)</f>
        <v>139</v>
      </c>
      <c r="D1972" s="21" t="s">
        <v>59</v>
      </c>
      <c r="E1972" s="21" t="s">
        <v>88</v>
      </c>
      <c r="F1972" s="21" t="s">
        <v>69</v>
      </c>
      <c r="G1972" s="21" t="s">
        <v>62</v>
      </c>
      <c r="H1972" s="21" t="s">
        <v>70</v>
      </c>
      <c r="I1972" s="21" t="s">
        <v>81</v>
      </c>
      <c r="J1972" s="22">
        <v>43677</v>
      </c>
      <c r="K1972" s="23">
        <v>0.38478009259259</v>
      </c>
      <c r="L1972" s="22">
        <v>43677</v>
      </c>
      <c r="M1972" s="23">
        <v>0.38478009259259</v>
      </c>
      <c r="N1972" s="24">
        <v>20</v>
      </c>
      <c r="O1972" s="21" t="s">
        <v>66</v>
      </c>
      <c r="P1972" s="24">
        <f>TotalMov[[#This Row],[Confirmed activ. 3 (ILE03)]]</f>
        <v>20</v>
      </c>
      <c r="Q1972" s="24">
        <v>20</v>
      </c>
      <c r="R1972" s="21" t="s">
        <v>66</v>
      </c>
      <c r="S1972" s="21" t="s">
        <v>72</v>
      </c>
    </row>
    <row r="1973" spans="1:19" x14ac:dyDescent="0.35">
      <c r="A1973" s="21">
        <v>1538840</v>
      </c>
      <c r="B1973" s="53">
        <v>411590</v>
      </c>
      <c r="C1973" s="21">
        <f>VLOOKUP(TotalMov[[#This Row],[Order]],'Total Mov by SS'!B:C,2,0)</f>
        <v>139</v>
      </c>
      <c r="D1973" s="21" t="s">
        <v>59</v>
      </c>
      <c r="E1973" s="21" t="s">
        <v>95</v>
      </c>
      <c r="F1973" s="21" t="s">
        <v>83</v>
      </c>
      <c r="G1973" s="21" t="s">
        <v>62</v>
      </c>
      <c r="H1973" s="21" t="s">
        <v>84</v>
      </c>
      <c r="I1973" s="21" t="s">
        <v>84</v>
      </c>
      <c r="J1973" s="22">
        <v>43677</v>
      </c>
      <c r="K1973" s="23">
        <v>0.43929398148148002</v>
      </c>
      <c r="L1973" s="22">
        <v>43678</v>
      </c>
      <c r="M1973" s="23">
        <v>0.12238425925926</v>
      </c>
      <c r="N1973" s="25">
        <v>14.801</v>
      </c>
      <c r="O1973" s="21" t="s">
        <v>77</v>
      </c>
      <c r="P1973" s="24">
        <f>TotalMov[[#This Row],[Confirmed activ. 3 (ILE03)]]*60</f>
        <v>888.06000000000006</v>
      </c>
      <c r="Q1973" s="24">
        <v>450</v>
      </c>
      <c r="R1973" s="21" t="s">
        <v>66</v>
      </c>
      <c r="S1973" s="21" t="s">
        <v>67</v>
      </c>
    </row>
    <row r="1974" spans="1:19" x14ac:dyDescent="0.35">
      <c r="A1974" s="21">
        <v>1538840</v>
      </c>
      <c r="B1974" s="53">
        <v>411590</v>
      </c>
      <c r="C1974" s="21">
        <f>VLOOKUP(TotalMov[[#This Row],[Order]],'Total Mov by SS'!B:C,2,0)</f>
        <v>139</v>
      </c>
      <c r="D1974" s="21" t="s">
        <v>59</v>
      </c>
      <c r="E1974" s="21" t="s">
        <v>97</v>
      </c>
      <c r="F1974" s="21" t="s">
        <v>86</v>
      </c>
      <c r="G1974" s="21" t="s">
        <v>62</v>
      </c>
      <c r="H1974" s="21" t="s">
        <v>87</v>
      </c>
      <c r="I1974" s="21" t="s">
        <v>87</v>
      </c>
      <c r="J1974" s="22">
        <v>43678</v>
      </c>
      <c r="K1974" s="23">
        <v>0.29530092592592999</v>
      </c>
      <c r="L1974" s="22">
        <v>43678</v>
      </c>
      <c r="M1974" s="23">
        <v>0.29530092592592999</v>
      </c>
      <c r="N1974" s="24">
        <v>20</v>
      </c>
      <c r="O1974" s="21" t="s">
        <v>66</v>
      </c>
      <c r="P1974" s="24">
        <f>TotalMov[[#This Row],[Confirmed activ. 3 (ILE03)]]</f>
        <v>20</v>
      </c>
      <c r="Q1974" s="24">
        <v>20</v>
      </c>
      <c r="R1974" s="21" t="s">
        <v>66</v>
      </c>
      <c r="S1974" s="21" t="s">
        <v>72</v>
      </c>
    </row>
    <row r="1975" spans="1:19" x14ac:dyDescent="0.35">
      <c r="A1975" s="21">
        <v>1538840</v>
      </c>
      <c r="B1975" s="53">
        <v>411590</v>
      </c>
      <c r="C1975" s="21">
        <f>VLOOKUP(TotalMov[[#This Row],[Order]],'Total Mov by SS'!B:C,2,0)</f>
        <v>139</v>
      </c>
      <c r="D1975" s="21" t="s">
        <v>59</v>
      </c>
      <c r="E1975" s="21" t="s">
        <v>99</v>
      </c>
      <c r="F1975" s="21" t="s">
        <v>61</v>
      </c>
      <c r="G1975" s="21" t="s">
        <v>62</v>
      </c>
      <c r="H1975" s="21" t="s">
        <v>63</v>
      </c>
      <c r="I1975" s="21" t="s">
        <v>96</v>
      </c>
      <c r="J1975" s="22">
        <v>43684</v>
      </c>
      <c r="K1975" s="23">
        <v>0.38894675925925998</v>
      </c>
      <c r="L1975" s="22">
        <v>43684</v>
      </c>
      <c r="M1975" s="23">
        <v>0.49912037037036999</v>
      </c>
      <c r="N1975" s="25">
        <v>37.450000000000003</v>
      </c>
      <c r="O1975" s="21" t="s">
        <v>66</v>
      </c>
      <c r="P1975" s="24">
        <f>TotalMov[[#This Row],[Confirmed activ. 3 (ILE03)]]</f>
        <v>37.450000000000003</v>
      </c>
      <c r="Q1975" s="24">
        <v>100</v>
      </c>
      <c r="R1975" s="21" t="s">
        <v>66</v>
      </c>
      <c r="S1975" s="21" t="s">
        <v>67</v>
      </c>
    </row>
    <row r="1976" spans="1:19" x14ac:dyDescent="0.35">
      <c r="A1976" s="21">
        <v>1538840</v>
      </c>
      <c r="B1976" s="53">
        <v>411590</v>
      </c>
      <c r="C1976" s="21">
        <f>VLOOKUP(TotalMov[[#This Row],[Order]],'Total Mov by SS'!B:C,2,0)</f>
        <v>139</v>
      </c>
      <c r="D1976" s="21" t="s">
        <v>59</v>
      </c>
      <c r="E1976" s="21" t="s">
        <v>101</v>
      </c>
      <c r="F1976" s="21" t="s">
        <v>69</v>
      </c>
      <c r="G1976" s="21" t="s">
        <v>62</v>
      </c>
      <c r="H1976" s="21" t="s">
        <v>70</v>
      </c>
      <c r="I1976" s="21" t="s">
        <v>98</v>
      </c>
      <c r="J1976" s="22">
        <v>43684</v>
      </c>
      <c r="K1976" s="23">
        <v>0.69690972222222003</v>
      </c>
      <c r="L1976" s="22">
        <v>43684</v>
      </c>
      <c r="M1976" s="23">
        <v>0.69690972222222003</v>
      </c>
      <c r="N1976" s="24">
        <v>20</v>
      </c>
      <c r="O1976" s="21" t="s">
        <v>66</v>
      </c>
      <c r="P1976" s="24">
        <f>TotalMov[[#This Row],[Confirmed activ. 3 (ILE03)]]</f>
        <v>20</v>
      </c>
      <c r="Q1976" s="24">
        <v>20</v>
      </c>
      <c r="R1976" s="21" t="s">
        <v>66</v>
      </c>
      <c r="S1976" s="21" t="s">
        <v>72</v>
      </c>
    </row>
    <row r="1977" spans="1:19" x14ac:dyDescent="0.35">
      <c r="A1977" s="21">
        <v>1538840</v>
      </c>
      <c r="B1977" s="53">
        <v>411590</v>
      </c>
      <c r="C1977" s="21">
        <f>VLOOKUP(TotalMov[[#This Row],[Order]],'Total Mov by SS'!B:C,2,0)</f>
        <v>139</v>
      </c>
      <c r="D1977" s="21" t="s">
        <v>59</v>
      </c>
      <c r="E1977" s="21" t="s">
        <v>104</v>
      </c>
      <c r="F1977" s="21" t="s">
        <v>69</v>
      </c>
      <c r="G1977" s="21" t="s">
        <v>62</v>
      </c>
      <c r="H1977" s="21" t="s">
        <v>70</v>
      </c>
      <c r="I1977" s="21" t="s">
        <v>100</v>
      </c>
      <c r="J1977" s="22">
        <v>43684</v>
      </c>
      <c r="K1977" s="23">
        <v>0.69700231481481001</v>
      </c>
      <c r="L1977" s="22">
        <v>43684</v>
      </c>
      <c r="M1977" s="23">
        <v>0.69700231481481001</v>
      </c>
      <c r="N1977" s="24">
        <v>30</v>
      </c>
      <c r="O1977" s="21" t="s">
        <v>66</v>
      </c>
      <c r="P1977" s="24">
        <f>TotalMov[[#This Row],[Confirmed activ. 3 (ILE03)]]</f>
        <v>30</v>
      </c>
      <c r="Q1977" s="24">
        <v>30</v>
      </c>
      <c r="R1977" s="21" t="s">
        <v>66</v>
      </c>
      <c r="S1977" s="21" t="s">
        <v>72</v>
      </c>
    </row>
    <row r="1978" spans="1:19" x14ac:dyDescent="0.35">
      <c r="A1978" s="21">
        <v>1538840</v>
      </c>
      <c r="B1978" s="53">
        <v>411590</v>
      </c>
      <c r="C1978" s="21">
        <f>VLOOKUP(TotalMov[[#This Row],[Order]],'Total Mov by SS'!B:C,2,0)</f>
        <v>139</v>
      </c>
      <c r="D1978" s="21" t="s">
        <v>59</v>
      </c>
      <c r="E1978" s="21" t="s">
        <v>113</v>
      </c>
      <c r="F1978" s="21" t="s">
        <v>102</v>
      </c>
      <c r="G1978" s="21" t="s">
        <v>62</v>
      </c>
      <c r="H1978" s="21" t="s">
        <v>100</v>
      </c>
      <c r="I1978" s="21" t="s">
        <v>103</v>
      </c>
      <c r="J1978" s="22">
        <v>43684</v>
      </c>
      <c r="K1978" s="23">
        <v>0.69706018518518997</v>
      </c>
      <c r="L1978" s="22">
        <v>43684</v>
      </c>
      <c r="M1978" s="23">
        <v>0.69706018518518997</v>
      </c>
      <c r="N1978" s="24">
        <v>30</v>
      </c>
      <c r="O1978" s="21" t="s">
        <v>66</v>
      </c>
      <c r="P1978" s="24">
        <f>TotalMov[[#This Row],[Confirmed activ. 3 (ILE03)]]</f>
        <v>30</v>
      </c>
      <c r="Q1978" s="24">
        <v>30</v>
      </c>
      <c r="R1978" s="21" t="s">
        <v>66</v>
      </c>
      <c r="S1978" s="21" t="s">
        <v>72</v>
      </c>
    </row>
    <row r="1979" spans="1:19" x14ac:dyDescent="0.35">
      <c r="A1979" s="21">
        <v>1538840</v>
      </c>
      <c r="B1979" s="53">
        <v>411590</v>
      </c>
      <c r="C1979" s="21">
        <f>VLOOKUP(TotalMov[[#This Row],[Order]],'Total Mov by SS'!B:C,2,0)</f>
        <v>139</v>
      </c>
      <c r="D1979" s="21" t="s">
        <v>59</v>
      </c>
      <c r="E1979" s="21" t="s">
        <v>114</v>
      </c>
      <c r="F1979" s="21" t="s">
        <v>102</v>
      </c>
      <c r="G1979" s="21" t="s">
        <v>105</v>
      </c>
      <c r="H1979" s="21" t="s">
        <v>100</v>
      </c>
      <c r="I1979" s="21" t="s">
        <v>106</v>
      </c>
      <c r="J1979" s="22">
        <v>43685</v>
      </c>
      <c r="K1979" s="23">
        <v>0.65326388888888998</v>
      </c>
      <c r="L1979" s="22">
        <v>43685</v>
      </c>
      <c r="M1979" s="23">
        <v>0.65326388888888998</v>
      </c>
      <c r="N1979" s="24">
        <v>45</v>
      </c>
      <c r="O1979" s="21" t="s">
        <v>66</v>
      </c>
      <c r="P1979" s="24">
        <f>TotalMov[[#This Row],[Confirmed activ. 3 (ILE03)]]</f>
        <v>45</v>
      </c>
      <c r="Q1979" s="24">
        <v>45</v>
      </c>
      <c r="R1979" s="21" t="s">
        <v>66</v>
      </c>
      <c r="S1979" s="21" t="s">
        <v>72</v>
      </c>
    </row>
    <row r="1980" spans="1:19" x14ac:dyDescent="0.35">
      <c r="A1980" s="21">
        <v>1538840</v>
      </c>
      <c r="B1980" s="53">
        <v>411590</v>
      </c>
      <c r="C1980" s="21">
        <f>VLOOKUP(TotalMov[[#This Row],[Order]],'Total Mov by SS'!B:C,2,0)</f>
        <v>139</v>
      </c>
      <c r="D1980" s="21" t="s">
        <v>107</v>
      </c>
      <c r="E1980" s="21" t="s">
        <v>60</v>
      </c>
      <c r="F1980" s="21" t="s">
        <v>61</v>
      </c>
      <c r="G1980" s="21" t="s">
        <v>90</v>
      </c>
      <c r="H1980" s="21" t="s">
        <v>63</v>
      </c>
      <c r="I1980" s="21" t="s">
        <v>108</v>
      </c>
      <c r="J1980" s="22">
        <v>43678</v>
      </c>
      <c r="K1980" s="23">
        <v>0.31986111111110999</v>
      </c>
      <c r="L1980" s="22">
        <v>43678</v>
      </c>
      <c r="M1980" s="23">
        <v>0.66229166666667005</v>
      </c>
      <c r="N1980" s="25">
        <v>8.218</v>
      </c>
      <c r="O1980" s="21" t="s">
        <v>77</v>
      </c>
      <c r="P1980" s="24">
        <f>TotalMov[[#This Row],[Confirmed activ. 3 (ILE03)]]*60</f>
        <v>493.08</v>
      </c>
      <c r="Q1980" s="24">
        <v>1</v>
      </c>
      <c r="R1980" s="21" t="s">
        <v>66</v>
      </c>
      <c r="S1980" s="21" t="s">
        <v>67</v>
      </c>
    </row>
    <row r="1981" spans="1:19" x14ac:dyDescent="0.35">
      <c r="A1981" s="21">
        <v>1538840</v>
      </c>
      <c r="B1981" s="53">
        <v>411590</v>
      </c>
      <c r="C1981" s="21">
        <f>VLOOKUP(TotalMov[[#This Row],[Order]],'Total Mov by SS'!B:C,2,0)</f>
        <v>139</v>
      </c>
      <c r="D1981" s="21" t="s">
        <v>109</v>
      </c>
      <c r="E1981" s="21" t="s">
        <v>95</v>
      </c>
      <c r="F1981" s="21" t="s">
        <v>83</v>
      </c>
      <c r="G1981" s="21" t="s">
        <v>90</v>
      </c>
      <c r="H1981" s="21" t="s">
        <v>84</v>
      </c>
      <c r="I1981" s="21" t="s">
        <v>110</v>
      </c>
      <c r="J1981" s="22"/>
      <c r="K1981" s="23">
        <v>0</v>
      </c>
      <c r="L1981" s="22"/>
      <c r="M1981" s="23">
        <v>0</v>
      </c>
      <c r="N1981" s="25">
        <v>0</v>
      </c>
      <c r="O1981" s="21" t="s">
        <v>93</v>
      </c>
      <c r="P1981" s="24"/>
      <c r="Q1981" s="24">
        <v>5</v>
      </c>
      <c r="R1981" s="21" t="s">
        <v>66</v>
      </c>
      <c r="S1981" s="21" t="s">
        <v>94</v>
      </c>
    </row>
    <row r="1982" spans="1:19" x14ac:dyDescent="0.35">
      <c r="A1982" s="21">
        <v>1538841</v>
      </c>
      <c r="B1982" s="53">
        <v>411590</v>
      </c>
      <c r="C1982" s="21">
        <f>VLOOKUP(TotalMov[[#This Row],[Order]],'Total Mov by SS'!B:C,2,0)</f>
        <v>152</v>
      </c>
      <c r="D1982" s="21" t="s">
        <v>59</v>
      </c>
      <c r="E1982" s="21" t="s">
        <v>60</v>
      </c>
      <c r="F1982" s="21" t="s">
        <v>83</v>
      </c>
      <c r="G1982" s="21" t="s">
        <v>62</v>
      </c>
      <c r="H1982" s="21" t="s">
        <v>84</v>
      </c>
      <c r="I1982" s="21" t="s">
        <v>111</v>
      </c>
      <c r="J1982" s="22">
        <v>43667</v>
      </c>
      <c r="K1982" s="23">
        <v>0.94167824074074002</v>
      </c>
      <c r="L1982" s="22">
        <v>43668</v>
      </c>
      <c r="M1982" s="23">
        <v>3.7685185185189998E-2</v>
      </c>
      <c r="N1982" s="25">
        <v>46.082999999999998</v>
      </c>
      <c r="O1982" s="21" t="s">
        <v>66</v>
      </c>
      <c r="P1982" s="24">
        <f>TotalMov[[#This Row],[Confirmed activ. 3 (ILE03)]]</f>
        <v>46.082999999999998</v>
      </c>
      <c r="Q1982" s="24">
        <v>40</v>
      </c>
      <c r="R1982" s="21" t="s">
        <v>66</v>
      </c>
      <c r="S1982" s="21" t="s">
        <v>67</v>
      </c>
    </row>
    <row r="1983" spans="1:19" x14ac:dyDescent="0.35">
      <c r="A1983" s="21">
        <v>1538841</v>
      </c>
      <c r="B1983" s="53">
        <v>411590</v>
      </c>
      <c r="C1983" s="21">
        <f>VLOOKUP(TotalMov[[#This Row],[Order]],'Total Mov by SS'!B:C,2,0)</f>
        <v>152</v>
      </c>
      <c r="D1983" s="21" t="s">
        <v>59</v>
      </c>
      <c r="E1983" s="21" t="s">
        <v>68</v>
      </c>
      <c r="F1983" s="21" t="s">
        <v>61</v>
      </c>
      <c r="G1983" s="21" t="s">
        <v>62</v>
      </c>
      <c r="H1983" s="21" t="s">
        <v>63</v>
      </c>
      <c r="I1983" s="21" t="s">
        <v>64</v>
      </c>
      <c r="J1983" s="22">
        <v>43668</v>
      </c>
      <c r="K1983" s="23">
        <v>0.39737268518518998</v>
      </c>
      <c r="L1983" s="22">
        <v>43668</v>
      </c>
      <c r="M1983" s="23">
        <v>0.40299768518519002</v>
      </c>
      <c r="N1983" s="25">
        <v>2.7</v>
      </c>
      <c r="O1983" s="21" t="s">
        <v>66</v>
      </c>
      <c r="P1983" s="24">
        <f>TotalMov[[#This Row],[Confirmed activ. 3 (ILE03)]]</f>
        <v>2.7</v>
      </c>
      <c r="Q1983" s="24">
        <v>15</v>
      </c>
      <c r="R1983" s="21" t="s">
        <v>66</v>
      </c>
      <c r="S1983" s="21" t="s">
        <v>67</v>
      </c>
    </row>
    <row r="1984" spans="1:19" x14ac:dyDescent="0.35">
      <c r="A1984" s="21">
        <v>1538841</v>
      </c>
      <c r="B1984" s="53">
        <v>411590</v>
      </c>
      <c r="C1984" s="21">
        <f>VLOOKUP(TotalMov[[#This Row],[Order]],'Total Mov by SS'!B:C,2,0)</f>
        <v>152</v>
      </c>
      <c r="D1984" s="21" t="s">
        <v>59</v>
      </c>
      <c r="E1984" s="21" t="s">
        <v>73</v>
      </c>
      <c r="F1984" s="21" t="s">
        <v>69</v>
      </c>
      <c r="G1984" s="21" t="s">
        <v>62</v>
      </c>
      <c r="H1984" s="21" t="s">
        <v>70</v>
      </c>
      <c r="I1984" s="21" t="s">
        <v>71</v>
      </c>
      <c r="J1984" s="22">
        <v>43668</v>
      </c>
      <c r="K1984" s="23">
        <v>0.54089120370370003</v>
      </c>
      <c r="L1984" s="22">
        <v>43668</v>
      </c>
      <c r="M1984" s="23">
        <v>0.54089120370370003</v>
      </c>
      <c r="N1984" s="24">
        <v>20</v>
      </c>
      <c r="O1984" s="21" t="s">
        <v>66</v>
      </c>
      <c r="P1984" s="24">
        <f>TotalMov[[#This Row],[Confirmed activ. 3 (ILE03)]]</f>
        <v>20</v>
      </c>
      <c r="Q1984" s="24">
        <v>20</v>
      </c>
      <c r="R1984" s="21" t="s">
        <v>66</v>
      </c>
      <c r="S1984" s="21" t="s">
        <v>72</v>
      </c>
    </row>
    <row r="1985" spans="1:19" x14ac:dyDescent="0.35">
      <c r="A1985" s="21">
        <v>1538841</v>
      </c>
      <c r="B1985" s="53">
        <v>411590</v>
      </c>
      <c r="C1985" s="21">
        <f>VLOOKUP(TotalMov[[#This Row],[Order]],'Total Mov by SS'!B:C,2,0)</f>
        <v>152</v>
      </c>
      <c r="D1985" s="21" t="s">
        <v>59</v>
      </c>
      <c r="E1985" s="21" t="s">
        <v>75</v>
      </c>
      <c r="F1985" s="21" t="s">
        <v>61</v>
      </c>
      <c r="G1985" s="21" t="s">
        <v>62</v>
      </c>
      <c r="H1985" s="21" t="s">
        <v>63</v>
      </c>
      <c r="I1985" s="21" t="s">
        <v>74</v>
      </c>
      <c r="J1985" s="22">
        <v>43668</v>
      </c>
      <c r="K1985" s="23">
        <v>0.54369212962962998</v>
      </c>
      <c r="L1985" s="22">
        <v>43668</v>
      </c>
      <c r="M1985" s="23">
        <v>0.74165509259258999</v>
      </c>
      <c r="N1985" s="25">
        <v>4.7510000000000003</v>
      </c>
      <c r="O1985" s="21" t="s">
        <v>77</v>
      </c>
      <c r="P1985" s="24">
        <f>TotalMov[[#This Row],[Confirmed activ. 3 (ILE03)]]*60</f>
        <v>285.06</v>
      </c>
      <c r="Q1985" s="24">
        <v>350</v>
      </c>
      <c r="R1985" s="21" t="s">
        <v>66</v>
      </c>
      <c r="S1985" s="21" t="s">
        <v>67</v>
      </c>
    </row>
    <row r="1986" spans="1:19" x14ac:dyDescent="0.35">
      <c r="A1986" s="21">
        <v>1538841</v>
      </c>
      <c r="B1986" s="53">
        <v>411590</v>
      </c>
      <c r="C1986" s="21">
        <f>VLOOKUP(TotalMov[[#This Row],[Order]],'Total Mov by SS'!B:C,2,0)</f>
        <v>152</v>
      </c>
      <c r="D1986" s="21" t="s">
        <v>59</v>
      </c>
      <c r="E1986" s="21" t="s">
        <v>78</v>
      </c>
      <c r="F1986" s="21" t="s">
        <v>61</v>
      </c>
      <c r="G1986" s="21" t="s">
        <v>62</v>
      </c>
      <c r="H1986" s="21" t="s">
        <v>63</v>
      </c>
      <c r="I1986" s="21" t="s">
        <v>76</v>
      </c>
      <c r="J1986" s="22">
        <v>43669</v>
      </c>
      <c r="K1986" s="23">
        <v>0.31847222222221999</v>
      </c>
      <c r="L1986" s="22">
        <v>43674</v>
      </c>
      <c r="M1986" s="23">
        <v>0.72142361111110997</v>
      </c>
      <c r="N1986" s="25">
        <v>37.298000000000002</v>
      </c>
      <c r="O1986" s="21" t="s">
        <v>77</v>
      </c>
      <c r="P1986" s="24">
        <f>TotalMov[[#This Row],[Confirmed activ. 3 (ILE03)]]*60</f>
        <v>2237.88</v>
      </c>
      <c r="Q1986" s="24">
        <v>1020</v>
      </c>
      <c r="R1986" s="21" t="s">
        <v>66</v>
      </c>
      <c r="S1986" s="21" t="s">
        <v>67</v>
      </c>
    </row>
    <row r="1987" spans="1:19" x14ac:dyDescent="0.35">
      <c r="A1987" s="21">
        <v>1538841</v>
      </c>
      <c r="B1987" s="53">
        <v>411590</v>
      </c>
      <c r="C1987" s="21">
        <f>VLOOKUP(TotalMov[[#This Row],[Order]],'Total Mov by SS'!B:C,2,0)</f>
        <v>152</v>
      </c>
      <c r="D1987" s="21" t="s">
        <v>59</v>
      </c>
      <c r="E1987" s="21" t="s">
        <v>80</v>
      </c>
      <c r="F1987" s="21" t="s">
        <v>61</v>
      </c>
      <c r="G1987" s="21" t="s">
        <v>62</v>
      </c>
      <c r="H1987" s="21" t="s">
        <v>63</v>
      </c>
      <c r="I1987" s="21" t="s">
        <v>112</v>
      </c>
      <c r="J1987" s="22">
        <v>43674</v>
      </c>
      <c r="K1987" s="23">
        <v>0.72151620370369995</v>
      </c>
      <c r="L1987" s="22">
        <v>43674</v>
      </c>
      <c r="M1987" s="23">
        <v>0.74641203703703995</v>
      </c>
      <c r="N1987" s="25">
        <v>35.85</v>
      </c>
      <c r="O1987" s="21" t="s">
        <v>66</v>
      </c>
      <c r="P1987" s="24">
        <f>TotalMov[[#This Row],[Confirmed activ. 3 (ILE03)]]</f>
        <v>35.85</v>
      </c>
      <c r="Q1987" s="24">
        <v>50</v>
      </c>
      <c r="R1987" s="21" t="s">
        <v>66</v>
      </c>
      <c r="S1987" s="21" t="s">
        <v>67</v>
      </c>
    </row>
    <row r="1988" spans="1:19" x14ac:dyDescent="0.35">
      <c r="A1988" s="21">
        <v>1538841</v>
      </c>
      <c r="B1988" s="53">
        <v>411590</v>
      </c>
      <c r="C1988" s="21">
        <f>VLOOKUP(TotalMov[[#This Row],[Order]],'Total Mov by SS'!B:C,2,0)</f>
        <v>152</v>
      </c>
      <c r="D1988" s="21" t="s">
        <v>59</v>
      </c>
      <c r="E1988" s="21" t="s">
        <v>82</v>
      </c>
      <c r="F1988" s="21" t="s">
        <v>89</v>
      </c>
      <c r="G1988" s="21" t="s">
        <v>90</v>
      </c>
      <c r="H1988" s="21" t="s">
        <v>91</v>
      </c>
      <c r="I1988" s="21" t="s">
        <v>92</v>
      </c>
      <c r="J1988" s="22">
        <v>43674</v>
      </c>
      <c r="K1988" s="23">
        <v>0.74662037037036999</v>
      </c>
      <c r="L1988" s="22">
        <v>43674</v>
      </c>
      <c r="M1988" s="23">
        <v>0.74797453703703998</v>
      </c>
      <c r="N1988" s="25">
        <v>1.95</v>
      </c>
      <c r="O1988" s="21" t="s">
        <v>66</v>
      </c>
      <c r="P1988" s="24">
        <f>TotalMov[[#This Row],[Confirmed activ. 3 (ILE03)]]</f>
        <v>1.95</v>
      </c>
      <c r="Q1988" s="24">
        <v>0</v>
      </c>
      <c r="R1988" s="21" t="s">
        <v>66</v>
      </c>
      <c r="S1988" s="21" t="s">
        <v>67</v>
      </c>
    </row>
    <row r="1989" spans="1:19" x14ac:dyDescent="0.35">
      <c r="A1989" s="21">
        <v>1538841</v>
      </c>
      <c r="B1989" s="53">
        <v>411590</v>
      </c>
      <c r="C1989" s="21">
        <f>VLOOKUP(TotalMov[[#This Row],[Order]],'Total Mov by SS'!B:C,2,0)</f>
        <v>152</v>
      </c>
      <c r="D1989" s="21" t="s">
        <v>59</v>
      </c>
      <c r="E1989" s="21" t="s">
        <v>85</v>
      </c>
      <c r="F1989" s="21" t="s">
        <v>69</v>
      </c>
      <c r="G1989" s="21" t="s">
        <v>62</v>
      </c>
      <c r="H1989" s="21" t="s">
        <v>70</v>
      </c>
      <c r="I1989" s="21" t="s">
        <v>79</v>
      </c>
      <c r="J1989" s="22">
        <v>43675</v>
      </c>
      <c r="K1989" s="23">
        <v>0.31144675925926002</v>
      </c>
      <c r="L1989" s="22">
        <v>43675</v>
      </c>
      <c r="M1989" s="23">
        <v>0.31144675925926002</v>
      </c>
      <c r="N1989" s="24">
        <v>20</v>
      </c>
      <c r="O1989" s="21" t="s">
        <v>66</v>
      </c>
      <c r="P1989" s="24">
        <f>TotalMov[[#This Row],[Confirmed activ. 3 (ILE03)]]</f>
        <v>20</v>
      </c>
      <c r="Q1989" s="24">
        <v>20</v>
      </c>
      <c r="R1989" s="21" t="s">
        <v>66</v>
      </c>
      <c r="S1989" s="21" t="s">
        <v>72</v>
      </c>
    </row>
    <row r="1990" spans="1:19" x14ac:dyDescent="0.35">
      <c r="A1990" s="21">
        <v>1538841</v>
      </c>
      <c r="B1990" s="53">
        <v>411590</v>
      </c>
      <c r="C1990" s="21">
        <f>VLOOKUP(TotalMov[[#This Row],[Order]],'Total Mov by SS'!B:C,2,0)</f>
        <v>152</v>
      </c>
      <c r="D1990" s="21" t="s">
        <v>59</v>
      </c>
      <c r="E1990" s="21" t="s">
        <v>88</v>
      </c>
      <c r="F1990" s="21" t="s">
        <v>69</v>
      </c>
      <c r="G1990" s="21" t="s">
        <v>62</v>
      </c>
      <c r="H1990" s="21" t="s">
        <v>70</v>
      </c>
      <c r="I1990" s="21" t="s">
        <v>81</v>
      </c>
      <c r="J1990" s="22">
        <v>43675</v>
      </c>
      <c r="K1990" s="23">
        <v>0.31148148148148003</v>
      </c>
      <c r="L1990" s="22">
        <v>43675</v>
      </c>
      <c r="M1990" s="23">
        <v>0.31148148148148003</v>
      </c>
      <c r="N1990" s="24">
        <v>20</v>
      </c>
      <c r="O1990" s="21" t="s">
        <v>66</v>
      </c>
      <c r="P1990" s="24">
        <f>TotalMov[[#This Row],[Confirmed activ. 3 (ILE03)]]</f>
        <v>20</v>
      </c>
      <c r="Q1990" s="24">
        <v>20</v>
      </c>
      <c r="R1990" s="21" t="s">
        <v>66</v>
      </c>
      <c r="S1990" s="21" t="s">
        <v>72</v>
      </c>
    </row>
    <row r="1991" spans="1:19" x14ac:dyDescent="0.35">
      <c r="A1991" s="21">
        <v>1538841</v>
      </c>
      <c r="B1991" s="53">
        <v>411590</v>
      </c>
      <c r="C1991" s="21">
        <f>VLOOKUP(TotalMov[[#This Row],[Order]],'Total Mov by SS'!B:C,2,0)</f>
        <v>152</v>
      </c>
      <c r="D1991" s="21" t="s">
        <v>59</v>
      </c>
      <c r="E1991" s="21" t="s">
        <v>95</v>
      </c>
      <c r="F1991" s="21" t="s">
        <v>83</v>
      </c>
      <c r="G1991" s="21" t="s">
        <v>62</v>
      </c>
      <c r="H1991" s="21" t="s">
        <v>84</v>
      </c>
      <c r="I1991" s="21" t="s">
        <v>84</v>
      </c>
      <c r="J1991" s="22">
        <v>43675</v>
      </c>
      <c r="K1991" s="23">
        <v>0.40603009259258999</v>
      </c>
      <c r="L1991" s="22">
        <v>43720</v>
      </c>
      <c r="M1991" s="23">
        <v>0.60123842592593002</v>
      </c>
      <c r="N1991" s="25">
        <v>18.552</v>
      </c>
      <c r="O1991" s="21" t="s">
        <v>77</v>
      </c>
      <c r="P1991" s="24">
        <f>TotalMov[[#This Row],[Confirmed activ. 3 (ILE03)]]*60</f>
        <v>1113.1199999999999</v>
      </c>
      <c r="Q1991" s="24">
        <v>450</v>
      </c>
      <c r="R1991" s="21" t="s">
        <v>66</v>
      </c>
      <c r="S1991" s="21" t="s">
        <v>67</v>
      </c>
    </row>
    <row r="1992" spans="1:19" x14ac:dyDescent="0.35">
      <c r="A1992" s="21">
        <v>1538841</v>
      </c>
      <c r="B1992" s="53">
        <v>411590</v>
      </c>
      <c r="C1992" s="21">
        <f>VLOOKUP(TotalMov[[#This Row],[Order]],'Total Mov by SS'!B:C,2,0)</f>
        <v>152</v>
      </c>
      <c r="D1992" s="21" t="s">
        <v>59</v>
      </c>
      <c r="E1992" s="21" t="s">
        <v>97</v>
      </c>
      <c r="F1992" s="21" t="s">
        <v>86</v>
      </c>
      <c r="G1992" s="21" t="s">
        <v>62</v>
      </c>
      <c r="H1992" s="21" t="s">
        <v>87</v>
      </c>
      <c r="I1992" s="21" t="s">
        <v>87</v>
      </c>
      <c r="J1992" s="22">
        <v>43723</v>
      </c>
      <c r="K1992" s="23">
        <v>0.35519675925925998</v>
      </c>
      <c r="L1992" s="22">
        <v>43723</v>
      </c>
      <c r="M1992" s="23">
        <v>0.35519675925925998</v>
      </c>
      <c r="N1992" s="24">
        <v>20</v>
      </c>
      <c r="O1992" s="21" t="s">
        <v>66</v>
      </c>
      <c r="P1992" s="24">
        <f>TotalMov[[#This Row],[Confirmed activ. 3 (ILE03)]]</f>
        <v>20</v>
      </c>
      <c r="Q1992" s="24">
        <v>20</v>
      </c>
      <c r="R1992" s="21" t="s">
        <v>66</v>
      </c>
      <c r="S1992" s="21" t="s">
        <v>72</v>
      </c>
    </row>
    <row r="1993" spans="1:19" x14ac:dyDescent="0.35">
      <c r="A1993" s="21">
        <v>1538841</v>
      </c>
      <c r="B1993" s="53">
        <v>411590</v>
      </c>
      <c r="C1993" s="21">
        <f>VLOOKUP(TotalMov[[#This Row],[Order]],'Total Mov by SS'!B:C,2,0)</f>
        <v>152</v>
      </c>
      <c r="D1993" s="21" t="s">
        <v>59</v>
      </c>
      <c r="E1993" s="21" t="s">
        <v>99</v>
      </c>
      <c r="F1993" s="21" t="s">
        <v>61</v>
      </c>
      <c r="G1993" s="21" t="s">
        <v>62</v>
      </c>
      <c r="H1993" s="21" t="s">
        <v>63</v>
      </c>
      <c r="I1993" s="21" t="s">
        <v>96</v>
      </c>
      <c r="J1993" s="22">
        <v>43738</v>
      </c>
      <c r="K1993" s="23">
        <v>0.36202546296296001</v>
      </c>
      <c r="L1993" s="22">
        <v>43738</v>
      </c>
      <c r="M1993" s="23">
        <v>0.41949074074074</v>
      </c>
      <c r="N1993" s="25">
        <v>28.1</v>
      </c>
      <c r="O1993" s="21" t="s">
        <v>66</v>
      </c>
      <c r="P1993" s="24">
        <f>TotalMov[[#This Row],[Confirmed activ. 3 (ILE03)]]</f>
        <v>28.1</v>
      </c>
      <c r="Q1993" s="24">
        <v>100</v>
      </c>
      <c r="R1993" s="21" t="s">
        <v>66</v>
      </c>
      <c r="S1993" s="21" t="s">
        <v>67</v>
      </c>
    </row>
    <row r="1994" spans="1:19" x14ac:dyDescent="0.35">
      <c r="A1994" s="21">
        <v>1538841</v>
      </c>
      <c r="B1994" s="53">
        <v>411590</v>
      </c>
      <c r="C1994" s="21">
        <f>VLOOKUP(TotalMov[[#This Row],[Order]],'Total Mov by SS'!B:C,2,0)</f>
        <v>152</v>
      </c>
      <c r="D1994" s="21" t="s">
        <v>59</v>
      </c>
      <c r="E1994" s="21" t="s">
        <v>101</v>
      </c>
      <c r="F1994" s="21" t="s">
        <v>69</v>
      </c>
      <c r="G1994" s="21" t="s">
        <v>62</v>
      </c>
      <c r="H1994" s="21" t="s">
        <v>70</v>
      </c>
      <c r="I1994" s="21" t="s">
        <v>98</v>
      </c>
      <c r="J1994" s="22">
        <v>43740</v>
      </c>
      <c r="K1994" s="23">
        <v>0.45443287037037</v>
      </c>
      <c r="L1994" s="22">
        <v>43740</v>
      </c>
      <c r="M1994" s="23">
        <v>0.45443287037037</v>
      </c>
      <c r="N1994" s="24">
        <v>20</v>
      </c>
      <c r="O1994" s="21" t="s">
        <v>66</v>
      </c>
      <c r="P1994" s="24">
        <f>TotalMov[[#This Row],[Confirmed activ. 3 (ILE03)]]</f>
        <v>20</v>
      </c>
      <c r="Q1994" s="24">
        <v>20</v>
      </c>
      <c r="R1994" s="21" t="s">
        <v>66</v>
      </c>
      <c r="S1994" s="21" t="s">
        <v>72</v>
      </c>
    </row>
    <row r="1995" spans="1:19" x14ac:dyDescent="0.35">
      <c r="A1995" s="21">
        <v>1538841</v>
      </c>
      <c r="B1995" s="53">
        <v>411590</v>
      </c>
      <c r="C1995" s="21">
        <f>VLOOKUP(TotalMov[[#This Row],[Order]],'Total Mov by SS'!B:C,2,0)</f>
        <v>152</v>
      </c>
      <c r="D1995" s="21" t="s">
        <v>59</v>
      </c>
      <c r="E1995" s="21" t="s">
        <v>104</v>
      </c>
      <c r="F1995" s="21" t="s">
        <v>69</v>
      </c>
      <c r="G1995" s="21" t="s">
        <v>62</v>
      </c>
      <c r="H1995" s="21" t="s">
        <v>70</v>
      </c>
      <c r="I1995" s="21" t="s">
        <v>100</v>
      </c>
      <c r="J1995" s="22">
        <v>43740</v>
      </c>
      <c r="K1995" s="23">
        <v>0.45452546296295998</v>
      </c>
      <c r="L1995" s="22">
        <v>43740</v>
      </c>
      <c r="M1995" s="23">
        <v>0.45452546296295998</v>
      </c>
      <c r="N1995" s="24">
        <v>30</v>
      </c>
      <c r="O1995" s="21" t="s">
        <v>66</v>
      </c>
      <c r="P1995" s="24">
        <f>TotalMov[[#This Row],[Confirmed activ. 3 (ILE03)]]</f>
        <v>30</v>
      </c>
      <c r="Q1995" s="24">
        <v>30</v>
      </c>
      <c r="R1995" s="21" t="s">
        <v>66</v>
      </c>
      <c r="S1995" s="21" t="s">
        <v>72</v>
      </c>
    </row>
    <row r="1996" spans="1:19" x14ac:dyDescent="0.35">
      <c r="A1996" s="21">
        <v>1538841</v>
      </c>
      <c r="B1996" s="53">
        <v>411590</v>
      </c>
      <c r="C1996" s="21">
        <f>VLOOKUP(TotalMov[[#This Row],[Order]],'Total Mov by SS'!B:C,2,0)</f>
        <v>152</v>
      </c>
      <c r="D1996" s="21" t="s">
        <v>59</v>
      </c>
      <c r="E1996" s="21" t="s">
        <v>113</v>
      </c>
      <c r="F1996" s="21" t="s">
        <v>102</v>
      </c>
      <c r="G1996" s="21" t="s">
        <v>62</v>
      </c>
      <c r="H1996" s="21" t="s">
        <v>100</v>
      </c>
      <c r="I1996" s="21" t="s">
        <v>103</v>
      </c>
      <c r="J1996" s="22">
        <v>43740</v>
      </c>
      <c r="K1996" s="23">
        <v>0.45460648148147997</v>
      </c>
      <c r="L1996" s="22">
        <v>43740</v>
      </c>
      <c r="M1996" s="23">
        <v>0.45460648148147997</v>
      </c>
      <c r="N1996" s="24">
        <v>30</v>
      </c>
      <c r="O1996" s="21" t="s">
        <v>66</v>
      </c>
      <c r="P1996" s="24">
        <f>TotalMov[[#This Row],[Confirmed activ. 3 (ILE03)]]</f>
        <v>30</v>
      </c>
      <c r="Q1996" s="24">
        <v>30</v>
      </c>
      <c r="R1996" s="21" t="s">
        <v>66</v>
      </c>
      <c r="S1996" s="21" t="s">
        <v>72</v>
      </c>
    </row>
    <row r="1997" spans="1:19" x14ac:dyDescent="0.35">
      <c r="A1997" s="21">
        <v>1538841</v>
      </c>
      <c r="B1997" s="53">
        <v>411590</v>
      </c>
      <c r="C1997" s="21">
        <f>VLOOKUP(TotalMov[[#This Row],[Order]],'Total Mov by SS'!B:C,2,0)</f>
        <v>152</v>
      </c>
      <c r="D1997" s="21" t="s">
        <v>59</v>
      </c>
      <c r="E1997" s="21" t="s">
        <v>114</v>
      </c>
      <c r="F1997" s="21" t="s">
        <v>102</v>
      </c>
      <c r="G1997" s="21" t="s">
        <v>105</v>
      </c>
      <c r="H1997" s="21" t="s">
        <v>100</v>
      </c>
      <c r="I1997" s="21" t="s">
        <v>106</v>
      </c>
      <c r="J1997" s="22">
        <v>43744</v>
      </c>
      <c r="K1997" s="23">
        <v>0.70371527777777998</v>
      </c>
      <c r="L1997" s="22">
        <v>43744</v>
      </c>
      <c r="M1997" s="23">
        <v>0.70371527777777998</v>
      </c>
      <c r="N1997" s="24">
        <v>45</v>
      </c>
      <c r="O1997" s="21" t="s">
        <v>66</v>
      </c>
      <c r="P1997" s="24">
        <f>TotalMov[[#This Row],[Confirmed activ. 3 (ILE03)]]</f>
        <v>45</v>
      </c>
      <c r="Q1997" s="24">
        <v>45</v>
      </c>
      <c r="R1997" s="21" t="s">
        <v>66</v>
      </c>
      <c r="S1997" s="21" t="s">
        <v>72</v>
      </c>
    </row>
    <row r="1998" spans="1:19" x14ac:dyDescent="0.35">
      <c r="A1998" s="21">
        <v>1538841</v>
      </c>
      <c r="B1998" s="53">
        <v>411590</v>
      </c>
      <c r="C1998" s="21">
        <f>VLOOKUP(TotalMov[[#This Row],[Order]],'Total Mov by SS'!B:C,2,0)</f>
        <v>152</v>
      </c>
      <c r="D1998" s="21" t="s">
        <v>107</v>
      </c>
      <c r="E1998" s="21" t="s">
        <v>60</v>
      </c>
      <c r="F1998" s="21" t="s">
        <v>61</v>
      </c>
      <c r="G1998" s="21" t="s">
        <v>90</v>
      </c>
      <c r="H1998" s="21" t="s">
        <v>63</v>
      </c>
      <c r="I1998" s="21" t="s">
        <v>108</v>
      </c>
      <c r="J1998" s="22"/>
      <c r="K1998" s="23">
        <v>0</v>
      </c>
      <c r="L1998" s="22"/>
      <c r="M1998" s="23">
        <v>0</v>
      </c>
      <c r="N1998" s="25">
        <v>0</v>
      </c>
      <c r="O1998" s="21" t="s">
        <v>93</v>
      </c>
      <c r="P1998" s="24"/>
      <c r="Q1998" s="24">
        <v>1</v>
      </c>
      <c r="R1998" s="21" t="s">
        <v>66</v>
      </c>
      <c r="S1998" s="21" t="s">
        <v>94</v>
      </c>
    </row>
    <row r="1999" spans="1:19" x14ac:dyDescent="0.35">
      <c r="A1999" s="21">
        <v>1538841</v>
      </c>
      <c r="B1999" s="53">
        <v>411590</v>
      </c>
      <c r="C1999" s="21">
        <f>VLOOKUP(TotalMov[[#This Row],[Order]],'Total Mov by SS'!B:C,2,0)</f>
        <v>152</v>
      </c>
      <c r="D1999" s="21" t="s">
        <v>109</v>
      </c>
      <c r="E1999" s="21" t="s">
        <v>95</v>
      </c>
      <c r="F1999" s="21" t="s">
        <v>83</v>
      </c>
      <c r="G1999" s="21" t="s">
        <v>90</v>
      </c>
      <c r="H1999" s="21" t="s">
        <v>84</v>
      </c>
      <c r="I1999" s="21" t="s">
        <v>110</v>
      </c>
      <c r="J1999" s="22"/>
      <c r="K1999" s="23">
        <v>0</v>
      </c>
      <c r="L1999" s="22"/>
      <c r="M1999" s="23">
        <v>0</v>
      </c>
      <c r="N1999" s="25">
        <v>0</v>
      </c>
      <c r="O1999" s="21" t="s">
        <v>93</v>
      </c>
      <c r="P1999" s="24"/>
      <c r="Q1999" s="24">
        <v>5</v>
      </c>
      <c r="R1999" s="21" t="s">
        <v>66</v>
      </c>
      <c r="S1999" s="21" t="s">
        <v>94</v>
      </c>
    </row>
    <row r="2000" spans="1:19" x14ac:dyDescent="0.35">
      <c r="A2000" s="21">
        <v>1538842</v>
      </c>
      <c r="B2000" s="53">
        <v>411590</v>
      </c>
      <c r="C2000" s="21">
        <f>VLOOKUP(TotalMov[[#This Row],[Order]],'Total Mov by SS'!B:C,2,0)</f>
        <v>139</v>
      </c>
      <c r="D2000" s="21" t="s">
        <v>59</v>
      </c>
      <c r="E2000" s="21" t="s">
        <v>60</v>
      </c>
      <c r="F2000" s="21" t="s">
        <v>83</v>
      </c>
      <c r="G2000" s="21" t="s">
        <v>62</v>
      </c>
      <c r="H2000" s="21" t="s">
        <v>84</v>
      </c>
      <c r="I2000" s="21" t="s">
        <v>111</v>
      </c>
      <c r="J2000" s="22">
        <v>43667</v>
      </c>
      <c r="K2000" s="23">
        <v>0.94167824074074002</v>
      </c>
      <c r="L2000" s="22">
        <v>43668</v>
      </c>
      <c r="M2000" s="23">
        <v>3.7685185185189998E-2</v>
      </c>
      <c r="N2000" s="25">
        <v>46.082999999999998</v>
      </c>
      <c r="O2000" s="21" t="s">
        <v>66</v>
      </c>
      <c r="P2000" s="24">
        <f>TotalMov[[#This Row],[Confirmed activ. 3 (ILE03)]]</f>
        <v>46.082999999999998</v>
      </c>
      <c r="Q2000" s="24">
        <v>40</v>
      </c>
      <c r="R2000" s="21" t="s">
        <v>66</v>
      </c>
      <c r="S2000" s="21" t="s">
        <v>67</v>
      </c>
    </row>
    <row r="2001" spans="1:19" x14ac:dyDescent="0.35">
      <c r="A2001" s="21">
        <v>1538842</v>
      </c>
      <c r="B2001" s="53">
        <v>411590</v>
      </c>
      <c r="C2001" s="21">
        <f>VLOOKUP(TotalMov[[#This Row],[Order]],'Total Mov by SS'!B:C,2,0)</f>
        <v>139</v>
      </c>
      <c r="D2001" s="21" t="s">
        <v>59</v>
      </c>
      <c r="E2001" s="21" t="s">
        <v>68</v>
      </c>
      <c r="F2001" s="21" t="s">
        <v>61</v>
      </c>
      <c r="G2001" s="21" t="s">
        <v>62</v>
      </c>
      <c r="H2001" s="21" t="s">
        <v>63</v>
      </c>
      <c r="I2001" s="21" t="s">
        <v>64</v>
      </c>
      <c r="J2001" s="22">
        <v>43668</v>
      </c>
      <c r="K2001" s="23">
        <v>0.39737268518518998</v>
      </c>
      <c r="L2001" s="22">
        <v>43668</v>
      </c>
      <c r="M2001" s="23">
        <v>0.40299768518519002</v>
      </c>
      <c r="N2001" s="25">
        <v>2.7</v>
      </c>
      <c r="O2001" s="21" t="s">
        <v>66</v>
      </c>
      <c r="P2001" s="24">
        <f>TotalMov[[#This Row],[Confirmed activ. 3 (ILE03)]]</f>
        <v>2.7</v>
      </c>
      <c r="Q2001" s="24">
        <v>15</v>
      </c>
      <c r="R2001" s="21" t="s">
        <v>66</v>
      </c>
      <c r="S2001" s="21" t="s">
        <v>67</v>
      </c>
    </row>
    <row r="2002" spans="1:19" x14ac:dyDescent="0.35">
      <c r="A2002" s="21">
        <v>1538842</v>
      </c>
      <c r="B2002" s="53">
        <v>411590</v>
      </c>
      <c r="C2002" s="21">
        <f>VLOOKUP(TotalMov[[#This Row],[Order]],'Total Mov by SS'!B:C,2,0)</f>
        <v>139</v>
      </c>
      <c r="D2002" s="21" t="s">
        <v>59</v>
      </c>
      <c r="E2002" s="21" t="s">
        <v>73</v>
      </c>
      <c r="F2002" s="21" t="s">
        <v>69</v>
      </c>
      <c r="G2002" s="21" t="s">
        <v>62</v>
      </c>
      <c r="H2002" s="21" t="s">
        <v>70</v>
      </c>
      <c r="I2002" s="21" t="s">
        <v>71</v>
      </c>
      <c r="J2002" s="22">
        <v>43668</v>
      </c>
      <c r="K2002" s="23">
        <v>0.41818287037037</v>
      </c>
      <c r="L2002" s="22">
        <v>43668</v>
      </c>
      <c r="M2002" s="23">
        <v>0.41818287037037</v>
      </c>
      <c r="N2002" s="24">
        <v>20</v>
      </c>
      <c r="O2002" s="21" t="s">
        <v>66</v>
      </c>
      <c r="P2002" s="24">
        <f>TotalMov[[#This Row],[Confirmed activ. 3 (ILE03)]]</f>
        <v>20</v>
      </c>
      <c r="Q2002" s="24">
        <v>20</v>
      </c>
      <c r="R2002" s="21" t="s">
        <v>66</v>
      </c>
      <c r="S2002" s="21" t="s">
        <v>72</v>
      </c>
    </row>
    <row r="2003" spans="1:19" x14ac:dyDescent="0.35">
      <c r="A2003" s="21">
        <v>1538842</v>
      </c>
      <c r="B2003" s="53">
        <v>411590</v>
      </c>
      <c r="C2003" s="21">
        <f>VLOOKUP(TotalMov[[#This Row],[Order]],'Total Mov by SS'!B:C,2,0)</f>
        <v>139</v>
      </c>
      <c r="D2003" s="21" t="s">
        <v>59</v>
      </c>
      <c r="E2003" s="21" t="s">
        <v>75</v>
      </c>
      <c r="F2003" s="21" t="s">
        <v>61</v>
      </c>
      <c r="G2003" s="21" t="s">
        <v>62</v>
      </c>
      <c r="H2003" s="21" t="s">
        <v>63</v>
      </c>
      <c r="I2003" s="21" t="s">
        <v>74</v>
      </c>
      <c r="J2003" s="22">
        <v>43668</v>
      </c>
      <c r="K2003" s="23">
        <v>0.42386574074074002</v>
      </c>
      <c r="L2003" s="22">
        <v>43668</v>
      </c>
      <c r="M2003" s="23">
        <v>0.52660879629629997</v>
      </c>
      <c r="N2003" s="25">
        <v>2.4660000000000002</v>
      </c>
      <c r="O2003" s="21" t="s">
        <v>77</v>
      </c>
      <c r="P2003" s="24">
        <f>TotalMov[[#This Row],[Confirmed activ. 3 (ILE03)]]*60</f>
        <v>147.96</v>
      </c>
      <c r="Q2003" s="24">
        <v>350</v>
      </c>
      <c r="R2003" s="21" t="s">
        <v>66</v>
      </c>
      <c r="S2003" s="21" t="s">
        <v>67</v>
      </c>
    </row>
    <row r="2004" spans="1:19" x14ac:dyDescent="0.35">
      <c r="A2004" s="21">
        <v>1538842</v>
      </c>
      <c r="B2004" s="53">
        <v>411590</v>
      </c>
      <c r="C2004" s="21">
        <f>VLOOKUP(TotalMov[[#This Row],[Order]],'Total Mov by SS'!B:C,2,0)</f>
        <v>139</v>
      </c>
      <c r="D2004" s="21" t="s">
        <v>59</v>
      </c>
      <c r="E2004" s="21" t="s">
        <v>78</v>
      </c>
      <c r="F2004" s="21" t="s">
        <v>61</v>
      </c>
      <c r="G2004" s="21" t="s">
        <v>62</v>
      </c>
      <c r="H2004" s="21" t="s">
        <v>63</v>
      </c>
      <c r="I2004" s="21" t="s">
        <v>76</v>
      </c>
      <c r="J2004" s="22">
        <v>43668</v>
      </c>
      <c r="K2004" s="23">
        <v>0.52688657407407002</v>
      </c>
      <c r="L2004" s="22">
        <v>43674</v>
      </c>
      <c r="M2004" s="23">
        <v>0.66296296296295998</v>
      </c>
      <c r="N2004" s="25">
        <v>41.725000000000001</v>
      </c>
      <c r="O2004" s="21" t="s">
        <v>77</v>
      </c>
      <c r="P2004" s="24">
        <f>TotalMov[[#This Row],[Confirmed activ. 3 (ILE03)]]*60</f>
        <v>2503.5</v>
      </c>
      <c r="Q2004" s="24">
        <v>1020</v>
      </c>
      <c r="R2004" s="21" t="s">
        <v>66</v>
      </c>
      <c r="S2004" s="21" t="s">
        <v>67</v>
      </c>
    </row>
    <row r="2005" spans="1:19" x14ac:dyDescent="0.35">
      <c r="A2005" s="21">
        <v>1538842</v>
      </c>
      <c r="B2005" s="53">
        <v>411590</v>
      </c>
      <c r="C2005" s="21">
        <f>VLOOKUP(TotalMov[[#This Row],[Order]],'Total Mov by SS'!B:C,2,0)</f>
        <v>139</v>
      </c>
      <c r="D2005" s="21" t="s">
        <v>59</v>
      </c>
      <c r="E2005" s="21" t="s">
        <v>80</v>
      </c>
      <c r="F2005" s="21" t="s">
        <v>61</v>
      </c>
      <c r="G2005" s="21" t="s">
        <v>62</v>
      </c>
      <c r="H2005" s="21" t="s">
        <v>63</v>
      </c>
      <c r="I2005" s="21" t="s">
        <v>112</v>
      </c>
      <c r="J2005" s="22">
        <v>43674</v>
      </c>
      <c r="K2005" s="23">
        <v>0.66311342592593003</v>
      </c>
      <c r="L2005" s="22">
        <v>43674</v>
      </c>
      <c r="M2005" s="23">
        <v>0.67655092592593002</v>
      </c>
      <c r="N2005" s="25">
        <v>19.350000000000001</v>
      </c>
      <c r="O2005" s="21" t="s">
        <v>66</v>
      </c>
      <c r="P2005" s="24">
        <f>TotalMov[[#This Row],[Confirmed activ. 3 (ILE03)]]</f>
        <v>19.350000000000001</v>
      </c>
      <c r="Q2005" s="24">
        <v>50</v>
      </c>
      <c r="R2005" s="21" t="s">
        <v>66</v>
      </c>
      <c r="S2005" s="21" t="s">
        <v>67</v>
      </c>
    </row>
    <row r="2006" spans="1:19" x14ac:dyDescent="0.35">
      <c r="A2006" s="21">
        <v>1538842</v>
      </c>
      <c r="B2006" s="53">
        <v>411590</v>
      </c>
      <c r="C2006" s="21">
        <f>VLOOKUP(TotalMov[[#This Row],[Order]],'Total Mov by SS'!B:C,2,0)</f>
        <v>139</v>
      </c>
      <c r="D2006" s="21" t="s">
        <v>59</v>
      </c>
      <c r="E2006" s="21" t="s">
        <v>82</v>
      </c>
      <c r="F2006" s="21" t="s">
        <v>89</v>
      </c>
      <c r="G2006" s="21" t="s">
        <v>90</v>
      </c>
      <c r="H2006" s="21" t="s">
        <v>91</v>
      </c>
      <c r="I2006" s="21" t="s">
        <v>92</v>
      </c>
      <c r="J2006" s="22"/>
      <c r="K2006" s="23">
        <v>0</v>
      </c>
      <c r="L2006" s="22"/>
      <c r="M2006" s="23">
        <v>0</v>
      </c>
      <c r="N2006" s="25">
        <v>0</v>
      </c>
      <c r="O2006" s="21" t="s">
        <v>93</v>
      </c>
      <c r="P2006" s="24"/>
      <c r="Q2006" s="24">
        <v>0</v>
      </c>
      <c r="R2006" s="21" t="s">
        <v>66</v>
      </c>
      <c r="S2006" s="21" t="s">
        <v>94</v>
      </c>
    </row>
    <row r="2007" spans="1:19" x14ac:dyDescent="0.35">
      <c r="A2007" s="21">
        <v>1538842</v>
      </c>
      <c r="B2007" s="53">
        <v>411590</v>
      </c>
      <c r="C2007" s="21">
        <f>VLOOKUP(TotalMov[[#This Row],[Order]],'Total Mov by SS'!B:C,2,0)</f>
        <v>139</v>
      </c>
      <c r="D2007" s="21" t="s">
        <v>59</v>
      </c>
      <c r="E2007" s="21" t="s">
        <v>85</v>
      </c>
      <c r="F2007" s="21" t="s">
        <v>69</v>
      </c>
      <c r="G2007" s="21" t="s">
        <v>62</v>
      </c>
      <c r="H2007" s="21" t="s">
        <v>70</v>
      </c>
      <c r="I2007" s="21" t="s">
        <v>79</v>
      </c>
      <c r="J2007" s="22">
        <v>43674</v>
      </c>
      <c r="K2007" s="23">
        <v>0.65452546296295999</v>
      </c>
      <c r="L2007" s="22">
        <v>43674</v>
      </c>
      <c r="M2007" s="23">
        <v>0.65452546296295999</v>
      </c>
      <c r="N2007" s="24">
        <v>20</v>
      </c>
      <c r="O2007" s="21" t="s">
        <v>66</v>
      </c>
      <c r="P2007" s="24">
        <f>TotalMov[[#This Row],[Confirmed activ. 3 (ILE03)]]</f>
        <v>20</v>
      </c>
      <c r="Q2007" s="24">
        <v>20</v>
      </c>
      <c r="R2007" s="21" t="s">
        <v>66</v>
      </c>
      <c r="S2007" s="21" t="s">
        <v>72</v>
      </c>
    </row>
    <row r="2008" spans="1:19" x14ac:dyDescent="0.35">
      <c r="A2008" s="21">
        <v>1538842</v>
      </c>
      <c r="B2008" s="53">
        <v>411590</v>
      </c>
      <c r="C2008" s="21">
        <f>VLOOKUP(TotalMov[[#This Row],[Order]],'Total Mov by SS'!B:C,2,0)</f>
        <v>139</v>
      </c>
      <c r="D2008" s="21" t="s">
        <v>59</v>
      </c>
      <c r="E2008" s="21" t="s">
        <v>88</v>
      </c>
      <c r="F2008" s="21" t="s">
        <v>69</v>
      </c>
      <c r="G2008" s="21" t="s">
        <v>62</v>
      </c>
      <c r="H2008" s="21" t="s">
        <v>70</v>
      </c>
      <c r="I2008" s="21" t="s">
        <v>81</v>
      </c>
      <c r="J2008" s="22">
        <v>43674</v>
      </c>
      <c r="K2008" s="23">
        <v>0.65456018518518999</v>
      </c>
      <c r="L2008" s="22">
        <v>43674</v>
      </c>
      <c r="M2008" s="23">
        <v>0.65456018518518999</v>
      </c>
      <c r="N2008" s="24">
        <v>20</v>
      </c>
      <c r="O2008" s="21" t="s">
        <v>66</v>
      </c>
      <c r="P2008" s="24">
        <f>TotalMov[[#This Row],[Confirmed activ. 3 (ILE03)]]</f>
        <v>20</v>
      </c>
      <c r="Q2008" s="24">
        <v>20</v>
      </c>
      <c r="R2008" s="21" t="s">
        <v>66</v>
      </c>
      <c r="S2008" s="21" t="s">
        <v>72</v>
      </c>
    </row>
    <row r="2009" spans="1:19" x14ac:dyDescent="0.35">
      <c r="A2009" s="21">
        <v>1538842</v>
      </c>
      <c r="B2009" s="53">
        <v>411590</v>
      </c>
      <c r="C2009" s="21">
        <f>VLOOKUP(TotalMov[[#This Row],[Order]],'Total Mov by SS'!B:C,2,0)</f>
        <v>139</v>
      </c>
      <c r="D2009" s="21" t="s">
        <v>59</v>
      </c>
      <c r="E2009" s="21" t="s">
        <v>95</v>
      </c>
      <c r="F2009" s="21" t="s">
        <v>83</v>
      </c>
      <c r="G2009" s="21" t="s">
        <v>62</v>
      </c>
      <c r="H2009" s="21" t="s">
        <v>84</v>
      </c>
      <c r="I2009" s="21" t="s">
        <v>84</v>
      </c>
      <c r="J2009" s="22">
        <v>43674</v>
      </c>
      <c r="K2009" s="23">
        <v>0.93953703703703995</v>
      </c>
      <c r="L2009" s="22">
        <v>43675</v>
      </c>
      <c r="M2009" s="23">
        <v>0.68305555555555997</v>
      </c>
      <c r="N2009" s="25">
        <v>7.7850000000000001</v>
      </c>
      <c r="O2009" s="21" t="s">
        <v>77</v>
      </c>
      <c r="P2009" s="24">
        <f>TotalMov[[#This Row],[Confirmed activ. 3 (ILE03)]]*60</f>
        <v>467.1</v>
      </c>
      <c r="Q2009" s="24">
        <v>450</v>
      </c>
      <c r="R2009" s="21" t="s">
        <v>66</v>
      </c>
      <c r="S2009" s="21" t="s">
        <v>67</v>
      </c>
    </row>
    <row r="2010" spans="1:19" x14ac:dyDescent="0.35">
      <c r="A2010" s="21">
        <v>1538842</v>
      </c>
      <c r="B2010" s="53">
        <v>411590</v>
      </c>
      <c r="C2010" s="21">
        <f>VLOOKUP(TotalMov[[#This Row],[Order]],'Total Mov by SS'!B:C,2,0)</f>
        <v>139</v>
      </c>
      <c r="D2010" s="21" t="s">
        <v>59</v>
      </c>
      <c r="E2010" s="21" t="s">
        <v>97</v>
      </c>
      <c r="F2010" s="21" t="s">
        <v>86</v>
      </c>
      <c r="G2010" s="21" t="s">
        <v>62</v>
      </c>
      <c r="H2010" s="21" t="s">
        <v>87</v>
      </c>
      <c r="I2010" s="21" t="s">
        <v>87</v>
      </c>
      <c r="J2010" s="22">
        <v>43676</v>
      </c>
      <c r="K2010" s="23">
        <v>0.30783564814815001</v>
      </c>
      <c r="L2010" s="22">
        <v>43676</v>
      </c>
      <c r="M2010" s="23">
        <v>0.30783564814815001</v>
      </c>
      <c r="N2010" s="24">
        <v>20</v>
      </c>
      <c r="O2010" s="21" t="s">
        <v>66</v>
      </c>
      <c r="P2010" s="24">
        <f>TotalMov[[#This Row],[Confirmed activ. 3 (ILE03)]]</f>
        <v>20</v>
      </c>
      <c r="Q2010" s="24">
        <v>20</v>
      </c>
      <c r="R2010" s="21" t="s">
        <v>66</v>
      </c>
      <c r="S2010" s="21" t="s">
        <v>72</v>
      </c>
    </row>
    <row r="2011" spans="1:19" x14ac:dyDescent="0.35">
      <c r="A2011" s="21">
        <v>1538842</v>
      </c>
      <c r="B2011" s="53">
        <v>411590</v>
      </c>
      <c r="C2011" s="21">
        <f>VLOOKUP(TotalMov[[#This Row],[Order]],'Total Mov by SS'!B:C,2,0)</f>
        <v>139</v>
      </c>
      <c r="D2011" s="21" t="s">
        <v>59</v>
      </c>
      <c r="E2011" s="21" t="s">
        <v>99</v>
      </c>
      <c r="F2011" s="21" t="s">
        <v>61</v>
      </c>
      <c r="G2011" s="21" t="s">
        <v>62</v>
      </c>
      <c r="H2011" s="21" t="s">
        <v>63</v>
      </c>
      <c r="I2011" s="21" t="s">
        <v>96</v>
      </c>
      <c r="J2011" s="22">
        <v>43676</v>
      </c>
      <c r="K2011" s="23">
        <v>0.39130787037037001</v>
      </c>
      <c r="L2011" s="22">
        <v>43676</v>
      </c>
      <c r="M2011" s="23">
        <v>0.65983796296296005</v>
      </c>
      <c r="N2011" s="25">
        <v>91.132999999999996</v>
      </c>
      <c r="O2011" s="21" t="s">
        <v>66</v>
      </c>
      <c r="P2011" s="24">
        <f>TotalMov[[#This Row],[Confirmed activ. 3 (ILE03)]]</f>
        <v>91.132999999999996</v>
      </c>
      <c r="Q2011" s="24">
        <v>100</v>
      </c>
      <c r="R2011" s="21" t="s">
        <v>66</v>
      </c>
      <c r="S2011" s="21" t="s">
        <v>67</v>
      </c>
    </row>
    <row r="2012" spans="1:19" x14ac:dyDescent="0.35">
      <c r="A2012" s="21">
        <v>1538842</v>
      </c>
      <c r="B2012" s="53">
        <v>411590</v>
      </c>
      <c r="C2012" s="21">
        <f>VLOOKUP(TotalMov[[#This Row],[Order]],'Total Mov by SS'!B:C,2,0)</f>
        <v>139</v>
      </c>
      <c r="D2012" s="21" t="s">
        <v>59</v>
      </c>
      <c r="E2012" s="21" t="s">
        <v>101</v>
      </c>
      <c r="F2012" s="21" t="s">
        <v>69</v>
      </c>
      <c r="G2012" s="21" t="s">
        <v>62</v>
      </c>
      <c r="H2012" s="21" t="s">
        <v>70</v>
      </c>
      <c r="I2012" s="21" t="s">
        <v>98</v>
      </c>
      <c r="J2012" s="22">
        <v>43685</v>
      </c>
      <c r="K2012" s="23">
        <v>0.63486111111110999</v>
      </c>
      <c r="L2012" s="22">
        <v>43685</v>
      </c>
      <c r="M2012" s="23">
        <v>0.63486111111110999</v>
      </c>
      <c r="N2012" s="24">
        <v>20</v>
      </c>
      <c r="O2012" s="21" t="s">
        <v>66</v>
      </c>
      <c r="P2012" s="24">
        <f>TotalMov[[#This Row],[Confirmed activ. 3 (ILE03)]]</f>
        <v>20</v>
      </c>
      <c r="Q2012" s="24">
        <v>20</v>
      </c>
      <c r="R2012" s="21" t="s">
        <v>66</v>
      </c>
      <c r="S2012" s="21" t="s">
        <v>72</v>
      </c>
    </row>
    <row r="2013" spans="1:19" x14ac:dyDescent="0.35">
      <c r="A2013" s="21">
        <v>1538842</v>
      </c>
      <c r="B2013" s="53">
        <v>411590</v>
      </c>
      <c r="C2013" s="21">
        <f>VLOOKUP(TotalMov[[#This Row],[Order]],'Total Mov by SS'!B:C,2,0)</f>
        <v>139</v>
      </c>
      <c r="D2013" s="21" t="s">
        <v>59</v>
      </c>
      <c r="E2013" s="21" t="s">
        <v>104</v>
      </c>
      <c r="F2013" s="21" t="s">
        <v>69</v>
      </c>
      <c r="G2013" s="21" t="s">
        <v>62</v>
      </c>
      <c r="H2013" s="21" t="s">
        <v>70</v>
      </c>
      <c r="I2013" s="21" t="s">
        <v>100</v>
      </c>
      <c r="J2013" s="22">
        <v>43685</v>
      </c>
      <c r="K2013" s="23">
        <v>0.63494212962963004</v>
      </c>
      <c r="L2013" s="22">
        <v>43685</v>
      </c>
      <c r="M2013" s="23">
        <v>0.63494212962963004</v>
      </c>
      <c r="N2013" s="24">
        <v>30</v>
      </c>
      <c r="O2013" s="21" t="s">
        <v>66</v>
      </c>
      <c r="P2013" s="24">
        <f>TotalMov[[#This Row],[Confirmed activ. 3 (ILE03)]]</f>
        <v>30</v>
      </c>
      <c r="Q2013" s="24">
        <v>30</v>
      </c>
      <c r="R2013" s="21" t="s">
        <v>66</v>
      </c>
      <c r="S2013" s="21" t="s">
        <v>72</v>
      </c>
    </row>
    <row r="2014" spans="1:19" x14ac:dyDescent="0.35">
      <c r="A2014" s="21">
        <v>1538842</v>
      </c>
      <c r="B2014" s="53">
        <v>411590</v>
      </c>
      <c r="C2014" s="21">
        <f>VLOOKUP(TotalMov[[#This Row],[Order]],'Total Mov by SS'!B:C,2,0)</f>
        <v>139</v>
      </c>
      <c r="D2014" s="21" t="s">
        <v>59</v>
      </c>
      <c r="E2014" s="21" t="s">
        <v>113</v>
      </c>
      <c r="F2014" s="21" t="s">
        <v>102</v>
      </c>
      <c r="G2014" s="21" t="s">
        <v>62</v>
      </c>
      <c r="H2014" s="21" t="s">
        <v>100</v>
      </c>
      <c r="I2014" s="21" t="s">
        <v>103</v>
      </c>
      <c r="J2014" s="22">
        <v>43685</v>
      </c>
      <c r="K2014" s="23">
        <v>0.63505787037036998</v>
      </c>
      <c r="L2014" s="22">
        <v>43685</v>
      </c>
      <c r="M2014" s="23">
        <v>0.63505787037036998</v>
      </c>
      <c r="N2014" s="24">
        <v>30</v>
      </c>
      <c r="O2014" s="21" t="s">
        <v>66</v>
      </c>
      <c r="P2014" s="24">
        <f>TotalMov[[#This Row],[Confirmed activ. 3 (ILE03)]]</f>
        <v>30</v>
      </c>
      <c r="Q2014" s="24">
        <v>30</v>
      </c>
      <c r="R2014" s="21" t="s">
        <v>66</v>
      </c>
      <c r="S2014" s="21" t="s">
        <v>72</v>
      </c>
    </row>
    <row r="2015" spans="1:19" x14ac:dyDescent="0.35">
      <c r="A2015" s="21">
        <v>1538842</v>
      </c>
      <c r="B2015" s="53">
        <v>411590</v>
      </c>
      <c r="C2015" s="21">
        <f>VLOOKUP(TotalMov[[#This Row],[Order]],'Total Mov by SS'!B:C,2,0)</f>
        <v>139</v>
      </c>
      <c r="D2015" s="21" t="s">
        <v>59</v>
      </c>
      <c r="E2015" s="21" t="s">
        <v>114</v>
      </c>
      <c r="F2015" s="21" t="s">
        <v>102</v>
      </c>
      <c r="G2015" s="21" t="s">
        <v>105</v>
      </c>
      <c r="H2015" s="21" t="s">
        <v>100</v>
      </c>
      <c r="I2015" s="21" t="s">
        <v>106</v>
      </c>
      <c r="J2015" s="22">
        <v>43685</v>
      </c>
      <c r="K2015" s="23">
        <v>0.66512731481481002</v>
      </c>
      <c r="L2015" s="22">
        <v>43685</v>
      </c>
      <c r="M2015" s="23">
        <v>0.66512731481481002</v>
      </c>
      <c r="N2015" s="24">
        <v>45</v>
      </c>
      <c r="O2015" s="21" t="s">
        <v>66</v>
      </c>
      <c r="P2015" s="24">
        <f>TotalMov[[#This Row],[Confirmed activ. 3 (ILE03)]]</f>
        <v>45</v>
      </c>
      <c r="Q2015" s="24">
        <v>45</v>
      </c>
      <c r="R2015" s="21" t="s">
        <v>66</v>
      </c>
      <c r="S2015" s="21" t="s">
        <v>72</v>
      </c>
    </row>
    <row r="2016" spans="1:19" x14ac:dyDescent="0.35">
      <c r="A2016" s="21">
        <v>1538842</v>
      </c>
      <c r="B2016" s="53">
        <v>411590</v>
      </c>
      <c r="C2016" s="21">
        <f>VLOOKUP(TotalMov[[#This Row],[Order]],'Total Mov by SS'!B:C,2,0)</f>
        <v>139</v>
      </c>
      <c r="D2016" s="21" t="s">
        <v>107</v>
      </c>
      <c r="E2016" s="21" t="s">
        <v>60</v>
      </c>
      <c r="F2016" s="21" t="s">
        <v>61</v>
      </c>
      <c r="G2016" s="21" t="s">
        <v>90</v>
      </c>
      <c r="H2016" s="21" t="s">
        <v>63</v>
      </c>
      <c r="I2016" s="21" t="s">
        <v>108</v>
      </c>
      <c r="J2016" s="22">
        <v>43676</v>
      </c>
      <c r="K2016" s="23">
        <v>0.31931712962962999</v>
      </c>
      <c r="L2016" s="22">
        <v>43676</v>
      </c>
      <c r="M2016" s="23">
        <v>0.74815972222222005</v>
      </c>
      <c r="N2016" s="25">
        <v>17.716000000000001</v>
      </c>
      <c r="O2016" s="21" t="s">
        <v>77</v>
      </c>
      <c r="P2016" s="24">
        <f>TotalMov[[#This Row],[Confirmed activ. 3 (ILE03)]]*60</f>
        <v>1062.96</v>
      </c>
      <c r="Q2016" s="24">
        <v>1</v>
      </c>
      <c r="R2016" s="21" t="s">
        <v>66</v>
      </c>
      <c r="S2016" s="21" t="s">
        <v>67</v>
      </c>
    </row>
    <row r="2017" spans="1:19" x14ac:dyDescent="0.35">
      <c r="A2017" s="21">
        <v>1538842</v>
      </c>
      <c r="B2017" s="53">
        <v>411590</v>
      </c>
      <c r="C2017" s="21">
        <f>VLOOKUP(TotalMov[[#This Row],[Order]],'Total Mov by SS'!B:C,2,0)</f>
        <v>139</v>
      </c>
      <c r="D2017" s="21" t="s">
        <v>109</v>
      </c>
      <c r="E2017" s="21" t="s">
        <v>95</v>
      </c>
      <c r="F2017" s="21" t="s">
        <v>83</v>
      </c>
      <c r="G2017" s="21" t="s">
        <v>90</v>
      </c>
      <c r="H2017" s="21" t="s">
        <v>84</v>
      </c>
      <c r="I2017" s="21" t="s">
        <v>110</v>
      </c>
      <c r="J2017" s="22"/>
      <c r="K2017" s="23">
        <v>0</v>
      </c>
      <c r="L2017" s="22"/>
      <c r="M2017" s="23">
        <v>0</v>
      </c>
      <c r="N2017" s="25">
        <v>0</v>
      </c>
      <c r="O2017" s="21" t="s">
        <v>93</v>
      </c>
      <c r="P2017" s="24"/>
      <c r="Q2017" s="24">
        <v>5</v>
      </c>
      <c r="R2017" s="21" t="s">
        <v>66</v>
      </c>
      <c r="S2017" s="21" t="s">
        <v>94</v>
      </c>
    </row>
    <row r="2018" spans="1:19" x14ac:dyDescent="0.35">
      <c r="A2018" s="21">
        <v>1538843</v>
      </c>
      <c r="B2018" s="53">
        <v>411590</v>
      </c>
      <c r="C2018" s="21">
        <f>VLOOKUP(TotalMov[[#This Row],[Order]],'Total Mov by SS'!B:C,2,0)</f>
        <v>145</v>
      </c>
      <c r="D2018" s="21" t="s">
        <v>59</v>
      </c>
      <c r="E2018" s="21" t="s">
        <v>60</v>
      </c>
      <c r="F2018" s="21" t="s">
        <v>83</v>
      </c>
      <c r="G2018" s="21" t="s">
        <v>62</v>
      </c>
      <c r="H2018" s="21" t="s">
        <v>84</v>
      </c>
      <c r="I2018" s="21" t="s">
        <v>111</v>
      </c>
      <c r="J2018" s="22">
        <v>43664</v>
      </c>
      <c r="K2018" s="23">
        <v>4.1168981481480002E-2</v>
      </c>
      <c r="L2018" s="22">
        <v>43664</v>
      </c>
      <c r="M2018" s="23">
        <v>0.16716435185185</v>
      </c>
      <c r="N2018" s="25">
        <v>45.366999999999997</v>
      </c>
      <c r="O2018" s="21" t="s">
        <v>66</v>
      </c>
      <c r="P2018" s="24">
        <f>TotalMov[[#This Row],[Confirmed activ. 3 (ILE03)]]</f>
        <v>45.366999999999997</v>
      </c>
      <c r="Q2018" s="24">
        <v>40</v>
      </c>
      <c r="R2018" s="21" t="s">
        <v>66</v>
      </c>
      <c r="S2018" s="21" t="s">
        <v>67</v>
      </c>
    </row>
    <row r="2019" spans="1:19" x14ac:dyDescent="0.35">
      <c r="A2019" s="21">
        <v>1538843</v>
      </c>
      <c r="B2019" s="53">
        <v>411590</v>
      </c>
      <c r="C2019" s="21">
        <f>VLOOKUP(TotalMov[[#This Row],[Order]],'Total Mov by SS'!B:C,2,0)</f>
        <v>145</v>
      </c>
      <c r="D2019" s="21" t="s">
        <v>59</v>
      </c>
      <c r="E2019" s="21" t="s">
        <v>68</v>
      </c>
      <c r="F2019" s="21" t="s">
        <v>61</v>
      </c>
      <c r="G2019" s="21" t="s">
        <v>62</v>
      </c>
      <c r="H2019" s="21" t="s">
        <v>63</v>
      </c>
      <c r="I2019" s="21" t="s">
        <v>64</v>
      </c>
      <c r="J2019" s="22">
        <v>43664</v>
      </c>
      <c r="K2019" s="23">
        <v>0.51657407407406997</v>
      </c>
      <c r="L2019" s="22">
        <v>43664</v>
      </c>
      <c r="M2019" s="23">
        <v>0.53304398148148002</v>
      </c>
      <c r="N2019" s="25">
        <v>11.867000000000001</v>
      </c>
      <c r="O2019" s="21" t="s">
        <v>66</v>
      </c>
      <c r="P2019" s="24">
        <f>TotalMov[[#This Row],[Confirmed activ. 3 (ILE03)]]</f>
        <v>11.867000000000001</v>
      </c>
      <c r="Q2019" s="24">
        <v>15</v>
      </c>
      <c r="R2019" s="21" t="s">
        <v>66</v>
      </c>
      <c r="S2019" s="21" t="s">
        <v>67</v>
      </c>
    </row>
    <row r="2020" spans="1:19" x14ac:dyDescent="0.35">
      <c r="A2020" s="21">
        <v>1538843</v>
      </c>
      <c r="B2020" s="53">
        <v>411590</v>
      </c>
      <c r="C2020" s="21">
        <f>VLOOKUP(TotalMov[[#This Row],[Order]],'Total Mov by SS'!B:C,2,0)</f>
        <v>145</v>
      </c>
      <c r="D2020" s="21" t="s">
        <v>59</v>
      </c>
      <c r="E2020" s="21" t="s">
        <v>73</v>
      </c>
      <c r="F2020" s="21" t="s">
        <v>69</v>
      </c>
      <c r="G2020" s="21" t="s">
        <v>62</v>
      </c>
      <c r="H2020" s="21" t="s">
        <v>70</v>
      </c>
      <c r="I2020" s="21" t="s">
        <v>71</v>
      </c>
      <c r="J2020" s="22">
        <v>43664</v>
      </c>
      <c r="K2020" s="23">
        <v>0.53979166666667</v>
      </c>
      <c r="L2020" s="22">
        <v>43664</v>
      </c>
      <c r="M2020" s="23">
        <v>0.53979166666667</v>
      </c>
      <c r="N2020" s="24">
        <v>20</v>
      </c>
      <c r="O2020" s="21" t="s">
        <v>66</v>
      </c>
      <c r="P2020" s="24">
        <f>TotalMov[[#This Row],[Confirmed activ. 3 (ILE03)]]</f>
        <v>20</v>
      </c>
      <c r="Q2020" s="24">
        <v>20</v>
      </c>
      <c r="R2020" s="21" t="s">
        <v>66</v>
      </c>
      <c r="S2020" s="21" t="s">
        <v>72</v>
      </c>
    </row>
    <row r="2021" spans="1:19" x14ac:dyDescent="0.35">
      <c r="A2021" s="21">
        <v>1538843</v>
      </c>
      <c r="B2021" s="53">
        <v>411590</v>
      </c>
      <c r="C2021" s="21">
        <f>VLOOKUP(TotalMov[[#This Row],[Order]],'Total Mov by SS'!B:C,2,0)</f>
        <v>145</v>
      </c>
      <c r="D2021" s="21" t="s">
        <v>59</v>
      </c>
      <c r="E2021" s="21" t="s">
        <v>75</v>
      </c>
      <c r="F2021" s="21" t="s">
        <v>61</v>
      </c>
      <c r="G2021" s="21" t="s">
        <v>62</v>
      </c>
      <c r="H2021" s="21" t="s">
        <v>63</v>
      </c>
      <c r="I2021" s="21" t="s">
        <v>74</v>
      </c>
      <c r="J2021" s="22">
        <v>43667</v>
      </c>
      <c r="K2021" s="23">
        <v>0.31687500000000002</v>
      </c>
      <c r="L2021" s="22">
        <v>43667</v>
      </c>
      <c r="M2021" s="23">
        <v>0.74708333333332999</v>
      </c>
      <c r="N2021" s="25">
        <v>10.324999999999999</v>
      </c>
      <c r="O2021" s="21" t="s">
        <v>77</v>
      </c>
      <c r="P2021" s="24">
        <f>TotalMov[[#This Row],[Confirmed activ. 3 (ILE03)]]*60</f>
        <v>619.5</v>
      </c>
      <c r="Q2021" s="24">
        <v>350</v>
      </c>
      <c r="R2021" s="21" t="s">
        <v>66</v>
      </c>
      <c r="S2021" s="21" t="s">
        <v>67</v>
      </c>
    </row>
    <row r="2022" spans="1:19" x14ac:dyDescent="0.35">
      <c r="A2022" s="21">
        <v>1538843</v>
      </c>
      <c r="B2022" s="53">
        <v>411590</v>
      </c>
      <c r="C2022" s="21">
        <f>VLOOKUP(TotalMov[[#This Row],[Order]],'Total Mov by SS'!B:C,2,0)</f>
        <v>145</v>
      </c>
      <c r="D2022" s="21" t="s">
        <v>59</v>
      </c>
      <c r="E2022" s="21" t="s">
        <v>78</v>
      </c>
      <c r="F2022" s="21" t="s">
        <v>61</v>
      </c>
      <c r="G2022" s="21" t="s">
        <v>62</v>
      </c>
      <c r="H2022" s="21" t="s">
        <v>63</v>
      </c>
      <c r="I2022" s="21" t="s">
        <v>76</v>
      </c>
      <c r="J2022" s="22">
        <v>43668</v>
      </c>
      <c r="K2022" s="23">
        <v>0.31377314814814999</v>
      </c>
      <c r="L2022" s="22">
        <v>43670</v>
      </c>
      <c r="M2022" s="23">
        <v>0.74466435185184998</v>
      </c>
      <c r="N2022" s="25">
        <v>30.923999999999999</v>
      </c>
      <c r="O2022" s="21" t="s">
        <v>77</v>
      </c>
      <c r="P2022" s="24">
        <f>TotalMov[[#This Row],[Confirmed activ. 3 (ILE03)]]*60</f>
        <v>1855.44</v>
      </c>
      <c r="Q2022" s="24">
        <v>1020</v>
      </c>
      <c r="R2022" s="21" t="s">
        <v>66</v>
      </c>
      <c r="S2022" s="21" t="s">
        <v>67</v>
      </c>
    </row>
    <row r="2023" spans="1:19" x14ac:dyDescent="0.35">
      <c r="A2023" s="21">
        <v>1538843</v>
      </c>
      <c r="B2023" s="53">
        <v>411590</v>
      </c>
      <c r="C2023" s="21">
        <f>VLOOKUP(TotalMov[[#This Row],[Order]],'Total Mov by SS'!B:C,2,0)</f>
        <v>145</v>
      </c>
      <c r="D2023" s="21" t="s">
        <v>59</v>
      </c>
      <c r="E2023" s="21" t="s">
        <v>80</v>
      </c>
      <c r="F2023" s="21" t="s">
        <v>61</v>
      </c>
      <c r="G2023" s="21" t="s">
        <v>62</v>
      </c>
      <c r="H2023" s="21" t="s">
        <v>63</v>
      </c>
      <c r="I2023" s="21" t="s">
        <v>112</v>
      </c>
      <c r="J2023" s="22">
        <v>43671</v>
      </c>
      <c r="K2023" s="23">
        <v>0.31865740740741</v>
      </c>
      <c r="L2023" s="22">
        <v>43671</v>
      </c>
      <c r="M2023" s="23">
        <v>0.60663194444444002</v>
      </c>
      <c r="N2023" s="25">
        <v>6.9109999999999996</v>
      </c>
      <c r="O2023" s="21" t="s">
        <v>77</v>
      </c>
      <c r="P2023" s="24">
        <f>TotalMov[[#This Row],[Confirmed activ. 3 (ILE03)]]*60</f>
        <v>414.65999999999997</v>
      </c>
      <c r="Q2023" s="24">
        <v>50</v>
      </c>
      <c r="R2023" s="21" t="s">
        <v>66</v>
      </c>
      <c r="S2023" s="21" t="s">
        <v>67</v>
      </c>
    </row>
    <row r="2024" spans="1:19" x14ac:dyDescent="0.35">
      <c r="A2024" s="21">
        <v>1538843</v>
      </c>
      <c r="B2024" s="53">
        <v>411590</v>
      </c>
      <c r="C2024" s="21">
        <f>VLOOKUP(TotalMov[[#This Row],[Order]],'Total Mov by SS'!B:C,2,0)</f>
        <v>145</v>
      </c>
      <c r="D2024" s="21" t="s">
        <v>59</v>
      </c>
      <c r="E2024" s="21" t="s">
        <v>82</v>
      </c>
      <c r="F2024" s="21" t="s">
        <v>89</v>
      </c>
      <c r="G2024" s="21" t="s">
        <v>90</v>
      </c>
      <c r="H2024" s="21" t="s">
        <v>91</v>
      </c>
      <c r="I2024" s="21" t="s">
        <v>92</v>
      </c>
      <c r="J2024" s="22"/>
      <c r="K2024" s="23">
        <v>0</v>
      </c>
      <c r="L2024" s="22"/>
      <c r="M2024" s="23">
        <v>0</v>
      </c>
      <c r="N2024" s="25">
        <v>0</v>
      </c>
      <c r="O2024" s="21" t="s">
        <v>93</v>
      </c>
      <c r="P2024" s="24"/>
      <c r="Q2024" s="24">
        <v>0</v>
      </c>
      <c r="R2024" s="21" t="s">
        <v>66</v>
      </c>
      <c r="S2024" s="21" t="s">
        <v>94</v>
      </c>
    </row>
    <row r="2025" spans="1:19" x14ac:dyDescent="0.35">
      <c r="A2025" s="21">
        <v>1538843</v>
      </c>
      <c r="B2025" s="53">
        <v>411590</v>
      </c>
      <c r="C2025" s="21">
        <f>VLOOKUP(TotalMov[[#This Row],[Order]],'Total Mov by SS'!B:C,2,0)</f>
        <v>145</v>
      </c>
      <c r="D2025" s="21" t="s">
        <v>59</v>
      </c>
      <c r="E2025" s="21" t="s">
        <v>85</v>
      </c>
      <c r="F2025" s="21" t="s">
        <v>69</v>
      </c>
      <c r="G2025" s="21" t="s">
        <v>62</v>
      </c>
      <c r="H2025" s="21" t="s">
        <v>70</v>
      </c>
      <c r="I2025" s="21" t="s">
        <v>79</v>
      </c>
      <c r="J2025" s="22">
        <v>43671</v>
      </c>
      <c r="K2025" s="23">
        <v>0.63197916666666998</v>
      </c>
      <c r="L2025" s="22">
        <v>43671</v>
      </c>
      <c r="M2025" s="23">
        <v>0.63197916666666998</v>
      </c>
      <c r="N2025" s="24">
        <v>20</v>
      </c>
      <c r="O2025" s="21" t="s">
        <v>66</v>
      </c>
      <c r="P2025" s="24">
        <f>TotalMov[[#This Row],[Confirmed activ. 3 (ILE03)]]</f>
        <v>20</v>
      </c>
      <c r="Q2025" s="24">
        <v>20</v>
      </c>
      <c r="R2025" s="21" t="s">
        <v>66</v>
      </c>
      <c r="S2025" s="21" t="s">
        <v>72</v>
      </c>
    </row>
    <row r="2026" spans="1:19" x14ac:dyDescent="0.35">
      <c r="A2026" s="21">
        <v>1538843</v>
      </c>
      <c r="B2026" s="53">
        <v>411590</v>
      </c>
      <c r="C2026" s="21">
        <f>VLOOKUP(TotalMov[[#This Row],[Order]],'Total Mov by SS'!B:C,2,0)</f>
        <v>145</v>
      </c>
      <c r="D2026" s="21" t="s">
        <v>59</v>
      </c>
      <c r="E2026" s="21" t="s">
        <v>88</v>
      </c>
      <c r="F2026" s="21" t="s">
        <v>69</v>
      </c>
      <c r="G2026" s="21" t="s">
        <v>62</v>
      </c>
      <c r="H2026" s="21" t="s">
        <v>70</v>
      </c>
      <c r="I2026" s="21" t="s">
        <v>81</v>
      </c>
      <c r="J2026" s="22">
        <v>43671</v>
      </c>
      <c r="K2026" s="23">
        <v>0.63215277777778001</v>
      </c>
      <c r="L2026" s="22">
        <v>43671</v>
      </c>
      <c r="M2026" s="23">
        <v>0.63215277777778001</v>
      </c>
      <c r="N2026" s="24">
        <v>20</v>
      </c>
      <c r="O2026" s="21" t="s">
        <v>66</v>
      </c>
      <c r="P2026" s="24">
        <f>TotalMov[[#This Row],[Confirmed activ. 3 (ILE03)]]</f>
        <v>20</v>
      </c>
      <c r="Q2026" s="24">
        <v>20</v>
      </c>
      <c r="R2026" s="21" t="s">
        <v>66</v>
      </c>
      <c r="S2026" s="21" t="s">
        <v>72</v>
      </c>
    </row>
    <row r="2027" spans="1:19" x14ac:dyDescent="0.35">
      <c r="A2027" s="21">
        <v>1538843</v>
      </c>
      <c r="B2027" s="53">
        <v>411590</v>
      </c>
      <c r="C2027" s="21">
        <f>VLOOKUP(TotalMov[[#This Row],[Order]],'Total Mov by SS'!B:C,2,0)</f>
        <v>145</v>
      </c>
      <c r="D2027" s="21" t="s">
        <v>59</v>
      </c>
      <c r="E2027" s="21" t="s">
        <v>95</v>
      </c>
      <c r="F2027" s="21" t="s">
        <v>83</v>
      </c>
      <c r="G2027" s="21" t="s">
        <v>62</v>
      </c>
      <c r="H2027" s="21" t="s">
        <v>84</v>
      </c>
      <c r="I2027" s="21" t="s">
        <v>84</v>
      </c>
      <c r="J2027" s="22">
        <v>43674</v>
      </c>
      <c r="K2027" s="23">
        <v>0.43915509259259</v>
      </c>
      <c r="L2027" s="22">
        <v>43675</v>
      </c>
      <c r="M2027" s="23">
        <v>9.7638888888889996E-2</v>
      </c>
      <c r="N2027" s="25">
        <v>12.188000000000001</v>
      </c>
      <c r="O2027" s="21" t="s">
        <v>77</v>
      </c>
      <c r="P2027" s="24">
        <f>TotalMov[[#This Row],[Confirmed activ. 3 (ILE03)]]*60</f>
        <v>731.28000000000009</v>
      </c>
      <c r="Q2027" s="24">
        <v>450</v>
      </c>
      <c r="R2027" s="21" t="s">
        <v>66</v>
      </c>
      <c r="S2027" s="21" t="s">
        <v>67</v>
      </c>
    </row>
    <row r="2028" spans="1:19" x14ac:dyDescent="0.35">
      <c r="A2028" s="21">
        <v>1538843</v>
      </c>
      <c r="B2028" s="53">
        <v>411590</v>
      </c>
      <c r="C2028" s="21">
        <f>VLOOKUP(TotalMov[[#This Row],[Order]],'Total Mov by SS'!B:C,2,0)</f>
        <v>145</v>
      </c>
      <c r="D2028" s="21" t="s">
        <v>59</v>
      </c>
      <c r="E2028" s="21" t="s">
        <v>97</v>
      </c>
      <c r="F2028" s="21" t="s">
        <v>86</v>
      </c>
      <c r="G2028" s="21" t="s">
        <v>62</v>
      </c>
      <c r="H2028" s="21" t="s">
        <v>87</v>
      </c>
      <c r="I2028" s="21" t="s">
        <v>87</v>
      </c>
      <c r="J2028" s="22">
        <v>43675</v>
      </c>
      <c r="K2028" s="23">
        <v>0.34361111111110998</v>
      </c>
      <c r="L2028" s="22">
        <v>43675</v>
      </c>
      <c r="M2028" s="23">
        <v>0.34361111111110998</v>
      </c>
      <c r="N2028" s="24">
        <v>20</v>
      </c>
      <c r="O2028" s="21" t="s">
        <v>66</v>
      </c>
      <c r="P2028" s="24">
        <f>TotalMov[[#This Row],[Confirmed activ. 3 (ILE03)]]</f>
        <v>20</v>
      </c>
      <c r="Q2028" s="24">
        <v>20</v>
      </c>
      <c r="R2028" s="21" t="s">
        <v>66</v>
      </c>
      <c r="S2028" s="21" t="s">
        <v>72</v>
      </c>
    </row>
    <row r="2029" spans="1:19" x14ac:dyDescent="0.35">
      <c r="A2029" s="21">
        <v>1538843</v>
      </c>
      <c r="B2029" s="53">
        <v>411590</v>
      </c>
      <c r="C2029" s="21">
        <f>VLOOKUP(TotalMov[[#This Row],[Order]],'Total Mov by SS'!B:C,2,0)</f>
        <v>145</v>
      </c>
      <c r="D2029" s="21" t="s">
        <v>59</v>
      </c>
      <c r="E2029" s="21" t="s">
        <v>99</v>
      </c>
      <c r="F2029" s="21" t="s">
        <v>61</v>
      </c>
      <c r="G2029" s="21" t="s">
        <v>62</v>
      </c>
      <c r="H2029" s="21" t="s">
        <v>63</v>
      </c>
      <c r="I2029" s="21" t="s">
        <v>96</v>
      </c>
      <c r="J2029" s="22">
        <v>43682</v>
      </c>
      <c r="K2029" s="23">
        <v>0.50873842592592999</v>
      </c>
      <c r="L2029" s="22">
        <v>43682</v>
      </c>
      <c r="M2029" s="23">
        <v>0.67396990740741003</v>
      </c>
      <c r="N2029" s="25">
        <v>1.3220000000000001</v>
      </c>
      <c r="O2029" s="21" t="s">
        <v>77</v>
      </c>
      <c r="P2029" s="24">
        <f>TotalMov[[#This Row],[Confirmed activ. 3 (ILE03)]]*60</f>
        <v>79.320000000000007</v>
      </c>
      <c r="Q2029" s="24">
        <v>100</v>
      </c>
      <c r="R2029" s="21" t="s">
        <v>66</v>
      </c>
      <c r="S2029" s="21" t="s">
        <v>67</v>
      </c>
    </row>
    <row r="2030" spans="1:19" x14ac:dyDescent="0.35">
      <c r="A2030" s="21">
        <v>1538843</v>
      </c>
      <c r="B2030" s="53">
        <v>411590</v>
      </c>
      <c r="C2030" s="21">
        <f>VLOOKUP(TotalMov[[#This Row],[Order]],'Total Mov by SS'!B:C,2,0)</f>
        <v>145</v>
      </c>
      <c r="D2030" s="21" t="s">
        <v>59</v>
      </c>
      <c r="E2030" s="21" t="s">
        <v>101</v>
      </c>
      <c r="F2030" s="21" t="s">
        <v>69</v>
      </c>
      <c r="G2030" s="21" t="s">
        <v>62</v>
      </c>
      <c r="H2030" s="21" t="s">
        <v>70</v>
      </c>
      <c r="I2030" s="21" t="s">
        <v>98</v>
      </c>
      <c r="J2030" s="22">
        <v>43682</v>
      </c>
      <c r="K2030" s="23">
        <v>0.69115740740741005</v>
      </c>
      <c r="L2030" s="22">
        <v>43682</v>
      </c>
      <c r="M2030" s="23">
        <v>0.69115740740741005</v>
      </c>
      <c r="N2030" s="24">
        <v>20</v>
      </c>
      <c r="O2030" s="21" t="s">
        <v>66</v>
      </c>
      <c r="P2030" s="24">
        <f>TotalMov[[#This Row],[Confirmed activ. 3 (ILE03)]]</f>
        <v>20</v>
      </c>
      <c r="Q2030" s="24">
        <v>20</v>
      </c>
      <c r="R2030" s="21" t="s">
        <v>66</v>
      </c>
      <c r="S2030" s="21" t="s">
        <v>72</v>
      </c>
    </row>
    <row r="2031" spans="1:19" x14ac:dyDescent="0.35">
      <c r="A2031" s="21">
        <v>1538843</v>
      </c>
      <c r="B2031" s="53">
        <v>411590</v>
      </c>
      <c r="C2031" s="21">
        <f>VLOOKUP(TotalMov[[#This Row],[Order]],'Total Mov by SS'!B:C,2,0)</f>
        <v>145</v>
      </c>
      <c r="D2031" s="21" t="s">
        <v>59</v>
      </c>
      <c r="E2031" s="21" t="s">
        <v>104</v>
      </c>
      <c r="F2031" s="21" t="s">
        <v>69</v>
      </c>
      <c r="G2031" s="21" t="s">
        <v>62</v>
      </c>
      <c r="H2031" s="21" t="s">
        <v>70</v>
      </c>
      <c r="I2031" s="21" t="s">
        <v>100</v>
      </c>
      <c r="J2031" s="22">
        <v>43682</v>
      </c>
      <c r="K2031" s="23">
        <v>0.69123842592592999</v>
      </c>
      <c r="L2031" s="22">
        <v>43682</v>
      </c>
      <c r="M2031" s="23">
        <v>0.69123842592592999</v>
      </c>
      <c r="N2031" s="24">
        <v>30</v>
      </c>
      <c r="O2031" s="21" t="s">
        <v>66</v>
      </c>
      <c r="P2031" s="24">
        <f>TotalMov[[#This Row],[Confirmed activ. 3 (ILE03)]]</f>
        <v>30</v>
      </c>
      <c r="Q2031" s="24">
        <v>30</v>
      </c>
      <c r="R2031" s="21" t="s">
        <v>66</v>
      </c>
      <c r="S2031" s="21" t="s">
        <v>72</v>
      </c>
    </row>
    <row r="2032" spans="1:19" x14ac:dyDescent="0.35">
      <c r="A2032" s="21">
        <v>1538843</v>
      </c>
      <c r="B2032" s="53">
        <v>411590</v>
      </c>
      <c r="C2032" s="21">
        <f>VLOOKUP(TotalMov[[#This Row],[Order]],'Total Mov by SS'!B:C,2,0)</f>
        <v>145</v>
      </c>
      <c r="D2032" s="21" t="s">
        <v>59</v>
      </c>
      <c r="E2032" s="21" t="s">
        <v>113</v>
      </c>
      <c r="F2032" s="21" t="s">
        <v>102</v>
      </c>
      <c r="G2032" s="21" t="s">
        <v>62</v>
      </c>
      <c r="H2032" s="21" t="s">
        <v>100</v>
      </c>
      <c r="I2032" s="21" t="s">
        <v>103</v>
      </c>
      <c r="J2032" s="22">
        <v>43682</v>
      </c>
      <c r="K2032" s="23">
        <v>0.69129629629629996</v>
      </c>
      <c r="L2032" s="22">
        <v>43682</v>
      </c>
      <c r="M2032" s="23">
        <v>0.69129629629629996</v>
      </c>
      <c r="N2032" s="24">
        <v>30</v>
      </c>
      <c r="O2032" s="21" t="s">
        <v>66</v>
      </c>
      <c r="P2032" s="24">
        <f>TotalMov[[#This Row],[Confirmed activ. 3 (ILE03)]]</f>
        <v>30</v>
      </c>
      <c r="Q2032" s="24">
        <v>30</v>
      </c>
      <c r="R2032" s="21" t="s">
        <v>66</v>
      </c>
      <c r="S2032" s="21" t="s">
        <v>72</v>
      </c>
    </row>
    <row r="2033" spans="1:19" x14ac:dyDescent="0.35">
      <c r="A2033" s="21">
        <v>1538843</v>
      </c>
      <c r="B2033" s="53">
        <v>411590</v>
      </c>
      <c r="C2033" s="21">
        <f>VLOOKUP(TotalMov[[#This Row],[Order]],'Total Mov by SS'!B:C,2,0)</f>
        <v>145</v>
      </c>
      <c r="D2033" s="21" t="s">
        <v>59</v>
      </c>
      <c r="E2033" s="21" t="s">
        <v>114</v>
      </c>
      <c r="F2033" s="21" t="s">
        <v>102</v>
      </c>
      <c r="G2033" s="21" t="s">
        <v>105</v>
      </c>
      <c r="H2033" s="21" t="s">
        <v>100</v>
      </c>
      <c r="I2033" s="21" t="s">
        <v>106</v>
      </c>
      <c r="J2033" s="22">
        <v>43682</v>
      </c>
      <c r="K2033" s="23">
        <v>0.68637731481481001</v>
      </c>
      <c r="L2033" s="22">
        <v>43682</v>
      </c>
      <c r="M2033" s="23">
        <v>0.68637731481481001</v>
      </c>
      <c r="N2033" s="24">
        <v>45</v>
      </c>
      <c r="O2033" s="21" t="s">
        <v>66</v>
      </c>
      <c r="P2033" s="24">
        <f>TotalMov[[#This Row],[Confirmed activ. 3 (ILE03)]]</f>
        <v>45</v>
      </c>
      <c r="Q2033" s="24">
        <v>45</v>
      </c>
      <c r="R2033" s="21" t="s">
        <v>66</v>
      </c>
      <c r="S2033" s="21" t="s">
        <v>72</v>
      </c>
    </row>
    <row r="2034" spans="1:19" x14ac:dyDescent="0.35">
      <c r="A2034" s="21">
        <v>1538843</v>
      </c>
      <c r="B2034" s="53">
        <v>411590</v>
      </c>
      <c r="C2034" s="21">
        <f>VLOOKUP(TotalMov[[#This Row],[Order]],'Total Mov by SS'!B:C,2,0)</f>
        <v>145</v>
      </c>
      <c r="D2034" s="21" t="s">
        <v>107</v>
      </c>
      <c r="E2034" s="21" t="s">
        <v>60</v>
      </c>
      <c r="F2034" s="21" t="s">
        <v>61</v>
      </c>
      <c r="G2034" s="21" t="s">
        <v>90</v>
      </c>
      <c r="H2034" s="21" t="s">
        <v>63</v>
      </c>
      <c r="I2034" s="21" t="s">
        <v>108</v>
      </c>
      <c r="J2034" s="22">
        <v>43675</v>
      </c>
      <c r="K2034" s="23">
        <v>0.46094907407406999</v>
      </c>
      <c r="L2034" s="22">
        <v>43675</v>
      </c>
      <c r="M2034" s="23">
        <v>0.65718750000000004</v>
      </c>
      <c r="N2034" s="25">
        <v>2.355</v>
      </c>
      <c r="O2034" s="21" t="s">
        <v>77</v>
      </c>
      <c r="P2034" s="24">
        <f>TotalMov[[#This Row],[Confirmed activ. 3 (ILE03)]]*60</f>
        <v>141.30000000000001</v>
      </c>
      <c r="Q2034" s="24">
        <v>1</v>
      </c>
      <c r="R2034" s="21" t="s">
        <v>66</v>
      </c>
      <c r="S2034" s="21" t="s">
        <v>67</v>
      </c>
    </row>
    <row r="2035" spans="1:19" x14ac:dyDescent="0.35">
      <c r="A2035" s="21">
        <v>1538843</v>
      </c>
      <c r="B2035" s="53">
        <v>411590</v>
      </c>
      <c r="C2035" s="21">
        <f>VLOOKUP(TotalMov[[#This Row],[Order]],'Total Mov by SS'!B:C,2,0)</f>
        <v>145</v>
      </c>
      <c r="D2035" s="21" t="s">
        <v>109</v>
      </c>
      <c r="E2035" s="21" t="s">
        <v>95</v>
      </c>
      <c r="F2035" s="21" t="s">
        <v>83</v>
      </c>
      <c r="G2035" s="21" t="s">
        <v>90</v>
      </c>
      <c r="H2035" s="21" t="s">
        <v>84</v>
      </c>
      <c r="I2035" s="21" t="s">
        <v>110</v>
      </c>
      <c r="J2035" s="22"/>
      <c r="K2035" s="23">
        <v>0</v>
      </c>
      <c r="L2035" s="22"/>
      <c r="M2035" s="23">
        <v>0</v>
      </c>
      <c r="N2035" s="25">
        <v>0</v>
      </c>
      <c r="O2035" s="21" t="s">
        <v>93</v>
      </c>
      <c r="P2035" s="24"/>
      <c r="Q2035" s="24">
        <v>5</v>
      </c>
      <c r="R2035" s="21" t="s">
        <v>66</v>
      </c>
      <c r="S2035" s="21" t="s">
        <v>94</v>
      </c>
    </row>
    <row r="2036" spans="1:19" x14ac:dyDescent="0.35">
      <c r="A2036" s="21">
        <v>1538844</v>
      </c>
      <c r="B2036" s="53">
        <v>411590</v>
      </c>
      <c r="C2036" s="21">
        <f>VLOOKUP(TotalMov[[#This Row],[Order]],'Total Mov by SS'!B:C,2,0)</f>
        <v>145</v>
      </c>
      <c r="D2036" s="21" t="s">
        <v>59</v>
      </c>
      <c r="E2036" s="21" t="s">
        <v>60</v>
      </c>
      <c r="F2036" s="21" t="s">
        <v>83</v>
      </c>
      <c r="G2036" s="21" t="s">
        <v>62</v>
      </c>
      <c r="H2036" s="21" t="s">
        <v>84</v>
      </c>
      <c r="I2036" s="21" t="s">
        <v>111</v>
      </c>
      <c r="J2036" s="22">
        <v>43667</v>
      </c>
      <c r="K2036" s="23">
        <v>0.94167824074074002</v>
      </c>
      <c r="L2036" s="22">
        <v>43668</v>
      </c>
      <c r="M2036" s="23">
        <v>3.7685185185189998E-2</v>
      </c>
      <c r="N2036" s="25">
        <v>46.082999999999998</v>
      </c>
      <c r="O2036" s="21" t="s">
        <v>66</v>
      </c>
      <c r="P2036" s="24">
        <f>TotalMov[[#This Row],[Confirmed activ. 3 (ILE03)]]</f>
        <v>46.082999999999998</v>
      </c>
      <c r="Q2036" s="24">
        <v>40</v>
      </c>
      <c r="R2036" s="21" t="s">
        <v>66</v>
      </c>
      <c r="S2036" s="21" t="s">
        <v>67</v>
      </c>
    </row>
    <row r="2037" spans="1:19" x14ac:dyDescent="0.35">
      <c r="A2037" s="21">
        <v>1538844</v>
      </c>
      <c r="B2037" s="53">
        <v>411590</v>
      </c>
      <c r="C2037" s="21">
        <f>VLOOKUP(TotalMov[[#This Row],[Order]],'Total Mov by SS'!B:C,2,0)</f>
        <v>145</v>
      </c>
      <c r="D2037" s="21" t="s">
        <v>59</v>
      </c>
      <c r="E2037" s="21" t="s">
        <v>68</v>
      </c>
      <c r="F2037" s="21" t="s">
        <v>61</v>
      </c>
      <c r="G2037" s="21" t="s">
        <v>62</v>
      </c>
      <c r="H2037" s="21" t="s">
        <v>63</v>
      </c>
      <c r="I2037" s="21" t="s">
        <v>64</v>
      </c>
      <c r="J2037" s="22">
        <v>43668</v>
      </c>
      <c r="K2037" s="23">
        <v>0.39737268518518998</v>
      </c>
      <c r="L2037" s="22">
        <v>43668</v>
      </c>
      <c r="M2037" s="23">
        <v>0.40299768518519002</v>
      </c>
      <c r="N2037" s="25">
        <v>2.7</v>
      </c>
      <c r="O2037" s="21" t="s">
        <v>66</v>
      </c>
      <c r="P2037" s="24">
        <f>TotalMov[[#This Row],[Confirmed activ. 3 (ILE03)]]</f>
        <v>2.7</v>
      </c>
      <c r="Q2037" s="24">
        <v>15</v>
      </c>
      <c r="R2037" s="21" t="s">
        <v>66</v>
      </c>
      <c r="S2037" s="21" t="s">
        <v>67</v>
      </c>
    </row>
    <row r="2038" spans="1:19" x14ac:dyDescent="0.35">
      <c r="A2038" s="21">
        <v>1538844</v>
      </c>
      <c r="B2038" s="53">
        <v>411590</v>
      </c>
      <c r="C2038" s="21">
        <f>VLOOKUP(TotalMov[[#This Row],[Order]],'Total Mov by SS'!B:C,2,0)</f>
        <v>145</v>
      </c>
      <c r="D2038" s="21" t="s">
        <v>59</v>
      </c>
      <c r="E2038" s="21" t="s">
        <v>73</v>
      </c>
      <c r="F2038" s="21" t="s">
        <v>69</v>
      </c>
      <c r="G2038" s="21" t="s">
        <v>62</v>
      </c>
      <c r="H2038" s="21" t="s">
        <v>70</v>
      </c>
      <c r="I2038" s="21" t="s">
        <v>71</v>
      </c>
      <c r="J2038" s="22">
        <v>43668</v>
      </c>
      <c r="K2038" s="23">
        <v>0.41788194444443999</v>
      </c>
      <c r="L2038" s="22">
        <v>43668</v>
      </c>
      <c r="M2038" s="23">
        <v>0.41788194444443999</v>
      </c>
      <c r="N2038" s="24">
        <v>20</v>
      </c>
      <c r="O2038" s="21" t="s">
        <v>66</v>
      </c>
      <c r="P2038" s="24">
        <f>TotalMov[[#This Row],[Confirmed activ. 3 (ILE03)]]</f>
        <v>20</v>
      </c>
      <c r="Q2038" s="24">
        <v>20</v>
      </c>
      <c r="R2038" s="21" t="s">
        <v>66</v>
      </c>
      <c r="S2038" s="21" t="s">
        <v>72</v>
      </c>
    </row>
    <row r="2039" spans="1:19" x14ac:dyDescent="0.35">
      <c r="A2039" s="21">
        <v>1538844</v>
      </c>
      <c r="B2039" s="53">
        <v>411590</v>
      </c>
      <c r="C2039" s="21">
        <f>VLOOKUP(TotalMov[[#This Row],[Order]],'Total Mov by SS'!B:C,2,0)</f>
        <v>145</v>
      </c>
      <c r="D2039" s="21" t="s">
        <v>59</v>
      </c>
      <c r="E2039" s="21" t="s">
        <v>75</v>
      </c>
      <c r="F2039" s="21" t="s">
        <v>61</v>
      </c>
      <c r="G2039" s="21" t="s">
        <v>62</v>
      </c>
      <c r="H2039" s="21" t="s">
        <v>63</v>
      </c>
      <c r="I2039" s="21" t="s">
        <v>74</v>
      </c>
      <c r="J2039" s="22">
        <v>43668</v>
      </c>
      <c r="K2039" s="23">
        <v>0.51834490740741002</v>
      </c>
      <c r="L2039" s="22">
        <v>43668</v>
      </c>
      <c r="M2039" s="23">
        <v>0.74297453703703997</v>
      </c>
      <c r="N2039" s="25">
        <v>5.391</v>
      </c>
      <c r="O2039" s="21" t="s">
        <v>77</v>
      </c>
      <c r="P2039" s="24">
        <f>TotalMov[[#This Row],[Confirmed activ. 3 (ILE03)]]*60</f>
        <v>323.45999999999998</v>
      </c>
      <c r="Q2039" s="24">
        <v>350</v>
      </c>
      <c r="R2039" s="21" t="s">
        <v>66</v>
      </c>
      <c r="S2039" s="21" t="s">
        <v>67</v>
      </c>
    </row>
    <row r="2040" spans="1:19" x14ac:dyDescent="0.35">
      <c r="A2040" s="21">
        <v>1538844</v>
      </c>
      <c r="B2040" s="53">
        <v>411590</v>
      </c>
      <c r="C2040" s="21">
        <f>VLOOKUP(TotalMov[[#This Row],[Order]],'Total Mov by SS'!B:C,2,0)</f>
        <v>145</v>
      </c>
      <c r="D2040" s="21" t="s">
        <v>59</v>
      </c>
      <c r="E2040" s="21" t="s">
        <v>78</v>
      </c>
      <c r="F2040" s="21" t="s">
        <v>61</v>
      </c>
      <c r="G2040" s="21" t="s">
        <v>62</v>
      </c>
      <c r="H2040" s="21" t="s">
        <v>63</v>
      </c>
      <c r="I2040" s="21" t="s">
        <v>76</v>
      </c>
      <c r="J2040" s="22">
        <v>43674</v>
      </c>
      <c r="K2040" s="23">
        <v>0.62283564814814996</v>
      </c>
      <c r="L2040" s="22">
        <v>43674</v>
      </c>
      <c r="M2040" s="23">
        <v>0.63884259259259002</v>
      </c>
      <c r="N2040" s="25">
        <v>23.05</v>
      </c>
      <c r="O2040" s="21" t="s">
        <v>66</v>
      </c>
      <c r="P2040" s="24">
        <f>TotalMov[[#This Row],[Confirmed activ. 3 (ILE03)]]</f>
        <v>23.05</v>
      </c>
      <c r="Q2040" s="24">
        <v>1020</v>
      </c>
      <c r="R2040" s="21" t="s">
        <v>66</v>
      </c>
      <c r="S2040" s="21" t="s">
        <v>67</v>
      </c>
    </row>
    <row r="2041" spans="1:19" x14ac:dyDescent="0.35">
      <c r="A2041" s="21">
        <v>1538844</v>
      </c>
      <c r="B2041" s="53">
        <v>411590</v>
      </c>
      <c r="C2041" s="21">
        <f>VLOOKUP(TotalMov[[#This Row],[Order]],'Total Mov by SS'!B:C,2,0)</f>
        <v>145</v>
      </c>
      <c r="D2041" s="21" t="s">
        <v>59</v>
      </c>
      <c r="E2041" s="21" t="s">
        <v>80</v>
      </c>
      <c r="F2041" s="21" t="s">
        <v>61</v>
      </c>
      <c r="G2041" s="21" t="s">
        <v>62</v>
      </c>
      <c r="H2041" s="21" t="s">
        <v>63</v>
      </c>
      <c r="I2041" s="21" t="s">
        <v>112</v>
      </c>
      <c r="J2041" s="22">
        <v>43674</v>
      </c>
      <c r="K2041" s="23">
        <v>0.63908564814815005</v>
      </c>
      <c r="L2041" s="22">
        <v>43674</v>
      </c>
      <c r="M2041" s="23">
        <v>0.66467592592592994</v>
      </c>
      <c r="N2041" s="25">
        <v>36.85</v>
      </c>
      <c r="O2041" s="21" t="s">
        <v>66</v>
      </c>
      <c r="P2041" s="24">
        <f>TotalMov[[#This Row],[Confirmed activ. 3 (ILE03)]]</f>
        <v>36.85</v>
      </c>
      <c r="Q2041" s="24">
        <v>50</v>
      </c>
      <c r="R2041" s="21" t="s">
        <v>66</v>
      </c>
      <c r="S2041" s="21" t="s">
        <v>67</v>
      </c>
    </row>
    <row r="2042" spans="1:19" x14ac:dyDescent="0.35">
      <c r="A2042" s="21">
        <v>1538844</v>
      </c>
      <c r="B2042" s="53">
        <v>411590</v>
      </c>
      <c r="C2042" s="21">
        <f>VLOOKUP(TotalMov[[#This Row],[Order]],'Total Mov by SS'!B:C,2,0)</f>
        <v>145</v>
      </c>
      <c r="D2042" s="21" t="s">
        <v>59</v>
      </c>
      <c r="E2042" s="21" t="s">
        <v>82</v>
      </c>
      <c r="F2042" s="21" t="s">
        <v>89</v>
      </c>
      <c r="G2042" s="21" t="s">
        <v>90</v>
      </c>
      <c r="H2042" s="21" t="s">
        <v>91</v>
      </c>
      <c r="I2042" s="21" t="s">
        <v>92</v>
      </c>
      <c r="J2042" s="22"/>
      <c r="K2042" s="23">
        <v>0</v>
      </c>
      <c r="L2042" s="22"/>
      <c r="M2042" s="23">
        <v>0</v>
      </c>
      <c r="N2042" s="25">
        <v>0</v>
      </c>
      <c r="O2042" s="21" t="s">
        <v>93</v>
      </c>
      <c r="P2042" s="24"/>
      <c r="Q2042" s="24">
        <v>0</v>
      </c>
      <c r="R2042" s="21" t="s">
        <v>66</v>
      </c>
      <c r="S2042" s="21" t="s">
        <v>94</v>
      </c>
    </row>
    <row r="2043" spans="1:19" x14ac:dyDescent="0.35">
      <c r="A2043" s="21">
        <v>1538844</v>
      </c>
      <c r="B2043" s="53">
        <v>411590</v>
      </c>
      <c r="C2043" s="21">
        <f>VLOOKUP(TotalMov[[#This Row],[Order]],'Total Mov by SS'!B:C,2,0)</f>
        <v>145</v>
      </c>
      <c r="D2043" s="21" t="s">
        <v>59</v>
      </c>
      <c r="E2043" s="21" t="s">
        <v>85</v>
      </c>
      <c r="F2043" s="21" t="s">
        <v>69</v>
      </c>
      <c r="G2043" s="21" t="s">
        <v>62</v>
      </c>
      <c r="H2043" s="21" t="s">
        <v>70</v>
      </c>
      <c r="I2043" s="21" t="s">
        <v>79</v>
      </c>
      <c r="J2043" s="22">
        <v>43675</v>
      </c>
      <c r="K2043" s="23">
        <v>0.62655092592592998</v>
      </c>
      <c r="L2043" s="22">
        <v>43675</v>
      </c>
      <c r="M2043" s="23">
        <v>0.62655092592592998</v>
      </c>
      <c r="N2043" s="24">
        <v>20</v>
      </c>
      <c r="O2043" s="21" t="s">
        <v>66</v>
      </c>
      <c r="P2043" s="24">
        <f>TotalMov[[#This Row],[Confirmed activ. 3 (ILE03)]]</f>
        <v>20</v>
      </c>
      <c r="Q2043" s="24">
        <v>20</v>
      </c>
      <c r="R2043" s="21" t="s">
        <v>66</v>
      </c>
      <c r="S2043" s="21" t="s">
        <v>72</v>
      </c>
    </row>
    <row r="2044" spans="1:19" x14ac:dyDescent="0.35">
      <c r="A2044" s="21">
        <v>1538844</v>
      </c>
      <c r="B2044" s="53">
        <v>411590</v>
      </c>
      <c r="C2044" s="21">
        <f>VLOOKUP(TotalMov[[#This Row],[Order]],'Total Mov by SS'!B:C,2,0)</f>
        <v>145</v>
      </c>
      <c r="D2044" s="21" t="s">
        <v>59</v>
      </c>
      <c r="E2044" s="21" t="s">
        <v>88</v>
      </c>
      <c r="F2044" s="21" t="s">
        <v>69</v>
      </c>
      <c r="G2044" s="21" t="s">
        <v>62</v>
      </c>
      <c r="H2044" s="21" t="s">
        <v>70</v>
      </c>
      <c r="I2044" s="21" t="s">
        <v>81</v>
      </c>
      <c r="J2044" s="22">
        <v>43675</v>
      </c>
      <c r="K2044" s="23">
        <v>0.62659722222222003</v>
      </c>
      <c r="L2044" s="22">
        <v>43675</v>
      </c>
      <c r="M2044" s="23">
        <v>0.62659722222222003</v>
      </c>
      <c r="N2044" s="24">
        <v>20</v>
      </c>
      <c r="O2044" s="21" t="s">
        <v>66</v>
      </c>
      <c r="P2044" s="24">
        <f>TotalMov[[#This Row],[Confirmed activ. 3 (ILE03)]]</f>
        <v>20</v>
      </c>
      <c r="Q2044" s="24">
        <v>20</v>
      </c>
      <c r="R2044" s="21" t="s">
        <v>66</v>
      </c>
      <c r="S2044" s="21" t="s">
        <v>72</v>
      </c>
    </row>
    <row r="2045" spans="1:19" x14ac:dyDescent="0.35">
      <c r="A2045" s="21">
        <v>1538844</v>
      </c>
      <c r="B2045" s="53">
        <v>411590</v>
      </c>
      <c r="C2045" s="21">
        <f>VLOOKUP(TotalMov[[#This Row],[Order]],'Total Mov by SS'!B:C,2,0)</f>
        <v>145</v>
      </c>
      <c r="D2045" s="21" t="s">
        <v>59</v>
      </c>
      <c r="E2045" s="21" t="s">
        <v>95</v>
      </c>
      <c r="F2045" s="21" t="s">
        <v>83</v>
      </c>
      <c r="G2045" s="21" t="s">
        <v>62</v>
      </c>
      <c r="H2045" s="21" t="s">
        <v>84</v>
      </c>
      <c r="I2045" s="21" t="s">
        <v>84</v>
      </c>
      <c r="J2045" s="22">
        <v>43675</v>
      </c>
      <c r="K2045" s="23">
        <v>0.68144675925926002</v>
      </c>
      <c r="L2045" s="22">
        <v>43676</v>
      </c>
      <c r="M2045" s="23">
        <v>0.48178240740741002</v>
      </c>
      <c r="N2045" s="25">
        <v>9.0419999999999998</v>
      </c>
      <c r="O2045" s="21" t="s">
        <v>77</v>
      </c>
      <c r="P2045" s="24">
        <f>TotalMov[[#This Row],[Confirmed activ. 3 (ILE03)]]*60</f>
        <v>542.52</v>
      </c>
      <c r="Q2045" s="24">
        <v>450</v>
      </c>
      <c r="R2045" s="21" t="s">
        <v>66</v>
      </c>
      <c r="S2045" s="21" t="s">
        <v>67</v>
      </c>
    </row>
    <row r="2046" spans="1:19" x14ac:dyDescent="0.35">
      <c r="A2046" s="21">
        <v>1538844</v>
      </c>
      <c r="B2046" s="53">
        <v>411590</v>
      </c>
      <c r="C2046" s="21">
        <f>VLOOKUP(TotalMov[[#This Row],[Order]],'Total Mov by SS'!B:C,2,0)</f>
        <v>145</v>
      </c>
      <c r="D2046" s="21" t="s">
        <v>59</v>
      </c>
      <c r="E2046" s="21" t="s">
        <v>97</v>
      </c>
      <c r="F2046" s="21" t="s">
        <v>86</v>
      </c>
      <c r="G2046" s="21" t="s">
        <v>62</v>
      </c>
      <c r="H2046" s="21" t="s">
        <v>87</v>
      </c>
      <c r="I2046" s="21" t="s">
        <v>87</v>
      </c>
      <c r="J2046" s="22">
        <v>43677</v>
      </c>
      <c r="K2046" s="23">
        <v>0.31947916666666998</v>
      </c>
      <c r="L2046" s="22">
        <v>43677</v>
      </c>
      <c r="M2046" s="23">
        <v>0.31947916666666998</v>
      </c>
      <c r="N2046" s="24">
        <v>20</v>
      </c>
      <c r="O2046" s="21" t="s">
        <v>66</v>
      </c>
      <c r="P2046" s="24">
        <f>TotalMov[[#This Row],[Confirmed activ. 3 (ILE03)]]</f>
        <v>20</v>
      </c>
      <c r="Q2046" s="24">
        <v>20</v>
      </c>
      <c r="R2046" s="21" t="s">
        <v>66</v>
      </c>
      <c r="S2046" s="21" t="s">
        <v>72</v>
      </c>
    </row>
    <row r="2047" spans="1:19" x14ac:dyDescent="0.35">
      <c r="A2047" s="21">
        <v>1538844</v>
      </c>
      <c r="B2047" s="53">
        <v>411590</v>
      </c>
      <c r="C2047" s="21">
        <f>VLOOKUP(TotalMov[[#This Row],[Order]],'Total Mov by SS'!B:C,2,0)</f>
        <v>145</v>
      </c>
      <c r="D2047" s="21" t="s">
        <v>59</v>
      </c>
      <c r="E2047" s="21" t="s">
        <v>99</v>
      </c>
      <c r="F2047" s="21" t="s">
        <v>61</v>
      </c>
      <c r="G2047" s="21" t="s">
        <v>62</v>
      </c>
      <c r="H2047" s="21" t="s">
        <v>63</v>
      </c>
      <c r="I2047" s="21" t="s">
        <v>96</v>
      </c>
      <c r="J2047" s="22">
        <v>43681</v>
      </c>
      <c r="K2047" s="23">
        <v>0.46753472222221998</v>
      </c>
      <c r="L2047" s="22">
        <v>43681</v>
      </c>
      <c r="M2047" s="23">
        <v>0.55770833333333003</v>
      </c>
      <c r="N2047" s="25">
        <v>54.8</v>
      </c>
      <c r="O2047" s="21" t="s">
        <v>66</v>
      </c>
      <c r="P2047" s="24">
        <f>TotalMov[[#This Row],[Confirmed activ. 3 (ILE03)]]</f>
        <v>54.8</v>
      </c>
      <c r="Q2047" s="24">
        <v>100</v>
      </c>
      <c r="R2047" s="21" t="s">
        <v>66</v>
      </c>
      <c r="S2047" s="21" t="s">
        <v>67</v>
      </c>
    </row>
    <row r="2048" spans="1:19" x14ac:dyDescent="0.35">
      <c r="A2048" s="21">
        <v>1538844</v>
      </c>
      <c r="B2048" s="53">
        <v>411590</v>
      </c>
      <c r="C2048" s="21">
        <f>VLOOKUP(TotalMov[[#This Row],[Order]],'Total Mov by SS'!B:C,2,0)</f>
        <v>145</v>
      </c>
      <c r="D2048" s="21" t="s">
        <v>59</v>
      </c>
      <c r="E2048" s="21" t="s">
        <v>101</v>
      </c>
      <c r="F2048" s="21" t="s">
        <v>69</v>
      </c>
      <c r="G2048" s="21" t="s">
        <v>62</v>
      </c>
      <c r="H2048" s="21" t="s">
        <v>70</v>
      </c>
      <c r="I2048" s="21" t="s">
        <v>98</v>
      </c>
      <c r="J2048" s="22">
        <v>43682</v>
      </c>
      <c r="K2048" s="23">
        <v>0.46562500000000001</v>
      </c>
      <c r="L2048" s="22">
        <v>43682</v>
      </c>
      <c r="M2048" s="23">
        <v>0.46562500000000001</v>
      </c>
      <c r="N2048" s="24">
        <v>20</v>
      </c>
      <c r="O2048" s="21" t="s">
        <v>66</v>
      </c>
      <c r="P2048" s="24">
        <f>TotalMov[[#This Row],[Confirmed activ. 3 (ILE03)]]</f>
        <v>20</v>
      </c>
      <c r="Q2048" s="24">
        <v>20</v>
      </c>
      <c r="R2048" s="21" t="s">
        <v>66</v>
      </c>
      <c r="S2048" s="21" t="s">
        <v>72</v>
      </c>
    </row>
    <row r="2049" spans="1:19" x14ac:dyDescent="0.35">
      <c r="A2049" s="21">
        <v>1538844</v>
      </c>
      <c r="B2049" s="53">
        <v>411590</v>
      </c>
      <c r="C2049" s="21">
        <f>VLOOKUP(TotalMov[[#This Row],[Order]],'Total Mov by SS'!B:C,2,0)</f>
        <v>145</v>
      </c>
      <c r="D2049" s="21" t="s">
        <v>59</v>
      </c>
      <c r="E2049" s="21" t="s">
        <v>104</v>
      </c>
      <c r="F2049" s="21" t="s">
        <v>69</v>
      </c>
      <c r="G2049" s="21" t="s">
        <v>62</v>
      </c>
      <c r="H2049" s="21" t="s">
        <v>70</v>
      </c>
      <c r="I2049" s="21" t="s">
        <v>100</v>
      </c>
      <c r="J2049" s="22">
        <v>43682</v>
      </c>
      <c r="K2049" s="23">
        <v>0.46574074074074001</v>
      </c>
      <c r="L2049" s="22">
        <v>43682</v>
      </c>
      <c r="M2049" s="23">
        <v>0.46574074074074001</v>
      </c>
      <c r="N2049" s="24">
        <v>30</v>
      </c>
      <c r="O2049" s="21" t="s">
        <v>66</v>
      </c>
      <c r="P2049" s="24">
        <f>TotalMov[[#This Row],[Confirmed activ. 3 (ILE03)]]</f>
        <v>30</v>
      </c>
      <c r="Q2049" s="24">
        <v>30</v>
      </c>
      <c r="R2049" s="21" t="s">
        <v>66</v>
      </c>
      <c r="S2049" s="21" t="s">
        <v>72</v>
      </c>
    </row>
    <row r="2050" spans="1:19" x14ac:dyDescent="0.35">
      <c r="A2050" s="21">
        <v>1538844</v>
      </c>
      <c r="B2050" s="53">
        <v>411590</v>
      </c>
      <c r="C2050" s="21">
        <f>VLOOKUP(TotalMov[[#This Row],[Order]],'Total Mov by SS'!B:C,2,0)</f>
        <v>145</v>
      </c>
      <c r="D2050" s="21" t="s">
        <v>59</v>
      </c>
      <c r="E2050" s="21" t="s">
        <v>113</v>
      </c>
      <c r="F2050" s="21" t="s">
        <v>102</v>
      </c>
      <c r="G2050" s="21" t="s">
        <v>62</v>
      </c>
      <c r="H2050" s="21" t="s">
        <v>100</v>
      </c>
      <c r="I2050" s="21" t="s">
        <v>103</v>
      </c>
      <c r="J2050" s="22">
        <v>43682</v>
      </c>
      <c r="K2050" s="23">
        <v>0.46579861111110998</v>
      </c>
      <c r="L2050" s="22">
        <v>43682</v>
      </c>
      <c r="M2050" s="23">
        <v>0.46579861111110998</v>
      </c>
      <c r="N2050" s="24">
        <v>30</v>
      </c>
      <c r="O2050" s="21" t="s">
        <v>66</v>
      </c>
      <c r="P2050" s="24">
        <f>TotalMov[[#This Row],[Confirmed activ. 3 (ILE03)]]</f>
        <v>30</v>
      </c>
      <c r="Q2050" s="24">
        <v>30</v>
      </c>
      <c r="R2050" s="21" t="s">
        <v>66</v>
      </c>
      <c r="S2050" s="21" t="s">
        <v>72</v>
      </c>
    </row>
    <row r="2051" spans="1:19" x14ac:dyDescent="0.35">
      <c r="A2051" s="21">
        <v>1538844</v>
      </c>
      <c r="B2051" s="53">
        <v>411590</v>
      </c>
      <c r="C2051" s="21">
        <f>VLOOKUP(TotalMov[[#This Row],[Order]],'Total Mov by SS'!B:C,2,0)</f>
        <v>145</v>
      </c>
      <c r="D2051" s="21" t="s">
        <v>59</v>
      </c>
      <c r="E2051" s="21" t="s">
        <v>114</v>
      </c>
      <c r="F2051" s="21" t="s">
        <v>102</v>
      </c>
      <c r="G2051" s="21" t="s">
        <v>105</v>
      </c>
      <c r="H2051" s="21" t="s">
        <v>100</v>
      </c>
      <c r="I2051" s="21" t="s">
        <v>106</v>
      </c>
      <c r="J2051" s="22">
        <v>43682</v>
      </c>
      <c r="K2051" s="23">
        <v>0.68665509259259006</v>
      </c>
      <c r="L2051" s="22">
        <v>43682</v>
      </c>
      <c r="M2051" s="23">
        <v>0.68665509259259006</v>
      </c>
      <c r="N2051" s="24">
        <v>45</v>
      </c>
      <c r="O2051" s="21" t="s">
        <v>66</v>
      </c>
      <c r="P2051" s="24">
        <f>TotalMov[[#This Row],[Confirmed activ. 3 (ILE03)]]</f>
        <v>45</v>
      </c>
      <c r="Q2051" s="24">
        <v>45</v>
      </c>
      <c r="R2051" s="21" t="s">
        <v>66</v>
      </c>
      <c r="S2051" s="21" t="s">
        <v>67</v>
      </c>
    </row>
    <row r="2052" spans="1:19" x14ac:dyDescent="0.35">
      <c r="A2052" s="21">
        <v>1538844</v>
      </c>
      <c r="B2052" s="53">
        <v>411590</v>
      </c>
      <c r="C2052" s="21">
        <f>VLOOKUP(TotalMov[[#This Row],[Order]],'Total Mov by SS'!B:C,2,0)</f>
        <v>145</v>
      </c>
      <c r="D2052" s="21" t="s">
        <v>107</v>
      </c>
      <c r="E2052" s="21" t="s">
        <v>60</v>
      </c>
      <c r="F2052" s="21" t="s">
        <v>61</v>
      </c>
      <c r="G2052" s="21" t="s">
        <v>90</v>
      </c>
      <c r="H2052" s="21" t="s">
        <v>63</v>
      </c>
      <c r="I2052" s="21" t="s">
        <v>108</v>
      </c>
      <c r="J2052" s="22">
        <v>43668</v>
      </c>
      <c r="K2052" s="23">
        <v>0.33356481481480998</v>
      </c>
      <c r="L2052" s="22">
        <v>43675</v>
      </c>
      <c r="M2052" s="23">
        <v>0.48199074074074</v>
      </c>
      <c r="N2052" s="25">
        <v>49.747999999999998</v>
      </c>
      <c r="O2052" s="21" t="s">
        <v>77</v>
      </c>
      <c r="P2052" s="24">
        <f>TotalMov[[#This Row],[Confirmed activ. 3 (ILE03)]]*60</f>
        <v>2984.8799999999997</v>
      </c>
      <c r="Q2052" s="24">
        <v>1</v>
      </c>
      <c r="R2052" s="21" t="s">
        <v>66</v>
      </c>
      <c r="S2052" s="21" t="s">
        <v>67</v>
      </c>
    </row>
    <row r="2053" spans="1:19" x14ac:dyDescent="0.35">
      <c r="A2053" s="21">
        <v>1538844</v>
      </c>
      <c r="B2053" s="53">
        <v>411590</v>
      </c>
      <c r="C2053" s="21">
        <f>VLOOKUP(TotalMov[[#This Row],[Order]],'Total Mov by SS'!B:C,2,0)</f>
        <v>145</v>
      </c>
      <c r="D2053" s="21" t="s">
        <v>109</v>
      </c>
      <c r="E2053" s="21" t="s">
        <v>95</v>
      </c>
      <c r="F2053" s="21" t="s">
        <v>83</v>
      </c>
      <c r="G2053" s="21" t="s">
        <v>90</v>
      </c>
      <c r="H2053" s="21" t="s">
        <v>84</v>
      </c>
      <c r="I2053" s="21" t="s">
        <v>110</v>
      </c>
      <c r="J2053" s="22"/>
      <c r="K2053" s="23">
        <v>0</v>
      </c>
      <c r="L2053" s="22"/>
      <c r="M2053" s="23">
        <v>0</v>
      </c>
      <c r="N2053" s="25">
        <v>0</v>
      </c>
      <c r="O2053" s="21" t="s">
        <v>93</v>
      </c>
      <c r="P2053" s="24"/>
      <c r="Q2053" s="24">
        <v>5</v>
      </c>
      <c r="R2053" s="21" t="s">
        <v>66</v>
      </c>
      <c r="S2053" s="21" t="s">
        <v>94</v>
      </c>
    </row>
    <row r="2054" spans="1:19" x14ac:dyDescent="0.35">
      <c r="A2054" s="21">
        <v>1540807</v>
      </c>
      <c r="B2054" s="53">
        <v>411590</v>
      </c>
      <c r="C2054" s="21">
        <f>VLOOKUP(TotalMov[[#This Row],[Order]],'Total Mov by SS'!B:C,2,0)</f>
        <v>140</v>
      </c>
      <c r="D2054" s="21" t="s">
        <v>59</v>
      </c>
      <c r="E2054" s="21" t="s">
        <v>60</v>
      </c>
      <c r="F2054" s="21" t="s">
        <v>83</v>
      </c>
      <c r="G2054" s="21" t="s">
        <v>62</v>
      </c>
      <c r="H2054" s="21" t="s">
        <v>84</v>
      </c>
      <c r="I2054" s="21" t="s">
        <v>111</v>
      </c>
      <c r="J2054" s="22">
        <v>43670</v>
      </c>
      <c r="K2054" s="23">
        <v>0.85790509259258996</v>
      </c>
      <c r="L2054" s="22">
        <v>43670</v>
      </c>
      <c r="M2054" s="23">
        <v>0.89140046296296005</v>
      </c>
      <c r="N2054" s="25">
        <v>48.232999999999997</v>
      </c>
      <c r="O2054" s="21" t="s">
        <v>66</v>
      </c>
      <c r="P2054" s="24">
        <f>TotalMov[[#This Row],[Confirmed activ. 3 (ILE03)]]</f>
        <v>48.232999999999997</v>
      </c>
      <c r="Q2054" s="24">
        <v>40</v>
      </c>
      <c r="R2054" s="21" t="s">
        <v>66</v>
      </c>
      <c r="S2054" s="21" t="s">
        <v>67</v>
      </c>
    </row>
    <row r="2055" spans="1:19" x14ac:dyDescent="0.35">
      <c r="A2055" s="21">
        <v>1540807</v>
      </c>
      <c r="B2055" s="53">
        <v>411590</v>
      </c>
      <c r="C2055" s="21">
        <f>VLOOKUP(TotalMov[[#This Row],[Order]],'Total Mov by SS'!B:C,2,0)</f>
        <v>140</v>
      </c>
      <c r="D2055" s="21" t="s">
        <v>59</v>
      </c>
      <c r="E2055" s="21" t="s">
        <v>68</v>
      </c>
      <c r="F2055" s="21" t="s">
        <v>61</v>
      </c>
      <c r="G2055" s="21" t="s">
        <v>62</v>
      </c>
      <c r="H2055" s="21" t="s">
        <v>63</v>
      </c>
      <c r="I2055" s="21" t="s">
        <v>64</v>
      </c>
      <c r="J2055" s="22">
        <v>43671</v>
      </c>
      <c r="K2055" s="23">
        <v>0.47091435185184999</v>
      </c>
      <c r="L2055" s="22">
        <v>43671</v>
      </c>
      <c r="M2055" s="23">
        <v>0.51866898148148</v>
      </c>
      <c r="N2055" s="25">
        <v>17.2</v>
      </c>
      <c r="O2055" s="21" t="s">
        <v>66</v>
      </c>
      <c r="P2055" s="24">
        <f>TotalMov[[#This Row],[Confirmed activ. 3 (ILE03)]]</f>
        <v>17.2</v>
      </c>
      <c r="Q2055" s="24">
        <v>15</v>
      </c>
      <c r="R2055" s="21" t="s">
        <v>66</v>
      </c>
      <c r="S2055" s="21" t="s">
        <v>67</v>
      </c>
    </row>
    <row r="2056" spans="1:19" x14ac:dyDescent="0.35">
      <c r="A2056" s="21">
        <v>1540807</v>
      </c>
      <c r="B2056" s="53">
        <v>411590</v>
      </c>
      <c r="C2056" s="21">
        <f>VLOOKUP(TotalMov[[#This Row],[Order]],'Total Mov by SS'!B:C,2,0)</f>
        <v>140</v>
      </c>
      <c r="D2056" s="21" t="s">
        <v>59</v>
      </c>
      <c r="E2056" s="21" t="s">
        <v>73</v>
      </c>
      <c r="F2056" s="21" t="s">
        <v>69</v>
      </c>
      <c r="G2056" s="21" t="s">
        <v>62</v>
      </c>
      <c r="H2056" s="21" t="s">
        <v>70</v>
      </c>
      <c r="I2056" s="21" t="s">
        <v>71</v>
      </c>
      <c r="J2056" s="22">
        <v>43674</v>
      </c>
      <c r="K2056" s="23">
        <v>0.35277777777778002</v>
      </c>
      <c r="L2056" s="22">
        <v>43674</v>
      </c>
      <c r="M2056" s="23">
        <v>0.35277777777778002</v>
      </c>
      <c r="N2056" s="24">
        <v>20</v>
      </c>
      <c r="O2056" s="21" t="s">
        <v>66</v>
      </c>
      <c r="P2056" s="24">
        <f>TotalMov[[#This Row],[Confirmed activ. 3 (ILE03)]]</f>
        <v>20</v>
      </c>
      <c r="Q2056" s="24">
        <v>20</v>
      </c>
      <c r="R2056" s="21" t="s">
        <v>66</v>
      </c>
      <c r="S2056" s="21" t="s">
        <v>72</v>
      </c>
    </row>
    <row r="2057" spans="1:19" x14ac:dyDescent="0.35">
      <c r="A2057" s="21">
        <v>1540807</v>
      </c>
      <c r="B2057" s="53">
        <v>411590</v>
      </c>
      <c r="C2057" s="21">
        <f>VLOOKUP(TotalMov[[#This Row],[Order]],'Total Mov by SS'!B:C,2,0)</f>
        <v>140</v>
      </c>
      <c r="D2057" s="21" t="s">
        <v>59</v>
      </c>
      <c r="E2057" s="21" t="s">
        <v>75</v>
      </c>
      <c r="F2057" s="21" t="s">
        <v>61</v>
      </c>
      <c r="G2057" s="21" t="s">
        <v>62</v>
      </c>
      <c r="H2057" s="21" t="s">
        <v>63</v>
      </c>
      <c r="I2057" s="21" t="s">
        <v>74</v>
      </c>
      <c r="J2057" s="22">
        <v>43675</v>
      </c>
      <c r="K2057" s="23">
        <v>0.31003472222222</v>
      </c>
      <c r="L2057" s="22">
        <v>43675</v>
      </c>
      <c r="M2057" s="23">
        <v>0.31006944444444001</v>
      </c>
      <c r="N2057" s="24">
        <v>3</v>
      </c>
      <c r="O2057" s="21" t="s">
        <v>65</v>
      </c>
      <c r="P2057" s="24">
        <f>TotalMov[[#This Row],[Confirmed activ. 3 (ILE03)]]/60</f>
        <v>0.05</v>
      </c>
      <c r="Q2057" s="24">
        <v>290</v>
      </c>
      <c r="R2057" s="21" t="s">
        <v>66</v>
      </c>
      <c r="S2057" s="21" t="s">
        <v>67</v>
      </c>
    </row>
    <row r="2058" spans="1:19" x14ac:dyDescent="0.35">
      <c r="A2058" s="21">
        <v>1540807</v>
      </c>
      <c r="B2058" s="53">
        <v>411590</v>
      </c>
      <c r="C2058" s="21">
        <f>VLOOKUP(TotalMov[[#This Row],[Order]],'Total Mov by SS'!B:C,2,0)</f>
        <v>140</v>
      </c>
      <c r="D2058" s="21" t="s">
        <v>59</v>
      </c>
      <c r="E2058" s="21" t="s">
        <v>78</v>
      </c>
      <c r="F2058" s="21" t="s">
        <v>61</v>
      </c>
      <c r="G2058" s="21" t="s">
        <v>62</v>
      </c>
      <c r="H2058" s="21" t="s">
        <v>63</v>
      </c>
      <c r="I2058" s="21" t="s">
        <v>76</v>
      </c>
      <c r="J2058" s="22">
        <v>43675</v>
      </c>
      <c r="K2058" s="23">
        <v>0.31017361111111003</v>
      </c>
      <c r="L2058" s="22">
        <v>43678</v>
      </c>
      <c r="M2058" s="23">
        <v>0.50486111111110998</v>
      </c>
      <c r="N2058" s="25">
        <v>37.204999999999998</v>
      </c>
      <c r="O2058" s="21" t="s">
        <v>77</v>
      </c>
      <c r="P2058" s="24">
        <f>TotalMov[[#This Row],[Confirmed activ. 3 (ILE03)]]*60</f>
        <v>2232.2999999999997</v>
      </c>
      <c r="Q2058" s="24">
        <v>1040</v>
      </c>
      <c r="R2058" s="21" t="s">
        <v>66</v>
      </c>
      <c r="S2058" s="21" t="s">
        <v>67</v>
      </c>
    </row>
    <row r="2059" spans="1:19" x14ac:dyDescent="0.35">
      <c r="A2059" s="21">
        <v>1540807</v>
      </c>
      <c r="B2059" s="53">
        <v>411590</v>
      </c>
      <c r="C2059" s="21">
        <f>VLOOKUP(TotalMov[[#This Row],[Order]],'Total Mov by SS'!B:C,2,0)</f>
        <v>140</v>
      </c>
      <c r="D2059" s="21" t="s">
        <v>59</v>
      </c>
      <c r="E2059" s="21" t="s">
        <v>80</v>
      </c>
      <c r="F2059" s="21" t="s">
        <v>61</v>
      </c>
      <c r="G2059" s="21" t="s">
        <v>62</v>
      </c>
      <c r="H2059" s="21" t="s">
        <v>63</v>
      </c>
      <c r="I2059" s="21" t="s">
        <v>112</v>
      </c>
      <c r="J2059" s="22">
        <v>43678</v>
      </c>
      <c r="K2059" s="23">
        <v>0.50498842592592996</v>
      </c>
      <c r="L2059" s="22">
        <v>43678</v>
      </c>
      <c r="M2059" s="23">
        <v>0.65719907407406997</v>
      </c>
      <c r="N2059" s="25">
        <v>3.653</v>
      </c>
      <c r="O2059" s="21" t="s">
        <v>77</v>
      </c>
      <c r="P2059" s="24">
        <f>TotalMov[[#This Row],[Confirmed activ. 3 (ILE03)]]*60</f>
        <v>219.18</v>
      </c>
      <c r="Q2059" s="24">
        <v>50</v>
      </c>
      <c r="R2059" s="21" t="s">
        <v>66</v>
      </c>
      <c r="S2059" s="21" t="s">
        <v>67</v>
      </c>
    </row>
    <row r="2060" spans="1:19" x14ac:dyDescent="0.35">
      <c r="A2060" s="21">
        <v>1540807</v>
      </c>
      <c r="B2060" s="53">
        <v>411590</v>
      </c>
      <c r="C2060" s="21">
        <f>VLOOKUP(TotalMov[[#This Row],[Order]],'Total Mov by SS'!B:C,2,0)</f>
        <v>140</v>
      </c>
      <c r="D2060" s="21" t="s">
        <v>59</v>
      </c>
      <c r="E2060" s="21" t="s">
        <v>82</v>
      </c>
      <c r="F2060" s="21" t="s">
        <v>89</v>
      </c>
      <c r="G2060" s="21" t="s">
        <v>90</v>
      </c>
      <c r="H2060" s="21" t="s">
        <v>91</v>
      </c>
      <c r="I2060" s="21" t="s">
        <v>92</v>
      </c>
      <c r="J2060" s="22"/>
      <c r="K2060" s="23">
        <v>0</v>
      </c>
      <c r="L2060" s="22"/>
      <c r="M2060" s="23">
        <v>0</v>
      </c>
      <c r="N2060" s="25">
        <v>0</v>
      </c>
      <c r="O2060" s="21" t="s">
        <v>93</v>
      </c>
      <c r="P2060" s="24"/>
      <c r="Q2060" s="24">
        <v>0</v>
      </c>
      <c r="R2060" s="21" t="s">
        <v>66</v>
      </c>
      <c r="S2060" s="21" t="s">
        <v>94</v>
      </c>
    </row>
    <row r="2061" spans="1:19" x14ac:dyDescent="0.35">
      <c r="A2061" s="21">
        <v>1540807</v>
      </c>
      <c r="B2061" s="53">
        <v>411590</v>
      </c>
      <c r="C2061" s="21">
        <f>VLOOKUP(TotalMov[[#This Row],[Order]],'Total Mov by SS'!B:C,2,0)</f>
        <v>140</v>
      </c>
      <c r="D2061" s="21" t="s">
        <v>59</v>
      </c>
      <c r="E2061" s="21" t="s">
        <v>85</v>
      </c>
      <c r="F2061" s="21" t="s">
        <v>69</v>
      </c>
      <c r="G2061" s="21" t="s">
        <v>62</v>
      </c>
      <c r="H2061" s="21" t="s">
        <v>70</v>
      </c>
      <c r="I2061" s="21" t="s">
        <v>79</v>
      </c>
      <c r="J2061" s="22">
        <v>43681</v>
      </c>
      <c r="K2061" s="23">
        <v>0.57202546296295997</v>
      </c>
      <c r="L2061" s="22">
        <v>43681</v>
      </c>
      <c r="M2061" s="23">
        <v>0.57202546296295997</v>
      </c>
      <c r="N2061" s="24">
        <v>20</v>
      </c>
      <c r="O2061" s="21" t="s">
        <v>66</v>
      </c>
      <c r="P2061" s="24">
        <f>TotalMov[[#This Row],[Confirmed activ. 3 (ILE03)]]</f>
        <v>20</v>
      </c>
      <c r="Q2061" s="24">
        <v>20</v>
      </c>
      <c r="R2061" s="21" t="s">
        <v>66</v>
      </c>
      <c r="S2061" s="21" t="s">
        <v>72</v>
      </c>
    </row>
    <row r="2062" spans="1:19" x14ac:dyDescent="0.35">
      <c r="A2062" s="21">
        <v>1540807</v>
      </c>
      <c r="B2062" s="53">
        <v>411590</v>
      </c>
      <c r="C2062" s="21">
        <f>VLOOKUP(TotalMov[[#This Row],[Order]],'Total Mov by SS'!B:C,2,0)</f>
        <v>140</v>
      </c>
      <c r="D2062" s="21" t="s">
        <v>59</v>
      </c>
      <c r="E2062" s="21" t="s">
        <v>88</v>
      </c>
      <c r="F2062" s="21" t="s">
        <v>69</v>
      </c>
      <c r="G2062" s="21" t="s">
        <v>62</v>
      </c>
      <c r="H2062" s="21" t="s">
        <v>70</v>
      </c>
      <c r="I2062" s="21" t="s">
        <v>81</v>
      </c>
      <c r="J2062" s="22">
        <v>43681</v>
      </c>
      <c r="K2062" s="23">
        <v>0.57239583333333</v>
      </c>
      <c r="L2062" s="22">
        <v>43681</v>
      </c>
      <c r="M2062" s="23">
        <v>0.57239583333333</v>
      </c>
      <c r="N2062" s="24">
        <v>20</v>
      </c>
      <c r="O2062" s="21" t="s">
        <v>66</v>
      </c>
      <c r="P2062" s="24">
        <f>TotalMov[[#This Row],[Confirmed activ. 3 (ILE03)]]</f>
        <v>20</v>
      </c>
      <c r="Q2062" s="24">
        <v>20</v>
      </c>
      <c r="R2062" s="21" t="s">
        <v>66</v>
      </c>
      <c r="S2062" s="21" t="s">
        <v>72</v>
      </c>
    </row>
    <row r="2063" spans="1:19" x14ac:dyDescent="0.35">
      <c r="A2063" s="21">
        <v>1540807</v>
      </c>
      <c r="B2063" s="53">
        <v>411590</v>
      </c>
      <c r="C2063" s="21">
        <f>VLOOKUP(TotalMov[[#This Row],[Order]],'Total Mov by SS'!B:C,2,0)</f>
        <v>140</v>
      </c>
      <c r="D2063" s="21" t="s">
        <v>59</v>
      </c>
      <c r="E2063" s="21" t="s">
        <v>95</v>
      </c>
      <c r="F2063" s="21" t="s">
        <v>83</v>
      </c>
      <c r="G2063" s="21" t="s">
        <v>62</v>
      </c>
      <c r="H2063" s="21" t="s">
        <v>84</v>
      </c>
      <c r="I2063" s="21" t="s">
        <v>84</v>
      </c>
      <c r="J2063" s="22">
        <v>43681</v>
      </c>
      <c r="K2063" s="23">
        <v>2.2187499999999999E-2</v>
      </c>
      <c r="L2063" s="22">
        <v>43682</v>
      </c>
      <c r="M2063" s="23">
        <v>0.10226851851851999</v>
      </c>
      <c r="N2063" s="25">
        <v>6.5890000000000004</v>
      </c>
      <c r="O2063" s="21" t="s">
        <v>77</v>
      </c>
      <c r="P2063" s="24">
        <f>TotalMov[[#This Row],[Confirmed activ. 3 (ILE03)]]*60</f>
        <v>395.34000000000003</v>
      </c>
      <c r="Q2063" s="24">
        <v>450</v>
      </c>
      <c r="R2063" s="21" t="s">
        <v>66</v>
      </c>
      <c r="S2063" s="21" t="s">
        <v>67</v>
      </c>
    </row>
    <row r="2064" spans="1:19" x14ac:dyDescent="0.35">
      <c r="A2064" s="21">
        <v>1540807</v>
      </c>
      <c r="B2064" s="53">
        <v>411590</v>
      </c>
      <c r="C2064" s="21">
        <f>VLOOKUP(TotalMov[[#This Row],[Order]],'Total Mov by SS'!B:C,2,0)</f>
        <v>140</v>
      </c>
      <c r="D2064" s="21" t="s">
        <v>59</v>
      </c>
      <c r="E2064" s="21" t="s">
        <v>97</v>
      </c>
      <c r="F2064" s="21" t="s">
        <v>86</v>
      </c>
      <c r="G2064" s="21" t="s">
        <v>62</v>
      </c>
      <c r="H2064" s="21" t="s">
        <v>87</v>
      </c>
      <c r="I2064" s="21" t="s">
        <v>87</v>
      </c>
      <c r="J2064" s="22">
        <v>43682</v>
      </c>
      <c r="K2064" s="23">
        <v>0.35136574074074001</v>
      </c>
      <c r="L2064" s="22">
        <v>43682</v>
      </c>
      <c r="M2064" s="23">
        <v>0.35136574074074001</v>
      </c>
      <c r="N2064" s="24">
        <v>20</v>
      </c>
      <c r="O2064" s="21" t="s">
        <v>66</v>
      </c>
      <c r="P2064" s="24">
        <f>TotalMov[[#This Row],[Confirmed activ. 3 (ILE03)]]</f>
        <v>20</v>
      </c>
      <c r="Q2064" s="24">
        <v>20</v>
      </c>
      <c r="R2064" s="21" t="s">
        <v>66</v>
      </c>
      <c r="S2064" s="21" t="s">
        <v>72</v>
      </c>
    </row>
    <row r="2065" spans="1:19" x14ac:dyDescent="0.35">
      <c r="A2065" s="21">
        <v>1540807</v>
      </c>
      <c r="B2065" s="53">
        <v>411590</v>
      </c>
      <c r="C2065" s="21">
        <f>VLOOKUP(TotalMov[[#This Row],[Order]],'Total Mov by SS'!B:C,2,0)</f>
        <v>140</v>
      </c>
      <c r="D2065" s="21" t="s">
        <v>59</v>
      </c>
      <c r="E2065" s="21" t="s">
        <v>99</v>
      </c>
      <c r="F2065" s="21" t="s">
        <v>61</v>
      </c>
      <c r="G2065" s="21" t="s">
        <v>62</v>
      </c>
      <c r="H2065" s="21" t="s">
        <v>63</v>
      </c>
      <c r="I2065" s="21" t="s">
        <v>96</v>
      </c>
      <c r="J2065" s="22">
        <v>43691</v>
      </c>
      <c r="K2065" s="23">
        <v>0.62744212962962997</v>
      </c>
      <c r="L2065" s="22">
        <v>43691</v>
      </c>
      <c r="M2065" s="23">
        <v>0.66923611111111003</v>
      </c>
      <c r="N2065" s="25">
        <v>10.050000000000001</v>
      </c>
      <c r="O2065" s="21" t="s">
        <v>66</v>
      </c>
      <c r="P2065" s="24">
        <f>TotalMov[[#This Row],[Confirmed activ. 3 (ILE03)]]</f>
        <v>10.050000000000001</v>
      </c>
      <c r="Q2065" s="24">
        <v>100</v>
      </c>
      <c r="R2065" s="21" t="s">
        <v>66</v>
      </c>
      <c r="S2065" s="21" t="s">
        <v>67</v>
      </c>
    </row>
    <row r="2066" spans="1:19" x14ac:dyDescent="0.35">
      <c r="A2066" s="21">
        <v>1540807</v>
      </c>
      <c r="B2066" s="53">
        <v>411590</v>
      </c>
      <c r="C2066" s="21">
        <f>VLOOKUP(TotalMov[[#This Row],[Order]],'Total Mov by SS'!B:C,2,0)</f>
        <v>140</v>
      </c>
      <c r="D2066" s="21" t="s">
        <v>59</v>
      </c>
      <c r="E2066" s="21" t="s">
        <v>101</v>
      </c>
      <c r="F2066" s="21" t="s">
        <v>69</v>
      </c>
      <c r="G2066" s="21" t="s">
        <v>62</v>
      </c>
      <c r="H2066" s="21" t="s">
        <v>70</v>
      </c>
      <c r="I2066" s="21" t="s">
        <v>98</v>
      </c>
      <c r="J2066" s="22">
        <v>43692</v>
      </c>
      <c r="K2066" s="23">
        <v>0.31199074074074001</v>
      </c>
      <c r="L2066" s="22">
        <v>43692</v>
      </c>
      <c r="M2066" s="23">
        <v>0.31199074074074001</v>
      </c>
      <c r="N2066" s="24">
        <v>20</v>
      </c>
      <c r="O2066" s="21" t="s">
        <v>66</v>
      </c>
      <c r="P2066" s="24">
        <f>TotalMov[[#This Row],[Confirmed activ. 3 (ILE03)]]</f>
        <v>20</v>
      </c>
      <c r="Q2066" s="24">
        <v>20</v>
      </c>
      <c r="R2066" s="21" t="s">
        <v>66</v>
      </c>
      <c r="S2066" s="21" t="s">
        <v>72</v>
      </c>
    </row>
    <row r="2067" spans="1:19" x14ac:dyDescent="0.35">
      <c r="A2067" s="21">
        <v>1540807</v>
      </c>
      <c r="B2067" s="53">
        <v>411590</v>
      </c>
      <c r="C2067" s="21">
        <f>VLOOKUP(TotalMov[[#This Row],[Order]],'Total Mov by SS'!B:C,2,0)</f>
        <v>140</v>
      </c>
      <c r="D2067" s="21" t="s">
        <v>59</v>
      </c>
      <c r="E2067" s="21" t="s">
        <v>104</v>
      </c>
      <c r="F2067" s="21" t="s">
        <v>69</v>
      </c>
      <c r="G2067" s="21" t="s">
        <v>62</v>
      </c>
      <c r="H2067" s="21" t="s">
        <v>70</v>
      </c>
      <c r="I2067" s="21" t="s">
        <v>100</v>
      </c>
      <c r="J2067" s="22">
        <v>43692</v>
      </c>
      <c r="K2067" s="23">
        <v>0.31207175925926001</v>
      </c>
      <c r="L2067" s="22">
        <v>43692</v>
      </c>
      <c r="M2067" s="23">
        <v>0.31207175925926001</v>
      </c>
      <c r="N2067" s="24">
        <v>30</v>
      </c>
      <c r="O2067" s="21" t="s">
        <v>66</v>
      </c>
      <c r="P2067" s="24">
        <f>TotalMov[[#This Row],[Confirmed activ. 3 (ILE03)]]</f>
        <v>30</v>
      </c>
      <c r="Q2067" s="24">
        <v>30</v>
      </c>
      <c r="R2067" s="21" t="s">
        <v>66</v>
      </c>
      <c r="S2067" s="21" t="s">
        <v>72</v>
      </c>
    </row>
    <row r="2068" spans="1:19" x14ac:dyDescent="0.35">
      <c r="A2068" s="21">
        <v>1540807</v>
      </c>
      <c r="B2068" s="53">
        <v>411590</v>
      </c>
      <c r="C2068" s="21">
        <f>VLOOKUP(TotalMov[[#This Row],[Order]],'Total Mov by SS'!B:C,2,0)</f>
        <v>140</v>
      </c>
      <c r="D2068" s="21" t="s">
        <v>59</v>
      </c>
      <c r="E2068" s="21" t="s">
        <v>113</v>
      </c>
      <c r="F2068" s="21" t="s">
        <v>102</v>
      </c>
      <c r="G2068" s="21" t="s">
        <v>62</v>
      </c>
      <c r="H2068" s="21" t="s">
        <v>100</v>
      </c>
      <c r="I2068" s="21" t="s">
        <v>103</v>
      </c>
      <c r="J2068" s="22">
        <v>43692</v>
      </c>
      <c r="K2068" s="23">
        <v>0.65711805555556002</v>
      </c>
      <c r="L2068" s="22">
        <v>43692</v>
      </c>
      <c r="M2068" s="23">
        <v>0.65711805555556002</v>
      </c>
      <c r="N2068" s="24">
        <v>30</v>
      </c>
      <c r="O2068" s="21" t="s">
        <v>66</v>
      </c>
      <c r="P2068" s="24">
        <f>TotalMov[[#This Row],[Confirmed activ. 3 (ILE03)]]</f>
        <v>30</v>
      </c>
      <c r="Q2068" s="24">
        <v>30</v>
      </c>
      <c r="R2068" s="21" t="s">
        <v>66</v>
      </c>
      <c r="S2068" s="21" t="s">
        <v>72</v>
      </c>
    </row>
    <row r="2069" spans="1:19" x14ac:dyDescent="0.35">
      <c r="A2069" s="21">
        <v>1540807</v>
      </c>
      <c r="B2069" s="53">
        <v>411590</v>
      </c>
      <c r="C2069" s="21">
        <f>VLOOKUP(TotalMov[[#This Row],[Order]],'Total Mov by SS'!B:C,2,0)</f>
        <v>140</v>
      </c>
      <c r="D2069" s="21" t="s">
        <v>59</v>
      </c>
      <c r="E2069" s="21" t="s">
        <v>114</v>
      </c>
      <c r="F2069" s="21" t="s">
        <v>102</v>
      </c>
      <c r="G2069" s="21" t="s">
        <v>105</v>
      </c>
      <c r="H2069" s="21" t="s">
        <v>100</v>
      </c>
      <c r="I2069" s="21" t="s">
        <v>106</v>
      </c>
      <c r="J2069" s="22">
        <v>43695</v>
      </c>
      <c r="K2069" s="23">
        <v>0.40472222222221998</v>
      </c>
      <c r="L2069" s="22">
        <v>43695</v>
      </c>
      <c r="M2069" s="23">
        <v>0.40472222222221998</v>
      </c>
      <c r="N2069" s="24">
        <v>45</v>
      </c>
      <c r="O2069" s="21" t="s">
        <v>66</v>
      </c>
      <c r="P2069" s="24">
        <f>TotalMov[[#This Row],[Confirmed activ. 3 (ILE03)]]</f>
        <v>45</v>
      </c>
      <c r="Q2069" s="24">
        <v>45</v>
      </c>
      <c r="R2069" s="21" t="s">
        <v>66</v>
      </c>
      <c r="S2069" s="21" t="s">
        <v>72</v>
      </c>
    </row>
    <row r="2070" spans="1:19" x14ac:dyDescent="0.35">
      <c r="A2070" s="21">
        <v>1540807</v>
      </c>
      <c r="B2070" s="53">
        <v>411590</v>
      </c>
      <c r="C2070" s="21">
        <f>VLOOKUP(TotalMov[[#This Row],[Order]],'Total Mov by SS'!B:C,2,0)</f>
        <v>140</v>
      </c>
      <c r="D2070" s="21" t="s">
        <v>107</v>
      </c>
      <c r="E2070" s="21" t="s">
        <v>60</v>
      </c>
      <c r="F2070" s="21" t="s">
        <v>61</v>
      </c>
      <c r="G2070" s="21" t="s">
        <v>90</v>
      </c>
      <c r="H2070" s="21" t="s">
        <v>63</v>
      </c>
      <c r="I2070" s="21" t="s">
        <v>108</v>
      </c>
      <c r="J2070" s="22">
        <v>43683</v>
      </c>
      <c r="K2070" s="23">
        <v>0.33824074074074001</v>
      </c>
      <c r="L2070" s="22">
        <v>43683</v>
      </c>
      <c r="M2070" s="23">
        <v>0.66442129629629998</v>
      </c>
      <c r="N2070" s="25">
        <v>13.741</v>
      </c>
      <c r="O2070" s="21" t="s">
        <v>77</v>
      </c>
      <c r="P2070" s="24">
        <f>TotalMov[[#This Row],[Confirmed activ. 3 (ILE03)]]*60</f>
        <v>824.46</v>
      </c>
      <c r="Q2070" s="24">
        <v>1</v>
      </c>
      <c r="R2070" s="21" t="s">
        <v>66</v>
      </c>
      <c r="S2070" s="21" t="s">
        <v>67</v>
      </c>
    </row>
    <row r="2071" spans="1:19" x14ac:dyDescent="0.35">
      <c r="A2071" s="21">
        <v>1540807</v>
      </c>
      <c r="B2071" s="53">
        <v>411590</v>
      </c>
      <c r="C2071" s="21">
        <f>VLOOKUP(TotalMov[[#This Row],[Order]],'Total Mov by SS'!B:C,2,0)</f>
        <v>140</v>
      </c>
      <c r="D2071" s="21" t="s">
        <v>109</v>
      </c>
      <c r="E2071" s="21" t="s">
        <v>95</v>
      </c>
      <c r="F2071" s="21" t="s">
        <v>83</v>
      </c>
      <c r="G2071" s="21" t="s">
        <v>90</v>
      </c>
      <c r="H2071" s="21" t="s">
        <v>84</v>
      </c>
      <c r="I2071" s="21" t="s">
        <v>110</v>
      </c>
      <c r="J2071" s="22"/>
      <c r="K2071" s="23">
        <v>0</v>
      </c>
      <c r="L2071" s="22"/>
      <c r="M2071" s="23">
        <v>0</v>
      </c>
      <c r="N2071" s="25">
        <v>0</v>
      </c>
      <c r="O2071" s="21" t="s">
        <v>93</v>
      </c>
      <c r="P2071" s="24"/>
      <c r="Q2071" s="24">
        <v>5</v>
      </c>
      <c r="R2071" s="21" t="s">
        <v>66</v>
      </c>
      <c r="S2071" s="21" t="s">
        <v>94</v>
      </c>
    </row>
    <row r="2072" spans="1:19" x14ac:dyDescent="0.35">
      <c r="A2072" s="21">
        <v>1540808</v>
      </c>
      <c r="B2072" s="53">
        <v>411590</v>
      </c>
      <c r="C2072" s="21">
        <f>VLOOKUP(TotalMov[[#This Row],[Order]],'Total Mov by SS'!B:C,2,0)</f>
        <v>140</v>
      </c>
      <c r="D2072" s="21" t="s">
        <v>59</v>
      </c>
      <c r="E2072" s="21" t="s">
        <v>60</v>
      </c>
      <c r="F2072" s="21" t="s">
        <v>83</v>
      </c>
      <c r="G2072" s="21" t="s">
        <v>62</v>
      </c>
      <c r="H2072" s="21" t="s">
        <v>84</v>
      </c>
      <c r="I2072" s="21" t="s">
        <v>111</v>
      </c>
      <c r="J2072" s="22">
        <v>43670</v>
      </c>
      <c r="K2072" s="23">
        <v>0.66347222222222002</v>
      </c>
      <c r="L2072" s="22">
        <v>43670</v>
      </c>
      <c r="M2072" s="23">
        <v>0.98589120370369998</v>
      </c>
      <c r="N2072" s="25">
        <v>4.2190000000000003</v>
      </c>
      <c r="O2072" s="21" t="s">
        <v>77</v>
      </c>
      <c r="P2072" s="24">
        <f>TotalMov[[#This Row],[Confirmed activ. 3 (ILE03)]]*60</f>
        <v>253.14000000000001</v>
      </c>
      <c r="Q2072" s="24">
        <v>40</v>
      </c>
      <c r="R2072" s="21" t="s">
        <v>66</v>
      </c>
      <c r="S2072" s="21" t="s">
        <v>67</v>
      </c>
    </row>
    <row r="2073" spans="1:19" x14ac:dyDescent="0.35">
      <c r="A2073" s="21">
        <v>1540808</v>
      </c>
      <c r="B2073" s="53">
        <v>411590</v>
      </c>
      <c r="C2073" s="21">
        <f>VLOOKUP(TotalMov[[#This Row],[Order]],'Total Mov by SS'!B:C,2,0)</f>
        <v>140</v>
      </c>
      <c r="D2073" s="21" t="s">
        <v>59</v>
      </c>
      <c r="E2073" s="21" t="s">
        <v>68</v>
      </c>
      <c r="F2073" s="21" t="s">
        <v>61</v>
      </c>
      <c r="G2073" s="21" t="s">
        <v>62</v>
      </c>
      <c r="H2073" s="21" t="s">
        <v>63</v>
      </c>
      <c r="I2073" s="21" t="s">
        <v>64</v>
      </c>
      <c r="J2073" s="22">
        <v>43675</v>
      </c>
      <c r="K2073" s="23">
        <v>0.32372685185185002</v>
      </c>
      <c r="L2073" s="22">
        <v>43675</v>
      </c>
      <c r="M2073" s="23">
        <v>0.32383101851851998</v>
      </c>
      <c r="N2073" s="24">
        <v>9</v>
      </c>
      <c r="O2073" s="21" t="s">
        <v>65</v>
      </c>
      <c r="P2073" s="24">
        <f>TotalMov[[#This Row],[Confirmed activ. 3 (ILE03)]]/60</f>
        <v>0.15</v>
      </c>
      <c r="Q2073" s="24">
        <v>15</v>
      </c>
      <c r="R2073" s="21" t="s">
        <v>66</v>
      </c>
      <c r="S2073" s="21" t="s">
        <v>67</v>
      </c>
    </row>
    <row r="2074" spans="1:19" x14ac:dyDescent="0.35">
      <c r="A2074" s="21">
        <v>1540808</v>
      </c>
      <c r="B2074" s="53">
        <v>411590</v>
      </c>
      <c r="C2074" s="21">
        <f>VLOOKUP(TotalMov[[#This Row],[Order]],'Total Mov by SS'!B:C,2,0)</f>
        <v>140</v>
      </c>
      <c r="D2074" s="21" t="s">
        <v>59</v>
      </c>
      <c r="E2074" s="21" t="s">
        <v>73</v>
      </c>
      <c r="F2074" s="21" t="s">
        <v>69</v>
      </c>
      <c r="G2074" s="21" t="s">
        <v>62</v>
      </c>
      <c r="H2074" s="21" t="s">
        <v>70</v>
      </c>
      <c r="I2074" s="21" t="s">
        <v>71</v>
      </c>
      <c r="J2074" s="22">
        <v>43675</v>
      </c>
      <c r="K2074" s="23">
        <v>0.33197916666666999</v>
      </c>
      <c r="L2074" s="22">
        <v>43675</v>
      </c>
      <c r="M2074" s="23">
        <v>0.33197916666666999</v>
      </c>
      <c r="N2074" s="24">
        <v>20</v>
      </c>
      <c r="O2074" s="21" t="s">
        <v>66</v>
      </c>
      <c r="P2074" s="24">
        <f>TotalMov[[#This Row],[Confirmed activ. 3 (ILE03)]]</f>
        <v>20</v>
      </c>
      <c r="Q2074" s="24">
        <v>20</v>
      </c>
      <c r="R2074" s="21" t="s">
        <v>66</v>
      </c>
      <c r="S2074" s="21" t="s">
        <v>72</v>
      </c>
    </row>
    <row r="2075" spans="1:19" x14ac:dyDescent="0.35">
      <c r="A2075" s="21">
        <v>1540808</v>
      </c>
      <c r="B2075" s="53">
        <v>411590</v>
      </c>
      <c r="C2075" s="21">
        <f>VLOOKUP(TotalMov[[#This Row],[Order]],'Total Mov by SS'!B:C,2,0)</f>
        <v>140</v>
      </c>
      <c r="D2075" s="21" t="s">
        <v>59</v>
      </c>
      <c r="E2075" s="21" t="s">
        <v>75</v>
      </c>
      <c r="F2075" s="21" t="s">
        <v>61</v>
      </c>
      <c r="G2075" s="21" t="s">
        <v>62</v>
      </c>
      <c r="H2075" s="21" t="s">
        <v>63</v>
      </c>
      <c r="I2075" s="21" t="s">
        <v>74</v>
      </c>
      <c r="J2075" s="22">
        <v>43675</v>
      </c>
      <c r="K2075" s="23">
        <v>0.35033564814814999</v>
      </c>
      <c r="L2075" s="22">
        <v>43675</v>
      </c>
      <c r="M2075" s="23">
        <v>0.74284722222221999</v>
      </c>
      <c r="N2075" s="25">
        <v>9.42</v>
      </c>
      <c r="O2075" s="21" t="s">
        <v>77</v>
      </c>
      <c r="P2075" s="24">
        <f>TotalMov[[#This Row],[Confirmed activ. 3 (ILE03)]]*60</f>
        <v>565.20000000000005</v>
      </c>
      <c r="Q2075" s="24">
        <v>350</v>
      </c>
      <c r="R2075" s="21" t="s">
        <v>66</v>
      </c>
      <c r="S2075" s="21" t="s">
        <v>67</v>
      </c>
    </row>
    <row r="2076" spans="1:19" x14ac:dyDescent="0.35">
      <c r="A2076" s="21">
        <v>1540808</v>
      </c>
      <c r="B2076" s="53">
        <v>411590</v>
      </c>
      <c r="C2076" s="21">
        <f>VLOOKUP(TotalMov[[#This Row],[Order]],'Total Mov by SS'!B:C,2,0)</f>
        <v>140</v>
      </c>
      <c r="D2076" s="21" t="s">
        <v>59</v>
      </c>
      <c r="E2076" s="21" t="s">
        <v>78</v>
      </c>
      <c r="F2076" s="21" t="s">
        <v>61</v>
      </c>
      <c r="G2076" s="21" t="s">
        <v>62</v>
      </c>
      <c r="H2076" s="21" t="s">
        <v>63</v>
      </c>
      <c r="I2076" s="21" t="s">
        <v>76</v>
      </c>
      <c r="J2076" s="22">
        <v>43676</v>
      </c>
      <c r="K2076" s="23">
        <v>0.32144675925925997</v>
      </c>
      <c r="L2076" s="22">
        <v>43681</v>
      </c>
      <c r="M2076" s="23">
        <v>0.69420138888889005</v>
      </c>
      <c r="N2076" s="25">
        <v>30.376999999999999</v>
      </c>
      <c r="O2076" s="21" t="s">
        <v>77</v>
      </c>
      <c r="P2076" s="24">
        <f>TotalMov[[#This Row],[Confirmed activ. 3 (ILE03)]]*60</f>
        <v>1822.62</v>
      </c>
      <c r="Q2076" s="24">
        <v>1020</v>
      </c>
      <c r="R2076" s="21" t="s">
        <v>66</v>
      </c>
      <c r="S2076" s="21" t="s">
        <v>67</v>
      </c>
    </row>
    <row r="2077" spans="1:19" x14ac:dyDescent="0.35">
      <c r="A2077" s="21">
        <v>1540808</v>
      </c>
      <c r="B2077" s="53">
        <v>411590</v>
      </c>
      <c r="C2077" s="21">
        <f>VLOOKUP(TotalMov[[#This Row],[Order]],'Total Mov by SS'!B:C,2,0)</f>
        <v>140</v>
      </c>
      <c r="D2077" s="21" t="s">
        <v>59</v>
      </c>
      <c r="E2077" s="21" t="s">
        <v>80</v>
      </c>
      <c r="F2077" s="21" t="s">
        <v>61</v>
      </c>
      <c r="G2077" s="21" t="s">
        <v>62</v>
      </c>
      <c r="H2077" s="21" t="s">
        <v>63</v>
      </c>
      <c r="I2077" s="21" t="s">
        <v>112</v>
      </c>
      <c r="J2077" s="22">
        <v>43681</v>
      </c>
      <c r="K2077" s="23">
        <v>0.72883101851851995</v>
      </c>
      <c r="L2077" s="22">
        <v>43681</v>
      </c>
      <c r="M2077" s="23">
        <v>0.73831018518518998</v>
      </c>
      <c r="N2077" s="25">
        <v>13.65</v>
      </c>
      <c r="O2077" s="21" t="s">
        <v>66</v>
      </c>
      <c r="P2077" s="24">
        <f>TotalMov[[#This Row],[Confirmed activ. 3 (ILE03)]]</f>
        <v>13.65</v>
      </c>
      <c r="Q2077" s="24">
        <v>50</v>
      </c>
      <c r="R2077" s="21" t="s">
        <v>66</v>
      </c>
      <c r="S2077" s="21" t="s">
        <v>67</v>
      </c>
    </row>
    <row r="2078" spans="1:19" x14ac:dyDescent="0.35">
      <c r="A2078" s="21">
        <v>1540808</v>
      </c>
      <c r="B2078" s="53">
        <v>411590</v>
      </c>
      <c r="C2078" s="21">
        <f>VLOOKUP(TotalMov[[#This Row],[Order]],'Total Mov by SS'!B:C,2,0)</f>
        <v>140</v>
      </c>
      <c r="D2078" s="21" t="s">
        <v>59</v>
      </c>
      <c r="E2078" s="21" t="s">
        <v>82</v>
      </c>
      <c r="F2078" s="21" t="s">
        <v>89</v>
      </c>
      <c r="G2078" s="21" t="s">
        <v>90</v>
      </c>
      <c r="H2078" s="21" t="s">
        <v>91</v>
      </c>
      <c r="I2078" s="21" t="s">
        <v>92</v>
      </c>
      <c r="J2078" s="22"/>
      <c r="K2078" s="23">
        <v>0</v>
      </c>
      <c r="L2078" s="22"/>
      <c r="M2078" s="23">
        <v>0</v>
      </c>
      <c r="N2078" s="25">
        <v>0</v>
      </c>
      <c r="O2078" s="21" t="s">
        <v>93</v>
      </c>
      <c r="P2078" s="24"/>
      <c r="Q2078" s="24">
        <v>0</v>
      </c>
      <c r="R2078" s="21" t="s">
        <v>66</v>
      </c>
      <c r="S2078" s="21" t="s">
        <v>94</v>
      </c>
    </row>
    <row r="2079" spans="1:19" x14ac:dyDescent="0.35">
      <c r="A2079" s="21">
        <v>1540808</v>
      </c>
      <c r="B2079" s="53">
        <v>411590</v>
      </c>
      <c r="C2079" s="21">
        <f>VLOOKUP(TotalMov[[#This Row],[Order]],'Total Mov by SS'!B:C,2,0)</f>
        <v>140</v>
      </c>
      <c r="D2079" s="21" t="s">
        <v>59</v>
      </c>
      <c r="E2079" s="21" t="s">
        <v>85</v>
      </c>
      <c r="F2079" s="21" t="s">
        <v>69</v>
      </c>
      <c r="G2079" s="21" t="s">
        <v>62</v>
      </c>
      <c r="H2079" s="21" t="s">
        <v>70</v>
      </c>
      <c r="I2079" s="21" t="s">
        <v>79</v>
      </c>
      <c r="J2079" s="22">
        <v>43682</v>
      </c>
      <c r="K2079" s="23">
        <v>0.59037037037036999</v>
      </c>
      <c r="L2079" s="22">
        <v>43682</v>
      </c>
      <c r="M2079" s="23">
        <v>0.59037037037036999</v>
      </c>
      <c r="N2079" s="24">
        <v>20</v>
      </c>
      <c r="O2079" s="21" t="s">
        <v>66</v>
      </c>
      <c r="P2079" s="24">
        <f>TotalMov[[#This Row],[Confirmed activ. 3 (ILE03)]]</f>
        <v>20</v>
      </c>
      <c r="Q2079" s="24">
        <v>20</v>
      </c>
      <c r="R2079" s="21" t="s">
        <v>66</v>
      </c>
      <c r="S2079" s="21" t="s">
        <v>72</v>
      </c>
    </row>
    <row r="2080" spans="1:19" x14ac:dyDescent="0.35">
      <c r="A2080" s="21">
        <v>1540808</v>
      </c>
      <c r="B2080" s="53">
        <v>411590</v>
      </c>
      <c r="C2080" s="21">
        <f>VLOOKUP(TotalMov[[#This Row],[Order]],'Total Mov by SS'!B:C,2,0)</f>
        <v>140</v>
      </c>
      <c r="D2080" s="21" t="s">
        <v>59</v>
      </c>
      <c r="E2080" s="21" t="s">
        <v>88</v>
      </c>
      <c r="F2080" s="21" t="s">
        <v>69</v>
      </c>
      <c r="G2080" s="21" t="s">
        <v>62</v>
      </c>
      <c r="H2080" s="21" t="s">
        <v>70</v>
      </c>
      <c r="I2080" s="21" t="s">
        <v>81</v>
      </c>
      <c r="J2080" s="22">
        <v>43682</v>
      </c>
      <c r="K2080" s="23">
        <v>0.59076388888888998</v>
      </c>
      <c r="L2080" s="22">
        <v>43682</v>
      </c>
      <c r="M2080" s="23">
        <v>0.59076388888888998</v>
      </c>
      <c r="N2080" s="24">
        <v>20</v>
      </c>
      <c r="O2080" s="21" t="s">
        <v>66</v>
      </c>
      <c r="P2080" s="24">
        <f>TotalMov[[#This Row],[Confirmed activ. 3 (ILE03)]]</f>
        <v>20</v>
      </c>
      <c r="Q2080" s="24">
        <v>20</v>
      </c>
      <c r="R2080" s="21" t="s">
        <v>66</v>
      </c>
      <c r="S2080" s="21" t="s">
        <v>72</v>
      </c>
    </row>
    <row r="2081" spans="1:19" x14ac:dyDescent="0.35">
      <c r="A2081" s="21">
        <v>1540808</v>
      </c>
      <c r="B2081" s="53">
        <v>411590</v>
      </c>
      <c r="C2081" s="21">
        <f>VLOOKUP(TotalMov[[#This Row],[Order]],'Total Mov by SS'!B:C,2,0)</f>
        <v>140</v>
      </c>
      <c r="D2081" s="21" t="s">
        <v>59</v>
      </c>
      <c r="E2081" s="21" t="s">
        <v>95</v>
      </c>
      <c r="F2081" s="21" t="s">
        <v>83</v>
      </c>
      <c r="G2081" s="21" t="s">
        <v>62</v>
      </c>
      <c r="H2081" s="21" t="s">
        <v>84</v>
      </c>
      <c r="I2081" s="21" t="s">
        <v>84</v>
      </c>
      <c r="J2081" s="22">
        <v>43682</v>
      </c>
      <c r="K2081" s="23">
        <v>0.61980324074074</v>
      </c>
      <c r="L2081" s="22">
        <v>43683</v>
      </c>
      <c r="M2081" s="23">
        <v>0.56859953703704003</v>
      </c>
      <c r="N2081" s="25">
        <v>9.8640000000000008</v>
      </c>
      <c r="O2081" s="21" t="s">
        <v>77</v>
      </c>
      <c r="P2081" s="24">
        <f>TotalMov[[#This Row],[Confirmed activ. 3 (ILE03)]]*60</f>
        <v>591.84</v>
      </c>
      <c r="Q2081" s="24">
        <v>450</v>
      </c>
      <c r="R2081" s="21" t="s">
        <v>66</v>
      </c>
      <c r="S2081" s="21" t="s">
        <v>67</v>
      </c>
    </row>
    <row r="2082" spans="1:19" x14ac:dyDescent="0.35">
      <c r="A2082" s="21">
        <v>1540808</v>
      </c>
      <c r="B2082" s="53">
        <v>411590</v>
      </c>
      <c r="C2082" s="21">
        <f>VLOOKUP(TotalMov[[#This Row],[Order]],'Total Mov by SS'!B:C,2,0)</f>
        <v>140</v>
      </c>
      <c r="D2082" s="21" t="s">
        <v>59</v>
      </c>
      <c r="E2082" s="21" t="s">
        <v>97</v>
      </c>
      <c r="F2082" s="21" t="s">
        <v>86</v>
      </c>
      <c r="G2082" s="21" t="s">
        <v>62</v>
      </c>
      <c r="H2082" s="21" t="s">
        <v>87</v>
      </c>
      <c r="I2082" s="21" t="s">
        <v>87</v>
      </c>
      <c r="J2082" s="22">
        <v>43684</v>
      </c>
      <c r="K2082" s="23">
        <v>0.34027777777778001</v>
      </c>
      <c r="L2082" s="22">
        <v>43684</v>
      </c>
      <c r="M2082" s="23">
        <v>0.34027777777778001</v>
      </c>
      <c r="N2082" s="24">
        <v>20</v>
      </c>
      <c r="O2082" s="21" t="s">
        <v>66</v>
      </c>
      <c r="P2082" s="24">
        <f>TotalMov[[#This Row],[Confirmed activ. 3 (ILE03)]]</f>
        <v>20</v>
      </c>
      <c r="Q2082" s="24">
        <v>20</v>
      </c>
      <c r="R2082" s="21" t="s">
        <v>66</v>
      </c>
      <c r="S2082" s="21" t="s">
        <v>72</v>
      </c>
    </row>
    <row r="2083" spans="1:19" x14ac:dyDescent="0.35">
      <c r="A2083" s="21">
        <v>1540808</v>
      </c>
      <c r="B2083" s="53">
        <v>411590</v>
      </c>
      <c r="C2083" s="21">
        <f>VLOOKUP(TotalMov[[#This Row],[Order]],'Total Mov by SS'!B:C,2,0)</f>
        <v>140</v>
      </c>
      <c r="D2083" s="21" t="s">
        <v>59</v>
      </c>
      <c r="E2083" s="21" t="s">
        <v>99</v>
      </c>
      <c r="F2083" s="21" t="s">
        <v>61</v>
      </c>
      <c r="G2083" s="21" t="s">
        <v>62</v>
      </c>
      <c r="H2083" s="21" t="s">
        <v>63</v>
      </c>
      <c r="I2083" s="21" t="s">
        <v>96</v>
      </c>
      <c r="J2083" s="22">
        <v>43691</v>
      </c>
      <c r="K2083" s="23">
        <v>0.62771990740741002</v>
      </c>
      <c r="L2083" s="22">
        <v>43691</v>
      </c>
      <c r="M2083" s="23">
        <v>0.66923611111111003</v>
      </c>
      <c r="N2083" s="25">
        <v>9.9670000000000005</v>
      </c>
      <c r="O2083" s="21" t="s">
        <v>66</v>
      </c>
      <c r="P2083" s="24">
        <f>TotalMov[[#This Row],[Confirmed activ. 3 (ILE03)]]</f>
        <v>9.9670000000000005</v>
      </c>
      <c r="Q2083" s="24">
        <v>100</v>
      </c>
      <c r="R2083" s="21" t="s">
        <v>66</v>
      </c>
      <c r="S2083" s="21" t="s">
        <v>67</v>
      </c>
    </row>
    <row r="2084" spans="1:19" x14ac:dyDescent="0.35">
      <c r="A2084" s="21">
        <v>1540808</v>
      </c>
      <c r="B2084" s="53">
        <v>411590</v>
      </c>
      <c r="C2084" s="21">
        <f>VLOOKUP(TotalMov[[#This Row],[Order]],'Total Mov by SS'!B:C,2,0)</f>
        <v>140</v>
      </c>
      <c r="D2084" s="21" t="s">
        <v>59</v>
      </c>
      <c r="E2084" s="21" t="s">
        <v>101</v>
      </c>
      <c r="F2084" s="21" t="s">
        <v>69</v>
      </c>
      <c r="G2084" s="21" t="s">
        <v>62</v>
      </c>
      <c r="H2084" s="21" t="s">
        <v>70</v>
      </c>
      <c r="I2084" s="21" t="s">
        <v>98</v>
      </c>
      <c r="J2084" s="22">
        <v>43692</v>
      </c>
      <c r="K2084" s="23">
        <v>0.31233796296296001</v>
      </c>
      <c r="L2084" s="22">
        <v>43692</v>
      </c>
      <c r="M2084" s="23">
        <v>0.31233796296296001</v>
      </c>
      <c r="N2084" s="24">
        <v>20</v>
      </c>
      <c r="O2084" s="21" t="s">
        <v>66</v>
      </c>
      <c r="P2084" s="24">
        <f>TotalMov[[#This Row],[Confirmed activ. 3 (ILE03)]]</f>
        <v>20</v>
      </c>
      <c r="Q2084" s="24">
        <v>20</v>
      </c>
      <c r="R2084" s="21" t="s">
        <v>66</v>
      </c>
      <c r="S2084" s="21" t="s">
        <v>72</v>
      </c>
    </row>
    <row r="2085" spans="1:19" x14ac:dyDescent="0.35">
      <c r="A2085" s="21">
        <v>1540808</v>
      </c>
      <c r="B2085" s="53">
        <v>411590</v>
      </c>
      <c r="C2085" s="21">
        <f>VLOOKUP(TotalMov[[#This Row],[Order]],'Total Mov by SS'!B:C,2,0)</f>
        <v>140</v>
      </c>
      <c r="D2085" s="21" t="s">
        <v>59</v>
      </c>
      <c r="E2085" s="21" t="s">
        <v>104</v>
      </c>
      <c r="F2085" s="21" t="s">
        <v>69</v>
      </c>
      <c r="G2085" s="21" t="s">
        <v>62</v>
      </c>
      <c r="H2085" s="21" t="s">
        <v>70</v>
      </c>
      <c r="I2085" s="21" t="s">
        <v>100</v>
      </c>
      <c r="J2085" s="22">
        <v>43692</v>
      </c>
      <c r="K2085" s="23">
        <v>0.31239583333332999</v>
      </c>
      <c r="L2085" s="22">
        <v>43692</v>
      </c>
      <c r="M2085" s="23">
        <v>0.31239583333332999</v>
      </c>
      <c r="N2085" s="24">
        <v>30</v>
      </c>
      <c r="O2085" s="21" t="s">
        <v>66</v>
      </c>
      <c r="P2085" s="24">
        <f>TotalMov[[#This Row],[Confirmed activ. 3 (ILE03)]]</f>
        <v>30</v>
      </c>
      <c r="Q2085" s="24">
        <v>30</v>
      </c>
      <c r="R2085" s="21" t="s">
        <v>66</v>
      </c>
      <c r="S2085" s="21" t="s">
        <v>72</v>
      </c>
    </row>
    <row r="2086" spans="1:19" x14ac:dyDescent="0.35">
      <c r="A2086" s="21">
        <v>1540808</v>
      </c>
      <c r="B2086" s="53">
        <v>411590</v>
      </c>
      <c r="C2086" s="21">
        <f>VLOOKUP(TotalMov[[#This Row],[Order]],'Total Mov by SS'!B:C,2,0)</f>
        <v>140</v>
      </c>
      <c r="D2086" s="21" t="s">
        <v>59</v>
      </c>
      <c r="E2086" s="21" t="s">
        <v>113</v>
      </c>
      <c r="F2086" s="21" t="s">
        <v>102</v>
      </c>
      <c r="G2086" s="21" t="s">
        <v>62</v>
      </c>
      <c r="H2086" s="21" t="s">
        <v>100</v>
      </c>
      <c r="I2086" s="21" t="s">
        <v>103</v>
      </c>
      <c r="J2086" s="22">
        <v>43692</v>
      </c>
      <c r="K2086" s="23">
        <v>0.65733796296295999</v>
      </c>
      <c r="L2086" s="22">
        <v>43692</v>
      </c>
      <c r="M2086" s="23">
        <v>0.65733796296295999</v>
      </c>
      <c r="N2086" s="24">
        <v>30</v>
      </c>
      <c r="O2086" s="21" t="s">
        <v>66</v>
      </c>
      <c r="P2086" s="24">
        <f>TotalMov[[#This Row],[Confirmed activ. 3 (ILE03)]]</f>
        <v>30</v>
      </c>
      <c r="Q2086" s="24">
        <v>30</v>
      </c>
      <c r="R2086" s="21" t="s">
        <v>66</v>
      </c>
      <c r="S2086" s="21" t="s">
        <v>72</v>
      </c>
    </row>
    <row r="2087" spans="1:19" x14ac:dyDescent="0.35">
      <c r="A2087" s="21">
        <v>1540808</v>
      </c>
      <c r="B2087" s="53">
        <v>411590</v>
      </c>
      <c r="C2087" s="21">
        <f>VLOOKUP(TotalMov[[#This Row],[Order]],'Total Mov by SS'!B:C,2,0)</f>
        <v>140</v>
      </c>
      <c r="D2087" s="21" t="s">
        <v>59</v>
      </c>
      <c r="E2087" s="21" t="s">
        <v>114</v>
      </c>
      <c r="F2087" s="21" t="s">
        <v>102</v>
      </c>
      <c r="G2087" s="21" t="s">
        <v>105</v>
      </c>
      <c r="H2087" s="21" t="s">
        <v>100</v>
      </c>
      <c r="I2087" s="21" t="s">
        <v>106</v>
      </c>
      <c r="J2087" s="22">
        <v>43695</v>
      </c>
      <c r="K2087" s="23">
        <v>0.71421296296296</v>
      </c>
      <c r="L2087" s="22">
        <v>43695</v>
      </c>
      <c r="M2087" s="23">
        <v>0.71421296296296</v>
      </c>
      <c r="N2087" s="24">
        <v>45</v>
      </c>
      <c r="O2087" s="21" t="s">
        <v>66</v>
      </c>
      <c r="P2087" s="24">
        <f>TotalMov[[#This Row],[Confirmed activ. 3 (ILE03)]]</f>
        <v>45</v>
      </c>
      <c r="Q2087" s="24">
        <v>45</v>
      </c>
      <c r="R2087" s="21" t="s">
        <v>66</v>
      </c>
      <c r="S2087" s="21" t="s">
        <v>72</v>
      </c>
    </row>
    <row r="2088" spans="1:19" x14ac:dyDescent="0.35">
      <c r="A2088" s="21">
        <v>1540808</v>
      </c>
      <c r="B2088" s="53">
        <v>411590</v>
      </c>
      <c r="C2088" s="21">
        <f>VLOOKUP(TotalMov[[#This Row],[Order]],'Total Mov by SS'!B:C,2,0)</f>
        <v>140</v>
      </c>
      <c r="D2088" s="21" t="s">
        <v>107</v>
      </c>
      <c r="E2088" s="21" t="s">
        <v>60</v>
      </c>
      <c r="F2088" s="21" t="s">
        <v>61</v>
      </c>
      <c r="G2088" s="21" t="s">
        <v>90</v>
      </c>
      <c r="H2088" s="21" t="s">
        <v>63</v>
      </c>
      <c r="I2088" s="21" t="s">
        <v>108</v>
      </c>
      <c r="J2088" s="22">
        <v>43685</v>
      </c>
      <c r="K2088" s="23">
        <v>0.35199074074073999</v>
      </c>
      <c r="L2088" s="22">
        <v>43685</v>
      </c>
      <c r="M2088" s="23">
        <v>0.66069444444444003</v>
      </c>
      <c r="N2088" s="25">
        <v>7.4089999999999998</v>
      </c>
      <c r="O2088" s="21" t="s">
        <v>77</v>
      </c>
      <c r="P2088" s="24">
        <f>TotalMov[[#This Row],[Confirmed activ. 3 (ILE03)]]*60</f>
        <v>444.53999999999996</v>
      </c>
      <c r="Q2088" s="24">
        <v>1</v>
      </c>
      <c r="R2088" s="21" t="s">
        <v>66</v>
      </c>
      <c r="S2088" s="21" t="s">
        <v>67</v>
      </c>
    </row>
    <row r="2089" spans="1:19" x14ac:dyDescent="0.35">
      <c r="A2089" s="21">
        <v>1540808</v>
      </c>
      <c r="B2089" s="53">
        <v>411590</v>
      </c>
      <c r="C2089" s="21">
        <f>VLOOKUP(TotalMov[[#This Row],[Order]],'Total Mov by SS'!B:C,2,0)</f>
        <v>140</v>
      </c>
      <c r="D2089" s="21" t="s">
        <v>109</v>
      </c>
      <c r="E2089" s="21" t="s">
        <v>95</v>
      </c>
      <c r="F2089" s="21" t="s">
        <v>83</v>
      </c>
      <c r="G2089" s="21" t="s">
        <v>90</v>
      </c>
      <c r="H2089" s="21" t="s">
        <v>84</v>
      </c>
      <c r="I2089" s="21" t="s">
        <v>110</v>
      </c>
      <c r="J2089" s="22">
        <v>43683</v>
      </c>
      <c r="K2089" s="23">
        <v>0.48841435185185</v>
      </c>
      <c r="L2089" s="22">
        <v>43683</v>
      </c>
      <c r="M2089" s="23">
        <v>0.73954861111111003</v>
      </c>
      <c r="N2089" s="25">
        <v>6.0270000000000001</v>
      </c>
      <c r="O2089" s="21" t="s">
        <v>77</v>
      </c>
      <c r="P2089" s="24">
        <f>TotalMov[[#This Row],[Confirmed activ. 3 (ILE03)]]*60</f>
        <v>361.62</v>
      </c>
      <c r="Q2089" s="24">
        <v>5</v>
      </c>
      <c r="R2089" s="21" t="s">
        <v>66</v>
      </c>
      <c r="S2089" s="21" t="s">
        <v>67</v>
      </c>
    </row>
    <row r="2090" spans="1:19" x14ac:dyDescent="0.35">
      <c r="A2090" s="21">
        <v>1540809</v>
      </c>
      <c r="B2090" s="53">
        <v>411590</v>
      </c>
      <c r="C2090" s="21">
        <f>VLOOKUP(TotalMov[[#This Row],[Order]],'Total Mov by SS'!B:C,2,0)</f>
        <v>139</v>
      </c>
      <c r="D2090" s="21" t="s">
        <v>59</v>
      </c>
      <c r="E2090" s="21" t="s">
        <v>60</v>
      </c>
      <c r="F2090" s="21" t="s">
        <v>83</v>
      </c>
      <c r="G2090" s="21" t="s">
        <v>62</v>
      </c>
      <c r="H2090" s="21" t="s">
        <v>84</v>
      </c>
      <c r="I2090" s="21" t="s">
        <v>111</v>
      </c>
      <c r="J2090" s="22">
        <v>43669</v>
      </c>
      <c r="K2090" s="23">
        <v>0.11967592592593</v>
      </c>
      <c r="L2090" s="22">
        <v>43669</v>
      </c>
      <c r="M2090" s="23">
        <v>0.17384259259259</v>
      </c>
      <c r="N2090" s="24">
        <v>39</v>
      </c>
      <c r="O2090" s="21" t="s">
        <v>66</v>
      </c>
      <c r="P2090" s="24">
        <f>TotalMov[[#This Row],[Confirmed activ. 3 (ILE03)]]</f>
        <v>39</v>
      </c>
      <c r="Q2090" s="24">
        <v>40</v>
      </c>
      <c r="R2090" s="21" t="s">
        <v>66</v>
      </c>
      <c r="S2090" s="21" t="s">
        <v>67</v>
      </c>
    </row>
    <row r="2091" spans="1:19" x14ac:dyDescent="0.35">
      <c r="A2091" s="21">
        <v>1540809</v>
      </c>
      <c r="B2091" s="53">
        <v>411590</v>
      </c>
      <c r="C2091" s="21">
        <f>VLOOKUP(TotalMov[[#This Row],[Order]],'Total Mov by SS'!B:C,2,0)</f>
        <v>139</v>
      </c>
      <c r="D2091" s="21" t="s">
        <v>59</v>
      </c>
      <c r="E2091" s="21" t="s">
        <v>68</v>
      </c>
      <c r="F2091" s="21" t="s">
        <v>61</v>
      </c>
      <c r="G2091" s="21" t="s">
        <v>62</v>
      </c>
      <c r="H2091" s="21" t="s">
        <v>63</v>
      </c>
      <c r="I2091" s="21" t="s">
        <v>64</v>
      </c>
      <c r="J2091" s="22">
        <v>43669</v>
      </c>
      <c r="K2091" s="23">
        <v>0.56516203703704004</v>
      </c>
      <c r="L2091" s="22">
        <v>43669</v>
      </c>
      <c r="M2091" s="23">
        <v>0.56918981481481001</v>
      </c>
      <c r="N2091" s="25">
        <v>2.9</v>
      </c>
      <c r="O2091" s="21" t="s">
        <v>66</v>
      </c>
      <c r="P2091" s="24">
        <f>TotalMov[[#This Row],[Confirmed activ. 3 (ILE03)]]</f>
        <v>2.9</v>
      </c>
      <c r="Q2091" s="24">
        <v>15</v>
      </c>
      <c r="R2091" s="21" t="s">
        <v>66</v>
      </c>
      <c r="S2091" s="21" t="s">
        <v>67</v>
      </c>
    </row>
    <row r="2092" spans="1:19" x14ac:dyDescent="0.35">
      <c r="A2092" s="21">
        <v>1540809</v>
      </c>
      <c r="B2092" s="53">
        <v>411590</v>
      </c>
      <c r="C2092" s="21">
        <f>VLOOKUP(TotalMov[[#This Row],[Order]],'Total Mov by SS'!B:C,2,0)</f>
        <v>139</v>
      </c>
      <c r="D2092" s="21" t="s">
        <v>59</v>
      </c>
      <c r="E2092" s="21" t="s">
        <v>73</v>
      </c>
      <c r="F2092" s="21" t="s">
        <v>69</v>
      </c>
      <c r="G2092" s="21" t="s">
        <v>62</v>
      </c>
      <c r="H2092" s="21" t="s">
        <v>70</v>
      </c>
      <c r="I2092" s="21" t="s">
        <v>71</v>
      </c>
      <c r="J2092" s="22">
        <v>43670</v>
      </c>
      <c r="K2092" s="23">
        <v>0.56462962962963004</v>
      </c>
      <c r="L2092" s="22">
        <v>43670</v>
      </c>
      <c r="M2092" s="23">
        <v>0.56462962962963004</v>
      </c>
      <c r="N2092" s="24">
        <v>20</v>
      </c>
      <c r="O2092" s="21" t="s">
        <v>66</v>
      </c>
      <c r="P2092" s="24">
        <f>TotalMov[[#This Row],[Confirmed activ. 3 (ILE03)]]</f>
        <v>20</v>
      </c>
      <c r="Q2092" s="24">
        <v>20</v>
      </c>
      <c r="R2092" s="21" t="s">
        <v>66</v>
      </c>
      <c r="S2092" s="21" t="s">
        <v>72</v>
      </c>
    </row>
    <row r="2093" spans="1:19" x14ac:dyDescent="0.35">
      <c r="A2093" s="21">
        <v>1540809</v>
      </c>
      <c r="B2093" s="53">
        <v>411590</v>
      </c>
      <c r="C2093" s="21">
        <f>VLOOKUP(TotalMov[[#This Row],[Order]],'Total Mov by SS'!B:C,2,0)</f>
        <v>139</v>
      </c>
      <c r="D2093" s="21" t="s">
        <v>59</v>
      </c>
      <c r="E2093" s="21" t="s">
        <v>75</v>
      </c>
      <c r="F2093" s="21" t="s">
        <v>61</v>
      </c>
      <c r="G2093" s="21" t="s">
        <v>62</v>
      </c>
      <c r="H2093" s="21" t="s">
        <v>63</v>
      </c>
      <c r="I2093" s="21" t="s">
        <v>74</v>
      </c>
      <c r="J2093" s="22">
        <v>43670</v>
      </c>
      <c r="K2093" s="23">
        <v>0.56880787037036995</v>
      </c>
      <c r="L2093" s="22">
        <v>43670</v>
      </c>
      <c r="M2093" s="23">
        <v>0.74372685185184995</v>
      </c>
      <c r="N2093" s="25">
        <v>4.1980000000000004</v>
      </c>
      <c r="O2093" s="21" t="s">
        <v>77</v>
      </c>
      <c r="P2093" s="24">
        <f>TotalMov[[#This Row],[Confirmed activ. 3 (ILE03)]]*60</f>
        <v>251.88000000000002</v>
      </c>
      <c r="Q2093" s="24">
        <v>350</v>
      </c>
      <c r="R2093" s="21" t="s">
        <v>66</v>
      </c>
      <c r="S2093" s="21" t="s">
        <v>67</v>
      </c>
    </row>
    <row r="2094" spans="1:19" x14ac:dyDescent="0.35">
      <c r="A2094" s="21">
        <v>1540809</v>
      </c>
      <c r="B2094" s="53">
        <v>411590</v>
      </c>
      <c r="C2094" s="21">
        <f>VLOOKUP(TotalMov[[#This Row],[Order]],'Total Mov by SS'!B:C,2,0)</f>
        <v>139</v>
      </c>
      <c r="D2094" s="21" t="s">
        <v>59</v>
      </c>
      <c r="E2094" s="21" t="s">
        <v>78</v>
      </c>
      <c r="F2094" s="21" t="s">
        <v>61</v>
      </c>
      <c r="G2094" s="21" t="s">
        <v>62</v>
      </c>
      <c r="H2094" s="21" t="s">
        <v>63</v>
      </c>
      <c r="I2094" s="21" t="s">
        <v>76</v>
      </c>
      <c r="J2094" s="22">
        <v>43671</v>
      </c>
      <c r="K2094" s="23">
        <v>0.31822916666667</v>
      </c>
      <c r="L2094" s="22">
        <v>43676</v>
      </c>
      <c r="M2094" s="23">
        <v>0.65255787037037005</v>
      </c>
      <c r="N2094" s="25">
        <v>36.676000000000002</v>
      </c>
      <c r="O2094" s="21" t="s">
        <v>77</v>
      </c>
      <c r="P2094" s="24">
        <f>TotalMov[[#This Row],[Confirmed activ. 3 (ILE03)]]*60</f>
        <v>2200.56</v>
      </c>
      <c r="Q2094" s="24">
        <v>1020</v>
      </c>
      <c r="R2094" s="21" t="s">
        <v>66</v>
      </c>
      <c r="S2094" s="21" t="s">
        <v>67</v>
      </c>
    </row>
    <row r="2095" spans="1:19" x14ac:dyDescent="0.35">
      <c r="A2095" s="21">
        <v>1540809</v>
      </c>
      <c r="B2095" s="53">
        <v>411590</v>
      </c>
      <c r="C2095" s="21">
        <f>VLOOKUP(TotalMov[[#This Row],[Order]],'Total Mov by SS'!B:C,2,0)</f>
        <v>139</v>
      </c>
      <c r="D2095" s="21" t="s">
        <v>59</v>
      </c>
      <c r="E2095" s="21" t="s">
        <v>80</v>
      </c>
      <c r="F2095" s="21" t="s">
        <v>61</v>
      </c>
      <c r="G2095" s="21" t="s">
        <v>62</v>
      </c>
      <c r="H2095" s="21" t="s">
        <v>63</v>
      </c>
      <c r="I2095" s="21" t="s">
        <v>112</v>
      </c>
      <c r="J2095" s="22">
        <v>43676</v>
      </c>
      <c r="K2095" s="23">
        <v>0.65271990740741004</v>
      </c>
      <c r="L2095" s="22">
        <v>43676</v>
      </c>
      <c r="M2095" s="23">
        <v>0.74120370370370003</v>
      </c>
      <c r="N2095" s="25">
        <v>2.1240000000000001</v>
      </c>
      <c r="O2095" s="21" t="s">
        <v>77</v>
      </c>
      <c r="P2095" s="24">
        <f>TotalMov[[#This Row],[Confirmed activ. 3 (ILE03)]]*60</f>
        <v>127.44000000000001</v>
      </c>
      <c r="Q2095" s="24">
        <v>50</v>
      </c>
      <c r="R2095" s="21" t="s">
        <v>66</v>
      </c>
      <c r="S2095" s="21" t="s">
        <v>67</v>
      </c>
    </row>
    <row r="2096" spans="1:19" x14ac:dyDescent="0.35">
      <c r="A2096" s="21">
        <v>1540809</v>
      </c>
      <c r="B2096" s="53">
        <v>411590</v>
      </c>
      <c r="C2096" s="21">
        <f>VLOOKUP(TotalMov[[#This Row],[Order]],'Total Mov by SS'!B:C,2,0)</f>
        <v>139</v>
      </c>
      <c r="D2096" s="21" t="s">
        <v>59</v>
      </c>
      <c r="E2096" s="21" t="s">
        <v>82</v>
      </c>
      <c r="F2096" s="21" t="s">
        <v>89</v>
      </c>
      <c r="G2096" s="21" t="s">
        <v>90</v>
      </c>
      <c r="H2096" s="21" t="s">
        <v>91</v>
      </c>
      <c r="I2096" s="21" t="s">
        <v>92</v>
      </c>
      <c r="J2096" s="22"/>
      <c r="K2096" s="23">
        <v>0</v>
      </c>
      <c r="L2096" s="22"/>
      <c r="M2096" s="23">
        <v>0</v>
      </c>
      <c r="N2096" s="25">
        <v>0</v>
      </c>
      <c r="O2096" s="21" t="s">
        <v>93</v>
      </c>
      <c r="P2096" s="24"/>
      <c r="Q2096" s="24">
        <v>0</v>
      </c>
      <c r="R2096" s="21" t="s">
        <v>66</v>
      </c>
      <c r="S2096" s="21" t="s">
        <v>94</v>
      </c>
    </row>
    <row r="2097" spans="1:19" x14ac:dyDescent="0.35">
      <c r="A2097" s="21">
        <v>1540809</v>
      </c>
      <c r="B2097" s="53">
        <v>411590</v>
      </c>
      <c r="C2097" s="21">
        <f>VLOOKUP(TotalMov[[#This Row],[Order]],'Total Mov by SS'!B:C,2,0)</f>
        <v>139</v>
      </c>
      <c r="D2097" s="21" t="s">
        <v>59</v>
      </c>
      <c r="E2097" s="21" t="s">
        <v>85</v>
      </c>
      <c r="F2097" s="21" t="s">
        <v>69</v>
      </c>
      <c r="G2097" s="21" t="s">
        <v>62</v>
      </c>
      <c r="H2097" s="21" t="s">
        <v>70</v>
      </c>
      <c r="I2097" s="21" t="s">
        <v>79</v>
      </c>
      <c r="J2097" s="22">
        <v>43677</v>
      </c>
      <c r="K2097" s="23">
        <v>0.38179398148148003</v>
      </c>
      <c r="L2097" s="22">
        <v>43677</v>
      </c>
      <c r="M2097" s="23">
        <v>0.38179398148148003</v>
      </c>
      <c r="N2097" s="24">
        <v>20</v>
      </c>
      <c r="O2097" s="21" t="s">
        <v>66</v>
      </c>
      <c r="P2097" s="24">
        <f>TotalMov[[#This Row],[Confirmed activ. 3 (ILE03)]]</f>
        <v>20</v>
      </c>
      <c r="Q2097" s="24">
        <v>20</v>
      </c>
      <c r="R2097" s="21" t="s">
        <v>66</v>
      </c>
      <c r="S2097" s="21" t="s">
        <v>72</v>
      </c>
    </row>
    <row r="2098" spans="1:19" x14ac:dyDescent="0.35">
      <c r="A2098" s="21">
        <v>1540809</v>
      </c>
      <c r="B2098" s="53">
        <v>411590</v>
      </c>
      <c r="C2098" s="21">
        <f>VLOOKUP(TotalMov[[#This Row],[Order]],'Total Mov by SS'!B:C,2,0)</f>
        <v>139</v>
      </c>
      <c r="D2098" s="21" t="s">
        <v>59</v>
      </c>
      <c r="E2098" s="21" t="s">
        <v>88</v>
      </c>
      <c r="F2098" s="21" t="s">
        <v>69</v>
      </c>
      <c r="G2098" s="21" t="s">
        <v>62</v>
      </c>
      <c r="H2098" s="21" t="s">
        <v>70</v>
      </c>
      <c r="I2098" s="21" t="s">
        <v>81</v>
      </c>
      <c r="J2098" s="22">
        <v>43677</v>
      </c>
      <c r="K2098" s="23">
        <v>0.38182870370369998</v>
      </c>
      <c r="L2098" s="22">
        <v>43677</v>
      </c>
      <c r="M2098" s="23">
        <v>0.38182870370369998</v>
      </c>
      <c r="N2098" s="24">
        <v>20</v>
      </c>
      <c r="O2098" s="21" t="s">
        <v>66</v>
      </c>
      <c r="P2098" s="24">
        <f>TotalMov[[#This Row],[Confirmed activ. 3 (ILE03)]]</f>
        <v>20</v>
      </c>
      <c r="Q2098" s="24">
        <v>20</v>
      </c>
      <c r="R2098" s="21" t="s">
        <v>66</v>
      </c>
      <c r="S2098" s="21" t="s">
        <v>72</v>
      </c>
    </row>
    <row r="2099" spans="1:19" x14ac:dyDescent="0.35">
      <c r="A2099" s="21">
        <v>1540809</v>
      </c>
      <c r="B2099" s="53">
        <v>411590</v>
      </c>
      <c r="C2099" s="21">
        <f>VLOOKUP(TotalMov[[#This Row],[Order]],'Total Mov by SS'!B:C,2,0)</f>
        <v>139</v>
      </c>
      <c r="D2099" s="21" t="s">
        <v>59</v>
      </c>
      <c r="E2099" s="21" t="s">
        <v>95</v>
      </c>
      <c r="F2099" s="21" t="s">
        <v>83</v>
      </c>
      <c r="G2099" s="21" t="s">
        <v>62</v>
      </c>
      <c r="H2099" s="21" t="s">
        <v>84</v>
      </c>
      <c r="I2099" s="21" t="s">
        <v>84</v>
      </c>
      <c r="J2099" s="22">
        <v>43677</v>
      </c>
      <c r="K2099" s="23">
        <v>0.48370370370370003</v>
      </c>
      <c r="L2099" s="22">
        <v>43678</v>
      </c>
      <c r="M2099" s="23">
        <v>0.11166666666666999</v>
      </c>
      <c r="N2099" s="25">
        <v>13.263</v>
      </c>
      <c r="O2099" s="21" t="s">
        <v>77</v>
      </c>
      <c r="P2099" s="24">
        <f>TotalMov[[#This Row],[Confirmed activ. 3 (ILE03)]]*60</f>
        <v>795.78</v>
      </c>
      <c r="Q2099" s="24">
        <v>450</v>
      </c>
      <c r="R2099" s="21" t="s">
        <v>66</v>
      </c>
      <c r="S2099" s="21" t="s">
        <v>67</v>
      </c>
    </row>
    <row r="2100" spans="1:19" x14ac:dyDescent="0.35">
      <c r="A2100" s="21">
        <v>1540809</v>
      </c>
      <c r="B2100" s="53">
        <v>411590</v>
      </c>
      <c r="C2100" s="21">
        <f>VLOOKUP(TotalMov[[#This Row],[Order]],'Total Mov by SS'!B:C,2,0)</f>
        <v>139</v>
      </c>
      <c r="D2100" s="21" t="s">
        <v>59</v>
      </c>
      <c r="E2100" s="21" t="s">
        <v>97</v>
      </c>
      <c r="F2100" s="21" t="s">
        <v>86</v>
      </c>
      <c r="G2100" s="21" t="s">
        <v>62</v>
      </c>
      <c r="H2100" s="21" t="s">
        <v>87</v>
      </c>
      <c r="I2100" s="21" t="s">
        <v>87</v>
      </c>
      <c r="J2100" s="22">
        <v>43678</v>
      </c>
      <c r="K2100" s="23">
        <v>0.29430555555555998</v>
      </c>
      <c r="L2100" s="22">
        <v>43678</v>
      </c>
      <c r="M2100" s="23">
        <v>0.29430555555555998</v>
      </c>
      <c r="N2100" s="24">
        <v>20</v>
      </c>
      <c r="O2100" s="21" t="s">
        <v>66</v>
      </c>
      <c r="P2100" s="24">
        <f>TotalMov[[#This Row],[Confirmed activ. 3 (ILE03)]]</f>
        <v>20</v>
      </c>
      <c r="Q2100" s="24">
        <v>20</v>
      </c>
      <c r="R2100" s="21" t="s">
        <v>66</v>
      </c>
      <c r="S2100" s="21" t="s">
        <v>72</v>
      </c>
    </row>
    <row r="2101" spans="1:19" x14ac:dyDescent="0.35">
      <c r="A2101" s="21">
        <v>1540809</v>
      </c>
      <c r="B2101" s="53">
        <v>411590</v>
      </c>
      <c r="C2101" s="21">
        <f>VLOOKUP(TotalMov[[#This Row],[Order]],'Total Mov by SS'!B:C,2,0)</f>
        <v>139</v>
      </c>
      <c r="D2101" s="21" t="s">
        <v>59</v>
      </c>
      <c r="E2101" s="21" t="s">
        <v>99</v>
      </c>
      <c r="F2101" s="21" t="s">
        <v>61</v>
      </c>
      <c r="G2101" s="21" t="s">
        <v>62</v>
      </c>
      <c r="H2101" s="21" t="s">
        <v>63</v>
      </c>
      <c r="I2101" s="21" t="s">
        <v>96</v>
      </c>
      <c r="J2101" s="22">
        <v>43685</v>
      </c>
      <c r="K2101" s="23">
        <v>0.46528935185185</v>
      </c>
      <c r="L2101" s="22">
        <v>43685</v>
      </c>
      <c r="M2101" s="23">
        <v>0.53123842592592996</v>
      </c>
      <c r="N2101" s="25">
        <v>1.421</v>
      </c>
      <c r="O2101" s="21" t="s">
        <v>77</v>
      </c>
      <c r="P2101" s="24">
        <f>TotalMov[[#This Row],[Confirmed activ. 3 (ILE03)]]*60</f>
        <v>85.26</v>
      </c>
      <c r="Q2101" s="24">
        <v>100</v>
      </c>
      <c r="R2101" s="21" t="s">
        <v>66</v>
      </c>
      <c r="S2101" s="21" t="s">
        <v>67</v>
      </c>
    </row>
    <row r="2102" spans="1:19" x14ac:dyDescent="0.35">
      <c r="A2102" s="21">
        <v>1540809</v>
      </c>
      <c r="B2102" s="53">
        <v>411590</v>
      </c>
      <c r="C2102" s="21">
        <f>VLOOKUP(TotalMov[[#This Row],[Order]],'Total Mov by SS'!B:C,2,0)</f>
        <v>139</v>
      </c>
      <c r="D2102" s="21" t="s">
        <v>59</v>
      </c>
      <c r="E2102" s="21" t="s">
        <v>101</v>
      </c>
      <c r="F2102" s="21" t="s">
        <v>69</v>
      </c>
      <c r="G2102" s="21" t="s">
        <v>62</v>
      </c>
      <c r="H2102" s="21" t="s">
        <v>70</v>
      </c>
      <c r="I2102" s="21" t="s">
        <v>98</v>
      </c>
      <c r="J2102" s="22">
        <v>43685</v>
      </c>
      <c r="K2102" s="23">
        <v>0.63527777777778005</v>
      </c>
      <c r="L2102" s="22">
        <v>43685</v>
      </c>
      <c r="M2102" s="23">
        <v>0.63527777777778005</v>
      </c>
      <c r="N2102" s="24">
        <v>20</v>
      </c>
      <c r="O2102" s="21" t="s">
        <v>66</v>
      </c>
      <c r="P2102" s="24">
        <f>TotalMov[[#This Row],[Confirmed activ. 3 (ILE03)]]</f>
        <v>20</v>
      </c>
      <c r="Q2102" s="24">
        <v>20</v>
      </c>
      <c r="R2102" s="21" t="s">
        <v>66</v>
      </c>
      <c r="S2102" s="21" t="s">
        <v>72</v>
      </c>
    </row>
    <row r="2103" spans="1:19" x14ac:dyDescent="0.35">
      <c r="A2103" s="21">
        <v>1540809</v>
      </c>
      <c r="B2103" s="53">
        <v>411590</v>
      </c>
      <c r="C2103" s="21">
        <f>VLOOKUP(TotalMov[[#This Row],[Order]],'Total Mov by SS'!B:C,2,0)</f>
        <v>139</v>
      </c>
      <c r="D2103" s="21" t="s">
        <v>59</v>
      </c>
      <c r="E2103" s="21" t="s">
        <v>104</v>
      </c>
      <c r="F2103" s="21" t="s">
        <v>69</v>
      </c>
      <c r="G2103" s="21" t="s">
        <v>62</v>
      </c>
      <c r="H2103" s="21" t="s">
        <v>70</v>
      </c>
      <c r="I2103" s="21" t="s">
        <v>100</v>
      </c>
      <c r="J2103" s="22">
        <v>43685</v>
      </c>
      <c r="K2103" s="23">
        <v>0.63534722222221995</v>
      </c>
      <c r="L2103" s="22">
        <v>43685</v>
      </c>
      <c r="M2103" s="23">
        <v>0.63534722222221995</v>
      </c>
      <c r="N2103" s="24">
        <v>30</v>
      </c>
      <c r="O2103" s="21" t="s">
        <v>66</v>
      </c>
      <c r="P2103" s="24">
        <f>TotalMov[[#This Row],[Confirmed activ. 3 (ILE03)]]</f>
        <v>30</v>
      </c>
      <c r="Q2103" s="24">
        <v>30</v>
      </c>
      <c r="R2103" s="21" t="s">
        <v>66</v>
      </c>
      <c r="S2103" s="21" t="s">
        <v>72</v>
      </c>
    </row>
    <row r="2104" spans="1:19" x14ac:dyDescent="0.35">
      <c r="A2104" s="21">
        <v>1540809</v>
      </c>
      <c r="B2104" s="53">
        <v>411590</v>
      </c>
      <c r="C2104" s="21">
        <f>VLOOKUP(TotalMov[[#This Row],[Order]],'Total Mov by SS'!B:C,2,0)</f>
        <v>139</v>
      </c>
      <c r="D2104" s="21" t="s">
        <v>59</v>
      </c>
      <c r="E2104" s="21" t="s">
        <v>113</v>
      </c>
      <c r="F2104" s="21" t="s">
        <v>102</v>
      </c>
      <c r="G2104" s="21" t="s">
        <v>62</v>
      </c>
      <c r="H2104" s="21" t="s">
        <v>100</v>
      </c>
      <c r="I2104" s="21" t="s">
        <v>103</v>
      </c>
      <c r="J2104" s="22">
        <v>43685</v>
      </c>
      <c r="K2104" s="23">
        <v>0.63540509259259004</v>
      </c>
      <c r="L2104" s="22">
        <v>43685</v>
      </c>
      <c r="M2104" s="23">
        <v>0.63540509259259004</v>
      </c>
      <c r="N2104" s="24">
        <v>30</v>
      </c>
      <c r="O2104" s="21" t="s">
        <v>66</v>
      </c>
      <c r="P2104" s="24">
        <f>TotalMov[[#This Row],[Confirmed activ. 3 (ILE03)]]</f>
        <v>30</v>
      </c>
      <c r="Q2104" s="24">
        <v>30</v>
      </c>
      <c r="R2104" s="21" t="s">
        <v>66</v>
      </c>
      <c r="S2104" s="21" t="s">
        <v>72</v>
      </c>
    </row>
    <row r="2105" spans="1:19" x14ac:dyDescent="0.35">
      <c r="A2105" s="21">
        <v>1540809</v>
      </c>
      <c r="B2105" s="53">
        <v>411590</v>
      </c>
      <c r="C2105" s="21">
        <f>VLOOKUP(TotalMov[[#This Row],[Order]],'Total Mov by SS'!B:C,2,0)</f>
        <v>139</v>
      </c>
      <c r="D2105" s="21" t="s">
        <v>59</v>
      </c>
      <c r="E2105" s="21" t="s">
        <v>114</v>
      </c>
      <c r="F2105" s="21" t="s">
        <v>102</v>
      </c>
      <c r="G2105" s="21" t="s">
        <v>105</v>
      </c>
      <c r="H2105" s="21" t="s">
        <v>100</v>
      </c>
      <c r="I2105" s="21" t="s">
        <v>106</v>
      </c>
      <c r="J2105" s="22">
        <v>43691</v>
      </c>
      <c r="K2105" s="23">
        <v>0.58104166666667001</v>
      </c>
      <c r="L2105" s="22">
        <v>43691</v>
      </c>
      <c r="M2105" s="23">
        <v>0.58104166666667001</v>
      </c>
      <c r="N2105" s="24">
        <v>45</v>
      </c>
      <c r="O2105" s="21" t="s">
        <v>66</v>
      </c>
      <c r="P2105" s="24">
        <f>TotalMov[[#This Row],[Confirmed activ. 3 (ILE03)]]</f>
        <v>45</v>
      </c>
      <c r="Q2105" s="24">
        <v>45</v>
      </c>
      <c r="R2105" s="21" t="s">
        <v>66</v>
      </c>
      <c r="S2105" s="21" t="s">
        <v>72</v>
      </c>
    </row>
    <row r="2106" spans="1:19" x14ac:dyDescent="0.35">
      <c r="A2106" s="21">
        <v>1540809</v>
      </c>
      <c r="B2106" s="53">
        <v>411590</v>
      </c>
      <c r="C2106" s="21">
        <f>VLOOKUP(TotalMov[[#This Row],[Order]],'Total Mov by SS'!B:C,2,0)</f>
        <v>139</v>
      </c>
      <c r="D2106" s="21" t="s">
        <v>107</v>
      </c>
      <c r="E2106" s="21" t="s">
        <v>60</v>
      </c>
      <c r="F2106" s="21" t="s">
        <v>61</v>
      </c>
      <c r="G2106" s="21" t="s">
        <v>90</v>
      </c>
      <c r="H2106" s="21" t="s">
        <v>63</v>
      </c>
      <c r="I2106" s="21" t="s">
        <v>108</v>
      </c>
      <c r="J2106" s="22">
        <v>43681</v>
      </c>
      <c r="K2106" s="23">
        <v>0.43356481481481002</v>
      </c>
      <c r="L2106" s="22">
        <v>43681</v>
      </c>
      <c r="M2106" s="23">
        <v>0.62581018518519005</v>
      </c>
      <c r="N2106" s="25">
        <v>4.6139999999999999</v>
      </c>
      <c r="O2106" s="21" t="s">
        <v>77</v>
      </c>
      <c r="P2106" s="24">
        <f>TotalMov[[#This Row],[Confirmed activ. 3 (ILE03)]]*60</f>
        <v>276.83999999999997</v>
      </c>
      <c r="Q2106" s="24">
        <v>1</v>
      </c>
      <c r="R2106" s="21" t="s">
        <v>66</v>
      </c>
      <c r="S2106" s="21" t="s">
        <v>67</v>
      </c>
    </row>
    <row r="2107" spans="1:19" x14ac:dyDescent="0.35">
      <c r="A2107" s="21">
        <v>1540809</v>
      </c>
      <c r="B2107" s="53">
        <v>411590</v>
      </c>
      <c r="C2107" s="21">
        <f>VLOOKUP(TotalMov[[#This Row],[Order]],'Total Mov by SS'!B:C,2,0)</f>
        <v>139</v>
      </c>
      <c r="D2107" s="21" t="s">
        <v>109</v>
      </c>
      <c r="E2107" s="21" t="s">
        <v>95</v>
      </c>
      <c r="F2107" s="21" t="s">
        <v>83</v>
      </c>
      <c r="G2107" s="21" t="s">
        <v>90</v>
      </c>
      <c r="H2107" s="21" t="s">
        <v>84</v>
      </c>
      <c r="I2107" s="21" t="s">
        <v>110</v>
      </c>
      <c r="J2107" s="22"/>
      <c r="K2107" s="23">
        <v>0</v>
      </c>
      <c r="L2107" s="22"/>
      <c r="M2107" s="23">
        <v>0</v>
      </c>
      <c r="N2107" s="25">
        <v>0</v>
      </c>
      <c r="O2107" s="21" t="s">
        <v>93</v>
      </c>
      <c r="P2107" s="24"/>
      <c r="Q2107" s="24">
        <v>5</v>
      </c>
      <c r="R2107" s="21" t="s">
        <v>66</v>
      </c>
      <c r="S2107" s="21" t="s">
        <v>94</v>
      </c>
    </row>
    <row r="2108" spans="1:19" x14ac:dyDescent="0.35">
      <c r="A2108" s="21">
        <v>1540810</v>
      </c>
      <c r="B2108" s="53">
        <v>411590</v>
      </c>
      <c r="C2108" s="21">
        <f>VLOOKUP(TotalMov[[#This Row],[Order]],'Total Mov by SS'!B:C,2,0)</f>
        <v>141</v>
      </c>
      <c r="D2108" s="21" t="s">
        <v>59</v>
      </c>
      <c r="E2108" s="21" t="s">
        <v>60</v>
      </c>
      <c r="F2108" s="21" t="s">
        <v>83</v>
      </c>
      <c r="G2108" s="21" t="s">
        <v>62</v>
      </c>
      <c r="H2108" s="21" t="s">
        <v>84</v>
      </c>
      <c r="I2108" s="21" t="s">
        <v>111</v>
      </c>
      <c r="J2108" s="22">
        <v>43669</v>
      </c>
      <c r="K2108" s="23">
        <v>0.11967592592593</v>
      </c>
      <c r="L2108" s="22">
        <v>43669</v>
      </c>
      <c r="M2108" s="23">
        <v>0.17384259259259</v>
      </c>
      <c r="N2108" s="24">
        <v>39</v>
      </c>
      <c r="O2108" s="21" t="s">
        <v>66</v>
      </c>
      <c r="P2108" s="24">
        <f>TotalMov[[#This Row],[Confirmed activ. 3 (ILE03)]]</f>
        <v>39</v>
      </c>
      <c r="Q2108" s="24">
        <v>40</v>
      </c>
      <c r="R2108" s="21" t="s">
        <v>66</v>
      </c>
      <c r="S2108" s="21" t="s">
        <v>67</v>
      </c>
    </row>
    <row r="2109" spans="1:19" x14ac:dyDescent="0.35">
      <c r="A2109" s="21">
        <v>1540810</v>
      </c>
      <c r="B2109" s="53">
        <v>411590</v>
      </c>
      <c r="C2109" s="21">
        <f>VLOOKUP(TotalMov[[#This Row],[Order]],'Total Mov by SS'!B:C,2,0)</f>
        <v>141</v>
      </c>
      <c r="D2109" s="21" t="s">
        <v>59</v>
      </c>
      <c r="E2109" s="21" t="s">
        <v>68</v>
      </c>
      <c r="F2109" s="21" t="s">
        <v>61</v>
      </c>
      <c r="G2109" s="21" t="s">
        <v>62</v>
      </c>
      <c r="H2109" s="21" t="s">
        <v>63</v>
      </c>
      <c r="I2109" s="21" t="s">
        <v>64</v>
      </c>
      <c r="J2109" s="22">
        <v>43669</v>
      </c>
      <c r="K2109" s="23">
        <v>0.41447916666667001</v>
      </c>
      <c r="L2109" s="22">
        <v>43669</v>
      </c>
      <c r="M2109" s="23">
        <v>0.43849537037037001</v>
      </c>
      <c r="N2109" s="25">
        <v>34.582999999999998</v>
      </c>
      <c r="O2109" s="21" t="s">
        <v>66</v>
      </c>
      <c r="P2109" s="24">
        <f>TotalMov[[#This Row],[Confirmed activ. 3 (ILE03)]]</f>
        <v>34.582999999999998</v>
      </c>
      <c r="Q2109" s="24">
        <v>15</v>
      </c>
      <c r="R2109" s="21" t="s">
        <v>66</v>
      </c>
      <c r="S2109" s="21" t="s">
        <v>67</v>
      </c>
    </row>
    <row r="2110" spans="1:19" x14ac:dyDescent="0.35">
      <c r="A2110" s="21">
        <v>1540810</v>
      </c>
      <c r="B2110" s="53">
        <v>411590</v>
      </c>
      <c r="C2110" s="21">
        <f>VLOOKUP(TotalMov[[#This Row],[Order]],'Total Mov by SS'!B:C,2,0)</f>
        <v>141</v>
      </c>
      <c r="D2110" s="21" t="s">
        <v>59</v>
      </c>
      <c r="E2110" s="21" t="s">
        <v>73</v>
      </c>
      <c r="F2110" s="21" t="s">
        <v>69</v>
      </c>
      <c r="G2110" s="21" t="s">
        <v>62</v>
      </c>
      <c r="H2110" s="21" t="s">
        <v>70</v>
      </c>
      <c r="I2110" s="21" t="s">
        <v>71</v>
      </c>
      <c r="J2110" s="22">
        <v>43670</v>
      </c>
      <c r="K2110" s="23">
        <v>0.39317129629629999</v>
      </c>
      <c r="L2110" s="22">
        <v>43670</v>
      </c>
      <c r="M2110" s="23">
        <v>0.39317129629629999</v>
      </c>
      <c r="N2110" s="24">
        <v>20</v>
      </c>
      <c r="O2110" s="21" t="s">
        <v>66</v>
      </c>
      <c r="P2110" s="24">
        <f>TotalMov[[#This Row],[Confirmed activ. 3 (ILE03)]]</f>
        <v>20</v>
      </c>
      <c r="Q2110" s="24">
        <v>20</v>
      </c>
      <c r="R2110" s="21" t="s">
        <v>66</v>
      </c>
      <c r="S2110" s="21" t="s">
        <v>72</v>
      </c>
    </row>
    <row r="2111" spans="1:19" x14ac:dyDescent="0.35">
      <c r="A2111" s="21">
        <v>1540810</v>
      </c>
      <c r="B2111" s="53">
        <v>411590</v>
      </c>
      <c r="C2111" s="21">
        <f>VLOOKUP(TotalMov[[#This Row],[Order]],'Total Mov by SS'!B:C,2,0)</f>
        <v>141</v>
      </c>
      <c r="D2111" s="21" t="s">
        <v>59</v>
      </c>
      <c r="E2111" s="21" t="s">
        <v>75</v>
      </c>
      <c r="F2111" s="21" t="s">
        <v>61</v>
      </c>
      <c r="G2111" s="21" t="s">
        <v>62</v>
      </c>
      <c r="H2111" s="21" t="s">
        <v>63</v>
      </c>
      <c r="I2111" s="21" t="s">
        <v>74</v>
      </c>
      <c r="J2111" s="22">
        <v>43670</v>
      </c>
      <c r="K2111" s="23">
        <v>0.53202546296296005</v>
      </c>
      <c r="L2111" s="22">
        <v>43670</v>
      </c>
      <c r="M2111" s="23">
        <v>0.64901620370369995</v>
      </c>
      <c r="N2111" s="25">
        <v>2.8079999999999998</v>
      </c>
      <c r="O2111" s="21" t="s">
        <v>77</v>
      </c>
      <c r="P2111" s="24">
        <f>TotalMov[[#This Row],[Confirmed activ. 3 (ILE03)]]*60</f>
        <v>168.48</v>
      </c>
      <c r="Q2111" s="24">
        <v>350</v>
      </c>
      <c r="R2111" s="21" t="s">
        <v>66</v>
      </c>
      <c r="S2111" s="21" t="s">
        <v>67</v>
      </c>
    </row>
    <row r="2112" spans="1:19" x14ac:dyDescent="0.35">
      <c r="A2112" s="21">
        <v>1540810</v>
      </c>
      <c r="B2112" s="53">
        <v>411590</v>
      </c>
      <c r="C2112" s="21">
        <f>VLOOKUP(TotalMov[[#This Row],[Order]],'Total Mov by SS'!B:C,2,0)</f>
        <v>141</v>
      </c>
      <c r="D2112" s="21" t="s">
        <v>59</v>
      </c>
      <c r="E2112" s="21" t="s">
        <v>78</v>
      </c>
      <c r="F2112" s="21" t="s">
        <v>61</v>
      </c>
      <c r="G2112" s="21" t="s">
        <v>62</v>
      </c>
      <c r="H2112" s="21" t="s">
        <v>63</v>
      </c>
      <c r="I2112" s="21" t="s">
        <v>76</v>
      </c>
      <c r="J2112" s="22">
        <v>43671</v>
      </c>
      <c r="K2112" s="23">
        <v>0.32030092592593001</v>
      </c>
      <c r="L2112" s="22">
        <v>43677</v>
      </c>
      <c r="M2112" s="23">
        <v>0.32540509259258998</v>
      </c>
      <c r="N2112" s="25">
        <v>28.853000000000002</v>
      </c>
      <c r="O2112" s="21" t="s">
        <v>77</v>
      </c>
      <c r="P2112" s="24">
        <f>TotalMov[[#This Row],[Confirmed activ. 3 (ILE03)]]*60</f>
        <v>1731.18</v>
      </c>
      <c r="Q2112" s="24">
        <v>1020</v>
      </c>
      <c r="R2112" s="21" t="s">
        <v>66</v>
      </c>
      <c r="S2112" s="21" t="s">
        <v>67</v>
      </c>
    </row>
    <row r="2113" spans="1:19" x14ac:dyDescent="0.35">
      <c r="A2113" s="21">
        <v>1540810</v>
      </c>
      <c r="B2113" s="53">
        <v>411590</v>
      </c>
      <c r="C2113" s="21">
        <f>VLOOKUP(TotalMov[[#This Row],[Order]],'Total Mov by SS'!B:C,2,0)</f>
        <v>141</v>
      </c>
      <c r="D2113" s="21" t="s">
        <v>59</v>
      </c>
      <c r="E2113" s="21" t="s">
        <v>80</v>
      </c>
      <c r="F2113" s="21" t="s">
        <v>61</v>
      </c>
      <c r="G2113" s="21" t="s">
        <v>62</v>
      </c>
      <c r="H2113" s="21" t="s">
        <v>63</v>
      </c>
      <c r="I2113" s="21" t="s">
        <v>112</v>
      </c>
      <c r="J2113" s="22">
        <v>43677</v>
      </c>
      <c r="K2113" s="23">
        <v>0.32553240740741002</v>
      </c>
      <c r="L2113" s="22">
        <v>43677</v>
      </c>
      <c r="M2113" s="23">
        <v>0.36464120370370001</v>
      </c>
      <c r="N2113" s="25">
        <v>56.317</v>
      </c>
      <c r="O2113" s="21" t="s">
        <v>66</v>
      </c>
      <c r="P2113" s="24">
        <f>TotalMov[[#This Row],[Confirmed activ. 3 (ILE03)]]</f>
        <v>56.317</v>
      </c>
      <c r="Q2113" s="24">
        <v>50</v>
      </c>
      <c r="R2113" s="21" t="s">
        <v>66</v>
      </c>
      <c r="S2113" s="21" t="s">
        <v>67</v>
      </c>
    </row>
    <row r="2114" spans="1:19" x14ac:dyDescent="0.35">
      <c r="A2114" s="21">
        <v>1540810</v>
      </c>
      <c r="B2114" s="53">
        <v>411590</v>
      </c>
      <c r="C2114" s="21">
        <f>VLOOKUP(TotalMov[[#This Row],[Order]],'Total Mov by SS'!B:C,2,0)</f>
        <v>141</v>
      </c>
      <c r="D2114" s="21" t="s">
        <v>59</v>
      </c>
      <c r="E2114" s="21" t="s">
        <v>82</v>
      </c>
      <c r="F2114" s="21" t="s">
        <v>89</v>
      </c>
      <c r="G2114" s="21" t="s">
        <v>90</v>
      </c>
      <c r="H2114" s="21" t="s">
        <v>91</v>
      </c>
      <c r="I2114" s="21" t="s">
        <v>92</v>
      </c>
      <c r="J2114" s="22"/>
      <c r="K2114" s="23">
        <v>0</v>
      </c>
      <c r="L2114" s="22"/>
      <c r="M2114" s="23">
        <v>0</v>
      </c>
      <c r="N2114" s="25">
        <v>0</v>
      </c>
      <c r="O2114" s="21" t="s">
        <v>93</v>
      </c>
      <c r="P2114" s="24"/>
      <c r="Q2114" s="24">
        <v>0</v>
      </c>
      <c r="R2114" s="21" t="s">
        <v>66</v>
      </c>
      <c r="S2114" s="21" t="s">
        <v>94</v>
      </c>
    </row>
    <row r="2115" spans="1:19" x14ac:dyDescent="0.35">
      <c r="A2115" s="21">
        <v>1540810</v>
      </c>
      <c r="B2115" s="53">
        <v>411590</v>
      </c>
      <c r="C2115" s="21">
        <f>VLOOKUP(TotalMov[[#This Row],[Order]],'Total Mov by SS'!B:C,2,0)</f>
        <v>141</v>
      </c>
      <c r="D2115" s="21" t="s">
        <v>59</v>
      </c>
      <c r="E2115" s="21" t="s">
        <v>85</v>
      </c>
      <c r="F2115" s="21" t="s">
        <v>69</v>
      </c>
      <c r="G2115" s="21" t="s">
        <v>62</v>
      </c>
      <c r="H2115" s="21" t="s">
        <v>70</v>
      </c>
      <c r="I2115" s="21" t="s">
        <v>79</v>
      </c>
      <c r="J2115" s="22">
        <v>43677</v>
      </c>
      <c r="K2115" s="23">
        <v>0.54990740740740995</v>
      </c>
      <c r="L2115" s="22">
        <v>43677</v>
      </c>
      <c r="M2115" s="23">
        <v>0.54990740740740995</v>
      </c>
      <c r="N2115" s="24">
        <v>20</v>
      </c>
      <c r="O2115" s="21" t="s">
        <v>66</v>
      </c>
      <c r="P2115" s="24">
        <f>TotalMov[[#This Row],[Confirmed activ. 3 (ILE03)]]</f>
        <v>20</v>
      </c>
      <c r="Q2115" s="24">
        <v>20</v>
      </c>
      <c r="R2115" s="21" t="s">
        <v>66</v>
      </c>
      <c r="S2115" s="21" t="s">
        <v>72</v>
      </c>
    </row>
    <row r="2116" spans="1:19" x14ac:dyDescent="0.35">
      <c r="A2116" s="21">
        <v>1540810</v>
      </c>
      <c r="B2116" s="53">
        <v>411590</v>
      </c>
      <c r="C2116" s="21">
        <f>VLOOKUP(TotalMov[[#This Row],[Order]],'Total Mov by SS'!B:C,2,0)</f>
        <v>141</v>
      </c>
      <c r="D2116" s="21" t="s">
        <v>59</v>
      </c>
      <c r="E2116" s="21" t="s">
        <v>88</v>
      </c>
      <c r="F2116" s="21" t="s">
        <v>69</v>
      </c>
      <c r="G2116" s="21" t="s">
        <v>62</v>
      </c>
      <c r="H2116" s="21" t="s">
        <v>70</v>
      </c>
      <c r="I2116" s="21" t="s">
        <v>81</v>
      </c>
      <c r="J2116" s="22">
        <v>43677</v>
      </c>
      <c r="K2116" s="23">
        <v>0.5499537037037</v>
      </c>
      <c r="L2116" s="22">
        <v>43677</v>
      </c>
      <c r="M2116" s="23">
        <v>0.5499537037037</v>
      </c>
      <c r="N2116" s="24">
        <v>20</v>
      </c>
      <c r="O2116" s="21" t="s">
        <v>66</v>
      </c>
      <c r="P2116" s="24">
        <f>TotalMov[[#This Row],[Confirmed activ. 3 (ILE03)]]</f>
        <v>20</v>
      </c>
      <c r="Q2116" s="24">
        <v>20</v>
      </c>
      <c r="R2116" s="21" t="s">
        <v>66</v>
      </c>
      <c r="S2116" s="21" t="s">
        <v>72</v>
      </c>
    </row>
    <row r="2117" spans="1:19" x14ac:dyDescent="0.35">
      <c r="A2117" s="21">
        <v>1540810</v>
      </c>
      <c r="B2117" s="53">
        <v>411590</v>
      </c>
      <c r="C2117" s="21">
        <f>VLOOKUP(TotalMov[[#This Row],[Order]],'Total Mov by SS'!B:C,2,0)</f>
        <v>141</v>
      </c>
      <c r="D2117" s="21" t="s">
        <v>59</v>
      </c>
      <c r="E2117" s="21" t="s">
        <v>95</v>
      </c>
      <c r="F2117" s="21" t="s">
        <v>83</v>
      </c>
      <c r="G2117" s="21" t="s">
        <v>62</v>
      </c>
      <c r="H2117" s="21" t="s">
        <v>84</v>
      </c>
      <c r="I2117" s="21" t="s">
        <v>84</v>
      </c>
      <c r="J2117" s="22">
        <v>43677</v>
      </c>
      <c r="K2117" s="23">
        <v>0.61440972222222001</v>
      </c>
      <c r="L2117" s="22">
        <v>43678</v>
      </c>
      <c r="M2117" s="23">
        <v>0.63266203703704005</v>
      </c>
      <c r="N2117" s="25">
        <v>18.707000000000001</v>
      </c>
      <c r="O2117" s="21" t="s">
        <v>77</v>
      </c>
      <c r="P2117" s="24">
        <f>TotalMov[[#This Row],[Confirmed activ. 3 (ILE03)]]*60</f>
        <v>1122.42</v>
      </c>
      <c r="Q2117" s="24">
        <v>450</v>
      </c>
      <c r="R2117" s="21" t="s">
        <v>66</v>
      </c>
      <c r="S2117" s="21" t="s">
        <v>67</v>
      </c>
    </row>
    <row r="2118" spans="1:19" x14ac:dyDescent="0.35">
      <c r="A2118" s="21">
        <v>1540810</v>
      </c>
      <c r="B2118" s="53">
        <v>411590</v>
      </c>
      <c r="C2118" s="21">
        <f>VLOOKUP(TotalMov[[#This Row],[Order]],'Total Mov by SS'!B:C,2,0)</f>
        <v>141</v>
      </c>
      <c r="D2118" s="21" t="s">
        <v>59</v>
      </c>
      <c r="E2118" s="21" t="s">
        <v>97</v>
      </c>
      <c r="F2118" s="21" t="s">
        <v>86</v>
      </c>
      <c r="G2118" s="21" t="s">
        <v>62</v>
      </c>
      <c r="H2118" s="21" t="s">
        <v>87</v>
      </c>
      <c r="I2118" s="21" t="s">
        <v>87</v>
      </c>
      <c r="J2118" s="22">
        <v>43681</v>
      </c>
      <c r="K2118" s="23">
        <v>0.35525462962963</v>
      </c>
      <c r="L2118" s="22">
        <v>43681</v>
      </c>
      <c r="M2118" s="23">
        <v>0.35525462962963</v>
      </c>
      <c r="N2118" s="24">
        <v>20</v>
      </c>
      <c r="O2118" s="21" t="s">
        <v>66</v>
      </c>
      <c r="P2118" s="24">
        <f>TotalMov[[#This Row],[Confirmed activ. 3 (ILE03)]]</f>
        <v>20</v>
      </c>
      <c r="Q2118" s="24">
        <v>20</v>
      </c>
      <c r="R2118" s="21" t="s">
        <v>66</v>
      </c>
      <c r="S2118" s="21" t="s">
        <v>72</v>
      </c>
    </row>
    <row r="2119" spans="1:19" x14ac:dyDescent="0.35">
      <c r="A2119" s="21">
        <v>1540810</v>
      </c>
      <c r="B2119" s="53">
        <v>411590</v>
      </c>
      <c r="C2119" s="21">
        <f>VLOOKUP(TotalMov[[#This Row],[Order]],'Total Mov by SS'!B:C,2,0)</f>
        <v>141</v>
      </c>
      <c r="D2119" s="21" t="s">
        <v>59</v>
      </c>
      <c r="E2119" s="21" t="s">
        <v>99</v>
      </c>
      <c r="F2119" s="21" t="s">
        <v>61</v>
      </c>
      <c r="G2119" s="21" t="s">
        <v>62</v>
      </c>
      <c r="H2119" s="21" t="s">
        <v>63</v>
      </c>
      <c r="I2119" s="21" t="s">
        <v>96</v>
      </c>
      <c r="J2119" s="22">
        <v>43698</v>
      </c>
      <c r="K2119" s="23">
        <v>0.34630787037036997</v>
      </c>
      <c r="L2119" s="22">
        <v>43698</v>
      </c>
      <c r="M2119" s="23">
        <v>0.37018518518519</v>
      </c>
      <c r="N2119" s="25">
        <v>17.2</v>
      </c>
      <c r="O2119" s="21" t="s">
        <v>66</v>
      </c>
      <c r="P2119" s="24">
        <f>TotalMov[[#This Row],[Confirmed activ. 3 (ILE03)]]</f>
        <v>17.2</v>
      </c>
      <c r="Q2119" s="24">
        <v>100</v>
      </c>
      <c r="R2119" s="21" t="s">
        <v>66</v>
      </c>
      <c r="S2119" s="21" t="s">
        <v>67</v>
      </c>
    </row>
    <row r="2120" spans="1:19" x14ac:dyDescent="0.35">
      <c r="A2120" s="21">
        <v>1540810</v>
      </c>
      <c r="B2120" s="53">
        <v>411590</v>
      </c>
      <c r="C2120" s="21">
        <f>VLOOKUP(TotalMov[[#This Row],[Order]],'Total Mov by SS'!B:C,2,0)</f>
        <v>141</v>
      </c>
      <c r="D2120" s="21" t="s">
        <v>59</v>
      </c>
      <c r="E2120" s="21" t="s">
        <v>101</v>
      </c>
      <c r="F2120" s="21" t="s">
        <v>69</v>
      </c>
      <c r="G2120" s="21" t="s">
        <v>62</v>
      </c>
      <c r="H2120" s="21" t="s">
        <v>70</v>
      </c>
      <c r="I2120" s="21" t="s">
        <v>98</v>
      </c>
      <c r="J2120" s="22">
        <v>43698</v>
      </c>
      <c r="K2120" s="23">
        <v>0.39201388888888999</v>
      </c>
      <c r="L2120" s="22">
        <v>43698</v>
      </c>
      <c r="M2120" s="23">
        <v>0.39201388888888999</v>
      </c>
      <c r="N2120" s="24">
        <v>20</v>
      </c>
      <c r="O2120" s="21" t="s">
        <v>66</v>
      </c>
      <c r="P2120" s="24">
        <f>TotalMov[[#This Row],[Confirmed activ. 3 (ILE03)]]</f>
        <v>20</v>
      </c>
      <c r="Q2120" s="24">
        <v>20</v>
      </c>
      <c r="R2120" s="21" t="s">
        <v>66</v>
      </c>
      <c r="S2120" s="21" t="s">
        <v>72</v>
      </c>
    </row>
    <row r="2121" spans="1:19" x14ac:dyDescent="0.35">
      <c r="A2121" s="21">
        <v>1540810</v>
      </c>
      <c r="B2121" s="53">
        <v>411590</v>
      </c>
      <c r="C2121" s="21">
        <f>VLOOKUP(TotalMov[[#This Row],[Order]],'Total Mov by SS'!B:C,2,0)</f>
        <v>141</v>
      </c>
      <c r="D2121" s="21" t="s">
        <v>59</v>
      </c>
      <c r="E2121" s="21" t="s">
        <v>104</v>
      </c>
      <c r="F2121" s="21" t="s">
        <v>69</v>
      </c>
      <c r="G2121" s="21" t="s">
        <v>62</v>
      </c>
      <c r="H2121" s="21" t="s">
        <v>70</v>
      </c>
      <c r="I2121" s="21" t="s">
        <v>100</v>
      </c>
      <c r="J2121" s="22">
        <v>43698</v>
      </c>
      <c r="K2121" s="23">
        <v>0.39210648148147997</v>
      </c>
      <c r="L2121" s="22">
        <v>43698</v>
      </c>
      <c r="M2121" s="23">
        <v>0.39210648148147997</v>
      </c>
      <c r="N2121" s="24">
        <v>30</v>
      </c>
      <c r="O2121" s="21" t="s">
        <v>66</v>
      </c>
      <c r="P2121" s="24">
        <f>TotalMov[[#This Row],[Confirmed activ. 3 (ILE03)]]</f>
        <v>30</v>
      </c>
      <c r="Q2121" s="24">
        <v>30</v>
      </c>
      <c r="R2121" s="21" t="s">
        <v>66</v>
      </c>
      <c r="S2121" s="21" t="s">
        <v>72</v>
      </c>
    </row>
    <row r="2122" spans="1:19" x14ac:dyDescent="0.35">
      <c r="A2122" s="21">
        <v>1540810</v>
      </c>
      <c r="B2122" s="53">
        <v>411590</v>
      </c>
      <c r="C2122" s="21">
        <f>VLOOKUP(TotalMov[[#This Row],[Order]],'Total Mov by SS'!B:C,2,0)</f>
        <v>141</v>
      </c>
      <c r="D2122" s="21" t="s">
        <v>59</v>
      </c>
      <c r="E2122" s="21" t="s">
        <v>113</v>
      </c>
      <c r="F2122" s="21" t="s">
        <v>102</v>
      </c>
      <c r="G2122" s="21" t="s">
        <v>62</v>
      </c>
      <c r="H2122" s="21" t="s">
        <v>100</v>
      </c>
      <c r="I2122" s="21" t="s">
        <v>103</v>
      </c>
      <c r="J2122" s="22">
        <v>43698</v>
      </c>
      <c r="K2122" s="23">
        <v>0.39218750000000002</v>
      </c>
      <c r="L2122" s="22">
        <v>43698</v>
      </c>
      <c r="M2122" s="23">
        <v>0.39218750000000002</v>
      </c>
      <c r="N2122" s="24">
        <v>30</v>
      </c>
      <c r="O2122" s="21" t="s">
        <v>66</v>
      </c>
      <c r="P2122" s="24">
        <f>TotalMov[[#This Row],[Confirmed activ. 3 (ILE03)]]</f>
        <v>30</v>
      </c>
      <c r="Q2122" s="24">
        <v>30</v>
      </c>
      <c r="R2122" s="21" t="s">
        <v>66</v>
      </c>
      <c r="S2122" s="21" t="s">
        <v>72</v>
      </c>
    </row>
    <row r="2123" spans="1:19" x14ac:dyDescent="0.35">
      <c r="A2123" s="21">
        <v>1540810</v>
      </c>
      <c r="B2123" s="53">
        <v>411590</v>
      </c>
      <c r="C2123" s="21">
        <f>VLOOKUP(TotalMov[[#This Row],[Order]],'Total Mov by SS'!B:C,2,0)</f>
        <v>141</v>
      </c>
      <c r="D2123" s="21" t="s">
        <v>59</v>
      </c>
      <c r="E2123" s="21" t="s">
        <v>114</v>
      </c>
      <c r="F2123" s="21" t="s">
        <v>102</v>
      </c>
      <c r="G2123" s="21" t="s">
        <v>105</v>
      </c>
      <c r="H2123" s="21" t="s">
        <v>100</v>
      </c>
      <c r="I2123" s="21" t="s">
        <v>106</v>
      </c>
      <c r="J2123" s="22">
        <v>43699</v>
      </c>
      <c r="K2123" s="23">
        <v>0.34180555555556003</v>
      </c>
      <c r="L2123" s="22">
        <v>43699</v>
      </c>
      <c r="M2123" s="23">
        <v>0.34180555555556003</v>
      </c>
      <c r="N2123" s="24">
        <v>45</v>
      </c>
      <c r="O2123" s="21" t="s">
        <v>66</v>
      </c>
      <c r="P2123" s="24">
        <f>TotalMov[[#This Row],[Confirmed activ. 3 (ILE03)]]</f>
        <v>45</v>
      </c>
      <c r="Q2123" s="24">
        <v>45</v>
      </c>
      <c r="R2123" s="21" t="s">
        <v>66</v>
      </c>
      <c r="S2123" s="21" t="s">
        <v>72</v>
      </c>
    </row>
    <row r="2124" spans="1:19" x14ac:dyDescent="0.35">
      <c r="A2124" s="21">
        <v>1540810</v>
      </c>
      <c r="B2124" s="53">
        <v>411590</v>
      </c>
      <c r="C2124" s="21">
        <f>VLOOKUP(TotalMov[[#This Row],[Order]],'Total Mov by SS'!B:C,2,0)</f>
        <v>141</v>
      </c>
      <c r="D2124" s="21" t="s">
        <v>107</v>
      </c>
      <c r="E2124" s="21" t="s">
        <v>60</v>
      </c>
      <c r="F2124" s="21" t="s">
        <v>61</v>
      </c>
      <c r="G2124" s="21" t="s">
        <v>90</v>
      </c>
      <c r="H2124" s="21" t="s">
        <v>63</v>
      </c>
      <c r="I2124" s="21" t="s">
        <v>108</v>
      </c>
      <c r="J2124" s="22">
        <v>43681</v>
      </c>
      <c r="K2124" s="23">
        <v>0.32018518518519001</v>
      </c>
      <c r="L2124" s="22">
        <v>43681</v>
      </c>
      <c r="M2124" s="23">
        <v>0.74664351851851996</v>
      </c>
      <c r="N2124" s="25">
        <v>10.234999999999999</v>
      </c>
      <c r="O2124" s="21" t="s">
        <v>77</v>
      </c>
      <c r="P2124" s="24">
        <f>TotalMov[[#This Row],[Confirmed activ. 3 (ILE03)]]*60</f>
        <v>614.09999999999991</v>
      </c>
      <c r="Q2124" s="24">
        <v>1</v>
      </c>
      <c r="R2124" s="21" t="s">
        <v>66</v>
      </c>
      <c r="S2124" s="21" t="s">
        <v>67</v>
      </c>
    </row>
    <row r="2125" spans="1:19" x14ac:dyDescent="0.35">
      <c r="A2125" s="21">
        <v>1540810</v>
      </c>
      <c r="B2125" s="53">
        <v>411590</v>
      </c>
      <c r="C2125" s="21">
        <f>VLOOKUP(TotalMov[[#This Row],[Order]],'Total Mov by SS'!B:C,2,0)</f>
        <v>141</v>
      </c>
      <c r="D2125" s="21" t="s">
        <v>109</v>
      </c>
      <c r="E2125" s="21" t="s">
        <v>95</v>
      </c>
      <c r="F2125" s="21" t="s">
        <v>83</v>
      </c>
      <c r="G2125" s="21" t="s">
        <v>90</v>
      </c>
      <c r="H2125" s="21" t="s">
        <v>84</v>
      </c>
      <c r="I2125" s="21" t="s">
        <v>110</v>
      </c>
      <c r="J2125" s="22">
        <v>43678</v>
      </c>
      <c r="K2125" s="23">
        <v>0.32819444444444001</v>
      </c>
      <c r="L2125" s="22">
        <v>43678</v>
      </c>
      <c r="M2125" s="23">
        <v>0.48229166666667</v>
      </c>
      <c r="N2125" s="25">
        <v>1.849</v>
      </c>
      <c r="O2125" s="21" t="s">
        <v>77</v>
      </c>
      <c r="P2125" s="24">
        <f>TotalMov[[#This Row],[Confirmed activ. 3 (ILE03)]]*60</f>
        <v>110.94</v>
      </c>
      <c r="Q2125" s="24">
        <v>5</v>
      </c>
      <c r="R2125" s="21" t="s">
        <v>66</v>
      </c>
      <c r="S2125" s="21" t="s">
        <v>67</v>
      </c>
    </row>
    <row r="2126" spans="1:19" x14ac:dyDescent="0.35">
      <c r="A2126" s="21">
        <v>1540811</v>
      </c>
      <c r="B2126" s="53">
        <v>411590</v>
      </c>
      <c r="C2126" s="21">
        <f>VLOOKUP(TotalMov[[#This Row],[Order]],'Total Mov by SS'!B:C,2,0)</f>
        <v>146</v>
      </c>
      <c r="D2126" s="21" t="s">
        <v>59</v>
      </c>
      <c r="E2126" s="21" t="s">
        <v>60</v>
      </c>
      <c r="F2126" s="21" t="s">
        <v>83</v>
      </c>
      <c r="G2126" s="21" t="s">
        <v>62</v>
      </c>
      <c r="H2126" s="21" t="s">
        <v>84</v>
      </c>
      <c r="I2126" s="21" t="s">
        <v>111</v>
      </c>
      <c r="J2126" s="22">
        <v>43669</v>
      </c>
      <c r="K2126" s="23">
        <v>0.71743055555556001</v>
      </c>
      <c r="L2126" s="22">
        <v>43670</v>
      </c>
      <c r="M2126" s="23">
        <v>7.2361111111110002E-2</v>
      </c>
      <c r="N2126" s="25">
        <v>168.297</v>
      </c>
      <c r="O2126" s="21" t="s">
        <v>66</v>
      </c>
      <c r="P2126" s="24">
        <f>TotalMov[[#This Row],[Confirmed activ. 3 (ILE03)]]</f>
        <v>168.297</v>
      </c>
      <c r="Q2126" s="24">
        <v>40</v>
      </c>
      <c r="R2126" s="21" t="s">
        <v>66</v>
      </c>
      <c r="S2126" s="21" t="s">
        <v>67</v>
      </c>
    </row>
    <row r="2127" spans="1:19" x14ac:dyDescent="0.35">
      <c r="A2127" s="21">
        <v>1540811</v>
      </c>
      <c r="B2127" s="53">
        <v>411590</v>
      </c>
      <c r="C2127" s="21">
        <f>VLOOKUP(TotalMov[[#This Row],[Order]],'Total Mov by SS'!B:C,2,0)</f>
        <v>146</v>
      </c>
      <c r="D2127" s="21" t="s">
        <v>59</v>
      </c>
      <c r="E2127" s="21" t="s">
        <v>68</v>
      </c>
      <c r="F2127" s="21" t="s">
        <v>61</v>
      </c>
      <c r="G2127" s="21" t="s">
        <v>62</v>
      </c>
      <c r="H2127" s="21" t="s">
        <v>63</v>
      </c>
      <c r="I2127" s="21" t="s">
        <v>64</v>
      </c>
      <c r="J2127" s="22">
        <v>43670</v>
      </c>
      <c r="K2127" s="23">
        <v>0.39355324074074</v>
      </c>
      <c r="L2127" s="22">
        <v>43670</v>
      </c>
      <c r="M2127" s="23">
        <v>0.39611111111111003</v>
      </c>
      <c r="N2127" s="25">
        <v>3.6829999999999998</v>
      </c>
      <c r="O2127" s="21" t="s">
        <v>66</v>
      </c>
      <c r="P2127" s="24">
        <f>TotalMov[[#This Row],[Confirmed activ. 3 (ILE03)]]</f>
        <v>3.6829999999999998</v>
      </c>
      <c r="Q2127" s="24">
        <v>15</v>
      </c>
      <c r="R2127" s="21" t="s">
        <v>66</v>
      </c>
      <c r="S2127" s="21" t="s">
        <v>67</v>
      </c>
    </row>
    <row r="2128" spans="1:19" x14ac:dyDescent="0.35">
      <c r="A2128" s="21">
        <v>1540811</v>
      </c>
      <c r="B2128" s="53">
        <v>411590</v>
      </c>
      <c r="C2128" s="21">
        <f>VLOOKUP(TotalMov[[#This Row],[Order]],'Total Mov by SS'!B:C,2,0)</f>
        <v>146</v>
      </c>
      <c r="D2128" s="21" t="s">
        <v>59</v>
      </c>
      <c r="E2128" s="21" t="s">
        <v>73</v>
      </c>
      <c r="F2128" s="21" t="s">
        <v>69</v>
      </c>
      <c r="G2128" s="21" t="s">
        <v>62</v>
      </c>
      <c r="H2128" s="21" t="s">
        <v>70</v>
      </c>
      <c r="I2128" s="21" t="s">
        <v>71</v>
      </c>
      <c r="J2128" s="22">
        <v>43670</v>
      </c>
      <c r="K2128" s="23">
        <v>0.40751157407407002</v>
      </c>
      <c r="L2128" s="22">
        <v>43670</v>
      </c>
      <c r="M2128" s="23">
        <v>0.40751157407407002</v>
      </c>
      <c r="N2128" s="24">
        <v>20</v>
      </c>
      <c r="O2128" s="21" t="s">
        <v>66</v>
      </c>
      <c r="P2128" s="24">
        <f>TotalMov[[#This Row],[Confirmed activ. 3 (ILE03)]]</f>
        <v>20</v>
      </c>
      <c r="Q2128" s="24">
        <v>20</v>
      </c>
      <c r="R2128" s="21" t="s">
        <v>66</v>
      </c>
      <c r="S2128" s="21" t="s">
        <v>72</v>
      </c>
    </row>
    <row r="2129" spans="1:19" x14ac:dyDescent="0.35">
      <c r="A2129" s="21">
        <v>1540811</v>
      </c>
      <c r="B2129" s="53">
        <v>411590</v>
      </c>
      <c r="C2129" s="21">
        <f>VLOOKUP(TotalMov[[#This Row],[Order]],'Total Mov by SS'!B:C,2,0)</f>
        <v>146</v>
      </c>
      <c r="D2129" s="21" t="s">
        <v>59</v>
      </c>
      <c r="E2129" s="21" t="s">
        <v>75</v>
      </c>
      <c r="F2129" s="21" t="s">
        <v>61</v>
      </c>
      <c r="G2129" s="21" t="s">
        <v>62</v>
      </c>
      <c r="H2129" s="21" t="s">
        <v>63</v>
      </c>
      <c r="I2129" s="21" t="s">
        <v>74</v>
      </c>
      <c r="J2129" s="22">
        <v>43670</v>
      </c>
      <c r="K2129" s="23">
        <v>0.44796296296296001</v>
      </c>
      <c r="L2129" s="22">
        <v>43670</v>
      </c>
      <c r="M2129" s="23">
        <v>0.73962962962962997</v>
      </c>
      <c r="N2129" s="25">
        <v>7</v>
      </c>
      <c r="O2129" s="21" t="s">
        <v>77</v>
      </c>
      <c r="P2129" s="24">
        <f>TotalMov[[#This Row],[Confirmed activ. 3 (ILE03)]]*60</f>
        <v>420</v>
      </c>
      <c r="Q2129" s="24">
        <v>350</v>
      </c>
      <c r="R2129" s="21" t="s">
        <v>66</v>
      </c>
      <c r="S2129" s="21" t="s">
        <v>67</v>
      </c>
    </row>
    <row r="2130" spans="1:19" x14ac:dyDescent="0.35">
      <c r="A2130" s="21">
        <v>1540811</v>
      </c>
      <c r="B2130" s="53">
        <v>411590</v>
      </c>
      <c r="C2130" s="21">
        <f>VLOOKUP(TotalMov[[#This Row],[Order]],'Total Mov by SS'!B:C,2,0)</f>
        <v>146</v>
      </c>
      <c r="D2130" s="21" t="s">
        <v>59</v>
      </c>
      <c r="E2130" s="21" t="s">
        <v>78</v>
      </c>
      <c r="F2130" s="21" t="s">
        <v>61</v>
      </c>
      <c r="G2130" s="21" t="s">
        <v>62</v>
      </c>
      <c r="H2130" s="21" t="s">
        <v>63</v>
      </c>
      <c r="I2130" s="21" t="s">
        <v>76</v>
      </c>
      <c r="J2130" s="22">
        <v>43671</v>
      </c>
      <c r="K2130" s="23">
        <v>0.32008101851852</v>
      </c>
      <c r="L2130" s="22">
        <v>43676</v>
      </c>
      <c r="M2130" s="23">
        <v>0.51696759259258995</v>
      </c>
      <c r="N2130" s="25">
        <v>33.369</v>
      </c>
      <c r="O2130" s="21" t="s">
        <v>77</v>
      </c>
      <c r="P2130" s="24">
        <f>TotalMov[[#This Row],[Confirmed activ. 3 (ILE03)]]*60</f>
        <v>2002.1399999999999</v>
      </c>
      <c r="Q2130" s="24">
        <v>1020</v>
      </c>
      <c r="R2130" s="21" t="s">
        <v>66</v>
      </c>
      <c r="S2130" s="21" t="s">
        <v>67</v>
      </c>
    </row>
    <row r="2131" spans="1:19" x14ac:dyDescent="0.35">
      <c r="A2131" s="21">
        <v>1540811</v>
      </c>
      <c r="B2131" s="53">
        <v>411590</v>
      </c>
      <c r="C2131" s="21">
        <f>VLOOKUP(TotalMov[[#This Row],[Order]],'Total Mov by SS'!B:C,2,0)</f>
        <v>146</v>
      </c>
      <c r="D2131" s="21" t="s">
        <v>59</v>
      </c>
      <c r="E2131" s="21" t="s">
        <v>80</v>
      </c>
      <c r="F2131" s="21" t="s">
        <v>61</v>
      </c>
      <c r="G2131" s="21" t="s">
        <v>62</v>
      </c>
      <c r="H2131" s="21" t="s">
        <v>63</v>
      </c>
      <c r="I2131" s="21" t="s">
        <v>112</v>
      </c>
      <c r="J2131" s="22">
        <v>43676</v>
      </c>
      <c r="K2131" s="23">
        <v>0.51719907407406995</v>
      </c>
      <c r="L2131" s="22">
        <v>43676</v>
      </c>
      <c r="M2131" s="23">
        <v>0.59913194444443996</v>
      </c>
      <c r="N2131" s="25">
        <v>1.966</v>
      </c>
      <c r="O2131" s="21" t="s">
        <v>77</v>
      </c>
      <c r="P2131" s="24">
        <f>TotalMov[[#This Row],[Confirmed activ. 3 (ILE03)]]*60</f>
        <v>117.96</v>
      </c>
      <c r="Q2131" s="24">
        <v>50</v>
      </c>
      <c r="R2131" s="21" t="s">
        <v>66</v>
      </c>
      <c r="S2131" s="21" t="s">
        <v>67</v>
      </c>
    </row>
    <row r="2132" spans="1:19" x14ac:dyDescent="0.35">
      <c r="A2132" s="21">
        <v>1540811</v>
      </c>
      <c r="B2132" s="53">
        <v>411590</v>
      </c>
      <c r="C2132" s="21">
        <f>VLOOKUP(TotalMov[[#This Row],[Order]],'Total Mov by SS'!B:C,2,0)</f>
        <v>146</v>
      </c>
      <c r="D2132" s="21" t="s">
        <v>59</v>
      </c>
      <c r="E2132" s="21" t="s">
        <v>82</v>
      </c>
      <c r="F2132" s="21" t="s">
        <v>89</v>
      </c>
      <c r="G2132" s="21" t="s">
        <v>90</v>
      </c>
      <c r="H2132" s="21" t="s">
        <v>91</v>
      </c>
      <c r="I2132" s="21" t="s">
        <v>92</v>
      </c>
      <c r="J2132" s="22"/>
      <c r="K2132" s="23">
        <v>0</v>
      </c>
      <c r="L2132" s="22"/>
      <c r="M2132" s="23">
        <v>0</v>
      </c>
      <c r="N2132" s="25">
        <v>0</v>
      </c>
      <c r="O2132" s="21" t="s">
        <v>93</v>
      </c>
      <c r="P2132" s="24"/>
      <c r="Q2132" s="24">
        <v>0</v>
      </c>
      <c r="R2132" s="21" t="s">
        <v>66</v>
      </c>
      <c r="S2132" s="21" t="s">
        <v>94</v>
      </c>
    </row>
    <row r="2133" spans="1:19" x14ac:dyDescent="0.35">
      <c r="A2133" s="21">
        <v>1540811</v>
      </c>
      <c r="B2133" s="53">
        <v>411590</v>
      </c>
      <c r="C2133" s="21">
        <f>VLOOKUP(TotalMov[[#This Row],[Order]],'Total Mov by SS'!B:C,2,0)</f>
        <v>146</v>
      </c>
      <c r="D2133" s="21" t="s">
        <v>59</v>
      </c>
      <c r="E2133" s="21" t="s">
        <v>85</v>
      </c>
      <c r="F2133" s="21" t="s">
        <v>69</v>
      </c>
      <c r="G2133" s="21" t="s">
        <v>62</v>
      </c>
      <c r="H2133" s="21" t="s">
        <v>70</v>
      </c>
      <c r="I2133" s="21" t="s">
        <v>79</v>
      </c>
      <c r="J2133" s="22">
        <v>43676</v>
      </c>
      <c r="K2133" s="23">
        <v>0.62974537037037004</v>
      </c>
      <c r="L2133" s="22">
        <v>43676</v>
      </c>
      <c r="M2133" s="23">
        <v>0.62974537037037004</v>
      </c>
      <c r="N2133" s="24">
        <v>20</v>
      </c>
      <c r="O2133" s="21" t="s">
        <v>66</v>
      </c>
      <c r="P2133" s="24">
        <f>TotalMov[[#This Row],[Confirmed activ. 3 (ILE03)]]</f>
        <v>20</v>
      </c>
      <c r="Q2133" s="24">
        <v>20</v>
      </c>
      <c r="R2133" s="21" t="s">
        <v>66</v>
      </c>
      <c r="S2133" s="21" t="s">
        <v>72</v>
      </c>
    </row>
    <row r="2134" spans="1:19" x14ac:dyDescent="0.35">
      <c r="A2134" s="21">
        <v>1540811</v>
      </c>
      <c r="B2134" s="53">
        <v>411590</v>
      </c>
      <c r="C2134" s="21">
        <f>VLOOKUP(TotalMov[[#This Row],[Order]],'Total Mov by SS'!B:C,2,0)</f>
        <v>146</v>
      </c>
      <c r="D2134" s="21" t="s">
        <v>59</v>
      </c>
      <c r="E2134" s="21" t="s">
        <v>88</v>
      </c>
      <c r="F2134" s="21" t="s">
        <v>69</v>
      </c>
      <c r="G2134" s="21" t="s">
        <v>62</v>
      </c>
      <c r="H2134" s="21" t="s">
        <v>70</v>
      </c>
      <c r="I2134" s="21" t="s">
        <v>81</v>
      </c>
      <c r="J2134" s="22">
        <v>43676</v>
      </c>
      <c r="K2134" s="23">
        <v>0.62979166666666997</v>
      </c>
      <c r="L2134" s="22">
        <v>43676</v>
      </c>
      <c r="M2134" s="23">
        <v>0.62979166666666997</v>
      </c>
      <c r="N2134" s="24">
        <v>20</v>
      </c>
      <c r="O2134" s="21" t="s">
        <v>66</v>
      </c>
      <c r="P2134" s="24">
        <f>TotalMov[[#This Row],[Confirmed activ. 3 (ILE03)]]</f>
        <v>20</v>
      </c>
      <c r="Q2134" s="24">
        <v>20</v>
      </c>
      <c r="R2134" s="21" t="s">
        <v>66</v>
      </c>
      <c r="S2134" s="21" t="s">
        <v>72</v>
      </c>
    </row>
    <row r="2135" spans="1:19" x14ac:dyDescent="0.35">
      <c r="A2135" s="21">
        <v>1540811</v>
      </c>
      <c r="B2135" s="53">
        <v>411590</v>
      </c>
      <c r="C2135" s="21">
        <f>VLOOKUP(TotalMov[[#This Row],[Order]],'Total Mov by SS'!B:C,2,0)</f>
        <v>146</v>
      </c>
      <c r="D2135" s="21" t="s">
        <v>59</v>
      </c>
      <c r="E2135" s="21" t="s">
        <v>95</v>
      </c>
      <c r="F2135" s="21" t="s">
        <v>83</v>
      </c>
      <c r="G2135" s="21" t="s">
        <v>62</v>
      </c>
      <c r="H2135" s="21" t="s">
        <v>84</v>
      </c>
      <c r="I2135" s="21" t="s">
        <v>84</v>
      </c>
      <c r="J2135" s="22">
        <v>43676</v>
      </c>
      <c r="K2135" s="23">
        <v>0.68964120370369997</v>
      </c>
      <c r="L2135" s="22">
        <v>43677</v>
      </c>
      <c r="M2135" s="23">
        <v>0.17499999999999999</v>
      </c>
      <c r="N2135" s="25">
        <v>6.35</v>
      </c>
      <c r="O2135" s="21" t="s">
        <v>77</v>
      </c>
      <c r="P2135" s="24">
        <f>TotalMov[[#This Row],[Confirmed activ. 3 (ILE03)]]*60</f>
        <v>381</v>
      </c>
      <c r="Q2135" s="24">
        <v>450</v>
      </c>
      <c r="R2135" s="21" t="s">
        <v>66</v>
      </c>
      <c r="S2135" s="21" t="s">
        <v>67</v>
      </c>
    </row>
    <row r="2136" spans="1:19" x14ac:dyDescent="0.35">
      <c r="A2136" s="21">
        <v>1540811</v>
      </c>
      <c r="B2136" s="53">
        <v>411590</v>
      </c>
      <c r="C2136" s="21">
        <f>VLOOKUP(TotalMov[[#This Row],[Order]],'Total Mov by SS'!B:C,2,0)</f>
        <v>146</v>
      </c>
      <c r="D2136" s="21" t="s">
        <v>59</v>
      </c>
      <c r="E2136" s="21" t="s">
        <v>97</v>
      </c>
      <c r="F2136" s="21" t="s">
        <v>86</v>
      </c>
      <c r="G2136" s="21" t="s">
        <v>62</v>
      </c>
      <c r="H2136" s="21" t="s">
        <v>87</v>
      </c>
      <c r="I2136" s="21" t="s">
        <v>87</v>
      </c>
      <c r="J2136" s="22">
        <v>43677</v>
      </c>
      <c r="K2136" s="23">
        <v>0.68874999999999997</v>
      </c>
      <c r="L2136" s="22">
        <v>43677</v>
      </c>
      <c r="M2136" s="23">
        <v>0.68874999999999997</v>
      </c>
      <c r="N2136" s="24">
        <v>20</v>
      </c>
      <c r="O2136" s="21" t="s">
        <v>66</v>
      </c>
      <c r="P2136" s="24">
        <f>TotalMov[[#This Row],[Confirmed activ. 3 (ILE03)]]</f>
        <v>20</v>
      </c>
      <c r="Q2136" s="24">
        <v>20</v>
      </c>
      <c r="R2136" s="21" t="s">
        <v>66</v>
      </c>
      <c r="S2136" s="21" t="s">
        <v>72</v>
      </c>
    </row>
    <row r="2137" spans="1:19" x14ac:dyDescent="0.35">
      <c r="A2137" s="21">
        <v>1540811</v>
      </c>
      <c r="B2137" s="53">
        <v>411590</v>
      </c>
      <c r="C2137" s="21">
        <f>VLOOKUP(TotalMov[[#This Row],[Order]],'Total Mov by SS'!B:C,2,0)</f>
        <v>146</v>
      </c>
      <c r="D2137" s="21" t="s">
        <v>59</v>
      </c>
      <c r="E2137" s="21" t="s">
        <v>99</v>
      </c>
      <c r="F2137" s="21" t="s">
        <v>61</v>
      </c>
      <c r="G2137" s="21" t="s">
        <v>62</v>
      </c>
      <c r="H2137" s="21" t="s">
        <v>63</v>
      </c>
      <c r="I2137" s="21" t="s">
        <v>96</v>
      </c>
      <c r="J2137" s="22">
        <v>43684</v>
      </c>
      <c r="K2137" s="23">
        <v>0.38937500000000003</v>
      </c>
      <c r="L2137" s="22">
        <v>43684</v>
      </c>
      <c r="M2137" s="23">
        <v>0.49912037037036999</v>
      </c>
      <c r="N2137" s="25">
        <v>37.25</v>
      </c>
      <c r="O2137" s="21" t="s">
        <v>66</v>
      </c>
      <c r="P2137" s="24">
        <f>TotalMov[[#This Row],[Confirmed activ. 3 (ILE03)]]</f>
        <v>37.25</v>
      </c>
      <c r="Q2137" s="24">
        <v>100</v>
      </c>
      <c r="R2137" s="21" t="s">
        <v>66</v>
      </c>
      <c r="S2137" s="21" t="s">
        <v>67</v>
      </c>
    </row>
    <row r="2138" spans="1:19" x14ac:dyDescent="0.35">
      <c r="A2138" s="21">
        <v>1540811</v>
      </c>
      <c r="B2138" s="53">
        <v>411590</v>
      </c>
      <c r="C2138" s="21">
        <f>VLOOKUP(TotalMov[[#This Row],[Order]],'Total Mov by SS'!B:C,2,0)</f>
        <v>146</v>
      </c>
      <c r="D2138" s="21" t="s">
        <v>59</v>
      </c>
      <c r="E2138" s="21" t="s">
        <v>101</v>
      </c>
      <c r="F2138" s="21" t="s">
        <v>69</v>
      </c>
      <c r="G2138" s="21" t="s">
        <v>62</v>
      </c>
      <c r="H2138" s="21" t="s">
        <v>70</v>
      </c>
      <c r="I2138" s="21" t="s">
        <v>98</v>
      </c>
      <c r="J2138" s="22">
        <v>43685</v>
      </c>
      <c r="K2138" s="23">
        <v>0.635625</v>
      </c>
      <c r="L2138" s="22">
        <v>43685</v>
      </c>
      <c r="M2138" s="23">
        <v>0.635625</v>
      </c>
      <c r="N2138" s="24">
        <v>20</v>
      </c>
      <c r="O2138" s="21" t="s">
        <v>66</v>
      </c>
      <c r="P2138" s="24">
        <f>TotalMov[[#This Row],[Confirmed activ. 3 (ILE03)]]</f>
        <v>20</v>
      </c>
      <c r="Q2138" s="24">
        <v>20</v>
      </c>
      <c r="R2138" s="21" t="s">
        <v>66</v>
      </c>
      <c r="S2138" s="21" t="s">
        <v>72</v>
      </c>
    </row>
    <row r="2139" spans="1:19" x14ac:dyDescent="0.35">
      <c r="A2139" s="21">
        <v>1540811</v>
      </c>
      <c r="B2139" s="53">
        <v>411590</v>
      </c>
      <c r="C2139" s="21">
        <f>VLOOKUP(TotalMov[[#This Row],[Order]],'Total Mov by SS'!B:C,2,0)</f>
        <v>146</v>
      </c>
      <c r="D2139" s="21" t="s">
        <v>59</v>
      </c>
      <c r="E2139" s="21" t="s">
        <v>104</v>
      </c>
      <c r="F2139" s="21" t="s">
        <v>69</v>
      </c>
      <c r="G2139" s="21" t="s">
        <v>62</v>
      </c>
      <c r="H2139" s="21" t="s">
        <v>70</v>
      </c>
      <c r="I2139" s="21" t="s">
        <v>100</v>
      </c>
      <c r="J2139" s="22">
        <v>43685</v>
      </c>
      <c r="K2139" s="23">
        <v>0.63569444444444001</v>
      </c>
      <c r="L2139" s="22">
        <v>43685</v>
      </c>
      <c r="M2139" s="23">
        <v>0.63569444444444001</v>
      </c>
      <c r="N2139" s="24">
        <v>30</v>
      </c>
      <c r="O2139" s="21" t="s">
        <v>66</v>
      </c>
      <c r="P2139" s="24">
        <f>TotalMov[[#This Row],[Confirmed activ. 3 (ILE03)]]</f>
        <v>30</v>
      </c>
      <c r="Q2139" s="24">
        <v>30</v>
      </c>
      <c r="R2139" s="21" t="s">
        <v>66</v>
      </c>
      <c r="S2139" s="21" t="s">
        <v>72</v>
      </c>
    </row>
    <row r="2140" spans="1:19" x14ac:dyDescent="0.35">
      <c r="A2140" s="21">
        <v>1540811</v>
      </c>
      <c r="B2140" s="53">
        <v>411590</v>
      </c>
      <c r="C2140" s="21">
        <f>VLOOKUP(TotalMov[[#This Row],[Order]],'Total Mov by SS'!B:C,2,0)</f>
        <v>146</v>
      </c>
      <c r="D2140" s="21" t="s">
        <v>59</v>
      </c>
      <c r="E2140" s="21" t="s">
        <v>113</v>
      </c>
      <c r="F2140" s="21" t="s">
        <v>102</v>
      </c>
      <c r="G2140" s="21" t="s">
        <v>62</v>
      </c>
      <c r="H2140" s="21" t="s">
        <v>100</v>
      </c>
      <c r="I2140" s="21" t="s">
        <v>103</v>
      </c>
      <c r="J2140" s="22">
        <v>43685</v>
      </c>
      <c r="K2140" s="23">
        <v>0.63605324074073999</v>
      </c>
      <c r="L2140" s="22">
        <v>43685</v>
      </c>
      <c r="M2140" s="23">
        <v>0.63605324074073999</v>
      </c>
      <c r="N2140" s="24">
        <v>30</v>
      </c>
      <c r="O2140" s="21" t="s">
        <v>66</v>
      </c>
      <c r="P2140" s="24">
        <f>TotalMov[[#This Row],[Confirmed activ. 3 (ILE03)]]</f>
        <v>30</v>
      </c>
      <c r="Q2140" s="24">
        <v>30</v>
      </c>
      <c r="R2140" s="21" t="s">
        <v>66</v>
      </c>
      <c r="S2140" s="21" t="s">
        <v>72</v>
      </c>
    </row>
    <row r="2141" spans="1:19" x14ac:dyDescent="0.35">
      <c r="A2141" s="21">
        <v>1540811</v>
      </c>
      <c r="B2141" s="53">
        <v>411590</v>
      </c>
      <c r="C2141" s="21">
        <f>VLOOKUP(TotalMov[[#This Row],[Order]],'Total Mov by SS'!B:C,2,0)</f>
        <v>146</v>
      </c>
      <c r="D2141" s="21" t="s">
        <v>59</v>
      </c>
      <c r="E2141" s="21" t="s">
        <v>114</v>
      </c>
      <c r="F2141" s="21" t="s">
        <v>102</v>
      </c>
      <c r="G2141" s="21" t="s">
        <v>105</v>
      </c>
      <c r="H2141" s="21" t="s">
        <v>100</v>
      </c>
      <c r="I2141" s="21" t="s">
        <v>106</v>
      </c>
      <c r="J2141" s="22">
        <v>43691</v>
      </c>
      <c r="K2141" s="23">
        <v>0.73857638888888999</v>
      </c>
      <c r="L2141" s="22">
        <v>43691</v>
      </c>
      <c r="M2141" s="23">
        <v>0.73857638888888999</v>
      </c>
      <c r="N2141" s="24">
        <v>45</v>
      </c>
      <c r="O2141" s="21" t="s">
        <v>66</v>
      </c>
      <c r="P2141" s="24">
        <f>TotalMov[[#This Row],[Confirmed activ. 3 (ILE03)]]</f>
        <v>45</v>
      </c>
      <c r="Q2141" s="24">
        <v>45</v>
      </c>
      <c r="R2141" s="21" t="s">
        <v>66</v>
      </c>
      <c r="S2141" s="21" t="s">
        <v>72</v>
      </c>
    </row>
    <row r="2142" spans="1:19" x14ac:dyDescent="0.35">
      <c r="A2142" s="21">
        <v>1540811</v>
      </c>
      <c r="B2142" s="53">
        <v>411590</v>
      </c>
      <c r="C2142" s="21">
        <f>VLOOKUP(TotalMov[[#This Row],[Order]],'Total Mov by SS'!B:C,2,0)</f>
        <v>146</v>
      </c>
      <c r="D2142" s="21" t="s">
        <v>107</v>
      </c>
      <c r="E2142" s="21" t="s">
        <v>60</v>
      </c>
      <c r="F2142" s="21" t="s">
        <v>61</v>
      </c>
      <c r="G2142" s="21" t="s">
        <v>90</v>
      </c>
      <c r="H2142" s="21" t="s">
        <v>63</v>
      </c>
      <c r="I2142" s="21" t="s">
        <v>108</v>
      </c>
      <c r="J2142" s="22">
        <v>43671</v>
      </c>
      <c r="K2142" s="23">
        <v>0.31818287037037002</v>
      </c>
      <c r="L2142" s="22">
        <v>43676</v>
      </c>
      <c r="M2142" s="23">
        <v>0.60322916666667004</v>
      </c>
      <c r="N2142" s="25">
        <v>7.2709999999999999</v>
      </c>
      <c r="O2142" s="21" t="s">
        <v>77</v>
      </c>
      <c r="P2142" s="24">
        <f>TotalMov[[#This Row],[Confirmed activ. 3 (ILE03)]]*60</f>
        <v>436.26</v>
      </c>
      <c r="Q2142" s="24">
        <v>1</v>
      </c>
      <c r="R2142" s="21" t="s">
        <v>66</v>
      </c>
      <c r="S2142" s="21" t="s">
        <v>67</v>
      </c>
    </row>
    <row r="2143" spans="1:19" x14ac:dyDescent="0.35">
      <c r="A2143" s="21">
        <v>1540811</v>
      </c>
      <c r="B2143" s="53">
        <v>411590</v>
      </c>
      <c r="C2143" s="21">
        <f>VLOOKUP(TotalMov[[#This Row],[Order]],'Total Mov by SS'!B:C,2,0)</f>
        <v>146</v>
      </c>
      <c r="D2143" s="21" t="s">
        <v>109</v>
      </c>
      <c r="E2143" s="21" t="s">
        <v>95</v>
      </c>
      <c r="F2143" s="21" t="s">
        <v>83</v>
      </c>
      <c r="G2143" s="21" t="s">
        <v>90</v>
      </c>
      <c r="H2143" s="21" t="s">
        <v>84</v>
      </c>
      <c r="I2143" s="21" t="s">
        <v>110</v>
      </c>
      <c r="J2143" s="22">
        <v>43676</v>
      </c>
      <c r="K2143" s="23">
        <v>0.68925925925926002</v>
      </c>
      <c r="L2143" s="22">
        <v>43677</v>
      </c>
      <c r="M2143" s="23">
        <v>0.71615740740740996</v>
      </c>
      <c r="N2143" s="25">
        <v>1.5329999999999999</v>
      </c>
      <c r="O2143" s="21" t="s">
        <v>77</v>
      </c>
      <c r="P2143" s="24">
        <f>TotalMov[[#This Row],[Confirmed activ. 3 (ILE03)]]*60</f>
        <v>91.97999999999999</v>
      </c>
      <c r="Q2143" s="24">
        <v>5</v>
      </c>
      <c r="R2143" s="21" t="s">
        <v>66</v>
      </c>
      <c r="S2143" s="21" t="s">
        <v>67</v>
      </c>
    </row>
    <row r="2144" spans="1:19" x14ac:dyDescent="0.35">
      <c r="A2144" s="21">
        <v>1540812</v>
      </c>
      <c r="B2144" s="53">
        <v>411590</v>
      </c>
      <c r="C2144" s="21">
        <f>VLOOKUP(TotalMov[[#This Row],[Order]],'Total Mov by SS'!B:C,2,0)</f>
        <v>146</v>
      </c>
      <c r="D2144" s="21" t="s">
        <v>59</v>
      </c>
      <c r="E2144" s="21" t="s">
        <v>60</v>
      </c>
      <c r="F2144" s="21" t="s">
        <v>83</v>
      </c>
      <c r="G2144" s="21" t="s">
        <v>62</v>
      </c>
      <c r="H2144" s="21" t="s">
        <v>84</v>
      </c>
      <c r="I2144" s="21" t="s">
        <v>111</v>
      </c>
      <c r="J2144" s="22">
        <v>43669</v>
      </c>
      <c r="K2144" s="23">
        <v>8.6111111111100008E-3</v>
      </c>
      <c r="L2144" s="22">
        <v>43669</v>
      </c>
      <c r="M2144" s="23">
        <v>0.11967592592593</v>
      </c>
      <c r="N2144" s="25">
        <v>2.6659999999999999</v>
      </c>
      <c r="O2144" s="21" t="s">
        <v>77</v>
      </c>
      <c r="P2144" s="24">
        <f>TotalMov[[#This Row],[Confirmed activ. 3 (ILE03)]]*60</f>
        <v>159.96</v>
      </c>
      <c r="Q2144" s="24">
        <v>40</v>
      </c>
      <c r="R2144" s="21" t="s">
        <v>66</v>
      </c>
      <c r="S2144" s="21" t="s">
        <v>67</v>
      </c>
    </row>
    <row r="2145" spans="1:19" x14ac:dyDescent="0.35">
      <c r="A2145" s="21">
        <v>1540812</v>
      </c>
      <c r="B2145" s="53">
        <v>411590</v>
      </c>
      <c r="C2145" s="21">
        <f>VLOOKUP(TotalMov[[#This Row],[Order]],'Total Mov by SS'!B:C,2,0)</f>
        <v>146</v>
      </c>
      <c r="D2145" s="21" t="s">
        <v>59</v>
      </c>
      <c r="E2145" s="21" t="s">
        <v>68</v>
      </c>
      <c r="F2145" s="21" t="s">
        <v>61</v>
      </c>
      <c r="G2145" s="21" t="s">
        <v>62</v>
      </c>
      <c r="H2145" s="21" t="s">
        <v>63</v>
      </c>
      <c r="I2145" s="21" t="s">
        <v>64</v>
      </c>
      <c r="J2145" s="22">
        <v>43669</v>
      </c>
      <c r="K2145" s="23">
        <v>0.56325231481480997</v>
      </c>
      <c r="L2145" s="22">
        <v>43669</v>
      </c>
      <c r="M2145" s="23">
        <v>0.56918981481481001</v>
      </c>
      <c r="N2145" s="25">
        <v>5.65</v>
      </c>
      <c r="O2145" s="21" t="s">
        <v>66</v>
      </c>
      <c r="P2145" s="24">
        <f>TotalMov[[#This Row],[Confirmed activ. 3 (ILE03)]]</f>
        <v>5.65</v>
      </c>
      <c r="Q2145" s="24">
        <v>15</v>
      </c>
      <c r="R2145" s="21" t="s">
        <v>66</v>
      </c>
      <c r="S2145" s="21" t="s">
        <v>67</v>
      </c>
    </row>
    <row r="2146" spans="1:19" x14ac:dyDescent="0.35">
      <c r="A2146" s="21">
        <v>1540812</v>
      </c>
      <c r="B2146" s="53">
        <v>411590</v>
      </c>
      <c r="C2146" s="21">
        <f>VLOOKUP(TotalMov[[#This Row],[Order]],'Total Mov by SS'!B:C,2,0)</f>
        <v>146</v>
      </c>
      <c r="D2146" s="21" t="s">
        <v>59</v>
      </c>
      <c r="E2146" s="21" t="s">
        <v>73</v>
      </c>
      <c r="F2146" s="21" t="s">
        <v>69</v>
      </c>
      <c r="G2146" s="21" t="s">
        <v>62</v>
      </c>
      <c r="H2146" s="21" t="s">
        <v>70</v>
      </c>
      <c r="I2146" s="21" t="s">
        <v>71</v>
      </c>
      <c r="J2146" s="22">
        <v>43669</v>
      </c>
      <c r="K2146" s="23">
        <v>0.57660879629630002</v>
      </c>
      <c r="L2146" s="22">
        <v>43669</v>
      </c>
      <c r="M2146" s="23">
        <v>0.57660879629630002</v>
      </c>
      <c r="N2146" s="24">
        <v>20</v>
      </c>
      <c r="O2146" s="21" t="s">
        <v>66</v>
      </c>
      <c r="P2146" s="24">
        <f>TotalMov[[#This Row],[Confirmed activ. 3 (ILE03)]]</f>
        <v>20</v>
      </c>
      <c r="Q2146" s="24">
        <v>20</v>
      </c>
      <c r="R2146" s="21" t="s">
        <v>66</v>
      </c>
      <c r="S2146" s="21" t="s">
        <v>72</v>
      </c>
    </row>
    <row r="2147" spans="1:19" x14ac:dyDescent="0.35">
      <c r="A2147" s="21">
        <v>1540812</v>
      </c>
      <c r="B2147" s="53">
        <v>411590</v>
      </c>
      <c r="C2147" s="21">
        <f>VLOOKUP(TotalMov[[#This Row],[Order]],'Total Mov by SS'!B:C,2,0)</f>
        <v>146</v>
      </c>
      <c r="D2147" s="21" t="s">
        <v>59</v>
      </c>
      <c r="E2147" s="21" t="s">
        <v>75</v>
      </c>
      <c r="F2147" s="21" t="s">
        <v>61</v>
      </c>
      <c r="G2147" s="21" t="s">
        <v>62</v>
      </c>
      <c r="H2147" s="21" t="s">
        <v>63</v>
      </c>
      <c r="I2147" s="21" t="s">
        <v>74</v>
      </c>
      <c r="J2147" s="22">
        <v>43669</v>
      </c>
      <c r="K2147" s="23">
        <v>0.57858796296296</v>
      </c>
      <c r="L2147" s="22">
        <v>43669</v>
      </c>
      <c r="M2147" s="23">
        <v>0.73622685185184999</v>
      </c>
      <c r="N2147" s="25">
        <v>3.7829999999999999</v>
      </c>
      <c r="O2147" s="21" t="s">
        <v>77</v>
      </c>
      <c r="P2147" s="24">
        <f>TotalMov[[#This Row],[Confirmed activ. 3 (ILE03)]]*60</f>
        <v>226.98</v>
      </c>
      <c r="Q2147" s="24">
        <v>350</v>
      </c>
      <c r="R2147" s="21" t="s">
        <v>66</v>
      </c>
      <c r="S2147" s="21" t="s">
        <v>67</v>
      </c>
    </row>
    <row r="2148" spans="1:19" x14ac:dyDescent="0.35">
      <c r="A2148" s="21">
        <v>1540812</v>
      </c>
      <c r="B2148" s="53">
        <v>411590</v>
      </c>
      <c r="C2148" s="21">
        <f>VLOOKUP(TotalMov[[#This Row],[Order]],'Total Mov by SS'!B:C,2,0)</f>
        <v>146</v>
      </c>
      <c r="D2148" s="21" t="s">
        <v>59</v>
      </c>
      <c r="E2148" s="21" t="s">
        <v>78</v>
      </c>
      <c r="F2148" s="21" t="s">
        <v>61</v>
      </c>
      <c r="G2148" s="21" t="s">
        <v>62</v>
      </c>
      <c r="H2148" s="21" t="s">
        <v>63</v>
      </c>
      <c r="I2148" s="21" t="s">
        <v>76</v>
      </c>
      <c r="J2148" s="22">
        <v>43670</v>
      </c>
      <c r="K2148" s="23">
        <v>0.31670138888888999</v>
      </c>
      <c r="L2148" s="22">
        <v>43675</v>
      </c>
      <c r="M2148" s="23">
        <v>0.55262731481480998</v>
      </c>
      <c r="N2148" s="25">
        <v>33.667999999999999</v>
      </c>
      <c r="O2148" s="21" t="s">
        <v>77</v>
      </c>
      <c r="P2148" s="24">
        <f>TotalMov[[#This Row],[Confirmed activ. 3 (ILE03)]]*60</f>
        <v>2020.08</v>
      </c>
      <c r="Q2148" s="24">
        <v>1020</v>
      </c>
      <c r="R2148" s="21" t="s">
        <v>66</v>
      </c>
      <c r="S2148" s="21" t="s">
        <v>67</v>
      </c>
    </row>
    <row r="2149" spans="1:19" x14ac:dyDescent="0.35">
      <c r="A2149" s="21">
        <v>1540812</v>
      </c>
      <c r="B2149" s="53">
        <v>411590</v>
      </c>
      <c r="C2149" s="21">
        <f>VLOOKUP(TotalMov[[#This Row],[Order]],'Total Mov by SS'!B:C,2,0)</f>
        <v>146</v>
      </c>
      <c r="D2149" s="21" t="s">
        <v>59</v>
      </c>
      <c r="E2149" s="21" t="s">
        <v>80</v>
      </c>
      <c r="F2149" s="21" t="s">
        <v>61</v>
      </c>
      <c r="G2149" s="21" t="s">
        <v>62</v>
      </c>
      <c r="H2149" s="21" t="s">
        <v>63</v>
      </c>
      <c r="I2149" s="21" t="s">
        <v>112</v>
      </c>
      <c r="J2149" s="22">
        <v>43675</v>
      </c>
      <c r="K2149" s="23">
        <v>0.5527662037037</v>
      </c>
      <c r="L2149" s="22">
        <v>43675</v>
      </c>
      <c r="M2149" s="23">
        <v>0.5625</v>
      </c>
      <c r="N2149" s="25">
        <v>14.016999999999999</v>
      </c>
      <c r="O2149" s="21" t="s">
        <v>66</v>
      </c>
      <c r="P2149" s="24">
        <f>TotalMov[[#This Row],[Confirmed activ. 3 (ILE03)]]</f>
        <v>14.016999999999999</v>
      </c>
      <c r="Q2149" s="24">
        <v>50</v>
      </c>
      <c r="R2149" s="21" t="s">
        <v>66</v>
      </c>
      <c r="S2149" s="21" t="s">
        <v>67</v>
      </c>
    </row>
    <row r="2150" spans="1:19" x14ac:dyDescent="0.35">
      <c r="A2150" s="21">
        <v>1540812</v>
      </c>
      <c r="B2150" s="53">
        <v>411590</v>
      </c>
      <c r="C2150" s="21">
        <f>VLOOKUP(TotalMov[[#This Row],[Order]],'Total Mov by SS'!B:C,2,0)</f>
        <v>146</v>
      </c>
      <c r="D2150" s="21" t="s">
        <v>59</v>
      </c>
      <c r="E2150" s="21" t="s">
        <v>82</v>
      </c>
      <c r="F2150" s="21" t="s">
        <v>89</v>
      </c>
      <c r="G2150" s="21" t="s">
        <v>90</v>
      </c>
      <c r="H2150" s="21" t="s">
        <v>91</v>
      </c>
      <c r="I2150" s="21" t="s">
        <v>92</v>
      </c>
      <c r="J2150" s="22"/>
      <c r="K2150" s="23">
        <v>0</v>
      </c>
      <c r="L2150" s="22"/>
      <c r="M2150" s="23">
        <v>0</v>
      </c>
      <c r="N2150" s="25">
        <v>0</v>
      </c>
      <c r="O2150" s="21" t="s">
        <v>93</v>
      </c>
      <c r="P2150" s="24"/>
      <c r="Q2150" s="24">
        <v>0</v>
      </c>
      <c r="R2150" s="21" t="s">
        <v>66</v>
      </c>
      <c r="S2150" s="21" t="s">
        <v>94</v>
      </c>
    </row>
    <row r="2151" spans="1:19" x14ac:dyDescent="0.35">
      <c r="A2151" s="21">
        <v>1540812</v>
      </c>
      <c r="B2151" s="53">
        <v>411590</v>
      </c>
      <c r="C2151" s="21">
        <f>VLOOKUP(TotalMov[[#This Row],[Order]],'Total Mov by SS'!B:C,2,0)</f>
        <v>146</v>
      </c>
      <c r="D2151" s="21" t="s">
        <v>59</v>
      </c>
      <c r="E2151" s="21" t="s">
        <v>85</v>
      </c>
      <c r="F2151" s="21" t="s">
        <v>69</v>
      </c>
      <c r="G2151" s="21" t="s">
        <v>62</v>
      </c>
      <c r="H2151" s="21" t="s">
        <v>70</v>
      </c>
      <c r="I2151" s="21" t="s">
        <v>79</v>
      </c>
      <c r="J2151" s="22">
        <v>43676</v>
      </c>
      <c r="K2151" s="23">
        <v>0.42556712962963</v>
      </c>
      <c r="L2151" s="22">
        <v>43676</v>
      </c>
      <c r="M2151" s="23">
        <v>0.42556712962963</v>
      </c>
      <c r="N2151" s="24">
        <v>20</v>
      </c>
      <c r="O2151" s="21" t="s">
        <v>66</v>
      </c>
      <c r="P2151" s="24">
        <f>TotalMov[[#This Row],[Confirmed activ. 3 (ILE03)]]</f>
        <v>20</v>
      </c>
      <c r="Q2151" s="24">
        <v>20</v>
      </c>
      <c r="R2151" s="21" t="s">
        <v>66</v>
      </c>
      <c r="S2151" s="21" t="s">
        <v>72</v>
      </c>
    </row>
    <row r="2152" spans="1:19" x14ac:dyDescent="0.35">
      <c r="A2152" s="21">
        <v>1540812</v>
      </c>
      <c r="B2152" s="53">
        <v>411590</v>
      </c>
      <c r="C2152" s="21">
        <f>VLOOKUP(TotalMov[[#This Row],[Order]],'Total Mov by SS'!B:C,2,0)</f>
        <v>146</v>
      </c>
      <c r="D2152" s="21" t="s">
        <v>59</v>
      </c>
      <c r="E2152" s="21" t="s">
        <v>88</v>
      </c>
      <c r="F2152" s="21" t="s">
        <v>69</v>
      </c>
      <c r="G2152" s="21" t="s">
        <v>62</v>
      </c>
      <c r="H2152" s="21" t="s">
        <v>70</v>
      </c>
      <c r="I2152" s="21" t="s">
        <v>81</v>
      </c>
      <c r="J2152" s="22">
        <v>43676</v>
      </c>
      <c r="K2152" s="23">
        <v>0.42559027777778002</v>
      </c>
      <c r="L2152" s="22">
        <v>43676</v>
      </c>
      <c r="M2152" s="23">
        <v>0.42559027777778002</v>
      </c>
      <c r="N2152" s="24">
        <v>20</v>
      </c>
      <c r="O2152" s="21" t="s">
        <v>66</v>
      </c>
      <c r="P2152" s="24">
        <f>TotalMov[[#This Row],[Confirmed activ. 3 (ILE03)]]</f>
        <v>20</v>
      </c>
      <c r="Q2152" s="24">
        <v>20</v>
      </c>
      <c r="R2152" s="21" t="s">
        <v>66</v>
      </c>
      <c r="S2152" s="21" t="s">
        <v>72</v>
      </c>
    </row>
    <row r="2153" spans="1:19" x14ac:dyDescent="0.35">
      <c r="A2153" s="21">
        <v>1540812</v>
      </c>
      <c r="B2153" s="53">
        <v>411590</v>
      </c>
      <c r="C2153" s="21">
        <f>VLOOKUP(TotalMov[[#This Row],[Order]],'Total Mov by SS'!B:C,2,0)</f>
        <v>146</v>
      </c>
      <c r="D2153" s="21" t="s">
        <v>59</v>
      </c>
      <c r="E2153" s="21" t="s">
        <v>95</v>
      </c>
      <c r="F2153" s="21" t="s">
        <v>83</v>
      </c>
      <c r="G2153" s="21" t="s">
        <v>62</v>
      </c>
      <c r="H2153" s="21" t="s">
        <v>84</v>
      </c>
      <c r="I2153" s="21" t="s">
        <v>84</v>
      </c>
      <c r="J2153" s="22">
        <v>43676</v>
      </c>
      <c r="K2153" s="23">
        <v>0.54261574074074004</v>
      </c>
      <c r="L2153" s="22">
        <v>43677</v>
      </c>
      <c r="M2153" s="23">
        <v>9.7534722222219997E-2</v>
      </c>
      <c r="N2153" s="25">
        <v>13.206</v>
      </c>
      <c r="O2153" s="21" t="s">
        <v>77</v>
      </c>
      <c r="P2153" s="24">
        <f>TotalMov[[#This Row],[Confirmed activ. 3 (ILE03)]]*60</f>
        <v>792.36</v>
      </c>
      <c r="Q2153" s="24">
        <v>450</v>
      </c>
      <c r="R2153" s="21" t="s">
        <v>66</v>
      </c>
      <c r="S2153" s="21" t="s">
        <v>67</v>
      </c>
    </row>
    <row r="2154" spans="1:19" x14ac:dyDescent="0.35">
      <c r="A2154" s="21">
        <v>1540812</v>
      </c>
      <c r="B2154" s="53">
        <v>411590</v>
      </c>
      <c r="C2154" s="21">
        <f>VLOOKUP(TotalMov[[#This Row],[Order]],'Total Mov by SS'!B:C,2,0)</f>
        <v>146</v>
      </c>
      <c r="D2154" s="21" t="s">
        <v>59</v>
      </c>
      <c r="E2154" s="21" t="s">
        <v>97</v>
      </c>
      <c r="F2154" s="21" t="s">
        <v>86</v>
      </c>
      <c r="G2154" s="21" t="s">
        <v>62</v>
      </c>
      <c r="H2154" s="21" t="s">
        <v>87</v>
      </c>
      <c r="I2154" s="21" t="s">
        <v>87</v>
      </c>
      <c r="J2154" s="22">
        <v>43677</v>
      </c>
      <c r="K2154" s="23">
        <v>0.31966435185184999</v>
      </c>
      <c r="L2154" s="22">
        <v>43677</v>
      </c>
      <c r="M2154" s="23">
        <v>0.31966435185184999</v>
      </c>
      <c r="N2154" s="24">
        <v>20</v>
      </c>
      <c r="O2154" s="21" t="s">
        <v>66</v>
      </c>
      <c r="P2154" s="24">
        <f>TotalMov[[#This Row],[Confirmed activ. 3 (ILE03)]]</f>
        <v>20</v>
      </c>
      <c r="Q2154" s="24">
        <v>20</v>
      </c>
      <c r="R2154" s="21" t="s">
        <v>66</v>
      </c>
      <c r="S2154" s="21" t="s">
        <v>72</v>
      </c>
    </row>
    <row r="2155" spans="1:19" x14ac:dyDescent="0.35">
      <c r="A2155" s="21">
        <v>1540812</v>
      </c>
      <c r="B2155" s="53">
        <v>411590</v>
      </c>
      <c r="C2155" s="21">
        <f>VLOOKUP(TotalMov[[#This Row],[Order]],'Total Mov by SS'!B:C,2,0)</f>
        <v>146</v>
      </c>
      <c r="D2155" s="21" t="s">
        <v>59</v>
      </c>
      <c r="E2155" s="21" t="s">
        <v>99</v>
      </c>
      <c r="F2155" s="21" t="s">
        <v>61</v>
      </c>
      <c r="G2155" s="21" t="s">
        <v>62</v>
      </c>
      <c r="H2155" s="21" t="s">
        <v>63</v>
      </c>
      <c r="I2155" s="21" t="s">
        <v>96</v>
      </c>
      <c r="J2155" s="22">
        <v>43685</v>
      </c>
      <c r="K2155" s="23">
        <v>0.53163194444443995</v>
      </c>
      <c r="L2155" s="22">
        <v>43685</v>
      </c>
      <c r="M2155" s="23">
        <v>0.55412037037036999</v>
      </c>
      <c r="N2155" s="25">
        <v>16.667000000000002</v>
      </c>
      <c r="O2155" s="21" t="s">
        <v>66</v>
      </c>
      <c r="P2155" s="24">
        <f>TotalMov[[#This Row],[Confirmed activ. 3 (ILE03)]]</f>
        <v>16.667000000000002</v>
      </c>
      <c r="Q2155" s="24">
        <v>100</v>
      </c>
      <c r="R2155" s="21" t="s">
        <v>66</v>
      </c>
      <c r="S2155" s="21" t="s">
        <v>67</v>
      </c>
    </row>
    <row r="2156" spans="1:19" x14ac:dyDescent="0.35">
      <c r="A2156" s="21">
        <v>1540812</v>
      </c>
      <c r="B2156" s="53">
        <v>411590</v>
      </c>
      <c r="C2156" s="21">
        <f>VLOOKUP(TotalMov[[#This Row],[Order]],'Total Mov by SS'!B:C,2,0)</f>
        <v>146</v>
      </c>
      <c r="D2156" s="21" t="s">
        <v>59</v>
      </c>
      <c r="E2156" s="21" t="s">
        <v>101</v>
      </c>
      <c r="F2156" s="21" t="s">
        <v>69</v>
      </c>
      <c r="G2156" s="21" t="s">
        <v>62</v>
      </c>
      <c r="H2156" s="21" t="s">
        <v>70</v>
      </c>
      <c r="I2156" s="21" t="s">
        <v>98</v>
      </c>
      <c r="J2156" s="22">
        <v>43685</v>
      </c>
      <c r="K2156" s="23">
        <v>0.63636574074074004</v>
      </c>
      <c r="L2156" s="22">
        <v>43685</v>
      </c>
      <c r="M2156" s="23">
        <v>0.63636574074074004</v>
      </c>
      <c r="N2156" s="24">
        <v>20</v>
      </c>
      <c r="O2156" s="21" t="s">
        <v>66</v>
      </c>
      <c r="P2156" s="24">
        <f>TotalMov[[#This Row],[Confirmed activ. 3 (ILE03)]]</f>
        <v>20</v>
      </c>
      <c r="Q2156" s="24">
        <v>20</v>
      </c>
      <c r="R2156" s="21" t="s">
        <v>66</v>
      </c>
      <c r="S2156" s="21" t="s">
        <v>72</v>
      </c>
    </row>
    <row r="2157" spans="1:19" x14ac:dyDescent="0.35">
      <c r="A2157" s="21">
        <v>1540812</v>
      </c>
      <c r="B2157" s="53">
        <v>411590</v>
      </c>
      <c r="C2157" s="21">
        <f>VLOOKUP(TotalMov[[#This Row],[Order]],'Total Mov by SS'!B:C,2,0)</f>
        <v>146</v>
      </c>
      <c r="D2157" s="21" t="s">
        <v>59</v>
      </c>
      <c r="E2157" s="21" t="s">
        <v>104</v>
      </c>
      <c r="F2157" s="21" t="s">
        <v>69</v>
      </c>
      <c r="G2157" s="21" t="s">
        <v>62</v>
      </c>
      <c r="H2157" s="21" t="s">
        <v>70</v>
      </c>
      <c r="I2157" s="21" t="s">
        <v>100</v>
      </c>
      <c r="J2157" s="22">
        <v>43685</v>
      </c>
      <c r="K2157" s="23">
        <v>0.63643518518519004</v>
      </c>
      <c r="L2157" s="22">
        <v>43685</v>
      </c>
      <c r="M2157" s="23">
        <v>0.63643518518519004</v>
      </c>
      <c r="N2157" s="24">
        <v>30</v>
      </c>
      <c r="O2157" s="21" t="s">
        <v>66</v>
      </c>
      <c r="P2157" s="24">
        <f>TotalMov[[#This Row],[Confirmed activ. 3 (ILE03)]]</f>
        <v>30</v>
      </c>
      <c r="Q2157" s="24">
        <v>30</v>
      </c>
      <c r="R2157" s="21" t="s">
        <v>66</v>
      </c>
      <c r="S2157" s="21" t="s">
        <v>72</v>
      </c>
    </row>
    <row r="2158" spans="1:19" x14ac:dyDescent="0.35">
      <c r="A2158" s="21">
        <v>1540812</v>
      </c>
      <c r="B2158" s="53">
        <v>411590</v>
      </c>
      <c r="C2158" s="21">
        <f>VLOOKUP(TotalMov[[#This Row],[Order]],'Total Mov by SS'!B:C,2,0)</f>
        <v>146</v>
      </c>
      <c r="D2158" s="21" t="s">
        <v>59</v>
      </c>
      <c r="E2158" s="21" t="s">
        <v>113</v>
      </c>
      <c r="F2158" s="21" t="s">
        <v>102</v>
      </c>
      <c r="G2158" s="21" t="s">
        <v>62</v>
      </c>
      <c r="H2158" s="21" t="s">
        <v>100</v>
      </c>
      <c r="I2158" s="21" t="s">
        <v>103</v>
      </c>
      <c r="J2158" s="22">
        <v>43685</v>
      </c>
      <c r="K2158" s="23">
        <v>0.63650462962962995</v>
      </c>
      <c r="L2158" s="22">
        <v>43685</v>
      </c>
      <c r="M2158" s="23">
        <v>0.63650462962962995</v>
      </c>
      <c r="N2158" s="24">
        <v>30</v>
      </c>
      <c r="O2158" s="21" t="s">
        <v>66</v>
      </c>
      <c r="P2158" s="24">
        <f>TotalMov[[#This Row],[Confirmed activ. 3 (ILE03)]]</f>
        <v>30</v>
      </c>
      <c r="Q2158" s="24">
        <v>30</v>
      </c>
      <c r="R2158" s="21" t="s">
        <v>66</v>
      </c>
      <c r="S2158" s="21" t="s">
        <v>72</v>
      </c>
    </row>
    <row r="2159" spans="1:19" x14ac:dyDescent="0.35">
      <c r="A2159" s="21">
        <v>1540812</v>
      </c>
      <c r="B2159" s="53">
        <v>411590</v>
      </c>
      <c r="C2159" s="21">
        <f>VLOOKUP(TotalMov[[#This Row],[Order]],'Total Mov by SS'!B:C,2,0)</f>
        <v>146</v>
      </c>
      <c r="D2159" s="21" t="s">
        <v>59</v>
      </c>
      <c r="E2159" s="21" t="s">
        <v>114</v>
      </c>
      <c r="F2159" s="21" t="s">
        <v>102</v>
      </c>
      <c r="G2159" s="21" t="s">
        <v>105</v>
      </c>
      <c r="H2159" s="21" t="s">
        <v>100</v>
      </c>
      <c r="I2159" s="21" t="s">
        <v>106</v>
      </c>
      <c r="J2159" s="22">
        <v>43685</v>
      </c>
      <c r="K2159" s="23">
        <v>0.65354166666667002</v>
      </c>
      <c r="L2159" s="22">
        <v>43685</v>
      </c>
      <c r="M2159" s="23">
        <v>0.65354166666667002</v>
      </c>
      <c r="N2159" s="24">
        <v>45</v>
      </c>
      <c r="O2159" s="21" t="s">
        <v>66</v>
      </c>
      <c r="P2159" s="24">
        <f>TotalMov[[#This Row],[Confirmed activ. 3 (ILE03)]]</f>
        <v>45</v>
      </c>
      <c r="Q2159" s="24">
        <v>45</v>
      </c>
      <c r="R2159" s="21" t="s">
        <v>66</v>
      </c>
      <c r="S2159" s="21" t="s">
        <v>72</v>
      </c>
    </row>
    <row r="2160" spans="1:19" x14ac:dyDescent="0.35">
      <c r="A2160" s="21">
        <v>1540812</v>
      </c>
      <c r="B2160" s="53">
        <v>411590</v>
      </c>
      <c r="C2160" s="21">
        <f>VLOOKUP(TotalMov[[#This Row],[Order]],'Total Mov by SS'!B:C,2,0)</f>
        <v>146</v>
      </c>
      <c r="D2160" s="21" t="s">
        <v>107</v>
      </c>
      <c r="E2160" s="21" t="s">
        <v>60</v>
      </c>
      <c r="F2160" s="21" t="s">
        <v>61</v>
      </c>
      <c r="G2160" s="21" t="s">
        <v>90</v>
      </c>
      <c r="H2160" s="21" t="s">
        <v>63</v>
      </c>
      <c r="I2160" s="21" t="s">
        <v>108</v>
      </c>
      <c r="J2160" s="22">
        <v>43677</v>
      </c>
      <c r="K2160" s="23">
        <v>0.32746527777778001</v>
      </c>
      <c r="L2160" s="22">
        <v>43677</v>
      </c>
      <c r="M2160" s="23">
        <v>0.74387731481481001</v>
      </c>
      <c r="N2160" s="25">
        <v>9.9939999999999998</v>
      </c>
      <c r="O2160" s="21" t="s">
        <v>77</v>
      </c>
      <c r="P2160" s="24">
        <f>TotalMov[[#This Row],[Confirmed activ. 3 (ILE03)]]*60</f>
        <v>599.64</v>
      </c>
      <c r="Q2160" s="24">
        <v>1</v>
      </c>
      <c r="R2160" s="21" t="s">
        <v>66</v>
      </c>
      <c r="S2160" s="21" t="s">
        <v>67</v>
      </c>
    </row>
    <row r="2161" spans="1:19" x14ac:dyDescent="0.35">
      <c r="A2161" s="21">
        <v>1540812</v>
      </c>
      <c r="B2161" s="53">
        <v>411590</v>
      </c>
      <c r="C2161" s="21">
        <f>VLOOKUP(TotalMov[[#This Row],[Order]],'Total Mov by SS'!B:C,2,0)</f>
        <v>146</v>
      </c>
      <c r="D2161" s="21" t="s">
        <v>109</v>
      </c>
      <c r="E2161" s="21" t="s">
        <v>95</v>
      </c>
      <c r="F2161" s="21" t="s">
        <v>83</v>
      </c>
      <c r="G2161" s="21" t="s">
        <v>90</v>
      </c>
      <c r="H2161" s="21" t="s">
        <v>84</v>
      </c>
      <c r="I2161" s="21" t="s">
        <v>110</v>
      </c>
      <c r="J2161" s="22"/>
      <c r="K2161" s="23">
        <v>0</v>
      </c>
      <c r="L2161" s="22"/>
      <c r="M2161" s="23">
        <v>0</v>
      </c>
      <c r="N2161" s="25">
        <v>0</v>
      </c>
      <c r="O2161" s="21" t="s">
        <v>93</v>
      </c>
      <c r="P2161" s="24"/>
      <c r="Q2161" s="24">
        <v>5</v>
      </c>
      <c r="R2161" s="21" t="s">
        <v>66</v>
      </c>
      <c r="S2161" s="21" t="s">
        <v>94</v>
      </c>
    </row>
    <row r="2162" spans="1:19" x14ac:dyDescent="0.35">
      <c r="A2162" s="21">
        <v>1541740</v>
      </c>
      <c r="B2162" s="53">
        <v>411590</v>
      </c>
      <c r="C2162" s="21">
        <f>VLOOKUP(TotalMov[[#This Row],[Order]],'Total Mov by SS'!B:C,2,0)</f>
        <v>141</v>
      </c>
      <c r="D2162" s="21" t="s">
        <v>59</v>
      </c>
      <c r="E2162" s="21" t="s">
        <v>60</v>
      </c>
      <c r="F2162" s="21" t="s">
        <v>83</v>
      </c>
      <c r="G2162" s="21" t="s">
        <v>62</v>
      </c>
      <c r="H2162" s="21" t="s">
        <v>84</v>
      </c>
      <c r="I2162" s="21" t="s">
        <v>111</v>
      </c>
      <c r="J2162" s="22">
        <v>43674</v>
      </c>
      <c r="K2162" s="23">
        <v>0.71783564814815004</v>
      </c>
      <c r="L2162" s="22">
        <v>43675</v>
      </c>
      <c r="M2162" s="23">
        <v>6.4143518518520001E-2</v>
      </c>
      <c r="N2162" s="25">
        <v>163.90700000000001</v>
      </c>
      <c r="O2162" s="21" t="s">
        <v>66</v>
      </c>
      <c r="P2162" s="24">
        <f>TotalMov[[#This Row],[Confirmed activ. 3 (ILE03)]]</f>
        <v>163.90700000000001</v>
      </c>
      <c r="Q2162" s="24">
        <v>40</v>
      </c>
      <c r="R2162" s="21" t="s">
        <v>66</v>
      </c>
      <c r="S2162" s="21" t="s">
        <v>67</v>
      </c>
    </row>
    <row r="2163" spans="1:19" x14ac:dyDescent="0.35">
      <c r="A2163" s="21">
        <v>1541740</v>
      </c>
      <c r="B2163" s="53">
        <v>411590</v>
      </c>
      <c r="C2163" s="21">
        <f>VLOOKUP(TotalMov[[#This Row],[Order]],'Total Mov by SS'!B:C,2,0)</f>
        <v>141</v>
      </c>
      <c r="D2163" s="21" t="s">
        <v>59</v>
      </c>
      <c r="E2163" s="21" t="s">
        <v>68</v>
      </c>
      <c r="F2163" s="21" t="s">
        <v>61</v>
      </c>
      <c r="G2163" s="21" t="s">
        <v>62</v>
      </c>
      <c r="H2163" s="21" t="s">
        <v>63</v>
      </c>
      <c r="I2163" s="21" t="s">
        <v>64</v>
      </c>
      <c r="J2163" s="22">
        <v>43675</v>
      </c>
      <c r="K2163" s="23">
        <v>0.39644675925925998</v>
      </c>
      <c r="L2163" s="22">
        <v>43675</v>
      </c>
      <c r="M2163" s="23">
        <v>0.40968749999999998</v>
      </c>
      <c r="N2163" s="25">
        <v>6.35</v>
      </c>
      <c r="O2163" s="21" t="s">
        <v>66</v>
      </c>
      <c r="P2163" s="24">
        <f>TotalMov[[#This Row],[Confirmed activ. 3 (ILE03)]]</f>
        <v>6.35</v>
      </c>
      <c r="Q2163" s="24">
        <v>15</v>
      </c>
      <c r="R2163" s="21" t="s">
        <v>66</v>
      </c>
      <c r="S2163" s="21" t="s">
        <v>67</v>
      </c>
    </row>
    <row r="2164" spans="1:19" x14ac:dyDescent="0.35">
      <c r="A2164" s="21">
        <v>1541740</v>
      </c>
      <c r="B2164" s="53">
        <v>411590</v>
      </c>
      <c r="C2164" s="21">
        <f>VLOOKUP(TotalMov[[#This Row],[Order]],'Total Mov by SS'!B:C,2,0)</f>
        <v>141</v>
      </c>
      <c r="D2164" s="21" t="s">
        <v>59</v>
      </c>
      <c r="E2164" s="21" t="s">
        <v>73</v>
      </c>
      <c r="F2164" s="21" t="s">
        <v>69</v>
      </c>
      <c r="G2164" s="21" t="s">
        <v>62</v>
      </c>
      <c r="H2164" s="21" t="s">
        <v>70</v>
      </c>
      <c r="I2164" s="21" t="s">
        <v>71</v>
      </c>
      <c r="J2164" s="22">
        <v>43675</v>
      </c>
      <c r="K2164" s="23">
        <v>0.46527777777778001</v>
      </c>
      <c r="L2164" s="22">
        <v>43675</v>
      </c>
      <c r="M2164" s="23">
        <v>0.46527777777778001</v>
      </c>
      <c r="N2164" s="24">
        <v>20</v>
      </c>
      <c r="O2164" s="21" t="s">
        <v>66</v>
      </c>
      <c r="P2164" s="24">
        <f>TotalMov[[#This Row],[Confirmed activ. 3 (ILE03)]]</f>
        <v>20</v>
      </c>
      <c r="Q2164" s="24">
        <v>20</v>
      </c>
      <c r="R2164" s="21" t="s">
        <v>66</v>
      </c>
      <c r="S2164" s="21" t="s">
        <v>72</v>
      </c>
    </row>
    <row r="2165" spans="1:19" x14ac:dyDescent="0.35">
      <c r="A2165" s="21">
        <v>1541740</v>
      </c>
      <c r="B2165" s="53">
        <v>411590</v>
      </c>
      <c r="C2165" s="21">
        <f>VLOOKUP(TotalMov[[#This Row],[Order]],'Total Mov by SS'!B:C,2,0)</f>
        <v>141</v>
      </c>
      <c r="D2165" s="21" t="s">
        <v>59</v>
      </c>
      <c r="E2165" s="21" t="s">
        <v>75</v>
      </c>
      <c r="F2165" s="21" t="s">
        <v>61</v>
      </c>
      <c r="G2165" s="21" t="s">
        <v>62</v>
      </c>
      <c r="H2165" s="21" t="s">
        <v>63</v>
      </c>
      <c r="I2165" s="21" t="s">
        <v>74</v>
      </c>
      <c r="J2165" s="22">
        <v>43675</v>
      </c>
      <c r="K2165" s="23">
        <v>0.58914351851851998</v>
      </c>
      <c r="L2165" s="22">
        <v>43675</v>
      </c>
      <c r="M2165" s="23">
        <v>0.73805555555556002</v>
      </c>
      <c r="N2165" s="25">
        <v>3.5739999999999998</v>
      </c>
      <c r="O2165" s="21" t="s">
        <v>77</v>
      </c>
      <c r="P2165" s="24">
        <f>TotalMov[[#This Row],[Confirmed activ. 3 (ILE03)]]*60</f>
        <v>214.44</v>
      </c>
      <c r="Q2165" s="24">
        <v>290</v>
      </c>
      <c r="R2165" s="21" t="s">
        <v>66</v>
      </c>
      <c r="S2165" s="21" t="s">
        <v>67</v>
      </c>
    </row>
    <row r="2166" spans="1:19" x14ac:dyDescent="0.35">
      <c r="A2166" s="21">
        <v>1541740</v>
      </c>
      <c r="B2166" s="53">
        <v>411590</v>
      </c>
      <c r="C2166" s="21">
        <f>VLOOKUP(TotalMov[[#This Row],[Order]],'Total Mov by SS'!B:C,2,0)</f>
        <v>141</v>
      </c>
      <c r="D2166" s="21" t="s">
        <v>59</v>
      </c>
      <c r="E2166" s="21" t="s">
        <v>78</v>
      </c>
      <c r="F2166" s="21" t="s">
        <v>61</v>
      </c>
      <c r="G2166" s="21" t="s">
        <v>62</v>
      </c>
      <c r="H2166" s="21" t="s">
        <v>63</v>
      </c>
      <c r="I2166" s="21" t="s">
        <v>76</v>
      </c>
      <c r="J2166" s="22">
        <v>43676</v>
      </c>
      <c r="K2166" s="23">
        <v>0.33228009259259</v>
      </c>
      <c r="L2166" s="22">
        <v>43681</v>
      </c>
      <c r="M2166" s="23">
        <v>0.74699074074074001</v>
      </c>
      <c r="N2166" s="25">
        <v>32.847000000000001</v>
      </c>
      <c r="O2166" s="21" t="s">
        <v>77</v>
      </c>
      <c r="P2166" s="24">
        <f>TotalMov[[#This Row],[Confirmed activ. 3 (ILE03)]]*60</f>
        <v>1970.8200000000002</v>
      </c>
      <c r="Q2166" s="24">
        <v>1040</v>
      </c>
      <c r="R2166" s="21" t="s">
        <v>66</v>
      </c>
      <c r="S2166" s="21" t="s">
        <v>67</v>
      </c>
    </row>
    <row r="2167" spans="1:19" x14ac:dyDescent="0.35">
      <c r="A2167" s="21">
        <v>1541740</v>
      </c>
      <c r="B2167" s="53">
        <v>411590</v>
      </c>
      <c r="C2167" s="21">
        <f>VLOOKUP(TotalMov[[#This Row],[Order]],'Total Mov by SS'!B:C,2,0)</f>
        <v>141</v>
      </c>
      <c r="D2167" s="21" t="s">
        <v>59</v>
      </c>
      <c r="E2167" s="21" t="s">
        <v>80</v>
      </c>
      <c r="F2167" s="21" t="s">
        <v>61</v>
      </c>
      <c r="G2167" s="21" t="s">
        <v>62</v>
      </c>
      <c r="H2167" s="21" t="s">
        <v>63</v>
      </c>
      <c r="I2167" s="21" t="s">
        <v>112</v>
      </c>
      <c r="J2167" s="22">
        <v>43682</v>
      </c>
      <c r="K2167" s="23">
        <v>0.32143518518518999</v>
      </c>
      <c r="L2167" s="22">
        <v>43682</v>
      </c>
      <c r="M2167" s="23">
        <v>0.33891203703703998</v>
      </c>
      <c r="N2167" s="25">
        <v>25.167000000000002</v>
      </c>
      <c r="O2167" s="21" t="s">
        <v>66</v>
      </c>
      <c r="P2167" s="24">
        <f>TotalMov[[#This Row],[Confirmed activ. 3 (ILE03)]]</f>
        <v>25.167000000000002</v>
      </c>
      <c r="Q2167" s="24">
        <v>50</v>
      </c>
      <c r="R2167" s="21" t="s">
        <v>66</v>
      </c>
      <c r="S2167" s="21" t="s">
        <v>67</v>
      </c>
    </row>
    <row r="2168" spans="1:19" x14ac:dyDescent="0.35">
      <c r="A2168" s="21">
        <v>1541740</v>
      </c>
      <c r="B2168" s="53">
        <v>411590</v>
      </c>
      <c r="C2168" s="21">
        <f>VLOOKUP(TotalMov[[#This Row],[Order]],'Total Mov by SS'!B:C,2,0)</f>
        <v>141</v>
      </c>
      <c r="D2168" s="21" t="s">
        <v>59</v>
      </c>
      <c r="E2168" s="21" t="s">
        <v>82</v>
      </c>
      <c r="F2168" s="21" t="s">
        <v>89</v>
      </c>
      <c r="G2168" s="21" t="s">
        <v>90</v>
      </c>
      <c r="H2168" s="21" t="s">
        <v>91</v>
      </c>
      <c r="I2168" s="21" t="s">
        <v>92</v>
      </c>
      <c r="J2168" s="22">
        <v>43682</v>
      </c>
      <c r="K2168" s="23">
        <v>0.33900462962963002</v>
      </c>
      <c r="L2168" s="22">
        <v>43682</v>
      </c>
      <c r="M2168" s="23">
        <v>0.38523148148148001</v>
      </c>
      <c r="N2168" s="25">
        <v>1.109</v>
      </c>
      <c r="O2168" s="21" t="s">
        <v>77</v>
      </c>
      <c r="P2168" s="24">
        <f>TotalMov[[#This Row],[Confirmed activ. 3 (ILE03)]]*60</f>
        <v>66.539999999999992</v>
      </c>
      <c r="Q2168" s="24">
        <v>0</v>
      </c>
      <c r="R2168" s="21" t="s">
        <v>66</v>
      </c>
      <c r="S2168" s="21" t="s">
        <v>67</v>
      </c>
    </row>
    <row r="2169" spans="1:19" x14ac:dyDescent="0.35">
      <c r="A2169" s="21">
        <v>1541740</v>
      </c>
      <c r="B2169" s="53">
        <v>411590</v>
      </c>
      <c r="C2169" s="21">
        <f>VLOOKUP(TotalMov[[#This Row],[Order]],'Total Mov by SS'!B:C,2,0)</f>
        <v>141</v>
      </c>
      <c r="D2169" s="21" t="s">
        <v>59</v>
      </c>
      <c r="E2169" s="21" t="s">
        <v>85</v>
      </c>
      <c r="F2169" s="21" t="s">
        <v>69</v>
      </c>
      <c r="G2169" s="21" t="s">
        <v>62</v>
      </c>
      <c r="H2169" s="21" t="s">
        <v>70</v>
      </c>
      <c r="I2169" s="21" t="s">
        <v>79</v>
      </c>
      <c r="J2169" s="22">
        <v>43682</v>
      </c>
      <c r="K2169" s="23">
        <v>0.42277777777777997</v>
      </c>
      <c r="L2169" s="22">
        <v>43682</v>
      </c>
      <c r="M2169" s="23">
        <v>0.42277777777777997</v>
      </c>
      <c r="N2169" s="24">
        <v>20</v>
      </c>
      <c r="O2169" s="21" t="s">
        <v>66</v>
      </c>
      <c r="P2169" s="24">
        <f>TotalMov[[#This Row],[Confirmed activ. 3 (ILE03)]]</f>
        <v>20</v>
      </c>
      <c r="Q2169" s="24">
        <v>20</v>
      </c>
      <c r="R2169" s="21" t="s">
        <v>66</v>
      </c>
      <c r="S2169" s="21" t="s">
        <v>72</v>
      </c>
    </row>
    <row r="2170" spans="1:19" x14ac:dyDescent="0.35">
      <c r="A2170" s="21">
        <v>1541740</v>
      </c>
      <c r="B2170" s="53">
        <v>411590</v>
      </c>
      <c r="C2170" s="21">
        <f>VLOOKUP(TotalMov[[#This Row],[Order]],'Total Mov by SS'!B:C,2,0)</f>
        <v>141</v>
      </c>
      <c r="D2170" s="21" t="s">
        <v>59</v>
      </c>
      <c r="E2170" s="21" t="s">
        <v>88</v>
      </c>
      <c r="F2170" s="21" t="s">
        <v>69</v>
      </c>
      <c r="G2170" s="21" t="s">
        <v>62</v>
      </c>
      <c r="H2170" s="21" t="s">
        <v>70</v>
      </c>
      <c r="I2170" s="21" t="s">
        <v>81</v>
      </c>
      <c r="J2170" s="22">
        <v>43682</v>
      </c>
      <c r="K2170" s="23">
        <v>0.42300925925925997</v>
      </c>
      <c r="L2170" s="22">
        <v>43682</v>
      </c>
      <c r="M2170" s="23">
        <v>0.42300925925925997</v>
      </c>
      <c r="N2170" s="24">
        <v>20</v>
      </c>
      <c r="O2170" s="21" t="s">
        <v>66</v>
      </c>
      <c r="P2170" s="24">
        <f>TotalMov[[#This Row],[Confirmed activ. 3 (ILE03)]]</f>
        <v>20</v>
      </c>
      <c r="Q2170" s="24">
        <v>20</v>
      </c>
      <c r="R2170" s="21" t="s">
        <v>66</v>
      </c>
      <c r="S2170" s="21" t="s">
        <v>72</v>
      </c>
    </row>
    <row r="2171" spans="1:19" x14ac:dyDescent="0.35">
      <c r="A2171" s="21">
        <v>1541740</v>
      </c>
      <c r="B2171" s="53">
        <v>411590</v>
      </c>
      <c r="C2171" s="21">
        <f>VLOOKUP(TotalMov[[#This Row],[Order]],'Total Mov by SS'!B:C,2,0)</f>
        <v>141</v>
      </c>
      <c r="D2171" s="21" t="s">
        <v>59</v>
      </c>
      <c r="E2171" s="21" t="s">
        <v>95</v>
      </c>
      <c r="F2171" s="21" t="s">
        <v>83</v>
      </c>
      <c r="G2171" s="21" t="s">
        <v>62</v>
      </c>
      <c r="H2171" s="21" t="s">
        <v>84</v>
      </c>
      <c r="I2171" s="21" t="s">
        <v>84</v>
      </c>
      <c r="J2171" s="22">
        <v>43682</v>
      </c>
      <c r="K2171" s="23">
        <v>0.67458333333332998</v>
      </c>
      <c r="L2171" s="22">
        <v>43683</v>
      </c>
      <c r="M2171" s="23">
        <v>0.54723379629629998</v>
      </c>
      <c r="N2171" s="25">
        <v>8.1259999999999994</v>
      </c>
      <c r="O2171" s="21" t="s">
        <v>77</v>
      </c>
      <c r="P2171" s="24">
        <f>TotalMov[[#This Row],[Confirmed activ. 3 (ILE03)]]*60</f>
        <v>487.55999999999995</v>
      </c>
      <c r="Q2171" s="24">
        <v>450</v>
      </c>
      <c r="R2171" s="21" t="s">
        <v>66</v>
      </c>
      <c r="S2171" s="21" t="s">
        <v>67</v>
      </c>
    </row>
    <row r="2172" spans="1:19" x14ac:dyDescent="0.35">
      <c r="A2172" s="21">
        <v>1541740</v>
      </c>
      <c r="B2172" s="53">
        <v>411590</v>
      </c>
      <c r="C2172" s="21">
        <f>VLOOKUP(TotalMov[[#This Row],[Order]],'Total Mov by SS'!B:C,2,0)</f>
        <v>141</v>
      </c>
      <c r="D2172" s="21" t="s">
        <v>59</v>
      </c>
      <c r="E2172" s="21" t="s">
        <v>97</v>
      </c>
      <c r="F2172" s="21" t="s">
        <v>86</v>
      </c>
      <c r="G2172" s="21" t="s">
        <v>62</v>
      </c>
      <c r="H2172" s="21" t="s">
        <v>87</v>
      </c>
      <c r="I2172" s="21" t="s">
        <v>87</v>
      </c>
      <c r="J2172" s="22">
        <v>43684</v>
      </c>
      <c r="K2172" s="23">
        <v>0.34062500000000001</v>
      </c>
      <c r="L2172" s="22">
        <v>43684</v>
      </c>
      <c r="M2172" s="23">
        <v>0.34062500000000001</v>
      </c>
      <c r="N2172" s="24">
        <v>20</v>
      </c>
      <c r="O2172" s="21" t="s">
        <v>66</v>
      </c>
      <c r="P2172" s="24">
        <f>TotalMov[[#This Row],[Confirmed activ. 3 (ILE03)]]</f>
        <v>20</v>
      </c>
      <c r="Q2172" s="24">
        <v>20</v>
      </c>
      <c r="R2172" s="21" t="s">
        <v>66</v>
      </c>
      <c r="S2172" s="21" t="s">
        <v>72</v>
      </c>
    </row>
    <row r="2173" spans="1:19" x14ac:dyDescent="0.35">
      <c r="A2173" s="21">
        <v>1541740</v>
      </c>
      <c r="B2173" s="53">
        <v>411590</v>
      </c>
      <c r="C2173" s="21">
        <f>VLOOKUP(TotalMov[[#This Row],[Order]],'Total Mov by SS'!B:C,2,0)</f>
        <v>141</v>
      </c>
      <c r="D2173" s="21" t="s">
        <v>59</v>
      </c>
      <c r="E2173" s="21" t="s">
        <v>99</v>
      </c>
      <c r="F2173" s="21" t="s">
        <v>61</v>
      </c>
      <c r="G2173" s="21" t="s">
        <v>62</v>
      </c>
      <c r="H2173" s="21" t="s">
        <v>63</v>
      </c>
      <c r="I2173" s="21" t="s">
        <v>96</v>
      </c>
      <c r="J2173" s="22">
        <v>43697</v>
      </c>
      <c r="K2173" s="23">
        <v>0.64196759259258995</v>
      </c>
      <c r="L2173" s="22">
        <v>43697</v>
      </c>
      <c r="M2173" s="23">
        <v>0.66732638888888995</v>
      </c>
      <c r="N2173" s="25">
        <v>36.517000000000003</v>
      </c>
      <c r="O2173" s="21" t="s">
        <v>66</v>
      </c>
      <c r="P2173" s="24">
        <f>TotalMov[[#This Row],[Confirmed activ. 3 (ILE03)]]</f>
        <v>36.517000000000003</v>
      </c>
      <c r="Q2173" s="24">
        <v>100</v>
      </c>
      <c r="R2173" s="21" t="s">
        <v>66</v>
      </c>
      <c r="S2173" s="21" t="s">
        <v>67</v>
      </c>
    </row>
    <row r="2174" spans="1:19" x14ac:dyDescent="0.35">
      <c r="A2174" s="21">
        <v>1541740</v>
      </c>
      <c r="B2174" s="53">
        <v>411590</v>
      </c>
      <c r="C2174" s="21">
        <f>VLOOKUP(TotalMov[[#This Row],[Order]],'Total Mov by SS'!B:C,2,0)</f>
        <v>141</v>
      </c>
      <c r="D2174" s="21" t="s">
        <v>59</v>
      </c>
      <c r="E2174" s="21" t="s">
        <v>101</v>
      </c>
      <c r="F2174" s="21" t="s">
        <v>69</v>
      </c>
      <c r="G2174" s="21" t="s">
        <v>62</v>
      </c>
      <c r="H2174" s="21" t="s">
        <v>70</v>
      </c>
      <c r="I2174" s="21" t="s">
        <v>98</v>
      </c>
      <c r="J2174" s="22">
        <v>43698</v>
      </c>
      <c r="K2174" s="23">
        <v>0.44665509259259001</v>
      </c>
      <c r="L2174" s="22">
        <v>43698</v>
      </c>
      <c r="M2174" s="23">
        <v>0.44665509259259001</v>
      </c>
      <c r="N2174" s="24">
        <v>20</v>
      </c>
      <c r="O2174" s="21" t="s">
        <v>66</v>
      </c>
      <c r="P2174" s="24">
        <f>TotalMov[[#This Row],[Confirmed activ. 3 (ILE03)]]</f>
        <v>20</v>
      </c>
      <c r="Q2174" s="24">
        <v>20</v>
      </c>
      <c r="R2174" s="21" t="s">
        <v>66</v>
      </c>
      <c r="S2174" s="21" t="s">
        <v>72</v>
      </c>
    </row>
    <row r="2175" spans="1:19" x14ac:dyDescent="0.35">
      <c r="A2175" s="21">
        <v>1541740</v>
      </c>
      <c r="B2175" s="53">
        <v>411590</v>
      </c>
      <c r="C2175" s="21">
        <f>VLOOKUP(TotalMov[[#This Row],[Order]],'Total Mov by SS'!B:C,2,0)</f>
        <v>141</v>
      </c>
      <c r="D2175" s="21" t="s">
        <v>59</v>
      </c>
      <c r="E2175" s="21" t="s">
        <v>104</v>
      </c>
      <c r="F2175" s="21" t="s">
        <v>69</v>
      </c>
      <c r="G2175" s="21" t="s">
        <v>62</v>
      </c>
      <c r="H2175" s="21" t="s">
        <v>70</v>
      </c>
      <c r="I2175" s="21" t="s">
        <v>100</v>
      </c>
      <c r="J2175" s="22">
        <v>43698</v>
      </c>
      <c r="K2175" s="23">
        <v>0.44673611111111</v>
      </c>
      <c r="L2175" s="22">
        <v>43698</v>
      </c>
      <c r="M2175" s="23">
        <v>0.44673611111111</v>
      </c>
      <c r="N2175" s="24">
        <v>30</v>
      </c>
      <c r="O2175" s="21" t="s">
        <v>66</v>
      </c>
      <c r="P2175" s="24">
        <f>TotalMov[[#This Row],[Confirmed activ. 3 (ILE03)]]</f>
        <v>30</v>
      </c>
      <c r="Q2175" s="24">
        <v>30</v>
      </c>
      <c r="R2175" s="21" t="s">
        <v>66</v>
      </c>
      <c r="S2175" s="21" t="s">
        <v>72</v>
      </c>
    </row>
    <row r="2176" spans="1:19" x14ac:dyDescent="0.35">
      <c r="A2176" s="21">
        <v>1541740</v>
      </c>
      <c r="B2176" s="53">
        <v>411590</v>
      </c>
      <c r="C2176" s="21">
        <f>VLOOKUP(TotalMov[[#This Row],[Order]],'Total Mov by SS'!B:C,2,0)</f>
        <v>141</v>
      </c>
      <c r="D2176" s="21" t="s">
        <v>59</v>
      </c>
      <c r="E2176" s="21" t="s">
        <v>113</v>
      </c>
      <c r="F2176" s="21" t="s">
        <v>102</v>
      </c>
      <c r="G2176" s="21" t="s">
        <v>62</v>
      </c>
      <c r="H2176" s="21" t="s">
        <v>100</v>
      </c>
      <c r="I2176" s="21" t="s">
        <v>103</v>
      </c>
      <c r="J2176" s="22">
        <v>43698</v>
      </c>
      <c r="K2176" s="23">
        <v>0.44679398148147997</v>
      </c>
      <c r="L2176" s="22">
        <v>43698</v>
      </c>
      <c r="M2176" s="23">
        <v>0.44679398148147997</v>
      </c>
      <c r="N2176" s="24">
        <v>30</v>
      </c>
      <c r="O2176" s="21" t="s">
        <v>66</v>
      </c>
      <c r="P2176" s="24">
        <f>TotalMov[[#This Row],[Confirmed activ. 3 (ILE03)]]</f>
        <v>30</v>
      </c>
      <c r="Q2176" s="24">
        <v>30</v>
      </c>
      <c r="R2176" s="21" t="s">
        <v>66</v>
      </c>
      <c r="S2176" s="21" t="s">
        <v>72</v>
      </c>
    </row>
    <row r="2177" spans="1:19" x14ac:dyDescent="0.35">
      <c r="A2177" s="21">
        <v>1541740</v>
      </c>
      <c r="B2177" s="53">
        <v>411590</v>
      </c>
      <c r="C2177" s="21">
        <f>VLOOKUP(TotalMov[[#This Row],[Order]],'Total Mov by SS'!B:C,2,0)</f>
        <v>141</v>
      </c>
      <c r="D2177" s="21" t="s">
        <v>59</v>
      </c>
      <c r="E2177" s="21" t="s">
        <v>114</v>
      </c>
      <c r="F2177" s="21" t="s">
        <v>102</v>
      </c>
      <c r="G2177" s="21" t="s">
        <v>105</v>
      </c>
      <c r="H2177" s="21" t="s">
        <v>100</v>
      </c>
      <c r="I2177" s="21" t="s">
        <v>106</v>
      </c>
      <c r="J2177" s="22">
        <v>43699</v>
      </c>
      <c r="K2177" s="23">
        <v>0.33009259259259</v>
      </c>
      <c r="L2177" s="22">
        <v>43699</v>
      </c>
      <c r="M2177" s="23">
        <v>0.33009259259259</v>
      </c>
      <c r="N2177" s="24">
        <v>45</v>
      </c>
      <c r="O2177" s="21" t="s">
        <v>66</v>
      </c>
      <c r="P2177" s="24">
        <f>TotalMov[[#This Row],[Confirmed activ. 3 (ILE03)]]</f>
        <v>45</v>
      </c>
      <c r="Q2177" s="24">
        <v>45</v>
      </c>
      <c r="R2177" s="21" t="s">
        <v>66</v>
      </c>
      <c r="S2177" s="21" t="s">
        <v>72</v>
      </c>
    </row>
    <row r="2178" spans="1:19" x14ac:dyDescent="0.35">
      <c r="A2178" s="21">
        <v>1541740</v>
      </c>
      <c r="B2178" s="53">
        <v>411590</v>
      </c>
      <c r="C2178" s="21">
        <f>VLOOKUP(TotalMov[[#This Row],[Order]],'Total Mov by SS'!B:C,2,0)</f>
        <v>141</v>
      </c>
      <c r="D2178" s="21" t="s">
        <v>107</v>
      </c>
      <c r="E2178" s="21" t="s">
        <v>60</v>
      </c>
      <c r="F2178" s="21" t="s">
        <v>61</v>
      </c>
      <c r="G2178" s="21" t="s">
        <v>90</v>
      </c>
      <c r="H2178" s="21" t="s">
        <v>63</v>
      </c>
      <c r="I2178" s="21" t="s">
        <v>108</v>
      </c>
      <c r="J2178" s="22">
        <v>43684</v>
      </c>
      <c r="K2178" s="23">
        <v>0.32638888888889001</v>
      </c>
      <c r="L2178" s="22">
        <v>43684</v>
      </c>
      <c r="M2178" s="23">
        <v>0.51093750000000004</v>
      </c>
      <c r="N2178" s="25">
        <v>4.4290000000000003</v>
      </c>
      <c r="O2178" s="21" t="s">
        <v>77</v>
      </c>
      <c r="P2178" s="24">
        <f>TotalMov[[#This Row],[Confirmed activ. 3 (ILE03)]]*60</f>
        <v>265.74</v>
      </c>
      <c r="Q2178" s="24">
        <v>1</v>
      </c>
      <c r="R2178" s="21" t="s">
        <v>66</v>
      </c>
      <c r="S2178" s="21" t="s">
        <v>67</v>
      </c>
    </row>
    <row r="2179" spans="1:19" x14ac:dyDescent="0.35">
      <c r="A2179" s="21">
        <v>1541740</v>
      </c>
      <c r="B2179" s="53">
        <v>411590</v>
      </c>
      <c r="C2179" s="21">
        <f>VLOOKUP(TotalMov[[#This Row],[Order]],'Total Mov by SS'!B:C,2,0)</f>
        <v>141</v>
      </c>
      <c r="D2179" s="21" t="s">
        <v>109</v>
      </c>
      <c r="E2179" s="21" t="s">
        <v>95</v>
      </c>
      <c r="F2179" s="21" t="s">
        <v>83</v>
      </c>
      <c r="G2179" s="21" t="s">
        <v>90</v>
      </c>
      <c r="H2179" s="21" t="s">
        <v>84</v>
      </c>
      <c r="I2179" s="21" t="s">
        <v>110</v>
      </c>
      <c r="J2179" s="22">
        <v>43683</v>
      </c>
      <c r="K2179" s="23">
        <v>0.32391203703704002</v>
      </c>
      <c r="L2179" s="22">
        <v>43683</v>
      </c>
      <c r="M2179" s="23">
        <v>0.48807870370369999</v>
      </c>
      <c r="N2179" s="25">
        <v>3.94</v>
      </c>
      <c r="O2179" s="21" t="s">
        <v>77</v>
      </c>
      <c r="P2179" s="24">
        <f>TotalMov[[#This Row],[Confirmed activ. 3 (ILE03)]]*60</f>
        <v>236.4</v>
      </c>
      <c r="Q2179" s="24">
        <v>5</v>
      </c>
      <c r="R2179" s="21" t="s">
        <v>66</v>
      </c>
      <c r="S2179" s="21" t="s">
        <v>67</v>
      </c>
    </row>
    <row r="2180" spans="1:19" x14ac:dyDescent="0.35">
      <c r="A2180" s="21">
        <v>1541741</v>
      </c>
      <c r="B2180" s="53">
        <v>411590</v>
      </c>
      <c r="C2180" s="21">
        <f>VLOOKUP(TotalMov[[#This Row],[Order]],'Total Mov by SS'!B:C,2,0)</f>
        <v>141</v>
      </c>
      <c r="D2180" s="21" t="s">
        <v>59</v>
      </c>
      <c r="E2180" s="21" t="s">
        <v>60</v>
      </c>
      <c r="F2180" s="21" t="s">
        <v>83</v>
      </c>
      <c r="G2180" s="21" t="s">
        <v>62</v>
      </c>
      <c r="H2180" s="21" t="s">
        <v>84</v>
      </c>
      <c r="I2180" s="21" t="s">
        <v>111</v>
      </c>
      <c r="J2180" s="22">
        <v>43675</v>
      </c>
      <c r="K2180" s="23">
        <v>0.97309027777778001</v>
      </c>
      <c r="L2180" s="22">
        <v>43676</v>
      </c>
      <c r="M2180" s="23">
        <v>1.03587962963E-2</v>
      </c>
      <c r="N2180" s="25">
        <v>26.832999999999998</v>
      </c>
      <c r="O2180" s="21" t="s">
        <v>66</v>
      </c>
      <c r="P2180" s="24">
        <f>TotalMov[[#This Row],[Confirmed activ. 3 (ILE03)]]</f>
        <v>26.832999999999998</v>
      </c>
      <c r="Q2180" s="24">
        <v>40</v>
      </c>
      <c r="R2180" s="21" t="s">
        <v>66</v>
      </c>
      <c r="S2180" s="21" t="s">
        <v>67</v>
      </c>
    </row>
    <row r="2181" spans="1:19" x14ac:dyDescent="0.35">
      <c r="A2181" s="21">
        <v>1541741</v>
      </c>
      <c r="B2181" s="53">
        <v>411590</v>
      </c>
      <c r="C2181" s="21">
        <f>VLOOKUP(TotalMov[[#This Row],[Order]],'Total Mov by SS'!B:C,2,0)</f>
        <v>141</v>
      </c>
      <c r="D2181" s="21" t="s">
        <v>59</v>
      </c>
      <c r="E2181" s="21" t="s">
        <v>68</v>
      </c>
      <c r="F2181" s="21" t="s">
        <v>61</v>
      </c>
      <c r="G2181" s="21" t="s">
        <v>62</v>
      </c>
      <c r="H2181" s="21" t="s">
        <v>63</v>
      </c>
      <c r="I2181" s="21" t="s">
        <v>64</v>
      </c>
      <c r="J2181" s="22">
        <v>43676</v>
      </c>
      <c r="K2181" s="23">
        <v>0.43946759259259</v>
      </c>
      <c r="L2181" s="22">
        <v>43676</v>
      </c>
      <c r="M2181" s="23">
        <v>0.51162037037037</v>
      </c>
      <c r="N2181" s="25">
        <v>51.95</v>
      </c>
      <c r="O2181" s="21" t="s">
        <v>66</v>
      </c>
      <c r="P2181" s="24">
        <f>TotalMov[[#This Row],[Confirmed activ. 3 (ILE03)]]</f>
        <v>51.95</v>
      </c>
      <c r="Q2181" s="24">
        <v>15</v>
      </c>
      <c r="R2181" s="21" t="s">
        <v>66</v>
      </c>
      <c r="S2181" s="21" t="s">
        <v>67</v>
      </c>
    </row>
    <row r="2182" spans="1:19" x14ac:dyDescent="0.35">
      <c r="A2182" s="21">
        <v>1541741</v>
      </c>
      <c r="B2182" s="53">
        <v>411590</v>
      </c>
      <c r="C2182" s="21">
        <f>VLOOKUP(TotalMov[[#This Row],[Order]],'Total Mov by SS'!B:C,2,0)</f>
        <v>141</v>
      </c>
      <c r="D2182" s="21" t="s">
        <v>59</v>
      </c>
      <c r="E2182" s="21" t="s">
        <v>73</v>
      </c>
      <c r="F2182" s="21" t="s">
        <v>69</v>
      </c>
      <c r="G2182" s="21" t="s">
        <v>62</v>
      </c>
      <c r="H2182" s="21" t="s">
        <v>70</v>
      </c>
      <c r="I2182" s="21" t="s">
        <v>71</v>
      </c>
      <c r="J2182" s="22">
        <v>43677</v>
      </c>
      <c r="K2182" s="23">
        <v>0.33902777777777998</v>
      </c>
      <c r="L2182" s="22">
        <v>43677</v>
      </c>
      <c r="M2182" s="23">
        <v>0.33902777777777998</v>
      </c>
      <c r="N2182" s="24">
        <v>20</v>
      </c>
      <c r="O2182" s="21" t="s">
        <v>66</v>
      </c>
      <c r="P2182" s="24">
        <f>TotalMov[[#This Row],[Confirmed activ. 3 (ILE03)]]</f>
        <v>20</v>
      </c>
      <c r="Q2182" s="24">
        <v>20</v>
      </c>
      <c r="R2182" s="21" t="s">
        <v>66</v>
      </c>
      <c r="S2182" s="21" t="s">
        <v>72</v>
      </c>
    </row>
    <row r="2183" spans="1:19" x14ac:dyDescent="0.35">
      <c r="A2183" s="21">
        <v>1541741</v>
      </c>
      <c r="B2183" s="53">
        <v>411590</v>
      </c>
      <c r="C2183" s="21">
        <f>VLOOKUP(TotalMov[[#This Row],[Order]],'Total Mov by SS'!B:C,2,0)</f>
        <v>141</v>
      </c>
      <c r="D2183" s="21" t="s">
        <v>59</v>
      </c>
      <c r="E2183" s="21" t="s">
        <v>75</v>
      </c>
      <c r="F2183" s="21" t="s">
        <v>61</v>
      </c>
      <c r="G2183" s="21" t="s">
        <v>62</v>
      </c>
      <c r="H2183" s="21" t="s">
        <v>63</v>
      </c>
      <c r="I2183" s="21" t="s">
        <v>74</v>
      </c>
      <c r="J2183" s="22">
        <v>43677</v>
      </c>
      <c r="K2183" s="23">
        <v>0.43967592592593002</v>
      </c>
      <c r="L2183" s="22">
        <v>43678</v>
      </c>
      <c r="M2183" s="23">
        <v>0.31438657407407</v>
      </c>
      <c r="N2183" s="25">
        <v>20.992999999999999</v>
      </c>
      <c r="O2183" s="21" t="s">
        <v>77</v>
      </c>
      <c r="P2183" s="24">
        <f>TotalMov[[#This Row],[Confirmed activ. 3 (ILE03)]]*60</f>
        <v>1259.58</v>
      </c>
      <c r="Q2183" s="24">
        <v>350</v>
      </c>
      <c r="R2183" s="21" t="s">
        <v>66</v>
      </c>
      <c r="S2183" s="21" t="s">
        <v>67</v>
      </c>
    </row>
    <row r="2184" spans="1:19" x14ac:dyDescent="0.35">
      <c r="A2184" s="21">
        <v>1541741</v>
      </c>
      <c r="B2184" s="53">
        <v>411590</v>
      </c>
      <c r="C2184" s="21">
        <f>VLOOKUP(TotalMov[[#This Row],[Order]],'Total Mov by SS'!B:C,2,0)</f>
        <v>141</v>
      </c>
      <c r="D2184" s="21" t="s">
        <v>59</v>
      </c>
      <c r="E2184" s="21" t="s">
        <v>78</v>
      </c>
      <c r="F2184" s="21" t="s">
        <v>61</v>
      </c>
      <c r="G2184" s="21" t="s">
        <v>62</v>
      </c>
      <c r="H2184" s="21" t="s">
        <v>63</v>
      </c>
      <c r="I2184" s="21" t="s">
        <v>76</v>
      </c>
      <c r="J2184" s="22">
        <v>43678</v>
      </c>
      <c r="K2184" s="23">
        <v>0.31461805555555999</v>
      </c>
      <c r="L2184" s="22">
        <v>43683</v>
      </c>
      <c r="M2184" s="23">
        <v>0.57393518518519004</v>
      </c>
      <c r="N2184" s="25">
        <v>32.457999999999998</v>
      </c>
      <c r="O2184" s="21" t="s">
        <v>77</v>
      </c>
      <c r="P2184" s="24">
        <f>TotalMov[[#This Row],[Confirmed activ. 3 (ILE03)]]*60</f>
        <v>1947.48</v>
      </c>
      <c r="Q2184" s="24">
        <v>1020</v>
      </c>
      <c r="R2184" s="21" t="s">
        <v>66</v>
      </c>
      <c r="S2184" s="21" t="s">
        <v>67</v>
      </c>
    </row>
    <row r="2185" spans="1:19" x14ac:dyDescent="0.35">
      <c r="A2185" s="21">
        <v>1541741</v>
      </c>
      <c r="B2185" s="53">
        <v>411590</v>
      </c>
      <c r="C2185" s="21">
        <f>VLOOKUP(TotalMov[[#This Row],[Order]],'Total Mov by SS'!B:C,2,0)</f>
        <v>141</v>
      </c>
      <c r="D2185" s="21" t="s">
        <v>59</v>
      </c>
      <c r="E2185" s="21" t="s">
        <v>80</v>
      </c>
      <c r="F2185" s="21" t="s">
        <v>61</v>
      </c>
      <c r="G2185" s="21" t="s">
        <v>62</v>
      </c>
      <c r="H2185" s="21" t="s">
        <v>63</v>
      </c>
      <c r="I2185" s="21" t="s">
        <v>112</v>
      </c>
      <c r="J2185" s="22">
        <v>43683</v>
      </c>
      <c r="K2185" s="23">
        <v>0.57443287037037005</v>
      </c>
      <c r="L2185" s="22">
        <v>43683</v>
      </c>
      <c r="M2185" s="23">
        <v>0.61332175925926002</v>
      </c>
      <c r="N2185" s="24">
        <v>56</v>
      </c>
      <c r="O2185" s="21" t="s">
        <v>66</v>
      </c>
      <c r="P2185" s="24">
        <f>TotalMov[[#This Row],[Confirmed activ. 3 (ILE03)]]</f>
        <v>56</v>
      </c>
      <c r="Q2185" s="24">
        <v>50</v>
      </c>
      <c r="R2185" s="21" t="s">
        <v>66</v>
      </c>
      <c r="S2185" s="21" t="s">
        <v>67</v>
      </c>
    </row>
    <row r="2186" spans="1:19" x14ac:dyDescent="0.35">
      <c r="A2186" s="21">
        <v>1541741</v>
      </c>
      <c r="B2186" s="53">
        <v>411590</v>
      </c>
      <c r="C2186" s="21">
        <f>VLOOKUP(TotalMov[[#This Row],[Order]],'Total Mov by SS'!B:C,2,0)</f>
        <v>141</v>
      </c>
      <c r="D2186" s="21" t="s">
        <v>59</v>
      </c>
      <c r="E2186" s="21" t="s">
        <v>82</v>
      </c>
      <c r="F2186" s="21" t="s">
        <v>89</v>
      </c>
      <c r="G2186" s="21" t="s">
        <v>90</v>
      </c>
      <c r="H2186" s="21" t="s">
        <v>91</v>
      </c>
      <c r="I2186" s="21" t="s">
        <v>92</v>
      </c>
      <c r="J2186" s="22"/>
      <c r="K2186" s="23">
        <v>0</v>
      </c>
      <c r="L2186" s="22"/>
      <c r="M2186" s="23">
        <v>0</v>
      </c>
      <c r="N2186" s="25">
        <v>0</v>
      </c>
      <c r="O2186" s="21" t="s">
        <v>93</v>
      </c>
      <c r="P2186" s="24"/>
      <c r="Q2186" s="24">
        <v>0</v>
      </c>
      <c r="R2186" s="21" t="s">
        <v>66</v>
      </c>
      <c r="S2186" s="21" t="s">
        <v>94</v>
      </c>
    </row>
    <row r="2187" spans="1:19" x14ac:dyDescent="0.35">
      <c r="A2187" s="21">
        <v>1541741</v>
      </c>
      <c r="B2187" s="53">
        <v>411590</v>
      </c>
      <c r="C2187" s="21">
        <f>VLOOKUP(TotalMov[[#This Row],[Order]],'Total Mov by SS'!B:C,2,0)</f>
        <v>141</v>
      </c>
      <c r="D2187" s="21" t="s">
        <v>59</v>
      </c>
      <c r="E2187" s="21" t="s">
        <v>85</v>
      </c>
      <c r="F2187" s="21" t="s">
        <v>69</v>
      </c>
      <c r="G2187" s="21" t="s">
        <v>62</v>
      </c>
      <c r="H2187" s="21" t="s">
        <v>70</v>
      </c>
      <c r="I2187" s="21" t="s">
        <v>79</v>
      </c>
      <c r="J2187" s="22">
        <v>43683</v>
      </c>
      <c r="K2187" s="23">
        <v>0.62803240740740995</v>
      </c>
      <c r="L2187" s="22">
        <v>43683</v>
      </c>
      <c r="M2187" s="23">
        <v>0.62803240740740995</v>
      </c>
      <c r="N2187" s="24">
        <v>20</v>
      </c>
      <c r="O2187" s="21" t="s">
        <v>66</v>
      </c>
      <c r="P2187" s="24">
        <f>TotalMov[[#This Row],[Confirmed activ. 3 (ILE03)]]</f>
        <v>20</v>
      </c>
      <c r="Q2187" s="24">
        <v>20</v>
      </c>
      <c r="R2187" s="21" t="s">
        <v>66</v>
      </c>
      <c r="S2187" s="21" t="s">
        <v>72</v>
      </c>
    </row>
    <row r="2188" spans="1:19" x14ac:dyDescent="0.35">
      <c r="A2188" s="21">
        <v>1541741</v>
      </c>
      <c r="B2188" s="53">
        <v>411590</v>
      </c>
      <c r="C2188" s="21">
        <f>VLOOKUP(TotalMov[[#This Row],[Order]],'Total Mov by SS'!B:C,2,0)</f>
        <v>141</v>
      </c>
      <c r="D2188" s="21" t="s">
        <v>59</v>
      </c>
      <c r="E2188" s="21" t="s">
        <v>88</v>
      </c>
      <c r="F2188" s="21" t="s">
        <v>69</v>
      </c>
      <c r="G2188" s="21" t="s">
        <v>62</v>
      </c>
      <c r="H2188" s="21" t="s">
        <v>70</v>
      </c>
      <c r="I2188" s="21" t="s">
        <v>81</v>
      </c>
      <c r="J2188" s="22">
        <v>43683</v>
      </c>
      <c r="K2188" s="23">
        <v>0.62829861111110996</v>
      </c>
      <c r="L2188" s="22">
        <v>43683</v>
      </c>
      <c r="M2188" s="23">
        <v>0.62829861111110996</v>
      </c>
      <c r="N2188" s="24">
        <v>20</v>
      </c>
      <c r="O2188" s="21" t="s">
        <v>66</v>
      </c>
      <c r="P2188" s="24">
        <f>TotalMov[[#This Row],[Confirmed activ. 3 (ILE03)]]</f>
        <v>20</v>
      </c>
      <c r="Q2188" s="24">
        <v>20</v>
      </c>
      <c r="R2188" s="21" t="s">
        <v>66</v>
      </c>
      <c r="S2188" s="21" t="s">
        <v>72</v>
      </c>
    </row>
    <row r="2189" spans="1:19" x14ac:dyDescent="0.35">
      <c r="A2189" s="21">
        <v>1541741</v>
      </c>
      <c r="B2189" s="53">
        <v>411590</v>
      </c>
      <c r="C2189" s="21">
        <f>VLOOKUP(TotalMov[[#This Row],[Order]],'Total Mov by SS'!B:C,2,0)</f>
        <v>141</v>
      </c>
      <c r="D2189" s="21" t="s">
        <v>59</v>
      </c>
      <c r="E2189" s="21" t="s">
        <v>95</v>
      </c>
      <c r="F2189" s="21" t="s">
        <v>83</v>
      </c>
      <c r="G2189" s="21" t="s">
        <v>62</v>
      </c>
      <c r="H2189" s="21" t="s">
        <v>84</v>
      </c>
      <c r="I2189" s="21" t="s">
        <v>84</v>
      </c>
      <c r="J2189" s="22">
        <v>43683</v>
      </c>
      <c r="K2189" s="23">
        <v>0.68936342592593003</v>
      </c>
      <c r="L2189" s="22">
        <v>43684</v>
      </c>
      <c r="M2189" s="23">
        <v>0.54868055555555995</v>
      </c>
      <c r="N2189" s="25">
        <v>13.333</v>
      </c>
      <c r="O2189" s="21" t="s">
        <v>77</v>
      </c>
      <c r="P2189" s="24">
        <f>TotalMov[[#This Row],[Confirmed activ. 3 (ILE03)]]*60</f>
        <v>799.98</v>
      </c>
      <c r="Q2189" s="24">
        <v>450</v>
      </c>
      <c r="R2189" s="21" t="s">
        <v>66</v>
      </c>
      <c r="S2189" s="21" t="s">
        <v>67</v>
      </c>
    </row>
    <row r="2190" spans="1:19" x14ac:dyDescent="0.35">
      <c r="A2190" s="21">
        <v>1541741</v>
      </c>
      <c r="B2190" s="53">
        <v>411590</v>
      </c>
      <c r="C2190" s="21">
        <f>VLOOKUP(TotalMov[[#This Row],[Order]],'Total Mov by SS'!B:C,2,0)</f>
        <v>141</v>
      </c>
      <c r="D2190" s="21" t="s">
        <v>59</v>
      </c>
      <c r="E2190" s="21" t="s">
        <v>97</v>
      </c>
      <c r="F2190" s="21" t="s">
        <v>86</v>
      </c>
      <c r="G2190" s="21" t="s">
        <v>62</v>
      </c>
      <c r="H2190" s="21" t="s">
        <v>87</v>
      </c>
      <c r="I2190" s="21" t="s">
        <v>87</v>
      </c>
      <c r="J2190" s="22">
        <v>43685</v>
      </c>
      <c r="K2190" s="23">
        <v>0.35025462962963</v>
      </c>
      <c r="L2190" s="22">
        <v>43685</v>
      </c>
      <c r="M2190" s="23">
        <v>0.35025462962963</v>
      </c>
      <c r="N2190" s="24">
        <v>20</v>
      </c>
      <c r="O2190" s="21" t="s">
        <v>66</v>
      </c>
      <c r="P2190" s="24">
        <f>TotalMov[[#This Row],[Confirmed activ. 3 (ILE03)]]</f>
        <v>20</v>
      </c>
      <c r="Q2190" s="24">
        <v>20</v>
      </c>
      <c r="R2190" s="21" t="s">
        <v>66</v>
      </c>
      <c r="S2190" s="21" t="s">
        <v>72</v>
      </c>
    </row>
    <row r="2191" spans="1:19" x14ac:dyDescent="0.35">
      <c r="A2191" s="21">
        <v>1541741</v>
      </c>
      <c r="B2191" s="53">
        <v>411590</v>
      </c>
      <c r="C2191" s="21">
        <f>VLOOKUP(TotalMov[[#This Row],[Order]],'Total Mov by SS'!B:C,2,0)</f>
        <v>141</v>
      </c>
      <c r="D2191" s="21" t="s">
        <v>59</v>
      </c>
      <c r="E2191" s="21" t="s">
        <v>99</v>
      </c>
      <c r="F2191" s="21" t="s">
        <v>61</v>
      </c>
      <c r="G2191" s="21" t="s">
        <v>62</v>
      </c>
      <c r="H2191" s="21" t="s">
        <v>63</v>
      </c>
      <c r="I2191" s="21" t="s">
        <v>96</v>
      </c>
      <c r="J2191" s="22">
        <v>43697</v>
      </c>
      <c r="K2191" s="23">
        <v>0.50107638888888995</v>
      </c>
      <c r="L2191" s="22">
        <v>43697</v>
      </c>
      <c r="M2191" s="23">
        <v>0.54399305555555999</v>
      </c>
      <c r="N2191" s="25">
        <v>1.03</v>
      </c>
      <c r="O2191" s="21" t="s">
        <v>77</v>
      </c>
      <c r="P2191" s="24">
        <f>TotalMov[[#This Row],[Confirmed activ. 3 (ILE03)]]*60</f>
        <v>61.800000000000004</v>
      </c>
      <c r="Q2191" s="24">
        <v>100</v>
      </c>
      <c r="R2191" s="21" t="s">
        <v>66</v>
      </c>
      <c r="S2191" s="21" t="s">
        <v>67</v>
      </c>
    </row>
    <row r="2192" spans="1:19" x14ac:dyDescent="0.35">
      <c r="A2192" s="21">
        <v>1541741</v>
      </c>
      <c r="B2192" s="53">
        <v>411590</v>
      </c>
      <c r="C2192" s="21">
        <f>VLOOKUP(TotalMov[[#This Row],[Order]],'Total Mov by SS'!B:C,2,0)</f>
        <v>141</v>
      </c>
      <c r="D2192" s="21" t="s">
        <v>59</v>
      </c>
      <c r="E2192" s="21" t="s">
        <v>101</v>
      </c>
      <c r="F2192" s="21" t="s">
        <v>69</v>
      </c>
      <c r="G2192" s="21" t="s">
        <v>62</v>
      </c>
      <c r="H2192" s="21" t="s">
        <v>70</v>
      </c>
      <c r="I2192" s="21" t="s">
        <v>98</v>
      </c>
      <c r="J2192" s="22">
        <v>43698</v>
      </c>
      <c r="K2192" s="23">
        <v>0.46902777777777999</v>
      </c>
      <c r="L2192" s="22">
        <v>43698</v>
      </c>
      <c r="M2192" s="23">
        <v>0.46902777777777999</v>
      </c>
      <c r="N2192" s="24">
        <v>20</v>
      </c>
      <c r="O2192" s="21" t="s">
        <v>66</v>
      </c>
      <c r="P2192" s="24">
        <f>TotalMov[[#This Row],[Confirmed activ. 3 (ILE03)]]</f>
        <v>20</v>
      </c>
      <c r="Q2192" s="24">
        <v>20</v>
      </c>
      <c r="R2192" s="21" t="s">
        <v>66</v>
      </c>
      <c r="S2192" s="21" t="s">
        <v>72</v>
      </c>
    </row>
    <row r="2193" spans="1:19" x14ac:dyDescent="0.35">
      <c r="A2193" s="21">
        <v>1541741</v>
      </c>
      <c r="B2193" s="53">
        <v>411590</v>
      </c>
      <c r="C2193" s="21">
        <f>VLOOKUP(TotalMov[[#This Row],[Order]],'Total Mov by SS'!B:C,2,0)</f>
        <v>141</v>
      </c>
      <c r="D2193" s="21" t="s">
        <v>59</v>
      </c>
      <c r="E2193" s="21" t="s">
        <v>104</v>
      </c>
      <c r="F2193" s="21" t="s">
        <v>69</v>
      </c>
      <c r="G2193" s="21" t="s">
        <v>62</v>
      </c>
      <c r="H2193" s="21" t="s">
        <v>70</v>
      </c>
      <c r="I2193" s="21" t="s">
        <v>100</v>
      </c>
      <c r="J2193" s="22">
        <v>43698</v>
      </c>
      <c r="K2193" s="23">
        <v>0.46908564814815001</v>
      </c>
      <c r="L2193" s="22">
        <v>43698</v>
      </c>
      <c r="M2193" s="23">
        <v>0.46908564814815001</v>
      </c>
      <c r="N2193" s="24">
        <v>30</v>
      </c>
      <c r="O2193" s="21" t="s">
        <v>66</v>
      </c>
      <c r="P2193" s="24">
        <f>TotalMov[[#This Row],[Confirmed activ. 3 (ILE03)]]</f>
        <v>30</v>
      </c>
      <c r="Q2193" s="24">
        <v>30</v>
      </c>
      <c r="R2193" s="21" t="s">
        <v>66</v>
      </c>
      <c r="S2193" s="21" t="s">
        <v>72</v>
      </c>
    </row>
    <row r="2194" spans="1:19" x14ac:dyDescent="0.35">
      <c r="A2194" s="21">
        <v>1541741</v>
      </c>
      <c r="B2194" s="53">
        <v>411590</v>
      </c>
      <c r="C2194" s="21">
        <f>VLOOKUP(TotalMov[[#This Row],[Order]],'Total Mov by SS'!B:C,2,0)</f>
        <v>141</v>
      </c>
      <c r="D2194" s="21" t="s">
        <v>59</v>
      </c>
      <c r="E2194" s="21" t="s">
        <v>113</v>
      </c>
      <c r="F2194" s="21" t="s">
        <v>102</v>
      </c>
      <c r="G2194" s="21" t="s">
        <v>62</v>
      </c>
      <c r="H2194" s="21" t="s">
        <v>100</v>
      </c>
      <c r="I2194" s="21" t="s">
        <v>103</v>
      </c>
      <c r="J2194" s="22">
        <v>43698</v>
      </c>
      <c r="K2194" s="23">
        <v>0.47030092592592998</v>
      </c>
      <c r="L2194" s="22">
        <v>43698</v>
      </c>
      <c r="M2194" s="23">
        <v>0.47030092592592998</v>
      </c>
      <c r="N2194" s="24">
        <v>30</v>
      </c>
      <c r="O2194" s="21" t="s">
        <v>66</v>
      </c>
      <c r="P2194" s="24">
        <f>TotalMov[[#This Row],[Confirmed activ. 3 (ILE03)]]</f>
        <v>30</v>
      </c>
      <c r="Q2194" s="24">
        <v>30</v>
      </c>
      <c r="R2194" s="21" t="s">
        <v>66</v>
      </c>
      <c r="S2194" s="21" t="s">
        <v>72</v>
      </c>
    </row>
    <row r="2195" spans="1:19" x14ac:dyDescent="0.35">
      <c r="A2195" s="21">
        <v>1541741</v>
      </c>
      <c r="B2195" s="53">
        <v>411590</v>
      </c>
      <c r="C2195" s="21">
        <f>VLOOKUP(TotalMov[[#This Row],[Order]],'Total Mov by SS'!B:C,2,0)</f>
        <v>141</v>
      </c>
      <c r="D2195" s="21" t="s">
        <v>59</v>
      </c>
      <c r="E2195" s="21" t="s">
        <v>114</v>
      </c>
      <c r="F2195" s="21" t="s">
        <v>102</v>
      </c>
      <c r="G2195" s="21" t="s">
        <v>105</v>
      </c>
      <c r="H2195" s="21" t="s">
        <v>100</v>
      </c>
      <c r="I2195" s="21" t="s">
        <v>106</v>
      </c>
      <c r="J2195" s="22">
        <v>43699</v>
      </c>
      <c r="K2195" s="23">
        <v>0.33027777777778</v>
      </c>
      <c r="L2195" s="22">
        <v>43699</v>
      </c>
      <c r="M2195" s="23">
        <v>0.33027777777778</v>
      </c>
      <c r="N2195" s="24">
        <v>45</v>
      </c>
      <c r="O2195" s="21" t="s">
        <v>66</v>
      </c>
      <c r="P2195" s="24">
        <f>TotalMov[[#This Row],[Confirmed activ. 3 (ILE03)]]</f>
        <v>45</v>
      </c>
      <c r="Q2195" s="24">
        <v>45</v>
      </c>
      <c r="R2195" s="21" t="s">
        <v>66</v>
      </c>
      <c r="S2195" s="21" t="s">
        <v>72</v>
      </c>
    </row>
    <row r="2196" spans="1:19" x14ac:dyDescent="0.35">
      <c r="A2196" s="21">
        <v>1541741</v>
      </c>
      <c r="B2196" s="53">
        <v>411590</v>
      </c>
      <c r="C2196" s="21">
        <f>VLOOKUP(TotalMov[[#This Row],[Order]],'Total Mov by SS'!B:C,2,0)</f>
        <v>141</v>
      </c>
      <c r="D2196" s="21" t="s">
        <v>107</v>
      </c>
      <c r="E2196" s="21" t="s">
        <v>60</v>
      </c>
      <c r="F2196" s="21" t="s">
        <v>61</v>
      </c>
      <c r="G2196" s="21" t="s">
        <v>90</v>
      </c>
      <c r="H2196" s="21" t="s">
        <v>63</v>
      </c>
      <c r="I2196" s="21" t="s">
        <v>108</v>
      </c>
      <c r="J2196" s="22">
        <v>43697</v>
      </c>
      <c r="K2196" s="23">
        <v>0.40744212962963</v>
      </c>
      <c r="L2196" s="22">
        <v>43698</v>
      </c>
      <c r="M2196" s="23">
        <v>0.47383101851852</v>
      </c>
      <c r="N2196" s="25">
        <v>8.0220000000000002</v>
      </c>
      <c r="O2196" s="21" t="s">
        <v>77</v>
      </c>
      <c r="P2196" s="24">
        <f>TotalMov[[#This Row],[Confirmed activ. 3 (ILE03)]]*60</f>
        <v>481.32</v>
      </c>
      <c r="Q2196" s="24">
        <v>1</v>
      </c>
      <c r="R2196" s="21" t="s">
        <v>66</v>
      </c>
      <c r="S2196" s="21" t="s">
        <v>67</v>
      </c>
    </row>
    <row r="2197" spans="1:19" x14ac:dyDescent="0.35">
      <c r="A2197" s="21">
        <v>1541741</v>
      </c>
      <c r="B2197" s="53">
        <v>411590</v>
      </c>
      <c r="C2197" s="21">
        <f>VLOOKUP(TotalMov[[#This Row],[Order]],'Total Mov by SS'!B:C,2,0)</f>
        <v>141</v>
      </c>
      <c r="D2197" s="21" t="s">
        <v>109</v>
      </c>
      <c r="E2197" s="21" t="s">
        <v>95</v>
      </c>
      <c r="F2197" s="21" t="s">
        <v>83</v>
      </c>
      <c r="G2197" s="21" t="s">
        <v>90</v>
      </c>
      <c r="H2197" s="21" t="s">
        <v>84</v>
      </c>
      <c r="I2197" s="21" t="s">
        <v>110</v>
      </c>
      <c r="J2197" s="22">
        <v>43684</v>
      </c>
      <c r="K2197" s="23">
        <v>0.48173611111110998</v>
      </c>
      <c r="L2197" s="22">
        <v>43684</v>
      </c>
      <c r="M2197" s="23">
        <v>0.7391087962963</v>
      </c>
      <c r="N2197" s="25">
        <v>6.1769999999999996</v>
      </c>
      <c r="O2197" s="21" t="s">
        <v>77</v>
      </c>
      <c r="P2197" s="24">
        <f>TotalMov[[#This Row],[Confirmed activ. 3 (ILE03)]]*60</f>
        <v>370.62</v>
      </c>
      <c r="Q2197" s="24">
        <v>5</v>
      </c>
      <c r="R2197" s="21" t="s">
        <v>66</v>
      </c>
      <c r="S2197" s="21" t="s">
        <v>67</v>
      </c>
    </row>
    <row r="2198" spans="1:19" x14ac:dyDescent="0.35">
      <c r="A2198" s="21">
        <v>1541742</v>
      </c>
      <c r="B2198" s="53">
        <v>411590</v>
      </c>
      <c r="C2198" s="21">
        <f>VLOOKUP(TotalMov[[#This Row],[Order]],'Total Mov by SS'!B:C,2,0)</f>
        <v>141</v>
      </c>
      <c r="D2198" s="21" t="s">
        <v>59</v>
      </c>
      <c r="E2198" s="21" t="s">
        <v>60</v>
      </c>
      <c r="F2198" s="21" t="s">
        <v>83</v>
      </c>
      <c r="G2198" s="21" t="s">
        <v>62</v>
      </c>
      <c r="H2198" s="21" t="s">
        <v>84</v>
      </c>
      <c r="I2198" s="21" t="s">
        <v>111</v>
      </c>
      <c r="J2198" s="22">
        <v>43674</v>
      </c>
      <c r="K2198" s="23">
        <v>0.71563657407407</v>
      </c>
      <c r="L2198" s="22">
        <v>43674</v>
      </c>
      <c r="M2198" s="23">
        <v>0.97384259259258998</v>
      </c>
      <c r="N2198" s="25">
        <v>79.917000000000002</v>
      </c>
      <c r="O2198" s="21" t="s">
        <v>66</v>
      </c>
      <c r="P2198" s="24">
        <f>TotalMov[[#This Row],[Confirmed activ. 3 (ILE03)]]</f>
        <v>79.917000000000002</v>
      </c>
      <c r="Q2198" s="24">
        <v>40</v>
      </c>
      <c r="R2198" s="21" t="s">
        <v>66</v>
      </c>
      <c r="S2198" s="21" t="s">
        <v>67</v>
      </c>
    </row>
    <row r="2199" spans="1:19" x14ac:dyDescent="0.35">
      <c r="A2199" s="21">
        <v>1541742</v>
      </c>
      <c r="B2199" s="53">
        <v>411590</v>
      </c>
      <c r="C2199" s="21">
        <f>VLOOKUP(TotalMov[[#This Row],[Order]],'Total Mov by SS'!B:C,2,0)</f>
        <v>141</v>
      </c>
      <c r="D2199" s="21" t="s">
        <v>59</v>
      </c>
      <c r="E2199" s="21" t="s">
        <v>68</v>
      </c>
      <c r="F2199" s="21" t="s">
        <v>61</v>
      </c>
      <c r="G2199" s="21" t="s">
        <v>62</v>
      </c>
      <c r="H2199" s="21" t="s">
        <v>63</v>
      </c>
      <c r="I2199" s="21" t="s">
        <v>64</v>
      </c>
      <c r="J2199" s="22">
        <v>43675</v>
      </c>
      <c r="K2199" s="23">
        <v>0.39644675925925998</v>
      </c>
      <c r="L2199" s="22">
        <v>43675</v>
      </c>
      <c r="M2199" s="23">
        <v>0.40968749999999998</v>
      </c>
      <c r="N2199" s="25">
        <v>6.35</v>
      </c>
      <c r="O2199" s="21" t="s">
        <v>66</v>
      </c>
      <c r="P2199" s="24">
        <f>TotalMov[[#This Row],[Confirmed activ. 3 (ILE03)]]</f>
        <v>6.35</v>
      </c>
      <c r="Q2199" s="24">
        <v>15</v>
      </c>
      <c r="R2199" s="21" t="s">
        <v>66</v>
      </c>
      <c r="S2199" s="21" t="s">
        <v>67</v>
      </c>
    </row>
    <row r="2200" spans="1:19" x14ac:dyDescent="0.35">
      <c r="A2200" s="21">
        <v>1541742</v>
      </c>
      <c r="B2200" s="53">
        <v>411590</v>
      </c>
      <c r="C2200" s="21">
        <f>VLOOKUP(TotalMov[[#This Row],[Order]],'Total Mov by SS'!B:C,2,0)</f>
        <v>141</v>
      </c>
      <c r="D2200" s="21" t="s">
        <v>59</v>
      </c>
      <c r="E2200" s="21" t="s">
        <v>73</v>
      </c>
      <c r="F2200" s="21" t="s">
        <v>69</v>
      </c>
      <c r="G2200" s="21" t="s">
        <v>62</v>
      </c>
      <c r="H2200" s="21" t="s">
        <v>70</v>
      </c>
      <c r="I2200" s="21" t="s">
        <v>71</v>
      </c>
      <c r="J2200" s="22">
        <v>43676</v>
      </c>
      <c r="K2200" s="23">
        <v>0.35910879629629999</v>
      </c>
      <c r="L2200" s="22">
        <v>43676</v>
      </c>
      <c r="M2200" s="23">
        <v>0.35910879629629999</v>
      </c>
      <c r="N2200" s="24">
        <v>20</v>
      </c>
      <c r="O2200" s="21" t="s">
        <v>66</v>
      </c>
      <c r="P2200" s="24">
        <f>TotalMov[[#This Row],[Confirmed activ. 3 (ILE03)]]</f>
        <v>20</v>
      </c>
      <c r="Q2200" s="24">
        <v>20</v>
      </c>
      <c r="R2200" s="21" t="s">
        <v>66</v>
      </c>
      <c r="S2200" s="21" t="s">
        <v>72</v>
      </c>
    </row>
    <row r="2201" spans="1:19" x14ac:dyDescent="0.35">
      <c r="A2201" s="21">
        <v>1541742</v>
      </c>
      <c r="B2201" s="53">
        <v>411590</v>
      </c>
      <c r="C2201" s="21">
        <f>VLOOKUP(TotalMov[[#This Row],[Order]],'Total Mov by SS'!B:C,2,0)</f>
        <v>141</v>
      </c>
      <c r="D2201" s="21" t="s">
        <v>59</v>
      </c>
      <c r="E2201" s="21" t="s">
        <v>75</v>
      </c>
      <c r="F2201" s="21" t="s">
        <v>61</v>
      </c>
      <c r="G2201" s="21" t="s">
        <v>62</v>
      </c>
      <c r="H2201" s="21" t="s">
        <v>63</v>
      </c>
      <c r="I2201" s="21" t="s">
        <v>74</v>
      </c>
      <c r="J2201" s="22">
        <v>43676</v>
      </c>
      <c r="K2201" s="23">
        <v>0.38728009259259</v>
      </c>
      <c r="L2201" s="22">
        <v>43676</v>
      </c>
      <c r="M2201" s="23">
        <v>0.74063657407407002</v>
      </c>
      <c r="N2201" s="25">
        <v>8.4809999999999999</v>
      </c>
      <c r="O2201" s="21" t="s">
        <v>77</v>
      </c>
      <c r="P2201" s="24">
        <f>TotalMov[[#This Row],[Confirmed activ. 3 (ILE03)]]*60</f>
        <v>508.86</v>
      </c>
      <c r="Q2201" s="24">
        <v>350</v>
      </c>
      <c r="R2201" s="21" t="s">
        <v>66</v>
      </c>
      <c r="S2201" s="21" t="s">
        <v>67</v>
      </c>
    </row>
    <row r="2202" spans="1:19" x14ac:dyDescent="0.35">
      <c r="A2202" s="21">
        <v>1541742</v>
      </c>
      <c r="B2202" s="53">
        <v>411590</v>
      </c>
      <c r="C2202" s="21">
        <f>VLOOKUP(TotalMov[[#This Row],[Order]],'Total Mov by SS'!B:C,2,0)</f>
        <v>141</v>
      </c>
      <c r="D2202" s="21" t="s">
        <v>59</v>
      </c>
      <c r="E2202" s="21" t="s">
        <v>78</v>
      </c>
      <c r="F2202" s="21" t="s">
        <v>61</v>
      </c>
      <c r="G2202" s="21" t="s">
        <v>62</v>
      </c>
      <c r="H2202" s="21" t="s">
        <v>63</v>
      </c>
      <c r="I2202" s="21" t="s">
        <v>76</v>
      </c>
      <c r="J2202" s="22">
        <v>43677</v>
      </c>
      <c r="K2202" s="23">
        <v>0.31931712962962999</v>
      </c>
      <c r="L2202" s="22">
        <v>43682</v>
      </c>
      <c r="M2202" s="23">
        <v>0.50666666666667004</v>
      </c>
      <c r="N2202" s="25">
        <v>29.9</v>
      </c>
      <c r="O2202" s="21" t="s">
        <v>77</v>
      </c>
      <c r="P2202" s="24">
        <f>TotalMov[[#This Row],[Confirmed activ. 3 (ILE03)]]*60</f>
        <v>1794</v>
      </c>
      <c r="Q2202" s="24">
        <v>1020</v>
      </c>
      <c r="R2202" s="21" t="s">
        <v>66</v>
      </c>
      <c r="S2202" s="21" t="s">
        <v>67</v>
      </c>
    </row>
    <row r="2203" spans="1:19" x14ac:dyDescent="0.35">
      <c r="A2203" s="21">
        <v>1541742</v>
      </c>
      <c r="B2203" s="53">
        <v>411590</v>
      </c>
      <c r="C2203" s="21">
        <f>VLOOKUP(TotalMov[[#This Row],[Order]],'Total Mov by SS'!B:C,2,0)</f>
        <v>141</v>
      </c>
      <c r="D2203" s="21" t="s">
        <v>59</v>
      </c>
      <c r="E2203" s="21" t="s">
        <v>80</v>
      </c>
      <c r="F2203" s="21" t="s">
        <v>61</v>
      </c>
      <c r="G2203" s="21" t="s">
        <v>62</v>
      </c>
      <c r="H2203" s="21" t="s">
        <v>63</v>
      </c>
      <c r="I2203" s="21" t="s">
        <v>112</v>
      </c>
      <c r="J2203" s="22">
        <v>43682</v>
      </c>
      <c r="K2203" s="23">
        <v>0.52108796296296001</v>
      </c>
      <c r="L2203" s="22">
        <v>43682</v>
      </c>
      <c r="M2203" s="23">
        <v>0.52856481481480999</v>
      </c>
      <c r="N2203" s="25">
        <v>10.766999999999999</v>
      </c>
      <c r="O2203" s="21" t="s">
        <v>66</v>
      </c>
      <c r="P2203" s="24">
        <f>TotalMov[[#This Row],[Confirmed activ. 3 (ILE03)]]</f>
        <v>10.766999999999999</v>
      </c>
      <c r="Q2203" s="24">
        <v>50</v>
      </c>
      <c r="R2203" s="21" t="s">
        <v>66</v>
      </c>
      <c r="S2203" s="21" t="s">
        <v>67</v>
      </c>
    </row>
    <row r="2204" spans="1:19" x14ac:dyDescent="0.35">
      <c r="A2204" s="21">
        <v>1541742</v>
      </c>
      <c r="B2204" s="53">
        <v>411590</v>
      </c>
      <c r="C2204" s="21">
        <f>VLOOKUP(TotalMov[[#This Row],[Order]],'Total Mov by SS'!B:C,2,0)</f>
        <v>141</v>
      </c>
      <c r="D2204" s="21" t="s">
        <v>59</v>
      </c>
      <c r="E2204" s="21" t="s">
        <v>82</v>
      </c>
      <c r="F2204" s="21" t="s">
        <v>89</v>
      </c>
      <c r="G2204" s="21" t="s">
        <v>90</v>
      </c>
      <c r="H2204" s="21" t="s">
        <v>91</v>
      </c>
      <c r="I2204" s="21" t="s">
        <v>92</v>
      </c>
      <c r="J2204" s="22">
        <v>43682</v>
      </c>
      <c r="K2204" s="23">
        <v>0.54415509259258998</v>
      </c>
      <c r="L2204" s="22">
        <v>43682</v>
      </c>
      <c r="M2204" s="23">
        <v>0.61692129629629999</v>
      </c>
      <c r="N2204" s="25">
        <v>1.746</v>
      </c>
      <c r="O2204" s="21" t="s">
        <v>77</v>
      </c>
      <c r="P2204" s="24">
        <f>TotalMov[[#This Row],[Confirmed activ. 3 (ILE03)]]*60</f>
        <v>104.76</v>
      </c>
      <c r="Q2204" s="24">
        <v>0</v>
      </c>
      <c r="R2204" s="21" t="s">
        <v>66</v>
      </c>
      <c r="S2204" s="21" t="s">
        <v>67</v>
      </c>
    </row>
    <row r="2205" spans="1:19" x14ac:dyDescent="0.35">
      <c r="A2205" s="21">
        <v>1541742</v>
      </c>
      <c r="B2205" s="53">
        <v>411590</v>
      </c>
      <c r="C2205" s="21">
        <f>VLOOKUP(TotalMov[[#This Row],[Order]],'Total Mov by SS'!B:C,2,0)</f>
        <v>141</v>
      </c>
      <c r="D2205" s="21" t="s">
        <v>59</v>
      </c>
      <c r="E2205" s="21" t="s">
        <v>85</v>
      </c>
      <c r="F2205" s="21" t="s">
        <v>69</v>
      </c>
      <c r="G2205" s="21" t="s">
        <v>62</v>
      </c>
      <c r="H2205" s="21" t="s">
        <v>70</v>
      </c>
      <c r="I2205" s="21" t="s">
        <v>79</v>
      </c>
      <c r="J2205" s="22">
        <v>43682</v>
      </c>
      <c r="K2205" s="23">
        <v>0.62902777777777996</v>
      </c>
      <c r="L2205" s="22">
        <v>43682</v>
      </c>
      <c r="M2205" s="23">
        <v>0.62902777777777996</v>
      </c>
      <c r="N2205" s="24">
        <v>20</v>
      </c>
      <c r="O2205" s="21" t="s">
        <v>66</v>
      </c>
      <c r="P2205" s="24">
        <f>TotalMov[[#This Row],[Confirmed activ. 3 (ILE03)]]</f>
        <v>20</v>
      </c>
      <c r="Q2205" s="24">
        <v>20</v>
      </c>
      <c r="R2205" s="21" t="s">
        <v>66</v>
      </c>
      <c r="S2205" s="21" t="s">
        <v>72</v>
      </c>
    </row>
    <row r="2206" spans="1:19" x14ac:dyDescent="0.35">
      <c r="A2206" s="21">
        <v>1541742</v>
      </c>
      <c r="B2206" s="53">
        <v>411590</v>
      </c>
      <c r="C2206" s="21">
        <f>VLOOKUP(TotalMov[[#This Row],[Order]],'Total Mov by SS'!B:C,2,0)</f>
        <v>141</v>
      </c>
      <c r="D2206" s="21" t="s">
        <v>59</v>
      </c>
      <c r="E2206" s="21" t="s">
        <v>88</v>
      </c>
      <c r="F2206" s="21" t="s">
        <v>69</v>
      </c>
      <c r="G2206" s="21" t="s">
        <v>62</v>
      </c>
      <c r="H2206" s="21" t="s">
        <v>70</v>
      </c>
      <c r="I2206" s="21" t="s">
        <v>81</v>
      </c>
      <c r="J2206" s="22">
        <v>43682</v>
      </c>
      <c r="K2206" s="23">
        <v>0.63148148148147998</v>
      </c>
      <c r="L2206" s="22">
        <v>43682</v>
      </c>
      <c r="M2206" s="23">
        <v>0.63148148148147998</v>
      </c>
      <c r="N2206" s="24">
        <v>20</v>
      </c>
      <c r="O2206" s="21" t="s">
        <v>66</v>
      </c>
      <c r="P2206" s="24">
        <f>TotalMov[[#This Row],[Confirmed activ. 3 (ILE03)]]</f>
        <v>20</v>
      </c>
      <c r="Q2206" s="24">
        <v>20</v>
      </c>
      <c r="R2206" s="21" t="s">
        <v>66</v>
      </c>
      <c r="S2206" s="21" t="s">
        <v>72</v>
      </c>
    </row>
    <row r="2207" spans="1:19" x14ac:dyDescent="0.35">
      <c r="A2207" s="21">
        <v>1541742</v>
      </c>
      <c r="B2207" s="53">
        <v>411590</v>
      </c>
      <c r="C2207" s="21">
        <f>VLOOKUP(TotalMov[[#This Row],[Order]],'Total Mov by SS'!B:C,2,0)</f>
        <v>141</v>
      </c>
      <c r="D2207" s="21" t="s">
        <v>59</v>
      </c>
      <c r="E2207" s="21" t="s">
        <v>95</v>
      </c>
      <c r="F2207" s="21" t="s">
        <v>83</v>
      </c>
      <c r="G2207" s="21" t="s">
        <v>62</v>
      </c>
      <c r="H2207" s="21" t="s">
        <v>84</v>
      </c>
      <c r="I2207" s="21" t="s">
        <v>84</v>
      </c>
      <c r="J2207" s="22">
        <v>43682</v>
      </c>
      <c r="K2207" s="23">
        <v>0.71153935185185002</v>
      </c>
      <c r="L2207" s="22">
        <v>43683</v>
      </c>
      <c r="M2207" s="23">
        <v>0.56859953703704003</v>
      </c>
      <c r="N2207" s="25">
        <v>492.93700000000001</v>
      </c>
      <c r="O2207" s="21" t="s">
        <v>66</v>
      </c>
      <c r="P2207" s="24">
        <f>TotalMov[[#This Row],[Confirmed activ. 3 (ILE03)]]</f>
        <v>492.93700000000001</v>
      </c>
      <c r="Q2207" s="24">
        <v>450</v>
      </c>
      <c r="R2207" s="21" t="s">
        <v>66</v>
      </c>
      <c r="S2207" s="21" t="s">
        <v>67</v>
      </c>
    </row>
    <row r="2208" spans="1:19" x14ac:dyDescent="0.35">
      <c r="A2208" s="21">
        <v>1541742</v>
      </c>
      <c r="B2208" s="53">
        <v>411590</v>
      </c>
      <c r="C2208" s="21">
        <f>VLOOKUP(TotalMov[[#This Row],[Order]],'Total Mov by SS'!B:C,2,0)</f>
        <v>141</v>
      </c>
      <c r="D2208" s="21" t="s">
        <v>59</v>
      </c>
      <c r="E2208" s="21" t="s">
        <v>97</v>
      </c>
      <c r="F2208" s="21" t="s">
        <v>86</v>
      </c>
      <c r="G2208" s="21" t="s">
        <v>62</v>
      </c>
      <c r="H2208" s="21" t="s">
        <v>87</v>
      </c>
      <c r="I2208" s="21" t="s">
        <v>87</v>
      </c>
      <c r="J2208" s="22">
        <v>43684</v>
      </c>
      <c r="K2208" s="23">
        <v>0.34226851851852003</v>
      </c>
      <c r="L2208" s="22">
        <v>43684</v>
      </c>
      <c r="M2208" s="23">
        <v>0.34226851851852003</v>
      </c>
      <c r="N2208" s="24">
        <v>20</v>
      </c>
      <c r="O2208" s="21" t="s">
        <v>66</v>
      </c>
      <c r="P2208" s="24">
        <f>TotalMov[[#This Row],[Confirmed activ. 3 (ILE03)]]</f>
        <v>20</v>
      </c>
      <c r="Q2208" s="24">
        <v>20</v>
      </c>
      <c r="R2208" s="21" t="s">
        <v>66</v>
      </c>
      <c r="S2208" s="21" t="s">
        <v>72</v>
      </c>
    </row>
    <row r="2209" spans="1:19" x14ac:dyDescent="0.35">
      <c r="A2209" s="21">
        <v>1541742</v>
      </c>
      <c r="B2209" s="53">
        <v>411590</v>
      </c>
      <c r="C2209" s="21">
        <f>VLOOKUP(TotalMov[[#This Row],[Order]],'Total Mov by SS'!B:C,2,0)</f>
        <v>141</v>
      </c>
      <c r="D2209" s="21" t="s">
        <v>59</v>
      </c>
      <c r="E2209" s="21" t="s">
        <v>99</v>
      </c>
      <c r="F2209" s="21" t="s">
        <v>61</v>
      </c>
      <c r="G2209" s="21" t="s">
        <v>62</v>
      </c>
      <c r="H2209" s="21" t="s">
        <v>63</v>
      </c>
      <c r="I2209" s="21" t="s">
        <v>96</v>
      </c>
      <c r="J2209" s="22">
        <v>43696</v>
      </c>
      <c r="K2209" s="23">
        <v>0.54699074074073994</v>
      </c>
      <c r="L2209" s="22">
        <v>43696</v>
      </c>
      <c r="M2209" s="23">
        <v>0.60898148148148001</v>
      </c>
      <c r="N2209" s="25">
        <v>1.488</v>
      </c>
      <c r="O2209" s="21" t="s">
        <v>77</v>
      </c>
      <c r="P2209" s="24">
        <f>TotalMov[[#This Row],[Confirmed activ. 3 (ILE03)]]*60</f>
        <v>89.28</v>
      </c>
      <c r="Q2209" s="24">
        <v>100</v>
      </c>
      <c r="R2209" s="21" t="s">
        <v>66</v>
      </c>
      <c r="S2209" s="21" t="s">
        <v>67</v>
      </c>
    </row>
    <row r="2210" spans="1:19" x14ac:dyDescent="0.35">
      <c r="A2210" s="21">
        <v>1541742</v>
      </c>
      <c r="B2210" s="53">
        <v>411590</v>
      </c>
      <c r="C2210" s="21">
        <f>VLOOKUP(TotalMov[[#This Row],[Order]],'Total Mov by SS'!B:C,2,0)</f>
        <v>141</v>
      </c>
      <c r="D2210" s="21" t="s">
        <v>59</v>
      </c>
      <c r="E2210" s="21" t="s">
        <v>101</v>
      </c>
      <c r="F2210" s="21" t="s">
        <v>69</v>
      </c>
      <c r="G2210" s="21" t="s">
        <v>62</v>
      </c>
      <c r="H2210" s="21" t="s">
        <v>70</v>
      </c>
      <c r="I2210" s="21" t="s">
        <v>98</v>
      </c>
      <c r="J2210" s="22">
        <v>43696</v>
      </c>
      <c r="K2210" s="23">
        <v>0.70383101851852004</v>
      </c>
      <c r="L2210" s="22">
        <v>43696</v>
      </c>
      <c r="M2210" s="23">
        <v>0.70383101851852004</v>
      </c>
      <c r="N2210" s="24">
        <v>20</v>
      </c>
      <c r="O2210" s="21" t="s">
        <v>66</v>
      </c>
      <c r="P2210" s="24">
        <f>TotalMov[[#This Row],[Confirmed activ. 3 (ILE03)]]</f>
        <v>20</v>
      </c>
      <c r="Q2210" s="24">
        <v>20</v>
      </c>
      <c r="R2210" s="21" t="s">
        <v>66</v>
      </c>
      <c r="S2210" s="21" t="s">
        <v>72</v>
      </c>
    </row>
    <row r="2211" spans="1:19" x14ac:dyDescent="0.35">
      <c r="A2211" s="21">
        <v>1541742</v>
      </c>
      <c r="B2211" s="53">
        <v>411590</v>
      </c>
      <c r="C2211" s="21">
        <f>VLOOKUP(TotalMov[[#This Row],[Order]],'Total Mov by SS'!B:C,2,0)</f>
        <v>141</v>
      </c>
      <c r="D2211" s="21" t="s">
        <v>59</v>
      </c>
      <c r="E2211" s="21" t="s">
        <v>104</v>
      </c>
      <c r="F2211" s="21" t="s">
        <v>69</v>
      </c>
      <c r="G2211" s="21" t="s">
        <v>62</v>
      </c>
      <c r="H2211" s="21" t="s">
        <v>70</v>
      </c>
      <c r="I2211" s="21" t="s">
        <v>100</v>
      </c>
      <c r="J2211" s="22">
        <v>43696</v>
      </c>
      <c r="K2211" s="23">
        <v>0.70391203703703997</v>
      </c>
      <c r="L2211" s="22">
        <v>43696</v>
      </c>
      <c r="M2211" s="23">
        <v>0.70391203703703997</v>
      </c>
      <c r="N2211" s="24">
        <v>30</v>
      </c>
      <c r="O2211" s="21" t="s">
        <v>66</v>
      </c>
      <c r="P2211" s="24">
        <f>TotalMov[[#This Row],[Confirmed activ. 3 (ILE03)]]</f>
        <v>30</v>
      </c>
      <c r="Q2211" s="24">
        <v>30</v>
      </c>
      <c r="R2211" s="21" t="s">
        <v>66</v>
      </c>
      <c r="S2211" s="21" t="s">
        <v>72</v>
      </c>
    </row>
    <row r="2212" spans="1:19" x14ac:dyDescent="0.35">
      <c r="A2212" s="21">
        <v>1541742</v>
      </c>
      <c r="B2212" s="53">
        <v>411590</v>
      </c>
      <c r="C2212" s="21">
        <f>VLOOKUP(TotalMov[[#This Row],[Order]],'Total Mov by SS'!B:C,2,0)</f>
        <v>141</v>
      </c>
      <c r="D2212" s="21" t="s">
        <v>59</v>
      </c>
      <c r="E2212" s="21" t="s">
        <v>113</v>
      </c>
      <c r="F2212" s="21" t="s">
        <v>102</v>
      </c>
      <c r="G2212" s="21" t="s">
        <v>62</v>
      </c>
      <c r="H2212" s="21" t="s">
        <v>100</v>
      </c>
      <c r="I2212" s="21" t="s">
        <v>103</v>
      </c>
      <c r="J2212" s="22">
        <v>43696</v>
      </c>
      <c r="K2212" s="23">
        <v>0.70739583333333</v>
      </c>
      <c r="L2212" s="22">
        <v>43696</v>
      </c>
      <c r="M2212" s="23">
        <v>0.70739583333333</v>
      </c>
      <c r="N2212" s="24">
        <v>30</v>
      </c>
      <c r="O2212" s="21" t="s">
        <v>66</v>
      </c>
      <c r="P2212" s="24">
        <f>TotalMov[[#This Row],[Confirmed activ. 3 (ILE03)]]</f>
        <v>30</v>
      </c>
      <c r="Q2212" s="24">
        <v>30</v>
      </c>
      <c r="R2212" s="21" t="s">
        <v>66</v>
      </c>
      <c r="S2212" s="21" t="s">
        <v>72</v>
      </c>
    </row>
    <row r="2213" spans="1:19" x14ac:dyDescent="0.35">
      <c r="A2213" s="21">
        <v>1541742</v>
      </c>
      <c r="B2213" s="53">
        <v>411590</v>
      </c>
      <c r="C2213" s="21">
        <f>VLOOKUP(TotalMov[[#This Row],[Order]],'Total Mov by SS'!B:C,2,0)</f>
        <v>141</v>
      </c>
      <c r="D2213" s="21" t="s">
        <v>59</v>
      </c>
      <c r="E2213" s="21" t="s">
        <v>114</v>
      </c>
      <c r="F2213" s="21" t="s">
        <v>102</v>
      </c>
      <c r="G2213" s="21" t="s">
        <v>105</v>
      </c>
      <c r="H2213" s="21" t="s">
        <v>100</v>
      </c>
      <c r="I2213" s="21" t="s">
        <v>106</v>
      </c>
      <c r="J2213" s="22">
        <v>43696</v>
      </c>
      <c r="K2213" s="23">
        <v>0.73873842592592998</v>
      </c>
      <c r="L2213" s="22">
        <v>43696</v>
      </c>
      <c r="M2213" s="23">
        <v>0.73873842592592998</v>
      </c>
      <c r="N2213" s="24">
        <v>45</v>
      </c>
      <c r="O2213" s="21" t="s">
        <v>66</v>
      </c>
      <c r="P2213" s="24">
        <f>TotalMov[[#This Row],[Confirmed activ. 3 (ILE03)]]</f>
        <v>45</v>
      </c>
      <c r="Q2213" s="24">
        <v>45</v>
      </c>
      <c r="R2213" s="21" t="s">
        <v>66</v>
      </c>
      <c r="S2213" s="21" t="s">
        <v>72</v>
      </c>
    </row>
    <row r="2214" spans="1:19" x14ac:dyDescent="0.35">
      <c r="A2214" s="21">
        <v>1541742</v>
      </c>
      <c r="B2214" s="53">
        <v>411590</v>
      </c>
      <c r="C2214" s="21">
        <f>VLOOKUP(TotalMov[[#This Row],[Order]],'Total Mov by SS'!B:C,2,0)</f>
        <v>141</v>
      </c>
      <c r="D2214" s="21" t="s">
        <v>107</v>
      </c>
      <c r="E2214" s="21" t="s">
        <v>60</v>
      </c>
      <c r="F2214" s="21" t="s">
        <v>61</v>
      </c>
      <c r="G2214" s="21" t="s">
        <v>90</v>
      </c>
      <c r="H2214" s="21" t="s">
        <v>63</v>
      </c>
      <c r="I2214" s="21" t="s">
        <v>108</v>
      </c>
      <c r="J2214" s="22"/>
      <c r="K2214" s="23">
        <v>0</v>
      </c>
      <c r="L2214" s="22"/>
      <c r="M2214" s="23">
        <v>0</v>
      </c>
      <c r="N2214" s="25">
        <v>0</v>
      </c>
      <c r="O2214" s="21" t="s">
        <v>93</v>
      </c>
      <c r="P2214" s="24"/>
      <c r="Q2214" s="24">
        <v>1</v>
      </c>
      <c r="R2214" s="21" t="s">
        <v>66</v>
      </c>
      <c r="S2214" s="21" t="s">
        <v>94</v>
      </c>
    </row>
    <row r="2215" spans="1:19" x14ac:dyDescent="0.35">
      <c r="A2215" s="21">
        <v>1541742</v>
      </c>
      <c r="B2215" s="53">
        <v>411590</v>
      </c>
      <c r="C2215" s="21">
        <f>VLOOKUP(TotalMov[[#This Row],[Order]],'Total Mov by SS'!B:C,2,0)</f>
        <v>141</v>
      </c>
      <c r="D2215" s="21" t="s">
        <v>109</v>
      </c>
      <c r="E2215" s="21" t="s">
        <v>95</v>
      </c>
      <c r="F2215" s="21" t="s">
        <v>83</v>
      </c>
      <c r="G2215" s="21" t="s">
        <v>90</v>
      </c>
      <c r="H2215" s="21" t="s">
        <v>84</v>
      </c>
      <c r="I2215" s="21" t="s">
        <v>110</v>
      </c>
      <c r="J2215" s="22"/>
      <c r="K2215" s="23">
        <v>0</v>
      </c>
      <c r="L2215" s="22"/>
      <c r="M2215" s="23">
        <v>0</v>
      </c>
      <c r="N2215" s="25">
        <v>0</v>
      </c>
      <c r="O2215" s="21" t="s">
        <v>93</v>
      </c>
      <c r="P2215" s="24"/>
      <c r="Q2215" s="24">
        <v>5</v>
      </c>
      <c r="R2215" s="21" t="s">
        <v>66</v>
      </c>
      <c r="S2215" s="21" t="s">
        <v>94</v>
      </c>
    </row>
    <row r="2216" spans="1:19" x14ac:dyDescent="0.35">
      <c r="A2216" s="21">
        <v>1541743</v>
      </c>
      <c r="B2216" s="53">
        <v>411590</v>
      </c>
      <c r="C2216" s="21">
        <f>VLOOKUP(TotalMov[[#This Row],[Order]],'Total Mov by SS'!B:C,2,0)</f>
        <v>140</v>
      </c>
      <c r="D2216" s="21" t="s">
        <v>59</v>
      </c>
      <c r="E2216" s="21" t="s">
        <v>60</v>
      </c>
      <c r="F2216" s="21" t="s">
        <v>83</v>
      </c>
      <c r="G2216" s="21" t="s">
        <v>62</v>
      </c>
      <c r="H2216" s="21" t="s">
        <v>84</v>
      </c>
      <c r="I2216" s="21" t="s">
        <v>111</v>
      </c>
      <c r="J2216" s="22">
        <v>43670</v>
      </c>
      <c r="K2216" s="23">
        <v>0.70457175925925997</v>
      </c>
      <c r="L2216" s="22">
        <v>43670</v>
      </c>
      <c r="M2216" s="23">
        <v>0.79450231481481004</v>
      </c>
      <c r="N2216" s="25">
        <v>2.1909999999999998</v>
      </c>
      <c r="O2216" s="21" t="s">
        <v>77</v>
      </c>
      <c r="P2216" s="24">
        <f>TotalMov[[#This Row],[Confirmed activ. 3 (ILE03)]]*60</f>
        <v>131.45999999999998</v>
      </c>
      <c r="Q2216" s="24">
        <v>40</v>
      </c>
      <c r="R2216" s="21" t="s">
        <v>66</v>
      </c>
      <c r="S2216" s="21" t="s">
        <v>67</v>
      </c>
    </row>
    <row r="2217" spans="1:19" x14ac:dyDescent="0.35">
      <c r="A2217" s="21">
        <v>1541743</v>
      </c>
      <c r="B2217" s="53">
        <v>411590</v>
      </c>
      <c r="C2217" s="21">
        <f>VLOOKUP(TotalMov[[#This Row],[Order]],'Total Mov by SS'!B:C,2,0)</f>
        <v>140</v>
      </c>
      <c r="D2217" s="21" t="s">
        <v>59</v>
      </c>
      <c r="E2217" s="21" t="s">
        <v>68</v>
      </c>
      <c r="F2217" s="21" t="s">
        <v>61</v>
      </c>
      <c r="G2217" s="21" t="s">
        <v>62</v>
      </c>
      <c r="H2217" s="21" t="s">
        <v>63</v>
      </c>
      <c r="I2217" s="21" t="s">
        <v>64</v>
      </c>
      <c r="J2217" s="22">
        <v>43671</v>
      </c>
      <c r="K2217" s="23">
        <v>0.46940972222221999</v>
      </c>
      <c r="L2217" s="22">
        <v>43671</v>
      </c>
      <c r="M2217" s="23">
        <v>0.51866898148148</v>
      </c>
      <c r="N2217" s="25">
        <v>17.917000000000002</v>
      </c>
      <c r="O2217" s="21" t="s">
        <v>66</v>
      </c>
      <c r="P2217" s="24">
        <f>TotalMov[[#This Row],[Confirmed activ. 3 (ILE03)]]</f>
        <v>17.917000000000002</v>
      </c>
      <c r="Q2217" s="24">
        <v>15</v>
      </c>
      <c r="R2217" s="21" t="s">
        <v>66</v>
      </c>
      <c r="S2217" s="21" t="s">
        <v>67</v>
      </c>
    </row>
    <row r="2218" spans="1:19" x14ac:dyDescent="0.35">
      <c r="A2218" s="21">
        <v>1541743</v>
      </c>
      <c r="B2218" s="53">
        <v>411590</v>
      </c>
      <c r="C2218" s="21">
        <f>VLOOKUP(TotalMov[[#This Row],[Order]],'Total Mov by SS'!B:C,2,0)</f>
        <v>140</v>
      </c>
      <c r="D2218" s="21" t="s">
        <v>59</v>
      </c>
      <c r="E2218" s="21" t="s">
        <v>73</v>
      </c>
      <c r="F2218" s="21" t="s">
        <v>69</v>
      </c>
      <c r="G2218" s="21" t="s">
        <v>62</v>
      </c>
      <c r="H2218" s="21" t="s">
        <v>70</v>
      </c>
      <c r="I2218" s="21" t="s">
        <v>71</v>
      </c>
      <c r="J2218" s="22">
        <v>43675</v>
      </c>
      <c r="K2218" s="23">
        <v>0.33620370370370001</v>
      </c>
      <c r="L2218" s="22">
        <v>43675</v>
      </c>
      <c r="M2218" s="23">
        <v>0.33620370370370001</v>
      </c>
      <c r="N2218" s="24">
        <v>20</v>
      </c>
      <c r="O2218" s="21" t="s">
        <v>66</v>
      </c>
      <c r="P2218" s="24">
        <f>TotalMov[[#This Row],[Confirmed activ. 3 (ILE03)]]</f>
        <v>20</v>
      </c>
      <c r="Q2218" s="24">
        <v>20</v>
      </c>
      <c r="R2218" s="21" t="s">
        <v>66</v>
      </c>
      <c r="S2218" s="21" t="s">
        <v>72</v>
      </c>
    </row>
    <row r="2219" spans="1:19" x14ac:dyDescent="0.35">
      <c r="A2219" s="21">
        <v>1541743</v>
      </c>
      <c r="B2219" s="53">
        <v>411590</v>
      </c>
      <c r="C2219" s="21">
        <f>VLOOKUP(TotalMov[[#This Row],[Order]],'Total Mov by SS'!B:C,2,0)</f>
        <v>140</v>
      </c>
      <c r="D2219" s="21" t="s">
        <v>59</v>
      </c>
      <c r="E2219" s="21" t="s">
        <v>75</v>
      </c>
      <c r="F2219" s="21" t="s">
        <v>61</v>
      </c>
      <c r="G2219" s="21" t="s">
        <v>62</v>
      </c>
      <c r="H2219" s="21" t="s">
        <v>63</v>
      </c>
      <c r="I2219" s="21" t="s">
        <v>74</v>
      </c>
      <c r="J2219" s="22">
        <v>43675</v>
      </c>
      <c r="K2219" s="23">
        <v>0.3481712962963</v>
      </c>
      <c r="L2219" s="22">
        <v>43675</v>
      </c>
      <c r="M2219" s="23">
        <v>0.45273148148148001</v>
      </c>
      <c r="N2219" s="25">
        <v>2.5089999999999999</v>
      </c>
      <c r="O2219" s="21" t="s">
        <v>77</v>
      </c>
      <c r="P2219" s="24">
        <f>TotalMov[[#This Row],[Confirmed activ. 3 (ILE03)]]*60</f>
        <v>150.54</v>
      </c>
      <c r="Q2219" s="24">
        <v>350</v>
      </c>
      <c r="R2219" s="21" t="s">
        <v>66</v>
      </c>
      <c r="S2219" s="21" t="s">
        <v>67</v>
      </c>
    </row>
    <row r="2220" spans="1:19" x14ac:dyDescent="0.35">
      <c r="A2220" s="21">
        <v>1541743</v>
      </c>
      <c r="B2220" s="53">
        <v>411590</v>
      </c>
      <c r="C2220" s="21">
        <f>VLOOKUP(TotalMov[[#This Row],[Order]],'Total Mov by SS'!B:C,2,0)</f>
        <v>140</v>
      </c>
      <c r="D2220" s="21" t="s">
        <v>59</v>
      </c>
      <c r="E2220" s="21" t="s">
        <v>78</v>
      </c>
      <c r="F2220" s="21" t="s">
        <v>61</v>
      </c>
      <c r="G2220" s="21" t="s">
        <v>62</v>
      </c>
      <c r="H2220" s="21" t="s">
        <v>63</v>
      </c>
      <c r="I2220" s="21" t="s">
        <v>76</v>
      </c>
      <c r="J2220" s="22">
        <v>43675</v>
      </c>
      <c r="K2220" s="23">
        <v>0.45292824074074001</v>
      </c>
      <c r="L2220" s="22">
        <v>43681</v>
      </c>
      <c r="M2220" s="23">
        <v>0.60722222222222</v>
      </c>
      <c r="N2220" s="25">
        <v>40.720999999999997</v>
      </c>
      <c r="O2220" s="21" t="s">
        <v>77</v>
      </c>
      <c r="P2220" s="24">
        <f>TotalMov[[#This Row],[Confirmed activ. 3 (ILE03)]]*60</f>
        <v>2443.2599999999998</v>
      </c>
      <c r="Q2220" s="24">
        <v>1020</v>
      </c>
      <c r="R2220" s="21" t="s">
        <v>66</v>
      </c>
      <c r="S2220" s="21" t="s">
        <v>67</v>
      </c>
    </row>
    <row r="2221" spans="1:19" x14ac:dyDescent="0.35">
      <c r="A2221" s="21">
        <v>1541743</v>
      </c>
      <c r="B2221" s="53">
        <v>411590</v>
      </c>
      <c r="C2221" s="21">
        <f>VLOOKUP(TotalMov[[#This Row],[Order]],'Total Mov by SS'!B:C,2,0)</f>
        <v>140</v>
      </c>
      <c r="D2221" s="21" t="s">
        <v>59</v>
      </c>
      <c r="E2221" s="21" t="s">
        <v>80</v>
      </c>
      <c r="F2221" s="21" t="s">
        <v>61</v>
      </c>
      <c r="G2221" s="21" t="s">
        <v>62</v>
      </c>
      <c r="H2221" s="21" t="s">
        <v>63</v>
      </c>
      <c r="I2221" s="21" t="s">
        <v>112</v>
      </c>
      <c r="J2221" s="22">
        <v>43681</v>
      </c>
      <c r="K2221" s="23">
        <v>0.60761574074073998</v>
      </c>
      <c r="L2221" s="22">
        <v>43681</v>
      </c>
      <c r="M2221" s="23">
        <v>0.61375000000000002</v>
      </c>
      <c r="N2221" s="25">
        <v>8.8330000000000002</v>
      </c>
      <c r="O2221" s="21" t="s">
        <v>66</v>
      </c>
      <c r="P2221" s="24">
        <f>TotalMov[[#This Row],[Confirmed activ. 3 (ILE03)]]</f>
        <v>8.8330000000000002</v>
      </c>
      <c r="Q2221" s="24">
        <v>50</v>
      </c>
      <c r="R2221" s="21" t="s">
        <v>66</v>
      </c>
      <c r="S2221" s="21" t="s">
        <v>67</v>
      </c>
    </row>
    <row r="2222" spans="1:19" x14ac:dyDescent="0.35">
      <c r="A2222" s="21">
        <v>1541743</v>
      </c>
      <c r="B2222" s="53">
        <v>411590</v>
      </c>
      <c r="C2222" s="21">
        <f>VLOOKUP(TotalMov[[#This Row],[Order]],'Total Mov by SS'!B:C,2,0)</f>
        <v>140</v>
      </c>
      <c r="D2222" s="21" t="s">
        <v>59</v>
      </c>
      <c r="E2222" s="21" t="s">
        <v>82</v>
      </c>
      <c r="F2222" s="21" t="s">
        <v>89</v>
      </c>
      <c r="G2222" s="21" t="s">
        <v>90</v>
      </c>
      <c r="H2222" s="21" t="s">
        <v>91</v>
      </c>
      <c r="I2222" s="21" t="s">
        <v>92</v>
      </c>
      <c r="J2222" s="22"/>
      <c r="K2222" s="23">
        <v>0</v>
      </c>
      <c r="L2222" s="22"/>
      <c r="M2222" s="23">
        <v>0</v>
      </c>
      <c r="N2222" s="25">
        <v>0</v>
      </c>
      <c r="O2222" s="21" t="s">
        <v>93</v>
      </c>
      <c r="P2222" s="24"/>
      <c r="Q2222" s="24">
        <v>0</v>
      </c>
      <c r="R2222" s="21" t="s">
        <v>66</v>
      </c>
      <c r="S2222" s="21" t="s">
        <v>94</v>
      </c>
    </row>
    <row r="2223" spans="1:19" x14ac:dyDescent="0.35">
      <c r="A2223" s="21">
        <v>1541743</v>
      </c>
      <c r="B2223" s="53">
        <v>411590</v>
      </c>
      <c r="C2223" s="21">
        <f>VLOOKUP(TotalMov[[#This Row],[Order]],'Total Mov by SS'!B:C,2,0)</f>
        <v>140</v>
      </c>
      <c r="D2223" s="21" t="s">
        <v>59</v>
      </c>
      <c r="E2223" s="21" t="s">
        <v>85</v>
      </c>
      <c r="F2223" s="21" t="s">
        <v>69</v>
      </c>
      <c r="G2223" s="21" t="s">
        <v>62</v>
      </c>
      <c r="H2223" s="21" t="s">
        <v>70</v>
      </c>
      <c r="I2223" s="21" t="s">
        <v>79</v>
      </c>
      <c r="J2223" s="22">
        <v>43681</v>
      </c>
      <c r="K2223" s="23">
        <v>0.62391203703704001</v>
      </c>
      <c r="L2223" s="22">
        <v>43681</v>
      </c>
      <c r="M2223" s="23">
        <v>0.62391203703704001</v>
      </c>
      <c r="N2223" s="24">
        <v>20</v>
      </c>
      <c r="O2223" s="21" t="s">
        <v>66</v>
      </c>
      <c r="P2223" s="24">
        <f>TotalMov[[#This Row],[Confirmed activ. 3 (ILE03)]]</f>
        <v>20</v>
      </c>
      <c r="Q2223" s="24">
        <v>20</v>
      </c>
      <c r="R2223" s="21" t="s">
        <v>66</v>
      </c>
      <c r="S2223" s="21" t="s">
        <v>72</v>
      </c>
    </row>
    <row r="2224" spans="1:19" x14ac:dyDescent="0.35">
      <c r="A2224" s="21">
        <v>1541743</v>
      </c>
      <c r="B2224" s="53">
        <v>411590</v>
      </c>
      <c r="C2224" s="21">
        <f>VLOOKUP(TotalMov[[#This Row],[Order]],'Total Mov by SS'!B:C,2,0)</f>
        <v>140</v>
      </c>
      <c r="D2224" s="21" t="s">
        <v>59</v>
      </c>
      <c r="E2224" s="21" t="s">
        <v>88</v>
      </c>
      <c r="F2224" s="21" t="s">
        <v>69</v>
      </c>
      <c r="G2224" s="21" t="s">
        <v>62</v>
      </c>
      <c r="H2224" s="21" t="s">
        <v>70</v>
      </c>
      <c r="I2224" s="21" t="s">
        <v>81</v>
      </c>
      <c r="J2224" s="22">
        <v>43681</v>
      </c>
      <c r="K2224" s="23">
        <v>0.62424768518519003</v>
      </c>
      <c r="L2224" s="22">
        <v>43681</v>
      </c>
      <c r="M2224" s="23">
        <v>0.62424768518519003</v>
      </c>
      <c r="N2224" s="24">
        <v>20</v>
      </c>
      <c r="O2224" s="21" t="s">
        <v>66</v>
      </c>
      <c r="P2224" s="24">
        <f>TotalMov[[#This Row],[Confirmed activ. 3 (ILE03)]]</f>
        <v>20</v>
      </c>
      <c r="Q2224" s="24">
        <v>20</v>
      </c>
      <c r="R2224" s="21" t="s">
        <v>66</v>
      </c>
      <c r="S2224" s="21" t="s">
        <v>72</v>
      </c>
    </row>
    <row r="2225" spans="1:19" x14ac:dyDescent="0.35">
      <c r="A2225" s="21">
        <v>1541743</v>
      </c>
      <c r="B2225" s="53">
        <v>411590</v>
      </c>
      <c r="C2225" s="21">
        <f>VLOOKUP(TotalMov[[#This Row],[Order]],'Total Mov by SS'!B:C,2,0)</f>
        <v>140</v>
      </c>
      <c r="D2225" s="21" t="s">
        <v>59</v>
      </c>
      <c r="E2225" s="21" t="s">
        <v>95</v>
      </c>
      <c r="F2225" s="21" t="s">
        <v>83</v>
      </c>
      <c r="G2225" s="21" t="s">
        <v>62</v>
      </c>
      <c r="H2225" s="21" t="s">
        <v>84</v>
      </c>
      <c r="I2225" s="21" t="s">
        <v>84</v>
      </c>
      <c r="J2225" s="22">
        <v>43681</v>
      </c>
      <c r="K2225" s="23">
        <v>0.67239583333332997</v>
      </c>
      <c r="L2225" s="22">
        <v>43682</v>
      </c>
      <c r="M2225" s="23">
        <v>0.48532407407407002</v>
      </c>
      <c r="N2225" s="24">
        <f>34811/60</f>
        <v>580.18333333333328</v>
      </c>
      <c r="O2225" s="21" t="s">
        <v>66</v>
      </c>
      <c r="P2225" s="24">
        <f>TotalMov[[#This Row],[Confirmed activ. 3 (ILE03)]]</f>
        <v>580.18333333333328</v>
      </c>
      <c r="Q2225" s="24">
        <v>450</v>
      </c>
      <c r="R2225" s="21" t="s">
        <v>66</v>
      </c>
      <c r="S2225" s="21" t="s">
        <v>67</v>
      </c>
    </row>
    <row r="2226" spans="1:19" x14ac:dyDescent="0.35">
      <c r="A2226" s="21">
        <v>1541743</v>
      </c>
      <c r="B2226" s="53">
        <v>411590</v>
      </c>
      <c r="C2226" s="21">
        <f>VLOOKUP(TotalMov[[#This Row],[Order]],'Total Mov by SS'!B:C,2,0)</f>
        <v>140</v>
      </c>
      <c r="D2226" s="21" t="s">
        <v>59</v>
      </c>
      <c r="E2226" s="21" t="s">
        <v>97</v>
      </c>
      <c r="F2226" s="21" t="s">
        <v>86</v>
      </c>
      <c r="G2226" s="21" t="s">
        <v>62</v>
      </c>
      <c r="H2226" s="21" t="s">
        <v>87</v>
      </c>
      <c r="I2226" s="21" t="s">
        <v>87</v>
      </c>
      <c r="J2226" s="22">
        <v>43683</v>
      </c>
      <c r="K2226" s="23">
        <v>0.34606481481481</v>
      </c>
      <c r="L2226" s="22">
        <v>43683</v>
      </c>
      <c r="M2226" s="23">
        <v>0.34606481481481</v>
      </c>
      <c r="N2226" s="24">
        <v>20</v>
      </c>
      <c r="O2226" s="21" t="s">
        <v>66</v>
      </c>
      <c r="P2226" s="24">
        <f>TotalMov[[#This Row],[Confirmed activ. 3 (ILE03)]]</f>
        <v>20</v>
      </c>
      <c r="Q2226" s="24">
        <v>20</v>
      </c>
      <c r="R2226" s="21" t="s">
        <v>66</v>
      </c>
      <c r="S2226" s="21" t="s">
        <v>72</v>
      </c>
    </row>
    <row r="2227" spans="1:19" x14ac:dyDescent="0.35">
      <c r="A2227" s="21">
        <v>1541743</v>
      </c>
      <c r="B2227" s="53">
        <v>411590</v>
      </c>
      <c r="C2227" s="21">
        <f>VLOOKUP(TotalMov[[#This Row],[Order]],'Total Mov by SS'!B:C,2,0)</f>
        <v>140</v>
      </c>
      <c r="D2227" s="21" t="s">
        <v>59</v>
      </c>
      <c r="E2227" s="21" t="s">
        <v>99</v>
      </c>
      <c r="F2227" s="21" t="s">
        <v>61</v>
      </c>
      <c r="G2227" s="21" t="s">
        <v>62</v>
      </c>
      <c r="H2227" s="21" t="s">
        <v>63</v>
      </c>
      <c r="I2227" s="21" t="s">
        <v>96</v>
      </c>
      <c r="J2227" s="22">
        <v>43696</v>
      </c>
      <c r="K2227" s="23">
        <v>0.44880787037037001</v>
      </c>
      <c r="L2227" s="22">
        <v>43696</v>
      </c>
      <c r="M2227" s="23">
        <v>0.54541666666666999</v>
      </c>
      <c r="N2227" s="25">
        <v>46.366999999999997</v>
      </c>
      <c r="O2227" s="21" t="s">
        <v>66</v>
      </c>
      <c r="P2227" s="24">
        <f>TotalMov[[#This Row],[Confirmed activ. 3 (ILE03)]]</f>
        <v>46.366999999999997</v>
      </c>
      <c r="Q2227" s="24">
        <v>100</v>
      </c>
      <c r="R2227" s="21" t="s">
        <v>66</v>
      </c>
      <c r="S2227" s="21" t="s">
        <v>67</v>
      </c>
    </row>
    <row r="2228" spans="1:19" x14ac:dyDescent="0.35">
      <c r="A2228" s="21">
        <v>1541743</v>
      </c>
      <c r="B2228" s="53">
        <v>411590</v>
      </c>
      <c r="C2228" s="21">
        <f>VLOOKUP(TotalMov[[#This Row],[Order]],'Total Mov by SS'!B:C,2,0)</f>
        <v>140</v>
      </c>
      <c r="D2228" s="21" t="s">
        <v>59</v>
      </c>
      <c r="E2228" s="21" t="s">
        <v>101</v>
      </c>
      <c r="F2228" s="21" t="s">
        <v>69</v>
      </c>
      <c r="G2228" s="21" t="s">
        <v>62</v>
      </c>
      <c r="H2228" s="21" t="s">
        <v>70</v>
      </c>
      <c r="I2228" s="21" t="s">
        <v>98</v>
      </c>
      <c r="J2228" s="22">
        <v>43696</v>
      </c>
      <c r="K2228" s="23">
        <v>0.70762731481481</v>
      </c>
      <c r="L2228" s="22">
        <v>43696</v>
      </c>
      <c r="M2228" s="23">
        <v>0.70762731481481</v>
      </c>
      <c r="N2228" s="24">
        <v>20</v>
      </c>
      <c r="O2228" s="21" t="s">
        <v>66</v>
      </c>
      <c r="P2228" s="24">
        <f>TotalMov[[#This Row],[Confirmed activ. 3 (ILE03)]]</f>
        <v>20</v>
      </c>
      <c r="Q2228" s="24">
        <v>20</v>
      </c>
      <c r="R2228" s="21" t="s">
        <v>66</v>
      </c>
      <c r="S2228" s="21" t="s">
        <v>72</v>
      </c>
    </row>
    <row r="2229" spans="1:19" x14ac:dyDescent="0.35">
      <c r="A2229" s="21">
        <v>1541743</v>
      </c>
      <c r="B2229" s="53">
        <v>411590</v>
      </c>
      <c r="C2229" s="21">
        <f>VLOOKUP(TotalMov[[#This Row],[Order]],'Total Mov by SS'!B:C,2,0)</f>
        <v>140</v>
      </c>
      <c r="D2229" s="21" t="s">
        <v>59</v>
      </c>
      <c r="E2229" s="21" t="s">
        <v>104</v>
      </c>
      <c r="F2229" s="21" t="s">
        <v>69</v>
      </c>
      <c r="G2229" s="21" t="s">
        <v>62</v>
      </c>
      <c r="H2229" s="21" t="s">
        <v>70</v>
      </c>
      <c r="I2229" s="21" t="s">
        <v>100</v>
      </c>
      <c r="J2229" s="22">
        <v>43696</v>
      </c>
      <c r="K2229" s="23">
        <v>0.70771990740740998</v>
      </c>
      <c r="L2229" s="22">
        <v>43696</v>
      </c>
      <c r="M2229" s="23">
        <v>0.70771990740740998</v>
      </c>
      <c r="N2229" s="24">
        <v>30</v>
      </c>
      <c r="O2229" s="21" t="s">
        <v>66</v>
      </c>
      <c r="P2229" s="24">
        <f>TotalMov[[#This Row],[Confirmed activ. 3 (ILE03)]]</f>
        <v>30</v>
      </c>
      <c r="Q2229" s="24">
        <v>30</v>
      </c>
      <c r="R2229" s="21" t="s">
        <v>66</v>
      </c>
      <c r="S2229" s="21" t="s">
        <v>72</v>
      </c>
    </row>
    <row r="2230" spans="1:19" x14ac:dyDescent="0.35">
      <c r="A2230" s="21">
        <v>1541743</v>
      </c>
      <c r="B2230" s="53">
        <v>411590</v>
      </c>
      <c r="C2230" s="21">
        <f>VLOOKUP(TotalMov[[#This Row],[Order]],'Total Mov by SS'!B:C,2,0)</f>
        <v>140</v>
      </c>
      <c r="D2230" s="21" t="s">
        <v>59</v>
      </c>
      <c r="E2230" s="21" t="s">
        <v>113</v>
      </c>
      <c r="F2230" s="21" t="s">
        <v>102</v>
      </c>
      <c r="G2230" s="21" t="s">
        <v>62</v>
      </c>
      <c r="H2230" s="21" t="s">
        <v>100</v>
      </c>
      <c r="I2230" s="21" t="s">
        <v>103</v>
      </c>
      <c r="J2230" s="22">
        <v>43696</v>
      </c>
      <c r="K2230" s="23">
        <v>0.70783564814815003</v>
      </c>
      <c r="L2230" s="22">
        <v>43696</v>
      </c>
      <c r="M2230" s="23">
        <v>0.70783564814815003</v>
      </c>
      <c r="N2230" s="24">
        <v>30</v>
      </c>
      <c r="O2230" s="21" t="s">
        <v>66</v>
      </c>
      <c r="P2230" s="24">
        <f>TotalMov[[#This Row],[Confirmed activ. 3 (ILE03)]]</f>
        <v>30</v>
      </c>
      <c r="Q2230" s="24">
        <v>30</v>
      </c>
      <c r="R2230" s="21" t="s">
        <v>66</v>
      </c>
      <c r="S2230" s="21" t="s">
        <v>72</v>
      </c>
    </row>
    <row r="2231" spans="1:19" x14ac:dyDescent="0.35">
      <c r="A2231" s="21">
        <v>1541743</v>
      </c>
      <c r="B2231" s="53">
        <v>411590</v>
      </c>
      <c r="C2231" s="21">
        <f>VLOOKUP(TotalMov[[#This Row],[Order]],'Total Mov by SS'!B:C,2,0)</f>
        <v>140</v>
      </c>
      <c r="D2231" s="21" t="s">
        <v>59</v>
      </c>
      <c r="E2231" s="21" t="s">
        <v>114</v>
      </c>
      <c r="F2231" s="21" t="s">
        <v>102</v>
      </c>
      <c r="G2231" s="21" t="s">
        <v>105</v>
      </c>
      <c r="H2231" s="21" t="s">
        <v>100</v>
      </c>
      <c r="I2231" s="21" t="s">
        <v>106</v>
      </c>
      <c r="J2231" s="22">
        <v>43696</v>
      </c>
      <c r="K2231" s="23">
        <v>0.73886574074073996</v>
      </c>
      <c r="L2231" s="22">
        <v>43696</v>
      </c>
      <c r="M2231" s="23">
        <v>0.73886574074073996</v>
      </c>
      <c r="N2231" s="24">
        <v>45</v>
      </c>
      <c r="O2231" s="21" t="s">
        <v>66</v>
      </c>
      <c r="P2231" s="24">
        <f>TotalMov[[#This Row],[Confirmed activ. 3 (ILE03)]]</f>
        <v>45</v>
      </c>
      <c r="Q2231" s="24">
        <v>45</v>
      </c>
      <c r="R2231" s="21" t="s">
        <v>66</v>
      </c>
      <c r="S2231" s="21" t="s">
        <v>72</v>
      </c>
    </row>
    <row r="2232" spans="1:19" x14ac:dyDescent="0.35">
      <c r="A2232" s="21">
        <v>1541743</v>
      </c>
      <c r="B2232" s="53">
        <v>411590</v>
      </c>
      <c r="C2232" s="21">
        <f>VLOOKUP(TotalMov[[#This Row],[Order]],'Total Mov by SS'!B:C,2,0)</f>
        <v>140</v>
      </c>
      <c r="D2232" s="21" t="s">
        <v>107</v>
      </c>
      <c r="E2232" s="21" t="s">
        <v>60</v>
      </c>
      <c r="F2232" s="21" t="s">
        <v>61</v>
      </c>
      <c r="G2232" s="21" t="s">
        <v>90</v>
      </c>
      <c r="H2232" s="21" t="s">
        <v>63</v>
      </c>
      <c r="I2232" s="21" t="s">
        <v>108</v>
      </c>
      <c r="J2232" s="22">
        <v>43691</v>
      </c>
      <c r="K2232" s="23">
        <v>0.32906249999999998</v>
      </c>
      <c r="L2232" s="22">
        <v>43696</v>
      </c>
      <c r="M2232" s="23">
        <v>0.54561342592592998</v>
      </c>
      <c r="N2232" s="25">
        <v>6.758</v>
      </c>
      <c r="O2232" s="21" t="s">
        <v>77</v>
      </c>
      <c r="P2232" s="24">
        <f>TotalMov[[#This Row],[Confirmed activ. 3 (ILE03)]]*60</f>
        <v>405.48</v>
      </c>
      <c r="Q2232" s="24">
        <v>1</v>
      </c>
      <c r="R2232" s="21" t="s">
        <v>66</v>
      </c>
      <c r="S2232" s="21" t="s">
        <v>67</v>
      </c>
    </row>
    <row r="2233" spans="1:19" x14ac:dyDescent="0.35">
      <c r="A2233" s="21">
        <v>1541743</v>
      </c>
      <c r="B2233" s="53">
        <v>411590</v>
      </c>
      <c r="C2233" s="21">
        <f>VLOOKUP(TotalMov[[#This Row],[Order]],'Total Mov by SS'!B:C,2,0)</f>
        <v>140</v>
      </c>
      <c r="D2233" s="21" t="s">
        <v>109</v>
      </c>
      <c r="E2233" s="21" t="s">
        <v>95</v>
      </c>
      <c r="F2233" s="21" t="s">
        <v>83</v>
      </c>
      <c r="G2233" s="21" t="s">
        <v>90</v>
      </c>
      <c r="H2233" s="21" t="s">
        <v>84</v>
      </c>
      <c r="I2233" s="21" t="s">
        <v>110</v>
      </c>
      <c r="J2233" s="22">
        <v>43682</v>
      </c>
      <c r="K2233" s="23">
        <v>0.32920138888889</v>
      </c>
      <c r="L2233" s="22">
        <v>43682</v>
      </c>
      <c r="M2233" s="23">
        <v>0.48134259259258999</v>
      </c>
      <c r="N2233" s="25">
        <v>3.6509999999999998</v>
      </c>
      <c r="O2233" s="21" t="s">
        <v>77</v>
      </c>
      <c r="P2233" s="24">
        <f>TotalMov[[#This Row],[Confirmed activ. 3 (ILE03)]]*60</f>
        <v>219.06</v>
      </c>
      <c r="Q2233" s="24">
        <v>5</v>
      </c>
      <c r="R2233" s="21" t="s">
        <v>66</v>
      </c>
      <c r="S2233" s="21" t="s">
        <v>67</v>
      </c>
    </row>
    <row r="2234" spans="1:19" x14ac:dyDescent="0.35">
      <c r="A2234" s="21">
        <v>1541744</v>
      </c>
      <c r="B2234" s="53">
        <v>411590</v>
      </c>
      <c r="C2234" s="21">
        <f>VLOOKUP(TotalMov[[#This Row],[Order]],'Total Mov by SS'!B:C,2,0)</f>
        <v>147</v>
      </c>
      <c r="D2234" s="21" t="s">
        <v>59</v>
      </c>
      <c r="E2234" s="21" t="s">
        <v>60</v>
      </c>
      <c r="F2234" s="21" t="s">
        <v>83</v>
      </c>
      <c r="G2234" s="21" t="s">
        <v>62</v>
      </c>
      <c r="H2234" s="21" t="s">
        <v>84</v>
      </c>
      <c r="I2234" s="21" t="s">
        <v>111</v>
      </c>
      <c r="J2234" s="22">
        <v>43671</v>
      </c>
      <c r="K2234" s="23">
        <v>0.55587962962963</v>
      </c>
      <c r="L2234" s="22">
        <v>43671</v>
      </c>
      <c r="M2234" s="23">
        <v>0.61192129629629999</v>
      </c>
      <c r="N2234" s="25">
        <v>1.345</v>
      </c>
      <c r="O2234" s="21" t="s">
        <v>77</v>
      </c>
      <c r="P2234" s="24">
        <f>TotalMov[[#This Row],[Confirmed activ. 3 (ILE03)]]*60</f>
        <v>80.7</v>
      </c>
      <c r="Q2234" s="24">
        <v>40</v>
      </c>
      <c r="R2234" s="21" t="s">
        <v>66</v>
      </c>
      <c r="S2234" s="21" t="s">
        <v>67</v>
      </c>
    </row>
    <row r="2235" spans="1:19" x14ac:dyDescent="0.35">
      <c r="A2235" s="21">
        <v>1541744</v>
      </c>
      <c r="B2235" s="53">
        <v>411590</v>
      </c>
      <c r="C2235" s="21">
        <f>VLOOKUP(TotalMov[[#This Row],[Order]],'Total Mov by SS'!B:C,2,0)</f>
        <v>147</v>
      </c>
      <c r="D2235" s="21" t="s">
        <v>59</v>
      </c>
      <c r="E2235" s="21" t="s">
        <v>68</v>
      </c>
      <c r="F2235" s="21" t="s">
        <v>61</v>
      </c>
      <c r="G2235" s="21" t="s">
        <v>62</v>
      </c>
      <c r="H2235" s="21" t="s">
        <v>63</v>
      </c>
      <c r="I2235" s="21" t="s">
        <v>64</v>
      </c>
      <c r="J2235" s="22">
        <v>43674</v>
      </c>
      <c r="K2235" s="23">
        <v>0.36184027777778</v>
      </c>
      <c r="L2235" s="22">
        <v>43674</v>
      </c>
      <c r="M2235" s="23">
        <v>0.36322916666666999</v>
      </c>
      <c r="N2235" s="24">
        <v>2</v>
      </c>
      <c r="O2235" s="21" t="s">
        <v>66</v>
      </c>
      <c r="P2235" s="24">
        <f>TotalMov[[#This Row],[Confirmed activ. 3 (ILE03)]]</f>
        <v>2</v>
      </c>
      <c r="Q2235" s="24">
        <v>15</v>
      </c>
      <c r="R2235" s="21" t="s">
        <v>66</v>
      </c>
      <c r="S2235" s="21" t="s">
        <v>67</v>
      </c>
    </row>
    <row r="2236" spans="1:19" x14ac:dyDescent="0.35">
      <c r="A2236" s="21">
        <v>1541744</v>
      </c>
      <c r="B2236" s="53">
        <v>411590</v>
      </c>
      <c r="C2236" s="21">
        <f>VLOOKUP(TotalMov[[#This Row],[Order]],'Total Mov by SS'!B:C,2,0)</f>
        <v>147</v>
      </c>
      <c r="D2236" s="21" t="s">
        <v>59</v>
      </c>
      <c r="E2236" s="21" t="s">
        <v>73</v>
      </c>
      <c r="F2236" s="21" t="s">
        <v>69</v>
      </c>
      <c r="G2236" s="21" t="s">
        <v>62</v>
      </c>
      <c r="H2236" s="21" t="s">
        <v>70</v>
      </c>
      <c r="I2236" s="21" t="s">
        <v>71</v>
      </c>
      <c r="J2236" s="22">
        <v>43674</v>
      </c>
      <c r="K2236" s="23">
        <v>0.54192129629630004</v>
      </c>
      <c r="L2236" s="22">
        <v>43674</v>
      </c>
      <c r="M2236" s="23">
        <v>0.54192129629630004</v>
      </c>
      <c r="N2236" s="24">
        <v>20</v>
      </c>
      <c r="O2236" s="21" t="s">
        <v>66</v>
      </c>
      <c r="P2236" s="24">
        <f>TotalMov[[#This Row],[Confirmed activ. 3 (ILE03)]]</f>
        <v>20</v>
      </c>
      <c r="Q2236" s="24">
        <v>20</v>
      </c>
      <c r="R2236" s="21" t="s">
        <v>66</v>
      </c>
      <c r="S2236" s="21" t="s">
        <v>72</v>
      </c>
    </row>
    <row r="2237" spans="1:19" x14ac:dyDescent="0.35">
      <c r="A2237" s="21">
        <v>1541744</v>
      </c>
      <c r="B2237" s="53">
        <v>411590</v>
      </c>
      <c r="C2237" s="21">
        <f>VLOOKUP(TotalMov[[#This Row],[Order]],'Total Mov by SS'!B:C,2,0)</f>
        <v>147</v>
      </c>
      <c r="D2237" s="21" t="s">
        <v>59</v>
      </c>
      <c r="E2237" s="21" t="s">
        <v>75</v>
      </c>
      <c r="F2237" s="21" t="s">
        <v>61</v>
      </c>
      <c r="G2237" s="21" t="s">
        <v>62</v>
      </c>
      <c r="H2237" s="21" t="s">
        <v>63</v>
      </c>
      <c r="I2237" s="21" t="s">
        <v>74</v>
      </c>
      <c r="J2237" s="22">
        <v>43674</v>
      </c>
      <c r="K2237" s="23">
        <v>0.55609953703703996</v>
      </c>
      <c r="L2237" s="22">
        <v>43674</v>
      </c>
      <c r="M2237" s="23">
        <v>0.74675925925926001</v>
      </c>
      <c r="N2237" s="25">
        <v>4.5759999999999996</v>
      </c>
      <c r="O2237" s="21" t="s">
        <v>77</v>
      </c>
      <c r="P2237" s="24">
        <f>TotalMov[[#This Row],[Confirmed activ. 3 (ILE03)]]*60</f>
        <v>274.56</v>
      </c>
      <c r="Q2237" s="24">
        <v>350</v>
      </c>
      <c r="R2237" s="21" t="s">
        <v>66</v>
      </c>
      <c r="S2237" s="21" t="s">
        <v>67</v>
      </c>
    </row>
    <row r="2238" spans="1:19" x14ac:dyDescent="0.35">
      <c r="A2238" s="21">
        <v>1541744</v>
      </c>
      <c r="B2238" s="53">
        <v>411590</v>
      </c>
      <c r="C2238" s="21">
        <f>VLOOKUP(TotalMov[[#This Row],[Order]],'Total Mov by SS'!B:C,2,0)</f>
        <v>147</v>
      </c>
      <c r="D2238" s="21" t="s">
        <v>59</v>
      </c>
      <c r="E2238" s="21" t="s">
        <v>78</v>
      </c>
      <c r="F2238" s="21" t="s">
        <v>61</v>
      </c>
      <c r="G2238" s="21" t="s">
        <v>62</v>
      </c>
      <c r="H2238" s="21" t="s">
        <v>63</v>
      </c>
      <c r="I2238" s="21" t="s">
        <v>76</v>
      </c>
      <c r="J2238" s="22">
        <v>43675</v>
      </c>
      <c r="K2238" s="23">
        <v>0.31584490740741</v>
      </c>
      <c r="L2238" s="22">
        <v>43678</v>
      </c>
      <c r="M2238" s="23">
        <v>0.47587962962962999</v>
      </c>
      <c r="N2238" s="25">
        <v>34.304000000000002</v>
      </c>
      <c r="O2238" s="21" t="s">
        <v>77</v>
      </c>
      <c r="P2238" s="24">
        <f>TotalMov[[#This Row],[Confirmed activ. 3 (ILE03)]]*60</f>
        <v>2058.2400000000002</v>
      </c>
      <c r="Q2238" s="24">
        <v>1020</v>
      </c>
      <c r="R2238" s="21" t="s">
        <v>66</v>
      </c>
      <c r="S2238" s="21" t="s">
        <v>67</v>
      </c>
    </row>
    <row r="2239" spans="1:19" x14ac:dyDescent="0.35">
      <c r="A2239" s="21">
        <v>1541744</v>
      </c>
      <c r="B2239" s="53">
        <v>411590</v>
      </c>
      <c r="C2239" s="21">
        <f>VLOOKUP(TotalMov[[#This Row],[Order]],'Total Mov by SS'!B:C,2,0)</f>
        <v>147</v>
      </c>
      <c r="D2239" s="21" t="s">
        <v>59</v>
      </c>
      <c r="E2239" s="21" t="s">
        <v>80</v>
      </c>
      <c r="F2239" s="21" t="s">
        <v>61</v>
      </c>
      <c r="G2239" s="21" t="s">
        <v>62</v>
      </c>
      <c r="H2239" s="21" t="s">
        <v>63</v>
      </c>
      <c r="I2239" s="21" t="s">
        <v>112</v>
      </c>
      <c r="J2239" s="22">
        <v>43678</v>
      </c>
      <c r="K2239" s="23">
        <v>0.50454861111111005</v>
      </c>
      <c r="L2239" s="22">
        <v>43678</v>
      </c>
      <c r="M2239" s="23">
        <v>0.66322916666666998</v>
      </c>
      <c r="N2239" s="25">
        <v>3.8079999999999998</v>
      </c>
      <c r="O2239" s="21" t="s">
        <v>77</v>
      </c>
      <c r="P2239" s="24">
        <f>TotalMov[[#This Row],[Confirmed activ. 3 (ILE03)]]*60</f>
        <v>228.48</v>
      </c>
      <c r="Q2239" s="24">
        <v>50</v>
      </c>
      <c r="R2239" s="21" t="s">
        <v>66</v>
      </c>
      <c r="S2239" s="21" t="s">
        <v>67</v>
      </c>
    </row>
    <row r="2240" spans="1:19" x14ac:dyDescent="0.35">
      <c r="A2240" s="21">
        <v>1541744</v>
      </c>
      <c r="B2240" s="53">
        <v>411590</v>
      </c>
      <c r="C2240" s="21">
        <f>VLOOKUP(TotalMov[[#This Row],[Order]],'Total Mov by SS'!B:C,2,0)</f>
        <v>147</v>
      </c>
      <c r="D2240" s="21" t="s">
        <v>59</v>
      </c>
      <c r="E2240" s="21" t="s">
        <v>82</v>
      </c>
      <c r="F2240" s="21" t="s">
        <v>89</v>
      </c>
      <c r="G2240" s="21" t="s">
        <v>90</v>
      </c>
      <c r="H2240" s="21" t="s">
        <v>91</v>
      </c>
      <c r="I2240" s="21" t="s">
        <v>92</v>
      </c>
      <c r="J2240" s="22"/>
      <c r="K2240" s="23">
        <v>0</v>
      </c>
      <c r="L2240" s="22"/>
      <c r="M2240" s="23">
        <v>0</v>
      </c>
      <c r="N2240" s="25">
        <v>0</v>
      </c>
      <c r="O2240" s="21" t="s">
        <v>93</v>
      </c>
      <c r="P2240" s="24"/>
      <c r="Q2240" s="24">
        <v>0</v>
      </c>
      <c r="R2240" s="21" t="s">
        <v>66</v>
      </c>
      <c r="S2240" s="21" t="s">
        <v>94</v>
      </c>
    </row>
    <row r="2241" spans="1:19" x14ac:dyDescent="0.35">
      <c r="A2241" s="21">
        <v>1541744</v>
      </c>
      <c r="B2241" s="53">
        <v>411590</v>
      </c>
      <c r="C2241" s="21">
        <f>VLOOKUP(TotalMov[[#This Row],[Order]],'Total Mov by SS'!B:C,2,0)</f>
        <v>147</v>
      </c>
      <c r="D2241" s="21" t="s">
        <v>59</v>
      </c>
      <c r="E2241" s="21" t="s">
        <v>85</v>
      </c>
      <c r="F2241" s="21" t="s">
        <v>69</v>
      </c>
      <c r="G2241" s="21" t="s">
        <v>62</v>
      </c>
      <c r="H2241" s="21" t="s">
        <v>70</v>
      </c>
      <c r="I2241" s="21" t="s">
        <v>79</v>
      </c>
      <c r="J2241" s="22">
        <v>43681</v>
      </c>
      <c r="K2241" s="23">
        <v>0.45101851851851998</v>
      </c>
      <c r="L2241" s="22">
        <v>43681</v>
      </c>
      <c r="M2241" s="23">
        <v>0.45101851851851998</v>
      </c>
      <c r="N2241" s="24">
        <v>20</v>
      </c>
      <c r="O2241" s="21" t="s">
        <v>66</v>
      </c>
      <c r="P2241" s="24">
        <f>TotalMov[[#This Row],[Confirmed activ. 3 (ILE03)]]</f>
        <v>20</v>
      </c>
      <c r="Q2241" s="24">
        <v>20</v>
      </c>
      <c r="R2241" s="21" t="s">
        <v>66</v>
      </c>
      <c r="S2241" s="21" t="s">
        <v>72</v>
      </c>
    </row>
    <row r="2242" spans="1:19" x14ac:dyDescent="0.35">
      <c r="A2242" s="21">
        <v>1541744</v>
      </c>
      <c r="B2242" s="53">
        <v>411590</v>
      </c>
      <c r="C2242" s="21">
        <f>VLOOKUP(TotalMov[[#This Row],[Order]],'Total Mov by SS'!B:C,2,0)</f>
        <v>147</v>
      </c>
      <c r="D2242" s="21" t="s">
        <v>59</v>
      </c>
      <c r="E2242" s="21" t="s">
        <v>88</v>
      </c>
      <c r="F2242" s="21" t="s">
        <v>69</v>
      </c>
      <c r="G2242" s="21" t="s">
        <v>62</v>
      </c>
      <c r="H2242" s="21" t="s">
        <v>70</v>
      </c>
      <c r="I2242" s="21" t="s">
        <v>81</v>
      </c>
      <c r="J2242" s="22">
        <v>43681</v>
      </c>
      <c r="K2242" s="23">
        <v>0.45140046296295999</v>
      </c>
      <c r="L2242" s="22">
        <v>43681</v>
      </c>
      <c r="M2242" s="23">
        <v>0.45140046296295999</v>
      </c>
      <c r="N2242" s="24">
        <v>20</v>
      </c>
      <c r="O2242" s="21" t="s">
        <v>66</v>
      </c>
      <c r="P2242" s="24">
        <f>TotalMov[[#This Row],[Confirmed activ. 3 (ILE03)]]</f>
        <v>20</v>
      </c>
      <c r="Q2242" s="24">
        <v>20</v>
      </c>
      <c r="R2242" s="21" t="s">
        <v>66</v>
      </c>
      <c r="S2242" s="21" t="s">
        <v>72</v>
      </c>
    </row>
    <row r="2243" spans="1:19" x14ac:dyDescent="0.35">
      <c r="A2243" s="21">
        <v>1541744</v>
      </c>
      <c r="B2243" s="53">
        <v>411590</v>
      </c>
      <c r="C2243" s="21">
        <f>VLOOKUP(TotalMov[[#This Row],[Order]],'Total Mov by SS'!B:C,2,0)</f>
        <v>147</v>
      </c>
      <c r="D2243" s="21" t="s">
        <v>59</v>
      </c>
      <c r="E2243" s="21" t="s">
        <v>95</v>
      </c>
      <c r="F2243" s="21" t="s">
        <v>83</v>
      </c>
      <c r="G2243" s="21" t="s">
        <v>62</v>
      </c>
      <c r="H2243" s="21" t="s">
        <v>84</v>
      </c>
      <c r="I2243" s="21" t="s">
        <v>84</v>
      </c>
      <c r="J2243" s="22">
        <v>43681</v>
      </c>
      <c r="K2243" s="23">
        <v>2.2187499999999999E-2</v>
      </c>
      <c r="L2243" s="22">
        <v>43682</v>
      </c>
      <c r="M2243" s="23">
        <v>0.10271990740740999</v>
      </c>
      <c r="N2243" s="25">
        <v>3.2509999999999999</v>
      </c>
      <c r="O2243" s="21" t="s">
        <v>77</v>
      </c>
      <c r="P2243" s="24">
        <f>TotalMov[[#This Row],[Confirmed activ. 3 (ILE03)]]*60</f>
        <v>195.06</v>
      </c>
      <c r="Q2243" s="24">
        <v>450</v>
      </c>
      <c r="R2243" s="21" t="s">
        <v>66</v>
      </c>
      <c r="S2243" s="21" t="s">
        <v>67</v>
      </c>
    </row>
    <row r="2244" spans="1:19" x14ac:dyDescent="0.35">
      <c r="A2244" s="21">
        <v>1541744</v>
      </c>
      <c r="B2244" s="53">
        <v>411590</v>
      </c>
      <c r="C2244" s="21">
        <f>VLOOKUP(TotalMov[[#This Row],[Order]],'Total Mov by SS'!B:C,2,0)</f>
        <v>147</v>
      </c>
      <c r="D2244" s="21" t="s">
        <v>59</v>
      </c>
      <c r="E2244" s="21" t="s">
        <v>97</v>
      </c>
      <c r="F2244" s="21" t="s">
        <v>86</v>
      </c>
      <c r="G2244" s="21" t="s">
        <v>62</v>
      </c>
      <c r="H2244" s="21" t="s">
        <v>87</v>
      </c>
      <c r="I2244" s="21" t="s">
        <v>87</v>
      </c>
      <c r="J2244" s="22">
        <v>43682</v>
      </c>
      <c r="K2244" s="23">
        <v>0.35202546296296</v>
      </c>
      <c r="L2244" s="22">
        <v>43682</v>
      </c>
      <c r="M2244" s="23">
        <v>0.35202546296296</v>
      </c>
      <c r="N2244" s="24">
        <v>20</v>
      </c>
      <c r="O2244" s="21" t="s">
        <v>66</v>
      </c>
      <c r="P2244" s="24">
        <f>TotalMov[[#This Row],[Confirmed activ. 3 (ILE03)]]</f>
        <v>20</v>
      </c>
      <c r="Q2244" s="24">
        <v>20</v>
      </c>
      <c r="R2244" s="21" t="s">
        <v>66</v>
      </c>
      <c r="S2244" s="21" t="s">
        <v>72</v>
      </c>
    </row>
    <row r="2245" spans="1:19" x14ac:dyDescent="0.35">
      <c r="A2245" s="21">
        <v>1541744</v>
      </c>
      <c r="B2245" s="53">
        <v>411590</v>
      </c>
      <c r="C2245" s="21">
        <f>VLOOKUP(TotalMov[[#This Row],[Order]],'Total Mov by SS'!B:C,2,0)</f>
        <v>147</v>
      </c>
      <c r="D2245" s="21" t="s">
        <v>59</v>
      </c>
      <c r="E2245" s="21" t="s">
        <v>99</v>
      </c>
      <c r="F2245" s="21" t="s">
        <v>61</v>
      </c>
      <c r="G2245" s="21" t="s">
        <v>62</v>
      </c>
      <c r="H2245" s="21" t="s">
        <v>63</v>
      </c>
      <c r="I2245" s="21" t="s">
        <v>96</v>
      </c>
      <c r="J2245" s="22">
        <v>43696</v>
      </c>
      <c r="K2245" s="23">
        <v>0.44880787037037001</v>
      </c>
      <c r="L2245" s="22">
        <v>43696</v>
      </c>
      <c r="M2245" s="23">
        <v>0.54541666666666999</v>
      </c>
      <c r="N2245" s="25">
        <v>46.366999999999997</v>
      </c>
      <c r="O2245" s="21" t="s">
        <v>66</v>
      </c>
      <c r="P2245" s="24">
        <f>TotalMov[[#This Row],[Confirmed activ. 3 (ILE03)]]</f>
        <v>46.366999999999997</v>
      </c>
      <c r="Q2245" s="24">
        <v>100</v>
      </c>
      <c r="R2245" s="21" t="s">
        <v>66</v>
      </c>
      <c r="S2245" s="21" t="s">
        <v>67</v>
      </c>
    </row>
    <row r="2246" spans="1:19" x14ac:dyDescent="0.35">
      <c r="A2246" s="21">
        <v>1541744</v>
      </c>
      <c r="B2246" s="53">
        <v>411590</v>
      </c>
      <c r="C2246" s="21">
        <f>VLOOKUP(TotalMov[[#This Row],[Order]],'Total Mov by SS'!B:C,2,0)</f>
        <v>147</v>
      </c>
      <c r="D2246" s="21" t="s">
        <v>59</v>
      </c>
      <c r="E2246" s="21" t="s">
        <v>101</v>
      </c>
      <c r="F2246" s="21" t="s">
        <v>69</v>
      </c>
      <c r="G2246" s="21" t="s">
        <v>62</v>
      </c>
      <c r="H2246" s="21" t="s">
        <v>70</v>
      </c>
      <c r="I2246" s="21" t="s">
        <v>98</v>
      </c>
      <c r="J2246" s="22">
        <v>43696</v>
      </c>
      <c r="K2246" s="23">
        <v>0.71182870370369999</v>
      </c>
      <c r="L2246" s="22">
        <v>43696</v>
      </c>
      <c r="M2246" s="23">
        <v>0.71182870370369999</v>
      </c>
      <c r="N2246" s="24">
        <v>20</v>
      </c>
      <c r="O2246" s="21" t="s">
        <v>66</v>
      </c>
      <c r="P2246" s="24">
        <f>TotalMov[[#This Row],[Confirmed activ. 3 (ILE03)]]</f>
        <v>20</v>
      </c>
      <c r="Q2246" s="24">
        <v>20</v>
      </c>
      <c r="R2246" s="21" t="s">
        <v>66</v>
      </c>
      <c r="S2246" s="21" t="s">
        <v>72</v>
      </c>
    </row>
    <row r="2247" spans="1:19" x14ac:dyDescent="0.35">
      <c r="A2247" s="21">
        <v>1541744</v>
      </c>
      <c r="B2247" s="53">
        <v>411590</v>
      </c>
      <c r="C2247" s="21">
        <f>VLOOKUP(TotalMov[[#This Row],[Order]],'Total Mov by SS'!B:C,2,0)</f>
        <v>147</v>
      </c>
      <c r="D2247" s="21" t="s">
        <v>59</v>
      </c>
      <c r="E2247" s="21" t="s">
        <v>104</v>
      </c>
      <c r="F2247" s="21" t="s">
        <v>69</v>
      </c>
      <c r="G2247" s="21" t="s">
        <v>62</v>
      </c>
      <c r="H2247" s="21" t="s">
        <v>70</v>
      </c>
      <c r="I2247" s="21" t="s">
        <v>100</v>
      </c>
      <c r="J2247" s="22">
        <v>43696</v>
      </c>
      <c r="K2247" s="23">
        <v>0.71189814814815</v>
      </c>
      <c r="L2247" s="22">
        <v>43696</v>
      </c>
      <c r="M2247" s="23">
        <v>0.71189814814815</v>
      </c>
      <c r="N2247" s="24">
        <v>30</v>
      </c>
      <c r="O2247" s="21" t="s">
        <v>66</v>
      </c>
      <c r="P2247" s="24">
        <f>TotalMov[[#This Row],[Confirmed activ. 3 (ILE03)]]</f>
        <v>30</v>
      </c>
      <c r="Q2247" s="24">
        <v>30</v>
      </c>
      <c r="R2247" s="21" t="s">
        <v>66</v>
      </c>
      <c r="S2247" s="21" t="s">
        <v>72</v>
      </c>
    </row>
    <row r="2248" spans="1:19" x14ac:dyDescent="0.35">
      <c r="A2248" s="21">
        <v>1541744</v>
      </c>
      <c r="B2248" s="53">
        <v>411590</v>
      </c>
      <c r="C2248" s="21">
        <f>VLOOKUP(TotalMov[[#This Row],[Order]],'Total Mov by SS'!B:C,2,0)</f>
        <v>147</v>
      </c>
      <c r="D2248" s="21" t="s">
        <v>59</v>
      </c>
      <c r="E2248" s="21" t="s">
        <v>113</v>
      </c>
      <c r="F2248" s="21" t="s">
        <v>102</v>
      </c>
      <c r="G2248" s="21" t="s">
        <v>62</v>
      </c>
      <c r="H2248" s="21" t="s">
        <v>100</v>
      </c>
      <c r="I2248" s="21" t="s">
        <v>103</v>
      </c>
      <c r="J2248" s="22">
        <v>43696</v>
      </c>
      <c r="K2248" s="23">
        <v>0.71201388888888995</v>
      </c>
      <c r="L2248" s="22">
        <v>43696</v>
      </c>
      <c r="M2248" s="23">
        <v>0.71201388888888995</v>
      </c>
      <c r="N2248" s="24">
        <v>30</v>
      </c>
      <c r="O2248" s="21" t="s">
        <v>66</v>
      </c>
      <c r="P2248" s="24">
        <f>TotalMov[[#This Row],[Confirmed activ. 3 (ILE03)]]</f>
        <v>30</v>
      </c>
      <c r="Q2248" s="24">
        <v>30</v>
      </c>
      <c r="R2248" s="21" t="s">
        <v>66</v>
      </c>
      <c r="S2248" s="21" t="s">
        <v>72</v>
      </c>
    </row>
    <row r="2249" spans="1:19" x14ac:dyDescent="0.35">
      <c r="A2249" s="21">
        <v>1541744</v>
      </c>
      <c r="B2249" s="53">
        <v>411590</v>
      </c>
      <c r="C2249" s="21">
        <f>VLOOKUP(TotalMov[[#This Row],[Order]],'Total Mov by SS'!B:C,2,0)</f>
        <v>147</v>
      </c>
      <c r="D2249" s="21" t="s">
        <v>59</v>
      </c>
      <c r="E2249" s="21" t="s">
        <v>114</v>
      </c>
      <c r="F2249" s="21" t="s">
        <v>102</v>
      </c>
      <c r="G2249" s="21" t="s">
        <v>105</v>
      </c>
      <c r="H2249" s="21" t="s">
        <v>100</v>
      </c>
      <c r="I2249" s="21" t="s">
        <v>106</v>
      </c>
      <c r="J2249" s="22">
        <v>43696</v>
      </c>
      <c r="K2249" s="23">
        <v>0.73899305555556005</v>
      </c>
      <c r="L2249" s="22">
        <v>43696</v>
      </c>
      <c r="M2249" s="23">
        <v>0.73899305555556005</v>
      </c>
      <c r="N2249" s="24">
        <v>45</v>
      </c>
      <c r="O2249" s="21" t="s">
        <v>66</v>
      </c>
      <c r="P2249" s="24">
        <f>TotalMov[[#This Row],[Confirmed activ. 3 (ILE03)]]</f>
        <v>45</v>
      </c>
      <c r="Q2249" s="24">
        <v>45</v>
      </c>
      <c r="R2249" s="21" t="s">
        <v>66</v>
      </c>
      <c r="S2249" s="21" t="s">
        <v>72</v>
      </c>
    </row>
    <row r="2250" spans="1:19" x14ac:dyDescent="0.35">
      <c r="A2250" s="21">
        <v>1541744</v>
      </c>
      <c r="B2250" s="53">
        <v>411590</v>
      </c>
      <c r="C2250" s="21">
        <f>VLOOKUP(TotalMov[[#This Row],[Order]],'Total Mov by SS'!B:C,2,0)</f>
        <v>147</v>
      </c>
      <c r="D2250" s="21" t="s">
        <v>107</v>
      </c>
      <c r="E2250" s="21" t="s">
        <v>60</v>
      </c>
      <c r="F2250" s="21" t="s">
        <v>61</v>
      </c>
      <c r="G2250" s="21" t="s">
        <v>90</v>
      </c>
      <c r="H2250" s="21" t="s">
        <v>63</v>
      </c>
      <c r="I2250" s="21" t="s">
        <v>108</v>
      </c>
      <c r="J2250" s="22"/>
      <c r="K2250" s="23">
        <v>0</v>
      </c>
      <c r="L2250" s="22"/>
      <c r="M2250" s="23">
        <v>0</v>
      </c>
      <c r="N2250" s="25">
        <v>0</v>
      </c>
      <c r="O2250" s="21" t="s">
        <v>93</v>
      </c>
      <c r="P2250" s="24"/>
      <c r="Q2250" s="24">
        <v>1</v>
      </c>
      <c r="R2250" s="21" t="s">
        <v>66</v>
      </c>
      <c r="S2250" s="21" t="s">
        <v>94</v>
      </c>
    </row>
    <row r="2251" spans="1:19" x14ac:dyDescent="0.35">
      <c r="A2251" s="21">
        <v>1541744</v>
      </c>
      <c r="B2251" s="53">
        <v>411590</v>
      </c>
      <c r="C2251" s="21">
        <f>VLOOKUP(TotalMov[[#This Row],[Order]],'Total Mov by SS'!B:C,2,0)</f>
        <v>147</v>
      </c>
      <c r="D2251" s="21" t="s">
        <v>109</v>
      </c>
      <c r="E2251" s="21" t="s">
        <v>95</v>
      </c>
      <c r="F2251" s="21" t="s">
        <v>83</v>
      </c>
      <c r="G2251" s="21" t="s">
        <v>90</v>
      </c>
      <c r="H2251" s="21" t="s">
        <v>84</v>
      </c>
      <c r="I2251" s="21" t="s">
        <v>110</v>
      </c>
      <c r="J2251" s="22"/>
      <c r="K2251" s="23">
        <v>0</v>
      </c>
      <c r="L2251" s="22"/>
      <c r="M2251" s="23">
        <v>0</v>
      </c>
      <c r="N2251" s="25">
        <v>0</v>
      </c>
      <c r="O2251" s="21" t="s">
        <v>93</v>
      </c>
      <c r="P2251" s="24"/>
      <c r="Q2251" s="24">
        <v>5</v>
      </c>
      <c r="R2251" s="21" t="s">
        <v>66</v>
      </c>
      <c r="S2251" s="21" t="s">
        <v>94</v>
      </c>
    </row>
    <row r="2252" spans="1:19" x14ac:dyDescent="0.35">
      <c r="A2252" s="21">
        <v>1541745</v>
      </c>
      <c r="B2252" s="53">
        <v>411590</v>
      </c>
      <c r="C2252" s="21">
        <f>VLOOKUP(TotalMov[[#This Row],[Order]],'Total Mov by SS'!B:C,2,0)</f>
        <v>147</v>
      </c>
      <c r="D2252" s="21" t="s">
        <v>59</v>
      </c>
      <c r="E2252" s="21" t="s">
        <v>60</v>
      </c>
      <c r="F2252" s="21" t="s">
        <v>83</v>
      </c>
      <c r="G2252" s="21" t="s">
        <v>62</v>
      </c>
      <c r="H2252" s="21" t="s">
        <v>84</v>
      </c>
      <c r="I2252" s="21" t="s">
        <v>111</v>
      </c>
      <c r="J2252" s="22">
        <v>43670</v>
      </c>
      <c r="K2252" s="23">
        <v>0.79476851851852004</v>
      </c>
      <c r="L2252" s="22">
        <v>43670</v>
      </c>
      <c r="M2252" s="23">
        <v>0.85770833333332996</v>
      </c>
      <c r="N2252" s="25">
        <v>1.5109999999999999</v>
      </c>
      <c r="O2252" s="21" t="s">
        <v>77</v>
      </c>
      <c r="P2252" s="24">
        <f>TotalMov[[#This Row],[Confirmed activ. 3 (ILE03)]]*60</f>
        <v>90.66</v>
      </c>
      <c r="Q2252" s="24">
        <v>40</v>
      </c>
      <c r="R2252" s="21" t="s">
        <v>66</v>
      </c>
      <c r="S2252" s="21" t="s">
        <v>67</v>
      </c>
    </row>
    <row r="2253" spans="1:19" x14ac:dyDescent="0.35">
      <c r="A2253" s="21">
        <v>1541745</v>
      </c>
      <c r="B2253" s="53">
        <v>411590</v>
      </c>
      <c r="C2253" s="21">
        <f>VLOOKUP(TotalMov[[#This Row],[Order]],'Total Mov by SS'!B:C,2,0)</f>
        <v>147</v>
      </c>
      <c r="D2253" s="21" t="s">
        <v>59</v>
      </c>
      <c r="E2253" s="21" t="s">
        <v>68</v>
      </c>
      <c r="F2253" s="21" t="s">
        <v>61</v>
      </c>
      <c r="G2253" s="21" t="s">
        <v>62</v>
      </c>
      <c r="H2253" s="21" t="s">
        <v>63</v>
      </c>
      <c r="I2253" s="21" t="s">
        <v>64</v>
      </c>
      <c r="J2253" s="22">
        <v>43671</v>
      </c>
      <c r="K2253" s="23">
        <v>0.46807870370370003</v>
      </c>
      <c r="L2253" s="22">
        <v>43671</v>
      </c>
      <c r="M2253" s="23">
        <v>0.51866898148148</v>
      </c>
      <c r="N2253" s="25">
        <v>18.882999999999999</v>
      </c>
      <c r="O2253" s="21" t="s">
        <v>66</v>
      </c>
      <c r="P2253" s="24">
        <f>TotalMov[[#This Row],[Confirmed activ. 3 (ILE03)]]</f>
        <v>18.882999999999999</v>
      </c>
      <c r="Q2253" s="24">
        <v>15</v>
      </c>
      <c r="R2253" s="21" t="s">
        <v>66</v>
      </c>
      <c r="S2253" s="21" t="s">
        <v>67</v>
      </c>
    </row>
    <row r="2254" spans="1:19" x14ac:dyDescent="0.35">
      <c r="A2254" s="21">
        <v>1541745</v>
      </c>
      <c r="B2254" s="53">
        <v>411590</v>
      </c>
      <c r="C2254" s="21">
        <f>VLOOKUP(TotalMov[[#This Row],[Order]],'Total Mov by SS'!B:C,2,0)</f>
        <v>147</v>
      </c>
      <c r="D2254" s="21" t="s">
        <v>59</v>
      </c>
      <c r="E2254" s="21" t="s">
        <v>73</v>
      </c>
      <c r="F2254" s="21" t="s">
        <v>69</v>
      </c>
      <c r="G2254" s="21" t="s">
        <v>62</v>
      </c>
      <c r="H2254" s="21" t="s">
        <v>70</v>
      </c>
      <c r="I2254" s="21" t="s">
        <v>71</v>
      </c>
      <c r="J2254" s="22">
        <v>43674</v>
      </c>
      <c r="K2254" s="23">
        <v>0.35305555555556001</v>
      </c>
      <c r="L2254" s="22">
        <v>43674</v>
      </c>
      <c r="M2254" s="23">
        <v>0.35305555555556001</v>
      </c>
      <c r="N2254" s="24">
        <v>20</v>
      </c>
      <c r="O2254" s="21" t="s">
        <v>66</v>
      </c>
      <c r="P2254" s="24">
        <f>TotalMov[[#This Row],[Confirmed activ. 3 (ILE03)]]</f>
        <v>20</v>
      </c>
      <c r="Q2254" s="24">
        <v>20</v>
      </c>
      <c r="R2254" s="21" t="s">
        <v>66</v>
      </c>
      <c r="S2254" s="21" t="s">
        <v>72</v>
      </c>
    </row>
    <row r="2255" spans="1:19" x14ac:dyDescent="0.35">
      <c r="A2255" s="21">
        <v>1541745</v>
      </c>
      <c r="B2255" s="53">
        <v>411590</v>
      </c>
      <c r="C2255" s="21">
        <f>VLOOKUP(TotalMov[[#This Row],[Order]],'Total Mov by SS'!B:C,2,0)</f>
        <v>147</v>
      </c>
      <c r="D2255" s="21" t="s">
        <v>59</v>
      </c>
      <c r="E2255" s="21" t="s">
        <v>75</v>
      </c>
      <c r="F2255" s="21" t="s">
        <v>61</v>
      </c>
      <c r="G2255" s="21" t="s">
        <v>62</v>
      </c>
      <c r="H2255" s="21" t="s">
        <v>63</v>
      </c>
      <c r="I2255" s="21" t="s">
        <v>74</v>
      </c>
      <c r="J2255" s="22">
        <v>43674</v>
      </c>
      <c r="K2255" s="23">
        <v>0.36214120370370001</v>
      </c>
      <c r="L2255" s="22">
        <v>43674</v>
      </c>
      <c r="M2255" s="23">
        <v>0.74723379629630005</v>
      </c>
      <c r="N2255" s="25">
        <v>9.2420000000000009</v>
      </c>
      <c r="O2255" s="21" t="s">
        <v>77</v>
      </c>
      <c r="P2255" s="24">
        <f>TotalMov[[#This Row],[Confirmed activ. 3 (ILE03)]]*60</f>
        <v>554.5200000000001</v>
      </c>
      <c r="Q2255" s="24">
        <v>350</v>
      </c>
      <c r="R2255" s="21" t="s">
        <v>66</v>
      </c>
      <c r="S2255" s="21" t="s">
        <v>67</v>
      </c>
    </row>
    <row r="2256" spans="1:19" x14ac:dyDescent="0.35">
      <c r="A2256" s="21">
        <v>1541745</v>
      </c>
      <c r="B2256" s="53">
        <v>411590</v>
      </c>
      <c r="C2256" s="21">
        <f>VLOOKUP(TotalMov[[#This Row],[Order]],'Total Mov by SS'!B:C,2,0)</f>
        <v>147</v>
      </c>
      <c r="D2256" s="21" t="s">
        <v>59</v>
      </c>
      <c r="E2256" s="21" t="s">
        <v>78</v>
      </c>
      <c r="F2256" s="21" t="s">
        <v>61</v>
      </c>
      <c r="G2256" s="21" t="s">
        <v>62</v>
      </c>
      <c r="H2256" s="21" t="s">
        <v>63</v>
      </c>
      <c r="I2256" s="21" t="s">
        <v>76</v>
      </c>
      <c r="J2256" s="22">
        <v>43677</v>
      </c>
      <c r="K2256" s="23">
        <v>0.32674768518518998</v>
      </c>
      <c r="L2256" s="22">
        <v>43678</v>
      </c>
      <c r="M2256" s="23">
        <v>0.57336805555556003</v>
      </c>
      <c r="N2256" s="25">
        <v>15.458</v>
      </c>
      <c r="O2256" s="21" t="s">
        <v>77</v>
      </c>
      <c r="P2256" s="24">
        <f>TotalMov[[#This Row],[Confirmed activ. 3 (ILE03)]]*60</f>
        <v>927.48</v>
      </c>
      <c r="Q2256" s="24">
        <v>1020</v>
      </c>
      <c r="R2256" s="21" t="s">
        <v>66</v>
      </c>
      <c r="S2256" s="21" t="s">
        <v>67</v>
      </c>
    </row>
    <row r="2257" spans="1:19" x14ac:dyDescent="0.35">
      <c r="A2257" s="21">
        <v>1541745</v>
      </c>
      <c r="B2257" s="53">
        <v>411590</v>
      </c>
      <c r="C2257" s="21">
        <f>VLOOKUP(TotalMov[[#This Row],[Order]],'Total Mov by SS'!B:C,2,0)</f>
        <v>147</v>
      </c>
      <c r="D2257" s="21" t="s">
        <v>59</v>
      </c>
      <c r="E2257" s="21" t="s">
        <v>80</v>
      </c>
      <c r="F2257" s="21" t="s">
        <v>61</v>
      </c>
      <c r="G2257" s="21" t="s">
        <v>62</v>
      </c>
      <c r="H2257" s="21" t="s">
        <v>63</v>
      </c>
      <c r="I2257" s="21" t="s">
        <v>112</v>
      </c>
      <c r="J2257" s="22">
        <v>43677</v>
      </c>
      <c r="K2257" s="23">
        <v>0.31037037037037002</v>
      </c>
      <c r="L2257" s="22">
        <v>43678</v>
      </c>
      <c r="M2257" s="23">
        <v>0.66385416666666996</v>
      </c>
      <c r="N2257" s="25">
        <v>153.31299999999999</v>
      </c>
      <c r="O2257" s="21" t="s">
        <v>66</v>
      </c>
      <c r="P2257" s="24">
        <f>TotalMov[[#This Row],[Confirmed activ. 3 (ILE03)]]</f>
        <v>153.31299999999999</v>
      </c>
      <c r="Q2257" s="24">
        <v>50</v>
      </c>
      <c r="R2257" s="21" t="s">
        <v>66</v>
      </c>
      <c r="S2257" s="21" t="s">
        <v>67</v>
      </c>
    </row>
    <row r="2258" spans="1:19" x14ac:dyDescent="0.35">
      <c r="A2258" s="21">
        <v>1541745</v>
      </c>
      <c r="B2258" s="53">
        <v>411590</v>
      </c>
      <c r="C2258" s="21">
        <f>VLOOKUP(TotalMov[[#This Row],[Order]],'Total Mov by SS'!B:C,2,0)</f>
        <v>147</v>
      </c>
      <c r="D2258" s="21" t="s">
        <v>59</v>
      </c>
      <c r="E2258" s="21" t="s">
        <v>82</v>
      </c>
      <c r="F2258" s="21" t="s">
        <v>89</v>
      </c>
      <c r="G2258" s="21" t="s">
        <v>90</v>
      </c>
      <c r="H2258" s="21" t="s">
        <v>91</v>
      </c>
      <c r="I2258" s="21" t="s">
        <v>92</v>
      </c>
      <c r="J2258" s="22"/>
      <c r="K2258" s="23">
        <v>0</v>
      </c>
      <c r="L2258" s="22"/>
      <c r="M2258" s="23">
        <v>0</v>
      </c>
      <c r="N2258" s="25">
        <v>0</v>
      </c>
      <c r="O2258" s="21" t="s">
        <v>93</v>
      </c>
      <c r="P2258" s="24"/>
      <c r="Q2258" s="24">
        <v>0</v>
      </c>
      <c r="R2258" s="21" t="s">
        <v>66</v>
      </c>
      <c r="S2258" s="21" t="s">
        <v>94</v>
      </c>
    </row>
    <row r="2259" spans="1:19" x14ac:dyDescent="0.35">
      <c r="A2259" s="21">
        <v>1541745</v>
      </c>
      <c r="B2259" s="53">
        <v>411590</v>
      </c>
      <c r="C2259" s="21">
        <f>VLOOKUP(TotalMov[[#This Row],[Order]],'Total Mov by SS'!B:C,2,0)</f>
        <v>147</v>
      </c>
      <c r="D2259" s="21" t="s">
        <v>59</v>
      </c>
      <c r="E2259" s="21" t="s">
        <v>85</v>
      </c>
      <c r="F2259" s="21" t="s">
        <v>69</v>
      </c>
      <c r="G2259" s="21" t="s">
        <v>62</v>
      </c>
      <c r="H2259" s="21" t="s">
        <v>70</v>
      </c>
      <c r="I2259" s="21" t="s">
        <v>79</v>
      </c>
      <c r="J2259" s="22">
        <v>43681</v>
      </c>
      <c r="K2259" s="23">
        <v>0.46273148148148002</v>
      </c>
      <c r="L2259" s="22">
        <v>43681</v>
      </c>
      <c r="M2259" s="23">
        <v>0.46273148148148002</v>
      </c>
      <c r="N2259" s="24">
        <v>20</v>
      </c>
      <c r="O2259" s="21" t="s">
        <v>66</v>
      </c>
      <c r="P2259" s="24">
        <f>TotalMov[[#This Row],[Confirmed activ. 3 (ILE03)]]</f>
        <v>20</v>
      </c>
      <c r="Q2259" s="24">
        <v>20</v>
      </c>
      <c r="R2259" s="21" t="s">
        <v>66</v>
      </c>
      <c r="S2259" s="21" t="s">
        <v>72</v>
      </c>
    </row>
    <row r="2260" spans="1:19" x14ac:dyDescent="0.35">
      <c r="A2260" s="21">
        <v>1541745</v>
      </c>
      <c r="B2260" s="53">
        <v>411590</v>
      </c>
      <c r="C2260" s="21">
        <f>VLOOKUP(TotalMov[[#This Row],[Order]],'Total Mov by SS'!B:C,2,0)</f>
        <v>147</v>
      </c>
      <c r="D2260" s="21" t="s">
        <v>59</v>
      </c>
      <c r="E2260" s="21" t="s">
        <v>88</v>
      </c>
      <c r="F2260" s="21" t="s">
        <v>69</v>
      </c>
      <c r="G2260" s="21" t="s">
        <v>62</v>
      </c>
      <c r="H2260" s="21" t="s">
        <v>70</v>
      </c>
      <c r="I2260" s="21" t="s">
        <v>81</v>
      </c>
      <c r="J2260" s="22">
        <v>43681</v>
      </c>
      <c r="K2260" s="23">
        <v>0.46293981481481</v>
      </c>
      <c r="L2260" s="22">
        <v>43681</v>
      </c>
      <c r="M2260" s="23">
        <v>0.46293981481481</v>
      </c>
      <c r="N2260" s="24">
        <v>20</v>
      </c>
      <c r="O2260" s="21" t="s">
        <v>66</v>
      </c>
      <c r="P2260" s="24">
        <f>TotalMov[[#This Row],[Confirmed activ. 3 (ILE03)]]</f>
        <v>20</v>
      </c>
      <c r="Q2260" s="24">
        <v>20</v>
      </c>
      <c r="R2260" s="21" t="s">
        <v>66</v>
      </c>
      <c r="S2260" s="21" t="s">
        <v>72</v>
      </c>
    </row>
    <row r="2261" spans="1:19" x14ac:dyDescent="0.35">
      <c r="A2261" s="21">
        <v>1541745</v>
      </c>
      <c r="B2261" s="53">
        <v>411590</v>
      </c>
      <c r="C2261" s="21">
        <f>VLOOKUP(TotalMov[[#This Row],[Order]],'Total Mov by SS'!B:C,2,0)</f>
        <v>147</v>
      </c>
      <c r="D2261" s="21" t="s">
        <v>59</v>
      </c>
      <c r="E2261" s="21" t="s">
        <v>95</v>
      </c>
      <c r="F2261" s="21" t="s">
        <v>83</v>
      </c>
      <c r="G2261" s="21" t="s">
        <v>62</v>
      </c>
      <c r="H2261" s="21" t="s">
        <v>84</v>
      </c>
      <c r="I2261" s="21" t="s">
        <v>84</v>
      </c>
      <c r="J2261" s="22">
        <v>43681</v>
      </c>
      <c r="K2261" s="23">
        <v>0.55158564814815003</v>
      </c>
      <c r="L2261" s="22">
        <v>43682</v>
      </c>
      <c r="M2261" s="23">
        <v>0.10210648148147999</v>
      </c>
      <c r="N2261" s="25">
        <v>7.4119999999999999</v>
      </c>
      <c r="O2261" s="21" t="s">
        <v>77</v>
      </c>
      <c r="P2261" s="24">
        <f>TotalMov[[#This Row],[Confirmed activ. 3 (ILE03)]]*60</f>
        <v>444.71999999999997</v>
      </c>
      <c r="Q2261" s="24">
        <v>450</v>
      </c>
      <c r="R2261" s="21" t="s">
        <v>66</v>
      </c>
      <c r="S2261" s="21" t="s">
        <v>67</v>
      </c>
    </row>
    <row r="2262" spans="1:19" x14ac:dyDescent="0.35">
      <c r="A2262" s="21">
        <v>1541745</v>
      </c>
      <c r="B2262" s="53">
        <v>411590</v>
      </c>
      <c r="C2262" s="21">
        <f>VLOOKUP(TotalMov[[#This Row],[Order]],'Total Mov by SS'!B:C,2,0)</f>
        <v>147</v>
      </c>
      <c r="D2262" s="21" t="s">
        <v>59</v>
      </c>
      <c r="E2262" s="21" t="s">
        <v>97</v>
      </c>
      <c r="F2262" s="21" t="s">
        <v>86</v>
      </c>
      <c r="G2262" s="21" t="s">
        <v>62</v>
      </c>
      <c r="H2262" s="21" t="s">
        <v>87</v>
      </c>
      <c r="I2262" s="21" t="s">
        <v>87</v>
      </c>
      <c r="J2262" s="22">
        <v>43682</v>
      </c>
      <c r="K2262" s="23">
        <v>0.35377314814814997</v>
      </c>
      <c r="L2262" s="22">
        <v>43682</v>
      </c>
      <c r="M2262" s="23">
        <v>0.35377314814814997</v>
      </c>
      <c r="N2262" s="24">
        <v>20</v>
      </c>
      <c r="O2262" s="21" t="s">
        <v>66</v>
      </c>
      <c r="P2262" s="24">
        <f>TotalMov[[#This Row],[Confirmed activ. 3 (ILE03)]]</f>
        <v>20</v>
      </c>
      <c r="Q2262" s="24">
        <v>20</v>
      </c>
      <c r="R2262" s="21" t="s">
        <v>66</v>
      </c>
      <c r="S2262" s="21" t="s">
        <v>72</v>
      </c>
    </row>
    <row r="2263" spans="1:19" x14ac:dyDescent="0.35">
      <c r="A2263" s="21">
        <v>1541745</v>
      </c>
      <c r="B2263" s="53">
        <v>411590</v>
      </c>
      <c r="C2263" s="21">
        <f>VLOOKUP(TotalMov[[#This Row],[Order]],'Total Mov by SS'!B:C,2,0)</f>
        <v>147</v>
      </c>
      <c r="D2263" s="21" t="s">
        <v>59</v>
      </c>
      <c r="E2263" s="21" t="s">
        <v>99</v>
      </c>
      <c r="F2263" s="21" t="s">
        <v>61</v>
      </c>
      <c r="G2263" s="21" t="s">
        <v>62</v>
      </c>
      <c r="H2263" s="21" t="s">
        <v>63</v>
      </c>
      <c r="I2263" s="21" t="s">
        <v>96</v>
      </c>
      <c r="J2263" s="22">
        <v>43692</v>
      </c>
      <c r="K2263" s="23">
        <v>0.65905092592592995</v>
      </c>
      <c r="L2263" s="22">
        <v>43692</v>
      </c>
      <c r="M2263" s="23">
        <v>0.66550925925925997</v>
      </c>
      <c r="N2263" s="25">
        <v>9.3000000000000007</v>
      </c>
      <c r="O2263" s="21" t="s">
        <v>66</v>
      </c>
      <c r="P2263" s="24">
        <f>TotalMov[[#This Row],[Confirmed activ. 3 (ILE03)]]</f>
        <v>9.3000000000000007</v>
      </c>
      <c r="Q2263" s="24">
        <v>100</v>
      </c>
      <c r="R2263" s="21" t="s">
        <v>66</v>
      </c>
      <c r="S2263" s="21" t="s">
        <v>67</v>
      </c>
    </row>
    <row r="2264" spans="1:19" x14ac:dyDescent="0.35">
      <c r="A2264" s="21">
        <v>1541745</v>
      </c>
      <c r="B2264" s="53">
        <v>411590</v>
      </c>
      <c r="C2264" s="21">
        <f>VLOOKUP(TotalMov[[#This Row],[Order]],'Total Mov by SS'!B:C,2,0)</f>
        <v>147</v>
      </c>
      <c r="D2264" s="21" t="s">
        <v>59</v>
      </c>
      <c r="E2264" s="21" t="s">
        <v>101</v>
      </c>
      <c r="F2264" s="21" t="s">
        <v>69</v>
      </c>
      <c r="G2264" s="21" t="s">
        <v>62</v>
      </c>
      <c r="H2264" s="21" t="s">
        <v>70</v>
      </c>
      <c r="I2264" s="21" t="s">
        <v>98</v>
      </c>
      <c r="J2264" s="22">
        <v>43695</v>
      </c>
      <c r="K2264" s="23">
        <v>0.58725694444443999</v>
      </c>
      <c r="L2264" s="22">
        <v>43695</v>
      </c>
      <c r="M2264" s="23">
        <v>0.58725694444443999</v>
      </c>
      <c r="N2264" s="24">
        <v>20</v>
      </c>
      <c r="O2264" s="21" t="s">
        <v>66</v>
      </c>
      <c r="P2264" s="24">
        <f>TotalMov[[#This Row],[Confirmed activ. 3 (ILE03)]]</f>
        <v>20</v>
      </c>
      <c r="Q2264" s="24">
        <v>20</v>
      </c>
      <c r="R2264" s="21" t="s">
        <v>66</v>
      </c>
      <c r="S2264" s="21" t="s">
        <v>72</v>
      </c>
    </row>
    <row r="2265" spans="1:19" x14ac:dyDescent="0.35">
      <c r="A2265" s="21">
        <v>1541745</v>
      </c>
      <c r="B2265" s="53">
        <v>411590</v>
      </c>
      <c r="C2265" s="21">
        <f>VLOOKUP(TotalMov[[#This Row],[Order]],'Total Mov by SS'!B:C,2,0)</f>
        <v>147</v>
      </c>
      <c r="D2265" s="21" t="s">
        <v>59</v>
      </c>
      <c r="E2265" s="21" t="s">
        <v>104</v>
      </c>
      <c r="F2265" s="21" t="s">
        <v>69</v>
      </c>
      <c r="G2265" s="21" t="s">
        <v>62</v>
      </c>
      <c r="H2265" s="21" t="s">
        <v>70</v>
      </c>
      <c r="I2265" s="21" t="s">
        <v>100</v>
      </c>
      <c r="J2265" s="22">
        <v>43695</v>
      </c>
      <c r="K2265" s="23">
        <v>0.58734953703703996</v>
      </c>
      <c r="L2265" s="22">
        <v>43695</v>
      </c>
      <c r="M2265" s="23">
        <v>0.58734953703703996</v>
      </c>
      <c r="N2265" s="24">
        <v>30</v>
      </c>
      <c r="O2265" s="21" t="s">
        <v>66</v>
      </c>
      <c r="P2265" s="24">
        <f>TotalMov[[#This Row],[Confirmed activ. 3 (ILE03)]]</f>
        <v>30</v>
      </c>
      <c r="Q2265" s="24">
        <v>30</v>
      </c>
      <c r="R2265" s="21" t="s">
        <v>66</v>
      </c>
      <c r="S2265" s="21" t="s">
        <v>72</v>
      </c>
    </row>
    <row r="2266" spans="1:19" x14ac:dyDescent="0.35">
      <c r="A2266" s="21">
        <v>1541745</v>
      </c>
      <c r="B2266" s="53">
        <v>411590</v>
      </c>
      <c r="C2266" s="21">
        <f>VLOOKUP(TotalMov[[#This Row],[Order]],'Total Mov by SS'!B:C,2,0)</f>
        <v>147</v>
      </c>
      <c r="D2266" s="21" t="s">
        <v>59</v>
      </c>
      <c r="E2266" s="21" t="s">
        <v>113</v>
      </c>
      <c r="F2266" s="21" t="s">
        <v>102</v>
      </c>
      <c r="G2266" s="21" t="s">
        <v>62</v>
      </c>
      <c r="H2266" s="21" t="s">
        <v>100</v>
      </c>
      <c r="I2266" s="21" t="s">
        <v>103</v>
      </c>
      <c r="J2266" s="22">
        <v>43695</v>
      </c>
      <c r="K2266" s="23">
        <v>0.58741898148147997</v>
      </c>
      <c r="L2266" s="22">
        <v>43695</v>
      </c>
      <c r="M2266" s="23">
        <v>0.58741898148147997</v>
      </c>
      <c r="N2266" s="24">
        <v>30</v>
      </c>
      <c r="O2266" s="21" t="s">
        <v>66</v>
      </c>
      <c r="P2266" s="24">
        <f>TotalMov[[#This Row],[Confirmed activ. 3 (ILE03)]]</f>
        <v>30</v>
      </c>
      <c r="Q2266" s="24">
        <v>30</v>
      </c>
      <c r="R2266" s="21" t="s">
        <v>66</v>
      </c>
      <c r="S2266" s="21" t="s">
        <v>72</v>
      </c>
    </row>
    <row r="2267" spans="1:19" x14ac:dyDescent="0.35">
      <c r="A2267" s="21">
        <v>1541745</v>
      </c>
      <c r="B2267" s="53">
        <v>411590</v>
      </c>
      <c r="C2267" s="21">
        <f>VLOOKUP(TotalMov[[#This Row],[Order]],'Total Mov by SS'!B:C,2,0)</f>
        <v>147</v>
      </c>
      <c r="D2267" s="21" t="s">
        <v>59</v>
      </c>
      <c r="E2267" s="21" t="s">
        <v>114</v>
      </c>
      <c r="F2267" s="21" t="s">
        <v>102</v>
      </c>
      <c r="G2267" s="21" t="s">
        <v>105</v>
      </c>
      <c r="H2267" s="21" t="s">
        <v>100</v>
      </c>
      <c r="I2267" s="21" t="s">
        <v>106</v>
      </c>
      <c r="J2267" s="22">
        <v>43695</v>
      </c>
      <c r="K2267" s="23">
        <v>0.74660879629629995</v>
      </c>
      <c r="L2267" s="22">
        <v>43695</v>
      </c>
      <c r="M2267" s="23">
        <v>0.74660879629629995</v>
      </c>
      <c r="N2267" s="24">
        <v>45</v>
      </c>
      <c r="O2267" s="21" t="s">
        <v>66</v>
      </c>
      <c r="P2267" s="24">
        <f>TotalMov[[#This Row],[Confirmed activ. 3 (ILE03)]]</f>
        <v>45</v>
      </c>
      <c r="Q2267" s="24">
        <v>45</v>
      </c>
      <c r="R2267" s="21" t="s">
        <v>66</v>
      </c>
      <c r="S2267" s="21" t="s">
        <v>72</v>
      </c>
    </row>
    <row r="2268" spans="1:19" x14ac:dyDescent="0.35">
      <c r="A2268" s="21">
        <v>1541745</v>
      </c>
      <c r="B2268" s="53">
        <v>411590</v>
      </c>
      <c r="C2268" s="21">
        <f>VLOOKUP(TotalMov[[#This Row],[Order]],'Total Mov by SS'!B:C,2,0)</f>
        <v>147</v>
      </c>
      <c r="D2268" s="21" t="s">
        <v>107</v>
      </c>
      <c r="E2268" s="21" t="s">
        <v>60</v>
      </c>
      <c r="F2268" s="21" t="s">
        <v>61</v>
      </c>
      <c r="G2268" s="21" t="s">
        <v>90</v>
      </c>
      <c r="H2268" s="21" t="s">
        <v>63</v>
      </c>
      <c r="I2268" s="21" t="s">
        <v>108</v>
      </c>
      <c r="J2268" s="22">
        <v>43692</v>
      </c>
      <c r="K2268" s="23">
        <v>0.35069444444443998</v>
      </c>
      <c r="L2268" s="22">
        <v>43692</v>
      </c>
      <c r="M2268" s="23">
        <v>0.66542824074074003</v>
      </c>
      <c r="N2268" s="25">
        <v>7.5540000000000003</v>
      </c>
      <c r="O2268" s="21" t="s">
        <v>77</v>
      </c>
      <c r="P2268" s="24">
        <f>TotalMov[[#This Row],[Confirmed activ. 3 (ILE03)]]*60</f>
        <v>453.24</v>
      </c>
      <c r="Q2268" s="24">
        <v>1</v>
      </c>
      <c r="R2268" s="21" t="s">
        <v>66</v>
      </c>
      <c r="S2268" s="21" t="s">
        <v>67</v>
      </c>
    </row>
    <row r="2269" spans="1:19" x14ac:dyDescent="0.35">
      <c r="A2269" s="21">
        <v>1541745</v>
      </c>
      <c r="B2269" s="53">
        <v>411590</v>
      </c>
      <c r="C2269" s="21">
        <f>VLOOKUP(TotalMov[[#This Row],[Order]],'Total Mov by SS'!B:C,2,0)</f>
        <v>147</v>
      </c>
      <c r="D2269" s="21" t="s">
        <v>109</v>
      </c>
      <c r="E2269" s="21" t="s">
        <v>95</v>
      </c>
      <c r="F2269" s="21" t="s">
        <v>83</v>
      </c>
      <c r="G2269" s="21" t="s">
        <v>90</v>
      </c>
      <c r="H2269" s="21" t="s">
        <v>84</v>
      </c>
      <c r="I2269" s="21" t="s">
        <v>110</v>
      </c>
      <c r="J2269" s="22"/>
      <c r="K2269" s="23">
        <v>0</v>
      </c>
      <c r="L2269" s="22"/>
      <c r="M2269" s="23">
        <v>0</v>
      </c>
      <c r="N2269" s="25">
        <v>0</v>
      </c>
      <c r="O2269" s="21" t="s">
        <v>93</v>
      </c>
      <c r="P2269" s="24"/>
      <c r="Q2269" s="24">
        <v>5</v>
      </c>
      <c r="R2269" s="21" t="s">
        <v>66</v>
      </c>
      <c r="S2269" s="21" t="s">
        <v>94</v>
      </c>
    </row>
    <row r="2270" spans="1:19" x14ac:dyDescent="0.35">
      <c r="A2270" s="21">
        <v>1542298</v>
      </c>
      <c r="B2270" s="53">
        <v>411590</v>
      </c>
      <c r="C2270" s="21">
        <f>VLOOKUP(TotalMov[[#This Row],[Order]],'Total Mov by SS'!B:C,2,0)</f>
        <v>142</v>
      </c>
      <c r="D2270" s="21" t="s">
        <v>59</v>
      </c>
      <c r="E2270" s="21" t="s">
        <v>60</v>
      </c>
      <c r="F2270" s="21" t="s">
        <v>83</v>
      </c>
      <c r="G2270" s="21" t="s">
        <v>62</v>
      </c>
      <c r="H2270" s="21" t="s">
        <v>84</v>
      </c>
      <c r="I2270" s="21" t="s">
        <v>111</v>
      </c>
      <c r="J2270" s="22">
        <v>43678</v>
      </c>
      <c r="K2270" s="23">
        <v>0.10878472222222001</v>
      </c>
      <c r="L2270" s="22">
        <v>43678</v>
      </c>
      <c r="M2270" s="23">
        <v>0.14168981481480999</v>
      </c>
      <c r="N2270" s="25">
        <v>47.383000000000003</v>
      </c>
      <c r="O2270" s="21" t="s">
        <v>66</v>
      </c>
      <c r="P2270" s="24">
        <f>TotalMov[[#This Row],[Confirmed activ. 3 (ILE03)]]</f>
        <v>47.383000000000003</v>
      </c>
      <c r="Q2270" s="24">
        <v>40</v>
      </c>
      <c r="R2270" s="21" t="s">
        <v>66</v>
      </c>
      <c r="S2270" s="21" t="s">
        <v>67</v>
      </c>
    </row>
    <row r="2271" spans="1:19" x14ac:dyDescent="0.35">
      <c r="A2271" s="21">
        <v>1542298</v>
      </c>
      <c r="B2271" s="53">
        <v>411590</v>
      </c>
      <c r="C2271" s="21">
        <f>VLOOKUP(TotalMov[[#This Row],[Order]],'Total Mov by SS'!B:C,2,0)</f>
        <v>142</v>
      </c>
      <c r="D2271" s="21" t="s">
        <v>59</v>
      </c>
      <c r="E2271" s="21" t="s">
        <v>68</v>
      </c>
      <c r="F2271" s="21" t="s">
        <v>61</v>
      </c>
      <c r="G2271" s="21" t="s">
        <v>62</v>
      </c>
      <c r="H2271" s="21" t="s">
        <v>63</v>
      </c>
      <c r="I2271" s="21" t="s">
        <v>64</v>
      </c>
      <c r="J2271" s="22">
        <v>43678</v>
      </c>
      <c r="K2271" s="23">
        <v>0.35828703703704001</v>
      </c>
      <c r="L2271" s="22">
        <v>43678</v>
      </c>
      <c r="M2271" s="23">
        <v>0.36292824074073998</v>
      </c>
      <c r="N2271" s="25">
        <v>6.6829999999999998</v>
      </c>
      <c r="O2271" s="21" t="s">
        <v>66</v>
      </c>
      <c r="P2271" s="24">
        <f>TotalMov[[#This Row],[Confirmed activ. 3 (ILE03)]]</f>
        <v>6.6829999999999998</v>
      </c>
      <c r="Q2271" s="24">
        <v>15</v>
      </c>
      <c r="R2271" s="21" t="s">
        <v>66</v>
      </c>
      <c r="S2271" s="21" t="s">
        <v>67</v>
      </c>
    </row>
    <row r="2272" spans="1:19" x14ac:dyDescent="0.35">
      <c r="A2272" s="21">
        <v>1542298</v>
      </c>
      <c r="B2272" s="53">
        <v>411590</v>
      </c>
      <c r="C2272" s="21">
        <f>VLOOKUP(TotalMov[[#This Row],[Order]],'Total Mov by SS'!B:C,2,0)</f>
        <v>142</v>
      </c>
      <c r="D2272" s="21" t="s">
        <v>59</v>
      </c>
      <c r="E2272" s="21" t="s">
        <v>73</v>
      </c>
      <c r="F2272" s="21" t="s">
        <v>69</v>
      </c>
      <c r="G2272" s="21" t="s">
        <v>62</v>
      </c>
      <c r="H2272" s="21" t="s">
        <v>70</v>
      </c>
      <c r="I2272" s="21" t="s">
        <v>71</v>
      </c>
      <c r="J2272" s="22">
        <v>43681</v>
      </c>
      <c r="K2272" s="23">
        <v>0.54881944444443997</v>
      </c>
      <c r="L2272" s="22">
        <v>43681</v>
      </c>
      <c r="M2272" s="23">
        <v>0.54881944444443997</v>
      </c>
      <c r="N2272" s="24">
        <v>20</v>
      </c>
      <c r="O2272" s="21" t="s">
        <v>66</v>
      </c>
      <c r="P2272" s="24">
        <f>TotalMov[[#This Row],[Confirmed activ. 3 (ILE03)]]</f>
        <v>20</v>
      </c>
      <c r="Q2272" s="24">
        <v>20</v>
      </c>
      <c r="R2272" s="21" t="s">
        <v>66</v>
      </c>
      <c r="S2272" s="21" t="s">
        <v>72</v>
      </c>
    </row>
    <row r="2273" spans="1:19" x14ac:dyDescent="0.35">
      <c r="A2273" s="21">
        <v>1542298</v>
      </c>
      <c r="B2273" s="53">
        <v>411590</v>
      </c>
      <c r="C2273" s="21">
        <f>VLOOKUP(TotalMov[[#This Row],[Order]],'Total Mov by SS'!B:C,2,0)</f>
        <v>142</v>
      </c>
      <c r="D2273" s="21" t="s">
        <v>59</v>
      </c>
      <c r="E2273" s="21" t="s">
        <v>75</v>
      </c>
      <c r="F2273" s="21" t="s">
        <v>61</v>
      </c>
      <c r="G2273" s="21" t="s">
        <v>62</v>
      </c>
      <c r="H2273" s="21" t="s">
        <v>63</v>
      </c>
      <c r="I2273" s="21" t="s">
        <v>74</v>
      </c>
      <c r="J2273" s="22">
        <v>43681</v>
      </c>
      <c r="K2273" s="23">
        <v>0.58629629629629998</v>
      </c>
      <c r="L2273" s="22">
        <v>43681</v>
      </c>
      <c r="M2273" s="23">
        <v>0.74675925925926001</v>
      </c>
      <c r="N2273" s="25">
        <v>3.851</v>
      </c>
      <c r="O2273" s="21" t="s">
        <v>77</v>
      </c>
      <c r="P2273" s="24">
        <f>TotalMov[[#This Row],[Confirmed activ. 3 (ILE03)]]*60</f>
        <v>231.06</v>
      </c>
      <c r="Q2273" s="24">
        <v>290</v>
      </c>
      <c r="R2273" s="21" t="s">
        <v>66</v>
      </c>
      <c r="S2273" s="21" t="s">
        <v>67</v>
      </c>
    </row>
    <row r="2274" spans="1:19" x14ac:dyDescent="0.35">
      <c r="A2274" s="21">
        <v>1542298</v>
      </c>
      <c r="B2274" s="53">
        <v>411590</v>
      </c>
      <c r="C2274" s="21">
        <f>VLOOKUP(TotalMov[[#This Row],[Order]],'Total Mov by SS'!B:C,2,0)</f>
        <v>142</v>
      </c>
      <c r="D2274" s="21" t="s">
        <v>59</v>
      </c>
      <c r="E2274" s="21" t="s">
        <v>78</v>
      </c>
      <c r="F2274" s="21" t="s">
        <v>61</v>
      </c>
      <c r="G2274" s="21" t="s">
        <v>62</v>
      </c>
      <c r="H2274" s="21" t="s">
        <v>63</v>
      </c>
      <c r="I2274" s="21" t="s">
        <v>76</v>
      </c>
      <c r="J2274" s="22">
        <v>43682</v>
      </c>
      <c r="K2274" s="23">
        <v>0.31833333333333003</v>
      </c>
      <c r="L2274" s="22">
        <v>43685</v>
      </c>
      <c r="M2274" s="23">
        <v>0.47969907407406998</v>
      </c>
      <c r="N2274" s="25">
        <v>33.094000000000001</v>
      </c>
      <c r="O2274" s="21" t="s">
        <v>77</v>
      </c>
      <c r="P2274" s="24">
        <f>TotalMov[[#This Row],[Confirmed activ. 3 (ILE03)]]*60</f>
        <v>1985.64</v>
      </c>
      <c r="Q2274" s="24">
        <v>1040</v>
      </c>
      <c r="R2274" s="21" t="s">
        <v>66</v>
      </c>
      <c r="S2274" s="21" t="s">
        <v>67</v>
      </c>
    </row>
    <row r="2275" spans="1:19" x14ac:dyDescent="0.35">
      <c r="A2275" s="21">
        <v>1542298</v>
      </c>
      <c r="B2275" s="53">
        <v>411590</v>
      </c>
      <c r="C2275" s="21">
        <f>VLOOKUP(TotalMov[[#This Row],[Order]],'Total Mov by SS'!B:C,2,0)</f>
        <v>142</v>
      </c>
      <c r="D2275" s="21" t="s">
        <v>59</v>
      </c>
      <c r="E2275" s="21" t="s">
        <v>80</v>
      </c>
      <c r="F2275" s="21" t="s">
        <v>61</v>
      </c>
      <c r="G2275" s="21" t="s">
        <v>62</v>
      </c>
      <c r="H2275" s="21" t="s">
        <v>63</v>
      </c>
      <c r="I2275" s="21" t="s">
        <v>112</v>
      </c>
      <c r="J2275" s="22">
        <v>43685</v>
      </c>
      <c r="K2275" s="23">
        <v>0.50249999999999995</v>
      </c>
      <c r="L2275" s="22">
        <v>43685</v>
      </c>
      <c r="M2275" s="23">
        <v>0.63862268518519005</v>
      </c>
      <c r="N2275" s="25">
        <v>3.2669999999999999</v>
      </c>
      <c r="O2275" s="21" t="s">
        <v>77</v>
      </c>
      <c r="P2275" s="24">
        <f>TotalMov[[#This Row],[Confirmed activ. 3 (ILE03)]]*60</f>
        <v>196.01999999999998</v>
      </c>
      <c r="Q2275" s="24">
        <v>50</v>
      </c>
      <c r="R2275" s="21" t="s">
        <v>66</v>
      </c>
      <c r="S2275" s="21" t="s">
        <v>67</v>
      </c>
    </row>
    <row r="2276" spans="1:19" x14ac:dyDescent="0.35">
      <c r="A2276" s="21">
        <v>1542298</v>
      </c>
      <c r="B2276" s="53">
        <v>411590</v>
      </c>
      <c r="C2276" s="21">
        <f>VLOOKUP(TotalMov[[#This Row],[Order]],'Total Mov by SS'!B:C,2,0)</f>
        <v>142</v>
      </c>
      <c r="D2276" s="21" t="s">
        <v>59</v>
      </c>
      <c r="E2276" s="21" t="s">
        <v>82</v>
      </c>
      <c r="F2276" s="21" t="s">
        <v>89</v>
      </c>
      <c r="G2276" s="21" t="s">
        <v>90</v>
      </c>
      <c r="H2276" s="21" t="s">
        <v>91</v>
      </c>
      <c r="I2276" s="21" t="s">
        <v>92</v>
      </c>
      <c r="J2276" s="22"/>
      <c r="K2276" s="23">
        <v>0</v>
      </c>
      <c r="L2276" s="22"/>
      <c r="M2276" s="23">
        <v>0</v>
      </c>
      <c r="N2276" s="25">
        <v>0</v>
      </c>
      <c r="O2276" s="21" t="s">
        <v>93</v>
      </c>
      <c r="P2276" s="24"/>
      <c r="Q2276" s="24">
        <v>0</v>
      </c>
      <c r="R2276" s="21" t="s">
        <v>66</v>
      </c>
      <c r="S2276" s="21" t="s">
        <v>94</v>
      </c>
    </row>
    <row r="2277" spans="1:19" x14ac:dyDescent="0.35">
      <c r="A2277" s="21">
        <v>1542298</v>
      </c>
      <c r="B2277" s="53">
        <v>411590</v>
      </c>
      <c r="C2277" s="21">
        <f>VLOOKUP(TotalMov[[#This Row],[Order]],'Total Mov by SS'!B:C,2,0)</f>
        <v>142</v>
      </c>
      <c r="D2277" s="21" t="s">
        <v>59</v>
      </c>
      <c r="E2277" s="21" t="s">
        <v>85</v>
      </c>
      <c r="F2277" s="21" t="s">
        <v>69</v>
      </c>
      <c r="G2277" s="21" t="s">
        <v>62</v>
      </c>
      <c r="H2277" s="21" t="s">
        <v>70</v>
      </c>
      <c r="I2277" s="21" t="s">
        <v>79</v>
      </c>
      <c r="J2277" s="22">
        <v>43691</v>
      </c>
      <c r="K2277" s="23">
        <v>0.61858796296296004</v>
      </c>
      <c r="L2277" s="22">
        <v>43691</v>
      </c>
      <c r="M2277" s="23">
        <v>0.61858796296296004</v>
      </c>
      <c r="N2277" s="24">
        <v>20</v>
      </c>
      <c r="O2277" s="21" t="s">
        <v>66</v>
      </c>
      <c r="P2277" s="24">
        <f>TotalMov[[#This Row],[Confirmed activ. 3 (ILE03)]]</f>
        <v>20</v>
      </c>
      <c r="Q2277" s="24">
        <v>20</v>
      </c>
      <c r="R2277" s="21" t="s">
        <v>66</v>
      </c>
      <c r="S2277" s="21" t="s">
        <v>72</v>
      </c>
    </row>
    <row r="2278" spans="1:19" x14ac:dyDescent="0.35">
      <c r="A2278" s="21">
        <v>1542298</v>
      </c>
      <c r="B2278" s="53">
        <v>411590</v>
      </c>
      <c r="C2278" s="21">
        <f>VLOOKUP(TotalMov[[#This Row],[Order]],'Total Mov by SS'!B:C,2,0)</f>
        <v>142</v>
      </c>
      <c r="D2278" s="21" t="s">
        <v>59</v>
      </c>
      <c r="E2278" s="21" t="s">
        <v>88</v>
      </c>
      <c r="F2278" s="21" t="s">
        <v>69</v>
      </c>
      <c r="G2278" s="21" t="s">
        <v>62</v>
      </c>
      <c r="H2278" s="21" t="s">
        <v>70</v>
      </c>
      <c r="I2278" s="21" t="s">
        <v>81</v>
      </c>
      <c r="J2278" s="22">
        <v>43691</v>
      </c>
      <c r="K2278" s="23">
        <v>0.61901620370370003</v>
      </c>
      <c r="L2278" s="22">
        <v>43691</v>
      </c>
      <c r="M2278" s="23">
        <v>0.61901620370370003</v>
      </c>
      <c r="N2278" s="24">
        <v>20</v>
      </c>
      <c r="O2278" s="21" t="s">
        <v>66</v>
      </c>
      <c r="P2278" s="24">
        <f>TotalMov[[#This Row],[Confirmed activ. 3 (ILE03)]]</f>
        <v>20</v>
      </c>
      <c r="Q2278" s="24">
        <v>20</v>
      </c>
      <c r="R2278" s="21" t="s">
        <v>66</v>
      </c>
      <c r="S2278" s="21" t="s">
        <v>72</v>
      </c>
    </row>
    <row r="2279" spans="1:19" x14ac:dyDescent="0.35">
      <c r="A2279" s="21">
        <v>1542298</v>
      </c>
      <c r="B2279" s="53">
        <v>411590</v>
      </c>
      <c r="C2279" s="21">
        <f>VLOOKUP(TotalMov[[#This Row],[Order]],'Total Mov by SS'!B:C,2,0)</f>
        <v>142</v>
      </c>
      <c r="D2279" s="21" t="s">
        <v>59</v>
      </c>
      <c r="E2279" s="21" t="s">
        <v>95</v>
      </c>
      <c r="F2279" s="21" t="s">
        <v>83</v>
      </c>
      <c r="G2279" s="21" t="s">
        <v>62</v>
      </c>
      <c r="H2279" s="21" t="s">
        <v>84</v>
      </c>
      <c r="I2279" s="21" t="s">
        <v>84</v>
      </c>
      <c r="J2279" s="22">
        <v>43692</v>
      </c>
      <c r="K2279" s="23">
        <v>0.72321759259259</v>
      </c>
      <c r="L2279" s="22">
        <v>43692</v>
      </c>
      <c r="M2279" s="23">
        <v>0.87400462962962999</v>
      </c>
      <c r="N2279" s="25">
        <v>3.6190000000000002</v>
      </c>
      <c r="O2279" s="21" t="s">
        <v>77</v>
      </c>
      <c r="P2279" s="24">
        <f>TotalMov[[#This Row],[Confirmed activ. 3 (ILE03)]]*60</f>
        <v>217.14000000000001</v>
      </c>
      <c r="Q2279" s="24">
        <v>450</v>
      </c>
      <c r="R2279" s="21" t="s">
        <v>66</v>
      </c>
      <c r="S2279" s="21" t="s">
        <v>67</v>
      </c>
    </row>
    <row r="2280" spans="1:19" x14ac:dyDescent="0.35">
      <c r="A2280" s="21">
        <v>1542298</v>
      </c>
      <c r="B2280" s="53">
        <v>411590</v>
      </c>
      <c r="C2280" s="21">
        <f>VLOOKUP(TotalMov[[#This Row],[Order]],'Total Mov by SS'!B:C,2,0)</f>
        <v>142</v>
      </c>
      <c r="D2280" s="21" t="s">
        <v>59</v>
      </c>
      <c r="E2280" s="21" t="s">
        <v>97</v>
      </c>
      <c r="F2280" s="21" t="s">
        <v>86</v>
      </c>
      <c r="G2280" s="21" t="s">
        <v>62</v>
      </c>
      <c r="H2280" s="21" t="s">
        <v>87</v>
      </c>
      <c r="I2280" s="21" t="s">
        <v>87</v>
      </c>
      <c r="J2280" s="22">
        <v>43696</v>
      </c>
      <c r="K2280" s="23">
        <v>0.35015046296295999</v>
      </c>
      <c r="L2280" s="22">
        <v>43696</v>
      </c>
      <c r="M2280" s="23">
        <v>0.35015046296295999</v>
      </c>
      <c r="N2280" s="24">
        <v>20</v>
      </c>
      <c r="O2280" s="21" t="s">
        <v>66</v>
      </c>
      <c r="P2280" s="24">
        <f>TotalMov[[#This Row],[Confirmed activ. 3 (ILE03)]]</f>
        <v>20</v>
      </c>
      <c r="Q2280" s="24">
        <v>20</v>
      </c>
      <c r="R2280" s="21" t="s">
        <v>66</v>
      </c>
      <c r="S2280" s="21" t="s">
        <v>72</v>
      </c>
    </row>
    <row r="2281" spans="1:19" x14ac:dyDescent="0.35">
      <c r="A2281" s="21">
        <v>1542298</v>
      </c>
      <c r="B2281" s="53">
        <v>411590</v>
      </c>
      <c r="C2281" s="21">
        <f>VLOOKUP(TotalMov[[#This Row],[Order]],'Total Mov by SS'!B:C,2,0)</f>
        <v>142</v>
      </c>
      <c r="D2281" s="21" t="s">
        <v>59</v>
      </c>
      <c r="E2281" s="21" t="s">
        <v>99</v>
      </c>
      <c r="F2281" s="21" t="s">
        <v>61</v>
      </c>
      <c r="G2281" s="21" t="s">
        <v>62</v>
      </c>
      <c r="H2281" s="21" t="s">
        <v>63</v>
      </c>
      <c r="I2281" s="21" t="s">
        <v>96</v>
      </c>
      <c r="J2281" s="22">
        <v>43704</v>
      </c>
      <c r="K2281" s="23">
        <v>0.60062499999999996</v>
      </c>
      <c r="L2281" s="22">
        <v>43704</v>
      </c>
      <c r="M2281" s="23">
        <v>0.60151620370369996</v>
      </c>
      <c r="N2281" s="25">
        <v>1.2829999999999999</v>
      </c>
      <c r="O2281" s="21" t="s">
        <v>66</v>
      </c>
      <c r="P2281" s="24">
        <f>TotalMov[[#This Row],[Confirmed activ. 3 (ILE03)]]</f>
        <v>1.2829999999999999</v>
      </c>
      <c r="Q2281" s="24">
        <v>100</v>
      </c>
      <c r="R2281" s="21" t="s">
        <v>66</v>
      </c>
      <c r="S2281" s="21" t="s">
        <v>67</v>
      </c>
    </row>
    <row r="2282" spans="1:19" x14ac:dyDescent="0.35">
      <c r="A2282" s="21">
        <v>1542298</v>
      </c>
      <c r="B2282" s="53">
        <v>411590</v>
      </c>
      <c r="C2282" s="21">
        <f>VLOOKUP(TotalMov[[#This Row],[Order]],'Total Mov by SS'!B:C,2,0)</f>
        <v>142</v>
      </c>
      <c r="D2282" s="21" t="s">
        <v>59</v>
      </c>
      <c r="E2282" s="21" t="s">
        <v>101</v>
      </c>
      <c r="F2282" s="21" t="s">
        <v>69</v>
      </c>
      <c r="G2282" s="21" t="s">
        <v>62</v>
      </c>
      <c r="H2282" s="21" t="s">
        <v>70</v>
      </c>
      <c r="I2282" s="21" t="s">
        <v>98</v>
      </c>
      <c r="J2282" s="22">
        <v>43704</v>
      </c>
      <c r="K2282" s="23">
        <v>0.65120370370369995</v>
      </c>
      <c r="L2282" s="22">
        <v>43704</v>
      </c>
      <c r="M2282" s="23">
        <v>0.65120370370369995</v>
      </c>
      <c r="N2282" s="24">
        <v>20</v>
      </c>
      <c r="O2282" s="21" t="s">
        <v>66</v>
      </c>
      <c r="P2282" s="24">
        <f>TotalMov[[#This Row],[Confirmed activ. 3 (ILE03)]]</f>
        <v>20</v>
      </c>
      <c r="Q2282" s="24">
        <v>20</v>
      </c>
      <c r="R2282" s="21" t="s">
        <v>66</v>
      </c>
      <c r="S2282" s="21" t="s">
        <v>72</v>
      </c>
    </row>
    <row r="2283" spans="1:19" x14ac:dyDescent="0.35">
      <c r="A2283" s="21">
        <v>1542298</v>
      </c>
      <c r="B2283" s="53">
        <v>411590</v>
      </c>
      <c r="C2283" s="21">
        <f>VLOOKUP(TotalMov[[#This Row],[Order]],'Total Mov by SS'!B:C,2,0)</f>
        <v>142</v>
      </c>
      <c r="D2283" s="21" t="s">
        <v>59</v>
      </c>
      <c r="E2283" s="21" t="s">
        <v>104</v>
      </c>
      <c r="F2283" s="21" t="s">
        <v>69</v>
      </c>
      <c r="G2283" s="21" t="s">
        <v>62</v>
      </c>
      <c r="H2283" s="21" t="s">
        <v>70</v>
      </c>
      <c r="I2283" s="21" t="s">
        <v>100</v>
      </c>
      <c r="J2283" s="22">
        <v>43704</v>
      </c>
      <c r="K2283" s="23">
        <v>0.65126157407407004</v>
      </c>
      <c r="L2283" s="22">
        <v>43704</v>
      </c>
      <c r="M2283" s="23">
        <v>0.65126157407407004</v>
      </c>
      <c r="N2283" s="24">
        <v>30</v>
      </c>
      <c r="O2283" s="21" t="s">
        <v>66</v>
      </c>
      <c r="P2283" s="24">
        <f>TotalMov[[#This Row],[Confirmed activ. 3 (ILE03)]]</f>
        <v>30</v>
      </c>
      <c r="Q2283" s="24">
        <v>30</v>
      </c>
      <c r="R2283" s="21" t="s">
        <v>66</v>
      </c>
      <c r="S2283" s="21" t="s">
        <v>72</v>
      </c>
    </row>
    <row r="2284" spans="1:19" x14ac:dyDescent="0.35">
      <c r="A2284" s="21">
        <v>1542298</v>
      </c>
      <c r="B2284" s="53">
        <v>411590</v>
      </c>
      <c r="C2284" s="21">
        <f>VLOOKUP(TotalMov[[#This Row],[Order]],'Total Mov by SS'!B:C,2,0)</f>
        <v>142</v>
      </c>
      <c r="D2284" s="21" t="s">
        <v>59</v>
      </c>
      <c r="E2284" s="21" t="s">
        <v>113</v>
      </c>
      <c r="F2284" s="21" t="s">
        <v>102</v>
      </c>
      <c r="G2284" s="21" t="s">
        <v>62</v>
      </c>
      <c r="H2284" s="21" t="s">
        <v>100</v>
      </c>
      <c r="I2284" s="21" t="s">
        <v>103</v>
      </c>
      <c r="J2284" s="22">
        <v>43704</v>
      </c>
      <c r="K2284" s="23">
        <v>0.65133101851852004</v>
      </c>
      <c r="L2284" s="22">
        <v>43704</v>
      </c>
      <c r="M2284" s="23">
        <v>0.65133101851852004</v>
      </c>
      <c r="N2284" s="24">
        <v>30</v>
      </c>
      <c r="O2284" s="21" t="s">
        <v>66</v>
      </c>
      <c r="P2284" s="24">
        <f>TotalMov[[#This Row],[Confirmed activ. 3 (ILE03)]]</f>
        <v>30</v>
      </c>
      <c r="Q2284" s="24">
        <v>30</v>
      </c>
      <c r="R2284" s="21" t="s">
        <v>66</v>
      </c>
      <c r="S2284" s="21" t="s">
        <v>72</v>
      </c>
    </row>
    <row r="2285" spans="1:19" x14ac:dyDescent="0.35">
      <c r="A2285" s="21">
        <v>1542298</v>
      </c>
      <c r="B2285" s="53">
        <v>411590</v>
      </c>
      <c r="C2285" s="21">
        <f>VLOOKUP(TotalMov[[#This Row],[Order]],'Total Mov by SS'!B:C,2,0)</f>
        <v>142</v>
      </c>
      <c r="D2285" s="21" t="s">
        <v>59</v>
      </c>
      <c r="E2285" s="21" t="s">
        <v>114</v>
      </c>
      <c r="F2285" s="21" t="s">
        <v>102</v>
      </c>
      <c r="G2285" s="21" t="s">
        <v>105</v>
      </c>
      <c r="H2285" s="21" t="s">
        <v>100</v>
      </c>
      <c r="I2285" s="21" t="s">
        <v>106</v>
      </c>
      <c r="J2285" s="22">
        <v>43705</v>
      </c>
      <c r="K2285" s="23">
        <v>0.73935185185185004</v>
      </c>
      <c r="L2285" s="22">
        <v>43705</v>
      </c>
      <c r="M2285" s="23">
        <v>0.73935185185185004</v>
      </c>
      <c r="N2285" s="24">
        <v>45</v>
      </c>
      <c r="O2285" s="21" t="s">
        <v>66</v>
      </c>
      <c r="P2285" s="24">
        <f>TotalMov[[#This Row],[Confirmed activ. 3 (ILE03)]]</f>
        <v>45</v>
      </c>
      <c r="Q2285" s="24">
        <v>45</v>
      </c>
      <c r="R2285" s="21" t="s">
        <v>66</v>
      </c>
      <c r="S2285" s="21" t="s">
        <v>72</v>
      </c>
    </row>
    <row r="2286" spans="1:19" x14ac:dyDescent="0.35">
      <c r="A2286" s="21">
        <v>1542298</v>
      </c>
      <c r="B2286" s="53">
        <v>411590</v>
      </c>
      <c r="C2286" s="21">
        <f>VLOOKUP(TotalMov[[#This Row],[Order]],'Total Mov by SS'!B:C,2,0)</f>
        <v>142</v>
      </c>
      <c r="D2286" s="21" t="s">
        <v>107</v>
      </c>
      <c r="E2286" s="21" t="s">
        <v>60</v>
      </c>
      <c r="F2286" s="21" t="s">
        <v>61</v>
      </c>
      <c r="G2286" s="21" t="s">
        <v>90</v>
      </c>
      <c r="H2286" s="21" t="s">
        <v>63</v>
      </c>
      <c r="I2286" s="21" t="s">
        <v>108</v>
      </c>
      <c r="J2286" s="22"/>
      <c r="K2286" s="23">
        <v>0</v>
      </c>
      <c r="L2286" s="22"/>
      <c r="M2286" s="23">
        <v>0</v>
      </c>
      <c r="N2286" s="25">
        <v>0</v>
      </c>
      <c r="O2286" s="21" t="s">
        <v>93</v>
      </c>
      <c r="P2286" s="24"/>
      <c r="Q2286" s="24">
        <v>1</v>
      </c>
      <c r="R2286" s="21" t="s">
        <v>66</v>
      </c>
      <c r="S2286" s="21" t="s">
        <v>94</v>
      </c>
    </row>
    <row r="2287" spans="1:19" x14ac:dyDescent="0.35">
      <c r="A2287" s="21">
        <v>1542298</v>
      </c>
      <c r="B2287" s="53">
        <v>411590</v>
      </c>
      <c r="C2287" s="21">
        <f>VLOOKUP(TotalMov[[#This Row],[Order]],'Total Mov by SS'!B:C,2,0)</f>
        <v>142</v>
      </c>
      <c r="D2287" s="21" t="s">
        <v>109</v>
      </c>
      <c r="E2287" s="21" t="s">
        <v>95</v>
      </c>
      <c r="F2287" s="21" t="s">
        <v>83</v>
      </c>
      <c r="G2287" s="21" t="s">
        <v>90</v>
      </c>
      <c r="H2287" s="21" t="s">
        <v>84</v>
      </c>
      <c r="I2287" s="21" t="s">
        <v>110</v>
      </c>
      <c r="J2287" s="22"/>
      <c r="K2287" s="23">
        <v>0</v>
      </c>
      <c r="L2287" s="22"/>
      <c r="M2287" s="23">
        <v>0</v>
      </c>
      <c r="N2287" s="25">
        <v>0</v>
      </c>
      <c r="O2287" s="21" t="s">
        <v>93</v>
      </c>
      <c r="P2287" s="24"/>
      <c r="Q2287" s="24">
        <v>5</v>
      </c>
      <c r="R2287" s="21" t="s">
        <v>66</v>
      </c>
      <c r="S2287" s="21" t="s">
        <v>94</v>
      </c>
    </row>
    <row r="2288" spans="1:19" x14ac:dyDescent="0.35">
      <c r="A2288" s="21">
        <v>1542299</v>
      </c>
      <c r="B2288" s="53">
        <v>411590</v>
      </c>
      <c r="C2288" s="21">
        <f>VLOOKUP(TotalMov[[#This Row],[Order]],'Total Mov by SS'!B:C,2,0)</f>
        <v>142</v>
      </c>
      <c r="D2288" s="21" t="s">
        <v>59</v>
      </c>
      <c r="E2288" s="21" t="s">
        <v>60</v>
      </c>
      <c r="F2288" s="21" t="s">
        <v>83</v>
      </c>
      <c r="G2288" s="21" t="s">
        <v>62</v>
      </c>
      <c r="H2288" s="21" t="s">
        <v>84</v>
      </c>
      <c r="I2288" s="21" t="s">
        <v>111</v>
      </c>
      <c r="J2288" s="22">
        <v>43676</v>
      </c>
      <c r="K2288" s="23">
        <v>0.99773148148148005</v>
      </c>
      <c r="L2288" s="22">
        <v>43677</v>
      </c>
      <c r="M2288" s="23">
        <v>3.128472222222E-2</v>
      </c>
      <c r="N2288" s="25">
        <v>8.0500000000000007</v>
      </c>
      <c r="O2288" s="21" t="s">
        <v>66</v>
      </c>
      <c r="P2288" s="24">
        <f>TotalMov[[#This Row],[Confirmed activ. 3 (ILE03)]]</f>
        <v>8.0500000000000007</v>
      </c>
      <c r="Q2288" s="24">
        <v>40</v>
      </c>
      <c r="R2288" s="21" t="s">
        <v>66</v>
      </c>
      <c r="S2288" s="21" t="s">
        <v>67</v>
      </c>
    </row>
    <row r="2289" spans="1:19" x14ac:dyDescent="0.35">
      <c r="A2289" s="21">
        <v>1542299</v>
      </c>
      <c r="B2289" s="53">
        <v>411590</v>
      </c>
      <c r="C2289" s="21">
        <f>VLOOKUP(TotalMov[[#This Row],[Order]],'Total Mov by SS'!B:C,2,0)</f>
        <v>142</v>
      </c>
      <c r="D2289" s="21" t="s">
        <v>59</v>
      </c>
      <c r="E2289" s="21" t="s">
        <v>68</v>
      </c>
      <c r="F2289" s="21" t="s">
        <v>61</v>
      </c>
      <c r="G2289" s="21" t="s">
        <v>62</v>
      </c>
      <c r="H2289" s="21" t="s">
        <v>63</v>
      </c>
      <c r="I2289" s="21" t="s">
        <v>64</v>
      </c>
      <c r="J2289" s="22">
        <v>43677</v>
      </c>
      <c r="K2289" s="23">
        <v>0.44560185185184997</v>
      </c>
      <c r="L2289" s="22">
        <v>43677</v>
      </c>
      <c r="M2289" s="23">
        <v>0.4771412037037</v>
      </c>
      <c r="N2289" s="25">
        <v>22.716999999999999</v>
      </c>
      <c r="O2289" s="21" t="s">
        <v>66</v>
      </c>
      <c r="P2289" s="24">
        <f>TotalMov[[#This Row],[Confirmed activ. 3 (ILE03)]]</f>
        <v>22.716999999999999</v>
      </c>
      <c r="Q2289" s="24">
        <v>15</v>
      </c>
      <c r="R2289" s="21" t="s">
        <v>66</v>
      </c>
      <c r="S2289" s="21" t="s">
        <v>67</v>
      </c>
    </row>
    <row r="2290" spans="1:19" x14ac:dyDescent="0.35">
      <c r="A2290" s="21">
        <v>1542299</v>
      </c>
      <c r="B2290" s="53">
        <v>411590</v>
      </c>
      <c r="C2290" s="21">
        <f>VLOOKUP(TotalMov[[#This Row],[Order]],'Total Mov by SS'!B:C,2,0)</f>
        <v>142</v>
      </c>
      <c r="D2290" s="21" t="s">
        <v>59</v>
      </c>
      <c r="E2290" s="21" t="s">
        <v>73</v>
      </c>
      <c r="F2290" s="21" t="s">
        <v>69</v>
      </c>
      <c r="G2290" s="21" t="s">
        <v>62</v>
      </c>
      <c r="H2290" s="21" t="s">
        <v>70</v>
      </c>
      <c r="I2290" s="21" t="s">
        <v>71</v>
      </c>
      <c r="J2290" s="22">
        <v>43681</v>
      </c>
      <c r="K2290" s="23">
        <v>0.44349537037037001</v>
      </c>
      <c r="L2290" s="22">
        <v>43681</v>
      </c>
      <c r="M2290" s="23">
        <v>0.44349537037037001</v>
      </c>
      <c r="N2290" s="24">
        <v>20</v>
      </c>
      <c r="O2290" s="21" t="s">
        <v>66</v>
      </c>
      <c r="P2290" s="24">
        <f>TotalMov[[#This Row],[Confirmed activ. 3 (ILE03)]]</f>
        <v>20</v>
      </c>
      <c r="Q2290" s="24">
        <v>20</v>
      </c>
      <c r="R2290" s="21" t="s">
        <v>66</v>
      </c>
      <c r="S2290" s="21" t="s">
        <v>72</v>
      </c>
    </row>
    <row r="2291" spans="1:19" x14ac:dyDescent="0.35">
      <c r="A2291" s="21">
        <v>1542299</v>
      </c>
      <c r="B2291" s="53">
        <v>411590</v>
      </c>
      <c r="C2291" s="21">
        <f>VLOOKUP(TotalMov[[#This Row],[Order]],'Total Mov by SS'!B:C,2,0)</f>
        <v>142</v>
      </c>
      <c r="D2291" s="21" t="s">
        <v>59</v>
      </c>
      <c r="E2291" s="21" t="s">
        <v>75</v>
      </c>
      <c r="F2291" s="21" t="s">
        <v>61</v>
      </c>
      <c r="G2291" s="21" t="s">
        <v>62</v>
      </c>
      <c r="H2291" s="21" t="s">
        <v>63</v>
      </c>
      <c r="I2291" s="21" t="s">
        <v>74</v>
      </c>
      <c r="J2291" s="22">
        <v>43681</v>
      </c>
      <c r="K2291" s="23">
        <v>0.44374999999999998</v>
      </c>
      <c r="L2291" s="22">
        <v>43681</v>
      </c>
      <c r="M2291" s="23">
        <v>0.72680555555556003</v>
      </c>
      <c r="N2291" s="25">
        <v>358.70699999999999</v>
      </c>
      <c r="O2291" s="21" t="s">
        <v>66</v>
      </c>
      <c r="P2291" s="24">
        <f>TotalMov[[#This Row],[Confirmed activ. 3 (ILE03)]]</f>
        <v>358.70699999999999</v>
      </c>
      <c r="Q2291" s="24">
        <v>350</v>
      </c>
      <c r="R2291" s="21" t="s">
        <v>66</v>
      </c>
      <c r="S2291" s="21" t="s">
        <v>67</v>
      </c>
    </row>
    <row r="2292" spans="1:19" x14ac:dyDescent="0.35">
      <c r="A2292" s="21">
        <v>1542299</v>
      </c>
      <c r="B2292" s="53">
        <v>411590</v>
      </c>
      <c r="C2292" s="21">
        <f>VLOOKUP(TotalMov[[#This Row],[Order]],'Total Mov by SS'!B:C,2,0)</f>
        <v>142</v>
      </c>
      <c r="D2292" s="21" t="s">
        <v>59</v>
      </c>
      <c r="E2292" s="21" t="s">
        <v>78</v>
      </c>
      <c r="F2292" s="21" t="s">
        <v>61</v>
      </c>
      <c r="G2292" s="21" t="s">
        <v>62</v>
      </c>
      <c r="H2292" s="21" t="s">
        <v>63</v>
      </c>
      <c r="I2292" s="21" t="s">
        <v>76</v>
      </c>
      <c r="J2292" s="22">
        <v>43682</v>
      </c>
      <c r="K2292" s="23">
        <v>0.30931712962962998</v>
      </c>
      <c r="L2292" s="22">
        <v>43685</v>
      </c>
      <c r="M2292" s="23">
        <v>0.47732638888889001</v>
      </c>
      <c r="N2292" s="25">
        <v>30.72</v>
      </c>
      <c r="O2292" s="21" t="s">
        <v>77</v>
      </c>
      <c r="P2292" s="24">
        <f>TotalMov[[#This Row],[Confirmed activ. 3 (ILE03)]]*60</f>
        <v>1843.1999999999998</v>
      </c>
      <c r="Q2292" s="24">
        <v>1020</v>
      </c>
      <c r="R2292" s="21" t="s">
        <v>66</v>
      </c>
      <c r="S2292" s="21" t="s">
        <v>67</v>
      </c>
    </row>
    <row r="2293" spans="1:19" x14ac:dyDescent="0.35">
      <c r="A2293" s="21">
        <v>1542299</v>
      </c>
      <c r="B2293" s="53">
        <v>411590</v>
      </c>
      <c r="C2293" s="21">
        <f>VLOOKUP(TotalMov[[#This Row],[Order]],'Total Mov by SS'!B:C,2,0)</f>
        <v>142</v>
      </c>
      <c r="D2293" s="21" t="s">
        <v>59</v>
      </c>
      <c r="E2293" s="21" t="s">
        <v>80</v>
      </c>
      <c r="F2293" s="21" t="s">
        <v>61</v>
      </c>
      <c r="G2293" s="21" t="s">
        <v>62</v>
      </c>
      <c r="H2293" s="21" t="s">
        <v>63</v>
      </c>
      <c r="I2293" s="21" t="s">
        <v>112</v>
      </c>
      <c r="J2293" s="22">
        <v>43685</v>
      </c>
      <c r="K2293" s="23">
        <v>0.50163194444444004</v>
      </c>
      <c r="L2293" s="22">
        <v>43685</v>
      </c>
      <c r="M2293" s="23">
        <v>0.54959490740741002</v>
      </c>
      <c r="N2293" s="25">
        <v>1.151</v>
      </c>
      <c r="O2293" s="21" t="s">
        <v>77</v>
      </c>
      <c r="P2293" s="24">
        <f>TotalMov[[#This Row],[Confirmed activ. 3 (ILE03)]]*60</f>
        <v>69.06</v>
      </c>
      <c r="Q2293" s="24">
        <v>50</v>
      </c>
      <c r="R2293" s="21" t="s">
        <v>66</v>
      </c>
      <c r="S2293" s="21" t="s">
        <v>67</v>
      </c>
    </row>
    <row r="2294" spans="1:19" x14ac:dyDescent="0.35">
      <c r="A2294" s="21">
        <v>1542299</v>
      </c>
      <c r="B2294" s="53">
        <v>411590</v>
      </c>
      <c r="C2294" s="21">
        <f>VLOOKUP(TotalMov[[#This Row],[Order]],'Total Mov by SS'!B:C,2,0)</f>
        <v>142</v>
      </c>
      <c r="D2294" s="21" t="s">
        <v>59</v>
      </c>
      <c r="E2294" s="21" t="s">
        <v>82</v>
      </c>
      <c r="F2294" s="21" t="s">
        <v>89</v>
      </c>
      <c r="G2294" s="21" t="s">
        <v>90</v>
      </c>
      <c r="H2294" s="21" t="s">
        <v>91</v>
      </c>
      <c r="I2294" s="21" t="s">
        <v>92</v>
      </c>
      <c r="J2294" s="22"/>
      <c r="K2294" s="23">
        <v>0</v>
      </c>
      <c r="L2294" s="22"/>
      <c r="M2294" s="23">
        <v>0</v>
      </c>
      <c r="N2294" s="25">
        <v>0</v>
      </c>
      <c r="O2294" s="21" t="s">
        <v>93</v>
      </c>
      <c r="P2294" s="24"/>
      <c r="Q2294" s="24">
        <v>0</v>
      </c>
      <c r="R2294" s="21" t="s">
        <v>66</v>
      </c>
      <c r="S2294" s="21" t="s">
        <v>94</v>
      </c>
    </row>
    <row r="2295" spans="1:19" x14ac:dyDescent="0.35">
      <c r="A2295" s="21">
        <v>1542299</v>
      </c>
      <c r="B2295" s="53">
        <v>411590</v>
      </c>
      <c r="C2295" s="21">
        <f>VLOOKUP(TotalMov[[#This Row],[Order]],'Total Mov by SS'!B:C,2,0)</f>
        <v>142</v>
      </c>
      <c r="D2295" s="21" t="s">
        <v>59</v>
      </c>
      <c r="E2295" s="21" t="s">
        <v>85</v>
      </c>
      <c r="F2295" s="21" t="s">
        <v>69</v>
      </c>
      <c r="G2295" s="21" t="s">
        <v>62</v>
      </c>
      <c r="H2295" s="21" t="s">
        <v>70</v>
      </c>
      <c r="I2295" s="21" t="s">
        <v>79</v>
      </c>
      <c r="J2295" s="22">
        <v>43691</v>
      </c>
      <c r="K2295" s="23">
        <v>0.60785879629630002</v>
      </c>
      <c r="L2295" s="22">
        <v>43691</v>
      </c>
      <c r="M2295" s="23">
        <v>0.60785879629630002</v>
      </c>
      <c r="N2295" s="24">
        <v>20</v>
      </c>
      <c r="O2295" s="21" t="s">
        <v>66</v>
      </c>
      <c r="P2295" s="24">
        <f>TotalMov[[#This Row],[Confirmed activ. 3 (ILE03)]]</f>
        <v>20</v>
      </c>
      <c r="Q2295" s="24">
        <v>20</v>
      </c>
      <c r="R2295" s="21" t="s">
        <v>66</v>
      </c>
      <c r="S2295" s="21" t="s">
        <v>72</v>
      </c>
    </row>
    <row r="2296" spans="1:19" x14ac:dyDescent="0.35">
      <c r="A2296" s="21">
        <v>1542299</v>
      </c>
      <c r="B2296" s="53">
        <v>411590</v>
      </c>
      <c r="C2296" s="21">
        <f>VLOOKUP(TotalMov[[#This Row],[Order]],'Total Mov by SS'!B:C,2,0)</f>
        <v>142</v>
      </c>
      <c r="D2296" s="21" t="s">
        <v>59</v>
      </c>
      <c r="E2296" s="21" t="s">
        <v>88</v>
      </c>
      <c r="F2296" s="21" t="s">
        <v>69</v>
      </c>
      <c r="G2296" s="21" t="s">
        <v>62</v>
      </c>
      <c r="H2296" s="21" t="s">
        <v>70</v>
      </c>
      <c r="I2296" s="21" t="s">
        <v>81</v>
      </c>
      <c r="J2296" s="22">
        <v>43691</v>
      </c>
      <c r="K2296" s="23">
        <v>0.60813657407406996</v>
      </c>
      <c r="L2296" s="22">
        <v>43691</v>
      </c>
      <c r="M2296" s="23">
        <v>0.60813657407406996</v>
      </c>
      <c r="N2296" s="24">
        <v>20</v>
      </c>
      <c r="O2296" s="21" t="s">
        <v>66</v>
      </c>
      <c r="P2296" s="24">
        <f>TotalMov[[#This Row],[Confirmed activ. 3 (ILE03)]]</f>
        <v>20</v>
      </c>
      <c r="Q2296" s="24">
        <v>20</v>
      </c>
      <c r="R2296" s="21" t="s">
        <v>66</v>
      </c>
      <c r="S2296" s="21" t="s">
        <v>72</v>
      </c>
    </row>
    <row r="2297" spans="1:19" x14ac:dyDescent="0.35">
      <c r="A2297" s="21">
        <v>1542299</v>
      </c>
      <c r="B2297" s="53">
        <v>411590</v>
      </c>
      <c r="C2297" s="21">
        <f>VLOOKUP(TotalMov[[#This Row],[Order]],'Total Mov by SS'!B:C,2,0)</f>
        <v>142</v>
      </c>
      <c r="D2297" s="21" t="s">
        <v>59</v>
      </c>
      <c r="E2297" s="21" t="s">
        <v>95</v>
      </c>
      <c r="F2297" s="21" t="s">
        <v>83</v>
      </c>
      <c r="G2297" s="21" t="s">
        <v>62</v>
      </c>
      <c r="H2297" s="21" t="s">
        <v>84</v>
      </c>
      <c r="I2297" s="21" t="s">
        <v>84</v>
      </c>
      <c r="J2297" s="22">
        <v>43691</v>
      </c>
      <c r="K2297" s="23">
        <v>0.62175925925926001</v>
      </c>
      <c r="L2297" s="22">
        <v>43691</v>
      </c>
      <c r="M2297" s="23">
        <v>0.72995370370370005</v>
      </c>
      <c r="N2297" s="25">
        <v>2.597</v>
      </c>
      <c r="O2297" s="21" t="s">
        <v>77</v>
      </c>
      <c r="P2297" s="24">
        <f>TotalMov[[#This Row],[Confirmed activ. 3 (ILE03)]]*60</f>
        <v>155.82</v>
      </c>
      <c r="Q2297" s="24">
        <v>450</v>
      </c>
      <c r="R2297" s="21" t="s">
        <v>66</v>
      </c>
      <c r="S2297" s="21" t="s">
        <v>67</v>
      </c>
    </row>
    <row r="2298" spans="1:19" x14ac:dyDescent="0.35">
      <c r="A2298" s="21">
        <v>1542299</v>
      </c>
      <c r="B2298" s="53">
        <v>411590</v>
      </c>
      <c r="C2298" s="21">
        <f>VLOOKUP(TotalMov[[#This Row],[Order]],'Total Mov by SS'!B:C,2,0)</f>
        <v>142</v>
      </c>
      <c r="D2298" s="21" t="s">
        <v>59</v>
      </c>
      <c r="E2298" s="21" t="s">
        <v>97</v>
      </c>
      <c r="F2298" s="21" t="s">
        <v>86</v>
      </c>
      <c r="G2298" s="21" t="s">
        <v>62</v>
      </c>
      <c r="H2298" s="21" t="s">
        <v>87</v>
      </c>
      <c r="I2298" s="21" t="s">
        <v>87</v>
      </c>
      <c r="J2298" s="22">
        <v>43695</v>
      </c>
      <c r="K2298" s="23">
        <v>0.34348379629629999</v>
      </c>
      <c r="L2298" s="22">
        <v>43695</v>
      </c>
      <c r="M2298" s="23">
        <v>0.34348379629629999</v>
      </c>
      <c r="N2298" s="24">
        <v>20</v>
      </c>
      <c r="O2298" s="21" t="s">
        <v>66</v>
      </c>
      <c r="P2298" s="24">
        <f>TotalMov[[#This Row],[Confirmed activ. 3 (ILE03)]]</f>
        <v>20</v>
      </c>
      <c r="Q2298" s="24">
        <v>20</v>
      </c>
      <c r="R2298" s="21" t="s">
        <v>66</v>
      </c>
      <c r="S2298" s="21" t="s">
        <v>72</v>
      </c>
    </row>
    <row r="2299" spans="1:19" x14ac:dyDescent="0.35">
      <c r="A2299" s="21">
        <v>1542299</v>
      </c>
      <c r="B2299" s="53">
        <v>411590</v>
      </c>
      <c r="C2299" s="21">
        <f>VLOOKUP(TotalMov[[#This Row],[Order]],'Total Mov by SS'!B:C,2,0)</f>
        <v>142</v>
      </c>
      <c r="D2299" s="21" t="s">
        <v>59</v>
      </c>
      <c r="E2299" s="21" t="s">
        <v>99</v>
      </c>
      <c r="F2299" s="21" t="s">
        <v>61</v>
      </c>
      <c r="G2299" s="21" t="s">
        <v>62</v>
      </c>
      <c r="H2299" s="21" t="s">
        <v>63</v>
      </c>
      <c r="I2299" s="21" t="s">
        <v>96</v>
      </c>
      <c r="J2299" s="22">
        <v>43699</v>
      </c>
      <c r="K2299" s="23">
        <v>0.48865740740740998</v>
      </c>
      <c r="L2299" s="22">
        <v>43699</v>
      </c>
      <c r="M2299" s="23">
        <v>0.51700231481480996</v>
      </c>
      <c r="N2299" s="25">
        <v>40.817</v>
      </c>
      <c r="O2299" s="21" t="s">
        <v>66</v>
      </c>
      <c r="P2299" s="24">
        <f>TotalMov[[#This Row],[Confirmed activ. 3 (ILE03)]]</f>
        <v>40.817</v>
      </c>
      <c r="Q2299" s="24">
        <v>100</v>
      </c>
      <c r="R2299" s="21" t="s">
        <v>66</v>
      </c>
      <c r="S2299" s="21" t="s">
        <v>67</v>
      </c>
    </row>
    <row r="2300" spans="1:19" x14ac:dyDescent="0.35">
      <c r="A2300" s="21">
        <v>1542299</v>
      </c>
      <c r="B2300" s="53">
        <v>411590</v>
      </c>
      <c r="C2300" s="21">
        <f>VLOOKUP(TotalMov[[#This Row],[Order]],'Total Mov by SS'!B:C,2,0)</f>
        <v>142</v>
      </c>
      <c r="D2300" s="21" t="s">
        <v>59</v>
      </c>
      <c r="E2300" s="21" t="s">
        <v>101</v>
      </c>
      <c r="F2300" s="21" t="s">
        <v>69</v>
      </c>
      <c r="G2300" s="21" t="s">
        <v>62</v>
      </c>
      <c r="H2300" s="21" t="s">
        <v>70</v>
      </c>
      <c r="I2300" s="21" t="s">
        <v>98</v>
      </c>
      <c r="J2300" s="22">
        <v>43704</v>
      </c>
      <c r="K2300" s="23">
        <v>0.59783564814815005</v>
      </c>
      <c r="L2300" s="22">
        <v>43704</v>
      </c>
      <c r="M2300" s="23">
        <v>0.59783564814815005</v>
      </c>
      <c r="N2300" s="24">
        <v>20</v>
      </c>
      <c r="O2300" s="21" t="s">
        <v>66</v>
      </c>
      <c r="P2300" s="24">
        <f>TotalMov[[#This Row],[Confirmed activ. 3 (ILE03)]]</f>
        <v>20</v>
      </c>
      <c r="Q2300" s="24">
        <v>20</v>
      </c>
      <c r="R2300" s="21" t="s">
        <v>66</v>
      </c>
      <c r="S2300" s="21" t="s">
        <v>72</v>
      </c>
    </row>
    <row r="2301" spans="1:19" x14ac:dyDescent="0.35">
      <c r="A2301" s="21">
        <v>1542299</v>
      </c>
      <c r="B2301" s="53">
        <v>411590</v>
      </c>
      <c r="C2301" s="21">
        <f>VLOOKUP(TotalMov[[#This Row],[Order]],'Total Mov by SS'!B:C,2,0)</f>
        <v>142</v>
      </c>
      <c r="D2301" s="21" t="s">
        <v>59</v>
      </c>
      <c r="E2301" s="21" t="s">
        <v>104</v>
      </c>
      <c r="F2301" s="21" t="s">
        <v>69</v>
      </c>
      <c r="G2301" s="21" t="s">
        <v>62</v>
      </c>
      <c r="H2301" s="21" t="s">
        <v>70</v>
      </c>
      <c r="I2301" s="21" t="s">
        <v>100</v>
      </c>
      <c r="J2301" s="22">
        <v>43704</v>
      </c>
      <c r="K2301" s="23">
        <v>0.59795138888888999</v>
      </c>
      <c r="L2301" s="22">
        <v>43704</v>
      </c>
      <c r="M2301" s="23">
        <v>0.59795138888888999</v>
      </c>
      <c r="N2301" s="24">
        <v>30</v>
      </c>
      <c r="O2301" s="21" t="s">
        <v>66</v>
      </c>
      <c r="P2301" s="24">
        <f>TotalMov[[#This Row],[Confirmed activ. 3 (ILE03)]]</f>
        <v>30</v>
      </c>
      <c r="Q2301" s="24">
        <v>30</v>
      </c>
      <c r="R2301" s="21" t="s">
        <v>66</v>
      </c>
      <c r="S2301" s="21" t="s">
        <v>72</v>
      </c>
    </row>
    <row r="2302" spans="1:19" x14ac:dyDescent="0.35">
      <c r="A2302" s="21">
        <v>1542299</v>
      </c>
      <c r="B2302" s="53">
        <v>411590</v>
      </c>
      <c r="C2302" s="21">
        <f>VLOOKUP(TotalMov[[#This Row],[Order]],'Total Mov by SS'!B:C,2,0)</f>
        <v>142</v>
      </c>
      <c r="D2302" s="21" t="s">
        <v>59</v>
      </c>
      <c r="E2302" s="21" t="s">
        <v>113</v>
      </c>
      <c r="F2302" s="21" t="s">
        <v>102</v>
      </c>
      <c r="G2302" s="21" t="s">
        <v>62</v>
      </c>
      <c r="H2302" s="21" t="s">
        <v>100</v>
      </c>
      <c r="I2302" s="21" t="s">
        <v>103</v>
      </c>
      <c r="J2302" s="22">
        <v>43704</v>
      </c>
      <c r="K2302" s="23">
        <v>0.59802083333333</v>
      </c>
      <c r="L2302" s="22">
        <v>43704</v>
      </c>
      <c r="M2302" s="23">
        <v>0.59802083333333</v>
      </c>
      <c r="N2302" s="24">
        <v>30</v>
      </c>
      <c r="O2302" s="21" t="s">
        <v>66</v>
      </c>
      <c r="P2302" s="24">
        <f>TotalMov[[#This Row],[Confirmed activ. 3 (ILE03)]]</f>
        <v>30</v>
      </c>
      <c r="Q2302" s="24">
        <v>30</v>
      </c>
      <c r="R2302" s="21" t="s">
        <v>66</v>
      </c>
      <c r="S2302" s="21" t="s">
        <v>72</v>
      </c>
    </row>
    <row r="2303" spans="1:19" x14ac:dyDescent="0.35">
      <c r="A2303" s="21">
        <v>1542299</v>
      </c>
      <c r="B2303" s="53">
        <v>411590</v>
      </c>
      <c r="C2303" s="21">
        <f>VLOOKUP(TotalMov[[#This Row],[Order]],'Total Mov by SS'!B:C,2,0)</f>
        <v>142</v>
      </c>
      <c r="D2303" s="21" t="s">
        <v>59</v>
      </c>
      <c r="E2303" s="21" t="s">
        <v>114</v>
      </c>
      <c r="F2303" s="21" t="s">
        <v>102</v>
      </c>
      <c r="G2303" s="21" t="s">
        <v>105</v>
      </c>
      <c r="H2303" s="21" t="s">
        <v>100</v>
      </c>
      <c r="I2303" s="21" t="s">
        <v>106</v>
      </c>
      <c r="J2303" s="22">
        <v>43709</v>
      </c>
      <c r="K2303" s="23">
        <v>0.36534722222221999</v>
      </c>
      <c r="L2303" s="22">
        <v>43709</v>
      </c>
      <c r="M2303" s="23">
        <v>0.36534722222221999</v>
      </c>
      <c r="N2303" s="24">
        <v>45</v>
      </c>
      <c r="O2303" s="21" t="s">
        <v>66</v>
      </c>
      <c r="P2303" s="24">
        <f>TotalMov[[#This Row],[Confirmed activ. 3 (ILE03)]]</f>
        <v>45</v>
      </c>
      <c r="Q2303" s="24">
        <v>45</v>
      </c>
      <c r="R2303" s="21" t="s">
        <v>66</v>
      </c>
      <c r="S2303" s="21" t="s">
        <v>72</v>
      </c>
    </row>
    <row r="2304" spans="1:19" x14ac:dyDescent="0.35">
      <c r="A2304" s="21">
        <v>1542299</v>
      </c>
      <c r="B2304" s="53">
        <v>411590</v>
      </c>
      <c r="C2304" s="21">
        <f>VLOOKUP(TotalMov[[#This Row],[Order]],'Total Mov by SS'!B:C,2,0)</f>
        <v>142</v>
      </c>
      <c r="D2304" s="21" t="s">
        <v>107</v>
      </c>
      <c r="E2304" s="21" t="s">
        <v>60</v>
      </c>
      <c r="F2304" s="21" t="s">
        <v>61</v>
      </c>
      <c r="G2304" s="21" t="s">
        <v>90</v>
      </c>
      <c r="H2304" s="21" t="s">
        <v>63</v>
      </c>
      <c r="I2304" s="21" t="s">
        <v>108</v>
      </c>
      <c r="J2304" s="22"/>
      <c r="K2304" s="23">
        <v>0</v>
      </c>
      <c r="L2304" s="22"/>
      <c r="M2304" s="23">
        <v>0</v>
      </c>
      <c r="N2304" s="25">
        <v>0</v>
      </c>
      <c r="O2304" s="21" t="s">
        <v>93</v>
      </c>
      <c r="P2304" s="24"/>
      <c r="Q2304" s="24">
        <v>1</v>
      </c>
      <c r="R2304" s="21" t="s">
        <v>66</v>
      </c>
      <c r="S2304" s="21" t="s">
        <v>94</v>
      </c>
    </row>
    <row r="2305" spans="1:19" x14ac:dyDescent="0.35">
      <c r="A2305" s="21">
        <v>1542299</v>
      </c>
      <c r="B2305" s="53">
        <v>411590</v>
      </c>
      <c r="C2305" s="21">
        <f>VLOOKUP(TotalMov[[#This Row],[Order]],'Total Mov by SS'!B:C,2,0)</f>
        <v>142</v>
      </c>
      <c r="D2305" s="21" t="s">
        <v>109</v>
      </c>
      <c r="E2305" s="21" t="s">
        <v>95</v>
      </c>
      <c r="F2305" s="21" t="s">
        <v>83</v>
      </c>
      <c r="G2305" s="21" t="s">
        <v>90</v>
      </c>
      <c r="H2305" s="21" t="s">
        <v>84</v>
      </c>
      <c r="I2305" s="21" t="s">
        <v>110</v>
      </c>
      <c r="J2305" s="22"/>
      <c r="K2305" s="23">
        <v>0</v>
      </c>
      <c r="L2305" s="22"/>
      <c r="M2305" s="23">
        <v>0</v>
      </c>
      <c r="N2305" s="25">
        <v>0</v>
      </c>
      <c r="O2305" s="21" t="s">
        <v>93</v>
      </c>
      <c r="P2305" s="24"/>
      <c r="Q2305" s="24">
        <v>5</v>
      </c>
      <c r="R2305" s="21" t="s">
        <v>66</v>
      </c>
      <c r="S2305" s="21" t="s">
        <v>94</v>
      </c>
    </row>
    <row r="2306" spans="1:19" x14ac:dyDescent="0.35">
      <c r="A2306" s="21">
        <v>1542300</v>
      </c>
      <c r="B2306" s="53">
        <v>411590</v>
      </c>
      <c r="C2306" s="21">
        <f>VLOOKUP(TotalMov[[#This Row],[Order]],'Total Mov by SS'!B:C,2,0)</f>
        <v>140</v>
      </c>
      <c r="D2306" s="21" t="s">
        <v>59</v>
      </c>
      <c r="E2306" s="21" t="s">
        <v>60</v>
      </c>
      <c r="F2306" s="21" t="s">
        <v>83</v>
      </c>
      <c r="G2306" s="21" t="s">
        <v>62</v>
      </c>
      <c r="H2306" s="21" t="s">
        <v>84</v>
      </c>
      <c r="I2306" s="21" t="s">
        <v>111</v>
      </c>
      <c r="J2306" s="22">
        <v>43676</v>
      </c>
      <c r="K2306" s="23">
        <v>0.99773148148148005</v>
      </c>
      <c r="L2306" s="22">
        <v>43677</v>
      </c>
      <c r="M2306" s="23">
        <v>3.128472222222E-2</v>
      </c>
      <c r="N2306" s="25">
        <v>8.0500000000000007</v>
      </c>
      <c r="O2306" s="21" t="s">
        <v>66</v>
      </c>
      <c r="P2306" s="24">
        <f>TotalMov[[#This Row],[Confirmed activ. 3 (ILE03)]]</f>
        <v>8.0500000000000007</v>
      </c>
      <c r="Q2306" s="24">
        <v>40</v>
      </c>
      <c r="R2306" s="21" t="s">
        <v>66</v>
      </c>
      <c r="S2306" s="21" t="s">
        <v>67</v>
      </c>
    </row>
    <row r="2307" spans="1:19" x14ac:dyDescent="0.35">
      <c r="A2307" s="21">
        <v>1542300</v>
      </c>
      <c r="B2307" s="53">
        <v>411590</v>
      </c>
      <c r="C2307" s="21">
        <f>VLOOKUP(TotalMov[[#This Row],[Order]],'Total Mov by SS'!B:C,2,0)</f>
        <v>140</v>
      </c>
      <c r="D2307" s="21" t="s">
        <v>59</v>
      </c>
      <c r="E2307" s="21" t="s">
        <v>68</v>
      </c>
      <c r="F2307" s="21" t="s">
        <v>61</v>
      </c>
      <c r="G2307" s="21" t="s">
        <v>62</v>
      </c>
      <c r="H2307" s="21" t="s">
        <v>63</v>
      </c>
      <c r="I2307" s="21" t="s">
        <v>64</v>
      </c>
      <c r="J2307" s="22">
        <v>43677</v>
      </c>
      <c r="K2307" s="23">
        <v>0.38266203703703999</v>
      </c>
      <c r="L2307" s="22">
        <v>43677</v>
      </c>
      <c r="M2307" s="23">
        <v>0.38953703703704001</v>
      </c>
      <c r="N2307" s="25">
        <v>4.95</v>
      </c>
      <c r="O2307" s="21" t="s">
        <v>66</v>
      </c>
      <c r="P2307" s="24">
        <f>TotalMov[[#This Row],[Confirmed activ. 3 (ILE03)]]</f>
        <v>4.95</v>
      </c>
      <c r="Q2307" s="24">
        <v>15</v>
      </c>
      <c r="R2307" s="21" t="s">
        <v>66</v>
      </c>
      <c r="S2307" s="21" t="s">
        <v>67</v>
      </c>
    </row>
    <row r="2308" spans="1:19" x14ac:dyDescent="0.35">
      <c r="A2308" s="21">
        <v>1542300</v>
      </c>
      <c r="B2308" s="53">
        <v>411590</v>
      </c>
      <c r="C2308" s="21">
        <f>VLOOKUP(TotalMov[[#This Row],[Order]],'Total Mov by SS'!B:C,2,0)</f>
        <v>140</v>
      </c>
      <c r="D2308" s="21" t="s">
        <v>59</v>
      </c>
      <c r="E2308" s="21" t="s">
        <v>73</v>
      </c>
      <c r="F2308" s="21" t="s">
        <v>69</v>
      </c>
      <c r="G2308" s="21" t="s">
        <v>62</v>
      </c>
      <c r="H2308" s="21" t="s">
        <v>70</v>
      </c>
      <c r="I2308" s="21" t="s">
        <v>71</v>
      </c>
      <c r="J2308" s="22">
        <v>43677</v>
      </c>
      <c r="K2308" s="23">
        <v>0.39495370370369998</v>
      </c>
      <c r="L2308" s="22">
        <v>43677</v>
      </c>
      <c r="M2308" s="23">
        <v>0.39495370370369998</v>
      </c>
      <c r="N2308" s="24">
        <v>20</v>
      </c>
      <c r="O2308" s="21" t="s">
        <v>66</v>
      </c>
      <c r="P2308" s="24">
        <f>TotalMov[[#This Row],[Confirmed activ. 3 (ILE03)]]</f>
        <v>20</v>
      </c>
      <c r="Q2308" s="24">
        <v>20</v>
      </c>
      <c r="R2308" s="21" t="s">
        <v>66</v>
      </c>
      <c r="S2308" s="21" t="s">
        <v>72</v>
      </c>
    </row>
    <row r="2309" spans="1:19" x14ac:dyDescent="0.35">
      <c r="A2309" s="21">
        <v>1542300</v>
      </c>
      <c r="B2309" s="53">
        <v>411590</v>
      </c>
      <c r="C2309" s="21">
        <f>VLOOKUP(TotalMov[[#This Row],[Order]],'Total Mov by SS'!B:C,2,0)</f>
        <v>140</v>
      </c>
      <c r="D2309" s="21" t="s">
        <v>59</v>
      </c>
      <c r="E2309" s="21" t="s">
        <v>75</v>
      </c>
      <c r="F2309" s="21" t="s">
        <v>61</v>
      </c>
      <c r="G2309" s="21" t="s">
        <v>62</v>
      </c>
      <c r="H2309" s="21" t="s">
        <v>63</v>
      </c>
      <c r="I2309" s="21" t="s">
        <v>74</v>
      </c>
      <c r="J2309" s="22">
        <v>43677</v>
      </c>
      <c r="K2309" s="23">
        <v>0.39624999999999999</v>
      </c>
      <c r="L2309" s="22">
        <v>43677</v>
      </c>
      <c r="M2309" s="23">
        <v>0.52032407407407</v>
      </c>
      <c r="N2309" s="25">
        <v>2.359</v>
      </c>
      <c r="O2309" s="21" t="s">
        <v>77</v>
      </c>
      <c r="P2309" s="24">
        <f>TotalMov[[#This Row],[Confirmed activ. 3 (ILE03)]]*60</f>
        <v>141.54</v>
      </c>
      <c r="Q2309" s="24">
        <v>350</v>
      </c>
      <c r="R2309" s="21" t="s">
        <v>66</v>
      </c>
      <c r="S2309" s="21" t="s">
        <v>67</v>
      </c>
    </row>
    <row r="2310" spans="1:19" x14ac:dyDescent="0.35">
      <c r="A2310" s="21">
        <v>1542300</v>
      </c>
      <c r="B2310" s="53">
        <v>411590</v>
      </c>
      <c r="C2310" s="21">
        <f>VLOOKUP(TotalMov[[#This Row],[Order]],'Total Mov by SS'!B:C,2,0)</f>
        <v>140</v>
      </c>
      <c r="D2310" s="21" t="s">
        <v>59</v>
      </c>
      <c r="E2310" s="21" t="s">
        <v>78</v>
      </c>
      <c r="F2310" s="21" t="s">
        <v>61</v>
      </c>
      <c r="G2310" s="21" t="s">
        <v>62</v>
      </c>
      <c r="H2310" s="21" t="s">
        <v>63</v>
      </c>
      <c r="I2310" s="21" t="s">
        <v>76</v>
      </c>
      <c r="J2310" s="22">
        <v>43677</v>
      </c>
      <c r="K2310" s="23">
        <v>0.52053240740741002</v>
      </c>
      <c r="L2310" s="22">
        <v>43683</v>
      </c>
      <c r="M2310" s="23">
        <v>0.71299768518519002</v>
      </c>
      <c r="N2310" s="25">
        <v>40.618000000000002</v>
      </c>
      <c r="O2310" s="21" t="s">
        <v>77</v>
      </c>
      <c r="P2310" s="24">
        <f>TotalMov[[#This Row],[Confirmed activ. 3 (ILE03)]]*60</f>
        <v>2437.08</v>
      </c>
      <c r="Q2310" s="24">
        <v>1020</v>
      </c>
      <c r="R2310" s="21" t="s">
        <v>66</v>
      </c>
      <c r="S2310" s="21" t="s">
        <v>67</v>
      </c>
    </row>
    <row r="2311" spans="1:19" x14ac:dyDescent="0.35">
      <c r="A2311" s="21">
        <v>1542300</v>
      </c>
      <c r="B2311" s="53">
        <v>411590</v>
      </c>
      <c r="C2311" s="21">
        <f>VLOOKUP(TotalMov[[#This Row],[Order]],'Total Mov by SS'!B:C,2,0)</f>
        <v>140</v>
      </c>
      <c r="D2311" s="21" t="s">
        <v>59</v>
      </c>
      <c r="E2311" s="21" t="s">
        <v>80</v>
      </c>
      <c r="F2311" s="21" t="s">
        <v>61</v>
      </c>
      <c r="G2311" s="21" t="s">
        <v>62</v>
      </c>
      <c r="H2311" s="21" t="s">
        <v>63</v>
      </c>
      <c r="I2311" s="21" t="s">
        <v>112</v>
      </c>
      <c r="J2311" s="22">
        <v>43683</v>
      </c>
      <c r="K2311" s="23">
        <v>0.71353009259259004</v>
      </c>
      <c r="L2311" s="22">
        <v>43683</v>
      </c>
      <c r="M2311" s="23">
        <v>0.74824074074073998</v>
      </c>
      <c r="N2311" s="25">
        <v>49.982999999999997</v>
      </c>
      <c r="O2311" s="21" t="s">
        <v>66</v>
      </c>
      <c r="P2311" s="24">
        <f>TotalMov[[#This Row],[Confirmed activ. 3 (ILE03)]]</f>
        <v>49.982999999999997</v>
      </c>
      <c r="Q2311" s="24">
        <v>50</v>
      </c>
      <c r="R2311" s="21" t="s">
        <v>66</v>
      </c>
      <c r="S2311" s="21" t="s">
        <v>67</v>
      </c>
    </row>
    <row r="2312" spans="1:19" x14ac:dyDescent="0.35">
      <c r="A2312" s="21">
        <v>1542300</v>
      </c>
      <c r="B2312" s="53">
        <v>411590</v>
      </c>
      <c r="C2312" s="21">
        <f>VLOOKUP(TotalMov[[#This Row],[Order]],'Total Mov by SS'!B:C,2,0)</f>
        <v>140</v>
      </c>
      <c r="D2312" s="21" t="s">
        <v>59</v>
      </c>
      <c r="E2312" s="21" t="s">
        <v>82</v>
      </c>
      <c r="F2312" s="21" t="s">
        <v>89</v>
      </c>
      <c r="G2312" s="21" t="s">
        <v>90</v>
      </c>
      <c r="H2312" s="21" t="s">
        <v>91</v>
      </c>
      <c r="I2312" s="21" t="s">
        <v>92</v>
      </c>
      <c r="J2312" s="22"/>
      <c r="K2312" s="23">
        <v>0</v>
      </c>
      <c r="L2312" s="22"/>
      <c r="M2312" s="23">
        <v>0</v>
      </c>
      <c r="N2312" s="25">
        <v>0</v>
      </c>
      <c r="O2312" s="21" t="s">
        <v>93</v>
      </c>
      <c r="P2312" s="24"/>
      <c r="Q2312" s="24">
        <v>0</v>
      </c>
      <c r="R2312" s="21" t="s">
        <v>66</v>
      </c>
      <c r="S2312" s="21" t="s">
        <v>94</v>
      </c>
    </row>
    <row r="2313" spans="1:19" x14ac:dyDescent="0.35">
      <c r="A2313" s="21">
        <v>1542300</v>
      </c>
      <c r="B2313" s="53">
        <v>411590</v>
      </c>
      <c r="C2313" s="21">
        <f>VLOOKUP(TotalMov[[#This Row],[Order]],'Total Mov by SS'!B:C,2,0)</f>
        <v>140</v>
      </c>
      <c r="D2313" s="21" t="s">
        <v>59</v>
      </c>
      <c r="E2313" s="21" t="s">
        <v>85</v>
      </c>
      <c r="F2313" s="21" t="s">
        <v>69</v>
      </c>
      <c r="G2313" s="21" t="s">
        <v>62</v>
      </c>
      <c r="H2313" s="21" t="s">
        <v>70</v>
      </c>
      <c r="I2313" s="21" t="s">
        <v>79</v>
      </c>
      <c r="J2313" s="22">
        <v>43684</v>
      </c>
      <c r="K2313" s="23">
        <v>0.36050925925925997</v>
      </c>
      <c r="L2313" s="22">
        <v>43684</v>
      </c>
      <c r="M2313" s="23">
        <v>0.36050925925925997</v>
      </c>
      <c r="N2313" s="24">
        <v>20</v>
      </c>
      <c r="O2313" s="21" t="s">
        <v>66</v>
      </c>
      <c r="P2313" s="24">
        <f>TotalMov[[#This Row],[Confirmed activ. 3 (ILE03)]]</f>
        <v>20</v>
      </c>
      <c r="Q2313" s="24">
        <v>20</v>
      </c>
      <c r="R2313" s="21" t="s">
        <v>66</v>
      </c>
      <c r="S2313" s="21" t="s">
        <v>72</v>
      </c>
    </row>
    <row r="2314" spans="1:19" x14ac:dyDescent="0.35">
      <c r="A2314" s="21">
        <v>1542300</v>
      </c>
      <c r="B2314" s="53">
        <v>411590</v>
      </c>
      <c r="C2314" s="21">
        <f>VLOOKUP(TotalMov[[#This Row],[Order]],'Total Mov by SS'!B:C,2,0)</f>
        <v>140</v>
      </c>
      <c r="D2314" s="21" t="s">
        <v>59</v>
      </c>
      <c r="E2314" s="21" t="s">
        <v>88</v>
      </c>
      <c r="F2314" s="21" t="s">
        <v>69</v>
      </c>
      <c r="G2314" s="21" t="s">
        <v>62</v>
      </c>
      <c r="H2314" s="21" t="s">
        <v>70</v>
      </c>
      <c r="I2314" s="21" t="s">
        <v>81</v>
      </c>
      <c r="J2314" s="22">
        <v>43684</v>
      </c>
      <c r="K2314" s="23">
        <v>0.36081018518518998</v>
      </c>
      <c r="L2314" s="22">
        <v>43684</v>
      </c>
      <c r="M2314" s="23">
        <v>0.36081018518518998</v>
      </c>
      <c r="N2314" s="24">
        <v>20</v>
      </c>
      <c r="O2314" s="21" t="s">
        <v>66</v>
      </c>
      <c r="P2314" s="24">
        <f>TotalMov[[#This Row],[Confirmed activ. 3 (ILE03)]]</f>
        <v>20</v>
      </c>
      <c r="Q2314" s="24">
        <v>20</v>
      </c>
      <c r="R2314" s="21" t="s">
        <v>66</v>
      </c>
      <c r="S2314" s="21" t="s">
        <v>72</v>
      </c>
    </row>
    <row r="2315" spans="1:19" x14ac:dyDescent="0.35">
      <c r="A2315" s="21">
        <v>1542300</v>
      </c>
      <c r="B2315" s="53">
        <v>411590</v>
      </c>
      <c r="C2315" s="21">
        <f>VLOOKUP(TotalMov[[#This Row],[Order]],'Total Mov by SS'!B:C,2,0)</f>
        <v>140</v>
      </c>
      <c r="D2315" s="21" t="s">
        <v>59</v>
      </c>
      <c r="E2315" s="21" t="s">
        <v>95</v>
      </c>
      <c r="F2315" s="21" t="s">
        <v>83</v>
      </c>
      <c r="G2315" s="21" t="s">
        <v>62</v>
      </c>
      <c r="H2315" s="21" t="s">
        <v>84</v>
      </c>
      <c r="I2315" s="21" t="s">
        <v>84</v>
      </c>
      <c r="J2315" s="22">
        <v>43684</v>
      </c>
      <c r="K2315" s="23">
        <v>0.40365740740741002</v>
      </c>
      <c r="L2315" s="22">
        <v>43685</v>
      </c>
      <c r="M2315" s="23">
        <v>2.0347222222220001E-2</v>
      </c>
      <c r="N2315" s="25">
        <v>6.3339999999999996</v>
      </c>
      <c r="O2315" s="21" t="s">
        <v>77</v>
      </c>
      <c r="P2315" s="24">
        <f>TotalMov[[#This Row],[Confirmed activ. 3 (ILE03)]]*60</f>
        <v>380.03999999999996</v>
      </c>
      <c r="Q2315" s="24">
        <v>450</v>
      </c>
      <c r="R2315" s="21" t="s">
        <v>66</v>
      </c>
      <c r="S2315" s="21" t="s">
        <v>67</v>
      </c>
    </row>
    <row r="2316" spans="1:19" x14ac:dyDescent="0.35">
      <c r="A2316" s="21">
        <v>1542300</v>
      </c>
      <c r="B2316" s="53">
        <v>411590</v>
      </c>
      <c r="C2316" s="21">
        <f>VLOOKUP(TotalMov[[#This Row],[Order]],'Total Mov by SS'!B:C,2,0)</f>
        <v>140</v>
      </c>
      <c r="D2316" s="21" t="s">
        <v>59</v>
      </c>
      <c r="E2316" s="21" t="s">
        <v>97</v>
      </c>
      <c r="F2316" s="21" t="s">
        <v>86</v>
      </c>
      <c r="G2316" s="21" t="s">
        <v>62</v>
      </c>
      <c r="H2316" s="21" t="s">
        <v>87</v>
      </c>
      <c r="I2316" s="21" t="s">
        <v>87</v>
      </c>
      <c r="J2316" s="22">
        <v>43685</v>
      </c>
      <c r="K2316" s="23">
        <v>0.34839120370370003</v>
      </c>
      <c r="L2316" s="22">
        <v>43685</v>
      </c>
      <c r="M2316" s="23">
        <v>0.34839120370370003</v>
      </c>
      <c r="N2316" s="24">
        <v>20</v>
      </c>
      <c r="O2316" s="21" t="s">
        <v>66</v>
      </c>
      <c r="P2316" s="24">
        <f>TotalMov[[#This Row],[Confirmed activ. 3 (ILE03)]]</f>
        <v>20</v>
      </c>
      <c r="Q2316" s="24">
        <v>20</v>
      </c>
      <c r="R2316" s="21" t="s">
        <v>66</v>
      </c>
      <c r="S2316" s="21" t="s">
        <v>72</v>
      </c>
    </row>
    <row r="2317" spans="1:19" x14ac:dyDescent="0.35">
      <c r="A2317" s="21">
        <v>1542300</v>
      </c>
      <c r="B2317" s="53">
        <v>411590</v>
      </c>
      <c r="C2317" s="21">
        <f>VLOOKUP(TotalMov[[#This Row],[Order]],'Total Mov by SS'!B:C,2,0)</f>
        <v>140</v>
      </c>
      <c r="D2317" s="21" t="s">
        <v>59</v>
      </c>
      <c r="E2317" s="21" t="s">
        <v>99</v>
      </c>
      <c r="F2317" s="21" t="s">
        <v>61</v>
      </c>
      <c r="G2317" s="21" t="s">
        <v>62</v>
      </c>
      <c r="H2317" s="21" t="s">
        <v>63</v>
      </c>
      <c r="I2317" s="21" t="s">
        <v>96</v>
      </c>
      <c r="J2317" s="22">
        <v>43696</v>
      </c>
      <c r="K2317" s="23">
        <v>0.44880787037037001</v>
      </c>
      <c r="L2317" s="22">
        <v>43696</v>
      </c>
      <c r="M2317" s="23">
        <v>0.54541666666666999</v>
      </c>
      <c r="N2317" s="25">
        <v>46.366999999999997</v>
      </c>
      <c r="O2317" s="21" t="s">
        <v>66</v>
      </c>
      <c r="P2317" s="24">
        <f>TotalMov[[#This Row],[Confirmed activ. 3 (ILE03)]]</f>
        <v>46.366999999999997</v>
      </c>
      <c r="Q2317" s="24">
        <v>100</v>
      </c>
      <c r="R2317" s="21" t="s">
        <v>66</v>
      </c>
      <c r="S2317" s="21" t="s">
        <v>67</v>
      </c>
    </row>
    <row r="2318" spans="1:19" x14ac:dyDescent="0.35">
      <c r="A2318" s="21">
        <v>1542300</v>
      </c>
      <c r="B2318" s="53">
        <v>411590</v>
      </c>
      <c r="C2318" s="21">
        <f>VLOOKUP(TotalMov[[#This Row],[Order]],'Total Mov by SS'!B:C,2,0)</f>
        <v>140</v>
      </c>
      <c r="D2318" s="21" t="s">
        <v>59</v>
      </c>
      <c r="E2318" s="21" t="s">
        <v>101</v>
      </c>
      <c r="F2318" s="21" t="s">
        <v>69</v>
      </c>
      <c r="G2318" s="21" t="s">
        <v>62</v>
      </c>
      <c r="H2318" s="21" t="s">
        <v>70</v>
      </c>
      <c r="I2318" s="21" t="s">
        <v>98</v>
      </c>
      <c r="J2318" s="22">
        <v>43696</v>
      </c>
      <c r="K2318" s="23">
        <v>0.71222222222221998</v>
      </c>
      <c r="L2318" s="22">
        <v>43696</v>
      </c>
      <c r="M2318" s="23">
        <v>0.71222222222221998</v>
      </c>
      <c r="N2318" s="24">
        <v>20</v>
      </c>
      <c r="O2318" s="21" t="s">
        <v>66</v>
      </c>
      <c r="P2318" s="24">
        <f>TotalMov[[#This Row],[Confirmed activ. 3 (ILE03)]]</f>
        <v>20</v>
      </c>
      <c r="Q2318" s="24">
        <v>20</v>
      </c>
      <c r="R2318" s="21" t="s">
        <v>66</v>
      </c>
      <c r="S2318" s="21" t="s">
        <v>72</v>
      </c>
    </row>
    <row r="2319" spans="1:19" x14ac:dyDescent="0.35">
      <c r="A2319" s="21">
        <v>1542300</v>
      </c>
      <c r="B2319" s="53">
        <v>411590</v>
      </c>
      <c r="C2319" s="21">
        <f>VLOOKUP(TotalMov[[#This Row],[Order]],'Total Mov by SS'!B:C,2,0)</f>
        <v>140</v>
      </c>
      <c r="D2319" s="21" t="s">
        <v>59</v>
      </c>
      <c r="E2319" s="21" t="s">
        <v>104</v>
      </c>
      <c r="F2319" s="21" t="s">
        <v>69</v>
      </c>
      <c r="G2319" s="21" t="s">
        <v>62</v>
      </c>
      <c r="H2319" s="21" t="s">
        <v>70</v>
      </c>
      <c r="I2319" s="21" t="s">
        <v>100</v>
      </c>
      <c r="J2319" s="22">
        <v>43696</v>
      </c>
      <c r="K2319" s="23">
        <v>0.71239583333333001</v>
      </c>
      <c r="L2319" s="22">
        <v>43696</v>
      </c>
      <c r="M2319" s="23">
        <v>0.71239583333333001</v>
      </c>
      <c r="N2319" s="24">
        <v>30</v>
      </c>
      <c r="O2319" s="21" t="s">
        <v>66</v>
      </c>
      <c r="P2319" s="24">
        <f>TotalMov[[#This Row],[Confirmed activ. 3 (ILE03)]]</f>
        <v>30</v>
      </c>
      <c r="Q2319" s="24">
        <v>30</v>
      </c>
      <c r="R2319" s="21" t="s">
        <v>66</v>
      </c>
      <c r="S2319" s="21" t="s">
        <v>72</v>
      </c>
    </row>
    <row r="2320" spans="1:19" x14ac:dyDescent="0.35">
      <c r="A2320" s="21">
        <v>1542300</v>
      </c>
      <c r="B2320" s="53">
        <v>411590</v>
      </c>
      <c r="C2320" s="21">
        <f>VLOOKUP(TotalMov[[#This Row],[Order]],'Total Mov by SS'!B:C,2,0)</f>
        <v>140</v>
      </c>
      <c r="D2320" s="21" t="s">
        <v>59</v>
      </c>
      <c r="E2320" s="21" t="s">
        <v>113</v>
      </c>
      <c r="F2320" s="21" t="s">
        <v>102</v>
      </c>
      <c r="G2320" s="21" t="s">
        <v>62</v>
      </c>
      <c r="H2320" s="21" t="s">
        <v>100</v>
      </c>
      <c r="I2320" s="21" t="s">
        <v>103</v>
      </c>
      <c r="J2320" s="22">
        <v>43696</v>
      </c>
      <c r="K2320" s="23">
        <v>0.71260416666667004</v>
      </c>
      <c r="L2320" s="22">
        <v>43696</v>
      </c>
      <c r="M2320" s="23">
        <v>0.71260416666667004</v>
      </c>
      <c r="N2320" s="24">
        <v>30</v>
      </c>
      <c r="O2320" s="21" t="s">
        <v>66</v>
      </c>
      <c r="P2320" s="24">
        <f>TotalMov[[#This Row],[Confirmed activ. 3 (ILE03)]]</f>
        <v>30</v>
      </c>
      <c r="Q2320" s="24">
        <v>30</v>
      </c>
      <c r="R2320" s="21" t="s">
        <v>66</v>
      </c>
      <c r="S2320" s="21" t="s">
        <v>72</v>
      </c>
    </row>
    <row r="2321" spans="1:19" x14ac:dyDescent="0.35">
      <c r="A2321" s="21">
        <v>1542300</v>
      </c>
      <c r="B2321" s="53">
        <v>411590</v>
      </c>
      <c r="C2321" s="21">
        <f>VLOOKUP(TotalMov[[#This Row],[Order]],'Total Mov by SS'!B:C,2,0)</f>
        <v>140</v>
      </c>
      <c r="D2321" s="21" t="s">
        <v>59</v>
      </c>
      <c r="E2321" s="21" t="s">
        <v>114</v>
      </c>
      <c r="F2321" s="21" t="s">
        <v>102</v>
      </c>
      <c r="G2321" s="21" t="s">
        <v>105</v>
      </c>
      <c r="H2321" s="21" t="s">
        <v>100</v>
      </c>
      <c r="I2321" s="21" t="s">
        <v>106</v>
      </c>
      <c r="J2321" s="22">
        <v>43696</v>
      </c>
      <c r="K2321" s="23">
        <v>0.739375</v>
      </c>
      <c r="L2321" s="22">
        <v>43696</v>
      </c>
      <c r="M2321" s="23">
        <v>0.739375</v>
      </c>
      <c r="N2321" s="24">
        <v>45</v>
      </c>
      <c r="O2321" s="21" t="s">
        <v>66</v>
      </c>
      <c r="P2321" s="24">
        <f>TotalMov[[#This Row],[Confirmed activ. 3 (ILE03)]]</f>
        <v>45</v>
      </c>
      <c r="Q2321" s="24">
        <v>45</v>
      </c>
      <c r="R2321" s="21" t="s">
        <v>66</v>
      </c>
      <c r="S2321" s="21" t="s">
        <v>72</v>
      </c>
    </row>
    <row r="2322" spans="1:19" x14ac:dyDescent="0.35">
      <c r="A2322" s="21">
        <v>1542300</v>
      </c>
      <c r="B2322" s="53">
        <v>411590</v>
      </c>
      <c r="C2322" s="21">
        <f>VLOOKUP(TotalMov[[#This Row],[Order]],'Total Mov by SS'!B:C,2,0)</f>
        <v>140</v>
      </c>
      <c r="D2322" s="21" t="s">
        <v>107</v>
      </c>
      <c r="E2322" s="21" t="s">
        <v>60</v>
      </c>
      <c r="F2322" s="21" t="s">
        <v>61</v>
      </c>
      <c r="G2322" s="21" t="s">
        <v>90</v>
      </c>
      <c r="H2322" s="21" t="s">
        <v>63</v>
      </c>
      <c r="I2322" s="21" t="s">
        <v>108</v>
      </c>
      <c r="J2322" s="22">
        <v>43685</v>
      </c>
      <c r="K2322" s="23">
        <v>0.31903935185185001</v>
      </c>
      <c r="L2322" s="22">
        <v>43685</v>
      </c>
      <c r="M2322" s="23">
        <v>0.50212962962963004</v>
      </c>
      <c r="N2322" s="25">
        <v>4.3940000000000001</v>
      </c>
      <c r="O2322" s="21" t="s">
        <v>77</v>
      </c>
      <c r="P2322" s="24">
        <f>TotalMov[[#This Row],[Confirmed activ. 3 (ILE03)]]*60</f>
        <v>263.64</v>
      </c>
      <c r="Q2322" s="24">
        <v>1</v>
      </c>
      <c r="R2322" s="21" t="s">
        <v>66</v>
      </c>
      <c r="S2322" s="21" t="s">
        <v>67</v>
      </c>
    </row>
    <row r="2323" spans="1:19" x14ac:dyDescent="0.35">
      <c r="A2323" s="21">
        <v>1542300</v>
      </c>
      <c r="B2323" s="53">
        <v>411590</v>
      </c>
      <c r="C2323" s="21">
        <f>VLOOKUP(TotalMov[[#This Row],[Order]],'Total Mov by SS'!B:C,2,0)</f>
        <v>140</v>
      </c>
      <c r="D2323" s="21" t="s">
        <v>109</v>
      </c>
      <c r="E2323" s="21" t="s">
        <v>95</v>
      </c>
      <c r="F2323" s="21" t="s">
        <v>83</v>
      </c>
      <c r="G2323" s="21" t="s">
        <v>90</v>
      </c>
      <c r="H2323" s="21" t="s">
        <v>84</v>
      </c>
      <c r="I2323" s="21" t="s">
        <v>110</v>
      </c>
      <c r="J2323" s="22"/>
      <c r="K2323" s="23">
        <v>0</v>
      </c>
      <c r="L2323" s="22"/>
      <c r="M2323" s="23">
        <v>0</v>
      </c>
      <c r="N2323" s="25">
        <v>0</v>
      </c>
      <c r="O2323" s="21" t="s">
        <v>93</v>
      </c>
      <c r="P2323" s="24"/>
      <c r="Q2323" s="24">
        <v>5</v>
      </c>
      <c r="R2323" s="21" t="s">
        <v>66</v>
      </c>
      <c r="S2323" s="21" t="s">
        <v>94</v>
      </c>
    </row>
    <row r="2324" spans="1:19" x14ac:dyDescent="0.35">
      <c r="A2324" s="21">
        <v>1542301</v>
      </c>
      <c r="B2324" s="53">
        <v>411590</v>
      </c>
      <c r="C2324" s="21">
        <f>VLOOKUP(TotalMov[[#This Row],[Order]],'Total Mov by SS'!B:C,2,0)</f>
        <v>142</v>
      </c>
      <c r="D2324" s="21" t="s">
        <v>59</v>
      </c>
      <c r="E2324" s="21" t="s">
        <v>60</v>
      </c>
      <c r="F2324" s="21" t="s">
        <v>83</v>
      </c>
      <c r="G2324" s="21" t="s">
        <v>62</v>
      </c>
      <c r="H2324" s="21" t="s">
        <v>84</v>
      </c>
      <c r="I2324" s="21" t="s">
        <v>111</v>
      </c>
      <c r="J2324" s="22">
        <v>43676</v>
      </c>
      <c r="K2324" s="23">
        <v>0.99773148148148005</v>
      </c>
      <c r="L2324" s="22">
        <v>43677</v>
      </c>
      <c r="M2324" s="23">
        <v>3.128472222222E-2</v>
      </c>
      <c r="N2324" s="25">
        <v>8.0500000000000007</v>
      </c>
      <c r="O2324" s="21" t="s">
        <v>66</v>
      </c>
      <c r="P2324" s="24">
        <f>TotalMov[[#This Row],[Confirmed activ. 3 (ILE03)]]</f>
        <v>8.0500000000000007</v>
      </c>
      <c r="Q2324" s="24">
        <v>40</v>
      </c>
      <c r="R2324" s="21" t="s">
        <v>66</v>
      </c>
      <c r="S2324" s="21" t="s">
        <v>67</v>
      </c>
    </row>
    <row r="2325" spans="1:19" x14ac:dyDescent="0.35">
      <c r="A2325" s="21">
        <v>1542301</v>
      </c>
      <c r="B2325" s="53">
        <v>411590</v>
      </c>
      <c r="C2325" s="21">
        <f>VLOOKUP(TotalMov[[#This Row],[Order]],'Total Mov by SS'!B:C,2,0)</f>
        <v>142</v>
      </c>
      <c r="D2325" s="21" t="s">
        <v>59</v>
      </c>
      <c r="E2325" s="21" t="s">
        <v>68</v>
      </c>
      <c r="F2325" s="21" t="s">
        <v>61</v>
      </c>
      <c r="G2325" s="21" t="s">
        <v>62</v>
      </c>
      <c r="H2325" s="21" t="s">
        <v>63</v>
      </c>
      <c r="I2325" s="21" t="s">
        <v>64</v>
      </c>
      <c r="J2325" s="22">
        <v>43677</v>
      </c>
      <c r="K2325" s="23">
        <v>0.38266203703703999</v>
      </c>
      <c r="L2325" s="22">
        <v>43677</v>
      </c>
      <c r="M2325" s="23">
        <v>0.38953703703704001</v>
      </c>
      <c r="N2325" s="25">
        <v>4.95</v>
      </c>
      <c r="O2325" s="21" t="s">
        <v>66</v>
      </c>
      <c r="P2325" s="24">
        <f>TotalMov[[#This Row],[Confirmed activ. 3 (ILE03)]]</f>
        <v>4.95</v>
      </c>
      <c r="Q2325" s="24">
        <v>15</v>
      </c>
      <c r="R2325" s="21" t="s">
        <v>66</v>
      </c>
      <c r="S2325" s="21" t="s">
        <v>67</v>
      </c>
    </row>
    <row r="2326" spans="1:19" x14ac:dyDescent="0.35">
      <c r="A2326" s="21">
        <v>1542301</v>
      </c>
      <c r="B2326" s="53">
        <v>411590</v>
      </c>
      <c r="C2326" s="21">
        <f>VLOOKUP(TotalMov[[#This Row],[Order]],'Total Mov by SS'!B:C,2,0)</f>
        <v>142</v>
      </c>
      <c r="D2326" s="21" t="s">
        <v>59</v>
      </c>
      <c r="E2326" s="21" t="s">
        <v>73</v>
      </c>
      <c r="F2326" s="21" t="s">
        <v>69</v>
      </c>
      <c r="G2326" s="21" t="s">
        <v>62</v>
      </c>
      <c r="H2326" s="21" t="s">
        <v>70</v>
      </c>
      <c r="I2326" s="21" t="s">
        <v>71</v>
      </c>
      <c r="J2326" s="22">
        <v>43677</v>
      </c>
      <c r="K2326" s="23">
        <v>0.39473379629630001</v>
      </c>
      <c r="L2326" s="22">
        <v>43677</v>
      </c>
      <c r="M2326" s="23">
        <v>0.39473379629630001</v>
      </c>
      <c r="N2326" s="24">
        <v>20</v>
      </c>
      <c r="O2326" s="21" t="s">
        <v>66</v>
      </c>
      <c r="P2326" s="24">
        <f>TotalMov[[#This Row],[Confirmed activ. 3 (ILE03)]]</f>
        <v>20</v>
      </c>
      <c r="Q2326" s="24">
        <v>20</v>
      </c>
      <c r="R2326" s="21" t="s">
        <v>66</v>
      </c>
      <c r="S2326" s="21" t="s">
        <v>72</v>
      </c>
    </row>
    <row r="2327" spans="1:19" x14ac:dyDescent="0.35">
      <c r="A2327" s="21">
        <v>1542301</v>
      </c>
      <c r="B2327" s="53">
        <v>411590</v>
      </c>
      <c r="C2327" s="21">
        <f>VLOOKUP(TotalMov[[#This Row],[Order]],'Total Mov by SS'!B:C,2,0)</f>
        <v>142</v>
      </c>
      <c r="D2327" s="21" t="s">
        <v>59</v>
      </c>
      <c r="E2327" s="21" t="s">
        <v>75</v>
      </c>
      <c r="F2327" s="21" t="s">
        <v>61</v>
      </c>
      <c r="G2327" s="21" t="s">
        <v>62</v>
      </c>
      <c r="H2327" s="21" t="s">
        <v>63</v>
      </c>
      <c r="I2327" s="21" t="s">
        <v>74</v>
      </c>
      <c r="J2327" s="22">
        <v>43677</v>
      </c>
      <c r="K2327" s="23">
        <v>0.39712962962963</v>
      </c>
      <c r="L2327" s="22">
        <v>43677</v>
      </c>
      <c r="M2327" s="23">
        <v>0.73761574074073999</v>
      </c>
      <c r="N2327" s="25">
        <v>7.8289999999999997</v>
      </c>
      <c r="O2327" s="21" t="s">
        <v>77</v>
      </c>
      <c r="P2327" s="24">
        <f>TotalMov[[#This Row],[Confirmed activ. 3 (ILE03)]]*60</f>
        <v>469.74</v>
      </c>
      <c r="Q2327" s="24">
        <v>350</v>
      </c>
      <c r="R2327" s="21" t="s">
        <v>66</v>
      </c>
      <c r="S2327" s="21" t="s">
        <v>67</v>
      </c>
    </row>
    <row r="2328" spans="1:19" x14ac:dyDescent="0.35">
      <c r="A2328" s="21">
        <v>1542301</v>
      </c>
      <c r="B2328" s="53">
        <v>411590</v>
      </c>
      <c r="C2328" s="21">
        <f>VLOOKUP(TotalMov[[#This Row],[Order]],'Total Mov by SS'!B:C,2,0)</f>
        <v>142</v>
      </c>
      <c r="D2328" s="21" t="s">
        <v>59</v>
      </c>
      <c r="E2328" s="21" t="s">
        <v>78</v>
      </c>
      <c r="F2328" s="21" t="s">
        <v>61</v>
      </c>
      <c r="G2328" s="21" t="s">
        <v>62</v>
      </c>
      <c r="H2328" s="21" t="s">
        <v>63</v>
      </c>
      <c r="I2328" s="21" t="s">
        <v>76</v>
      </c>
      <c r="J2328" s="22">
        <v>43678</v>
      </c>
      <c r="K2328" s="23">
        <v>0.31960648148148002</v>
      </c>
      <c r="L2328" s="22">
        <v>43683</v>
      </c>
      <c r="M2328" s="23">
        <v>0.58362268518519</v>
      </c>
      <c r="N2328" s="25">
        <v>25.042000000000002</v>
      </c>
      <c r="O2328" s="21" t="s">
        <v>77</v>
      </c>
      <c r="P2328" s="24">
        <f>TotalMov[[#This Row],[Confirmed activ. 3 (ILE03)]]*60</f>
        <v>1502.52</v>
      </c>
      <c r="Q2328" s="24">
        <v>1020</v>
      </c>
      <c r="R2328" s="21" t="s">
        <v>66</v>
      </c>
      <c r="S2328" s="21" t="s">
        <v>67</v>
      </c>
    </row>
    <row r="2329" spans="1:19" x14ac:dyDescent="0.35">
      <c r="A2329" s="21">
        <v>1542301</v>
      </c>
      <c r="B2329" s="53">
        <v>411590</v>
      </c>
      <c r="C2329" s="21">
        <f>VLOOKUP(TotalMov[[#This Row],[Order]],'Total Mov by SS'!B:C,2,0)</f>
        <v>142</v>
      </c>
      <c r="D2329" s="21" t="s">
        <v>59</v>
      </c>
      <c r="E2329" s="21" t="s">
        <v>80</v>
      </c>
      <c r="F2329" s="21" t="s">
        <v>61</v>
      </c>
      <c r="G2329" s="21" t="s">
        <v>62</v>
      </c>
      <c r="H2329" s="21" t="s">
        <v>63</v>
      </c>
      <c r="I2329" s="21" t="s">
        <v>112</v>
      </c>
      <c r="J2329" s="22">
        <v>43683</v>
      </c>
      <c r="K2329" s="23">
        <v>0.59372685185185003</v>
      </c>
      <c r="L2329" s="22">
        <v>43683</v>
      </c>
      <c r="M2329" s="23">
        <v>0.59928240740741001</v>
      </c>
      <c r="N2329" s="24">
        <v>8</v>
      </c>
      <c r="O2329" s="21" t="s">
        <v>66</v>
      </c>
      <c r="P2329" s="24">
        <f>TotalMov[[#This Row],[Confirmed activ. 3 (ILE03)]]</f>
        <v>8</v>
      </c>
      <c r="Q2329" s="24">
        <v>50</v>
      </c>
      <c r="R2329" s="21" t="s">
        <v>66</v>
      </c>
      <c r="S2329" s="21" t="s">
        <v>67</v>
      </c>
    </row>
    <row r="2330" spans="1:19" x14ac:dyDescent="0.35">
      <c r="A2330" s="21">
        <v>1542301</v>
      </c>
      <c r="B2330" s="53">
        <v>411590</v>
      </c>
      <c r="C2330" s="21">
        <f>VLOOKUP(TotalMov[[#This Row],[Order]],'Total Mov by SS'!B:C,2,0)</f>
        <v>142</v>
      </c>
      <c r="D2330" s="21" t="s">
        <v>59</v>
      </c>
      <c r="E2330" s="21" t="s">
        <v>82</v>
      </c>
      <c r="F2330" s="21" t="s">
        <v>89</v>
      </c>
      <c r="G2330" s="21" t="s">
        <v>90</v>
      </c>
      <c r="H2330" s="21" t="s">
        <v>91</v>
      </c>
      <c r="I2330" s="21" t="s">
        <v>92</v>
      </c>
      <c r="J2330" s="22"/>
      <c r="K2330" s="23">
        <v>0</v>
      </c>
      <c r="L2330" s="22"/>
      <c r="M2330" s="23">
        <v>0</v>
      </c>
      <c r="N2330" s="25">
        <v>0</v>
      </c>
      <c r="O2330" s="21" t="s">
        <v>93</v>
      </c>
      <c r="P2330" s="24"/>
      <c r="Q2330" s="24">
        <v>0</v>
      </c>
      <c r="R2330" s="21" t="s">
        <v>66</v>
      </c>
      <c r="S2330" s="21" t="s">
        <v>94</v>
      </c>
    </row>
    <row r="2331" spans="1:19" x14ac:dyDescent="0.35">
      <c r="A2331" s="21">
        <v>1542301</v>
      </c>
      <c r="B2331" s="53">
        <v>411590</v>
      </c>
      <c r="C2331" s="21">
        <f>VLOOKUP(TotalMov[[#This Row],[Order]],'Total Mov by SS'!B:C,2,0)</f>
        <v>142</v>
      </c>
      <c r="D2331" s="21" t="s">
        <v>59</v>
      </c>
      <c r="E2331" s="21" t="s">
        <v>85</v>
      </c>
      <c r="F2331" s="21" t="s">
        <v>69</v>
      </c>
      <c r="G2331" s="21" t="s">
        <v>62</v>
      </c>
      <c r="H2331" s="21" t="s">
        <v>70</v>
      </c>
      <c r="I2331" s="21" t="s">
        <v>79</v>
      </c>
      <c r="J2331" s="22">
        <v>43683</v>
      </c>
      <c r="K2331" s="23">
        <v>0.60651620370369996</v>
      </c>
      <c r="L2331" s="22">
        <v>43683</v>
      </c>
      <c r="M2331" s="23">
        <v>0.60651620370369996</v>
      </c>
      <c r="N2331" s="24">
        <v>20</v>
      </c>
      <c r="O2331" s="21" t="s">
        <v>66</v>
      </c>
      <c r="P2331" s="24">
        <f>TotalMov[[#This Row],[Confirmed activ. 3 (ILE03)]]</f>
        <v>20</v>
      </c>
      <c r="Q2331" s="24">
        <v>20</v>
      </c>
      <c r="R2331" s="21" t="s">
        <v>66</v>
      </c>
      <c r="S2331" s="21" t="s">
        <v>72</v>
      </c>
    </row>
    <row r="2332" spans="1:19" x14ac:dyDescent="0.35">
      <c r="A2332" s="21">
        <v>1542301</v>
      </c>
      <c r="B2332" s="53">
        <v>411590</v>
      </c>
      <c r="C2332" s="21">
        <f>VLOOKUP(TotalMov[[#This Row],[Order]],'Total Mov by SS'!B:C,2,0)</f>
        <v>142</v>
      </c>
      <c r="D2332" s="21" t="s">
        <v>59</v>
      </c>
      <c r="E2332" s="21" t="s">
        <v>88</v>
      </c>
      <c r="F2332" s="21" t="s">
        <v>69</v>
      </c>
      <c r="G2332" s="21" t="s">
        <v>62</v>
      </c>
      <c r="H2332" s="21" t="s">
        <v>70</v>
      </c>
      <c r="I2332" s="21" t="s">
        <v>81</v>
      </c>
      <c r="J2332" s="22">
        <v>43683</v>
      </c>
      <c r="K2332" s="23">
        <v>0.60750000000000004</v>
      </c>
      <c r="L2332" s="22">
        <v>43683</v>
      </c>
      <c r="M2332" s="23">
        <v>0.60750000000000004</v>
      </c>
      <c r="N2332" s="24">
        <v>20</v>
      </c>
      <c r="O2332" s="21" t="s">
        <v>66</v>
      </c>
      <c r="P2332" s="24">
        <f>TotalMov[[#This Row],[Confirmed activ. 3 (ILE03)]]</f>
        <v>20</v>
      </c>
      <c r="Q2332" s="24">
        <v>20</v>
      </c>
      <c r="R2332" s="21" t="s">
        <v>66</v>
      </c>
      <c r="S2332" s="21" t="s">
        <v>72</v>
      </c>
    </row>
    <row r="2333" spans="1:19" x14ac:dyDescent="0.35">
      <c r="A2333" s="21">
        <v>1542301</v>
      </c>
      <c r="B2333" s="53">
        <v>411590</v>
      </c>
      <c r="C2333" s="21">
        <f>VLOOKUP(TotalMov[[#This Row],[Order]],'Total Mov by SS'!B:C,2,0)</f>
        <v>142</v>
      </c>
      <c r="D2333" s="21" t="s">
        <v>59</v>
      </c>
      <c r="E2333" s="21" t="s">
        <v>95</v>
      </c>
      <c r="F2333" s="21" t="s">
        <v>83</v>
      </c>
      <c r="G2333" s="21" t="s">
        <v>62</v>
      </c>
      <c r="H2333" s="21" t="s">
        <v>84</v>
      </c>
      <c r="I2333" s="21" t="s">
        <v>84</v>
      </c>
      <c r="J2333" s="22">
        <v>43683</v>
      </c>
      <c r="K2333" s="23">
        <v>0.67107638888888999</v>
      </c>
      <c r="L2333" s="22">
        <v>43684</v>
      </c>
      <c r="M2333" s="23">
        <v>0.54868055555555995</v>
      </c>
      <c r="N2333" s="25">
        <v>11.542999999999999</v>
      </c>
      <c r="O2333" s="21" t="s">
        <v>77</v>
      </c>
      <c r="P2333" s="24">
        <f>TotalMov[[#This Row],[Confirmed activ. 3 (ILE03)]]*60</f>
        <v>692.57999999999993</v>
      </c>
      <c r="Q2333" s="24">
        <v>450</v>
      </c>
      <c r="R2333" s="21" t="s">
        <v>66</v>
      </c>
      <c r="S2333" s="21" t="s">
        <v>67</v>
      </c>
    </row>
    <row r="2334" spans="1:19" x14ac:dyDescent="0.35">
      <c r="A2334" s="21">
        <v>1542301</v>
      </c>
      <c r="B2334" s="53">
        <v>411590</v>
      </c>
      <c r="C2334" s="21">
        <f>VLOOKUP(TotalMov[[#This Row],[Order]],'Total Mov by SS'!B:C,2,0)</f>
        <v>142</v>
      </c>
      <c r="D2334" s="21" t="s">
        <v>59</v>
      </c>
      <c r="E2334" s="21" t="s">
        <v>97</v>
      </c>
      <c r="F2334" s="21" t="s">
        <v>86</v>
      </c>
      <c r="G2334" s="21" t="s">
        <v>62</v>
      </c>
      <c r="H2334" s="21" t="s">
        <v>87</v>
      </c>
      <c r="I2334" s="21" t="s">
        <v>87</v>
      </c>
      <c r="J2334" s="22">
        <v>43685</v>
      </c>
      <c r="K2334" s="23">
        <v>0.35206018518519</v>
      </c>
      <c r="L2334" s="22">
        <v>43685</v>
      </c>
      <c r="M2334" s="23">
        <v>0.35206018518519</v>
      </c>
      <c r="N2334" s="24">
        <v>20</v>
      </c>
      <c r="O2334" s="21" t="s">
        <v>66</v>
      </c>
      <c r="P2334" s="24">
        <f>TotalMov[[#This Row],[Confirmed activ. 3 (ILE03)]]</f>
        <v>20</v>
      </c>
      <c r="Q2334" s="24">
        <v>20</v>
      </c>
      <c r="R2334" s="21" t="s">
        <v>66</v>
      </c>
      <c r="S2334" s="21" t="s">
        <v>72</v>
      </c>
    </row>
    <row r="2335" spans="1:19" x14ac:dyDescent="0.35">
      <c r="A2335" s="21">
        <v>1542301</v>
      </c>
      <c r="B2335" s="53">
        <v>411590</v>
      </c>
      <c r="C2335" s="21">
        <f>VLOOKUP(TotalMov[[#This Row],[Order]],'Total Mov by SS'!B:C,2,0)</f>
        <v>142</v>
      </c>
      <c r="D2335" s="21" t="s">
        <v>59</v>
      </c>
      <c r="E2335" s="21" t="s">
        <v>99</v>
      </c>
      <c r="F2335" s="21" t="s">
        <v>61</v>
      </c>
      <c r="G2335" s="21" t="s">
        <v>62</v>
      </c>
      <c r="H2335" s="21" t="s">
        <v>63</v>
      </c>
      <c r="I2335" s="21" t="s">
        <v>96</v>
      </c>
      <c r="J2335" s="22">
        <v>43702</v>
      </c>
      <c r="K2335" s="23">
        <v>0.39660879629630003</v>
      </c>
      <c r="L2335" s="22">
        <v>43702</v>
      </c>
      <c r="M2335" s="23">
        <v>0.42254629629629997</v>
      </c>
      <c r="N2335" s="25">
        <v>37.35</v>
      </c>
      <c r="O2335" s="21" t="s">
        <v>66</v>
      </c>
      <c r="P2335" s="24">
        <f>TotalMov[[#This Row],[Confirmed activ. 3 (ILE03)]]</f>
        <v>37.35</v>
      </c>
      <c r="Q2335" s="24">
        <v>100</v>
      </c>
      <c r="R2335" s="21" t="s">
        <v>66</v>
      </c>
      <c r="S2335" s="21" t="s">
        <v>67</v>
      </c>
    </row>
    <row r="2336" spans="1:19" x14ac:dyDescent="0.35">
      <c r="A2336" s="21">
        <v>1542301</v>
      </c>
      <c r="B2336" s="53">
        <v>411590</v>
      </c>
      <c r="C2336" s="21">
        <f>VLOOKUP(TotalMov[[#This Row],[Order]],'Total Mov by SS'!B:C,2,0)</f>
        <v>142</v>
      </c>
      <c r="D2336" s="21" t="s">
        <v>59</v>
      </c>
      <c r="E2336" s="21" t="s">
        <v>101</v>
      </c>
      <c r="F2336" s="21" t="s">
        <v>69</v>
      </c>
      <c r="G2336" s="21" t="s">
        <v>62</v>
      </c>
      <c r="H2336" s="21" t="s">
        <v>70</v>
      </c>
      <c r="I2336" s="21" t="s">
        <v>98</v>
      </c>
      <c r="J2336" s="22">
        <v>43704</v>
      </c>
      <c r="K2336" s="23">
        <v>0.59833333333333005</v>
      </c>
      <c r="L2336" s="22">
        <v>43704</v>
      </c>
      <c r="M2336" s="23">
        <v>0.59833333333333005</v>
      </c>
      <c r="N2336" s="24">
        <v>20</v>
      </c>
      <c r="O2336" s="21" t="s">
        <v>66</v>
      </c>
      <c r="P2336" s="24">
        <f>TotalMov[[#This Row],[Confirmed activ. 3 (ILE03)]]</f>
        <v>20</v>
      </c>
      <c r="Q2336" s="24">
        <v>20</v>
      </c>
      <c r="R2336" s="21" t="s">
        <v>66</v>
      </c>
      <c r="S2336" s="21" t="s">
        <v>72</v>
      </c>
    </row>
    <row r="2337" spans="1:19" x14ac:dyDescent="0.35">
      <c r="A2337" s="21">
        <v>1542301</v>
      </c>
      <c r="B2337" s="53">
        <v>411590</v>
      </c>
      <c r="C2337" s="21">
        <f>VLOOKUP(TotalMov[[#This Row],[Order]],'Total Mov by SS'!B:C,2,0)</f>
        <v>142</v>
      </c>
      <c r="D2337" s="21" t="s">
        <v>59</v>
      </c>
      <c r="E2337" s="21" t="s">
        <v>104</v>
      </c>
      <c r="F2337" s="21" t="s">
        <v>69</v>
      </c>
      <c r="G2337" s="21" t="s">
        <v>62</v>
      </c>
      <c r="H2337" s="21" t="s">
        <v>70</v>
      </c>
      <c r="I2337" s="21" t="s">
        <v>100</v>
      </c>
      <c r="J2337" s="22">
        <v>43704</v>
      </c>
      <c r="K2337" s="23">
        <v>0.59841435185184999</v>
      </c>
      <c r="L2337" s="22">
        <v>43704</v>
      </c>
      <c r="M2337" s="23">
        <v>0.59841435185184999</v>
      </c>
      <c r="N2337" s="24">
        <v>30</v>
      </c>
      <c r="O2337" s="21" t="s">
        <v>66</v>
      </c>
      <c r="P2337" s="24">
        <f>TotalMov[[#This Row],[Confirmed activ. 3 (ILE03)]]</f>
        <v>30</v>
      </c>
      <c r="Q2337" s="24">
        <v>30</v>
      </c>
      <c r="R2337" s="21" t="s">
        <v>66</v>
      </c>
      <c r="S2337" s="21" t="s">
        <v>72</v>
      </c>
    </row>
    <row r="2338" spans="1:19" x14ac:dyDescent="0.35">
      <c r="A2338" s="21">
        <v>1542301</v>
      </c>
      <c r="B2338" s="53">
        <v>411590</v>
      </c>
      <c r="C2338" s="21">
        <f>VLOOKUP(TotalMov[[#This Row],[Order]],'Total Mov by SS'!B:C,2,0)</f>
        <v>142</v>
      </c>
      <c r="D2338" s="21" t="s">
        <v>59</v>
      </c>
      <c r="E2338" s="21" t="s">
        <v>113</v>
      </c>
      <c r="F2338" s="21" t="s">
        <v>102</v>
      </c>
      <c r="G2338" s="21" t="s">
        <v>62</v>
      </c>
      <c r="H2338" s="21" t="s">
        <v>100</v>
      </c>
      <c r="I2338" s="21" t="s">
        <v>103</v>
      </c>
      <c r="J2338" s="22">
        <v>43704</v>
      </c>
      <c r="K2338" s="23">
        <v>0.70056712962962997</v>
      </c>
      <c r="L2338" s="22">
        <v>43704</v>
      </c>
      <c r="M2338" s="23">
        <v>0.70056712962962997</v>
      </c>
      <c r="N2338" s="24">
        <v>30</v>
      </c>
      <c r="O2338" s="21" t="s">
        <v>66</v>
      </c>
      <c r="P2338" s="24">
        <f>TotalMov[[#This Row],[Confirmed activ. 3 (ILE03)]]</f>
        <v>30</v>
      </c>
      <c r="Q2338" s="24">
        <v>30</v>
      </c>
      <c r="R2338" s="21" t="s">
        <v>66</v>
      </c>
      <c r="S2338" s="21" t="s">
        <v>72</v>
      </c>
    </row>
    <row r="2339" spans="1:19" x14ac:dyDescent="0.35">
      <c r="A2339" s="21">
        <v>1542301</v>
      </c>
      <c r="B2339" s="53">
        <v>411590</v>
      </c>
      <c r="C2339" s="21">
        <f>VLOOKUP(TotalMov[[#This Row],[Order]],'Total Mov by SS'!B:C,2,0)</f>
        <v>142</v>
      </c>
      <c r="D2339" s="21" t="s">
        <v>59</v>
      </c>
      <c r="E2339" s="21" t="s">
        <v>114</v>
      </c>
      <c r="F2339" s="21" t="s">
        <v>102</v>
      </c>
      <c r="G2339" s="21" t="s">
        <v>105</v>
      </c>
      <c r="H2339" s="21" t="s">
        <v>100</v>
      </c>
      <c r="I2339" s="21" t="s">
        <v>106</v>
      </c>
      <c r="J2339" s="22">
        <v>43705</v>
      </c>
      <c r="K2339" s="23">
        <v>0.33771990740740998</v>
      </c>
      <c r="L2339" s="22">
        <v>43705</v>
      </c>
      <c r="M2339" s="23">
        <v>0.33771990740740998</v>
      </c>
      <c r="N2339" s="24">
        <v>45</v>
      </c>
      <c r="O2339" s="21" t="s">
        <v>66</v>
      </c>
      <c r="P2339" s="24">
        <f>TotalMov[[#This Row],[Confirmed activ. 3 (ILE03)]]</f>
        <v>45</v>
      </c>
      <c r="Q2339" s="24">
        <v>45</v>
      </c>
      <c r="R2339" s="21" t="s">
        <v>66</v>
      </c>
      <c r="S2339" s="21" t="s">
        <v>72</v>
      </c>
    </row>
    <row r="2340" spans="1:19" x14ac:dyDescent="0.35">
      <c r="A2340" s="21">
        <v>1542301</v>
      </c>
      <c r="B2340" s="53">
        <v>411590</v>
      </c>
      <c r="C2340" s="21">
        <f>VLOOKUP(TotalMov[[#This Row],[Order]],'Total Mov by SS'!B:C,2,0)</f>
        <v>142</v>
      </c>
      <c r="D2340" s="21" t="s">
        <v>107</v>
      </c>
      <c r="E2340" s="21" t="s">
        <v>60</v>
      </c>
      <c r="F2340" s="21" t="s">
        <v>61</v>
      </c>
      <c r="G2340" s="21" t="s">
        <v>90</v>
      </c>
      <c r="H2340" s="21" t="s">
        <v>63</v>
      </c>
      <c r="I2340" s="21" t="s">
        <v>108</v>
      </c>
      <c r="J2340" s="22">
        <v>43699</v>
      </c>
      <c r="K2340" s="23">
        <v>0.51028935185184998</v>
      </c>
      <c r="L2340" s="22">
        <v>43704</v>
      </c>
      <c r="M2340" s="23">
        <v>0.71197916666667005</v>
      </c>
      <c r="N2340" s="25">
        <v>20.7</v>
      </c>
      <c r="O2340" s="21" t="s">
        <v>66</v>
      </c>
      <c r="P2340" s="24">
        <f>TotalMov[[#This Row],[Confirmed activ. 3 (ILE03)]]</f>
        <v>20.7</v>
      </c>
      <c r="Q2340" s="24">
        <v>1</v>
      </c>
      <c r="R2340" s="21" t="s">
        <v>66</v>
      </c>
      <c r="S2340" s="21" t="s">
        <v>67</v>
      </c>
    </row>
    <row r="2341" spans="1:19" x14ac:dyDescent="0.35">
      <c r="A2341" s="21">
        <v>1542301</v>
      </c>
      <c r="B2341" s="53">
        <v>411590</v>
      </c>
      <c r="C2341" s="21">
        <f>VLOOKUP(TotalMov[[#This Row],[Order]],'Total Mov by SS'!B:C,2,0)</f>
        <v>142</v>
      </c>
      <c r="D2341" s="21" t="s">
        <v>109</v>
      </c>
      <c r="E2341" s="21" t="s">
        <v>95</v>
      </c>
      <c r="F2341" s="21" t="s">
        <v>83</v>
      </c>
      <c r="G2341" s="21" t="s">
        <v>90</v>
      </c>
      <c r="H2341" s="21" t="s">
        <v>84</v>
      </c>
      <c r="I2341" s="21" t="s">
        <v>110</v>
      </c>
      <c r="J2341" s="22"/>
      <c r="K2341" s="23">
        <v>0</v>
      </c>
      <c r="L2341" s="22"/>
      <c r="M2341" s="23">
        <v>0</v>
      </c>
      <c r="N2341" s="25">
        <v>0</v>
      </c>
      <c r="O2341" s="21" t="s">
        <v>93</v>
      </c>
      <c r="P2341" s="24"/>
      <c r="Q2341" s="24">
        <v>5</v>
      </c>
      <c r="R2341" s="21" t="s">
        <v>66</v>
      </c>
      <c r="S2341" s="21" t="s">
        <v>94</v>
      </c>
    </row>
    <row r="2342" spans="1:19" x14ac:dyDescent="0.35">
      <c r="A2342" s="21">
        <v>1542302</v>
      </c>
      <c r="B2342" s="53">
        <v>411590</v>
      </c>
      <c r="C2342" s="21">
        <f>VLOOKUP(TotalMov[[#This Row],[Order]],'Total Mov by SS'!B:C,2,0)</f>
        <v>148</v>
      </c>
      <c r="D2342" s="21" t="s">
        <v>59</v>
      </c>
      <c r="E2342" s="21" t="s">
        <v>60</v>
      </c>
      <c r="F2342" s="21" t="s">
        <v>83</v>
      </c>
      <c r="G2342" s="21" t="s">
        <v>62</v>
      </c>
      <c r="H2342" s="21" t="s">
        <v>84</v>
      </c>
      <c r="I2342" s="21" t="s">
        <v>111</v>
      </c>
      <c r="J2342" s="22">
        <v>43674</v>
      </c>
      <c r="K2342" s="23">
        <v>0.71503472222221998</v>
      </c>
      <c r="L2342" s="22">
        <v>43675</v>
      </c>
      <c r="M2342" s="23">
        <v>9.8321759259259997E-2</v>
      </c>
      <c r="N2342" s="25">
        <v>91.634</v>
      </c>
      <c r="O2342" s="21" t="s">
        <v>66</v>
      </c>
      <c r="P2342" s="24">
        <f>TotalMov[[#This Row],[Confirmed activ. 3 (ILE03)]]</f>
        <v>91.634</v>
      </c>
      <c r="Q2342" s="24">
        <v>40</v>
      </c>
      <c r="R2342" s="21" t="s">
        <v>66</v>
      </c>
      <c r="S2342" s="21" t="s">
        <v>67</v>
      </c>
    </row>
    <row r="2343" spans="1:19" x14ac:dyDescent="0.35">
      <c r="A2343" s="21">
        <v>1542302</v>
      </c>
      <c r="B2343" s="53">
        <v>411590</v>
      </c>
      <c r="C2343" s="21">
        <f>VLOOKUP(TotalMov[[#This Row],[Order]],'Total Mov by SS'!B:C,2,0)</f>
        <v>148</v>
      </c>
      <c r="D2343" s="21" t="s">
        <v>59</v>
      </c>
      <c r="E2343" s="21" t="s">
        <v>68</v>
      </c>
      <c r="F2343" s="21" t="s">
        <v>61</v>
      </c>
      <c r="G2343" s="21" t="s">
        <v>62</v>
      </c>
      <c r="H2343" s="21" t="s">
        <v>63</v>
      </c>
      <c r="I2343" s="21" t="s">
        <v>64</v>
      </c>
      <c r="J2343" s="22">
        <v>43675</v>
      </c>
      <c r="K2343" s="23">
        <v>0.39644675925925998</v>
      </c>
      <c r="L2343" s="22">
        <v>43675</v>
      </c>
      <c r="M2343" s="23">
        <v>0.40968749999999998</v>
      </c>
      <c r="N2343" s="25">
        <v>6.35</v>
      </c>
      <c r="O2343" s="21" t="s">
        <v>66</v>
      </c>
      <c r="P2343" s="24">
        <f>TotalMov[[#This Row],[Confirmed activ. 3 (ILE03)]]</f>
        <v>6.35</v>
      </c>
      <c r="Q2343" s="24">
        <v>15</v>
      </c>
      <c r="R2343" s="21" t="s">
        <v>66</v>
      </c>
      <c r="S2343" s="21" t="s">
        <v>67</v>
      </c>
    </row>
    <row r="2344" spans="1:19" x14ac:dyDescent="0.35">
      <c r="A2344" s="21">
        <v>1542302</v>
      </c>
      <c r="B2344" s="53">
        <v>411590</v>
      </c>
      <c r="C2344" s="21">
        <f>VLOOKUP(TotalMov[[#This Row],[Order]],'Total Mov by SS'!B:C,2,0)</f>
        <v>148</v>
      </c>
      <c r="D2344" s="21" t="s">
        <v>59</v>
      </c>
      <c r="E2344" s="21" t="s">
        <v>73</v>
      </c>
      <c r="F2344" s="21" t="s">
        <v>69</v>
      </c>
      <c r="G2344" s="21" t="s">
        <v>62</v>
      </c>
      <c r="H2344" s="21" t="s">
        <v>70</v>
      </c>
      <c r="I2344" s="21" t="s">
        <v>71</v>
      </c>
      <c r="J2344" s="22">
        <v>43675</v>
      </c>
      <c r="K2344" s="23">
        <v>0.43909722222221997</v>
      </c>
      <c r="L2344" s="22">
        <v>43675</v>
      </c>
      <c r="M2344" s="23">
        <v>0.43909722222221997</v>
      </c>
      <c r="N2344" s="24">
        <v>20</v>
      </c>
      <c r="O2344" s="21" t="s">
        <v>66</v>
      </c>
      <c r="P2344" s="24">
        <f>TotalMov[[#This Row],[Confirmed activ. 3 (ILE03)]]</f>
        <v>20</v>
      </c>
      <c r="Q2344" s="24">
        <v>20</v>
      </c>
      <c r="R2344" s="21" t="s">
        <v>66</v>
      </c>
      <c r="S2344" s="21" t="s">
        <v>72</v>
      </c>
    </row>
    <row r="2345" spans="1:19" x14ac:dyDescent="0.35">
      <c r="A2345" s="21">
        <v>1542302</v>
      </c>
      <c r="B2345" s="53">
        <v>411590</v>
      </c>
      <c r="C2345" s="21">
        <f>VLOOKUP(TotalMov[[#This Row],[Order]],'Total Mov by SS'!B:C,2,0)</f>
        <v>148</v>
      </c>
      <c r="D2345" s="21" t="s">
        <v>59</v>
      </c>
      <c r="E2345" s="21" t="s">
        <v>75</v>
      </c>
      <c r="F2345" s="21" t="s">
        <v>61</v>
      </c>
      <c r="G2345" s="21" t="s">
        <v>62</v>
      </c>
      <c r="H2345" s="21" t="s">
        <v>63</v>
      </c>
      <c r="I2345" s="21" t="s">
        <v>74</v>
      </c>
      <c r="J2345" s="22">
        <v>43678</v>
      </c>
      <c r="K2345" s="23">
        <v>0.35249999999999998</v>
      </c>
      <c r="L2345" s="22">
        <v>43678</v>
      </c>
      <c r="M2345" s="23">
        <v>0.47855324074074002</v>
      </c>
      <c r="N2345" s="25">
        <v>1.5129999999999999</v>
      </c>
      <c r="O2345" s="21" t="s">
        <v>77</v>
      </c>
      <c r="P2345" s="24">
        <f>TotalMov[[#This Row],[Confirmed activ. 3 (ILE03)]]*60</f>
        <v>90.78</v>
      </c>
      <c r="Q2345" s="24">
        <v>350</v>
      </c>
      <c r="R2345" s="21" t="s">
        <v>66</v>
      </c>
      <c r="S2345" s="21" t="s">
        <v>67</v>
      </c>
    </row>
    <row r="2346" spans="1:19" x14ac:dyDescent="0.35">
      <c r="A2346" s="21">
        <v>1542302</v>
      </c>
      <c r="B2346" s="53">
        <v>411590</v>
      </c>
      <c r="C2346" s="21">
        <f>VLOOKUP(TotalMov[[#This Row],[Order]],'Total Mov by SS'!B:C,2,0)</f>
        <v>148</v>
      </c>
      <c r="D2346" s="21" t="s">
        <v>59</v>
      </c>
      <c r="E2346" s="21" t="s">
        <v>78</v>
      </c>
      <c r="F2346" s="21" t="s">
        <v>61</v>
      </c>
      <c r="G2346" s="21" t="s">
        <v>62</v>
      </c>
      <c r="H2346" s="21" t="s">
        <v>63</v>
      </c>
      <c r="I2346" s="21" t="s">
        <v>76</v>
      </c>
      <c r="J2346" s="22">
        <v>43678</v>
      </c>
      <c r="K2346" s="23">
        <v>0.49712962962962998</v>
      </c>
      <c r="L2346" s="22">
        <v>43682</v>
      </c>
      <c r="M2346" s="23">
        <v>0.37618055555556001</v>
      </c>
      <c r="N2346" s="25">
        <v>6.8550000000000004</v>
      </c>
      <c r="O2346" s="21" t="s">
        <v>77</v>
      </c>
      <c r="P2346" s="24">
        <f>TotalMov[[#This Row],[Confirmed activ. 3 (ILE03)]]*60</f>
        <v>411.3</v>
      </c>
      <c r="Q2346" s="24">
        <v>1020</v>
      </c>
      <c r="R2346" s="21" t="s">
        <v>66</v>
      </c>
      <c r="S2346" s="21" t="s">
        <v>67</v>
      </c>
    </row>
    <row r="2347" spans="1:19" x14ac:dyDescent="0.35">
      <c r="A2347" s="21">
        <v>1542302</v>
      </c>
      <c r="B2347" s="53">
        <v>411590</v>
      </c>
      <c r="C2347" s="21">
        <f>VLOOKUP(TotalMov[[#This Row],[Order]],'Total Mov by SS'!B:C,2,0)</f>
        <v>148</v>
      </c>
      <c r="D2347" s="21" t="s">
        <v>59</v>
      </c>
      <c r="E2347" s="21" t="s">
        <v>80</v>
      </c>
      <c r="F2347" s="21" t="s">
        <v>61</v>
      </c>
      <c r="G2347" s="21" t="s">
        <v>62</v>
      </c>
      <c r="H2347" s="21" t="s">
        <v>63</v>
      </c>
      <c r="I2347" s="21" t="s">
        <v>112</v>
      </c>
      <c r="J2347" s="22">
        <v>43682</v>
      </c>
      <c r="K2347" s="23">
        <v>0.37635416666666999</v>
      </c>
      <c r="L2347" s="22">
        <v>43682</v>
      </c>
      <c r="M2347" s="23">
        <v>0.38783564814815003</v>
      </c>
      <c r="N2347" s="25">
        <v>8.2669999999999995</v>
      </c>
      <c r="O2347" s="21" t="s">
        <v>66</v>
      </c>
      <c r="P2347" s="24">
        <f>TotalMov[[#This Row],[Confirmed activ. 3 (ILE03)]]</f>
        <v>8.2669999999999995</v>
      </c>
      <c r="Q2347" s="24">
        <v>50</v>
      </c>
      <c r="R2347" s="21" t="s">
        <v>66</v>
      </c>
      <c r="S2347" s="21" t="s">
        <v>67</v>
      </c>
    </row>
    <row r="2348" spans="1:19" x14ac:dyDescent="0.35">
      <c r="A2348" s="21">
        <v>1542302</v>
      </c>
      <c r="B2348" s="53">
        <v>411590</v>
      </c>
      <c r="C2348" s="21">
        <f>VLOOKUP(TotalMov[[#This Row],[Order]],'Total Mov by SS'!B:C,2,0)</f>
        <v>148</v>
      </c>
      <c r="D2348" s="21" t="s">
        <v>59</v>
      </c>
      <c r="E2348" s="21" t="s">
        <v>82</v>
      </c>
      <c r="F2348" s="21" t="s">
        <v>89</v>
      </c>
      <c r="G2348" s="21" t="s">
        <v>90</v>
      </c>
      <c r="H2348" s="21" t="s">
        <v>91</v>
      </c>
      <c r="I2348" s="21" t="s">
        <v>92</v>
      </c>
      <c r="J2348" s="22"/>
      <c r="K2348" s="23">
        <v>0</v>
      </c>
      <c r="L2348" s="22"/>
      <c r="M2348" s="23">
        <v>0</v>
      </c>
      <c r="N2348" s="25">
        <v>0</v>
      </c>
      <c r="O2348" s="21" t="s">
        <v>93</v>
      </c>
      <c r="P2348" s="24"/>
      <c r="Q2348" s="24">
        <v>0</v>
      </c>
      <c r="R2348" s="21" t="s">
        <v>66</v>
      </c>
      <c r="S2348" s="21" t="s">
        <v>94</v>
      </c>
    </row>
    <row r="2349" spans="1:19" x14ac:dyDescent="0.35">
      <c r="A2349" s="21">
        <v>1542302</v>
      </c>
      <c r="B2349" s="53">
        <v>411590</v>
      </c>
      <c r="C2349" s="21">
        <f>VLOOKUP(TotalMov[[#This Row],[Order]],'Total Mov by SS'!B:C,2,0)</f>
        <v>148</v>
      </c>
      <c r="D2349" s="21" t="s">
        <v>59</v>
      </c>
      <c r="E2349" s="21" t="s">
        <v>85</v>
      </c>
      <c r="F2349" s="21" t="s">
        <v>69</v>
      </c>
      <c r="G2349" s="21" t="s">
        <v>62</v>
      </c>
      <c r="H2349" s="21" t="s">
        <v>70</v>
      </c>
      <c r="I2349" s="21" t="s">
        <v>79</v>
      </c>
      <c r="J2349" s="22">
        <v>43682</v>
      </c>
      <c r="K2349" s="23">
        <v>0.60101851851851995</v>
      </c>
      <c r="L2349" s="22">
        <v>43682</v>
      </c>
      <c r="M2349" s="23">
        <v>0.60101851851851995</v>
      </c>
      <c r="N2349" s="24">
        <v>20</v>
      </c>
      <c r="O2349" s="21" t="s">
        <v>66</v>
      </c>
      <c r="P2349" s="24">
        <f>TotalMov[[#This Row],[Confirmed activ. 3 (ILE03)]]</f>
        <v>20</v>
      </c>
      <c r="Q2349" s="24">
        <v>20</v>
      </c>
      <c r="R2349" s="21" t="s">
        <v>66</v>
      </c>
      <c r="S2349" s="21" t="s">
        <v>72</v>
      </c>
    </row>
    <row r="2350" spans="1:19" x14ac:dyDescent="0.35">
      <c r="A2350" s="21">
        <v>1542302</v>
      </c>
      <c r="B2350" s="53">
        <v>411590</v>
      </c>
      <c r="C2350" s="21">
        <f>VLOOKUP(TotalMov[[#This Row],[Order]],'Total Mov by SS'!B:C,2,0)</f>
        <v>148</v>
      </c>
      <c r="D2350" s="21" t="s">
        <v>59</v>
      </c>
      <c r="E2350" s="21" t="s">
        <v>88</v>
      </c>
      <c r="F2350" s="21" t="s">
        <v>69</v>
      </c>
      <c r="G2350" s="21" t="s">
        <v>62</v>
      </c>
      <c r="H2350" s="21" t="s">
        <v>70</v>
      </c>
      <c r="I2350" s="21" t="s">
        <v>81</v>
      </c>
      <c r="J2350" s="22">
        <v>43682</v>
      </c>
      <c r="K2350" s="23">
        <v>0.60123842592593002</v>
      </c>
      <c r="L2350" s="22">
        <v>43682</v>
      </c>
      <c r="M2350" s="23">
        <v>0.60123842592593002</v>
      </c>
      <c r="N2350" s="24">
        <v>20</v>
      </c>
      <c r="O2350" s="21" t="s">
        <v>66</v>
      </c>
      <c r="P2350" s="24">
        <f>TotalMov[[#This Row],[Confirmed activ. 3 (ILE03)]]</f>
        <v>20</v>
      </c>
      <c r="Q2350" s="24">
        <v>20</v>
      </c>
      <c r="R2350" s="21" t="s">
        <v>66</v>
      </c>
      <c r="S2350" s="21" t="s">
        <v>72</v>
      </c>
    </row>
    <row r="2351" spans="1:19" x14ac:dyDescent="0.35">
      <c r="A2351" s="21">
        <v>1542302</v>
      </c>
      <c r="B2351" s="53">
        <v>411590</v>
      </c>
      <c r="C2351" s="21">
        <f>VLOOKUP(TotalMov[[#This Row],[Order]],'Total Mov by SS'!B:C,2,0)</f>
        <v>148</v>
      </c>
      <c r="D2351" s="21" t="s">
        <v>59</v>
      </c>
      <c r="E2351" s="21" t="s">
        <v>95</v>
      </c>
      <c r="F2351" s="21" t="s">
        <v>83</v>
      </c>
      <c r="G2351" s="21" t="s">
        <v>62</v>
      </c>
      <c r="H2351" s="21" t="s">
        <v>84</v>
      </c>
      <c r="I2351" s="21" t="s">
        <v>84</v>
      </c>
      <c r="J2351" s="22">
        <v>43682</v>
      </c>
      <c r="K2351" s="23">
        <v>0.60703703703704004</v>
      </c>
      <c r="L2351" s="22">
        <v>43683</v>
      </c>
      <c r="M2351" s="23">
        <v>0.54723379629629998</v>
      </c>
      <c r="N2351" s="25">
        <v>11.949</v>
      </c>
      <c r="O2351" s="21" t="s">
        <v>77</v>
      </c>
      <c r="P2351" s="24">
        <f>TotalMov[[#This Row],[Confirmed activ. 3 (ILE03)]]*60</f>
        <v>716.93999999999994</v>
      </c>
      <c r="Q2351" s="24">
        <v>450</v>
      </c>
      <c r="R2351" s="21" t="s">
        <v>66</v>
      </c>
      <c r="S2351" s="21" t="s">
        <v>67</v>
      </c>
    </row>
    <row r="2352" spans="1:19" x14ac:dyDescent="0.35">
      <c r="A2352" s="21">
        <v>1542302</v>
      </c>
      <c r="B2352" s="53">
        <v>411590</v>
      </c>
      <c r="C2352" s="21">
        <f>VLOOKUP(TotalMov[[#This Row],[Order]],'Total Mov by SS'!B:C,2,0)</f>
        <v>148</v>
      </c>
      <c r="D2352" s="21" t="s">
        <v>59</v>
      </c>
      <c r="E2352" s="21" t="s">
        <v>97</v>
      </c>
      <c r="F2352" s="21" t="s">
        <v>86</v>
      </c>
      <c r="G2352" s="21" t="s">
        <v>62</v>
      </c>
      <c r="H2352" s="21" t="s">
        <v>87</v>
      </c>
      <c r="I2352" s="21" t="s">
        <v>87</v>
      </c>
      <c r="J2352" s="22">
        <v>43684</v>
      </c>
      <c r="K2352" s="23">
        <v>0.33717592592592999</v>
      </c>
      <c r="L2352" s="22">
        <v>43684</v>
      </c>
      <c r="M2352" s="23">
        <v>0.33717592592592999</v>
      </c>
      <c r="N2352" s="24">
        <v>20</v>
      </c>
      <c r="O2352" s="21" t="s">
        <v>66</v>
      </c>
      <c r="P2352" s="24">
        <f>TotalMov[[#This Row],[Confirmed activ. 3 (ILE03)]]</f>
        <v>20</v>
      </c>
      <c r="Q2352" s="24">
        <v>20</v>
      </c>
      <c r="R2352" s="21" t="s">
        <v>66</v>
      </c>
      <c r="S2352" s="21" t="s">
        <v>72</v>
      </c>
    </row>
    <row r="2353" spans="1:19" x14ac:dyDescent="0.35">
      <c r="A2353" s="21">
        <v>1542302</v>
      </c>
      <c r="B2353" s="53">
        <v>411590</v>
      </c>
      <c r="C2353" s="21">
        <f>VLOOKUP(TotalMov[[#This Row],[Order]],'Total Mov by SS'!B:C,2,0)</f>
        <v>148</v>
      </c>
      <c r="D2353" s="21" t="s">
        <v>59</v>
      </c>
      <c r="E2353" s="21" t="s">
        <v>99</v>
      </c>
      <c r="F2353" s="21" t="s">
        <v>61</v>
      </c>
      <c r="G2353" s="21" t="s">
        <v>62</v>
      </c>
      <c r="H2353" s="21" t="s">
        <v>63</v>
      </c>
      <c r="I2353" s="21" t="s">
        <v>96</v>
      </c>
      <c r="J2353" s="22">
        <v>43697</v>
      </c>
      <c r="K2353" s="23">
        <v>0.59953703703703998</v>
      </c>
      <c r="L2353" s="22">
        <v>43697</v>
      </c>
      <c r="M2353" s="23">
        <v>0.64171296296295999</v>
      </c>
      <c r="N2353" s="25">
        <v>1.012</v>
      </c>
      <c r="O2353" s="21" t="s">
        <v>77</v>
      </c>
      <c r="P2353" s="24">
        <f>TotalMov[[#This Row],[Confirmed activ. 3 (ILE03)]]*60</f>
        <v>60.72</v>
      </c>
      <c r="Q2353" s="24">
        <v>100</v>
      </c>
      <c r="R2353" s="21" t="s">
        <v>66</v>
      </c>
      <c r="S2353" s="21" t="s">
        <v>67</v>
      </c>
    </row>
    <row r="2354" spans="1:19" x14ac:dyDescent="0.35">
      <c r="A2354" s="21">
        <v>1542302</v>
      </c>
      <c r="B2354" s="53">
        <v>411590</v>
      </c>
      <c r="C2354" s="21">
        <f>VLOOKUP(TotalMov[[#This Row],[Order]],'Total Mov by SS'!B:C,2,0)</f>
        <v>148</v>
      </c>
      <c r="D2354" s="21" t="s">
        <v>59</v>
      </c>
      <c r="E2354" s="21" t="s">
        <v>101</v>
      </c>
      <c r="F2354" s="21" t="s">
        <v>69</v>
      </c>
      <c r="G2354" s="21" t="s">
        <v>62</v>
      </c>
      <c r="H2354" s="21" t="s">
        <v>70</v>
      </c>
      <c r="I2354" s="21" t="s">
        <v>98</v>
      </c>
      <c r="J2354" s="22">
        <v>43698</v>
      </c>
      <c r="K2354" s="23">
        <v>0.46974537037037001</v>
      </c>
      <c r="L2354" s="22">
        <v>43698</v>
      </c>
      <c r="M2354" s="23">
        <v>0.46974537037037001</v>
      </c>
      <c r="N2354" s="24">
        <v>20</v>
      </c>
      <c r="O2354" s="21" t="s">
        <v>66</v>
      </c>
      <c r="P2354" s="24">
        <f>TotalMov[[#This Row],[Confirmed activ. 3 (ILE03)]]</f>
        <v>20</v>
      </c>
      <c r="Q2354" s="24">
        <v>20</v>
      </c>
      <c r="R2354" s="21" t="s">
        <v>66</v>
      </c>
      <c r="S2354" s="21" t="s">
        <v>72</v>
      </c>
    </row>
    <row r="2355" spans="1:19" x14ac:dyDescent="0.35">
      <c r="A2355" s="21">
        <v>1542302</v>
      </c>
      <c r="B2355" s="53">
        <v>411590</v>
      </c>
      <c r="C2355" s="21">
        <f>VLOOKUP(TotalMov[[#This Row],[Order]],'Total Mov by SS'!B:C,2,0)</f>
        <v>148</v>
      </c>
      <c r="D2355" s="21" t="s">
        <v>59</v>
      </c>
      <c r="E2355" s="21" t="s">
        <v>104</v>
      </c>
      <c r="F2355" s="21" t="s">
        <v>69</v>
      </c>
      <c r="G2355" s="21" t="s">
        <v>62</v>
      </c>
      <c r="H2355" s="21" t="s">
        <v>70</v>
      </c>
      <c r="I2355" s="21" t="s">
        <v>100</v>
      </c>
      <c r="J2355" s="22">
        <v>43698</v>
      </c>
      <c r="K2355" s="23">
        <v>0.46983796296295999</v>
      </c>
      <c r="L2355" s="22">
        <v>43698</v>
      </c>
      <c r="M2355" s="23">
        <v>0.46983796296295999</v>
      </c>
      <c r="N2355" s="24">
        <v>30</v>
      </c>
      <c r="O2355" s="21" t="s">
        <v>66</v>
      </c>
      <c r="P2355" s="24">
        <f>TotalMov[[#This Row],[Confirmed activ. 3 (ILE03)]]</f>
        <v>30</v>
      </c>
      <c r="Q2355" s="24">
        <v>30</v>
      </c>
      <c r="R2355" s="21" t="s">
        <v>66</v>
      </c>
      <c r="S2355" s="21" t="s">
        <v>72</v>
      </c>
    </row>
    <row r="2356" spans="1:19" x14ac:dyDescent="0.35">
      <c r="A2356" s="21">
        <v>1542302</v>
      </c>
      <c r="B2356" s="53">
        <v>411590</v>
      </c>
      <c r="C2356" s="21">
        <f>VLOOKUP(TotalMov[[#This Row],[Order]],'Total Mov by SS'!B:C,2,0)</f>
        <v>148</v>
      </c>
      <c r="D2356" s="21" t="s">
        <v>59</v>
      </c>
      <c r="E2356" s="21" t="s">
        <v>113</v>
      </c>
      <c r="F2356" s="21" t="s">
        <v>102</v>
      </c>
      <c r="G2356" s="21" t="s">
        <v>62</v>
      </c>
      <c r="H2356" s="21" t="s">
        <v>100</v>
      </c>
      <c r="I2356" s="21" t="s">
        <v>103</v>
      </c>
      <c r="J2356" s="22">
        <v>43698</v>
      </c>
      <c r="K2356" s="23">
        <v>0.46989583333333002</v>
      </c>
      <c r="L2356" s="22">
        <v>43698</v>
      </c>
      <c r="M2356" s="23">
        <v>0.46989583333333002</v>
      </c>
      <c r="N2356" s="24">
        <v>30</v>
      </c>
      <c r="O2356" s="21" t="s">
        <v>66</v>
      </c>
      <c r="P2356" s="24">
        <f>TotalMov[[#This Row],[Confirmed activ. 3 (ILE03)]]</f>
        <v>30</v>
      </c>
      <c r="Q2356" s="24">
        <v>30</v>
      </c>
      <c r="R2356" s="21" t="s">
        <v>66</v>
      </c>
      <c r="S2356" s="21" t="s">
        <v>72</v>
      </c>
    </row>
    <row r="2357" spans="1:19" x14ac:dyDescent="0.35">
      <c r="A2357" s="21">
        <v>1542302</v>
      </c>
      <c r="B2357" s="53">
        <v>411590</v>
      </c>
      <c r="C2357" s="21">
        <f>VLOOKUP(TotalMov[[#This Row],[Order]],'Total Mov by SS'!B:C,2,0)</f>
        <v>148</v>
      </c>
      <c r="D2357" s="21" t="s">
        <v>59</v>
      </c>
      <c r="E2357" s="21" t="s">
        <v>114</v>
      </c>
      <c r="F2357" s="21" t="s">
        <v>102</v>
      </c>
      <c r="G2357" s="21" t="s">
        <v>105</v>
      </c>
      <c r="H2357" s="21" t="s">
        <v>100</v>
      </c>
      <c r="I2357" s="21" t="s">
        <v>106</v>
      </c>
      <c r="J2357" s="22">
        <v>43698</v>
      </c>
      <c r="K2357" s="23">
        <v>0.73407407407406999</v>
      </c>
      <c r="L2357" s="22">
        <v>43698</v>
      </c>
      <c r="M2357" s="23">
        <v>0.73407407407406999</v>
      </c>
      <c r="N2357" s="24">
        <v>45</v>
      </c>
      <c r="O2357" s="21" t="s">
        <v>66</v>
      </c>
      <c r="P2357" s="24">
        <f>TotalMov[[#This Row],[Confirmed activ. 3 (ILE03)]]</f>
        <v>45</v>
      </c>
      <c r="Q2357" s="24">
        <v>45</v>
      </c>
      <c r="R2357" s="21" t="s">
        <v>66</v>
      </c>
      <c r="S2357" s="21" t="s">
        <v>72</v>
      </c>
    </row>
    <row r="2358" spans="1:19" x14ac:dyDescent="0.35">
      <c r="A2358" s="21">
        <v>1542302</v>
      </c>
      <c r="B2358" s="53">
        <v>411590</v>
      </c>
      <c r="C2358" s="21">
        <f>VLOOKUP(TotalMov[[#This Row],[Order]],'Total Mov by SS'!B:C,2,0)</f>
        <v>148</v>
      </c>
      <c r="D2358" s="21" t="s">
        <v>107</v>
      </c>
      <c r="E2358" s="21" t="s">
        <v>60</v>
      </c>
      <c r="F2358" s="21" t="s">
        <v>61</v>
      </c>
      <c r="G2358" s="21" t="s">
        <v>90</v>
      </c>
      <c r="H2358" s="21" t="s">
        <v>63</v>
      </c>
      <c r="I2358" s="21" t="s">
        <v>108</v>
      </c>
      <c r="J2358" s="22">
        <v>43675</v>
      </c>
      <c r="K2358" s="23">
        <v>0.51598379629629998</v>
      </c>
      <c r="L2358" s="22">
        <v>43682</v>
      </c>
      <c r="M2358" s="23">
        <v>0.46644675925925999</v>
      </c>
      <c r="N2358" s="25">
        <v>45.63</v>
      </c>
      <c r="O2358" s="21" t="s">
        <v>77</v>
      </c>
      <c r="P2358" s="24">
        <f>TotalMov[[#This Row],[Confirmed activ. 3 (ILE03)]]*60</f>
        <v>2737.8</v>
      </c>
      <c r="Q2358" s="24">
        <v>1</v>
      </c>
      <c r="R2358" s="21" t="s">
        <v>66</v>
      </c>
      <c r="S2358" s="21" t="s">
        <v>67</v>
      </c>
    </row>
    <row r="2359" spans="1:19" x14ac:dyDescent="0.35">
      <c r="A2359" s="21">
        <v>1542302</v>
      </c>
      <c r="B2359" s="53">
        <v>411590</v>
      </c>
      <c r="C2359" s="21">
        <f>VLOOKUP(TotalMov[[#This Row],[Order]],'Total Mov by SS'!B:C,2,0)</f>
        <v>148</v>
      </c>
      <c r="D2359" s="21" t="s">
        <v>109</v>
      </c>
      <c r="E2359" s="21" t="s">
        <v>95</v>
      </c>
      <c r="F2359" s="21" t="s">
        <v>83</v>
      </c>
      <c r="G2359" s="21" t="s">
        <v>90</v>
      </c>
      <c r="H2359" s="21" t="s">
        <v>84</v>
      </c>
      <c r="I2359" s="21" t="s">
        <v>110</v>
      </c>
      <c r="J2359" s="22"/>
      <c r="K2359" s="23">
        <v>0</v>
      </c>
      <c r="L2359" s="22"/>
      <c r="M2359" s="23">
        <v>0</v>
      </c>
      <c r="N2359" s="25">
        <v>0</v>
      </c>
      <c r="O2359" s="21" t="s">
        <v>93</v>
      </c>
      <c r="P2359" s="24"/>
      <c r="Q2359" s="24">
        <v>5</v>
      </c>
      <c r="R2359" s="21" t="s">
        <v>66</v>
      </c>
      <c r="S2359" s="21" t="s">
        <v>94</v>
      </c>
    </row>
    <row r="2360" spans="1:19" x14ac:dyDescent="0.35">
      <c r="A2360" s="21">
        <v>1542303</v>
      </c>
      <c r="B2360" s="53">
        <v>411590</v>
      </c>
      <c r="C2360" s="21">
        <f>VLOOKUP(TotalMov[[#This Row],[Order]],'Total Mov by SS'!B:C,2,0)</f>
        <v>148</v>
      </c>
      <c r="D2360" s="21" t="s">
        <v>59</v>
      </c>
      <c r="E2360" s="21" t="s">
        <v>60</v>
      </c>
      <c r="F2360" s="21" t="s">
        <v>83</v>
      </c>
      <c r="G2360" s="21" t="s">
        <v>62</v>
      </c>
      <c r="H2360" s="21" t="s">
        <v>84</v>
      </c>
      <c r="I2360" s="21" t="s">
        <v>111</v>
      </c>
      <c r="J2360" s="22">
        <v>43675</v>
      </c>
      <c r="K2360" s="23">
        <v>0.97309027777778001</v>
      </c>
      <c r="L2360" s="22">
        <v>43676</v>
      </c>
      <c r="M2360" s="23">
        <v>1.03587962963E-2</v>
      </c>
      <c r="N2360" s="25">
        <v>26.832999999999998</v>
      </c>
      <c r="O2360" s="21" t="s">
        <v>66</v>
      </c>
      <c r="P2360" s="24">
        <f>TotalMov[[#This Row],[Confirmed activ. 3 (ILE03)]]</f>
        <v>26.832999999999998</v>
      </c>
      <c r="Q2360" s="24">
        <v>40</v>
      </c>
      <c r="R2360" s="21" t="s">
        <v>66</v>
      </c>
      <c r="S2360" s="21" t="s">
        <v>67</v>
      </c>
    </row>
    <row r="2361" spans="1:19" x14ac:dyDescent="0.35">
      <c r="A2361" s="21">
        <v>1542303</v>
      </c>
      <c r="B2361" s="53">
        <v>411590</v>
      </c>
      <c r="C2361" s="21">
        <f>VLOOKUP(TotalMov[[#This Row],[Order]],'Total Mov by SS'!B:C,2,0)</f>
        <v>148</v>
      </c>
      <c r="D2361" s="21" t="s">
        <v>59</v>
      </c>
      <c r="E2361" s="21" t="s">
        <v>68</v>
      </c>
      <c r="F2361" s="21" t="s">
        <v>61</v>
      </c>
      <c r="G2361" s="21" t="s">
        <v>62</v>
      </c>
      <c r="H2361" s="21" t="s">
        <v>63</v>
      </c>
      <c r="I2361" s="21" t="s">
        <v>64</v>
      </c>
      <c r="J2361" s="22">
        <v>43676</v>
      </c>
      <c r="K2361" s="23">
        <v>0.43946759259259</v>
      </c>
      <c r="L2361" s="22">
        <v>43676</v>
      </c>
      <c r="M2361" s="23">
        <v>0.51162037037037</v>
      </c>
      <c r="N2361" s="25">
        <v>51.95</v>
      </c>
      <c r="O2361" s="21" t="s">
        <v>66</v>
      </c>
      <c r="P2361" s="24">
        <f>TotalMov[[#This Row],[Confirmed activ. 3 (ILE03)]]</f>
        <v>51.95</v>
      </c>
      <c r="Q2361" s="24">
        <v>15</v>
      </c>
      <c r="R2361" s="21" t="s">
        <v>66</v>
      </c>
      <c r="S2361" s="21" t="s">
        <v>67</v>
      </c>
    </row>
    <row r="2362" spans="1:19" x14ac:dyDescent="0.35">
      <c r="A2362" s="21">
        <v>1542303</v>
      </c>
      <c r="B2362" s="53">
        <v>411590</v>
      </c>
      <c r="C2362" s="21">
        <f>VLOOKUP(TotalMov[[#This Row],[Order]],'Total Mov by SS'!B:C,2,0)</f>
        <v>148</v>
      </c>
      <c r="D2362" s="21" t="s">
        <v>59</v>
      </c>
      <c r="E2362" s="21" t="s">
        <v>73</v>
      </c>
      <c r="F2362" s="21" t="s">
        <v>69</v>
      </c>
      <c r="G2362" s="21" t="s">
        <v>62</v>
      </c>
      <c r="H2362" s="21" t="s">
        <v>70</v>
      </c>
      <c r="I2362" s="21" t="s">
        <v>71</v>
      </c>
      <c r="J2362" s="22">
        <v>43677</v>
      </c>
      <c r="K2362" s="23">
        <v>0.35206018518519</v>
      </c>
      <c r="L2362" s="22">
        <v>43677</v>
      </c>
      <c r="M2362" s="23">
        <v>0.35206018518519</v>
      </c>
      <c r="N2362" s="24">
        <v>20</v>
      </c>
      <c r="O2362" s="21" t="s">
        <v>66</v>
      </c>
      <c r="P2362" s="24">
        <f>TotalMov[[#This Row],[Confirmed activ. 3 (ILE03)]]</f>
        <v>20</v>
      </c>
      <c r="Q2362" s="24">
        <v>20</v>
      </c>
      <c r="R2362" s="21" t="s">
        <v>66</v>
      </c>
      <c r="S2362" s="21" t="s">
        <v>72</v>
      </c>
    </row>
    <row r="2363" spans="1:19" x14ac:dyDescent="0.35">
      <c r="A2363" s="21">
        <v>1542303</v>
      </c>
      <c r="B2363" s="53">
        <v>411590</v>
      </c>
      <c r="C2363" s="21">
        <f>VLOOKUP(TotalMov[[#This Row],[Order]],'Total Mov by SS'!B:C,2,0)</f>
        <v>148</v>
      </c>
      <c r="D2363" s="21" t="s">
        <v>59</v>
      </c>
      <c r="E2363" s="21" t="s">
        <v>75</v>
      </c>
      <c r="F2363" s="21" t="s">
        <v>61</v>
      </c>
      <c r="G2363" s="21" t="s">
        <v>62</v>
      </c>
      <c r="H2363" s="21" t="s">
        <v>63</v>
      </c>
      <c r="I2363" s="21" t="s">
        <v>74</v>
      </c>
      <c r="J2363" s="22">
        <v>43677</v>
      </c>
      <c r="K2363" s="23">
        <v>0.36483796296296001</v>
      </c>
      <c r="L2363" s="22">
        <v>43677</v>
      </c>
      <c r="M2363" s="23">
        <v>0.74688657407407</v>
      </c>
      <c r="N2363" s="25">
        <v>8.6769999999999996</v>
      </c>
      <c r="O2363" s="21" t="s">
        <v>77</v>
      </c>
      <c r="P2363" s="24">
        <f>TotalMov[[#This Row],[Confirmed activ. 3 (ILE03)]]*60</f>
        <v>520.62</v>
      </c>
      <c r="Q2363" s="24">
        <v>350</v>
      </c>
      <c r="R2363" s="21" t="s">
        <v>66</v>
      </c>
      <c r="S2363" s="21" t="s">
        <v>67</v>
      </c>
    </row>
    <row r="2364" spans="1:19" x14ac:dyDescent="0.35">
      <c r="A2364" s="21">
        <v>1542303</v>
      </c>
      <c r="B2364" s="53">
        <v>411590</v>
      </c>
      <c r="C2364" s="21">
        <f>VLOOKUP(TotalMov[[#This Row],[Order]],'Total Mov by SS'!B:C,2,0)</f>
        <v>148</v>
      </c>
      <c r="D2364" s="21" t="s">
        <v>59</v>
      </c>
      <c r="E2364" s="21" t="s">
        <v>78</v>
      </c>
      <c r="F2364" s="21" t="s">
        <v>61</v>
      </c>
      <c r="G2364" s="21" t="s">
        <v>62</v>
      </c>
      <c r="H2364" s="21" t="s">
        <v>63</v>
      </c>
      <c r="I2364" s="21" t="s">
        <v>76</v>
      </c>
      <c r="J2364" s="22">
        <v>43678</v>
      </c>
      <c r="K2364" s="23">
        <v>0.31644675925926002</v>
      </c>
      <c r="L2364" s="22">
        <v>43683</v>
      </c>
      <c r="M2364" s="23">
        <v>0.65186342592593005</v>
      </c>
      <c r="N2364" s="25">
        <v>32.619</v>
      </c>
      <c r="O2364" s="21" t="s">
        <v>77</v>
      </c>
      <c r="P2364" s="24">
        <f>TotalMov[[#This Row],[Confirmed activ. 3 (ILE03)]]*60</f>
        <v>1957.1399999999999</v>
      </c>
      <c r="Q2364" s="24">
        <v>1020</v>
      </c>
      <c r="R2364" s="21" t="s">
        <v>66</v>
      </c>
      <c r="S2364" s="21" t="s">
        <v>67</v>
      </c>
    </row>
    <row r="2365" spans="1:19" x14ac:dyDescent="0.35">
      <c r="A2365" s="21">
        <v>1542303</v>
      </c>
      <c r="B2365" s="53">
        <v>411590</v>
      </c>
      <c r="C2365" s="21">
        <f>VLOOKUP(TotalMov[[#This Row],[Order]],'Total Mov by SS'!B:C,2,0)</f>
        <v>148</v>
      </c>
      <c r="D2365" s="21" t="s">
        <v>59</v>
      </c>
      <c r="E2365" s="21" t="s">
        <v>80</v>
      </c>
      <c r="F2365" s="21" t="s">
        <v>61</v>
      </c>
      <c r="G2365" s="21" t="s">
        <v>62</v>
      </c>
      <c r="H2365" s="21" t="s">
        <v>63</v>
      </c>
      <c r="I2365" s="21" t="s">
        <v>112</v>
      </c>
      <c r="J2365" s="22">
        <v>43683</v>
      </c>
      <c r="K2365" s="23">
        <v>0.65211805555556002</v>
      </c>
      <c r="L2365" s="22">
        <v>43683</v>
      </c>
      <c r="M2365" s="23">
        <v>0.67892361111110999</v>
      </c>
      <c r="N2365" s="25">
        <v>38.6</v>
      </c>
      <c r="O2365" s="21" t="s">
        <v>66</v>
      </c>
      <c r="P2365" s="24">
        <f>TotalMov[[#This Row],[Confirmed activ. 3 (ILE03)]]</f>
        <v>38.6</v>
      </c>
      <c r="Q2365" s="24">
        <v>50</v>
      </c>
      <c r="R2365" s="21" t="s">
        <v>66</v>
      </c>
      <c r="S2365" s="21" t="s">
        <v>67</v>
      </c>
    </row>
    <row r="2366" spans="1:19" x14ac:dyDescent="0.35">
      <c r="A2366" s="21">
        <v>1542303</v>
      </c>
      <c r="B2366" s="53">
        <v>411590</v>
      </c>
      <c r="C2366" s="21">
        <f>VLOOKUP(TotalMov[[#This Row],[Order]],'Total Mov by SS'!B:C,2,0)</f>
        <v>148</v>
      </c>
      <c r="D2366" s="21" t="s">
        <v>59</v>
      </c>
      <c r="E2366" s="21" t="s">
        <v>82</v>
      </c>
      <c r="F2366" s="21" t="s">
        <v>89</v>
      </c>
      <c r="G2366" s="21" t="s">
        <v>90</v>
      </c>
      <c r="H2366" s="21" t="s">
        <v>91</v>
      </c>
      <c r="I2366" s="21" t="s">
        <v>92</v>
      </c>
      <c r="J2366" s="22"/>
      <c r="K2366" s="23">
        <v>0</v>
      </c>
      <c r="L2366" s="22"/>
      <c r="M2366" s="23">
        <v>0</v>
      </c>
      <c r="N2366" s="25">
        <v>0</v>
      </c>
      <c r="O2366" s="21" t="s">
        <v>93</v>
      </c>
      <c r="P2366" s="24"/>
      <c r="Q2366" s="24">
        <v>0</v>
      </c>
      <c r="R2366" s="21" t="s">
        <v>66</v>
      </c>
      <c r="S2366" s="21" t="s">
        <v>94</v>
      </c>
    </row>
    <row r="2367" spans="1:19" x14ac:dyDescent="0.35">
      <c r="A2367" s="21">
        <v>1542303</v>
      </c>
      <c r="B2367" s="53">
        <v>411590</v>
      </c>
      <c r="C2367" s="21">
        <f>VLOOKUP(TotalMov[[#This Row],[Order]],'Total Mov by SS'!B:C,2,0)</f>
        <v>148</v>
      </c>
      <c r="D2367" s="21" t="s">
        <v>59</v>
      </c>
      <c r="E2367" s="21" t="s">
        <v>85</v>
      </c>
      <c r="F2367" s="21" t="s">
        <v>69</v>
      </c>
      <c r="G2367" s="21" t="s">
        <v>62</v>
      </c>
      <c r="H2367" s="21" t="s">
        <v>70</v>
      </c>
      <c r="I2367" s="21" t="s">
        <v>79</v>
      </c>
      <c r="J2367" s="22">
        <v>43684</v>
      </c>
      <c r="K2367" s="23">
        <v>0.41555555555556001</v>
      </c>
      <c r="L2367" s="22">
        <v>43684</v>
      </c>
      <c r="M2367" s="23">
        <v>0.41555555555556001</v>
      </c>
      <c r="N2367" s="24">
        <v>20</v>
      </c>
      <c r="O2367" s="21" t="s">
        <v>66</v>
      </c>
      <c r="P2367" s="24">
        <f>TotalMov[[#This Row],[Confirmed activ. 3 (ILE03)]]</f>
        <v>20</v>
      </c>
      <c r="Q2367" s="24">
        <v>20</v>
      </c>
      <c r="R2367" s="21" t="s">
        <v>66</v>
      </c>
      <c r="S2367" s="21" t="s">
        <v>72</v>
      </c>
    </row>
    <row r="2368" spans="1:19" x14ac:dyDescent="0.35">
      <c r="A2368" s="21">
        <v>1542303</v>
      </c>
      <c r="B2368" s="53">
        <v>411590</v>
      </c>
      <c r="C2368" s="21">
        <f>VLOOKUP(TotalMov[[#This Row],[Order]],'Total Mov by SS'!B:C,2,0)</f>
        <v>148</v>
      </c>
      <c r="D2368" s="21" t="s">
        <v>59</v>
      </c>
      <c r="E2368" s="21" t="s">
        <v>88</v>
      </c>
      <c r="F2368" s="21" t="s">
        <v>69</v>
      </c>
      <c r="G2368" s="21" t="s">
        <v>62</v>
      </c>
      <c r="H2368" s="21" t="s">
        <v>70</v>
      </c>
      <c r="I2368" s="21" t="s">
        <v>81</v>
      </c>
      <c r="J2368" s="22">
        <v>43684</v>
      </c>
      <c r="K2368" s="23">
        <v>0.41578703703704001</v>
      </c>
      <c r="L2368" s="22">
        <v>43684</v>
      </c>
      <c r="M2368" s="23">
        <v>0.41578703703704001</v>
      </c>
      <c r="N2368" s="24">
        <v>20</v>
      </c>
      <c r="O2368" s="21" t="s">
        <v>66</v>
      </c>
      <c r="P2368" s="24">
        <f>TotalMov[[#This Row],[Confirmed activ. 3 (ILE03)]]</f>
        <v>20</v>
      </c>
      <c r="Q2368" s="24">
        <v>20</v>
      </c>
      <c r="R2368" s="21" t="s">
        <v>66</v>
      </c>
      <c r="S2368" s="21" t="s">
        <v>72</v>
      </c>
    </row>
    <row r="2369" spans="1:19" x14ac:dyDescent="0.35">
      <c r="A2369" s="21">
        <v>1542303</v>
      </c>
      <c r="B2369" s="53">
        <v>411590</v>
      </c>
      <c r="C2369" s="21">
        <f>VLOOKUP(TotalMov[[#This Row],[Order]],'Total Mov by SS'!B:C,2,0)</f>
        <v>148</v>
      </c>
      <c r="D2369" s="21" t="s">
        <v>59</v>
      </c>
      <c r="E2369" s="21" t="s">
        <v>95</v>
      </c>
      <c r="F2369" s="21" t="s">
        <v>83</v>
      </c>
      <c r="G2369" s="21" t="s">
        <v>62</v>
      </c>
      <c r="H2369" s="21" t="s">
        <v>84</v>
      </c>
      <c r="I2369" s="21" t="s">
        <v>84</v>
      </c>
      <c r="J2369" s="22">
        <v>43684</v>
      </c>
      <c r="K2369" s="23">
        <v>0.48283564814815</v>
      </c>
      <c r="L2369" s="22">
        <v>43685</v>
      </c>
      <c r="M2369" s="23">
        <v>0.12859953703704</v>
      </c>
      <c r="N2369" s="25">
        <v>10.611000000000001</v>
      </c>
      <c r="O2369" s="21" t="s">
        <v>77</v>
      </c>
      <c r="P2369" s="24">
        <f>TotalMov[[#This Row],[Confirmed activ. 3 (ILE03)]]*60</f>
        <v>636.66000000000008</v>
      </c>
      <c r="Q2369" s="24">
        <v>450</v>
      </c>
      <c r="R2369" s="21" t="s">
        <v>66</v>
      </c>
      <c r="S2369" s="21" t="s">
        <v>67</v>
      </c>
    </row>
    <row r="2370" spans="1:19" x14ac:dyDescent="0.35">
      <c r="A2370" s="21">
        <v>1542303</v>
      </c>
      <c r="B2370" s="53">
        <v>411590</v>
      </c>
      <c r="C2370" s="21">
        <f>VLOOKUP(TotalMov[[#This Row],[Order]],'Total Mov by SS'!B:C,2,0)</f>
        <v>148</v>
      </c>
      <c r="D2370" s="21" t="s">
        <v>59</v>
      </c>
      <c r="E2370" s="21" t="s">
        <v>97</v>
      </c>
      <c r="F2370" s="21" t="s">
        <v>86</v>
      </c>
      <c r="G2370" s="21" t="s">
        <v>62</v>
      </c>
      <c r="H2370" s="21" t="s">
        <v>87</v>
      </c>
      <c r="I2370" s="21" t="s">
        <v>87</v>
      </c>
      <c r="J2370" s="22">
        <v>43685</v>
      </c>
      <c r="K2370" s="23">
        <v>0.34637731481480999</v>
      </c>
      <c r="L2370" s="22">
        <v>43685</v>
      </c>
      <c r="M2370" s="23">
        <v>0.34637731481480999</v>
      </c>
      <c r="N2370" s="24">
        <v>20</v>
      </c>
      <c r="O2370" s="21" t="s">
        <v>66</v>
      </c>
      <c r="P2370" s="24">
        <f>TotalMov[[#This Row],[Confirmed activ. 3 (ILE03)]]</f>
        <v>20</v>
      </c>
      <c r="Q2370" s="24">
        <v>20</v>
      </c>
      <c r="R2370" s="21" t="s">
        <v>66</v>
      </c>
      <c r="S2370" s="21" t="s">
        <v>72</v>
      </c>
    </row>
    <row r="2371" spans="1:19" x14ac:dyDescent="0.35">
      <c r="A2371" s="21">
        <v>1542303</v>
      </c>
      <c r="B2371" s="53">
        <v>411590</v>
      </c>
      <c r="C2371" s="21">
        <f>VLOOKUP(TotalMov[[#This Row],[Order]],'Total Mov by SS'!B:C,2,0)</f>
        <v>148</v>
      </c>
      <c r="D2371" s="21" t="s">
        <v>59</v>
      </c>
      <c r="E2371" s="21" t="s">
        <v>99</v>
      </c>
      <c r="F2371" s="21" t="s">
        <v>61</v>
      </c>
      <c r="G2371" s="21" t="s">
        <v>62</v>
      </c>
      <c r="H2371" s="21" t="s">
        <v>63</v>
      </c>
      <c r="I2371" s="21" t="s">
        <v>96</v>
      </c>
      <c r="J2371" s="22">
        <v>43696</v>
      </c>
      <c r="K2371" s="23">
        <v>0.60930555555555999</v>
      </c>
      <c r="L2371" s="22">
        <v>43696</v>
      </c>
      <c r="M2371" s="23">
        <v>0.66696759259258998</v>
      </c>
      <c r="N2371" s="25">
        <v>1.3839999999999999</v>
      </c>
      <c r="O2371" s="21" t="s">
        <v>77</v>
      </c>
      <c r="P2371" s="24">
        <f>TotalMov[[#This Row],[Confirmed activ. 3 (ILE03)]]*60</f>
        <v>83.039999999999992</v>
      </c>
      <c r="Q2371" s="24">
        <v>100</v>
      </c>
      <c r="R2371" s="21" t="s">
        <v>66</v>
      </c>
      <c r="S2371" s="21" t="s">
        <v>67</v>
      </c>
    </row>
    <row r="2372" spans="1:19" x14ac:dyDescent="0.35">
      <c r="A2372" s="21">
        <v>1542303</v>
      </c>
      <c r="B2372" s="53">
        <v>411590</v>
      </c>
      <c r="C2372" s="21">
        <f>VLOOKUP(TotalMov[[#This Row],[Order]],'Total Mov by SS'!B:C,2,0)</f>
        <v>148</v>
      </c>
      <c r="D2372" s="21" t="s">
        <v>59</v>
      </c>
      <c r="E2372" s="21" t="s">
        <v>101</v>
      </c>
      <c r="F2372" s="21" t="s">
        <v>69</v>
      </c>
      <c r="G2372" s="21" t="s">
        <v>62</v>
      </c>
      <c r="H2372" s="21" t="s">
        <v>70</v>
      </c>
      <c r="I2372" s="21" t="s">
        <v>98</v>
      </c>
      <c r="J2372" s="22">
        <v>43698</v>
      </c>
      <c r="K2372" s="23">
        <v>0.38508101851852</v>
      </c>
      <c r="L2372" s="22">
        <v>43698</v>
      </c>
      <c r="M2372" s="23">
        <v>0.38508101851852</v>
      </c>
      <c r="N2372" s="24">
        <v>20</v>
      </c>
      <c r="O2372" s="21" t="s">
        <v>66</v>
      </c>
      <c r="P2372" s="24">
        <f>TotalMov[[#This Row],[Confirmed activ. 3 (ILE03)]]</f>
        <v>20</v>
      </c>
      <c r="Q2372" s="24">
        <v>20</v>
      </c>
      <c r="R2372" s="21" t="s">
        <v>66</v>
      </c>
      <c r="S2372" s="21" t="s">
        <v>72</v>
      </c>
    </row>
    <row r="2373" spans="1:19" x14ac:dyDescent="0.35">
      <c r="A2373" s="21">
        <v>1542303</v>
      </c>
      <c r="B2373" s="53">
        <v>411590</v>
      </c>
      <c r="C2373" s="21">
        <f>VLOOKUP(TotalMov[[#This Row],[Order]],'Total Mov by SS'!B:C,2,0)</f>
        <v>148</v>
      </c>
      <c r="D2373" s="21" t="s">
        <v>59</v>
      </c>
      <c r="E2373" s="21" t="s">
        <v>104</v>
      </c>
      <c r="F2373" s="21" t="s">
        <v>69</v>
      </c>
      <c r="G2373" s="21" t="s">
        <v>62</v>
      </c>
      <c r="H2373" s="21" t="s">
        <v>70</v>
      </c>
      <c r="I2373" s="21" t="s">
        <v>100</v>
      </c>
      <c r="J2373" s="22">
        <v>43698</v>
      </c>
      <c r="K2373" s="23">
        <v>0.38516203703703999</v>
      </c>
      <c r="L2373" s="22">
        <v>43698</v>
      </c>
      <c r="M2373" s="23">
        <v>0.38516203703703999</v>
      </c>
      <c r="N2373" s="24">
        <v>30</v>
      </c>
      <c r="O2373" s="21" t="s">
        <v>66</v>
      </c>
      <c r="P2373" s="24">
        <f>TotalMov[[#This Row],[Confirmed activ. 3 (ILE03)]]</f>
        <v>30</v>
      </c>
      <c r="Q2373" s="24">
        <v>30</v>
      </c>
      <c r="R2373" s="21" t="s">
        <v>66</v>
      </c>
      <c r="S2373" s="21" t="s">
        <v>72</v>
      </c>
    </row>
    <row r="2374" spans="1:19" x14ac:dyDescent="0.35">
      <c r="A2374" s="21">
        <v>1542303</v>
      </c>
      <c r="B2374" s="53">
        <v>411590</v>
      </c>
      <c r="C2374" s="21">
        <f>VLOOKUP(TotalMov[[#This Row],[Order]],'Total Mov by SS'!B:C,2,0)</f>
        <v>148</v>
      </c>
      <c r="D2374" s="21" t="s">
        <v>59</v>
      </c>
      <c r="E2374" s="21" t="s">
        <v>113</v>
      </c>
      <c r="F2374" s="21" t="s">
        <v>102</v>
      </c>
      <c r="G2374" s="21" t="s">
        <v>62</v>
      </c>
      <c r="H2374" s="21" t="s">
        <v>100</v>
      </c>
      <c r="I2374" s="21" t="s">
        <v>103</v>
      </c>
      <c r="J2374" s="22">
        <v>43698</v>
      </c>
      <c r="K2374" s="23">
        <v>0.38520833333332999</v>
      </c>
      <c r="L2374" s="22">
        <v>43698</v>
      </c>
      <c r="M2374" s="23">
        <v>0.38520833333332999</v>
      </c>
      <c r="N2374" s="24">
        <v>30</v>
      </c>
      <c r="O2374" s="21" t="s">
        <v>66</v>
      </c>
      <c r="P2374" s="24">
        <f>TotalMov[[#This Row],[Confirmed activ. 3 (ILE03)]]</f>
        <v>30</v>
      </c>
      <c r="Q2374" s="24">
        <v>30</v>
      </c>
      <c r="R2374" s="21" t="s">
        <v>66</v>
      </c>
      <c r="S2374" s="21" t="s">
        <v>72</v>
      </c>
    </row>
    <row r="2375" spans="1:19" x14ac:dyDescent="0.35">
      <c r="A2375" s="21">
        <v>1542303</v>
      </c>
      <c r="B2375" s="53">
        <v>411590</v>
      </c>
      <c r="C2375" s="21">
        <f>VLOOKUP(TotalMov[[#This Row],[Order]],'Total Mov by SS'!B:C,2,0)</f>
        <v>148</v>
      </c>
      <c r="D2375" s="21" t="s">
        <v>59</v>
      </c>
      <c r="E2375" s="21" t="s">
        <v>114</v>
      </c>
      <c r="F2375" s="21" t="s">
        <v>102</v>
      </c>
      <c r="G2375" s="21" t="s">
        <v>105</v>
      </c>
      <c r="H2375" s="21" t="s">
        <v>100</v>
      </c>
      <c r="I2375" s="21" t="s">
        <v>106</v>
      </c>
      <c r="J2375" s="22">
        <v>43702</v>
      </c>
      <c r="K2375" s="23">
        <v>0.59726851851852003</v>
      </c>
      <c r="L2375" s="22">
        <v>43702</v>
      </c>
      <c r="M2375" s="23">
        <v>0.59726851851852003</v>
      </c>
      <c r="N2375" s="24">
        <v>45</v>
      </c>
      <c r="O2375" s="21" t="s">
        <v>66</v>
      </c>
      <c r="P2375" s="24">
        <f>TotalMov[[#This Row],[Confirmed activ. 3 (ILE03)]]</f>
        <v>45</v>
      </c>
      <c r="Q2375" s="24">
        <v>45</v>
      </c>
      <c r="R2375" s="21" t="s">
        <v>66</v>
      </c>
      <c r="S2375" s="21" t="s">
        <v>72</v>
      </c>
    </row>
    <row r="2376" spans="1:19" x14ac:dyDescent="0.35">
      <c r="A2376" s="21">
        <v>1542303</v>
      </c>
      <c r="B2376" s="53">
        <v>411590</v>
      </c>
      <c r="C2376" s="21">
        <f>VLOOKUP(TotalMov[[#This Row],[Order]],'Total Mov by SS'!B:C,2,0)</f>
        <v>148</v>
      </c>
      <c r="D2376" s="21" t="s">
        <v>107</v>
      </c>
      <c r="E2376" s="21" t="s">
        <v>60</v>
      </c>
      <c r="F2376" s="21" t="s">
        <v>61</v>
      </c>
      <c r="G2376" s="21" t="s">
        <v>90</v>
      </c>
      <c r="H2376" s="21" t="s">
        <v>63</v>
      </c>
      <c r="I2376" s="21" t="s">
        <v>108</v>
      </c>
      <c r="J2376" s="22">
        <v>43696</v>
      </c>
      <c r="K2376" s="23">
        <v>0.45747685185185</v>
      </c>
      <c r="L2376" s="22">
        <v>43702</v>
      </c>
      <c r="M2376" s="23">
        <v>0.57902777777778003</v>
      </c>
      <c r="N2376" s="25">
        <v>5.3010000000000002</v>
      </c>
      <c r="O2376" s="21" t="s">
        <v>77</v>
      </c>
      <c r="P2376" s="24">
        <f>TotalMov[[#This Row],[Confirmed activ. 3 (ILE03)]]*60</f>
        <v>318.06</v>
      </c>
      <c r="Q2376" s="24">
        <v>1</v>
      </c>
      <c r="R2376" s="21" t="s">
        <v>66</v>
      </c>
      <c r="S2376" s="21" t="s">
        <v>67</v>
      </c>
    </row>
    <row r="2377" spans="1:19" x14ac:dyDescent="0.35">
      <c r="A2377" s="21">
        <v>1542303</v>
      </c>
      <c r="B2377" s="53">
        <v>411590</v>
      </c>
      <c r="C2377" s="21">
        <f>VLOOKUP(TotalMov[[#This Row],[Order]],'Total Mov by SS'!B:C,2,0)</f>
        <v>148</v>
      </c>
      <c r="D2377" s="21" t="s">
        <v>109</v>
      </c>
      <c r="E2377" s="21" t="s">
        <v>95</v>
      </c>
      <c r="F2377" s="21" t="s">
        <v>83</v>
      </c>
      <c r="G2377" s="21" t="s">
        <v>90</v>
      </c>
      <c r="H2377" s="21" t="s">
        <v>84</v>
      </c>
      <c r="I2377" s="21" t="s">
        <v>110</v>
      </c>
      <c r="J2377" s="22"/>
      <c r="K2377" s="23">
        <v>0</v>
      </c>
      <c r="L2377" s="22"/>
      <c r="M2377" s="23">
        <v>0</v>
      </c>
      <c r="N2377" s="25">
        <v>0</v>
      </c>
      <c r="O2377" s="21" t="s">
        <v>93</v>
      </c>
      <c r="P2377" s="24"/>
      <c r="Q2377" s="24">
        <v>5</v>
      </c>
      <c r="R2377" s="21" t="s">
        <v>66</v>
      </c>
      <c r="S2377" s="21" t="s">
        <v>94</v>
      </c>
    </row>
    <row r="2378" spans="1:19" x14ac:dyDescent="0.35">
      <c r="A2378" s="21">
        <v>1542323</v>
      </c>
      <c r="B2378" s="53">
        <v>411590</v>
      </c>
      <c r="C2378" s="21">
        <f>VLOOKUP(TotalMov[[#This Row],[Order]],'Total Mov by SS'!B:C,2,0)</f>
        <v>143</v>
      </c>
      <c r="D2378" s="21" t="s">
        <v>59</v>
      </c>
      <c r="E2378" s="21" t="s">
        <v>60</v>
      </c>
      <c r="F2378" s="21" t="s">
        <v>83</v>
      </c>
      <c r="G2378" s="21" t="s">
        <v>62</v>
      </c>
      <c r="H2378" s="21" t="s">
        <v>84</v>
      </c>
      <c r="I2378" s="21" t="s">
        <v>111</v>
      </c>
      <c r="J2378" s="22">
        <v>43684</v>
      </c>
      <c r="K2378" s="23">
        <v>0.76146990740741005</v>
      </c>
      <c r="L2378" s="22">
        <v>43684</v>
      </c>
      <c r="M2378" s="23">
        <v>0.83013888888888998</v>
      </c>
      <c r="N2378" s="25">
        <v>1.6479999999999999</v>
      </c>
      <c r="O2378" s="21" t="s">
        <v>77</v>
      </c>
      <c r="P2378" s="24">
        <f>TotalMov[[#This Row],[Confirmed activ. 3 (ILE03)]]*60</f>
        <v>98.88</v>
      </c>
      <c r="Q2378" s="24">
        <v>40</v>
      </c>
      <c r="R2378" s="21" t="s">
        <v>66</v>
      </c>
      <c r="S2378" s="21" t="s">
        <v>67</v>
      </c>
    </row>
    <row r="2379" spans="1:19" x14ac:dyDescent="0.35">
      <c r="A2379" s="21">
        <v>1542323</v>
      </c>
      <c r="B2379" s="53">
        <v>411590</v>
      </c>
      <c r="C2379" s="21">
        <f>VLOOKUP(TotalMov[[#This Row],[Order]],'Total Mov by SS'!B:C,2,0)</f>
        <v>143</v>
      </c>
      <c r="D2379" s="21" t="s">
        <v>59</v>
      </c>
      <c r="E2379" s="21" t="s">
        <v>68</v>
      </c>
      <c r="F2379" s="21" t="s">
        <v>61</v>
      </c>
      <c r="G2379" s="21" t="s">
        <v>62</v>
      </c>
      <c r="H2379" s="21" t="s">
        <v>63</v>
      </c>
      <c r="I2379" s="21" t="s">
        <v>64</v>
      </c>
      <c r="J2379" s="22">
        <v>43685</v>
      </c>
      <c r="K2379" s="23">
        <v>0.41515046296295999</v>
      </c>
      <c r="L2379" s="22">
        <v>43685</v>
      </c>
      <c r="M2379" s="23">
        <v>0.41748842592593</v>
      </c>
      <c r="N2379" s="25">
        <v>1.6830000000000001</v>
      </c>
      <c r="O2379" s="21" t="s">
        <v>66</v>
      </c>
      <c r="P2379" s="24">
        <f>TotalMov[[#This Row],[Confirmed activ. 3 (ILE03)]]</f>
        <v>1.6830000000000001</v>
      </c>
      <c r="Q2379" s="24">
        <v>15</v>
      </c>
      <c r="R2379" s="21" t="s">
        <v>66</v>
      </c>
      <c r="S2379" s="21" t="s">
        <v>67</v>
      </c>
    </row>
    <row r="2380" spans="1:19" x14ac:dyDescent="0.35">
      <c r="A2380" s="21">
        <v>1542323</v>
      </c>
      <c r="B2380" s="53">
        <v>411590</v>
      </c>
      <c r="C2380" s="21">
        <f>VLOOKUP(TotalMov[[#This Row],[Order]],'Total Mov by SS'!B:C,2,0)</f>
        <v>143</v>
      </c>
      <c r="D2380" s="21" t="s">
        <v>59</v>
      </c>
      <c r="E2380" s="21" t="s">
        <v>73</v>
      </c>
      <c r="F2380" s="21" t="s">
        <v>69</v>
      </c>
      <c r="G2380" s="21" t="s">
        <v>62</v>
      </c>
      <c r="H2380" s="21" t="s">
        <v>70</v>
      </c>
      <c r="I2380" s="21" t="s">
        <v>71</v>
      </c>
      <c r="J2380" s="22">
        <v>43685</v>
      </c>
      <c r="K2380" s="23">
        <v>0.43521990740741001</v>
      </c>
      <c r="L2380" s="22">
        <v>43685</v>
      </c>
      <c r="M2380" s="23">
        <v>0.43521990740741001</v>
      </c>
      <c r="N2380" s="24">
        <v>20</v>
      </c>
      <c r="O2380" s="21" t="s">
        <v>66</v>
      </c>
      <c r="P2380" s="24">
        <f>TotalMov[[#This Row],[Confirmed activ. 3 (ILE03)]]</f>
        <v>20</v>
      </c>
      <c r="Q2380" s="24">
        <v>20</v>
      </c>
      <c r="R2380" s="21" t="s">
        <v>66</v>
      </c>
      <c r="S2380" s="21" t="s">
        <v>72</v>
      </c>
    </row>
    <row r="2381" spans="1:19" x14ac:dyDescent="0.35">
      <c r="A2381" s="21">
        <v>1542323</v>
      </c>
      <c r="B2381" s="53">
        <v>411590</v>
      </c>
      <c r="C2381" s="21">
        <f>VLOOKUP(TotalMov[[#This Row],[Order]],'Total Mov by SS'!B:C,2,0)</f>
        <v>143</v>
      </c>
      <c r="D2381" s="21" t="s">
        <v>59</v>
      </c>
      <c r="E2381" s="21" t="s">
        <v>75</v>
      </c>
      <c r="F2381" s="21" t="s">
        <v>61</v>
      </c>
      <c r="G2381" s="21" t="s">
        <v>62</v>
      </c>
      <c r="H2381" s="21" t="s">
        <v>63</v>
      </c>
      <c r="I2381" s="21" t="s">
        <v>74</v>
      </c>
      <c r="J2381" s="22">
        <v>43685</v>
      </c>
      <c r="K2381" s="23">
        <v>0.45234953703704001</v>
      </c>
      <c r="L2381" s="22">
        <v>43685</v>
      </c>
      <c r="M2381" s="23">
        <v>0.65679398148148005</v>
      </c>
      <c r="N2381" s="25">
        <v>267.387</v>
      </c>
      <c r="O2381" s="21" t="s">
        <v>66</v>
      </c>
      <c r="P2381" s="24">
        <f>TotalMov[[#This Row],[Confirmed activ. 3 (ILE03)]]</f>
        <v>267.387</v>
      </c>
      <c r="Q2381" s="24">
        <v>290</v>
      </c>
      <c r="R2381" s="21" t="s">
        <v>66</v>
      </c>
      <c r="S2381" s="21" t="s">
        <v>67</v>
      </c>
    </row>
    <row r="2382" spans="1:19" x14ac:dyDescent="0.35">
      <c r="A2382" s="21">
        <v>1542323</v>
      </c>
      <c r="B2382" s="53">
        <v>411590</v>
      </c>
      <c r="C2382" s="21">
        <f>VLOOKUP(TotalMov[[#This Row],[Order]],'Total Mov by SS'!B:C,2,0)</f>
        <v>143</v>
      </c>
      <c r="D2382" s="21" t="s">
        <v>59</v>
      </c>
      <c r="E2382" s="21" t="s">
        <v>78</v>
      </c>
      <c r="F2382" s="21" t="s">
        <v>61</v>
      </c>
      <c r="G2382" s="21" t="s">
        <v>62</v>
      </c>
      <c r="H2382" s="21" t="s">
        <v>63</v>
      </c>
      <c r="I2382" s="21" t="s">
        <v>76</v>
      </c>
      <c r="J2382" s="22">
        <v>43691</v>
      </c>
      <c r="K2382" s="23">
        <v>0.31348379629630002</v>
      </c>
      <c r="L2382" s="22">
        <v>43696</v>
      </c>
      <c r="M2382" s="23">
        <v>0.53475694444444</v>
      </c>
      <c r="N2382" s="24">
        <v>115374</v>
      </c>
      <c r="O2382" s="21" t="s">
        <v>65</v>
      </c>
      <c r="P2382" s="24">
        <f>TotalMov[[#This Row],[Confirmed activ. 3 (ILE03)]]/60</f>
        <v>1922.9</v>
      </c>
      <c r="Q2382" s="24">
        <v>1040</v>
      </c>
      <c r="R2382" s="21" t="s">
        <v>66</v>
      </c>
      <c r="S2382" s="21" t="s">
        <v>67</v>
      </c>
    </row>
    <row r="2383" spans="1:19" x14ac:dyDescent="0.35">
      <c r="A2383" s="21">
        <v>1542323</v>
      </c>
      <c r="B2383" s="53">
        <v>411590</v>
      </c>
      <c r="C2383" s="21">
        <f>VLOOKUP(TotalMov[[#This Row],[Order]],'Total Mov by SS'!B:C,2,0)</f>
        <v>143</v>
      </c>
      <c r="D2383" s="21" t="s">
        <v>59</v>
      </c>
      <c r="E2383" s="21" t="s">
        <v>80</v>
      </c>
      <c r="F2383" s="21" t="s">
        <v>61</v>
      </c>
      <c r="G2383" s="21" t="s">
        <v>62</v>
      </c>
      <c r="H2383" s="21" t="s">
        <v>63</v>
      </c>
      <c r="I2383" s="21" t="s">
        <v>112</v>
      </c>
      <c r="J2383" s="22">
        <v>43696</v>
      </c>
      <c r="K2383" s="23">
        <v>0.53496527777778002</v>
      </c>
      <c r="L2383" s="22">
        <v>43696</v>
      </c>
      <c r="M2383" s="23">
        <v>0.56167824074074002</v>
      </c>
      <c r="N2383" s="25">
        <v>38.466999999999999</v>
      </c>
      <c r="O2383" s="21" t="s">
        <v>66</v>
      </c>
      <c r="P2383" s="24">
        <f>TotalMov[[#This Row],[Confirmed activ. 3 (ILE03)]]</f>
        <v>38.466999999999999</v>
      </c>
      <c r="Q2383" s="24">
        <v>50</v>
      </c>
      <c r="R2383" s="21" t="s">
        <v>66</v>
      </c>
      <c r="S2383" s="21" t="s">
        <v>67</v>
      </c>
    </row>
    <row r="2384" spans="1:19" x14ac:dyDescent="0.35">
      <c r="A2384" s="21">
        <v>1542323</v>
      </c>
      <c r="B2384" s="53">
        <v>411590</v>
      </c>
      <c r="C2384" s="21">
        <f>VLOOKUP(TotalMov[[#This Row],[Order]],'Total Mov by SS'!B:C,2,0)</f>
        <v>143</v>
      </c>
      <c r="D2384" s="21" t="s">
        <v>59</v>
      </c>
      <c r="E2384" s="21" t="s">
        <v>82</v>
      </c>
      <c r="F2384" s="21" t="s">
        <v>89</v>
      </c>
      <c r="G2384" s="21" t="s">
        <v>90</v>
      </c>
      <c r="H2384" s="21" t="s">
        <v>91</v>
      </c>
      <c r="I2384" s="21" t="s">
        <v>92</v>
      </c>
      <c r="J2384" s="22"/>
      <c r="K2384" s="23">
        <v>0</v>
      </c>
      <c r="L2384" s="22"/>
      <c r="M2384" s="23">
        <v>0</v>
      </c>
      <c r="N2384" s="25">
        <v>0</v>
      </c>
      <c r="O2384" s="21" t="s">
        <v>93</v>
      </c>
      <c r="P2384" s="24"/>
      <c r="Q2384" s="24">
        <v>0</v>
      </c>
      <c r="R2384" s="21" t="s">
        <v>66</v>
      </c>
      <c r="S2384" s="21" t="s">
        <v>94</v>
      </c>
    </row>
    <row r="2385" spans="1:19" x14ac:dyDescent="0.35">
      <c r="A2385" s="21">
        <v>1542323</v>
      </c>
      <c r="B2385" s="53">
        <v>411590</v>
      </c>
      <c r="C2385" s="21">
        <f>VLOOKUP(TotalMov[[#This Row],[Order]],'Total Mov by SS'!B:C,2,0)</f>
        <v>143</v>
      </c>
      <c r="D2385" s="21" t="s">
        <v>59</v>
      </c>
      <c r="E2385" s="21" t="s">
        <v>85</v>
      </c>
      <c r="F2385" s="21" t="s">
        <v>69</v>
      </c>
      <c r="G2385" s="21" t="s">
        <v>62</v>
      </c>
      <c r="H2385" s="21" t="s">
        <v>70</v>
      </c>
      <c r="I2385" s="21" t="s">
        <v>79</v>
      </c>
      <c r="J2385" s="22">
        <v>43696</v>
      </c>
      <c r="K2385" s="23">
        <v>0.58317129629630005</v>
      </c>
      <c r="L2385" s="22">
        <v>43696</v>
      </c>
      <c r="M2385" s="23">
        <v>0.58317129629630005</v>
      </c>
      <c r="N2385" s="24">
        <v>20</v>
      </c>
      <c r="O2385" s="21" t="s">
        <v>66</v>
      </c>
      <c r="P2385" s="24">
        <f>TotalMov[[#This Row],[Confirmed activ. 3 (ILE03)]]</f>
        <v>20</v>
      </c>
      <c r="Q2385" s="24">
        <v>20</v>
      </c>
      <c r="R2385" s="21" t="s">
        <v>66</v>
      </c>
      <c r="S2385" s="21" t="s">
        <v>72</v>
      </c>
    </row>
    <row r="2386" spans="1:19" x14ac:dyDescent="0.35">
      <c r="A2386" s="21">
        <v>1542323</v>
      </c>
      <c r="B2386" s="53">
        <v>411590</v>
      </c>
      <c r="C2386" s="21">
        <f>VLOOKUP(TotalMov[[#This Row],[Order]],'Total Mov by SS'!B:C,2,0)</f>
        <v>143</v>
      </c>
      <c r="D2386" s="21" t="s">
        <v>59</v>
      </c>
      <c r="E2386" s="21" t="s">
        <v>88</v>
      </c>
      <c r="F2386" s="21" t="s">
        <v>69</v>
      </c>
      <c r="G2386" s="21" t="s">
        <v>62</v>
      </c>
      <c r="H2386" s="21" t="s">
        <v>70</v>
      </c>
      <c r="I2386" s="21" t="s">
        <v>81</v>
      </c>
      <c r="J2386" s="22">
        <v>43696</v>
      </c>
      <c r="K2386" s="23">
        <v>0.58337962962962997</v>
      </c>
      <c r="L2386" s="22">
        <v>43696</v>
      </c>
      <c r="M2386" s="23">
        <v>0.58337962962962997</v>
      </c>
      <c r="N2386" s="24">
        <v>20</v>
      </c>
      <c r="O2386" s="21" t="s">
        <v>66</v>
      </c>
      <c r="P2386" s="24">
        <f>TotalMov[[#This Row],[Confirmed activ. 3 (ILE03)]]</f>
        <v>20</v>
      </c>
      <c r="Q2386" s="24">
        <v>20</v>
      </c>
      <c r="R2386" s="21" t="s">
        <v>66</v>
      </c>
      <c r="S2386" s="21" t="s">
        <v>72</v>
      </c>
    </row>
    <row r="2387" spans="1:19" x14ac:dyDescent="0.35">
      <c r="A2387" s="21">
        <v>1542323</v>
      </c>
      <c r="B2387" s="53">
        <v>411590</v>
      </c>
      <c r="C2387" s="21">
        <f>VLOOKUP(TotalMov[[#This Row],[Order]],'Total Mov by SS'!B:C,2,0)</f>
        <v>143</v>
      </c>
      <c r="D2387" s="21" t="s">
        <v>59</v>
      </c>
      <c r="E2387" s="21" t="s">
        <v>95</v>
      </c>
      <c r="F2387" s="21" t="s">
        <v>83</v>
      </c>
      <c r="G2387" s="21" t="s">
        <v>62</v>
      </c>
      <c r="H2387" s="21" t="s">
        <v>84</v>
      </c>
      <c r="I2387" s="21" t="s">
        <v>84</v>
      </c>
      <c r="J2387" s="22">
        <v>43696</v>
      </c>
      <c r="K2387" s="23">
        <v>0.75425925925925996</v>
      </c>
      <c r="L2387" s="22">
        <v>43697</v>
      </c>
      <c r="M2387" s="23">
        <v>0.72562499999999996</v>
      </c>
      <c r="N2387" s="25">
        <v>9.1349999999999998</v>
      </c>
      <c r="O2387" s="21" t="s">
        <v>77</v>
      </c>
      <c r="P2387" s="24">
        <f>TotalMov[[#This Row],[Confirmed activ. 3 (ILE03)]]*60</f>
        <v>548.1</v>
      </c>
      <c r="Q2387" s="24">
        <v>450</v>
      </c>
      <c r="R2387" s="21" t="s">
        <v>66</v>
      </c>
      <c r="S2387" s="21" t="s">
        <v>67</v>
      </c>
    </row>
    <row r="2388" spans="1:19" x14ac:dyDescent="0.35">
      <c r="A2388" s="21">
        <v>1542323</v>
      </c>
      <c r="B2388" s="53">
        <v>411590</v>
      </c>
      <c r="C2388" s="21">
        <f>VLOOKUP(TotalMov[[#This Row],[Order]],'Total Mov by SS'!B:C,2,0)</f>
        <v>143</v>
      </c>
      <c r="D2388" s="21" t="s">
        <v>59</v>
      </c>
      <c r="E2388" s="21" t="s">
        <v>97</v>
      </c>
      <c r="F2388" s="21" t="s">
        <v>86</v>
      </c>
      <c r="G2388" s="21" t="s">
        <v>62</v>
      </c>
      <c r="H2388" s="21" t="s">
        <v>87</v>
      </c>
      <c r="I2388" s="21" t="s">
        <v>87</v>
      </c>
      <c r="J2388" s="22">
        <v>43698</v>
      </c>
      <c r="K2388" s="23">
        <v>0.39962962962963</v>
      </c>
      <c r="L2388" s="22">
        <v>43698</v>
      </c>
      <c r="M2388" s="23">
        <v>0.39962962962963</v>
      </c>
      <c r="N2388" s="24">
        <v>20</v>
      </c>
      <c r="O2388" s="21" t="s">
        <v>66</v>
      </c>
      <c r="P2388" s="24">
        <f>TotalMov[[#This Row],[Confirmed activ. 3 (ILE03)]]</f>
        <v>20</v>
      </c>
      <c r="Q2388" s="24">
        <v>20</v>
      </c>
      <c r="R2388" s="21" t="s">
        <v>66</v>
      </c>
      <c r="S2388" s="21" t="s">
        <v>72</v>
      </c>
    </row>
    <row r="2389" spans="1:19" x14ac:dyDescent="0.35">
      <c r="A2389" s="21">
        <v>1542323</v>
      </c>
      <c r="B2389" s="53">
        <v>411590</v>
      </c>
      <c r="C2389" s="21">
        <f>VLOOKUP(TotalMov[[#This Row],[Order]],'Total Mov by SS'!B:C,2,0)</f>
        <v>143</v>
      </c>
      <c r="D2389" s="21" t="s">
        <v>59</v>
      </c>
      <c r="E2389" s="21" t="s">
        <v>99</v>
      </c>
      <c r="F2389" s="21" t="s">
        <v>61</v>
      </c>
      <c r="G2389" s="21" t="s">
        <v>62</v>
      </c>
      <c r="H2389" s="21" t="s">
        <v>63</v>
      </c>
      <c r="I2389" s="21" t="s">
        <v>96</v>
      </c>
      <c r="J2389" s="22">
        <v>43706</v>
      </c>
      <c r="K2389" s="23">
        <v>0.44461805555556</v>
      </c>
      <c r="L2389" s="22">
        <v>43706</v>
      </c>
      <c r="M2389" s="23">
        <v>0.47120370370370002</v>
      </c>
      <c r="N2389" s="25">
        <v>19.149999999999999</v>
      </c>
      <c r="O2389" s="21" t="s">
        <v>66</v>
      </c>
      <c r="P2389" s="24">
        <f>TotalMov[[#This Row],[Confirmed activ. 3 (ILE03)]]</f>
        <v>19.149999999999999</v>
      </c>
      <c r="Q2389" s="24">
        <v>100</v>
      </c>
      <c r="R2389" s="21" t="s">
        <v>66</v>
      </c>
      <c r="S2389" s="21" t="s">
        <v>67</v>
      </c>
    </row>
    <row r="2390" spans="1:19" x14ac:dyDescent="0.35">
      <c r="A2390" s="21">
        <v>1542323</v>
      </c>
      <c r="B2390" s="53">
        <v>411590</v>
      </c>
      <c r="C2390" s="21">
        <f>VLOOKUP(TotalMov[[#This Row],[Order]],'Total Mov by SS'!B:C,2,0)</f>
        <v>143</v>
      </c>
      <c r="D2390" s="21" t="s">
        <v>59</v>
      </c>
      <c r="E2390" s="21" t="s">
        <v>101</v>
      </c>
      <c r="F2390" s="21" t="s">
        <v>69</v>
      </c>
      <c r="G2390" s="21" t="s">
        <v>62</v>
      </c>
      <c r="H2390" s="21" t="s">
        <v>70</v>
      </c>
      <c r="I2390" s="21" t="s">
        <v>98</v>
      </c>
      <c r="J2390" s="22">
        <v>43709</v>
      </c>
      <c r="K2390" s="23">
        <v>0.43421296296296003</v>
      </c>
      <c r="L2390" s="22">
        <v>43709</v>
      </c>
      <c r="M2390" s="23">
        <v>0.43421296296296003</v>
      </c>
      <c r="N2390" s="24">
        <v>20</v>
      </c>
      <c r="O2390" s="21" t="s">
        <v>66</v>
      </c>
      <c r="P2390" s="24">
        <f>TotalMov[[#This Row],[Confirmed activ. 3 (ILE03)]]</f>
        <v>20</v>
      </c>
      <c r="Q2390" s="24">
        <v>20</v>
      </c>
      <c r="R2390" s="21" t="s">
        <v>66</v>
      </c>
      <c r="S2390" s="21" t="s">
        <v>72</v>
      </c>
    </row>
    <row r="2391" spans="1:19" x14ac:dyDescent="0.35">
      <c r="A2391" s="21">
        <v>1542323</v>
      </c>
      <c r="B2391" s="53">
        <v>411590</v>
      </c>
      <c r="C2391" s="21">
        <f>VLOOKUP(TotalMov[[#This Row],[Order]],'Total Mov by SS'!B:C,2,0)</f>
        <v>143</v>
      </c>
      <c r="D2391" s="21" t="s">
        <v>59</v>
      </c>
      <c r="E2391" s="21" t="s">
        <v>104</v>
      </c>
      <c r="F2391" s="21" t="s">
        <v>69</v>
      </c>
      <c r="G2391" s="21" t="s">
        <v>62</v>
      </c>
      <c r="H2391" s="21" t="s">
        <v>70</v>
      </c>
      <c r="I2391" s="21" t="s">
        <v>100</v>
      </c>
      <c r="J2391" s="22">
        <v>43709</v>
      </c>
      <c r="K2391" s="23">
        <v>0.43428240740740998</v>
      </c>
      <c r="L2391" s="22">
        <v>43709</v>
      </c>
      <c r="M2391" s="23">
        <v>0.43428240740740998</v>
      </c>
      <c r="N2391" s="24">
        <v>30</v>
      </c>
      <c r="O2391" s="21" t="s">
        <v>66</v>
      </c>
      <c r="P2391" s="24">
        <f>TotalMov[[#This Row],[Confirmed activ. 3 (ILE03)]]</f>
        <v>30</v>
      </c>
      <c r="Q2391" s="24">
        <v>30</v>
      </c>
      <c r="R2391" s="21" t="s">
        <v>66</v>
      </c>
      <c r="S2391" s="21" t="s">
        <v>72</v>
      </c>
    </row>
    <row r="2392" spans="1:19" x14ac:dyDescent="0.35">
      <c r="A2392" s="21">
        <v>1542323</v>
      </c>
      <c r="B2392" s="53">
        <v>411590</v>
      </c>
      <c r="C2392" s="21">
        <f>VLOOKUP(TotalMov[[#This Row],[Order]],'Total Mov by SS'!B:C,2,0)</f>
        <v>143</v>
      </c>
      <c r="D2392" s="21" t="s">
        <v>59</v>
      </c>
      <c r="E2392" s="21" t="s">
        <v>113</v>
      </c>
      <c r="F2392" s="21" t="s">
        <v>102</v>
      </c>
      <c r="G2392" s="21" t="s">
        <v>62</v>
      </c>
      <c r="H2392" s="21" t="s">
        <v>100</v>
      </c>
      <c r="I2392" s="21" t="s">
        <v>103</v>
      </c>
      <c r="J2392" s="22">
        <v>43709</v>
      </c>
      <c r="K2392" s="23">
        <v>0.43434027777778</v>
      </c>
      <c r="L2392" s="22">
        <v>43709</v>
      </c>
      <c r="M2392" s="23">
        <v>0.43434027777778</v>
      </c>
      <c r="N2392" s="24">
        <v>30</v>
      </c>
      <c r="O2392" s="21" t="s">
        <v>66</v>
      </c>
      <c r="P2392" s="24">
        <f>TotalMov[[#This Row],[Confirmed activ. 3 (ILE03)]]</f>
        <v>30</v>
      </c>
      <c r="Q2392" s="24">
        <v>30</v>
      </c>
      <c r="R2392" s="21" t="s">
        <v>66</v>
      </c>
      <c r="S2392" s="21" t="s">
        <v>72</v>
      </c>
    </row>
    <row r="2393" spans="1:19" x14ac:dyDescent="0.35">
      <c r="A2393" s="21">
        <v>1542323</v>
      </c>
      <c r="B2393" s="53">
        <v>411590</v>
      </c>
      <c r="C2393" s="21">
        <f>VLOOKUP(TotalMov[[#This Row],[Order]],'Total Mov by SS'!B:C,2,0)</f>
        <v>143</v>
      </c>
      <c r="D2393" s="21" t="s">
        <v>59</v>
      </c>
      <c r="E2393" s="21" t="s">
        <v>114</v>
      </c>
      <c r="F2393" s="21" t="s">
        <v>102</v>
      </c>
      <c r="G2393" s="21" t="s">
        <v>105</v>
      </c>
      <c r="H2393" s="21" t="s">
        <v>100</v>
      </c>
      <c r="I2393" s="21" t="s">
        <v>106</v>
      </c>
      <c r="J2393" s="22">
        <v>43709</v>
      </c>
      <c r="K2393" s="23">
        <v>0.52357638888889002</v>
      </c>
      <c r="L2393" s="22">
        <v>43709</v>
      </c>
      <c r="M2393" s="23">
        <v>0.52357638888889002</v>
      </c>
      <c r="N2393" s="24">
        <v>45</v>
      </c>
      <c r="O2393" s="21" t="s">
        <v>66</v>
      </c>
      <c r="P2393" s="24">
        <f>TotalMov[[#This Row],[Confirmed activ. 3 (ILE03)]]</f>
        <v>45</v>
      </c>
      <c r="Q2393" s="24">
        <v>45</v>
      </c>
      <c r="R2393" s="21" t="s">
        <v>66</v>
      </c>
      <c r="S2393" s="21" t="s">
        <v>72</v>
      </c>
    </row>
    <row r="2394" spans="1:19" x14ac:dyDescent="0.35">
      <c r="A2394" s="21">
        <v>1542323</v>
      </c>
      <c r="B2394" s="53">
        <v>411590</v>
      </c>
      <c r="C2394" s="21">
        <f>VLOOKUP(TotalMov[[#This Row],[Order]],'Total Mov by SS'!B:C,2,0)</f>
        <v>143</v>
      </c>
      <c r="D2394" s="21" t="s">
        <v>107</v>
      </c>
      <c r="E2394" s="21" t="s">
        <v>60</v>
      </c>
      <c r="F2394" s="21" t="s">
        <v>61</v>
      </c>
      <c r="G2394" s="21" t="s">
        <v>90</v>
      </c>
      <c r="H2394" s="21" t="s">
        <v>63</v>
      </c>
      <c r="I2394" s="21" t="s">
        <v>108</v>
      </c>
      <c r="J2394" s="22">
        <v>43704</v>
      </c>
      <c r="K2394" s="23">
        <v>0.36064814814814999</v>
      </c>
      <c r="L2394" s="22">
        <v>43704</v>
      </c>
      <c r="M2394" s="23">
        <v>0.55121527777778001</v>
      </c>
      <c r="N2394" s="25">
        <v>4.5739999999999998</v>
      </c>
      <c r="O2394" s="21" t="s">
        <v>77</v>
      </c>
      <c r="P2394" s="24">
        <f>TotalMov[[#This Row],[Confirmed activ. 3 (ILE03)]]*60</f>
        <v>274.44</v>
      </c>
      <c r="Q2394" s="24">
        <v>1</v>
      </c>
      <c r="R2394" s="21" t="s">
        <v>66</v>
      </c>
      <c r="S2394" s="21" t="s">
        <v>67</v>
      </c>
    </row>
    <row r="2395" spans="1:19" x14ac:dyDescent="0.35">
      <c r="A2395" s="21">
        <v>1542323</v>
      </c>
      <c r="B2395" s="53">
        <v>411590</v>
      </c>
      <c r="C2395" s="21">
        <f>VLOOKUP(TotalMov[[#This Row],[Order]],'Total Mov by SS'!B:C,2,0)</f>
        <v>143</v>
      </c>
      <c r="D2395" s="21" t="s">
        <v>109</v>
      </c>
      <c r="E2395" s="21" t="s">
        <v>95</v>
      </c>
      <c r="F2395" s="21" t="s">
        <v>83</v>
      </c>
      <c r="G2395" s="21" t="s">
        <v>90</v>
      </c>
      <c r="H2395" s="21" t="s">
        <v>84</v>
      </c>
      <c r="I2395" s="21" t="s">
        <v>110</v>
      </c>
      <c r="J2395" s="22"/>
      <c r="K2395" s="23">
        <v>0</v>
      </c>
      <c r="L2395" s="22"/>
      <c r="M2395" s="23">
        <v>0</v>
      </c>
      <c r="N2395" s="25">
        <v>0</v>
      </c>
      <c r="O2395" s="21" t="s">
        <v>93</v>
      </c>
      <c r="P2395" s="24"/>
      <c r="Q2395" s="24">
        <v>5</v>
      </c>
      <c r="R2395" s="21" t="s">
        <v>66</v>
      </c>
      <c r="S2395" s="21" t="s">
        <v>94</v>
      </c>
    </row>
    <row r="2396" spans="1:19" x14ac:dyDescent="0.35">
      <c r="A2396" s="21">
        <v>1542324</v>
      </c>
      <c r="B2396" s="53">
        <v>411590</v>
      </c>
      <c r="C2396" s="21">
        <f>VLOOKUP(TotalMov[[#This Row],[Order]],'Total Mov by SS'!B:C,2,0)</f>
        <v>143</v>
      </c>
      <c r="D2396" s="21" t="s">
        <v>59</v>
      </c>
      <c r="E2396" s="21" t="s">
        <v>60</v>
      </c>
      <c r="F2396" s="21" t="s">
        <v>83</v>
      </c>
      <c r="G2396" s="21" t="s">
        <v>62</v>
      </c>
      <c r="H2396" s="21" t="s">
        <v>84</v>
      </c>
      <c r="I2396" s="21" t="s">
        <v>111</v>
      </c>
      <c r="J2396" s="22">
        <v>43683</v>
      </c>
      <c r="K2396" s="23">
        <v>1.475694444444E-2</v>
      </c>
      <c r="L2396" s="22">
        <v>43683</v>
      </c>
      <c r="M2396" s="23">
        <v>4.3564814814809998E-2</v>
      </c>
      <c r="N2396" s="25">
        <v>41.482999999999997</v>
      </c>
      <c r="O2396" s="21" t="s">
        <v>66</v>
      </c>
      <c r="P2396" s="24">
        <f>TotalMov[[#This Row],[Confirmed activ. 3 (ILE03)]]</f>
        <v>41.482999999999997</v>
      </c>
      <c r="Q2396" s="24">
        <v>40</v>
      </c>
      <c r="R2396" s="21" t="s">
        <v>66</v>
      </c>
      <c r="S2396" s="21" t="s">
        <v>67</v>
      </c>
    </row>
    <row r="2397" spans="1:19" x14ac:dyDescent="0.35">
      <c r="A2397" s="21">
        <v>1542324</v>
      </c>
      <c r="B2397" s="53">
        <v>411590</v>
      </c>
      <c r="C2397" s="21">
        <f>VLOOKUP(TotalMov[[#This Row],[Order]],'Total Mov by SS'!B:C,2,0)</f>
        <v>143</v>
      </c>
      <c r="D2397" s="21" t="s">
        <v>59</v>
      </c>
      <c r="E2397" s="21" t="s">
        <v>68</v>
      </c>
      <c r="F2397" s="21" t="s">
        <v>61</v>
      </c>
      <c r="G2397" s="21" t="s">
        <v>62</v>
      </c>
      <c r="H2397" s="21" t="s">
        <v>63</v>
      </c>
      <c r="I2397" s="21" t="s">
        <v>64</v>
      </c>
      <c r="J2397" s="22">
        <v>43683</v>
      </c>
      <c r="K2397" s="23">
        <v>0.50237268518518996</v>
      </c>
      <c r="L2397" s="22">
        <v>43683</v>
      </c>
      <c r="M2397" s="23">
        <v>0.51194444444443998</v>
      </c>
      <c r="N2397" s="25">
        <v>13.782999999999999</v>
      </c>
      <c r="O2397" s="21" t="s">
        <v>66</v>
      </c>
      <c r="P2397" s="24">
        <f>TotalMov[[#This Row],[Confirmed activ. 3 (ILE03)]]</f>
        <v>13.782999999999999</v>
      </c>
      <c r="Q2397" s="24">
        <v>15</v>
      </c>
      <c r="R2397" s="21" t="s">
        <v>66</v>
      </c>
      <c r="S2397" s="21" t="s">
        <v>67</v>
      </c>
    </row>
    <row r="2398" spans="1:19" x14ac:dyDescent="0.35">
      <c r="A2398" s="21">
        <v>1542324</v>
      </c>
      <c r="B2398" s="53">
        <v>411590</v>
      </c>
      <c r="C2398" s="21">
        <f>VLOOKUP(TotalMov[[#This Row],[Order]],'Total Mov by SS'!B:C,2,0)</f>
        <v>143</v>
      </c>
      <c r="D2398" s="21" t="s">
        <v>59</v>
      </c>
      <c r="E2398" s="21" t="s">
        <v>73</v>
      </c>
      <c r="F2398" s="21" t="s">
        <v>69</v>
      </c>
      <c r="G2398" s="21" t="s">
        <v>62</v>
      </c>
      <c r="H2398" s="21" t="s">
        <v>70</v>
      </c>
      <c r="I2398" s="21" t="s">
        <v>71</v>
      </c>
      <c r="J2398" s="22">
        <v>43684</v>
      </c>
      <c r="K2398" s="23">
        <v>0.36712962962963003</v>
      </c>
      <c r="L2398" s="22">
        <v>43684</v>
      </c>
      <c r="M2398" s="23">
        <v>0.36712962962963003</v>
      </c>
      <c r="N2398" s="24">
        <v>20</v>
      </c>
      <c r="O2398" s="21" t="s">
        <v>66</v>
      </c>
      <c r="P2398" s="24">
        <f>TotalMov[[#This Row],[Confirmed activ. 3 (ILE03)]]</f>
        <v>20</v>
      </c>
      <c r="Q2398" s="24">
        <v>20</v>
      </c>
      <c r="R2398" s="21" t="s">
        <v>66</v>
      </c>
      <c r="S2398" s="21" t="s">
        <v>72</v>
      </c>
    </row>
    <row r="2399" spans="1:19" x14ac:dyDescent="0.35">
      <c r="A2399" s="21">
        <v>1542324</v>
      </c>
      <c r="B2399" s="53">
        <v>411590</v>
      </c>
      <c r="C2399" s="21">
        <f>VLOOKUP(TotalMov[[#This Row],[Order]],'Total Mov by SS'!B:C,2,0)</f>
        <v>143</v>
      </c>
      <c r="D2399" s="21" t="s">
        <v>59</v>
      </c>
      <c r="E2399" s="21" t="s">
        <v>75</v>
      </c>
      <c r="F2399" s="21" t="s">
        <v>61</v>
      </c>
      <c r="G2399" s="21" t="s">
        <v>62</v>
      </c>
      <c r="H2399" s="21" t="s">
        <v>63</v>
      </c>
      <c r="I2399" s="21" t="s">
        <v>74</v>
      </c>
      <c r="J2399" s="22">
        <v>43684</v>
      </c>
      <c r="K2399" s="23">
        <v>0.38888888888889001</v>
      </c>
      <c r="L2399" s="22">
        <v>43684</v>
      </c>
      <c r="M2399" s="23">
        <v>0.74196759259259004</v>
      </c>
      <c r="N2399" s="25">
        <v>7.9560000000000004</v>
      </c>
      <c r="O2399" s="21" t="s">
        <v>77</v>
      </c>
      <c r="P2399" s="24">
        <f>TotalMov[[#This Row],[Confirmed activ. 3 (ILE03)]]*60</f>
        <v>477.36</v>
      </c>
      <c r="Q2399" s="24">
        <v>350</v>
      </c>
      <c r="R2399" s="21" t="s">
        <v>66</v>
      </c>
      <c r="S2399" s="21" t="s">
        <v>67</v>
      </c>
    </row>
    <row r="2400" spans="1:19" x14ac:dyDescent="0.35">
      <c r="A2400" s="21">
        <v>1542324</v>
      </c>
      <c r="B2400" s="53">
        <v>411590</v>
      </c>
      <c r="C2400" s="21">
        <f>VLOOKUP(TotalMov[[#This Row],[Order]],'Total Mov by SS'!B:C,2,0)</f>
        <v>143</v>
      </c>
      <c r="D2400" s="21" t="s">
        <v>59</v>
      </c>
      <c r="E2400" s="21" t="s">
        <v>78</v>
      </c>
      <c r="F2400" s="21" t="s">
        <v>61</v>
      </c>
      <c r="G2400" s="21" t="s">
        <v>62</v>
      </c>
      <c r="H2400" s="21" t="s">
        <v>63</v>
      </c>
      <c r="I2400" s="21" t="s">
        <v>76</v>
      </c>
      <c r="J2400" s="22">
        <v>43685</v>
      </c>
      <c r="K2400" s="23">
        <v>0.30900462962962999</v>
      </c>
      <c r="L2400" s="22">
        <v>43695</v>
      </c>
      <c r="M2400" s="23">
        <v>0.58759259259259</v>
      </c>
      <c r="N2400" s="25">
        <v>31.016999999999999</v>
      </c>
      <c r="O2400" s="21" t="s">
        <v>77</v>
      </c>
      <c r="P2400" s="24">
        <f>TotalMov[[#This Row],[Confirmed activ. 3 (ILE03)]]*60</f>
        <v>1861.02</v>
      </c>
      <c r="Q2400" s="24">
        <v>1020</v>
      </c>
      <c r="R2400" s="21" t="s">
        <v>66</v>
      </c>
      <c r="S2400" s="21" t="s">
        <v>67</v>
      </c>
    </row>
    <row r="2401" spans="1:19" x14ac:dyDescent="0.35">
      <c r="A2401" s="21">
        <v>1542324</v>
      </c>
      <c r="B2401" s="53">
        <v>411590</v>
      </c>
      <c r="C2401" s="21">
        <f>VLOOKUP(TotalMov[[#This Row],[Order]],'Total Mov by SS'!B:C,2,0)</f>
        <v>143</v>
      </c>
      <c r="D2401" s="21" t="s">
        <v>59</v>
      </c>
      <c r="E2401" s="21" t="s">
        <v>80</v>
      </c>
      <c r="F2401" s="21" t="s">
        <v>61</v>
      </c>
      <c r="G2401" s="21" t="s">
        <v>62</v>
      </c>
      <c r="H2401" s="21" t="s">
        <v>63</v>
      </c>
      <c r="I2401" s="21" t="s">
        <v>112</v>
      </c>
      <c r="J2401" s="22">
        <v>43695</v>
      </c>
      <c r="K2401" s="23">
        <v>0.58775462962962999</v>
      </c>
      <c r="L2401" s="22">
        <v>43695</v>
      </c>
      <c r="M2401" s="23">
        <v>0.61584490740741005</v>
      </c>
      <c r="N2401" s="25">
        <v>40.450000000000003</v>
      </c>
      <c r="O2401" s="21" t="s">
        <v>66</v>
      </c>
      <c r="P2401" s="24">
        <f>TotalMov[[#This Row],[Confirmed activ. 3 (ILE03)]]</f>
        <v>40.450000000000003</v>
      </c>
      <c r="Q2401" s="24">
        <v>50</v>
      </c>
      <c r="R2401" s="21" t="s">
        <v>66</v>
      </c>
      <c r="S2401" s="21" t="s">
        <v>67</v>
      </c>
    </row>
    <row r="2402" spans="1:19" x14ac:dyDescent="0.35">
      <c r="A2402" s="21">
        <v>1542324</v>
      </c>
      <c r="B2402" s="53">
        <v>411590</v>
      </c>
      <c r="C2402" s="21">
        <f>VLOOKUP(TotalMov[[#This Row],[Order]],'Total Mov by SS'!B:C,2,0)</f>
        <v>143</v>
      </c>
      <c r="D2402" s="21" t="s">
        <v>59</v>
      </c>
      <c r="E2402" s="21" t="s">
        <v>82</v>
      </c>
      <c r="F2402" s="21" t="s">
        <v>89</v>
      </c>
      <c r="G2402" s="21" t="s">
        <v>90</v>
      </c>
      <c r="H2402" s="21" t="s">
        <v>91</v>
      </c>
      <c r="I2402" s="21" t="s">
        <v>92</v>
      </c>
      <c r="J2402" s="22"/>
      <c r="K2402" s="23">
        <v>0</v>
      </c>
      <c r="L2402" s="22"/>
      <c r="M2402" s="23">
        <v>0</v>
      </c>
      <c r="N2402" s="25">
        <v>0</v>
      </c>
      <c r="O2402" s="21" t="s">
        <v>93</v>
      </c>
      <c r="P2402" s="24"/>
      <c r="Q2402" s="24">
        <v>0</v>
      </c>
      <c r="R2402" s="21" t="s">
        <v>66</v>
      </c>
      <c r="S2402" s="21" t="s">
        <v>94</v>
      </c>
    </row>
    <row r="2403" spans="1:19" x14ac:dyDescent="0.35">
      <c r="A2403" s="21">
        <v>1542324</v>
      </c>
      <c r="B2403" s="53">
        <v>411590</v>
      </c>
      <c r="C2403" s="21">
        <f>VLOOKUP(TotalMov[[#This Row],[Order]],'Total Mov by SS'!B:C,2,0)</f>
        <v>143</v>
      </c>
      <c r="D2403" s="21" t="s">
        <v>59</v>
      </c>
      <c r="E2403" s="21" t="s">
        <v>85</v>
      </c>
      <c r="F2403" s="21" t="s">
        <v>69</v>
      </c>
      <c r="G2403" s="21" t="s">
        <v>62</v>
      </c>
      <c r="H2403" s="21" t="s">
        <v>70</v>
      </c>
      <c r="I2403" s="21" t="s">
        <v>79</v>
      </c>
      <c r="J2403" s="22">
        <v>43695</v>
      </c>
      <c r="K2403" s="23">
        <v>0.64800925925926001</v>
      </c>
      <c r="L2403" s="22">
        <v>43695</v>
      </c>
      <c r="M2403" s="23">
        <v>0.64800925925926001</v>
      </c>
      <c r="N2403" s="24">
        <v>20</v>
      </c>
      <c r="O2403" s="21" t="s">
        <v>66</v>
      </c>
      <c r="P2403" s="24">
        <f>TotalMov[[#This Row],[Confirmed activ. 3 (ILE03)]]</f>
        <v>20</v>
      </c>
      <c r="Q2403" s="24">
        <v>20</v>
      </c>
      <c r="R2403" s="21" t="s">
        <v>66</v>
      </c>
      <c r="S2403" s="21" t="s">
        <v>72</v>
      </c>
    </row>
    <row r="2404" spans="1:19" x14ac:dyDescent="0.35">
      <c r="A2404" s="21">
        <v>1542324</v>
      </c>
      <c r="B2404" s="53">
        <v>411590</v>
      </c>
      <c r="C2404" s="21">
        <f>VLOOKUP(TotalMov[[#This Row],[Order]],'Total Mov by SS'!B:C,2,0)</f>
        <v>143</v>
      </c>
      <c r="D2404" s="21" t="s">
        <v>59</v>
      </c>
      <c r="E2404" s="21" t="s">
        <v>88</v>
      </c>
      <c r="F2404" s="21" t="s">
        <v>69</v>
      </c>
      <c r="G2404" s="21" t="s">
        <v>62</v>
      </c>
      <c r="H2404" s="21" t="s">
        <v>70</v>
      </c>
      <c r="I2404" s="21" t="s">
        <v>81</v>
      </c>
      <c r="J2404" s="22">
        <v>43695</v>
      </c>
      <c r="K2404" s="23">
        <v>0.64861111111111003</v>
      </c>
      <c r="L2404" s="22">
        <v>43695</v>
      </c>
      <c r="M2404" s="23">
        <v>0.64861111111111003</v>
      </c>
      <c r="N2404" s="24">
        <v>20</v>
      </c>
      <c r="O2404" s="21" t="s">
        <v>66</v>
      </c>
      <c r="P2404" s="24">
        <f>TotalMov[[#This Row],[Confirmed activ. 3 (ILE03)]]</f>
        <v>20</v>
      </c>
      <c r="Q2404" s="24">
        <v>20</v>
      </c>
      <c r="R2404" s="21" t="s">
        <v>66</v>
      </c>
      <c r="S2404" s="21" t="s">
        <v>72</v>
      </c>
    </row>
    <row r="2405" spans="1:19" x14ac:dyDescent="0.35">
      <c r="A2405" s="21">
        <v>1542324</v>
      </c>
      <c r="B2405" s="53">
        <v>411590</v>
      </c>
      <c r="C2405" s="21">
        <f>VLOOKUP(TotalMov[[#This Row],[Order]],'Total Mov by SS'!B:C,2,0)</f>
        <v>143</v>
      </c>
      <c r="D2405" s="21" t="s">
        <v>59</v>
      </c>
      <c r="E2405" s="21" t="s">
        <v>95</v>
      </c>
      <c r="F2405" s="21" t="s">
        <v>83</v>
      </c>
      <c r="G2405" s="21" t="s">
        <v>62</v>
      </c>
      <c r="H2405" s="21" t="s">
        <v>84</v>
      </c>
      <c r="I2405" s="21" t="s">
        <v>84</v>
      </c>
      <c r="J2405" s="22">
        <v>43696</v>
      </c>
      <c r="K2405" s="23">
        <v>0.47828703703704001</v>
      </c>
      <c r="L2405" s="22">
        <v>43696</v>
      </c>
      <c r="M2405" s="23">
        <v>0.91953703703704004</v>
      </c>
      <c r="N2405" s="25">
        <v>7.4569999999999999</v>
      </c>
      <c r="O2405" s="21" t="s">
        <v>77</v>
      </c>
      <c r="P2405" s="24">
        <f>TotalMov[[#This Row],[Confirmed activ. 3 (ILE03)]]*60</f>
        <v>447.42</v>
      </c>
      <c r="Q2405" s="24">
        <v>450</v>
      </c>
      <c r="R2405" s="21" t="s">
        <v>66</v>
      </c>
      <c r="S2405" s="21" t="s">
        <v>67</v>
      </c>
    </row>
    <row r="2406" spans="1:19" x14ac:dyDescent="0.35">
      <c r="A2406" s="21">
        <v>1542324</v>
      </c>
      <c r="B2406" s="53">
        <v>411590</v>
      </c>
      <c r="C2406" s="21">
        <f>VLOOKUP(TotalMov[[#This Row],[Order]],'Total Mov by SS'!B:C,2,0)</f>
        <v>143</v>
      </c>
      <c r="D2406" s="21" t="s">
        <v>59</v>
      </c>
      <c r="E2406" s="21" t="s">
        <v>97</v>
      </c>
      <c r="F2406" s="21" t="s">
        <v>86</v>
      </c>
      <c r="G2406" s="21" t="s">
        <v>62</v>
      </c>
      <c r="H2406" s="21" t="s">
        <v>87</v>
      </c>
      <c r="I2406" s="21" t="s">
        <v>87</v>
      </c>
      <c r="J2406" s="22">
        <v>43697</v>
      </c>
      <c r="K2406" s="23">
        <v>0.33594907407406999</v>
      </c>
      <c r="L2406" s="22">
        <v>43697</v>
      </c>
      <c r="M2406" s="23">
        <v>0.33594907407406999</v>
      </c>
      <c r="N2406" s="24">
        <v>20</v>
      </c>
      <c r="O2406" s="21" t="s">
        <v>66</v>
      </c>
      <c r="P2406" s="24">
        <f>TotalMov[[#This Row],[Confirmed activ. 3 (ILE03)]]</f>
        <v>20</v>
      </c>
      <c r="Q2406" s="24">
        <v>20</v>
      </c>
      <c r="R2406" s="21" t="s">
        <v>66</v>
      </c>
      <c r="S2406" s="21" t="s">
        <v>72</v>
      </c>
    </row>
    <row r="2407" spans="1:19" x14ac:dyDescent="0.35">
      <c r="A2407" s="21">
        <v>1542324</v>
      </c>
      <c r="B2407" s="53">
        <v>411590</v>
      </c>
      <c r="C2407" s="21">
        <f>VLOOKUP(TotalMov[[#This Row],[Order]],'Total Mov by SS'!B:C,2,0)</f>
        <v>143</v>
      </c>
      <c r="D2407" s="21" t="s">
        <v>59</v>
      </c>
      <c r="E2407" s="21" t="s">
        <v>99</v>
      </c>
      <c r="F2407" s="21" t="s">
        <v>61</v>
      </c>
      <c r="G2407" s="21" t="s">
        <v>62</v>
      </c>
      <c r="H2407" s="21" t="s">
        <v>63</v>
      </c>
      <c r="I2407" s="21" t="s">
        <v>96</v>
      </c>
      <c r="J2407" s="22">
        <v>43709</v>
      </c>
      <c r="K2407" s="23">
        <v>0.44138888888889</v>
      </c>
      <c r="L2407" s="22">
        <v>43709</v>
      </c>
      <c r="M2407" s="23">
        <v>0.4609375</v>
      </c>
      <c r="N2407" s="25">
        <v>14.083</v>
      </c>
      <c r="O2407" s="21" t="s">
        <v>66</v>
      </c>
      <c r="P2407" s="24">
        <f>TotalMov[[#This Row],[Confirmed activ. 3 (ILE03)]]</f>
        <v>14.083</v>
      </c>
      <c r="Q2407" s="24">
        <v>100</v>
      </c>
      <c r="R2407" s="21" t="s">
        <v>66</v>
      </c>
      <c r="S2407" s="21" t="s">
        <v>67</v>
      </c>
    </row>
    <row r="2408" spans="1:19" x14ac:dyDescent="0.35">
      <c r="A2408" s="21">
        <v>1542324</v>
      </c>
      <c r="B2408" s="53">
        <v>411590</v>
      </c>
      <c r="C2408" s="21">
        <f>VLOOKUP(TotalMov[[#This Row],[Order]],'Total Mov by SS'!B:C,2,0)</f>
        <v>143</v>
      </c>
      <c r="D2408" s="21" t="s">
        <v>59</v>
      </c>
      <c r="E2408" s="21" t="s">
        <v>101</v>
      </c>
      <c r="F2408" s="21" t="s">
        <v>69</v>
      </c>
      <c r="G2408" s="21" t="s">
        <v>62</v>
      </c>
      <c r="H2408" s="21" t="s">
        <v>70</v>
      </c>
      <c r="I2408" s="21" t="s">
        <v>98</v>
      </c>
      <c r="J2408" s="22">
        <v>43709</v>
      </c>
      <c r="K2408" s="23">
        <v>0.56699074074073996</v>
      </c>
      <c r="L2408" s="22">
        <v>43709</v>
      </c>
      <c r="M2408" s="23">
        <v>0.56699074074073996</v>
      </c>
      <c r="N2408" s="24">
        <v>20</v>
      </c>
      <c r="O2408" s="21" t="s">
        <v>66</v>
      </c>
      <c r="P2408" s="24">
        <f>TotalMov[[#This Row],[Confirmed activ. 3 (ILE03)]]</f>
        <v>20</v>
      </c>
      <c r="Q2408" s="24">
        <v>20</v>
      </c>
      <c r="R2408" s="21" t="s">
        <v>66</v>
      </c>
      <c r="S2408" s="21" t="s">
        <v>72</v>
      </c>
    </row>
    <row r="2409" spans="1:19" x14ac:dyDescent="0.35">
      <c r="A2409" s="21">
        <v>1542324</v>
      </c>
      <c r="B2409" s="53">
        <v>411590</v>
      </c>
      <c r="C2409" s="21">
        <f>VLOOKUP(TotalMov[[#This Row],[Order]],'Total Mov by SS'!B:C,2,0)</f>
        <v>143</v>
      </c>
      <c r="D2409" s="21" t="s">
        <v>59</v>
      </c>
      <c r="E2409" s="21" t="s">
        <v>104</v>
      </c>
      <c r="F2409" s="21" t="s">
        <v>69</v>
      </c>
      <c r="G2409" s="21" t="s">
        <v>62</v>
      </c>
      <c r="H2409" s="21" t="s">
        <v>70</v>
      </c>
      <c r="I2409" s="21" t="s">
        <v>100</v>
      </c>
      <c r="J2409" s="22">
        <v>43709</v>
      </c>
      <c r="K2409" s="23">
        <v>0.56708333333333005</v>
      </c>
      <c r="L2409" s="22">
        <v>43709</v>
      </c>
      <c r="M2409" s="23">
        <v>0.56708333333333005</v>
      </c>
      <c r="N2409" s="24">
        <v>30</v>
      </c>
      <c r="O2409" s="21" t="s">
        <v>66</v>
      </c>
      <c r="P2409" s="24">
        <f>TotalMov[[#This Row],[Confirmed activ. 3 (ILE03)]]</f>
        <v>30</v>
      </c>
      <c r="Q2409" s="24">
        <v>30</v>
      </c>
      <c r="R2409" s="21" t="s">
        <v>66</v>
      </c>
      <c r="S2409" s="21" t="s">
        <v>72</v>
      </c>
    </row>
    <row r="2410" spans="1:19" x14ac:dyDescent="0.35">
      <c r="A2410" s="21">
        <v>1542324</v>
      </c>
      <c r="B2410" s="53">
        <v>411590</v>
      </c>
      <c r="C2410" s="21">
        <f>VLOOKUP(TotalMov[[#This Row],[Order]],'Total Mov by SS'!B:C,2,0)</f>
        <v>143</v>
      </c>
      <c r="D2410" s="21" t="s">
        <v>59</v>
      </c>
      <c r="E2410" s="21" t="s">
        <v>113</v>
      </c>
      <c r="F2410" s="21" t="s">
        <v>102</v>
      </c>
      <c r="G2410" s="21" t="s">
        <v>62</v>
      </c>
      <c r="H2410" s="21" t="s">
        <v>100</v>
      </c>
      <c r="I2410" s="21" t="s">
        <v>103</v>
      </c>
      <c r="J2410" s="22">
        <v>43709</v>
      </c>
      <c r="K2410" s="23">
        <v>0.56715277777777995</v>
      </c>
      <c r="L2410" s="22">
        <v>43709</v>
      </c>
      <c r="M2410" s="23">
        <v>0.56715277777777995</v>
      </c>
      <c r="N2410" s="24">
        <v>30</v>
      </c>
      <c r="O2410" s="21" t="s">
        <v>66</v>
      </c>
      <c r="P2410" s="24">
        <f>TotalMov[[#This Row],[Confirmed activ. 3 (ILE03)]]</f>
        <v>30</v>
      </c>
      <c r="Q2410" s="24">
        <v>30</v>
      </c>
      <c r="R2410" s="21" t="s">
        <v>66</v>
      </c>
      <c r="S2410" s="21" t="s">
        <v>72</v>
      </c>
    </row>
    <row r="2411" spans="1:19" x14ac:dyDescent="0.35">
      <c r="A2411" s="21">
        <v>1542324</v>
      </c>
      <c r="B2411" s="53">
        <v>411590</v>
      </c>
      <c r="C2411" s="21">
        <f>VLOOKUP(TotalMov[[#This Row],[Order]],'Total Mov by SS'!B:C,2,0)</f>
        <v>143</v>
      </c>
      <c r="D2411" s="21" t="s">
        <v>59</v>
      </c>
      <c r="E2411" s="21" t="s">
        <v>114</v>
      </c>
      <c r="F2411" s="21" t="s">
        <v>102</v>
      </c>
      <c r="G2411" s="21" t="s">
        <v>105</v>
      </c>
      <c r="H2411" s="21" t="s">
        <v>100</v>
      </c>
      <c r="I2411" s="21" t="s">
        <v>106</v>
      </c>
      <c r="J2411" s="22">
        <v>43709</v>
      </c>
      <c r="K2411" s="23">
        <v>0.57916666666667005</v>
      </c>
      <c r="L2411" s="22">
        <v>43709</v>
      </c>
      <c r="M2411" s="23">
        <v>0.57916666666667005</v>
      </c>
      <c r="N2411" s="24">
        <v>45</v>
      </c>
      <c r="O2411" s="21" t="s">
        <v>66</v>
      </c>
      <c r="P2411" s="24">
        <f>TotalMov[[#This Row],[Confirmed activ. 3 (ILE03)]]</f>
        <v>45</v>
      </c>
      <c r="Q2411" s="24">
        <v>45</v>
      </c>
      <c r="R2411" s="21" t="s">
        <v>66</v>
      </c>
      <c r="S2411" s="21" t="s">
        <v>72</v>
      </c>
    </row>
    <row r="2412" spans="1:19" x14ac:dyDescent="0.35">
      <c r="A2412" s="21">
        <v>1542324</v>
      </c>
      <c r="B2412" s="53">
        <v>411590</v>
      </c>
      <c r="C2412" s="21">
        <f>VLOOKUP(TotalMov[[#This Row],[Order]],'Total Mov by SS'!B:C,2,0)</f>
        <v>143</v>
      </c>
      <c r="D2412" s="21" t="s">
        <v>107</v>
      </c>
      <c r="E2412" s="21" t="s">
        <v>60</v>
      </c>
      <c r="F2412" s="21" t="s">
        <v>61</v>
      </c>
      <c r="G2412" s="21" t="s">
        <v>90</v>
      </c>
      <c r="H2412" s="21" t="s">
        <v>63</v>
      </c>
      <c r="I2412" s="21" t="s">
        <v>108</v>
      </c>
      <c r="J2412" s="22"/>
      <c r="K2412" s="23">
        <v>0</v>
      </c>
      <c r="L2412" s="22"/>
      <c r="M2412" s="23">
        <v>0</v>
      </c>
      <c r="N2412" s="25">
        <v>0</v>
      </c>
      <c r="O2412" s="21" t="s">
        <v>93</v>
      </c>
      <c r="P2412" s="24"/>
      <c r="Q2412" s="24">
        <v>1</v>
      </c>
      <c r="R2412" s="21" t="s">
        <v>66</v>
      </c>
      <c r="S2412" s="21" t="s">
        <v>94</v>
      </c>
    </row>
    <row r="2413" spans="1:19" x14ac:dyDescent="0.35">
      <c r="A2413" s="21">
        <v>1542324</v>
      </c>
      <c r="B2413" s="53">
        <v>411590</v>
      </c>
      <c r="C2413" s="21">
        <f>VLOOKUP(TotalMov[[#This Row],[Order]],'Total Mov by SS'!B:C,2,0)</f>
        <v>143</v>
      </c>
      <c r="D2413" s="21" t="s">
        <v>109</v>
      </c>
      <c r="E2413" s="21" t="s">
        <v>95</v>
      </c>
      <c r="F2413" s="21" t="s">
        <v>83</v>
      </c>
      <c r="G2413" s="21" t="s">
        <v>90</v>
      </c>
      <c r="H2413" s="21" t="s">
        <v>84</v>
      </c>
      <c r="I2413" s="21" t="s">
        <v>110</v>
      </c>
      <c r="J2413" s="22">
        <v>43696</v>
      </c>
      <c r="K2413" s="23">
        <v>0.98062499999999997</v>
      </c>
      <c r="L2413" s="22">
        <v>43697</v>
      </c>
      <c r="M2413" s="23">
        <v>0.17354166666667001</v>
      </c>
      <c r="N2413" s="25">
        <v>4.63</v>
      </c>
      <c r="O2413" s="21" t="s">
        <v>77</v>
      </c>
      <c r="P2413" s="24">
        <f>TotalMov[[#This Row],[Confirmed activ. 3 (ILE03)]]*60</f>
        <v>277.8</v>
      </c>
      <c r="Q2413" s="24">
        <v>5</v>
      </c>
      <c r="R2413" s="21" t="s">
        <v>66</v>
      </c>
      <c r="S2413" s="21" t="s">
        <v>67</v>
      </c>
    </row>
    <row r="2414" spans="1:19" x14ac:dyDescent="0.35">
      <c r="A2414" s="21">
        <v>1542325</v>
      </c>
      <c r="B2414" s="53">
        <v>411590</v>
      </c>
      <c r="C2414" s="21">
        <f>VLOOKUP(TotalMov[[#This Row],[Order]],'Total Mov by SS'!B:C,2,0)</f>
        <v>142</v>
      </c>
      <c r="D2414" s="21" t="s">
        <v>59</v>
      </c>
      <c r="E2414" s="21" t="s">
        <v>60</v>
      </c>
      <c r="F2414" s="21" t="s">
        <v>83</v>
      </c>
      <c r="G2414" s="21" t="s">
        <v>62</v>
      </c>
      <c r="H2414" s="21" t="s">
        <v>84</v>
      </c>
      <c r="I2414" s="21" t="s">
        <v>111</v>
      </c>
      <c r="J2414" s="22">
        <v>43681</v>
      </c>
      <c r="K2414" s="23">
        <v>0.94291666666666996</v>
      </c>
      <c r="L2414" s="22">
        <v>43682</v>
      </c>
      <c r="M2414" s="23">
        <v>0.10043981481481</v>
      </c>
      <c r="N2414" s="25">
        <v>83.6</v>
      </c>
      <c r="O2414" s="21" t="s">
        <v>66</v>
      </c>
      <c r="P2414" s="24">
        <f>TotalMov[[#This Row],[Confirmed activ. 3 (ILE03)]]</f>
        <v>83.6</v>
      </c>
      <c r="Q2414" s="24">
        <v>40</v>
      </c>
      <c r="R2414" s="21" t="s">
        <v>66</v>
      </c>
      <c r="S2414" s="21" t="s">
        <v>67</v>
      </c>
    </row>
    <row r="2415" spans="1:19" x14ac:dyDescent="0.35">
      <c r="A2415" s="21">
        <v>1542325</v>
      </c>
      <c r="B2415" s="53">
        <v>411590</v>
      </c>
      <c r="C2415" s="21">
        <f>VLOOKUP(TotalMov[[#This Row],[Order]],'Total Mov by SS'!B:C,2,0)</f>
        <v>142</v>
      </c>
      <c r="D2415" s="21" t="s">
        <v>59</v>
      </c>
      <c r="E2415" s="21" t="s">
        <v>68</v>
      </c>
      <c r="F2415" s="21" t="s">
        <v>61</v>
      </c>
      <c r="G2415" s="21" t="s">
        <v>62</v>
      </c>
      <c r="H2415" s="21" t="s">
        <v>63</v>
      </c>
      <c r="I2415" s="21" t="s">
        <v>64</v>
      </c>
      <c r="J2415" s="22">
        <v>43682</v>
      </c>
      <c r="K2415" s="23">
        <v>0.32462962962962999</v>
      </c>
      <c r="L2415" s="22">
        <v>43682</v>
      </c>
      <c r="M2415" s="23">
        <v>0.32855324074073999</v>
      </c>
      <c r="N2415" s="25">
        <v>5.65</v>
      </c>
      <c r="O2415" s="21" t="s">
        <v>66</v>
      </c>
      <c r="P2415" s="24">
        <f>TotalMov[[#This Row],[Confirmed activ. 3 (ILE03)]]</f>
        <v>5.65</v>
      </c>
      <c r="Q2415" s="24">
        <v>15</v>
      </c>
      <c r="R2415" s="21" t="s">
        <v>66</v>
      </c>
      <c r="S2415" s="21" t="s">
        <v>67</v>
      </c>
    </row>
    <row r="2416" spans="1:19" x14ac:dyDescent="0.35">
      <c r="A2416" s="21">
        <v>1542325</v>
      </c>
      <c r="B2416" s="53">
        <v>411590</v>
      </c>
      <c r="C2416" s="21">
        <f>VLOOKUP(TotalMov[[#This Row],[Order]],'Total Mov by SS'!B:C,2,0)</f>
        <v>142</v>
      </c>
      <c r="D2416" s="21" t="s">
        <v>59</v>
      </c>
      <c r="E2416" s="21" t="s">
        <v>73</v>
      </c>
      <c r="F2416" s="21" t="s">
        <v>69</v>
      </c>
      <c r="G2416" s="21" t="s">
        <v>62</v>
      </c>
      <c r="H2416" s="21" t="s">
        <v>70</v>
      </c>
      <c r="I2416" s="21" t="s">
        <v>71</v>
      </c>
      <c r="J2416" s="22">
        <v>43682</v>
      </c>
      <c r="K2416" s="23">
        <v>0.37924768518518998</v>
      </c>
      <c r="L2416" s="22">
        <v>43682</v>
      </c>
      <c r="M2416" s="23">
        <v>0.37924768518518998</v>
      </c>
      <c r="N2416" s="24">
        <v>20</v>
      </c>
      <c r="O2416" s="21" t="s">
        <v>66</v>
      </c>
      <c r="P2416" s="24">
        <f>TotalMov[[#This Row],[Confirmed activ. 3 (ILE03)]]</f>
        <v>20</v>
      </c>
      <c r="Q2416" s="24">
        <v>20</v>
      </c>
      <c r="R2416" s="21" t="s">
        <v>66</v>
      </c>
      <c r="S2416" s="21" t="s">
        <v>72</v>
      </c>
    </row>
    <row r="2417" spans="1:19" x14ac:dyDescent="0.35">
      <c r="A2417" s="21">
        <v>1542325</v>
      </c>
      <c r="B2417" s="53">
        <v>411590</v>
      </c>
      <c r="C2417" s="21">
        <f>VLOOKUP(TotalMov[[#This Row],[Order]],'Total Mov by SS'!B:C,2,0)</f>
        <v>142</v>
      </c>
      <c r="D2417" s="21" t="s">
        <v>59</v>
      </c>
      <c r="E2417" s="21" t="s">
        <v>75</v>
      </c>
      <c r="F2417" s="21" t="s">
        <v>61</v>
      </c>
      <c r="G2417" s="21" t="s">
        <v>62</v>
      </c>
      <c r="H2417" s="21" t="s">
        <v>63</v>
      </c>
      <c r="I2417" s="21" t="s">
        <v>74</v>
      </c>
      <c r="J2417" s="22">
        <v>43682</v>
      </c>
      <c r="K2417" s="23">
        <v>0.39253472222222002</v>
      </c>
      <c r="L2417" s="22">
        <v>43682</v>
      </c>
      <c r="M2417" s="23">
        <v>0.74282407407407003</v>
      </c>
      <c r="N2417" s="25">
        <v>7.851</v>
      </c>
      <c r="O2417" s="21" t="s">
        <v>77</v>
      </c>
      <c r="P2417" s="24">
        <f>TotalMov[[#This Row],[Confirmed activ. 3 (ILE03)]]*60</f>
        <v>471.06</v>
      </c>
      <c r="Q2417" s="24">
        <v>350</v>
      </c>
      <c r="R2417" s="21" t="s">
        <v>66</v>
      </c>
      <c r="S2417" s="21" t="s">
        <v>67</v>
      </c>
    </row>
    <row r="2418" spans="1:19" x14ac:dyDescent="0.35">
      <c r="A2418" s="21">
        <v>1542325</v>
      </c>
      <c r="B2418" s="53">
        <v>411590</v>
      </c>
      <c r="C2418" s="21">
        <f>VLOOKUP(TotalMov[[#This Row],[Order]],'Total Mov by SS'!B:C,2,0)</f>
        <v>142</v>
      </c>
      <c r="D2418" s="21" t="s">
        <v>59</v>
      </c>
      <c r="E2418" s="21" t="s">
        <v>78</v>
      </c>
      <c r="F2418" s="21" t="s">
        <v>61</v>
      </c>
      <c r="G2418" s="21" t="s">
        <v>62</v>
      </c>
      <c r="H2418" s="21" t="s">
        <v>63</v>
      </c>
      <c r="I2418" s="21" t="s">
        <v>76</v>
      </c>
      <c r="J2418" s="22">
        <v>43683</v>
      </c>
      <c r="K2418" s="23">
        <v>0.31346064814815</v>
      </c>
      <c r="L2418" s="22">
        <v>43691</v>
      </c>
      <c r="M2418" s="23">
        <v>0.60057870370370003</v>
      </c>
      <c r="N2418" s="25">
        <v>33.082999999999998</v>
      </c>
      <c r="O2418" s="21" t="s">
        <v>77</v>
      </c>
      <c r="P2418" s="24">
        <f>TotalMov[[#This Row],[Confirmed activ. 3 (ILE03)]]*60</f>
        <v>1984.98</v>
      </c>
      <c r="Q2418" s="24">
        <v>1020</v>
      </c>
      <c r="R2418" s="21" t="s">
        <v>66</v>
      </c>
      <c r="S2418" s="21" t="s">
        <v>67</v>
      </c>
    </row>
    <row r="2419" spans="1:19" x14ac:dyDescent="0.35">
      <c r="A2419" s="21">
        <v>1542325</v>
      </c>
      <c r="B2419" s="53">
        <v>411590</v>
      </c>
      <c r="C2419" s="21">
        <f>VLOOKUP(TotalMov[[#This Row],[Order]],'Total Mov by SS'!B:C,2,0)</f>
        <v>142</v>
      </c>
      <c r="D2419" s="21" t="s">
        <v>59</v>
      </c>
      <c r="E2419" s="21" t="s">
        <v>80</v>
      </c>
      <c r="F2419" s="21" t="s">
        <v>61</v>
      </c>
      <c r="G2419" s="21" t="s">
        <v>62</v>
      </c>
      <c r="H2419" s="21" t="s">
        <v>63</v>
      </c>
      <c r="I2419" s="21" t="s">
        <v>112</v>
      </c>
      <c r="J2419" s="22">
        <v>43691</v>
      </c>
      <c r="K2419" s="23">
        <v>0.60077546296296003</v>
      </c>
      <c r="L2419" s="22">
        <v>43691</v>
      </c>
      <c r="M2419" s="23">
        <v>0.73788194444444</v>
      </c>
      <c r="N2419" s="25">
        <v>3.2909999999999999</v>
      </c>
      <c r="O2419" s="21" t="s">
        <v>77</v>
      </c>
      <c r="P2419" s="24">
        <f>TotalMov[[#This Row],[Confirmed activ. 3 (ILE03)]]*60</f>
        <v>197.46</v>
      </c>
      <c r="Q2419" s="24">
        <v>50</v>
      </c>
      <c r="R2419" s="21" t="s">
        <v>66</v>
      </c>
      <c r="S2419" s="21" t="s">
        <v>67</v>
      </c>
    </row>
    <row r="2420" spans="1:19" x14ac:dyDescent="0.35">
      <c r="A2420" s="21">
        <v>1542325</v>
      </c>
      <c r="B2420" s="53">
        <v>411590</v>
      </c>
      <c r="C2420" s="21">
        <f>VLOOKUP(TotalMov[[#This Row],[Order]],'Total Mov by SS'!B:C,2,0)</f>
        <v>142</v>
      </c>
      <c r="D2420" s="21" t="s">
        <v>59</v>
      </c>
      <c r="E2420" s="21" t="s">
        <v>82</v>
      </c>
      <c r="F2420" s="21" t="s">
        <v>89</v>
      </c>
      <c r="G2420" s="21" t="s">
        <v>90</v>
      </c>
      <c r="H2420" s="21" t="s">
        <v>91</v>
      </c>
      <c r="I2420" s="21" t="s">
        <v>92</v>
      </c>
      <c r="J2420" s="22"/>
      <c r="K2420" s="23">
        <v>0</v>
      </c>
      <c r="L2420" s="22"/>
      <c r="M2420" s="23">
        <v>0</v>
      </c>
      <c r="N2420" s="25">
        <v>0</v>
      </c>
      <c r="O2420" s="21" t="s">
        <v>93</v>
      </c>
      <c r="P2420" s="24"/>
      <c r="Q2420" s="24">
        <v>0</v>
      </c>
      <c r="R2420" s="21" t="s">
        <v>66</v>
      </c>
      <c r="S2420" s="21" t="s">
        <v>94</v>
      </c>
    </row>
    <row r="2421" spans="1:19" x14ac:dyDescent="0.35">
      <c r="A2421" s="21">
        <v>1542325</v>
      </c>
      <c r="B2421" s="53">
        <v>411590</v>
      </c>
      <c r="C2421" s="21">
        <f>VLOOKUP(TotalMov[[#This Row],[Order]],'Total Mov by SS'!B:C,2,0)</f>
        <v>142</v>
      </c>
      <c r="D2421" s="21" t="s">
        <v>59</v>
      </c>
      <c r="E2421" s="21" t="s">
        <v>85</v>
      </c>
      <c r="F2421" s="21" t="s">
        <v>69</v>
      </c>
      <c r="G2421" s="21" t="s">
        <v>62</v>
      </c>
      <c r="H2421" s="21" t="s">
        <v>70</v>
      </c>
      <c r="I2421" s="21" t="s">
        <v>79</v>
      </c>
      <c r="J2421" s="22">
        <v>43692</v>
      </c>
      <c r="K2421" s="23">
        <v>0.41089120370370003</v>
      </c>
      <c r="L2421" s="22">
        <v>43692</v>
      </c>
      <c r="M2421" s="23">
        <v>0.41089120370370003</v>
      </c>
      <c r="N2421" s="24">
        <v>20</v>
      </c>
      <c r="O2421" s="21" t="s">
        <v>66</v>
      </c>
      <c r="P2421" s="24">
        <f>TotalMov[[#This Row],[Confirmed activ. 3 (ILE03)]]</f>
        <v>20</v>
      </c>
      <c r="Q2421" s="24">
        <v>20</v>
      </c>
      <c r="R2421" s="21" t="s">
        <v>66</v>
      </c>
      <c r="S2421" s="21" t="s">
        <v>72</v>
      </c>
    </row>
    <row r="2422" spans="1:19" x14ac:dyDescent="0.35">
      <c r="A2422" s="21">
        <v>1542325</v>
      </c>
      <c r="B2422" s="53">
        <v>411590</v>
      </c>
      <c r="C2422" s="21">
        <f>VLOOKUP(TotalMov[[#This Row],[Order]],'Total Mov by SS'!B:C,2,0)</f>
        <v>142</v>
      </c>
      <c r="D2422" s="21" t="s">
        <v>59</v>
      </c>
      <c r="E2422" s="21" t="s">
        <v>88</v>
      </c>
      <c r="F2422" s="21" t="s">
        <v>69</v>
      </c>
      <c r="G2422" s="21" t="s">
        <v>62</v>
      </c>
      <c r="H2422" s="21" t="s">
        <v>70</v>
      </c>
      <c r="I2422" s="21" t="s">
        <v>81</v>
      </c>
      <c r="J2422" s="22">
        <v>43692</v>
      </c>
      <c r="K2422" s="23">
        <v>0.41134259259258998</v>
      </c>
      <c r="L2422" s="22">
        <v>43692</v>
      </c>
      <c r="M2422" s="23">
        <v>0.41134259259258998</v>
      </c>
      <c r="N2422" s="24">
        <v>20</v>
      </c>
      <c r="O2422" s="21" t="s">
        <v>66</v>
      </c>
      <c r="P2422" s="24">
        <f>TotalMov[[#This Row],[Confirmed activ. 3 (ILE03)]]</f>
        <v>20</v>
      </c>
      <c r="Q2422" s="24">
        <v>20</v>
      </c>
      <c r="R2422" s="21" t="s">
        <v>66</v>
      </c>
      <c r="S2422" s="21" t="s">
        <v>72</v>
      </c>
    </row>
    <row r="2423" spans="1:19" x14ac:dyDescent="0.35">
      <c r="A2423" s="21">
        <v>1542325</v>
      </c>
      <c r="B2423" s="53">
        <v>411590</v>
      </c>
      <c r="C2423" s="21">
        <f>VLOOKUP(TotalMov[[#This Row],[Order]],'Total Mov by SS'!B:C,2,0)</f>
        <v>142</v>
      </c>
      <c r="D2423" s="21" t="s">
        <v>59</v>
      </c>
      <c r="E2423" s="21" t="s">
        <v>95</v>
      </c>
      <c r="F2423" s="21" t="s">
        <v>83</v>
      </c>
      <c r="G2423" s="21" t="s">
        <v>62</v>
      </c>
      <c r="H2423" s="21" t="s">
        <v>84</v>
      </c>
      <c r="I2423" s="21" t="s">
        <v>84</v>
      </c>
      <c r="J2423" s="22">
        <v>43692</v>
      </c>
      <c r="K2423" s="23">
        <v>0.52858796296295996</v>
      </c>
      <c r="L2423" s="22">
        <v>43695</v>
      </c>
      <c r="M2423" s="23">
        <v>0.59072916666666997</v>
      </c>
      <c r="N2423" s="25">
        <v>5.1269999999999998</v>
      </c>
      <c r="O2423" s="21" t="s">
        <v>77</v>
      </c>
      <c r="P2423" s="24">
        <f>TotalMov[[#This Row],[Confirmed activ. 3 (ILE03)]]*60</f>
        <v>307.62</v>
      </c>
      <c r="Q2423" s="24">
        <v>450</v>
      </c>
      <c r="R2423" s="21" t="s">
        <v>66</v>
      </c>
      <c r="S2423" s="21" t="s">
        <v>67</v>
      </c>
    </row>
    <row r="2424" spans="1:19" x14ac:dyDescent="0.35">
      <c r="A2424" s="21">
        <v>1542325</v>
      </c>
      <c r="B2424" s="53">
        <v>411590</v>
      </c>
      <c r="C2424" s="21">
        <f>VLOOKUP(TotalMov[[#This Row],[Order]],'Total Mov by SS'!B:C,2,0)</f>
        <v>142</v>
      </c>
      <c r="D2424" s="21" t="s">
        <v>59</v>
      </c>
      <c r="E2424" s="21" t="s">
        <v>97</v>
      </c>
      <c r="F2424" s="21" t="s">
        <v>86</v>
      </c>
      <c r="G2424" s="21" t="s">
        <v>62</v>
      </c>
      <c r="H2424" s="21" t="s">
        <v>87</v>
      </c>
      <c r="I2424" s="21" t="s">
        <v>87</v>
      </c>
      <c r="J2424" s="22">
        <v>43696</v>
      </c>
      <c r="K2424" s="23">
        <v>0.35358796296296002</v>
      </c>
      <c r="L2424" s="22">
        <v>43696</v>
      </c>
      <c r="M2424" s="23">
        <v>0.35358796296296002</v>
      </c>
      <c r="N2424" s="24">
        <v>20</v>
      </c>
      <c r="O2424" s="21" t="s">
        <v>66</v>
      </c>
      <c r="P2424" s="24">
        <f>TotalMov[[#This Row],[Confirmed activ. 3 (ILE03)]]</f>
        <v>20</v>
      </c>
      <c r="Q2424" s="24">
        <v>20</v>
      </c>
      <c r="R2424" s="21" t="s">
        <v>66</v>
      </c>
      <c r="S2424" s="21" t="s">
        <v>72</v>
      </c>
    </row>
    <row r="2425" spans="1:19" x14ac:dyDescent="0.35">
      <c r="A2425" s="21">
        <v>1542325</v>
      </c>
      <c r="B2425" s="53">
        <v>411590</v>
      </c>
      <c r="C2425" s="21">
        <f>VLOOKUP(TotalMov[[#This Row],[Order]],'Total Mov by SS'!B:C,2,0)</f>
        <v>142</v>
      </c>
      <c r="D2425" s="21" t="s">
        <v>59</v>
      </c>
      <c r="E2425" s="21" t="s">
        <v>99</v>
      </c>
      <c r="F2425" s="21" t="s">
        <v>61</v>
      </c>
      <c r="G2425" s="21" t="s">
        <v>62</v>
      </c>
      <c r="H2425" s="21" t="s">
        <v>63</v>
      </c>
      <c r="I2425" s="21" t="s">
        <v>96</v>
      </c>
      <c r="J2425" s="22">
        <v>43702</v>
      </c>
      <c r="K2425" s="23">
        <v>0.58349537037037003</v>
      </c>
      <c r="L2425" s="22">
        <v>43702</v>
      </c>
      <c r="M2425" s="23">
        <v>0.63172453703704001</v>
      </c>
      <c r="N2425" s="25">
        <v>1.1579999999999999</v>
      </c>
      <c r="O2425" s="21" t="s">
        <v>77</v>
      </c>
      <c r="P2425" s="24">
        <f>TotalMov[[#This Row],[Confirmed activ. 3 (ILE03)]]*60</f>
        <v>69.47999999999999</v>
      </c>
      <c r="Q2425" s="24">
        <v>100</v>
      </c>
      <c r="R2425" s="21" t="s">
        <v>66</v>
      </c>
      <c r="S2425" s="21" t="s">
        <v>67</v>
      </c>
    </row>
    <row r="2426" spans="1:19" x14ac:dyDescent="0.35">
      <c r="A2426" s="21">
        <v>1542325</v>
      </c>
      <c r="B2426" s="53">
        <v>411590</v>
      </c>
      <c r="C2426" s="21">
        <f>VLOOKUP(TotalMov[[#This Row],[Order]],'Total Mov by SS'!B:C,2,0)</f>
        <v>142</v>
      </c>
      <c r="D2426" s="21" t="s">
        <v>59</v>
      </c>
      <c r="E2426" s="21" t="s">
        <v>101</v>
      </c>
      <c r="F2426" s="21" t="s">
        <v>69</v>
      </c>
      <c r="G2426" s="21" t="s">
        <v>62</v>
      </c>
      <c r="H2426" s="21" t="s">
        <v>70</v>
      </c>
      <c r="I2426" s="21" t="s">
        <v>98</v>
      </c>
      <c r="J2426" s="22">
        <v>43706</v>
      </c>
      <c r="K2426" s="23">
        <v>0.46520833333333</v>
      </c>
      <c r="L2426" s="22">
        <v>43706</v>
      </c>
      <c r="M2426" s="23">
        <v>0.46520833333333</v>
      </c>
      <c r="N2426" s="24">
        <v>20</v>
      </c>
      <c r="O2426" s="21" t="s">
        <v>66</v>
      </c>
      <c r="P2426" s="24">
        <f>TotalMov[[#This Row],[Confirmed activ. 3 (ILE03)]]</f>
        <v>20</v>
      </c>
      <c r="Q2426" s="24">
        <v>20</v>
      </c>
      <c r="R2426" s="21" t="s">
        <v>66</v>
      </c>
      <c r="S2426" s="21" t="s">
        <v>72</v>
      </c>
    </row>
    <row r="2427" spans="1:19" x14ac:dyDescent="0.35">
      <c r="A2427" s="21">
        <v>1542325</v>
      </c>
      <c r="B2427" s="53">
        <v>411590</v>
      </c>
      <c r="C2427" s="21">
        <f>VLOOKUP(TotalMov[[#This Row],[Order]],'Total Mov by SS'!B:C,2,0)</f>
        <v>142</v>
      </c>
      <c r="D2427" s="21" t="s">
        <v>59</v>
      </c>
      <c r="E2427" s="21" t="s">
        <v>104</v>
      </c>
      <c r="F2427" s="21" t="s">
        <v>69</v>
      </c>
      <c r="G2427" s="21" t="s">
        <v>62</v>
      </c>
      <c r="H2427" s="21" t="s">
        <v>70</v>
      </c>
      <c r="I2427" s="21" t="s">
        <v>100</v>
      </c>
      <c r="J2427" s="22">
        <v>43706</v>
      </c>
      <c r="K2427" s="23">
        <v>0.46531250000000002</v>
      </c>
      <c r="L2427" s="22">
        <v>43706</v>
      </c>
      <c r="M2427" s="23">
        <v>0.46531250000000002</v>
      </c>
      <c r="N2427" s="24">
        <v>30</v>
      </c>
      <c r="O2427" s="21" t="s">
        <v>66</v>
      </c>
      <c r="P2427" s="24">
        <f>TotalMov[[#This Row],[Confirmed activ. 3 (ILE03)]]</f>
        <v>30</v>
      </c>
      <c r="Q2427" s="24">
        <v>30</v>
      </c>
      <c r="R2427" s="21" t="s">
        <v>66</v>
      </c>
      <c r="S2427" s="21" t="s">
        <v>72</v>
      </c>
    </row>
    <row r="2428" spans="1:19" x14ac:dyDescent="0.35">
      <c r="A2428" s="21">
        <v>1542325</v>
      </c>
      <c r="B2428" s="53">
        <v>411590</v>
      </c>
      <c r="C2428" s="21">
        <f>VLOOKUP(TotalMov[[#This Row],[Order]],'Total Mov by SS'!B:C,2,0)</f>
        <v>142</v>
      </c>
      <c r="D2428" s="21" t="s">
        <v>59</v>
      </c>
      <c r="E2428" s="21" t="s">
        <v>113</v>
      </c>
      <c r="F2428" s="21" t="s">
        <v>102</v>
      </c>
      <c r="G2428" s="21" t="s">
        <v>62</v>
      </c>
      <c r="H2428" s="21" t="s">
        <v>100</v>
      </c>
      <c r="I2428" s="21" t="s">
        <v>103</v>
      </c>
      <c r="J2428" s="22">
        <v>43709</v>
      </c>
      <c r="K2428" s="23">
        <v>0.43487268518519001</v>
      </c>
      <c r="L2428" s="22">
        <v>43709</v>
      </c>
      <c r="M2428" s="23">
        <v>0.43487268518519001</v>
      </c>
      <c r="N2428" s="24">
        <v>30</v>
      </c>
      <c r="O2428" s="21" t="s">
        <v>66</v>
      </c>
      <c r="P2428" s="24">
        <f>TotalMov[[#This Row],[Confirmed activ. 3 (ILE03)]]</f>
        <v>30</v>
      </c>
      <c r="Q2428" s="24">
        <v>30</v>
      </c>
      <c r="R2428" s="21" t="s">
        <v>66</v>
      </c>
      <c r="S2428" s="21" t="s">
        <v>72</v>
      </c>
    </row>
    <row r="2429" spans="1:19" x14ac:dyDescent="0.35">
      <c r="A2429" s="21">
        <v>1542325</v>
      </c>
      <c r="B2429" s="53">
        <v>411590</v>
      </c>
      <c r="C2429" s="21">
        <f>VLOOKUP(TotalMov[[#This Row],[Order]],'Total Mov by SS'!B:C,2,0)</f>
        <v>142</v>
      </c>
      <c r="D2429" s="21" t="s">
        <v>59</v>
      </c>
      <c r="E2429" s="21" t="s">
        <v>114</v>
      </c>
      <c r="F2429" s="21" t="s">
        <v>102</v>
      </c>
      <c r="G2429" s="21" t="s">
        <v>105</v>
      </c>
      <c r="H2429" s="21" t="s">
        <v>100</v>
      </c>
      <c r="I2429" s="21" t="s">
        <v>106</v>
      </c>
      <c r="J2429" s="22">
        <v>43709</v>
      </c>
      <c r="K2429" s="23">
        <v>0.52410879629630003</v>
      </c>
      <c r="L2429" s="22">
        <v>43709</v>
      </c>
      <c r="M2429" s="23">
        <v>0.52410879629630003</v>
      </c>
      <c r="N2429" s="24">
        <v>45</v>
      </c>
      <c r="O2429" s="21" t="s">
        <v>66</v>
      </c>
      <c r="P2429" s="24">
        <f>TotalMov[[#This Row],[Confirmed activ. 3 (ILE03)]]</f>
        <v>45</v>
      </c>
      <c r="Q2429" s="24">
        <v>45</v>
      </c>
      <c r="R2429" s="21" t="s">
        <v>66</v>
      </c>
      <c r="S2429" s="21" t="s">
        <v>72</v>
      </c>
    </row>
    <row r="2430" spans="1:19" x14ac:dyDescent="0.35">
      <c r="A2430" s="21">
        <v>1542325</v>
      </c>
      <c r="B2430" s="53">
        <v>411590</v>
      </c>
      <c r="C2430" s="21">
        <f>VLOOKUP(TotalMov[[#This Row],[Order]],'Total Mov by SS'!B:C,2,0)</f>
        <v>142</v>
      </c>
      <c r="D2430" s="21" t="s">
        <v>107</v>
      </c>
      <c r="E2430" s="21" t="s">
        <v>60</v>
      </c>
      <c r="F2430" s="21" t="s">
        <v>61</v>
      </c>
      <c r="G2430" s="21" t="s">
        <v>90</v>
      </c>
      <c r="H2430" s="21" t="s">
        <v>63</v>
      </c>
      <c r="I2430" s="21" t="s">
        <v>108</v>
      </c>
      <c r="J2430" s="22">
        <v>43702</v>
      </c>
      <c r="K2430" s="23">
        <v>0.55099537037037005</v>
      </c>
      <c r="L2430" s="22">
        <v>43706</v>
      </c>
      <c r="M2430" s="23">
        <v>0.50299768518518995</v>
      </c>
      <c r="N2430" s="25">
        <v>3.6469999999999998</v>
      </c>
      <c r="O2430" s="21" t="s">
        <v>77</v>
      </c>
      <c r="P2430" s="24">
        <f>TotalMov[[#This Row],[Confirmed activ. 3 (ILE03)]]*60</f>
        <v>218.82</v>
      </c>
      <c r="Q2430" s="24">
        <v>1</v>
      </c>
      <c r="R2430" s="21" t="s">
        <v>66</v>
      </c>
      <c r="S2430" s="21" t="s">
        <v>67</v>
      </c>
    </row>
    <row r="2431" spans="1:19" x14ac:dyDescent="0.35">
      <c r="A2431" s="21">
        <v>1542325</v>
      </c>
      <c r="B2431" s="53">
        <v>411590</v>
      </c>
      <c r="C2431" s="21">
        <f>VLOOKUP(TotalMov[[#This Row],[Order]],'Total Mov by SS'!B:C,2,0)</f>
        <v>142</v>
      </c>
      <c r="D2431" s="21" t="s">
        <v>109</v>
      </c>
      <c r="E2431" s="21" t="s">
        <v>95</v>
      </c>
      <c r="F2431" s="21" t="s">
        <v>83</v>
      </c>
      <c r="G2431" s="21" t="s">
        <v>90</v>
      </c>
      <c r="H2431" s="21" t="s">
        <v>84</v>
      </c>
      <c r="I2431" s="21" t="s">
        <v>110</v>
      </c>
      <c r="J2431" s="22">
        <v>43692</v>
      </c>
      <c r="K2431" s="23">
        <v>0.62600694444444005</v>
      </c>
      <c r="L2431" s="22">
        <v>43692</v>
      </c>
      <c r="M2431" s="23">
        <v>0.78458333333332997</v>
      </c>
      <c r="N2431" s="25">
        <v>3.806</v>
      </c>
      <c r="O2431" s="21" t="s">
        <v>77</v>
      </c>
      <c r="P2431" s="24">
        <f>TotalMov[[#This Row],[Confirmed activ. 3 (ILE03)]]*60</f>
        <v>228.36</v>
      </c>
      <c r="Q2431" s="24">
        <v>5</v>
      </c>
      <c r="R2431" s="21" t="s">
        <v>66</v>
      </c>
      <c r="S2431" s="21" t="s">
        <v>67</v>
      </c>
    </row>
    <row r="2432" spans="1:19" x14ac:dyDescent="0.35">
      <c r="A2432" s="21">
        <v>1542326</v>
      </c>
      <c r="B2432" s="53">
        <v>411590</v>
      </c>
      <c r="C2432" s="21">
        <f>VLOOKUP(TotalMov[[#This Row],[Order]],'Total Mov by SS'!B:C,2,0)</f>
        <v>143</v>
      </c>
      <c r="D2432" s="21" t="s">
        <v>59</v>
      </c>
      <c r="E2432" s="21" t="s">
        <v>60</v>
      </c>
      <c r="F2432" s="21" t="s">
        <v>83</v>
      </c>
      <c r="G2432" s="21" t="s">
        <v>62</v>
      </c>
      <c r="H2432" s="21" t="s">
        <v>84</v>
      </c>
      <c r="I2432" s="21" t="s">
        <v>111</v>
      </c>
      <c r="J2432" s="22">
        <v>43678</v>
      </c>
      <c r="K2432" s="23">
        <v>0.91113425925925995</v>
      </c>
      <c r="L2432" s="22">
        <v>43678</v>
      </c>
      <c r="M2432" s="23">
        <v>0.94276620370370001</v>
      </c>
      <c r="N2432" s="25">
        <v>22.783000000000001</v>
      </c>
      <c r="O2432" s="21" t="s">
        <v>66</v>
      </c>
      <c r="P2432" s="24">
        <f>TotalMov[[#This Row],[Confirmed activ. 3 (ILE03)]]</f>
        <v>22.783000000000001</v>
      </c>
      <c r="Q2432" s="24">
        <v>40</v>
      </c>
      <c r="R2432" s="21" t="s">
        <v>66</v>
      </c>
      <c r="S2432" s="21" t="s">
        <v>67</v>
      </c>
    </row>
    <row r="2433" spans="1:19" x14ac:dyDescent="0.35">
      <c r="A2433" s="21">
        <v>1542326</v>
      </c>
      <c r="B2433" s="53">
        <v>411590</v>
      </c>
      <c r="C2433" s="21">
        <f>VLOOKUP(TotalMov[[#This Row],[Order]],'Total Mov by SS'!B:C,2,0)</f>
        <v>143</v>
      </c>
      <c r="D2433" s="21" t="s">
        <v>59</v>
      </c>
      <c r="E2433" s="21" t="s">
        <v>68</v>
      </c>
      <c r="F2433" s="21" t="s">
        <v>61</v>
      </c>
      <c r="G2433" s="21" t="s">
        <v>62</v>
      </c>
      <c r="H2433" s="21" t="s">
        <v>63</v>
      </c>
      <c r="I2433" s="21" t="s">
        <v>64</v>
      </c>
      <c r="J2433" s="22">
        <v>43681</v>
      </c>
      <c r="K2433" s="23">
        <v>0.46785879629630001</v>
      </c>
      <c r="L2433" s="22">
        <v>43681</v>
      </c>
      <c r="M2433" s="23">
        <v>0.49638888888888999</v>
      </c>
      <c r="N2433" s="25">
        <v>10.266999999999999</v>
      </c>
      <c r="O2433" s="21" t="s">
        <v>66</v>
      </c>
      <c r="P2433" s="24">
        <f>TotalMov[[#This Row],[Confirmed activ. 3 (ILE03)]]</f>
        <v>10.266999999999999</v>
      </c>
      <c r="Q2433" s="24">
        <v>15</v>
      </c>
      <c r="R2433" s="21" t="s">
        <v>66</v>
      </c>
      <c r="S2433" s="21" t="s">
        <v>67</v>
      </c>
    </row>
    <row r="2434" spans="1:19" x14ac:dyDescent="0.35">
      <c r="A2434" s="21">
        <v>1542326</v>
      </c>
      <c r="B2434" s="53">
        <v>411590</v>
      </c>
      <c r="C2434" s="21">
        <f>VLOOKUP(TotalMov[[#This Row],[Order]],'Total Mov by SS'!B:C,2,0)</f>
        <v>143</v>
      </c>
      <c r="D2434" s="21" t="s">
        <v>59</v>
      </c>
      <c r="E2434" s="21" t="s">
        <v>73</v>
      </c>
      <c r="F2434" s="21" t="s">
        <v>69</v>
      </c>
      <c r="G2434" s="21" t="s">
        <v>62</v>
      </c>
      <c r="H2434" s="21" t="s">
        <v>70</v>
      </c>
      <c r="I2434" s="21" t="s">
        <v>71</v>
      </c>
      <c r="J2434" s="22">
        <v>43683</v>
      </c>
      <c r="K2434" s="23">
        <v>0.33475694444443999</v>
      </c>
      <c r="L2434" s="22">
        <v>43683</v>
      </c>
      <c r="M2434" s="23">
        <v>0.33475694444443999</v>
      </c>
      <c r="N2434" s="24">
        <v>20</v>
      </c>
      <c r="O2434" s="21" t="s">
        <v>66</v>
      </c>
      <c r="P2434" s="24">
        <f>TotalMov[[#This Row],[Confirmed activ. 3 (ILE03)]]</f>
        <v>20</v>
      </c>
      <c r="Q2434" s="24">
        <v>20</v>
      </c>
      <c r="R2434" s="21" t="s">
        <v>66</v>
      </c>
      <c r="S2434" s="21" t="s">
        <v>72</v>
      </c>
    </row>
    <row r="2435" spans="1:19" x14ac:dyDescent="0.35">
      <c r="A2435" s="21">
        <v>1542326</v>
      </c>
      <c r="B2435" s="53">
        <v>411590</v>
      </c>
      <c r="C2435" s="21">
        <f>VLOOKUP(TotalMov[[#This Row],[Order]],'Total Mov by SS'!B:C,2,0)</f>
        <v>143</v>
      </c>
      <c r="D2435" s="21" t="s">
        <v>59</v>
      </c>
      <c r="E2435" s="21" t="s">
        <v>75</v>
      </c>
      <c r="F2435" s="21" t="s">
        <v>61</v>
      </c>
      <c r="G2435" s="21" t="s">
        <v>62</v>
      </c>
      <c r="H2435" s="21" t="s">
        <v>63</v>
      </c>
      <c r="I2435" s="21" t="s">
        <v>74</v>
      </c>
      <c r="J2435" s="22">
        <v>43683</v>
      </c>
      <c r="K2435" s="23">
        <v>0.34240740740740999</v>
      </c>
      <c r="L2435" s="22">
        <v>43683</v>
      </c>
      <c r="M2435" s="23">
        <v>0.74166666666667003</v>
      </c>
      <c r="N2435" s="25">
        <v>8.9009999999999998</v>
      </c>
      <c r="O2435" s="21" t="s">
        <v>77</v>
      </c>
      <c r="P2435" s="24">
        <f>TotalMov[[#This Row],[Confirmed activ. 3 (ILE03)]]*60</f>
        <v>534.05999999999995</v>
      </c>
      <c r="Q2435" s="24">
        <v>350</v>
      </c>
      <c r="R2435" s="21" t="s">
        <v>66</v>
      </c>
      <c r="S2435" s="21" t="s">
        <v>67</v>
      </c>
    </row>
    <row r="2436" spans="1:19" x14ac:dyDescent="0.35">
      <c r="A2436" s="21">
        <v>1542326</v>
      </c>
      <c r="B2436" s="53">
        <v>411590</v>
      </c>
      <c r="C2436" s="21">
        <f>VLOOKUP(TotalMov[[#This Row],[Order]],'Total Mov by SS'!B:C,2,0)</f>
        <v>143</v>
      </c>
      <c r="D2436" s="21" t="s">
        <v>59</v>
      </c>
      <c r="E2436" s="21" t="s">
        <v>78</v>
      </c>
      <c r="F2436" s="21" t="s">
        <v>61</v>
      </c>
      <c r="G2436" s="21" t="s">
        <v>62</v>
      </c>
      <c r="H2436" s="21" t="s">
        <v>63</v>
      </c>
      <c r="I2436" s="21" t="s">
        <v>76</v>
      </c>
      <c r="J2436" s="22">
        <v>43684</v>
      </c>
      <c r="K2436" s="23">
        <v>0.31313657407406997</v>
      </c>
      <c r="L2436" s="22">
        <v>43692</v>
      </c>
      <c r="M2436" s="23">
        <v>0.60972222222221995</v>
      </c>
      <c r="N2436" s="25">
        <v>33.210999999999999</v>
      </c>
      <c r="O2436" s="21" t="s">
        <v>77</v>
      </c>
      <c r="P2436" s="24">
        <f>TotalMov[[#This Row],[Confirmed activ. 3 (ILE03)]]*60</f>
        <v>1992.6599999999999</v>
      </c>
      <c r="Q2436" s="24">
        <v>1020</v>
      </c>
      <c r="R2436" s="21" t="s">
        <v>66</v>
      </c>
      <c r="S2436" s="21" t="s">
        <v>67</v>
      </c>
    </row>
    <row r="2437" spans="1:19" x14ac:dyDescent="0.35">
      <c r="A2437" s="21">
        <v>1542326</v>
      </c>
      <c r="B2437" s="53">
        <v>411590</v>
      </c>
      <c r="C2437" s="21">
        <f>VLOOKUP(TotalMov[[#This Row],[Order]],'Total Mov by SS'!B:C,2,0)</f>
        <v>143</v>
      </c>
      <c r="D2437" s="21" t="s">
        <v>59</v>
      </c>
      <c r="E2437" s="21" t="s">
        <v>80</v>
      </c>
      <c r="F2437" s="21" t="s">
        <v>61</v>
      </c>
      <c r="G2437" s="21" t="s">
        <v>62</v>
      </c>
      <c r="H2437" s="21" t="s">
        <v>63</v>
      </c>
      <c r="I2437" s="21" t="s">
        <v>112</v>
      </c>
      <c r="J2437" s="22">
        <v>43692</v>
      </c>
      <c r="K2437" s="23">
        <v>0.60980324074073999</v>
      </c>
      <c r="L2437" s="22">
        <v>43692</v>
      </c>
      <c r="M2437" s="23">
        <v>0.61740740740740996</v>
      </c>
      <c r="N2437" s="25">
        <v>10.95</v>
      </c>
      <c r="O2437" s="21" t="s">
        <v>66</v>
      </c>
      <c r="P2437" s="24">
        <f>TotalMov[[#This Row],[Confirmed activ. 3 (ILE03)]]</f>
        <v>10.95</v>
      </c>
      <c r="Q2437" s="24">
        <v>50</v>
      </c>
      <c r="R2437" s="21" t="s">
        <v>66</v>
      </c>
      <c r="S2437" s="21" t="s">
        <v>67</v>
      </c>
    </row>
    <row r="2438" spans="1:19" x14ac:dyDescent="0.35">
      <c r="A2438" s="21">
        <v>1542326</v>
      </c>
      <c r="B2438" s="53">
        <v>411590</v>
      </c>
      <c r="C2438" s="21">
        <f>VLOOKUP(TotalMov[[#This Row],[Order]],'Total Mov by SS'!B:C,2,0)</f>
        <v>143</v>
      </c>
      <c r="D2438" s="21" t="s">
        <v>59</v>
      </c>
      <c r="E2438" s="21" t="s">
        <v>82</v>
      </c>
      <c r="F2438" s="21" t="s">
        <v>89</v>
      </c>
      <c r="G2438" s="21" t="s">
        <v>90</v>
      </c>
      <c r="H2438" s="21" t="s">
        <v>91</v>
      </c>
      <c r="I2438" s="21" t="s">
        <v>92</v>
      </c>
      <c r="J2438" s="22"/>
      <c r="K2438" s="23">
        <v>0</v>
      </c>
      <c r="L2438" s="22"/>
      <c r="M2438" s="23">
        <v>0</v>
      </c>
      <c r="N2438" s="25">
        <v>0</v>
      </c>
      <c r="O2438" s="21" t="s">
        <v>93</v>
      </c>
      <c r="P2438" s="24"/>
      <c r="Q2438" s="24">
        <v>0</v>
      </c>
      <c r="R2438" s="21" t="s">
        <v>66</v>
      </c>
      <c r="S2438" s="21" t="s">
        <v>94</v>
      </c>
    </row>
    <row r="2439" spans="1:19" x14ac:dyDescent="0.35">
      <c r="A2439" s="21">
        <v>1542326</v>
      </c>
      <c r="B2439" s="53">
        <v>411590</v>
      </c>
      <c r="C2439" s="21">
        <f>VLOOKUP(TotalMov[[#This Row],[Order]],'Total Mov by SS'!B:C,2,0)</f>
        <v>143</v>
      </c>
      <c r="D2439" s="21" t="s">
        <v>59</v>
      </c>
      <c r="E2439" s="21" t="s">
        <v>85</v>
      </c>
      <c r="F2439" s="21" t="s">
        <v>69</v>
      </c>
      <c r="G2439" s="21" t="s">
        <v>62</v>
      </c>
      <c r="H2439" s="21" t="s">
        <v>70</v>
      </c>
      <c r="I2439" s="21" t="s">
        <v>79</v>
      </c>
      <c r="J2439" s="22">
        <v>43692</v>
      </c>
      <c r="K2439" s="23">
        <v>0.62635416666666999</v>
      </c>
      <c r="L2439" s="22">
        <v>43692</v>
      </c>
      <c r="M2439" s="23">
        <v>0.62635416666666999</v>
      </c>
      <c r="N2439" s="24">
        <v>20</v>
      </c>
      <c r="O2439" s="21" t="s">
        <v>66</v>
      </c>
      <c r="P2439" s="24">
        <f>TotalMov[[#This Row],[Confirmed activ. 3 (ILE03)]]</f>
        <v>20</v>
      </c>
      <c r="Q2439" s="24">
        <v>20</v>
      </c>
      <c r="R2439" s="21" t="s">
        <v>66</v>
      </c>
      <c r="S2439" s="21" t="s">
        <v>72</v>
      </c>
    </row>
    <row r="2440" spans="1:19" x14ac:dyDescent="0.35">
      <c r="A2440" s="21">
        <v>1542326</v>
      </c>
      <c r="B2440" s="53">
        <v>411590</v>
      </c>
      <c r="C2440" s="21">
        <f>VLOOKUP(TotalMov[[#This Row],[Order]],'Total Mov by SS'!B:C,2,0)</f>
        <v>143</v>
      </c>
      <c r="D2440" s="21" t="s">
        <v>59</v>
      </c>
      <c r="E2440" s="21" t="s">
        <v>88</v>
      </c>
      <c r="F2440" s="21" t="s">
        <v>69</v>
      </c>
      <c r="G2440" s="21" t="s">
        <v>62</v>
      </c>
      <c r="H2440" s="21" t="s">
        <v>70</v>
      </c>
      <c r="I2440" s="21" t="s">
        <v>81</v>
      </c>
      <c r="J2440" s="22">
        <v>43692</v>
      </c>
      <c r="K2440" s="23">
        <v>0.62663194444444004</v>
      </c>
      <c r="L2440" s="22">
        <v>43692</v>
      </c>
      <c r="M2440" s="23">
        <v>0.62663194444444004</v>
      </c>
      <c r="N2440" s="24">
        <v>20</v>
      </c>
      <c r="O2440" s="21" t="s">
        <v>66</v>
      </c>
      <c r="P2440" s="24">
        <f>TotalMov[[#This Row],[Confirmed activ. 3 (ILE03)]]</f>
        <v>20</v>
      </c>
      <c r="Q2440" s="24">
        <v>20</v>
      </c>
      <c r="R2440" s="21" t="s">
        <v>66</v>
      </c>
      <c r="S2440" s="21" t="s">
        <v>72</v>
      </c>
    </row>
    <row r="2441" spans="1:19" x14ac:dyDescent="0.35">
      <c r="A2441" s="21">
        <v>1542326</v>
      </c>
      <c r="B2441" s="53">
        <v>411590</v>
      </c>
      <c r="C2441" s="21">
        <f>VLOOKUP(TotalMov[[#This Row],[Order]],'Total Mov by SS'!B:C,2,0)</f>
        <v>143</v>
      </c>
      <c r="D2441" s="21" t="s">
        <v>59</v>
      </c>
      <c r="E2441" s="21" t="s">
        <v>95</v>
      </c>
      <c r="F2441" s="21" t="s">
        <v>83</v>
      </c>
      <c r="G2441" s="21" t="s">
        <v>62</v>
      </c>
      <c r="H2441" s="21" t="s">
        <v>84</v>
      </c>
      <c r="I2441" s="21" t="s">
        <v>84</v>
      </c>
      <c r="J2441" s="22">
        <v>43695</v>
      </c>
      <c r="K2441" s="23">
        <v>0.51209490740741004</v>
      </c>
      <c r="L2441" s="22">
        <v>43695</v>
      </c>
      <c r="M2441" s="23">
        <v>0.73601851851851996</v>
      </c>
      <c r="N2441" s="25">
        <v>4.5949999999999998</v>
      </c>
      <c r="O2441" s="21" t="s">
        <v>77</v>
      </c>
      <c r="P2441" s="24">
        <f>TotalMov[[#This Row],[Confirmed activ. 3 (ILE03)]]*60</f>
        <v>275.7</v>
      </c>
      <c r="Q2441" s="24">
        <v>450</v>
      </c>
      <c r="R2441" s="21" t="s">
        <v>66</v>
      </c>
      <c r="S2441" s="21" t="s">
        <v>67</v>
      </c>
    </row>
    <row r="2442" spans="1:19" x14ac:dyDescent="0.35">
      <c r="A2442" s="21">
        <v>1542326</v>
      </c>
      <c r="B2442" s="53">
        <v>411590</v>
      </c>
      <c r="C2442" s="21">
        <f>VLOOKUP(TotalMov[[#This Row],[Order]],'Total Mov by SS'!B:C,2,0)</f>
        <v>143</v>
      </c>
      <c r="D2442" s="21" t="s">
        <v>59</v>
      </c>
      <c r="E2442" s="21" t="s">
        <v>97</v>
      </c>
      <c r="F2442" s="21" t="s">
        <v>86</v>
      </c>
      <c r="G2442" s="21" t="s">
        <v>62</v>
      </c>
      <c r="H2442" s="21" t="s">
        <v>87</v>
      </c>
      <c r="I2442" s="21" t="s">
        <v>87</v>
      </c>
      <c r="J2442" s="22">
        <v>43697</v>
      </c>
      <c r="K2442" s="23">
        <v>0.32694444444443999</v>
      </c>
      <c r="L2442" s="22">
        <v>43697</v>
      </c>
      <c r="M2442" s="23">
        <v>0.32694444444443999</v>
      </c>
      <c r="N2442" s="24">
        <v>20</v>
      </c>
      <c r="O2442" s="21" t="s">
        <v>66</v>
      </c>
      <c r="P2442" s="24">
        <f>TotalMov[[#This Row],[Confirmed activ. 3 (ILE03)]]</f>
        <v>20</v>
      </c>
      <c r="Q2442" s="24">
        <v>20</v>
      </c>
      <c r="R2442" s="21" t="s">
        <v>66</v>
      </c>
      <c r="S2442" s="21" t="s">
        <v>72</v>
      </c>
    </row>
    <row r="2443" spans="1:19" x14ac:dyDescent="0.35">
      <c r="A2443" s="21">
        <v>1542326</v>
      </c>
      <c r="B2443" s="53">
        <v>411590</v>
      </c>
      <c r="C2443" s="21">
        <f>VLOOKUP(TotalMov[[#This Row],[Order]],'Total Mov by SS'!B:C,2,0)</f>
        <v>143</v>
      </c>
      <c r="D2443" s="21" t="s">
        <v>59</v>
      </c>
      <c r="E2443" s="21" t="s">
        <v>99</v>
      </c>
      <c r="F2443" s="21" t="s">
        <v>61</v>
      </c>
      <c r="G2443" s="21" t="s">
        <v>62</v>
      </c>
      <c r="H2443" s="21" t="s">
        <v>63</v>
      </c>
      <c r="I2443" s="21" t="s">
        <v>96</v>
      </c>
      <c r="J2443" s="22">
        <v>43705</v>
      </c>
      <c r="K2443" s="23">
        <v>0.47671296296296001</v>
      </c>
      <c r="L2443" s="22">
        <v>43705</v>
      </c>
      <c r="M2443" s="23">
        <v>0.48069444444443998</v>
      </c>
      <c r="N2443" s="25">
        <v>2.867</v>
      </c>
      <c r="O2443" s="21" t="s">
        <v>66</v>
      </c>
      <c r="P2443" s="24">
        <f>TotalMov[[#This Row],[Confirmed activ. 3 (ILE03)]]</f>
        <v>2.867</v>
      </c>
      <c r="Q2443" s="24">
        <v>100</v>
      </c>
      <c r="R2443" s="21" t="s">
        <v>66</v>
      </c>
      <c r="S2443" s="21" t="s">
        <v>67</v>
      </c>
    </row>
    <row r="2444" spans="1:19" x14ac:dyDescent="0.35">
      <c r="A2444" s="21">
        <v>1542326</v>
      </c>
      <c r="B2444" s="53">
        <v>411590</v>
      </c>
      <c r="C2444" s="21">
        <f>VLOOKUP(TotalMov[[#This Row],[Order]],'Total Mov by SS'!B:C,2,0)</f>
        <v>143</v>
      </c>
      <c r="D2444" s="21" t="s">
        <v>59</v>
      </c>
      <c r="E2444" s="21" t="s">
        <v>101</v>
      </c>
      <c r="F2444" s="21" t="s">
        <v>69</v>
      </c>
      <c r="G2444" s="21" t="s">
        <v>62</v>
      </c>
      <c r="H2444" s="21" t="s">
        <v>70</v>
      </c>
      <c r="I2444" s="21" t="s">
        <v>98</v>
      </c>
      <c r="J2444" s="22">
        <v>43706</v>
      </c>
      <c r="K2444" s="23">
        <v>0.44152777777778002</v>
      </c>
      <c r="L2444" s="22">
        <v>43706</v>
      </c>
      <c r="M2444" s="23">
        <v>0.44152777777778002</v>
      </c>
      <c r="N2444" s="24">
        <v>20</v>
      </c>
      <c r="O2444" s="21" t="s">
        <v>66</v>
      </c>
      <c r="P2444" s="24">
        <f>TotalMov[[#This Row],[Confirmed activ. 3 (ILE03)]]</f>
        <v>20</v>
      </c>
      <c r="Q2444" s="24">
        <v>20</v>
      </c>
      <c r="R2444" s="21" t="s">
        <v>66</v>
      </c>
      <c r="S2444" s="21" t="s">
        <v>72</v>
      </c>
    </row>
    <row r="2445" spans="1:19" x14ac:dyDescent="0.35">
      <c r="A2445" s="21">
        <v>1542326</v>
      </c>
      <c r="B2445" s="53">
        <v>411590</v>
      </c>
      <c r="C2445" s="21">
        <f>VLOOKUP(TotalMov[[#This Row],[Order]],'Total Mov by SS'!B:C,2,0)</f>
        <v>143</v>
      </c>
      <c r="D2445" s="21" t="s">
        <v>59</v>
      </c>
      <c r="E2445" s="21" t="s">
        <v>104</v>
      </c>
      <c r="F2445" s="21" t="s">
        <v>69</v>
      </c>
      <c r="G2445" s="21" t="s">
        <v>62</v>
      </c>
      <c r="H2445" s="21" t="s">
        <v>70</v>
      </c>
      <c r="I2445" s="21" t="s">
        <v>100</v>
      </c>
      <c r="J2445" s="22">
        <v>43706</v>
      </c>
      <c r="K2445" s="23">
        <v>0.44159722222221998</v>
      </c>
      <c r="L2445" s="22">
        <v>43706</v>
      </c>
      <c r="M2445" s="23">
        <v>0.44159722222221998</v>
      </c>
      <c r="N2445" s="24">
        <v>30</v>
      </c>
      <c r="O2445" s="21" t="s">
        <v>66</v>
      </c>
      <c r="P2445" s="24">
        <f>TotalMov[[#This Row],[Confirmed activ. 3 (ILE03)]]</f>
        <v>30</v>
      </c>
      <c r="Q2445" s="24">
        <v>30</v>
      </c>
      <c r="R2445" s="21" t="s">
        <v>66</v>
      </c>
      <c r="S2445" s="21" t="s">
        <v>72</v>
      </c>
    </row>
    <row r="2446" spans="1:19" x14ac:dyDescent="0.35">
      <c r="A2446" s="21">
        <v>1542326</v>
      </c>
      <c r="B2446" s="53">
        <v>411590</v>
      </c>
      <c r="C2446" s="21">
        <f>VLOOKUP(TotalMov[[#This Row],[Order]],'Total Mov by SS'!B:C,2,0)</f>
        <v>143</v>
      </c>
      <c r="D2446" s="21" t="s">
        <v>59</v>
      </c>
      <c r="E2446" s="21" t="s">
        <v>113</v>
      </c>
      <c r="F2446" s="21" t="s">
        <v>102</v>
      </c>
      <c r="G2446" s="21" t="s">
        <v>62</v>
      </c>
      <c r="H2446" s="21" t="s">
        <v>100</v>
      </c>
      <c r="I2446" s="21" t="s">
        <v>103</v>
      </c>
      <c r="J2446" s="22">
        <v>43709</v>
      </c>
      <c r="K2446" s="23">
        <v>0.39315972222222001</v>
      </c>
      <c r="L2446" s="22">
        <v>43709</v>
      </c>
      <c r="M2446" s="23">
        <v>0.39315972222222001</v>
      </c>
      <c r="N2446" s="24">
        <v>30</v>
      </c>
      <c r="O2446" s="21" t="s">
        <v>66</v>
      </c>
      <c r="P2446" s="24">
        <f>TotalMov[[#This Row],[Confirmed activ. 3 (ILE03)]]</f>
        <v>30</v>
      </c>
      <c r="Q2446" s="24">
        <v>30</v>
      </c>
      <c r="R2446" s="21" t="s">
        <v>66</v>
      </c>
      <c r="S2446" s="21" t="s">
        <v>72</v>
      </c>
    </row>
    <row r="2447" spans="1:19" x14ac:dyDescent="0.35">
      <c r="A2447" s="21">
        <v>1542326</v>
      </c>
      <c r="B2447" s="53">
        <v>411590</v>
      </c>
      <c r="C2447" s="21">
        <f>VLOOKUP(TotalMov[[#This Row],[Order]],'Total Mov by SS'!B:C,2,0)</f>
        <v>143</v>
      </c>
      <c r="D2447" s="21" t="s">
        <v>59</v>
      </c>
      <c r="E2447" s="21" t="s">
        <v>114</v>
      </c>
      <c r="F2447" s="21" t="s">
        <v>102</v>
      </c>
      <c r="G2447" s="21" t="s">
        <v>105</v>
      </c>
      <c r="H2447" s="21" t="s">
        <v>100</v>
      </c>
      <c r="I2447" s="21" t="s">
        <v>106</v>
      </c>
      <c r="J2447" s="22">
        <v>43709</v>
      </c>
      <c r="K2447" s="23">
        <v>0.44083333333333002</v>
      </c>
      <c r="L2447" s="22">
        <v>43709</v>
      </c>
      <c r="M2447" s="23">
        <v>0.44083333333333002</v>
      </c>
      <c r="N2447" s="24">
        <v>45</v>
      </c>
      <c r="O2447" s="21" t="s">
        <v>66</v>
      </c>
      <c r="P2447" s="24">
        <f>TotalMov[[#This Row],[Confirmed activ. 3 (ILE03)]]</f>
        <v>45</v>
      </c>
      <c r="Q2447" s="24">
        <v>45</v>
      </c>
      <c r="R2447" s="21" t="s">
        <v>66</v>
      </c>
      <c r="S2447" s="21" t="s">
        <v>72</v>
      </c>
    </row>
    <row r="2448" spans="1:19" x14ac:dyDescent="0.35">
      <c r="A2448" s="21">
        <v>1542326</v>
      </c>
      <c r="B2448" s="53">
        <v>411590</v>
      </c>
      <c r="C2448" s="21">
        <f>VLOOKUP(TotalMov[[#This Row],[Order]],'Total Mov by SS'!B:C,2,0)</f>
        <v>143</v>
      </c>
      <c r="D2448" s="21" t="s">
        <v>107</v>
      </c>
      <c r="E2448" s="21" t="s">
        <v>60</v>
      </c>
      <c r="F2448" s="21" t="s">
        <v>61</v>
      </c>
      <c r="G2448" s="21" t="s">
        <v>90</v>
      </c>
      <c r="H2448" s="21" t="s">
        <v>63</v>
      </c>
      <c r="I2448" s="21" t="s">
        <v>108</v>
      </c>
      <c r="J2448" s="22">
        <v>43697</v>
      </c>
      <c r="K2448" s="23">
        <v>0.32126157407407002</v>
      </c>
      <c r="L2448" s="22">
        <v>43697</v>
      </c>
      <c r="M2448" s="23">
        <v>0.67386574074074002</v>
      </c>
      <c r="N2448" s="25">
        <v>8.4629999999999992</v>
      </c>
      <c r="O2448" s="21" t="s">
        <v>77</v>
      </c>
      <c r="P2448" s="24">
        <f>TotalMov[[#This Row],[Confirmed activ. 3 (ILE03)]]*60</f>
        <v>507.78</v>
      </c>
      <c r="Q2448" s="24">
        <v>1</v>
      </c>
      <c r="R2448" s="21" t="s">
        <v>66</v>
      </c>
      <c r="S2448" s="21" t="s">
        <v>67</v>
      </c>
    </row>
    <row r="2449" spans="1:19" x14ac:dyDescent="0.35">
      <c r="A2449" s="21">
        <v>1542326</v>
      </c>
      <c r="B2449" s="53">
        <v>411590</v>
      </c>
      <c r="C2449" s="21">
        <f>VLOOKUP(TotalMov[[#This Row],[Order]],'Total Mov by SS'!B:C,2,0)</f>
        <v>143</v>
      </c>
      <c r="D2449" s="21" t="s">
        <v>109</v>
      </c>
      <c r="E2449" s="21" t="s">
        <v>95</v>
      </c>
      <c r="F2449" s="21" t="s">
        <v>83</v>
      </c>
      <c r="G2449" s="21" t="s">
        <v>90</v>
      </c>
      <c r="H2449" s="21" t="s">
        <v>84</v>
      </c>
      <c r="I2449" s="21" t="s">
        <v>110</v>
      </c>
      <c r="J2449" s="22"/>
      <c r="K2449" s="23">
        <v>0</v>
      </c>
      <c r="L2449" s="22"/>
      <c r="M2449" s="23">
        <v>0</v>
      </c>
      <c r="N2449" s="25">
        <v>0</v>
      </c>
      <c r="O2449" s="21" t="s">
        <v>93</v>
      </c>
      <c r="P2449" s="24"/>
      <c r="Q2449" s="24">
        <v>5</v>
      </c>
      <c r="R2449" s="21" t="s">
        <v>66</v>
      </c>
      <c r="S2449" s="21" t="s">
        <v>94</v>
      </c>
    </row>
    <row r="2450" spans="1:19" x14ac:dyDescent="0.35">
      <c r="A2450" s="21">
        <v>1542327</v>
      </c>
      <c r="B2450" s="53">
        <v>411590</v>
      </c>
      <c r="C2450" s="21">
        <f>VLOOKUP(TotalMov[[#This Row],[Order]],'Total Mov by SS'!B:C,2,0)</f>
        <v>149</v>
      </c>
      <c r="D2450" s="21" t="s">
        <v>59</v>
      </c>
      <c r="E2450" s="21" t="s">
        <v>60</v>
      </c>
      <c r="F2450" s="21" t="s">
        <v>83</v>
      </c>
      <c r="G2450" s="21" t="s">
        <v>62</v>
      </c>
      <c r="H2450" s="21" t="s">
        <v>84</v>
      </c>
      <c r="I2450" s="21" t="s">
        <v>111</v>
      </c>
      <c r="J2450" s="22">
        <v>43676</v>
      </c>
      <c r="K2450" s="23">
        <v>0.99773148148148005</v>
      </c>
      <c r="L2450" s="22">
        <v>43677</v>
      </c>
      <c r="M2450" s="23">
        <v>3.128472222222E-2</v>
      </c>
      <c r="N2450" s="25">
        <v>8.0500000000000007</v>
      </c>
      <c r="O2450" s="21" t="s">
        <v>66</v>
      </c>
      <c r="P2450" s="24">
        <f>TotalMov[[#This Row],[Confirmed activ. 3 (ILE03)]]</f>
        <v>8.0500000000000007</v>
      </c>
      <c r="Q2450" s="24">
        <v>40</v>
      </c>
      <c r="R2450" s="21" t="s">
        <v>66</v>
      </c>
      <c r="S2450" s="21" t="s">
        <v>67</v>
      </c>
    </row>
    <row r="2451" spans="1:19" x14ac:dyDescent="0.35">
      <c r="A2451" s="21">
        <v>1542327</v>
      </c>
      <c r="B2451" s="53">
        <v>411590</v>
      </c>
      <c r="C2451" s="21">
        <f>VLOOKUP(TotalMov[[#This Row],[Order]],'Total Mov by SS'!B:C,2,0)</f>
        <v>149</v>
      </c>
      <c r="D2451" s="21" t="s">
        <v>59</v>
      </c>
      <c r="E2451" s="21" t="s">
        <v>68</v>
      </c>
      <c r="F2451" s="21" t="s">
        <v>61</v>
      </c>
      <c r="G2451" s="21" t="s">
        <v>62</v>
      </c>
      <c r="H2451" s="21" t="s">
        <v>63</v>
      </c>
      <c r="I2451" s="21" t="s">
        <v>64</v>
      </c>
      <c r="J2451" s="22">
        <v>43677</v>
      </c>
      <c r="K2451" s="23">
        <v>0.44560185185184997</v>
      </c>
      <c r="L2451" s="22">
        <v>43677</v>
      </c>
      <c r="M2451" s="23">
        <v>0.4771412037037</v>
      </c>
      <c r="N2451" s="25">
        <v>22.716999999999999</v>
      </c>
      <c r="O2451" s="21" t="s">
        <v>66</v>
      </c>
      <c r="P2451" s="24">
        <f>TotalMov[[#This Row],[Confirmed activ. 3 (ILE03)]]</f>
        <v>22.716999999999999</v>
      </c>
      <c r="Q2451" s="24">
        <v>15</v>
      </c>
      <c r="R2451" s="21" t="s">
        <v>66</v>
      </c>
      <c r="S2451" s="21" t="s">
        <v>67</v>
      </c>
    </row>
    <row r="2452" spans="1:19" x14ac:dyDescent="0.35">
      <c r="A2452" s="21">
        <v>1542327</v>
      </c>
      <c r="B2452" s="53">
        <v>411590</v>
      </c>
      <c r="C2452" s="21">
        <f>VLOOKUP(TotalMov[[#This Row],[Order]],'Total Mov by SS'!B:C,2,0)</f>
        <v>149</v>
      </c>
      <c r="D2452" s="21" t="s">
        <v>59</v>
      </c>
      <c r="E2452" s="21" t="s">
        <v>73</v>
      </c>
      <c r="F2452" s="21" t="s">
        <v>69</v>
      </c>
      <c r="G2452" s="21" t="s">
        <v>62</v>
      </c>
      <c r="H2452" s="21" t="s">
        <v>70</v>
      </c>
      <c r="I2452" s="21" t="s">
        <v>71</v>
      </c>
      <c r="J2452" s="22">
        <v>43681</v>
      </c>
      <c r="K2452" s="23">
        <v>0.44494212962962998</v>
      </c>
      <c r="L2452" s="22">
        <v>43681</v>
      </c>
      <c r="M2452" s="23">
        <v>0.44494212962962998</v>
      </c>
      <c r="N2452" s="24">
        <v>20</v>
      </c>
      <c r="O2452" s="21" t="s">
        <v>66</v>
      </c>
      <c r="P2452" s="24">
        <f>TotalMov[[#This Row],[Confirmed activ. 3 (ILE03)]]</f>
        <v>20</v>
      </c>
      <c r="Q2452" s="24">
        <v>20</v>
      </c>
      <c r="R2452" s="21" t="s">
        <v>66</v>
      </c>
      <c r="S2452" s="21" t="s">
        <v>72</v>
      </c>
    </row>
    <row r="2453" spans="1:19" x14ac:dyDescent="0.35">
      <c r="A2453" s="21">
        <v>1542327</v>
      </c>
      <c r="B2453" s="53">
        <v>411590</v>
      </c>
      <c r="C2453" s="21">
        <f>VLOOKUP(TotalMov[[#This Row],[Order]],'Total Mov by SS'!B:C,2,0)</f>
        <v>149</v>
      </c>
      <c r="D2453" s="21" t="s">
        <v>59</v>
      </c>
      <c r="E2453" s="21" t="s">
        <v>75</v>
      </c>
      <c r="F2453" s="21" t="s">
        <v>61</v>
      </c>
      <c r="G2453" s="21" t="s">
        <v>62</v>
      </c>
      <c r="H2453" s="21" t="s">
        <v>63</v>
      </c>
      <c r="I2453" s="21" t="s">
        <v>74</v>
      </c>
      <c r="J2453" s="22">
        <v>43681</v>
      </c>
      <c r="K2453" s="23">
        <v>0.44541666666667001</v>
      </c>
      <c r="L2453" s="22">
        <v>43682</v>
      </c>
      <c r="M2453" s="23">
        <v>0.47828703703704001</v>
      </c>
      <c r="N2453" s="25">
        <v>641.76700000000005</v>
      </c>
      <c r="O2453" s="21" t="s">
        <v>66</v>
      </c>
      <c r="P2453" s="24">
        <f>TotalMov[[#This Row],[Confirmed activ. 3 (ILE03)]]</f>
        <v>641.76700000000005</v>
      </c>
      <c r="Q2453" s="24">
        <v>350</v>
      </c>
      <c r="R2453" s="21" t="s">
        <v>66</v>
      </c>
      <c r="S2453" s="21" t="s">
        <v>67</v>
      </c>
    </row>
    <row r="2454" spans="1:19" x14ac:dyDescent="0.35">
      <c r="A2454" s="21">
        <v>1542327</v>
      </c>
      <c r="B2454" s="53">
        <v>411590</v>
      </c>
      <c r="C2454" s="21">
        <f>VLOOKUP(TotalMov[[#This Row],[Order]],'Total Mov by SS'!B:C,2,0)</f>
        <v>149</v>
      </c>
      <c r="D2454" s="21" t="s">
        <v>59</v>
      </c>
      <c r="E2454" s="21" t="s">
        <v>78</v>
      </c>
      <c r="F2454" s="21" t="s">
        <v>61</v>
      </c>
      <c r="G2454" s="21" t="s">
        <v>62</v>
      </c>
      <c r="H2454" s="21" t="s">
        <v>63</v>
      </c>
      <c r="I2454" s="21" t="s">
        <v>76</v>
      </c>
      <c r="J2454" s="22">
        <v>43682</v>
      </c>
      <c r="K2454" s="23">
        <v>0.50091435185184996</v>
      </c>
      <c r="L2454" s="22">
        <v>43685</v>
      </c>
      <c r="M2454" s="23">
        <v>0.53569444444444003</v>
      </c>
      <c r="N2454" s="25">
        <v>30.547999999999998</v>
      </c>
      <c r="O2454" s="21" t="s">
        <v>77</v>
      </c>
      <c r="P2454" s="24">
        <f>TotalMov[[#This Row],[Confirmed activ. 3 (ILE03)]]*60</f>
        <v>1832.8799999999999</v>
      </c>
      <c r="Q2454" s="24">
        <v>1020</v>
      </c>
      <c r="R2454" s="21" t="s">
        <v>66</v>
      </c>
      <c r="S2454" s="21" t="s">
        <v>67</v>
      </c>
    </row>
    <row r="2455" spans="1:19" x14ac:dyDescent="0.35">
      <c r="A2455" s="21">
        <v>1542327</v>
      </c>
      <c r="B2455" s="53">
        <v>411590</v>
      </c>
      <c r="C2455" s="21">
        <f>VLOOKUP(TotalMov[[#This Row],[Order]],'Total Mov by SS'!B:C,2,0)</f>
        <v>149</v>
      </c>
      <c r="D2455" s="21" t="s">
        <v>59</v>
      </c>
      <c r="E2455" s="21" t="s">
        <v>80</v>
      </c>
      <c r="F2455" s="21" t="s">
        <v>61</v>
      </c>
      <c r="G2455" s="21" t="s">
        <v>62</v>
      </c>
      <c r="H2455" s="21" t="s">
        <v>63</v>
      </c>
      <c r="I2455" s="21" t="s">
        <v>112</v>
      </c>
      <c r="J2455" s="22">
        <v>43685</v>
      </c>
      <c r="K2455" s="23">
        <v>0.53583333333333005</v>
      </c>
      <c r="L2455" s="22">
        <v>43685</v>
      </c>
      <c r="M2455" s="23">
        <v>0.63842592592592995</v>
      </c>
      <c r="N2455" s="25">
        <v>2.4620000000000002</v>
      </c>
      <c r="O2455" s="21" t="s">
        <v>77</v>
      </c>
      <c r="P2455" s="24">
        <f>TotalMov[[#This Row],[Confirmed activ. 3 (ILE03)]]*60</f>
        <v>147.72</v>
      </c>
      <c r="Q2455" s="24">
        <v>50</v>
      </c>
      <c r="R2455" s="21" t="s">
        <v>66</v>
      </c>
      <c r="S2455" s="21" t="s">
        <v>67</v>
      </c>
    </row>
    <row r="2456" spans="1:19" x14ac:dyDescent="0.35">
      <c r="A2456" s="21">
        <v>1542327</v>
      </c>
      <c r="B2456" s="53">
        <v>411590</v>
      </c>
      <c r="C2456" s="21">
        <f>VLOOKUP(TotalMov[[#This Row],[Order]],'Total Mov by SS'!B:C,2,0)</f>
        <v>149</v>
      </c>
      <c r="D2456" s="21" t="s">
        <v>59</v>
      </c>
      <c r="E2456" s="21" t="s">
        <v>82</v>
      </c>
      <c r="F2456" s="21" t="s">
        <v>89</v>
      </c>
      <c r="G2456" s="21" t="s">
        <v>90</v>
      </c>
      <c r="H2456" s="21" t="s">
        <v>91</v>
      </c>
      <c r="I2456" s="21" t="s">
        <v>92</v>
      </c>
      <c r="J2456" s="22"/>
      <c r="K2456" s="23">
        <v>0</v>
      </c>
      <c r="L2456" s="22"/>
      <c r="M2456" s="23">
        <v>0</v>
      </c>
      <c r="N2456" s="25">
        <v>0</v>
      </c>
      <c r="O2456" s="21" t="s">
        <v>93</v>
      </c>
      <c r="P2456" s="24"/>
      <c r="Q2456" s="24">
        <v>0</v>
      </c>
      <c r="R2456" s="21" t="s">
        <v>66</v>
      </c>
      <c r="S2456" s="21" t="s">
        <v>94</v>
      </c>
    </row>
    <row r="2457" spans="1:19" x14ac:dyDescent="0.35">
      <c r="A2457" s="21">
        <v>1542327</v>
      </c>
      <c r="B2457" s="53">
        <v>411590</v>
      </c>
      <c r="C2457" s="21">
        <f>VLOOKUP(TotalMov[[#This Row],[Order]],'Total Mov by SS'!B:C,2,0)</f>
        <v>149</v>
      </c>
      <c r="D2457" s="21" t="s">
        <v>59</v>
      </c>
      <c r="E2457" s="21" t="s">
        <v>85</v>
      </c>
      <c r="F2457" s="21" t="s">
        <v>69</v>
      </c>
      <c r="G2457" s="21" t="s">
        <v>62</v>
      </c>
      <c r="H2457" s="21" t="s">
        <v>70</v>
      </c>
      <c r="I2457" s="21" t="s">
        <v>79</v>
      </c>
      <c r="J2457" s="22">
        <v>43691</v>
      </c>
      <c r="K2457" s="23">
        <v>0.46538194444443998</v>
      </c>
      <c r="L2457" s="22">
        <v>43691</v>
      </c>
      <c r="M2457" s="23">
        <v>0.46538194444443998</v>
      </c>
      <c r="N2457" s="24">
        <v>20</v>
      </c>
      <c r="O2457" s="21" t="s">
        <v>66</v>
      </c>
      <c r="P2457" s="24">
        <f>TotalMov[[#This Row],[Confirmed activ. 3 (ILE03)]]</f>
        <v>20</v>
      </c>
      <c r="Q2457" s="24">
        <v>20</v>
      </c>
      <c r="R2457" s="21" t="s">
        <v>66</v>
      </c>
      <c r="S2457" s="21" t="s">
        <v>72</v>
      </c>
    </row>
    <row r="2458" spans="1:19" x14ac:dyDescent="0.35">
      <c r="A2458" s="21">
        <v>1542327</v>
      </c>
      <c r="B2458" s="53">
        <v>411590</v>
      </c>
      <c r="C2458" s="21">
        <f>VLOOKUP(TotalMov[[#This Row],[Order]],'Total Mov by SS'!B:C,2,0)</f>
        <v>149</v>
      </c>
      <c r="D2458" s="21" t="s">
        <v>59</v>
      </c>
      <c r="E2458" s="21" t="s">
        <v>88</v>
      </c>
      <c r="F2458" s="21" t="s">
        <v>69</v>
      </c>
      <c r="G2458" s="21" t="s">
        <v>62</v>
      </c>
      <c r="H2458" s="21" t="s">
        <v>70</v>
      </c>
      <c r="I2458" s="21" t="s">
        <v>81</v>
      </c>
      <c r="J2458" s="22">
        <v>43691</v>
      </c>
      <c r="K2458" s="23">
        <v>0.46582175925926</v>
      </c>
      <c r="L2458" s="22">
        <v>43691</v>
      </c>
      <c r="M2458" s="23">
        <v>0.46582175925926</v>
      </c>
      <c r="N2458" s="24">
        <v>20</v>
      </c>
      <c r="O2458" s="21" t="s">
        <v>66</v>
      </c>
      <c r="P2458" s="24">
        <f>TotalMov[[#This Row],[Confirmed activ. 3 (ILE03)]]</f>
        <v>20</v>
      </c>
      <c r="Q2458" s="24">
        <v>20</v>
      </c>
      <c r="R2458" s="21" t="s">
        <v>66</v>
      </c>
      <c r="S2458" s="21" t="s">
        <v>72</v>
      </c>
    </row>
    <row r="2459" spans="1:19" x14ac:dyDescent="0.35">
      <c r="A2459" s="21">
        <v>1542327</v>
      </c>
      <c r="B2459" s="53">
        <v>411590</v>
      </c>
      <c r="C2459" s="21">
        <f>VLOOKUP(TotalMov[[#This Row],[Order]],'Total Mov by SS'!B:C,2,0)</f>
        <v>149</v>
      </c>
      <c r="D2459" s="21" t="s">
        <v>59</v>
      </c>
      <c r="E2459" s="21" t="s">
        <v>95</v>
      </c>
      <c r="F2459" s="21" t="s">
        <v>83</v>
      </c>
      <c r="G2459" s="21" t="s">
        <v>62</v>
      </c>
      <c r="H2459" s="21" t="s">
        <v>84</v>
      </c>
      <c r="I2459" s="21" t="s">
        <v>84</v>
      </c>
      <c r="J2459" s="22">
        <v>43691</v>
      </c>
      <c r="K2459" s="23">
        <v>0.66973379629630003</v>
      </c>
      <c r="L2459" s="22">
        <v>43692</v>
      </c>
      <c r="M2459" s="23">
        <v>0.52557870370369997</v>
      </c>
      <c r="N2459" s="25">
        <v>8.827</v>
      </c>
      <c r="O2459" s="21" t="s">
        <v>77</v>
      </c>
      <c r="P2459" s="24">
        <f>TotalMov[[#This Row],[Confirmed activ. 3 (ILE03)]]*60</f>
        <v>529.62</v>
      </c>
      <c r="Q2459" s="24">
        <v>450</v>
      </c>
      <c r="R2459" s="21" t="s">
        <v>66</v>
      </c>
      <c r="S2459" s="21" t="s">
        <v>67</v>
      </c>
    </row>
    <row r="2460" spans="1:19" x14ac:dyDescent="0.35">
      <c r="A2460" s="21">
        <v>1542327</v>
      </c>
      <c r="B2460" s="53">
        <v>411590</v>
      </c>
      <c r="C2460" s="21">
        <f>VLOOKUP(TotalMov[[#This Row],[Order]],'Total Mov by SS'!B:C,2,0)</f>
        <v>149</v>
      </c>
      <c r="D2460" s="21" t="s">
        <v>59</v>
      </c>
      <c r="E2460" s="21" t="s">
        <v>97</v>
      </c>
      <c r="F2460" s="21" t="s">
        <v>86</v>
      </c>
      <c r="G2460" s="21" t="s">
        <v>62</v>
      </c>
      <c r="H2460" s="21" t="s">
        <v>87</v>
      </c>
      <c r="I2460" s="21" t="s">
        <v>87</v>
      </c>
      <c r="J2460" s="22">
        <v>43695</v>
      </c>
      <c r="K2460" s="23">
        <v>0.3431712962963</v>
      </c>
      <c r="L2460" s="22">
        <v>43695</v>
      </c>
      <c r="M2460" s="23">
        <v>0.3431712962963</v>
      </c>
      <c r="N2460" s="24">
        <v>20</v>
      </c>
      <c r="O2460" s="21" t="s">
        <v>66</v>
      </c>
      <c r="P2460" s="24">
        <f>TotalMov[[#This Row],[Confirmed activ. 3 (ILE03)]]</f>
        <v>20</v>
      </c>
      <c r="Q2460" s="24">
        <v>20</v>
      </c>
      <c r="R2460" s="21" t="s">
        <v>66</v>
      </c>
      <c r="S2460" s="21" t="s">
        <v>72</v>
      </c>
    </row>
    <row r="2461" spans="1:19" x14ac:dyDescent="0.35">
      <c r="A2461" s="21">
        <v>1542327</v>
      </c>
      <c r="B2461" s="53">
        <v>411590</v>
      </c>
      <c r="C2461" s="21">
        <f>VLOOKUP(TotalMov[[#This Row],[Order]],'Total Mov by SS'!B:C,2,0)</f>
        <v>149</v>
      </c>
      <c r="D2461" s="21" t="s">
        <v>59</v>
      </c>
      <c r="E2461" s="21" t="s">
        <v>99</v>
      </c>
      <c r="F2461" s="21" t="s">
        <v>61</v>
      </c>
      <c r="G2461" s="21" t="s">
        <v>62</v>
      </c>
      <c r="H2461" s="21" t="s">
        <v>63</v>
      </c>
      <c r="I2461" s="21" t="s">
        <v>96</v>
      </c>
      <c r="J2461" s="22">
        <v>43702</v>
      </c>
      <c r="K2461" s="23">
        <v>0.44980324074074002</v>
      </c>
      <c r="L2461" s="22">
        <v>43702</v>
      </c>
      <c r="M2461" s="23">
        <v>0.58317129629630005</v>
      </c>
      <c r="N2461" s="25">
        <v>3.2010000000000001</v>
      </c>
      <c r="O2461" s="21" t="s">
        <v>77</v>
      </c>
      <c r="P2461" s="24">
        <f>TotalMov[[#This Row],[Confirmed activ. 3 (ILE03)]]*60</f>
        <v>192.06</v>
      </c>
      <c r="Q2461" s="24">
        <v>100</v>
      </c>
      <c r="R2461" s="21" t="s">
        <v>66</v>
      </c>
      <c r="S2461" s="21" t="s">
        <v>67</v>
      </c>
    </row>
    <row r="2462" spans="1:19" x14ac:dyDescent="0.35">
      <c r="A2462" s="21">
        <v>1542327</v>
      </c>
      <c r="B2462" s="53">
        <v>411590</v>
      </c>
      <c r="C2462" s="21">
        <f>VLOOKUP(TotalMov[[#This Row],[Order]],'Total Mov by SS'!B:C,2,0)</f>
        <v>149</v>
      </c>
      <c r="D2462" s="21" t="s">
        <v>59</v>
      </c>
      <c r="E2462" s="21" t="s">
        <v>101</v>
      </c>
      <c r="F2462" s="21" t="s">
        <v>69</v>
      </c>
      <c r="G2462" s="21" t="s">
        <v>62</v>
      </c>
      <c r="H2462" s="21" t="s">
        <v>70</v>
      </c>
      <c r="I2462" s="21" t="s">
        <v>98</v>
      </c>
      <c r="J2462" s="22">
        <v>43704</v>
      </c>
      <c r="K2462" s="23">
        <v>0.59879629629630005</v>
      </c>
      <c r="L2462" s="22">
        <v>43704</v>
      </c>
      <c r="M2462" s="23">
        <v>0.59879629629630005</v>
      </c>
      <c r="N2462" s="24">
        <v>20</v>
      </c>
      <c r="O2462" s="21" t="s">
        <v>66</v>
      </c>
      <c r="P2462" s="24">
        <f>TotalMov[[#This Row],[Confirmed activ. 3 (ILE03)]]</f>
        <v>20</v>
      </c>
      <c r="Q2462" s="24">
        <v>20</v>
      </c>
      <c r="R2462" s="21" t="s">
        <v>66</v>
      </c>
      <c r="S2462" s="21" t="s">
        <v>72</v>
      </c>
    </row>
    <row r="2463" spans="1:19" x14ac:dyDescent="0.35">
      <c r="A2463" s="21">
        <v>1542327</v>
      </c>
      <c r="B2463" s="53">
        <v>411590</v>
      </c>
      <c r="C2463" s="21">
        <f>VLOOKUP(TotalMov[[#This Row],[Order]],'Total Mov by SS'!B:C,2,0)</f>
        <v>149</v>
      </c>
      <c r="D2463" s="21" t="s">
        <v>59</v>
      </c>
      <c r="E2463" s="21" t="s">
        <v>104</v>
      </c>
      <c r="F2463" s="21" t="s">
        <v>69</v>
      </c>
      <c r="G2463" s="21" t="s">
        <v>62</v>
      </c>
      <c r="H2463" s="21" t="s">
        <v>70</v>
      </c>
      <c r="I2463" s="21" t="s">
        <v>100</v>
      </c>
      <c r="J2463" s="22">
        <v>43704</v>
      </c>
      <c r="K2463" s="23">
        <v>0.59885416666667002</v>
      </c>
      <c r="L2463" s="22">
        <v>43704</v>
      </c>
      <c r="M2463" s="23">
        <v>0.59885416666667002</v>
      </c>
      <c r="N2463" s="24">
        <v>30</v>
      </c>
      <c r="O2463" s="21" t="s">
        <v>66</v>
      </c>
      <c r="P2463" s="24">
        <f>TotalMov[[#This Row],[Confirmed activ. 3 (ILE03)]]</f>
        <v>30</v>
      </c>
      <c r="Q2463" s="24">
        <v>30</v>
      </c>
      <c r="R2463" s="21" t="s">
        <v>66</v>
      </c>
      <c r="S2463" s="21" t="s">
        <v>72</v>
      </c>
    </row>
    <row r="2464" spans="1:19" x14ac:dyDescent="0.35">
      <c r="A2464" s="21">
        <v>1542327</v>
      </c>
      <c r="B2464" s="53">
        <v>411590</v>
      </c>
      <c r="C2464" s="21">
        <f>VLOOKUP(TotalMov[[#This Row],[Order]],'Total Mov by SS'!B:C,2,0)</f>
        <v>149</v>
      </c>
      <c r="D2464" s="21" t="s">
        <v>59</v>
      </c>
      <c r="E2464" s="21" t="s">
        <v>113</v>
      </c>
      <c r="F2464" s="21" t="s">
        <v>102</v>
      </c>
      <c r="G2464" s="21" t="s">
        <v>62</v>
      </c>
      <c r="H2464" s="21" t="s">
        <v>100</v>
      </c>
      <c r="I2464" s="21" t="s">
        <v>103</v>
      </c>
      <c r="J2464" s="22">
        <v>43704</v>
      </c>
      <c r="K2464" s="23">
        <v>0.70129629629629997</v>
      </c>
      <c r="L2464" s="22">
        <v>43704</v>
      </c>
      <c r="M2464" s="23">
        <v>0.70129629629629997</v>
      </c>
      <c r="N2464" s="24">
        <v>30</v>
      </c>
      <c r="O2464" s="21" t="s">
        <v>66</v>
      </c>
      <c r="P2464" s="24">
        <f>TotalMov[[#This Row],[Confirmed activ. 3 (ILE03)]]</f>
        <v>30</v>
      </c>
      <c r="Q2464" s="24">
        <v>30</v>
      </c>
      <c r="R2464" s="21" t="s">
        <v>66</v>
      </c>
      <c r="S2464" s="21" t="s">
        <v>72</v>
      </c>
    </row>
    <row r="2465" spans="1:19" x14ac:dyDescent="0.35">
      <c r="A2465" s="21">
        <v>1542327</v>
      </c>
      <c r="B2465" s="53">
        <v>411590</v>
      </c>
      <c r="C2465" s="21">
        <f>VLOOKUP(TotalMov[[#This Row],[Order]],'Total Mov by SS'!B:C,2,0)</f>
        <v>149</v>
      </c>
      <c r="D2465" s="21" t="s">
        <v>59</v>
      </c>
      <c r="E2465" s="21" t="s">
        <v>114</v>
      </c>
      <c r="F2465" s="21" t="s">
        <v>102</v>
      </c>
      <c r="G2465" s="21" t="s">
        <v>105</v>
      </c>
      <c r="H2465" s="21" t="s">
        <v>100</v>
      </c>
      <c r="I2465" s="21" t="s">
        <v>106</v>
      </c>
      <c r="J2465" s="22">
        <v>43706</v>
      </c>
      <c r="K2465" s="23">
        <v>0.52896990740741001</v>
      </c>
      <c r="L2465" s="22">
        <v>43706</v>
      </c>
      <c r="M2465" s="23">
        <v>0.52896990740741001</v>
      </c>
      <c r="N2465" s="24">
        <v>45</v>
      </c>
      <c r="O2465" s="21" t="s">
        <v>66</v>
      </c>
      <c r="P2465" s="24">
        <f>TotalMov[[#This Row],[Confirmed activ. 3 (ILE03)]]</f>
        <v>45</v>
      </c>
      <c r="Q2465" s="24">
        <v>45</v>
      </c>
      <c r="R2465" s="21" t="s">
        <v>66</v>
      </c>
      <c r="S2465" s="21" t="s">
        <v>72</v>
      </c>
    </row>
    <row r="2466" spans="1:19" x14ac:dyDescent="0.35">
      <c r="A2466" s="21">
        <v>1542327</v>
      </c>
      <c r="B2466" s="53">
        <v>411590</v>
      </c>
      <c r="C2466" s="21">
        <f>VLOOKUP(TotalMov[[#This Row],[Order]],'Total Mov by SS'!B:C,2,0)</f>
        <v>149</v>
      </c>
      <c r="D2466" s="21" t="s">
        <v>107</v>
      </c>
      <c r="E2466" s="21" t="s">
        <v>60</v>
      </c>
      <c r="F2466" s="21" t="s">
        <v>61</v>
      </c>
      <c r="G2466" s="21" t="s">
        <v>90</v>
      </c>
      <c r="H2466" s="21" t="s">
        <v>63</v>
      </c>
      <c r="I2466" s="21" t="s">
        <v>108</v>
      </c>
      <c r="J2466" s="22">
        <v>43695</v>
      </c>
      <c r="K2466" s="23">
        <v>0.53089120370370002</v>
      </c>
      <c r="L2466" s="22">
        <v>43695</v>
      </c>
      <c r="M2466" s="23">
        <v>0.72121527777778005</v>
      </c>
      <c r="N2466" s="25">
        <v>4.5679999999999996</v>
      </c>
      <c r="O2466" s="21" t="s">
        <v>77</v>
      </c>
      <c r="P2466" s="24">
        <f>TotalMov[[#This Row],[Confirmed activ. 3 (ILE03)]]*60</f>
        <v>274.08</v>
      </c>
      <c r="Q2466" s="24">
        <v>1</v>
      </c>
      <c r="R2466" s="21" t="s">
        <v>66</v>
      </c>
      <c r="S2466" s="21" t="s">
        <v>67</v>
      </c>
    </row>
    <row r="2467" spans="1:19" x14ac:dyDescent="0.35">
      <c r="A2467" s="21">
        <v>1542327</v>
      </c>
      <c r="B2467" s="53">
        <v>411590</v>
      </c>
      <c r="C2467" s="21">
        <f>VLOOKUP(TotalMov[[#This Row],[Order]],'Total Mov by SS'!B:C,2,0)</f>
        <v>149</v>
      </c>
      <c r="D2467" s="21" t="s">
        <v>109</v>
      </c>
      <c r="E2467" s="21" t="s">
        <v>95</v>
      </c>
      <c r="F2467" s="21" t="s">
        <v>83</v>
      </c>
      <c r="G2467" s="21" t="s">
        <v>90</v>
      </c>
      <c r="H2467" s="21" t="s">
        <v>84</v>
      </c>
      <c r="I2467" s="21" t="s">
        <v>110</v>
      </c>
      <c r="J2467" s="22"/>
      <c r="K2467" s="23">
        <v>0</v>
      </c>
      <c r="L2467" s="22"/>
      <c r="M2467" s="23">
        <v>0</v>
      </c>
      <c r="N2467" s="25">
        <v>0</v>
      </c>
      <c r="O2467" s="21" t="s">
        <v>93</v>
      </c>
      <c r="P2467" s="24"/>
      <c r="Q2467" s="24">
        <v>5</v>
      </c>
      <c r="R2467" s="21" t="s">
        <v>66</v>
      </c>
      <c r="S2467" s="21" t="s">
        <v>94</v>
      </c>
    </row>
    <row r="2468" spans="1:19" x14ac:dyDescent="0.35">
      <c r="A2468" s="21">
        <v>1542328</v>
      </c>
      <c r="B2468" s="53">
        <v>411590</v>
      </c>
      <c r="C2468" s="21">
        <f>VLOOKUP(TotalMov[[#This Row],[Order]],'Total Mov by SS'!B:C,2,0)</f>
        <v>149</v>
      </c>
      <c r="D2468" s="21" t="s">
        <v>59</v>
      </c>
      <c r="E2468" s="21" t="s">
        <v>60</v>
      </c>
      <c r="F2468" s="21" t="s">
        <v>83</v>
      </c>
      <c r="G2468" s="21" t="s">
        <v>62</v>
      </c>
      <c r="H2468" s="21" t="s">
        <v>84</v>
      </c>
      <c r="I2468" s="21" t="s">
        <v>111</v>
      </c>
      <c r="J2468" s="22">
        <v>43681</v>
      </c>
      <c r="K2468" s="23">
        <v>0.94233796296296002</v>
      </c>
      <c r="L2468" s="22">
        <v>43682</v>
      </c>
      <c r="M2468" s="23">
        <v>7.2129629629630002E-2</v>
      </c>
      <c r="N2468" s="25">
        <v>89.933000000000007</v>
      </c>
      <c r="O2468" s="21" t="s">
        <v>66</v>
      </c>
      <c r="P2468" s="24">
        <f>TotalMov[[#This Row],[Confirmed activ. 3 (ILE03)]]</f>
        <v>89.933000000000007</v>
      </c>
      <c r="Q2468" s="24">
        <v>40</v>
      </c>
      <c r="R2468" s="21" t="s">
        <v>66</v>
      </c>
      <c r="S2468" s="21" t="s">
        <v>67</v>
      </c>
    </row>
    <row r="2469" spans="1:19" x14ac:dyDescent="0.35">
      <c r="A2469" s="21">
        <v>1542328</v>
      </c>
      <c r="B2469" s="53">
        <v>411590</v>
      </c>
      <c r="C2469" s="21">
        <f>VLOOKUP(TotalMov[[#This Row],[Order]],'Total Mov by SS'!B:C,2,0)</f>
        <v>149</v>
      </c>
      <c r="D2469" s="21" t="s">
        <v>59</v>
      </c>
      <c r="E2469" s="21" t="s">
        <v>68</v>
      </c>
      <c r="F2469" s="21" t="s">
        <v>61</v>
      </c>
      <c r="G2469" s="21" t="s">
        <v>62</v>
      </c>
      <c r="H2469" s="21" t="s">
        <v>63</v>
      </c>
      <c r="I2469" s="21" t="s">
        <v>64</v>
      </c>
      <c r="J2469" s="22">
        <v>43682</v>
      </c>
      <c r="K2469" s="23">
        <v>0.36101851851852002</v>
      </c>
      <c r="L2469" s="22">
        <v>43682</v>
      </c>
      <c r="M2469" s="23">
        <v>0.38505787037036998</v>
      </c>
      <c r="N2469" s="25">
        <v>34.25</v>
      </c>
      <c r="O2469" s="21" t="s">
        <v>66</v>
      </c>
      <c r="P2469" s="24">
        <f>TotalMov[[#This Row],[Confirmed activ. 3 (ILE03)]]</f>
        <v>34.25</v>
      </c>
      <c r="Q2469" s="24">
        <v>15</v>
      </c>
      <c r="R2469" s="21" t="s">
        <v>66</v>
      </c>
      <c r="S2469" s="21" t="s">
        <v>67</v>
      </c>
    </row>
    <row r="2470" spans="1:19" x14ac:dyDescent="0.35">
      <c r="A2470" s="21">
        <v>1542328</v>
      </c>
      <c r="B2470" s="53">
        <v>411590</v>
      </c>
      <c r="C2470" s="21">
        <f>VLOOKUP(TotalMov[[#This Row],[Order]],'Total Mov by SS'!B:C,2,0)</f>
        <v>149</v>
      </c>
      <c r="D2470" s="21" t="s">
        <v>59</v>
      </c>
      <c r="E2470" s="21" t="s">
        <v>73</v>
      </c>
      <c r="F2470" s="21" t="s">
        <v>69</v>
      </c>
      <c r="G2470" s="21" t="s">
        <v>62</v>
      </c>
      <c r="H2470" s="21" t="s">
        <v>70</v>
      </c>
      <c r="I2470" s="21" t="s">
        <v>71</v>
      </c>
      <c r="J2470" s="22">
        <v>43682</v>
      </c>
      <c r="K2470" s="23">
        <v>0.41236111111111001</v>
      </c>
      <c r="L2470" s="22">
        <v>43682</v>
      </c>
      <c r="M2470" s="23">
        <v>0.41236111111111001</v>
      </c>
      <c r="N2470" s="24">
        <v>20</v>
      </c>
      <c r="O2470" s="21" t="s">
        <v>66</v>
      </c>
      <c r="P2470" s="24">
        <f>TotalMov[[#This Row],[Confirmed activ. 3 (ILE03)]]</f>
        <v>20</v>
      </c>
      <c r="Q2470" s="24">
        <v>20</v>
      </c>
      <c r="R2470" s="21" t="s">
        <v>66</v>
      </c>
      <c r="S2470" s="21" t="s">
        <v>72</v>
      </c>
    </row>
    <row r="2471" spans="1:19" x14ac:dyDescent="0.35">
      <c r="A2471" s="21">
        <v>1542328</v>
      </c>
      <c r="B2471" s="53">
        <v>411590</v>
      </c>
      <c r="C2471" s="21">
        <f>VLOOKUP(TotalMov[[#This Row],[Order]],'Total Mov by SS'!B:C,2,0)</f>
        <v>149</v>
      </c>
      <c r="D2471" s="21" t="s">
        <v>59</v>
      </c>
      <c r="E2471" s="21" t="s">
        <v>75</v>
      </c>
      <c r="F2471" s="21" t="s">
        <v>61</v>
      </c>
      <c r="G2471" s="21" t="s">
        <v>62</v>
      </c>
      <c r="H2471" s="21" t="s">
        <v>63</v>
      </c>
      <c r="I2471" s="21" t="s">
        <v>74</v>
      </c>
      <c r="J2471" s="22">
        <v>43682</v>
      </c>
      <c r="K2471" s="23">
        <v>0.41289351851852002</v>
      </c>
      <c r="L2471" s="22">
        <v>43682</v>
      </c>
      <c r="M2471" s="23">
        <v>0.74748842592593001</v>
      </c>
      <c r="N2471" s="25">
        <v>7.1879999999999997</v>
      </c>
      <c r="O2471" s="21" t="s">
        <v>77</v>
      </c>
      <c r="P2471" s="24">
        <f>TotalMov[[#This Row],[Confirmed activ. 3 (ILE03)]]*60</f>
        <v>431.28</v>
      </c>
      <c r="Q2471" s="24">
        <v>350</v>
      </c>
      <c r="R2471" s="21" t="s">
        <v>66</v>
      </c>
      <c r="S2471" s="21" t="s">
        <v>67</v>
      </c>
    </row>
    <row r="2472" spans="1:19" x14ac:dyDescent="0.35">
      <c r="A2472" s="21">
        <v>1542328</v>
      </c>
      <c r="B2472" s="53">
        <v>411590</v>
      </c>
      <c r="C2472" s="21">
        <f>VLOOKUP(TotalMov[[#This Row],[Order]],'Total Mov by SS'!B:C,2,0)</f>
        <v>149</v>
      </c>
      <c r="D2472" s="21" t="s">
        <v>59</v>
      </c>
      <c r="E2472" s="21" t="s">
        <v>78</v>
      </c>
      <c r="F2472" s="21" t="s">
        <v>61</v>
      </c>
      <c r="G2472" s="21" t="s">
        <v>62</v>
      </c>
      <c r="H2472" s="21" t="s">
        <v>63</v>
      </c>
      <c r="I2472" s="21" t="s">
        <v>76</v>
      </c>
      <c r="J2472" s="22">
        <v>43683</v>
      </c>
      <c r="K2472" s="23">
        <v>0.31459490740740997</v>
      </c>
      <c r="L2472" s="22">
        <v>43691</v>
      </c>
      <c r="M2472" s="23">
        <v>0.74206018518519001</v>
      </c>
      <c r="N2472" s="25">
        <v>34.738</v>
      </c>
      <c r="O2472" s="21" t="s">
        <v>77</v>
      </c>
      <c r="P2472" s="24">
        <f>TotalMov[[#This Row],[Confirmed activ. 3 (ILE03)]]*60</f>
        <v>2084.2799999999997</v>
      </c>
      <c r="Q2472" s="24">
        <v>1020</v>
      </c>
      <c r="R2472" s="21" t="s">
        <v>66</v>
      </c>
      <c r="S2472" s="21" t="s">
        <v>67</v>
      </c>
    </row>
    <row r="2473" spans="1:19" x14ac:dyDescent="0.35">
      <c r="A2473" s="21">
        <v>1542328</v>
      </c>
      <c r="B2473" s="53">
        <v>411590</v>
      </c>
      <c r="C2473" s="21">
        <f>VLOOKUP(TotalMov[[#This Row],[Order]],'Total Mov by SS'!B:C,2,0)</f>
        <v>149</v>
      </c>
      <c r="D2473" s="21" t="s">
        <v>59</v>
      </c>
      <c r="E2473" s="21" t="s">
        <v>80</v>
      </c>
      <c r="F2473" s="21" t="s">
        <v>61</v>
      </c>
      <c r="G2473" s="21" t="s">
        <v>62</v>
      </c>
      <c r="H2473" s="21" t="s">
        <v>63</v>
      </c>
      <c r="I2473" s="21" t="s">
        <v>112</v>
      </c>
      <c r="J2473" s="22">
        <v>43692</v>
      </c>
      <c r="K2473" s="23">
        <v>0.31351851851851997</v>
      </c>
      <c r="L2473" s="22">
        <v>43692</v>
      </c>
      <c r="M2473" s="23">
        <v>0.34020833333333</v>
      </c>
      <c r="N2473" s="25">
        <v>38.433</v>
      </c>
      <c r="O2473" s="21" t="s">
        <v>66</v>
      </c>
      <c r="P2473" s="24">
        <f>TotalMov[[#This Row],[Confirmed activ. 3 (ILE03)]]</f>
        <v>38.433</v>
      </c>
      <c r="Q2473" s="24">
        <v>50</v>
      </c>
      <c r="R2473" s="21" t="s">
        <v>66</v>
      </c>
      <c r="S2473" s="21" t="s">
        <v>67</v>
      </c>
    </row>
    <row r="2474" spans="1:19" x14ac:dyDescent="0.35">
      <c r="A2474" s="21">
        <v>1542328</v>
      </c>
      <c r="B2474" s="53">
        <v>411590</v>
      </c>
      <c r="C2474" s="21">
        <f>VLOOKUP(TotalMov[[#This Row],[Order]],'Total Mov by SS'!B:C,2,0)</f>
        <v>149</v>
      </c>
      <c r="D2474" s="21" t="s">
        <v>59</v>
      </c>
      <c r="E2474" s="21" t="s">
        <v>82</v>
      </c>
      <c r="F2474" s="21" t="s">
        <v>89</v>
      </c>
      <c r="G2474" s="21" t="s">
        <v>90</v>
      </c>
      <c r="H2474" s="21" t="s">
        <v>91</v>
      </c>
      <c r="I2474" s="21" t="s">
        <v>92</v>
      </c>
      <c r="J2474" s="22">
        <v>43692</v>
      </c>
      <c r="K2474" s="23">
        <v>0.34027777777778001</v>
      </c>
      <c r="L2474" s="22">
        <v>43692</v>
      </c>
      <c r="M2474" s="23">
        <v>0.35789351851852003</v>
      </c>
      <c r="N2474" s="25">
        <v>25.367000000000001</v>
      </c>
      <c r="O2474" s="21" t="s">
        <v>66</v>
      </c>
      <c r="P2474" s="24">
        <f>TotalMov[[#This Row],[Confirmed activ. 3 (ILE03)]]</f>
        <v>25.367000000000001</v>
      </c>
      <c r="Q2474" s="24">
        <v>0</v>
      </c>
      <c r="R2474" s="21" t="s">
        <v>66</v>
      </c>
      <c r="S2474" s="21" t="s">
        <v>67</v>
      </c>
    </row>
    <row r="2475" spans="1:19" x14ac:dyDescent="0.35">
      <c r="A2475" s="21">
        <v>1542328</v>
      </c>
      <c r="B2475" s="53">
        <v>411590</v>
      </c>
      <c r="C2475" s="21">
        <f>VLOOKUP(TotalMov[[#This Row],[Order]],'Total Mov by SS'!B:C,2,0)</f>
        <v>149</v>
      </c>
      <c r="D2475" s="21" t="s">
        <v>59</v>
      </c>
      <c r="E2475" s="21" t="s">
        <v>85</v>
      </c>
      <c r="F2475" s="21" t="s">
        <v>69</v>
      </c>
      <c r="G2475" s="21" t="s">
        <v>62</v>
      </c>
      <c r="H2475" s="21" t="s">
        <v>70</v>
      </c>
      <c r="I2475" s="21" t="s">
        <v>79</v>
      </c>
      <c r="J2475" s="22">
        <v>43692</v>
      </c>
      <c r="K2475" s="23">
        <v>0.36083333333333001</v>
      </c>
      <c r="L2475" s="22">
        <v>43692</v>
      </c>
      <c r="M2475" s="23">
        <v>0.36083333333333001</v>
      </c>
      <c r="N2475" s="24">
        <v>20</v>
      </c>
      <c r="O2475" s="21" t="s">
        <v>66</v>
      </c>
      <c r="P2475" s="24">
        <f>TotalMov[[#This Row],[Confirmed activ. 3 (ILE03)]]</f>
        <v>20</v>
      </c>
      <c r="Q2475" s="24">
        <v>20</v>
      </c>
      <c r="R2475" s="21" t="s">
        <v>66</v>
      </c>
      <c r="S2475" s="21" t="s">
        <v>72</v>
      </c>
    </row>
    <row r="2476" spans="1:19" x14ac:dyDescent="0.35">
      <c r="A2476" s="21">
        <v>1542328</v>
      </c>
      <c r="B2476" s="53">
        <v>411590</v>
      </c>
      <c r="C2476" s="21">
        <f>VLOOKUP(TotalMov[[#This Row],[Order]],'Total Mov by SS'!B:C,2,0)</f>
        <v>149</v>
      </c>
      <c r="D2476" s="21" t="s">
        <v>59</v>
      </c>
      <c r="E2476" s="21" t="s">
        <v>88</v>
      </c>
      <c r="F2476" s="21" t="s">
        <v>69</v>
      </c>
      <c r="G2476" s="21" t="s">
        <v>62</v>
      </c>
      <c r="H2476" s="21" t="s">
        <v>70</v>
      </c>
      <c r="I2476" s="21" t="s">
        <v>81</v>
      </c>
      <c r="J2476" s="22">
        <v>43692</v>
      </c>
      <c r="K2476" s="23">
        <v>0.36107638888888999</v>
      </c>
      <c r="L2476" s="22">
        <v>43692</v>
      </c>
      <c r="M2476" s="23">
        <v>0.36107638888888999</v>
      </c>
      <c r="N2476" s="24">
        <v>20</v>
      </c>
      <c r="O2476" s="21" t="s">
        <v>66</v>
      </c>
      <c r="P2476" s="24">
        <f>TotalMov[[#This Row],[Confirmed activ. 3 (ILE03)]]</f>
        <v>20</v>
      </c>
      <c r="Q2476" s="24">
        <v>20</v>
      </c>
      <c r="R2476" s="21" t="s">
        <v>66</v>
      </c>
      <c r="S2476" s="21" t="s">
        <v>72</v>
      </c>
    </row>
    <row r="2477" spans="1:19" x14ac:dyDescent="0.35">
      <c r="A2477" s="21">
        <v>1542328</v>
      </c>
      <c r="B2477" s="53">
        <v>411590</v>
      </c>
      <c r="C2477" s="21">
        <f>VLOOKUP(TotalMov[[#This Row],[Order]],'Total Mov by SS'!B:C,2,0)</f>
        <v>149</v>
      </c>
      <c r="D2477" s="21" t="s">
        <v>59</v>
      </c>
      <c r="E2477" s="21" t="s">
        <v>95</v>
      </c>
      <c r="F2477" s="21" t="s">
        <v>83</v>
      </c>
      <c r="G2477" s="21" t="s">
        <v>62</v>
      </c>
      <c r="H2477" s="21" t="s">
        <v>84</v>
      </c>
      <c r="I2477" s="21" t="s">
        <v>84</v>
      </c>
      <c r="J2477" s="22">
        <v>43692</v>
      </c>
      <c r="K2477" s="23">
        <v>0.52469907407407002</v>
      </c>
      <c r="L2477" s="22">
        <v>43695</v>
      </c>
      <c r="M2477" s="23">
        <v>0.65107638888888997</v>
      </c>
      <c r="N2477" s="25">
        <v>7.6920000000000002</v>
      </c>
      <c r="O2477" s="21" t="s">
        <v>77</v>
      </c>
      <c r="P2477" s="24">
        <f>TotalMov[[#This Row],[Confirmed activ. 3 (ILE03)]]*60</f>
        <v>461.52</v>
      </c>
      <c r="Q2477" s="24">
        <v>450</v>
      </c>
      <c r="R2477" s="21" t="s">
        <v>66</v>
      </c>
      <c r="S2477" s="21" t="s">
        <v>67</v>
      </c>
    </row>
    <row r="2478" spans="1:19" x14ac:dyDescent="0.35">
      <c r="A2478" s="21">
        <v>1542328</v>
      </c>
      <c r="B2478" s="53">
        <v>411590</v>
      </c>
      <c r="C2478" s="21">
        <f>VLOOKUP(TotalMov[[#This Row],[Order]],'Total Mov by SS'!B:C,2,0)</f>
        <v>149</v>
      </c>
      <c r="D2478" s="21" t="s">
        <v>59</v>
      </c>
      <c r="E2478" s="21" t="s">
        <v>97</v>
      </c>
      <c r="F2478" s="21" t="s">
        <v>86</v>
      </c>
      <c r="G2478" s="21" t="s">
        <v>62</v>
      </c>
      <c r="H2478" s="21" t="s">
        <v>87</v>
      </c>
      <c r="I2478" s="21" t="s">
        <v>87</v>
      </c>
      <c r="J2478" s="22">
        <v>43696</v>
      </c>
      <c r="K2478" s="23">
        <v>0.34825231481481</v>
      </c>
      <c r="L2478" s="22">
        <v>43696</v>
      </c>
      <c r="M2478" s="23">
        <v>0.34825231481481</v>
      </c>
      <c r="N2478" s="24">
        <v>20</v>
      </c>
      <c r="O2478" s="21" t="s">
        <v>66</v>
      </c>
      <c r="P2478" s="24">
        <f>TotalMov[[#This Row],[Confirmed activ. 3 (ILE03)]]</f>
        <v>20</v>
      </c>
      <c r="Q2478" s="24">
        <v>20</v>
      </c>
      <c r="R2478" s="21" t="s">
        <v>66</v>
      </c>
      <c r="S2478" s="21" t="s">
        <v>72</v>
      </c>
    </row>
    <row r="2479" spans="1:19" x14ac:dyDescent="0.35">
      <c r="A2479" s="21">
        <v>1542328</v>
      </c>
      <c r="B2479" s="53">
        <v>411590</v>
      </c>
      <c r="C2479" s="21">
        <f>VLOOKUP(TotalMov[[#This Row],[Order]],'Total Mov by SS'!B:C,2,0)</f>
        <v>149</v>
      </c>
      <c r="D2479" s="21" t="s">
        <v>59</v>
      </c>
      <c r="E2479" s="21" t="s">
        <v>99</v>
      </c>
      <c r="F2479" s="21" t="s">
        <v>61</v>
      </c>
      <c r="G2479" s="21" t="s">
        <v>62</v>
      </c>
      <c r="H2479" s="21" t="s">
        <v>63</v>
      </c>
      <c r="I2479" s="21" t="s">
        <v>96</v>
      </c>
      <c r="J2479" s="22">
        <v>43702</v>
      </c>
      <c r="K2479" s="23">
        <v>0.63760416666666997</v>
      </c>
      <c r="L2479" s="22">
        <v>43702</v>
      </c>
      <c r="M2479" s="23">
        <v>0.66920138888889003</v>
      </c>
      <c r="N2479" s="25">
        <v>15.167</v>
      </c>
      <c r="O2479" s="21" t="s">
        <v>66</v>
      </c>
      <c r="P2479" s="24">
        <f>TotalMov[[#This Row],[Confirmed activ. 3 (ILE03)]]</f>
        <v>15.167</v>
      </c>
      <c r="Q2479" s="24">
        <v>100</v>
      </c>
      <c r="R2479" s="21" t="s">
        <v>66</v>
      </c>
      <c r="S2479" s="21" t="s">
        <v>67</v>
      </c>
    </row>
    <row r="2480" spans="1:19" x14ac:dyDescent="0.35">
      <c r="A2480" s="21">
        <v>1542328</v>
      </c>
      <c r="B2480" s="53">
        <v>411590</v>
      </c>
      <c r="C2480" s="21">
        <f>VLOOKUP(TotalMov[[#This Row],[Order]],'Total Mov by SS'!B:C,2,0)</f>
        <v>149</v>
      </c>
      <c r="D2480" s="21" t="s">
        <v>59</v>
      </c>
      <c r="E2480" s="21" t="s">
        <v>101</v>
      </c>
      <c r="F2480" s="21" t="s">
        <v>69</v>
      </c>
      <c r="G2480" s="21" t="s">
        <v>62</v>
      </c>
      <c r="H2480" s="21" t="s">
        <v>70</v>
      </c>
      <c r="I2480" s="21" t="s">
        <v>98</v>
      </c>
      <c r="J2480" s="22">
        <v>43704</v>
      </c>
      <c r="K2480" s="23">
        <v>0.59928240740741001</v>
      </c>
      <c r="L2480" s="22">
        <v>43704</v>
      </c>
      <c r="M2480" s="23">
        <v>0.59928240740741001</v>
      </c>
      <c r="N2480" s="24">
        <v>20</v>
      </c>
      <c r="O2480" s="21" t="s">
        <v>66</v>
      </c>
      <c r="P2480" s="24">
        <f>TotalMov[[#This Row],[Confirmed activ. 3 (ILE03)]]</f>
        <v>20</v>
      </c>
      <c r="Q2480" s="24">
        <v>20</v>
      </c>
      <c r="R2480" s="21" t="s">
        <v>66</v>
      </c>
      <c r="S2480" s="21" t="s">
        <v>72</v>
      </c>
    </row>
    <row r="2481" spans="1:19" x14ac:dyDescent="0.35">
      <c r="A2481" s="21">
        <v>1542328</v>
      </c>
      <c r="B2481" s="53">
        <v>411590</v>
      </c>
      <c r="C2481" s="21">
        <f>VLOOKUP(TotalMov[[#This Row],[Order]],'Total Mov by SS'!B:C,2,0)</f>
        <v>149</v>
      </c>
      <c r="D2481" s="21" t="s">
        <v>59</v>
      </c>
      <c r="E2481" s="21" t="s">
        <v>104</v>
      </c>
      <c r="F2481" s="21" t="s">
        <v>69</v>
      </c>
      <c r="G2481" s="21" t="s">
        <v>62</v>
      </c>
      <c r="H2481" s="21" t="s">
        <v>70</v>
      </c>
      <c r="I2481" s="21" t="s">
        <v>100</v>
      </c>
      <c r="J2481" s="22">
        <v>43704</v>
      </c>
      <c r="K2481" s="23">
        <v>0.59945601851852004</v>
      </c>
      <c r="L2481" s="22">
        <v>43704</v>
      </c>
      <c r="M2481" s="23">
        <v>0.59945601851852004</v>
      </c>
      <c r="N2481" s="24">
        <v>30</v>
      </c>
      <c r="O2481" s="21" t="s">
        <v>66</v>
      </c>
      <c r="P2481" s="24">
        <f>TotalMov[[#This Row],[Confirmed activ. 3 (ILE03)]]</f>
        <v>30</v>
      </c>
      <c r="Q2481" s="24">
        <v>30</v>
      </c>
      <c r="R2481" s="21" t="s">
        <v>66</v>
      </c>
      <c r="S2481" s="21" t="s">
        <v>72</v>
      </c>
    </row>
    <row r="2482" spans="1:19" x14ac:dyDescent="0.35">
      <c r="A2482" s="21">
        <v>1542328</v>
      </c>
      <c r="B2482" s="53">
        <v>411590</v>
      </c>
      <c r="C2482" s="21">
        <f>VLOOKUP(TotalMov[[#This Row],[Order]],'Total Mov by SS'!B:C,2,0)</f>
        <v>149</v>
      </c>
      <c r="D2482" s="21" t="s">
        <v>59</v>
      </c>
      <c r="E2482" s="21" t="s">
        <v>113</v>
      </c>
      <c r="F2482" s="21" t="s">
        <v>102</v>
      </c>
      <c r="G2482" s="21" t="s">
        <v>62</v>
      </c>
      <c r="H2482" s="21" t="s">
        <v>100</v>
      </c>
      <c r="I2482" s="21" t="s">
        <v>103</v>
      </c>
      <c r="J2482" s="22">
        <v>43709</v>
      </c>
      <c r="K2482" s="23">
        <v>0.39340277777777999</v>
      </c>
      <c r="L2482" s="22">
        <v>43709</v>
      </c>
      <c r="M2482" s="23">
        <v>0.39340277777777999</v>
      </c>
      <c r="N2482" s="24">
        <v>30</v>
      </c>
      <c r="O2482" s="21" t="s">
        <v>66</v>
      </c>
      <c r="P2482" s="24">
        <f>TotalMov[[#This Row],[Confirmed activ. 3 (ILE03)]]</f>
        <v>30</v>
      </c>
      <c r="Q2482" s="24">
        <v>30</v>
      </c>
      <c r="R2482" s="21" t="s">
        <v>66</v>
      </c>
      <c r="S2482" s="21" t="s">
        <v>72</v>
      </c>
    </row>
    <row r="2483" spans="1:19" x14ac:dyDescent="0.35">
      <c r="A2483" s="21">
        <v>1542328</v>
      </c>
      <c r="B2483" s="53">
        <v>411590</v>
      </c>
      <c r="C2483" s="21">
        <f>VLOOKUP(TotalMov[[#This Row],[Order]],'Total Mov by SS'!B:C,2,0)</f>
        <v>149</v>
      </c>
      <c r="D2483" s="21" t="s">
        <v>59</v>
      </c>
      <c r="E2483" s="21" t="s">
        <v>114</v>
      </c>
      <c r="F2483" s="21" t="s">
        <v>102</v>
      </c>
      <c r="G2483" s="21" t="s">
        <v>105</v>
      </c>
      <c r="H2483" s="21" t="s">
        <v>100</v>
      </c>
      <c r="I2483" s="21" t="s">
        <v>106</v>
      </c>
      <c r="J2483" s="22">
        <v>43709</v>
      </c>
      <c r="K2483" s="23">
        <v>0.44100694444444</v>
      </c>
      <c r="L2483" s="22">
        <v>43709</v>
      </c>
      <c r="M2483" s="23">
        <v>0.44100694444444</v>
      </c>
      <c r="N2483" s="24">
        <v>45</v>
      </c>
      <c r="O2483" s="21" t="s">
        <v>66</v>
      </c>
      <c r="P2483" s="24">
        <f>TotalMov[[#This Row],[Confirmed activ. 3 (ILE03)]]</f>
        <v>45</v>
      </c>
      <c r="Q2483" s="24">
        <v>45</v>
      </c>
      <c r="R2483" s="21" t="s">
        <v>66</v>
      </c>
      <c r="S2483" s="21" t="s">
        <v>72</v>
      </c>
    </row>
    <row r="2484" spans="1:19" x14ac:dyDescent="0.35">
      <c r="A2484" s="21">
        <v>1542328</v>
      </c>
      <c r="B2484" s="53">
        <v>411590</v>
      </c>
      <c r="C2484" s="21">
        <f>VLOOKUP(TotalMov[[#This Row],[Order]],'Total Mov by SS'!B:C,2,0)</f>
        <v>149</v>
      </c>
      <c r="D2484" s="21" t="s">
        <v>107</v>
      </c>
      <c r="E2484" s="21" t="s">
        <v>60</v>
      </c>
      <c r="F2484" s="21" t="s">
        <v>61</v>
      </c>
      <c r="G2484" s="21" t="s">
        <v>90</v>
      </c>
      <c r="H2484" s="21" t="s">
        <v>63</v>
      </c>
      <c r="I2484" s="21" t="s">
        <v>108</v>
      </c>
      <c r="J2484" s="22"/>
      <c r="K2484" s="23">
        <v>0</v>
      </c>
      <c r="L2484" s="22"/>
      <c r="M2484" s="23">
        <v>0</v>
      </c>
      <c r="N2484" s="25">
        <v>0</v>
      </c>
      <c r="O2484" s="21" t="s">
        <v>93</v>
      </c>
      <c r="P2484" s="24"/>
      <c r="Q2484" s="24">
        <v>1</v>
      </c>
      <c r="R2484" s="21" t="s">
        <v>66</v>
      </c>
      <c r="S2484" s="21" t="s">
        <v>94</v>
      </c>
    </row>
    <row r="2485" spans="1:19" x14ac:dyDescent="0.35">
      <c r="A2485" s="21">
        <v>1542328</v>
      </c>
      <c r="B2485" s="53">
        <v>411590</v>
      </c>
      <c r="C2485" s="21">
        <f>VLOOKUP(TotalMov[[#This Row],[Order]],'Total Mov by SS'!B:C,2,0)</f>
        <v>149</v>
      </c>
      <c r="D2485" s="21" t="s">
        <v>109</v>
      </c>
      <c r="E2485" s="21" t="s">
        <v>95</v>
      </c>
      <c r="F2485" s="21" t="s">
        <v>83</v>
      </c>
      <c r="G2485" s="21" t="s">
        <v>90</v>
      </c>
      <c r="H2485" s="21" t="s">
        <v>84</v>
      </c>
      <c r="I2485" s="21" t="s">
        <v>110</v>
      </c>
      <c r="J2485" s="22"/>
      <c r="K2485" s="23">
        <v>0</v>
      </c>
      <c r="L2485" s="22"/>
      <c r="M2485" s="23">
        <v>0</v>
      </c>
      <c r="N2485" s="25">
        <v>0</v>
      </c>
      <c r="O2485" s="21" t="s">
        <v>93</v>
      </c>
      <c r="P2485" s="24"/>
      <c r="Q2485" s="24">
        <v>5</v>
      </c>
      <c r="R2485" s="21" t="s">
        <v>66</v>
      </c>
      <c r="S2485" s="21" t="s">
        <v>94</v>
      </c>
    </row>
    <row r="2486" spans="1:19" x14ac:dyDescent="0.35">
      <c r="A2486" s="21">
        <v>1542958</v>
      </c>
      <c r="B2486" s="53">
        <v>411590</v>
      </c>
      <c r="C2486" s="21">
        <f>VLOOKUP(TotalMov[[#This Row],[Order]],'Total Mov by SS'!B:C,2,0)</f>
        <v>144</v>
      </c>
      <c r="D2486" s="21" t="s">
        <v>59</v>
      </c>
      <c r="E2486" s="21" t="s">
        <v>60</v>
      </c>
      <c r="F2486" s="21" t="s">
        <v>83</v>
      </c>
      <c r="G2486" s="21" t="s">
        <v>62</v>
      </c>
      <c r="H2486" s="21" t="s">
        <v>84</v>
      </c>
      <c r="I2486" s="21" t="s">
        <v>111</v>
      </c>
      <c r="J2486" s="22">
        <v>43695</v>
      </c>
      <c r="K2486" s="23">
        <v>0.75271990740741002</v>
      </c>
      <c r="L2486" s="22">
        <v>43695</v>
      </c>
      <c r="M2486" s="23">
        <v>0.83380787037036996</v>
      </c>
      <c r="N2486" s="25">
        <v>1.946</v>
      </c>
      <c r="O2486" s="21" t="s">
        <v>77</v>
      </c>
      <c r="P2486" s="24">
        <f>TotalMov[[#This Row],[Confirmed activ. 3 (ILE03)]]*60</f>
        <v>116.75999999999999</v>
      </c>
      <c r="Q2486" s="24">
        <v>40</v>
      </c>
      <c r="R2486" s="21" t="s">
        <v>66</v>
      </c>
      <c r="S2486" s="21" t="s">
        <v>67</v>
      </c>
    </row>
    <row r="2487" spans="1:19" x14ac:dyDescent="0.35">
      <c r="A2487" s="21">
        <v>1542958</v>
      </c>
      <c r="B2487" s="53">
        <v>411590</v>
      </c>
      <c r="C2487" s="21">
        <f>VLOOKUP(TotalMov[[#This Row],[Order]],'Total Mov by SS'!B:C,2,0)</f>
        <v>144</v>
      </c>
      <c r="D2487" s="21" t="s">
        <v>59</v>
      </c>
      <c r="E2487" s="21" t="s">
        <v>68</v>
      </c>
      <c r="F2487" s="21" t="s">
        <v>61</v>
      </c>
      <c r="G2487" s="21" t="s">
        <v>62</v>
      </c>
      <c r="H2487" s="21" t="s">
        <v>63</v>
      </c>
      <c r="I2487" s="21" t="s">
        <v>64</v>
      </c>
      <c r="J2487" s="22">
        <v>43696</v>
      </c>
      <c r="K2487" s="23">
        <v>0.32835648148148</v>
      </c>
      <c r="L2487" s="22">
        <v>43696</v>
      </c>
      <c r="M2487" s="23">
        <v>0.3353587962963</v>
      </c>
      <c r="N2487" s="25">
        <v>3.367</v>
      </c>
      <c r="O2487" s="21" t="s">
        <v>66</v>
      </c>
      <c r="P2487" s="24">
        <f>TotalMov[[#This Row],[Confirmed activ. 3 (ILE03)]]</f>
        <v>3.367</v>
      </c>
      <c r="Q2487" s="24">
        <v>15</v>
      </c>
      <c r="R2487" s="21" t="s">
        <v>66</v>
      </c>
      <c r="S2487" s="21" t="s">
        <v>67</v>
      </c>
    </row>
    <row r="2488" spans="1:19" x14ac:dyDescent="0.35">
      <c r="A2488" s="21">
        <v>1542958</v>
      </c>
      <c r="B2488" s="53">
        <v>411590</v>
      </c>
      <c r="C2488" s="21">
        <f>VLOOKUP(TotalMov[[#This Row],[Order]],'Total Mov by SS'!B:C,2,0)</f>
        <v>144</v>
      </c>
      <c r="D2488" s="21" t="s">
        <v>59</v>
      </c>
      <c r="E2488" s="21" t="s">
        <v>73</v>
      </c>
      <c r="F2488" s="21" t="s">
        <v>69</v>
      </c>
      <c r="G2488" s="21" t="s">
        <v>62</v>
      </c>
      <c r="H2488" s="21" t="s">
        <v>70</v>
      </c>
      <c r="I2488" s="21" t="s">
        <v>71</v>
      </c>
      <c r="J2488" s="22">
        <v>43696</v>
      </c>
      <c r="K2488" s="23">
        <v>0.36254629629629997</v>
      </c>
      <c r="L2488" s="22">
        <v>43696</v>
      </c>
      <c r="M2488" s="23">
        <v>0.36254629629629997</v>
      </c>
      <c r="N2488" s="24">
        <v>20</v>
      </c>
      <c r="O2488" s="21" t="s">
        <v>66</v>
      </c>
      <c r="P2488" s="24">
        <f>TotalMov[[#This Row],[Confirmed activ. 3 (ILE03)]]</f>
        <v>20</v>
      </c>
      <c r="Q2488" s="24">
        <v>20</v>
      </c>
      <c r="R2488" s="21" t="s">
        <v>66</v>
      </c>
      <c r="S2488" s="21" t="s">
        <v>72</v>
      </c>
    </row>
    <row r="2489" spans="1:19" x14ac:dyDescent="0.35">
      <c r="A2489" s="21">
        <v>1542958</v>
      </c>
      <c r="B2489" s="53">
        <v>411590</v>
      </c>
      <c r="C2489" s="21">
        <f>VLOOKUP(TotalMov[[#This Row],[Order]],'Total Mov by SS'!B:C,2,0)</f>
        <v>144</v>
      </c>
      <c r="D2489" s="21" t="s">
        <v>59</v>
      </c>
      <c r="E2489" s="21" t="s">
        <v>75</v>
      </c>
      <c r="F2489" s="21" t="s">
        <v>61</v>
      </c>
      <c r="G2489" s="21" t="s">
        <v>62</v>
      </c>
      <c r="H2489" s="21" t="s">
        <v>63</v>
      </c>
      <c r="I2489" s="21" t="s">
        <v>74</v>
      </c>
      <c r="J2489" s="22">
        <v>43696</v>
      </c>
      <c r="K2489" s="23">
        <v>0.39225694444443998</v>
      </c>
      <c r="L2489" s="22">
        <v>43696</v>
      </c>
      <c r="M2489" s="23">
        <v>0.74313657407406997</v>
      </c>
      <c r="N2489" s="25">
        <v>7.8230000000000004</v>
      </c>
      <c r="O2489" s="21" t="s">
        <v>77</v>
      </c>
      <c r="P2489" s="24">
        <f>TotalMov[[#This Row],[Confirmed activ. 3 (ILE03)]]*60</f>
        <v>469.38</v>
      </c>
      <c r="Q2489" s="24">
        <v>290</v>
      </c>
      <c r="R2489" s="21" t="s">
        <v>66</v>
      </c>
      <c r="S2489" s="21" t="s">
        <v>67</v>
      </c>
    </row>
    <row r="2490" spans="1:19" x14ac:dyDescent="0.35">
      <c r="A2490" s="21">
        <v>1542958</v>
      </c>
      <c r="B2490" s="53">
        <v>411590</v>
      </c>
      <c r="C2490" s="21">
        <f>VLOOKUP(TotalMov[[#This Row],[Order]],'Total Mov by SS'!B:C,2,0)</f>
        <v>144</v>
      </c>
      <c r="D2490" s="21" t="s">
        <v>59</v>
      </c>
      <c r="E2490" s="21" t="s">
        <v>78</v>
      </c>
      <c r="F2490" s="21" t="s">
        <v>61</v>
      </c>
      <c r="G2490" s="21" t="s">
        <v>62</v>
      </c>
      <c r="H2490" s="21" t="s">
        <v>63</v>
      </c>
      <c r="I2490" s="21" t="s">
        <v>76</v>
      </c>
      <c r="J2490" s="22">
        <v>43697</v>
      </c>
      <c r="K2490" s="23">
        <v>0.31537037037037002</v>
      </c>
      <c r="L2490" s="22">
        <v>43702</v>
      </c>
      <c r="M2490" s="23">
        <v>0.67341435185184995</v>
      </c>
      <c r="N2490" s="25">
        <v>35.704999999999998</v>
      </c>
      <c r="O2490" s="21" t="s">
        <v>77</v>
      </c>
      <c r="P2490" s="24">
        <f>TotalMov[[#This Row],[Confirmed activ. 3 (ILE03)]]*60</f>
        <v>2142.2999999999997</v>
      </c>
      <c r="Q2490" s="24">
        <v>1040</v>
      </c>
      <c r="R2490" s="21" t="s">
        <v>66</v>
      </c>
      <c r="S2490" s="21" t="s">
        <v>67</v>
      </c>
    </row>
    <row r="2491" spans="1:19" x14ac:dyDescent="0.35">
      <c r="A2491" s="21">
        <v>1542958</v>
      </c>
      <c r="B2491" s="53">
        <v>411590</v>
      </c>
      <c r="C2491" s="21">
        <f>VLOOKUP(TotalMov[[#This Row],[Order]],'Total Mov by SS'!B:C,2,0)</f>
        <v>144</v>
      </c>
      <c r="D2491" s="21" t="s">
        <v>59</v>
      </c>
      <c r="E2491" s="21" t="s">
        <v>80</v>
      </c>
      <c r="F2491" s="21" t="s">
        <v>61</v>
      </c>
      <c r="G2491" s="21" t="s">
        <v>62</v>
      </c>
      <c r="H2491" s="21" t="s">
        <v>63</v>
      </c>
      <c r="I2491" s="21" t="s">
        <v>112</v>
      </c>
      <c r="J2491" s="22">
        <v>43702</v>
      </c>
      <c r="K2491" s="23">
        <v>0.67354166666667004</v>
      </c>
      <c r="L2491" s="22">
        <v>43702</v>
      </c>
      <c r="M2491" s="23">
        <v>0.71997685185185001</v>
      </c>
      <c r="N2491" s="25">
        <v>1.1140000000000001</v>
      </c>
      <c r="O2491" s="21" t="s">
        <v>77</v>
      </c>
      <c r="P2491" s="24">
        <f>TotalMov[[#This Row],[Confirmed activ. 3 (ILE03)]]*60</f>
        <v>66.84</v>
      </c>
      <c r="Q2491" s="24">
        <v>50</v>
      </c>
      <c r="R2491" s="21" t="s">
        <v>66</v>
      </c>
      <c r="S2491" s="21" t="s">
        <v>67</v>
      </c>
    </row>
    <row r="2492" spans="1:19" x14ac:dyDescent="0.35">
      <c r="A2492" s="21">
        <v>1542958</v>
      </c>
      <c r="B2492" s="53">
        <v>411590</v>
      </c>
      <c r="C2492" s="21">
        <f>VLOOKUP(TotalMov[[#This Row],[Order]],'Total Mov by SS'!B:C,2,0)</f>
        <v>144</v>
      </c>
      <c r="D2492" s="21" t="s">
        <v>59</v>
      </c>
      <c r="E2492" s="21" t="s">
        <v>82</v>
      </c>
      <c r="F2492" s="21" t="s">
        <v>89</v>
      </c>
      <c r="G2492" s="21" t="s">
        <v>90</v>
      </c>
      <c r="H2492" s="21" t="s">
        <v>91</v>
      </c>
      <c r="I2492" s="21" t="s">
        <v>92</v>
      </c>
      <c r="J2492" s="22"/>
      <c r="K2492" s="23">
        <v>0</v>
      </c>
      <c r="L2492" s="22"/>
      <c r="M2492" s="23">
        <v>0</v>
      </c>
      <c r="N2492" s="25">
        <v>0</v>
      </c>
      <c r="O2492" s="21" t="s">
        <v>93</v>
      </c>
      <c r="P2492" s="24"/>
      <c r="Q2492" s="24">
        <v>0</v>
      </c>
      <c r="R2492" s="21" t="s">
        <v>66</v>
      </c>
      <c r="S2492" s="21" t="s">
        <v>94</v>
      </c>
    </row>
    <row r="2493" spans="1:19" x14ac:dyDescent="0.35">
      <c r="A2493" s="21">
        <v>1542958</v>
      </c>
      <c r="B2493" s="53">
        <v>411590</v>
      </c>
      <c r="C2493" s="21">
        <f>VLOOKUP(TotalMov[[#This Row],[Order]],'Total Mov by SS'!B:C,2,0)</f>
        <v>144</v>
      </c>
      <c r="D2493" s="21" t="s">
        <v>59</v>
      </c>
      <c r="E2493" s="21" t="s">
        <v>85</v>
      </c>
      <c r="F2493" s="21" t="s">
        <v>69</v>
      </c>
      <c r="G2493" s="21" t="s">
        <v>62</v>
      </c>
      <c r="H2493" s="21" t="s">
        <v>70</v>
      </c>
      <c r="I2493" s="21" t="s">
        <v>79</v>
      </c>
      <c r="J2493" s="22">
        <v>43702</v>
      </c>
      <c r="K2493" s="23">
        <v>0.73884259259259</v>
      </c>
      <c r="L2493" s="22">
        <v>43702</v>
      </c>
      <c r="M2493" s="23">
        <v>0.73884259259259</v>
      </c>
      <c r="N2493" s="24">
        <v>20</v>
      </c>
      <c r="O2493" s="21" t="s">
        <v>66</v>
      </c>
      <c r="P2493" s="24">
        <f>TotalMov[[#This Row],[Confirmed activ. 3 (ILE03)]]</f>
        <v>20</v>
      </c>
      <c r="Q2493" s="24">
        <v>20</v>
      </c>
      <c r="R2493" s="21" t="s">
        <v>66</v>
      </c>
      <c r="S2493" s="21" t="s">
        <v>72</v>
      </c>
    </row>
    <row r="2494" spans="1:19" x14ac:dyDescent="0.35">
      <c r="A2494" s="21">
        <v>1542958</v>
      </c>
      <c r="B2494" s="53">
        <v>411590</v>
      </c>
      <c r="C2494" s="21">
        <f>VLOOKUP(TotalMov[[#This Row],[Order]],'Total Mov by SS'!B:C,2,0)</f>
        <v>144</v>
      </c>
      <c r="D2494" s="21" t="s">
        <v>59</v>
      </c>
      <c r="E2494" s="21" t="s">
        <v>88</v>
      </c>
      <c r="F2494" s="21" t="s">
        <v>69</v>
      </c>
      <c r="G2494" s="21" t="s">
        <v>62</v>
      </c>
      <c r="H2494" s="21" t="s">
        <v>70</v>
      </c>
      <c r="I2494" s="21" t="s">
        <v>81</v>
      </c>
      <c r="J2494" s="22">
        <v>43702</v>
      </c>
      <c r="K2494" s="23">
        <v>0.73894675925926001</v>
      </c>
      <c r="L2494" s="22">
        <v>43702</v>
      </c>
      <c r="M2494" s="23">
        <v>0.73894675925926001</v>
      </c>
      <c r="N2494" s="24">
        <v>20</v>
      </c>
      <c r="O2494" s="21" t="s">
        <v>66</v>
      </c>
      <c r="P2494" s="24">
        <f>TotalMov[[#This Row],[Confirmed activ. 3 (ILE03)]]</f>
        <v>20</v>
      </c>
      <c r="Q2494" s="24">
        <v>20</v>
      </c>
      <c r="R2494" s="21" t="s">
        <v>66</v>
      </c>
      <c r="S2494" s="21" t="s">
        <v>72</v>
      </c>
    </row>
    <row r="2495" spans="1:19" x14ac:dyDescent="0.35">
      <c r="A2495" s="21">
        <v>1542958</v>
      </c>
      <c r="B2495" s="53">
        <v>411590</v>
      </c>
      <c r="C2495" s="21">
        <f>VLOOKUP(TotalMov[[#This Row],[Order]],'Total Mov by SS'!B:C,2,0)</f>
        <v>144</v>
      </c>
      <c r="D2495" s="21" t="s">
        <v>59</v>
      </c>
      <c r="E2495" s="21" t="s">
        <v>95</v>
      </c>
      <c r="F2495" s="21" t="s">
        <v>83</v>
      </c>
      <c r="G2495" s="21" t="s">
        <v>62</v>
      </c>
      <c r="H2495" s="21" t="s">
        <v>84</v>
      </c>
      <c r="I2495" s="21" t="s">
        <v>84</v>
      </c>
      <c r="J2495" s="22">
        <v>43702</v>
      </c>
      <c r="K2495" s="23">
        <v>3.7928240740739999E-2</v>
      </c>
      <c r="L2495" s="22">
        <v>43703</v>
      </c>
      <c r="M2495" s="23">
        <v>0.43332175925925998</v>
      </c>
      <c r="N2495" s="25">
        <v>9.5299999999999994</v>
      </c>
      <c r="O2495" s="21" t="s">
        <v>77</v>
      </c>
      <c r="P2495" s="24">
        <f>TotalMov[[#This Row],[Confirmed activ. 3 (ILE03)]]*60</f>
        <v>571.79999999999995</v>
      </c>
      <c r="Q2495" s="24">
        <v>450</v>
      </c>
      <c r="R2495" s="21" t="s">
        <v>66</v>
      </c>
      <c r="S2495" s="21" t="s">
        <v>67</v>
      </c>
    </row>
    <row r="2496" spans="1:19" x14ac:dyDescent="0.35">
      <c r="A2496" s="21">
        <v>1542958</v>
      </c>
      <c r="B2496" s="53">
        <v>411590</v>
      </c>
      <c r="C2496" s="21">
        <f>VLOOKUP(TotalMov[[#This Row],[Order]],'Total Mov by SS'!B:C,2,0)</f>
        <v>144</v>
      </c>
      <c r="D2496" s="21" t="s">
        <v>59</v>
      </c>
      <c r="E2496" s="21" t="s">
        <v>97</v>
      </c>
      <c r="F2496" s="21" t="s">
        <v>86</v>
      </c>
      <c r="G2496" s="21" t="s">
        <v>62</v>
      </c>
      <c r="H2496" s="21" t="s">
        <v>87</v>
      </c>
      <c r="I2496" s="21" t="s">
        <v>87</v>
      </c>
      <c r="J2496" s="22">
        <v>43704</v>
      </c>
      <c r="K2496" s="23">
        <v>0.34274305555556001</v>
      </c>
      <c r="L2496" s="22">
        <v>43704</v>
      </c>
      <c r="M2496" s="23">
        <v>0.34274305555556001</v>
      </c>
      <c r="N2496" s="24">
        <v>20</v>
      </c>
      <c r="O2496" s="21" t="s">
        <v>66</v>
      </c>
      <c r="P2496" s="24">
        <f>TotalMov[[#This Row],[Confirmed activ. 3 (ILE03)]]</f>
        <v>20</v>
      </c>
      <c r="Q2496" s="24">
        <v>20</v>
      </c>
      <c r="R2496" s="21" t="s">
        <v>66</v>
      </c>
      <c r="S2496" s="21" t="s">
        <v>72</v>
      </c>
    </row>
    <row r="2497" spans="1:19" x14ac:dyDescent="0.35">
      <c r="A2497" s="21">
        <v>1542958</v>
      </c>
      <c r="B2497" s="53">
        <v>411590</v>
      </c>
      <c r="C2497" s="21">
        <f>VLOOKUP(TotalMov[[#This Row],[Order]],'Total Mov by SS'!B:C,2,0)</f>
        <v>144</v>
      </c>
      <c r="D2497" s="21" t="s">
        <v>59</v>
      </c>
      <c r="E2497" s="21" t="s">
        <v>99</v>
      </c>
      <c r="F2497" s="21" t="s">
        <v>61</v>
      </c>
      <c r="G2497" s="21" t="s">
        <v>62</v>
      </c>
      <c r="H2497" s="21" t="s">
        <v>63</v>
      </c>
      <c r="I2497" s="21" t="s">
        <v>96</v>
      </c>
      <c r="J2497" s="22">
        <v>43709</v>
      </c>
      <c r="K2497" s="23">
        <v>0.56238425925926006</v>
      </c>
      <c r="L2497" s="22">
        <v>43709</v>
      </c>
      <c r="M2497" s="23">
        <v>0.58135416666666995</v>
      </c>
      <c r="N2497" s="25">
        <v>10.85</v>
      </c>
      <c r="O2497" s="21" t="s">
        <v>66</v>
      </c>
      <c r="P2497" s="24">
        <f>TotalMov[[#This Row],[Confirmed activ. 3 (ILE03)]]</f>
        <v>10.85</v>
      </c>
      <c r="Q2497" s="24">
        <v>100</v>
      </c>
      <c r="R2497" s="21" t="s">
        <v>66</v>
      </c>
      <c r="S2497" s="21" t="s">
        <v>67</v>
      </c>
    </row>
    <row r="2498" spans="1:19" x14ac:dyDescent="0.35">
      <c r="A2498" s="21">
        <v>1542958</v>
      </c>
      <c r="B2498" s="53">
        <v>411590</v>
      </c>
      <c r="C2498" s="21">
        <f>VLOOKUP(TotalMov[[#This Row],[Order]],'Total Mov by SS'!B:C,2,0)</f>
        <v>144</v>
      </c>
      <c r="D2498" s="21" t="s">
        <v>59</v>
      </c>
      <c r="E2498" s="21" t="s">
        <v>101</v>
      </c>
      <c r="F2498" s="21" t="s">
        <v>69</v>
      </c>
      <c r="G2498" s="21" t="s">
        <v>62</v>
      </c>
      <c r="H2498" s="21" t="s">
        <v>70</v>
      </c>
      <c r="I2498" s="21" t="s">
        <v>98</v>
      </c>
      <c r="J2498" s="22">
        <v>43710</v>
      </c>
      <c r="K2498" s="23">
        <v>0.66574074074073997</v>
      </c>
      <c r="L2498" s="22">
        <v>43710</v>
      </c>
      <c r="M2498" s="23">
        <v>0.66574074074073997</v>
      </c>
      <c r="N2498" s="24">
        <v>20</v>
      </c>
      <c r="O2498" s="21" t="s">
        <v>66</v>
      </c>
      <c r="P2498" s="24">
        <f>TotalMov[[#This Row],[Confirmed activ. 3 (ILE03)]]</f>
        <v>20</v>
      </c>
      <c r="Q2498" s="24">
        <v>20</v>
      </c>
      <c r="R2498" s="21" t="s">
        <v>66</v>
      </c>
      <c r="S2498" s="21" t="s">
        <v>72</v>
      </c>
    </row>
    <row r="2499" spans="1:19" x14ac:dyDescent="0.35">
      <c r="A2499" s="21">
        <v>1542958</v>
      </c>
      <c r="B2499" s="53">
        <v>411590</v>
      </c>
      <c r="C2499" s="21">
        <f>VLOOKUP(TotalMov[[#This Row],[Order]],'Total Mov by SS'!B:C,2,0)</f>
        <v>144</v>
      </c>
      <c r="D2499" s="21" t="s">
        <v>59</v>
      </c>
      <c r="E2499" s="21" t="s">
        <v>104</v>
      </c>
      <c r="F2499" s="21" t="s">
        <v>69</v>
      </c>
      <c r="G2499" s="21" t="s">
        <v>62</v>
      </c>
      <c r="H2499" s="21" t="s">
        <v>70</v>
      </c>
      <c r="I2499" s="21" t="s">
        <v>100</v>
      </c>
      <c r="J2499" s="22">
        <v>43710</v>
      </c>
      <c r="K2499" s="23">
        <v>0.66583333333332995</v>
      </c>
      <c r="L2499" s="22">
        <v>43710</v>
      </c>
      <c r="M2499" s="23">
        <v>0.66583333333332995</v>
      </c>
      <c r="N2499" s="24">
        <v>30</v>
      </c>
      <c r="O2499" s="21" t="s">
        <v>66</v>
      </c>
      <c r="P2499" s="24">
        <f>TotalMov[[#This Row],[Confirmed activ. 3 (ILE03)]]</f>
        <v>30</v>
      </c>
      <c r="Q2499" s="24">
        <v>30</v>
      </c>
      <c r="R2499" s="21" t="s">
        <v>66</v>
      </c>
      <c r="S2499" s="21" t="s">
        <v>72</v>
      </c>
    </row>
    <row r="2500" spans="1:19" x14ac:dyDescent="0.35">
      <c r="A2500" s="21">
        <v>1542958</v>
      </c>
      <c r="B2500" s="53">
        <v>411590</v>
      </c>
      <c r="C2500" s="21">
        <f>VLOOKUP(TotalMov[[#This Row],[Order]],'Total Mov by SS'!B:C,2,0)</f>
        <v>144</v>
      </c>
      <c r="D2500" s="21" t="s">
        <v>59</v>
      </c>
      <c r="E2500" s="21" t="s">
        <v>113</v>
      </c>
      <c r="F2500" s="21" t="s">
        <v>102</v>
      </c>
      <c r="G2500" s="21" t="s">
        <v>62</v>
      </c>
      <c r="H2500" s="21" t="s">
        <v>100</v>
      </c>
      <c r="I2500" s="21" t="s">
        <v>103</v>
      </c>
      <c r="J2500" s="22">
        <v>43710</v>
      </c>
      <c r="K2500" s="23">
        <v>0.66590277777777995</v>
      </c>
      <c r="L2500" s="22">
        <v>43710</v>
      </c>
      <c r="M2500" s="23">
        <v>0.66590277777777995</v>
      </c>
      <c r="N2500" s="24">
        <v>30</v>
      </c>
      <c r="O2500" s="21" t="s">
        <v>66</v>
      </c>
      <c r="P2500" s="24">
        <f>TotalMov[[#This Row],[Confirmed activ. 3 (ILE03)]]</f>
        <v>30</v>
      </c>
      <c r="Q2500" s="24">
        <v>30</v>
      </c>
      <c r="R2500" s="21" t="s">
        <v>66</v>
      </c>
      <c r="S2500" s="21" t="s">
        <v>72</v>
      </c>
    </row>
    <row r="2501" spans="1:19" x14ac:dyDescent="0.35">
      <c r="A2501" s="21">
        <v>1542958</v>
      </c>
      <c r="B2501" s="53">
        <v>411590</v>
      </c>
      <c r="C2501" s="21">
        <f>VLOOKUP(TotalMov[[#This Row],[Order]],'Total Mov by SS'!B:C,2,0)</f>
        <v>144</v>
      </c>
      <c r="D2501" s="21" t="s">
        <v>59</v>
      </c>
      <c r="E2501" s="21" t="s">
        <v>114</v>
      </c>
      <c r="F2501" s="21" t="s">
        <v>102</v>
      </c>
      <c r="G2501" s="21" t="s">
        <v>105</v>
      </c>
      <c r="H2501" s="21" t="s">
        <v>100</v>
      </c>
      <c r="I2501" s="21" t="s">
        <v>106</v>
      </c>
      <c r="J2501" s="22">
        <v>43711</v>
      </c>
      <c r="K2501" s="23">
        <v>0.39481481481481001</v>
      </c>
      <c r="L2501" s="22">
        <v>43711</v>
      </c>
      <c r="M2501" s="23">
        <v>0.39481481481481001</v>
      </c>
      <c r="N2501" s="24">
        <v>45</v>
      </c>
      <c r="O2501" s="21" t="s">
        <v>66</v>
      </c>
      <c r="P2501" s="24">
        <f>TotalMov[[#This Row],[Confirmed activ. 3 (ILE03)]]</f>
        <v>45</v>
      </c>
      <c r="Q2501" s="24">
        <v>45</v>
      </c>
      <c r="R2501" s="21" t="s">
        <v>66</v>
      </c>
      <c r="S2501" s="21" t="s">
        <v>72</v>
      </c>
    </row>
    <row r="2502" spans="1:19" x14ac:dyDescent="0.35">
      <c r="A2502" s="21">
        <v>1542958</v>
      </c>
      <c r="B2502" s="53">
        <v>411590</v>
      </c>
      <c r="C2502" s="21">
        <f>VLOOKUP(TotalMov[[#This Row],[Order]],'Total Mov by SS'!B:C,2,0)</f>
        <v>144</v>
      </c>
      <c r="D2502" s="21" t="s">
        <v>107</v>
      </c>
      <c r="E2502" s="21" t="s">
        <v>60</v>
      </c>
      <c r="F2502" s="21" t="s">
        <v>61</v>
      </c>
      <c r="G2502" s="21" t="s">
        <v>90</v>
      </c>
      <c r="H2502" s="21" t="s">
        <v>63</v>
      </c>
      <c r="I2502" s="21" t="s">
        <v>108</v>
      </c>
      <c r="J2502" s="22">
        <v>43704</v>
      </c>
      <c r="K2502" s="23">
        <v>0.31810185185185003</v>
      </c>
      <c r="L2502" s="22">
        <v>43704</v>
      </c>
      <c r="M2502" s="23">
        <v>0.52260416666666998</v>
      </c>
      <c r="N2502" s="25">
        <v>4.9080000000000004</v>
      </c>
      <c r="O2502" s="21" t="s">
        <v>77</v>
      </c>
      <c r="P2502" s="24">
        <f>TotalMov[[#This Row],[Confirmed activ. 3 (ILE03)]]*60</f>
        <v>294.48</v>
      </c>
      <c r="Q2502" s="24">
        <v>1</v>
      </c>
      <c r="R2502" s="21" t="s">
        <v>66</v>
      </c>
      <c r="S2502" s="21" t="s">
        <v>67</v>
      </c>
    </row>
    <row r="2503" spans="1:19" x14ac:dyDescent="0.35">
      <c r="A2503" s="21">
        <v>1542958</v>
      </c>
      <c r="B2503" s="53">
        <v>411590</v>
      </c>
      <c r="C2503" s="21">
        <f>VLOOKUP(TotalMov[[#This Row],[Order]],'Total Mov by SS'!B:C,2,0)</f>
        <v>144</v>
      </c>
      <c r="D2503" s="21" t="s">
        <v>109</v>
      </c>
      <c r="E2503" s="21" t="s">
        <v>95</v>
      </c>
      <c r="F2503" s="21" t="s">
        <v>83</v>
      </c>
      <c r="G2503" s="21" t="s">
        <v>90</v>
      </c>
      <c r="H2503" s="21" t="s">
        <v>84</v>
      </c>
      <c r="I2503" s="21" t="s">
        <v>110</v>
      </c>
      <c r="J2503" s="22">
        <v>43703</v>
      </c>
      <c r="K2503" s="23">
        <v>0.32653935185185001</v>
      </c>
      <c r="L2503" s="22">
        <v>43703</v>
      </c>
      <c r="M2503" s="23">
        <v>0.45704861111111</v>
      </c>
      <c r="N2503" s="25">
        <v>2.9710000000000001</v>
      </c>
      <c r="O2503" s="21" t="s">
        <v>77</v>
      </c>
      <c r="P2503" s="24">
        <f>TotalMov[[#This Row],[Confirmed activ. 3 (ILE03)]]*60</f>
        <v>178.26</v>
      </c>
      <c r="Q2503" s="24">
        <v>5</v>
      </c>
      <c r="R2503" s="21" t="s">
        <v>66</v>
      </c>
      <c r="S2503" s="21" t="s">
        <v>67</v>
      </c>
    </row>
    <row r="2504" spans="1:19" x14ac:dyDescent="0.35">
      <c r="A2504" s="21">
        <v>1542959</v>
      </c>
      <c r="B2504" s="53">
        <v>411590</v>
      </c>
      <c r="C2504" s="21">
        <f>VLOOKUP(TotalMov[[#This Row],[Order]],'Total Mov by SS'!B:C,2,0)</f>
        <v>144</v>
      </c>
      <c r="D2504" s="21" t="s">
        <v>59</v>
      </c>
      <c r="E2504" s="21" t="s">
        <v>60</v>
      </c>
      <c r="F2504" s="21" t="s">
        <v>83</v>
      </c>
      <c r="G2504" s="21" t="s">
        <v>62</v>
      </c>
      <c r="H2504" s="21" t="s">
        <v>84</v>
      </c>
      <c r="I2504" s="21" t="s">
        <v>111</v>
      </c>
      <c r="J2504" s="22">
        <v>43692</v>
      </c>
      <c r="K2504" s="23">
        <v>0.35953703703703999</v>
      </c>
      <c r="L2504" s="22">
        <v>43692</v>
      </c>
      <c r="M2504" s="23">
        <v>0.36894675925926002</v>
      </c>
      <c r="N2504" s="25">
        <v>13.55</v>
      </c>
      <c r="O2504" s="21" t="s">
        <v>66</v>
      </c>
      <c r="P2504" s="24">
        <f>TotalMov[[#This Row],[Confirmed activ. 3 (ILE03)]]</f>
        <v>13.55</v>
      </c>
      <c r="Q2504" s="24">
        <v>40</v>
      </c>
      <c r="R2504" s="21" t="s">
        <v>66</v>
      </c>
      <c r="S2504" s="21" t="s">
        <v>67</v>
      </c>
    </row>
    <row r="2505" spans="1:19" x14ac:dyDescent="0.35">
      <c r="A2505" s="21">
        <v>1542959</v>
      </c>
      <c r="B2505" s="53">
        <v>411590</v>
      </c>
      <c r="C2505" s="21">
        <f>VLOOKUP(TotalMov[[#This Row],[Order]],'Total Mov by SS'!B:C,2,0)</f>
        <v>144</v>
      </c>
      <c r="D2505" s="21" t="s">
        <v>59</v>
      </c>
      <c r="E2505" s="21" t="s">
        <v>68</v>
      </c>
      <c r="F2505" s="21" t="s">
        <v>61</v>
      </c>
      <c r="G2505" s="21" t="s">
        <v>62</v>
      </c>
      <c r="H2505" s="21" t="s">
        <v>63</v>
      </c>
      <c r="I2505" s="21" t="s">
        <v>64</v>
      </c>
      <c r="J2505" s="22">
        <v>43692</v>
      </c>
      <c r="K2505" s="23">
        <v>0.36925925925926001</v>
      </c>
      <c r="L2505" s="22">
        <v>43692</v>
      </c>
      <c r="M2505" s="23">
        <v>0.37234953703703999</v>
      </c>
      <c r="N2505" s="25">
        <v>4.45</v>
      </c>
      <c r="O2505" s="21" t="s">
        <v>66</v>
      </c>
      <c r="P2505" s="24">
        <f>TotalMov[[#This Row],[Confirmed activ. 3 (ILE03)]]</f>
        <v>4.45</v>
      </c>
      <c r="Q2505" s="24">
        <v>15</v>
      </c>
      <c r="R2505" s="21" t="s">
        <v>66</v>
      </c>
      <c r="S2505" s="21" t="s">
        <v>67</v>
      </c>
    </row>
    <row r="2506" spans="1:19" x14ac:dyDescent="0.35">
      <c r="A2506" s="21">
        <v>1542959</v>
      </c>
      <c r="B2506" s="53">
        <v>411590</v>
      </c>
      <c r="C2506" s="21">
        <f>VLOOKUP(TotalMov[[#This Row],[Order]],'Total Mov by SS'!B:C,2,0)</f>
        <v>144</v>
      </c>
      <c r="D2506" s="21" t="s">
        <v>59</v>
      </c>
      <c r="E2506" s="21" t="s">
        <v>73</v>
      </c>
      <c r="F2506" s="21" t="s">
        <v>69</v>
      </c>
      <c r="G2506" s="21" t="s">
        <v>62</v>
      </c>
      <c r="H2506" s="21" t="s">
        <v>70</v>
      </c>
      <c r="I2506" s="21" t="s">
        <v>71</v>
      </c>
      <c r="J2506" s="22">
        <v>43692</v>
      </c>
      <c r="K2506" s="23">
        <v>0.39667824074073998</v>
      </c>
      <c r="L2506" s="22">
        <v>43692</v>
      </c>
      <c r="M2506" s="23">
        <v>0.39667824074073998</v>
      </c>
      <c r="N2506" s="24">
        <v>20</v>
      </c>
      <c r="O2506" s="21" t="s">
        <v>66</v>
      </c>
      <c r="P2506" s="24">
        <f>TotalMov[[#This Row],[Confirmed activ. 3 (ILE03)]]</f>
        <v>20</v>
      </c>
      <c r="Q2506" s="24">
        <v>20</v>
      </c>
      <c r="R2506" s="21" t="s">
        <v>66</v>
      </c>
      <c r="S2506" s="21" t="s">
        <v>72</v>
      </c>
    </row>
    <row r="2507" spans="1:19" x14ac:dyDescent="0.35">
      <c r="A2507" s="21">
        <v>1542959</v>
      </c>
      <c r="B2507" s="53">
        <v>411590</v>
      </c>
      <c r="C2507" s="21">
        <f>VLOOKUP(TotalMov[[#This Row],[Order]],'Total Mov by SS'!B:C,2,0)</f>
        <v>144</v>
      </c>
      <c r="D2507" s="21" t="s">
        <v>59</v>
      </c>
      <c r="E2507" s="21" t="s">
        <v>75</v>
      </c>
      <c r="F2507" s="21" t="s">
        <v>61</v>
      </c>
      <c r="G2507" s="21" t="s">
        <v>62</v>
      </c>
      <c r="H2507" s="21" t="s">
        <v>63</v>
      </c>
      <c r="I2507" s="21" t="s">
        <v>74</v>
      </c>
      <c r="J2507" s="22">
        <v>43692</v>
      </c>
      <c r="K2507" s="23">
        <v>0.40002314814814999</v>
      </c>
      <c r="L2507" s="22">
        <v>43692</v>
      </c>
      <c r="M2507" s="23">
        <v>0.65824074074074002</v>
      </c>
      <c r="N2507" s="25">
        <v>5.5709999999999997</v>
      </c>
      <c r="O2507" s="21" t="s">
        <v>77</v>
      </c>
      <c r="P2507" s="24">
        <f>TotalMov[[#This Row],[Confirmed activ. 3 (ILE03)]]*60</f>
        <v>334.26</v>
      </c>
      <c r="Q2507" s="24">
        <v>350</v>
      </c>
      <c r="R2507" s="21" t="s">
        <v>66</v>
      </c>
      <c r="S2507" s="21" t="s">
        <v>67</v>
      </c>
    </row>
    <row r="2508" spans="1:19" x14ac:dyDescent="0.35">
      <c r="A2508" s="21">
        <v>1542959</v>
      </c>
      <c r="B2508" s="53">
        <v>411590</v>
      </c>
      <c r="C2508" s="21">
        <f>VLOOKUP(TotalMov[[#This Row],[Order]],'Total Mov by SS'!B:C,2,0)</f>
        <v>144</v>
      </c>
      <c r="D2508" s="21" t="s">
        <v>59</v>
      </c>
      <c r="E2508" s="21" t="s">
        <v>78</v>
      </c>
      <c r="F2508" s="21" t="s">
        <v>61</v>
      </c>
      <c r="G2508" s="21" t="s">
        <v>62</v>
      </c>
      <c r="H2508" s="21" t="s">
        <v>63</v>
      </c>
      <c r="I2508" s="21" t="s">
        <v>76</v>
      </c>
      <c r="J2508" s="22">
        <v>43695</v>
      </c>
      <c r="K2508" s="23">
        <v>0.31076388888889001</v>
      </c>
      <c r="L2508" s="22">
        <v>43698</v>
      </c>
      <c r="M2508" s="23">
        <v>0.58972222222222004</v>
      </c>
      <c r="N2508" s="25">
        <v>31.965</v>
      </c>
      <c r="O2508" s="21" t="s">
        <v>77</v>
      </c>
      <c r="P2508" s="24">
        <f>TotalMov[[#This Row],[Confirmed activ. 3 (ILE03)]]*60</f>
        <v>1917.9</v>
      </c>
      <c r="Q2508" s="24">
        <v>1020</v>
      </c>
      <c r="R2508" s="21" t="s">
        <v>66</v>
      </c>
      <c r="S2508" s="21" t="s">
        <v>67</v>
      </c>
    </row>
    <row r="2509" spans="1:19" x14ac:dyDescent="0.35">
      <c r="A2509" s="21">
        <v>1542959</v>
      </c>
      <c r="B2509" s="53">
        <v>411590</v>
      </c>
      <c r="C2509" s="21">
        <f>VLOOKUP(TotalMov[[#This Row],[Order]],'Total Mov by SS'!B:C,2,0)</f>
        <v>144</v>
      </c>
      <c r="D2509" s="21" t="s">
        <v>59</v>
      </c>
      <c r="E2509" s="21" t="s">
        <v>80</v>
      </c>
      <c r="F2509" s="21" t="s">
        <v>61</v>
      </c>
      <c r="G2509" s="21" t="s">
        <v>62</v>
      </c>
      <c r="H2509" s="21" t="s">
        <v>63</v>
      </c>
      <c r="I2509" s="21" t="s">
        <v>112</v>
      </c>
      <c r="J2509" s="22">
        <v>43698</v>
      </c>
      <c r="K2509" s="23">
        <v>0.58979166666667004</v>
      </c>
      <c r="L2509" s="22">
        <v>43698</v>
      </c>
      <c r="M2509" s="23">
        <v>0.60037037037037</v>
      </c>
      <c r="N2509" s="25">
        <v>15.233000000000001</v>
      </c>
      <c r="O2509" s="21" t="s">
        <v>66</v>
      </c>
      <c r="P2509" s="24">
        <f>TotalMov[[#This Row],[Confirmed activ. 3 (ILE03)]]</f>
        <v>15.233000000000001</v>
      </c>
      <c r="Q2509" s="24">
        <v>50</v>
      </c>
      <c r="R2509" s="21" t="s">
        <v>66</v>
      </c>
      <c r="S2509" s="21" t="s">
        <v>67</v>
      </c>
    </row>
    <row r="2510" spans="1:19" x14ac:dyDescent="0.35">
      <c r="A2510" s="21">
        <v>1542959</v>
      </c>
      <c r="B2510" s="53">
        <v>411590</v>
      </c>
      <c r="C2510" s="21">
        <f>VLOOKUP(TotalMov[[#This Row],[Order]],'Total Mov by SS'!B:C,2,0)</f>
        <v>144</v>
      </c>
      <c r="D2510" s="21" t="s">
        <v>59</v>
      </c>
      <c r="E2510" s="21" t="s">
        <v>82</v>
      </c>
      <c r="F2510" s="21" t="s">
        <v>89</v>
      </c>
      <c r="G2510" s="21" t="s">
        <v>90</v>
      </c>
      <c r="H2510" s="21" t="s">
        <v>91</v>
      </c>
      <c r="I2510" s="21" t="s">
        <v>92</v>
      </c>
      <c r="J2510" s="22">
        <v>43698</v>
      </c>
      <c r="K2510" s="23">
        <v>0.60047453703704001</v>
      </c>
      <c r="L2510" s="22">
        <v>43698</v>
      </c>
      <c r="M2510" s="23">
        <v>0.60195601851851999</v>
      </c>
      <c r="N2510" s="25">
        <v>2.133</v>
      </c>
      <c r="O2510" s="21" t="s">
        <v>66</v>
      </c>
      <c r="P2510" s="24">
        <f>TotalMov[[#This Row],[Confirmed activ. 3 (ILE03)]]</f>
        <v>2.133</v>
      </c>
      <c r="Q2510" s="24">
        <v>0</v>
      </c>
      <c r="R2510" s="21" t="s">
        <v>66</v>
      </c>
      <c r="S2510" s="21" t="s">
        <v>67</v>
      </c>
    </row>
    <row r="2511" spans="1:19" x14ac:dyDescent="0.35">
      <c r="A2511" s="21">
        <v>1542959</v>
      </c>
      <c r="B2511" s="53">
        <v>411590</v>
      </c>
      <c r="C2511" s="21">
        <f>VLOOKUP(TotalMov[[#This Row],[Order]],'Total Mov by SS'!B:C,2,0)</f>
        <v>144</v>
      </c>
      <c r="D2511" s="21" t="s">
        <v>59</v>
      </c>
      <c r="E2511" s="21" t="s">
        <v>85</v>
      </c>
      <c r="F2511" s="21" t="s">
        <v>69</v>
      </c>
      <c r="G2511" s="21" t="s">
        <v>62</v>
      </c>
      <c r="H2511" s="21" t="s">
        <v>70</v>
      </c>
      <c r="I2511" s="21" t="s">
        <v>79</v>
      </c>
      <c r="J2511" s="22">
        <v>43698</v>
      </c>
      <c r="K2511" s="23">
        <v>0.60931712962963003</v>
      </c>
      <c r="L2511" s="22">
        <v>43698</v>
      </c>
      <c r="M2511" s="23">
        <v>0.60931712962963003</v>
      </c>
      <c r="N2511" s="24">
        <v>20</v>
      </c>
      <c r="O2511" s="21" t="s">
        <v>66</v>
      </c>
      <c r="P2511" s="24">
        <f>TotalMov[[#This Row],[Confirmed activ. 3 (ILE03)]]</f>
        <v>20</v>
      </c>
      <c r="Q2511" s="24">
        <v>20</v>
      </c>
      <c r="R2511" s="21" t="s">
        <v>66</v>
      </c>
      <c r="S2511" s="21" t="s">
        <v>72</v>
      </c>
    </row>
    <row r="2512" spans="1:19" x14ac:dyDescent="0.35">
      <c r="A2512" s="21">
        <v>1542959</v>
      </c>
      <c r="B2512" s="53">
        <v>411590</v>
      </c>
      <c r="C2512" s="21">
        <f>VLOOKUP(TotalMov[[#This Row],[Order]],'Total Mov by SS'!B:C,2,0)</f>
        <v>144</v>
      </c>
      <c r="D2512" s="21" t="s">
        <v>59</v>
      </c>
      <c r="E2512" s="21" t="s">
        <v>88</v>
      </c>
      <c r="F2512" s="21" t="s">
        <v>69</v>
      </c>
      <c r="G2512" s="21" t="s">
        <v>62</v>
      </c>
      <c r="H2512" s="21" t="s">
        <v>70</v>
      </c>
      <c r="I2512" s="21" t="s">
        <v>81</v>
      </c>
      <c r="J2512" s="22">
        <v>43698</v>
      </c>
      <c r="K2512" s="23">
        <v>0.60968750000000005</v>
      </c>
      <c r="L2512" s="22">
        <v>43698</v>
      </c>
      <c r="M2512" s="23">
        <v>0.60968750000000005</v>
      </c>
      <c r="N2512" s="24">
        <v>20</v>
      </c>
      <c r="O2512" s="21" t="s">
        <v>66</v>
      </c>
      <c r="P2512" s="24">
        <f>TotalMov[[#This Row],[Confirmed activ. 3 (ILE03)]]</f>
        <v>20</v>
      </c>
      <c r="Q2512" s="24">
        <v>20</v>
      </c>
      <c r="R2512" s="21" t="s">
        <v>66</v>
      </c>
      <c r="S2512" s="21" t="s">
        <v>72</v>
      </c>
    </row>
    <row r="2513" spans="1:19" x14ac:dyDescent="0.35">
      <c r="A2513" s="21">
        <v>1542959</v>
      </c>
      <c r="B2513" s="53">
        <v>411590</v>
      </c>
      <c r="C2513" s="21">
        <f>VLOOKUP(TotalMov[[#This Row],[Order]],'Total Mov by SS'!B:C,2,0)</f>
        <v>144</v>
      </c>
      <c r="D2513" s="21" t="s">
        <v>59</v>
      </c>
      <c r="E2513" s="21" t="s">
        <v>95</v>
      </c>
      <c r="F2513" s="21" t="s">
        <v>83</v>
      </c>
      <c r="G2513" s="21" t="s">
        <v>62</v>
      </c>
      <c r="H2513" s="21" t="s">
        <v>84</v>
      </c>
      <c r="I2513" s="21" t="s">
        <v>84</v>
      </c>
      <c r="J2513" s="22">
        <v>43699</v>
      </c>
      <c r="K2513" s="23">
        <v>0.63146990740741005</v>
      </c>
      <c r="L2513" s="22">
        <v>43702</v>
      </c>
      <c r="M2513" s="23">
        <v>0.62547453703704003</v>
      </c>
      <c r="N2513" s="25">
        <v>8.2609999999999992</v>
      </c>
      <c r="O2513" s="21" t="s">
        <v>77</v>
      </c>
      <c r="P2513" s="24">
        <f>TotalMov[[#This Row],[Confirmed activ. 3 (ILE03)]]*60</f>
        <v>495.65999999999997</v>
      </c>
      <c r="Q2513" s="24">
        <v>450</v>
      </c>
      <c r="R2513" s="21" t="s">
        <v>66</v>
      </c>
      <c r="S2513" s="21" t="s">
        <v>67</v>
      </c>
    </row>
    <row r="2514" spans="1:19" x14ac:dyDescent="0.35">
      <c r="A2514" s="21">
        <v>1542959</v>
      </c>
      <c r="B2514" s="53">
        <v>411590</v>
      </c>
      <c r="C2514" s="21">
        <f>VLOOKUP(TotalMov[[#This Row],[Order]],'Total Mov by SS'!B:C,2,0)</f>
        <v>144</v>
      </c>
      <c r="D2514" s="21" t="s">
        <v>59</v>
      </c>
      <c r="E2514" s="21" t="s">
        <v>97</v>
      </c>
      <c r="F2514" s="21" t="s">
        <v>86</v>
      </c>
      <c r="G2514" s="21" t="s">
        <v>62</v>
      </c>
      <c r="H2514" s="21" t="s">
        <v>87</v>
      </c>
      <c r="I2514" s="21" t="s">
        <v>87</v>
      </c>
      <c r="J2514" s="22">
        <v>43703</v>
      </c>
      <c r="K2514" s="23">
        <v>0.33868055555555998</v>
      </c>
      <c r="L2514" s="22">
        <v>43703</v>
      </c>
      <c r="M2514" s="23">
        <v>0.33868055555555998</v>
      </c>
      <c r="N2514" s="24">
        <v>20</v>
      </c>
      <c r="O2514" s="21" t="s">
        <v>66</v>
      </c>
      <c r="P2514" s="24">
        <f>TotalMov[[#This Row],[Confirmed activ. 3 (ILE03)]]</f>
        <v>20</v>
      </c>
      <c r="Q2514" s="24">
        <v>20</v>
      </c>
      <c r="R2514" s="21" t="s">
        <v>66</v>
      </c>
      <c r="S2514" s="21" t="s">
        <v>72</v>
      </c>
    </row>
    <row r="2515" spans="1:19" x14ac:dyDescent="0.35">
      <c r="A2515" s="21">
        <v>1542959</v>
      </c>
      <c r="B2515" s="53">
        <v>411590</v>
      </c>
      <c r="C2515" s="21">
        <f>VLOOKUP(TotalMov[[#This Row],[Order]],'Total Mov by SS'!B:C,2,0)</f>
        <v>144</v>
      </c>
      <c r="D2515" s="21" t="s">
        <v>59</v>
      </c>
      <c r="E2515" s="21" t="s">
        <v>99</v>
      </c>
      <c r="F2515" s="21" t="s">
        <v>61</v>
      </c>
      <c r="G2515" s="21" t="s">
        <v>62</v>
      </c>
      <c r="H2515" s="21" t="s">
        <v>63</v>
      </c>
      <c r="I2515" s="21" t="s">
        <v>96</v>
      </c>
      <c r="J2515" s="22">
        <v>43704</v>
      </c>
      <c r="K2515" s="23">
        <v>0.48870370370369998</v>
      </c>
      <c r="L2515" s="22">
        <v>43704</v>
      </c>
      <c r="M2515" s="23">
        <v>0.55829861111111001</v>
      </c>
      <c r="N2515" s="25">
        <v>1.67</v>
      </c>
      <c r="O2515" s="21" t="s">
        <v>77</v>
      </c>
      <c r="P2515" s="24">
        <f>TotalMov[[#This Row],[Confirmed activ. 3 (ILE03)]]*60</f>
        <v>100.19999999999999</v>
      </c>
      <c r="Q2515" s="24">
        <v>100</v>
      </c>
      <c r="R2515" s="21" t="s">
        <v>66</v>
      </c>
      <c r="S2515" s="21" t="s">
        <v>67</v>
      </c>
    </row>
    <row r="2516" spans="1:19" x14ac:dyDescent="0.35">
      <c r="A2516" s="21">
        <v>1542959</v>
      </c>
      <c r="B2516" s="53">
        <v>411590</v>
      </c>
      <c r="C2516" s="21">
        <f>VLOOKUP(TotalMov[[#This Row],[Order]],'Total Mov by SS'!B:C,2,0)</f>
        <v>144</v>
      </c>
      <c r="D2516" s="21" t="s">
        <v>59</v>
      </c>
      <c r="E2516" s="21" t="s">
        <v>101</v>
      </c>
      <c r="F2516" s="21" t="s">
        <v>69</v>
      </c>
      <c r="G2516" s="21" t="s">
        <v>62</v>
      </c>
      <c r="H2516" s="21" t="s">
        <v>70</v>
      </c>
      <c r="I2516" s="21" t="s">
        <v>98</v>
      </c>
      <c r="J2516" s="22">
        <v>43710</v>
      </c>
      <c r="K2516" s="23">
        <v>0.66905092592592996</v>
      </c>
      <c r="L2516" s="22">
        <v>43710</v>
      </c>
      <c r="M2516" s="23">
        <v>0.66905092592592996</v>
      </c>
      <c r="N2516" s="24">
        <v>20</v>
      </c>
      <c r="O2516" s="21" t="s">
        <v>66</v>
      </c>
      <c r="P2516" s="24">
        <f>TotalMov[[#This Row],[Confirmed activ. 3 (ILE03)]]</f>
        <v>20</v>
      </c>
      <c r="Q2516" s="24">
        <v>20</v>
      </c>
      <c r="R2516" s="21" t="s">
        <v>66</v>
      </c>
      <c r="S2516" s="21" t="s">
        <v>72</v>
      </c>
    </row>
    <row r="2517" spans="1:19" x14ac:dyDescent="0.35">
      <c r="A2517" s="21">
        <v>1542959</v>
      </c>
      <c r="B2517" s="53">
        <v>411590</v>
      </c>
      <c r="C2517" s="21">
        <f>VLOOKUP(TotalMov[[#This Row],[Order]],'Total Mov by SS'!B:C,2,0)</f>
        <v>144</v>
      </c>
      <c r="D2517" s="21" t="s">
        <v>59</v>
      </c>
      <c r="E2517" s="21" t="s">
        <v>104</v>
      </c>
      <c r="F2517" s="21" t="s">
        <v>69</v>
      </c>
      <c r="G2517" s="21" t="s">
        <v>62</v>
      </c>
      <c r="H2517" s="21" t="s">
        <v>70</v>
      </c>
      <c r="I2517" s="21" t="s">
        <v>100</v>
      </c>
      <c r="J2517" s="22">
        <v>43710</v>
      </c>
      <c r="K2517" s="23">
        <v>0.66912037037036998</v>
      </c>
      <c r="L2517" s="22">
        <v>43710</v>
      </c>
      <c r="M2517" s="23">
        <v>0.66912037037036998</v>
      </c>
      <c r="N2517" s="24">
        <v>30</v>
      </c>
      <c r="O2517" s="21" t="s">
        <v>66</v>
      </c>
      <c r="P2517" s="24">
        <f>TotalMov[[#This Row],[Confirmed activ. 3 (ILE03)]]</f>
        <v>30</v>
      </c>
      <c r="Q2517" s="24">
        <v>30</v>
      </c>
      <c r="R2517" s="21" t="s">
        <v>66</v>
      </c>
      <c r="S2517" s="21" t="s">
        <v>72</v>
      </c>
    </row>
    <row r="2518" spans="1:19" x14ac:dyDescent="0.35">
      <c r="A2518" s="21">
        <v>1542959</v>
      </c>
      <c r="B2518" s="53">
        <v>411590</v>
      </c>
      <c r="C2518" s="21">
        <f>VLOOKUP(TotalMov[[#This Row],[Order]],'Total Mov by SS'!B:C,2,0)</f>
        <v>144</v>
      </c>
      <c r="D2518" s="21" t="s">
        <v>59</v>
      </c>
      <c r="E2518" s="21" t="s">
        <v>113</v>
      </c>
      <c r="F2518" s="21" t="s">
        <v>102</v>
      </c>
      <c r="G2518" s="21" t="s">
        <v>62</v>
      </c>
      <c r="H2518" s="21" t="s">
        <v>100</v>
      </c>
      <c r="I2518" s="21" t="s">
        <v>103</v>
      </c>
      <c r="J2518" s="22">
        <v>43710</v>
      </c>
      <c r="K2518" s="23">
        <v>0.66918981481480999</v>
      </c>
      <c r="L2518" s="22">
        <v>43710</v>
      </c>
      <c r="M2518" s="23">
        <v>0.66918981481480999</v>
      </c>
      <c r="N2518" s="24">
        <v>30</v>
      </c>
      <c r="O2518" s="21" t="s">
        <v>66</v>
      </c>
      <c r="P2518" s="24">
        <f>TotalMov[[#This Row],[Confirmed activ. 3 (ILE03)]]</f>
        <v>30</v>
      </c>
      <c r="Q2518" s="24">
        <v>30</v>
      </c>
      <c r="R2518" s="21" t="s">
        <v>66</v>
      </c>
      <c r="S2518" s="21" t="s">
        <v>72</v>
      </c>
    </row>
    <row r="2519" spans="1:19" x14ac:dyDescent="0.35">
      <c r="A2519" s="21">
        <v>1542959</v>
      </c>
      <c r="B2519" s="53">
        <v>411590</v>
      </c>
      <c r="C2519" s="21">
        <f>VLOOKUP(TotalMov[[#This Row],[Order]],'Total Mov by SS'!B:C,2,0)</f>
        <v>144</v>
      </c>
      <c r="D2519" s="21" t="s">
        <v>59</v>
      </c>
      <c r="E2519" s="21" t="s">
        <v>114</v>
      </c>
      <c r="F2519" s="21" t="s">
        <v>102</v>
      </c>
      <c r="G2519" s="21" t="s">
        <v>105</v>
      </c>
      <c r="H2519" s="21" t="s">
        <v>100</v>
      </c>
      <c r="I2519" s="21" t="s">
        <v>106</v>
      </c>
      <c r="J2519" s="22">
        <v>43710</v>
      </c>
      <c r="K2519" s="23">
        <v>0.74724537037036998</v>
      </c>
      <c r="L2519" s="22">
        <v>43710</v>
      </c>
      <c r="M2519" s="23">
        <v>0.74724537037036998</v>
      </c>
      <c r="N2519" s="24">
        <v>45</v>
      </c>
      <c r="O2519" s="21" t="s">
        <v>66</v>
      </c>
      <c r="P2519" s="24">
        <f>TotalMov[[#This Row],[Confirmed activ. 3 (ILE03)]]</f>
        <v>45</v>
      </c>
      <c r="Q2519" s="24">
        <v>45</v>
      </c>
      <c r="R2519" s="21" t="s">
        <v>66</v>
      </c>
      <c r="S2519" s="21" t="s">
        <v>72</v>
      </c>
    </row>
    <row r="2520" spans="1:19" x14ac:dyDescent="0.35">
      <c r="A2520" s="21">
        <v>1542959</v>
      </c>
      <c r="B2520" s="53">
        <v>411590</v>
      </c>
      <c r="C2520" s="21">
        <f>VLOOKUP(TotalMov[[#This Row],[Order]],'Total Mov by SS'!B:C,2,0)</f>
        <v>144</v>
      </c>
      <c r="D2520" s="21" t="s">
        <v>107</v>
      </c>
      <c r="E2520" s="21" t="s">
        <v>60</v>
      </c>
      <c r="F2520" s="21" t="s">
        <v>61</v>
      </c>
      <c r="G2520" s="21" t="s">
        <v>90</v>
      </c>
      <c r="H2520" s="21" t="s">
        <v>63</v>
      </c>
      <c r="I2520" s="21" t="s">
        <v>108</v>
      </c>
      <c r="J2520" s="22">
        <v>43703</v>
      </c>
      <c r="K2520" s="23">
        <v>0.31847222222221999</v>
      </c>
      <c r="L2520" s="22">
        <v>43703</v>
      </c>
      <c r="M2520" s="23">
        <v>0.50877314814815</v>
      </c>
      <c r="N2520" s="25">
        <v>4.5670000000000002</v>
      </c>
      <c r="O2520" s="21" t="s">
        <v>77</v>
      </c>
      <c r="P2520" s="24">
        <f>TotalMov[[#This Row],[Confirmed activ. 3 (ILE03)]]*60</f>
        <v>274.02</v>
      </c>
      <c r="Q2520" s="24">
        <v>1</v>
      </c>
      <c r="R2520" s="21" t="s">
        <v>66</v>
      </c>
      <c r="S2520" s="21" t="s">
        <v>67</v>
      </c>
    </row>
    <row r="2521" spans="1:19" x14ac:dyDescent="0.35">
      <c r="A2521" s="21">
        <v>1542959</v>
      </c>
      <c r="B2521" s="53">
        <v>411590</v>
      </c>
      <c r="C2521" s="21">
        <f>VLOOKUP(TotalMov[[#This Row],[Order]],'Total Mov by SS'!B:C,2,0)</f>
        <v>144</v>
      </c>
      <c r="D2521" s="21" t="s">
        <v>109</v>
      </c>
      <c r="E2521" s="21" t="s">
        <v>95</v>
      </c>
      <c r="F2521" s="21" t="s">
        <v>83</v>
      </c>
      <c r="G2521" s="21" t="s">
        <v>90</v>
      </c>
      <c r="H2521" s="21" t="s">
        <v>84</v>
      </c>
      <c r="I2521" s="21" t="s">
        <v>110</v>
      </c>
      <c r="J2521" s="22"/>
      <c r="K2521" s="23">
        <v>0</v>
      </c>
      <c r="L2521" s="22"/>
      <c r="M2521" s="23">
        <v>0</v>
      </c>
      <c r="N2521" s="25">
        <v>0</v>
      </c>
      <c r="O2521" s="21" t="s">
        <v>93</v>
      </c>
      <c r="P2521" s="24"/>
      <c r="Q2521" s="24">
        <v>5</v>
      </c>
      <c r="R2521" s="21" t="s">
        <v>66</v>
      </c>
      <c r="S2521" s="21" t="s">
        <v>94</v>
      </c>
    </row>
    <row r="2522" spans="1:19" x14ac:dyDescent="0.35">
      <c r="A2522" s="21">
        <v>1543080</v>
      </c>
      <c r="B2522" s="53">
        <v>411590</v>
      </c>
      <c r="C2522" s="21">
        <f>VLOOKUP(TotalMov[[#This Row],[Order]],'Total Mov by SS'!B:C,2,0)</f>
        <v>144</v>
      </c>
      <c r="D2522" s="21" t="s">
        <v>59</v>
      </c>
      <c r="E2522" s="21" t="s">
        <v>60</v>
      </c>
      <c r="F2522" s="21" t="s">
        <v>83</v>
      </c>
      <c r="G2522" s="21" t="s">
        <v>62</v>
      </c>
      <c r="H2522" s="21" t="s">
        <v>84</v>
      </c>
      <c r="I2522" s="21" t="s">
        <v>111</v>
      </c>
      <c r="J2522" s="22">
        <v>43695</v>
      </c>
      <c r="K2522" s="23">
        <v>0.75366898148147998</v>
      </c>
      <c r="L2522" s="22">
        <v>43695</v>
      </c>
      <c r="M2522" s="23">
        <v>0.90091435185184998</v>
      </c>
      <c r="N2522" s="25">
        <v>3.2810000000000001</v>
      </c>
      <c r="O2522" s="21" t="s">
        <v>77</v>
      </c>
      <c r="P2522" s="24">
        <f>TotalMov[[#This Row],[Confirmed activ. 3 (ILE03)]]*60</f>
        <v>196.86</v>
      </c>
      <c r="Q2522" s="24">
        <v>40</v>
      </c>
      <c r="R2522" s="21" t="s">
        <v>66</v>
      </c>
      <c r="S2522" s="21" t="s">
        <v>67</v>
      </c>
    </row>
    <row r="2523" spans="1:19" x14ac:dyDescent="0.35">
      <c r="A2523" s="21">
        <v>1543080</v>
      </c>
      <c r="B2523" s="53">
        <v>411590</v>
      </c>
      <c r="C2523" s="21">
        <f>VLOOKUP(TotalMov[[#This Row],[Order]],'Total Mov by SS'!B:C,2,0)</f>
        <v>144</v>
      </c>
      <c r="D2523" s="21" t="s">
        <v>59</v>
      </c>
      <c r="E2523" s="21" t="s">
        <v>68</v>
      </c>
      <c r="F2523" s="21" t="s">
        <v>61</v>
      </c>
      <c r="G2523" s="21" t="s">
        <v>62</v>
      </c>
      <c r="H2523" s="21" t="s">
        <v>63</v>
      </c>
      <c r="I2523" s="21" t="s">
        <v>64</v>
      </c>
      <c r="J2523" s="22">
        <v>43696</v>
      </c>
      <c r="K2523" s="23">
        <v>0.32835648148148</v>
      </c>
      <c r="L2523" s="22">
        <v>43696</v>
      </c>
      <c r="M2523" s="23">
        <v>0.3353587962963</v>
      </c>
      <c r="N2523" s="25">
        <v>3.367</v>
      </c>
      <c r="O2523" s="21" t="s">
        <v>66</v>
      </c>
      <c r="P2523" s="24">
        <f>TotalMov[[#This Row],[Confirmed activ. 3 (ILE03)]]</f>
        <v>3.367</v>
      </c>
      <c r="Q2523" s="24">
        <v>15</v>
      </c>
      <c r="R2523" s="21" t="s">
        <v>66</v>
      </c>
      <c r="S2523" s="21" t="s">
        <v>67</v>
      </c>
    </row>
    <row r="2524" spans="1:19" x14ac:dyDescent="0.35">
      <c r="A2524" s="21">
        <v>1543080</v>
      </c>
      <c r="B2524" s="53">
        <v>411590</v>
      </c>
      <c r="C2524" s="21">
        <f>VLOOKUP(TotalMov[[#This Row],[Order]],'Total Mov by SS'!B:C,2,0)</f>
        <v>144</v>
      </c>
      <c r="D2524" s="21" t="s">
        <v>59</v>
      </c>
      <c r="E2524" s="21" t="s">
        <v>73</v>
      </c>
      <c r="F2524" s="21" t="s">
        <v>69</v>
      </c>
      <c r="G2524" s="21" t="s">
        <v>62</v>
      </c>
      <c r="H2524" s="21" t="s">
        <v>70</v>
      </c>
      <c r="I2524" s="21" t="s">
        <v>71</v>
      </c>
      <c r="J2524" s="22">
        <v>43696</v>
      </c>
      <c r="K2524" s="23">
        <v>0.36278935185185002</v>
      </c>
      <c r="L2524" s="22">
        <v>43696</v>
      </c>
      <c r="M2524" s="23">
        <v>0.36278935185185002</v>
      </c>
      <c r="N2524" s="24">
        <v>20</v>
      </c>
      <c r="O2524" s="21" t="s">
        <v>66</v>
      </c>
      <c r="P2524" s="24">
        <f>TotalMov[[#This Row],[Confirmed activ. 3 (ILE03)]]</f>
        <v>20</v>
      </c>
      <c r="Q2524" s="24">
        <v>20</v>
      </c>
      <c r="R2524" s="21" t="s">
        <v>66</v>
      </c>
      <c r="S2524" s="21" t="s">
        <v>72</v>
      </c>
    </row>
    <row r="2525" spans="1:19" x14ac:dyDescent="0.35">
      <c r="A2525" s="21">
        <v>1543080</v>
      </c>
      <c r="B2525" s="53">
        <v>411590</v>
      </c>
      <c r="C2525" s="21">
        <f>VLOOKUP(TotalMov[[#This Row],[Order]],'Total Mov by SS'!B:C,2,0)</f>
        <v>144</v>
      </c>
      <c r="D2525" s="21" t="s">
        <v>59</v>
      </c>
      <c r="E2525" s="21" t="s">
        <v>75</v>
      </c>
      <c r="F2525" s="21" t="s">
        <v>61</v>
      </c>
      <c r="G2525" s="21" t="s">
        <v>62</v>
      </c>
      <c r="H2525" s="21" t="s">
        <v>63</v>
      </c>
      <c r="I2525" s="21" t="s">
        <v>74</v>
      </c>
      <c r="J2525" s="22">
        <v>43696</v>
      </c>
      <c r="K2525" s="23">
        <v>0.7128587962963</v>
      </c>
      <c r="L2525" s="22">
        <v>43697</v>
      </c>
      <c r="M2525" s="23">
        <v>0.74106481481481001</v>
      </c>
      <c r="N2525" s="25">
        <v>625.13</v>
      </c>
      <c r="O2525" s="21" t="s">
        <v>66</v>
      </c>
      <c r="P2525" s="24">
        <f>TotalMov[[#This Row],[Confirmed activ. 3 (ILE03)]]</f>
        <v>625.13</v>
      </c>
      <c r="Q2525" s="24">
        <v>350</v>
      </c>
      <c r="R2525" s="21" t="s">
        <v>66</v>
      </c>
      <c r="S2525" s="21" t="s">
        <v>67</v>
      </c>
    </row>
    <row r="2526" spans="1:19" x14ac:dyDescent="0.35">
      <c r="A2526" s="21">
        <v>1543080</v>
      </c>
      <c r="B2526" s="53">
        <v>411590</v>
      </c>
      <c r="C2526" s="21">
        <f>VLOOKUP(TotalMov[[#This Row],[Order]],'Total Mov by SS'!B:C,2,0)</f>
        <v>144</v>
      </c>
      <c r="D2526" s="21" t="s">
        <v>59</v>
      </c>
      <c r="E2526" s="21" t="s">
        <v>78</v>
      </c>
      <c r="F2526" s="21" t="s">
        <v>61</v>
      </c>
      <c r="G2526" s="21" t="s">
        <v>62</v>
      </c>
      <c r="H2526" s="21" t="s">
        <v>63</v>
      </c>
      <c r="I2526" s="21" t="s">
        <v>76</v>
      </c>
      <c r="J2526" s="22">
        <v>43698</v>
      </c>
      <c r="K2526" s="23">
        <v>0.31385416666666999</v>
      </c>
      <c r="L2526" s="22">
        <v>43703</v>
      </c>
      <c r="M2526" s="23">
        <v>0.51351851851852004</v>
      </c>
      <c r="N2526" s="25">
        <v>31.616</v>
      </c>
      <c r="O2526" s="21" t="s">
        <v>77</v>
      </c>
      <c r="P2526" s="24">
        <f>TotalMov[[#This Row],[Confirmed activ. 3 (ILE03)]]*60</f>
        <v>1896.96</v>
      </c>
      <c r="Q2526" s="24">
        <v>1020</v>
      </c>
      <c r="R2526" s="21" t="s">
        <v>66</v>
      </c>
      <c r="S2526" s="21" t="s">
        <v>67</v>
      </c>
    </row>
    <row r="2527" spans="1:19" x14ac:dyDescent="0.35">
      <c r="A2527" s="21">
        <v>1543080</v>
      </c>
      <c r="B2527" s="53">
        <v>411590</v>
      </c>
      <c r="C2527" s="21">
        <f>VLOOKUP(TotalMov[[#This Row],[Order]],'Total Mov by SS'!B:C,2,0)</f>
        <v>144</v>
      </c>
      <c r="D2527" s="21" t="s">
        <v>59</v>
      </c>
      <c r="E2527" s="21" t="s">
        <v>80</v>
      </c>
      <c r="F2527" s="21" t="s">
        <v>61</v>
      </c>
      <c r="G2527" s="21" t="s">
        <v>62</v>
      </c>
      <c r="H2527" s="21" t="s">
        <v>63</v>
      </c>
      <c r="I2527" s="21" t="s">
        <v>112</v>
      </c>
      <c r="J2527" s="22">
        <v>43703</v>
      </c>
      <c r="K2527" s="23">
        <v>0.5137037037037</v>
      </c>
      <c r="L2527" s="22">
        <v>43703</v>
      </c>
      <c r="M2527" s="23">
        <v>0.53361111111111004</v>
      </c>
      <c r="N2527" s="25">
        <v>28.667000000000002</v>
      </c>
      <c r="O2527" s="21" t="s">
        <v>66</v>
      </c>
      <c r="P2527" s="24">
        <f>TotalMov[[#This Row],[Confirmed activ. 3 (ILE03)]]</f>
        <v>28.667000000000002</v>
      </c>
      <c r="Q2527" s="24">
        <v>50</v>
      </c>
      <c r="R2527" s="21" t="s">
        <v>66</v>
      </c>
      <c r="S2527" s="21" t="s">
        <v>67</v>
      </c>
    </row>
    <row r="2528" spans="1:19" x14ac:dyDescent="0.35">
      <c r="A2528" s="21">
        <v>1543080</v>
      </c>
      <c r="B2528" s="53">
        <v>411590</v>
      </c>
      <c r="C2528" s="21">
        <f>VLOOKUP(TotalMov[[#This Row],[Order]],'Total Mov by SS'!B:C,2,0)</f>
        <v>144</v>
      </c>
      <c r="D2528" s="21" t="s">
        <v>59</v>
      </c>
      <c r="E2528" s="21" t="s">
        <v>82</v>
      </c>
      <c r="F2528" s="21" t="s">
        <v>89</v>
      </c>
      <c r="G2528" s="21" t="s">
        <v>90</v>
      </c>
      <c r="H2528" s="21" t="s">
        <v>91</v>
      </c>
      <c r="I2528" s="21" t="s">
        <v>92</v>
      </c>
      <c r="J2528" s="22"/>
      <c r="K2528" s="23">
        <v>0</v>
      </c>
      <c r="L2528" s="22"/>
      <c r="M2528" s="23">
        <v>0</v>
      </c>
      <c r="N2528" s="25">
        <v>0</v>
      </c>
      <c r="O2528" s="21" t="s">
        <v>93</v>
      </c>
      <c r="P2528" s="24"/>
      <c r="Q2528" s="24">
        <v>0</v>
      </c>
      <c r="R2528" s="21" t="s">
        <v>66</v>
      </c>
      <c r="S2528" s="21" t="s">
        <v>94</v>
      </c>
    </row>
    <row r="2529" spans="1:19" x14ac:dyDescent="0.35">
      <c r="A2529" s="21">
        <v>1543080</v>
      </c>
      <c r="B2529" s="53">
        <v>411590</v>
      </c>
      <c r="C2529" s="21">
        <f>VLOOKUP(TotalMov[[#This Row],[Order]],'Total Mov by SS'!B:C,2,0)</f>
        <v>144</v>
      </c>
      <c r="D2529" s="21" t="s">
        <v>59</v>
      </c>
      <c r="E2529" s="21" t="s">
        <v>85</v>
      </c>
      <c r="F2529" s="21" t="s">
        <v>69</v>
      </c>
      <c r="G2529" s="21" t="s">
        <v>62</v>
      </c>
      <c r="H2529" s="21" t="s">
        <v>70</v>
      </c>
      <c r="I2529" s="21" t="s">
        <v>79</v>
      </c>
      <c r="J2529" s="22">
        <v>43703</v>
      </c>
      <c r="K2529" s="23">
        <v>0.56281250000000005</v>
      </c>
      <c r="L2529" s="22">
        <v>43703</v>
      </c>
      <c r="M2529" s="23">
        <v>0.56281250000000005</v>
      </c>
      <c r="N2529" s="24">
        <v>20</v>
      </c>
      <c r="O2529" s="21" t="s">
        <v>66</v>
      </c>
      <c r="P2529" s="24">
        <f>TotalMov[[#This Row],[Confirmed activ. 3 (ILE03)]]</f>
        <v>20</v>
      </c>
      <c r="Q2529" s="24">
        <v>20</v>
      </c>
      <c r="R2529" s="21" t="s">
        <v>66</v>
      </c>
      <c r="S2529" s="21" t="s">
        <v>72</v>
      </c>
    </row>
    <row r="2530" spans="1:19" x14ac:dyDescent="0.35">
      <c r="A2530" s="21">
        <v>1543080</v>
      </c>
      <c r="B2530" s="53">
        <v>411590</v>
      </c>
      <c r="C2530" s="21">
        <f>VLOOKUP(TotalMov[[#This Row],[Order]],'Total Mov by SS'!B:C,2,0)</f>
        <v>144</v>
      </c>
      <c r="D2530" s="21" t="s">
        <v>59</v>
      </c>
      <c r="E2530" s="21" t="s">
        <v>88</v>
      </c>
      <c r="F2530" s="21" t="s">
        <v>69</v>
      </c>
      <c r="G2530" s="21" t="s">
        <v>62</v>
      </c>
      <c r="H2530" s="21" t="s">
        <v>70</v>
      </c>
      <c r="I2530" s="21" t="s">
        <v>81</v>
      </c>
      <c r="J2530" s="22">
        <v>43703</v>
      </c>
      <c r="K2530" s="23">
        <v>0.56302083333332997</v>
      </c>
      <c r="L2530" s="22">
        <v>43703</v>
      </c>
      <c r="M2530" s="23">
        <v>0.56302083333332997</v>
      </c>
      <c r="N2530" s="24">
        <v>20</v>
      </c>
      <c r="O2530" s="21" t="s">
        <v>66</v>
      </c>
      <c r="P2530" s="24">
        <f>TotalMov[[#This Row],[Confirmed activ. 3 (ILE03)]]</f>
        <v>20</v>
      </c>
      <c r="Q2530" s="24">
        <v>20</v>
      </c>
      <c r="R2530" s="21" t="s">
        <v>66</v>
      </c>
      <c r="S2530" s="21" t="s">
        <v>72</v>
      </c>
    </row>
    <row r="2531" spans="1:19" x14ac:dyDescent="0.35">
      <c r="A2531" s="21">
        <v>1543080</v>
      </c>
      <c r="B2531" s="53">
        <v>411590</v>
      </c>
      <c r="C2531" s="21">
        <f>VLOOKUP(TotalMov[[#This Row],[Order]],'Total Mov by SS'!B:C,2,0)</f>
        <v>144</v>
      </c>
      <c r="D2531" s="21" t="s">
        <v>59</v>
      </c>
      <c r="E2531" s="21" t="s">
        <v>95</v>
      </c>
      <c r="F2531" s="21" t="s">
        <v>83</v>
      </c>
      <c r="G2531" s="21" t="s">
        <v>62</v>
      </c>
      <c r="H2531" s="21" t="s">
        <v>84</v>
      </c>
      <c r="I2531" s="21" t="s">
        <v>84</v>
      </c>
      <c r="J2531" s="22">
        <v>43703</v>
      </c>
      <c r="K2531" s="23">
        <v>0.63949074074073997</v>
      </c>
      <c r="L2531" s="22">
        <v>43704</v>
      </c>
      <c r="M2531" s="23">
        <v>0.59136574074074</v>
      </c>
      <c r="N2531" s="25">
        <v>10.929</v>
      </c>
      <c r="O2531" s="21" t="s">
        <v>77</v>
      </c>
      <c r="P2531" s="24">
        <f>TotalMov[[#This Row],[Confirmed activ. 3 (ILE03)]]*60</f>
        <v>655.74</v>
      </c>
      <c r="Q2531" s="24">
        <v>450</v>
      </c>
      <c r="R2531" s="21" t="s">
        <v>66</v>
      </c>
      <c r="S2531" s="21" t="s">
        <v>67</v>
      </c>
    </row>
    <row r="2532" spans="1:19" x14ac:dyDescent="0.35">
      <c r="A2532" s="21">
        <v>1543080</v>
      </c>
      <c r="B2532" s="53">
        <v>411590</v>
      </c>
      <c r="C2532" s="21">
        <f>VLOOKUP(TotalMov[[#This Row],[Order]],'Total Mov by SS'!B:C,2,0)</f>
        <v>144</v>
      </c>
      <c r="D2532" s="21" t="s">
        <v>59</v>
      </c>
      <c r="E2532" s="21" t="s">
        <v>97</v>
      </c>
      <c r="F2532" s="21" t="s">
        <v>86</v>
      </c>
      <c r="G2532" s="21" t="s">
        <v>62</v>
      </c>
      <c r="H2532" s="21" t="s">
        <v>87</v>
      </c>
      <c r="I2532" s="21" t="s">
        <v>87</v>
      </c>
      <c r="J2532" s="22">
        <v>43705</v>
      </c>
      <c r="K2532" s="23">
        <v>0.42935185185184999</v>
      </c>
      <c r="L2532" s="22">
        <v>43705</v>
      </c>
      <c r="M2532" s="23">
        <v>0.42935185185184999</v>
      </c>
      <c r="N2532" s="24">
        <v>20</v>
      </c>
      <c r="O2532" s="21" t="s">
        <v>66</v>
      </c>
      <c r="P2532" s="24">
        <f>TotalMov[[#This Row],[Confirmed activ. 3 (ILE03)]]</f>
        <v>20</v>
      </c>
      <c r="Q2532" s="24">
        <v>20</v>
      </c>
      <c r="R2532" s="21" t="s">
        <v>66</v>
      </c>
      <c r="S2532" s="21" t="s">
        <v>72</v>
      </c>
    </row>
    <row r="2533" spans="1:19" x14ac:dyDescent="0.35">
      <c r="A2533" s="21">
        <v>1543080</v>
      </c>
      <c r="B2533" s="53">
        <v>411590</v>
      </c>
      <c r="C2533" s="21">
        <f>VLOOKUP(TotalMov[[#This Row],[Order]],'Total Mov by SS'!B:C,2,0)</f>
        <v>144</v>
      </c>
      <c r="D2533" s="21" t="s">
        <v>59</v>
      </c>
      <c r="E2533" s="21" t="s">
        <v>99</v>
      </c>
      <c r="F2533" s="21" t="s">
        <v>61</v>
      </c>
      <c r="G2533" s="21" t="s">
        <v>62</v>
      </c>
      <c r="H2533" s="21" t="s">
        <v>63</v>
      </c>
      <c r="I2533" s="21" t="s">
        <v>96</v>
      </c>
      <c r="J2533" s="22">
        <v>43709</v>
      </c>
      <c r="K2533" s="23">
        <v>0.3378587962963</v>
      </c>
      <c r="L2533" s="22">
        <v>43709</v>
      </c>
      <c r="M2533" s="23">
        <v>0.40737268518518999</v>
      </c>
      <c r="N2533" s="25">
        <v>1.6679999999999999</v>
      </c>
      <c r="O2533" s="21" t="s">
        <v>77</v>
      </c>
      <c r="P2533" s="24">
        <f>TotalMov[[#This Row],[Confirmed activ. 3 (ILE03)]]*60</f>
        <v>100.08</v>
      </c>
      <c r="Q2533" s="24">
        <v>100</v>
      </c>
      <c r="R2533" s="21" t="s">
        <v>66</v>
      </c>
      <c r="S2533" s="21" t="s">
        <v>67</v>
      </c>
    </row>
    <row r="2534" spans="1:19" x14ac:dyDescent="0.35">
      <c r="A2534" s="21">
        <v>1543080</v>
      </c>
      <c r="B2534" s="53">
        <v>411590</v>
      </c>
      <c r="C2534" s="21">
        <f>VLOOKUP(TotalMov[[#This Row],[Order]],'Total Mov by SS'!B:C,2,0)</f>
        <v>144</v>
      </c>
      <c r="D2534" s="21" t="s">
        <v>59</v>
      </c>
      <c r="E2534" s="21" t="s">
        <v>101</v>
      </c>
      <c r="F2534" s="21" t="s">
        <v>69</v>
      </c>
      <c r="G2534" s="21" t="s">
        <v>62</v>
      </c>
      <c r="H2534" s="21" t="s">
        <v>70</v>
      </c>
      <c r="I2534" s="21" t="s">
        <v>98</v>
      </c>
      <c r="J2534" s="22">
        <v>43712</v>
      </c>
      <c r="K2534" s="23">
        <v>0.57399305555556002</v>
      </c>
      <c r="L2534" s="22">
        <v>43712</v>
      </c>
      <c r="M2534" s="23">
        <v>0.57399305555556002</v>
      </c>
      <c r="N2534" s="24">
        <v>20</v>
      </c>
      <c r="O2534" s="21" t="s">
        <v>66</v>
      </c>
      <c r="P2534" s="24">
        <f>TotalMov[[#This Row],[Confirmed activ. 3 (ILE03)]]</f>
        <v>20</v>
      </c>
      <c r="Q2534" s="24">
        <v>20</v>
      </c>
      <c r="R2534" s="21" t="s">
        <v>66</v>
      </c>
      <c r="S2534" s="21" t="s">
        <v>72</v>
      </c>
    </row>
    <row r="2535" spans="1:19" x14ac:dyDescent="0.35">
      <c r="A2535" s="21">
        <v>1543080</v>
      </c>
      <c r="B2535" s="53">
        <v>411590</v>
      </c>
      <c r="C2535" s="21">
        <f>VLOOKUP(TotalMov[[#This Row],[Order]],'Total Mov by SS'!B:C,2,0)</f>
        <v>144</v>
      </c>
      <c r="D2535" s="21" t="s">
        <v>59</v>
      </c>
      <c r="E2535" s="21" t="s">
        <v>104</v>
      </c>
      <c r="F2535" s="21" t="s">
        <v>69</v>
      </c>
      <c r="G2535" s="21" t="s">
        <v>62</v>
      </c>
      <c r="H2535" s="21" t="s">
        <v>70</v>
      </c>
      <c r="I2535" s="21" t="s">
        <v>100</v>
      </c>
      <c r="J2535" s="22">
        <v>43712</v>
      </c>
      <c r="K2535" s="23">
        <v>0.57406250000000003</v>
      </c>
      <c r="L2535" s="22">
        <v>43712</v>
      </c>
      <c r="M2535" s="23">
        <v>0.57406250000000003</v>
      </c>
      <c r="N2535" s="24">
        <v>30</v>
      </c>
      <c r="O2535" s="21" t="s">
        <v>66</v>
      </c>
      <c r="P2535" s="24">
        <f>TotalMov[[#This Row],[Confirmed activ. 3 (ILE03)]]</f>
        <v>30</v>
      </c>
      <c r="Q2535" s="24">
        <v>30</v>
      </c>
      <c r="R2535" s="21" t="s">
        <v>66</v>
      </c>
      <c r="S2535" s="21" t="s">
        <v>72</v>
      </c>
    </row>
    <row r="2536" spans="1:19" x14ac:dyDescent="0.35">
      <c r="A2536" s="21">
        <v>1543080</v>
      </c>
      <c r="B2536" s="53">
        <v>411590</v>
      </c>
      <c r="C2536" s="21">
        <f>VLOOKUP(TotalMov[[#This Row],[Order]],'Total Mov by SS'!B:C,2,0)</f>
        <v>144</v>
      </c>
      <c r="D2536" s="21" t="s">
        <v>59</v>
      </c>
      <c r="E2536" s="21" t="s">
        <v>113</v>
      </c>
      <c r="F2536" s="21" t="s">
        <v>102</v>
      </c>
      <c r="G2536" s="21" t="s">
        <v>62</v>
      </c>
      <c r="H2536" s="21" t="s">
        <v>100</v>
      </c>
      <c r="I2536" s="21" t="s">
        <v>103</v>
      </c>
      <c r="J2536" s="22">
        <v>43712</v>
      </c>
      <c r="K2536" s="23">
        <v>0.57412037037037</v>
      </c>
      <c r="L2536" s="22">
        <v>43712</v>
      </c>
      <c r="M2536" s="23">
        <v>0.57412037037037</v>
      </c>
      <c r="N2536" s="24">
        <v>30</v>
      </c>
      <c r="O2536" s="21" t="s">
        <v>66</v>
      </c>
      <c r="P2536" s="24">
        <f>TotalMov[[#This Row],[Confirmed activ. 3 (ILE03)]]</f>
        <v>30</v>
      </c>
      <c r="Q2536" s="24">
        <v>30</v>
      </c>
      <c r="R2536" s="21" t="s">
        <v>66</v>
      </c>
      <c r="S2536" s="21" t="s">
        <v>72</v>
      </c>
    </row>
    <row r="2537" spans="1:19" x14ac:dyDescent="0.35">
      <c r="A2537" s="21">
        <v>1543080</v>
      </c>
      <c r="B2537" s="53">
        <v>411590</v>
      </c>
      <c r="C2537" s="21">
        <f>VLOOKUP(TotalMov[[#This Row],[Order]],'Total Mov by SS'!B:C,2,0)</f>
        <v>144</v>
      </c>
      <c r="D2537" s="21" t="s">
        <v>59</v>
      </c>
      <c r="E2537" s="21" t="s">
        <v>114</v>
      </c>
      <c r="F2537" s="21" t="s">
        <v>102</v>
      </c>
      <c r="G2537" s="21" t="s">
        <v>105</v>
      </c>
      <c r="H2537" s="21" t="s">
        <v>100</v>
      </c>
      <c r="I2537" s="21" t="s">
        <v>106</v>
      </c>
      <c r="J2537" s="22">
        <v>43712</v>
      </c>
      <c r="K2537" s="23">
        <v>0.73540509259259002</v>
      </c>
      <c r="L2537" s="22">
        <v>43712</v>
      </c>
      <c r="M2537" s="23">
        <v>0.73540509259259002</v>
      </c>
      <c r="N2537" s="24">
        <v>45</v>
      </c>
      <c r="O2537" s="21" t="s">
        <v>66</v>
      </c>
      <c r="P2537" s="24">
        <f>TotalMov[[#This Row],[Confirmed activ. 3 (ILE03)]]</f>
        <v>45</v>
      </c>
      <c r="Q2537" s="24">
        <v>45</v>
      </c>
      <c r="R2537" s="21" t="s">
        <v>66</v>
      </c>
      <c r="S2537" s="21" t="s">
        <v>72</v>
      </c>
    </row>
    <row r="2538" spans="1:19" x14ac:dyDescent="0.35">
      <c r="A2538" s="21">
        <v>1543080</v>
      </c>
      <c r="B2538" s="53">
        <v>411590</v>
      </c>
      <c r="C2538" s="21">
        <f>VLOOKUP(TotalMov[[#This Row],[Order]],'Total Mov by SS'!B:C,2,0)</f>
        <v>144</v>
      </c>
      <c r="D2538" s="21" t="s">
        <v>107</v>
      </c>
      <c r="E2538" s="21" t="s">
        <v>60</v>
      </c>
      <c r="F2538" s="21" t="s">
        <v>61</v>
      </c>
      <c r="G2538" s="21" t="s">
        <v>90</v>
      </c>
      <c r="H2538" s="21" t="s">
        <v>63</v>
      </c>
      <c r="I2538" s="21" t="s">
        <v>108</v>
      </c>
      <c r="J2538" s="22">
        <v>43705</v>
      </c>
      <c r="K2538" s="23">
        <v>0.31642361111111</v>
      </c>
      <c r="L2538" s="22">
        <v>43705</v>
      </c>
      <c r="M2538" s="23">
        <v>0.54714120370370001</v>
      </c>
      <c r="N2538" s="25">
        <v>5.5369999999999999</v>
      </c>
      <c r="O2538" s="21" t="s">
        <v>77</v>
      </c>
      <c r="P2538" s="24">
        <f>TotalMov[[#This Row],[Confirmed activ. 3 (ILE03)]]*60</f>
        <v>332.21999999999997</v>
      </c>
      <c r="Q2538" s="24">
        <v>1</v>
      </c>
      <c r="R2538" s="21" t="s">
        <v>66</v>
      </c>
      <c r="S2538" s="21" t="s">
        <v>67</v>
      </c>
    </row>
    <row r="2539" spans="1:19" x14ac:dyDescent="0.35">
      <c r="A2539" s="21">
        <v>1543080</v>
      </c>
      <c r="B2539" s="53">
        <v>411590</v>
      </c>
      <c r="C2539" s="21">
        <f>VLOOKUP(TotalMov[[#This Row],[Order]],'Total Mov by SS'!B:C,2,0)</f>
        <v>144</v>
      </c>
      <c r="D2539" s="21" t="s">
        <v>109</v>
      </c>
      <c r="E2539" s="21" t="s">
        <v>95</v>
      </c>
      <c r="F2539" s="21" t="s">
        <v>83</v>
      </c>
      <c r="G2539" s="21" t="s">
        <v>90</v>
      </c>
      <c r="H2539" s="21" t="s">
        <v>84</v>
      </c>
      <c r="I2539" s="21" t="s">
        <v>110</v>
      </c>
      <c r="J2539" s="22"/>
      <c r="K2539" s="23">
        <v>0</v>
      </c>
      <c r="L2539" s="22"/>
      <c r="M2539" s="23">
        <v>0</v>
      </c>
      <c r="N2539" s="25">
        <v>0</v>
      </c>
      <c r="O2539" s="21" t="s">
        <v>93</v>
      </c>
      <c r="P2539" s="24"/>
      <c r="Q2539" s="24">
        <v>5</v>
      </c>
      <c r="R2539" s="21" t="s">
        <v>66</v>
      </c>
      <c r="S2539" s="21" t="s">
        <v>94</v>
      </c>
    </row>
    <row r="2540" spans="1:19" x14ac:dyDescent="0.35">
      <c r="A2540" s="21">
        <v>1543081</v>
      </c>
      <c r="B2540" s="53">
        <v>411590</v>
      </c>
      <c r="C2540" s="21">
        <f>VLOOKUP(TotalMov[[#This Row],[Order]],'Total Mov by SS'!B:C,2,0)</f>
        <v>144</v>
      </c>
      <c r="D2540" s="21" t="s">
        <v>59</v>
      </c>
      <c r="E2540" s="21" t="s">
        <v>60</v>
      </c>
      <c r="F2540" s="21" t="s">
        <v>83</v>
      </c>
      <c r="G2540" s="21" t="s">
        <v>62</v>
      </c>
      <c r="H2540" s="21" t="s">
        <v>84</v>
      </c>
      <c r="I2540" s="21" t="s">
        <v>111</v>
      </c>
      <c r="J2540" s="22">
        <v>43684</v>
      </c>
      <c r="K2540" s="23">
        <v>0.96756944444444004</v>
      </c>
      <c r="L2540" s="22">
        <v>43684</v>
      </c>
      <c r="M2540" s="23">
        <v>0.99596064814815</v>
      </c>
      <c r="N2540" s="25">
        <v>40.883000000000003</v>
      </c>
      <c r="O2540" s="21" t="s">
        <v>66</v>
      </c>
      <c r="P2540" s="24">
        <f>TotalMov[[#This Row],[Confirmed activ. 3 (ILE03)]]</f>
        <v>40.883000000000003</v>
      </c>
      <c r="Q2540" s="24">
        <v>40</v>
      </c>
      <c r="R2540" s="21" t="s">
        <v>66</v>
      </c>
      <c r="S2540" s="21" t="s">
        <v>67</v>
      </c>
    </row>
    <row r="2541" spans="1:19" x14ac:dyDescent="0.35">
      <c r="A2541" s="21">
        <v>1543081</v>
      </c>
      <c r="B2541" s="53">
        <v>411590</v>
      </c>
      <c r="C2541" s="21">
        <f>VLOOKUP(TotalMov[[#This Row],[Order]],'Total Mov by SS'!B:C,2,0)</f>
        <v>144</v>
      </c>
      <c r="D2541" s="21" t="s">
        <v>59</v>
      </c>
      <c r="E2541" s="21" t="s">
        <v>68</v>
      </c>
      <c r="F2541" s="21" t="s">
        <v>61</v>
      </c>
      <c r="G2541" s="21" t="s">
        <v>62</v>
      </c>
      <c r="H2541" s="21" t="s">
        <v>63</v>
      </c>
      <c r="I2541" s="21" t="s">
        <v>64</v>
      </c>
      <c r="J2541" s="22">
        <v>43685</v>
      </c>
      <c r="K2541" s="23">
        <v>0.33193287037037</v>
      </c>
      <c r="L2541" s="22">
        <v>43685</v>
      </c>
      <c r="M2541" s="23">
        <v>0.33893518518519</v>
      </c>
      <c r="N2541" s="25">
        <v>3.367</v>
      </c>
      <c r="O2541" s="21" t="s">
        <v>66</v>
      </c>
      <c r="P2541" s="24">
        <f>TotalMov[[#This Row],[Confirmed activ. 3 (ILE03)]]</f>
        <v>3.367</v>
      </c>
      <c r="Q2541" s="24">
        <v>15</v>
      </c>
      <c r="R2541" s="21" t="s">
        <v>66</v>
      </c>
      <c r="S2541" s="21" t="s">
        <v>67</v>
      </c>
    </row>
    <row r="2542" spans="1:19" x14ac:dyDescent="0.35">
      <c r="A2542" s="21">
        <v>1543081</v>
      </c>
      <c r="B2542" s="53">
        <v>411590</v>
      </c>
      <c r="C2542" s="21">
        <f>VLOOKUP(TotalMov[[#This Row],[Order]],'Total Mov by SS'!B:C,2,0)</f>
        <v>144</v>
      </c>
      <c r="D2542" s="21" t="s">
        <v>59</v>
      </c>
      <c r="E2542" s="21" t="s">
        <v>73</v>
      </c>
      <c r="F2542" s="21" t="s">
        <v>69</v>
      </c>
      <c r="G2542" s="21" t="s">
        <v>62</v>
      </c>
      <c r="H2542" s="21" t="s">
        <v>70</v>
      </c>
      <c r="I2542" s="21" t="s">
        <v>71</v>
      </c>
      <c r="J2542" s="22">
        <v>43685</v>
      </c>
      <c r="K2542" s="23">
        <v>0.55503472222221995</v>
      </c>
      <c r="L2542" s="22">
        <v>43685</v>
      </c>
      <c r="M2542" s="23">
        <v>0.55503472222221995</v>
      </c>
      <c r="N2542" s="24">
        <v>20</v>
      </c>
      <c r="O2542" s="21" t="s">
        <v>66</v>
      </c>
      <c r="P2542" s="24">
        <f>TotalMov[[#This Row],[Confirmed activ. 3 (ILE03)]]</f>
        <v>20</v>
      </c>
      <c r="Q2542" s="24">
        <v>20</v>
      </c>
      <c r="R2542" s="21" t="s">
        <v>66</v>
      </c>
      <c r="S2542" s="21" t="s">
        <v>72</v>
      </c>
    </row>
    <row r="2543" spans="1:19" x14ac:dyDescent="0.35">
      <c r="A2543" s="21">
        <v>1543081</v>
      </c>
      <c r="B2543" s="53">
        <v>411590</v>
      </c>
      <c r="C2543" s="21">
        <f>VLOOKUP(TotalMov[[#This Row],[Order]],'Total Mov by SS'!B:C,2,0)</f>
        <v>144</v>
      </c>
      <c r="D2543" s="21" t="s">
        <v>59</v>
      </c>
      <c r="E2543" s="21" t="s">
        <v>75</v>
      </c>
      <c r="F2543" s="21" t="s">
        <v>61</v>
      </c>
      <c r="G2543" s="21" t="s">
        <v>62</v>
      </c>
      <c r="H2543" s="21" t="s">
        <v>63</v>
      </c>
      <c r="I2543" s="21" t="s">
        <v>74</v>
      </c>
      <c r="J2543" s="22">
        <v>43685</v>
      </c>
      <c r="K2543" s="23">
        <v>0.56171296296296003</v>
      </c>
      <c r="L2543" s="22">
        <v>43691</v>
      </c>
      <c r="M2543" s="23">
        <v>0.74251157407406998</v>
      </c>
      <c r="N2543" s="25">
        <v>11.999000000000001</v>
      </c>
      <c r="O2543" s="21" t="s">
        <v>77</v>
      </c>
      <c r="P2543" s="24">
        <f>TotalMov[[#This Row],[Confirmed activ. 3 (ILE03)]]*60</f>
        <v>719.94</v>
      </c>
      <c r="Q2543" s="24">
        <v>350</v>
      </c>
      <c r="R2543" s="21" t="s">
        <v>66</v>
      </c>
      <c r="S2543" s="21" t="s">
        <v>67</v>
      </c>
    </row>
    <row r="2544" spans="1:19" x14ac:dyDescent="0.35">
      <c r="A2544" s="21">
        <v>1543081</v>
      </c>
      <c r="B2544" s="53">
        <v>411590</v>
      </c>
      <c r="C2544" s="21">
        <f>VLOOKUP(TotalMov[[#This Row],[Order]],'Total Mov by SS'!B:C,2,0)</f>
        <v>144</v>
      </c>
      <c r="D2544" s="21" t="s">
        <v>59</v>
      </c>
      <c r="E2544" s="21" t="s">
        <v>78</v>
      </c>
      <c r="F2544" s="21" t="s">
        <v>61</v>
      </c>
      <c r="G2544" s="21" t="s">
        <v>62</v>
      </c>
      <c r="H2544" s="21" t="s">
        <v>63</v>
      </c>
      <c r="I2544" s="21" t="s">
        <v>76</v>
      </c>
      <c r="J2544" s="22">
        <v>43692</v>
      </c>
      <c r="K2544" s="23">
        <v>0.31081018518518999</v>
      </c>
      <c r="L2544" s="22">
        <v>43697</v>
      </c>
      <c r="M2544" s="23">
        <v>0.47740740740741</v>
      </c>
      <c r="N2544" s="25">
        <v>31.683</v>
      </c>
      <c r="O2544" s="21" t="s">
        <v>77</v>
      </c>
      <c r="P2544" s="24">
        <f>TotalMov[[#This Row],[Confirmed activ. 3 (ILE03)]]*60</f>
        <v>1900.98</v>
      </c>
      <c r="Q2544" s="24">
        <v>1020</v>
      </c>
      <c r="R2544" s="21" t="s">
        <v>66</v>
      </c>
      <c r="S2544" s="21" t="s">
        <v>67</v>
      </c>
    </row>
    <row r="2545" spans="1:19" x14ac:dyDescent="0.35">
      <c r="A2545" s="21">
        <v>1543081</v>
      </c>
      <c r="B2545" s="53">
        <v>411590</v>
      </c>
      <c r="C2545" s="21">
        <f>VLOOKUP(TotalMov[[#This Row],[Order]],'Total Mov by SS'!B:C,2,0)</f>
        <v>144</v>
      </c>
      <c r="D2545" s="21" t="s">
        <v>59</v>
      </c>
      <c r="E2545" s="21" t="s">
        <v>80</v>
      </c>
      <c r="F2545" s="21" t="s">
        <v>61</v>
      </c>
      <c r="G2545" s="21" t="s">
        <v>62</v>
      </c>
      <c r="H2545" s="21" t="s">
        <v>63</v>
      </c>
      <c r="I2545" s="21" t="s">
        <v>112</v>
      </c>
      <c r="J2545" s="22">
        <v>43697</v>
      </c>
      <c r="K2545" s="23">
        <v>0.50092592592592999</v>
      </c>
      <c r="L2545" s="22">
        <v>43697</v>
      </c>
      <c r="M2545" s="23">
        <v>0.54311342592593004</v>
      </c>
      <c r="N2545" s="25">
        <v>1.0129999999999999</v>
      </c>
      <c r="O2545" s="21" t="s">
        <v>77</v>
      </c>
      <c r="P2545" s="24">
        <f>TotalMov[[#This Row],[Confirmed activ. 3 (ILE03)]]*60</f>
        <v>60.779999999999994</v>
      </c>
      <c r="Q2545" s="24">
        <v>50</v>
      </c>
      <c r="R2545" s="21" t="s">
        <v>66</v>
      </c>
      <c r="S2545" s="21" t="s">
        <v>67</v>
      </c>
    </row>
    <row r="2546" spans="1:19" x14ac:dyDescent="0.35">
      <c r="A2546" s="21">
        <v>1543081</v>
      </c>
      <c r="B2546" s="53">
        <v>411590</v>
      </c>
      <c r="C2546" s="21">
        <f>VLOOKUP(TotalMov[[#This Row],[Order]],'Total Mov by SS'!B:C,2,0)</f>
        <v>144</v>
      </c>
      <c r="D2546" s="21" t="s">
        <v>59</v>
      </c>
      <c r="E2546" s="21" t="s">
        <v>82</v>
      </c>
      <c r="F2546" s="21" t="s">
        <v>89</v>
      </c>
      <c r="G2546" s="21" t="s">
        <v>90</v>
      </c>
      <c r="H2546" s="21" t="s">
        <v>91</v>
      </c>
      <c r="I2546" s="21" t="s">
        <v>92</v>
      </c>
      <c r="J2546" s="22"/>
      <c r="K2546" s="23">
        <v>0</v>
      </c>
      <c r="L2546" s="22"/>
      <c r="M2546" s="23">
        <v>0</v>
      </c>
      <c r="N2546" s="25">
        <v>0</v>
      </c>
      <c r="O2546" s="21" t="s">
        <v>93</v>
      </c>
      <c r="P2546" s="24"/>
      <c r="Q2546" s="24">
        <v>0</v>
      </c>
      <c r="R2546" s="21" t="s">
        <v>66</v>
      </c>
      <c r="S2546" s="21" t="s">
        <v>94</v>
      </c>
    </row>
    <row r="2547" spans="1:19" x14ac:dyDescent="0.35">
      <c r="A2547" s="21">
        <v>1543081</v>
      </c>
      <c r="B2547" s="53">
        <v>411590</v>
      </c>
      <c r="C2547" s="21">
        <f>VLOOKUP(TotalMov[[#This Row],[Order]],'Total Mov by SS'!B:C,2,0)</f>
        <v>144</v>
      </c>
      <c r="D2547" s="21" t="s">
        <v>59</v>
      </c>
      <c r="E2547" s="21" t="s">
        <v>85</v>
      </c>
      <c r="F2547" s="21" t="s">
        <v>69</v>
      </c>
      <c r="G2547" s="21" t="s">
        <v>62</v>
      </c>
      <c r="H2547" s="21" t="s">
        <v>70</v>
      </c>
      <c r="I2547" s="21" t="s">
        <v>79</v>
      </c>
      <c r="J2547" s="22">
        <v>43698</v>
      </c>
      <c r="K2547" s="23">
        <v>0.49844907407407002</v>
      </c>
      <c r="L2547" s="22">
        <v>43698</v>
      </c>
      <c r="M2547" s="23">
        <v>0.49844907407407002</v>
      </c>
      <c r="N2547" s="24">
        <v>20</v>
      </c>
      <c r="O2547" s="21" t="s">
        <v>66</v>
      </c>
      <c r="P2547" s="24">
        <f>TotalMov[[#This Row],[Confirmed activ. 3 (ILE03)]]</f>
        <v>20</v>
      </c>
      <c r="Q2547" s="24">
        <v>20</v>
      </c>
      <c r="R2547" s="21" t="s">
        <v>66</v>
      </c>
      <c r="S2547" s="21" t="s">
        <v>72</v>
      </c>
    </row>
    <row r="2548" spans="1:19" x14ac:dyDescent="0.35">
      <c r="A2548" s="21">
        <v>1543081</v>
      </c>
      <c r="B2548" s="53">
        <v>411590</v>
      </c>
      <c r="C2548" s="21">
        <f>VLOOKUP(TotalMov[[#This Row],[Order]],'Total Mov by SS'!B:C,2,0)</f>
        <v>144</v>
      </c>
      <c r="D2548" s="21" t="s">
        <v>59</v>
      </c>
      <c r="E2548" s="21" t="s">
        <v>88</v>
      </c>
      <c r="F2548" s="21" t="s">
        <v>69</v>
      </c>
      <c r="G2548" s="21" t="s">
        <v>62</v>
      </c>
      <c r="H2548" s="21" t="s">
        <v>70</v>
      </c>
      <c r="I2548" s="21" t="s">
        <v>81</v>
      </c>
      <c r="J2548" s="22">
        <v>43698</v>
      </c>
      <c r="K2548" s="23">
        <v>0.49870370370369999</v>
      </c>
      <c r="L2548" s="22">
        <v>43698</v>
      </c>
      <c r="M2548" s="23">
        <v>0.49870370370369999</v>
      </c>
      <c r="N2548" s="24">
        <v>20</v>
      </c>
      <c r="O2548" s="21" t="s">
        <v>66</v>
      </c>
      <c r="P2548" s="24">
        <f>TotalMov[[#This Row],[Confirmed activ. 3 (ILE03)]]</f>
        <v>20</v>
      </c>
      <c r="Q2548" s="24">
        <v>20</v>
      </c>
      <c r="R2548" s="21" t="s">
        <v>66</v>
      </c>
      <c r="S2548" s="21" t="s">
        <v>72</v>
      </c>
    </row>
    <row r="2549" spans="1:19" x14ac:dyDescent="0.35">
      <c r="A2549" s="21">
        <v>1543081</v>
      </c>
      <c r="B2549" s="53">
        <v>411590</v>
      </c>
      <c r="C2549" s="21">
        <f>VLOOKUP(TotalMov[[#This Row],[Order]],'Total Mov by SS'!B:C,2,0)</f>
        <v>144</v>
      </c>
      <c r="D2549" s="21" t="s">
        <v>59</v>
      </c>
      <c r="E2549" s="21" t="s">
        <v>95</v>
      </c>
      <c r="F2549" s="21" t="s">
        <v>83</v>
      </c>
      <c r="G2549" s="21" t="s">
        <v>62</v>
      </c>
      <c r="H2549" s="21" t="s">
        <v>84</v>
      </c>
      <c r="I2549" s="21" t="s">
        <v>84</v>
      </c>
      <c r="J2549" s="22">
        <v>43698</v>
      </c>
      <c r="K2549" s="23">
        <v>0.61039351851851997</v>
      </c>
      <c r="L2549" s="22">
        <v>43698</v>
      </c>
      <c r="M2549" s="23">
        <v>0.91019675925926002</v>
      </c>
      <c r="N2549" s="25">
        <v>5.6369999999999996</v>
      </c>
      <c r="O2549" s="21" t="s">
        <v>77</v>
      </c>
      <c r="P2549" s="24">
        <f>TotalMov[[#This Row],[Confirmed activ. 3 (ILE03)]]*60</f>
        <v>338.21999999999997</v>
      </c>
      <c r="Q2549" s="24">
        <v>450</v>
      </c>
      <c r="R2549" s="21" t="s">
        <v>66</v>
      </c>
      <c r="S2549" s="21" t="s">
        <v>67</v>
      </c>
    </row>
    <row r="2550" spans="1:19" x14ac:dyDescent="0.35">
      <c r="A2550" s="21">
        <v>1543081</v>
      </c>
      <c r="B2550" s="53">
        <v>411590</v>
      </c>
      <c r="C2550" s="21">
        <f>VLOOKUP(TotalMov[[#This Row],[Order]],'Total Mov by SS'!B:C,2,0)</f>
        <v>144</v>
      </c>
      <c r="D2550" s="21" t="s">
        <v>59</v>
      </c>
      <c r="E2550" s="21" t="s">
        <v>97</v>
      </c>
      <c r="F2550" s="21" t="s">
        <v>86</v>
      </c>
      <c r="G2550" s="21" t="s">
        <v>62</v>
      </c>
      <c r="H2550" s="21" t="s">
        <v>87</v>
      </c>
      <c r="I2550" s="21" t="s">
        <v>87</v>
      </c>
      <c r="J2550" s="22">
        <v>43702</v>
      </c>
      <c r="K2550" s="23">
        <v>0.33829861111110998</v>
      </c>
      <c r="L2550" s="22">
        <v>43702</v>
      </c>
      <c r="M2550" s="23">
        <v>0.33829861111110998</v>
      </c>
      <c r="N2550" s="24">
        <v>20</v>
      </c>
      <c r="O2550" s="21" t="s">
        <v>66</v>
      </c>
      <c r="P2550" s="24">
        <f>TotalMov[[#This Row],[Confirmed activ. 3 (ILE03)]]</f>
        <v>20</v>
      </c>
      <c r="Q2550" s="24">
        <v>20</v>
      </c>
      <c r="R2550" s="21" t="s">
        <v>66</v>
      </c>
      <c r="S2550" s="21" t="s">
        <v>72</v>
      </c>
    </row>
    <row r="2551" spans="1:19" x14ac:dyDescent="0.35">
      <c r="A2551" s="21">
        <v>1543081</v>
      </c>
      <c r="B2551" s="53">
        <v>411590</v>
      </c>
      <c r="C2551" s="21">
        <f>VLOOKUP(TotalMov[[#This Row],[Order]],'Total Mov by SS'!B:C,2,0)</f>
        <v>144</v>
      </c>
      <c r="D2551" s="21" t="s">
        <v>59</v>
      </c>
      <c r="E2551" s="21" t="s">
        <v>99</v>
      </c>
      <c r="F2551" s="21" t="s">
        <v>61</v>
      </c>
      <c r="G2551" s="21" t="s">
        <v>62</v>
      </c>
      <c r="H2551" s="21" t="s">
        <v>63</v>
      </c>
      <c r="I2551" s="21" t="s">
        <v>96</v>
      </c>
      <c r="J2551" s="22">
        <v>43706</v>
      </c>
      <c r="K2551" s="23">
        <v>0.61319444444444005</v>
      </c>
      <c r="L2551" s="22">
        <v>43706</v>
      </c>
      <c r="M2551" s="23">
        <v>0.65516203703704001</v>
      </c>
      <c r="N2551" s="25">
        <v>1.0069999999999999</v>
      </c>
      <c r="O2551" s="21" t="s">
        <v>77</v>
      </c>
      <c r="P2551" s="24">
        <f>TotalMov[[#This Row],[Confirmed activ. 3 (ILE03)]]*60</f>
        <v>60.419999999999995</v>
      </c>
      <c r="Q2551" s="24">
        <v>100</v>
      </c>
      <c r="R2551" s="21" t="s">
        <v>66</v>
      </c>
      <c r="S2551" s="21" t="s">
        <v>67</v>
      </c>
    </row>
    <row r="2552" spans="1:19" x14ac:dyDescent="0.35">
      <c r="A2552" s="21">
        <v>1543081</v>
      </c>
      <c r="B2552" s="53">
        <v>411590</v>
      </c>
      <c r="C2552" s="21">
        <f>VLOOKUP(TotalMov[[#This Row],[Order]],'Total Mov by SS'!B:C,2,0)</f>
        <v>144</v>
      </c>
      <c r="D2552" s="21" t="s">
        <v>59</v>
      </c>
      <c r="E2552" s="21" t="s">
        <v>101</v>
      </c>
      <c r="F2552" s="21" t="s">
        <v>69</v>
      </c>
      <c r="G2552" s="21" t="s">
        <v>62</v>
      </c>
      <c r="H2552" s="21" t="s">
        <v>70</v>
      </c>
      <c r="I2552" s="21" t="s">
        <v>98</v>
      </c>
      <c r="J2552" s="22">
        <v>43712</v>
      </c>
      <c r="K2552" s="23">
        <v>0.72622685185184999</v>
      </c>
      <c r="L2552" s="22">
        <v>43712</v>
      </c>
      <c r="M2552" s="23">
        <v>0.72622685185184999</v>
      </c>
      <c r="N2552" s="24">
        <v>20</v>
      </c>
      <c r="O2552" s="21" t="s">
        <v>66</v>
      </c>
      <c r="P2552" s="24">
        <f>TotalMov[[#This Row],[Confirmed activ. 3 (ILE03)]]</f>
        <v>20</v>
      </c>
      <c r="Q2552" s="24">
        <v>20</v>
      </c>
      <c r="R2552" s="21" t="s">
        <v>66</v>
      </c>
      <c r="S2552" s="21" t="s">
        <v>72</v>
      </c>
    </row>
    <row r="2553" spans="1:19" x14ac:dyDescent="0.35">
      <c r="A2553" s="21">
        <v>1543081</v>
      </c>
      <c r="B2553" s="53">
        <v>411590</v>
      </c>
      <c r="C2553" s="21">
        <f>VLOOKUP(TotalMov[[#This Row],[Order]],'Total Mov by SS'!B:C,2,0)</f>
        <v>144</v>
      </c>
      <c r="D2553" s="21" t="s">
        <v>59</v>
      </c>
      <c r="E2553" s="21" t="s">
        <v>104</v>
      </c>
      <c r="F2553" s="21" t="s">
        <v>69</v>
      </c>
      <c r="G2553" s="21" t="s">
        <v>62</v>
      </c>
      <c r="H2553" s="21" t="s">
        <v>70</v>
      </c>
      <c r="I2553" s="21" t="s">
        <v>100</v>
      </c>
      <c r="J2553" s="22">
        <v>43712</v>
      </c>
      <c r="K2553" s="23">
        <v>0.72630787037037003</v>
      </c>
      <c r="L2553" s="22">
        <v>43712</v>
      </c>
      <c r="M2553" s="23">
        <v>0.72630787037037003</v>
      </c>
      <c r="N2553" s="24">
        <v>30</v>
      </c>
      <c r="O2553" s="21" t="s">
        <v>66</v>
      </c>
      <c r="P2553" s="24">
        <f>TotalMov[[#This Row],[Confirmed activ. 3 (ILE03)]]</f>
        <v>30</v>
      </c>
      <c r="Q2553" s="24">
        <v>30</v>
      </c>
      <c r="R2553" s="21" t="s">
        <v>66</v>
      </c>
      <c r="S2553" s="21" t="s">
        <v>72</v>
      </c>
    </row>
    <row r="2554" spans="1:19" x14ac:dyDescent="0.35">
      <c r="A2554" s="21">
        <v>1543081</v>
      </c>
      <c r="B2554" s="53">
        <v>411590</v>
      </c>
      <c r="C2554" s="21">
        <f>VLOOKUP(TotalMov[[#This Row],[Order]],'Total Mov by SS'!B:C,2,0)</f>
        <v>144</v>
      </c>
      <c r="D2554" s="21" t="s">
        <v>59</v>
      </c>
      <c r="E2554" s="21" t="s">
        <v>113</v>
      </c>
      <c r="F2554" s="21" t="s">
        <v>102</v>
      </c>
      <c r="G2554" s="21" t="s">
        <v>62</v>
      </c>
      <c r="H2554" s="21" t="s">
        <v>100</v>
      </c>
      <c r="I2554" s="21" t="s">
        <v>103</v>
      </c>
      <c r="J2554" s="22">
        <v>43712</v>
      </c>
      <c r="K2554" s="23">
        <v>0.72646990740741002</v>
      </c>
      <c r="L2554" s="22">
        <v>43712</v>
      </c>
      <c r="M2554" s="23">
        <v>0.72646990740741002</v>
      </c>
      <c r="N2554" s="24">
        <v>30</v>
      </c>
      <c r="O2554" s="21" t="s">
        <v>66</v>
      </c>
      <c r="P2554" s="24">
        <f>TotalMov[[#This Row],[Confirmed activ. 3 (ILE03)]]</f>
        <v>30</v>
      </c>
      <c r="Q2554" s="24">
        <v>30</v>
      </c>
      <c r="R2554" s="21" t="s">
        <v>66</v>
      </c>
      <c r="S2554" s="21" t="s">
        <v>72</v>
      </c>
    </row>
    <row r="2555" spans="1:19" x14ac:dyDescent="0.35">
      <c r="A2555" s="21">
        <v>1543081</v>
      </c>
      <c r="B2555" s="53">
        <v>411590</v>
      </c>
      <c r="C2555" s="21">
        <f>VLOOKUP(TotalMov[[#This Row],[Order]],'Total Mov by SS'!B:C,2,0)</f>
        <v>144</v>
      </c>
      <c r="D2555" s="21" t="s">
        <v>59</v>
      </c>
      <c r="E2555" s="21" t="s">
        <v>114</v>
      </c>
      <c r="F2555" s="21" t="s">
        <v>102</v>
      </c>
      <c r="G2555" s="21" t="s">
        <v>105</v>
      </c>
      <c r="H2555" s="21" t="s">
        <v>100</v>
      </c>
      <c r="I2555" s="21" t="s">
        <v>106</v>
      </c>
      <c r="J2555" s="22">
        <v>43713</v>
      </c>
      <c r="K2555" s="23">
        <v>0.3574537037037</v>
      </c>
      <c r="L2555" s="22">
        <v>43713</v>
      </c>
      <c r="M2555" s="23">
        <v>0.3574537037037</v>
      </c>
      <c r="N2555" s="24">
        <v>45</v>
      </c>
      <c r="O2555" s="21" t="s">
        <v>66</v>
      </c>
      <c r="P2555" s="24">
        <f>TotalMov[[#This Row],[Confirmed activ. 3 (ILE03)]]</f>
        <v>45</v>
      </c>
      <c r="Q2555" s="24">
        <v>45</v>
      </c>
      <c r="R2555" s="21" t="s">
        <v>66</v>
      </c>
      <c r="S2555" s="21" t="s">
        <v>72</v>
      </c>
    </row>
    <row r="2556" spans="1:19" x14ac:dyDescent="0.35">
      <c r="A2556" s="21">
        <v>1543081</v>
      </c>
      <c r="B2556" s="53">
        <v>411590</v>
      </c>
      <c r="C2556" s="21">
        <f>VLOOKUP(TotalMov[[#This Row],[Order]],'Total Mov by SS'!B:C,2,0)</f>
        <v>144</v>
      </c>
      <c r="D2556" s="21" t="s">
        <v>107</v>
      </c>
      <c r="E2556" s="21" t="s">
        <v>60</v>
      </c>
      <c r="F2556" s="21" t="s">
        <v>61</v>
      </c>
      <c r="G2556" s="21" t="s">
        <v>90</v>
      </c>
      <c r="H2556" s="21" t="s">
        <v>63</v>
      </c>
      <c r="I2556" s="21" t="s">
        <v>108</v>
      </c>
      <c r="J2556" s="22"/>
      <c r="K2556" s="23">
        <v>0</v>
      </c>
      <c r="L2556" s="22"/>
      <c r="M2556" s="23">
        <v>0</v>
      </c>
      <c r="N2556" s="25">
        <v>0</v>
      </c>
      <c r="O2556" s="21" t="s">
        <v>93</v>
      </c>
      <c r="P2556" s="24"/>
      <c r="Q2556" s="24">
        <v>1</v>
      </c>
      <c r="R2556" s="21" t="s">
        <v>66</v>
      </c>
      <c r="S2556" s="21" t="s">
        <v>94</v>
      </c>
    </row>
    <row r="2557" spans="1:19" x14ac:dyDescent="0.35">
      <c r="A2557" s="21">
        <v>1543081</v>
      </c>
      <c r="B2557" s="53">
        <v>411590</v>
      </c>
      <c r="C2557" s="21">
        <f>VLOOKUP(TotalMov[[#This Row],[Order]],'Total Mov by SS'!B:C,2,0)</f>
        <v>144</v>
      </c>
      <c r="D2557" s="21" t="s">
        <v>109</v>
      </c>
      <c r="E2557" s="21" t="s">
        <v>95</v>
      </c>
      <c r="F2557" s="21" t="s">
        <v>83</v>
      </c>
      <c r="G2557" s="21" t="s">
        <v>90</v>
      </c>
      <c r="H2557" s="21" t="s">
        <v>84</v>
      </c>
      <c r="I2557" s="21" t="s">
        <v>110</v>
      </c>
      <c r="J2557" s="22">
        <v>43698</v>
      </c>
      <c r="K2557" s="23">
        <v>0.75593750000000004</v>
      </c>
      <c r="L2557" s="22">
        <v>43698</v>
      </c>
      <c r="M2557" s="23">
        <v>0.94921296296295998</v>
      </c>
      <c r="N2557" s="25">
        <v>4.6390000000000002</v>
      </c>
      <c r="O2557" s="21" t="s">
        <v>77</v>
      </c>
      <c r="P2557" s="24">
        <f>TotalMov[[#This Row],[Confirmed activ. 3 (ILE03)]]*60</f>
        <v>278.34000000000003</v>
      </c>
      <c r="Q2557" s="24">
        <v>5</v>
      </c>
      <c r="R2557" s="21" t="s">
        <v>66</v>
      </c>
      <c r="S2557" s="21" t="s">
        <v>67</v>
      </c>
    </row>
    <row r="2558" spans="1:19" x14ac:dyDescent="0.35">
      <c r="A2558" s="21">
        <v>1543082</v>
      </c>
      <c r="B2558" s="53">
        <v>411590</v>
      </c>
      <c r="C2558" s="21">
        <f>VLOOKUP(TotalMov[[#This Row],[Order]],'Total Mov by SS'!B:C,2,0)</f>
        <v>151</v>
      </c>
      <c r="D2558" s="21" t="s">
        <v>59</v>
      </c>
      <c r="E2558" s="21" t="s">
        <v>60</v>
      </c>
      <c r="F2558" s="21" t="s">
        <v>83</v>
      </c>
      <c r="G2558" s="21" t="s">
        <v>62</v>
      </c>
      <c r="H2558" s="21" t="s">
        <v>84</v>
      </c>
      <c r="I2558" s="21" t="s">
        <v>111</v>
      </c>
      <c r="J2558" s="22">
        <v>43684</v>
      </c>
      <c r="K2558" s="23">
        <v>0.99936342592592997</v>
      </c>
      <c r="L2558" s="22">
        <v>43685</v>
      </c>
      <c r="M2558" s="23">
        <v>1.950231481481E-2</v>
      </c>
      <c r="N2558" s="24">
        <v>29</v>
      </c>
      <c r="O2558" s="21" t="s">
        <v>66</v>
      </c>
      <c r="P2558" s="24">
        <f>TotalMov[[#This Row],[Confirmed activ. 3 (ILE03)]]</f>
        <v>29</v>
      </c>
      <c r="Q2558" s="24">
        <v>40</v>
      </c>
      <c r="R2558" s="21" t="s">
        <v>66</v>
      </c>
      <c r="S2558" s="21" t="s">
        <v>67</v>
      </c>
    </row>
    <row r="2559" spans="1:19" x14ac:dyDescent="0.35">
      <c r="A2559" s="21">
        <v>1543082</v>
      </c>
      <c r="B2559" s="53">
        <v>411590</v>
      </c>
      <c r="C2559" s="21">
        <f>VLOOKUP(TotalMov[[#This Row],[Order]],'Total Mov by SS'!B:C,2,0)</f>
        <v>151</v>
      </c>
      <c r="D2559" s="21" t="s">
        <v>59</v>
      </c>
      <c r="E2559" s="21" t="s">
        <v>68</v>
      </c>
      <c r="F2559" s="21" t="s">
        <v>61</v>
      </c>
      <c r="G2559" s="21" t="s">
        <v>62</v>
      </c>
      <c r="H2559" s="21" t="s">
        <v>63</v>
      </c>
      <c r="I2559" s="21" t="s">
        <v>64</v>
      </c>
      <c r="J2559" s="22">
        <v>43685</v>
      </c>
      <c r="K2559" s="23">
        <v>0.33193287037037</v>
      </c>
      <c r="L2559" s="22">
        <v>43685</v>
      </c>
      <c r="M2559" s="23">
        <v>0.33893518518519</v>
      </c>
      <c r="N2559" s="25">
        <v>3.367</v>
      </c>
      <c r="O2559" s="21" t="s">
        <v>66</v>
      </c>
      <c r="P2559" s="24">
        <f>TotalMov[[#This Row],[Confirmed activ. 3 (ILE03)]]</f>
        <v>3.367</v>
      </c>
      <c r="Q2559" s="24">
        <v>15</v>
      </c>
      <c r="R2559" s="21" t="s">
        <v>66</v>
      </c>
      <c r="S2559" s="21" t="s">
        <v>67</v>
      </c>
    </row>
    <row r="2560" spans="1:19" x14ac:dyDescent="0.35">
      <c r="A2560" s="21">
        <v>1543082</v>
      </c>
      <c r="B2560" s="53">
        <v>411590</v>
      </c>
      <c r="C2560" s="21">
        <f>VLOOKUP(TotalMov[[#This Row],[Order]],'Total Mov by SS'!B:C,2,0)</f>
        <v>151</v>
      </c>
      <c r="D2560" s="21" t="s">
        <v>59</v>
      </c>
      <c r="E2560" s="21" t="s">
        <v>73</v>
      </c>
      <c r="F2560" s="21" t="s">
        <v>69</v>
      </c>
      <c r="G2560" s="21" t="s">
        <v>62</v>
      </c>
      <c r="H2560" s="21" t="s">
        <v>70</v>
      </c>
      <c r="I2560" s="21" t="s">
        <v>71</v>
      </c>
      <c r="J2560" s="22">
        <v>43685</v>
      </c>
      <c r="K2560" s="23">
        <v>0.35349537037036999</v>
      </c>
      <c r="L2560" s="22">
        <v>43685</v>
      </c>
      <c r="M2560" s="23">
        <v>0.35349537037036999</v>
      </c>
      <c r="N2560" s="24">
        <v>20</v>
      </c>
      <c r="O2560" s="21" t="s">
        <v>66</v>
      </c>
      <c r="P2560" s="24">
        <f>TotalMov[[#This Row],[Confirmed activ. 3 (ILE03)]]</f>
        <v>20</v>
      </c>
      <c r="Q2560" s="24">
        <v>20</v>
      </c>
      <c r="R2560" s="21" t="s">
        <v>66</v>
      </c>
      <c r="S2560" s="21" t="s">
        <v>72</v>
      </c>
    </row>
    <row r="2561" spans="1:19" x14ac:dyDescent="0.35">
      <c r="A2561" s="21">
        <v>1543082</v>
      </c>
      <c r="B2561" s="53">
        <v>411590</v>
      </c>
      <c r="C2561" s="21">
        <f>VLOOKUP(TotalMov[[#This Row],[Order]],'Total Mov by SS'!B:C,2,0)</f>
        <v>151</v>
      </c>
      <c r="D2561" s="21" t="s">
        <v>59</v>
      </c>
      <c r="E2561" s="21" t="s">
        <v>75</v>
      </c>
      <c r="F2561" s="21" t="s">
        <v>61</v>
      </c>
      <c r="G2561" s="21" t="s">
        <v>62</v>
      </c>
      <c r="H2561" s="21" t="s">
        <v>63</v>
      </c>
      <c r="I2561" s="21" t="s">
        <v>74</v>
      </c>
      <c r="J2561" s="22">
        <v>43685</v>
      </c>
      <c r="K2561" s="23">
        <v>0.38057870370370001</v>
      </c>
      <c r="L2561" s="22">
        <v>43685</v>
      </c>
      <c r="M2561" s="23">
        <v>0.57276620370370002</v>
      </c>
      <c r="N2561" s="25">
        <v>4.0339999999999998</v>
      </c>
      <c r="O2561" s="21" t="s">
        <v>77</v>
      </c>
      <c r="P2561" s="24">
        <f>TotalMov[[#This Row],[Confirmed activ. 3 (ILE03)]]*60</f>
        <v>242.04</v>
      </c>
      <c r="Q2561" s="24">
        <v>350</v>
      </c>
      <c r="R2561" s="21" t="s">
        <v>66</v>
      </c>
      <c r="S2561" s="21" t="s">
        <v>67</v>
      </c>
    </row>
    <row r="2562" spans="1:19" x14ac:dyDescent="0.35">
      <c r="A2562" s="21">
        <v>1543082</v>
      </c>
      <c r="B2562" s="53">
        <v>411590</v>
      </c>
      <c r="C2562" s="21">
        <f>VLOOKUP(TotalMov[[#This Row],[Order]],'Total Mov by SS'!B:C,2,0)</f>
        <v>151</v>
      </c>
      <c r="D2562" s="21" t="s">
        <v>59</v>
      </c>
      <c r="E2562" s="21" t="s">
        <v>78</v>
      </c>
      <c r="F2562" s="21" t="s">
        <v>61</v>
      </c>
      <c r="G2562" s="21" t="s">
        <v>62</v>
      </c>
      <c r="H2562" s="21" t="s">
        <v>63</v>
      </c>
      <c r="I2562" s="21" t="s">
        <v>76</v>
      </c>
      <c r="J2562" s="22">
        <v>43685</v>
      </c>
      <c r="K2562" s="23">
        <v>0.57368055555555997</v>
      </c>
      <c r="L2562" s="22">
        <v>43696</v>
      </c>
      <c r="M2562" s="23">
        <v>0.47725694444444</v>
      </c>
      <c r="N2562" s="25">
        <v>32.414999999999999</v>
      </c>
      <c r="O2562" s="21" t="s">
        <v>77</v>
      </c>
      <c r="P2562" s="24">
        <f>TotalMov[[#This Row],[Confirmed activ. 3 (ILE03)]]*60</f>
        <v>1944.8999999999999</v>
      </c>
      <c r="Q2562" s="24">
        <v>1020</v>
      </c>
      <c r="R2562" s="21" t="s">
        <v>66</v>
      </c>
      <c r="S2562" s="21" t="s">
        <v>67</v>
      </c>
    </row>
    <row r="2563" spans="1:19" x14ac:dyDescent="0.35">
      <c r="A2563" s="21">
        <v>1543082</v>
      </c>
      <c r="B2563" s="53">
        <v>411590</v>
      </c>
      <c r="C2563" s="21">
        <f>VLOOKUP(TotalMov[[#This Row],[Order]],'Total Mov by SS'!B:C,2,0)</f>
        <v>151</v>
      </c>
      <c r="D2563" s="21" t="s">
        <v>59</v>
      </c>
      <c r="E2563" s="21" t="s">
        <v>80</v>
      </c>
      <c r="F2563" s="21" t="s">
        <v>61</v>
      </c>
      <c r="G2563" s="21" t="s">
        <v>62</v>
      </c>
      <c r="H2563" s="21" t="s">
        <v>63</v>
      </c>
      <c r="I2563" s="21" t="s">
        <v>112</v>
      </c>
      <c r="J2563" s="22">
        <v>43696</v>
      </c>
      <c r="K2563" s="23">
        <v>0.50569444444444001</v>
      </c>
      <c r="L2563" s="22">
        <v>43696</v>
      </c>
      <c r="M2563" s="23">
        <v>0.56193287037036999</v>
      </c>
      <c r="N2563" s="25">
        <v>1.35</v>
      </c>
      <c r="O2563" s="21" t="s">
        <v>77</v>
      </c>
      <c r="P2563" s="24">
        <f>TotalMov[[#This Row],[Confirmed activ. 3 (ILE03)]]*60</f>
        <v>81</v>
      </c>
      <c r="Q2563" s="24">
        <v>50</v>
      </c>
      <c r="R2563" s="21" t="s">
        <v>66</v>
      </c>
      <c r="S2563" s="21" t="s">
        <v>67</v>
      </c>
    </row>
    <row r="2564" spans="1:19" x14ac:dyDescent="0.35">
      <c r="A2564" s="21">
        <v>1543082</v>
      </c>
      <c r="B2564" s="53">
        <v>411590</v>
      </c>
      <c r="C2564" s="21">
        <f>VLOOKUP(TotalMov[[#This Row],[Order]],'Total Mov by SS'!B:C,2,0)</f>
        <v>151</v>
      </c>
      <c r="D2564" s="21" t="s">
        <v>59</v>
      </c>
      <c r="E2564" s="21" t="s">
        <v>82</v>
      </c>
      <c r="F2564" s="21" t="s">
        <v>89</v>
      </c>
      <c r="G2564" s="21" t="s">
        <v>90</v>
      </c>
      <c r="H2564" s="21" t="s">
        <v>91</v>
      </c>
      <c r="I2564" s="21" t="s">
        <v>92</v>
      </c>
      <c r="J2564" s="22"/>
      <c r="K2564" s="23">
        <v>0</v>
      </c>
      <c r="L2564" s="22"/>
      <c r="M2564" s="23">
        <v>0</v>
      </c>
      <c r="N2564" s="25">
        <v>0</v>
      </c>
      <c r="O2564" s="21" t="s">
        <v>93</v>
      </c>
      <c r="P2564" s="24"/>
      <c r="Q2564" s="24">
        <v>0</v>
      </c>
      <c r="R2564" s="21" t="s">
        <v>66</v>
      </c>
      <c r="S2564" s="21" t="s">
        <v>94</v>
      </c>
    </row>
    <row r="2565" spans="1:19" x14ac:dyDescent="0.35">
      <c r="A2565" s="21">
        <v>1543082</v>
      </c>
      <c r="B2565" s="53">
        <v>411590</v>
      </c>
      <c r="C2565" s="21">
        <f>VLOOKUP(TotalMov[[#This Row],[Order]],'Total Mov by SS'!B:C,2,0)</f>
        <v>151</v>
      </c>
      <c r="D2565" s="21" t="s">
        <v>59</v>
      </c>
      <c r="E2565" s="21" t="s">
        <v>85</v>
      </c>
      <c r="F2565" s="21" t="s">
        <v>69</v>
      </c>
      <c r="G2565" s="21" t="s">
        <v>62</v>
      </c>
      <c r="H2565" s="21" t="s">
        <v>70</v>
      </c>
      <c r="I2565" s="21" t="s">
        <v>79</v>
      </c>
      <c r="J2565" s="22">
        <v>43698</v>
      </c>
      <c r="K2565" s="23">
        <v>0.49716435185184998</v>
      </c>
      <c r="L2565" s="22">
        <v>43698</v>
      </c>
      <c r="M2565" s="23">
        <v>0.49716435185184998</v>
      </c>
      <c r="N2565" s="24">
        <v>20</v>
      </c>
      <c r="O2565" s="21" t="s">
        <v>66</v>
      </c>
      <c r="P2565" s="24">
        <f>TotalMov[[#This Row],[Confirmed activ. 3 (ILE03)]]</f>
        <v>20</v>
      </c>
      <c r="Q2565" s="24">
        <v>20</v>
      </c>
      <c r="R2565" s="21" t="s">
        <v>66</v>
      </c>
      <c r="S2565" s="21" t="s">
        <v>72</v>
      </c>
    </row>
    <row r="2566" spans="1:19" x14ac:dyDescent="0.35">
      <c r="A2566" s="21">
        <v>1543082</v>
      </c>
      <c r="B2566" s="53">
        <v>411590</v>
      </c>
      <c r="C2566" s="21">
        <f>VLOOKUP(TotalMov[[#This Row],[Order]],'Total Mov by SS'!B:C,2,0)</f>
        <v>151</v>
      </c>
      <c r="D2566" s="21" t="s">
        <v>59</v>
      </c>
      <c r="E2566" s="21" t="s">
        <v>88</v>
      </c>
      <c r="F2566" s="21" t="s">
        <v>69</v>
      </c>
      <c r="G2566" s="21" t="s">
        <v>62</v>
      </c>
      <c r="H2566" s="21" t="s">
        <v>70</v>
      </c>
      <c r="I2566" s="21" t="s">
        <v>81</v>
      </c>
      <c r="J2566" s="22">
        <v>43698</v>
      </c>
      <c r="K2566" s="23">
        <v>0.49745370370370001</v>
      </c>
      <c r="L2566" s="22">
        <v>43698</v>
      </c>
      <c r="M2566" s="23">
        <v>0.49745370370370001</v>
      </c>
      <c r="N2566" s="24">
        <v>20</v>
      </c>
      <c r="O2566" s="21" t="s">
        <v>66</v>
      </c>
      <c r="P2566" s="24">
        <f>TotalMov[[#This Row],[Confirmed activ. 3 (ILE03)]]</f>
        <v>20</v>
      </c>
      <c r="Q2566" s="24">
        <v>20</v>
      </c>
      <c r="R2566" s="21" t="s">
        <v>66</v>
      </c>
      <c r="S2566" s="21" t="s">
        <v>72</v>
      </c>
    </row>
    <row r="2567" spans="1:19" x14ac:dyDescent="0.35">
      <c r="A2567" s="21">
        <v>1543082</v>
      </c>
      <c r="B2567" s="53">
        <v>411590</v>
      </c>
      <c r="C2567" s="21">
        <f>VLOOKUP(TotalMov[[#This Row],[Order]],'Total Mov by SS'!B:C,2,0)</f>
        <v>151</v>
      </c>
      <c r="D2567" s="21" t="s">
        <v>59</v>
      </c>
      <c r="E2567" s="21" t="s">
        <v>95</v>
      </c>
      <c r="F2567" s="21" t="s">
        <v>83</v>
      </c>
      <c r="G2567" s="21" t="s">
        <v>62</v>
      </c>
      <c r="H2567" s="21" t="s">
        <v>84</v>
      </c>
      <c r="I2567" s="21" t="s">
        <v>84</v>
      </c>
      <c r="J2567" s="22">
        <v>43698</v>
      </c>
      <c r="K2567" s="23">
        <v>0.76112268518519</v>
      </c>
      <c r="L2567" s="22">
        <v>43699</v>
      </c>
      <c r="M2567" s="23">
        <v>0.66363425925926001</v>
      </c>
      <c r="N2567" s="25">
        <v>8.2899999999999991</v>
      </c>
      <c r="O2567" s="21" t="s">
        <v>77</v>
      </c>
      <c r="P2567" s="24">
        <f>TotalMov[[#This Row],[Confirmed activ. 3 (ILE03)]]*60</f>
        <v>497.4</v>
      </c>
      <c r="Q2567" s="24">
        <v>450</v>
      </c>
      <c r="R2567" s="21" t="s">
        <v>66</v>
      </c>
      <c r="S2567" s="21" t="s">
        <v>67</v>
      </c>
    </row>
    <row r="2568" spans="1:19" x14ac:dyDescent="0.35">
      <c r="A2568" s="21">
        <v>1543082</v>
      </c>
      <c r="B2568" s="53">
        <v>411590</v>
      </c>
      <c r="C2568" s="21">
        <f>VLOOKUP(TotalMov[[#This Row],[Order]],'Total Mov by SS'!B:C,2,0)</f>
        <v>151</v>
      </c>
      <c r="D2568" s="21" t="s">
        <v>59</v>
      </c>
      <c r="E2568" s="21" t="s">
        <v>97</v>
      </c>
      <c r="F2568" s="21" t="s">
        <v>86</v>
      </c>
      <c r="G2568" s="21" t="s">
        <v>62</v>
      </c>
      <c r="H2568" s="21" t="s">
        <v>87</v>
      </c>
      <c r="I2568" s="21" t="s">
        <v>87</v>
      </c>
      <c r="J2568" s="22">
        <v>43703</v>
      </c>
      <c r="K2568" s="23">
        <v>0.34223379629630002</v>
      </c>
      <c r="L2568" s="22">
        <v>43703</v>
      </c>
      <c r="M2568" s="23">
        <v>0.34223379629630002</v>
      </c>
      <c r="N2568" s="24">
        <v>20</v>
      </c>
      <c r="O2568" s="21" t="s">
        <v>66</v>
      </c>
      <c r="P2568" s="24">
        <f>TotalMov[[#This Row],[Confirmed activ. 3 (ILE03)]]</f>
        <v>20</v>
      </c>
      <c r="Q2568" s="24">
        <v>20</v>
      </c>
      <c r="R2568" s="21" t="s">
        <v>66</v>
      </c>
      <c r="S2568" s="21" t="s">
        <v>72</v>
      </c>
    </row>
    <row r="2569" spans="1:19" x14ac:dyDescent="0.35">
      <c r="A2569" s="21">
        <v>1543082</v>
      </c>
      <c r="B2569" s="53">
        <v>411590</v>
      </c>
      <c r="C2569" s="21">
        <f>VLOOKUP(TotalMov[[#This Row],[Order]],'Total Mov by SS'!B:C,2,0)</f>
        <v>151</v>
      </c>
      <c r="D2569" s="21" t="s">
        <v>59</v>
      </c>
      <c r="E2569" s="21" t="s">
        <v>99</v>
      </c>
      <c r="F2569" s="21" t="s">
        <v>61</v>
      </c>
      <c r="G2569" s="21" t="s">
        <v>62</v>
      </c>
      <c r="H2569" s="21" t="s">
        <v>63</v>
      </c>
      <c r="I2569" s="21" t="s">
        <v>96</v>
      </c>
      <c r="J2569" s="22">
        <v>43703</v>
      </c>
      <c r="K2569" s="23">
        <v>0.55030092592593005</v>
      </c>
      <c r="L2569" s="22">
        <v>43703</v>
      </c>
      <c r="M2569" s="23">
        <v>0.60909722222221996</v>
      </c>
      <c r="N2569" s="25">
        <v>1.411</v>
      </c>
      <c r="O2569" s="21" t="s">
        <v>77</v>
      </c>
      <c r="P2569" s="24">
        <f>TotalMov[[#This Row],[Confirmed activ. 3 (ILE03)]]*60</f>
        <v>84.66</v>
      </c>
      <c r="Q2569" s="24">
        <v>100</v>
      </c>
      <c r="R2569" s="21" t="s">
        <v>66</v>
      </c>
      <c r="S2569" s="21" t="s">
        <v>67</v>
      </c>
    </row>
    <row r="2570" spans="1:19" x14ac:dyDescent="0.35">
      <c r="A2570" s="21">
        <v>1543082</v>
      </c>
      <c r="B2570" s="53">
        <v>411590</v>
      </c>
      <c r="C2570" s="21">
        <f>VLOOKUP(TotalMov[[#This Row],[Order]],'Total Mov by SS'!B:C,2,0)</f>
        <v>151</v>
      </c>
      <c r="D2570" s="21" t="s">
        <v>59</v>
      </c>
      <c r="E2570" s="21" t="s">
        <v>101</v>
      </c>
      <c r="F2570" s="21" t="s">
        <v>69</v>
      </c>
      <c r="G2570" s="21" t="s">
        <v>62</v>
      </c>
      <c r="H2570" s="21" t="s">
        <v>70</v>
      </c>
      <c r="I2570" s="21" t="s">
        <v>98</v>
      </c>
      <c r="J2570" s="22">
        <v>43712</v>
      </c>
      <c r="K2570" s="23">
        <v>0.68230324074074</v>
      </c>
      <c r="L2570" s="22">
        <v>43712</v>
      </c>
      <c r="M2570" s="23">
        <v>0.68230324074074</v>
      </c>
      <c r="N2570" s="24">
        <v>20</v>
      </c>
      <c r="O2570" s="21" t="s">
        <v>66</v>
      </c>
      <c r="P2570" s="24">
        <f>TotalMov[[#This Row],[Confirmed activ. 3 (ILE03)]]</f>
        <v>20</v>
      </c>
      <c r="Q2570" s="24">
        <v>20</v>
      </c>
      <c r="R2570" s="21" t="s">
        <v>66</v>
      </c>
      <c r="S2570" s="21" t="s">
        <v>72</v>
      </c>
    </row>
    <row r="2571" spans="1:19" x14ac:dyDescent="0.35">
      <c r="A2571" s="21">
        <v>1543082</v>
      </c>
      <c r="B2571" s="53">
        <v>411590</v>
      </c>
      <c r="C2571" s="21">
        <f>VLOOKUP(TotalMov[[#This Row],[Order]],'Total Mov by SS'!B:C,2,0)</f>
        <v>151</v>
      </c>
      <c r="D2571" s="21" t="s">
        <v>59</v>
      </c>
      <c r="E2571" s="21" t="s">
        <v>104</v>
      </c>
      <c r="F2571" s="21" t="s">
        <v>69</v>
      </c>
      <c r="G2571" s="21" t="s">
        <v>62</v>
      </c>
      <c r="H2571" s="21" t="s">
        <v>70</v>
      </c>
      <c r="I2571" s="21" t="s">
        <v>100</v>
      </c>
      <c r="J2571" s="22">
        <v>43712</v>
      </c>
      <c r="K2571" s="23">
        <v>0.68239583333332998</v>
      </c>
      <c r="L2571" s="22">
        <v>43712</v>
      </c>
      <c r="M2571" s="23">
        <v>0.68239583333332998</v>
      </c>
      <c r="N2571" s="24">
        <v>30</v>
      </c>
      <c r="O2571" s="21" t="s">
        <v>66</v>
      </c>
      <c r="P2571" s="24">
        <f>TotalMov[[#This Row],[Confirmed activ. 3 (ILE03)]]</f>
        <v>30</v>
      </c>
      <c r="Q2571" s="24">
        <v>30</v>
      </c>
      <c r="R2571" s="21" t="s">
        <v>66</v>
      </c>
      <c r="S2571" s="21" t="s">
        <v>72</v>
      </c>
    </row>
    <row r="2572" spans="1:19" x14ac:dyDescent="0.35">
      <c r="A2572" s="21">
        <v>1543082</v>
      </c>
      <c r="B2572" s="53">
        <v>411590</v>
      </c>
      <c r="C2572" s="21">
        <f>VLOOKUP(TotalMov[[#This Row],[Order]],'Total Mov by SS'!B:C,2,0)</f>
        <v>151</v>
      </c>
      <c r="D2572" s="21" t="s">
        <v>59</v>
      </c>
      <c r="E2572" s="21" t="s">
        <v>113</v>
      </c>
      <c r="F2572" s="21" t="s">
        <v>102</v>
      </c>
      <c r="G2572" s="21" t="s">
        <v>62</v>
      </c>
      <c r="H2572" s="21" t="s">
        <v>100</v>
      </c>
      <c r="I2572" s="21" t="s">
        <v>103</v>
      </c>
      <c r="J2572" s="22">
        <v>43712</v>
      </c>
      <c r="K2572" s="23">
        <v>0.68248842592592995</v>
      </c>
      <c r="L2572" s="22">
        <v>43712</v>
      </c>
      <c r="M2572" s="23">
        <v>0.68248842592592995</v>
      </c>
      <c r="N2572" s="24">
        <v>30</v>
      </c>
      <c r="O2572" s="21" t="s">
        <v>66</v>
      </c>
      <c r="P2572" s="24">
        <f>TotalMov[[#This Row],[Confirmed activ. 3 (ILE03)]]</f>
        <v>30</v>
      </c>
      <c r="Q2572" s="24">
        <v>30</v>
      </c>
      <c r="R2572" s="21" t="s">
        <v>66</v>
      </c>
      <c r="S2572" s="21" t="s">
        <v>72</v>
      </c>
    </row>
    <row r="2573" spans="1:19" x14ac:dyDescent="0.35">
      <c r="A2573" s="21">
        <v>1543082</v>
      </c>
      <c r="B2573" s="53">
        <v>411590</v>
      </c>
      <c r="C2573" s="21">
        <f>VLOOKUP(TotalMov[[#This Row],[Order]],'Total Mov by SS'!B:C,2,0)</f>
        <v>151</v>
      </c>
      <c r="D2573" s="21" t="s">
        <v>59</v>
      </c>
      <c r="E2573" s="21" t="s">
        <v>114</v>
      </c>
      <c r="F2573" s="21" t="s">
        <v>102</v>
      </c>
      <c r="G2573" s="21" t="s">
        <v>105</v>
      </c>
      <c r="H2573" s="21" t="s">
        <v>100</v>
      </c>
      <c r="I2573" s="21" t="s">
        <v>106</v>
      </c>
      <c r="J2573" s="22">
        <v>43713</v>
      </c>
      <c r="K2573" s="23">
        <v>0.35759259259259002</v>
      </c>
      <c r="L2573" s="22">
        <v>43713</v>
      </c>
      <c r="M2573" s="23">
        <v>0.35759259259259002</v>
      </c>
      <c r="N2573" s="24">
        <v>45</v>
      </c>
      <c r="O2573" s="21" t="s">
        <v>66</v>
      </c>
      <c r="P2573" s="24">
        <f>TotalMov[[#This Row],[Confirmed activ. 3 (ILE03)]]</f>
        <v>45</v>
      </c>
      <c r="Q2573" s="24">
        <v>45</v>
      </c>
      <c r="R2573" s="21" t="s">
        <v>66</v>
      </c>
      <c r="S2573" s="21" t="s">
        <v>72</v>
      </c>
    </row>
    <row r="2574" spans="1:19" x14ac:dyDescent="0.35">
      <c r="A2574" s="21">
        <v>1543082</v>
      </c>
      <c r="B2574" s="53">
        <v>411590</v>
      </c>
      <c r="C2574" s="21">
        <f>VLOOKUP(TotalMov[[#This Row],[Order]],'Total Mov by SS'!B:C,2,0)</f>
        <v>151</v>
      </c>
      <c r="D2574" s="21" t="s">
        <v>107</v>
      </c>
      <c r="E2574" s="21" t="s">
        <v>60</v>
      </c>
      <c r="F2574" s="21" t="s">
        <v>61</v>
      </c>
      <c r="G2574" s="21" t="s">
        <v>90</v>
      </c>
      <c r="H2574" s="21" t="s">
        <v>63</v>
      </c>
      <c r="I2574" s="21" t="s">
        <v>108</v>
      </c>
      <c r="J2574" s="22">
        <v>43703</v>
      </c>
      <c r="K2574" s="23">
        <v>0.36217592592593001</v>
      </c>
      <c r="L2574" s="22">
        <v>43703</v>
      </c>
      <c r="M2574" s="23">
        <v>0.64525462962962998</v>
      </c>
      <c r="N2574" s="25">
        <v>6.7939999999999996</v>
      </c>
      <c r="O2574" s="21" t="s">
        <v>77</v>
      </c>
      <c r="P2574" s="24">
        <f>TotalMov[[#This Row],[Confirmed activ. 3 (ILE03)]]*60</f>
        <v>407.64</v>
      </c>
      <c r="Q2574" s="24">
        <v>1</v>
      </c>
      <c r="R2574" s="21" t="s">
        <v>66</v>
      </c>
      <c r="S2574" s="21" t="s">
        <v>67</v>
      </c>
    </row>
    <row r="2575" spans="1:19" x14ac:dyDescent="0.35">
      <c r="A2575" s="21">
        <v>1543082</v>
      </c>
      <c r="B2575" s="53">
        <v>411590</v>
      </c>
      <c r="C2575" s="21">
        <f>VLOOKUP(TotalMov[[#This Row],[Order]],'Total Mov by SS'!B:C,2,0)</f>
        <v>151</v>
      </c>
      <c r="D2575" s="21" t="s">
        <v>109</v>
      </c>
      <c r="E2575" s="21" t="s">
        <v>95</v>
      </c>
      <c r="F2575" s="21" t="s">
        <v>83</v>
      </c>
      <c r="G2575" s="21" t="s">
        <v>90</v>
      </c>
      <c r="H2575" s="21" t="s">
        <v>84</v>
      </c>
      <c r="I2575" s="21" t="s">
        <v>110</v>
      </c>
      <c r="J2575" s="22"/>
      <c r="K2575" s="23">
        <v>0</v>
      </c>
      <c r="L2575" s="22"/>
      <c r="M2575" s="23">
        <v>0</v>
      </c>
      <c r="N2575" s="25">
        <v>0</v>
      </c>
      <c r="O2575" s="21" t="s">
        <v>93</v>
      </c>
      <c r="P2575" s="24"/>
      <c r="Q2575" s="24">
        <v>5</v>
      </c>
      <c r="R2575" s="21" t="s">
        <v>66</v>
      </c>
      <c r="S2575" s="21" t="s">
        <v>94</v>
      </c>
    </row>
    <row r="2576" spans="1:19" x14ac:dyDescent="0.35">
      <c r="A2576" s="21">
        <v>1543083</v>
      </c>
      <c r="B2576" s="53">
        <v>411590</v>
      </c>
      <c r="C2576" s="21">
        <f>VLOOKUP(TotalMov[[#This Row],[Order]],'Total Mov by SS'!B:C,2,0)</f>
        <v>150</v>
      </c>
      <c r="D2576" s="21" t="s">
        <v>59</v>
      </c>
      <c r="E2576" s="21" t="s">
        <v>60</v>
      </c>
      <c r="F2576" s="21" t="s">
        <v>83</v>
      </c>
      <c r="G2576" s="21" t="s">
        <v>62</v>
      </c>
      <c r="H2576" s="21" t="s">
        <v>84</v>
      </c>
      <c r="I2576" s="21" t="s">
        <v>111</v>
      </c>
      <c r="J2576" s="22">
        <v>43695</v>
      </c>
      <c r="K2576" s="23">
        <v>0.75326388888888995</v>
      </c>
      <c r="L2576" s="22">
        <v>43695</v>
      </c>
      <c r="M2576" s="23">
        <v>0.83400462962962996</v>
      </c>
      <c r="N2576" s="25">
        <v>1.9379999999999999</v>
      </c>
      <c r="O2576" s="21" t="s">
        <v>77</v>
      </c>
      <c r="P2576" s="24">
        <f>TotalMov[[#This Row],[Confirmed activ. 3 (ILE03)]]*60</f>
        <v>116.28</v>
      </c>
      <c r="Q2576" s="24">
        <v>40</v>
      </c>
      <c r="R2576" s="21" t="s">
        <v>66</v>
      </c>
      <c r="S2576" s="21" t="s">
        <v>67</v>
      </c>
    </row>
    <row r="2577" spans="1:19" x14ac:dyDescent="0.35">
      <c r="A2577" s="21">
        <v>1543083</v>
      </c>
      <c r="B2577" s="53">
        <v>411590</v>
      </c>
      <c r="C2577" s="21">
        <f>VLOOKUP(TotalMov[[#This Row],[Order]],'Total Mov by SS'!B:C,2,0)</f>
        <v>150</v>
      </c>
      <c r="D2577" s="21" t="s">
        <v>59</v>
      </c>
      <c r="E2577" s="21" t="s">
        <v>68</v>
      </c>
      <c r="F2577" s="21" t="s">
        <v>61</v>
      </c>
      <c r="G2577" s="21" t="s">
        <v>62</v>
      </c>
      <c r="H2577" s="21" t="s">
        <v>63</v>
      </c>
      <c r="I2577" s="21" t="s">
        <v>64</v>
      </c>
      <c r="J2577" s="22">
        <v>43696</v>
      </c>
      <c r="K2577" s="23">
        <v>0.32835648148148</v>
      </c>
      <c r="L2577" s="22">
        <v>43696</v>
      </c>
      <c r="M2577" s="23">
        <v>0.3353587962963</v>
      </c>
      <c r="N2577" s="25">
        <v>3.367</v>
      </c>
      <c r="O2577" s="21" t="s">
        <v>66</v>
      </c>
      <c r="P2577" s="24">
        <f>TotalMov[[#This Row],[Confirmed activ. 3 (ILE03)]]</f>
        <v>3.367</v>
      </c>
      <c r="Q2577" s="24">
        <v>15</v>
      </c>
      <c r="R2577" s="21" t="s">
        <v>66</v>
      </c>
      <c r="S2577" s="21" t="s">
        <v>67</v>
      </c>
    </row>
    <row r="2578" spans="1:19" x14ac:dyDescent="0.35">
      <c r="A2578" s="21">
        <v>1543083</v>
      </c>
      <c r="B2578" s="53">
        <v>411590</v>
      </c>
      <c r="C2578" s="21">
        <f>VLOOKUP(TotalMov[[#This Row],[Order]],'Total Mov by SS'!B:C,2,0)</f>
        <v>150</v>
      </c>
      <c r="D2578" s="21" t="s">
        <v>59</v>
      </c>
      <c r="E2578" s="21" t="s">
        <v>73</v>
      </c>
      <c r="F2578" s="21" t="s">
        <v>69</v>
      </c>
      <c r="G2578" s="21" t="s">
        <v>62</v>
      </c>
      <c r="H2578" s="21" t="s">
        <v>70</v>
      </c>
      <c r="I2578" s="21" t="s">
        <v>71</v>
      </c>
      <c r="J2578" s="22">
        <v>43696</v>
      </c>
      <c r="K2578" s="23">
        <v>0.36306712962963</v>
      </c>
      <c r="L2578" s="22">
        <v>43696</v>
      </c>
      <c r="M2578" s="23">
        <v>0.36306712962963</v>
      </c>
      <c r="N2578" s="24">
        <v>20</v>
      </c>
      <c r="O2578" s="21" t="s">
        <v>66</v>
      </c>
      <c r="P2578" s="24">
        <f>TotalMov[[#This Row],[Confirmed activ. 3 (ILE03)]]</f>
        <v>20</v>
      </c>
      <c r="Q2578" s="24">
        <v>20</v>
      </c>
      <c r="R2578" s="21" t="s">
        <v>66</v>
      </c>
      <c r="S2578" s="21" t="s">
        <v>72</v>
      </c>
    </row>
    <row r="2579" spans="1:19" x14ac:dyDescent="0.35">
      <c r="A2579" s="21">
        <v>1543083</v>
      </c>
      <c r="B2579" s="53">
        <v>411590</v>
      </c>
      <c r="C2579" s="21">
        <f>VLOOKUP(TotalMov[[#This Row],[Order]],'Total Mov by SS'!B:C,2,0)</f>
        <v>150</v>
      </c>
      <c r="D2579" s="21" t="s">
        <v>59</v>
      </c>
      <c r="E2579" s="21" t="s">
        <v>75</v>
      </c>
      <c r="F2579" s="21" t="s">
        <v>61</v>
      </c>
      <c r="G2579" s="21" t="s">
        <v>62</v>
      </c>
      <c r="H2579" s="21" t="s">
        <v>63</v>
      </c>
      <c r="I2579" s="21" t="s">
        <v>74</v>
      </c>
      <c r="J2579" s="22">
        <v>43696</v>
      </c>
      <c r="K2579" s="23">
        <v>0.39168981481481002</v>
      </c>
      <c r="L2579" s="22">
        <v>43696</v>
      </c>
      <c r="M2579" s="23">
        <v>0.74270833333332997</v>
      </c>
      <c r="N2579" s="25">
        <v>7.7880000000000003</v>
      </c>
      <c r="O2579" s="21" t="s">
        <v>77</v>
      </c>
      <c r="P2579" s="24">
        <f>TotalMov[[#This Row],[Confirmed activ. 3 (ILE03)]]*60</f>
        <v>467.28000000000003</v>
      </c>
      <c r="Q2579" s="24">
        <v>350</v>
      </c>
      <c r="R2579" s="21" t="s">
        <v>66</v>
      </c>
      <c r="S2579" s="21" t="s">
        <v>67</v>
      </c>
    </row>
    <row r="2580" spans="1:19" x14ac:dyDescent="0.35">
      <c r="A2580" s="21">
        <v>1543083</v>
      </c>
      <c r="B2580" s="53">
        <v>411590</v>
      </c>
      <c r="C2580" s="21">
        <f>VLOOKUP(TotalMov[[#This Row],[Order]],'Total Mov by SS'!B:C,2,0)</f>
        <v>150</v>
      </c>
      <c r="D2580" s="21" t="s">
        <v>59</v>
      </c>
      <c r="E2580" s="21" t="s">
        <v>78</v>
      </c>
      <c r="F2580" s="21" t="s">
        <v>61</v>
      </c>
      <c r="G2580" s="21" t="s">
        <v>62</v>
      </c>
      <c r="H2580" s="21" t="s">
        <v>63</v>
      </c>
      <c r="I2580" s="21" t="s">
        <v>76</v>
      </c>
      <c r="J2580" s="22">
        <v>43697</v>
      </c>
      <c r="K2580" s="23">
        <v>0.31199074074074001</v>
      </c>
      <c r="L2580" s="22">
        <v>43702</v>
      </c>
      <c r="M2580" s="23">
        <v>0.69130787037037</v>
      </c>
      <c r="N2580" s="25">
        <v>35.701999999999998</v>
      </c>
      <c r="O2580" s="21" t="s">
        <v>77</v>
      </c>
      <c r="P2580" s="24">
        <f>TotalMov[[#This Row],[Confirmed activ. 3 (ILE03)]]*60</f>
        <v>2142.12</v>
      </c>
      <c r="Q2580" s="24">
        <v>1020</v>
      </c>
      <c r="R2580" s="21" t="s">
        <v>66</v>
      </c>
      <c r="S2580" s="21" t="s">
        <v>67</v>
      </c>
    </row>
    <row r="2581" spans="1:19" x14ac:dyDescent="0.35">
      <c r="A2581" s="21">
        <v>1543083</v>
      </c>
      <c r="B2581" s="53">
        <v>411590</v>
      </c>
      <c r="C2581" s="21">
        <f>VLOOKUP(TotalMov[[#This Row],[Order]],'Total Mov by SS'!B:C,2,0)</f>
        <v>150</v>
      </c>
      <c r="D2581" s="21" t="s">
        <v>59</v>
      </c>
      <c r="E2581" s="21" t="s">
        <v>80</v>
      </c>
      <c r="F2581" s="21" t="s">
        <v>61</v>
      </c>
      <c r="G2581" s="21" t="s">
        <v>62</v>
      </c>
      <c r="H2581" s="21" t="s">
        <v>63</v>
      </c>
      <c r="I2581" s="21" t="s">
        <v>112</v>
      </c>
      <c r="J2581" s="22">
        <v>43702</v>
      </c>
      <c r="K2581" s="23">
        <v>0.69167824074074002</v>
      </c>
      <c r="L2581" s="22">
        <v>43702</v>
      </c>
      <c r="M2581" s="23">
        <v>0.71515046296296003</v>
      </c>
      <c r="N2581" s="25">
        <v>33.799999999999997</v>
      </c>
      <c r="O2581" s="21" t="s">
        <v>66</v>
      </c>
      <c r="P2581" s="24">
        <f>TotalMov[[#This Row],[Confirmed activ. 3 (ILE03)]]</f>
        <v>33.799999999999997</v>
      </c>
      <c r="Q2581" s="24">
        <v>50</v>
      </c>
      <c r="R2581" s="21" t="s">
        <v>66</v>
      </c>
      <c r="S2581" s="21" t="s">
        <v>67</v>
      </c>
    </row>
    <row r="2582" spans="1:19" x14ac:dyDescent="0.35">
      <c r="A2582" s="21">
        <v>1543083</v>
      </c>
      <c r="B2582" s="53">
        <v>411590</v>
      </c>
      <c r="C2582" s="21">
        <f>VLOOKUP(TotalMov[[#This Row],[Order]],'Total Mov by SS'!B:C,2,0)</f>
        <v>150</v>
      </c>
      <c r="D2582" s="21" t="s">
        <v>59</v>
      </c>
      <c r="E2582" s="21" t="s">
        <v>82</v>
      </c>
      <c r="F2582" s="21" t="s">
        <v>89</v>
      </c>
      <c r="G2582" s="21" t="s">
        <v>90</v>
      </c>
      <c r="H2582" s="21" t="s">
        <v>91</v>
      </c>
      <c r="I2582" s="21" t="s">
        <v>92</v>
      </c>
      <c r="J2582" s="22"/>
      <c r="K2582" s="23">
        <v>0</v>
      </c>
      <c r="L2582" s="22"/>
      <c r="M2582" s="23">
        <v>0</v>
      </c>
      <c r="N2582" s="25">
        <v>0</v>
      </c>
      <c r="O2582" s="21" t="s">
        <v>93</v>
      </c>
      <c r="P2582" s="24"/>
      <c r="Q2582" s="24">
        <v>0</v>
      </c>
      <c r="R2582" s="21" t="s">
        <v>66</v>
      </c>
      <c r="S2582" s="21" t="s">
        <v>94</v>
      </c>
    </row>
    <row r="2583" spans="1:19" x14ac:dyDescent="0.35">
      <c r="A2583" s="21">
        <v>1543083</v>
      </c>
      <c r="B2583" s="53">
        <v>411590</v>
      </c>
      <c r="C2583" s="21">
        <f>VLOOKUP(TotalMov[[#This Row],[Order]],'Total Mov by SS'!B:C,2,0)</f>
        <v>150</v>
      </c>
      <c r="D2583" s="21" t="s">
        <v>59</v>
      </c>
      <c r="E2583" s="21" t="s">
        <v>85</v>
      </c>
      <c r="F2583" s="21" t="s">
        <v>69</v>
      </c>
      <c r="G2583" s="21" t="s">
        <v>62</v>
      </c>
      <c r="H2583" s="21" t="s">
        <v>70</v>
      </c>
      <c r="I2583" s="21" t="s">
        <v>79</v>
      </c>
      <c r="J2583" s="22">
        <v>43702</v>
      </c>
      <c r="K2583" s="23">
        <v>0.72361111111110998</v>
      </c>
      <c r="L2583" s="22">
        <v>43702</v>
      </c>
      <c r="M2583" s="23">
        <v>0.72361111111110998</v>
      </c>
      <c r="N2583" s="24">
        <v>20</v>
      </c>
      <c r="O2583" s="21" t="s">
        <v>66</v>
      </c>
      <c r="P2583" s="24">
        <f>TotalMov[[#This Row],[Confirmed activ. 3 (ILE03)]]</f>
        <v>20</v>
      </c>
      <c r="Q2583" s="24">
        <v>20</v>
      </c>
      <c r="R2583" s="21" t="s">
        <v>66</v>
      </c>
      <c r="S2583" s="21" t="s">
        <v>72</v>
      </c>
    </row>
    <row r="2584" spans="1:19" x14ac:dyDescent="0.35">
      <c r="A2584" s="21">
        <v>1543083</v>
      </c>
      <c r="B2584" s="53">
        <v>411590</v>
      </c>
      <c r="C2584" s="21">
        <f>VLOOKUP(TotalMov[[#This Row],[Order]],'Total Mov by SS'!B:C,2,0)</f>
        <v>150</v>
      </c>
      <c r="D2584" s="21" t="s">
        <v>59</v>
      </c>
      <c r="E2584" s="21" t="s">
        <v>88</v>
      </c>
      <c r="F2584" s="21" t="s">
        <v>69</v>
      </c>
      <c r="G2584" s="21" t="s">
        <v>62</v>
      </c>
      <c r="H2584" s="21" t="s">
        <v>70</v>
      </c>
      <c r="I2584" s="21" t="s">
        <v>81</v>
      </c>
      <c r="J2584" s="22">
        <v>43702</v>
      </c>
      <c r="K2584" s="23">
        <v>0.72373842592592996</v>
      </c>
      <c r="L2584" s="22">
        <v>43702</v>
      </c>
      <c r="M2584" s="23">
        <v>0.72373842592592996</v>
      </c>
      <c r="N2584" s="24">
        <v>20</v>
      </c>
      <c r="O2584" s="21" t="s">
        <v>66</v>
      </c>
      <c r="P2584" s="24">
        <f>TotalMov[[#This Row],[Confirmed activ. 3 (ILE03)]]</f>
        <v>20</v>
      </c>
      <c r="Q2584" s="24">
        <v>20</v>
      </c>
      <c r="R2584" s="21" t="s">
        <v>66</v>
      </c>
      <c r="S2584" s="21" t="s">
        <v>72</v>
      </c>
    </row>
    <row r="2585" spans="1:19" x14ac:dyDescent="0.35">
      <c r="A2585" s="21">
        <v>1543083</v>
      </c>
      <c r="B2585" s="53">
        <v>411590</v>
      </c>
      <c r="C2585" s="21">
        <f>VLOOKUP(TotalMov[[#This Row],[Order]],'Total Mov by SS'!B:C,2,0)</f>
        <v>150</v>
      </c>
      <c r="D2585" s="21" t="s">
        <v>59</v>
      </c>
      <c r="E2585" s="21" t="s">
        <v>95</v>
      </c>
      <c r="F2585" s="21" t="s">
        <v>83</v>
      </c>
      <c r="G2585" s="21" t="s">
        <v>62</v>
      </c>
      <c r="H2585" s="21" t="s">
        <v>84</v>
      </c>
      <c r="I2585" s="21" t="s">
        <v>84</v>
      </c>
      <c r="J2585" s="22">
        <v>43703</v>
      </c>
      <c r="K2585" s="23">
        <v>0.48236111111111002</v>
      </c>
      <c r="L2585" s="22">
        <v>43703</v>
      </c>
      <c r="M2585" s="23">
        <v>0.83336805555556004</v>
      </c>
      <c r="N2585" s="25">
        <v>5.5869999999999997</v>
      </c>
      <c r="O2585" s="21" t="s">
        <v>77</v>
      </c>
      <c r="P2585" s="24">
        <f>TotalMov[[#This Row],[Confirmed activ. 3 (ILE03)]]*60</f>
        <v>335.21999999999997</v>
      </c>
      <c r="Q2585" s="24">
        <v>450</v>
      </c>
      <c r="R2585" s="21" t="s">
        <v>66</v>
      </c>
      <c r="S2585" s="21" t="s">
        <v>67</v>
      </c>
    </row>
    <row r="2586" spans="1:19" x14ac:dyDescent="0.35">
      <c r="A2586" s="21">
        <v>1543083</v>
      </c>
      <c r="B2586" s="53">
        <v>411590</v>
      </c>
      <c r="C2586" s="21">
        <f>VLOOKUP(TotalMov[[#This Row],[Order]],'Total Mov by SS'!B:C,2,0)</f>
        <v>150</v>
      </c>
      <c r="D2586" s="21" t="s">
        <v>59</v>
      </c>
      <c r="E2586" s="21" t="s">
        <v>97</v>
      </c>
      <c r="F2586" s="21" t="s">
        <v>86</v>
      </c>
      <c r="G2586" s="21" t="s">
        <v>62</v>
      </c>
      <c r="H2586" s="21" t="s">
        <v>87</v>
      </c>
      <c r="I2586" s="21" t="s">
        <v>87</v>
      </c>
      <c r="J2586" s="22">
        <v>43704</v>
      </c>
      <c r="K2586" s="23">
        <v>0.60261574074073998</v>
      </c>
      <c r="L2586" s="22">
        <v>43704</v>
      </c>
      <c r="M2586" s="23">
        <v>0.60261574074073998</v>
      </c>
      <c r="N2586" s="24">
        <v>20</v>
      </c>
      <c r="O2586" s="21" t="s">
        <v>66</v>
      </c>
      <c r="P2586" s="24">
        <f>TotalMov[[#This Row],[Confirmed activ. 3 (ILE03)]]</f>
        <v>20</v>
      </c>
      <c r="Q2586" s="24">
        <v>20</v>
      </c>
      <c r="R2586" s="21" t="s">
        <v>66</v>
      </c>
      <c r="S2586" s="21" t="s">
        <v>72</v>
      </c>
    </row>
    <row r="2587" spans="1:19" x14ac:dyDescent="0.35">
      <c r="A2587" s="21">
        <v>1543083</v>
      </c>
      <c r="B2587" s="53">
        <v>411590</v>
      </c>
      <c r="C2587" s="21">
        <f>VLOOKUP(TotalMov[[#This Row],[Order]],'Total Mov by SS'!B:C,2,0)</f>
        <v>150</v>
      </c>
      <c r="D2587" s="21" t="s">
        <v>59</v>
      </c>
      <c r="E2587" s="21" t="s">
        <v>99</v>
      </c>
      <c r="F2587" s="21" t="s">
        <v>61</v>
      </c>
      <c r="G2587" s="21" t="s">
        <v>62</v>
      </c>
      <c r="H2587" s="21" t="s">
        <v>63</v>
      </c>
      <c r="I2587" s="21" t="s">
        <v>96</v>
      </c>
      <c r="J2587" s="22">
        <v>43704</v>
      </c>
      <c r="K2587" s="23">
        <v>0.61104166666667004</v>
      </c>
      <c r="L2587" s="22">
        <v>43704</v>
      </c>
      <c r="M2587" s="23">
        <v>0.64019675925926001</v>
      </c>
      <c r="N2587" s="25">
        <v>41.982999999999997</v>
      </c>
      <c r="O2587" s="21" t="s">
        <v>66</v>
      </c>
      <c r="P2587" s="24">
        <f>TotalMov[[#This Row],[Confirmed activ. 3 (ILE03)]]</f>
        <v>41.982999999999997</v>
      </c>
      <c r="Q2587" s="24">
        <v>100</v>
      </c>
      <c r="R2587" s="21" t="s">
        <v>66</v>
      </c>
      <c r="S2587" s="21" t="s">
        <v>67</v>
      </c>
    </row>
    <row r="2588" spans="1:19" x14ac:dyDescent="0.35">
      <c r="A2588" s="21">
        <v>1543083</v>
      </c>
      <c r="B2588" s="53">
        <v>411590</v>
      </c>
      <c r="C2588" s="21">
        <f>VLOOKUP(TotalMov[[#This Row],[Order]],'Total Mov by SS'!B:C,2,0)</f>
        <v>150</v>
      </c>
      <c r="D2588" s="21" t="s">
        <v>59</v>
      </c>
      <c r="E2588" s="21" t="s">
        <v>101</v>
      </c>
      <c r="F2588" s="21" t="s">
        <v>69</v>
      </c>
      <c r="G2588" s="21" t="s">
        <v>62</v>
      </c>
      <c r="H2588" s="21" t="s">
        <v>70</v>
      </c>
      <c r="I2588" s="21" t="s">
        <v>98</v>
      </c>
      <c r="J2588" s="22">
        <v>43706</v>
      </c>
      <c r="K2588" s="23">
        <v>0.44184027777778001</v>
      </c>
      <c r="L2588" s="22">
        <v>43706</v>
      </c>
      <c r="M2588" s="23">
        <v>0.44184027777778001</v>
      </c>
      <c r="N2588" s="24">
        <v>20</v>
      </c>
      <c r="O2588" s="21" t="s">
        <v>66</v>
      </c>
      <c r="P2588" s="24">
        <f>TotalMov[[#This Row],[Confirmed activ. 3 (ILE03)]]</f>
        <v>20</v>
      </c>
      <c r="Q2588" s="24">
        <v>20</v>
      </c>
      <c r="R2588" s="21" t="s">
        <v>66</v>
      </c>
      <c r="S2588" s="21" t="s">
        <v>72</v>
      </c>
    </row>
    <row r="2589" spans="1:19" x14ac:dyDescent="0.35">
      <c r="A2589" s="21">
        <v>1543083</v>
      </c>
      <c r="B2589" s="53">
        <v>411590</v>
      </c>
      <c r="C2589" s="21">
        <f>VLOOKUP(TotalMov[[#This Row],[Order]],'Total Mov by SS'!B:C,2,0)</f>
        <v>150</v>
      </c>
      <c r="D2589" s="21" t="s">
        <v>59</v>
      </c>
      <c r="E2589" s="21" t="s">
        <v>104</v>
      </c>
      <c r="F2589" s="21" t="s">
        <v>69</v>
      </c>
      <c r="G2589" s="21" t="s">
        <v>62</v>
      </c>
      <c r="H2589" s="21" t="s">
        <v>70</v>
      </c>
      <c r="I2589" s="21" t="s">
        <v>100</v>
      </c>
      <c r="J2589" s="22">
        <v>43706</v>
      </c>
      <c r="K2589" s="23">
        <v>0.4419212962963</v>
      </c>
      <c r="L2589" s="22">
        <v>43706</v>
      </c>
      <c r="M2589" s="23">
        <v>0.4419212962963</v>
      </c>
      <c r="N2589" s="24">
        <v>30</v>
      </c>
      <c r="O2589" s="21" t="s">
        <v>66</v>
      </c>
      <c r="P2589" s="24">
        <f>TotalMov[[#This Row],[Confirmed activ. 3 (ILE03)]]</f>
        <v>30</v>
      </c>
      <c r="Q2589" s="24">
        <v>30</v>
      </c>
      <c r="R2589" s="21" t="s">
        <v>66</v>
      </c>
      <c r="S2589" s="21" t="s">
        <v>72</v>
      </c>
    </row>
    <row r="2590" spans="1:19" x14ac:dyDescent="0.35">
      <c r="A2590" s="21">
        <v>1543083</v>
      </c>
      <c r="B2590" s="53">
        <v>411590</v>
      </c>
      <c r="C2590" s="21">
        <f>VLOOKUP(TotalMov[[#This Row],[Order]],'Total Mov by SS'!B:C,2,0)</f>
        <v>150</v>
      </c>
      <c r="D2590" s="21" t="s">
        <v>59</v>
      </c>
      <c r="E2590" s="21" t="s">
        <v>113</v>
      </c>
      <c r="F2590" s="21" t="s">
        <v>102</v>
      </c>
      <c r="G2590" s="21" t="s">
        <v>62</v>
      </c>
      <c r="H2590" s="21" t="s">
        <v>100</v>
      </c>
      <c r="I2590" s="21" t="s">
        <v>103</v>
      </c>
      <c r="J2590" s="22">
        <v>43709</v>
      </c>
      <c r="K2590" s="23">
        <v>0.43526620370370001</v>
      </c>
      <c r="L2590" s="22">
        <v>43709</v>
      </c>
      <c r="M2590" s="23">
        <v>0.43526620370370001</v>
      </c>
      <c r="N2590" s="24">
        <v>30</v>
      </c>
      <c r="O2590" s="21" t="s">
        <v>66</v>
      </c>
      <c r="P2590" s="24">
        <f>TotalMov[[#This Row],[Confirmed activ. 3 (ILE03)]]</f>
        <v>30</v>
      </c>
      <c r="Q2590" s="24">
        <v>30</v>
      </c>
      <c r="R2590" s="21" t="s">
        <v>66</v>
      </c>
      <c r="S2590" s="21" t="s">
        <v>72</v>
      </c>
    </row>
    <row r="2591" spans="1:19" x14ac:dyDescent="0.35">
      <c r="A2591" s="21">
        <v>1543083</v>
      </c>
      <c r="B2591" s="53">
        <v>411590</v>
      </c>
      <c r="C2591" s="21">
        <f>VLOOKUP(TotalMov[[#This Row],[Order]],'Total Mov by SS'!B:C,2,0)</f>
        <v>150</v>
      </c>
      <c r="D2591" s="21" t="s">
        <v>59</v>
      </c>
      <c r="E2591" s="21" t="s">
        <v>114</v>
      </c>
      <c r="F2591" s="21" t="s">
        <v>102</v>
      </c>
      <c r="G2591" s="21" t="s">
        <v>105</v>
      </c>
      <c r="H2591" s="21" t="s">
        <v>100</v>
      </c>
      <c r="I2591" s="21" t="s">
        <v>106</v>
      </c>
      <c r="J2591" s="22">
        <v>43709</v>
      </c>
      <c r="K2591" s="23">
        <v>0.52429398148147999</v>
      </c>
      <c r="L2591" s="22">
        <v>43709</v>
      </c>
      <c r="M2591" s="23">
        <v>0.52429398148147999</v>
      </c>
      <c r="N2591" s="24">
        <v>45</v>
      </c>
      <c r="O2591" s="21" t="s">
        <v>66</v>
      </c>
      <c r="P2591" s="24">
        <f>TotalMov[[#This Row],[Confirmed activ. 3 (ILE03)]]</f>
        <v>45</v>
      </c>
      <c r="Q2591" s="24">
        <v>45</v>
      </c>
      <c r="R2591" s="21" t="s">
        <v>66</v>
      </c>
      <c r="S2591" s="21" t="s">
        <v>72</v>
      </c>
    </row>
    <row r="2592" spans="1:19" x14ac:dyDescent="0.35">
      <c r="A2592" s="21">
        <v>1543083</v>
      </c>
      <c r="B2592" s="53">
        <v>411590</v>
      </c>
      <c r="C2592" s="21">
        <f>VLOOKUP(TotalMov[[#This Row],[Order]],'Total Mov by SS'!B:C,2,0)</f>
        <v>150</v>
      </c>
      <c r="D2592" s="21" t="s">
        <v>107</v>
      </c>
      <c r="E2592" s="21" t="s">
        <v>60</v>
      </c>
      <c r="F2592" s="21" t="s">
        <v>61</v>
      </c>
      <c r="G2592" s="21" t="s">
        <v>90</v>
      </c>
      <c r="H2592" s="21" t="s">
        <v>63</v>
      </c>
      <c r="I2592" s="21" t="s">
        <v>108</v>
      </c>
      <c r="J2592" s="22"/>
      <c r="K2592" s="23">
        <v>0</v>
      </c>
      <c r="L2592" s="22"/>
      <c r="M2592" s="23">
        <v>0</v>
      </c>
      <c r="N2592" s="25">
        <v>0</v>
      </c>
      <c r="O2592" s="21" t="s">
        <v>93</v>
      </c>
      <c r="P2592" s="24"/>
      <c r="Q2592" s="24">
        <v>1</v>
      </c>
      <c r="R2592" s="21" t="s">
        <v>66</v>
      </c>
      <c r="S2592" s="21" t="s">
        <v>94</v>
      </c>
    </row>
    <row r="2593" spans="1:19" x14ac:dyDescent="0.35">
      <c r="A2593" s="21">
        <v>1543083</v>
      </c>
      <c r="B2593" s="53">
        <v>411590</v>
      </c>
      <c r="C2593" s="21">
        <f>VLOOKUP(TotalMov[[#This Row],[Order]],'Total Mov by SS'!B:C,2,0)</f>
        <v>150</v>
      </c>
      <c r="D2593" s="21" t="s">
        <v>109</v>
      </c>
      <c r="E2593" s="21" t="s">
        <v>95</v>
      </c>
      <c r="F2593" s="21" t="s">
        <v>83</v>
      </c>
      <c r="G2593" s="21" t="s">
        <v>90</v>
      </c>
      <c r="H2593" s="21" t="s">
        <v>84</v>
      </c>
      <c r="I2593" s="21" t="s">
        <v>110</v>
      </c>
      <c r="J2593" s="22"/>
      <c r="K2593" s="23">
        <v>0</v>
      </c>
      <c r="L2593" s="22"/>
      <c r="M2593" s="23">
        <v>0</v>
      </c>
      <c r="N2593" s="25">
        <v>0</v>
      </c>
      <c r="O2593" s="21" t="s">
        <v>93</v>
      </c>
      <c r="P2593" s="24"/>
      <c r="Q2593" s="24">
        <v>5</v>
      </c>
      <c r="R2593" s="21" t="s">
        <v>66</v>
      </c>
      <c r="S2593" s="21" t="s">
        <v>94</v>
      </c>
    </row>
    <row r="2594" spans="1:19" x14ac:dyDescent="0.35">
      <c r="A2594" s="21">
        <v>1543084</v>
      </c>
      <c r="B2594" s="53">
        <v>411590</v>
      </c>
      <c r="C2594" s="21">
        <f>VLOOKUP(TotalMov[[#This Row],[Order]],'Total Mov by SS'!B:C,2,0)</f>
        <v>145</v>
      </c>
      <c r="D2594" s="21" t="s">
        <v>59</v>
      </c>
      <c r="E2594" s="21" t="s">
        <v>60</v>
      </c>
      <c r="F2594" s="21" t="s">
        <v>83</v>
      </c>
      <c r="G2594" s="21" t="s">
        <v>62</v>
      </c>
      <c r="H2594" s="21" t="s">
        <v>84</v>
      </c>
      <c r="I2594" s="21" t="s">
        <v>111</v>
      </c>
      <c r="J2594" s="22">
        <v>43696</v>
      </c>
      <c r="K2594" s="23">
        <v>0.72621527777778005</v>
      </c>
      <c r="L2594" s="22">
        <v>43697</v>
      </c>
      <c r="M2594" s="23">
        <v>4.4675925925929998E-2</v>
      </c>
      <c r="N2594" s="25">
        <v>74.3</v>
      </c>
      <c r="O2594" s="21" t="s">
        <v>66</v>
      </c>
      <c r="P2594" s="24">
        <f>TotalMov[[#This Row],[Confirmed activ. 3 (ILE03)]]</f>
        <v>74.3</v>
      </c>
      <c r="Q2594" s="24">
        <v>40</v>
      </c>
      <c r="R2594" s="21" t="s">
        <v>66</v>
      </c>
      <c r="S2594" s="21" t="s">
        <v>67</v>
      </c>
    </row>
    <row r="2595" spans="1:19" x14ac:dyDescent="0.35">
      <c r="A2595" s="21">
        <v>1543084</v>
      </c>
      <c r="B2595" s="53">
        <v>411590</v>
      </c>
      <c r="C2595" s="21">
        <f>VLOOKUP(TotalMov[[#This Row],[Order]],'Total Mov by SS'!B:C,2,0)</f>
        <v>145</v>
      </c>
      <c r="D2595" s="21" t="s">
        <v>59</v>
      </c>
      <c r="E2595" s="21" t="s">
        <v>68</v>
      </c>
      <c r="F2595" s="21" t="s">
        <v>61</v>
      </c>
      <c r="G2595" s="21" t="s">
        <v>62</v>
      </c>
      <c r="H2595" s="21" t="s">
        <v>63</v>
      </c>
      <c r="I2595" s="21" t="s">
        <v>64</v>
      </c>
      <c r="J2595" s="22">
        <v>43697</v>
      </c>
      <c r="K2595" s="23">
        <v>0.40275462962962999</v>
      </c>
      <c r="L2595" s="22">
        <v>43697</v>
      </c>
      <c r="M2595" s="23">
        <v>0.41070601851852001</v>
      </c>
      <c r="N2595" s="25">
        <v>5.7329999999999997</v>
      </c>
      <c r="O2595" s="21" t="s">
        <v>66</v>
      </c>
      <c r="P2595" s="24">
        <f>TotalMov[[#This Row],[Confirmed activ. 3 (ILE03)]]</f>
        <v>5.7329999999999997</v>
      </c>
      <c r="Q2595" s="24">
        <v>15</v>
      </c>
      <c r="R2595" s="21" t="s">
        <v>66</v>
      </c>
      <c r="S2595" s="21" t="s">
        <v>67</v>
      </c>
    </row>
    <row r="2596" spans="1:19" x14ac:dyDescent="0.35">
      <c r="A2596" s="21">
        <v>1543084</v>
      </c>
      <c r="B2596" s="53">
        <v>411590</v>
      </c>
      <c r="C2596" s="21">
        <f>VLOOKUP(TotalMov[[#This Row],[Order]],'Total Mov by SS'!B:C,2,0)</f>
        <v>145</v>
      </c>
      <c r="D2596" s="21" t="s">
        <v>59</v>
      </c>
      <c r="E2596" s="21" t="s">
        <v>73</v>
      </c>
      <c r="F2596" s="21" t="s">
        <v>69</v>
      </c>
      <c r="G2596" s="21" t="s">
        <v>62</v>
      </c>
      <c r="H2596" s="21" t="s">
        <v>70</v>
      </c>
      <c r="I2596" s="21" t="s">
        <v>71</v>
      </c>
      <c r="J2596" s="22">
        <v>43697</v>
      </c>
      <c r="K2596" s="23">
        <v>0.47813657407407001</v>
      </c>
      <c r="L2596" s="22">
        <v>43697</v>
      </c>
      <c r="M2596" s="23">
        <v>0.47813657407407001</v>
      </c>
      <c r="N2596" s="24">
        <v>20</v>
      </c>
      <c r="O2596" s="21" t="s">
        <v>66</v>
      </c>
      <c r="P2596" s="24">
        <f>TotalMov[[#This Row],[Confirmed activ. 3 (ILE03)]]</f>
        <v>20</v>
      </c>
      <c r="Q2596" s="24">
        <v>20</v>
      </c>
      <c r="R2596" s="21" t="s">
        <v>66</v>
      </c>
      <c r="S2596" s="21" t="s">
        <v>72</v>
      </c>
    </row>
    <row r="2597" spans="1:19" x14ac:dyDescent="0.35">
      <c r="A2597" s="21">
        <v>1543084</v>
      </c>
      <c r="B2597" s="53">
        <v>411590</v>
      </c>
      <c r="C2597" s="21">
        <f>VLOOKUP(TotalMov[[#This Row],[Order]],'Total Mov by SS'!B:C,2,0)</f>
        <v>145</v>
      </c>
      <c r="D2597" s="21" t="s">
        <v>59</v>
      </c>
      <c r="E2597" s="21" t="s">
        <v>75</v>
      </c>
      <c r="F2597" s="21" t="s">
        <v>61</v>
      </c>
      <c r="G2597" s="21" t="s">
        <v>62</v>
      </c>
      <c r="H2597" s="21" t="s">
        <v>63</v>
      </c>
      <c r="I2597" s="21" t="s">
        <v>74</v>
      </c>
      <c r="J2597" s="22">
        <v>43697</v>
      </c>
      <c r="K2597" s="23">
        <v>0.54072916666667004</v>
      </c>
      <c r="L2597" s="22">
        <v>43697</v>
      </c>
      <c r="M2597" s="23">
        <v>0.74062499999999998</v>
      </c>
      <c r="N2597" s="25">
        <v>4.798</v>
      </c>
      <c r="O2597" s="21" t="s">
        <v>77</v>
      </c>
      <c r="P2597" s="24">
        <f>TotalMov[[#This Row],[Confirmed activ. 3 (ILE03)]]*60</f>
        <v>287.88</v>
      </c>
      <c r="Q2597" s="24">
        <v>290</v>
      </c>
      <c r="R2597" s="21" t="s">
        <v>66</v>
      </c>
      <c r="S2597" s="21" t="s">
        <v>67</v>
      </c>
    </row>
    <row r="2598" spans="1:19" x14ac:dyDescent="0.35">
      <c r="A2598" s="21">
        <v>1543084</v>
      </c>
      <c r="B2598" s="53">
        <v>411590</v>
      </c>
      <c r="C2598" s="21">
        <f>VLOOKUP(TotalMov[[#This Row],[Order]],'Total Mov by SS'!B:C,2,0)</f>
        <v>145</v>
      </c>
      <c r="D2598" s="21" t="s">
        <v>59</v>
      </c>
      <c r="E2598" s="21" t="s">
        <v>78</v>
      </c>
      <c r="F2598" s="21" t="s">
        <v>61</v>
      </c>
      <c r="G2598" s="21" t="s">
        <v>62</v>
      </c>
      <c r="H2598" s="21" t="s">
        <v>63</v>
      </c>
      <c r="I2598" s="21" t="s">
        <v>76</v>
      </c>
      <c r="J2598" s="22">
        <v>43698</v>
      </c>
      <c r="K2598" s="23">
        <v>0.31555555555555997</v>
      </c>
      <c r="L2598" s="22">
        <v>43703</v>
      </c>
      <c r="M2598" s="23">
        <v>0.74682870370370003</v>
      </c>
      <c r="N2598" s="25">
        <v>37.494999999999997</v>
      </c>
      <c r="O2598" s="21" t="s">
        <v>77</v>
      </c>
      <c r="P2598" s="24">
        <f>TotalMov[[#This Row],[Confirmed activ. 3 (ILE03)]]*60</f>
        <v>2249.6999999999998</v>
      </c>
      <c r="Q2598" s="24">
        <v>1040</v>
      </c>
      <c r="R2598" s="21" t="s">
        <v>66</v>
      </c>
      <c r="S2598" s="21" t="s">
        <v>67</v>
      </c>
    </row>
    <row r="2599" spans="1:19" x14ac:dyDescent="0.35">
      <c r="A2599" s="21">
        <v>1543084</v>
      </c>
      <c r="B2599" s="53">
        <v>411590</v>
      </c>
      <c r="C2599" s="21">
        <f>VLOOKUP(TotalMov[[#This Row],[Order]],'Total Mov by SS'!B:C,2,0)</f>
        <v>145</v>
      </c>
      <c r="D2599" s="21" t="s">
        <v>59</v>
      </c>
      <c r="E2599" s="21" t="s">
        <v>80</v>
      </c>
      <c r="F2599" s="21" t="s">
        <v>61</v>
      </c>
      <c r="G2599" s="21" t="s">
        <v>62</v>
      </c>
      <c r="H2599" s="21" t="s">
        <v>63</v>
      </c>
      <c r="I2599" s="21" t="s">
        <v>112</v>
      </c>
      <c r="J2599" s="22">
        <v>43704</v>
      </c>
      <c r="K2599" s="23">
        <v>0.30611111111111</v>
      </c>
      <c r="L2599" s="22">
        <v>43704</v>
      </c>
      <c r="M2599" s="23">
        <v>0.32797453703703999</v>
      </c>
      <c r="N2599" s="25">
        <v>31.483000000000001</v>
      </c>
      <c r="O2599" s="21" t="s">
        <v>66</v>
      </c>
      <c r="P2599" s="24">
        <f>TotalMov[[#This Row],[Confirmed activ. 3 (ILE03)]]</f>
        <v>31.483000000000001</v>
      </c>
      <c r="Q2599" s="24">
        <v>50</v>
      </c>
      <c r="R2599" s="21" t="s">
        <v>66</v>
      </c>
      <c r="S2599" s="21" t="s">
        <v>67</v>
      </c>
    </row>
    <row r="2600" spans="1:19" x14ac:dyDescent="0.35">
      <c r="A2600" s="21">
        <v>1543084</v>
      </c>
      <c r="B2600" s="53">
        <v>411590</v>
      </c>
      <c r="C2600" s="21">
        <f>VLOOKUP(TotalMov[[#This Row],[Order]],'Total Mov by SS'!B:C,2,0)</f>
        <v>145</v>
      </c>
      <c r="D2600" s="21" t="s">
        <v>59</v>
      </c>
      <c r="E2600" s="21" t="s">
        <v>82</v>
      </c>
      <c r="F2600" s="21" t="s">
        <v>89</v>
      </c>
      <c r="G2600" s="21" t="s">
        <v>90</v>
      </c>
      <c r="H2600" s="21" t="s">
        <v>91</v>
      </c>
      <c r="I2600" s="21" t="s">
        <v>92</v>
      </c>
      <c r="J2600" s="22"/>
      <c r="K2600" s="23">
        <v>0</v>
      </c>
      <c r="L2600" s="22"/>
      <c r="M2600" s="23">
        <v>0</v>
      </c>
      <c r="N2600" s="25">
        <v>0</v>
      </c>
      <c r="O2600" s="21" t="s">
        <v>93</v>
      </c>
      <c r="P2600" s="24"/>
      <c r="Q2600" s="24">
        <v>0</v>
      </c>
      <c r="R2600" s="21" t="s">
        <v>66</v>
      </c>
      <c r="S2600" s="21" t="s">
        <v>94</v>
      </c>
    </row>
    <row r="2601" spans="1:19" x14ac:dyDescent="0.35">
      <c r="A2601" s="21">
        <v>1543084</v>
      </c>
      <c r="B2601" s="53">
        <v>411590</v>
      </c>
      <c r="C2601" s="21">
        <f>VLOOKUP(TotalMov[[#This Row],[Order]],'Total Mov by SS'!B:C,2,0)</f>
        <v>145</v>
      </c>
      <c r="D2601" s="21" t="s">
        <v>59</v>
      </c>
      <c r="E2601" s="21" t="s">
        <v>85</v>
      </c>
      <c r="F2601" s="21" t="s">
        <v>69</v>
      </c>
      <c r="G2601" s="21" t="s">
        <v>62</v>
      </c>
      <c r="H2601" s="21" t="s">
        <v>70</v>
      </c>
      <c r="I2601" s="21" t="s">
        <v>79</v>
      </c>
      <c r="J2601" s="22">
        <v>43704</v>
      </c>
      <c r="K2601" s="23">
        <v>0.70649305555555997</v>
      </c>
      <c r="L2601" s="22">
        <v>43704</v>
      </c>
      <c r="M2601" s="23">
        <v>0.70649305555555997</v>
      </c>
      <c r="N2601" s="24">
        <v>20</v>
      </c>
      <c r="O2601" s="21" t="s">
        <v>66</v>
      </c>
      <c r="P2601" s="24">
        <f>TotalMov[[#This Row],[Confirmed activ. 3 (ILE03)]]</f>
        <v>20</v>
      </c>
      <c r="Q2601" s="24">
        <v>20</v>
      </c>
      <c r="R2601" s="21" t="s">
        <v>66</v>
      </c>
      <c r="S2601" s="21" t="s">
        <v>72</v>
      </c>
    </row>
    <row r="2602" spans="1:19" x14ac:dyDescent="0.35">
      <c r="A2602" s="21">
        <v>1543084</v>
      </c>
      <c r="B2602" s="53">
        <v>411590</v>
      </c>
      <c r="C2602" s="21">
        <f>VLOOKUP(TotalMov[[#This Row],[Order]],'Total Mov by SS'!B:C,2,0)</f>
        <v>145</v>
      </c>
      <c r="D2602" s="21" t="s">
        <v>59</v>
      </c>
      <c r="E2602" s="21" t="s">
        <v>88</v>
      </c>
      <c r="F2602" s="21" t="s">
        <v>69</v>
      </c>
      <c r="G2602" s="21" t="s">
        <v>62</v>
      </c>
      <c r="H2602" s="21" t="s">
        <v>70</v>
      </c>
      <c r="I2602" s="21" t="s">
        <v>81</v>
      </c>
      <c r="J2602" s="22">
        <v>43704</v>
      </c>
      <c r="K2602" s="23">
        <v>0.70672453703703997</v>
      </c>
      <c r="L2602" s="22">
        <v>43704</v>
      </c>
      <c r="M2602" s="23">
        <v>0.70672453703703997</v>
      </c>
      <c r="N2602" s="24">
        <v>20</v>
      </c>
      <c r="O2602" s="21" t="s">
        <v>66</v>
      </c>
      <c r="P2602" s="24">
        <f>TotalMov[[#This Row],[Confirmed activ. 3 (ILE03)]]</f>
        <v>20</v>
      </c>
      <c r="Q2602" s="24">
        <v>20</v>
      </c>
      <c r="R2602" s="21" t="s">
        <v>66</v>
      </c>
      <c r="S2602" s="21" t="s">
        <v>72</v>
      </c>
    </row>
    <row r="2603" spans="1:19" x14ac:dyDescent="0.35">
      <c r="A2603" s="21">
        <v>1543084</v>
      </c>
      <c r="B2603" s="53">
        <v>411590</v>
      </c>
      <c r="C2603" s="21">
        <f>VLOOKUP(TotalMov[[#This Row],[Order]],'Total Mov by SS'!B:C,2,0)</f>
        <v>145</v>
      </c>
      <c r="D2603" s="21" t="s">
        <v>59</v>
      </c>
      <c r="E2603" s="21" t="s">
        <v>95</v>
      </c>
      <c r="F2603" s="21" t="s">
        <v>83</v>
      </c>
      <c r="G2603" s="21" t="s">
        <v>62</v>
      </c>
      <c r="H2603" s="21" t="s">
        <v>84</v>
      </c>
      <c r="I2603" s="21" t="s">
        <v>84</v>
      </c>
      <c r="J2603" s="22">
        <v>43704</v>
      </c>
      <c r="K2603" s="23">
        <v>0.71787037037037005</v>
      </c>
      <c r="L2603" s="22">
        <v>43705</v>
      </c>
      <c r="M2603" s="23">
        <v>0.56768518518518996</v>
      </c>
      <c r="N2603" s="25">
        <v>512.88699999999994</v>
      </c>
      <c r="O2603" s="21" t="s">
        <v>66</v>
      </c>
      <c r="P2603" s="24">
        <f>TotalMov[[#This Row],[Confirmed activ. 3 (ILE03)]]</f>
        <v>512.88699999999994</v>
      </c>
      <c r="Q2603" s="24">
        <v>450</v>
      </c>
      <c r="R2603" s="21" t="s">
        <v>66</v>
      </c>
      <c r="S2603" s="21" t="s">
        <v>67</v>
      </c>
    </row>
    <row r="2604" spans="1:19" x14ac:dyDescent="0.35">
      <c r="A2604" s="21">
        <v>1543084</v>
      </c>
      <c r="B2604" s="53">
        <v>411590</v>
      </c>
      <c r="C2604" s="21">
        <f>VLOOKUP(TotalMov[[#This Row],[Order]],'Total Mov by SS'!B:C,2,0)</f>
        <v>145</v>
      </c>
      <c r="D2604" s="21" t="s">
        <v>59</v>
      </c>
      <c r="E2604" s="21" t="s">
        <v>97</v>
      </c>
      <c r="F2604" s="21" t="s">
        <v>86</v>
      </c>
      <c r="G2604" s="21" t="s">
        <v>62</v>
      </c>
      <c r="H2604" s="21" t="s">
        <v>87</v>
      </c>
      <c r="I2604" s="21" t="s">
        <v>87</v>
      </c>
      <c r="J2604" s="22">
        <v>43706</v>
      </c>
      <c r="K2604" s="23">
        <v>0.41358796296296002</v>
      </c>
      <c r="L2604" s="22">
        <v>43706</v>
      </c>
      <c r="M2604" s="23">
        <v>0.41358796296296002</v>
      </c>
      <c r="N2604" s="24">
        <v>20</v>
      </c>
      <c r="O2604" s="21" t="s">
        <v>66</v>
      </c>
      <c r="P2604" s="24">
        <f>TotalMov[[#This Row],[Confirmed activ. 3 (ILE03)]]</f>
        <v>20</v>
      </c>
      <c r="Q2604" s="24">
        <v>20</v>
      </c>
      <c r="R2604" s="21" t="s">
        <v>66</v>
      </c>
      <c r="S2604" s="21" t="s">
        <v>72</v>
      </c>
    </row>
    <row r="2605" spans="1:19" x14ac:dyDescent="0.35">
      <c r="A2605" s="21">
        <v>1543084</v>
      </c>
      <c r="B2605" s="53">
        <v>411590</v>
      </c>
      <c r="C2605" s="21">
        <f>VLOOKUP(TotalMov[[#This Row],[Order]],'Total Mov by SS'!B:C,2,0)</f>
        <v>145</v>
      </c>
      <c r="D2605" s="21" t="s">
        <v>59</v>
      </c>
      <c r="E2605" s="21" t="s">
        <v>99</v>
      </c>
      <c r="F2605" s="21" t="s">
        <v>61</v>
      </c>
      <c r="G2605" s="21" t="s">
        <v>62</v>
      </c>
      <c r="H2605" s="21" t="s">
        <v>63</v>
      </c>
      <c r="I2605" s="21" t="s">
        <v>96</v>
      </c>
      <c r="J2605" s="22">
        <v>43710</v>
      </c>
      <c r="K2605" s="23">
        <v>0.36969907407406999</v>
      </c>
      <c r="L2605" s="22">
        <v>43710</v>
      </c>
      <c r="M2605" s="23">
        <v>0.37357638888889</v>
      </c>
      <c r="N2605" s="25">
        <v>5.5830000000000002</v>
      </c>
      <c r="O2605" s="21" t="s">
        <v>66</v>
      </c>
      <c r="P2605" s="24">
        <f>TotalMov[[#This Row],[Confirmed activ. 3 (ILE03)]]</f>
        <v>5.5830000000000002</v>
      </c>
      <c r="Q2605" s="24">
        <v>100</v>
      </c>
      <c r="R2605" s="21" t="s">
        <v>66</v>
      </c>
      <c r="S2605" s="21" t="s">
        <v>67</v>
      </c>
    </row>
    <row r="2606" spans="1:19" x14ac:dyDescent="0.35">
      <c r="A2606" s="21">
        <v>1543084</v>
      </c>
      <c r="B2606" s="53">
        <v>411590</v>
      </c>
      <c r="C2606" s="21">
        <f>VLOOKUP(TotalMov[[#This Row],[Order]],'Total Mov by SS'!B:C,2,0)</f>
        <v>145</v>
      </c>
      <c r="D2606" s="21" t="s">
        <v>59</v>
      </c>
      <c r="E2606" s="21" t="s">
        <v>101</v>
      </c>
      <c r="F2606" s="21" t="s">
        <v>69</v>
      </c>
      <c r="G2606" s="21" t="s">
        <v>62</v>
      </c>
      <c r="H2606" s="21" t="s">
        <v>70</v>
      </c>
      <c r="I2606" s="21" t="s">
        <v>98</v>
      </c>
      <c r="J2606" s="22">
        <v>43712</v>
      </c>
      <c r="K2606" s="23">
        <v>0.68268518518518995</v>
      </c>
      <c r="L2606" s="22">
        <v>43712</v>
      </c>
      <c r="M2606" s="23">
        <v>0.68268518518518995</v>
      </c>
      <c r="N2606" s="24">
        <v>20</v>
      </c>
      <c r="O2606" s="21" t="s">
        <v>66</v>
      </c>
      <c r="P2606" s="24">
        <f>TotalMov[[#This Row],[Confirmed activ. 3 (ILE03)]]</f>
        <v>20</v>
      </c>
      <c r="Q2606" s="24">
        <v>20</v>
      </c>
      <c r="R2606" s="21" t="s">
        <v>66</v>
      </c>
      <c r="S2606" s="21" t="s">
        <v>72</v>
      </c>
    </row>
    <row r="2607" spans="1:19" x14ac:dyDescent="0.35">
      <c r="A2607" s="21">
        <v>1543084</v>
      </c>
      <c r="B2607" s="53">
        <v>411590</v>
      </c>
      <c r="C2607" s="21">
        <f>VLOOKUP(TotalMov[[#This Row],[Order]],'Total Mov by SS'!B:C,2,0)</f>
        <v>145</v>
      </c>
      <c r="D2607" s="21" t="s">
        <v>59</v>
      </c>
      <c r="E2607" s="21" t="s">
        <v>104</v>
      </c>
      <c r="F2607" s="21" t="s">
        <v>69</v>
      </c>
      <c r="G2607" s="21" t="s">
        <v>62</v>
      </c>
      <c r="H2607" s="21" t="s">
        <v>70</v>
      </c>
      <c r="I2607" s="21" t="s">
        <v>100</v>
      </c>
      <c r="J2607" s="22">
        <v>43712</v>
      </c>
      <c r="K2607" s="23">
        <v>0.68275462962962996</v>
      </c>
      <c r="L2607" s="22">
        <v>43712</v>
      </c>
      <c r="M2607" s="23">
        <v>0.68275462962962996</v>
      </c>
      <c r="N2607" s="24">
        <v>30</v>
      </c>
      <c r="O2607" s="21" t="s">
        <v>66</v>
      </c>
      <c r="P2607" s="24">
        <f>TotalMov[[#This Row],[Confirmed activ. 3 (ILE03)]]</f>
        <v>30</v>
      </c>
      <c r="Q2607" s="24">
        <v>30</v>
      </c>
      <c r="R2607" s="21" t="s">
        <v>66</v>
      </c>
      <c r="S2607" s="21" t="s">
        <v>72</v>
      </c>
    </row>
    <row r="2608" spans="1:19" x14ac:dyDescent="0.35">
      <c r="A2608" s="21">
        <v>1543084</v>
      </c>
      <c r="B2608" s="53">
        <v>411590</v>
      </c>
      <c r="C2608" s="21">
        <f>VLOOKUP(TotalMov[[#This Row],[Order]],'Total Mov by SS'!B:C,2,0)</f>
        <v>145</v>
      </c>
      <c r="D2608" s="21" t="s">
        <v>59</v>
      </c>
      <c r="E2608" s="21" t="s">
        <v>113</v>
      </c>
      <c r="F2608" s="21" t="s">
        <v>102</v>
      </c>
      <c r="G2608" s="21" t="s">
        <v>62</v>
      </c>
      <c r="H2608" s="21" t="s">
        <v>100</v>
      </c>
      <c r="I2608" s="21" t="s">
        <v>103</v>
      </c>
      <c r="J2608" s="22">
        <v>43712</v>
      </c>
      <c r="K2608" s="23">
        <v>0.68282407407406998</v>
      </c>
      <c r="L2608" s="22">
        <v>43712</v>
      </c>
      <c r="M2608" s="23">
        <v>0.68282407407406998</v>
      </c>
      <c r="N2608" s="24">
        <v>30</v>
      </c>
      <c r="O2608" s="21" t="s">
        <v>66</v>
      </c>
      <c r="P2608" s="24">
        <f>TotalMov[[#This Row],[Confirmed activ. 3 (ILE03)]]</f>
        <v>30</v>
      </c>
      <c r="Q2608" s="24">
        <v>30</v>
      </c>
      <c r="R2608" s="21" t="s">
        <v>66</v>
      </c>
      <c r="S2608" s="21" t="s">
        <v>72</v>
      </c>
    </row>
    <row r="2609" spans="1:19" x14ac:dyDescent="0.35">
      <c r="A2609" s="21">
        <v>1543084</v>
      </c>
      <c r="B2609" s="53">
        <v>411590</v>
      </c>
      <c r="C2609" s="21">
        <f>VLOOKUP(TotalMov[[#This Row],[Order]],'Total Mov by SS'!B:C,2,0)</f>
        <v>145</v>
      </c>
      <c r="D2609" s="21" t="s">
        <v>59</v>
      </c>
      <c r="E2609" s="21" t="s">
        <v>114</v>
      </c>
      <c r="F2609" s="21" t="s">
        <v>102</v>
      </c>
      <c r="G2609" s="21" t="s">
        <v>105</v>
      </c>
      <c r="H2609" s="21" t="s">
        <v>100</v>
      </c>
      <c r="I2609" s="21" t="s">
        <v>106</v>
      </c>
      <c r="J2609" s="22">
        <v>43717</v>
      </c>
      <c r="K2609" s="23">
        <v>0.60973379629629998</v>
      </c>
      <c r="L2609" s="22">
        <v>43717</v>
      </c>
      <c r="M2609" s="23">
        <v>0.60973379629629998</v>
      </c>
      <c r="N2609" s="24">
        <v>45</v>
      </c>
      <c r="O2609" s="21" t="s">
        <v>66</v>
      </c>
      <c r="P2609" s="24">
        <f>TotalMov[[#This Row],[Confirmed activ. 3 (ILE03)]]</f>
        <v>45</v>
      </c>
      <c r="Q2609" s="24">
        <v>45</v>
      </c>
      <c r="R2609" s="21" t="s">
        <v>66</v>
      </c>
      <c r="S2609" s="21" t="s">
        <v>72</v>
      </c>
    </row>
    <row r="2610" spans="1:19" x14ac:dyDescent="0.35">
      <c r="A2610" s="21">
        <v>1543084</v>
      </c>
      <c r="B2610" s="53">
        <v>411590</v>
      </c>
      <c r="C2610" s="21">
        <f>VLOOKUP(TotalMov[[#This Row],[Order]],'Total Mov by SS'!B:C,2,0)</f>
        <v>145</v>
      </c>
      <c r="D2610" s="21" t="s">
        <v>107</v>
      </c>
      <c r="E2610" s="21" t="s">
        <v>60</v>
      </c>
      <c r="F2610" s="21" t="s">
        <v>61</v>
      </c>
      <c r="G2610" s="21" t="s">
        <v>90</v>
      </c>
      <c r="H2610" s="21" t="s">
        <v>63</v>
      </c>
      <c r="I2610" s="21" t="s">
        <v>108</v>
      </c>
      <c r="J2610" s="22">
        <v>43706</v>
      </c>
      <c r="K2610" s="23">
        <v>0.39186342592592999</v>
      </c>
      <c r="L2610" s="22">
        <v>43706</v>
      </c>
      <c r="M2610" s="23">
        <v>0.66498842592592999</v>
      </c>
      <c r="N2610" s="25">
        <v>6.5549999999999997</v>
      </c>
      <c r="O2610" s="21" t="s">
        <v>77</v>
      </c>
      <c r="P2610" s="24">
        <f>TotalMov[[#This Row],[Confirmed activ. 3 (ILE03)]]*60</f>
        <v>393.29999999999995</v>
      </c>
      <c r="Q2610" s="24">
        <v>1</v>
      </c>
      <c r="R2610" s="21" t="s">
        <v>66</v>
      </c>
      <c r="S2610" s="21" t="s">
        <v>67</v>
      </c>
    </row>
    <row r="2611" spans="1:19" x14ac:dyDescent="0.35">
      <c r="A2611" s="21">
        <v>1543084</v>
      </c>
      <c r="B2611" s="53">
        <v>411590</v>
      </c>
      <c r="C2611" s="21">
        <f>VLOOKUP(TotalMov[[#This Row],[Order]],'Total Mov by SS'!B:C,2,0)</f>
        <v>145</v>
      </c>
      <c r="D2611" s="21" t="s">
        <v>109</v>
      </c>
      <c r="E2611" s="21" t="s">
        <v>95</v>
      </c>
      <c r="F2611" s="21" t="s">
        <v>83</v>
      </c>
      <c r="G2611" s="21" t="s">
        <v>90</v>
      </c>
      <c r="H2611" s="21" t="s">
        <v>84</v>
      </c>
      <c r="I2611" s="21" t="s">
        <v>110</v>
      </c>
      <c r="J2611" s="22">
        <v>43705</v>
      </c>
      <c r="K2611" s="23">
        <v>0.31826388888889001</v>
      </c>
      <c r="L2611" s="22">
        <v>43705</v>
      </c>
      <c r="M2611" s="23">
        <v>0.45850694444444001</v>
      </c>
      <c r="N2611" s="25">
        <v>3.3660000000000001</v>
      </c>
      <c r="O2611" s="21" t="s">
        <v>77</v>
      </c>
      <c r="P2611" s="24">
        <f>TotalMov[[#This Row],[Confirmed activ. 3 (ILE03)]]*60</f>
        <v>201.96</v>
      </c>
      <c r="Q2611" s="24">
        <v>5</v>
      </c>
      <c r="R2611" s="21" t="s">
        <v>66</v>
      </c>
      <c r="S2611" s="21" t="s">
        <v>67</v>
      </c>
    </row>
    <row r="2612" spans="1:19" x14ac:dyDescent="0.35">
      <c r="A2612" s="21">
        <v>1543085</v>
      </c>
      <c r="B2612" s="53">
        <v>411590</v>
      </c>
      <c r="C2612" s="21">
        <f>VLOOKUP(TotalMov[[#This Row],[Order]],'Total Mov by SS'!B:C,2,0)</f>
        <v>145</v>
      </c>
      <c r="D2612" s="21" t="s">
        <v>59</v>
      </c>
      <c r="E2612" s="21" t="s">
        <v>60</v>
      </c>
      <c r="F2612" s="21" t="s">
        <v>83</v>
      </c>
      <c r="G2612" s="21" t="s">
        <v>62</v>
      </c>
      <c r="H2612" s="21" t="s">
        <v>84</v>
      </c>
      <c r="I2612" s="21" t="s">
        <v>111</v>
      </c>
      <c r="J2612" s="22">
        <v>43692</v>
      </c>
      <c r="K2612" s="23">
        <v>0.94302083333332998</v>
      </c>
      <c r="L2612" s="22">
        <v>43692</v>
      </c>
      <c r="M2612" s="23">
        <v>0.97228009259258996</v>
      </c>
      <c r="N2612" s="25">
        <v>21.067</v>
      </c>
      <c r="O2612" s="21" t="s">
        <v>66</v>
      </c>
      <c r="P2612" s="24">
        <f>TotalMov[[#This Row],[Confirmed activ. 3 (ILE03)]]</f>
        <v>21.067</v>
      </c>
      <c r="Q2612" s="24">
        <v>40</v>
      </c>
      <c r="R2612" s="21" t="s">
        <v>66</v>
      </c>
      <c r="S2612" s="21" t="s">
        <v>67</v>
      </c>
    </row>
    <row r="2613" spans="1:19" x14ac:dyDescent="0.35">
      <c r="A2613" s="21">
        <v>1543085</v>
      </c>
      <c r="B2613" s="53">
        <v>411590</v>
      </c>
      <c r="C2613" s="21">
        <f>VLOOKUP(TotalMov[[#This Row],[Order]],'Total Mov by SS'!B:C,2,0)</f>
        <v>145</v>
      </c>
      <c r="D2613" s="21" t="s">
        <v>59</v>
      </c>
      <c r="E2613" s="21" t="s">
        <v>68</v>
      </c>
      <c r="F2613" s="21" t="s">
        <v>61</v>
      </c>
      <c r="G2613" s="21" t="s">
        <v>62</v>
      </c>
      <c r="H2613" s="21" t="s">
        <v>63</v>
      </c>
      <c r="I2613" s="21" t="s">
        <v>64</v>
      </c>
      <c r="J2613" s="22">
        <v>43695</v>
      </c>
      <c r="K2613" s="23">
        <v>0.41968749999999999</v>
      </c>
      <c r="L2613" s="22">
        <v>43695</v>
      </c>
      <c r="M2613" s="23">
        <v>0.42644675925926001</v>
      </c>
      <c r="N2613" s="25">
        <v>9.7330000000000005</v>
      </c>
      <c r="O2613" s="21" t="s">
        <v>66</v>
      </c>
      <c r="P2613" s="24">
        <f>TotalMov[[#This Row],[Confirmed activ. 3 (ILE03)]]</f>
        <v>9.7330000000000005</v>
      </c>
      <c r="Q2613" s="24">
        <v>15</v>
      </c>
      <c r="R2613" s="21" t="s">
        <v>66</v>
      </c>
      <c r="S2613" s="21" t="s">
        <v>67</v>
      </c>
    </row>
    <row r="2614" spans="1:19" x14ac:dyDescent="0.35">
      <c r="A2614" s="21">
        <v>1543085</v>
      </c>
      <c r="B2614" s="53">
        <v>411590</v>
      </c>
      <c r="C2614" s="21">
        <f>VLOOKUP(TotalMov[[#This Row],[Order]],'Total Mov by SS'!B:C,2,0)</f>
        <v>145</v>
      </c>
      <c r="D2614" s="21" t="s">
        <v>59</v>
      </c>
      <c r="E2614" s="21" t="s">
        <v>73</v>
      </c>
      <c r="F2614" s="21" t="s">
        <v>69</v>
      </c>
      <c r="G2614" s="21" t="s">
        <v>62</v>
      </c>
      <c r="H2614" s="21" t="s">
        <v>70</v>
      </c>
      <c r="I2614" s="21" t="s">
        <v>71</v>
      </c>
      <c r="J2614" s="22">
        <v>43695</v>
      </c>
      <c r="K2614" s="23">
        <v>0.46462962962963</v>
      </c>
      <c r="L2614" s="22">
        <v>43695</v>
      </c>
      <c r="M2614" s="23">
        <v>0.46462962962963</v>
      </c>
      <c r="N2614" s="24">
        <v>20</v>
      </c>
      <c r="O2614" s="21" t="s">
        <v>66</v>
      </c>
      <c r="P2614" s="24">
        <f>TotalMov[[#This Row],[Confirmed activ. 3 (ILE03)]]</f>
        <v>20</v>
      </c>
      <c r="Q2614" s="24">
        <v>20</v>
      </c>
      <c r="R2614" s="21" t="s">
        <v>66</v>
      </c>
      <c r="S2614" s="21" t="s">
        <v>72</v>
      </c>
    </row>
    <row r="2615" spans="1:19" x14ac:dyDescent="0.35">
      <c r="A2615" s="21">
        <v>1543085</v>
      </c>
      <c r="B2615" s="53">
        <v>411590</v>
      </c>
      <c r="C2615" s="21">
        <f>VLOOKUP(TotalMov[[#This Row],[Order]],'Total Mov by SS'!B:C,2,0)</f>
        <v>145</v>
      </c>
      <c r="D2615" s="21" t="s">
        <v>59</v>
      </c>
      <c r="E2615" s="21" t="s">
        <v>75</v>
      </c>
      <c r="F2615" s="21" t="s">
        <v>61</v>
      </c>
      <c r="G2615" s="21" t="s">
        <v>62</v>
      </c>
      <c r="H2615" s="21" t="s">
        <v>63</v>
      </c>
      <c r="I2615" s="21" t="s">
        <v>74</v>
      </c>
      <c r="J2615" s="22">
        <v>43695</v>
      </c>
      <c r="K2615" s="23">
        <v>0.46642361111111003</v>
      </c>
      <c r="L2615" s="22">
        <v>43695</v>
      </c>
      <c r="M2615" s="23">
        <v>0.74258101851851999</v>
      </c>
      <c r="N2615" s="25">
        <v>362.553</v>
      </c>
      <c r="O2615" s="21" t="s">
        <v>66</v>
      </c>
      <c r="P2615" s="24">
        <f>TotalMov[[#This Row],[Confirmed activ. 3 (ILE03)]]</f>
        <v>362.553</v>
      </c>
      <c r="Q2615" s="24">
        <v>350</v>
      </c>
      <c r="R2615" s="21" t="s">
        <v>66</v>
      </c>
      <c r="S2615" s="21" t="s">
        <v>67</v>
      </c>
    </row>
    <row r="2616" spans="1:19" x14ac:dyDescent="0.35">
      <c r="A2616" s="21">
        <v>1543085</v>
      </c>
      <c r="B2616" s="53">
        <v>411590</v>
      </c>
      <c r="C2616" s="21">
        <f>VLOOKUP(TotalMov[[#This Row],[Order]],'Total Mov by SS'!B:C,2,0)</f>
        <v>145</v>
      </c>
      <c r="D2616" s="21" t="s">
        <v>59</v>
      </c>
      <c r="E2616" s="21" t="s">
        <v>78</v>
      </c>
      <c r="F2616" s="21" t="s">
        <v>61</v>
      </c>
      <c r="G2616" s="21" t="s">
        <v>62</v>
      </c>
      <c r="H2616" s="21" t="s">
        <v>63</v>
      </c>
      <c r="I2616" s="21" t="s">
        <v>76</v>
      </c>
      <c r="J2616" s="22">
        <v>43696</v>
      </c>
      <c r="K2616" s="23">
        <v>0.31577546296296</v>
      </c>
      <c r="L2616" s="22">
        <v>43698</v>
      </c>
      <c r="M2616" s="23">
        <v>0.73925925925925995</v>
      </c>
      <c r="N2616" s="25">
        <v>28.815999999999999</v>
      </c>
      <c r="O2616" s="21" t="s">
        <v>77</v>
      </c>
      <c r="P2616" s="24">
        <f>TotalMov[[#This Row],[Confirmed activ. 3 (ILE03)]]*60</f>
        <v>1728.96</v>
      </c>
      <c r="Q2616" s="24">
        <v>1020</v>
      </c>
      <c r="R2616" s="21" t="s">
        <v>66</v>
      </c>
      <c r="S2616" s="21" t="s">
        <v>67</v>
      </c>
    </row>
    <row r="2617" spans="1:19" x14ac:dyDescent="0.35">
      <c r="A2617" s="21">
        <v>1543085</v>
      </c>
      <c r="B2617" s="53">
        <v>411590</v>
      </c>
      <c r="C2617" s="21">
        <f>VLOOKUP(TotalMov[[#This Row],[Order]],'Total Mov by SS'!B:C,2,0)</f>
        <v>145</v>
      </c>
      <c r="D2617" s="21" t="s">
        <v>59</v>
      </c>
      <c r="E2617" s="21" t="s">
        <v>80</v>
      </c>
      <c r="F2617" s="21" t="s">
        <v>61</v>
      </c>
      <c r="G2617" s="21" t="s">
        <v>62</v>
      </c>
      <c r="H2617" s="21" t="s">
        <v>63</v>
      </c>
      <c r="I2617" s="21" t="s">
        <v>112</v>
      </c>
      <c r="J2617" s="22">
        <v>43699</v>
      </c>
      <c r="K2617" s="23">
        <v>0.56241898148147995</v>
      </c>
      <c r="L2617" s="22">
        <v>43699</v>
      </c>
      <c r="M2617" s="23">
        <v>0.58192129629629996</v>
      </c>
      <c r="N2617" s="25">
        <v>28.082999999999998</v>
      </c>
      <c r="O2617" s="21" t="s">
        <v>66</v>
      </c>
      <c r="P2617" s="24">
        <f>TotalMov[[#This Row],[Confirmed activ. 3 (ILE03)]]</f>
        <v>28.082999999999998</v>
      </c>
      <c r="Q2617" s="24">
        <v>50</v>
      </c>
      <c r="R2617" s="21" t="s">
        <v>66</v>
      </c>
      <c r="S2617" s="21" t="s">
        <v>67</v>
      </c>
    </row>
    <row r="2618" spans="1:19" x14ac:dyDescent="0.35">
      <c r="A2618" s="21">
        <v>1543085</v>
      </c>
      <c r="B2618" s="53">
        <v>411590</v>
      </c>
      <c r="C2618" s="21">
        <f>VLOOKUP(TotalMov[[#This Row],[Order]],'Total Mov by SS'!B:C,2,0)</f>
        <v>145</v>
      </c>
      <c r="D2618" s="21" t="s">
        <v>59</v>
      </c>
      <c r="E2618" s="21" t="s">
        <v>82</v>
      </c>
      <c r="F2618" s="21" t="s">
        <v>89</v>
      </c>
      <c r="G2618" s="21" t="s">
        <v>90</v>
      </c>
      <c r="H2618" s="21" t="s">
        <v>91</v>
      </c>
      <c r="I2618" s="21" t="s">
        <v>92</v>
      </c>
      <c r="J2618" s="22"/>
      <c r="K2618" s="23">
        <v>0</v>
      </c>
      <c r="L2618" s="22"/>
      <c r="M2618" s="23">
        <v>0</v>
      </c>
      <c r="N2618" s="25">
        <v>0</v>
      </c>
      <c r="O2618" s="21" t="s">
        <v>93</v>
      </c>
      <c r="P2618" s="24"/>
      <c r="Q2618" s="24">
        <v>0</v>
      </c>
      <c r="R2618" s="21" t="s">
        <v>66</v>
      </c>
      <c r="S2618" s="21" t="s">
        <v>94</v>
      </c>
    </row>
    <row r="2619" spans="1:19" x14ac:dyDescent="0.35">
      <c r="A2619" s="21">
        <v>1543085</v>
      </c>
      <c r="B2619" s="53">
        <v>411590</v>
      </c>
      <c r="C2619" s="21">
        <f>VLOOKUP(TotalMov[[#This Row],[Order]],'Total Mov by SS'!B:C,2,0)</f>
        <v>145</v>
      </c>
      <c r="D2619" s="21" t="s">
        <v>59</v>
      </c>
      <c r="E2619" s="21" t="s">
        <v>85</v>
      </c>
      <c r="F2619" s="21" t="s">
        <v>69</v>
      </c>
      <c r="G2619" s="21" t="s">
        <v>62</v>
      </c>
      <c r="H2619" s="21" t="s">
        <v>70</v>
      </c>
      <c r="I2619" s="21" t="s">
        <v>79</v>
      </c>
      <c r="J2619" s="22">
        <v>43699</v>
      </c>
      <c r="K2619" s="23">
        <v>0.60111111111111004</v>
      </c>
      <c r="L2619" s="22">
        <v>43699</v>
      </c>
      <c r="M2619" s="23">
        <v>0.60111111111111004</v>
      </c>
      <c r="N2619" s="24">
        <v>20</v>
      </c>
      <c r="O2619" s="21" t="s">
        <v>66</v>
      </c>
      <c r="P2619" s="24">
        <f>TotalMov[[#This Row],[Confirmed activ. 3 (ILE03)]]</f>
        <v>20</v>
      </c>
      <c r="Q2619" s="24">
        <v>20</v>
      </c>
      <c r="R2619" s="21" t="s">
        <v>66</v>
      </c>
      <c r="S2619" s="21" t="s">
        <v>72</v>
      </c>
    </row>
    <row r="2620" spans="1:19" x14ac:dyDescent="0.35">
      <c r="A2620" s="21">
        <v>1543085</v>
      </c>
      <c r="B2620" s="53">
        <v>411590</v>
      </c>
      <c r="C2620" s="21">
        <f>VLOOKUP(TotalMov[[#This Row],[Order]],'Total Mov by SS'!B:C,2,0)</f>
        <v>145</v>
      </c>
      <c r="D2620" s="21" t="s">
        <v>59</v>
      </c>
      <c r="E2620" s="21" t="s">
        <v>88</v>
      </c>
      <c r="F2620" s="21" t="s">
        <v>69</v>
      </c>
      <c r="G2620" s="21" t="s">
        <v>62</v>
      </c>
      <c r="H2620" s="21" t="s">
        <v>70</v>
      </c>
      <c r="I2620" s="21" t="s">
        <v>81</v>
      </c>
      <c r="J2620" s="22">
        <v>43699</v>
      </c>
      <c r="K2620" s="23">
        <v>0.60144675925926006</v>
      </c>
      <c r="L2620" s="22">
        <v>43699</v>
      </c>
      <c r="M2620" s="23">
        <v>0.60144675925926006</v>
      </c>
      <c r="N2620" s="24">
        <v>20</v>
      </c>
      <c r="O2620" s="21" t="s">
        <v>66</v>
      </c>
      <c r="P2620" s="24">
        <f>TotalMov[[#This Row],[Confirmed activ. 3 (ILE03)]]</f>
        <v>20</v>
      </c>
      <c r="Q2620" s="24">
        <v>20</v>
      </c>
      <c r="R2620" s="21" t="s">
        <v>66</v>
      </c>
      <c r="S2620" s="21" t="s">
        <v>72</v>
      </c>
    </row>
    <row r="2621" spans="1:19" x14ac:dyDescent="0.35">
      <c r="A2621" s="21">
        <v>1543085</v>
      </c>
      <c r="B2621" s="53">
        <v>411590</v>
      </c>
      <c r="C2621" s="21">
        <f>VLOOKUP(TotalMov[[#This Row],[Order]],'Total Mov by SS'!B:C,2,0)</f>
        <v>145</v>
      </c>
      <c r="D2621" s="21" t="s">
        <v>59</v>
      </c>
      <c r="E2621" s="21" t="s">
        <v>95</v>
      </c>
      <c r="F2621" s="21" t="s">
        <v>83</v>
      </c>
      <c r="G2621" s="21" t="s">
        <v>62</v>
      </c>
      <c r="H2621" s="21" t="s">
        <v>84</v>
      </c>
      <c r="I2621" s="21" t="s">
        <v>84</v>
      </c>
      <c r="J2621" s="22">
        <v>43702</v>
      </c>
      <c r="K2621" s="23">
        <v>0.61979166666666996</v>
      </c>
      <c r="L2621" s="22">
        <v>43704</v>
      </c>
      <c r="M2621" s="23">
        <v>0.16111111111111001</v>
      </c>
      <c r="N2621" s="25">
        <v>8.2129999999999992</v>
      </c>
      <c r="O2621" s="21" t="s">
        <v>77</v>
      </c>
      <c r="P2621" s="24">
        <f>TotalMov[[#This Row],[Confirmed activ. 3 (ILE03)]]*60</f>
        <v>492.78</v>
      </c>
      <c r="Q2621" s="24">
        <v>450</v>
      </c>
      <c r="R2621" s="21" t="s">
        <v>66</v>
      </c>
      <c r="S2621" s="21" t="s">
        <v>67</v>
      </c>
    </row>
    <row r="2622" spans="1:19" x14ac:dyDescent="0.35">
      <c r="A2622" s="21">
        <v>1543085</v>
      </c>
      <c r="B2622" s="53">
        <v>411590</v>
      </c>
      <c r="C2622" s="21">
        <f>VLOOKUP(TotalMov[[#This Row],[Order]],'Total Mov by SS'!B:C,2,0)</f>
        <v>145</v>
      </c>
      <c r="D2622" s="21" t="s">
        <v>59</v>
      </c>
      <c r="E2622" s="21" t="s">
        <v>97</v>
      </c>
      <c r="F2622" s="21" t="s">
        <v>86</v>
      </c>
      <c r="G2622" s="21" t="s">
        <v>62</v>
      </c>
      <c r="H2622" s="21" t="s">
        <v>87</v>
      </c>
      <c r="I2622" s="21" t="s">
        <v>87</v>
      </c>
      <c r="J2622" s="22">
        <v>43705</v>
      </c>
      <c r="K2622" s="23">
        <v>0.42905092592593003</v>
      </c>
      <c r="L2622" s="22">
        <v>43705</v>
      </c>
      <c r="M2622" s="23">
        <v>0.42905092592593003</v>
      </c>
      <c r="N2622" s="24">
        <v>20</v>
      </c>
      <c r="O2622" s="21" t="s">
        <v>66</v>
      </c>
      <c r="P2622" s="24">
        <f>TotalMov[[#This Row],[Confirmed activ. 3 (ILE03)]]</f>
        <v>20</v>
      </c>
      <c r="Q2622" s="24">
        <v>20</v>
      </c>
      <c r="R2622" s="21" t="s">
        <v>66</v>
      </c>
      <c r="S2622" s="21" t="s">
        <v>72</v>
      </c>
    </row>
    <row r="2623" spans="1:19" x14ac:dyDescent="0.35">
      <c r="A2623" s="21">
        <v>1543085</v>
      </c>
      <c r="B2623" s="53">
        <v>411590</v>
      </c>
      <c r="C2623" s="21">
        <f>VLOOKUP(TotalMov[[#This Row],[Order]],'Total Mov by SS'!B:C,2,0)</f>
        <v>145</v>
      </c>
      <c r="D2623" s="21" t="s">
        <v>59</v>
      </c>
      <c r="E2623" s="21" t="s">
        <v>99</v>
      </c>
      <c r="F2623" s="21" t="s">
        <v>61</v>
      </c>
      <c r="G2623" s="21" t="s">
        <v>62</v>
      </c>
      <c r="H2623" s="21" t="s">
        <v>63</v>
      </c>
      <c r="I2623" s="21" t="s">
        <v>96</v>
      </c>
      <c r="J2623" s="22">
        <v>43710</v>
      </c>
      <c r="K2623" s="23">
        <v>0.42996527777777999</v>
      </c>
      <c r="L2623" s="22">
        <v>43710</v>
      </c>
      <c r="M2623" s="23">
        <v>0.45599537037037002</v>
      </c>
      <c r="N2623" s="25">
        <v>37.482999999999997</v>
      </c>
      <c r="O2623" s="21" t="s">
        <v>66</v>
      </c>
      <c r="P2623" s="24">
        <f>TotalMov[[#This Row],[Confirmed activ. 3 (ILE03)]]</f>
        <v>37.482999999999997</v>
      </c>
      <c r="Q2623" s="24">
        <v>100</v>
      </c>
      <c r="R2623" s="21" t="s">
        <v>66</v>
      </c>
      <c r="S2623" s="21" t="s">
        <v>67</v>
      </c>
    </row>
    <row r="2624" spans="1:19" x14ac:dyDescent="0.35">
      <c r="A2624" s="21">
        <v>1543085</v>
      </c>
      <c r="B2624" s="53">
        <v>411590</v>
      </c>
      <c r="C2624" s="21">
        <f>VLOOKUP(TotalMov[[#This Row],[Order]],'Total Mov by SS'!B:C,2,0)</f>
        <v>145</v>
      </c>
      <c r="D2624" s="21" t="s">
        <v>59</v>
      </c>
      <c r="E2624" s="21" t="s">
        <v>101</v>
      </c>
      <c r="F2624" s="21" t="s">
        <v>69</v>
      </c>
      <c r="G2624" s="21" t="s">
        <v>62</v>
      </c>
      <c r="H2624" s="21" t="s">
        <v>70</v>
      </c>
      <c r="I2624" s="21" t="s">
        <v>98</v>
      </c>
      <c r="J2624" s="22">
        <v>43713</v>
      </c>
      <c r="K2624" s="23">
        <v>0.53971064814814995</v>
      </c>
      <c r="L2624" s="22">
        <v>43713</v>
      </c>
      <c r="M2624" s="23">
        <v>0.53971064814814995</v>
      </c>
      <c r="N2624" s="24">
        <v>20</v>
      </c>
      <c r="O2624" s="21" t="s">
        <v>66</v>
      </c>
      <c r="P2624" s="24">
        <f>TotalMov[[#This Row],[Confirmed activ. 3 (ILE03)]]</f>
        <v>20</v>
      </c>
      <c r="Q2624" s="24">
        <v>20</v>
      </c>
      <c r="R2624" s="21" t="s">
        <v>66</v>
      </c>
      <c r="S2624" s="21" t="s">
        <v>72</v>
      </c>
    </row>
    <row r="2625" spans="1:19" x14ac:dyDescent="0.35">
      <c r="A2625" s="21">
        <v>1543085</v>
      </c>
      <c r="B2625" s="53">
        <v>411590</v>
      </c>
      <c r="C2625" s="21">
        <f>VLOOKUP(TotalMov[[#This Row],[Order]],'Total Mov by SS'!B:C,2,0)</f>
        <v>145</v>
      </c>
      <c r="D2625" s="21" t="s">
        <v>59</v>
      </c>
      <c r="E2625" s="21" t="s">
        <v>104</v>
      </c>
      <c r="F2625" s="21" t="s">
        <v>69</v>
      </c>
      <c r="G2625" s="21" t="s">
        <v>62</v>
      </c>
      <c r="H2625" s="21" t="s">
        <v>70</v>
      </c>
      <c r="I2625" s="21" t="s">
        <v>100</v>
      </c>
      <c r="J2625" s="22">
        <v>43713</v>
      </c>
      <c r="K2625" s="23">
        <v>0.53978009259258997</v>
      </c>
      <c r="L2625" s="22">
        <v>43713</v>
      </c>
      <c r="M2625" s="23">
        <v>0.53978009259258997</v>
      </c>
      <c r="N2625" s="24">
        <v>30</v>
      </c>
      <c r="O2625" s="21" t="s">
        <v>66</v>
      </c>
      <c r="P2625" s="24">
        <f>TotalMov[[#This Row],[Confirmed activ. 3 (ILE03)]]</f>
        <v>30</v>
      </c>
      <c r="Q2625" s="24">
        <v>30</v>
      </c>
      <c r="R2625" s="21" t="s">
        <v>66</v>
      </c>
      <c r="S2625" s="21" t="s">
        <v>72</v>
      </c>
    </row>
    <row r="2626" spans="1:19" x14ac:dyDescent="0.35">
      <c r="A2626" s="21">
        <v>1543085</v>
      </c>
      <c r="B2626" s="53">
        <v>411590</v>
      </c>
      <c r="C2626" s="21">
        <f>VLOOKUP(TotalMov[[#This Row],[Order]],'Total Mov by SS'!B:C,2,0)</f>
        <v>145</v>
      </c>
      <c r="D2626" s="21" t="s">
        <v>59</v>
      </c>
      <c r="E2626" s="21" t="s">
        <v>113</v>
      </c>
      <c r="F2626" s="21" t="s">
        <v>102</v>
      </c>
      <c r="G2626" s="21" t="s">
        <v>62</v>
      </c>
      <c r="H2626" s="21" t="s">
        <v>100</v>
      </c>
      <c r="I2626" s="21" t="s">
        <v>103</v>
      </c>
      <c r="J2626" s="22">
        <v>43713</v>
      </c>
      <c r="K2626" s="23">
        <v>0.53984953703703997</v>
      </c>
      <c r="L2626" s="22">
        <v>43713</v>
      </c>
      <c r="M2626" s="23">
        <v>0.53984953703703997</v>
      </c>
      <c r="N2626" s="24">
        <v>30</v>
      </c>
      <c r="O2626" s="21" t="s">
        <v>66</v>
      </c>
      <c r="P2626" s="24">
        <f>TotalMov[[#This Row],[Confirmed activ. 3 (ILE03)]]</f>
        <v>30</v>
      </c>
      <c r="Q2626" s="24">
        <v>30</v>
      </c>
      <c r="R2626" s="21" t="s">
        <v>66</v>
      </c>
      <c r="S2626" s="21" t="s">
        <v>72</v>
      </c>
    </row>
    <row r="2627" spans="1:19" x14ac:dyDescent="0.35">
      <c r="A2627" s="21">
        <v>1543085</v>
      </c>
      <c r="B2627" s="53">
        <v>411590</v>
      </c>
      <c r="C2627" s="21">
        <f>VLOOKUP(TotalMov[[#This Row],[Order]],'Total Mov by SS'!B:C,2,0)</f>
        <v>145</v>
      </c>
      <c r="D2627" s="21" t="s">
        <v>59</v>
      </c>
      <c r="E2627" s="21" t="s">
        <v>114</v>
      </c>
      <c r="F2627" s="21" t="s">
        <v>102</v>
      </c>
      <c r="G2627" s="21" t="s">
        <v>105</v>
      </c>
      <c r="H2627" s="21" t="s">
        <v>100</v>
      </c>
      <c r="I2627" s="21" t="s">
        <v>106</v>
      </c>
      <c r="J2627" s="22">
        <v>43716</v>
      </c>
      <c r="K2627" s="23">
        <v>0.74709490740741002</v>
      </c>
      <c r="L2627" s="22">
        <v>43716</v>
      </c>
      <c r="M2627" s="23">
        <v>0.74709490740741002</v>
      </c>
      <c r="N2627" s="24">
        <v>45</v>
      </c>
      <c r="O2627" s="21" t="s">
        <v>66</v>
      </c>
      <c r="P2627" s="24">
        <f>TotalMov[[#This Row],[Confirmed activ. 3 (ILE03)]]</f>
        <v>45</v>
      </c>
      <c r="Q2627" s="24">
        <v>45</v>
      </c>
      <c r="R2627" s="21" t="s">
        <v>66</v>
      </c>
      <c r="S2627" s="21" t="s">
        <v>72</v>
      </c>
    </row>
    <row r="2628" spans="1:19" x14ac:dyDescent="0.35">
      <c r="A2628" s="21">
        <v>1543085</v>
      </c>
      <c r="B2628" s="53">
        <v>411590</v>
      </c>
      <c r="C2628" s="21">
        <f>VLOOKUP(TotalMov[[#This Row],[Order]],'Total Mov by SS'!B:C,2,0)</f>
        <v>145</v>
      </c>
      <c r="D2628" s="21" t="s">
        <v>107</v>
      </c>
      <c r="E2628" s="21" t="s">
        <v>60</v>
      </c>
      <c r="F2628" s="21" t="s">
        <v>61</v>
      </c>
      <c r="G2628" s="21" t="s">
        <v>90</v>
      </c>
      <c r="H2628" s="21" t="s">
        <v>63</v>
      </c>
      <c r="I2628" s="21" t="s">
        <v>108</v>
      </c>
      <c r="J2628" s="22"/>
      <c r="K2628" s="23">
        <v>0</v>
      </c>
      <c r="L2628" s="22"/>
      <c r="M2628" s="23">
        <v>0</v>
      </c>
      <c r="N2628" s="25">
        <v>0</v>
      </c>
      <c r="O2628" s="21" t="s">
        <v>93</v>
      </c>
      <c r="P2628" s="24"/>
      <c r="Q2628" s="24">
        <v>1</v>
      </c>
      <c r="R2628" s="21" t="s">
        <v>66</v>
      </c>
      <c r="S2628" s="21" t="s">
        <v>94</v>
      </c>
    </row>
    <row r="2629" spans="1:19" x14ac:dyDescent="0.35">
      <c r="A2629" s="21">
        <v>1543085</v>
      </c>
      <c r="B2629" s="53">
        <v>411590</v>
      </c>
      <c r="C2629" s="21">
        <f>VLOOKUP(TotalMov[[#This Row],[Order]],'Total Mov by SS'!B:C,2,0)</f>
        <v>145</v>
      </c>
      <c r="D2629" s="21" t="s">
        <v>109</v>
      </c>
      <c r="E2629" s="21" t="s">
        <v>95</v>
      </c>
      <c r="F2629" s="21" t="s">
        <v>83</v>
      </c>
      <c r="G2629" s="21" t="s">
        <v>90</v>
      </c>
      <c r="H2629" s="21" t="s">
        <v>84</v>
      </c>
      <c r="I2629" s="21" t="s">
        <v>110</v>
      </c>
      <c r="J2629" s="22"/>
      <c r="K2629" s="23">
        <v>0</v>
      </c>
      <c r="L2629" s="22"/>
      <c r="M2629" s="23">
        <v>0</v>
      </c>
      <c r="N2629" s="25">
        <v>0</v>
      </c>
      <c r="O2629" s="21" t="s">
        <v>93</v>
      </c>
      <c r="P2629" s="24"/>
      <c r="Q2629" s="24">
        <v>5</v>
      </c>
      <c r="R2629" s="21" t="s">
        <v>66</v>
      </c>
      <c r="S2629" s="21" t="s">
        <v>94</v>
      </c>
    </row>
    <row r="2630" spans="1:19" x14ac:dyDescent="0.35">
      <c r="A2630" s="21">
        <v>1543086</v>
      </c>
      <c r="B2630" s="53">
        <v>411590</v>
      </c>
      <c r="C2630" s="21">
        <f>VLOOKUP(TotalMov[[#This Row],[Order]],'Total Mov by SS'!B:C,2,0)</f>
        <v>143</v>
      </c>
      <c r="D2630" s="21" t="s">
        <v>59</v>
      </c>
      <c r="E2630" s="21" t="s">
        <v>60</v>
      </c>
      <c r="F2630" s="21" t="s">
        <v>83</v>
      </c>
      <c r="G2630" s="21" t="s">
        <v>62</v>
      </c>
      <c r="H2630" s="21" t="s">
        <v>84</v>
      </c>
      <c r="I2630" s="21" t="s">
        <v>111</v>
      </c>
      <c r="J2630" s="22">
        <v>43691</v>
      </c>
      <c r="K2630" s="23">
        <v>0.89502314814814998</v>
      </c>
      <c r="L2630" s="22">
        <v>43691</v>
      </c>
      <c r="M2630" s="23">
        <v>0.91453703703704003</v>
      </c>
      <c r="N2630" s="25">
        <v>28.1</v>
      </c>
      <c r="O2630" s="21" t="s">
        <v>66</v>
      </c>
      <c r="P2630" s="24">
        <f>TotalMov[[#This Row],[Confirmed activ. 3 (ILE03)]]</f>
        <v>28.1</v>
      </c>
      <c r="Q2630" s="24">
        <v>40</v>
      </c>
      <c r="R2630" s="21" t="s">
        <v>66</v>
      </c>
      <c r="S2630" s="21" t="s">
        <v>67</v>
      </c>
    </row>
    <row r="2631" spans="1:19" x14ac:dyDescent="0.35">
      <c r="A2631" s="21">
        <v>1543086</v>
      </c>
      <c r="B2631" s="53">
        <v>411590</v>
      </c>
      <c r="C2631" s="21">
        <f>VLOOKUP(TotalMov[[#This Row],[Order]],'Total Mov by SS'!B:C,2,0)</f>
        <v>143</v>
      </c>
      <c r="D2631" s="21" t="s">
        <v>59</v>
      </c>
      <c r="E2631" s="21" t="s">
        <v>68</v>
      </c>
      <c r="F2631" s="21" t="s">
        <v>61</v>
      </c>
      <c r="G2631" s="21" t="s">
        <v>62</v>
      </c>
      <c r="H2631" s="21" t="s">
        <v>63</v>
      </c>
      <c r="I2631" s="21" t="s">
        <v>64</v>
      </c>
      <c r="J2631" s="22">
        <v>43692</v>
      </c>
      <c r="K2631" s="23">
        <v>0.34754629629630002</v>
      </c>
      <c r="L2631" s="22">
        <v>43692</v>
      </c>
      <c r="M2631" s="23">
        <v>0.35496527777777998</v>
      </c>
      <c r="N2631" s="25">
        <v>6.4829999999999997</v>
      </c>
      <c r="O2631" s="21" t="s">
        <v>66</v>
      </c>
      <c r="P2631" s="24">
        <f>TotalMov[[#This Row],[Confirmed activ. 3 (ILE03)]]</f>
        <v>6.4829999999999997</v>
      </c>
      <c r="Q2631" s="24">
        <v>15</v>
      </c>
      <c r="R2631" s="21" t="s">
        <v>66</v>
      </c>
      <c r="S2631" s="21" t="s">
        <v>67</v>
      </c>
    </row>
    <row r="2632" spans="1:19" x14ac:dyDescent="0.35">
      <c r="A2632" s="21">
        <v>1543086</v>
      </c>
      <c r="B2632" s="53">
        <v>411590</v>
      </c>
      <c r="C2632" s="21">
        <f>VLOOKUP(TotalMov[[#This Row],[Order]],'Total Mov by SS'!B:C,2,0)</f>
        <v>143</v>
      </c>
      <c r="D2632" s="21" t="s">
        <v>59</v>
      </c>
      <c r="E2632" s="21" t="s">
        <v>73</v>
      </c>
      <c r="F2632" s="21" t="s">
        <v>69</v>
      </c>
      <c r="G2632" s="21" t="s">
        <v>62</v>
      </c>
      <c r="H2632" s="21" t="s">
        <v>70</v>
      </c>
      <c r="I2632" s="21" t="s">
        <v>71</v>
      </c>
      <c r="J2632" s="22">
        <v>43692</v>
      </c>
      <c r="K2632" s="23">
        <v>0.35912037037036998</v>
      </c>
      <c r="L2632" s="22">
        <v>43692</v>
      </c>
      <c r="M2632" s="23">
        <v>0.35912037037036998</v>
      </c>
      <c r="N2632" s="24">
        <v>20</v>
      </c>
      <c r="O2632" s="21" t="s">
        <v>66</v>
      </c>
      <c r="P2632" s="24">
        <f>TotalMov[[#This Row],[Confirmed activ. 3 (ILE03)]]</f>
        <v>20</v>
      </c>
      <c r="Q2632" s="24">
        <v>20</v>
      </c>
      <c r="R2632" s="21" t="s">
        <v>66</v>
      </c>
      <c r="S2632" s="21" t="s">
        <v>72</v>
      </c>
    </row>
    <row r="2633" spans="1:19" x14ac:dyDescent="0.35">
      <c r="A2633" s="21">
        <v>1543086</v>
      </c>
      <c r="B2633" s="53">
        <v>411590</v>
      </c>
      <c r="C2633" s="21">
        <f>VLOOKUP(TotalMov[[#This Row],[Order]],'Total Mov by SS'!B:C,2,0)</f>
        <v>143</v>
      </c>
      <c r="D2633" s="21" t="s">
        <v>59</v>
      </c>
      <c r="E2633" s="21" t="s">
        <v>75</v>
      </c>
      <c r="F2633" s="21" t="s">
        <v>61</v>
      </c>
      <c r="G2633" s="21" t="s">
        <v>62</v>
      </c>
      <c r="H2633" s="21" t="s">
        <v>63</v>
      </c>
      <c r="I2633" s="21" t="s">
        <v>74</v>
      </c>
      <c r="J2633" s="22">
        <v>43692</v>
      </c>
      <c r="K2633" s="23">
        <v>0.36918981481481</v>
      </c>
      <c r="L2633" s="22">
        <v>43692</v>
      </c>
      <c r="M2633" s="23">
        <v>0.65969907407407002</v>
      </c>
      <c r="N2633" s="25">
        <v>6.4320000000000004</v>
      </c>
      <c r="O2633" s="21" t="s">
        <v>77</v>
      </c>
      <c r="P2633" s="24">
        <f>TotalMov[[#This Row],[Confirmed activ. 3 (ILE03)]]*60</f>
        <v>385.92</v>
      </c>
      <c r="Q2633" s="24">
        <v>350</v>
      </c>
      <c r="R2633" s="21" t="s">
        <v>66</v>
      </c>
      <c r="S2633" s="21" t="s">
        <v>67</v>
      </c>
    </row>
    <row r="2634" spans="1:19" x14ac:dyDescent="0.35">
      <c r="A2634" s="21">
        <v>1543086</v>
      </c>
      <c r="B2634" s="53">
        <v>411590</v>
      </c>
      <c r="C2634" s="21">
        <f>VLOOKUP(TotalMov[[#This Row],[Order]],'Total Mov by SS'!B:C,2,0)</f>
        <v>143</v>
      </c>
      <c r="D2634" s="21" t="s">
        <v>59</v>
      </c>
      <c r="E2634" s="21" t="s">
        <v>78</v>
      </c>
      <c r="F2634" s="21" t="s">
        <v>61</v>
      </c>
      <c r="G2634" s="21" t="s">
        <v>62</v>
      </c>
      <c r="H2634" s="21" t="s">
        <v>63</v>
      </c>
      <c r="I2634" s="21" t="s">
        <v>76</v>
      </c>
      <c r="J2634" s="22">
        <v>43695</v>
      </c>
      <c r="K2634" s="23">
        <v>0.31743055555555999</v>
      </c>
      <c r="L2634" s="22">
        <v>43698</v>
      </c>
      <c r="M2634" s="23">
        <v>0.55446759259259004</v>
      </c>
      <c r="N2634" s="25">
        <v>34.298999999999999</v>
      </c>
      <c r="O2634" s="21" t="s">
        <v>77</v>
      </c>
      <c r="P2634" s="24">
        <f>TotalMov[[#This Row],[Confirmed activ. 3 (ILE03)]]*60</f>
        <v>2057.94</v>
      </c>
      <c r="Q2634" s="24">
        <v>1020</v>
      </c>
      <c r="R2634" s="21" t="s">
        <v>66</v>
      </c>
      <c r="S2634" s="21" t="s">
        <v>67</v>
      </c>
    </row>
    <row r="2635" spans="1:19" x14ac:dyDescent="0.35">
      <c r="A2635" s="21">
        <v>1543086</v>
      </c>
      <c r="B2635" s="53">
        <v>411590</v>
      </c>
      <c r="C2635" s="21">
        <f>VLOOKUP(TotalMov[[#This Row],[Order]],'Total Mov by SS'!B:C,2,0)</f>
        <v>143</v>
      </c>
      <c r="D2635" s="21" t="s">
        <v>59</v>
      </c>
      <c r="E2635" s="21" t="s">
        <v>80</v>
      </c>
      <c r="F2635" s="21" t="s">
        <v>61</v>
      </c>
      <c r="G2635" s="21" t="s">
        <v>62</v>
      </c>
      <c r="H2635" s="21" t="s">
        <v>63</v>
      </c>
      <c r="I2635" s="21" t="s">
        <v>112</v>
      </c>
      <c r="J2635" s="22">
        <v>43698</v>
      </c>
      <c r="K2635" s="23">
        <v>0.55473379629630004</v>
      </c>
      <c r="L2635" s="22">
        <v>43698</v>
      </c>
      <c r="M2635" s="23">
        <v>0.57866898148148005</v>
      </c>
      <c r="N2635" s="25">
        <v>34.466999999999999</v>
      </c>
      <c r="O2635" s="21" t="s">
        <v>66</v>
      </c>
      <c r="P2635" s="24">
        <f>TotalMov[[#This Row],[Confirmed activ. 3 (ILE03)]]</f>
        <v>34.466999999999999</v>
      </c>
      <c r="Q2635" s="24">
        <v>50</v>
      </c>
      <c r="R2635" s="21" t="s">
        <v>66</v>
      </c>
      <c r="S2635" s="21" t="s">
        <v>67</v>
      </c>
    </row>
    <row r="2636" spans="1:19" x14ac:dyDescent="0.35">
      <c r="A2636" s="21">
        <v>1543086</v>
      </c>
      <c r="B2636" s="53">
        <v>411590</v>
      </c>
      <c r="C2636" s="21">
        <f>VLOOKUP(TotalMov[[#This Row],[Order]],'Total Mov by SS'!B:C,2,0)</f>
        <v>143</v>
      </c>
      <c r="D2636" s="21" t="s">
        <v>59</v>
      </c>
      <c r="E2636" s="21" t="s">
        <v>82</v>
      </c>
      <c r="F2636" s="21" t="s">
        <v>89</v>
      </c>
      <c r="G2636" s="21" t="s">
        <v>90</v>
      </c>
      <c r="H2636" s="21" t="s">
        <v>91</v>
      </c>
      <c r="I2636" s="21" t="s">
        <v>92</v>
      </c>
      <c r="J2636" s="22"/>
      <c r="K2636" s="23">
        <v>0</v>
      </c>
      <c r="L2636" s="22"/>
      <c r="M2636" s="23">
        <v>0</v>
      </c>
      <c r="N2636" s="25">
        <v>0</v>
      </c>
      <c r="O2636" s="21" t="s">
        <v>93</v>
      </c>
      <c r="P2636" s="24"/>
      <c r="Q2636" s="24">
        <v>0</v>
      </c>
      <c r="R2636" s="21" t="s">
        <v>66</v>
      </c>
      <c r="S2636" s="21" t="s">
        <v>94</v>
      </c>
    </row>
    <row r="2637" spans="1:19" x14ac:dyDescent="0.35">
      <c r="A2637" s="21">
        <v>1543086</v>
      </c>
      <c r="B2637" s="53">
        <v>411590</v>
      </c>
      <c r="C2637" s="21">
        <f>VLOOKUP(TotalMov[[#This Row],[Order]],'Total Mov by SS'!B:C,2,0)</f>
        <v>143</v>
      </c>
      <c r="D2637" s="21" t="s">
        <v>59</v>
      </c>
      <c r="E2637" s="21" t="s">
        <v>85</v>
      </c>
      <c r="F2637" s="21" t="s">
        <v>69</v>
      </c>
      <c r="G2637" s="21" t="s">
        <v>62</v>
      </c>
      <c r="H2637" s="21" t="s">
        <v>70</v>
      </c>
      <c r="I2637" s="21" t="s">
        <v>79</v>
      </c>
      <c r="J2637" s="22">
        <v>43699</v>
      </c>
      <c r="K2637" s="23">
        <v>0.36547453703704003</v>
      </c>
      <c r="L2637" s="22">
        <v>43699</v>
      </c>
      <c r="M2637" s="23">
        <v>0.36547453703704003</v>
      </c>
      <c r="N2637" s="24">
        <v>20</v>
      </c>
      <c r="O2637" s="21" t="s">
        <v>66</v>
      </c>
      <c r="P2637" s="24">
        <f>TotalMov[[#This Row],[Confirmed activ. 3 (ILE03)]]</f>
        <v>20</v>
      </c>
      <c r="Q2637" s="24">
        <v>20</v>
      </c>
      <c r="R2637" s="21" t="s">
        <v>66</v>
      </c>
      <c r="S2637" s="21" t="s">
        <v>72</v>
      </c>
    </row>
    <row r="2638" spans="1:19" x14ac:dyDescent="0.35">
      <c r="A2638" s="21">
        <v>1543086</v>
      </c>
      <c r="B2638" s="53">
        <v>411590</v>
      </c>
      <c r="C2638" s="21">
        <f>VLOOKUP(TotalMov[[#This Row],[Order]],'Total Mov by SS'!B:C,2,0)</f>
        <v>143</v>
      </c>
      <c r="D2638" s="21" t="s">
        <v>59</v>
      </c>
      <c r="E2638" s="21" t="s">
        <v>88</v>
      </c>
      <c r="F2638" s="21" t="s">
        <v>69</v>
      </c>
      <c r="G2638" s="21" t="s">
        <v>62</v>
      </c>
      <c r="H2638" s="21" t="s">
        <v>70</v>
      </c>
      <c r="I2638" s="21" t="s">
        <v>81</v>
      </c>
      <c r="J2638" s="22">
        <v>43699</v>
      </c>
      <c r="K2638" s="23">
        <v>0.36572916666666999</v>
      </c>
      <c r="L2638" s="22">
        <v>43699</v>
      </c>
      <c r="M2638" s="23">
        <v>0.36572916666666999</v>
      </c>
      <c r="N2638" s="24">
        <v>20</v>
      </c>
      <c r="O2638" s="21" t="s">
        <v>66</v>
      </c>
      <c r="P2638" s="24">
        <f>TotalMov[[#This Row],[Confirmed activ. 3 (ILE03)]]</f>
        <v>20</v>
      </c>
      <c r="Q2638" s="24">
        <v>20</v>
      </c>
      <c r="R2638" s="21" t="s">
        <v>66</v>
      </c>
      <c r="S2638" s="21" t="s">
        <v>72</v>
      </c>
    </row>
    <row r="2639" spans="1:19" x14ac:dyDescent="0.35">
      <c r="A2639" s="21">
        <v>1543086</v>
      </c>
      <c r="B2639" s="53">
        <v>411590</v>
      </c>
      <c r="C2639" s="21">
        <f>VLOOKUP(TotalMov[[#This Row],[Order]],'Total Mov by SS'!B:C,2,0)</f>
        <v>143</v>
      </c>
      <c r="D2639" s="21" t="s">
        <v>59</v>
      </c>
      <c r="E2639" s="21" t="s">
        <v>95</v>
      </c>
      <c r="F2639" s="21" t="s">
        <v>83</v>
      </c>
      <c r="G2639" s="21" t="s">
        <v>62</v>
      </c>
      <c r="H2639" s="21" t="s">
        <v>84</v>
      </c>
      <c r="I2639" s="21" t="s">
        <v>84</v>
      </c>
      <c r="J2639" s="22">
        <v>43699</v>
      </c>
      <c r="K2639" s="23">
        <v>0.51501157407407006</v>
      </c>
      <c r="L2639" s="22">
        <v>43699</v>
      </c>
      <c r="M2639" s="23">
        <v>0.84865740740741002</v>
      </c>
      <c r="N2639" s="25">
        <v>7.53</v>
      </c>
      <c r="O2639" s="21" t="s">
        <v>77</v>
      </c>
      <c r="P2639" s="24">
        <f>TotalMov[[#This Row],[Confirmed activ. 3 (ILE03)]]*60</f>
        <v>451.8</v>
      </c>
      <c r="Q2639" s="24">
        <v>450</v>
      </c>
      <c r="R2639" s="21" t="s">
        <v>66</v>
      </c>
      <c r="S2639" s="21" t="s">
        <v>67</v>
      </c>
    </row>
    <row r="2640" spans="1:19" x14ac:dyDescent="0.35">
      <c r="A2640" s="21">
        <v>1543086</v>
      </c>
      <c r="B2640" s="53">
        <v>411590</v>
      </c>
      <c r="C2640" s="21">
        <f>VLOOKUP(TotalMov[[#This Row],[Order]],'Total Mov by SS'!B:C,2,0)</f>
        <v>143</v>
      </c>
      <c r="D2640" s="21" t="s">
        <v>59</v>
      </c>
      <c r="E2640" s="21" t="s">
        <v>97</v>
      </c>
      <c r="F2640" s="21" t="s">
        <v>86</v>
      </c>
      <c r="G2640" s="21" t="s">
        <v>62</v>
      </c>
      <c r="H2640" s="21" t="s">
        <v>87</v>
      </c>
      <c r="I2640" s="21" t="s">
        <v>87</v>
      </c>
      <c r="J2640" s="22">
        <v>43703</v>
      </c>
      <c r="K2640" s="23">
        <v>0.34181712962963001</v>
      </c>
      <c r="L2640" s="22">
        <v>43703</v>
      </c>
      <c r="M2640" s="23">
        <v>0.34181712962963001</v>
      </c>
      <c r="N2640" s="24">
        <v>20</v>
      </c>
      <c r="O2640" s="21" t="s">
        <v>66</v>
      </c>
      <c r="P2640" s="24">
        <f>TotalMov[[#This Row],[Confirmed activ. 3 (ILE03)]]</f>
        <v>20</v>
      </c>
      <c r="Q2640" s="24">
        <v>20</v>
      </c>
      <c r="R2640" s="21" t="s">
        <v>66</v>
      </c>
      <c r="S2640" s="21" t="s">
        <v>72</v>
      </c>
    </row>
    <row r="2641" spans="1:19" x14ac:dyDescent="0.35">
      <c r="A2641" s="21">
        <v>1543086</v>
      </c>
      <c r="B2641" s="53">
        <v>411590</v>
      </c>
      <c r="C2641" s="21">
        <f>VLOOKUP(TotalMov[[#This Row],[Order]],'Total Mov by SS'!B:C,2,0)</f>
        <v>143</v>
      </c>
      <c r="D2641" s="21" t="s">
        <v>59</v>
      </c>
      <c r="E2641" s="21" t="s">
        <v>99</v>
      </c>
      <c r="F2641" s="21" t="s">
        <v>61</v>
      </c>
      <c r="G2641" s="21" t="s">
        <v>62</v>
      </c>
      <c r="H2641" s="21" t="s">
        <v>63</v>
      </c>
      <c r="I2641" s="21" t="s">
        <v>96</v>
      </c>
      <c r="J2641" s="22">
        <v>43703</v>
      </c>
      <c r="K2641" s="23">
        <v>0.35211805555555997</v>
      </c>
      <c r="L2641" s="22">
        <v>43703</v>
      </c>
      <c r="M2641" s="23">
        <v>0.43040509259259002</v>
      </c>
      <c r="N2641" s="25">
        <v>1.879</v>
      </c>
      <c r="O2641" s="21" t="s">
        <v>77</v>
      </c>
      <c r="P2641" s="24">
        <f>TotalMov[[#This Row],[Confirmed activ. 3 (ILE03)]]*60</f>
        <v>112.74</v>
      </c>
      <c r="Q2641" s="24">
        <v>100</v>
      </c>
      <c r="R2641" s="21" t="s">
        <v>66</v>
      </c>
      <c r="S2641" s="21" t="s">
        <v>67</v>
      </c>
    </row>
    <row r="2642" spans="1:19" x14ac:dyDescent="0.35">
      <c r="A2642" s="21">
        <v>1543086</v>
      </c>
      <c r="B2642" s="53">
        <v>411590</v>
      </c>
      <c r="C2642" s="21">
        <f>VLOOKUP(TotalMov[[#This Row],[Order]],'Total Mov by SS'!B:C,2,0)</f>
        <v>143</v>
      </c>
      <c r="D2642" s="21" t="s">
        <v>59</v>
      </c>
      <c r="E2642" s="21" t="s">
        <v>101</v>
      </c>
      <c r="F2642" s="21" t="s">
        <v>69</v>
      </c>
      <c r="G2642" s="21" t="s">
        <v>62</v>
      </c>
      <c r="H2642" s="21" t="s">
        <v>70</v>
      </c>
      <c r="I2642" s="21" t="s">
        <v>98</v>
      </c>
      <c r="J2642" s="22">
        <v>43704</v>
      </c>
      <c r="K2642" s="23">
        <v>0.59971064814815001</v>
      </c>
      <c r="L2642" s="22">
        <v>43704</v>
      </c>
      <c r="M2642" s="23">
        <v>0.59971064814815001</v>
      </c>
      <c r="N2642" s="24">
        <v>20</v>
      </c>
      <c r="O2642" s="21" t="s">
        <v>66</v>
      </c>
      <c r="P2642" s="24">
        <f>TotalMov[[#This Row],[Confirmed activ. 3 (ILE03)]]</f>
        <v>20</v>
      </c>
      <c r="Q2642" s="24">
        <v>20</v>
      </c>
      <c r="R2642" s="21" t="s">
        <v>66</v>
      </c>
      <c r="S2642" s="21" t="s">
        <v>72</v>
      </c>
    </row>
    <row r="2643" spans="1:19" x14ac:dyDescent="0.35">
      <c r="A2643" s="21">
        <v>1543086</v>
      </c>
      <c r="B2643" s="53">
        <v>411590</v>
      </c>
      <c r="C2643" s="21">
        <f>VLOOKUP(TotalMov[[#This Row],[Order]],'Total Mov by SS'!B:C,2,0)</f>
        <v>143</v>
      </c>
      <c r="D2643" s="21" t="s">
        <v>59</v>
      </c>
      <c r="E2643" s="21" t="s">
        <v>104</v>
      </c>
      <c r="F2643" s="21" t="s">
        <v>69</v>
      </c>
      <c r="G2643" s="21" t="s">
        <v>62</v>
      </c>
      <c r="H2643" s="21" t="s">
        <v>70</v>
      </c>
      <c r="I2643" s="21" t="s">
        <v>100</v>
      </c>
      <c r="J2643" s="22">
        <v>43704</v>
      </c>
      <c r="K2643" s="23">
        <v>0.59978009259259002</v>
      </c>
      <c r="L2643" s="22">
        <v>43704</v>
      </c>
      <c r="M2643" s="23">
        <v>0.59978009259259002</v>
      </c>
      <c r="N2643" s="24">
        <v>30</v>
      </c>
      <c r="O2643" s="21" t="s">
        <v>66</v>
      </c>
      <c r="P2643" s="24">
        <f>TotalMov[[#This Row],[Confirmed activ. 3 (ILE03)]]</f>
        <v>30</v>
      </c>
      <c r="Q2643" s="24">
        <v>30</v>
      </c>
      <c r="R2643" s="21" t="s">
        <v>66</v>
      </c>
      <c r="S2643" s="21" t="s">
        <v>72</v>
      </c>
    </row>
    <row r="2644" spans="1:19" x14ac:dyDescent="0.35">
      <c r="A2644" s="21">
        <v>1543086</v>
      </c>
      <c r="B2644" s="53">
        <v>411590</v>
      </c>
      <c r="C2644" s="21">
        <f>VLOOKUP(TotalMov[[#This Row],[Order]],'Total Mov by SS'!B:C,2,0)</f>
        <v>143</v>
      </c>
      <c r="D2644" s="21" t="s">
        <v>59</v>
      </c>
      <c r="E2644" s="21" t="s">
        <v>113</v>
      </c>
      <c r="F2644" s="21" t="s">
        <v>102</v>
      </c>
      <c r="G2644" s="21" t="s">
        <v>62</v>
      </c>
      <c r="H2644" s="21" t="s">
        <v>100</v>
      </c>
      <c r="I2644" s="21" t="s">
        <v>103</v>
      </c>
      <c r="J2644" s="22">
        <v>43709</v>
      </c>
      <c r="K2644" s="23">
        <v>0.43576388888889001</v>
      </c>
      <c r="L2644" s="22">
        <v>43709</v>
      </c>
      <c r="M2644" s="23">
        <v>0.43576388888889001</v>
      </c>
      <c r="N2644" s="24">
        <v>30</v>
      </c>
      <c r="O2644" s="21" t="s">
        <v>66</v>
      </c>
      <c r="P2644" s="24">
        <f>TotalMov[[#This Row],[Confirmed activ. 3 (ILE03)]]</f>
        <v>30</v>
      </c>
      <c r="Q2644" s="24">
        <v>30</v>
      </c>
      <c r="R2644" s="21" t="s">
        <v>66</v>
      </c>
      <c r="S2644" s="21" t="s">
        <v>72</v>
      </c>
    </row>
    <row r="2645" spans="1:19" x14ac:dyDescent="0.35">
      <c r="A2645" s="21">
        <v>1543086</v>
      </c>
      <c r="B2645" s="53">
        <v>411590</v>
      </c>
      <c r="C2645" s="21">
        <f>VLOOKUP(TotalMov[[#This Row],[Order]],'Total Mov by SS'!B:C,2,0)</f>
        <v>143</v>
      </c>
      <c r="D2645" s="21" t="s">
        <v>59</v>
      </c>
      <c r="E2645" s="21" t="s">
        <v>114</v>
      </c>
      <c r="F2645" s="21" t="s">
        <v>102</v>
      </c>
      <c r="G2645" s="21" t="s">
        <v>105</v>
      </c>
      <c r="H2645" s="21" t="s">
        <v>100</v>
      </c>
      <c r="I2645" s="21" t="s">
        <v>106</v>
      </c>
      <c r="J2645" s="22">
        <v>43709</v>
      </c>
      <c r="K2645" s="23">
        <v>0.52915509259258997</v>
      </c>
      <c r="L2645" s="22">
        <v>43709</v>
      </c>
      <c r="M2645" s="23">
        <v>0.52915509259258997</v>
      </c>
      <c r="N2645" s="24">
        <v>45</v>
      </c>
      <c r="O2645" s="21" t="s">
        <v>66</v>
      </c>
      <c r="P2645" s="24">
        <f>TotalMov[[#This Row],[Confirmed activ. 3 (ILE03)]]</f>
        <v>45</v>
      </c>
      <c r="Q2645" s="24">
        <v>45</v>
      </c>
      <c r="R2645" s="21" t="s">
        <v>66</v>
      </c>
      <c r="S2645" s="21" t="s">
        <v>72</v>
      </c>
    </row>
    <row r="2646" spans="1:19" x14ac:dyDescent="0.35">
      <c r="A2646" s="21">
        <v>1543086</v>
      </c>
      <c r="B2646" s="53">
        <v>411590</v>
      </c>
      <c r="C2646" s="21">
        <f>VLOOKUP(TotalMov[[#This Row],[Order]],'Total Mov by SS'!B:C,2,0)</f>
        <v>143</v>
      </c>
      <c r="D2646" s="21" t="s">
        <v>107</v>
      </c>
      <c r="E2646" s="21" t="s">
        <v>60</v>
      </c>
      <c r="F2646" s="21" t="s">
        <v>61</v>
      </c>
      <c r="G2646" s="21" t="s">
        <v>90</v>
      </c>
      <c r="H2646" s="21" t="s">
        <v>63</v>
      </c>
      <c r="I2646" s="21" t="s">
        <v>108</v>
      </c>
      <c r="J2646" s="22"/>
      <c r="K2646" s="23">
        <v>0</v>
      </c>
      <c r="L2646" s="22"/>
      <c r="M2646" s="23">
        <v>0</v>
      </c>
      <c r="N2646" s="25">
        <v>0</v>
      </c>
      <c r="O2646" s="21" t="s">
        <v>93</v>
      </c>
      <c r="P2646" s="24"/>
      <c r="Q2646" s="24">
        <v>1</v>
      </c>
      <c r="R2646" s="21" t="s">
        <v>66</v>
      </c>
      <c r="S2646" s="21" t="s">
        <v>94</v>
      </c>
    </row>
    <row r="2647" spans="1:19" x14ac:dyDescent="0.35">
      <c r="A2647" s="21">
        <v>1543086</v>
      </c>
      <c r="B2647" s="53">
        <v>411590</v>
      </c>
      <c r="C2647" s="21">
        <f>VLOOKUP(TotalMov[[#This Row],[Order]],'Total Mov by SS'!B:C,2,0)</f>
        <v>143</v>
      </c>
      <c r="D2647" s="21" t="s">
        <v>109</v>
      </c>
      <c r="E2647" s="21" t="s">
        <v>95</v>
      </c>
      <c r="F2647" s="21" t="s">
        <v>83</v>
      </c>
      <c r="G2647" s="21" t="s">
        <v>90</v>
      </c>
      <c r="H2647" s="21" t="s">
        <v>84</v>
      </c>
      <c r="I2647" s="21" t="s">
        <v>110</v>
      </c>
      <c r="J2647" s="22">
        <v>43699</v>
      </c>
      <c r="K2647" s="23">
        <v>0.64351851851852004</v>
      </c>
      <c r="L2647" s="22">
        <v>43699</v>
      </c>
      <c r="M2647" s="23">
        <v>0.95802083333332999</v>
      </c>
      <c r="N2647" s="25">
        <v>7.548</v>
      </c>
      <c r="O2647" s="21" t="s">
        <v>77</v>
      </c>
      <c r="P2647" s="24">
        <f>TotalMov[[#This Row],[Confirmed activ. 3 (ILE03)]]*60</f>
        <v>452.88</v>
      </c>
      <c r="Q2647" s="24">
        <v>5</v>
      </c>
      <c r="R2647" s="21" t="s">
        <v>66</v>
      </c>
      <c r="S2647" s="21" t="s">
        <v>67</v>
      </c>
    </row>
    <row r="2648" spans="1:19" x14ac:dyDescent="0.35">
      <c r="A2648" s="21">
        <v>1543087</v>
      </c>
      <c r="B2648" s="53">
        <v>411590</v>
      </c>
      <c r="C2648" s="21">
        <f>VLOOKUP(TotalMov[[#This Row],[Order]],'Total Mov by SS'!B:C,2,0)</f>
        <v>145</v>
      </c>
      <c r="D2648" s="21" t="s">
        <v>59</v>
      </c>
      <c r="E2648" s="21" t="s">
        <v>60</v>
      </c>
      <c r="F2648" s="21" t="s">
        <v>83</v>
      </c>
      <c r="G2648" s="21" t="s">
        <v>62</v>
      </c>
      <c r="H2648" s="21" t="s">
        <v>84</v>
      </c>
      <c r="I2648" s="21" t="s">
        <v>111</v>
      </c>
      <c r="J2648" s="22">
        <v>43691</v>
      </c>
      <c r="K2648" s="23">
        <v>0.85311342592592998</v>
      </c>
      <c r="L2648" s="22">
        <v>43692</v>
      </c>
      <c r="M2648" s="23">
        <v>0.18003472222222</v>
      </c>
      <c r="N2648" s="25">
        <v>1.83</v>
      </c>
      <c r="O2648" s="21" t="s">
        <v>77</v>
      </c>
      <c r="P2648" s="24">
        <f>TotalMov[[#This Row],[Confirmed activ. 3 (ILE03)]]*60</f>
        <v>109.80000000000001</v>
      </c>
      <c r="Q2648" s="24">
        <v>40</v>
      </c>
      <c r="R2648" s="21" t="s">
        <v>66</v>
      </c>
      <c r="S2648" s="21" t="s">
        <v>67</v>
      </c>
    </row>
    <row r="2649" spans="1:19" x14ac:dyDescent="0.35">
      <c r="A2649" s="21">
        <v>1543087</v>
      </c>
      <c r="B2649" s="53">
        <v>411590</v>
      </c>
      <c r="C2649" s="21">
        <f>VLOOKUP(TotalMov[[#This Row],[Order]],'Total Mov by SS'!B:C,2,0)</f>
        <v>145</v>
      </c>
      <c r="D2649" s="21" t="s">
        <v>59</v>
      </c>
      <c r="E2649" s="21" t="s">
        <v>68</v>
      </c>
      <c r="F2649" s="21" t="s">
        <v>61</v>
      </c>
      <c r="G2649" s="21" t="s">
        <v>62</v>
      </c>
      <c r="H2649" s="21" t="s">
        <v>63</v>
      </c>
      <c r="I2649" s="21" t="s">
        <v>64</v>
      </c>
      <c r="J2649" s="22">
        <v>43692</v>
      </c>
      <c r="K2649" s="23">
        <v>0.35518518518518999</v>
      </c>
      <c r="L2649" s="22">
        <v>43692</v>
      </c>
      <c r="M2649" s="23">
        <v>0.36271990740741</v>
      </c>
      <c r="N2649" s="25">
        <v>10.85</v>
      </c>
      <c r="O2649" s="21" t="s">
        <v>66</v>
      </c>
      <c r="P2649" s="24">
        <f>TotalMov[[#This Row],[Confirmed activ. 3 (ILE03)]]</f>
        <v>10.85</v>
      </c>
      <c r="Q2649" s="24">
        <v>15</v>
      </c>
      <c r="R2649" s="21" t="s">
        <v>66</v>
      </c>
      <c r="S2649" s="21" t="s">
        <v>67</v>
      </c>
    </row>
    <row r="2650" spans="1:19" x14ac:dyDescent="0.35">
      <c r="A2650" s="21">
        <v>1543087</v>
      </c>
      <c r="B2650" s="53">
        <v>411590</v>
      </c>
      <c r="C2650" s="21">
        <f>VLOOKUP(TotalMov[[#This Row],[Order]],'Total Mov by SS'!B:C,2,0)</f>
        <v>145</v>
      </c>
      <c r="D2650" s="21" t="s">
        <v>59</v>
      </c>
      <c r="E2650" s="21" t="s">
        <v>73</v>
      </c>
      <c r="F2650" s="21" t="s">
        <v>69</v>
      </c>
      <c r="G2650" s="21" t="s">
        <v>62</v>
      </c>
      <c r="H2650" s="21" t="s">
        <v>70</v>
      </c>
      <c r="I2650" s="21" t="s">
        <v>71</v>
      </c>
      <c r="J2650" s="22">
        <v>43695</v>
      </c>
      <c r="K2650" s="23">
        <v>0.32020833333332999</v>
      </c>
      <c r="L2650" s="22">
        <v>43695</v>
      </c>
      <c r="M2650" s="23">
        <v>0.32020833333332999</v>
      </c>
      <c r="N2650" s="24">
        <v>20</v>
      </c>
      <c r="O2650" s="21" t="s">
        <v>66</v>
      </c>
      <c r="P2650" s="24">
        <f>TotalMov[[#This Row],[Confirmed activ. 3 (ILE03)]]</f>
        <v>20</v>
      </c>
      <c r="Q2650" s="24">
        <v>20</v>
      </c>
      <c r="R2650" s="21" t="s">
        <v>66</v>
      </c>
      <c r="S2650" s="21" t="s">
        <v>72</v>
      </c>
    </row>
    <row r="2651" spans="1:19" x14ac:dyDescent="0.35">
      <c r="A2651" s="21">
        <v>1543087</v>
      </c>
      <c r="B2651" s="53">
        <v>411590</v>
      </c>
      <c r="C2651" s="21">
        <f>VLOOKUP(TotalMov[[#This Row],[Order]],'Total Mov by SS'!B:C,2,0)</f>
        <v>145</v>
      </c>
      <c r="D2651" s="21" t="s">
        <v>59</v>
      </c>
      <c r="E2651" s="21" t="s">
        <v>75</v>
      </c>
      <c r="F2651" s="21" t="s">
        <v>61</v>
      </c>
      <c r="G2651" s="21" t="s">
        <v>62</v>
      </c>
      <c r="H2651" s="21" t="s">
        <v>63</v>
      </c>
      <c r="I2651" s="21" t="s">
        <v>74</v>
      </c>
      <c r="J2651" s="22">
        <v>43695</v>
      </c>
      <c r="K2651" s="23">
        <v>0.34616898148148001</v>
      </c>
      <c r="L2651" s="22">
        <v>43695</v>
      </c>
      <c r="M2651" s="23">
        <v>0.74237268518518995</v>
      </c>
      <c r="N2651" s="25">
        <v>8.75</v>
      </c>
      <c r="O2651" s="21" t="s">
        <v>77</v>
      </c>
      <c r="P2651" s="24">
        <f>TotalMov[[#This Row],[Confirmed activ. 3 (ILE03)]]*60</f>
        <v>525</v>
      </c>
      <c r="Q2651" s="24">
        <v>350</v>
      </c>
      <c r="R2651" s="21" t="s">
        <v>66</v>
      </c>
      <c r="S2651" s="21" t="s">
        <v>67</v>
      </c>
    </row>
    <row r="2652" spans="1:19" x14ac:dyDescent="0.35">
      <c r="A2652" s="21">
        <v>1543087</v>
      </c>
      <c r="B2652" s="53">
        <v>411590</v>
      </c>
      <c r="C2652" s="21">
        <f>VLOOKUP(TotalMov[[#This Row],[Order]],'Total Mov by SS'!B:C,2,0)</f>
        <v>145</v>
      </c>
      <c r="D2652" s="21" t="s">
        <v>59</v>
      </c>
      <c r="E2652" s="21" t="s">
        <v>78</v>
      </c>
      <c r="F2652" s="21" t="s">
        <v>61</v>
      </c>
      <c r="G2652" s="21" t="s">
        <v>62</v>
      </c>
      <c r="H2652" s="21" t="s">
        <v>63</v>
      </c>
      <c r="I2652" s="21" t="s">
        <v>76</v>
      </c>
      <c r="J2652" s="22">
        <v>43696</v>
      </c>
      <c r="K2652" s="23">
        <v>0.31607638888889</v>
      </c>
      <c r="L2652" s="22">
        <v>43699</v>
      </c>
      <c r="M2652" s="23">
        <v>0.55741898148147995</v>
      </c>
      <c r="N2652" s="25">
        <v>32.679000000000002</v>
      </c>
      <c r="O2652" s="21" t="s">
        <v>77</v>
      </c>
      <c r="P2652" s="24">
        <f>TotalMov[[#This Row],[Confirmed activ. 3 (ILE03)]]*60</f>
        <v>1960.7400000000002</v>
      </c>
      <c r="Q2652" s="24">
        <v>1020</v>
      </c>
      <c r="R2652" s="21" t="s">
        <v>66</v>
      </c>
      <c r="S2652" s="21" t="s">
        <v>67</v>
      </c>
    </row>
    <row r="2653" spans="1:19" x14ac:dyDescent="0.35">
      <c r="A2653" s="21">
        <v>1543087</v>
      </c>
      <c r="B2653" s="53">
        <v>411590</v>
      </c>
      <c r="C2653" s="21">
        <f>VLOOKUP(TotalMov[[#This Row],[Order]],'Total Mov by SS'!B:C,2,0)</f>
        <v>145</v>
      </c>
      <c r="D2653" s="21" t="s">
        <v>59</v>
      </c>
      <c r="E2653" s="21" t="s">
        <v>80</v>
      </c>
      <c r="F2653" s="21" t="s">
        <v>61</v>
      </c>
      <c r="G2653" s="21" t="s">
        <v>62</v>
      </c>
      <c r="H2653" s="21" t="s">
        <v>63</v>
      </c>
      <c r="I2653" s="21" t="s">
        <v>112</v>
      </c>
      <c r="J2653" s="22">
        <v>43699</v>
      </c>
      <c r="K2653" s="23">
        <v>0.5575</v>
      </c>
      <c r="L2653" s="22">
        <v>43699</v>
      </c>
      <c r="M2653" s="23">
        <v>0.56804398148148005</v>
      </c>
      <c r="N2653" s="25">
        <v>15.183</v>
      </c>
      <c r="O2653" s="21" t="s">
        <v>66</v>
      </c>
      <c r="P2653" s="24">
        <f>TotalMov[[#This Row],[Confirmed activ. 3 (ILE03)]]</f>
        <v>15.183</v>
      </c>
      <c r="Q2653" s="24">
        <v>50</v>
      </c>
      <c r="R2653" s="21" t="s">
        <v>66</v>
      </c>
      <c r="S2653" s="21" t="s">
        <v>67</v>
      </c>
    </row>
    <row r="2654" spans="1:19" x14ac:dyDescent="0.35">
      <c r="A2654" s="21">
        <v>1543087</v>
      </c>
      <c r="B2654" s="53">
        <v>411590</v>
      </c>
      <c r="C2654" s="21">
        <f>VLOOKUP(TotalMov[[#This Row],[Order]],'Total Mov by SS'!B:C,2,0)</f>
        <v>145</v>
      </c>
      <c r="D2654" s="21" t="s">
        <v>59</v>
      </c>
      <c r="E2654" s="21" t="s">
        <v>82</v>
      </c>
      <c r="F2654" s="21" t="s">
        <v>89</v>
      </c>
      <c r="G2654" s="21" t="s">
        <v>90</v>
      </c>
      <c r="H2654" s="21" t="s">
        <v>91</v>
      </c>
      <c r="I2654" s="21" t="s">
        <v>92</v>
      </c>
      <c r="J2654" s="22"/>
      <c r="K2654" s="23">
        <v>0</v>
      </c>
      <c r="L2654" s="22"/>
      <c r="M2654" s="23">
        <v>0</v>
      </c>
      <c r="N2654" s="25">
        <v>0</v>
      </c>
      <c r="O2654" s="21" t="s">
        <v>93</v>
      </c>
      <c r="P2654" s="24"/>
      <c r="Q2654" s="24">
        <v>0</v>
      </c>
      <c r="R2654" s="21" t="s">
        <v>66</v>
      </c>
      <c r="S2654" s="21" t="s">
        <v>94</v>
      </c>
    </row>
    <row r="2655" spans="1:19" x14ac:dyDescent="0.35">
      <c r="A2655" s="21">
        <v>1543087</v>
      </c>
      <c r="B2655" s="53">
        <v>411590</v>
      </c>
      <c r="C2655" s="21">
        <f>VLOOKUP(TotalMov[[#This Row],[Order]],'Total Mov by SS'!B:C,2,0)</f>
        <v>145</v>
      </c>
      <c r="D2655" s="21" t="s">
        <v>59</v>
      </c>
      <c r="E2655" s="21" t="s">
        <v>85</v>
      </c>
      <c r="F2655" s="21" t="s">
        <v>69</v>
      </c>
      <c r="G2655" s="21" t="s">
        <v>62</v>
      </c>
      <c r="H2655" s="21" t="s">
        <v>70</v>
      </c>
      <c r="I2655" s="21" t="s">
        <v>79</v>
      </c>
      <c r="J2655" s="22">
        <v>43699</v>
      </c>
      <c r="K2655" s="23">
        <v>0.59704861111110996</v>
      </c>
      <c r="L2655" s="22">
        <v>43699</v>
      </c>
      <c r="M2655" s="23">
        <v>0.59704861111110996</v>
      </c>
      <c r="N2655" s="24">
        <v>20</v>
      </c>
      <c r="O2655" s="21" t="s">
        <v>66</v>
      </c>
      <c r="P2655" s="24">
        <f>TotalMov[[#This Row],[Confirmed activ. 3 (ILE03)]]</f>
        <v>20</v>
      </c>
      <c r="Q2655" s="24">
        <v>20</v>
      </c>
      <c r="R2655" s="21" t="s">
        <v>66</v>
      </c>
      <c r="S2655" s="21" t="s">
        <v>72</v>
      </c>
    </row>
    <row r="2656" spans="1:19" x14ac:dyDescent="0.35">
      <c r="A2656" s="21">
        <v>1543087</v>
      </c>
      <c r="B2656" s="53">
        <v>411590</v>
      </c>
      <c r="C2656" s="21">
        <f>VLOOKUP(TotalMov[[#This Row],[Order]],'Total Mov by SS'!B:C,2,0)</f>
        <v>145</v>
      </c>
      <c r="D2656" s="21" t="s">
        <v>59</v>
      </c>
      <c r="E2656" s="21" t="s">
        <v>88</v>
      </c>
      <c r="F2656" s="21" t="s">
        <v>69</v>
      </c>
      <c r="G2656" s="21" t="s">
        <v>62</v>
      </c>
      <c r="H2656" s="21" t="s">
        <v>70</v>
      </c>
      <c r="I2656" s="21" t="s">
        <v>81</v>
      </c>
      <c r="J2656" s="22">
        <v>43699</v>
      </c>
      <c r="K2656" s="23">
        <v>0.59723379629630002</v>
      </c>
      <c r="L2656" s="22">
        <v>43699</v>
      </c>
      <c r="M2656" s="23">
        <v>0.59723379629630002</v>
      </c>
      <c r="N2656" s="24">
        <v>20</v>
      </c>
      <c r="O2656" s="21" t="s">
        <v>66</v>
      </c>
      <c r="P2656" s="24">
        <f>TotalMov[[#This Row],[Confirmed activ. 3 (ILE03)]]</f>
        <v>20</v>
      </c>
      <c r="Q2656" s="24">
        <v>20</v>
      </c>
      <c r="R2656" s="21" t="s">
        <v>66</v>
      </c>
      <c r="S2656" s="21" t="s">
        <v>72</v>
      </c>
    </row>
    <row r="2657" spans="1:19" x14ac:dyDescent="0.35">
      <c r="A2657" s="21">
        <v>1543087</v>
      </c>
      <c r="B2657" s="53">
        <v>411590</v>
      </c>
      <c r="C2657" s="21">
        <f>VLOOKUP(TotalMov[[#This Row],[Order]],'Total Mov by SS'!B:C,2,0)</f>
        <v>145</v>
      </c>
      <c r="D2657" s="21" t="s">
        <v>59</v>
      </c>
      <c r="E2657" s="21" t="s">
        <v>95</v>
      </c>
      <c r="F2657" s="21" t="s">
        <v>83</v>
      </c>
      <c r="G2657" s="21" t="s">
        <v>62</v>
      </c>
      <c r="H2657" s="21" t="s">
        <v>84</v>
      </c>
      <c r="I2657" s="21" t="s">
        <v>84</v>
      </c>
      <c r="J2657" s="22">
        <v>43702</v>
      </c>
      <c r="K2657" s="23">
        <v>0.68952546296296002</v>
      </c>
      <c r="L2657" s="22">
        <v>43704</v>
      </c>
      <c r="M2657" s="23">
        <v>0.44254629629629999</v>
      </c>
      <c r="N2657" s="25">
        <v>8.73</v>
      </c>
      <c r="O2657" s="21" t="s">
        <v>77</v>
      </c>
      <c r="P2657" s="24">
        <f>TotalMov[[#This Row],[Confirmed activ. 3 (ILE03)]]*60</f>
        <v>523.80000000000007</v>
      </c>
      <c r="Q2657" s="24">
        <v>450</v>
      </c>
      <c r="R2657" s="21" t="s">
        <v>66</v>
      </c>
      <c r="S2657" s="21" t="s">
        <v>67</v>
      </c>
    </row>
    <row r="2658" spans="1:19" x14ac:dyDescent="0.35">
      <c r="A2658" s="21">
        <v>1543087</v>
      </c>
      <c r="B2658" s="53">
        <v>411590</v>
      </c>
      <c r="C2658" s="21">
        <f>VLOOKUP(TotalMov[[#This Row],[Order]],'Total Mov by SS'!B:C,2,0)</f>
        <v>145</v>
      </c>
      <c r="D2658" s="21" t="s">
        <v>59</v>
      </c>
      <c r="E2658" s="21" t="s">
        <v>97</v>
      </c>
      <c r="F2658" s="21" t="s">
        <v>86</v>
      </c>
      <c r="G2658" s="21" t="s">
        <v>62</v>
      </c>
      <c r="H2658" s="21" t="s">
        <v>87</v>
      </c>
      <c r="I2658" s="21" t="s">
        <v>87</v>
      </c>
      <c r="J2658" s="22">
        <v>43705</v>
      </c>
      <c r="K2658" s="23">
        <v>0.43148148148148002</v>
      </c>
      <c r="L2658" s="22">
        <v>43705</v>
      </c>
      <c r="M2658" s="23">
        <v>0.43148148148148002</v>
      </c>
      <c r="N2658" s="24">
        <v>20</v>
      </c>
      <c r="O2658" s="21" t="s">
        <v>66</v>
      </c>
      <c r="P2658" s="24">
        <f>TotalMov[[#This Row],[Confirmed activ. 3 (ILE03)]]</f>
        <v>20</v>
      </c>
      <c r="Q2658" s="24">
        <v>20</v>
      </c>
      <c r="R2658" s="21" t="s">
        <v>66</v>
      </c>
      <c r="S2658" s="21" t="s">
        <v>72</v>
      </c>
    </row>
    <row r="2659" spans="1:19" x14ac:dyDescent="0.35">
      <c r="A2659" s="21">
        <v>1543087</v>
      </c>
      <c r="B2659" s="53">
        <v>411590</v>
      </c>
      <c r="C2659" s="21">
        <f>VLOOKUP(TotalMov[[#This Row],[Order]],'Total Mov by SS'!B:C,2,0)</f>
        <v>145</v>
      </c>
      <c r="D2659" s="21" t="s">
        <v>59</v>
      </c>
      <c r="E2659" s="21" t="s">
        <v>99</v>
      </c>
      <c r="F2659" s="21" t="s">
        <v>61</v>
      </c>
      <c r="G2659" s="21" t="s">
        <v>62</v>
      </c>
      <c r="H2659" s="21" t="s">
        <v>63</v>
      </c>
      <c r="I2659" s="21" t="s">
        <v>96</v>
      </c>
      <c r="J2659" s="22">
        <v>43710</v>
      </c>
      <c r="K2659" s="23">
        <v>0.39817129629629999</v>
      </c>
      <c r="L2659" s="22">
        <v>43710</v>
      </c>
      <c r="M2659" s="23">
        <v>0.42958333333332999</v>
      </c>
      <c r="N2659" s="25">
        <v>45.232999999999997</v>
      </c>
      <c r="O2659" s="21" t="s">
        <v>66</v>
      </c>
      <c r="P2659" s="24">
        <f>TotalMov[[#This Row],[Confirmed activ. 3 (ILE03)]]</f>
        <v>45.232999999999997</v>
      </c>
      <c r="Q2659" s="24">
        <v>100</v>
      </c>
      <c r="R2659" s="21" t="s">
        <v>66</v>
      </c>
      <c r="S2659" s="21" t="s">
        <v>67</v>
      </c>
    </row>
    <row r="2660" spans="1:19" x14ac:dyDescent="0.35">
      <c r="A2660" s="21">
        <v>1543087</v>
      </c>
      <c r="B2660" s="53">
        <v>411590</v>
      </c>
      <c r="C2660" s="21">
        <f>VLOOKUP(TotalMov[[#This Row],[Order]],'Total Mov by SS'!B:C,2,0)</f>
        <v>145</v>
      </c>
      <c r="D2660" s="21" t="s">
        <v>59</v>
      </c>
      <c r="E2660" s="21" t="s">
        <v>101</v>
      </c>
      <c r="F2660" s="21" t="s">
        <v>69</v>
      </c>
      <c r="G2660" s="21" t="s">
        <v>62</v>
      </c>
      <c r="H2660" s="21" t="s">
        <v>70</v>
      </c>
      <c r="I2660" s="21" t="s">
        <v>98</v>
      </c>
      <c r="J2660" s="22">
        <v>43713</v>
      </c>
      <c r="K2660" s="23">
        <v>0.54002314814815</v>
      </c>
      <c r="L2660" s="22">
        <v>43713</v>
      </c>
      <c r="M2660" s="23">
        <v>0.54002314814815</v>
      </c>
      <c r="N2660" s="24">
        <v>20</v>
      </c>
      <c r="O2660" s="21" t="s">
        <v>66</v>
      </c>
      <c r="P2660" s="24">
        <f>TotalMov[[#This Row],[Confirmed activ. 3 (ILE03)]]</f>
        <v>20</v>
      </c>
      <c r="Q2660" s="24">
        <v>20</v>
      </c>
      <c r="R2660" s="21" t="s">
        <v>66</v>
      </c>
      <c r="S2660" s="21" t="s">
        <v>72</v>
      </c>
    </row>
    <row r="2661" spans="1:19" x14ac:dyDescent="0.35">
      <c r="A2661" s="21">
        <v>1543087</v>
      </c>
      <c r="B2661" s="53">
        <v>411590</v>
      </c>
      <c r="C2661" s="21">
        <f>VLOOKUP(TotalMov[[#This Row],[Order]],'Total Mov by SS'!B:C,2,0)</f>
        <v>145</v>
      </c>
      <c r="D2661" s="21" t="s">
        <v>59</v>
      </c>
      <c r="E2661" s="21" t="s">
        <v>104</v>
      </c>
      <c r="F2661" s="21" t="s">
        <v>69</v>
      </c>
      <c r="G2661" s="21" t="s">
        <v>62</v>
      </c>
      <c r="H2661" s="21" t="s">
        <v>70</v>
      </c>
      <c r="I2661" s="21" t="s">
        <v>100</v>
      </c>
      <c r="J2661" s="22">
        <v>43713</v>
      </c>
      <c r="K2661" s="23">
        <v>0.54012731481481002</v>
      </c>
      <c r="L2661" s="22">
        <v>43713</v>
      </c>
      <c r="M2661" s="23">
        <v>0.54012731481481002</v>
      </c>
      <c r="N2661" s="24">
        <v>30</v>
      </c>
      <c r="O2661" s="21" t="s">
        <v>66</v>
      </c>
      <c r="P2661" s="24">
        <f>TotalMov[[#This Row],[Confirmed activ. 3 (ILE03)]]</f>
        <v>30</v>
      </c>
      <c r="Q2661" s="24">
        <v>30</v>
      </c>
      <c r="R2661" s="21" t="s">
        <v>66</v>
      </c>
      <c r="S2661" s="21" t="s">
        <v>72</v>
      </c>
    </row>
    <row r="2662" spans="1:19" x14ac:dyDescent="0.35">
      <c r="A2662" s="21">
        <v>1543087</v>
      </c>
      <c r="B2662" s="53">
        <v>411590</v>
      </c>
      <c r="C2662" s="21">
        <f>VLOOKUP(TotalMov[[#This Row],[Order]],'Total Mov by SS'!B:C,2,0)</f>
        <v>145</v>
      </c>
      <c r="D2662" s="21" t="s">
        <v>59</v>
      </c>
      <c r="E2662" s="21" t="s">
        <v>113</v>
      </c>
      <c r="F2662" s="21" t="s">
        <v>102</v>
      </c>
      <c r="G2662" s="21" t="s">
        <v>62</v>
      </c>
      <c r="H2662" s="21" t="s">
        <v>100</v>
      </c>
      <c r="I2662" s="21" t="s">
        <v>103</v>
      </c>
      <c r="J2662" s="22">
        <v>43713</v>
      </c>
      <c r="K2662" s="23">
        <v>0.54020833333332996</v>
      </c>
      <c r="L2662" s="22">
        <v>43713</v>
      </c>
      <c r="M2662" s="23">
        <v>0.54020833333332996</v>
      </c>
      <c r="N2662" s="24">
        <v>30</v>
      </c>
      <c r="O2662" s="21" t="s">
        <v>66</v>
      </c>
      <c r="P2662" s="24">
        <f>TotalMov[[#This Row],[Confirmed activ. 3 (ILE03)]]</f>
        <v>30</v>
      </c>
      <c r="Q2662" s="24">
        <v>30</v>
      </c>
      <c r="R2662" s="21" t="s">
        <v>66</v>
      </c>
      <c r="S2662" s="21" t="s">
        <v>72</v>
      </c>
    </row>
    <row r="2663" spans="1:19" x14ac:dyDescent="0.35">
      <c r="A2663" s="21">
        <v>1543087</v>
      </c>
      <c r="B2663" s="53">
        <v>411590</v>
      </c>
      <c r="C2663" s="21">
        <f>VLOOKUP(TotalMov[[#This Row],[Order]],'Total Mov by SS'!B:C,2,0)</f>
        <v>145</v>
      </c>
      <c r="D2663" s="21" t="s">
        <v>59</v>
      </c>
      <c r="E2663" s="21" t="s">
        <v>114</v>
      </c>
      <c r="F2663" s="21" t="s">
        <v>102</v>
      </c>
      <c r="G2663" s="21" t="s">
        <v>105</v>
      </c>
      <c r="H2663" s="21" t="s">
        <v>100</v>
      </c>
      <c r="I2663" s="21" t="s">
        <v>106</v>
      </c>
      <c r="J2663" s="22">
        <v>43716</v>
      </c>
      <c r="K2663" s="23">
        <v>0.39223379629630001</v>
      </c>
      <c r="L2663" s="22">
        <v>43716</v>
      </c>
      <c r="M2663" s="23">
        <v>0.39223379629630001</v>
      </c>
      <c r="N2663" s="24">
        <v>45</v>
      </c>
      <c r="O2663" s="21" t="s">
        <v>66</v>
      </c>
      <c r="P2663" s="24">
        <f>TotalMov[[#This Row],[Confirmed activ. 3 (ILE03)]]</f>
        <v>45</v>
      </c>
      <c r="Q2663" s="24">
        <v>45</v>
      </c>
      <c r="R2663" s="21" t="s">
        <v>66</v>
      </c>
      <c r="S2663" s="21" t="s">
        <v>72</v>
      </c>
    </row>
    <row r="2664" spans="1:19" x14ac:dyDescent="0.35">
      <c r="A2664" s="21">
        <v>1543087</v>
      </c>
      <c r="B2664" s="53">
        <v>411590</v>
      </c>
      <c r="C2664" s="21">
        <f>VLOOKUP(TotalMov[[#This Row],[Order]],'Total Mov by SS'!B:C,2,0)</f>
        <v>145</v>
      </c>
      <c r="D2664" s="21" t="s">
        <v>107</v>
      </c>
      <c r="E2664" s="21" t="s">
        <v>60</v>
      </c>
      <c r="F2664" s="21" t="s">
        <v>61</v>
      </c>
      <c r="G2664" s="21" t="s">
        <v>90</v>
      </c>
      <c r="H2664" s="21" t="s">
        <v>63</v>
      </c>
      <c r="I2664" s="21" t="s">
        <v>108</v>
      </c>
      <c r="J2664" s="22">
        <v>43710</v>
      </c>
      <c r="K2664" s="23">
        <v>0.40791666666666998</v>
      </c>
      <c r="L2664" s="22">
        <v>43712</v>
      </c>
      <c r="M2664" s="23">
        <v>0.74725694444444002</v>
      </c>
      <c r="N2664" s="25">
        <v>17.481999999999999</v>
      </c>
      <c r="O2664" s="21" t="s">
        <v>77</v>
      </c>
      <c r="P2664" s="24">
        <f>TotalMov[[#This Row],[Confirmed activ. 3 (ILE03)]]*60</f>
        <v>1048.92</v>
      </c>
      <c r="Q2664" s="24">
        <v>1</v>
      </c>
      <c r="R2664" s="21" t="s">
        <v>66</v>
      </c>
      <c r="S2664" s="21" t="s">
        <v>67</v>
      </c>
    </row>
    <row r="2665" spans="1:19" x14ac:dyDescent="0.35">
      <c r="A2665" s="21">
        <v>1543087</v>
      </c>
      <c r="B2665" s="53">
        <v>411590</v>
      </c>
      <c r="C2665" s="21">
        <f>VLOOKUP(TotalMov[[#This Row],[Order]],'Total Mov by SS'!B:C,2,0)</f>
        <v>145</v>
      </c>
      <c r="D2665" s="21" t="s">
        <v>109</v>
      </c>
      <c r="E2665" s="21" t="s">
        <v>95</v>
      </c>
      <c r="F2665" s="21" t="s">
        <v>83</v>
      </c>
      <c r="G2665" s="21" t="s">
        <v>90</v>
      </c>
      <c r="H2665" s="21" t="s">
        <v>84</v>
      </c>
      <c r="I2665" s="21" t="s">
        <v>110</v>
      </c>
      <c r="J2665" s="22"/>
      <c r="K2665" s="23">
        <v>0</v>
      </c>
      <c r="L2665" s="22"/>
      <c r="M2665" s="23">
        <v>0</v>
      </c>
      <c r="N2665" s="25">
        <v>0</v>
      </c>
      <c r="O2665" s="21" t="s">
        <v>93</v>
      </c>
      <c r="P2665" s="24"/>
      <c r="Q2665" s="24">
        <v>5</v>
      </c>
      <c r="R2665" s="21" t="s">
        <v>66</v>
      </c>
      <c r="S2665" s="21" t="s">
        <v>94</v>
      </c>
    </row>
    <row r="2666" spans="1:19" x14ac:dyDescent="0.35">
      <c r="A2666" s="21">
        <v>1543088</v>
      </c>
      <c r="B2666" s="53">
        <v>411590</v>
      </c>
      <c r="C2666" s="21">
        <f>VLOOKUP(TotalMov[[#This Row],[Order]],'Total Mov by SS'!B:C,2,0)</f>
        <v>150</v>
      </c>
      <c r="D2666" s="21" t="s">
        <v>59</v>
      </c>
      <c r="E2666" s="21" t="s">
        <v>60</v>
      </c>
      <c r="F2666" s="21" t="s">
        <v>83</v>
      </c>
      <c r="G2666" s="21" t="s">
        <v>62</v>
      </c>
      <c r="H2666" s="21" t="s">
        <v>84</v>
      </c>
      <c r="I2666" s="21" t="s">
        <v>111</v>
      </c>
      <c r="J2666" s="22">
        <v>43678</v>
      </c>
      <c r="K2666" s="23">
        <v>0.91113425925925995</v>
      </c>
      <c r="L2666" s="22">
        <v>43678</v>
      </c>
      <c r="M2666" s="23">
        <v>0.94276620370370001</v>
      </c>
      <c r="N2666" s="25">
        <v>22.783000000000001</v>
      </c>
      <c r="O2666" s="21" t="s">
        <v>66</v>
      </c>
      <c r="P2666" s="24">
        <f>TotalMov[[#This Row],[Confirmed activ. 3 (ILE03)]]</f>
        <v>22.783000000000001</v>
      </c>
      <c r="Q2666" s="24">
        <v>40</v>
      </c>
      <c r="R2666" s="21" t="s">
        <v>66</v>
      </c>
      <c r="S2666" s="21" t="s">
        <v>67</v>
      </c>
    </row>
    <row r="2667" spans="1:19" x14ac:dyDescent="0.35">
      <c r="A2667" s="21">
        <v>1543088</v>
      </c>
      <c r="B2667" s="53">
        <v>411590</v>
      </c>
      <c r="C2667" s="21">
        <f>VLOOKUP(TotalMov[[#This Row],[Order]],'Total Mov by SS'!B:C,2,0)</f>
        <v>150</v>
      </c>
      <c r="D2667" s="21" t="s">
        <v>59</v>
      </c>
      <c r="E2667" s="21" t="s">
        <v>68</v>
      </c>
      <c r="F2667" s="21" t="s">
        <v>61</v>
      </c>
      <c r="G2667" s="21" t="s">
        <v>62</v>
      </c>
      <c r="H2667" s="21" t="s">
        <v>63</v>
      </c>
      <c r="I2667" s="21" t="s">
        <v>64</v>
      </c>
      <c r="J2667" s="22">
        <v>43681</v>
      </c>
      <c r="K2667" s="23">
        <v>0.46785879629630001</v>
      </c>
      <c r="L2667" s="22">
        <v>43681</v>
      </c>
      <c r="M2667" s="23">
        <v>0.49638888888888999</v>
      </c>
      <c r="N2667" s="25">
        <v>10.266999999999999</v>
      </c>
      <c r="O2667" s="21" t="s">
        <v>66</v>
      </c>
      <c r="P2667" s="24">
        <f>TotalMov[[#This Row],[Confirmed activ. 3 (ILE03)]]</f>
        <v>10.266999999999999</v>
      </c>
      <c r="Q2667" s="24">
        <v>15</v>
      </c>
      <c r="R2667" s="21" t="s">
        <v>66</v>
      </c>
      <c r="S2667" s="21" t="s">
        <v>67</v>
      </c>
    </row>
    <row r="2668" spans="1:19" x14ac:dyDescent="0.35">
      <c r="A2668" s="21">
        <v>1543088</v>
      </c>
      <c r="B2668" s="53">
        <v>411590</v>
      </c>
      <c r="C2668" s="21">
        <f>VLOOKUP(TotalMov[[#This Row],[Order]],'Total Mov by SS'!B:C,2,0)</f>
        <v>150</v>
      </c>
      <c r="D2668" s="21" t="s">
        <v>59</v>
      </c>
      <c r="E2668" s="21" t="s">
        <v>73</v>
      </c>
      <c r="F2668" s="21" t="s">
        <v>69</v>
      </c>
      <c r="G2668" s="21" t="s">
        <v>62</v>
      </c>
      <c r="H2668" s="21" t="s">
        <v>70</v>
      </c>
      <c r="I2668" s="21" t="s">
        <v>71</v>
      </c>
      <c r="J2668" s="22">
        <v>43681</v>
      </c>
      <c r="K2668" s="23">
        <v>0.66574074074073997</v>
      </c>
      <c r="L2668" s="22">
        <v>43681</v>
      </c>
      <c r="M2668" s="23">
        <v>0.66574074074073997</v>
      </c>
      <c r="N2668" s="24">
        <v>20</v>
      </c>
      <c r="O2668" s="21" t="s">
        <v>66</v>
      </c>
      <c r="P2668" s="24">
        <f>TotalMov[[#This Row],[Confirmed activ. 3 (ILE03)]]</f>
        <v>20</v>
      </c>
      <c r="Q2668" s="24">
        <v>20</v>
      </c>
      <c r="R2668" s="21" t="s">
        <v>66</v>
      </c>
      <c r="S2668" s="21" t="s">
        <v>72</v>
      </c>
    </row>
    <row r="2669" spans="1:19" x14ac:dyDescent="0.35">
      <c r="A2669" s="21">
        <v>1543088</v>
      </c>
      <c r="B2669" s="53">
        <v>411590</v>
      </c>
      <c r="C2669" s="21">
        <f>VLOOKUP(TotalMov[[#This Row],[Order]],'Total Mov by SS'!B:C,2,0)</f>
        <v>150</v>
      </c>
      <c r="D2669" s="21" t="s">
        <v>59</v>
      </c>
      <c r="E2669" s="21" t="s">
        <v>75</v>
      </c>
      <c r="F2669" s="21" t="s">
        <v>61</v>
      </c>
      <c r="G2669" s="21" t="s">
        <v>62</v>
      </c>
      <c r="H2669" s="21" t="s">
        <v>63</v>
      </c>
      <c r="I2669" s="21" t="s">
        <v>74</v>
      </c>
      <c r="J2669" s="22">
        <v>43681</v>
      </c>
      <c r="K2669" s="23">
        <v>0.72531250000000003</v>
      </c>
      <c r="L2669" s="22">
        <v>43682</v>
      </c>
      <c r="M2669" s="23">
        <v>0.56244212962963003</v>
      </c>
      <c r="N2669" s="25">
        <v>353.517</v>
      </c>
      <c r="O2669" s="21" t="s">
        <v>66</v>
      </c>
      <c r="P2669" s="24">
        <f>TotalMov[[#This Row],[Confirmed activ. 3 (ILE03)]]</f>
        <v>353.517</v>
      </c>
      <c r="Q2669" s="24">
        <v>350</v>
      </c>
      <c r="R2669" s="21" t="s">
        <v>66</v>
      </c>
      <c r="S2669" s="21" t="s">
        <v>67</v>
      </c>
    </row>
    <row r="2670" spans="1:19" x14ac:dyDescent="0.35">
      <c r="A2670" s="21">
        <v>1543088</v>
      </c>
      <c r="B2670" s="53">
        <v>411590</v>
      </c>
      <c r="C2670" s="21">
        <f>VLOOKUP(TotalMov[[#This Row],[Order]],'Total Mov by SS'!B:C,2,0)</f>
        <v>150</v>
      </c>
      <c r="D2670" s="21" t="s">
        <v>59</v>
      </c>
      <c r="E2670" s="21" t="s">
        <v>78</v>
      </c>
      <c r="F2670" s="21" t="s">
        <v>61</v>
      </c>
      <c r="G2670" s="21" t="s">
        <v>62</v>
      </c>
      <c r="H2670" s="21" t="s">
        <v>63</v>
      </c>
      <c r="I2670" s="21" t="s">
        <v>76</v>
      </c>
      <c r="J2670" s="22">
        <v>43682</v>
      </c>
      <c r="K2670" s="23">
        <v>0.56275462962962997</v>
      </c>
      <c r="L2670" s="22">
        <v>43685</v>
      </c>
      <c r="M2670" s="23">
        <v>0.63152777777778002</v>
      </c>
      <c r="N2670" s="25">
        <v>31.111999999999998</v>
      </c>
      <c r="O2670" s="21" t="s">
        <v>77</v>
      </c>
      <c r="P2670" s="24">
        <f>TotalMov[[#This Row],[Confirmed activ. 3 (ILE03)]]*60</f>
        <v>1866.7199999999998</v>
      </c>
      <c r="Q2670" s="24">
        <v>1020</v>
      </c>
      <c r="R2670" s="21" t="s">
        <v>66</v>
      </c>
      <c r="S2670" s="21" t="s">
        <v>67</v>
      </c>
    </row>
    <row r="2671" spans="1:19" x14ac:dyDescent="0.35">
      <c r="A2671" s="21">
        <v>1543088</v>
      </c>
      <c r="B2671" s="53">
        <v>411590</v>
      </c>
      <c r="C2671" s="21">
        <f>VLOOKUP(TotalMov[[#This Row],[Order]],'Total Mov by SS'!B:C,2,0)</f>
        <v>150</v>
      </c>
      <c r="D2671" s="21" t="s">
        <v>59</v>
      </c>
      <c r="E2671" s="21" t="s">
        <v>80</v>
      </c>
      <c r="F2671" s="21" t="s">
        <v>61</v>
      </c>
      <c r="G2671" s="21" t="s">
        <v>62</v>
      </c>
      <c r="H2671" s="21" t="s">
        <v>63</v>
      </c>
      <c r="I2671" s="21" t="s">
        <v>112</v>
      </c>
      <c r="J2671" s="22">
        <v>43685</v>
      </c>
      <c r="K2671" s="23">
        <v>0.63170138888889005</v>
      </c>
      <c r="L2671" s="22">
        <v>43685</v>
      </c>
      <c r="M2671" s="23">
        <v>0.63729166666667003</v>
      </c>
      <c r="N2671" s="25">
        <v>8.0500000000000007</v>
      </c>
      <c r="O2671" s="21" t="s">
        <v>66</v>
      </c>
      <c r="P2671" s="24">
        <f>TotalMov[[#This Row],[Confirmed activ. 3 (ILE03)]]</f>
        <v>8.0500000000000007</v>
      </c>
      <c r="Q2671" s="24">
        <v>50</v>
      </c>
      <c r="R2671" s="21" t="s">
        <v>66</v>
      </c>
      <c r="S2671" s="21" t="s">
        <v>67</v>
      </c>
    </row>
    <row r="2672" spans="1:19" x14ac:dyDescent="0.35">
      <c r="A2672" s="21">
        <v>1543088</v>
      </c>
      <c r="B2672" s="53">
        <v>411590</v>
      </c>
      <c r="C2672" s="21">
        <f>VLOOKUP(TotalMov[[#This Row],[Order]],'Total Mov by SS'!B:C,2,0)</f>
        <v>150</v>
      </c>
      <c r="D2672" s="21" t="s">
        <v>59</v>
      </c>
      <c r="E2672" s="21" t="s">
        <v>82</v>
      </c>
      <c r="F2672" s="21" t="s">
        <v>89</v>
      </c>
      <c r="G2672" s="21" t="s">
        <v>90</v>
      </c>
      <c r="H2672" s="21" t="s">
        <v>91</v>
      </c>
      <c r="I2672" s="21" t="s">
        <v>92</v>
      </c>
      <c r="J2672" s="22"/>
      <c r="K2672" s="23">
        <v>0</v>
      </c>
      <c r="L2672" s="22"/>
      <c r="M2672" s="23">
        <v>0</v>
      </c>
      <c r="N2672" s="25">
        <v>0</v>
      </c>
      <c r="O2672" s="21" t="s">
        <v>93</v>
      </c>
      <c r="P2672" s="24"/>
      <c r="Q2672" s="24">
        <v>0</v>
      </c>
      <c r="R2672" s="21" t="s">
        <v>66</v>
      </c>
      <c r="S2672" s="21" t="s">
        <v>94</v>
      </c>
    </row>
    <row r="2673" spans="1:19" x14ac:dyDescent="0.35">
      <c r="A2673" s="21">
        <v>1543088</v>
      </c>
      <c r="B2673" s="53">
        <v>411590</v>
      </c>
      <c r="C2673" s="21">
        <f>VLOOKUP(TotalMov[[#This Row],[Order]],'Total Mov by SS'!B:C,2,0)</f>
        <v>150</v>
      </c>
      <c r="D2673" s="21" t="s">
        <v>59</v>
      </c>
      <c r="E2673" s="21" t="s">
        <v>85</v>
      </c>
      <c r="F2673" s="21" t="s">
        <v>69</v>
      </c>
      <c r="G2673" s="21" t="s">
        <v>62</v>
      </c>
      <c r="H2673" s="21" t="s">
        <v>70</v>
      </c>
      <c r="I2673" s="21" t="s">
        <v>79</v>
      </c>
      <c r="J2673" s="22">
        <v>43691</v>
      </c>
      <c r="K2673" s="23">
        <v>0.44181712962962999</v>
      </c>
      <c r="L2673" s="22">
        <v>43691</v>
      </c>
      <c r="M2673" s="23">
        <v>0.44181712962962999</v>
      </c>
      <c r="N2673" s="24">
        <v>20</v>
      </c>
      <c r="O2673" s="21" t="s">
        <v>66</v>
      </c>
      <c r="P2673" s="24">
        <f>TotalMov[[#This Row],[Confirmed activ. 3 (ILE03)]]</f>
        <v>20</v>
      </c>
      <c r="Q2673" s="24">
        <v>20</v>
      </c>
      <c r="R2673" s="21" t="s">
        <v>66</v>
      </c>
      <c r="S2673" s="21" t="s">
        <v>72</v>
      </c>
    </row>
    <row r="2674" spans="1:19" x14ac:dyDescent="0.35">
      <c r="A2674" s="21">
        <v>1543088</v>
      </c>
      <c r="B2674" s="53">
        <v>411590</v>
      </c>
      <c r="C2674" s="21">
        <f>VLOOKUP(TotalMov[[#This Row],[Order]],'Total Mov by SS'!B:C,2,0)</f>
        <v>150</v>
      </c>
      <c r="D2674" s="21" t="s">
        <v>59</v>
      </c>
      <c r="E2674" s="21" t="s">
        <v>88</v>
      </c>
      <c r="F2674" s="21" t="s">
        <v>69</v>
      </c>
      <c r="G2674" s="21" t="s">
        <v>62</v>
      </c>
      <c r="H2674" s="21" t="s">
        <v>70</v>
      </c>
      <c r="I2674" s="21" t="s">
        <v>81</v>
      </c>
      <c r="J2674" s="22">
        <v>43691</v>
      </c>
      <c r="K2674" s="23">
        <v>0.44260416666667002</v>
      </c>
      <c r="L2674" s="22">
        <v>43691</v>
      </c>
      <c r="M2674" s="23">
        <v>0.44260416666667002</v>
      </c>
      <c r="N2674" s="24">
        <v>20</v>
      </c>
      <c r="O2674" s="21" t="s">
        <v>66</v>
      </c>
      <c r="P2674" s="24">
        <f>TotalMov[[#This Row],[Confirmed activ. 3 (ILE03)]]</f>
        <v>20</v>
      </c>
      <c r="Q2674" s="24">
        <v>20</v>
      </c>
      <c r="R2674" s="21" t="s">
        <v>66</v>
      </c>
      <c r="S2674" s="21" t="s">
        <v>72</v>
      </c>
    </row>
    <row r="2675" spans="1:19" x14ac:dyDescent="0.35">
      <c r="A2675" s="21">
        <v>1543088</v>
      </c>
      <c r="B2675" s="53">
        <v>411590</v>
      </c>
      <c r="C2675" s="21">
        <f>VLOOKUP(TotalMov[[#This Row],[Order]],'Total Mov by SS'!B:C,2,0)</f>
        <v>150</v>
      </c>
      <c r="D2675" s="21" t="s">
        <v>59</v>
      </c>
      <c r="E2675" s="21" t="s">
        <v>95</v>
      </c>
      <c r="F2675" s="21" t="s">
        <v>83</v>
      </c>
      <c r="G2675" s="21" t="s">
        <v>62</v>
      </c>
      <c r="H2675" s="21" t="s">
        <v>84</v>
      </c>
      <c r="I2675" s="21" t="s">
        <v>84</v>
      </c>
      <c r="J2675" s="22">
        <v>43691</v>
      </c>
      <c r="K2675" s="23">
        <v>0.61721064814814997</v>
      </c>
      <c r="L2675" s="22">
        <v>43692</v>
      </c>
      <c r="M2675" s="23">
        <v>0.63244212962962998</v>
      </c>
      <c r="N2675" s="25">
        <v>11.281000000000001</v>
      </c>
      <c r="O2675" s="21" t="s">
        <v>77</v>
      </c>
      <c r="P2675" s="24">
        <f>TotalMov[[#This Row],[Confirmed activ. 3 (ILE03)]]*60</f>
        <v>676.86</v>
      </c>
      <c r="Q2675" s="24">
        <v>450</v>
      </c>
      <c r="R2675" s="21" t="s">
        <v>66</v>
      </c>
      <c r="S2675" s="21" t="s">
        <v>67</v>
      </c>
    </row>
    <row r="2676" spans="1:19" x14ac:dyDescent="0.35">
      <c r="A2676" s="21">
        <v>1543088</v>
      </c>
      <c r="B2676" s="53">
        <v>411590</v>
      </c>
      <c r="C2676" s="21">
        <f>VLOOKUP(TotalMov[[#This Row],[Order]],'Total Mov by SS'!B:C,2,0)</f>
        <v>150</v>
      </c>
      <c r="D2676" s="21" t="s">
        <v>59</v>
      </c>
      <c r="E2676" s="21" t="s">
        <v>97</v>
      </c>
      <c r="F2676" s="21" t="s">
        <v>86</v>
      </c>
      <c r="G2676" s="21" t="s">
        <v>62</v>
      </c>
      <c r="H2676" s="21" t="s">
        <v>87</v>
      </c>
      <c r="I2676" s="21" t="s">
        <v>87</v>
      </c>
      <c r="J2676" s="22">
        <v>43695</v>
      </c>
      <c r="K2676" s="23">
        <v>0.34283564814814999</v>
      </c>
      <c r="L2676" s="22">
        <v>43695</v>
      </c>
      <c r="M2676" s="23">
        <v>0.34283564814814999</v>
      </c>
      <c r="N2676" s="24">
        <v>20</v>
      </c>
      <c r="O2676" s="21" t="s">
        <v>66</v>
      </c>
      <c r="P2676" s="24">
        <f>TotalMov[[#This Row],[Confirmed activ. 3 (ILE03)]]</f>
        <v>20</v>
      </c>
      <c r="Q2676" s="24">
        <v>20</v>
      </c>
      <c r="R2676" s="21" t="s">
        <v>66</v>
      </c>
      <c r="S2676" s="21" t="s">
        <v>72</v>
      </c>
    </row>
    <row r="2677" spans="1:19" x14ac:dyDescent="0.35">
      <c r="A2677" s="21">
        <v>1543088</v>
      </c>
      <c r="B2677" s="53">
        <v>411590</v>
      </c>
      <c r="C2677" s="21">
        <f>VLOOKUP(TotalMov[[#This Row],[Order]],'Total Mov by SS'!B:C,2,0)</f>
        <v>150</v>
      </c>
      <c r="D2677" s="21" t="s">
        <v>59</v>
      </c>
      <c r="E2677" s="21" t="s">
        <v>99</v>
      </c>
      <c r="F2677" s="21" t="s">
        <v>61</v>
      </c>
      <c r="G2677" s="21" t="s">
        <v>62</v>
      </c>
      <c r="H2677" s="21" t="s">
        <v>63</v>
      </c>
      <c r="I2677" s="21" t="s">
        <v>96</v>
      </c>
      <c r="J2677" s="22">
        <v>43703</v>
      </c>
      <c r="K2677" s="23">
        <v>0.63928240740741005</v>
      </c>
      <c r="L2677" s="22">
        <v>43704</v>
      </c>
      <c r="M2677" s="23">
        <v>0.29791666666666999</v>
      </c>
      <c r="N2677" s="25">
        <v>15.807</v>
      </c>
      <c r="O2677" s="21" t="s">
        <v>77</v>
      </c>
      <c r="P2677" s="24">
        <f>TotalMov[[#This Row],[Confirmed activ. 3 (ILE03)]]*60</f>
        <v>948.42000000000007</v>
      </c>
      <c r="Q2677" s="24">
        <v>100</v>
      </c>
      <c r="R2677" s="21" t="s">
        <v>66</v>
      </c>
      <c r="S2677" s="21" t="s">
        <v>67</v>
      </c>
    </row>
    <row r="2678" spans="1:19" x14ac:dyDescent="0.35">
      <c r="A2678" s="21">
        <v>1543088</v>
      </c>
      <c r="B2678" s="53">
        <v>411590</v>
      </c>
      <c r="C2678" s="21">
        <f>VLOOKUP(TotalMov[[#This Row],[Order]],'Total Mov by SS'!B:C,2,0)</f>
        <v>150</v>
      </c>
      <c r="D2678" s="21" t="s">
        <v>59</v>
      </c>
      <c r="E2678" s="21" t="s">
        <v>101</v>
      </c>
      <c r="F2678" s="21" t="s">
        <v>69</v>
      </c>
      <c r="G2678" s="21" t="s">
        <v>62</v>
      </c>
      <c r="H2678" s="21" t="s">
        <v>70</v>
      </c>
      <c r="I2678" s="21" t="s">
        <v>98</v>
      </c>
      <c r="J2678" s="22">
        <v>43706</v>
      </c>
      <c r="K2678" s="23">
        <v>0.44238425925926</v>
      </c>
      <c r="L2678" s="22">
        <v>43706</v>
      </c>
      <c r="M2678" s="23">
        <v>0.44238425925926</v>
      </c>
      <c r="N2678" s="24">
        <v>20</v>
      </c>
      <c r="O2678" s="21" t="s">
        <v>66</v>
      </c>
      <c r="P2678" s="24">
        <f>TotalMov[[#This Row],[Confirmed activ. 3 (ILE03)]]</f>
        <v>20</v>
      </c>
      <c r="Q2678" s="24">
        <v>20</v>
      </c>
      <c r="R2678" s="21" t="s">
        <v>66</v>
      </c>
      <c r="S2678" s="21" t="s">
        <v>72</v>
      </c>
    </row>
    <row r="2679" spans="1:19" x14ac:dyDescent="0.35">
      <c r="A2679" s="21">
        <v>1543088</v>
      </c>
      <c r="B2679" s="53">
        <v>411590</v>
      </c>
      <c r="C2679" s="21">
        <f>VLOOKUP(TotalMov[[#This Row],[Order]],'Total Mov by SS'!B:C,2,0)</f>
        <v>150</v>
      </c>
      <c r="D2679" s="21" t="s">
        <v>59</v>
      </c>
      <c r="E2679" s="21" t="s">
        <v>104</v>
      </c>
      <c r="F2679" s="21" t="s">
        <v>69</v>
      </c>
      <c r="G2679" s="21" t="s">
        <v>62</v>
      </c>
      <c r="H2679" s="21" t="s">
        <v>70</v>
      </c>
      <c r="I2679" s="21" t="s">
        <v>100</v>
      </c>
      <c r="J2679" s="22">
        <v>43706</v>
      </c>
      <c r="K2679" s="23">
        <v>0.44245370370370002</v>
      </c>
      <c r="L2679" s="22">
        <v>43706</v>
      </c>
      <c r="M2679" s="23">
        <v>0.44245370370370002</v>
      </c>
      <c r="N2679" s="24">
        <v>30</v>
      </c>
      <c r="O2679" s="21" t="s">
        <v>66</v>
      </c>
      <c r="P2679" s="24">
        <f>TotalMov[[#This Row],[Confirmed activ. 3 (ILE03)]]</f>
        <v>30</v>
      </c>
      <c r="Q2679" s="24">
        <v>30</v>
      </c>
      <c r="R2679" s="21" t="s">
        <v>66</v>
      </c>
      <c r="S2679" s="21" t="s">
        <v>72</v>
      </c>
    </row>
    <row r="2680" spans="1:19" x14ac:dyDescent="0.35">
      <c r="A2680" s="21">
        <v>1543088</v>
      </c>
      <c r="B2680" s="53">
        <v>411590</v>
      </c>
      <c r="C2680" s="21">
        <f>VLOOKUP(TotalMov[[#This Row],[Order]],'Total Mov by SS'!B:C,2,0)</f>
        <v>150</v>
      </c>
      <c r="D2680" s="21" t="s">
        <v>59</v>
      </c>
      <c r="E2680" s="21" t="s">
        <v>113</v>
      </c>
      <c r="F2680" s="21" t="s">
        <v>102</v>
      </c>
      <c r="G2680" s="21" t="s">
        <v>62</v>
      </c>
      <c r="H2680" s="21" t="s">
        <v>100</v>
      </c>
      <c r="I2680" s="21" t="s">
        <v>103</v>
      </c>
      <c r="J2680" s="22">
        <v>43709</v>
      </c>
      <c r="K2680" s="23">
        <v>0.43641203703704001</v>
      </c>
      <c r="L2680" s="22">
        <v>43709</v>
      </c>
      <c r="M2680" s="23">
        <v>0.43641203703704001</v>
      </c>
      <c r="N2680" s="24">
        <v>30</v>
      </c>
      <c r="O2680" s="21" t="s">
        <v>66</v>
      </c>
      <c r="P2680" s="24">
        <f>TotalMov[[#This Row],[Confirmed activ. 3 (ILE03)]]</f>
        <v>30</v>
      </c>
      <c r="Q2680" s="24">
        <v>30</v>
      </c>
      <c r="R2680" s="21" t="s">
        <v>66</v>
      </c>
      <c r="S2680" s="21" t="s">
        <v>72</v>
      </c>
    </row>
    <row r="2681" spans="1:19" x14ac:dyDescent="0.35">
      <c r="A2681" s="21">
        <v>1543088</v>
      </c>
      <c r="B2681" s="53">
        <v>411590</v>
      </c>
      <c r="C2681" s="21">
        <f>VLOOKUP(TotalMov[[#This Row],[Order]],'Total Mov by SS'!B:C,2,0)</f>
        <v>150</v>
      </c>
      <c r="D2681" s="21" t="s">
        <v>59</v>
      </c>
      <c r="E2681" s="21" t="s">
        <v>114</v>
      </c>
      <c r="F2681" s="21" t="s">
        <v>102</v>
      </c>
      <c r="G2681" s="21" t="s">
        <v>105</v>
      </c>
      <c r="H2681" s="21" t="s">
        <v>100</v>
      </c>
      <c r="I2681" s="21" t="s">
        <v>106</v>
      </c>
      <c r="J2681" s="22">
        <v>43709</v>
      </c>
      <c r="K2681" s="23">
        <v>0.52518518518518997</v>
      </c>
      <c r="L2681" s="22">
        <v>43709</v>
      </c>
      <c r="M2681" s="23">
        <v>0.52518518518518997</v>
      </c>
      <c r="N2681" s="24">
        <v>45</v>
      </c>
      <c r="O2681" s="21" t="s">
        <v>66</v>
      </c>
      <c r="P2681" s="24">
        <f>TotalMov[[#This Row],[Confirmed activ. 3 (ILE03)]]</f>
        <v>45</v>
      </c>
      <c r="Q2681" s="24">
        <v>45</v>
      </c>
      <c r="R2681" s="21" t="s">
        <v>66</v>
      </c>
      <c r="S2681" s="21" t="s">
        <v>72</v>
      </c>
    </row>
    <row r="2682" spans="1:19" x14ac:dyDescent="0.35">
      <c r="A2682" s="21">
        <v>1543088</v>
      </c>
      <c r="B2682" s="53">
        <v>411590</v>
      </c>
      <c r="C2682" s="21">
        <f>VLOOKUP(TotalMov[[#This Row],[Order]],'Total Mov by SS'!B:C,2,0)</f>
        <v>150</v>
      </c>
      <c r="D2682" s="21" t="s">
        <v>107</v>
      </c>
      <c r="E2682" s="21" t="s">
        <v>60</v>
      </c>
      <c r="F2682" s="21" t="s">
        <v>61</v>
      </c>
      <c r="G2682" s="21" t="s">
        <v>90</v>
      </c>
      <c r="H2682" s="21" t="s">
        <v>63</v>
      </c>
      <c r="I2682" s="21" t="s">
        <v>108</v>
      </c>
      <c r="J2682" s="22">
        <v>43703</v>
      </c>
      <c r="K2682" s="23">
        <v>0.56438657407407</v>
      </c>
      <c r="L2682" s="22">
        <v>43703</v>
      </c>
      <c r="M2682" s="23">
        <v>0.66541666666666999</v>
      </c>
      <c r="N2682" s="25">
        <v>2.4249999999999998</v>
      </c>
      <c r="O2682" s="21" t="s">
        <v>77</v>
      </c>
      <c r="P2682" s="24">
        <f>TotalMov[[#This Row],[Confirmed activ. 3 (ILE03)]]*60</f>
        <v>145.5</v>
      </c>
      <c r="Q2682" s="24">
        <v>1</v>
      </c>
      <c r="R2682" s="21" t="s">
        <v>66</v>
      </c>
      <c r="S2682" s="21" t="s">
        <v>67</v>
      </c>
    </row>
    <row r="2683" spans="1:19" x14ac:dyDescent="0.35">
      <c r="A2683" s="21">
        <v>1543088</v>
      </c>
      <c r="B2683" s="53">
        <v>411590</v>
      </c>
      <c r="C2683" s="21">
        <f>VLOOKUP(TotalMov[[#This Row],[Order]],'Total Mov by SS'!B:C,2,0)</f>
        <v>150</v>
      </c>
      <c r="D2683" s="21" t="s">
        <v>109</v>
      </c>
      <c r="E2683" s="21" t="s">
        <v>95</v>
      </c>
      <c r="F2683" s="21" t="s">
        <v>83</v>
      </c>
      <c r="G2683" s="21" t="s">
        <v>90</v>
      </c>
      <c r="H2683" s="21" t="s">
        <v>84</v>
      </c>
      <c r="I2683" s="21" t="s">
        <v>110</v>
      </c>
      <c r="J2683" s="22">
        <v>43691</v>
      </c>
      <c r="K2683" s="23">
        <v>0.94984953703704</v>
      </c>
      <c r="L2683" s="22">
        <v>43692</v>
      </c>
      <c r="M2683" s="23">
        <v>0.17988425925925999</v>
      </c>
      <c r="N2683" s="25">
        <v>5.5209999999999999</v>
      </c>
      <c r="O2683" s="21" t="s">
        <v>77</v>
      </c>
      <c r="P2683" s="24">
        <f>TotalMov[[#This Row],[Confirmed activ. 3 (ILE03)]]*60</f>
        <v>331.26</v>
      </c>
      <c r="Q2683" s="24">
        <v>5</v>
      </c>
      <c r="R2683" s="21" t="s">
        <v>66</v>
      </c>
      <c r="S2683" s="21" t="s">
        <v>67</v>
      </c>
    </row>
    <row r="2684" spans="1:19" x14ac:dyDescent="0.35">
      <c r="A2684" s="21">
        <v>1543089</v>
      </c>
      <c r="B2684" s="53">
        <v>411590</v>
      </c>
      <c r="C2684" s="21">
        <f>VLOOKUP(TotalMov[[#This Row],[Order]],'Total Mov by SS'!B:C,2,0)</f>
        <v>153</v>
      </c>
      <c r="D2684" s="21" t="s">
        <v>59</v>
      </c>
      <c r="E2684" s="21" t="s">
        <v>60</v>
      </c>
      <c r="F2684" s="21" t="s">
        <v>83</v>
      </c>
      <c r="G2684" s="21" t="s">
        <v>62</v>
      </c>
      <c r="H2684" s="21" t="s">
        <v>84</v>
      </c>
      <c r="I2684" s="21" t="s">
        <v>111</v>
      </c>
      <c r="J2684" s="22">
        <v>43696</v>
      </c>
      <c r="K2684" s="23">
        <v>0.91973379629630003</v>
      </c>
      <c r="L2684" s="22">
        <v>43696</v>
      </c>
      <c r="M2684" s="23">
        <v>0.95125000000000004</v>
      </c>
      <c r="N2684" s="25">
        <v>45.383000000000003</v>
      </c>
      <c r="O2684" s="21" t="s">
        <v>66</v>
      </c>
      <c r="P2684" s="24">
        <f>TotalMov[[#This Row],[Confirmed activ. 3 (ILE03)]]</f>
        <v>45.383000000000003</v>
      </c>
      <c r="Q2684" s="24">
        <v>40</v>
      </c>
      <c r="R2684" s="21" t="s">
        <v>66</v>
      </c>
      <c r="S2684" s="21" t="s">
        <v>67</v>
      </c>
    </row>
    <row r="2685" spans="1:19" x14ac:dyDescent="0.35">
      <c r="A2685" s="21">
        <v>1543089</v>
      </c>
      <c r="B2685" s="53">
        <v>411590</v>
      </c>
      <c r="C2685" s="21">
        <f>VLOOKUP(TotalMov[[#This Row],[Order]],'Total Mov by SS'!B:C,2,0)</f>
        <v>153</v>
      </c>
      <c r="D2685" s="21" t="s">
        <v>59</v>
      </c>
      <c r="E2685" s="21" t="s">
        <v>68</v>
      </c>
      <c r="F2685" s="21" t="s">
        <v>61</v>
      </c>
      <c r="G2685" s="21" t="s">
        <v>62</v>
      </c>
      <c r="H2685" s="21" t="s">
        <v>63</v>
      </c>
      <c r="I2685" s="21" t="s">
        <v>64</v>
      </c>
      <c r="J2685" s="22">
        <v>43702</v>
      </c>
      <c r="K2685" s="23">
        <v>0.37375000000000003</v>
      </c>
      <c r="L2685" s="22">
        <v>43702</v>
      </c>
      <c r="M2685" s="23">
        <v>0.39927083333333002</v>
      </c>
      <c r="N2685" s="25">
        <v>36.75</v>
      </c>
      <c r="O2685" s="21" t="s">
        <v>66</v>
      </c>
      <c r="P2685" s="24">
        <f>TotalMov[[#This Row],[Confirmed activ. 3 (ILE03)]]</f>
        <v>36.75</v>
      </c>
      <c r="Q2685" s="24">
        <v>15</v>
      </c>
      <c r="R2685" s="21" t="s">
        <v>66</v>
      </c>
      <c r="S2685" s="21" t="s">
        <v>67</v>
      </c>
    </row>
    <row r="2686" spans="1:19" x14ac:dyDescent="0.35">
      <c r="A2686" s="21">
        <v>1543089</v>
      </c>
      <c r="B2686" s="53">
        <v>411590</v>
      </c>
      <c r="C2686" s="21">
        <f>VLOOKUP(TotalMov[[#This Row],[Order]],'Total Mov by SS'!B:C,2,0)</f>
        <v>153</v>
      </c>
      <c r="D2686" s="21" t="s">
        <v>59</v>
      </c>
      <c r="E2686" s="21" t="s">
        <v>73</v>
      </c>
      <c r="F2686" s="21" t="s">
        <v>69</v>
      </c>
      <c r="G2686" s="21" t="s">
        <v>62</v>
      </c>
      <c r="H2686" s="21" t="s">
        <v>70</v>
      </c>
      <c r="I2686" s="21" t="s">
        <v>71</v>
      </c>
      <c r="J2686" s="22">
        <v>43702</v>
      </c>
      <c r="K2686" s="23">
        <v>0.41371527777778</v>
      </c>
      <c r="L2686" s="22">
        <v>43702</v>
      </c>
      <c r="M2686" s="23">
        <v>0.41371527777778</v>
      </c>
      <c r="N2686" s="24">
        <v>20</v>
      </c>
      <c r="O2686" s="21" t="s">
        <v>66</v>
      </c>
      <c r="P2686" s="24">
        <f>TotalMov[[#This Row],[Confirmed activ. 3 (ILE03)]]</f>
        <v>20</v>
      </c>
      <c r="Q2686" s="24">
        <v>20</v>
      </c>
      <c r="R2686" s="21" t="s">
        <v>66</v>
      </c>
      <c r="S2686" s="21" t="s">
        <v>72</v>
      </c>
    </row>
    <row r="2687" spans="1:19" x14ac:dyDescent="0.35">
      <c r="A2687" s="21">
        <v>1543089</v>
      </c>
      <c r="B2687" s="53">
        <v>411590</v>
      </c>
      <c r="C2687" s="21">
        <f>VLOOKUP(TotalMov[[#This Row],[Order]],'Total Mov by SS'!B:C,2,0)</f>
        <v>153</v>
      </c>
      <c r="D2687" s="21" t="s">
        <v>59</v>
      </c>
      <c r="E2687" s="21" t="s">
        <v>75</v>
      </c>
      <c r="F2687" s="21" t="s">
        <v>61</v>
      </c>
      <c r="G2687" s="21" t="s">
        <v>62</v>
      </c>
      <c r="H2687" s="21" t="s">
        <v>63</v>
      </c>
      <c r="I2687" s="21" t="s">
        <v>74</v>
      </c>
      <c r="J2687" s="22">
        <v>43702</v>
      </c>
      <c r="K2687" s="23">
        <v>0.41512731481481002</v>
      </c>
      <c r="L2687" s="22">
        <v>43702</v>
      </c>
      <c r="M2687" s="23">
        <v>0.74996527777777999</v>
      </c>
      <c r="N2687" s="25">
        <v>7.6079999999999997</v>
      </c>
      <c r="O2687" s="21" t="s">
        <v>77</v>
      </c>
      <c r="P2687" s="24">
        <f>TotalMov[[#This Row],[Confirmed activ. 3 (ILE03)]]*60</f>
        <v>456.47999999999996</v>
      </c>
      <c r="Q2687" s="24">
        <v>350</v>
      </c>
      <c r="R2687" s="21" t="s">
        <v>66</v>
      </c>
      <c r="S2687" s="21" t="s">
        <v>67</v>
      </c>
    </row>
    <row r="2688" spans="1:19" x14ac:dyDescent="0.35">
      <c r="A2688" s="21">
        <v>1543089</v>
      </c>
      <c r="B2688" s="53">
        <v>411590</v>
      </c>
      <c r="C2688" s="21">
        <f>VLOOKUP(TotalMov[[#This Row],[Order]],'Total Mov by SS'!B:C,2,0)</f>
        <v>153</v>
      </c>
      <c r="D2688" s="21" t="s">
        <v>59</v>
      </c>
      <c r="E2688" s="21" t="s">
        <v>78</v>
      </c>
      <c r="F2688" s="21" t="s">
        <v>61</v>
      </c>
      <c r="G2688" s="21" t="s">
        <v>62</v>
      </c>
      <c r="H2688" s="21" t="s">
        <v>63</v>
      </c>
      <c r="I2688" s="21" t="s">
        <v>76</v>
      </c>
      <c r="J2688" s="22">
        <v>43703</v>
      </c>
      <c r="K2688" s="23">
        <v>0.31005787037037003</v>
      </c>
      <c r="L2688" s="22">
        <v>43706</v>
      </c>
      <c r="M2688" s="23">
        <v>0.57861111111110997</v>
      </c>
      <c r="N2688" s="25">
        <v>34.125</v>
      </c>
      <c r="O2688" s="21" t="s">
        <v>77</v>
      </c>
      <c r="P2688" s="24">
        <f>TotalMov[[#This Row],[Confirmed activ. 3 (ILE03)]]*60</f>
        <v>2047.5</v>
      </c>
      <c r="Q2688" s="24">
        <v>1020</v>
      </c>
      <c r="R2688" s="21" t="s">
        <v>66</v>
      </c>
      <c r="S2688" s="21" t="s">
        <v>67</v>
      </c>
    </row>
    <row r="2689" spans="1:19" x14ac:dyDescent="0.35">
      <c r="A2689" s="21">
        <v>1543089</v>
      </c>
      <c r="B2689" s="53">
        <v>411590</v>
      </c>
      <c r="C2689" s="21">
        <f>VLOOKUP(TotalMov[[#This Row],[Order]],'Total Mov by SS'!B:C,2,0)</f>
        <v>153</v>
      </c>
      <c r="D2689" s="21" t="s">
        <v>59</v>
      </c>
      <c r="E2689" s="21" t="s">
        <v>80</v>
      </c>
      <c r="F2689" s="21" t="s">
        <v>61</v>
      </c>
      <c r="G2689" s="21" t="s">
        <v>62</v>
      </c>
      <c r="H2689" s="21" t="s">
        <v>63</v>
      </c>
      <c r="I2689" s="21" t="s">
        <v>112</v>
      </c>
      <c r="J2689" s="22">
        <v>43706</v>
      </c>
      <c r="K2689" s="23">
        <v>0.57870370370369995</v>
      </c>
      <c r="L2689" s="22">
        <v>43706</v>
      </c>
      <c r="M2689" s="23">
        <v>0.61599537037037</v>
      </c>
      <c r="N2689" s="25">
        <v>53.7</v>
      </c>
      <c r="O2689" s="21" t="s">
        <v>66</v>
      </c>
      <c r="P2689" s="24">
        <f>TotalMov[[#This Row],[Confirmed activ. 3 (ILE03)]]</f>
        <v>53.7</v>
      </c>
      <c r="Q2689" s="24">
        <v>50</v>
      </c>
      <c r="R2689" s="21" t="s">
        <v>66</v>
      </c>
      <c r="S2689" s="21" t="s">
        <v>67</v>
      </c>
    </row>
    <row r="2690" spans="1:19" x14ac:dyDescent="0.35">
      <c r="A2690" s="21">
        <v>1543089</v>
      </c>
      <c r="B2690" s="53">
        <v>411590</v>
      </c>
      <c r="C2690" s="21">
        <f>VLOOKUP(TotalMov[[#This Row],[Order]],'Total Mov by SS'!B:C,2,0)</f>
        <v>153</v>
      </c>
      <c r="D2690" s="21" t="s">
        <v>59</v>
      </c>
      <c r="E2690" s="21" t="s">
        <v>82</v>
      </c>
      <c r="F2690" s="21" t="s">
        <v>89</v>
      </c>
      <c r="G2690" s="21" t="s">
        <v>90</v>
      </c>
      <c r="H2690" s="21" t="s">
        <v>91</v>
      </c>
      <c r="I2690" s="21" t="s">
        <v>92</v>
      </c>
      <c r="J2690" s="22"/>
      <c r="K2690" s="23">
        <v>0</v>
      </c>
      <c r="L2690" s="22"/>
      <c r="M2690" s="23">
        <v>0</v>
      </c>
      <c r="N2690" s="25">
        <v>0</v>
      </c>
      <c r="O2690" s="21" t="s">
        <v>93</v>
      </c>
      <c r="P2690" s="24"/>
      <c r="Q2690" s="24">
        <v>0</v>
      </c>
      <c r="R2690" s="21" t="s">
        <v>66</v>
      </c>
      <c r="S2690" s="21" t="s">
        <v>94</v>
      </c>
    </row>
    <row r="2691" spans="1:19" x14ac:dyDescent="0.35">
      <c r="A2691" s="21">
        <v>1543089</v>
      </c>
      <c r="B2691" s="53">
        <v>411590</v>
      </c>
      <c r="C2691" s="21">
        <f>VLOOKUP(TotalMov[[#This Row],[Order]],'Total Mov by SS'!B:C,2,0)</f>
        <v>153</v>
      </c>
      <c r="D2691" s="21" t="s">
        <v>59</v>
      </c>
      <c r="E2691" s="21" t="s">
        <v>85</v>
      </c>
      <c r="F2691" s="21" t="s">
        <v>69</v>
      </c>
      <c r="G2691" s="21" t="s">
        <v>62</v>
      </c>
      <c r="H2691" s="21" t="s">
        <v>70</v>
      </c>
      <c r="I2691" s="21" t="s">
        <v>79</v>
      </c>
      <c r="J2691" s="22">
        <v>43710</v>
      </c>
      <c r="K2691" s="23">
        <v>0.45556712962962997</v>
      </c>
      <c r="L2691" s="22">
        <v>43710</v>
      </c>
      <c r="M2691" s="23">
        <v>0.45556712962962997</v>
      </c>
      <c r="N2691" s="24">
        <v>20</v>
      </c>
      <c r="O2691" s="21" t="s">
        <v>66</v>
      </c>
      <c r="P2691" s="24">
        <f>TotalMov[[#This Row],[Confirmed activ. 3 (ILE03)]]</f>
        <v>20</v>
      </c>
      <c r="Q2691" s="24">
        <v>20</v>
      </c>
      <c r="R2691" s="21" t="s">
        <v>66</v>
      </c>
      <c r="S2691" s="21" t="s">
        <v>72</v>
      </c>
    </row>
    <row r="2692" spans="1:19" x14ac:dyDescent="0.35">
      <c r="A2692" s="21">
        <v>1543089</v>
      </c>
      <c r="B2692" s="53">
        <v>411590</v>
      </c>
      <c r="C2692" s="21">
        <f>VLOOKUP(TotalMov[[#This Row],[Order]],'Total Mov by SS'!B:C,2,0)</f>
        <v>153</v>
      </c>
      <c r="D2692" s="21" t="s">
        <v>59</v>
      </c>
      <c r="E2692" s="21" t="s">
        <v>88</v>
      </c>
      <c r="F2692" s="21" t="s">
        <v>69</v>
      </c>
      <c r="G2692" s="21" t="s">
        <v>62</v>
      </c>
      <c r="H2692" s="21" t="s">
        <v>70</v>
      </c>
      <c r="I2692" s="21" t="s">
        <v>81</v>
      </c>
      <c r="J2692" s="22">
        <v>43710</v>
      </c>
      <c r="K2692" s="23">
        <v>0.45570601851852</v>
      </c>
      <c r="L2692" s="22">
        <v>43710</v>
      </c>
      <c r="M2692" s="23">
        <v>0.45570601851852</v>
      </c>
      <c r="N2692" s="24">
        <v>20</v>
      </c>
      <c r="O2692" s="21" t="s">
        <v>66</v>
      </c>
      <c r="P2692" s="24">
        <f>TotalMov[[#This Row],[Confirmed activ. 3 (ILE03)]]</f>
        <v>20</v>
      </c>
      <c r="Q2692" s="24">
        <v>20</v>
      </c>
      <c r="R2692" s="21" t="s">
        <v>66</v>
      </c>
      <c r="S2692" s="21" t="s">
        <v>72</v>
      </c>
    </row>
    <row r="2693" spans="1:19" x14ac:dyDescent="0.35">
      <c r="A2693" s="21">
        <v>1543089</v>
      </c>
      <c r="B2693" s="53">
        <v>411590</v>
      </c>
      <c r="C2693" s="21">
        <f>VLOOKUP(TotalMov[[#This Row],[Order]],'Total Mov by SS'!B:C,2,0)</f>
        <v>153</v>
      </c>
      <c r="D2693" s="21" t="s">
        <v>59</v>
      </c>
      <c r="E2693" s="21" t="s">
        <v>95</v>
      </c>
      <c r="F2693" s="21" t="s">
        <v>83</v>
      </c>
      <c r="G2693" s="21" t="s">
        <v>62</v>
      </c>
      <c r="H2693" s="21" t="s">
        <v>84</v>
      </c>
      <c r="I2693" s="21" t="s">
        <v>84</v>
      </c>
      <c r="J2693" s="22">
        <v>43710</v>
      </c>
      <c r="K2693" s="23">
        <v>0.52710648148147998</v>
      </c>
      <c r="L2693" s="22">
        <v>43711</v>
      </c>
      <c r="M2693" s="23">
        <v>0.64087962962962997</v>
      </c>
      <c r="N2693" s="25">
        <v>6.4450000000000003</v>
      </c>
      <c r="O2693" s="21" t="s">
        <v>77</v>
      </c>
      <c r="P2693" s="24">
        <f>TotalMov[[#This Row],[Confirmed activ. 3 (ILE03)]]*60</f>
        <v>386.70000000000005</v>
      </c>
      <c r="Q2693" s="24">
        <v>450</v>
      </c>
      <c r="R2693" s="21" t="s">
        <v>66</v>
      </c>
      <c r="S2693" s="21" t="s">
        <v>67</v>
      </c>
    </row>
    <row r="2694" spans="1:19" x14ac:dyDescent="0.35">
      <c r="A2694" s="21">
        <v>1543089</v>
      </c>
      <c r="B2694" s="53">
        <v>411590</v>
      </c>
      <c r="C2694" s="21">
        <f>VLOOKUP(TotalMov[[#This Row],[Order]],'Total Mov by SS'!B:C,2,0)</f>
        <v>153</v>
      </c>
      <c r="D2694" s="21" t="s">
        <v>59</v>
      </c>
      <c r="E2694" s="21" t="s">
        <v>97</v>
      </c>
      <c r="F2694" s="21" t="s">
        <v>86</v>
      </c>
      <c r="G2694" s="21" t="s">
        <v>62</v>
      </c>
      <c r="H2694" s="21" t="s">
        <v>87</v>
      </c>
      <c r="I2694" s="21" t="s">
        <v>87</v>
      </c>
      <c r="J2694" s="22">
        <v>43712</v>
      </c>
      <c r="K2694" s="23">
        <v>0.35615740740740998</v>
      </c>
      <c r="L2694" s="22">
        <v>43712</v>
      </c>
      <c r="M2694" s="23">
        <v>0.35615740740740998</v>
      </c>
      <c r="N2694" s="24">
        <v>20</v>
      </c>
      <c r="O2694" s="21" t="s">
        <v>66</v>
      </c>
      <c r="P2694" s="24">
        <f>TotalMov[[#This Row],[Confirmed activ. 3 (ILE03)]]</f>
        <v>20</v>
      </c>
      <c r="Q2694" s="24">
        <v>20</v>
      </c>
      <c r="R2694" s="21" t="s">
        <v>66</v>
      </c>
      <c r="S2694" s="21" t="s">
        <v>72</v>
      </c>
    </row>
    <row r="2695" spans="1:19" x14ac:dyDescent="0.35">
      <c r="A2695" s="21">
        <v>1543089</v>
      </c>
      <c r="B2695" s="53">
        <v>411590</v>
      </c>
      <c r="C2695" s="21">
        <f>VLOOKUP(TotalMov[[#This Row],[Order]],'Total Mov by SS'!B:C,2,0)</f>
        <v>153</v>
      </c>
      <c r="D2695" s="21" t="s">
        <v>59</v>
      </c>
      <c r="E2695" s="21" t="s">
        <v>99</v>
      </c>
      <c r="F2695" s="21" t="s">
        <v>61</v>
      </c>
      <c r="G2695" s="21" t="s">
        <v>62</v>
      </c>
      <c r="H2695" s="21" t="s">
        <v>63</v>
      </c>
      <c r="I2695" s="21" t="s">
        <v>96</v>
      </c>
      <c r="J2695" s="22">
        <v>43713</v>
      </c>
      <c r="K2695" s="23">
        <v>0.48329861111111</v>
      </c>
      <c r="L2695" s="22">
        <v>43713</v>
      </c>
      <c r="M2695" s="23">
        <v>0.51313657407406998</v>
      </c>
      <c r="N2695" s="25">
        <v>42.966999999999999</v>
      </c>
      <c r="O2695" s="21" t="s">
        <v>66</v>
      </c>
      <c r="P2695" s="24">
        <f>TotalMov[[#This Row],[Confirmed activ. 3 (ILE03)]]</f>
        <v>42.966999999999999</v>
      </c>
      <c r="Q2695" s="24">
        <v>100</v>
      </c>
      <c r="R2695" s="21" t="s">
        <v>66</v>
      </c>
      <c r="S2695" s="21" t="s">
        <v>67</v>
      </c>
    </row>
    <row r="2696" spans="1:19" x14ac:dyDescent="0.35">
      <c r="A2696" s="21">
        <v>1543089</v>
      </c>
      <c r="B2696" s="53">
        <v>411590</v>
      </c>
      <c r="C2696" s="21">
        <f>VLOOKUP(TotalMov[[#This Row],[Order]],'Total Mov by SS'!B:C,2,0)</f>
        <v>153</v>
      </c>
      <c r="D2696" s="21" t="s">
        <v>59</v>
      </c>
      <c r="E2696" s="21" t="s">
        <v>101</v>
      </c>
      <c r="F2696" s="21" t="s">
        <v>69</v>
      </c>
      <c r="G2696" s="21" t="s">
        <v>62</v>
      </c>
      <c r="H2696" s="21" t="s">
        <v>70</v>
      </c>
      <c r="I2696" s="21" t="s">
        <v>98</v>
      </c>
      <c r="J2696" s="22">
        <v>43717</v>
      </c>
      <c r="K2696" s="23">
        <v>0.45626157407406998</v>
      </c>
      <c r="L2696" s="22">
        <v>43717</v>
      </c>
      <c r="M2696" s="23">
        <v>0.45626157407406998</v>
      </c>
      <c r="N2696" s="24">
        <v>20</v>
      </c>
      <c r="O2696" s="21" t="s">
        <v>66</v>
      </c>
      <c r="P2696" s="24">
        <f>TotalMov[[#This Row],[Confirmed activ. 3 (ILE03)]]</f>
        <v>20</v>
      </c>
      <c r="Q2696" s="24">
        <v>20</v>
      </c>
      <c r="R2696" s="21" t="s">
        <v>66</v>
      </c>
      <c r="S2696" s="21" t="s">
        <v>72</v>
      </c>
    </row>
    <row r="2697" spans="1:19" x14ac:dyDescent="0.35">
      <c r="A2697" s="21">
        <v>1543089</v>
      </c>
      <c r="B2697" s="53">
        <v>411590</v>
      </c>
      <c r="C2697" s="21">
        <f>VLOOKUP(TotalMov[[#This Row],[Order]],'Total Mov by SS'!B:C,2,0)</f>
        <v>153</v>
      </c>
      <c r="D2697" s="21" t="s">
        <v>59</v>
      </c>
      <c r="E2697" s="21" t="s">
        <v>104</v>
      </c>
      <c r="F2697" s="21" t="s">
        <v>69</v>
      </c>
      <c r="G2697" s="21" t="s">
        <v>62</v>
      </c>
      <c r="H2697" s="21" t="s">
        <v>70</v>
      </c>
      <c r="I2697" s="21" t="s">
        <v>100</v>
      </c>
      <c r="J2697" s="22">
        <v>43717</v>
      </c>
      <c r="K2697" s="23">
        <v>0.45630787037037002</v>
      </c>
      <c r="L2697" s="22">
        <v>43717</v>
      </c>
      <c r="M2697" s="23">
        <v>0.45630787037037002</v>
      </c>
      <c r="N2697" s="24">
        <v>30</v>
      </c>
      <c r="O2697" s="21" t="s">
        <v>66</v>
      </c>
      <c r="P2697" s="24">
        <f>TotalMov[[#This Row],[Confirmed activ. 3 (ILE03)]]</f>
        <v>30</v>
      </c>
      <c r="Q2697" s="24">
        <v>30</v>
      </c>
      <c r="R2697" s="21" t="s">
        <v>66</v>
      </c>
      <c r="S2697" s="21" t="s">
        <v>72</v>
      </c>
    </row>
    <row r="2698" spans="1:19" x14ac:dyDescent="0.35">
      <c r="A2698" s="21">
        <v>1543089</v>
      </c>
      <c r="B2698" s="53">
        <v>411590</v>
      </c>
      <c r="C2698" s="21">
        <f>VLOOKUP(TotalMov[[#This Row],[Order]],'Total Mov by SS'!B:C,2,0)</f>
        <v>153</v>
      </c>
      <c r="D2698" s="21" t="s">
        <v>59</v>
      </c>
      <c r="E2698" s="21" t="s">
        <v>113</v>
      </c>
      <c r="F2698" s="21" t="s">
        <v>102</v>
      </c>
      <c r="G2698" s="21" t="s">
        <v>62</v>
      </c>
      <c r="H2698" s="21" t="s">
        <v>100</v>
      </c>
      <c r="I2698" s="21" t="s">
        <v>103</v>
      </c>
      <c r="J2698" s="22">
        <v>43717</v>
      </c>
      <c r="K2698" s="23">
        <v>0.45634259259259002</v>
      </c>
      <c r="L2698" s="22">
        <v>43717</v>
      </c>
      <c r="M2698" s="23">
        <v>0.45634259259259002</v>
      </c>
      <c r="N2698" s="24">
        <v>30</v>
      </c>
      <c r="O2698" s="21" t="s">
        <v>66</v>
      </c>
      <c r="P2698" s="24">
        <f>TotalMov[[#This Row],[Confirmed activ. 3 (ILE03)]]</f>
        <v>30</v>
      </c>
      <c r="Q2698" s="24">
        <v>30</v>
      </c>
      <c r="R2698" s="21" t="s">
        <v>66</v>
      </c>
      <c r="S2698" s="21" t="s">
        <v>72</v>
      </c>
    </row>
    <row r="2699" spans="1:19" x14ac:dyDescent="0.35">
      <c r="A2699" s="21">
        <v>1543089</v>
      </c>
      <c r="B2699" s="53">
        <v>411590</v>
      </c>
      <c r="C2699" s="21">
        <f>VLOOKUP(TotalMov[[#This Row],[Order]],'Total Mov by SS'!B:C,2,0)</f>
        <v>153</v>
      </c>
      <c r="D2699" s="21" t="s">
        <v>59</v>
      </c>
      <c r="E2699" s="21" t="s">
        <v>114</v>
      </c>
      <c r="F2699" s="21" t="s">
        <v>102</v>
      </c>
      <c r="G2699" s="21" t="s">
        <v>105</v>
      </c>
      <c r="H2699" s="21" t="s">
        <v>100</v>
      </c>
      <c r="I2699" s="21" t="s">
        <v>106</v>
      </c>
      <c r="J2699" s="22">
        <v>43718</v>
      </c>
      <c r="K2699" s="23">
        <v>0.38646990740741</v>
      </c>
      <c r="L2699" s="22">
        <v>43718</v>
      </c>
      <c r="M2699" s="23">
        <v>0.38646990740741</v>
      </c>
      <c r="N2699" s="24">
        <v>45</v>
      </c>
      <c r="O2699" s="21" t="s">
        <v>66</v>
      </c>
      <c r="P2699" s="24">
        <f>TotalMov[[#This Row],[Confirmed activ. 3 (ILE03)]]</f>
        <v>45</v>
      </c>
      <c r="Q2699" s="24">
        <v>45</v>
      </c>
      <c r="R2699" s="21" t="s">
        <v>66</v>
      </c>
      <c r="S2699" s="21" t="s">
        <v>72</v>
      </c>
    </row>
    <row r="2700" spans="1:19" x14ac:dyDescent="0.35">
      <c r="A2700" s="21">
        <v>1543089</v>
      </c>
      <c r="B2700" s="53">
        <v>411590</v>
      </c>
      <c r="C2700" s="21">
        <f>VLOOKUP(TotalMov[[#This Row],[Order]],'Total Mov by SS'!B:C,2,0)</f>
        <v>153</v>
      </c>
      <c r="D2700" s="21" t="s">
        <v>107</v>
      </c>
      <c r="E2700" s="21" t="s">
        <v>60</v>
      </c>
      <c r="F2700" s="21" t="s">
        <v>61</v>
      </c>
      <c r="G2700" s="21" t="s">
        <v>90</v>
      </c>
      <c r="H2700" s="21" t="s">
        <v>63</v>
      </c>
      <c r="I2700" s="21" t="s">
        <v>108</v>
      </c>
      <c r="J2700" s="22">
        <v>43713</v>
      </c>
      <c r="K2700" s="23">
        <v>0.33802083333333</v>
      </c>
      <c r="L2700" s="22">
        <v>43713</v>
      </c>
      <c r="M2700" s="23">
        <v>0.50642361111111001</v>
      </c>
      <c r="N2700" s="25">
        <v>4.0419999999999998</v>
      </c>
      <c r="O2700" s="21" t="s">
        <v>77</v>
      </c>
      <c r="P2700" s="24">
        <f>TotalMov[[#This Row],[Confirmed activ. 3 (ILE03)]]*60</f>
        <v>242.51999999999998</v>
      </c>
      <c r="Q2700" s="24">
        <v>1</v>
      </c>
      <c r="R2700" s="21" t="s">
        <v>66</v>
      </c>
      <c r="S2700" s="21" t="s">
        <v>67</v>
      </c>
    </row>
    <row r="2701" spans="1:19" x14ac:dyDescent="0.35">
      <c r="A2701" s="21">
        <v>1543089</v>
      </c>
      <c r="B2701" s="53">
        <v>411590</v>
      </c>
      <c r="C2701" s="21">
        <f>VLOOKUP(TotalMov[[#This Row],[Order]],'Total Mov by SS'!B:C,2,0)</f>
        <v>153</v>
      </c>
      <c r="D2701" s="21" t="s">
        <v>109</v>
      </c>
      <c r="E2701" s="21" t="s">
        <v>95</v>
      </c>
      <c r="F2701" s="21" t="s">
        <v>83</v>
      </c>
      <c r="G2701" s="21" t="s">
        <v>90</v>
      </c>
      <c r="H2701" s="21" t="s">
        <v>84</v>
      </c>
      <c r="I2701" s="21" t="s">
        <v>110</v>
      </c>
      <c r="J2701" s="22">
        <v>43711</v>
      </c>
      <c r="K2701" s="23">
        <v>0.51942129629629996</v>
      </c>
      <c r="L2701" s="22">
        <v>43711</v>
      </c>
      <c r="M2701" s="23">
        <v>0.74469907407406999</v>
      </c>
      <c r="N2701" s="25">
        <v>5.407</v>
      </c>
      <c r="O2701" s="21" t="s">
        <v>77</v>
      </c>
      <c r="P2701" s="24">
        <f>TotalMov[[#This Row],[Confirmed activ. 3 (ILE03)]]*60</f>
        <v>324.42</v>
      </c>
      <c r="Q2701" s="24">
        <v>5</v>
      </c>
      <c r="R2701" s="21" t="s">
        <v>66</v>
      </c>
      <c r="S2701" s="21" t="s">
        <v>67</v>
      </c>
    </row>
    <row r="2702" spans="1:19" x14ac:dyDescent="0.35">
      <c r="A2702" s="21">
        <v>1543123</v>
      </c>
      <c r="B2702" s="53">
        <v>411590</v>
      </c>
      <c r="C2702" s="21">
        <f>VLOOKUP(TotalMov[[#This Row],[Order]],'Total Mov by SS'!B:C,2,0)</f>
        <v>152</v>
      </c>
      <c r="D2702" s="21" t="s">
        <v>59</v>
      </c>
      <c r="E2702" s="21" t="s">
        <v>60</v>
      </c>
      <c r="F2702" s="21" t="s">
        <v>83</v>
      </c>
      <c r="G2702" s="21" t="s">
        <v>62</v>
      </c>
      <c r="H2702" s="21" t="s">
        <v>84</v>
      </c>
      <c r="I2702" s="21" t="s">
        <v>111</v>
      </c>
      <c r="J2702" s="22">
        <v>43691</v>
      </c>
      <c r="K2702" s="23">
        <v>0.94461805555556</v>
      </c>
      <c r="L2702" s="22">
        <v>43692</v>
      </c>
      <c r="M2702" s="23">
        <v>4.8495370370370001E-2</v>
      </c>
      <c r="N2702" s="25">
        <v>2.4929999999999999</v>
      </c>
      <c r="O2702" s="21" t="s">
        <v>77</v>
      </c>
      <c r="P2702" s="24">
        <f>TotalMov[[#This Row],[Confirmed activ. 3 (ILE03)]]*60</f>
        <v>149.57999999999998</v>
      </c>
      <c r="Q2702" s="24">
        <v>40</v>
      </c>
      <c r="R2702" s="21" t="s">
        <v>66</v>
      </c>
      <c r="S2702" s="21" t="s">
        <v>67</v>
      </c>
    </row>
    <row r="2703" spans="1:19" x14ac:dyDescent="0.35">
      <c r="A2703" s="21">
        <v>1543123</v>
      </c>
      <c r="B2703" s="53">
        <v>411590</v>
      </c>
      <c r="C2703" s="21">
        <f>VLOOKUP(TotalMov[[#This Row],[Order]],'Total Mov by SS'!B:C,2,0)</f>
        <v>152</v>
      </c>
      <c r="D2703" s="21" t="s">
        <v>59</v>
      </c>
      <c r="E2703" s="21" t="s">
        <v>68</v>
      </c>
      <c r="F2703" s="21" t="s">
        <v>61</v>
      </c>
      <c r="G2703" s="21" t="s">
        <v>62</v>
      </c>
      <c r="H2703" s="21" t="s">
        <v>63</v>
      </c>
      <c r="I2703" s="21" t="s">
        <v>64</v>
      </c>
      <c r="J2703" s="22">
        <v>43692</v>
      </c>
      <c r="K2703" s="23">
        <v>0.34913194444444001</v>
      </c>
      <c r="L2703" s="22">
        <v>43692</v>
      </c>
      <c r="M2703" s="23">
        <v>0.35518518518518999</v>
      </c>
      <c r="N2703" s="25">
        <v>4.5170000000000003</v>
      </c>
      <c r="O2703" s="21" t="s">
        <v>66</v>
      </c>
      <c r="P2703" s="24">
        <f>TotalMov[[#This Row],[Confirmed activ. 3 (ILE03)]]</f>
        <v>4.5170000000000003</v>
      </c>
      <c r="Q2703" s="24">
        <v>15</v>
      </c>
      <c r="R2703" s="21" t="s">
        <v>66</v>
      </c>
      <c r="S2703" s="21" t="s">
        <v>67</v>
      </c>
    </row>
    <row r="2704" spans="1:19" x14ac:dyDescent="0.35">
      <c r="A2704" s="21">
        <v>1543123</v>
      </c>
      <c r="B2704" s="53">
        <v>411590</v>
      </c>
      <c r="C2704" s="21">
        <f>VLOOKUP(TotalMov[[#This Row],[Order]],'Total Mov by SS'!B:C,2,0)</f>
        <v>152</v>
      </c>
      <c r="D2704" s="21" t="s">
        <v>59</v>
      </c>
      <c r="E2704" s="21" t="s">
        <v>73</v>
      </c>
      <c r="F2704" s="21" t="s">
        <v>69</v>
      </c>
      <c r="G2704" s="21" t="s">
        <v>62</v>
      </c>
      <c r="H2704" s="21" t="s">
        <v>70</v>
      </c>
      <c r="I2704" s="21" t="s">
        <v>71</v>
      </c>
      <c r="J2704" s="22">
        <v>43695</v>
      </c>
      <c r="K2704" s="23">
        <v>0.34024305555556</v>
      </c>
      <c r="L2704" s="22">
        <v>43695</v>
      </c>
      <c r="M2704" s="23">
        <v>0.34024305555556</v>
      </c>
      <c r="N2704" s="24">
        <v>20</v>
      </c>
      <c r="O2704" s="21" t="s">
        <v>66</v>
      </c>
      <c r="P2704" s="24">
        <f>TotalMov[[#This Row],[Confirmed activ. 3 (ILE03)]]</f>
        <v>20</v>
      </c>
      <c r="Q2704" s="24">
        <v>20</v>
      </c>
      <c r="R2704" s="21" t="s">
        <v>66</v>
      </c>
      <c r="S2704" s="21" t="s">
        <v>72</v>
      </c>
    </row>
    <row r="2705" spans="1:19" x14ac:dyDescent="0.35">
      <c r="A2705" s="21">
        <v>1543123</v>
      </c>
      <c r="B2705" s="53">
        <v>411590</v>
      </c>
      <c r="C2705" s="21">
        <f>VLOOKUP(TotalMov[[#This Row],[Order]],'Total Mov by SS'!B:C,2,0)</f>
        <v>152</v>
      </c>
      <c r="D2705" s="21" t="s">
        <v>59</v>
      </c>
      <c r="E2705" s="21" t="s">
        <v>75</v>
      </c>
      <c r="F2705" s="21" t="s">
        <v>61</v>
      </c>
      <c r="G2705" s="21" t="s">
        <v>62</v>
      </c>
      <c r="H2705" s="21" t="s">
        <v>63</v>
      </c>
      <c r="I2705" s="21" t="s">
        <v>74</v>
      </c>
      <c r="J2705" s="22">
        <v>43695</v>
      </c>
      <c r="K2705" s="23">
        <v>0.35815972222221998</v>
      </c>
      <c r="L2705" s="22">
        <v>43695</v>
      </c>
      <c r="M2705" s="23">
        <v>0.74891203703704001</v>
      </c>
      <c r="N2705" s="25">
        <v>8.8740000000000006</v>
      </c>
      <c r="O2705" s="21" t="s">
        <v>77</v>
      </c>
      <c r="P2705" s="24">
        <f>TotalMov[[#This Row],[Confirmed activ. 3 (ILE03)]]*60</f>
        <v>532.44000000000005</v>
      </c>
      <c r="Q2705" s="24">
        <v>350</v>
      </c>
      <c r="R2705" s="21" t="s">
        <v>66</v>
      </c>
      <c r="S2705" s="21" t="s">
        <v>67</v>
      </c>
    </row>
    <row r="2706" spans="1:19" x14ac:dyDescent="0.35">
      <c r="A2706" s="21">
        <v>1543123</v>
      </c>
      <c r="B2706" s="53">
        <v>411590</v>
      </c>
      <c r="C2706" s="21">
        <f>VLOOKUP(TotalMov[[#This Row],[Order]],'Total Mov by SS'!B:C,2,0)</f>
        <v>152</v>
      </c>
      <c r="D2706" s="21" t="s">
        <v>59</v>
      </c>
      <c r="E2706" s="21" t="s">
        <v>78</v>
      </c>
      <c r="F2706" s="21" t="s">
        <v>61</v>
      </c>
      <c r="G2706" s="21" t="s">
        <v>62</v>
      </c>
      <c r="H2706" s="21" t="s">
        <v>63</v>
      </c>
      <c r="I2706" s="21" t="s">
        <v>76</v>
      </c>
      <c r="J2706" s="22">
        <v>43696</v>
      </c>
      <c r="K2706" s="23">
        <v>0.31502314814815002</v>
      </c>
      <c r="L2706" s="22">
        <v>43699</v>
      </c>
      <c r="M2706" s="23">
        <v>0.58372685185185003</v>
      </c>
      <c r="N2706" s="25">
        <v>35.942</v>
      </c>
      <c r="O2706" s="21" t="s">
        <v>77</v>
      </c>
      <c r="P2706" s="24">
        <f>TotalMov[[#This Row],[Confirmed activ. 3 (ILE03)]]*60</f>
        <v>2156.52</v>
      </c>
      <c r="Q2706" s="24">
        <v>1020</v>
      </c>
      <c r="R2706" s="21" t="s">
        <v>66</v>
      </c>
      <c r="S2706" s="21" t="s">
        <v>67</v>
      </c>
    </row>
    <row r="2707" spans="1:19" x14ac:dyDescent="0.35">
      <c r="A2707" s="21">
        <v>1543123</v>
      </c>
      <c r="B2707" s="53">
        <v>411590</v>
      </c>
      <c r="C2707" s="21">
        <f>VLOOKUP(TotalMov[[#This Row],[Order]],'Total Mov by SS'!B:C,2,0)</f>
        <v>152</v>
      </c>
      <c r="D2707" s="21" t="s">
        <v>59</v>
      </c>
      <c r="E2707" s="21" t="s">
        <v>80</v>
      </c>
      <c r="F2707" s="21" t="s">
        <v>61</v>
      </c>
      <c r="G2707" s="21" t="s">
        <v>62</v>
      </c>
      <c r="H2707" s="21" t="s">
        <v>63</v>
      </c>
      <c r="I2707" s="21" t="s">
        <v>112</v>
      </c>
      <c r="J2707" s="22">
        <v>43699</v>
      </c>
      <c r="K2707" s="23">
        <v>0.58385416666667</v>
      </c>
      <c r="L2707" s="22">
        <v>43699</v>
      </c>
      <c r="M2707" s="23">
        <v>0.62438657407407006</v>
      </c>
      <c r="N2707" s="25">
        <v>58.366999999999997</v>
      </c>
      <c r="O2707" s="21" t="s">
        <v>66</v>
      </c>
      <c r="P2707" s="24">
        <f>TotalMov[[#This Row],[Confirmed activ. 3 (ILE03)]]</f>
        <v>58.366999999999997</v>
      </c>
      <c r="Q2707" s="24">
        <v>50</v>
      </c>
      <c r="R2707" s="21" t="s">
        <v>66</v>
      </c>
      <c r="S2707" s="21" t="s">
        <v>67</v>
      </c>
    </row>
    <row r="2708" spans="1:19" x14ac:dyDescent="0.35">
      <c r="A2708" s="21">
        <v>1543123</v>
      </c>
      <c r="B2708" s="53">
        <v>411590</v>
      </c>
      <c r="C2708" s="21">
        <f>VLOOKUP(TotalMov[[#This Row],[Order]],'Total Mov by SS'!B:C,2,0)</f>
        <v>152</v>
      </c>
      <c r="D2708" s="21" t="s">
        <v>59</v>
      </c>
      <c r="E2708" s="21" t="s">
        <v>82</v>
      </c>
      <c r="F2708" s="21" t="s">
        <v>89</v>
      </c>
      <c r="G2708" s="21" t="s">
        <v>90</v>
      </c>
      <c r="H2708" s="21" t="s">
        <v>91</v>
      </c>
      <c r="I2708" s="21" t="s">
        <v>92</v>
      </c>
      <c r="J2708" s="22"/>
      <c r="K2708" s="23">
        <v>0</v>
      </c>
      <c r="L2708" s="22"/>
      <c r="M2708" s="23">
        <v>0</v>
      </c>
      <c r="N2708" s="25">
        <v>0</v>
      </c>
      <c r="O2708" s="21" t="s">
        <v>93</v>
      </c>
      <c r="P2708" s="24"/>
      <c r="Q2708" s="24">
        <v>0</v>
      </c>
      <c r="R2708" s="21" t="s">
        <v>66</v>
      </c>
      <c r="S2708" s="21" t="s">
        <v>94</v>
      </c>
    </row>
    <row r="2709" spans="1:19" x14ac:dyDescent="0.35">
      <c r="A2709" s="21">
        <v>1543123</v>
      </c>
      <c r="B2709" s="53">
        <v>411590</v>
      </c>
      <c r="C2709" s="21">
        <f>VLOOKUP(TotalMov[[#This Row],[Order]],'Total Mov by SS'!B:C,2,0)</f>
        <v>152</v>
      </c>
      <c r="D2709" s="21" t="s">
        <v>59</v>
      </c>
      <c r="E2709" s="21" t="s">
        <v>85</v>
      </c>
      <c r="F2709" s="21" t="s">
        <v>69</v>
      </c>
      <c r="G2709" s="21" t="s">
        <v>62</v>
      </c>
      <c r="H2709" s="21" t="s">
        <v>70</v>
      </c>
      <c r="I2709" s="21" t="s">
        <v>79</v>
      </c>
      <c r="J2709" s="22">
        <v>43699</v>
      </c>
      <c r="K2709" s="23">
        <v>0.62886574074073998</v>
      </c>
      <c r="L2709" s="22">
        <v>43699</v>
      </c>
      <c r="M2709" s="23">
        <v>0.62886574074073998</v>
      </c>
      <c r="N2709" s="24">
        <v>20</v>
      </c>
      <c r="O2709" s="21" t="s">
        <v>66</v>
      </c>
      <c r="P2709" s="24">
        <f>TotalMov[[#This Row],[Confirmed activ. 3 (ILE03)]]</f>
        <v>20</v>
      </c>
      <c r="Q2709" s="24">
        <v>20</v>
      </c>
      <c r="R2709" s="21" t="s">
        <v>66</v>
      </c>
      <c r="S2709" s="21" t="s">
        <v>72</v>
      </c>
    </row>
    <row r="2710" spans="1:19" x14ac:dyDescent="0.35">
      <c r="A2710" s="21">
        <v>1543123</v>
      </c>
      <c r="B2710" s="53">
        <v>411590</v>
      </c>
      <c r="C2710" s="21">
        <f>VLOOKUP(TotalMov[[#This Row],[Order]],'Total Mov by SS'!B:C,2,0)</f>
        <v>152</v>
      </c>
      <c r="D2710" s="21" t="s">
        <v>59</v>
      </c>
      <c r="E2710" s="21" t="s">
        <v>88</v>
      </c>
      <c r="F2710" s="21" t="s">
        <v>69</v>
      </c>
      <c r="G2710" s="21" t="s">
        <v>62</v>
      </c>
      <c r="H2710" s="21" t="s">
        <v>70</v>
      </c>
      <c r="I2710" s="21" t="s">
        <v>81</v>
      </c>
      <c r="J2710" s="22">
        <v>43699</v>
      </c>
      <c r="K2710" s="23">
        <v>0.62906249999999997</v>
      </c>
      <c r="L2710" s="22">
        <v>43699</v>
      </c>
      <c r="M2710" s="23">
        <v>0.62906249999999997</v>
      </c>
      <c r="N2710" s="24">
        <v>20</v>
      </c>
      <c r="O2710" s="21" t="s">
        <v>66</v>
      </c>
      <c r="P2710" s="24">
        <f>TotalMov[[#This Row],[Confirmed activ. 3 (ILE03)]]</f>
        <v>20</v>
      </c>
      <c r="Q2710" s="24">
        <v>20</v>
      </c>
      <c r="R2710" s="21" t="s">
        <v>66</v>
      </c>
      <c r="S2710" s="21" t="s">
        <v>72</v>
      </c>
    </row>
    <row r="2711" spans="1:19" x14ac:dyDescent="0.35">
      <c r="A2711" s="21">
        <v>1543123</v>
      </c>
      <c r="B2711" s="53">
        <v>411590</v>
      </c>
      <c r="C2711" s="21">
        <f>VLOOKUP(TotalMov[[#This Row],[Order]],'Total Mov by SS'!B:C,2,0)</f>
        <v>152</v>
      </c>
      <c r="D2711" s="21" t="s">
        <v>59</v>
      </c>
      <c r="E2711" s="21" t="s">
        <v>95</v>
      </c>
      <c r="F2711" s="21" t="s">
        <v>83</v>
      </c>
      <c r="G2711" s="21" t="s">
        <v>62</v>
      </c>
      <c r="H2711" s="21" t="s">
        <v>84</v>
      </c>
      <c r="I2711" s="21" t="s">
        <v>84</v>
      </c>
      <c r="J2711" s="22">
        <v>43702</v>
      </c>
      <c r="K2711" s="23">
        <v>0.59450231481480997</v>
      </c>
      <c r="L2711" s="22">
        <v>43704</v>
      </c>
      <c r="M2711" s="23">
        <v>7.3356481481479996E-2</v>
      </c>
      <c r="N2711" s="25">
        <v>11.529</v>
      </c>
      <c r="O2711" s="21" t="s">
        <v>77</v>
      </c>
      <c r="P2711" s="24">
        <f>TotalMov[[#This Row],[Confirmed activ. 3 (ILE03)]]*60</f>
        <v>691.74</v>
      </c>
      <c r="Q2711" s="24">
        <v>450</v>
      </c>
      <c r="R2711" s="21" t="s">
        <v>66</v>
      </c>
      <c r="S2711" s="21" t="s">
        <v>67</v>
      </c>
    </row>
    <row r="2712" spans="1:19" x14ac:dyDescent="0.35">
      <c r="A2712" s="21">
        <v>1543123</v>
      </c>
      <c r="B2712" s="53">
        <v>411590</v>
      </c>
      <c r="C2712" s="21">
        <f>VLOOKUP(TotalMov[[#This Row],[Order]],'Total Mov by SS'!B:C,2,0)</f>
        <v>152</v>
      </c>
      <c r="D2712" s="21" t="s">
        <v>59</v>
      </c>
      <c r="E2712" s="21" t="s">
        <v>97</v>
      </c>
      <c r="F2712" s="21" t="s">
        <v>86</v>
      </c>
      <c r="G2712" s="21" t="s">
        <v>62</v>
      </c>
      <c r="H2712" s="21" t="s">
        <v>87</v>
      </c>
      <c r="I2712" s="21" t="s">
        <v>87</v>
      </c>
      <c r="J2712" s="22">
        <v>43705</v>
      </c>
      <c r="K2712" s="23">
        <v>0.4325</v>
      </c>
      <c r="L2712" s="22">
        <v>43705</v>
      </c>
      <c r="M2712" s="23">
        <v>0.4325</v>
      </c>
      <c r="N2712" s="24">
        <v>20</v>
      </c>
      <c r="O2712" s="21" t="s">
        <v>66</v>
      </c>
      <c r="P2712" s="24">
        <f>TotalMov[[#This Row],[Confirmed activ. 3 (ILE03)]]</f>
        <v>20</v>
      </c>
      <c r="Q2712" s="24">
        <v>20</v>
      </c>
      <c r="R2712" s="21" t="s">
        <v>66</v>
      </c>
      <c r="S2712" s="21" t="s">
        <v>72</v>
      </c>
    </row>
    <row r="2713" spans="1:19" x14ac:dyDescent="0.35">
      <c r="A2713" s="21">
        <v>1543123</v>
      </c>
      <c r="B2713" s="53">
        <v>411590</v>
      </c>
      <c r="C2713" s="21">
        <f>VLOOKUP(TotalMov[[#This Row],[Order]],'Total Mov by SS'!B:C,2,0)</f>
        <v>152</v>
      </c>
      <c r="D2713" s="21" t="s">
        <v>59</v>
      </c>
      <c r="E2713" s="21" t="s">
        <v>99</v>
      </c>
      <c r="F2713" s="21" t="s">
        <v>61</v>
      </c>
      <c r="G2713" s="21" t="s">
        <v>62</v>
      </c>
      <c r="H2713" s="21" t="s">
        <v>63</v>
      </c>
      <c r="I2713" s="21" t="s">
        <v>96</v>
      </c>
      <c r="J2713" s="22">
        <v>43709</v>
      </c>
      <c r="K2713" s="23">
        <v>0.65174768518519</v>
      </c>
      <c r="L2713" s="22">
        <v>43709</v>
      </c>
      <c r="M2713" s="23">
        <v>0.66704861111111002</v>
      </c>
      <c r="N2713" s="25">
        <v>22.033000000000001</v>
      </c>
      <c r="O2713" s="21" t="s">
        <v>66</v>
      </c>
      <c r="P2713" s="24">
        <f>TotalMov[[#This Row],[Confirmed activ. 3 (ILE03)]]</f>
        <v>22.033000000000001</v>
      </c>
      <c r="Q2713" s="24">
        <v>100</v>
      </c>
      <c r="R2713" s="21" t="s">
        <v>66</v>
      </c>
      <c r="S2713" s="21" t="s">
        <v>67</v>
      </c>
    </row>
    <row r="2714" spans="1:19" x14ac:dyDescent="0.35">
      <c r="A2714" s="21">
        <v>1543123</v>
      </c>
      <c r="B2714" s="53">
        <v>411590</v>
      </c>
      <c r="C2714" s="21">
        <f>VLOOKUP(TotalMov[[#This Row],[Order]],'Total Mov by SS'!B:C,2,0)</f>
        <v>152</v>
      </c>
      <c r="D2714" s="21" t="s">
        <v>59</v>
      </c>
      <c r="E2714" s="21" t="s">
        <v>101</v>
      </c>
      <c r="F2714" s="21" t="s">
        <v>69</v>
      </c>
      <c r="G2714" s="21" t="s">
        <v>62</v>
      </c>
      <c r="H2714" s="21" t="s">
        <v>70</v>
      </c>
      <c r="I2714" s="21" t="s">
        <v>98</v>
      </c>
      <c r="J2714" s="22">
        <v>43713</v>
      </c>
      <c r="K2714" s="23">
        <v>0.54037037037036995</v>
      </c>
      <c r="L2714" s="22">
        <v>43713</v>
      </c>
      <c r="M2714" s="23">
        <v>0.54037037037036995</v>
      </c>
      <c r="N2714" s="24">
        <v>20</v>
      </c>
      <c r="O2714" s="21" t="s">
        <v>66</v>
      </c>
      <c r="P2714" s="24">
        <f>TotalMov[[#This Row],[Confirmed activ. 3 (ILE03)]]</f>
        <v>20</v>
      </c>
      <c r="Q2714" s="24">
        <v>20</v>
      </c>
      <c r="R2714" s="21" t="s">
        <v>66</v>
      </c>
      <c r="S2714" s="21" t="s">
        <v>72</v>
      </c>
    </row>
    <row r="2715" spans="1:19" x14ac:dyDescent="0.35">
      <c r="A2715" s="21">
        <v>1543123</v>
      </c>
      <c r="B2715" s="53">
        <v>411590</v>
      </c>
      <c r="C2715" s="21">
        <f>VLOOKUP(TotalMov[[#This Row],[Order]],'Total Mov by SS'!B:C,2,0)</f>
        <v>152</v>
      </c>
      <c r="D2715" s="21" t="s">
        <v>59</v>
      </c>
      <c r="E2715" s="21" t="s">
        <v>104</v>
      </c>
      <c r="F2715" s="21" t="s">
        <v>69</v>
      </c>
      <c r="G2715" s="21" t="s">
        <v>62</v>
      </c>
      <c r="H2715" s="21" t="s">
        <v>70</v>
      </c>
      <c r="I2715" s="21" t="s">
        <v>100</v>
      </c>
      <c r="J2715" s="22">
        <v>43713</v>
      </c>
      <c r="K2715" s="23">
        <v>0.54043981481480996</v>
      </c>
      <c r="L2715" s="22">
        <v>43713</v>
      </c>
      <c r="M2715" s="23">
        <v>0.54043981481480996</v>
      </c>
      <c r="N2715" s="24">
        <v>30</v>
      </c>
      <c r="O2715" s="21" t="s">
        <v>66</v>
      </c>
      <c r="P2715" s="24">
        <f>TotalMov[[#This Row],[Confirmed activ. 3 (ILE03)]]</f>
        <v>30</v>
      </c>
      <c r="Q2715" s="24">
        <v>30</v>
      </c>
      <c r="R2715" s="21" t="s">
        <v>66</v>
      </c>
      <c r="S2715" s="21" t="s">
        <v>72</v>
      </c>
    </row>
    <row r="2716" spans="1:19" x14ac:dyDescent="0.35">
      <c r="A2716" s="21">
        <v>1543123</v>
      </c>
      <c r="B2716" s="53">
        <v>411590</v>
      </c>
      <c r="C2716" s="21">
        <f>VLOOKUP(TotalMov[[#This Row],[Order]],'Total Mov by SS'!B:C,2,0)</f>
        <v>152</v>
      </c>
      <c r="D2716" s="21" t="s">
        <v>59</v>
      </c>
      <c r="E2716" s="21" t="s">
        <v>113</v>
      </c>
      <c r="F2716" s="21" t="s">
        <v>102</v>
      </c>
      <c r="G2716" s="21" t="s">
        <v>62</v>
      </c>
      <c r="H2716" s="21" t="s">
        <v>100</v>
      </c>
      <c r="I2716" s="21" t="s">
        <v>103</v>
      </c>
      <c r="J2716" s="22">
        <v>43713</v>
      </c>
      <c r="K2716" s="23">
        <v>0.54050925925925997</v>
      </c>
      <c r="L2716" s="22">
        <v>43713</v>
      </c>
      <c r="M2716" s="23">
        <v>0.54050925925925997</v>
      </c>
      <c r="N2716" s="24">
        <v>30</v>
      </c>
      <c r="O2716" s="21" t="s">
        <v>66</v>
      </c>
      <c r="P2716" s="24">
        <f>TotalMov[[#This Row],[Confirmed activ. 3 (ILE03)]]</f>
        <v>30</v>
      </c>
      <c r="Q2716" s="24">
        <v>30</v>
      </c>
      <c r="R2716" s="21" t="s">
        <v>66</v>
      </c>
      <c r="S2716" s="21" t="s">
        <v>72</v>
      </c>
    </row>
    <row r="2717" spans="1:19" x14ac:dyDescent="0.35">
      <c r="A2717" s="21">
        <v>1543123</v>
      </c>
      <c r="B2717" s="53">
        <v>411590</v>
      </c>
      <c r="C2717" s="21">
        <f>VLOOKUP(TotalMov[[#This Row],[Order]],'Total Mov by SS'!B:C,2,0)</f>
        <v>152</v>
      </c>
      <c r="D2717" s="21" t="s">
        <v>59</v>
      </c>
      <c r="E2717" s="21" t="s">
        <v>114</v>
      </c>
      <c r="F2717" s="21" t="s">
        <v>102</v>
      </c>
      <c r="G2717" s="21" t="s">
        <v>105</v>
      </c>
      <c r="H2717" s="21" t="s">
        <v>100</v>
      </c>
      <c r="I2717" s="21" t="s">
        <v>106</v>
      </c>
      <c r="J2717" s="22">
        <v>43717</v>
      </c>
      <c r="K2717" s="23">
        <v>0.35209490740741001</v>
      </c>
      <c r="L2717" s="22">
        <v>43717</v>
      </c>
      <c r="M2717" s="23">
        <v>0.35209490740741001</v>
      </c>
      <c r="N2717" s="24">
        <v>45</v>
      </c>
      <c r="O2717" s="21" t="s">
        <v>66</v>
      </c>
      <c r="P2717" s="24">
        <f>TotalMov[[#This Row],[Confirmed activ. 3 (ILE03)]]</f>
        <v>45</v>
      </c>
      <c r="Q2717" s="24">
        <v>45</v>
      </c>
      <c r="R2717" s="21" t="s">
        <v>66</v>
      </c>
      <c r="S2717" s="21" t="s">
        <v>72</v>
      </c>
    </row>
    <row r="2718" spans="1:19" x14ac:dyDescent="0.35">
      <c r="A2718" s="21">
        <v>1543123</v>
      </c>
      <c r="B2718" s="53">
        <v>411590</v>
      </c>
      <c r="C2718" s="21">
        <f>VLOOKUP(TotalMov[[#This Row],[Order]],'Total Mov by SS'!B:C,2,0)</f>
        <v>152</v>
      </c>
      <c r="D2718" s="21" t="s">
        <v>107</v>
      </c>
      <c r="E2718" s="21" t="s">
        <v>60</v>
      </c>
      <c r="F2718" s="21" t="s">
        <v>61</v>
      </c>
      <c r="G2718" s="21" t="s">
        <v>90</v>
      </c>
      <c r="H2718" s="21" t="s">
        <v>63</v>
      </c>
      <c r="I2718" s="21" t="s">
        <v>108</v>
      </c>
      <c r="J2718" s="22"/>
      <c r="K2718" s="23">
        <v>0</v>
      </c>
      <c r="L2718" s="22"/>
      <c r="M2718" s="23">
        <v>0</v>
      </c>
      <c r="N2718" s="25">
        <v>0</v>
      </c>
      <c r="O2718" s="21" t="s">
        <v>93</v>
      </c>
      <c r="P2718" s="24"/>
      <c r="Q2718" s="24">
        <v>1</v>
      </c>
      <c r="R2718" s="21" t="s">
        <v>66</v>
      </c>
      <c r="S2718" s="21" t="s">
        <v>94</v>
      </c>
    </row>
    <row r="2719" spans="1:19" x14ac:dyDescent="0.35">
      <c r="A2719" s="21">
        <v>1543123</v>
      </c>
      <c r="B2719" s="53">
        <v>411590</v>
      </c>
      <c r="C2719" s="21">
        <f>VLOOKUP(TotalMov[[#This Row],[Order]],'Total Mov by SS'!B:C,2,0)</f>
        <v>152</v>
      </c>
      <c r="D2719" s="21" t="s">
        <v>109</v>
      </c>
      <c r="E2719" s="21" t="s">
        <v>95</v>
      </c>
      <c r="F2719" s="21" t="s">
        <v>83</v>
      </c>
      <c r="G2719" s="21" t="s">
        <v>90</v>
      </c>
      <c r="H2719" s="21" t="s">
        <v>84</v>
      </c>
      <c r="I2719" s="21" t="s">
        <v>110</v>
      </c>
      <c r="J2719" s="22"/>
      <c r="K2719" s="23">
        <v>0</v>
      </c>
      <c r="L2719" s="22"/>
      <c r="M2719" s="23">
        <v>0</v>
      </c>
      <c r="N2719" s="25">
        <v>0</v>
      </c>
      <c r="O2719" s="21" t="s">
        <v>93</v>
      </c>
      <c r="P2719" s="24"/>
      <c r="Q2719" s="24">
        <v>5</v>
      </c>
      <c r="R2719" s="21" t="s">
        <v>66</v>
      </c>
      <c r="S2719" s="21" t="s">
        <v>94</v>
      </c>
    </row>
    <row r="2720" spans="1:19" x14ac:dyDescent="0.35">
      <c r="A2720" s="21">
        <v>1543124</v>
      </c>
      <c r="B2720" s="53">
        <v>411590</v>
      </c>
      <c r="C2720" s="21">
        <f>VLOOKUP(TotalMov[[#This Row],[Order]],'Total Mov by SS'!B:C,2,0)</f>
        <v>151</v>
      </c>
      <c r="D2720" s="21" t="s">
        <v>59</v>
      </c>
      <c r="E2720" s="21" t="s">
        <v>60</v>
      </c>
      <c r="F2720" s="21" t="s">
        <v>83</v>
      </c>
      <c r="G2720" s="21" t="s">
        <v>62</v>
      </c>
      <c r="H2720" s="21" t="s">
        <v>84</v>
      </c>
      <c r="I2720" s="21" t="s">
        <v>111</v>
      </c>
      <c r="J2720" s="22">
        <v>43699</v>
      </c>
      <c r="K2720" s="23">
        <v>0.14263888888889001</v>
      </c>
      <c r="L2720" s="22">
        <v>43699</v>
      </c>
      <c r="M2720" s="23">
        <v>0.17499999999999999</v>
      </c>
      <c r="N2720" s="25">
        <v>46.6</v>
      </c>
      <c r="O2720" s="21" t="s">
        <v>66</v>
      </c>
      <c r="P2720" s="24">
        <f>TotalMov[[#This Row],[Confirmed activ. 3 (ILE03)]]</f>
        <v>46.6</v>
      </c>
      <c r="Q2720" s="24">
        <v>40</v>
      </c>
      <c r="R2720" s="21" t="s">
        <v>66</v>
      </c>
      <c r="S2720" s="21" t="s">
        <v>67</v>
      </c>
    </row>
    <row r="2721" spans="1:19" x14ac:dyDescent="0.35">
      <c r="A2721" s="21">
        <v>1543124</v>
      </c>
      <c r="B2721" s="53">
        <v>411590</v>
      </c>
      <c r="C2721" s="21">
        <f>VLOOKUP(TotalMov[[#This Row],[Order]],'Total Mov by SS'!B:C,2,0)</f>
        <v>151</v>
      </c>
      <c r="D2721" s="21" t="s">
        <v>59</v>
      </c>
      <c r="E2721" s="21" t="s">
        <v>68</v>
      </c>
      <c r="F2721" s="21" t="s">
        <v>61</v>
      </c>
      <c r="G2721" s="21" t="s">
        <v>62</v>
      </c>
      <c r="H2721" s="21" t="s">
        <v>63</v>
      </c>
      <c r="I2721" s="21" t="s">
        <v>64</v>
      </c>
      <c r="J2721" s="22">
        <v>43699</v>
      </c>
      <c r="K2721" s="23">
        <v>0.39512731481481</v>
      </c>
      <c r="L2721" s="22">
        <v>43699</v>
      </c>
      <c r="M2721" s="23">
        <v>0.40545138888888999</v>
      </c>
      <c r="N2721" s="25">
        <v>14.867000000000001</v>
      </c>
      <c r="O2721" s="21" t="s">
        <v>66</v>
      </c>
      <c r="P2721" s="24">
        <f>TotalMov[[#This Row],[Confirmed activ. 3 (ILE03)]]</f>
        <v>14.867000000000001</v>
      </c>
      <c r="Q2721" s="24">
        <v>15</v>
      </c>
      <c r="R2721" s="21" t="s">
        <v>66</v>
      </c>
      <c r="S2721" s="21" t="s">
        <v>67</v>
      </c>
    </row>
    <row r="2722" spans="1:19" x14ac:dyDescent="0.35">
      <c r="A2722" s="21">
        <v>1543124</v>
      </c>
      <c r="B2722" s="53">
        <v>411590</v>
      </c>
      <c r="C2722" s="21">
        <f>VLOOKUP(TotalMov[[#This Row],[Order]],'Total Mov by SS'!B:C,2,0)</f>
        <v>151</v>
      </c>
      <c r="D2722" s="21" t="s">
        <v>59</v>
      </c>
      <c r="E2722" s="21" t="s">
        <v>73</v>
      </c>
      <c r="F2722" s="21" t="s">
        <v>69</v>
      </c>
      <c r="G2722" s="21" t="s">
        <v>62</v>
      </c>
      <c r="H2722" s="21" t="s">
        <v>70</v>
      </c>
      <c r="I2722" s="21" t="s">
        <v>71</v>
      </c>
      <c r="J2722" s="22">
        <v>43699</v>
      </c>
      <c r="K2722" s="23">
        <v>0.56724537037037004</v>
      </c>
      <c r="L2722" s="22">
        <v>43699</v>
      </c>
      <c r="M2722" s="23">
        <v>0.56724537037037004</v>
      </c>
      <c r="N2722" s="24">
        <v>20</v>
      </c>
      <c r="O2722" s="21" t="s">
        <v>66</v>
      </c>
      <c r="P2722" s="24">
        <f>TotalMov[[#This Row],[Confirmed activ. 3 (ILE03)]]</f>
        <v>20</v>
      </c>
      <c r="Q2722" s="24">
        <v>20</v>
      </c>
      <c r="R2722" s="21" t="s">
        <v>66</v>
      </c>
      <c r="S2722" s="21" t="s">
        <v>72</v>
      </c>
    </row>
    <row r="2723" spans="1:19" x14ac:dyDescent="0.35">
      <c r="A2723" s="21">
        <v>1543124</v>
      </c>
      <c r="B2723" s="53">
        <v>411590</v>
      </c>
      <c r="C2723" s="21">
        <f>VLOOKUP(TotalMov[[#This Row],[Order]],'Total Mov by SS'!B:C,2,0)</f>
        <v>151</v>
      </c>
      <c r="D2723" s="21" t="s">
        <v>59</v>
      </c>
      <c r="E2723" s="21" t="s">
        <v>75</v>
      </c>
      <c r="F2723" s="21" t="s">
        <v>61</v>
      </c>
      <c r="G2723" s="21" t="s">
        <v>62</v>
      </c>
      <c r="H2723" s="21" t="s">
        <v>63</v>
      </c>
      <c r="I2723" s="21" t="s">
        <v>74</v>
      </c>
      <c r="J2723" s="22">
        <v>43699</v>
      </c>
      <c r="K2723" s="23">
        <v>0.56778935185184998</v>
      </c>
      <c r="L2723" s="22">
        <v>43702</v>
      </c>
      <c r="M2723" s="23">
        <v>0.47759259259259002</v>
      </c>
      <c r="N2723" s="25">
        <v>6.0919999999999996</v>
      </c>
      <c r="O2723" s="21" t="s">
        <v>77</v>
      </c>
      <c r="P2723" s="24">
        <f>TotalMov[[#This Row],[Confirmed activ. 3 (ILE03)]]*60</f>
        <v>365.52</v>
      </c>
      <c r="Q2723" s="24">
        <v>350</v>
      </c>
      <c r="R2723" s="21" t="s">
        <v>66</v>
      </c>
      <c r="S2723" s="21" t="s">
        <v>67</v>
      </c>
    </row>
    <row r="2724" spans="1:19" x14ac:dyDescent="0.35">
      <c r="A2724" s="21">
        <v>1543124</v>
      </c>
      <c r="B2724" s="53">
        <v>411590</v>
      </c>
      <c r="C2724" s="21">
        <f>VLOOKUP(TotalMov[[#This Row],[Order]],'Total Mov by SS'!B:C,2,0)</f>
        <v>151</v>
      </c>
      <c r="D2724" s="21" t="s">
        <v>59</v>
      </c>
      <c r="E2724" s="21" t="s">
        <v>78</v>
      </c>
      <c r="F2724" s="21" t="s">
        <v>61</v>
      </c>
      <c r="G2724" s="21" t="s">
        <v>62</v>
      </c>
      <c r="H2724" s="21" t="s">
        <v>63</v>
      </c>
      <c r="I2724" s="21" t="s">
        <v>76</v>
      </c>
      <c r="J2724" s="22">
        <v>43702</v>
      </c>
      <c r="K2724" s="23">
        <v>0.50425925925925996</v>
      </c>
      <c r="L2724" s="22">
        <v>43705</v>
      </c>
      <c r="M2724" s="23">
        <v>0.61606481481481001</v>
      </c>
      <c r="N2724" s="25">
        <v>32.198999999999998</v>
      </c>
      <c r="O2724" s="21" t="s">
        <v>77</v>
      </c>
      <c r="P2724" s="24">
        <f>TotalMov[[#This Row],[Confirmed activ. 3 (ILE03)]]*60</f>
        <v>1931.9399999999998</v>
      </c>
      <c r="Q2724" s="24">
        <v>1020</v>
      </c>
      <c r="R2724" s="21" t="s">
        <v>66</v>
      </c>
      <c r="S2724" s="21" t="s">
        <v>67</v>
      </c>
    </row>
    <row r="2725" spans="1:19" x14ac:dyDescent="0.35">
      <c r="A2725" s="21">
        <v>1543124</v>
      </c>
      <c r="B2725" s="53">
        <v>411590</v>
      </c>
      <c r="C2725" s="21">
        <f>VLOOKUP(TotalMov[[#This Row],[Order]],'Total Mov by SS'!B:C,2,0)</f>
        <v>151</v>
      </c>
      <c r="D2725" s="21" t="s">
        <v>59</v>
      </c>
      <c r="E2725" s="21" t="s">
        <v>80</v>
      </c>
      <c r="F2725" s="21" t="s">
        <v>61</v>
      </c>
      <c r="G2725" s="21" t="s">
        <v>62</v>
      </c>
      <c r="H2725" s="21" t="s">
        <v>63</v>
      </c>
      <c r="I2725" s="21" t="s">
        <v>112</v>
      </c>
      <c r="J2725" s="22">
        <v>43705</v>
      </c>
      <c r="K2725" s="23">
        <v>0.61613425925926002</v>
      </c>
      <c r="L2725" s="22">
        <v>43705</v>
      </c>
      <c r="M2725" s="23">
        <v>0.62211805555555999</v>
      </c>
      <c r="N2725" s="25">
        <v>8.6170000000000009</v>
      </c>
      <c r="O2725" s="21" t="s">
        <v>66</v>
      </c>
      <c r="P2725" s="24">
        <f>TotalMov[[#This Row],[Confirmed activ. 3 (ILE03)]]</f>
        <v>8.6170000000000009</v>
      </c>
      <c r="Q2725" s="24">
        <v>50</v>
      </c>
      <c r="R2725" s="21" t="s">
        <v>66</v>
      </c>
      <c r="S2725" s="21" t="s">
        <v>67</v>
      </c>
    </row>
    <row r="2726" spans="1:19" x14ac:dyDescent="0.35">
      <c r="A2726" s="21">
        <v>1543124</v>
      </c>
      <c r="B2726" s="53">
        <v>411590</v>
      </c>
      <c r="C2726" s="21">
        <f>VLOOKUP(TotalMov[[#This Row],[Order]],'Total Mov by SS'!B:C,2,0)</f>
        <v>151</v>
      </c>
      <c r="D2726" s="21" t="s">
        <v>59</v>
      </c>
      <c r="E2726" s="21" t="s">
        <v>82</v>
      </c>
      <c r="F2726" s="21" t="s">
        <v>89</v>
      </c>
      <c r="G2726" s="21" t="s">
        <v>90</v>
      </c>
      <c r="H2726" s="21" t="s">
        <v>91</v>
      </c>
      <c r="I2726" s="21" t="s">
        <v>92</v>
      </c>
      <c r="J2726" s="22">
        <v>43705</v>
      </c>
      <c r="K2726" s="23">
        <v>0.6221875</v>
      </c>
      <c r="L2726" s="22">
        <v>43705</v>
      </c>
      <c r="M2726" s="23">
        <v>0.63863425925925998</v>
      </c>
      <c r="N2726" s="25">
        <v>23.683</v>
      </c>
      <c r="O2726" s="21" t="s">
        <v>66</v>
      </c>
      <c r="P2726" s="24">
        <f>TotalMov[[#This Row],[Confirmed activ. 3 (ILE03)]]</f>
        <v>23.683</v>
      </c>
      <c r="Q2726" s="24">
        <v>0</v>
      </c>
      <c r="R2726" s="21" t="s">
        <v>66</v>
      </c>
      <c r="S2726" s="21" t="s">
        <v>67</v>
      </c>
    </row>
    <row r="2727" spans="1:19" x14ac:dyDescent="0.35">
      <c r="A2727" s="21">
        <v>1543124</v>
      </c>
      <c r="B2727" s="53">
        <v>411590</v>
      </c>
      <c r="C2727" s="21">
        <f>VLOOKUP(TotalMov[[#This Row],[Order]],'Total Mov by SS'!B:C,2,0)</f>
        <v>151</v>
      </c>
      <c r="D2727" s="21" t="s">
        <v>59</v>
      </c>
      <c r="E2727" s="21" t="s">
        <v>85</v>
      </c>
      <c r="F2727" s="21" t="s">
        <v>69</v>
      </c>
      <c r="G2727" s="21" t="s">
        <v>62</v>
      </c>
      <c r="H2727" s="21" t="s">
        <v>70</v>
      </c>
      <c r="I2727" s="21" t="s">
        <v>79</v>
      </c>
      <c r="J2727" s="22">
        <v>43705</v>
      </c>
      <c r="K2727" s="23">
        <v>0.62966435185184999</v>
      </c>
      <c r="L2727" s="22">
        <v>43705</v>
      </c>
      <c r="M2727" s="23">
        <v>0.62966435185184999</v>
      </c>
      <c r="N2727" s="24">
        <v>20</v>
      </c>
      <c r="O2727" s="21" t="s">
        <v>66</v>
      </c>
      <c r="P2727" s="24">
        <f>TotalMov[[#This Row],[Confirmed activ. 3 (ILE03)]]</f>
        <v>20</v>
      </c>
      <c r="Q2727" s="24">
        <v>20</v>
      </c>
      <c r="R2727" s="21" t="s">
        <v>66</v>
      </c>
      <c r="S2727" s="21" t="s">
        <v>72</v>
      </c>
    </row>
    <row r="2728" spans="1:19" x14ac:dyDescent="0.35">
      <c r="A2728" s="21">
        <v>1543124</v>
      </c>
      <c r="B2728" s="53">
        <v>411590</v>
      </c>
      <c r="C2728" s="21">
        <f>VLOOKUP(TotalMov[[#This Row],[Order]],'Total Mov by SS'!B:C,2,0)</f>
        <v>151</v>
      </c>
      <c r="D2728" s="21" t="s">
        <v>59</v>
      </c>
      <c r="E2728" s="21" t="s">
        <v>88</v>
      </c>
      <c r="F2728" s="21" t="s">
        <v>69</v>
      </c>
      <c r="G2728" s="21" t="s">
        <v>62</v>
      </c>
      <c r="H2728" s="21" t="s">
        <v>70</v>
      </c>
      <c r="I2728" s="21" t="s">
        <v>81</v>
      </c>
      <c r="J2728" s="22">
        <v>43705</v>
      </c>
      <c r="K2728" s="23">
        <v>0.63008101851852005</v>
      </c>
      <c r="L2728" s="22">
        <v>43705</v>
      </c>
      <c r="M2728" s="23">
        <v>0.63008101851852005</v>
      </c>
      <c r="N2728" s="24">
        <v>20</v>
      </c>
      <c r="O2728" s="21" t="s">
        <v>66</v>
      </c>
      <c r="P2728" s="24">
        <f>TotalMov[[#This Row],[Confirmed activ. 3 (ILE03)]]</f>
        <v>20</v>
      </c>
      <c r="Q2728" s="24">
        <v>20</v>
      </c>
      <c r="R2728" s="21" t="s">
        <v>66</v>
      </c>
      <c r="S2728" s="21" t="s">
        <v>72</v>
      </c>
    </row>
    <row r="2729" spans="1:19" x14ac:dyDescent="0.35">
      <c r="A2729" s="21">
        <v>1543124</v>
      </c>
      <c r="B2729" s="53">
        <v>411590</v>
      </c>
      <c r="C2729" s="21">
        <f>VLOOKUP(TotalMov[[#This Row],[Order]],'Total Mov by SS'!B:C,2,0)</f>
        <v>151</v>
      </c>
      <c r="D2729" s="21" t="s">
        <v>59</v>
      </c>
      <c r="E2729" s="21" t="s">
        <v>95</v>
      </c>
      <c r="F2729" s="21" t="s">
        <v>83</v>
      </c>
      <c r="G2729" s="21" t="s">
        <v>62</v>
      </c>
      <c r="H2729" s="21" t="s">
        <v>84</v>
      </c>
      <c r="I2729" s="21" t="s">
        <v>84</v>
      </c>
      <c r="J2729" s="22">
        <v>43705</v>
      </c>
      <c r="K2729" s="23">
        <v>0.68559027777778003</v>
      </c>
      <c r="L2729" s="22">
        <v>43706</v>
      </c>
      <c r="M2729" s="23">
        <v>0.57787037037037003</v>
      </c>
      <c r="N2729" s="25">
        <v>5.8250000000000002</v>
      </c>
      <c r="O2729" s="21" t="s">
        <v>77</v>
      </c>
      <c r="P2729" s="24">
        <f>TotalMov[[#This Row],[Confirmed activ. 3 (ILE03)]]*60</f>
        <v>349.5</v>
      </c>
      <c r="Q2729" s="24">
        <v>450</v>
      </c>
      <c r="R2729" s="21" t="s">
        <v>66</v>
      </c>
      <c r="S2729" s="21" t="s">
        <v>67</v>
      </c>
    </row>
    <row r="2730" spans="1:19" x14ac:dyDescent="0.35">
      <c r="A2730" s="21">
        <v>1543124</v>
      </c>
      <c r="B2730" s="53">
        <v>411590</v>
      </c>
      <c r="C2730" s="21">
        <f>VLOOKUP(TotalMov[[#This Row],[Order]],'Total Mov by SS'!B:C,2,0)</f>
        <v>151</v>
      </c>
      <c r="D2730" s="21" t="s">
        <v>59</v>
      </c>
      <c r="E2730" s="21" t="s">
        <v>97</v>
      </c>
      <c r="F2730" s="21" t="s">
        <v>86</v>
      </c>
      <c r="G2730" s="21" t="s">
        <v>62</v>
      </c>
      <c r="H2730" s="21" t="s">
        <v>87</v>
      </c>
      <c r="I2730" s="21" t="s">
        <v>87</v>
      </c>
      <c r="J2730" s="22">
        <v>43709</v>
      </c>
      <c r="K2730" s="23">
        <v>0.36534722222221999</v>
      </c>
      <c r="L2730" s="22">
        <v>43709</v>
      </c>
      <c r="M2730" s="23">
        <v>0.36534722222221999</v>
      </c>
      <c r="N2730" s="24">
        <v>20</v>
      </c>
      <c r="O2730" s="21" t="s">
        <v>66</v>
      </c>
      <c r="P2730" s="24">
        <f>TotalMov[[#This Row],[Confirmed activ. 3 (ILE03)]]</f>
        <v>20</v>
      </c>
      <c r="Q2730" s="24">
        <v>20</v>
      </c>
      <c r="R2730" s="21" t="s">
        <v>66</v>
      </c>
      <c r="S2730" s="21" t="s">
        <v>72</v>
      </c>
    </row>
    <row r="2731" spans="1:19" x14ac:dyDescent="0.35">
      <c r="A2731" s="21">
        <v>1543124</v>
      </c>
      <c r="B2731" s="53">
        <v>411590</v>
      </c>
      <c r="C2731" s="21">
        <f>VLOOKUP(TotalMov[[#This Row],[Order]],'Total Mov by SS'!B:C,2,0)</f>
        <v>151</v>
      </c>
      <c r="D2731" s="21" t="s">
        <v>59</v>
      </c>
      <c r="E2731" s="21" t="s">
        <v>99</v>
      </c>
      <c r="F2731" s="21" t="s">
        <v>61</v>
      </c>
      <c r="G2731" s="21" t="s">
        <v>62</v>
      </c>
      <c r="H2731" s="21" t="s">
        <v>63</v>
      </c>
      <c r="I2731" s="21" t="s">
        <v>96</v>
      </c>
      <c r="J2731" s="22">
        <v>43709</v>
      </c>
      <c r="K2731" s="23">
        <v>0.49437500000000001</v>
      </c>
      <c r="L2731" s="22">
        <v>43709</v>
      </c>
      <c r="M2731" s="23">
        <v>0.51033564814815002</v>
      </c>
      <c r="N2731" s="25">
        <v>22.983000000000001</v>
      </c>
      <c r="O2731" s="21" t="s">
        <v>66</v>
      </c>
      <c r="P2731" s="24">
        <f>TotalMov[[#This Row],[Confirmed activ. 3 (ILE03)]]</f>
        <v>22.983000000000001</v>
      </c>
      <c r="Q2731" s="24">
        <v>100</v>
      </c>
      <c r="R2731" s="21" t="s">
        <v>66</v>
      </c>
      <c r="S2731" s="21" t="s">
        <v>67</v>
      </c>
    </row>
    <row r="2732" spans="1:19" x14ac:dyDescent="0.35">
      <c r="A2732" s="21">
        <v>1543124</v>
      </c>
      <c r="B2732" s="53">
        <v>411590</v>
      </c>
      <c r="C2732" s="21">
        <f>VLOOKUP(TotalMov[[#This Row],[Order]],'Total Mov by SS'!B:C,2,0)</f>
        <v>151</v>
      </c>
      <c r="D2732" s="21" t="s">
        <v>59</v>
      </c>
      <c r="E2732" s="21" t="s">
        <v>101</v>
      </c>
      <c r="F2732" s="21" t="s">
        <v>69</v>
      </c>
      <c r="G2732" s="21" t="s">
        <v>62</v>
      </c>
      <c r="H2732" s="21" t="s">
        <v>70</v>
      </c>
      <c r="I2732" s="21" t="s">
        <v>98</v>
      </c>
      <c r="J2732" s="22">
        <v>43712</v>
      </c>
      <c r="K2732" s="23">
        <v>0.47682870370370001</v>
      </c>
      <c r="L2732" s="22">
        <v>43712</v>
      </c>
      <c r="M2732" s="23">
        <v>0.47682870370370001</v>
      </c>
      <c r="N2732" s="24">
        <v>20</v>
      </c>
      <c r="O2732" s="21" t="s">
        <v>66</v>
      </c>
      <c r="P2732" s="24">
        <f>TotalMov[[#This Row],[Confirmed activ. 3 (ILE03)]]</f>
        <v>20</v>
      </c>
      <c r="Q2732" s="24">
        <v>20</v>
      </c>
      <c r="R2732" s="21" t="s">
        <v>66</v>
      </c>
      <c r="S2732" s="21" t="s">
        <v>72</v>
      </c>
    </row>
    <row r="2733" spans="1:19" x14ac:dyDescent="0.35">
      <c r="A2733" s="21">
        <v>1543124</v>
      </c>
      <c r="B2733" s="53">
        <v>411590</v>
      </c>
      <c r="C2733" s="21">
        <f>VLOOKUP(TotalMov[[#This Row],[Order]],'Total Mov by SS'!B:C,2,0)</f>
        <v>151</v>
      </c>
      <c r="D2733" s="21" t="s">
        <v>59</v>
      </c>
      <c r="E2733" s="21" t="s">
        <v>104</v>
      </c>
      <c r="F2733" s="21" t="s">
        <v>69</v>
      </c>
      <c r="G2733" s="21" t="s">
        <v>62</v>
      </c>
      <c r="H2733" s="21" t="s">
        <v>70</v>
      </c>
      <c r="I2733" s="21" t="s">
        <v>100</v>
      </c>
      <c r="J2733" s="22">
        <v>43712</v>
      </c>
      <c r="K2733" s="23">
        <v>0.47689814814815001</v>
      </c>
      <c r="L2733" s="22">
        <v>43712</v>
      </c>
      <c r="M2733" s="23">
        <v>0.47689814814815001</v>
      </c>
      <c r="N2733" s="24">
        <v>30</v>
      </c>
      <c r="O2733" s="21" t="s">
        <v>66</v>
      </c>
      <c r="P2733" s="24">
        <f>TotalMov[[#This Row],[Confirmed activ. 3 (ILE03)]]</f>
        <v>30</v>
      </c>
      <c r="Q2733" s="24">
        <v>30</v>
      </c>
      <c r="R2733" s="21" t="s">
        <v>66</v>
      </c>
      <c r="S2733" s="21" t="s">
        <v>72</v>
      </c>
    </row>
    <row r="2734" spans="1:19" x14ac:dyDescent="0.35">
      <c r="A2734" s="21">
        <v>1543124</v>
      </c>
      <c r="B2734" s="53">
        <v>411590</v>
      </c>
      <c r="C2734" s="21">
        <f>VLOOKUP(TotalMov[[#This Row],[Order]],'Total Mov by SS'!B:C,2,0)</f>
        <v>151</v>
      </c>
      <c r="D2734" s="21" t="s">
        <v>59</v>
      </c>
      <c r="E2734" s="21" t="s">
        <v>113</v>
      </c>
      <c r="F2734" s="21" t="s">
        <v>102</v>
      </c>
      <c r="G2734" s="21" t="s">
        <v>62</v>
      </c>
      <c r="H2734" s="21" t="s">
        <v>100</v>
      </c>
      <c r="I2734" s="21" t="s">
        <v>103</v>
      </c>
      <c r="J2734" s="22">
        <v>43712</v>
      </c>
      <c r="K2734" s="23">
        <v>0.47697916666667001</v>
      </c>
      <c r="L2734" s="22">
        <v>43712</v>
      </c>
      <c r="M2734" s="23">
        <v>0.47697916666667001</v>
      </c>
      <c r="N2734" s="24">
        <v>30</v>
      </c>
      <c r="O2734" s="21" t="s">
        <v>66</v>
      </c>
      <c r="P2734" s="24">
        <f>TotalMov[[#This Row],[Confirmed activ. 3 (ILE03)]]</f>
        <v>30</v>
      </c>
      <c r="Q2734" s="24">
        <v>30</v>
      </c>
      <c r="R2734" s="21" t="s">
        <v>66</v>
      </c>
      <c r="S2734" s="21" t="s">
        <v>72</v>
      </c>
    </row>
    <row r="2735" spans="1:19" x14ac:dyDescent="0.35">
      <c r="A2735" s="21">
        <v>1543124</v>
      </c>
      <c r="B2735" s="53">
        <v>411590</v>
      </c>
      <c r="C2735" s="21">
        <f>VLOOKUP(TotalMov[[#This Row],[Order]],'Total Mov by SS'!B:C,2,0)</f>
        <v>151</v>
      </c>
      <c r="D2735" s="21" t="s">
        <v>59</v>
      </c>
      <c r="E2735" s="21" t="s">
        <v>114</v>
      </c>
      <c r="F2735" s="21" t="s">
        <v>102</v>
      </c>
      <c r="G2735" s="21" t="s">
        <v>105</v>
      </c>
      <c r="H2735" s="21" t="s">
        <v>100</v>
      </c>
      <c r="I2735" s="21" t="s">
        <v>106</v>
      </c>
      <c r="J2735" s="22">
        <v>43712</v>
      </c>
      <c r="K2735" s="23">
        <v>0.58967592592592999</v>
      </c>
      <c r="L2735" s="22">
        <v>43712</v>
      </c>
      <c r="M2735" s="23">
        <v>0.58967592592592999</v>
      </c>
      <c r="N2735" s="24">
        <v>45</v>
      </c>
      <c r="O2735" s="21" t="s">
        <v>66</v>
      </c>
      <c r="P2735" s="24">
        <f>TotalMov[[#This Row],[Confirmed activ. 3 (ILE03)]]</f>
        <v>45</v>
      </c>
      <c r="Q2735" s="24">
        <v>45</v>
      </c>
      <c r="R2735" s="21" t="s">
        <v>66</v>
      </c>
      <c r="S2735" s="21" t="s">
        <v>72</v>
      </c>
    </row>
    <row r="2736" spans="1:19" x14ac:dyDescent="0.35">
      <c r="A2736" s="21">
        <v>1543124</v>
      </c>
      <c r="B2736" s="53">
        <v>411590</v>
      </c>
      <c r="C2736" s="21">
        <f>VLOOKUP(TotalMov[[#This Row],[Order]],'Total Mov by SS'!B:C,2,0)</f>
        <v>151</v>
      </c>
      <c r="D2736" s="21" t="s">
        <v>107</v>
      </c>
      <c r="E2736" s="21" t="s">
        <v>60</v>
      </c>
      <c r="F2736" s="21" t="s">
        <v>61</v>
      </c>
      <c r="G2736" s="21" t="s">
        <v>90</v>
      </c>
      <c r="H2736" s="21" t="s">
        <v>63</v>
      </c>
      <c r="I2736" s="21" t="s">
        <v>108</v>
      </c>
      <c r="J2736" s="22">
        <v>43709</v>
      </c>
      <c r="K2736" s="23">
        <v>0.59208333333332996</v>
      </c>
      <c r="L2736" s="22">
        <v>43709</v>
      </c>
      <c r="M2736" s="23">
        <v>0.66681712962963002</v>
      </c>
      <c r="N2736" s="25">
        <v>1.794</v>
      </c>
      <c r="O2736" s="21" t="s">
        <v>77</v>
      </c>
      <c r="P2736" s="24">
        <f>TotalMov[[#This Row],[Confirmed activ. 3 (ILE03)]]*60</f>
        <v>107.64</v>
      </c>
      <c r="Q2736" s="24">
        <v>1</v>
      </c>
      <c r="R2736" s="21" t="s">
        <v>66</v>
      </c>
      <c r="S2736" s="21" t="s">
        <v>67</v>
      </c>
    </row>
    <row r="2737" spans="1:19" x14ac:dyDescent="0.35">
      <c r="A2737" s="21">
        <v>1543124</v>
      </c>
      <c r="B2737" s="53">
        <v>411590</v>
      </c>
      <c r="C2737" s="21">
        <f>VLOOKUP(TotalMov[[#This Row],[Order]],'Total Mov by SS'!B:C,2,0)</f>
        <v>151</v>
      </c>
      <c r="D2737" s="21" t="s">
        <v>109</v>
      </c>
      <c r="E2737" s="21" t="s">
        <v>95</v>
      </c>
      <c r="F2737" s="21" t="s">
        <v>83</v>
      </c>
      <c r="G2737" s="21" t="s">
        <v>90</v>
      </c>
      <c r="H2737" s="21" t="s">
        <v>84</v>
      </c>
      <c r="I2737" s="21" t="s">
        <v>110</v>
      </c>
      <c r="J2737" s="22"/>
      <c r="K2737" s="23">
        <v>0</v>
      </c>
      <c r="L2737" s="22"/>
      <c r="M2737" s="23">
        <v>0</v>
      </c>
      <c r="N2737" s="25">
        <v>0</v>
      </c>
      <c r="O2737" s="21" t="s">
        <v>93</v>
      </c>
      <c r="P2737" s="24"/>
      <c r="Q2737" s="24">
        <v>5</v>
      </c>
      <c r="R2737" s="21" t="s">
        <v>66</v>
      </c>
      <c r="S2737" s="21" t="s">
        <v>94</v>
      </c>
    </row>
    <row r="2738" spans="1:19" x14ac:dyDescent="0.35">
      <c r="A2738" s="21">
        <v>1545656</v>
      </c>
      <c r="B2738" s="53">
        <v>411590</v>
      </c>
      <c r="C2738" s="21">
        <f>VLOOKUP(TotalMov[[#This Row],[Order]],'Total Mov by SS'!B:C,2,0)</f>
        <v>146</v>
      </c>
      <c r="D2738" s="21" t="s">
        <v>59</v>
      </c>
      <c r="E2738" s="21" t="s">
        <v>60</v>
      </c>
      <c r="F2738" s="21" t="s">
        <v>83</v>
      </c>
      <c r="G2738" s="21" t="s">
        <v>62</v>
      </c>
      <c r="H2738" s="21" t="s">
        <v>84</v>
      </c>
      <c r="I2738" s="21" t="s">
        <v>111</v>
      </c>
      <c r="J2738" s="22">
        <v>43699</v>
      </c>
      <c r="K2738" s="23">
        <v>0.85724537037036996</v>
      </c>
      <c r="L2738" s="22">
        <v>43699</v>
      </c>
      <c r="M2738" s="23">
        <v>0.88253472222221996</v>
      </c>
      <c r="N2738" s="25">
        <v>36.417000000000002</v>
      </c>
      <c r="O2738" s="21" t="s">
        <v>66</v>
      </c>
      <c r="P2738" s="24">
        <f>TotalMov[[#This Row],[Confirmed activ. 3 (ILE03)]]</f>
        <v>36.417000000000002</v>
      </c>
      <c r="Q2738" s="24">
        <v>40</v>
      </c>
      <c r="R2738" s="21" t="s">
        <v>66</v>
      </c>
      <c r="S2738" s="21" t="s">
        <v>67</v>
      </c>
    </row>
    <row r="2739" spans="1:19" x14ac:dyDescent="0.35">
      <c r="A2739" s="21">
        <v>1545656</v>
      </c>
      <c r="B2739" s="53">
        <v>411590</v>
      </c>
      <c r="C2739" s="21">
        <f>VLOOKUP(TotalMov[[#This Row],[Order]],'Total Mov by SS'!B:C,2,0)</f>
        <v>146</v>
      </c>
      <c r="D2739" s="21" t="s">
        <v>59</v>
      </c>
      <c r="E2739" s="21" t="s">
        <v>68</v>
      </c>
      <c r="F2739" s="21" t="s">
        <v>61</v>
      </c>
      <c r="G2739" s="21" t="s">
        <v>62</v>
      </c>
      <c r="H2739" s="21" t="s">
        <v>63</v>
      </c>
      <c r="I2739" s="21" t="s">
        <v>64</v>
      </c>
      <c r="J2739" s="22">
        <v>43702</v>
      </c>
      <c r="K2739" s="23">
        <v>0.43781249999999999</v>
      </c>
      <c r="L2739" s="22">
        <v>43702</v>
      </c>
      <c r="M2739" s="23">
        <v>0.45222222222222003</v>
      </c>
      <c r="N2739" s="25">
        <v>10.382999999999999</v>
      </c>
      <c r="O2739" s="21" t="s">
        <v>66</v>
      </c>
      <c r="P2739" s="24">
        <f>TotalMov[[#This Row],[Confirmed activ. 3 (ILE03)]]</f>
        <v>10.382999999999999</v>
      </c>
      <c r="Q2739" s="24">
        <v>15</v>
      </c>
      <c r="R2739" s="21" t="s">
        <v>66</v>
      </c>
      <c r="S2739" s="21" t="s">
        <v>67</v>
      </c>
    </row>
    <row r="2740" spans="1:19" x14ac:dyDescent="0.35">
      <c r="A2740" s="21">
        <v>1545656</v>
      </c>
      <c r="B2740" s="53">
        <v>411590</v>
      </c>
      <c r="C2740" s="21">
        <f>VLOOKUP(TotalMov[[#This Row],[Order]],'Total Mov by SS'!B:C,2,0)</f>
        <v>146</v>
      </c>
      <c r="D2740" s="21" t="s">
        <v>59</v>
      </c>
      <c r="E2740" s="21" t="s">
        <v>73</v>
      </c>
      <c r="F2740" s="21" t="s">
        <v>69</v>
      </c>
      <c r="G2740" s="21" t="s">
        <v>62</v>
      </c>
      <c r="H2740" s="21" t="s">
        <v>70</v>
      </c>
      <c r="I2740" s="21" t="s">
        <v>71</v>
      </c>
      <c r="J2740" s="22">
        <v>43702</v>
      </c>
      <c r="K2740" s="23">
        <v>0.72957175925925999</v>
      </c>
      <c r="L2740" s="22">
        <v>43702</v>
      </c>
      <c r="M2740" s="23">
        <v>0.72957175925925999</v>
      </c>
      <c r="N2740" s="24">
        <v>20</v>
      </c>
      <c r="O2740" s="21" t="s">
        <v>66</v>
      </c>
      <c r="P2740" s="24">
        <f>TotalMov[[#This Row],[Confirmed activ. 3 (ILE03)]]</f>
        <v>20</v>
      </c>
      <c r="Q2740" s="24">
        <v>20</v>
      </c>
      <c r="R2740" s="21" t="s">
        <v>66</v>
      </c>
      <c r="S2740" s="21" t="s">
        <v>72</v>
      </c>
    </row>
    <row r="2741" spans="1:19" x14ac:dyDescent="0.35">
      <c r="A2741" s="21">
        <v>1545656</v>
      </c>
      <c r="B2741" s="53">
        <v>411590</v>
      </c>
      <c r="C2741" s="21">
        <f>VLOOKUP(TotalMov[[#This Row],[Order]],'Total Mov by SS'!B:C,2,0)</f>
        <v>146</v>
      </c>
      <c r="D2741" s="21" t="s">
        <v>59</v>
      </c>
      <c r="E2741" s="21" t="s">
        <v>75</v>
      </c>
      <c r="F2741" s="21" t="s">
        <v>61</v>
      </c>
      <c r="G2741" s="21" t="s">
        <v>62</v>
      </c>
      <c r="H2741" s="21" t="s">
        <v>63</v>
      </c>
      <c r="I2741" s="21" t="s">
        <v>74</v>
      </c>
      <c r="J2741" s="22">
        <v>43703</v>
      </c>
      <c r="K2741" s="23">
        <v>0.33327546296296001</v>
      </c>
      <c r="L2741" s="22">
        <v>43703</v>
      </c>
      <c r="M2741" s="23">
        <v>0.74983796296296001</v>
      </c>
      <c r="N2741" s="25">
        <v>9.4120000000000008</v>
      </c>
      <c r="O2741" s="21" t="s">
        <v>77</v>
      </c>
      <c r="P2741" s="24">
        <f>TotalMov[[#This Row],[Confirmed activ. 3 (ILE03)]]*60</f>
        <v>564.72</v>
      </c>
      <c r="Q2741" s="24">
        <v>290</v>
      </c>
      <c r="R2741" s="21" t="s">
        <v>66</v>
      </c>
      <c r="S2741" s="21" t="s">
        <v>67</v>
      </c>
    </row>
    <row r="2742" spans="1:19" x14ac:dyDescent="0.35">
      <c r="A2742" s="21">
        <v>1545656</v>
      </c>
      <c r="B2742" s="53">
        <v>411590</v>
      </c>
      <c r="C2742" s="21">
        <f>VLOOKUP(TotalMov[[#This Row],[Order]],'Total Mov by SS'!B:C,2,0)</f>
        <v>146</v>
      </c>
      <c r="D2742" s="21" t="s">
        <v>59</v>
      </c>
      <c r="E2742" s="21" t="s">
        <v>78</v>
      </c>
      <c r="F2742" s="21" t="s">
        <v>61</v>
      </c>
      <c r="G2742" s="21" t="s">
        <v>62</v>
      </c>
      <c r="H2742" s="21" t="s">
        <v>63</v>
      </c>
      <c r="I2742" s="21" t="s">
        <v>76</v>
      </c>
      <c r="J2742" s="22">
        <v>43704</v>
      </c>
      <c r="K2742" s="23">
        <v>0.32199074074074002</v>
      </c>
      <c r="L2742" s="22">
        <v>43710</v>
      </c>
      <c r="M2742" s="23">
        <v>0.66689814814814996</v>
      </c>
      <c r="N2742" s="25">
        <v>33.878</v>
      </c>
      <c r="O2742" s="21" t="s">
        <v>77</v>
      </c>
      <c r="P2742" s="24">
        <f>TotalMov[[#This Row],[Confirmed activ. 3 (ILE03)]]*60</f>
        <v>2032.68</v>
      </c>
      <c r="Q2742" s="24">
        <v>1040</v>
      </c>
      <c r="R2742" s="21" t="s">
        <v>66</v>
      </c>
      <c r="S2742" s="21" t="s">
        <v>67</v>
      </c>
    </row>
    <row r="2743" spans="1:19" x14ac:dyDescent="0.35">
      <c r="A2743" s="21">
        <v>1545656</v>
      </c>
      <c r="B2743" s="53">
        <v>411590</v>
      </c>
      <c r="C2743" s="21">
        <f>VLOOKUP(TotalMov[[#This Row],[Order]],'Total Mov by SS'!B:C,2,0)</f>
        <v>146</v>
      </c>
      <c r="D2743" s="21" t="s">
        <v>59</v>
      </c>
      <c r="E2743" s="21" t="s">
        <v>80</v>
      </c>
      <c r="F2743" s="21" t="s">
        <v>61</v>
      </c>
      <c r="G2743" s="21" t="s">
        <v>62</v>
      </c>
      <c r="H2743" s="21" t="s">
        <v>63</v>
      </c>
      <c r="I2743" s="21" t="s">
        <v>112</v>
      </c>
      <c r="J2743" s="22">
        <v>43710</v>
      </c>
      <c r="K2743" s="23">
        <v>0.66699074074074005</v>
      </c>
      <c r="L2743" s="22">
        <v>43710</v>
      </c>
      <c r="M2743" s="23">
        <v>0.68329861111111001</v>
      </c>
      <c r="N2743" s="25">
        <v>23.483000000000001</v>
      </c>
      <c r="O2743" s="21" t="s">
        <v>66</v>
      </c>
      <c r="P2743" s="24">
        <f>TotalMov[[#This Row],[Confirmed activ. 3 (ILE03)]]</f>
        <v>23.483000000000001</v>
      </c>
      <c r="Q2743" s="24">
        <v>50</v>
      </c>
      <c r="R2743" s="21" t="s">
        <v>66</v>
      </c>
      <c r="S2743" s="21" t="s">
        <v>67</v>
      </c>
    </row>
    <row r="2744" spans="1:19" x14ac:dyDescent="0.35">
      <c r="A2744" s="21">
        <v>1545656</v>
      </c>
      <c r="B2744" s="53">
        <v>411590</v>
      </c>
      <c r="C2744" s="21">
        <f>VLOOKUP(TotalMov[[#This Row],[Order]],'Total Mov by SS'!B:C,2,0)</f>
        <v>146</v>
      </c>
      <c r="D2744" s="21" t="s">
        <v>59</v>
      </c>
      <c r="E2744" s="21" t="s">
        <v>82</v>
      </c>
      <c r="F2744" s="21" t="s">
        <v>89</v>
      </c>
      <c r="G2744" s="21" t="s">
        <v>90</v>
      </c>
      <c r="H2744" s="21" t="s">
        <v>91</v>
      </c>
      <c r="I2744" s="21" t="s">
        <v>92</v>
      </c>
      <c r="J2744" s="22"/>
      <c r="K2744" s="23">
        <v>0</v>
      </c>
      <c r="L2744" s="22"/>
      <c r="M2744" s="23">
        <v>0</v>
      </c>
      <c r="N2744" s="25">
        <v>0</v>
      </c>
      <c r="O2744" s="21" t="s">
        <v>93</v>
      </c>
      <c r="P2744" s="24"/>
      <c r="Q2744" s="24">
        <v>0</v>
      </c>
      <c r="R2744" s="21" t="s">
        <v>66</v>
      </c>
      <c r="S2744" s="21" t="s">
        <v>94</v>
      </c>
    </row>
    <row r="2745" spans="1:19" x14ac:dyDescent="0.35">
      <c r="A2745" s="21">
        <v>1545656</v>
      </c>
      <c r="B2745" s="53">
        <v>411590</v>
      </c>
      <c r="C2745" s="21">
        <f>VLOOKUP(TotalMov[[#This Row],[Order]],'Total Mov by SS'!B:C,2,0)</f>
        <v>146</v>
      </c>
      <c r="D2745" s="21" t="s">
        <v>59</v>
      </c>
      <c r="E2745" s="21" t="s">
        <v>85</v>
      </c>
      <c r="F2745" s="21" t="s">
        <v>69</v>
      </c>
      <c r="G2745" s="21" t="s">
        <v>62</v>
      </c>
      <c r="H2745" s="21" t="s">
        <v>70</v>
      </c>
      <c r="I2745" s="21" t="s">
        <v>79</v>
      </c>
      <c r="J2745" s="22">
        <v>43710</v>
      </c>
      <c r="K2745" s="23">
        <v>0.70429398148148004</v>
      </c>
      <c r="L2745" s="22">
        <v>43710</v>
      </c>
      <c r="M2745" s="23">
        <v>0.70429398148148004</v>
      </c>
      <c r="N2745" s="24">
        <v>20</v>
      </c>
      <c r="O2745" s="21" t="s">
        <v>66</v>
      </c>
      <c r="P2745" s="24">
        <f>TotalMov[[#This Row],[Confirmed activ. 3 (ILE03)]]</f>
        <v>20</v>
      </c>
      <c r="Q2745" s="24">
        <v>20</v>
      </c>
      <c r="R2745" s="21" t="s">
        <v>66</v>
      </c>
      <c r="S2745" s="21" t="s">
        <v>72</v>
      </c>
    </row>
    <row r="2746" spans="1:19" x14ac:dyDescent="0.35">
      <c r="A2746" s="21">
        <v>1545656</v>
      </c>
      <c r="B2746" s="53">
        <v>411590</v>
      </c>
      <c r="C2746" s="21">
        <f>VLOOKUP(TotalMov[[#This Row],[Order]],'Total Mov by SS'!B:C,2,0)</f>
        <v>146</v>
      </c>
      <c r="D2746" s="21" t="s">
        <v>59</v>
      </c>
      <c r="E2746" s="21" t="s">
        <v>88</v>
      </c>
      <c r="F2746" s="21" t="s">
        <v>69</v>
      </c>
      <c r="G2746" s="21" t="s">
        <v>62</v>
      </c>
      <c r="H2746" s="21" t="s">
        <v>70</v>
      </c>
      <c r="I2746" s="21" t="s">
        <v>81</v>
      </c>
      <c r="J2746" s="22">
        <v>43710</v>
      </c>
      <c r="K2746" s="23">
        <v>0.70442129629630001</v>
      </c>
      <c r="L2746" s="22">
        <v>43710</v>
      </c>
      <c r="M2746" s="23">
        <v>0.70442129629630001</v>
      </c>
      <c r="N2746" s="24">
        <v>20</v>
      </c>
      <c r="O2746" s="21" t="s">
        <v>66</v>
      </c>
      <c r="P2746" s="24">
        <f>TotalMov[[#This Row],[Confirmed activ. 3 (ILE03)]]</f>
        <v>20</v>
      </c>
      <c r="Q2746" s="24">
        <v>20</v>
      </c>
      <c r="R2746" s="21" t="s">
        <v>66</v>
      </c>
      <c r="S2746" s="21" t="s">
        <v>72</v>
      </c>
    </row>
    <row r="2747" spans="1:19" x14ac:dyDescent="0.35">
      <c r="A2747" s="21">
        <v>1545656</v>
      </c>
      <c r="B2747" s="53">
        <v>411590</v>
      </c>
      <c r="C2747" s="21">
        <f>VLOOKUP(TotalMov[[#This Row],[Order]],'Total Mov by SS'!B:C,2,0)</f>
        <v>146</v>
      </c>
      <c r="D2747" s="21" t="s">
        <v>59</v>
      </c>
      <c r="E2747" s="21" t="s">
        <v>95</v>
      </c>
      <c r="F2747" s="21" t="s">
        <v>83</v>
      </c>
      <c r="G2747" s="21" t="s">
        <v>62</v>
      </c>
      <c r="H2747" s="21" t="s">
        <v>84</v>
      </c>
      <c r="I2747" s="21" t="s">
        <v>84</v>
      </c>
      <c r="J2747" s="22">
        <v>43710</v>
      </c>
      <c r="K2747" s="23">
        <v>0.89390046296296</v>
      </c>
      <c r="L2747" s="22">
        <v>43711</v>
      </c>
      <c r="M2747" s="23">
        <v>0.48694444444444002</v>
      </c>
      <c r="N2747" s="25">
        <v>6.1760000000000002</v>
      </c>
      <c r="O2747" s="21" t="s">
        <v>77</v>
      </c>
      <c r="P2747" s="24">
        <f>TotalMov[[#This Row],[Confirmed activ. 3 (ILE03)]]*60</f>
        <v>370.56</v>
      </c>
      <c r="Q2747" s="24">
        <v>450</v>
      </c>
      <c r="R2747" s="21" t="s">
        <v>66</v>
      </c>
      <c r="S2747" s="21" t="s">
        <v>67</v>
      </c>
    </row>
    <row r="2748" spans="1:19" x14ac:dyDescent="0.35">
      <c r="A2748" s="21">
        <v>1545656</v>
      </c>
      <c r="B2748" s="53">
        <v>411590</v>
      </c>
      <c r="C2748" s="21">
        <f>VLOOKUP(TotalMov[[#This Row],[Order]],'Total Mov by SS'!B:C,2,0)</f>
        <v>146</v>
      </c>
      <c r="D2748" s="21" t="s">
        <v>59</v>
      </c>
      <c r="E2748" s="21" t="s">
        <v>97</v>
      </c>
      <c r="F2748" s="21" t="s">
        <v>86</v>
      </c>
      <c r="G2748" s="21" t="s">
        <v>62</v>
      </c>
      <c r="H2748" s="21" t="s">
        <v>87</v>
      </c>
      <c r="I2748" s="21" t="s">
        <v>87</v>
      </c>
      <c r="J2748" s="22">
        <v>43712</v>
      </c>
      <c r="K2748" s="23">
        <v>0.35649305555555999</v>
      </c>
      <c r="L2748" s="22">
        <v>43712</v>
      </c>
      <c r="M2748" s="23">
        <v>0.35649305555555999</v>
      </c>
      <c r="N2748" s="24">
        <v>20</v>
      </c>
      <c r="O2748" s="21" t="s">
        <v>66</v>
      </c>
      <c r="P2748" s="24">
        <f>TotalMov[[#This Row],[Confirmed activ. 3 (ILE03)]]</f>
        <v>20</v>
      </c>
      <c r="Q2748" s="24">
        <v>20</v>
      </c>
      <c r="R2748" s="21" t="s">
        <v>66</v>
      </c>
      <c r="S2748" s="21" t="s">
        <v>72</v>
      </c>
    </row>
    <row r="2749" spans="1:19" x14ac:dyDescent="0.35">
      <c r="A2749" s="21">
        <v>1545656</v>
      </c>
      <c r="B2749" s="53">
        <v>411590</v>
      </c>
      <c r="C2749" s="21">
        <f>VLOOKUP(TotalMov[[#This Row],[Order]],'Total Mov by SS'!B:C,2,0)</f>
        <v>146</v>
      </c>
      <c r="D2749" s="21" t="s">
        <v>59</v>
      </c>
      <c r="E2749" s="21" t="s">
        <v>99</v>
      </c>
      <c r="F2749" s="21" t="s">
        <v>61</v>
      </c>
      <c r="G2749" s="21" t="s">
        <v>62</v>
      </c>
      <c r="H2749" s="21" t="s">
        <v>63</v>
      </c>
      <c r="I2749" s="21" t="s">
        <v>96</v>
      </c>
      <c r="J2749" s="22">
        <v>43716</v>
      </c>
      <c r="K2749" s="23">
        <v>0.53374999999999995</v>
      </c>
      <c r="L2749" s="22">
        <v>43716</v>
      </c>
      <c r="M2749" s="23">
        <v>0.60589120370369998</v>
      </c>
      <c r="N2749" s="25">
        <v>36.6</v>
      </c>
      <c r="O2749" s="21" t="s">
        <v>66</v>
      </c>
      <c r="P2749" s="24">
        <f>TotalMov[[#This Row],[Confirmed activ. 3 (ILE03)]]</f>
        <v>36.6</v>
      </c>
      <c r="Q2749" s="24">
        <v>100</v>
      </c>
      <c r="R2749" s="21" t="s">
        <v>66</v>
      </c>
      <c r="S2749" s="21" t="s">
        <v>67</v>
      </c>
    </row>
    <row r="2750" spans="1:19" x14ac:dyDescent="0.35">
      <c r="A2750" s="21">
        <v>1545656</v>
      </c>
      <c r="B2750" s="53">
        <v>411590</v>
      </c>
      <c r="C2750" s="21">
        <f>VLOOKUP(TotalMov[[#This Row],[Order]],'Total Mov by SS'!B:C,2,0)</f>
        <v>146</v>
      </c>
      <c r="D2750" s="21" t="s">
        <v>59</v>
      </c>
      <c r="E2750" s="21" t="s">
        <v>101</v>
      </c>
      <c r="F2750" s="21" t="s">
        <v>69</v>
      </c>
      <c r="G2750" s="21" t="s">
        <v>62</v>
      </c>
      <c r="H2750" s="21" t="s">
        <v>70</v>
      </c>
      <c r="I2750" s="21" t="s">
        <v>98</v>
      </c>
      <c r="J2750" s="22">
        <v>43717</v>
      </c>
      <c r="K2750" s="23">
        <v>0.69974537037036999</v>
      </c>
      <c r="L2750" s="22">
        <v>43717</v>
      </c>
      <c r="M2750" s="23">
        <v>0.69974537037036999</v>
      </c>
      <c r="N2750" s="24">
        <v>20</v>
      </c>
      <c r="O2750" s="21" t="s">
        <v>66</v>
      </c>
      <c r="P2750" s="24">
        <f>TotalMov[[#This Row],[Confirmed activ. 3 (ILE03)]]</f>
        <v>20</v>
      </c>
      <c r="Q2750" s="24">
        <v>20</v>
      </c>
      <c r="R2750" s="21" t="s">
        <v>66</v>
      </c>
      <c r="S2750" s="21" t="s">
        <v>72</v>
      </c>
    </row>
    <row r="2751" spans="1:19" x14ac:dyDescent="0.35">
      <c r="A2751" s="21">
        <v>1545656</v>
      </c>
      <c r="B2751" s="53">
        <v>411590</v>
      </c>
      <c r="C2751" s="21">
        <f>VLOOKUP(TotalMov[[#This Row],[Order]],'Total Mov by SS'!B:C,2,0)</f>
        <v>146</v>
      </c>
      <c r="D2751" s="21" t="s">
        <v>59</v>
      </c>
      <c r="E2751" s="21" t="s">
        <v>104</v>
      </c>
      <c r="F2751" s="21" t="s">
        <v>69</v>
      </c>
      <c r="G2751" s="21" t="s">
        <v>62</v>
      </c>
      <c r="H2751" s="21" t="s">
        <v>70</v>
      </c>
      <c r="I2751" s="21" t="s">
        <v>100</v>
      </c>
      <c r="J2751" s="22">
        <v>43717</v>
      </c>
      <c r="K2751" s="23">
        <v>0.69978009259259</v>
      </c>
      <c r="L2751" s="22">
        <v>43717</v>
      </c>
      <c r="M2751" s="23">
        <v>0.69978009259259</v>
      </c>
      <c r="N2751" s="24">
        <v>30</v>
      </c>
      <c r="O2751" s="21" t="s">
        <v>66</v>
      </c>
      <c r="P2751" s="24">
        <f>TotalMov[[#This Row],[Confirmed activ. 3 (ILE03)]]</f>
        <v>30</v>
      </c>
      <c r="Q2751" s="24">
        <v>30</v>
      </c>
      <c r="R2751" s="21" t="s">
        <v>66</v>
      </c>
      <c r="S2751" s="21" t="s">
        <v>72</v>
      </c>
    </row>
    <row r="2752" spans="1:19" x14ac:dyDescent="0.35">
      <c r="A2752" s="21">
        <v>1545656</v>
      </c>
      <c r="B2752" s="53">
        <v>411590</v>
      </c>
      <c r="C2752" s="21">
        <f>VLOOKUP(TotalMov[[#This Row],[Order]],'Total Mov by SS'!B:C,2,0)</f>
        <v>146</v>
      </c>
      <c r="D2752" s="21" t="s">
        <v>59</v>
      </c>
      <c r="E2752" s="21" t="s">
        <v>113</v>
      </c>
      <c r="F2752" s="21" t="s">
        <v>102</v>
      </c>
      <c r="G2752" s="21" t="s">
        <v>62</v>
      </c>
      <c r="H2752" s="21" t="s">
        <v>100</v>
      </c>
      <c r="I2752" s="21" t="s">
        <v>103</v>
      </c>
      <c r="J2752" s="22">
        <v>43717</v>
      </c>
      <c r="K2752" s="23">
        <v>0.69981481481481</v>
      </c>
      <c r="L2752" s="22">
        <v>43717</v>
      </c>
      <c r="M2752" s="23">
        <v>0.69981481481481</v>
      </c>
      <c r="N2752" s="24">
        <v>30</v>
      </c>
      <c r="O2752" s="21" t="s">
        <v>66</v>
      </c>
      <c r="P2752" s="24">
        <f>TotalMov[[#This Row],[Confirmed activ. 3 (ILE03)]]</f>
        <v>30</v>
      </c>
      <c r="Q2752" s="24">
        <v>30</v>
      </c>
      <c r="R2752" s="21" t="s">
        <v>66</v>
      </c>
      <c r="S2752" s="21" t="s">
        <v>72</v>
      </c>
    </row>
    <row r="2753" spans="1:19" x14ac:dyDescent="0.35">
      <c r="A2753" s="21">
        <v>1545656</v>
      </c>
      <c r="B2753" s="53">
        <v>411590</v>
      </c>
      <c r="C2753" s="21">
        <f>VLOOKUP(TotalMov[[#This Row],[Order]],'Total Mov by SS'!B:C,2,0)</f>
        <v>146</v>
      </c>
      <c r="D2753" s="21" t="s">
        <v>59</v>
      </c>
      <c r="E2753" s="21" t="s">
        <v>114</v>
      </c>
      <c r="F2753" s="21" t="s">
        <v>102</v>
      </c>
      <c r="G2753" s="21" t="s">
        <v>105</v>
      </c>
      <c r="H2753" s="21" t="s">
        <v>100</v>
      </c>
      <c r="I2753" s="21" t="s">
        <v>106</v>
      </c>
      <c r="J2753" s="22">
        <v>43718</v>
      </c>
      <c r="K2753" s="23">
        <v>0.38664351851852002</v>
      </c>
      <c r="L2753" s="22">
        <v>43718</v>
      </c>
      <c r="M2753" s="23">
        <v>0.38664351851852002</v>
      </c>
      <c r="N2753" s="24">
        <v>45</v>
      </c>
      <c r="O2753" s="21" t="s">
        <v>66</v>
      </c>
      <c r="P2753" s="24">
        <f>TotalMov[[#This Row],[Confirmed activ. 3 (ILE03)]]</f>
        <v>45</v>
      </c>
      <c r="Q2753" s="24">
        <v>45</v>
      </c>
      <c r="R2753" s="21" t="s">
        <v>66</v>
      </c>
      <c r="S2753" s="21" t="s">
        <v>72</v>
      </c>
    </row>
    <row r="2754" spans="1:19" x14ac:dyDescent="0.35">
      <c r="A2754" s="21">
        <v>1545656</v>
      </c>
      <c r="B2754" s="53">
        <v>411590</v>
      </c>
      <c r="C2754" s="21">
        <f>VLOOKUP(TotalMov[[#This Row],[Order]],'Total Mov by SS'!B:C,2,0)</f>
        <v>146</v>
      </c>
      <c r="D2754" s="21" t="s">
        <v>107</v>
      </c>
      <c r="E2754" s="21" t="s">
        <v>60</v>
      </c>
      <c r="F2754" s="21" t="s">
        <v>61</v>
      </c>
      <c r="G2754" s="21" t="s">
        <v>90</v>
      </c>
      <c r="H2754" s="21" t="s">
        <v>63</v>
      </c>
      <c r="I2754" s="21" t="s">
        <v>108</v>
      </c>
      <c r="J2754" s="22"/>
      <c r="K2754" s="23">
        <v>0</v>
      </c>
      <c r="L2754" s="22"/>
      <c r="M2754" s="23">
        <v>0</v>
      </c>
      <c r="N2754" s="25">
        <v>0</v>
      </c>
      <c r="O2754" s="21" t="s">
        <v>93</v>
      </c>
      <c r="P2754" s="24"/>
      <c r="Q2754" s="24">
        <v>1</v>
      </c>
      <c r="R2754" s="21" t="s">
        <v>66</v>
      </c>
      <c r="S2754" s="21" t="s">
        <v>94</v>
      </c>
    </row>
    <row r="2755" spans="1:19" x14ac:dyDescent="0.35">
      <c r="A2755" s="21">
        <v>1545656</v>
      </c>
      <c r="B2755" s="53">
        <v>411590</v>
      </c>
      <c r="C2755" s="21">
        <f>VLOOKUP(TotalMov[[#This Row],[Order]],'Total Mov by SS'!B:C,2,0)</f>
        <v>146</v>
      </c>
      <c r="D2755" s="21" t="s">
        <v>109</v>
      </c>
      <c r="E2755" s="21" t="s">
        <v>95</v>
      </c>
      <c r="F2755" s="21" t="s">
        <v>83</v>
      </c>
      <c r="G2755" s="21" t="s">
        <v>90</v>
      </c>
      <c r="H2755" s="21" t="s">
        <v>84</v>
      </c>
      <c r="I2755" s="21" t="s">
        <v>110</v>
      </c>
      <c r="J2755" s="22"/>
      <c r="K2755" s="23">
        <v>0</v>
      </c>
      <c r="L2755" s="22"/>
      <c r="M2755" s="23">
        <v>0</v>
      </c>
      <c r="N2755" s="25">
        <v>0</v>
      </c>
      <c r="O2755" s="21" t="s">
        <v>93</v>
      </c>
      <c r="P2755" s="24"/>
      <c r="Q2755" s="24">
        <v>5</v>
      </c>
      <c r="R2755" s="21" t="s">
        <v>66</v>
      </c>
      <c r="S2755" s="21" t="s">
        <v>94</v>
      </c>
    </row>
    <row r="2756" spans="1:19" x14ac:dyDescent="0.35">
      <c r="A2756" s="21">
        <v>1545657</v>
      </c>
      <c r="B2756" s="53">
        <v>411590</v>
      </c>
      <c r="C2756" s="21">
        <f>VLOOKUP(TotalMov[[#This Row],[Order]],'Total Mov by SS'!B:C,2,0)</f>
        <v>146</v>
      </c>
      <c r="D2756" s="21" t="s">
        <v>59</v>
      </c>
      <c r="E2756" s="21" t="s">
        <v>60</v>
      </c>
      <c r="F2756" s="21" t="s">
        <v>83</v>
      </c>
      <c r="G2756" s="21" t="s">
        <v>62</v>
      </c>
      <c r="H2756" s="21" t="s">
        <v>84</v>
      </c>
      <c r="I2756" s="21" t="s">
        <v>111</v>
      </c>
      <c r="J2756" s="22">
        <v>43697</v>
      </c>
      <c r="K2756" s="23">
        <v>0.98778935185185002</v>
      </c>
      <c r="L2756" s="22">
        <v>43698</v>
      </c>
      <c r="M2756" s="23">
        <v>2.414351851852E-2</v>
      </c>
      <c r="N2756" s="25">
        <v>52.35</v>
      </c>
      <c r="O2756" s="21" t="s">
        <v>66</v>
      </c>
      <c r="P2756" s="24">
        <f>TotalMov[[#This Row],[Confirmed activ. 3 (ILE03)]]</f>
        <v>52.35</v>
      </c>
      <c r="Q2756" s="24">
        <v>40</v>
      </c>
      <c r="R2756" s="21" t="s">
        <v>66</v>
      </c>
      <c r="S2756" s="21" t="s">
        <v>67</v>
      </c>
    </row>
    <row r="2757" spans="1:19" x14ac:dyDescent="0.35">
      <c r="A2757" s="21">
        <v>1545657</v>
      </c>
      <c r="B2757" s="53">
        <v>411590</v>
      </c>
      <c r="C2757" s="21">
        <f>VLOOKUP(TotalMov[[#This Row],[Order]],'Total Mov by SS'!B:C,2,0)</f>
        <v>146</v>
      </c>
      <c r="D2757" s="21" t="s">
        <v>59</v>
      </c>
      <c r="E2757" s="21" t="s">
        <v>68</v>
      </c>
      <c r="F2757" s="21" t="s">
        <v>61</v>
      </c>
      <c r="G2757" s="21" t="s">
        <v>62</v>
      </c>
      <c r="H2757" s="21" t="s">
        <v>63</v>
      </c>
      <c r="I2757" s="21" t="s">
        <v>64</v>
      </c>
      <c r="J2757" s="22">
        <v>43698</v>
      </c>
      <c r="K2757" s="23">
        <v>0.61037037037037001</v>
      </c>
      <c r="L2757" s="22">
        <v>43698</v>
      </c>
      <c r="M2757" s="23">
        <v>0.61451388888889003</v>
      </c>
      <c r="N2757" s="25">
        <v>2.9830000000000001</v>
      </c>
      <c r="O2757" s="21" t="s">
        <v>66</v>
      </c>
      <c r="P2757" s="24">
        <f>TotalMov[[#This Row],[Confirmed activ. 3 (ILE03)]]</f>
        <v>2.9830000000000001</v>
      </c>
      <c r="Q2757" s="24">
        <v>15</v>
      </c>
      <c r="R2757" s="21" t="s">
        <v>66</v>
      </c>
      <c r="S2757" s="21" t="s">
        <v>67</v>
      </c>
    </row>
    <row r="2758" spans="1:19" x14ac:dyDescent="0.35">
      <c r="A2758" s="21">
        <v>1545657</v>
      </c>
      <c r="B2758" s="53">
        <v>411590</v>
      </c>
      <c r="C2758" s="21">
        <f>VLOOKUP(TotalMov[[#This Row],[Order]],'Total Mov by SS'!B:C,2,0)</f>
        <v>146</v>
      </c>
      <c r="D2758" s="21" t="s">
        <v>59</v>
      </c>
      <c r="E2758" s="21" t="s">
        <v>73</v>
      </c>
      <c r="F2758" s="21" t="s">
        <v>69</v>
      </c>
      <c r="G2758" s="21" t="s">
        <v>62</v>
      </c>
      <c r="H2758" s="21" t="s">
        <v>70</v>
      </c>
      <c r="I2758" s="21" t="s">
        <v>71</v>
      </c>
      <c r="J2758" s="22">
        <v>43699</v>
      </c>
      <c r="K2758" s="23">
        <v>0.59452546296296005</v>
      </c>
      <c r="L2758" s="22">
        <v>43699</v>
      </c>
      <c r="M2758" s="23">
        <v>0.59452546296296005</v>
      </c>
      <c r="N2758" s="24">
        <v>20</v>
      </c>
      <c r="O2758" s="21" t="s">
        <v>66</v>
      </c>
      <c r="P2758" s="24">
        <f>TotalMov[[#This Row],[Confirmed activ. 3 (ILE03)]]</f>
        <v>20</v>
      </c>
      <c r="Q2758" s="24">
        <v>20</v>
      </c>
      <c r="R2758" s="21" t="s">
        <v>66</v>
      </c>
      <c r="S2758" s="21" t="s">
        <v>72</v>
      </c>
    </row>
    <row r="2759" spans="1:19" x14ac:dyDescent="0.35">
      <c r="A2759" s="21">
        <v>1545657</v>
      </c>
      <c r="B2759" s="53">
        <v>411590</v>
      </c>
      <c r="C2759" s="21">
        <f>VLOOKUP(TotalMov[[#This Row],[Order]],'Total Mov by SS'!B:C,2,0)</f>
        <v>146</v>
      </c>
      <c r="D2759" s="21" t="s">
        <v>59</v>
      </c>
      <c r="E2759" s="21" t="s">
        <v>75</v>
      </c>
      <c r="F2759" s="21" t="s">
        <v>61</v>
      </c>
      <c r="G2759" s="21" t="s">
        <v>62</v>
      </c>
      <c r="H2759" s="21" t="s">
        <v>63</v>
      </c>
      <c r="I2759" s="21" t="s">
        <v>74</v>
      </c>
      <c r="J2759" s="22">
        <v>43699</v>
      </c>
      <c r="K2759" s="23">
        <v>0.60148148148147995</v>
      </c>
      <c r="L2759" s="22">
        <v>43702</v>
      </c>
      <c r="M2759" s="23">
        <v>0.47796296296295998</v>
      </c>
      <c r="N2759" s="25">
        <v>6.5810000000000004</v>
      </c>
      <c r="O2759" s="21" t="s">
        <v>77</v>
      </c>
      <c r="P2759" s="24">
        <f>TotalMov[[#This Row],[Confirmed activ. 3 (ILE03)]]*60</f>
        <v>394.86</v>
      </c>
      <c r="Q2759" s="24">
        <v>350</v>
      </c>
      <c r="R2759" s="21" t="s">
        <v>66</v>
      </c>
      <c r="S2759" s="21" t="s">
        <v>67</v>
      </c>
    </row>
    <row r="2760" spans="1:19" x14ac:dyDescent="0.35">
      <c r="A2760" s="21">
        <v>1545657</v>
      </c>
      <c r="B2760" s="53">
        <v>411590</v>
      </c>
      <c r="C2760" s="21">
        <f>VLOOKUP(TotalMov[[#This Row],[Order]],'Total Mov by SS'!B:C,2,0)</f>
        <v>146</v>
      </c>
      <c r="D2760" s="21" t="s">
        <v>59</v>
      </c>
      <c r="E2760" s="21" t="s">
        <v>78</v>
      </c>
      <c r="F2760" s="21" t="s">
        <v>61</v>
      </c>
      <c r="G2760" s="21" t="s">
        <v>62</v>
      </c>
      <c r="H2760" s="21" t="s">
        <v>63</v>
      </c>
      <c r="I2760" s="21" t="s">
        <v>76</v>
      </c>
      <c r="J2760" s="22">
        <v>43702</v>
      </c>
      <c r="K2760" s="23">
        <v>0.50295138888889002</v>
      </c>
      <c r="L2760" s="22">
        <v>43706</v>
      </c>
      <c r="M2760" s="23">
        <v>0.57806712962963003</v>
      </c>
      <c r="N2760" s="25">
        <v>38.79</v>
      </c>
      <c r="O2760" s="21" t="s">
        <v>77</v>
      </c>
      <c r="P2760" s="24">
        <f>TotalMov[[#This Row],[Confirmed activ. 3 (ILE03)]]*60</f>
        <v>2327.4</v>
      </c>
      <c r="Q2760" s="24">
        <v>1020</v>
      </c>
      <c r="R2760" s="21" t="s">
        <v>66</v>
      </c>
      <c r="S2760" s="21" t="s">
        <v>67</v>
      </c>
    </row>
    <row r="2761" spans="1:19" x14ac:dyDescent="0.35">
      <c r="A2761" s="21">
        <v>1545657</v>
      </c>
      <c r="B2761" s="53">
        <v>411590</v>
      </c>
      <c r="C2761" s="21">
        <f>VLOOKUP(TotalMov[[#This Row],[Order]],'Total Mov by SS'!B:C,2,0)</f>
        <v>146</v>
      </c>
      <c r="D2761" s="21" t="s">
        <v>59</v>
      </c>
      <c r="E2761" s="21" t="s">
        <v>80</v>
      </c>
      <c r="F2761" s="21" t="s">
        <v>61</v>
      </c>
      <c r="G2761" s="21" t="s">
        <v>62</v>
      </c>
      <c r="H2761" s="21" t="s">
        <v>63</v>
      </c>
      <c r="I2761" s="21" t="s">
        <v>112</v>
      </c>
      <c r="J2761" s="22">
        <v>43706</v>
      </c>
      <c r="K2761" s="23">
        <v>0.57831018518518995</v>
      </c>
      <c r="L2761" s="22">
        <v>43706</v>
      </c>
      <c r="M2761" s="23">
        <v>0.61384259259259</v>
      </c>
      <c r="N2761" s="25">
        <v>51.167000000000002</v>
      </c>
      <c r="O2761" s="21" t="s">
        <v>66</v>
      </c>
      <c r="P2761" s="24">
        <f>TotalMov[[#This Row],[Confirmed activ. 3 (ILE03)]]</f>
        <v>51.167000000000002</v>
      </c>
      <c r="Q2761" s="24">
        <v>50</v>
      </c>
      <c r="R2761" s="21" t="s">
        <v>66</v>
      </c>
      <c r="S2761" s="21" t="s">
        <v>67</v>
      </c>
    </row>
    <row r="2762" spans="1:19" x14ac:dyDescent="0.35">
      <c r="A2762" s="21">
        <v>1545657</v>
      </c>
      <c r="B2762" s="53">
        <v>411590</v>
      </c>
      <c r="C2762" s="21">
        <f>VLOOKUP(TotalMov[[#This Row],[Order]],'Total Mov by SS'!B:C,2,0)</f>
        <v>146</v>
      </c>
      <c r="D2762" s="21" t="s">
        <v>59</v>
      </c>
      <c r="E2762" s="21" t="s">
        <v>82</v>
      </c>
      <c r="F2762" s="21" t="s">
        <v>89</v>
      </c>
      <c r="G2762" s="21" t="s">
        <v>90</v>
      </c>
      <c r="H2762" s="21" t="s">
        <v>91</v>
      </c>
      <c r="I2762" s="21" t="s">
        <v>92</v>
      </c>
      <c r="J2762" s="22"/>
      <c r="K2762" s="23">
        <v>0</v>
      </c>
      <c r="L2762" s="22"/>
      <c r="M2762" s="23">
        <v>0</v>
      </c>
      <c r="N2762" s="25">
        <v>0</v>
      </c>
      <c r="O2762" s="21" t="s">
        <v>93</v>
      </c>
      <c r="P2762" s="24"/>
      <c r="Q2762" s="24">
        <v>0</v>
      </c>
      <c r="R2762" s="21" t="s">
        <v>66</v>
      </c>
      <c r="S2762" s="21" t="s">
        <v>94</v>
      </c>
    </row>
    <row r="2763" spans="1:19" x14ac:dyDescent="0.35">
      <c r="A2763" s="21">
        <v>1545657</v>
      </c>
      <c r="B2763" s="53">
        <v>411590</v>
      </c>
      <c r="C2763" s="21">
        <f>VLOOKUP(TotalMov[[#This Row],[Order]],'Total Mov by SS'!B:C,2,0)</f>
        <v>146</v>
      </c>
      <c r="D2763" s="21" t="s">
        <v>59</v>
      </c>
      <c r="E2763" s="21" t="s">
        <v>85</v>
      </c>
      <c r="F2763" s="21" t="s">
        <v>69</v>
      </c>
      <c r="G2763" s="21" t="s">
        <v>62</v>
      </c>
      <c r="H2763" s="21" t="s">
        <v>70</v>
      </c>
      <c r="I2763" s="21" t="s">
        <v>79</v>
      </c>
      <c r="J2763" s="22">
        <v>43706</v>
      </c>
      <c r="K2763" s="23">
        <v>0.64204861111111</v>
      </c>
      <c r="L2763" s="22">
        <v>43706</v>
      </c>
      <c r="M2763" s="23">
        <v>0.64204861111111</v>
      </c>
      <c r="N2763" s="24">
        <v>20</v>
      </c>
      <c r="O2763" s="21" t="s">
        <v>66</v>
      </c>
      <c r="P2763" s="24">
        <f>TotalMov[[#This Row],[Confirmed activ. 3 (ILE03)]]</f>
        <v>20</v>
      </c>
      <c r="Q2763" s="24">
        <v>20</v>
      </c>
      <c r="R2763" s="21" t="s">
        <v>66</v>
      </c>
      <c r="S2763" s="21" t="s">
        <v>72</v>
      </c>
    </row>
    <row r="2764" spans="1:19" x14ac:dyDescent="0.35">
      <c r="A2764" s="21">
        <v>1545657</v>
      </c>
      <c r="B2764" s="53">
        <v>411590</v>
      </c>
      <c r="C2764" s="21">
        <f>VLOOKUP(TotalMov[[#This Row],[Order]],'Total Mov by SS'!B:C,2,0)</f>
        <v>146</v>
      </c>
      <c r="D2764" s="21" t="s">
        <v>59</v>
      </c>
      <c r="E2764" s="21" t="s">
        <v>88</v>
      </c>
      <c r="F2764" s="21" t="s">
        <v>69</v>
      </c>
      <c r="G2764" s="21" t="s">
        <v>62</v>
      </c>
      <c r="H2764" s="21" t="s">
        <v>70</v>
      </c>
      <c r="I2764" s="21" t="s">
        <v>81</v>
      </c>
      <c r="J2764" s="22">
        <v>43706</v>
      </c>
      <c r="K2764" s="23">
        <v>0.64224537037036999</v>
      </c>
      <c r="L2764" s="22">
        <v>43706</v>
      </c>
      <c r="M2764" s="23">
        <v>0.64224537037036999</v>
      </c>
      <c r="N2764" s="24">
        <v>20</v>
      </c>
      <c r="O2764" s="21" t="s">
        <v>66</v>
      </c>
      <c r="P2764" s="24">
        <f>TotalMov[[#This Row],[Confirmed activ. 3 (ILE03)]]</f>
        <v>20</v>
      </c>
      <c r="Q2764" s="24">
        <v>20</v>
      </c>
      <c r="R2764" s="21" t="s">
        <v>66</v>
      </c>
      <c r="S2764" s="21" t="s">
        <v>72</v>
      </c>
    </row>
    <row r="2765" spans="1:19" x14ac:dyDescent="0.35">
      <c r="A2765" s="21">
        <v>1545657</v>
      </c>
      <c r="B2765" s="53">
        <v>411590</v>
      </c>
      <c r="C2765" s="21">
        <f>VLOOKUP(TotalMov[[#This Row],[Order]],'Total Mov by SS'!B:C,2,0)</f>
        <v>146</v>
      </c>
      <c r="D2765" s="21" t="s">
        <v>59</v>
      </c>
      <c r="E2765" s="21" t="s">
        <v>95</v>
      </c>
      <c r="F2765" s="21" t="s">
        <v>83</v>
      </c>
      <c r="G2765" s="21" t="s">
        <v>62</v>
      </c>
      <c r="H2765" s="21" t="s">
        <v>84</v>
      </c>
      <c r="I2765" s="21" t="s">
        <v>84</v>
      </c>
      <c r="J2765" s="22">
        <v>43706</v>
      </c>
      <c r="K2765" s="23">
        <v>0.65850694444444002</v>
      </c>
      <c r="L2765" s="22">
        <v>43709</v>
      </c>
      <c r="M2765" s="23">
        <v>0.52885416666666996</v>
      </c>
      <c r="N2765" s="25">
        <v>5.68</v>
      </c>
      <c r="O2765" s="21" t="s">
        <v>77</v>
      </c>
      <c r="P2765" s="24">
        <f>TotalMov[[#This Row],[Confirmed activ. 3 (ILE03)]]*60</f>
        <v>340.79999999999995</v>
      </c>
      <c r="Q2765" s="24">
        <v>450</v>
      </c>
      <c r="R2765" s="21" t="s">
        <v>66</v>
      </c>
      <c r="S2765" s="21" t="s">
        <v>67</v>
      </c>
    </row>
    <row r="2766" spans="1:19" x14ac:dyDescent="0.35">
      <c r="A2766" s="21">
        <v>1545657</v>
      </c>
      <c r="B2766" s="53">
        <v>411590</v>
      </c>
      <c r="C2766" s="21">
        <f>VLOOKUP(TotalMov[[#This Row],[Order]],'Total Mov by SS'!B:C,2,0)</f>
        <v>146</v>
      </c>
      <c r="D2766" s="21" t="s">
        <v>59</v>
      </c>
      <c r="E2766" s="21" t="s">
        <v>97</v>
      </c>
      <c r="F2766" s="21" t="s">
        <v>86</v>
      </c>
      <c r="G2766" s="21" t="s">
        <v>62</v>
      </c>
      <c r="H2766" s="21" t="s">
        <v>87</v>
      </c>
      <c r="I2766" s="21" t="s">
        <v>87</v>
      </c>
      <c r="J2766" s="22">
        <v>43710</v>
      </c>
      <c r="K2766" s="23">
        <v>0.39076388888889002</v>
      </c>
      <c r="L2766" s="22">
        <v>43710</v>
      </c>
      <c r="M2766" s="23">
        <v>0.39076388888889002</v>
      </c>
      <c r="N2766" s="24">
        <v>20</v>
      </c>
      <c r="O2766" s="21" t="s">
        <v>66</v>
      </c>
      <c r="P2766" s="24">
        <f>TotalMov[[#This Row],[Confirmed activ. 3 (ILE03)]]</f>
        <v>20</v>
      </c>
      <c r="Q2766" s="24">
        <v>20</v>
      </c>
      <c r="R2766" s="21" t="s">
        <v>66</v>
      </c>
      <c r="S2766" s="21" t="s">
        <v>72</v>
      </c>
    </row>
    <row r="2767" spans="1:19" x14ac:dyDescent="0.35">
      <c r="A2767" s="21">
        <v>1545657</v>
      </c>
      <c r="B2767" s="53">
        <v>411590</v>
      </c>
      <c r="C2767" s="21">
        <f>VLOOKUP(TotalMov[[#This Row],[Order]],'Total Mov by SS'!B:C,2,0)</f>
        <v>146</v>
      </c>
      <c r="D2767" s="21" t="s">
        <v>59</v>
      </c>
      <c r="E2767" s="21" t="s">
        <v>99</v>
      </c>
      <c r="F2767" s="21" t="s">
        <v>61</v>
      </c>
      <c r="G2767" s="21" t="s">
        <v>62</v>
      </c>
      <c r="H2767" s="21" t="s">
        <v>63</v>
      </c>
      <c r="I2767" s="21" t="s">
        <v>96</v>
      </c>
      <c r="J2767" s="22">
        <v>43713</v>
      </c>
      <c r="K2767" s="23">
        <v>0.58155092592593005</v>
      </c>
      <c r="L2767" s="22">
        <v>43713</v>
      </c>
      <c r="M2767" s="23">
        <v>0.64412037037036995</v>
      </c>
      <c r="N2767" s="25">
        <v>1.502</v>
      </c>
      <c r="O2767" s="21" t="s">
        <v>77</v>
      </c>
      <c r="P2767" s="24">
        <f>TotalMov[[#This Row],[Confirmed activ. 3 (ILE03)]]*60</f>
        <v>90.12</v>
      </c>
      <c r="Q2767" s="24">
        <v>100</v>
      </c>
      <c r="R2767" s="21" t="s">
        <v>66</v>
      </c>
      <c r="S2767" s="21" t="s">
        <v>67</v>
      </c>
    </row>
    <row r="2768" spans="1:19" x14ac:dyDescent="0.35">
      <c r="A2768" s="21">
        <v>1545657</v>
      </c>
      <c r="B2768" s="53">
        <v>411590</v>
      </c>
      <c r="C2768" s="21">
        <f>VLOOKUP(TotalMov[[#This Row],[Order]],'Total Mov by SS'!B:C,2,0)</f>
        <v>146</v>
      </c>
      <c r="D2768" s="21" t="s">
        <v>59</v>
      </c>
      <c r="E2768" s="21" t="s">
        <v>101</v>
      </c>
      <c r="F2768" s="21" t="s">
        <v>69</v>
      </c>
      <c r="G2768" s="21" t="s">
        <v>62</v>
      </c>
      <c r="H2768" s="21" t="s">
        <v>70</v>
      </c>
      <c r="I2768" s="21" t="s">
        <v>98</v>
      </c>
      <c r="J2768" s="22">
        <v>43716</v>
      </c>
      <c r="K2768" s="23">
        <v>0.70295138888888997</v>
      </c>
      <c r="L2768" s="22">
        <v>43716</v>
      </c>
      <c r="M2768" s="23">
        <v>0.70295138888888997</v>
      </c>
      <c r="N2768" s="24">
        <v>20</v>
      </c>
      <c r="O2768" s="21" t="s">
        <v>66</v>
      </c>
      <c r="P2768" s="24">
        <f>TotalMov[[#This Row],[Confirmed activ. 3 (ILE03)]]</f>
        <v>20</v>
      </c>
      <c r="Q2768" s="24">
        <v>20</v>
      </c>
      <c r="R2768" s="21" t="s">
        <v>66</v>
      </c>
      <c r="S2768" s="21" t="s">
        <v>72</v>
      </c>
    </row>
    <row r="2769" spans="1:19" x14ac:dyDescent="0.35">
      <c r="A2769" s="21">
        <v>1545657</v>
      </c>
      <c r="B2769" s="53">
        <v>411590</v>
      </c>
      <c r="C2769" s="21">
        <f>VLOOKUP(TotalMov[[#This Row],[Order]],'Total Mov by SS'!B:C,2,0)</f>
        <v>146</v>
      </c>
      <c r="D2769" s="21" t="s">
        <v>59</v>
      </c>
      <c r="E2769" s="21" t="s">
        <v>104</v>
      </c>
      <c r="F2769" s="21" t="s">
        <v>69</v>
      </c>
      <c r="G2769" s="21" t="s">
        <v>62</v>
      </c>
      <c r="H2769" s="21" t="s">
        <v>70</v>
      </c>
      <c r="I2769" s="21" t="s">
        <v>100</v>
      </c>
      <c r="J2769" s="22">
        <v>43716</v>
      </c>
      <c r="K2769" s="23">
        <v>0.70299768518519001</v>
      </c>
      <c r="L2769" s="22">
        <v>43716</v>
      </c>
      <c r="M2769" s="23">
        <v>0.70299768518519001</v>
      </c>
      <c r="N2769" s="24">
        <v>30</v>
      </c>
      <c r="O2769" s="21" t="s">
        <v>66</v>
      </c>
      <c r="P2769" s="24">
        <f>TotalMov[[#This Row],[Confirmed activ. 3 (ILE03)]]</f>
        <v>30</v>
      </c>
      <c r="Q2769" s="24">
        <v>30</v>
      </c>
      <c r="R2769" s="21" t="s">
        <v>66</v>
      </c>
      <c r="S2769" s="21" t="s">
        <v>72</v>
      </c>
    </row>
    <row r="2770" spans="1:19" x14ac:dyDescent="0.35">
      <c r="A2770" s="21">
        <v>1545657</v>
      </c>
      <c r="B2770" s="53">
        <v>411590</v>
      </c>
      <c r="C2770" s="21">
        <f>VLOOKUP(TotalMov[[#This Row],[Order]],'Total Mov by SS'!B:C,2,0)</f>
        <v>146</v>
      </c>
      <c r="D2770" s="21" t="s">
        <v>59</v>
      </c>
      <c r="E2770" s="21" t="s">
        <v>113</v>
      </c>
      <c r="F2770" s="21" t="s">
        <v>102</v>
      </c>
      <c r="G2770" s="21" t="s">
        <v>62</v>
      </c>
      <c r="H2770" s="21" t="s">
        <v>100</v>
      </c>
      <c r="I2770" s="21" t="s">
        <v>103</v>
      </c>
      <c r="J2770" s="22">
        <v>43716</v>
      </c>
      <c r="K2770" s="23">
        <v>0.70304398148147995</v>
      </c>
      <c r="L2770" s="22">
        <v>43716</v>
      </c>
      <c r="M2770" s="23">
        <v>0.70304398148147995</v>
      </c>
      <c r="N2770" s="24">
        <v>30</v>
      </c>
      <c r="O2770" s="21" t="s">
        <v>66</v>
      </c>
      <c r="P2770" s="24">
        <f>TotalMov[[#This Row],[Confirmed activ. 3 (ILE03)]]</f>
        <v>30</v>
      </c>
      <c r="Q2770" s="24">
        <v>30</v>
      </c>
      <c r="R2770" s="21" t="s">
        <v>66</v>
      </c>
      <c r="S2770" s="21" t="s">
        <v>72</v>
      </c>
    </row>
    <row r="2771" spans="1:19" x14ac:dyDescent="0.35">
      <c r="A2771" s="21">
        <v>1545657</v>
      </c>
      <c r="B2771" s="53">
        <v>411590</v>
      </c>
      <c r="C2771" s="21">
        <f>VLOOKUP(TotalMov[[#This Row],[Order]],'Total Mov by SS'!B:C,2,0)</f>
        <v>146</v>
      </c>
      <c r="D2771" s="21" t="s">
        <v>59</v>
      </c>
      <c r="E2771" s="21" t="s">
        <v>114</v>
      </c>
      <c r="F2771" s="21" t="s">
        <v>102</v>
      </c>
      <c r="G2771" s="21" t="s">
        <v>105</v>
      </c>
      <c r="H2771" s="21" t="s">
        <v>100</v>
      </c>
      <c r="I2771" s="21" t="s">
        <v>106</v>
      </c>
      <c r="J2771" s="22">
        <v>43718</v>
      </c>
      <c r="K2771" s="23">
        <v>0.38679398148147998</v>
      </c>
      <c r="L2771" s="22">
        <v>43718</v>
      </c>
      <c r="M2771" s="23">
        <v>0.38679398148147998</v>
      </c>
      <c r="N2771" s="24">
        <v>45</v>
      </c>
      <c r="O2771" s="21" t="s">
        <v>66</v>
      </c>
      <c r="P2771" s="24">
        <f>TotalMov[[#This Row],[Confirmed activ. 3 (ILE03)]]</f>
        <v>45</v>
      </c>
      <c r="Q2771" s="24">
        <v>45</v>
      </c>
      <c r="R2771" s="21" t="s">
        <v>66</v>
      </c>
      <c r="S2771" s="21" t="s">
        <v>72</v>
      </c>
    </row>
    <row r="2772" spans="1:19" x14ac:dyDescent="0.35">
      <c r="A2772" s="21">
        <v>1545657</v>
      </c>
      <c r="B2772" s="53">
        <v>411590</v>
      </c>
      <c r="C2772" s="21">
        <f>VLOOKUP(TotalMov[[#This Row],[Order]],'Total Mov by SS'!B:C,2,0)</f>
        <v>146</v>
      </c>
      <c r="D2772" s="21" t="s">
        <v>107</v>
      </c>
      <c r="E2772" s="21" t="s">
        <v>60</v>
      </c>
      <c r="F2772" s="21" t="s">
        <v>61</v>
      </c>
      <c r="G2772" s="21" t="s">
        <v>90</v>
      </c>
      <c r="H2772" s="21" t="s">
        <v>63</v>
      </c>
      <c r="I2772" s="21" t="s">
        <v>108</v>
      </c>
      <c r="J2772" s="22">
        <v>43710</v>
      </c>
      <c r="K2772" s="23">
        <v>0.31822916666667</v>
      </c>
      <c r="L2772" s="22">
        <v>43710</v>
      </c>
      <c r="M2772" s="23">
        <v>0.70125000000000004</v>
      </c>
      <c r="N2772" s="25">
        <v>9.1929999999999996</v>
      </c>
      <c r="O2772" s="21" t="s">
        <v>77</v>
      </c>
      <c r="P2772" s="24">
        <f>TotalMov[[#This Row],[Confirmed activ. 3 (ILE03)]]*60</f>
        <v>551.57999999999993</v>
      </c>
      <c r="Q2772" s="24">
        <v>1</v>
      </c>
      <c r="R2772" s="21" t="s">
        <v>66</v>
      </c>
      <c r="S2772" s="21" t="s">
        <v>67</v>
      </c>
    </row>
    <row r="2773" spans="1:19" x14ac:dyDescent="0.35">
      <c r="A2773" s="21">
        <v>1545657</v>
      </c>
      <c r="B2773" s="53">
        <v>411590</v>
      </c>
      <c r="C2773" s="21">
        <f>VLOOKUP(TotalMov[[#This Row],[Order]],'Total Mov by SS'!B:C,2,0)</f>
        <v>146</v>
      </c>
      <c r="D2773" s="21" t="s">
        <v>109</v>
      </c>
      <c r="E2773" s="21" t="s">
        <v>95</v>
      </c>
      <c r="F2773" s="21" t="s">
        <v>83</v>
      </c>
      <c r="G2773" s="21" t="s">
        <v>90</v>
      </c>
      <c r="H2773" s="21" t="s">
        <v>84</v>
      </c>
      <c r="I2773" s="21" t="s">
        <v>110</v>
      </c>
      <c r="J2773" s="22"/>
      <c r="K2773" s="23">
        <v>0</v>
      </c>
      <c r="L2773" s="22"/>
      <c r="M2773" s="23">
        <v>0</v>
      </c>
      <c r="N2773" s="25">
        <v>0</v>
      </c>
      <c r="O2773" s="21" t="s">
        <v>93</v>
      </c>
      <c r="P2773" s="24"/>
      <c r="Q2773" s="24">
        <v>5</v>
      </c>
      <c r="R2773" s="21" t="s">
        <v>66</v>
      </c>
      <c r="S2773" s="21" t="s">
        <v>94</v>
      </c>
    </row>
    <row r="2774" spans="1:19" x14ac:dyDescent="0.35">
      <c r="A2774" s="21">
        <v>1545658</v>
      </c>
      <c r="B2774" s="53">
        <v>411590</v>
      </c>
      <c r="C2774" s="21">
        <f>VLOOKUP(TotalMov[[#This Row],[Order]],'Total Mov by SS'!B:C,2,0)</f>
        <v>145</v>
      </c>
      <c r="D2774" s="21" t="s">
        <v>59</v>
      </c>
      <c r="E2774" s="21" t="s">
        <v>60</v>
      </c>
      <c r="F2774" s="21" t="s">
        <v>83</v>
      </c>
      <c r="G2774" s="21" t="s">
        <v>62</v>
      </c>
      <c r="H2774" s="21" t="s">
        <v>84</v>
      </c>
      <c r="I2774" s="21" t="s">
        <v>111</v>
      </c>
      <c r="J2774" s="22">
        <v>43698</v>
      </c>
      <c r="K2774" s="23">
        <v>2.4375000000000001E-2</v>
      </c>
      <c r="L2774" s="22">
        <v>43698</v>
      </c>
      <c r="M2774" s="23">
        <v>6.3136574074070001E-2</v>
      </c>
      <c r="N2774" s="25">
        <v>55.817</v>
      </c>
      <c r="O2774" s="21" t="s">
        <v>66</v>
      </c>
      <c r="P2774" s="24">
        <f>TotalMov[[#This Row],[Confirmed activ. 3 (ILE03)]]</f>
        <v>55.817</v>
      </c>
      <c r="Q2774" s="24">
        <v>40</v>
      </c>
      <c r="R2774" s="21" t="s">
        <v>66</v>
      </c>
      <c r="S2774" s="21" t="s">
        <v>67</v>
      </c>
    </row>
    <row r="2775" spans="1:19" x14ac:dyDescent="0.35">
      <c r="A2775" s="21">
        <v>1545658</v>
      </c>
      <c r="B2775" s="53">
        <v>411590</v>
      </c>
      <c r="C2775" s="21">
        <f>VLOOKUP(TotalMov[[#This Row],[Order]],'Total Mov by SS'!B:C,2,0)</f>
        <v>145</v>
      </c>
      <c r="D2775" s="21" t="s">
        <v>59</v>
      </c>
      <c r="E2775" s="21" t="s">
        <v>68</v>
      </c>
      <c r="F2775" s="21" t="s">
        <v>61</v>
      </c>
      <c r="G2775" s="21" t="s">
        <v>62</v>
      </c>
      <c r="H2775" s="21" t="s">
        <v>63</v>
      </c>
      <c r="I2775" s="21" t="s">
        <v>64</v>
      </c>
      <c r="J2775" s="22">
        <v>43698</v>
      </c>
      <c r="K2775" s="23">
        <v>0.59193287037037001</v>
      </c>
      <c r="L2775" s="22">
        <v>43698</v>
      </c>
      <c r="M2775" s="23">
        <v>0.59535879629629995</v>
      </c>
      <c r="N2775" s="25">
        <v>2.4670000000000001</v>
      </c>
      <c r="O2775" s="21" t="s">
        <v>66</v>
      </c>
      <c r="P2775" s="24">
        <f>TotalMov[[#This Row],[Confirmed activ. 3 (ILE03)]]</f>
        <v>2.4670000000000001</v>
      </c>
      <c r="Q2775" s="24">
        <v>15</v>
      </c>
      <c r="R2775" s="21" t="s">
        <v>66</v>
      </c>
      <c r="S2775" s="21" t="s">
        <v>67</v>
      </c>
    </row>
    <row r="2776" spans="1:19" x14ac:dyDescent="0.35">
      <c r="A2776" s="21">
        <v>1545658</v>
      </c>
      <c r="B2776" s="53">
        <v>411590</v>
      </c>
      <c r="C2776" s="21">
        <f>VLOOKUP(TotalMov[[#This Row],[Order]],'Total Mov by SS'!B:C,2,0)</f>
        <v>145</v>
      </c>
      <c r="D2776" s="21" t="s">
        <v>59</v>
      </c>
      <c r="E2776" s="21" t="s">
        <v>73</v>
      </c>
      <c r="F2776" s="21" t="s">
        <v>69</v>
      </c>
      <c r="G2776" s="21" t="s">
        <v>62</v>
      </c>
      <c r="H2776" s="21" t="s">
        <v>70</v>
      </c>
      <c r="I2776" s="21" t="s">
        <v>71</v>
      </c>
      <c r="J2776" s="22">
        <v>43699</v>
      </c>
      <c r="K2776" s="23">
        <v>0.46995370370369999</v>
      </c>
      <c r="L2776" s="22">
        <v>43699</v>
      </c>
      <c r="M2776" s="23">
        <v>0.46995370370369999</v>
      </c>
      <c r="N2776" s="24">
        <v>20</v>
      </c>
      <c r="O2776" s="21" t="s">
        <v>66</v>
      </c>
      <c r="P2776" s="24">
        <f>TotalMov[[#This Row],[Confirmed activ. 3 (ILE03)]]</f>
        <v>20</v>
      </c>
      <c r="Q2776" s="24">
        <v>20</v>
      </c>
      <c r="R2776" s="21" t="s">
        <v>66</v>
      </c>
      <c r="S2776" s="21" t="s">
        <v>72</v>
      </c>
    </row>
    <row r="2777" spans="1:19" x14ac:dyDescent="0.35">
      <c r="A2777" s="21">
        <v>1545658</v>
      </c>
      <c r="B2777" s="53">
        <v>411590</v>
      </c>
      <c r="C2777" s="21">
        <f>VLOOKUP(TotalMov[[#This Row],[Order]],'Total Mov by SS'!B:C,2,0)</f>
        <v>145</v>
      </c>
      <c r="D2777" s="21" t="s">
        <v>59</v>
      </c>
      <c r="E2777" s="21" t="s">
        <v>75</v>
      </c>
      <c r="F2777" s="21" t="s">
        <v>61</v>
      </c>
      <c r="G2777" s="21" t="s">
        <v>62</v>
      </c>
      <c r="H2777" s="21" t="s">
        <v>63</v>
      </c>
      <c r="I2777" s="21" t="s">
        <v>74</v>
      </c>
      <c r="J2777" s="22">
        <v>43699</v>
      </c>
      <c r="K2777" s="23">
        <v>0.50561342592592995</v>
      </c>
      <c r="L2777" s="22">
        <v>43702</v>
      </c>
      <c r="M2777" s="23">
        <v>0.47738425925925998</v>
      </c>
      <c r="N2777" s="25">
        <v>7.2160000000000002</v>
      </c>
      <c r="O2777" s="21" t="s">
        <v>77</v>
      </c>
      <c r="P2777" s="24">
        <f>TotalMov[[#This Row],[Confirmed activ. 3 (ILE03)]]*60</f>
        <v>432.96000000000004</v>
      </c>
      <c r="Q2777" s="24">
        <v>350</v>
      </c>
      <c r="R2777" s="21" t="s">
        <v>66</v>
      </c>
      <c r="S2777" s="21" t="s">
        <v>67</v>
      </c>
    </row>
    <row r="2778" spans="1:19" x14ac:dyDescent="0.35">
      <c r="A2778" s="21">
        <v>1545658</v>
      </c>
      <c r="B2778" s="53">
        <v>411590</v>
      </c>
      <c r="C2778" s="21">
        <f>VLOOKUP(TotalMov[[#This Row],[Order]],'Total Mov by SS'!B:C,2,0)</f>
        <v>145</v>
      </c>
      <c r="D2778" s="21" t="s">
        <v>59</v>
      </c>
      <c r="E2778" s="21" t="s">
        <v>78</v>
      </c>
      <c r="F2778" s="21" t="s">
        <v>61</v>
      </c>
      <c r="G2778" s="21" t="s">
        <v>62</v>
      </c>
      <c r="H2778" s="21" t="s">
        <v>63</v>
      </c>
      <c r="I2778" s="21" t="s">
        <v>76</v>
      </c>
      <c r="J2778" s="22">
        <v>43702</v>
      </c>
      <c r="K2778" s="23">
        <v>0.50358796296296005</v>
      </c>
      <c r="L2778" s="22">
        <v>43706</v>
      </c>
      <c r="M2778" s="23">
        <v>0.47652777777777999</v>
      </c>
      <c r="N2778" s="25">
        <v>36.927999999999997</v>
      </c>
      <c r="O2778" s="21" t="s">
        <v>77</v>
      </c>
      <c r="P2778" s="24">
        <f>TotalMov[[#This Row],[Confirmed activ. 3 (ILE03)]]*60</f>
        <v>2215.6799999999998</v>
      </c>
      <c r="Q2778" s="24">
        <v>1020</v>
      </c>
      <c r="R2778" s="21" t="s">
        <v>66</v>
      </c>
      <c r="S2778" s="21" t="s">
        <v>67</v>
      </c>
    </row>
    <row r="2779" spans="1:19" x14ac:dyDescent="0.35">
      <c r="A2779" s="21">
        <v>1545658</v>
      </c>
      <c r="B2779" s="53">
        <v>411590</v>
      </c>
      <c r="C2779" s="21">
        <f>VLOOKUP(TotalMov[[#This Row],[Order]],'Total Mov by SS'!B:C,2,0)</f>
        <v>145</v>
      </c>
      <c r="D2779" s="21" t="s">
        <v>59</v>
      </c>
      <c r="E2779" s="21" t="s">
        <v>80</v>
      </c>
      <c r="F2779" s="21" t="s">
        <v>61</v>
      </c>
      <c r="G2779" s="21" t="s">
        <v>62</v>
      </c>
      <c r="H2779" s="21" t="s">
        <v>63</v>
      </c>
      <c r="I2779" s="21" t="s">
        <v>112</v>
      </c>
      <c r="J2779" s="22">
        <v>43706</v>
      </c>
      <c r="K2779" s="23">
        <v>0.50475694444443997</v>
      </c>
      <c r="L2779" s="22">
        <v>43706</v>
      </c>
      <c r="M2779" s="23">
        <v>0.51373842592593</v>
      </c>
      <c r="N2779" s="25">
        <v>12.933</v>
      </c>
      <c r="O2779" s="21" t="s">
        <v>66</v>
      </c>
      <c r="P2779" s="24">
        <f>TotalMov[[#This Row],[Confirmed activ. 3 (ILE03)]]</f>
        <v>12.933</v>
      </c>
      <c r="Q2779" s="24">
        <v>50</v>
      </c>
      <c r="R2779" s="21" t="s">
        <v>66</v>
      </c>
      <c r="S2779" s="21" t="s">
        <v>67</v>
      </c>
    </row>
    <row r="2780" spans="1:19" x14ac:dyDescent="0.35">
      <c r="A2780" s="21">
        <v>1545658</v>
      </c>
      <c r="B2780" s="53">
        <v>411590</v>
      </c>
      <c r="C2780" s="21">
        <f>VLOOKUP(TotalMov[[#This Row],[Order]],'Total Mov by SS'!B:C,2,0)</f>
        <v>145</v>
      </c>
      <c r="D2780" s="21" t="s">
        <v>59</v>
      </c>
      <c r="E2780" s="21" t="s">
        <v>82</v>
      </c>
      <c r="F2780" s="21" t="s">
        <v>89</v>
      </c>
      <c r="G2780" s="21" t="s">
        <v>90</v>
      </c>
      <c r="H2780" s="21" t="s">
        <v>91</v>
      </c>
      <c r="I2780" s="21" t="s">
        <v>92</v>
      </c>
      <c r="J2780" s="22"/>
      <c r="K2780" s="23">
        <v>0</v>
      </c>
      <c r="L2780" s="22"/>
      <c r="M2780" s="23">
        <v>0</v>
      </c>
      <c r="N2780" s="25">
        <v>0</v>
      </c>
      <c r="O2780" s="21" t="s">
        <v>93</v>
      </c>
      <c r="P2780" s="24"/>
      <c r="Q2780" s="24">
        <v>0</v>
      </c>
      <c r="R2780" s="21" t="s">
        <v>66</v>
      </c>
      <c r="S2780" s="21" t="s">
        <v>94</v>
      </c>
    </row>
    <row r="2781" spans="1:19" x14ac:dyDescent="0.35">
      <c r="A2781" s="21">
        <v>1545658</v>
      </c>
      <c r="B2781" s="53">
        <v>411590</v>
      </c>
      <c r="C2781" s="21">
        <f>VLOOKUP(TotalMov[[#This Row],[Order]],'Total Mov by SS'!B:C,2,0)</f>
        <v>145</v>
      </c>
      <c r="D2781" s="21" t="s">
        <v>59</v>
      </c>
      <c r="E2781" s="21" t="s">
        <v>85</v>
      </c>
      <c r="F2781" s="21" t="s">
        <v>69</v>
      </c>
      <c r="G2781" s="21" t="s">
        <v>62</v>
      </c>
      <c r="H2781" s="21" t="s">
        <v>70</v>
      </c>
      <c r="I2781" s="21" t="s">
        <v>79</v>
      </c>
      <c r="J2781" s="22">
        <v>43706</v>
      </c>
      <c r="K2781" s="23">
        <v>0.51628472222221999</v>
      </c>
      <c r="L2781" s="22">
        <v>43706</v>
      </c>
      <c r="M2781" s="23">
        <v>0.51628472222221999</v>
      </c>
      <c r="N2781" s="24">
        <v>20</v>
      </c>
      <c r="O2781" s="21" t="s">
        <v>66</v>
      </c>
      <c r="P2781" s="24">
        <f>TotalMov[[#This Row],[Confirmed activ. 3 (ILE03)]]</f>
        <v>20</v>
      </c>
      <c r="Q2781" s="24">
        <v>20</v>
      </c>
      <c r="R2781" s="21" t="s">
        <v>66</v>
      </c>
      <c r="S2781" s="21" t="s">
        <v>72</v>
      </c>
    </row>
    <row r="2782" spans="1:19" x14ac:dyDescent="0.35">
      <c r="A2782" s="21">
        <v>1545658</v>
      </c>
      <c r="B2782" s="53">
        <v>411590</v>
      </c>
      <c r="C2782" s="21">
        <f>VLOOKUP(TotalMov[[#This Row],[Order]],'Total Mov by SS'!B:C,2,0)</f>
        <v>145</v>
      </c>
      <c r="D2782" s="21" t="s">
        <v>59</v>
      </c>
      <c r="E2782" s="21" t="s">
        <v>88</v>
      </c>
      <c r="F2782" s="21" t="s">
        <v>69</v>
      </c>
      <c r="G2782" s="21" t="s">
        <v>62</v>
      </c>
      <c r="H2782" s="21" t="s">
        <v>70</v>
      </c>
      <c r="I2782" s="21" t="s">
        <v>81</v>
      </c>
      <c r="J2782" s="22">
        <v>43706</v>
      </c>
      <c r="K2782" s="23">
        <v>0.51655092592592999</v>
      </c>
      <c r="L2782" s="22">
        <v>43706</v>
      </c>
      <c r="M2782" s="23">
        <v>0.51655092592592999</v>
      </c>
      <c r="N2782" s="24">
        <v>20</v>
      </c>
      <c r="O2782" s="21" t="s">
        <v>66</v>
      </c>
      <c r="P2782" s="24">
        <f>TotalMov[[#This Row],[Confirmed activ. 3 (ILE03)]]</f>
        <v>20</v>
      </c>
      <c r="Q2782" s="24">
        <v>20</v>
      </c>
      <c r="R2782" s="21" t="s">
        <v>66</v>
      </c>
      <c r="S2782" s="21" t="s">
        <v>72</v>
      </c>
    </row>
    <row r="2783" spans="1:19" x14ac:dyDescent="0.35">
      <c r="A2783" s="21">
        <v>1545658</v>
      </c>
      <c r="B2783" s="53">
        <v>411590</v>
      </c>
      <c r="C2783" s="21">
        <f>VLOOKUP(TotalMov[[#This Row],[Order]],'Total Mov by SS'!B:C,2,0)</f>
        <v>145</v>
      </c>
      <c r="D2783" s="21" t="s">
        <v>59</v>
      </c>
      <c r="E2783" s="21" t="s">
        <v>95</v>
      </c>
      <c r="F2783" s="21" t="s">
        <v>83</v>
      </c>
      <c r="G2783" s="21" t="s">
        <v>62</v>
      </c>
      <c r="H2783" s="21" t="s">
        <v>84</v>
      </c>
      <c r="I2783" s="21" t="s">
        <v>84</v>
      </c>
      <c r="J2783" s="22">
        <v>43706</v>
      </c>
      <c r="K2783" s="23">
        <v>0.54252314814814995</v>
      </c>
      <c r="L2783" s="22">
        <v>43709</v>
      </c>
      <c r="M2783" s="23">
        <v>0.45774305555556</v>
      </c>
      <c r="N2783" s="25">
        <v>9.0039999999999996</v>
      </c>
      <c r="O2783" s="21" t="s">
        <v>77</v>
      </c>
      <c r="P2783" s="24">
        <f>TotalMov[[#This Row],[Confirmed activ. 3 (ILE03)]]*60</f>
        <v>540.24</v>
      </c>
      <c r="Q2783" s="24">
        <v>450</v>
      </c>
      <c r="R2783" s="21" t="s">
        <v>66</v>
      </c>
      <c r="S2783" s="21" t="s">
        <v>67</v>
      </c>
    </row>
    <row r="2784" spans="1:19" x14ac:dyDescent="0.35">
      <c r="A2784" s="21">
        <v>1545658</v>
      </c>
      <c r="B2784" s="53">
        <v>411590</v>
      </c>
      <c r="C2784" s="21">
        <f>VLOOKUP(TotalMov[[#This Row],[Order]],'Total Mov by SS'!B:C,2,0)</f>
        <v>145</v>
      </c>
      <c r="D2784" s="21" t="s">
        <v>59</v>
      </c>
      <c r="E2784" s="21" t="s">
        <v>97</v>
      </c>
      <c r="F2784" s="21" t="s">
        <v>86</v>
      </c>
      <c r="G2784" s="21" t="s">
        <v>62</v>
      </c>
      <c r="H2784" s="21" t="s">
        <v>87</v>
      </c>
      <c r="I2784" s="21" t="s">
        <v>87</v>
      </c>
      <c r="J2784" s="22">
        <v>43710</v>
      </c>
      <c r="K2784" s="23">
        <v>0.39108796296296</v>
      </c>
      <c r="L2784" s="22">
        <v>43710</v>
      </c>
      <c r="M2784" s="23">
        <v>0.39108796296296</v>
      </c>
      <c r="N2784" s="24">
        <v>20</v>
      </c>
      <c r="O2784" s="21" t="s">
        <v>66</v>
      </c>
      <c r="P2784" s="24">
        <f>TotalMov[[#This Row],[Confirmed activ. 3 (ILE03)]]</f>
        <v>20</v>
      </c>
      <c r="Q2784" s="24">
        <v>20</v>
      </c>
      <c r="R2784" s="21" t="s">
        <v>66</v>
      </c>
      <c r="S2784" s="21" t="s">
        <v>72</v>
      </c>
    </row>
    <row r="2785" spans="1:19" x14ac:dyDescent="0.35">
      <c r="A2785" s="21">
        <v>1545658</v>
      </c>
      <c r="B2785" s="53">
        <v>411590</v>
      </c>
      <c r="C2785" s="21">
        <f>VLOOKUP(TotalMov[[#This Row],[Order]],'Total Mov by SS'!B:C,2,0)</f>
        <v>145</v>
      </c>
      <c r="D2785" s="21" t="s">
        <v>59</v>
      </c>
      <c r="E2785" s="21" t="s">
        <v>99</v>
      </c>
      <c r="F2785" s="21" t="s">
        <v>61</v>
      </c>
      <c r="G2785" s="21" t="s">
        <v>62</v>
      </c>
      <c r="H2785" s="21" t="s">
        <v>63</v>
      </c>
      <c r="I2785" s="21" t="s">
        <v>96</v>
      </c>
      <c r="J2785" s="22">
        <v>43717</v>
      </c>
      <c r="K2785" s="23">
        <v>0.35709490740741001</v>
      </c>
      <c r="L2785" s="22">
        <v>43717</v>
      </c>
      <c r="M2785" s="23">
        <v>0.38974537037036999</v>
      </c>
      <c r="N2785" s="25">
        <v>47.017000000000003</v>
      </c>
      <c r="O2785" s="21" t="s">
        <v>66</v>
      </c>
      <c r="P2785" s="24">
        <f>TotalMov[[#This Row],[Confirmed activ. 3 (ILE03)]]</f>
        <v>47.017000000000003</v>
      </c>
      <c r="Q2785" s="24">
        <v>100</v>
      </c>
      <c r="R2785" s="21" t="s">
        <v>66</v>
      </c>
      <c r="S2785" s="21" t="s">
        <v>67</v>
      </c>
    </row>
    <row r="2786" spans="1:19" x14ac:dyDescent="0.35">
      <c r="A2786" s="21">
        <v>1545658</v>
      </c>
      <c r="B2786" s="53">
        <v>411590</v>
      </c>
      <c r="C2786" s="21">
        <f>VLOOKUP(TotalMov[[#This Row],[Order]],'Total Mov by SS'!B:C,2,0)</f>
        <v>145</v>
      </c>
      <c r="D2786" s="21" t="s">
        <v>59</v>
      </c>
      <c r="E2786" s="21" t="s">
        <v>101</v>
      </c>
      <c r="F2786" s="21" t="s">
        <v>69</v>
      </c>
      <c r="G2786" s="21" t="s">
        <v>62</v>
      </c>
      <c r="H2786" s="21" t="s">
        <v>70</v>
      </c>
      <c r="I2786" s="21" t="s">
        <v>98</v>
      </c>
      <c r="J2786" s="22">
        <v>43717</v>
      </c>
      <c r="K2786" s="23">
        <v>0.41082175925926001</v>
      </c>
      <c r="L2786" s="22">
        <v>43717</v>
      </c>
      <c r="M2786" s="23">
        <v>0.41082175925926001</v>
      </c>
      <c r="N2786" s="24">
        <v>20</v>
      </c>
      <c r="O2786" s="21" t="s">
        <v>66</v>
      </c>
      <c r="P2786" s="24">
        <f>TotalMov[[#This Row],[Confirmed activ. 3 (ILE03)]]</f>
        <v>20</v>
      </c>
      <c r="Q2786" s="24">
        <v>20</v>
      </c>
      <c r="R2786" s="21" t="s">
        <v>66</v>
      </c>
      <c r="S2786" s="21" t="s">
        <v>72</v>
      </c>
    </row>
    <row r="2787" spans="1:19" x14ac:dyDescent="0.35">
      <c r="A2787" s="21">
        <v>1545658</v>
      </c>
      <c r="B2787" s="53">
        <v>411590</v>
      </c>
      <c r="C2787" s="21">
        <f>VLOOKUP(TotalMov[[#This Row],[Order]],'Total Mov by SS'!B:C,2,0)</f>
        <v>145</v>
      </c>
      <c r="D2787" s="21" t="s">
        <v>59</v>
      </c>
      <c r="E2787" s="21" t="s">
        <v>104</v>
      </c>
      <c r="F2787" s="21" t="s">
        <v>69</v>
      </c>
      <c r="G2787" s="21" t="s">
        <v>62</v>
      </c>
      <c r="H2787" s="21" t="s">
        <v>70</v>
      </c>
      <c r="I2787" s="21" t="s">
        <v>100</v>
      </c>
      <c r="J2787" s="22">
        <v>43717</v>
      </c>
      <c r="K2787" s="23">
        <v>0.41091435185184999</v>
      </c>
      <c r="L2787" s="22">
        <v>43717</v>
      </c>
      <c r="M2787" s="23">
        <v>0.41091435185184999</v>
      </c>
      <c r="N2787" s="24">
        <v>30</v>
      </c>
      <c r="O2787" s="21" t="s">
        <v>66</v>
      </c>
      <c r="P2787" s="24">
        <f>TotalMov[[#This Row],[Confirmed activ. 3 (ILE03)]]</f>
        <v>30</v>
      </c>
      <c r="Q2787" s="24">
        <v>30</v>
      </c>
      <c r="R2787" s="21" t="s">
        <v>66</v>
      </c>
      <c r="S2787" s="21" t="s">
        <v>72</v>
      </c>
    </row>
    <row r="2788" spans="1:19" x14ac:dyDescent="0.35">
      <c r="A2788" s="21">
        <v>1545658</v>
      </c>
      <c r="B2788" s="53">
        <v>411590</v>
      </c>
      <c r="C2788" s="21">
        <f>VLOOKUP(TotalMov[[#This Row],[Order]],'Total Mov by SS'!B:C,2,0)</f>
        <v>145</v>
      </c>
      <c r="D2788" s="21" t="s">
        <v>59</v>
      </c>
      <c r="E2788" s="21" t="s">
        <v>113</v>
      </c>
      <c r="F2788" s="21" t="s">
        <v>102</v>
      </c>
      <c r="G2788" s="21" t="s">
        <v>62</v>
      </c>
      <c r="H2788" s="21" t="s">
        <v>100</v>
      </c>
      <c r="I2788" s="21" t="s">
        <v>103</v>
      </c>
      <c r="J2788" s="22">
        <v>43717</v>
      </c>
      <c r="K2788" s="23">
        <v>0.41099537037036998</v>
      </c>
      <c r="L2788" s="22">
        <v>43717</v>
      </c>
      <c r="M2788" s="23">
        <v>0.41099537037036998</v>
      </c>
      <c r="N2788" s="24">
        <v>30</v>
      </c>
      <c r="O2788" s="21" t="s">
        <v>66</v>
      </c>
      <c r="P2788" s="24">
        <f>TotalMov[[#This Row],[Confirmed activ. 3 (ILE03)]]</f>
        <v>30</v>
      </c>
      <c r="Q2788" s="24">
        <v>30</v>
      </c>
      <c r="R2788" s="21" t="s">
        <v>66</v>
      </c>
      <c r="S2788" s="21" t="s">
        <v>72</v>
      </c>
    </row>
    <row r="2789" spans="1:19" x14ac:dyDescent="0.35">
      <c r="A2789" s="21">
        <v>1545658</v>
      </c>
      <c r="B2789" s="53">
        <v>411590</v>
      </c>
      <c r="C2789" s="21">
        <f>VLOOKUP(TotalMov[[#This Row],[Order]],'Total Mov by SS'!B:C,2,0)</f>
        <v>145</v>
      </c>
      <c r="D2789" s="21" t="s">
        <v>59</v>
      </c>
      <c r="E2789" s="21" t="s">
        <v>114</v>
      </c>
      <c r="F2789" s="21" t="s">
        <v>102</v>
      </c>
      <c r="G2789" s="21" t="s">
        <v>105</v>
      </c>
      <c r="H2789" s="21" t="s">
        <v>100</v>
      </c>
      <c r="I2789" s="21" t="s">
        <v>106</v>
      </c>
      <c r="J2789" s="22">
        <v>43717</v>
      </c>
      <c r="K2789" s="23">
        <v>0.42997685185184997</v>
      </c>
      <c r="L2789" s="22">
        <v>43717</v>
      </c>
      <c r="M2789" s="23">
        <v>0.42997685185184997</v>
      </c>
      <c r="N2789" s="24">
        <v>45</v>
      </c>
      <c r="O2789" s="21" t="s">
        <v>66</v>
      </c>
      <c r="P2789" s="24">
        <f>TotalMov[[#This Row],[Confirmed activ. 3 (ILE03)]]</f>
        <v>45</v>
      </c>
      <c r="Q2789" s="24">
        <v>45</v>
      </c>
      <c r="R2789" s="21" t="s">
        <v>66</v>
      </c>
      <c r="S2789" s="21" t="s">
        <v>72</v>
      </c>
    </row>
    <row r="2790" spans="1:19" x14ac:dyDescent="0.35">
      <c r="A2790" s="21">
        <v>1545658</v>
      </c>
      <c r="B2790" s="53">
        <v>411590</v>
      </c>
      <c r="C2790" s="21">
        <f>VLOOKUP(TotalMov[[#This Row],[Order]],'Total Mov by SS'!B:C,2,0)</f>
        <v>145</v>
      </c>
      <c r="D2790" s="21" t="s">
        <v>107</v>
      </c>
      <c r="E2790" s="21" t="s">
        <v>60</v>
      </c>
      <c r="F2790" s="21" t="s">
        <v>61</v>
      </c>
      <c r="G2790" s="21" t="s">
        <v>90</v>
      </c>
      <c r="H2790" s="21" t="s">
        <v>63</v>
      </c>
      <c r="I2790" s="21" t="s">
        <v>108</v>
      </c>
      <c r="J2790" s="22"/>
      <c r="K2790" s="23">
        <v>0</v>
      </c>
      <c r="L2790" s="22"/>
      <c r="M2790" s="23">
        <v>0</v>
      </c>
      <c r="N2790" s="25">
        <v>0</v>
      </c>
      <c r="O2790" s="21" t="s">
        <v>93</v>
      </c>
      <c r="P2790" s="24"/>
      <c r="Q2790" s="24">
        <v>1</v>
      </c>
      <c r="R2790" s="21" t="s">
        <v>66</v>
      </c>
      <c r="S2790" s="21" t="s">
        <v>94</v>
      </c>
    </row>
    <row r="2791" spans="1:19" x14ac:dyDescent="0.35">
      <c r="A2791" s="21">
        <v>1545658</v>
      </c>
      <c r="B2791" s="53">
        <v>411590</v>
      </c>
      <c r="C2791" s="21">
        <f>VLOOKUP(TotalMov[[#This Row],[Order]],'Total Mov by SS'!B:C,2,0)</f>
        <v>145</v>
      </c>
      <c r="D2791" s="21" t="s">
        <v>109</v>
      </c>
      <c r="E2791" s="21" t="s">
        <v>95</v>
      </c>
      <c r="F2791" s="21" t="s">
        <v>83</v>
      </c>
      <c r="G2791" s="21" t="s">
        <v>90</v>
      </c>
      <c r="H2791" s="21" t="s">
        <v>84</v>
      </c>
      <c r="I2791" s="21" t="s">
        <v>110</v>
      </c>
      <c r="J2791" s="22"/>
      <c r="K2791" s="23">
        <v>0</v>
      </c>
      <c r="L2791" s="22"/>
      <c r="M2791" s="23">
        <v>0</v>
      </c>
      <c r="N2791" s="25">
        <v>0</v>
      </c>
      <c r="O2791" s="21" t="s">
        <v>93</v>
      </c>
      <c r="P2791" s="24"/>
      <c r="Q2791" s="24">
        <v>5</v>
      </c>
      <c r="R2791" s="21" t="s">
        <v>66</v>
      </c>
      <c r="S2791" s="21" t="s">
        <v>94</v>
      </c>
    </row>
    <row r="2792" spans="1:19" x14ac:dyDescent="0.35">
      <c r="A2792" s="21">
        <v>1545659</v>
      </c>
      <c r="B2792" s="53">
        <v>411590</v>
      </c>
      <c r="C2792" s="21">
        <f>VLOOKUP(TotalMov[[#This Row],[Order]],'Total Mov by SS'!B:C,2,0)</f>
        <v>146</v>
      </c>
      <c r="D2792" s="21" t="s">
        <v>59</v>
      </c>
      <c r="E2792" s="21" t="s">
        <v>60</v>
      </c>
      <c r="F2792" s="21" t="s">
        <v>83</v>
      </c>
      <c r="G2792" s="21" t="s">
        <v>62</v>
      </c>
      <c r="H2792" s="21" t="s">
        <v>84</v>
      </c>
      <c r="I2792" s="21" t="s">
        <v>111</v>
      </c>
      <c r="J2792" s="22">
        <v>43696</v>
      </c>
      <c r="K2792" s="23">
        <v>0.70184027777778002</v>
      </c>
      <c r="L2792" s="22">
        <v>43697</v>
      </c>
      <c r="M2792" s="23">
        <v>0.10765046296296001</v>
      </c>
      <c r="N2792" s="25">
        <v>133.88999999999999</v>
      </c>
      <c r="O2792" s="21" t="s">
        <v>66</v>
      </c>
      <c r="P2792" s="24">
        <f>TotalMov[[#This Row],[Confirmed activ. 3 (ILE03)]]</f>
        <v>133.88999999999999</v>
      </c>
      <c r="Q2792" s="24">
        <v>40</v>
      </c>
      <c r="R2792" s="21" t="s">
        <v>66</v>
      </c>
      <c r="S2792" s="21" t="s">
        <v>67</v>
      </c>
    </row>
    <row r="2793" spans="1:19" x14ac:dyDescent="0.35">
      <c r="A2793" s="21">
        <v>1545659</v>
      </c>
      <c r="B2793" s="53">
        <v>411590</v>
      </c>
      <c r="C2793" s="21">
        <f>VLOOKUP(TotalMov[[#This Row],[Order]],'Total Mov by SS'!B:C,2,0)</f>
        <v>146</v>
      </c>
      <c r="D2793" s="21" t="s">
        <v>59</v>
      </c>
      <c r="E2793" s="21" t="s">
        <v>68</v>
      </c>
      <c r="F2793" s="21" t="s">
        <v>61</v>
      </c>
      <c r="G2793" s="21" t="s">
        <v>62</v>
      </c>
      <c r="H2793" s="21" t="s">
        <v>63</v>
      </c>
      <c r="I2793" s="21" t="s">
        <v>64</v>
      </c>
      <c r="J2793" s="22">
        <v>43697</v>
      </c>
      <c r="K2793" s="23">
        <v>0.40275462962962999</v>
      </c>
      <c r="L2793" s="22">
        <v>43697</v>
      </c>
      <c r="M2793" s="23">
        <v>0.41070601851852001</v>
      </c>
      <c r="N2793" s="25">
        <v>5.7329999999999997</v>
      </c>
      <c r="O2793" s="21" t="s">
        <v>66</v>
      </c>
      <c r="P2793" s="24">
        <f>TotalMov[[#This Row],[Confirmed activ. 3 (ILE03)]]</f>
        <v>5.7329999999999997</v>
      </c>
      <c r="Q2793" s="24">
        <v>15</v>
      </c>
      <c r="R2793" s="21" t="s">
        <v>66</v>
      </c>
      <c r="S2793" s="21" t="s">
        <v>67</v>
      </c>
    </row>
    <row r="2794" spans="1:19" x14ac:dyDescent="0.35">
      <c r="A2794" s="21">
        <v>1545659</v>
      </c>
      <c r="B2794" s="53">
        <v>411590</v>
      </c>
      <c r="C2794" s="21">
        <f>VLOOKUP(TotalMov[[#This Row],[Order]],'Total Mov by SS'!B:C,2,0)</f>
        <v>146</v>
      </c>
      <c r="D2794" s="21" t="s">
        <v>59</v>
      </c>
      <c r="E2794" s="21" t="s">
        <v>73</v>
      </c>
      <c r="F2794" s="21" t="s">
        <v>69</v>
      </c>
      <c r="G2794" s="21" t="s">
        <v>62</v>
      </c>
      <c r="H2794" s="21" t="s">
        <v>70</v>
      </c>
      <c r="I2794" s="21" t="s">
        <v>71</v>
      </c>
      <c r="J2794" s="22">
        <v>43698</v>
      </c>
      <c r="K2794" s="23">
        <v>0.32486111111110999</v>
      </c>
      <c r="L2794" s="22">
        <v>43698</v>
      </c>
      <c r="M2794" s="23">
        <v>0.32486111111110999</v>
      </c>
      <c r="N2794" s="24">
        <v>20</v>
      </c>
      <c r="O2794" s="21" t="s">
        <v>66</v>
      </c>
      <c r="P2794" s="24">
        <f>TotalMov[[#This Row],[Confirmed activ. 3 (ILE03)]]</f>
        <v>20</v>
      </c>
      <c r="Q2794" s="24">
        <v>20</v>
      </c>
      <c r="R2794" s="21" t="s">
        <v>66</v>
      </c>
      <c r="S2794" s="21" t="s">
        <v>72</v>
      </c>
    </row>
    <row r="2795" spans="1:19" x14ac:dyDescent="0.35">
      <c r="A2795" s="21">
        <v>1545659</v>
      </c>
      <c r="B2795" s="53">
        <v>411590</v>
      </c>
      <c r="C2795" s="21">
        <f>VLOOKUP(TotalMov[[#This Row],[Order]],'Total Mov by SS'!B:C,2,0)</f>
        <v>146</v>
      </c>
      <c r="D2795" s="21" t="s">
        <v>59</v>
      </c>
      <c r="E2795" s="21" t="s">
        <v>75</v>
      </c>
      <c r="F2795" s="21" t="s">
        <v>61</v>
      </c>
      <c r="G2795" s="21" t="s">
        <v>62</v>
      </c>
      <c r="H2795" s="21" t="s">
        <v>63</v>
      </c>
      <c r="I2795" s="21" t="s">
        <v>74</v>
      </c>
      <c r="J2795" s="22">
        <v>43698</v>
      </c>
      <c r="K2795" s="23">
        <v>0.3359375</v>
      </c>
      <c r="L2795" s="22">
        <v>43698</v>
      </c>
      <c r="M2795" s="23">
        <v>0.73803240740741005</v>
      </c>
      <c r="N2795" s="25">
        <v>9.0380000000000003</v>
      </c>
      <c r="O2795" s="21" t="s">
        <v>77</v>
      </c>
      <c r="P2795" s="24">
        <f>TotalMov[[#This Row],[Confirmed activ. 3 (ILE03)]]*60</f>
        <v>542.28</v>
      </c>
      <c r="Q2795" s="24">
        <v>350</v>
      </c>
      <c r="R2795" s="21" t="s">
        <v>66</v>
      </c>
      <c r="S2795" s="21" t="s">
        <v>67</v>
      </c>
    </row>
    <row r="2796" spans="1:19" x14ac:dyDescent="0.35">
      <c r="A2796" s="21">
        <v>1545659</v>
      </c>
      <c r="B2796" s="53">
        <v>411590</v>
      </c>
      <c r="C2796" s="21">
        <f>VLOOKUP(TotalMov[[#This Row],[Order]],'Total Mov by SS'!B:C,2,0)</f>
        <v>146</v>
      </c>
      <c r="D2796" s="21" t="s">
        <v>59</v>
      </c>
      <c r="E2796" s="21" t="s">
        <v>78</v>
      </c>
      <c r="F2796" s="21" t="s">
        <v>61</v>
      </c>
      <c r="G2796" s="21" t="s">
        <v>62</v>
      </c>
      <c r="H2796" s="21" t="s">
        <v>63</v>
      </c>
      <c r="I2796" s="21" t="s">
        <v>76</v>
      </c>
      <c r="J2796" s="22">
        <v>43699</v>
      </c>
      <c r="K2796" s="23">
        <v>0.30725694444444002</v>
      </c>
      <c r="L2796" s="22">
        <v>43704</v>
      </c>
      <c r="M2796" s="23">
        <v>0.67480324074074005</v>
      </c>
      <c r="N2796" s="25">
        <v>35.880000000000003</v>
      </c>
      <c r="O2796" s="21" t="s">
        <v>77</v>
      </c>
      <c r="P2796" s="24">
        <f>TotalMov[[#This Row],[Confirmed activ. 3 (ILE03)]]*60</f>
        <v>2152.8000000000002</v>
      </c>
      <c r="Q2796" s="24">
        <v>1020</v>
      </c>
      <c r="R2796" s="21" t="s">
        <v>66</v>
      </c>
      <c r="S2796" s="21" t="s">
        <v>67</v>
      </c>
    </row>
    <row r="2797" spans="1:19" x14ac:dyDescent="0.35">
      <c r="A2797" s="21">
        <v>1545659</v>
      </c>
      <c r="B2797" s="53">
        <v>411590</v>
      </c>
      <c r="C2797" s="21">
        <f>VLOOKUP(TotalMov[[#This Row],[Order]],'Total Mov by SS'!B:C,2,0)</f>
        <v>146</v>
      </c>
      <c r="D2797" s="21" t="s">
        <v>59</v>
      </c>
      <c r="E2797" s="21" t="s">
        <v>80</v>
      </c>
      <c r="F2797" s="21" t="s">
        <v>61</v>
      </c>
      <c r="G2797" s="21" t="s">
        <v>62</v>
      </c>
      <c r="H2797" s="21" t="s">
        <v>63</v>
      </c>
      <c r="I2797" s="21" t="s">
        <v>112</v>
      </c>
      <c r="J2797" s="22">
        <v>43704</v>
      </c>
      <c r="K2797" s="23">
        <v>0.67501157407406998</v>
      </c>
      <c r="L2797" s="22">
        <v>43704</v>
      </c>
      <c r="M2797" s="23">
        <v>0.70832175925926</v>
      </c>
      <c r="N2797" s="25">
        <v>47.966999999999999</v>
      </c>
      <c r="O2797" s="21" t="s">
        <v>66</v>
      </c>
      <c r="P2797" s="24">
        <f>TotalMov[[#This Row],[Confirmed activ. 3 (ILE03)]]</f>
        <v>47.966999999999999</v>
      </c>
      <c r="Q2797" s="24">
        <v>50</v>
      </c>
      <c r="R2797" s="21" t="s">
        <v>66</v>
      </c>
      <c r="S2797" s="21" t="s">
        <v>67</v>
      </c>
    </row>
    <row r="2798" spans="1:19" x14ac:dyDescent="0.35">
      <c r="A2798" s="21">
        <v>1545659</v>
      </c>
      <c r="B2798" s="53">
        <v>411590</v>
      </c>
      <c r="C2798" s="21">
        <f>VLOOKUP(TotalMov[[#This Row],[Order]],'Total Mov by SS'!B:C,2,0)</f>
        <v>146</v>
      </c>
      <c r="D2798" s="21" t="s">
        <v>59</v>
      </c>
      <c r="E2798" s="21" t="s">
        <v>82</v>
      </c>
      <c r="F2798" s="21" t="s">
        <v>89</v>
      </c>
      <c r="G2798" s="21" t="s">
        <v>90</v>
      </c>
      <c r="H2798" s="21" t="s">
        <v>91</v>
      </c>
      <c r="I2798" s="21" t="s">
        <v>92</v>
      </c>
      <c r="J2798" s="22"/>
      <c r="K2798" s="23">
        <v>0</v>
      </c>
      <c r="L2798" s="22"/>
      <c r="M2798" s="23">
        <v>0</v>
      </c>
      <c r="N2798" s="25">
        <v>0</v>
      </c>
      <c r="O2798" s="21" t="s">
        <v>93</v>
      </c>
      <c r="P2798" s="24"/>
      <c r="Q2798" s="24">
        <v>0</v>
      </c>
      <c r="R2798" s="21" t="s">
        <v>66</v>
      </c>
      <c r="S2798" s="21" t="s">
        <v>94</v>
      </c>
    </row>
    <row r="2799" spans="1:19" x14ac:dyDescent="0.35">
      <c r="A2799" s="21">
        <v>1545659</v>
      </c>
      <c r="B2799" s="53">
        <v>411590</v>
      </c>
      <c r="C2799" s="21">
        <f>VLOOKUP(TotalMov[[#This Row],[Order]],'Total Mov by SS'!B:C,2,0)</f>
        <v>146</v>
      </c>
      <c r="D2799" s="21" t="s">
        <v>59</v>
      </c>
      <c r="E2799" s="21" t="s">
        <v>85</v>
      </c>
      <c r="F2799" s="21" t="s">
        <v>69</v>
      </c>
      <c r="G2799" s="21" t="s">
        <v>62</v>
      </c>
      <c r="H2799" s="21" t="s">
        <v>70</v>
      </c>
      <c r="I2799" s="21" t="s">
        <v>79</v>
      </c>
      <c r="J2799" s="22">
        <v>43705</v>
      </c>
      <c r="K2799" s="23">
        <v>0.51857638888889002</v>
      </c>
      <c r="L2799" s="22">
        <v>43705</v>
      </c>
      <c r="M2799" s="23">
        <v>0.51857638888889002</v>
      </c>
      <c r="N2799" s="24">
        <v>20</v>
      </c>
      <c r="O2799" s="21" t="s">
        <v>66</v>
      </c>
      <c r="P2799" s="24">
        <f>TotalMov[[#This Row],[Confirmed activ. 3 (ILE03)]]</f>
        <v>20</v>
      </c>
      <c r="Q2799" s="24">
        <v>20</v>
      </c>
      <c r="R2799" s="21" t="s">
        <v>66</v>
      </c>
      <c r="S2799" s="21" t="s">
        <v>72</v>
      </c>
    </row>
    <row r="2800" spans="1:19" x14ac:dyDescent="0.35">
      <c r="A2800" s="21">
        <v>1545659</v>
      </c>
      <c r="B2800" s="53">
        <v>411590</v>
      </c>
      <c r="C2800" s="21">
        <f>VLOOKUP(TotalMov[[#This Row],[Order]],'Total Mov by SS'!B:C,2,0)</f>
        <v>146</v>
      </c>
      <c r="D2800" s="21" t="s">
        <v>59</v>
      </c>
      <c r="E2800" s="21" t="s">
        <v>88</v>
      </c>
      <c r="F2800" s="21" t="s">
        <v>69</v>
      </c>
      <c r="G2800" s="21" t="s">
        <v>62</v>
      </c>
      <c r="H2800" s="21" t="s">
        <v>70</v>
      </c>
      <c r="I2800" s="21" t="s">
        <v>81</v>
      </c>
      <c r="J2800" s="22">
        <v>43705</v>
      </c>
      <c r="K2800" s="23">
        <v>0.51881944444443995</v>
      </c>
      <c r="L2800" s="22">
        <v>43705</v>
      </c>
      <c r="M2800" s="23">
        <v>0.51881944444443995</v>
      </c>
      <c r="N2800" s="24">
        <v>20</v>
      </c>
      <c r="O2800" s="21" t="s">
        <v>66</v>
      </c>
      <c r="P2800" s="24">
        <f>TotalMov[[#This Row],[Confirmed activ. 3 (ILE03)]]</f>
        <v>20</v>
      </c>
      <c r="Q2800" s="24">
        <v>20</v>
      </c>
      <c r="R2800" s="21" t="s">
        <v>66</v>
      </c>
      <c r="S2800" s="21" t="s">
        <v>72</v>
      </c>
    </row>
    <row r="2801" spans="1:19" x14ac:dyDescent="0.35">
      <c r="A2801" s="21">
        <v>1545659</v>
      </c>
      <c r="B2801" s="53">
        <v>411590</v>
      </c>
      <c r="C2801" s="21">
        <f>VLOOKUP(TotalMov[[#This Row],[Order]],'Total Mov by SS'!B:C,2,0)</f>
        <v>146</v>
      </c>
      <c r="D2801" s="21" t="s">
        <v>59</v>
      </c>
      <c r="E2801" s="21" t="s">
        <v>95</v>
      </c>
      <c r="F2801" s="21" t="s">
        <v>83</v>
      </c>
      <c r="G2801" s="21" t="s">
        <v>62</v>
      </c>
      <c r="H2801" s="21" t="s">
        <v>84</v>
      </c>
      <c r="I2801" s="21" t="s">
        <v>84</v>
      </c>
      <c r="J2801" s="22">
        <v>43705</v>
      </c>
      <c r="K2801" s="23">
        <v>0.56783564814815002</v>
      </c>
      <c r="L2801" s="22">
        <v>43705</v>
      </c>
      <c r="M2801" s="23">
        <v>0.70082175925926005</v>
      </c>
      <c r="N2801" s="25">
        <v>3.1920000000000002</v>
      </c>
      <c r="O2801" s="21" t="s">
        <v>77</v>
      </c>
      <c r="P2801" s="24">
        <f>TotalMov[[#This Row],[Confirmed activ. 3 (ILE03)]]*60</f>
        <v>191.52</v>
      </c>
      <c r="Q2801" s="24">
        <v>450</v>
      </c>
      <c r="R2801" s="21" t="s">
        <v>66</v>
      </c>
      <c r="S2801" s="21" t="s">
        <v>67</v>
      </c>
    </row>
    <row r="2802" spans="1:19" x14ac:dyDescent="0.35">
      <c r="A2802" s="21">
        <v>1545659</v>
      </c>
      <c r="B2802" s="53">
        <v>411590</v>
      </c>
      <c r="C2802" s="21">
        <f>VLOOKUP(TotalMov[[#This Row],[Order]],'Total Mov by SS'!B:C,2,0)</f>
        <v>146</v>
      </c>
      <c r="D2802" s="21" t="s">
        <v>59</v>
      </c>
      <c r="E2802" s="21" t="s">
        <v>97</v>
      </c>
      <c r="F2802" s="21" t="s">
        <v>86</v>
      </c>
      <c r="G2802" s="21" t="s">
        <v>62</v>
      </c>
      <c r="H2802" s="21" t="s">
        <v>87</v>
      </c>
      <c r="I2802" s="21" t="s">
        <v>87</v>
      </c>
      <c r="J2802" s="22">
        <v>43706</v>
      </c>
      <c r="K2802" s="23">
        <v>0.41326388888888999</v>
      </c>
      <c r="L2802" s="22">
        <v>43706</v>
      </c>
      <c r="M2802" s="23">
        <v>0.41326388888888999</v>
      </c>
      <c r="N2802" s="24">
        <v>20</v>
      </c>
      <c r="O2802" s="21" t="s">
        <v>66</v>
      </c>
      <c r="P2802" s="24">
        <f>TotalMov[[#This Row],[Confirmed activ. 3 (ILE03)]]</f>
        <v>20</v>
      </c>
      <c r="Q2802" s="24">
        <v>20</v>
      </c>
      <c r="R2802" s="21" t="s">
        <v>66</v>
      </c>
      <c r="S2802" s="21" t="s">
        <v>72</v>
      </c>
    </row>
    <row r="2803" spans="1:19" x14ac:dyDescent="0.35">
      <c r="A2803" s="21">
        <v>1545659</v>
      </c>
      <c r="B2803" s="53">
        <v>411590</v>
      </c>
      <c r="C2803" s="21">
        <f>VLOOKUP(TotalMov[[#This Row],[Order]],'Total Mov by SS'!B:C,2,0)</f>
        <v>146</v>
      </c>
      <c r="D2803" s="21" t="s">
        <v>59</v>
      </c>
      <c r="E2803" s="21" t="s">
        <v>99</v>
      </c>
      <c r="F2803" s="21" t="s">
        <v>61</v>
      </c>
      <c r="G2803" s="21" t="s">
        <v>62</v>
      </c>
      <c r="H2803" s="21" t="s">
        <v>63</v>
      </c>
      <c r="I2803" s="21" t="s">
        <v>96</v>
      </c>
      <c r="J2803" s="22">
        <v>43712</v>
      </c>
      <c r="K2803" s="23">
        <v>0.40250000000000002</v>
      </c>
      <c r="L2803" s="22">
        <v>43712</v>
      </c>
      <c r="M2803" s="23">
        <v>0.42849537037037</v>
      </c>
      <c r="N2803" s="25">
        <v>37.433</v>
      </c>
      <c r="O2803" s="21" t="s">
        <v>66</v>
      </c>
      <c r="P2803" s="24">
        <f>TotalMov[[#This Row],[Confirmed activ. 3 (ILE03)]]</f>
        <v>37.433</v>
      </c>
      <c r="Q2803" s="24">
        <v>100</v>
      </c>
      <c r="R2803" s="21" t="s">
        <v>66</v>
      </c>
      <c r="S2803" s="21" t="s">
        <v>67</v>
      </c>
    </row>
    <row r="2804" spans="1:19" x14ac:dyDescent="0.35">
      <c r="A2804" s="21">
        <v>1545659</v>
      </c>
      <c r="B2804" s="53">
        <v>411590</v>
      </c>
      <c r="C2804" s="21">
        <f>VLOOKUP(TotalMov[[#This Row],[Order]],'Total Mov by SS'!B:C,2,0)</f>
        <v>146</v>
      </c>
      <c r="D2804" s="21" t="s">
        <v>59</v>
      </c>
      <c r="E2804" s="21" t="s">
        <v>101</v>
      </c>
      <c r="F2804" s="21" t="s">
        <v>69</v>
      </c>
      <c r="G2804" s="21" t="s">
        <v>62</v>
      </c>
      <c r="H2804" s="21" t="s">
        <v>70</v>
      </c>
      <c r="I2804" s="21" t="s">
        <v>98</v>
      </c>
      <c r="J2804" s="22">
        <v>43716</v>
      </c>
      <c r="K2804" s="23">
        <v>0.57381944444444</v>
      </c>
      <c r="L2804" s="22">
        <v>43716</v>
      </c>
      <c r="M2804" s="23">
        <v>0.57381944444444</v>
      </c>
      <c r="N2804" s="24">
        <v>20</v>
      </c>
      <c r="O2804" s="21" t="s">
        <v>66</v>
      </c>
      <c r="P2804" s="24">
        <f>TotalMov[[#This Row],[Confirmed activ. 3 (ILE03)]]</f>
        <v>20</v>
      </c>
      <c r="Q2804" s="24">
        <v>20</v>
      </c>
      <c r="R2804" s="21" t="s">
        <v>66</v>
      </c>
      <c r="S2804" s="21" t="s">
        <v>72</v>
      </c>
    </row>
    <row r="2805" spans="1:19" x14ac:dyDescent="0.35">
      <c r="A2805" s="21">
        <v>1545659</v>
      </c>
      <c r="B2805" s="53">
        <v>411590</v>
      </c>
      <c r="C2805" s="21">
        <f>VLOOKUP(TotalMov[[#This Row],[Order]],'Total Mov by SS'!B:C,2,0)</f>
        <v>146</v>
      </c>
      <c r="D2805" s="21" t="s">
        <v>59</v>
      </c>
      <c r="E2805" s="21" t="s">
        <v>104</v>
      </c>
      <c r="F2805" s="21" t="s">
        <v>69</v>
      </c>
      <c r="G2805" s="21" t="s">
        <v>62</v>
      </c>
      <c r="H2805" s="21" t="s">
        <v>70</v>
      </c>
      <c r="I2805" s="21" t="s">
        <v>100</v>
      </c>
      <c r="J2805" s="22">
        <v>43716</v>
      </c>
      <c r="K2805" s="23">
        <v>0.57386574074074004</v>
      </c>
      <c r="L2805" s="22">
        <v>43716</v>
      </c>
      <c r="M2805" s="23">
        <v>0.57386574074074004</v>
      </c>
      <c r="N2805" s="24">
        <v>30</v>
      </c>
      <c r="O2805" s="21" t="s">
        <v>66</v>
      </c>
      <c r="P2805" s="24">
        <f>TotalMov[[#This Row],[Confirmed activ. 3 (ILE03)]]</f>
        <v>30</v>
      </c>
      <c r="Q2805" s="24">
        <v>30</v>
      </c>
      <c r="R2805" s="21" t="s">
        <v>66</v>
      </c>
      <c r="S2805" s="21" t="s">
        <v>72</v>
      </c>
    </row>
    <row r="2806" spans="1:19" x14ac:dyDescent="0.35">
      <c r="A2806" s="21">
        <v>1545659</v>
      </c>
      <c r="B2806" s="53">
        <v>411590</v>
      </c>
      <c r="C2806" s="21">
        <f>VLOOKUP(TotalMov[[#This Row],[Order]],'Total Mov by SS'!B:C,2,0)</f>
        <v>146</v>
      </c>
      <c r="D2806" s="21" t="s">
        <v>59</v>
      </c>
      <c r="E2806" s="21" t="s">
        <v>113</v>
      </c>
      <c r="F2806" s="21" t="s">
        <v>102</v>
      </c>
      <c r="G2806" s="21" t="s">
        <v>62</v>
      </c>
      <c r="H2806" s="21" t="s">
        <v>100</v>
      </c>
      <c r="I2806" s="21" t="s">
        <v>103</v>
      </c>
      <c r="J2806" s="22">
        <v>43716</v>
      </c>
      <c r="K2806" s="23">
        <v>0.57390046296296005</v>
      </c>
      <c r="L2806" s="22">
        <v>43716</v>
      </c>
      <c r="M2806" s="23">
        <v>0.57390046296296005</v>
      </c>
      <c r="N2806" s="24">
        <v>30</v>
      </c>
      <c r="O2806" s="21" t="s">
        <v>66</v>
      </c>
      <c r="P2806" s="24">
        <f>TotalMov[[#This Row],[Confirmed activ. 3 (ILE03)]]</f>
        <v>30</v>
      </c>
      <c r="Q2806" s="24">
        <v>30</v>
      </c>
      <c r="R2806" s="21" t="s">
        <v>66</v>
      </c>
      <c r="S2806" s="21" t="s">
        <v>72</v>
      </c>
    </row>
    <row r="2807" spans="1:19" x14ac:dyDescent="0.35">
      <c r="A2807" s="21">
        <v>1545659</v>
      </c>
      <c r="B2807" s="53">
        <v>411590</v>
      </c>
      <c r="C2807" s="21">
        <f>VLOOKUP(TotalMov[[#This Row],[Order]],'Total Mov by SS'!B:C,2,0)</f>
        <v>146</v>
      </c>
      <c r="D2807" s="21" t="s">
        <v>59</v>
      </c>
      <c r="E2807" s="21" t="s">
        <v>114</v>
      </c>
      <c r="F2807" s="21" t="s">
        <v>102</v>
      </c>
      <c r="G2807" s="21" t="s">
        <v>105</v>
      </c>
      <c r="H2807" s="21" t="s">
        <v>100</v>
      </c>
      <c r="I2807" s="21" t="s">
        <v>106</v>
      </c>
      <c r="J2807" s="22">
        <v>43716</v>
      </c>
      <c r="K2807" s="23">
        <v>0.74731481481480999</v>
      </c>
      <c r="L2807" s="22">
        <v>43716</v>
      </c>
      <c r="M2807" s="23">
        <v>0.74731481481480999</v>
      </c>
      <c r="N2807" s="24">
        <v>45</v>
      </c>
      <c r="O2807" s="21" t="s">
        <v>66</v>
      </c>
      <c r="P2807" s="24">
        <f>TotalMov[[#This Row],[Confirmed activ. 3 (ILE03)]]</f>
        <v>45</v>
      </c>
      <c r="Q2807" s="24">
        <v>45</v>
      </c>
      <c r="R2807" s="21" t="s">
        <v>66</v>
      </c>
      <c r="S2807" s="21" t="s">
        <v>72</v>
      </c>
    </row>
    <row r="2808" spans="1:19" x14ac:dyDescent="0.35">
      <c r="A2808" s="21">
        <v>1545659</v>
      </c>
      <c r="B2808" s="53">
        <v>411590</v>
      </c>
      <c r="C2808" s="21">
        <f>VLOOKUP(TotalMov[[#This Row],[Order]],'Total Mov by SS'!B:C,2,0)</f>
        <v>146</v>
      </c>
      <c r="D2808" s="21" t="s">
        <v>107</v>
      </c>
      <c r="E2808" s="21" t="s">
        <v>60</v>
      </c>
      <c r="F2808" s="21" t="s">
        <v>61</v>
      </c>
      <c r="G2808" s="21" t="s">
        <v>90</v>
      </c>
      <c r="H2808" s="21" t="s">
        <v>63</v>
      </c>
      <c r="I2808" s="21" t="s">
        <v>108</v>
      </c>
      <c r="J2808" s="22">
        <v>43712</v>
      </c>
      <c r="K2808" s="23">
        <v>0.39166666666666999</v>
      </c>
      <c r="L2808" s="22">
        <v>43712</v>
      </c>
      <c r="M2808" s="23">
        <v>0.65894675925926005</v>
      </c>
      <c r="N2808" s="25">
        <v>6.415</v>
      </c>
      <c r="O2808" s="21" t="s">
        <v>77</v>
      </c>
      <c r="P2808" s="24">
        <f>TotalMov[[#This Row],[Confirmed activ. 3 (ILE03)]]*60</f>
        <v>384.9</v>
      </c>
      <c r="Q2808" s="24">
        <v>1</v>
      </c>
      <c r="R2808" s="21" t="s">
        <v>66</v>
      </c>
      <c r="S2808" s="21" t="s">
        <v>67</v>
      </c>
    </row>
    <row r="2809" spans="1:19" x14ac:dyDescent="0.35">
      <c r="A2809" s="21">
        <v>1545659</v>
      </c>
      <c r="B2809" s="53">
        <v>411590</v>
      </c>
      <c r="C2809" s="21">
        <f>VLOOKUP(TotalMov[[#This Row],[Order]],'Total Mov by SS'!B:C,2,0)</f>
        <v>146</v>
      </c>
      <c r="D2809" s="21" t="s">
        <v>109</v>
      </c>
      <c r="E2809" s="21" t="s">
        <v>95</v>
      </c>
      <c r="F2809" s="21" t="s">
        <v>83</v>
      </c>
      <c r="G2809" s="21" t="s">
        <v>90</v>
      </c>
      <c r="H2809" s="21" t="s">
        <v>84</v>
      </c>
      <c r="I2809" s="21" t="s">
        <v>110</v>
      </c>
      <c r="J2809" s="22"/>
      <c r="K2809" s="23">
        <v>0</v>
      </c>
      <c r="L2809" s="22"/>
      <c r="M2809" s="23">
        <v>0</v>
      </c>
      <c r="N2809" s="25">
        <v>0</v>
      </c>
      <c r="O2809" s="21" t="s">
        <v>93</v>
      </c>
      <c r="P2809" s="24"/>
      <c r="Q2809" s="24">
        <v>5</v>
      </c>
      <c r="R2809" s="21" t="s">
        <v>66</v>
      </c>
      <c r="S2809" s="21" t="s">
        <v>94</v>
      </c>
    </row>
    <row r="2810" spans="1:19" x14ac:dyDescent="0.35">
      <c r="A2810" s="21">
        <v>1545880</v>
      </c>
      <c r="B2810" s="53">
        <v>411590</v>
      </c>
      <c r="C2810" s="21">
        <f>VLOOKUP(TotalMov[[#This Row],[Order]],'Total Mov by SS'!B:C,2,0)</f>
        <v>153</v>
      </c>
      <c r="D2810" s="21" t="s">
        <v>59</v>
      </c>
      <c r="E2810" s="21" t="s">
        <v>60</v>
      </c>
      <c r="F2810" s="21" t="s">
        <v>83</v>
      </c>
      <c r="G2810" s="21" t="s">
        <v>62</v>
      </c>
      <c r="H2810" s="21" t="s">
        <v>84</v>
      </c>
      <c r="I2810" s="21" t="s">
        <v>111</v>
      </c>
      <c r="J2810" s="22">
        <v>43697</v>
      </c>
      <c r="K2810" s="23">
        <v>0.40380787037037003</v>
      </c>
      <c r="L2810" s="22">
        <v>43697</v>
      </c>
      <c r="M2810" s="23">
        <v>0.41032407407407001</v>
      </c>
      <c r="N2810" s="25">
        <v>9.3829999999999991</v>
      </c>
      <c r="O2810" s="21" t="s">
        <v>66</v>
      </c>
      <c r="P2810" s="24">
        <f>TotalMov[[#This Row],[Confirmed activ. 3 (ILE03)]]</f>
        <v>9.3829999999999991</v>
      </c>
      <c r="Q2810" s="24">
        <v>40</v>
      </c>
      <c r="R2810" s="21" t="s">
        <v>66</v>
      </c>
      <c r="S2810" s="21" t="s">
        <v>67</v>
      </c>
    </row>
    <row r="2811" spans="1:19" x14ac:dyDescent="0.35">
      <c r="A2811" s="21">
        <v>1545880</v>
      </c>
      <c r="B2811" s="53">
        <v>411590</v>
      </c>
      <c r="C2811" s="21">
        <f>VLOOKUP(TotalMov[[#This Row],[Order]],'Total Mov by SS'!B:C,2,0)</f>
        <v>153</v>
      </c>
      <c r="D2811" s="21" t="s">
        <v>59</v>
      </c>
      <c r="E2811" s="21" t="s">
        <v>68</v>
      </c>
      <c r="F2811" s="21" t="s">
        <v>61</v>
      </c>
      <c r="G2811" s="21" t="s">
        <v>62</v>
      </c>
      <c r="H2811" s="21" t="s">
        <v>63</v>
      </c>
      <c r="I2811" s="21" t="s">
        <v>64</v>
      </c>
      <c r="J2811" s="22">
        <v>43697</v>
      </c>
      <c r="K2811" s="23">
        <v>0.41122685185184998</v>
      </c>
      <c r="L2811" s="22">
        <v>43697</v>
      </c>
      <c r="M2811" s="23">
        <v>0.41813657407407001</v>
      </c>
      <c r="N2811" s="25">
        <v>9.9499999999999993</v>
      </c>
      <c r="O2811" s="21" t="s">
        <v>66</v>
      </c>
      <c r="P2811" s="24">
        <f>TotalMov[[#This Row],[Confirmed activ. 3 (ILE03)]]</f>
        <v>9.9499999999999993</v>
      </c>
      <c r="Q2811" s="24">
        <v>15</v>
      </c>
      <c r="R2811" s="21" t="s">
        <v>66</v>
      </c>
      <c r="S2811" s="21" t="s">
        <v>67</v>
      </c>
    </row>
    <row r="2812" spans="1:19" x14ac:dyDescent="0.35">
      <c r="A2812" s="21">
        <v>1545880</v>
      </c>
      <c r="B2812" s="53">
        <v>411590</v>
      </c>
      <c r="C2812" s="21">
        <f>VLOOKUP(TotalMov[[#This Row],[Order]],'Total Mov by SS'!B:C,2,0)</f>
        <v>153</v>
      </c>
      <c r="D2812" s="21" t="s">
        <v>59</v>
      </c>
      <c r="E2812" s="21" t="s">
        <v>73</v>
      </c>
      <c r="F2812" s="21" t="s">
        <v>69</v>
      </c>
      <c r="G2812" s="21" t="s">
        <v>62</v>
      </c>
      <c r="H2812" s="21" t="s">
        <v>70</v>
      </c>
      <c r="I2812" s="21" t="s">
        <v>71</v>
      </c>
      <c r="J2812" s="22">
        <v>43697</v>
      </c>
      <c r="K2812" s="23">
        <v>0.54521990740741</v>
      </c>
      <c r="L2812" s="22">
        <v>43697</v>
      </c>
      <c r="M2812" s="23">
        <v>0.54521990740741</v>
      </c>
      <c r="N2812" s="24">
        <v>20</v>
      </c>
      <c r="O2812" s="21" t="s">
        <v>66</v>
      </c>
      <c r="P2812" s="24">
        <f>TotalMov[[#This Row],[Confirmed activ. 3 (ILE03)]]</f>
        <v>20</v>
      </c>
      <c r="Q2812" s="24">
        <v>20</v>
      </c>
      <c r="R2812" s="21" t="s">
        <v>66</v>
      </c>
      <c r="S2812" s="21" t="s">
        <v>72</v>
      </c>
    </row>
    <row r="2813" spans="1:19" x14ac:dyDescent="0.35">
      <c r="A2813" s="21">
        <v>1545880</v>
      </c>
      <c r="B2813" s="53">
        <v>411590</v>
      </c>
      <c r="C2813" s="21">
        <f>VLOOKUP(TotalMov[[#This Row],[Order]],'Total Mov by SS'!B:C,2,0)</f>
        <v>153</v>
      </c>
      <c r="D2813" s="21" t="s">
        <v>59</v>
      </c>
      <c r="E2813" s="21" t="s">
        <v>75</v>
      </c>
      <c r="F2813" s="21" t="s">
        <v>61</v>
      </c>
      <c r="G2813" s="21" t="s">
        <v>62</v>
      </c>
      <c r="H2813" s="21" t="s">
        <v>63</v>
      </c>
      <c r="I2813" s="21" t="s">
        <v>74</v>
      </c>
      <c r="J2813" s="22">
        <v>43697</v>
      </c>
      <c r="K2813" s="23">
        <v>0.54564814814814999</v>
      </c>
      <c r="L2813" s="22">
        <v>43698</v>
      </c>
      <c r="M2813" s="23">
        <v>0.74200231481481005</v>
      </c>
      <c r="N2813" s="25">
        <v>14.095000000000001</v>
      </c>
      <c r="O2813" s="21" t="s">
        <v>77</v>
      </c>
      <c r="P2813" s="24">
        <f>TotalMov[[#This Row],[Confirmed activ. 3 (ILE03)]]*60</f>
        <v>845.7</v>
      </c>
      <c r="Q2813" s="24">
        <v>350</v>
      </c>
      <c r="R2813" s="21" t="s">
        <v>66</v>
      </c>
      <c r="S2813" s="21" t="s">
        <v>67</v>
      </c>
    </row>
    <row r="2814" spans="1:19" x14ac:dyDescent="0.35">
      <c r="A2814" s="21">
        <v>1545880</v>
      </c>
      <c r="B2814" s="53">
        <v>411590</v>
      </c>
      <c r="C2814" s="21">
        <f>VLOOKUP(TotalMov[[#This Row],[Order]],'Total Mov by SS'!B:C,2,0)</f>
        <v>153</v>
      </c>
      <c r="D2814" s="21" t="s">
        <v>59</v>
      </c>
      <c r="E2814" s="21" t="s">
        <v>78</v>
      </c>
      <c r="F2814" s="21" t="s">
        <v>61</v>
      </c>
      <c r="G2814" s="21" t="s">
        <v>62</v>
      </c>
      <c r="H2814" s="21" t="s">
        <v>63</v>
      </c>
      <c r="I2814" s="21" t="s">
        <v>76</v>
      </c>
      <c r="J2814" s="22">
        <v>43699</v>
      </c>
      <c r="K2814" s="23">
        <v>0.31097222222221998</v>
      </c>
      <c r="L2814" s="22">
        <v>43704</v>
      </c>
      <c r="M2814" s="23">
        <v>0.67672453703704005</v>
      </c>
      <c r="N2814" s="25">
        <v>35.372999999999998</v>
      </c>
      <c r="O2814" s="21" t="s">
        <v>77</v>
      </c>
      <c r="P2814" s="24">
        <f>TotalMov[[#This Row],[Confirmed activ. 3 (ILE03)]]*60</f>
        <v>2122.3799999999997</v>
      </c>
      <c r="Q2814" s="24">
        <v>1020</v>
      </c>
      <c r="R2814" s="21" t="s">
        <v>66</v>
      </c>
      <c r="S2814" s="21" t="s">
        <v>67</v>
      </c>
    </row>
    <row r="2815" spans="1:19" x14ac:dyDescent="0.35">
      <c r="A2815" s="21">
        <v>1545880</v>
      </c>
      <c r="B2815" s="53">
        <v>411590</v>
      </c>
      <c r="C2815" s="21">
        <f>VLOOKUP(TotalMov[[#This Row],[Order]],'Total Mov by SS'!B:C,2,0)</f>
        <v>153</v>
      </c>
      <c r="D2815" s="21" t="s">
        <v>59</v>
      </c>
      <c r="E2815" s="21" t="s">
        <v>80</v>
      </c>
      <c r="F2815" s="21" t="s">
        <v>61</v>
      </c>
      <c r="G2815" s="21" t="s">
        <v>62</v>
      </c>
      <c r="H2815" s="21" t="s">
        <v>63</v>
      </c>
      <c r="I2815" s="21" t="s">
        <v>112</v>
      </c>
      <c r="J2815" s="22">
        <v>43704</v>
      </c>
      <c r="K2815" s="23">
        <v>0.67686342592592996</v>
      </c>
      <c r="L2815" s="22">
        <v>43704</v>
      </c>
      <c r="M2815" s="23">
        <v>0.74247685185184997</v>
      </c>
      <c r="N2815" s="25">
        <v>1.575</v>
      </c>
      <c r="O2815" s="21" t="s">
        <v>77</v>
      </c>
      <c r="P2815" s="24">
        <f>TotalMov[[#This Row],[Confirmed activ. 3 (ILE03)]]*60</f>
        <v>94.5</v>
      </c>
      <c r="Q2815" s="24">
        <v>50</v>
      </c>
      <c r="R2815" s="21" t="s">
        <v>66</v>
      </c>
      <c r="S2815" s="21" t="s">
        <v>67</v>
      </c>
    </row>
    <row r="2816" spans="1:19" x14ac:dyDescent="0.35">
      <c r="A2816" s="21">
        <v>1545880</v>
      </c>
      <c r="B2816" s="53">
        <v>411590</v>
      </c>
      <c r="C2816" s="21">
        <f>VLOOKUP(TotalMov[[#This Row],[Order]],'Total Mov by SS'!B:C,2,0)</f>
        <v>153</v>
      </c>
      <c r="D2816" s="21" t="s">
        <v>59</v>
      </c>
      <c r="E2816" s="21" t="s">
        <v>82</v>
      </c>
      <c r="F2816" s="21" t="s">
        <v>89</v>
      </c>
      <c r="G2816" s="21" t="s">
        <v>90</v>
      </c>
      <c r="H2816" s="21" t="s">
        <v>91</v>
      </c>
      <c r="I2816" s="21" t="s">
        <v>92</v>
      </c>
      <c r="J2816" s="22"/>
      <c r="K2816" s="23">
        <v>0</v>
      </c>
      <c r="L2816" s="22"/>
      <c r="M2816" s="23">
        <v>0</v>
      </c>
      <c r="N2816" s="25">
        <v>0</v>
      </c>
      <c r="O2816" s="21" t="s">
        <v>93</v>
      </c>
      <c r="P2816" s="24"/>
      <c r="Q2816" s="24">
        <v>0</v>
      </c>
      <c r="R2816" s="21" t="s">
        <v>66</v>
      </c>
      <c r="S2816" s="21" t="s">
        <v>94</v>
      </c>
    </row>
    <row r="2817" spans="1:19" x14ac:dyDescent="0.35">
      <c r="A2817" s="21">
        <v>1545880</v>
      </c>
      <c r="B2817" s="53">
        <v>411590</v>
      </c>
      <c r="C2817" s="21">
        <f>VLOOKUP(TotalMov[[#This Row],[Order]],'Total Mov by SS'!B:C,2,0)</f>
        <v>153</v>
      </c>
      <c r="D2817" s="21" t="s">
        <v>59</v>
      </c>
      <c r="E2817" s="21" t="s">
        <v>85</v>
      </c>
      <c r="F2817" s="21" t="s">
        <v>69</v>
      </c>
      <c r="G2817" s="21" t="s">
        <v>62</v>
      </c>
      <c r="H2817" s="21" t="s">
        <v>70</v>
      </c>
      <c r="I2817" s="21" t="s">
        <v>79</v>
      </c>
      <c r="J2817" s="22">
        <v>43705</v>
      </c>
      <c r="K2817" s="23">
        <v>0.47532407407407001</v>
      </c>
      <c r="L2817" s="22">
        <v>43705</v>
      </c>
      <c r="M2817" s="23">
        <v>0.47532407407407001</v>
      </c>
      <c r="N2817" s="24">
        <v>20</v>
      </c>
      <c r="O2817" s="21" t="s">
        <v>66</v>
      </c>
      <c r="P2817" s="24">
        <f>TotalMov[[#This Row],[Confirmed activ. 3 (ILE03)]]</f>
        <v>20</v>
      </c>
      <c r="Q2817" s="24">
        <v>20</v>
      </c>
      <c r="R2817" s="21" t="s">
        <v>66</v>
      </c>
      <c r="S2817" s="21" t="s">
        <v>72</v>
      </c>
    </row>
    <row r="2818" spans="1:19" x14ac:dyDescent="0.35">
      <c r="A2818" s="21">
        <v>1545880</v>
      </c>
      <c r="B2818" s="53">
        <v>411590</v>
      </c>
      <c r="C2818" s="21">
        <f>VLOOKUP(TotalMov[[#This Row],[Order]],'Total Mov by SS'!B:C,2,0)</f>
        <v>153</v>
      </c>
      <c r="D2818" s="21" t="s">
        <v>59</v>
      </c>
      <c r="E2818" s="21" t="s">
        <v>88</v>
      </c>
      <c r="F2818" s="21" t="s">
        <v>69</v>
      </c>
      <c r="G2818" s="21" t="s">
        <v>62</v>
      </c>
      <c r="H2818" s="21" t="s">
        <v>70</v>
      </c>
      <c r="I2818" s="21" t="s">
        <v>81</v>
      </c>
      <c r="J2818" s="22">
        <v>43705</v>
      </c>
      <c r="K2818" s="23">
        <v>0.47554398148148003</v>
      </c>
      <c r="L2818" s="22">
        <v>43705</v>
      </c>
      <c r="M2818" s="23">
        <v>0.47554398148148003</v>
      </c>
      <c r="N2818" s="24">
        <v>20</v>
      </c>
      <c r="O2818" s="21" t="s">
        <v>66</v>
      </c>
      <c r="P2818" s="24">
        <f>TotalMov[[#This Row],[Confirmed activ. 3 (ILE03)]]</f>
        <v>20</v>
      </c>
      <c r="Q2818" s="24">
        <v>20</v>
      </c>
      <c r="R2818" s="21" t="s">
        <v>66</v>
      </c>
      <c r="S2818" s="21" t="s">
        <v>72</v>
      </c>
    </row>
    <row r="2819" spans="1:19" x14ac:dyDescent="0.35">
      <c r="A2819" s="21">
        <v>1545880</v>
      </c>
      <c r="B2819" s="53">
        <v>411590</v>
      </c>
      <c r="C2819" s="21">
        <f>VLOOKUP(TotalMov[[#This Row],[Order]],'Total Mov by SS'!B:C,2,0)</f>
        <v>153</v>
      </c>
      <c r="D2819" s="21" t="s">
        <v>59</v>
      </c>
      <c r="E2819" s="21" t="s">
        <v>95</v>
      </c>
      <c r="F2819" s="21" t="s">
        <v>83</v>
      </c>
      <c r="G2819" s="21" t="s">
        <v>62</v>
      </c>
      <c r="H2819" s="21" t="s">
        <v>84</v>
      </c>
      <c r="I2819" s="21" t="s">
        <v>84</v>
      </c>
      <c r="J2819" s="22">
        <v>43705</v>
      </c>
      <c r="K2819" s="23">
        <v>0.62097222222222004</v>
      </c>
      <c r="L2819" s="22">
        <v>43706</v>
      </c>
      <c r="M2819" s="23">
        <v>0.52192129629630002</v>
      </c>
      <c r="N2819" s="25">
        <v>13.015000000000001</v>
      </c>
      <c r="O2819" s="21" t="s">
        <v>77</v>
      </c>
      <c r="P2819" s="24">
        <f>TotalMov[[#This Row],[Confirmed activ. 3 (ILE03)]]*60</f>
        <v>780.90000000000009</v>
      </c>
      <c r="Q2819" s="24">
        <v>450</v>
      </c>
      <c r="R2819" s="21" t="s">
        <v>66</v>
      </c>
      <c r="S2819" s="21" t="s">
        <v>67</v>
      </c>
    </row>
    <row r="2820" spans="1:19" x14ac:dyDescent="0.35">
      <c r="A2820" s="21">
        <v>1545880</v>
      </c>
      <c r="B2820" s="53">
        <v>411590</v>
      </c>
      <c r="C2820" s="21">
        <f>VLOOKUP(TotalMov[[#This Row],[Order]],'Total Mov by SS'!B:C,2,0)</f>
        <v>153</v>
      </c>
      <c r="D2820" s="21" t="s">
        <v>59</v>
      </c>
      <c r="E2820" s="21" t="s">
        <v>97</v>
      </c>
      <c r="F2820" s="21" t="s">
        <v>86</v>
      </c>
      <c r="G2820" s="21" t="s">
        <v>62</v>
      </c>
      <c r="H2820" s="21" t="s">
        <v>87</v>
      </c>
      <c r="I2820" s="21" t="s">
        <v>87</v>
      </c>
      <c r="J2820" s="22">
        <v>43709</v>
      </c>
      <c r="K2820" s="23">
        <v>0.36493055555555998</v>
      </c>
      <c r="L2820" s="22">
        <v>43709</v>
      </c>
      <c r="M2820" s="23">
        <v>0.36493055555555998</v>
      </c>
      <c r="N2820" s="24">
        <v>20</v>
      </c>
      <c r="O2820" s="21" t="s">
        <v>66</v>
      </c>
      <c r="P2820" s="24">
        <f>TotalMov[[#This Row],[Confirmed activ. 3 (ILE03)]]</f>
        <v>20</v>
      </c>
      <c r="Q2820" s="24">
        <v>20</v>
      </c>
      <c r="R2820" s="21" t="s">
        <v>66</v>
      </c>
      <c r="S2820" s="21" t="s">
        <v>72</v>
      </c>
    </row>
    <row r="2821" spans="1:19" x14ac:dyDescent="0.35">
      <c r="A2821" s="21">
        <v>1545880</v>
      </c>
      <c r="B2821" s="53">
        <v>411590</v>
      </c>
      <c r="C2821" s="21">
        <f>VLOOKUP(TotalMov[[#This Row],[Order]],'Total Mov by SS'!B:C,2,0)</f>
        <v>153</v>
      </c>
      <c r="D2821" s="21" t="s">
        <v>59</v>
      </c>
      <c r="E2821" s="21" t="s">
        <v>99</v>
      </c>
      <c r="F2821" s="21" t="s">
        <v>61</v>
      </c>
      <c r="G2821" s="21" t="s">
        <v>62</v>
      </c>
      <c r="H2821" s="21" t="s">
        <v>63</v>
      </c>
      <c r="I2821" s="21" t="s">
        <v>96</v>
      </c>
      <c r="J2821" s="22">
        <v>43711</v>
      </c>
      <c r="K2821" s="23">
        <v>0.39525462962962998</v>
      </c>
      <c r="L2821" s="22">
        <v>43711</v>
      </c>
      <c r="M2821" s="23">
        <v>0.45945601851852003</v>
      </c>
      <c r="N2821" s="25">
        <v>1.5409999999999999</v>
      </c>
      <c r="O2821" s="21" t="s">
        <v>77</v>
      </c>
      <c r="P2821" s="24">
        <f>TotalMov[[#This Row],[Confirmed activ. 3 (ILE03)]]*60</f>
        <v>92.46</v>
      </c>
      <c r="Q2821" s="24">
        <v>100</v>
      </c>
      <c r="R2821" s="21" t="s">
        <v>66</v>
      </c>
      <c r="S2821" s="21" t="s">
        <v>67</v>
      </c>
    </row>
    <row r="2822" spans="1:19" x14ac:dyDescent="0.35">
      <c r="A2822" s="21">
        <v>1545880</v>
      </c>
      <c r="B2822" s="53">
        <v>411590</v>
      </c>
      <c r="C2822" s="21">
        <f>VLOOKUP(TotalMov[[#This Row],[Order]],'Total Mov by SS'!B:C,2,0)</f>
        <v>153</v>
      </c>
      <c r="D2822" s="21" t="s">
        <v>59</v>
      </c>
      <c r="E2822" s="21" t="s">
        <v>101</v>
      </c>
      <c r="F2822" s="21" t="s">
        <v>69</v>
      </c>
      <c r="G2822" s="21" t="s">
        <v>62</v>
      </c>
      <c r="H2822" s="21" t="s">
        <v>70</v>
      </c>
      <c r="I2822" s="21" t="s">
        <v>98</v>
      </c>
      <c r="J2822" s="22">
        <v>43717</v>
      </c>
      <c r="K2822" s="23">
        <v>0.48737268518519</v>
      </c>
      <c r="L2822" s="22">
        <v>43717</v>
      </c>
      <c r="M2822" s="23">
        <v>0.48737268518519</v>
      </c>
      <c r="N2822" s="24">
        <v>20</v>
      </c>
      <c r="O2822" s="21" t="s">
        <v>66</v>
      </c>
      <c r="P2822" s="24">
        <f>TotalMov[[#This Row],[Confirmed activ. 3 (ILE03)]]</f>
        <v>20</v>
      </c>
      <c r="Q2822" s="24">
        <v>20</v>
      </c>
      <c r="R2822" s="21" t="s">
        <v>66</v>
      </c>
      <c r="S2822" s="21" t="s">
        <v>72</v>
      </c>
    </row>
    <row r="2823" spans="1:19" x14ac:dyDescent="0.35">
      <c r="A2823" s="21">
        <v>1545880</v>
      </c>
      <c r="B2823" s="53">
        <v>411590</v>
      </c>
      <c r="C2823" s="21">
        <f>VLOOKUP(TotalMov[[#This Row],[Order]],'Total Mov by SS'!B:C,2,0)</f>
        <v>153</v>
      </c>
      <c r="D2823" s="21" t="s">
        <v>59</v>
      </c>
      <c r="E2823" s="21" t="s">
        <v>104</v>
      </c>
      <c r="F2823" s="21" t="s">
        <v>69</v>
      </c>
      <c r="G2823" s="21" t="s">
        <v>62</v>
      </c>
      <c r="H2823" s="21" t="s">
        <v>70</v>
      </c>
      <c r="I2823" s="21" t="s">
        <v>100</v>
      </c>
      <c r="J2823" s="22">
        <v>43717</v>
      </c>
      <c r="K2823" s="23">
        <v>0.48841435185185</v>
      </c>
      <c r="L2823" s="22">
        <v>43717</v>
      </c>
      <c r="M2823" s="23">
        <v>0.48841435185185</v>
      </c>
      <c r="N2823" s="24">
        <v>30</v>
      </c>
      <c r="O2823" s="21" t="s">
        <v>66</v>
      </c>
      <c r="P2823" s="24">
        <f>TotalMov[[#This Row],[Confirmed activ. 3 (ILE03)]]</f>
        <v>30</v>
      </c>
      <c r="Q2823" s="24">
        <v>30</v>
      </c>
      <c r="R2823" s="21" t="s">
        <v>66</v>
      </c>
      <c r="S2823" s="21" t="s">
        <v>72</v>
      </c>
    </row>
    <row r="2824" spans="1:19" x14ac:dyDescent="0.35">
      <c r="A2824" s="21">
        <v>1545880</v>
      </c>
      <c r="B2824" s="53">
        <v>411590</v>
      </c>
      <c r="C2824" s="21">
        <f>VLOOKUP(TotalMov[[#This Row],[Order]],'Total Mov by SS'!B:C,2,0)</f>
        <v>153</v>
      </c>
      <c r="D2824" s="21" t="s">
        <v>59</v>
      </c>
      <c r="E2824" s="21" t="s">
        <v>113</v>
      </c>
      <c r="F2824" s="21" t="s">
        <v>102</v>
      </c>
      <c r="G2824" s="21" t="s">
        <v>62</v>
      </c>
      <c r="H2824" s="21" t="s">
        <v>100</v>
      </c>
      <c r="I2824" s="21" t="s">
        <v>103</v>
      </c>
      <c r="J2824" s="22">
        <v>43717</v>
      </c>
      <c r="K2824" s="23">
        <v>0.48846064814814999</v>
      </c>
      <c r="L2824" s="22">
        <v>43717</v>
      </c>
      <c r="M2824" s="23">
        <v>0.48846064814814999</v>
      </c>
      <c r="N2824" s="24">
        <v>30</v>
      </c>
      <c r="O2824" s="21" t="s">
        <v>66</v>
      </c>
      <c r="P2824" s="24">
        <f>TotalMov[[#This Row],[Confirmed activ. 3 (ILE03)]]</f>
        <v>30</v>
      </c>
      <c r="Q2824" s="24">
        <v>30</v>
      </c>
      <c r="R2824" s="21" t="s">
        <v>66</v>
      </c>
      <c r="S2824" s="21" t="s">
        <v>72</v>
      </c>
    </row>
    <row r="2825" spans="1:19" x14ac:dyDescent="0.35">
      <c r="A2825" s="21">
        <v>1545880</v>
      </c>
      <c r="B2825" s="53">
        <v>411590</v>
      </c>
      <c r="C2825" s="21">
        <f>VLOOKUP(TotalMov[[#This Row],[Order]],'Total Mov by SS'!B:C,2,0)</f>
        <v>153</v>
      </c>
      <c r="D2825" s="21" t="s">
        <v>59</v>
      </c>
      <c r="E2825" s="21" t="s">
        <v>114</v>
      </c>
      <c r="F2825" s="21" t="s">
        <v>102</v>
      </c>
      <c r="G2825" s="21" t="s">
        <v>105</v>
      </c>
      <c r="H2825" s="21" t="s">
        <v>100</v>
      </c>
      <c r="I2825" s="21" t="s">
        <v>106</v>
      </c>
      <c r="J2825" s="22">
        <v>43718</v>
      </c>
      <c r="K2825" s="23">
        <v>0.356875</v>
      </c>
      <c r="L2825" s="22">
        <v>43718</v>
      </c>
      <c r="M2825" s="23">
        <v>0.356875</v>
      </c>
      <c r="N2825" s="24">
        <v>45</v>
      </c>
      <c r="O2825" s="21" t="s">
        <v>66</v>
      </c>
      <c r="P2825" s="24">
        <f>TotalMov[[#This Row],[Confirmed activ. 3 (ILE03)]]</f>
        <v>45</v>
      </c>
      <c r="Q2825" s="24">
        <v>45</v>
      </c>
      <c r="R2825" s="21" t="s">
        <v>66</v>
      </c>
      <c r="S2825" s="21" t="s">
        <v>72</v>
      </c>
    </row>
    <row r="2826" spans="1:19" x14ac:dyDescent="0.35">
      <c r="A2826" s="21">
        <v>1545880</v>
      </c>
      <c r="B2826" s="53">
        <v>411590</v>
      </c>
      <c r="C2826" s="21">
        <f>VLOOKUP(TotalMov[[#This Row],[Order]],'Total Mov by SS'!B:C,2,0)</f>
        <v>153</v>
      </c>
      <c r="D2826" s="21" t="s">
        <v>107</v>
      </c>
      <c r="E2826" s="21" t="s">
        <v>60</v>
      </c>
      <c r="F2826" s="21" t="s">
        <v>61</v>
      </c>
      <c r="G2826" s="21" t="s">
        <v>90</v>
      </c>
      <c r="H2826" s="21" t="s">
        <v>63</v>
      </c>
      <c r="I2826" s="21" t="s">
        <v>108</v>
      </c>
      <c r="J2826" s="22">
        <v>43711</v>
      </c>
      <c r="K2826" s="23">
        <v>0.33225694444443998</v>
      </c>
      <c r="L2826" s="22">
        <v>43711</v>
      </c>
      <c r="M2826" s="23">
        <v>0.45909722222221999</v>
      </c>
      <c r="N2826" s="25">
        <v>3.044</v>
      </c>
      <c r="O2826" s="21" t="s">
        <v>77</v>
      </c>
      <c r="P2826" s="24">
        <f>TotalMov[[#This Row],[Confirmed activ. 3 (ILE03)]]*60</f>
        <v>182.64000000000001</v>
      </c>
      <c r="Q2826" s="24">
        <v>1</v>
      </c>
      <c r="R2826" s="21" t="s">
        <v>66</v>
      </c>
      <c r="S2826" s="21" t="s">
        <v>67</v>
      </c>
    </row>
    <row r="2827" spans="1:19" x14ac:dyDescent="0.35">
      <c r="A2827" s="21">
        <v>1545880</v>
      </c>
      <c r="B2827" s="53">
        <v>411590</v>
      </c>
      <c r="C2827" s="21">
        <f>VLOOKUP(TotalMov[[#This Row],[Order]],'Total Mov by SS'!B:C,2,0)</f>
        <v>153</v>
      </c>
      <c r="D2827" s="21" t="s">
        <v>109</v>
      </c>
      <c r="E2827" s="21" t="s">
        <v>95</v>
      </c>
      <c r="F2827" s="21" t="s">
        <v>83</v>
      </c>
      <c r="G2827" s="21" t="s">
        <v>90</v>
      </c>
      <c r="H2827" s="21" t="s">
        <v>84</v>
      </c>
      <c r="I2827" s="21" t="s">
        <v>110</v>
      </c>
      <c r="J2827" s="22">
        <v>43706</v>
      </c>
      <c r="K2827" s="23">
        <v>0.48616898148148002</v>
      </c>
      <c r="L2827" s="22">
        <v>43706</v>
      </c>
      <c r="M2827" s="23">
        <v>0.66300925925926002</v>
      </c>
      <c r="N2827" s="25">
        <v>4.2439999999999998</v>
      </c>
      <c r="O2827" s="21" t="s">
        <v>77</v>
      </c>
      <c r="P2827" s="24">
        <f>TotalMov[[#This Row],[Confirmed activ. 3 (ILE03)]]*60</f>
        <v>254.64</v>
      </c>
      <c r="Q2827" s="24">
        <v>5</v>
      </c>
      <c r="R2827" s="21" t="s">
        <v>66</v>
      </c>
      <c r="S2827" s="21" t="s">
        <v>67</v>
      </c>
    </row>
    <row r="2828" spans="1:19" x14ac:dyDescent="0.35">
      <c r="A2828" s="21">
        <v>1545881</v>
      </c>
      <c r="B2828" s="53">
        <v>411590</v>
      </c>
      <c r="C2828" s="21">
        <f>VLOOKUP(TotalMov[[#This Row],[Order]],'Total Mov by SS'!B:C,2,0)</f>
        <v>152</v>
      </c>
      <c r="D2828" s="21" t="s">
        <v>59</v>
      </c>
      <c r="E2828" s="21" t="s">
        <v>60</v>
      </c>
      <c r="F2828" s="21" t="s">
        <v>83</v>
      </c>
      <c r="G2828" s="21" t="s">
        <v>62</v>
      </c>
      <c r="H2828" s="21" t="s">
        <v>84</v>
      </c>
      <c r="I2828" s="21" t="s">
        <v>111</v>
      </c>
      <c r="J2828" s="22">
        <v>43699</v>
      </c>
      <c r="K2828" s="23">
        <v>0.81513888888888997</v>
      </c>
      <c r="L2828" s="22">
        <v>43699</v>
      </c>
      <c r="M2828" s="23">
        <v>0.85714120370369995</v>
      </c>
      <c r="N2828" s="25">
        <v>1.008</v>
      </c>
      <c r="O2828" s="21" t="s">
        <v>77</v>
      </c>
      <c r="P2828" s="24">
        <f>TotalMov[[#This Row],[Confirmed activ. 3 (ILE03)]]*60</f>
        <v>60.480000000000004</v>
      </c>
      <c r="Q2828" s="24">
        <v>40</v>
      </c>
      <c r="R2828" s="21" t="s">
        <v>66</v>
      </c>
      <c r="S2828" s="21" t="s">
        <v>67</v>
      </c>
    </row>
    <row r="2829" spans="1:19" x14ac:dyDescent="0.35">
      <c r="A2829" s="21">
        <v>1545881</v>
      </c>
      <c r="B2829" s="53">
        <v>411590</v>
      </c>
      <c r="C2829" s="21">
        <f>VLOOKUP(TotalMov[[#This Row],[Order]],'Total Mov by SS'!B:C,2,0)</f>
        <v>152</v>
      </c>
      <c r="D2829" s="21" t="s">
        <v>59</v>
      </c>
      <c r="E2829" s="21" t="s">
        <v>68</v>
      </c>
      <c r="F2829" s="21" t="s">
        <v>61</v>
      </c>
      <c r="G2829" s="21" t="s">
        <v>62</v>
      </c>
      <c r="H2829" s="21" t="s">
        <v>63</v>
      </c>
      <c r="I2829" s="21" t="s">
        <v>64</v>
      </c>
      <c r="J2829" s="22">
        <v>43702</v>
      </c>
      <c r="K2829" s="23">
        <v>0.35719907407406998</v>
      </c>
      <c r="L2829" s="22">
        <v>43702</v>
      </c>
      <c r="M2829" s="23">
        <v>0.36061342592592999</v>
      </c>
      <c r="N2829" s="25">
        <v>4.9169999999999998</v>
      </c>
      <c r="O2829" s="21" t="s">
        <v>66</v>
      </c>
      <c r="P2829" s="24">
        <f>TotalMov[[#This Row],[Confirmed activ. 3 (ILE03)]]</f>
        <v>4.9169999999999998</v>
      </c>
      <c r="Q2829" s="24">
        <v>15</v>
      </c>
      <c r="R2829" s="21" t="s">
        <v>66</v>
      </c>
      <c r="S2829" s="21" t="s">
        <v>67</v>
      </c>
    </row>
    <row r="2830" spans="1:19" x14ac:dyDescent="0.35">
      <c r="A2830" s="21">
        <v>1545881</v>
      </c>
      <c r="B2830" s="53">
        <v>411590</v>
      </c>
      <c r="C2830" s="21">
        <f>VLOOKUP(TotalMov[[#This Row],[Order]],'Total Mov by SS'!B:C,2,0)</f>
        <v>152</v>
      </c>
      <c r="D2830" s="21" t="s">
        <v>59</v>
      </c>
      <c r="E2830" s="21" t="s">
        <v>73</v>
      </c>
      <c r="F2830" s="21" t="s">
        <v>69</v>
      </c>
      <c r="G2830" s="21" t="s">
        <v>62</v>
      </c>
      <c r="H2830" s="21" t="s">
        <v>70</v>
      </c>
      <c r="I2830" s="21" t="s">
        <v>71</v>
      </c>
      <c r="J2830" s="22">
        <v>43702</v>
      </c>
      <c r="K2830" s="23">
        <v>0.37480324074074001</v>
      </c>
      <c r="L2830" s="22">
        <v>43702</v>
      </c>
      <c r="M2830" s="23">
        <v>0.37480324074074001</v>
      </c>
      <c r="N2830" s="24">
        <v>20</v>
      </c>
      <c r="O2830" s="21" t="s">
        <v>66</v>
      </c>
      <c r="P2830" s="24">
        <f>TotalMov[[#This Row],[Confirmed activ. 3 (ILE03)]]</f>
        <v>20</v>
      </c>
      <c r="Q2830" s="24">
        <v>20</v>
      </c>
      <c r="R2830" s="21" t="s">
        <v>66</v>
      </c>
      <c r="S2830" s="21" t="s">
        <v>72</v>
      </c>
    </row>
    <row r="2831" spans="1:19" x14ac:dyDescent="0.35">
      <c r="A2831" s="21">
        <v>1545881</v>
      </c>
      <c r="B2831" s="53">
        <v>411590</v>
      </c>
      <c r="C2831" s="21">
        <f>VLOOKUP(TotalMov[[#This Row],[Order]],'Total Mov by SS'!B:C,2,0)</f>
        <v>152</v>
      </c>
      <c r="D2831" s="21" t="s">
        <v>59</v>
      </c>
      <c r="E2831" s="21" t="s">
        <v>75</v>
      </c>
      <c r="F2831" s="21" t="s">
        <v>61</v>
      </c>
      <c r="G2831" s="21" t="s">
        <v>62</v>
      </c>
      <c r="H2831" s="21" t="s">
        <v>63</v>
      </c>
      <c r="I2831" s="21" t="s">
        <v>74</v>
      </c>
      <c r="J2831" s="22">
        <v>43702</v>
      </c>
      <c r="K2831" s="23">
        <v>0.39025462962962998</v>
      </c>
      <c r="L2831" s="22">
        <v>43702</v>
      </c>
      <c r="M2831" s="23">
        <v>0.74084490740741005</v>
      </c>
      <c r="N2831" s="25">
        <v>7.9249999999999998</v>
      </c>
      <c r="O2831" s="21" t="s">
        <v>77</v>
      </c>
      <c r="P2831" s="24">
        <f>TotalMov[[#This Row],[Confirmed activ. 3 (ILE03)]]*60</f>
        <v>475.5</v>
      </c>
      <c r="Q2831" s="24">
        <v>350</v>
      </c>
      <c r="R2831" s="21" t="s">
        <v>66</v>
      </c>
      <c r="S2831" s="21" t="s">
        <v>67</v>
      </c>
    </row>
    <row r="2832" spans="1:19" x14ac:dyDescent="0.35">
      <c r="A2832" s="21">
        <v>1545881</v>
      </c>
      <c r="B2832" s="53">
        <v>411590</v>
      </c>
      <c r="C2832" s="21">
        <f>VLOOKUP(TotalMov[[#This Row],[Order]],'Total Mov by SS'!B:C,2,0)</f>
        <v>152</v>
      </c>
      <c r="D2832" s="21" t="s">
        <v>59</v>
      </c>
      <c r="E2832" s="21" t="s">
        <v>78</v>
      </c>
      <c r="F2832" s="21" t="s">
        <v>61</v>
      </c>
      <c r="G2832" s="21" t="s">
        <v>62</v>
      </c>
      <c r="H2832" s="21" t="s">
        <v>63</v>
      </c>
      <c r="I2832" s="21" t="s">
        <v>76</v>
      </c>
      <c r="J2832" s="22">
        <v>43703</v>
      </c>
      <c r="K2832" s="23">
        <v>0.31458333333333</v>
      </c>
      <c r="L2832" s="22">
        <v>43706</v>
      </c>
      <c r="M2832" s="23">
        <v>0.47726851851851998</v>
      </c>
      <c r="N2832" s="25">
        <v>31.71</v>
      </c>
      <c r="O2832" s="21" t="s">
        <v>77</v>
      </c>
      <c r="P2832" s="24">
        <f>TotalMov[[#This Row],[Confirmed activ. 3 (ILE03)]]*60</f>
        <v>1902.6000000000001</v>
      </c>
      <c r="Q2832" s="24">
        <v>1020</v>
      </c>
      <c r="R2832" s="21" t="s">
        <v>66</v>
      </c>
      <c r="S2832" s="21" t="s">
        <v>67</v>
      </c>
    </row>
    <row r="2833" spans="1:19" x14ac:dyDescent="0.35">
      <c r="A2833" s="21">
        <v>1545881</v>
      </c>
      <c r="B2833" s="53">
        <v>411590</v>
      </c>
      <c r="C2833" s="21">
        <f>VLOOKUP(TotalMov[[#This Row],[Order]],'Total Mov by SS'!B:C,2,0)</f>
        <v>152</v>
      </c>
      <c r="D2833" s="21" t="s">
        <v>59</v>
      </c>
      <c r="E2833" s="21" t="s">
        <v>80</v>
      </c>
      <c r="F2833" s="21" t="s">
        <v>61</v>
      </c>
      <c r="G2833" s="21" t="s">
        <v>62</v>
      </c>
      <c r="H2833" s="21" t="s">
        <v>63</v>
      </c>
      <c r="I2833" s="21" t="s">
        <v>112</v>
      </c>
      <c r="J2833" s="22">
        <v>43706</v>
      </c>
      <c r="K2833" s="23">
        <v>0.50115740740740999</v>
      </c>
      <c r="L2833" s="22">
        <v>43706</v>
      </c>
      <c r="M2833" s="23">
        <v>0.56429398148148002</v>
      </c>
      <c r="N2833" s="25">
        <v>1.5149999999999999</v>
      </c>
      <c r="O2833" s="21" t="s">
        <v>77</v>
      </c>
      <c r="P2833" s="24">
        <f>TotalMov[[#This Row],[Confirmed activ. 3 (ILE03)]]*60</f>
        <v>90.899999999999991</v>
      </c>
      <c r="Q2833" s="24">
        <v>50</v>
      </c>
      <c r="R2833" s="21" t="s">
        <v>66</v>
      </c>
      <c r="S2833" s="21" t="s">
        <v>67</v>
      </c>
    </row>
    <row r="2834" spans="1:19" x14ac:dyDescent="0.35">
      <c r="A2834" s="21">
        <v>1545881</v>
      </c>
      <c r="B2834" s="53">
        <v>411590</v>
      </c>
      <c r="C2834" s="21">
        <f>VLOOKUP(TotalMov[[#This Row],[Order]],'Total Mov by SS'!B:C,2,0)</f>
        <v>152</v>
      </c>
      <c r="D2834" s="21" t="s">
        <v>59</v>
      </c>
      <c r="E2834" s="21" t="s">
        <v>82</v>
      </c>
      <c r="F2834" s="21" t="s">
        <v>89</v>
      </c>
      <c r="G2834" s="21" t="s">
        <v>90</v>
      </c>
      <c r="H2834" s="21" t="s">
        <v>91</v>
      </c>
      <c r="I2834" s="21" t="s">
        <v>92</v>
      </c>
      <c r="J2834" s="22"/>
      <c r="K2834" s="23">
        <v>0</v>
      </c>
      <c r="L2834" s="22"/>
      <c r="M2834" s="23">
        <v>0</v>
      </c>
      <c r="N2834" s="25">
        <v>0</v>
      </c>
      <c r="O2834" s="21" t="s">
        <v>93</v>
      </c>
      <c r="P2834" s="24"/>
      <c r="Q2834" s="24">
        <v>0</v>
      </c>
      <c r="R2834" s="21" t="s">
        <v>66</v>
      </c>
      <c r="S2834" s="21" t="s">
        <v>94</v>
      </c>
    </row>
    <row r="2835" spans="1:19" x14ac:dyDescent="0.35">
      <c r="A2835" s="21">
        <v>1545881</v>
      </c>
      <c r="B2835" s="53">
        <v>411590</v>
      </c>
      <c r="C2835" s="21">
        <f>VLOOKUP(TotalMov[[#This Row],[Order]],'Total Mov by SS'!B:C,2,0)</f>
        <v>152</v>
      </c>
      <c r="D2835" s="21" t="s">
        <v>59</v>
      </c>
      <c r="E2835" s="21" t="s">
        <v>85</v>
      </c>
      <c r="F2835" s="21" t="s">
        <v>69</v>
      </c>
      <c r="G2835" s="21" t="s">
        <v>62</v>
      </c>
      <c r="H2835" s="21" t="s">
        <v>70</v>
      </c>
      <c r="I2835" s="21" t="s">
        <v>79</v>
      </c>
      <c r="J2835" s="22">
        <v>43706</v>
      </c>
      <c r="K2835" s="23">
        <v>0.64603009259259003</v>
      </c>
      <c r="L2835" s="22">
        <v>43706</v>
      </c>
      <c r="M2835" s="23">
        <v>0.64603009259259003</v>
      </c>
      <c r="N2835" s="24">
        <v>20</v>
      </c>
      <c r="O2835" s="21" t="s">
        <v>66</v>
      </c>
      <c r="P2835" s="24">
        <f>TotalMov[[#This Row],[Confirmed activ. 3 (ILE03)]]</f>
        <v>20</v>
      </c>
      <c r="Q2835" s="24">
        <v>20</v>
      </c>
      <c r="R2835" s="21" t="s">
        <v>66</v>
      </c>
      <c r="S2835" s="21" t="s">
        <v>72</v>
      </c>
    </row>
    <row r="2836" spans="1:19" x14ac:dyDescent="0.35">
      <c r="A2836" s="21">
        <v>1545881</v>
      </c>
      <c r="B2836" s="53">
        <v>411590</v>
      </c>
      <c r="C2836" s="21">
        <f>VLOOKUP(TotalMov[[#This Row],[Order]],'Total Mov by SS'!B:C,2,0)</f>
        <v>152</v>
      </c>
      <c r="D2836" s="21" t="s">
        <v>59</v>
      </c>
      <c r="E2836" s="21" t="s">
        <v>88</v>
      </c>
      <c r="F2836" s="21" t="s">
        <v>69</v>
      </c>
      <c r="G2836" s="21" t="s">
        <v>62</v>
      </c>
      <c r="H2836" s="21" t="s">
        <v>70</v>
      </c>
      <c r="I2836" s="21" t="s">
        <v>81</v>
      </c>
      <c r="J2836" s="22">
        <v>43706</v>
      </c>
      <c r="K2836" s="23">
        <v>0.64629629629630003</v>
      </c>
      <c r="L2836" s="22">
        <v>43706</v>
      </c>
      <c r="M2836" s="23">
        <v>0.64629629629630003</v>
      </c>
      <c r="N2836" s="24">
        <v>20</v>
      </c>
      <c r="O2836" s="21" t="s">
        <v>66</v>
      </c>
      <c r="P2836" s="24">
        <f>TotalMov[[#This Row],[Confirmed activ. 3 (ILE03)]]</f>
        <v>20</v>
      </c>
      <c r="Q2836" s="24">
        <v>20</v>
      </c>
      <c r="R2836" s="21" t="s">
        <v>66</v>
      </c>
      <c r="S2836" s="21" t="s">
        <v>72</v>
      </c>
    </row>
    <row r="2837" spans="1:19" x14ac:dyDescent="0.35">
      <c r="A2837" s="21">
        <v>1545881</v>
      </c>
      <c r="B2837" s="53">
        <v>411590</v>
      </c>
      <c r="C2837" s="21">
        <f>VLOOKUP(TotalMov[[#This Row],[Order]],'Total Mov by SS'!B:C,2,0)</f>
        <v>152</v>
      </c>
      <c r="D2837" s="21" t="s">
        <v>59</v>
      </c>
      <c r="E2837" s="21" t="s">
        <v>95</v>
      </c>
      <c r="F2837" s="21" t="s">
        <v>83</v>
      </c>
      <c r="G2837" s="21" t="s">
        <v>62</v>
      </c>
      <c r="H2837" s="21" t="s">
        <v>84</v>
      </c>
      <c r="I2837" s="21" t="s">
        <v>84</v>
      </c>
      <c r="J2837" s="22">
        <v>43706</v>
      </c>
      <c r="K2837" s="23">
        <v>0.76340277777777998</v>
      </c>
      <c r="L2837" s="22">
        <v>43709</v>
      </c>
      <c r="M2837" s="23">
        <v>0.64582175925926</v>
      </c>
      <c r="N2837" s="25">
        <v>10.002000000000001</v>
      </c>
      <c r="O2837" s="21" t="s">
        <v>77</v>
      </c>
      <c r="P2837" s="24">
        <f>TotalMov[[#This Row],[Confirmed activ. 3 (ILE03)]]*60</f>
        <v>600.12</v>
      </c>
      <c r="Q2837" s="24">
        <v>450</v>
      </c>
      <c r="R2837" s="21" t="s">
        <v>66</v>
      </c>
      <c r="S2837" s="21" t="s">
        <v>67</v>
      </c>
    </row>
    <row r="2838" spans="1:19" x14ac:dyDescent="0.35">
      <c r="A2838" s="21">
        <v>1545881</v>
      </c>
      <c r="B2838" s="53">
        <v>411590</v>
      </c>
      <c r="C2838" s="21">
        <f>VLOOKUP(TotalMov[[#This Row],[Order]],'Total Mov by SS'!B:C,2,0)</f>
        <v>152</v>
      </c>
      <c r="D2838" s="21" t="s">
        <v>59</v>
      </c>
      <c r="E2838" s="21" t="s">
        <v>97</v>
      </c>
      <c r="F2838" s="21" t="s">
        <v>86</v>
      </c>
      <c r="G2838" s="21" t="s">
        <v>62</v>
      </c>
      <c r="H2838" s="21" t="s">
        <v>87</v>
      </c>
      <c r="I2838" s="21" t="s">
        <v>87</v>
      </c>
      <c r="J2838" s="22">
        <v>43710</v>
      </c>
      <c r="K2838" s="23">
        <v>0.39138888888889001</v>
      </c>
      <c r="L2838" s="22">
        <v>43710</v>
      </c>
      <c r="M2838" s="23">
        <v>0.39138888888889001</v>
      </c>
      <c r="N2838" s="24">
        <v>20</v>
      </c>
      <c r="O2838" s="21" t="s">
        <v>66</v>
      </c>
      <c r="P2838" s="24">
        <f>TotalMov[[#This Row],[Confirmed activ. 3 (ILE03)]]</f>
        <v>20</v>
      </c>
      <c r="Q2838" s="24">
        <v>20</v>
      </c>
      <c r="R2838" s="21" t="s">
        <v>66</v>
      </c>
      <c r="S2838" s="21" t="s">
        <v>72</v>
      </c>
    </row>
    <row r="2839" spans="1:19" x14ac:dyDescent="0.35">
      <c r="A2839" s="21">
        <v>1545881</v>
      </c>
      <c r="B2839" s="53">
        <v>411590</v>
      </c>
      <c r="C2839" s="21">
        <f>VLOOKUP(TotalMov[[#This Row],[Order]],'Total Mov by SS'!B:C,2,0)</f>
        <v>152</v>
      </c>
      <c r="D2839" s="21" t="s">
        <v>59</v>
      </c>
      <c r="E2839" s="21" t="s">
        <v>99</v>
      </c>
      <c r="F2839" s="21" t="s">
        <v>61</v>
      </c>
      <c r="G2839" s="21" t="s">
        <v>62</v>
      </c>
      <c r="H2839" s="21" t="s">
        <v>63</v>
      </c>
      <c r="I2839" s="21" t="s">
        <v>96</v>
      </c>
      <c r="J2839" s="22">
        <v>43710</v>
      </c>
      <c r="K2839" s="23">
        <v>0.55339120370369999</v>
      </c>
      <c r="L2839" s="22">
        <v>43710</v>
      </c>
      <c r="M2839" s="23">
        <v>0.62490740740741002</v>
      </c>
      <c r="N2839" s="25">
        <v>1.716</v>
      </c>
      <c r="O2839" s="21" t="s">
        <v>77</v>
      </c>
      <c r="P2839" s="24">
        <f>TotalMov[[#This Row],[Confirmed activ. 3 (ILE03)]]*60</f>
        <v>102.96</v>
      </c>
      <c r="Q2839" s="24">
        <v>100</v>
      </c>
      <c r="R2839" s="21" t="s">
        <v>66</v>
      </c>
      <c r="S2839" s="21" t="s">
        <v>67</v>
      </c>
    </row>
    <row r="2840" spans="1:19" x14ac:dyDescent="0.35">
      <c r="A2840" s="21">
        <v>1545881</v>
      </c>
      <c r="B2840" s="53">
        <v>411590</v>
      </c>
      <c r="C2840" s="21">
        <f>VLOOKUP(TotalMov[[#This Row],[Order]],'Total Mov by SS'!B:C,2,0)</f>
        <v>152</v>
      </c>
      <c r="D2840" s="21" t="s">
        <v>59</v>
      </c>
      <c r="E2840" s="21" t="s">
        <v>101</v>
      </c>
      <c r="F2840" s="21" t="s">
        <v>69</v>
      </c>
      <c r="G2840" s="21" t="s">
        <v>62</v>
      </c>
      <c r="H2840" s="21" t="s">
        <v>70</v>
      </c>
      <c r="I2840" s="21" t="s">
        <v>98</v>
      </c>
      <c r="J2840" s="22">
        <v>43713</v>
      </c>
      <c r="K2840" s="23">
        <v>0.54209490740740995</v>
      </c>
      <c r="L2840" s="22">
        <v>43713</v>
      </c>
      <c r="M2840" s="23">
        <v>0.54209490740740995</v>
      </c>
      <c r="N2840" s="24">
        <v>20</v>
      </c>
      <c r="O2840" s="21" t="s">
        <v>66</v>
      </c>
      <c r="P2840" s="24">
        <f>TotalMov[[#This Row],[Confirmed activ. 3 (ILE03)]]</f>
        <v>20</v>
      </c>
      <c r="Q2840" s="24">
        <v>20</v>
      </c>
      <c r="R2840" s="21" t="s">
        <v>66</v>
      </c>
      <c r="S2840" s="21" t="s">
        <v>72</v>
      </c>
    </row>
    <row r="2841" spans="1:19" x14ac:dyDescent="0.35">
      <c r="A2841" s="21">
        <v>1545881</v>
      </c>
      <c r="B2841" s="53">
        <v>411590</v>
      </c>
      <c r="C2841" s="21">
        <f>VLOOKUP(TotalMov[[#This Row],[Order]],'Total Mov by SS'!B:C,2,0)</f>
        <v>152</v>
      </c>
      <c r="D2841" s="21" t="s">
        <v>59</v>
      </c>
      <c r="E2841" s="21" t="s">
        <v>104</v>
      </c>
      <c r="F2841" s="21" t="s">
        <v>69</v>
      </c>
      <c r="G2841" s="21" t="s">
        <v>62</v>
      </c>
      <c r="H2841" s="21" t="s">
        <v>70</v>
      </c>
      <c r="I2841" s="21" t="s">
        <v>100</v>
      </c>
      <c r="J2841" s="22">
        <v>43713</v>
      </c>
      <c r="K2841" s="23">
        <v>0.54218750000000004</v>
      </c>
      <c r="L2841" s="22">
        <v>43713</v>
      </c>
      <c r="M2841" s="23">
        <v>0.54218750000000004</v>
      </c>
      <c r="N2841" s="24">
        <v>30</v>
      </c>
      <c r="O2841" s="21" t="s">
        <v>66</v>
      </c>
      <c r="P2841" s="24">
        <f>TotalMov[[#This Row],[Confirmed activ. 3 (ILE03)]]</f>
        <v>30</v>
      </c>
      <c r="Q2841" s="24">
        <v>30</v>
      </c>
      <c r="R2841" s="21" t="s">
        <v>66</v>
      </c>
      <c r="S2841" s="21" t="s">
        <v>72</v>
      </c>
    </row>
    <row r="2842" spans="1:19" x14ac:dyDescent="0.35">
      <c r="A2842" s="21">
        <v>1545881</v>
      </c>
      <c r="B2842" s="53">
        <v>411590</v>
      </c>
      <c r="C2842" s="21">
        <f>VLOOKUP(TotalMov[[#This Row],[Order]],'Total Mov by SS'!B:C,2,0)</f>
        <v>152</v>
      </c>
      <c r="D2842" s="21" t="s">
        <v>59</v>
      </c>
      <c r="E2842" s="21" t="s">
        <v>113</v>
      </c>
      <c r="F2842" s="21" t="s">
        <v>102</v>
      </c>
      <c r="G2842" s="21" t="s">
        <v>62</v>
      </c>
      <c r="H2842" s="21" t="s">
        <v>100</v>
      </c>
      <c r="I2842" s="21" t="s">
        <v>103</v>
      </c>
      <c r="J2842" s="22">
        <v>43713</v>
      </c>
      <c r="K2842" s="23">
        <v>0.54225694444443995</v>
      </c>
      <c r="L2842" s="22">
        <v>43713</v>
      </c>
      <c r="M2842" s="23">
        <v>0.54225694444443995</v>
      </c>
      <c r="N2842" s="24">
        <v>30</v>
      </c>
      <c r="O2842" s="21" t="s">
        <v>66</v>
      </c>
      <c r="P2842" s="24">
        <f>TotalMov[[#This Row],[Confirmed activ. 3 (ILE03)]]</f>
        <v>30</v>
      </c>
      <c r="Q2842" s="24">
        <v>30</v>
      </c>
      <c r="R2842" s="21" t="s">
        <v>66</v>
      </c>
      <c r="S2842" s="21" t="s">
        <v>72</v>
      </c>
    </row>
    <row r="2843" spans="1:19" x14ac:dyDescent="0.35">
      <c r="A2843" s="21">
        <v>1545881</v>
      </c>
      <c r="B2843" s="53">
        <v>411590</v>
      </c>
      <c r="C2843" s="21">
        <f>VLOOKUP(TotalMov[[#This Row],[Order]],'Total Mov by SS'!B:C,2,0)</f>
        <v>152</v>
      </c>
      <c r="D2843" s="21" t="s">
        <v>59</v>
      </c>
      <c r="E2843" s="21" t="s">
        <v>114</v>
      </c>
      <c r="F2843" s="21" t="s">
        <v>102</v>
      </c>
      <c r="G2843" s="21" t="s">
        <v>105</v>
      </c>
      <c r="H2843" s="21" t="s">
        <v>100</v>
      </c>
      <c r="I2843" s="21" t="s">
        <v>106</v>
      </c>
      <c r="J2843" s="22">
        <v>43716</v>
      </c>
      <c r="K2843" s="23">
        <v>0.39263888888888998</v>
      </c>
      <c r="L2843" s="22">
        <v>43716</v>
      </c>
      <c r="M2843" s="23">
        <v>0.39263888888888998</v>
      </c>
      <c r="N2843" s="24">
        <v>45</v>
      </c>
      <c r="O2843" s="21" t="s">
        <v>66</v>
      </c>
      <c r="P2843" s="24">
        <f>TotalMov[[#This Row],[Confirmed activ. 3 (ILE03)]]</f>
        <v>45</v>
      </c>
      <c r="Q2843" s="24">
        <v>45</v>
      </c>
      <c r="R2843" s="21" t="s">
        <v>66</v>
      </c>
      <c r="S2843" s="21" t="s">
        <v>72</v>
      </c>
    </row>
    <row r="2844" spans="1:19" x14ac:dyDescent="0.35">
      <c r="A2844" s="21">
        <v>1545881</v>
      </c>
      <c r="B2844" s="53">
        <v>411590</v>
      </c>
      <c r="C2844" s="21">
        <f>VLOOKUP(TotalMov[[#This Row],[Order]],'Total Mov by SS'!B:C,2,0)</f>
        <v>152</v>
      </c>
      <c r="D2844" s="21" t="s">
        <v>107</v>
      </c>
      <c r="E2844" s="21" t="s">
        <v>60</v>
      </c>
      <c r="F2844" s="21" t="s">
        <v>61</v>
      </c>
      <c r="G2844" s="21" t="s">
        <v>90</v>
      </c>
      <c r="H2844" s="21" t="s">
        <v>63</v>
      </c>
      <c r="I2844" s="21" t="s">
        <v>108</v>
      </c>
      <c r="J2844" s="22"/>
      <c r="K2844" s="23">
        <v>0</v>
      </c>
      <c r="L2844" s="22"/>
      <c r="M2844" s="23">
        <v>0</v>
      </c>
      <c r="N2844" s="25">
        <v>0</v>
      </c>
      <c r="O2844" s="21" t="s">
        <v>93</v>
      </c>
      <c r="P2844" s="24"/>
      <c r="Q2844" s="24">
        <v>1</v>
      </c>
      <c r="R2844" s="21" t="s">
        <v>66</v>
      </c>
      <c r="S2844" s="21" t="s">
        <v>94</v>
      </c>
    </row>
    <row r="2845" spans="1:19" x14ac:dyDescent="0.35">
      <c r="A2845" s="21">
        <v>1545881</v>
      </c>
      <c r="B2845" s="53">
        <v>411590</v>
      </c>
      <c r="C2845" s="21">
        <f>VLOOKUP(TotalMov[[#This Row],[Order]],'Total Mov by SS'!B:C,2,0)</f>
        <v>152</v>
      </c>
      <c r="D2845" s="21" t="s">
        <v>109</v>
      </c>
      <c r="E2845" s="21" t="s">
        <v>95</v>
      </c>
      <c r="F2845" s="21" t="s">
        <v>83</v>
      </c>
      <c r="G2845" s="21" t="s">
        <v>90</v>
      </c>
      <c r="H2845" s="21" t="s">
        <v>84</v>
      </c>
      <c r="I2845" s="21" t="s">
        <v>110</v>
      </c>
      <c r="J2845" s="22"/>
      <c r="K2845" s="23">
        <v>0</v>
      </c>
      <c r="L2845" s="22"/>
      <c r="M2845" s="23">
        <v>0</v>
      </c>
      <c r="N2845" s="25">
        <v>0</v>
      </c>
      <c r="O2845" s="21" t="s">
        <v>93</v>
      </c>
      <c r="P2845" s="24"/>
      <c r="Q2845" s="24">
        <v>5</v>
      </c>
      <c r="R2845" s="21" t="s">
        <v>66</v>
      </c>
      <c r="S2845" s="21" t="s">
        <v>94</v>
      </c>
    </row>
    <row r="2846" spans="1:19" x14ac:dyDescent="0.35">
      <c r="A2846" s="21">
        <v>1546598</v>
      </c>
      <c r="B2846" s="53">
        <v>411591</v>
      </c>
      <c r="C2846" s="21">
        <f>VLOOKUP(TotalMov[[#This Row],[Order]],'Total Mov by SS'!B:C,2,0)</f>
        <v>147</v>
      </c>
      <c r="D2846" s="21" t="s">
        <v>59</v>
      </c>
      <c r="E2846" s="21" t="s">
        <v>60</v>
      </c>
      <c r="F2846" s="21" t="s">
        <v>83</v>
      </c>
      <c r="G2846" s="21" t="s">
        <v>62</v>
      </c>
      <c r="H2846" s="21" t="s">
        <v>84</v>
      </c>
      <c r="I2846" s="21" t="s">
        <v>111</v>
      </c>
      <c r="J2846" s="22">
        <v>43699</v>
      </c>
      <c r="K2846" s="23">
        <v>0.88574074074074005</v>
      </c>
      <c r="L2846" s="22">
        <v>43699</v>
      </c>
      <c r="M2846" s="23">
        <v>0.91368055555556005</v>
      </c>
      <c r="N2846" s="25">
        <v>40.232999999999997</v>
      </c>
      <c r="O2846" s="21" t="s">
        <v>66</v>
      </c>
      <c r="P2846" s="24">
        <f>TotalMov[[#This Row],[Confirmed activ. 3 (ILE03)]]</f>
        <v>40.232999999999997</v>
      </c>
      <c r="Q2846" s="24">
        <v>40</v>
      </c>
      <c r="R2846" s="21" t="s">
        <v>66</v>
      </c>
      <c r="S2846" s="21" t="s">
        <v>67</v>
      </c>
    </row>
    <row r="2847" spans="1:19" x14ac:dyDescent="0.35">
      <c r="A2847" s="21">
        <v>1546598</v>
      </c>
      <c r="B2847" s="53">
        <v>411591</v>
      </c>
      <c r="C2847" s="21">
        <f>VLOOKUP(TotalMov[[#This Row],[Order]],'Total Mov by SS'!B:C,2,0)</f>
        <v>147</v>
      </c>
      <c r="D2847" s="21" t="s">
        <v>59</v>
      </c>
      <c r="E2847" s="21" t="s">
        <v>68</v>
      </c>
      <c r="F2847" s="21" t="s">
        <v>61</v>
      </c>
      <c r="G2847" s="21" t="s">
        <v>62</v>
      </c>
      <c r="H2847" s="21" t="s">
        <v>63</v>
      </c>
      <c r="I2847" s="21" t="s">
        <v>64</v>
      </c>
      <c r="J2847" s="22">
        <v>43702</v>
      </c>
      <c r="K2847" s="23">
        <v>0.43781249999999999</v>
      </c>
      <c r="L2847" s="22">
        <v>43702</v>
      </c>
      <c r="M2847" s="23">
        <v>0.45222222222222003</v>
      </c>
      <c r="N2847" s="25">
        <v>10.382999999999999</v>
      </c>
      <c r="O2847" s="21" t="s">
        <v>66</v>
      </c>
      <c r="P2847" s="24">
        <f>TotalMov[[#This Row],[Confirmed activ. 3 (ILE03)]]</f>
        <v>10.382999999999999</v>
      </c>
      <c r="Q2847" s="24">
        <v>15</v>
      </c>
      <c r="R2847" s="21" t="s">
        <v>66</v>
      </c>
      <c r="S2847" s="21" t="s">
        <v>67</v>
      </c>
    </row>
    <row r="2848" spans="1:19" x14ac:dyDescent="0.35">
      <c r="A2848" s="21">
        <v>1546598</v>
      </c>
      <c r="B2848" s="53">
        <v>411591</v>
      </c>
      <c r="C2848" s="21">
        <f>VLOOKUP(TotalMov[[#This Row],[Order]],'Total Mov by SS'!B:C,2,0)</f>
        <v>147</v>
      </c>
      <c r="D2848" s="21" t="s">
        <v>59</v>
      </c>
      <c r="E2848" s="21" t="s">
        <v>73</v>
      </c>
      <c r="F2848" s="21" t="s">
        <v>69</v>
      </c>
      <c r="G2848" s="21" t="s">
        <v>62</v>
      </c>
      <c r="H2848" s="21" t="s">
        <v>70</v>
      </c>
      <c r="I2848" s="21" t="s">
        <v>71</v>
      </c>
      <c r="J2848" s="22">
        <v>43703</v>
      </c>
      <c r="K2848" s="23">
        <v>0.52432870370369999</v>
      </c>
      <c r="L2848" s="22">
        <v>43703</v>
      </c>
      <c r="M2848" s="23">
        <v>0.52432870370369999</v>
      </c>
      <c r="N2848" s="24">
        <v>20</v>
      </c>
      <c r="O2848" s="21" t="s">
        <v>66</v>
      </c>
      <c r="P2848" s="24">
        <f>TotalMov[[#This Row],[Confirmed activ. 3 (ILE03)]]</f>
        <v>20</v>
      </c>
      <c r="Q2848" s="24">
        <v>20</v>
      </c>
      <c r="R2848" s="21" t="s">
        <v>66</v>
      </c>
      <c r="S2848" s="21" t="s">
        <v>72</v>
      </c>
    </row>
    <row r="2849" spans="1:19" x14ac:dyDescent="0.35">
      <c r="A2849" s="21">
        <v>1546598</v>
      </c>
      <c r="B2849" s="53">
        <v>411591</v>
      </c>
      <c r="C2849" s="21">
        <f>VLOOKUP(TotalMov[[#This Row],[Order]],'Total Mov by SS'!B:C,2,0)</f>
        <v>147</v>
      </c>
      <c r="D2849" s="21" t="s">
        <v>59</v>
      </c>
      <c r="E2849" s="21" t="s">
        <v>75</v>
      </c>
      <c r="F2849" s="21" t="s">
        <v>61</v>
      </c>
      <c r="G2849" s="21" t="s">
        <v>62</v>
      </c>
      <c r="H2849" s="21" t="s">
        <v>63</v>
      </c>
      <c r="I2849" s="21" t="s">
        <v>74</v>
      </c>
      <c r="J2849" s="22">
        <v>43703</v>
      </c>
      <c r="K2849" s="23">
        <v>0.53361111111111004</v>
      </c>
      <c r="L2849" s="22">
        <v>43704</v>
      </c>
      <c r="M2849" s="23">
        <v>0.38728009259259</v>
      </c>
      <c r="N2849" s="25">
        <v>6.8730000000000002</v>
      </c>
      <c r="O2849" s="21" t="s">
        <v>77</v>
      </c>
      <c r="P2849" s="24">
        <f>TotalMov[[#This Row],[Confirmed activ. 3 (ILE03)]]*60</f>
        <v>412.38</v>
      </c>
      <c r="Q2849" s="24">
        <v>290</v>
      </c>
      <c r="R2849" s="21" t="s">
        <v>66</v>
      </c>
      <c r="S2849" s="21" t="s">
        <v>67</v>
      </c>
    </row>
    <row r="2850" spans="1:19" x14ac:dyDescent="0.35">
      <c r="A2850" s="21">
        <v>1546598</v>
      </c>
      <c r="B2850" s="53">
        <v>411591</v>
      </c>
      <c r="C2850" s="21">
        <f>VLOOKUP(TotalMov[[#This Row],[Order]],'Total Mov by SS'!B:C,2,0)</f>
        <v>147</v>
      </c>
      <c r="D2850" s="21" t="s">
        <v>59</v>
      </c>
      <c r="E2850" s="21" t="s">
        <v>78</v>
      </c>
      <c r="F2850" s="21" t="s">
        <v>61</v>
      </c>
      <c r="G2850" s="21" t="s">
        <v>62</v>
      </c>
      <c r="H2850" s="21" t="s">
        <v>63</v>
      </c>
      <c r="I2850" s="21" t="s">
        <v>76</v>
      </c>
      <c r="J2850" s="22">
        <v>43704</v>
      </c>
      <c r="K2850" s="23">
        <v>0.38746527777778</v>
      </c>
      <c r="L2850" s="22">
        <v>43710</v>
      </c>
      <c r="M2850" s="23">
        <v>0.47891203703703999</v>
      </c>
      <c r="N2850" s="25">
        <v>37.896000000000001</v>
      </c>
      <c r="O2850" s="21" t="s">
        <v>77</v>
      </c>
      <c r="P2850" s="24">
        <f>TotalMov[[#This Row],[Confirmed activ. 3 (ILE03)]]*60</f>
        <v>2273.7600000000002</v>
      </c>
      <c r="Q2850" s="24">
        <v>1040</v>
      </c>
      <c r="R2850" s="21" t="s">
        <v>66</v>
      </c>
      <c r="S2850" s="21" t="s">
        <v>67</v>
      </c>
    </row>
    <row r="2851" spans="1:19" x14ac:dyDescent="0.35">
      <c r="A2851" s="21">
        <v>1546598</v>
      </c>
      <c r="B2851" s="53">
        <v>411591</v>
      </c>
      <c r="C2851" s="21">
        <f>VLOOKUP(TotalMov[[#This Row],[Order]],'Total Mov by SS'!B:C,2,0)</f>
        <v>147</v>
      </c>
      <c r="D2851" s="21" t="s">
        <v>59</v>
      </c>
      <c r="E2851" s="21" t="s">
        <v>80</v>
      </c>
      <c r="F2851" s="21" t="s">
        <v>61</v>
      </c>
      <c r="G2851" s="21" t="s">
        <v>62</v>
      </c>
      <c r="H2851" s="21" t="s">
        <v>63</v>
      </c>
      <c r="I2851" s="21" t="s">
        <v>112</v>
      </c>
      <c r="J2851" s="22">
        <v>43710</v>
      </c>
      <c r="K2851" s="23">
        <v>0.50115740740740999</v>
      </c>
      <c r="L2851" s="22">
        <v>43710</v>
      </c>
      <c r="M2851" s="23">
        <v>0.59064814814815003</v>
      </c>
      <c r="N2851" s="25">
        <v>2.1480000000000001</v>
      </c>
      <c r="O2851" s="21" t="s">
        <v>77</v>
      </c>
      <c r="P2851" s="24">
        <f>TotalMov[[#This Row],[Confirmed activ. 3 (ILE03)]]*60</f>
        <v>128.88</v>
      </c>
      <c r="Q2851" s="24">
        <v>50</v>
      </c>
      <c r="R2851" s="21" t="s">
        <v>66</v>
      </c>
      <c r="S2851" s="21" t="s">
        <v>67</v>
      </c>
    </row>
    <row r="2852" spans="1:19" x14ac:dyDescent="0.35">
      <c r="A2852" s="21">
        <v>1546598</v>
      </c>
      <c r="B2852" s="53">
        <v>411591</v>
      </c>
      <c r="C2852" s="21">
        <f>VLOOKUP(TotalMov[[#This Row],[Order]],'Total Mov by SS'!B:C,2,0)</f>
        <v>147</v>
      </c>
      <c r="D2852" s="21" t="s">
        <v>59</v>
      </c>
      <c r="E2852" s="21" t="s">
        <v>82</v>
      </c>
      <c r="F2852" s="21" t="s">
        <v>89</v>
      </c>
      <c r="G2852" s="21" t="s">
        <v>90</v>
      </c>
      <c r="H2852" s="21" t="s">
        <v>91</v>
      </c>
      <c r="I2852" s="21" t="s">
        <v>92</v>
      </c>
      <c r="J2852" s="22"/>
      <c r="K2852" s="23">
        <v>0</v>
      </c>
      <c r="L2852" s="22"/>
      <c r="M2852" s="23">
        <v>0</v>
      </c>
      <c r="N2852" s="25">
        <v>0</v>
      </c>
      <c r="O2852" s="21" t="s">
        <v>93</v>
      </c>
      <c r="P2852" s="24"/>
      <c r="Q2852" s="24">
        <v>0</v>
      </c>
      <c r="R2852" s="21" t="s">
        <v>66</v>
      </c>
      <c r="S2852" s="21" t="s">
        <v>94</v>
      </c>
    </row>
    <row r="2853" spans="1:19" x14ac:dyDescent="0.35">
      <c r="A2853" s="21">
        <v>1546598</v>
      </c>
      <c r="B2853" s="53">
        <v>411591</v>
      </c>
      <c r="C2853" s="21">
        <f>VLOOKUP(TotalMov[[#This Row],[Order]],'Total Mov by SS'!B:C,2,0)</f>
        <v>147</v>
      </c>
      <c r="D2853" s="21" t="s">
        <v>59</v>
      </c>
      <c r="E2853" s="21" t="s">
        <v>85</v>
      </c>
      <c r="F2853" s="21" t="s">
        <v>69</v>
      </c>
      <c r="G2853" s="21" t="s">
        <v>62</v>
      </c>
      <c r="H2853" s="21" t="s">
        <v>70</v>
      </c>
      <c r="I2853" s="21" t="s">
        <v>79</v>
      </c>
      <c r="J2853" s="22">
        <v>43710</v>
      </c>
      <c r="K2853" s="23">
        <v>0.64247685185184999</v>
      </c>
      <c r="L2853" s="22">
        <v>43710</v>
      </c>
      <c r="M2853" s="23">
        <v>0.64247685185184999</v>
      </c>
      <c r="N2853" s="24">
        <v>20</v>
      </c>
      <c r="O2853" s="21" t="s">
        <v>66</v>
      </c>
      <c r="P2853" s="24">
        <f>TotalMov[[#This Row],[Confirmed activ. 3 (ILE03)]]</f>
        <v>20</v>
      </c>
      <c r="Q2853" s="24">
        <v>20</v>
      </c>
      <c r="R2853" s="21" t="s">
        <v>66</v>
      </c>
      <c r="S2853" s="21" t="s">
        <v>72</v>
      </c>
    </row>
    <row r="2854" spans="1:19" x14ac:dyDescent="0.35">
      <c r="A2854" s="21">
        <v>1546598</v>
      </c>
      <c r="B2854" s="53">
        <v>411591</v>
      </c>
      <c r="C2854" s="21">
        <f>VLOOKUP(TotalMov[[#This Row],[Order]],'Total Mov by SS'!B:C,2,0)</f>
        <v>147</v>
      </c>
      <c r="D2854" s="21" t="s">
        <v>59</v>
      </c>
      <c r="E2854" s="21" t="s">
        <v>88</v>
      </c>
      <c r="F2854" s="21" t="s">
        <v>69</v>
      </c>
      <c r="G2854" s="21" t="s">
        <v>62</v>
      </c>
      <c r="H2854" s="21" t="s">
        <v>70</v>
      </c>
      <c r="I2854" s="21" t="s">
        <v>81</v>
      </c>
      <c r="J2854" s="22">
        <v>43710</v>
      </c>
      <c r="K2854" s="23">
        <v>0.64263888888888998</v>
      </c>
      <c r="L2854" s="22">
        <v>43710</v>
      </c>
      <c r="M2854" s="23">
        <v>0.64263888888888998</v>
      </c>
      <c r="N2854" s="24">
        <v>20</v>
      </c>
      <c r="O2854" s="21" t="s">
        <v>66</v>
      </c>
      <c r="P2854" s="24">
        <f>TotalMov[[#This Row],[Confirmed activ. 3 (ILE03)]]</f>
        <v>20</v>
      </c>
      <c r="Q2854" s="24">
        <v>20</v>
      </c>
      <c r="R2854" s="21" t="s">
        <v>66</v>
      </c>
      <c r="S2854" s="21" t="s">
        <v>72</v>
      </c>
    </row>
    <row r="2855" spans="1:19" x14ac:dyDescent="0.35">
      <c r="A2855" s="21">
        <v>1546598</v>
      </c>
      <c r="B2855" s="53">
        <v>411591</v>
      </c>
      <c r="C2855" s="21">
        <f>VLOOKUP(TotalMov[[#This Row],[Order]],'Total Mov by SS'!B:C,2,0)</f>
        <v>147</v>
      </c>
      <c r="D2855" s="21" t="s">
        <v>59</v>
      </c>
      <c r="E2855" s="21" t="s">
        <v>95</v>
      </c>
      <c r="F2855" s="21" t="s">
        <v>83</v>
      </c>
      <c r="G2855" s="21" t="s">
        <v>62</v>
      </c>
      <c r="H2855" s="21" t="s">
        <v>84</v>
      </c>
      <c r="I2855" s="21" t="s">
        <v>84</v>
      </c>
      <c r="J2855" s="22">
        <v>43710</v>
      </c>
      <c r="K2855" s="23">
        <v>0.66989583333333003</v>
      </c>
      <c r="L2855" s="22">
        <v>43711</v>
      </c>
      <c r="M2855" s="23">
        <v>0.91202546296296005</v>
      </c>
      <c r="N2855" s="25">
        <v>9.1630000000000003</v>
      </c>
      <c r="O2855" s="21" t="s">
        <v>77</v>
      </c>
      <c r="P2855" s="24">
        <f>TotalMov[[#This Row],[Confirmed activ. 3 (ILE03)]]*60</f>
        <v>549.78</v>
      </c>
      <c r="Q2855" s="24">
        <v>450</v>
      </c>
      <c r="R2855" s="21" t="s">
        <v>66</v>
      </c>
      <c r="S2855" s="21" t="s">
        <v>67</v>
      </c>
    </row>
    <row r="2856" spans="1:19" x14ac:dyDescent="0.35">
      <c r="A2856" s="21">
        <v>1546598</v>
      </c>
      <c r="B2856" s="53">
        <v>411591</v>
      </c>
      <c r="C2856" s="21">
        <f>VLOOKUP(TotalMov[[#This Row],[Order]],'Total Mov by SS'!B:C,2,0)</f>
        <v>147</v>
      </c>
      <c r="D2856" s="21" t="s">
        <v>59</v>
      </c>
      <c r="E2856" s="21" t="s">
        <v>97</v>
      </c>
      <c r="F2856" s="21" t="s">
        <v>86</v>
      </c>
      <c r="G2856" s="21" t="s">
        <v>62</v>
      </c>
      <c r="H2856" s="21" t="s">
        <v>87</v>
      </c>
      <c r="I2856" s="21" t="s">
        <v>87</v>
      </c>
      <c r="J2856" s="22">
        <v>43712</v>
      </c>
      <c r="K2856" s="23">
        <v>0.56171296296296003</v>
      </c>
      <c r="L2856" s="22">
        <v>43712</v>
      </c>
      <c r="M2856" s="23">
        <v>0.56171296296296003</v>
      </c>
      <c r="N2856" s="24">
        <v>20</v>
      </c>
      <c r="O2856" s="21" t="s">
        <v>66</v>
      </c>
      <c r="P2856" s="24">
        <f>TotalMov[[#This Row],[Confirmed activ. 3 (ILE03)]]</f>
        <v>20</v>
      </c>
      <c r="Q2856" s="24">
        <v>20</v>
      </c>
      <c r="R2856" s="21" t="s">
        <v>66</v>
      </c>
      <c r="S2856" s="21" t="s">
        <v>72</v>
      </c>
    </row>
    <row r="2857" spans="1:19" x14ac:dyDescent="0.35">
      <c r="A2857" s="21">
        <v>1546598</v>
      </c>
      <c r="B2857" s="53">
        <v>411591</v>
      </c>
      <c r="C2857" s="21">
        <f>VLOOKUP(TotalMov[[#This Row],[Order]],'Total Mov by SS'!B:C,2,0)</f>
        <v>147</v>
      </c>
      <c r="D2857" s="21" t="s">
        <v>59</v>
      </c>
      <c r="E2857" s="21" t="s">
        <v>99</v>
      </c>
      <c r="F2857" s="21" t="s">
        <v>61</v>
      </c>
      <c r="G2857" s="21" t="s">
        <v>62</v>
      </c>
      <c r="H2857" s="21" t="s">
        <v>63</v>
      </c>
      <c r="I2857" s="21" t="s">
        <v>96</v>
      </c>
      <c r="J2857" s="22">
        <v>43713</v>
      </c>
      <c r="K2857" s="23">
        <v>0.52582175925926</v>
      </c>
      <c r="L2857" s="22">
        <v>43713</v>
      </c>
      <c r="M2857" s="23">
        <v>0.56600694444444</v>
      </c>
      <c r="N2857" s="25">
        <v>57.866999999999997</v>
      </c>
      <c r="O2857" s="21" t="s">
        <v>66</v>
      </c>
      <c r="P2857" s="24">
        <f>TotalMov[[#This Row],[Confirmed activ. 3 (ILE03)]]</f>
        <v>57.866999999999997</v>
      </c>
      <c r="Q2857" s="24">
        <v>100</v>
      </c>
      <c r="R2857" s="21" t="s">
        <v>66</v>
      </c>
      <c r="S2857" s="21" t="s">
        <v>67</v>
      </c>
    </row>
    <row r="2858" spans="1:19" x14ac:dyDescent="0.35">
      <c r="A2858" s="21">
        <v>1546598</v>
      </c>
      <c r="B2858" s="53">
        <v>411591</v>
      </c>
      <c r="C2858" s="21">
        <f>VLOOKUP(TotalMov[[#This Row],[Order]],'Total Mov by SS'!B:C,2,0)</f>
        <v>147</v>
      </c>
      <c r="D2858" s="21" t="s">
        <v>59</v>
      </c>
      <c r="E2858" s="21" t="s">
        <v>101</v>
      </c>
      <c r="F2858" s="21" t="s">
        <v>69</v>
      </c>
      <c r="G2858" s="21" t="s">
        <v>62</v>
      </c>
      <c r="H2858" s="21" t="s">
        <v>70</v>
      </c>
      <c r="I2858" s="21" t="s">
        <v>98</v>
      </c>
      <c r="J2858" s="22">
        <v>43718</v>
      </c>
      <c r="K2858" s="23">
        <v>0.66964120370369995</v>
      </c>
      <c r="L2858" s="22">
        <v>43718</v>
      </c>
      <c r="M2858" s="23">
        <v>0.66964120370369995</v>
      </c>
      <c r="N2858" s="24">
        <v>20</v>
      </c>
      <c r="O2858" s="21" t="s">
        <v>66</v>
      </c>
      <c r="P2858" s="24">
        <f>TotalMov[[#This Row],[Confirmed activ. 3 (ILE03)]]</f>
        <v>20</v>
      </c>
      <c r="Q2858" s="24">
        <v>20</v>
      </c>
      <c r="R2858" s="21" t="s">
        <v>66</v>
      </c>
      <c r="S2858" s="21" t="s">
        <v>72</v>
      </c>
    </row>
    <row r="2859" spans="1:19" x14ac:dyDescent="0.35">
      <c r="A2859" s="21">
        <v>1546598</v>
      </c>
      <c r="B2859" s="53">
        <v>411591</v>
      </c>
      <c r="C2859" s="21">
        <f>VLOOKUP(TotalMov[[#This Row],[Order]],'Total Mov by SS'!B:C,2,0)</f>
        <v>147</v>
      </c>
      <c r="D2859" s="21" t="s">
        <v>59</v>
      </c>
      <c r="E2859" s="21" t="s">
        <v>104</v>
      </c>
      <c r="F2859" s="21" t="s">
        <v>69</v>
      </c>
      <c r="G2859" s="21" t="s">
        <v>62</v>
      </c>
      <c r="H2859" s="21" t="s">
        <v>70</v>
      </c>
      <c r="I2859" s="21" t="s">
        <v>100</v>
      </c>
      <c r="J2859" s="22">
        <v>43718</v>
      </c>
      <c r="K2859" s="23">
        <v>0.66967592592592995</v>
      </c>
      <c r="L2859" s="22">
        <v>43718</v>
      </c>
      <c r="M2859" s="23">
        <v>0.66967592592592995</v>
      </c>
      <c r="N2859" s="24">
        <v>30</v>
      </c>
      <c r="O2859" s="21" t="s">
        <v>66</v>
      </c>
      <c r="P2859" s="24">
        <f>TotalMov[[#This Row],[Confirmed activ. 3 (ILE03)]]</f>
        <v>30</v>
      </c>
      <c r="Q2859" s="24">
        <v>30</v>
      </c>
      <c r="R2859" s="21" t="s">
        <v>66</v>
      </c>
      <c r="S2859" s="21" t="s">
        <v>72</v>
      </c>
    </row>
    <row r="2860" spans="1:19" x14ac:dyDescent="0.35">
      <c r="A2860" s="21">
        <v>1546598</v>
      </c>
      <c r="B2860" s="53">
        <v>411591</v>
      </c>
      <c r="C2860" s="21">
        <f>VLOOKUP(TotalMov[[#This Row],[Order]],'Total Mov by SS'!B:C,2,0)</f>
        <v>147</v>
      </c>
      <c r="D2860" s="21" t="s">
        <v>59</v>
      </c>
      <c r="E2860" s="21" t="s">
        <v>113</v>
      </c>
      <c r="F2860" s="21" t="s">
        <v>102</v>
      </c>
      <c r="G2860" s="21" t="s">
        <v>62</v>
      </c>
      <c r="H2860" s="21" t="s">
        <v>100</v>
      </c>
      <c r="I2860" s="21" t="s">
        <v>103</v>
      </c>
      <c r="J2860" s="22">
        <v>43718</v>
      </c>
      <c r="K2860" s="23">
        <v>0.66971064814814996</v>
      </c>
      <c r="L2860" s="22">
        <v>43718</v>
      </c>
      <c r="M2860" s="23">
        <v>0.66971064814814996</v>
      </c>
      <c r="N2860" s="24">
        <v>30</v>
      </c>
      <c r="O2860" s="21" t="s">
        <v>66</v>
      </c>
      <c r="P2860" s="24">
        <f>TotalMov[[#This Row],[Confirmed activ. 3 (ILE03)]]</f>
        <v>30</v>
      </c>
      <c r="Q2860" s="24">
        <v>30</v>
      </c>
      <c r="R2860" s="21" t="s">
        <v>66</v>
      </c>
      <c r="S2860" s="21" t="s">
        <v>72</v>
      </c>
    </row>
    <row r="2861" spans="1:19" x14ac:dyDescent="0.35">
      <c r="A2861" s="21">
        <v>1546598</v>
      </c>
      <c r="B2861" s="53">
        <v>411591</v>
      </c>
      <c r="C2861" s="21">
        <f>VLOOKUP(TotalMov[[#This Row],[Order]],'Total Mov by SS'!B:C,2,0)</f>
        <v>147</v>
      </c>
      <c r="D2861" s="21" t="s">
        <v>59</v>
      </c>
      <c r="E2861" s="21" t="s">
        <v>114</v>
      </c>
      <c r="F2861" s="21" t="s">
        <v>102</v>
      </c>
      <c r="G2861" s="21" t="s">
        <v>105</v>
      </c>
      <c r="H2861" s="21" t="s">
        <v>100</v>
      </c>
      <c r="I2861" s="21" t="s">
        <v>106</v>
      </c>
      <c r="J2861" s="22">
        <v>43719</v>
      </c>
      <c r="K2861" s="23">
        <v>0.65719907407406997</v>
      </c>
      <c r="L2861" s="22">
        <v>43719</v>
      </c>
      <c r="M2861" s="23">
        <v>0.65719907407406997</v>
      </c>
      <c r="N2861" s="24">
        <v>45</v>
      </c>
      <c r="O2861" s="21" t="s">
        <v>66</v>
      </c>
      <c r="P2861" s="24">
        <f>TotalMov[[#This Row],[Confirmed activ. 3 (ILE03)]]</f>
        <v>45</v>
      </c>
      <c r="Q2861" s="24">
        <v>45</v>
      </c>
      <c r="R2861" s="21" t="s">
        <v>66</v>
      </c>
      <c r="S2861" s="21" t="s">
        <v>72</v>
      </c>
    </row>
    <row r="2862" spans="1:19" x14ac:dyDescent="0.35">
      <c r="A2862" s="21">
        <v>1546598</v>
      </c>
      <c r="B2862" s="53">
        <v>411591</v>
      </c>
      <c r="C2862" s="21">
        <f>VLOOKUP(TotalMov[[#This Row],[Order]],'Total Mov by SS'!B:C,2,0)</f>
        <v>147</v>
      </c>
      <c r="D2862" s="21" t="s">
        <v>107</v>
      </c>
      <c r="E2862" s="21" t="s">
        <v>60</v>
      </c>
      <c r="F2862" s="21" t="s">
        <v>61</v>
      </c>
      <c r="G2862" s="21" t="s">
        <v>90</v>
      </c>
      <c r="H2862" s="21" t="s">
        <v>63</v>
      </c>
      <c r="I2862" s="21" t="s">
        <v>108</v>
      </c>
      <c r="J2862" s="22">
        <v>43706</v>
      </c>
      <c r="K2862" s="23">
        <v>0.39321759259258998</v>
      </c>
      <c r="L2862" s="22">
        <v>43706</v>
      </c>
      <c r="M2862" s="23">
        <v>0.65303240740740998</v>
      </c>
      <c r="N2862" s="25">
        <v>6.2359999999999998</v>
      </c>
      <c r="O2862" s="21" t="s">
        <v>77</v>
      </c>
      <c r="P2862" s="24">
        <f>TotalMov[[#This Row],[Confirmed activ. 3 (ILE03)]]*60</f>
        <v>374.15999999999997</v>
      </c>
      <c r="Q2862" s="24">
        <v>1</v>
      </c>
      <c r="R2862" s="21" t="s">
        <v>66</v>
      </c>
      <c r="S2862" s="21" t="s">
        <v>67</v>
      </c>
    </row>
    <row r="2863" spans="1:19" x14ac:dyDescent="0.35">
      <c r="A2863" s="21">
        <v>1546598</v>
      </c>
      <c r="B2863" s="53">
        <v>411591</v>
      </c>
      <c r="C2863" s="21">
        <f>VLOOKUP(TotalMov[[#This Row],[Order]],'Total Mov by SS'!B:C,2,0)</f>
        <v>147</v>
      </c>
      <c r="D2863" s="21" t="s">
        <v>109</v>
      </c>
      <c r="E2863" s="21" t="s">
        <v>95</v>
      </c>
      <c r="F2863" s="21" t="s">
        <v>83</v>
      </c>
      <c r="G2863" s="21" t="s">
        <v>90</v>
      </c>
      <c r="H2863" s="21" t="s">
        <v>84</v>
      </c>
      <c r="I2863" s="21" t="s">
        <v>110</v>
      </c>
      <c r="J2863" s="22"/>
      <c r="K2863" s="23">
        <v>0</v>
      </c>
      <c r="L2863" s="22"/>
      <c r="M2863" s="23">
        <v>0</v>
      </c>
      <c r="N2863" s="25">
        <v>0</v>
      </c>
      <c r="O2863" s="21" t="s">
        <v>93</v>
      </c>
      <c r="P2863" s="24"/>
      <c r="Q2863" s="24">
        <v>5</v>
      </c>
      <c r="R2863" s="21" t="s">
        <v>66</v>
      </c>
      <c r="S2863" s="21" t="s">
        <v>94</v>
      </c>
    </row>
    <row r="2864" spans="1:19" x14ac:dyDescent="0.35">
      <c r="A2864" s="21">
        <v>1546599</v>
      </c>
      <c r="B2864" s="53">
        <v>411591</v>
      </c>
      <c r="C2864" s="21">
        <f>VLOOKUP(TotalMov[[#This Row],[Order]],'Total Mov by SS'!B:C,2,0)</f>
        <v>147</v>
      </c>
      <c r="D2864" s="21" t="s">
        <v>59</v>
      </c>
      <c r="E2864" s="21" t="s">
        <v>60</v>
      </c>
      <c r="F2864" s="21" t="s">
        <v>83</v>
      </c>
      <c r="G2864" s="21" t="s">
        <v>62</v>
      </c>
      <c r="H2864" s="21" t="s">
        <v>84</v>
      </c>
      <c r="I2864" s="21" t="s">
        <v>111</v>
      </c>
      <c r="J2864" s="22">
        <v>43704</v>
      </c>
      <c r="K2864" s="23">
        <v>3.9837962962960001E-2</v>
      </c>
      <c r="L2864" s="22">
        <v>43704</v>
      </c>
      <c r="M2864" s="23">
        <v>6.7511574074070005E-2</v>
      </c>
      <c r="N2864" s="25">
        <v>39.85</v>
      </c>
      <c r="O2864" s="21" t="s">
        <v>66</v>
      </c>
      <c r="P2864" s="24">
        <f>TotalMov[[#This Row],[Confirmed activ. 3 (ILE03)]]</f>
        <v>39.85</v>
      </c>
      <c r="Q2864" s="24">
        <v>40</v>
      </c>
      <c r="R2864" s="21" t="s">
        <v>66</v>
      </c>
      <c r="S2864" s="21" t="s">
        <v>67</v>
      </c>
    </row>
    <row r="2865" spans="1:19" x14ac:dyDescent="0.35">
      <c r="A2865" s="21">
        <v>1546599</v>
      </c>
      <c r="B2865" s="53">
        <v>411591</v>
      </c>
      <c r="C2865" s="21">
        <f>VLOOKUP(TotalMov[[#This Row],[Order]],'Total Mov by SS'!B:C,2,0)</f>
        <v>147</v>
      </c>
      <c r="D2865" s="21" t="s">
        <v>59</v>
      </c>
      <c r="E2865" s="21" t="s">
        <v>68</v>
      </c>
      <c r="F2865" s="21" t="s">
        <v>61</v>
      </c>
      <c r="G2865" s="21" t="s">
        <v>62</v>
      </c>
      <c r="H2865" s="21" t="s">
        <v>63</v>
      </c>
      <c r="I2865" s="21" t="s">
        <v>64</v>
      </c>
      <c r="J2865" s="22">
        <v>43704</v>
      </c>
      <c r="K2865" s="23">
        <v>0.36225694444444001</v>
      </c>
      <c r="L2865" s="22">
        <v>43704</v>
      </c>
      <c r="M2865" s="23">
        <v>0.36861111111111</v>
      </c>
      <c r="N2865" s="25">
        <v>3.05</v>
      </c>
      <c r="O2865" s="21" t="s">
        <v>66</v>
      </c>
      <c r="P2865" s="24">
        <f>TotalMov[[#This Row],[Confirmed activ. 3 (ILE03)]]</f>
        <v>3.05</v>
      </c>
      <c r="Q2865" s="24">
        <v>15</v>
      </c>
      <c r="R2865" s="21" t="s">
        <v>66</v>
      </c>
      <c r="S2865" s="21" t="s">
        <v>67</v>
      </c>
    </row>
    <row r="2866" spans="1:19" x14ac:dyDescent="0.35">
      <c r="A2866" s="21">
        <v>1546599</v>
      </c>
      <c r="B2866" s="53">
        <v>411591</v>
      </c>
      <c r="C2866" s="21">
        <f>VLOOKUP(TotalMov[[#This Row],[Order]],'Total Mov by SS'!B:C,2,0)</f>
        <v>147</v>
      </c>
      <c r="D2866" s="21" t="s">
        <v>59</v>
      </c>
      <c r="E2866" s="21" t="s">
        <v>73</v>
      </c>
      <c r="F2866" s="21" t="s">
        <v>69</v>
      </c>
      <c r="G2866" s="21" t="s">
        <v>62</v>
      </c>
      <c r="H2866" s="21" t="s">
        <v>70</v>
      </c>
      <c r="I2866" s="21" t="s">
        <v>71</v>
      </c>
      <c r="J2866" s="22">
        <v>43704</v>
      </c>
      <c r="K2866" s="23">
        <v>0.71226851851852002</v>
      </c>
      <c r="L2866" s="22">
        <v>43704</v>
      </c>
      <c r="M2866" s="23">
        <v>0.71226851851852002</v>
      </c>
      <c r="N2866" s="24">
        <v>20</v>
      </c>
      <c r="O2866" s="21" t="s">
        <v>66</v>
      </c>
      <c r="P2866" s="24">
        <f>TotalMov[[#This Row],[Confirmed activ. 3 (ILE03)]]</f>
        <v>20</v>
      </c>
      <c r="Q2866" s="24">
        <v>20</v>
      </c>
      <c r="R2866" s="21" t="s">
        <v>66</v>
      </c>
      <c r="S2866" s="21" t="s">
        <v>72</v>
      </c>
    </row>
    <row r="2867" spans="1:19" x14ac:dyDescent="0.35">
      <c r="A2867" s="21">
        <v>1546599</v>
      </c>
      <c r="B2867" s="53">
        <v>411591</v>
      </c>
      <c r="C2867" s="21">
        <f>VLOOKUP(TotalMov[[#This Row],[Order]],'Total Mov by SS'!B:C,2,0)</f>
        <v>147</v>
      </c>
      <c r="D2867" s="21" t="s">
        <v>59</v>
      </c>
      <c r="E2867" s="21" t="s">
        <v>75</v>
      </c>
      <c r="F2867" s="21" t="s">
        <v>61</v>
      </c>
      <c r="G2867" s="21" t="s">
        <v>62</v>
      </c>
      <c r="H2867" s="21" t="s">
        <v>63</v>
      </c>
      <c r="I2867" s="21" t="s">
        <v>74</v>
      </c>
      <c r="J2867" s="22">
        <v>43704</v>
      </c>
      <c r="K2867" s="23">
        <v>0.71295138888888998</v>
      </c>
      <c r="L2867" s="22">
        <v>43705</v>
      </c>
      <c r="M2867" s="23">
        <v>0.73754629629629997</v>
      </c>
      <c r="N2867" s="25">
        <v>618.57000000000005</v>
      </c>
      <c r="O2867" s="21" t="s">
        <v>66</v>
      </c>
      <c r="P2867" s="24">
        <f>TotalMov[[#This Row],[Confirmed activ. 3 (ILE03)]]</f>
        <v>618.57000000000005</v>
      </c>
      <c r="Q2867" s="24">
        <v>350</v>
      </c>
      <c r="R2867" s="21" t="s">
        <v>66</v>
      </c>
      <c r="S2867" s="21" t="s">
        <v>67</v>
      </c>
    </row>
    <row r="2868" spans="1:19" x14ac:dyDescent="0.35">
      <c r="A2868" s="21">
        <v>1546599</v>
      </c>
      <c r="B2868" s="53">
        <v>411591</v>
      </c>
      <c r="C2868" s="21">
        <f>VLOOKUP(TotalMov[[#This Row],[Order]],'Total Mov by SS'!B:C,2,0)</f>
        <v>147</v>
      </c>
      <c r="D2868" s="21" t="s">
        <v>59</v>
      </c>
      <c r="E2868" s="21" t="s">
        <v>78</v>
      </c>
      <c r="F2868" s="21" t="s">
        <v>61</v>
      </c>
      <c r="G2868" s="21" t="s">
        <v>62</v>
      </c>
      <c r="H2868" s="21" t="s">
        <v>63</v>
      </c>
      <c r="I2868" s="21" t="s">
        <v>76</v>
      </c>
      <c r="J2868" s="22">
        <v>43706</v>
      </c>
      <c r="K2868" s="23">
        <v>0.37498842592593001</v>
      </c>
      <c r="L2868" s="22">
        <v>43711</v>
      </c>
      <c r="M2868" s="23">
        <v>0.64851851851852005</v>
      </c>
      <c r="N2868" s="25">
        <v>33.344999999999999</v>
      </c>
      <c r="O2868" s="21" t="s">
        <v>77</v>
      </c>
      <c r="P2868" s="24">
        <f>TotalMov[[#This Row],[Confirmed activ. 3 (ILE03)]]*60</f>
        <v>2000.6999999999998</v>
      </c>
      <c r="Q2868" s="24">
        <v>1020</v>
      </c>
      <c r="R2868" s="21" t="s">
        <v>66</v>
      </c>
      <c r="S2868" s="21" t="s">
        <v>67</v>
      </c>
    </row>
    <row r="2869" spans="1:19" x14ac:dyDescent="0.35">
      <c r="A2869" s="21">
        <v>1546599</v>
      </c>
      <c r="B2869" s="53">
        <v>411591</v>
      </c>
      <c r="C2869" s="21">
        <f>VLOOKUP(TotalMov[[#This Row],[Order]],'Total Mov by SS'!B:C,2,0)</f>
        <v>147</v>
      </c>
      <c r="D2869" s="21" t="s">
        <v>59</v>
      </c>
      <c r="E2869" s="21" t="s">
        <v>80</v>
      </c>
      <c r="F2869" s="21" t="s">
        <v>61</v>
      </c>
      <c r="G2869" s="21" t="s">
        <v>62</v>
      </c>
      <c r="H2869" s="21" t="s">
        <v>63</v>
      </c>
      <c r="I2869" s="21" t="s">
        <v>112</v>
      </c>
      <c r="J2869" s="22">
        <v>43711</v>
      </c>
      <c r="K2869" s="23">
        <v>0.64880787037037002</v>
      </c>
      <c r="L2869" s="22">
        <v>43711</v>
      </c>
      <c r="M2869" s="23">
        <v>0.676875</v>
      </c>
      <c r="N2869" s="25">
        <v>40.417000000000002</v>
      </c>
      <c r="O2869" s="21" t="s">
        <v>66</v>
      </c>
      <c r="P2869" s="24">
        <f>TotalMov[[#This Row],[Confirmed activ. 3 (ILE03)]]</f>
        <v>40.417000000000002</v>
      </c>
      <c r="Q2869" s="24">
        <v>50</v>
      </c>
      <c r="R2869" s="21" t="s">
        <v>66</v>
      </c>
      <c r="S2869" s="21" t="s">
        <v>67</v>
      </c>
    </row>
    <row r="2870" spans="1:19" x14ac:dyDescent="0.35">
      <c r="A2870" s="21">
        <v>1546599</v>
      </c>
      <c r="B2870" s="53">
        <v>411591</v>
      </c>
      <c r="C2870" s="21">
        <f>VLOOKUP(TotalMov[[#This Row],[Order]],'Total Mov by SS'!B:C,2,0)</f>
        <v>147</v>
      </c>
      <c r="D2870" s="21" t="s">
        <v>59</v>
      </c>
      <c r="E2870" s="21" t="s">
        <v>82</v>
      </c>
      <c r="F2870" s="21" t="s">
        <v>89</v>
      </c>
      <c r="G2870" s="21" t="s">
        <v>90</v>
      </c>
      <c r="H2870" s="21" t="s">
        <v>91</v>
      </c>
      <c r="I2870" s="21" t="s">
        <v>92</v>
      </c>
      <c r="J2870" s="22"/>
      <c r="K2870" s="23">
        <v>0</v>
      </c>
      <c r="L2870" s="22"/>
      <c r="M2870" s="23">
        <v>0</v>
      </c>
      <c r="N2870" s="25">
        <v>0</v>
      </c>
      <c r="O2870" s="21" t="s">
        <v>93</v>
      </c>
      <c r="P2870" s="24"/>
      <c r="Q2870" s="24">
        <v>0</v>
      </c>
      <c r="R2870" s="21" t="s">
        <v>66</v>
      </c>
      <c r="S2870" s="21" t="s">
        <v>94</v>
      </c>
    </row>
    <row r="2871" spans="1:19" x14ac:dyDescent="0.35">
      <c r="A2871" s="21">
        <v>1546599</v>
      </c>
      <c r="B2871" s="53">
        <v>411591</v>
      </c>
      <c r="C2871" s="21">
        <f>VLOOKUP(TotalMov[[#This Row],[Order]],'Total Mov by SS'!B:C,2,0)</f>
        <v>147</v>
      </c>
      <c r="D2871" s="21" t="s">
        <v>59</v>
      </c>
      <c r="E2871" s="21" t="s">
        <v>85</v>
      </c>
      <c r="F2871" s="21" t="s">
        <v>69</v>
      </c>
      <c r="G2871" s="21" t="s">
        <v>62</v>
      </c>
      <c r="H2871" s="21" t="s">
        <v>70</v>
      </c>
      <c r="I2871" s="21" t="s">
        <v>79</v>
      </c>
      <c r="J2871" s="22">
        <v>43711</v>
      </c>
      <c r="K2871" s="23">
        <v>0.72815972222222003</v>
      </c>
      <c r="L2871" s="22">
        <v>43711</v>
      </c>
      <c r="M2871" s="23">
        <v>0.72815972222222003</v>
      </c>
      <c r="N2871" s="24">
        <v>20</v>
      </c>
      <c r="O2871" s="21" t="s">
        <v>66</v>
      </c>
      <c r="P2871" s="24">
        <f>TotalMov[[#This Row],[Confirmed activ. 3 (ILE03)]]</f>
        <v>20</v>
      </c>
      <c r="Q2871" s="24">
        <v>20</v>
      </c>
      <c r="R2871" s="21" t="s">
        <v>66</v>
      </c>
      <c r="S2871" s="21" t="s">
        <v>72</v>
      </c>
    </row>
    <row r="2872" spans="1:19" x14ac:dyDescent="0.35">
      <c r="A2872" s="21">
        <v>1546599</v>
      </c>
      <c r="B2872" s="53">
        <v>411591</v>
      </c>
      <c r="C2872" s="21">
        <f>VLOOKUP(TotalMov[[#This Row],[Order]],'Total Mov by SS'!B:C,2,0)</f>
        <v>147</v>
      </c>
      <c r="D2872" s="21" t="s">
        <v>59</v>
      </c>
      <c r="E2872" s="21" t="s">
        <v>88</v>
      </c>
      <c r="F2872" s="21" t="s">
        <v>69</v>
      </c>
      <c r="G2872" s="21" t="s">
        <v>62</v>
      </c>
      <c r="H2872" s="21" t="s">
        <v>70</v>
      </c>
      <c r="I2872" s="21" t="s">
        <v>81</v>
      </c>
      <c r="J2872" s="22">
        <v>43711</v>
      </c>
      <c r="K2872" s="23">
        <v>0.72828703703704001</v>
      </c>
      <c r="L2872" s="22">
        <v>43711</v>
      </c>
      <c r="M2872" s="23">
        <v>0.72828703703704001</v>
      </c>
      <c r="N2872" s="24">
        <v>20</v>
      </c>
      <c r="O2872" s="21" t="s">
        <v>66</v>
      </c>
      <c r="P2872" s="24">
        <f>TotalMov[[#This Row],[Confirmed activ. 3 (ILE03)]]</f>
        <v>20</v>
      </c>
      <c r="Q2872" s="24">
        <v>20</v>
      </c>
      <c r="R2872" s="21" t="s">
        <v>66</v>
      </c>
      <c r="S2872" s="21" t="s">
        <v>72</v>
      </c>
    </row>
    <row r="2873" spans="1:19" x14ac:dyDescent="0.35">
      <c r="A2873" s="21">
        <v>1546599</v>
      </c>
      <c r="B2873" s="53">
        <v>411591</v>
      </c>
      <c r="C2873" s="21">
        <f>VLOOKUP(TotalMov[[#This Row],[Order]],'Total Mov by SS'!B:C,2,0)</f>
        <v>147</v>
      </c>
      <c r="D2873" s="21" t="s">
        <v>59</v>
      </c>
      <c r="E2873" s="21" t="s">
        <v>95</v>
      </c>
      <c r="F2873" s="21" t="s">
        <v>83</v>
      </c>
      <c r="G2873" s="21" t="s">
        <v>62</v>
      </c>
      <c r="H2873" s="21" t="s">
        <v>84</v>
      </c>
      <c r="I2873" s="21" t="s">
        <v>84</v>
      </c>
      <c r="J2873" s="22">
        <v>43711</v>
      </c>
      <c r="K2873" s="23">
        <v>0.94207175925926001</v>
      </c>
      <c r="L2873" s="22">
        <v>43712</v>
      </c>
      <c r="M2873" s="23">
        <v>0.57143518518518999</v>
      </c>
      <c r="N2873" s="25">
        <v>8.0869999999999997</v>
      </c>
      <c r="O2873" s="21" t="s">
        <v>77</v>
      </c>
      <c r="P2873" s="24">
        <f>TotalMov[[#This Row],[Confirmed activ. 3 (ILE03)]]*60</f>
        <v>485.21999999999997</v>
      </c>
      <c r="Q2873" s="24">
        <v>450</v>
      </c>
      <c r="R2873" s="21" t="s">
        <v>66</v>
      </c>
      <c r="S2873" s="21" t="s">
        <v>67</v>
      </c>
    </row>
    <row r="2874" spans="1:19" x14ac:dyDescent="0.35">
      <c r="A2874" s="21">
        <v>1546599</v>
      </c>
      <c r="B2874" s="53">
        <v>411591</v>
      </c>
      <c r="C2874" s="21">
        <f>VLOOKUP(TotalMov[[#This Row],[Order]],'Total Mov by SS'!B:C,2,0)</f>
        <v>147</v>
      </c>
      <c r="D2874" s="21" t="s">
        <v>59</v>
      </c>
      <c r="E2874" s="21" t="s">
        <v>97</v>
      </c>
      <c r="F2874" s="21" t="s">
        <v>86</v>
      </c>
      <c r="G2874" s="21" t="s">
        <v>62</v>
      </c>
      <c r="H2874" s="21" t="s">
        <v>87</v>
      </c>
      <c r="I2874" s="21" t="s">
        <v>87</v>
      </c>
      <c r="J2874" s="22">
        <v>43713</v>
      </c>
      <c r="K2874" s="23">
        <v>0.34773148148147998</v>
      </c>
      <c r="L2874" s="22">
        <v>43713</v>
      </c>
      <c r="M2874" s="23">
        <v>0.34773148148147998</v>
      </c>
      <c r="N2874" s="24">
        <v>20</v>
      </c>
      <c r="O2874" s="21" t="s">
        <v>66</v>
      </c>
      <c r="P2874" s="24">
        <f>TotalMov[[#This Row],[Confirmed activ. 3 (ILE03)]]</f>
        <v>20</v>
      </c>
      <c r="Q2874" s="24">
        <v>20</v>
      </c>
      <c r="R2874" s="21" t="s">
        <v>66</v>
      </c>
      <c r="S2874" s="21" t="s">
        <v>72</v>
      </c>
    </row>
    <row r="2875" spans="1:19" x14ac:dyDescent="0.35">
      <c r="A2875" s="21">
        <v>1546599</v>
      </c>
      <c r="B2875" s="53">
        <v>411591</v>
      </c>
      <c r="C2875" s="21">
        <f>VLOOKUP(TotalMov[[#This Row],[Order]],'Total Mov by SS'!B:C,2,0)</f>
        <v>147</v>
      </c>
      <c r="D2875" s="21" t="s">
        <v>59</v>
      </c>
      <c r="E2875" s="21" t="s">
        <v>99</v>
      </c>
      <c r="F2875" s="21" t="s">
        <v>61</v>
      </c>
      <c r="G2875" s="21" t="s">
        <v>62</v>
      </c>
      <c r="H2875" s="21" t="s">
        <v>63</v>
      </c>
      <c r="I2875" s="21" t="s">
        <v>96</v>
      </c>
      <c r="J2875" s="22">
        <v>43713</v>
      </c>
      <c r="K2875" s="23">
        <v>0.56625000000000003</v>
      </c>
      <c r="L2875" s="22">
        <v>43713</v>
      </c>
      <c r="M2875" s="23">
        <v>0.58112268518518995</v>
      </c>
      <c r="N2875" s="25">
        <v>21.417000000000002</v>
      </c>
      <c r="O2875" s="21" t="s">
        <v>66</v>
      </c>
      <c r="P2875" s="24">
        <f>TotalMov[[#This Row],[Confirmed activ. 3 (ILE03)]]</f>
        <v>21.417000000000002</v>
      </c>
      <c r="Q2875" s="24">
        <v>100</v>
      </c>
      <c r="R2875" s="21" t="s">
        <v>66</v>
      </c>
      <c r="S2875" s="21" t="s">
        <v>67</v>
      </c>
    </row>
    <row r="2876" spans="1:19" x14ac:dyDescent="0.35">
      <c r="A2876" s="21">
        <v>1546599</v>
      </c>
      <c r="B2876" s="53">
        <v>411591</v>
      </c>
      <c r="C2876" s="21">
        <f>VLOOKUP(TotalMov[[#This Row],[Order]],'Total Mov by SS'!B:C,2,0)</f>
        <v>147</v>
      </c>
      <c r="D2876" s="21" t="s">
        <v>59</v>
      </c>
      <c r="E2876" s="21" t="s">
        <v>101</v>
      </c>
      <c r="F2876" s="21" t="s">
        <v>69</v>
      </c>
      <c r="G2876" s="21" t="s">
        <v>62</v>
      </c>
      <c r="H2876" s="21" t="s">
        <v>70</v>
      </c>
      <c r="I2876" s="21" t="s">
        <v>98</v>
      </c>
      <c r="J2876" s="22">
        <v>43718</v>
      </c>
      <c r="K2876" s="23">
        <v>0.66997685185184996</v>
      </c>
      <c r="L2876" s="22">
        <v>43718</v>
      </c>
      <c r="M2876" s="23">
        <v>0.66997685185184996</v>
      </c>
      <c r="N2876" s="24">
        <v>20</v>
      </c>
      <c r="O2876" s="21" t="s">
        <v>66</v>
      </c>
      <c r="P2876" s="24">
        <f>TotalMov[[#This Row],[Confirmed activ. 3 (ILE03)]]</f>
        <v>20</v>
      </c>
      <c r="Q2876" s="24">
        <v>20</v>
      </c>
      <c r="R2876" s="21" t="s">
        <v>66</v>
      </c>
      <c r="S2876" s="21" t="s">
        <v>72</v>
      </c>
    </row>
    <row r="2877" spans="1:19" x14ac:dyDescent="0.35">
      <c r="A2877" s="21">
        <v>1546599</v>
      </c>
      <c r="B2877" s="53">
        <v>411591</v>
      </c>
      <c r="C2877" s="21">
        <f>VLOOKUP(TotalMov[[#This Row],[Order]],'Total Mov by SS'!B:C,2,0)</f>
        <v>147</v>
      </c>
      <c r="D2877" s="21" t="s">
        <v>59</v>
      </c>
      <c r="E2877" s="21" t="s">
        <v>104</v>
      </c>
      <c r="F2877" s="21" t="s">
        <v>69</v>
      </c>
      <c r="G2877" s="21" t="s">
        <v>62</v>
      </c>
      <c r="H2877" s="21" t="s">
        <v>70</v>
      </c>
      <c r="I2877" s="21" t="s">
        <v>100</v>
      </c>
      <c r="J2877" s="22">
        <v>43718</v>
      </c>
      <c r="K2877" s="23">
        <v>0.67002314814815001</v>
      </c>
      <c r="L2877" s="22">
        <v>43718</v>
      </c>
      <c r="M2877" s="23">
        <v>0.67002314814815001</v>
      </c>
      <c r="N2877" s="24">
        <v>30</v>
      </c>
      <c r="O2877" s="21" t="s">
        <v>66</v>
      </c>
      <c r="P2877" s="24">
        <f>TotalMov[[#This Row],[Confirmed activ. 3 (ILE03)]]</f>
        <v>30</v>
      </c>
      <c r="Q2877" s="24">
        <v>30</v>
      </c>
      <c r="R2877" s="21" t="s">
        <v>66</v>
      </c>
      <c r="S2877" s="21" t="s">
        <v>72</v>
      </c>
    </row>
    <row r="2878" spans="1:19" x14ac:dyDescent="0.35">
      <c r="A2878" s="21">
        <v>1546599</v>
      </c>
      <c r="B2878" s="53">
        <v>411591</v>
      </c>
      <c r="C2878" s="21">
        <f>VLOOKUP(TotalMov[[#This Row],[Order]],'Total Mov by SS'!B:C,2,0)</f>
        <v>147</v>
      </c>
      <c r="D2878" s="21" t="s">
        <v>59</v>
      </c>
      <c r="E2878" s="21" t="s">
        <v>113</v>
      </c>
      <c r="F2878" s="21" t="s">
        <v>102</v>
      </c>
      <c r="G2878" s="21" t="s">
        <v>62</v>
      </c>
      <c r="H2878" s="21" t="s">
        <v>100</v>
      </c>
      <c r="I2878" s="21" t="s">
        <v>103</v>
      </c>
      <c r="J2878" s="22">
        <v>43718</v>
      </c>
      <c r="K2878" s="23">
        <v>0.67005787037037001</v>
      </c>
      <c r="L2878" s="22">
        <v>43718</v>
      </c>
      <c r="M2878" s="23">
        <v>0.67005787037037001</v>
      </c>
      <c r="N2878" s="24">
        <v>30</v>
      </c>
      <c r="O2878" s="21" t="s">
        <v>66</v>
      </c>
      <c r="P2878" s="24">
        <f>TotalMov[[#This Row],[Confirmed activ. 3 (ILE03)]]</f>
        <v>30</v>
      </c>
      <c r="Q2878" s="24">
        <v>30</v>
      </c>
      <c r="R2878" s="21" t="s">
        <v>66</v>
      </c>
      <c r="S2878" s="21" t="s">
        <v>72</v>
      </c>
    </row>
    <row r="2879" spans="1:19" x14ac:dyDescent="0.35">
      <c r="A2879" s="21">
        <v>1546599</v>
      </c>
      <c r="B2879" s="53">
        <v>411591</v>
      </c>
      <c r="C2879" s="21">
        <f>VLOOKUP(TotalMov[[#This Row],[Order]],'Total Mov by SS'!B:C,2,0)</f>
        <v>147</v>
      </c>
      <c r="D2879" s="21" t="s">
        <v>59</v>
      </c>
      <c r="E2879" s="21" t="s">
        <v>114</v>
      </c>
      <c r="F2879" s="21" t="s">
        <v>102</v>
      </c>
      <c r="G2879" s="21" t="s">
        <v>105</v>
      </c>
      <c r="H2879" s="21" t="s">
        <v>100</v>
      </c>
      <c r="I2879" s="21" t="s">
        <v>106</v>
      </c>
      <c r="J2879" s="22">
        <v>43719</v>
      </c>
      <c r="K2879" s="23">
        <v>0.32273148148148001</v>
      </c>
      <c r="L2879" s="22">
        <v>43719</v>
      </c>
      <c r="M2879" s="23">
        <v>0.32273148148148001</v>
      </c>
      <c r="N2879" s="24">
        <v>45</v>
      </c>
      <c r="O2879" s="21" t="s">
        <v>66</v>
      </c>
      <c r="P2879" s="24">
        <f>TotalMov[[#This Row],[Confirmed activ. 3 (ILE03)]]</f>
        <v>45</v>
      </c>
      <c r="Q2879" s="24">
        <v>45</v>
      </c>
      <c r="R2879" s="21" t="s">
        <v>66</v>
      </c>
      <c r="S2879" s="21" t="s">
        <v>72</v>
      </c>
    </row>
    <row r="2880" spans="1:19" x14ac:dyDescent="0.35">
      <c r="A2880" s="21">
        <v>1546599</v>
      </c>
      <c r="B2880" s="53">
        <v>411591</v>
      </c>
      <c r="C2880" s="21">
        <f>VLOOKUP(TotalMov[[#This Row],[Order]],'Total Mov by SS'!B:C,2,0)</f>
        <v>147</v>
      </c>
      <c r="D2880" s="21" t="s">
        <v>107</v>
      </c>
      <c r="E2880" s="21" t="s">
        <v>60</v>
      </c>
      <c r="F2880" s="21" t="s">
        <v>61</v>
      </c>
      <c r="G2880" s="21" t="s">
        <v>90</v>
      </c>
      <c r="H2880" s="21" t="s">
        <v>63</v>
      </c>
      <c r="I2880" s="21" t="s">
        <v>108</v>
      </c>
      <c r="J2880" s="22"/>
      <c r="K2880" s="23">
        <v>0</v>
      </c>
      <c r="L2880" s="22"/>
      <c r="M2880" s="23">
        <v>0</v>
      </c>
      <c r="N2880" s="25">
        <v>0</v>
      </c>
      <c r="O2880" s="21" t="s">
        <v>93</v>
      </c>
      <c r="P2880" s="24"/>
      <c r="Q2880" s="24">
        <v>1</v>
      </c>
      <c r="R2880" s="21" t="s">
        <v>66</v>
      </c>
      <c r="S2880" s="21" t="s">
        <v>94</v>
      </c>
    </row>
    <row r="2881" spans="1:19" x14ac:dyDescent="0.35">
      <c r="A2881" s="21">
        <v>1546599</v>
      </c>
      <c r="B2881" s="53">
        <v>411591</v>
      </c>
      <c r="C2881" s="21">
        <f>VLOOKUP(TotalMov[[#This Row],[Order]],'Total Mov by SS'!B:C,2,0)</f>
        <v>147</v>
      </c>
      <c r="D2881" s="21" t="s">
        <v>109</v>
      </c>
      <c r="E2881" s="21" t="s">
        <v>95</v>
      </c>
      <c r="F2881" s="21" t="s">
        <v>83</v>
      </c>
      <c r="G2881" s="21" t="s">
        <v>90</v>
      </c>
      <c r="H2881" s="21" t="s">
        <v>84</v>
      </c>
      <c r="I2881" s="21" t="s">
        <v>110</v>
      </c>
      <c r="J2881" s="22">
        <v>43712</v>
      </c>
      <c r="K2881" s="23">
        <v>0.31651620370369998</v>
      </c>
      <c r="L2881" s="22">
        <v>43712</v>
      </c>
      <c r="M2881" s="23">
        <v>0.45813657407406999</v>
      </c>
      <c r="N2881" s="25">
        <v>3.399</v>
      </c>
      <c r="O2881" s="21" t="s">
        <v>77</v>
      </c>
      <c r="P2881" s="24">
        <f>TotalMov[[#This Row],[Confirmed activ. 3 (ILE03)]]*60</f>
        <v>203.94</v>
      </c>
      <c r="Q2881" s="24">
        <v>5</v>
      </c>
      <c r="R2881" s="21" t="s">
        <v>66</v>
      </c>
      <c r="S2881" s="21" t="s">
        <v>67</v>
      </c>
    </row>
    <row r="2882" spans="1:19" x14ac:dyDescent="0.35">
      <c r="A2882" s="21">
        <v>1546620</v>
      </c>
      <c r="B2882" s="53">
        <v>411591</v>
      </c>
      <c r="C2882" s="21">
        <f>VLOOKUP(TotalMov[[#This Row],[Order]],'Total Mov by SS'!B:C,2,0)</f>
        <v>146</v>
      </c>
      <c r="D2882" s="21" t="s">
        <v>59</v>
      </c>
      <c r="E2882" s="21" t="s">
        <v>60</v>
      </c>
      <c r="F2882" s="21" t="s">
        <v>83</v>
      </c>
      <c r="G2882" s="21" t="s">
        <v>62</v>
      </c>
      <c r="H2882" s="21" t="s">
        <v>84</v>
      </c>
      <c r="I2882" s="21" t="s">
        <v>111</v>
      </c>
      <c r="J2882" s="22">
        <v>43699</v>
      </c>
      <c r="K2882" s="23">
        <v>0.86317129629629996</v>
      </c>
      <c r="L2882" s="22">
        <v>43699</v>
      </c>
      <c r="M2882" s="23">
        <v>0.92327546296296004</v>
      </c>
      <c r="N2882" s="25">
        <v>1.4430000000000001</v>
      </c>
      <c r="O2882" s="21" t="s">
        <v>77</v>
      </c>
      <c r="P2882" s="24">
        <f>TotalMov[[#This Row],[Confirmed activ. 3 (ILE03)]]*60</f>
        <v>86.58</v>
      </c>
      <c r="Q2882" s="24">
        <v>40</v>
      </c>
      <c r="R2882" s="21" t="s">
        <v>66</v>
      </c>
      <c r="S2882" s="21" t="s">
        <v>67</v>
      </c>
    </row>
    <row r="2883" spans="1:19" x14ac:dyDescent="0.35">
      <c r="A2883" s="21">
        <v>1546620</v>
      </c>
      <c r="B2883" s="53">
        <v>411591</v>
      </c>
      <c r="C2883" s="21">
        <f>VLOOKUP(TotalMov[[#This Row],[Order]],'Total Mov by SS'!B:C,2,0)</f>
        <v>146</v>
      </c>
      <c r="D2883" s="21" t="s">
        <v>59</v>
      </c>
      <c r="E2883" s="21" t="s">
        <v>68</v>
      </c>
      <c r="F2883" s="21" t="s">
        <v>61</v>
      </c>
      <c r="G2883" s="21" t="s">
        <v>62</v>
      </c>
      <c r="H2883" s="21" t="s">
        <v>63</v>
      </c>
      <c r="I2883" s="21" t="s">
        <v>64</v>
      </c>
      <c r="J2883" s="22">
        <v>43702</v>
      </c>
      <c r="K2883" s="23">
        <v>0.42393518518519002</v>
      </c>
      <c r="L2883" s="22">
        <v>43702</v>
      </c>
      <c r="M2883" s="23">
        <v>0.43629629629630001</v>
      </c>
      <c r="N2883" s="25">
        <v>17.8</v>
      </c>
      <c r="O2883" s="21" t="s">
        <v>66</v>
      </c>
      <c r="P2883" s="24">
        <f>TotalMov[[#This Row],[Confirmed activ. 3 (ILE03)]]</f>
        <v>17.8</v>
      </c>
      <c r="Q2883" s="24">
        <v>15</v>
      </c>
      <c r="R2883" s="21" t="s">
        <v>66</v>
      </c>
      <c r="S2883" s="21" t="s">
        <v>67</v>
      </c>
    </row>
    <row r="2884" spans="1:19" x14ac:dyDescent="0.35">
      <c r="A2884" s="21">
        <v>1546620</v>
      </c>
      <c r="B2884" s="53">
        <v>411591</v>
      </c>
      <c r="C2884" s="21">
        <f>VLOOKUP(TotalMov[[#This Row],[Order]],'Total Mov by SS'!B:C,2,0)</f>
        <v>146</v>
      </c>
      <c r="D2884" s="21" t="s">
        <v>59</v>
      </c>
      <c r="E2884" s="21" t="s">
        <v>73</v>
      </c>
      <c r="F2884" s="21" t="s">
        <v>69</v>
      </c>
      <c r="G2884" s="21" t="s">
        <v>62</v>
      </c>
      <c r="H2884" s="21" t="s">
        <v>70</v>
      </c>
      <c r="I2884" s="21" t="s">
        <v>71</v>
      </c>
      <c r="J2884" s="22">
        <v>43702</v>
      </c>
      <c r="K2884" s="23">
        <v>0.73027777777778002</v>
      </c>
      <c r="L2884" s="22">
        <v>43702</v>
      </c>
      <c r="M2884" s="23">
        <v>0.73027777777778002</v>
      </c>
      <c r="N2884" s="24">
        <v>20</v>
      </c>
      <c r="O2884" s="21" t="s">
        <v>66</v>
      </c>
      <c r="P2884" s="24">
        <f>TotalMov[[#This Row],[Confirmed activ. 3 (ILE03)]]</f>
        <v>20</v>
      </c>
      <c r="Q2884" s="24">
        <v>20</v>
      </c>
      <c r="R2884" s="21" t="s">
        <v>66</v>
      </c>
      <c r="S2884" s="21" t="s">
        <v>72</v>
      </c>
    </row>
    <row r="2885" spans="1:19" x14ac:dyDescent="0.35">
      <c r="A2885" s="21">
        <v>1546620</v>
      </c>
      <c r="B2885" s="53">
        <v>411591</v>
      </c>
      <c r="C2885" s="21">
        <f>VLOOKUP(TotalMov[[#This Row],[Order]],'Total Mov by SS'!B:C,2,0)</f>
        <v>146</v>
      </c>
      <c r="D2885" s="21" t="s">
        <v>59</v>
      </c>
      <c r="E2885" s="21" t="s">
        <v>75</v>
      </c>
      <c r="F2885" s="21" t="s">
        <v>61</v>
      </c>
      <c r="G2885" s="21" t="s">
        <v>62</v>
      </c>
      <c r="H2885" s="21" t="s">
        <v>63</v>
      </c>
      <c r="I2885" s="21" t="s">
        <v>74</v>
      </c>
      <c r="J2885" s="22">
        <v>43702</v>
      </c>
      <c r="K2885" s="23">
        <v>0.73092592592592998</v>
      </c>
      <c r="L2885" s="22">
        <v>43704</v>
      </c>
      <c r="M2885" s="23">
        <v>0.33738425925926002</v>
      </c>
      <c r="N2885" s="25">
        <v>638.69299999999998</v>
      </c>
      <c r="O2885" s="21" t="s">
        <v>66</v>
      </c>
      <c r="P2885" s="24">
        <f>TotalMov[[#This Row],[Confirmed activ. 3 (ILE03)]]</f>
        <v>638.69299999999998</v>
      </c>
      <c r="Q2885" s="24">
        <v>350</v>
      </c>
      <c r="R2885" s="21" t="s">
        <v>66</v>
      </c>
      <c r="S2885" s="21" t="s">
        <v>67</v>
      </c>
    </row>
    <row r="2886" spans="1:19" x14ac:dyDescent="0.35">
      <c r="A2886" s="21">
        <v>1546620</v>
      </c>
      <c r="B2886" s="53">
        <v>411591</v>
      </c>
      <c r="C2886" s="21">
        <f>VLOOKUP(TotalMov[[#This Row],[Order]],'Total Mov by SS'!B:C,2,0)</f>
        <v>146</v>
      </c>
      <c r="D2886" s="21" t="s">
        <v>59</v>
      </c>
      <c r="E2886" s="21" t="s">
        <v>78</v>
      </c>
      <c r="F2886" s="21" t="s">
        <v>61</v>
      </c>
      <c r="G2886" s="21" t="s">
        <v>62</v>
      </c>
      <c r="H2886" s="21" t="s">
        <v>63</v>
      </c>
      <c r="I2886" s="21" t="s">
        <v>76</v>
      </c>
      <c r="J2886" s="22">
        <v>43705</v>
      </c>
      <c r="K2886" s="23">
        <v>0.31800925925925999</v>
      </c>
      <c r="L2886" s="22">
        <v>43709</v>
      </c>
      <c r="M2886" s="23">
        <v>0.74465277777778005</v>
      </c>
      <c r="N2886" s="25">
        <v>25.408999999999999</v>
      </c>
      <c r="O2886" s="21" t="s">
        <v>77</v>
      </c>
      <c r="P2886" s="24">
        <f>TotalMov[[#This Row],[Confirmed activ. 3 (ILE03)]]*60</f>
        <v>1524.54</v>
      </c>
      <c r="Q2886" s="24">
        <v>1020</v>
      </c>
      <c r="R2886" s="21" t="s">
        <v>66</v>
      </c>
      <c r="S2886" s="21" t="s">
        <v>67</v>
      </c>
    </row>
    <row r="2887" spans="1:19" x14ac:dyDescent="0.35">
      <c r="A2887" s="21">
        <v>1546620</v>
      </c>
      <c r="B2887" s="53">
        <v>411591</v>
      </c>
      <c r="C2887" s="21">
        <f>VLOOKUP(TotalMov[[#This Row],[Order]],'Total Mov by SS'!B:C,2,0)</f>
        <v>146</v>
      </c>
      <c r="D2887" s="21" t="s">
        <v>59</v>
      </c>
      <c r="E2887" s="21" t="s">
        <v>80</v>
      </c>
      <c r="F2887" s="21" t="s">
        <v>61</v>
      </c>
      <c r="G2887" s="21" t="s">
        <v>62</v>
      </c>
      <c r="H2887" s="21" t="s">
        <v>63</v>
      </c>
      <c r="I2887" s="21" t="s">
        <v>112</v>
      </c>
      <c r="J2887" s="22">
        <v>43710</v>
      </c>
      <c r="K2887" s="23">
        <v>0.30829861111111001</v>
      </c>
      <c r="L2887" s="22">
        <v>43710</v>
      </c>
      <c r="M2887" s="23">
        <v>0.32472222222222002</v>
      </c>
      <c r="N2887" s="25">
        <v>23.65</v>
      </c>
      <c r="O2887" s="21" t="s">
        <v>66</v>
      </c>
      <c r="P2887" s="24">
        <f>TotalMov[[#This Row],[Confirmed activ. 3 (ILE03)]]</f>
        <v>23.65</v>
      </c>
      <c r="Q2887" s="24">
        <v>50</v>
      </c>
      <c r="R2887" s="21" t="s">
        <v>66</v>
      </c>
      <c r="S2887" s="21" t="s">
        <v>67</v>
      </c>
    </row>
    <row r="2888" spans="1:19" x14ac:dyDescent="0.35">
      <c r="A2888" s="21">
        <v>1546620</v>
      </c>
      <c r="B2888" s="53">
        <v>411591</v>
      </c>
      <c r="C2888" s="21">
        <f>VLOOKUP(TotalMov[[#This Row],[Order]],'Total Mov by SS'!B:C,2,0)</f>
        <v>146</v>
      </c>
      <c r="D2888" s="21" t="s">
        <v>59</v>
      </c>
      <c r="E2888" s="21" t="s">
        <v>82</v>
      </c>
      <c r="F2888" s="21" t="s">
        <v>89</v>
      </c>
      <c r="G2888" s="21" t="s">
        <v>90</v>
      </c>
      <c r="H2888" s="21" t="s">
        <v>91</v>
      </c>
      <c r="I2888" s="21" t="s">
        <v>92</v>
      </c>
      <c r="J2888" s="22"/>
      <c r="K2888" s="23">
        <v>0</v>
      </c>
      <c r="L2888" s="22"/>
      <c r="M2888" s="23">
        <v>0</v>
      </c>
      <c r="N2888" s="25">
        <v>0</v>
      </c>
      <c r="O2888" s="21" t="s">
        <v>93</v>
      </c>
      <c r="P2888" s="24"/>
      <c r="Q2888" s="24">
        <v>0</v>
      </c>
      <c r="R2888" s="21" t="s">
        <v>66</v>
      </c>
      <c r="S2888" s="21" t="s">
        <v>94</v>
      </c>
    </row>
    <row r="2889" spans="1:19" x14ac:dyDescent="0.35">
      <c r="A2889" s="21">
        <v>1546620</v>
      </c>
      <c r="B2889" s="53">
        <v>411591</v>
      </c>
      <c r="C2889" s="21">
        <f>VLOOKUP(TotalMov[[#This Row],[Order]],'Total Mov by SS'!B:C,2,0)</f>
        <v>146</v>
      </c>
      <c r="D2889" s="21" t="s">
        <v>59</v>
      </c>
      <c r="E2889" s="21" t="s">
        <v>85</v>
      </c>
      <c r="F2889" s="21" t="s">
        <v>69</v>
      </c>
      <c r="G2889" s="21" t="s">
        <v>62</v>
      </c>
      <c r="H2889" s="21" t="s">
        <v>70</v>
      </c>
      <c r="I2889" s="21" t="s">
        <v>79</v>
      </c>
      <c r="J2889" s="22">
        <v>43710</v>
      </c>
      <c r="K2889" s="23">
        <v>0.45600694444444001</v>
      </c>
      <c r="L2889" s="22">
        <v>43710</v>
      </c>
      <c r="M2889" s="23">
        <v>0.45600694444444001</v>
      </c>
      <c r="N2889" s="24">
        <v>20</v>
      </c>
      <c r="O2889" s="21" t="s">
        <v>66</v>
      </c>
      <c r="P2889" s="24">
        <f>TotalMov[[#This Row],[Confirmed activ. 3 (ILE03)]]</f>
        <v>20</v>
      </c>
      <c r="Q2889" s="24">
        <v>20</v>
      </c>
      <c r="R2889" s="21" t="s">
        <v>66</v>
      </c>
      <c r="S2889" s="21" t="s">
        <v>72</v>
      </c>
    </row>
    <row r="2890" spans="1:19" x14ac:dyDescent="0.35">
      <c r="A2890" s="21">
        <v>1546620</v>
      </c>
      <c r="B2890" s="53">
        <v>411591</v>
      </c>
      <c r="C2890" s="21">
        <f>VLOOKUP(TotalMov[[#This Row],[Order]],'Total Mov by SS'!B:C,2,0)</f>
        <v>146</v>
      </c>
      <c r="D2890" s="21" t="s">
        <v>59</v>
      </c>
      <c r="E2890" s="21" t="s">
        <v>88</v>
      </c>
      <c r="F2890" s="21" t="s">
        <v>69</v>
      </c>
      <c r="G2890" s="21" t="s">
        <v>62</v>
      </c>
      <c r="H2890" s="21" t="s">
        <v>70</v>
      </c>
      <c r="I2890" s="21" t="s">
        <v>81</v>
      </c>
      <c r="J2890" s="22">
        <v>43710</v>
      </c>
      <c r="K2890" s="23">
        <v>0.45614583333332998</v>
      </c>
      <c r="L2890" s="22">
        <v>43710</v>
      </c>
      <c r="M2890" s="23">
        <v>0.45614583333332998</v>
      </c>
      <c r="N2890" s="24">
        <v>20</v>
      </c>
      <c r="O2890" s="21" t="s">
        <v>66</v>
      </c>
      <c r="P2890" s="24">
        <f>TotalMov[[#This Row],[Confirmed activ. 3 (ILE03)]]</f>
        <v>20</v>
      </c>
      <c r="Q2890" s="24">
        <v>20</v>
      </c>
      <c r="R2890" s="21" t="s">
        <v>66</v>
      </c>
      <c r="S2890" s="21" t="s">
        <v>72</v>
      </c>
    </row>
    <row r="2891" spans="1:19" x14ac:dyDescent="0.35">
      <c r="A2891" s="21">
        <v>1546620</v>
      </c>
      <c r="B2891" s="53">
        <v>411591</v>
      </c>
      <c r="C2891" s="21">
        <f>VLOOKUP(TotalMov[[#This Row],[Order]],'Total Mov by SS'!B:C,2,0)</f>
        <v>146</v>
      </c>
      <c r="D2891" s="21" t="s">
        <v>59</v>
      </c>
      <c r="E2891" s="21" t="s">
        <v>95</v>
      </c>
      <c r="F2891" s="21" t="s">
        <v>83</v>
      </c>
      <c r="G2891" s="21" t="s">
        <v>62</v>
      </c>
      <c r="H2891" s="21" t="s">
        <v>84</v>
      </c>
      <c r="I2891" s="21" t="s">
        <v>84</v>
      </c>
      <c r="J2891" s="22">
        <v>43710</v>
      </c>
      <c r="K2891" s="23">
        <v>0.51096064814815001</v>
      </c>
      <c r="L2891" s="22">
        <v>43710</v>
      </c>
      <c r="M2891" s="23">
        <v>0.91931712962962997</v>
      </c>
      <c r="N2891" s="25">
        <v>6.1440000000000001</v>
      </c>
      <c r="O2891" s="21" t="s">
        <v>77</v>
      </c>
      <c r="P2891" s="24">
        <f>TotalMov[[#This Row],[Confirmed activ. 3 (ILE03)]]*60</f>
        <v>368.64</v>
      </c>
      <c r="Q2891" s="24">
        <v>450</v>
      </c>
      <c r="R2891" s="21" t="s">
        <v>66</v>
      </c>
      <c r="S2891" s="21" t="s">
        <v>67</v>
      </c>
    </row>
    <row r="2892" spans="1:19" x14ac:dyDescent="0.35">
      <c r="A2892" s="21">
        <v>1546620</v>
      </c>
      <c r="B2892" s="53">
        <v>411591</v>
      </c>
      <c r="C2892" s="21">
        <f>VLOOKUP(TotalMov[[#This Row],[Order]],'Total Mov by SS'!B:C,2,0)</f>
        <v>146</v>
      </c>
      <c r="D2892" s="21" t="s">
        <v>59</v>
      </c>
      <c r="E2892" s="21" t="s">
        <v>97</v>
      </c>
      <c r="F2892" s="21" t="s">
        <v>86</v>
      </c>
      <c r="G2892" s="21" t="s">
        <v>62</v>
      </c>
      <c r="H2892" s="21" t="s">
        <v>87</v>
      </c>
      <c r="I2892" s="21" t="s">
        <v>87</v>
      </c>
      <c r="J2892" s="22">
        <v>43711</v>
      </c>
      <c r="K2892" s="23">
        <v>0.58417824074073998</v>
      </c>
      <c r="L2892" s="22">
        <v>43711</v>
      </c>
      <c r="M2892" s="23">
        <v>0.58417824074073998</v>
      </c>
      <c r="N2892" s="24">
        <v>20</v>
      </c>
      <c r="O2892" s="21" t="s">
        <v>66</v>
      </c>
      <c r="P2892" s="24">
        <f>TotalMov[[#This Row],[Confirmed activ. 3 (ILE03)]]</f>
        <v>20</v>
      </c>
      <c r="Q2892" s="24">
        <v>20</v>
      </c>
      <c r="R2892" s="21" t="s">
        <v>66</v>
      </c>
      <c r="S2892" s="21" t="s">
        <v>72</v>
      </c>
    </row>
    <row r="2893" spans="1:19" x14ac:dyDescent="0.35">
      <c r="A2893" s="21">
        <v>1546620</v>
      </c>
      <c r="B2893" s="53">
        <v>411591</v>
      </c>
      <c r="C2893" s="21">
        <f>VLOOKUP(TotalMov[[#This Row],[Order]],'Total Mov by SS'!B:C,2,0)</f>
        <v>146</v>
      </c>
      <c r="D2893" s="21" t="s">
        <v>59</v>
      </c>
      <c r="E2893" s="21" t="s">
        <v>99</v>
      </c>
      <c r="F2893" s="21" t="s">
        <v>61</v>
      </c>
      <c r="G2893" s="21" t="s">
        <v>62</v>
      </c>
      <c r="H2893" s="21" t="s">
        <v>63</v>
      </c>
      <c r="I2893" s="21" t="s">
        <v>96</v>
      </c>
      <c r="J2893" s="22">
        <v>43712</v>
      </c>
      <c r="K2893" s="23">
        <v>0.35740740740741</v>
      </c>
      <c r="L2893" s="22">
        <v>43712</v>
      </c>
      <c r="M2893" s="23">
        <v>0.40204861111111001</v>
      </c>
      <c r="N2893" s="25">
        <v>1.071</v>
      </c>
      <c r="O2893" s="21" t="s">
        <v>77</v>
      </c>
      <c r="P2893" s="24">
        <f>TotalMov[[#This Row],[Confirmed activ. 3 (ILE03)]]*60</f>
        <v>64.259999999999991</v>
      </c>
      <c r="Q2893" s="24">
        <v>100</v>
      </c>
      <c r="R2893" s="21" t="s">
        <v>66</v>
      </c>
      <c r="S2893" s="21" t="s">
        <v>67</v>
      </c>
    </row>
    <row r="2894" spans="1:19" x14ac:dyDescent="0.35">
      <c r="A2894" s="21">
        <v>1546620</v>
      </c>
      <c r="B2894" s="53">
        <v>411591</v>
      </c>
      <c r="C2894" s="21">
        <f>VLOOKUP(TotalMov[[#This Row],[Order]],'Total Mov by SS'!B:C,2,0)</f>
        <v>146</v>
      </c>
      <c r="D2894" s="21" t="s">
        <v>59</v>
      </c>
      <c r="E2894" s="21" t="s">
        <v>101</v>
      </c>
      <c r="F2894" s="21" t="s">
        <v>69</v>
      </c>
      <c r="G2894" s="21" t="s">
        <v>62</v>
      </c>
      <c r="H2894" s="21" t="s">
        <v>70</v>
      </c>
      <c r="I2894" s="21" t="s">
        <v>98</v>
      </c>
      <c r="J2894" s="22">
        <v>43717</v>
      </c>
      <c r="K2894" s="23">
        <v>0.42988425925925999</v>
      </c>
      <c r="L2894" s="22">
        <v>43717</v>
      </c>
      <c r="M2894" s="23">
        <v>0.42988425925925999</v>
      </c>
      <c r="N2894" s="24">
        <v>20</v>
      </c>
      <c r="O2894" s="21" t="s">
        <v>66</v>
      </c>
      <c r="P2894" s="24">
        <f>TotalMov[[#This Row],[Confirmed activ. 3 (ILE03)]]</f>
        <v>20</v>
      </c>
      <c r="Q2894" s="24">
        <v>20</v>
      </c>
      <c r="R2894" s="21" t="s">
        <v>66</v>
      </c>
      <c r="S2894" s="21" t="s">
        <v>72</v>
      </c>
    </row>
    <row r="2895" spans="1:19" x14ac:dyDescent="0.35">
      <c r="A2895" s="21">
        <v>1546620</v>
      </c>
      <c r="B2895" s="53">
        <v>411591</v>
      </c>
      <c r="C2895" s="21">
        <f>VLOOKUP(TotalMov[[#This Row],[Order]],'Total Mov by SS'!B:C,2,0)</f>
        <v>146</v>
      </c>
      <c r="D2895" s="21" t="s">
        <v>59</v>
      </c>
      <c r="E2895" s="21" t="s">
        <v>104</v>
      </c>
      <c r="F2895" s="21" t="s">
        <v>69</v>
      </c>
      <c r="G2895" s="21" t="s">
        <v>62</v>
      </c>
      <c r="H2895" s="21" t="s">
        <v>70</v>
      </c>
      <c r="I2895" s="21" t="s">
        <v>100</v>
      </c>
      <c r="J2895" s="22">
        <v>43717</v>
      </c>
      <c r="K2895" s="23">
        <v>0.42991898148148</v>
      </c>
      <c r="L2895" s="22">
        <v>43717</v>
      </c>
      <c r="M2895" s="23">
        <v>0.42991898148148</v>
      </c>
      <c r="N2895" s="24">
        <v>30</v>
      </c>
      <c r="O2895" s="21" t="s">
        <v>66</v>
      </c>
      <c r="P2895" s="24">
        <f>TotalMov[[#This Row],[Confirmed activ. 3 (ILE03)]]</f>
        <v>30</v>
      </c>
      <c r="Q2895" s="24">
        <v>30</v>
      </c>
      <c r="R2895" s="21" t="s">
        <v>66</v>
      </c>
      <c r="S2895" s="21" t="s">
        <v>72</v>
      </c>
    </row>
    <row r="2896" spans="1:19" x14ac:dyDescent="0.35">
      <c r="A2896" s="21">
        <v>1546620</v>
      </c>
      <c r="B2896" s="53">
        <v>411591</v>
      </c>
      <c r="C2896" s="21">
        <f>VLOOKUP(TotalMov[[#This Row],[Order]],'Total Mov by SS'!B:C,2,0)</f>
        <v>146</v>
      </c>
      <c r="D2896" s="21" t="s">
        <v>59</v>
      </c>
      <c r="E2896" s="21" t="s">
        <v>113</v>
      </c>
      <c r="F2896" s="21" t="s">
        <v>102</v>
      </c>
      <c r="G2896" s="21" t="s">
        <v>62</v>
      </c>
      <c r="H2896" s="21" t="s">
        <v>100</v>
      </c>
      <c r="I2896" s="21" t="s">
        <v>103</v>
      </c>
      <c r="J2896" s="22">
        <v>43717</v>
      </c>
      <c r="K2896" s="23">
        <v>0.42995370370370001</v>
      </c>
      <c r="L2896" s="22">
        <v>43717</v>
      </c>
      <c r="M2896" s="23">
        <v>0.42995370370370001</v>
      </c>
      <c r="N2896" s="24">
        <v>30</v>
      </c>
      <c r="O2896" s="21" t="s">
        <v>66</v>
      </c>
      <c r="P2896" s="24">
        <f>TotalMov[[#This Row],[Confirmed activ. 3 (ILE03)]]</f>
        <v>30</v>
      </c>
      <c r="Q2896" s="24">
        <v>30</v>
      </c>
      <c r="R2896" s="21" t="s">
        <v>66</v>
      </c>
      <c r="S2896" s="21" t="s">
        <v>72</v>
      </c>
    </row>
    <row r="2897" spans="1:19" x14ac:dyDescent="0.35">
      <c r="A2897" s="21">
        <v>1546620</v>
      </c>
      <c r="B2897" s="53">
        <v>411591</v>
      </c>
      <c r="C2897" s="21">
        <f>VLOOKUP(TotalMov[[#This Row],[Order]],'Total Mov by SS'!B:C,2,0)</f>
        <v>146</v>
      </c>
      <c r="D2897" s="21" t="s">
        <v>59</v>
      </c>
      <c r="E2897" s="21" t="s">
        <v>114</v>
      </c>
      <c r="F2897" s="21" t="s">
        <v>102</v>
      </c>
      <c r="G2897" s="21" t="s">
        <v>105</v>
      </c>
      <c r="H2897" s="21" t="s">
        <v>100</v>
      </c>
      <c r="I2897" s="21" t="s">
        <v>106</v>
      </c>
      <c r="J2897" s="22">
        <v>43718</v>
      </c>
      <c r="K2897" s="23">
        <v>0.38726851851852001</v>
      </c>
      <c r="L2897" s="22">
        <v>43718</v>
      </c>
      <c r="M2897" s="23">
        <v>0.38726851851852001</v>
      </c>
      <c r="N2897" s="24">
        <v>45</v>
      </c>
      <c r="O2897" s="21" t="s">
        <v>66</v>
      </c>
      <c r="P2897" s="24">
        <f>TotalMov[[#This Row],[Confirmed activ. 3 (ILE03)]]</f>
        <v>45</v>
      </c>
      <c r="Q2897" s="24">
        <v>45</v>
      </c>
      <c r="R2897" s="21" t="s">
        <v>66</v>
      </c>
      <c r="S2897" s="21" t="s">
        <v>72</v>
      </c>
    </row>
    <row r="2898" spans="1:19" x14ac:dyDescent="0.35">
      <c r="A2898" s="21">
        <v>1546620</v>
      </c>
      <c r="B2898" s="53">
        <v>411591</v>
      </c>
      <c r="C2898" s="21">
        <f>VLOOKUP(TotalMov[[#This Row],[Order]],'Total Mov by SS'!B:C,2,0)</f>
        <v>146</v>
      </c>
      <c r="D2898" s="21" t="s">
        <v>107</v>
      </c>
      <c r="E2898" s="21" t="s">
        <v>60</v>
      </c>
      <c r="F2898" s="21" t="s">
        <v>61</v>
      </c>
      <c r="G2898" s="21" t="s">
        <v>90</v>
      </c>
      <c r="H2898" s="21" t="s">
        <v>63</v>
      </c>
      <c r="I2898" s="21" t="s">
        <v>108</v>
      </c>
      <c r="J2898" s="22"/>
      <c r="K2898" s="23">
        <v>0</v>
      </c>
      <c r="L2898" s="22"/>
      <c r="M2898" s="23">
        <v>0</v>
      </c>
      <c r="N2898" s="25">
        <v>0</v>
      </c>
      <c r="O2898" s="21" t="s">
        <v>93</v>
      </c>
      <c r="P2898" s="24"/>
      <c r="Q2898" s="24">
        <v>1</v>
      </c>
      <c r="R2898" s="21" t="s">
        <v>66</v>
      </c>
      <c r="S2898" s="21" t="s">
        <v>94</v>
      </c>
    </row>
    <row r="2899" spans="1:19" x14ac:dyDescent="0.35">
      <c r="A2899" s="21">
        <v>1546620</v>
      </c>
      <c r="B2899" s="53">
        <v>411591</v>
      </c>
      <c r="C2899" s="21">
        <f>VLOOKUP(TotalMov[[#This Row],[Order]],'Total Mov by SS'!B:C,2,0)</f>
        <v>146</v>
      </c>
      <c r="D2899" s="21" t="s">
        <v>109</v>
      </c>
      <c r="E2899" s="21" t="s">
        <v>95</v>
      </c>
      <c r="F2899" s="21" t="s">
        <v>83</v>
      </c>
      <c r="G2899" s="21" t="s">
        <v>90</v>
      </c>
      <c r="H2899" s="21" t="s">
        <v>84</v>
      </c>
      <c r="I2899" s="21" t="s">
        <v>110</v>
      </c>
      <c r="J2899" s="22"/>
      <c r="K2899" s="23">
        <v>0</v>
      </c>
      <c r="L2899" s="22"/>
      <c r="M2899" s="23">
        <v>0</v>
      </c>
      <c r="N2899" s="25">
        <v>0</v>
      </c>
      <c r="O2899" s="21" t="s">
        <v>93</v>
      </c>
      <c r="P2899" s="24"/>
      <c r="Q2899" s="24">
        <v>5</v>
      </c>
      <c r="R2899" s="21" t="s">
        <v>66</v>
      </c>
      <c r="S2899" s="21" t="s">
        <v>94</v>
      </c>
    </row>
    <row r="2900" spans="1:19" x14ac:dyDescent="0.35">
      <c r="A2900" s="21">
        <v>1546621</v>
      </c>
      <c r="B2900" s="53">
        <v>411591</v>
      </c>
      <c r="C2900" s="21">
        <f>VLOOKUP(TotalMov[[#This Row],[Order]],'Total Mov by SS'!B:C,2,0)</f>
        <v>147</v>
      </c>
      <c r="D2900" s="21" t="s">
        <v>59</v>
      </c>
      <c r="E2900" s="21" t="s">
        <v>60</v>
      </c>
      <c r="F2900" s="21" t="s">
        <v>83</v>
      </c>
      <c r="G2900" s="21" t="s">
        <v>62</v>
      </c>
      <c r="H2900" s="21" t="s">
        <v>84</v>
      </c>
      <c r="I2900" s="21" t="s">
        <v>111</v>
      </c>
      <c r="J2900" s="22">
        <v>43703</v>
      </c>
      <c r="K2900" s="23">
        <v>0.32399305555556002</v>
      </c>
      <c r="L2900" s="22">
        <v>43703</v>
      </c>
      <c r="M2900" s="23">
        <v>0.37328703703704003</v>
      </c>
      <c r="N2900" s="25">
        <v>1.1830000000000001</v>
      </c>
      <c r="O2900" s="21" t="s">
        <v>77</v>
      </c>
      <c r="P2900" s="24">
        <f>TotalMov[[#This Row],[Confirmed activ. 3 (ILE03)]]*60</f>
        <v>70.98</v>
      </c>
      <c r="Q2900" s="24">
        <v>40</v>
      </c>
      <c r="R2900" s="21" t="s">
        <v>66</v>
      </c>
      <c r="S2900" s="21" t="s">
        <v>67</v>
      </c>
    </row>
    <row r="2901" spans="1:19" x14ac:dyDescent="0.35">
      <c r="A2901" s="21">
        <v>1546621</v>
      </c>
      <c r="B2901" s="53">
        <v>411591</v>
      </c>
      <c r="C2901" s="21">
        <f>VLOOKUP(TotalMov[[#This Row],[Order]],'Total Mov by SS'!B:C,2,0)</f>
        <v>147</v>
      </c>
      <c r="D2901" s="21" t="s">
        <v>59</v>
      </c>
      <c r="E2901" s="21" t="s">
        <v>68</v>
      </c>
      <c r="F2901" s="21" t="s">
        <v>61</v>
      </c>
      <c r="G2901" s="21" t="s">
        <v>62</v>
      </c>
      <c r="H2901" s="21" t="s">
        <v>63</v>
      </c>
      <c r="I2901" s="21" t="s">
        <v>64</v>
      </c>
      <c r="J2901" s="22">
        <v>43703</v>
      </c>
      <c r="K2901" s="23">
        <v>0.58091435185185003</v>
      </c>
      <c r="L2901" s="22">
        <v>43703</v>
      </c>
      <c r="M2901" s="23">
        <v>0.60031250000000003</v>
      </c>
      <c r="N2901" s="25">
        <v>13.967000000000001</v>
      </c>
      <c r="O2901" s="21" t="s">
        <v>66</v>
      </c>
      <c r="P2901" s="24">
        <f>TotalMov[[#This Row],[Confirmed activ. 3 (ILE03)]]</f>
        <v>13.967000000000001</v>
      </c>
      <c r="Q2901" s="24">
        <v>15</v>
      </c>
      <c r="R2901" s="21" t="s">
        <v>66</v>
      </c>
      <c r="S2901" s="21" t="s">
        <v>67</v>
      </c>
    </row>
    <row r="2902" spans="1:19" x14ac:dyDescent="0.35">
      <c r="A2902" s="21">
        <v>1546621</v>
      </c>
      <c r="B2902" s="53">
        <v>411591</v>
      </c>
      <c r="C2902" s="21">
        <f>VLOOKUP(TotalMov[[#This Row],[Order]],'Total Mov by SS'!B:C,2,0)</f>
        <v>147</v>
      </c>
      <c r="D2902" s="21" t="s">
        <v>59</v>
      </c>
      <c r="E2902" s="21" t="s">
        <v>73</v>
      </c>
      <c r="F2902" s="21" t="s">
        <v>69</v>
      </c>
      <c r="G2902" s="21" t="s">
        <v>62</v>
      </c>
      <c r="H2902" s="21" t="s">
        <v>70</v>
      </c>
      <c r="I2902" s="21" t="s">
        <v>71</v>
      </c>
      <c r="J2902" s="22">
        <v>43704</v>
      </c>
      <c r="K2902" s="23">
        <v>0.33096064814815002</v>
      </c>
      <c r="L2902" s="22">
        <v>43704</v>
      </c>
      <c r="M2902" s="23">
        <v>0.33096064814815002</v>
      </c>
      <c r="N2902" s="24">
        <v>20</v>
      </c>
      <c r="O2902" s="21" t="s">
        <v>66</v>
      </c>
      <c r="P2902" s="24">
        <f>TotalMov[[#This Row],[Confirmed activ. 3 (ILE03)]]</f>
        <v>20</v>
      </c>
      <c r="Q2902" s="24">
        <v>20</v>
      </c>
      <c r="R2902" s="21" t="s">
        <v>66</v>
      </c>
      <c r="S2902" s="21" t="s">
        <v>72</v>
      </c>
    </row>
    <row r="2903" spans="1:19" x14ac:dyDescent="0.35">
      <c r="A2903" s="21">
        <v>1546621</v>
      </c>
      <c r="B2903" s="53">
        <v>411591</v>
      </c>
      <c r="C2903" s="21">
        <f>VLOOKUP(TotalMov[[#This Row],[Order]],'Total Mov by SS'!B:C,2,0)</f>
        <v>147</v>
      </c>
      <c r="D2903" s="21" t="s">
        <v>59</v>
      </c>
      <c r="E2903" s="21" t="s">
        <v>75</v>
      </c>
      <c r="F2903" s="21" t="s">
        <v>61</v>
      </c>
      <c r="G2903" s="21" t="s">
        <v>62</v>
      </c>
      <c r="H2903" s="21" t="s">
        <v>63</v>
      </c>
      <c r="I2903" s="21" t="s">
        <v>74</v>
      </c>
      <c r="J2903" s="22">
        <v>43704</v>
      </c>
      <c r="K2903" s="23">
        <v>0.34494212962963</v>
      </c>
      <c r="L2903" s="22">
        <v>43704</v>
      </c>
      <c r="M2903" s="23">
        <v>0.68347222222222004</v>
      </c>
      <c r="N2903" s="25">
        <v>8.125</v>
      </c>
      <c r="O2903" s="21" t="s">
        <v>77</v>
      </c>
      <c r="P2903" s="24">
        <f>TotalMov[[#This Row],[Confirmed activ. 3 (ILE03)]]*60</f>
        <v>487.5</v>
      </c>
      <c r="Q2903" s="24">
        <v>350</v>
      </c>
      <c r="R2903" s="21" t="s">
        <v>66</v>
      </c>
      <c r="S2903" s="21" t="s">
        <v>67</v>
      </c>
    </row>
    <row r="2904" spans="1:19" x14ac:dyDescent="0.35">
      <c r="A2904" s="21">
        <v>1546621</v>
      </c>
      <c r="B2904" s="53">
        <v>411591</v>
      </c>
      <c r="C2904" s="21">
        <f>VLOOKUP(TotalMov[[#This Row],[Order]],'Total Mov by SS'!B:C,2,0)</f>
        <v>147</v>
      </c>
      <c r="D2904" s="21" t="s">
        <v>59</v>
      </c>
      <c r="E2904" s="21" t="s">
        <v>78</v>
      </c>
      <c r="F2904" s="21" t="s">
        <v>61</v>
      </c>
      <c r="G2904" s="21" t="s">
        <v>62</v>
      </c>
      <c r="H2904" s="21" t="s">
        <v>63</v>
      </c>
      <c r="I2904" s="21" t="s">
        <v>76</v>
      </c>
      <c r="J2904" s="22">
        <v>43705</v>
      </c>
      <c r="K2904" s="23">
        <v>0.31293981481480998</v>
      </c>
      <c r="L2904" s="22">
        <v>43710</v>
      </c>
      <c r="M2904" s="23">
        <v>0.71428240740741</v>
      </c>
      <c r="N2904" s="25">
        <v>34.965000000000003</v>
      </c>
      <c r="O2904" s="21" t="s">
        <v>77</v>
      </c>
      <c r="P2904" s="24">
        <f>TotalMov[[#This Row],[Confirmed activ. 3 (ILE03)]]*60</f>
        <v>2097.9</v>
      </c>
      <c r="Q2904" s="24">
        <v>1020</v>
      </c>
      <c r="R2904" s="21" t="s">
        <v>66</v>
      </c>
      <c r="S2904" s="21" t="s">
        <v>67</v>
      </c>
    </row>
    <row r="2905" spans="1:19" x14ac:dyDescent="0.35">
      <c r="A2905" s="21">
        <v>1546621</v>
      </c>
      <c r="B2905" s="53">
        <v>411591</v>
      </c>
      <c r="C2905" s="21">
        <f>VLOOKUP(TotalMov[[#This Row],[Order]],'Total Mov by SS'!B:C,2,0)</f>
        <v>147</v>
      </c>
      <c r="D2905" s="21" t="s">
        <v>59</v>
      </c>
      <c r="E2905" s="21" t="s">
        <v>80</v>
      </c>
      <c r="F2905" s="21" t="s">
        <v>61</v>
      </c>
      <c r="G2905" s="21" t="s">
        <v>62</v>
      </c>
      <c r="H2905" s="21" t="s">
        <v>63</v>
      </c>
      <c r="I2905" s="21" t="s">
        <v>112</v>
      </c>
      <c r="J2905" s="22">
        <v>43710</v>
      </c>
      <c r="K2905" s="23">
        <v>0.71442129629630002</v>
      </c>
      <c r="L2905" s="22">
        <v>43710</v>
      </c>
      <c r="M2905" s="23">
        <v>0.74368055555556001</v>
      </c>
      <c r="N2905" s="25">
        <v>42.133000000000003</v>
      </c>
      <c r="O2905" s="21" t="s">
        <v>66</v>
      </c>
      <c r="P2905" s="24">
        <f>TotalMov[[#This Row],[Confirmed activ. 3 (ILE03)]]</f>
        <v>42.133000000000003</v>
      </c>
      <c r="Q2905" s="24">
        <v>50</v>
      </c>
      <c r="R2905" s="21" t="s">
        <v>66</v>
      </c>
      <c r="S2905" s="21" t="s">
        <v>67</v>
      </c>
    </row>
    <row r="2906" spans="1:19" x14ac:dyDescent="0.35">
      <c r="A2906" s="21">
        <v>1546621</v>
      </c>
      <c r="B2906" s="53">
        <v>411591</v>
      </c>
      <c r="C2906" s="21">
        <f>VLOOKUP(TotalMov[[#This Row],[Order]],'Total Mov by SS'!B:C,2,0)</f>
        <v>147</v>
      </c>
      <c r="D2906" s="21" t="s">
        <v>59</v>
      </c>
      <c r="E2906" s="21" t="s">
        <v>82</v>
      </c>
      <c r="F2906" s="21" t="s">
        <v>89</v>
      </c>
      <c r="G2906" s="21" t="s">
        <v>90</v>
      </c>
      <c r="H2906" s="21" t="s">
        <v>91</v>
      </c>
      <c r="I2906" s="21" t="s">
        <v>92</v>
      </c>
      <c r="J2906" s="22"/>
      <c r="K2906" s="23">
        <v>0</v>
      </c>
      <c r="L2906" s="22"/>
      <c r="M2906" s="23">
        <v>0</v>
      </c>
      <c r="N2906" s="25">
        <v>0</v>
      </c>
      <c r="O2906" s="21" t="s">
        <v>93</v>
      </c>
      <c r="P2906" s="24"/>
      <c r="Q2906" s="24">
        <v>0</v>
      </c>
      <c r="R2906" s="21" t="s">
        <v>66</v>
      </c>
      <c r="S2906" s="21" t="s">
        <v>94</v>
      </c>
    </row>
    <row r="2907" spans="1:19" x14ac:dyDescent="0.35">
      <c r="A2907" s="21">
        <v>1546621</v>
      </c>
      <c r="B2907" s="53">
        <v>411591</v>
      </c>
      <c r="C2907" s="21">
        <f>VLOOKUP(TotalMov[[#This Row],[Order]],'Total Mov by SS'!B:C,2,0)</f>
        <v>147</v>
      </c>
      <c r="D2907" s="21" t="s">
        <v>59</v>
      </c>
      <c r="E2907" s="21" t="s">
        <v>85</v>
      </c>
      <c r="F2907" s="21" t="s">
        <v>69</v>
      </c>
      <c r="G2907" s="21" t="s">
        <v>62</v>
      </c>
      <c r="H2907" s="21" t="s">
        <v>70</v>
      </c>
      <c r="I2907" s="21" t="s">
        <v>79</v>
      </c>
      <c r="J2907" s="22">
        <v>43711</v>
      </c>
      <c r="K2907" s="23">
        <v>0.55714120370370002</v>
      </c>
      <c r="L2907" s="22">
        <v>43711</v>
      </c>
      <c r="M2907" s="23">
        <v>0.55714120370370002</v>
      </c>
      <c r="N2907" s="24">
        <v>20</v>
      </c>
      <c r="O2907" s="21" t="s">
        <v>66</v>
      </c>
      <c r="P2907" s="24">
        <f>TotalMov[[#This Row],[Confirmed activ. 3 (ILE03)]]</f>
        <v>20</v>
      </c>
      <c r="Q2907" s="24">
        <v>20</v>
      </c>
      <c r="R2907" s="21" t="s">
        <v>66</v>
      </c>
      <c r="S2907" s="21" t="s">
        <v>72</v>
      </c>
    </row>
    <row r="2908" spans="1:19" x14ac:dyDescent="0.35">
      <c r="A2908" s="21">
        <v>1546621</v>
      </c>
      <c r="B2908" s="53">
        <v>411591</v>
      </c>
      <c r="C2908" s="21">
        <f>VLOOKUP(TotalMov[[#This Row],[Order]],'Total Mov by SS'!B:C,2,0)</f>
        <v>147</v>
      </c>
      <c r="D2908" s="21" t="s">
        <v>59</v>
      </c>
      <c r="E2908" s="21" t="s">
        <v>88</v>
      </c>
      <c r="F2908" s="21" t="s">
        <v>69</v>
      </c>
      <c r="G2908" s="21" t="s">
        <v>62</v>
      </c>
      <c r="H2908" s="21" t="s">
        <v>70</v>
      </c>
      <c r="I2908" s="21" t="s">
        <v>81</v>
      </c>
      <c r="J2908" s="22">
        <v>43711</v>
      </c>
      <c r="K2908" s="23">
        <v>0.55726851851852</v>
      </c>
      <c r="L2908" s="22">
        <v>43711</v>
      </c>
      <c r="M2908" s="23">
        <v>0.55726851851852</v>
      </c>
      <c r="N2908" s="24">
        <v>20</v>
      </c>
      <c r="O2908" s="21" t="s">
        <v>66</v>
      </c>
      <c r="P2908" s="24">
        <f>TotalMov[[#This Row],[Confirmed activ. 3 (ILE03)]]</f>
        <v>20</v>
      </c>
      <c r="Q2908" s="24">
        <v>20</v>
      </c>
      <c r="R2908" s="21" t="s">
        <v>66</v>
      </c>
      <c r="S2908" s="21" t="s">
        <v>72</v>
      </c>
    </row>
    <row r="2909" spans="1:19" x14ac:dyDescent="0.35">
      <c r="A2909" s="21">
        <v>1546621</v>
      </c>
      <c r="B2909" s="53">
        <v>411591</v>
      </c>
      <c r="C2909" s="21">
        <f>VLOOKUP(TotalMov[[#This Row],[Order]],'Total Mov by SS'!B:C,2,0)</f>
        <v>147</v>
      </c>
      <c r="D2909" s="21" t="s">
        <v>59</v>
      </c>
      <c r="E2909" s="21" t="s">
        <v>95</v>
      </c>
      <c r="F2909" s="21" t="s">
        <v>83</v>
      </c>
      <c r="G2909" s="21" t="s">
        <v>62</v>
      </c>
      <c r="H2909" s="21" t="s">
        <v>84</v>
      </c>
      <c r="I2909" s="21" t="s">
        <v>84</v>
      </c>
      <c r="J2909" s="22">
        <v>43711</v>
      </c>
      <c r="K2909" s="23">
        <v>0.59814814814814998</v>
      </c>
      <c r="L2909" s="22">
        <v>43712</v>
      </c>
      <c r="M2909" s="23">
        <v>0.67506944444443995</v>
      </c>
      <c r="N2909" s="25">
        <v>9.0299999999999994</v>
      </c>
      <c r="O2909" s="21" t="s">
        <v>77</v>
      </c>
      <c r="P2909" s="24">
        <f>TotalMov[[#This Row],[Confirmed activ. 3 (ILE03)]]*60</f>
        <v>541.79999999999995</v>
      </c>
      <c r="Q2909" s="24">
        <v>450</v>
      </c>
      <c r="R2909" s="21" t="s">
        <v>66</v>
      </c>
      <c r="S2909" s="21" t="s">
        <v>67</v>
      </c>
    </row>
    <row r="2910" spans="1:19" x14ac:dyDescent="0.35">
      <c r="A2910" s="21">
        <v>1546621</v>
      </c>
      <c r="B2910" s="53">
        <v>411591</v>
      </c>
      <c r="C2910" s="21">
        <f>VLOOKUP(TotalMov[[#This Row],[Order]],'Total Mov by SS'!B:C,2,0)</f>
        <v>147</v>
      </c>
      <c r="D2910" s="21" t="s">
        <v>59</v>
      </c>
      <c r="E2910" s="21" t="s">
        <v>97</v>
      </c>
      <c r="F2910" s="21" t="s">
        <v>86</v>
      </c>
      <c r="G2910" s="21" t="s">
        <v>62</v>
      </c>
      <c r="H2910" s="21" t="s">
        <v>87</v>
      </c>
      <c r="I2910" s="21" t="s">
        <v>87</v>
      </c>
      <c r="J2910" s="22">
        <v>43713</v>
      </c>
      <c r="K2910" s="23">
        <v>0.34730324074073998</v>
      </c>
      <c r="L2910" s="22">
        <v>43713</v>
      </c>
      <c r="M2910" s="23">
        <v>0.34730324074073998</v>
      </c>
      <c r="N2910" s="24">
        <v>20</v>
      </c>
      <c r="O2910" s="21" t="s">
        <v>66</v>
      </c>
      <c r="P2910" s="24">
        <f>TotalMov[[#This Row],[Confirmed activ. 3 (ILE03)]]</f>
        <v>20</v>
      </c>
      <c r="Q2910" s="24">
        <v>20</v>
      </c>
      <c r="R2910" s="21" t="s">
        <v>66</v>
      </c>
      <c r="S2910" s="21" t="s">
        <v>72</v>
      </c>
    </row>
    <row r="2911" spans="1:19" x14ac:dyDescent="0.35">
      <c r="A2911" s="21">
        <v>1546621</v>
      </c>
      <c r="B2911" s="53">
        <v>411591</v>
      </c>
      <c r="C2911" s="21">
        <f>VLOOKUP(TotalMov[[#This Row],[Order]],'Total Mov by SS'!B:C,2,0)</f>
        <v>147</v>
      </c>
      <c r="D2911" s="21" t="s">
        <v>59</v>
      </c>
      <c r="E2911" s="21" t="s">
        <v>99</v>
      </c>
      <c r="F2911" s="21" t="s">
        <v>61</v>
      </c>
      <c r="G2911" s="21" t="s">
        <v>62</v>
      </c>
      <c r="H2911" s="21" t="s">
        <v>63</v>
      </c>
      <c r="I2911" s="21" t="s">
        <v>96</v>
      </c>
      <c r="J2911" s="22">
        <v>43718</v>
      </c>
      <c r="K2911" s="23">
        <v>0.52300925925926001</v>
      </c>
      <c r="L2911" s="22">
        <v>43718</v>
      </c>
      <c r="M2911" s="23">
        <v>0.56924768518518998</v>
      </c>
      <c r="N2911" s="25">
        <v>22.2</v>
      </c>
      <c r="O2911" s="21" t="s">
        <v>66</v>
      </c>
      <c r="P2911" s="24">
        <f>TotalMov[[#This Row],[Confirmed activ. 3 (ILE03)]]</f>
        <v>22.2</v>
      </c>
      <c r="Q2911" s="24">
        <v>100</v>
      </c>
      <c r="R2911" s="21" t="s">
        <v>66</v>
      </c>
      <c r="S2911" s="21" t="s">
        <v>67</v>
      </c>
    </row>
    <row r="2912" spans="1:19" x14ac:dyDescent="0.35">
      <c r="A2912" s="21">
        <v>1546621</v>
      </c>
      <c r="B2912" s="53">
        <v>411591</v>
      </c>
      <c r="C2912" s="21">
        <f>VLOOKUP(TotalMov[[#This Row],[Order]],'Total Mov by SS'!B:C,2,0)</f>
        <v>147</v>
      </c>
      <c r="D2912" s="21" t="s">
        <v>59</v>
      </c>
      <c r="E2912" s="21" t="s">
        <v>101</v>
      </c>
      <c r="F2912" s="21" t="s">
        <v>69</v>
      </c>
      <c r="G2912" s="21" t="s">
        <v>62</v>
      </c>
      <c r="H2912" s="21" t="s">
        <v>70</v>
      </c>
      <c r="I2912" s="21" t="s">
        <v>98</v>
      </c>
      <c r="J2912" s="22">
        <v>43718</v>
      </c>
      <c r="K2912" s="23">
        <v>0.59716435185185002</v>
      </c>
      <c r="L2912" s="22">
        <v>43718</v>
      </c>
      <c r="M2912" s="23">
        <v>0.59716435185185002</v>
      </c>
      <c r="N2912" s="24">
        <v>20</v>
      </c>
      <c r="O2912" s="21" t="s">
        <v>66</v>
      </c>
      <c r="P2912" s="24">
        <f>TotalMov[[#This Row],[Confirmed activ. 3 (ILE03)]]</f>
        <v>20</v>
      </c>
      <c r="Q2912" s="24">
        <v>20</v>
      </c>
      <c r="R2912" s="21" t="s">
        <v>66</v>
      </c>
      <c r="S2912" s="21" t="s">
        <v>72</v>
      </c>
    </row>
    <row r="2913" spans="1:19" x14ac:dyDescent="0.35">
      <c r="A2913" s="21">
        <v>1546621</v>
      </c>
      <c r="B2913" s="53">
        <v>411591</v>
      </c>
      <c r="C2913" s="21">
        <f>VLOOKUP(TotalMov[[#This Row],[Order]],'Total Mov by SS'!B:C,2,0)</f>
        <v>147</v>
      </c>
      <c r="D2913" s="21" t="s">
        <v>59</v>
      </c>
      <c r="E2913" s="21" t="s">
        <v>104</v>
      </c>
      <c r="F2913" s="21" t="s">
        <v>69</v>
      </c>
      <c r="G2913" s="21" t="s">
        <v>62</v>
      </c>
      <c r="H2913" s="21" t="s">
        <v>70</v>
      </c>
      <c r="I2913" s="21" t="s">
        <v>100</v>
      </c>
      <c r="J2913" s="22">
        <v>43718</v>
      </c>
      <c r="K2913" s="23">
        <v>0.59719907407407002</v>
      </c>
      <c r="L2913" s="22">
        <v>43718</v>
      </c>
      <c r="M2913" s="23">
        <v>0.59719907407407002</v>
      </c>
      <c r="N2913" s="24">
        <v>30</v>
      </c>
      <c r="O2913" s="21" t="s">
        <v>66</v>
      </c>
      <c r="P2913" s="24">
        <f>TotalMov[[#This Row],[Confirmed activ. 3 (ILE03)]]</f>
        <v>30</v>
      </c>
      <c r="Q2913" s="24">
        <v>30</v>
      </c>
      <c r="R2913" s="21" t="s">
        <v>66</v>
      </c>
      <c r="S2913" s="21" t="s">
        <v>72</v>
      </c>
    </row>
    <row r="2914" spans="1:19" x14ac:dyDescent="0.35">
      <c r="A2914" s="21">
        <v>1546621</v>
      </c>
      <c r="B2914" s="53">
        <v>411591</v>
      </c>
      <c r="C2914" s="21">
        <f>VLOOKUP(TotalMov[[#This Row],[Order]],'Total Mov by SS'!B:C,2,0)</f>
        <v>147</v>
      </c>
      <c r="D2914" s="21" t="s">
        <v>59</v>
      </c>
      <c r="E2914" s="21" t="s">
        <v>113</v>
      </c>
      <c r="F2914" s="21" t="s">
        <v>102</v>
      </c>
      <c r="G2914" s="21" t="s">
        <v>62</v>
      </c>
      <c r="H2914" s="21" t="s">
        <v>100</v>
      </c>
      <c r="I2914" s="21" t="s">
        <v>103</v>
      </c>
      <c r="J2914" s="22">
        <v>43718</v>
      </c>
      <c r="K2914" s="23">
        <v>0.59723379629630002</v>
      </c>
      <c r="L2914" s="22">
        <v>43718</v>
      </c>
      <c r="M2914" s="23">
        <v>0.59723379629630002</v>
      </c>
      <c r="N2914" s="24">
        <v>30</v>
      </c>
      <c r="O2914" s="21" t="s">
        <v>66</v>
      </c>
      <c r="P2914" s="24">
        <f>TotalMov[[#This Row],[Confirmed activ. 3 (ILE03)]]</f>
        <v>30</v>
      </c>
      <c r="Q2914" s="24">
        <v>30</v>
      </c>
      <c r="R2914" s="21" t="s">
        <v>66</v>
      </c>
      <c r="S2914" s="21" t="s">
        <v>72</v>
      </c>
    </row>
    <row r="2915" spans="1:19" x14ac:dyDescent="0.35">
      <c r="A2915" s="21">
        <v>1546621</v>
      </c>
      <c r="B2915" s="53">
        <v>411591</v>
      </c>
      <c r="C2915" s="21">
        <f>VLOOKUP(TotalMov[[#This Row],[Order]],'Total Mov by SS'!B:C,2,0)</f>
        <v>147</v>
      </c>
      <c r="D2915" s="21" t="s">
        <v>59</v>
      </c>
      <c r="E2915" s="21" t="s">
        <v>114</v>
      </c>
      <c r="F2915" s="21" t="s">
        <v>102</v>
      </c>
      <c r="G2915" s="21" t="s">
        <v>105</v>
      </c>
      <c r="H2915" s="21" t="s">
        <v>100</v>
      </c>
      <c r="I2915" s="21" t="s">
        <v>106</v>
      </c>
      <c r="J2915" s="22">
        <v>43719</v>
      </c>
      <c r="K2915" s="23">
        <v>0.65689814814814995</v>
      </c>
      <c r="L2915" s="22">
        <v>43719</v>
      </c>
      <c r="M2915" s="23">
        <v>0.65689814814814995</v>
      </c>
      <c r="N2915" s="24">
        <v>45</v>
      </c>
      <c r="O2915" s="21" t="s">
        <v>66</v>
      </c>
      <c r="P2915" s="24">
        <f>TotalMov[[#This Row],[Confirmed activ. 3 (ILE03)]]</f>
        <v>45</v>
      </c>
      <c r="Q2915" s="24">
        <v>45</v>
      </c>
      <c r="R2915" s="21" t="s">
        <v>66</v>
      </c>
      <c r="S2915" s="21" t="s">
        <v>72</v>
      </c>
    </row>
    <row r="2916" spans="1:19" x14ac:dyDescent="0.35">
      <c r="A2916" s="21">
        <v>1546621</v>
      </c>
      <c r="B2916" s="53">
        <v>411591</v>
      </c>
      <c r="C2916" s="21">
        <f>VLOOKUP(TotalMov[[#This Row],[Order]],'Total Mov by SS'!B:C,2,0)</f>
        <v>147</v>
      </c>
      <c r="D2916" s="21" t="s">
        <v>107</v>
      </c>
      <c r="E2916" s="21" t="s">
        <v>60</v>
      </c>
      <c r="F2916" s="21" t="s">
        <v>61</v>
      </c>
      <c r="G2916" s="21" t="s">
        <v>90</v>
      </c>
      <c r="H2916" s="21" t="s">
        <v>63</v>
      </c>
      <c r="I2916" s="21" t="s">
        <v>108</v>
      </c>
      <c r="J2916" s="22">
        <v>43713</v>
      </c>
      <c r="K2916" s="23">
        <v>0.31925925925926002</v>
      </c>
      <c r="L2916" s="22">
        <v>43713</v>
      </c>
      <c r="M2916" s="23">
        <v>0.56478009259258999</v>
      </c>
      <c r="N2916" s="25">
        <v>5.8929999999999998</v>
      </c>
      <c r="O2916" s="21" t="s">
        <v>77</v>
      </c>
      <c r="P2916" s="24">
        <f>TotalMov[[#This Row],[Confirmed activ. 3 (ILE03)]]*60</f>
        <v>353.58</v>
      </c>
      <c r="Q2916" s="24">
        <v>1</v>
      </c>
      <c r="R2916" s="21" t="s">
        <v>66</v>
      </c>
      <c r="S2916" s="21" t="s">
        <v>67</v>
      </c>
    </row>
    <row r="2917" spans="1:19" x14ac:dyDescent="0.35">
      <c r="A2917" s="21">
        <v>1546621</v>
      </c>
      <c r="B2917" s="53">
        <v>411591</v>
      </c>
      <c r="C2917" s="21">
        <f>VLOOKUP(TotalMov[[#This Row],[Order]],'Total Mov by SS'!B:C,2,0)</f>
        <v>147</v>
      </c>
      <c r="D2917" s="21" t="s">
        <v>109</v>
      </c>
      <c r="E2917" s="21" t="s">
        <v>95</v>
      </c>
      <c r="F2917" s="21" t="s">
        <v>83</v>
      </c>
      <c r="G2917" s="21" t="s">
        <v>90</v>
      </c>
      <c r="H2917" s="21" t="s">
        <v>84</v>
      </c>
      <c r="I2917" s="21" t="s">
        <v>110</v>
      </c>
      <c r="J2917" s="22">
        <v>43712</v>
      </c>
      <c r="K2917" s="23">
        <v>0.47996527777777998</v>
      </c>
      <c r="L2917" s="22">
        <v>43712</v>
      </c>
      <c r="M2917" s="23">
        <v>0.74281249999999999</v>
      </c>
      <c r="N2917" s="25">
        <v>6.3079999999999998</v>
      </c>
      <c r="O2917" s="21" t="s">
        <v>77</v>
      </c>
      <c r="P2917" s="24">
        <f>TotalMov[[#This Row],[Confirmed activ. 3 (ILE03)]]*60</f>
        <v>378.48</v>
      </c>
      <c r="Q2917" s="24">
        <v>5</v>
      </c>
      <c r="R2917" s="21" t="s">
        <v>66</v>
      </c>
      <c r="S2917" s="21" t="s">
        <v>67</v>
      </c>
    </row>
    <row r="2918" spans="1:19" x14ac:dyDescent="0.35">
      <c r="A2918" s="21">
        <v>1546622</v>
      </c>
      <c r="B2918" s="53">
        <v>411591</v>
      </c>
      <c r="C2918" s="21">
        <f>VLOOKUP(TotalMov[[#This Row],[Order]],'Total Mov by SS'!B:C,2,0)</f>
        <v>154</v>
      </c>
      <c r="D2918" s="21" t="s">
        <v>59</v>
      </c>
      <c r="E2918" s="21" t="s">
        <v>60</v>
      </c>
      <c r="F2918" s="21" t="s">
        <v>83</v>
      </c>
      <c r="G2918" s="21" t="s">
        <v>62</v>
      </c>
      <c r="H2918" s="21" t="s">
        <v>84</v>
      </c>
      <c r="I2918" s="21" t="s">
        <v>111</v>
      </c>
      <c r="J2918" s="22">
        <v>43703</v>
      </c>
      <c r="K2918" s="23">
        <v>0.39079861111110997</v>
      </c>
      <c r="L2918" s="22">
        <v>43703</v>
      </c>
      <c r="M2918" s="23">
        <v>0.45664351851851998</v>
      </c>
      <c r="N2918" s="25">
        <v>1.58</v>
      </c>
      <c r="O2918" s="21" t="s">
        <v>77</v>
      </c>
      <c r="P2918" s="24">
        <f>TotalMov[[#This Row],[Confirmed activ. 3 (ILE03)]]*60</f>
        <v>94.800000000000011</v>
      </c>
      <c r="Q2918" s="24">
        <v>40</v>
      </c>
      <c r="R2918" s="21" t="s">
        <v>66</v>
      </c>
      <c r="S2918" s="21" t="s">
        <v>67</v>
      </c>
    </row>
    <row r="2919" spans="1:19" x14ac:dyDescent="0.35">
      <c r="A2919" s="21">
        <v>1546622</v>
      </c>
      <c r="B2919" s="53">
        <v>411591</v>
      </c>
      <c r="C2919" s="21">
        <f>VLOOKUP(TotalMov[[#This Row],[Order]],'Total Mov by SS'!B:C,2,0)</f>
        <v>154</v>
      </c>
      <c r="D2919" s="21" t="s">
        <v>59</v>
      </c>
      <c r="E2919" s="21" t="s">
        <v>68</v>
      </c>
      <c r="F2919" s="21" t="s">
        <v>61</v>
      </c>
      <c r="G2919" s="21" t="s">
        <v>62</v>
      </c>
      <c r="H2919" s="21" t="s">
        <v>63</v>
      </c>
      <c r="I2919" s="21" t="s">
        <v>64</v>
      </c>
      <c r="J2919" s="22">
        <v>43703</v>
      </c>
      <c r="K2919" s="23">
        <v>0.58091435185185003</v>
      </c>
      <c r="L2919" s="22">
        <v>43703</v>
      </c>
      <c r="M2919" s="23">
        <v>0.60031250000000003</v>
      </c>
      <c r="N2919" s="25">
        <v>13.967000000000001</v>
      </c>
      <c r="O2919" s="21" t="s">
        <v>66</v>
      </c>
      <c r="P2919" s="24">
        <f>TotalMov[[#This Row],[Confirmed activ. 3 (ILE03)]]</f>
        <v>13.967000000000001</v>
      </c>
      <c r="Q2919" s="24">
        <v>15</v>
      </c>
      <c r="R2919" s="21" t="s">
        <v>66</v>
      </c>
      <c r="S2919" s="21" t="s">
        <v>67</v>
      </c>
    </row>
    <row r="2920" spans="1:19" x14ac:dyDescent="0.35">
      <c r="A2920" s="21">
        <v>1546622</v>
      </c>
      <c r="B2920" s="53">
        <v>411591</v>
      </c>
      <c r="C2920" s="21">
        <f>VLOOKUP(TotalMov[[#This Row],[Order]],'Total Mov by SS'!B:C,2,0)</f>
        <v>154</v>
      </c>
      <c r="D2920" s="21" t="s">
        <v>59</v>
      </c>
      <c r="E2920" s="21" t="s">
        <v>73</v>
      </c>
      <c r="F2920" s="21" t="s">
        <v>69</v>
      </c>
      <c r="G2920" s="21" t="s">
        <v>62</v>
      </c>
      <c r="H2920" s="21" t="s">
        <v>70</v>
      </c>
      <c r="I2920" s="21" t="s">
        <v>71</v>
      </c>
      <c r="J2920" s="22">
        <v>43704</v>
      </c>
      <c r="K2920" s="23">
        <v>0.68858796296295999</v>
      </c>
      <c r="L2920" s="22">
        <v>43704</v>
      </c>
      <c r="M2920" s="23">
        <v>0.68858796296295999</v>
      </c>
      <c r="N2920" s="24">
        <v>20</v>
      </c>
      <c r="O2920" s="21" t="s">
        <v>66</v>
      </c>
      <c r="P2920" s="24">
        <f>TotalMov[[#This Row],[Confirmed activ. 3 (ILE03)]]</f>
        <v>20</v>
      </c>
      <c r="Q2920" s="24">
        <v>20</v>
      </c>
      <c r="R2920" s="21" t="s">
        <v>66</v>
      </c>
      <c r="S2920" s="21" t="s">
        <v>72</v>
      </c>
    </row>
    <row r="2921" spans="1:19" x14ac:dyDescent="0.35">
      <c r="A2921" s="21">
        <v>1546622</v>
      </c>
      <c r="B2921" s="53">
        <v>411591</v>
      </c>
      <c r="C2921" s="21">
        <f>VLOOKUP(TotalMov[[#This Row],[Order]],'Total Mov by SS'!B:C,2,0)</f>
        <v>154</v>
      </c>
      <c r="D2921" s="21" t="s">
        <v>59</v>
      </c>
      <c r="E2921" s="21" t="s">
        <v>75</v>
      </c>
      <c r="F2921" s="21" t="s">
        <v>61</v>
      </c>
      <c r="G2921" s="21" t="s">
        <v>62</v>
      </c>
      <c r="H2921" s="21" t="s">
        <v>63</v>
      </c>
      <c r="I2921" s="21" t="s">
        <v>74</v>
      </c>
      <c r="J2921" s="22">
        <v>43705</v>
      </c>
      <c r="K2921" s="23">
        <v>0.31718750000000001</v>
      </c>
      <c r="L2921" s="22">
        <v>43705</v>
      </c>
      <c r="M2921" s="23">
        <v>0.47822916666666998</v>
      </c>
      <c r="N2921" s="25">
        <v>3.8650000000000002</v>
      </c>
      <c r="O2921" s="21" t="s">
        <v>77</v>
      </c>
      <c r="P2921" s="24">
        <f>TotalMov[[#This Row],[Confirmed activ. 3 (ILE03)]]*60</f>
        <v>231.9</v>
      </c>
      <c r="Q2921" s="24">
        <v>350</v>
      </c>
      <c r="R2921" s="21" t="s">
        <v>66</v>
      </c>
      <c r="S2921" s="21" t="s">
        <v>67</v>
      </c>
    </row>
    <row r="2922" spans="1:19" x14ac:dyDescent="0.35">
      <c r="A2922" s="21">
        <v>1546622</v>
      </c>
      <c r="B2922" s="53">
        <v>411591</v>
      </c>
      <c r="C2922" s="21">
        <f>VLOOKUP(TotalMov[[#This Row],[Order]],'Total Mov by SS'!B:C,2,0)</f>
        <v>154</v>
      </c>
      <c r="D2922" s="21" t="s">
        <v>59</v>
      </c>
      <c r="E2922" s="21" t="s">
        <v>78</v>
      </c>
      <c r="F2922" s="21" t="s">
        <v>61</v>
      </c>
      <c r="G2922" s="21" t="s">
        <v>62</v>
      </c>
      <c r="H2922" s="21" t="s">
        <v>63</v>
      </c>
      <c r="I2922" s="21" t="s">
        <v>76</v>
      </c>
      <c r="J2922" s="22">
        <v>43704</v>
      </c>
      <c r="K2922" s="23">
        <v>0.69218749999999996</v>
      </c>
      <c r="L2922" s="22">
        <v>43711</v>
      </c>
      <c r="M2922" s="23">
        <v>0.61493055555555998</v>
      </c>
      <c r="N2922" s="25">
        <v>38.829000000000001</v>
      </c>
      <c r="O2922" s="21" t="s">
        <v>77</v>
      </c>
      <c r="P2922" s="24">
        <f>TotalMov[[#This Row],[Confirmed activ. 3 (ILE03)]]*60</f>
        <v>2329.7400000000002</v>
      </c>
      <c r="Q2922" s="24">
        <v>1020</v>
      </c>
      <c r="R2922" s="21" t="s">
        <v>66</v>
      </c>
      <c r="S2922" s="21" t="s">
        <v>67</v>
      </c>
    </row>
    <row r="2923" spans="1:19" x14ac:dyDescent="0.35">
      <c r="A2923" s="21">
        <v>1546622</v>
      </c>
      <c r="B2923" s="53">
        <v>411591</v>
      </c>
      <c r="C2923" s="21">
        <f>VLOOKUP(TotalMov[[#This Row],[Order]],'Total Mov by SS'!B:C,2,0)</f>
        <v>154</v>
      </c>
      <c r="D2923" s="21" t="s">
        <v>59</v>
      </c>
      <c r="E2923" s="21" t="s">
        <v>80</v>
      </c>
      <c r="F2923" s="21" t="s">
        <v>61</v>
      </c>
      <c r="G2923" s="21" t="s">
        <v>62</v>
      </c>
      <c r="H2923" s="21" t="s">
        <v>63</v>
      </c>
      <c r="I2923" s="21" t="s">
        <v>112</v>
      </c>
      <c r="J2923" s="22">
        <v>43711</v>
      </c>
      <c r="K2923" s="23">
        <v>0.61510416666667</v>
      </c>
      <c r="L2923" s="22">
        <v>43711</v>
      </c>
      <c r="M2923" s="23">
        <v>0.67542824074074004</v>
      </c>
      <c r="N2923" s="25">
        <v>1.448</v>
      </c>
      <c r="O2923" s="21" t="s">
        <v>77</v>
      </c>
      <c r="P2923" s="24">
        <f>TotalMov[[#This Row],[Confirmed activ. 3 (ILE03)]]*60</f>
        <v>86.88</v>
      </c>
      <c r="Q2923" s="24">
        <v>50</v>
      </c>
      <c r="R2923" s="21" t="s">
        <v>66</v>
      </c>
      <c r="S2923" s="21" t="s">
        <v>67</v>
      </c>
    </row>
    <row r="2924" spans="1:19" x14ac:dyDescent="0.35">
      <c r="A2924" s="21">
        <v>1546622</v>
      </c>
      <c r="B2924" s="53">
        <v>411591</v>
      </c>
      <c r="C2924" s="21">
        <f>VLOOKUP(TotalMov[[#This Row],[Order]],'Total Mov by SS'!B:C,2,0)</f>
        <v>154</v>
      </c>
      <c r="D2924" s="21" t="s">
        <v>59</v>
      </c>
      <c r="E2924" s="21" t="s">
        <v>82</v>
      </c>
      <c r="F2924" s="21" t="s">
        <v>89</v>
      </c>
      <c r="G2924" s="21" t="s">
        <v>90</v>
      </c>
      <c r="H2924" s="21" t="s">
        <v>91</v>
      </c>
      <c r="I2924" s="21" t="s">
        <v>92</v>
      </c>
      <c r="J2924" s="22"/>
      <c r="K2924" s="23">
        <v>0</v>
      </c>
      <c r="L2924" s="22"/>
      <c r="M2924" s="23">
        <v>0</v>
      </c>
      <c r="N2924" s="25">
        <v>0</v>
      </c>
      <c r="O2924" s="21" t="s">
        <v>93</v>
      </c>
      <c r="P2924" s="24"/>
      <c r="Q2924" s="24">
        <v>0</v>
      </c>
      <c r="R2924" s="21" t="s">
        <v>66</v>
      </c>
      <c r="S2924" s="21" t="s">
        <v>94</v>
      </c>
    </row>
    <row r="2925" spans="1:19" x14ac:dyDescent="0.35">
      <c r="A2925" s="21">
        <v>1546622</v>
      </c>
      <c r="B2925" s="53">
        <v>411591</v>
      </c>
      <c r="C2925" s="21">
        <f>VLOOKUP(TotalMov[[#This Row],[Order]],'Total Mov by SS'!B:C,2,0)</f>
        <v>154</v>
      </c>
      <c r="D2925" s="21" t="s">
        <v>59</v>
      </c>
      <c r="E2925" s="21" t="s">
        <v>85</v>
      </c>
      <c r="F2925" s="21" t="s">
        <v>69</v>
      </c>
      <c r="G2925" s="21" t="s">
        <v>62</v>
      </c>
      <c r="H2925" s="21" t="s">
        <v>70</v>
      </c>
      <c r="I2925" s="21" t="s">
        <v>79</v>
      </c>
      <c r="J2925" s="22">
        <v>43713</v>
      </c>
      <c r="K2925" s="23">
        <v>0.58969907407406996</v>
      </c>
      <c r="L2925" s="22">
        <v>43713</v>
      </c>
      <c r="M2925" s="23">
        <v>0.58969907407406996</v>
      </c>
      <c r="N2925" s="24">
        <v>20</v>
      </c>
      <c r="O2925" s="21" t="s">
        <v>66</v>
      </c>
      <c r="P2925" s="24">
        <f>TotalMov[[#This Row],[Confirmed activ. 3 (ILE03)]]</f>
        <v>20</v>
      </c>
      <c r="Q2925" s="24">
        <v>20</v>
      </c>
      <c r="R2925" s="21" t="s">
        <v>66</v>
      </c>
      <c r="S2925" s="21" t="s">
        <v>72</v>
      </c>
    </row>
    <row r="2926" spans="1:19" x14ac:dyDescent="0.35">
      <c r="A2926" s="21">
        <v>1546622</v>
      </c>
      <c r="B2926" s="53">
        <v>411591</v>
      </c>
      <c r="C2926" s="21">
        <f>VLOOKUP(TotalMov[[#This Row],[Order]],'Total Mov by SS'!B:C,2,0)</f>
        <v>154</v>
      </c>
      <c r="D2926" s="21" t="s">
        <v>59</v>
      </c>
      <c r="E2926" s="21" t="s">
        <v>88</v>
      </c>
      <c r="F2926" s="21" t="s">
        <v>69</v>
      </c>
      <c r="G2926" s="21" t="s">
        <v>62</v>
      </c>
      <c r="H2926" s="21" t="s">
        <v>70</v>
      </c>
      <c r="I2926" s="21" t="s">
        <v>81</v>
      </c>
      <c r="J2926" s="22">
        <v>43713</v>
      </c>
      <c r="K2926" s="23">
        <v>0.59018518518519003</v>
      </c>
      <c r="L2926" s="22">
        <v>43713</v>
      </c>
      <c r="M2926" s="23">
        <v>0.59018518518519003</v>
      </c>
      <c r="N2926" s="24">
        <v>20</v>
      </c>
      <c r="O2926" s="21" t="s">
        <v>66</v>
      </c>
      <c r="P2926" s="24">
        <f>TotalMov[[#This Row],[Confirmed activ. 3 (ILE03)]]</f>
        <v>20</v>
      </c>
      <c r="Q2926" s="24">
        <v>20</v>
      </c>
      <c r="R2926" s="21" t="s">
        <v>66</v>
      </c>
      <c r="S2926" s="21" t="s">
        <v>72</v>
      </c>
    </row>
    <row r="2927" spans="1:19" x14ac:dyDescent="0.35">
      <c r="A2927" s="21">
        <v>1546622</v>
      </c>
      <c r="B2927" s="53">
        <v>411591</v>
      </c>
      <c r="C2927" s="21">
        <f>VLOOKUP(TotalMov[[#This Row],[Order]],'Total Mov by SS'!B:C,2,0)</f>
        <v>154</v>
      </c>
      <c r="D2927" s="21" t="s">
        <v>59</v>
      </c>
      <c r="E2927" s="21" t="s">
        <v>95</v>
      </c>
      <c r="F2927" s="21" t="s">
        <v>83</v>
      </c>
      <c r="G2927" s="21" t="s">
        <v>62</v>
      </c>
      <c r="H2927" s="21" t="s">
        <v>84</v>
      </c>
      <c r="I2927" s="21" t="s">
        <v>84</v>
      </c>
      <c r="J2927" s="22">
        <v>43713</v>
      </c>
      <c r="K2927" s="23">
        <v>0.65060185185185004</v>
      </c>
      <c r="L2927" s="22">
        <v>43716</v>
      </c>
      <c r="M2927" s="23">
        <v>0.60266203703704002</v>
      </c>
      <c r="N2927" s="25">
        <v>338.71699999999998</v>
      </c>
      <c r="O2927" s="21" t="s">
        <v>66</v>
      </c>
      <c r="P2927" s="24">
        <f>TotalMov[[#This Row],[Confirmed activ. 3 (ILE03)]]</f>
        <v>338.71699999999998</v>
      </c>
      <c r="Q2927" s="24">
        <v>450</v>
      </c>
      <c r="R2927" s="21" t="s">
        <v>66</v>
      </c>
      <c r="S2927" s="21" t="s">
        <v>67</v>
      </c>
    </row>
    <row r="2928" spans="1:19" x14ac:dyDescent="0.35">
      <c r="A2928" s="21">
        <v>1546622</v>
      </c>
      <c r="B2928" s="53">
        <v>411591</v>
      </c>
      <c r="C2928" s="21">
        <f>VLOOKUP(TotalMov[[#This Row],[Order]],'Total Mov by SS'!B:C,2,0)</f>
        <v>154</v>
      </c>
      <c r="D2928" s="21" t="s">
        <v>59</v>
      </c>
      <c r="E2928" s="21" t="s">
        <v>97</v>
      </c>
      <c r="F2928" s="21" t="s">
        <v>86</v>
      </c>
      <c r="G2928" s="21" t="s">
        <v>62</v>
      </c>
      <c r="H2928" s="21" t="s">
        <v>87</v>
      </c>
      <c r="I2928" s="21" t="s">
        <v>87</v>
      </c>
      <c r="J2928" s="22">
        <v>43717</v>
      </c>
      <c r="K2928" s="23">
        <v>0.38967592592592998</v>
      </c>
      <c r="L2928" s="22">
        <v>43717</v>
      </c>
      <c r="M2928" s="23">
        <v>0.38967592592592998</v>
      </c>
      <c r="N2928" s="24">
        <v>20</v>
      </c>
      <c r="O2928" s="21" t="s">
        <v>66</v>
      </c>
      <c r="P2928" s="24">
        <f>TotalMov[[#This Row],[Confirmed activ. 3 (ILE03)]]</f>
        <v>20</v>
      </c>
      <c r="Q2928" s="24">
        <v>20</v>
      </c>
      <c r="R2928" s="21" t="s">
        <v>66</v>
      </c>
      <c r="S2928" s="21" t="s">
        <v>72</v>
      </c>
    </row>
    <row r="2929" spans="1:19" x14ac:dyDescent="0.35">
      <c r="A2929" s="21">
        <v>1546622</v>
      </c>
      <c r="B2929" s="53">
        <v>411591</v>
      </c>
      <c r="C2929" s="21">
        <f>VLOOKUP(TotalMov[[#This Row],[Order]],'Total Mov by SS'!B:C,2,0)</f>
        <v>154</v>
      </c>
      <c r="D2929" s="21" t="s">
        <v>59</v>
      </c>
      <c r="E2929" s="21" t="s">
        <v>99</v>
      </c>
      <c r="F2929" s="21" t="s">
        <v>61</v>
      </c>
      <c r="G2929" s="21" t="s">
        <v>62</v>
      </c>
      <c r="H2929" s="21" t="s">
        <v>63</v>
      </c>
      <c r="I2929" s="21" t="s">
        <v>96</v>
      </c>
      <c r="J2929" s="22">
        <v>43719</v>
      </c>
      <c r="K2929" s="23">
        <v>0.59041666666667003</v>
      </c>
      <c r="L2929" s="22">
        <v>43719</v>
      </c>
      <c r="M2929" s="23">
        <v>0.63799768518518996</v>
      </c>
      <c r="N2929" s="25">
        <v>18.100000000000001</v>
      </c>
      <c r="O2929" s="21" t="s">
        <v>66</v>
      </c>
      <c r="P2929" s="24">
        <f>TotalMov[[#This Row],[Confirmed activ. 3 (ILE03)]]</f>
        <v>18.100000000000001</v>
      </c>
      <c r="Q2929" s="24">
        <v>100</v>
      </c>
      <c r="R2929" s="21" t="s">
        <v>66</v>
      </c>
      <c r="S2929" s="21" t="s">
        <v>67</v>
      </c>
    </row>
    <row r="2930" spans="1:19" x14ac:dyDescent="0.35">
      <c r="A2930" s="21">
        <v>1546622</v>
      </c>
      <c r="B2930" s="53">
        <v>411591</v>
      </c>
      <c r="C2930" s="21">
        <f>VLOOKUP(TotalMov[[#This Row],[Order]],'Total Mov by SS'!B:C,2,0)</f>
        <v>154</v>
      </c>
      <c r="D2930" s="21" t="s">
        <v>59</v>
      </c>
      <c r="E2930" s="21" t="s">
        <v>101</v>
      </c>
      <c r="F2930" s="21" t="s">
        <v>69</v>
      </c>
      <c r="G2930" s="21" t="s">
        <v>62</v>
      </c>
      <c r="H2930" s="21" t="s">
        <v>70</v>
      </c>
      <c r="I2930" s="21" t="s">
        <v>98</v>
      </c>
      <c r="J2930" s="22">
        <v>43719</v>
      </c>
      <c r="K2930" s="23">
        <v>0.62768518518519001</v>
      </c>
      <c r="L2930" s="22">
        <v>43719</v>
      </c>
      <c r="M2930" s="23">
        <v>0.62768518518519001</v>
      </c>
      <c r="N2930" s="24">
        <v>20</v>
      </c>
      <c r="O2930" s="21" t="s">
        <v>66</v>
      </c>
      <c r="P2930" s="24">
        <f>TotalMov[[#This Row],[Confirmed activ. 3 (ILE03)]]</f>
        <v>20</v>
      </c>
      <c r="Q2930" s="24">
        <v>20</v>
      </c>
      <c r="R2930" s="21" t="s">
        <v>66</v>
      </c>
      <c r="S2930" s="21" t="s">
        <v>72</v>
      </c>
    </row>
    <row r="2931" spans="1:19" x14ac:dyDescent="0.35">
      <c r="A2931" s="21">
        <v>1546622</v>
      </c>
      <c r="B2931" s="53">
        <v>411591</v>
      </c>
      <c r="C2931" s="21">
        <f>VLOOKUP(TotalMov[[#This Row],[Order]],'Total Mov by SS'!B:C,2,0)</f>
        <v>154</v>
      </c>
      <c r="D2931" s="21" t="s">
        <v>59</v>
      </c>
      <c r="E2931" s="21" t="s">
        <v>104</v>
      </c>
      <c r="F2931" s="21" t="s">
        <v>69</v>
      </c>
      <c r="G2931" s="21" t="s">
        <v>62</v>
      </c>
      <c r="H2931" s="21" t="s">
        <v>70</v>
      </c>
      <c r="I2931" s="21" t="s">
        <v>100</v>
      </c>
      <c r="J2931" s="22">
        <v>43719</v>
      </c>
      <c r="K2931" s="23">
        <v>0.62771990740741002</v>
      </c>
      <c r="L2931" s="22">
        <v>43719</v>
      </c>
      <c r="M2931" s="23">
        <v>0.62771990740741002</v>
      </c>
      <c r="N2931" s="24">
        <v>30</v>
      </c>
      <c r="O2931" s="21" t="s">
        <v>66</v>
      </c>
      <c r="P2931" s="24">
        <f>TotalMov[[#This Row],[Confirmed activ. 3 (ILE03)]]</f>
        <v>30</v>
      </c>
      <c r="Q2931" s="24">
        <v>30</v>
      </c>
      <c r="R2931" s="21" t="s">
        <v>66</v>
      </c>
      <c r="S2931" s="21" t="s">
        <v>72</v>
      </c>
    </row>
    <row r="2932" spans="1:19" x14ac:dyDescent="0.35">
      <c r="A2932" s="21">
        <v>1546622</v>
      </c>
      <c r="B2932" s="53">
        <v>411591</v>
      </c>
      <c r="C2932" s="21">
        <f>VLOOKUP(TotalMov[[#This Row],[Order]],'Total Mov by SS'!B:C,2,0)</f>
        <v>154</v>
      </c>
      <c r="D2932" s="21" t="s">
        <v>59</v>
      </c>
      <c r="E2932" s="21" t="s">
        <v>113</v>
      </c>
      <c r="F2932" s="21" t="s">
        <v>102</v>
      </c>
      <c r="G2932" s="21" t="s">
        <v>62</v>
      </c>
      <c r="H2932" s="21" t="s">
        <v>100</v>
      </c>
      <c r="I2932" s="21" t="s">
        <v>103</v>
      </c>
      <c r="J2932" s="22">
        <v>43719</v>
      </c>
      <c r="K2932" s="23">
        <v>0.62775462962963002</v>
      </c>
      <c r="L2932" s="22">
        <v>43719</v>
      </c>
      <c r="M2932" s="23">
        <v>0.62775462962963002</v>
      </c>
      <c r="N2932" s="24">
        <v>30</v>
      </c>
      <c r="O2932" s="21" t="s">
        <v>66</v>
      </c>
      <c r="P2932" s="24">
        <f>TotalMov[[#This Row],[Confirmed activ. 3 (ILE03)]]</f>
        <v>30</v>
      </c>
      <c r="Q2932" s="24">
        <v>30</v>
      </c>
      <c r="R2932" s="21" t="s">
        <v>66</v>
      </c>
      <c r="S2932" s="21" t="s">
        <v>72</v>
      </c>
    </row>
    <row r="2933" spans="1:19" x14ac:dyDescent="0.35">
      <c r="A2933" s="21">
        <v>1546622</v>
      </c>
      <c r="B2933" s="53">
        <v>411591</v>
      </c>
      <c r="C2933" s="21">
        <f>VLOOKUP(TotalMov[[#This Row],[Order]],'Total Mov by SS'!B:C,2,0)</f>
        <v>154</v>
      </c>
      <c r="D2933" s="21" t="s">
        <v>59</v>
      </c>
      <c r="E2933" s="21" t="s">
        <v>114</v>
      </c>
      <c r="F2933" s="21" t="s">
        <v>102</v>
      </c>
      <c r="G2933" s="21" t="s">
        <v>105</v>
      </c>
      <c r="H2933" s="21" t="s">
        <v>100</v>
      </c>
      <c r="I2933" s="21" t="s">
        <v>106</v>
      </c>
      <c r="J2933" s="22">
        <v>43720</v>
      </c>
      <c r="K2933" s="23">
        <v>0.57759259259258999</v>
      </c>
      <c r="L2933" s="22">
        <v>43720</v>
      </c>
      <c r="M2933" s="23">
        <v>0.57759259259258999</v>
      </c>
      <c r="N2933" s="24">
        <v>45</v>
      </c>
      <c r="O2933" s="21" t="s">
        <v>66</v>
      </c>
      <c r="P2933" s="24">
        <f>TotalMov[[#This Row],[Confirmed activ. 3 (ILE03)]]</f>
        <v>45</v>
      </c>
      <c r="Q2933" s="24">
        <v>45</v>
      </c>
      <c r="R2933" s="21" t="s">
        <v>66</v>
      </c>
      <c r="S2933" s="21" t="s">
        <v>72</v>
      </c>
    </row>
    <row r="2934" spans="1:19" x14ac:dyDescent="0.35">
      <c r="A2934" s="21">
        <v>1546622</v>
      </c>
      <c r="B2934" s="53">
        <v>411591</v>
      </c>
      <c r="C2934" s="21">
        <f>VLOOKUP(TotalMov[[#This Row],[Order]],'Total Mov by SS'!B:C,2,0)</f>
        <v>154</v>
      </c>
      <c r="D2934" s="21" t="s">
        <v>107</v>
      </c>
      <c r="E2934" s="21" t="s">
        <v>60</v>
      </c>
      <c r="F2934" s="21" t="s">
        <v>61</v>
      </c>
      <c r="G2934" s="21" t="s">
        <v>90</v>
      </c>
      <c r="H2934" s="21" t="s">
        <v>63</v>
      </c>
      <c r="I2934" s="21" t="s">
        <v>108</v>
      </c>
      <c r="J2934" s="22"/>
      <c r="K2934" s="23">
        <v>0</v>
      </c>
      <c r="L2934" s="22"/>
      <c r="M2934" s="23">
        <v>0</v>
      </c>
      <c r="N2934" s="25">
        <v>0</v>
      </c>
      <c r="O2934" s="21" t="s">
        <v>93</v>
      </c>
      <c r="P2934" s="24"/>
      <c r="Q2934" s="24">
        <v>1</v>
      </c>
      <c r="R2934" s="21" t="s">
        <v>66</v>
      </c>
      <c r="S2934" s="21" t="s">
        <v>94</v>
      </c>
    </row>
    <row r="2935" spans="1:19" x14ac:dyDescent="0.35">
      <c r="A2935" s="21">
        <v>1546622</v>
      </c>
      <c r="B2935" s="53">
        <v>411591</v>
      </c>
      <c r="C2935" s="21">
        <f>VLOOKUP(TotalMov[[#This Row],[Order]],'Total Mov by SS'!B:C,2,0)</f>
        <v>154</v>
      </c>
      <c r="D2935" s="21" t="s">
        <v>109</v>
      </c>
      <c r="E2935" s="21" t="s">
        <v>95</v>
      </c>
      <c r="F2935" s="21" t="s">
        <v>83</v>
      </c>
      <c r="G2935" s="21" t="s">
        <v>90</v>
      </c>
      <c r="H2935" s="21" t="s">
        <v>84</v>
      </c>
      <c r="I2935" s="21" t="s">
        <v>110</v>
      </c>
      <c r="J2935" s="22"/>
      <c r="K2935" s="23">
        <v>0</v>
      </c>
      <c r="L2935" s="22"/>
      <c r="M2935" s="23">
        <v>0</v>
      </c>
      <c r="N2935" s="25">
        <v>0</v>
      </c>
      <c r="O2935" s="21" t="s">
        <v>93</v>
      </c>
      <c r="P2935" s="24"/>
      <c r="Q2935" s="24">
        <v>5</v>
      </c>
      <c r="R2935" s="21" t="s">
        <v>66</v>
      </c>
      <c r="S2935" s="21" t="s">
        <v>94</v>
      </c>
    </row>
    <row r="2936" spans="1:19" x14ac:dyDescent="0.35">
      <c r="A2936" s="21">
        <v>1546623</v>
      </c>
      <c r="B2936" s="53">
        <v>411591</v>
      </c>
      <c r="C2936" s="21">
        <f>VLOOKUP(TotalMov[[#This Row],[Order]],'Total Mov by SS'!B:C,2,0)</f>
        <v>154</v>
      </c>
      <c r="D2936" s="21" t="s">
        <v>59</v>
      </c>
      <c r="E2936" s="21" t="s">
        <v>60</v>
      </c>
      <c r="F2936" s="21" t="s">
        <v>83</v>
      </c>
      <c r="G2936" s="21" t="s">
        <v>62</v>
      </c>
      <c r="H2936" s="21" t="s">
        <v>84</v>
      </c>
      <c r="I2936" s="21" t="s">
        <v>111</v>
      </c>
      <c r="J2936" s="22">
        <v>43704</v>
      </c>
      <c r="K2936" s="23">
        <v>0.98185185185184998</v>
      </c>
      <c r="L2936" s="22">
        <v>43705</v>
      </c>
      <c r="M2936" s="23">
        <v>1.27662037037E-2</v>
      </c>
      <c r="N2936" s="25">
        <v>44.517000000000003</v>
      </c>
      <c r="O2936" s="21" t="s">
        <v>66</v>
      </c>
      <c r="P2936" s="24">
        <f>TotalMov[[#This Row],[Confirmed activ. 3 (ILE03)]]</f>
        <v>44.517000000000003</v>
      </c>
      <c r="Q2936" s="24">
        <v>40</v>
      </c>
      <c r="R2936" s="21" t="s">
        <v>66</v>
      </c>
      <c r="S2936" s="21" t="s">
        <v>67</v>
      </c>
    </row>
    <row r="2937" spans="1:19" x14ac:dyDescent="0.35">
      <c r="A2937" s="21">
        <v>1546623</v>
      </c>
      <c r="B2937" s="53">
        <v>411591</v>
      </c>
      <c r="C2937" s="21">
        <f>VLOOKUP(TotalMov[[#This Row],[Order]],'Total Mov by SS'!B:C,2,0)</f>
        <v>154</v>
      </c>
      <c r="D2937" s="21" t="s">
        <v>59</v>
      </c>
      <c r="E2937" s="21" t="s">
        <v>68</v>
      </c>
      <c r="F2937" s="21" t="s">
        <v>61</v>
      </c>
      <c r="G2937" s="21" t="s">
        <v>62</v>
      </c>
      <c r="H2937" s="21" t="s">
        <v>63</v>
      </c>
      <c r="I2937" s="21" t="s">
        <v>64</v>
      </c>
      <c r="J2937" s="22">
        <v>43705</v>
      </c>
      <c r="K2937" s="23">
        <v>0.39677083333333002</v>
      </c>
      <c r="L2937" s="22">
        <v>43705</v>
      </c>
      <c r="M2937" s="23">
        <v>0.41442129629629998</v>
      </c>
      <c r="N2937" s="25">
        <v>12.717000000000001</v>
      </c>
      <c r="O2937" s="21" t="s">
        <v>66</v>
      </c>
      <c r="P2937" s="24">
        <f>TotalMov[[#This Row],[Confirmed activ. 3 (ILE03)]]</f>
        <v>12.717000000000001</v>
      </c>
      <c r="Q2937" s="24">
        <v>15</v>
      </c>
      <c r="R2937" s="21" t="s">
        <v>66</v>
      </c>
      <c r="S2937" s="21" t="s">
        <v>67</v>
      </c>
    </row>
    <row r="2938" spans="1:19" x14ac:dyDescent="0.35">
      <c r="A2938" s="21">
        <v>1546623</v>
      </c>
      <c r="B2938" s="53">
        <v>411591</v>
      </c>
      <c r="C2938" s="21">
        <f>VLOOKUP(TotalMov[[#This Row],[Order]],'Total Mov by SS'!B:C,2,0)</f>
        <v>154</v>
      </c>
      <c r="D2938" s="21" t="s">
        <v>59</v>
      </c>
      <c r="E2938" s="21" t="s">
        <v>73</v>
      </c>
      <c r="F2938" s="21" t="s">
        <v>69</v>
      </c>
      <c r="G2938" s="21" t="s">
        <v>62</v>
      </c>
      <c r="H2938" s="21" t="s">
        <v>70</v>
      </c>
      <c r="I2938" s="21" t="s">
        <v>71</v>
      </c>
      <c r="J2938" s="22">
        <v>43705</v>
      </c>
      <c r="K2938" s="23">
        <v>0.64187499999999997</v>
      </c>
      <c r="L2938" s="22">
        <v>43705</v>
      </c>
      <c r="M2938" s="23">
        <v>0.64187499999999997</v>
      </c>
      <c r="N2938" s="24">
        <v>20</v>
      </c>
      <c r="O2938" s="21" t="s">
        <v>66</v>
      </c>
      <c r="P2938" s="24">
        <f>TotalMov[[#This Row],[Confirmed activ. 3 (ILE03)]]</f>
        <v>20</v>
      </c>
      <c r="Q2938" s="24">
        <v>20</v>
      </c>
      <c r="R2938" s="21" t="s">
        <v>66</v>
      </c>
      <c r="S2938" s="21" t="s">
        <v>72</v>
      </c>
    </row>
    <row r="2939" spans="1:19" x14ac:dyDescent="0.35">
      <c r="A2939" s="21">
        <v>1546623</v>
      </c>
      <c r="B2939" s="53">
        <v>411591</v>
      </c>
      <c r="C2939" s="21">
        <f>VLOOKUP(TotalMov[[#This Row],[Order]],'Total Mov by SS'!B:C,2,0)</f>
        <v>154</v>
      </c>
      <c r="D2939" s="21" t="s">
        <v>59</v>
      </c>
      <c r="E2939" s="21" t="s">
        <v>75</v>
      </c>
      <c r="F2939" s="21" t="s">
        <v>61</v>
      </c>
      <c r="G2939" s="21" t="s">
        <v>62</v>
      </c>
      <c r="H2939" s="21" t="s">
        <v>63</v>
      </c>
      <c r="I2939" s="21" t="s">
        <v>74</v>
      </c>
      <c r="J2939" s="22">
        <v>43705</v>
      </c>
      <c r="K2939" s="23">
        <v>0.64304398148148001</v>
      </c>
      <c r="L2939" s="22">
        <v>43706</v>
      </c>
      <c r="M2939" s="23">
        <v>0.47702546296296</v>
      </c>
      <c r="N2939" s="25">
        <v>4.7569999999999997</v>
      </c>
      <c r="O2939" s="21" t="s">
        <v>77</v>
      </c>
      <c r="P2939" s="24">
        <f>TotalMov[[#This Row],[Confirmed activ. 3 (ILE03)]]*60</f>
        <v>285.41999999999996</v>
      </c>
      <c r="Q2939" s="24">
        <v>350</v>
      </c>
      <c r="R2939" s="21" t="s">
        <v>66</v>
      </c>
      <c r="S2939" s="21" t="s">
        <v>67</v>
      </c>
    </row>
    <row r="2940" spans="1:19" x14ac:dyDescent="0.35">
      <c r="A2940" s="21">
        <v>1546623</v>
      </c>
      <c r="B2940" s="53">
        <v>411591</v>
      </c>
      <c r="C2940" s="21">
        <f>VLOOKUP(TotalMov[[#This Row],[Order]],'Total Mov by SS'!B:C,2,0)</f>
        <v>154</v>
      </c>
      <c r="D2940" s="21" t="s">
        <v>59</v>
      </c>
      <c r="E2940" s="21" t="s">
        <v>78</v>
      </c>
      <c r="F2940" s="21" t="s">
        <v>61</v>
      </c>
      <c r="G2940" s="21" t="s">
        <v>62</v>
      </c>
      <c r="H2940" s="21" t="s">
        <v>63</v>
      </c>
      <c r="I2940" s="21" t="s">
        <v>76</v>
      </c>
      <c r="J2940" s="22">
        <v>43706</v>
      </c>
      <c r="K2940" s="23">
        <v>0.50359953703703997</v>
      </c>
      <c r="L2940" s="22">
        <v>43713</v>
      </c>
      <c r="M2940" s="23">
        <v>0.60081018518519003</v>
      </c>
      <c r="N2940" s="25">
        <v>38.664000000000001</v>
      </c>
      <c r="O2940" s="21" t="s">
        <v>77</v>
      </c>
      <c r="P2940" s="24">
        <f>TotalMov[[#This Row],[Confirmed activ. 3 (ILE03)]]*60</f>
        <v>2319.84</v>
      </c>
      <c r="Q2940" s="24">
        <v>1020</v>
      </c>
      <c r="R2940" s="21" t="s">
        <v>66</v>
      </c>
      <c r="S2940" s="21" t="s">
        <v>67</v>
      </c>
    </row>
    <row r="2941" spans="1:19" x14ac:dyDescent="0.35">
      <c r="A2941" s="21">
        <v>1546623</v>
      </c>
      <c r="B2941" s="53">
        <v>411591</v>
      </c>
      <c r="C2941" s="21">
        <f>VLOOKUP(TotalMov[[#This Row],[Order]],'Total Mov by SS'!B:C,2,0)</f>
        <v>154</v>
      </c>
      <c r="D2941" s="21" t="s">
        <v>59</v>
      </c>
      <c r="E2941" s="21" t="s">
        <v>80</v>
      </c>
      <c r="F2941" s="21" t="s">
        <v>61</v>
      </c>
      <c r="G2941" s="21" t="s">
        <v>62</v>
      </c>
      <c r="H2941" s="21" t="s">
        <v>63</v>
      </c>
      <c r="I2941" s="21" t="s">
        <v>112</v>
      </c>
      <c r="J2941" s="22">
        <v>43713</v>
      </c>
      <c r="K2941" s="23">
        <v>0.60089120370369997</v>
      </c>
      <c r="L2941" s="22">
        <v>43713</v>
      </c>
      <c r="M2941" s="23">
        <v>0.60759259259259002</v>
      </c>
      <c r="N2941" s="25">
        <v>9.65</v>
      </c>
      <c r="O2941" s="21" t="s">
        <v>66</v>
      </c>
      <c r="P2941" s="24">
        <f>TotalMov[[#This Row],[Confirmed activ. 3 (ILE03)]]</f>
        <v>9.65</v>
      </c>
      <c r="Q2941" s="24">
        <v>50</v>
      </c>
      <c r="R2941" s="21" t="s">
        <v>66</v>
      </c>
      <c r="S2941" s="21" t="s">
        <v>67</v>
      </c>
    </row>
    <row r="2942" spans="1:19" x14ac:dyDescent="0.35">
      <c r="A2942" s="21">
        <v>1546623</v>
      </c>
      <c r="B2942" s="53">
        <v>411591</v>
      </c>
      <c r="C2942" s="21">
        <f>VLOOKUP(TotalMov[[#This Row],[Order]],'Total Mov by SS'!B:C,2,0)</f>
        <v>154</v>
      </c>
      <c r="D2942" s="21" t="s">
        <v>59</v>
      </c>
      <c r="E2942" s="21" t="s">
        <v>82</v>
      </c>
      <c r="F2942" s="21" t="s">
        <v>89</v>
      </c>
      <c r="G2942" s="21" t="s">
        <v>90</v>
      </c>
      <c r="H2942" s="21" t="s">
        <v>91</v>
      </c>
      <c r="I2942" s="21" t="s">
        <v>92</v>
      </c>
      <c r="J2942" s="22">
        <v>43713</v>
      </c>
      <c r="K2942" s="23">
        <v>0.60768518518518999</v>
      </c>
      <c r="L2942" s="22">
        <v>43713</v>
      </c>
      <c r="M2942" s="23">
        <v>0.61012731481480997</v>
      </c>
      <c r="N2942" s="25">
        <v>3.5169999999999999</v>
      </c>
      <c r="O2942" s="21" t="s">
        <v>66</v>
      </c>
      <c r="P2942" s="24">
        <f>TotalMov[[#This Row],[Confirmed activ. 3 (ILE03)]]</f>
        <v>3.5169999999999999</v>
      </c>
      <c r="Q2942" s="24">
        <v>0</v>
      </c>
      <c r="R2942" s="21" t="s">
        <v>66</v>
      </c>
      <c r="S2942" s="21" t="s">
        <v>67</v>
      </c>
    </row>
    <row r="2943" spans="1:19" x14ac:dyDescent="0.35">
      <c r="A2943" s="21">
        <v>1546623</v>
      </c>
      <c r="B2943" s="53">
        <v>411591</v>
      </c>
      <c r="C2943" s="21">
        <f>VLOOKUP(TotalMov[[#This Row],[Order]],'Total Mov by SS'!B:C,2,0)</f>
        <v>154</v>
      </c>
      <c r="D2943" s="21" t="s">
        <v>59</v>
      </c>
      <c r="E2943" s="21" t="s">
        <v>85</v>
      </c>
      <c r="F2943" s="21" t="s">
        <v>69</v>
      </c>
      <c r="G2943" s="21" t="s">
        <v>62</v>
      </c>
      <c r="H2943" s="21" t="s">
        <v>70</v>
      </c>
      <c r="I2943" s="21" t="s">
        <v>79</v>
      </c>
      <c r="J2943" s="22">
        <v>43713</v>
      </c>
      <c r="K2943" s="23">
        <v>0.63054398148148005</v>
      </c>
      <c r="L2943" s="22">
        <v>43713</v>
      </c>
      <c r="M2943" s="23">
        <v>0.63054398148148005</v>
      </c>
      <c r="N2943" s="24">
        <v>20</v>
      </c>
      <c r="O2943" s="21" t="s">
        <v>66</v>
      </c>
      <c r="P2943" s="24">
        <f>TotalMov[[#This Row],[Confirmed activ. 3 (ILE03)]]</f>
        <v>20</v>
      </c>
      <c r="Q2943" s="24">
        <v>20</v>
      </c>
      <c r="R2943" s="21" t="s">
        <v>66</v>
      </c>
      <c r="S2943" s="21" t="s">
        <v>72</v>
      </c>
    </row>
    <row r="2944" spans="1:19" x14ac:dyDescent="0.35">
      <c r="A2944" s="21">
        <v>1546623</v>
      </c>
      <c r="B2944" s="53">
        <v>411591</v>
      </c>
      <c r="C2944" s="21">
        <f>VLOOKUP(TotalMov[[#This Row],[Order]],'Total Mov by SS'!B:C,2,0)</f>
        <v>154</v>
      </c>
      <c r="D2944" s="21" t="s">
        <v>59</v>
      </c>
      <c r="E2944" s="21" t="s">
        <v>88</v>
      </c>
      <c r="F2944" s="21" t="s">
        <v>69</v>
      </c>
      <c r="G2944" s="21" t="s">
        <v>62</v>
      </c>
      <c r="H2944" s="21" t="s">
        <v>70</v>
      </c>
      <c r="I2944" s="21" t="s">
        <v>81</v>
      </c>
      <c r="J2944" s="22">
        <v>43713</v>
      </c>
      <c r="K2944" s="23">
        <v>0.63064814814814996</v>
      </c>
      <c r="L2944" s="22">
        <v>43713</v>
      </c>
      <c r="M2944" s="23">
        <v>0.63064814814814996</v>
      </c>
      <c r="N2944" s="24">
        <v>20</v>
      </c>
      <c r="O2944" s="21" t="s">
        <v>66</v>
      </c>
      <c r="P2944" s="24">
        <f>TotalMov[[#This Row],[Confirmed activ. 3 (ILE03)]]</f>
        <v>20</v>
      </c>
      <c r="Q2944" s="24">
        <v>20</v>
      </c>
      <c r="R2944" s="21" t="s">
        <v>66</v>
      </c>
      <c r="S2944" s="21" t="s">
        <v>72</v>
      </c>
    </row>
    <row r="2945" spans="1:19" x14ac:dyDescent="0.35">
      <c r="A2945" s="21">
        <v>1546623</v>
      </c>
      <c r="B2945" s="53">
        <v>411591</v>
      </c>
      <c r="C2945" s="21">
        <f>VLOOKUP(TotalMov[[#This Row],[Order]],'Total Mov by SS'!B:C,2,0)</f>
        <v>154</v>
      </c>
      <c r="D2945" s="21" t="s">
        <v>59</v>
      </c>
      <c r="E2945" s="21" t="s">
        <v>95</v>
      </c>
      <c r="F2945" s="21" t="s">
        <v>83</v>
      </c>
      <c r="G2945" s="21" t="s">
        <v>62</v>
      </c>
      <c r="H2945" s="21" t="s">
        <v>84</v>
      </c>
      <c r="I2945" s="21" t="s">
        <v>84</v>
      </c>
      <c r="J2945" s="22">
        <v>43713</v>
      </c>
      <c r="K2945" s="23">
        <v>0.75275462962963002</v>
      </c>
      <c r="L2945" s="22">
        <v>43716</v>
      </c>
      <c r="M2945" s="23">
        <v>0.63738425925926001</v>
      </c>
      <c r="N2945" s="25">
        <v>495.56700000000001</v>
      </c>
      <c r="O2945" s="21" t="s">
        <v>66</v>
      </c>
      <c r="P2945" s="24">
        <f>TotalMov[[#This Row],[Confirmed activ. 3 (ILE03)]]</f>
        <v>495.56700000000001</v>
      </c>
      <c r="Q2945" s="24">
        <v>450</v>
      </c>
      <c r="R2945" s="21" t="s">
        <v>66</v>
      </c>
      <c r="S2945" s="21" t="s">
        <v>67</v>
      </c>
    </row>
    <row r="2946" spans="1:19" x14ac:dyDescent="0.35">
      <c r="A2946" s="21">
        <v>1546623</v>
      </c>
      <c r="B2946" s="53">
        <v>411591</v>
      </c>
      <c r="C2946" s="21">
        <f>VLOOKUP(TotalMov[[#This Row],[Order]],'Total Mov by SS'!B:C,2,0)</f>
        <v>154</v>
      </c>
      <c r="D2946" s="21" t="s">
        <v>59</v>
      </c>
      <c r="E2946" s="21" t="s">
        <v>97</v>
      </c>
      <c r="F2946" s="21" t="s">
        <v>86</v>
      </c>
      <c r="G2946" s="21" t="s">
        <v>62</v>
      </c>
      <c r="H2946" s="21" t="s">
        <v>87</v>
      </c>
      <c r="I2946" s="21" t="s">
        <v>87</v>
      </c>
      <c r="J2946" s="22">
        <v>43717</v>
      </c>
      <c r="K2946" s="23">
        <v>0.38983796296296003</v>
      </c>
      <c r="L2946" s="22">
        <v>43717</v>
      </c>
      <c r="M2946" s="23">
        <v>0.38983796296296003</v>
      </c>
      <c r="N2946" s="24">
        <v>20</v>
      </c>
      <c r="O2946" s="21" t="s">
        <v>66</v>
      </c>
      <c r="P2946" s="24">
        <f>TotalMov[[#This Row],[Confirmed activ. 3 (ILE03)]]</f>
        <v>20</v>
      </c>
      <c r="Q2946" s="24">
        <v>20</v>
      </c>
      <c r="R2946" s="21" t="s">
        <v>66</v>
      </c>
      <c r="S2946" s="21" t="s">
        <v>72</v>
      </c>
    </row>
    <row r="2947" spans="1:19" x14ac:dyDescent="0.35">
      <c r="A2947" s="21">
        <v>1546623</v>
      </c>
      <c r="B2947" s="53">
        <v>411591</v>
      </c>
      <c r="C2947" s="21">
        <f>VLOOKUP(TotalMov[[#This Row],[Order]],'Total Mov by SS'!B:C,2,0)</f>
        <v>154</v>
      </c>
      <c r="D2947" s="21" t="s">
        <v>59</v>
      </c>
      <c r="E2947" s="21" t="s">
        <v>99</v>
      </c>
      <c r="F2947" s="21" t="s">
        <v>61</v>
      </c>
      <c r="G2947" s="21" t="s">
        <v>62</v>
      </c>
      <c r="H2947" s="21" t="s">
        <v>63</v>
      </c>
      <c r="I2947" s="21" t="s">
        <v>96</v>
      </c>
      <c r="J2947" s="22">
        <v>43718</v>
      </c>
      <c r="K2947" s="23">
        <v>0.62361111111111001</v>
      </c>
      <c r="L2947" s="22">
        <v>43718</v>
      </c>
      <c r="M2947" s="23">
        <v>0.71223379629630001</v>
      </c>
      <c r="N2947" s="25">
        <v>2.1269999999999998</v>
      </c>
      <c r="O2947" s="21" t="s">
        <v>77</v>
      </c>
      <c r="P2947" s="24">
        <f>TotalMov[[#This Row],[Confirmed activ. 3 (ILE03)]]*60</f>
        <v>127.61999999999999</v>
      </c>
      <c r="Q2947" s="24">
        <v>100</v>
      </c>
      <c r="R2947" s="21" t="s">
        <v>66</v>
      </c>
      <c r="S2947" s="21" t="s">
        <v>67</v>
      </c>
    </row>
    <row r="2948" spans="1:19" x14ac:dyDescent="0.35">
      <c r="A2948" s="21">
        <v>1546623</v>
      </c>
      <c r="B2948" s="53">
        <v>411591</v>
      </c>
      <c r="C2948" s="21">
        <f>VLOOKUP(TotalMov[[#This Row],[Order]],'Total Mov by SS'!B:C,2,0)</f>
        <v>154</v>
      </c>
      <c r="D2948" s="21" t="s">
        <v>59</v>
      </c>
      <c r="E2948" s="21" t="s">
        <v>101</v>
      </c>
      <c r="F2948" s="21" t="s">
        <v>69</v>
      </c>
      <c r="G2948" s="21" t="s">
        <v>62</v>
      </c>
      <c r="H2948" s="21" t="s">
        <v>70</v>
      </c>
      <c r="I2948" s="21" t="s">
        <v>98</v>
      </c>
      <c r="J2948" s="22">
        <v>43718</v>
      </c>
      <c r="K2948" s="23">
        <v>0.69766203703703999</v>
      </c>
      <c r="L2948" s="22">
        <v>43718</v>
      </c>
      <c r="M2948" s="23">
        <v>0.69766203703703999</v>
      </c>
      <c r="N2948" s="24">
        <v>20</v>
      </c>
      <c r="O2948" s="21" t="s">
        <v>66</v>
      </c>
      <c r="P2948" s="24">
        <f>TotalMov[[#This Row],[Confirmed activ. 3 (ILE03)]]</f>
        <v>20</v>
      </c>
      <c r="Q2948" s="24">
        <v>20</v>
      </c>
      <c r="R2948" s="21" t="s">
        <v>66</v>
      </c>
      <c r="S2948" s="21" t="s">
        <v>72</v>
      </c>
    </row>
    <row r="2949" spans="1:19" x14ac:dyDescent="0.35">
      <c r="A2949" s="21">
        <v>1546623</v>
      </c>
      <c r="B2949" s="53">
        <v>411591</v>
      </c>
      <c r="C2949" s="21">
        <f>VLOOKUP(TotalMov[[#This Row],[Order]],'Total Mov by SS'!B:C,2,0)</f>
        <v>154</v>
      </c>
      <c r="D2949" s="21" t="s">
        <v>59</v>
      </c>
      <c r="E2949" s="21" t="s">
        <v>104</v>
      </c>
      <c r="F2949" s="21" t="s">
        <v>69</v>
      </c>
      <c r="G2949" s="21" t="s">
        <v>62</v>
      </c>
      <c r="H2949" s="21" t="s">
        <v>70</v>
      </c>
      <c r="I2949" s="21" t="s">
        <v>100</v>
      </c>
      <c r="J2949" s="22">
        <v>43718</v>
      </c>
      <c r="K2949" s="23">
        <v>0.69770833333333004</v>
      </c>
      <c r="L2949" s="22">
        <v>43718</v>
      </c>
      <c r="M2949" s="23">
        <v>0.69770833333333004</v>
      </c>
      <c r="N2949" s="24">
        <v>30</v>
      </c>
      <c r="O2949" s="21" t="s">
        <v>66</v>
      </c>
      <c r="P2949" s="24">
        <f>TotalMov[[#This Row],[Confirmed activ. 3 (ILE03)]]</f>
        <v>30</v>
      </c>
      <c r="Q2949" s="24">
        <v>30</v>
      </c>
      <c r="R2949" s="21" t="s">
        <v>66</v>
      </c>
      <c r="S2949" s="21" t="s">
        <v>72</v>
      </c>
    </row>
    <row r="2950" spans="1:19" x14ac:dyDescent="0.35">
      <c r="A2950" s="21">
        <v>1546623</v>
      </c>
      <c r="B2950" s="53">
        <v>411591</v>
      </c>
      <c r="C2950" s="21">
        <f>VLOOKUP(TotalMov[[#This Row],[Order]],'Total Mov by SS'!B:C,2,0)</f>
        <v>154</v>
      </c>
      <c r="D2950" s="21" t="s">
        <v>59</v>
      </c>
      <c r="E2950" s="21" t="s">
        <v>113</v>
      </c>
      <c r="F2950" s="21" t="s">
        <v>102</v>
      </c>
      <c r="G2950" s="21" t="s">
        <v>62</v>
      </c>
      <c r="H2950" s="21" t="s">
        <v>100</v>
      </c>
      <c r="I2950" s="21" t="s">
        <v>103</v>
      </c>
      <c r="J2950" s="22">
        <v>43718</v>
      </c>
      <c r="K2950" s="23">
        <v>0.69774305555556004</v>
      </c>
      <c r="L2950" s="22">
        <v>43718</v>
      </c>
      <c r="M2950" s="23">
        <v>0.69774305555556004</v>
      </c>
      <c r="N2950" s="24">
        <v>30</v>
      </c>
      <c r="O2950" s="21" t="s">
        <v>66</v>
      </c>
      <c r="P2950" s="24">
        <f>TotalMov[[#This Row],[Confirmed activ. 3 (ILE03)]]</f>
        <v>30</v>
      </c>
      <c r="Q2950" s="24">
        <v>30</v>
      </c>
      <c r="R2950" s="21" t="s">
        <v>66</v>
      </c>
      <c r="S2950" s="21" t="s">
        <v>72</v>
      </c>
    </row>
    <row r="2951" spans="1:19" x14ac:dyDescent="0.35">
      <c r="A2951" s="21">
        <v>1546623</v>
      </c>
      <c r="B2951" s="53">
        <v>411591</v>
      </c>
      <c r="C2951" s="21">
        <f>VLOOKUP(TotalMov[[#This Row],[Order]],'Total Mov by SS'!B:C,2,0)</f>
        <v>154</v>
      </c>
      <c r="D2951" s="21" t="s">
        <v>59</v>
      </c>
      <c r="E2951" s="21" t="s">
        <v>114</v>
      </c>
      <c r="F2951" s="21" t="s">
        <v>102</v>
      </c>
      <c r="G2951" s="21" t="s">
        <v>105</v>
      </c>
      <c r="H2951" s="21" t="s">
        <v>100</v>
      </c>
      <c r="I2951" s="21" t="s">
        <v>106</v>
      </c>
      <c r="J2951" s="22">
        <v>43720</v>
      </c>
      <c r="K2951" s="23">
        <v>0.35515046296295999</v>
      </c>
      <c r="L2951" s="22">
        <v>43720</v>
      </c>
      <c r="M2951" s="23">
        <v>0.35515046296295999</v>
      </c>
      <c r="N2951" s="24">
        <v>45</v>
      </c>
      <c r="O2951" s="21" t="s">
        <v>66</v>
      </c>
      <c r="P2951" s="24">
        <f>TotalMov[[#This Row],[Confirmed activ. 3 (ILE03)]]</f>
        <v>45</v>
      </c>
      <c r="Q2951" s="24">
        <v>45</v>
      </c>
      <c r="R2951" s="21" t="s">
        <v>66</v>
      </c>
      <c r="S2951" s="21" t="s">
        <v>72</v>
      </c>
    </row>
    <row r="2952" spans="1:19" x14ac:dyDescent="0.35">
      <c r="A2952" s="21">
        <v>1546623</v>
      </c>
      <c r="B2952" s="53">
        <v>411591</v>
      </c>
      <c r="C2952" s="21">
        <f>VLOOKUP(TotalMov[[#This Row],[Order]],'Total Mov by SS'!B:C,2,0)</f>
        <v>154</v>
      </c>
      <c r="D2952" s="21" t="s">
        <v>107</v>
      </c>
      <c r="E2952" s="21" t="s">
        <v>60</v>
      </c>
      <c r="F2952" s="21" t="s">
        <v>61</v>
      </c>
      <c r="G2952" s="21" t="s">
        <v>90</v>
      </c>
      <c r="H2952" s="21" t="s">
        <v>63</v>
      </c>
      <c r="I2952" s="21" t="s">
        <v>108</v>
      </c>
      <c r="J2952" s="22"/>
      <c r="K2952" s="23">
        <v>0</v>
      </c>
      <c r="L2952" s="22"/>
      <c r="M2952" s="23">
        <v>0</v>
      </c>
      <c r="N2952" s="25">
        <v>0</v>
      </c>
      <c r="O2952" s="21" t="s">
        <v>93</v>
      </c>
      <c r="P2952" s="24"/>
      <c r="Q2952" s="24">
        <v>1</v>
      </c>
      <c r="R2952" s="21" t="s">
        <v>66</v>
      </c>
      <c r="S2952" s="21" t="s">
        <v>94</v>
      </c>
    </row>
    <row r="2953" spans="1:19" x14ac:dyDescent="0.35">
      <c r="A2953" s="21">
        <v>1546623</v>
      </c>
      <c r="B2953" s="53">
        <v>411591</v>
      </c>
      <c r="C2953" s="21">
        <f>VLOOKUP(TotalMov[[#This Row],[Order]],'Total Mov by SS'!B:C,2,0)</f>
        <v>154</v>
      </c>
      <c r="D2953" s="21" t="s">
        <v>109</v>
      </c>
      <c r="E2953" s="21" t="s">
        <v>95</v>
      </c>
      <c r="F2953" s="21" t="s">
        <v>83</v>
      </c>
      <c r="G2953" s="21" t="s">
        <v>90</v>
      </c>
      <c r="H2953" s="21" t="s">
        <v>84</v>
      </c>
      <c r="I2953" s="21" t="s">
        <v>110</v>
      </c>
      <c r="J2953" s="22"/>
      <c r="K2953" s="23">
        <v>0</v>
      </c>
      <c r="L2953" s="22"/>
      <c r="M2953" s="23">
        <v>0</v>
      </c>
      <c r="N2953" s="25">
        <v>0</v>
      </c>
      <c r="O2953" s="21" t="s">
        <v>93</v>
      </c>
      <c r="P2953" s="24"/>
      <c r="Q2953" s="24">
        <v>5</v>
      </c>
      <c r="R2953" s="21" t="s">
        <v>66</v>
      </c>
      <c r="S2953" s="21" t="s">
        <v>94</v>
      </c>
    </row>
    <row r="2954" spans="1:19" x14ac:dyDescent="0.35">
      <c r="A2954" s="21">
        <v>1546699</v>
      </c>
      <c r="B2954" s="53">
        <v>411591</v>
      </c>
      <c r="C2954" s="21">
        <f>VLOOKUP(TotalMov[[#This Row],[Order]],'Total Mov by SS'!B:C,2,0)</f>
        <v>148</v>
      </c>
      <c r="D2954" s="21" t="s">
        <v>59</v>
      </c>
      <c r="E2954" s="21" t="s">
        <v>60</v>
      </c>
      <c r="F2954" s="21" t="s">
        <v>83</v>
      </c>
      <c r="G2954" s="21" t="s">
        <v>62</v>
      </c>
      <c r="H2954" s="21" t="s">
        <v>84</v>
      </c>
      <c r="I2954" s="21" t="s">
        <v>111</v>
      </c>
      <c r="J2954" s="22">
        <v>43706</v>
      </c>
      <c r="K2954" s="23">
        <v>0.65222222222222004</v>
      </c>
      <c r="L2954" s="22">
        <v>43706</v>
      </c>
      <c r="M2954" s="23">
        <v>0.86026620370369999</v>
      </c>
      <c r="N2954" s="25">
        <v>1.978</v>
      </c>
      <c r="O2954" s="21" t="s">
        <v>77</v>
      </c>
      <c r="P2954" s="24">
        <f>TotalMov[[#This Row],[Confirmed activ. 3 (ILE03)]]*60</f>
        <v>118.67999999999999</v>
      </c>
      <c r="Q2954" s="24">
        <v>40</v>
      </c>
      <c r="R2954" s="21" t="s">
        <v>66</v>
      </c>
      <c r="S2954" s="21" t="s">
        <v>67</v>
      </c>
    </row>
    <row r="2955" spans="1:19" x14ac:dyDescent="0.35">
      <c r="A2955" s="21">
        <v>1546699</v>
      </c>
      <c r="B2955" s="53">
        <v>411591</v>
      </c>
      <c r="C2955" s="21">
        <f>VLOOKUP(TotalMov[[#This Row],[Order]],'Total Mov by SS'!B:C,2,0)</f>
        <v>148</v>
      </c>
      <c r="D2955" s="21" t="s">
        <v>59</v>
      </c>
      <c r="E2955" s="21" t="s">
        <v>68</v>
      </c>
      <c r="F2955" s="21" t="s">
        <v>61</v>
      </c>
      <c r="G2955" s="21" t="s">
        <v>62</v>
      </c>
      <c r="H2955" s="21" t="s">
        <v>63</v>
      </c>
      <c r="I2955" s="21" t="s">
        <v>64</v>
      </c>
      <c r="J2955" s="22">
        <v>43709</v>
      </c>
      <c r="K2955" s="23">
        <v>0.45643518518519</v>
      </c>
      <c r="L2955" s="22">
        <v>43709</v>
      </c>
      <c r="M2955" s="23">
        <v>0.46666666666667</v>
      </c>
      <c r="N2955" s="25">
        <v>4.9169999999999998</v>
      </c>
      <c r="O2955" s="21" t="s">
        <v>66</v>
      </c>
      <c r="P2955" s="24">
        <f>TotalMov[[#This Row],[Confirmed activ. 3 (ILE03)]]</f>
        <v>4.9169999999999998</v>
      </c>
      <c r="Q2955" s="24">
        <v>15</v>
      </c>
      <c r="R2955" s="21" t="s">
        <v>66</v>
      </c>
      <c r="S2955" s="21" t="s">
        <v>67</v>
      </c>
    </row>
    <row r="2956" spans="1:19" x14ac:dyDescent="0.35">
      <c r="A2956" s="21">
        <v>1546699</v>
      </c>
      <c r="B2956" s="53">
        <v>411591</v>
      </c>
      <c r="C2956" s="21">
        <f>VLOOKUP(TotalMov[[#This Row],[Order]],'Total Mov by SS'!B:C,2,0)</f>
        <v>148</v>
      </c>
      <c r="D2956" s="21" t="s">
        <v>59</v>
      </c>
      <c r="E2956" s="21" t="s">
        <v>73</v>
      </c>
      <c r="F2956" s="21" t="s">
        <v>69</v>
      </c>
      <c r="G2956" s="21" t="s">
        <v>62</v>
      </c>
      <c r="H2956" s="21" t="s">
        <v>70</v>
      </c>
      <c r="I2956" s="21" t="s">
        <v>71</v>
      </c>
      <c r="J2956" s="22">
        <v>43710</v>
      </c>
      <c r="K2956" s="23">
        <v>0.30934027777778</v>
      </c>
      <c r="L2956" s="22">
        <v>43710</v>
      </c>
      <c r="M2956" s="23">
        <v>0.30934027777778</v>
      </c>
      <c r="N2956" s="24">
        <v>20</v>
      </c>
      <c r="O2956" s="21" t="s">
        <v>66</v>
      </c>
      <c r="P2956" s="24">
        <f>TotalMov[[#This Row],[Confirmed activ. 3 (ILE03)]]</f>
        <v>20</v>
      </c>
      <c r="Q2956" s="24">
        <v>20</v>
      </c>
      <c r="R2956" s="21" t="s">
        <v>66</v>
      </c>
      <c r="S2956" s="21" t="s">
        <v>72</v>
      </c>
    </row>
    <row r="2957" spans="1:19" x14ac:dyDescent="0.35">
      <c r="A2957" s="21">
        <v>1546699</v>
      </c>
      <c r="B2957" s="53">
        <v>411591</v>
      </c>
      <c r="C2957" s="21">
        <f>VLOOKUP(TotalMov[[#This Row],[Order]],'Total Mov by SS'!B:C,2,0)</f>
        <v>148</v>
      </c>
      <c r="D2957" s="21" t="s">
        <v>59</v>
      </c>
      <c r="E2957" s="21" t="s">
        <v>75</v>
      </c>
      <c r="F2957" s="21" t="s">
        <v>61</v>
      </c>
      <c r="G2957" s="21" t="s">
        <v>62</v>
      </c>
      <c r="H2957" s="21" t="s">
        <v>63</v>
      </c>
      <c r="I2957" s="21" t="s">
        <v>74</v>
      </c>
      <c r="J2957" s="22">
        <v>43710</v>
      </c>
      <c r="K2957" s="23">
        <v>0.33240740740740998</v>
      </c>
      <c r="L2957" s="22">
        <v>43710</v>
      </c>
      <c r="M2957" s="23">
        <v>0.72225694444444</v>
      </c>
      <c r="N2957" s="25">
        <v>8.8539999999999992</v>
      </c>
      <c r="O2957" s="21" t="s">
        <v>77</v>
      </c>
      <c r="P2957" s="24">
        <f>TotalMov[[#This Row],[Confirmed activ. 3 (ILE03)]]*60</f>
        <v>531.24</v>
      </c>
      <c r="Q2957" s="24">
        <v>290</v>
      </c>
      <c r="R2957" s="21" t="s">
        <v>66</v>
      </c>
      <c r="S2957" s="21" t="s">
        <v>67</v>
      </c>
    </row>
    <row r="2958" spans="1:19" x14ac:dyDescent="0.35">
      <c r="A2958" s="21">
        <v>1546699</v>
      </c>
      <c r="B2958" s="53">
        <v>411591</v>
      </c>
      <c r="C2958" s="21">
        <f>VLOOKUP(TotalMov[[#This Row],[Order]],'Total Mov by SS'!B:C,2,0)</f>
        <v>148</v>
      </c>
      <c r="D2958" s="21" t="s">
        <v>59</v>
      </c>
      <c r="E2958" s="21" t="s">
        <v>78</v>
      </c>
      <c r="F2958" s="21" t="s">
        <v>61</v>
      </c>
      <c r="G2958" s="21" t="s">
        <v>62</v>
      </c>
      <c r="H2958" s="21" t="s">
        <v>63</v>
      </c>
      <c r="I2958" s="21" t="s">
        <v>76</v>
      </c>
      <c r="J2958" s="22">
        <v>43710</v>
      </c>
      <c r="K2958" s="23">
        <v>0.72240740740741005</v>
      </c>
      <c r="L2958" s="22">
        <v>43716</v>
      </c>
      <c r="M2958" s="23">
        <v>0.73297453703703996</v>
      </c>
      <c r="N2958" s="25">
        <v>2239.4470000000001</v>
      </c>
      <c r="O2958" s="21" t="s">
        <v>66</v>
      </c>
      <c r="P2958" s="24">
        <f>TotalMov[[#This Row],[Confirmed activ. 3 (ILE03)]]</f>
        <v>2239.4470000000001</v>
      </c>
      <c r="Q2958" s="24">
        <v>1040</v>
      </c>
      <c r="R2958" s="21" t="s">
        <v>66</v>
      </c>
      <c r="S2958" s="21" t="s">
        <v>67</v>
      </c>
    </row>
    <row r="2959" spans="1:19" x14ac:dyDescent="0.35">
      <c r="A2959" s="21">
        <v>1546699</v>
      </c>
      <c r="B2959" s="53">
        <v>411591</v>
      </c>
      <c r="C2959" s="21">
        <f>VLOOKUP(TotalMov[[#This Row],[Order]],'Total Mov by SS'!B:C,2,0)</f>
        <v>148</v>
      </c>
      <c r="D2959" s="21" t="s">
        <v>59</v>
      </c>
      <c r="E2959" s="21" t="s">
        <v>80</v>
      </c>
      <c r="F2959" s="21" t="s">
        <v>61</v>
      </c>
      <c r="G2959" s="21" t="s">
        <v>62</v>
      </c>
      <c r="H2959" s="21" t="s">
        <v>63</v>
      </c>
      <c r="I2959" s="21" t="s">
        <v>112</v>
      </c>
      <c r="J2959" s="22">
        <v>43716</v>
      </c>
      <c r="K2959" s="23">
        <v>0.73335648148148003</v>
      </c>
      <c r="L2959" s="22">
        <v>43716</v>
      </c>
      <c r="M2959" s="23">
        <v>0.74317129629629997</v>
      </c>
      <c r="N2959" s="25">
        <v>14.132999999999999</v>
      </c>
      <c r="O2959" s="21" t="s">
        <v>66</v>
      </c>
      <c r="P2959" s="24">
        <f>TotalMov[[#This Row],[Confirmed activ. 3 (ILE03)]]</f>
        <v>14.132999999999999</v>
      </c>
      <c r="Q2959" s="24">
        <v>50</v>
      </c>
      <c r="R2959" s="21" t="s">
        <v>66</v>
      </c>
      <c r="S2959" s="21" t="s">
        <v>67</v>
      </c>
    </row>
    <row r="2960" spans="1:19" x14ac:dyDescent="0.35">
      <c r="A2960" s="21">
        <v>1546699</v>
      </c>
      <c r="B2960" s="53">
        <v>411591</v>
      </c>
      <c r="C2960" s="21">
        <f>VLOOKUP(TotalMov[[#This Row],[Order]],'Total Mov by SS'!B:C,2,0)</f>
        <v>148</v>
      </c>
      <c r="D2960" s="21" t="s">
        <v>59</v>
      </c>
      <c r="E2960" s="21" t="s">
        <v>82</v>
      </c>
      <c r="F2960" s="21" t="s">
        <v>89</v>
      </c>
      <c r="G2960" s="21" t="s">
        <v>90</v>
      </c>
      <c r="H2960" s="21" t="s">
        <v>91</v>
      </c>
      <c r="I2960" s="21" t="s">
        <v>92</v>
      </c>
      <c r="J2960" s="22"/>
      <c r="K2960" s="23">
        <v>0</v>
      </c>
      <c r="L2960" s="22"/>
      <c r="M2960" s="23">
        <v>0</v>
      </c>
      <c r="N2960" s="25">
        <v>0</v>
      </c>
      <c r="O2960" s="21" t="s">
        <v>93</v>
      </c>
      <c r="P2960" s="24"/>
      <c r="Q2960" s="24">
        <v>0</v>
      </c>
      <c r="R2960" s="21" t="s">
        <v>66</v>
      </c>
      <c r="S2960" s="21" t="s">
        <v>94</v>
      </c>
    </row>
    <row r="2961" spans="1:19" x14ac:dyDescent="0.35">
      <c r="A2961" s="21">
        <v>1546699</v>
      </c>
      <c r="B2961" s="53">
        <v>411591</v>
      </c>
      <c r="C2961" s="21">
        <f>VLOOKUP(TotalMov[[#This Row],[Order]],'Total Mov by SS'!B:C,2,0)</f>
        <v>148</v>
      </c>
      <c r="D2961" s="21" t="s">
        <v>59</v>
      </c>
      <c r="E2961" s="21" t="s">
        <v>85</v>
      </c>
      <c r="F2961" s="21" t="s">
        <v>69</v>
      </c>
      <c r="G2961" s="21" t="s">
        <v>62</v>
      </c>
      <c r="H2961" s="21" t="s">
        <v>70</v>
      </c>
      <c r="I2961" s="21" t="s">
        <v>79</v>
      </c>
      <c r="J2961" s="22">
        <v>43717</v>
      </c>
      <c r="K2961" s="23">
        <v>0.42990740740741001</v>
      </c>
      <c r="L2961" s="22">
        <v>43717</v>
      </c>
      <c r="M2961" s="23">
        <v>0.42990740740741001</v>
      </c>
      <c r="N2961" s="24">
        <v>20</v>
      </c>
      <c r="O2961" s="21" t="s">
        <v>66</v>
      </c>
      <c r="P2961" s="24">
        <f>TotalMov[[#This Row],[Confirmed activ. 3 (ILE03)]]</f>
        <v>20</v>
      </c>
      <c r="Q2961" s="24">
        <v>20</v>
      </c>
      <c r="R2961" s="21" t="s">
        <v>66</v>
      </c>
      <c r="S2961" s="21" t="s">
        <v>72</v>
      </c>
    </row>
    <row r="2962" spans="1:19" x14ac:dyDescent="0.35">
      <c r="A2962" s="21">
        <v>1546699</v>
      </c>
      <c r="B2962" s="53">
        <v>411591</v>
      </c>
      <c r="C2962" s="21">
        <f>VLOOKUP(TotalMov[[#This Row],[Order]],'Total Mov by SS'!B:C,2,0)</f>
        <v>148</v>
      </c>
      <c r="D2962" s="21" t="s">
        <v>59</v>
      </c>
      <c r="E2962" s="21" t="s">
        <v>88</v>
      </c>
      <c r="F2962" s="21" t="s">
        <v>69</v>
      </c>
      <c r="G2962" s="21" t="s">
        <v>62</v>
      </c>
      <c r="H2962" s="21" t="s">
        <v>70</v>
      </c>
      <c r="I2962" s="21" t="s">
        <v>81</v>
      </c>
      <c r="J2962" s="22">
        <v>43717</v>
      </c>
      <c r="K2962" s="23">
        <v>0.42998842592593001</v>
      </c>
      <c r="L2962" s="22">
        <v>43717</v>
      </c>
      <c r="M2962" s="23">
        <v>0.42998842592593001</v>
      </c>
      <c r="N2962" s="24">
        <v>20</v>
      </c>
      <c r="O2962" s="21" t="s">
        <v>66</v>
      </c>
      <c r="P2962" s="24">
        <f>TotalMov[[#This Row],[Confirmed activ. 3 (ILE03)]]</f>
        <v>20</v>
      </c>
      <c r="Q2962" s="24">
        <v>20</v>
      </c>
      <c r="R2962" s="21" t="s">
        <v>66</v>
      </c>
      <c r="S2962" s="21" t="s">
        <v>72</v>
      </c>
    </row>
    <row r="2963" spans="1:19" x14ac:dyDescent="0.35">
      <c r="A2963" s="21">
        <v>1546699</v>
      </c>
      <c r="B2963" s="53">
        <v>411591</v>
      </c>
      <c r="C2963" s="21">
        <f>VLOOKUP(TotalMov[[#This Row],[Order]],'Total Mov by SS'!B:C,2,0)</f>
        <v>148</v>
      </c>
      <c r="D2963" s="21" t="s">
        <v>59</v>
      </c>
      <c r="E2963" s="21" t="s">
        <v>95</v>
      </c>
      <c r="F2963" s="21" t="s">
        <v>83</v>
      </c>
      <c r="G2963" s="21" t="s">
        <v>62</v>
      </c>
      <c r="H2963" s="21" t="s">
        <v>84</v>
      </c>
      <c r="I2963" s="21" t="s">
        <v>84</v>
      </c>
      <c r="J2963" s="22">
        <v>43717</v>
      </c>
      <c r="K2963" s="23">
        <v>0.48469907407406998</v>
      </c>
      <c r="L2963" s="22">
        <v>43718</v>
      </c>
      <c r="M2963" s="23">
        <v>0.16543981481480999</v>
      </c>
      <c r="N2963" s="25">
        <v>8.0980000000000008</v>
      </c>
      <c r="O2963" s="21" t="s">
        <v>77</v>
      </c>
      <c r="P2963" s="24">
        <f>TotalMov[[#This Row],[Confirmed activ. 3 (ILE03)]]*60</f>
        <v>485.88000000000005</v>
      </c>
      <c r="Q2963" s="24">
        <v>450</v>
      </c>
      <c r="R2963" s="21" t="s">
        <v>66</v>
      </c>
      <c r="S2963" s="21" t="s">
        <v>67</v>
      </c>
    </row>
    <row r="2964" spans="1:19" x14ac:dyDescent="0.35">
      <c r="A2964" s="21">
        <v>1546699</v>
      </c>
      <c r="B2964" s="53">
        <v>411591</v>
      </c>
      <c r="C2964" s="21">
        <f>VLOOKUP(TotalMov[[#This Row],[Order]],'Total Mov by SS'!B:C,2,0)</f>
        <v>148</v>
      </c>
      <c r="D2964" s="21" t="s">
        <v>59</v>
      </c>
      <c r="E2964" s="21" t="s">
        <v>97</v>
      </c>
      <c r="F2964" s="21" t="s">
        <v>86</v>
      </c>
      <c r="G2964" s="21" t="s">
        <v>62</v>
      </c>
      <c r="H2964" s="21" t="s">
        <v>87</v>
      </c>
      <c r="I2964" s="21" t="s">
        <v>87</v>
      </c>
      <c r="J2964" s="22">
        <v>43718</v>
      </c>
      <c r="K2964" s="23">
        <v>0.4081712962963</v>
      </c>
      <c r="L2964" s="22">
        <v>43718</v>
      </c>
      <c r="M2964" s="23">
        <v>0.4081712962963</v>
      </c>
      <c r="N2964" s="24">
        <v>20</v>
      </c>
      <c r="O2964" s="21" t="s">
        <v>66</v>
      </c>
      <c r="P2964" s="24">
        <f>TotalMov[[#This Row],[Confirmed activ. 3 (ILE03)]]</f>
        <v>20</v>
      </c>
      <c r="Q2964" s="24">
        <v>20</v>
      </c>
      <c r="R2964" s="21" t="s">
        <v>66</v>
      </c>
      <c r="S2964" s="21" t="s">
        <v>72</v>
      </c>
    </row>
    <row r="2965" spans="1:19" x14ac:dyDescent="0.35">
      <c r="A2965" s="21">
        <v>1546699</v>
      </c>
      <c r="B2965" s="53">
        <v>411591</v>
      </c>
      <c r="C2965" s="21">
        <f>VLOOKUP(TotalMov[[#This Row],[Order]],'Total Mov by SS'!B:C,2,0)</f>
        <v>148</v>
      </c>
      <c r="D2965" s="21" t="s">
        <v>59</v>
      </c>
      <c r="E2965" s="21" t="s">
        <v>99</v>
      </c>
      <c r="F2965" s="21" t="s">
        <v>61</v>
      </c>
      <c r="G2965" s="21" t="s">
        <v>62</v>
      </c>
      <c r="H2965" s="21" t="s">
        <v>63</v>
      </c>
      <c r="I2965" s="21" t="s">
        <v>96</v>
      </c>
      <c r="J2965" s="22">
        <v>43724</v>
      </c>
      <c r="K2965" s="23">
        <v>0.38307870370370001</v>
      </c>
      <c r="L2965" s="22">
        <v>43724</v>
      </c>
      <c r="M2965" s="23">
        <v>0.53502314814815</v>
      </c>
      <c r="N2965" s="25">
        <v>45.317</v>
      </c>
      <c r="O2965" s="21" t="s">
        <v>66</v>
      </c>
      <c r="P2965" s="24">
        <f>TotalMov[[#This Row],[Confirmed activ. 3 (ILE03)]]</f>
        <v>45.317</v>
      </c>
      <c r="Q2965" s="24">
        <v>100</v>
      </c>
      <c r="R2965" s="21" t="s">
        <v>66</v>
      </c>
      <c r="S2965" s="21" t="s">
        <v>67</v>
      </c>
    </row>
    <row r="2966" spans="1:19" x14ac:dyDescent="0.35">
      <c r="A2966" s="21">
        <v>1546699</v>
      </c>
      <c r="B2966" s="53">
        <v>411591</v>
      </c>
      <c r="C2966" s="21">
        <f>VLOOKUP(TotalMov[[#This Row],[Order]],'Total Mov by SS'!B:C,2,0)</f>
        <v>148</v>
      </c>
      <c r="D2966" s="21" t="s">
        <v>59</v>
      </c>
      <c r="E2966" s="21" t="s">
        <v>101</v>
      </c>
      <c r="F2966" s="21" t="s">
        <v>69</v>
      </c>
      <c r="G2966" s="21" t="s">
        <v>62</v>
      </c>
      <c r="H2966" s="21" t="s">
        <v>70</v>
      </c>
      <c r="I2966" s="21" t="s">
        <v>98</v>
      </c>
      <c r="J2966" s="22">
        <v>43724</v>
      </c>
      <c r="K2966" s="23">
        <v>0.68185185185185004</v>
      </c>
      <c r="L2966" s="22">
        <v>43724</v>
      </c>
      <c r="M2966" s="23">
        <v>0.68185185185185004</v>
      </c>
      <c r="N2966" s="24">
        <v>20</v>
      </c>
      <c r="O2966" s="21" t="s">
        <v>66</v>
      </c>
      <c r="P2966" s="24">
        <f>TotalMov[[#This Row],[Confirmed activ. 3 (ILE03)]]</f>
        <v>20</v>
      </c>
      <c r="Q2966" s="24">
        <v>20</v>
      </c>
      <c r="R2966" s="21" t="s">
        <v>66</v>
      </c>
      <c r="S2966" s="21" t="s">
        <v>72</v>
      </c>
    </row>
    <row r="2967" spans="1:19" x14ac:dyDescent="0.35">
      <c r="A2967" s="21">
        <v>1546699</v>
      </c>
      <c r="B2967" s="53">
        <v>411591</v>
      </c>
      <c r="C2967" s="21">
        <f>VLOOKUP(TotalMov[[#This Row],[Order]],'Total Mov by SS'!B:C,2,0)</f>
        <v>148</v>
      </c>
      <c r="D2967" s="21" t="s">
        <v>59</v>
      </c>
      <c r="E2967" s="21" t="s">
        <v>104</v>
      </c>
      <c r="F2967" s="21" t="s">
        <v>69</v>
      </c>
      <c r="G2967" s="21" t="s">
        <v>62</v>
      </c>
      <c r="H2967" s="21" t="s">
        <v>70</v>
      </c>
      <c r="I2967" s="21" t="s">
        <v>100</v>
      </c>
      <c r="J2967" s="22">
        <v>43724</v>
      </c>
      <c r="K2967" s="23">
        <v>0.68189814814814997</v>
      </c>
      <c r="L2967" s="22">
        <v>43724</v>
      </c>
      <c r="M2967" s="23">
        <v>0.68189814814814997</v>
      </c>
      <c r="N2967" s="24">
        <v>30</v>
      </c>
      <c r="O2967" s="21" t="s">
        <v>66</v>
      </c>
      <c r="P2967" s="24">
        <f>TotalMov[[#This Row],[Confirmed activ. 3 (ILE03)]]</f>
        <v>30</v>
      </c>
      <c r="Q2967" s="24">
        <v>30</v>
      </c>
      <c r="R2967" s="21" t="s">
        <v>66</v>
      </c>
      <c r="S2967" s="21" t="s">
        <v>72</v>
      </c>
    </row>
    <row r="2968" spans="1:19" x14ac:dyDescent="0.35">
      <c r="A2968" s="21">
        <v>1546699</v>
      </c>
      <c r="B2968" s="53">
        <v>411591</v>
      </c>
      <c r="C2968" s="21">
        <f>VLOOKUP(TotalMov[[#This Row],[Order]],'Total Mov by SS'!B:C,2,0)</f>
        <v>148</v>
      </c>
      <c r="D2968" s="21" t="s">
        <v>59</v>
      </c>
      <c r="E2968" s="21" t="s">
        <v>113</v>
      </c>
      <c r="F2968" s="21" t="s">
        <v>102</v>
      </c>
      <c r="G2968" s="21" t="s">
        <v>62</v>
      </c>
      <c r="H2968" s="21" t="s">
        <v>100</v>
      </c>
      <c r="I2968" s="21" t="s">
        <v>103</v>
      </c>
      <c r="J2968" s="22">
        <v>43724</v>
      </c>
      <c r="K2968" s="23">
        <v>0.68193287037036998</v>
      </c>
      <c r="L2968" s="22">
        <v>43724</v>
      </c>
      <c r="M2968" s="23">
        <v>0.68193287037036998</v>
      </c>
      <c r="N2968" s="24">
        <v>30</v>
      </c>
      <c r="O2968" s="21" t="s">
        <v>66</v>
      </c>
      <c r="P2968" s="24">
        <f>TotalMov[[#This Row],[Confirmed activ. 3 (ILE03)]]</f>
        <v>30</v>
      </c>
      <c r="Q2968" s="24">
        <v>30</v>
      </c>
      <c r="R2968" s="21" t="s">
        <v>66</v>
      </c>
      <c r="S2968" s="21" t="s">
        <v>72</v>
      </c>
    </row>
    <row r="2969" spans="1:19" x14ac:dyDescent="0.35">
      <c r="A2969" s="21">
        <v>1546699</v>
      </c>
      <c r="B2969" s="53">
        <v>411591</v>
      </c>
      <c r="C2969" s="21">
        <f>VLOOKUP(TotalMov[[#This Row],[Order]],'Total Mov by SS'!B:C,2,0)</f>
        <v>148</v>
      </c>
      <c r="D2969" s="21" t="s">
        <v>59</v>
      </c>
      <c r="E2969" s="21" t="s">
        <v>114</v>
      </c>
      <c r="F2969" s="21" t="s">
        <v>102</v>
      </c>
      <c r="G2969" s="21" t="s">
        <v>105</v>
      </c>
      <c r="H2969" s="21" t="s">
        <v>100</v>
      </c>
      <c r="I2969" s="21" t="s">
        <v>106</v>
      </c>
      <c r="J2969" s="22">
        <v>43726</v>
      </c>
      <c r="K2969" s="23">
        <v>0.33881944444444001</v>
      </c>
      <c r="L2969" s="22">
        <v>43726</v>
      </c>
      <c r="M2969" s="23">
        <v>0.33881944444444001</v>
      </c>
      <c r="N2969" s="24">
        <v>45</v>
      </c>
      <c r="O2969" s="21" t="s">
        <v>66</v>
      </c>
      <c r="P2969" s="24">
        <f>TotalMov[[#This Row],[Confirmed activ. 3 (ILE03)]]</f>
        <v>45</v>
      </c>
      <c r="Q2969" s="24">
        <v>45</v>
      </c>
      <c r="R2969" s="21" t="s">
        <v>66</v>
      </c>
      <c r="S2969" s="21" t="s">
        <v>72</v>
      </c>
    </row>
    <row r="2970" spans="1:19" x14ac:dyDescent="0.35">
      <c r="A2970" s="21">
        <v>1546699</v>
      </c>
      <c r="B2970" s="53">
        <v>411591</v>
      </c>
      <c r="C2970" s="21">
        <f>VLOOKUP(TotalMov[[#This Row],[Order]],'Total Mov by SS'!B:C,2,0)</f>
        <v>148</v>
      </c>
      <c r="D2970" s="21" t="s">
        <v>107</v>
      </c>
      <c r="E2970" s="21" t="s">
        <v>60</v>
      </c>
      <c r="F2970" s="21" t="s">
        <v>61</v>
      </c>
      <c r="G2970" s="21" t="s">
        <v>90</v>
      </c>
      <c r="H2970" s="21" t="s">
        <v>63</v>
      </c>
      <c r="I2970" s="21" t="s">
        <v>108</v>
      </c>
      <c r="J2970" s="22">
        <v>43718</v>
      </c>
      <c r="K2970" s="23">
        <v>0.32494212962962998</v>
      </c>
      <c r="L2970" s="22">
        <v>43718</v>
      </c>
      <c r="M2970" s="23">
        <v>0.70457175925925997</v>
      </c>
      <c r="N2970" s="25">
        <v>9.1110000000000007</v>
      </c>
      <c r="O2970" s="21" t="s">
        <v>77</v>
      </c>
      <c r="P2970" s="24">
        <f>TotalMov[[#This Row],[Confirmed activ. 3 (ILE03)]]*60</f>
        <v>546.66000000000008</v>
      </c>
      <c r="Q2970" s="24">
        <v>1</v>
      </c>
      <c r="R2970" s="21" t="s">
        <v>66</v>
      </c>
      <c r="S2970" s="21" t="s">
        <v>67</v>
      </c>
    </row>
    <row r="2971" spans="1:19" x14ac:dyDescent="0.35">
      <c r="A2971" s="21">
        <v>1546699</v>
      </c>
      <c r="B2971" s="53">
        <v>411591</v>
      </c>
      <c r="C2971" s="21">
        <f>VLOOKUP(TotalMov[[#This Row],[Order]],'Total Mov by SS'!B:C,2,0)</f>
        <v>148</v>
      </c>
      <c r="D2971" s="21" t="s">
        <v>109</v>
      </c>
      <c r="E2971" s="21" t="s">
        <v>95</v>
      </c>
      <c r="F2971" s="21" t="s">
        <v>83</v>
      </c>
      <c r="G2971" s="21" t="s">
        <v>90</v>
      </c>
      <c r="H2971" s="21" t="s">
        <v>84</v>
      </c>
      <c r="I2971" s="21" t="s">
        <v>110</v>
      </c>
      <c r="J2971" s="22"/>
      <c r="K2971" s="23">
        <v>0</v>
      </c>
      <c r="L2971" s="22"/>
      <c r="M2971" s="23">
        <v>0</v>
      </c>
      <c r="N2971" s="25">
        <v>0</v>
      </c>
      <c r="O2971" s="21" t="s">
        <v>93</v>
      </c>
      <c r="P2971" s="24"/>
      <c r="Q2971" s="24">
        <v>5</v>
      </c>
      <c r="R2971" s="21" t="s">
        <v>66</v>
      </c>
      <c r="S2971" s="21" t="s">
        <v>94</v>
      </c>
    </row>
    <row r="2972" spans="1:19" x14ac:dyDescent="0.35">
      <c r="A2972" s="21">
        <v>1546700</v>
      </c>
      <c r="B2972" s="53">
        <v>411591</v>
      </c>
      <c r="C2972" s="21">
        <f>VLOOKUP(TotalMov[[#This Row],[Order]],'Total Mov by SS'!B:C,2,0)</f>
        <v>148</v>
      </c>
      <c r="D2972" s="21" t="s">
        <v>59</v>
      </c>
      <c r="E2972" s="21" t="s">
        <v>60</v>
      </c>
      <c r="F2972" s="21" t="s">
        <v>83</v>
      </c>
      <c r="G2972" s="21" t="s">
        <v>62</v>
      </c>
      <c r="H2972" s="21" t="s">
        <v>84</v>
      </c>
      <c r="I2972" s="21" t="s">
        <v>111</v>
      </c>
      <c r="J2972" s="22">
        <v>43704</v>
      </c>
      <c r="K2972" s="23">
        <v>0.97916666666666996</v>
      </c>
      <c r="L2972" s="22">
        <v>43704</v>
      </c>
      <c r="M2972" s="23">
        <v>0.99762731481481004</v>
      </c>
      <c r="N2972" s="25">
        <v>26.582999999999998</v>
      </c>
      <c r="O2972" s="21" t="s">
        <v>66</v>
      </c>
      <c r="P2972" s="24">
        <f>TotalMov[[#This Row],[Confirmed activ. 3 (ILE03)]]</f>
        <v>26.582999999999998</v>
      </c>
      <c r="Q2972" s="24">
        <v>40</v>
      </c>
      <c r="R2972" s="21" t="s">
        <v>66</v>
      </c>
      <c r="S2972" s="21" t="s">
        <v>67</v>
      </c>
    </row>
    <row r="2973" spans="1:19" x14ac:dyDescent="0.35">
      <c r="A2973" s="21">
        <v>1546700</v>
      </c>
      <c r="B2973" s="53">
        <v>411591</v>
      </c>
      <c r="C2973" s="21">
        <f>VLOOKUP(TotalMov[[#This Row],[Order]],'Total Mov by SS'!B:C,2,0)</f>
        <v>148</v>
      </c>
      <c r="D2973" s="21" t="s">
        <v>59</v>
      </c>
      <c r="E2973" s="21" t="s">
        <v>68</v>
      </c>
      <c r="F2973" s="21" t="s">
        <v>61</v>
      </c>
      <c r="G2973" s="21" t="s">
        <v>62</v>
      </c>
      <c r="H2973" s="21" t="s">
        <v>63</v>
      </c>
      <c r="I2973" s="21" t="s">
        <v>64</v>
      </c>
      <c r="J2973" s="22">
        <v>43705</v>
      </c>
      <c r="K2973" s="23">
        <v>0.36208333333332998</v>
      </c>
      <c r="L2973" s="22">
        <v>43705</v>
      </c>
      <c r="M2973" s="23">
        <v>0.37244212962963003</v>
      </c>
      <c r="N2973" s="25">
        <v>14.917</v>
      </c>
      <c r="O2973" s="21" t="s">
        <v>66</v>
      </c>
      <c r="P2973" s="24">
        <f>TotalMov[[#This Row],[Confirmed activ. 3 (ILE03)]]</f>
        <v>14.917</v>
      </c>
      <c r="Q2973" s="24">
        <v>15</v>
      </c>
      <c r="R2973" s="21" t="s">
        <v>66</v>
      </c>
      <c r="S2973" s="21" t="s">
        <v>67</v>
      </c>
    </row>
    <row r="2974" spans="1:19" x14ac:dyDescent="0.35">
      <c r="A2974" s="21">
        <v>1546700</v>
      </c>
      <c r="B2974" s="53">
        <v>411591</v>
      </c>
      <c r="C2974" s="21">
        <f>VLOOKUP(TotalMov[[#This Row],[Order]],'Total Mov by SS'!B:C,2,0)</f>
        <v>148</v>
      </c>
      <c r="D2974" s="21" t="s">
        <v>59</v>
      </c>
      <c r="E2974" s="21" t="s">
        <v>73</v>
      </c>
      <c r="F2974" s="21" t="s">
        <v>69</v>
      </c>
      <c r="G2974" s="21" t="s">
        <v>62</v>
      </c>
      <c r="H2974" s="21" t="s">
        <v>70</v>
      </c>
      <c r="I2974" s="21" t="s">
        <v>71</v>
      </c>
      <c r="J2974" s="22">
        <v>43706</v>
      </c>
      <c r="K2974" s="23">
        <v>0.61439814814814997</v>
      </c>
      <c r="L2974" s="22">
        <v>43706</v>
      </c>
      <c r="M2974" s="23">
        <v>0.61439814814814997</v>
      </c>
      <c r="N2974" s="24">
        <v>20</v>
      </c>
      <c r="O2974" s="21" t="s">
        <v>66</v>
      </c>
      <c r="P2974" s="24">
        <f>TotalMov[[#This Row],[Confirmed activ. 3 (ILE03)]]</f>
        <v>20</v>
      </c>
      <c r="Q2974" s="24">
        <v>20</v>
      </c>
      <c r="R2974" s="21" t="s">
        <v>66</v>
      </c>
      <c r="S2974" s="21" t="s">
        <v>72</v>
      </c>
    </row>
    <row r="2975" spans="1:19" x14ac:dyDescent="0.35">
      <c r="A2975" s="21">
        <v>1546700</v>
      </c>
      <c r="B2975" s="53">
        <v>411591</v>
      </c>
      <c r="C2975" s="21">
        <f>VLOOKUP(TotalMov[[#This Row],[Order]],'Total Mov by SS'!B:C,2,0)</f>
        <v>148</v>
      </c>
      <c r="D2975" s="21" t="s">
        <v>59</v>
      </c>
      <c r="E2975" s="21" t="s">
        <v>75</v>
      </c>
      <c r="F2975" s="21" t="s">
        <v>61</v>
      </c>
      <c r="G2975" s="21" t="s">
        <v>62</v>
      </c>
      <c r="H2975" s="21" t="s">
        <v>63</v>
      </c>
      <c r="I2975" s="21" t="s">
        <v>74</v>
      </c>
      <c r="J2975" s="22">
        <v>43706</v>
      </c>
      <c r="K2975" s="23">
        <v>0.61611111111111005</v>
      </c>
      <c r="L2975" s="22">
        <v>43709</v>
      </c>
      <c r="M2975" s="23">
        <v>0.74084490740741005</v>
      </c>
      <c r="N2975" s="25">
        <v>10.542</v>
      </c>
      <c r="O2975" s="21" t="s">
        <v>77</v>
      </c>
      <c r="P2975" s="24">
        <f>TotalMov[[#This Row],[Confirmed activ. 3 (ILE03)]]*60</f>
        <v>632.52</v>
      </c>
      <c r="Q2975" s="24">
        <v>350</v>
      </c>
      <c r="R2975" s="21" t="s">
        <v>66</v>
      </c>
      <c r="S2975" s="21" t="s">
        <v>67</v>
      </c>
    </row>
    <row r="2976" spans="1:19" x14ac:dyDescent="0.35">
      <c r="A2976" s="21">
        <v>1546700</v>
      </c>
      <c r="B2976" s="53">
        <v>411591</v>
      </c>
      <c r="C2976" s="21">
        <f>VLOOKUP(TotalMov[[#This Row],[Order]],'Total Mov by SS'!B:C,2,0)</f>
        <v>148</v>
      </c>
      <c r="D2976" s="21" t="s">
        <v>59</v>
      </c>
      <c r="E2976" s="21" t="s">
        <v>78</v>
      </c>
      <c r="F2976" s="21" t="s">
        <v>61</v>
      </c>
      <c r="G2976" s="21" t="s">
        <v>62</v>
      </c>
      <c r="H2976" s="21" t="s">
        <v>63</v>
      </c>
      <c r="I2976" s="21" t="s">
        <v>76</v>
      </c>
      <c r="J2976" s="22">
        <v>43710</v>
      </c>
      <c r="K2976" s="23">
        <v>0.31116898148147998</v>
      </c>
      <c r="L2976" s="22">
        <v>43713</v>
      </c>
      <c r="M2976" s="23">
        <v>0.54531249999999998</v>
      </c>
      <c r="N2976" s="25">
        <v>33.027000000000001</v>
      </c>
      <c r="O2976" s="21" t="s">
        <v>77</v>
      </c>
      <c r="P2976" s="24">
        <f>TotalMov[[#This Row],[Confirmed activ. 3 (ILE03)]]*60</f>
        <v>1981.6200000000001</v>
      </c>
      <c r="Q2976" s="24">
        <v>1020</v>
      </c>
      <c r="R2976" s="21" t="s">
        <v>66</v>
      </c>
      <c r="S2976" s="21" t="s">
        <v>67</v>
      </c>
    </row>
    <row r="2977" spans="1:19" x14ac:dyDescent="0.35">
      <c r="A2977" s="21">
        <v>1546700</v>
      </c>
      <c r="B2977" s="53">
        <v>411591</v>
      </c>
      <c r="C2977" s="21">
        <f>VLOOKUP(TotalMov[[#This Row],[Order]],'Total Mov by SS'!B:C,2,0)</f>
        <v>148</v>
      </c>
      <c r="D2977" s="21" t="s">
        <v>59</v>
      </c>
      <c r="E2977" s="21" t="s">
        <v>80</v>
      </c>
      <c r="F2977" s="21" t="s">
        <v>61</v>
      </c>
      <c r="G2977" s="21" t="s">
        <v>62</v>
      </c>
      <c r="H2977" s="21" t="s">
        <v>63</v>
      </c>
      <c r="I2977" s="21" t="s">
        <v>112</v>
      </c>
      <c r="J2977" s="22">
        <v>43713</v>
      </c>
      <c r="K2977" s="23">
        <v>0.54560185185184995</v>
      </c>
      <c r="L2977" s="22">
        <v>43713</v>
      </c>
      <c r="M2977" s="23">
        <v>0.60131944444443997</v>
      </c>
      <c r="N2977" s="25">
        <v>1.337</v>
      </c>
      <c r="O2977" s="21" t="s">
        <v>77</v>
      </c>
      <c r="P2977" s="24">
        <f>TotalMov[[#This Row],[Confirmed activ. 3 (ILE03)]]*60</f>
        <v>80.22</v>
      </c>
      <c r="Q2977" s="24">
        <v>50</v>
      </c>
      <c r="R2977" s="21" t="s">
        <v>66</v>
      </c>
      <c r="S2977" s="21" t="s">
        <v>67</v>
      </c>
    </row>
    <row r="2978" spans="1:19" x14ac:dyDescent="0.35">
      <c r="A2978" s="21">
        <v>1546700</v>
      </c>
      <c r="B2978" s="53">
        <v>411591</v>
      </c>
      <c r="C2978" s="21">
        <f>VLOOKUP(TotalMov[[#This Row],[Order]],'Total Mov by SS'!B:C,2,0)</f>
        <v>148</v>
      </c>
      <c r="D2978" s="21" t="s">
        <v>59</v>
      </c>
      <c r="E2978" s="21" t="s">
        <v>82</v>
      </c>
      <c r="F2978" s="21" t="s">
        <v>89</v>
      </c>
      <c r="G2978" s="21" t="s">
        <v>90</v>
      </c>
      <c r="H2978" s="21" t="s">
        <v>91</v>
      </c>
      <c r="I2978" s="21" t="s">
        <v>92</v>
      </c>
      <c r="J2978" s="22"/>
      <c r="K2978" s="23">
        <v>0</v>
      </c>
      <c r="L2978" s="22"/>
      <c r="M2978" s="23">
        <v>0</v>
      </c>
      <c r="N2978" s="25">
        <v>0</v>
      </c>
      <c r="O2978" s="21" t="s">
        <v>93</v>
      </c>
      <c r="P2978" s="24"/>
      <c r="Q2978" s="24">
        <v>0</v>
      </c>
      <c r="R2978" s="21" t="s">
        <v>66</v>
      </c>
      <c r="S2978" s="21" t="s">
        <v>94</v>
      </c>
    </row>
    <row r="2979" spans="1:19" x14ac:dyDescent="0.35">
      <c r="A2979" s="21">
        <v>1546700</v>
      </c>
      <c r="B2979" s="53">
        <v>411591</v>
      </c>
      <c r="C2979" s="21">
        <f>VLOOKUP(TotalMov[[#This Row],[Order]],'Total Mov by SS'!B:C,2,0)</f>
        <v>148</v>
      </c>
      <c r="D2979" s="21" t="s">
        <v>59</v>
      </c>
      <c r="E2979" s="21" t="s">
        <v>85</v>
      </c>
      <c r="F2979" s="21" t="s">
        <v>69</v>
      </c>
      <c r="G2979" s="21" t="s">
        <v>62</v>
      </c>
      <c r="H2979" s="21" t="s">
        <v>70</v>
      </c>
      <c r="I2979" s="21" t="s">
        <v>79</v>
      </c>
      <c r="J2979" s="22">
        <v>43716</v>
      </c>
      <c r="K2979" s="23">
        <v>0.43393518518518998</v>
      </c>
      <c r="L2979" s="22">
        <v>43716</v>
      </c>
      <c r="M2979" s="23">
        <v>0.43393518518518998</v>
      </c>
      <c r="N2979" s="24">
        <v>20</v>
      </c>
      <c r="O2979" s="21" t="s">
        <v>66</v>
      </c>
      <c r="P2979" s="24">
        <f>TotalMov[[#This Row],[Confirmed activ. 3 (ILE03)]]</f>
        <v>20</v>
      </c>
      <c r="Q2979" s="24">
        <v>20</v>
      </c>
      <c r="R2979" s="21" t="s">
        <v>66</v>
      </c>
      <c r="S2979" s="21" t="s">
        <v>72</v>
      </c>
    </row>
    <row r="2980" spans="1:19" x14ac:dyDescent="0.35">
      <c r="A2980" s="21">
        <v>1546700</v>
      </c>
      <c r="B2980" s="53">
        <v>411591</v>
      </c>
      <c r="C2980" s="21">
        <f>VLOOKUP(TotalMov[[#This Row],[Order]],'Total Mov by SS'!B:C,2,0)</f>
        <v>148</v>
      </c>
      <c r="D2980" s="21" t="s">
        <v>59</v>
      </c>
      <c r="E2980" s="21" t="s">
        <v>88</v>
      </c>
      <c r="F2980" s="21" t="s">
        <v>69</v>
      </c>
      <c r="G2980" s="21" t="s">
        <v>62</v>
      </c>
      <c r="H2980" s="21" t="s">
        <v>70</v>
      </c>
      <c r="I2980" s="21" t="s">
        <v>81</v>
      </c>
      <c r="J2980" s="22">
        <v>43716</v>
      </c>
      <c r="K2980" s="23">
        <v>0.43402777777778001</v>
      </c>
      <c r="L2980" s="22">
        <v>43716</v>
      </c>
      <c r="M2980" s="23">
        <v>0.43402777777778001</v>
      </c>
      <c r="N2980" s="24">
        <v>20</v>
      </c>
      <c r="O2980" s="21" t="s">
        <v>66</v>
      </c>
      <c r="P2980" s="24">
        <f>TotalMov[[#This Row],[Confirmed activ. 3 (ILE03)]]</f>
        <v>20</v>
      </c>
      <c r="Q2980" s="24">
        <v>20</v>
      </c>
      <c r="R2980" s="21" t="s">
        <v>66</v>
      </c>
      <c r="S2980" s="21" t="s">
        <v>72</v>
      </c>
    </row>
    <row r="2981" spans="1:19" x14ac:dyDescent="0.35">
      <c r="A2981" s="21">
        <v>1546700</v>
      </c>
      <c r="B2981" s="53">
        <v>411591</v>
      </c>
      <c r="C2981" s="21">
        <f>VLOOKUP(TotalMov[[#This Row],[Order]],'Total Mov by SS'!B:C,2,0)</f>
        <v>148</v>
      </c>
      <c r="D2981" s="21" t="s">
        <v>59</v>
      </c>
      <c r="E2981" s="21" t="s">
        <v>95</v>
      </c>
      <c r="F2981" s="21" t="s">
        <v>83</v>
      </c>
      <c r="G2981" s="21" t="s">
        <v>62</v>
      </c>
      <c r="H2981" s="21" t="s">
        <v>84</v>
      </c>
      <c r="I2981" s="21" t="s">
        <v>84</v>
      </c>
      <c r="J2981" s="22">
        <v>43716</v>
      </c>
      <c r="K2981" s="23">
        <v>0.75491898148147996</v>
      </c>
      <c r="L2981" s="22">
        <v>43717</v>
      </c>
      <c r="M2981" s="23">
        <v>0.58012731481480995</v>
      </c>
      <c r="N2981" s="25">
        <v>7.7240000000000002</v>
      </c>
      <c r="O2981" s="21" t="s">
        <v>77</v>
      </c>
      <c r="P2981" s="24">
        <f>TotalMov[[#This Row],[Confirmed activ. 3 (ILE03)]]*60</f>
        <v>463.44</v>
      </c>
      <c r="Q2981" s="24">
        <v>450</v>
      </c>
      <c r="R2981" s="21" t="s">
        <v>66</v>
      </c>
      <c r="S2981" s="21" t="s">
        <v>67</v>
      </c>
    </row>
    <row r="2982" spans="1:19" x14ac:dyDescent="0.35">
      <c r="A2982" s="21">
        <v>1546700</v>
      </c>
      <c r="B2982" s="53">
        <v>411591</v>
      </c>
      <c r="C2982" s="21">
        <f>VLOOKUP(TotalMov[[#This Row],[Order]],'Total Mov by SS'!B:C,2,0)</f>
        <v>148</v>
      </c>
      <c r="D2982" s="21" t="s">
        <v>59</v>
      </c>
      <c r="E2982" s="21" t="s">
        <v>97</v>
      </c>
      <c r="F2982" s="21" t="s">
        <v>86</v>
      </c>
      <c r="G2982" s="21" t="s">
        <v>62</v>
      </c>
      <c r="H2982" s="21" t="s">
        <v>87</v>
      </c>
      <c r="I2982" s="21" t="s">
        <v>87</v>
      </c>
      <c r="J2982" s="22">
        <v>43718</v>
      </c>
      <c r="K2982" s="23">
        <v>0.40961805555556002</v>
      </c>
      <c r="L2982" s="22">
        <v>43718</v>
      </c>
      <c r="M2982" s="23">
        <v>0.40961805555556002</v>
      </c>
      <c r="N2982" s="24">
        <v>20</v>
      </c>
      <c r="O2982" s="21" t="s">
        <v>66</v>
      </c>
      <c r="P2982" s="24">
        <f>TotalMov[[#This Row],[Confirmed activ. 3 (ILE03)]]</f>
        <v>20</v>
      </c>
      <c r="Q2982" s="24">
        <v>20</v>
      </c>
      <c r="R2982" s="21" t="s">
        <v>66</v>
      </c>
      <c r="S2982" s="21" t="s">
        <v>72</v>
      </c>
    </row>
    <row r="2983" spans="1:19" x14ac:dyDescent="0.35">
      <c r="A2983" s="21">
        <v>1546700</v>
      </c>
      <c r="B2983" s="53">
        <v>411591</v>
      </c>
      <c r="C2983" s="21">
        <f>VLOOKUP(TotalMov[[#This Row],[Order]],'Total Mov by SS'!B:C,2,0)</f>
        <v>148</v>
      </c>
      <c r="D2983" s="21" t="s">
        <v>59</v>
      </c>
      <c r="E2983" s="21" t="s">
        <v>99</v>
      </c>
      <c r="F2983" s="21" t="s">
        <v>61</v>
      </c>
      <c r="G2983" s="21" t="s">
        <v>62</v>
      </c>
      <c r="H2983" s="21" t="s">
        <v>63</v>
      </c>
      <c r="I2983" s="21" t="s">
        <v>96</v>
      </c>
      <c r="J2983" s="22">
        <v>43724</v>
      </c>
      <c r="K2983" s="23">
        <v>0.38346064814815001</v>
      </c>
      <c r="L2983" s="22">
        <v>43724</v>
      </c>
      <c r="M2983" s="23">
        <v>0.53502314814815</v>
      </c>
      <c r="N2983" s="25">
        <v>44.767000000000003</v>
      </c>
      <c r="O2983" s="21" t="s">
        <v>66</v>
      </c>
      <c r="P2983" s="24">
        <f>TotalMov[[#This Row],[Confirmed activ. 3 (ILE03)]]</f>
        <v>44.767000000000003</v>
      </c>
      <c r="Q2983" s="24">
        <v>100</v>
      </c>
      <c r="R2983" s="21" t="s">
        <v>66</v>
      </c>
      <c r="S2983" s="21" t="s">
        <v>67</v>
      </c>
    </row>
    <row r="2984" spans="1:19" x14ac:dyDescent="0.35">
      <c r="A2984" s="21">
        <v>1546700</v>
      </c>
      <c r="B2984" s="53">
        <v>411591</v>
      </c>
      <c r="C2984" s="21">
        <f>VLOOKUP(TotalMov[[#This Row],[Order]],'Total Mov by SS'!B:C,2,0)</f>
        <v>148</v>
      </c>
      <c r="D2984" s="21" t="s">
        <v>59</v>
      </c>
      <c r="E2984" s="21" t="s">
        <v>101</v>
      </c>
      <c r="F2984" s="21" t="s">
        <v>69</v>
      </c>
      <c r="G2984" s="21" t="s">
        <v>62</v>
      </c>
      <c r="H2984" s="21" t="s">
        <v>70</v>
      </c>
      <c r="I2984" s="21" t="s">
        <v>98</v>
      </c>
      <c r="J2984" s="22">
        <v>43724</v>
      </c>
      <c r="K2984" s="23">
        <v>0.65762731481480996</v>
      </c>
      <c r="L2984" s="22">
        <v>43724</v>
      </c>
      <c r="M2984" s="23">
        <v>0.65762731481480996</v>
      </c>
      <c r="N2984" s="24">
        <v>20</v>
      </c>
      <c r="O2984" s="21" t="s">
        <v>66</v>
      </c>
      <c r="P2984" s="24">
        <f>TotalMov[[#This Row],[Confirmed activ. 3 (ILE03)]]</f>
        <v>20</v>
      </c>
      <c r="Q2984" s="24">
        <v>20</v>
      </c>
      <c r="R2984" s="21" t="s">
        <v>66</v>
      </c>
      <c r="S2984" s="21" t="s">
        <v>72</v>
      </c>
    </row>
    <row r="2985" spans="1:19" x14ac:dyDescent="0.35">
      <c r="A2985" s="21">
        <v>1546700</v>
      </c>
      <c r="B2985" s="53">
        <v>411591</v>
      </c>
      <c r="C2985" s="21">
        <f>VLOOKUP(TotalMov[[#This Row],[Order]],'Total Mov by SS'!B:C,2,0)</f>
        <v>148</v>
      </c>
      <c r="D2985" s="21" t="s">
        <v>59</v>
      </c>
      <c r="E2985" s="21" t="s">
        <v>104</v>
      </c>
      <c r="F2985" s="21" t="s">
        <v>69</v>
      </c>
      <c r="G2985" s="21" t="s">
        <v>62</v>
      </c>
      <c r="H2985" s="21" t="s">
        <v>70</v>
      </c>
      <c r="I2985" s="21" t="s">
        <v>100</v>
      </c>
      <c r="J2985" s="22">
        <v>43724</v>
      </c>
      <c r="K2985" s="23">
        <v>0.65767361111111</v>
      </c>
      <c r="L2985" s="22">
        <v>43724</v>
      </c>
      <c r="M2985" s="23">
        <v>0.65767361111111</v>
      </c>
      <c r="N2985" s="24">
        <v>30</v>
      </c>
      <c r="O2985" s="21" t="s">
        <v>66</v>
      </c>
      <c r="P2985" s="24">
        <f>TotalMov[[#This Row],[Confirmed activ. 3 (ILE03)]]</f>
        <v>30</v>
      </c>
      <c r="Q2985" s="24">
        <v>30</v>
      </c>
      <c r="R2985" s="21" t="s">
        <v>66</v>
      </c>
      <c r="S2985" s="21" t="s">
        <v>72</v>
      </c>
    </row>
    <row r="2986" spans="1:19" x14ac:dyDescent="0.35">
      <c r="A2986" s="21">
        <v>1546700</v>
      </c>
      <c r="B2986" s="53">
        <v>411591</v>
      </c>
      <c r="C2986" s="21">
        <f>VLOOKUP(TotalMov[[#This Row],[Order]],'Total Mov by SS'!B:C,2,0)</f>
        <v>148</v>
      </c>
      <c r="D2986" s="21" t="s">
        <v>59</v>
      </c>
      <c r="E2986" s="21" t="s">
        <v>113</v>
      </c>
      <c r="F2986" s="21" t="s">
        <v>102</v>
      </c>
      <c r="G2986" s="21" t="s">
        <v>62</v>
      </c>
      <c r="H2986" s="21" t="s">
        <v>100</v>
      </c>
      <c r="I2986" s="21" t="s">
        <v>103</v>
      </c>
      <c r="J2986" s="22">
        <v>43724</v>
      </c>
      <c r="K2986" s="23">
        <v>0.65770833333333001</v>
      </c>
      <c r="L2986" s="22">
        <v>43724</v>
      </c>
      <c r="M2986" s="23">
        <v>0.65770833333333001</v>
      </c>
      <c r="N2986" s="24">
        <v>30</v>
      </c>
      <c r="O2986" s="21" t="s">
        <v>66</v>
      </c>
      <c r="P2986" s="24">
        <f>TotalMov[[#This Row],[Confirmed activ. 3 (ILE03)]]</f>
        <v>30</v>
      </c>
      <c r="Q2986" s="24">
        <v>30</v>
      </c>
      <c r="R2986" s="21" t="s">
        <v>66</v>
      </c>
      <c r="S2986" s="21" t="s">
        <v>72</v>
      </c>
    </row>
    <row r="2987" spans="1:19" x14ac:dyDescent="0.35">
      <c r="A2987" s="21">
        <v>1546700</v>
      </c>
      <c r="B2987" s="53">
        <v>411591</v>
      </c>
      <c r="C2987" s="21">
        <f>VLOOKUP(TotalMov[[#This Row],[Order]],'Total Mov by SS'!B:C,2,0)</f>
        <v>148</v>
      </c>
      <c r="D2987" s="21" t="s">
        <v>59</v>
      </c>
      <c r="E2987" s="21" t="s">
        <v>114</v>
      </c>
      <c r="F2987" s="21" t="s">
        <v>102</v>
      </c>
      <c r="G2987" s="21" t="s">
        <v>105</v>
      </c>
      <c r="H2987" s="21" t="s">
        <v>100</v>
      </c>
      <c r="I2987" s="21" t="s">
        <v>106</v>
      </c>
      <c r="J2987" s="22">
        <v>43726</v>
      </c>
      <c r="K2987" s="23">
        <v>0.56324074074074004</v>
      </c>
      <c r="L2987" s="22">
        <v>43726</v>
      </c>
      <c r="M2987" s="23">
        <v>0.56324074074074004</v>
      </c>
      <c r="N2987" s="24">
        <v>45</v>
      </c>
      <c r="O2987" s="21" t="s">
        <v>66</v>
      </c>
      <c r="P2987" s="24">
        <f>TotalMov[[#This Row],[Confirmed activ. 3 (ILE03)]]</f>
        <v>45</v>
      </c>
      <c r="Q2987" s="24">
        <v>45</v>
      </c>
      <c r="R2987" s="21" t="s">
        <v>66</v>
      </c>
      <c r="S2987" s="21" t="s">
        <v>72</v>
      </c>
    </row>
    <row r="2988" spans="1:19" x14ac:dyDescent="0.35">
      <c r="A2988" s="21">
        <v>1546700</v>
      </c>
      <c r="B2988" s="53">
        <v>411591</v>
      </c>
      <c r="C2988" s="21">
        <f>VLOOKUP(TotalMov[[#This Row],[Order]],'Total Mov by SS'!B:C,2,0)</f>
        <v>148</v>
      </c>
      <c r="D2988" s="21" t="s">
        <v>107</v>
      </c>
      <c r="E2988" s="21" t="s">
        <v>60</v>
      </c>
      <c r="F2988" s="21" t="s">
        <v>61</v>
      </c>
      <c r="G2988" s="21" t="s">
        <v>90</v>
      </c>
      <c r="H2988" s="21" t="s">
        <v>63</v>
      </c>
      <c r="I2988" s="21" t="s">
        <v>108</v>
      </c>
      <c r="J2988" s="22">
        <v>43719</v>
      </c>
      <c r="K2988" s="23">
        <v>0.41319444444443998</v>
      </c>
      <c r="L2988" s="22">
        <v>43719</v>
      </c>
      <c r="M2988" s="23">
        <v>0.65607638888888997</v>
      </c>
      <c r="N2988" s="25">
        <v>5.8289999999999997</v>
      </c>
      <c r="O2988" s="21" t="s">
        <v>77</v>
      </c>
      <c r="P2988" s="24">
        <f>TotalMov[[#This Row],[Confirmed activ. 3 (ILE03)]]*60</f>
        <v>349.74</v>
      </c>
      <c r="Q2988" s="24">
        <v>1</v>
      </c>
      <c r="R2988" s="21" t="s">
        <v>66</v>
      </c>
      <c r="S2988" s="21" t="s">
        <v>67</v>
      </c>
    </row>
    <row r="2989" spans="1:19" x14ac:dyDescent="0.35">
      <c r="A2989" s="21">
        <v>1546700</v>
      </c>
      <c r="B2989" s="53">
        <v>411591</v>
      </c>
      <c r="C2989" s="21">
        <f>VLOOKUP(TotalMov[[#This Row],[Order]],'Total Mov by SS'!B:C,2,0)</f>
        <v>148</v>
      </c>
      <c r="D2989" s="21" t="s">
        <v>109</v>
      </c>
      <c r="E2989" s="21" t="s">
        <v>95</v>
      </c>
      <c r="F2989" s="21" t="s">
        <v>83</v>
      </c>
      <c r="G2989" s="21" t="s">
        <v>90</v>
      </c>
      <c r="H2989" s="21" t="s">
        <v>84</v>
      </c>
      <c r="I2989" s="21" t="s">
        <v>110</v>
      </c>
      <c r="J2989" s="22">
        <v>43716</v>
      </c>
      <c r="K2989" s="23">
        <v>0.94211805555556005</v>
      </c>
      <c r="L2989" s="22">
        <v>43717</v>
      </c>
      <c r="M2989" s="23">
        <v>0.17624999999999999</v>
      </c>
      <c r="N2989" s="25">
        <v>5.0910000000000002</v>
      </c>
      <c r="O2989" s="21" t="s">
        <v>77</v>
      </c>
      <c r="P2989" s="24">
        <f>TotalMov[[#This Row],[Confirmed activ. 3 (ILE03)]]*60</f>
        <v>305.46000000000004</v>
      </c>
      <c r="Q2989" s="24">
        <v>5</v>
      </c>
      <c r="R2989" s="21" t="s">
        <v>66</v>
      </c>
      <c r="S2989" s="21" t="s">
        <v>67</v>
      </c>
    </row>
    <row r="2990" spans="1:19" x14ac:dyDescent="0.35">
      <c r="A2990" s="21">
        <v>1546701</v>
      </c>
      <c r="B2990" s="53">
        <v>411591</v>
      </c>
      <c r="C2990" s="21">
        <f>VLOOKUP(TotalMov[[#This Row],[Order]],'Total Mov by SS'!B:C,2,0)</f>
        <v>147</v>
      </c>
      <c r="D2990" s="21" t="s">
        <v>59</v>
      </c>
      <c r="E2990" s="21" t="s">
        <v>60</v>
      </c>
      <c r="F2990" s="21" t="s">
        <v>83</v>
      </c>
      <c r="G2990" s="21" t="s">
        <v>62</v>
      </c>
      <c r="H2990" s="21" t="s">
        <v>84</v>
      </c>
      <c r="I2990" s="21" t="s">
        <v>111</v>
      </c>
      <c r="J2990" s="22">
        <v>43704</v>
      </c>
      <c r="K2990" s="23">
        <v>0.94190972222222002</v>
      </c>
      <c r="L2990" s="22">
        <v>43704</v>
      </c>
      <c r="M2990" s="23">
        <v>0.98100694444444003</v>
      </c>
      <c r="N2990" s="25">
        <v>56.3</v>
      </c>
      <c r="O2990" s="21" t="s">
        <v>66</v>
      </c>
      <c r="P2990" s="24">
        <f>TotalMov[[#This Row],[Confirmed activ. 3 (ILE03)]]</f>
        <v>56.3</v>
      </c>
      <c r="Q2990" s="24">
        <v>40</v>
      </c>
      <c r="R2990" s="21" t="s">
        <v>66</v>
      </c>
      <c r="S2990" s="21" t="s">
        <v>67</v>
      </c>
    </row>
    <row r="2991" spans="1:19" x14ac:dyDescent="0.35">
      <c r="A2991" s="21">
        <v>1546701</v>
      </c>
      <c r="B2991" s="53">
        <v>411591</v>
      </c>
      <c r="C2991" s="21">
        <f>VLOOKUP(TotalMov[[#This Row],[Order]],'Total Mov by SS'!B:C,2,0)</f>
        <v>147</v>
      </c>
      <c r="D2991" s="21" t="s">
        <v>59</v>
      </c>
      <c r="E2991" s="21" t="s">
        <v>68</v>
      </c>
      <c r="F2991" s="21" t="s">
        <v>61</v>
      </c>
      <c r="G2991" s="21" t="s">
        <v>62</v>
      </c>
      <c r="H2991" s="21" t="s">
        <v>63</v>
      </c>
      <c r="I2991" s="21" t="s">
        <v>64</v>
      </c>
      <c r="J2991" s="22">
        <v>43705</v>
      </c>
      <c r="K2991" s="23">
        <v>0.37311342592593</v>
      </c>
      <c r="L2991" s="22">
        <v>43705</v>
      </c>
      <c r="M2991" s="23">
        <v>0.39677083333333002</v>
      </c>
      <c r="N2991" s="25">
        <v>42.265999999999998</v>
      </c>
      <c r="O2991" s="21" t="s">
        <v>66</v>
      </c>
      <c r="P2991" s="24">
        <f>TotalMov[[#This Row],[Confirmed activ. 3 (ILE03)]]</f>
        <v>42.265999999999998</v>
      </c>
      <c r="Q2991" s="24">
        <v>15</v>
      </c>
      <c r="R2991" s="21" t="s">
        <v>66</v>
      </c>
      <c r="S2991" s="21" t="s">
        <v>67</v>
      </c>
    </row>
    <row r="2992" spans="1:19" x14ac:dyDescent="0.35">
      <c r="A2992" s="21">
        <v>1546701</v>
      </c>
      <c r="B2992" s="53">
        <v>411591</v>
      </c>
      <c r="C2992" s="21">
        <f>VLOOKUP(TotalMov[[#This Row],[Order]],'Total Mov by SS'!B:C,2,0)</f>
        <v>147</v>
      </c>
      <c r="D2992" s="21" t="s">
        <v>59</v>
      </c>
      <c r="E2992" s="21" t="s">
        <v>73</v>
      </c>
      <c r="F2992" s="21" t="s">
        <v>69</v>
      </c>
      <c r="G2992" s="21" t="s">
        <v>62</v>
      </c>
      <c r="H2992" s="21" t="s">
        <v>70</v>
      </c>
      <c r="I2992" s="21" t="s">
        <v>71</v>
      </c>
      <c r="J2992" s="22">
        <v>43706</v>
      </c>
      <c r="K2992" s="23">
        <v>0.56707175925926001</v>
      </c>
      <c r="L2992" s="22">
        <v>43706</v>
      </c>
      <c r="M2992" s="23">
        <v>0.56707175925926001</v>
      </c>
      <c r="N2992" s="24">
        <v>20</v>
      </c>
      <c r="O2992" s="21" t="s">
        <v>66</v>
      </c>
      <c r="P2992" s="24">
        <f>TotalMov[[#This Row],[Confirmed activ. 3 (ILE03)]]</f>
        <v>20</v>
      </c>
      <c r="Q2992" s="24">
        <v>20</v>
      </c>
      <c r="R2992" s="21" t="s">
        <v>66</v>
      </c>
      <c r="S2992" s="21" t="s">
        <v>72</v>
      </c>
    </row>
    <row r="2993" spans="1:19" x14ac:dyDescent="0.35">
      <c r="A2993" s="21">
        <v>1546701</v>
      </c>
      <c r="B2993" s="53">
        <v>411591</v>
      </c>
      <c r="C2993" s="21">
        <f>VLOOKUP(TotalMov[[#This Row],[Order]],'Total Mov by SS'!B:C,2,0)</f>
        <v>147</v>
      </c>
      <c r="D2993" s="21" t="s">
        <v>59</v>
      </c>
      <c r="E2993" s="21" t="s">
        <v>75</v>
      </c>
      <c r="F2993" s="21" t="s">
        <v>61</v>
      </c>
      <c r="G2993" s="21" t="s">
        <v>62</v>
      </c>
      <c r="H2993" s="21" t="s">
        <v>63</v>
      </c>
      <c r="I2993" s="21" t="s">
        <v>74</v>
      </c>
      <c r="J2993" s="22">
        <v>43706</v>
      </c>
      <c r="K2993" s="23">
        <v>0.56949074074074002</v>
      </c>
      <c r="L2993" s="22">
        <v>43709</v>
      </c>
      <c r="M2993" s="23">
        <v>0.73896990740740998</v>
      </c>
      <c r="N2993" s="25">
        <v>11.643000000000001</v>
      </c>
      <c r="O2993" s="21" t="s">
        <v>77</v>
      </c>
      <c r="P2993" s="24">
        <f>TotalMov[[#This Row],[Confirmed activ. 3 (ILE03)]]*60</f>
        <v>698.58</v>
      </c>
      <c r="Q2993" s="24">
        <v>350</v>
      </c>
      <c r="R2993" s="21" t="s">
        <v>66</v>
      </c>
      <c r="S2993" s="21" t="s">
        <v>67</v>
      </c>
    </row>
    <row r="2994" spans="1:19" x14ac:dyDescent="0.35">
      <c r="A2994" s="21">
        <v>1546701</v>
      </c>
      <c r="B2994" s="53">
        <v>411591</v>
      </c>
      <c r="C2994" s="21">
        <f>VLOOKUP(TotalMov[[#This Row],[Order]],'Total Mov by SS'!B:C,2,0)</f>
        <v>147</v>
      </c>
      <c r="D2994" s="21" t="s">
        <v>59</v>
      </c>
      <c r="E2994" s="21" t="s">
        <v>78</v>
      </c>
      <c r="F2994" s="21" t="s">
        <v>61</v>
      </c>
      <c r="G2994" s="21" t="s">
        <v>62</v>
      </c>
      <c r="H2994" s="21" t="s">
        <v>63</v>
      </c>
      <c r="I2994" s="21" t="s">
        <v>76</v>
      </c>
      <c r="J2994" s="22">
        <v>43710</v>
      </c>
      <c r="K2994" s="23">
        <v>0.31020833333332998</v>
      </c>
      <c r="L2994" s="22">
        <v>43713</v>
      </c>
      <c r="M2994" s="23">
        <v>0.61737268518518995</v>
      </c>
      <c r="N2994" s="25">
        <v>36.08</v>
      </c>
      <c r="O2994" s="21" t="s">
        <v>77</v>
      </c>
      <c r="P2994" s="24">
        <f>TotalMov[[#This Row],[Confirmed activ. 3 (ILE03)]]*60</f>
        <v>2164.7999999999997</v>
      </c>
      <c r="Q2994" s="24">
        <v>1020</v>
      </c>
      <c r="R2994" s="21" t="s">
        <v>66</v>
      </c>
      <c r="S2994" s="21" t="s">
        <v>67</v>
      </c>
    </row>
    <row r="2995" spans="1:19" x14ac:dyDescent="0.35">
      <c r="A2995" s="21">
        <v>1546701</v>
      </c>
      <c r="B2995" s="53">
        <v>411591</v>
      </c>
      <c r="C2995" s="21">
        <f>VLOOKUP(TotalMov[[#This Row],[Order]],'Total Mov by SS'!B:C,2,0)</f>
        <v>147</v>
      </c>
      <c r="D2995" s="21" t="s">
        <v>59</v>
      </c>
      <c r="E2995" s="21" t="s">
        <v>80</v>
      </c>
      <c r="F2995" s="21" t="s">
        <v>61</v>
      </c>
      <c r="G2995" s="21" t="s">
        <v>62</v>
      </c>
      <c r="H2995" s="21" t="s">
        <v>63</v>
      </c>
      <c r="I2995" s="21" t="s">
        <v>112</v>
      </c>
      <c r="J2995" s="22">
        <v>43713</v>
      </c>
      <c r="K2995" s="23">
        <v>0.61759259259259003</v>
      </c>
      <c r="L2995" s="22">
        <v>43713</v>
      </c>
      <c r="M2995" s="23">
        <v>0.62222222222222001</v>
      </c>
      <c r="N2995" s="25">
        <v>6.6669999999999998</v>
      </c>
      <c r="O2995" s="21" t="s">
        <v>66</v>
      </c>
      <c r="P2995" s="24">
        <f>TotalMov[[#This Row],[Confirmed activ. 3 (ILE03)]]</f>
        <v>6.6669999999999998</v>
      </c>
      <c r="Q2995" s="24">
        <v>50</v>
      </c>
      <c r="R2995" s="21" t="s">
        <v>66</v>
      </c>
      <c r="S2995" s="21" t="s">
        <v>67</v>
      </c>
    </row>
    <row r="2996" spans="1:19" x14ac:dyDescent="0.35">
      <c r="A2996" s="21">
        <v>1546701</v>
      </c>
      <c r="B2996" s="53">
        <v>411591</v>
      </c>
      <c r="C2996" s="21">
        <f>VLOOKUP(TotalMov[[#This Row],[Order]],'Total Mov by SS'!B:C,2,0)</f>
        <v>147</v>
      </c>
      <c r="D2996" s="21" t="s">
        <v>59</v>
      </c>
      <c r="E2996" s="21" t="s">
        <v>82</v>
      </c>
      <c r="F2996" s="21" t="s">
        <v>89</v>
      </c>
      <c r="G2996" s="21" t="s">
        <v>90</v>
      </c>
      <c r="H2996" s="21" t="s">
        <v>91</v>
      </c>
      <c r="I2996" s="21" t="s">
        <v>92</v>
      </c>
      <c r="J2996" s="22"/>
      <c r="K2996" s="23">
        <v>0</v>
      </c>
      <c r="L2996" s="22"/>
      <c r="M2996" s="23">
        <v>0</v>
      </c>
      <c r="N2996" s="25">
        <v>0</v>
      </c>
      <c r="O2996" s="21" t="s">
        <v>93</v>
      </c>
      <c r="P2996" s="24"/>
      <c r="Q2996" s="24">
        <v>0</v>
      </c>
      <c r="R2996" s="21" t="s">
        <v>66</v>
      </c>
      <c r="S2996" s="21" t="s">
        <v>94</v>
      </c>
    </row>
    <row r="2997" spans="1:19" x14ac:dyDescent="0.35">
      <c r="A2997" s="21">
        <v>1546701</v>
      </c>
      <c r="B2997" s="53">
        <v>411591</v>
      </c>
      <c r="C2997" s="21">
        <f>VLOOKUP(TotalMov[[#This Row],[Order]],'Total Mov by SS'!B:C,2,0)</f>
        <v>147</v>
      </c>
      <c r="D2997" s="21" t="s">
        <v>59</v>
      </c>
      <c r="E2997" s="21" t="s">
        <v>85</v>
      </c>
      <c r="F2997" s="21" t="s">
        <v>69</v>
      </c>
      <c r="G2997" s="21" t="s">
        <v>62</v>
      </c>
      <c r="H2997" s="21" t="s">
        <v>70</v>
      </c>
      <c r="I2997" s="21" t="s">
        <v>79</v>
      </c>
      <c r="J2997" s="22">
        <v>43713</v>
      </c>
      <c r="K2997" s="23">
        <v>0.65170138888888995</v>
      </c>
      <c r="L2997" s="22">
        <v>43713</v>
      </c>
      <c r="M2997" s="23">
        <v>0.65170138888888995</v>
      </c>
      <c r="N2997" s="24">
        <v>20</v>
      </c>
      <c r="O2997" s="21" t="s">
        <v>66</v>
      </c>
      <c r="P2997" s="24">
        <f>TotalMov[[#This Row],[Confirmed activ. 3 (ILE03)]]</f>
        <v>20</v>
      </c>
      <c r="Q2997" s="24">
        <v>20</v>
      </c>
      <c r="R2997" s="21" t="s">
        <v>66</v>
      </c>
      <c r="S2997" s="21" t="s">
        <v>72</v>
      </c>
    </row>
    <row r="2998" spans="1:19" x14ac:dyDescent="0.35">
      <c r="A2998" s="21">
        <v>1546701</v>
      </c>
      <c r="B2998" s="53">
        <v>411591</v>
      </c>
      <c r="C2998" s="21">
        <f>VLOOKUP(TotalMov[[#This Row],[Order]],'Total Mov by SS'!B:C,2,0)</f>
        <v>147</v>
      </c>
      <c r="D2998" s="21" t="s">
        <v>59</v>
      </c>
      <c r="E2998" s="21" t="s">
        <v>88</v>
      </c>
      <c r="F2998" s="21" t="s">
        <v>69</v>
      </c>
      <c r="G2998" s="21" t="s">
        <v>62</v>
      </c>
      <c r="H2998" s="21" t="s">
        <v>70</v>
      </c>
      <c r="I2998" s="21" t="s">
        <v>81</v>
      </c>
      <c r="J2998" s="22">
        <v>43713</v>
      </c>
      <c r="K2998" s="23">
        <v>0.65181712962963001</v>
      </c>
      <c r="L2998" s="22">
        <v>43713</v>
      </c>
      <c r="M2998" s="23">
        <v>0.65181712962963001</v>
      </c>
      <c r="N2998" s="24">
        <v>20</v>
      </c>
      <c r="O2998" s="21" t="s">
        <v>66</v>
      </c>
      <c r="P2998" s="24">
        <f>TotalMov[[#This Row],[Confirmed activ. 3 (ILE03)]]</f>
        <v>20</v>
      </c>
      <c r="Q2998" s="24">
        <v>20</v>
      </c>
      <c r="R2998" s="21" t="s">
        <v>66</v>
      </c>
      <c r="S2998" s="21" t="s">
        <v>72</v>
      </c>
    </row>
    <row r="2999" spans="1:19" x14ac:dyDescent="0.35">
      <c r="A2999" s="21">
        <v>1546701</v>
      </c>
      <c r="B2999" s="53">
        <v>411591</v>
      </c>
      <c r="C2999" s="21">
        <f>VLOOKUP(TotalMov[[#This Row],[Order]],'Total Mov by SS'!B:C,2,0)</f>
        <v>147</v>
      </c>
      <c r="D2999" s="21" t="s">
        <v>59</v>
      </c>
      <c r="E2999" s="21" t="s">
        <v>95</v>
      </c>
      <c r="F2999" s="21" t="s">
        <v>83</v>
      </c>
      <c r="G2999" s="21" t="s">
        <v>62</v>
      </c>
      <c r="H2999" s="21" t="s">
        <v>84</v>
      </c>
      <c r="I2999" s="21" t="s">
        <v>84</v>
      </c>
      <c r="J2999" s="22">
        <v>43713</v>
      </c>
      <c r="K2999" s="23">
        <v>0.75498842592592996</v>
      </c>
      <c r="L2999" s="22">
        <v>43716</v>
      </c>
      <c r="M2999" s="23">
        <v>0.67142361111111004</v>
      </c>
      <c r="N2999" s="25">
        <v>372.37</v>
      </c>
      <c r="O2999" s="21" t="s">
        <v>66</v>
      </c>
      <c r="P2999" s="24">
        <f>TotalMov[[#This Row],[Confirmed activ. 3 (ILE03)]]</f>
        <v>372.37</v>
      </c>
      <c r="Q2999" s="24">
        <v>450</v>
      </c>
      <c r="R2999" s="21" t="s">
        <v>66</v>
      </c>
      <c r="S2999" s="21" t="s">
        <v>67</v>
      </c>
    </row>
    <row r="3000" spans="1:19" x14ac:dyDescent="0.35">
      <c r="A3000" s="21">
        <v>1546701</v>
      </c>
      <c r="B3000" s="53">
        <v>411591</v>
      </c>
      <c r="C3000" s="21">
        <f>VLOOKUP(TotalMov[[#This Row],[Order]],'Total Mov by SS'!B:C,2,0)</f>
        <v>147</v>
      </c>
      <c r="D3000" s="21" t="s">
        <v>59</v>
      </c>
      <c r="E3000" s="21" t="s">
        <v>97</v>
      </c>
      <c r="F3000" s="21" t="s">
        <v>86</v>
      </c>
      <c r="G3000" s="21" t="s">
        <v>62</v>
      </c>
      <c r="H3000" s="21" t="s">
        <v>87</v>
      </c>
      <c r="I3000" s="21" t="s">
        <v>87</v>
      </c>
      <c r="J3000" s="22">
        <v>43717</v>
      </c>
      <c r="K3000" s="23">
        <v>0.39001157407407</v>
      </c>
      <c r="L3000" s="22">
        <v>43717</v>
      </c>
      <c r="M3000" s="23">
        <v>0.39001157407407</v>
      </c>
      <c r="N3000" s="24">
        <v>20</v>
      </c>
      <c r="O3000" s="21" t="s">
        <v>66</v>
      </c>
      <c r="P3000" s="24">
        <f>TotalMov[[#This Row],[Confirmed activ. 3 (ILE03)]]</f>
        <v>20</v>
      </c>
      <c r="Q3000" s="24">
        <v>20</v>
      </c>
      <c r="R3000" s="21" t="s">
        <v>66</v>
      </c>
      <c r="S3000" s="21" t="s">
        <v>72</v>
      </c>
    </row>
    <row r="3001" spans="1:19" x14ac:dyDescent="0.35">
      <c r="A3001" s="21">
        <v>1546701</v>
      </c>
      <c r="B3001" s="53">
        <v>411591</v>
      </c>
      <c r="C3001" s="21">
        <f>VLOOKUP(TotalMov[[#This Row],[Order]],'Total Mov by SS'!B:C,2,0)</f>
        <v>147</v>
      </c>
      <c r="D3001" s="21" t="s">
        <v>59</v>
      </c>
      <c r="E3001" s="21" t="s">
        <v>99</v>
      </c>
      <c r="F3001" s="21" t="s">
        <v>61</v>
      </c>
      <c r="G3001" s="21" t="s">
        <v>62</v>
      </c>
      <c r="H3001" s="21" t="s">
        <v>63</v>
      </c>
      <c r="I3001" s="21" t="s">
        <v>96</v>
      </c>
      <c r="J3001" s="22">
        <v>43718</v>
      </c>
      <c r="K3001" s="23">
        <v>0.52238425925926002</v>
      </c>
      <c r="L3001" s="22">
        <v>43718</v>
      </c>
      <c r="M3001" s="23">
        <v>0.56924768518518998</v>
      </c>
      <c r="N3001" s="25">
        <v>22.65</v>
      </c>
      <c r="O3001" s="21" t="s">
        <v>66</v>
      </c>
      <c r="P3001" s="24">
        <f>TotalMov[[#This Row],[Confirmed activ. 3 (ILE03)]]</f>
        <v>22.65</v>
      </c>
      <c r="Q3001" s="24">
        <v>100</v>
      </c>
      <c r="R3001" s="21" t="s">
        <v>66</v>
      </c>
      <c r="S3001" s="21" t="s">
        <v>67</v>
      </c>
    </row>
    <row r="3002" spans="1:19" x14ac:dyDescent="0.35">
      <c r="A3002" s="21">
        <v>1546701</v>
      </c>
      <c r="B3002" s="53">
        <v>411591</v>
      </c>
      <c r="C3002" s="21">
        <f>VLOOKUP(TotalMov[[#This Row],[Order]],'Total Mov by SS'!B:C,2,0)</f>
        <v>147</v>
      </c>
      <c r="D3002" s="21" t="s">
        <v>59</v>
      </c>
      <c r="E3002" s="21" t="s">
        <v>101</v>
      </c>
      <c r="F3002" s="21" t="s">
        <v>69</v>
      </c>
      <c r="G3002" s="21" t="s">
        <v>62</v>
      </c>
      <c r="H3002" s="21" t="s">
        <v>70</v>
      </c>
      <c r="I3002" s="21" t="s">
        <v>98</v>
      </c>
      <c r="J3002" s="22">
        <v>43719</v>
      </c>
      <c r="K3002" s="23">
        <v>0.49232638888889002</v>
      </c>
      <c r="L3002" s="22">
        <v>43719</v>
      </c>
      <c r="M3002" s="23">
        <v>0.49232638888889002</v>
      </c>
      <c r="N3002" s="24">
        <v>20</v>
      </c>
      <c r="O3002" s="21" t="s">
        <v>66</v>
      </c>
      <c r="P3002" s="24">
        <f>TotalMov[[#This Row],[Confirmed activ. 3 (ILE03)]]</f>
        <v>20</v>
      </c>
      <c r="Q3002" s="24">
        <v>20</v>
      </c>
      <c r="R3002" s="21" t="s">
        <v>66</v>
      </c>
      <c r="S3002" s="21" t="s">
        <v>72</v>
      </c>
    </row>
    <row r="3003" spans="1:19" x14ac:dyDescent="0.35">
      <c r="A3003" s="21">
        <v>1546701</v>
      </c>
      <c r="B3003" s="53">
        <v>411591</v>
      </c>
      <c r="C3003" s="21">
        <f>VLOOKUP(TotalMov[[#This Row],[Order]],'Total Mov by SS'!B:C,2,0)</f>
        <v>147</v>
      </c>
      <c r="D3003" s="21" t="s">
        <v>59</v>
      </c>
      <c r="E3003" s="21" t="s">
        <v>104</v>
      </c>
      <c r="F3003" s="21" t="s">
        <v>69</v>
      </c>
      <c r="G3003" s="21" t="s">
        <v>62</v>
      </c>
      <c r="H3003" s="21" t="s">
        <v>70</v>
      </c>
      <c r="I3003" s="21" t="s">
        <v>100</v>
      </c>
      <c r="J3003" s="22">
        <v>43719</v>
      </c>
      <c r="K3003" s="23">
        <v>0.49237268518519001</v>
      </c>
      <c r="L3003" s="22">
        <v>43719</v>
      </c>
      <c r="M3003" s="23">
        <v>0.49237268518519001</v>
      </c>
      <c r="N3003" s="24">
        <v>30</v>
      </c>
      <c r="O3003" s="21" t="s">
        <v>66</v>
      </c>
      <c r="P3003" s="24">
        <f>TotalMov[[#This Row],[Confirmed activ. 3 (ILE03)]]</f>
        <v>30</v>
      </c>
      <c r="Q3003" s="24">
        <v>30</v>
      </c>
      <c r="R3003" s="21" t="s">
        <v>66</v>
      </c>
      <c r="S3003" s="21" t="s">
        <v>72</v>
      </c>
    </row>
    <row r="3004" spans="1:19" x14ac:dyDescent="0.35">
      <c r="A3004" s="21">
        <v>1546701</v>
      </c>
      <c r="B3004" s="53">
        <v>411591</v>
      </c>
      <c r="C3004" s="21">
        <f>VLOOKUP(TotalMov[[#This Row],[Order]],'Total Mov by SS'!B:C,2,0)</f>
        <v>147</v>
      </c>
      <c r="D3004" s="21" t="s">
        <v>59</v>
      </c>
      <c r="E3004" s="21" t="s">
        <v>113</v>
      </c>
      <c r="F3004" s="21" t="s">
        <v>102</v>
      </c>
      <c r="G3004" s="21" t="s">
        <v>62</v>
      </c>
      <c r="H3004" s="21" t="s">
        <v>100</v>
      </c>
      <c r="I3004" s="21" t="s">
        <v>103</v>
      </c>
      <c r="J3004" s="22">
        <v>43719</v>
      </c>
      <c r="K3004" s="23">
        <v>0.49240740740741001</v>
      </c>
      <c r="L3004" s="22">
        <v>43719</v>
      </c>
      <c r="M3004" s="23">
        <v>0.49240740740741001</v>
      </c>
      <c r="N3004" s="24">
        <v>30</v>
      </c>
      <c r="O3004" s="21" t="s">
        <v>66</v>
      </c>
      <c r="P3004" s="24">
        <f>TotalMov[[#This Row],[Confirmed activ. 3 (ILE03)]]</f>
        <v>30</v>
      </c>
      <c r="Q3004" s="24">
        <v>30</v>
      </c>
      <c r="R3004" s="21" t="s">
        <v>66</v>
      </c>
      <c r="S3004" s="21" t="s">
        <v>72</v>
      </c>
    </row>
    <row r="3005" spans="1:19" x14ac:dyDescent="0.35">
      <c r="A3005" s="21">
        <v>1546701</v>
      </c>
      <c r="B3005" s="53">
        <v>411591</v>
      </c>
      <c r="C3005" s="21">
        <f>VLOOKUP(TotalMov[[#This Row],[Order]],'Total Mov by SS'!B:C,2,0)</f>
        <v>147</v>
      </c>
      <c r="D3005" s="21" t="s">
        <v>59</v>
      </c>
      <c r="E3005" s="21" t="s">
        <v>114</v>
      </c>
      <c r="F3005" s="21" t="s">
        <v>102</v>
      </c>
      <c r="G3005" s="21" t="s">
        <v>105</v>
      </c>
      <c r="H3005" s="21" t="s">
        <v>100</v>
      </c>
      <c r="I3005" s="21" t="s">
        <v>106</v>
      </c>
      <c r="J3005" s="22">
        <v>43720</v>
      </c>
      <c r="K3005" s="23">
        <v>0.57783564814815003</v>
      </c>
      <c r="L3005" s="22">
        <v>43720</v>
      </c>
      <c r="M3005" s="23">
        <v>0.57783564814815003</v>
      </c>
      <c r="N3005" s="24">
        <v>45</v>
      </c>
      <c r="O3005" s="21" t="s">
        <v>66</v>
      </c>
      <c r="P3005" s="24">
        <f>TotalMov[[#This Row],[Confirmed activ. 3 (ILE03)]]</f>
        <v>45</v>
      </c>
      <c r="Q3005" s="24">
        <v>45</v>
      </c>
      <c r="R3005" s="21" t="s">
        <v>66</v>
      </c>
      <c r="S3005" s="21" t="s">
        <v>72</v>
      </c>
    </row>
    <row r="3006" spans="1:19" x14ac:dyDescent="0.35">
      <c r="A3006" s="21">
        <v>1546701</v>
      </c>
      <c r="B3006" s="53">
        <v>411591</v>
      </c>
      <c r="C3006" s="21">
        <f>VLOOKUP(TotalMov[[#This Row],[Order]],'Total Mov by SS'!B:C,2,0)</f>
        <v>147</v>
      </c>
      <c r="D3006" s="21" t="s">
        <v>107</v>
      </c>
      <c r="E3006" s="21" t="s">
        <v>60</v>
      </c>
      <c r="F3006" s="21" t="s">
        <v>61</v>
      </c>
      <c r="G3006" s="21" t="s">
        <v>90</v>
      </c>
      <c r="H3006" s="21" t="s">
        <v>63</v>
      </c>
      <c r="I3006" s="21" t="s">
        <v>108</v>
      </c>
      <c r="J3006" s="22"/>
      <c r="K3006" s="23">
        <v>0</v>
      </c>
      <c r="L3006" s="22"/>
      <c r="M3006" s="23">
        <v>0</v>
      </c>
      <c r="N3006" s="25">
        <v>0</v>
      </c>
      <c r="O3006" s="21" t="s">
        <v>93</v>
      </c>
      <c r="P3006" s="24"/>
      <c r="Q3006" s="24">
        <v>1</v>
      </c>
      <c r="R3006" s="21" t="s">
        <v>66</v>
      </c>
      <c r="S3006" s="21" t="s">
        <v>94</v>
      </c>
    </row>
    <row r="3007" spans="1:19" x14ac:dyDescent="0.35">
      <c r="A3007" s="21">
        <v>1546701</v>
      </c>
      <c r="B3007" s="53">
        <v>411591</v>
      </c>
      <c r="C3007" s="21">
        <f>VLOOKUP(TotalMov[[#This Row],[Order]],'Total Mov by SS'!B:C,2,0)</f>
        <v>147</v>
      </c>
      <c r="D3007" s="21" t="s">
        <v>109</v>
      </c>
      <c r="E3007" s="21" t="s">
        <v>95</v>
      </c>
      <c r="F3007" s="21" t="s">
        <v>83</v>
      </c>
      <c r="G3007" s="21" t="s">
        <v>90</v>
      </c>
      <c r="H3007" s="21" t="s">
        <v>84</v>
      </c>
      <c r="I3007" s="21" t="s">
        <v>110</v>
      </c>
      <c r="J3007" s="22"/>
      <c r="K3007" s="23">
        <v>0</v>
      </c>
      <c r="L3007" s="22"/>
      <c r="M3007" s="23">
        <v>0</v>
      </c>
      <c r="N3007" s="25">
        <v>0</v>
      </c>
      <c r="O3007" s="21" t="s">
        <v>93</v>
      </c>
      <c r="P3007" s="24"/>
      <c r="Q3007" s="24">
        <v>5</v>
      </c>
      <c r="R3007" s="21" t="s">
        <v>66</v>
      </c>
      <c r="S3007" s="21" t="s">
        <v>94</v>
      </c>
    </row>
    <row r="3008" spans="1:19" x14ac:dyDescent="0.35">
      <c r="A3008" s="21">
        <v>1546702</v>
      </c>
      <c r="B3008" s="53">
        <v>411591</v>
      </c>
      <c r="C3008" s="21">
        <f>VLOOKUP(TotalMov[[#This Row],[Order]],'Total Mov by SS'!B:C,2,0)</f>
        <v>148</v>
      </c>
      <c r="D3008" s="21" t="s">
        <v>59</v>
      </c>
      <c r="E3008" s="21" t="s">
        <v>60</v>
      </c>
      <c r="F3008" s="21" t="s">
        <v>83</v>
      </c>
      <c r="G3008" s="21" t="s">
        <v>62</v>
      </c>
      <c r="H3008" s="21" t="s">
        <v>84</v>
      </c>
      <c r="I3008" s="21" t="s">
        <v>111</v>
      </c>
      <c r="J3008" s="22">
        <v>43706</v>
      </c>
      <c r="K3008" s="23">
        <v>0.67864583333332995</v>
      </c>
      <c r="L3008" s="22">
        <v>43706</v>
      </c>
      <c r="M3008" s="23">
        <v>0.83201388888889005</v>
      </c>
      <c r="N3008" s="25">
        <v>70.45</v>
      </c>
      <c r="O3008" s="21" t="s">
        <v>66</v>
      </c>
      <c r="P3008" s="24">
        <f>TotalMov[[#This Row],[Confirmed activ. 3 (ILE03)]]</f>
        <v>70.45</v>
      </c>
      <c r="Q3008" s="24">
        <v>40</v>
      </c>
      <c r="R3008" s="21" t="s">
        <v>66</v>
      </c>
      <c r="S3008" s="21" t="s">
        <v>67</v>
      </c>
    </row>
    <row r="3009" spans="1:19" x14ac:dyDescent="0.35">
      <c r="A3009" s="21">
        <v>1546702</v>
      </c>
      <c r="B3009" s="53">
        <v>411591</v>
      </c>
      <c r="C3009" s="21">
        <f>VLOOKUP(TotalMov[[#This Row],[Order]],'Total Mov by SS'!B:C,2,0)</f>
        <v>148</v>
      </c>
      <c r="D3009" s="21" t="s">
        <v>59</v>
      </c>
      <c r="E3009" s="21" t="s">
        <v>68</v>
      </c>
      <c r="F3009" s="21" t="s">
        <v>61</v>
      </c>
      <c r="G3009" s="21" t="s">
        <v>62</v>
      </c>
      <c r="H3009" s="21" t="s">
        <v>63</v>
      </c>
      <c r="I3009" s="21" t="s">
        <v>64</v>
      </c>
      <c r="J3009" s="22">
        <v>43709</v>
      </c>
      <c r="K3009" s="23">
        <v>0.45643518518519</v>
      </c>
      <c r="L3009" s="22">
        <v>43709</v>
      </c>
      <c r="M3009" s="23">
        <v>0.46666666666667</v>
      </c>
      <c r="N3009" s="25">
        <v>4.9169999999999998</v>
      </c>
      <c r="O3009" s="21" t="s">
        <v>66</v>
      </c>
      <c r="P3009" s="24">
        <f>TotalMov[[#This Row],[Confirmed activ. 3 (ILE03)]]</f>
        <v>4.9169999999999998</v>
      </c>
      <c r="Q3009" s="24">
        <v>15</v>
      </c>
      <c r="R3009" s="21" t="s">
        <v>66</v>
      </c>
      <c r="S3009" s="21" t="s">
        <v>67</v>
      </c>
    </row>
    <row r="3010" spans="1:19" x14ac:dyDescent="0.35">
      <c r="A3010" s="21">
        <v>1546702</v>
      </c>
      <c r="B3010" s="53">
        <v>411591</v>
      </c>
      <c r="C3010" s="21">
        <f>VLOOKUP(TotalMov[[#This Row],[Order]],'Total Mov by SS'!B:C,2,0)</f>
        <v>148</v>
      </c>
      <c r="D3010" s="21" t="s">
        <v>59</v>
      </c>
      <c r="E3010" s="21" t="s">
        <v>73</v>
      </c>
      <c r="F3010" s="21" t="s">
        <v>69</v>
      </c>
      <c r="G3010" s="21" t="s">
        <v>62</v>
      </c>
      <c r="H3010" s="21" t="s">
        <v>70</v>
      </c>
      <c r="I3010" s="21" t="s">
        <v>71</v>
      </c>
      <c r="J3010" s="22">
        <v>43710</v>
      </c>
      <c r="K3010" s="23">
        <v>0.30961805555555999</v>
      </c>
      <c r="L3010" s="22">
        <v>43710</v>
      </c>
      <c r="M3010" s="23">
        <v>0.30961805555555999</v>
      </c>
      <c r="N3010" s="24">
        <v>20</v>
      </c>
      <c r="O3010" s="21" t="s">
        <v>66</v>
      </c>
      <c r="P3010" s="24">
        <f>TotalMov[[#This Row],[Confirmed activ. 3 (ILE03)]]</f>
        <v>20</v>
      </c>
      <c r="Q3010" s="24">
        <v>20</v>
      </c>
      <c r="R3010" s="21" t="s">
        <v>66</v>
      </c>
      <c r="S3010" s="21" t="s">
        <v>72</v>
      </c>
    </row>
    <row r="3011" spans="1:19" x14ac:dyDescent="0.35">
      <c r="A3011" s="21">
        <v>1546702</v>
      </c>
      <c r="B3011" s="53">
        <v>411591</v>
      </c>
      <c r="C3011" s="21">
        <f>VLOOKUP(TotalMov[[#This Row],[Order]],'Total Mov by SS'!B:C,2,0)</f>
        <v>148</v>
      </c>
      <c r="D3011" s="21" t="s">
        <v>59</v>
      </c>
      <c r="E3011" s="21" t="s">
        <v>75</v>
      </c>
      <c r="F3011" s="21" t="s">
        <v>61</v>
      </c>
      <c r="G3011" s="21" t="s">
        <v>62</v>
      </c>
      <c r="H3011" s="21" t="s">
        <v>63</v>
      </c>
      <c r="I3011" s="21" t="s">
        <v>74</v>
      </c>
      <c r="J3011" s="22">
        <v>43710</v>
      </c>
      <c r="K3011" s="23">
        <v>0.31337962962963001</v>
      </c>
      <c r="L3011" s="22">
        <v>43711</v>
      </c>
      <c r="M3011" s="23">
        <v>0.47711805555555997</v>
      </c>
      <c r="N3011" s="25">
        <v>13.715999999999999</v>
      </c>
      <c r="O3011" s="21" t="s">
        <v>77</v>
      </c>
      <c r="P3011" s="24">
        <f>TotalMov[[#This Row],[Confirmed activ. 3 (ILE03)]]*60</f>
        <v>822.95999999999992</v>
      </c>
      <c r="Q3011" s="24">
        <v>350</v>
      </c>
      <c r="R3011" s="21" t="s">
        <v>66</v>
      </c>
      <c r="S3011" s="21" t="s">
        <v>67</v>
      </c>
    </row>
    <row r="3012" spans="1:19" x14ac:dyDescent="0.35">
      <c r="A3012" s="21">
        <v>1546702</v>
      </c>
      <c r="B3012" s="53">
        <v>411591</v>
      </c>
      <c r="C3012" s="21">
        <f>VLOOKUP(TotalMov[[#This Row],[Order]],'Total Mov by SS'!B:C,2,0)</f>
        <v>148</v>
      </c>
      <c r="D3012" s="21" t="s">
        <v>59</v>
      </c>
      <c r="E3012" s="21" t="s">
        <v>78</v>
      </c>
      <c r="F3012" s="21" t="s">
        <v>61</v>
      </c>
      <c r="G3012" s="21" t="s">
        <v>62</v>
      </c>
      <c r="H3012" s="21" t="s">
        <v>63</v>
      </c>
      <c r="I3012" s="21" t="s">
        <v>76</v>
      </c>
      <c r="J3012" s="22">
        <v>43711</v>
      </c>
      <c r="K3012" s="23">
        <v>0.50173611111111005</v>
      </c>
      <c r="L3012" s="22">
        <v>43716</v>
      </c>
      <c r="M3012" s="23">
        <v>0.73609953703704001</v>
      </c>
      <c r="N3012" s="25">
        <v>32.722000000000001</v>
      </c>
      <c r="O3012" s="21" t="s">
        <v>77</v>
      </c>
      <c r="P3012" s="24">
        <f>TotalMov[[#This Row],[Confirmed activ. 3 (ILE03)]]*60</f>
        <v>1963.3200000000002</v>
      </c>
      <c r="Q3012" s="24">
        <v>1020</v>
      </c>
      <c r="R3012" s="21" t="s">
        <v>66</v>
      </c>
      <c r="S3012" s="21" t="s">
        <v>67</v>
      </c>
    </row>
    <row r="3013" spans="1:19" x14ac:dyDescent="0.35">
      <c r="A3013" s="21">
        <v>1546702</v>
      </c>
      <c r="B3013" s="53">
        <v>411591</v>
      </c>
      <c r="C3013" s="21">
        <f>VLOOKUP(TotalMov[[#This Row],[Order]],'Total Mov by SS'!B:C,2,0)</f>
        <v>148</v>
      </c>
      <c r="D3013" s="21" t="s">
        <v>59</v>
      </c>
      <c r="E3013" s="21" t="s">
        <v>80</v>
      </c>
      <c r="F3013" s="21" t="s">
        <v>61</v>
      </c>
      <c r="G3013" s="21" t="s">
        <v>62</v>
      </c>
      <c r="H3013" s="21" t="s">
        <v>63</v>
      </c>
      <c r="I3013" s="21" t="s">
        <v>112</v>
      </c>
      <c r="J3013" s="22">
        <v>43716</v>
      </c>
      <c r="K3013" s="23">
        <v>0.73637731481480995</v>
      </c>
      <c r="L3013" s="22">
        <v>43716</v>
      </c>
      <c r="M3013" s="23">
        <v>0.74480324074074</v>
      </c>
      <c r="N3013" s="25">
        <v>12.132999999999999</v>
      </c>
      <c r="O3013" s="21" t="s">
        <v>66</v>
      </c>
      <c r="P3013" s="24">
        <f>TotalMov[[#This Row],[Confirmed activ. 3 (ILE03)]]</f>
        <v>12.132999999999999</v>
      </c>
      <c r="Q3013" s="24">
        <v>50</v>
      </c>
      <c r="R3013" s="21" t="s">
        <v>66</v>
      </c>
      <c r="S3013" s="21" t="s">
        <v>67</v>
      </c>
    </row>
    <row r="3014" spans="1:19" x14ac:dyDescent="0.35">
      <c r="A3014" s="21">
        <v>1546702</v>
      </c>
      <c r="B3014" s="53">
        <v>411591</v>
      </c>
      <c r="C3014" s="21">
        <f>VLOOKUP(TotalMov[[#This Row],[Order]],'Total Mov by SS'!B:C,2,0)</f>
        <v>148</v>
      </c>
      <c r="D3014" s="21" t="s">
        <v>59</v>
      </c>
      <c r="E3014" s="21" t="s">
        <v>82</v>
      </c>
      <c r="F3014" s="21" t="s">
        <v>89</v>
      </c>
      <c r="G3014" s="21" t="s">
        <v>90</v>
      </c>
      <c r="H3014" s="21" t="s">
        <v>91</v>
      </c>
      <c r="I3014" s="21" t="s">
        <v>92</v>
      </c>
      <c r="J3014" s="22"/>
      <c r="K3014" s="23">
        <v>0</v>
      </c>
      <c r="L3014" s="22"/>
      <c r="M3014" s="23">
        <v>0</v>
      </c>
      <c r="N3014" s="25">
        <v>0</v>
      </c>
      <c r="O3014" s="21" t="s">
        <v>93</v>
      </c>
      <c r="P3014" s="24"/>
      <c r="Q3014" s="24">
        <v>0</v>
      </c>
      <c r="R3014" s="21" t="s">
        <v>66</v>
      </c>
      <c r="S3014" s="21" t="s">
        <v>94</v>
      </c>
    </row>
    <row r="3015" spans="1:19" x14ac:dyDescent="0.35">
      <c r="A3015" s="21">
        <v>1546702</v>
      </c>
      <c r="B3015" s="53">
        <v>411591</v>
      </c>
      <c r="C3015" s="21">
        <f>VLOOKUP(TotalMov[[#This Row],[Order]],'Total Mov by SS'!B:C,2,0)</f>
        <v>148</v>
      </c>
      <c r="D3015" s="21" t="s">
        <v>59</v>
      </c>
      <c r="E3015" s="21" t="s">
        <v>85</v>
      </c>
      <c r="F3015" s="21" t="s">
        <v>69</v>
      </c>
      <c r="G3015" s="21" t="s">
        <v>62</v>
      </c>
      <c r="H3015" s="21" t="s">
        <v>70</v>
      </c>
      <c r="I3015" s="21" t="s">
        <v>79</v>
      </c>
      <c r="J3015" s="22">
        <v>43717</v>
      </c>
      <c r="K3015" s="23">
        <v>0.44267361111110998</v>
      </c>
      <c r="L3015" s="22">
        <v>43717</v>
      </c>
      <c r="M3015" s="23">
        <v>0.44267361111110998</v>
      </c>
      <c r="N3015" s="24">
        <v>20</v>
      </c>
      <c r="O3015" s="21" t="s">
        <v>66</v>
      </c>
      <c r="P3015" s="24">
        <f>TotalMov[[#This Row],[Confirmed activ. 3 (ILE03)]]</f>
        <v>20</v>
      </c>
      <c r="Q3015" s="24">
        <v>20</v>
      </c>
      <c r="R3015" s="21" t="s">
        <v>66</v>
      </c>
      <c r="S3015" s="21" t="s">
        <v>72</v>
      </c>
    </row>
    <row r="3016" spans="1:19" x14ac:dyDescent="0.35">
      <c r="A3016" s="21">
        <v>1546702</v>
      </c>
      <c r="B3016" s="53">
        <v>411591</v>
      </c>
      <c r="C3016" s="21">
        <f>VLOOKUP(TotalMov[[#This Row],[Order]],'Total Mov by SS'!B:C,2,0)</f>
        <v>148</v>
      </c>
      <c r="D3016" s="21" t="s">
        <v>59</v>
      </c>
      <c r="E3016" s="21" t="s">
        <v>88</v>
      </c>
      <c r="F3016" s="21" t="s">
        <v>69</v>
      </c>
      <c r="G3016" s="21" t="s">
        <v>62</v>
      </c>
      <c r="H3016" s="21" t="s">
        <v>70</v>
      </c>
      <c r="I3016" s="21" t="s">
        <v>81</v>
      </c>
      <c r="J3016" s="22">
        <v>43717</v>
      </c>
      <c r="K3016" s="23">
        <v>0.44275462962963003</v>
      </c>
      <c r="L3016" s="22">
        <v>43717</v>
      </c>
      <c r="M3016" s="23">
        <v>0.44275462962963003</v>
      </c>
      <c r="N3016" s="24">
        <v>20</v>
      </c>
      <c r="O3016" s="21" t="s">
        <v>66</v>
      </c>
      <c r="P3016" s="24">
        <f>TotalMov[[#This Row],[Confirmed activ. 3 (ILE03)]]</f>
        <v>20</v>
      </c>
      <c r="Q3016" s="24">
        <v>20</v>
      </c>
      <c r="R3016" s="21" t="s">
        <v>66</v>
      </c>
      <c r="S3016" s="21" t="s">
        <v>72</v>
      </c>
    </row>
    <row r="3017" spans="1:19" x14ac:dyDescent="0.35">
      <c r="A3017" s="21">
        <v>1546702</v>
      </c>
      <c r="B3017" s="53">
        <v>411591</v>
      </c>
      <c r="C3017" s="21">
        <f>VLOOKUP(TotalMov[[#This Row],[Order]],'Total Mov by SS'!B:C,2,0)</f>
        <v>148</v>
      </c>
      <c r="D3017" s="21" t="s">
        <v>59</v>
      </c>
      <c r="E3017" s="21" t="s">
        <v>95</v>
      </c>
      <c r="F3017" s="21" t="s">
        <v>83</v>
      </c>
      <c r="G3017" s="21" t="s">
        <v>62</v>
      </c>
      <c r="H3017" s="21" t="s">
        <v>84</v>
      </c>
      <c r="I3017" s="21" t="s">
        <v>84</v>
      </c>
      <c r="J3017" s="22">
        <v>43717</v>
      </c>
      <c r="K3017" s="23">
        <v>0.54001157407406997</v>
      </c>
      <c r="L3017" s="22">
        <v>43718</v>
      </c>
      <c r="M3017" s="23">
        <v>0.72228009259258996</v>
      </c>
      <c r="N3017" s="25">
        <v>12.646000000000001</v>
      </c>
      <c r="O3017" s="21" t="s">
        <v>77</v>
      </c>
      <c r="P3017" s="24">
        <f>TotalMov[[#This Row],[Confirmed activ. 3 (ILE03)]]*60</f>
        <v>758.76</v>
      </c>
      <c r="Q3017" s="24">
        <v>450</v>
      </c>
      <c r="R3017" s="21" t="s">
        <v>66</v>
      </c>
      <c r="S3017" s="21" t="s">
        <v>67</v>
      </c>
    </row>
    <row r="3018" spans="1:19" x14ac:dyDescent="0.35">
      <c r="A3018" s="21">
        <v>1546702</v>
      </c>
      <c r="B3018" s="53">
        <v>411591</v>
      </c>
      <c r="C3018" s="21">
        <f>VLOOKUP(TotalMov[[#This Row],[Order]],'Total Mov by SS'!B:C,2,0)</f>
        <v>148</v>
      </c>
      <c r="D3018" s="21" t="s">
        <v>59</v>
      </c>
      <c r="E3018" s="21" t="s">
        <v>97</v>
      </c>
      <c r="F3018" s="21" t="s">
        <v>86</v>
      </c>
      <c r="G3018" s="21" t="s">
        <v>62</v>
      </c>
      <c r="H3018" s="21" t="s">
        <v>87</v>
      </c>
      <c r="I3018" s="21" t="s">
        <v>87</v>
      </c>
      <c r="J3018" s="22">
        <v>43719</v>
      </c>
      <c r="K3018" s="23">
        <v>0.34059027777778</v>
      </c>
      <c r="L3018" s="22">
        <v>43719</v>
      </c>
      <c r="M3018" s="23">
        <v>0.34059027777778</v>
      </c>
      <c r="N3018" s="24">
        <v>20</v>
      </c>
      <c r="O3018" s="21" t="s">
        <v>66</v>
      </c>
      <c r="P3018" s="24">
        <f>TotalMov[[#This Row],[Confirmed activ. 3 (ILE03)]]</f>
        <v>20</v>
      </c>
      <c r="Q3018" s="24">
        <v>20</v>
      </c>
      <c r="R3018" s="21" t="s">
        <v>66</v>
      </c>
      <c r="S3018" s="21" t="s">
        <v>72</v>
      </c>
    </row>
    <row r="3019" spans="1:19" x14ac:dyDescent="0.35">
      <c r="A3019" s="21">
        <v>1546702</v>
      </c>
      <c r="B3019" s="53">
        <v>411591</v>
      </c>
      <c r="C3019" s="21">
        <f>VLOOKUP(TotalMov[[#This Row],[Order]],'Total Mov by SS'!B:C,2,0)</f>
        <v>148</v>
      </c>
      <c r="D3019" s="21" t="s">
        <v>59</v>
      </c>
      <c r="E3019" s="21" t="s">
        <v>99</v>
      </c>
      <c r="F3019" s="21" t="s">
        <v>61</v>
      </c>
      <c r="G3019" s="21" t="s">
        <v>62</v>
      </c>
      <c r="H3019" s="21" t="s">
        <v>63</v>
      </c>
      <c r="I3019" s="21" t="s">
        <v>96</v>
      </c>
      <c r="J3019" s="22">
        <v>43724</v>
      </c>
      <c r="K3019" s="23">
        <v>0.38395833333333002</v>
      </c>
      <c r="L3019" s="22">
        <v>43724</v>
      </c>
      <c r="M3019" s="23">
        <v>0.53502314814815</v>
      </c>
      <c r="N3019" s="25">
        <v>44.4</v>
      </c>
      <c r="O3019" s="21" t="s">
        <v>66</v>
      </c>
      <c r="P3019" s="24">
        <f>TotalMov[[#This Row],[Confirmed activ. 3 (ILE03)]]</f>
        <v>44.4</v>
      </c>
      <c r="Q3019" s="24">
        <v>100</v>
      </c>
      <c r="R3019" s="21" t="s">
        <v>66</v>
      </c>
      <c r="S3019" s="21" t="s">
        <v>67</v>
      </c>
    </row>
    <row r="3020" spans="1:19" x14ac:dyDescent="0.35">
      <c r="A3020" s="21">
        <v>1546702</v>
      </c>
      <c r="B3020" s="53">
        <v>411591</v>
      </c>
      <c r="C3020" s="21">
        <f>VLOOKUP(TotalMov[[#This Row],[Order]],'Total Mov by SS'!B:C,2,0)</f>
        <v>148</v>
      </c>
      <c r="D3020" s="21" t="s">
        <v>59</v>
      </c>
      <c r="E3020" s="21" t="s">
        <v>101</v>
      </c>
      <c r="F3020" s="21" t="s">
        <v>69</v>
      </c>
      <c r="G3020" s="21" t="s">
        <v>62</v>
      </c>
      <c r="H3020" s="21" t="s">
        <v>70</v>
      </c>
      <c r="I3020" s="21" t="s">
        <v>98</v>
      </c>
      <c r="J3020" s="22">
        <v>43724</v>
      </c>
      <c r="K3020" s="23">
        <v>0.65787037037036999</v>
      </c>
      <c r="L3020" s="22">
        <v>43724</v>
      </c>
      <c r="M3020" s="23">
        <v>0.65787037037036999</v>
      </c>
      <c r="N3020" s="24">
        <v>20</v>
      </c>
      <c r="O3020" s="21" t="s">
        <v>66</v>
      </c>
      <c r="P3020" s="24">
        <f>TotalMov[[#This Row],[Confirmed activ. 3 (ILE03)]]</f>
        <v>20</v>
      </c>
      <c r="Q3020" s="24">
        <v>20</v>
      </c>
      <c r="R3020" s="21" t="s">
        <v>66</v>
      </c>
      <c r="S3020" s="21" t="s">
        <v>72</v>
      </c>
    </row>
    <row r="3021" spans="1:19" x14ac:dyDescent="0.35">
      <c r="A3021" s="21">
        <v>1546702</v>
      </c>
      <c r="B3021" s="53">
        <v>411591</v>
      </c>
      <c r="C3021" s="21">
        <f>VLOOKUP(TotalMov[[#This Row],[Order]],'Total Mov by SS'!B:C,2,0)</f>
        <v>148</v>
      </c>
      <c r="D3021" s="21" t="s">
        <v>59</v>
      </c>
      <c r="E3021" s="21" t="s">
        <v>104</v>
      </c>
      <c r="F3021" s="21" t="s">
        <v>69</v>
      </c>
      <c r="G3021" s="21" t="s">
        <v>62</v>
      </c>
      <c r="H3021" s="21" t="s">
        <v>70</v>
      </c>
      <c r="I3021" s="21" t="s">
        <v>100</v>
      </c>
      <c r="J3021" s="22">
        <v>43724</v>
      </c>
      <c r="K3021" s="23">
        <v>0.65790509259259</v>
      </c>
      <c r="L3021" s="22">
        <v>43724</v>
      </c>
      <c r="M3021" s="23">
        <v>0.65790509259259</v>
      </c>
      <c r="N3021" s="24">
        <v>30</v>
      </c>
      <c r="O3021" s="21" t="s">
        <v>66</v>
      </c>
      <c r="P3021" s="24">
        <f>TotalMov[[#This Row],[Confirmed activ. 3 (ILE03)]]</f>
        <v>30</v>
      </c>
      <c r="Q3021" s="24">
        <v>30</v>
      </c>
      <c r="R3021" s="21" t="s">
        <v>66</v>
      </c>
      <c r="S3021" s="21" t="s">
        <v>72</v>
      </c>
    </row>
    <row r="3022" spans="1:19" x14ac:dyDescent="0.35">
      <c r="A3022" s="21">
        <v>1546702</v>
      </c>
      <c r="B3022" s="53">
        <v>411591</v>
      </c>
      <c r="C3022" s="21">
        <f>VLOOKUP(TotalMov[[#This Row],[Order]],'Total Mov by SS'!B:C,2,0)</f>
        <v>148</v>
      </c>
      <c r="D3022" s="21" t="s">
        <v>59</v>
      </c>
      <c r="E3022" s="21" t="s">
        <v>113</v>
      </c>
      <c r="F3022" s="21" t="s">
        <v>102</v>
      </c>
      <c r="G3022" s="21" t="s">
        <v>62</v>
      </c>
      <c r="H3022" s="21" t="s">
        <v>100</v>
      </c>
      <c r="I3022" s="21" t="s">
        <v>103</v>
      </c>
      <c r="J3022" s="22">
        <v>43724</v>
      </c>
      <c r="K3022" s="23">
        <v>0.65793981481481001</v>
      </c>
      <c r="L3022" s="22">
        <v>43724</v>
      </c>
      <c r="M3022" s="23">
        <v>0.65793981481481001</v>
      </c>
      <c r="N3022" s="24">
        <v>30</v>
      </c>
      <c r="O3022" s="21" t="s">
        <v>66</v>
      </c>
      <c r="P3022" s="24">
        <f>TotalMov[[#This Row],[Confirmed activ. 3 (ILE03)]]</f>
        <v>30</v>
      </c>
      <c r="Q3022" s="24">
        <v>30</v>
      </c>
      <c r="R3022" s="21" t="s">
        <v>66</v>
      </c>
      <c r="S3022" s="21" t="s">
        <v>72</v>
      </c>
    </row>
    <row r="3023" spans="1:19" x14ac:dyDescent="0.35">
      <c r="A3023" s="21">
        <v>1546702</v>
      </c>
      <c r="B3023" s="53">
        <v>411591</v>
      </c>
      <c r="C3023" s="21">
        <f>VLOOKUP(TotalMov[[#This Row],[Order]],'Total Mov by SS'!B:C,2,0)</f>
        <v>148</v>
      </c>
      <c r="D3023" s="21" t="s">
        <v>59</v>
      </c>
      <c r="E3023" s="21" t="s">
        <v>114</v>
      </c>
      <c r="F3023" s="21" t="s">
        <v>102</v>
      </c>
      <c r="G3023" s="21" t="s">
        <v>105</v>
      </c>
      <c r="H3023" s="21" t="s">
        <v>100</v>
      </c>
      <c r="I3023" s="21" t="s">
        <v>106</v>
      </c>
      <c r="J3023" s="22">
        <v>43726</v>
      </c>
      <c r="K3023" s="23">
        <v>0.56349537037037001</v>
      </c>
      <c r="L3023" s="22">
        <v>43726</v>
      </c>
      <c r="M3023" s="23">
        <v>0.56349537037037001</v>
      </c>
      <c r="N3023" s="24">
        <v>45</v>
      </c>
      <c r="O3023" s="21" t="s">
        <v>66</v>
      </c>
      <c r="P3023" s="24">
        <f>TotalMov[[#This Row],[Confirmed activ. 3 (ILE03)]]</f>
        <v>45</v>
      </c>
      <c r="Q3023" s="24">
        <v>45</v>
      </c>
      <c r="R3023" s="21" t="s">
        <v>66</v>
      </c>
      <c r="S3023" s="21" t="s">
        <v>72</v>
      </c>
    </row>
    <row r="3024" spans="1:19" x14ac:dyDescent="0.35">
      <c r="A3024" s="21">
        <v>1546702</v>
      </c>
      <c r="B3024" s="53">
        <v>411591</v>
      </c>
      <c r="C3024" s="21">
        <f>VLOOKUP(TotalMov[[#This Row],[Order]],'Total Mov by SS'!B:C,2,0)</f>
        <v>148</v>
      </c>
      <c r="D3024" s="21" t="s">
        <v>107</v>
      </c>
      <c r="E3024" s="21" t="s">
        <v>60</v>
      </c>
      <c r="F3024" s="21" t="s">
        <v>61</v>
      </c>
      <c r="G3024" s="21" t="s">
        <v>90</v>
      </c>
      <c r="H3024" s="21" t="s">
        <v>63</v>
      </c>
      <c r="I3024" s="21" t="s">
        <v>108</v>
      </c>
      <c r="J3024" s="22">
        <v>43719</v>
      </c>
      <c r="K3024" s="23">
        <v>0.32549768518519001</v>
      </c>
      <c r="L3024" s="22">
        <v>43719</v>
      </c>
      <c r="M3024" s="23">
        <v>0.66262731481480996</v>
      </c>
      <c r="N3024" s="25">
        <v>8.0909999999999993</v>
      </c>
      <c r="O3024" s="21" t="s">
        <v>77</v>
      </c>
      <c r="P3024" s="24">
        <f>TotalMov[[#This Row],[Confirmed activ. 3 (ILE03)]]*60</f>
        <v>485.46</v>
      </c>
      <c r="Q3024" s="24">
        <v>1</v>
      </c>
      <c r="R3024" s="21" t="s">
        <v>66</v>
      </c>
      <c r="S3024" s="21" t="s">
        <v>67</v>
      </c>
    </row>
    <row r="3025" spans="1:19" x14ac:dyDescent="0.35">
      <c r="A3025" s="21">
        <v>1546702</v>
      </c>
      <c r="B3025" s="53">
        <v>411591</v>
      </c>
      <c r="C3025" s="21">
        <f>VLOOKUP(TotalMov[[#This Row],[Order]],'Total Mov by SS'!B:C,2,0)</f>
        <v>148</v>
      </c>
      <c r="D3025" s="21" t="s">
        <v>109</v>
      </c>
      <c r="E3025" s="21" t="s">
        <v>95</v>
      </c>
      <c r="F3025" s="21" t="s">
        <v>83</v>
      </c>
      <c r="G3025" s="21" t="s">
        <v>90</v>
      </c>
      <c r="H3025" s="21" t="s">
        <v>84</v>
      </c>
      <c r="I3025" s="21" t="s">
        <v>110</v>
      </c>
      <c r="J3025" s="22"/>
      <c r="K3025" s="23">
        <v>0</v>
      </c>
      <c r="L3025" s="22"/>
      <c r="M3025" s="23">
        <v>0</v>
      </c>
      <c r="N3025" s="25">
        <v>0</v>
      </c>
      <c r="O3025" s="21" t="s">
        <v>93</v>
      </c>
      <c r="P3025" s="24"/>
      <c r="Q3025" s="24">
        <v>5</v>
      </c>
      <c r="R3025" s="21" t="s">
        <v>66</v>
      </c>
      <c r="S3025" s="21" t="s">
        <v>94</v>
      </c>
    </row>
    <row r="3026" spans="1:19" x14ac:dyDescent="0.35">
      <c r="A3026" s="21">
        <v>1546703</v>
      </c>
      <c r="B3026" s="53">
        <v>411591</v>
      </c>
      <c r="C3026" s="21">
        <f>VLOOKUP(TotalMov[[#This Row],[Order]],'Total Mov by SS'!B:C,2,0)</f>
        <v>155</v>
      </c>
      <c r="D3026" s="21" t="s">
        <v>59</v>
      </c>
      <c r="E3026" s="21" t="s">
        <v>60</v>
      </c>
      <c r="F3026" s="21" t="s">
        <v>83</v>
      </c>
      <c r="G3026" s="21" t="s">
        <v>62</v>
      </c>
      <c r="H3026" s="21" t="s">
        <v>84</v>
      </c>
      <c r="I3026" s="21" t="s">
        <v>111</v>
      </c>
      <c r="J3026" s="22">
        <v>43706</v>
      </c>
      <c r="K3026" s="23">
        <v>5.490740740741E-2</v>
      </c>
      <c r="L3026" s="22">
        <v>43706</v>
      </c>
      <c r="M3026" s="23">
        <v>8.3831018518519998E-2</v>
      </c>
      <c r="N3026" s="25">
        <v>41.65</v>
      </c>
      <c r="O3026" s="21" t="s">
        <v>66</v>
      </c>
      <c r="P3026" s="24">
        <f>TotalMov[[#This Row],[Confirmed activ. 3 (ILE03)]]</f>
        <v>41.65</v>
      </c>
      <c r="Q3026" s="24">
        <v>40</v>
      </c>
      <c r="R3026" s="21" t="s">
        <v>66</v>
      </c>
      <c r="S3026" s="21" t="s">
        <v>67</v>
      </c>
    </row>
    <row r="3027" spans="1:19" x14ac:dyDescent="0.35">
      <c r="A3027" s="21">
        <v>1546703</v>
      </c>
      <c r="B3027" s="53">
        <v>411591</v>
      </c>
      <c r="C3027" s="21">
        <f>VLOOKUP(TotalMov[[#This Row],[Order]],'Total Mov by SS'!B:C,2,0)</f>
        <v>155</v>
      </c>
      <c r="D3027" s="21" t="s">
        <v>59</v>
      </c>
      <c r="E3027" s="21" t="s">
        <v>68</v>
      </c>
      <c r="F3027" s="21" t="s">
        <v>61</v>
      </c>
      <c r="G3027" s="21" t="s">
        <v>62</v>
      </c>
      <c r="H3027" s="21" t="s">
        <v>63</v>
      </c>
      <c r="I3027" s="21" t="s">
        <v>64</v>
      </c>
      <c r="J3027" s="22">
        <v>43706</v>
      </c>
      <c r="K3027" s="23">
        <v>0.46452546296295999</v>
      </c>
      <c r="L3027" s="22">
        <v>43706</v>
      </c>
      <c r="M3027" s="23">
        <v>0.50052083333332997</v>
      </c>
      <c r="N3027" s="25">
        <v>25.917000000000002</v>
      </c>
      <c r="O3027" s="21" t="s">
        <v>66</v>
      </c>
      <c r="P3027" s="24">
        <f>TotalMov[[#This Row],[Confirmed activ. 3 (ILE03)]]</f>
        <v>25.917000000000002</v>
      </c>
      <c r="Q3027" s="24">
        <v>15</v>
      </c>
      <c r="R3027" s="21" t="s">
        <v>66</v>
      </c>
      <c r="S3027" s="21" t="s">
        <v>67</v>
      </c>
    </row>
    <row r="3028" spans="1:19" x14ac:dyDescent="0.35">
      <c r="A3028" s="21">
        <v>1546703</v>
      </c>
      <c r="B3028" s="53">
        <v>411591</v>
      </c>
      <c r="C3028" s="21">
        <f>VLOOKUP(TotalMov[[#This Row],[Order]],'Total Mov by SS'!B:C,2,0)</f>
        <v>155</v>
      </c>
      <c r="D3028" s="21" t="s">
        <v>59</v>
      </c>
      <c r="E3028" s="21" t="s">
        <v>73</v>
      </c>
      <c r="F3028" s="21" t="s">
        <v>69</v>
      </c>
      <c r="G3028" s="21" t="s">
        <v>62</v>
      </c>
      <c r="H3028" s="21" t="s">
        <v>70</v>
      </c>
      <c r="I3028" s="21" t="s">
        <v>71</v>
      </c>
      <c r="J3028" s="22">
        <v>43710</v>
      </c>
      <c r="K3028" s="23">
        <v>0.30895833333333</v>
      </c>
      <c r="L3028" s="22">
        <v>43710</v>
      </c>
      <c r="M3028" s="23">
        <v>0.30895833333333</v>
      </c>
      <c r="N3028" s="24">
        <v>20</v>
      </c>
      <c r="O3028" s="21" t="s">
        <v>66</v>
      </c>
      <c r="P3028" s="24">
        <f>TotalMov[[#This Row],[Confirmed activ. 3 (ILE03)]]</f>
        <v>20</v>
      </c>
      <c r="Q3028" s="24">
        <v>20</v>
      </c>
      <c r="R3028" s="21" t="s">
        <v>66</v>
      </c>
      <c r="S3028" s="21" t="s">
        <v>72</v>
      </c>
    </row>
    <row r="3029" spans="1:19" x14ac:dyDescent="0.35">
      <c r="A3029" s="21">
        <v>1546703</v>
      </c>
      <c r="B3029" s="53">
        <v>411591</v>
      </c>
      <c r="C3029" s="21">
        <f>VLOOKUP(TotalMov[[#This Row],[Order]],'Total Mov by SS'!B:C,2,0)</f>
        <v>155</v>
      </c>
      <c r="D3029" s="21" t="s">
        <v>59</v>
      </c>
      <c r="E3029" s="21" t="s">
        <v>75</v>
      </c>
      <c r="F3029" s="21" t="s">
        <v>61</v>
      </c>
      <c r="G3029" s="21" t="s">
        <v>62</v>
      </c>
      <c r="H3029" s="21" t="s">
        <v>63</v>
      </c>
      <c r="I3029" s="21" t="s">
        <v>74</v>
      </c>
      <c r="J3029" s="22">
        <v>43710</v>
      </c>
      <c r="K3029" s="23">
        <v>0.31399305555556001</v>
      </c>
      <c r="L3029" s="22">
        <v>43710</v>
      </c>
      <c r="M3029" s="23">
        <v>0.74408564814815004</v>
      </c>
      <c r="N3029" s="25">
        <v>9.8330000000000002</v>
      </c>
      <c r="O3029" s="21" t="s">
        <v>77</v>
      </c>
      <c r="P3029" s="24">
        <f>TotalMov[[#This Row],[Confirmed activ. 3 (ILE03)]]*60</f>
        <v>589.98</v>
      </c>
      <c r="Q3029" s="24">
        <v>350</v>
      </c>
      <c r="R3029" s="21" t="s">
        <v>66</v>
      </c>
      <c r="S3029" s="21" t="s">
        <v>67</v>
      </c>
    </row>
    <row r="3030" spans="1:19" x14ac:dyDescent="0.35">
      <c r="A3030" s="21">
        <v>1546703</v>
      </c>
      <c r="B3030" s="53">
        <v>411591</v>
      </c>
      <c r="C3030" s="21">
        <f>VLOOKUP(TotalMov[[#This Row],[Order]],'Total Mov by SS'!B:C,2,0)</f>
        <v>155</v>
      </c>
      <c r="D3030" s="21" t="s">
        <v>59</v>
      </c>
      <c r="E3030" s="21" t="s">
        <v>78</v>
      </c>
      <c r="F3030" s="21" t="s">
        <v>61</v>
      </c>
      <c r="G3030" s="21" t="s">
        <v>62</v>
      </c>
      <c r="H3030" s="21" t="s">
        <v>63</v>
      </c>
      <c r="I3030" s="21" t="s">
        <v>76</v>
      </c>
      <c r="J3030" s="22">
        <v>43711</v>
      </c>
      <c r="K3030" s="23">
        <v>0.31229166666667002</v>
      </c>
      <c r="L3030" s="22">
        <v>43716</v>
      </c>
      <c r="M3030" s="23">
        <v>0.69380787037036995</v>
      </c>
      <c r="N3030" s="25">
        <v>36.161000000000001</v>
      </c>
      <c r="O3030" s="21" t="s">
        <v>77</v>
      </c>
      <c r="P3030" s="24">
        <f>TotalMov[[#This Row],[Confirmed activ. 3 (ILE03)]]*60</f>
        <v>2169.66</v>
      </c>
      <c r="Q3030" s="24">
        <v>1020</v>
      </c>
      <c r="R3030" s="21" t="s">
        <v>66</v>
      </c>
      <c r="S3030" s="21" t="s">
        <v>67</v>
      </c>
    </row>
    <row r="3031" spans="1:19" x14ac:dyDescent="0.35">
      <c r="A3031" s="21">
        <v>1546703</v>
      </c>
      <c r="B3031" s="53">
        <v>411591</v>
      </c>
      <c r="C3031" s="21">
        <f>VLOOKUP(TotalMov[[#This Row],[Order]],'Total Mov by SS'!B:C,2,0)</f>
        <v>155</v>
      </c>
      <c r="D3031" s="21" t="s">
        <v>59</v>
      </c>
      <c r="E3031" s="21" t="s">
        <v>80</v>
      </c>
      <c r="F3031" s="21" t="s">
        <v>61</v>
      </c>
      <c r="G3031" s="21" t="s">
        <v>62</v>
      </c>
      <c r="H3031" s="21" t="s">
        <v>63</v>
      </c>
      <c r="I3031" s="21" t="s">
        <v>112</v>
      </c>
      <c r="J3031" s="22">
        <v>43716</v>
      </c>
      <c r="K3031" s="23">
        <v>0.69392361111111001</v>
      </c>
      <c r="L3031" s="22">
        <v>43716</v>
      </c>
      <c r="M3031" s="23">
        <v>0.74267361111110997</v>
      </c>
      <c r="N3031" s="25">
        <v>1.17</v>
      </c>
      <c r="O3031" s="21" t="s">
        <v>77</v>
      </c>
      <c r="P3031" s="24">
        <f>TotalMov[[#This Row],[Confirmed activ. 3 (ILE03)]]*60</f>
        <v>70.199999999999989</v>
      </c>
      <c r="Q3031" s="24">
        <v>50</v>
      </c>
      <c r="R3031" s="21" t="s">
        <v>66</v>
      </c>
      <c r="S3031" s="21" t="s">
        <v>67</v>
      </c>
    </row>
    <row r="3032" spans="1:19" x14ac:dyDescent="0.35">
      <c r="A3032" s="21">
        <v>1546703</v>
      </c>
      <c r="B3032" s="53">
        <v>411591</v>
      </c>
      <c r="C3032" s="21">
        <f>VLOOKUP(TotalMov[[#This Row],[Order]],'Total Mov by SS'!B:C,2,0)</f>
        <v>155</v>
      </c>
      <c r="D3032" s="21" t="s">
        <v>59</v>
      </c>
      <c r="E3032" s="21" t="s">
        <v>82</v>
      </c>
      <c r="F3032" s="21" t="s">
        <v>89</v>
      </c>
      <c r="G3032" s="21" t="s">
        <v>90</v>
      </c>
      <c r="H3032" s="21" t="s">
        <v>91</v>
      </c>
      <c r="I3032" s="21" t="s">
        <v>92</v>
      </c>
      <c r="J3032" s="22"/>
      <c r="K3032" s="23">
        <v>0</v>
      </c>
      <c r="L3032" s="22"/>
      <c r="M3032" s="23">
        <v>0</v>
      </c>
      <c r="N3032" s="25">
        <v>0</v>
      </c>
      <c r="O3032" s="21" t="s">
        <v>93</v>
      </c>
      <c r="P3032" s="24"/>
      <c r="Q3032" s="24">
        <v>0</v>
      </c>
      <c r="R3032" s="21" t="s">
        <v>66</v>
      </c>
      <c r="S3032" s="21" t="s">
        <v>94</v>
      </c>
    </row>
    <row r="3033" spans="1:19" x14ac:dyDescent="0.35">
      <c r="A3033" s="21">
        <v>1546703</v>
      </c>
      <c r="B3033" s="53">
        <v>411591</v>
      </c>
      <c r="C3033" s="21">
        <f>VLOOKUP(TotalMov[[#This Row],[Order]],'Total Mov by SS'!B:C,2,0)</f>
        <v>155</v>
      </c>
      <c r="D3033" s="21" t="s">
        <v>59</v>
      </c>
      <c r="E3033" s="21" t="s">
        <v>85</v>
      </c>
      <c r="F3033" s="21" t="s">
        <v>69</v>
      </c>
      <c r="G3033" s="21" t="s">
        <v>62</v>
      </c>
      <c r="H3033" s="21" t="s">
        <v>70</v>
      </c>
      <c r="I3033" s="21" t="s">
        <v>79</v>
      </c>
      <c r="J3033" s="22">
        <v>43717</v>
      </c>
      <c r="K3033" s="23">
        <v>0.42839120370369999</v>
      </c>
      <c r="L3033" s="22">
        <v>43717</v>
      </c>
      <c r="M3033" s="23">
        <v>0.42839120370369999</v>
      </c>
      <c r="N3033" s="24">
        <v>20</v>
      </c>
      <c r="O3033" s="21" t="s">
        <v>66</v>
      </c>
      <c r="P3033" s="24">
        <f>TotalMov[[#This Row],[Confirmed activ. 3 (ILE03)]]</f>
        <v>20</v>
      </c>
      <c r="Q3033" s="24">
        <v>20</v>
      </c>
      <c r="R3033" s="21" t="s">
        <v>66</v>
      </c>
      <c r="S3033" s="21" t="s">
        <v>72</v>
      </c>
    </row>
    <row r="3034" spans="1:19" x14ac:dyDescent="0.35">
      <c r="A3034" s="21">
        <v>1546703</v>
      </c>
      <c r="B3034" s="53">
        <v>411591</v>
      </c>
      <c r="C3034" s="21">
        <f>VLOOKUP(TotalMov[[#This Row],[Order]],'Total Mov by SS'!B:C,2,0)</f>
        <v>155</v>
      </c>
      <c r="D3034" s="21" t="s">
        <v>59</v>
      </c>
      <c r="E3034" s="21" t="s">
        <v>88</v>
      </c>
      <c r="F3034" s="21" t="s">
        <v>69</v>
      </c>
      <c r="G3034" s="21" t="s">
        <v>62</v>
      </c>
      <c r="H3034" s="21" t="s">
        <v>70</v>
      </c>
      <c r="I3034" s="21" t="s">
        <v>81</v>
      </c>
      <c r="J3034" s="22">
        <v>43717</v>
      </c>
      <c r="K3034" s="23">
        <v>0.42847222222221998</v>
      </c>
      <c r="L3034" s="22">
        <v>43717</v>
      </c>
      <c r="M3034" s="23">
        <v>0.42847222222221998</v>
      </c>
      <c r="N3034" s="24">
        <v>20</v>
      </c>
      <c r="O3034" s="21" t="s">
        <v>66</v>
      </c>
      <c r="P3034" s="24">
        <f>TotalMov[[#This Row],[Confirmed activ. 3 (ILE03)]]</f>
        <v>20</v>
      </c>
      <c r="Q3034" s="24">
        <v>20</v>
      </c>
      <c r="R3034" s="21" t="s">
        <v>66</v>
      </c>
      <c r="S3034" s="21" t="s">
        <v>72</v>
      </c>
    </row>
    <row r="3035" spans="1:19" x14ac:dyDescent="0.35">
      <c r="A3035" s="21">
        <v>1546703</v>
      </c>
      <c r="B3035" s="53">
        <v>411591</v>
      </c>
      <c r="C3035" s="21">
        <f>VLOOKUP(TotalMov[[#This Row],[Order]],'Total Mov by SS'!B:C,2,0)</f>
        <v>155</v>
      </c>
      <c r="D3035" s="21" t="s">
        <v>59</v>
      </c>
      <c r="E3035" s="21" t="s">
        <v>95</v>
      </c>
      <c r="F3035" s="21" t="s">
        <v>83</v>
      </c>
      <c r="G3035" s="21" t="s">
        <v>62</v>
      </c>
      <c r="H3035" s="21" t="s">
        <v>84</v>
      </c>
      <c r="I3035" s="21" t="s">
        <v>84</v>
      </c>
      <c r="J3035" s="22">
        <v>43717</v>
      </c>
      <c r="K3035" s="23">
        <v>0.53995370370369999</v>
      </c>
      <c r="L3035" s="22">
        <v>43718</v>
      </c>
      <c r="M3035" s="23">
        <v>4.8067129629630001E-2</v>
      </c>
      <c r="N3035" s="25">
        <v>6.4790000000000001</v>
      </c>
      <c r="O3035" s="21" t="s">
        <v>77</v>
      </c>
      <c r="P3035" s="24">
        <f>TotalMov[[#This Row],[Confirmed activ. 3 (ILE03)]]*60</f>
        <v>388.74</v>
      </c>
      <c r="Q3035" s="24">
        <v>450</v>
      </c>
      <c r="R3035" s="21" t="s">
        <v>66</v>
      </c>
      <c r="S3035" s="21" t="s">
        <v>67</v>
      </c>
    </row>
    <row r="3036" spans="1:19" x14ac:dyDescent="0.35">
      <c r="A3036" s="21">
        <v>1546703</v>
      </c>
      <c r="B3036" s="53">
        <v>411591</v>
      </c>
      <c r="C3036" s="21">
        <f>VLOOKUP(TotalMov[[#This Row],[Order]],'Total Mov by SS'!B:C,2,0)</f>
        <v>155</v>
      </c>
      <c r="D3036" s="21" t="s">
        <v>59</v>
      </c>
      <c r="E3036" s="21" t="s">
        <v>97</v>
      </c>
      <c r="F3036" s="21" t="s">
        <v>86</v>
      </c>
      <c r="G3036" s="21" t="s">
        <v>62</v>
      </c>
      <c r="H3036" s="21" t="s">
        <v>87</v>
      </c>
      <c r="I3036" s="21" t="s">
        <v>87</v>
      </c>
      <c r="J3036" s="22">
        <v>43718</v>
      </c>
      <c r="K3036" s="23">
        <v>0.40869212962962997</v>
      </c>
      <c r="L3036" s="22">
        <v>43718</v>
      </c>
      <c r="M3036" s="23">
        <v>0.40869212962962997</v>
      </c>
      <c r="N3036" s="24">
        <v>20</v>
      </c>
      <c r="O3036" s="21" t="s">
        <v>66</v>
      </c>
      <c r="P3036" s="24">
        <f>TotalMov[[#This Row],[Confirmed activ. 3 (ILE03)]]</f>
        <v>20</v>
      </c>
      <c r="Q3036" s="24">
        <v>20</v>
      </c>
      <c r="R3036" s="21" t="s">
        <v>66</v>
      </c>
      <c r="S3036" s="21" t="s">
        <v>72</v>
      </c>
    </row>
    <row r="3037" spans="1:19" x14ac:dyDescent="0.35">
      <c r="A3037" s="21">
        <v>1546703</v>
      </c>
      <c r="B3037" s="53">
        <v>411591</v>
      </c>
      <c r="C3037" s="21">
        <f>VLOOKUP(TotalMov[[#This Row],[Order]],'Total Mov by SS'!B:C,2,0)</f>
        <v>155</v>
      </c>
      <c r="D3037" s="21" t="s">
        <v>59</v>
      </c>
      <c r="E3037" s="21" t="s">
        <v>99</v>
      </c>
      <c r="F3037" s="21" t="s">
        <v>61</v>
      </c>
      <c r="G3037" s="21" t="s">
        <v>62</v>
      </c>
      <c r="H3037" s="21" t="s">
        <v>63</v>
      </c>
      <c r="I3037" s="21" t="s">
        <v>96</v>
      </c>
      <c r="J3037" s="22">
        <v>43724</v>
      </c>
      <c r="K3037" s="23">
        <v>0.38469907407407</v>
      </c>
      <c r="L3037" s="22">
        <v>43724</v>
      </c>
      <c r="M3037" s="23">
        <v>0.46368055555555998</v>
      </c>
      <c r="N3037" s="25">
        <v>18.367000000000001</v>
      </c>
      <c r="O3037" s="21" t="s">
        <v>66</v>
      </c>
      <c r="P3037" s="24">
        <f>TotalMov[[#This Row],[Confirmed activ. 3 (ILE03)]]</f>
        <v>18.367000000000001</v>
      </c>
      <c r="Q3037" s="24">
        <v>100</v>
      </c>
      <c r="R3037" s="21" t="s">
        <v>66</v>
      </c>
      <c r="S3037" s="21" t="s">
        <v>67</v>
      </c>
    </row>
    <row r="3038" spans="1:19" x14ac:dyDescent="0.35">
      <c r="A3038" s="21">
        <v>1546703</v>
      </c>
      <c r="B3038" s="53">
        <v>411591</v>
      </c>
      <c r="C3038" s="21">
        <f>VLOOKUP(TotalMov[[#This Row],[Order]],'Total Mov by SS'!B:C,2,0)</f>
        <v>155</v>
      </c>
      <c r="D3038" s="21" t="s">
        <v>59</v>
      </c>
      <c r="E3038" s="21" t="s">
        <v>101</v>
      </c>
      <c r="F3038" s="21" t="s">
        <v>69</v>
      </c>
      <c r="G3038" s="21" t="s">
        <v>62</v>
      </c>
      <c r="H3038" s="21" t="s">
        <v>70</v>
      </c>
      <c r="I3038" s="21" t="s">
        <v>98</v>
      </c>
      <c r="J3038" s="22">
        <v>43724</v>
      </c>
      <c r="K3038" s="23">
        <v>0.46129629629629998</v>
      </c>
      <c r="L3038" s="22">
        <v>43724</v>
      </c>
      <c r="M3038" s="23">
        <v>0.46129629629629998</v>
      </c>
      <c r="N3038" s="24">
        <v>20</v>
      </c>
      <c r="O3038" s="21" t="s">
        <v>66</v>
      </c>
      <c r="P3038" s="24">
        <f>TotalMov[[#This Row],[Confirmed activ. 3 (ILE03)]]</f>
        <v>20</v>
      </c>
      <c r="Q3038" s="24">
        <v>20</v>
      </c>
      <c r="R3038" s="21" t="s">
        <v>66</v>
      </c>
      <c r="S3038" s="21" t="s">
        <v>72</v>
      </c>
    </row>
    <row r="3039" spans="1:19" x14ac:dyDescent="0.35">
      <c r="A3039" s="21">
        <v>1546703</v>
      </c>
      <c r="B3039" s="53">
        <v>411591</v>
      </c>
      <c r="C3039" s="21">
        <f>VLOOKUP(TotalMov[[#This Row],[Order]],'Total Mov by SS'!B:C,2,0)</f>
        <v>155</v>
      </c>
      <c r="D3039" s="21" t="s">
        <v>59</v>
      </c>
      <c r="E3039" s="21" t="s">
        <v>104</v>
      </c>
      <c r="F3039" s="21" t="s">
        <v>69</v>
      </c>
      <c r="G3039" s="21" t="s">
        <v>62</v>
      </c>
      <c r="H3039" s="21" t="s">
        <v>70</v>
      </c>
      <c r="I3039" s="21" t="s">
        <v>100</v>
      </c>
      <c r="J3039" s="22">
        <v>43724</v>
      </c>
      <c r="K3039" s="23">
        <v>0.46136574074073999</v>
      </c>
      <c r="L3039" s="22">
        <v>43724</v>
      </c>
      <c r="M3039" s="23">
        <v>0.46136574074073999</v>
      </c>
      <c r="N3039" s="24">
        <v>30</v>
      </c>
      <c r="O3039" s="21" t="s">
        <v>66</v>
      </c>
      <c r="P3039" s="24">
        <f>TotalMov[[#This Row],[Confirmed activ. 3 (ILE03)]]</f>
        <v>30</v>
      </c>
      <c r="Q3039" s="24">
        <v>30</v>
      </c>
      <c r="R3039" s="21" t="s">
        <v>66</v>
      </c>
      <c r="S3039" s="21" t="s">
        <v>72</v>
      </c>
    </row>
    <row r="3040" spans="1:19" x14ac:dyDescent="0.35">
      <c r="A3040" s="21">
        <v>1546703</v>
      </c>
      <c r="B3040" s="53">
        <v>411591</v>
      </c>
      <c r="C3040" s="21">
        <f>VLOOKUP(TotalMov[[#This Row],[Order]],'Total Mov by SS'!B:C,2,0)</f>
        <v>155</v>
      </c>
      <c r="D3040" s="21" t="s">
        <v>59</v>
      </c>
      <c r="E3040" s="21" t="s">
        <v>113</v>
      </c>
      <c r="F3040" s="21" t="s">
        <v>102</v>
      </c>
      <c r="G3040" s="21" t="s">
        <v>62</v>
      </c>
      <c r="H3040" s="21" t="s">
        <v>100</v>
      </c>
      <c r="I3040" s="21" t="s">
        <v>103</v>
      </c>
      <c r="J3040" s="22">
        <v>43724</v>
      </c>
      <c r="K3040" s="23">
        <v>0.46140046296296</v>
      </c>
      <c r="L3040" s="22">
        <v>43724</v>
      </c>
      <c r="M3040" s="23">
        <v>0.46140046296296</v>
      </c>
      <c r="N3040" s="24">
        <v>30</v>
      </c>
      <c r="O3040" s="21" t="s">
        <v>66</v>
      </c>
      <c r="P3040" s="24">
        <f>TotalMov[[#This Row],[Confirmed activ. 3 (ILE03)]]</f>
        <v>30</v>
      </c>
      <c r="Q3040" s="24">
        <v>30</v>
      </c>
      <c r="R3040" s="21" t="s">
        <v>66</v>
      </c>
      <c r="S3040" s="21" t="s">
        <v>72</v>
      </c>
    </row>
    <row r="3041" spans="1:19" x14ac:dyDescent="0.35">
      <c r="A3041" s="21">
        <v>1546703</v>
      </c>
      <c r="B3041" s="53">
        <v>411591</v>
      </c>
      <c r="C3041" s="21">
        <f>VLOOKUP(TotalMov[[#This Row],[Order]],'Total Mov by SS'!B:C,2,0)</f>
        <v>155</v>
      </c>
      <c r="D3041" s="21" t="s">
        <v>59</v>
      </c>
      <c r="E3041" s="21" t="s">
        <v>114</v>
      </c>
      <c r="F3041" s="21" t="s">
        <v>102</v>
      </c>
      <c r="G3041" s="21" t="s">
        <v>105</v>
      </c>
      <c r="H3041" s="21" t="s">
        <v>100</v>
      </c>
      <c r="I3041" s="21" t="s">
        <v>106</v>
      </c>
      <c r="J3041" s="22">
        <v>43725</v>
      </c>
      <c r="K3041" s="23">
        <v>0.32964120370369998</v>
      </c>
      <c r="L3041" s="22">
        <v>43725</v>
      </c>
      <c r="M3041" s="23">
        <v>0.32964120370369998</v>
      </c>
      <c r="N3041" s="24">
        <v>45</v>
      </c>
      <c r="O3041" s="21" t="s">
        <v>66</v>
      </c>
      <c r="P3041" s="24">
        <f>TotalMov[[#This Row],[Confirmed activ. 3 (ILE03)]]</f>
        <v>45</v>
      </c>
      <c r="Q3041" s="24">
        <v>45</v>
      </c>
      <c r="R3041" s="21" t="s">
        <v>66</v>
      </c>
      <c r="S3041" s="21" t="s">
        <v>72</v>
      </c>
    </row>
    <row r="3042" spans="1:19" x14ac:dyDescent="0.35">
      <c r="A3042" s="21">
        <v>1546703</v>
      </c>
      <c r="B3042" s="53">
        <v>411591</v>
      </c>
      <c r="C3042" s="21">
        <f>VLOOKUP(TotalMov[[#This Row],[Order]],'Total Mov by SS'!B:C,2,0)</f>
        <v>155</v>
      </c>
      <c r="D3042" s="21" t="s">
        <v>107</v>
      </c>
      <c r="E3042" s="21" t="s">
        <v>60</v>
      </c>
      <c r="F3042" s="21" t="s">
        <v>61</v>
      </c>
      <c r="G3042" s="21" t="s">
        <v>90</v>
      </c>
      <c r="H3042" s="21" t="s">
        <v>63</v>
      </c>
      <c r="I3042" s="21" t="s">
        <v>108</v>
      </c>
      <c r="J3042" s="22">
        <v>43718</v>
      </c>
      <c r="K3042" s="23">
        <v>0.47251157407407002</v>
      </c>
      <c r="L3042" s="22">
        <v>43723</v>
      </c>
      <c r="M3042" s="23">
        <v>0.59748842592592999</v>
      </c>
      <c r="N3042" s="25">
        <v>8.1739999999999995</v>
      </c>
      <c r="O3042" s="21" t="s">
        <v>77</v>
      </c>
      <c r="P3042" s="24">
        <f>TotalMov[[#This Row],[Confirmed activ. 3 (ILE03)]]*60</f>
        <v>490.43999999999994</v>
      </c>
      <c r="Q3042" s="24">
        <v>1</v>
      </c>
      <c r="R3042" s="21" t="s">
        <v>66</v>
      </c>
      <c r="S3042" s="21" t="s">
        <v>67</v>
      </c>
    </row>
    <row r="3043" spans="1:19" x14ac:dyDescent="0.35">
      <c r="A3043" s="21">
        <v>1546703</v>
      </c>
      <c r="B3043" s="53">
        <v>411591</v>
      </c>
      <c r="C3043" s="21">
        <f>VLOOKUP(TotalMov[[#This Row],[Order]],'Total Mov by SS'!B:C,2,0)</f>
        <v>155</v>
      </c>
      <c r="D3043" s="21" t="s">
        <v>109</v>
      </c>
      <c r="E3043" s="21" t="s">
        <v>95</v>
      </c>
      <c r="F3043" s="21" t="s">
        <v>83</v>
      </c>
      <c r="G3043" s="21" t="s">
        <v>90</v>
      </c>
      <c r="H3043" s="21" t="s">
        <v>84</v>
      </c>
      <c r="I3043" s="21" t="s">
        <v>110</v>
      </c>
      <c r="J3043" s="22"/>
      <c r="K3043" s="23">
        <v>0</v>
      </c>
      <c r="L3043" s="22"/>
      <c r="M3043" s="23">
        <v>0</v>
      </c>
      <c r="N3043" s="25">
        <v>0</v>
      </c>
      <c r="O3043" s="21" t="s">
        <v>93</v>
      </c>
      <c r="P3043" s="24"/>
      <c r="Q3043" s="24">
        <v>5</v>
      </c>
      <c r="R3043" s="21" t="s">
        <v>66</v>
      </c>
      <c r="S3043" s="21" t="s">
        <v>94</v>
      </c>
    </row>
    <row r="3044" spans="1:19" x14ac:dyDescent="0.35">
      <c r="A3044" s="21">
        <v>1546704</v>
      </c>
      <c r="B3044" s="53">
        <v>411591</v>
      </c>
      <c r="C3044" s="21">
        <f>VLOOKUP(TotalMov[[#This Row],[Order]],'Total Mov by SS'!B:C,2,0)</f>
        <v>155</v>
      </c>
      <c r="D3044" s="21" t="s">
        <v>59</v>
      </c>
      <c r="E3044" s="21" t="s">
        <v>60</v>
      </c>
      <c r="F3044" s="21" t="s">
        <v>83</v>
      </c>
      <c r="G3044" s="21" t="s">
        <v>62</v>
      </c>
      <c r="H3044" s="21" t="s">
        <v>84</v>
      </c>
      <c r="I3044" s="21" t="s">
        <v>111</v>
      </c>
      <c r="J3044" s="22">
        <v>43706</v>
      </c>
      <c r="K3044" s="23">
        <v>8.4525462962959999E-2</v>
      </c>
      <c r="L3044" s="22">
        <v>43706</v>
      </c>
      <c r="M3044" s="23">
        <v>0.11396990740741</v>
      </c>
      <c r="N3044" s="25">
        <v>42.4</v>
      </c>
      <c r="O3044" s="21" t="s">
        <v>66</v>
      </c>
      <c r="P3044" s="24">
        <f>TotalMov[[#This Row],[Confirmed activ. 3 (ILE03)]]</f>
        <v>42.4</v>
      </c>
      <c r="Q3044" s="24">
        <v>40</v>
      </c>
      <c r="R3044" s="21" t="s">
        <v>66</v>
      </c>
      <c r="S3044" s="21" t="s">
        <v>67</v>
      </c>
    </row>
    <row r="3045" spans="1:19" x14ac:dyDescent="0.35">
      <c r="A3045" s="21">
        <v>1546704</v>
      </c>
      <c r="B3045" s="53">
        <v>411591</v>
      </c>
      <c r="C3045" s="21">
        <f>VLOOKUP(TotalMov[[#This Row],[Order]],'Total Mov by SS'!B:C,2,0)</f>
        <v>155</v>
      </c>
      <c r="D3045" s="21" t="s">
        <v>59</v>
      </c>
      <c r="E3045" s="21" t="s">
        <v>68</v>
      </c>
      <c r="F3045" s="21" t="s">
        <v>61</v>
      </c>
      <c r="G3045" s="21" t="s">
        <v>62</v>
      </c>
      <c r="H3045" s="21" t="s">
        <v>63</v>
      </c>
      <c r="I3045" s="21" t="s">
        <v>64</v>
      </c>
      <c r="J3045" s="22">
        <v>43706</v>
      </c>
      <c r="K3045" s="23">
        <v>0.46452546296295999</v>
      </c>
      <c r="L3045" s="22">
        <v>43706</v>
      </c>
      <c r="M3045" s="23">
        <v>0.50052083333332997</v>
      </c>
      <c r="N3045" s="25">
        <v>25.917000000000002</v>
      </c>
      <c r="O3045" s="21" t="s">
        <v>66</v>
      </c>
      <c r="P3045" s="24">
        <f>TotalMov[[#This Row],[Confirmed activ. 3 (ILE03)]]</f>
        <v>25.917000000000002</v>
      </c>
      <c r="Q3045" s="24">
        <v>15</v>
      </c>
      <c r="R3045" s="21" t="s">
        <v>66</v>
      </c>
      <c r="S3045" s="21" t="s">
        <v>67</v>
      </c>
    </row>
    <row r="3046" spans="1:19" x14ac:dyDescent="0.35">
      <c r="A3046" s="21">
        <v>1546704</v>
      </c>
      <c r="B3046" s="53">
        <v>411591</v>
      </c>
      <c r="C3046" s="21">
        <f>VLOOKUP(TotalMov[[#This Row],[Order]],'Total Mov by SS'!B:C,2,0)</f>
        <v>155</v>
      </c>
      <c r="D3046" s="21" t="s">
        <v>59</v>
      </c>
      <c r="E3046" s="21" t="s">
        <v>73</v>
      </c>
      <c r="F3046" s="21" t="s">
        <v>69</v>
      </c>
      <c r="G3046" s="21" t="s">
        <v>62</v>
      </c>
      <c r="H3046" s="21" t="s">
        <v>70</v>
      </c>
      <c r="I3046" s="21" t="s">
        <v>71</v>
      </c>
      <c r="J3046" s="22">
        <v>43709</v>
      </c>
      <c r="K3046" s="23">
        <v>0.34631944444444002</v>
      </c>
      <c r="L3046" s="22">
        <v>43709</v>
      </c>
      <c r="M3046" s="23">
        <v>0.34631944444444002</v>
      </c>
      <c r="N3046" s="24">
        <v>20</v>
      </c>
      <c r="O3046" s="21" t="s">
        <v>66</v>
      </c>
      <c r="P3046" s="24">
        <f>TotalMov[[#This Row],[Confirmed activ. 3 (ILE03)]]</f>
        <v>20</v>
      </c>
      <c r="Q3046" s="24">
        <v>20</v>
      </c>
      <c r="R3046" s="21" t="s">
        <v>66</v>
      </c>
      <c r="S3046" s="21" t="s">
        <v>72</v>
      </c>
    </row>
    <row r="3047" spans="1:19" x14ac:dyDescent="0.35">
      <c r="A3047" s="21">
        <v>1546704</v>
      </c>
      <c r="B3047" s="53">
        <v>411591</v>
      </c>
      <c r="C3047" s="21">
        <f>VLOOKUP(TotalMov[[#This Row],[Order]],'Total Mov by SS'!B:C,2,0)</f>
        <v>155</v>
      </c>
      <c r="D3047" s="21" t="s">
        <v>59</v>
      </c>
      <c r="E3047" s="21" t="s">
        <v>75</v>
      </c>
      <c r="F3047" s="21" t="s">
        <v>61</v>
      </c>
      <c r="G3047" s="21" t="s">
        <v>62</v>
      </c>
      <c r="H3047" s="21" t="s">
        <v>63</v>
      </c>
      <c r="I3047" s="21" t="s">
        <v>74</v>
      </c>
      <c r="J3047" s="22">
        <v>43709</v>
      </c>
      <c r="K3047" s="23">
        <v>0.35552083333333001</v>
      </c>
      <c r="L3047" s="22">
        <v>43709</v>
      </c>
      <c r="M3047" s="23">
        <v>0.59030092592592998</v>
      </c>
      <c r="N3047" s="25">
        <v>5.0369999999999999</v>
      </c>
      <c r="O3047" s="21" t="s">
        <v>77</v>
      </c>
      <c r="P3047" s="24">
        <f>TotalMov[[#This Row],[Confirmed activ. 3 (ILE03)]]*60</f>
        <v>302.21999999999997</v>
      </c>
      <c r="Q3047" s="24">
        <v>350</v>
      </c>
      <c r="R3047" s="21" t="s">
        <v>66</v>
      </c>
      <c r="S3047" s="21" t="s">
        <v>67</v>
      </c>
    </row>
    <row r="3048" spans="1:19" x14ac:dyDescent="0.35">
      <c r="A3048" s="21">
        <v>1546704</v>
      </c>
      <c r="B3048" s="53">
        <v>411591</v>
      </c>
      <c r="C3048" s="21">
        <f>VLOOKUP(TotalMov[[#This Row],[Order]],'Total Mov by SS'!B:C,2,0)</f>
        <v>155</v>
      </c>
      <c r="D3048" s="21" t="s">
        <v>59</v>
      </c>
      <c r="E3048" s="21" t="s">
        <v>78</v>
      </c>
      <c r="F3048" s="21" t="s">
        <v>61</v>
      </c>
      <c r="G3048" s="21" t="s">
        <v>62</v>
      </c>
      <c r="H3048" s="21" t="s">
        <v>63</v>
      </c>
      <c r="I3048" s="21" t="s">
        <v>76</v>
      </c>
      <c r="J3048" s="22">
        <v>43709</v>
      </c>
      <c r="K3048" s="23">
        <v>0.60289351851852002</v>
      </c>
      <c r="L3048" s="22">
        <v>43713</v>
      </c>
      <c r="M3048" s="23">
        <v>0.55663194444443997</v>
      </c>
      <c r="N3048" s="25">
        <v>36.485999999999997</v>
      </c>
      <c r="O3048" s="21" t="s">
        <v>77</v>
      </c>
      <c r="P3048" s="24">
        <f>TotalMov[[#This Row],[Confirmed activ. 3 (ILE03)]]*60</f>
        <v>2189.16</v>
      </c>
      <c r="Q3048" s="24">
        <v>1020</v>
      </c>
      <c r="R3048" s="21" t="s">
        <v>66</v>
      </c>
      <c r="S3048" s="21" t="s">
        <v>67</v>
      </c>
    </row>
    <row r="3049" spans="1:19" x14ac:dyDescent="0.35">
      <c r="A3049" s="21">
        <v>1546704</v>
      </c>
      <c r="B3049" s="53">
        <v>411591</v>
      </c>
      <c r="C3049" s="21">
        <f>VLOOKUP(TotalMov[[#This Row],[Order]],'Total Mov by SS'!B:C,2,0)</f>
        <v>155</v>
      </c>
      <c r="D3049" s="21" t="s">
        <v>59</v>
      </c>
      <c r="E3049" s="21" t="s">
        <v>80</v>
      </c>
      <c r="F3049" s="21" t="s">
        <v>61</v>
      </c>
      <c r="G3049" s="21" t="s">
        <v>62</v>
      </c>
      <c r="H3049" s="21" t="s">
        <v>63</v>
      </c>
      <c r="I3049" s="21" t="s">
        <v>112</v>
      </c>
      <c r="J3049" s="22">
        <v>43713</v>
      </c>
      <c r="K3049" s="23">
        <v>0.55679398148147996</v>
      </c>
      <c r="L3049" s="22">
        <v>43713</v>
      </c>
      <c r="M3049" s="23">
        <v>0.61459490740740996</v>
      </c>
      <c r="N3049" s="25">
        <v>1.387</v>
      </c>
      <c r="O3049" s="21" t="s">
        <v>77</v>
      </c>
      <c r="P3049" s="24">
        <f>TotalMov[[#This Row],[Confirmed activ. 3 (ILE03)]]*60</f>
        <v>83.22</v>
      </c>
      <c r="Q3049" s="24">
        <v>50</v>
      </c>
      <c r="R3049" s="21" t="s">
        <v>66</v>
      </c>
      <c r="S3049" s="21" t="s">
        <v>67</v>
      </c>
    </row>
    <row r="3050" spans="1:19" x14ac:dyDescent="0.35">
      <c r="A3050" s="21">
        <v>1546704</v>
      </c>
      <c r="B3050" s="53">
        <v>411591</v>
      </c>
      <c r="C3050" s="21">
        <f>VLOOKUP(TotalMov[[#This Row],[Order]],'Total Mov by SS'!B:C,2,0)</f>
        <v>155</v>
      </c>
      <c r="D3050" s="21" t="s">
        <v>59</v>
      </c>
      <c r="E3050" s="21" t="s">
        <v>82</v>
      </c>
      <c r="F3050" s="21" t="s">
        <v>89</v>
      </c>
      <c r="G3050" s="21" t="s">
        <v>90</v>
      </c>
      <c r="H3050" s="21" t="s">
        <v>91</v>
      </c>
      <c r="I3050" s="21" t="s">
        <v>92</v>
      </c>
      <c r="J3050" s="22"/>
      <c r="K3050" s="23">
        <v>0</v>
      </c>
      <c r="L3050" s="22"/>
      <c r="M3050" s="23">
        <v>0</v>
      </c>
      <c r="N3050" s="25">
        <v>0</v>
      </c>
      <c r="O3050" s="21" t="s">
        <v>93</v>
      </c>
      <c r="P3050" s="24"/>
      <c r="Q3050" s="24">
        <v>0</v>
      </c>
      <c r="R3050" s="21" t="s">
        <v>66</v>
      </c>
      <c r="S3050" s="21" t="s">
        <v>94</v>
      </c>
    </row>
    <row r="3051" spans="1:19" x14ac:dyDescent="0.35">
      <c r="A3051" s="21">
        <v>1546704</v>
      </c>
      <c r="B3051" s="53">
        <v>411591</v>
      </c>
      <c r="C3051" s="21">
        <f>VLOOKUP(TotalMov[[#This Row],[Order]],'Total Mov by SS'!B:C,2,0)</f>
        <v>155</v>
      </c>
      <c r="D3051" s="21" t="s">
        <v>59</v>
      </c>
      <c r="E3051" s="21" t="s">
        <v>85</v>
      </c>
      <c r="F3051" s="21" t="s">
        <v>69</v>
      </c>
      <c r="G3051" s="21" t="s">
        <v>62</v>
      </c>
      <c r="H3051" s="21" t="s">
        <v>70</v>
      </c>
      <c r="I3051" s="21" t="s">
        <v>79</v>
      </c>
      <c r="J3051" s="22">
        <v>43713</v>
      </c>
      <c r="K3051" s="23">
        <v>0.65238425925926002</v>
      </c>
      <c r="L3051" s="22">
        <v>43713</v>
      </c>
      <c r="M3051" s="23">
        <v>0.65238425925926002</v>
      </c>
      <c r="N3051" s="24">
        <v>20</v>
      </c>
      <c r="O3051" s="21" t="s">
        <v>66</v>
      </c>
      <c r="P3051" s="24">
        <f>TotalMov[[#This Row],[Confirmed activ. 3 (ILE03)]]</f>
        <v>20</v>
      </c>
      <c r="Q3051" s="24">
        <v>20</v>
      </c>
      <c r="R3051" s="21" t="s">
        <v>66</v>
      </c>
      <c r="S3051" s="21" t="s">
        <v>72</v>
      </c>
    </row>
    <row r="3052" spans="1:19" x14ac:dyDescent="0.35">
      <c r="A3052" s="21">
        <v>1546704</v>
      </c>
      <c r="B3052" s="53">
        <v>411591</v>
      </c>
      <c r="C3052" s="21">
        <f>VLOOKUP(TotalMov[[#This Row],[Order]],'Total Mov by SS'!B:C,2,0)</f>
        <v>155</v>
      </c>
      <c r="D3052" s="21" t="s">
        <v>59</v>
      </c>
      <c r="E3052" s="21" t="s">
        <v>88</v>
      </c>
      <c r="F3052" s="21" t="s">
        <v>69</v>
      </c>
      <c r="G3052" s="21" t="s">
        <v>62</v>
      </c>
      <c r="H3052" s="21" t="s">
        <v>70</v>
      </c>
      <c r="I3052" s="21" t="s">
        <v>81</v>
      </c>
      <c r="J3052" s="22">
        <v>43713</v>
      </c>
      <c r="K3052" s="23">
        <v>0.65246527777777996</v>
      </c>
      <c r="L3052" s="22">
        <v>43713</v>
      </c>
      <c r="M3052" s="23">
        <v>0.65246527777777996</v>
      </c>
      <c r="N3052" s="24">
        <v>20</v>
      </c>
      <c r="O3052" s="21" t="s">
        <v>66</v>
      </c>
      <c r="P3052" s="24">
        <f>TotalMov[[#This Row],[Confirmed activ. 3 (ILE03)]]</f>
        <v>20</v>
      </c>
      <c r="Q3052" s="24">
        <v>20</v>
      </c>
      <c r="R3052" s="21" t="s">
        <v>66</v>
      </c>
      <c r="S3052" s="21" t="s">
        <v>72</v>
      </c>
    </row>
    <row r="3053" spans="1:19" x14ac:dyDescent="0.35">
      <c r="A3053" s="21">
        <v>1546704</v>
      </c>
      <c r="B3053" s="53">
        <v>411591</v>
      </c>
      <c r="C3053" s="21">
        <f>VLOOKUP(TotalMov[[#This Row],[Order]],'Total Mov by SS'!B:C,2,0)</f>
        <v>155</v>
      </c>
      <c r="D3053" s="21" t="s">
        <v>59</v>
      </c>
      <c r="E3053" s="21" t="s">
        <v>95</v>
      </c>
      <c r="F3053" s="21" t="s">
        <v>83</v>
      </c>
      <c r="G3053" s="21" t="s">
        <v>62</v>
      </c>
      <c r="H3053" s="21" t="s">
        <v>84</v>
      </c>
      <c r="I3053" s="21" t="s">
        <v>84</v>
      </c>
      <c r="J3053" s="22">
        <v>43713</v>
      </c>
      <c r="K3053" s="23">
        <v>0.67057870370369999</v>
      </c>
      <c r="L3053" s="22">
        <v>43716</v>
      </c>
      <c r="M3053" s="23">
        <v>0.87649305555556001</v>
      </c>
      <c r="N3053" s="25">
        <v>5.774</v>
      </c>
      <c r="O3053" s="21" t="s">
        <v>77</v>
      </c>
      <c r="P3053" s="24">
        <f>TotalMov[[#This Row],[Confirmed activ. 3 (ILE03)]]*60</f>
        <v>346.44</v>
      </c>
      <c r="Q3053" s="24">
        <v>450</v>
      </c>
      <c r="R3053" s="21" t="s">
        <v>66</v>
      </c>
      <c r="S3053" s="21" t="s">
        <v>67</v>
      </c>
    </row>
    <row r="3054" spans="1:19" x14ac:dyDescent="0.35">
      <c r="A3054" s="21">
        <v>1546704</v>
      </c>
      <c r="B3054" s="53">
        <v>411591</v>
      </c>
      <c r="C3054" s="21">
        <f>VLOOKUP(TotalMov[[#This Row],[Order]],'Total Mov by SS'!B:C,2,0)</f>
        <v>155</v>
      </c>
      <c r="D3054" s="21" t="s">
        <v>59</v>
      </c>
      <c r="E3054" s="21" t="s">
        <v>97</v>
      </c>
      <c r="F3054" s="21" t="s">
        <v>86</v>
      </c>
      <c r="G3054" s="21" t="s">
        <v>62</v>
      </c>
      <c r="H3054" s="21" t="s">
        <v>87</v>
      </c>
      <c r="I3054" s="21" t="s">
        <v>87</v>
      </c>
      <c r="J3054" s="22">
        <v>43717</v>
      </c>
      <c r="K3054" s="23">
        <v>0.59743055555556002</v>
      </c>
      <c r="L3054" s="22">
        <v>43717</v>
      </c>
      <c r="M3054" s="23">
        <v>0.59743055555556002</v>
      </c>
      <c r="N3054" s="24">
        <v>20</v>
      </c>
      <c r="O3054" s="21" t="s">
        <v>66</v>
      </c>
      <c r="P3054" s="24">
        <f>TotalMov[[#This Row],[Confirmed activ. 3 (ILE03)]]</f>
        <v>20</v>
      </c>
      <c r="Q3054" s="24">
        <v>20</v>
      </c>
      <c r="R3054" s="21" t="s">
        <v>66</v>
      </c>
      <c r="S3054" s="21" t="s">
        <v>72</v>
      </c>
    </row>
    <row r="3055" spans="1:19" x14ac:dyDescent="0.35">
      <c r="A3055" s="21">
        <v>1546704</v>
      </c>
      <c r="B3055" s="53">
        <v>411591</v>
      </c>
      <c r="C3055" s="21">
        <f>VLOOKUP(TotalMov[[#This Row],[Order]],'Total Mov by SS'!B:C,2,0)</f>
        <v>155</v>
      </c>
      <c r="D3055" s="21" t="s">
        <v>59</v>
      </c>
      <c r="E3055" s="21" t="s">
        <v>99</v>
      </c>
      <c r="F3055" s="21" t="s">
        <v>61</v>
      </c>
      <c r="G3055" s="21" t="s">
        <v>62</v>
      </c>
      <c r="H3055" s="21" t="s">
        <v>63</v>
      </c>
      <c r="I3055" s="21" t="s">
        <v>96</v>
      </c>
      <c r="J3055" s="22">
        <v>43723</v>
      </c>
      <c r="K3055" s="23">
        <v>0.44189814814814998</v>
      </c>
      <c r="L3055" s="22">
        <v>43723</v>
      </c>
      <c r="M3055" s="23">
        <v>0.59694444444443995</v>
      </c>
      <c r="N3055" s="25">
        <v>93.832999999999998</v>
      </c>
      <c r="O3055" s="21" t="s">
        <v>66</v>
      </c>
      <c r="P3055" s="24">
        <f>TotalMov[[#This Row],[Confirmed activ. 3 (ILE03)]]</f>
        <v>93.832999999999998</v>
      </c>
      <c r="Q3055" s="24">
        <v>100</v>
      </c>
      <c r="R3055" s="21" t="s">
        <v>66</v>
      </c>
      <c r="S3055" s="21" t="s">
        <v>67</v>
      </c>
    </row>
    <row r="3056" spans="1:19" x14ac:dyDescent="0.35">
      <c r="A3056" s="21">
        <v>1546704</v>
      </c>
      <c r="B3056" s="53">
        <v>411591</v>
      </c>
      <c r="C3056" s="21">
        <f>VLOOKUP(TotalMov[[#This Row],[Order]],'Total Mov by SS'!B:C,2,0)</f>
        <v>155</v>
      </c>
      <c r="D3056" s="21" t="s">
        <v>59</v>
      </c>
      <c r="E3056" s="21" t="s">
        <v>101</v>
      </c>
      <c r="F3056" s="21" t="s">
        <v>69</v>
      </c>
      <c r="G3056" s="21" t="s">
        <v>62</v>
      </c>
      <c r="H3056" s="21" t="s">
        <v>70</v>
      </c>
      <c r="I3056" s="21" t="s">
        <v>98</v>
      </c>
      <c r="J3056" s="22">
        <v>43723</v>
      </c>
      <c r="K3056" s="23">
        <v>0.59621527777778005</v>
      </c>
      <c r="L3056" s="22">
        <v>43723</v>
      </c>
      <c r="M3056" s="23">
        <v>0.59621527777778005</v>
      </c>
      <c r="N3056" s="24">
        <v>20</v>
      </c>
      <c r="O3056" s="21" t="s">
        <v>66</v>
      </c>
      <c r="P3056" s="24">
        <f>TotalMov[[#This Row],[Confirmed activ. 3 (ILE03)]]</f>
        <v>20</v>
      </c>
      <c r="Q3056" s="24">
        <v>20</v>
      </c>
      <c r="R3056" s="21" t="s">
        <v>66</v>
      </c>
      <c r="S3056" s="21" t="s">
        <v>72</v>
      </c>
    </row>
    <row r="3057" spans="1:19" x14ac:dyDescent="0.35">
      <c r="A3057" s="21">
        <v>1546704</v>
      </c>
      <c r="B3057" s="53">
        <v>411591</v>
      </c>
      <c r="C3057" s="21">
        <f>VLOOKUP(TotalMov[[#This Row],[Order]],'Total Mov by SS'!B:C,2,0)</f>
        <v>155</v>
      </c>
      <c r="D3057" s="21" t="s">
        <v>59</v>
      </c>
      <c r="E3057" s="21" t="s">
        <v>104</v>
      </c>
      <c r="F3057" s="21" t="s">
        <v>69</v>
      </c>
      <c r="G3057" s="21" t="s">
        <v>62</v>
      </c>
      <c r="H3057" s="21" t="s">
        <v>70</v>
      </c>
      <c r="I3057" s="21" t="s">
        <v>100</v>
      </c>
      <c r="J3057" s="22">
        <v>43723</v>
      </c>
      <c r="K3057" s="23">
        <v>0.59628472222221995</v>
      </c>
      <c r="L3057" s="22">
        <v>43723</v>
      </c>
      <c r="M3057" s="23">
        <v>0.59628472222221995</v>
      </c>
      <c r="N3057" s="24">
        <v>30</v>
      </c>
      <c r="O3057" s="21" t="s">
        <v>66</v>
      </c>
      <c r="P3057" s="24">
        <f>TotalMov[[#This Row],[Confirmed activ. 3 (ILE03)]]</f>
        <v>30</v>
      </c>
      <c r="Q3057" s="24">
        <v>30</v>
      </c>
      <c r="R3057" s="21" t="s">
        <v>66</v>
      </c>
      <c r="S3057" s="21" t="s">
        <v>72</v>
      </c>
    </row>
    <row r="3058" spans="1:19" x14ac:dyDescent="0.35">
      <c r="A3058" s="21">
        <v>1546704</v>
      </c>
      <c r="B3058" s="53">
        <v>411591</v>
      </c>
      <c r="C3058" s="21">
        <f>VLOOKUP(TotalMov[[#This Row],[Order]],'Total Mov by SS'!B:C,2,0)</f>
        <v>155</v>
      </c>
      <c r="D3058" s="21" t="s">
        <v>59</v>
      </c>
      <c r="E3058" s="21" t="s">
        <v>113</v>
      </c>
      <c r="F3058" s="21" t="s">
        <v>102</v>
      </c>
      <c r="G3058" s="21" t="s">
        <v>62</v>
      </c>
      <c r="H3058" s="21" t="s">
        <v>100</v>
      </c>
      <c r="I3058" s="21" t="s">
        <v>103</v>
      </c>
      <c r="J3058" s="22">
        <v>43723</v>
      </c>
      <c r="K3058" s="23">
        <v>0.59631944444443996</v>
      </c>
      <c r="L3058" s="22">
        <v>43723</v>
      </c>
      <c r="M3058" s="23">
        <v>0.59631944444443996</v>
      </c>
      <c r="N3058" s="24">
        <v>30</v>
      </c>
      <c r="O3058" s="21" t="s">
        <v>66</v>
      </c>
      <c r="P3058" s="24">
        <f>TotalMov[[#This Row],[Confirmed activ. 3 (ILE03)]]</f>
        <v>30</v>
      </c>
      <c r="Q3058" s="24">
        <v>30</v>
      </c>
      <c r="R3058" s="21" t="s">
        <v>66</v>
      </c>
      <c r="S3058" s="21" t="s">
        <v>72</v>
      </c>
    </row>
    <row r="3059" spans="1:19" x14ac:dyDescent="0.35">
      <c r="A3059" s="21">
        <v>1546704</v>
      </c>
      <c r="B3059" s="53">
        <v>411591</v>
      </c>
      <c r="C3059" s="21">
        <f>VLOOKUP(TotalMov[[#This Row],[Order]],'Total Mov by SS'!B:C,2,0)</f>
        <v>155</v>
      </c>
      <c r="D3059" s="21" t="s">
        <v>59</v>
      </c>
      <c r="E3059" s="21" t="s">
        <v>114</v>
      </c>
      <c r="F3059" s="21" t="s">
        <v>102</v>
      </c>
      <c r="G3059" s="21" t="s">
        <v>105</v>
      </c>
      <c r="H3059" s="21" t="s">
        <v>100</v>
      </c>
      <c r="I3059" s="21" t="s">
        <v>106</v>
      </c>
      <c r="J3059" s="22">
        <v>43725</v>
      </c>
      <c r="K3059" s="23">
        <v>0.31608796296295999</v>
      </c>
      <c r="L3059" s="22">
        <v>43725</v>
      </c>
      <c r="M3059" s="23">
        <v>0.31608796296295999</v>
      </c>
      <c r="N3059" s="24">
        <v>45</v>
      </c>
      <c r="O3059" s="21" t="s">
        <v>66</v>
      </c>
      <c r="P3059" s="24">
        <f>TotalMov[[#This Row],[Confirmed activ. 3 (ILE03)]]</f>
        <v>45</v>
      </c>
      <c r="Q3059" s="24">
        <v>45</v>
      </c>
      <c r="R3059" s="21" t="s">
        <v>66</v>
      </c>
      <c r="S3059" s="21" t="s">
        <v>72</v>
      </c>
    </row>
    <row r="3060" spans="1:19" x14ac:dyDescent="0.35">
      <c r="A3060" s="21">
        <v>1546704</v>
      </c>
      <c r="B3060" s="53">
        <v>411591</v>
      </c>
      <c r="C3060" s="21">
        <f>VLOOKUP(TotalMov[[#This Row],[Order]],'Total Mov by SS'!B:C,2,0)</f>
        <v>155</v>
      </c>
      <c r="D3060" s="21" t="s">
        <v>107</v>
      </c>
      <c r="E3060" s="21" t="s">
        <v>60</v>
      </c>
      <c r="F3060" s="21" t="s">
        <v>61</v>
      </c>
      <c r="G3060" s="21" t="s">
        <v>90</v>
      </c>
      <c r="H3060" s="21" t="s">
        <v>63</v>
      </c>
      <c r="I3060" s="21" t="s">
        <v>108</v>
      </c>
      <c r="J3060" s="22">
        <v>43717</v>
      </c>
      <c r="K3060" s="23">
        <v>0.53666666666666996</v>
      </c>
      <c r="L3060" s="22">
        <v>43717</v>
      </c>
      <c r="M3060" s="23">
        <v>0.7471875</v>
      </c>
      <c r="N3060" s="25">
        <v>5.0529999999999999</v>
      </c>
      <c r="O3060" s="21" t="s">
        <v>77</v>
      </c>
      <c r="P3060" s="24">
        <f>TotalMov[[#This Row],[Confirmed activ. 3 (ILE03)]]*60</f>
        <v>303.18</v>
      </c>
      <c r="Q3060" s="24">
        <v>1</v>
      </c>
      <c r="R3060" s="21" t="s">
        <v>66</v>
      </c>
      <c r="S3060" s="21" t="s">
        <v>67</v>
      </c>
    </row>
    <row r="3061" spans="1:19" x14ac:dyDescent="0.35">
      <c r="A3061" s="21">
        <v>1546704</v>
      </c>
      <c r="B3061" s="53">
        <v>411591</v>
      </c>
      <c r="C3061" s="21">
        <f>VLOOKUP(TotalMov[[#This Row],[Order]],'Total Mov by SS'!B:C,2,0)</f>
        <v>155</v>
      </c>
      <c r="D3061" s="21" t="s">
        <v>109</v>
      </c>
      <c r="E3061" s="21" t="s">
        <v>95</v>
      </c>
      <c r="F3061" s="21" t="s">
        <v>83</v>
      </c>
      <c r="G3061" s="21" t="s">
        <v>90</v>
      </c>
      <c r="H3061" s="21" t="s">
        <v>84</v>
      </c>
      <c r="I3061" s="21" t="s">
        <v>110</v>
      </c>
      <c r="J3061" s="22"/>
      <c r="K3061" s="23">
        <v>0</v>
      </c>
      <c r="L3061" s="22"/>
      <c r="M3061" s="23">
        <v>0</v>
      </c>
      <c r="N3061" s="25">
        <v>0</v>
      </c>
      <c r="O3061" s="21" t="s">
        <v>93</v>
      </c>
      <c r="P3061" s="24"/>
      <c r="Q3061" s="24">
        <v>5</v>
      </c>
      <c r="R3061" s="21" t="s">
        <v>66</v>
      </c>
      <c r="S3061" s="21" t="s">
        <v>94</v>
      </c>
    </row>
    <row r="3062" spans="1:19" x14ac:dyDescent="0.35">
      <c r="A3062" s="21">
        <v>1548148</v>
      </c>
      <c r="B3062" s="53">
        <v>411591</v>
      </c>
      <c r="C3062" s="21">
        <f>VLOOKUP(TotalMov[[#This Row],[Order]],'Total Mov by SS'!B:C,2,0)</f>
        <v>149</v>
      </c>
      <c r="D3062" s="21" t="s">
        <v>59</v>
      </c>
      <c r="E3062" s="21" t="s">
        <v>60</v>
      </c>
      <c r="F3062" s="21" t="s">
        <v>83</v>
      </c>
      <c r="G3062" s="21" t="s">
        <v>62</v>
      </c>
      <c r="H3062" s="21" t="s">
        <v>84</v>
      </c>
      <c r="I3062" s="21" t="s">
        <v>111</v>
      </c>
      <c r="J3062" s="22">
        <v>43710</v>
      </c>
      <c r="K3062" s="23">
        <v>0.11648148148148001</v>
      </c>
      <c r="L3062" s="22">
        <v>43710</v>
      </c>
      <c r="M3062" s="23">
        <v>0.15362268518519001</v>
      </c>
      <c r="N3062" s="25">
        <v>26.75</v>
      </c>
      <c r="O3062" s="21" t="s">
        <v>66</v>
      </c>
      <c r="P3062" s="24">
        <f>TotalMov[[#This Row],[Confirmed activ. 3 (ILE03)]]</f>
        <v>26.75</v>
      </c>
      <c r="Q3062" s="24">
        <v>40</v>
      </c>
      <c r="R3062" s="21" t="s">
        <v>66</v>
      </c>
      <c r="S3062" s="21" t="s">
        <v>67</v>
      </c>
    </row>
    <row r="3063" spans="1:19" x14ac:dyDescent="0.35">
      <c r="A3063" s="21">
        <v>1548148</v>
      </c>
      <c r="B3063" s="53">
        <v>411591</v>
      </c>
      <c r="C3063" s="21">
        <f>VLOOKUP(TotalMov[[#This Row],[Order]],'Total Mov by SS'!B:C,2,0)</f>
        <v>149</v>
      </c>
      <c r="D3063" s="21" t="s">
        <v>59</v>
      </c>
      <c r="E3063" s="21" t="s">
        <v>68</v>
      </c>
      <c r="F3063" s="21" t="s">
        <v>61</v>
      </c>
      <c r="G3063" s="21" t="s">
        <v>62</v>
      </c>
      <c r="H3063" s="21" t="s">
        <v>63</v>
      </c>
      <c r="I3063" s="21" t="s">
        <v>64</v>
      </c>
      <c r="J3063" s="22">
        <v>43710</v>
      </c>
      <c r="K3063" s="23">
        <v>0.36289351851851998</v>
      </c>
      <c r="L3063" s="22">
        <v>43710</v>
      </c>
      <c r="M3063" s="23">
        <v>0.36931712962962998</v>
      </c>
      <c r="N3063" s="25">
        <v>9.25</v>
      </c>
      <c r="O3063" s="21" t="s">
        <v>66</v>
      </c>
      <c r="P3063" s="24">
        <f>TotalMov[[#This Row],[Confirmed activ. 3 (ILE03)]]</f>
        <v>9.25</v>
      </c>
      <c r="Q3063" s="24">
        <v>15</v>
      </c>
      <c r="R3063" s="21" t="s">
        <v>66</v>
      </c>
      <c r="S3063" s="21" t="s">
        <v>67</v>
      </c>
    </row>
    <row r="3064" spans="1:19" x14ac:dyDescent="0.35">
      <c r="A3064" s="21">
        <v>1548148</v>
      </c>
      <c r="B3064" s="53">
        <v>411591</v>
      </c>
      <c r="C3064" s="21">
        <f>VLOOKUP(TotalMov[[#This Row],[Order]],'Total Mov by SS'!B:C,2,0)</f>
        <v>149</v>
      </c>
      <c r="D3064" s="21" t="s">
        <v>59</v>
      </c>
      <c r="E3064" s="21" t="s">
        <v>73</v>
      </c>
      <c r="F3064" s="21" t="s">
        <v>69</v>
      </c>
      <c r="G3064" s="21" t="s">
        <v>62</v>
      </c>
      <c r="H3064" s="21" t="s">
        <v>70</v>
      </c>
      <c r="I3064" s="21" t="s">
        <v>71</v>
      </c>
      <c r="J3064" s="22">
        <v>43710</v>
      </c>
      <c r="K3064" s="23">
        <v>0.59285879629630001</v>
      </c>
      <c r="L3064" s="22">
        <v>43710</v>
      </c>
      <c r="M3064" s="23">
        <v>0.59285879629630001</v>
      </c>
      <c r="N3064" s="24">
        <v>20</v>
      </c>
      <c r="O3064" s="21" t="s">
        <v>66</v>
      </c>
      <c r="P3064" s="24">
        <f>TotalMov[[#This Row],[Confirmed activ. 3 (ILE03)]]</f>
        <v>20</v>
      </c>
      <c r="Q3064" s="24">
        <v>20</v>
      </c>
      <c r="R3064" s="21" t="s">
        <v>66</v>
      </c>
      <c r="S3064" s="21" t="s">
        <v>72</v>
      </c>
    </row>
    <row r="3065" spans="1:19" x14ac:dyDescent="0.35">
      <c r="A3065" s="21">
        <v>1548148</v>
      </c>
      <c r="B3065" s="53">
        <v>411591</v>
      </c>
      <c r="C3065" s="21">
        <f>VLOOKUP(TotalMov[[#This Row],[Order]],'Total Mov by SS'!B:C,2,0)</f>
        <v>149</v>
      </c>
      <c r="D3065" s="21" t="s">
        <v>59</v>
      </c>
      <c r="E3065" s="21" t="s">
        <v>75</v>
      </c>
      <c r="F3065" s="21" t="s">
        <v>61</v>
      </c>
      <c r="G3065" s="21" t="s">
        <v>62</v>
      </c>
      <c r="H3065" s="21" t="s">
        <v>63</v>
      </c>
      <c r="I3065" s="21" t="s">
        <v>74</v>
      </c>
      <c r="J3065" s="22">
        <v>43710</v>
      </c>
      <c r="K3065" s="23">
        <v>0.6844212962963</v>
      </c>
      <c r="L3065" s="22">
        <v>43711</v>
      </c>
      <c r="M3065" s="23">
        <v>0.47706018518519</v>
      </c>
      <c r="N3065" s="25">
        <v>5.4720000000000004</v>
      </c>
      <c r="O3065" s="21" t="s">
        <v>77</v>
      </c>
      <c r="P3065" s="24">
        <f>TotalMov[[#This Row],[Confirmed activ. 3 (ILE03)]]*60</f>
        <v>328.32000000000005</v>
      </c>
      <c r="Q3065" s="24">
        <v>290</v>
      </c>
      <c r="R3065" s="21" t="s">
        <v>66</v>
      </c>
      <c r="S3065" s="21" t="s">
        <v>67</v>
      </c>
    </row>
    <row r="3066" spans="1:19" x14ac:dyDescent="0.35">
      <c r="A3066" s="21">
        <v>1548148</v>
      </c>
      <c r="B3066" s="53">
        <v>411591</v>
      </c>
      <c r="C3066" s="21">
        <f>VLOOKUP(TotalMov[[#This Row],[Order]],'Total Mov by SS'!B:C,2,0)</f>
        <v>149</v>
      </c>
      <c r="D3066" s="21" t="s">
        <v>59</v>
      </c>
      <c r="E3066" s="21" t="s">
        <v>78</v>
      </c>
      <c r="F3066" s="21" t="s">
        <v>61</v>
      </c>
      <c r="G3066" s="21" t="s">
        <v>62</v>
      </c>
      <c r="H3066" s="21" t="s">
        <v>63</v>
      </c>
      <c r="I3066" s="21" t="s">
        <v>76</v>
      </c>
      <c r="J3066" s="22">
        <v>43711</v>
      </c>
      <c r="K3066" s="23">
        <v>0.50236111111111004</v>
      </c>
      <c r="L3066" s="22">
        <v>43717</v>
      </c>
      <c r="M3066" s="23">
        <v>0.68437499999999996</v>
      </c>
      <c r="N3066" s="25">
        <v>41.305</v>
      </c>
      <c r="O3066" s="21" t="s">
        <v>77</v>
      </c>
      <c r="P3066" s="24">
        <f>TotalMov[[#This Row],[Confirmed activ. 3 (ILE03)]]*60</f>
        <v>2478.3000000000002</v>
      </c>
      <c r="Q3066" s="24">
        <v>1040</v>
      </c>
      <c r="R3066" s="21" t="s">
        <v>66</v>
      </c>
      <c r="S3066" s="21" t="s">
        <v>67</v>
      </c>
    </row>
    <row r="3067" spans="1:19" x14ac:dyDescent="0.35">
      <c r="A3067" s="21">
        <v>1548148</v>
      </c>
      <c r="B3067" s="53">
        <v>411591</v>
      </c>
      <c r="C3067" s="21">
        <f>VLOOKUP(TotalMov[[#This Row],[Order]],'Total Mov by SS'!B:C,2,0)</f>
        <v>149</v>
      </c>
      <c r="D3067" s="21" t="s">
        <v>59</v>
      </c>
      <c r="E3067" s="21" t="s">
        <v>80</v>
      </c>
      <c r="F3067" s="21" t="s">
        <v>61</v>
      </c>
      <c r="G3067" s="21" t="s">
        <v>62</v>
      </c>
      <c r="H3067" s="21" t="s">
        <v>63</v>
      </c>
      <c r="I3067" s="21" t="s">
        <v>112</v>
      </c>
      <c r="J3067" s="22">
        <v>43717</v>
      </c>
      <c r="K3067" s="23">
        <v>0.68446759259259005</v>
      </c>
      <c r="L3067" s="22">
        <v>43717</v>
      </c>
      <c r="M3067" s="23">
        <v>0.69649305555555996</v>
      </c>
      <c r="N3067" s="25">
        <v>17.317</v>
      </c>
      <c r="O3067" s="21" t="s">
        <v>66</v>
      </c>
      <c r="P3067" s="24">
        <f>TotalMov[[#This Row],[Confirmed activ. 3 (ILE03)]]</f>
        <v>17.317</v>
      </c>
      <c r="Q3067" s="24">
        <v>50</v>
      </c>
      <c r="R3067" s="21" t="s">
        <v>66</v>
      </c>
      <c r="S3067" s="21" t="s">
        <v>67</v>
      </c>
    </row>
    <row r="3068" spans="1:19" x14ac:dyDescent="0.35">
      <c r="A3068" s="21">
        <v>1548148</v>
      </c>
      <c r="B3068" s="53">
        <v>411591</v>
      </c>
      <c r="C3068" s="21">
        <f>VLOOKUP(TotalMov[[#This Row],[Order]],'Total Mov by SS'!B:C,2,0)</f>
        <v>149</v>
      </c>
      <c r="D3068" s="21" t="s">
        <v>59</v>
      </c>
      <c r="E3068" s="21" t="s">
        <v>82</v>
      </c>
      <c r="F3068" s="21" t="s">
        <v>89</v>
      </c>
      <c r="G3068" s="21" t="s">
        <v>90</v>
      </c>
      <c r="H3068" s="21" t="s">
        <v>91</v>
      </c>
      <c r="I3068" s="21" t="s">
        <v>92</v>
      </c>
      <c r="J3068" s="22"/>
      <c r="K3068" s="23">
        <v>0</v>
      </c>
      <c r="L3068" s="22"/>
      <c r="M3068" s="23">
        <v>0</v>
      </c>
      <c r="N3068" s="25">
        <v>0</v>
      </c>
      <c r="O3068" s="21" t="s">
        <v>93</v>
      </c>
      <c r="P3068" s="24"/>
      <c r="Q3068" s="24">
        <v>0</v>
      </c>
      <c r="R3068" s="21" t="s">
        <v>66</v>
      </c>
      <c r="S3068" s="21" t="s">
        <v>94</v>
      </c>
    </row>
    <row r="3069" spans="1:19" x14ac:dyDescent="0.35">
      <c r="A3069" s="21">
        <v>1548148</v>
      </c>
      <c r="B3069" s="53">
        <v>411591</v>
      </c>
      <c r="C3069" s="21">
        <f>VLOOKUP(TotalMov[[#This Row],[Order]],'Total Mov by SS'!B:C,2,0)</f>
        <v>149</v>
      </c>
      <c r="D3069" s="21" t="s">
        <v>59</v>
      </c>
      <c r="E3069" s="21" t="s">
        <v>85</v>
      </c>
      <c r="F3069" s="21" t="s">
        <v>69</v>
      </c>
      <c r="G3069" s="21" t="s">
        <v>62</v>
      </c>
      <c r="H3069" s="21" t="s">
        <v>70</v>
      </c>
      <c r="I3069" s="21" t="s">
        <v>79</v>
      </c>
      <c r="J3069" s="22">
        <v>43717</v>
      </c>
      <c r="K3069" s="23">
        <v>0.70401620370369999</v>
      </c>
      <c r="L3069" s="22">
        <v>43717</v>
      </c>
      <c r="M3069" s="23">
        <v>0.70401620370369999</v>
      </c>
      <c r="N3069" s="24">
        <v>20</v>
      </c>
      <c r="O3069" s="21" t="s">
        <v>66</v>
      </c>
      <c r="P3069" s="24">
        <f>TotalMov[[#This Row],[Confirmed activ. 3 (ILE03)]]</f>
        <v>20</v>
      </c>
      <c r="Q3069" s="24">
        <v>20</v>
      </c>
      <c r="R3069" s="21" t="s">
        <v>66</v>
      </c>
      <c r="S3069" s="21" t="s">
        <v>72</v>
      </c>
    </row>
    <row r="3070" spans="1:19" x14ac:dyDescent="0.35">
      <c r="A3070" s="21">
        <v>1548148</v>
      </c>
      <c r="B3070" s="53">
        <v>411591</v>
      </c>
      <c r="C3070" s="21">
        <f>VLOOKUP(TotalMov[[#This Row],[Order]],'Total Mov by SS'!B:C,2,0)</f>
        <v>149</v>
      </c>
      <c r="D3070" s="21" t="s">
        <v>59</v>
      </c>
      <c r="E3070" s="21" t="s">
        <v>88</v>
      </c>
      <c r="F3070" s="21" t="s">
        <v>69</v>
      </c>
      <c r="G3070" s="21" t="s">
        <v>62</v>
      </c>
      <c r="H3070" s="21" t="s">
        <v>70</v>
      </c>
      <c r="I3070" s="21" t="s">
        <v>81</v>
      </c>
      <c r="J3070" s="22">
        <v>43717</v>
      </c>
      <c r="K3070" s="23">
        <v>0.70408564814815</v>
      </c>
      <c r="L3070" s="22">
        <v>43717</v>
      </c>
      <c r="M3070" s="23">
        <v>0.70408564814815</v>
      </c>
      <c r="N3070" s="24">
        <v>20</v>
      </c>
      <c r="O3070" s="21" t="s">
        <v>66</v>
      </c>
      <c r="P3070" s="24">
        <f>TotalMov[[#This Row],[Confirmed activ. 3 (ILE03)]]</f>
        <v>20</v>
      </c>
      <c r="Q3070" s="24">
        <v>20</v>
      </c>
      <c r="R3070" s="21" t="s">
        <v>66</v>
      </c>
      <c r="S3070" s="21" t="s">
        <v>72</v>
      </c>
    </row>
    <row r="3071" spans="1:19" x14ac:dyDescent="0.35">
      <c r="A3071" s="21">
        <v>1548148</v>
      </c>
      <c r="B3071" s="53">
        <v>411591</v>
      </c>
      <c r="C3071" s="21">
        <f>VLOOKUP(TotalMov[[#This Row],[Order]],'Total Mov by SS'!B:C,2,0)</f>
        <v>149</v>
      </c>
      <c r="D3071" s="21" t="s">
        <v>59</v>
      </c>
      <c r="E3071" s="21" t="s">
        <v>95</v>
      </c>
      <c r="F3071" s="21" t="s">
        <v>83</v>
      </c>
      <c r="G3071" s="21" t="s">
        <v>62</v>
      </c>
      <c r="H3071" s="21" t="s">
        <v>84</v>
      </c>
      <c r="I3071" s="21" t="s">
        <v>84</v>
      </c>
      <c r="J3071" s="22">
        <v>43717</v>
      </c>
      <c r="K3071" s="23">
        <v>0.75079861111111001</v>
      </c>
      <c r="L3071" s="22">
        <v>43718</v>
      </c>
      <c r="M3071" s="23">
        <v>0.63863425925925998</v>
      </c>
      <c r="N3071" s="25">
        <v>7.5670000000000002</v>
      </c>
      <c r="O3071" s="21" t="s">
        <v>77</v>
      </c>
      <c r="P3071" s="24">
        <f>TotalMov[[#This Row],[Confirmed activ. 3 (ILE03)]]*60</f>
        <v>454.02</v>
      </c>
      <c r="Q3071" s="24">
        <v>450</v>
      </c>
      <c r="R3071" s="21" t="s">
        <v>66</v>
      </c>
      <c r="S3071" s="21" t="s">
        <v>67</v>
      </c>
    </row>
    <row r="3072" spans="1:19" x14ac:dyDescent="0.35">
      <c r="A3072" s="21">
        <v>1548148</v>
      </c>
      <c r="B3072" s="53">
        <v>411591</v>
      </c>
      <c r="C3072" s="21">
        <f>VLOOKUP(TotalMov[[#This Row],[Order]],'Total Mov by SS'!B:C,2,0)</f>
        <v>149</v>
      </c>
      <c r="D3072" s="21" t="s">
        <v>59</v>
      </c>
      <c r="E3072" s="21" t="s">
        <v>97</v>
      </c>
      <c r="F3072" s="21" t="s">
        <v>86</v>
      </c>
      <c r="G3072" s="21" t="s">
        <v>62</v>
      </c>
      <c r="H3072" s="21" t="s">
        <v>87</v>
      </c>
      <c r="I3072" s="21" t="s">
        <v>87</v>
      </c>
      <c r="J3072" s="22">
        <v>43719</v>
      </c>
      <c r="K3072" s="23">
        <v>0.45898148148147999</v>
      </c>
      <c r="L3072" s="22">
        <v>43719</v>
      </c>
      <c r="M3072" s="23">
        <v>0.45898148148147999</v>
      </c>
      <c r="N3072" s="24">
        <v>20</v>
      </c>
      <c r="O3072" s="21" t="s">
        <v>66</v>
      </c>
      <c r="P3072" s="24">
        <f>TotalMov[[#This Row],[Confirmed activ. 3 (ILE03)]]</f>
        <v>20</v>
      </c>
      <c r="Q3072" s="24">
        <v>20</v>
      </c>
      <c r="R3072" s="21" t="s">
        <v>66</v>
      </c>
      <c r="S3072" s="21" t="s">
        <v>72</v>
      </c>
    </row>
    <row r="3073" spans="1:19" x14ac:dyDescent="0.35">
      <c r="A3073" s="21">
        <v>1548148</v>
      </c>
      <c r="B3073" s="53">
        <v>411591</v>
      </c>
      <c r="C3073" s="21">
        <f>VLOOKUP(TotalMov[[#This Row],[Order]],'Total Mov by SS'!B:C,2,0)</f>
        <v>149</v>
      </c>
      <c r="D3073" s="21" t="s">
        <v>59</v>
      </c>
      <c r="E3073" s="21" t="s">
        <v>99</v>
      </c>
      <c r="F3073" s="21" t="s">
        <v>61</v>
      </c>
      <c r="G3073" s="21" t="s">
        <v>62</v>
      </c>
      <c r="H3073" s="21" t="s">
        <v>63</v>
      </c>
      <c r="I3073" s="21" t="s">
        <v>96</v>
      </c>
      <c r="J3073" s="22">
        <v>43723</v>
      </c>
      <c r="K3073" s="23">
        <v>0.37652777777778002</v>
      </c>
      <c r="L3073" s="22">
        <v>43726</v>
      </c>
      <c r="M3073" s="23">
        <v>0.73975694444443996</v>
      </c>
      <c r="N3073" s="25">
        <v>83.582999999999998</v>
      </c>
      <c r="O3073" s="21" t="s">
        <v>66</v>
      </c>
      <c r="P3073" s="24">
        <f>TotalMov[[#This Row],[Confirmed activ. 3 (ILE03)]]</f>
        <v>83.582999999999998</v>
      </c>
      <c r="Q3073" s="24">
        <v>100</v>
      </c>
      <c r="R3073" s="21" t="s">
        <v>66</v>
      </c>
      <c r="S3073" s="21" t="s">
        <v>67</v>
      </c>
    </row>
    <row r="3074" spans="1:19" x14ac:dyDescent="0.35">
      <c r="A3074" s="21">
        <v>1548148</v>
      </c>
      <c r="B3074" s="53">
        <v>411591</v>
      </c>
      <c r="C3074" s="21">
        <f>VLOOKUP(TotalMov[[#This Row],[Order]],'Total Mov by SS'!B:C,2,0)</f>
        <v>149</v>
      </c>
      <c r="D3074" s="21" t="s">
        <v>59</v>
      </c>
      <c r="E3074" s="21" t="s">
        <v>101</v>
      </c>
      <c r="F3074" s="21" t="s">
        <v>69</v>
      </c>
      <c r="G3074" s="21" t="s">
        <v>62</v>
      </c>
      <c r="H3074" s="21" t="s">
        <v>70</v>
      </c>
      <c r="I3074" s="21" t="s">
        <v>98</v>
      </c>
      <c r="J3074" s="22">
        <v>43727</v>
      </c>
      <c r="K3074" s="23">
        <v>0.40797453703704001</v>
      </c>
      <c r="L3074" s="22">
        <v>43727</v>
      </c>
      <c r="M3074" s="23">
        <v>0.40797453703704001</v>
      </c>
      <c r="N3074" s="24">
        <v>20</v>
      </c>
      <c r="O3074" s="21" t="s">
        <v>66</v>
      </c>
      <c r="P3074" s="24">
        <f>TotalMov[[#This Row],[Confirmed activ. 3 (ILE03)]]</f>
        <v>20</v>
      </c>
      <c r="Q3074" s="24">
        <v>20</v>
      </c>
      <c r="R3074" s="21" t="s">
        <v>66</v>
      </c>
      <c r="S3074" s="21" t="s">
        <v>72</v>
      </c>
    </row>
    <row r="3075" spans="1:19" x14ac:dyDescent="0.35">
      <c r="A3075" s="21">
        <v>1548148</v>
      </c>
      <c r="B3075" s="53">
        <v>411591</v>
      </c>
      <c r="C3075" s="21">
        <f>VLOOKUP(TotalMov[[#This Row],[Order]],'Total Mov by SS'!B:C,2,0)</f>
        <v>149</v>
      </c>
      <c r="D3075" s="21" t="s">
        <v>59</v>
      </c>
      <c r="E3075" s="21" t="s">
        <v>104</v>
      </c>
      <c r="F3075" s="21" t="s">
        <v>69</v>
      </c>
      <c r="G3075" s="21" t="s">
        <v>62</v>
      </c>
      <c r="H3075" s="21" t="s">
        <v>70</v>
      </c>
      <c r="I3075" s="21" t="s">
        <v>100</v>
      </c>
      <c r="J3075" s="22">
        <v>43727</v>
      </c>
      <c r="K3075" s="23">
        <v>0.40800925925926002</v>
      </c>
      <c r="L3075" s="22">
        <v>43727</v>
      </c>
      <c r="M3075" s="23">
        <v>0.40800925925926002</v>
      </c>
      <c r="N3075" s="24">
        <v>30</v>
      </c>
      <c r="O3075" s="21" t="s">
        <v>66</v>
      </c>
      <c r="P3075" s="24">
        <f>TotalMov[[#This Row],[Confirmed activ. 3 (ILE03)]]</f>
        <v>30</v>
      </c>
      <c r="Q3075" s="24">
        <v>30</v>
      </c>
      <c r="R3075" s="21" t="s">
        <v>66</v>
      </c>
      <c r="S3075" s="21" t="s">
        <v>72</v>
      </c>
    </row>
    <row r="3076" spans="1:19" x14ac:dyDescent="0.35">
      <c r="A3076" s="21">
        <v>1548148</v>
      </c>
      <c r="B3076" s="53">
        <v>411591</v>
      </c>
      <c r="C3076" s="21">
        <f>VLOOKUP(TotalMov[[#This Row],[Order]],'Total Mov by SS'!B:C,2,0)</f>
        <v>149</v>
      </c>
      <c r="D3076" s="21" t="s">
        <v>59</v>
      </c>
      <c r="E3076" s="21" t="s">
        <v>113</v>
      </c>
      <c r="F3076" s="21" t="s">
        <v>102</v>
      </c>
      <c r="G3076" s="21" t="s">
        <v>62</v>
      </c>
      <c r="H3076" s="21" t="s">
        <v>100</v>
      </c>
      <c r="I3076" s="21" t="s">
        <v>103</v>
      </c>
      <c r="J3076" s="22">
        <v>43727</v>
      </c>
      <c r="K3076" s="23">
        <v>0.40804398148148002</v>
      </c>
      <c r="L3076" s="22">
        <v>43727</v>
      </c>
      <c r="M3076" s="23">
        <v>0.40804398148148002</v>
      </c>
      <c r="N3076" s="24">
        <v>30</v>
      </c>
      <c r="O3076" s="21" t="s">
        <v>66</v>
      </c>
      <c r="P3076" s="24">
        <f>TotalMov[[#This Row],[Confirmed activ. 3 (ILE03)]]</f>
        <v>30</v>
      </c>
      <c r="Q3076" s="24">
        <v>30</v>
      </c>
      <c r="R3076" s="21" t="s">
        <v>66</v>
      </c>
      <c r="S3076" s="21" t="s">
        <v>72</v>
      </c>
    </row>
    <row r="3077" spans="1:19" x14ac:dyDescent="0.35">
      <c r="A3077" s="21">
        <v>1548148</v>
      </c>
      <c r="B3077" s="53">
        <v>411591</v>
      </c>
      <c r="C3077" s="21">
        <f>VLOOKUP(TotalMov[[#This Row],[Order]],'Total Mov by SS'!B:C,2,0)</f>
        <v>149</v>
      </c>
      <c r="D3077" s="21" t="s">
        <v>59</v>
      </c>
      <c r="E3077" s="21" t="s">
        <v>114</v>
      </c>
      <c r="F3077" s="21" t="s">
        <v>102</v>
      </c>
      <c r="G3077" s="21" t="s">
        <v>105</v>
      </c>
      <c r="H3077" s="21" t="s">
        <v>100</v>
      </c>
      <c r="I3077" s="21" t="s">
        <v>106</v>
      </c>
      <c r="J3077" s="22">
        <v>43730</v>
      </c>
      <c r="K3077" s="23">
        <v>0.45473379629630001</v>
      </c>
      <c r="L3077" s="22">
        <v>43730</v>
      </c>
      <c r="M3077" s="23">
        <v>0.45473379629630001</v>
      </c>
      <c r="N3077" s="24">
        <v>45</v>
      </c>
      <c r="O3077" s="21" t="s">
        <v>66</v>
      </c>
      <c r="P3077" s="24">
        <f>TotalMov[[#This Row],[Confirmed activ. 3 (ILE03)]]</f>
        <v>45</v>
      </c>
      <c r="Q3077" s="24">
        <v>45</v>
      </c>
      <c r="R3077" s="21" t="s">
        <v>66</v>
      </c>
      <c r="S3077" s="21" t="s">
        <v>72</v>
      </c>
    </row>
    <row r="3078" spans="1:19" x14ac:dyDescent="0.35">
      <c r="A3078" s="21">
        <v>1548148</v>
      </c>
      <c r="B3078" s="53">
        <v>411591</v>
      </c>
      <c r="C3078" s="21">
        <f>VLOOKUP(TotalMov[[#This Row],[Order]],'Total Mov by SS'!B:C,2,0)</f>
        <v>149</v>
      </c>
      <c r="D3078" s="21" t="s">
        <v>107</v>
      </c>
      <c r="E3078" s="21" t="s">
        <v>60</v>
      </c>
      <c r="F3078" s="21" t="s">
        <v>61</v>
      </c>
      <c r="G3078" s="21" t="s">
        <v>90</v>
      </c>
      <c r="H3078" s="21" t="s">
        <v>63</v>
      </c>
      <c r="I3078" s="21" t="s">
        <v>108</v>
      </c>
      <c r="J3078" s="22"/>
      <c r="K3078" s="23">
        <v>0</v>
      </c>
      <c r="L3078" s="22"/>
      <c r="M3078" s="23">
        <v>0</v>
      </c>
      <c r="N3078" s="25">
        <v>0</v>
      </c>
      <c r="O3078" s="21" t="s">
        <v>93</v>
      </c>
      <c r="P3078" s="24"/>
      <c r="Q3078" s="24">
        <v>1</v>
      </c>
      <c r="R3078" s="21" t="s">
        <v>66</v>
      </c>
      <c r="S3078" s="21" t="s">
        <v>94</v>
      </c>
    </row>
    <row r="3079" spans="1:19" x14ac:dyDescent="0.35">
      <c r="A3079" s="21">
        <v>1548148</v>
      </c>
      <c r="B3079" s="53">
        <v>411591</v>
      </c>
      <c r="C3079" s="21">
        <f>VLOOKUP(TotalMov[[#This Row],[Order]],'Total Mov by SS'!B:C,2,0)</f>
        <v>149</v>
      </c>
      <c r="D3079" s="21" t="s">
        <v>109</v>
      </c>
      <c r="E3079" s="21" t="s">
        <v>95</v>
      </c>
      <c r="F3079" s="21" t="s">
        <v>83</v>
      </c>
      <c r="G3079" s="21" t="s">
        <v>90</v>
      </c>
      <c r="H3079" s="21" t="s">
        <v>84</v>
      </c>
      <c r="I3079" s="21" t="s">
        <v>110</v>
      </c>
      <c r="J3079" s="22">
        <v>43717</v>
      </c>
      <c r="K3079" s="23">
        <v>0.85241898148147999</v>
      </c>
      <c r="L3079" s="22">
        <v>43717</v>
      </c>
      <c r="M3079" s="23">
        <v>0.91721064814815001</v>
      </c>
      <c r="N3079" s="25">
        <v>1.5549999999999999</v>
      </c>
      <c r="O3079" s="21" t="s">
        <v>77</v>
      </c>
      <c r="P3079" s="24">
        <f>TotalMov[[#This Row],[Confirmed activ. 3 (ILE03)]]*60</f>
        <v>93.3</v>
      </c>
      <c r="Q3079" s="24">
        <v>5</v>
      </c>
      <c r="R3079" s="21" t="s">
        <v>66</v>
      </c>
      <c r="S3079" s="21" t="s">
        <v>67</v>
      </c>
    </row>
    <row r="3080" spans="1:19" x14ac:dyDescent="0.35">
      <c r="A3080" s="21">
        <v>1548149</v>
      </c>
      <c r="B3080" s="53">
        <v>411591</v>
      </c>
      <c r="C3080" s="21">
        <f>VLOOKUP(TotalMov[[#This Row],[Order]],'Total Mov by SS'!B:C,2,0)</f>
        <v>149</v>
      </c>
      <c r="D3080" s="21" t="s">
        <v>59</v>
      </c>
      <c r="E3080" s="21" t="s">
        <v>60</v>
      </c>
      <c r="F3080" s="21" t="s">
        <v>83</v>
      </c>
      <c r="G3080" s="21" t="s">
        <v>62</v>
      </c>
      <c r="H3080" s="21" t="s">
        <v>84</v>
      </c>
      <c r="I3080" s="21" t="s">
        <v>111</v>
      </c>
      <c r="J3080" s="22">
        <v>43711</v>
      </c>
      <c r="K3080" s="23">
        <v>5.521990740741E-2</v>
      </c>
      <c r="L3080" s="22">
        <v>43711</v>
      </c>
      <c r="M3080" s="23">
        <v>6.3356481481480001E-2</v>
      </c>
      <c r="N3080" s="25">
        <v>5.867</v>
      </c>
      <c r="O3080" s="21" t="s">
        <v>66</v>
      </c>
      <c r="P3080" s="24">
        <f>TotalMov[[#This Row],[Confirmed activ. 3 (ILE03)]]</f>
        <v>5.867</v>
      </c>
      <c r="Q3080" s="24">
        <v>40</v>
      </c>
      <c r="R3080" s="21" t="s">
        <v>66</v>
      </c>
      <c r="S3080" s="21" t="s">
        <v>67</v>
      </c>
    </row>
    <row r="3081" spans="1:19" x14ac:dyDescent="0.35">
      <c r="A3081" s="21">
        <v>1548149</v>
      </c>
      <c r="B3081" s="53">
        <v>411591</v>
      </c>
      <c r="C3081" s="21">
        <f>VLOOKUP(TotalMov[[#This Row],[Order]],'Total Mov by SS'!B:C,2,0)</f>
        <v>149</v>
      </c>
      <c r="D3081" s="21" t="s">
        <v>59</v>
      </c>
      <c r="E3081" s="21" t="s">
        <v>68</v>
      </c>
      <c r="F3081" s="21" t="s">
        <v>61</v>
      </c>
      <c r="G3081" s="21" t="s">
        <v>62</v>
      </c>
      <c r="H3081" s="21" t="s">
        <v>63</v>
      </c>
      <c r="I3081" s="21" t="s">
        <v>64</v>
      </c>
      <c r="J3081" s="22">
        <v>43711</v>
      </c>
      <c r="K3081" s="23">
        <v>0.40924768518519</v>
      </c>
      <c r="L3081" s="22">
        <v>43711</v>
      </c>
      <c r="M3081" s="23">
        <v>0.43381944444443998</v>
      </c>
      <c r="N3081" s="25">
        <v>35.383000000000003</v>
      </c>
      <c r="O3081" s="21" t="s">
        <v>66</v>
      </c>
      <c r="P3081" s="24">
        <f>TotalMov[[#This Row],[Confirmed activ. 3 (ILE03)]]</f>
        <v>35.383000000000003</v>
      </c>
      <c r="Q3081" s="24">
        <v>15</v>
      </c>
      <c r="R3081" s="21" t="s">
        <v>66</v>
      </c>
      <c r="S3081" s="21" t="s">
        <v>67</v>
      </c>
    </row>
    <row r="3082" spans="1:19" x14ac:dyDescent="0.35">
      <c r="A3082" s="21">
        <v>1548149</v>
      </c>
      <c r="B3082" s="53">
        <v>411591</v>
      </c>
      <c r="C3082" s="21">
        <f>VLOOKUP(TotalMov[[#This Row],[Order]],'Total Mov by SS'!B:C,2,0)</f>
        <v>149</v>
      </c>
      <c r="D3082" s="21" t="s">
        <v>59</v>
      </c>
      <c r="E3082" s="21" t="s">
        <v>73</v>
      </c>
      <c r="F3082" s="21" t="s">
        <v>69</v>
      </c>
      <c r="G3082" s="21" t="s">
        <v>62</v>
      </c>
      <c r="H3082" s="21" t="s">
        <v>70</v>
      </c>
      <c r="I3082" s="21" t="s">
        <v>71</v>
      </c>
      <c r="J3082" s="22">
        <v>43716</v>
      </c>
      <c r="K3082" s="23">
        <v>0.36612268518518998</v>
      </c>
      <c r="L3082" s="22">
        <v>43716</v>
      </c>
      <c r="M3082" s="23">
        <v>0.36612268518518998</v>
      </c>
      <c r="N3082" s="24">
        <v>20</v>
      </c>
      <c r="O3082" s="21" t="s">
        <v>66</v>
      </c>
      <c r="P3082" s="24">
        <f>TotalMov[[#This Row],[Confirmed activ. 3 (ILE03)]]</f>
        <v>20</v>
      </c>
      <c r="Q3082" s="24">
        <v>20</v>
      </c>
      <c r="R3082" s="21" t="s">
        <v>66</v>
      </c>
      <c r="S3082" s="21" t="s">
        <v>72</v>
      </c>
    </row>
    <row r="3083" spans="1:19" x14ac:dyDescent="0.35">
      <c r="A3083" s="21">
        <v>1548149</v>
      </c>
      <c r="B3083" s="53">
        <v>411591</v>
      </c>
      <c r="C3083" s="21">
        <f>VLOOKUP(TotalMov[[#This Row],[Order]],'Total Mov by SS'!B:C,2,0)</f>
        <v>149</v>
      </c>
      <c r="D3083" s="21" t="s">
        <v>59</v>
      </c>
      <c r="E3083" s="21" t="s">
        <v>75</v>
      </c>
      <c r="F3083" s="21" t="s">
        <v>61</v>
      </c>
      <c r="G3083" s="21" t="s">
        <v>62</v>
      </c>
      <c r="H3083" s="21" t="s">
        <v>63</v>
      </c>
      <c r="I3083" s="21" t="s">
        <v>74</v>
      </c>
      <c r="J3083" s="22">
        <v>43716</v>
      </c>
      <c r="K3083" s="23">
        <v>0.37258101851851999</v>
      </c>
      <c r="L3083" s="22">
        <v>43716</v>
      </c>
      <c r="M3083" s="23">
        <v>0.47847222222222002</v>
      </c>
      <c r="N3083" s="25">
        <v>2.5409999999999999</v>
      </c>
      <c r="O3083" s="21" t="s">
        <v>77</v>
      </c>
      <c r="P3083" s="24">
        <f>TotalMov[[#This Row],[Confirmed activ. 3 (ILE03)]]*60</f>
        <v>152.46</v>
      </c>
      <c r="Q3083" s="24">
        <v>350</v>
      </c>
      <c r="R3083" s="21" t="s">
        <v>66</v>
      </c>
      <c r="S3083" s="21" t="s">
        <v>67</v>
      </c>
    </row>
    <row r="3084" spans="1:19" x14ac:dyDescent="0.35">
      <c r="A3084" s="21">
        <v>1548149</v>
      </c>
      <c r="B3084" s="53">
        <v>411591</v>
      </c>
      <c r="C3084" s="21">
        <f>VLOOKUP(TotalMov[[#This Row],[Order]],'Total Mov by SS'!B:C,2,0)</f>
        <v>149</v>
      </c>
      <c r="D3084" s="21" t="s">
        <v>59</v>
      </c>
      <c r="E3084" s="21" t="s">
        <v>78</v>
      </c>
      <c r="F3084" s="21" t="s">
        <v>61</v>
      </c>
      <c r="G3084" s="21" t="s">
        <v>62</v>
      </c>
      <c r="H3084" s="21" t="s">
        <v>63</v>
      </c>
      <c r="I3084" s="21" t="s">
        <v>76</v>
      </c>
      <c r="J3084" s="22">
        <v>43716</v>
      </c>
      <c r="K3084" s="23">
        <v>0.50556712962963002</v>
      </c>
      <c r="L3084" s="22">
        <v>43720</v>
      </c>
      <c r="M3084" s="23">
        <v>0.60465277777778004</v>
      </c>
      <c r="N3084" s="25">
        <v>41.082999999999998</v>
      </c>
      <c r="O3084" s="21" t="s">
        <v>77</v>
      </c>
      <c r="P3084" s="24">
        <f>TotalMov[[#This Row],[Confirmed activ. 3 (ILE03)]]*60</f>
        <v>2464.98</v>
      </c>
      <c r="Q3084" s="24">
        <v>1020</v>
      </c>
      <c r="R3084" s="21" t="s">
        <v>66</v>
      </c>
      <c r="S3084" s="21" t="s">
        <v>67</v>
      </c>
    </row>
    <row r="3085" spans="1:19" x14ac:dyDescent="0.35">
      <c r="A3085" s="21">
        <v>1548149</v>
      </c>
      <c r="B3085" s="53">
        <v>411591</v>
      </c>
      <c r="C3085" s="21">
        <f>VLOOKUP(TotalMov[[#This Row],[Order]],'Total Mov by SS'!B:C,2,0)</f>
        <v>149</v>
      </c>
      <c r="D3085" s="21" t="s">
        <v>59</v>
      </c>
      <c r="E3085" s="21" t="s">
        <v>80</v>
      </c>
      <c r="F3085" s="21" t="s">
        <v>61</v>
      </c>
      <c r="G3085" s="21" t="s">
        <v>62</v>
      </c>
      <c r="H3085" s="21" t="s">
        <v>63</v>
      </c>
      <c r="I3085" s="21" t="s">
        <v>112</v>
      </c>
      <c r="J3085" s="22">
        <v>43720</v>
      </c>
      <c r="K3085" s="23">
        <v>0.60482638888888995</v>
      </c>
      <c r="L3085" s="22">
        <v>43720</v>
      </c>
      <c r="M3085" s="23">
        <v>0.64457175925926002</v>
      </c>
      <c r="N3085" s="25">
        <v>57.232999999999997</v>
      </c>
      <c r="O3085" s="21" t="s">
        <v>66</v>
      </c>
      <c r="P3085" s="24">
        <f>TotalMov[[#This Row],[Confirmed activ. 3 (ILE03)]]</f>
        <v>57.232999999999997</v>
      </c>
      <c r="Q3085" s="24">
        <v>50</v>
      </c>
      <c r="R3085" s="21" t="s">
        <v>66</v>
      </c>
      <c r="S3085" s="21" t="s">
        <v>67</v>
      </c>
    </row>
    <row r="3086" spans="1:19" x14ac:dyDescent="0.35">
      <c r="A3086" s="21">
        <v>1548149</v>
      </c>
      <c r="B3086" s="53">
        <v>411591</v>
      </c>
      <c r="C3086" s="21">
        <f>VLOOKUP(TotalMov[[#This Row],[Order]],'Total Mov by SS'!B:C,2,0)</f>
        <v>149</v>
      </c>
      <c r="D3086" s="21" t="s">
        <v>59</v>
      </c>
      <c r="E3086" s="21" t="s">
        <v>82</v>
      </c>
      <c r="F3086" s="21" t="s">
        <v>89</v>
      </c>
      <c r="G3086" s="21" t="s">
        <v>90</v>
      </c>
      <c r="H3086" s="21" t="s">
        <v>91</v>
      </c>
      <c r="I3086" s="21" t="s">
        <v>92</v>
      </c>
      <c r="J3086" s="22"/>
      <c r="K3086" s="23">
        <v>0</v>
      </c>
      <c r="L3086" s="22"/>
      <c r="M3086" s="23">
        <v>0</v>
      </c>
      <c r="N3086" s="25">
        <v>0</v>
      </c>
      <c r="O3086" s="21" t="s">
        <v>93</v>
      </c>
      <c r="P3086" s="24"/>
      <c r="Q3086" s="24">
        <v>0</v>
      </c>
      <c r="R3086" s="21" t="s">
        <v>66</v>
      </c>
      <c r="S3086" s="21" t="s">
        <v>94</v>
      </c>
    </row>
    <row r="3087" spans="1:19" x14ac:dyDescent="0.35">
      <c r="A3087" s="21">
        <v>1548149</v>
      </c>
      <c r="B3087" s="53">
        <v>411591</v>
      </c>
      <c r="C3087" s="21">
        <f>VLOOKUP(TotalMov[[#This Row],[Order]],'Total Mov by SS'!B:C,2,0)</f>
        <v>149</v>
      </c>
      <c r="D3087" s="21" t="s">
        <v>59</v>
      </c>
      <c r="E3087" s="21" t="s">
        <v>85</v>
      </c>
      <c r="F3087" s="21" t="s">
        <v>69</v>
      </c>
      <c r="G3087" s="21" t="s">
        <v>62</v>
      </c>
      <c r="H3087" s="21" t="s">
        <v>70</v>
      </c>
      <c r="I3087" s="21" t="s">
        <v>79</v>
      </c>
      <c r="J3087" s="22">
        <v>43720</v>
      </c>
      <c r="K3087" s="23">
        <v>0.64908564814814995</v>
      </c>
      <c r="L3087" s="22">
        <v>43720</v>
      </c>
      <c r="M3087" s="23">
        <v>0.64908564814814995</v>
      </c>
      <c r="N3087" s="24">
        <v>20</v>
      </c>
      <c r="O3087" s="21" t="s">
        <v>66</v>
      </c>
      <c r="P3087" s="24">
        <f>TotalMov[[#This Row],[Confirmed activ. 3 (ILE03)]]</f>
        <v>20</v>
      </c>
      <c r="Q3087" s="24">
        <v>20</v>
      </c>
      <c r="R3087" s="21" t="s">
        <v>66</v>
      </c>
      <c r="S3087" s="21" t="s">
        <v>72</v>
      </c>
    </row>
    <row r="3088" spans="1:19" x14ac:dyDescent="0.35">
      <c r="A3088" s="21">
        <v>1548149</v>
      </c>
      <c r="B3088" s="53">
        <v>411591</v>
      </c>
      <c r="C3088" s="21">
        <f>VLOOKUP(TotalMov[[#This Row],[Order]],'Total Mov by SS'!B:C,2,0)</f>
        <v>149</v>
      </c>
      <c r="D3088" s="21" t="s">
        <v>59</v>
      </c>
      <c r="E3088" s="21" t="s">
        <v>88</v>
      </c>
      <c r="F3088" s="21" t="s">
        <v>69</v>
      </c>
      <c r="G3088" s="21" t="s">
        <v>62</v>
      </c>
      <c r="H3088" s="21" t="s">
        <v>70</v>
      </c>
      <c r="I3088" s="21" t="s">
        <v>81</v>
      </c>
      <c r="J3088" s="22">
        <v>43720</v>
      </c>
      <c r="K3088" s="23">
        <v>0.64920138888889001</v>
      </c>
      <c r="L3088" s="22">
        <v>43720</v>
      </c>
      <c r="M3088" s="23">
        <v>0.64920138888889001</v>
      </c>
      <c r="N3088" s="24">
        <v>20</v>
      </c>
      <c r="O3088" s="21" t="s">
        <v>66</v>
      </c>
      <c r="P3088" s="24">
        <f>TotalMov[[#This Row],[Confirmed activ. 3 (ILE03)]]</f>
        <v>20</v>
      </c>
      <c r="Q3088" s="24">
        <v>20</v>
      </c>
      <c r="R3088" s="21" t="s">
        <v>66</v>
      </c>
      <c r="S3088" s="21" t="s">
        <v>72</v>
      </c>
    </row>
    <row r="3089" spans="1:19" x14ac:dyDescent="0.35">
      <c r="A3089" s="21">
        <v>1548149</v>
      </c>
      <c r="B3089" s="53">
        <v>411591</v>
      </c>
      <c r="C3089" s="21">
        <f>VLOOKUP(TotalMov[[#This Row],[Order]],'Total Mov by SS'!B:C,2,0)</f>
        <v>149</v>
      </c>
      <c r="D3089" s="21" t="s">
        <v>59</v>
      </c>
      <c r="E3089" s="21" t="s">
        <v>95</v>
      </c>
      <c r="F3089" s="21" t="s">
        <v>83</v>
      </c>
      <c r="G3089" s="21" t="s">
        <v>62</v>
      </c>
      <c r="H3089" s="21" t="s">
        <v>84</v>
      </c>
      <c r="I3089" s="21" t="s">
        <v>84</v>
      </c>
      <c r="J3089" s="22">
        <v>43723</v>
      </c>
      <c r="K3089" s="23">
        <v>0.67836805555556001</v>
      </c>
      <c r="L3089" s="22">
        <v>43723</v>
      </c>
      <c r="M3089" s="23">
        <v>0.91502314814815</v>
      </c>
      <c r="N3089" s="25">
        <v>5.01</v>
      </c>
      <c r="O3089" s="21" t="s">
        <v>77</v>
      </c>
      <c r="P3089" s="24">
        <f>TotalMov[[#This Row],[Confirmed activ. 3 (ILE03)]]*60</f>
        <v>300.59999999999997</v>
      </c>
      <c r="Q3089" s="24">
        <v>450</v>
      </c>
      <c r="R3089" s="21" t="s">
        <v>66</v>
      </c>
      <c r="S3089" s="21" t="s">
        <v>67</v>
      </c>
    </row>
    <row r="3090" spans="1:19" x14ac:dyDescent="0.35">
      <c r="A3090" s="21">
        <v>1548149</v>
      </c>
      <c r="B3090" s="53">
        <v>411591</v>
      </c>
      <c r="C3090" s="21">
        <f>VLOOKUP(TotalMov[[#This Row],[Order]],'Total Mov by SS'!B:C,2,0)</f>
        <v>149</v>
      </c>
      <c r="D3090" s="21" t="s">
        <v>59</v>
      </c>
      <c r="E3090" s="21" t="s">
        <v>97</v>
      </c>
      <c r="F3090" s="21" t="s">
        <v>86</v>
      </c>
      <c r="G3090" s="21" t="s">
        <v>62</v>
      </c>
      <c r="H3090" s="21" t="s">
        <v>87</v>
      </c>
      <c r="I3090" s="21" t="s">
        <v>87</v>
      </c>
      <c r="J3090" s="22">
        <v>43725</v>
      </c>
      <c r="K3090" s="23">
        <v>0.34017361111111</v>
      </c>
      <c r="L3090" s="22">
        <v>43725</v>
      </c>
      <c r="M3090" s="23">
        <v>0.34017361111111</v>
      </c>
      <c r="N3090" s="24">
        <v>20</v>
      </c>
      <c r="O3090" s="21" t="s">
        <v>66</v>
      </c>
      <c r="P3090" s="24">
        <f>TotalMov[[#This Row],[Confirmed activ. 3 (ILE03)]]</f>
        <v>20</v>
      </c>
      <c r="Q3090" s="24">
        <v>20</v>
      </c>
      <c r="R3090" s="21" t="s">
        <v>66</v>
      </c>
      <c r="S3090" s="21" t="s">
        <v>72</v>
      </c>
    </row>
    <row r="3091" spans="1:19" x14ac:dyDescent="0.35">
      <c r="A3091" s="21">
        <v>1548149</v>
      </c>
      <c r="B3091" s="53">
        <v>411591</v>
      </c>
      <c r="C3091" s="21">
        <f>VLOOKUP(TotalMov[[#This Row],[Order]],'Total Mov by SS'!B:C,2,0)</f>
        <v>149</v>
      </c>
      <c r="D3091" s="21" t="s">
        <v>59</v>
      </c>
      <c r="E3091" s="21" t="s">
        <v>99</v>
      </c>
      <c r="F3091" s="21" t="s">
        <v>61</v>
      </c>
      <c r="G3091" s="21" t="s">
        <v>62</v>
      </c>
      <c r="H3091" s="21" t="s">
        <v>63</v>
      </c>
      <c r="I3091" s="21" t="s">
        <v>96</v>
      </c>
      <c r="J3091" s="22">
        <v>43726</v>
      </c>
      <c r="K3091" s="23">
        <v>0.68618055555556001</v>
      </c>
      <c r="L3091" s="22">
        <v>43726</v>
      </c>
      <c r="M3091" s="23">
        <v>0.73975694444443996</v>
      </c>
      <c r="N3091" s="25">
        <v>38.582999999999998</v>
      </c>
      <c r="O3091" s="21" t="s">
        <v>66</v>
      </c>
      <c r="P3091" s="24">
        <f>TotalMov[[#This Row],[Confirmed activ. 3 (ILE03)]]</f>
        <v>38.582999999999998</v>
      </c>
      <c r="Q3091" s="24">
        <v>100</v>
      </c>
      <c r="R3091" s="21" t="s">
        <v>66</v>
      </c>
      <c r="S3091" s="21" t="s">
        <v>67</v>
      </c>
    </row>
    <row r="3092" spans="1:19" x14ac:dyDescent="0.35">
      <c r="A3092" s="21">
        <v>1548149</v>
      </c>
      <c r="B3092" s="53">
        <v>411591</v>
      </c>
      <c r="C3092" s="21">
        <f>VLOOKUP(TotalMov[[#This Row],[Order]],'Total Mov by SS'!B:C,2,0)</f>
        <v>149</v>
      </c>
      <c r="D3092" s="21" t="s">
        <v>59</v>
      </c>
      <c r="E3092" s="21" t="s">
        <v>101</v>
      </c>
      <c r="F3092" s="21" t="s">
        <v>69</v>
      </c>
      <c r="G3092" s="21" t="s">
        <v>62</v>
      </c>
      <c r="H3092" s="21" t="s">
        <v>70</v>
      </c>
      <c r="I3092" s="21" t="s">
        <v>98</v>
      </c>
      <c r="J3092" s="22">
        <v>43727</v>
      </c>
      <c r="K3092" s="23">
        <v>0.39531250000000001</v>
      </c>
      <c r="L3092" s="22">
        <v>43727</v>
      </c>
      <c r="M3092" s="23">
        <v>0.39531250000000001</v>
      </c>
      <c r="N3092" s="24">
        <v>20</v>
      </c>
      <c r="O3092" s="21" t="s">
        <v>66</v>
      </c>
      <c r="P3092" s="24">
        <f>TotalMov[[#This Row],[Confirmed activ. 3 (ILE03)]]</f>
        <v>20</v>
      </c>
      <c r="Q3092" s="24">
        <v>20</v>
      </c>
      <c r="R3092" s="21" t="s">
        <v>66</v>
      </c>
      <c r="S3092" s="21" t="s">
        <v>72</v>
      </c>
    </row>
    <row r="3093" spans="1:19" x14ac:dyDescent="0.35">
      <c r="A3093" s="21">
        <v>1548149</v>
      </c>
      <c r="B3093" s="53">
        <v>411591</v>
      </c>
      <c r="C3093" s="21">
        <f>VLOOKUP(TotalMov[[#This Row],[Order]],'Total Mov by SS'!B:C,2,0)</f>
        <v>149</v>
      </c>
      <c r="D3093" s="21" t="s">
        <v>59</v>
      </c>
      <c r="E3093" s="21" t="s">
        <v>104</v>
      </c>
      <c r="F3093" s="21" t="s">
        <v>69</v>
      </c>
      <c r="G3093" s="21" t="s">
        <v>62</v>
      </c>
      <c r="H3093" s="21" t="s">
        <v>70</v>
      </c>
      <c r="I3093" s="21" t="s">
        <v>100</v>
      </c>
      <c r="J3093" s="22">
        <v>43727</v>
      </c>
      <c r="K3093" s="23">
        <v>0.39534722222222002</v>
      </c>
      <c r="L3093" s="22">
        <v>43727</v>
      </c>
      <c r="M3093" s="23">
        <v>0.39534722222222002</v>
      </c>
      <c r="N3093" s="24">
        <v>30</v>
      </c>
      <c r="O3093" s="21" t="s">
        <v>66</v>
      </c>
      <c r="P3093" s="24">
        <f>TotalMov[[#This Row],[Confirmed activ. 3 (ILE03)]]</f>
        <v>30</v>
      </c>
      <c r="Q3093" s="24">
        <v>30</v>
      </c>
      <c r="R3093" s="21" t="s">
        <v>66</v>
      </c>
      <c r="S3093" s="21" t="s">
        <v>72</v>
      </c>
    </row>
    <row r="3094" spans="1:19" x14ac:dyDescent="0.35">
      <c r="A3094" s="21">
        <v>1548149</v>
      </c>
      <c r="B3094" s="53">
        <v>411591</v>
      </c>
      <c r="C3094" s="21">
        <f>VLOOKUP(TotalMov[[#This Row],[Order]],'Total Mov by SS'!B:C,2,0)</f>
        <v>149</v>
      </c>
      <c r="D3094" s="21" t="s">
        <v>59</v>
      </c>
      <c r="E3094" s="21" t="s">
        <v>113</v>
      </c>
      <c r="F3094" s="21" t="s">
        <v>102</v>
      </c>
      <c r="G3094" s="21" t="s">
        <v>62</v>
      </c>
      <c r="H3094" s="21" t="s">
        <v>100</v>
      </c>
      <c r="I3094" s="21" t="s">
        <v>103</v>
      </c>
      <c r="J3094" s="22">
        <v>43727</v>
      </c>
      <c r="K3094" s="23">
        <v>0.39538194444444003</v>
      </c>
      <c r="L3094" s="22">
        <v>43727</v>
      </c>
      <c r="M3094" s="23">
        <v>0.39538194444444003</v>
      </c>
      <c r="N3094" s="24">
        <v>30</v>
      </c>
      <c r="O3094" s="21" t="s">
        <v>66</v>
      </c>
      <c r="P3094" s="24">
        <f>TotalMov[[#This Row],[Confirmed activ. 3 (ILE03)]]</f>
        <v>30</v>
      </c>
      <c r="Q3094" s="24">
        <v>30</v>
      </c>
      <c r="R3094" s="21" t="s">
        <v>66</v>
      </c>
      <c r="S3094" s="21" t="s">
        <v>72</v>
      </c>
    </row>
    <row r="3095" spans="1:19" x14ac:dyDescent="0.35">
      <c r="A3095" s="21">
        <v>1548149</v>
      </c>
      <c r="B3095" s="53">
        <v>411591</v>
      </c>
      <c r="C3095" s="21">
        <f>VLOOKUP(TotalMov[[#This Row],[Order]],'Total Mov by SS'!B:C,2,0)</f>
        <v>149</v>
      </c>
      <c r="D3095" s="21" t="s">
        <v>59</v>
      </c>
      <c r="E3095" s="21" t="s">
        <v>114</v>
      </c>
      <c r="F3095" s="21" t="s">
        <v>102</v>
      </c>
      <c r="G3095" s="21" t="s">
        <v>105</v>
      </c>
      <c r="H3095" s="21" t="s">
        <v>100</v>
      </c>
      <c r="I3095" s="21" t="s">
        <v>106</v>
      </c>
      <c r="J3095" s="22">
        <v>43730</v>
      </c>
      <c r="K3095" s="23">
        <v>0.52968749999999998</v>
      </c>
      <c r="L3095" s="22">
        <v>43730</v>
      </c>
      <c r="M3095" s="23">
        <v>0.52968749999999998</v>
      </c>
      <c r="N3095" s="24">
        <v>45</v>
      </c>
      <c r="O3095" s="21" t="s">
        <v>66</v>
      </c>
      <c r="P3095" s="24">
        <f>TotalMov[[#This Row],[Confirmed activ. 3 (ILE03)]]</f>
        <v>45</v>
      </c>
      <c r="Q3095" s="24">
        <v>45</v>
      </c>
      <c r="R3095" s="21" t="s">
        <v>66</v>
      </c>
      <c r="S3095" s="21" t="s">
        <v>72</v>
      </c>
    </row>
    <row r="3096" spans="1:19" x14ac:dyDescent="0.35">
      <c r="A3096" s="21">
        <v>1548149</v>
      </c>
      <c r="B3096" s="53">
        <v>411591</v>
      </c>
      <c r="C3096" s="21">
        <f>VLOOKUP(TotalMov[[#This Row],[Order]],'Total Mov by SS'!B:C,2,0)</f>
        <v>149</v>
      </c>
      <c r="D3096" s="21" t="s">
        <v>107</v>
      </c>
      <c r="E3096" s="21" t="s">
        <v>60</v>
      </c>
      <c r="F3096" s="21" t="s">
        <v>61</v>
      </c>
      <c r="G3096" s="21" t="s">
        <v>90</v>
      </c>
      <c r="H3096" s="21" t="s">
        <v>63</v>
      </c>
      <c r="I3096" s="21" t="s">
        <v>108</v>
      </c>
      <c r="J3096" s="22">
        <v>43725</v>
      </c>
      <c r="K3096" s="23">
        <v>0.31979166666667003</v>
      </c>
      <c r="L3096" s="22">
        <v>43725</v>
      </c>
      <c r="M3096" s="23">
        <v>0.67723379629629998</v>
      </c>
      <c r="N3096" s="25">
        <v>14.664999999999999</v>
      </c>
      <c r="O3096" s="21" t="s">
        <v>77</v>
      </c>
      <c r="P3096" s="24">
        <f>TotalMov[[#This Row],[Confirmed activ. 3 (ILE03)]]*60</f>
        <v>879.9</v>
      </c>
      <c r="Q3096" s="24">
        <v>1</v>
      </c>
      <c r="R3096" s="21" t="s">
        <v>66</v>
      </c>
      <c r="S3096" s="21" t="s">
        <v>67</v>
      </c>
    </row>
    <row r="3097" spans="1:19" x14ac:dyDescent="0.35">
      <c r="A3097" s="21">
        <v>1548149</v>
      </c>
      <c r="B3097" s="53">
        <v>411591</v>
      </c>
      <c r="C3097" s="21">
        <f>VLOOKUP(TotalMov[[#This Row],[Order]],'Total Mov by SS'!B:C,2,0)</f>
        <v>149</v>
      </c>
      <c r="D3097" s="21" t="s">
        <v>109</v>
      </c>
      <c r="E3097" s="21" t="s">
        <v>95</v>
      </c>
      <c r="F3097" s="21" t="s">
        <v>83</v>
      </c>
      <c r="G3097" s="21" t="s">
        <v>90</v>
      </c>
      <c r="H3097" s="21" t="s">
        <v>84</v>
      </c>
      <c r="I3097" s="21" t="s">
        <v>110</v>
      </c>
      <c r="J3097" s="22">
        <v>43723</v>
      </c>
      <c r="K3097" s="23">
        <v>0.94395833333333001</v>
      </c>
      <c r="L3097" s="22">
        <v>43724</v>
      </c>
      <c r="M3097" s="23">
        <v>0.17532407407407</v>
      </c>
      <c r="N3097" s="25">
        <v>5.5529999999999999</v>
      </c>
      <c r="O3097" s="21" t="s">
        <v>77</v>
      </c>
      <c r="P3097" s="24">
        <f>TotalMov[[#This Row],[Confirmed activ. 3 (ILE03)]]*60</f>
        <v>333.18</v>
      </c>
      <c r="Q3097" s="24">
        <v>5</v>
      </c>
      <c r="R3097" s="21" t="s">
        <v>66</v>
      </c>
      <c r="S3097" s="21" t="s">
        <v>67</v>
      </c>
    </row>
    <row r="3098" spans="1:19" x14ac:dyDescent="0.35">
      <c r="A3098" s="21">
        <v>1548150</v>
      </c>
      <c r="B3098" s="53">
        <v>411591</v>
      </c>
      <c r="C3098" s="21">
        <f>VLOOKUP(TotalMov[[#This Row],[Order]],'Total Mov by SS'!B:C,2,0)</f>
        <v>148</v>
      </c>
      <c r="D3098" s="21" t="s">
        <v>59</v>
      </c>
      <c r="E3098" s="21" t="s">
        <v>60</v>
      </c>
      <c r="F3098" s="21" t="s">
        <v>83</v>
      </c>
      <c r="G3098" s="21" t="s">
        <v>62</v>
      </c>
      <c r="H3098" s="21" t="s">
        <v>84</v>
      </c>
      <c r="I3098" s="21" t="s">
        <v>111</v>
      </c>
      <c r="J3098" s="22">
        <v>43710</v>
      </c>
      <c r="K3098" s="23">
        <v>0.13100694444444</v>
      </c>
      <c r="L3098" s="22">
        <v>43710</v>
      </c>
      <c r="M3098" s="23">
        <v>0.16101851851852</v>
      </c>
      <c r="N3098" s="25">
        <v>43.216999999999999</v>
      </c>
      <c r="O3098" s="21" t="s">
        <v>66</v>
      </c>
      <c r="P3098" s="24">
        <f>TotalMov[[#This Row],[Confirmed activ. 3 (ILE03)]]</f>
        <v>43.216999999999999</v>
      </c>
      <c r="Q3098" s="24">
        <v>40</v>
      </c>
      <c r="R3098" s="21" t="s">
        <v>66</v>
      </c>
      <c r="S3098" s="21" t="s">
        <v>67</v>
      </c>
    </row>
    <row r="3099" spans="1:19" x14ac:dyDescent="0.35">
      <c r="A3099" s="21">
        <v>1548150</v>
      </c>
      <c r="B3099" s="53">
        <v>411591</v>
      </c>
      <c r="C3099" s="21">
        <f>VLOOKUP(TotalMov[[#This Row],[Order]],'Total Mov by SS'!B:C,2,0)</f>
        <v>148</v>
      </c>
      <c r="D3099" s="21" t="s">
        <v>59</v>
      </c>
      <c r="E3099" s="21" t="s">
        <v>68</v>
      </c>
      <c r="F3099" s="21" t="s">
        <v>61</v>
      </c>
      <c r="G3099" s="21" t="s">
        <v>62</v>
      </c>
      <c r="H3099" s="21" t="s">
        <v>63</v>
      </c>
      <c r="I3099" s="21" t="s">
        <v>64</v>
      </c>
      <c r="J3099" s="22">
        <v>43710</v>
      </c>
      <c r="K3099" s="23">
        <v>0.37042824074073999</v>
      </c>
      <c r="L3099" s="22">
        <v>43710</v>
      </c>
      <c r="M3099" s="23">
        <v>0.39356481481480998</v>
      </c>
      <c r="N3099" s="25">
        <v>33.317</v>
      </c>
      <c r="O3099" s="21" t="s">
        <v>66</v>
      </c>
      <c r="P3099" s="24">
        <f>TotalMov[[#This Row],[Confirmed activ. 3 (ILE03)]]</f>
        <v>33.317</v>
      </c>
      <c r="Q3099" s="24">
        <v>15</v>
      </c>
      <c r="R3099" s="21" t="s">
        <v>66</v>
      </c>
      <c r="S3099" s="21" t="s">
        <v>67</v>
      </c>
    </row>
    <row r="3100" spans="1:19" x14ac:dyDescent="0.35">
      <c r="A3100" s="21">
        <v>1548150</v>
      </c>
      <c r="B3100" s="53">
        <v>411591</v>
      </c>
      <c r="C3100" s="21">
        <f>VLOOKUP(TotalMov[[#This Row],[Order]],'Total Mov by SS'!B:C,2,0)</f>
        <v>148</v>
      </c>
      <c r="D3100" s="21" t="s">
        <v>59</v>
      </c>
      <c r="E3100" s="21" t="s">
        <v>73</v>
      </c>
      <c r="F3100" s="21" t="s">
        <v>69</v>
      </c>
      <c r="G3100" s="21" t="s">
        <v>62</v>
      </c>
      <c r="H3100" s="21" t="s">
        <v>70</v>
      </c>
      <c r="I3100" s="21" t="s">
        <v>71</v>
      </c>
      <c r="J3100" s="22">
        <v>43710</v>
      </c>
      <c r="K3100" s="23">
        <v>0.59321759259258999</v>
      </c>
      <c r="L3100" s="22">
        <v>43710</v>
      </c>
      <c r="M3100" s="23">
        <v>0.59321759259258999</v>
      </c>
      <c r="N3100" s="24">
        <v>20</v>
      </c>
      <c r="O3100" s="21" t="s">
        <v>66</v>
      </c>
      <c r="P3100" s="24">
        <f>TotalMov[[#This Row],[Confirmed activ. 3 (ILE03)]]</f>
        <v>20</v>
      </c>
      <c r="Q3100" s="24">
        <v>20</v>
      </c>
      <c r="R3100" s="21" t="s">
        <v>66</v>
      </c>
      <c r="S3100" s="21" t="s">
        <v>72</v>
      </c>
    </row>
    <row r="3101" spans="1:19" x14ac:dyDescent="0.35">
      <c r="A3101" s="21">
        <v>1548150</v>
      </c>
      <c r="B3101" s="53">
        <v>411591</v>
      </c>
      <c r="C3101" s="21">
        <f>VLOOKUP(TotalMov[[#This Row],[Order]],'Total Mov by SS'!B:C,2,0)</f>
        <v>148</v>
      </c>
      <c r="D3101" s="21" t="s">
        <v>59</v>
      </c>
      <c r="E3101" s="21" t="s">
        <v>75</v>
      </c>
      <c r="F3101" s="21" t="s">
        <v>61</v>
      </c>
      <c r="G3101" s="21" t="s">
        <v>62</v>
      </c>
      <c r="H3101" s="21" t="s">
        <v>63</v>
      </c>
      <c r="I3101" s="21" t="s">
        <v>74</v>
      </c>
      <c r="J3101" s="22">
        <v>43710</v>
      </c>
      <c r="K3101" s="23">
        <v>0.62018518518518995</v>
      </c>
      <c r="L3101" s="22">
        <v>43711</v>
      </c>
      <c r="M3101" s="23">
        <v>0.67575231481481002</v>
      </c>
      <c r="N3101" s="25">
        <v>11.006</v>
      </c>
      <c r="O3101" s="21" t="s">
        <v>77</v>
      </c>
      <c r="P3101" s="24">
        <f>TotalMov[[#This Row],[Confirmed activ. 3 (ILE03)]]*60</f>
        <v>660.36</v>
      </c>
      <c r="Q3101" s="24">
        <v>350</v>
      </c>
      <c r="R3101" s="21" t="s">
        <v>66</v>
      </c>
      <c r="S3101" s="21" t="s">
        <v>67</v>
      </c>
    </row>
    <row r="3102" spans="1:19" x14ac:dyDescent="0.35">
      <c r="A3102" s="21">
        <v>1548150</v>
      </c>
      <c r="B3102" s="53">
        <v>411591</v>
      </c>
      <c r="C3102" s="21">
        <f>VLOOKUP(TotalMov[[#This Row],[Order]],'Total Mov by SS'!B:C,2,0)</f>
        <v>148</v>
      </c>
      <c r="D3102" s="21" t="s">
        <v>59</v>
      </c>
      <c r="E3102" s="21" t="s">
        <v>78</v>
      </c>
      <c r="F3102" s="21" t="s">
        <v>61</v>
      </c>
      <c r="G3102" s="21" t="s">
        <v>62</v>
      </c>
      <c r="H3102" s="21" t="s">
        <v>63</v>
      </c>
      <c r="I3102" s="21" t="s">
        <v>76</v>
      </c>
      <c r="J3102" s="22">
        <v>43711</v>
      </c>
      <c r="K3102" s="23">
        <v>0.67606481481480996</v>
      </c>
      <c r="L3102" s="22">
        <v>43717</v>
      </c>
      <c r="M3102" s="23">
        <v>0.61100694444444004</v>
      </c>
      <c r="N3102" s="25">
        <v>34.337000000000003</v>
      </c>
      <c r="O3102" s="21" t="s">
        <v>77</v>
      </c>
      <c r="P3102" s="24">
        <f>TotalMov[[#This Row],[Confirmed activ. 3 (ILE03)]]*60</f>
        <v>2060.2200000000003</v>
      </c>
      <c r="Q3102" s="24">
        <v>1020</v>
      </c>
      <c r="R3102" s="21" t="s">
        <v>66</v>
      </c>
      <c r="S3102" s="21" t="s">
        <v>67</v>
      </c>
    </row>
    <row r="3103" spans="1:19" x14ac:dyDescent="0.35">
      <c r="A3103" s="21">
        <v>1548150</v>
      </c>
      <c r="B3103" s="53">
        <v>411591</v>
      </c>
      <c r="C3103" s="21">
        <f>VLOOKUP(TotalMov[[#This Row],[Order]],'Total Mov by SS'!B:C,2,0)</f>
        <v>148</v>
      </c>
      <c r="D3103" s="21" t="s">
        <v>59</v>
      </c>
      <c r="E3103" s="21" t="s">
        <v>80</v>
      </c>
      <c r="F3103" s="21" t="s">
        <v>61</v>
      </c>
      <c r="G3103" s="21" t="s">
        <v>62</v>
      </c>
      <c r="H3103" s="21" t="s">
        <v>63</v>
      </c>
      <c r="I3103" s="21" t="s">
        <v>112</v>
      </c>
      <c r="J3103" s="22">
        <v>43717</v>
      </c>
      <c r="K3103" s="23">
        <v>0.61145833333333</v>
      </c>
      <c r="L3103" s="22">
        <v>43717</v>
      </c>
      <c r="M3103" s="23">
        <v>0.63636574074074004</v>
      </c>
      <c r="N3103" s="25">
        <v>35.866999999999997</v>
      </c>
      <c r="O3103" s="21" t="s">
        <v>66</v>
      </c>
      <c r="P3103" s="24">
        <f>TotalMov[[#This Row],[Confirmed activ. 3 (ILE03)]]</f>
        <v>35.866999999999997</v>
      </c>
      <c r="Q3103" s="24">
        <v>50</v>
      </c>
      <c r="R3103" s="21" t="s">
        <v>66</v>
      </c>
      <c r="S3103" s="21" t="s">
        <v>67</v>
      </c>
    </row>
    <row r="3104" spans="1:19" x14ac:dyDescent="0.35">
      <c r="A3104" s="21">
        <v>1548150</v>
      </c>
      <c r="B3104" s="53">
        <v>411591</v>
      </c>
      <c r="C3104" s="21">
        <f>VLOOKUP(TotalMov[[#This Row],[Order]],'Total Mov by SS'!B:C,2,0)</f>
        <v>148</v>
      </c>
      <c r="D3104" s="21" t="s">
        <v>59</v>
      </c>
      <c r="E3104" s="21" t="s">
        <v>82</v>
      </c>
      <c r="F3104" s="21" t="s">
        <v>89</v>
      </c>
      <c r="G3104" s="21" t="s">
        <v>90</v>
      </c>
      <c r="H3104" s="21" t="s">
        <v>91</v>
      </c>
      <c r="I3104" s="21" t="s">
        <v>92</v>
      </c>
      <c r="J3104" s="22"/>
      <c r="K3104" s="23">
        <v>0</v>
      </c>
      <c r="L3104" s="22"/>
      <c r="M3104" s="23">
        <v>0</v>
      </c>
      <c r="N3104" s="25">
        <v>0</v>
      </c>
      <c r="O3104" s="21" t="s">
        <v>93</v>
      </c>
      <c r="P3104" s="24"/>
      <c r="Q3104" s="24">
        <v>0</v>
      </c>
      <c r="R3104" s="21" t="s">
        <v>66</v>
      </c>
      <c r="S3104" s="21" t="s">
        <v>94</v>
      </c>
    </row>
    <row r="3105" spans="1:19" x14ac:dyDescent="0.35">
      <c r="A3105" s="21">
        <v>1548150</v>
      </c>
      <c r="B3105" s="53">
        <v>411591</v>
      </c>
      <c r="C3105" s="21">
        <f>VLOOKUP(TotalMov[[#This Row],[Order]],'Total Mov by SS'!B:C,2,0)</f>
        <v>148</v>
      </c>
      <c r="D3105" s="21" t="s">
        <v>59</v>
      </c>
      <c r="E3105" s="21" t="s">
        <v>85</v>
      </c>
      <c r="F3105" s="21" t="s">
        <v>69</v>
      </c>
      <c r="G3105" s="21" t="s">
        <v>62</v>
      </c>
      <c r="H3105" s="21" t="s">
        <v>70</v>
      </c>
      <c r="I3105" s="21" t="s">
        <v>79</v>
      </c>
      <c r="J3105" s="22">
        <v>43717</v>
      </c>
      <c r="K3105" s="23">
        <v>0.65822916666666997</v>
      </c>
      <c r="L3105" s="22">
        <v>43717</v>
      </c>
      <c r="M3105" s="23">
        <v>0.65822916666666997</v>
      </c>
      <c r="N3105" s="24">
        <v>20</v>
      </c>
      <c r="O3105" s="21" t="s">
        <v>66</v>
      </c>
      <c r="P3105" s="24">
        <f>TotalMov[[#This Row],[Confirmed activ. 3 (ILE03)]]</f>
        <v>20</v>
      </c>
      <c r="Q3105" s="24">
        <v>20</v>
      </c>
      <c r="R3105" s="21" t="s">
        <v>66</v>
      </c>
      <c r="S3105" s="21" t="s">
        <v>72</v>
      </c>
    </row>
    <row r="3106" spans="1:19" x14ac:dyDescent="0.35">
      <c r="A3106" s="21">
        <v>1548150</v>
      </c>
      <c r="B3106" s="53">
        <v>411591</v>
      </c>
      <c r="C3106" s="21">
        <f>VLOOKUP(TotalMov[[#This Row],[Order]],'Total Mov by SS'!B:C,2,0)</f>
        <v>148</v>
      </c>
      <c r="D3106" s="21" t="s">
        <v>59</v>
      </c>
      <c r="E3106" s="21" t="s">
        <v>88</v>
      </c>
      <c r="F3106" s="21" t="s">
        <v>69</v>
      </c>
      <c r="G3106" s="21" t="s">
        <v>62</v>
      </c>
      <c r="H3106" s="21" t="s">
        <v>70</v>
      </c>
      <c r="I3106" s="21" t="s">
        <v>81</v>
      </c>
      <c r="J3106" s="22">
        <v>43717</v>
      </c>
      <c r="K3106" s="23">
        <v>0.65831018518519002</v>
      </c>
      <c r="L3106" s="22">
        <v>43717</v>
      </c>
      <c r="M3106" s="23">
        <v>0.65831018518519002</v>
      </c>
      <c r="N3106" s="24">
        <v>20</v>
      </c>
      <c r="O3106" s="21" t="s">
        <v>66</v>
      </c>
      <c r="P3106" s="24">
        <f>TotalMov[[#This Row],[Confirmed activ. 3 (ILE03)]]</f>
        <v>20</v>
      </c>
      <c r="Q3106" s="24">
        <v>20</v>
      </c>
      <c r="R3106" s="21" t="s">
        <v>66</v>
      </c>
      <c r="S3106" s="21" t="s">
        <v>72</v>
      </c>
    </row>
    <row r="3107" spans="1:19" x14ac:dyDescent="0.35">
      <c r="A3107" s="21">
        <v>1548150</v>
      </c>
      <c r="B3107" s="53">
        <v>411591</v>
      </c>
      <c r="C3107" s="21">
        <f>VLOOKUP(TotalMov[[#This Row],[Order]],'Total Mov by SS'!B:C,2,0)</f>
        <v>148</v>
      </c>
      <c r="D3107" s="21" t="s">
        <v>59</v>
      </c>
      <c r="E3107" s="21" t="s">
        <v>95</v>
      </c>
      <c r="F3107" s="21" t="s">
        <v>83</v>
      </c>
      <c r="G3107" s="21" t="s">
        <v>62</v>
      </c>
      <c r="H3107" s="21" t="s">
        <v>84</v>
      </c>
      <c r="I3107" s="21" t="s">
        <v>84</v>
      </c>
      <c r="J3107" s="22">
        <v>43717</v>
      </c>
      <c r="K3107" s="23">
        <v>0.70969907407406996</v>
      </c>
      <c r="L3107" s="22">
        <v>43718</v>
      </c>
      <c r="M3107" s="23">
        <v>0.57297453703704004</v>
      </c>
      <c r="N3107" s="25">
        <v>508.94</v>
      </c>
      <c r="O3107" s="21" t="s">
        <v>66</v>
      </c>
      <c r="P3107" s="24">
        <f>TotalMov[[#This Row],[Confirmed activ. 3 (ILE03)]]</f>
        <v>508.94</v>
      </c>
      <c r="Q3107" s="24">
        <v>450</v>
      </c>
      <c r="R3107" s="21" t="s">
        <v>66</v>
      </c>
      <c r="S3107" s="21" t="s">
        <v>67</v>
      </c>
    </row>
    <row r="3108" spans="1:19" x14ac:dyDescent="0.35">
      <c r="A3108" s="21">
        <v>1548150</v>
      </c>
      <c r="B3108" s="53">
        <v>411591</v>
      </c>
      <c r="C3108" s="21">
        <f>VLOOKUP(TotalMov[[#This Row],[Order]],'Total Mov by SS'!B:C,2,0)</f>
        <v>148</v>
      </c>
      <c r="D3108" s="21" t="s">
        <v>59</v>
      </c>
      <c r="E3108" s="21" t="s">
        <v>97</v>
      </c>
      <c r="F3108" s="21" t="s">
        <v>86</v>
      </c>
      <c r="G3108" s="21" t="s">
        <v>62</v>
      </c>
      <c r="H3108" s="21" t="s">
        <v>87</v>
      </c>
      <c r="I3108" s="21" t="s">
        <v>87</v>
      </c>
      <c r="J3108" s="22">
        <v>43719</v>
      </c>
      <c r="K3108" s="23">
        <v>0.34106481481480999</v>
      </c>
      <c r="L3108" s="22">
        <v>43719</v>
      </c>
      <c r="M3108" s="23">
        <v>0.34106481481480999</v>
      </c>
      <c r="N3108" s="24">
        <v>20</v>
      </c>
      <c r="O3108" s="21" t="s">
        <v>66</v>
      </c>
      <c r="P3108" s="24">
        <f>TotalMov[[#This Row],[Confirmed activ. 3 (ILE03)]]</f>
        <v>20</v>
      </c>
      <c r="Q3108" s="24">
        <v>20</v>
      </c>
      <c r="R3108" s="21" t="s">
        <v>66</v>
      </c>
      <c r="S3108" s="21" t="s">
        <v>72</v>
      </c>
    </row>
    <row r="3109" spans="1:19" x14ac:dyDescent="0.35">
      <c r="A3109" s="21">
        <v>1548150</v>
      </c>
      <c r="B3109" s="53">
        <v>411591</v>
      </c>
      <c r="C3109" s="21">
        <f>VLOOKUP(TotalMov[[#This Row],[Order]],'Total Mov by SS'!B:C,2,0)</f>
        <v>148</v>
      </c>
      <c r="D3109" s="21" t="s">
        <v>59</v>
      </c>
      <c r="E3109" s="21" t="s">
        <v>99</v>
      </c>
      <c r="F3109" s="21" t="s">
        <v>61</v>
      </c>
      <c r="G3109" s="21" t="s">
        <v>62</v>
      </c>
      <c r="H3109" s="21" t="s">
        <v>63</v>
      </c>
      <c r="I3109" s="21" t="s">
        <v>96</v>
      </c>
      <c r="J3109" s="22">
        <v>43724</v>
      </c>
      <c r="K3109" s="23">
        <v>0.38593749999999999</v>
      </c>
      <c r="L3109" s="22">
        <v>43724</v>
      </c>
      <c r="M3109" s="23">
        <v>0.53502314814815</v>
      </c>
      <c r="N3109" s="25">
        <v>43.616999999999997</v>
      </c>
      <c r="O3109" s="21" t="s">
        <v>66</v>
      </c>
      <c r="P3109" s="24">
        <f>TotalMov[[#This Row],[Confirmed activ. 3 (ILE03)]]</f>
        <v>43.616999999999997</v>
      </c>
      <c r="Q3109" s="24">
        <v>100</v>
      </c>
      <c r="R3109" s="21" t="s">
        <v>66</v>
      </c>
      <c r="S3109" s="21" t="s">
        <v>67</v>
      </c>
    </row>
    <row r="3110" spans="1:19" x14ac:dyDescent="0.35">
      <c r="A3110" s="21">
        <v>1548150</v>
      </c>
      <c r="B3110" s="53">
        <v>411591</v>
      </c>
      <c r="C3110" s="21">
        <f>VLOOKUP(TotalMov[[#This Row],[Order]],'Total Mov by SS'!B:C,2,0)</f>
        <v>148</v>
      </c>
      <c r="D3110" s="21" t="s">
        <v>59</v>
      </c>
      <c r="E3110" s="21" t="s">
        <v>101</v>
      </c>
      <c r="F3110" s="21" t="s">
        <v>69</v>
      </c>
      <c r="G3110" s="21" t="s">
        <v>62</v>
      </c>
      <c r="H3110" s="21" t="s">
        <v>70</v>
      </c>
      <c r="I3110" s="21" t="s">
        <v>98</v>
      </c>
      <c r="J3110" s="22">
        <v>43725</v>
      </c>
      <c r="K3110" s="23">
        <v>0.65009259259259</v>
      </c>
      <c r="L3110" s="22">
        <v>43725</v>
      </c>
      <c r="M3110" s="23">
        <v>0.65009259259259</v>
      </c>
      <c r="N3110" s="24">
        <v>20</v>
      </c>
      <c r="O3110" s="21" t="s">
        <v>66</v>
      </c>
      <c r="P3110" s="24">
        <f>TotalMov[[#This Row],[Confirmed activ. 3 (ILE03)]]</f>
        <v>20</v>
      </c>
      <c r="Q3110" s="24">
        <v>20</v>
      </c>
      <c r="R3110" s="21" t="s">
        <v>66</v>
      </c>
      <c r="S3110" s="21" t="s">
        <v>72</v>
      </c>
    </row>
    <row r="3111" spans="1:19" x14ac:dyDescent="0.35">
      <c r="A3111" s="21">
        <v>1548150</v>
      </c>
      <c r="B3111" s="53">
        <v>411591</v>
      </c>
      <c r="C3111" s="21">
        <f>VLOOKUP(TotalMov[[#This Row],[Order]],'Total Mov by SS'!B:C,2,0)</f>
        <v>148</v>
      </c>
      <c r="D3111" s="21" t="s">
        <v>59</v>
      </c>
      <c r="E3111" s="21" t="s">
        <v>104</v>
      </c>
      <c r="F3111" s="21" t="s">
        <v>69</v>
      </c>
      <c r="G3111" s="21" t="s">
        <v>62</v>
      </c>
      <c r="H3111" s="21" t="s">
        <v>70</v>
      </c>
      <c r="I3111" s="21" t="s">
        <v>100</v>
      </c>
      <c r="J3111" s="22">
        <v>43725</v>
      </c>
      <c r="K3111" s="23">
        <v>0.65015046296295997</v>
      </c>
      <c r="L3111" s="22">
        <v>43725</v>
      </c>
      <c r="M3111" s="23">
        <v>0.65015046296295997</v>
      </c>
      <c r="N3111" s="24">
        <v>30</v>
      </c>
      <c r="O3111" s="21" t="s">
        <v>66</v>
      </c>
      <c r="P3111" s="24">
        <f>TotalMov[[#This Row],[Confirmed activ. 3 (ILE03)]]</f>
        <v>30</v>
      </c>
      <c r="Q3111" s="24">
        <v>30</v>
      </c>
      <c r="R3111" s="21" t="s">
        <v>66</v>
      </c>
      <c r="S3111" s="21" t="s">
        <v>72</v>
      </c>
    </row>
    <row r="3112" spans="1:19" x14ac:dyDescent="0.35">
      <c r="A3112" s="21">
        <v>1548150</v>
      </c>
      <c r="B3112" s="53">
        <v>411591</v>
      </c>
      <c r="C3112" s="21">
        <f>VLOOKUP(TotalMov[[#This Row],[Order]],'Total Mov by SS'!B:C,2,0)</f>
        <v>148</v>
      </c>
      <c r="D3112" s="21" t="s">
        <v>59</v>
      </c>
      <c r="E3112" s="21" t="s">
        <v>113</v>
      </c>
      <c r="F3112" s="21" t="s">
        <v>102</v>
      </c>
      <c r="G3112" s="21" t="s">
        <v>62</v>
      </c>
      <c r="H3112" s="21" t="s">
        <v>100</v>
      </c>
      <c r="I3112" s="21" t="s">
        <v>103</v>
      </c>
      <c r="J3112" s="22">
        <v>43725</v>
      </c>
      <c r="K3112" s="23">
        <v>0.65018518518518997</v>
      </c>
      <c r="L3112" s="22">
        <v>43725</v>
      </c>
      <c r="M3112" s="23">
        <v>0.65018518518518997</v>
      </c>
      <c r="N3112" s="24">
        <v>30</v>
      </c>
      <c r="O3112" s="21" t="s">
        <v>66</v>
      </c>
      <c r="P3112" s="24">
        <f>TotalMov[[#This Row],[Confirmed activ. 3 (ILE03)]]</f>
        <v>30</v>
      </c>
      <c r="Q3112" s="24">
        <v>30</v>
      </c>
      <c r="R3112" s="21" t="s">
        <v>66</v>
      </c>
      <c r="S3112" s="21" t="s">
        <v>72</v>
      </c>
    </row>
    <row r="3113" spans="1:19" x14ac:dyDescent="0.35">
      <c r="A3113" s="21">
        <v>1548150</v>
      </c>
      <c r="B3113" s="53">
        <v>411591</v>
      </c>
      <c r="C3113" s="21">
        <f>VLOOKUP(TotalMov[[#This Row],[Order]],'Total Mov by SS'!B:C,2,0)</f>
        <v>148</v>
      </c>
      <c r="D3113" s="21" t="s">
        <v>59</v>
      </c>
      <c r="E3113" s="21" t="s">
        <v>114</v>
      </c>
      <c r="F3113" s="21" t="s">
        <v>102</v>
      </c>
      <c r="G3113" s="21" t="s">
        <v>105</v>
      </c>
      <c r="H3113" s="21" t="s">
        <v>100</v>
      </c>
      <c r="I3113" s="21" t="s">
        <v>106</v>
      </c>
      <c r="J3113" s="22">
        <v>43726</v>
      </c>
      <c r="K3113" s="23">
        <v>0.56363425925926003</v>
      </c>
      <c r="L3113" s="22">
        <v>43726</v>
      </c>
      <c r="M3113" s="23">
        <v>0.56363425925926003</v>
      </c>
      <c r="N3113" s="24">
        <v>45</v>
      </c>
      <c r="O3113" s="21" t="s">
        <v>66</v>
      </c>
      <c r="P3113" s="24">
        <f>TotalMov[[#This Row],[Confirmed activ. 3 (ILE03)]]</f>
        <v>45</v>
      </c>
      <c r="Q3113" s="24">
        <v>45</v>
      </c>
      <c r="R3113" s="21" t="s">
        <v>66</v>
      </c>
      <c r="S3113" s="21" t="s">
        <v>72</v>
      </c>
    </row>
    <row r="3114" spans="1:19" x14ac:dyDescent="0.35">
      <c r="A3114" s="21">
        <v>1548150</v>
      </c>
      <c r="B3114" s="53">
        <v>411591</v>
      </c>
      <c r="C3114" s="21">
        <f>VLOOKUP(TotalMov[[#This Row],[Order]],'Total Mov by SS'!B:C,2,0)</f>
        <v>148</v>
      </c>
      <c r="D3114" s="21" t="s">
        <v>107</v>
      </c>
      <c r="E3114" s="21" t="s">
        <v>60</v>
      </c>
      <c r="F3114" s="21" t="s">
        <v>61</v>
      </c>
      <c r="G3114" s="21" t="s">
        <v>90</v>
      </c>
      <c r="H3114" s="21" t="s">
        <v>63</v>
      </c>
      <c r="I3114" s="21" t="s">
        <v>108</v>
      </c>
      <c r="J3114" s="22">
        <v>43717</v>
      </c>
      <c r="K3114" s="23">
        <v>0.40287037037036999</v>
      </c>
      <c r="L3114" s="22">
        <v>43717</v>
      </c>
      <c r="M3114" s="23">
        <v>0.66740740740741</v>
      </c>
      <c r="N3114" s="25">
        <v>6.3490000000000002</v>
      </c>
      <c r="O3114" s="21" t="s">
        <v>77</v>
      </c>
      <c r="P3114" s="24">
        <f>TotalMov[[#This Row],[Confirmed activ. 3 (ILE03)]]*60</f>
        <v>380.94</v>
      </c>
      <c r="Q3114" s="24">
        <v>1</v>
      </c>
      <c r="R3114" s="21" t="s">
        <v>66</v>
      </c>
      <c r="S3114" s="21" t="s">
        <v>67</v>
      </c>
    </row>
    <row r="3115" spans="1:19" x14ac:dyDescent="0.35">
      <c r="A3115" s="21">
        <v>1548150</v>
      </c>
      <c r="B3115" s="53">
        <v>411591</v>
      </c>
      <c r="C3115" s="21">
        <f>VLOOKUP(TotalMov[[#This Row],[Order]],'Total Mov by SS'!B:C,2,0)</f>
        <v>148</v>
      </c>
      <c r="D3115" s="21" t="s">
        <v>109</v>
      </c>
      <c r="E3115" s="21" t="s">
        <v>95</v>
      </c>
      <c r="F3115" s="21" t="s">
        <v>83</v>
      </c>
      <c r="G3115" s="21" t="s">
        <v>90</v>
      </c>
      <c r="H3115" s="21" t="s">
        <v>84</v>
      </c>
      <c r="I3115" s="21" t="s">
        <v>110</v>
      </c>
      <c r="J3115" s="22">
        <v>43717</v>
      </c>
      <c r="K3115" s="23">
        <v>0.94791666666666996</v>
      </c>
      <c r="L3115" s="22">
        <v>43718</v>
      </c>
      <c r="M3115" s="23">
        <v>6.2175925925929999E-2</v>
      </c>
      <c r="N3115" s="25">
        <v>2.742</v>
      </c>
      <c r="O3115" s="21" t="s">
        <v>77</v>
      </c>
      <c r="P3115" s="24">
        <f>TotalMov[[#This Row],[Confirmed activ. 3 (ILE03)]]*60</f>
        <v>164.52</v>
      </c>
      <c r="Q3115" s="24">
        <v>5</v>
      </c>
      <c r="R3115" s="21" t="s">
        <v>66</v>
      </c>
      <c r="S3115" s="21" t="s">
        <v>67</v>
      </c>
    </row>
    <row r="3116" spans="1:19" x14ac:dyDescent="0.35">
      <c r="A3116" s="21">
        <v>1548151</v>
      </c>
      <c r="B3116" s="53">
        <v>411591</v>
      </c>
      <c r="C3116" s="21">
        <f>VLOOKUP(TotalMov[[#This Row],[Order]],'Total Mov by SS'!B:C,2,0)</f>
        <v>149</v>
      </c>
      <c r="D3116" s="21" t="s">
        <v>59</v>
      </c>
      <c r="E3116" s="21" t="s">
        <v>60</v>
      </c>
      <c r="F3116" s="21" t="s">
        <v>83</v>
      </c>
      <c r="G3116" s="21" t="s">
        <v>62</v>
      </c>
      <c r="H3116" s="21" t="s">
        <v>84</v>
      </c>
      <c r="I3116" s="21" t="s">
        <v>111</v>
      </c>
      <c r="J3116" s="22">
        <v>43711</v>
      </c>
      <c r="K3116" s="23">
        <v>5.521990740741E-2</v>
      </c>
      <c r="L3116" s="22">
        <v>43711</v>
      </c>
      <c r="M3116" s="23">
        <v>6.3356481481480001E-2</v>
      </c>
      <c r="N3116" s="25">
        <v>5.867</v>
      </c>
      <c r="O3116" s="21" t="s">
        <v>66</v>
      </c>
      <c r="P3116" s="24">
        <f>TotalMov[[#This Row],[Confirmed activ. 3 (ILE03)]]</f>
        <v>5.867</v>
      </c>
      <c r="Q3116" s="24">
        <v>40</v>
      </c>
      <c r="R3116" s="21" t="s">
        <v>66</v>
      </c>
      <c r="S3116" s="21" t="s">
        <v>67</v>
      </c>
    </row>
    <row r="3117" spans="1:19" x14ac:dyDescent="0.35">
      <c r="A3117" s="21">
        <v>1548151</v>
      </c>
      <c r="B3117" s="53">
        <v>411591</v>
      </c>
      <c r="C3117" s="21">
        <f>VLOOKUP(TotalMov[[#This Row],[Order]],'Total Mov by SS'!B:C,2,0)</f>
        <v>149</v>
      </c>
      <c r="D3117" s="21" t="s">
        <v>59</v>
      </c>
      <c r="E3117" s="21" t="s">
        <v>68</v>
      </c>
      <c r="F3117" s="21" t="s">
        <v>61</v>
      </c>
      <c r="G3117" s="21" t="s">
        <v>62</v>
      </c>
      <c r="H3117" s="21" t="s">
        <v>63</v>
      </c>
      <c r="I3117" s="21" t="s">
        <v>64</v>
      </c>
      <c r="J3117" s="22">
        <v>43711</v>
      </c>
      <c r="K3117" s="23">
        <v>0.39430555555556002</v>
      </c>
      <c r="L3117" s="22">
        <v>43711</v>
      </c>
      <c r="M3117" s="23">
        <v>0.40776620370369998</v>
      </c>
      <c r="N3117" s="25">
        <v>19.382999999999999</v>
      </c>
      <c r="O3117" s="21" t="s">
        <v>66</v>
      </c>
      <c r="P3117" s="24">
        <f>TotalMov[[#This Row],[Confirmed activ. 3 (ILE03)]]</f>
        <v>19.382999999999999</v>
      </c>
      <c r="Q3117" s="24">
        <v>15</v>
      </c>
      <c r="R3117" s="21" t="s">
        <v>66</v>
      </c>
      <c r="S3117" s="21" t="s">
        <v>67</v>
      </c>
    </row>
    <row r="3118" spans="1:19" x14ac:dyDescent="0.35">
      <c r="A3118" s="21">
        <v>1548151</v>
      </c>
      <c r="B3118" s="53">
        <v>411591</v>
      </c>
      <c r="C3118" s="21">
        <f>VLOOKUP(TotalMov[[#This Row],[Order]],'Total Mov by SS'!B:C,2,0)</f>
        <v>149</v>
      </c>
      <c r="D3118" s="21" t="s">
        <v>59</v>
      </c>
      <c r="E3118" s="21" t="s">
        <v>73</v>
      </c>
      <c r="F3118" s="21" t="s">
        <v>69</v>
      </c>
      <c r="G3118" s="21" t="s">
        <v>62</v>
      </c>
      <c r="H3118" s="21" t="s">
        <v>70</v>
      </c>
      <c r="I3118" s="21" t="s">
        <v>71</v>
      </c>
      <c r="J3118" s="22">
        <v>43712</v>
      </c>
      <c r="K3118" s="23">
        <v>0.34737268518518999</v>
      </c>
      <c r="L3118" s="22">
        <v>43712</v>
      </c>
      <c r="M3118" s="23">
        <v>0.34737268518518999</v>
      </c>
      <c r="N3118" s="24">
        <v>20</v>
      </c>
      <c r="O3118" s="21" t="s">
        <v>66</v>
      </c>
      <c r="P3118" s="24">
        <f>TotalMov[[#This Row],[Confirmed activ. 3 (ILE03)]]</f>
        <v>20</v>
      </c>
      <c r="Q3118" s="24">
        <v>20</v>
      </c>
      <c r="R3118" s="21" t="s">
        <v>66</v>
      </c>
      <c r="S3118" s="21" t="s">
        <v>72</v>
      </c>
    </row>
    <row r="3119" spans="1:19" x14ac:dyDescent="0.35">
      <c r="A3119" s="21">
        <v>1548151</v>
      </c>
      <c r="B3119" s="53">
        <v>411591</v>
      </c>
      <c r="C3119" s="21">
        <f>VLOOKUP(TotalMov[[#This Row],[Order]],'Total Mov by SS'!B:C,2,0)</f>
        <v>149</v>
      </c>
      <c r="D3119" s="21" t="s">
        <v>59</v>
      </c>
      <c r="E3119" s="21" t="s">
        <v>75</v>
      </c>
      <c r="F3119" s="21" t="s">
        <v>61</v>
      </c>
      <c r="G3119" s="21" t="s">
        <v>62</v>
      </c>
      <c r="H3119" s="21" t="s">
        <v>63</v>
      </c>
      <c r="I3119" s="21" t="s">
        <v>74</v>
      </c>
      <c r="J3119" s="22">
        <v>43712</v>
      </c>
      <c r="K3119" s="23">
        <v>0.34965277777777998</v>
      </c>
      <c r="L3119" s="22">
        <v>43712</v>
      </c>
      <c r="M3119" s="23">
        <v>0.74210648148147995</v>
      </c>
      <c r="N3119" s="25">
        <v>8.8010000000000002</v>
      </c>
      <c r="O3119" s="21" t="s">
        <v>77</v>
      </c>
      <c r="P3119" s="24">
        <f>TotalMov[[#This Row],[Confirmed activ. 3 (ILE03)]]*60</f>
        <v>528.06000000000006</v>
      </c>
      <c r="Q3119" s="24">
        <v>350</v>
      </c>
      <c r="R3119" s="21" t="s">
        <v>66</v>
      </c>
      <c r="S3119" s="21" t="s">
        <v>67</v>
      </c>
    </row>
    <row r="3120" spans="1:19" x14ac:dyDescent="0.35">
      <c r="A3120" s="21">
        <v>1548151</v>
      </c>
      <c r="B3120" s="53">
        <v>411591</v>
      </c>
      <c r="C3120" s="21">
        <f>VLOOKUP(TotalMov[[#This Row],[Order]],'Total Mov by SS'!B:C,2,0)</f>
        <v>149</v>
      </c>
      <c r="D3120" s="21" t="s">
        <v>59</v>
      </c>
      <c r="E3120" s="21" t="s">
        <v>78</v>
      </c>
      <c r="F3120" s="21" t="s">
        <v>61</v>
      </c>
      <c r="G3120" s="21" t="s">
        <v>62</v>
      </c>
      <c r="H3120" s="21" t="s">
        <v>63</v>
      </c>
      <c r="I3120" s="21" t="s">
        <v>76</v>
      </c>
      <c r="J3120" s="22">
        <v>43713</v>
      </c>
      <c r="K3120" s="23">
        <v>0.31207175925926001</v>
      </c>
      <c r="L3120" s="22">
        <v>43718</v>
      </c>
      <c r="M3120" s="23">
        <v>0.67651620370370003</v>
      </c>
      <c r="N3120" s="25">
        <v>35.271999999999998</v>
      </c>
      <c r="O3120" s="21" t="s">
        <v>77</v>
      </c>
      <c r="P3120" s="24">
        <f>TotalMov[[#This Row],[Confirmed activ. 3 (ILE03)]]*60</f>
        <v>2116.3199999999997</v>
      </c>
      <c r="Q3120" s="24">
        <v>1020</v>
      </c>
      <c r="R3120" s="21" t="s">
        <v>66</v>
      </c>
      <c r="S3120" s="21" t="s">
        <v>67</v>
      </c>
    </row>
    <row r="3121" spans="1:19" x14ac:dyDescent="0.35">
      <c r="A3121" s="21">
        <v>1548151</v>
      </c>
      <c r="B3121" s="53">
        <v>411591</v>
      </c>
      <c r="C3121" s="21">
        <f>VLOOKUP(TotalMov[[#This Row],[Order]],'Total Mov by SS'!B:C,2,0)</f>
        <v>149</v>
      </c>
      <c r="D3121" s="21" t="s">
        <v>59</v>
      </c>
      <c r="E3121" s="21" t="s">
        <v>80</v>
      </c>
      <c r="F3121" s="21" t="s">
        <v>61</v>
      </c>
      <c r="G3121" s="21" t="s">
        <v>62</v>
      </c>
      <c r="H3121" s="21" t="s">
        <v>63</v>
      </c>
      <c r="I3121" s="21" t="s">
        <v>112</v>
      </c>
      <c r="J3121" s="22">
        <v>43718</v>
      </c>
      <c r="K3121" s="23">
        <v>0.67670138888888998</v>
      </c>
      <c r="L3121" s="22">
        <v>43718</v>
      </c>
      <c r="M3121" s="23">
        <v>0.74178240740740997</v>
      </c>
      <c r="N3121" s="25">
        <v>1.5620000000000001</v>
      </c>
      <c r="O3121" s="21" t="s">
        <v>77</v>
      </c>
      <c r="P3121" s="24">
        <f>TotalMov[[#This Row],[Confirmed activ. 3 (ILE03)]]*60</f>
        <v>93.72</v>
      </c>
      <c r="Q3121" s="24">
        <v>50</v>
      </c>
      <c r="R3121" s="21" t="s">
        <v>66</v>
      </c>
      <c r="S3121" s="21" t="s">
        <v>67</v>
      </c>
    </row>
    <row r="3122" spans="1:19" x14ac:dyDescent="0.35">
      <c r="A3122" s="21">
        <v>1548151</v>
      </c>
      <c r="B3122" s="53">
        <v>411591</v>
      </c>
      <c r="C3122" s="21">
        <f>VLOOKUP(TotalMov[[#This Row],[Order]],'Total Mov by SS'!B:C,2,0)</f>
        <v>149</v>
      </c>
      <c r="D3122" s="21" t="s">
        <v>59</v>
      </c>
      <c r="E3122" s="21" t="s">
        <v>82</v>
      </c>
      <c r="F3122" s="21" t="s">
        <v>89</v>
      </c>
      <c r="G3122" s="21" t="s">
        <v>90</v>
      </c>
      <c r="H3122" s="21" t="s">
        <v>91</v>
      </c>
      <c r="I3122" s="21" t="s">
        <v>92</v>
      </c>
      <c r="J3122" s="22"/>
      <c r="K3122" s="23">
        <v>0</v>
      </c>
      <c r="L3122" s="22"/>
      <c r="M3122" s="23">
        <v>0</v>
      </c>
      <c r="N3122" s="25">
        <v>0</v>
      </c>
      <c r="O3122" s="21" t="s">
        <v>93</v>
      </c>
      <c r="P3122" s="24"/>
      <c r="Q3122" s="24">
        <v>0</v>
      </c>
      <c r="R3122" s="21" t="s">
        <v>66</v>
      </c>
      <c r="S3122" s="21" t="s">
        <v>94</v>
      </c>
    </row>
    <row r="3123" spans="1:19" x14ac:dyDescent="0.35">
      <c r="A3123" s="21">
        <v>1548151</v>
      </c>
      <c r="B3123" s="53">
        <v>411591</v>
      </c>
      <c r="C3123" s="21">
        <f>VLOOKUP(TotalMov[[#This Row],[Order]],'Total Mov by SS'!B:C,2,0)</f>
        <v>149</v>
      </c>
      <c r="D3123" s="21" t="s">
        <v>59</v>
      </c>
      <c r="E3123" s="21" t="s">
        <v>85</v>
      </c>
      <c r="F3123" s="21" t="s">
        <v>69</v>
      </c>
      <c r="G3123" s="21" t="s">
        <v>62</v>
      </c>
      <c r="H3123" s="21" t="s">
        <v>70</v>
      </c>
      <c r="I3123" s="21" t="s">
        <v>79</v>
      </c>
      <c r="J3123" s="22">
        <v>43719</v>
      </c>
      <c r="K3123" s="23">
        <v>0.39990740740740999</v>
      </c>
      <c r="L3123" s="22">
        <v>43719</v>
      </c>
      <c r="M3123" s="23">
        <v>0.39990740740740999</v>
      </c>
      <c r="N3123" s="24">
        <v>20</v>
      </c>
      <c r="O3123" s="21" t="s">
        <v>66</v>
      </c>
      <c r="P3123" s="24">
        <f>TotalMov[[#This Row],[Confirmed activ. 3 (ILE03)]]</f>
        <v>20</v>
      </c>
      <c r="Q3123" s="24">
        <v>20</v>
      </c>
      <c r="R3123" s="21" t="s">
        <v>66</v>
      </c>
      <c r="S3123" s="21" t="s">
        <v>72</v>
      </c>
    </row>
    <row r="3124" spans="1:19" x14ac:dyDescent="0.35">
      <c r="A3124" s="21">
        <v>1548151</v>
      </c>
      <c r="B3124" s="53">
        <v>411591</v>
      </c>
      <c r="C3124" s="21">
        <f>VLOOKUP(TotalMov[[#This Row],[Order]],'Total Mov by SS'!B:C,2,0)</f>
        <v>149</v>
      </c>
      <c r="D3124" s="21" t="s">
        <v>59</v>
      </c>
      <c r="E3124" s="21" t="s">
        <v>88</v>
      </c>
      <c r="F3124" s="21" t="s">
        <v>69</v>
      </c>
      <c r="G3124" s="21" t="s">
        <v>62</v>
      </c>
      <c r="H3124" s="21" t="s">
        <v>70</v>
      </c>
      <c r="I3124" s="21" t="s">
        <v>81</v>
      </c>
      <c r="J3124" s="22">
        <v>43719</v>
      </c>
      <c r="K3124" s="23">
        <v>0.4</v>
      </c>
      <c r="L3124" s="22">
        <v>43719</v>
      </c>
      <c r="M3124" s="23">
        <v>0.4</v>
      </c>
      <c r="N3124" s="24">
        <v>20</v>
      </c>
      <c r="O3124" s="21" t="s">
        <v>66</v>
      </c>
      <c r="P3124" s="24">
        <f>TotalMov[[#This Row],[Confirmed activ. 3 (ILE03)]]</f>
        <v>20</v>
      </c>
      <c r="Q3124" s="24">
        <v>20</v>
      </c>
      <c r="R3124" s="21" t="s">
        <v>66</v>
      </c>
      <c r="S3124" s="21" t="s">
        <v>72</v>
      </c>
    </row>
    <row r="3125" spans="1:19" x14ac:dyDescent="0.35">
      <c r="A3125" s="21">
        <v>1548151</v>
      </c>
      <c r="B3125" s="53">
        <v>411591</v>
      </c>
      <c r="C3125" s="21">
        <f>VLOOKUP(TotalMov[[#This Row],[Order]],'Total Mov by SS'!B:C,2,0)</f>
        <v>149</v>
      </c>
      <c r="D3125" s="21" t="s">
        <v>59</v>
      </c>
      <c r="E3125" s="21" t="s">
        <v>95</v>
      </c>
      <c r="F3125" s="21" t="s">
        <v>83</v>
      </c>
      <c r="G3125" s="21" t="s">
        <v>62</v>
      </c>
      <c r="H3125" s="21" t="s">
        <v>84</v>
      </c>
      <c r="I3125" s="21" t="s">
        <v>84</v>
      </c>
      <c r="J3125" s="22">
        <v>43719</v>
      </c>
      <c r="K3125" s="23">
        <v>0.51841435185185003</v>
      </c>
      <c r="L3125" s="22">
        <v>43719</v>
      </c>
      <c r="M3125" s="23">
        <v>0.98846064814815005</v>
      </c>
      <c r="N3125" s="25">
        <v>11.178000000000001</v>
      </c>
      <c r="O3125" s="21" t="s">
        <v>77</v>
      </c>
      <c r="P3125" s="24">
        <f>TotalMov[[#This Row],[Confirmed activ. 3 (ILE03)]]*60</f>
        <v>670.68000000000006</v>
      </c>
      <c r="Q3125" s="24">
        <v>450</v>
      </c>
      <c r="R3125" s="21" t="s">
        <v>66</v>
      </c>
      <c r="S3125" s="21" t="s">
        <v>67</v>
      </c>
    </row>
    <row r="3126" spans="1:19" x14ac:dyDescent="0.35">
      <c r="A3126" s="21">
        <v>1548151</v>
      </c>
      <c r="B3126" s="53">
        <v>411591</v>
      </c>
      <c r="C3126" s="21">
        <f>VLOOKUP(TotalMov[[#This Row],[Order]],'Total Mov by SS'!B:C,2,0)</f>
        <v>149</v>
      </c>
      <c r="D3126" s="21" t="s">
        <v>59</v>
      </c>
      <c r="E3126" s="21" t="s">
        <v>97</v>
      </c>
      <c r="F3126" s="21" t="s">
        <v>86</v>
      </c>
      <c r="G3126" s="21" t="s">
        <v>62</v>
      </c>
      <c r="H3126" s="21" t="s">
        <v>87</v>
      </c>
      <c r="I3126" s="21" t="s">
        <v>87</v>
      </c>
      <c r="J3126" s="22">
        <v>43720</v>
      </c>
      <c r="K3126" s="23">
        <v>0.35180555555555998</v>
      </c>
      <c r="L3126" s="22">
        <v>43720</v>
      </c>
      <c r="M3126" s="23">
        <v>0.35180555555555998</v>
      </c>
      <c r="N3126" s="24">
        <v>20</v>
      </c>
      <c r="O3126" s="21" t="s">
        <v>66</v>
      </c>
      <c r="P3126" s="24">
        <f>TotalMov[[#This Row],[Confirmed activ. 3 (ILE03)]]</f>
        <v>20</v>
      </c>
      <c r="Q3126" s="24">
        <v>20</v>
      </c>
      <c r="R3126" s="21" t="s">
        <v>66</v>
      </c>
      <c r="S3126" s="21" t="s">
        <v>72</v>
      </c>
    </row>
    <row r="3127" spans="1:19" x14ac:dyDescent="0.35">
      <c r="A3127" s="21">
        <v>1548151</v>
      </c>
      <c r="B3127" s="53">
        <v>411591</v>
      </c>
      <c r="C3127" s="21">
        <f>VLOOKUP(TotalMov[[#This Row],[Order]],'Total Mov by SS'!B:C,2,0)</f>
        <v>149</v>
      </c>
      <c r="D3127" s="21" t="s">
        <v>59</v>
      </c>
      <c r="E3127" s="21" t="s">
        <v>99</v>
      </c>
      <c r="F3127" s="21" t="s">
        <v>61</v>
      </c>
      <c r="G3127" s="21" t="s">
        <v>62</v>
      </c>
      <c r="H3127" s="21" t="s">
        <v>63</v>
      </c>
      <c r="I3127" s="21" t="s">
        <v>96</v>
      </c>
      <c r="J3127" s="22">
        <v>43723</v>
      </c>
      <c r="K3127" s="23">
        <v>0.40761574074073997</v>
      </c>
      <c r="L3127" s="22">
        <v>43723</v>
      </c>
      <c r="M3127" s="23">
        <v>0.41615740740740997</v>
      </c>
      <c r="N3127" s="25">
        <v>12.3</v>
      </c>
      <c r="O3127" s="21" t="s">
        <v>66</v>
      </c>
      <c r="P3127" s="24">
        <f>TotalMov[[#This Row],[Confirmed activ. 3 (ILE03)]]</f>
        <v>12.3</v>
      </c>
      <c r="Q3127" s="24">
        <v>100</v>
      </c>
      <c r="R3127" s="21" t="s">
        <v>66</v>
      </c>
      <c r="S3127" s="21" t="s">
        <v>67</v>
      </c>
    </row>
    <row r="3128" spans="1:19" x14ac:dyDescent="0.35">
      <c r="A3128" s="21">
        <v>1548151</v>
      </c>
      <c r="B3128" s="53">
        <v>411591</v>
      </c>
      <c r="C3128" s="21">
        <f>VLOOKUP(TotalMov[[#This Row],[Order]],'Total Mov by SS'!B:C,2,0)</f>
        <v>149</v>
      </c>
      <c r="D3128" s="21" t="s">
        <v>59</v>
      </c>
      <c r="E3128" s="21" t="s">
        <v>101</v>
      </c>
      <c r="F3128" s="21" t="s">
        <v>69</v>
      </c>
      <c r="G3128" s="21" t="s">
        <v>62</v>
      </c>
      <c r="H3128" s="21" t="s">
        <v>70</v>
      </c>
      <c r="I3128" s="21" t="s">
        <v>98</v>
      </c>
      <c r="J3128" s="22">
        <v>43727</v>
      </c>
      <c r="K3128" s="23">
        <v>0.42848379629630001</v>
      </c>
      <c r="L3128" s="22">
        <v>43727</v>
      </c>
      <c r="M3128" s="23">
        <v>0.42848379629630001</v>
      </c>
      <c r="N3128" s="24">
        <v>20</v>
      </c>
      <c r="O3128" s="21" t="s">
        <v>66</v>
      </c>
      <c r="P3128" s="24">
        <f>TotalMov[[#This Row],[Confirmed activ. 3 (ILE03)]]</f>
        <v>20</v>
      </c>
      <c r="Q3128" s="24">
        <v>20</v>
      </c>
      <c r="R3128" s="21" t="s">
        <v>66</v>
      </c>
      <c r="S3128" s="21" t="s">
        <v>72</v>
      </c>
    </row>
    <row r="3129" spans="1:19" x14ac:dyDescent="0.35">
      <c r="A3129" s="21">
        <v>1548151</v>
      </c>
      <c r="B3129" s="53">
        <v>411591</v>
      </c>
      <c r="C3129" s="21">
        <f>VLOOKUP(TotalMov[[#This Row],[Order]],'Total Mov by SS'!B:C,2,0)</f>
        <v>149</v>
      </c>
      <c r="D3129" s="21" t="s">
        <v>59</v>
      </c>
      <c r="E3129" s="21" t="s">
        <v>104</v>
      </c>
      <c r="F3129" s="21" t="s">
        <v>69</v>
      </c>
      <c r="G3129" s="21" t="s">
        <v>62</v>
      </c>
      <c r="H3129" s="21" t="s">
        <v>70</v>
      </c>
      <c r="I3129" s="21" t="s">
        <v>100</v>
      </c>
      <c r="J3129" s="22">
        <v>43727</v>
      </c>
      <c r="K3129" s="23">
        <v>0.42853009259259001</v>
      </c>
      <c r="L3129" s="22">
        <v>43727</v>
      </c>
      <c r="M3129" s="23">
        <v>0.42853009259259001</v>
      </c>
      <c r="N3129" s="24">
        <v>30</v>
      </c>
      <c r="O3129" s="21" t="s">
        <v>66</v>
      </c>
      <c r="P3129" s="24">
        <f>TotalMov[[#This Row],[Confirmed activ. 3 (ILE03)]]</f>
        <v>30</v>
      </c>
      <c r="Q3129" s="24">
        <v>30</v>
      </c>
      <c r="R3129" s="21" t="s">
        <v>66</v>
      </c>
      <c r="S3129" s="21" t="s">
        <v>72</v>
      </c>
    </row>
    <row r="3130" spans="1:19" x14ac:dyDescent="0.35">
      <c r="A3130" s="21">
        <v>1548151</v>
      </c>
      <c r="B3130" s="53">
        <v>411591</v>
      </c>
      <c r="C3130" s="21">
        <f>VLOOKUP(TotalMov[[#This Row],[Order]],'Total Mov by SS'!B:C,2,0)</f>
        <v>149</v>
      </c>
      <c r="D3130" s="21" t="s">
        <v>59</v>
      </c>
      <c r="E3130" s="21" t="s">
        <v>113</v>
      </c>
      <c r="F3130" s="21" t="s">
        <v>102</v>
      </c>
      <c r="G3130" s="21" t="s">
        <v>62</v>
      </c>
      <c r="H3130" s="21" t="s">
        <v>100</v>
      </c>
      <c r="I3130" s="21" t="s">
        <v>103</v>
      </c>
      <c r="J3130" s="22">
        <v>43727</v>
      </c>
      <c r="K3130" s="23">
        <v>0.42856481481481001</v>
      </c>
      <c r="L3130" s="22">
        <v>43727</v>
      </c>
      <c r="M3130" s="23">
        <v>0.42856481481481001</v>
      </c>
      <c r="N3130" s="24">
        <v>30</v>
      </c>
      <c r="O3130" s="21" t="s">
        <v>66</v>
      </c>
      <c r="P3130" s="24">
        <f>TotalMov[[#This Row],[Confirmed activ. 3 (ILE03)]]</f>
        <v>30</v>
      </c>
      <c r="Q3130" s="24">
        <v>30</v>
      </c>
      <c r="R3130" s="21" t="s">
        <v>66</v>
      </c>
      <c r="S3130" s="21" t="s">
        <v>72</v>
      </c>
    </row>
    <row r="3131" spans="1:19" x14ac:dyDescent="0.35">
      <c r="A3131" s="21">
        <v>1548151</v>
      </c>
      <c r="B3131" s="53">
        <v>411591</v>
      </c>
      <c r="C3131" s="21">
        <f>VLOOKUP(TotalMov[[#This Row],[Order]],'Total Mov by SS'!B:C,2,0)</f>
        <v>149</v>
      </c>
      <c r="D3131" s="21" t="s">
        <v>59</v>
      </c>
      <c r="E3131" s="21" t="s">
        <v>114</v>
      </c>
      <c r="F3131" s="21" t="s">
        <v>102</v>
      </c>
      <c r="G3131" s="21" t="s">
        <v>105</v>
      </c>
      <c r="H3131" s="21" t="s">
        <v>100</v>
      </c>
      <c r="I3131" s="21" t="s">
        <v>106</v>
      </c>
      <c r="J3131" s="22">
        <v>43731</v>
      </c>
      <c r="K3131" s="23">
        <v>0.36038194444443999</v>
      </c>
      <c r="L3131" s="22">
        <v>43731</v>
      </c>
      <c r="M3131" s="23">
        <v>0.36038194444443999</v>
      </c>
      <c r="N3131" s="24">
        <v>45</v>
      </c>
      <c r="O3131" s="21" t="s">
        <v>66</v>
      </c>
      <c r="P3131" s="24">
        <f>TotalMov[[#This Row],[Confirmed activ. 3 (ILE03)]]</f>
        <v>45</v>
      </c>
      <c r="Q3131" s="24">
        <v>45</v>
      </c>
      <c r="R3131" s="21" t="s">
        <v>66</v>
      </c>
      <c r="S3131" s="21" t="s">
        <v>72</v>
      </c>
    </row>
    <row r="3132" spans="1:19" x14ac:dyDescent="0.35">
      <c r="A3132" s="21">
        <v>1548151</v>
      </c>
      <c r="B3132" s="53">
        <v>411591</v>
      </c>
      <c r="C3132" s="21">
        <f>VLOOKUP(TotalMov[[#This Row],[Order]],'Total Mov by SS'!B:C,2,0)</f>
        <v>149</v>
      </c>
      <c r="D3132" s="21" t="s">
        <v>107</v>
      </c>
      <c r="E3132" s="21" t="s">
        <v>60</v>
      </c>
      <c r="F3132" s="21" t="s">
        <v>61</v>
      </c>
      <c r="G3132" s="21" t="s">
        <v>90</v>
      </c>
      <c r="H3132" s="21" t="s">
        <v>63</v>
      </c>
      <c r="I3132" s="21" t="s">
        <v>108</v>
      </c>
      <c r="J3132" s="22"/>
      <c r="K3132" s="23">
        <v>0</v>
      </c>
      <c r="L3132" s="22"/>
      <c r="M3132" s="23">
        <v>0</v>
      </c>
      <c r="N3132" s="25">
        <v>0</v>
      </c>
      <c r="O3132" s="21" t="s">
        <v>93</v>
      </c>
      <c r="P3132" s="24"/>
      <c r="Q3132" s="24">
        <v>1</v>
      </c>
      <c r="R3132" s="21" t="s">
        <v>66</v>
      </c>
      <c r="S3132" s="21" t="s">
        <v>94</v>
      </c>
    </row>
    <row r="3133" spans="1:19" x14ac:dyDescent="0.35">
      <c r="A3133" s="21">
        <v>1548151</v>
      </c>
      <c r="B3133" s="53">
        <v>411591</v>
      </c>
      <c r="C3133" s="21">
        <f>VLOOKUP(TotalMov[[#This Row],[Order]],'Total Mov by SS'!B:C,2,0)</f>
        <v>149</v>
      </c>
      <c r="D3133" s="21" t="s">
        <v>109</v>
      </c>
      <c r="E3133" s="21" t="s">
        <v>95</v>
      </c>
      <c r="F3133" s="21" t="s">
        <v>83</v>
      </c>
      <c r="G3133" s="21" t="s">
        <v>90</v>
      </c>
      <c r="H3133" s="21" t="s">
        <v>84</v>
      </c>
      <c r="I3133" s="21" t="s">
        <v>110</v>
      </c>
      <c r="J3133" s="22"/>
      <c r="K3133" s="23">
        <v>0</v>
      </c>
      <c r="L3133" s="22"/>
      <c r="M3133" s="23">
        <v>0</v>
      </c>
      <c r="N3133" s="25">
        <v>0</v>
      </c>
      <c r="O3133" s="21" t="s">
        <v>93</v>
      </c>
      <c r="P3133" s="24"/>
      <c r="Q3133" s="24">
        <v>5</v>
      </c>
      <c r="R3133" s="21" t="s">
        <v>66</v>
      </c>
      <c r="S3133" s="21" t="s">
        <v>94</v>
      </c>
    </row>
    <row r="3134" spans="1:19" x14ac:dyDescent="0.35">
      <c r="A3134" s="21">
        <v>1548152</v>
      </c>
      <c r="B3134" s="53">
        <v>411591</v>
      </c>
      <c r="C3134" s="21">
        <f>VLOOKUP(TotalMov[[#This Row],[Order]],'Total Mov by SS'!B:C,2,0)</f>
        <v>150</v>
      </c>
      <c r="D3134" s="21" t="s">
        <v>59</v>
      </c>
      <c r="E3134" s="21" t="s">
        <v>60</v>
      </c>
      <c r="F3134" s="21" t="s">
        <v>83</v>
      </c>
      <c r="G3134" s="21" t="s">
        <v>62</v>
      </c>
      <c r="H3134" s="21" t="s">
        <v>84</v>
      </c>
      <c r="I3134" s="21" t="s">
        <v>111</v>
      </c>
      <c r="J3134" s="22">
        <v>43713</v>
      </c>
      <c r="K3134" s="23">
        <v>0.93126157407406995</v>
      </c>
      <c r="L3134" s="22">
        <v>43713</v>
      </c>
      <c r="M3134" s="23">
        <v>0.96546296296295997</v>
      </c>
      <c r="N3134" s="25">
        <v>49.25</v>
      </c>
      <c r="O3134" s="21" t="s">
        <v>66</v>
      </c>
      <c r="P3134" s="24">
        <f>TotalMov[[#This Row],[Confirmed activ. 3 (ILE03)]]</f>
        <v>49.25</v>
      </c>
      <c r="Q3134" s="24">
        <v>40</v>
      </c>
      <c r="R3134" s="21" t="s">
        <v>66</v>
      </c>
      <c r="S3134" s="21" t="s">
        <v>67</v>
      </c>
    </row>
    <row r="3135" spans="1:19" x14ac:dyDescent="0.35">
      <c r="A3135" s="21">
        <v>1548152</v>
      </c>
      <c r="B3135" s="53">
        <v>411591</v>
      </c>
      <c r="C3135" s="21">
        <f>VLOOKUP(TotalMov[[#This Row],[Order]],'Total Mov by SS'!B:C,2,0)</f>
        <v>150</v>
      </c>
      <c r="D3135" s="21" t="s">
        <v>59</v>
      </c>
      <c r="E3135" s="21" t="s">
        <v>68</v>
      </c>
      <c r="F3135" s="21" t="s">
        <v>61</v>
      </c>
      <c r="G3135" s="21" t="s">
        <v>62</v>
      </c>
      <c r="H3135" s="21" t="s">
        <v>63</v>
      </c>
      <c r="I3135" s="21" t="s">
        <v>64</v>
      </c>
      <c r="J3135" s="22">
        <v>43716</v>
      </c>
      <c r="K3135" s="23">
        <v>0.42734953703703998</v>
      </c>
      <c r="L3135" s="22">
        <v>43716</v>
      </c>
      <c r="M3135" s="23">
        <v>0.43980324074074001</v>
      </c>
      <c r="N3135" s="25">
        <v>8.9670000000000005</v>
      </c>
      <c r="O3135" s="21" t="s">
        <v>66</v>
      </c>
      <c r="P3135" s="24">
        <f>TotalMov[[#This Row],[Confirmed activ. 3 (ILE03)]]</f>
        <v>8.9670000000000005</v>
      </c>
      <c r="Q3135" s="24">
        <v>15</v>
      </c>
      <c r="R3135" s="21" t="s">
        <v>66</v>
      </c>
      <c r="S3135" s="21" t="s">
        <v>67</v>
      </c>
    </row>
    <row r="3136" spans="1:19" x14ac:dyDescent="0.35">
      <c r="A3136" s="21">
        <v>1548152</v>
      </c>
      <c r="B3136" s="53">
        <v>411591</v>
      </c>
      <c r="C3136" s="21">
        <f>VLOOKUP(TotalMov[[#This Row],[Order]],'Total Mov by SS'!B:C,2,0)</f>
        <v>150</v>
      </c>
      <c r="D3136" s="21" t="s">
        <v>59</v>
      </c>
      <c r="E3136" s="21" t="s">
        <v>73</v>
      </c>
      <c r="F3136" s="21" t="s">
        <v>69</v>
      </c>
      <c r="G3136" s="21" t="s">
        <v>62</v>
      </c>
      <c r="H3136" s="21" t="s">
        <v>70</v>
      </c>
      <c r="I3136" s="21" t="s">
        <v>71</v>
      </c>
      <c r="J3136" s="22">
        <v>43717</v>
      </c>
      <c r="K3136" s="23">
        <v>0.32635416666667</v>
      </c>
      <c r="L3136" s="22">
        <v>43717</v>
      </c>
      <c r="M3136" s="23">
        <v>0.32635416666667</v>
      </c>
      <c r="N3136" s="24">
        <v>20</v>
      </c>
      <c r="O3136" s="21" t="s">
        <v>66</v>
      </c>
      <c r="P3136" s="24">
        <f>TotalMov[[#This Row],[Confirmed activ. 3 (ILE03)]]</f>
        <v>20</v>
      </c>
      <c r="Q3136" s="24">
        <v>20</v>
      </c>
      <c r="R3136" s="21" t="s">
        <v>66</v>
      </c>
      <c r="S3136" s="21" t="s">
        <v>72</v>
      </c>
    </row>
    <row r="3137" spans="1:19" x14ac:dyDescent="0.35">
      <c r="A3137" s="21">
        <v>1548152</v>
      </c>
      <c r="B3137" s="53">
        <v>411591</v>
      </c>
      <c r="C3137" s="21">
        <f>VLOOKUP(TotalMov[[#This Row],[Order]],'Total Mov by SS'!B:C,2,0)</f>
        <v>150</v>
      </c>
      <c r="D3137" s="21" t="s">
        <v>59</v>
      </c>
      <c r="E3137" s="21" t="s">
        <v>75</v>
      </c>
      <c r="F3137" s="21" t="s">
        <v>61</v>
      </c>
      <c r="G3137" s="21" t="s">
        <v>62</v>
      </c>
      <c r="H3137" s="21" t="s">
        <v>63</v>
      </c>
      <c r="I3137" s="21" t="s">
        <v>74</v>
      </c>
      <c r="J3137" s="22">
        <v>43717</v>
      </c>
      <c r="K3137" s="23">
        <v>0.33890046296296</v>
      </c>
      <c r="L3137" s="22">
        <v>43718</v>
      </c>
      <c r="M3137" s="23">
        <v>0.31160879629630001</v>
      </c>
      <c r="N3137" s="25">
        <v>9.0389999999999997</v>
      </c>
      <c r="O3137" s="21" t="s">
        <v>77</v>
      </c>
      <c r="P3137" s="24">
        <f>TotalMov[[#This Row],[Confirmed activ. 3 (ILE03)]]*60</f>
        <v>542.34</v>
      </c>
      <c r="Q3137" s="24">
        <v>290</v>
      </c>
      <c r="R3137" s="21" t="s">
        <v>66</v>
      </c>
      <c r="S3137" s="21" t="s">
        <v>67</v>
      </c>
    </row>
    <row r="3138" spans="1:19" x14ac:dyDescent="0.35">
      <c r="A3138" s="21">
        <v>1548152</v>
      </c>
      <c r="B3138" s="53">
        <v>411591</v>
      </c>
      <c r="C3138" s="21">
        <f>VLOOKUP(TotalMov[[#This Row],[Order]],'Total Mov by SS'!B:C,2,0)</f>
        <v>150</v>
      </c>
      <c r="D3138" s="21" t="s">
        <v>59</v>
      </c>
      <c r="E3138" s="21" t="s">
        <v>78</v>
      </c>
      <c r="F3138" s="21" t="s">
        <v>61</v>
      </c>
      <c r="G3138" s="21" t="s">
        <v>62</v>
      </c>
      <c r="H3138" s="21" t="s">
        <v>63</v>
      </c>
      <c r="I3138" s="21" t="s">
        <v>76</v>
      </c>
      <c r="J3138" s="22">
        <v>43718</v>
      </c>
      <c r="K3138" s="23">
        <v>0.31173611111110999</v>
      </c>
      <c r="L3138" s="22">
        <v>43723</v>
      </c>
      <c r="M3138" s="23">
        <v>0.69163194444443998</v>
      </c>
      <c r="N3138" s="25">
        <v>35.774000000000001</v>
      </c>
      <c r="O3138" s="21" t="s">
        <v>77</v>
      </c>
      <c r="P3138" s="24">
        <f>TotalMov[[#This Row],[Confirmed activ. 3 (ILE03)]]*60</f>
        <v>2146.44</v>
      </c>
      <c r="Q3138" s="24">
        <v>1040</v>
      </c>
      <c r="R3138" s="21" t="s">
        <v>66</v>
      </c>
      <c r="S3138" s="21" t="s">
        <v>67</v>
      </c>
    </row>
    <row r="3139" spans="1:19" x14ac:dyDescent="0.35">
      <c r="A3139" s="21">
        <v>1548152</v>
      </c>
      <c r="B3139" s="53">
        <v>411591</v>
      </c>
      <c r="C3139" s="21">
        <f>VLOOKUP(TotalMov[[#This Row],[Order]],'Total Mov by SS'!B:C,2,0)</f>
        <v>150</v>
      </c>
      <c r="D3139" s="21" t="s">
        <v>59</v>
      </c>
      <c r="E3139" s="21" t="s">
        <v>80</v>
      </c>
      <c r="F3139" s="21" t="s">
        <v>61</v>
      </c>
      <c r="G3139" s="21" t="s">
        <v>62</v>
      </c>
      <c r="H3139" s="21" t="s">
        <v>63</v>
      </c>
      <c r="I3139" s="21" t="s">
        <v>112</v>
      </c>
      <c r="J3139" s="22">
        <v>43723</v>
      </c>
      <c r="K3139" s="23">
        <v>0.69187500000000002</v>
      </c>
      <c r="L3139" s="22">
        <v>43723</v>
      </c>
      <c r="M3139" s="23">
        <v>0.69806712962963002</v>
      </c>
      <c r="N3139" s="25">
        <v>8.9169999999999998</v>
      </c>
      <c r="O3139" s="21" t="s">
        <v>66</v>
      </c>
      <c r="P3139" s="24">
        <f>TotalMov[[#This Row],[Confirmed activ. 3 (ILE03)]]</f>
        <v>8.9169999999999998</v>
      </c>
      <c r="Q3139" s="24">
        <v>50</v>
      </c>
      <c r="R3139" s="21" t="s">
        <v>66</v>
      </c>
      <c r="S3139" s="21" t="s">
        <v>67</v>
      </c>
    </row>
    <row r="3140" spans="1:19" x14ac:dyDescent="0.35">
      <c r="A3140" s="21">
        <v>1548152</v>
      </c>
      <c r="B3140" s="53">
        <v>411591</v>
      </c>
      <c r="C3140" s="21">
        <f>VLOOKUP(TotalMov[[#This Row],[Order]],'Total Mov by SS'!B:C,2,0)</f>
        <v>150</v>
      </c>
      <c r="D3140" s="21" t="s">
        <v>59</v>
      </c>
      <c r="E3140" s="21" t="s">
        <v>82</v>
      </c>
      <c r="F3140" s="21" t="s">
        <v>89</v>
      </c>
      <c r="G3140" s="21" t="s">
        <v>90</v>
      </c>
      <c r="H3140" s="21" t="s">
        <v>91</v>
      </c>
      <c r="I3140" s="21" t="s">
        <v>92</v>
      </c>
      <c r="J3140" s="22"/>
      <c r="K3140" s="23">
        <v>0</v>
      </c>
      <c r="L3140" s="22"/>
      <c r="M3140" s="23">
        <v>0</v>
      </c>
      <c r="N3140" s="25">
        <v>0</v>
      </c>
      <c r="O3140" s="21" t="s">
        <v>93</v>
      </c>
      <c r="P3140" s="24"/>
      <c r="Q3140" s="24">
        <v>0</v>
      </c>
      <c r="R3140" s="21" t="s">
        <v>66</v>
      </c>
      <c r="S3140" s="21" t="s">
        <v>94</v>
      </c>
    </row>
    <row r="3141" spans="1:19" x14ac:dyDescent="0.35">
      <c r="A3141" s="21">
        <v>1548152</v>
      </c>
      <c r="B3141" s="53">
        <v>411591</v>
      </c>
      <c r="C3141" s="21">
        <f>VLOOKUP(TotalMov[[#This Row],[Order]],'Total Mov by SS'!B:C,2,0)</f>
        <v>150</v>
      </c>
      <c r="D3141" s="21" t="s">
        <v>59</v>
      </c>
      <c r="E3141" s="21" t="s">
        <v>85</v>
      </c>
      <c r="F3141" s="21" t="s">
        <v>69</v>
      </c>
      <c r="G3141" s="21" t="s">
        <v>62</v>
      </c>
      <c r="H3141" s="21" t="s">
        <v>70</v>
      </c>
      <c r="I3141" s="21" t="s">
        <v>79</v>
      </c>
      <c r="J3141" s="22">
        <v>43723</v>
      </c>
      <c r="K3141" s="23">
        <v>0.70824074074073995</v>
      </c>
      <c r="L3141" s="22">
        <v>43723</v>
      </c>
      <c r="M3141" s="23">
        <v>0.70824074074073995</v>
      </c>
      <c r="N3141" s="24">
        <v>20</v>
      </c>
      <c r="O3141" s="21" t="s">
        <v>66</v>
      </c>
      <c r="P3141" s="24">
        <f>TotalMov[[#This Row],[Confirmed activ. 3 (ILE03)]]</f>
        <v>20</v>
      </c>
      <c r="Q3141" s="24">
        <v>20</v>
      </c>
      <c r="R3141" s="21" t="s">
        <v>66</v>
      </c>
      <c r="S3141" s="21" t="s">
        <v>72</v>
      </c>
    </row>
    <row r="3142" spans="1:19" x14ac:dyDescent="0.35">
      <c r="A3142" s="21">
        <v>1548152</v>
      </c>
      <c r="B3142" s="53">
        <v>411591</v>
      </c>
      <c r="C3142" s="21">
        <f>VLOOKUP(TotalMov[[#This Row],[Order]],'Total Mov by SS'!B:C,2,0)</f>
        <v>150</v>
      </c>
      <c r="D3142" s="21" t="s">
        <v>59</v>
      </c>
      <c r="E3142" s="21" t="s">
        <v>88</v>
      </c>
      <c r="F3142" s="21" t="s">
        <v>69</v>
      </c>
      <c r="G3142" s="21" t="s">
        <v>62</v>
      </c>
      <c r="H3142" s="21" t="s">
        <v>70</v>
      </c>
      <c r="I3142" s="21" t="s">
        <v>81</v>
      </c>
      <c r="J3142" s="22">
        <v>43723</v>
      </c>
      <c r="K3142" s="23">
        <v>0.70833333333333004</v>
      </c>
      <c r="L3142" s="22">
        <v>43723</v>
      </c>
      <c r="M3142" s="23">
        <v>0.70833333333333004</v>
      </c>
      <c r="N3142" s="24">
        <v>20</v>
      </c>
      <c r="O3142" s="21" t="s">
        <v>66</v>
      </c>
      <c r="P3142" s="24">
        <f>TotalMov[[#This Row],[Confirmed activ. 3 (ILE03)]]</f>
        <v>20</v>
      </c>
      <c r="Q3142" s="24">
        <v>20</v>
      </c>
      <c r="R3142" s="21" t="s">
        <v>66</v>
      </c>
      <c r="S3142" s="21" t="s">
        <v>72</v>
      </c>
    </row>
    <row r="3143" spans="1:19" x14ac:dyDescent="0.35">
      <c r="A3143" s="21">
        <v>1548152</v>
      </c>
      <c r="B3143" s="53">
        <v>411591</v>
      </c>
      <c r="C3143" s="21">
        <f>VLOOKUP(TotalMov[[#This Row],[Order]],'Total Mov by SS'!B:C,2,0)</f>
        <v>150</v>
      </c>
      <c r="D3143" s="21" t="s">
        <v>59</v>
      </c>
      <c r="E3143" s="21" t="s">
        <v>95</v>
      </c>
      <c r="F3143" s="21" t="s">
        <v>83</v>
      </c>
      <c r="G3143" s="21" t="s">
        <v>62</v>
      </c>
      <c r="H3143" s="21" t="s">
        <v>84</v>
      </c>
      <c r="I3143" s="21" t="s">
        <v>84</v>
      </c>
      <c r="J3143" s="22">
        <v>43723</v>
      </c>
      <c r="K3143" s="23">
        <v>0.76675925925926003</v>
      </c>
      <c r="L3143" s="22">
        <v>43724</v>
      </c>
      <c r="M3143" s="23">
        <v>0.90513888888889005</v>
      </c>
      <c r="N3143" s="25">
        <v>17.535</v>
      </c>
      <c r="O3143" s="21" t="s">
        <v>77</v>
      </c>
      <c r="P3143" s="24">
        <f>TotalMov[[#This Row],[Confirmed activ. 3 (ILE03)]]*60</f>
        <v>1052.0999999999999</v>
      </c>
      <c r="Q3143" s="24">
        <v>450</v>
      </c>
      <c r="R3143" s="21" t="s">
        <v>66</v>
      </c>
      <c r="S3143" s="21" t="s">
        <v>67</v>
      </c>
    </row>
    <row r="3144" spans="1:19" x14ac:dyDescent="0.35">
      <c r="A3144" s="21">
        <v>1548152</v>
      </c>
      <c r="B3144" s="53">
        <v>411591</v>
      </c>
      <c r="C3144" s="21">
        <f>VLOOKUP(TotalMov[[#This Row],[Order]],'Total Mov by SS'!B:C,2,0)</f>
        <v>150</v>
      </c>
      <c r="D3144" s="21" t="s">
        <v>59</v>
      </c>
      <c r="E3144" s="21" t="s">
        <v>97</v>
      </c>
      <c r="F3144" s="21" t="s">
        <v>86</v>
      </c>
      <c r="G3144" s="21" t="s">
        <v>62</v>
      </c>
      <c r="H3144" s="21" t="s">
        <v>87</v>
      </c>
      <c r="I3144" s="21" t="s">
        <v>87</v>
      </c>
      <c r="J3144" s="22">
        <v>43726</v>
      </c>
      <c r="K3144" s="23">
        <v>0.39334490740741002</v>
      </c>
      <c r="L3144" s="22">
        <v>43726</v>
      </c>
      <c r="M3144" s="23">
        <v>0.39334490740741002</v>
      </c>
      <c r="N3144" s="24">
        <v>20</v>
      </c>
      <c r="O3144" s="21" t="s">
        <v>66</v>
      </c>
      <c r="P3144" s="24">
        <f>TotalMov[[#This Row],[Confirmed activ. 3 (ILE03)]]</f>
        <v>20</v>
      </c>
      <c r="Q3144" s="24">
        <v>20</v>
      </c>
      <c r="R3144" s="21" t="s">
        <v>66</v>
      </c>
      <c r="S3144" s="21" t="s">
        <v>72</v>
      </c>
    </row>
    <row r="3145" spans="1:19" x14ac:dyDescent="0.35">
      <c r="A3145" s="21">
        <v>1548152</v>
      </c>
      <c r="B3145" s="53">
        <v>411591</v>
      </c>
      <c r="C3145" s="21">
        <f>VLOOKUP(TotalMov[[#This Row],[Order]],'Total Mov by SS'!B:C,2,0)</f>
        <v>150</v>
      </c>
      <c r="D3145" s="21" t="s">
        <v>59</v>
      </c>
      <c r="E3145" s="21" t="s">
        <v>99</v>
      </c>
      <c r="F3145" s="21" t="s">
        <v>61</v>
      </c>
      <c r="G3145" s="21" t="s">
        <v>62</v>
      </c>
      <c r="H3145" s="21" t="s">
        <v>63</v>
      </c>
      <c r="I3145" s="21" t="s">
        <v>96</v>
      </c>
      <c r="J3145" s="22">
        <v>43726</v>
      </c>
      <c r="K3145" s="23">
        <v>0.42769675925925998</v>
      </c>
      <c r="L3145" s="22">
        <v>43726</v>
      </c>
      <c r="M3145" s="23">
        <v>0.44307870370370001</v>
      </c>
      <c r="N3145" s="25">
        <v>7.3</v>
      </c>
      <c r="O3145" s="21" t="s">
        <v>66</v>
      </c>
      <c r="P3145" s="24">
        <f>TotalMov[[#This Row],[Confirmed activ. 3 (ILE03)]]</f>
        <v>7.3</v>
      </c>
      <c r="Q3145" s="24">
        <v>100</v>
      </c>
      <c r="R3145" s="21" t="s">
        <v>66</v>
      </c>
      <c r="S3145" s="21" t="s">
        <v>67</v>
      </c>
    </row>
    <row r="3146" spans="1:19" x14ac:dyDescent="0.35">
      <c r="A3146" s="21">
        <v>1548152</v>
      </c>
      <c r="B3146" s="53">
        <v>411591</v>
      </c>
      <c r="C3146" s="21">
        <f>VLOOKUP(TotalMov[[#This Row],[Order]],'Total Mov by SS'!B:C,2,0)</f>
        <v>150</v>
      </c>
      <c r="D3146" s="21" t="s">
        <v>59</v>
      </c>
      <c r="E3146" s="21" t="s">
        <v>101</v>
      </c>
      <c r="F3146" s="21" t="s">
        <v>69</v>
      </c>
      <c r="G3146" s="21" t="s">
        <v>62</v>
      </c>
      <c r="H3146" s="21" t="s">
        <v>70</v>
      </c>
      <c r="I3146" s="21" t="s">
        <v>98</v>
      </c>
      <c r="J3146" s="22">
        <v>43731</v>
      </c>
      <c r="K3146" s="23">
        <v>0.71152777777777998</v>
      </c>
      <c r="L3146" s="22">
        <v>43731</v>
      </c>
      <c r="M3146" s="23">
        <v>0.71152777777777998</v>
      </c>
      <c r="N3146" s="24">
        <v>20</v>
      </c>
      <c r="O3146" s="21" t="s">
        <v>66</v>
      </c>
      <c r="P3146" s="24">
        <f>TotalMov[[#This Row],[Confirmed activ. 3 (ILE03)]]</f>
        <v>20</v>
      </c>
      <c r="Q3146" s="24">
        <v>20</v>
      </c>
      <c r="R3146" s="21" t="s">
        <v>66</v>
      </c>
      <c r="S3146" s="21" t="s">
        <v>72</v>
      </c>
    </row>
    <row r="3147" spans="1:19" x14ac:dyDescent="0.35">
      <c r="A3147" s="21">
        <v>1548152</v>
      </c>
      <c r="B3147" s="53">
        <v>411591</v>
      </c>
      <c r="C3147" s="21">
        <f>VLOOKUP(TotalMov[[#This Row],[Order]],'Total Mov by SS'!B:C,2,0)</f>
        <v>150</v>
      </c>
      <c r="D3147" s="21" t="s">
        <v>59</v>
      </c>
      <c r="E3147" s="21" t="s">
        <v>104</v>
      </c>
      <c r="F3147" s="21" t="s">
        <v>69</v>
      </c>
      <c r="G3147" s="21" t="s">
        <v>62</v>
      </c>
      <c r="H3147" s="21" t="s">
        <v>70</v>
      </c>
      <c r="I3147" s="21" t="s">
        <v>100</v>
      </c>
      <c r="J3147" s="22">
        <v>43731</v>
      </c>
      <c r="K3147" s="23">
        <v>0.71158564814814995</v>
      </c>
      <c r="L3147" s="22">
        <v>43731</v>
      </c>
      <c r="M3147" s="23">
        <v>0.71158564814814995</v>
      </c>
      <c r="N3147" s="24">
        <v>30</v>
      </c>
      <c r="O3147" s="21" t="s">
        <v>66</v>
      </c>
      <c r="P3147" s="24">
        <f>TotalMov[[#This Row],[Confirmed activ. 3 (ILE03)]]</f>
        <v>30</v>
      </c>
      <c r="Q3147" s="24">
        <v>30</v>
      </c>
      <c r="R3147" s="21" t="s">
        <v>66</v>
      </c>
      <c r="S3147" s="21" t="s">
        <v>72</v>
      </c>
    </row>
    <row r="3148" spans="1:19" x14ac:dyDescent="0.35">
      <c r="A3148" s="21">
        <v>1548152</v>
      </c>
      <c r="B3148" s="53">
        <v>411591</v>
      </c>
      <c r="C3148" s="21">
        <f>VLOOKUP(TotalMov[[#This Row],[Order]],'Total Mov by SS'!B:C,2,0)</f>
        <v>150</v>
      </c>
      <c r="D3148" s="21" t="s">
        <v>59</v>
      </c>
      <c r="E3148" s="21" t="s">
        <v>113</v>
      </c>
      <c r="F3148" s="21" t="s">
        <v>102</v>
      </c>
      <c r="G3148" s="21" t="s">
        <v>62</v>
      </c>
      <c r="H3148" s="21" t="s">
        <v>100</v>
      </c>
      <c r="I3148" s="21" t="s">
        <v>103</v>
      </c>
      <c r="J3148" s="22">
        <v>43731</v>
      </c>
      <c r="K3148" s="23">
        <v>0.71166666666667</v>
      </c>
      <c r="L3148" s="22">
        <v>43731</v>
      </c>
      <c r="M3148" s="23">
        <v>0.71166666666667</v>
      </c>
      <c r="N3148" s="24">
        <v>30</v>
      </c>
      <c r="O3148" s="21" t="s">
        <v>66</v>
      </c>
      <c r="P3148" s="24">
        <f>TotalMov[[#This Row],[Confirmed activ. 3 (ILE03)]]</f>
        <v>30</v>
      </c>
      <c r="Q3148" s="24">
        <v>30</v>
      </c>
      <c r="R3148" s="21" t="s">
        <v>66</v>
      </c>
      <c r="S3148" s="21" t="s">
        <v>72</v>
      </c>
    </row>
    <row r="3149" spans="1:19" x14ac:dyDescent="0.35">
      <c r="A3149" s="21">
        <v>1548152</v>
      </c>
      <c r="B3149" s="53">
        <v>411591</v>
      </c>
      <c r="C3149" s="21">
        <f>VLOOKUP(TotalMov[[#This Row],[Order]],'Total Mov by SS'!B:C,2,0)</f>
        <v>150</v>
      </c>
      <c r="D3149" s="21" t="s">
        <v>59</v>
      </c>
      <c r="E3149" s="21" t="s">
        <v>114</v>
      </c>
      <c r="F3149" s="21" t="s">
        <v>102</v>
      </c>
      <c r="G3149" s="21" t="s">
        <v>105</v>
      </c>
      <c r="H3149" s="21" t="s">
        <v>100</v>
      </c>
      <c r="I3149" s="21" t="s">
        <v>106</v>
      </c>
      <c r="J3149" s="22">
        <v>43734</v>
      </c>
      <c r="K3149" s="23">
        <v>0.33783564814814998</v>
      </c>
      <c r="L3149" s="22">
        <v>43734</v>
      </c>
      <c r="M3149" s="23">
        <v>0.33783564814814998</v>
      </c>
      <c r="N3149" s="24">
        <v>45</v>
      </c>
      <c r="O3149" s="21" t="s">
        <v>66</v>
      </c>
      <c r="P3149" s="24">
        <f>TotalMov[[#This Row],[Confirmed activ. 3 (ILE03)]]</f>
        <v>45</v>
      </c>
      <c r="Q3149" s="24">
        <v>45</v>
      </c>
      <c r="R3149" s="21" t="s">
        <v>66</v>
      </c>
      <c r="S3149" s="21" t="s">
        <v>72</v>
      </c>
    </row>
    <row r="3150" spans="1:19" x14ac:dyDescent="0.35">
      <c r="A3150" s="21">
        <v>1548152</v>
      </c>
      <c r="B3150" s="53">
        <v>411591</v>
      </c>
      <c r="C3150" s="21">
        <f>VLOOKUP(TotalMov[[#This Row],[Order]],'Total Mov by SS'!B:C,2,0)</f>
        <v>150</v>
      </c>
      <c r="D3150" s="21" t="s">
        <v>107</v>
      </c>
      <c r="E3150" s="21" t="s">
        <v>60</v>
      </c>
      <c r="F3150" s="21" t="s">
        <v>61</v>
      </c>
      <c r="G3150" s="21" t="s">
        <v>90</v>
      </c>
      <c r="H3150" s="21" t="s">
        <v>63</v>
      </c>
      <c r="I3150" s="21" t="s">
        <v>108</v>
      </c>
      <c r="J3150" s="22"/>
      <c r="K3150" s="23">
        <v>0</v>
      </c>
      <c r="L3150" s="22"/>
      <c r="M3150" s="23">
        <v>0</v>
      </c>
      <c r="N3150" s="25">
        <v>0</v>
      </c>
      <c r="O3150" s="21" t="s">
        <v>93</v>
      </c>
      <c r="P3150" s="24"/>
      <c r="Q3150" s="24">
        <v>1</v>
      </c>
      <c r="R3150" s="21" t="s">
        <v>66</v>
      </c>
      <c r="S3150" s="21" t="s">
        <v>94</v>
      </c>
    </row>
    <row r="3151" spans="1:19" x14ac:dyDescent="0.35">
      <c r="A3151" s="21">
        <v>1548152</v>
      </c>
      <c r="B3151" s="53">
        <v>411591</v>
      </c>
      <c r="C3151" s="21">
        <f>VLOOKUP(TotalMov[[#This Row],[Order]],'Total Mov by SS'!B:C,2,0)</f>
        <v>150</v>
      </c>
      <c r="D3151" s="21" t="s">
        <v>109</v>
      </c>
      <c r="E3151" s="21" t="s">
        <v>95</v>
      </c>
      <c r="F3151" s="21" t="s">
        <v>83</v>
      </c>
      <c r="G3151" s="21" t="s">
        <v>90</v>
      </c>
      <c r="H3151" s="21" t="s">
        <v>84</v>
      </c>
      <c r="I3151" s="21" t="s">
        <v>110</v>
      </c>
      <c r="J3151" s="22"/>
      <c r="K3151" s="23">
        <v>0</v>
      </c>
      <c r="L3151" s="22"/>
      <c r="M3151" s="23">
        <v>0</v>
      </c>
      <c r="N3151" s="25">
        <v>0</v>
      </c>
      <c r="O3151" s="21" t="s">
        <v>93</v>
      </c>
      <c r="P3151" s="24"/>
      <c r="Q3151" s="24">
        <v>5</v>
      </c>
      <c r="R3151" s="21" t="s">
        <v>66</v>
      </c>
      <c r="S3151" s="21" t="s">
        <v>94</v>
      </c>
    </row>
    <row r="3152" spans="1:19" x14ac:dyDescent="0.35">
      <c r="A3152" s="21">
        <v>1548175</v>
      </c>
      <c r="B3152" s="53">
        <v>411591</v>
      </c>
      <c r="C3152" s="21">
        <f>VLOOKUP(TotalMov[[#This Row],[Order]],'Total Mov by SS'!B:C,2,0)</f>
        <v>150</v>
      </c>
      <c r="D3152" s="21" t="s">
        <v>59</v>
      </c>
      <c r="E3152" s="21" t="s">
        <v>60</v>
      </c>
      <c r="F3152" s="21" t="s">
        <v>83</v>
      </c>
      <c r="G3152" s="21" t="s">
        <v>62</v>
      </c>
      <c r="H3152" s="21" t="s">
        <v>84</v>
      </c>
      <c r="I3152" s="21" t="s">
        <v>111</v>
      </c>
      <c r="J3152" s="22">
        <v>43717</v>
      </c>
      <c r="K3152" s="23">
        <v>9.9398148148149998E-2</v>
      </c>
      <c r="L3152" s="22">
        <v>43717</v>
      </c>
      <c r="M3152" s="23">
        <v>0.17267361111110999</v>
      </c>
      <c r="N3152" s="25">
        <v>1.7589999999999999</v>
      </c>
      <c r="O3152" s="21" t="s">
        <v>77</v>
      </c>
      <c r="P3152" s="24">
        <f>TotalMov[[#This Row],[Confirmed activ. 3 (ILE03)]]*60</f>
        <v>105.53999999999999</v>
      </c>
      <c r="Q3152" s="24">
        <v>40</v>
      </c>
      <c r="R3152" s="21" t="s">
        <v>66</v>
      </c>
      <c r="S3152" s="21" t="s">
        <v>67</v>
      </c>
    </row>
    <row r="3153" spans="1:19" x14ac:dyDescent="0.35">
      <c r="A3153" s="21">
        <v>1548175</v>
      </c>
      <c r="B3153" s="53">
        <v>411591</v>
      </c>
      <c r="C3153" s="21">
        <f>VLOOKUP(TotalMov[[#This Row],[Order]],'Total Mov by SS'!B:C,2,0)</f>
        <v>150</v>
      </c>
      <c r="D3153" s="21" t="s">
        <v>59</v>
      </c>
      <c r="E3153" s="21" t="s">
        <v>68</v>
      </c>
      <c r="F3153" s="21" t="s">
        <v>61</v>
      </c>
      <c r="G3153" s="21" t="s">
        <v>62</v>
      </c>
      <c r="H3153" s="21" t="s">
        <v>63</v>
      </c>
      <c r="I3153" s="21" t="s">
        <v>64</v>
      </c>
      <c r="J3153" s="22">
        <v>43717</v>
      </c>
      <c r="K3153" s="23">
        <v>0.39774305555556</v>
      </c>
      <c r="L3153" s="22">
        <v>43717</v>
      </c>
      <c r="M3153" s="23">
        <v>0.41767361111111001</v>
      </c>
      <c r="N3153" s="25">
        <v>28.7</v>
      </c>
      <c r="O3153" s="21" t="s">
        <v>66</v>
      </c>
      <c r="P3153" s="24">
        <f>TotalMov[[#This Row],[Confirmed activ. 3 (ILE03)]]</f>
        <v>28.7</v>
      </c>
      <c r="Q3153" s="24">
        <v>15</v>
      </c>
      <c r="R3153" s="21" t="s">
        <v>66</v>
      </c>
      <c r="S3153" s="21" t="s">
        <v>67</v>
      </c>
    </row>
    <row r="3154" spans="1:19" x14ac:dyDescent="0.35">
      <c r="A3154" s="21">
        <v>1548175</v>
      </c>
      <c r="B3154" s="53">
        <v>411591</v>
      </c>
      <c r="C3154" s="21">
        <f>VLOOKUP(TotalMov[[#This Row],[Order]],'Total Mov by SS'!B:C,2,0)</f>
        <v>150</v>
      </c>
      <c r="D3154" s="21" t="s">
        <v>59</v>
      </c>
      <c r="E3154" s="21" t="s">
        <v>73</v>
      </c>
      <c r="F3154" s="21" t="s">
        <v>69</v>
      </c>
      <c r="G3154" s="21" t="s">
        <v>62</v>
      </c>
      <c r="H3154" s="21" t="s">
        <v>70</v>
      </c>
      <c r="I3154" s="21" t="s">
        <v>71</v>
      </c>
      <c r="J3154" s="22">
        <v>43717</v>
      </c>
      <c r="K3154" s="23">
        <v>0.65527777777777996</v>
      </c>
      <c r="L3154" s="22">
        <v>43717</v>
      </c>
      <c r="M3154" s="23">
        <v>0.65527777777777996</v>
      </c>
      <c r="N3154" s="24">
        <v>20</v>
      </c>
      <c r="O3154" s="21" t="s">
        <v>66</v>
      </c>
      <c r="P3154" s="24">
        <f>TotalMov[[#This Row],[Confirmed activ. 3 (ILE03)]]</f>
        <v>20</v>
      </c>
      <c r="Q3154" s="24">
        <v>20</v>
      </c>
      <c r="R3154" s="21" t="s">
        <v>66</v>
      </c>
      <c r="S3154" s="21" t="s">
        <v>72</v>
      </c>
    </row>
    <row r="3155" spans="1:19" x14ac:dyDescent="0.35">
      <c r="A3155" s="21">
        <v>1548175</v>
      </c>
      <c r="B3155" s="53">
        <v>411591</v>
      </c>
      <c r="C3155" s="21">
        <f>VLOOKUP(TotalMov[[#This Row],[Order]],'Total Mov by SS'!B:C,2,0)</f>
        <v>150</v>
      </c>
      <c r="D3155" s="21" t="s">
        <v>59</v>
      </c>
      <c r="E3155" s="21" t="s">
        <v>75</v>
      </c>
      <c r="F3155" s="21" t="s">
        <v>61</v>
      </c>
      <c r="G3155" s="21" t="s">
        <v>62</v>
      </c>
      <c r="H3155" s="21" t="s">
        <v>63</v>
      </c>
      <c r="I3155" s="21" t="s">
        <v>74</v>
      </c>
      <c r="J3155" s="22">
        <v>43717</v>
      </c>
      <c r="K3155" s="23">
        <v>0.67534722222221999</v>
      </c>
      <c r="L3155" s="22">
        <v>43718</v>
      </c>
      <c r="M3155" s="23">
        <v>0.74307870370369999</v>
      </c>
      <c r="N3155" s="25">
        <v>11.234</v>
      </c>
      <c r="O3155" s="21" t="s">
        <v>77</v>
      </c>
      <c r="P3155" s="24">
        <f>TotalMov[[#This Row],[Confirmed activ. 3 (ILE03)]]*60</f>
        <v>674.04</v>
      </c>
      <c r="Q3155" s="24">
        <v>350</v>
      </c>
      <c r="R3155" s="21" t="s">
        <v>66</v>
      </c>
      <c r="S3155" s="21" t="s">
        <v>67</v>
      </c>
    </row>
    <row r="3156" spans="1:19" x14ac:dyDescent="0.35">
      <c r="A3156" s="21">
        <v>1548175</v>
      </c>
      <c r="B3156" s="53">
        <v>411591</v>
      </c>
      <c r="C3156" s="21">
        <f>VLOOKUP(TotalMov[[#This Row],[Order]],'Total Mov by SS'!B:C,2,0)</f>
        <v>150</v>
      </c>
      <c r="D3156" s="21" t="s">
        <v>59</v>
      </c>
      <c r="E3156" s="21" t="s">
        <v>78</v>
      </c>
      <c r="F3156" s="21" t="s">
        <v>61</v>
      </c>
      <c r="G3156" s="21" t="s">
        <v>62</v>
      </c>
      <c r="H3156" s="21" t="s">
        <v>63</v>
      </c>
      <c r="I3156" s="21" t="s">
        <v>76</v>
      </c>
      <c r="J3156" s="22">
        <v>43719</v>
      </c>
      <c r="K3156" s="23">
        <v>0.31494212962962997</v>
      </c>
      <c r="L3156" s="22">
        <v>43724</v>
      </c>
      <c r="M3156" s="23">
        <v>0.45468750000000002</v>
      </c>
      <c r="N3156" s="25">
        <v>30.867000000000001</v>
      </c>
      <c r="O3156" s="21" t="s">
        <v>77</v>
      </c>
      <c r="P3156" s="24">
        <f>TotalMov[[#This Row],[Confirmed activ. 3 (ILE03)]]*60</f>
        <v>1852.02</v>
      </c>
      <c r="Q3156" s="24">
        <v>1020</v>
      </c>
      <c r="R3156" s="21" t="s">
        <v>66</v>
      </c>
      <c r="S3156" s="21" t="s">
        <v>67</v>
      </c>
    </row>
    <row r="3157" spans="1:19" x14ac:dyDescent="0.35">
      <c r="A3157" s="21">
        <v>1548175</v>
      </c>
      <c r="B3157" s="53">
        <v>411591</v>
      </c>
      <c r="C3157" s="21">
        <f>VLOOKUP(TotalMov[[#This Row],[Order]],'Total Mov by SS'!B:C,2,0)</f>
        <v>150</v>
      </c>
      <c r="D3157" s="21" t="s">
        <v>59</v>
      </c>
      <c r="E3157" s="21" t="s">
        <v>80</v>
      </c>
      <c r="F3157" s="21" t="s">
        <v>61</v>
      </c>
      <c r="G3157" s="21" t="s">
        <v>62</v>
      </c>
      <c r="H3157" s="21" t="s">
        <v>63</v>
      </c>
      <c r="I3157" s="21" t="s">
        <v>112</v>
      </c>
      <c r="J3157" s="22">
        <v>43724</v>
      </c>
      <c r="K3157" s="23">
        <v>0.45488425925926002</v>
      </c>
      <c r="L3157" s="22">
        <v>43724</v>
      </c>
      <c r="M3157" s="23">
        <v>0.46756944444443999</v>
      </c>
      <c r="N3157" s="25">
        <v>18.266999999999999</v>
      </c>
      <c r="O3157" s="21" t="s">
        <v>66</v>
      </c>
      <c r="P3157" s="24">
        <f>TotalMov[[#This Row],[Confirmed activ. 3 (ILE03)]]</f>
        <v>18.266999999999999</v>
      </c>
      <c r="Q3157" s="24">
        <v>50</v>
      </c>
      <c r="R3157" s="21" t="s">
        <v>66</v>
      </c>
      <c r="S3157" s="21" t="s">
        <v>67</v>
      </c>
    </row>
    <row r="3158" spans="1:19" x14ac:dyDescent="0.35">
      <c r="A3158" s="21">
        <v>1548175</v>
      </c>
      <c r="B3158" s="53">
        <v>411591</v>
      </c>
      <c r="C3158" s="21">
        <f>VLOOKUP(TotalMov[[#This Row],[Order]],'Total Mov by SS'!B:C,2,0)</f>
        <v>150</v>
      </c>
      <c r="D3158" s="21" t="s">
        <v>59</v>
      </c>
      <c r="E3158" s="21" t="s">
        <v>82</v>
      </c>
      <c r="F3158" s="21" t="s">
        <v>89</v>
      </c>
      <c r="G3158" s="21" t="s">
        <v>90</v>
      </c>
      <c r="H3158" s="21" t="s">
        <v>91</v>
      </c>
      <c r="I3158" s="21" t="s">
        <v>92</v>
      </c>
      <c r="J3158" s="22"/>
      <c r="K3158" s="23">
        <v>0</v>
      </c>
      <c r="L3158" s="22"/>
      <c r="M3158" s="23">
        <v>0</v>
      </c>
      <c r="N3158" s="25">
        <v>0</v>
      </c>
      <c r="O3158" s="21" t="s">
        <v>93</v>
      </c>
      <c r="P3158" s="24"/>
      <c r="Q3158" s="24">
        <v>0</v>
      </c>
      <c r="R3158" s="21" t="s">
        <v>66</v>
      </c>
      <c r="S3158" s="21" t="s">
        <v>94</v>
      </c>
    </row>
    <row r="3159" spans="1:19" x14ac:dyDescent="0.35">
      <c r="A3159" s="21">
        <v>1548175</v>
      </c>
      <c r="B3159" s="53">
        <v>411591</v>
      </c>
      <c r="C3159" s="21">
        <f>VLOOKUP(TotalMov[[#This Row],[Order]],'Total Mov by SS'!B:C,2,0)</f>
        <v>150</v>
      </c>
      <c r="D3159" s="21" t="s">
        <v>59</v>
      </c>
      <c r="E3159" s="21" t="s">
        <v>85</v>
      </c>
      <c r="F3159" s="21" t="s">
        <v>69</v>
      </c>
      <c r="G3159" s="21" t="s">
        <v>62</v>
      </c>
      <c r="H3159" s="21" t="s">
        <v>70</v>
      </c>
      <c r="I3159" s="21" t="s">
        <v>79</v>
      </c>
      <c r="J3159" s="22">
        <v>43724</v>
      </c>
      <c r="K3159" s="23">
        <v>0.51097222222222005</v>
      </c>
      <c r="L3159" s="22">
        <v>43724</v>
      </c>
      <c r="M3159" s="23">
        <v>0.51097222222222005</v>
      </c>
      <c r="N3159" s="24">
        <v>20</v>
      </c>
      <c r="O3159" s="21" t="s">
        <v>66</v>
      </c>
      <c r="P3159" s="24">
        <f>TotalMov[[#This Row],[Confirmed activ. 3 (ILE03)]]</f>
        <v>20</v>
      </c>
      <c r="Q3159" s="24">
        <v>20</v>
      </c>
      <c r="R3159" s="21" t="s">
        <v>66</v>
      </c>
      <c r="S3159" s="21" t="s">
        <v>72</v>
      </c>
    </row>
    <row r="3160" spans="1:19" x14ac:dyDescent="0.35">
      <c r="A3160" s="21">
        <v>1548175</v>
      </c>
      <c r="B3160" s="53">
        <v>411591</v>
      </c>
      <c r="C3160" s="21">
        <f>VLOOKUP(TotalMov[[#This Row],[Order]],'Total Mov by SS'!B:C,2,0)</f>
        <v>150</v>
      </c>
      <c r="D3160" s="21" t="s">
        <v>59</v>
      </c>
      <c r="E3160" s="21" t="s">
        <v>88</v>
      </c>
      <c r="F3160" s="21" t="s">
        <v>69</v>
      </c>
      <c r="G3160" s="21" t="s">
        <v>62</v>
      </c>
      <c r="H3160" s="21" t="s">
        <v>70</v>
      </c>
      <c r="I3160" s="21" t="s">
        <v>81</v>
      </c>
      <c r="J3160" s="22">
        <v>43724</v>
      </c>
      <c r="K3160" s="23">
        <v>0.51105324074073999</v>
      </c>
      <c r="L3160" s="22">
        <v>43724</v>
      </c>
      <c r="M3160" s="23">
        <v>0.51105324074073999</v>
      </c>
      <c r="N3160" s="24">
        <v>20</v>
      </c>
      <c r="O3160" s="21" t="s">
        <v>66</v>
      </c>
      <c r="P3160" s="24">
        <f>TotalMov[[#This Row],[Confirmed activ. 3 (ILE03)]]</f>
        <v>20</v>
      </c>
      <c r="Q3160" s="24">
        <v>20</v>
      </c>
      <c r="R3160" s="21" t="s">
        <v>66</v>
      </c>
      <c r="S3160" s="21" t="s">
        <v>72</v>
      </c>
    </row>
    <row r="3161" spans="1:19" x14ac:dyDescent="0.35">
      <c r="A3161" s="21">
        <v>1548175</v>
      </c>
      <c r="B3161" s="53">
        <v>411591</v>
      </c>
      <c r="C3161" s="21">
        <f>VLOOKUP(TotalMov[[#This Row],[Order]],'Total Mov by SS'!B:C,2,0)</f>
        <v>150</v>
      </c>
      <c r="D3161" s="21" t="s">
        <v>59</v>
      </c>
      <c r="E3161" s="21" t="s">
        <v>95</v>
      </c>
      <c r="F3161" s="21" t="s">
        <v>83</v>
      </c>
      <c r="G3161" s="21" t="s">
        <v>62</v>
      </c>
      <c r="H3161" s="21" t="s">
        <v>84</v>
      </c>
      <c r="I3161" s="21" t="s">
        <v>84</v>
      </c>
      <c r="J3161" s="22">
        <v>43724</v>
      </c>
      <c r="K3161" s="23">
        <v>0.90577546296295997</v>
      </c>
      <c r="L3161" s="22">
        <v>43725</v>
      </c>
      <c r="M3161" s="23">
        <v>7.9629629629629994E-2</v>
      </c>
      <c r="N3161" s="25">
        <v>203.42699999999999</v>
      </c>
      <c r="O3161" s="21" t="s">
        <v>66</v>
      </c>
      <c r="P3161" s="24">
        <f>TotalMov[[#This Row],[Confirmed activ. 3 (ILE03)]]</f>
        <v>203.42699999999999</v>
      </c>
      <c r="Q3161" s="24">
        <v>450</v>
      </c>
      <c r="R3161" s="21" t="s">
        <v>66</v>
      </c>
      <c r="S3161" s="21" t="s">
        <v>67</v>
      </c>
    </row>
    <row r="3162" spans="1:19" x14ac:dyDescent="0.35">
      <c r="A3162" s="21">
        <v>1548175</v>
      </c>
      <c r="B3162" s="53">
        <v>411591</v>
      </c>
      <c r="C3162" s="21">
        <f>VLOOKUP(TotalMov[[#This Row],[Order]],'Total Mov by SS'!B:C,2,0)</f>
        <v>150</v>
      </c>
      <c r="D3162" s="21" t="s">
        <v>59</v>
      </c>
      <c r="E3162" s="21" t="s">
        <v>97</v>
      </c>
      <c r="F3162" s="21" t="s">
        <v>86</v>
      </c>
      <c r="G3162" s="21" t="s">
        <v>62</v>
      </c>
      <c r="H3162" s="21" t="s">
        <v>87</v>
      </c>
      <c r="I3162" s="21" t="s">
        <v>87</v>
      </c>
      <c r="J3162" s="22">
        <v>43726</v>
      </c>
      <c r="K3162" s="23">
        <v>0.39357638888889002</v>
      </c>
      <c r="L3162" s="22">
        <v>43726</v>
      </c>
      <c r="M3162" s="23">
        <v>0.39357638888889002</v>
      </c>
      <c r="N3162" s="24">
        <v>20</v>
      </c>
      <c r="O3162" s="21" t="s">
        <v>66</v>
      </c>
      <c r="P3162" s="24">
        <f>TotalMov[[#This Row],[Confirmed activ. 3 (ILE03)]]</f>
        <v>20</v>
      </c>
      <c r="Q3162" s="24">
        <v>20</v>
      </c>
      <c r="R3162" s="21" t="s">
        <v>66</v>
      </c>
      <c r="S3162" s="21" t="s">
        <v>72</v>
      </c>
    </row>
    <row r="3163" spans="1:19" x14ac:dyDescent="0.35">
      <c r="A3163" s="21">
        <v>1548175</v>
      </c>
      <c r="B3163" s="53">
        <v>411591</v>
      </c>
      <c r="C3163" s="21">
        <f>VLOOKUP(TotalMov[[#This Row],[Order]],'Total Mov by SS'!B:C,2,0)</f>
        <v>150</v>
      </c>
      <c r="D3163" s="21" t="s">
        <v>59</v>
      </c>
      <c r="E3163" s="21" t="s">
        <v>99</v>
      </c>
      <c r="F3163" s="21" t="s">
        <v>61</v>
      </c>
      <c r="G3163" s="21" t="s">
        <v>62</v>
      </c>
      <c r="H3163" s="21" t="s">
        <v>63</v>
      </c>
      <c r="I3163" s="21" t="s">
        <v>96</v>
      </c>
      <c r="J3163" s="22">
        <v>43726</v>
      </c>
      <c r="K3163" s="23">
        <v>0.49885416666666998</v>
      </c>
      <c r="L3163" s="22">
        <v>43726</v>
      </c>
      <c r="M3163" s="23">
        <v>0.56990740740740997</v>
      </c>
      <c r="N3163" s="25">
        <v>51.767000000000003</v>
      </c>
      <c r="O3163" s="21" t="s">
        <v>66</v>
      </c>
      <c r="P3163" s="24">
        <f>TotalMov[[#This Row],[Confirmed activ. 3 (ILE03)]]</f>
        <v>51.767000000000003</v>
      </c>
      <c r="Q3163" s="24">
        <v>100</v>
      </c>
      <c r="R3163" s="21" t="s">
        <v>66</v>
      </c>
      <c r="S3163" s="21" t="s">
        <v>67</v>
      </c>
    </row>
    <row r="3164" spans="1:19" x14ac:dyDescent="0.35">
      <c r="A3164" s="21">
        <v>1548175</v>
      </c>
      <c r="B3164" s="53">
        <v>411591</v>
      </c>
      <c r="C3164" s="21">
        <f>VLOOKUP(TotalMov[[#This Row],[Order]],'Total Mov by SS'!B:C,2,0)</f>
        <v>150</v>
      </c>
      <c r="D3164" s="21" t="s">
        <v>59</v>
      </c>
      <c r="E3164" s="21" t="s">
        <v>101</v>
      </c>
      <c r="F3164" s="21" t="s">
        <v>69</v>
      </c>
      <c r="G3164" s="21" t="s">
        <v>62</v>
      </c>
      <c r="H3164" s="21" t="s">
        <v>70</v>
      </c>
      <c r="I3164" s="21" t="s">
        <v>98</v>
      </c>
      <c r="J3164" s="22">
        <v>43731</v>
      </c>
      <c r="K3164" s="23">
        <v>0.63540509259259004</v>
      </c>
      <c r="L3164" s="22">
        <v>43731</v>
      </c>
      <c r="M3164" s="23">
        <v>0.63540509259259004</v>
      </c>
      <c r="N3164" s="24">
        <v>20</v>
      </c>
      <c r="O3164" s="21" t="s">
        <v>66</v>
      </c>
      <c r="P3164" s="24">
        <f>TotalMov[[#This Row],[Confirmed activ. 3 (ILE03)]]</f>
        <v>20</v>
      </c>
      <c r="Q3164" s="24">
        <v>20</v>
      </c>
      <c r="R3164" s="21" t="s">
        <v>66</v>
      </c>
      <c r="S3164" s="21" t="s">
        <v>72</v>
      </c>
    </row>
    <row r="3165" spans="1:19" x14ac:dyDescent="0.35">
      <c r="A3165" s="21">
        <v>1548175</v>
      </c>
      <c r="B3165" s="53">
        <v>411591</v>
      </c>
      <c r="C3165" s="21">
        <f>VLOOKUP(TotalMov[[#This Row],[Order]],'Total Mov by SS'!B:C,2,0)</f>
        <v>150</v>
      </c>
      <c r="D3165" s="21" t="s">
        <v>59</v>
      </c>
      <c r="E3165" s="21" t="s">
        <v>104</v>
      </c>
      <c r="F3165" s="21" t="s">
        <v>69</v>
      </c>
      <c r="G3165" s="21" t="s">
        <v>62</v>
      </c>
      <c r="H3165" s="21" t="s">
        <v>70</v>
      </c>
      <c r="I3165" s="21" t="s">
        <v>100</v>
      </c>
      <c r="J3165" s="22">
        <v>43731</v>
      </c>
      <c r="K3165" s="23">
        <v>0.63553240740741002</v>
      </c>
      <c r="L3165" s="22">
        <v>43731</v>
      </c>
      <c r="M3165" s="23">
        <v>0.63553240740741002</v>
      </c>
      <c r="N3165" s="24">
        <v>30</v>
      </c>
      <c r="O3165" s="21" t="s">
        <v>66</v>
      </c>
      <c r="P3165" s="24">
        <f>TotalMov[[#This Row],[Confirmed activ. 3 (ILE03)]]</f>
        <v>30</v>
      </c>
      <c r="Q3165" s="24">
        <v>30</v>
      </c>
      <c r="R3165" s="21" t="s">
        <v>66</v>
      </c>
      <c r="S3165" s="21" t="s">
        <v>72</v>
      </c>
    </row>
    <row r="3166" spans="1:19" x14ac:dyDescent="0.35">
      <c r="A3166" s="21">
        <v>1548175</v>
      </c>
      <c r="B3166" s="53">
        <v>411591</v>
      </c>
      <c r="C3166" s="21">
        <f>VLOOKUP(TotalMov[[#This Row],[Order]],'Total Mov by SS'!B:C,2,0)</f>
        <v>150</v>
      </c>
      <c r="D3166" s="21" t="s">
        <v>59</v>
      </c>
      <c r="E3166" s="21" t="s">
        <v>113</v>
      </c>
      <c r="F3166" s="21" t="s">
        <v>102</v>
      </c>
      <c r="G3166" s="21" t="s">
        <v>62</v>
      </c>
      <c r="H3166" s="21" t="s">
        <v>100</v>
      </c>
      <c r="I3166" s="21" t="s">
        <v>103</v>
      </c>
      <c r="J3166" s="22">
        <v>43731</v>
      </c>
      <c r="K3166" s="23">
        <v>0.63564814814814996</v>
      </c>
      <c r="L3166" s="22">
        <v>43731</v>
      </c>
      <c r="M3166" s="23">
        <v>0.63564814814814996</v>
      </c>
      <c r="N3166" s="24">
        <v>30</v>
      </c>
      <c r="O3166" s="21" t="s">
        <v>66</v>
      </c>
      <c r="P3166" s="24">
        <f>TotalMov[[#This Row],[Confirmed activ. 3 (ILE03)]]</f>
        <v>30</v>
      </c>
      <c r="Q3166" s="24">
        <v>30</v>
      </c>
      <c r="R3166" s="21" t="s">
        <v>66</v>
      </c>
      <c r="S3166" s="21" t="s">
        <v>72</v>
      </c>
    </row>
    <row r="3167" spans="1:19" x14ac:dyDescent="0.35">
      <c r="A3167" s="21">
        <v>1548175</v>
      </c>
      <c r="B3167" s="53">
        <v>411591</v>
      </c>
      <c r="C3167" s="21">
        <f>VLOOKUP(TotalMov[[#This Row],[Order]],'Total Mov by SS'!B:C,2,0)</f>
        <v>150</v>
      </c>
      <c r="D3167" s="21" t="s">
        <v>59</v>
      </c>
      <c r="E3167" s="21" t="s">
        <v>114</v>
      </c>
      <c r="F3167" s="21" t="s">
        <v>102</v>
      </c>
      <c r="G3167" s="21" t="s">
        <v>105</v>
      </c>
      <c r="H3167" s="21" t="s">
        <v>100</v>
      </c>
      <c r="I3167" s="21" t="s">
        <v>106</v>
      </c>
      <c r="J3167" s="22">
        <v>43732</v>
      </c>
      <c r="K3167" s="23">
        <v>0.35649305555555999</v>
      </c>
      <c r="L3167" s="22">
        <v>43732</v>
      </c>
      <c r="M3167" s="23">
        <v>0.35649305555555999</v>
      </c>
      <c r="N3167" s="24">
        <v>45</v>
      </c>
      <c r="O3167" s="21" t="s">
        <v>66</v>
      </c>
      <c r="P3167" s="24">
        <f>TotalMov[[#This Row],[Confirmed activ. 3 (ILE03)]]</f>
        <v>45</v>
      </c>
      <c r="Q3167" s="24">
        <v>45</v>
      </c>
      <c r="R3167" s="21" t="s">
        <v>66</v>
      </c>
      <c r="S3167" s="21" t="s">
        <v>72</v>
      </c>
    </row>
    <row r="3168" spans="1:19" x14ac:dyDescent="0.35">
      <c r="A3168" s="21">
        <v>1548175</v>
      </c>
      <c r="B3168" s="53">
        <v>411591</v>
      </c>
      <c r="C3168" s="21">
        <f>VLOOKUP(TotalMov[[#This Row],[Order]],'Total Mov by SS'!B:C,2,0)</f>
        <v>150</v>
      </c>
      <c r="D3168" s="21" t="s">
        <v>107</v>
      </c>
      <c r="E3168" s="21" t="s">
        <v>60</v>
      </c>
      <c r="F3168" s="21" t="s">
        <v>61</v>
      </c>
      <c r="G3168" s="21" t="s">
        <v>90</v>
      </c>
      <c r="H3168" s="21" t="s">
        <v>63</v>
      </c>
      <c r="I3168" s="21" t="s">
        <v>108</v>
      </c>
      <c r="J3168" s="22">
        <v>43726</v>
      </c>
      <c r="K3168" s="23">
        <v>0.31391203703704001</v>
      </c>
      <c r="L3168" s="22">
        <v>43726</v>
      </c>
      <c r="M3168" s="23">
        <v>0.74905092592593003</v>
      </c>
      <c r="N3168" s="25">
        <v>10.443</v>
      </c>
      <c r="O3168" s="21" t="s">
        <v>77</v>
      </c>
      <c r="P3168" s="24">
        <f>TotalMov[[#This Row],[Confirmed activ. 3 (ILE03)]]*60</f>
        <v>626.57999999999993</v>
      </c>
      <c r="Q3168" s="24">
        <v>1</v>
      </c>
      <c r="R3168" s="21" t="s">
        <v>66</v>
      </c>
      <c r="S3168" s="21" t="s">
        <v>67</v>
      </c>
    </row>
    <row r="3169" spans="1:19" x14ac:dyDescent="0.35">
      <c r="A3169" s="21">
        <v>1548175</v>
      </c>
      <c r="B3169" s="53">
        <v>411591</v>
      </c>
      <c r="C3169" s="21">
        <f>VLOOKUP(TotalMov[[#This Row],[Order]],'Total Mov by SS'!B:C,2,0)</f>
        <v>150</v>
      </c>
      <c r="D3169" s="21" t="s">
        <v>109</v>
      </c>
      <c r="E3169" s="21" t="s">
        <v>95</v>
      </c>
      <c r="F3169" s="21" t="s">
        <v>83</v>
      </c>
      <c r="G3169" s="21" t="s">
        <v>90</v>
      </c>
      <c r="H3169" s="21" t="s">
        <v>84</v>
      </c>
      <c r="I3169" s="21" t="s">
        <v>110</v>
      </c>
      <c r="J3169" s="22"/>
      <c r="K3169" s="23">
        <v>0</v>
      </c>
      <c r="L3169" s="22"/>
      <c r="M3169" s="23">
        <v>0</v>
      </c>
      <c r="N3169" s="25">
        <v>0</v>
      </c>
      <c r="O3169" s="21" t="s">
        <v>93</v>
      </c>
      <c r="P3169" s="24"/>
      <c r="Q3169" s="24">
        <v>5</v>
      </c>
      <c r="R3169" s="21" t="s">
        <v>66</v>
      </c>
      <c r="S3169" s="21" t="s">
        <v>94</v>
      </c>
    </row>
    <row r="3170" spans="1:19" x14ac:dyDescent="0.35">
      <c r="A3170" s="21">
        <v>1548176</v>
      </c>
      <c r="B3170" s="53">
        <v>411591</v>
      </c>
      <c r="C3170" s="21">
        <f>VLOOKUP(TotalMov[[#This Row],[Order]],'Total Mov by SS'!B:C,2,0)</f>
        <v>149</v>
      </c>
      <c r="D3170" s="21" t="s">
        <v>59</v>
      </c>
      <c r="E3170" s="21" t="s">
        <v>60</v>
      </c>
      <c r="F3170" s="21" t="s">
        <v>83</v>
      </c>
      <c r="G3170" s="21" t="s">
        <v>62</v>
      </c>
      <c r="H3170" s="21" t="s">
        <v>84</v>
      </c>
      <c r="I3170" s="21" t="s">
        <v>111</v>
      </c>
      <c r="J3170" s="22">
        <v>43712</v>
      </c>
      <c r="K3170" s="23">
        <v>0.13424768518519001</v>
      </c>
      <c r="L3170" s="22">
        <v>43712</v>
      </c>
      <c r="M3170" s="23">
        <v>0.14702546296296001</v>
      </c>
      <c r="N3170" s="25">
        <v>18.399999999999999</v>
      </c>
      <c r="O3170" s="21" t="s">
        <v>66</v>
      </c>
      <c r="P3170" s="24">
        <f>TotalMov[[#This Row],[Confirmed activ. 3 (ILE03)]]</f>
        <v>18.399999999999999</v>
      </c>
      <c r="Q3170" s="24">
        <v>40</v>
      </c>
      <c r="R3170" s="21" t="s">
        <v>66</v>
      </c>
      <c r="S3170" s="21" t="s">
        <v>67</v>
      </c>
    </row>
    <row r="3171" spans="1:19" x14ac:dyDescent="0.35">
      <c r="A3171" s="21">
        <v>1548176</v>
      </c>
      <c r="B3171" s="53">
        <v>411591</v>
      </c>
      <c r="C3171" s="21">
        <f>VLOOKUP(TotalMov[[#This Row],[Order]],'Total Mov by SS'!B:C,2,0)</f>
        <v>149</v>
      </c>
      <c r="D3171" s="21" t="s">
        <v>59</v>
      </c>
      <c r="E3171" s="21" t="s">
        <v>68</v>
      </c>
      <c r="F3171" s="21" t="s">
        <v>61</v>
      </c>
      <c r="G3171" s="21" t="s">
        <v>62</v>
      </c>
      <c r="H3171" s="21" t="s">
        <v>63</v>
      </c>
      <c r="I3171" s="21" t="s">
        <v>64</v>
      </c>
      <c r="J3171" s="22">
        <v>43712</v>
      </c>
      <c r="K3171" s="23">
        <v>0.36363425925926002</v>
      </c>
      <c r="L3171" s="22">
        <v>43712</v>
      </c>
      <c r="M3171" s="23">
        <v>0.37001157407406998</v>
      </c>
      <c r="N3171" s="25">
        <v>9.1829999999999998</v>
      </c>
      <c r="O3171" s="21" t="s">
        <v>66</v>
      </c>
      <c r="P3171" s="24">
        <f>TotalMov[[#This Row],[Confirmed activ. 3 (ILE03)]]</f>
        <v>9.1829999999999998</v>
      </c>
      <c r="Q3171" s="24">
        <v>15</v>
      </c>
      <c r="R3171" s="21" t="s">
        <v>66</v>
      </c>
      <c r="S3171" s="21" t="s">
        <v>67</v>
      </c>
    </row>
    <row r="3172" spans="1:19" x14ac:dyDescent="0.35">
      <c r="A3172" s="21">
        <v>1548176</v>
      </c>
      <c r="B3172" s="53">
        <v>411591</v>
      </c>
      <c r="C3172" s="21">
        <f>VLOOKUP(TotalMov[[#This Row],[Order]],'Total Mov by SS'!B:C,2,0)</f>
        <v>149</v>
      </c>
      <c r="D3172" s="21" t="s">
        <v>59</v>
      </c>
      <c r="E3172" s="21" t="s">
        <v>73</v>
      </c>
      <c r="F3172" s="21" t="s">
        <v>69</v>
      </c>
      <c r="G3172" s="21" t="s">
        <v>62</v>
      </c>
      <c r="H3172" s="21" t="s">
        <v>70</v>
      </c>
      <c r="I3172" s="21" t="s">
        <v>71</v>
      </c>
      <c r="J3172" s="22">
        <v>43713</v>
      </c>
      <c r="K3172" s="23">
        <v>0.31572916666667</v>
      </c>
      <c r="L3172" s="22">
        <v>43713</v>
      </c>
      <c r="M3172" s="23">
        <v>0.31572916666667</v>
      </c>
      <c r="N3172" s="24">
        <v>20</v>
      </c>
      <c r="O3172" s="21" t="s">
        <v>66</v>
      </c>
      <c r="P3172" s="24">
        <f>TotalMov[[#This Row],[Confirmed activ. 3 (ILE03)]]</f>
        <v>20</v>
      </c>
      <c r="Q3172" s="24">
        <v>20</v>
      </c>
      <c r="R3172" s="21" t="s">
        <v>66</v>
      </c>
      <c r="S3172" s="21" t="s">
        <v>72</v>
      </c>
    </row>
    <row r="3173" spans="1:19" x14ac:dyDescent="0.35">
      <c r="A3173" s="21">
        <v>1548176</v>
      </c>
      <c r="B3173" s="53">
        <v>411591</v>
      </c>
      <c r="C3173" s="21">
        <f>VLOOKUP(TotalMov[[#This Row],[Order]],'Total Mov by SS'!B:C,2,0)</f>
        <v>149</v>
      </c>
      <c r="D3173" s="21" t="s">
        <v>59</v>
      </c>
      <c r="E3173" s="21" t="s">
        <v>75</v>
      </c>
      <c r="F3173" s="21" t="s">
        <v>61</v>
      </c>
      <c r="G3173" s="21" t="s">
        <v>62</v>
      </c>
      <c r="H3173" s="21" t="s">
        <v>63</v>
      </c>
      <c r="I3173" s="21" t="s">
        <v>74</v>
      </c>
      <c r="J3173" s="22">
        <v>43713</v>
      </c>
      <c r="K3173" s="23">
        <v>0.31993055555555999</v>
      </c>
      <c r="L3173" s="22">
        <v>43713</v>
      </c>
      <c r="M3173" s="23">
        <v>0.66283564814814999</v>
      </c>
      <c r="N3173" s="25">
        <v>7.6219999999999999</v>
      </c>
      <c r="O3173" s="21" t="s">
        <v>77</v>
      </c>
      <c r="P3173" s="24">
        <f>TotalMov[[#This Row],[Confirmed activ. 3 (ILE03)]]*60</f>
        <v>457.32</v>
      </c>
      <c r="Q3173" s="24">
        <v>350</v>
      </c>
      <c r="R3173" s="21" t="s">
        <v>66</v>
      </c>
      <c r="S3173" s="21" t="s">
        <v>67</v>
      </c>
    </row>
    <row r="3174" spans="1:19" x14ac:dyDescent="0.35">
      <c r="A3174" s="21">
        <v>1548176</v>
      </c>
      <c r="B3174" s="53">
        <v>411591</v>
      </c>
      <c r="C3174" s="21">
        <f>VLOOKUP(TotalMov[[#This Row],[Order]],'Total Mov by SS'!B:C,2,0)</f>
        <v>149</v>
      </c>
      <c r="D3174" s="21" t="s">
        <v>59</v>
      </c>
      <c r="E3174" s="21" t="s">
        <v>78</v>
      </c>
      <c r="F3174" s="21" t="s">
        <v>61</v>
      </c>
      <c r="G3174" s="21" t="s">
        <v>62</v>
      </c>
      <c r="H3174" s="21" t="s">
        <v>63</v>
      </c>
      <c r="I3174" s="21" t="s">
        <v>76</v>
      </c>
      <c r="J3174" s="22">
        <v>43716</v>
      </c>
      <c r="K3174" s="23">
        <v>0.31596064814815</v>
      </c>
      <c r="L3174" s="22">
        <v>43719</v>
      </c>
      <c r="M3174" s="23">
        <v>0.70663194444444</v>
      </c>
      <c r="N3174" s="25">
        <v>38.347000000000001</v>
      </c>
      <c r="O3174" s="21" t="s">
        <v>77</v>
      </c>
      <c r="P3174" s="24">
        <f>TotalMov[[#This Row],[Confirmed activ. 3 (ILE03)]]*60</f>
        <v>2300.8200000000002</v>
      </c>
      <c r="Q3174" s="24">
        <v>1020</v>
      </c>
      <c r="R3174" s="21" t="s">
        <v>66</v>
      </c>
      <c r="S3174" s="21" t="s">
        <v>67</v>
      </c>
    </row>
    <row r="3175" spans="1:19" x14ac:dyDescent="0.35">
      <c r="A3175" s="21">
        <v>1548176</v>
      </c>
      <c r="B3175" s="53">
        <v>411591</v>
      </c>
      <c r="C3175" s="21">
        <f>VLOOKUP(TotalMov[[#This Row],[Order]],'Total Mov by SS'!B:C,2,0)</f>
        <v>149</v>
      </c>
      <c r="D3175" s="21" t="s">
        <v>59</v>
      </c>
      <c r="E3175" s="21" t="s">
        <v>80</v>
      </c>
      <c r="F3175" s="21" t="s">
        <v>61</v>
      </c>
      <c r="G3175" s="21" t="s">
        <v>62</v>
      </c>
      <c r="H3175" s="21" t="s">
        <v>63</v>
      </c>
      <c r="I3175" s="21" t="s">
        <v>112</v>
      </c>
      <c r="J3175" s="22">
        <v>43719</v>
      </c>
      <c r="K3175" s="23">
        <v>0.70670138888889</v>
      </c>
      <c r="L3175" s="22">
        <v>43719</v>
      </c>
      <c r="M3175" s="23">
        <v>0.74357638888888999</v>
      </c>
      <c r="N3175" s="25">
        <v>53.1</v>
      </c>
      <c r="O3175" s="21" t="s">
        <v>66</v>
      </c>
      <c r="P3175" s="24">
        <f>TotalMov[[#This Row],[Confirmed activ. 3 (ILE03)]]</f>
        <v>53.1</v>
      </c>
      <c r="Q3175" s="24">
        <v>50</v>
      </c>
      <c r="R3175" s="21" t="s">
        <v>66</v>
      </c>
      <c r="S3175" s="21" t="s">
        <v>67</v>
      </c>
    </row>
    <row r="3176" spans="1:19" x14ac:dyDescent="0.35">
      <c r="A3176" s="21">
        <v>1548176</v>
      </c>
      <c r="B3176" s="53">
        <v>411591</v>
      </c>
      <c r="C3176" s="21">
        <f>VLOOKUP(TotalMov[[#This Row],[Order]],'Total Mov by SS'!B:C,2,0)</f>
        <v>149</v>
      </c>
      <c r="D3176" s="21" t="s">
        <v>59</v>
      </c>
      <c r="E3176" s="21" t="s">
        <v>82</v>
      </c>
      <c r="F3176" s="21" t="s">
        <v>89</v>
      </c>
      <c r="G3176" s="21" t="s">
        <v>90</v>
      </c>
      <c r="H3176" s="21" t="s">
        <v>91</v>
      </c>
      <c r="I3176" s="21" t="s">
        <v>92</v>
      </c>
      <c r="J3176" s="22">
        <v>43720</v>
      </c>
      <c r="K3176" s="23">
        <v>0.82245370370369997</v>
      </c>
      <c r="L3176" s="22">
        <v>43723</v>
      </c>
      <c r="M3176" s="23">
        <v>0.35527777777778002</v>
      </c>
      <c r="N3176" s="25">
        <v>3.5670000000000002</v>
      </c>
      <c r="O3176" s="21" t="s">
        <v>77</v>
      </c>
      <c r="P3176" s="24">
        <f>TotalMov[[#This Row],[Confirmed activ. 3 (ILE03)]]*60</f>
        <v>214.02</v>
      </c>
      <c r="Q3176" s="24">
        <v>0</v>
      </c>
      <c r="R3176" s="21" t="s">
        <v>66</v>
      </c>
      <c r="S3176" s="21" t="s">
        <v>67</v>
      </c>
    </row>
    <row r="3177" spans="1:19" x14ac:dyDescent="0.35">
      <c r="A3177" s="21">
        <v>1548176</v>
      </c>
      <c r="B3177" s="53">
        <v>411591</v>
      </c>
      <c r="C3177" s="21">
        <f>VLOOKUP(TotalMov[[#This Row],[Order]],'Total Mov by SS'!B:C,2,0)</f>
        <v>149</v>
      </c>
      <c r="D3177" s="21" t="s">
        <v>59</v>
      </c>
      <c r="E3177" s="21" t="s">
        <v>85</v>
      </c>
      <c r="F3177" s="21" t="s">
        <v>69</v>
      </c>
      <c r="G3177" s="21" t="s">
        <v>62</v>
      </c>
      <c r="H3177" s="21" t="s">
        <v>70</v>
      </c>
      <c r="I3177" s="21" t="s">
        <v>79</v>
      </c>
      <c r="J3177" s="22">
        <v>43720</v>
      </c>
      <c r="K3177" s="23">
        <v>0.45820601851852</v>
      </c>
      <c r="L3177" s="22">
        <v>43720</v>
      </c>
      <c r="M3177" s="23">
        <v>0.45820601851852</v>
      </c>
      <c r="N3177" s="24">
        <v>20</v>
      </c>
      <c r="O3177" s="21" t="s">
        <v>66</v>
      </c>
      <c r="P3177" s="24">
        <f>TotalMov[[#This Row],[Confirmed activ. 3 (ILE03)]]</f>
        <v>20</v>
      </c>
      <c r="Q3177" s="24">
        <v>20</v>
      </c>
      <c r="R3177" s="21" t="s">
        <v>66</v>
      </c>
      <c r="S3177" s="21" t="s">
        <v>72</v>
      </c>
    </row>
    <row r="3178" spans="1:19" x14ac:dyDescent="0.35">
      <c r="A3178" s="21">
        <v>1548176</v>
      </c>
      <c r="B3178" s="53">
        <v>411591</v>
      </c>
      <c r="C3178" s="21">
        <f>VLOOKUP(TotalMov[[#This Row],[Order]],'Total Mov by SS'!B:C,2,0)</f>
        <v>149</v>
      </c>
      <c r="D3178" s="21" t="s">
        <v>59</v>
      </c>
      <c r="E3178" s="21" t="s">
        <v>88</v>
      </c>
      <c r="F3178" s="21" t="s">
        <v>69</v>
      </c>
      <c r="G3178" s="21" t="s">
        <v>62</v>
      </c>
      <c r="H3178" s="21" t="s">
        <v>70</v>
      </c>
      <c r="I3178" s="21" t="s">
        <v>81</v>
      </c>
      <c r="J3178" s="22">
        <v>43720</v>
      </c>
      <c r="K3178" s="23">
        <v>0.47028935185185</v>
      </c>
      <c r="L3178" s="22">
        <v>43720</v>
      </c>
      <c r="M3178" s="23">
        <v>0.47028935185185</v>
      </c>
      <c r="N3178" s="24">
        <v>20</v>
      </c>
      <c r="O3178" s="21" t="s">
        <v>66</v>
      </c>
      <c r="P3178" s="24">
        <f>TotalMov[[#This Row],[Confirmed activ. 3 (ILE03)]]</f>
        <v>20</v>
      </c>
      <c r="Q3178" s="24">
        <v>20</v>
      </c>
      <c r="R3178" s="21" t="s">
        <v>66</v>
      </c>
      <c r="S3178" s="21" t="s">
        <v>72</v>
      </c>
    </row>
    <row r="3179" spans="1:19" x14ac:dyDescent="0.35">
      <c r="A3179" s="21">
        <v>1548176</v>
      </c>
      <c r="B3179" s="53">
        <v>411591</v>
      </c>
      <c r="C3179" s="21">
        <f>VLOOKUP(TotalMov[[#This Row],[Order]],'Total Mov by SS'!B:C,2,0)</f>
        <v>149</v>
      </c>
      <c r="D3179" s="21" t="s">
        <v>59</v>
      </c>
      <c r="E3179" s="21" t="s">
        <v>95</v>
      </c>
      <c r="F3179" s="21" t="s">
        <v>83</v>
      </c>
      <c r="G3179" s="21" t="s">
        <v>62</v>
      </c>
      <c r="H3179" s="21" t="s">
        <v>84</v>
      </c>
      <c r="I3179" s="21" t="s">
        <v>84</v>
      </c>
      <c r="J3179" s="22">
        <v>43720</v>
      </c>
      <c r="K3179" s="23">
        <v>0.53238425925926003</v>
      </c>
      <c r="L3179" s="22">
        <v>43723</v>
      </c>
      <c r="M3179" s="23">
        <v>0.59497685185185001</v>
      </c>
      <c r="N3179" s="25">
        <v>6.194</v>
      </c>
      <c r="O3179" s="21" t="s">
        <v>77</v>
      </c>
      <c r="P3179" s="24">
        <f>TotalMov[[#This Row],[Confirmed activ. 3 (ILE03)]]*60</f>
        <v>371.64</v>
      </c>
      <c r="Q3179" s="24">
        <v>450</v>
      </c>
      <c r="R3179" s="21" t="s">
        <v>66</v>
      </c>
      <c r="S3179" s="21" t="s">
        <v>67</v>
      </c>
    </row>
    <row r="3180" spans="1:19" x14ac:dyDescent="0.35">
      <c r="A3180" s="21">
        <v>1548176</v>
      </c>
      <c r="B3180" s="53">
        <v>411591</v>
      </c>
      <c r="C3180" s="21">
        <f>VLOOKUP(TotalMov[[#This Row],[Order]],'Total Mov by SS'!B:C,2,0)</f>
        <v>149</v>
      </c>
      <c r="D3180" s="21" t="s">
        <v>59</v>
      </c>
      <c r="E3180" s="21" t="s">
        <v>97</v>
      </c>
      <c r="F3180" s="21" t="s">
        <v>86</v>
      </c>
      <c r="G3180" s="21" t="s">
        <v>62</v>
      </c>
      <c r="H3180" s="21" t="s">
        <v>87</v>
      </c>
      <c r="I3180" s="21" t="s">
        <v>87</v>
      </c>
      <c r="J3180" s="22">
        <v>43724</v>
      </c>
      <c r="K3180" s="23">
        <v>0.39733796296295998</v>
      </c>
      <c r="L3180" s="22">
        <v>43724</v>
      </c>
      <c r="M3180" s="23">
        <v>0.39733796296295998</v>
      </c>
      <c r="N3180" s="24">
        <v>20</v>
      </c>
      <c r="O3180" s="21" t="s">
        <v>66</v>
      </c>
      <c r="P3180" s="24">
        <f>TotalMov[[#This Row],[Confirmed activ. 3 (ILE03)]]</f>
        <v>20</v>
      </c>
      <c r="Q3180" s="24">
        <v>20</v>
      </c>
      <c r="R3180" s="21" t="s">
        <v>66</v>
      </c>
      <c r="S3180" s="21" t="s">
        <v>72</v>
      </c>
    </row>
    <row r="3181" spans="1:19" x14ac:dyDescent="0.35">
      <c r="A3181" s="21">
        <v>1548176</v>
      </c>
      <c r="B3181" s="53">
        <v>411591</v>
      </c>
      <c r="C3181" s="21">
        <f>VLOOKUP(TotalMov[[#This Row],[Order]],'Total Mov by SS'!B:C,2,0)</f>
        <v>149</v>
      </c>
      <c r="D3181" s="21" t="s">
        <v>59</v>
      </c>
      <c r="E3181" s="21" t="s">
        <v>99</v>
      </c>
      <c r="F3181" s="21" t="s">
        <v>61</v>
      </c>
      <c r="G3181" s="21" t="s">
        <v>62</v>
      </c>
      <c r="H3181" s="21" t="s">
        <v>63</v>
      </c>
      <c r="I3181" s="21" t="s">
        <v>96</v>
      </c>
      <c r="J3181" s="22">
        <v>43725</v>
      </c>
      <c r="K3181" s="23">
        <v>0.63840277777777998</v>
      </c>
      <c r="L3181" s="22">
        <v>43725</v>
      </c>
      <c r="M3181" s="23">
        <v>0.64650462962962996</v>
      </c>
      <c r="N3181" s="25">
        <v>11.667</v>
      </c>
      <c r="O3181" s="21" t="s">
        <v>66</v>
      </c>
      <c r="P3181" s="24">
        <f>TotalMov[[#This Row],[Confirmed activ. 3 (ILE03)]]</f>
        <v>11.667</v>
      </c>
      <c r="Q3181" s="24">
        <v>100</v>
      </c>
      <c r="R3181" s="21" t="s">
        <v>66</v>
      </c>
      <c r="S3181" s="21" t="s">
        <v>67</v>
      </c>
    </row>
    <row r="3182" spans="1:19" x14ac:dyDescent="0.35">
      <c r="A3182" s="21">
        <v>1548176</v>
      </c>
      <c r="B3182" s="53">
        <v>411591</v>
      </c>
      <c r="C3182" s="21">
        <f>VLOOKUP(TotalMov[[#This Row],[Order]],'Total Mov by SS'!B:C,2,0)</f>
        <v>149</v>
      </c>
      <c r="D3182" s="21" t="s">
        <v>59</v>
      </c>
      <c r="E3182" s="21" t="s">
        <v>101</v>
      </c>
      <c r="F3182" s="21" t="s">
        <v>69</v>
      </c>
      <c r="G3182" s="21" t="s">
        <v>62</v>
      </c>
      <c r="H3182" s="21" t="s">
        <v>70</v>
      </c>
      <c r="I3182" s="21" t="s">
        <v>98</v>
      </c>
      <c r="J3182" s="22">
        <v>43727</v>
      </c>
      <c r="K3182" s="23">
        <v>0.39559027777778</v>
      </c>
      <c r="L3182" s="22">
        <v>43727</v>
      </c>
      <c r="M3182" s="23">
        <v>0.39559027777778</v>
      </c>
      <c r="N3182" s="24">
        <v>20</v>
      </c>
      <c r="O3182" s="21" t="s">
        <v>66</v>
      </c>
      <c r="P3182" s="24">
        <f>TotalMov[[#This Row],[Confirmed activ. 3 (ILE03)]]</f>
        <v>20</v>
      </c>
      <c r="Q3182" s="24">
        <v>20</v>
      </c>
      <c r="R3182" s="21" t="s">
        <v>66</v>
      </c>
      <c r="S3182" s="21" t="s">
        <v>72</v>
      </c>
    </row>
    <row r="3183" spans="1:19" x14ac:dyDescent="0.35">
      <c r="A3183" s="21">
        <v>1548176</v>
      </c>
      <c r="B3183" s="53">
        <v>411591</v>
      </c>
      <c r="C3183" s="21">
        <f>VLOOKUP(TotalMov[[#This Row],[Order]],'Total Mov by SS'!B:C,2,0)</f>
        <v>149</v>
      </c>
      <c r="D3183" s="21" t="s">
        <v>59</v>
      </c>
      <c r="E3183" s="21" t="s">
        <v>104</v>
      </c>
      <c r="F3183" s="21" t="s">
        <v>69</v>
      </c>
      <c r="G3183" s="21" t="s">
        <v>62</v>
      </c>
      <c r="H3183" s="21" t="s">
        <v>70</v>
      </c>
      <c r="I3183" s="21" t="s">
        <v>100</v>
      </c>
      <c r="J3183" s="22">
        <v>43727</v>
      </c>
      <c r="K3183" s="23">
        <v>0.395625</v>
      </c>
      <c r="L3183" s="22">
        <v>43727</v>
      </c>
      <c r="M3183" s="23">
        <v>0.395625</v>
      </c>
      <c r="N3183" s="24">
        <v>30</v>
      </c>
      <c r="O3183" s="21" t="s">
        <v>66</v>
      </c>
      <c r="P3183" s="24">
        <f>TotalMov[[#This Row],[Confirmed activ. 3 (ILE03)]]</f>
        <v>30</v>
      </c>
      <c r="Q3183" s="24">
        <v>30</v>
      </c>
      <c r="R3183" s="21" t="s">
        <v>66</v>
      </c>
      <c r="S3183" s="21" t="s">
        <v>72</v>
      </c>
    </row>
    <row r="3184" spans="1:19" x14ac:dyDescent="0.35">
      <c r="A3184" s="21">
        <v>1548176</v>
      </c>
      <c r="B3184" s="53">
        <v>411591</v>
      </c>
      <c r="C3184" s="21">
        <f>VLOOKUP(TotalMov[[#This Row],[Order]],'Total Mov by SS'!B:C,2,0)</f>
        <v>149</v>
      </c>
      <c r="D3184" s="21" t="s">
        <v>59</v>
      </c>
      <c r="E3184" s="21" t="s">
        <v>113</v>
      </c>
      <c r="F3184" s="21" t="s">
        <v>102</v>
      </c>
      <c r="G3184" s="21" t="s">
        <v>62</v>
      </c>
      <c r="H3184" s="21" t="s">
        <v>100</v>
      </c>
      <c r="I3184" s="21" t="s">
        <v>103</v>
      </c>
      <c r="J3184" s="22">
        <v>43727</v>
      </c>
      <c r="K3184" s="23">
        <v>0.39565972222222001</v>
      </c>
      <c r="L3184" s="22">
        <v>43727</v>
      </c>
      <c r="M3184" s="23">
        <v>0.39565972222222001</v>
      </c>
      <c r="N3184" s="24">
        <v>30</v>
      </c>
      <c r="O3184" s="21" t="s">
        <v>66</v>
      </c>
      <c r="P3184" s="24">
        <f>TotalMov[[#This Row],[Confirmed activ. 3 (ILE03)]]</f>
        <v>30</v>
      </c>
      <c r="Q3184" s="24">
        <v>30</v>
      </c>
      <c r="R3184" s="21" t="s">
        <v>66</v>
      </c>
      <c r="S3184" s="21" t="s">
        <v>72</v>
      </c>
    </row>
    <row r="3185" spans="1:19" x14ac:dyDescent="0.35">
      <c r="A3185" s="21">
        <v>1548176</v>
      </c>
      <c r="B3185" s="53">
        <v>411591</v>
      </c>
      <c r="C3185" s="21">
        <f>VLOOKUP(TotalMov[[#This Row],[Order]],'Total Mov by SS'!B:C,2,0)</f>
        <v>149</v>
      </c>
      <c r="D3185" s="21" t="s">
        <v>59</v>
      </c>
      <c r="E3185" s="21" t="s">
        <v>114</v>
      </c>
      <c r="F3185" s="21" t="s">
        <v>102</v>
      </c>
      <c r="G3185" s="21" t="s">
        <v>105</v>
      </c>
      <c r="H3185" s="21" t="s">
        <v>100</v>
      </c>
      <c r="I3185" s="21" t="s">
        <v>106</v>
      </c>
      <c r="J3185" s="22">
        <v>43730</v>
      </c>
      <c r="K3185" s="23">
        <v>0.52983796296296004</v>
      </c>
      <c r="L3185" s="22">
        <v>43730</v>
      </c>
      <c r="M3185" s="23">
        <v>0.52983796296296004</v>
      </c>
      <c r="N3185" s="24">
        <v>45</v>
      </c>
      <c r="O3185" s="21" t="s">
        <v>66</v>
      </c>
      <c r="P3185" s="24">
        <f>TotalMov[[#This Row],[Confirmed activ. 3 (ILE03)]]</f>
        <v>45</v>
      </c>
      <c r="Q3185" s="24">
        <v>45</v>
      </c>
      <c r="R3185" s="21" t="s">
        <v>66</v>
      </c>
      <c r="S3185" s="21" t="s">
        <v>72</v>
      </c>
    </row>
    <row r="3186" spans="1:19" x14ac:dyDescent="0.35">
      <c r="A3186" s="21">
        <v>1548176</v>
      </c>
      <c r="B3186" s="53">
        <v>411591</v>
      </c>
      <c r="C3186" s="21">
        <f>VLOOKUP(TotalMov[[#This Row],[Order]],'Total Mov by SS'!B:C,2,0)</f>
        <v>149</v>
      </c>
      <c r="D3186" s="21" t="s">
        <v>107</v>
      </c>
      <c r="E3186" s="21" t="s">
        <v>60</v>
      </c>
      <c r="F3186" s="21" t="s">
        <v>61</v>
      </c>
      <c r="G3186" s="21" t="s">
        <v>90</v>
      </c>
      <c r="H3186" s="21" t="s">
        <v>63</v>
      </c>
      <c r="I3186" s="21" t="s">
        <v>108</v>
      </c>
      <c r="J3186" s="22"/>
      <c r="K3186" s="23">
        <v>0</v>
      </c>
      <c r="L3186" s="22"/>
      <c r="M3186" s="23">
        <v>0</v>
      </c>
      <c r="N3186" s="25">
        <v>0</v>
      </c>
      <c r="O3186" s="21" t="s">
        <v>93</v>
      </c>
      <c r="P3186" s="24"/>
      <c r="Q3186" s="24">
        <v>1</v>
      </c>
      <c r="R3186" s="21" t="s">
        <v>66</v>
      </c>
      <c r="S3186" s="21" t="s">
        <v>94</v>
      </c>
    </row>
    <row r="3187" spans="1:19" x14ac:dyDescent="0.35">
      <c r="A3187" s="21">
        <v>1548176</v>
      </c>
      <c r="B3187" s="53">
        <v>411591</v>
      </c>
      <c r="C3187" s="21">
        <f>VLOOKUP(TotalMov[[#This Row],[Order]],'Total Mov by SS'!B:C,2,0)</f>
        <v>149</v>
      </c>
      <c r="D3187" s="21" t="s">
        <v>109</v>
      </c>
      <c r="E3187" s="21" t="s">
        <v>95</v>
      </c>
      <c r="F3187" s="21" t="s">
        <v>83</v>
      </c>
      <c r="G3187" s="21" t="s">
        <v>90</v>
      </c>
      <c r="H3187" s="21" t="s">
        <v>84</v>
      </c>
      <c r="I3187" s="21" t="s">
        <v>110</v>
      </c>
      <c r="J3187" s="22"/>
      <c r="K3187" s="23">
        <v>0</v>
      </c>
      <c r="L3187" s="22"/>
      <c r="M3187" s="23">
        <v>0</v>
      </c>
      <c r="N3187" s="25">
        <v>0</v>
      </c>
      <c r="O3187" s="21" t="s">
        <v>93</v>
      </c>
      <c r="P3187" s="24"/>
      <c r="Q3187" s="24">
        <v>5</v>
      </c>
      <c r="R3187" s="21" t="s">
        <v>66</v>
      </c>
      <c r="S3187" s="21" t="s">
        <v>94</v>
      </c>
    </row>
    <row r="3188" spans="1:19" x14ac:dyDescent="0.35">
      <c r="A3188" s="21">
        <v>1548177</v>
      </c>
      <c r="B3188" s="53">
        <v>411591</v>
      </c>
      <c r="C3188" s="21">
        <f>VLOOKUP(TotalMov[[#This Row],[Order]],'Total Mov by SS'!B:C,2,0)</f>
        <v>150</v>
      </c>
      <c r="D3188" s="21" t="s">
        <v>59</v>
      </c>
      <c r="E3188" s="21" t="s">
        <v>60</v>
      </c>
      <c r="F3188" s="21" t="s">
        <v>83</v>
      </c>
      <c r="G3188" s="21" t="s">
        <v>62</v>
      </c>
      <c r="H3188" s="21" t="s">
        <v>84</v>
      </c>
      <c r="I3188" s="21" t="s">
        <v>111</v>
      </c>
      <c r="J3188" s="22">
        <v>43713</v>
      </c>
      <c r="K3188" s="23">
        <v>9.7997685185190003E-2</v>
      </c>
      <c r="L3188" s="22">
        <v>43713</v>
      </c>
      <c r="M3188" s="23">
        <v>0.12018518518519</v>
      </c>
      <c r="N3188" s="25">
        <v>31.95</v>
      </c>
      <c r="O3188" s="21" t="s">
        <v>66</v>
      </c>
      <c r="P3188" s="24">
        <f>TotalMov[[#This Row],[Confirmed activ. 3 (ILE03)]]</f>
        <v>31.95</v>
      </c>
      <c r="Q3188" s="24">
        <v>40</v>
      </c>
      <c r="R3188" s="21" t="s">
        <v>66</v>
      </c>
      <c r="S3188" s="21" t="s">
        <v>67</v>
      </c>
    </row>
    <row r="3189" spans="1:19" x14ac:dyDescent="0.35">
      <c r="A3189" s="21">
        <v>1548177</v>
      </c>
      <c r="B3189" s="53">
        <v>411591</v>
      </c>
      <c r="C3189" s="21">
        <f>VLOOKUP(TotalMov[[#This Row],[Order]],'Total Mov by SS'!B:C,2,0)</f>
        <v>150</v>
      </c>
      <c r="D3189" s="21" t="s">
        <v>59</v>
      </c>
      <c r="E3189" s="21" t="s">
        <v>68</v>
      </c>
      <c r="F3189" s="21" t="s">
        <v>61</v>
      </c>
      <c r="G3189" s="21" t="s">
        <v>62</v>
      </c>
      <c r="H3189" s="21" t="s">
        <v>63</v>
      </c>
      <c r="I3189" s="21" t="s">
        <v>64</v>
      </c>
      <c r="J3189" s="22">
        <v>43713</v>
      </c>
      <c r="K3189" s="23">
        <v>0.40296296296296003</v>
      </c>
      <c r="L3189" s="22">
        <v>43713</v>
      </c>
      <c r="M3189" s="23">
        <v>0.41186342592593</v>
      </c>
      <c r="N3189" s="25">
        <v>6.4169999999999998</v>
      </c>
      <c r="O3189" s="21" t="s">
        <v>66</v>
      </c>
      <c r="P3189" s="24">
        <f>TotalMov[[#This Row],[Confirmed activ. 3 (ILE03)]]</f>
        <v>6.4169999999999998</v>
      </c>
      <c r="Q3189" s="24">
        <v>15</v>
      </c>
      <c r="R3189" s="21" t="s">
        <v>66</v>
      </c>
      <c r="S3189" s="21" t="s">
        <v>67</v>
      </c>
    </row>
    <row r="3190" spans="1:19" x14ac:dyDescent="0.35">
      <c r="A3190" s="21">
        <v>1548177</v>
      </c>
      <c r="B3190" s="53">
        <v>411591</v>
      </c>
      <c r="C3190" s="21">
        <f>VLOOKUP(TotalMov[[#This Row],[Order]],'Total Mov by SS'!B:C,2,0)</f>
        <v>150</v>
      </c>
      <c r="D3190" s="21" t="s">
        <v>59</v>
      </c>
      <c r="E3190" s="21" t="s">
        <v>73</v>
      </c>
      <c r="F3190" s="21" t="s">
        <v>69</v>
      </c>
      <c r="G3190" s="21" t="s">
        <v>62</v>
      </c>
      <c r="H3190" s="21" t="s">
        <v>70</v>
      </c>
      <c r="I3190" s="21" t="s">
        <v>71</v>
      </c>
      <c r="J3190" s="22">
        <v>43716</v>
      </c>
      <c r="K3190" s="23">
        <v>0.32840277777777999</v>
      </c>
      <c r="L3190" s="22">
        <v>43716</v>
      </c>
      <c r="M3190" s="23">
        <v>0.32840277777777999</v>
      </c>
      <c r="N3190" s="24">
        <v>20</v>
      </c>
      <c r="O3190" s="21" t="s">
        <v>66</v>
      </c>
      <c r="P3190" s="24">
        <f>TotalMov[[#This Row],[Confirmed activ. 3 (ILE03)]]</f>
        <v>20</v>
      </c>
      <c r="Q3190" s="24">
        <v>20</v>
      </c>
      <c r="R3190" s="21" t="s">
        <v>66</v>
      </c>
      <c r="S3190" s="21" t="s">
        <v>72</v>
      </c>
    </row>
    <row r="3191" spans="1:19" x14ac:dyDescent="0.35">
      <c r="A3191" s="21">
        <v>1548177</v>
      </c>
      <c r="B3191" s="53">
        <v>411591</v>
      </c>
      <c r="C3191" s="21">
        <f>VLOOKUP(TotalMov[[#This Row],[Order]],'Total Mov by SS'!B:C,2,0)</f>
        <v>150</v>
      </c>
      <c r="D3191" s="21" t="s">
        <v>59</v>
      </c>
      <c r="E3191" s="21" t="s">
        <v>75</v>
      </c>
      <c r="F3191" s="21" t="s">
        <v>61</v>
      </c>
      <c r="G3191" s="21" t="s">
        <v>62</v>
      </c>
      <c r="H3191" s="21" t="s">
        <v>63</v>
      </c>
      <c r="I3191" s="21" t="s">
        <v>74</v>
      </c>
      <c r="J3191" s="22">
        <v>43716</v>
      </c>
      <c r="K3191" s="23">
        <v>0.36559027777778003</v>
      </c>
      <c r="L3191" s="22">
        <v>43717</v>
      </c>
      <c r="M3191" s="23">
        <v>0.39348379629629998</v>
      </c>
      <c r="N3191" s="25">
        <v>10.276</v>
      </c>
      <c r="O3191" s="21" t="s">
        <v>77</v>
      </c>
      <c r="P3191" s="24">
        <f>TotalMov[[#This Row],[Confirmed activ. 3 (ILE03)]]*60</f>
        <v>616.55999999999995</v>
      </c>
      <c r="Q3191" s="24">
        <v>350</v>
      </c>
      <c r="R3191" s="21" t="s">
        <v>66</v>
      </c>
      <c r="S3191" s="21" t="s">
        <v>67</v>
      </c>
    </row>
    <row r="3192" spans="1:19" x14ac:dyDescent="0.35">
      <c r="A3192" s="21">
        <v>1548177</v>
      </c>
      <c r="B3192" s="53">
        <v>411591</v>
      </c>
      <c r="C3192" s="21">
        <f>VLOOKUP(TotalMov[[#This Row],[Order]],'Total Mov by SS'!B:C,2,0)</f>
        <v>150</v>
      </c>
      <c r="D3192" s="21" t="s">
        <v>59</v>
      </c>
      <c r="E3192" s="21" t="s">
        <v>78</v>
      </c>
      <c r="F3192" s="21" t="s">
        <v>61</v>
      </c>
      <c r="G3192" s="21" t="s">
        <v>62</v>
      </c>
      <c r="H3192" s="21" t="s">
        <v>63</v>
      </c>
      <c r="I3192" s="21" t="s">
        <v>76</v>
      </c>
      <c r="J3192" s="22">
        <v>43717</v>
      </c>
      <c r="K3192" s="23">
        <v>0.39368055555555997</v>
      </c>
      <c r="L3192" s="22">
        <v>43720</v>
      </c>
      <c r="M3192" s="23">
        <v>0.58707175925926003</v>
      </c>
      <c r="N3192" s="25">
        <v>33.250999999999998</v>
      </c>
      <c r="O3192" s="21" t="s">
        <v>77</v>
      </c>
      <c r="P3192" s="24">
        <f>TotalMov[[#This Row],[Confirmed activ. 3 (ILE03)]]*60</f>
        <v>1995.06</v>
      </c>
      <c r="Q3192" s="24">
        <v>1020</v>
      </c>
      <c r="R3192" s="21" t="s">
        <v>66</v>
      </c>
      <c r="S3192" s="21" t="s">
        <v>67</v>
      </c>
    </row>
    <row r="3193" spans="1:19" x14ac:dyDescent="0.35">
      <c r="A3193" s="21">
        <v>1548177</v>
      </c>
      <c r="B3193" s="53">
        <v>411591</v>
      </c>
      <c r="C3193" s="21">
        <f>VLOOKUP(TotalMov[[#This Row],[Order]],'Total Mov by SS'!B:C,2,0)</f>
        <v>150</v>
      </c>
      <c r="D3193" s="21" t="s">
        <v>59</v>
      </c>
      <c r="E3193" s="21" t="s">
        <v>80</v>
      </c>
      <c r="F3193" s="21" t="s">
        <v>61</v>
      </c>
      <c r="G3193" s="21" t="s">
        <v>62</v>
      </c>
      <c r="H3193" s="21" t="s">
        <v>63</v>
      </c>
      <c r="I3193" s="21" t="s">
        <v>112</v>
      </c>
      <c r="J3193" s="22">
        <v>43720</v>
      </c>
      <c r="K3193" s="23">
        <v>0.58736111111111</v>
      </c>
      <c r="L3193" s="22">
        <v>43720</v>
      </c>
      <c r="M3193" s="23">
        <v>0.59362268518519001</v>
      </c>
      <c r="N3193" s="25">
        <v>9.0169999999999995</v>
      </c>
      <c r="O3193" s="21" t="s">
        <v>66</v>
      </c>
      <c r="P3193" s="24">
        <f>TotalMov[[#This Row],[Confirmed activ. 3 (ILE03)]]</f>
        <v>9.0169999999999995</v>
      </c>
      <c r="Q3193" s="24">
        <v>50</v>
      </c>
      <c r="R3193" s="21" t="s">
        <v>66</v>
      </c>
      <c r="S3193" s="21" t="s">
        <v>67</v>
      </c>
    </row>
    <row r="3194" spans="1:19" x14ac:dyDescent="0.35">
      <c r="A3194" s="21">
        <v>1548177</v>
      </c>
      <c r="B3194" s="53">
        <v>411591</v>
      </c>
      <c r="C3194" s="21">
        <f>VLOOKUP(TotalMov[[#This Row],[Order]],'Total Mov by SS'!B:C,2,0)</f>
        <v>150</v>
      </c>
      <c r="D3194" s="21" t="s">
        <v>59</v>
      </c>
      <c r="E3194" s="21" t="s">
        <v>82</v>
      </c>
      <c r="F3194" s="21" t="s">
        <v>89</v>
      </c>
      <c r="G3194" s="21" t="s">
        <v>90</v>
      </c>
      <c r="H3194" s="21" t="s">
        <v>91</v>
      </c>
      <c r="I3194" s="21" t="s">
        <v>92</v>
      </c>
      <c r="J3194" s="22"/>
      <c r="K3194" s="23">
        <v>0</v>
      </c>
      <c r="L3194" s="22"/>
      <c r="M3194" s="23">
        <v>0</v>
      </c>
      <c r="N3194" s="25">
        <v>0</v>
      </c>
      <c r="O3194" s="21" t="s">
        <v>93</v>
      </c>
      <c r="P3194" s="24"/>
      <c r="Q3194" s="24">
        <v>0</v>
      </c>
      <c r="R3194" s="21" t="s">
        <v>66</v>
      </c>
      <c r="S3194" s="21" t="s">
        <v>94</v>
      </c>
    </row>
    <row r="3195" spans="1:19" x14ac:dyDescent="0.35">
      <c r="A3195" s="21">
        <v>1548177</v>
      </c>
      <c r="B3195" s="53">
        <v>411591</v>
      </c>
      <c r="C3195" s="21">
        <f>VLOOKUP(TotalMov[[#This Row],[Order]],'Total Mov by SS'!B:C,2,0)</f>
        <v>150</v>
      </c>
      <c r="D3195" s="21" t="s">
        <v>59</v>
      </c>
      <c r="E3195" s="21" t="s">
        <v>85</v>
      </c>
      <c r="F3195" s="21" t="s">
        <v>69</v>
      </c>
      <c r="G3195" s="21" t="s">
        <v>62</v>
      </c>
      <c r="H3195" s="21" t="s">
        <v>70</v>
      </c>
      <c r="I3195" s="21" t="s">
        <v>79</v>
      </c>
      <c r="J3195" s="22">
        <v>43720</v>
      </c>
      <c r="K3195" s="23">
        <v>0.63059027777777998</v>
      </c>
      <c r="L3195" s="22">
        <v>43720</v>
      </c>
      <c r="M3195" s="23">
        <v>0.63059027777777998</v>
      </c>
      <c r="N3195" s="24">
        <v>20</v>
      </c>
      <c r="O3195" s="21" t="s">
        <v>66</v>
      </c>
      <c r="P3195" s="24">
        <f>TotalMov[[#This Row],[Confirmed activ. 3 (ILE03)]]</f>
        <v>20</v>
      </c>
      <c r="Q3195" s="24">
        <v>20</v>
      </c>
      <c r="R3195" s="21" t="s">
        <v>66</v>
      </c>
      <c r="S3195" s="21" t="s">
        <v>72</v>
      </c>
    </row>
    <row r="3196" spans="1:19" x14ac:dyDescent="0.35">
      <c r="A3196" s="21">
        <v>1548177</v>
      </c>
      <c r="B3196" s="53">
        <v>411591</v>
      </c>
      <c r="C3196" s="21">
        <f>VLOOKUP(TotalMov[[#This Row],[Order]],'Total Mov by SS'!B:C,2,0)</f>
        <v>150</v>
      </c>
      <c r="D3196" s="21" t="s">
        <v>59</v>
      </c>
      <c r="E3196" s="21" t="s">
        <v>88</v>
      </c>
      <c r="F3196" s="21" t="s">
        <v>69</v>
      </c>
      <c r="G3196" s="21" t="s">
        <v>62</v>
      </c>
      <c r="H3196" s="21" t="s">
        <v>70</v>
      </c>
      <c r="I3196" s="21" t="s">
        <v>81</v>
      </c>
      <c r="J3196" s="22">
        <v>43720</v>
      </c>
      <c r="K3196" s="23">
        <v>0.63067129629630003</v>
      </c>
      <c r="L3196" s="22">
        <v>43720</v>
      </c>
      <c r="M3196" s="23">
        <v>0.63067129629630003</v>
      </c>
      <c r="N3196" s="24">
        <v>20</v>
      </c>
      <c r="O3196" s="21" t="s">
        <v>66</v>
      </c>
      <c r="P3196" s="24">
        <f>TotalMov[[#This Row],[Confirmed activ. 3 (ILE03)]]</f>
        <v>20</v>
      </c>
      <c r="Q3196" s="24">
        <v>20</v>
      </c>
      <c r="R3196" s="21" t="s">
        <v>66</v>
      </c>
      <c r="S3196" s="21" t="s">
        <v>72</v>
      </c>
    </row>
    <row r="3197" spans="1:19" x14ac:dyDescent="0.35">
      <c r="A3197" s="21">
        <v>1548177</v>
      </c>
      <c r="B3197" s="53">
        <v>411591</v>
      </c>
      <c r="C3197" s="21">
        <f>VLOOKUP(TotalMov[[#This Row],[Order]],'Total Mov by SS'!B:C,2,0)</f>
        <v>150</v>
      </c>
      <c r="D3197" s="21" t="s">
        <v>59</v>
      </c>
      <c r="E3197" s="21" t="s">
        <v>95</v>
      </c>
      <c r="F3197" s="21" t="s">
        <v>83</v>
      </c>
      <c r="G3197" s="21" t="s">
        <v>62</v>
      </c>
      <c r="H3197" s="21" t="s">
        <v>84</v>
      </c>
      <c r="I3197" s="21" t="s">
        <v>84</v>
      </c>
      <c r="J3197" s="22">
        <v>43720</v>
      </c>
      <c r="K3197" s="23">
        <v>0.63893518518518999</v>
      </c>
      <c r="L3197" s="22">
        <v>43723</v>
      </c>
      <c r="M3197" s="23">
        <v>0.59450231481480997</v>
      </c>
      <c r="N3197" s="25">
        <v>8.1679999999999993</v>
      </c>
      <c r="O3197" s="21" t="s">
        <v>77</v>
      </c>
      <c r="P3197" s="24">
        <f>TotalMov[[#This Row],[Confirmed activ. 3 (ILE03)]]*60</f>
        <v>490.07999999999993</v>
      </c>
      <c r="Q3197" s="24">
        <v>450</v>
      </c>
      <c r="R3197" s="21" t="s">
        <v>66</v>
      </c>
      <c r="S3197" s="21" t="s">
        <v>67</v>
      </c>
    </row>
    <row r="3198" spans="1:19" x14ac:dyDescent="0.35">
      <c r="A3198" s="21">
        <v>1548177</v>
      </c>
      <c r="B3198" s="53">
        <v>411591</v>
      </c>
      <c r="C3198" s="21">
        <f>VLOOKUP(TotalMov[[#This Row],[Order]],'Total Mov by SS'!B:C,2,0)</f>
        <v>150</v>
      </c>
      <c r="D3198" s="21" t="s">
        <v>59</v>
      </c>
      <c r="E3198" s="21" t="s">
        <v>97</v>
      </c>
      <c r="F3198" s="21" t="s">
        <v>86</v>
      </c>
      <c r="G3198" s="21" t="s">
        <v>62</v>
      </c>
      <c r="H3198" s="21" t="s">
        <v>87</v>
      </c>
      <c r="I3198" s="21" t="s">
        <v>87</v>
      </c>
      <c r="J3198" s="22">
        <v>43724</v>
      </c>
      <c r="K3198" s="23">
        <v>0.39751157407407001</v>
      </c>
      <c r="L3198" s="22">
        <v>43724</v>
      </c>
      <c r="M3198" s="23">
        <v>0.39751157407407001</v>
      </c>
      <c r="N3198" s="24">
        <v>20</v>
      </c>
      <c r="O3198" s="21" t="s">
        <v>66</v>
      </c>
      <c r="P3198" s="24">
        <f>TotalMov[[#This Row],[Confirmed activ. 3 (ILE03)]]</f>
        <v>20</v>
      </c>
      <c r="Q3198" s="24">
        <v>20</v>
      </c>
      <c r="R3198" s="21" t="s">
        <v>66</v>
      </c>
      <c r="S3198" s="21" t="s">
        <v>72</v>
      </c>
    </row>
    <row r="3199" spans="1:19" x14ac:dyDescent="0.35">
      <c r="A3199" s="21">
        <v>1548177</v>
      </c>
      <c r="B3199" s="53">
        <v>411591</v>
      </c>
      <c r="C3199" s="21">
        <f>VLOOKUP(TotalMov[[#This Row],[Order]],'Total Mov by SS'!B:C,2,0)</f>
        <v>150</v>
      </c>
      <c r="D3199" s="21" t="s">
        <v>59</v>
      </c>
      <c r="E3199" s="21" t="s">
        <v>99</v>
      </c>
      <c r="F3199" s="21" t="s">
        <v>61</v>
      </c>
      <c r="G3199" s="21" t="s">
        <v>62</v>
      </c>
      <c r="H3199" s="21" t="s">
        <v>63</v>
      </c>
      <c r="I3199" s="21" t="s">
        <v>96</v>
      </c>
      <c r="J3199" s="22">
        <v>43725</v>
      </c>
      <c r="K3199" s="23">
        <v>0.37468750000000001</v>
      </c>
      <c r="L3199" s="22">
        <v>43725</v>
      </c>
      <c r="M3199" s="23">
        <v>0.40868055555555999</v>
      </c>
      <c r="N3199" s="25">
        <v>24.483000000000001</v>
      </c>
      <c r="O3199" s="21" t="s">
        <v>66</v>
      </c>
      <c r="P3199" s="24">
        <f>TotalMov[[#This Row],[Confirmed activ. 3 (ILE03)]]</f>
        <v>24.483000000000001</v>
      </c>
      <c r="Q3199" s="24">
        <v>100</v>
      </c>
      <c r="R3199" s="21" t="s">
        <v>66</v>
      </c>
      <c r="S3199" s="21" t="s">
        <v>67</v>
      </c>
    </row>
    <row r="3200" spans="1:19" x14ac:dyDescent="0.35">
      <c r="A3200" s="21">
        <v>1548177</v>
      </c>
      <c r="B3200" s="53">
        <v>411591</v>
      </c>
      <c r="C3200" s="21">
        <f>VLOOKUP(TotalMov[[#This Row],[Order]],'Total Mov by SS'!B:C,2,0)</f>
        <v>150</v>
      </c>
      <c r="D3200" s="21" t="s">
        <v>59</v>
      </c>
      <c r="E3200" s="21" t="s">
        <v>101</v>
      </c>
      <c r="F3200" s="21" t="s">
        <v>69</v>
      </c>
      <c r="G3200" s="21" t="s">
        <v>62</v>
      </c>
      <c r="H3200" s="21" t="s">
        <v>70</v>
      </c>
      <c r="I3200" s="21" t="s">
        <v>98</v>
      </c>
      <c r="J3200" s="22">
        <v>43733</v>
      </c>
      <c r="K3200" s="23">
        <v>0.40931712962963002</v>
      </c>
      <c r="L3200" s="22">
        <v>43733</v>
      </c>
      <c r="M3200" s="23">
        <v>0.40931712962963002</v>
      </c>
      <c r="N3200" s="24">
        <v>20</v>
      </c>
      <c r="O3200" s="21" t="s">
        <v>66</v>
      </c>
      <c r="P3200" s="24">
        <f>TotalMov[[#This Row],[Confirmed activ. 3 (ILE03)]]</f>
        <v>20</v>
      </c>
      <c r="Q3200" s="24">
        <v>20</v>
      </c>
      <c r="R3200" s="21" t="s">
        <v>66</v>
      </c>
      <c r="S3200" s="21" t="s">
        <v>72</v>
      </c>
    </row>
    <row r="3201" spans="1:19" x14ac:dyDescent="0.35">
      <c r="A3201" s="21">
        <v>1548177</v>
      </c>
      <c r="B3201" s="53">
        <v>411591</v>
      </c>
      <c r="C3201" s="21">
        <f>VLOOKUP(TotalMov[[#This Row],[Order]],'Total Mov by SS'!B:C,2,0)</f>
        <v>150</v>
      </c>
      <c r="D3201" s="21" t="s">
        <v>59</v>
      </c>
      <c r="E3201" s="21" t="s">
        <v>104</v>
      </c>
      <c r="F3201" s="21" t="s">
        <v>69</v>
      </c>
      <c r="G3201" s="21" t="s">
        <v>62</v>
      </c>
      <c r="H3201" s="21" t="s">
        <v>70</v>
      </c>
      <c r="I3201" s="21" t="s">
        <v>100</v>
      </c>
      <c r="J3201" s="22">
        <v>43733</v>
      </c>
      <c r="K3201" s="23">
        <v>0.40942129629629997</v>
      </c>
      <c r="L3201" s="22">
        <v>43733</v>
      </c>
      <c r="M3201" s="23">
        <v>0.40942129629629997</v>
      </c>
      <c r="N3201" s="24">
        <v>30</v>
      </c>
      <c r="O3201" s="21" t="s">
        <v>66</v>
      </c>
      <c r="P3201" s="24">
        <f>TotalMov[[#This Row],[Confirmed activ. 3 (ILE03)]]</f>
        <v>30</v>
      </c>
      <c r="Q3201" s="24">
        <v>30</v>
      </c>
      <c r="R3201" s="21" t="s">
        <v>66</v>
      </c>
      <c r="S3201" s="21" t="s">
        <v>72</v>
      </c>
    </row>
    <row r="3202" spans="1:19" x14ac:dyDescent="0.35">
      <c r="A3202" s="21">
        <v>1548177</v>
      </c>
      <c r="B3202" s="53">
        <v>411591</v>
      </c>
      <c r="C3202" s="21">
        <f>VLOOKUP(TotalMov[[#This Row],[Order]],'Total Mov by SS'!B:C,2,0)</f>
        <v>150</v>
      </c>
      <c r="D3202" s="21" t="s">
        <v>59</v>
      </c>
      <c r="E3202" s="21" t="s">
        <v>113</v>
      </c>
      <c r="F3202" s="21" t="s">
        <v>102</v>
      </c>
      <c r="G3202" s="21" t="s">
        <v>62</v>
      </c>
      <c r="H3202" s="21" t="s">
        <v>100</v>
      </c>
      <c r="I3202" s="21" t="s">
        <v>103</v>
      </c>
      <c r="J3202" s="22">
        <v>43737</v>
      </c>
      <c r="K3202" s="23">
        <v>0.52056712962963003</v>
      </c>
      <c r="L3202" s="22">
        <v>43737</v>
      </c>
      <c r="M3202" s="23">
        <v>0.52056712962963003</v>
      </c>
      <c r="N3202" s="24">
        <v>30</v>
      </c>
      <c r="O3202" s="21" t="s">
        <v>66</v>
      </c>
      <c r="P3202" s="24">
        <f>TotalMov[[#This Row],[Confirmed activ. 3 (ILE03)]]</f>
        <v>30</v>
      </c>
      <c r="Q3202" s="24">
        <v>30</v>
      </c>
      <c r="R3202" s="21" t="s">
        <v>66</v>
      </c>
      <c r="S3202" s="21" t="s">
        <v>72</v>
      </c>
    </row>
    <row r="3203" spans="1:19" x14ac:dyDescent="0.35">
      <c r="A3203" s="21">
        <v>1548177</v>
      </c>
      <c r="B3203" s="53">
        <v>411591</v>
      </c>
      <c r="C3203" s="21">
        <f>VLOOKUP(TotalMov[[#This Row],[Order]],'Total Mov by SS'!B:C,2,0)</f>
        <v>150</v>
      </c>
      <c r="D3203" s="21" t="s">
        <v>59</v>
      </c>
      <c r="E3203" s="21" t="s">
        <v>114</v>
      </c>
      <c r="F3203" s="21" t="s">
        <v>102</v>
      </c>
      <c r="G3203" s="21" t="s">
        <v>105</v>
      </c>
      <c r="H3203" s="21" t="s">
        <v>100</v>
      </c>
      <c r="I3203" s="21" t="s">
        <v>106</v>
      </c>
      <c r="J3203" s="22">
        <v>43737</v>
      </c>
      <c r="K3203" s="23">
        <v>0.52134259259258997</v>
      </c>
      <c r="L3203" s="22">
        <v>43737</v>
      </c>
      <c r="M3203" s="23">
        <v>0.52134259259258997</v>
      </c>
      <c r="N3203" s="24">
        <v>45</v>
      </c>
      <c r="O3203" s="21" t="s">
        <v>66</v>
      </c>
      <c r="P3203" s="24">
        <f>TotalMov[[#This Row],[Confirmed activ. 3 (ILE03)]]</f>
        <v>45</v>
      </c>
      <c r="Q3203" s="24">
        <v>45</v>
      </c>
      <c r="R3203" s="21" t="s">
        <v>66</v>
      </c>
      <c r="S3203" s="21" t="s">
        <v>72</v>
      </c>
    </row>
    <row r="3204" spans="1:19" x14ac:dyDescent="0.35">
      <c r="A3204" s="21">
        <v>1548177</v>
      </c>
      <c r="B3204" s="53">
        <v>411591</v>
      </c>
      <c r="C3204" s="21">
        <f>VLOOKUP(TotalMov[[#This Row],[Order]],'Total Mov by SS'!B:C,2,0)</f>
        <v>150</v>
      </c>
      <c r="D3204" s="21" t="s">
        <v>107</v>
      </c>
      <c r="E3204" s="21" t="s">
        <v>60</v>
      </c>
      <c r="F3204" s="21" t="s">
        <v>61</v>
      </c>
      <c r="G3204" s="21" t="s">
        <v>90</v>
      </c>
      <c r="H3204" s="21" t="s">
        <v>63</v>
      </c>
      <c r="I3204" s="21" t="s">
        <v>108</v>
      </c>
      <c r="J3204" s="22">
        <v>43724</v>
      </c>
      <c r="K3204" s="23">
        <v>0.32158564814814999</v>
      </c>
      <c r="L3204" s="22">
        <v>43724</v>
      </c>
      <c r="M3204" s="23">
        <v>0.70266203703704</v>
      </c>
      <c r="N3204" s="25">
        <v>9.1460000000000008</v>
      </c>
      <c r="O3204" s="21" t="s">
        <v>77</v>
      </c>
      <c r="P3204" s="24">
        <f>TotalMov[[#This Row],[Confirmed activ. 3 (ILE03)]]*60</f>
        <v>548.76</v>
      </c>
      <c r="Q3204" s="24">
        <v>1</v>
      </c>
      <c r="R3204" s="21" t="s">
        <v>66</v>
      </c>
      <c r="S3204" s="21" t="s">
        <v>67</v>
      </c>
    </row>
    <row r="3205" spans="1:19" x14ac:dyDescent="0.35">
      <c r="A3205" s="21">
        <v>1548177</v>
      </c>
      <c r="B3205" s="53">
        <v>411591</v>
      </c>
      <c r="C3205" s="21">
        <f>VLOOKUP(TotalMov[[#This Row],[Order]],'Total Mov by SS'!B:C,2,0)</f>
        <v>150</v>
      </c>
      <c r="D3205" s="21" t="s">
        <v>109</v>
      </c>
      <c r="E3205" s="21" t="s">
        <v>95</v>
      </c>
      <c r="F3205" s="21" t="s">
        <v>83</v>
      </c>
      <c r="G3205" s="21" t="s">
        <v>90</v>
      </c>
      <c r="H3205" s="21" t="s">
        <v>84</v>
      </c>
      <c r="I3205" s="21" t="s">
        <v>110</v>
      </c>
      <c r="J3205" s="22"/>
      <c r="K3205" s="23">
        <v>0</v>
      </c>
      <c r="L3205" s="22"/>
      <c r="M3205" s="23">
        <v>0</v>
      </c>
      <c r="N3205" s="25">
        <v>0</v>
      </c>
      <c r="O3205" s="21" t="s">
        <v>93</v>
      </c>
      <c r="P3205" s="24"/>
      <c r="Q3205" s="24">
        <v>5</v>
      </c>
      <c r="R3205" s="21" t="s">
        <v>66</v>
      </c>
      <c r="S3205" s="21" t="s">
        <v>94</v>
      </c>
    </row>
    <row r="3206" spans="1:19" x14ac:dyDescent="0.35">
      <c r="A3206" s="21">
        <v>1548178</v>
      </c>
      <c r="B3206" s="53">
        <v>411591</v>
      </c>
      <c r="C3206" s="21">
        <f>VLOOKUP(TotalMov[[#This Row],[Order]],'Total Mov by SS'!B:C,2,0)</f>
        <v>156</v>
      </c>
      <c r="D3206" s="21" t="s">
        <v>59</v>
      </c>
      <c r="E3206" s="21" t="s">
        <v>60</v>
      </c>
      <c r="F3206" s="21" t="s">
        <v>83</v>
      </c>
      <c r="G3206" s="21" t="s">
        <v>62</v>
      </c>
      <c r="H3206" s="21" t="s">
        <v>84</v>
      </c>
      <c r="I3206" s="21" t="s">
        <v>111</v>
      </c>
      <c r="J3206" s="22">
        <v>43710</v>
      </c>
      <c r="K3206" s="23">
        <v>9.9895833333330006E-2</v>
      </c>
      <c r="L3206" s="22">
        <v>43710</v>
      </c>
      <c r="M3206" s="23">
        <v>0.13100694444444</v>
      </c>
      <c r="N3206" s="25">
        <v>44.8</v>
      </c>
      <c r="O3206" s="21" t="s">
        <v>66</v>
      </c>
      <c r="P3206" s="24">
        <f>TotalMov[[#This Row],[Confirmed activ. 3 (ILE03)]]</f>
        <v>44.8</v>
      </c>
      <c r="Q3206" s="24">
        <v>40</v>
      </c>
      <c r="R3206" s="21" t="s">
        <v>66</v>
      </c>
      <c r="S3206" s="21" t="s">
        <v>67</v>
      </c>
    </row>
    <row r="3207" spans="1:19" x14ac:dyDescent="0.35">
      <c r="A3207" s="21">
        <v>1548178</v>
      </c>
      <c r="B3207" s="53">
        <v>411591</v>
      </c>
      <c r="C3207" s="21">
        <f>VLOOKUP(TotalMov[[#This Row],[Order]],'Total Mov by SS'!B:C,2,0)</f>
        <v>156</v>
      </c>
      <c r="D3207" s="21" t="s">
        <v>59</v>
      </c>
      <c r="E3207" s="21" t="s">
        <v>68</v>
      </c>
      <c r="F3207" s="21" t="s">
        <v>61</v>
      </c>
      <c r="G3207" s="21" t="s">
        <v>62</v>
      </c>
      <c r="H3207" s="21" t="s">
        <v>63</v>
      </c>
      <c r="I3207" s="21" t="s">
        <v>64</v>
      </c>
      <c r="J3207" s="22">
        <v>43710</v>
      </c>
      <c r="K3207" s="23">
        <v>0.39996527777778002</v>
      </c>
      <c r="L3207" s="22">
        <v>43710</v>
      </c>
      <c r="M3207" s="23">
        <v>0.40931712962963002</v>
      </c>
      <c r="N3207" s="25">
        <v>13.467000000000001</v>
      </c>
      <c r="O3207" s="21" t="s">
        <v>66</v>
      </c>
      <c r="P3207" s="24">
        <f>TotalMov[[#This Row],[Confirmed activ. 3 (ILE03)]]</f>
        <v>13.467000000000001</v>
      </c>
      <c r="Q3207" s="24">
        <v>15</v>
      </c>
      <c r="R3207" s="21" t="s">
        <v>66</v>
      </c>
      <c r="S3207" s="21" t="s">
        <v>67</v>
      </c>
    </row>
    <row r="3208" spans="1:19" x14ac:dyDescent="0.35">
      <c r="A3208" s="21">
        <v>1548178</v>
      </c>
      <c r="B3208" s="53">
        <v>411591</v>
      </c>
      <c r="C3208" s="21">
        <f>VLOOKUP(TotalMov[[#This Row],[Order]],'Total Mov by SS'!B:C,2,0)</f>
        <v>156</v>
      </c>
      <c r="D3208" s="21" t="s">
        <v>59</v>
      </c>
      <c r="E3208" s="21" t="s">
        <v>73</v>
      </c>
      <c r="F3208" s="21" t="s">
        <v>69</v>
      </c>
      <c r="G3208" s="21" t="s">
        <v>62</v>
      </c>
      <c r="H3208" s="21" t="s">
        <v>70</v>
      </c>
      <c r="I3208" s="21" t="s">
        <v>71</v>
      </c>
      <c r="J3208" s="22">
        <v>43711</v>
      </c>
      <c r="K3208" s="23">
        <v>0.67644675925926001</v>
      </c>
      <c r="L3208" s="22">
        <v>43711</v>
      </c>
      <c r="M3208" s="23">
        <v>0.67644675925926001</v>
      </c>
      <c r="N3208" s="24">
        <v>20</v>
      </c>
      <c r="O3208" s="21" t="s">
        <v>66</v>
      </c>
      <c r="P3208" s="24">
        <f>TotalMov[[#This Row],[Confirmed activ. 3 (ILE03)]]</f>
        <v>20</v>
      </c>
      <c r="Q3208" s="24">
        <v>20</v>
      </c>
      <c r="R3208" s="21" t="s">
        <v>66</v>
      </c>
      <c r="S3208" s="21" t="s">
        <v>72</v>
      </c>
    </row>
    <row r="3209" spans="1:19" x14ac:dyDescent="0.35">
      <c r="A3209" s="21">
        <v>1548178</v>
      </c>
      <c r="B3209" s="53">
        <v>411591</v>
      </c>
      <c r="C3209" s="21">
        <f>VLOOKUP(TotalMov[[#This Row],[Order]],'Total Mov by SS'!B:C,2,0)</f>
        <v>156</v>
      </c>
      <c r="D3209" s="21" t="s">
        <v>59</v>
      </c>
      <c r="E3209" s="21" t="s">
        <v>75</v>
      </c>
      <c r="F3209" s="21" t="s">
        <v>61</v>
      </c>
      <c r="G3209" s="21" t="s">
        <v>62</v>
      </c>
      <c r="H3209" s="21" t="s">
        <v>63</v>
      </c>
      <c r="I3209" s="21" t="s">
        <v>74</v>
      </c>
      <c r="J3209" s="22">
        <v>43711</v>
      </c>
      <c r="K3209" s="23">
        <v>0.67708333333333004</v>
      </c>
      <c r="L3209" s="22">
        <v>43712</v>
      </c>
      <c r="M3209" s="23">
        <v>0.74342592592593004</v>
      </c>
      <c r="N3209" s="25">
        <v>11.387</v>
      </c>
      <c r="O3209" s="21" t="s">
        <v>77</v>
      </c>
      <c r="P3209" s="24">
        <f>TotalMov[[#This Row],[Confirmed activ. 3 (ILE03)]]*60</f>
        <v>683.22</v>
      </c>
      <c r="Q3209" s="24">
        <v>350</v>
      </c>
      <c r="R3209" s="21" t="s">
        <v>66</v>
      </c>
      <c r="S3209" s="21" t="s">
        <v>67</v>
      </c>
    </row>
    <row r="3210" spans="1:19" x14ac:dyDescent="0.35">
      <c r="A3210" s="21">
        <v>1548178</v>
      </c>
      <c r="B3210" s="53">
        <v>411591</v>
      </c>
      <c r="C3210" s="21">
        <f>VLOOKUP(TotalMov[[#This Row],[Order]],'Total Mov by SS'!B:C,2,0)</f>
        <v>156</v>
      </c>
      <c r="D3210" s="21" t="s">
        <v>59</v>
      </c>
      <c r="E3210" s="21" t="s">
        <v>78</v>
      </c>
      <c r="F3210" s="21" t="s">
        <v>61</v>
      </c>
      <c r="G3210" s="21" t="s">
        <v>62</v>
      </c>
      <c r="H3210" s="21" t="s">
        <v>63</v>
      </c>
      <c r="I3210" s="21" t="s">
        <v>76</v>
      </c>
      <c r="J3210" s="22">
        <v>43713</v>
      </c>
      <c r="K3210" s="23">
        <v>0.30318287037037001</v>
      </c>
      <c r="L3210" s="22">
        <v>43717</v>
      </c>
      <c r="M3210" s="23">
        <v>0.73989583333332998</v>
      </c>
      <c r="N3210" s="25">
        <v>27.277000000000001</v>
      </c>
      <c r="O3210" s="21" t="s">
        <v>77</v>
      </c>
      <c r="P3210" s="24">
        <f>TotalMov[[#This Row],[Confirmed activ. 3 (ILE03)]]*60</f>
        <v>1636.6200000000001</v>
      </c>
      <c r="Q3210" s="24">
        <v>1020</v>
      </c>
      <c r="R3210" s="21" t="s">
        <v>66</v>
      </c>
      <c r="S3210" s="21" t="s">
        <v>67</v>
      </c>
    </row>
    <row r="3211" spans="1:19" x14ac:dyDescent="0.35">
      <c r="A3211" s="21">
        <v>1548178</v>
      </c>
      <c r="B3211" s="53">
        <v>411591</v>
      </c>
      <c r="C3211" s="21">
        <f>VLOOKUP(TotalMov[[#This Row],[Order]],'Total Mov by SS'!B:C,2,0)</f>
        <v>156</v>
      </c>
      <c r="D3211" s="21" t="s">
        <v>59</v>
      </c>
      <c r="E3211" s="21" t="s">
        <v>80</v>
      </c>
      <c r="F3211" s="21" t="s">
        <v>61</v>
      </c>
      <c r="G3211" s="21" t="s">
        <v>62</v>
      </c>
      <c r="H3211" s="21" t="s">
        <v>63</v>
      </c>
      <c r="I3211" s="21" t="s">
        <v>112</v>
      </c>
      <c r="J3211" s="22">
        <v>43718</v>
      </c>
      <c r="K3211" s="23">
        <v>0.31003472222222</v>
      </c>
      <c r="L3211" s="22">
        <v>43718</v>
      </c>
      <c r="M3211" s="23">
        <v>0.42186342592593001</v>
      </c>
      <c r="N3211" s="25">
        <v>2.6840000000000002</v>
      </c>
      <c r="O3211" s="21" t="s">
        <v>77</v>
      </c>
      <c r="P3211" s="24">
        <f>TotalMov[[#This Row],[Confirmed activ. 3 (ILE03)]]*60</f>
        <v>161.04000000000002</v>
      </c>
      <c r="Q3211" s="24">
        <v>50</v>
      </c>
      <c r="R3211" s="21" t="s">
        <v>66</v>
      </c>
      <c r="S3211" s="21" t="s">
        <v>67</v>
      </c>
    </row>
    <row r="3212" spans="1:19" x14ac:dyDescent="0.35">
      <c r="A3212" s="21">
        <v>1548178</v>
      </c>
      <c r="B3212" s="53">
        <v>411591</v>
      </c>
      <c r="C3212" s="21">
        <f>VLOOKUP(TotalMov[[#This Row],[Order]],'Total Mov by SS'!B:C,2,0)</f>
        <v>156</v>
      </c>
      <c r="D3212" s="21" t="s">
        <v>59</v>
      </c>
      <c r="E3212" s="21" t="s">
        <v>82</v>
      </c>
      <c r="F3212" s="21" t="s">
        <v>89</v>
      </c>
      <c r="G3212" s="21" t="s">
        <v>90</v>
      </c>
      <c r="H3212" s="21" t="s">
        <v>91</v>
      </c>
      <c r="I3212" s="21" t="s">
        <v>92</v>
      </c>
      <c r="J3212" s="22"/>
      <c r="K3212" s="23">
        <v>0</v>
      </c>
      <c r="L3212" s="22"/>
      <c r="M3212" s="23">
        <v>0</v>
      </c>
      <c r="N3212" s="25">
        <v>0</v>
      </c>
      <c r="O3212" s="21" t="s">
        <v>93</v>
      </c>
      <c r="P3212" s="24"/>
      <c r="Q3212" s="24">
        <v>0</v>
      </c>
      <c r="R3212" s="21" t="s">
        <v>66</v>
      </c>
      <c r="S3212" s="21" t="s">
        <v>94</v>
      </c>
    </row>
    <row r="3213" spans="1:19" x14ac:dyDescent="0.35">
      <c r="A3213" s="21">
        <v>1548178</v>
      </c>
      <c r="B3213" s="53">
        <v>411591</v>
      </c>
      <c r="C3213" s="21">
        <f>VLOOKUP(TotalMov[[#This Row],[Order]],'Total Mov by SS'!B:C,2,0)</f>
        <v>156</v>
      </c>
      <c r="D3213" s="21" t="s">
        <v>59</v>
      </c>
      <c r="E3213" s="21" t="s">
        <v>85</v>
      </c>
      <c r="F3213" s="21" t="s">
        <v>69</v>
      </c>
      <c r="G3213" s="21" t="s">
        <v>62</v>
      </c>
      <c r="H3213" s="21" t="s">
        <v>70</v>
      </c>
      <c r="I3213" s="21" t="s">
        <v>79</v>
      </c>
      <c r="J3213" s="22">
        <v>43718</v>
      </c>
      <c r="K3213" s="23">
        <v>0.67756944444444001</v>
      </c>
      <c r="L3213" s="22">
        <v>43718</v>
      </c>
      <c r="M3213" s="23">
        <v>0.67756944444444001</v>
      </c>
      <c r="N3213" s="24">
        <v>20</v>
      </c>
      <c r="O3213" s="21" t="s">
        <v>66</v>
      </c>
      <c r="P3213" s="24">
        <f>TotalMov[[#This Row],[Confirmed activ. 3 (ILE03)]]</f>
        <v>20</v>
      </c>
      <c r="Q3213" s="24">
        <v>20</v>
      </c>
      <c r="R3213" s="21" t="s">
        <v>66</v>
      </c>
      <c r="S3213" s="21" t="s">
        <v>72</v>
      </c>
    </row>
    <row r="3214" spans="1:19" x14ac:dyDescent="0.35">
      <c r="A3214" s="21">
        <v>1548178</v>
      </c>
      <c r="B3214" s="53">
        <v>411591</v>
      </c>
      <c r="C3214" s="21">
        <f>VLOOKUP(TotalMov[[#This Row],[Order]],'Total Mov by SS'!B:C,2,0)</f>
        <v>156</v>
      </c>
      <c r="D3214" s="21" t="s">
        <v>59</v>
      </c>
      <c r="E3214" s="21" t="s">
        <v>88</v>
      </c>
      <c r="F3214" s="21" t="s">
        <v>69</v>
      </c>
      <c r="G3214" s="21" t="s">
        <v>62</v>
      </c>
      <c r="H3214" s="21" t="s">
        <v>70</v>
      </c>
      <c r="I3214" s="21" t="s">
        <v>81</v>
      </c>
      <c r="J3214" s="22">
        <v>43718</v>
      </c>
      <c r="K3214" s="23">
        <v>0.67767361111111002</v>
      </c>
      <c r="L3214" s="22">
        <v>43718</v>
      </c>
      <c r="M3214" s="23">
        <v>0.67767361111111002</v>
      </c>
      <c r="N3214" s="24">
        <v>20</v>
      </c>
      <c r="O3214" s="21" t="s">
        <v>66</v>
      </c>
      <c r="P3214" s="24">
        <f>TotalMov[[#This Row],[Confirmed activ. 3 (ILE03)]]</f>
        <v>20</v>
      </c>
      <c r="Q3214" s="24">
        <v>20</v>
      </c>
      <c r="R3214" s="21" t="s">
        <v>66</v>
      </c>
      <c r="S3214" s="21" t="s">
        <v>72</v>
      </c>
    </row>
    <row r="3215" spans="1:19" x14ac:dyDescent="0.35">
      <c r="A3215" s="21">
        <v>1548178</v>
      </c>
      <c r="B3215" s="53">
        <v>411591</v>
      </c>
      <c r="C3215" s="21">
        <f>VLOOKUP(TotalMov[[#This Row],[Order]],'Total Mov by SS'!B:C,2,0)</f>
        <v>156</v>
      </c>
      <c r="D3215" s="21" t="s">
        <v>59</v>
      </c>
      <c r="E3215" s="21" t="s">
        <v>95</v>
      </c>
      <c r="F3215" s="21" t="s">
        <v>83</v>
      </c>
      <c r="G3215" s="21" t="s">
        <v>62</v>
      </c>
      <c r="H3215" s="21" t="s">
        <v>84</v>
      </c>
      <c r="I3215" s="21" t="s">
        <v>84</v>
      </c>
      <c r="J3215" s="22">
        <v>43718</v>
      </c>
      <c r="K3215" s="23">
        <v>0.75105324074073998</v>
      </c>
      <c r="L3215" s="22">
        <v>43719</v>
      </c>
      <c r="M3215" s="23">
        <v>0.53263888888888999</v>
      </c>
      <c r="N3215" s="25">
        <v>9.5559999999999992</v>
      </c>
      <c r="O3215" s="21" t="s">
        <v>77</v>
      </c>
      <c r="P3215" s="24">
        <f>TotalMov[[#This Row],[Confirmed activ. 3 (ILE03)]]*60</f>
        <v>573.3599999999999</v>
      </c>
      <c r="Q3215" s="24">
        <v>450</v>
      </c>
      <c r="R3215" s="21" t="s">
        <v>66</v>
      </c>
      <c r="S3215" s="21" t="s">
        <v>67</v>
      </c>
    </row>
    <row r="3216" spans="1:19" x14ac:dyDescent="0.35">
      <c r="A3216" s="21">
        <v>1548178</v>
      </c>
      <c r="B3216" s="53">
        <v>411591</v>
      </c>
      <c r="C3216" s="21">
        <f>VLOOKUP(TotalMov[[#This Row],[Order]],'Total Mov by SS'!B:C,2,0)</f>
        <v>156</v>
      </c>
      <c r="D3216" s="21" t="s">
        <v>59</v>
      </c>
      <c r="E3216" s="21" t="s">
        <v>97</v>
      </c>
      <c r="F3216" s="21" t="s">
        <v>86</v>
      </c>
      <c r="G3216" s="21" t="s">
        <v>62</v>
      </c>
      <c r="H3216" s="21" t="s">
        <v>87</v>
      </c>
      <c r="I3216" s="21" t="s">
        <v>87</v>
      </c>
      <c r="J3216" s="22">
        <v>43723</v>
      </c>
      <c r="K3216" s="23">
        <v>0.35545138888889</v>
      </c>
      <c r="L3216" s="22">
        <v>43723</v>
      </c>
      <c r="M3216" s="23">
        <v>0.35545138888889</v>
      </c>
      <c r="N3216" s="24">
        <v>20</v>
      </c>
      <c r="O3216" s="21" t="s">
        <v>66</v>
      </c>
      <c r="P3216" s="24">
        <f>TotalMov[[#This Row],[Confirmed activ. 3 (ILE03)]]</f>
        <v>20</v>
      </c>
      <c r="Q3216" s="24">
        <v>20</v>
      </c>
      <c r="R3216" s="21" t="s">
        <v>66</v>
      </c>
      <c r="S3216" s="21" t="s">
        <v>72</v>
      </c>
    </row>
    <row r="3217" spans="1:19" x14ac:dyDescent="0.35">
      <c r="A3217" s="21">
        <v>1548178</v>
      </c>
      <c r="B3217" s="53">
        <v>411591</v>
      </c>
      <c r="C3217" s="21">
        <f>VLOOKUP(TotalMov[[#This Row],[Order]],'Total Mov by SS'!B:C,2,0)</f>
        <v>156</v>
      </c>
      <c r="D3217" s="21" t="s">
        <v>59</v>
      </c>
      <c r="E3217" s="21" t="s">
        <v>99</v>
      </c>
      <c r="F3217" s="21" t="s">
        <v>61</v>
      </c>
      <c r="G3217" s="21" t="s">
        <v>62</v>
      </c>
      <c r="H3217" s="21" t="s">
        <v>63</v>
      </c>
      <c r="I3217" s="21" t="s">
        <v>96</v>
      </c>
      <c r="J3217" s="22">
        <v>43726</v>
      </c>
      <c r="K3217" s="23">
        <v>0.44767361111110998</v>
      </c>
      <c r="L3217" s="22">
        <v>43726</v>
      </c>
      <c r="M3217" s="23">
        <v>0.47074074074074002</v>
      </c>
      <c r="N3217" s="25">
        <v>16.417000000000002</v>
      </c>
      <c r="O3217" s="21" t="s">
        <v>66</v>
      </c>
      <c r="P3217" s="24">
        <f>TotalMov[[#This Row],[Confirmed activ. 3 (ILE03)]]</f>
        <v>16.417000000000002</v>
      </c>
      <c r="Q3217" s="24">
        <v>100</v>
      </c>
      <c r="R3217" s="21" t="s">
        <v>66</v>
      </c>
      <c r="S3217" s="21" t="s">
        <v>67</v>
      </c>
    </row>
    <row r="3218" spans="1:19" x14ac:dyDescent="0.35">
      <c r="A3218" s="21">
        <v>1548178</v>
      </c>
      <c r="B3218" s="53">
        <v>411591</v>
      </c>
      <c r="C3218" s="21">
        <f>VLOOKUP(TotalMov[[#This Row],[Order]],'Total Mov by SS'!B:C,2,0)</f>
        <v>156</v>
      </c>
      <c r="D3218" s="21" t="s">
        <v>59</v>
      </c>
      <c r="E3218" s="21" t="s">
        <v>101</v>
      </c>
      <c r="F3218" s="21" t="s">
        <v>69</v>
      </c>
      <c r="G3218" s="21" t="s">
        <v>62</v>
      </c>
      <c r="H3218" s="21" t="s">
        <v>70</v>
      </c>
      <c r="I3218" s="21" t="s">
        <v>98</v>
      </c>
      <c r="J3218" s="22">
        <v>43726</v>
      </c>
      <c r="K3218" s="23">
        <v>0.65651620370370001</v>
      </c>
      <c r="L3218" s="22">
        <v>43726</v>
      </c>
      <c r="M3218" s="23">
        <v>0.65651620370370001</v>
      </c>
      <c r="N3218" s="24">
        <v>20</v>
      </c>
      <c r="O3218" s="21" t="s">
        <v>66</v>
      </c>
      <c r="P3218" s="24">
        <f>TotalMov[[#This Row],[Confirmed activ. 3 (ILE03)]]</f>
        <v>20</v>
      </c>
      <c r="Q3218" s="24">
        <v>20</v>
      </c>
      <c r="R3218" s="21" t="s">
        <v>66</v>
      </c>
      <c r="S3218" s="21" t="s">
        <v>72</v>
      </c>
    </row>
    <row r="3219" spans="1:19" x14ac:dyDescent="0.35">
      <c r="A3219" s="21">
        <v>1548178</v>
      </c>
      <c r="B3219" s="53">
        <v>411591</v>
      </c>
      <c r="C3219" s="21">
        <f>VLOOKUP(TotalMov[[#This Row],[Order]],'Total Mov by SS'!B:C,2,0)</f>
        <v>156</v>
      </c>
      <c r="D3219" s="21" t="s">
        <v>59</v>
      </c>
      <c r="E3219" s="21" t="s">
        <v>104</v>
      </c>
      <c r="F3219" s="21" t="s">
        <v>69</v>
      </c>
      <c r="G3219" s="21" t="s">
        <v>62</v>
      </c>
      <c r="H3219" s="21" t="s">
        <v>70</v>
      </c>
      <c r="I3219" s="21" t="s">
        <v>100</v>
      </c>
      <c r="J3219" s="22">
        <v>43726</v>
      </c>
      <c r="K3219" s="23">
        <v>0.65655092592593001</v>
      </c>
      <c r="L3219" s="22">
        <v>43726</v>
      </c>
      <c r="M3219" s="23">
        <v>0.65655092592593001</v>
      </c>
      <c r="N3219" s="24">
        <v>30</v>
      </c>
      <c r="O3219" s="21" t="s">
        <v>66</v>
      </c>
      <c r="P3219" s="24">
        <f>TotalMov[[#This Row],[Confirmed activ. 3 (ILE03)]]</f>
        <v>30</v>
      </c>
      <c r="Q3219" s="24">
        <v>30</v>
      </c>
      <c r="R3219" s="21" t="s">
        <v>66</v>
      </c>
      <c r="S3219" s="21" t="s">
        <v>72</v>
      </c>
    </row>
    <row r="3220" spans="1:19" x14ac:dyDescent="0.35">
      <c r="A3220" s="21">
        <v>1548178</v>
      </c>
      <c r="B3220" s="53">
        <v>411591</v>
      </c>
      <c r="C3220" s="21">
        <f>VLOOKUP(TotalMov[[#This Row],[Order]],'Total Mov by SS'!B:C,2,0)</f>
        <v>156</v>
      </c>
      <c r="D3220" s="21" t="s">
        <v>59</v>
      </c>
      <c r="E3220" s="21" t="s">
        <v>113</v>
      </c>
      <c r="F3220" s="21" t="s">
        <v>102</v>
      </c>
      <c r="G3220" s="21" t="s">
        <v>62</v>
      </c>
      <c r="H3220" s="21" t="s">
        <v>100</v>
      </c>
      <c r="I3220" s="21" t="s">
        <v>103</v>
      </c>
      <c r="J3220" s="22">
        <v>43726</v>
      </c>
      <c r="K3220" s="23">
        <v>0.65659722222221995</v>
      </c>
      <c r="L3220" s="22">
        <v>43726</v>
      </c>
      <c r="M3220" s="23">
        <v>0.65659722222221995</v>
      </c>
      <c r="N3220" s="24">
        <v>30</v>
      </c>
      <c r="O3220" s="21" t="s">
        <v>66</v>
      </c>
      <c r="P3220" s="24">
        <f>TotalMov[[#This Row],[Confirmed activ. 3 (ILE03)]]</f>
        <v>30</v>
      </c>
      <c r="Q3220" s="24">
        <v>30</v>
      </c>
      <c r="R3220" s="21" t="s">
        <v>66</v>
      </c>
      <c r="S3220" s="21" t="s">
        <v>72</v>
      </c>
    </row>
    <row r="3221" spans="1:19" x14ac:dyDescent="0.35">
      <c r="A3221" s="21">
        <v>1548178</v>
      </c>
      <c r="B3221" s="53">
        <v>411591</v>
      </c>
      <c r="C3221" s="21">
        <f>VLOOKUP(TotalMov[[#This Row],[Order]],'Total Mov by SS'!B:C,2,0)</f>
        <v>156</v>
      </c>
      <c r="D3221" s="21" t="s">
        <v>59</v>
      </c>
      <c r="E3221" s="21" t="s">
        <v>114</v>
      </c>
      <c r="F3221" s="21" t="s">
        <v>102</v>
      </c>
      <c r="G3221" s="21" t="s">
        <v>105</v>
      </c>
      <c r="H3221" s="21" t="s">
        <v>100</v>
      </c>
      <c r="I3221" s="21" t="s">
        <v>106</v>
      </c>
      <c r="J3221" s="22">
        <v>43727</v>
      </c>
      <c r="K3221" s="23">
        <v>0.6308912037037</v>
      </c>
      <c r="L3221" s="22">
        <v>43727</v>
      </c>
      <c r="M3221" s="23">
        <v>0.6308912037037</v>
      </c>
      <c r="N3221" s="24">
        <v>45</v>
      </c>
      <c r="O3221" s="21" t="s">
        <v>66</v>
      </c>
      <c r="P3221" s="24">
        <f>TotalMov[[#This Row],[Confirmed activ. 3 (ILE03)]]</f>
        <v>45</v>
      </c>
      <c r="Q3221" s="24">
        <v>45</v>
      </c>
      <c r="R3221" s="21" t="s">
        <v>66</v>
      </c>
      <c r="S3221" s="21" t="s">
        <v>72</v>
      </c>
    </row>
    <row r="3222" spans="1:19" x14ac:dyDescent="0.35">
      <c r="A3222" s="21">
        <v>1548178</v>
      </c>
      <c r="B3222" s="53">
        <v>411591</v>
      </c>
      <c r="C3222" s="21">
        <f>VLOOKUP(TotalMov[[#This Row],[Order]],'Total Mov by SS'!B:C,2,0)</f>
        <v>156</v>
      </c>
      <c r="D3222" s="21" t="s">
        <v>107</v>
      </c>
      <c r="E3222" s="21" t="s">
        <v>60</v>
      </c>
      <c r="F3222" s="21" t="s">
        <v>61</v>
      </c>
      <c r="G3222" s="21" t="s">
        <v>90</v>
      </c>
      <c r="H3222" s="21" t="s">
        <v>63</v>
      </c>
      <c r="I3222" s="21" t="s">
        <v>108</v>
      </c>
      <c r="J3222" s="22">
        <v>43723</v>
      </c>
      <c r="K3222" s="23">
        <v>0.32056712962963002</v>
      </c>
      <c r="L3222" s="22">
        <v>43723</v>
      </c>
      <c r="M3222" s="23">
        <v>0.73789351851852003</v>
      </c>
      <c r="N3222" s="25">
        <v>10.016</v>
      </c>
      <c r="O3222" s="21" t="s">
        <v>77</v>
      </c>
      <c r="P3222" s="24">
        <f>TotalMov[[#This Row],[Confirmed activ. 3 (ILE03)]]*60</f>
        <v>600.96</v>
      </c>
      <c r="Q3222" s="24">
        <v>1</v>
      </c>
      <c r="R3222" s="21" t="s">
        <v>66</v>
      </c>
      <c r="S3222" s="21" t="s">
        <v>67</v>
      </c>
    </row>
    <row r="3223" spans="1:19" x14ac:dyDescent="0.35">
      <c r="A3223" s="21">
        <v>1548178</v>
      </c>
      <c r="B3223" s="53">
        <v>411591</v>
      </c>
      <c r="C3223" s="21">
        <f>VLOOKUP(TotalMov[[#This Row],[Order]],'Total Mov by SS'!B:C,2,0)</f>
        <v>156</v>
      </c>
      <c r="D3223" s="21" t="s">
        <v>109</v>
      </c>
      <c r="E3223" s="21" t="s">
        <v>95</v>
      </c>
      <c r="F3223" s="21" t="s">
        <v>83</v>
      </c>
      <c r="G3223" s="21" t="s">
        <v>90</v>
      </c>
      <c r="H3223" s="21" t="s">
        <v>84</v>
      </c>
      <c r="I3223" s="21" t="s">
        <v>110</v>
      </c>
      <c r="J3223" s="22">
        <v>43718</v>
      </c>
      <c r="K3223" s="23">
        <v>0.94703703703704001</v>
      </c>
      <c r="L3223" s="22">
        <v>43719</v>
      </c>
      <c r="M3223" s="23">
        <v>3.8310185185189999E-2</v>
      </c>
      <c r="N3223" s="25">
        <v>2.1909999999999998</v>
      </c>
      <c r="O3223" s="21" t="s">
        <v>77</v>
      </c>
      <c r="P3223" s="24">
        <f>TotalMov[[#This Row],[Confirmed activ. 3 (ILE03)]]*60</f>
        <v>131.45999999999998</v>
      </c>
      <c r="Q3223" s="24">
        <v>5</v>
      </c>
      <c r="R3223" s="21" t="s">
        <v>66</v>
      </c>
      <c r="S3223" s="21" t="s">
        <v>67</v>
      </c>
    </row>
    <row r="3224" spans="1:19" x14ac:dyDescent="0.35">
      <c r="A3224" s="21">
        <v>1548179</v>
      </c>
      <c r="B3224" s="53">
        <v>411591</v>
      </c>
      <c r="C3224" s="21">
        <f>VLOOKUP(TotalMov[[#This Row],[Order]],'Total Mov by SS'!B:C,2,0)</f>
        <v>156</v>
      </c>
      <c r="D3224" s="21" t="s">
        <v>59</v>
      </c>
      <c r="E3224" s="21" t="s">
        <v>60</v>
      </c>
      <c r="F3224" s="21" t="s">
        <v>83</v>
      </c>
      <c r="G3224" s="21" t="s">
        <v>62</v>
      </c>
      <c r="H3224" s="21" t="s">
        <v>84</v>
      </c>
      <c r="I3224" s="21" t="s">
        <v>111</v>
      </c>
      <c r="J3224" s="22">
        <v>43712</v>
      </c>
      <c r="K3224" s="23">
        <v>0.54704861111111003</v>
      </c>
      <c r="L3224" s="22">
        <v>43713</v>
      </c>
      <c r="M3224" s="23">
        <v>0.1196875</v>
      </c>
      <c r="N3224" s="25">
        <v>85.966999999999999</v>
      </c>
      <c r="O3224" s="21" t="s">
        <v>66</v>
      </c>
      <c r="P3224" s="24">
        <f>TotalMov[[#This Row],[Confirmed activ. 3 (ILE03)]]</f>
        <v>85.966999999999999</v>
      </c>
      <c r="Q3224" s="24">
        <v>40</v>
      </c>
      <c r="R3224" s="21" t="s">
        <v>66</v>
      </c>
      <c r="S3224" s="21" t="s">
        <v>67</v>
      </c>
    </row>
    <row r="3225" spans="1:19" x14ac:dyDescent="0.35">
      <c r="A3225" s="21">
        <v>1548179</v>
      </c>
      <c r="B3225" s="53">
        <v>411591</v>
      </c>
      <c r="C3225" s="21">
        <f>VLOOKUP(TotalMov[[#This Row],[Order]],'Total Mov by SS'!B:C,2,0)</f>
        <v>156</v>
      </c>
      <c r="D3225" s="21" t="s">
        <v>59</v>
      </c>
      <c r="E3225" s="21" t="s">
        <v>68</v>
      </c>
      <c r="F3225" s="21" t="s">
        <v>61</v>
      </c>
      <c r="G3225" s="21" t="s">
        <v>62</v>
      </c>
      <c r="H3225" s="21" t="s">
        <v>63</v>
      </c>
      <c r="I3225" s="21" t="s">
        <v>64</v>
      </c>
      <c r="J3225" s="22">
        <v>43713</v>
      </c>
      <c r="K3225" s="23">
        <v>0.31863425925925998</v>
      </c>
      <c r="L3225" s="22">
        <v>43713</v>
      </c>
      <c r="M3225" s="23">
        <v>0.34283564814814999</v>
      </c>
      <c r="N3225" s="25">
        <v>34.85</v>
      </c>
      <c r="O3225" s="21" t="s">
        <v>66</v>
      </c>
      <c r="P3225" s="24">
        <f>TotalMov[[#This Row],[Confirmed activ. 3 (ILE03)]]</f>
        <v>34.85</v>
      </c>
      <c r="Q3225" s="24">
        <v>15</v>
      </c>
      <c r="R3225" s="21" t="s">
        <v>66</v>
      </c>
      <c r="S3225" s="21" t="s">
        <v>67</v>
      </c>
    </row>
    <row r="3226" spans="1:19" x14ac:dyDescent="0.35">
      <c r="A3226" s="21">
        <v>1548179</v>
      </c>
      <c r="B3226" s="53">
        <v>411591</v>
      </c>
      <c r="C3226" s="21">
        <f>VLOOKUP(TotalMov[[#This Row],[Order]],'Total Mov by SS'!B:C,2,0)</f>
        <v>156</v>
      </c>
      <c r="D3226" s="21" t="s">
        <v>59</v>
      </c>
      <c r="E3226" s="21" t="s">
        <v>73</v>
      </c>
      <c r="F3226" s="21" t="s">
        <v>69</v>
      </c>
      <c r="G3226" s="21" t="s">
        <v>62</v>
      </c>
      <c r="H3226" s="21" t="s">
        <v>70</v>
      </c>
      <c r="I3226" s="21" t="s">
        <v>71</v>
      </c>
      <c r="J3226" s="22">
        <v>43713</v>
      </c>
      <c r="K3226" s="23">
        <v>0.45282407407406999</v>
      </c>
      <c r="L3226" s="22">
        <v>43713</v>
      </c>
      <c r="M3226" s="23">
        <v>0.45282407407406999</v>
      </c>
      <c r="N3226" s="24">
        <v>20</v>
      </c>
      <c r="O3226" s="21" t="s">
        <v>66</v>
      </c>
      <c r="P3226" s="24">
        <f>TotalMov[[#This Row],[Confirmed activ. 3 (ILE03)]]</f>
        <v>20</v>
      </c>
      <c r="Q3226" s="24">
        <v>20</v>
      </c>
      <c r="R3226" s="21" t="s">
        <v>66</v>
      </c>
      <c r="S3226" s="21" t="s">
        <v>72</v>
      </c>
    </row>
    <row r="3227" spans="1:19" x14ac:dyDescent="0.35">
      <c r="A3227" s="21">
        <v>1548179</v>
      </c>
      <c r="B3227" s="53">
        <v>411591</v>
      </c>
      <c r="C3227" s="21">
        <f>VLOOKUP(TotalMov[[#This Row],[Order]],'Total Mov by SS'!B:C,2,0)</f>
        <v>156</v>
      </c>
      <c r="D3227" s="21" t="s">
        <v>59</v>
      </c>
      <c r="E3227" s="21" t="s">
        <v>75</v>
      </c>
      <c r="F3227" s="21" t="s">
        <v>61</v>
      </c>
      <c r="G3227" s="21" t="s">
        <v>62</v>
      </c>
      <c r="H3227" s="21" t="s">
        <v>63</v>
      </c>
      <c r="I3227" s="21" t="s">
        <v>74</v>
      </c>
      <c r="J3227" s="22">
        <v>43713</v>
      </c>
      <c r="K3227" s="23">
        <v>0.45386574074073999</v>
      </c>
      <c r="L3227" s="22">
        <v>43713</v>
      </c>
      <c r="M3227" s="23">
        <v>0.66016203703704002</v>
      </c>
      <c r="N3227" s="25">
        <v>264.16300000000001</v>
      </c>
      <c r="O3227" s="21" t="s">
        <v>66</v>
      </c>
      <c r="P3227" s="24">
        <f>TotalMov[[#This Row],[Confirmed activ. 3 (ILE03)]]</f>
        <v>264.16300000000001</v>
      </c>
      <c r="Q3227" s="24">
        <v>350</v>
      </c>
      <c r="R3227" s="21" t="s">
        <v>66</v>
      </c>
      <c r="S3227" s="21" t="s">
        <v>67</v>
      </c>
    </row>
    <row r="3228" spans="1:19" x14ac:dyDescent="0.35">
      <c r="A3228" s="21">
        <v>1548179</v>
      </c>
      <c r="B3228" s="53">
        <v>411591</v>
      </c>
      <c r="C3228" s="21">
        <f>VLOOKUP(TotalMov[[#This Row],[Order]],'Total Mov by SS'!B:C,2,0)</f>
        <v>156</v>
      </c>
      <c r="D3228" s="21" t="s">
        <v>59</v>
      </c>
      <c r="E3228" s="21" t="s">
        <v>78</v>
      </c>
      <c r="F3228" s="21" t="s">
        <v>61</v>
      </c>
      <c r="G3228" s="21" t="s">
        <v>62</v>
      </c>
      <c r="H3228" s="21" t="s">
        <v>63</v>
      </c>
      <c r="I3228" s="21" t="s">
        <v>76</v>
      </c>
      <c r="J3228" s="22">
        <v>43716</v>
      </c>
      <c r="K3228" s="23">
        <v>0.31569444444444</v>
      </c>
      <c r="L3228" s="22">
        <v>43720</v>
      </c>
      <c r="M3228" s="23">
        <v>0.39771990740740998</v>
      </c>
      <c r="N3228" s="25">
        <v>41.256</v>
      </c>
      <c r="O3228" s="21" t="s">
        <v>77</v>
      </c>
      <c r="P3228" s="24">
        <f>TotalMov[[#This Row],[Confirmed activ. 3 (ILE03)]]*60</f>
        <v>2475.36</v>
      </c>
      <c r="Q3228" s="24">
        <v>1020</v>
      </c>
      <c r="R3228" s="21" t="s">
        <v>66</v>
      </c>
      <c r="S3228" s="21" t="s">
        <v>67</v>
      </c>
    </row>
    <row r="3229" spans="1:19" x14ac:dyDescent="0.35">
      <c r="A3229" s="21">
        <v>1548179</v>
      </c>
      <c r="B3229" s="53">
        <v>411591</v>
      </c>
      <c r="C3229" s="21">
        <f>VLOOKUP(TotalMov[[#This Row],[Order]],'Total Mov by SS'!B:C,2,0)</f>
        <v>156</v>
      </c>
      <c r="D3229" s="21" t="s">
        <v>59</v>
      </c>
      <c r="E3229" s="21" t="s">
        <v>80</v>
      </c>
      <c r="F3229" s="21" t="s">
        <v>61</v>
      </c>
      <c r="G3229" s="21" t="s">
        <v>62</v>
      </c>
      <c r="H3229" s="21" t="s">
        <v>63</v>
      </c>
      <c r="I3229" s="21" t="s">
        <v>112</v>
      </c>
      <c r="J3229" s="22">
        <v>43720</v>
      </c>
      <c r="K3229" s="23">
        <v>0.39789351851852001</v>
      </c>
      <c r="L3229" s="22">
        <v>43720</v>
      </c>
      <c r="M3229" s="23">
        <v>0.40989583333333002</v>
      </c>
      <c r="N3229" s="25">
        <v>17.283000000000001</v>
      </c>
      <c r="O3229" s="21" t="s">
        <v>66</v>
      </c>
      <c r="P3229" s="24">
        <f>TotalMov[[#This Row],[Confirmed activ. 3 (ILE03)]]</f>
        <v>17.283000000000001</v>
      </c>
      <c r="Q3229" s="24">
        <v>50</v>
      </c>
      <c r="R3229" s="21" t="s">
        <v>66</v>
      </c>
      <c r="S3229" s="21" t="s">
        <v>67</v>
      </c>
    </row>
    <row r="3230" spans="1:19" x14ac:dyDescent="0.35">
      <c r="A3230" s="21">
        <v>1548179</v>
      </c>
      <c r="B3230" s="53">
        <v>411591</v>
      </c>
      <c r="C3230" s="21">
        <f>VLOOKUP(TotalMov[[#This Row],[Order]],'Total Mov by SS'!B:C,2,0)</f>
        <v>156</v>
      </c>
      <c r="D3230" s="21" t="s">
        <v>59</v>
      </c>
      <c r="E3230" s="21" t="s">
        <v>82</v>
      </c>
      <c r="F3230" s="21" t="s">
        <v>89</v>
      </c>
      <c r="G3230" s="21" t="s">
        <v>90</v>
      </c>
      <c r="H3230" s="21" t="s">
        <v>91</v>
      </c>
      <c r="I3230" s="21" t="s">
        <v>92</v>
      </c>
      <c r="J3230" s="22"/>
      <c r="K3230" s="23">
        <v>0</v>
      </c>
      <c r="L3230" s="22"/>
      <c r="M3230" s="23">
        <v>0</v>
      </c>
      <c r="N3230" s="25">
        <v>0</v>
      </c>
      <c r="O3230" s="21" t="s">
        <v>93</v>
      </c>
      <c r="P3230" s="24"/>
      <c r="Q3230" s="24">
        <v>0</v>
      </c>
      <c r="R3230" s="21" t="s">
        <v>66</v>
      </c>
      <c r="S3230" s="21" t="s">
        <v>94</v>
      </c>
    </row>
    <row r="3231" spans="1:19" x14ac:dyDescent="0.35">
      <c r="A3231" s="21">
        <v>1548179</v>
      </c>
      <c r="B3231" s="53">
        <v>411591</v>
      </c>
      <c r="C3231" s="21">
        <f>VLOOKUP(TotalMov[[#This Row],[Order]],'Total Mov by SS'!B:C,2,0)</f>
        <v>156</v>
      </c>
      <c r="D3231" s="21" t="s">
        <v>59</v>
      </c>
      <c r="E3231" s="21" t="s">
        <v>85</v>
      </c>
      <c r="F3231" s="21" t="s">
        <v>69</v>
      </c>
      <c r="G3231" s="21" t="s">
        <v>62</v>
      </c>
      <c r="H3231" s="21" t="s">
        <v>70</v>
      </c>
      <c r="I3231" s="21" t="s">
        <v>79</v>
      </c>
      <c r="J3231" s="22">
        <v>43720</v>
      </c>
      <c r="K3231" s="23">
        <v>0.43896990740740999</v>
      </c>
      <c r="L3231" s="22">
        <v>43720</v>
      </c>
      <c r="M3231" s="23">
        <v>0.43896990740740999</v>
      </c>
      <c r="N3231" s="24">
        <v>20</v>
      </c>
      <c r="O3231" s="21" t="s">
        <v>66</v>
      </c>
      <c r="P3231" s="24">
        <f>TotalMov[[#This Row],[Confirmed activ. 3 (ILE03)]]</f>
        <v>20</v>
      </c>
      <c r="Q3231" s="24">
        <v>20</v>
      </c>
      <c r="R3231" s="21" t="s">
        <v>66</v>
      </c>
      <c r="S3231" s="21" t="s">
        <v>72</v>
      </c>
    </row>
    <row r="3232" spans="1:19" x14ac:dyDescent="0.35">
      <c r="A3232" s="21">
        <v>1548179</v>
      </c>
      <c r="B3232" s="53">
        <v>411591</v>
      </c>
      <c r="C3232" s="21">
        <f>VLOOKUP(TotalMov[[#This Row],[Order]],'Total Mov by SS'!B:C,2,0)</f>
        <v>156</v>
      </c>
      <c r="D3232" s="21" t="s">
        <v>59</v>
      </c>
      <c r="E3232" s="21" t="s">
        <v>88</v>
      </c>
      <c r="F3232" s="21" t="s">
        <v>69</v>
      </c>
      <c r="G3232" s="21" t="s">
        <v>62</v>
      </c>
      <c r="H3232" s="21" t="s">
        <v>70</v>
      </c>
      <c r="I3232" s="21" t="s">
        <v>81</v>
      </c>
      <c r="J3232" s="22">
        <v>43720</v>
      </c>
      <c r="K3232" s="23">
        <v>0.43910879629630001</v>
      </c>
      <c r="L3232" s="22">
        <v>43720</v>
      </c>
      <c r="M3232" s="23">
        <v>0.43910879629630001</v>
      </c>
      <c r="N3232" s="24">
        <v>20</v>
      </c>
      <c r="O3232" s="21" t="s">
        <v>66</v>
      </c>
      <c r="P3232" s="24">
        <f>TotalMov[[#This Row],[Confirmed activ. 3 (ILE03)]]</f>
        <v>20</v>
      </c>
      <c r="Q3232" s="24">
        <v>20</v>
      </c>
      <c r="R3232" s="21" t="s">
        <v>66</v>
      </c>
      <c r="S3232" s="21" t="s">
        <v>72</v>
      </c>
    </row>
    <row r="3233" spans="1:19" x14ac:dyDescent="0.35">
      <c r="A3233" s="21">
        <v>1548179</v>
      </c>
      <c r="B3233" s="53">
        <v>411591</v>
      </c>
      <c r="C3233" s="21">
        <f>VLOOKUP(TotalMov[[#This Row],[Order]],'Total Mov by SS'!B:C,2,0)</f>
        <v>156</v>
      </c>
      <c r="D3233" s="21" t="s">
        <v>59</v>
      </c>
      <c r="E3233" s="21" t="s">
        <v>95</v>
      </c>
      <c r="F3233" s="21" t="s">
        <v>83</v>
      </c>
      <c r="G3233" s="21" t="s">
        <v>62</v>
      </c>
      <c r="H3233" s="21" t="s">
        <v>84</v>
      </c>
      <c r="I3233" s="21" t="s">
        <v>84</v>
      </c>
      <c r="J3233" s="22">
        <v>43720</v>
      </c>
      <c r="K3233" s="23">
        <v>0.53761574074074003</v>
      </c>
      <c r="L3233" s="22">
        <v>43723</v>
      </c>
      <c r="M3233" s="23">
        <v>0.66061342592592998</v>
      </c>
      <c r="N3233" s="25">
        <v>10.413</v>
      </c>
      <c r="O3233" s="21" t="s">
        <v>77</v>
      </c>
      <c r="P3233" s="24">
        <f>TotalMov[[#This Row],[Confirmed activ. 3 (ILE03)]]*60</f>
        <v>624.78</v>
      </c>
      <c r="Q3233" s="24">
        <v>450</v>
      </c>
      <c r="R3233" s="21" t="s">
        <v>66</v>
      </c>
      <c r="S3233" s="21" t="s">
        <v>67</v>
      </c>
    </row>
    <row r="3234" spans="1:19" x14ac:dyDescent="0.35">
      <c r="A3234" s="21">
        <v>1548179</v>
      </c>
      <c r="B3234" s="53">
        <v>411591</v>
      </c>
      <c r="C3234" s="21">
        <f>VLOOKUP(TotalMov[[#This Row],[Order]],'Total Mov by SS'!B:C,2,0)</f>
        <v>156</v>
      </c>
      <c r="D3234" s="21" t="s">
        <v>59</v>
      </c>
      <c r="E3234" s="21" t="s">
        <v>97</v>
      </c>
      <c r="F3234" s="21" t="s">
        <v>86</v>
      </c>
      <c r="G3234" s="21" t="s">
        <v>62</v>
      </c>
      <c r="H3234" s="21" t="s">
        <v>87</v>
      </c>
      <c r="I3234" s="21" t="s">
        <v>87</v>
      </c>
      <c r="J3234" s="22">
        <v>43724</v>
      </c>
      <c r="K3234" s="23">
        <v>0.39769675925926001</v>
      </c>
      <c r="L3234" s="22">
        <v>43724</v>
      </c>
      <c r="M3234" s="23">
        <v>0.39769675925926001</v>
      </c>
      <c r="N3234" s="24">
        <v>20</v>
      </c>
      <c r="O3234" s="21" t="s">
        <v>66</v>
      </c>
      <c r="P3234" s="24">
        <f>TotalMov[[#This Row],[Confirmed activ. 3 (ILE03)]]</f>
        <v>20</v>
      </c>
      <c r="Q3234" s="24">
        <v>20</v>
      </c>
      <c r="R3234" s="21" t="s">
        <v>66</v>
      </c>
      <c r="S3234" s="21" t="s">
        <v>72</v>
      </c>
    </row>
    <row r="3235" spans="1:19" x14ac:dyDescent="0.35">
      <c r="A3235" s="21">
        <v>1548179</v>
      </c>
      <c r="B3235" s="53">
        <v>411591</v>
      </c>
      <c r="C3235" s="21">
        <f>VLOOKUP(TotalMov[[#This Row],[Order]],'Total Mov by SS'!B:C,2,0)</f>
        <v>156</v>
      </c>
      <c r="D3235" s="21" t="s">
        <v>59</v>
      </c>
      <c r="E3235" s="21" t="s">
        <v>99</v>
      </c>
      <c r="F3235" s="21" t="s">
        <v>61</v>
      </c>
      <c r="G3235" s="21" t="s">
        <v>62</v>
      </c>
      <c r="H3235" s="21" t="s">
        <v>63</v>
      </c>
      <c r="I3235" s="21" t="s">
        <v>96</v>
      </c>
      <c r="J3235" s="22">
        <v>43726</v>
      </c>
      <c r="K3235" s="23">
        <v>0.44739583333333</v>
      </c>
      <c r="L3235" s="22">
        <v>43726</v>
      </c>
      <c r="M3235" s="23">
        <v>0.47074074074074002</v>
      </c>
      <c r="N3235" s="25">
        <v>16.516999999999999</v>
      </c>
      <c r="O3235" s="21" t="s">
        <v>66</v>
      </c>
      <c r="P3235" s="24">
        <f>TotalMov[[#This Row],[Confirmed activ. 3 (ILE03)]]</f>
        <v>16.516999999999999</v>
      </c>
      <c r="Q3235" s="24">
        <v>100</v>
      </c>
      <c r="R3235" s="21" t="s">
        <v>66</v>
      </c>
      <c r="S3235" s="21" t="s">
        <v>67</v>
      </c>
    </row>
    <row r="3236" spans="1:19" x14ac:dyDescent="0.35">
      <c r="A3236" s="21">
        <v>1548179</v>
      </c>
      <c r="B3236" s="53">
        <v>411591</v>
      </c>
      <c r="C3236" s="21">
        <f>VLOOKUP(TotalMov[[#This Row],[Order]],'Total Mov by SS'!B:C,2,0)</f>
        <v>156</v>
      </c>
      <c r="D3236" s="21" t="s">
        <v>59</v>
      </c>
      <c r="E3236" s="21" t="s">
        <v>101</v>
      </c>
      <c r="F3236" s="21" t="s">
        <v>69</v>
      </c>
      <c r="G3236" s="21" t="s">
        <v>62</v>
      </c>
      <c r="H3236" s="21" t="s">
        <v>70</v>
      </c>
      <c r="I3236" s="21" t="s">
        <v>98</v>
      </c>
      <c r="J3236" s="22">
        <v>43726</v>
      </c>
      <c r="K3236" s="23">
        <v>0.65615740740741002</v>
      </c>
      <c r="L3236" s="22">
        <v>43726</v>
      </c>
      <c r="M3236" s="23">
        <v>0.65615740740741002</v>
      </c>
      <c r="N3236" s="24">
        <v>20</v>
      </c>
      <c r="O3236" s="21" t="s">
        <v>66</v>
      </c>
      <c r="P3236" s="24">
        <f>TotalMov[[#This Row],[Confirmed activ. 3 (ILE03)]]</f>
        <v>20</v>
      </c>
      <c r="Q3236" s="24">
        <v>20</v>
      </c>
      <c r="R3236" s="21" t="s">
        <v>66</v>
      </c>
      <c r="S3236" s="21" t="s">
        <v>72</v>
      </c>
    </row>
    <row r="3237" spans="1:19" x14ac:dyDescent="0.35">
      <c r="A3237" s="21">
        <v>1548179</v>
      </c>
      <c r="B3237" s="53">
        <v>411591</v>
      </c>
      <c r="C3237" s="21">
        <f>VLOOKUP(TotalMov[[#This Row],[Order]],'Total Mov by SS'!B:C,2,0)</f>
        <v>156</v>
      </c>
      <c r="D3237" s="21" t="s">
        <v>59</v>
      </c>
      <c r="E3237" s="21" t="s">
        <v>104</v>
      </c>
      <c r="F3237" s="21" t="s">
        <v>69</v>
      </c>
      <c r="G3237" s="21" t="s">
        <v>62</v>
      </c>
      <c r="H3237" s="21" t="s">
        <v>70</v>
      </c>
      <c r="I3237" s="21" t="s">
        <v>100</v>
      </c>
      <c r="J3237" s="22">
        <v>43726</v>
      </c>
      <c r="K3237" s="23">
        <v>0.65620370370369996</v>
      </c>
      <c r="L3237" s="22">
        <v>43726</v>
      </c>
      <c r="M3237" s="23">
        <v>0.65620370370369996</v>
      </c>
      <c r="N3237" s="24">
        <v>30</v>
      </c>
      <c r="O3237" s="21" t="s">
        <v>66</v>
      </c>
      <c r="P3237" s="24">
        <f>TotalMov[[#This Row],[Confirmed activ. 3 (ILE03)]]</f>
        <v>30</v>
      </c>
      <c r="Q3237" s="24">
        <v>30</v>
      </c>
      <c r="R3237" s="21" t="s">
        <v>66</v>
      </c>
      <c r="S3237" s="21" t="s">
        <v>72</v>
      </c>
    </row>
    <row r="3238" spans="1:19" x14ac:dyDescent="0.35">
      <c r="A3238" s="21">
        <v>1548179</v>
      </c>
      <c r="B3238" s="53">
        <v>411591</v>
      </c>
      <c r="C3238" s="21">
        <f>VLOOKUP(TotalMov[[#This Row],[Order]],'Total Mov by SS'!B:C,2,0)</f>
        <v>156</v>
      </c>
      <c r="D3238" s="21" t="s">
        <v>59</v>
      </c>
      <c r="E3238" s="21" t="s">
        <v>113</v>
      </c>
      <c r="F3238" s="21" t="s">
        <v>102</v>
      </c>
      <c r="G3238" s="21" t="s">
        <v>62</v>
      </c>
      <c r="H3238" s="21" t="s">
        <v>100</v>
      </c>
      <c r="I3238" s="21" t="s">
        <v>103</v>
      </c>
      <c r="J3238" s="22">
        <v>43726</v>
      </c>
      <c r="K3238" s="23">
        <v>0.65625</v>
      </c>
      <c r="L3238" s="22">
        <v>43726</v>
      </c>
      <c r="M3238" s="23">
        <v>0.65625</v>
      </c>
      <c r="N3238" s="24">
        <v>30</v>
      </c>
      <c r="O3238" s="21" t="s">
        <v>66</v>
      </c>
      <c r="P3238" s="24">
        <f>TotalMov[[#This Row],[Confirmed activ. 3 (ILE03)]]</f>
        <v>30</v>
      </c>
      <c r="Q3238" s="24">
        <v>30</v>
      </c>
      <c r="R3238" s="21" t="s">
        <v>66</v>
      </c>
      <c r="S3238" s="21" t="s">
        <v>72</v>
      </c>
    </row>
    <row r="3239" spans="1:19" x14ac:dyDescent="0.35">
      <c r="A3239" s="21">
        <v>1548179</v>
      </c>
      <c r="B3239" s="53">
        <v>411591</v>
      </c>
      <c r="C3239" s="21">
        <f>VLOOKUP(TotalMov[[#This Row],[Order]],'Total Mov by SS'!B:C,2,0)</f>
        <v>156</v>
      </c>
      <c r="D3239" s="21" t="s">
        <v>59</v>
      </c>
      <c r="E3239" s="21" t="s">
        <v>114</v>
      </c>
      <c r="F3239" s="21" t="s">
        <v>102</v>
      </c>
      <c r="G3239" s="21" t="s">
        <v>105</v>
      </c>
      <c r="H3239" s="21" t="s">
        <v>100</v>
      </c>
      <c r="I3239" s="21" t="s">
        <v>106</v>
      </c>
      <c r="J3239" s="22">
        <v>43727</v>
      </c>
      <c r="K3239" s="23">
        <v>0.63103009259259002</v>
      </c>
      <c r="L3239" s="22">
        <v>43727</v>
      </c>
      <c r="M3239" s="23">
        <v>0.63103009259259002</v>
      </c>
      <c r="N3239" s="24">
        <v>45</v>
      </c>
      <c r="O3239" s="21" t="s">
        <v>66</v>
      </c>
      <c r="P3239" s="24">
        <f>TotalMov[[#This Row],[Confirmed activ. 3 (ILE03)]]</f>
        <v>45</v>
      </c>
      <c r="Q3239" s="24">
        <v>45</v>
      </c>
      <c r="R3239" s="21" t="s">
        <v>66</v>
      </c>
      <c r="S3239" s="21" t="s">
        <v>72</v>
      </c>
    </row>
    <row r="3240" spans="1:19" x14ac:dyDescent="0.35">
      <c r="A3240" s="21">
        <v>1548179</v>
      </c>
      <c r="B3240" s="53">
        <v>411591</v>
      </c>
      <c r="C3240" s="21">
        <f>VLOOKUP(TotalMov[[#This Row],[Order]],'Total Mov by SS'!B:C,2,0)</f>
        <v>156</v>
      </c>
      <c r="D3240" s="21" t="s">
        <v>107</v>
      </c>
      <c r="E3240" s="21" t="s">
        <v>60</v>
      </c>
      <c r="F3240" s="21" t="s">
        <v>61</v>
      </c>
      <c r="G3240" s="21" t="s">
        <v>90</v>
      </c>
      <c r="H3240" s="21" t="s">
        <v>63</v>
      </c>
      <c r="I3240" s="21" t="s">
        <v>108</v>
      </c>
      <c r="J3240" s="22">
        <v>43724</v>
      </c>
      <c r="K3240" s="23">
        <v>0.50137731481480996</v>
      </c>
      <c r="L3240" s="22">
        <v>43724</v>
      </c>
      <c r="M3240" s="23">
        <v>0.66067129629629995</v>
      </c>
      <c r="N3240" s="25">
        <v>3.823</v>
      </c>
      <c r="O3240" s="21" t="s">
        <v>77</v>
      </c>
      <c r="P3240" s="24">
        <f>TotalMov[[#This Row],[Confirmed activ. 3 (ILE03)]]*60</f>
        <v>229.38</v>
      </c>
      <c r="Q3240" s="24">
        <v>1</v>
      </c>
      <c r="R3240" s="21" t="s">
        <v>66</v>
      </c>
      <c r="S3240" s="21" t="s">
        <v>67</v>
      </c>
    </row>
    <row r="3241" spans="1:19" x14ac:dyDescent="0.35">
      <c r="A3241" s="21">
        <v>1548179</v>
      </c>
      <c r="B3241" s="53">
        <v>411591</v>
      </c>
      <c r="C3241" s="21">
        <f>VLOOKUP(TotalMov[[#This Row],[Order]],'Total Mov by SS'!B:C,2,0)</f>
        <v>156</v>
      </c>
      <c r="D3241" s="21" t="s">
        <v>109</v>
      </c>
      <c r="E3241" s="21" t="s">
        <v>95</v>
      </c>
      <c r="F3241" s="21" t="s">
        <v>83</v>
      </c>
      <c r="G3241" s="21" t="s">
        <v>90</v>
      </c>
      <c r="H3241" s="21" t="s">
        <v>84</v>
      </c>
      <c r="I3241" s="21" t="s">
        <v>110</v>
      </c>
      <c r="J3241" s="22">
        <v>43720</v>
      </c>
      <c r="K3241" s="23">
        <v>0.83228009259258995</v>
      </c>
      <c r="L3241" s="22">
        <v>43720</v>
      </c>
      <c r="M3241" s="23">
        <v>0.93054398148147999</v>
      </c>
      <c r="N3241" s="25">
        <v>1.1830000000000001</v>
      </c>
      <c r="O3241" s="21" t="s">
        <v>77</v>
      </c>
      <c r="P3241" s="24">
        <f>TotalMov[[#This Row],[Confirmed activ. 3 (ILE03)]]*60</f>
        <v>70.98</v>
      </c>
      <c r="Q3241" s="24">
        <v>5</v>
      </c>
      <c r="R3241" s="21" t="s">
        <v>66</v>
      </c>
      <c r="S3241" s="21" t="s">
        <v>67</v>
      </c>
    </row>
    <row r="3242" spans="1:19" x14ac:dyDescent="0.35">
      <c r="A3242" s="21">
        <v>1548180</v>
      </c>
      <c r="B3242" s="53">
        <v>411591</v>
      </c>
      <c r="C3242" s="21">
        <f>VLOOKUP(TotalMov[[#This Row],[Order]],'Total Mov by SS'!B:C,2,0)</f>
        <v>157</v>
      </c>
      <c r="D3242" s="21" t="s">
        <v>59</v>
      </c>
      <c r="E3242" s="21" t="s">
        <v>60</v>
      </c>
      <c r="F3242" s="21" t="s">
        <v>83</v>
      </c>
      <c r="G3242" s="21" t="s">
        <v>62</v>
      </c>
      <c r="H3242" s="21" t="s">
        <v>84</v>
      </c>
      <c r="I3242" s="21" t="s">
        <v>111</v>
      </c>
      <c r="J3242" s="22">
        <v>43713</v>
      </c>
      <c r="K3242" s="23">
        <v>0.12033564814815</v>
      </c>
      <c r="L3242" s="22">
        <v>43713</v>
      </c>
      <c r="M3242" s="23">
        <v>0.14743055555556001</v>
      </c>
      <c r="N3242" s="25">
        <v>39.017000000000003</v>
      </c>
      <c r="O3242" s="21" t="s">
        <v>66</v>
      </c>
      <c r="P3242" s="24">
        <f>TotalMov[[#This Row],[Confirmed activ. 3 (ILE03)]]</f>
        <v>39.017000000000003</v>
      </c>
      <c r="Q3242" s="24">
        <v>40</v>
      </c>
      <c r="R3242" s="21" t="s">
        <v>66</v>
      </c>
      <c r="S3242" s="21" t="s">
        <v>67</v>
      </c>
    </row>
    <row r="3243" spans="1:19" x14ac:dyDescent="0.35">
      <c r="A3243" s="21">
        <v>1548180</v>
      </c>
      <c r="B3243" s="53">
        <v>411591</v>
      </c>
      <c r="C3243" s="21">
        <f>VLOOKUP(TotalMov[[#This Row],[Order]],'Total Mov by SS'!B:C,2,0)</f>
        <v>157</v>
      </c>
      <c r="D3243" s="21" t="s">
        <v>59</v>
      </c>
      <c r="E3243" s="21" t="s">
        <v>68</v>
      </c>
      <c r="F3243" s="21" t="s">
        <v>61</v>
      </c>
      <c r="G3243" s="21" t="s">
        <v>62</v>
      </c>
      <c r="H3243" s="21" t="s">
        <v>63</v>
      </c>
      <c r="I3243" s="21" t="s">
        <v>64</v>
      </c>
      <c r="J3243" s="22">
        <v>43713</v>
      </c>
      <c r="K3243" s="23">
        <v>0.40296296296296003</v>
      </c>
      <c r="L3243" s="22">
        <v>43713</v>
      </c>
      <c r="M3243" s="23">
        <v>0.41186342592593</v>
      </c>
      <c r="N3243" s="25">
        <v>6.4169999999999998</v>
      </c>
      <c r="O3243" s="21" t="s">
        <v>66</v>
      </c>
      <c r="P3243" s="24">
        <f>TotalMov[[#This Row],[Confirmed activ. 3 (ILE03)]]</f>
        <v>6.4169999999999998</v>
      </c>
      <c r="Q3243" s="24">
        <v>15</v>
      </c>
      <c r="R3243" s="21" t="s">
        <v>66</v>
      </c>
      <c r="S3243" s="21" t="s">
        <v>67</v>
      </c>
    </row>
    <row r="3244" spans="1:19" x14ac:dyDescent="0.35">
      <c r="A3244" s="21">
        <v>1548180</v>
      </c>
      <c r="B3244" s="53">
        <v>411591</v>
      </c>
      <c r="C3244" s="21">
        <f>VLOOKUP(TotalMov[[#This Row],[Order]],'Total Mov by SS'!B:C,2,0)</f>
        <v>157</v>
      </c>
      <c r="D3244" s="21" t="s">
        <v>59</v>
      </c>
      <c r="E3244" s="21" t="s">
        <v>73</v>
      </c>
      <c r="F3244" s="21" t="s">
        <v>69</v>
      </c>
      <c r="G3244" s="21" t="s">
        <v>62</v>
      </c>
      <c r="H3244" s="21" t="s">
        <v>70</v>
      </c>
      <c r="I3244" s="21" t="s">
        <v>71</v>
      </c>
      <c r="J3244" s="22">
        <v>43716</v>
      </c>
      <c r="K3244" s="23">
        <v>0.32461805555556</v>
      </c>
      <c r="L3244" s="22">
        <v>43716</v>
      </c>
      <c r="M3244" s="23">
        <v>0.32461805555556</v>
      </c>
      <c r="N3244" s="24">
        <v>20</v>
      </c>
      <c r="O3244" s="21" t="s">
        <v>66</v>
      </c>
      <c r="P3244" s="24">
        <f>TotalMov[[#This Row],[Confirmed activ. 3 (ILE03)]]</f>
        <v>20</v>
      </c>
      <c r="Q3244" s="24">
        <v>20</v>
      </c>
      <c r="R3244" s="21" t="s">
        <v>66</v>
      </c>
      <c r="S3244" s="21" t="s">
        <v>72</v>
      </c>
    </row>
    <row r="3245" spans="1:19" x14ac:dyDescent="0.35">
      <c r="A3245" s="21">
        <v>1548180</v>
      </c>
      <c r="B3245" s="53">
        <v>411591</v>
      </c>
      <c r="C3245" s="21">
        <f>VLOOKUP(TotalMov[[#This Row],[Order]],'Total Mov by SS'!B:C,2,0)</f>
        <v>157</v>
      </c>
      <c r="D3245" s="21" t="s">
        <v>59</v>
      </c>
      <c r="E3245" s="21" t="s">
        <v>75</v>
      </c>
      <c r="F3245" s="21" t="s">
        <v>61</v>
      </c>
      <c r="G3245" s="21" t="s">
        <v>62</v>
      </c>
      <c r="H3245" s="21" t="s">
        <v>63</v>
      </c>
      <c r="I3245" s="21" t="s">
        <v>74</v>
      </c>
      <c r="J3245" s="22">
        <v>43716</v>
      </c>
      <c r="K3245" s="23">
        <v>0.32480324074074002</v>
      </c>
      <c r="L3245" s="22">
        <v>43716</v>
      </c>
      <c r="M3245" s="23">
        <v>0.74241898148148</v>
      </c>
      <c r="N3245" s="25">
        <v>9.4139999999999997</v>
      </c>
      <c r="O3245" s="21" t="s">
        <v>77</v>
      </c>
      <c r="P3245" s="24">
        <f>TotalMov[[#This Row],[Confirmed activ. 3 (ILE03)]]*60</f>
        <v>564.84</v>
      </c>
      <c r="Q3245" s="24">
        <v>350</v>
      </c>
      <c r="R3245" s="21" t="s">
        <v>66</v>
      </c>
      <c r="S3245" s="21" t="s">
        <v>67</v>
      </c>
    </row>
    <row r="3246" spans="1:19" x14ac:dyDescent="0.35">
      <c r="A3246" s="21">
        <v>1548180</v>
      </c>
      <c r="B3246" s="53">
        <v>411591</v>
      </c>
      <c r="C3246" s="21">
        <f>VLOOKUP(TotalMov[[#This Row],[Order]],'Total Mov by SS'!B:C,2,0)</f>
        <v>157</v>
      </c>
      <c r="D3246" s="21" t="s">
        <v>59</v>
      </c>
      <c r="E3246" s="21" t="s">
        <v>78</v>
      </c>
      <c r="F3246" s="21" t="s">
        <v>61</v>
      </c>
      <c r="G3246" s="21" t="s">
        <v>62</v>
      </c>
      <c r="H3246" s="21" t="s">
        <v>63</v>
      </c>
      <c r="I3246" s="21" t="s">
        <v>76</v>
      </c>
      <c r="J3246" s="22">
        <v>43717</v>
      </c>
      <c r="K3246" s="23">
        <v>0.31276620370370001</v>
      </c>
      <c r="L3246" s="22">
        <v>43723</v>
      </c>
      <c r="M3246" s="23">
        <v>0.32878472222221999</v>
      </c>
      <c r="N3246" s="25">
        <v>36.767000000000003</v>
      </c>
      <c r="O3246" s="21" t="s">
        <v>77</v>
      </c>
      <c r="P3246" s="24">
        <f>TotalMov[[#This Row],[Confirmed activ. 3 (ILE03)]]*60</f>
        <v>2206.02</v>
      </c>
      <c r="Q3246" s="24">
        <v>1020</v>
      </c>
      <c r="R3246" s="21" t="s">
        <v>66</v>
      </c>
      <c r="S3246" s="21" t="s">
        <v>67</v>
      </c>
    </row>
    <row r="3247" spans="1:19" x14ac:dyDescent="0.35">
      <c r="A3247" s="21">
        <v>1548180</v>
      </c>
      <c r="B3247" s="53">
        <v>411591</v>
      </c>
      <c r="C3247" s="21">
        <f>VLOOKUP(TotalMov[[#This Row],[Order]],'Total Mov by SS'!B:C,2,0)</f>
        <v>157</v>
      </c>
      <c r="D3247" s="21" t="s">
        <v>59</v>
      </c>
      <c r="E3247" s="21" t="s">
        <v>80</v>
      </c>
      <c r="F3247" s="21" t="s">
        <v>61</v>
      </c>
      <c r="G3247" s="21" t="s">
        <v>62</v>
      </c>
      <c r="H3247" s="21" t="s">
        <v>63</v>
      </c>
      <c r="I3247" s="21" t="s">
        <v>112</v>
      </c>
      <c r="J3247" s="22">
        <v>43723</v>
      </c>
      <c r="K3247" s="23">
        <v>0.32888888888889001</v>
      </c>
      <c r="L3247" s="22">
        <v>43723</v>
      </c>
      <c r="M3247" s="23">
        <v>0.34293981481481001</v>
      </c>
      <c r="N3247" s="25">
        <v>20.233000000000001</v>
      </c>
      <c r="O3247" s="21" t="s">
        <v>66</v>
      </c>
      <c r="P3247" s="24">
        <f>TotalMov[[#This Row],[Confirmed activ. 3 (ILE03)]]</f>
        <v>20.233000000000001</v>
      </c>
      <c r="Q3247" s="24">
        <v>50</v>
      </c>
      <c r="R3247" s="21" t="s">
        <v>66</v>
      </c>
      <c r="S3247" s="21" t="s">
        <v>67</v>
      </c>
    </row>
    <row r="3248" spans="1:19" x14ac:dyDescent="0.35">
      <c r="A3248" s="21">
        <v>1548180</v>
      </c>
      <c r="B3248" s="53">
        <v>411591</v>
      </c>
      <c r="C3248" s="21">
        <f>VLOOKUP(TotalMov[[#This Row],[Order]],'Total Mov by SS'!B:C,2,0)</f>
        <v>157</v>
      </c>
      <c r="D3248" s="21" t="s">
        <v>59</v>
      </c>
      <c r="E3248" s="21" t="s">
        <v>82</v>
      </c>
      <c r="F3248" s="21" t="s">
        <v>89</v>
      </c>
      <c r="G3248" s="21" t="s">
        <v>90</v>
      </c>
      <c r="H3248" s="21" t="s">
        <v>91</v>
      </c>
      <c r="I3248" s="21" t="s">
        <v>92</v>
      </c>
      <c r="J3248" s="22"/>
      <c r="K3248" s="23">
        <v>0</v>
      </c>
      <c r="L3248" s="22"/>
      <c r="M3248" s="23">
        <v>0</v>
      </c>
      <c r="N3248" s="25">
        <v>0</v>
      </c>
      <c r="O3248" s="21" t="s">
        <v>93</v>
      </c>
      <c r="P3248" s="24"/>
      <c r="Q3248" s="24">
        <v>0</v>
      </c>
      <c r="R3248" s="21" t="s">
        <v>66</v>
      </c>
      <c r="S3248" s="21" t="s">
        <v>94</v>
      </c>
    </row>
    <row r="3249" spans="1:19" x14ac:dyDescent="0.35">
      <c r="A3249" s="21">
        <v>1548180</v>
      </c>
      <c r="B3249" s="53">
        <v>411591</v>
      </c>
      <c r="C3249" s="21">
        <f>VLOOKUP(TotalMov[[#This Row],[Order]],'Total Mov by SS'!B:C,2,0)</f>
        <v>157</v>
      </c>
      <c r="D3249" s="21" t="s">
        <v>59</v>
      </c>
      <c r="E3249" s="21" t="s">
        <v>85</v>
      </c>
      <c r="F3249" s="21" t="s">
        <v>69</v>
      </c>
      <c r="G3249" s="21" t="s">
        <v>62</v>
      </c>
      <c r="H3249" s="21" t="s">
        <v>70</v>
      </c>
      <c r="I3249" s="21" t="s">
        <v>79</v>
      </c>
      <c r="J3249" s="22">
        <v>43723</v>
      </c>
      <c r="K3249" s="23">
        <v>0.42917824074074001</v>
      </c>
      <c r="L3249" s="22">
        <v>43723</v>
      </c>
      <c r="M3249" s="23">
        <v>0.42917824074074001</v>
      </c>
      <c r="N3249" s="24">
        <v>20</v>
      </c>
      <c r="O3249" s="21" t="s">
        <v>66</v>
      </c>
      <c r="P3249" s="24">
        <f>TotalMov[[#This Row],[Confirmed activ. 3 (ILE03)]]</f>
        <v>20</v>
      </c>
      <c r="Q3249" s="24">
        <v>20</v>
      </c>
      <c r="R3249" s="21" t="s">
        <v>66</v>
      </c>
      <c r="S3249" s="21" t="s">
        <v>72</v>
      </c>
    </row>
    <row r="3250" spans="1:19" x14ac:dyDescent="0.35">
      <c r="A3250" s="21">
        <v>1548180</v>
      </c>
      <c r="B3250" s="53">
        <v>411591</v>
      </c>
      <c r="C3250" s="21">
        <f>VLOOKUP(TotalMov[[#This Row],[Order]],'Total Mov by SS'!B:C,2,0)</f>
        <v>157</v>
      </c>
      <c r="D3250" s="21" t="s">
        <v>59</v>
      </c>
      <c r="E3250" s="21" t="s">
        <v>88</v>
      </c>
      <c r="F3250" s="21" t="s">
        <v>69</v>
      </c>
      <c r="G3250" s="21" t="s">
        <v>62</v>
      </c>
      <c r="H3250" s="21" t="s">
        <v>70</v>
      </c>
      <c r="I3250" s="21" t="s">
        <v>81</v>
      </c>
      <c r="J3250" s="22">
        <v>43723</v>
      </c>
      <c r="K3250" s="23">
        <v>0.45398148148147999</v>
      </c>
      <c r="L3250" s="22">
        <v>43723</v>
      </c>
      <c r="M3250" s="23">
        <v>0.45398148148147999</v>
      </c>
      <c r="N3250" s="24">
        <v>20</v>
      </c>
      <c r="O3250" s="21" t="s">
        <v>66</v>
      </c>
      <c r="P3250" s="24">
        <f>TotalMov[[#This Row],[Confirmed activ. 3 (ILE03)]]</f>
        <v>20</v>
      </c>
      <c r="Q3250" s="24">
        <v>20</v>
      </c>
      <c r="R3250" s="21" t="s">
        <v>66</v>
      </c>
      <c r="S3250" s="21" t="s">
        <v>72</v>
      </c>
    </row>
    <row r="3251" spans="1:19" x14ac:dyDescent="0.35">
      <c r="A3251" s="21">
        <v>1548180</v>
      </c>
      <c r="B3251" s="53">
        <v>411591</v>
      </c>
      <c r="C3251" s="21">
        <f>VLOOKUP(TotalMov[[#This Row],[Order]],'Total Mov by SS'!B:C,2,0)</f>
        <v>157</v>
      </c>
      <c r="D3251" s="21" t="s">
        <v>59</v>
      </c>
      <c r="E3251" s="21" t="s">
        <v>95</v>
      </c>
      <c r="F3251" s="21" t="s">
        <v>83</v>
      </c>
      <c r="G3251" s="21" t="s">
        <v>62</v>
      </c>
      <c r="H3251" s="21" t="s">
        <v>84</v>
      </c>
      <c r="I3251" s="21" t="s">
        <v>84</v>
      </c>
      <c r="J3251" s="22">
        <v>43723</v>
      </c>
      <c r="K3251" s="23">
        <v>0.58239583333333</v>
      </c>
      <c r="L3251" s="22">
        <v>43724</v>
      </c>
      <c r="M3251" s="23">
        <v>3.7118055555559998E-2</v>
      </c>
      <c r="N3251" s="25">
        <v>5.0410000000000004</v>
      </c>
      <c r="O3251" s="21" t="s">
        <v>77</v>
      </c>
      <c r="P3251" s="24">
        <f>TotalMov[[#This Row],[Confirmed activ. 3 (ILE03)]]*60</f>
        <v>302.46000000000004</v>
      </c>
      <c r="Q3251" s="24">
        <v>450</v>
      </c>
      <c r="R3251" s="21" t="s">
        <v>66</v>
      </c>
      <c r="S3251" s="21" t="s">
        <v>67</v>
      </c>
    </row>
    <row r="3252" spans="1:19" x14ac:dyDescent="0.35">
      <c r="A3252" s="21">
        <v>1548180</v>
      </c>
      <c r="B3252" s="53">
        <v>411591</v>
      </c>
      <c r="C3252" s="21">
        <f>VLOOKUP(TotalMov[[#This Row],[Order]],'Total Mov by SS'!B:C,2,0)</f>
        <v>157</v>
      </c>
      <c r="D3252" s="21" t="s">
        <v>59</v>
      </c>
      <c r="E3252" s="21" t="s">
        <v>97</v>
      </c>
      <c r="F3252" s="21" t="s">
        <v>86</v>
      </c>
      <c r="G3252" s="21" t="s">
        <v>62</v>
      </c>
      <c r="H3252" s="21" t="s">
        <v>87</v>
      </c>
      <c r="I3252" s="21" t="s">
        <v>87</v>
      </c>
      <c r="J3252" s="22">
        <v>43725</v>
      </c>
      <c r="K3252" s="23">
        <v>0.34040509259259</v>
      </c>
      <c r="L3252" s="22">
        <v>43725</v>
      </c>
      <c r="M3252" s="23">
        <v>0.34040509259259</v>
      </c>
      <c r="N3252" s="24">
        <v>20</v>
      </c>
      <c r="O3252" s="21" t="s">
        <v>66</v>
      </c>
      <c r="P3252" s="24">
        <f>TotalMov[[#This Row],[Confirmed activ. 3 (ILE03)]]</f>
        <v>20</v>
      </c>
      <c r="Q3252" s="24">
        <v>20</v>
      </c>
      <c r="R3252" s="21" t="s">
        <v>66</v>
      </c>
      <c r="S3252" s="21" t="s">
        <v>72</v>
      </c>
    </row>
    <row r="3253" spans="1:19" x14ac:dyDescent="0.35">
      <c r="A3253" s="21">
        <v>1548180</v>
      </c>
      <c r="B3253" s="53">
        <v>411591</v>
      </c>
      <c r="C3253" s="21">
        <f>VLOOKUP(TotalMov[[#This Row],[Order]],'Total Mov by SS'!B:C,2,0)</f>
        <v>157</v>
      </c>
      <c r="D3253" s="21" t="s">
        <v>59</v>
      </c>
      <c r="E3253" s="21" t="s">
        <v>99</v>
      </c>
      <c r="F3253" s="21" t="s">
        <v>61</v>
      </c>
      <c r="G3253" s="21" t="s">
        <v>62</v>
      </c>
      <c r="H3253" s="21" t="s">
        <v>63</v>
      </c>
      <c r="I3253" s="21" t="s">
        <v>96</v>
      </c>
      <c r="J3253" s="22">
        <v>43725</v>
      </c>
      <c r="K3253" s="23">
        <v>0.37468750000000001</v>
      </c>
      <c r="L3253" s="22">
        <v>43725</v>
      </c>
      <c r="M3253" s="23">
        <v>0.40868055555555999</v>
      </c>
      <c r="N3253" s="25">
        <v>24.483000000000001</v>
      </c>
      <c r="O3253" s="21" t="s">
        <v>66</v>
      </c>
      <c r="P3253" s="24">
        <f>TotalMov[[#This Row],[Confirmed activ. 3 (ILE03)]]</f>
        <v>24.483000000000001</v>
      </c>
      <c r="Q3253" s="24">
        <v>100</v>
      </c>
      <c r="R3253" s="21" t="s">
        <v>66</v>
      </c>
      <c r="S3253" s="21" t="s">
        <v>67</v>
      </c>
    </row>
    <row r="3254" spans="1:19" x14ac:dyDescent="0.35">
      <c r="A3254" s="21">
        <v>1548180</v>
      </c>
      <c r="B3254" s="53">
        <v>411591</v>
      </c>
      <c r="C3254" s="21">
        <f>VLOOKUP(TotalMov[[#This Row],[Order]],'Total Mov by SS'!B:C,2,0)</f>
        <v>157</v>
      </c>
      <c r="D3254" s="21" t="s">
        <v>59</v>
      </c>
      <c r="E3254" s="21" t="s">
        <v>101</v>
      </c>
      <c r="F3254" s="21" t="s">
        <v>69</v>
      </c>
      <c r="G3254" s="21" t="s">
        <v>62</v>
      </c>
      <c r="H3254" s="21" t="s">
        <v>70</v>
      </c>
      <c r="I3254" s="21" t="s">
        <v>98</v>
      </c>
      <c r="J3254" s="22">
        <v>43727</v>
      </c>
      <c r="K3254" s="23">
        <v>0.57733796296296003</v>
      </c>
      <c r="L3254" s="22">
        <v>43727</v>
      </c>
      <c r="M3254" s="23">
        <v>0.57733796296296003</v>
      </c>
      <c r="N3254" s="24">
        <v>20</v>
      </c>
      <c r="O3254" s="21" t="s">
        <v>66</v>
      </c>
      <c r="P3254" s="24">
        <f>TotalMov[[#This Row],[Confirmed activ. 3 (ILE03)]]</f>
        <v>20</v>
      </c>
      <c r="Q3254" s="24">
        <v>20</v>
      </c>
      <c r="R3254" s="21" t="s">
        <v>66</v>
      </c>
      <c r="S3254" s="21" t="s">
        <v>72</v>
      </c>
    </row>
    <row r="3255" spans="1:19" x14ac:dyDescent="0.35">
      <c r="A3255" s="21">
        <v>1548180</v>
      </c>
      <c r="B3255" s="53">
        <v>411591</v>
      </c>
      <c r="C3255" s="21">
        <f>VLOOKUP(TotalMov[[#This Row],[Order]],'Total Mov by SS'!B:C,2,0)</f>
        <v>157</v>
      </c>
      <c r="D3255" s="21" t="s">
        <v>59</v>
      </c>
      <c r="E3255" s="21" t="s">
        <v>104</v>
      </c>
      <c r="F3255" s="21" t="s">
        <v>69</v>
      </c>
      <c r="G3255" s="21" t="s">
        <v>62</v>
      </c>
      <c r="H3255" s="21" t="s">
        <v>70</v>
      </c>
      <c r="I3255" s="21" t="s">
        <v>100</v>
      </c>
      <c r="J3255" s="22">
        <v>43727</v>
      </c>
      <c r="K3255" s="23">
        <v>0.57737268518519003</v>
      </c>
      <c r="L3255" s="22">
        <v>43727</v>
      </c>
      <c r="M3255" s="23">
        <v>0.57737268518519003</v>
      </c>
      <c r="N3255" s="24">
        <v>30</v>
      </c>
      <c r="O3255" s="21" t="s">
        <v>66</v>
      </c>
      <c r="P3255" s="24">
        <f>TotalMov[[#This Row],[Confirmed activ. 3 (ILE03)]]</f>
        <v>30</v>
      </c>
      <c r="Q3255" s="24">
        <v>30</v>
      </c>
      <c r="R3255" s="21" t="s">
        <v>66</v>
      </c>
      <c r="S3255" s="21" t="s">
        <v>72</v>
      </c>
    </row>
    <row r="3256" spans="1:19" x14ac:dyDescent="0.35">
      <c r="A3256" s="21">
        <v>1548180</v>
      </c>
      <c r="B3256" s="53">
        <v>411591</v>
      </c>
      <c r="C3256" s="21">
        <f>VLOOKUP(TotalMov[[#This Row],[Order]],'Total Mov by SS'!B:C,2,0)</f>
        <v>157</v>
      </c>
      <c r="D3256" s="21" t="s">
        <v>59</v>
      </c>
      <c r="E3256" s="21" t="s">
        <v>113</v>
      </c>
      <c r="F3256" s="21" t="s">
        <v>102</v>
      </c>
      <c r="G3256" s="21" t="s">
        <v>62</v>
      </c>
      <c r="H3256" s="21" t="s">
        <v>100</v>
      </c>
      <c r="I3256" s="21" t="s">
        <v>103</v>
      </c>
      <c r="J3256" s="22">
        <v>43727</v>
      </c>
      <c r="K3256" s="23">
        <v>0.57740740740741003</v>
      </c>
      <c r="L3256" s="22">
        <v>43727</v>
      </c>
      <c r="M3256" s="23">
        <v>0.57740740740741003</v>
      </c>
      <c r="N3256" s="24">
        <v>30</v>
      </c>
      <c r="O3256" s="21" t="s">
        <v>66</v>
      </c>
      <c r="P3256" s="24">
        <f>TotalMov[[#This Row],[Confirmed activ. 3 (ILE03)]]</f>
        <v>30</v>
      </c>
      <c r="Q3256" s="24">
        <v>30</v>
      </c>
      <c r="R3256" s="21" t="s">
        <v>66</v>
      </c>
      <c r="S3256" s="21" t="s">
        <v>72</v>
      </c>
    </row>
    <row r="3257" spans="1:19" x14ac:dyDescent="0.35">
      <c r="A3257" s="21">
        <v>1548180</v>
      </c>
      <c r="B3257" s="53">
        <v>411591</v>
      </c>
      <c r="C3257" s="21">
        <f>VLOOKUP(TotalMov[[#This Row],[Order]],'Total Mov by SS'!B:C,2,0)</f>
        <v>157</v>
      </c>
      <c r="D3257" s="21" t="s">
        <v>59</v>
      </c>
      <c r="E3257" s="21" t="s">
        <v>114</v>
      </c>
      <c r="F3257" s="21" t="s">
        <v>102</v>
      </c>
      <c r="G3257" s="21" t="s">
        <v>105</v>
      </c>
      <c r="H3257" s="21" t="s">
        <v>100</v>
      </c>
      <c r="I3257" s="21" t="s">
        <v>106</v>
      </c>
      <c r="J3257" s="22">
        <v>43731</v>
      </c>
      <c r="K3257" s="23">
        <v>0.36123842592592997</v>
      </c>
      <c r="L3257" s="22">
        <v>43731</v>
      </c>
      <c r="M3257" s="23">
        <v>0.36123842592592997</v>
      </c>
      <c r="N3257" s="24">
        <v>45</v>
      </c>
      <c r="O3257" s="21" t="s">
        <v>66</v>
      </c>
      <c r="P3257" s="24">
        <f>TotalMov[[#This Row],[Confirmed activ. 3 (ILE03)]]</f>
        <v>45</v>
      </c>
      <c r="Q3257" s="24">
        <v>45</v>
      </c>
      <c r="R3257" s="21" t="s">
        <v>66</v>
      </c>
      <c r="S3257" s="21" t="s">
        <v>72</v>
      </c>
    </row>
    <row r="3258" spans="1:19" x14ac:dyDescent="0.35">
      <c r="A3258" s="21">
        <v>1548180</v>
      </c>
      <c r="B3258" s="53">
        <v>411591</v>
      </c>
      <c r="C3258" s="21">
        <f>VLOOKUP(TotalMov[[#This Row],[Order]],'Total Mov by SS'!B:C,2,0)</f>
        <v>157</v>
      </c>
      <c r="D3258" s="21" t="s">
        <v>107</v>
      </c>
      <c r="E3258" s="21" t="s">
        <v>60</v>
      </c>
      <c r="F3258" s="21" t="s">
        <v>61</v>
      </c>
      <c r="G3258" s="21" t="s">
        <v>90</v>
      </c>
      <c r="H3258" s="21" t="s">
        <v>63</v>
      </c>
      <c r="I3258" s="21" t="s">
        <v>108</v>
      </c>
      <c r="J3258" s="22"/>
      <c r="K3258" s="23">
        <v>0</v>
      </c>
      <c r="L3258" s="22"/>
      <c r="M3258" s="23">
        <v>0</v>
      </c>
      <c r="N3258" s="25">
        <v>0</v>
      </c>
      <c r="O3258" s="21" t="s">
        <v>93</v>
      </c>
      <c r="P3258" s="24"/>
      <c r="Q3258" s="24">
        <v>1</v>
      </c>
      <c r="R3258" s="21" t="s">
        <v>66</v>
      </c>
      <c r="S3258" s="21" t="s">
        <v>94</v>
      </c>
    </row>
    <row r="3259" spans="1:19" x14ac:dyDescent="0.35">
      <c r="A3259" s="21">
        <v>1548180</v>
      </c>
      <c r="B3259" s="53">
        <v>411591</v>
      </c>
      <c r="C3259" s="21">
        <f>VLOOKUP(TotalMov[[#This Row],[Order]],'Total Mov by SS'!B:C,2,0)</f>
        <v>157</v>
      </c>
      <c r="D3259" s="21" t="s">
        <v>109</v>
      </c>
      <c r="E3259" s="21" t="s">
        <v>95</v>
      </c>
      <c r="F3259" s="21" t="s">
        <v>83</v>
      </c>
      <c r="G3259" s="21" t="s">
        <v>90</v>
      </c>
      <c r="H3259" s="21" t="s">
        <v>84</v>
      </c>
      <c r="I3259" s="21" t="s">
        <v>110</v>
      </c>
      <c r="J3259" s="22">
        <v>43723</v>
      </c>
      <c r="K3259" s="23">
        <v>0.85243055555556002</v>
      </c>
      <c r="L3259" s="22">
        <v>43723</v>
      </c>
      <c r="M3259" s="23">
        <v>0.94366898148148004</v>
      </c>
      <c r="N3259" s="25">
        <v>2.19</v>
      </c>
      <c r="O3259" s="21" t="s">
        <v>77</v>
      </c>
      <c r="P3259" s="24">
        <f>TotalMov[[#This Row],[Confirmed activ. 3 (ILE03)]]*60</f>
        <v>131.4</v>
      </c>
      <c r="Q3259" s="24">
        <v>5</v>
      </c>
      <c r="R3259" s="21" t="s">
        <v>66</v>
      </c>
      <c r="S3259" s="21" t="s">
        <v>67</v>
      </c>
    </row>
    <row r="3260" spans="1:19" x14ac:dyDescent="0.35">
      <c r="A3260" s="21">
        <v>1548181</v>
      </c>
      <c r="B3260" s="53">
        <v>411591</v>
      </c>
      <c r="C3260" s="21">
        <f>VLOOKUP(TotalMov[[#This Row],[Order]],'Total Mov by SS'!B:C,2,0)</f>
        <v>157</v>
      </c>
      <c r="D3260" s="21" t="s">
        <v>59</v>
      </c>
      <c r="E3260" s="21" t="s">
        <v>60</v>
      </c>
      <c r="F3260" s="21" t="s">
        <v>83</v>
      </c>
      <c r="G3260" s="21" t="s">
        <v>62</v>
      </c>
      <c r="H3260" s="21" t="s">
        <v>84</v>
      </c>
      <c r="I3260" s="21" t="s">
        <v>111</v>
      </c>
      <c r="J3260" s="22">
        <v>43716</v>
      </c>
      <c r="K3260" s="23">
        <v>0.83295138888888998</v>
      </c>
      <c r="L3260" s="22">
        <v>43716</v>
      </c>
      <c r="M3260" s="23">
        <v>0.98674768518518996</v>
      </c>
      <c r="N3260" s="25">
        <v>144.47300000000001</v>
      </c>
      <c r="O3260" s="21" t="s">
        <v>66</v>
      </c>
      <c r="P3260" s="24">
        <f>TotalMov[[#This Row],[Confirmed activ. 3 (ILE03)]]</f>
        <v>144.47300000000001</v>
      </c>
      <c r="Q3260" s="24">
        <v>40</v>
      </c>
      <c r="R3260" s="21" t="s">
        <v>66</v>
      </c>
      <c r="S3260" s="21" t="s">
        <v>67</v>
      </c>
    </row>
    <row r="3261" spans="1:19" x14ac:dyDescent="0.35">
      <c r="A3261" s="21">
        <v>1548181</v>
      </c>
      <c r="B3261" s="53">
        <v>411591</v>
      </c>
      <c r="C3261" s="21">
        <f>VLOOKUP(TotalMov[[#This Row],[Order]],'Total Mov by SS'!B:C,2,0)</f>
        <v>157</v>
      </c>
      <c r="D3261" s="21" t="s">
        <v>59</v>
      </c>
      <c r="E3261" s="21" t="s">
        <v>68</v>
      </c>
      <c r="F3261" s="21" t="s">
        <v>61</v>
      </c>
      <c r="G3261" s="21" t="s">
        <v>62</v>
      </c>
      <c r="H3261" s="21" t="s">
        <v>63</v>
      </c>
      <c r="I3261" s="21" t="s">
        <v>64</v>
      </c>
      <c r="J3261" s="22">
        <v>43717</v>
      </c>
      <c r="K3261" s="23">
        <v>0.34804398148148002</v>
      </c>
      <c r="L3261" s="22">
        <v>43717</v>
      </c>
      <c r="M3261" s="23">
        <v>0.35388888888888997</v>
      </c>
      <c r="N3261" s="25">
        <v>4.2169999999999996</v>
      </c>
      <c r="O3261" s="21" t="s">
        <v>66</v>
      </c>
      <c r="P3261" s="24">
        <f>TotalMov[[#This Row],[Confirmed activ. 3 (ILE03)]]</f>
        <v>4.2169999999999996</v>
      </c>
      <c r="Q3261" s="24">
        <v>15</v>
      </c>
      <c r="R3261" s="21" t="s">
        <v>66</v>
      </c>
      <c r="S3261" s="21" t="s">
        <v>67</v>
      </c>
    </row>
    <row r="3262" spans="1:19" x14ac:dyDescent="0.35">
      <c r="A3262" s="21">
        <v>1548181</v>
      </c>
      <c r="B3262" s="53">
        <v>411591</v>
      </c>
      <c r="C3262" s="21">
        <f>VLOOKUP(TotalMov[[#This Row],[Order]],'Total Mov by SS'!B:C,2,0)</f>
        <v>157</v>
      </c>
      <c r="D3262" s="21" t="s">
        <v>59</v>
      </c>
      <c r="E3262" s="21" t="s">
        <v>73</v>
      </c>
      <c r="F3262" s="21" t="s">
        <v>69</v>
      </c>
      <c r="G3262" s="21" t="s">
        <v>62</v>
      </c>
      <c r="H3262" s="21" t="s">
        <v>70</v>
      </c>
      <c r="I3262" s="21" t="s">
        <v>71</v>
      </c>
      <c r="J3262" s="22">
        <v>43717</v>
      </c>
      <c r="K3262" s="23">
        <v>0.37427083333333</v>
      </c>
      <c r="L3262" s="22">
        <v>43717</v>
      </c>
      <c r="M3262" s="23">
        <v>0.37427083333333</v>
      </c>
      <c r="N3262" s="24">
        <v>20</v>
      </c>
      <c r="O3262" s="21" t="s">
        <v>66</v>
      </c>
      <c r="P3262" s="24">
        <f>TotalMov[[#This Row],[Confirmed activ. 3 (ILE03)]]</f>
        <v>20</v>
      </c>
      <c r="Q3262" s="24">
        <v>20</v>
      </c>
      <c r="R3262" s="21" t="s">
        <v>66</v>
      </c>
      <c r="S3262" s="21" t="s">
        <v>72</v>
      </c>
    </row>
    <row r="3263" spans="1:19" x14ac:dyDescent="0.35">
      <c r="A3263" s="21">
        <v>1548181</v>
      </c>
      <c r="B3263" s="53">
        <v>411591</v>
      </c>
      <c r="C3263" s="21">
        <f>VLOOKUP(TotalMov[[#This Row],[Order]],'Total Mov by SS'!B:C,2,0)</f>
        <v>157</v>
      </c>
      <c r="D3263" s="21" t="s">
        <v>59</v>
      </c>
      <c r="E3263" s="21" t="s">
        <v>75</v>
      </c>
      <c r="F3263" s="21" t="s">
        <v>61</v>
      </c>
      <c r="G3263" s="21" t="s">
        <v>62</v>
      </c>
      <c r="H3263" s="21" t="s">
        <v>63</v>
      </c>
      <c r="I3263" s="21" t="s">
        <v>74</v>
      </c>
      <c r="J3263" s="22">
        <v>43717</v>
      </c>
      <c r="K3263" s="23">
        <v>0.37594907407407002</v>
      </c>
      <c r="L3263" s="22">
        <v>43717</v>
      </c>
      <c r="M3263" s="23">
        <v>0.74409722222221997</v>
      </c>
      <c r="N3263" s="25">
        <v>8.3309999999999995</v>
      </c>
      <c r="O3263" s="21" t="s">
        <v>77</v>
      </c>
      <c r="P3263" s="24">
        <f>TotalMov[[#This Row],[Confirmed activ. 3 (ILE03)]]*60</f>
        <v>499.85999999999996</v>
      </c>
      <c r="Q3263" s="24">
        <v>350</v>
      </c>
      <c r="R3263" s="21" t="s">
        <v>66</v>
      </c>
      <c r="S3263" s="21" t="s">
        <v>67</v>
      </c>
    </row>
    <row r="3264" spans="1:19" x14ac:dyDescent="0.35">
      <c r="A3264" s="21">
        <v>1548181</v>
      </c>
      <c r="B3264" s="53">
        <v>411591</v>
      </c>
      <c r="C3264" s="21">
        <f>VLOOKUP(TotalMov[[#This Row],[Order]],'Total Mov by SS'!B:C,2,0)</f>
        <v>157</v>
      </c>
      <c r="D3264" s="21" t="s">
        <v>59</v>
      </c>
      <c r="E3264" s="21" t="s">
        <v>78</v>
      </c>
      <c r="F3264" s="21" t="s">
        <v>61</v>
      </c>
      <c r="G3264" s="21" t="s">
        <v>62</v>
      </c>
      <c r="H3264" s="21" t="s">
        <v>63</v>
      </c>
      <c r="I3264" s="21" t="s">
        <v>76</v>
      </c>
      <c r="J3264" s="22">
        <v>43718</v>
      </c>
      <c r="K3264" s="23">
        <v>0.31525462962963002</v>
      </c>
      <c r="L3264" s="22">
        <v>43723</v>
      </c>
      <c r="M3264" s="23">
        <v>0.64859953703703999</v>
      </c>
      <c r="N3264" s="25">
        <v>34.935000000000002</v>
      </c>
      <c r="O3264" s="21" t="s">
        <v>77</v>
      </c>
      <c r="P3264" s="24">
        <f>TotalMov[[#This Row],[Confirmed activ. 3 (ILE03)]]*60</f>
        <v>2096.1000000000004</v>
      </c>
      <c r="Q3264" s="24">
        <v>1020</v>
      </c>
      <c r="R3264" s="21" t="s">
        <v>66</v>
      </c>
      <c r="S3264" s="21" t="s">
        <v>67</v>
      </c>
    </row>
    <row r="3265" spans="1:19" x14ac:dyDescent="0.35">
      <c r="A3265" s="21">
        <v>1548181</v>
      </c>
      <c r="B3265" s="53">
        <v>411591</v>
      </c>
      <c r="C3265" s="21">
        <f>VLOOKUP(TotalMov[[#This Row],[Order]],'Total Mov by SS'!B:C,2,0)</f>
        <v>157</v>
      </c>
      <c r="D3265" s="21" t="s">
        <v>59</v>
      </c>
      <c r="E3265" s="21" t="s">
        <v>80</v>
      </c>
      <c r="F3265" s="21" t="s">
        <v>61</v>
      </c>
      <c r="G3265" s="21" t="s">
        <v>62</v>
      </c>
      <c r="H3265" s="21" t="s">
        <v>63</v>
      </c>
      <c r="I3265" s="21" t="s">
        <v>112</v>
      </c>
      <c r="J3265" s="22">
        <v>43723</v>
      </c>
      <c r="K3265" s="23">
        <v>0.64876157407406998</v>
      </c>
      <c r="L3265" s="22">
        <v>43723</v>
      </c>
      <c r="M3265" s="23">
        <v>0.66951388888888996</v>
      </c>
      <c r="N3265" s="25">
        <v>29.882999999999999</v>
      </c>
      <c r="O3265" s="21" t="s">
        <v>66</v>
      </c>
      <c r="P3265" s="24">
        <f>TotalMov[[#This Row],[Confirmed activ. 3 (ILE03)]]</f>
        <v>29.882999999999999</v>
      </c>
      <c r="Q3265" s="24">
        <v>50</v>
      </c>
      <c r="R3265" s="21" t="s">
        <v>66</v>
      </c>
      <c r="S3265" s="21" t="s">
        <v>67</v>
      </c>
    </row>
    <row r="3266" spans="1:19" x14ac:dyDescent="0.35">
      <c r="A3266" s="21">
        <v>1548181</v>
      </c>
      <c r="B3266" s="53">
        <v>411591</v>
      </c>
      <c r="C3266" s="21">
        <f>VLOOKUP(TotalMov[[#This Row],[Order]],'Total Mov by SS'!B:C,2,0)</f>
        <v>157</v>
      </c>
      <c r="D3266" s="21" t="s">
        <v>59</v>
      </c>
      <c r="E3266" s="21" t="s">
        <v>82</v>
      </c>
      <c r="F3266" s="21" t="s">
        <v>89</v>
      </c>
      <c r="G3266" s="21" t="s">
        <v>90</v>
      </c>
      <c r="H3266" s="21" t="s">
        <v>91</v>
      </c>
      <c r="I3266" s="21" t="s">
        <v>92</v>
      </c>
      <c r="J3266" s="22"/>
      <c r="K3266" s="23">
        <v>0</v>
      </c>
      <c r="L3266" s="22"/>
      <c r="M3266" s="23">
        <v>0</v>
      </c>
      <c r="N3266" s="25">
        <v>0</v>
      </c>
      <c r="O3266" s="21" t="s">
        <v>93</v>
      </c>
      <c r="P3266" s="24"/>
      <c r="Q3266" s="24">
        <v>0</v>
      </c>
      <c r="R3266" s="21" t="s">
        <v>66</v>
      </c>
      <c r="S3266" s="21" t="s">
        <v>94</v>
      </c>
    </row>
    <row r="3267" spans="1:19" x14ac:dyDescent="0.35">
      <c r="A3267" s="21">
        <v>1548181</v>
      </c>
      <c r="B3267" s="53">
        <v>411591</v>
      </c>
      <c r="C3267" s="21">
        <f>VLOOKUP(TotalMov[[#This Row],[Order]],'Total Mov by SS'!B:C,2,0)</f>
        <v>157</v>
      </c>
      <c r="D3267" s="21" t="s">
        <v>59</v>
      </c>
      <c r="E3267" s="21" t="s">
        <v>85</v>
      </c>
      <c r="F3267" s="21" t="s">
        <v>69</v>
      </c>
      <c r="G3267" s="21" t="s">
        <v>62</v>
      </c>
      <c r="H3267" s="21" t="s">
        <v>70</v>
      </c>
      <c r="I3267" s="21" t="s">
        <v>79</v>
      </c>
      <c r="J3267" s="22">
        <v>43723</v>
      </c>
      <c r="K3267" s="23">
        <v>0.69802083333332998</v>
      </c>
      <c r="L3267" s="22">
        <v>43723</v>
      </c>
      <c r="M3267" s="23">
        <v>0.69802083333332998</v>
      </c>
      <c r="N3267" s="24">
        <v>20</v>
      </c>
      <c r="O3267" s="21" t="s">
        <v>66</v>
      </c>
      <c r="P3267" s="24">
        <f>TotalMov[[#This Row],[Confirmed activ. 3 (ILE03)]]</f>
        <v>20</v>
      </c>
      <c r="Q3267" s="24">
        <v>20</v>
      </c>
      <c r="R3267" s="21" t="s">
        <v>66</v>
      </c>
      <c r="S3267" s="21" t="s">
        <v>72</v>
      </c>
    </row>
    <row r="3268" spans="1:19" x14ac:dyDescent="0.35">
      <c r="A3268" s="21">
        <v>1548181</v>
      </c>
      <c r="B3268" s="53">
        <v>411591</v>
      </c>
      <c r="C3268" s="21">
        <f>VLOOKUP(TotalMov[[#This Row],[Order]],'Total Mov by SS'!B:C,2,0)</f>
        <v>157</v>
      </c>
      <c r="D3268" s="21" t="s">
        <v>59</v>
      </c>
      <c r="E3268" s="21" t="s">
        <v>88</v>
      </c>
      <c r="F3268" s="21" t="s">
        <v>69</v>
      </c>
      <c r="G3268" s="21" t="s">
        <v>62</v>
      </c>
      <c r="H3268" s="21" t="s">
        <v>70</v>
      </c>
      <c r="I3268" s="21" t="s">
        <v>81</v>
      </c>
      <c r="J3268" s="22">
        <v>43723</v>
      </c>
      <c r="K3268" s="23">
        <v>0.69811342592592995</v>
      </c>
      <c r="L3268" s="22">
        <v>43723</v>
      </c>
      <c r="M3268" s="23">
        <v>0.69811342592592995</v>
      </c>
      <c r="N3268" s="24">
        <v>20</v>
      </c>
      <c r="O3268" s="21" t="s">
        <v>66</v>
      </c>
      <c r="P3268" s="24">
        <f>TotalMov[[#This Row],[Confirmed activ. 3 (ILE03)]]</f>
        <v>20</v>
      </c>
      <c r="Q3268" s="24">
        <v>20</v>
      </c>
      <c r="R3268" s="21" t="s">
        <v>66</v>
      </c>
      <c r="S3268" s="21" t="s">
        <v>72</v>
      </c>
    </row>
    <row r="3269" spans="1:19" x14ac:dyDescent="0.35">
      <c r="A3269" s="21">
        <v>1548181</v>
      </c>
      <c r="B3269" s="53">
        <v>411591</v>
      </c>
      <c r="C3269" s="21">
        <f>VLOOKUP(TotalMov[[#This Row],[Order]],'Total Mov by SS'!B:C,2,0)</f>
        <v>157</v>
      </c>
      <c r="D3269" s="21" t="s">
        <v>59</v>
      </c>
      <c r="E3269" s="21" t="s">
        <v>95</v>
      </c>
      <c r="F3269" s="21" t="s">
        <v>83</v>
      </c>
      <c r="G3269" s="21" t="s">
        <v>62</v>
      </c>
      <c r="H3269" s="21" t="s">
        <v>84</v>
      </c>
      <c r="I3269" s="21" t="s">
        <v>84</v>
      </c>
      <c r="J3269" s="22">
        <v>43724</v>
      </c>
      <c r="K3269" s="23">
        <v>0.54442129629629998</v>
      </c>
      <c r="L3269" s="22">
        <v>43725</v>
      </c>
      <c r="M3269" s="23">
        <v>0.60870370370369997</v>
      </c>
      <c r="N3269" s="25">
        <v>10.637</v>
      </c>
      <c r="O3269" s="21" t="s">
        <v>77</v>
      </c>
      <c r="P3269" s="24">
        <f>TotalMov[[#This Row],[Confirmed activ. 3 (ILE03)]]*60</f>
        <v>638.22</v>
      </c>
      <c r="Q3269" s="24">
        <v>450</v>
      </c>
      <c r="R3269" s="21" t="s">
        <v>66</v>
      </c>
      <c r="S3269" s="21" t="s">
        <v>67</v>
      </c>
    </row>
    <row r="3270" spans="1:19" x14ac:dyDescent="0.35">
      <c r="A3270" s="21">
        <v>1548181</v>
      </c>
      <c r="B3270" s="53">
        <v>411591</v>
      </c>
      <c r="C3270" s="21">
        <f>VLOOKUP(TotalMov[[#This Row],[Order]],'Total Mov by SS'!B:C,2,0)</f>
        <v>157</v>
      </c>
      <c r="D3270" s="21" t="s">
        <v>59</v>
      </c>
      <c r="E3270" s="21" t="s">
        <v>97</v>
      </c>
      <c r="F3270" s="21" t="s">
        <v>86</v>
      </c>
      <c r="G3270" s="21" t="s">
        <v>62</v>
      </c>
      <c r="H3270" s="21" t="s">
        <v>87</v>
      </c>
      <c r="I3270" s="21" t="s">
        <v>87</v>
      </c>
      <c r="J3270" s="22">
        <v>43726</v>
      </c>
      <c r="K3270" s="23">
        <v>0.39379629629629997</v>
      </c>
      <c r="L3270" s="22">
        <v>43726</v>
      </c>
      <c r="M3270" s="23">
        <v>0.39379629629629997</v>
      </c>
      <c r="N3270" s="24">
        <v>20</v>
      </c>
      <c r="O3270" s="21" t="s">
        <v>66</v>
      </c>
      <c r="P3270" s="24">
        <f>TotalMov[[#This Row],[Confirmed activ. 3 (ILE03)]]</f>
        <v>20</v>
      </c>
      <c r="Q3270" s="24">
        <v>20</v>
      </c>
      <c r="R3270" s="21" t="s">
        <v>66</v>
      </c>
      <c r="S3270" s="21" t="s">
        <v>72</v>
      </c>
    </row>
    <row r="3271" spans="1:19" x14ac:dyDescent="0.35">
      <c r="A3271" s="21">
        <v>1548181</v>
      </c>
      <c r="B3271" s="53">
        <v>411591</v>
      </c>
      <c r="C3271" s="21">
        <f>VLOOKUP(TotalMov[[#This Row],[Order]],'Total Mov by SS'!B:C,2,0)</f>
        <v>157</v>
      </c>
      <c r="D3271" s="21" t="s">
        <v>59</v>
      </c>
      <c r="E3271" s="21" t="s">
        <v>99</v>
      </c>
      <c r="F3271" s="21" t="s">
        <v>61</v>
      </c>
      <c r="G3271" s="21" t="s">
        <v>62</v>
      </c>
      <c r="H3271" s="21" t="s">
        <v>63</v>
      </c>
      <c r="I3271" s="21" t="s">
        <v>96</v>
      </c>
      <c r="J3271" s="22">
        <v>43726</v>
      </c>
      <c r="K3271" s="23">
        <v>0.44240740740741002</v>
      </c>
      <c r="L3271" s="22">
        <v>43726</v>
      </c>
      <c r="M3271" s="23">
        <v>0.448125</v>
      </c>
      <c r="N3271" s="25">
        <v>2.5499999999999998</v>
      </c>
      <c r="O3271" s="21" t="s">
        <v>66</v>
      </c>
      <c r="P3271" s="24">
        <f>TotalMov[[#This Row],[Confirmed activ. 3 (ILE03)]]</f>
        <v>2.5499999999999998</v>
      </c>
      <c r="Q3271" s="24">
        <v>100</v>
      </c>
      <c r="R3271" s="21" t="s">
        <v>66</v>
      </c>
      <c r="S3271" s="21" t="s">
        <v>67</v>
      </c>
    </row>
    <row r="3272" spans="1:19" x14ac:dyDescent="0.35">
      <c r="A3272" s="21">
        <v>1548181</v>
      </c>
      <c r="B3272" s="53">
        <v>411591</v>
      </c>
      <c r="C3272" s="21">
        <f>VLOOKUP(TotalMov[[#This Row],[Order]],'Total Mov by SS'!B:C,2,0)</f>
        <v>157</v>
      </c>
      <c r="D3272" s="21" t="s">
        <v>59</v>
      </c>
      <c r="E3272" s="21" t="s">
        <v>101</v>
      </c>
      <c r="F3272" s="21" t="s">
        <v>69</v>
      </c>
      <c r="G3272" s="21" t="s">
        <v>62</v>
      </c>
      <c r="H3272" s="21" t="s">
        <v>70</v>
      </c>
      <c r="I3272" s="21" t="s">
        <v>98</v>
      </c>
      <c r="J3272" s="22">
        <v>43727</v>
      </c>
      <c r="K3272" s="23">
        <v>0.57759259259258999</v>
      </c>
      <c r="L3272" s="22">
        <v>43727</v>
      </c>
      <c r="M3272" s="23">
        <v>0.57759259259258999</v>
      </c>
      <c r="N3272" s="24">
        <v>20</v>
      </c>
      <c r="O3272" s="21" t="s">
        <v>66</v>
      </c>
      <c r="P3272" s="24">
        <f>TotalMov[[#This Row],[Confirmed activ. 3 (ILE03)]]</f>
        <v>20</v>
      </c>
      <c r="Q3272" s="24">
        <v>20</v>
      </c>
      <c r="R3272" s="21" t="s">
        <v>66</v>
      </c>
      <c r="S3272" s="21" t="s">
        <v>72</v>
      </c>
    </row>
    <row r="3273" spans="1:19" x14ac:dyDescent="0.35">
      <c r="A3273" s="21">
        <v>1548181</v>
      </c>
      <c r="B3273" s="53">
        <v>411591</v>
      </c>
      <c r="C3273" s="21">
        <f>VLOOKUP(TotalMov[[#This Row],[Order]],'Total Mov by SS'!B:C,2,0)</f>
        <v>157</v>
      </c>
      <c r="D3273" s="21" t="s">
        <v>59</v>
      </c>
      <c r="E3273" s="21" t="s">
        <v>104</v>
      </c>
      <c r="F3273" s="21" t="s">
        <v>69</v>
      </c>
      <c r="G3273" s="21" t="s">
        <v>62</v>
      </c>
      <c r="H3273" s="21" t="s">
        <v>70</v>
      </c>
      <c r="I3273" s="21" t="s">
        <v>100</v>
      </c>
      <c r="J3273" s="22">
        <v>43727</v>
      </c>
      <c r="K3273" s="23">
        <v>0.57762731481481</v>
      </c>
      <c r="L3273" s="22">
        <v>43727</v>
      </c>
      <c r="M3273" s="23">
        <v>0.57762731481481</v>
      </c>
      <c r="N3273" s="24">
        <v>30</v>
      </c>
      <c r="O3273" s="21" t="s">
        <v>66</v>
      </c>
      <c r="P3273" s="24">
        <f>TotalMov[[#This Row],[Confirmed activ. 3 (ILE03)]]</f>
        <v>30</v>
      </c>
      <c r="Q3273" s="24">
        <v>30</v>
      </c>
      <c r="R3273" s="21" t="s">
        <v>66</v>
      </c>
      <c r="S3273" s="21" t="s">
        <v>72</v>
      </c>
    </row>
    <row r="3274" spans="1:19" x14ac:dyDescent="0.35">
      <c r="A3274" s="21">
        <v>1548181</v>
      </c>
      <c r="B3274" s="53">
        <v>411591</v>
      </c>
      <c r="C3274" s="21">
        <f>VLOOKUP(TotalMov[[#This Row],[Order]],'Total Mov by SS'!B:C,2,0)</f>
        <v>157</v>
      </c>
      <c r="D3274" s="21" t="s">
        <v>59</v>
      </c>
      <c r="E3274" s="21" t="s">
        <v>113</v>
      </c>
      <c r="F3274" s="21" t="s">
        <v>102</v>
      </c>
      <c r="G3274" s="21" t="s">
        <v>62</v>
      </c>
      <c r="H3274" s="21" t="s">
        <v>100</v>
      </c>
      <c r="I3274" s="21" t="s">
        <v>103</v>
      </c>
      <c r="J3274" s="22">
        <v>43727</v>
      </c>
      <c r="K3274" s="23">
        <v>0.57766203703704</v>
      </c>
      <c r="L3274" s="22">
        <v>43727</v>
      </c>
      <c r="M3274" s="23">
        <v>0.57766203703704</v>
      </c>
      <c r="N3274" s="24">
        <v>30</v>
      </c>
      <c r="O3274" s="21" t="s">
        <v>66</v>
      </c>
      <c r="P3274" s="24">
        <f>TotalMov[[#This Row],[Confirmed activ. 3 (ILE03)]]</f>
        <v>30</v>
      </c>
      <c r="Q3274" s="24">
        <v>30</v>
      </c>
      <c r="R3274" s="21" t="s">
        <v>66</v>
      </c>
      <c r="S3274" s="21" t="s">
        <v>72</v>
      </c>
    </row>
    <row r="3275" spans="1:19" x14ac:dyDescent="0.35">
      <c r="A3275" s="21">
        <v>1548181</v>
      </c>
      <c r="B3275" s="53">
        <v>411591</v>
      </c>
      <c r="C3275" s="21">
        <f>VLOOKUP(TotalMov[[#This Row],[Order]],'Total Mov by SS'!B:C,2,0)</f>
        <v>157</v>
      </c>
      <c r="D3275" s="21" t="s">
        <v>59</v>
      </c>
      <c r="E3275" s="21" t="s">
        <v>114</v>
      </c>
      <c r="F3275" s="21" t="s">
        <v>102</v>
      </c>
      <c r="G3275" s="21" t="s">
        <v>105</v>
      </c>
      <c r="H3275" s="21" t="s">
        <v>100</v>
      </c>
      <c r="I3275" s="21" t="s">
        <v>106</v>
      </c>
      <c r="J3275" s="22">
        <v>43731</v>
      </c>
      <c r="K3275" s="23">
        <v>0.35975694444444001</v>
      </c>
      <c r="L3275" s="22">
        <v>43731</v>
      </c>
      <c r="M3275" s="23">
        <v>0.35975694444444001</v>
      </c>
      <c r="N3275" s="24">
        <v>45</v>
      </c>
      <c r="O3275" s="21" t="s">
        <v>66</v>
      </c>
      <c r="P3275" s="24">
        <f>TotalMov[[#This Row],[Confirmed activ. 3 (ILE03)]]</f>
        <v>45</v>
      </c>
      <c r="Q3275" s="24">
        <v>45</v>
      </c>
      <c r="R3275" s="21" t="s">
        <v>66</v>
      </c>
      <c r="S3275" s="21" t="s">
        <v>72</v>
      </c>
    </row>
    <row r="3276" spans="1:19" x14ac:dyDescent="0.35">
      <c r="A3276" s="21">
        <v>1548181</v>
      </c>
      <c r="B3276" s="53">
        <v>411591</v>
      </c>
      <c r="C3276" s="21">
        <f>VLOOKUP(TotalMov[[#This Row],[Order]],'Total Mov by SS'!B:C,2,0)</f>
        <v>157</v>
      </c>
      <c r="D3276" s="21" t="s">
        <v>107</v>
      </c>
      <c r="E3276" s="21" t="s">
        <v>60</v>
      </c>
      <c r="F3276" s="21" t="s">
        <v>61</v>
      </c>
      <c r="G3276" s="21" t="s">
        <v>90</v>
      </c>
      <c r="H3276" s="21" t="s">
        <v>63</v>
      </c>
      <c r="I3276" s="21" t="s">
        <v>108</v>
      </c>
      <c r="J3276" s="22"/>
      <c r="K3276" s="23">
        <v>0</v>
      </c>
      <c r="L3276" s="22"/>
      <c r="M3276" s="23">
        <v>0</v>
      </c>
      <c r="N3276" s="25">
        <v>0</v>
      </c>
      <c r="O3276" s="21" t="s">
        <v>93</v>
      </c>
      <c r="P3276" s="24"/>
      <c r="Q3276" s="24">
        <v>1</v>
      </c>
      <c r="R3276" s="21" t="s">
        <v>66</v>
      </c>
      <c r="S3276" s="21" t="s">
        <v>94</v>
      </c>
    </row>
    <row r="3277" spans="1:19" x14ac:dyDescent="0.35">
      <c r="A3277" s="21">
        <v>1548181</v>
      </c>
      <c r="B3277" s="53">
        <v>411591</v>
      </c>
      <c r="C3277" s="21">
        <f>VLOOKUP(TotalMov[[#This Row],[Order]],'Total Mov by SS'!B:C,2,0)</f>
        <v>157</v>
      </c>
      <c r="D3277" s="21" t="s">
        <v>109</v>
      </c>
      <c r="E3277" s="21" t="s">
        <v>95</v>
      </c>
      <c r="F3277" s="21" t="s">
        <v>83</v>
      </c>
      <c r="G3277" s="21" t="s">
        <v>90</v>
      </c>
      <c r="H3277" s="21" t="s">
        <v>84</v>
      </c>
      <c r="I3277" s="21" t="s">
        <v>110</v>
      </c>
      <c r="J3277" s="22"/>
      <c r="K3277" s="23">
        <v>0</v>
      </c>
      <c r="L3277" s="22"/>
      <c r="M3277" s="23">
        <v>0</v>
      </c>
      <c r="N3277" s="25">
        <v>0</v>
      </c>
      <c r="O3277" s="21" t="s">
        <v>93</v>
      </c>
      <c r="P3277" s="24"/>
      <c r="Q3277" s="24">
        <v>5</v>
      </c>
      <c r="R3277" s="21" t="s">
        <v>66</v>
      </c>
      <c r="S3277" s="21" t="s">
        <v>94</v>
      </c>
    </row>
    <row r="3278" spans="1:19" x14ac:dyDescent="0.35">
      <c r="A3278" s="21">
        <v>1549145</v>
      </c>
      <c r="B3278" s="53">
        <v>411591</v>
      </c>
      <c r="C3278" s="21">
        <f>VLOOKUP(TotalMov[[#This Row],[Order]],'Total Mov by SS'!B:C,2,0)</f>
        <v>151</v>
      </c>
      <c r="D3278" s="21" t="s">
        <v>59</v>
      </c>
      <c r="E3278" s="21" t="s">
        <v>60</v>
      </c>
      <c r="F3278" s="21" t="s">
        <v>83</v>
      </c>
      <c r="G3278" s="21" t="s">
        <v>62</v>
      </c>
      <c r="H3278" s="21" t="s">
        <v>84</v>
      </c>
      <c r="I3278" s="21" t="s">
        <v>111</v>
      </c>
      <c r="J3278" s="22">
        <v>43717</v>
      </c>
      <c r="K3278" s="23">
        <v>0.94503472222221996</v>
      </c>
      <c r="L3278" s="22">
        <v>43717</v>
      </c>
      <c r="M3278" s="23">
        <v>0.99784722222222</v>
      </c>
      <c r="N3278" s="25">
        <v>1.268</v>
      </c>
      <c r="O3278" s="21" t="s">
        <v>77</v>
      </c>
      <c r="P3278" s="24">
        <f>TotalMov[[#This Row],[Confirmed activ. 3 (ILE03)]]*60</f>
        <v>76.08</v>
      </c>
      <c r="Q3278" s="24">
        <v>40</v>
      </c>
      <c r="R3278" s="21" t="s">
        <v>66</v>
      </c>
      <c r="S3278" s="21" t="s">
        <v>67</v>
      </c>
    </row>
    <row r="3279" spans="1:19" x14ac:dyDescent="0.35">
      <c r="A3279" s="21">
        <v>1549145</v>
      </c>
      <c r="B3279" s="53">
        <v>411591</v>
      </c>
      <c r="C3279" s="21">
        <f>VLOOKUP(TotalMov[[#This Row],[Order]],'Total Mov by SS'!B:C,2,0)</f>
        <v>151</v>
      </c>
      <c r="D3279" s="21" t="s">
        <v>59</v>
      </c>
      <c r="E3279" s="21" t="s">
        <v>68</v>
      </c>
      <c r="F3279" s="21" t="s">
        <v>61</v>
      </c>
      <c r="G3279" s="21" t="s">
        <v>62</v>
      </c>
      <c r="H3279" s="21" t="s">
        <v>63</v>
      </c>
      <c r="I3279" s="21" t="s">
        <v>64</v>
      </c>
      <c r="J3279" s="22">
        <v>43718</v>
      </c>
      <c r="K3279" s="23">
        <v>0.39818287037036998</v>
      </c>
      <c r="L3279" s="22">
        <v>43718</v>
      </c>
      <c r="M3279" s="23">
        <v>0.41716435185185002</v>
      </c>
      <c r="N3279" s="25">
        <v>13.667</v>
      </c>
      <c r="O3279" s="21" t="s">
        <v>66</v>
      </c>
      <c r="P3279" s="24">
        <f>TotalMov[[#This Row],[Confirmed activ. 3 (ILE03)]]</f>
        <v>13.667</v>
      </c>
      <c r="Q3279" s="24">
        <v>15</v>
      </c>
      <c r="R3279" s="21" t="s">
        <v>66</v>
      </c>
      <c r="S3279" s="21" t="s">
        <v>67</v>
      </c>
    </row>
    <row r="3280" spans="1:19" x14ac:dyDescent="0.35">
      <c r="A3280" s="21">
        <v>1549145</v>
      </c>
      <c r="B3280" s="53">
        <v>411591</v>
      </c>
      <c r="C3280" s="21">
        <f>VLOOKUP(TotalMov[[#This Row],[Order]],'Total Mov by SS'!B:C,2,0)</f>
        <v>151</v>
      </c>
      <c r="D3280" s="21" t="s">
        <v>59</v>
      </c>
      <c r="E3280" s="21" t="s">
        <v>73</v>
      </c>
      <c r="F3280" s="21" t="s">
        <v>69</v>
      </c>
      <c r="G3280" s="21" t="s">
        <v>62</v>
      </c>
      <c r="H3280" s="21" t="s">
        <v>70</v>
      </c>
      <c r="I3280" s="21" t="s">
        <v>71</v>
      </c>
      <c r="J3280" s="22">
        <v>43719</v>
      </c>
      <c r="K3280" s="23">
        <v>0.31543981481480998</v>
      </c>
      <c r="L3280" s="22">
        <v>43719</v>
      </c>
      <c r="M3280" s="23">
        <v>0.31543981481480998</v>
      </c>
      <c r="N3280" s="24">
        <v>20</v>
      </c>
      <c r="O3280" s="21" t="s">
        <v>66</v>
      </c>
      <c r="P3280" s="24">
        <f>TotalMov[[#This Row],[Confirmed activ. 3 (ILE03)]]</f>
        <v>20</v>
      </c>
      <c r="Q3280" s="24">
        <v>20</v>
      </c>
      <c r="R3280" s="21" t="s">
        <v>66</v>
      </c>
      <c r="S3280" s="21" t="s">
        <v>72</v>
      </c>
    </row>
    <row r="3281" spans="1:19" x14ac:dyDescent="0.35">
      <c r="A3281" s="21">
        <v>1549145</v>
      </c>
      <c r="B3281" s="53">
        <v>411591</v>
      </c>
      <c r="C3281" s="21">
        <f>VLOOKUP(TotalMov[[#This Row],[Order]],'Total Mov by SS'!B:C,2,0)</f>
        <v>151</v>
      </c>
      <c r="D3281" s="21" t="s">
        <v>59</v>
      </c>
      <c r="E3281" s="21" t="s">
        <v>75</v>
      </c>
      <c r="F3281" s="21" t="s">
        <v>61</v>
      </c>
      <c r="G3281" s="21" t="s">
        <v>62</v>
      </c>
      <c r="H3281" s="21" t="s">
        <v>63</v>
      </c>
      <c r="I3281" s="21" t="s">
        <v>74</v>
      </c>
      <c r="J3281" s="22">
        <v>43719</v>
      </c>
      <c r="K3281" s="23">
        <v>0.31883101851852003</v>
      </c>
      <c r="L3281" s="22">
        <v>43719</v>
      </c>
      <c r="M3281" s="23">
        <v>0.74306712962962995</v>
      </c>
      <c r="N3281" s="25">
        <v>9.5809999999999995</v>
      </c>
      <c r="O3281" s="21" t="s">
        <v>77</v>
      </c>
      <c r="P3281" s="24">
        <f>TotalMov[[#This Row],[Confirmed activ. 3 (ILE03)]]*60</f>
        <v>574.86</v>
      </c>
      <c r="Q3281" s="24">
        <v>290</v>
      </c>
      <c r="R3281" s="21" t="s">
        <v>66</v>
      </c>
      <c r="S3281" s="21" t="s">
        <v>67</v>
      </c>
    </row>
    <row r="3282" spans="1:19" x14ac:dyDescent="0.35">
      <c r="A3282" s="21">
        <v>1549145</v>
      </c>
      <c r="B3282" s="53">
        <v>411591</v>
      </c>
      <c r="C3282" s="21">
        <f>VLOOKUP(TotalMov[[#This Row],[Order]],'Total Mov by SS'!B:C,2,0)</f>
        <v>151</v>
      </c>
      <c r="D3282" s="21" t="s">
        <v>59</v>
      </c>
      <c r="E3282" s="21" t="s">
        <v>78</v>
      </c>
      <c r="F3282" s="21" t="s">
        <v>61</v>
      </c>
      <c r="G3282" s="21" t="s">
        <v>62</v>
      </c>
      <c r="H3282" s="21" t="s">
        <v>63</v>
      </c>
      <c r="I3282" s="21" t="s">
        <v>76</v>
      </c>
      <c r="J3282" s="22">
        <v>43720</v>
      </c>
      <c r="K3282" s="23">
        <v>0.31159722222222003</v>
      </c>
      <c r="L3282" s="22">
        <v>43725</v>
      </c>
      <c r="M3282" s="23">
        <v>0.60527777777778002</v>
      </c>
      <c r="N3282" s="25">
        <v>27.882000000000001</v>
      </c>
      <c r="O3282" s="21" t="s">
        <v>77</v>
      </c>
      <c r="P3282" s="24">
        <f>TotalMov[[#This Row],[Confirmed activ. 3 (ILE03)]]*60</f>
        <v>1672.92</v>
      </c>
      <c r="Q3282" s="24">
        <v>1040</v>
      </c>
      <c r="R3282" s="21" t="s">
        <v>66</v>
      </c>
      <c r="S3282" s="21" t="s">
        <v>67</v>
      </c>
    </row>
    <row r="3283" spans="1:19" x14ac:dyDescent="0.35">
      <c r="A3283" s="21">
        <v>1549145</v>
      </c>
      <c r="B3283" s="53">
        <v>411591</v>
      </c>
      <c r="C3283" s="21">
        <f>VLOOKUP(TotalMov[[#This Row],[Order]],'Total Mov by SS'!B:C,2,0)</f>
        <v>151</v>
      </c>
      <c r="D3283" s="21" t="s">
        <v>59</v>
      </c>
      <c r="E3283" s="21" t="s">
        <v>80</v>
      </c>
      <c r="F3283" s="21" t="s">
        <v>61</v>
      </c>
      <c r="G3283" s="21" t="s">
        <v>62</v>
      </c>
      <c r="H3283" s="21" t="s">
        <v>63</v>
      </c>
      <c r="I3283" s="21" t="s">
        <v>112</v>
      </c>
      <c r="J3283" s="22">
        <v>43725</v>
      </c>
      <c r="K3283" s="23">
        <v>0.60552083333332996</v>
      </c>
      <c r="L3283" s="22">
        <v>43725</v>
      </c>
      <c r="M3283" s="23">
        <v>0.64292824074073995</v>
      </c>
      <c r="N3283" s="25">
        <v>53.866999999999997</v>
      </c>
      <c r="O3283" s="21" t="s">
        <v>66</v>
      </c>
      <c r="P3283" s="24">
        <f>TotalMov[[#This Row],[Confirmed activ. 3 (ILE03)]]</f>
        <v>53.866999999999997</v>
      </c>
      <c r="Q3283" s="24">
        <v>50</v>
      </c>
      <c r="R3283" s="21" t="s">
        <v>66</v>
      </c>
      <c r="S3283" s="21" t="s">
        <v>67</v>
      </c>
    </row>
    <row r="3284" spans="1:19" x14ac:dyDescent="0.35">
      <c r="A3284" s="21">
        <v>1549145</v>
      </c>
      <c r="B3284" s="53">
        <v>411591</v>
      </c>
      <c r="C3284" s="21">
        <f>VLOOKUP(TotalMov[[#This Row],[Order]],'Total Mov by SS'!B:C,2,0)</f>
        <v>151</v>
      </c>
      <c r="D3284" s="21" t="s">
        <v>59</v>
      </c>
      <c r="E3284" s="21" t="s">
        <v>82</v>
      </c>
      <c r="F3284" s="21" t="s">
        <v>89</v>
      </c>
      <c r="G3284" s="21" t="s">
        <v>90</v>
      </c>
      <c r="H3284" s="21" t="s">
        <v>91</v>
      </c>
      <c r="I3284" s="21" t="s">
        <v>92</v>
      </c>
      <c r="J3284" s="22"/>
      <c r="K3284" s="23">
        <v>0</v>
      </c>
      <c r="L3284" s="22"/>
      <c r="M3284" s="23">
        <v>0</v>
      </c>
      <c r="N3284" s="25">
        <v>0</v>
      </c>
      <c r="O3284" s="21" t="s">
        <v>93</v>
      </c>
      <c r="P3284" s="24"/>
      <c r="Q3284" s="24">
        <v>0</v>
      </c>
      <c r="R3284" s="21" t="s">
        <v>66</v>
      </c>
      <c r="S3284" s="21" t="s">
        <v>94</v>
      </c>
    </row>
    <row r="3285" spans="1:19" x14ac:dyDescent="0.35">
      <c r="A3285" s="21">
        <v>1549145</v>
      </c>
      <c r="B3285" s="53">
        <v>411591</v>
      </c>
      <c r="C3285" s="21">
        <f>VLOOKUP(TotalMov[[#This Row],[Order]],'Total Mov by SS'!B:C,2,0)</f>
        <v>151</v>
      </c>
      <c r="D3285" s="21" t="s">
        <v>59</v>
      </c>
      <c r="E3285" s="21" t="s">
        <v>85</v>
      </c>
      <c r="F3285" s="21" t="s">
        <v>69</v>
      </c>
      <c r="G3285" s="21" t="s">
        <v>62</v>
      </c>
      <c r="H3285" s="21" t="s">
        <v>70</v>
      </c>
      <c r="I3285" s="21" t="s">
        <v>79</v>
      </c>
      <c r="J3285" s="22">
        <v>43725</v>
      </c>
      <c r="K3285" s="23">
        <v>0.66839120370369998</v>
      </c>
      <c r="L3285" s="22">
        <v>43725</v>
      </c>
      <c r="M3285" s="23">
        <v>0.66839120370369998</v>
      </c>
      <c r="N3285" s="24">
        <v>20</v>
      </c>
      <c r="O3285" s="21" t="s">
        <v>66</v>
      </c>
      <c r="P3285" s="24">
        <f>TotalMov[[#This Row],[Confirmed activ. 3 (ILE03)]]</f>
        <v>20</v>
      </c>
      <c r="Q3285" s="24">
        <v>20</v>
      </c>
      <c r="R3285" s="21" t="s">
        <v>66</v>
      </c>
      <c r="S3285" s="21" t="s">
        <v>72</v>
      </c>
    </row>
    <row r="3286" spans="1:19" x14ac:dyDescent="0.35">
      <c r="A3286" s="21">
        <v>1549145</v>
      </c>
      <c r="B3286" s="53">
        <v>411591</v>
      </c>
      <c r="C3286" s="21">
        <f>VLOOKUP(TotalMov[[#This Row],[Order]],'Total Mov by SS'!B:C,2,0)</f>
        <v>151</v>
      </c>
      <c r="D3286" s="21" t="s">
        <v>59</v>
      </c>
      <c r="E3286" s="21" t="s">
        <v>88</v>
      </c>
      <c r="F3286" s="21" t="s">
        <v>69</v>
      </c>
      <c r="G3286" s="21" t="s">
        <v>62</v>
      </c>
      <c r="H3286" s="21" t="s">
        <v>70</v>
      </c>
      <c r="I3286" s="21" t="s">
        <v>81</v>
      </c>
      <c r="J3286" s="22">
        <v>43725</v>
      </c>
      <c r="K3286" s="23">
        <v>0.66847222222222002</v>
      </c>
      <c r="L3286" s="22">
        <v>43725</v>
      </c>
      <c r="M3286" s="23">
        <v>0.66847222222222002</v>
      </c>
      <c r="N3286" s="24">
        <v>20</v>
      </c>
      <c r="O3286" s="21" t="s">
        <v>66</v>
      </c>
      <c r="P3286" s="24">
        <f>TotalMov[[#This Row],[Confirmed activ. 3 (ILE03)]]</f>
        <v>20</v>
      </c>
      <c r="Q3286" s="24">
        <v>20</v>
      </c>
      <c r="R3286" s="21" t="s">
        <v>66</v>
      </c>
      <c r="S3286" s="21" t="s">
        <v>72</v>
      </c>
    </row>
    <row r="3287" spans="1:19" x14ac:dyDescent="0.35">
      <c r="A3287" s="21">
        <v>1549145</v>
      </c>
      <c r="B3287" s="53">
        <v>411591</v>
      </c>
      <c r="C3287" s="21">
        <f>VLOOKUP(TotalMov[[#This Row],[Order]],'Total Mov by SS'!B:C,2,0)</f>
        <v>151</v>
      </c>
      <c r="D3287" s="21" t="s">
        <v>59</v>
      </c>
      <c r="E3287" s="21" t="s">
        <v>95</v>
      </c>
      <c r="F3287" s="21" t="s">
        <v>83</v>
      </c>
      <c r="G3287" s="21" t="s">
        <v>62</v>
      </c>
      <c r="H3287" s="21" t="s">
        <v>84</v>
      </c>
      <c r="I3287" s="21" t="s">
        <v>84</v>
      </c>
      <c r="J3287" s="22">
        <v>43727</v>
      </c>
      <c r="K3287" s="23">
        <v>0.42777777777777998</v>
      </c>
      <c r="L3287" s="22">
        <v>43727</v>
      </c>
      <c r="M3287" s="23">
        <v>0.93710648148148001</v>
      </c>
      <c r="N3287" s="25">
        <v>430.49299999999999</v>
      </c>
      <c r="O3287" s="21" t="s">
        <v>66</v>
      </c>
      <c r="P3287" s="24">
        <f>TotalMov[[#This Row],[Confirmed activ. 3 (ILE03)]]</f>
        <v>430.49299999999999</v>
      </c>
      <c r="Q3287" s="24">
        <v>450</v>
      </c>
      <c r="R3287" s="21" t="s">
        <v>66</v>
      </c>
      <c r="S3287" s="21" t="s">
        <v>67</v>
      </c>
    </row>
    <row r="3288" spans="1:19" x14ac:dyDescent="0.35">
      <c r="A3288" s="21">
        <v>1549145</v>
      </c>
      <c r="B3288" s="53">
        <v>411591</v>
      </c>
      <c r="C3288" s="21">
        <f>VLOOKUP(TotalMov[[#This Row],[Order]],'Total Mov by SS'!B:C,2,0)</f>
        <v>151</v>
      </c>
      <c r="D3288" s="21" t="s">
        <v>59</v>
      </c>
      <c r="E3288" s="21" t="s">
        <v>97</v>
      </c>
      <c r="F3288" s="21" t="s">
        <v>86</v>
      </c>
      <c r="G3288" s="21" t="s">
        <v>62</v>
      </c>
      <c r="H3288" s="21" t="s">
        <v>87</v>
      </c>
      <c r="I3288" s="21" t="s">
        <v>87</v>
      </c>
      <c r="J3288" s="22">
        <v>43730</v>
      </c>
      <c r="K3288" s="23">
        <v>0.4015162037037</v>
      </c>
      <c r="L3288" s="22">
        <v>43730</v>
      </c>
      <c r="M3288" s="23">
        <v>0.4015162037037</v>
      </c>
      <c r="N3288" s="24">
        <v>20</v>
      </c>
      <c r="O3288" s="21" t="s">
        <v>66</v>
      </c>
      <c r="P3288" s="24">
        <f>TotalMov[[#This Row],[Confirmed activ. 3 (ILE03)]]</f>
        <v>20</v>
      </c>
      <c r="Q3288" s="24">
        <v>20</v>
      </c>
      <c r="R3288" s="21" t="s">
        <v>66</v>
      </c>
      <c r="S3288" s="21" t="s">
        <v>72</v>
      </c>
    </row>
    <row r="3289" spans="1:19" x14ac:dyDescent="0.35">
      <c r="A3289" s="21">
        <v>1549145</v>
      </c>
      <c r="B3289" s="53">
        <v>411591</v>
      </c>
      <c r="C3289" s="21">
        <f>VLOOKUP(TotalMov[[#This Row],[Order]],'Total Mov by SS'!B:C,2,0)</f>
        <v>151</v>
      </c>
      <c r="D3289" s="21" t="s">
        <v>59</v>
      </c>
      <c r="E3289" s="21" t="s">
        <v>99</v>
      </c>
      <c r="F3289" s="21" t="s">
        <v>61</v>
      </c>
      <c r="G3289" s="21" t="s">
        <v>62</v>
      </c>
      <c r="H3289" s="21" t="s">
        <v>63</v>
      </c>
      <c r="I3289" s="21" t="s">
        <v>96</v>
      </c>
      <c r="J3289" s="22">
        <v>43730</v>
      </c>
      <c r="K3289" s="23">
        <v>0.55652777777777995</v>
      </c>
      <c r="L3289" s="22">
        <v>43730</v>
      </c>
      <c r="M3289" s="23">
        <v>0.60015046296296004</v>
      </c>
      <c r="N3289" s="25">
        <v>31.417000000000002</v>
      </c>
      <c r="O3289" s="21" t="s">
        <v>66</v>
      </c>
      <c r="P3289" s="24">
        <f>TotalMov[[#This Row],[Confirmed activ. 3 (ILE03)]]</f>
        <v>31.417000000000002</v>
      </c>
      <c r="Q3289" s="24">
        <v>100</v>
      </c>
      <c r="R3289" s="21" t="s">
        <v>66</v>
      </c>
      <c r="S3289" s="21" t="s">
        <v>67</v>
      </c>
    </row>
    <row r="3290" spans="1:19" x14ac:dyDescent="0.35">
      <c r="A3290" s="21">
        <v>1549145</v>
      </c>
      <c r="B3290" s="53">
        <v>411591</v>
      </c>
      <c r="C3290" s="21">
        <f>VLOOKUP(TotalMov[[#This Row],[Order]],'Total Mov by SS'!B:C,2,0)</f>
        <v>151</v>
      </c>
      <c r="D3290" s="21" t="s">
        <v>59</v>
      </c>
      <c r="E3290" s="21" t="s">
        <v>101</v>
      </c>
      <c r="F3290" s="21" t="s">
        <v>69</v>
      </c>
      <c r="G3290" s="21" t="s">
        <v>62</v>
      </c>
      <c r="H3290" s="21" t="s">
        <v>70</v>
      </c>
      <c r="I3290" s="21" t="s">
        <v>98</v>
      </c>
      <c r="J3290" s="22">
        <v>43739</v>
      </c>
      <c r="K3290" s="23">
        <v>0.35732638888889001</v>
      </c>
      <c r="L3290" s="22">
        <v>43739</v>
      </c>
      <c r="M3290" s="23">
        <v>0.35732638888889001</v>
      </c>
      <c r="N3290" s="24">
        <v>20</v>
      </c>
      <c r="O3290" s="21" t="s">
        <v>66</v>
      </c>
      <c r="P3290" s="24">
        <f>TotalMov[[#This Row],[Confirmed activ. 3 (ILE03)]]</f>
        <v>20</v>
      </c>
      <c r="Q3290" s="24">
        <v>20</v>
      </c>
      <c r="R3290" s="21" t="s">
        <v>66</v>
      </c>
      <c r="S3290" s="21" t="s">
        <v>72</v>
      </c>
    </row>
    <row r="3291" spans="1:19" x14ac:dyDescent="0.35">
      <c r="A3291" s="21">
        <v>1549145</v>
      </c>
      <c r="B3291" s="53">
        <v>411591</v>
      </c>
      <c r="C3291" s="21">
        <f>VLOOKUP(TotalMov[[#This Row],[Order]],'Total Mov by SS'!B:C,2,0)</f>
        <v>151</v>
      </c>
      <c r="D3291" s="21" t="s">
        <v>59</v>
      </c>
      <c r="E3291" s="21" t="s">
        <v>104</v>
      </c>
      <c r="F3291" s="21" t="s">
        <v>69</v>
      </c>
      <c r="G3291" s="21" t="s">
        <v>62</v>
      </c>
      <c r="H3291" s="21" t="s">
        <v>70</v>
      </c>
      <c r="I3291" s="21" t="s">
        <v>100</v>
      </c>
      <c r="J3291" s="22">
        <v>43739</v>
      </c>
      <c r="K3291" s="23">
        <v>0.35744212962963001</v>
      </c>
      <c r="L3291" s="22">
        <v>43739</v>
      </c>
      <c r="M3291" s="23">
        <v>0.35744212962963001</v>
      </c>
      <c r="N3291" s="24">
        <v>30</v>
      </c>
      <c r="O3291" s="21" t="s">
        <v>66</v>
      </c>
      <c r="P3291" s="24">
        <f>TotalMov[[#This Row],[Confirmed activ. 3 (ILE03)]]</f>
        <v>30</v>
      </c>
      <c r="Q3291" s="24">
        <v>30</v>
      </c>
      <c r="R3291" s="21" t="s">
        <v>66</v>
      </c>
      <c r="S3291" s="21" t="s">
        <v>72</v>
      </c>
    </row>
    <row r="3292" spans="1:19" x14ac:dyDescent="0.35">
      <c r="A3292" s="21">
        <v>1549145</v>
      </c>
      <c r="B3292" s="53">
        <v>411591</v>
      </c>
      <c r="C3292" s="21">
        <f>VLOOKUP(TotalMov[[#This Row],[Order]],'Total Mov by SS'!B:C,2,0)</f>
        <v>151</v>
      </c>
      <c r="D3292" s="21" t="s">
        <v>59</v>
      </c>
      <c r="E3292" s="21" t="s">
        <v>113</v>
      </c>
      <c r="F3292" s="21" t="s">
        <v>102</v>
      </c>
      <c r="G3292" s="21" t="s">
        <v>62</v>
      </c>
      <c r="H3292" s="21" t="s">
        <v>100</v>
      </c>
      <c r="I3292" s="21" t="s">
        <v>103</v>
      </c>
      <c r="J3292" s="22">
        <v>43739</v>
      </c>
      <c r="K3292" s="23">
        <v>0.35756944444444</v>
      </c>
      <c r="L3292" s="22">
        <v>43739</v>
      </c>
      <c r="M3292" s="23">
        <v>0.35756944444444</v>
      </c>
      <c r="N3292" s="24">
        <v>30</v>
      </c>
      <c r="O3292" s="21" t="s">
        <v>66</v>
      </c>
      <c r="P3292" s="24">
        <f>TotalMov[[#This Row],[Confirmed activ. 3 (ILE03)]]</f>
        <v>30</v>
      </c>
      <c r="Q3292" s="24">
        <v>30</v>
      </c>
      <c r="R3292" s="21" t="s">
        <v>66</v>
      </c>
      <c r="S3292" s="21" t="s">
        <v>72</v>
      </c>
    </row>
    <row r="3293" spans="1:19" x14ac:dyDescent="0.35">
      <c r="A3293" s="21">
        <v>1549145</v>
      </c>
      <c r="B3293" s="53">
        <v>411591</v>
      </c>
      <c r="C3293" s="21">
        <f>VLOOKUP(TotalMov[[#This Row],[Order]],'Total Mov by SS'!B:C,2,0)</f>
        <v>151</v>
      </c>
      <c r="D3293" s="21" t="s">
        <v>59</v>
      </c>
      <c r="E3293" s="21" t="s">
        <v>114</v>
      </c>
      <c r="F3293" s="21" t="s">
        <v>102</v>
      </c>
      <c r="G3293" s="21" t="s">
        <v>105</v>
      </c>
      <c r="H3293" s="21" t="s">
        <v>100</v>
      </c>
      <c r="I3293" s="21" t="s">
        <v>106</v>
      </c>
      <c r="J3293" s="22">
        <v>43739</v>
      </c>
      <c r="K3293" s="23">
        <v>0.67986111111111003</v>
      </c>
      <c r="L3293" s="22">
        <v>43739</v>
      </c>
      <c r="M3293" s="23">
        <v>0.67986111111111003</v>
      </c>
      <c r="N3293" s="24">
        <v>45</v>
      </c>
      <c r="O3293" s="21" t="s">
        <v>66</v>
      </c>
      <c r="P3293" s="24">
        <f>TotalMov[[#This Row],[Confirmed activ. 3 (ILE03)]]</f>
        <v>45</v>
      </c>
      <c r="Q3293" s="24">
        <v>45</v>
      </c>
      <c r="R3293" s="21" t="s">
        <v>66</v>
      </c>
      <c r="S3293" s="21" t="s">
        <v>72</v>
      </c>
    </row>
    <row r="3294" spans="1:19" x14ac:dyDescent="0.35">
      <c r="A3294" s="21">
        <v>1549145</v>
      </c>
      <c r="B3294" s="53">
        <v>411591</v>
      </c>
      <c r="C3294" s="21">
        <f>VLOOKUP(TotalMov[[#This Row],[Order]],'Total Mov by SS'!B:C,2,0)</f>
        <v>151</v>
      </c>
      <c r="D3294" s="21" t="s">
        <v>107</v>
      </c>
      <c r="E3294" s="21" t="s">
        <v>60</v>
      </c>
      <c r="F3294" s="21" t="s">
        <v>61</v>
      </c>
      <c r="G3294" s="21" t="s">
        <v>90</v>
      </c>
      <c r="H3294" s="21" t="s">
        <v>63</v>
      </c>
      <c r="I3294" s="21" t="s">
        <v>108</v>
      </c>
      <c r="J3294" s="22"/>
      <c r="K3294" s="23">
        <v>0</v>
      </c>
      <c r="L3294" s="22"/>
      <c r="M3294" s="23">
        <v>0</v>
      </c>
      <c r="N3294" s="25">
        <v>0</v>
      </c>
      <c r="O3294" s="21" t="s">
        <v>93</v>
      </c>
      <c r="P3294" s="24"/>
      <c r="Q3294" s="24">
        <v>1</v>
      </c>
      <c r="R3294" s="21" t="s">
        <v>66</v>
      </c>
      <c r="S3294" s="21" t="s">
        <v>94</v>
      </c>
    </row>
    <row r="3295" spans="1:19" x14ac:dyDescent="0.35">
      <c r="A3295" s="21">
        <v>1549145</v>
      </c>
      <c r="B3295" s="53">
        <v>411591</v>
      </c>
      <c r="C3295" s="21">
        <f>VLOOKUP(TotalMov[[#This Row],[Order]],'Total Mov by SS'!B:C,2,0)</f>
        <v>151</v>
      </c>
      <c r="D3295" s="21" t="s">
        <v>109</v>
      </c>
      <c r="E3295" s="21" t="s">
        <v>95</v>
      </c>
      <c r="F3295" s="21" t="s">
        <v>83</v>
      </c>
      <c r="G3295" s="21" t="s">
        <v>90</v>
      </c>
      <c r="H3295" s="21" t="s">
        <v>84</v>
      </c>
      <c r="I3295" s="21" t="s">
        <v>110</v>
      </c>
      <c r="J3295" s="22"/>
      <c r="K3295" s="23">
        <v>0</v>
      </c>
      <c r="L3295" s="22"/>
      <c r="M3295" s="23">
        <v>0</v>
      </c>
      <c r="N3295" s="25">
        <v>0</v>
      </c>
      <c r="O3295" s="21" t="s">
        <v>93</v>
      </c>
      <c r="P3295" s="24"/>
      <c r="Q3295" s="24">
        <v>5</v>
      </c>
      <c r="R3295" s="21" t="s">
        <v>66</v>
      </c>
      <c r="S3295" s="21" t="s">
        <v>94</v>
      </c>
    </row>
    <row r="3296" spans="1:19" x14ac:dyDescent="0.35">
      <c r="A3296" s="21">
        <v>1549295</v>
      </c>
      <c r="B3296" s="53">
        <v>411591</v>
      </c>
      <c r="C3296" s="21">
        <f>VLOOKUP(TotalMov[[#This Row],[Order]],'Total Mov by SS'!B:C,2,0)</f>
        <v>151</v>
      </c>
      <c r="D3296" s="21" t="s">
        <v>59</v>
      </c>
      <c r="E3296" s="21" t="s">
        <v>60</v>
      </c>
      <c r="F3296" s="21" t="s">
        <v>83</v>
      </c>
      <c r="G3296" s="21" t="s">
        <v>62</v>
      </c>
      <c r="H3296" s="21" t="s">
        <v>84</v>
      </c>
      <c r="I3296" s="21" t="s">
        <v>111</v>
      </c>
      <c r="J3296" s="22">
        <v>43718</v>
      </c>
      <c r="K3296" s="23">
        <v>0.77076388888889003</v>
      </c>
      <c r="L3296" s="22">
        <v>43718</v>
      </c>
      <c r="M3296" s="23">
        <v>0.97150462962963002</v>
      </c>
      <c r="N3296" s="25">
        <v>3.3980000000000001</v>
      </c>
      <c r="O3296" s="21" t="s">
        <v>77</v>
      </c>
      <c r="P3296" s="24">
        <f>TotalMov[[#This Row],[Confirmed activ. 3 (ILE03)]]*60</f>
        <v>203.88</v>
      </c>
      <c r="Q3296" s="24">
        <v>40</v>
      </c>
      <c r="R3296" s="21" t="s">
        <v>66</v>
      </c>
      <c r="S3296" s="21" t="s">
        <v>67</v>
      </c>
    </row>
    <row r="3297" spans="1:19" x14ac:dyDescent="0.35">
      <c r="A3297" s="21">
        <v>1549295</v>
      </c>
      <c r="B3297" s="53">
        <v>411591</v>
      </c>
      <c r="C3297" s="21">
        <f>VLOOKUP(TotalMov[[#This Row],[Order]],'Total Mov by SS'!B:C,2,0)</f>
        <v>151</v>
      </c>
      <c r="D3297" s="21" t="s">
        <v>59</v>
      </c>
      <c r="E3297" s="21" t="s">
        <v>68</v>
      </c>
      <c r="F3297" s="21" t="s">
        <v>61</v>
      </c>
      <c r="G3297" s="21" t="s">
        <v>62</v>
      </c>
      <c r="H3297" s="21" t="s">
        <v>63</v>
      </c>
      <c r="I3297" s="21" t="s">
        <v>64</v>
      </c>
      <c r="J3297" s="22">
        <v>43719</v>
      </c>
      <c r="K3297" s="23">
        <v>0.30581018518518999</v>
      </c>
      <c r="L3297" s="22">
        <v>43719</v>
      </c>
      <c r="M3297" s="23">
        <v>0.32828703703703999</v>
      </c>
      <c r="N3297" s="25">
        <v>16.183</v>
      </c>
      <c r="O3297" s="21" t="s">
        <v>66</v>
      </c>
      <c r="P3297" s="24">
        <f>TotalMov[[#This Row],[Confirmed activ. 3 (ILE03)]]</f>
        <v>16.183</v>
      </c>
      <c r="Q3297" s="24">
        <v>15</v>
      </c>
      <c r="R3297" s="21" t="s">
        <v>66</v>
      </c>
      <c r="S3297" s="21" t="s">
        <v>67</v>
      </c>
    </row>
    <row r="3298" spans="1:19" x14ac:dyDescent="0.35">
      <c r="A3298" s="21">
        <v>1549295</v>
      </c>
      <c r="B3298" s="53">
        <v>411591</v>
      </c>
      <c r="C3298" s="21">
        <f>VLOOKUP(TotalMov[[#This Row],[Order]],'Total Mov by SS'!B:C,2,0)</f>
        <v>151</v>
      </c>
      <c r="D3298" s="21" t="s">
        <v>59</v>
      </c>
      <c r="E3298" s="21" t="s">
        <v>73</v>
      </c>
      <c r="F3298" s="21" t="s">
        <v>69</v>
      </c>
      <c r="G3298" s="21" t="s">
        <v>62</v>
      </c>
      <c r="H3298" s="21" t="s">
        <v>70</v>
      </c>
      <c r="I3298" s="21" t="s">
        <v>71</v>
      </c>
      <c r="J3298" s="22">
        <v>43720</v>
      </c>
      <c r="K3298" s="23">
        <v>0.34364583333332999</v>
      </c>
      <c r="L3298" s="22">
        <v>43720</v>
      </c>
      <c r="M3298" s="23">
        <v>0.34364583333332999</v>
      </c>
      <c r="N3298" s="24">
        <v>20</v>
      </c>
      <c r="O3298" s="21" t="s">
        <v>66</v>
      </c>
      <c r="P3298" s="24">
        <f>TotalMov[[#This Row],[Confirmed activ. 3 (ILE03)]]</f>
        <v>20</v>
      </c>
      <c r="Q3298" s="24">
        <v>20</v>
      </c>
      <c r="R3298" s="21" t="s">
        <v>66</v>
      </c>
      <c r="S3298" s="21" t="s">
        <v>72</v>
      </c>
    </row>
    <row r="3299" spans="1:19" x14ac:dyDescent="0.35">
      <c r="A3299" s="21">
        <v>1549295</v>
      </c>
      <c r="B3299" s="53">
        <v>411591</v>
      </c>
      <c r="C3299" s="21">
        <f>VLOOKUP(TotalMov[[#This Row],[Order]],'Total Mov by SS'!B:C,2,0)</f>
        <v>151</v>
      </c>
      <c r="D3299" s="21" t="s">
        <v>59</v>
      </c>
      <c r="E3299" s="21" t="s">
        <v>75</v>
      </c>
      <c r="F3299" s="21" t="s">
        <v>61</v>
      </c>
      <c r="G3299" s="21" t="s">
        <v>62</v>
      </c>
      <c r="H3299" s="21" t="s">
        <v>63</v>
      </c>
      <c r="I3299" s="21" t="s">
        <v>74</v>
      </c>
      <c r="J3299" s="22">
        <v>43720</v>
      </c>
      <c r="K3299" s="23">
        <v>0.34665509259258998</v>
      </c>
      <c r="L3299" s="22">
        <v>43720</v>
      </c>
      <c r="M3299" s="23">
        <v>0.65271990740741004</v>
      </c>
      <c r="N3299" s="25">
        <v>6.726</v>
      </c>
      <c r="O3299" s="21" t="s">
        <v>77</v>
      </c>
      <c r="P3299" s="24">
        <f>TotalMov[[#This Row],[Confirmed activ. 3 (ILE03)]]*60</f>
        <v>403.56</v>
      </c>
      <c r="Q3299" s="24">
        <v>350</v>
      </c>
      <c r="R3299" s="21" t="s">
        <v>66</v>
      </c>
      <c r="S3299" s="21" t="s">
        <v>67</v>
      </c>
    </row>
    <row r="3300" spans="1:19" x14ac:dyDescent="0.35">
      <c r="A3300" s="21">
        <v>1549295</v>
      </c>
      <c r="B3300" s="53">
        <v>411591</v>
      </c>
      <c r="C3300" s="21">
        <f>VLOOKUP(TotalMov[[#This Row],[Order]],'Total Mov by SS'!B:C,2,0)</f>
        <v>151</v>
      </c>
      <c r="D3300" s="21" t="s">
        <v>59</v>
      </c>
      <c r="E3300" s="21" t="s">
        <v>78</v>
      </c>
      <c r="F3300" s="21" t="s">
        <v>61</v>
      </c>
      <c r="G3300" s="21" t="s">
        <v>62</v>
      </c>
      <c r="H3300" s="21" t="s">
        <v>63</v>
      </c>
      <c r="I3300" s="21" t="s">
        <v>76</v>
      </c>
      <c r="J3300" s="22">
        <v>43723</v>
      </c>
      <c r="K3300" s="23">
        <v>0.30798611111111002</v>
      </c>
      <c r="L3300" s="22">
        <v>43726</v>
      </c>
      <c r="M3300" s="23">
        <v>0.63910879629630002</v>
      </c>
      <c r="N3300" s="25">
        <v>36.811</v>
      </c>
      <c r="O3300" s="21" t="s">
        <v>77</v>
      </c>
      <c r="P3300" s="24">
        <f>TotalMov[[#This Row],[Confirmed activ. 3 (ILE03)]]*60</f>
        <v>2208.66</v>
      </c>
      <c r="Q3300" s="24">
        <v>1020</v>
      </c>
      <c r="R3300" s="21" t="s">
        <v>66</v>
      </c>
      <c r="S3300" s="21" t="s">
        <v>67</v>
      </c>
    </row>
    <row r="3301" spans="1:19" x14ac:dyDescent="0.35">
      <c r="A3301" s="21">
        <v>1549295</v>
      </c>
      <c r="B3301" s="53">
        <v>411591</v>
      </c>
      <c r="C3301" s="21">
        <f>VLOOKUP(TotalMov[[#This Row],[Order]],'Total Mov by SS'!B:C,2,0)</f>
        <v>151</v>
      </c>
      <c r="D3301" s="21" t="s">
        <v>59</v>
      </c>
      <c r="E3301" s="21" t="s">
        <v>80</v>
      </c>
      <c r="F3301" s="21" t="s">
        <v>61</v>
      </c>
      <c r="G3301" s="21" t="s">
        <v>62</v>
      </c>
      <c r="H3301" s="21" t="s">
        <v>63</v>
      </c>
      <c r="I3301" s="21" t="s">
        <v>112</v>
      </c>
      <c r="J3301" s="22">
        <v>43726</v>
      </c>
      <c r="K3301" s="23">
        <v>0.63923611111111001</v>
      </c>
      <c r="L3301" s="22">
        <v>43726</v>
      </c>
      <c r="M3301" s="23">
        <v>0.66817129629630001</v>
      </c>
      <c r="N3301" s="25">
        <v>41.667000000000002</v>
      </c>
      <c r="O3301" s="21" t="s">
        <v>66</v>
      </c>
      <c r="P3301" s="24">
        <f>TotalMov[[#This Row],[Confirmed activ. 3 (ILE03)]]</f>
        <v>41.667000000000002</v>
      </c>
      <c r="Q3301" s="24">
        <v>50</v>
      </c>
      <c r="R3301" s="21" t="s">
        <v>66</v>
      </c>
      <c r="S3301" s="21" t="s">
        <v>67</v>
      </c>
    </row>
    <row r="3302" spans="1:19" x14ac:dyDescent="0.35">
      <c r="A3302" s="21">
        <v>1549295</v>
      </c>
      <c r="B3302" s="53">
        <v>411591</v>
      </c>
      <c r="C3302" s="21">
        <f>VLOOKUP(TotalMov[[#This Row],[Order]],'Total Mov by SS'!B:C,2,0)</f>
        <v>151</v>
      </c>
      <c r="D3302" s="21" t="s">
        <v>59</v>
      </c>
      <c r="E3302" s="21" t="s">
        <v>82</v>
      </c>
      <c r="F3302" s="21" t="s">
        <v>89</v>
      </c>
      <c r="G3302" s="21" t="s">
        <v>90</v>
      </c>
      <c r="H3302" s="21" t="s">
        <v>91</v>
      </c>
      <c r="I3302" s="21" t="s">
        <v>92</v>
      </c>
      <c r="J3302" s="22"/>
      <c r="K3302" s="23">
        <v>0</v>
      </c>
      <c r="L3302" s="22"/>
      <c r="M3302" s="23">
        <v>0</v>
      </c>
      <c r="N3302" s="25">
        <v>0</v>
      </c>
      <c r="O3302" s="21" t="s">
        <v>93</v>
      </c>
      <c r="P3302" s="24"/>
      <c r="Q3302" s="24">
        <v>0</v>
      </c>
      <c r="R3302" s="21" t="s">
        <v>66</v>
      </c>
      <c r="S3302" s="21" t="s">
        <v>94</v>
      </c>
    </row>
    <row r="3303" spans="1:19" x14ac:dyDescent="0.35">
      <c r="A3303" s="21">
        <v>1549295</v>
      </c>
      <c r="B3303" s="53">
        <v>411591</v>
      </c>
      <c r="C3303" s="21">
        <f>VLOOKUP(TotalMov[[#This Row],[Order]],'Total Mov by SS'!B:C,2,0)</f>
        <v>151</v>
      </c>
      <c r="D3303" s="21" t="s">
        <v>59</v>
      </c>
      <c r="E3303" s="21" t="s">
        <v>85</v>
      </c>
      <c r="F3303" s="21" t="s">
        <v>69</v>
      </c>
      <c r="G3303" s="21" t="s">
        <v>62</v>
      </c>
      <c r="H3303" s="21" t="s">
        <v>70</v>
      </c>
      <c r="I3303" s="21" t="s">
        <v>79</v>
      </c>
      <c r="J3303" s="22">
        <v>43726</v>
      </c>
      <c r="K3303" s="23">
        <v>0.68190972222222002</v>
      </c>
      <c r="L3303" s="22">
        <v>43726</v>
      </c>
      <c r="M3303" s="23">
        <v>0.68190972222222002</v>
      </c>
      <c r="N3303" s="24">
        <v>20</v>
      </c>
      <c r="O3303" s="21" t="s">
        <v>66</v>
      </c>
      <c r="P3303" s="24">
        <f>TotalMov[[#This Row],[Confirmed activ. 3 (ILE03)]]</f>
        <v>20</v>
      </c>
      <c r="Q3303" s="24">
        <v>20</v>
      </c>
      <c r="R3303" s="21" t="s">
        <v>66</v>
      </c>
      <c r="S3303" s="21" t="s">
        <v>72</v>
      </c>
    </row>
    <row r="3304" spans="1:19" x14ac:dyDescent="0.35">
      <c r="A3304" s="21">
        <v>1549295</v>
      </c>
      <c r="B3304" s="53">
        <v>411591</v>
      </c>
      <c r="C3304" s="21">
        <f>VLOOKUP(TotalMov[[#This Row],[Order]],'Total Mov by SS'!B:C,2,0)</f>
        <v>151</v>
      </c>
      <c r="D3304" s="21" t="s">
        <v>59</v>
      </c>
      <c r="E3304" s="21" t="s">
        <v>88</v>
      </c>
      <c r="F3304" s="21" t="s">
        <v>69</v>
      </c>
      <c r="G3304" s="21" t="s">
        <v>62</v>
      </c>
      <c r="H3304" s="21" t="s">
        <v>70</v>
      </c>
      <c r="I3304" s="21" t="s">
        <v>81</v>
      </c>
      <c r="J3304" s="22">
        <v>43726</v>
      </c>
      <c r="K3304" s="23">
        <v>0.68196759259258999</v>
      </c>
      <c r="L3304" s="22">
        <v>43726</v>
      </c>
      <c r="M3304" s="23">
        <v>0.68196759259258999</v>
      </c>
      <c r="N3304" s="24">
        <v>20</v>
      </c>
      <c r="O3304" s="21" t="s">
        <v>66</v>
      </c>
      <c r="P3304" s="24">
        <f>TotalMov[[#This Row],[Confirmed activ. 3 (ILE03)]]</f>
        <v>20</v>
      </c>
      <c r="Q3304" s="24">
        <v>20</v>
      </c>
      <c r="R3304" s="21" t="s">
        <v>66</v>
      </c>
      <c r="S3304" s="21" t="s">
        <v>72</v>
      </c>
    </row>
    <row r="3305" spans="1:19" x14ac:dyDescent="0.35">
      <c r="A3305" s="21">
        <v>1549295</v>
      </c>
      <c r="B3305" s="53">
        <v>411591</v>
      </c>
      <c r="C3305" s="21">
        <f>VLOOKUP(TotalMov[[#This Row],[Order]],'Total Mov by SS'!B:C,2,0)</f>
        <v>151</v>
      </c>
      <c r="D3305" s="21" t="s">
        <v>59</v>
      </c>
      <c r="E3305" s="21" t="s">
        <v>95</v>
      </c>
      <c r="F3305" s="21" t="s">
        <v>83</v>
      </c>
      <c r="G3305" s="21" t="s">
        <v>62</v>
      </c>
      <c r="H3305" s="21" t="s">
        <v>84</v>
      </c>
      <c r="I3305" s="21" t="s">
        <v>84</v>
      </c>
      <c r="J3305" s="22">
        <v>43726</v>
      </c>
      <c r="K3305" s="23">
        <v>0.73182870370370001</v>
      </c>
      <c r="L3305" s="22">
        <v>43727</v>
      </c>
      <c r="M3305" s="23">
        <v>0.56978009259258999</v>
      </c>
      <c r="N3305" s="25">
        <v>585.31600000000003</v>
      </c>
      <c r="O3305" s="21" t="s">
        <v>66</v>
      </c>
      <c r="P3305" s="24">
        <f>TotalMov[[#This Row],[Confirmed activ. 3 (ILE03)]]</f>
        <v>585.31600000000003</v>
      </c>
      <c r="Q3305" s="24">
        <v>450</v>
      </c>
      <c r="R3305" s="21" t="s">
        <v>66</v>
      </c>
      <c r="S3305" s="21" t="s">
        <v>67</v>
      </c>
    </row>
    <row r="3306" spans="1:19" x14ac:dyDescent="0.35">
      <c r="A3306" s="21">
        <v>1549295</v>
      </c>
      <c r="B3306" s="53">
        <v>411591</v>
      </c>
      <c r="C3306" s="21">
        <f>VLOOKUP(TotalMov[[#This Row],[Order]],'Total Mov by SS'!B:C,2,0)</f>
        <v>151</v>
      </c>
      <c r="D3306" s="21" t="s">
        <v>59</v>
      </c>
      <c r="E3306" s="21" t="s">
        <v>97</v>
      </c>
      <c r="F3306" s="21" t="s">
        <v>86</v>
      </c>
      <c r="G3306" s="21" t="s">
        <v>62</v>
      </c>
      <c r="H3306" s="21" t="s">
        <v>87</v>
      </c>
      <c r="I3306" s="21" t="s">
        <v>87</v>
      </c>
      <c r="J3306" s="22">
        <v>43730</v>
      </c>
      <c r="K3306" s="23">
        <v>0.40351851851852</v>
      </c>
      <c r="L3306" s="22">
        <v>43730</v>
      </c>
      <c r="M3306" s="23">
        <v>0.40351851851852</v>
      </c>
      <c r="N3306" s="24">
        <v>20</v>
      </c>
      <c r="O3306" s="21" t="s">
        <v>66</v>
      </c>
      <c r="P3306" s="24">
        <f>TotalMov[[#This Row],[Confirmed activ. 3 (ILE03)]]</f>
        <v>20</v>
      </c>
      <c r="Q3306" s="24">
        <v>20</v>
      </c>
      <c r="R3306" s="21" t="s">
        <v>66</v>
      </c>
      <c r="S3306" s="21" t="s">
        <v>72</v>
      </c>
    </row>
    <row r="3307" spans="1:19" x14ac:dyDescent="0.35">
      <c r="A3307" s="21">
        <v>1549295</v>
      </c>
      <c r="B3307" s="53">
        <v>411591</v>
      </c>
      <c r="C3307" s="21">
        <f>VLOOKUP(TotalMov[[#This Row],[Order]],'Total Mov by SS'!B:C,2,0)</f>
        <v>151</v>
      </c>
      <c r="D3307" s="21" t="s">
        <v>59</v>
      </c>
      <c r="E3307" s="21" t="s">
        <v>99</v>
      </c>
      <c r="F3307" s="21" t="s">
        <v>61</v>
      </c>
      <c r="G3307" s="21" t="s">
        <v>62</v>
      </c>
      <c r="H3307" s="21" t="s">
        <v>63</v>
      </c>
      <c r="I3307" s="21" t="s">
        <v>96</v>
      </c>
      <c r="J3307" s="22">
        <v>43730</v>
      </c>
      <c r="K3307" s="23">
        <v>0.50350694444444</v>
      </c>
      <c r="L3307" s="22">
        <v>43730</v>
      </c>
      <c r="M3307" s="23">
        <v>0.55510416666666995</v>
      </c>
      <c r="N3307" s="25">
        <v>37.15</v>
      </c>
      <c r="O3307" s="21" t="s">
        <v>66</v>
      </c>
      <c r="P3307" s="24">
        <f>TotalMov[[#This Row],[Confirmed activ. 3 (ILE03)]]</f>
        <v>37.15</v>
      </c>
      <c r="Q3307" s="24">
        <v>100</v>
      </c>
      <c r="R3307" s="21" t="s">
        <v>66</v>
      </c>
      <c r="S3307" s="21" t="s">
        <v>67</v>
      </c>
    </row>
    <row r="3308" spans="1:19" x14ac:dyDescent="0.35">
      <c r="A3308" s="21">
        <v>1549295</v>
      </c>
      <c r="B3308" s="53">
        <v>411591</v>
      </c>
      <c r="C3308" s="21">
        <f>VLOOKUP(TotalMov[[#This Row],[Order]],'Total Mov by SS'!B:C,2,0)</f>
        <v>151</v>
      </c>
      <c r="D3308" s="21" t="s">
        <v>59</v>
      </c>
      <c r="E3308" s="21" t="s">
        <v>101</v>
      </c>
      <c r="F3308" s="21" t="s">
        <v>69</v>
      </c>
      <c r="G3308" s="21" t="s">
        <v>62</v>
      </c>
      <c r="H3308" s="21" t="s">
        <v>70</v>
      </c>
      <c r="I3308" s="21" t="s">
        <v>98</v>
      </c>
      <c r="J3308" s="22">
        <v>43739</v>
      </c>
      <c r="K3308" s="23">
        <v>0.35781249999999998</v>
      </c>
      <c r="L3308" s="22">
        <v>43739</v>
      </c>
      <c r="M3308" s="23">
        <v>0.35781249999999998</v>
      </c>
      <c r="N3308" s="24">
        <v>20</v>
      </c>
      <c r="O3308" s="21" t="s">
        <v>66</v>
      </c>
      <c r="P3308" s="24">
        <f>TotalMov[[#This Row],[Confirmed activ. 3 (ILE03)]]</f>
        <v>20</v>
      </c>
      <c r="Q3308" s="24">
        <v>20</v>
      </c>
      <c r="R3308" s="21" t="s">
        <v>66</v>
      </c>
      <c r="S3308" s="21" t="s">
        <v>72</v>
      </c>
    </row>
    <row r="3309" spans="1:19" x14ac:dyDescent="0.35">
      <c r="A3309" s="21">
        <v>1549295</v>
      </c>
      <c r="B3309" s="53">
        <v>411591</v>
      </c>
      <c r="C3309" s="21">
        <f>VLOOKUP(TotalMov[[#This Row],[Order]],'Total Mov by SS'!B:C,2,0)</f>
        <v>151</v>
      </c>
      <c r="D3309" s="21" t="s">
        <v>59</v>
      </c>
      <c r="E3309" s="21" t="s">
        <v>104</v>
      </c>
      <c r="F3309" s="21" t="s">
        <v>69</v>
      </c>
      <c r="G3309" s="21" t="s">
        <v>62</v>
      </c>
      <c r="H3309" s="21" t="s">
        <v>70</v>
      </c>
      <c r="I3309" s="21" t="s">
        <v>100</v>
      </c>
      <c r="J3309" s="22">
        <v>43739</v>
      </c>
      <c r="K3309" s="23">
        <v>0.35791666666666999</v>
      </c>
      <c r="L3309" s="22">
        <v>43739</v>
      </c>
      <c r="M3309" s="23">
        <v>0.35791666666666999</v>
      </c>
      <c r="N3309" s="24">
        <v>30</v>
      </c>
      <c r="O3309" s="21" t="s">
        <v>66</v>
      </c>
      <c r="P3309" s="24">
        <f>TotalMov[[#This Row],[Confirmed activ. 3 (ILE03)]]</f>
        <v>30</v>
      </c>
      <c r="Q3309" s="24">
        <v>30</v>
      </c>
      <c r="R3309" s="21" t="s">
        <v>66</v>
      </c>
      <c r="S3309" s="21" t="s">
        <v>72</v>
      </c>
    </row>
    <row r="3310" spans="1:19" x14ac:dyDescent="0.35">
      <c r="A3310" s="21">
        <v>1549295</v>
      </c>
      <c r="B3310" s="53">
        <v>411591</v>
      </c>
      <c r="C3310" s="21">
        <f>VLOOKUP(TotalMov[[#This Row],[Order]],'Total Mov by SS'!B:C,2,0)</f>
        <v>151</v>
      </c>
      <c r="D3310" s="21" t="s">
        <v>59</v>
      </c>
      <c r="E3310" s="21" t="s">
        <v>113</v>
      </c>
      <c r="F3310" s="21" t="s">
        <v>102</v>
      </c>
      <c r="G3310" s="21" t="s">
        <v>62</v>
      </c>
      <c r="H3310" s="21" t="s">
        <v>100</v>
      </c>
      <c r="I3310" s="21" t="s">
        <v>103</v>
      </c>
      <c r="J3310" s="22">
        <v>43739</v>
      </c>
      <c r="K3310" s="23">
        <v>0.35799768518518998</v>
      </c>
      <c r="L3310" s="22">
        <v>43739</v>
      </c>
      <c r="M3310" s="23">
        <v>0.35799768518518998</v>
      </c>
      <c r="N3310" s="24">
        <v>30</v>
      </c>
      <c r="O3310" s="21" t="s">
        <v>66</v>
      </c>
      <c r="P3310" s="24">
        <f>TotalMov[[#This Row],[Confirmed activ. 3 (ILE03)]]</f>
        <v>30</v>
      </c>
      <c r="Q3310" s="24">
        <v>30</v>
      </c>
      <c r="R3310" s="21" t="s">
        <v>66</v>
      </c>
      <c r="S3310" s="21" t="s">
        <v>72</v>
      </c>
    </row>
    <row r="3311" spans="1:19" x14ac:dyDescent="0.35">
      <c r="A3311" s="21">
        <v>1549295</v>
      </c>
      <c r="B3311" s="53">
        <v>411591</v>
      </c>
      <c r="C3311" s="21">
        <f>VLOOKUP(TotalMov[[#This Row],[Order]],'Total Mov by SS'!B:C,2,0)</f>
        <v>151</v>
      </c>
      <c r="D3311" s="21" t="s">
        <v>59</v>
      </c>
      <c r="E3311" s="21" t="s">
        <v>114</v>
      </c>
      <c r="F3311" s="21" t="s">
        <v>102</v>
      </c>
      <c r="G3311" s="21" t="s">
        <v>105</v>
      </c>
      <c r="H3311" s="21" t="s">
        <v>100</v>
      </c>
      <c r="I3311" s="21" t="s">
        <v>106</v>
      </c>
      <c r="J3311" s="22">
        <v>43739</v>
      </c>
      <c r="K3311" s="23">
        <v>0.39155092592592999</v>
      </c>
      <c r="L3311" s="22">
        <v>43739</v>
      </c>
      <c r="M3311" s="23">
        <v>0.39155092592592999</v>
      </c>
      <c r="N3311" s="24">
        <v>45</v>
      </c>
      <c r="O3311" s="21" t="s">
        <v>66</v>
      </c>
      <c r="P3311" s="24">
        <f>TotalMov[[#This Row],[Confirmed activ. 3 (ILE03)]]</f>
        <v>45</v>
      </c>
      <c r="Q3311" s="24">
        <v>45</v>
      </c>
      <c r="R3311" s="21" t="s">
        <v>66</v>
      </c>
      <c r="S3311" s="21" t="s">
        <v>72</v>
      </c>
    </row>
    <row r="3312" spans="1:19" x14ac:dyDescent="0.35">
      <c r="A3312" s="21">
        <v>1549295</v>
      </c>
      <c r="B3312" s="53">
        <v>411591</v>
      </c>
      <c r="C3312" s="21">
        <f>VLOOKUP(TotalMov[[#This Row],[Order]],'Total Mov by SS'!B:C,2,0)</f>
        <v>151</v>
      </c>
      <c r="D3312" s="21" t="s">
        <v>107</v>
      </c>
      <c r="E3312" s="21" t="s">
        <v>60</v>
      </c>
      <c r="F3312" s="21" t="s">
        <v>61</v>
      </c>
      <c r="G3312" s="21" t="s">
        <v>90</v>
      </c>
      <c r="H3312" s="21" t="s">
        <v>63</v>
      </c>
      <c r="I3312" s="21" t="s">
        <v>108</v>
      </c>
      <c r="J3312" s="22">
        <v>43730</v>
      </c>
      <c r="K3312" s="23">
        <v>0.32942129629630001</v>
      </c>
      <c r="L3312" s="22">
        <v>43730</v>
      </c>
      <c r="M3312" s="23">
        <v>0.71940972222221999</v>
      </c>
      <c r="N3312" s="25">
        <v>9.36</v>
      </c>
      <c r="O3312" s="21" t="s">
        <v>77</v>
      </c>
      <c r="P3312" s="24">
        <f>TotalMov[[#This Row],[Confirmed activ. 3 (ILE03)]]*60</f>
        <v>561.59999999999991</v>
      </c>
      <c r="Q3312" s="24">
        <v>1</v>
      </c>
      <c r="R3312" s="21" t="s">
        <v>66</v>
      </c>
      <c r="S3312" s="21" t="s">
        <v>67</v>
      </c>
    </row>
    <row r="3313" spans="1:19" x14ac:dyDescent="0.35">
      <c r="A3313" s="21">
        <v>1549295</v>
      </c>
      <c r="B3313" s="53">
        <v>411591</v>
      </c>
      <c r="C3313" s="21">
        <f>VLOOKUP(TotalMov[[#This Row],[Order]],'Total Mov by SS'!B:C,2,0)</f>
        <v>151</v>
      </c>
      <c r="D3313" s="21" t="s">
        <v>109</v>
      </c>
      <c r="E3313" s="21" t="s">
        <v>95</v>
      </c>
      <c r="F3313" s="21" t="s">
        <v>83</v>
      </c>
      <c r="G3313" s="21" t="s">
        <v>90</v>
      </c>
      <c r="H3313" s="21" t="s">
        <v>84</v>
      </c>
      <c r="I3313" s="21" t="s">
        <v>110</v>
      </c>
      <c r="J3313" s="22"/>
      <c r="K3313" s="23">
        <v>0</v>
      </c>
      <c r="L3313" s="22"/>
      <c r="M3313" s="23">
        <v>0</v>
      </c>
      <c r="N3313" s="25">
        <v>0</v>
      </c>
      <c r="O3313" s="21" t="s">
        <v>93</v>
      </c>
      <c r="P3313" s="24"/>
      <c r="Q3313" s="24">
        <v>5</v>
      </c>
      <c r="R3313" s="21" t="s">
        <v>66</v>
      </c>
      <c r="S3313" s="21" t="s">
        <v>94</v>
      </c>
    </row>
    <row r="3314" spans="1:19" x14ac:dyDescent="0.35">
      <c r="A3314" s="21">
        <v>1549296</v>
      </c>
      <c r="B3314" s="53">
        <v>411591</v>
      </c>
      <c r="C3314" s="21">
        <f>VLOOKUP(TotalMov[[#This Row],[Order]],'Total Mov by SS'!B:C,2,0)</f>
        <v>150</v>
      </c>
      <c r="D3314" s="21" t="s">
        <v>59</v>
      </c>
      <c r="E3314" s="21" t="s">
        <v>60</v>
      </c>
      <c r="F3314" s="21" t="s">
        <v>83</v>
      </c>
      <c r="G3314" s="21" t="s">
        <v>62</v>
      </c>
      <c r="H3314" s="21" t="s">
        <v>84</v>
      </c>
      <c r="I3314" s="21" t="s">
        <v>111</v>
      </c>
      <c r="J3314" s="22">
        <v>43713</v>
      </c>
      <c r="K3314" s="23">
        <v>0.75887731481481002</v>
      </c>
      <c r="L3314" s="22">
        <v>43713</v>
      </c>
      <c r="M3314" s="23">
        <v>0.78503472222222004</v>
      </c>
      <c r="N3314" s="25">
        <v>37.667000000000002</v>
      </c>
      <c r="O3314" s="21" t="s">
        <v>66</v>
      </c>
      <c r="P3314" s="24">
        <f>TotalMov[[#This Row],[Confirmed activ. 3 (ILE03)]]</f>
        <v>37.667000000000002</v>
      </c>
      <c r="Q3314" s="24">
        <v>40</v>
      </c>
      <c r="R3314" s="21" t="s">
        <v>66</v>
      </c>
      <c r="S3314" s="21" t="s">
        <v>67</v>
      </c>
    </row>
    <row r="3315" spans="1:19" x14ac:dyDescent="0.35">
      <c r="A3315" s="21">
        <v>1549296</v>
      </c>
      <c r="B3315" s="53">
        <v>411591</v>
      </c>
      <c r="C3315" s="21">
        <f>VLOOKUP(TotalMov[[#This Row],[Order]],'Total Mov by SS'!B:C,2,0)</f>
        <v>150</v>
      </c>
      <c r="D3315" s="21" t="s">
        <v>59</v>
      </c>
      <c r="E3315" s="21" t="s">
        <v>68</v>
      </c>
      <c r="F3315" s="21" t="s">
        <v>61</v>
      </c>
      <c r="G3315" s="21" t="s">
        <v>62</v>
      </c>
      <c r="H3315" s="21" t="s">
        <v>63</v>
      </c>
      <c r="I3315" s="21" t="s">
        <v>64</v>
      </c>
      <c r="J3315" s="22">
        <v>43716</v>
      </c>
      <c r="K3315" s="23">
        <v>0.42734953703703998</v>
      </c>
      <c r="L3315" s="22">
        <v>43716</v>
      </c>
      <c r="M3315" s="23">
        <v>0.43980324074074001</v>
      </c>
      <c r="N3315" s="25">
        <v>8.9670000000000005</v>
      </c>
      <c r="O3315" s="21" t="s">
        <v>66</v>
      </c>
      <c r="P3315" s="24">
        <f>TotalMov[[#This Row],[Confirmed activ. 3 (ILE03)]]</f>
        <v>8.9670000000000005</v>
      </c>
      <c r="Q3315" s="24">
        <v>15</v>
      </c>
      <c r="R3315" s="21" t="s">
        <v>66</v>
      </c>
      <c r="S3315" s="21" t="s">
        <v>67</v>
      </c>
    </row>
    <row r="3316" spans="1:19" x14ac:dyDescent="0.35">
      <c r="A3316" s="21">
        <v>1549296</v>
      </c>
      <c r="B3316" s="53">
        <v>411591</v>
      </c>
      <c r="C3316" s="21">
        <f>VLOOKUP(TotalMov[[#This Row],[Order]],'Total Mov by SS'!B:C,2,0)</f>
        <v>150</v>
      </c>
      <c r="D3316" s="21" t="s">
        <v>59</v>
      </c>
      <c r="E3316" s="21" t="s">
        <v>73</v>
      </c>
      <c r="F3316" s="21" t="s">
        <v>69</v>
      </c>
      <c r="G3316" s="21" t="s">
        <v>62</v>
      </c>
      <c r="H3316" s="21" t="s">
        <v>70</v>
      </c>
      <c r="I3316" s="21" t="s">
        <v>71</v>
      </c>
      <c r="J3316" s="22">
        <v>43716</v>
      </c>
      <c r="K3316" s="23">
        <v>0.46185185185185001</v>
      </c>
      <c r="L3316" s="22">
        <v>43716</v>
      </c>
      <c r="M3316" s="23">
        <v>0.46185185185185001</v>
      </c>
      <c r="N3316" s="24">
        <v>20</v>
      </c>
      <c r="O3316" s="21" t="s">
        <v>66</v>
      </c>
      <c r="P3316" s="24">
        <f>TotalMov[[#This Row],[Confirmed activ. 3 (ILE03)]]</f>
        <v>20</v>
      </c>
      <c r="Q3316" s="24">
        <v>20</v>
      </c>
      <c r="R3316" s="21" t="s">
        <v>66</v>
      </c>
      <c r="S3316" s="21" t="s">
        <v>72</v>
      </c>
    </row>
    <row r="3317" spans="1:19" x14ac:dyDescent="0.35">
      <c r="A3317" s="21">
        <v>1549296</v>
      </c>
      <c r="B3317" s="53">
        <v>411591</v>
      </c>
      <c r="C3317" s="21">
        <f>VLOOKUP(TotalMov[[#This Row],[Order]],'Total Mov by SS'!B:C,2,0)</f>
        <v>150</v>
      </c>
      <c r="D3317" s="21" t="s">
        <v>59</v>
      </c>
      <c r="E3317" s="21" t="s">
        <v>75</v>
      </c>
      <c r="F3317" s="21" t="s">
        <v>61</v>
      </c>
      <c r="G3317" s="21" t="s">
        <v>62</v>
      </c>
      <c r="H3317" s="21" t="s">
        <v>63</v>
      </c>
      <c r="I3317" s="21" t="s">
        <v>74</v>
      </c>
      <c r="J3317" s="22">
        <v>43716</v>
      </c>
      <c r="K3317" s="23">
        <v>0.46333333333332999</v>
      </c>
      <c r="L3317" s="22">
        <v>43717</v>
      </c>
      <c r="M3317" s="23">
        <v>0.47702546296296</v>
      </c>
      <c r="N3317" s="25">
        <v>10.5</v>
      </c>
      <c r="O3317" s="21" t="s">
        <v>77</v>
      </c>
      <c r="P3317" s="24">
        <f>TotalMov[[#This Row],[Confirmed activ. 3 (ILE03)]]*60</f>
        <v>630</v>
      </c>
      <c r="Q3317" s="24">
        <v>350</v>
      </c>
      <c r="R3317" s="21" t="s">
        <v>66</v>
      </c>
      <c r="S3317" s="21" t="s">
        <v>67</v>
      </c>
    </row>
    <row r="3318" spans="1:19" x14ac:dyDescent="0.35">
      <c r="A3318" s="21">
        <v>1549296</v>
      </c>
      <c r="B3318" s="53">
        <v>411591</v>
      </c>
      <c r="C3318" s="21">
        <f>VLOOKUP(TotalMov[[#This Row],[Order]],'Total Mov by SS'!B:C,2,0)</f>
        <v>150</v>
      </c>
      <c r="D3318" s="21" t="s">
        <v>59</v>
      </c>
      <c r="E3318" s="21" t="s">
        <v>78</v>
      </c>
      <c r="F3318" s="21" t="s">
        <v>61</v>
      </c>
      <c r="G3318" s="21" t="s">
        <v>62</v>
      </c>
      <c r="H3318" s="21" t="s">
        <v>63</v>
      </c>
      <c r="I3318" s="21" t="s">
        <v>76</v>
      </c>
      <c r="J3318" s="22">
        <v>43717</v>
      </c>
      <c r="K3318" s="23">
        <v>0.50437500000000002</v>
      </c>
      <c r="L3318" s="22">
        <v>43720</v>
      </c>
      <c r="M3318" s="23">
        <v>0.57730324074074002</v>
      </c>
      <c r="N3318" s="25">
        <v>30.940999999999999</v>
      </c>
      <c r="O3318" s="21" t="s">
        <v>77</v>
      </c>
      <c r="P3318" s="24">
        <f>TotalMov[[#This Row],[Confirmed activ. 3 (ILE03)]]*60</f>
        <v>1856.46</v>
      </c>
      <c r="Q3318" s="24">
        <v>1020</v>
      </c>
      <c r="R3318" s="21" t="s">
        <v>66</v>
      </c>
      <c r="S3318" s="21" t="s">
        <v>67</v>
      </c>
    </row>
    <row r="3319" spans="1:19" x14ac:dyDescent="0.35">
      <c r="A3319" s="21">
        <v>1549296</v>
      </c>
      <c r="B3319" s="53">
        <v>411591</v>
      </c>
      <c r="C3319" s="21">
        <f>VLOOKUP(TotalMov[[#This Row],[Order]],'Total Mov by SS'!B:C,2,0)</f>
        <v>150</v>
      </c>
      <c r="D3319" s="21" t="s">
        <v>59</v>
      </c>
      <c r="E3319" s="21" t="s">
        <v>80</v>
      </c>
      <c r="F3319" s="21" t="s">
        <v>61</v>
      </c>
      <c r="G3319" s="21" t="s">
        <v>62</v>
      </c>
      <c r="H3319" s="21" t="s">
        <v>63</v>
      </c>
      <c r="I3319" s="21" t="s">
        <v>112</v>
      </c>
      <c r="J3319" s="22">
        <v>43720</v>
      </c>
      <c r="K3319" s="23">
        <v>0.57761574074073996</v>
      </c>
      <c r="L3319" s="22">
        <v>43720</v>
      </c>
      <c r="M3319" s="23">
        <v>0.61900462962962999</v>
      </c>
      <c r="N3319" s="25">
        <v>59.6</v>
      </c>
      <c r="O3319" s="21" t="s">
        <v>66</v>
      </c>
      <c r="P3319" s="24">
        <f>TotalMov[[#This Row],[Confirmed activ. 3 (ILE03)]]</f>
        <v>59.6</v>
      </c>
      <c r="Q3319" s="24">
        <v>50</v>
      </c>
      <c r="R3319" s="21" t="s">
        <v>66</v>
      </c>
      <c r="S3319" s="21" t="s">
        <v>67</v>
      </c>
    </row>
    <row r="3320" spans="1:19" x14ac:dyDescent="0.35">
      <c r="A3320" s="21">
        <v>1549296</v>
      </c>
      <c r="B3320" s="53">
        <v>411591</v>
      </c>
      <c r="C3320" s="21">
        <f>VLOOKUP(TotalMov[[#This Row],[Order]],'Total Mov by SS'!B:C,2,0)</f>
        <v>150</v>
      </c>
      <c r="D3320" s="21" t="s">
        <v>59</v>
      </c>
      <c r="E3320" s="21" t="s">
        <v>82</v>
      </c>
      <c r="F3320" s="21" t="s">
        <v>89</v>
      </c>
      <c r="G3320" s="21" t="s">
        <v>90</v>
      </c>
      <c r="H3320" s="21" t="s">
        <v>91</v>
      </c>
      <c r="I3320" s="21" t="s">
        <v>92</v>
      </c>
      <c r="J3320" s="22"/>
      <c r="K3320" s="23">
        <v>0</v>
      </c>
      <c r="L3320" s="22"/>
      <c r="M3320" s="23">
        <v>0</v>
      </c>
      <c r="N3320" s="25">
        <v>0</v>
      </c>
      <c r="O3320" s="21" t="s">
        <v>93</v>
      </c>
      <c r="P3320" s="24"/>
      <c r="Q3320" s="24">
        <v>0</v>
      </c>
      <c r="R3320" s="21" t="s">
        <v>66</v>
      </c>
      <c r="S3320" s="21" t="s">
        <v>94</v>
      </c>
    </row>
    <row r="3321" spans="1:19" x14ac:dyDescent="0.35">
      <c r="A3321" s="21">
        <v>1549296</v>
      </c>
      <c r="B3321" s="53">
        <v>411591</v>
      </c>
      <c r="C3321" s="21">
        <f>VLOOKUP(TotalMov[[#This Row],[Order]],'Total Mov by SS'!B:C,2,0)</f>
        <v>150</v>
      </c>
      <c r="D3321" s="21" t="s">
        <v>59</v>
      </c>
      <c r="E3321" s="21" t="s">
        <v>85</v>
      </c>
      <c r="F3321" s="21" t="s">
        <v>69</v>
      </c>
      <c r="G3321" s="21" t="s">
        <v>62</v>
      </c>
      <c r="H3321" s="21" t="s">
        <v>70</v>
      </c>
      <c r="I3321" s="21" t="s">
        <v>79</v>
      </c>
      <c r="J3321" s="22">
        <v>43720</v>
      </c>
      <c r="K3321" s="23">
        <v>0.63024305555556004</v>
      </c>
      <c r="L3321" s="22">
        <v>43720</v>
      </c>
      <c r="M3321" s="23">
        <v>0.63024305555556004</v>
      </c>
      <c r="N3321" s="24">
        <v>20</v>
      </c>
      <c r="O3321" s="21" t="s">
        <v>66</v>
      </c>
      <c r="P3321" s="24">
        <f>TotalMov[[#This Row],[Confirmed activ. 3 (ILE03)]]</f>
        <v>20</v>
      </c>
      <c r="Q3321" s="24">
        <v>20</v>
      </c>
      <c r="R3321" s="21" t="s">
        <v>66</v>
      </c>
      <c r="S3321" s="21" t="s">
        <v>72</v>
      </c>
    </row>
    <row r="3322" spans="1:19" x14ac:dyDescent="0.35">
      <c r="A3322" s="21">
        <v>1549296</v>
      </c>
      <c r="B3322" s="53">
        <v>411591</v>
      </c>
      <c r="C3322" s="21">
        <f>VLOOKUP(TotalMov[[#This Row],[Order]],'Total Mov by SS'!B:C,2,0)</f>
        <v>150</v>
      </c>
      <c r="D3322" s="21" t="s">
        <v>59</v>
      </c>
      <c r="E3322" s="21" t="s">
        <v>88</v>
      </c>
      <c r="F3322" s="21" t="s">
        <v>69</v>
      </c>
      <c r="G3322" s="21" t="s">
        <v>62</v>
      </c>
      <c r="H3322" s="21" t="s">
        <v>70</v>
      </c>
      <c r="I3322" s="21" t="s">
        <v>81</v>
      </c>
      <c r="J3322" s="22">
        <v>43720</v>
      </c>
      <c r="K3322" s="23">
        <v>0.63031250000000005</v>
      </c>
      <c r="L3322" s="22">
        <v>43720</v>
      </c>
      <c r="M3322" s="23">
        <v>0.63031250000000005</v>
      </c>
      <c r="N3322" s="24">
        <v>20</v>
      </c>
      <c r="O3322" s="21" t="s">
        <v>66</v>
      </c>
      <c r="P3322" s="24">
        <f>TotalMov[[#This Row],[Confirmed activ. 3 (ILE03)]]</f>
        <v>20</v>
      </c>
      <c r="Q3322" s="24">
        <v>20</v>
      </c>
      <c r="R3322" s="21" t="s">
        <v>66</v>
      </c>
      <c r="S3322" s="21" t="s">
        <v>72</v>
      </c>
    </row>
    <row r="3323" spans="1:19" x14ac:dyDescent="0.35">
      <c r="A3323" s="21">
        <v>1549296</v>
      </c>
      <c r="B3323" s="53">
        <v>411591</v>
      </c>
      <c r="C3323" s="21">
        <f>VLOOKUP(TotalMov[[#This Row],[Order]],'Total Mov by SS'!B:C,2,0)</f>
        <v>150</v>
      </c>
      <c r="D3323" s="21" t="s">
        <v>59</v>
      </c>
      <c r="E3323" s="21" t="s">
        <v>95</v>
      </c>
      <c r="F3323" s="21" t="s">
        <v>83</v>
      </c>
      <c r="G3323" s="21" t="s">
        <v>62</v>
      </c>
      <c r="H3323" s="21" t="s">
        <v>84</v>
      </c>
      <c r="I3323" s="21" t="s">
        <v>84</v>
      </c>
      <c r="J3323" s="22">
        <v>43720</v>
      </c>
      <c r="K3323" s="23">
        <v>0.82300925925926005</v>
      </c>
      <c r="L3323" s="22">
        <v>43723</v>
      </c>
      <c r="M3323" s="23">
        <v>0.64116898148148005</v>
      </c>
      <c r="N3323" s="25">
        <v>6.9809999999999999</v>
      </c>
      <c r="O3323" s="21" t="s">
        <v>77</v>
      </c>
      <c r="P3323" s="24">
        <f>TotalMov[[#This Row],[Confirmed activ. 3 (ILE03)]]*60</f>
        <v>418.86</v>
      </c>
      <c r="Q3323" s="24">
        <v>450</v>
      </c>
      <c r="R3323" s="21" t="s">
        <v>66</v>
      </c>
      <c r="S3323" s="21" t="s">
        <v>67</v>
      </c>
    </row>
    <row r="3324" spans="1:19" x14ac:dyDescent="0.35">
      <c r="A3324" s="21">
        <v>1549296</v>
      </c>
      <c r="B3324" s="53">
        <v>411591</v>
      </c>
      <c r="C3324" s="21">
        <f>VLOOKUP(TotalMov[[#This Row],[Order]],'Total Mov by SS'!B:C,2,0)</f>
        <v>150</v>
      </c>
      <c r="D3324" s="21" t="s">
        <v>59</v>
      </c>
      <c r="E3324" s="21" t="s">
        <v>97</v>
      </c>
      <c r="F3324" s="21" t="s">
        <v>86</v>
      </c>
      <c r="G3324" s="21" t="s">
        <v>62</v>
      </c>
      <c r="H3324" s="21" t="s">
        <v>87</v>
      </c>
      <c r="I3324" s="21" t="s">
        <v>87</v>
      </c>
      <c r="J3324" s="22">
        <v>43724</v>
      </c>
      <c r="K3324" s="23">
        <v>0.39892361111111002</v>
      </c>
      <c r="L3324" s="22">
        <v>43724</v>
      </c>
      <c r="M3324" s="23">
        <v>0.39892361111111002</v>
      </c>
      <c r="N3324" s="24">
        <v>20</v>
      </c>
      <c r="O3324" s="21" t="s">
        <v>66</v>
      </c>
      <c r="P3324" s="24">
        <f>TotalMov[[#This Row],[Confirmed activ. 3 (ILE03)]]</f>
        <v>20</v>
      </c>
      <c r="Q3324" s="24">
        <v>20</v>
      </c>
      <c r="R3324" s="21" t="s">
        <v>66</v>
      </c>
      <c r="S3324" s="21" t="s">
        <v>72</v>
      </c>
    </row>
    <row r="3325" spans="1:19" x14ac:dyDescent="0.35">
      <c r="A3325" s="21">
        <v>1549296</v>
      </c>
      <c r="B3325" s="53">
        <v>411591</v>
      </c>
      <c r="C3325" s="21">
        <f>VLOOKUP(TotalMov[[#This Row],[Order]],'Total Mov by SS'!B:C,2,0)</f>
        <v>150</v>
      </c>
      <c r="D3325" s="21" t="s">
        <v>59</v>
      </c>
      <c r="E3325" s="21" t="s">
        <v>99</v>
      </c>
      <c r="F3325" s="21" t="s">
        <v>61</v>
      </c>
      <c r="G3325" s="21" t="s">
        <v>62</v>
      </c>
      <c r="H3325" s="21" t="s">
        <v>63</v>
      </c>
      <c r="I3325" s="21" t="s">
        <v>96</v>
      </c>
      <c r="J3325" s="22">
        <v>43725</v>
      </c>
      <c r="K3325" s="23">
        <v>0.64704861111111001</v>
      </c>
      <c r="L3325" s="22">
        <v>43725</v>
      </c>
      <c r="M3325" s="23">
        <v>0.66111111111110998</v>
      </c>
      <c r="N3325" s="25">
        <v>20.25</v>
      </c>
      <c r="O3325" s="21" t="s">
        <v>66</v>
      </c>
      <c r="P3325" s="24">
        <f>TotalMov[[#This Row],[Confirmed activ. 3 (ILE03)]]</f>
        <v>20.25</v>
      </c>
      <c r="Q3325" s="24">
        <v>100</v>
      </c>
      <c r="R3325" s="21" t="s">
        <v>66</v>
      </c>
      <c r="S3325" s="21" t="s">
        <v>67</v>
      </c>
    </row>
    <row r="3326" spans="1:19" x14ac:dyDescent="0.35">
      <c r="A3326" s="21">
        <v>1549296</v>
      </c>
      <c r="B3326" s="53">
        <v>411591</v>
      </c>
      <c r="C3326" s="21">
        <f>VLOOKUP(TotalMov[[#This Row],[Order]],'Total Mov by SS'!B:C,2,0)</f>
        <v>150</v>
      </c>
      <c r="D3326" s="21" t="s">
        <v>59</v>
      </c>
      <c r="E3326" s="21" t="s">
        <v>101</v>
      </c>
      <c r="F3326" s="21" t="s">
        <v>69</v>
      </c>
      <c r="G3326" s="21" t="s">
        <v>62</v>
      </c>
      <c r="H3326" s="21" t="s">
        <v>70</v>
      </c>
      <c r="I3326" s="21" t="s">
        <v>98</v>
      </c>
      <c r="J3326" s="22">
        <v>43731</v>
      </c>
      <c r="K3326" s="23">
        <v>0.71185185185184996</v>
      </c>
      <c r="L3326" s="22">
        <v>43731</v>
      </c>
      <c r="M3326" s="23">
        <v>0.71185185185184996</v>
      </c>
      <c r="N3326" s="24">
        <v>20</v>
      </c>
      <c r="O3326" s="21" t="s">
        <v>66</v>
      </c>
      <c r="P3326" s="24">
        <f>TotalMov[[#This Row],[Confirmed activ. 3 (ILE03)]]</f>
        <v>20</v>
      </c>
      <c r="Q3326" s="24">
        <v>20</v>
      </c>
      <c r="R3326" s="21" t="s">
        <v>66</v>
      </c>
      <c r="S3326" s="21" t="s">
        <v>72</v>
      </c>
    </row>
    <row r="3327" spans="1:19" x14ac:dyDescent="0.35">
      <c r="A3327" s="21">
        <v>1549296</v>
      </c>
      <c r="B3327" s="53">
        <v>411591</v>
      </c>
      <c r="C3327" s="21">
        <f>VLOOKUP(TotalMov[[#This Row],[Order]],'Total Mov by SS'!B:C,2,0)</f>
        <v>150</v>
      </c>
      <c r="D3327" s="21" t="s">
        <v>59</v>
      </c>
      <c r="E3327" s="21" t="s">
        <v>104</v>
      </c>
      <c r="F3327" s="21" t="s">
        <v>69</v>
      </c>
      <c r="G3327" s="21" t="s">
        <v>62</v>
      </c>
      <c r="H3327" s="21" t="s">
        <v>70</v>
      </c>
      <c r="I3327" s="21" t="s">
        <v>100</v>
      </c>
      <c r="J3327" s="22">
        <v>43731</v>
      </c>
      <c r="K3327" s="23">
        <v>0.71190972222222004</v>
      </c>
      <c r="L3327" s="22">
        <v>43731</v>
      </c>
      <c r="M3327" s="23">
        <v>0.71190972222222004</v>
      </c>
      <c r="N3327" s="24">
        <v>30</v>
      </c>
      <c r="O3327" s="21" t="s">
        <v>66</v>
      </c>
      <c r="P3327" s="24">
        <f>TotalMov[[#This Row],[Confirmed activ. 3 (ILE03)]]</f>
        <v>30</v>
      </c>
      <c r="Q3327" s="24">
        <v>30</v>
      </c>
      <c r="R3327" s="21" t="s">
        <v>66</v>
      </c>
      <c r="S3327" s="21" t="s">
        <v>72</v>
      </c>
    </row>
    <row r="3328" spans="1:19" x14ac:dyDescent="0.35">
      <c r="A3328" s="21">
        <v>1549296</v>
      </c>
      <c r="B3328" s="53">
        <v>411591</v>
      </c>
      <c r="C3328" s="21">
        <f>VLOOKUP(TotalMov[[#This Row],[Order]],'Total Mov by SS'!B:C,2,0)</f>
        <v>150</v>
      </c>
      <c r="D3328" s="21" t="s">
        <v>59</v>
      </c>
      <c r="E3328" s="21" t="s">
        <v>113</v>
      </c>
      <c r="F3328" s="21" t="s">
        <v>102</v>
      </c>
      <c r="G3328" s="21" t="s">
        <v>62</v>
      </c>
      <c r="H3328" s="21" t="s">
        <v>100</v>
      </c>
      <c r="I3328" s="21" t="s">
        <v>103</v>
      </c>
      <c r="J3328" s="22">
        <v>43731</v>
      </c>
      <c r="K3328" s="23">
        <v>0.71195601851851997</v>
      </c>
      <c r="L3328" s="22">
        <v>43731</v>
      </c>
      <c r="M3328" s="23">
        <v>0.71195601851851997</v>
      </c>
      <c r="N3328" s="24">
        <v>30</v>
      </c>
      <c r="O3328" s="21" t="s">
        <v>66</v>
      </c>
      <c r="P3328" s="24">
        <f>TotalMov[[#This Row],[Confirmed activ. 3 (ILE03)]]</f>
        <v>30</v>
      </c>
      <c r="Q3328" s="24">
        <v>30</v>
      </c>
      <c r="R3328" s="21" t="s">
        <v>66</v>
      </c>
      <c r="S3328" s="21" t="s">
        <v>72</v>
      </c>
    </row>
    <row r="3329" spans="1:19" x14ac:dyDescent="0.35">
      <c r="A3329" s="21">
        <v>1549296</v>
      </c>
      <c r="B3329" s="53">
        <v>411591</v>
      </c>
      <c r="C3329" s="21">
        <f>VLOOKUP(TotalMov[[#This Row],[Order]],'Total Mov by SS'!B:C,2,0)</f>
        <v>150</v>
      </c>
      <c r="D3329" s="21" t="s">
        <v>59</v>
      </c>
      <c r="E3329" s="21" t="s">
        <v>114</v>
      </c>
      <c r="F3329" s="21" t="s">
        <v>102</v>
      </c>
      <c r="G3329" s="21" t="s">
        <v>105</v>
      </c>
      <c r="H3329" s="21" t="s">
        <v>100</v>
      </c>
      <c r="I3329" s="21" t="s">
        <v>106</v>
      </c>
      <c r="J3329" s="22">
        <v>43734</v>
      </c>
      <c r="K3329" s="23">
        <v>0.33807870370370002</v>
      </c>
      <c r="L3329" s="22">
        <v>43734</v>
      </c>
      <c r="M3329" s="23">
        <v>0.33807870370370002</v>
      </c>
      <c r="N3329" s="24">
        <v>45</v>
      </c>
      <c r="O3329" s="21" t="s">
        <v>66</v>
      </c>
      <c r="P3329" s="24">
        <f>TotalMov[[#This Row],[Confirmed activ. 3 (ILE03)]]</f>
        <v>45</v>
      </c>
      <c r="Q3329" s="24">
        <v>45</v>
      </c>
      <c r="R3329" s="21" t="s">
        <v>66</v>
      </c>
      <c r="S3329" s="21" t="s">
        <v>72</v>
      </c>
    </row>
    <row r="3330" spans="1:19" x14ac:dyDescent="0.35">
      <c r="A3330" s="21">
        <v>1549296</v>
      </c>
      <c r="B3330" s="53">
        <v>411591</v>
      </c>
      <c r="C3330" s="21">
        <f>VLOOKUP(TotalMov[[#This Row],[Order]],'Total Mov by SS'!B:C,2,0)</f>
        <v>150</v>
      </c>
      <c r="D3330" s="21" t="s">
        <v>107</v>
      </c>
      <c r="E3330" s="21" t="s">
        <v>60</v>
      </c>
      <c r="F3330" s="21" t="s">
        <v>61</v>
      </c>
      <c r="G3330" s="21" t="s">
        <v>90</v>
      </c>
      <c r="H3330" s="21" t="s">
        <v>63</v>
      </c>
      <c r="I3330" s="21" t="s">
        <v>108</v>
      </c>
      <c r="J3330" s="22">
        <v>43725</v>
      </c>
      <c r="K3330" s="23">
        <v>0.34884259259258998</v>
      </c>
      <c r="L3330" s="22">
        <v>43725</v>
      </c>
      <c r="M3330" s="23">
        <v>0.65790509259259</v>
      </c>
      <c r="N3330" s="25">
        <v>7.4180000000000001</v>
      </c>
      <c r="O3330" s="21" t="s">
        <v>77</v>
      </c>
      <c r="P3330" s="24">
        <f>TotalMov[[#This Row],[Confirmed activ. 3 (ILE03)]]*60</f>
        <v>445.08</v>
      </c>
      <c r="Q3330" s="24">
        <v>1</v>
      </c>
      <c r="R3330" s="21" t="s">
        <v>66</v>
      </c>
      <c r="S3330" s="21" t="s">
        <v>67</v>
      </c>
    </row>
    <row r="3331" spans="1:19" x14ac:dyDescent="0.35">
      <c r="A3331" s="21">
        <v>1549296</v>
      </c>
      <c r="B3331" s="53">
        <v>411591</v>
      </c>
      <c r="C3331" s="21">
        <f>VLOOKUP(TotalMov[[#This Row],[Order]],'Total Mov by SS'!B:C,2,0)</f>
        <v>150</v>
      </c>
      <c r="D3331" s="21" t="s">
        <v>109</v>
      </c>
      <c r="E3331" s="21" t="s">
        <v>95</v>
      </c>
      <c r="F3331" s="21" t="s">
        <v>83</v>
      </c>
      <c r="G3331" s="21" t="s">
        <v>90</v>
      </c>
      <c r="H3331" s="21" t="s">
        <v>84</v>
      </c>
      <c r="I3331" s="21" t="s">
        <v>110</v>
      </c>
      <c r="J3331" s="22">
        <v>43720</v>
      </c>
      <c r="K3331" s="23">
        <v>0.83262731481481</v>
      </c>
      <c r="L3331" s="22">
        <v>43720</v>
      </c>
      <c r="M3331" s="23">
        <v>0.95136574074073998</v>
      </c>
      <c r="N3331" s="25">
        <v>1.675</v>
      </c>
      <c r="O3331" s="21" t="s">
        <v>77</v>
      </c>
      <c r="P3331" s="24">
        <f>TotalMov[[#This Row],[Confirmed activ. 3 (ILE03)]]*60</f>
        <v>100.5</v>
      </c>
      <c r="Q3331" s="24">
        <v>5</v>
      </c>
      <c r="R3331" s="21" t="s">
        <v>66</v>
      </c>
      <c r="S3331" s="21" t="s">
        <v>67</v>
      </c>
    </row>
    <row r="3332" spans="1:19" x14ac:dyDescent="0.35">
      <c r="A3332" s="21">
        <v>1549297</v>
      </c>
      <c r="B3332" s="53">
        <v>411591</v>
      </c>
      <c r="C3332" s="21">
        <f>VLOOKUP(TotalMov[[#This Row],[Order]],'Total Mov by SS'!B:C,2,0)</f>
        <v>151</v>
      </c>
      <c r="D3332" s="21" t="s">
        <v>59</v>
      </c>
      <c r="E3332" s="21" t="s">
        <v>60</v>
      </c>
      <c r="F3332" s="21" t="s">
        <v>83</v>
      </c>
      <c r="G3332" s="21" t="s">
        <v>62</v>
      </c>
      <c r="H3332" s="21" t="s">
        <v>84</v>
      </c>
      <c r="I3332" s="21" t="s">
        <v>111</v>
      </c>
      <c r="J3332" s="22">
        <v>43717</v>
      </c>
      <c r="K3332" s="23">
        <v>5.3252314814809999E-2</v>
      </c>
      <c r="L3332" s="22">
        <v>43717</v>
      </c>
      <c r="M3332" s="23">
        <v>9.9189814814809998E-2</v>
      </c>
      <c r="N3332" s="25">
        <v>1.103</v>
      </c>
      <c r="O3332" s="21" t="s">
        <v>77</v>
      </c>
      <c r="P3332" s="24">
        <f>TotalMov[[#This Row],[Confirmed activ. 3 (ILE03)]]*60</f>
        <v>66.179999999999993</v>
      </c>
      <c r="Q3332" s="24">
        <v>40</v>
      </c>
      <c r="R3332" s="21" t="s">
        <v>66</v>
      </c>
      <c r="S3332" s="21" t="s">
        <v>67</v>
      </c>
    </row>
    <row r="3333" spans="1:19" x14ac:dyDescent="0.35">
      <c r="A3333" s="21">
        <v>1549297</v>
      </c>
      <c r="B3333" s="53">
        <v>411591</v>
      </c>
      <c r="C3333" s="21">
        <f>VLOOKUP(TotalMov[[#This Row],[Order]],'Total Mov by SS'!B:C,2,0)</f>
        <v>151</v>
      </c>
      <c r="D3333" s="21" t="s">
        <v>59</v>
      </c>
      <c r="E3333" s="21" t="s">
        <v>68</v>
      </c>
      <c r="F3333" s="21" t="s">
        <v>61</v>
      </c>
      <c r="G3333" s="21" t="s">
        <v>62</v>
      </c>
      <c r="H3333" s="21" t="s">
        <v>63</v>
      </c>
      <c r="I3333" s="21" t="s">
        <v>64</v>
      </c>
      <c r="J3333" s="22">
        <v>43717</v>
      </c>
      <c r="K3333" s="23">
        <v>0.34804398148148002</v>
      </c>
      <c r="L3333" s="22">
        <v>43717</v>
      </c>
      <c r="M3333" s="23">
        <v>0.35388888888888997</v>
      </c>
      <c r="N3333" s="25">
        <v>4.2169999999999996</v>
      </c>
      <c r="O3333" s="21" t="s">
        <v>66</v>
      </c>
      <c r="P3333" s="24">
        <f>TotalMov[[#This Row],[Confirmed activ. 3 (ILE03)]]</f>
        <v>4.2169999999999996</v>
      </c>
      <c r="Q3333" s="24">
        <v>15</v>
      </c>
      <c r="R3333" s="21" t="s">
        <v>66</v>
      </c>
      <c r="S3333" s="21" t="s">
        <v>67</v>
      </c>
    </row>
    <row r="3334" spans="1:19" x14ac:dyDescent="0.35">
      <c r="A3334" s="21">
        <v>1549297</v>
      </c>
      <c r="B3334" s="53">
        <v>411591</v>
      </c>
      <c r="C3334" s="21">
        <f>VLOOKUP(TotalMov[[#This Row],[Order]],'Total Mov by SS'!B:C,2,0)</f>
        <v>151</v>
      </c>
      <c r="D3334" s="21" t="s">
        <v>59</v>
      </c>
      <c r="E3334" s="21" t="s">
        <v>73</v>
      </c>
      <c r="F3334" s="21" t="s">
        <v>69</v>
      </c>
      <c r="G3334" s="21" t="s">
        <v>62</v>
      </c>
      <c r="H3334" s="21" t="s">
        <v>70</v>
      </c>
      <c r="I3334" s="21" t="s">
        <v>71</v>
      </c>
      <c r="J3334" s="22">
        <v>43717</v>
      </c>
      <c r="K3334" s="23">
        <v>0.37447916666667003</v>
      </c>
      <c r="L3334" s="22">
        <v>43717</v>
      </c>
      <c r="M3334" s="23">
        <v>0.37447916666667003</v>
      </c>
      <c r="N3334" s="24">
        <v>20</v>
      </c>
      <c r="O3334" s="21" t="s">
        <v>66</v>
      </c>
      <c r="P3334" s="24">
        <f>TotalMov[[#This Row],[Confirmed activ. 3 (ILE03)]]</f>
        <v>20</v>
      </c>
      <c r="Q3334" s="24">
        <v>20</v>
      </c>
      <c r="R3334" s="21" t="s">
        <v>66</v>
      </c>
      <c r="S3334" s="21" t="s">
        <v>72</v>
      </c>
    </row>
    <row r="3335" spans="1:19" x14ac:dyDescent="0.35">
      <c r="A3335" s="21">
        <v>1549297</v>
      </c>
      <c r="B3335" s="53">
        <v>411591</v>
      </c>
      <c r="C3335" s="21">
        <f>VLOOKUP(TotalMov[[#This Row],[Order]],'Total Mov by SS'!B:C,2,0)</f>
        <v>151</v>
      </c>
      <c r="D3335" s="21" t="s">
        <v>59</v>
      </c>
      <c r="E3335" s="21" t="s">
        <v>75</v>
      </c>
      <c r="F3335" s="21" t="s">
        <v>61</v>
      </c>
      <c r="G3335" s="21" t="s">
        <v>62</v>
      </c>
      <c r="H3335" s="21" t="s">
        <v>63</v>
      </c>
      <c r="I3335" s="21" t="s">
        <v>74</v>
      </c>
      <c r="J3335" s="22">
        <v>43717</v>
      </c>
      <c r="K3335" s="23">
        <v>0.37707175925926001</v>
      </c>
      <c r="L3335" s="22">
        <v>43717</v>
      </c>
      <c r="M3335" s="23">
        <v>0.74124999999999996</v>
      </c>
      <c r="N3335" s="25">
        <v>8.1140000000000008</v>
      </c>
      <c r="O3335" s="21" t="s">
        <v>77</v>
      </c>
      <c r="P3335" s="24">
        <f>TotalMov[[#This Row],[Confirmed activ. 3 (ILE03)]]*60</f>
        <v>486.84000000000003</v>
      </c>
      <c r="Q3335" s="24">
        <v>350</v>
      </c>
      <c r="R3335" s="21" t="s">
        <v>66</v>
      </c>
      <c r="S3335" s="21" t="s">
        <v>67</v>
      </c>
    </row>
    <row r="3336" spans="1:19" x14ac:dyDescent="0.35">
      <c r="A3336" s="21">
        <v>1549297</v>
      </c>
      <c r="B3336" s="53">
        <v>411591</v>
      </c>
      <c r="C3336" s="21">
        <f>VLOOKUP(TotalMov[[#This Row],[Order]],'Total Mov by SS'!B:C,2,0)</f>
        <v>151</v>
      </c>
      <c r="D3336" s="21" t="s">
        <v>59</v>
      </c>
      <c r="E3336" s="21" t="s">
        <v>78</v>
      </c>
      <c r="F3336" s="21" t="s">
        <v>61</v>
      </c>
      <c r="G3336" s="21" t="s">
        <v>62</v>
      </c>
      <c r="H3336" s="21" t="s">
        <v>63</v>
      </c>
      <c r="I3336" s="21" t="s">
        <v>76</v>
      </c>
      <c r="J3336" s="22">
        <v>43718</v>
      </c>
      <c r="K3336" s="23">
        <v>0.31479166666667002</v>
      </c>
      <c r="L3336" s="22">
        <v>43723</v>
      </c>
      <c r="M3336" s="23">
        <v>0.60135416666666996</v>
      </c>
      <c r="N3336" s="25">
        <v>33.630000000000003</v>
      </c>
      <c r="O3336" s="21" t="s">
        <v>77</v>
      </c>
      <c r="P3336" s="24">
        <f>TotalMov[[#This Row],[Confirmed activ. 3 (ILE03)]]*60</f>
        <v>2017.8000000000002</v>
      </c>
      <c r="Q3336" s="24">
        <v>1020</v>
      </c>
      <c r="R3336" s="21" t="s">
        <v>66</v>
      </c>
      <c r="S3336" s="21" t="s">
        <v>67</v>
      </c>
    </row>
    <row r="3337" spans="1:19" x14ac:dyDescent="0.35">
      <c r="A3337" s="21">
        <v>1549297</v>
      </c>
      <c r="B3337" s="53">
        <v>411591</v>
      </c>
      <c r="C3337" s="21">
        <f>VLOOKUP(TotalMov[[#This Row],[Order]],'Total Mov by SS'!B:C,2,0)</f>
        <v>151</v>
      </c>
      <c r="D3337" s="21" t="s">
        <v>59</v>
      </c>
      <c r="E3337" s="21" t="s">
        <v>80</v>
      </c>
      <c r="F3337" s="21" t="s">
        <v>61</v>
      </c>
      <c r="G3337" s="21" t="s">
        <v>62</v>
      </c>
      <c r="H3337" s="21" t="s">
        <v>63</v>
      </c>
      <c r="I3337" s="21" t="s">
        <v>112</v>
      </c>
      <c r="J3337" s="22">
        <v>43723</v>
      </c>
      <c r="K3337" s="23">
        <v>0.60180555555556003</v>
      </c>
      <c r="L3337" s="22">
        <v>43723</v>
      </c>
      <c r="M3337" s="23">
        <v>0.64093750000000005</v>
      </c>
      <c r="N3337" s="25">
        <v>56.35</v>
      </c>
      <c r="O3337" s="21" t="s">
        <v>66</v>
      </c>
      <c r="P3337" s="24">
        <f>TotalMov[[#This Row],[Confirmed activ. 3 (ILE03)]]</f>
        <v>56.35</v>
      </c>
      <c r="Q3337" s="24">
        <v>50</v>
      </c>
      <c r="R3337" s="21" t="s">
        <v>66</v>
      </c>
      <c r="S3337" s="21" t="s">
        <v>67</v>
      </c>
    </row>
    <row r="3338" spans="1:19" x14ac:dyDescent="0.35">
      <c r="A3338" s="21">
        <v>1549297</v>
      </c>
      <c r="B3338" s="53">
        <v>411591</v>
      </c>
      <c r="C3338" s="21">
        <f>VLOOKUP(TotalMov[[#This Row],[Order]],'Total Mov by SS'!B:C,2,0)</f>
        <v>151</v>
      </c>
      <c r="D3338" s="21" t="s">
        <v>59</v>
      </c>
      <c r="E3338" s="21" t="s">
        <v>82</v>
      </c>
      <c r="F3338" s="21" t="s">
        <v>89</v>
      </c>
      <c r="G3338" s="21" t="s">
        <v>90</v>
      </c>
      <c r="H3338" s="21" t="s">
        <v>91</v>
      </c>
      <c r="I3338" s="21" t="s">
        <v>92</v>
      </c>
      <c r="J3338" s="22"/>
      <c r="K3338" s="23">
        <v>0</v>
      </c>
      <c r="L3338" s="22"/>
      <c r="M3338" s="23">
        <v>0</v>
      </c>
      <c r="N3338" s="25">
        <v>0</v>
      </c>
      <c r="O3338" s="21" t="s">
        <v>93</v>
      </c>
      <c r="P3338" s="24"/>
      <c r="Q3338" s="24">
        <v>0</v>
      </c>
      <c r="R3338" s="21" t="s">
        <v>66</v>
      </c>
      <c r="S3338" s="21" t="s">
        <v>94</v>
      </c>
    </row>
    <row r="3339" spans="1:19" x14ac:dyDescent="0.35">
      <c r="A3339" s="21">
        <v>1549297</v>
      </c>
      <c r="B3339" s="53">
        <v>411591</v>
      </c>
      <c r="C3339" s="21">
        <f>VLOOKUP(TotalMov[[#This Row],[Order]],'Total Mov by SS'!B:C,2,0)</f>
        <v>151</v>
      </c>
      <c r="D3339" s="21" t="s">
        <v>59</v>
      </c>
      <c r="E3339" s="21" t="s">
        <v>85</v>
      </c>
      <c r="F3339" s="21" t="s">
        <v>69</v>
      </c>
      <c r="G3339" s="21" t="s">
        <v>62</v>
      </c>
      <c r="H3339" s="21" t="s">
        <v>70</v>
      </c>
      <c r="I3339" s="21" t="s">
        <v>79</v>
      </c>
      <c r="J3339" s="22">
        <v>43723</v>
      </c>
      <c r="K3339" s="23">
        <v>0.68049768518519005</v>
      </c>
      <c r="L3339" s="22">
        <v>43723</v>
      </c>
      <c r="M3339" s="23">
        <v>0.68049768518519005</v>
      </c>
      <c r="N3339" s="24">
        <v>20</v>
      </c>
      <c r="O3339" s="21" t="s">
        <v>66</v>
      </c>
      <c r="P3339" s="24">
        <f>TotalMov[[#This Row],[Confirmed activ. 3 (ILE03)]]</f>
        <v>20</v>
      </c>
      <c r="Q3339" s="24">
        <v>20</v>
      </c>
      <c r="R3339" s="21" t="s">
        <v>66</v>
      </c>
      <c r="S3339" s="21" t="s">
        <v>72</v>
      </c>
    </row>
    <row r="3340" spans="1:19" x14ac:dyDescent="0.35">
      <c r="A3340" s="21">
        <v>1549297</v>
      </c>
      <c r="B3340" s="53">
        <v>411591</v>
      </c>
      <c r="C3340" s="21">
        <f>VLOOKUP(TotalMov[[#This Row],[Order]],'Total Mov by SS'!B:C,2,0)</f>
        <v>151</v>
      </c>
      <c r="D3340" s="21" t="s">
        <v>59</v>
      </c>
      <c r="E3340" s="21" t="s">
        <v>88</v>
      </c>
      <c r="F3340" s="21" t="s">
        <v>69</v>
      </c>
      <c r="G3340" s="21" t="s">
        <v>62</v>
      </c>
      <c r="H3340" s="21" t="s">
        <v>70</v>
      </c>
      <c r="I3340" s="21" t="s">
        <v>81</v>
      </c>
      <c r="J3340" s="22">
        <v>43723</v>
      </c>
      <c r="K3340" s="23">
        <v>0.68057870370369999</v>
      </c>
      <c r="L3340" s="22">
        <v>43723</v>
      </c>
      <c r="M3340" s="23">
        <v>0.68057870370369999</v>
      </c>
      <c r="N3340" s="24">
        <v>20</v>
      </c>
      <c r="O3340" s="21" t="s">
        <v>66</v>
      </c>
      <c r="P3340" s="24">
        <f>TotalMov[[#This Row],[Confirmed activ. 3 (ILE03)]]</f>
        <v>20</v>
      </c>
      <c r="Q3340" s="24">
        <v>20</v>
      </c>
      <c r="R3340" s="21" t="s">
        <v>66</v>
      </c>
      <c r="S3340" s="21" t="s">
        <v>72</v>
      </c>
    </row>
    <row r="3341" spans="1:19" x14ac:dyDescent="0.35">
      <c r="A3341" s="21">
        <v>1549297</v>
      </c>
      <c r="B3341" s="53">
        <v>411591</v>
      </c>
      <c r="C3341" s="21">
        <f>VLOOKUP(TotalMov[[#This Row],[Order]],'Total Mov by SS'!B:C,2,0)</f>
        <v>151</v>
      </c>
      <c r="D3341" s="21" t="s">
        <v>59</v>
      </c>
      <c r="E3341" s="21" t="s">
        <v>95</v>
      </c>
      <c r="F3341" s="21" t="s">
        <v>83</v>
      </c>
      <c r="G3341" s="21" t="s">
        <v>62</v>
      </c>
      <c r="H3341" s="21" t="s">
        <v>84</v>
      </c>
      <c r="I3341" s="21" t="s">
        <v>84</v>
      </c>
      <c r="J3341" s="22">
        <v>43723</v>
      </c>
      <c r="K3341" s="23">
        <v>0.72196759259259002</v>
      </c>
      <c r="L3341" s="22">
        <v>43724</v>
      </c>
      <c r="M3341" s="23">
        <v>0.64701388888889</v>
      </c>
      <c r="N3341" s="25">
        <v>749.72</v>
      </c>
      <c r="O3341" s="21" t="s">
        <v>66</v>
      </c>
      <c r="P3341" s="24">
        <f>TotalMov[[#This Row],[Confirmed activ. 3 (ILE03)]]</f>
        <v>749.72</v>
      </c>
      <c r="Q3341" s="24">
        <v>450</v>
      </c>
      <c r="R3341" s="21" t="s">
        <v>66</v>
      </c>
      <c r="S3341" s="21" t="s">
        <v>67</v>
      </c>
    </row>
    <row r="3342" spans="1:19" x14ac:dyDescent="0.35">
      <c r="A3342" s="21">
        <v>1549297</v>
      </c>
      <c r="B3342" s="53">
        <v>411591</v>
      </c>
      <c r="C3342" s="21">
        <f>VLOOKUP(TotalMov[[#This Row],[Order]],'Total Mov by SS'!B:C,2,0)</f>
        <v>151</v>
      </c>
      <c r="D3342" s="21" t="s">
        <v>59</v>
      </c>
      <c r="E3342" s="21" t="s">
        <v>97</v>
      </c>
      <c r="F3342" s="21" t="s">
        <v>86</v>
      </c>
      <c r="G3342" s="21" t="s">
        <v>62</v>
      </c>
      <c r="H3342" s="21" t="s">
        <v>87</v>
      </c>
      <c r="I3342" s="21" t="s">
        <v>87</v>
      </c>
      <c r="J3342" s="22">
        <v>43725</v>
      </c>
      <c r="K3342" s="23">
        <v>0.35414351851852</v>
      </c>
      <c r="L3342" s="22">
        <v>43725</v>
      </c>
      <c r="M3342" s="23">
        <v>0.35414351851852</v>
      </c>
      <c r="N3342" s="24">
        <v>20</v>
      </c>
      <c r="O3342" s="21" t="s">
        <v>66</v>
      </c>
      <c r="P3342" s="24">
        <f>TotalMov[[#This Row],[Confirmed activ. 3 (ILE03)]]</f>
        <v>20</v>
      </c>
      <c r="Q3342" s="24">
        <v>20</v>
      </c>
      <c r="R3342" s="21" t="s">
        <v>66</v>
      </c>
      <c r="S3342" s="21" t="s">
        <v>72</v>
      </c>
    </row>
    <row r="3343" spans="1:19" x14ac:dyDescent="0.35">
      <c r="A3343" s="21">
        <v>1549297</v>
      </c>
      <c r="B3343" s="53">
        <v>411591</v>
      </c>
      <c r="C3343" s="21">
        <f>VLOOKUP(TotalMov[[#This Row],[Order]],'Total Mov by SS'!B:C,2,0)</f>
        <v>151</v>
      </c>
      <c r="D3343" s="21" t="s">
        <v>59</v>
      </c>
      <c r="E3343" s="21" t="s">
        <v>99</v>
      </c>
      <c r="F3343" s="21" t="s">
        <v>61</v>
      </c>
      <c r="G3343" s="21" t="s">
        <v>62</v>
      </c>
      <c r="H3343" s="21" t="s">
        <v>63</v>
      </c>
      <c r="I3343" s="21" t="s">
        <v>96</v>
      </c>
      <c r="J3343" s="22">
        <v>43725</v>
      </c>
      <c r="K3343" s="23">
        <v>0.62041666666666995</v>
      </c>
      <c r="L3343" s="22">
        <v>43725</v>
      </c>
      <c r="M3343" s="23">
        <v>0.63805555555556004</v>
      </c>
      <c r="N3343" s="25">
        <v>25.4</v>
      </c>
      <c r="O3343" s="21" t="s">
        <v>66</v>
      </c>
      <c r="P3343" s="24">
        <f>TotalMov[[#This Row],[Confirmed activ. 3 (ILE03)]]</f>
        <v>25.4</v>
      </c>
      <c r="Q3343" s="24">
        <v>100</v>
      </c>
      <c r="R3343" s="21" t="s">
        <v>66</v>
      </c>
      <c r="S3343" s="21" t="s">
        <v>67</v>
      </c>
    </row>
    <row r="3344" spans="1:19" x14ac:dyDescent="0.35">
      <c r="A3344" s="21">
        <v>1549297</v>
      </c>
      <c r="B3344" s="53">
        <v>411591</v>
      </c>
      <c r="C3344" s="21">
        <f>VLOOKUP(TotalMov[[#This Row],[Order]],'Total Mov by SS'!B:C,2,0)</f>
        <v>151</v>
      </c>
      <c r="D3344" s="21" t="s">
        <v>59</v>
      </c>
      <c r="E3344" s="21" t="s">
        <v>101</v>
      </c>
      <c r="F3344" s="21" t="s">
        <v>69</v>
      </c>
      <c r="G3344" s="21" t="s">
        <v>62</v>
      </c>
      <c r="H3344" s="21" t="s">
        <v>70</v>
      </c>
      <c r="I3344" s="21" t="s">
        <v>98</v>
      </c>
      <c r="J3344" s="22">
        <v>43739</v>
      </c>
      <c r="K3344" s="23">
        <v>0.35812500000000003</v>
      </c>
      <c r="L3344" s="22">
        <v>43739</v>
      </c>
      <c r="M3344" s="23">
        <v>0.35812500000000003</v>
      </c>
      <c r="N3344" s="24">
        <v>20</v>
      </c>
      <c r="O3344" s="21" t="s">
        <v>66</v>
      </c>
      <c r="P3344" s="24">
        <f>TotalMov[[#This Row],[Confirmed activ. 3 (ILE03)]]</f>
        <v>20</v>
      </c>
      <c r="Q3344" s="24">
        <v>20</v>
      </c>
      <c r="R3344" s="21" t="s">
        <v>66</v>
      </c>
      <c r="S3344" s="21" t="s">
        <v>72</v>
      </c>
    </row>
    <row r="3345" spans="1:19" x14ac:dyDescent="0.35">
      <c r="A3345" s="21">
        <v>1549297</v>
      </c>
      <c r="B3345" s="53">
        <v>411591</v>
      </c>
      <c r="C3345" s="21">
        <f>VLOOKUP(TotalMov[[#This Row],[Order]],'Total Mov by SS'!B:C,2,0)</f>
        <v>151</v>
      </c>
      <c r="D3345" s="21" t="s">
        <v>59</v>
      </c>
      <c r="E3345" s="21" t="s">
        <v>104</v>
      </c>
      <c r="F3345" s="21" t="s">
        <v>69</v>
      </c>
      <c r="G3345" s="21" t="s">
        <v>62</v>
      </c>
      <c r="H3345" s="21" t="s">
        <v>70</v>
      </c>
      <c r="I3345" s="21" t="s">
        <v>100</v>
      </c>
      <c r="J3345" s="22">
        <v>43739</v>
      </c>
      <c r="K3345" s="23">
        <v>0.35821759259259001</v>
      </c>
      <c r="L3345" s="22">
        <v>43739</v>
      </c>
      <c r="M3345" s="23">
        <v>0.35821759259259001</v>
      </c>
      <c r="N3345" s="24">
        <v>30</v>
      </c>
      <c r="O3345" s="21" t="s">
        <v>66</v>
      </c>
      <c r="P3345" s="24">
        <f>TotalMov[[#This Row],[Confirmed activ. 3 (ILE03)]]</f>
        <v>30</v>
      </c>
      <c r="Q3345" s="24">
        <v>30</v>
      </c>
      <c r="R3345" s="21" t="s">
        <v>66</v>
      </c>
      <c r="S3345" s="21" t="s">
        <v>72</v>
      </c>
    </row>
    <row r="3346" spans="1:19" x14ac:dyDescent="0.35">
      <c r="A3346" s="21">
        <v>1549297</v>
      </c>
      <c r="B3346" s="53">
        <v>411591</v>
      </c>
      <c r="C3346" s="21">
        <f>VLOOKUP(TotalMov[[#This Row],[Order]],'Total Mov by SS'!B:C,2,0)</f>
        <v>151</v>
      </c>
      <c r="D3346" s="21" t="s">
        <v>59</v>
      </c>
      <c r="E3346" s="21" t="s">
        <v>113</v>
      </c>
      <c r="F3346" s="21" t="s">
        <v>102</v>
      </c>
      <c r="G3346" s="21" t="s">
        <v>62</v>
      </c>
      <c r="H3346" s="21" t="s">
        <v>100</v>
      </c>
      <c r="I3346" s="21" t="s">
        <v>103</v>
      </c>
      <c r="J3346" s="22">
        <v>43739</v>
      </c>
      <c r="K3346" s="23">
        <v>0.35829861111111</v>
      </c>
      <c r="L3346" s="22">
        <v>43739</v>
      </c>
      <c r="M3346" s="23">
        <v>0.35829861111111</v>
      </c>
      <c r="N3346" s="24">
        <v>30</v>
      </c>
      <c r="O3346" s="21" t="s">
        <v>66</v>
      </c>
      <c r="P3346" s="24">
        <f>TotalMov[[#This Row],[Confirmed activ. 3 (ILE03)]]</f>
        <v>30</v>
      </c>
      <c r="Q3346" s="24">
        <v>30</v>
      </c>
      <c r="R3346" s="21" t="s">
        <v>66</v>
      </c>
      <c r="S3346" s="21" t="s">
        <v>72</v>
      </c>
    </row>
    <row r="3347" spans="1:19" x14ac:dyDescent="0.35">
      <c r="A3347" s="21">
        <v>1549297</v>
      </c>
      <c r="B3347" s="53">
        <v>411591</v>
      </c>
      <c r="C3347" s="21">
        <f>VLOOKUP(TotalMov[[#This Row],[Order]],'Total Mov by SS'!B:C,2,0)</f>
        <v>151</v>
      </c>
      <c r="D3347" s="21" t="s">
        <v>59</v>
      </c>
      <c r="E3347" s="21" t="s">
        <v>114</v>
      </c>
      <c r="F3347" s="21" t="s">
        <v>102</v>
      </c>
      <c r="G3347" s="21" t="s">
        <v>105</v>
      </c>
      <c r="H3347" s="21" t="s">
        <v>100</v>
      </c>
      <c r="I3347" s="21" t="s">
        <v>106</v>
      </c>
      <c r="J3347" s="22">
        <v>43739</v>
      </c>
      <c r="K3347" s="23">
        <v>0.39175925925925997</v>
      </c>
      <c r="L3347" s="22">
        <v>43739</v>
      </c>
      <c r="M3347" s="23">
        <v>0.39175925925925997</v>
      </c>
      <c r="N3347" s="24">
        <v>45</v>
      </c>
      <c r="O3347" s="21" t="s">
        <v>66</v>
      </c>
      <c r="P3347" s="24">
        <f>TotalMov[[#This Row],[Confirmed activ. 3 (ILE03)]]</f>
        <v>45</v>
      </c>
      <c r="Q3347" s="24">
        <v>45</v>
      </c>
      <c r="R3347" s="21" t="s">
        <v>66</v>
      </c>
      <c r="S3347" s="21" t="s">
        <v>72</v>
      </c>
    </row>
    <row r="3348" spans="1:19" x14ac:dyDescent="0.35">
      <c r="A3348" s="21">
        <v>1549297</v>
      </c>
      <c r="B3348" s="53">
        <v>411591</v>
      </c>
      <c r="C3348" s="21">
        <f>VLOOKUP(TotalMov[[#This Row],[Order]],'Total Mov by SS'!B:C,2,0)</f>
        <v>151</v>
      </c>
      <c r="D3348" s="21" t="s">
        <v>107</v>
      </c>
      <c r="E3348" s="21" t="s">
        <v>60</v>
      </c>
      <c r="F3348" s="21" t="s">
        <v>61</v>
      </c>
      <c r="G3348" s="21" t="s">
        <v>90</v>
      </c>
      <c r="H3348" s="21" t="s">
        <v>63</v>
      </c>
      <c r="I3348" s="21" t="s">
        <v>108</v>
      </c>
      <c r="J3348" s="22"/>
      <c r="K3348" s="23">
        <v>0</v>
      </c>
      <c r="L3348" s="22"/>
      <c r="M3348" s="23">
        <v>0</v>
      </c>
      <c r="N3348" s="25">
        <v>0</v>
      </c>
      <c r="O3348" s="21" t="s">
        <v>93</v>
      </c>
      <c r="P3348" s="24"/>
      <c r="Q3348" s="24">
        <v>1</v>
      </c>
      <c r="R3348" s="21" t="s">
        <v>66</v>
      </c>
      <c r="S3348" s="21" t="s">
        <v>94</v>
      </c>
    </row>
    <row r="3349" spans="1:19" x14ac:dyDescent="0.35">
      <c r="A3349" s="21">
        <v>1549297</v>
      </c>
      <c r="B3349" s="53">
        <v>411591</v>
      </c>
      <c r="C3349" s="21">
        <f>VLOOKUP(TotalMov[[#This Row],[Order]],'Total Mov by SS'!B:C,2,0)</f>
        <v>151</v>
      </c>
      <c r="D3349" s="21" t="s">
        <v>109</v>
      </c>
      <c r="E3349" s="21" t="s">
        <v>95</v>
      </c>
      <c r="F3349" s="21" t="s">
        <v>83</v>
      </c>
      <c r="G3349" s="21" t="s">
        <v>90</v>
      </c>
      <c r="H3349" s="21" t="s">
        <v>84</v>
      </c>
      <c r="I3349" s="21" t="s">
        <v>110</v>
      </c>
      <c r="J3349" s="22"/>
      <c r="K3349" s="23">
        <v>0</v>
      </c>
      <c r="L3349" s="22"/>
      <c r="M3349" s="23">
        <v>0</v>
      </c>
      <c r="N3349" s="25">
        <v>0</v>
      </c>
      <c r="O3349" s="21" t="s">
        <v>93</v>
      </c>
      <c r="P3349" s="24"/>
      <c r="Q3349" s="24">
        <v>5</v>
      </c>
      <c r="R3349" s="21" t="s">
        <v>66</v>
      </c>
      <c r="S3349" s="21" t="s">
        <v>94</v>
      </c>
    </row>
    <row r="3350" spans="1:19" x14ac:dyDescent="0.35">
      <c r="A3350" s="21">
        <v>1549298</v>
      </c>
      <c r="B3350" s="53">
        <v>411591</v>
      </c>
      <c r="C3350" s="21">
        <f>VLOOKUP(TotalMov[[#This Row],[Order]],'Total Mov by SS'!B:C,2,0)</f>
        <v>152</v>
      </c>
      <c r="D3350" s="21" t="s">
        <v>59</v>
      </c>
      <c r="E3350" s="21" t="s">
        <v>60</v>
      </c>
      <c r="F3350" s="21" t="s">
        <v>83</v>
      </c>
      <c r="G3350" s="21" t="s">
        <v>62</v>
      </c>
      <c r="H3350" s="21" t="s">
        <v>84</v>
      </c>
      <c r="I3350" s="21" t="s">
        <v>111</v>
      </c>
      <c r="J3350" s="22">
        <v>43723</v>
      </c>
      <c r="K3350" s="23">
        <v>0.31406250000000002</v>
      </c>
      <c r="L3350" s="22">
        <v>43723</v>
      </c>
      <c r="M3350" s="23">
        <v>0.35547453703704002</v>
      </c>
      <c r="N3350" s="25">
        <v>29.817</v>
      </c>
      <c r="O3350" s="21" t="s">
        <v>66</v>
      </c>
      <c r="P3350" s="24">
        <f>TotalMov[[#This Row],[Confirmed activ. 3 (ILE03)]]</f>
        <v>29.817</v>
      </c>
      <c r="Q3350" s="24">
        <v>40</v>
      </c>
      <c r="R3350" s="21" t="s">
        <v>66</v>
      </c>
      <c r="S3350" s="21" t="s">
        <v>67</v>
      </c>
    </row>
    <row r="3351" spans="1:19" x14ac:dyDescent="0.35">
      <c r="A3351" s="21">
        <v>1549298</v>
      </c>
      <c r="B3351" s="53">
        <v>411591</v>
      </c>
      <c r="C3351" s="21">
        <f>VLOOKUP(TotalMov[[#This Row],[Order]],'Total Mov by SS'!B:C,2,0)</f>
        <v>152</v>
      </c>
      <c r="D3351" s="21" t="s">
        <v>59</v>
      </c>
      <c r="E3351" s="21" t="s">
        <v>68</v>
      </c>
      <c r="F3351" s="21" t="s">
        <v>61</v>
      </c>
      <c r="G3351" s="21" t="s">
        <v>62</v>
      </c>
      <c r="H3351" s="21" t="s">
        <v>63</v>
      </c>
      <c r="I3351" s="21" t="s">
        <v>64</v>
      </c>
      <c r="J3351" s="22">
        <v>43723</v>
      </c>
      <c r="K3351" s="23">
        <v>0.40287037037036999</v>
      </c>
      <c r="L3351" s="22">
        <v>43723</v>
      </c>
      <c r="M3351" s="23">
        <v>0.43828703703703997</v>
      </c>
      <c r="N3351" s="25">
        <v>25.5</v>
      </c>
      <c r="O3351" s="21" t="s">
        <v>66</v>
      </c>
      <c r="P3351" s="24">
        <f>TotalMov[[#This Row],[Confirmed activ. 3 (ILE03)]]</f>
        <v>25.5</v>
      </c>
      <c r="Q3351" s="24">
        <v>15</v>
      </c>
      <c r="R3351" s="21" t="s">
        <v>66</v>
      </c>
      <c r="S3351" s="21" t="s">
        <v>67</v>
      </c>
    </row>
    <row r="3352" spans="1:19" x14ac:dyDescent="0.35">
      <c r="A3352" s="21">
        <v>1549298</v>
      </c>
      <c r="B3352" s="53">
        <v>411591</v>
      </c>
      <c r="C3352" s="21">
        <f>VLOOKUP(TotalMov[[#This Row],[Order]],'Total Mov by SS'!B:C,2,0)</f>
        <v>152</v>
      </c>
      <c r="D3352" s="21" t="s">
        <v>59</v>
      </c>
      <c r="E3352" s="21" t="s">
        <v>73</v>
      </c>
      <c r="F3352" s="21" t="s">
        <v>69</v>
      </c>
      <c r="G3352" s="21" t="s">
        <v>62</v>
      </c>
      <c r="H3352" s="21" t="s">
        <v>70</v>
      </c>
      <c r="I3352" s="21" t="s">
        <v>71</v>
      </c>
      <c r="J3352" s="22">
        <v>43723</v>
      </c>
      <c r="K3352" s="23">
        <v>0.69347222222222005</v>
      </c>
      <c r="L3352" s="22">
        <v>43723</v>
      </c>
      <c r="M3352" s="23">
        <v>0.69347222222222005</v>
      </c>
      <c r="N3352" s="24">
        <v>20</v>
      </c>
      <c r="O3352" s="21" t="s">
        <v>66</v>
      </c>
      <c r="P3352" s="24">
        <f>TotalMov[[#This Row],[Confirmed activ. 3 (ILE03)]]</f>
        <v>20</v>
      </c>
      <c r="Q3352" s="24">
        <v>20</v>
      </c>
      <c r="R3352" s="21" t="s">
        <v>66</v>
      </c>
      <c r="S3352" s="21" t="s">
        <v>72</v>
      </c>
    </row>
    <row r="3353" spans="1:19" x14ac:dyDescent="0.35">
      <c r="A3353" s="21">
        <v>1549298</v>
      </c>
      <c r="B3353" s="53">
        <v>411591</v>
      </c>
      <c r="C3353" s="21">
        <f>VLOOKUP(TotalMov[[#This Row],[Order]],'Total Mov by SS'!B:C,2,0)</f>
        <v>152</v>
      </c>
      <c r="D3353" s="21" t="s">
        <v>59</v>
      </c>
      <c r="E3353" s="21" t="s">
        <v>75</v>
      </c>
      <c r="F3353" s="21" t="s">
        <v>61</v>
      </c>
      <c r="G3353" s="21" t="s">
        <v>62</v>
      </c>
      <c r="H3353" s="21" t="s">
        <v>63</v>
      </c>
      <c r="I3353" s="21" t="s">
        <v>74</v>
      </c>
      <c r="J3353" s="22">
        <v>43723</v>
      </c>
      <c r="K3353" s="23">
        <v>0.69945601851852002</v>
      </c>
      <c r="L3353" s="22">
        <v>43724</v>
      </c>
      <c r="M3353" s="23">
        <v>0.74600694444444005</v>
      </c>
      <c r="N3353" s="25">
        <v>10.885999999999999</v>
      </c>
      <c r="O3353" s="21" t="s">
        <v>77</v>
      </c>
      <c r="P3353" s="24">
        <f>TotalMov[[#This Row],[Confirmed activ. 3 (ILE03)]]*60</f>
        <v>653.16</v>
      </c>
      <c r="Q3353" s="24">
        <v>290</v>
      </c>
      <c r="R3353" s="21" t="s">
        <v>66</v>
      </c>
      <c r="S3353" s="21" t="s">
        <v>67</v>
      </c>
    </row>
    <row r="3354" spans="1:19" x14ac:dyDescent="0.35">
      <c r="A3354" s="21">
        <v>1549298</v>
      </c>
      <c r="B3354" s="53">
        <v>411591</v>
      </c>
      <c r="C3354" s="21">
        <f>VLOOKUP(TotalMov[[#This Row],[Order]],'Total Mov by SS'!B:C,2,0)</f>
        <v>152</v>
      </c>
      <c r="D3354" s="21" t="s">
        <v>59</v>
      </c>
      <c r="E3354" s="21" t="s">
        <v>78</v>
      </c>
      <c r="F3354" s="21" t="s">
        <v>61</v>
      </c>
      <c r="G3354" s="21" t="s">
        <v>62</v>
      </c>
      <c r="H3354" s="21" t="s">
        <v>63</v>
      </c>
      <c r="I3354" s="21" t="s">
        <v>76</v>
      </c>
      <c r="J3354" s="22">
        <v>43725</v>
      </c>
      <c r="K3354" s="23">
        <v>0.31006944444444001</v>
      </c>
      <c r="L3354" s="22">
        <v>43730</v>
      </c>
      <c r="M3354" s="23">
        <v>0.73596064814814999</v>
      </c>
      <c r="N3354" s="25">
        <v>31.04</v>
      </c>
      <c r="O3354" s="21" t="s">
        <v>77</v>
      </c>
      <c r="P3354" s="24">
        <f>TotalMov[[#This Row],[Confirmed activ. 3 (ILE03)]]*60</f>
        <v>1862.3999999999999</v>
      </c>
      <c r="Q3354" s="24">
        <v>1040</v>
      </c>
      <c r="R3354" s="21" t="s">
        <v>66</v>
      </c>
      <c r="S3354" s="21" t="s">
        <v>67</v>
      </c>
    </row>
    <row r="3355" spans="1:19" x14ac:dyDescent="0.35">
      <c r="A3355" s="21">
        <v>1549298</v>
      </c>
      <c r="B3355" s="53">
        <v>411591</v>
      </c>
      <c r="C3355" s="21">
        <f>VLOOKUP(TotalMov[[#This Row],[Order]],'Total Mov by SS'!B:C,2,0)</f>
        <v>152</v>
      </c>
      <c r="D3355" s="21" t="s">
        <v>59</v>
      </c>
      <c r="E3355" s="21" t="s">
        <v>80</v>
      </c>
      <c r="F3355" s="21" t="s">
        <v>61</v>
      </c>
      <c r="G3355" s="21" t="s">
        <v>62</v>
      </c>
      <c r="H3355" s="21" t="s">
        <v>63</v>
      </c>
      <c r="I3355" s="21" t="s">
        <v>112</v>
      </c>
      <c r="J3355" s="22">
        <v>43730</v>
      </c>
      <c r="K3355" s="23">
        <v>0.73615740740740998</v>
      </c>
      <c r="L3355" s="22">
        <v>43730</v>
      </c>
      <c r="M3355" s="23">
        <v>0.74571759259258996</v>
      </c>
      <c r="N3355" s="25">
        <v>13.766999999999999</v>
      </c>
      <c r="O3355" s="21" t="s">
        <v>66</v>
      </c>
      <c r="P3355" s="24">
        <f>TotalMov[[#This Row],[Confirmed activ. 3 (ILE03)]]</f>
        <v>13.766999999999999</v>
      </c>
      <c r="Q3355" s="24">
        <v>50</v>
      </c>
      <c r="R3355" s="21" t="s">
        <v>66</v>
      </c>
      <c r="S3355" s="21" t="s">
        <v>67</v>
      </c>
    </row>
    <row r="3356" spans="1:19" x14ac:dyDescent="0.35">
      <c r="A3356" s="21">
        <v>1549298</v>
      </c>
      <c r="B3356" s="53">
        <v>411591</v>
      </c>
      <c r="C3356" s="21">
        <f>VLOOKUP(TotalMov[[#This Row],[Order]],'Total Mov by SS'!B:C,2,0)</f>
        <v>152</v>
      </c>
      <c r="D3356" s="21" t="s">
        <v>59</v>
      </c>
      <c r="E3356" s="21" t="s">
        <v>82</v>
      </c>
      <c r="F3356" s="21" t="s">
        <v>89</v>
      </c>
      <c r="G3356" s="21" t="s">
        <v>90</v>
      </c>
      <c r="H3356" s="21" t="s">
        <v>91</v>
      </c>
      <c r="I3356" s="21" t="s">
        <v>92</v>
      </c>
      <c r="J3356" s="22"/>
      <c r="K3356" s="23">
        <v>0</v>
      </c>
      <c r="L3356" s="22"/>
      <c r="M3356" s="23">
        <v>0</v>
      </c>
      <c r="N3356" s="25">
        <v>0</v>
      </c>
      <c r="O3356" s="21" t="s">
        <v>93</v>
      </c>
      <c r="P3356" s="24"/>
      <c r="Q3356" s="24">
        <v>0</v>
      </c>
      <c r="R3356" s="21" t="s">
        <v>66</v>
      </c>
      <c r="S3356" s="21" t="s">
        <v>94</v>
      </c>
    </row>
    <row r="3357" spans="1:19" x14ac:dyDescent="0.35">
      <c r="A3357" s="21">
        <v>1549298</v>
      </c>
      <c r="B3357" s="53">
        <v>411591</v>
      </c>
      <c r="C3357" s="21">
        <f>VLOOKUP(TotalMov[[#This Row],[Order]],'Total Mov by SS'!B:C,2,0)</f>
        <v>152</v>
      </c>
      <c r="D3357" s="21" t="s">
        <v>59</v>
      </c>
      <c r="E3357" s="21" t="s">
        <v>85</v>
      </c>
      <c r="F3357" s="21" t="s">
        <v>69</v>
      </c>
      <c r="G3357" s="21" t="s">
        <v>62</v>
      </c>
      <c r="H3357" s="21" t="s">
        <v>70</v>
      </c>
      <c r="I3357" s="21" t="s">
        <v>79</v>
      </c>
      <c r="J3357" s="22">
        <v>43731</v>
      </c>
      <c r="K3357" s="23">
        <v>0.48952546296296001</v>
      </c>
      <c r="L3357" s="22">
        <v>43731</v>
      </c>
      <c r="M3357" s="23">
        <v>0.48952546296296001</v>
      </c>
      <c r="N3357" s="24">
        <v>20</v>
      </c>
      <c r="O3357" s="21" t="s">
        <v>66</v>
      </c>
      <c r="P3357" s="24">
        <f>TotalMov[[#This Row],[Confirmed activ. 3 (ILE03)]]</f>
        <v>20</v>
      </c>
      <c r="Q3357" s="24">
        <v>20</v>
      </c>
      <c r="R3357" s="21" t="s">
        <v>66</v>
      </c>
      <c r="S3357" s="21" t="s">
        <v>72</v>
      </c>
    </row>
    <row r="3358" spans="1:19" x14ac:dyDescent="0.35">
      <c r="A3358" s="21">
        <v>1549298</v>
      </c>
      <c r="B3358" s="53">
        <v>411591</v>
      </c>
      <c r="C3358" s="21">
        <f>VLOOKUP(TotalMov[[#This Row],[Order]],'Total Mov by SS'!B:C,2,0)</f>
        <v>152</v>
      </c>
      <c r="D3358" s="21" t="s">
        <v>59</v>
      </c>
      <c r="E3358" s="21" t="s">
        <v>88</v>
      </c>
      <c r="F3358" s="21" t="s">
        <v>69</v>
      </c>
      <c r="G3358" s="21" t="s">
        <v>62</v>
      </c>
      <c r="H3358" s="21" t="s">
        <v>70</v>
      </c>
      <c r="I3358" s="21" t="s">
        <v>81</v>
      </c>
      <c r="J3358" s="22">
        <v>43731</v>
      </c>
      <c r="K3358" s="23">
        <v>0.48980324074074</v>
      </c>
      <c r="L3358" s="22">
        <v>43731</v>
      </c>
      <c r="M3358" s="23">
        <v>0.48980324074074</v>
      </c>
      <c r="N3358" s="24">
        <v>20</v>
      </c>
      <c r="O3358" s="21" t="s">
        <v>66</v>
      </c>
      <c r="P3358" s="24">
        <f>TotalMov[[#This Row],[Confirmed activ. 3 (ILE03)]]</f>
        <v>20</v>
      </c>
      <c r="Q3358" s="24">
        <v>20</v>
      </c>
      <c r="R3358" s="21" t="s">
        <v>66</v>
      </c>
      <c r="S3358" s="21" t="s">
        <v>72</v>
      </c>
    </row>
    <row r="3359" spans="1:19" x14ac:dyDescent="0.35">
      <c r="A3359" s="21">
        <v>1549298</v>
      </c>
      <c r="B3359" s="53">
        <v>411591</v>
      </c>
      <c r="C3359" s="21">
        <f>VLOOKUP(TotalMov[[#This Row],[Order]],'Total Mov by SS'!B:C,2,0)</f>
        <v>152</v>
      </c>
      <c r="D3359" s="21" t="s">
        <v>59</v>
      </c>
      <c r="E3359" s="21" t="s">
        <v>95</v>
      </c>
      <c r="F3359" s="21" t="s">
        <v>83</v>
      </c>
      <c r="G3359" s="21" t="s">
        <v>62</v>
      </c>
      <c r="H3359" s="21" t="s">
        <v>84</v>
      </c>
      <c r="I3359" s="21" t="s">
        <v>84</v>
      </c>
      <c r="J3359" s="22">
        <v>43731</v>
      </c>
      <c r="K3359" s="23">
        <v>0.50854166666667</v>
      </c>
      <c r="L3359" s="22">
        <v>43732</v>
      </c>
      <c r="M3359" s="23">
        <v>0.16751157407407</v>
      </c>
      <c r="N3359" s="25">
        <v>422.10399999999998</v>
      </c>
      <c r="O3359" s="21" t="s">
        <v>66</v>
      </c>
      <c r="P3359" s="24">
        <f>TotalMov[[#This Row],[Confirmed activ. 3 (ILE03)]]</f>
        <v>422.10399999999998</v>
      </c>
      <c r="Q3359" s="24">
        <v>450</v>
      </c>
      <c r="R3359" s="21" t="s">
        <v>66</v>
      </c>
      <c r="S3359" s="21" t="s">
        <v>67</v>
      </c>
    </row>
    <row r="3360" spans="1:19" x14ac:dyDescent="0.35">
      <c r="A3360" s="21">
        <v>1549298</v>
      </c>
      <c r="B3360" s="53">
        <v>411591</v>
      </c>
      <c r="C3360" s="21">
        <f>VLOOKUP(TotalMov[[#This Row],[Order]],'Total Mov by SS'!B:C,2,0)</f>
        <v>152</v>
      </c>
      <c r="D3360" s="21" t="s">
        <v>59</v>
      </c>
      <c r="E3360" s="21" t="s">
        <v>97</v>
      </c>
      <c r="F3360" s="21" t="s">
        <v>86</v>
      </c>
      <c r="G3360" s="21" t="s">
        <v>62</v>
      </c>
      <c r="H3360" s="21" t="s">
        <v>87</v>
      </c>
      <c r="I3360" s="21" t="s">
        <v>87</v>
      </c>
      <c r="J3360" s="22">
        <v>43732</v>
      </c>
      <c r="K3360" s="23">
        <v>0.37281249999999999</v>
      </c>
      <c r="L3360" s="22">
        <v>43732</v>
      </c>
      <c r="M3360" s="23">
        <v>0.37281249999999999</v>
      </c>
      <c r="N3360" s="24">
        <v>20</v>
      </c>
      <c r="O3360" s="21" t="s">
        <v>66</v>
      </c>
      <c r="P3360" s="24">
        <f>TotalMov[[#This Row],[Confirmed activ. 3 (ILE03)]]</f>
        <v>20</v>
      </c>
      <c r="Q3360" s="24">
        <v>20</v>
      </c>
      <c r="R3360" s="21" t="s">
        <v>66</v>
      </c>
      <c r="S3360" s="21" t="s">
        <v>72</v>
      </c>
    </row>
    <row r="3361" spans="1:19" x14ac:dyDescent="0.35">
      <c r="A3361" s="21">
        <v>1549298</v>
      </c>
      <c r="B3361" s="53">
        <v>411591</v>
      </c>
      <c r="C3361" s="21">
        <f>VLOOKUP(TotalMov[[#This Row],[Order]],'Total Mov by SS'!B:C,2,0)</f>
        <v>152</v>
      </c>
      <c r="D3361" s="21" t="s">
        <v>59</v>
      </c>
      <c r="E3361" s="21" t="s">
        <v>99</v>
      </c>
      <c r="F3361" s="21" t="s">
        <v>61</v>
      </c>
      <c r="G3361" s="21" t="s">
        <v>62</v>
      </c>
      <c r="H3361" s="21" t="s">
        <v>63</v>
      </c>
      <c r="I3361" s="21" t="s">
        <v>96</v>
      </c>
      <c r="J3361" s="22">
        <v>43738</v>
      </c>
      <c r="K3361" s="23">
        <v>0.36420138888888998</v>
      </c>
      <c r="L3361" s="22">
        <v>43738</v>
      </c>
      <c r="M3361" s="23">
        <v>0.41949074074074</v>
      </c>
      <c r="N3361" s="25">
        <v>26.533000000000001</v>
      </c>
      <c r="O3361" s="21" t="s">
        <v>66</v>
      </c>
      <c r="P3361" s="24">
        <f>TotalMov[[#This Row],[Confirmed activ. 3 (ILE03)]]</f>
        <v>26.533000000000001</v>
      </c>
      <c r="Q3361" s="24">
        <v>100</v>
      </c>
      <c r="R3361" s="21" t="s">
        <v>66</v>
      </c>
      <c r="S3361" s="21" t="s">
        <v>67</v>
      </c>
    </row>
    <row r="3362" spans="1:19" x14ac:dyDescent="0.35">
      <c r="A3362" s="21">
        <v>1549298</v>
      </c>
      <c r="B3362" s="53">
        <v>411591</v>
      </c>
      <c r="C3362" s="21">
        <f>VLOOKUP(TotalMov[[#This Row],[Order]],'Total Mov by SS'!B:C,2,0)</f>
        <v>152</v>
      </c>
      <c r="D3362" s="21" t="s">
        <v>59</v>
      </c>
      <c r="E3362" s="21" t="s">
        <v>101</v>
      </c>
      <c r="F3362" s="21" t="s">
        <v>69</v>
      </c>
      <c r="G3362" s="21" t="s">
        <v>62</v>
      </c>
      <c r="H3362" s="21" t="s">
        <v>70</v>
      </c>
      <c r="I3362" s="21" t="s">
        <v>98</v>
      </c>
      <c r="J3362" s="22">
        <v>43740</v>
      </c>
      <c r="K3362" s="23">
        <v>0.45472222222221997</v>
      </c>
      <c r="L3362" s="22">
        <v>43740</v>
      </c>
      <c r="M3362" s="23">
        <v>0.45472222222221997</v>
      </c>
      <c r="N3362" s="24">
        <v>20</v>
      </c>
      <c r="O3362" s="21" t="s">
        <v>66</v>
      </c>
      <c r="P3362" s="24">
        <f>TotalMov[[#This Row],[Confirmed activ. 3 (ILE03)]]</f>
        <v>20</v>
      </c>
      <c r="Q3362" s="24">
        <v>20</v>
      </c>
      <c r="R3362" s="21" t="s">
        <v>66</v>
      </c>
      <c r="S3362" s="21" t="s">
        <v>72</v>
      </c>
    </row>
    <row r="3363" spans="1:19" x14ac:dyDescent="0.35">
      <c r="A3363" s="21">
        <v>1549298</v>
      </c>
      <c r="B3363" s="53">
        <v>411591</v>
      </c>
      <c r="C3363" s="21">
        <f>VLOOKUP(TotalMov[[#This Row],[Order]],'Total Mov by SS'!B:C,2,0)</f>
        <v>152</v>
      </c>
      <c r="D3363" s="21" t="s">
        <v>59</v>
      </c>
      <c r="E3363" s="21" t="s">
        <v>104</v>
      </c>
      <c r="F3363" s="21" t="s">
        <v>69</v>
      </c>
      <c r="G3363" s="21" t="s">
        <v>62</v>
      </c>
      <c r="H3363" s="21" t="s">
        <v>70</v>
      </c>
      <c r="I3363" s="21" t="s">
        <v>100</v>
      </c>
      <c r="J3363" s="22">
        <v>43740</v>
      </c>
      <c r="K3363" s="23">
        <v>0.45480324074074002</v>
      </c>
      <c r="L3363" s="22">
        <v>43740</v>
      </c>
      <c r="M3363" s="23">
        <v>0.45480324074074002</v>
      </c>
      <c r="N3363" s="24">
        <v>30</v>
      </c>
      <c r="O3363" s="21" t="s">
        <v>66</v>
      </c>
      <c r="P3363" s="24">
        <f>TotalMov[[#This Row],[Confirmed activ. 3 (ILE03)]]</f>
        <v>30</v>
      </c>
      <c r="Q3363" s="24">
        <v>30</v>
      </c>
      <c r="R3363" s="21" t="s">
        <v>66</v>
      </c>
      <c r="S3363" s="21" t="s">
        <v>72</v>
      </c>
    </row>
    <row r="3364" spans="1:19" x14ac:dyDescent="0.35">
      <c r="A3364" s="21">
        <v>1549298</v>
      </c>
      <c r="B3364" s="53">
        <v>411591</v>
      </c>
      <c r="C3364" s="21">
        <f>VLOOKUP(TotalMov[[#This Row],[Order]],'Total Mov by SS'!B:C,2,0)</f>
        <v>152</v>
      </c>
      <c r="D3364" s="21" t="s">
        <v>59</v>
      </c>
      <c r="E3364" s="21" t="s">
        <v>113</v>
      </c>
      <c r="F3364" s="21" t="s">
        <v>102</v>
      </c>
      <c r="G3364" s="21" t="s">
        <v>62</v>
      </c>
      <c r="H3364" s="21" t="s">
        <v>100</v>
      </c>
      <c r="I3364" s="21" t="s">
        <v>103</v>
      </c>
      <c r="J3364" s="22">
        <v>43740</v>
      </c>
      <c r="K3364" s="23">
        <v>0.45489583333333</v>
      </c>
      <c r="L3364" s="22">
        <v>43740</v>
      </c>
      <c r="M3364" s="23">
        <v>0.45489583333333</v>
      </c>
      <c r="N3364" s="24">
        <v>30</v>
      </c>
      <c r="O3364" s="21" t="s">
        <v>66</v>
      </c>
      <c r="P3364" s="24">
        <f>TotalMov[[#This Row],[Confirmed activ. 3 (ILE03)]]</f>
        <v>30</v>
      </c>
      <c r="Q3364" s="24">
        <v>30</v>
      </c>
      <c r="R3364" s="21" t="s">
        <v>66</v>
      </c>
      <c r="S3364" s="21" t="s">
        <v>72</v>
      </c>
    </row>
    <row r="3365" spans="1:19" x14ac:dyDescent="0.35">
      <c r="A3365" s="21">
        <v>1549298</v>
      </c>
      <c r="B3365" s="53">
        <v>411591</v>
      </c>
      <c r="C3365" s="21">
        <f>VLOOKUP(TotalMov[[#This Row],[Order]],'Total Mov by SS'!B:C,2,0)</f>
        <v>152</v>
      </c>
      <c r="D3365" s="21" t="s">
        <v>59</v>
      </c>
      <c r="E3365" s="21" t="s">
        <v>114</v>
      </c>
      <c r="F3365" s="21" t="s">
        <v>102</v>
      </c>
      <c r="G3365" s="21" t="s">
        <v>105</v>
      </c>
      <c r="H3365" s="21" t="s">
        <v>100</v>
      </c>
      <c r="I3365" s="21" t="s">
        <v>106</v>
      </c>
      <c r="J3365" s="22">
        <v>43740</v>
      </c>
      <c r="K3365" s="23">
        <v>0.50556712962963002</v>
      </c>
      <c r="L3365" s="22">
        <v>43740</v>
      </c>
      <c r="M3365" s="23">
        <v>0.50556712962963002</v>
      </c>
      <c r="N3365" s="24">
        <v>45</v>
      </c>
      <c r="O3365" s="21" t="s">
        <v>66</v>
      </c>
      <c r="P3365" s="24">
        <f>TotalMov[[#This Row],[Confirmed activ. 3 (ILE03)]]</f>
        <v>45</v>
      </c>
      <c r="Q3365" s="24">
        <v>45</v>
      </c>
      <c r="R3365" s="21" t="s">
        <v>66</v>
      </c>
      <c r="S3365" s="21" t="s">
        <v>72</v>
      </c>
    </row>
    <row r="3366" spans="1:19" x14ac:dyDescent="0.35">
      <c r="A3366" s="21">
        <v>1549298</v>
      </c>
      <c r="B3366" s="53">
        <v>411591</v>
      </c>
      <c r="C3366" s="21">
        <f>VLOOKUP(TotalMov[[#This Row],[Order]],'Total Mov by SS'!B:C,2,0)</f>
        <v>152</v>
      </c>
      <c r="D3366" s="21" t="s">
        <v>107</v>
      </c>
      <c r="E3366" s="21" t="s">
        <v>60</v>
      </c>
      <c r="F3366" s="21" t="s">
        <v>61</v>
      </c>
      <c r="G3366" s="21" t="s">
        <v>90</v>
      </c>
      <c r="H3366" s="21" t="s">
        <v>63</v>
      </c>
      <c r="I3366" s="21" t="s">
        <v>108</v>
      </c>
      <c r="J3366" s="22"/>
      <c r="K3366" s="23">
        <v>0</v>
      </c>
      <c r="L3366" s="22"/>
      <c r="M3366" s="23">
        <v>0</v>
      </c>
      <c r="N3366" s="25">
        <v>0</v>
      </c>
      <c r="O3366" s="21" t="s">
        <v>93</v>
      </c>
      <c r="P3366" s="24"/>
      <c r="Q3366" s="24">
        <v>1</v>
      </c>
      <c r="R3366" s="21" t="s">
        <v>66</v>
      </c>
      <c r="S3366" s="21" t="s">
        <v>94</v>
      </c>
    </row>
    <row r="3367" spans="1:19" x14ac:dyDescent="0.35">
      <c r="A3367" s="21">
        <v>1549298</v>
      </c>
      <c r="B3367" s="53">
        <v>411591</v>
      </c>
      <c r="C3367" s="21">
        <f>VLOOKUP(TotalMov[[#This Row],[Order]],'Total Mov by SS'!B:C,2,0)</f>
        <v>152</v>
      </c>
      <c r="D3367" s="21" t="s">
        <v>109</v>
      </c>
      <c r="E3367" s="21" t="s">
        <v>95</v>
      </c>
      <c r="F3367" s="21" t="s">
        <v>83</v>
      </c>
      <c r="G3367" s="21" t="s">
        <v>90</v>
      </c>
      <c r="H3367" s="21" t="s">
        <v>84</v>
      </c>
      <c r="I3367" s="21" t="s">
        <v>110</v>
      </c>
      <c r="J3367" s="22"/>
      <c r="K3367" s="23">
        <v>0</v>
      </c>
      <c r="L3367" s="22"/>
      <c r="M3367" s="23">
        <v>0</v>
      </c>
      <c r="N3367" s="25">
        <v>0</v>
      </c>
      <c r="O3367" s="21" t="s">
        <v>93</v>
      </c>
      <c r="P3367" s="24"/>
      <c r="Q3367" s="24">
        <v>5</v>
      </c>
      <c r="R3367" s="21" t="s">
        <v>66</v>
      </c>
      <c r="S3367" s="21" t="s">
        <v>94</v>
      </c>
    </row>
    <row r="3368" spans="1:19" x14ac:dyDescent="0.35">
      <c r="A3368" s="21">
        <v>1549299</v>
      </c>
      <c r="B3368" s="53">
        <v>411591</v>
      </c>
      <c r="C3368" s="21">
        <f>VLOOKUP(TotalMov[[#This Row],[Order]],'Total Mov by SS'!B:C,2,0)</f>
        <v>152</v>
      </c>
      <c r="D3368" s="21" t="s">
        <v>59</v>
      </c>
      <c r="E3368" s="21" t="s">
        <v>60</v>
      </c>
      <c r="F3368" s="21" t="s">
        <v>83</v>
      </c>
      <c r="G3368" s="21" t="s">
        <v>62</v>
      </c>
      <c r="H3368" s="21" t="s">
        <v>84</v>
      </c>
      <c r="I3368" s="21" t="s">
        <v>111</v>
      </c>
      <c r="J3368" s="22">
        <v>43719</v>
      </c>
      <c r="K3368" s="23">
        <v>0.81788194444443996</v>
      </c>
      <c r="L3368" s="22">
        <v>43719</v>
      </c>
      <c r="M3368" s="23">
        <v>0.95739583333333</v>
      </c>
      <c r="N3368" s="25">
        <v>34.533000000000001</v>
      </c>
      <c r="O3368" s="21" t="s">
        <v>66</v>
      </c>
      <c r="P3368" s="24">
        <f>TotalMov[[#This Row],[Confirmed activ. 3 (ILE03)]]</f>
        <v>34.533000000000001</v>
      </c>
      <c r="Q3368" s="24">
        <v>40</v>
      </c>
      <c r="R3368" s="21" t="s">
        <v>66</v>
      </c>
      <c r="S3368" s="21" t="s">
        <v>67</v>
      </c>
    </row>
    <row r="3369" spans="1:19" x14ac:dyDescent="0.35">
      <c r="A3369" s="21">
        <v>1549299</v>
      </c>
      <c r="B3369" s="53">
        <v>411591</v>
      </c>
      <c r="C3369" s="21">
        <f>VLOOKUP(TotalMov[[#This Row],[Order]],'Total Mov by SS'!B:C,2,0)</f>
        <v>152</v>
      </c>
      <c r="D3369" s="21" t="s">
        <v>59</v>
      </c>
      <c r="E3369" s="21" t="s">
        <v>68</v>
      </c>
      <c r="F3369" s="21" t="s">
        <v>61</v>
      </c>
      <c r="G3369" s="21" t="s">
        <v>62</v>
      </c>
      <c r="H3369" s="21" t="s">
        <v>63</v>
      </c>
      <c r="I3369" s="21" t="s">
        <v>64</v>
      </c>
      <c r="J3369" s="22">
        <v>43720</v>
      </c>
      <c r="K3369" s="23">
        <v>0.31923611111111</v>
      </c>
      <c r="L3369" s="22">
        <v>43720</v>
      </c>
      <c r="M3369" s="23">
        <v>0.37177083333333</v>
      </c>
      <c r="N3369" s="25">
        <v>37.832999999999998</v>
      </c>
      <c r="O3369" s="21" t="s">
        <v>66</v>
      </c>
      <c r="P3369" s="24">
        <f>TotalMov[[#This Row],[Confirmed activ. 3 (ILE03)]]</f>
        <v>37.832999999999998</v>
      </c>
      <c r="Q3369" s="24">
        <v>15</v>
      </c>
      <c r="R3369" s="21" t="s">
        <v>66</v>
      </c>
      <c r="S3369" s="21" t="s">
        <v>67</v>
      </c>
    </row>
    <row r="3370" spans="1:19" x14ac:dyDescent="0.35">
      <c r="A3370" s="21">
        <v>1549299</v>
      </c>
      <c r="B3370" s="53">
        <v>411591</v>
      </c>
      <c r="C3370" s="21">
        <f>VLOOKUP(TotalMov[[#This Row],[Order]],'Total Mov by SS'!B:C,2,0)</f>
        <v>152</v>
      </c>
      <c r="D3370" s="21" t="s">
        <v>59</v>
      </c>
      <c r="E3370" s="21" t="s">
        <v>73</v>
      </c>
      <c r="F3370" s="21" t="s">
        <v>69</v>
      </c>
      <c r="G3370" s="21" t="s">
        <v>62</v>
      </c>
      <c r="H3370" s="21" t="s">
        <v>70</v>
      </c>
      <c r="I3370" s="21" t="s">
        <v>71</v>
      </c>
      <c r="J3370" s="22">
        <v>43723</v>
      </c>
      <c r="K3370" s="23">
        <v>0.31677083333333</v>
      </c>
      <c r="L3370" s="22">
        <v>43723</v>
      </c>
      <c r="M3370" s="23">
        <v>0.31677083333333</v>
      </c>
      <c r="N3370" s="24">
        <v>20</v>
      </c>
      <c r="O3370" s="21" t="s">
        <v>66</v>
      </c>
      <c r="P3370" s="24">
        <f>TotalMov[[#This Row],[Confirmed activ. 3 (ILE03)]]</f>
        <v>20</v>
      </c>
      <c r="Q3370" s="24">
        <v>20</v>
      </c>
      <c r="R3370" s="21" t="s">
        <v>66</v>
      </c>
      <c r="S3370" s="21" t="s">
        <v>72</v>
      </c>
    </row>
    <row r="3371" spans="1:19" x14ac:dyDescent="0.35">
      <c r="A3371" s="21">
        <v>1549299</v>
      </c>
      <c r="B3371" s="53">
        <v>411591</v>
      </c>
      <c r="C3371" s="21">
        <f>VLOOKUP(TotalMov[[#This Row],[Order]],'Total Mov by SS'!B:C,2,0)</f>
        <v>152</v>
      </c>
      <c r="D3371" s="21" t="s">
        <v>59</v>
      </c>
      <c r="E3371" s="21" t="s">
        <v>75</v>
      </c>
      <c r="F3371" s="21" t="s">
        <v>61</v>
      </c>
      <c r="G3371" s="21" t="s">
        <v>62</v>
      </c>
      <c r="H3371" s="21" t="s">
        <v>63</v>
      </c>
      <c r="I3371" s="21" t="s">
        <v>74</v>
      </c>
      <c r="J3371" s="22">
        <v>43723</v>
      </c>
      <c r="K3371" s="23">
        <v>0.34866898148148001</v>
      </c>
      <c r="L3371" s="22">
        <v>43723</v>
      </c>
      <c r="M3371" s="23">
        <v>0.74081018518519004</v>
      </c>
      <c r="N3371" s="25">
        <v>9.4109999999999996</v>
      </c>
      <c r="O3371" s="21" t="s">
        <v>77</v>
      </c>
      <c r="P3371" s="24">
        <f>TotalMov[[#This Row],[Confirmed activ. 3 (ILE03)]]*60</f>
        <v>564.66</v>
      </c>
      <c r="Q3371" s="24">
        <v>350</v>
      </c>
      <c r="R3371" s="21" t="s">
        <v>66</v>
      </c>
      <c r="S3371" s="21" t="s">
        <v>67</v>
      </c>
    </row>
    <row r="3372" spans="1:19" x14ac:dyDescent="0.35">
      <c r="A3372" s="21">
        <v>1549299</v>
      </c>
      <c r="B3372" s="53">
        <v>411591</v>
      </c>
      <c r="C3372" s="21">
        <f>VLOOKUP(TotalMov[[#This Row],[Order]],'Total Mov by SS'!B:C,2,0)</f>
        <v>152</v>
      </c>
      <c r="D3372" s="21" t="s">
        <v>59</v>
      </c>
      <c r="E3372" s="21" t="s">
        <v>78</v>
      </c>
      <c r="F3372" s="21" t="s">
        <v>61</v>
      </c>
      <c r="G3372" s="21" t="s">
        <v>62</v>
      </c>
      <c r="H3372" s="21" t="s">
        <v>63</v>
      </c>
      <c r="I3372" s="21" t="s">
        <v>76</v>
      </c>
      <c r="J3372" s="22">
        <v>43724</v>
      </c>
      <c r="K3372" s="23">
        <v>0.31322916666667</v>
      </c>
      <c r="L3372" s="22">
        <v>43727</v>
      </c>
      <c r="M3372" s="23">
        <v>0.56993055555556005</v>
      </c>
      <c r="N3372" s="25">
        <v>34.853999999999999</v>
      </c>
      <c r="O3372" s="21" t="s">
        <v>77</v>
      </c>
      <c r="P3372" s="24">
        <f>TotalMov[[#This Row],[Confirmed activ. 3 (ILE03)]]*60</f>
        <v>2091.2399999999998</v>
      </c>
      <c r="Q3372" s="24">
        <v>1020</v>
      </c>
      <c r="R3372" s="21" t="s">
        <v>66</v>
      </c>
      <c r="S3372" s="21" t="s">
        <v>67</v>
      </c>
    </row>
    <row r="3373" spans="1:19" x14ac:dyDescent="0.35">
      <c r="A3373" s="21">
        <v>1549299</v>
      </c>
      <c r="B3373" s="53">
        <v>411591</v>
      </c>
      <c r="C3373" s="21">
        <f>VLOOKUP(TotalMov[[#This Row],[Order]],'Total Mov by SS'!B:C,2,0)</f>
        <v>152</v>
      </c>
      <c r="D3373" s="21" t="s">
        <v>59</v>
      </c>
      <c r="E3373" s="21" t="s">
        <v>80</v>
      </c>
      <c r="F3373" s="21" t="s">
        <v>61</v>
      </c>
      <c r="G3373" s="21" t="s">
        <v>62</v>
      </c>
      <c r="H3373" s="21" t="s">
        <v>63</v>
      </c>
      <c r="I3373" s="21" t="s">
        <v>112</v>
      </c>
      <c r="J3373" s="22">
        <v>43727</v>
      </c>
      <c r="K3373" s="23">
        <v>0.57021990740741002</v>
      </c>
      <c r="L3373" s="22">
        <v>43727</v>
      </c>
      <c r="M3373" s="23">
        <v>0.57674768518519004</v>
      </c>
      <c r="N3373" s="25">
        <v>9.4</v>
      </c>
      <c r="O3373" s="21" t="s">
        <v>66</v>
      </c>
      <c r="P3373" s="24">
        <f>TotalMov[[#This Row],[Confirmed activ. 3 (ILE03)]]</f>
        <v>9.4</v>
      </c>
      <c r="Q3373" s="24">
        <v>50</v>
      </c>
      <c r="R3373" s="21" t="s">
        <v>66</v>
      </c>
      <c r="S3373" s="21" t="s">
        <v>67</v>
      </c>
    </row>
    <row r="3374" spans="1:19" x14ac:dyDescent="0.35">
      <c r="A3374" s="21">
        <v>1549299</v>
      </c>
      <c r="B3374" s="53">
        <v>411591</v>
      </c>
      <c r="C3374" s="21">
        <f>VLOOKUP(TotalMov[[#This Row],[Order]],'Total Mov by SS'!B:C,2,0)</f>
        <v>152</v>
      </c>
      <c r="D3374" s="21" t="s">
        <v>59</v>
      </c>
      <c r="E3374" s="21" t="s">
        <v>82</v>
      </c>
      <c r="F3374" s="21" t="s">
        <v>89</v>
      </c>
      <c r="G3374" s="21" t="s">
        <v>90</v>
      </c>
      <c r="H3374" s="21" t="s">
        <v>91</v>
      </c>
      <c r="I3374" s="21" t="s">
        <v>92</v>
      </c>
      <c r="J3374" s="22"/>
      <c r="K3374" s="23">
        <v>0</v>
      </c>
      <c r="L3374" s="22"/>
      <c r="M3374" s="23">
        <v>0</v>
      </c>
      <c r="N3374" s="25">
        <v>0</v>
      </c>
      <c r="O3374" s="21" t="s">
        <v>93</v>
      </c>
      <c r="P3374" s="24"/>
      <c r="Q3374" s="24">
        <v>0</v>
      </c>
      <c r="R3374" s="21" t="s">
        <v>66</v>
      </c>
      <c r="S3374" s="21" t="s">
        <v>94</v>
      </c>
    </row>
    <row r="3375" spans="1:19" x14ac:dyDescent="0.35">
      <c r="A3375" s="21">
        <v>1549299</v>
      </c>
      <c r="B3375" s="53">
        <v>411591</v>
      </c>
      <c r="C3375" s="21">
        <f>VLOOKUP(TotalMov[[#This Row],[Order]],'Total Mov by SS'!B:C,2,0)</f>
        <v>152</v>
      </c>
      <c r="D3375" s="21" t="s">
        <v>59</v>
      </c>
      <c r="E3375" s="21" t="s">
        <v>85</v>
      </c>
      <c r="F3375" s="21" t="s">
        <v>69</v>
      </c>
      <c r="G3375" s="21" t="s">
        <v>62</v>
      </c>
      <c r="H3375" s="21" t="s">
        <v>70</v>
      </c>
      <c r="I3375" s="21" t="s">
        <v>79</v>
      </c>
      <c r="J3375" s="22">
        <v>43727</v>
      </c>
      <c r="K3375" s="23">
        <v>0.58201388888889005</v>
      </c>
      <c r="L3375" s="22">
        <v>43727</v>
      </c>
      <c r="M3375" s="23">
        <v>0.58201388888889005</v>
      </c>
      <c r="N3375" s="24">
        <v>20</v>
      </c>
      <c r="O3375" s="21" t="s">
        <v>66</v>
      </c>
      <c r="P3375" s="24">
        <f>TotalMov[[#This Row],[Confirmed activ. 3 (ILE03)]]</f>
        <v>20</v>
      </c>
      <c r="Q3375" s="24">
        <v>20</v>
      </c>
      <c r="R3375" s="21" t="s">
        <v>66</v>
      </c>
      <c r="S3375" s="21" t="s">
        <v>72</v>
      </c>
    </row>
    <row r="3376" spans="1:19" x14ac:dyDescent="0.35">
      <c r="A3376" s="21">
        <v>1549299</v>
      </c>
      <c r="B3376" s="53">
        <v>411591</v>
      </c>
      <c r="C3376" s="21">
        <f>VLOOKUP(TotalMov[[#This Row],[Order]],'Total Mov by SS'!B:C,2,0)</f>
        <v>152</v>
      </c>
      <c r="D3376" s="21" t="s">
        <v>59</v>
      </c>
      <c r="E3376" s="21" t="s">
        <v>88</v>
      </c>
      <c r="F3376" s="21" t="s">
        <v>69</v>
      </c>
      <c r="G3376" s="21" t="s">
        <v>62</v>
      </c>
      <c r="H3376" s="21" t="s">
        <v>70</v>
      </c>
      <c r="I3376" s="21" t="s">
        <v>81</v>
      </c>
      <c r="J3376" s="22">
        <v>43727</v>
      </c>
      <c r="K3376" s="23">
        <v>0.58247685185185005</v>
      </c>
      <c r="L3376" s="22">
        <v>43727</v>
      </c>
      <c r="M3376" s="23">
        <v>0.58247685185185005</v>
      </c>
      <c r="N3376" s="24">
        <v>20</v>
      </c>
      <c r="O3376" s="21" t="s">
        <v>66</v>
      </c>
      <c r="P3376" s="24">
        <f>TotalMov[[#This Row],[Confirmed activ. 3 (ILE03)]]</f>
        <v>20</v>
      </c>
      <c r="Q3376" s="24">
        <v>20</v>
      </c>
      <c r="R3376" s="21" t="s">
        <v>66</v>
      </c>
      <c r="S3376" s="21" t="s">
        <v>72</v>
      </c>
    </row>
    <row r="3377" spans="1:19" x14ac:dyDescent="0.35">
      <c r="A3377" s="21">
        <v>1549299</v>
      </c>
      <c r="B3377" s="53">
        <v>411591</v>
      </c>
      <c r="C3377" s="21">
        <f>VLOOKUP(TotalMov[[#This Row],[Order]],'Total Mov by SS'!B:C,2,0)</f>
        <v>152</v>
      </c>
      <c r="D3377" s="21" t="s">
        <v>59</v>
      </c>
      <c r="E3377" s="21" t="s">
        <v>95</v>
      </c>
      <c r="F3377" s="21" t="s">
        <v>83</v>
      </c>
      <c r="G3377" s="21" t="s">
        <v>62</v>
      </c>
      <c r="H3377" s="21" t="s">
        <v>84</v>
      </c>
      <c r="I3377" s="21" t="s">
        <v>84</v>
      </c>
      <c r="J3377" s="22">
        <v>43727</v>
      </c>
      <c r="K3377" s="23">
        <v>0.59932870370369995</v>
      </c>
      <c r="L3377" s="22">
        <v>43730</v>
      </c>
      <c r="M3377" s="23">
        <v>0.72557870370370003</v>
      </c>
      <c r="N3377" s="25">
        <v>13.234999999999999</v>
      </c>
      <c r="O3377" s="21" t="s">
        <v>77</v>
      </c>
      <c r="P3377" s="24">
        <f>TotalMov[[#This Row],[Confirmed activ. 3 (ILE03)]]*60</f>
        <v>794.09999999999991</v>
      </c>
      <c r="Q3377" s="24">
        <v>450</v>
      </c>
      <c r="R3377" s="21" t="s">
        <v>66</v>
      </c>
      <c r="S3377" s="21" t="s">
        <v>67</v>
      </c>
    </row>
    <row r="3378" spans="1:19" x14ac:dyDescent="0.35">
      <c r="A3378" s="21">
        <v>1549299</v>
      </c>
      <c r="B3378" s="53">
        <v>411591</v>
      </c>
      <c r="C3378" s="21">
        <f>VLOOKUP(TotalMov[[#This Row],[Order]],'Total Mov by SS'!B:C,2,0)</f>
        <v>152</v>
      </c>
      <c r="D3378" s="21" t="s">
        <v>59</v>
      </c>
      <c r="E3378" s="21" t="s">
        <v>97</v>
      </c>
      <c r="F3378" s="21" t="s">
        <v>86</v>
      </c>
      <c r="G3378" s="21" t="s">
        <v>62</v>
      </c>
      <c r="H3378" s="21" t="s">
        <v>87</v>
      </c>
      <c r="I3378" s="21" t="s">
        <v>87</v>
      </c>
      <c r="J3378" s="22">
        <v>43731</v>
      </c>
      <c r="K3378" s="23">
        <v>0.41583333333333</v>
      </c>
      <c r="L3378" s="22">
        <v>43731</v>
      </c>
      <c r="M3378" s="23">
        <v>0.41583333333333</v>
      </c>
      <c r="N3378" s="24">
        <v>20</v>
      </c>
      <c r="O3378" s="21" t="s">
        <v>66</v>
      </c>
      <c r="P3378" s="24">
        <f>TotalMov[[#This Row],[Confirmed activ. 3 (ILE03)]]</f>
        <v>20</v>
      </c>
      <c r="Q3378" s="24">
        <v>20</v>
      </c>
      <c r="R3378" s="21" t="s">
        <v>66</v>
      </c>
      <c r="S3378" s="21" t="s">
        <v>72</v>
      </c>
    </row>
    <row r="3379" spans="1:19" x14ac:dyDescent="0.35">
      <c r="A3379" s="21">
        <v>1549299</v>
      </c>
      <c r="B3379" s="53">
        <v>411591</v>
      </c>
      <c r="C3379" s="21">
        <f>VLOOKUP(TotalMov[[#This Row],[Order]],'Total Mov by SS'!B:C,2,0)</f>
        <v>152</v>
      </c>
      <c r="D3379" s="21" t="s">
        <v>59</v>
      </c>
      <c r="E3379" s="21" t="s">
        <v>99</v>
      </c>
      <c r="F3379" s="21" t="s">
        <v>61</v>
      </c>
      <c r="G3379" s="21" t="s">
        <v>62</v>
      </c>
      <c r="H3379" s="21" t="s">
        <v>63</v>
      </c>
      <c r="I3379" s="21" t="s">
        <v>96</v>
      </c>
      <c r="J3379" s="22">
        <v>43731</v>
      </c>
      <c r="K3379" s="23">
        <v>0.61243055555556003</v>
      </c>
      <c r="L3379" s="22">
        <v>43738</v>
      </c>
      <c r="M3379" s="23">
        <v>0.55835648148147998</v>
      </c>
      <c r="N3379" s="25">
        <v>2.2509999999999999</v>
      </c>
      <c r="O3379" s="21" t="s">
        <v>77</v>
      </c>
      <c r="P3379" s="24">
        <f>TotalMov[[#This Row],[Confirmed activ. 3 (ILE03)]]*60</f>
        <v>135.06</v>
      </c>
      <c r="Q3379" s="24">
        <v>100</v>
      </c>
      <c r="R3379" s="21" t="s">
        <v>66</v>
      </c>
      <c r="S3379" s="21" t="s">
        <v>67</v>
      </c>
    </row>
    <row r="3380" spans="1:19" x14ac:dyDescent="0.35">
      <c r="A3380" s="21">
        <v>1549299</v>
      </c>
      <c r="B3380" s="53">
        <v>411591</v>
      </c>
      <c r="C3380" s="21">
        <f>VLOOKUP(TotalMov[[#This Row],[Order]],'Total Mov by SS'!B:C,2,0)</f>
        <v>152</v>
      </c>
      <c r="D3380" s="21" t="s">
        <v>59</v>
      </c>
      <c r="E3380" s="21" t="s">
        <v>101</v>
      </c>
      <c r="F3380" s="21" t="s">
        <v>69</v>
      </c>
      <c r="G3380" s="21" t="s">
        <v>62</v>
      </c>
      <c r="H3380" s="21" t="s">
        <v>70</v>
      </c>
      <c r="I3380" s="21" t="s">
        <v>98</v>
      </c>
      <c r="J3380" s="22">
        <v>43740</v>
      </c>
      <c r="K3380" s="23">
        <v>0.4550462962963</v>
      </c>
      <c r="L3380" s="22">
        <v>43740</v>
      </c>
      <c r="M3380" s="23">
        <v>0.4550462962963</v>
      </c>
      <c r="N3380" s="24">
        <v>20</v>
      </c>
      <c r="O3380" s="21" t="s">
        <v>66</v>
      </c>
      <c r="P3380" s="24">
        <f>TotalMov[[#This Row],[Confirmed activ. 3 (ILE03)]]</f>
        <v>20</v>
      </c>
      <c r="Q3380" s="24">
        <v>20</v>
      </c>
      <c r="R3380" s="21" t="s">
        <v>66</v>
      </c>
      <c r="S3380" s="21" t="s">
        <v>72</v>
      </c>
    </row>
    <row r="3381" spans="1:19" x14ac:dyDescent="0.35">
      <c r="A3381" s="21">
        <v>1549299</v>
      </c>
      <c r="B3381" s="53">
        <v>411591</v>
      </c>
      <c r="C3381" s="21">
        <f>VLOOKUP(TotalMov[[#This Row],[Order]],'Total Mov by SS'!B:C,2,0)</f>
        <v>152</v>
      </c>
      <c r="D3381" s="21" t="s">
        <v>59</v>
      </c>
      <c r="E3381" s="21" t="s">
        <v>104</v>
      </c>
      <c r="F3381" s="21" t="s">
        <v>69</v>
      </c>
      <c r="G3381" s="21" t="s">
        <v>62</v>
      </c>
      <c r="H3381" s="21" t="s">
        <v>70</v>
      </c>
      <c r="I3381" s="21" t="s">
        <v>100</v>
      </c>
      <c r="J3381" s="22">
        <v>43740</v>
      </c>
      <c r="K3381" s="23">
        <v>0.45515046296296002</v>
      </c>
      <c r="L3381" s="22">
        <v>43740</v>
      </c>
      <c r="M3381" s="23">
        <v>0.45515046296296002</v>
      </c>
      <c r="N3381" s="24">
        <v>30</v>
      </c>
      <c r="O3381" s="21" t="s">
        <v>66</v>
      </c>
      <c r="P3381" s="24">
        <f>TotalMov[[#This Row],[Confirmed activ. 3 (ILE03)]]</f>
        <v>30</v>
      </c>
      <c r="Q3381" s="24">
        <v>30</v>
      </c>
      <c r="R3381" s="21" t="s">
        <v>66</v>
      </c>
      <c r="S3381" s="21" t="s">
        <v>72</v>
      </c>
    </row>
    <row r="3382" spans="1:19" x14ac:dyDescent="0.35">
      <c r="A3382" s="21">
        <v>1549299</v>
      </c>
      <c r="B3382" s="53">
        <v>411591</v>
      </c>
      <c r="C3382" s="21">
        <f>VLOOKUP(TotalMov[[#This Row],[Order]],'Total Mov by SS'!B:C,2,0)</f>
        <v>152</v>
      </c>
      <c r="D3382" s="21" t="s">
        <v>59</v>
      </c>
      <c r="E3382" s="21" t="s">
        <v>113</v>
      </c>
      <c r="F3382" s="21" t="s">
        <v>102</v>
      </c>
      <c r="G3382" s="21" t="s">
        <v>62</v>
      </c>
      <c r="H3382" s="21" t="s">
        <v>100</v>
      </c>
      <c r="I3382" s="21" t="s">
        <v>103</v>
      </c>
      <c r="J3382" s="22">
        <v>43740</v>
      </c>
      <c r="K3382" s="23">
        <v>0.45547453703703999</v>
      </c>
      <c r="L3382" s="22">
        <v>43740</v>
      </c>
      <c r="M3382" s="23">
        <v>0.45547453703703999</v>
      </c>
      <c r="N3382" s="24">
        <v>30</v>
      </c>
      <c r="O3382" s="21" t="s">
        <v>66</v>
      </c>
      <c r="P3382" s="24">
        <f>TotalMov[[#This Row],[Confirmed activ. 3 (ILE03)]]</f>
        <v>30</v>
      </c>
      <c r="Q3382" s="24">
        <v>30</v>
      </c>
      <c r="R3382" s="21" t="s">
        <v>66</v>
      </c>
      <c r="S3382" s="21" t="s">
        <v>72</v>
      </c>
    </row>
    <row r="3383" spans="1:19" x14ac:dyDescent="0.35">
      <c r="A3383" s="21">
        <v>1549299</v>
      </c>
      <c r="B3383" s="53">
        <v>411591</v>
      </c>
      <c r="C3383" s="21">
        <f>VLOOKUP(TotalMov[[#This Row],[Order]],'Total Mov by SS'!B:C,2,0)</f>
        <v>152</v>
      </c>
      <c r="D3383" s="21" t="s">
        <v>59</v>
      </c>
      <c r="E3383" s="21" t="s">
        <v>114</v>
      </c>
      <c r="F3383" s="21" t="s">
        <v>102</v>
      </c>
      <c r="G3383" s="21" t="s">
        <v>105</v>
      </c>
      <c r="H3383" s="21" t="s">
        <v>100</v>
      </c>
      <c r="I3383" s="21" t="s">
        <v>106</v>
      </c>
      <c r="J3383" s="22">
        <v>43741</v>
      </c>
      <c r="K3383" s="23">
        <v>0.32517361111110998</v>
      </c>
      <c r="L3383" s="22">
        <v>43741</v>
      </c>
      <c r="M3383" s="23">
        <v>0.32517361111110998</v>
      </c>
      <c r="N3383" s="24">
        <v>45</v>
      </c>
      <c r="O3383" s="21" t="s">
        <v>66</v>
      </c>
      <c r="P3383" s="24">
        <f>TotalMov[[#This Row],[Confirmed activ. 3 (ILE03)]]</f>
        <v>45</v>
      </c>
      <c r="Q3383" s="24">
        <v>45</v>
      </c>
      <c r="R3383" s="21" t="s">
        <v>66</v>
      </c>
      <c r="S3383" s="21" t="s">
        <v>72</v>
      </c>
    </row>
    <row r="3384" spans="1:19" x14ac:dyDescent="0.35">
      <c r="A3384" s="21">
        <v>1549299</v>
      </c>
      <c r="B3384" s="53">
        <v>411591</v>
      </c>
      <c r="C3384" s="21">
        <f>VLOOKUP(TotalMov[[#This Row],[Order]],'Total Mov by SS'!B:C,2,0)</f>
        <v>152</v>
      </c>
      <c r="D3384" s="21" t="s">
        <v>107</v>
      </c>
      <c r="E3384" s="21" t="s">
        <v>60</v>
      </c>
      <c r="F3384" s="21" t="s">
        <v>61</v>
      </c>
      <c r="G3384" s="21" t="s">
        <v>90</v>
      </c>
      <c r="H3384" s="21" t="s">
        <v>63</v>
      </c>
      <c r="I3384" s="21" t="s">
        <v>108</v>
      </c>
      <c r="J3384" s="22">
        <v>43731</v>
      </c>
      <c r="K3384" s="23">
        <v>0.57696759259259001</v>
      </c>
      <c r="L3384" s="22">
        <v>43731</v>
      </c>
      <c r="M3384" s="23">
        <v>0.65482638888889</v>
      </c>
      <c r="N3384" s="25">
        <v>1.869</v>
      </c>
      <c r="O3384" s="21" t="s">
        <v>77</v>
      </c>
      <c r="P3384" s="24">
        <f>TotalMov[[#This Row],[Confirmed activ. 3 (ILE03)]]*60</f>
        <v>112.14</v>
      </c>
      <c r="Q3384" s="24">
        <v>1</v>
      </c>
      <c r="R3384" s="21" t="s">
        <v>66</v>
      </c>
      <c r="S3384" s="21" t="s">
        <v>67</v>
      </c>
    </row>
    <row r="3385" spans="1:19" x14ac:dyDescent="0.35">
      <c r="A3385" s="21">
        <v>1549299</v>
      </c>
      <c r="B3385" s="53">
        <v>411591</v>
      </c>
      <c r="C3385" s="21">
        <f>VLOOKUP(TotalMov[[#This Row],[Order]],'Total Mov by SS'!B:C,2,0)</f>
        <v>152</v>
      </c>
      <c r="D3385" s="21" t="s">
        <v>109</v>
      </c>
      <c r="E3385" s="21" t="s">
        <v>95</v>
      </c>
      <c r="F3385" s="21" t="s">
        <v>83</v>
      </c>
      <c r="G3385" s="21" t="s">
        <v>90</v>
      </c>
      <c r="H3385" s="21" t="s">
        <v>84</v>
      </c>
      <c r="I3385" s="21" t="s">
        <v>110</v>
      </c>
      <c r="J3385" s="22"/>
      <c r="K3385" s="23">
        <v>0</v>
      </c>
      <c r="L3385" s="22"/>
      <c r="M3385" s="23">
        <v>0</v>
      </c>
      <c r="N3385" s="25">
        <v>0</v>
      </c>
      <c r="O3385" s="21" t="s">
        <v>93</v>
      </c>
      <c r="P3385" s="24"/>
      <c r="Q3385" s="24">
        <v>5</v>
      </c>
      <c r="R3385" s="21" t="s">
        <v>66</v>
      </c>
      <c r="S3385" s="21" t="s">
        <v>94</v>
      </c>
    </row>
    <row r="3386" spans="1:19" x14ac:dyDescent="0.35">
      <c r="A3386" s="21">
        <v>1549300</v>
      </c>
      <c r="B3386" s="53">
        <v>411591</v>
      </c>
      <c r="C3386" s="21">
        <f>VLOOKUP(TotalMov[[#This Row],[Order]],'Total Mov by SS'!B:C,2,0)</f>
        <v>151</v>
      </c>
      <c r="D3386" s="21" t="s">
        <v>59</v>
      </c>
      <c r="E3386" s="21" t="s">
        <v>60</v>
      </c>
      <c r="F3386" s="21" t="s">
        <v>83</v>
      </c>
      <c r="G3386" s="21" t="s">
        <v>62</v>
      </c>
      <c r="H3386" s="21" t="s">
        <v>84</v>
      </c>
      <c r="I3386" s="21" t="s">
        <v>111</v>
      </c>
      <c r="J3386" s="22">
        <v>43717</v>
      </c>
      <c r="K3386" s="23">
        <v>0.86023148148147999</v>
      </c>
      <c r="L3386" s="22">
        <v>43717</v>
      </c>
      <c r="M3386" s="23">
        <v>0.91690972222222</v>
      </c>
      <c r="N3386" s="25">
        <v>1.36</v>
      </c>
      <c r="O3386" s="21" t="s">
        <v>77</v>
      </c>
      <c r="P3386" s="24">
        <f>TotalMov[[#This Row],[Confirmed activ. 3 (ILE03)]]*60</f>
        <v>81.600000000000009</v>
      </c>
      <c r="Q3386" s="24">
        <v>40</v>
      </c>
      <c r="R3386" s="21" t="s">
        <v>66</v>
      </c>
      <c r="S3386" s="21" t="s">
        <v>67</v>
      </c>
    </row>
    <row r="3387" spans="1:19" x14ac:dyDescent="0.35">
      <c r="A3387" s="21">
        <v>1549300</v>
      </c>
      <c r="B3387" s="53">
        <v>411591</v>
      </c>
      <c r="C3387" s="21">
        <f>VLOOKUP(TotalMov[[#This Row],[Order]],'Total Mov by SS'!B:C,2,0)</f>
        <v>151</v>
      </c>
      <c r="D3387" s="21" t="s">
        <v>59</v>
      </c>
      <c r="E3387" s="21" t="s">
        <v>68</v>
      </c>
      <c r="F3387" s="21" t="s">
        <v>61</v>
      </c>
      <c r="G3387" s="21" t="s">
        <v>62</v>
      </c>
      <c r="H3387" s="21" t="s">
        <v>63</v>
      </c>
      <c r="I3387" s="21" t="s">
        <v>64</v>
      </c>
      <c r="J3387" s="22">
        <v>43718</v>
      </c>
      <c r="K3387" s="23">
        <v>0.31767361111110998</v>
      </c>
      <c r="L3387" s="22">
        <v>43718</v>
      </c>
      <c r="M3387" s="23">
        <v>0.32832175925925999</v>
      </c>
      <c r="N3387" s="25">
        <v>7.45</v>
      </c>
      <c r="O3387" s="21" t="s">
        <v>66</v>
      </c>
      <c r="P3387" s="24">
        <f>TotalMov[[#This Row],[Confirmed activ. 3 (ILE03)]]</f>
        <v>7.45</v>
      </c>
      <c r="Q3387" s="24">
        <v>15</v>
      </c>
      <c r="R3387" s="21" t="s">
        <v>66</v>
      </c>
      <c r="S3387" s="21" t="s">
        <v>67</v>
      </c>
    </row>
    <row r="3388" spans="1:19" x14ac:dyDescent="0.35">
      <c r="A3388" s="21">
        <v>1549300</v>
      </c>
      <c r="B3388" s="53">
        <v>411591</v>
      </c>
      <c r="C3388" s="21">
        <f>VLOOKUP(TotalMov[[#This Row],[Order]],'Total Mov by SS'!B:C,2,0)</f>
        <v>151</v>
      </c>
      <c r="D3388" s="21" t="s">
        <v>59</v>
      </c>
      <c r="E3388" s="21" t="s">
        <v>73</v>
      </c>
      <c r="F3388" s="21" t="s">
        <v>69</v>
      </c>
      <c r="G3388" s="21" t="s">
        <v>62</v>
      </c>
      <c r="H3388" s="21" t="s">
        <v>70</v>
      </c>
      <c r="I3388" s="21" t="s">
        <v>71</v>
      </c>
      <c r="J3388" s="22">
        <v>43718</v>
      </c>
      <c r="K3388" s="23">
        <v>0.35927083333332999</v>
      </c>
      <c r="L3388" s="22">
        <v>43718</v>
      </c>
      <c r="M3388" s="23">
        <v>0.35927083333332999</v>
      </c>
      <c r="N3388" s="24">
        <v>20</v>
      </c>
      <c r="O3388" s="21" t="s">
        <v>66</v>
      </c>
      <c r="P3388" s="24">
        <f>TotalMov[[#This Row],[Confirmed activ. 3 (ILE03)]]</f>
        <v>20</v>
      </c>
      <c r="Q3388" s="24">
        <v>20</v>
      </c>
      <c r="R3388" s="21" t="s">
        <v>66</v>
      </c>
      <c r="S3388" s="21" t="s">
        <v>72</v>
      </c>
    </row>
    <row r="3389" spans="1:19" x14ac:dyDescent="0.35">
      <c r="A3389" s="21">
        <v>1549300</v>
      </c>
      <c r="B3389" s="53">
        <v>411591</v>
      </c>
      <c r="C3389" s="21">
        <f>VLOOKUP(TotalMov[[#This Row],[Order]],'Total Mov by SS'!B:C,2,0)</f>
        <v>151</v>
      </c>
      <c r="D3389" s="21" t="s">
        <v>59</v>
      </c>
      <c r="E3389" s="21" t="s">
        <v>75</v>
      </c>
      <c r="F3389" s="21" t="s">
        <v>61</v>
      </c>
      <c r="G3389" s="21" t="s">
        <v>62</v>
      </c>
      <c r="H3389" s="21" t="s">
        <v>63</v>
      </c>
      <c r="I3389" s="21" t="s">
        <v>74</v>
      </c>
      <c r="J3389" s="22">
        <v>43718</v>
      </c>
      <c r="K3389" s="23">
        <v>0.36130787037036999</v>
      </c>
      <c r="L3389" s="22">
        <v>43718</v>
      </c>
      <c r="M3389" s="23">
        <v>0.74708333333332999</v>
      </c>
      <c r="N3389" s="25">
        <v>8.5790000000000006</v>
      </c>
      <c r="O3389" s="21" t="s">
        <v>77</v>
      </c>
      <c r="P3389" s="24">
        <f>TotalMov[[#This Row],[Confirmed activ. 3 (ILE03)]]*60</f>
        <v>514.74</v>
      </c>
      <c r="Q3389" s="24">
        <v>350</v>
      </c>
      <c r="R3389" s="21" t="s">
        <v>66</v>
      </c>
      <c r="S3389" s="21" t="s">
        <v>67</v>
      </c>
    </row>
    <row r="3390" spans="1:19" x14ac:dyDescent="0.35">
      <c r="A3390" s="21">
        <v>1549300</v>
      </c>
      <c r="B3390" s="53">
        <v>411591</v>
      </c>
      <c r="C3390" s="21">
        <f>VLOOKUP(TotalMov[[#This Row],[Order]],'Total Mov by SS'!B:C,2,0)</f>
        <v>151</v>
      </c>
      <c r="D3390" s="21" t="s">
        <v>59</v>
      </c>
      <c r="E3390" s="21" t="s">
        <v>78</v>
      </c>
      <c r="F3390" s="21" t="s">
        <v>61</v>
      </c>
      <c r="G3390" s="21" t="s">
        <v>62</v>
      </c>
      <c r="H3390" s="21" t="s">
        <v>63</v>
      </c>
      <c r="I3390" s="21" t="s">
        <v>76</v>
      </c>
      <c r="J3390" s="22">
        <v>43719</v>
      </c>
      <c r="K3390" s="23">
        <v>0.30856481481481002</v>
      </c>
      <c r="L3390" s="22">
        <v>43724</v>
      </c>
      <c r="M3390" s="23">
        <v>0.63929398148147998</v>
      </c>
      <c r="N3390" s="25">
        <v>34.746000000000002</v>
      </c>
      <c r="O3390" s="21" t="s">
        <v>77</v>
      </c>
      <c r="P3390" s="24">
        <f>TotalMov[[#This Row],[Confirmed activ. 3 (ILE03)]]*60</f>
        <v>2084.7600000000002</v>
      </c>
      <c r="Q3390" s="24">
        <v>1020</v>
      </c>
      <c r="R3390" s="21" t="s">
        <v>66</v>
      </c>
      <c r="S3390" s="21" t="s">
        <v>67</v>
      </c>
    </row>
    <row r="3391" spans="1:19" x14ac:dyDescent="0.35">
      <c r="A3391" s="21">
        <v>1549300</v>
      </c>
      <c r="B3391" s="53">
        <v>411591</v>
      </c>
      <c r="C3391" s="21">
        <f>VLOOKUP(TotalMov[[#This Row],[Order]],'Total Mov by SS'!B:C,2,0)</f>
        <v>151</v>
      </c>
      <c r="D3391" s="21" t="s">
        <v>59</v>
      </c>
      <c r="E3391" s="21" t="s">
        <v>80</v>
      </c>
      <c r="F3391" s="21" t="s">
        <v>61</v>
      </c>
      <c r="G3391" s="21" t="s">
        <v>62</v>
      </c>
      <c r="H3391" s="21" t="s">
        <v>63</v>
      </c>
      <c r="I3391" s="21" t="s">
        <v>112</v>
      </c>
      <c r="J3391" s="22">
        <v>43724</v>
      </c>
      <c r="K3391" s="23">
        <v>0.63940972222222003</v>
      </c>
      <c r="L3391" s="22">
        <v>43724</v>
      </c>
      <c r="M3391" s="23">
        <v>0.66106481481481005</v>
      </c>
      <c r="N3391" s="25">
        <v>31.183</v>
      </c>
      <c r="O3391" s="21" t="s">
        <v>66</v>
      </c>
      <c r="P3391" s="24">
        <f>TotalMov[[#This Row],[Confirmed activ. 3 (ILE03)]]</f>
        <v>31.183</v>
      </c>
      <c r="Q3391" s="24">
        <v>50</v>
      </c>
      <c r="R3391" s="21" t="s">
        <v>66</v>
      </c>
      <c r="S3391" s="21" t="s">
        <v>67</v>
      </c>
    </row>
    <row r="3392" spans="1:19" x14ac:dyDescent="0.35">
      <c r="A3392" s="21">
        <v>1549300</v>
      </c>
      <c r="B3392" s="53">
        <v>411591</v>
      </c>
      <c r="C3392" s="21">
        <f>VLOOKUP(TotalMov[[#This Row],[Order]],'Total Mov by SS'!B:C,2,0)</f>
        <v>151</v>
      </c>
      <c r="D3392" s="21" t="s">
        <v>59</v>
      </c>
      <c r="E3392" s="21" t="s">
        <v>82</v>
      </c>
      <c r="F3392" s="21" t="s">
        <v>89</v>
      </c>
      <c r="G3392" s="21" t="s">
        <v>90</v>
      </c>
      <c r="H3392" s="21" t="s">
        <v>91</v>
      </c>
      <c r="I3392" s="21" t="s">
        <v>92</v>
      </c>
      <c r="J3392" s="22"/>
      <c r="K3392" s="23">
        <v>0</v>
      </c>
      <c r="L3392" s="22"/>
      <c r="M3392" s="23">
        <v>0</v>
      </c>
      <c r="N3392" s="25">
        <v>0</v>
      </c>
      <c r="O3392" s="21" t="s">
        <v>93</v>
      </c>
      <c r="P3392" s="24"/>
      <c r="Q3392" s="24">
        <v>0</v>
      </c>
      <c r="R3392" s="21" t="s">
        <v>66</v>
      </c>
      <c r="S3392" s="21" t="s">
        <v>94</v>
      </c>
    </row>
    <row r="3393" spans="1:19" x14ac:dyDescent="0.35">
      <c r="A3393" s="21">
        <v>1549300</v>
      </c>
      <c r="B3393" s="53">
        <v>411591</v>
      </c>
      <c r="C3393" s="21">
        <f>VLOOKUP(TotalMov[[#This Row],[Order]],'Total Mov by SS'!B:C,2,0)</f>
        <v>151</v>
      </c>
      <c r="D3393" s="21" t="s">
        <v>59</v>
      </c>
      <c r="E3393" s="21" t="s">
        <v>85</v>
      </c>
      <c r="F3393" s="21" t="s">
        <v>69</v>
      </c>
      <c r="G3393" s="21" t="s">
        <v>62</v>
      </c>
      <c r="H3393" s="21" t="s">
        <v>70</v>
      </c>
      <c r="I3393" s="21" t="s">
        <v>79</v>
      </c>
      <c r="J3393" s="22">
        <v>43724</v>
      </c>
      <c r="K3393" s="23">
        <v>0.70237268518519003</v>
      </c>
      <c r="L3393" s="22">
        <v>43724</v>
      </c>
      <c r="M3393" s="23">
        <v>0.70237268518519003</v>
      </c>
      <c r="N3393" s="24">
        <v>20</v>
      </c>
      <c r="O3393" s="21" t="s">
        <v>66</v>
      </c>
      <c r="P3393" s="24">
        <f>TotalMov[[#This Row],[Confirmed activ. 3 (ILE03)]]</f>
        <v>20</v>
      </c>
      <c r="Q3393" s="24">
        <v>20</v>
      </c>
      <c r="R3393" s="21" t="s">
        <v>66</v>
      </c>
      <c r="S3393" s="21" t="s">
        <v>72</v>
      </c>
    </row>
    <row r="3394" spans="1:19" x14ac:dyDescent="0.35">
      <c r="A3394" s="21">
        <v>1549300</v>
      </c>
      <c r="B3394" s="53">
        <v>411591</v>
      </c>
      <c r="C3394" s="21">
        <f>VLOOKUP(TotalMov[[#This Row],[Order]],'Total Mov by SS'!B:C,2,0)</f>
        <v>151</v>
      </c>
      <c r="D3394" s="21" t="s">
        <v>59</v>
      </c>
      <c r="E3394" s="21" t="s">
        <v>88</v>
      </c>
      <c r="F3394" s="21" t="s">
        <v>69</v>
      </c>
      <c r="G3394" s="21" t="s">
        <v>62</v>
      </c>
      <c r="H3394" s="21" t="s">
        <v>70</v>
      </c>
      <c r="I3394" s="21" t="s">
        <v>81</v>
      </c>
      <c r="J3394" s="22">
        <v>43724</v>
      </c>
      <c r="K3394" s="23">
        <v>0.70244212962963004</v>
      </c>
      <c r="L3394" s="22">
        <v>43724</v>
      </c>
      <c r="M3394" s="23">
        <v>0.70244212962963004</v>
      </c>
      <c r="N3394" s="24">
        <v>20</v>
      </c>
      <c r="O3394" s="21" t="s">
        <v>66</v>
      </c>
      <c r="P3394" s="24">
        <f>TotalMov[[#This Row],[Confirmed activ. 3 (ILE03)]]</f>
        <v>20</v>
      </c>
      <c r="Q3394" s="24">
        <v>20</v>
      </c>
      <c r="R3394" s="21" t="s">
        <v>66</v>
      </c>
      <c r="S3394" s="21" t="s">
        <v>72</v>
      </c>
    </row>
    <row r="3395" spans="1:19" x14ac:dyDescent="0.35">
      <c r="A3395" s="21">
        <v>1549300</v>
      </c>
      <c r="B3395" s="53">
        <v>411591</v>
      </c>
      <c r="C3395" s="21">
        <f>VLOOKUP(TotalMov[[#This Row],[Order]],'Total Mov by SS'!B:C,2,0)</f>
        <v>151</v>
      </c>
      <c r="D3395" s="21" t="s">
        <v>59</v>
      </c>
      <c r="E3395" s="21" t="s">
        <v>95</v>
      </c>
      <c r="F3395" s="21" t="s">
        <v>83</v>
      </c>
      <c r="G3395" s="21" t="s">
        <v>62</v>
      </c>
      <c r="H3395" s="21" t="s">
        <v>84</v>
      </c>
      <c r="I3395" s="21" t="s">
        <v>84</v>
      </c>
      <c r="J3395" s="22">
        <v>43725</v>
      </c>
      <c r="K3395" s="23">
        <v>0.34464120370369999</v>
      </c>
      <c r="L3395" s="22">
        <v>43725</v>
      </c>
      <c r="M3395" s="23">
        <v>0.91211805555556003</v>
      </c>
      <c r="N3395" s="25">
        <v>7.4349999999999996</v>
      </c>
      <c r="O3395" s="21" t="s">
        <v>77</v>
      </c>
      <c r="P3395" s="24">
        <f>TotalMov[[#This Row],[Confirmed activ. 3 (ILE03)]]*60</f>
        <v>446.09999999999997</v>
      </c>
      <c r="Q3395" s="24">
        <v>450</v>
      </c>
      <c r="R3395" s="21" t="s">
        <v>66</v>
      </c>
      <c r="S3395" s="21" t="s">
        <v>67</v>
      </c>
    </row>
    <row r="3396" spans="1:19" x14ac:dyDescent="0.35">
      <c r="A3396" s="21">
        <v>1549300</v>
      </c>
      <c r="B3396" s="53">
        <v>411591</v>
      </c>
      <c r="C3396" s="21">
        <f>VLOOKUP(TotalMov[[#This Row],[Order]],'Total Mov by SS'!B:C,2,0)</f>
        <v>151</v>
      </c>
      <c r="D3396" s="21" t="s">
        <v>59</v>
      </c>
      <c r="E3396" s="21" t="s">
        <v>97</v>
      </c>
      <c r="F3396" s="21" t="s">
        <v>86</v>
      </c>
      <c r="G3396" s="21" t="s">
        <v>62</v>
      </c>
      <c r="H3396" s="21" t="s">
        <v>87</v>
      </c>
      <c r="I3396" s="21" t="s">
        <v>87</v>
      </c>
      <c r="J3396" s="22">
        <v>43726</v>
      </c>
      <c r="K3396" s="23">
        <v>0.58531250000000001</v>
      </c>
      <c r="L3396" s="22">
        <v>43726</v>
      </c>
      <c r="M3396" s="23">
        <v>0.58531250000000001</v>
      </c>
      <c r="N3396" s="24">
        <v>20</v>
      </c>
      <c r="O3396" s="21" t="s">
        <v>66</v>
      </c>
      <c r="P3396" s="24">
        <f>TotalMov[[#This Row],[Confirmed activ. 3 (ILE03)]]</f>
        <v>20</v>
      </c>
      <c r="Q3396" s="24">
        <v>20</v>
      </c>
      <c r="R3396" s="21" t="s">
        <v>66</v>
      </c>
      <c r="S3396" s="21" t="s">
        <v>72</v>
      </c>
    </row>
    <row r="3397" spans="1:19" x14ac:dyDescent="0.35">
      <c r="A3397" s="21">
        <v>1549300</v>
      </c>
      <c r="B3397" s="53">
        <v>411591</v>
      </c>
      <c r="C3397" s="21">
        <f>VLOOKUP(TotalMov[[#This Row],[Order]],'Total Mov by SS'!B:C,2,0)</f>
        <v>151</v>
      </c>
      <c r="D3397" s="21" t="s">
        <v>59</v>
      </c>
      <c r="E3397" s="21" t="s">
        <v>99</v>
      </c>
      <c r="F3397" s="21" t="s">
        <v>61</v>
      </c>
      <c r="G3397" s="21" t="s">
        <v>62</v>
      </c>
      <c r="H3397" s="21" t="s">
        <v>63</v>
      </c>
      <c r="I3397" s="21" t="s">
        <v>96</v>
      </c>
      <c r="J3397" s="22">
        <v>43727</v>
      </c>
      <c r="K3397" s="23">
        <v>0.59394675925925999</v>
      </c>
      <c r="L3397" s="22">
        <v>43727</v>
      </c>
      <c r="M3397" s="23">
        <v>0.66269675925925997</v>
      </c>
      <c r="N3397" s="25">
        <v>1.65</v>
      </c>
      <c r="O3397" s="21" t="s">
        <v>77</v>
      </c>
      <c r="P3397" s="24">
        <f>TotalMov[[#This Row],[Confirmed activ. 3 (ILE03)]]*60</f>
        <v>99</v>
      </c>
      <c r="Q3397" s="24">
        <v>100</v>
      </c>
      <c r="R3397" s="21" t="s">
        <v>66</v>
      </c>
      <c r="S3397" s="21" t="s">
        <v>67</v>
      </c>
    </row>
    <row r="3398" spans="1:19" x14ac:dyDescent="0.35">
      <c r="A3398" s="21">
        <v>1549300</v>
      </c>
      <c r="B3398" s="53">
        <v>411591</v>
      </c>
      <c r="C3398" s="21">
        <f>VLOOKUP(TotalMov[[#This Row],[Order]],'Total Mov by SS'!B:C,2,0)</f>
        <v>151</v>
      </c>
      <c r="D3398" s="21" t="s">
        <v>59</v>
      </c>
      <c r="E3398" s="21" t="s">
        <v>101</v>
      </c>
      <c r="F3398" s="21" t="s">
        <v>69</v>
      </c>
      <c r="G3398" s="21" t="s">
        <v>62</v>
      </c>
      <c r="H3398" s="21" t="s">
        <v>70</v>
      </c>
      <c r="I3398" s="21" t="s">
        <v>98</v>
      </c>
      <c r="J3398" s="22">
        <v>43739</v>
      </c>
      <c r="K3398" s="23">
        <v>0.35842592592592998</v>
      </c>
      <c r="L3398" s="22">
        <v>43739</v>
      </c>
      <c r="M3398" s="23">
        <v>0.35842592592592998</v>
      </c>
      <c r="N3398" s="24">
        <v>20</v>
      </c>
      <c r="O3398" s="21" t="s">
        <v>66</v>
      </c>
      <c r="P3398" s="24">
        <f>TotalMov[[#This Row],[Confirmed activ. 3 (ILE03)]]</f>
        <v>20</v>
      </c>
      <c r="Q3398" s="24">
        <v>20</v>
      </c>
      <c r="R3398" s="21" t="s">
        <v>66</v>
      </c>
      <c r="S3398" s="21" t="s">
        <v>72</v>
      </c>
    </row>
    <row r="3399" spans="1:19" x14ac:dyDescent="0.35">
      <c r="A3399" s="21">
        <v>1549300</v>
      </c>
      <c r="B3399" s="53">
        <v>411591</v>
      </c>
      <c r="C3399" s="21">
        <f>VLOOKUP(TotalMov[[#This Row],[Order]],'Total Mov by SS'!B:C,2,0)</f>
        <v>151</v>
      </c>
      <c r="D3399" s="21" t="s">
        <v>59</v>
      </c>
      <c r="E3399" s="21" t="s">
        <v>104</v>
      </c>
      <c r="F3399" s="21" t="s">
        <v>69</v>
      </c>
      <c r="G3399" s="21" t="s">
        <v>62</v>
      </c>
      <c r="H3399" s="21" t="s">
        <v>70</v>
      </c>
      <c r="I3399" s="21" t="s">
        <v>100</v>
      </c>
      <c r="J3399" s="22">
        <v>43739</v>
      </c>
      <c r="K3399" s="23">
        <v>0.35853009259259</v>
      </c>
      <c r="L3399" s="22">
        <v>43739</v>
      </c>
      <c r="M3399" s="23">
        <v>0.35853009259259</v>
      </c>
      <c r="N3399" s="24">
        <v>30</v>
      </c>
      <c r="O3399" s="21" t="s">
        <v>66</v>
      </c>
      <c r="P3399" s="24">
        <f>TotalMov[[#This Row],[Confirmed activ. 3 (ILE03)]]</f>
        <v>30</v>
      </c>
      <c r="Q3399" s="24">
        <v>30</v>
      </c>
      <c r="R3399" s="21" t="s">
        <v>66</v>
      </c>
      <c r="S3399" s="21" t="s">
        <v>72</v>
      </c>
    </row>
    <row r="3400" spans="1:19" x14ac:dyDescent="0.35">
      <c r="A3400" s="21">
        <v>1549300</v>
      </c>
      <c r="B3400" s="53">
        <v>411591</v>
      </c>
      <c r="C3400" s="21">
        <f>VLOOKUP(TotalMov[[#This Row],[Order]],'Total Mov by SS'!B:C,2,0)</f>
        <v>151</v>
      </c>
      <c r="D3400" s="21" t="s">
        <v>59</v>
      </c>
      <c r="E3400" s="21" t="s">
        <v>113</v>
      </c>
      <c r="F3400" s="21" t="s">
        <v>102</v>
      </c>
      <c r="G3400" s="21" t="s">
        <v>62</v>
      </c>
      <c r="H3400" s="21" t="s">
        <v>100</v>
      </c>
      <c r="I3400" s="21" t="s">
        <v>103</v>
      </c>
      <c r="J3400" s="22">
        <v>43739</v>
      </c>
      <c r="K3400" s="23">
        <v>0.35862268518519003</v>
      </c>
      <c r="L3400" s="22">
        <v>43739</v>
      </c>
      <c r="M3400" s="23">
        <v>0.35862268518519003</v>
      </c>
      <c r="N3400" s="24">
        <v>30</v>
      </c>
      <c r="O3400" s="21" t="s">
        <v>66</v>
      </c>
      <c r="P3400" s="24">
        <f>TotalMov[[#This Row],[Confirmed activ. 3 (ILE03)]]</f>
        <v>30</v>
      </c>
      <c r="Q3400" s="24">
        <v>30</v>
      </c>
      <c r="R3400" s="21" t="s">
        <v>66</v>
      </c>
      <c r="S3400" s="21" t="s">
        <v>72</v>
      </c>
    </row>
    <row r="3401" spans="1:19" x14ac:dyDescent="0.35">
      <c r="A3401" s="21">
        <v>1549300</v>
      </c>
      <c r="B3401" s="53">
        <v>411591</v>
      </c>
      <c r="C3401" s="21">
        <f>VLOOKUP(TotalMov[[#This Row],[Order]],'Total Mov by SS'!B:C,2,0)</f>
        <v>151</v>
      </c>
      <c r="D3401" s="21" t="s">
        <v>59</v>
      </c>
      <c r="E3401" s="21" t="s">
        <v>114</v>
      </c>
      <c r="F3401" s="21" t="s">
        <v>102</v>
      </c>
      <c r="G3401" s="21" t="s">
        <v>105</v>
      </c>
      <c r="H3401" s="21" t="s">
        <v>100</v>
      </c>
      <c r="I3401" s="21" t="s">
        <v>106</v>
      </c>
      <c r="J3401" s="22">
        <v>43739</v>
      </c>
      <c r="K3401" s="23">
        <v>0.68004629629629998</v>
      </c>
      <c r="L3401" s="22">
        <v>43739</v>
      </c>
      <c r="M3401" s="23">
        <v>0.68004629629629998</v>
      </c>
      <c r="N3401" s="24">
        <v>45</v>
      </c>
      <c r="O3401" s="21" t="s">
        <v>66</v>
      </c>
      <c r="P3401" s="24">
        <f>TotalMov[[#This Row],[Confirmed activ. 3 (ILE03)]]</f>
        <v>45</v>
      </c>
      <c r="Q3401" s="24">
        <v>45</v>
      </c>
      <c r="R3401" s="21" t="s">
        <v>66</v>
      </c>
      <c r="S3401" s="21" t="s">
        <v>72</v>
      </c>
    </row>
    <row r="3402" spans="1:19" x14ac:dyDescent="0.35">
      <c r="A3402" s="21">
        <v>1549300</v>
      </c>
      <c r="B3402" s="53">
        <v>411591</v>
      </c>
      <c r="C3402" s="21">
        <f>VLOOKUP(TotalMov[[#This Row],[Order]],'Total Mov by SS'!B:C,2,0)</f>
        <v>151</v>
      </c>
      <c r="D3402" s="21" t="s">
        <v>107</v>
      </c>
      <c r="E3402" s="21" t="s">
        <v>60</v>
      </c>
      <c r="F3402" s="21" t="s">
        <v>61</v>
      </c>
      <c r="G3402" s="21" t="s">
        <v>90</v>
      </c>
      <c r="H3402" s="21" t="s">
        <v>63</v>
      </c>
      <c r="I3402" s="21" t="s">
        <v>108</v>
      </c>
      <c r="J3402" s="22"/>
      <c r="K3402" s="23">
        <v>0</v>
      </c>
      <c r="L3402" s="22"/>
      <c r="M3402" s="23">
        <v>0</v>
      </c>
      <c r="N3402" s="25">
        <v>0</v>
      </c>
      <c r="O3402" s="21" t="s">
        <v>93</v>
      </c>
      <c r="P3402" s="24"/>
      <c r="Q3402" s="24">
        <v>1</v>
      </c>
      <c r="R3402" s="21" t="s">
        <v>66</v>
      </c>
      <c r="S3402" s="21" t="s">
        <v>94</v>
      </c>
    </row>
    <row r="3403" spans="1:19" x14ac:dyDescent="0.35">
      <c r="A3403" s="21">
        <v>1549300</v>
      </c>
      <c r="B3403" s="53">
        <v>411591</v>
      </c>
      <c r="C3403" s="21">
        <f>VLOOKUP(TotalMov[[#This Row],[Order]],'Total Mov by SS'!B:C,2,0)</f>
        <v>151</v>
      </c>
      <c r="D3403" s="21" t="s">
        <v>109</v>
      </c>
      <c r="E3403" s="21" t="s">
        <v>95</v>
      </c>
      <c r="F3403" s="21" t="s">
        <v>83</v>
      </c>
      <c r="G3403" s="21" t="s">
        <v>90</v>
      </c>
      <c r="H3403" s="21" t="s">
        <v>84</v>
      </c>
      <c r="I3403" s="21" t="s">
        <v>110</v>
      </c>
      <c r="J3403" s="22"/>
      <c r="K3403" s="23">
        <v>0</v>
      </c>
      <c r="L3403" s="22"/>
      <c r="M3403" s="23">
        <v>0</v>
      </c>
      <c r="N3403" s="25">
        <v>0</v>
      </c>
      <c r="O3403" s="21" t="s">
        <v>93</v>
      </c>
      <c r="P3403" s="24"/>
      <c r="Q3403" s="24">
        <v>5</v>
      </c>
      <c r="R3403" s="21" t="s">
        <v>66</v>
      </c>
      <c r="S3403" s="21" t="s">
        <v>94</v>
      </c>
    </row>
    <row r="3404" spans="1:19" x14ac:dyDescent="0.35">
      <c r="A3404" s="21">
        <v>1549301</v>
      </c>
      <c r="B3404" s="53">
        <v>411591</v>
      </c>
      <c r="C3404" s="21">
        <f>VLOOKUP(TotalMov[[#This Row],[Order]],'Total Mov by SS'!B:C,2,0)</f>
        <v>152</v>
      </c>
      <c r="D3404" s="21" t="s">
        <v>59</v>
      </c>
      <c r="E3404" s="21" t="s">
        <v>60</v>
      </c>
      <c r="F3404" s="21" t="s">
        <v>83</v>
      </c>
      <c r="G3404" s="21" t="s">
        <v>62</v>
      </c>
      <c r="H3404" s="21" t="s">
        <v>84</v>
      </c>
      <c r="I3404" s="21" t="s">
        <v>111</v>
      </c>
      <c r="J3404" s="22">
        <v>43717</v>
      </c>
      <c r="K3404" s="23">
        <v>0.76175925925926002</v>
      </c>
      <c r="L3404" s="22">
        <v>43717</v>
      </c>
      <c r="M3404" s="23">
        <v>0.82855324074073999</v>
      </c>
      <c r="N3404" s="25">
        <v>1.603</v>
      </c>
      <c r="O3404" s="21" t="s">
        <v>77</v>
      </c>
      <c r="P3404" s="24">
        <f>TotalMov[[#This Row],[Confirmed activ. 3 (ILE03)]]*60</f>
        <v>96.179999999999993</v>
      </c>
      <c r="Q3404" s="24">
        <v>40</v>
      </c>
      <c r="R3404" s="21" t="s">
        <v>66</v>
      </c>
      <c r="S3404" s="21" t="s">
        <v>67</v>
      </c>
    </row>
    <row r="3405" spans="1:19" x14ac:dyDescent="0.35">
      <c r="A3405" s="21">
        <v>1549301</v>
      </c>
      <c r="B3405" s="53">
        <v>411591</v>
      </c>
      <c r="C3405" s="21">
        <f>VLOOKUP(TotalMov[[#This Row],[Order]],'Total Mov by SS'!B:C,2,0)</f>
        <v>152</v>
      </c>
      <c r="D3405" s="21" t="s">
        <v>59</v>
      </c>
      <c r="E3405" s="21" t="s">
        <v>68</v>
      </c>
      <c r="F3405" s="21" t="s">
        <v>61</v>
      </c>
      <c r="G3405" s="21" t="s">
        <v>62</v>
      </c>
      <c r="H3405" s="21" t="s">
        <v>63</v>
      </c>
      <c r="I3405" s="21" t="s">
        <v>64</v>
      </c>
      <c r="J3405" s="22">
        <v>43718</v>
      </c>
      <c r="K3405" s="23">
        <v>0.39818287037036998</v>
      </c>
      <c r="L3405" s="22">
        <v>43718</v>
      </c>
      <c r="M3405" s="23">
        <v>0.41716435185185002</v>
      </c>
      <c r="N3405" s="25">
        <v>13.667</v>
      </c>
      <c r="O3405" s="21" t="s">
        <v>66</v>
      </c>
      <c r="P3405" s="24">
        <f>TotalMov[[#This Row],[Confirmed activ. 3 (ILE03)]]</f>
        <v>13.667</v>
      </c>
      <c r="Q3405" s="24">
        <v>15</v>
      </c>
      <c r="R3405" s="21" t="s">
        <v>66</v>
      </c>
      <c r="S3405" s="21" t="s">
        <v>67</v>
      </c>
    </row>
    <row r="3406" spans="1:19" x14ac:dyDescent="0.35">
      <c r="A3406" s="21">
        <v>1549301</v>
      </c>
      <c r="B3406" s="53">
        <v>411591</v>
      </c>
      <c r="C3406" s="21">
        <f>VLOOKUP(TotalMov[[#This Row],[Order]],'Total Mov by SS'!B:C,2,0)</f>
        <v>152</v>
      </c>
      <c r="D3406" s="21" t="s">
        <v>59</v>
      </c>
      <c r="E3406" s="21" t="s">
        <v>73</v>
      </c>
      <c r="F3406" s="21" t="s">
        <v>69</v>
      </c>
      <c r="G3406" s="21" t="s">
        <v>62</v>
      </c>
      <c r="H3406" s="21" t="s">
        <v>70</v>
      </c>
      <c r="I3406" s="21" t="s">
        <v>71</v>
      </c>
      <c r="J3406" s="22">
        <v>43720</v>
      </c>
      <c r="K3406" s="23">
        <v>0.34336805555555999</v>
      </c>
      <c r="L3406" s="22">
        <v>43720</v>
      </c>
      <c r="M3406" s="23">
        <v>0.34336805555555999</v>
      </c>
      <c r="N3406" s="24">
        <v>20</v>
      </c>
      <c r="O3406" s="21" t="s">
        <v>66</v>
      </c>
      <c r="P3406" s="24">
        <f>TotalMov[[#This Row],[Confirmed activ. 3 (ILE03)]]</f>
        <v>20</v>
      </c>
      <c r="Q3406" s="24">
        <v>20</v>
      </c>
      <c r="R3406" s="21" t="s">
        <v>66</v>
      </c>
      <c r="S3406" s="21" t="s">
        <v>72</v>
      </c>
    </row>
    <row r="3407" spans="1:19" x14ac:dyDescent="0.35">
      <c r="A3407" s="21">
        <v>1549301</v>
      </c>
      <c r="B3407" s="53">
        <v>411591</v>
      </c>
      <c r="C3407" s="21">
        <f>VLOOKUP(TotalMov[[#This Row],[Order]],'Total Mov by SS'!B:C,2,0)</f>
        <v>152</v>
      </c>
      <c r="D3407" s="21" t="s">
        <v>59</v>
      </c>
      <c r="E3407" s="21" t="s">
        <v>75</v>
      </c>
      <c r="F3407" s="21" t="s">
        <v>61</v>
      </c>
      <c r="G3407" s="21" t="s">
        <v>62</v>
      </c>
      <c r="H3407" s="21" t="s">
        <v>63</v>
      </c>
      <c r="I3407" s="21" t="s">
        <v>74</v>
      </c>
      <c r="J3407" s="22">
        <v>43720</v>
      </c>
      <c r="K3407" s="23">
        <v>0.37377314814814999</v>
      </c>
      <c r="L3407" s="22">
        <v>43720</v>
      </c>
      <c r="M3407" s="23">
        <v>0.48094907407407</v>
      </c>
      <c r="N3407" s="25">
        <v>2.5720000000000001</v>
      </c>
      <c r="O3407" s="21" t="s">
        <v>77</v>
      </c>
      <c r="P3407" s="24">
        <f>TotalMov[[#This Row],[Confirmed activ. 3 (ILE03)]]*60</f>
        <v>154.32</v>
      </c>
      <c r="Q3407" s="24">
        <v>350</v>
      </c>
      <c r="R3407" s="21" t="s">
        <v>66</v>
      </c>
      <c r="S3407" s="21" t="s">
        <v>67</v>
      </c>
    </row>
    <row r="3408" spans="1:19" x14ac:dyDescent="0.35">
      <c r="A3408" s="21">
        <v>1549301</v>
      </c>
      <c r="B3408" s="53">
        <v>411591</v>
      </c>
      <c r="C3408" s="21">
        <f>VLOOKUP(TotalMov[[#This Row],[Order]],'Total Mov by SS'!B:C,2,0)</f>
        <v>152</v>
      </c>
      <c r="D3408" s="21" t="s">
        <v>59</v>
      </c>
      <c r="E3408" s="21" t="s">
        <v>78</v>
      </c>
      <c r="F3408" s="21" t="s">
        <v>61</v>
      </c>
      <c r="G3408" s="21" t="s">
        <v>62</v>
      </c>
      <c r="H3408" s="21" t="s">
        <v>63</v>
      </c>
      <c r="I3408" s="21" t="s">
        <v>76</v>
      </c>
      <c r="J3408" s="22">
        <v>43720</v>
      </c>
      <c r="K3408" s="23">
        <v>0.50357638888889</v>
      </c>
      <c r="L3408" s="22">
        <v>43726</v>
      </c>
      <c r="M3408" s="23">
        <v>0.72326388888889004</v>
      </c>
      <c r="N3408" s="24">
        <v>58741</v>
      </c>
      <c r="O3408" s="21" t="s">
        <v>65</v>
      </c>
      <c r="P3408" s="24">
        <f>TotalMov[[#This Row],[Confirmed activ. 3 (ILE03)]]/60</f>
        <v>979.01666666666665</v>
      </c>
      <c r="Q3408" s="24">
        <v>1020</v>
      </c>
      <c r="R3408" s="21" t="s">
        <v>66</v>
      </c>
      <c r="S3408" s="21" t="s">
        <v>67</v>
      </c>
    </row>
    <row r="3409" spans="1:19" x14ac:dyDescent="0.35">
      <c r="A3409" s="21">
        <v>1549301</v>
      </c>
      <c r="B3409" s="53">
        <v>411591</v>
      </c>
      <c r="C3409" s="21">
        <f>VLOOKUP(TotalMov[[#This Row],[Order]],'Total Mov by SS'!B:C,2,0)</f>
        <v>152</v>
      </c>
      <c r="D3409" s="21" t="s">
        <v>59</v>
      </c>
      <c r="E3409" s="21" t="s">
        <v>80</v>
      </c>
      <c r="F3409" s="21" t="s">
        <v>61</v>
      </c>
      <c r="G3409" s="21" t="s">
        <v>62</v>
      </c>
      <c r="H3409" s="21" t="s">
        <v>63</v>
      </c>
      <c r="I3409" s="21" t="s">
        <v>112</v>
      </c>
      <c r="J3409" s="22">
        <v>43726</v>
      </c>
      <c r="K3409" s="23">
        <v>0.72355324074074001</v>
      </c>
      <c r="L3409" s="22">
        <v>43726</v>
      </c>
      <c r="M3409" s="23">
        <v>0.73449074074073994</v>
      </c>
      <c r="N3409" s="25">
        <v>15.75</v>
      </c>
      <c r="O3409" s="21" t="s">
        <v>66</v>
      </c>
      <c r="P3409" s="24">
        <f>TotalMov[[#This Row],[Confirmed activ. 3 (ILE03)]]</f>
        <v>15.75</v>
      </c>
      <c r="Q3409" s="24">
        <v>50</v>
      </c>
      <c r="R3409" s="21" t="s">
        <v>66</v>
      </c>
      <c r="S3409" s="21" t="s">
        <v>67</v>
      </c>
    </row>
    <row r="3410" spans="1:19" x14ac:dyDescent="0.35">
      <c r="A3410" s="21">
        <v>1549301</v>
      </c>
      <c r="B3410" s="53">
        <v>411591</v>
      </c>
      <c r="C3410" s="21">
        <f>VLOOKUP(TotalMov[[#This Row],[Order]],'Total Mov by SS'!B:C,2,0)</f>
        <v>152</v>
      </c>
      <c r="D3410" s="21" t="s">
        <v>59</v>
      </c>
      <c r="E3410" s="21" t="s">
        <v>82</v>
      </c>
      <c r="F3410" s="21" t="s">
        <v>89</v>
      </c>
      <c r="G3410" s="21" t="s">
        <v>90</v>
      </c>
      <c r="H3410" s="21" t="s">
        <v>91</v>
      </c>
      <c r="I3410" s="21" t="s">
        <v>92</v>
      </c>
      <c r="J3410" s="22"/>
      <c r="K3410" s="23">
        <v>0</v>
      </c>
      <c r="L3410" s="22"/>
      <c r="M3410" s="23">
        <v>0</v>
      </c>
      <c r="N3410" s="25">
        <v>0</v>
      </c>
      <c r="O3410" s="21" t="s">
        <v>93</v>
      </c>
      <c r="P3410" s="24"/>
      <c r="Q3410" s="24">
        <v>0</v>
      </c>
      <c r="R3410" s="21" t="s">
        <v>66</v>
      </c>
      <c r="S3410" s="21" t="s">
        <v>94</v>
      </c>
    </row>
    <row r="3411" spans="1:19" x14ac:dyDescent="0.35">
      <c r="A3411" s="21">
        <v>1549301</v>
      </c>
      <c r="B3411" s="53">
        <v>411591</v>
      </c>
      <c r="C3411" s="21">
        <f>VLOOKUP(TotalMov[[#This Row],[Order]],'Total Mov by SS'!B:C,2,0)</f>
        <v>152</v>
      </c>
      <c r="D3411" s="21" t="s">
        <v>59</v>
      </c>
      <c r="E3411" s="21" t="s">
        <v>85</v>
      </c>
      <c r="F3411" s="21" t="s">
        <v>69</v>
      </c>
      <c r="G3411" s="21" t="s">
        <v>62</v>
      </c>
      <c r="H3411" s="21" t="s">
        <v>70</v>
      </c>
      <c r="I3411" s="21" t="s">
        <v>79</v>
      </c>
      <c r="J3411" s="22">
        <v>43727</v>
      </c>
      <c r="K3411" s="23">
        <v>0.39156249999999998</v>
      </c>
      <c r="L3411" s="22">
        <v>43727</v>
      </c>
      <c r="M3411" s="23">
        <v>0.39156249999999998</v>
      </c>
      <c r="N3411" s="24">
        <v>20</v>
      </c>
      <c r="O3411" s="21" t="s">
        <v>66</v>
      </c>
      <c r="P3411" s="24">
        <f>TotalMov[[#This Row],[Confirmed activ. 3 (ILE03)]]</f>
        <v>20</v>
      </c>
      <c r="Q3411" s="24">
        <v>20</v>
      </c>
      <c r="R3411" s="21" t="s">
        <v>66</v>
      </c>
      <c r="S3411" s="21" t="s">
        <v>72</v>
      </c>
    </row>
    <row r="3412" spans="1:19" x14ac:dyDescent="0.35">
      <c r="A3412" s="21">
        <v>1549301</v>
      </c>
      <c r="B3412" s="53">
        <v>411591</v>
      </c>
      <c r="C3412" s="21">
        <f>VLOOKUP(TotalMov[[#This Row],[Order]],'Total Mov by SS'!B:C,2,0)</f>
        <v>152</v>
      </c>
      <c r="D3412" s="21" t="s">
        <v>59</v>
      </c>
      <c r="E3412" s="21" t="s">
        <v>88</v>
      </c>
      <c r="F3412" s="21" t="s">
        <v>69</v>
      </c>
      <c r="G3412" s="21" t="s">
        <v>62</v>
      </c>
      <c r="H3412" s="21" t="s">
        <v>70</v>
      </c>
      <c r="I3412" s="21" t="s">
        <v>81</v>
      </c>
      <c r="J3412" s="22">
        <v>43727</v>
      </c>
      <c r="K3412" s="23">
        <v>0.39163194444443999</v>
      </c>
      <c r="L3412" s="22">
        <v>43727</v>
      </c>
      <c r="M3412" s="23">
        <v>0.39163194444443999</v>
      </c>
      <c r="N3412" s="24">
        <v>20</v>
      </c>
      <c r="O3412" s="21" t="s">
        <v>66</v>
      </c>
      <c r="P3412" s="24">
        <f>TotalMov[[#This Row],[Confirmed activ. 3 (ILE03)]]</f>
        <v>20</v>
      </c>
      <c r="Q3412" s="24">
        <v>20</v>
      </c>
      <c r="R3412" s="21" t="s">
        <v>66</v>
      </c>
      <c r="S3412" s="21" t="s">
        <v>72</v>
      </c>
    </row>
    <row r="3413" spans="1:19" x14ac:dyDescent="0.35">
      <c r="A3413" s="21">
        <v>1549301</v>
      </c>
      <c r="B3413" s="53">
        <v>411591</v>
      </c>
      <c r="C3413" s="21">
        <f>VLOOKUP(TotalMov[[#This Row],[Order]],'Total Mov by SS'!B:C,2,0)</f>
        <v>152</v>
      </c>
      <c r="D3413" s="21" t="s">
        <v>59</v>
      </c>
      <c r="E3413" s="21" t="s">
        <v>95</v>
      </c>
      <c r="F3413" s="21" t="s">
        <v>83</v>
      </c>
      <c r="G3413" s="21" t="s">
        <v>62</v>
      </c>
      <c r="H3413" s="21" t="s">
        <v>84</v>
      </c>
      <c r="I3413" s="21" t="s">
        <v>84</v>
      </c>
      <c r="J3413" s="22">
        <v>43727</v>
      </c>
      <c r="K3413" s="23">
        <v>0.42960648148148001</v>
      </c>
      <c r="L3413" s="22">
        <v>43727</v>
      </c>
      <c r="M3413" s="23">
        <v>0.93728009259259004</v>
      </c>
      <c r="N3413" s="25">
        <v>572.13</v>
      </c>
      <c r="O3413" s="21" t="s">
        <v>66</v>
      </c>
      <c r="P3413" s="24">
        <f>TotalMov[[#This Row],[Confirmed activ. 3 (ILE03)]]</f>
        <v>572.13</v>
      </c>
      <c r="Q3413" s="24">
        <v>450</v>
      </c>
      <c r="R3413" s="21" t="s">
        <v>66</v>
      </c>
      <c r="S3413" s="21" t="s">
        <v>67</v>
      </c>
    </row>
    <row r="3414" spans="1:19" x14ac:dyDescent="0.35">
      <c r="A3414" s="21">
        <v>1549301</v>
      </c>
      <c r="B3414" s="53">
        <v>411591</v>
      </c>
      <c r="C3414" s="21">
        <f>VLOOKUP(TotalMov[[#This Row],[Order]],'Total Mov by SS'!B:C,2,0)</f>
        <v>152</v>
      </c>
      <c r="D3414" s="21" t="s">
        <v>59</v>
      </c>
      <c r="E3414" s="21" t="s">
        <v>97</v>
      </c>
      <c r="F3414" s="21" t="s">
        <v>86</v>
      </c>
      <c r="G3414" s="21" t="s">
        <v>62</v>
      </c>
      <c r="H3414" s="21" t="s">
        <v>87</v>
      </c>
      <c r="I3414" s="21" t="s">
        <v>87</v>
      </c>
      <c r="J3414" s="22">
        <v>43730</v>
      </c>
      <c r="K3414" s="23">
        <v>0.40550925925926001</v>
      </c>
      <c r="L3414" s="22">
        <v>43730</v>
      </c>
      <c r="M3414" s="23">
        <v>0.40550925925926001</v>
      </c>
      <c r="N3414" s="24">
        <v>20</v>
      </c>
      <c r="O3414" s="21" t="s">
        <v>66</v>
      </c>
      <c r="P3414" s="24">
        <f>TotalMov[[#This Row],[Confirmed activ. 3 (ILE03)]]</f>
        <v>20</v>
      </c>
      <c r="Q3414" s="24">
        <v>20</v>
      </c>
      <c r="R3414" s="21" t="s">
        <v>66</v>
      </c>
      <c r="S3414" s="21" t="s">
        <v>72</v>
      </c>
    </row>
    <row r="3415" spans="1:19" x14ac:dyDescent="0.35">
      <c r="A3415" s="21">
        <v>1549301</v>
      </c>
      <c r="B3415" s="53">
        <v>411591</v>
      </c>
      <c r="C3415" s="21">
        <f>VLOOKUP(TotalMov[[#This Row],[Order]],'Total Mov by SS'!B:C,2,0)</f>
        <v>152</v>
      </c>
      <c r="D3415" s="21" t="s">
        <v>59</v>
      </c>
      <c r="E3415" s="21" t="s">
        <v>99</v>
      </c>
      <c r="F3415" s="21" t="s">
        <v>61</v>
      </c>
      <c r="G3415" s="21" t="s">
        <v>62</v>
      </c>
      <c r="H3415" s="21" t="s">
        <v>63</v>
      </c>
      <c r="I3415" s="21" t="s">
        <v>96</v>
      </c>
      <c r="J3415" s="22">
        <v>43731</v>
      </c>
      <c r="K3415" s="23">
        <v>0.44274305555555998</v>
      </c>
      <c r="L3415" s="22">
        <v>43731</v>
      </c>
      <c r="M3415" s="23">
        <v>0.46445601851851998</v>
      </c>
      <c r="N3415" s="25">
        <v>10.617000000000001</v>
      </c>
      <c r="O3415" s="21" t="s">
        <v>66</v>
      </c>
      <c r="P3415" s="24">
        <f>TotalMov[[#This Row],[Confirmed activ. 3 (ILE03)]]</f>
        <v>10.617000000000001</v>
      </c>
      <c r="Q3415" s="24">
        <v>100</v>
      </c>
      <c r="R3415" s="21" t="s">
        <v>66</v>
      </c>
      <c r="S3415" s="21" t="s">
        <v>67</v>
      </c>
    </row>
    <row r="3416" spans="1:19" x14ac:dyDescent="0.35">
      <c r="A3416" s="21">
        <v>1549301</v>
      </c>
      <c r="B3416" s="53">
        <v>411591</v>
      </c>
      <c r="C3416" s="21">
        <f>VLOOKUP(TotalMov[[#This Row],[Order]],'Total Mov by SS'!B:C,2,0)</f>
        <v>152</v>
      </c>
      <c r="D3416" s="21" t="s">
        <v>59</v>
      </c>
      <c r="E3416" s="21" t="s">
        <v>101</v>
      </c>
      <c r="F3416" s="21" t="s">
        <v>69</v>
      </c>
      <c r="G3416" s="21" t="s">
        <v>62</v>
      </c>
      <c r="H3416" s="21" t="s">
        <v>70</v>
      </c>
      <c r="I3416" s="21" t="s">
        <v>98</v>
      </c>
      <c r="J3416" s="22">
        <v>43740</v>
      </c>
      <c r="K3416" s="23">
        <v>0.45560185185184998</v>
      </c>
      <c r="L3416" s="22">
        <v>43740</v>
      </c>
      <c r="M3416" s="23">
        <v>0.45560185185184998</v>
      </c>
      <c r="N3416" s="24">
        <v>20</v>
      </c>
      <c r="O3416" s="21" t="s">
        <v>66</v>
      </c>
      <c r="P3416" s="24">
        <f>TotalMov[[#This Row],[Confirmed activ. 3 (ILE03)]]</f>
        <v>20</v>
      </c>
      <c r="Q3416" s="24">
        <v>20</v>
      </c>
      <c r="R3416" s="21" t="s">
        <v>66</v>
      </c>
      <c r="S3416" s="21" t="s">
        <v>72</v>
      </c>
    </row>
    <row r="3417" spans="1:19" x14ac:dyDescent="0.35">
      <c r="A3417" s="21">
        <v>1549301</v>
      </c>
      <c r="B3417" s="53">
        <v>411591</v>
      </c>
      <c r="C3417" s="21">
        <f>VLOOKUP(TotalMov[[#This Row],[Order]],'Total Mov by SS'!B:C,2,0)</f>
        <v>152</v>
      </c>
      <c r="D3417" s="21" t="s">
        <v>59</v>
      </c>
      <c r="E3417" s="21" t="s">
        <v>104</v>
      </c>
      <c r="F3417" s="21" t="s">
        <v>69</v>
      </c>
      <c r="G3417" s="21" t="s">
        <v>62</v>
      </c>
      <c r="H3417" s="21" t="s">
        <v>70</v>
      </c>
      <c r="I3417" s="21" t="s">
        <v>100</v>
      </c>
      <c r="J3417" s="22">
        <v>43740</v>
      </c>
      <c r="K3417" s="23">
        <v>0.45569444444444002</v>
      </c>
      <c r="L3417" s="22">
        <v>43740</v>
      </c>
      <c r="M3417" s="23">
        <v>0.45569444444444002</v>
      </c>
      <c r="N3417" s="24">
        <v>30</v>
      </c>
      <c r="O3417" s="21" t="s">
        <v>66</v>
      </c>
      <c r="P3417" s="24">
        <f>TotalMov[[#This Row],[Confirmed activ. 3 (ILE03)]]</f>
        <v>30</v>
      </c>
      <c r="Q3417" s="24">
        <v>30</v>
      </c>
      <c r="R3417" s="21" t="s">
        <v>66</v>
      </c>
      <c r="S3417" s="21" t="s">
        <v>72</v>
      </c>
    </row>
    <row r="3418" spans="1:19" x14ac:dyDescent="0.35">
      <c r="A3418" s="21">
        <v>1549301</v>
      </c>
      <c r="B3418" s="53">
        <v>411591</v>
      </c>
      <c r="C3418" s="21">
        <f>VLOOKUP(TotalMov[[#This Row],[Order]],'Total Mov by SS'!B:C,2,0)</f>
        <v>152</v>
      </c>
      <c r="D3418" s="21" t="s">
        <v>59</v>
      </c>
      <c r="E3418" s="21" t="s">
        <v>113</v>
      </c>
      <c r="F3418" s="21" t="s">
        <v>102</v>
      </c>
      <c r="G3418" s="21" t="s">
        <v>62</v>
      </c>
      <c r="H3418" s="21" t="s">
        <v>100</v>
      </c>
      <c r="I3418" s="21" t="s">
        <v>103</v>
      </c>
      <c r="J3418" s="22">
        <v>43740</v>
      </c>
      <c r="K3418" s="23">
        <v>0.45579861111110997</v>
      </c>
      <c r="L3418" s="22">
        <v>43740</v>
      </c>
      <c r="M3418" s="23">
        <v>0.45579861111110997</v>
      </c>
      <c r="N3418" s="24">
        <v>30</v>
      </c>
      <c r="O3418" s="21" t="s">
        <v>66</v>
      </c>
      <c r="P3418" s="24">
        <f>TotalMov[[#This Row],[Confirmed activ. 3 (ILE03)]]</f>
        <v>30</v>
      </c>
      <c r="Q3418" s="24">
        <v>30</v>
      </c>
      <c r="R3418" s="21" t="s">
        <v>66</v>
      </c>
      <c r="S3418" s="21" t="s">
        <v>72</v>
      </c>
    </row>
    <row r="3419" spans="1:19" x14ac:dyDescent="0.35">
      <c r="A3419" s="21">
        <v>1549301</v>
      </c>
      <c r="B3419" s="53">
        <v>411591</v>
      </c>
      <c r="C3419" s="21">
        <f>VLOOKUP(TotalMov[[#This Row],[Order]],'Total Mov by SS'!B:C,2,0)</f>
        <v>152</v>
      </c>
      <c r="D3419" s="21" t="s">
        <v>59</v>
      </c>
      <c r="E3419" s="21" t="s">
        <v>114</v>
      </c>
      <c r="F3419" s="21" t="s">
        <v>102</v>
      </c>
      <c r="G3419" s="21" t="s">
        <v>105</v>
      </c>
      <c r="H3419" s="21" t="s">
        <v>100</v>
      </c>
      <c r="I3419" s="21" t="s">
        <v>106</v>
      </c>
      <c r="J3419" s="22">
        <v>43740</v>
      </c>
      <c r="K3419" s="23">
        <v>0.50577546296296005</v>
      </c>
      <c r="L3419" s="22">
        <v>43740</v>
      </c>
      <c r="M3419" s="23">
        <v>0.50577546296296005</v>
      </c>
      <c r="N3419" s="24">
        <v>45</v>
      </c>
      <c r="O3419" s="21" t="s">
        <v>66</v>
      </c>
      <c r="P3419" s="24">
        <f>TotalMov[[#This Row],[Confirmed activ. 3 (ILE03)]]</f>
        <v>45</v>
      </c>
      <c r="Q3419" s="24">
        <v>45</v>
      </c>
      <c r="R3419" s="21" t="s">
        <v>66</v>
      </c>
      <c r="S3419" s="21" t="s">
        <v>72</v>
      </c>
    </row>
    <row r="3420" spans="1:19" x14ac:dyDescent="0.35">
      <c r="A3420" s="21">
        <v>1549301</v>
      </c>
      <c r="B3420" s="53">
        <v>411591</v>
      </c>
      <c r="C3420" s="21">
        <f>VLOOKUP(TotalMov[[#This Row],[Order]],'Total Mov by SS'!B:C,2,0)</f>
        <v>152</v>
      </c>
      <c r="D3420" s="21" t="s">
        <v>107</v>
      </c>
      <c r="E3420" s="21" t="s">
        <v>60</v>
      </c>
      <c r="F3420" s="21" t="s">
        <v>61</v>
      </c>
      <c r="G3420" s="21" t="s">
        <v>90</v>
      </c>
      <c r="H3420" s="21" t="s">
        <v>63</v>
      </c>
      <c r="I3420" s="21" t="s">
        <v>108</v>
      </c>
      <c r="J3420" s="22"/>
      <c r="K3420" s="23">
        <v>0</v>
      </c>
      <c r="L3420" s="22"/>
      <c r="M3420" s="23">
        <v>0</v>
      </c>
      <c r="N3420" s="25">
        <v>0</v>
      </c>
      <c r="O3420" s="21" t="s">
        <v>93</v>
      </c>
      <c r="P3420" s="24"/>
      <c r="Q3420" s="24">
        <v>1</v>
      </c>
      <c r="R3420" s="21" t="s">
        <v>66</v>
      </c>
      <c r="S3420" s="21" t="s">
        <v>94</v>
      </c>
    </row>
    <row r="3421" spans="1:19" x14ac:dyDescent="0.35">
      <c r="A3421" s="21">
        <v>1549301</v>
      </c>
      <c r="B3421" s="53">
        <v>411591</v>
      </c>
      <c r="C3421" s="21">
        <f>VLOOKUP(TotalMov[[#This Row],[Order]],'Total Mov by SS'!B:C,2,0)</f>
        <v>152</v>
      </c>
      <c r="D3421" s="21" t="s">
        <v>109</v>
      </c>
      <c r="E3421" s="21" t="s">
        <v>95</v>
      </c>
      <c r="F3421" s="21" t="s">
        <v>83</v>
      </c>
      <c r="G3421" s="21" t="s">
        <v>90</v>
      </c>
      <c r="H3421" s="21" t="s">
        <v>84</v>
      </c>
      <c r="I3421" s="21" t="s">
        <v>110</v>
      </c>
      <c r="J3421" s="22"/>
      <c r="K3421" s="23">
        <v>0</v>
      </c>
      <c r="L3421" s="22"/>
      <c r="M3421" s="23">
        <v>0</v>
      </c>
      <c r="N3421" s="25">
        <v>0</v>
      </c>
      <c r="O3421" s="21" t="s">
        <v>93</v>
      </c>
      <c r="P3421" s="24"/>
      <c r="Q3421" s="24">
        <v>5</v>
      </c>
      <c r="R3421" s="21" t="s">
        <v>66</v>
      </c>
      <c r="S3421" s="21" t="s">
        <v>94</v>
      </c>
    </row>
    <row r="3422" spans="1:19" x14ac:dyDescent="0.35">
      <c r="A3422" s="21">
        <v>1549302</v>
      </c>
      <c r="B3422" s="53">
        <v>411591</v>
      </c>
      <c r="C3422" s="21">
        <f>VLOOKUP(TotalMov[[#This Row],[Order]],'Total Mov by SS'!B:C,2,0)</f>
        <v>158</v>
      </c>
      <c r="D3422" s="21" t="s">
        <v>59</v>
      </c>
      <c r="E3422" s="21" t="s">
        <v>60</v>
      </c>
      <c r="F3422" s="21" t="s">
        <v>83</v>
      </c>
      <c r="G3422" s="21" t="s">
        <v>62</v>
      </c>
      <c r="H3422" s="21" t="s">
        <v>84</v>
      </c>
      <c r="I3422" s="21" t="s">
        <v>111</v>
      </c>
      <c r="J3422" s="22">
        <v>43718</v>
      </c>
      <c r="K3422" s="23">
        <v>8.4398148148149998E-2</v>
      </c>
      <c r="L3422" s="22">
        <v>43718</v>
      </c>
      <c r="M3422" s="23">
        <v>0.17273148148147999</v>
      </c>
      <c r="N3422" s="25">
        <v>2.12</v>
      </c>
      <c r="O3422" s="21" t="s">
        <v>77</v>
      </c>
      <c r="P3422" s="24">
        <f>TotalMov[[#This Row],[Confirmed activ. 3 (ILE03)]]*60</f>
        <v>127.2</v>
      </c>
      <c r="Q3422" s="24">
        <v>40</v>
      </c>
      <c r="R3422" s="21" t="s">
        <v>66</v>
      </c>
      <c r="S3422" s="21" t="s">
        <v>67</v>
      </c>
    </row>
    <row r="3423" spans="1:19" x14ac:dyDescent="0.35">
      <c r="A3423" s="21">
        <v>1549302</v>
      </c>
      <c r="B3423" s="53">
        <v>411591</v>
      </c>
      <c r="C3423" s="21">
        <f>VLOOKUP(TotalMov[[#This Row],[Order]],'Total Mov by SS'!B:C,2,0)</f>
        <v>158</v>
      </c>
      <c r="D3423" s="21" t="s">
        <v>59</v>
      </c>
      <c r="E3423" s="21" t="s">
        <v>68</v>
      </c>
      <c r="F3423" s="21" t="s">
        <v>61</v>
      </c>
      <c r="G3423" s="21" t="s">
        <v>62</v>
      </c>
      <c r="H3423" s="21" t="s">
        <v>63</v>
      </c>
      <c r="I3423" s="21" t="s">
        <v>64</v>
      </c>
      <c r="J3423" s="22">
        <v>43718</v>
      </c>
      <c r="K3423" s="23">
        <v>0.31972222222222002</v>
      </c>
      <c r="L3423" s="22">
        <v>43718</v>
      </c>
      <c r="M3423" s="23">
        <v>0.32832175925925999</v>
      </c>
      <c r="N3423" s="25">
        <v>4.5</v>
      </c>
      <c r="O3423" s="21" t="s">
        <v>66</v>
      </c>
      <c r="P3423" s="24">
        <f>TotalMov[[#This Row],[Confirmed activ. 3 (ILE03)]]</f>
        <v>4.5</v>
      </c>
      <c r="Q3423" s="24">
        <v>15</v>
      </c>
      <c r="R3423" s="21" t="s">
        <v>66</v>
      </c>
      <c r="S3423" s="21" t="s">
        <v>67</v>
      </c>
    </row>
    <row r="3424" spans="1:19" x14ac:dyDescent="0.35">
      <c r="A3424" s="21">
        <v>1549302</v>
      </c>
      <c r="B3424" s="53">
        <v>411591</v>
      </c>
      <c r="C3424" s="21">
        <f>VLOOKUP(TotalMov[[#This Row],[Order]],'Total Mov by SS'!B:C,2,0)</f>
        <v>158</v>
      </c>
      <c r="D3424" s="21" t="s">
        <v>59</v>
      </c>
      <c r="E3424" s="21" t="s">
        <v>73</v>
      </c>
      <c r="F3424" s="21" t="s">
        <v>69</v>
      </c>
      <c r="G3424" s="21" t="s">
        <v>62</v>
      </c>
      <c r="H3424" s="21" t="s">
        <v>70</v>
      </c>
      <c r="I3424" s="21" t="s">
        <v>71</v>
      </c>
      <c r="J3424" s="22">
        <v>43718</v>
      </c>
      <c r="K3424" s="23">
        <v>0.35972222222222</v>
      </c>
      <c r="L3424" s="22">
        <v>43718</v>
      </c>
      <c r="M3424" s="23">
        <v>0.35972222222222</v>
      </c>
      <c r="N3424" s="24">
        <v>20</v>
      </c>
      <c r="O3424" s="21" t="s">
        <v>66</v>
      </c>
      <c r="P3424" s="24">
        <f>TotalMov[[#This Row],[Confirmed activ. 3 (ILE03)]]</f>
        <v>20</v>
      </c>
      <c r="Q3424" s="24">
        <v>20</v>
      </c>
      <c r="R3424" s="21" t="s">
        <v>66</v>
      </c>
      <c r="S3424" s="21" t="s">
        <v>72</v>
      </c>
    </row>
    <row r="3425" spans="1:19" x14ac:dyDescent="0.35">
      <c r="A3425" s="21">
        <v>1549302</v>
      </c>
      <c r="B3425" s="53">
        <v>411591</v>
      </c>
      <c r="C3425" s="21">
        <f>VLOOKUP(TotalMov[[#This Row],[Order]],'Total Mov by SS'!B:C,2,0)</f>
        <v>158</v>
      </c>
      <c r="D3425" s="21" t="s">
        <v>59</v>
      </c>
      <c r="E3425" s="21" t="s">
        <v>75</v>
      </c>
      <c r="F3425" s="21" t="s">
        <v>61</v>
      </c>
      <c r="G3425" s="21" t="s">
        <v>62</v>
      </c>
      <c r="H3425" s="21" t="s">
        <v>63</v>
      </c>
      <c r="I3425" s="21" t="s">
        <v>74</v>
      </c>
      <c r="J3425" s="22">
        <v>43718</v>
      </c>
      <c r="K3425" s="23">
        <v>0.36164351851852</v>
      </c>
      <c r="L3425" s="22">
        <v>43718</v>
      </c>
      <c r="M3425" s="23">
        <v>0.74542824074073999</v>
      </c>
      <c r="N3425" s="25">
        <v>8.5359999999999996</v>
      </c>
      <c r="O3425" s="21" t="s">
        <v>77</v>
      </c>
      <c r="P3425" s="24">
        <f>TotalMov[[#This Row],[Confirmed activ. 3 (ILE03)]]*60</f>
        <v>512.16</v>
      </c>
      <c r="Q3425" s="24">
        <v>350</v>
      </c>
      <c r="R3425" s="21" t="s">
        <v>66</v>
      </c>
      <c r="S3425" s="21" t="s">
        <v>67</v>
      </c>
    </row>
    <row r="3426" spans="1:19" x14ac:dyDescent="0.35">
      <c r="A3426" s="21">
        <v>1549302</v>
      </c>
      <c r="B3426" s="53">
        <v>411591</v>
      </c>
      <c r="C3426" s="21">
        <f>VLOOKUP(TotalMov[[#This Row],[Order]],'Total Mov by SS'!B:C,2,0)</f>
        <v>158</v>
      </c>
      <c r="D3426" s="21" t="s">
        <v>59</v>
      </c>
      <c r="E3426" s="21" t="s">
        <v>78</v>
      </c>
      <c r="F3426" s="21" t="s">
        <v>61</v>
      </c>
      <c r="G3426" s="21" t="s">
        <v>62</v>
      </c>
      <c r="H3426" s="21" t="s">
        <v>63</v>
      </c>
      <c r="I3426" s="21" t="s">
        <v>76</v>
      </c>
      <c r="J3426" s="22">
        <v>43719</v>
      </c>
      <c r="K3426" s="23">
        <v>0.31612268518518999</v>
      </c>
      <c r="L3426" s="22">
        <v>43724</v>
      </c>
      <c r="M3426" s="23">
        <v>0.64240740740740998</v>
      </c>
      <c r="N3426" s="25">
        <v>31.641999999999999</v>
      </c>
      <c r="O3426" s="21" t="s">
        <v>77</v>
      </c>
      <c r="P3426" s="24">
        <f>TotalMov[[#This Row],[Confirmed activ. 3 (ILE03)]]*60</f>
        <v>1898.52</v>
      </c>
      <c r="Q3426" s="24">
        <v>1020</v>
      </c>
      <c r="R3426" s="21" t="s">
        <v>66</v>
      </c>
      <c r="S3426" s="21" t="s">
        <v>67</v>
      </c>
    </row>
    <row r="3427" spans="1:19" x14ac:dyDescent="0.35">
      <c r="A3427" s="21">
        <v>1549302</v>
      </c>
      <c r="B3427" s="53">
        <v>411591</v>
      </c>
      <c r="C3427" s="21">
        <f>VLOOKUP(TotalMov[[#This Row],[Order]],'Total Mov by SS'!B:C,2,0)</f>
        <v>158</v>
      </c>
      <c r="D3427" s="21" t="s">
        <v>59</v>
      </c>
      <c r="E3427" s="21" t="s">
        <v>80</v>
      </c>
      <c r="F3427" s="21" t="s">
        <v>61</v>
      </c>
      <c r="G3427" s="21" t="s">
        <v>62</v>
      </c>
      <c r="H3427" s="21" t="s">
        <v>63</v>
      </c>
      <c r="I3427" s="21" t="s">
        <v>112</v>
      </c>
      <c r="J3427" s="22">
        <v>43724</v>
      </c>
      <c r="K3427" s="23">
        <v>0.64251157407407</v>
      </c>
      <c r="L3427" s="22">
        <v>43724</v>
      </c>
      <c r="M3427" s="23">
        <v>0.65078703703703999</v>
      </c>
      <c r="N3427" s="25">
        <v>11.917</v>
      </c>
      <c r="O3427" s="21" t="s">
        <v>66</v>
      </c>
      <c r="P3427" s="24">
        <f>TotalMov[[#This Row],[Confirmed activ. 3 (ILE03)]]</f>
        <v>11.917</v>
      </c>
      <c r="Q3427" s="24">
        <v>50</v>
      </c>
      <c r="R3427" s="21" t="s">
        <v>66</v>
      </c>
      <c r="S3427" s="21" t="s">
        <v>67</v>
      </c>
    </row>
    <row r="3428" spans="1:19" x14ac:dyDescent="0.35">
      <c r="A3428" s="21">
        <v>1549302</v>
      </c>
      <c r="B3428" s="53">
        <v>411591</v>
      </c>
      <c r="C3428" s="21">
        <f>VLOOKUP(TotalMov[[#This Row],[Order]],'Total Mov by SS'!B:C,2,0)</f>
        <v>158</v>
      </c>
      <c r="D3428" s="21" t="s">
        <v>59</v>
      </c>
      <c r="E3428" s="21" t="s">
        <v>82</v>
      </c>
      <c r="F3428" s="21" t="s">
        <v>89</v>
      </c>
      <c r="G3428" s="21" t="s">
        <v>90</v>
      </c>
      <c r="H3428" s="21" t="s">
        <v>91</v>
      </c>
      <c r="I3428" s="21" t="s">
        <v>92</v>
      </c>
      <c r="J3428" s="22"/>
      <c r="K3428" s="23">
        <v>0</v>
      </c>
      <c r="L3428" s="22"/>
      <c r="M3428" s="23">
        <v>0</v>
      </c>
      <c r="N3428" s="25">
        <v>0</v>
      </c>
      <c r="O3428" s="21" t="s">
        <v>93</v>
      </c>
      <c r="P3428" s="24"/>
      <c r="Q3428" s="24">
        <v>0</v>
      </c>
      <c r="R3428" s="21" t="s">
        <v>66</v>
      </c>
      <c r="S3428" s="21" t="s">
        <v>94</v>
      </c>
    </row>
    <row r="3429" spans="1:19" x14ac:dyDescent="0.35">
      <c r="A3429" s="21">
        <v>1549302</v>
      </c>
      <c r="B3429" s="53">
        <v>411591</v>
      </c>
      <c r="C3429" s="21">
        <f>VLOOKUP(TotalMov[[#This Row],[Order]],'Total Mov by SS'!B:C,2,0)</f>
        <v>158</v>
      </c>
      <c r="D3429" s="21" t="s">
        <v>59</v>
      </c>
      <c r="E3429" s="21" t="s">
        <v>85</v>
      </c>
      <c r="F3429" s="21" t="s">
        <v>69</v>
      </c>
      <c r="G3429" s="21" t="s">
        <v>62</v>
      </c>
      <c r="H3429" s="21" t="s">
        <v>70</v>
      </c>
      <c r="I3429" s="21" t="s">
        <v>79</v>
      </c>
      <c r="J3429" s="22">
        <v>43724</v>
      </c>
      <c r="K3429" s="23">
        <v>0.65561342592592997</v>
      </c>
      <c r="L3429" s="22">
        <v>43724</v>
      </c>
      <c r="M3429" s="23">
        <v>0.65561342592592997</v>
      </c>
      <c r="N3429" s="24">
        <v>20</v>
      </c>
      <c r="O3429" s="21" t="s">
        <v>66</v>
      </c>
      <c r="P3429" s="24">
        <f>TotalMov[[#This Row],[Confirmed activ. 3 (ILE03)]]</f>
        <v>20</v>
      </c>
      <c r="Q3429" s="24">
        <v>20</v>
      </c>
      <c r="R3429" s="21" t="s">
        <v>66</v>
      </c>
      <c r="S3429" s="21" t="s">
        <v>72</v>
      </c>
    </row>
    <row r="3430" spans="1:19" x14ac:dyDescent="0.35">
      <c r="A3430" s="21">
        <v>1549302</v>
      </c>
      <c r="B3430" s="53">
        <v>411591</v>
      </c>
      <c r="C3430" s="21">
        <f>VLOOKUP(TotalMov[[#This Row],[Order]],'Total Mov by SS'!B:C,2,0)</f>
        <v>158</v>
      </c>
      <c r="D3430" s="21" t="s">
        <v>59</v>
      </c>
      <c r="E3430" s="21" t="s">
        <v>88</v>
      </c>
      <c r="F3430" s="21" t="s">
        <v>69</v>
      </c>
      <c r="G3430" s="21" t="s">
        <v>62</v>
      </c>
      <c r="H3430" s="21" t="s">
        <v>70</v>
      </c>
      <c r="I3430" s="21" t="s">
        <v>81</v>
      </c>
      <c r="J3430" s="22">
        <v>43724</v>
      </c>
      <c r="K3430" s="23">
        <v>0.65571759259258999</v>
      </c>
      <c r="L3430" s="22">
        <v>43724</v>
      </c>
      <c r="M3430" s="23">
        <v>0.65571759259258999</v>
      </c>
      <c r="N3430" s="24">
        <v>20</v>
      </c>
      <c r="O3430" s="21" t="s">
        <v>66</v>
      </c>
      <c r="P3430" s="24">
        <f>TotalMov[[#This Row],[Confirmed activ. 3 (ILE03)]]</f>
        <v>20</v>
      </c>
      <c r="Q3430" s="24">
        <v>20</v>
      </c>
      <c r="R3430" s="21" t="s">
        <v>66</v>
      </c>
      <c r="S3430" s="21" t="s">
        <v>72</v>
      </c>
    </row>
    <row r="3431" spans="1:19" x14ac:dyDescent="0.35">
      <c r="A3431" s="21">
        <v>1549302</v>
      </c>
      <c r="B3431" s="53">
        <v>411591</v>
      </c>
      <c r="C3431" s="21">
        <f>VLOOKUP(TotalMov[[#This Row],[Order]],'Total Mov by SS'!B:C,2,0)</f>
        <v>158</v>
      </c>
      <c r="D3431" s="21" t="s">
        <v>59</v>
      </c>
      <c r="E3431" s="21" t="s">
        <v>95</v>
      </c>
      <c r="F3431" s="21" t="s">
        <v>83</v>
      </c>
      <c r="G3431" s="21" t="s">
        <v>62</v>
      </c>
      <c r="H3431" s="21" t="s">
        <v>84</v>
      </c>
      <c r="I3431" s="21" t="s">
        <v>84</v>
      </c>
      <c r="J3431" s="22">
        <v>43724</v>
      </c>
      <c r="K3431" s="23">
        <v>0.69093749999999998</v>
      </c>
      <c r="L3431" s="22">
        <v>43725</v>
      </c>
      <c r="M3431" s="23">
        <v>0.64624999999999999</v>
      </c>
      <c r="N3431" s="25">
        <v>8.8699999999999992</v>
      </c>
      <c r="O3431" s="21" t="s">
        <v>77</v>
      </c>
      <c r="P3431" s="24">
        <f>TotalMov[[#This Row],[Confirmed activ. 3 (ILE03)]]*60</f>
        <v>532.19999999999993</v>
      </c>
      <c r="Q3431" s="24">
        <v>450</v>
      </c>
      <c r="R3431" s="21" t="s">
        <v>66</v>
      </c>
      <c r="S3431" s="21" t="s">
        <v>67</v>
      </c>
    </row>
    <row r="3432" spans="1:19" x14ac:dyDescent="0.35">
      <c r="A3432" s="21">
        <v>1549302</v>
      </c>
      <c r="B3432" s="53">
        <v>411591</v>
      </c>
      <c r="C3432" s="21">
        <f>VLOOKUP(TotalMov[[#This Row],[Order]],'Total Mov by SS'!B:C,2,0)</f>
        <v>158</v>
      </c>
      <c r="D3432" s="21" t="s">
        <v>59</v>
      </c>
      <c r="E3432" s="21" t="s">
        <v>97</v>
      </c>
      <c r="F3432" s="21" t="s">
        <v>86</v>
      </c>
      <c r="G3432" s="21" t="s">
        <v>62</v>
      </c>
      <c r="H3432" s="21" t="s">
        <v>87</v>
      </c>
      <c r="I3432" s="21" t="s">
        <v>87</v>
      </c>
      <c r="J3432" s="22">
        <v>43726</v>
      </c>
      <c r="K3432" s="23">
        <v>0.39471064814814999</v>
      </c>
      <c r="L3432" s="22">
        <v>43726</v>
      </c>
      <c r="M3432" s="23">
        <v>0.39471064814814999</v>
      </c>
      <c r="N3432" s="24">
        <v>20</v>
      </c>
      <c r="O3432" s="21" t="s">
        <v>66</v>
      </c>
      <c r="P3432" s="24">
        <f>TotalMov[[#This Row],[Confirmed activ. 3 (ILE03)]]</f>
        <v>20</v>
      </c>
      <c r="Q3432" s="24">
        <v>20</v>
      </c>
      <c r="R3432" s="21" t="s">
        <v>66</v>
      </c>
      <c r="S3432" s="21" t="s">
        <v>72</v>
      </c>
    </row>
    <row r="3433" spans="1:19" x14ac:dyDescent="0.35">
      <c r="A3433" s="21">
        <v>1549302</v>
      </c>
      <c r="B3433" s="53">
        <v>411591</v>
      </c>
      <c r="C3433" s="21">
        <f>VLOOKUP(TotalMov[[#This Row],[Order]],'Total Mov by SS'!B:C,2,0)</f>
        <v>158</v>
      </c>
      <c r="D3433" s="21" t="s">
        <v>59</v>
      </c>
      <c r="E3433" s="21" t="s">
        <v>99</v>
      </c>
      <c r="F3433" s="21" t="s">
        <v>61</v>
      </c>
      <c r="G3433" s="21" t="s">
        <v>62</v>
      </c>
      <c r="H3433" s="21" t="s">
        <v>63</v>
      </c>
      <c r="I3433" s="21" t="s">
        <v>96</v>
      </c>
      <c r="J3433" s="22">
        <v>43726</v>
      </c>
      <c r="K3433" s="23">
        <v>0.49969907407406999</v>
      </c>
      <c r="L3433" s="22">
        <v>43726</v>
      </c>
      <c r="M3433" s="23">
        <v>0.56990740740740997</v>
      </c>
      <c r="N3433" s="25">
        <v>50.55</v>
      </c>
      <c r="O3433" s="21" t="s">
        <v>66</v>
      </c>
      <c r="P3433" s="24">
        <f>TotalMov[[#This Row],[Confirmed activ. 3 (ILE03)]]</f>
        <v>50.55</v>
      </c>
      <c r="Q3433" s="24">
        <v>100</v>
      </c>
      <c r="R3433" s="21" t="s">
        <v>66</v>
      </c>
      <c r="S3433" s="21" t="s">
        <v>67</v>
      </c>
    </row>
    <row r="3434" spans="1:19" x14ac:dyDescent="0.35">
      <c r="A3434" s="21">
        <v>1549302</v>
      </c>
      <c r="B3434" s="53">
        <v>411591</v>
      </c>
      <c r="C3434" s="21">
        <f>VLOOKUP(TotalMov[[#This Row],[Order]],'Total Mov by SS'!B:C,2,0)</f>
        <v>158</v>
      </c>
      <c r="D3434" s="21" t="s">
        <v>59</v>
      </c>
      <c r="E3434" s="21" t="s">
        <v>101</v>
      </c>
      <c r="F3434" s="21" t="s">
        <v>69</v>
      </c>
      <c r="G3434" s="21" t="s">
        <v>62</v>
      </c>
      <c r="H3434" s="21" t="s">
        <v>70</v>
      </c>
      <c r="I3434" s="21" t="s">
        <v>98</v>
      </c>
      <c r="J3434" s="22">
        <v>43731</v>
      </c>
      <c r="K3434" s="23">
        <v>0.71221064814815005</v>
      </c>
      <c r="L3434" s="22">
        <v>43731</v>
      </c>
      <c r="M3434" s="23">
        <v>0.71221064814815005</v>
      </c>
      <c r="N3434" s="24">
        <v>20</v>
      </c>
      <c r="O3434" s="21" t="s">
        <v>66</v>
      </c>
      <c r="P3434" s="24">
        <f>TotalMov[[#This Row],[Confirmed activ. 3 (ILE03)]]</f>
        <v>20</v>
      </c>
      <c r="Q3434" s="24">
        <v>20</v>
      </c>
      <c r="R3434" s="21" t="s">
        <v>66</v>
      </c>
      <c r="S3434" s="21" t="s">
        <v>72</v>
      </c>
    </row>
    <row r="3435" spans="1:19" x14ac:dyDescent="0.35">
      <c r="A3435" s="21">
        <v>1549302</v>
      </c>
      <c r="B3435" s="53">
        <v>411591</v>
      </c>
      <c r="C3435" s="21">
        <f>VLOOKUP(TotalMov[[#This Row],[Order]],'Total Mov by SS'!B:C,2,0)</f>
        <v>158</v>
      </c>
      <c r="D3435" s="21" t="s">
        <v>59</v>
      </c>
      <c r="E3435" s="21" t="s">
        <v>104</v>
      </c>
      <c r="F3435" s="21" t="s">
        <v>69</v>
      </c>
      <c r="G3435" s="21" t="s">
        <v>62</v>
      </c>
      <c r="H3435" s="21" t="s">
        <v>70</v>
      </c>
      <c r="I3435" s="21" t="s">
        <v>100</v>
      </c>
      <c r="J3435" s="22">
        <v>43731</v>
      </c>
      <c r="K3435" s="23">
        <v>0.71228009259258995</v>
      </c>
      <c r="L3435" s="22">
        <v>43731</v>
      </c>
      <c r="M3435" s="23">
        <v>0.71228009259258995</v>
      </c>
      <c r="N3435" s="24">
        <v>30</v>
      </c>
      <c r="O3435" s="21" t="s">
        <v>66</v>
      </c>
      <c r="P3435" s="24">
        <f>TotalMov[[#This Row],[Confirmed activ. 3 (ILE03)]]</f>
        <v>30</v>
      </c>
      <c r="Q3435" s="24">
        <v>30</v>
      </c>
      <c r="R3435" s="21" t="s">
        <v>66</v>
      </c>
      <c r="S3435" s="21" t="s">
        <v>72</v>
      </c>
    </row>
    <row r="3436" spans="1:19" x14ac:dyDescent="0.35">
      <c r="A3436" s="21">
        <v>1549302</v>
      </c>
      <c r="B3436" s="53">
        <v>411591</v>
      </c>
      <c r="C3436" s="21">
        <f>VLOOKUP(TotalMov[[#This Row],[Order]],'Total Mov by SS'!B:C,2,0)</f>
        <v>158</v>
      </c>
      <c r="D3436" s="21" t="s">
        <v>59</v>
      </c>
      <c r="E3436" s="21" t="s">
        <v>113</v>
      </c>
      <c r="F3436" s="21" t="s">
        <v>102</v>
      </c>
      <c r="G3436" s="21" t="s">
        <v>62</v>
      </c>
      <c r="H3436" s="21" t="s">
        <v>100</v>
      </c>
      <c r="I3436" s="21" t="s">
        <v>103</v>
      </c>
      <c r="J3436" s="22">
        <v>43731</v>
      </c>
      <c r="K3436" s="23">
        <v>0.71236111111111</v>
      </c>
      <c r="L3436" s="22">
        <v>43731</v>
      </c>
      <c r="M3436" s="23">
        <v>0.71236111111111</v>
      </c>
      <c r="N3436" s="24">
        <v>30</v>
      </c>
      <c r="O3436" s="21" t="s">
        <v>66</v>
      </c>
      <c r="P3436" s="24">
        <f>TotalMov[[#This Row],[Confirmed activ. 3 (ILE03)]]</f>
        <v>30</v>
      </c>
      <c r="Q3436" s="24">
        <v>30</v>
      </c>
      <c r="R3436" s="21" t="s">
        <v>66</v>
      </c>
      <c r="S3436" s="21" t="s">
        <v>72</v>
      </c>
    </row>
    <row r="3437" spans="1:19" x14ac:dyDescent="0.35">
      <c r="A3437" s="21">
        <v>1549302</v>
      </c>
      <c r="B3437" s="53">
        <v>411591</v>
      </c>
      <c r="C3437" s="21">
        <f>VLOOKUP(TotalMov[[#This Row],[Order]],'Total Mov by SS'!B:C,2,0)</f>
        <v>158</v>
      </c>
      <c r="D3437" s="21" t="s">
        <v>59</v>
      </c>
      <c r="E3437" s="21" t="s">
        <v>114</v>
      </c>
      <c r="F3437" s="21" t="s">
        <v>102</v>
      </c>
      <c r="G3437" s="21" t="s">
        <v>105</v>
      </c>
      <c r="H3437" s="21" t="s">
        <v>100</v>
      </c>
      <c r="I3437" s="21" t="s">
        <v>106</v>
      </c>
      <c r="J3437" s="22">
        <v>43732</v>
      </c>
      <c r="K3437" s="23">
        <v>0.35031250000000003</v>
      </c>
      <c r="L3437" s="22">
        <v>43732</v>
      </c>
      <c r="M3437" s="23">
        <v>0.35031250000000003</v>
      </c>
      <c r="N3437" s="24">
        <v>45</v>
      </c>
      <c r="O3437" s="21" t="s">
        <v>66</v>
      </c>
      <c r="P3437" s="24">
        <f>TotalMov[[#This Row],[Confirmed activ. 3 (ILE03)]]</f>
        <v>45</v>
      </c>
      <c r="Q3437" s="24">
        <v>45</v>
      </c>
      <c r="R3437" s="21" t="s">
        <v>66</v>
      </c>
      <c r="S3437" s="21" t="s">
        <v>72</v>
      </c>
    </row>
    <row r="3438" spans="1:19" x14ac:dyDescent="0.35">
      <c r="A3438" s="21">
        <v>1549302</v>
      </c>
      <c r="B3438" s="53">
        <v>411591</v>
      </c>
      <c r="C3438" s="21">
        <f>VLOOKUP(TotalMov[[#This Row],[Order]],'Total Mov by SS'!B:C,2,0)</f>
        <v>158</v>
      </c>
      <c r="D3438" s="21" t="s">
        <v>107</v>
      </c>
      <c r="E3438" s="21" t="s">
        <v>60</v>
      </c>
      <c r="F3438" s="21" t="s">
        <v>61</v>
      </c>
      <c r="G3438" s="21" t="s">
        <v>90</v>
      </c>
      <c r="H3438" s="21" t="s">
        <v>63</v>
      </c>
      <c r="I3438" s="21" t="s">
        <v>108</v>
      </c>
      <c r="J3438" s="22"/>
      <c r="K3438" s="23">
        <v>0</v>
      </c>
      <c r="L3438" s="22"/>
      <c r="M3438" s="23">
        <v>0</v>
      </c>
      <c r="N3438" s="25">
        <v>0</v>
      </c>
      <c r="O3438" s="21" t="s">
        <v>93</v>
      </c>
      <c r="P3438" s="24"/>
      <c r="Q3438" s="24">
        <v>1</v>
      </c>
      <c r="R3438" s="21" t="s">
        <v>66</v>
      </c>
      <c r="S3438" s="21" t="s">
        <v>94</v>
      </c>
    </row>
    <row r="3439" spans="1:19" x14ac:dyDescent="0.35">
      <c r="A3439" s="21">
        <v>1549302</v>
      </c>
      <c r="B3439" s="53">
        <v>411591</v>
      </c>
      <c r="C3439" s="21">
        <f>VLOOKUP(TotalMov[[#This Row],[Order]],'Total Mov by SS'!B:C,2,0)</f>
        <v>158</v>
      </c>
      <c r="D3439" s="21" t="s">
        <v>109</v>
      </c>
      <c r="E3439" s="21" t="s">
        <v>95</v>
      </c>
      <c r="F3439" s="21" t="s">
        <v>83</v>
      </c>
      <c r="G3439" s="21" t="s">
        <v>90</v>
      </c>
      <c r="H3439" s="21" t="s">
        <v>84</v>
      </c>
      <c r="I3439" s="21" t="s">
        <v>110</v>
      </c>
      <c r="J3439" s="22"/>
      <c r="K3439" s="23">
        <v>0</v>
      </c>
      <c r="L3439" s="22"/>
      <c r="M3439" s="23">
        <v>0</v>
      </c>
      <c r="N3439" s="25">
        <v>0</v>
      </c>
      <c r="O3439" s="21" t="s">
        <v>93</v>
      </c>
      <c r="P3439" s="24"/>
      <c r="Q3439" s="24">
        <v>5</v>
      </c>
      <c r="R3439" s="21" t="s">
        <v>66</v>
      </c>
      <c r="S3439" s="21" t="s">
        <v>94</v>
      </c>
    </row>
    <row r="3440" spans="1:19" x14ac:dyDescent="0.35">
      <c r="A3440" s="21">
        <v>1549303</v>
      </c>
      <c r="B3440" s="53">
        <v>411591</v>
      </c>
      <c r="C3440" s="21">
        <f>VLOOKUP(TotalMov[[#This Row],[Order]],'Total Mov by SS'!B:C,2,0)</f>
        <v>158</v>
      </c>
      <c r="D3440" s="21" t="s">
        <v>59</v>
      </c>
      <c r="E3440" s="21" t="s">
        <v>60</v>
      </c>
      <c r="F3440" s="21" t="s">
        <v>83</v>
      </c>
      <c r="G3440" s="21" t="s">
        <v>62</v>
      </c>
      <c r="H3440" s="21" t="s">
        <v>84</v>
      </c>
      <c r="I3440" s="21" t="s">
        <v>111</v>
      </c>
      <c r="J3440" s="22">
        <v>43718</v>
      </c>
      <c r="K3440" s="23">
        <v>0.86778935185185002</v>
      </c>
      <c r="L3440" s="22">
        <v>43718</v>
      </c>
      <c r="M3440" s="23">
        <v>0.97820601851851996</v>
      </c>
      <c r="N3440" s="25">
        <v>2.65</v>
      </c>
      <c r="O3440" s="21" t="s">
        <v>77</v>
      </c>
      <c r="P3440" s="24">
        <f>TotalMov[[#This Row],[Confirmed activ. 3 (ILE03)]]*60</f>
        <v>159</v>
      </c>
      <c r="Q3440" s="24">
        <v>40</v>
      </c>
      <c r="R3440" s="21" t="s">
        <v>66</v>
      </c>
      <c r="S3440" s="21" t="s">
        <v>67</v>
      </c>
    </row>
    <row r="3441" spans="1:19" x14ac:dyDescent="0.35">
      <c r="A3441" s="21">
        <v>1549303</v>
      </c>
      <c r="B3441" s="53">
        <v>411591</v>
      </c>
      <c r="C3441" s="21">
        <f>VLOOKUP(TotalMov[[#This Row],[Order]],'Total Mov by SS'!B:C,2,0)</f>
        <v>158</v>
      </c>
      <c r="D3441" s="21" t="s">
        <v>59</v>
      </c>
      <c r="E3441" s="21" t="s">
        <v>68</v>
      </c>
      <c r="F3441" s="21" t="s">
        <v>61</v>
      </c>
      <c r="G3441" s="21" t="s">
        <v>62</v>
      </c>
      <c r="H3441" s="21" t="s">
        <v>63</v>
      </c>
      <c r="I3441" s="21" t="s">
        <v>64</v>
      </c>
      <c r="J3441" s="22">
        <v>43719</v>
      </c>
      <c r="K3441" s="23">
        <v>0.30581018518518999</v>
      </c>
      <c r="L3441" s="22">
        <v>43719</v>
      </c>
      <c r="M3441" s="23">
        <v>0.32828703703703999</v>
      </c>
      <c r="N3441" s="25">
        <v>16.183</v>
      </c>
      <c r="O3441" s="21" t="s">
        <v>66</v>
      </c>
      <c r="P3441" s="24">
        <f>TotalMov[[#This Row],[Confirmed activ. 3 (ILE03)]]</f>
        <v>16.183</v>
      </c>
      <c r="Q3441" s="24">
        <v>15</v>
      </c>
      <c r="R3441" s="21" t="s">
        <v>66</v>
      </c>
      <c r="S3441" s="21" t="s">
        <v>67</v>
      </c>
    </row>
    <row r="3442" spans="1:19" x14ac:dyDescent="0.35">
      <c r="A3442" s="21">
        <v>1549303</v>
      </c>
      <c r="B3442" s="53">
        <v>411591</v>
      </c>
      <c r="C3442" s="21">
        <f>VLOOKUP(TotalMov[[#This Row],[Order]],'Total Mov by SS'!B:C,2,0)</f>
        <v>158</v>
      </c>
      <c r="D3442" s="21" t="s">
        <v>59</v>
      </c>
      <c r="E3442" s="21" t="s">
        <v>73</v>
      </c>
      <c r="F3442" s="21" t="s">
        <v>69</v>
      </c>
      <c r="G3442" s="21" t="s">
        <v>62</v>
      </c>
      <c r="H3442" s="21" t="s">
        <v>70</v>
      </c>
      <c r="I3442" s="21" t="s">
        <v>71</v>
      </c>
      <c r="J3442" s="22">
        <v>43720</v>
      </c>
      <c r="K3442" s="23">
        <v>0.31091435185185001</v>
      </c>
      <c r="L3442" s="22">
        <v>43720</v>
      </c>
      <c r="M3442" s="23">
        <v>0.31091435185185001</v>
      </c>
      <c r="N3442" s="24">
        <v>20</v>
      </c>
      <c r="O3442" s="21" t="s">
        <v>66</v>
      </c>
      <c r="P3442" s="24">
        <f>TotalMov[[#This Row],[Confirmed activ. 3 (ILE03)]]</f>
        <v>20</v>
      </c>
      <c r="Q3442" s="24">
        <v>20</v>
      </c>
      <c r="R3442" s="21" t="s">
        <v>66</v>
      </c>
      <c r="S3442" s="21" t="s">
        <v>72</v>
      </c>
    </row>
    <row r="3443" spans="1:19" x14ac:dyDescent="0.35">
      <c r="A3443" s="21">
        <v>1549303</v>
      </c>
      <c r="B3443" s="53">
        <v>411591</v>
      </c>
      <c r="C3443" s="21">
        <f>VLOOKUP(TotalMov[[#This Row],[Order]],'Total Mov by SS'!B:C,2,0)</f>
        <v>158</v>
      </c>
      <c r="D3443" s="21" t="s">
        <v>59</v>
      </c>
      <c r="E3443" s="21" t="s">
        <v>75</v>
      </c>
      <c r="F3443" s="21" t="s">
        <v>61</v>
      </c>
      <c r="G3443" s="21" t="s">
        <v>62</v>
      </c>
      <c r="H3443" s="21" t="s">
        <v>63</v>
      </c>
      <c r="I3443" s="21" t="s">
        <v>74</v>
      </c>
      <c r="J3443" s="22">
        <v>43720</v>
      </c>
      <c r="K3443" s="23">
        <v>0.32258101851852</v>
      </c>
      <c r="L3443" s="22">
        <v>43720</v>
      </c>
      <c r="M3443" s="23">
        <v>0.48174768518519001</v>
      </c>
      <c r="N3443" s="25">
        <v>3.82</v>
      </c>
      <c r="O3443" s="21" t="s">
        <v>77</v>
      </c>
      <c r="P3443" s="24">
        <f>TotalMov[[#This Row],[Confirmed activ. 3 (ILE03)]]*60</f>
        <v>229.2</v>
      </c>
      <c r="Q3443" s="24">
        <v>350</v>
      </c>
      <c r="R3443" s="21" t="s">
        <v>66</v>
      </c>
      <c r="S3443" s="21" t="s">
        <v>67</v>
      </c>
    </row>
    <row r="3444" spans="1:19" x14ac:dyDescent="0.35">
      <c r="A3444" s="21">
        <v>1549303</v>
      </c>
      <c r="B3444" s="53">
        <v>411591</v>
      </c>
      <c r="C3444" s="21">
        <f>VLOOKUP(TotalMov[[#This Row],[Order]],'Total Mov by SS'!B:C,2,0)</f>
        <v>158</v>
      </c>
      <c r="D3444" s="21" t="s">
        <v>59</v>
      </c>
      <c r="E3444" s="21" t="s">
        <v>78</v>
      </c>
      <c r="F3444" s="21" t="s">
        <v>61</v>
      </c>
      <c r="G3444" s="21" t="s">
        <v>62</v>
      </c>
      <c r="H3444" s="21" t="s">
        <v>63</v>
      </c>
      <c r="I3444" s="21" t="s">
        <v>76</v>
      </c>
      <c r="J3444" s="22">
        <v>43720</v>
      </c>
      <c r="K3444" s="23">
        <v>0.50572916666667</v>
      </c>
      <c r="L3444" s="22">
        <v>43726</v>
      </c>
      <c r="M3444" s="23">
        <v>0.55555555555556002</v>
      </c>
      <c r="N3444" s="25">
        <v>38.17</v>
      </c>
      <c r="O3444" s="21" t="s">
        <v>77</v>
      </c>
      <c r="P3444" s="24">
        <f>TotalMov[[#This Row],[Confirmed activ. 3 (ILE03)]]*60</f>
        <v>2290.2000000000003</v>
      </c>
      <c r="Q3444" s="24">
        <v>1020</v>
      </c>
      <c r="R3444" s="21" t="s">
        <v>66</v>
      </c>
      <c r="S3444" s="21" t="s">
        <v>67</v>
      </c>
    </row>
    <row r="3445" spans="1:19" x14ac:dyDescent="0.35">
      <c r="A3445" s="21">
        <v>1549303</v>
      </c>
      <c r="B3445" s="53">
        <v>411591</v>
      </c>
      <c r="C3445" s="21">
        <f>VLOOKUP(TotalMov[[#This Row],[Order]],'Total Mov by SS'!B:C,2,0)</f>
        <v>158</v>
      </c>
      <c r="D3445" s="21" t="s">
        <v>59</v>
      </c>
      <c r="E3445" s="21" t="s">
        <v>80</v>
      </c>
      <c r="F3445" s="21" t="s">
        <v>61</v>
      </c>
      <c r="G3445" s="21" t="s">
        <v>62</v>
      </c>
      <c r="H3445" s="21" t="s">
        <v>63</v>
      </c>
      <c r="I3445" s="21" t="s">
        <v>112</v>
      </c>
      <c r="J3445" s="22">
        <v>43726</v>
      </c>
      <c r="K3445" s="23">
        <v>0.55569444444444005</v>
      </c>
      <c r="L3445" s="22">
        <v>43726</v>
      </c>
      <c r="M3445" s="23">
        <v>0.58009259259259005</v>
      </c>
      <c r="N3445" s="25">
        <v>35.133000000000003</v>
      </c>
      <c r="O3445" s="21" t="s">
        <v>66</v>
      </c>
      <c r="P3445" s="24">
        <f>TotalMov[[#This Row],[Confirmed activ. 3 (ILE03)]]</f>
        <v>35.133000000000003</v>
      </c>
      <c r="Q3445" s="24">
        <v>50</v>
      </c>
      <c r="R3445" s="21" t="s">
        <v>66</v>
      </c>
      <c r="S3445" s="21" t="s">
        <v>67</v>
      </c>
    </row>
    <row r="3446" spans="1:19" x14ac:dyDescent="0.35">
      <c r="A3446" s="21">
        <v>1549303</v>
      </c>
      <c r="B3446" s="53">
        <v>411591</v>
      </c>
      <c r="C3446" s="21">
        <f>VLOOKUP(TotalMov[[#This Row],[Order]],'Total Mov by SS'!B:C,2,0)</f>
        <v>158</v>
      </c>
      <c r="D3446" s="21" t="s">
        <v>59</v>
      </c>
      <c r="E3446" s="21" t="s">
        <v>82</v>
      </c>
      <c r="F3446" s="21" t="s">
        <v>89</v>
      </c>
      <c r="G3446" s="21" t="s">
        <v>90</v>
      </c>
      <c r="H3446" s="21" t="s">
        <v>91</v>
      </c>
      <c r="I3446" s="21" t="s">
        <v>92</v>
      </c>
      <c r="J3446" s="22"/>
      <c r="K3446" s="23">
        <v>0</v>
      </c>
      <c r="L3446" s="22"/>
      <c r="M3446" s="23">
        <v>0</v>
      </c>
      <c r="N3446" s="25">
        <v>0</v>
      </c>
      <c r="O3446" s="21" t="s">
        <v>93</v>
      </c>
      <c r="P3446" s="24"/>
      <c r="Q3446" s="24">
        <v>0</v>
      </c>
      <c r="R3446" s="21" t="s">
        <v>66</v>
      </c>
      <c r="S3446" s="21" t="s">
        <v>94</v>
      </c>
    </row>
    <row r="3447" spans="1:19" x14ac:dyDescent="0.35">
      <c r="A3447" s="21">
        <v>1549303</v>
      </c>
      <c r="B3447" s="53">
        <v>411591</v>
      </c>
      <c r="C3447" s="21">
        <f>VLOOKUP(TotalMov[[#This Row],[Order]],'Total Mov by SS'!B:C,2,0)</f>
        <v>158</v>
      </c>
      <c r="D3447" s="21" t="s">
        <v>59</v>
      </c>
      <c r="E3447" s="21" t="s">
        <v>85</v>
      </c>
      <c r="F3447" s="21" t="s">
        <v>69</v>
      </c>
      <c r="G3447" s="21" t="s">
        <v>62</v>
      </c>
      <c r="H3447" s="21" t="s">
        <v>70</v>
      </c>
      <c r="I3447" s="21" t="s">
        <v>79</v>
      </c>
      <c r="J3447" s="22">
        <v>43726</v>
      </c>
      <c r="K3447" s="23">
        <v>0.59589120370369997</v>
      </c>
      <c r="L3447" s="22">
        <v>43726</v>
      </c>
      <c r="M3447" s="23">
        <v>0.59589120370369997</v>
      </c>
      <c r="N3447" s="24">
        <v>20</v>
      </c>
      <c r="O3447" s="21" t="s">
        <v>66</v>
      </c>
      <c r="P3447" s="24">
        <f>TotalMov[[#This Row],[Confirmed activ. 3 (ILE03)]]</f>
        <v>20</v>
      </c>
      <c r="Q3447" s="24">
        <v>20</v>
      </c>
      <c r="R3447" s="21" t="s">
        <v>66</v>
      </c>
      <c r="S3447" s="21" t="s">
        <v>72</v>
      </c>
    </row>
    <row r="3448" spans="1:19" x14ac:dyDescent="0.35">
      <c r="A3448" s="21">
        <v>1549303</v>
      </c>
      <c r="B3448" s="53">
        <v>411591</v>
      </c>
      <c r="C3448" s="21">
        <f>VLOOKUP(TotalMov[[#This Row],[Order]],'Total Mov by SS'!B:C,2,0)</f>
        <v>158</v>
      </c>
      <c r="D3448" s="21" t="s">
        <v>59</v>
      </c>
      <c r="E3448" s="21" t="s">
        <v>88</v>
      </c>
      <c r="F3448" s="21" t="s">
        <v>69</v>
      </c>
      <c r="G3448" s="21" t="s">
        <v>62</v>
      </c>
      <c r="H3448" s="21" t="s">
        <v>70</v>
      </c>
      <c r="I3448" s="21" t="s">
        <v>81</v>
      </c>
      <c r="J3448" s="22">
        <v>43726</v>
      </c>
      <c r="K3448" s="23">
        <v>0.59597222222222002</v>
      </c>
      <c r="L3448" s="22">
        <v>43726</v>
      </c>
      <c r="M3448" s="23">
        <v>0.59597222222222002</v>
      </c>
      <c r="N3448" s="24">
        <v>20</v>
      </c>
      <c r="O3448" s="21" t="s">
        <v>66</v>
      </c>
      <c r="P3448" s="24">
        <f>TotalMov[[#This Row],[Confirmed activ. 3 (ILE03)]]</f>
        <v>20</v>
      </c>
      <c r="Q3448" s="24">
        <v>20</v>
      </c>
      <c r="R3448" s="21" t="s">
        <v>66</v>
      </c>
      <c r="S3448" s="21" t="s">
        <v>72</v>
      </c>
    </row>
    <row r="3449" spans="1:19" x14ac:dyDescent="0.35">
      <c r="A3449" s="21">
        <v>1549303</v>
      </c>
      <c r="B3449" s="53">
        <v>411591</v>
      </c>
      <c r="C3449" s="21">
        <f>VLOOKUP(TotalMov[[#This Row],[Order]],'Total Mov by SS'!B:C,2,0)</f>
        <v>158</v>
      </c>
      <c r="D3449" s="21" t="s">
        <v>59</v>
      </c>
      <c r="E3449" s="21" t="s">
        <v>95</v>
      </c>
      <c r="F3449" s="21" t="s">
        <v>83</v>
      </c>
      <c r="G3449" s="21" t="s">
        <v>62</v>
      </c>
      <c r="H3449" s="21" t="s">
        <v>84</v>
      </c>
      <c r="I3449" s="21" t="s">
        <v>84</v>
      </c>
      <c r="J3449" s="22">
        <v>43727</v>
      </c>
      <c r="K3449" s="23">
        <v>0.43354166666666999</v>
      </c>
      <c r="L3449" s="22">
        <v>43727</v>
      </c>
      <c r="M3449" s="23">
        <v>0.82604166666667</v>
      </c>
      <c r="N3449" s="25">
        <v>290.18</v>
      </c>
      <c r="O3449" s="21" t="s">
        <v>66</v>
      </c>
      <c r="P3449" s="24">
        <f>TotalMov[[#This Row],[Confirmed activ. 3 (ILE03)]]</f>
        <v>290.18</v>
      </c>
      <c r="Q3449" s="24">
        <v>450</v>
      </c>
      <c r="R3449" s="21" t="s">
        <v>66</v>
      </c>
      <c r="S3449" s="21" t="s">
        <v>67</v>
      </c>
    </row>
    <row r="3450" spans="1:19" x14ac:dyDescent="0.35">
      <c r="A3450" s="21">
        <v>1549303</v>
      </c>
      <c r="B3450" s="53">
        <v>411591</v>
      </c>
      <c r="C3450" s="21">
        <f>VLOOKUP(TotalMov[[#This Row],[Order]],'Total Mov by SS'!B:C,2,0)</f>
        <v>158</v>
      </c>
      <c r="D3450" s="21" t="s">
        <v>59</v>
      </c>
      <c r="E3450" s="21" t="s">
        <v>97</v>
      </c>
      <c r="F3450" s="21" t="s">
        <v>86</v>
      </c>
      <c r="G3450" s="21" t="s">
        <v>62</v>
      </c>
      <c r="H3450" s="21" t="s">
        <v>87</v>
      </c>
      <c r="I3450" s="21" t="s">
        <v>87</v>
      </c>
      <c r="J3450" s="22">
        <v>43730</v>
      </c>
      <c r="K3450" s="23">
        <v>0.40443287037037001</v>
      </c>
      <c r="L3450" s="22">
        <v>43730</v>
      </c>
      <c r="M3450" s="23">
        <v>0.40443287037037001</v>
      </c>
      <c r="N3450" s="24">
        <v>20</v>
      </c>
      <c r="O3450" s="21" t="s">
        <v>66</v>
      </c>
      <c r="P3450" s="24">
        <f>TotalMov[[#This Row],[Confirmed activ. 3 (ILE03)]]</f>
        <v>20</v>
      </c>
      <c r="Q3450" s="24">
        <v>20</v>
      </c>
      <c r="R3450" s="21" t="s">
        <v>66</v>
      </c>
      <c r="S3450" s="21" t="s">
        <v>72</v>
      </c>
    </row>
    <row r="3451" spans="1:19" x14ac:dyDescent="0.35">
      <c r="A3451" s="21">
        <v>1549303</v>
      </c>
      <c r="B3451" s="53">
        <v>411591</v>
      </c>
      <c r="C3451" s="21">
        <f>VLOOKUP(TotalMov[[#This Row],[Order]],'Total Mov by SS'!B:C,2,0)</f>
        <v>158</v>
      </c>
      <c r="D3451" s="21" t="s">
        <v>59</v>
      </c>
      <c r="E3451" s="21" t="s">
        <v>99</v>
      </c>
      <c r="F3451" s="21" t="s">
        <v>61</v>
      </c>
      <c r="G3451" s="21" t="s">
        <v>62</v>
      </c>
      <c r="H3451" s="21" t="s">
        <v>63</v>
      </c>
      <c r="I3451" s="21" t="s">
        <v>96</v>
      </c>
      <c r="J3451" s="22">
        <v>43730</v>
      </c>
      <c r="K3451" s="23">
        <v>0.60155092592592996</v>
      </c>
      <c r="L3451" s="22">
        <v>43730</v>
      </c>
      <c r="M3451" s="23">
        <v>0.65938657407406998</v>
      </c>
      <c r="N3451" s="25">
        <v>42.216999999999999</v>
      </c>
      <c r="O3451" s="21" t="s">
        <v>66</v>
      </c>
      <c r="P3451" s="24">
        <f>TotalMov[[#This Row],[Confirmed activ. 3 (ILE03)]]</f>
        <v>42.216999999999999</v>
      </c>
      <c r="Q3451" s="24">
        <v>100</v>
      </c>
      <c r="R3451" s="21" t="s">
        <v>66</v>
      </c>
      <c r="S3451" s="21" t="s">
        <v>67</v>
      </c>
    </row>
    <row r="3452" spans="1:19" x14ac:dyDescent="0.35">
      <c r="A3452" s="21">
        <v>1549303</v>
      </c>
      <c r="B3452" s="53">
        <v>411591</v>
      </c>
      <c r="C3452" s="21">
        <f>VLOOKUP(TotalMov[[#This Row],[Order]],'Total Mov by SS'!B:C,2,0)</f>
        <v>158</v>
      </c>
      <c r="D3452" s="21" t="s">
        <v>59</v>
      </c>
      <c r="E3452" s="21" t="s">
        <v>101</v>
      </c>
      <c r="F3452" s="21" t="s">
        <v>69</v>
      </c>
      <c r="G3452" s="21" t="s">
        <v>62</v>
      </c>
      <c r="H3452" s="21" t="s">
        <v>70</v>
      </c>
      <c r="I3452" s="21" t="s">
        <v>98</v>
      </c>
      <c r="J3452" s="22">
        <v>43733</v>
      </c>
      <c r="K3452" s="23">
        <v>0.40849537037036998</v>
      </c>
      <c r="L3452" s="22">
        <v>43733</v>
      </c>
      <c r="M3452" s="23">
        <v>0.40849537037036998</v>
      </c>
      <c r="N3452" s="24">
        <v>20</v>
      </c>
      <c r="O3452" s="21" t="s">
        <v>66</v>
      </c>
      <c r="P3452" s="24">
        <f>TotalMov[[#This Row],[Confirmed activ. 3 (ILE03)]]</f>
        <v>20</v>
      </c>
      <c r="Q3452" s="24">
        <v>20</v>
      </c>
      <c r="R3452" s="21" t="s">
        <v>66</v>
      </c>
      <c r="S3452" s="21" t="s">
        <v>72</v>
      </c>
    </row>
    <row r="3453" spans="1:19" x14ac:dyDescent="0.35">
      <c r="A3453" s="21">
        <v>1549303</v>
      </c>
      <c r="B3453" s="53">
        <v>411591</v>
      </c>
      <c r="C3453" s="21">
        <f>VLOOKUP(TotalMov[[#This Row],[Order]],'Total Mov by SS'!B:C,2,0)</f>
        <v>158</v>
      </c>
      <c r="D3453" s="21" t="s">
        <v>59</v>
      </c>
      <c r="E3453" s="21" t="s">
        <v>104</v>
      </c>
      <c r="F3453" s="21" t="s">
        <v>69</v>
      </c>
      <c r="G3453" s="21" t="s">
        <v>62</v>
      </c>
      <c r="H3453" s="21" t="s">
        <v>70</v>
      </c>
      <c r="I3453" s="21" t="s">
        <v>100</v>
      </c>
      <c r="J3453" s="22">
        <v>43733</v>
      </c>
      <c r="K3453" s="23">
        <v>0.40856481481481</v>
      </c>
      <c r="L3453" s="22">
        <v>43733</v>
      </c>
      <c r="M3453" s="23">
        <v>0.40856481481481</v>
      </c>
      <c r="N3453" s="24">
        <v>30</v>
      </c>
      <c r="O3453" s="21" t="s">
        <v>66</v>
      </c>
      <c r="P3453" s="24">
        <f>TotalMov[[#This Row],[Confirmed activ. 3 (ILE03)]]</f>
        <v>30</v>
      </c>
      <c r="Q3453" s="24">
        <v>30</v>
      </c>
      <c r="R3453" s="21" t="s">
        <v>66</v>
      </c>
      <c r="S3453" s="21" t="s">
        <v>72</v>
      </c>
    </row>
    <row r="3454" spans="1:19" x14ac:dyDescent="0.35">
      <c r="A3454" s="21">
        <v>1549303</v>
      </c>
      <c r="B3454" s="53">
        <v>411591</v>
      </c>
      <c r="C3454" s="21">
        <f>VLOOKUP(TotalMov[[#This Row],[Order]],'Total Mov by SS'!B:C,2,0)</f>
        <v>158</v>
      </c>
      <c r="D3454" s="21" t="s">
        <v>59</v>
      </c>
      <c r="E3454" s="21" t="s">
        <v>113</v>
      </c>
      <c r="F3454" s="21" t="s">
        <v>102</v>
      </c>
      <c r="G3454" s="21" t="s">
        <v>62</v>
      </c>
      <c r="H3454" s="21" t="s">
        <v>100</v>
      </c>
      <c r="I3454" s="21" t="s">
        <v>103</v>
      </c>
      <c r="J3454" s="22">
        <v>43734</v>
      </c>
      <c r="K3454" s="23">
        <v>0.42446759259258998</v>
      </c>
      <c r="L3454" s="22">
        <v>43734</v>
      </c>
      <c r="M3454" s="23">
        <v>0.42446759259258998</v>
      </c>
      <c r="N3454" s="24">
        <v>30</v>
      </c>
      <c r="O3454" s="21" t="s">
        <v>66</v>
      </c>
      <c r="P3454" s="24">
        <f>TotalMov[[#This Row],[Confirmed activ. 3 (ILE03)]]</f>
        <v>30</v>
      </c>
      <c r="Q3454" s="24">
        <v>30</v>
      </c>
      <c r="R3454" s="21" t="s">
        <v>66</v>
      </c>
      <c r="S3454" s="21" t="s">
        <v>72</v>
      </c>
    </row>
    <row r="3455" spans="1:19" x14ac:dyDescent="0.35">
      <c r="A3455" s="21">
        <v>1549303</v>
      </c>
      <c r="B3455" s="53">
        <v>411591</v>
      </c>
      <c r="C3455" s="21">
        <f>VLOOKUP(TotalMov[[#This Row],[Order]],'Total Mov by SS'!B:C,2,0)</f>
        <v>158</v>
      </c>
      <c r="D3455" s="21" t="s">
        <v>59</v>
      </c>
      <c r="E3455" s="21" t="s">
        <v>114</v>
      </c>
      <c r="F3455" s="21" t="s">
        <v>102</v>
      </c>
      <c r="G3455" s="21" t="s">
        <v>105</v>
      </c>
      <c r="H3455" s="21" t="s">
        <v>100</v>
      </c>
      <c r="I3455" s="21" t="s">
        <v>106</v>
      </c>
      <c r="J3455" s="22">
        <v>43737</v>
      </c>
      <c r="K3455" s="23">
        <v>0.33784722222222002</v>
      </c>
      <c r="L3455" s="22">
        <v>43737</v>
      </c>
      <c r="M3455" s="23">
        <v>0.33784722222222002</v>
      </c>
      <c r="N3455" s="24">
        <v>45</v>
      </c>
      <c r="O3455" s="21" t="s">
        <v>66</v>
      </c>
      <c r="P3455" s="24">
        <f>TotalMov[[#This Row],[Confirmed activ. 3 (ILE03)]]</f>
        <v>45</v>
      </c>
      <c r="Q3455" s="24">
        <v>45</v>
      </c>
      <c r="R3455" s="21" t="s">
        <v>66</v>
      </c>
      <c r="S3455" s="21" t="s">
        <v>72</v>
      </c>
    </row>
    <row r="3456" spans="1:19" x14ac:dyDescent="0.35">
      <c r="A3456" s="21">
        <v>1549303</v>
      </c>
      <c r="B3456" s="53">
        <v>411591</v>
      </c>
      <c r="C3456" s="21">
        <f>VLOOKUP(TotalMov[[#This Row],[Order]],'Total Mov by SS'!B:C,2,0)</f>
        <v>158</v>
      </c>
      <c r="D3456" s="21" t="s">
        <v>107</v>
      </c>
      <c r="E3456" s="21" t="s">
        <v>60</v>
      </c>
      <c r="F3456" s="21" t="s">
        <v>61</v>
      </c>
      <c r="G3456" s="21" t="s">
        <v>90</v>
      </c>
      <c r="H3456" s="21" t="s">
        <v>63</v>
      </c>
      <c r="I3456" s="21" t="s">
        <v>108</v>
      </c>
      <c r="J3456" s="22"/>
      <c r="K3456" s="23">
        <v>0</v>
      </c>
      <c r="L3456" s="22"/>
      <c r="M3456" s="23">
        <v>0</v>
      </c>
      <c r="N3456" s="25">
        <v>0</v>
      </c>
      <c r="O3456" s="21" t="s">
        <v>93</v>
      </c>
      <c r="P3456" s="24"/>
      <c r="Q3456" s="24">
        <v>1</v>
      </c>
      <c r="R3456" s="21" t="s">
        <v>66</v>
      </c>
      <c r="S3456" s="21" t="s">
        <v>94</v>
      </c>
    </row>
    <row r="3457" spans="1:19" x14ac:dyDescent="0.35">
      <c r="A3457" s="21">
        <v>1549303</v>
      </c>
      <c r="B3457" s="53">
        <v>411591</v>
      </c>
      <c r="C3457" s="21">
        <f>VLOOKUP(TotalMov[[#This Row],[Order]],'Total Mov by SS'!B:C,2,0)</f>
        <v>158</v>
      </c>
      <c r="D3457" s="21" t="s">
        <v>109</v>
      </c>
      <c r="E3457" s="21" t="s">
        <v>95</v>
      </c>
      <c r="F3457" s="21" t="s">
        <v>83</v>
      </c>
      <c r="G3457" s="21" t="s">
        <v>90</v>
      </c>
      <c r="H3457" s="21" t="s">
        <v>84</v>
      </c>
      <c r="I3457" s="21" t="s">
        <v>110</v>
      </c>
      <c r="J3457" s="22"/>
      <c r="K3457" s="23">
        <v>0</v>
      </c>
      <c r="L3457" s="22"/>
      <c r="M3457" s="23">
        <v>0</v>
      </c>
      <c r="N3457" s="25">
        <v>0</v>
      </c>
      <c r="O3457" s="21" t="s">
        <v>93</v>
      </c>
      <c r="P3457" s="24"/>
      <c r="Q3457" s="24">
        <v>5</v>
      </c>
      <c r="R3457" s="21" t="s">
        <v>66</v>
      </c>
      <c r="S3457" s="21" t="s">
        <v>94</v>
      </c>
    </row>
    <row r="3458" spans="1:19" x14ac:dyDescent="0.35">
      <c r="A3458" s="21">
        <v>1549304</v>
      </c>
      <c r="B3458" s="53">
        <v>411591</v>
      </c>
      <c r="C3458" s="21">
        <f>VLOOKUP(TotalMov[[#This Row],[Order]],'Total Mov by SS'!B:C,2,0)</f>
        <v>159</v>
      </c>
      <c r="D3458" s="21" t="s">
        <v>59</v>
      </c>
      <c r="E3458" s="21" t="s">
        <v>60</v>
      </c>
      <c r="F3458" s="21" t="s">
        <v>83</v>
      </c>
      <c r="G3458" s="21" t="s">
        <v>62</v>
      </c>
      <c r="H3458" s="21" t="s">
        <v>84</v>
      </c>
      <c r="I3458" s="21" t="s">
        <v>111</v>
      </c>
      <c r="J3458" s="22">
        <v>43719</v>
      </c>
      <c r="K3458" s="23">
        <v>0.79538194444443999</v>
      </c>
      <c r="L3458" s="22">
        <v>43720</v>
      </c>
      <c r="M3458" s="23">
        <v>1.284722222222E-2</v>
      </c>
      <c r="N3458" s="25">
        <v>111.947</v>
      </c>
      <c r="O3458" s="21" t="s">
        <v>66</v>
      </c>
      <c r="P3458" s="24">
        <f>TotalMov[[#This Row],[Confirmed activ. 3 (ILE03)]]</f>
        <v>111.947</v>
      </c>
      <c r="Q3458" s="24">
        <v>40</v>
      </c>
      <c r="R3458" s="21" t="s">
        <v>66</v>
      </c>
      <c r="S3458" s="21" t="s">
        <v>67</v>
      </c>
    </row>
    <row r="3459" spans="1:19" x14ac:dyDescent="0.35">
      <c r="A3459" s="21">
        <v>1549304</v>
      </c>
      <c r="B3459" s="53">
        <v>411591</v>
      </c>
      <c r="C3459" s="21">
        <f>VLOOKUP(TotalMov[[#This Row],[Order]],'Total Mov by SS'!B:C,2,0)</f>
        <v>159</v>
      </c>
      <c r="D3459" s="21" t="s">
        <v>59</v>
      </c>
      <c r="E3459" s="21" t="s">
        <v>68</v>
      </c>
      <c r="F3459" s="21" t="s">
        <v>61</v>
      </c>
      <c r="G3459" s="21" t="s">
        <v>62</v>
      </c>
      <c r="H3459" s="21" t="s">
        <v>63</v>
      </c>
      <c r="I3459" s="21" t="s">
        <v>64</v>
      </c>
      <c r="J3459" s="22">
        <v>43720</v>
      </c>
      <c r="K3459" s="23">
        <v>0.31923611111111</v>
      </c>
      <c r="L3459" s="22">
        <v>43720</v>
      </c>
      <c r="M3459" s="23">
        <v>0.37177083333333</v>
      </c>
      <c r="N3459" s="25">
        <v>37.832999999999998</v>
      </c>
      <c r="O3459" s="21" t="s">
        <v>66</v>
      </c>
      <c r="P3459" s="24">
        <f>TotalMov[[#This Row],[Confirmed activ. 3 (ILE03)]]</f>
        <v>37.832999999999998</v>
      </c>
      <c r="Q3459" s="24">
        <v>15</v>
      </c>
      <c r="R3459" s="21" t="s">
        <v>66</v>
      </c>
      <c r="S3459" s="21" t="s">
        <v>67</v>
      </c>
    </row>
    <row r="3460" spans="1:19" x14ac:dyDescent="0.35">
      <c r="A3460" s="21">
        <v>1549304</v>
      </c>
      <c r="B3460" s="53">
        <v>411591</v>
      </c>
      <c r="C3460" s="21">
        <f>VLOOKUP(TotalMov[[#This Row],[Order]],'Total Mov by SS'!B:C,2,0)</f>
        <v>159</v>
      </c>
      <c r="D3460" s="21" t="s">
        <v>59</v>
      </c>
      <c r="E3460" s="21" t="s">
        <v>73</v>
      </c>
      <c r="F3460" s="21" t="s">
        <v>69</v>
      </c>
      <c r="G3460" s="21" t="s">
        <v>62</v>
      </c>
      <c r="H3460" s="21" t="s">
        <v>70</v>
      </c>
      <c r="I3460" s="21" t="s">
        <v>71</v>
      </c>
      <c r="J3460" s="22">
        <v>43723</v>
      </c>
      <c r="K3460" s="23">
        <v>0.34134259259258998</v>
      </c>
      <c r="L3460" s="22">
        <v>43723</v>
      </c>
      <c r="M3460" s="23">
        <v>0.34134259259258998</v>
      </c>
      <c r="N3460" s="24">
        <v>20</v>
      </c>
      <c r="O3460" s="21" t="s">
        <v>66</v>
      </c>
      <c r="P3460" s="24">
        <f>TotalMov[[#This Row],[Confirmed activ. 3 (ILE03)]]</f>
        <v>20</v>
      </c>
      <c r="Q3460" s="24">
        <v>20</v>
      </c>
      <c r="R3460" s="21" t="s">
        <v>66</v>
      </c>
      <c r="S3460" s="21" t="s">
        <v>72</v>
      </c>
    </row>
    <row r="3461" spans="1:19" x14ac:dyDescent="0.35">
      <c r="A3461" s="21">
        <v>1549304</v>
      </c>
      <c r="B3461" s="53">
        <v>411591</v>
      </c>
      <c r="C3461" s="21">
        <f>VLOOKUP(TotalMov[[#This Row],[Order]],'Total Mov by SS'!B:C,2,0)</f>
        <v>159</v>
      </c>
      <c r="D3461" s="21" t="s">
        <v>59</v>
      </c>
      <c r="E3461" s="21" t="s">
        <v>75</v>
      </c>
      <c r="F3461" s="21" t="s">
        <v>61</v>
      </c>
      <c r="G3461" s="21" t="s">
        <v>62</v>
      </c>
      <c r="H3461" s="21" t="s">
        <v>63</v>
      </c>
      <c r="I3461" s="21" t="s">
        <v>74</v>
      </c>
      <c r="J3461" s="22">
        <v>43723</v>
      </c>
      <c r="K3461" s="23">
        <v>0.34384259259258998</v>
      </c>
      <c r="L3461" s="22">
        <v>43723</v>
      </c>
      <c r="M3461" s="23">
        <v>0.69520833333332999</v>
      </c>
      <c r="N3461" s="25">
        <v>8.4329999999999998</v>
      </c>
      <c r="O3461" s="21" t="s">
        <v>77</v>
      </c>
      <c r="P3461" s="24">
        <f>TotalMov[[#This Row],[Confirmed activ. 3 (ILE03)]]*60</f>
        <v>505.98</v>
      </c>
      <c r="Q3461" s="24">
        <v>350</v>
      </c>
      <c r="R3461" s="21" t="s">
        <v>66</v>
      </c>
      <c r="S3461" s="21" t="s">
        <v>67</v>
      </c>
    </row>
    <row r="3462" spans="1:19" x14ac:dyDescent="0.35">
      <c r="A3462" s="21">
        <v>1549304</v>
      </c>
      <c r="B3462" s="53">
        <v>411591</v>
      </c>
      <c r="C3462" s="21">
        <f>VLOOKUP(TotalMov[[#This Row],[Order]],'Total Mov by SS'!B:C,2,0)</f>
        <v>159</v>
      </c>
      <c r="D3462" s="21" t="s">
        <v>59</v>
      </c>
      <c r="E3462" s="21" t="s">
        <v>78</v>
      </c>
      <c r="F3462" s="21" t="s">
        <v>61</v>
      </c>
      <c r="G3462" s="21" t="s">
        <v>62</v>
      </c>
      <c r="H3462" s="21" t="s">
        <v>63</v>
      </c>
      <c r="I3462" s="21" t="s">
        <v>76</v>
      </c>
      <c r="J3462" s="22">
        <v>43723</v>
      </c>
      <c r="K3462" s="23">
        <v>0.69541666666667001</v>
      </c>
      <c r="L3462" s="22">
        <v>43727</v>
      </c>
      <c r="M3462" s="23">
        <v>0.60631944444443997</v>
      </c>
      <c r="N3462" s="25">
        <v>36.427999999999997</v>
      </c>
      <c r="O3462" s="21" t="s">
        <v>77</v>
      </c>
      <c r="P3462" s="24">
        <f>TotalMov[[#This Row],[Confirmed activ. 3 (ILE03)]]*60</f>
        <v>2185.6799999999998</v>
      </c>
      <c r="Q3462" s="24">
        <v>1020</v>
      </c>
      <c r="R3462" s="21" t="s">
        <v>66</v>
      </c>
      <c r="S3462" s="21" t="s">
        <v>67</v>
      </c>
    </row>
    <row r="3463" spans="1:19" x14ac:dyDescent="0.35">
      <c r="A3463" s="21">
        <v>1549304</v>
      </c>
      <c r="B3463" s="53">
        <v>411591</v>
      </c>
      <c r="C3463" s="21">
        <f>VLOOKUP(TotalMov[[#This Row],[Order]],'Total Mov by SS'!B:C,2,0)</f>
        <v>159</v>
      </c>
      <c r="D3463" s="21" t="s">
        <v>59</v>
      </c>
      <c r="E3463" s="21" t="s">
        <v>80</v>
      </c>
      <c r="F3463" s="21" t="s">
        <v>61</v>
      </c>
      <c r="G3463" s="21" t="s">
        <v>62</v>
      </c>
      <c r="H3463" s="21" t="s">
        <v>63</v>
      </c>
      <c r="I3463" s="21" t="s">
        <v>112</v>
      </c>
      <c r="J3463" s="22">
        <v>43727</v>
      </c>
      <c r="K3463" s="23">
        <v>0.60655092592592996</v>
      </c>
      <c r="L3463" s="22">
        <v>43727</v>
      </c>
      <c r="M3463" s="23">
        <v>0.61964120370370002</v>
      </c>
      <c r="N3463" s="25">
        <v>18.850000000000001</v>
      </c>
      <c r="O3463" s="21" t="s">
        <v>66</v>
      </c>
      <c r="P3463" s="24">
        <f>TotalMov[[#This Row],[Confirmed activ. 3 (ILE03)]]</f>
        <v>18.850000000000001</v>
      </c>
      <c r="Q3463" s="24">
        <v>50</v>
      </c>
      <c r="R3463" s="21" t="s">
        <v>66</v>
      </c>
      <c r="S3463" s="21" t="s">
        <v>67</v>
      </c>
    </row>
    <row r="3464" spans="1:19" x14ac:dyDescent="0.35">
      <c r="A3464" s="21">
        <v>1549304</v>
      </c>
      <c r="B3464" s="53">
        <v>411591</v>
      </c>
      <c r="C3464" s="21">
        <f>VLOOKUP(TotalMov[[#This Row],[Order]],'Total Mov by SS'!B:C,2,0)</f>
        <v>159</v>
      </c>
      <c r="D3464" s="21" t="s">
        <v>59</v>
      </c>
      <c r="E3464" s="21" t="s">
        <v>82</v>
      </c>
      <c r="F3464" s="21" t="s">
        <v>89</v>
      </c>
      <c r="G3464" s="21" t="s">
        <v>90</v>
      </c>
      <c r="H3464" s="21" t="s">
        <v>91</v>
      </c>
      <c r="I3464" s="21" t="s">
        <v>92</v>
      </c>
      <c r="J3464" s="22"/>
      <c r="K3464" s="23">
        <v>0</v>
      </c>
      <c r="L3464" s="22"/>
      <c r="M3464" s="23">
        <v>0</v>
      </c>
      <c r="N3464" s="25">
        <v>0</v>
      </c>
      <c r="O3464" s="21" t="s">
        <v>93</v>
      </c>
      <c r="P3464" s="24"/>
      <c r="Q3464" s="24">
        <v>0</v>
      </c>
      <c r="R3464" s="21" t="s">
        <v>66</v>
      </c>
      <c r="S3464" s="21" t="s">
        <v>94</v>
      </c>
    </row>
    <row r="3465" spans="1:19" x14ac:dyDescent="0.35">
      <c r="A3465" s="21">
        <v>1549304</v>
      </c>
      <c r="B3465" s="53">
        <v>411591</v>
      </c>
      <c r="C3465" s="21">
        <f>VLOOKUP(TotalMov[[#This Row],[Order]],'Total Mov by SS'!B:C,2,0)</f>
        <v>159</v>
      </c>
      <c r="D3465" s="21" t="s">
        <v>59</v>
      </c>
      <c r="E3465" s="21" t="s">
        <v>85</v>
      </c>
      <c r="F3465" s="21" t="s">
        <v>69</v>
      </c>
      <c r="G3465" s="21" t="s">
        <v>62</v>
      </c>
      <c r="H3465" s="21" t="s">
        <v>70</v>
      </c>
      <c r="I3465" s="21" t="s">
        <v>79</v>
      </c>
      <c r="J3465" s="22">
        <v>43727</v>
      </c>
      <c r="K3465" s="23">
        <v>0.63218750000000001</v>
      </c>
      <c r="L3465" s="22">
        <v>43727</v>
      </c>
      <c r="M3465" s="23">
        <v>0.63218750000000001</v>
      </c>
      <c r="N3465" s="24">
        <v>20</v>
      </c>
      <c r="O3465" s="21" t="s">
        <v>66</v>
      </c>
      <c r="P3465" s="24">
        <f>TotalMov[[#This Row],[Confirmed activ. 3 (ILE03)]]</f>
        <v>20</v>
      </c>
      <c r="Q3465" s="24">
        <v>20</v>
      </c>
      <c r="R3465" s="21" t="s">
        <v>66</v>
      </c>
      <c r="S3465" s="21" t="s">
        <v>72</v>
      </c>
    </row>
    <row r="3466" spans="1:19" x14ac:dyDescent="0.35">
      <c r="A3466" s="21">
        <v>1549304</v>
      </c>
      <c r="B3466" s="53">
        <v>411591</v>
      </c>
      <c r="C3466" s="21">
        <f>VLOOKUP(TotalMov[[#This Row],[Order]],'Total Mov by SS'!B:C,2,0)</f>
        <v>159</v>
      </c>
      <c r="D3466" s="21" t="s">
        <v>59</v>
      </c>
      <c r="E3466" s="21" t="s">
        <v>88</v>
      </c>
      <c r="F3466" s="21" t="s">
        <v>69</v>
      </c>
      <c r="G3466" s="21" t="s">
        <v>62</v>
      </c>
      <c r="H3466" s="21" t="s">
        <v>70</v>
      </c>
      <c r="I3466" s="21" t="s">
        <v>81</v>
      </c>
      <c r="J3466" s="22">
        <v>43727</v>
      </c>
      <c r="K3466" s="23">
        <v>0.63226851851851995</v>
      </c>
      <c r="L3466" s="22">
        <v>43727</v>
      </c>
      <c r="M3466" s="23">
        <v>0.63226851851851995</v>
      </c>
      <c r="N3466" s="24">
        <v>20</v>
      </c>
      <c r="O3466" s="21" t="s">
        <v>66</v>
      </c>
      <c r="P3466" s="24">
        <f>TotalMov[[#This Row],[Confirmed activ. 3 (ILE03)]]</f>
        <v>20</v>
      </c>
      <c r="Q3466" s="24">
        <v>20</v>
      </c>
      <c r="R3466" s="21" t="s">
        <v>66</v>
      </c>
      <c r="S3466" s="21" t="s">
        <v>72</v>
      </c>
    </row>
    <row r="3467" spans="1:19" x14ac:dyDescent="0.35">
      <c r="A3467" s="21">
        <v>1549304</v>
      </c>
      <c r="B3467" s="53">
        <v>411591</v>
      </c>
      <c r="C3467" s="21">
        <f>VLOOKUP(TotalMov[[#This Row],[Order]],'Total Mov by SS'!B:C,2,0)</f>
        <v>159</v>
      </c>
      <c r="D3467" s="21" t="s">
        <v>59</v>
      </c>
      <c r="E3467" s="21" t="s">
        <v>95</v>
      </c>
      <c r="F3467" s="21" t="s">
        <v>83</v>
      </c>
      <c r="G3467" s="21" t="s">
        <v>62</v>
      </c>
      <c r="H3467" s="21" t="s">
        <v>84</v>
      </c>
      <c r="I3467" s="21" t="s">
        <v>84</v>
      </c>
      <c r="J3467" s="22">
        <v>43730</v>
      </c>
      <c r="K3467" s="23">
        <v>0.54091435185184999</v>
      </c>
      <c r="L3467" s="22">
        <v>43730</v>
      </c>
      <c r="M3467" s="23">
        <v>0.97774305555555996</v>
      </c>
      <c r="N3467" s="25">
        <v>8.8640000000000008</v>
      </c>
      <c r="O3467" s="21" t="s">
        <v>77</v>
      </c>
      <c r="P3467" s="24">
        <f>TotalMov[[#This Row],[Confirmed activ. 3 (ILE03)]]*60</f>
        <v>531.84</v>
      </c>
      <c r="Q3467" s="24">
        <v>450</v>
      </c>
      <c r="R3467" s="21" t="s">
        <v>66</v>
      </c>
      <c r="S3467" s="21" t="s">
        <v>67</v>
      </c>
    </row>
    <row r="3468" spans="1:19" x14ac:dyDescent="0.35">
      <c r="A3468" s="21">
        <v>1549304</v>
      </c>
      <c r="B3468" s="53">
        <v>411591</v>
      </c>
      <c r="C3468" s="21">
        <f>VLOOKUP(TotalMov[[#This Row],[Order]],'Total Mov by SS'!B:C,2,0)</f>
        <v>159</v>
      </c>
      <c r="D3468" s="21" t="s">
        <v>59</v>
      </c>
      <c r="E3468" s="21" t="s">
        <v>97</v>
      </c>
      <c r="F3468" s="21" t="s">
        <v>86</v>
      </c>
      <c r="G3468" s="21" t="s">
        <v>62</v>
      </c>
      <c r="H3468" s="21" t="s">
        <v>87</v>
      </c>
      <c r="I3468" s="21" t="s">
        <v>87</v>
      </c>
      <c r="J3468" s="22">
        <v>43731</v>
      </c>
      <c r="K3468" s="23">
        <v>0.41650462962962997</v>
      </c>
      <c r="L3468" s="22">
        <v>43731</v>
      </c>
      <c r="M3468" s="23">
        <v>0.41650462962962997</v>
      </c>
      <c r="N3468" s="24">
        <v>20</v>
      </c>
      <c r="O3468" s="21" t="s">
        <v>66</v>
      </c>
      <c r="P3468" s="24">
        <f>TotalMov[[#This Row],[Confirmed activ. 3 (ILE03)]]</f>
        <v>20</v>
      </c>
      <c r="Q3468" s="24">
        <v>20</v>
      </c>
      <c r="R3468" s="21" t="s">
        <v>66</v>
      </c>
      <c r="S3468" s="21" t="s">
        <v>72</v>
      </c>
    </row>
    <row r="3469" spans="1:19" x14ac:dyDescent="0.35">
      <c r="A3469" s="21">
        <v>1549304</v>
      </c>
      <c r="B3469" s="53">
        <v>411591</v>
      </c>
      <c r="C3469" s="21">
        <f>VLOOKUP(TotalMov[[#This Row],[Order]],'Total Mov by SS'!B:C,2,0)</f>
        <v>159</v>
      </c>
      <c r="D3469" s="21" t="s">
        <v>59</v>
      </c>
      <c r="E3469" s="21" t="s">
        <v>99</v>
      </c>
      <c r="F3469" s="21" t="s">
        <v>61</v>
      </c>
      <c r="G3469" s="21" t="s">
        <v>62</v>
      </c>
      <c r="H3469" s="21" t="s">
        <v>63</v>
      </c>
      <c r="I3469" s="21" t="s">
        <v>96</v>
      </c>
      <c r="J3469" s="22">
        <v>43732</v>
      </c>
      <c r="K3469" s="23">
        <v>0.35983796296296</v>
      </c>
      <c r="L3469" s="22">
        <v>43732</v>
      </c>
      <c r="M3469" s="23">
        <v>0.37002314814815002</v>
      </c>
      <c r="N3469" s="25">
        <v>14.667</v>
      </c>
      <c r="O3469" s="21" t="s">
        <v>66</v>
      </c>
      <c r="P3469" s="24">
        <f>TotalMov[[#This Row],[Confirmed activ. 3 (ILE03)]]</f>
        <v>14.667</v>
      </c>
      <c r="Q3469" s="24">
        <v>100</v>
      </c>
      <c r="R3469" s="21" t="s">
        <v>66</v>
      </c>
      <c r="S3469" s="21" t="s">
        <v>67</v>
      </c>
    </row>
    <row r="3470" spans="1:19" x14ac:dyDescent="0.35">
      <c r="A3470" s="21">
        <v>1549304</v>
      </c>
      <c r="B3470" s="53">
        <v>411591</v>
      </c>
      <c r="C3470" s="21">
        <f>VLOOKUP(TotalMov[[#This Row],[Order]],'Total Mov by SS'!B:C,2,0)</f>
        <v>159</v>
      </c>
      <c r="D3470" s="21" t="s">
        <v>59</v>
      </c>
      <c r="E3470" s="21" t="s">
        <v>101</v>
      </c>
      <c r="F3470" s="21" t="s">
        <v>69</v>
      </c>
      <c r="G3470" s="21" t="s">
        <v>62</v>
      </c>
      <c r="H3470" s="21" t="s">
        <v>70</v>
      </c>
      <c r="I3470" s="21" t="s">
        <v>98</v>
      </c>
      <c r="J3470" s="22">
        <v>43739</v>
      </c>
      <c r="K3470" s="23">
        <v>0.35637731481481</v>
      </c>
      <c r="L3470" s="22">
        <v>43739</v>
      </c>
      <c r="M3470" s="23">
        <v>0.35637731481481</v>
      </c>
      <c r="N3470" s="24">
        <v>20</v>
      </c>
      <c r="O3470" s="21" t="s">
        <v>66</v>
      </c>
      <c r="P3470" s="24">
        <f>TotalMov[[#This Row],[Confirmed activ. 3 (ILE03)]]</f>
        <v>20</v>
      </c>
      <c r="Q3470" s="24">
        <v>20</v>
      </c>
      <c r="R3470" s="21" t="s">
        <v>66</v>
      </c>
      <c r="S3470" s="21" t="s">
        <v>72</v>
      </c>
    </row>
    <row r="3471" spans="1:19" x14ac:dyDescent="0.35">
      <c r="A3471" s="21">
        <v>1549304</v>
      </c>
      <c r="B3471" s="53">
        <v>411591</v>
      </c>
      <c r="C3471" s="21">
        <f>VLOOKUP(TotalMov[[#This Row],[Order]],'Total Mov by SS'!B:C,2,0)</f>
        <v>159</v>
      </c>
      <c r="D3471" s="21" t="s">
        <v>59</v>
      </c>
      <c r="E3471" s="21" t="s">
        <v>104</v>
      </c>
      <c r="F3471" s="21" t="s">
        <v>69</v>
      </c>
      <c r="G3471" s="21" t="s">
        <v>62</v>
      </c>
      <c r="H3471" s="21" t="s">
        <v>70</v>
      </c>
      <c r="I3471" s="21" t="s">
        <v>100</v>
      </c>
      <c r="J3471" s="22">
        <v>43739</v>
      </c>
      <c r="K3471" s="23">
        <v>0.35652777777778</v>
      </c>
      <c r="L3471" s="22">
        <v>43739</v>
      </c>
      <c r="M3471" s="23">
        <v>0.35652777777778</v>
      </c>
      <c r="N3471" s="24">
        <v>30</v>
      </c>
      <c r="O3471" s="21" t="s">
        <v>66</v>
      </c>
      <c r="P3471" s="24">
        <f>TotalMov[[#This Row],[Confirmed activ. 3 (ILE03)]]</f>
        <v>30</v>
      </c>
      <c r="Q3471" s="24">
        <v>30</v>
      </c>
      <c r="R3471" s="21" t="s">
        <v>66</v>
      </c>
      <c r="S3471" s="21" t="s">
        <v>72</v>
      </c>
    </row>
    <row r="3472" spans="1:19" x14ac:dyDescent="0.35">
      <c r="A3472" s="21">
        <v>1549304</v>
      </c>
      <c r="B3472" s="53">
        <v>411591</v>
      </c>
      <c r="C3472" s="21">
        <f>VLOOKUP(TotalMov[[#This Row],[Order]],'Total Mov by SS'!B:C,2,0)</f>
        <v>159</v>
      </c>
      <c r="D3472" s="21" t="s">
        <v>59</v>
      </c>
      <c r="E3472" s="21" t="s">
        <v>113</v>
      </c>
      <c r="F3472" s="21" t="s">
        <v>102</v>
      </c>
      <c r="G3472" s="21" t="s">
        <v>62</v>
      </c>
      <c r="H3472" s="21" t="s">
        <v>100</v>
      </c>
      <c r="I3472" s="21" t="s">
        <v>103</v>
      </c>
      <c r="J3472" s="22">
        <v>43739</v>
      </c>
      <c r="K3472" s="23">
        <v>0.35662037037036998</v>
      </c>
      <c r="L3472" s="22">
        <v>43739</v>
      </c>
      <c r="M3472" s="23">
        <v>0.35662037037036998</v>
      </c>
      <c r="N3472" s="24">
        <v>30</v>
      </c>
      <c r="O3472" s="21" t="s">
        <v>66</v>
      </c>
      <c r="P3472" s="24">
        <f>TotalMov[[#This Row],[Confirmed activ. 3 (ILE03)]]</f>
        <v>30</v>
      </c>
      <c r="Q3472" s="24">
        <v>30</v>
      </c>
      <c r="R3472" s="21" t="s">
        <v>66</v>
      </c>
      <c r="S3472" s="21" t="s">
        <v>72</v>
      </c>
    </row>
    <row r="3473" spans="1:19" x14ac:dyDescent="0.35">
      <c r="A3473" s="21">
        <v>1549304</v>
      </c>
      <c r="B3473" s="53">
        <v>411591</v>
      </c>
      <c r="C3473" s="21">
        <f>VLOOKUP(TotalMov[[#This Row],[Order]],'Total Mov by SS'!B:C,2,0)</f>
        <v>159</v>
      </c>
      <c r="D3473" s="21" t="s">
        <v>59</v>
      </c>
      <c r="E3473" s="21" t="s">
        <v>114</v>
      </c>
      <c r="F3473" s="21" t="s">
        <v>102</v>
      </c>
      <c r="G3473" s="21" t="s">
        <v>105</v>
      </c>
      <c r="H3473" s="21" t="s">
        <v>100</v>
      </c>
      <c r="I3473" s="21" t="s">
        <v>106</v>
      </c>
      <c r="J3473" s="22">
        <v>43739</v>
      </c>
      <c r="K3473" s="23">
        <v>0.68024305555555997</v>
      </c>
      <c r="L3473" s="22">
        <v>43739</v>
      </c>
      <c r="M3473" s="23">
        <v>0.68024305555555997</v>
      </c>
      <c r="N3473" s="24">
        <v>45</v>
      </c>
      <c r="O3473" s="21" t="s">
        <v>66</v>
      </c>
      <c r="P3473" s="24">
        <f>TotalMov[[#This Row],[Confirmed activ. 3 (ILE03)]]</f>
        <v>45</v>
      </c>
      <c r="Q3473" s="24">
        <v>45</v>
      </c>
      <c r="R3473" s="21" t="s">
        <v>66</v>
      </c>
      <c r="S3473" s="21" t="s">
        <v>72</v>
      </c>
    </row>
    <row r="3474" spans="1:19" x14ac:dyDescent="0.35">
      <c r="A3474" s="21">
        <v>1549304</v>
      </c>
      <c r="B3474" s="53">
        <v>411591</v>
      </c>
      <c r="C3474" s="21">
        <f>VLOOKUP(TotalMov[[#This Row],[Order]],'Total Mov by SS'!B:C,2,0)</f>
        <v>159</v>
      </c>
      <c r="D3474" s="21" t="s">
        <v>107</v>
      </c>
      <c r="E3474" s="21" t="s">
        <v>60</v>
      </c>
      <c r="F3474" s="21" t="s">
        <v>61</v>
      </c>
      <c r="G3474" s="21" t="s">
        <v>90</v>
      </c>
      <c r="H3474" s="21" t="s">
        <v>63</v>
      </c>
      <c r="I3474" s="21" t="s">
        <v>108</v>
      </c>
      <c r="J3474" s="22">
        <v>43732</v>
      </c>
      <c r="K3474" s="23">
        <v>0.37704861111110999</v>
      </c>
      <c r="L3474" s="22">
        <v>43732</v>
      </c>
      <c r="M3474" s="23">
        <v>0.61841435185185001</v>
      </c>
      <c r="N3474" s="25">
        <v>5.7930000000000001</v>
      </c>
      <c r="O3474" s="21" t="s">
        <v>77</v>
      </c>
      <c r="P3474" s="24">
        <f>TotalMov[[#This Row],[Confirmed activ. 3 (ILE03)]]*60</f>
        <v>347.58</v>
      </c>
      <c r="Q3474" s="24">
        <v>1</v>
      </c>
      <c r="R3474" s="21" t="s">
        <v>66</v>
      </c>
      <c r="S3474" s="21" t="s">
        <v>67</v>
      </c>
    </row>
    <row r="3475" spans="1:19" x14ac:dyDescent="0.35">
      <c r="A3475" s="21">
        <v>1549304</v>
      </c>
      <c r="B3475" s="53">
        <v>411591</v>
      </c>
      <c r="C3475" s="21">
        <f>VLOOKUP(TotalMov[[#This Row],[Order]],'Total Mov by SS'!B:C,2,0)</f>
        <v>159</v>
      </c>
      <c r="D3475" s="21" t="s">
        <v>109</v>
      </c>
      <c r="E3475" s="21" t="s">
        <v>95</v>
      </c>
      <c r="F3475" s="21" t="s">
        <v>83</v>
      </c>
      <c r="G3475" s="21" t="s">
        <v>90</v>
      </c>
      <c r="H3475" s="21" t="s">
        <v>84</v>
      </c>
      <c r="I3475" s="21" t="s">
        <v>110</v>
      </c>
      <c r="J3475" s="22"/>
      <c r="K3475" s="23">
        <v>0</v>
      </c>
      <c r="L3475" s="22"/>
      <c r="M3475" s="23">
        <v>0</v>
      </c>
      <c r="N3475" s="25">
        <v>0</v>
      </c>
      <c r="O3475" s="21" t="s">
        <v>93</v>
      </c>
      <c r="P3475" s="24"/>
      <c r="Q3475" s="24">
        <v>5</v>
      </c>
      <c r="R3475" s="21" t="s">
        <v>66</v>
      </c>
      <c r="S3475" s="21" t="s">
        <v>94</v>
      </c>
    </row>
    <row r="3476" spans="1:19" x14ac:dyDescent="0.35">
      <c r="A3476" s="21">
        <v>1549305</v>
      </c>
      <c r="B3476" s="53">
        <v>411591</v>
      </c>
      <c r="C3476" s="21">
        <f>VLOOKUP(TotalMov[[#This Row],[Order]],'Total Mov by SS'!B:C,2,0)</f>
        <v>159</v>
      </c>
      <c r="D3476" s="21" t="s">
        <v>59</v>
      </c>
      <c r="E3476" s="21" t="s">
        <v>60</v>
      </c>
      <c r="F3476" s="21" t="s">
        <v>83</v>
      </c>
      <c r="G3476" s="21" t="s">
        <v>62</v>
      </c>
      <c r="H3476" s="21" t="s">
        <v>84</v>
      </c>
      <c r="I3476" s="21" t="s">
        <v>111</v>
      </c>
      <c r="J3476" s="22">
        <v>43723</v>
      </c>
      <c r="K3476" s="23">
        <v>0.31406250000000002</v>
      </c>
      <c r="L3476" s="22">
        <v>43723</v>
      </c>
      <c r="M3476" s="23">
        <v>0.35547453703704002</v>
      </c>
      <c r="N3476" s="25">
        <v>29.817</v>
      </c>
      <c r="O3476" s="21" t="s">
        <v>66</v>
      </c>
      <c r="P3476" s="24">
        <f>TotalMov[[#This Row],[Confirmed activ. 3 (ILE03)]]</f>
        <v>29.817</v>
      </c>
      <c r="Q3476" s="24">
        <v>40</v>
      </c>
      <c r="R3476" s="21" t="s">
        <v>66</v>
      </c>
      <c r="S3476" s="21" t="s">
        <v>67</v>
      </c>
    </row>
    <row r="3477" spans="1:19" x14ac:dyDescent="0.35">
      <c r="A3477" s="21">
        <v>1549305</v>
      </c>
      <c r="B3477" s="53">
        <v>411591</v>
      </c>
      <c r="C3477" s="21">
        <f>VLOOKUP(TotalMov[[#This Row],[Order]],'Total Mov by SS'!B:C,2,0)</f>
        <v>159</v>
      </c>
      <c r="D3477" s="21" t="s">
        <v>59</v>
      </c>
      <c r="E3477" s="21" t="s">
        <v>68</v>
      </c>
      <c r="F3477" s="21" t="s">
        <v>61</v>
      </c>
      <c r="G3477" s="21" t="s">
        <v>62</v>
      </c>
      <c r="H3477" s="21" t="s">
        <v>63</v>
      </c>
      <c r="I3477" s="21" t="s">
        <v>64</v>
      </c>
      <c r="J3477" s="22">
        <v>43723</v>
      </c>
      <c r="K3477" s="23">
        <v>0.40287037037036999</v>
      </c>
      <c r="L3477" s="22">
        <v>43723</v>
      </c>
      <c r="M3477" s="23">
        <v>0.43828703703703997</v>
      </c>
      <c r="N3477" s="25">
        <v>25.5</v>
      </c>
      <c r="O3477" s="21" t="s">
        <v>66</v>
      </c>
      <c r="P3477" s="24">
        <f>TotalMov[[#This Row],[Confirmed activ. 3 (ILE03)]]</f>
        <v>25.5</v>
      </c>
      <c r="Q3477" s="24">
        <v>15</v>
      </c>
      <c r="R3477" s="21" t="s">
        <v>66</v>
      </c>
      <c r="S3477" s="21" t="s">
        <v>67</v>
      </c>
    </row>
    <row r="3478" spans="1:19" x14ac:dyDescent="0.35">
      <c r="A3478" s="21">
        <v>1549305</v>
      </c>
      <c r="B3478" s="53">
        <v>411591</v>
      </c>
      <c r="C3478" s="21">
        <f>VLOOKUP(TotalMov[[#This Row],[Order]],'Total Mov by SS'!B:C,2,0)</f>
        <v>159</v>
      </c>
      <c r="D3478" s="21" t="s">
        <v>59</v>
      </c>
      <c r="E3478" s="21" t="s">
        <v>73</v>
      </c>
      <c r="F3478" s="21" t="s">
        <v>69</v>
      </c>
      <c r="G3478" s="21" t="s">
        <v>62</v>
      </c>
      <c r="H3478" s="21" t="s">
        <v>70</v>
      </c>
      <c r="I3478" s="21" t="s">
        <v>71</v>
      </c>
      <c r="J3478" s="22">
        <v>43724</v>
      </c>
      <c r="K3478" s="23">
        <v>0.46737268518518998</v>
      </c>
      <c r="L3478" s="22">
        <v>43724</v>
      </c>
      <c r="M3478" s="23">
        <v>0.46737268518518998</v>
      </c>
      <c r="N3478" s="24">
        <v>20</v>
      </c>
      <c r="O3478" s="21" t="s">
        <v>66</v>
      </c>
      <c r="P3478" s="24">
        <f>TotalMov[[#This Row],[Confirmed activ. 3 (ILE03)]]</f>
        <v>20</v>
      </c>
      <c r="Q3478" s="24">
        <v>20</v>
      </c>
      <c r="R3478" s="21" t="s">
        <v>66</v>
      </c>
      <c r="S3478" s="21" t="s">
        <v>72</v>
      </c>
    </row>
    <row r="3479" spans="1:19" x14ac:dyDescent="0.35">
      <c r="A3479" s="21">
        <v>1549305</v>
      </c>
      <c r="B3479" s="53">
        <v>411591</v>
      </c>
      <c r="C3479" s="21">
        <f>VLOOKUP(TotalMov[[#This Row],[Order]],'Total Mov by SS'!B:C,2,0)</f>
        <v>159</v>
      </c>
      <c r="D3479" s="21" t="s">
        <v>59</v>
      </c>
      <c r="E3479" s="21" t="s">
        <v>75</v>
      </c>
      <c r="F3479" s="21" t="s">
        <v>61</v>
      </c>
      <c r="G3479" s="21" t="s">
        <v>62</v>
      </c>
      <c r="H3479" s="21" t="s">
        <v>63</v>
      </c>
      <c r="I3479" s="21" t="s">
        <v>74</v>
      </c>
      <c r="J3479" s="22">
        <v>43724</v>
      </c>
      <c r="K3479" s="23">
        <v>0.46856481481480999</v>
      </c>
      <c r="L3479" s="22">
        <v>43725</v>
      </c>
      <c r="M3479" s="23">
        <v>0.40004629629630001</v>
      </c>
      <c r="N3479" s="25">
        <v>483.71</v>
      </c>
      <c r="O3479" s="21" t="s">
        <v>66</v>
      </c>
      <c r="P3479" s="24">
        <f>TotalMov[[#This Row],[Confirmed activ. 3 (ILE03)]]</f>
        <v>483.71</v>
      </c>
      <c r="Q3479" s="24">
        <v>350</v>
      </c>
      <c r="R3479" s="21" t="s">
        <v>66</v>
      </c>
      <c r="S3479" s="21" t="s">
        <v>67</v>
      </c>
    </row>
    <row r="3480" spans="1:19" x14ac:dyDescent="0.35">
      <c r="A3480" s="21">
        <v>1549305</v>
      </c>
      <c r="B3480" s="53">
        <v>411591</v>
      </c>
      <c r="C3480" s="21">
        <f>VLOOKUP(TotalMov[[#This Row],[Order]],'Total Mov by SS'!B:C,2,0)</f>
        <v>159</v>
      </c>
      <c r="D3480" s="21" t="s">
        <v>59</v>
      </c>
      <c r="E3480" s="21" t="s">
        <v>78</v>
      </c>
      <c r="F3480" s="21" t="s">
        <v>61</v>
      </c>
      <c r="G3480" s="21" t="s">
        <v>62</v>
      </c>
      <c r="H3480" s="21" t="s">
        <v>63</v>
      </c>
      <c r="I3480" s="21" t="s">
        <v>76</v>
      </c>
      <c r="J3480" s="22">
        <v>43725</v>
      </c>
      <c r="K3480" s="23">
        <v>0.40034722222222002</v>
      </c>
      <c r="L3480" s="22">
        <v>43731</v>
      </c>
      <c r="M3480" s="23">
        <v>0.38094907407407003</v>
      </c>
      <c r="N3480" s="25">
        <v>35.718000000000004</v>
      </c>
      <c r="O3480" s="21" t="s">
        <v>77</v>
      </c>
      <c r="P3480" s="24">
        <f>TotalMov[[#This Row],[Confirmed activ. 3 (ILE03)]]*60</f>
        <v>2143.0800000000004</v>
      </c>
      <c r="Q3480" s="24">
        <v>1020</v>
      </c>
      <c r="R3480" s="21" t="s">
        <v>66</v>
      </c>
      <c r="S3480" s="21" t="s">
        <v>67</v>
      </c>
    </row>
    <row r="3481" spans="1:19" x14ac:dyDescent="0.35">
      <c r="A3481" s="21">
        <v>1549305</v>
      </c>
      <c r="B3481" s="53">
        <v>411591</v>
      </c>
      <c r="C3481" s="21">
        <f>VLOOKUP(TotalMov[[#This Row],[Order]],'Total Mov by SS'!B:C,2,0)</f>
        <v>159</v>
      </c>
      <c r="D3481" s="21" t="s">
        <v>59</v>
      </c>
      <c r="E3481" s="21" t="s">
        <v>80</v>
      </c>
      <c r="F3481" s="21" t="s">
        <v>61</v>
      </c>
      <c r="G3481" s="21" t="s">
        <v>62</v>
      </c>
      <c r="H3481" s="21" t="s">
        <v>63</v>
      </c>
      <c r="I3481" s="21" t="s">
        <v>112</v>
      </c>
      <c r="J3481" s="22">
        <v>43731</v>
      </c>
      <c r="K3481" s="23">
        <v>0.38119212962963001</v>
      </c>
      <c r="L3481" s="22">
        <v>43731</v>
      </c>
      <c r="M3481" s="23">
        <v>0.39011574074074001</v>
      </c>
      <c r="N3481" s="25">
        <v>12.85</v>
      </c>
      <c r="O3481" s="21" t="s">
        <v>66</v>
      </c>
      <c r="P3481" s="24">
        <f>TotalMov[[#This Row],[Confirmed activ. 3 (ILE03)]]</f>
        <v>12.85</v>
      </c>
      <c r="Q3481" s="24">
        <v>50</v>
      </c>
      <c r="R3481" s="21" t="s">
        <v>66</v>
      </c>
      <c r="S3481" s="21" t="s">
        <v>67</v>
      </c>
    </row>
    <row r="3482" spans="1:19" x14ac:dyDescent="0.35">
      <c r="A3482" s="21">
        <v>1549305</v>
      </c>
      <c r="B3482" s="53">
        <v>411591</v>
      </c>
      <c r="C3482" s="21">
        <f>VLOOKUP(TotalMov[[#This Row],[Order]],'Total Mov by SS'!B:C,2,0)</f>
        <v>159</v>
      </c>
      <c r="D3482" s="21" t="s">
        <v>59</v>
      </c>
      <c r="E3482" s="21" t="s">
        <v>82</v>
      </c>
      <c r="F3482" s="21" t="s">
        <v>89</v>
      </c>
      <c r="G3482" s="21" t="s">
        <v>90</v>
      </c>
      <c r="H3482" s="21" t="s">
        <v>91</v>
      </c>
      <c r="I3482" s="21" t="s">
        <v>92</v>
      </c>
      <c r="J3482" s="22"/>
      <c r="K3482" s="23">
        <v>0</v>
      </c>
      <c r="L3482" s="22"/>
      <c r="M3482" s="23">
        <v>0</v>
      </c>
      <c r="N3482" s="25">
        <v>0</v>
      </c>
      <c r="O3482" s="21" t="s">
        <v>93</v>
      </c>
      <c r="P3482" s="24"/>
      <c r="Q3482" s="24">
        <v>0</v>
      </c>
      <c r="R3482" s="21" t="s">
        <v>66</v>
      </c>
      <c r="S3482" s="21" t="s">
        <v>94</v>
      </c>
    </row>
    <row r="3483" spans="1:19" x14ac:dyDescent="0.35">
      <c r="A3483" s="21">
        <v>1549305</v>
      </c>
      <c r="B3483" s="53">
        <v>411591</v>
      </c>
      <c r="C3483" s="21">
        <f>VLOOKUP(TotalMov[[#This Row],[Order]],'Total Mov by SS'!B:C,2,0)</f>
        <v>159</v>
      </c>
      <c r="D3483" s="21" t="s">
        <v>59</v>
      </c>
      <c r="E3483" s="21" t="s">
        <v>85</v>
      </c>
      <c r="F3483" s="21" t="s">
        <v>69</v>
      </c>
      <c r="G3483" s="21" t="s">
        <v>62</v>
      </c>
      <c r="H3483" s="21" t="s">
        <v>70</v>
      </c>
      <c r="I3483" s="21" t="s">
        <v>79</v>
      </c>
      <c r="J3483" s="22">
        <v>43731</v>
      </c>
      <c r="K3483" s="23">
        <v>0.49403935185184999</v>
      </c>
      <c r="L3483" s="22">
        <v>43731</v>
      </c>
      <c r="M3483" s="23">
        <v>0.49403935185184999</v>
      </c>
      <c r="N3483" s="24">
        <v>20</v>
      </c>
      <c r="O3483" s="21" t="s">
        <v>66</v>
      </c>
      <c r="P3483" s="24">
        <f>TotalMov[[#This Row],[Confirmed activ. 3 (ILE03)]]</f>
        <v>20</v>
      </c>
      <c r="Q3483" s="24">
        <v>20</v>
      </c>
      <c r="R3483" s="21" t="s">
        <v>66</v>
      </c>
      <c r="S3483" s="21" t="s">
        <v>72</v>
      </c>
    </row>
    <row r="3484" spans="1:19" x14ac:dyDescent="0.35">
      <c r="A3484" s="21">
        <v>1549305</v>
      </c>
      <c r="B3484" s="53">
        <v>411591</v>
      </c>
      <c r="C3484" s="21">
        <f>VLOOKUP(TotalMov[[#This Row],[Order]],'Total Mov by SS'!B:C,2,0)</f>
        <v>159</v>
      </c>
      <c r="D3484" s="21" t="s">
        <v>59</v>
      </c>
      <c r="E3484" s="21" t="s">
        <v>88</v>
      </c>
      <c r="F3484" s="21" t="s">
        <v>69</v>
      </c>
      <c r="G3484" s="21" t="s">
        <v>62</v>
      </c>
      <c r="H3484" s="21" t="s">
        <v>70</v>
      </c>
      <c r="I3484" s="21" t="s">
        <v>81</v>
      </c>
      <c r="J3484" s="22">
        <v>43731</v>
      </c>
      <c r="K3484" s="23">
        <v>0.49430555555555999</v>
      </c>
      <c r="L3484" s="22">
        <v>43731</v>
      </c>
      <c r="M3484" s="23">
        <v>0.49430555555555999</v>
      </c>
      <c r="N3484" s="24">
        <v>20</v>
      </c>
      <c r="O3484" s="21" t="s">
        <v>66</v>
      </c>
      <c r="P3484" s="24">
        <f>TotalMov[[#This Row],[Confirmed activ. 3 (ILE03)]]</f>
        <v>20</v>
      </c>
      <c r="Q3484" s="24">
        <v>20</v>
      </c>
      <c r="R3484" s="21" t="s">
        <v>66</v>
      </c>
      <c r="S3484" s="21" t="s">
        <v>72</v>
      </c>
    </row>
    <row r="3485" spans="1:19" x14ac:dyDescent="0.35">
      <c r="A3485" s="21">
        <v>1549305</v>
      </c>
      <c r="B3485" s="53">
        <v>411591</v>
      </c>
      <c r="C3485" s="21">
        <f>VLOOKUP(TotalMov[[#This Row],[Order]],'Total Mov by SS'!B:C,2,0)</f>
        <v>159</v>
      </c>
      <c r="D3485" s="21" t="s">
        <v>59</v>
      </c>
      <c r="E3485" s="21" t="s">
        <v>95</v>
      </c>
      <c r="F3485" s="21" t="s">
        <v>83</v>
      </c>
      <c r="G3485" s="21" t="s">
        <v>62</v>
      </c>
      <c r="H3485" s="21" t="s">
        <v>84</v>
      </c>
      <c r="I3485" s="21" t="s">
        <v>84</v>
      </c>
      <c r="J3485" s="22">
        <v>43731</v>
      </c>
      <c r="K3485" s="23">
        <v>0.50539351851851999</v>
      </c>
      <c r="L3485" s="22">
        <v>43732</v>
      </c>
      <c r="M3485" s="23">
        <v>0.10738425925926</v>
      </c>
      <c r="N3485" s="25">
        <v>12.2</v>
      </c>
      <c r="O3485" s="21" t="s">
        <v>77</v>
      </c>
      <c r="P3485" s="24">
        <f>TotalMov[[#This Row],[Confirmed activ. 3 (ILE03)]]*60</f>
        <v>732</v>
      </c>
      <c r="Q3485" s="24">
        <v>450</v>
      </c>
      <c r="R3485" s="21" t="s">
        <v>66</v>
      </c>
      <c r="S3485" s="21" t="s">
        <v>67</v>
      </c>
    </row>
    <row r="3486" spans="1:19" x14ac:dyDescent="0.35">
      <c r="A3486" s="21">
        <v>1549305</v>
      </c>
      <c r="B3486" s="53">
        <v>411591</v>
      </c>
      <c r="C3486" s="21">
        <f>VLOOKUP(TotalMov[[#This Row],[Order]],'Total Mov by SS'!B:C,2,0)</f>
        <v>159</v>
      </c>
      <c r="D3486" s="21" t="s">
        <v>59</v>
      </c>
      <c r="E3486" s="21" t="s">
        <v>97</v>
      </c>
      <c r="F3486" s="21" t="s">
        <v>86</v>
      </c>
      <c r="G3486" s="21" t="s">
        <v>62</v>
      </c>
      <c r="H3486" s="21" t="s">
        <v>87</v>
      </c>
      <c r="I3486" s="21" t="s">
        <v>87</v>
      </c>
      <c r="J3486" s="22">
        <v>43732</v>
      </c>
      <c r="K3486" s="23">
        <v>0.37251157407406998</v>
      </c>
      <c r="L3486" s="22">
        <v>43732</v>
      </c>
      <c r="M3486" s="23">
        <v>0.37251157407406998</v>
      </c>
      <c r="N3486" s="24">
        <v>20</v>
      </c>
      <c r="O3486" s="21" t="s">
        <v>66</v>
      </c>
      <c r="P3486" s="24">
        <f>TotalMov[[#This Row],[Confirmed activ. 3 (ILE03)]]</f>
        <v>20</v>
      </c>
      <c r="Q3486" s="24">
        <v>20</v>
      </c>
      <c r="R3486" s="21" t="s">
        <v>66</v>
      </c>
      <c r="S3486" s="21" t="s">
        <v>72</v>
      </c>
    </row>
    <row r="3487" spans="1:19" x14ac:dyDescent="0.35">
      <c r="A3487" s="21">
        <v>1549305</v>
      </c>
      <c r="B3487" s="53">
        <v>411591</v>
      </c>
      <c r="C3487" s="21">
        <f>VLOOKUP(TotalMov[[#This Row],[Order]],'Total Mov by SS'!B:C,2,0)</f>
        <v>159</v>
      </c>
      <c r="D3487" s="21" t="s">
        <v>59</v>
      </c>
      <c r="E3487" s="21" t="s">
        <v>99</v>
      </c>
      <c r="F3487" s="21" t="s">
        <v>61</v>
      </c>
      <c r="G3487" s="21" t="s">
        <v>62</v>
      </c>
      <c r="H3487" s="21" t="s">
        <v>63</v>
      </c>
      <c r="I3487" s="21" t="s">
        <v>96</v>
      </c>
      <c r="J3487" s="22">
        <v>43732</v>
      </c>
      <c r="K3487" s="23">
        <v>0.40329861111110998</v>
      </c>
      <c r="L3487" s="22">
        <v>43732</v>
      </c>
      <c r="M3487" s="23">
        <v>0.42356481481481001</v>
      </c>
      <c r="N3487" s="25">
        <v>29.183</v>
      </c>
      <c r="O3487" s="21" t="s">
        <v>66</v>
      </c>
      <c r="P3487" s="24">
        <f>TotalMov[[#This Row],[Confirmed activ. 3 (ILE03)]]</f>
        <v>29.183</v>
      </c>
      <c r="Q3487" s="24">
        <v>100</v>
      </c>
      <c r="R3487" s="21" t="s">
        <v>66</v>
      </c>
      <c r="S3487" s="21" t="s">
        <v>67</v>
      </c>
    </row>
    <row r="3488" spans="1:19" x14ac:dyDescent="0.35">
      <c r="A3488" s="21">
        <v>1549305</v>
      </c>
      <c r="B3488" s="53">
        <v>411591</v>
      </c>
      <c r="C3488" s="21">
        <f>VLOOKUP(TotalMov[[#This Row],[Order]],'Total Mov by SS'!B:C,2,0)</f>
        <v>159</v>
      </c>
      <c r="D3488" s="21" t="s">
        <v>59</v>
      </c>
      <c r="E3488" s="21" t="s">
        <v>101</v>
      </c>
      <c r="F3488" s="21" t="s">
        <v>69</v>
      </c>
      <c r="G3488" s="21" t="s">
        <v>62</v>
      </c>
      <c r="H3488" s="21" t="s">
        <v>70</v>
      </c>
      <c r="I3488" s="21" t="s">
        <v>98</v>
      </c>
      <c r="J3488" s="22">
        <v>43739</v>
      </c>
      <c r="K3488" s="23">
        <v>0.35674768518519001</v>
      </c>
      <c r="L3488" s="22">
        <v>43739</v>
      </c>
      <c r="M3488" s="23">
        <v>0.35674768518519001</v>
      </c>
      <c r="N3488" s="24">
        <v>20</v>
      </c>
      <c r="O3488" s="21" t="s">
        <v>66</v>
      </c>
      <c r="P3488" s="24">
        <f>TotalMov[[#This Row],[Confirmed activ. 3 (ILE03)]]</f>
        <v>20</v>
      </c>
      <c r="Q3488" s="24">
        <v>20</v>
      </c>
      <c r="R3488" s="21" t="s">
        <v>66</v>
      </c>
      <c r="S3488" s="21" t="s">
        <v>72</v>
      </c>
    </row>
    <row r="3489" spans="1:19" x14ac:dyDescent="0.35">
      <c r="A3489" s="21">
        <v>1549305</v>
      </c>
      <c r="B3489" s="53">
        <v>411591</v>
      </c>
      <c r="C3489" s="21">
        <f>VLOOKUP(TotalMov[[#This Row],[Order]],'Total Mov by SS'!B:C,2,0)</f>
        <v>159</v>
      </c>
      <c r="D3489" s="21" t="s">
        <v>59</v>
      </c>
      <c r="E3489" s="21" t="s">
        <v>104</v>
      </c>
      <c r="F3489" s="21" t="s">
        <v>69</v>
      </c>
      <c r="G3489" s="21" t="s">
        <v>62</v>
      </c>
      <c r="H3489" s="21" t="s">
        <v>70</v>
      </c>
      <c r="I3489" s="21" t="s">
        <v>100</v>
      </c>
      <c r="J3489" s="22">
        <v>43739</v>
      </c>
      <c r="K3489" s="23">
        <v>0.35682870370370001</v>
      </c>
      <c r="L3489" s="22">
        <v>43739</v>
      </c>
      <c r="M3489" s="23">
        <v>0.35682870370370001</v>
      </c>
      <c r="N3489" s="24">
        <v>30</v>
      </c>
      <c r="O3489" s="21" t="s">
        <v>66</v>
      </c>
      <c r="P3489" s="24">
        <f>TotalMov[[#This Row],[Confirmed activ. 3 (ILE03)]]</f>
        <v>30</v>
      </c>
      <c r="Q3489" s="24">
        <v>30</v>
      </c>
      <c r="R3489" s="21" t="s">
        <v>66</v>
      </c>
      <c r="S3489" s="21" t="s">
        <v>72</v>
      </c>
    </row>
    <row r="3490" spans="1:19" x14ac:dyDescent="0.35">
      <c r="A3490" s="21">
        <v>1549305</v>
      </c>
      <c r="B3490" s="53">
        <v>411591</v>
      </c>
      <c r="C3490" s="21">
        <f>VLOOKUP(TotalMov[[#This Row],[Order]],'Total Mov by SS'!B:C,2,0)</f>
        <v>159</v>
      </c>
      <c r="D3490" s="21" t="s">
        <v>59</v>
      </c>
      <c r="E3490" s="21" t="s">
        <v>113</v>
      </c>
      <c r="F3490" s="21" t="s">
        <v>102</v>
      </c>
      <c r="G3490" s="21" t="s">
        <v>62</v>
      </c>
      <c r="H3490" s="21" t="s">
        <v>100</v>
      </c>
      <c r="I3490" s="21" t="s">
        <v>103</v>
      </c>
      <c r="J3490" s="22">
        <v>43739</v>
      </c>
      <c r="K3490" s="23">
        <v>0.35696759259258998</v>
      </c>
      <c r="L3490" s="22">
        <v>43739</v>
      </c>
      <c r="M3490" s="23">
        <v>0.35696759259258998</v>
      </c>
      <c r="N3490" s="24">
        <v>30</v>
      </c>
      <c r="O3490" s="21" t="s">
        <v>66</v>
      </c>
      <c r="P3490" s="24">
        <f>TotalMov[[#This Row],[Confirmed activ. 3 (ILE03)]]</f>
        <v>30</v>
      </c>
      <c r="Q3490" s="24">
        <v>30</v>
      </c>
      <c r="R3490" s="21" t="s">
        <v>66</v>
      </c>
      <c r="S3490" s="21" t="s">
        <v>72</v>
      </c>
    </row>
    <row r="3491" spans="1:19" x14ac:dyDescent="0.35">
      <c r="A3491" s="21">
        <v>1549305</v>
      </c>
      <c r="B3491" s="53">
        <v>411591</v>
      </c>
      <c r="C3491" s="21">
        <f>VLOOKUP(TotalMov[[#This Row],[Order]],'Total Mov by SS'!B:C,2,0)</f>
        <v>159</v>
      </c>
      <c r="D3491" s="21" t="s">
        <v>59</v>
      </c>
      <c r="E3491" s="21" t="s">
        <v>114</v>
      </c>
      <c r="F3491" s="21" t="s">
        <v>102</v>
      </c>
      <c r="G3491" s="21" t="s">
        <v>105</v>
      </c>
      <c r="H3491" s="21" t="s">
        <v>100</v>
      </c>
      <c r="I3491" s="21" t="s">
        <v>106</v>
      </c>
      <c r="J3491" s="22">
        <v>43739</v>
      </c>
      <c r="K3491" s="23">
        <v>0.39203703703704001</v>
      </c>
      <c r="L3491" s="22">
        <v>43739</v>
      </c>
      <c r="M3491" s="23">
        <v>0.39203703703704001</v>
      </c>
      <c r="N3491" s="24">
        <v>45</v>
      </c>
      <c r="O3491" s="21" t="s">
        <v>66</v>
      </c>
      <c r="P3491" s="24">
        <f>TotalMov[[#This Row],[Confirmed activ. 3 (ILE03)]]</f>
        <v>45</v>
      </c>
      <c r="Q3491" s="24">
        <v>45</v>
      </c>
      <c r="R3491" s="21" t="s">
        <v>66</v>
      </c>
      <c r="S3491" s="21" t="s">
        <v>72</v>
      </c>
    </row>
    <row r="3492" spans="1:19" x14ac:dyDescent="0.35">
      <c r="A3492" s="21">
        <v>1549305</v>
      </c>
      <c r="B3492" s="53">
        <v>411591</v>
      </c>
      <c r="C3492" s="21">
        <f>VLOOKUP(TotalMov[[#This Row],[Order]],'Total Mov by SS'!B:C,2,0)</f>
        <v>159</v>
      </c>
      <c r="D3492" s="21" t="s">
        <v>107</v>
      </c>
      <c r="E3492" s="21" t="s">
        <v>60</v>
      </c>
      <c r="F3492" s="21" t="s">
        <v>61</v>
      </c>
      <c r="G3492" s="21" t="s">
        <v>90</v>
      </c>
      <c r="H3492" s="21" t="s">
        <v>63</v>
      </c>
      <c r="I3492" s="21" t="s">
        <v>108</v>
      </c>
      <c r="J3492" s="22">
        <v>43732</v>
      </c>
      <c r="K3492" s="23">
        <v>0.37629629629630001</v>
      </c>
      <c r="L3492" s="22">
        <v>43732</v>
      </c>
      <c r="M3492" s="23">
        <v>0.61673611111111004</v>
      </c>
      <c r="N3492" s="25">
        <v>5.7709999999999999</v>
      </c>
      <c r="O3492" s="21" t="s">
        <v>77</v>
      </c>
      <c r="P3492" s="24">
        <f>TotalMov[[#This Row],[Confirmed activ. 3 (ILE03)]]*60</f>
        <v>346.26</v>
      </c>
      <c r="Q3492" s="24">
        <v>1</v>
      </c>
      <c r="R3492" s="21" t="s">
        <v>66</v>
      </c>
      <c r="S3492" s="21" t="s">
        <v>67</v>
      </c>
    </row>
    <row r="3493" spans="1:19" x14ac:dyDescent="0.35">
      <c r="A3493" s="21">
        <v>1549305</v>
      </c>
      <c r="B3493" s="53">
        <v>411591</v>
      </c>
      <c r="C3493" s="21">
        <f>VLOOKUP(TotalMov[[#This Row],[Order]],'Total Mov by SS'!B:C,2,0)</f>
        <v>159</v>
      </c>
      <c r="D3493" s="21" t="s">
        <v>109</v>
      </c>
      <c r="E3493" s="21" t="s">
        <v>95</v>
      </c>
      <c r="F3493" s="21" t="s">
        <v>83</v>
      </c>
      <c r="G3493" s="21" t="s">
        <v>90</v>
      </c>
      <c r="H3493" s="21" t="s">
        <v>84</v>
      </c>
      <c r="I3493" s="21" t="s">
        <v>110</v>
      </c>
      <c r="J3493" s="22"/>
      <c r="K3493" s="23">
        <v>0</v>
      </c>
      <c r="L3493" s="22"/>
      <c r="M3493" s="23">
        <v>0</v>
      </c>
      <c r="N3493" s="25">
        <v>0</v>
      </c>
      <c r="O3493" s="21" t="s">
        <v>93</v>
      </c>
      <c r="P3493" s="24"/>
      <c r="Q3493" s="24">
        <v>5</v>
      </c>
      <c r="R3493" s="21" t="s">
        <v>66</v>
      </c>
      <c r="S3493" s="21" t="s">
        <v>94</v>
      </c>
    </row>
    <row r="3494" spans="1:19" x14ac:dyDescent="0.35">
      <c r="A3494" s="21">
        <v>1550168</v>
      </c>
      <c r="B3494" s="53">
        <v>411591</v>
      </c>
      <c r="C3494" s="21">
        <f>VLOOKUP(TotalMov[[#This Row],[Order]],'Total Mov by SS'!B:C,2,0)</f>
        <v>153</v>
      </c>
      <c r="D3494" s="21" t="s">
        <v>59</v>
      </c>
      <c r="E3494" s="21" t="s">
        <v>60</v>
      </c>
      <c r="F3494" s="21" t="s">
        <v>83</v>
      </c>
      <c r="G3494" s="21" t="s">
        <v>62</v>
      </c>
      <c r="H3494" s="21" t="s">
        <v>84</v>
      </c>
      <c r="I3494" s="21" t="s">
        <v>111</v>
      </c>
      <c r="J3494" s="22">
        <v>43718</v>
      </c>
      <c r="K3494" s="23">
        <v>0.64148148148147999</v>
      </c>
      <c r="L3494" s="22">
        <v>43719</v>
      </c>
      <c r="M3494" s="23">
        <v>0.35765046296295999</v>
      </c>
      <c r="N3494" s="25">
        <v>84.9</v>
      </c>
      <c r="O3494" s="21" t="s">
        <v>66</v>
      </c>
      <c r="P3494" s="24">
        <f>TotalMov[[#This Row],[Confirmed activ. 3 (ILE03)]]</f>
        <v>84.9</v>
      </c>
      <c r="Q3494" s="24">
        <v>40</v>
      </c>
      <c r="R3494" s="21" t="s">
        <v>66</v>
      </c>
      <c r="S3494" s="21" t="s">
        <v>67</v>
      </c>
    </row>
    <row r="3495" spans="1:19" x14ac:dyDescent="0.35">
      <c r="A3495" s="21">
        <v>1550168</v>
      </c>
      <c r="B3495" s="53">
        <v>411591</v>
      </c>
      <c r="C3495" s="21">
        <f>VLOOKUP(TotalMov[[#This Row],[Order]],'Total Mov by SS'!B:C,2,0)</f>
        <v>153</v>
      </c>
      <c r="D3495" s="21" t="s">
        <v>59</v>
      </c>
      <c r="E3495" s="21" t="s">
        <v>68</v>
      </c>
      <c r="F3495" s="21" t="s">
        <v>61</v>
      </c>
      <c r="G3495" s="21" t="s">
        <v>62</v>
      </c>
      <c r="H3495" s="21" t="s">
        <v>63</v>
      </c>
      <c r="I3495" s="21" t="s">
        <v>64</v>
      </c>
      <c r="J3495" s="22">
        <v>43719</v>
      </c>
      <c r="K3495" s="23">
        <v>0.36680555555555999</v>
      </c>
      <c r="L3495" s="22">
        <v>43719</v>
      </c>
      <c r="M3495" s="23">
        <v>0.39949074074073998</v>
      </c>
      <c r="N3495" s="25">
        <v>47.067</v>
      </c>
      <c r="O3495" s="21" t="s">
        <v>66</v>
      </c>
      <c r="P3495" s="24">
        <f>TotalMov[[#This Row],[Confirmed activ. 3 (ILE03)]]</f>
        <v>47.067</v>
      </c>
      <c r="Q3495" s="24">
        <v>15</v>
      </c>
      <c r="R3495" s="21" t="s">
        <v>66</v>
      </c>
      <c r="S3495" s="21" t="s">
        <v>67</v>
      </c>
    </row>
    <row r="3496" spans="1:19" x14ac:dyDescent="0.35">
      <c r="A3496" s="21">
        <v>1550168</v>
      </c>
      <c r="B3496" s="53">
        <v>411591</v>
      </c>
      <c r="C3496" s="21">
        <f>VLOOKUP(TotalMov[[#This Row],[Order]],'Total Mov by SS'!B:C,2,0)</f>
        <v>153</v>
      </c>
      <c r="D3496" s="21" t="s">
        <v>59</v>
      </c>
      <c r="E3496" s="21" t="s">
        <v>73</v>
      </c>
      <c r="F3496" s="21" t="s">
        <v>69</v>
      </c>
      <c r="G3496" s="21" t="s">
        <v>62</v>
      </c>
      <c r="H3496" s="21" t="s">
        <v>70</v>
      </c>
      <c r="I3496" s="21" t="s">
        <v>71</v>
      </c>
      <c r="J3496" s="22">
        <v>43723</v>
      </c>
      <c r="K3496" s="23">
        <v>0.31471064814814997</v>
      </c>
      <c r="L3496" s="22">
        <v>43723</v>
      </c>
      <c r="M3496" s="23">
        <v>0.31471064814814997</v>
      </c>
      <c r="N3496" s="24">
        <v>20</v>
      </c>
      <c r="O3496" s="21" t="s">
        <v>66</v>
      </c>
      <c r="P3496" s="24">
        <f>TotalMov[[#This Row],[Confirmed activ. 3 (ILE03)]]</f>
        <v>20</v>
      </c>
      <c r="Q3496" s="24">
        <v>20</v>
      </c>
      <c r="R3496" s="21" t="s">
        <v>66</v>
      </c>
      <c r="S3496" s="21" t="s">
        <v>72</v>
      </c>
    </row>
    <row r="3497" spans="1:19" x14ac:dyDescent="0.35">
      <c r="A3497" s="21">
        <v>1550168</v>
      </c>
      <c r="B3497" s="53">
        <v>411591</v>
      </c>
      <c r="C3497" s="21">
        <f>VLOOKUP(TotalMov[[#This Row],[Order]],'Total Mov by SS'!B:C,2,0)</f>
        <v>153</v>
      </c>
      <c r="D3497" s="21" t="s">
        <v>59</v>
      </c>
      <c r="E3497" s="21" t="s">
        <v>75</v>
      </c>
      <c r="F3497" s="21" t="s">
        <v>61</v>
      </c>
      <c r="G3497" s="21" t="s">
        <v>62</v>
      </c>
      <c r="H3497" s="21" t="s">
        <v>63</v>
      </c>
      <c r="I3497" s="21" t="s">
        <v>74</v>
      </c>
      <c r="J3497" s="22">
        <v>43723</v>
      </c>
      <c r="K3497" s="23">
        <v>0.34305555555556</v>
      </c>
      <c r="L3497" s="22">
        <v>43723</v>
      </c>
      <c r="M3497" s="23">
        <v>0.74103009259259001</v>
      </c>
      <c r="N3497" s="25">
        <v>8.8840000000000003</v>
      </c>
      <c r="O3497" s="21" t="s">
        <v>77</v>
      </c>
      <c r="P3497" s="24">
        <f>TotalMov[[#This Row],[Confirmed activ. 3 (ILE03)]]*60</f>
        <v>533.04</v>
      </c>
      <c r="Q3497" s="24">
        <v>350</v>
      </c>
      <c r="R3497" s="21" t="s">
        <v>66</v>
      </c>
      <c r="S3497" s="21" t="s">
        <v>67</v>
      </c>
    </row>
    <row r="3498" spans="1:19" x14ac:dyDescent="0.35">
      <c r="A3498" s="21">
        <v>1550168</v>
      </c>
      <c r="B3498" s="53">
        <v>411591</v>
      </c>
      <c r="C3498" s="21">
        <f>VLOOKUP(TotalMov[[#This Row],[Order]],'Total Mov by SS'!B:C,2,0)</f>
        <v>153</v>
      </c>
      <c r="D3498" s="21" t="s">
        <v>59</v>
      </c>
      <c r="E3498" s="21" t="s">
        <v>78</v>
      </c>
      <c r="F3498" s="21" t="s">
        <v>61</v>
      </c>
      <c r="G3498" s="21" t="s">
        <v>62</v>
      </c>
      <c r="H3498" s="21" t="s">
        <v>63</v>
      </c>
      <c r="I3498" s="21" t="s">
        <v>76</v>
      </c>
      <c r="J3498" s="22">
        <v>43724</v>
      </c>
      <c r="K3498" s="23">
        <v>0.31475694444444002</v>
      </c>
      <c r="L3498" s="22">
        <v>43727</v>
      </c>
      <c r="M3498" s="23">
        <v>0.59652777777777999</v>
      </c>
      <c r="N3498" s="25">
        <v>35.021999999999998</v>
      </c>
      <c r="O3498" s="21" t="s">
        <v>77</v>
      </c>
      <c r="P3498" s="24">
        <f>TotalMov[[#This Row],[Confirmed activ. 3 (ILE03)]]*60</f>
        <v>2101.3199999999997</v>
      </c>
      <c r="Q3498" s="24">
        <v>1020</v>
      </c>
      <c r="R3498" s="21" t="s">
        <v>66</v>
      </c>
      <c r="S3498" s="21" t="s">
        <v>67</v>
      </c>
    </row>
    <row r="3499" spans="1:19" x14ac:dyDescent="0.35">
      <c r="A3499" s="21">
        <v>1550168</v>
      </c>
      <c r="B3499" s="53">
        <v>411591</v>
      </c>
      <c r="C3499" s="21">
        <f>VLOOKUP(TotalMov[[#This Row],[Order]],'Total Mov by SS'!B:C,2,0)</f>
        <v>153</v>
      </c>
      <c r="D3499" s="21" t="s">
        <v>59</v>
      </c>
      <c r="E3499" s="21" t="s">
        <v>80</v>
      </c>
      <c r="F3499" s="21" t="s">
        <v>61</v>
      </c>
      <c r="G3499" s="21" t="s">
        <v>62</v>
      </c>
      <c r="H3499" s="21" t="s">
        <v>63</v>
      </c>
      <c r="I3499" s="21" t="s">
        <v>112</v>
      </c>
      <c r="J3499" s="22">
        <v>43727</v>
      </c>
      <c r="K3499" s="23">
        <v>0.59659722222222</v>
      </c>
      <c r="L3499" s="22">
        <v>43727</v>
      </c>
      <c r="M3499" s="23">
        <v>0.60540509259259001</v>
      </c>
      <c r="N3499" s="25">
        <v>12.683</v>
      </c>
      <c r="O3499" s="21" t="s">
        <v>66</v>
      </c>
      <c r="P3499" s="24">
        <f>TotalMov[[#This Row],[Confirmed activ. 3 (ILE03)]]</f>
        <v>12.683</v>
      </c>
      <c r="Q3499" s="24">
        <v>50</v>
      </c>
      <c r="R3499" s="21" t="s">
        <v>66</v>
      </c>
      <c r="S3499" s="21" t="s">
        <v>67</v>
      </c>
    </row>
    <row r="3500" spans="1:19" x14ac:dyDescent="0.35">
      <c r="A3500" s="21">
        <v>1550168</v>
      </c>
      <c r="B3500" s="53">
        <v>411591</v>
      </c>
      <c r="C3500" s="21">
        <f>VLOOKUP(TotalMov[[#This Row],[Order]],'Total Mov by SS'!B:C,2,0)</f>
        <v>153</v>
      </c>
      <c r="D3500" s="21" t="s">
        <v>59</v>
      </c>
      <c r="E3500" s="21" t="s">
        <v>82</v>
      </c>
      <c r="F3500" s="21" t="s">
        <v>89</v>
      </c>
      <c r="G3500" s="21" t="s">
        <v>90</v>
      </c>
      <c r="H3500" s="21" t="s">
        <v>91</v>
      </c>
      <c r="I3500" s="21" t="s">
        <v>92</v>
      </c>
      <c r="J3500" s="22"/>
      <c r="K3500" s="23">
        <v>0</v>
      </c>
      <c r="L3500" s="22"/>
      <c r="M3500" s="23">
        <v>0</v>
      </c>
      <c r="N3500" s="25">
        <v>0</v>
      </c>
      <c r="O3500" s="21" t="s">
        <v>93</v>
      </c>
      <c r="P3500" s="24"/>
      <c r="Q3500" s="24">
        <v>0</v>
      </c>
      <c r="R3500" s="21" t="s">
        <v>66</v>
      </c>
      <c r="S3500" s="21" t="s">
        <v>94</v>
      </c>
    </row>
    <row r="3501" spans="1:19" x14ac:dyDescent="0.35">
      <c r="A3501" s="21">
        <v>1550168</v>
      </c>
      <c r="B3501" s="53">
        <v>411591</v>
      </c>
      <c r="C3501" s="21">
        <f>VLOOKUP(TotalMov[[#This Row],[Order]],'Total Mov by SS'!B:C,2,0)</f>
        <v>153</v>
      </c>
      <c r="D3501" s="21" t="s">
        <v>59</v>
      </c>
      <c r="E3501" s="21" t="s">
        <v>85</v>
      </c>
      <c r="F3501" s="21" t="s">
        <v>69</v>
      </c>
      <c r="G3501" s="21" t="s">
        <v>62</v>
      </c>
      <c r="H3501" s="21" t="s">
        <v>70</v>
      </c>
      <c r="I3501" s="21" t="s">
        <v>79</v>
      </c>
      <c r="J3501" s="22">
        <v>43727</v>
      </c>
      <c r="K3501" s="23">
        <v>0.62012731481480998</v>
      </c>
      <c r="L3501" s="22">
        <v>43727</v>
      </c>
      <c r="M3501" s="23">
        <v>0.62012731481480998</v>
      </c>
      <c r="N3501" s="24">
        <v>20</v>
      </c>
      <c r="O3501" s="21" t="s">
        <v>66</v>
      </c>
      <c r="P3501" s="24">
        <f>TotalMov[[#This Row],[Confirmed activ. 3 (ILE03)]]</f>
        <v>20</v>
      </c>
      <c r="Q3501" s="24">
        <v>20</v>
      </c>
      <c r="R3501" s="21" t="s">
        <v>66</v>
      </c>
      <c r="S3501" s="21" t="s">
        <v>72</v>
      </c>
    </row>
    <row r="3502" spans="1:19" x14ac:dyDescent="0.35">
      <c r="A3502" s="21">
        <v>1550168</v>
      </c>
      <c r="B3502" s="53">
        <v>411591</v>
      </c>
      <c r="C3502" s="21">
        <f>VLOOKUP(TotalMov[[#This Row],[Order]],'Total Mov by SS'!B:C,2,0)</f>
        <v>153</v>
      </c>
      <c r="D3502" s="21" t="s">
        <v>59</v>
      </c>
      <c r="E3502" s="21" t="s">
        <v>88</v>
      </c>
      <c r="F3502" s="21" t="s">
        <v>69</v>
      </c>
      <c r="G3502" s="21" t="s">
        <v>62</v>
      </c>
      <c r="H3502" s="21" t="s">
        <v>70</v>
      </c>
      <c r="I3502" s="21" t="s">
        <v>81</v>
      </c>
      <c r="J3502" s="22">
        <v>43727</v>
      </c>
      <c r="K3502" s="23">
        <v>0.62039351851851998</v>
      </c>
      <c r="L3502" s="22">
        <v>43727</v>
      </c>
      <c r="M3502" s="23">
        <v>0.62039351851851998</v>
      </c>
      <c r="N3502" s="24">
        <v>20</v>
      </c>
      <c r="O3502" s="21" t="s">
        <v>66</v>
      </c>
      <c r="P3502" s="24">
        <f>TotalMov[[#This Row],[Confirmed activ. 3 (ILE03)]]</f>
        <v>20</v>
      </c>
      <c r="Q3502" s="24">
        <v>20</v>
      </c>
      <c r="R3502" s="21" t="s">
        <v>66</v>
      </c>
      <c r="S3502" s="21" t="s">
        <v>72</v>
      </c>
    </row>
    <row r="3503" spans="1:19" x14ac:dyDescent="0.35">
      <c r="A3503" s="21">
        <v>1550168</v>
      </c>
      <c r="B3503" s="53">
        <v>411591</v>
      </c>
      <c r="C3503" s="21">
        <f>VLOOKUP(TotalMov[[#This Row],[Order]],'Total Mov by SS'!B:C,2,0)</f>
        <v>153</v>
      </c>
      <c r="D3503" s="21" t="s">
        <v>59</v>
      </c>
      <c r="E3503" s="21" t="s">
        <v>95</v>
      </c>
      <c r="F3503" s="21" t="s">
        <v>83</v>
      </c>
      <c r="G3503" s="21" t="s">
        <v>62</v>
      </c>
      <c r="H3503" s="21" t="s">
        <v>84</v>
      </c>
      <c r="I3503" s="21" t="s">
        <v>84</v>
      </c>
      <c r="J3503" s="22">
        <v>43730</v>
      </c>
      <c r="K3503" s="23">
        <v>0.48281249999999998</v>
      </c>
      <c r="L3503" s="22">
        <v>43732</v>
      </c>
      <c r="M3503" s="23">
        <v>0.16383101851852</v>
      </c>
      <c r="N3503" s="24">
        <f>37998/60</f>
        <v>633.29999999999995</v>
      </c>
      <c r="O3503" s="21" t="s">
        <v>66</v>
      </c>
      <c r="P3503" s="24">
        <f>TotalMov[[#This Row],[Confirmed activ. 3 (ILE03)]]</f>
        <v>633.29999999999995</v>
      </c>
      <c r="Q3503" s="24">
        <v>450</v>
      </c>
      <c r="R3503" s="21" t="s">
        <v>66</v>
      </c>
      <c r="S3503" s="21" t="s">
        <v>67</v>
      </c>
    </row>
    <row r="3504" spans="1:19" x14ac:dyDescent="0.35">
      <c r="A3504" s="21">
        <v>1550168</v>
      </c>
      <c r="B3504" s="53">
        <v>411591</v>
      </c>
      <c r="C3504" s="21">
        <f>VLOOKUP(TotalMov[[#This Row],[Order]],'Total Mov by SS'!B:C,2,0)</f>
        <v>153</v>
      </c>
      <c r="D3504" s="21" t="s">
        <v>59</v>
      </c>
      <c r="E3504" s="21" t="s">
        <v>97</v>
      </c>
      <c r="F3504" s="21" t="s">
        <v>86</v>
      </c>
      <c r="G3504" s="21" t="s">
        <v>62</v>
      </c>
      <c r="H3504" s="21" t="s">
        <v>87</v>
      </c>
      <c r="I3504" s="21" t="s">
        <v>87</v>
      </c>
      <c r="J3504" s="22">
        <v>43732</v>
      </c>
      <c r="K3504" s="23">
        <v>0.37215277777778</v>
      </c>
      <c r="L3504" s="22">
        <v>43732</v>
      </c>
      <c r="M3504" s="23">
        <v>0.37215277777778</v>
      </c>
      <c r="N3504" s="24">
        <v>20</v>
      </c>
      <c r="O3504" s="21" t="s">
        <v>66</v>
      </c>
      <c r="P3504" s="24">
        <f>TotalMov[[#This Row],[Confirmed activ. 3 (ILE03)]]</f>
        <v>20</v>
      </c>
      <c r="Q3504" s="24">
        <v>20</v>
      </c>
      <c r="R3504" s="21" t="s">
        <v>66</v>
      </c>
      <c r="S3504" s="21" t="s">
        <v>72</v>
      </c>
    </row>
    <row r="3505" spans="1:19" x14ac:dyDescent="0.35">
      <c r="A3505" s="21">
        <v>1550168</v>
      </c>
      <c r="B3505" s="53">
        <v>411591</v>
      </c>
      <c r="C3505" s="21">
        <f>VLOOKUP(TotalMov[[#This Row],[Order]],'Total Mov by SS'!B:C,2,0)</f>
        <v>153</v>
      </c>
      <c r="D3505" s="21" t="s">
        <v>59</v>
      </c>
      <c r="E3505" s="21" t="s">
        <v>99</v>
      </c>
      <c r="F3505" s="21" t="s">
        <v>61</v>
      </c>
      <c r="G3505" s="21" t="s">
        <v>62</v>
      </c>
      <c r="H3505" s="21" t="s">
        <v>63</v>
      </c>
      <c r="I3505" s="21" t="s">
        <v>96</v>
      </c>
      <c r="J3505" s="22">
        <v>43732</v>
      </c>
      <c r="K3505" s="23">
        <v>0.37501157407406999</v>
      </c>
      <c r="L3505" s="22">
        <v>43732</v>
      </c>
      <c r="M3505" s="23">
        <v>0.40295138888888998</v>
      </c>
      <c r="N3505" s="25">
        <v>40.232999999999997</v>
      </c>
      <c r="O3505" s="21" t="s">
        <v>66</v>
      </c>
      <c r="P3505" s="24">
        <f>TotalMov[[#This Row],[Confirmed activ. 3 (ILE03)]]</f>
        <v>40.232999999999997</v>
      </c>
      <c r="Q3505" s="24">
        <v>100</v>
      </c>
      <c r="R3505" s="21" t="s">
        <v>66</v>
      </c>
      <c r="S3505" s="21" t="s">
        <v>67</v>
      </c>
    </row>
    <row r="3506" spans="1:19" x14ac:dyDescent="0.35">
      <c r="A3506" s="21">
        <v>1550168</v>
      </c>
      <c r="B3506" s="53">
        <v>411591</v>
      </c>
      <c r="C3506" s="21">
        <f>VLOOKUP(TotalMov[[#This Row],[Order]],'Total Mov by SS'!B:C,2,0)</f>
        <v>153</v>
      </c>
      <c r="D3506" s="21" t="s">
        <v>59</v>
      </c>
      <c r="E3506" s="21" t="s">
        <v>101</v>
      </c>
      <c r="F3506" s="21" t="s">
        <v>69</v>
      </c>
      <c r="G3506" s="21" t="s">
        <v>62</v>
      </c>
      <c r="H3506" s="21" t="s">
        <v>70</v>
      </c>
      <c r="I3506" s="21" t="s">
        <v>98</v>
      </c>
      <c r="J3506" s="22">
        <v>43745</v>
      </c>
      <c r="K3506" s="23">
        <v>0.33707175925925997</v>
      </c>
      <c r="L3506" s="22">
        <v>43745</v>
      </c>
      <c r="M3506" s="23">
        <v>0.33707175925925997</v>
      </c>
      <c r="N3506" s="24">
        <v>20</v>
      </c>
      <c r="O3506" s="21" t="s">
        <v>66</v>
      </c>
      <c r="P3506" s="24">
        <f>TotalMov[[#This Row],[Confirmed activ. 3 (ILE03)]]</f>
        <v>20</v>
      </c>
      <c r="Q3506" s="24">
        <v>20</v>
      </c>
      <c r="R3506" s="21" t="s">
        <v>66</v>
      </c>
      <c r="S3506" s="21" t="s">
        <v>72</v>
      </c>
    </row>
    <row r="3507" spans="1:19" x14ac:dyDescent="0.35">
      <c r="A3507" s="21">
        <v>1550168</v>
      </c>
      <c r="B3507" s="53">
        <v>411591</v>
      </c>
      <c r="C3507" s="21">
        <f>VLOOKUP(TotalMov[[#This Row],[Order]],'Total Mov by SS'!B:C,2,0)</f>
        <v>153</v>
      </c>
      <c r="D3507" s="21" t="s">
        <v>59</v>
      </c>
      <c r="E3507" s="21" t="s">
        <v>104</v>
      </c>
      <c r="F3507" s="21" t="s">
        <v>69</v>
      </c>
      <c r="G3507" s="21" t="s">
        <v>62</v>
      </c>
      <c r="H3507" s="21" t="s">
        <v>70</v>
      </c>
      <c r="I3507" s="21" t="s">
        <v>100</v>
      </c>
      <c r="J3507" s="22">
        <v>43745</v>
      </c>
      <c r="K3507" s="23">
        <v>0.33718749999999997</v>
      </c>
      <c r="L3507" s="22">
        <v>43745</v>
      </c>
      <c r="M3507" s="23">
        <v>0.33718749999999997</v>
      </c>
      <c r="N3507" s="24">
        <v>30</v>
      </c>
      <c r="O3507" s="21" t="s">
        <v>66</v>
      </c>
      <c r="P3507" s="24">
        <f>TotalMov[[#This Row],[Confirmed activ. 3 (ILE03)]]</f>
        <v>30</v>
      </c>
      <c r="Q3507" s="24">
        <v>30</v>
      </c>
      <c r="R3507" s="21" t="s">
        <v>66</v>
      </c>
      <c r="S3507" s="21" t="s">
        <v>72</v>
      </c>
    </row>
    <row r="3508" spans="1:19" x14ac:dyDescent="0.35">
      <c r="A3508" s="21">
        <v>1550168</v>
      </c>
      <c r="B3508" s="53">
        <v>411591</v>
      </c>
      <c r="C3508" s="21">
        <f>VLOOKUP(TotalMov[[#This Row],[Order]],'Total Mov by SS'!B:C,2,0)</f>
        <v>153</v>
      </c>
      <c r="D3508" s="21" t="s">
        <v>59</v>
      </c>
      <c r="E3508" s="21" t="s">
        <v>113</v>
      </c>
      <c r="F3508" s="21" t="s">
        <v>102</v>
      </c>
      <c r="G3508" s="21" t="s">
        <v>62</v>
      </c>
      <c r="H3508" s="21" t="s">
        <v>100</v>
      </c>
      <c r="I3508" s="21" t="s">
        <v>103</v>
      </c>
      <c r="J3508" s="22">
        <v>43745</v>
      </c>
      <c r="K3508" s="23">
        <v>0.68315972222221999</v>
      </c>
      <c r="L3508" s="22">
        <v>43745</v>
      </c>
      <c r="M3508" s="23">
        <v>0.68315972222221999</v>
      </c>
      <c r="N3508" s="24">
        <v>30</v>
      </c>
      <c r="O3508" s="21" t="s">
        <v>66</v>
      </c>
      <c r="P3508" s="24">
        <f>TotalMov[[#This Row],[Confirmed activ. 3 (ILE03)]]</f>
        <v>30</v>
      </c>
      <c r="Q3508" s="24">
        <v>30</v>
      </c>
      <c r="R3508" s="21" t="s">
        <v>66</v>
      </c>
      <c r="S3508" s="21" t="s">
        <v>72</v>
      </c>
    </row>
    <row r="3509" spans="1:19" x14ac:dyDescent="0.35">
      <c r="A3509" s="21">
        <v>1550168</v>
      </c>
      <c r="B3509" s="53">
        <v>411591</v>
      </c>
      <c r="C3509" s="21">
        <f>VLOOKUP(TotalMov[[#This Row],[Order]],'Total Mov by SS'!B:C,2,0)</f>
        <v>153</v>
      </c>
      <c r="D3509" s="21" t="s">
        <v>59</v>
      </c>
      <c r="E3509" s="21" t="s">
        <v>114</v>
      </c>
      <c r="F3509" s="21" t="s">
        <v>102</v>
      </c>
      <c r="G3509" s="21" t="s">
        <v>105</v>
      </c>
      <c r="H3509" s="21" t="s">
        <v>100</v>
      </c>
      <c r="I3509" s="21" t="s">
        <v>106</v>
      </c>
      <c r="J3509" s="22">
        <v>43746</v>
      </c>
      <c r="K3509" s="23">
        <v>0.70652777777777998</v>
      </c>
      <c r="L3509" s="22">
        <v>43746</v>
      </c>
      <c r="M3509" s="23">
        <v>0.70652777777777998</v>
      </c>
      <c r="N3509" s="24">
        <v>45</v>
      </c>
      <c r="O3509" s="21" t="s">
        <v>66</v>
      </c>
      <c r="P3509" s="24">
        <f>TotalMov[[#This Row],[Confirmed activ. 3 (ILE03)]]</f>
        <v>45</v>
      </c>
      <c r="Q3509" s="24">
        <v>45</v>
      </c>
      <c r="R3509" s="21" t="s">
        <v>66</v>
      </c>
      <c r="S3509" s="21" t="s">
        <v>72</v>
      </c>
    </row>
    <row r="3510" spans="1:19" x14ac:dyDescent="0.35">
      <c r="A3510" s="21">
        <v>1550168</v>
      </c>
      <c r="B3510" s="53">
        <v>411591</v>
      </c>
      <c r="C3510" s="21">
        <f>VLOOKUP(TotalMov[[#This Row],[Order]],'Total Mov by SS'!B:C,2,0)</f>
        <v>153</v>
      </c>
      <c r="D3510" s="21" t="s">
        <v>107</v>
      </c>
      <c r="E3510" s="21" t="s">
        <v>60</v>
      </c>
      <c r="F3510" s="21" t="s">
        <v>61</v>
      </c>
      <c r="G3510" s="21" t="s">
        <v>90</v>
      </c>
      <c r="H3510" s="21" t="s">
        <v>63</v>
      </c>
      <c r="I3510" s="21" t="s">
        <v>108</v>
      </c>
      <c r="J3510" s="22">
        <v>43732</v>
      </c>
      <c r="K3510" s="23">
        <v>0.37428240740740998</v>
      </c>
      <c r="L3510" s="22">
        <v>43732</v>
      </c>
      <c r="M3510" s="23">
        <v>0.65351851851852005</v>
      </c>
      <c r="N3510" s="25">
        <v>6.702</v>
      </c>
      <c r="O3510" s="21" t="s">
        <v>77</v>
      </c>
      <c r="P3510" s="24">
        <f>TotalMov[[#This Row],[Confirmed activ. 3 (ILE03)]]*60</f>
        <v>402.12</v>
      </c>
      <c r="Q3510" s="24">
        <v>1</v>
      </c>
      <c r="R3510" s="21" t="s">
        <v>66</v>
      </c>
      <c r="S3510" s="21" t="s">
        <v>67</v>
      </c>
    </row>
    <row r="3511" spans="1:19" x14ac:dyDescent="0.35">
      <c r="A3511" s="21">
        <v>1550168</v>
      </c>
      <c r="B3511" s="53">
        <v>411591</v>
      </c>
      <c r="C3511" s="21">
        <f>VLOOKUP(TotalMov[[#This Row],[Order]],'Total Mov by SS'!B:C,2,0)</f>
        <v>153</v>
      </c>
      <c r="D3511" s="21" t="s">
        <v>109</v>
      </c>
      <c r="E3511" s="21" t="s">
        <v>95</v>
      </c>
      <c r="F3511" s="21" t="s">
        <v>83</v>
      </c>
      <c r="G3511" s="21" t="s">
        <v>90</v>
      </c>
      <c r="H3511" s="21" t="s">
        <v>84</v>
      </c>
      <c r="I3511" s="21" t="s">
        <v>110</v>
      </c>
      <c r="J3511" s="22"/>
      <c r="K3511" s="23">
        <v>0</v>
      </c>
      <c r="L3511" s="22"/>
      <c r="M3511" s="23">
        <v>0</v>
      </c>
      <c r="N3511" s="25">
        <v>0</v>
      </c>
      <c r="O3511" s="21" t="s">
        <v>93</v>
      </c>
      <c r="P3511" s="24"/>
      <c r="Q3511" s="24">
        <v>5</v>
      </c>
      <c r="R3511" s="21" t="s">
        <v>66</v>
      </c>
      <c r="S3511" s="21" t="s">
        <v>94</v>
      </c>
    </row>
    <row r="3512" spans="1:19" x14ac:dyDescent="0.35">
      <c r="A3512" s="21">
        <v>1550401</v>
      </c>
      <c r="B3512" s="53">
        <v>411591</v>
      </c>
      <c r="C3512" s="21">
        <f>VLOOKUP(TotalMov[[#This Row],[Order]],'Total Mov by SS'!B:C,2,0)</f>
        <v>153</v>
      </c>
      <c r="D3512" s="21" t="s">
        <v>59</v>
      </c>
      <c r="E3512" s="21" t="s">
        <v>60</v>
      </c>
      <c r="F3512" s="21" t="s">
        <v>83</v>
      </c>
      <c r="G3512" s="21" t="s">
        <v>62</v>
      </c>
      <c r="H3512" s="21" t="s">
        <v>84</v>
      </c>
      <c r="I3512" s="21" t="s">
        <v>111</v>
      </c>
      <c r="J3512" s="22">
        <v>43723</v>
      </c>
      <c r="K3512" s="23">
        <v>0.70839120370370001</v>
      </c>
      <c r="L3512" s="22">
        <v>43723</v>
      </c>
      <c r="M3512" s="23">
        <v>0.88795138888889003</v>
      </c>
      <c r="N3512" s="25">
        <v>170.27699999999999</v>
      </c>
      <c r="O3512" s="21" t="s">
        <v>66</v>
      </c>
      <c r="P3512" s="24">
        <f>TotalMov[[#This Row],[Confirmed activ. 3 (ILE03)]]</f>
        <v>170.27699999999999</v>
      </c>
      <c r="Q3512" s="24">
        <v>40</v>
      </c>
      <c r="R3512" s="21" t="s">
        <v>66</v>
      </c>
      <c r="S3512" s="21" t="s">
        <v>67</v>
      </c>
    </row>
    <row r="3513" spans="1:19" x14ac:dyDescent="0.35">
      <c r="A3513" s="21">
        <v>1550401</v>
      </c>
      <c r="B3513" s="53">
        <v>411591</v>
      </c>
      <c r="C3513" s="21">
        <f>VLOOKUP(TotalMov[[#This Row],[Order]],'Total Mov by SS'!B:C,2,0)</f>
        <v>153</v>
      </c>
      <c r="D3513" s="21" t="s">
        <v>59</v>
      </c>
      <c r="E3513" s="21" t="s">
        <v>68</v>
      </c>
      <c r="F3513" s="21" t="s">
        <v>61</v>
      </c>
      <c r="G3513" s="21" t="s">
        <v>62</v>
      </c>
      <c r="H3513" s="21" t="s">
        <v>63</v>
      </c>
      <c r="I3513" s="21" t="s">
        <v>64</v>
      </c>
      <c r="J3513" s="22">
        <v>43724</v>
      </c>
      <c r="K3513" s="23">
        <v>0.40261574074074002</v>
      </c>
      <c r="L3513" s="22">
        <v>43724</v>
      </c>
      <c r="M3513" s="23">
        <v>0.40877314814815002</v>
      </c>
      <c r="N3513" s="24">
        <v>59</v>
      </c>
      <c r="O3513" s="21" t="s">
        <v>65</v>
      </c>
      <c r="P3513" s="24">
        <f>TotalMov[[#This Row],[Confirmed activ. 3 (ILE03)]]/60</f>
        <v>0.98333333333333328</v>
      </c>
      <c r="Q3513" s="24">
        <v>15</v>
      </c>
      <c r="R3513" s="21" t="s">
        <v>66</v>
      </c>
      <c r="S3513" s="21" t="s">
        <v>67</v>
      </c>
    </row>
    <row r="3514" spans="1:19" x14ac:dyDescent="0.35">
      <c r="A3514" s="21">
        <v>1550401</v>
      </c>
      <c r="B3514" s="53">
        <v>411591</v>
      </c>
      <c r="C3514" s="21">
        <f>VLOOKUP(TotalMov[[#This Row],[Order]],'Total Mov by SS'!B:C,2,0)</f>
        <v>153</v>
      </c>
      <c r="D3514" s="21" t="s">
        <v>59</v>
      </c>
      <c r="E3514" s="21" t="s">
        <v>73</v>
      </c>
      <c r="F3514" s="21" t="s">
        <v>69</v>
      </c>
      <c r="G3514" s="21" t="s">
        <v>62</v>
      </c>
      <c r="H3514" s="21" t="s">
        <v>70</v>
      </c>
      <c r="I3514" s="21" t="s">
        <v>71</v>
      </c>
      <c r="J3514" s="22">
        <v>43724</v>
      </c>
      <c r="K3514" s="23">
        <v>0.65164351851851998</v>
      </c>
      <c r="L3514" s="22">
        <v>43724</v>
      </c>
      <c r="M3514" s="23">
        <v>0.65164351851851998</v>
      </c>
      <c r="N3514" s="24">
        <v>20</v>
      </c>
      <c r="O3514" s="21" t="s">
        <v>66</v>
      </c>
      <c r="P3514" s="24">
        <f>TotalMov[[#This Row],[Confirmed activ. 3 (ILE03)]]</f>
        <v>20</v>
      </c>
      <c r="Q3514" s="24">
        <v>20</v>
      </c>
      <c r="R3514" s="21" t="s">
        <v>66</v>
      </c>
      <c r="S3514" s="21" t="s">
        <v>72</v>
      </c>
    </row>
    <row r="3515" spans="1:19" x14ac:dyDescent="0.35">
      <c r="A3515" s="21">
        <v>1550401</v>
      </c>
      <c r="B3515" s="53">
        <v>411591</v>
      </c>
      <c r="C3515" s="21">
        <f>VLOOKUP(TotalMov[[#This Row],[Order]],'Total Mov by SS'!B:C,2,0)</f>
        <v>153</v>
      </c>
      <c r="D3515" s="21" t="s">
        <v>59</v>
      </c>
      <c r="E3515" s="21" t="s">
        <v>75</v>
      </c>
      <c r="F3515" s="21" t="s">
        <v>61</v>
      </c>
      <c r="G3515" s="21" t="s">
        <v>62</v>
      </c>
      <c r="H3515" s="21" t="s">
        <v>63</v>
      </c>
      <c r="I3515" s="21" t="s">
        <v>74</v>
      </c>
      <c r="J3515" s="22">
        <v>43724</v>
      </c>
      <c r="K3515" s="23">
        <v>0.65607638888888997</v>
      </c>
      <c r="L3515" s="22">
        <v>43725</v>
      </c>
      <c r="M3515" s="23">
        <v>0.47834490740740998</v>
      </c>
      <c r="N3515" s="25">
        <v>5.9569999999999999</v>
      </c>
      <c r="O3515" s="21" t="s">
        <v>77</v>
      </c>
      <c r="P3515" s="24">
        <f>TotalMov[[#This Row],[Confirmed activ. 3 (ILE03)]]*60</f>
        <v>357.42</v>
      </c>
      <c r="Q3515" s="24">
        <v>290</v>
      </c>
      <c r="R3515" s="21" t="s">
        <v>66</v>
      </c>
      <c r="S3515" s="21" t="s">
        <v>67</v>
      </c>
    </row>
    <row r="3516" spans="1:19" x14ac:dyDescent="0.35">
      <c r="A3516" s="21">
        <v>1550401</v>
      </c>
      <c r="B3516" s="53">
        <v>411591</v>
      </c>
      <c r="C3516" s="21">
        <f>VLOOKUP(TotalMov[[#This Row],[Order]],'Total Mov by SS'!B:C,2,0)</f>
        <v>153</v>
      </c>
      <c r="D3516" s="21" t="s">
        <v>59</v>
      </c>
      <c r="E3516" s="21" t="s">
        <v>78</v>
      </c>
      <c r="F3516" s="21" t="s">
        <v>61</v>
      </c>
      <c r="G3516" s="21" t="s">
        <v>62</v>
      </c>
      <c r="H3516" s="21" t="s">
        <v>63</v>
      </c>
      <c r="I3516" s="21" t="s">
        <v>76</v>
      </c>
      <c r="J3516" s="22">
        <v>43725</v>
      </c>
      <c r="K3516" s="23">
        <v>0.50375000000000003</v>
      </c>
      <c r="L3516" s="22">
        <v>43731</v>
      </c>
      <c r="M3516" s="23">
        <v>0.45722222222221998</v>
      </c>
      <c r="N3516" s="25">
        <v>36.031999999999996</v>
      </c>
      <c r="O3516" s="21" t="s">
        <v>77</v>
      </c>
      <c r="P3516" s="24">
        <f>TotalMov[[#This Row],[Confirmed activ. 3 (ILE03)]]*60</f>
        <v>2161.9199999999996</v>
      </c>
      <c r="Q3516" s="24">
        <v>1040</v>
      </c>
      <c r="R3516" s="21" t="s">
        <v>66</v>
      </c>
      <c r="S3516" s="21" t="s">
        <v>67</v>
      </c>
    </row>
    <row r="3517" spans="1:19" x14ac:dyDescent="0.35">
      <c r="A3517" s="21">
        <v>1550401</v>
      </c>
      <c r="B3517" s="53">
        <v>411591</v>
      </c>
      <c r="C3517" s="21">
        <f>VLOOKUP(TotalMov[[#This Row],[Order]],'Total Mov by SS'!B:C,2,0)</f>
        <v>153</v>
      </c>
      <c r="D3517" s="21" t="s">
        <v>59</v>
      </c>
      <c r="E3517" s="21" t="s">
        <v>80</v>
      </c>
      <c r="F3517" s="21" t="s">
        <v>61</v>
      </c>
      <c r="G3517" s="21" t="s">
        <v>62</v>
      </c>
      <c r="H3517" s="21" t="s">
        <v>63</v>
      </c>
      <c r="I3517" s="21" t="s">
        <v>112</v>
      </c>
      <c r="J3517" s="22">
        <v>43731</v>
      </c>
      <c r="K3517" s="23">
        <v>0.45760416666666998</v>
      </c>
      <c r="L3517" s="22">
        <v>43731</v>
      </c>
      <c r="M3517" s="23">
        <v>0.54681712962963003</v>
      </c>
      <c r="N3517" s="25">
        <v>96.39</v>
      </c>
      <c r="O3517" s="21" t="s">
        <v>66</v>
      </c>
      <c r="P3517" s="24">
        <f>TotalMov[[#This Row],[Confirmed activ. 3 (ILE03)]]</f>
        <v>96.39</v>
      </c>
      <c r="Q3517" s="24">
        <v>50</v>
      </c>
      <c r="R3517" s="21" t="s">
        <v>66</v>
      </c>
      <c r="S3517" s="21" t="s">
        <v>67</v>
      </c>
    </row>
    <row r="3518" spans="1:19" x14ac:dyDescent="0.35">
      <c r="A3518" s="21">
        <v>1550401</v>
      </c>
      <c r="B3518" s="53">
        <v>411591</v>
      </c>
      <c r="C3518" s="21">
        <f>VLOOKUP(TotalMov[[#This Row],[Order]],'Total Mov by SS'!B:C,2,0)</f>
        <v>153</v>
      </c>
      <c r="D3518" s="21" t="s">
        <v>59</v>
      </c>
      <c r="E3518" s="21" t="s">
        <v>82</v>
      </c>
      <c r="F3518" s="21" t="s">
        <v>89</v>
      </c>
      <c r="G3518" s="21" t="s">
        <v>90</v>
      </c>
      <c r="H3518" s="21" t="s">
        <v>91</v>
      </c>
      <c r="I3518" s="21" t="s">
        <v>92</v>
      </c>
      <c r="J3518" s="22"/>
      <c r="K3518" s="23">
        <v>0</v>
      </c>
      <c r="L3518" s="22"/>
      <c r="M3518" s="23">
        <v>0</v>
      </c>
      <c r="N3518" s="25">
        <v>0</v>
      </c>
      <c r="O3518" s="21" t="s">
        <v>93</v>
      </c>
      <c r="P3518" s="24"/>
      <c r="Q3518" s="24">
        <v>0</v>
      </c>
      <c r="R3518" s="21" t="s">
        <v>66</v>
      </c>
      <c r="S3518" s="21" t="s">
        <v>94</v>
      </c>
    </row>
    <row r="3519" spans="1:19" x14ac:dyDescent="0.35">
      <c r="A3519" s="21">
        <v>1550401</v>
      </c>
      <c r="B3519" s="53">
        <v>411591</v>
      </c>
      <c r="C3519" s="21">
        <f>VLOOKUP(TotalMov[[#This Row],[Order]],'Total Mov by SS'!B:C,2,0)</f>
        <v>153</v>
      </c>
      <c r="D3519" s="21" t="s">
        <v>59</v>
      </c>
      <c r="E3519" s="21" t="s">
        <v>85</v>
      </c>
      <c r="F3519" s="21" t="s">
        <v>69</v>
      </c>
      <c r="G3519" s="21" t="s">
        <v>62</v>
      </c>
      <c r="H3519" s="21" t="s">
        <v>70</v>
      </c>
      <c r="I3519" s="21" t="s">
        <v>79</v>
      </c>
      <c r="J3519" s="22">
        <v>43731</v>
      </c>
      <c r="K3519" s="23">
        <v>0.58936342592593005</v>
      </c>
      <c r="L3519" s="22">
        <v>43731</v>
      </c>
      <c r="M3519" s="23">
        <v>0.58936342592593005</v>
      </c>
      <c r="N3519" s="24">
        <v>20</v>
      </c>
      <c r="O3519" s="21" t="s">
        <v>66</v>
      </c>
      <c r="P3519" s="24">
        <f>TotalMov[[#This Row],[Confirmed activ. 3 (ILE03)]]</f>
        <v>20</v>
      </c>
      <c r="Q3519" s="24">
        <v>20</v>
      </c>
      <c r="R3519" s="21" t="s">
        <v>66</v>
      </c>
      <c r="S3519" s="21" t="s">
        <v>72</v>
      </c>
    </row>
    <row r="3520" spans="1:19" x14ac:dyDescent="0.35">
      <c r="A3520" s="21">
        <v>1550401</v>
      </c>
      <c r="B3520" s="53">
        <v>411591</v>
      </c>
      <c r="C3520" s="21">
        <f>VLOOKUP(TotalMov[[#This Row],[Order]],'Total Mov by SS'!B:C,2,0)</f>
        <v>153</v>
      </c>
      <c r="D3520" s="21" t="s">
        <v>59</v>
      </c>
      <c r="E3520" s="21" t="s">
        <v>88</v>
      </c>
      <c r="F3520" s="21" t="s">
        <v>69</v>
      </c>
      <c r="G3520" s="21" t="s">
        <v>62</v>
      </c>
      <c r="H3520" s="21" t="s">
        <v>70</v>
      </c>
      <c r="I3520" s="21" t="s">
        <v>81</v>
      </c>
      <c r="J3520" s="22">
        <v>43731</v>
      </c>
      <c r="K3520" s="23">
        <v>0.58957175925925998</v>
      </c>
      <c r="L3520" s="22">
        <v>43731</v>
      </c>
      <c r="M3520" s="23">
        <v>0.58957175925925998</v>
      </c>
      <c r="N3520" s="24">
        <v>20</v>
      </c>
      <c r="O3520" s="21" t="s">
        <v>66</v>
      </c>
      <c r="P3520" s="24">
        <f>TotalMov[[#This Row],[Confirmed activ. 3 (ILE03)]]</f>
        <v>20</v>
      </c>
      <c r="Q3520" s="24">
        <v>20</v>
      </c>
      <c r="R3520" s="21" t="s">
        <v>66</v>
      </c>
      <c r="S3520" s="21" t="s">
        <v>72</v>
      </c>
    </row>
    <row r="3521" spans="1:19" x14ac:dyDescent="0.35">
      <c r="A3521" s="21">
        <v>1550401</v>
      </c>
      <c r="B3521" s="53">
        <v>411591</v>
      </c>
      <c r="C3521" s="21">
        <f>VLOOKUP(TotalMov[[#This Row],[Order]],'Total Mov by SS'!B:C,2,0)</f>
        <v>153</v>
      </c>
      <c r="D3521" s="21" t="s">
        <v>59</v>
      </c>
      <c r="E3521" s="21" t="s">
        <v>95</v>
      </c>
      <c r="F3521" s="21" t="s">
        <v>83</v>
      </c>
      <c r="G3521" s="21" t="s">
        <v>62</v>
      </c>
      <c r="H3521" s="21" t="s">
        <v>84</v>
      </c>
      <c r="I3521" s="21" t="s">
        <v>84</v>
      </c>
      <c r="J3521" s="22">
        <v>43732</v>
      </c>
      <c r="K3521" s="23">
        <v>0.61081018518519004</v>
      </c>
      <c r="L3521" s="22">
        <v>43733</v>
      </c>
      <c r="M3521" s="23">
        <v>0.63847222222222</v>
      </c>
      <c r="N3521" s="25">
        <v>13.907999999999999</v>
      </c>
      <c r="O3521" s="21" t="s">
        <v>77</v>
      </c>
      <c r="P3521" s="24">
        <f>TotalMov[[#This Row],[Confirmed activ. 3 (ILE03)]]*60</f>
        <v>834.48</v>
      </c>
      <c r="Q3521" s="24">
        <v>450</v>
      </c>
      <c r="R3521" s="21" t="s">
        <v>66</v>
      </c>
      <c r="S3521" s="21" t="s">
        <v>67</v>
      </c>
    </row>
    <row r="3522" spans="1:19" x14ac:dyDescent="0.35">
      <c r="A3522" s="21">
        <v>1550401</v>
      </c>
      <c r="B3522" s="53">
        <v>411591</v>
      </c>
      <c r="C3522" s="21">
        <f>VLOOKUP(TotalMov[[#This Row],[Order]],'Total Mov by SS'!B:C,2,0)</f>
        <v>153</v>
      </c>
      <c r="D3522" s="21" t="s">
        <v>59</v>
      </c>
      <c r="E3522" s="21" t="s">
        <v>97</v>
      </c>
      <c r="F3522" s="21" t="s">
        <v>86</v>
      </c>
      <c r="G3522" s="21" t="s">
        <v>62</v>
      </c>
      <c r="H3522" s="21" t="s">
        <v>87</v>
      </c>
      <c r="I3522" s="21" t="s">
        <v>87</v>
      </c>
      <c r="J3522" s="22">
        <v>43734</v>
      </c>
      <c r="K3522" s="23">
        <v>0.36160879629629999</v>
      </c>
      <c r="L3522" s="22">
        <v>43734</v>
      </c>
      <c r="M3522" s="23">
        <v>0.36160879629629999</v>
      </c>
      <c r="N3522" s="24">
        <v>20</v>
      </c>
      <c r="O3522" s="21" t="s">
        <v>66</v>
      </c>
      <c r="P3522" s="24">
        <f>TotalMov[[#This Row],[Confirmed activ. 3 (ILE03)]]</f>
        <v>20</v>
      </c>
      <c r="Q3522" s="24">
        <v>20</v>
      </c>
      <c r="R3522" s="21" t="s">
        <v>66</v>
      </c>
      <c r="S3522" s="21" t="s">
        <v>72</v>
      </c>
    </row>
    <row r="3523" spans="1:19" x14ac:dyDescent="0.35">
      <c r="A3523" s="21">
        <v>1550401</v>
      </c>
      <c r="B3523" s="53">
        <v>411591</v>
      </c>
      <c r="C3523" s="21">
        <f>VLOOKUP(TotalMov[[#This Row],[Order]],'Total Mov by SS'!B:C,2,0)</f>
        <v>153</v>
      </c>
      <c r="D3523" s="21" t="s">
        <v>59</v>
      </c>
      <c r="E3523" s="21" t="s">
        <v>99</v>
      </c>
      <c r="F3523" s="21" t="s">
        <v>61</v>
      </c>
      <c r="G3523" s="21" t="s">
        <v>62</v>
      </c>
      <c r="H3523" s="21" t="s">
        <v>63</v>
      </c>
      <c r="I3523" s="21" t="s">
        <v>96</v>
      </c>
      <c r="J3523" s="22">
        <v>43734</v>
      </c>
      <c r="K3523" s="23">
        <v>0.56381944444443999</v>
      </c>
      <c r="L3523" s="22">
        <v>43734</v>
      </c>
      <c r="M3523" s="23">
        <v>0.59549768518518997</v>
      </c>
      <c r="N3523" s="25">
        <v>45.616999999999997</v>
      </c>
      <c r="O3523" s="21" t="s">
        <v>66</v>
      </c>
      <c r="P3523" s="24">
        <f>TotalMov[[#This Row],[Confirmed activ. 3 (ILE03)]]</f>
        <v>45.616999999999997</v>
      </c>
      <c r="Q3523" s="24">
        <v>100</v>
      </c>
      <c r="R3523" s="21" t="s">
        <v>66</v>
      </c>
      <c r="S3523" s="21" t="s">
        <v>67</v>
      </c>
    </row>
    <row r="3524" spans="1:19" x14ac:dyDescent="0.35">
      <c r="A3524" s="21">
        <v>1550401</v>
      </c>
      <c r="B3524" s="53">
        <v>411591</v>
      </c>
      <c r="C3524" s="21">
        <f>VLOOKUP(TotalMov[[#This Row],[Order]],'Total Mov by SS'!B:C,2,0)</f>
        <v>153</v>
      </c>
      <c r="D3524" s="21" t="s">
        <v>59</v>
      </c>
      <c r="E3524" s="21" t="s">
        <v>101</v>
      </c>
      <c r="F3524" s="21" t="s">
        <v>69</v>
      </c>
      <c r="G3524" s="21" t="s">
        <v>62</v>
      </c>
      <c r="H3524" s="21" t="s">
        <v>70</v>
      </c>
      <c r="I3524" s="21" t="s">
        <v>98</v>
      </c>
      <c r="J3524" s="22">
        <v>43745</v>
      </c>
      <c r="K3524" s="23">
        <v>0.33680555555556002</v>
      </c>
      <c r="L3524" s="22">
        <v>43745</v>
      </c>
      <c r="M3524" s="23">
        <v>0.33680555555556002</v>
      </c>
      <c r="N3524" s="24">
        <v>20</v>
      </c>
      <c r="O3524" s="21" t="s">
        <v>66</v>
      </c>
      <c r="P3524" s="24">
        <f>TotalMov[[#This Row],[Confirmed activ. 3 (ILE03)]]</f>
        <v>20</v>
      </c>
      <c r="Q3524" s="24">
        <v>20</v>
      </c>
      <c r="R3524" s="21" t="s">
        <v>66</v>
      </c>
      <c r="S3524" s="21" t="s">
        <v>72</v>
      </c>
    </row>
    <row r="3525" spans="1:19" x14ac:dyDescent="0.35">
      <c r="A3525" s="21">
        <v>1550401</v>
      </c>
      <c r="B3525" s="53">
        <v>411591</v>
      </c>
      <c r="C3525" s="21">
        <f>VLOOKUP(TotalMov[[#This Row],[Order]],'Total Mov by SS'!B:C,2,0)</f>
        <v>153</v>
      </c>
      <c r="D3525" s="21" t="s">
        <v>59</v>
      </c>
      <c r="E3525" s="21" t="s">
        <v>104</v>
      </c>
      <c r="F3525" s="21" t="s">
        <v>69</v>
      </c>
      <c r="G3525" s="21" t="s">
        <v>62</v>
      </c>
      <c r="H3525" s="21" t="s">
        <v>70</v>
      </c>
      <c r="I3525" s="21" t="s">
        <v>100</v>
      </c>
      <c r="J3525" s="22">
        <v>43745</v>
      </c>
      <c r="K3525" s="23">
        <v>0.33693287037037001</v>
      </c>
      <c r="L3525" s="22">
        <v>43745</v>
      </c>
      <c r="M3525" s="23">
        <v>0.33693287037037001</v>
      </c>
      <c r="N3525" s="24">
        <v>30</v>
      </c>
      <c r="O3525" s="21" t="s">
        <v>66</v>
      </c>
      <c r="P3525" s="24">
        <f>TotalMov[[#This Row],[Confirmed activ. 3 (ILE03)]]</f>
        <v>30</v>
      </c>
      <c r="Q3525" s="24">
        <v>30</v>
      </c>
      <c r="R3525" s="21" t="s">
        <v>66</v>
      </c>
      <c r="S3525" s="21" t="s">
        <v>72</v>
      </c>
    </row>
    <row r="3526" spans="1:19" x14ac:dyDescent="0.35">
      <c r="A3526" s="21">
        <v>1550401</v>
      </c>
      <c r="B3526" s="53">
        <v>411591</v>
      </c>
      <c r="C3526" s="21">
        <f>VLOOKUP(TotalMov[[#This Row],[Order]],'Total Mov by SS'!B:C,2,0)</f>
        <v>153</v>
      </c>
      <c r="D3526" s="21" t="s">
        <v>59</v>
      </c>
      <c r="E3526" s="21" t="s">
        <v>113</v>
      </c>
      <c r="F3526" s="21" t="s">
        <v>102</v>
      </c>
      <c r="G3526" s="21" t="s">
        <v>62</v>
      </c>
      <c r="H3526" s="21" t="s">
        <v>100</v>
      </c>
      <c r="I3526" s="21" t="s">
        <v>103</v>
      </c>
      <c r="J3526" s="22">
        <v>43745</v>
      </c>
      <c r="K3526" s="23">
        <v>0.64466435185185</v>
      </c>
      <c r="L3526" s="22">
        <v>43745</v>
      </c>
      <c r="M3526" s="23">
        <v>0.64466435185185</v>
      </c>
      <c r="N3526" s="24">
        <v>30</v>
      </c>
      <c r="O3526" s="21" t="s">
        <v>66</v>
      </c>
      <c r="P3526" s="24">
        <f>TotalMov[[#This Row],[Confirmed activ. 3 (ILE03)]]</f>
        <v>30</v>
      </c>
      <c r="Q3526" s="24">
        <v>30</v>
      </c>
      <c r="R3526" s="21" t="s">
        <v>66</v>
      </c>
      <c r="S3526" s="21" t="s">
        <v>72</v>
      </c>
    </row>
    <row r="3527" spans="1:19" x14ac:dyDescent="0.35">
      <c r="A3527" s="21">
        <v>1550401</v>
      </c>
      <c r="B3527" s="53">
        <v>411591</v>
      </c>
      <c r="C3527" s="21">
        <f>VLOOKUP(TotalMov[[#This Row],[Order]],'Total Mov by SS'!B:C,2,0)</f>
        <v>153</v>
      </c>
      <c r="D3527" s="21" t="s">
        <v>59</v>
      </c>
      <c r="E3527" s="21" t="s">
        <v>114</v>
      </c>
      <c r="F3527" s="21" t="s">
        <v>102</v>
      </c>
      <c r="G3527" s="21" t="s">
        <v>105</v>
      </c>
      <c r="H3527" s="21" t="s">
        <v>100</v>
      </c>
      <c r="I3527" s="21" t="s">
        <v>106</v>
      </c>
      <c r="J3527" s="22">
        <v>43746</v>
      </c>
      <c r="K3527" s="23">
        <v>0.70677083333333002</v>
      </c>
      <c r="L3527" s="22">
        <v>43746</v>
      </c>
      <c r="M3527" s="23">
        <v>0.70677083333333002</v>
      </c>
      <c r="N3527" s="24">
        <v>45</v>
      </c>
      <c r="O3527" s="21" t="s">
        <v>66</v>
      </c>
      <c r="P3527" s="24">
        <f>TotalMov[[#This Row],[Confirmed activ. 3 (ILE03)]]</f>
        <v>45</v>
      </c>
      <c r="Q3527" s="24">
        <v>45</v>
      </c>
      <c r="R3527" s="21" t="s">
        <v>66</v>
      </c>
      <c r="S3527" s="21" t="s">
        <v>72</v>
      </c>
    </row>
    <row r="3528" spans="1:19" x14ac:dyDescent="0.35">
      <c r="A3528" s="21">
        <v>1550401</v>
      </c>
      <c r="B3528" s="53">
        <v>411591</v>
      </c>
      <c r="C3528" s="21">
        <f>VLOOKUP(TotalMov[[#This Row],[Order]],'Total Mov by SS'!B:C,2,0)</f>
        <v>153</v>
      </c>
      <c r="D3528" s="21" t="s">
        <v>107</v>
      </c>
      <c r="E3528" s="21" t="s">
        <v>60</v>
      </c>
      <c r="F3528" s="21" t="s">
        <v>61</v>
      </c>
      <c r="G3528" s="21" t="s">
        <v>90</v>
      </c>
      <c r="H3528" s="21" t="s">
        <v>63</v>
      </c>
      <c r="I3528" s="21" t="s">
        <v>108</v>
      </c>
      <c r="J3528" s="22"/>
      <c r="K3528" s="23">
        <v>0</v>
      </c>
      <c r="L3528" s="22"/>
      <c r="M3528" s="23">
        <v>0</v>
      </c>
      <c r="N3528" s="25">
        <v>0</v>
      </c>
      <c r="O3528" s="21" t="s">
        <v>93</v>
      </c>
      <c r="P3528" s="24"/>
      <c r="Q3528" s="24">
        <v>1</v>
      </c>
      <c r="R3528" s="21" t="s">
        <v>66</v>
      </c>
      <c r="S3528" s="21" t="s">
        <v>94</v>
      </c>
    </row>
    <row r="3529" spans="1:19" x14ac:dyDescent="0.35">
      <c r="A3529" s="21">
        <v>1550401</v>
      </c>
      <c r="B3529" s="53">
        <v>411591</v>
      </c>
      <c r="C3529" s="21">
        <f>VLOOKUP(TotalMov[[#This Row],[Order]],'Total Mov by SS'!B:C,2,0)</f>
        <v>153</v>
      </c>
      <c r="D3529" s="21" t="s">
        <v>109</v>
      </c>
      <c r="E3529" s="21" t="s">
        <v>95</v>
      </c>
      <c r="F3529" s="21" t="s">
        <v>83</v>
      </c>
      <c r="G3529" s="21" t="s">
        <v>90</v>
      </c>
      <c r="H3529" s="21" t="s">
        <v>84</v>
      </c>
      <c r="I3529" s="21" t="s">
        <v>110</v>
      </c>
      <c r="J3529" s="22"/>
      <c r="K3529" s="23">
        <v>0</v>
      </c>
      <c r="L3529" s="22"/>
      <c r="M3529" s="23">
        <v>0</v>
      </c>
      <c r="N3529" s="25">
        <v>0</v>
      </c>
      <c r="O3529" s="21" t="s">
        <v>93</v>
      </c>
      <c r="P3529" s="24"/>
      <c r="Q3529" s="24">
        <v>5</v>
      </c>
      <c r="R3529" s="21" t="s">
        <v>66</v>
      </c>
      <c r="S3529" s="21" t="s">
        <v>94</v>
      </c>
    </row>
    <row r="3530" spans="1:19" x14ac:dyDescent="0.35">
      <c r="A3530" s="21">
        <v>1550402</v>
      </c>
      <c r="B3530" s="53">
        <v>411591</v>
      </c>
      <c r="C3530" s="21">
        <f>VLOOKUP(TotalMov[[#This Row],[Order]],'Total Mov by SS'!B:C,2,0)</f>
        <v>153</v>
      </c>
      <c r="D3530" s="21" t="s">
        <v>59</v>
      </c>
      <c r="E3530" s="21" t="s">
        <v>60</v>
      </c>
      <c r="F3530" s="21" t="s">
        <v>83</v>
      </c>
      <c r="G3530" s="21" t="s">
        <v>62</v>
      </c>
      <c r="H3530" s="21" t="s">
        <v>84</v>
      </c>
      <c r="I3530" s="21" t="s">
        <v>111</v>
      </c>
      <c r="J3530" s="22">
        <v>43725</v>
      </c>
      <c r="K3530" s="23">
        <v>0.11677083333333001</v>
      </c>
      <c r="L3530" s="22">
        <v>43725</v>
      </c>
      <c r="M3530" s="23">
        <v>0.15289351851852001</v>
      </c>
      <c r="N3530" s="25">
        <v>52.017000000000003</v>
      </c>
      <c r="O3530" s="21" t="s">
        <v>66</v>
      </c>
      <c r="P3530" s="24">
        <f>TotalMov[[#This Row],[Confirmed activ. 3 (ILE03)]]</f>
        <v>52.017000000000003</v>
      </c>
      <c r="Q3530" s="24">
        <v>40</v>
      </c>
      <c r="R3530" s="21" t="s">
        <v>66</v>
      </c>
      <c r="S3530" s="21" t="s">
        <v>67</v>
      </c>
    </row>
    <row r="3531" spans="1:19" x14ac:dyDescent="0.35">
      <c r="A3531" s="21">
        <v>1550402</v>
      </c>
      <c r="B3531" s="53">
        <v>411591</v>
      </c>
      <c r="C3531" s="21">
        <f>VLOOKUP(TotalMov[[#This Row],[Order]],'Total Mov by SS'!B:C,2,0)</f>
        <v>153</v>
      </c>
      <c r="D3531" s="21" t="s">
        <v>59</v>
      </c>
      <c r="E3531" s="21" t="s">
        <v>68</v>
      </c>
      <c r="F3531" s="21" t="s">
        <v>61</v>
      </c>
      <c r="G3531" s="21" t="s">
        <v>62</v>
      </c>
      <c r="H3531" s="21" t="s">
        <v>63</v>
      </c>
      <c r="I3531" s="21" t="s">
        <v>64</v>
      </c>
      <c r="J3531" s="22">
        <v>43725</v>
      </c>
      <c r="K3531" s="23">
        <v>0.39715277777778002</v>
      </c>
      <c r="L3531" s="22">
        <v>43725</v>
      </c>
      <c r="M3531" s="23">
        <v>0.44204861111110999</v>
      </c>
      <c r="N3531" s="25">
        <v>32.332999999999998</v>
      </c>
      <c r="O3531" s="21" t="s">
        <v>66</v>
      </c>
      <c r="P3531" s="24">
        <f>TotalMov[[#This Row],[Confirmed activ. 3 (ILE03)]]</f>
        <v>32.332999999999998</v>
      </c>
      <c r="Q3531" s="24">
        <v>15</v>
      </c>
      <c r="R3531" s="21" t="s">
        <v>66</v>
      </c>
      <c r="S3531" s="21" t="s">
        <v>67</v>
      </c>
    </row>
    <row r="3532" spans="1:19" x14ac:dyDescent="0.35">
      <c r="A3532" s="21">
        <v>1550402</v>
      </c>
      <c r="B3532" s="53">
        <v>411591</v>
      </c>
      <c r="C3532" s="21">
        <f>VLOOKUP(TotalMov[[#This Row],[Order]],'Total Mov by SS'!B:C,2,0)</f>
        <v>153</v>
      </c>
      <c r="D3532" s="21" t="s">
        <v>59</v>
      </c>
      <c r="E3532" s="21" t="s">
        <v>73</v>
      </c>
      <c r="F3532" s="21" t="s">
        <v>69</v>
      </c>
      <c r="G3532" s="21" t="s">
        <v>62</v>
      </c>
      <c r="H3532" s="21" t="s">
        <v>70</v>
      </c>
      <c r="I3532" s="21" t="s">
        <v>71</v>
      </c>
      <c r="J3532" s="22">
        <v>43726</v>
      </c>
      <c r="K3532" s="23">
        <v>0.31681712962962999</v>
      </c>
      <c r="L3532" s="22">
        <v>43726</v>
      </c>
      <c r="M3532" s="23">
        <v>0.31681712962962999</v>
      </c>
      <c r="N3532" s="24">
        <v>20</v>
      </c>
      <c r="O3532" s="21" t="s">
        <v>66</v>
      </c>
      <c r="P3532" s="24">
        <f>TotalMov[[#This Row],[Confirmed activ. 3 (ILE03)]]</f>
        <v>20</v>
      </c>
      <c r="Q3532" s="24">
        <v>20</v>
      </c>
      <c r="R3532" s="21" t="s">
        <v>66</v>
      </c>
      <c r="S3532" s="21" t="s">
        <v>72</v>
      </c>
    </row>
    <row r="3533" spans="1:19" x14ac:dyDescent="0.35">
      <c r="A3533" s="21">
        <v>1550402</v>
      </c>
      <c r="B3533" s="53">
        <v>411591</v>
      </c>
      <c r="C3533" s="21">
        <f>VLOOKUP(TotalMov[[#This Row],[Order]],'Total Mov by SS'!B:C,2,0)</f>
        <v>153</v>
      </c>
      <c r="D3533" s="21" t="s">
        <v>59</v>
      </c>
      <c r="E3533" s="21" t="s">
        <v>75</v>
      </c>
      <c r="F3533" s="21" t="s">
        <v>61</v>
      </c>
      <c r="G3533" s="21" t="s">
        <v>62</v>
      </c>
      <c r="H3533" s="21" t="s">
        <v>63</v>
      </c>
      <c r="I3533" s="21" t="s">
        <v>74</v>
      </c>
      <c r="J3533" s="22">
        <v>43726</v>
      </c>
      <c r="K3533" s="23">
        <v>0.43456018518519002</v>
      </c>
      <c r="L3533" s="22">
        <v>43726</v>
      </c>
      <c r="M3533" s="23">
        <v>0.74184027777778005</v>
      </c>
      <c r="N3533" s="25">
        <v>6.7220000000000004</v>
      </c>
      <c r="O3533" s="21" t="s">
        <v>77</v>
      </c>
      <c r="P3533" s="24">
        <f>TotalMov[[#This Row],[Confirmed activ. 3 (ILE03)]]*60</f>
        <v>403.32000000000005</v>
      </c>
      <c r="Q3533" s="24">
        <v>350</v>
      </c>
      <c r="R3533" s="21" t="s">
        <v>66</v>
      </c>
      <c r="S3533" s="21" t="s">
        <v>67</v>
      </c>
    </row>
    <row r="3534" spans="1:19" x14ac:dyDescent="0.35">
      <c r="A3534" s="21">
        <v>1550402</v>
      </c>
      <c r="B3534" s="53">
        <v>411591</v>
      </c>
      <c r="C3534" s="21">
        <f>VLOOKUP(TotalMov[[#This Row],[Order]],'Total Mov by SS'!B:C,2,0)</f>
        <v>153</v>
      </c>
      <c r="D3534" s="21" t="s">
        <v>59</v>
      </c>
      <c r="E3534" s="21" t="s">
        <v>78</v>
      </c>
      <c r="F3534" s="21" t="s">
        <v>61</v>
      </c>
      <c r="G3534" s="21" t="s">
        <v>62</v>
      </c>
      <c r="H3534" s="21" t="s">
        <v>63</v>
      </c>
      <c r="I3534" s="21" t="s">
        <v>76</v>
      </c>
      <c r="J3534" s="22">
        <v>43727</v>
      </c>
      <c r="K3534" s="23">
        <v>0.31343749999999998</v>
      </c>
      <c r="L3534" s="22">
        <v>43732</v>
      </c>
      <c r="M3534" s="23">
        <v>0.73803240740741005</v>
      </c>
      <c r="N3534" s="25">
        <v>36.341000000000001</v>
      </c>
      <c r="O3534" s="21" t="s">
        <v>77</v>
      </c>
      <c r="P3534" s="24">
        <f>TotalMov[[#This Row],[Confirmed activ. 3 (ILE03)]]*60</f>
        <v>2180.46</v>
      </c>
      <c r="Q3534" s="24">
        <v>1020</v>
      </c>
      <c r="R3534" s="21" t="s">
        <v>66</v>
      </c>
      <c r="S3534" s="21" t="s">
        <v>67</v>
      </c>
    </row>
    <row r="3535" spans="1:19" x14ac:dyDescent="0.35">
      <c r="A3535" s="21">
        <v>1550402</v>
      </c>
      <c r="B3535" s="53">
        <v>411591</v>
      </c>
      <c r="C3535" s="21">
        <f>VLOOKUP(TotalMov[[#This Row],[Order]],'Total Mov by SS'!B:C,2,0)</f>
        <v>153</v>
      </c>
      <c r="D3535" s="21" t="s">
        <v>59</v>
      </c>
      <c r="E3535" s="21" t="s">
        <v>80</v>
      </c>
      <c r="F3535" s="21" t="s">
        <v>61</v>
      </c>
      <c r="G3535" s="21" t="s">
        <v>62</v>
      </c>
      <c r="H3535" s="21" t="s">
        <v>63</v>
      </c>
      <c r="I3535" s="21" t="s">
        <v>112</v>
      </c>
      <c r="J3535" s="22">
        <v>43732</v>
      </c>
      <c r="K3535" s="23">
        <v>0.73811342592592999</v>
      </c>
      <c r="L3535" s="22">
        <v>43732</v>
      </c>
      <c r="M3535" s="23">
        <v>0.74501157407407004</v>
      </c>
      <c r="N3535" s="25">
        <v>9.9329999999999998</v>
      </c>
      <c r="O3535" s="21" t="s">
        <v>66</v>
      </c>
      <c r="P3535" s="24">
        <f>TotalMov[[#This Row],[Confirmed activ. 3 (ILE03)]]</f>
        <v>9.9329999999999998</v>
      </c>
      <c r="Q3535" s="24">
        <v>50</v>
      </c>
      <c r="R3535" s="21" t="s">
        <v>66</v>
      </c>
      <c r="S3535" s="21" t="s">
        <v>67</v>
      </c>
    </row>
    <row r="3536" spans="1:19" x14ac:dyDescent="0.35">
      <c r="A3536" s="21">
        <v>1550402</v>
      </c>
      <c r="B3536" s="53">
        <v>411591</v>
      </c>
      <c r="C3536" s="21">
        <f>VLOOKUP(TotalMov[[#This Row],[Order]],'Total Mov by SS'!B:C,2,0)</f>
        <v>153</v>
      </c>
      <c r="D3536" s="21" t="s">
        <v>59</v>
      </c>
      <c r="E3536" s="21" t="s">
        <v>82</v>
      </c>
      <c r="F3536" s="21" t="s">
        <v>89</v>
      </c>
      <c r="G3536" s="21" t="s">
        <v>90</v>
      </c>
      <c r="H3536" s="21" t="s">
        <v>91</v>
      </c>
      <c r="I3536" s="21" t="s">
        <v>92</v>
      </c>
      <c r="J3536" s="22"/>
      <c r="K3536" s="23">
        <v>0</v>
      </c>
      <c r="L3536" s="22"/>
      <c r="M3536" s="23">
        <v>0</v>
      </c>
      <c r="N3536" s="25">
        <v>0</v>
      </c>
      <c r="O3536" s="21" t="s">
        <v>93</v>
      </c>
      <c r="P3536" s="24"/>
      <c r="Q3536" s="24">
        <v>0</v>
      </c>
      <c r="R3536" s="21" t="s">
        <v>66</v>
      </c>
      <c r="S3536" s="21" t="s">
        <v>94</v>
      </c>
    </row>
    <row r="3537" spans="1:19" x14ac:dyDescent="0.35">
      <c r="A3537" s="21">
        <v>1550402</v>
      </c>
      <c r="B3537" s="53">
        <v>411591</v>
      </c>
      <c r="C3537" s="21">
        <f>VLOOKUP(TotalMov[[#This Row],[Order]],'Total Mov by SS'!B:C,2,0)</f>
        <v>153</v>
      </c>
      <c r="D3537" s="21" t="s">
        <v>59</v>
      </c>
      <c r="E3537" s="21" t="s">
        <v>85</v>
      </c>
      <c r="F3537" s="21" t="s">
        <v>69</v>
      </c>
      <c r="G3537" s="21" t="s">
        <v>62</v>
      </c>
      <c r="H3537" s="21" t="s">
        <v>70</v>
      </c>
      <c r="I3537" s="21" t="s">
        <v>79</v>
      </c>
      <c r="J3537" s="22">
        <v>43733</v>
      </c>
      <c r="K3537" s="23">
        <v>0.65872685185184998</v>
      </c>
      <c r="L3537" s="22">
        <v>43733</v>
      </c>
      <c r="M3537" s="23">
        <v>0.65872685185184998</v>
      </c>
      <c r="N3537" s="24">
        <v>20</v>
      </c>
      <c r="O3537" s="21" t="s">
        <v>66</v>
      </c>
      <c r="P3537" s="24">
        <f>TotalMov[[#This Row],[Confirmed activ. 3 (ILE03)]]</f>
        <v>20</v>
      </c>
      <c r="Q3537" s="24">
        <v>20</v>
      </c>
      <c r="R3537" s="21" t="s">
        <v>66</v>
      </c>
      <c r="S3537" s="21" t="s">
        <v>72</v>
      </c>
    </row>
    <row r="3538" spans="1:19" x14ac:dyDescent="0.35">
      <c r="A3538" s="21">
        <v>1550402</v>
      </c>
      <c r="B3538" s="53">
        <v>411591</v>
      </c>
      <c r="C3538" s="21">
        <f>VLOOKUP(TotalMov[[#This Row],[Order]],'Total Mov by SS'!B:C,2,0)</f>
        <v>153</v>
      </c>
      <c r="D3538" s="21" t="s">
        <v>59</v>
      </c>
      <c r="E3538" s="21" t="s">
        <v>88</v>
      </c>
      <c r="F3538" s="21" t="s">
        <v>69</v>
      </c>
      <c r="G3538" s="21" t="s">
        <v>62</v>
      </c>
      <c r="H3538" s="21" t="s">
        <v>70</v>
      </c>
      <c r="I3538" s="21" t="s">
        <v>81</v>
      </c>
      <c r="J3538" s="22">
        <v>43733</v>
      </c>
      <c r="K3538" s="23">
        <v>0.65891203703704004</v>
      </c>
      <c r="L3538" s="22">
        <v>43733</v>
      </c>
      <c r="M3538" s="23">
        <v>0.65891203703704004</v>
      </c>
      <c r="N3538" s="24">
        <v>20</v>
      </c>
      <c r="O3538" s="21" t="s">
        <v>66</v>
      </c>
      <c r="P3538" s="24">
        <f>TotalMov[[#This Row],[Confirmed activ. 3 (ILE03)]]</f>
        <v>20</v>
      </c>
      <c r="Q3538" s="24">
        <v>20</v>
      </c>
      <c r="R3538" s="21" t="s">
        <v>66</v>
      </c>
      <c r="S3538" s="21" t="s">
        <v>72</v>
      </c>
    </row>
    <row r="3539" spans="1:19" x14ac:dyDescent="0.35">
      <c r="A3539" s="21">
        <v>1550402</v>
      </c>
      <c r="B3539" s="53">
        <v>411591</v>
      </c>
      <c r="C3539" s="21">
        <f>VLOOKUP(TotalMov[[#This Row],[Order]],'Total Mov by SS'!B:C,2,0)</f>
        <v>153</v>
      </c>
      <c r="D3539" s="21" t="s">
        <v>59</v>
      </c>
      <c r="E3539" s="21" t="s">
        <v>95</v>
      </c>
      <c r="F3539" s="21" t="s">
        <v>83</v>
      </c>
      <c r="G3539" s="21" t="s">
        <v>62</v>
      </c>
      <c r="H3539" s="21" t="s">
        <v>84</v>
      </c>
      <c r="I3539" s="21" t="s">
        <v>84</v>
      </c>
      <c r="J3539" s="22">
        <v>43733</v>
      </c>
      <c r="K3539" s="23">
        <v>0.69798611111110997</v>
      </c>
      <c r="L3539" s="22">
        <v>43734</v>
      </c>
      <c r="M3539" s="23">
        <v>0.47952546296296</v>
      </c>
      <c r="N3539" s="25">
        <v>8.6080000000000005</v>
      </c>
      <c r="O3539" s="21" t="s">
        <v>77</v>
      </c>
      <c r="P3539" s="24">
        <f>TotalMov[[#This Row],[Confirmed activ. 3 (ILE03)]]*60</f>
        <v>516.48</v>
      </c>
      <c r="Q3539" s="24">
        <v>450</v>
      </c>
      <c r="R3539" s="21" t="s">
        <v>66</v>
      </c>
      <c r="S3539" s="21" t="s">
        <v>67</v>
      </c>
    </row>
    <row r="3540" spans="1:19" x14ac:dyDescent="0.35">
      <c r="A3540" s="21">
        <v>1550402</v>
      </c>
      <c r="B3540" s="53">
        <v>411591</v>
      </c>
      <c r="C3540" s="21">
        <f>VLOOKUP(TotalMov[[#This Row],[Order]],'Total Mov by SS'!B:C,2,0)</f>
        <v>153</v>
      </c>
      <c r="D3540" s="21" t="s">
        <v>59</v>
      </c>
      <c r="E3540" s="21" t="s">
        <v>97</v>
      </c>
      <c r="F3540" s="21" t="s">
        <v>86</v>
      </c>
      <c r="G3540" s="21" t="s">
        <v>62</v>
      </c>
      <c r="H3540" s="21" t="s">
        <v>87</v>
      </c>
      <c r="I3540" s="21" t="s">
        <v>87</v>
      </c>
      <c r="J3540" s="22">
        <v>43737</v>
      </c>
      <c r="K3540" s="23">
        <v>0.35524305555556002</v>
      </c>
      <c r="L3540" s="22">
        <v>43737</v>
      </c>
      <c r="M3540" s="23">
        <v>0.35524305555556002</v>
      </c>
      <c r="N3540" s="24">
        <v>20</v>
      </c>
      <c r="O3540" s="21" t="s">
        <v>66</v>
      </c>
      <c r="P3540" s="24">
        <f>TotalMov[[#This Row],[Confirmed activ. 3 (ILE03)]]</f>
        <v>20</v>
      </c>
      <c r="Q3540" s="24">
        <v>20</v>
      </c>
      <c r="R3540" s="21" t="s">
        <v>66</v>
      </c>
      <c r="S3540" s="21" t="s">
        <v>72</v>
      </c>
    </row>
    <row r="3541" spans="1:19" x14ac:dyDescent="0.35">
      <c r="A3541" s="21">
        <v>1550402</v>
      </c>
      <c r="B3541" s="53">
        <v>411591</v>
      </c>
      <c r="C3541" s="21">
        <f>VLOOKUP(TotalMov[[#This Row],[Order]],'Total Mov by SS'!B:C,2,0)</f>
        <v>153</v>
      </c>
      <c r="D3541" s="21" t="s">
        <v>59</v>
      </c>
      <c r="E3541" s="21" t="s">
        <v>99</v>
      </c>
      <c r="F3541" s="21" t="s">
        <v>61</v>
      </c>
      <c r="G3541" s="21" t="s">
        <v>62</v>
      </c>
      <c r="H3541" s="21" t="s">
        <v>63</v>
      </c>
      <c r="I3541" s="21" t="s">
        <v>96</v>
      </c>
      <c r="J3541" s="22">
        <v>43737</v>
      </c>
      <c r="K3541" s="23">
        <v>0.36650462962962999</v>
      </c>
      <c r="L3541" s="22">
        <v>43737</v>
      </c>
      <c r="M3541" s="23">
        <v>0.62393518518518998</v>
      </c>
      <c r="N3541" s="25">
        <v>6.1779999999999999</v>
      </c>
      <c r="O3541" s="21" t="s">
        <v>77</v>
      </c>
      <c r="P3541" s="24">
        <f>TotalMov[[#This Row],[Confirmed activ. 3 (ILE03)]]*60</f>
        <v>370.68</v>
      </c>
      <c r="Q3541" s="24">
        <v>100</v>
      </c>
      <c r="R3541" s="21" t="s">
        <v>66</v>
      </c>
      <c r="S3541" s="21" t="s">
        <v>67</v>
      </c>
    </row>
    <row r="3542" spans="1:19" x14ac:dyDescent="0.35">
      <c r="A3542" s="21">
        <v>1550402</v>
      </c>
      <c r="B3542" s="53">
        <v>411591</v>
      </c>
      <c r="C3542" s="21">
        <f>VLOOKUP(TotalMov[[#This Row],[Order]],'Total Mov by SS'!B:C,2,0)</f>
        <v>153</v>
      </c>
      <c r="D3542" s="21" t="s">
        <v>59</v>
      </c>
      <c r="E3542" s="21" t="s">
        <v>101</v>
      </c>
      <c r="F3542" s="21" t="s">
        <v>69</v>
      </c>
      <c r="G3542" s="21" t="s">
        <v>62</v>
      </c>
      <c r="H3542" s="21" t="s">
        <v>70</v>
      </c>
      <c r="I3542" s="21" t="s">
        <v>98</v>
      </c>
      <c r="J3542" s="22">
        <v>43745</v>
      </c>
      <c r="K3542" s="23">
        <v>0.33652777777777998</v>
      </c>
      <c r="L3542" s="22">
        <v>43745</v>
      </c>
      <c r="M3542" s="23">
        <v>0.33652777777777998</v>
      </c>
      <c r="N3542" s="24">
        <v>20</v>
      </c>
      <c r="O3542" s="21" t="s">
        <v>66</v>
      </c>
      <c r="P3542" s="24">
        <f>TotalMov[[#This Row],[Confirmed activ. 3 (ILE03)]]</f>
        <v>20</v>
      </c>
      <c r="Q3542" s="24">
        <v>20</v>
      </c>
      <c r="R3542" s="21" t="s">
        <v>66</v>
      </c>
      <c r="S3542" s="21" t="s">
        <v>72</v>
      </c>
    </row>
    <row r="3543" spans="1:19" x14ac:dyDescent="0.35">
      <c r="A3543" s="21">
        <v>1550402</v>
      </c>
      <c r="B3543" s="53">
        <v>411591</v>
      </c>
      <c r="C3543" s="21">
        <f>VLOOKUP(TotalMov[[#This Row],[Order]],'Total Mov by SS'!B:C,2,0)</f>
        <v>153</v>
      </c>
      <c r="D3543" s="21" t="s">
        <v>59</v>
      </c>
      <c r="E3543" s="21" t="s">
        <v>104</v>
      </c>
      <c r="F3543" s="21" t="s">
        <v>69</v>
      </c>
      <c r="G3543" s="21" t="s">
        <v>62</v>
      </c>
      <c r="H3543" s="21" t="s">
        <v>70</v>
      </c>
      <c r="I3543" s="21" t="s">
        <v>100</v>
      </c>
      <c r="J3543" s="22">
        <v>43745</v>
      </c>
      <c r="K3543" s="23">
        <v>0.33665509259259002</v>
      </c>
      <c r="L3543" s="22">
        <v>43745</v>
      </c>
      <c r="M3543" s="23">
        <v>0.33665509259259002</v>
      </c>
      <c r="N3543" s="24">
        <v>30</v>
      </c>
      <c r="O3543" s="21" t="s">
        <v>66</v>
      </c>
      <c r="P3543" s="24">
        <f>TotalMov[[#This Row],[Confirmed activ. 3 (ILE03)]]</f>
        <v>30</v>
      </c>
      <c r="Q3543" s="24">
        <v>30</v>
      </c>
      <c r="R3543" s="21" t="s">
        <v>66</v>
      </c>
      <c r="S3543" s="21" t="s">
        <v>72</v>
      </c>
    </row>
    <row r="3544" spans="1:19" x14ac:dyDescent="0.35">
      <c r="A3544" s="21">
        <v>1550402</v>
      </c>
      <c r="B3544" s="53">
        <v>411591</v>
      </c>
      <c r="C3544" s="21">
        <f>VLOOKUP(TotalMov[[#This Row],[Order]],'Total Mov by SS'!B:C,2,0)</f>
        <v>153</v>
      </c>
      <c r="D3544" s="21" t="s">
        <v>59</v>
      </c>
      <c r="E3544" s="21" t="s">
        <v>113</v>
      </c>
      <c r="F3544" s="21" t="s">
        <v>102</v>
      </c>
      <c r="G3544" s="21" t="s">
        <v>62</v>
      </c>
      <c r="H3544" s="21" t="s">
        <v>100</v>
      </c>
      <c r="I3544" s="21" t="s">
        <v>103</v>
      </c>
      <c r="J3544" s="22">
        <v>43745</v>
      </c>
      <c r="K3544" s="23">
        <v>0.64449074074073998</v>
      </c>
      <c r="L3544" s="22">
        <v>43745</v>
      </c>
      <c r="M3544" s="23">
        <v>0.64449074074073998</v>
      </c>
      <c r="N3544" s="24">
        <v>30</v>
      </c>
      <c r="O3544" s="21" t="s">
        <v>66</v>
      </c>
      <c r="P3544" s="24">
        <f>TotalMov[[#This Row],[Confirmed activ. 3 (ILE03)]]</f>
        <v>30</v>
      </c>
      <c r="Q3544" s="24">
        <v>30</v>
      </c>
      <c r="R3544" s="21" t="s">
        <v>66</v>
      </c>
      <c r="S3544" s="21" t="s">
        <v>72</v>
      </c>
    </row>
    <row r="3545" spans="1:19" x14ac:dyDescent="0.35">
      <c r="A3545" s="21">
        <v>1550402</v>
      </c>
      <c r="B3545" s="53">
        <v>411591</v>
      </c>
      <c r="C3545" s="21">
        <f>VLOOKUP(TotalMov[[#This Row],[Order]],'Total Mov by SS'!B:C,2,0)</f>
        <v>153</v>
      </c>
      <c r="D3545" s="21" t="s">
        <v>59</v>
      </c>
      <c r="E3545" s="21" t="s">
        <v>114</v>
      </c>
      <c r="F3545" s="21" t="s">
        <v>102</v>
      </c>
      <c r="G3545" s="21" t="s">
        <v>105</v>
      </c>
      <c r="H3545" s="21" t="s">
        <v>100</v>
      </c>
      <c r="I3545" s="21" t="s">
        <v>106</v>
      </c>
      <c r="J3545" s="22">
        <v>43746</v>
      </c>
      <c r="K3545" s="23">
        <v>0.70694444444444005</v>
      </c>
      <c r="L3545" s="22">
        <v>43746</v>
      </c>
      <c r="M3545" s="23">
        <v>0.70694444444444005</v>
      </c>
      <c r="N3545" s="24">
        <v>45</v>
      </c>
      <c r="O3545" s="21" t="s">
        <v>66</v>
      </c>
      <c r="P3545" s="24">
        <f>TotalMov[[#This Row],[Confirmed activ. 3 (ILE03)]]</f>
        <v>45</v>
      </c>
      <c r="Q3545" s="24">
        <v>45</v>
      </c>
      <c r="R3545" s="21" t="s">
        <v>66</v>
      </c>
      <c r="S3545" s="21" t="s">
        <v>72</v>
      </c>
    </row>
    <row r="3546" spans="1:19" x14ac:dyDescent="0.35">
      <c r="A3546" s="21">
        <v>1550402</v>
      </c>
      <c r="B3546" s="53">
        <v>411591</v>
      </c>
      <c r="C3546" s="21">
        <f>VLOOKUP(TotalMov[[#This Row],[Order]],'Total Mov by SS'!B:C,2,0)</f>
        <v>153</v>
      </c>
      <c r="D3546" s="21" t="s">
        <v>107</v>
      </c>
      <c r="E3546" s="21" t="s">
        <v>60</v>
      </c>
      <c r="F3546" s="21" t="s">
        <v>61</v>
      </c>
      <c r="G3546" s="21" t="s">
        <v>90</v>
      </c>
      <c r="H3546" s="21" t="s">
        <v>63</v>
      </c>
      <c r="I3546" s="21" t="s">
        <v>108</v>
      </c>
      <c r="J3546" s="22"/>
      <c r="K3546" s="23">
        <v>0</v>
      </c>
      <c r="L3546" s="22"/>
      <c r="M3546" s="23">
        <v>0</v>
      </c>
      <c r="N3546" s="25">
        <v>0</v>
      </c>
      <c r="O3546" s="21" t="s">
        <v>93</v>
      </c>
      <c r="P3546" s="24"/>
      <c r="Q3546" s="24">
        <v>1</v>
      </c>
      <c r="R3546" s="21" t="s">
        <v>66</v>
      </c>
      <c r="S3546" s="21" t="s">
        <v>94</v>
      </c>
    </row>
    <row r="3547" spans="1:19" x14ac:dyDescent="0.35">
      <c r="A3547" s="21">
        <v>1550402</v>
      </c>
      <c r="B3547" s="53">
        <v>411591</v>
      </c>
      <c r="C3547" s="21">
        <f>VLOOKUP(TotalMov[[#This Row],[Order]],'Total Mov by SS'!B:C,2,0)</f>
        <v>153</v>
      </c>
      <c r="D3547" s="21" t="s">
        <v>109</v>
      </c>
      <c r="E3547" s="21" t="s">
        <v>95</v>
      </c>
      <c r="F3547" s="21" t="s">
        <v>83</v>
      </c>
      <c r="G3547" s="21" t="s">
        <v>90</v>
      </c>
      <c r="H3547" s="21" t="s">
        <v>84</v>
      </c>
      <c r="I3547" s="21" t="s">
        <v>110</v>
      </c>
      <c r="J3547" s="22"/>
      <c r="K3547" s="23">
        <v>0</v>
      </c>
      <c r="L3547" s="22"/>
      <c r="M3547" s="23">
        <v>0</v>
      </c>
      <c r="N3547" s="25">
        <v>0</v>
      </c>
      <c r="O3547" s="21" t="s">
        <v>93</v>
      </c>
      <c r="P3547" s="24"/>
      <c r="Q3547" s="24">
        <v>5</v>
      </c>
      <c r="R3547" s="21" t="s">
        <v>66</v>
      </c>
      <c r="S3547" s="21" t="s">
        <v>94</v>
      </c>
    </row>
    <row r="3548" spans="1:19" x14ac:dyDescent="0.35">
      <c r="A3548" s="21">
        <v>1550403</v>
      </c>
      <c r="B3548" s="53">
        <v>411591</v>
      </c>
      <c r="C3548" s="21">
        <f>VLOOKUP(TotalMov[[#This Row],[Order]],'Total Mov by SS'!B:C,2,0)</f>
        <v>154</v>
      </c>
      <c r="D3548" s="21" t="s">
        <v>59</v>
      </c>
      <c r="E3548" s="21" t="s">
        <v>60</v>
      </c>
      <c r="F3548" s="21" t="s">
        <v>83</v>
      </c>
      <c r="G3548" s="21" t="s">
        <v>62</v>
      </c>
      <c r="H3548" s="21" t="s">
        <v>84</v>
      </c>
      <c r="I3548" s="21" t="s">
        <v>111</v>
      </c>
      <c r="J3548" s="22">
        <v>43727</v>
      </c>
      <c r="K3548" s="23">
        <v>0.82489583333333005</v>
      </c>
      <c r="L3548" s="22">
        <v>43727</v>
      </c>
      <c r="M3548" s="23">
        <v>0.87222222222222001</v>
      </c>
      <c r="N3548" s="25">
        <v>1.1359999999999999</v>
      </c>
      <c r="O3548" s="21" t="s">
        <v>77</v>
      </c>
      <c r="P3548" s="24">
        <f>TotalMov[[#This Row],[Confirmed activ. 3 (ILE03)]]*60</f>
        <v>68.16</v>
      </c>
      <c r="Q3548" s="24">
        <v>40</v>
      </c>
      <c r="R3548" s="21" t="s">
        <v>66</v>
      </c>
      <c r="S3548" s="21" t="s">
        <v>67</v>
      </c>
    </row>
    <row r="3549" spans="1:19" x14ac:dyDescent="0.35">
      <c r="A3549" s="21">
        <v>1550403</v>
      </c>
      <c r="B3549" s="53">
        <v>411591</v>
      </c>
      <c r="C3549" s="21">
        <f>VLOOKUP(TotalMov[[#This Row],[Order]],'Total Mov by SS'!B:C,2,0)</f>
        <v>154</v>
      </c>
      <c r="D3549" s="21" t="s">
        <v>59</v>
      </c>
      <c r="E3549" s="21" t="s">
        <v>68</v>
      </c>
      <c r="F3549" s="21" t="s">
        <v>61</v>
      </c>
      <c r="G3549" s="21" t="s">
        <v>62</v>
      </c>
      <c r="H3549" s="21" t="s">
        <v>63</v>
      </c>
      <c r="I3549" s="21" t="s">
        <v>64</v>
      </c>
      <c r="J3549" s="22">
        <v>43730</v>
      </c>
      <c r="K3549" s="23">
        <v>0.38547453703703999</v>
      </c>
      <c r="L3549" s="22">
        <v>43730</v>
      </c>
      <c r="M3549" s="23">
        <v>0.39900462962963001</v>
      </c>
      <c r="N3549" s="25">
        <v>14.217000000000001</v>
      </c>
      <c r="O3549" s="21" t="s">
        <v>66</v>
      </c>
      <c r="P3549" s="24">
        <f>TotalMov[[#This Row],[Confirmed activ. 3 (ILE03)]]</f>
        <v>14.217000000000001</v>
      </c>
      <c r="Q3549" s="24">
        <v>15</v>
      </c>
      <c r="R3549" s="21" t="s">
        <v>66</v>
      </c>
      <c r="S3549" s="21" t="s">
        <v>67</v>
      </c>
    </row>
    <row r="3550" spans="1:19" x14ac:dyDescent="0.35">
      <c r="A3550" s="21">
        <v>1550403</v>
      </c>
      <c r="B3550" s="53">
        <v>411591</v>
      </c>
      <c r="C3550" s="21">
        <f>VLOOKUP(TotalMov[[#This Row],[Order]],'Total Mov by SS'!B:C,2,0)</f>
        <v>154</v>
      </c>
      <c r="D3550" s="21" t="s">
        <v>59</v>
      </c>
      <c r="E3550" s="21" t="s">
        <v>73</v>
      </c>
      <c r="F3550" s="21" t="s">
        <v>69</v>
      </c>
      <c r="G3550" s="21" t="s">
        <v>62</v>
      </c>
      <c r="H3550" s="21" t="s">
        <v>70</v>
      </c>
      <c r="I3550" s="21" t="s">
        <v>71</v>
      </c>
      <c r="J3550" s="22">
        <v>43730</v>
      </c>
      <c r="K3550" s="23">
        <v>0.41049768518518998</v>
      </c>
      <c r="L3550" s="22">
        <v>43730</v>
      </c>
      <c r="M3550" s="23">
        <v>0.41049768518518998</v>
      </c>
      <c r="N3550" s="24">
        <v>20</v>
      </c>
      <c r="O3550" s="21" t="s">
        <v>66</v>
      </c>
      <c r="P3550" s="24">
        <f>TotalMov[[#This Row],[Confirmed activ. 3 (ILE03)]]</f>
        <v>20</v>
      </c>
      <c r="Q3550" s="24">
        <v>20</v>
      </c>
      <c r="R3550" s="21" t="s">
        <v>66</v>
      </c>
      <c r="S3550" s="21" t="s">
        <v>72</v>
      </c>
    </row>
    <row r="3551" spans="1:19" x14ac:dyDescent="0.35">
      <c r="A3551" s="21">
        <v>1550403</v>
      </c>
      <c r="B3551" s="53">
        <v>411591</v>
      </c>
      <c r="C3551" s="21">
        <f>VLOOKUP(TotalMov[[#This Row],[Order]],'Total Mov by SS'!B:C,2,0)</f>
        <v>154</v>
      </c>
      <c r="D3551" s="21" t="s">
        <v>59</v>
      </c>
      <c r="E3551" s="21" t="s">
        <v>75</v>
      </c>
      <c r="F3551" s="21" t="s">
        <v>61</v>
      </c>
      <c r="G3551" s="21" t="s">
        <v>62</v>
      </c>
      <c r="H3551" s="21" t="s">
        <v>63</v>
      </c>
      <c r="I3551" s="21" t="s">
        <v>74</v>
      </c>
      <c r="J3551" s="22">
        <v>43730</v>
      </c>
      <c r="K3551" s="23">
        <v>0.41202546296296</v>
      </c>
      <c r="L3551" s="22">
        <v>43730</v>
      </c>
      <c r="M3551" s="23">
        <v>0.74019675925925998</v>
      </c>
      <c r="N3551" s="25">
        <v>7.4249999999999998</v>
      </c>
      <c r="O3551" s="21" t="s">
        <v>77</v>
      </c>
      <c r="P3551" s="24">
        <f>TotalMov[[#This Row],[Confirmed activ. 3 (ILE03)]]*60</f>
        <v>445.5</v>
      </c>
      <c r="Q3551" s="24">
        <v>350</v>
      </c>
      <c r="R3551" s="21" t="s">
        <v>66</v>
      </c>
      <c r="S3551" s="21" t="s">
        <v>67</v>
      </c>
    </row>
    <row r="3552" spans="1:19" x14ac:dyDescent="0.35">
      <c r="A3552" s="21">
        <v>1550403</v>
      </c>
      <c r="B3552" s="53">
        <v>411591</v>
      </c>
      <c r="C3552" s="21">
        <f>VLOOKUP(TotalMov[[#This Row],[Order]],'Total Mov by SS'!B:C,2,0)</f>
        <v>154</v>
      </c>
      <c r="D3552" s="21" t="s">
        <v>59</v>
      </c>
      <c r="E3552" s="21" t="s">
        <v>78</v>
      </c>
      <c r="F3552" s="21" t="s">
        <v>61</v>
      </c>
      <c r="G3552" s="21" t="s">
        <v>62</v>
      </c>
      <c r="H3552" s="21" t="s">
        <v>63</v>
      </c>
      <c r="I3552" s="21" t="s">
        <v>76</v>
      </c>
      <c r="J3552" s="22">
        <v>43731</v>
      </c>
      <c r="K3552" s="23">
        <v>0.31239583333332999</v>
      </c>
      <c r="L3552" s="22">
        <v>43737</v>
      </c>
      <c r="M3552" s="23">
        <v>0.64737268518518998</v>
      </c>
      <c r="N3552" s="25">
        <v>44.844999999999999</v>
      </c>
      <c r="O3552" s="21" t="s">
        <v>77</v>
      </c>
      <c r="P3552" s="24">
        <f>TotalMov[[#This Row],[Confirmed activ. 3 (ILE03)]]*60</f>
        <v>2690.7</v>
      </c>
      <c r="Q3552" s="24">
        <v>1020</v>
      </c>
      <c r="R3552" s="21" t="s">
        <v>66</v>
      </c>
      <c r="S3552" s="21" t="s">
        <v>67</v>
      </c>
    </row>
    <row r="3553" spans="1:19" x14ac:dyDescent="0.35">
      <c r="A3553" s="21">
        <v>1550403</v>
      </c>
      <c r="B3553" s="53">
        <v>411591</v>
      </c>
      <c r="C3553" s="21">
        <f>VLOOKUP(TotalMov[[#This Row],[Order]],'Total Mov by SS'!B:C,2,0)</f>
        <v>154</v>
      </c>
      <c r="D3553" s="21" t="s">
        <v>59</v>
      </c>
      <c r="E3553" s="21" t="s">
        <v>80</v>
      </c>
      <c r="F3553" s="21" t="s">
        <v>61</v>
      </c>
      <c r="G3553" s="21" t="s">
        <v>62</v>
      </c>
      <c r="H3553" s="21" t="s">
        <v>63</v>
      </c>
      <c r="I3553" s="21" t="s">
        <v>112</v>
      </c>
      <c r="J3553" s="22">
        <v>43738</v>
      </c>
      <c r="K3553" s="23">
        <v>0.47072916666666997</v>
      </c>
      <c r="L3553" s="22">
        <v>43738</v>
      </c>
      <c r="M3553" s="23">
        <v>0.47619212962962998</v>
      </c>
      <c r="N3553" s="25">
        <v>3.9329999999999998</v>
      </c>
      <c r="O3553" s="21" t="s">
        <v>66</v>
      </c>
      <c r="P3553" s="24">
        <f>TotalMov[[#This Row],[Confirmed activ. 3 (ILE03)]]</f>
        <v>3.9329999999999998</v>
      </c>
      <c r="Q3553" s="24">
        <v>50</v>
      </c>
      <c r="R3553" s="21" t="s">
        <v>66</v>
      </c>
      <c r="S3553" s="21" t="s">
        <v>67</v>
      </c>
    </row>
    <row r="3554" spans="1:19" x14ac:dyDescent="0.35">
      <c r="A3554" s="21">
        <v>1550403</v>
      </c>
      <c r="B3554" s="53">
        <v>411591</v>
      </c>
      <c r="C3554" s="21">
        <f>VLOOKUP(TotalMov[[#This Row],[Order]],'Total Mov by SS'!B:C,2,0)</f>
        <v>154</v>
      </c>
      <c r="D3554" s="21" t="s">
        <v>59</v>
      </c>
      <c r="E3554" s="21" t="s">
        <v>82</v>
      </c>
      <c r="F3554" s="21" t="s">
        <v>89</v>
      </c>
      <c r="G3554" s="21" t="s">
        <v>90</v>
      </c>
      <c r="H3554" s="21" t="s">
        <v>91</v>
      </c>
      <c r="I3554" s="21" t="s">
        <v>92</v>
      </c>
      <c r="J3554" s="22"/>
      <c r="K3554" s="23">
        <v>0</v>
      </c>
      <c r="L3554" s="22"/>
      <c r="M3554" s="23">
        <v>0</v>
      </c>
      <c r="N3554" s="25">
        <v>0</v>
      </c>
      <c r="O3554" s="21" t="s">
        <v>93</v>
      </c>
      <c r="P3554" s="24"/>
      <c r="Q3554" s="24">
        <v>0</v>
      </c>
      <c r="R3554" s="21" t="s">
        <v>66</v>
      </c>
      <c r="S3554" s="21" t="s">
        <v>94</v>
      </c>
    </row>
    <row r="3555" spans="1:19" x14ac:dyDescent="0.35">
      <c r="A3555" s="21">
        <v>1550403</v>
      </c>
      <c r="B3555" s="53">
        <v>411591</v>
      </c>
      <c r="C3555" s="21">
        <f>VLOOKUP(TotalMov[[#This Row],[Order]],'Total Mov by SS'!B:C,2,0)</f>
        <v>154</v>
      </c>
      <c r="D3555" s="21" t="s">
        <v>59</v>
      </c>
      <c r="E3555" s="21" t="s">
        <v>85</v>
      </c>
      <c r="F3555" s="21" t="s">
        <v>69</v>
      </c>
      <c r="G3555" s="21" t="s">
        <v>62</v>
      </c>
      <c r="H3555" s="21" t="s">
        <v>70</v>
      </c>
      <c r="I3555" s="21" t="s">
        <v>79</v>
      </c>
      <c r="J3555" s="22">
        <v>43738</v>
      </c>
      <c r="K3555" s="23">
        <v>0.49706018518519002</v>
      </c>
      <c r="L3555" s="22">
        <v>43738</v>
      </c>
      <c r="M3555" s="23">
        <v>0.49706018518519002</v>
      </c>
      <c r="N3555" s="24">
        <v>20</v>
      </c>
      <c r="O3555" s="21" t="s">
        <v>66</v>
      </c>
      <c r="P3555" s="24">
        <f>TotalMov[[#This Row],[Confirmed activ. 3 (ILE03)]]</f>
        <v>20</v>
      </c>
      <c r="Q3555" s="24">
        <v>20</v>
      </c>
      <c r="R3555" s="21" t="s">
        <v>66</v>
      </c>
      <c r="S3555" s="21" t="s">
        <v>72</v>
      </c>
    </row>
    <row r="3556" spans="1:19" x14ac:dyDescent="0.35">
      <c r="A3556" s="21">
        <v>1550403</v>
      </c>
      <c r="B3556" s="53">
        <v>411591</v>
      </c>
      <c r="C3556" s="21">
        <f>VLOOKUP(TotalMov[[#This Row],[Order]],'Total Mov by SS'!B:C,2,0)</f>
        <v>154</v>
      </c>
      <c r="D3556" s="21" t="s">
        <v>59</v>
      </c>
      <c r="E3556" s="21" t="s">
        <v>88</v>
      </c>
      <c r="F3556" s="21" t="s">
        <v>69</v>
      </c>
      <c r="G3556" s="21" t="s">
        <v>62</v>
      </c>
      <c r="H3556" s="21" t="s">
        <v>70</v>
      </c>
      <c r="I3556" s="21" t="s">
        <v>81</v>
      </c>
      <c r="J3556" s="22">
        <v>43738</v>
      </c>
      <c r="K3556" s="23">
        <v>0.49726851851852</v>
      </c>
      <c r="L3556" s="22">
        <v>43738</v>
      </c>
      <c r="M3556" s="23">
        <v>0.49726851851852</v>
      </c>
      <c r="N3556" s="24">
        <v>20</v>
      </c>
      <c r="O3556" s="21" t="s">
        <v>66</v>
      </c>
      <c r="P3556" s="24">
        <f>TotalMov[[#This Row],[Confirmed activ. 3 (ILE03)]]</f>
        <v>20</v>
      </c>
      <c r="Q3556" s="24">
        <v>20</v>
      </c>
      <c r="R3556" s="21" t="s">
        <v>66</v>
      </c>
      <c r="S3556" s="21" t="s">
        <v>72</v>
      </c>
    </row>
    <row r="3557" spans="1:19" x14ac:dyDescent="0.35">
      <c r="A3557" s="21">
        <v>1550403</v>
      </c>
      <c r="B3557" s="53">
        <v>411591</v>
      </c>
      <c r="C3557" s="21">
        <f>VLOOKUP(TotalMov[[#This Row],[Order]],'Total Mov by SS'!B:C,2,0)</f>
        <v>154</v>
      </c>
      <c r="D3557" s="21" t="s">
        <v>59</v>
      </c>
      <c r="E3557" s="21" t="s">
        <v>95</v>
      </c>
      <c r="F3557" s="21" t="s">
        <v>83</v>
      </c>
      <c r="G3557" s="21" t="s">
        <v>62</v>
      </c>
      <c r="H3557" s="21" t="s">
        <v>84</v>
      </c>
      <c r="I3557" s="21" t="s">
        <v>84</v>
      </c>
      <c r="J3557" s="22">
        <v>43738</v>
      </c>
      <c r="K3557" s="23">
        <v>0.56908564814814999</v>
      </c>
      <c r="L3557" s="22">
        <v>43739</v>
      </c>
      <c r="M3557" s="23">
        <v>0.34121527777777999</v>
      </c>
      <c r="N3557" s="25">
        <v>6.4909999999999997</v>
      </c>
      <c r="O3557" s="21" t="s">
        <v>77</v>
      </c>
      <c r="P3557" s="24">
        <f>TotalMov[[#This Row],[Confirmed activ. 3 (ILE03)]]*60</f>
        <v>389.46</v>
      </c>
      <c r="Q3557" s="24">
        <v>450</v>
      </c>
      <c r="R3557" s="21" t="s">
        <v>66</v>
      </c>
      <c r="S3557" s="21" t="s">
        <v>67</v>
      </c>
    </row>
    <row r="3558" spans="1:19" x14ac:dyDescent="0.35">
      <c r="A3558" s="21">
        <v>1550403</v>
      </c>
      <c r="B3558" s="53">
        <v>411591</v>
      </c>
      <c r="C3558" s="21">
        <f>VLOOKUP(TotalMov[[#This Row],[Order]],'Total Mov by SS'!B:C,2,0)</f>
        <v>154</v>
      </c>
      <c r="D3558" s="21" t="s">
        <v>59</v>
      </c>
      <c r="E3558" s="21" t="s">
        <v>97</v>
      </c>
      <c r="F3558" s="21" t="s">
        <v>86</v>
      </c>
      <c r="G3558" s="21" t="s">
        <v>62</v>
      </c>
      <c r="H3558" s="21" t="s">
        <v>87</v>
      </c>
      <c r="I3558" s="21" t="s">
        <v>87</v>
      </c>
      <c r="J3558" s="22">
        <v>43739</v>
      </c>
      <c r="K3558" s="23">
        <v>0.45835648148148</v>
      </c>
      <c r="L3558" s="22">
        <v>43739</v>
      </c>
      <c r="M3558" s="23">
        <v>0.45835648148148</v>
      </c>
      <c r="N3558" s="24">
        <v>20</v>
      </c>
      <c r="O3558" s="21" t="s">
        <v>66</v>
      </c>
      <c r="P3558" s="24">
        <f>TotalMov[[#This Row],[Confirmed activ. 3 (ILE03)]]</f>
        <v>20</v>
      </c>
      <c r="Q3558" s="24">
        <v>20</v>
      </c>
      <c r="R3558" s="21" t="s">
        <v>66</v>
      </c>
      <c r="S3558" s="21" t="s">
        <v>72</v>
      </c>
    </row>
    <row r="3559" spans="1:19" x14ac:dyDescent="0.35">
      <c r="A3559" s="21">
        <v>1550403</v>
      </c>
      <c r="B3559" s="53">
        <v>411591</v>
      </c>
      <c r="C3559" s="21">
        <f>VLOOKUP(TotalMov[[#This Row],[Order]],'Total Mov by SS'!B:C,2,0)</f>
        <v>154</v>
      </c>
      <c r="D3559" s="21" t="s">
        <v>59</v>
      </c>
      <c r="E3559" s="21" t="s">
        <v>99</v>
      </c>
      <c r="F3559" s="21" t="s">
        <v>61</v>
      </c>
      <c r="G3559" s="21" t="s">
        <v>62</v>
      </c>
      <c r="H3559" s="21" t="s">
        <v>63</v>
      </c>
      <c r="I3559" s="21" t="s">
        <v>96</v>
      </c>
      <c r="J3559" s="22">
        <v>43741</v>
      </c>
      <c r="K3559" s="23">
        <v>0.35628472222222002</v>
      </c>
      <c r="L3559" s="22">
        <v>43741</v>
      </c>
      <c r="M3559" s="23">
        <v>0.37141203703704001</v>
      </c>
      <c r="N3559" s="25">
        <v>21.783000000000001</v>
      </c>
      <c r="O3559" s="21" t="s">
        <v>66</v>
      </c>
      <c r="P3559" s="24">
        <f>TotalMov[[#This Row],[Confirmed activ. 3 (ILE03)]]</f>
        <v>21.783000000000001</v>
      </c>
      <c r="Q3559" s="24">
        <v>100</v>
      </c>
      <c r="R3559" s="21" t="s">
        <v>66</v>
      </c>
      <c r="S3559" s="21" t="s">
        <v>67</v>
      </c>
    </row>
    <row r="3560" spans="1:19" x14ac:dyDescent="0.35">
      <c r="A3560" s="21">
        <v>1550403</v>
      </c>
      <c r="B3560" s="53">
        <v>411591</v>
      </c>
      <c r="C3560" s="21">
        <f>VLOOKUP(TotalMov[[#This Row],[Order]],'Total Mov by SS'!B:C,2,0)</f>
        <v>154</v>
      </c>
      <c r="D3560" s="21" t="s">
        <v>59</v>
      </c>
      <c r="E3560" s="21" t="s">
        <v>101</v>
      </c>
      <c r="F3560" s="21" t="s">
        <v>69</v>
      </c>
      <c r="G3560" s="21" t="s">
        <v>62</v>
      </c>
      <c r="H3560" s="21" t="s">
        <v>70</v>
      </c>
      <c r="I3560" s="21" t="s">
        <v>98</v>
      </c>
      <c r="J3560" s="22">
        <v>43747</v>
      </c>
      <c r="K3560" s="23">
        <v>0.44503472222222001</v>
      </c>
      <c r="L3560" s="22">
        <v>43747</v>
      </c>
      <c r="M3560" s="23">
        <v>0.44503472222222001</v>
      </c>
      <c r="N3560" s="24">
        <v>20</v>
      </c>
      <c r="O3560" s="21" t="s">
        <v>66</v>
      </c>
      <c r="P3560" s="24">
        <f>TotalMov[[#This Row],[Confirmed activ. 3 (ILE03)]]</f>
        <v>20</v>
      </c>
      <c r="Q3560" s="24">
        <v>20</v>
      </c>
      <c r="R3560" s="21" t="s">
        <v>66</v>
      </c>
      <c r="S3560" s="21" t="s">
        <v>72</v>
      </c>
    </row>
    <row r="3561" spans="1:19" x14ac:dyDescent="0.35">
      <c r="A3561" s="21">
        <v>1550403</v>
      </c>
      <c r="B3561" s="53">
        <v>411591</v>
      </c>
      <c r="C3561" s="21">
        <f>VLOOKUP(TotalMov[[#This Row],[Order]],'Total Mov by SS'!B:C,2,0)</f>
        <v>154</v>
      </c>
      <c r="D3561" s="21" t="s">
        <v>59</v>
      </c>
      <c r="E3561" s="21" t="s">
        <v>104</v>
      </c>
      <c r="F3561" s="21" t="s">
        <v>69</v>
      </c>
      <c r="G3561" s="21" t="s">
        <v>62</v>
      </c>
      <c r="H3561" s="21" t="s">
        <v>70</v>
      </c>
      <c r="I3561" s="21" t="s">
        <v>100</v>
      </c>
      <c r="J3561" s="22">
        <v>43747</v>
      </c>
      <c r="K3561" s="23">
        <v>0.44516203703703999</v>
      </c>
      <c r="L3561" s="22">
        <v>43747</v>
      </c>
      <c r="M3561" s="23">
        <v>0.44516203703703999</v>
      </c>
      <c r="N3561" s="24">
        <v>30</v>
      </c>
      <c r="O3561" s="21" t="s">
        <v>66</v>
      </c>
      <c r="P3561" s="24">
        <f>TotalMov[[#This Row],[Confirmed activ. 3 (ILE03)]]</f>
        <v>30</v>
      </c>
      <c r="Q3561" s="24">
        <v>30</v>
      </c>
      <c r="R3561" s="21" t="s">
        <v>66</v>
      </c>
      <c r="S3561" s="21" t="s">
        <v>72</v>
      </c>
    </row>
    <row r="3562" spans="1:19" x14ac:dyDescent="0.35">
      <c r="A3562" s="21">
        <v>1550403</v>
      </c>
      <c r="B3562" s="53">
        <v>411591</v>
      </c>
      <c r="C3562" s="21">
        <f>VLOOKUP(TotalMov[[#This Row],[Order]],'Total Mov by SS'!B:C,2,0)</f>
        <v>154</v>
      </c>
      <c r="D3562" s="21" t="s">
        <v>59</v>
      </c>
      <c r="E3562" s="21" t="s">
        <v>113</v>
      </c>
      <c r="F3562" s="21" t="s">
        <v>102</v>
      </c>
      <c r="G3562" s="21" t="s">
        <v>62</v>
      </c>
      <c r="H3562" s="21" t="s">
        <v>100</v>
      </c>
      <c r="I3562" s="21" t="s">
        <v>103</v>
      </c>
      <c r="J3562" s="22">
        <v>43747</v>
      </c>
      <c r="K3562" s="23">
        <v>0.44526620370370001</v>
      </c>
      <c r="L3562" s="22">
        <v>43747</v>
      </c>
      <c r="M3562" s="23">
        <v>0.44526620370370001</v>
      </c>
      <c r="N3562" s="24">
        <v>30</v>
      </c>
      <c r="O3562" s="21" t="s">
        <v>66</v>
      </c>
      <c r="P3562" s="24">
        <f>TotalMov[[#This Row],[Confirmed activ. 3 (ILE03)]]</f>
        <v>30</v>
      </c>
      <c r="Q3562" s="24">
        <v>30</v>
      </c>
      <c r="R3562" s="21" t="s">
        <v>66</v>
      </c>
      <c r="S3562" s="21" t="s">
        <v>72</v>
      </c>
    </row>
    <row r="3563" spans="1:19" x14ac:dyDescent="0.35">
      <c r="A3563" s="21">
        <v>1550403</v>
      </c>
      <c r="B3563" s="53">
        <v>411591</v>
      </c>
      <c r="C3563" s="21">
        <f>VLOOKUP(TotalMov[[#This Row],[Order]],'Total Mov by SS'!B:C,2,0)</f>
        <v>154</v>
      </c>
      <c r="D3563" s="21" t="s">
        <v>59</v>
      </c>
      <c r="E3563" s="21" t="s">
        <v>114</v>
      </c>
      <c r="F3563" s="21" t="s">
        <v>102</v>
      </c>
      <c r="G3563" s="21" t="s">
        <v>105</v>
      </c>
      <c r="H3563" s="21" t="s">
        <v>100</v>
      </c>
      <c r="I3563" s="21" t="s">
        <v>106</v>
      </c>
      <c r="J3563" s="22">
        <v>43751</v>
      </c>
      <c r="K3563" s="23">
        <v>0.40060185185184999</v>
      </c>
      <c r="L3563" s="22">
        <v>43751</v>
      </c>
      <c r="M3563" s="23">
        <v>0.40060185185184999</v>
      </c>
      <c r="N3563" s="24">
        <v>45</v>
      </c>
      <c r="O3563" s="21" t="s">
        <v>66</v>
      </c>
      <c r="P3563" s="24">
        <f>TotalMov[[#This Row],[Confirmed activ. 3 (ILE03)]]</f>
        <v>45</v>
      </c>
      <c r="Q3563" s="24">
        <v>45</v>
      </c>
      <c r="R3563" s="21" t="s">
        <v>66</v>
      </c>
      <c r="S3563" s="21" t="s">
        <v>72</v>
      </c>
    </row>
    <row r="3564" spans="1:19" x14ac:dyDescent="0.35">
      <c r="A3564" s="21">
        <v>1550403</v>
      </c>
      <c r="B3564" s="53">
        <v>411591</v>
      </c>
      <c r="C3564" s="21">
        <f>VLOOKUP(TotalMov[[#This Row],[Order]],'Total Mov by SS'!B:C,2,0)</f>
        <v>154</v>
      </c>
      <c r="D3564" s="21" t="s">
        <v>107</v>
      </c>
      <c r="E3564" s="21" t="s">
        <v>60</v>
      </c>
      <c r="F3564" s="21" t="s">
        <v>61</v>
      </c>
      <c r="G3564" s="21" t="s">
        <v>90</v>
      </c>
      <c r="H3564" s="21" t="s">
        <v>63</v>
      </c>
      <c r="I3564" s="21" t="s">
        <v>108</v>
      </c>
      <c r="J3564" s="22">
        <v>43741</v>
      </c>
      <c r="K3564" s="23">
        <v>0.33553240740741003</v>
      </c>
      <c r="L3564" s="22">
        <v>43745</v>
      </c>
      <c r="M3564" s="23">
        <v>0.57750000000000001</v>
      </c>
      <c r="N3564" s="25">
        <v>6.8920000000000003</v>
      </c>
      <c r="O3564" s="21" t="s">
        <v>77</v>
      </c>
      <c r="P3564" s="24">
        <f>TotalMov[[#This Row],[Confirmed activ. 3 (ILE03)]]*60</f>
        <v>413.52000000000004</v>
      </c>
      <c r="Q3564" s="24">
        <v>1</v>
      </c>
      <c r="R3564" s="21" t="s">
        <v>66</v>
      </c>
      <c r="S3564" s="21" t="s">
        <v>67</v>
      </c>
    </row>
    <row r="3565" spans="1:19" x14ac:dyDescent="0.35">
      <c r="A3565" s="21">
        <v>1550403</v>
      </c>
      <c r="B3565" s="53">
        <v>411591</v>
      </c>
      <c r="C3565" s="21">
        <f>VLOOKUP(TotalMov[[#This Row],[Order]],'Total Mov by SS'!B:C,2,0)</f>
        <v>154</v>
      </c>
      <c r="D3565" s="21" t="s">
        <v>109</v>
      </c>
      <c r="E3565" s="21" t="s">
        <v>95</v>
      </c>
      <c r="F3565" s="21" t="s">
        <v>83</v>
      </c>
      <c r="G3565" s="21" t="s">
        <v>90</v>
      </c>
      <c r="H3565" s="21" t="s">
        <v>84</v>
      </c>
      <c r="I3565" s="21" t="s">
        <v>110</v>
      </c>
      <c r="J3565" s="22"/>
      <c r="K3565" s="23">
        <v>0</v>
      </c>
      <c r="L3565" s="22"/>
      <c r="M3565" s="23">
        <v>0</v>
      </c>
      <c r="N3565" s="25">
        <v>0</v>
      </c>
      <c r="O3565" s="21" t="s">
        <v>93</v>
      </c>
      <c r="P3565" s="24"/>
      <c r="Q3565" s="24">
        <v>5</v>
      </c>
      <c r="R3565" s="21" t="s">
        <v>66</v>
      </c>
      <c r="S3565" s="21" t="s">
        <v>94</v>
      </c>
    </row>
    <row r="3566" spans="1:19" x14ac:dyDescent="0.35">
      <c r="A3566" s="21">
        <v>1550404</v>
      </c>
      <c r="B3566" s="53">
        <v>411591</v>
      </c>
      <c r="C3566" s="21">
        <f>VLOOKUP(TotalMov[[#This Row],[Order]],'Total Mov by SS'!B:C,2,0)</f>
        <v>154</v>
      </c>
      <c r="D3566" s="21" t="s">
        <v>59</v>
      </c>
      <c r="E3566" s="21" t="s">
        <v>60</v>
      </c>
      <c r="F3566" s="21" t="s">
        <v>83</v>
      </c>
      <c r="G3566" s="21" t="s">
        <v>62</v>
      </c>
      <c r="H3566" s="21" t="s">
        <v>84</v>
      </c>
      <c r="I3566" s="21" t="s">
        <v>111</v>
      </c>
      <c r="J3566" s="22">
        <v>43725</v>
      </c>
      <c r="K3566" s="23">
        <v>0.71899305555556003</v>
      </c>
      <c r="L3566" s="22">
        <v>43726</v>
      </c>
      <c r="M3566" s="23">
        <v>0.10518518518519</v>
      </c>
      <c r="N3566" s="25">
        <v>87.15</v>
      </c>
      <c r="O3566" s="21" t="s">
        <v>66</v>
      </c>
      <c r="P3566" s="24">
        <f>TotalMov[[#This Row],[Confirmed activ. 3 (ILE03)]]</f>
        <v>87.15</v>
      </c>
      <c r="Q3566" s="24">
        <v>40</v>
      </c>
      <c r="R3566" s="21" t="s">
        <v>66</v>
      </c>
      <c r="S3566" s="21" t="s">
        <v>67</v>
      </c>
    </row>
    <row r="3567" spans="1:19" x14ac:dyDescent="0.35">
      <c r="A3567" s="21">
        <v>1550404</v>
      </c>
      <c r="B3567" s="53">
        <v>411591</v>
      </c>
      <c r="C3567" s="21">
        <f>VLOOKUP(TotalMov[[#This Row],[Order]],'Total Mov by SS'!B:C,2,0)</f>
        <v>154</v>
      </c>
      <c r="D3567" s="21" t="s">
        <v>59</v>
      </c>
      <c r="E3567" s="21" t="s">
        <v>68</v>
      </c>
      <c r="F3567" s="21" t="s">
        <v>61</v>
      </c>
      <c r="G3567" s="21" t="s">
        <v>62</v>
      </c>
      <c r="H3567" s="21" t="s">
        <v>63</v>
      </c>
      <c r="I3567" s="21" t="s">
        <v>64</v>
      </c>
      <c r="J3567" s="22">
        <v>43726</v>
      </c>
      <c r="K3567" s="23">
        <v>0.40267361111111</v>
      </c>
      <c r="L3567" s="22">
        <v>43726</v>
      </c>
      <c r="M3567" s="23">
        <v>0.40583333333332999</v>
      </c>
      <c r="N3567" s="25">
        <v>2.2829999999999999</v>
      </c>
      <c r="O3567" s="21" t="s">
        <v>66</v>
      </c>
      <c r="P3567" s="24">
        <f>TotalMov[[#This Row],[Confirmed activ. 3 (ILE03)]]</f>
        <v>2.2829999999999999</v>
      </c>
      <c r="Q3567" s="24">
        <v>15</v>
      </c>
      <c r="R3567" s="21" t="s">
        <v>66</v>
      </c>
      <c r="S3567" s="21" t="s">
        <v>67</v>
      </c>
    </row>
    <row r="3568" spans="1:19" x14ac:dyDescent="0.35">
      <c r="A3568" s="21">
        <v>1550404</v>
      </c>
      <c r="B3568" s="53">
        <v>411591</v>
      </c>
      <c r="C3568" s="21">
        <f>VLOOKUP(TotalMov[[#This Row],[Order]],'Total Mov by SS'!B:C,2,0)</f>
        <v>154</v>
      </c>
      <c r="D3568" s="21" t="s">
        <v>59</v>
      </c>
      <c r="E3568" s="21" t="s">
        <v>73</v>
      </c>
      <c r="F3568" s="21" t="s">
        <v>69</v>
      </c>
      <c r="G3568" s="21" t="s">
        <v>62</v>
      </c>
      <c r="H3568" s="21" t="s">
        <v>70</v>
      </c>
      <c r="I3568" s="21" t="s">
        <v>71</v>
      </c>
      <c r="J3568" s="22">
        <v>43726</v>
      </c>
      <c r="K3568" s="23">
        <v>0.59001157407407001</v>
      </c>
      <c r="L3568" s="22">
        <v>43726</v>
      </c>
      <c r="M3568" s="23">
        <v>0.59001157407407001</v>
      </c>
      <c r="N3568" s="24">
        <v>20</v>
      </c>
      <c r="O3568" s="21" t="s">
        <v>66</v>
      </c>
      <c r="P3568" s="24">
        <f>TotalMov[[#This Row],[Confirmed activ. 3 (ILE03)]]</f>
        <v>20</v>
      </c>
      <c r="Q3568" s="24">
        <v>20</v>
      </c>
      <c r="R3568" s="21" t="s">
        <v>66</v>
      </c>
      <c r="S3568" s="21" t="s">
        <v>72</v>
      </c>
    </row>
    <row r="3569" spans="1:19" x14ac:dyDescent="0.35">
      <c r="A3569" s="21">
        <v>1550404</v>
      </c>
      <c r="B3569" s="53">
        <v>411591</v>
      </c>
      <c r="C3569" s="21">
        <f>VLOOKUP(TotalMov[[#This Row],[Order]],'Total Mov by SS'!B:C,2,0)</f>
        <v>154</v>
      </c>
      <c r="D3569" s="21" t="s">
        <v>59</v>
      </c>
      <c r="E3569" s="21" t="s">
        <v>75</v>
      </c>
      <c r="F3569" s="21" t="s">
        <v>61</v>
      </c>
      <c r="G3569" s="21" t="s">
        <v>62</v>
      </c>
      <c r="H3569" s="21" t="s">
        <v>63</v>
      </c>
      <c r="I3569" s="21" t="s">
        <v>74</v>
      </c>
      <c r="J3569" s="22">
        <v>43726</v>
      </c>
      <c r="K3569" s="23">
        <v>0.60942129629630004</v>
      </c>
      <c r="L3569" s="22">
        <v>43727</v>
      </c>
      <c r="M3569" s="23">
        <v>0.47745370370369999</v>
      </c>
      <c r="N3569" s="25">
        <v>7.2679999999999998</v>
      </c>
      <c r="O3569" s="21" t="s">
        <v>77</v>
      </c>
      <c r="P3569" s="24">
        <f>TotalMov[[#This Row],[Confirmed activ. 3 (ILE03)]]*60</f>
        <v>436.08</v>
      </c>
      <c r="Q3569" s="24">
        <v>290</v>
      </c>
      <c r="R3569" s="21" t="s">
        <v>66</v>
      </c>
      <c r="S3569" s="21" t="s">
        <v>67</v>
      </c>
    </row>
    <row r="3570" spans="1:19" x14ac:dyDescent="0.35">
      <c r="A3570" s="21">
        <v>1550404</v>
      </c>
      <c r="B3570" s="53">
        <v>411591</v>
      </c>
      <c r="C3570" s="21">
        <f>VLOOKUP(TotalMov[[#This Row],[Order]],'Total Mov by SS'!B:C,2,0)</f>
        <v>154</v>
      </c>
      <c r="D3570" s="21" t="s">
        <v>59</v>
      </c>
      <c r="E3570" s="21" t="s">
        <v>78</v>
      </c>
      <c r="F3570" s="21" t="s">
        <v>61</v>
      </c>
      <c r="G3570" s="21" t="s">
        <v>62</v>
      </c>
      <c r="H3570" s="21" t="s">
        <v>63</v>
      </c>
      <c r="I3570" s="21" t="s">
        <v>76</v>
      </c>
      <c r="J3570" s="22">
        <v>43727</v>
      </c>
      <c r="K3570" s="23">
        <v>0.50224537037036998</v>
      </c>
      <c r="L3570" s="22">
        <v>43733</v>
      </c>
      <c r="M3570" s="23">
        <v>0.60259259259259002</v>
      </c>
      <c r="N3570" s="25">
        <v>39.585000000000001</v>
      </c>
      <c r="O3570" s="21" t="s">
        <v>77</v>
      </c>
      <c r="P3570" s="24">
        <f>TotalMov[[#This Row],[Confirmed activ. 3 (ILE03)]]*60</f>
        <v>2375.1</v>
      </c>
      <c r="Q3570" s="24">
        <v>1040</v>
      </c>
      <c r="R3570" s="21" t="s">
        <v>66</v>
      </c>
      <c r="S3570" s="21" t="s">
        <v>67</v>
      </c>
    </row>
    <row r="3571" spans="1:19" x14ac:dyDescent="0.35">
      <c r="A3571" s="21">
        <v>1550404</v>
      </c>
      <c r="B3571" s="53">
        <v>411591</v>
      </c>
      <c r="C3571" s="21">
        <f>VLOOKUP(TotalMov[[#This Row],[Order]],'Total Mov by SS'!B:C,2,0)</f>
        <v>154</v>
      </c>
      <c r="D3571" s="21" t="s">
        <v>59</v>
      </c>
      <c r="E3571" s="21" t="s">
        <v>80</v>
      </c>
      <c r="F3571" s="21" t="s">
        <v>61</v>
      </c>
      <c r="G3571" s="21" t="s">
        <v>62</v>
      </c>
      <c r="H3571" s="21" t="s">
        <v>63</v>
      </c>
      <c r="I3571" s="21" t="s">
        <v>112</v>
      </c>
      <c r="J3571" s="22">
        <v>43733</v>
      </c>
      <c r="K3571" s="23">
        <v>0.60275462962963</v>
      </c>
      <c r="L3571" s="22">
        <v>43733</v>
      </c>
      <c r="M3571" s="23">
        <v>0.61650462962963004</v>
      </c>
      <c r="N3571" s="25">
        <v>19.8</v>
      </c>
      <c r="O3571" s="21" t="s">
        <v>66</v>
      </c>
      <c r="P3571" s="24">
        <f>TotalMov[[#This Row],[Confirmed activ. 3 (ILE03)]]</f>
        <v>19.8</v>
      </c>
      <c r="Q3571" s="24">
        <v>50</v>
      </c>
      <c r="R3571" s="21" t="s">
        <v>66</v>
      </c>
      <c r="S3571" s="21" t="s">
        <v>67</v>
      </c>
    </row>
    <row r="3572" spans="1:19" x14ac:dyDescent="0.35">
      <c r="A3572" s="21">
        <v>1550404</v>
      </c>
      <c r="B3572" s="53">
        <v>411591</v>
      </c>
      <c r="C3572" s="21">
        <f>VLOOKUP(TotalMov[[#This Row],[Order]],'Total Mov by SS'!B:C,2,0)</f>
        <v>154</v>
      </c>
      <c r="D3572" s="21" t="s">
        <v>59</v>
      </c>
      <c r="E3572" s="21" t="s">
        <v>82</v>
      </c>
      <c r="F3572" s="21" t="s">
        <v>89</v>
      </c>
      <c r="G3572" s="21" t="s">
        <v>90</v>
      </c>
      <c r="H3572" s="21" t="s">
        <v>91</v>
      </c>
      <c r="I3572" s="21" t="s">
        <v>92</v>
      </c>
      <c r="J3572" s="22"/>
      <c r="K3572" s="23">
        <v>0</v>
      </c>
      <c r="L3572" s="22"/>
      <c r="M3572" s="23">
        <v>0</v>
      </c>
      <c r="N3572" s="25">
        <v>0</v>
      </c>
      <c r="O3572" s="21" t="s">
        <v>93</v>
      </c>
      <c r="P3572" s="24"/>
      <c r="Q3572" s="24">
        <v>0</v>
      </c>
      <c r="R3572" s="21" t="s">
        <v>66</v>
      </c>
      <c r="S3572" s="21" t="s">
        <v>94</v>
      </c>
    </row>
    <row r="3573" spans="1:19" x14ac:dyDescent="0.35">
      <c r="A3573" s="21">
        <v>1550404</v>
      </c>
      <c r="B3573" s="53">
        <v>411591</v>
      </c>
      <c r="C3573" s="21">
        <f>VLOOKUP(TotalMov[[#This Row],[Order]],'Total Mov by SS'!B:C,2,0)</f>
        <v>154</v>
      </c>
      <c r="D3573" s="21" t="s">
        <v>59</v>
      </c>
      <c r="E3573" s="21" t="s">
        <v>85</v>
      </c>
      <c r="F3573" s="21" t="s">
        <v>69</v>
      </c>
      <c r="G3573" s="21" t="s">
        <v>62</v>
      </c>
      <c r="H3573" s="21" t="s">
        <v>70</v>
      </c>
      <c r="I3573" s="21" t="s">
        <v>79</v>
      </c>
      <c r="J3573" s="22">
        <v>43734</v>
      </c>
      <c r="K3573" s="23">
        <v>0.61043981481481002</v>
      </c>
      <c r="L3573" s="22">
        <v>43734</v>
      </c>
      <c r="M3573" s="23">
        <v>0.61043981481481002</v>
      </c>
      <c r="N3573" s="24">
        <v>20</v>
      </c>
      <c r="O3573" s="21" t="s">
        <v>66</v>
      </c>
      <c r="P3573" s="24">
        <f>TotalMov[[#This Row],[Confirmed activ. 3 (ILE03)]]</f>
        <v>20</v>
      </c>
      <c r="Q3573" s="24">
        <v>20</v>
      </c>
      <c r="R3573" s="21" t="s">
        <v>66</v>
      </c>
      <c r="S3573" s="21" t="s">
        <v>72</v>
      </c>
    </row>
    <row r="3574" spans="1:19" x14ac:dyDescent="0.35">
      <c r="A3574" s="21">
        <v>1550404</v>
      </c>
      <c r="B3574" s="53">
        <v>411591</v>
      </c>
      <c r="C3574" s="21">
        <f>VLOOKUP(TotalMov[[#This Row],[Order]],'Total Mov by SS'!B:C,2,0)</f>
        <v>154</v>
      </c>
      <c r="D3574" s="21" t="s">
        <v>59</v>
      </c>
      <c r="E3574" s="21" t="s">
        <v>88</v>
      </c>
      <c r="F3574" s="21" t="s">
        <v>69</v>
      </c>
      <c r="G3574" s="21" t="s">
        <v>62</v>
      </c>
      <c r="H3574" s="21" t="s">
        <v>70</v>
      </c>
      <c r="I3574" s="21" t="s">
        <v>81</v>
      </c>
      <c r="J3574" s="22">
        <v>43734</v>
      </c>
      <c r="K3574" s="23">
        <v>0.61056712962963</v>
      </c>
      <c r="L3574" s="22">
        <v>43734</v>
      </c>
      <c r="M3574" s="23">
        <v>0.61056712962963</v>
      </c>
      <c r="N3574" s="24">
        <v>20</v>
      </c>
      <c r="O3574" s="21" t="s">
        <v>66</v>
      </c>
      <c r="P3574" s="24">
        <f>TotalMov[[#This Row],[Confirmed activ. 3 (ILE03)]]</f>
        <v>20</v>
      </c>
      <c r="Q3574" s="24">
        <v>20</v>
      </c>
      <c r="R3574" s="21" t="s">
        <v>66</v>
      </c>
      <c r="S3574" s="21" t="s">
        <v>72</v>
      </c>
    </row>
    <row r="3575" spans="1:19" x14ac:dyDescent="0.35">
      <c r="A3575" s="21">
        <v>1550404</v>
      </c>
      <c r="B3575" s="53">
        <v>411591</v>
      </c>
      <c r="C3575" s="21">
        <f>VLOOKUP(TotalMov[[#This Row],[Order]],'Total Mov by SS'!B:C,2,0)</f>
        <v>154</v>
      </c>
      <c r="D3575" s="21" t="s">
        <v>59</v>
      </c>
      <c r="E3575" s="21" t="s">
        <v>95</v>
      </c>
      <c r="F3575" s="21" t="s">
        <v>83</v>
      </c>
      <c r="G3575" s="21" t="s">
        <v>62</v>
      </c>
      <c r="H3575" s="21" t="s">
        <v>84</v>
      </c>
      <c r="I3575" s="21" t="s">
        <v>84</v>
      </c>
      <c r="J3575" s="22">
        <v>43734</v>
      </c>
      <c r="K3575" s="23">
        <v>0.63136574074074003</v>
      </c>
      <c r="L3575" s="22">
        <v>43737</v>
      </c>
      <c r="M3575" s="23">
        <v>0.87851851851852003</v>
      </c>
      <c r="N3575" s="25">
        <v>6.7460000000000004</v>
      </c>
      <c r="O3575" s="21" t="s">
        <v>77</v>
      </c>
      <c r="P3575" s="24">
        <f>TotalMov[[#This Row],[Confirmed activ. 3 (ILE03)]]*60</f>
        <v>404.76000000000005</v>
      </c>
      <c r="Q3575" s="24">
        <v>450</v>
      </c>
      <c r="R3575" s="21" t="s">
        <v>66</v>
      </c>
      <c r="S3575" s="21" t="s">
        <v>67</v>
      </c>
    </row>
    <row r="3576" spans="1:19" x14ac:dyDescent="0.35">
      <c r="A3576" s="21">
        <v>1550404</v>
      </c>
      <c r="B3576" s="53">
        <v>411591</v>
      </c>
      <c r="C3576" s="21">
        <f>VLOOKUP(TotalMov[[#This Row],[Order]],'Total Mov by SS'!B:C,2,0)</f>
        <v>154</v>
      </c>
      <c r="D3576" s="21" t="s">
        <v>59</v>
      </c>
      <c r="E3576" s="21" t="s">
        <v>97</v>
      </c>
      <c r="F3576" s="21" t="s">
        <v>86</v>
      </c>
      <c r="G3576" s="21" t="s">
        <v>62</v>
      </c>
      <c r="H3576" s="21" t="s">
        <v>87</v>
      </c>
      <c r="I3576" s="21" t="s">
        <v>87</v>
      </c>
      <c r="J3576" s="22">
        <v>43738</v>
      </c>
      <c r="K3576" s="23">
        <v>0.44377314814815</v>
      </c>
      <c r="L3576" s="22">
        <v>43738</v>
      </c>
      <c r="M3576" s="23">
        <v>0.44377314814815</v>
      </c>
      <c r="N3576" s="24">
        <v>20</v>
      </c>
      <c r="O3576" s="21" t="s">
        <v>66</v>
      </c>
      <c r="P3576" s="24">
        <f>TotalMov[[#This Row],[Confirmed activ. 3 (ILE03)]]</f>
        <v>20</v>
      </c>
      <c r="Q3576" s="24">
        <v>20</v>
      </c>
      <c r="R3576" s="21" t="s">
        <v>66</v>
      </c>
      <c r="S3576" s="21" t="s">
        <v>72</v>
      </c>
    </row>
    <row r="3577" spans="1:19" x14ac:dyDescent="0.35">
      <c r="A3577" s="21">
        <v>1550404</v>
      </c>
      <c r="B3577" s="53">
        <v>411591</v>
      </c>
      <c r="C3577" s="21">
        <f>VLOOKUP(TotalMov[[#This Row],[Order]],'Total Mov by SS'!B:C,2,0)</f>
        <v>154</v>
      </c>
      <c r="D3577" s="21" t="s">
        <v>59</v>
      </c>
      <c r="E3577" s="21" t="s">
        <v>99</v>
      </c>
      <c r="F3577" s="21" t="s">
        <v>61</v>
      </c>
      <c r="G3577" s="21" t="s">
        <v>62</v>
      </c>
      <c r="H3577" s="21" t="s">
        <v>63</v>
      </c>
      <c r="I3577" s="21" t="s">
        <v>96</v>
      </c>
      <c r="J3577" s="22">
        <v>43744</v>
      </c>
      <c r="K3577" s="23">
        <v>0.64810185185184999</v>
      </c>
      <c r="L3577" s="22">
        <v>43744</v>
      </c>
      <c r="M3577" s="23">
        <v>0.67459490740741002</v>
      </c>
      <c r="N3577" s="25">
        <v>6.2</v>
      </c>
      <c r="O3577" s="21" t="s">
        <v>66</v>
      </c>
      <c r="P3577" s="24">
        <f>TotalMov[[#This Row],[Confirmed activ. 3 (ILE03)]]</f>
        <v>6.2</v>
      </c>
      <c r="Q3577" s="24">
        <v>100</v>
      </c>
      <c r="R3577" s="21" t="s">
        <v>66</v>
      </c>
      <c r="S3577" s="21" t="s">
        <v>67</v>
      </c>
    </row>
    <row r="3578" spans="1:19" x14ac:dyDescent="0.35">
      <c r="A3578" s="21">
        <v>1550404</v>
      </c>
      <c r="B3578" s="53">
        <v>411591</v>
      </c>
      <c r="C3578" s="21">
        <f>VLOOKUP(TotalMov[[#This Row],[Order]],'Total Mov by SS'!B:C,2,0)</f>
        <v>154</v>
      </c>
      <c r="D3578" s="21" t="s">
        <v>59</v>
      </c>
      <c r="E3578" s="21" t="s">
        <v>101</v>
      </c>
      <c r="F3578" s="21" t="s">
        <v>69</v>
      </c>
      <c r="G3578" s="21" t="s">
        <v>62</v>
      </c>
      <c r="H3578" s="21" t="s">
        <v>70</v>
      </c>
      <c r="I3578" s="21" t="s">
        <v>98</v>
      </c>
      <c r="J3578" s="22">
        <v>43746</v>
      </c>
      <c r="K3578" s="23">
        <v>0.44288194444444001</v>
      </c>
      <c r="L3578" s="22">
        <v>43746</v>
      </c>
      <c r="M3578" s="23">
        <v>0.44288194444444001</v>
      </c>
      <c r="N3578" s="24">
        <v>20</v>
      </c>
      <c r="O3578" s="21" t="s">
        <v>66</v>
      </c>
      <c r="P3578" s="24">
        <f>TotalMov[[#This Row],[Confirmed activ. 3 (ILE03)]]</f>
        <v>20</v>
      </c>
      <c r="Q3578" s="24">
        <v>20</v>
      </c>
      <c r="R3578" s="21" t="s">
        <v>66</v>
      </c>
      <c r="S3578" s="21" t="s">
        <v>72</v>
      </c>
    </row>
    <row r="3579" spans="1:19" x14ac:dyDescent="0.35">
      <c r="A3579" s="21">
        <v>1550404</v>
      </c>
      <c r="B3579" s="53">
        <v>411591</v>
      </c>
      <c r="C3579" s="21">
        <f>VLOOKUP(TotalMov[[#This Row],[Order]],'Total Mov by SS'!B:C,2,0)</f>
        <v>154</v>
      </c>
      <c r="D3579" s="21" t="s">
        <v>59</v>
      </c>
      <c r="E3579" s="21" t="s">
        <v>104</v>
      </c>
      <c r="F3579" s="21" t="s">
        <v>69</v>
      </c>
      <c r="G3579" s="21" t="s">
        <v>62</v>
      </c>
      <c r="H3579" s="21" t="s">
        <v>70</v>
      </c>
      <c r="I3579" s="21" t="s">
        <v>100</v>
      </c>
      <c r="J3579" s="22">
        <v>43746</v>
      </c>
      <c r="K3579" s="23">
        <v>0.44299768518519</v>
      </c>
      <c r="L3579" s="22">
        <v>43746</v>
      </c>
      <c r="M3579" s="23">
        <v>0.44299768518519</v>
      </c>
      <c r="N3579" s="24">
        <v>30</v>
      </c>
      <c r="O3579" s="21" t="s">
        <v>66</v>
      </c>
      <c r="P3579" s="24">
        <f>TotalMov[[#This Row],[Confirmed activ. 3 (ILE03)]]</f>
        <v>30</v>
      </c>
      <c r="Q3579" s="24">
        <v>30</v>
      </c>
      <c r="R3579" s="21" t="s">
        <v>66</v>
      </c>
      <c r="S3579" s="21" t="s">
        <v>72</v>
      </c>
    </row>
    <row r="3580" spans="1:19" x14ac:dyDescent="0.35">
      <c r="A3580" s="21">
        <v>1550404</v>
      </c>
      <c r="B3580" s="53">
        <v>411591</v>
      </c>
      <c r="C3580" s="21">
        <f>VLOOKUP(TotalMov[[#This Row],[Order]],'Total Mov by SS'!B:C,2,0)</f>
        <v>154</v>
      </c>
      <c r="D3580" s="21" t="s">
        <v>59</v>
      </c>
      <c r="E3580" s="21" t="s">
        <v>113</v>
      </c>
      <c r="F3580" s="21" t="s">
        <v>102</v>
      </c>
      <c r="G3580" s="21" t="s">
        <v>62</v>
      </c>
      <c r="H3580" s="21" t="s">
        <v>100</v>
      </c>
      <c r="I3580" s="21" t="s">
        <v>103</v>
      </c>
      <c r="J3580" s="22">
        <v>43746</v>
      </c>
      <c r="K3580" s="23">
        <v>0.65284722222222002</v>
      </c>
      <c r="L3580" s="22">
        <v>43746</v>
      </c>
      <c r="M3580" s="23">
        <v>0.65284722222222002</v>
      </c>
      <c r="N3580" s="24">
        <v>30</v>
      </c>
      <c r="O3580" s="21" t="s">
        <v>66</v>
      </c>
      <c r="P3580" s="24">
        <f>TotalMov[[#This Row],[Confirmed activ. 3 (ILE03)]]</f>
        <v>30</v>
      </c>
      <c r="Q3580" s="24">
        <v>30</v>
      </c>
      <c r="R3580" s="21" t="s">
        <v>66</v>
      </c>
      <c r="S3580" s="21" t="s">
        <v>72</v>
      </c>
    </row>
    <row r="3581" spans="1:19" x14ac:dyDescent="0.35">
      <c r="A3581" s="21">
        <v>1550404</v>
      </c>
      <c r="B3581" s="53">
        <v>411591</v>
      </c>
      <c r="C3581" s="21">
        <f>VLOOKUP(TotalMov[[#This Row],[Order]],'Total Mov by SS'!B:C,2,0)</f>
        <v>154</v>
      </c>
      <c r="D3581" s="21" t="s">
        <v>59</v>
      </c>
      <c r="E3581" s="21" t="s">
        <v>114</v>
      </c>
      <c r="F3581" s="21" t="s">
        <v>102</v>
      </c>
      <c r="G3581" s="21" t="s">
        <v>105</v>
      </c>
      <c r="H3581" s="21" t="s">
        <v>100</v>
      </c>
      <c r="I3581" s="21" t="s">
        <v>106</v>
      </c>
      <c r="J3581" s="22">
        <v>43747</v>
      </c>
      <c r="K3581" s="23">
        <v>0.43792824074073999</v>
      </c>
      <c r="L3581" s="22">
        <v>43747</v>
      </c>
      <c r="M3581" s="23">
        <v>0.43792824074073999</v>
      </c>
      <c r="N3581" s="24">
        <v>45</v>
      </c>
      <c r="O3581" s="21" t="s">
        <v>66</v>
      </c>
      <c r="P3581" s="24">
        <f>TotalMov[[#This Row],[Confirmed activ. 3 (ILE03)]]</f>
        <v>45</v>
      </c>
      <c r="Q3581" s="24">
        <v>45</v>
      </c>
      <c r="R3581" s="21" t="s">
        <v>66</v>
      </c>
      <c r="S3581" s="21" t="s">
        <v>72</v>
      </c>
    </row>
    <row r="3582" spans="1:19" x14ac:dyDescent="0.35">
      <c r="A3582" s="21">
        <v>1550404</v>
      </c>
      <c r="B3582" s="53">
        <v>411591</v>
      </c>
      <c r="C3582" s="21">
        <f>VLOOKUP(TotalMov[[#This Row],[Order]],'Total Mov by SS'!B:C,2,0)</f>
        <v>154</v>
      </c>
      <c r="D3582" s="21" t="s">
        <v>107</v>
      </c>
      <c r="E3582" s="21" t="s">
        <v>60</v>
      </c>
      <c r="F3582" s="21" t="s">
        <v>61</v>
      </c>
      <c r="G3582" s="21" t="s">
        <v>90</v>
      </c>
      <c r="H3582" s="21" t="s">
        <v>63</v>
      </c>
      <c r="I3582" s="21" t="s">
        <v>108</v>
      </c>
      <c r="J3582" s="22"/>
      <c r="K3582" s="23">
        <v>0</v>
      </c>
      <c r="L3582" s="22"/>
      <c r="M3582" s="23">
        <v>0</v>
      </c>
      <c r="N3582" s="25">
        <v>0</v>
      </c>
      <c r="O3582" s="21" t="s">
        <v>93</v>
      </c>
      <c r="P3582" s="24"/>
      <c r="Q3582" s="24">
        <v>1</v>
      </c>
      <c r="R3582" s="21" t="s">
        <v>66</v>
      </c>
      <c r="S3582" s="21" t="s">
        <v>94</v>
      </c>
    </row>
    <row r="3583" spans="1:19" x14ac:dyDescent="0.35">
      <c r="A3583" s="21">
        <v>1550404</v>
      </c>
      <c r="B3583" s="53">
        <v>411591</v>
      </c>
      <c r="C3583" s="21">
        <f>VLOOKUP(TotalMov[[#This Row],[Order]],'Total Mov by SS'!B:C,2,0)</f>
        <v>154</v>
      </c>
      <c r="D3583" s="21" t="s">
        <v>109</v>
      </c>
      <c r="E3583" s="21" t="s">
        <v>95</v>
      </c>
      <c r="F3583" s="21" t="s">
        <v>83</v>
      </c>
      <c r="G3583" s="21" t="s">
        <v>90</v>
      </c>
      <c r="H3583" s="21" t="s">
        <v>84</v>
      </c>
      <c r="I3583" s="21" t="s">
        <v>110</v>
      </c>
      <c r="J3583" s="22"/>
      <c r="K3583" s="23">
        <v>0</v>
      </c>
      <c r="L3583" s="22"/>
      <c r="M3583" s="23">
        <v>0</v>
      </c>
      <c r="N3583" s="25">
        <v>0</v>
      </c>
      <c r="O3583" s="21" t="s">
        <v>93</v>
      </c>
      <c r="P3583" s="24"/>
      <c r="Q3583" s="24">
        <v>5</v>
      </c>
      <c r="R3583" s="21" t="s">
        <v>66</v>
      </c>
      <c r="S3583" s="21" t="s">
        <v>94</v>
      </c>
    </row>
    <row r="3584" spans="1:19" x14ac:dyDescent="0.35">
      <c r="A3584" s="21">
        <v>1550494</v>
      </c>
      <c r="B3584" s="53">
        <v>411591</v>
      </c>
      <c r="C3584" s="21">
        <f>VLOOKUP(TotalMov[[#This Row],[Order]],'Total Mov by SS'!B:C,2,0)</f>
        <v>154</v>
      </c>
      <c r="D3584" s="21" t="s">
        <v>59</v>
      </c>
      <c r="E3584" s="21" t="s">
        <v>60</v>
      </c>
      <c r="F3584" s="21" t="s">
        <v>83</v>
      </c>
      <c r="G3584" s="21" t="s">
        <v>62</v>
      </c>
      <c r="H3584" s="21" t="s">
        <v>84</v>
      </c>
      <c r="I3584" s="21" t="s">
        <v>111</v>
      </c>
      <c r="J3584" s="22">
        <v>43726</v>
      </c>
      <c r="K3584" s="23">
        <v>0.68368055555555995</v>
      </c>
      <c r="L3584" s="22">
        <v>43726</v>
      </c>
      <c r="M3584" s="23">
        <v>0.71545138888889004</v>
      </c>
      <c r="N3584" s="25">
        <v>45.75</v>
      </c>
      <c r="O3584" s="21" t="s">
        <v>66</v>
      </c>
      <c r="P3584" s="24">
        <f>TotalMov[[#This Row],[Confirmed activ. 3 (ILE03)]]</f>
        <v>45.75</v>
      </c>
      <c r="Q3584" s="24">
        <v>40</v>
      </c>
      <c r="R3584" s="21" t="s">
        <v>66</v>
      </c>
      <c r="S3584" s="21" t="s">
        <v>67</v>
      </c>
    </row>
    <row r="3585" spans="1:19" x14ac:dyDescent="0.35">
      <c r="A3585" s="21">
        <v>1550494</v>
      </c>
      <c r="B3585" s="53">
        <v>411591</v>
      </c>
      <c r="C3585" s="21">
        <f>VLOOKUP(TotalMov[[#This Row],[Order]],'Total Mov by SS'!B:C,2,0)</f>
        <v>154</v>
      </c>
      <c r="D3585" s="21" t="s">
        <v>59</v>
      </c>
      <c r="E3585" s="21" t="s">
        <v>68</v>
      </c>
      <c r="F3585" s="21" t="s">
        <v>61</v>
      </c>
      <c r="G3585" s="21" t="s">
        <v>62</v>
      </c>
      <c r="H3585" s="21" t="s">
        <v>63</v>
      </c>
      <c r="I3585" s="21" t="s">
        <v>64</v>
      </c>
      <c r="J3585" s="22">
        <v>43727</v>
      </c>
      <c r="K3585" s="23">
        <v>0.31501157407406999</v>
      </c>
      <c r="L3585" s="22">
        <v>43727</v>
      </c>
      <c r="M3585" s="23">
        <v>0.32028935185184998</v>
      </c>
      <c r="N3585" s="25">
        <v>7.6</v>
      </c>
      <c r="O3585" s="21" t="s">
        <v>66</v>
      </c>
      <c r="P3585" s="24">
        <f>TotalMov[[#This Row],[Confirmed activ. 3 (ILE03)]]</f>
        <v>7.6</v>
      </c>
      <c r="Q3585" s="24">
        <v>15</v>
      </c>
      <c r="R3585" s="21" t="s">
        <v>66</v>
      </c>
      <c r="S3585" s="21" t="s">
        <v>67</v>
      </c>
    </row>
    <row r="3586" spans="1:19" x14ac:dyDescent="0.35">
      <c r="A3586" s="21">
        <v>1550494</v>
      </c>
      <c r="B3586" s="53">
        <v>411591</v>
      </c>
      <c r="C3586" s="21">
        <f>VLOOKUP(TotalMov[[#This Row],[Order]],'Total Mov by SS'!B:C,2,0)</f>
        <v>154</v>
      </c>
      <c r="D3586" s="21" t="s">
        <v>59</v>
      </c>
      <c r="E3586" s="21" t="s">
        <v>73</v>
      </c>
      <c r="F3586" s="21" t="s">
        <v>69</v>
      </c>
      <c r="G3586" s="21" t="s">
        <v>62</v>
      </c>
      <c r="H3586" s="21" t="s">
        <v>70</v>
      </c>
      <c r="I3586" s="21" t="s">
        <v>71</v>
      </c>
      <c r="J3586" s="22">
        <v>43727</v>
      </c>
      <c r="K3586" s="23">
        <v>0.32201388888888999</v>
      </c>
      <c r="L3586" s="22">
        <v>43727</v>
      </c>
      <c r="M3586" s="23">
        <v>0.32201388888888999</v>
      </c>
      <c r="N3586" s="24">
        <v>20</v>
      </c>
      <c r="O3586" s="21" t="s">
        <v>66</v>
      </c>
      <c r="P3586" s="24">
        <f>TotalMov[[#This Row],[Confirmed activ. 3 (ILE03)]]</f>
        <v>20</v>
      </c>
      <c r="Q3586" s="24">
        <v>20</v>
      </c>
      <c r="R3586" s="21" t="s">
        <v>66</v>
      </c>
      <c r="S3586" s="21" t="s">
        <v>72</v>
      </c>
    </row>
    <row r="3587" spans="1:19" x14ac:dyDescent="0.35">
      <c r="A3587" s="21">
        <v>1550494</v>
      </c>
      <c r="B3587" s="53">
        <v>411591</v>
      </c>
      <c r="C3587" s="21">
        <f>VLOOKUP(TotalMov[[#This Row],[Order]],'Total Mov by SS'!B:C,2,0)</f>
        <v>154</v>
      </c>
      <c r="D3587" s="21" t="s">
        <v>59</v>
      </c>
      <c r="E3587" s="21" t="s">
        <v>75</v>
      </c>
      <c r="F3587" s="21" t="s">
        <v>61</v>
      </c>
      <c r="G3587" s="21" t="s">
        <v>62</v>
      </c>
      <c r="H3587" s="21" t="s">
        <v>63</v>
      </c>
      <c r="I3587" s="21" t="s">
        <v>74</v>
      </c>
      <c r="J3587" s="22">
        <v>43727</v>
      </c>
      <c r="K3587" s="23">
        <v>0.32233796296296002</v>
      </c>
      <c r="L3587" s="22">
        <v>43727</v>
      </c>
      <c r="M3587" s="23">
        <v>0.51561342592592996</v>
      </c>
      <c r="N3587" s="25">
        <v>4.1219999999999999</v>
      </c>
      <c r="O3587" s="21" t="s">
        <v>77</v>
      </c>
      <c r="P3587" s="24">
        <f>TotalMov[[#This Row],[Confirmed activ. 3 (ILE03)]]*60</f>
        <v>247.32</v>
      </c>
      <c r="Q3587" s="24">
        <v>350</v>
      </c>
      <c r="R3587" s="21" t="s">
        <v>66</v>
      </c>
      <c r="S3587" s="21" t="s">
        <v>67</v>
      </c>
    </row>
    <row r="3588" spans="1:19" x14ac:dyDescent="0.35">
      <c r="A3588" s="21">
        <v>1550494</v>
      </c>
      <c r="B3588" s="53">
        <v>411591</v>
      </c>
      <c r="C3588" s="21">
        <f>VLOOKUP(TotalMov[[#This Row],[Order]],'Total Mov by SS'!B:C,2,0)</f>
        <v>154</v>
      </c>
      <c r="D3588" s="21" t="s">
        <v>59</v>
      </c>
      <c r="E3588" s="21" t="s">
        <v>78</v>
      </c>
      <c r="F3588" s="21" t="s">
        <v>61</v>
      </c>
      <c r="G3588" s="21" t="s">
        <v>62</v>
      </c>
      <c r="H3588" s="21" t="s">
        <v>63</v>
      </c>
      <c r="I3588" s="21" t="s">
        <v>76</v>
      </c>
      <c r="J3588" s="22">
        <v>43727</v>
      </c>
      <c r="K3588" s="23">
        <v>0.51581018518518995</v>
      </c>
      <c r="L3588" s="22">
        <v>43733</v>
      </c>
      <c r="M3588" s="23">
        <v>0.73063657407407001</v>
      </c>
      <c r="N3588" s="25">
        <v>42.613</v>
      </c>
      <c r="O3588" s="21" t="s">
        <v>77</v>
      </c>
      <c r="P3588" s="24">
        <f>TotalMov[[#This Row],[Confirmed activ. 3 (ILE03)]]*60</f>
        <v>2556.7799999999997</v>
      </c>
      <c r="Q3588" s="24">
        <v>1020</v>
      </c>
      <c r="R3588" s="21" t="s">
        <v>66</v>
      </c>
      <c r="S3588" s="21" t="s">
        <v>67</v>
      </c>
    </row>
    <row r="3589" spans="1:19" x14ac:dyDescent="0.35">
      <c r="A3589" s="21">
        <v>1550494</v>
      </c>
      <c r="B3589" s="53">
        <v>411591</v>
      </c>
      <c r="C3589" s="21">
        <f>VLOOKUP(TotalMov[[#This Row],[Order]],'Total Mov by SS'!B:C,2,0)</f>
        <v>154</v>
      </c>
      <c r="D3589" s="21" t="s">
        <v>59</v>
      </c>
      <c r="E3589" s="21" t="s">
        <v>80</v>
      </c>
      <c r="F3589" s="21" t="s">
        <v>61</v>
      </c>
      <c r="G3589" s="21" t="s">
        <v>62</v>
      </c>
      <c r="H3589" s="21" t="s">
        <v>63</v>
      </c>
      <c r="I3589" s="21" t="s">
        <v>112</v>
      </c>
      <c r="J3589" s="22">
        <v>43733</v>
      </c>
      <c r="K3589" s="23">
        <v>0.73085648148147997</v>
      </c>
      <c r="L3589" s="22">
        <v>43733</v>
      </c>
      <c r="M3589" s="23">
        <v>0.74370370370369998</v>
      </c>
      <c r="N3589" s="25">
        <v>18.5</v>
      </c>
      <c r="O3589" s="21" t="s">
        <v>66</v>
      </c>
      <c r="P3589" s="24">
        <f>TotalMov[[#This Row],[Confirmed activ. 3 (ILE03)]]</f>
        <v>18.5</v>
      </c>
      <c r="Q3589" s="24">
        <v>50</v>
      </c>
      <c r="R3589" s="21" t="s">
        <v>66</v>
      </c>
      <c r="S3589" s="21" t="s">
        <v>67</v>
      </c>
    </row>
    <row r="3590" spans="1:19" x14ac:dyDescent="0.35">
      <c r="A3590" s="21">
        <v>1550494</v>
      </c>
      <c r="B3590" s="53">
        <v>411591</v>
      </c>
      <c r="C3590" s="21">
        <f>VLOOKUP(TotalMov[[#This Row],[Order]],'Total Mov by SS'!B:C,2,0)</f>
        <v>154</v>
      </c>
      <c r="D3590" s="21" t="s">
        <v>59</v>
      </c>
      <c r="E3590" s="21" t="s">
        <v>82</v>
      </c>
      <c r="F3590" s="21" t="s">
        <v>89</v>
      </c>
      <c r="G3590" s="21" t="s">
        <v>90</v>
      </c>
      <c r="H3590" s="21" t="s">
        <v>91</v>
      </c>
      <c r="I3590" s="21" t="s">
        <v>92</v>
      </c>
      <c r="J3590" s="22"/>
      <c r="K3590" s="23">
        <v>0</v>
      </c>
      <c r="L3590" s="22"/>
      <c r="M3590" s="23">
        <v>0</v>
      </c>
      <c r="N3590" s="25">
        <v>0</v>
      </c>
      <c r="O3590" s="21" t="s">
        <v>93</v>
      </c>
      <c r="P3590" s="24"/>
      <c r="Q3590" s="24">
        <v>0</v>
      </c>
      <c r="R3590" s="21" t="s">
        <v>66</v>
      </c>
      <c r="S3590" s="21" t="s">
        <v>94</v>
      </c>
    </row>
    <row r="3591" spans="1:19" x14ac:dyDescent="0.35">
      <c r="A3591" s="21">
        <v>1550494</v>
      </c>
      <c r="B3591" s="53">
        <v>411591</v>
      </c>
      <c r="C3591" s="21">
        <f>VLOOKUP(TotalMov[[#This Row],[Order]],'Total Mov by SS'!B:C,2,0)</f>
        <v>154</v>
      </c>
      <c r="D3591" s="21" t="s">
        <v>59</v>
      </c>
      <c r="E3591" s="21" t="s">
        <v>85</v>
      </c>
      <c r="F3591" s="21" t="s">
        <v>69</v>
      </c>
      <c r="G3591" s="21" t="s">
        <v>62</v>
      </c>
      <c r="H3591" s="21" t="s">
        <v>70</v>
      </c>
      <c r="I3591" s="21" t="s">
        <v>79</v>
      </c>
      <c r="J3591" s="22">
        <v>43734</v>
      </c>
      <c r="K3591" s="23">
        <v>0.51682870370370004</v>
      </c>
      <c r="L3591" s="22">
        <v>43734</v>
      </c>
      <c r="M3591" s="23">
        <v>0.51682870370370004</v>
      </c>
      <c r="N3591" s="24">
        <v>20</v>
      </c>
      <c r="O3591" s="21" t="s">
        <v>66</v>
      </c>
      <c r="P3591" s="24">
        <f>TotalMov[[#This Row],[Confirmed activ. 3 (ILE03)]]</f>
        <v>20</v>
      </c>
      <c r="Q3591" s="24">
        <v>20</v>
      </c>
      <c r="R3591" s="21" t="s">
        <v>66</v>
      </c>
      <c r="S3591" s="21" t="s">
        <v>72</v>
      </c>
    </row>
    <row r="3592" spans="1:19" x14ac:dyDescent="0.35">
      <c r="A3592" s="21">
        <v>1550494</v>
      </c>
      <c r="B3592" s="53">
        <v>411591</v>
      </c>
      <c r="C3592" s="21">
        <f>VLOOKUP(TotalMov[[#This Row],[Order]],'Total Mov by SS'!B:C,2,0)</f>
        <v>154</v>
      </c>
      <c r="D3592" s="21" t="s">
        <v>59</v>
      </c>
      <c r="E3592" s="21" t="s">
        <v>88</v>
      </c>
      <c r="F3592" s="21" t="s">
        <v>69</v>
      </c>
      <c r="G3592" s="21" t="s">
        <v>62</v>
      </c>
      <c r="H3592" s="21" t="s">
        <v>70</v>
      </c>
      <c r="I3592" s="21" t="s">
        <v>81</v>
      </c>
      <c r="J3592" s="22">
        <v>43734</v>
      </c>
      <c r="K3592" s="23">
        <v>0.51703703703703996</v>
      </c>
      <c r="L3592" s="22">
        <v>43734</v>
      </c>
      <c r="M3592" s="23">
        <v>0.51703703703703996</v>
      </c>
      <c r="N3592" s="24">
        <v>20</v>
      </c>
      <c r="O3592" s="21" t="s">
        <v>66</v>
      </c>
      <c r="P3592" s="24">
        <f>TotalMov[[#This Row],[Confirmed activ. 3 (ILE03)]]</f>
        <v>20</v>
      </c>
      <c r="Q3592" s="24">
        <v>20</v>
      </c>
      <c r="R3592" s="21" t="s">
        <v>66</v>
      </c>
      <c r="S3592" s="21" t="s">
        <v>72</v>
      </c>
    </row>
    <row r="3593" spans="1:19" x14ac:dyDescent="0.35">
      <c r="A3593" s="21">
        <v>1550494</v>
      </c>
      <c r="B3593" s="53">
        <v>411591</v>
      </c>
      <c r="C3593" s="21">
        <f>VLOOKUP(TotalMov[[#This Row],[Order]],'Total Mov by SS'!B:C,2,0)</f>
        <v>154</v>
      </c>
      <c r="D3593" s="21" t="s">
        <v>59</v>
      </c>
      <c r="E3593" s="21" t="s">
        <v>95</v>
      </c>
      <c r="F3593" s="21" t="s">
        <v>83</v>
      </c>
      <c r="G3593" s="21" t="s">
        <v>62</v>
      </c>
      <c r="H3593" s="21" t="s">
        <v>84</v>
      </c>
      <c r="I3593" s="21" t="s">
        <v>84</v>
      </c>
      <c r="J3593" s="22">
        <v>43734</v>
      </c>
      <c r="K3593" s="23">
        <v>0.63076388888889001</v>
      </c>
      <c r="L3593" s="22">
        <v>43737</v>
      </c>
      <c r="M3593" s="23">
        <v>0.85592592592592998</v>
      </c>
      <c r="N3593" s="25">
        <v>7.2430000000000003</v>
      </c>
      <c r="O3593" s="21" t="s">
        <v>77</v>
      </c>
      <c r="P3593" s="24">
        <f>TotalMov[[#This Row],[Confirmed activ. 3 (ILE03)]]*60</f>
        <v>434.58000000000004</v>
      </c>
      <c r="Q3593" s="24">
        <v>450</v>
      </c>
      <c r="R3593" s="21" t="s">
        <v>66</v>
      </c>
      <c r="S3593" s="21" t="s">
        <v>67</v>
      </c>
    </row>
    <row r="3594" spans="1:19" x14ac:dyDescent="0.35">
      <c r="A3594" s="21">
        <v>1550494</v>
      </c>
      <c r="B3594" s="53">
        <v>411591</v>
      </c>
      <c r="C3594" s="21">
        <f>VLOOKUP(TotalMov[[#This Row],[Order]],'Total Mov by SS'!B:C,2,0)</f>
        <v>154</v>
      </c>
      <c r="D3594" s="21" t="s">
        <v>59</v>
      </c>
      <c r="E3594" s="21" t="s">
        <v>97</v>
      </c>
      <c r="F3594" s="21" t="s">
        <v>86</v>
      </c>
      <c r="G3594" s="21" t="s">
        <v>62</v>
      </c>
      <c r="H3594" s="21" t="s">
        <v>87</v>
      </c>
      <c r="I3594" s="21" t="s">
        <v>87</v>
      </c>
      <c r="J3594" s="22">
        <v>43738</v>
      </c>
      <c r="K3594" s="23">
        <v>0.44268518518519001</v>
      </c>
      <c r="L3594" s="22">
        <v>43738</v>
      </c>
      <c r="M3594" s="23">
        <v>0.44268518518519001</v>
      </c>
      <c r="N3594" s="24">
        <v>20</v>
      </c>
      <c r="O3594" s="21" t="s">
        <v>66</v>
      </c>
      <c r="P3594" s="24">
        <f>TotalMov[[#This Row],[Confirmed activ. 3 (ILE03)]]</f>
        <v>20</v>
      </c>
      <c r="Q3594" s="24">
        <v>20</v>
      </c>
      <c r="R3594" s="21" t="s">
        <v>66</v>
      </c>
      <c r="S3594" s="21" t="s">
        <v>72</v>
      </c>
    </row>
    <row r="3595" spans="1:19" x14ac:dyDescent="0.35">
      <c r="A3595" s="21">
        <v>1550494</v>
      </c>
      <c r="B3595" s="53">
        <v>411591</v>
      </c>
      <c r="C3595" s="21">
        <f>VLOOKUP(TotalMov[[#This Row],[Order]],'Total Mov by SS'!B:C,2,0)</f>
        <v>154</v>
      </c>
      <c r="D3595" s="21" t="s">
        <v>59</v>
      </c>
      <c r="E3595" s="21" t="s">
        <v>99</v>
      </c>
      <c r="F3595" s="21" t="s">
        <v>61</v>
      </c>
      <c r="G3595" s="21" t="s">
        <v>62</v>
      </c>
      <c r="H3595" s="21" t="s">
        <v>63</v>
      </c>
      <c r="I3595" s="21" t="s">
        <v>96</v>
      </c>
      <c r="J3595" s="22">
        <v>43744</v>
      </c>
      <c r="K3595" s="23">
        <v>0.64810185185184999</v>
      </c>
      <c r="L3595" s="22">
        <v>43744</v>
      </c>
      <c r="M3595" s="23">
        <v>0.67459490740741002</v>
      </c>
      <c r="N3595" s="25">
        <v>6.2</v>
      </c>
      <c r="O3595" s="21" t="s">
        <v>66</v>
      </c>
      <c r="P3595" s="24">
        <f>TotalMov[[#This Row],[Confirmed activ. 3 (ILE03)]]</f>
        <v>6.2</v>
      </c>
      <c r="Q3595" s="24">
        <v>100</v>
      </c>
      <c r="R3595" s="21" t="s">
        <v>66</v>
      </c>
      <c r="S3595" s="21" t="s">
        <v>67</v>
      </c>
    </row>
    <row r="3596" spans="1:19" x14ac:dyDescent="0.35">
      <c r="A3596" s="21">
        <v>1550494</v>
      </c>
      <c r="B3596" s="53">
        <v>411591</v>
      </c>
      <c r="C3596" s="21">
        <f>VLOOKUP(TotalMov[[#This Row],[Order]],'Total Mov by SS'!B:C,2,0)</f>
        <v>154</v>
      </c>
      <c r="D3596" s="21" t="s">
        <v>59</v>
      </c>
      <c r="E3596" s="21" t="s">
        <v>101</v>
      </c>
      <c r="F3596" s="21" t="s">
        <v>69</v>
      </c>
      <c r="G3596" s="21" t="s">
        <v>62</v>
      </c>
      <c r="H3596" s="21" t="s">
        <v>70</v>
      </c>
      <c r="I3596" s="21" t="s">
        <v>98</v>
      </c>
      <c r="J3596" s="22">
        <v>43746</v>
      </c>
      <c r="K3596" s="23">
        <v>0.44315972222222</v>
      </c>
      <c r="L3596" s="22">
        <v>43746</v>
      </c>
      <c r="M3596" s="23">
        <v>0.44315972222222</v>
      </c>
      <c r="N3596" s="24">
        <v>20</v>
      </c>
      <c r="O3596" s="21" t="s">
        <v>66</v>
      </c>
      <c r="P3596" s="24">
        <f>TotalMov[[#This Row],[Confirmed activ. 3 (ILE03)]]</f>
        <v>20</v>
      </c>
      <c r="Q3596" s="24">
        <v>20</v>
      </c>
      <c r="R3596" s="21" t="s">
        <v>66</v>
      </c>
      <c r="S3596" s="21" t="s">
        <v>72</v>
      </c>
    </row>
    <row r="3597" spans="1:19" x14ac:dyDescent="0.35">
      <c r="A3597" s="21">
        <v>1550494</v>
      </c>
      <c r="B3597" s="53">
        <v>411591</v>
      </c>
      <c r="C3597" s="21">
        <f>VLOOKUP(TotalMov[[#This Row],[Order]],'Total Mov by SS'!B:C,2,0)</f>
        <v>154</v>
      </c>
      <c r="D3597" s="21" t="s">
        <v>59</v>
      </c>
      <c r="E3597" s="21" t="s">
        <v>104</v>
      </c>
      <c r="F3597" s="21" t="s">
        <v>69</v>
      </c>
      <c r="G3597" s="21" t="s">
        <v>62</v>
      </c>
      <c r="H3597" s="21" t="s">
        <v>70</v>
      </c>
      <c r="I3597" s="21" t="s">
        <v>100</v>
      </c>
      <c r="J3597" s="22">
        <v>43746</v>
      </c>
      <c r="K3597" s="23">
        <v>0.44327546296296</v>
      </c>
      <c r="L3597" s="22">
        <v>43746</v>
      </c>
      <c r="M3597" s="23">
        <v>0.44327546296296</v>
      </c>
      <c r="N3597" s="24">
        <v>30</v>
      </c>
      <c r="O3597" s="21" t="s">
        <v>66</v>
      </c>
      <c r="P3597" s="24">
        <f>TotalMov[[#This Row],[Confirmed activ. 3 (ILE03)]]</f>
        <v>30</v>
      </c>
      <c r="Q3597" s="24">
        <v>30</v>
      </c>
      <c r="R3597" s="21" t="s">
        <v>66</v>
      </c>
      <c r="S3597" s="21" t="s">
        <v>72</v>
      </c>
    </row>
    <row r="3598" spans="1:19" x14ac:dyDescent="0.35">
      <c r="A3598" s="21">
        <v>1550494</v>
      </c>
      <c r="B3598" s="53">
        <v>411591</v>
      </c>
      <c r="C3598" s="21">
        <f>VLOOKUP(TotalMov[[#This Row],[Order]],'Total Mov by SS'!B:C,2,0)</f>
        <v>154</v>
      </c>
      <c r="D3598" s="21" t="s">
        <v>59</v>
      </c>
      <c r="E3598" s="21" t="s">
        <v>113</v>
      </c>
      <c r="F3598" s="21" t="s">
        <v>102</v>
      </c>
      <c r="G3598" s="21" t="s">
        <v>62</v>
      </c>
      <c r="H3598" s="21" t="s">
        <v>100</v>
      </c>
      <c r="I3598" s="21" t="s">
        <v>103</v>
      </c>
      <c r="J3598" s="22">
        <v>43746</v>
      </c>
      <c r="K3598" s="23">
        <v>0.65299768518518997</v>
      </c>
      <c r="L3598" s="22">
        <v>43746</v>
      </c>
      <c r="M3598" s="23">
        <v>0.65299768518518997</v>
      </c>
      <c r="N3598" s="24">
        <v>30</v>
      </c>
      <c r="O3598" s="21" t="s">
        <v>66</v>
      </c>
      <c r="P3598" s="24">
        <f>TotalMov[[#This Row],[Confirmed activ. 3 (ILE03)]]</f>
        <v>30</v>
      </c>
      <c r="Q3598" s="24">
        <v>30</v>
      </c>
      <c r="R3598" s="21" t="s">
        <v>66</v>
      </c>
      <c r="S3598" s="21" t="s">
        <v>72</v>
      </c>
    </row>
    <row r="3599" spans="1:19" x14ac:dyDescent="0.35">
      <c r="A3599" s="21">
        <v>1550494</v>
      </c>
      <c r="B3599" s="53">
        <v>411591</v>
      </c>
      <c r="C3599" s="21">
        <f>VLOOKUP(TotalMov[[#This Row],[Order]],'Total Mov by SS'!B:C,2,0)</f>
        <v>154</v>
      </c>
      <c r="D3599" s="21" t="s">
        <v>59</v>
      </c>
      <c r="E3599" s="21" t="s">
        <v>114</v>
      </c>
      <c r="F3599" s="21" t="s">
        <v>102</v>
      </c>
      <c r="G3599" s="21" t="s">
        <v>105</v>
      </c>
      <c r="H3599" s="21" t="s">
        <v>100</v>
      </c>
      <c r="I3599" s="21" t="s">
        <v>106</v>
      </c>
      <c r="J3599" s="22">
        <v>43747</v>
      </c>
      <c r="K3599" s="23">
        <v>0.74320601851851997</v>
      </c>
      <c r="L3599" s="22">
        <v>43747</v>
      </c>
      <c r="M3599" s="23">
        <v>0.74320601851851997</v>
      </c>
      <c r="N3599" s="24">
        <v>45</v>
      </c>
      <c r="O3599" s="21" t="s">
        <v>66</v>
      </c>
      <c r="P3599" s="24">
        <f>TotalMov[[#This Row],[Confirmed activ. 3 (ILE03)]]</f>
        <v>45</v>
      </c>
      <c r="Q3599" s="24">
        <v>45</v>
      </c>
      <c r="R3599" s="21" t="s">
        <v>66</v>
      </c>
      <c r="S3599" s="21" t="s">
        <v>72</v>
      </c>
    </row>
    <row r="3600" spans="1:19" x14ac:dyDescent="0.35">
      <c r="A3600" s="21">
        <v>1550494</v>
      </c>
      <c r="B3600" s="53">
        <v>411591</v>
      </c>
      <c r="C3600" s="21">
        <f>VLOOKUP(TotalMov[[#This Row],[Order]],'Total Mov by SS'!B:C,2,0)</f>
        <v>154</v>
      </c>
      <c r="D3600" s="21" t="s">
        <v>107</v>
      </c>
      <c r="E3600" s="21" t="s">
        <v>60</v>
      </c>
      <c r="F3600" s="21" t="s">
        <v>61</v>
      </c>
      <c r="G3600" s="21" t="s">
        <v>90</v>
      </c>
      <c r="H3600" s="21" t="s">
        <v>63</v>
      </c>
      <c r="I3600" s="21" t="s">
        <v>108</v>
      </c>
      <c r="J3600" s="22">
        <v>43738</v>
      </c>
      <c r="K3600" s="23">
        <v>0.32346064814815001</v>
      </c>
      <c r="L3600" s="22">
        <v>43738</v>
      </c>
      <c r="M3600" s="23">
        <v>0.54853009259259</v>
      </c>
      <c r="N3600" s="25">
        <v>5.4020000000000001</v>
      </c>
      <c r="O3600" s="21" t="s">
        <v>77</v>
      </c>
      <c r="P3600" s="24">
        <f>TotalMov[[#This Row],[Confirmed activ. 3 (ILE03)]]*60</f>
        <v>324.12</v>
      </c>
      <c r="Q3600" s="24">
        <v>1</v>
      </c>
      <c r="R3600" s="21" t="s">
        <v>66</v>
      </c>
      <c r="S3600" s="21" t="s">
        <v>67</v>
      </c>
    </row>
    <row r="3601" spans="1:19" x14ac:dyDescent="0.35">
      <c r="A3601" s="21">
        <v>1550494</v>
      </c>
      <c r="B3601" s="53">
        <v>411591</v>
      </c>
      <c r="C3601" s="21">
        <f>VLOOKUP(TotalMov[[#This Row],[Order]],'Total Mov by SS'!B:C,2,0)</f>
        <v>154</v>
      </c>
      <c r="D3601" s="21" t="s">
        <v>109</v>
      </c>
      <c r="E3601" s="21" t="s">
        <v>95</v>
      </c>
      <c r="F3601" s="21" t="s">
        <v>83</v>
      </c>
      <c r="G3601" s="21" t="s">
        <v>90</v>
      </c>
      <c r="H3601" s="21" t="s">
        <v>84</v>
      </c>
      <c r="I3601" s="21" t="s">
        <v>110</v>
      </c>
      <c r="J3601" s="22"/>
      <c r="K3601" s="23">
        <v>0</v>
      </c>
      <c r="L3601" s="22"/>
      <c r="M3601" s="23">
        <v>0</v>
      </c>
      <c r="N3601" s="25">
        <v>0</v>
      </c>
      <c r="O3601" s="21" t="s">
        <v>93</v>
      </c>
      <c r="P3601" s="24"/>
      <c r="Q3601" s="24">
        <v>5</v>
      </c>
      <c r="R3601" s="21" t="s">
        <v>66</v>
      </c>
      <c r="S3601" s="21" t="s">
        <v>94</v>
      </c>
    </row>
    <row r="3602" spans="1:19" x14ac:dyDescent="0.35">
      <c r="A3602" s="21">
        <v>1550495</v>
      </c>
      <c r="B3602" s="53">
        <v>411591</v>
      </c>
      <c r="C3602" s="21">
        <f>VLOOKUP(TotalMov[[#This Row],[Order]],'Total Mov by SS'!B:C,2,0)</f>
        <v>154</v>
      </c>
      <c r="D3602" s="21" t="s">
        <v>59</v>
      </c>
      <c r="E3602" s="21" t="s">
        <v>60</v>
      </c>
      <c r="F3602" s="21" t="s">
        <v>83</v>
      </c>
      <c r="G3602" s="21" t="s">
        <v>62</v>
      </c>
      <c r="H3602" s="21" t="s">
        <v>84</v>
      </c>
      <c r="I3602" s="21" t="s">
        <v>111</v>
      </c>
      <c r="J3602" s="22">
        <v>43726</v>
      </c>
      <c r="K3602" s="23">
        <v>0.68313657407407002</v>
      </c>
      <c r="L3602" s="22">
        <v>43727</v>
      </c>
      <c r="M3602" s="23">
        <v>0.10880787037037</v>
      </c>
      <c r="N3602" s="25">
        <v>84.7</v>
      </c>
      <c r="O3602" s="21" t="s">
        <v>66</v>
      </c>
      <c r="P3602" s="24">
        <f>TotalMov[[#This Row],[Confirmed activ. 3 (ILE03)]]</f>
        <v>84.7</v>
      </c>
      <c r="Q3602" s="24">
        <v>40</v>
      </c>
      <c r="R3602" s="21" t="s">
        <v>66</v>
      </c>
      <c r="S3602" s="21" t="s">
        <v>67</v>
      </c>
    </row>
    <row r="3603" spans="1:19" x14ac:dyDescent="0.35">
      <c r="A3603" s="21">
        <v>1550495</v>
      </c>
      <c r="B3603" s="53">
        <v>411591</v>
      </c>
      <c r="C3603" s="21">
        <f>VLOOKUP(TotalMov[[#This Row],[Order]],'Total Mov by SS'!B:C,2,0)</f>
        <v>154</v>
      </c>
      <c r="D3603" s="21" t="s">
        <v>59</v>
      </c>
      <c r="E3603" s="21" t="s">
        <v>68</v>
      </c>
      <c r="F3603" s="21" t="s">
        <v>61</v>
      </c>
      <c r="G3603" s="21" t="s">
        <v>62</v>
      </c>
      <c r="H3603" s="21" t="s">
        <v>63</v>
      </c>
      <c r="I3603" s="21" t="s">
        <v>64</v>
      </c>
      <c r="J3603" s="22">
        <v>43727</v>
      </c>
      <c r="K3603" s="23">
        <v>0.30697916666667002</v>
      </c>
      <c r="L3603" s="22">
        <v>43727</v>
      </c>
      <c r="M3603" s="23">
        <v>0.30886574074074002</v>
      </c>
      <c r="N3603" s="25">
        <v>2.7170000000000001</v>
      </c>
      <c r="O3603" s="21" t="s">
        <v>66</v>
      </c>
      <c r="P3603" s="24">
        <f>TotalMov[[#This Row],[Confirmed activ. 3 (ILE03)]]</f>
        <v>2.7170000000000001</v>
      </c>
      <c r="Q3603" s="24">
        <v>15</v>
      </c>
      <c r="R3603" s="21" t="s">
        <v>66</v>
      </c>
      <c r="S3603" s="21" t="s">
        <v>67</v>
      </c>
    </row>
    <row r="3604" spans="1:19" x14ac:dyDescent="0.35">
      <c r="A3604" s="21">
        <v>1550495</v>
      </c>
      <c r="B3604" s="53">
        <v>411591</v>
      </c>
      <c r="C3604" s="21">
        <f>VLOOKUP(TotalMov[[#This Row],[Order]],'Total Mov by SS'!B:C,2,0)</f>
        <v>154</v>
      </c>
      <c r="D3604" s="21" t="s">
        <v>59</v>
      </c>
      <c r="E3604" s="21" t="s">
        <v>73</v>
      </c>
      <c r="F3604" s="21" t="s">
        <v>69</v>
      </c>
      <c r="G3604" s="21" t="s">
        <v>62</v>
      </c>
      <c r="H3604" s="21" t="s">
        <v>70</v>
      </c>
      <c r="I3604" s="21" t="s">
        <v>71</v>
      </c>
      <c r="J3604" s="22">
        <v>43727</v>
      </c>
      <c r="K3604" s="23">
        <v>0.31520833333332998</v>
      </c>
      <c r="L3604" s="22">
        <v>43727</v>
      </c>
      <c r="M3604" s="23">
        <v>0.31520833333332998</v>
      </c>
      <c r="N3604" s="24">
        <v>20</v>
      </c>
      <c r="O3604" s="21" t="s">
        <v>66</v>
      </c>
      <c r="P3604" s="24">
        <f>TotalMov[[#This Row],[Confirmed activ. 3 (ILE03)]]</f>
        <v>20</v>
      </c>
      <c r="Q3604" s="24">
        <v>20</v>
      </c>
      <c r="R3604" s="21" t="s">
        <v>66</v>
      </c>
      <c r="S3604" s="21" t="s">
        <v>72</v>
      </c>
    </row>
    <row r="3605" spans="1:19" x14ac:dyDescent="0.35">
      <c r="A3605" s="21">
        <v>1550495</v>
      </c>
      <c r="B3605" s="53">
        <v>411591</v>
      </c>
      <c r="C3605" s="21">
        <f>VLOOKUP(TotalMov[[#This Row],[Order]],'Total Mov by SS'!B:C,2,0)</f>
        <v>154</v>
      </c>
      <c r="D3605" s="21" t="s">
        <v>59</v>
      </c>
      <c r="E3605" s="21" t="s">
        <v>75</v>
      </c>
      <c r="F3605" s="21" t="s">
        <v>61</v>
      </c>
      <c r="G3605" s="21" t="s">
        <v>62</v>
      </c>
      <c r="H3605" s="21" t="s">
        <v>63</v>
      </c>
      <c r="I3605" s="21" t="s">
        <v>74</v>
      </c>
      <c r="J3605" s="22">
        <v>43727</v>
      </c>
      <c r="K3605" s="23">
        <v>0.31597222222221999</v>
      </c>
      <c r="L3605" s="22">
        <v>43727</v>
      </c>
      <c r="M3605" s="23">
        <v>0.65645833333333004</v>
      </c>
      <c r="N3605" s="25">
        <v>7.556</v>
      </c>
      <c r="O3605" s="21" t="s">
        <v>77</v>
      </c>
      <c r="P3605" s="24">
        <f>TotalMov[[#This Row],[Confirmed activ. 3 (ILE03)]]*60</f>
        <v>453.36</v>
      </c>
      <c r="Q3605" s="24">
        <v>350</v>
      </c>
      <c r="R3605" s="21" t="s">
        <v>66</v>
      </c>
      <c r="S3605" s="21" t="s">
        <v>67</v>
      </c>
    </row>
    <row r="3606" spans="1:19" x14ac:dyDescent="0.35">
      <c r="A3606" s="21">
        <v>1550495</v>
      </c>
      <c r="B3606" s="53">
        <v>411591</v>
      </c>
      <c r="C3606" s="21">
        <f>VLOOKUP(TotalMov[[#This Row],[Order]],'Total Mov by SS'!B:C,2,0)</f>
        <v>154</v>
      </c>
      <c r="D3606" s="21" t="s">
        <v>59</v>
      </c>
      <c r="E3606" s="21" t="s">
        <v>78</v>
      </c>
      <c r="F3606" s="21" t="s">
        <v>61</v>
      </c>
      <c r="G3606" s="21" t="s">
        <v>62</v>
      </c>
      <c r="H3606" s="21" t="s">
        <v>63</v>
      </c>
      <c r="I3606" s="21" t="s">
        <v>76</v>
      </c>
      <c r="J3606" s="22">
        <v>43730</v>
      </c>
      <c r="K3606" s="23">
        <v>0.31391203703704001</v>
      </c>
      <c r="L3606" s="22">
        <v>43733</v>
      </c>
      <c r="M3606" s="23">
        <v>0.65862268518518996</v>
      </c>
      <c r="N3606" s="25">
        <v>37.488</v>
      </c>
      <c r="O3606" s="21" t="s">
        <v>77</v>
      </c>
      <c r="P3606" s="24">
        <f>TotalMov[[#This Row],[Confirmed activ. 3 (ILE03)]]*60</f>
        <v>2249.2799999999997</v>
      </c>
      <c r="Q3606" s="24">
        <v>1020</v>
      </c>
      <c r="R3606" s="21" t="s">
        <v>66</v>
      </c>
      <c r="S3606" s="21" t="s">
        <v>67</v>
      </c>
    </row>
    <row r="3607" spans="1:19" x14ac:dyDescent="0.35">
      <c r="A3607" s="21">
        <v>1550495</v>
      </c>
      <c r="B3607" s="53">
        <v>411591</v>
      </c>
      <c r="C3607" s="21">
        <f>VLOOKUP(TotalMov[[#This Row],[Order]],'Total Mov by SS'!B:C,2,0)</f>
        <v>154</v>
      </c>
      <c r="D3607" s="21" t="s">
        <v>59</v>
      </c>
      <c r="E3607" s="21" t="s">
        <v>80</v>
      </c>
      <c r="F3607" s="21" t="s">
        <v>61</v>
      </c>
      <c r="G3607" s="21" t="s">
        <v>62</v>
      </c>
      <c r="H3607" s="21" t="s">
        <v>63</v>
      </c>
      <c r="I3607" s="21" t="s">
        <v>112</v>
      </c>
      <c r="J3607" s="22">
        <v>43733</v>
      </c>
      <c r="K3607" s="23">
        <v>0.65874999999999995</v>
      </c>
      <c r="L3607" s="22">
        <v>43733</v>
      </c>
      <c r="M3607" s="23">
        <v>0.69769675925926</v>
      </c>
      <c r="N3607" s="25">
        <v>56.082999999999998</v>
      </c>
      <c r="O3607" s="21" t="s">
        <v>66</v>
      </c>
      <c r="P3607" s="24">
        <f>TotalMov[[#This Row],[Confirmed activ. 3 (ILE03)]]</f>
        <v>56.082999999999998</v>
      </c>
      <c r="Q3607" s="24">
        <v>50</v>
      </c>
      <c r="R3607" s="21" t="s">
        <v>66</v>
      </c>
      <c r="S3607" s="21" t="s">
        <v>67</v>
      </c>
    </row>
    <row r="3608" spans="1:19" x14ac:dyDescent="0.35">
      <c r="A3608" s="21">
        <v>1550495</v>
      </c>
      <c r="B3608" s="53">
        <v>411591</v>
      </c>
      <c r="C3608" s="21">
        <f>VLOOKUP(TotalMov[[#This Row],[Order]],'Total Mov by SS'!B:C,2,0)</f>
        <v>154</v>
      </c>
      <c r="D3608" s="21" t="s">
        <v>59</v>
      </c>
      <c r="E3608" s="21" t="s">
        <v>82</v>
      </c>
      <c r="F3608" s="21" t="s">
        <v>89</v>
      </c>
      <c r="G3608" s="21" t="s">
        <v>90</v>
      </c>
      <c r="H3608" s="21" t="s">
        <v>91</v>
      </c>
      <c r="I3608" s="21" t="s">
        <v>92</v>
      </c>
      <c r="J3608" s="22"/>
      <c r="K3608" s="23">
        <v>0</v>
      </c>
      <c r="L3608" s="22"/>
      <c r="M3608" s="23">
        <v>0</v>
      </c>
      <c r="N3608" s="25">
        <v>0</v>
      </c>
      <c r="O3608" s="21" t="s">
        <v>93</v>
      </c>
      <c r="P3608" s="24"/>
      <c r="Q3608" s="24">
        <v>0</v>
      </c>
      <c r="R3608" s="21" t="s">
        <v>66</v>
      </c>
      <c r="S3608" s="21" t="s">
        <v>94</v>
      </c>
    </row>
    <row r="3609" spans="1:19" x14ac:dyDescent="0.35">
      <c r="A3609" s="21">
        <v>1550495</v>
      </c>
      <c r="B3609" s="53">
        <v>411591</v>
      </c>
      <c r="C3609" s="21">
        <f>VLOOKUP(TotalMov[[#This Row],[Order]],'Total Mov by SS'!B:C,2,0)</f>
        <v>154</v>
      </c>
      <c r="D3609" s="21" t="s">
        <v>59</v>
      </c>
      <c r="E3609" s="21" t="s">
        <v>85</v>
      </c>
      <c r="F3609" s="21" t="s">
        <v>69</v>
      </c>
      <c r="G3609" s="21" t="s">
        <v>62</v>
      </c>
      <c r="H3609" s="21" t="s">
        <v>70</v>
      </c>
      <c r="I3609" s="21" t="s">
        <v>79</v>
      </c>
      <c r="J3609" s="22">
        <v>43734</v>
      </c>
      <c r="K3609" s="23">
        <v>0.59975694444444005</v>
      </c>
      <c r="L3609" s="22">
        <v>43734</v>
      </c>
      <c r="M3609" s="23">
        <v>0.59975694444444005</v>
      </c>
      <c r="N3609" s="24">
        <v>20</v>
      </c>
      <c r="O3609" s="21" t="s">
        <v>66</v>
      </c>
      <c r="P3609" s="24">
        <f>TotalMov[[#This Row],[Confirmed activ. 3 (ILE03)]]</f>
        <v>20</v>
      </c>
      <c r="Q3609" s="24">
        <v>20</v>
      </c>
      <c r="R3609" s="21" t="s">
        <v>66</v>
      </c>
      <c r="S3609" s="21" t="s">
        <v>72</v>
      </c>
    </row>
    <row r="3610" spans="1:19" x14ac:dyDescent="0.35">
      <c r="A3610" s="21">
        <v>1550495</v>
      </c>
      <c r="B3610" s="53">
        <v>411591</v>
      </c>
      <c r="C3610" s="21">
        <f>VLOOKUP(TotalMov[[#This Row],[Order]],'Total Mov by SS'!B:C,2,0)</f>
        <v>154</v>
      </c>
      <c r="D3610" s="21" t="s">
        <v>59</v>
      </c>
      <c r="E3610" s="21" t="s">
        <v>88</v>
      </c>
      <c r="F3610" s="21" t="s">
        <v>69</v>
      </c>
      <c r="G3610" s="21" t="s">
        <v>62</v>
      </c>
      <c r="H3610" s="21" t="s">
        <v>70</v>
      </c>
      <c r="I3610" s="21" t="s">
        <v>81</v>
      </c>
      <c r="J3610" s="22">
        <v>43734</v>
      </c>
      <c r="K3610" s="23">
        <v>0.59987268518518999</v>
      </c>
      <c r="L3610" s="22">
        <v>43734</v>
      </c>
      <c r="M3610" s="23">
        <v>0.59987268518518999</v>
      </c>
      <c r="N3610" s="24">
        <v>20</v>
      </c>
      <c r="O3610" s="21" t="s">
        <v>66</v>
      </c>
      <c r="P3610" s="24">
        <f>TotalMov[[#This Row],[Confirmed activ. 3 (ILE03)]]</f>
        <v>20</v>
      </c>
      <c r="Q3610" s="24">
        <v>20</v>
      </c>
      <c r="R3610" s="21" t="s">
        <v>66</v>
      </c>
      <c r="S3610" s="21" t="s">
        <v>72</v>
      </c>
    </row>
    <row r="3611" spans="1:19" x14ac:dyDescent="0.35">
      <c r="A3611" s="21">
        <v>1550495</v>
      </c>
      <c r="B3611" s="53">
        <v>411591</v>
      </c>
      <c r="C3611" s="21">
        <f>VLOOKUP(TotalMov[[#This Row],[Order]],'Total Mov by SS'!B:C,2,0)</f>
        <v>154</v>
      </c>
      <c r="D3611" s="21" t="s">
        <v>59</v>
      </c>
      <c r="E3611" s="21" t="s">
        <v>95</v>
      </c>
      <c r="F3611" s="21" t="s">
        <v>83</v>
      </c>
      <c r="G3611" s="21" t="s">
        <v>62</v>
      </c>
      <c r="H3611" s="21" t="s">
        <v>84</v>
      </c>
      <c r="I3611" s="21" t="s">
        <v>84</v>
      </c>
      <c r="J3611" s="22">
        <v>43734</v>
      </c>
      <c r="K3611" s="23">
        <v>0.61041666666667005</v>
      </c>
      <c r="L3611" s="22">
        <v>43737</v>
      </c>
      <c r="M3611" s="23">
        <v>0.86530092592593</v>
      </c>
      <c r="N3611" s="25">
        <v>6.9260000000000002</v>
      </c>
      <c r="O3611" s="21" t="s">
        <v>77</v>
      </c>
      <c r="P3611" s="24">
        <f>TotalMov[[#This Row],[Confirmed activ. 3 (ILE03)]]*60</f>
        <v>415.56</v>
      </c>
      <c r="Q3611" s="24">
        <v>450</v>
      </c>
      <c r="R3611" s="21" t="s">
        <v>66</v>
      </c>
      <c r="S3611" s="21" t="s">
        <v>67</v>
      </c>
    </row>
    <row r="3612" spans="1:19" x14ac:dyDescent="0.35">
      <c r="A3612" s="21">
        <v>1550495</v>
      </c>
      <c r="B3612" s="53">
        <v>411591</v>
      </c>
      <c r="C3612" s="21">
        <f>VLOOKUP(TotalMov[[#This Row],[Order]],'Total Mov by SS'!B:C,2,0)</f>
        <v>154</v>
      </c>
      <c r="D3612" s="21" t="s">
        <v>59</v>
      </c>
      <c r="E3612" s="21" t="s">
        <v>97</v>
      </c>
      <c r="F3612" s="21" t="s">
        <v>86</v>
      </c>
      <c r="G3612" s="21" t="s">
        <v>62</v>
      </c>
      <c r="H3612" s="21" t="s">
        <v>87</v>
      </c>
      <c r="I3612" s="21" t="s">
        <v>87</v>
      </c>
      <c r="J3612" s="22">
        <v>43738</v>
      </c>
      <c r="K3612" s="23">
        <v>0.44329861111111002</v>
      </c>
      <c r="L3612" s="22">
        <v>43738</v>
      </c>
      <c r="M3612" s="23">
        <v>0.44329861111111002</v>
      </c>
      <c r="N3612" s="24">
        <v>20</v>
      </c>
      <c r="O3612" s="21" t="s">
        <v>66</v>
      </c>
      <c r="P3612" s="24">
        <f>TotalMov[[#This Row],[Confirmed activ. 3 (ILE03)]]</f>
        <v>20</v>
      </c>
      <c r="Q3612" s="24">
        <v>20</v>
      </c>
      <c r="R3612" s="21" t="s">
        <v>66</v>
      </c>
      <c r="S3612" s="21" t="s">
        <v>72</v>
      </c>
    </row>
    <row r="3613" spans="1:19" x14ac:dyDescent="0.35">
      <c r="A3613" s="21">
        <v>1550495</v>
      </c>
      <c r="B3613" s="53">
        <v>411591</v>
      </c>
      <c r="C3613" s="21">
        <f>VLOOKUP(TotalMov[[#This Row],[Order]],'Total Mov by SS'!B:C,2,0)</f>
        <v>154</v>
      </c>
      <c r="D3613" s="21" t="s">
        <v>59</v>
      </c>
      <c r="E3613" s="21" t="s">
        <v>99</v>
      </c>
      <c r="F3613" s="21" t="s">
        <v>61</v>
      </c>
      <c r="G3613" s="21" t="s">
        <v>62</v>
      </c>
      <c r="H3613" s="21" t="s">
        <v>63</v>
      </c>
      <c r="I3613" s="21" t="s">
        <v>96</v>
      </c>
      <c r="J3613" s="22">
        <v>43739</v>
      </c>
      <c r="K3613" s="23">
        <v>0.43799768518519</v>
      </c>
      <c r="L3613" s="22">
        <v>43739</v>
      </c>
      <c r="M3613" s="23">
        <v>0.47730324074073999</v>
      </c>
      <c r="N3613" s="25">
        <v>56.6</v>
      </c>
      <c r="O3613" s="21" t="s">
        <v>66</v>
      </c>
      <c r="P3613" s="24">
        <f>TotalMov[[#This Row],[Confirmed activ. 3 (ILE03)]]</f>
        <v>56.6</v>
      </c>
      <c r="Q3613" s="24">
        <v>100</v>
      </c>
      <c r="R3613" s="21" t="s">
        <v>66</v>
      </c>
      <c r="S3613" s="21" t="s">
        <v>67</v>
      </c>
    </row>
    <row r="3614" spans="1:19" x14ac:dyDescent="0.35">
      <c r="A3614" s="21">
        <v>1550495</v>
      </c>
      <c r="B3614" s="53">
        <v>411591</v>
      </c>
      <c r="C3614" s="21">
        <f>VLOOKUP(TotalMov[[#This Row],[Order]],'Total Mov by SS'!B:C,2,0)</f>
        <v>154</v>
      </c>
      <c r="D3614" s="21" t="s">
        <v>59</v>
      </c>
      <c r="E3614" s="21" t="s">
        <v>101</v>
      </c>
      <c r="F3614" s="21" t="s">
        <v>69</v>
      </c>
      <c r="G3614" s="21" t="s">
        <v>62</v>
      </c>
      <c r="H3614" s="21" t="s">
        <v>70</v>
      </c>
      <c r="I3614" s="21" t="s">
        <v>98</v>
      </c>
      <c r="J3614" s="22">
        <v>43746</v>
      </c>
      <c r="K3614" s="23">
        <v>0.44252314814815003</v>
      </c>
      <c r="L3614" s="22">
        <v>43746</v>
      </c>
      <c r="M3614" s="23">
        <v>0.44252314814815003</v>
      </c>
      <c r="N3614" s="24">
        <v>20</v>
      </c>
      <c r="O3614" s="21" t="s">
        <v>66</v>
      </c>
      <c r="P3614" s="24">
        <f>TotalMov[[#This Row],[Confirmed activ. 3 (ILE03)]]</f>
        <v>20</v>
      </c>
      <c r="Q3614" s="24">
        <v>20</v>
      </c>
      <c r="R3614" s="21" t="s">
        <v>66</v>
      </c>
      <c r="S3614" s="21" t="s">
        <v>72</v>
      </c>
    </row>
    <row r="3615" spans="1:19" x14ac:dyDescent="0.35">
      <c r="A3615" s="21">
        <v>1550495</v>
      </c>
      <c r="B3615" s="53">
        <v>411591</v>
      </c>
      <c r="C3615" s="21">
        <f>VLOOKUP(TotalMov[[#This Row],[Order]],'Total Mov by SS'!B:C,2,0)</f>
        <v>154</v>
      </c>
      <c r="D3615" s="21" t="s">
        <v>59</v>
      </c>
      <c r="E3615" s="21" t="s">
        <v>104</v>
      </c>
      <c r="F3615" s="21" t="s">
        <v>69</v>
      </c>
      <c r="G3615" s="21" t="s">
        <v>62</v>
      </c>
      <c r="H3615" s="21" t="s">
        <v>70</v>
      </c>
      <c r="I3615" s="21" t="s">
        <v>100</v>
      </c>
      <c r="J3615" s="22">
        <v>43746</v>
      </c>
      <c r="K3615" s="23">
        <v>0.44266203703703999</v>
      </c>
      <c r="L3615" s="22">
        <v>43746</v>
      </c>
      <c r="M3615" s="23">
        <v>0.44266203703703999</v>
      </c>
      <c r="N3615" s="24">
        <v>30</v>
      </c>
      <c r="O3615" s="21" t="s">
        <v>66</v>
      </c>
      <c r="P3615" s="24">
        <f>TotalMov[[#This Row],[Confirmed activ. 3 (ILE03)]]</f>
        <v>30</v>
      </c>
      <c r="Q3615" s="24">
        <v>30</v>
      </c>
      <c r="R3615" s="21" t="s">
        <v>66</v>
      </c>
      <c r="S3615" s="21" t="s">
        <v>72</v>
      </c>
    </row>
    <row r="3616" spans="1:19" x14ac:dyDescent="0.35">
      <c r="A3616" s="21">
        <v>1550495</v>
      </c>
      <c r="B3616" s="53">
        <v>411591</v>
      </c>
      <c r="C3616" s="21">
        <f>VLOOKUP(TotalMov[[#This Row],[Order]],'Total Mov by SS'!B:C,2,0)</f>
        <v>154</v>
      </c>
      <c r="D3616" s="21" t="s">
        <v>59</v>
      </c>
      <c r="E3616" s="21" t="s">
        <v>113</v>
      </c>
      <c r="F3616" s="21" t="s">
        <v>102</v>
      </c>
      <c r="G3616" s="21" t="s">
        <v>62</v>
      </c>
      <c r="H3616" s="21" t="s">
        <v>100</v>
      </c>
      <c r="I3616" s="21" t="s">
        <v>103</v>
      </c>
      <c r="J3616" s="22">
        <v>43747</v>
      </c>
      <c r="K3616" s="23">
        <v>0.68763888888889002</v>
      </c>
      <c r="L3616" s="22">
        <v>43747</v>
      </c>
      <c r="M3616" s="23">
        <v>0.68763888888889002</v>
      </c>
      <c r="N3616" s="24">
        <v>30</v>
      </c>
      <c r="O3616" s="21" t="s">
        <v>66</v>
      </c>
      <c r="P3616" s="24">
        <f>TotalMov[[#This Row],[Confirmed activ. 3 (ILE03)]]</f>
        <v>30</v>
      </c>
      <c r="Q3616" s="24">
        <v>30</v>
      </c>
      <c r="R3616" s="21" t="s">
        <v>66</v>
      </c>
      <c r="S3616" s="21" t="s">
        <v>72</v>
      </c>
    </row>
    <row r="3617" spans="1:19" x14ac:dyDescent="0.35">
      <c r="A3617" s="21">
        <v>1550495</v>
      </c>
      <c r="B3617" s="53">
        <v>411591</v>
      </c>
      <c r="C3617" s="21">
        <f>VLOOKUP(TotalMov[[#This Row],[Order]],'Total Mov by SS'!B:C,2,0)</f>
        <v>154</v>
      </c>
      <c r="D3617" s="21" t="s">
        <v>59</v>
      </c>
      <c r="E3617" s="21" t="s">
        <v>114</v>
      </c>
      <c r="F3617" s="21" t="s">
        <v>102</v>
      </c>
      <c r="G3617" s="21" t="s">
        <v>105</v>
      </c>
      <c r="H3617" s="21" t="s">
        <v>100</v>
      </c>
      <c r="I3617" s="21" t="s">
        <v>106</v>
      </c>
      <c r="J3617" s="22">
        <v>43748</v>
      </c>
      <c r="K3617" s="23">
        <v>0.58739583333333001</v>
      </c>
      <c r="L3617" s="22">
        <v>43748</v>
      </c>
      <c r="M3617" s="23">
        <v>0.58739583333333001</v>
      </c>
      <c r="N3617" s="24">
        <v>45</v>
      </c>
      <c r="O3617" s="21" t="s">
        <v>66</v>
      </c>
      <c r="P3617" s="24">
        <f>TotalMov[[#This Row],[Confirmed activ. 3 (ILE03)]]</f>
        <v>45</v>
      </c>
      <c r="Q3617" s="24">
        <v>45</v>
      </c>
      <c r="R3617" s="21" t="s">
        <v>66</v>
      </c>
      <c r="S3617" s="21" t="s">
        <v>72</v>
      </c>
    </row>
    <row r="3618" spans="1:19" x14ac:dyDescent="0.35">
      <c r="A3618" s="21">
        <v>1550495</v>
      </c>
      <c r="B3618" s="53">
        <v>411591</v>
      </c>
      <c r="C3618" s="21">
        <f>VLOOKUP(TotalMov[[#This Row],[Order]],'Total Mov by SS'!B:C,2,0)</f>
        <v>154</v>
      </c>
      <c r="D3618" s="21" t="s">
        <v>107</v>
      </c>
      <c r="E3618" s="21" t="s">
        <v>60</v>
      </c>
      <c r="F3618" s="21" t="s">
        <v>61</v>
      </c>
      <c r="G3618" s="21" t="s">
        <v>90</v>
      </c>
      <c r="H3618" s="21" t="s">
        <v>63</v>
      </c>
      <c r="I3618" s="21" t="s">
        <v>108</v>
      </c>
      <c r="J3618" s="22"/>
      <c r="K3618" s="23">
        <v>0</v>
      </c>
      <c r="L3618" s="22"/>
      <c r="M3618" s="23">
        <v>0</v>
      </c>
      <c r="N3618" s="25">
        <v>0</v>
      </c>
      <c r="O3618" s="21" t="s">
        <v>93</v>
      </c>
      <c r="P3618" s="24"/>
      <c r="Q3618" s="24">
        <v>1</v>
      </c>
      <c r="R3618" s="21" t="s">
        <v>66</v>
      </c>
      <c r="S3618" s="21" t="s">
        <v>94</v>
      </c>
    </row>
    <row r="3619" spans="1:19" x14ac:dyDescent="0.35">
      <c r="A3619" s="21">
        <v>1550495</v>
      </c>
      <c r="B3619" s="53">
        <v>411591</v>
      </c>
      <c r="C3619" s="21">
        <f>VLOOKUP(TotalMov[[#This Row],[Order]],'Total Mov by SS'!B:C,2,0)</f>
        <v>154</v>
      </c>
      <c r="D3619" s="21" t="s">
        <v>109</v>
      </c>
      <c r="E3619" s="21" t="s">
        <v>95</v>
      </c>
      <c r="F3619" s="21" t="s">
        <v>83</v>
      </c>
      <c r="G3619" s="21" t="s">
        <v>90</v>
      </c>
      <c r="H3619" s="21" t="s">
        <v>84</v>
      </c>
      <c r="I3619" s="21" t="s">
        <v>110</v>
      </c>
      <c r="J3619" s="22"/>
      <c r="K3619" s="23">
        <v>0</v>
      </c>
      <c r="L3619" s="22"/>
      <c r="M3619" s="23">
        <v>0</v>
      </c>
      <c r="N3619" s="25">
        <v>0</v>
      </c>
      <c r="O3619" s="21" t="s">
        <v>93</v>
      </c>
      <c r="P3619" s="24"/>
      <c r="Q3619" s="24">
        <v>5</v>
      </c>
      <c r="R3619" s="21" t="s">
        <v>66</v>
      </c>
      <c r="S3619" s="21" t="s">
        <v>94</v>
      </c>
    </row>
    <row r="3620" spans="1:19" x14ac:dyDescent="0.35">
      <c r="A3620" s="21">
        <v>1550496</v>
      </c>
      <c r="B3620" s="53">
        <v>411591</v>
      </c>
      <c r="C3620" s="21">
        <f>VLOOKUP(TotalMov[[#This Row],[Order]],'Total Mov by SS'!B:C,2,0)</f>
        <v>153</v>
      </c>
      <c r="D3620" s="21" t="s">
        <v>59</v>
      </c>
      <c r="E3620" s="21" t="s">
        <v>60</v>
      </c>
      <c r="F3620" s="21" t="s">
        <v>83</v>
      </c>
      <c r="G3620" s="21" t="s">
        <v>62</v>
      </c>
      <c r="H3620" s="21" t="s">
        <v>84</v>
      </c>
      <c r="I3620" s="21" t="s">
        <v>111</v>
      </c>
      <c r="J3620" s="22">
        <v>43723</v>
      </c>
      <c r="K3620" s="23">
        <v>0.70763888888889004</v>
      </c>
      <c r="L3620" s="22">
        <v>43723</v>
      </c>
      <c r="M3620" s="23">
        <v>0.82401620370369999</v>
      </c>
      <c r="N3620" s="25">
        <v>69.816999999999993</v>
      </c>
      <c r="O3620" s="21" t="s">
        <v>66</v>
      </c>
      <c r="P3620" s="24">
        <f>TotalMov[[#This Row],[Confirmed activ. 3 (ILE03)]]</f>
        <v>69.816999999999993</v>
      </c>
      <c r="Q3620" s="24">
        <v>40</v>
      </c>
      <c r="R3620" s="21" t="s">
        <v>66</v>
      </c>
      <c r="S3620" s="21" t="s">
        <v>67</v>
      </c>
    </row>
    <row r="3621" spans="1:19" x14ac:dyDescent="0.35">
      <c r="A3621" s="21">
        <v>1550496</v>
      </c>
      <c r="B3621" s="53">
        <v>411591</v>
      </c>
      <c r="C3621" s="21">
        <f>VLOOKUP(TotalMov[[#This Row],[Order]],'Total Mov by SS'!B:C,2,0)</f>
        <v>153</v>
      </c>
      <c r="D3621" s="21" t="s">
        <v>59</v>
      </c>
      <c r="E3621" s="21" t="s">
        <v>68</v>
      </c>
      <c r="F3621" s="21" t="s">
        <v>61</v>
      </c>
      <c r="G3621" s="21" t="s">
        <v>62</v>
      </c>
      <c r="H3621" s="21" t="s">
        <v>63</v>
      </c>
      <c r="I3621" s="21" t="s">
        <v>64</v>
      </c>
      <c r="J3621" s="22">
        <v>43724</v>
      </c>
      <c r="K3621" s="23">
        <v>0.40261574074074002</v>
      </c>
      <c r="L3621" s="22">
        <v>43724</v>
      </c>
      <c r="M3621" s="23">
        <v>0.40877314814815002</v>
      </c>
      <c r="N3621" s="24">
        <v>59</v>
      </c>
      <c r="O3621" s="21" t="s">
        <v>65</v>
      </c>
      <c r="P3621" s="24">
        <f>TotalMov[[#This Row],[Confirmed activ. 3 (ILE03)]]/60</f>
        <v>0.98333333333333328</v>
      </c>
      <c r="Q3621" s="24">
        <v>15</v>
      </c>
      <c r="R3621" s="21" t="s">
        <v>66</v>
      </c>
      <c r="S3621" s="21" t="s">
        <v>67</v>
      </c>
    </row>
    <row r="3622" spans="1:19" x14ac:dyDescent="0.35">
      <c r="A3622" s="21">
        <v>1550496</v>
      </c>
      <c r="B3622" s="53">
        <v>411591</v>
      </c>
      <c r="C3622" s="21">
        <f>VLOOKUP(TotalMov[[#This Row],[Order]],'Total Mov by SS'!B:C,2,0)</f>
        <v>153</v>
      </c>
      <c r="D3622" s="21" t="s">
        <v>59</v>
      </c>
      <c r="E3622" s="21" t="s">
        <v>73</v>
      </c>
      <c r="F3622" s="21" t="s">
        <v>69</v>
      </c>
      <c r="G3622" s="21" t="s">
        <v>62</v>
      </c>
      <c r="H3622" s="21" t="s">
        <v>70</v>
      </c>
      <c r="I3622" s="21" t="s">
        <v>71</v>
      </c>
      <c r="J3622" s="22">
        <v>43726</v>
      </c>
      <c r="K3622" s="23">
        <v>0.31645833333333001</v>
      </c>
      <c r="L3622" s="22">
        <v>43726</v>
      </c>
      <c r="M3622" s="23">
        <v>0.31645833333333001</v>
      </c>
      <c r="N3622" s="24">
        <v>20</v>
      </c>
      <c r="O3622" s="21" t="s">
        <v>66</v>
      </c>
      <c r="P3622" s="24">
        <f>TotalMov[[#This Row],[Confirmed activ. 3 (ILE03)]]</f>
        <v>20</v>
      </c>
      <c r="Q3622" s="24">
        <v>20</v>
      </c>
      <c r="R3622" s="21" t="s">
        <v>66</v>
      </c>
      <c r="S3622" s="21" t="s">
        <v>72</v>
      </c>
    </row>
    <row r="3623" spans="1:19" x14ac:dyDescent="0.35">
      <c r="A3623" s="21">
        <v>1550496</v>
      </c>
      <c r="B3623" s="53">
        <v>411591</v>
      </c>
      <c r="C3623" s="21">
        <f>VLOOKUP(TotalMov[[#This Row],[Order]],'Total Mov by SS'!B:C,2,0)</f>
        <v>153</v>
      </c>
      <c r="D3623" s="21" t="s">
        <v>59</v>
      </c>
      <c r="E3623" s="21" t="s">
        <v>75</v>
      </c>
      <c r="F3623" s="21" t="s">
        <v>61</v>
      </c>
      <c r="G3623" s="21" t="s">
        <v>62</v>
      </c>
      <c r="H3623" s="21" t="s">
        <v>63</v>
      </c>
      <c r="I3623" s="21" t="s">
        <v>74</v>
      </c>
      <c r="J3623" s="22">
        <v>43726</v>
      </c>
      <c r="K3623" s="23">
        <v>0.33077546296296001</v>
      </c>
      <c r="L3623" s="22">
        <v>43727</v>
      </c>
      <c r="M3623" s="23">
        <v>0.66148148148148</v>
      </c>
      <c r="N3623" s="25">
        <v>16.975000000000001</v>
      </c>
      <c r="O3623" s="21" t="s">
        <v>77</v>
      </c>
      <c r="P3623" s="24">
        <f>TotalMov[[#This Row],[Confirmed activ. 3 (ILE03)]]*60</f>
        <v>1018.5000000000001</v>
      </c>
      <c r="Q3623" s="24">
        <v>350</v>
      </c>
      <c r="R3623" s="21" t="s">
        <v>66</v>
      </c>
      <c r="S3623" s="21" t="s">
        <v>67</v>
      </c>
    </row>
    <row r="3624" spans="1:19" x14ac:dyDescent="0.35">
      <c r="A3624" s="21">
        <v>1550496</v>
      </c>
      <c r="B3624" s="53">
        <v>411591</v>
      </c>
      <c r="C3624" s="21">
        <f>VLOOKUP(TotalMov[[#This Row],[Order]],'Total Mov by SS'!B:C,2,0)</f>
        <v>153</v>
      </c>
      <c r="D3624" s="21" t="s">
        <v>59</v>
      </c>
      <c r="E3624" s="21" t="s">
        <v>78</v>
      </c>
      <c r="F3624" s="21" t="s">
        <v>61</v>
      </c>
      <c r="G3624" s="21" t="s">
        <v>62</v>
      </c>
      <c r="H3624" s="21" t="s">
        <v>63</v>
      </c>
      <c r="I3624" s="21" t="s">
        <v>76</v>
      </c>
      <c r="J3624" s="22">
        <v>43730</v>
      </c>
      <c r="K3624" s="23">
        <v>0.31203703703704</v>
      </c>
      <c r="L3624" s="22">
        <v>43732</v>
      </c>
      <c r="M3624" s="23">
        <v>0.70222222222221997</v>
      </c>
      <c r="N3624" s="25">
        <v>28.190999999999999</v>
      </c>
      <c r="O3624" s="21" t="s">
        <v>77</v>
      </c>
      <c r="P3624" s="24">
        <f>TotalMov[[#This Row],[Confirmed activ. 3 (ILE03)]]*60</f>
        <v>1691.46</v>
      </c>
      <c r="Q3624" s="24">
        <v>1020</v>
      </c>
      <c r="R3624" s="21" t="s">
        <v>66</v>
      </c>
      <c r="S3624" s="21" t="s">
        <v>67</v>
      </c>
    </row>
    <row r="3625" spans="1:19" x14ac:dyDescent="0.35">
      <c r="A3625" s="21">
        <v>1550496</v>
      </c>
      <c r="B3625" s="53">
        <v>411591</v>
      </c>
      <c r="C3625" s="21">
        <f>VLOOKUP(TotalMov[[#This Row],[Order]],'Total Mov by SS'!B:C,2,0)</f>
        <v>153</v>
      </c>
      <c r="D3625" s="21" t="s">
        <v>59</v>
      </c>
      <c r="E3625" s="21" t="s">
        <v>80</v>
      </c>
      <c r="F3625" s="21" t="s">
        <v>61</v>
      </c>
      <c r="G3625" s="21" t="s">
        <v>62</v>
      </c>
      <c r="H3625" s="21" t="s">
        <v>63</v>
      </c>
      <c r="I3625" s="21" t="s">
        <v>112</v>
      </c>
      <c r="J3625" s="22">
        <v>43732</v>
      </c>
      <c r="K3625" s="23">
        <v>0.70265046296295997</v>
      </c>
      <c r="L3625" s="22">
        <v>43732</v>
      </c>
      <c r="M3625" s="23">
        <v>0.74660879629629995</v>
      </c>
      <c r="N3625" s="25">
        <v>1.0549999999999999</v>
      </c>
      <c r="O3625" s="21" t="s">
        <v>77</v>
      </c>
      <c r="P3625" s="24">
        <f>TotalMov[[#This Row],[Confirmed activ. 3 (ILE03)]]*60</f>
        <v>63.3</v>
      </c>
      <c r="Q3625" s="24">
        <v>50</v>
      </c>
      <c r="R3625" s="21" t="s">
        <v>66</v>
      </c>
      <c r="S3625" s="21" t="s">
        <v>67</v>
      </c>
    </row>
    <row r="3626" spans="1:19" x14ac:dyDescent="0.35">
      <c r="A3626" s="21">
        <v>1550496</v>
      </c>
      <c r="B3626" s="53">
        <v>411591</v>
      </c>
      <c r="C3626" s="21">
        <f>VLOOKUP(TotalMov[[#This Row],[Order]],'Total Mov by SS'!B:C,2,0)</f>
        <v>153</v>
      </c>
      <c r="D3626" s="21" t="s">
        <v>59</v>
      </c>
      <c r="E3626" s="21" t="s">
        <v>82</v>
      </c>
      <c r="F3626" s="21" t="s">
        <v>89</v>
      </c>
      <c r="G3626" s="21" t="s">
        <v>90</v>
      </c>
      <c r="H3626" s="21" t="s">
        <v>91</v>
      </c>
      <c r="I3626" s="21" t="s">
        <v>92</v>
      </c>
      <c r="J3626" s="22"/>
      <c r="K3626" s="23">
        <v>0</v>
      </c>
      <c r="L3626" s="22"/>
      <c r="M3626" s="23">
        <v>0</v>
      </c>
      <c r="N3626" s="25">
        <v>0</v>
      </c>
      <c r="O3626" s="21" t="s">
        <v>93</v>
      </c>
      <c r="P3626" s="24"/>
      <c r="Q3626" s="24">
        <v>0</v>
      </c>
      <c r="R3626" s="21" t="s">
        <v>66</v>
      </c>
      <c r="S3626" s="21" t="s">
        <v>94</v>
      </c>
    </row>
    <row r="3627" spans="1:19" x14ac:dyDescent="0.35">
      <c r="A3627" s="21">
        <v>1550496</v>
      </c>
      <c r="B3627" s="53">
        <v>411591</v>
      </c>
      <c r="C3627" s="21">
        <f>VLOOKUP(TotalMov[[#This Row],[Order]],'Total Mov by SS'!B:C,2,0)</f>
        <v>153</v>
      </c>
      <c r="D3627" s="21" t="s">
        <v>59</v>
      </c>
      <c r="E3627" s="21" t="s">
        <v>85</v>
      </c>
      <c r="F3627" s="21" t="s">
        <v>69</v>
      </c>
      <c r="G3627" s="21" t="s">
        <v>62</v>
      </c>
      <c r="H3627" s="21" t="s">
        <v>70</v>
      </c>
      <c r="I3627" s="21" t="s">
        <v>79</v>
      </c>
      <c r="J3627" s="22">
        <v>43734</v>
      </c>
      <c r="K3627" s="23">
        <v>0.64853009259258998</v>
      </c>
      <c r="L3627" s="22">
        <v>43734</v>
      </c>
      <c r="M3627" s="23">
        <v>0.64853009259258998</v>
      </c>
      <c r="N3627" s="24">
        <v>20</v>
      </c>
      <c r="O3627" s="21" t="s">
        <v>66</v>
      </c>
      <c r="P3627" s="24">
        <f>TotalMov[[#This Row],[Confirmed activ. 3 (ILE03)]]</f>
        <v>20</v>
      </c>
      <c r="Q3627" s="24">
        <v>20</v>
      </c>
      <c r="R3627" s="21" t="s">
        <v>66</v>
      </c>
      <c r="S3627" s="21" t="s">
        <v>72</v>
      </c>
    </row>
    <row r="3628" spans="1:19" x14ac:dyDescent="0.35">
      <c r="A3628" s="21">
        <v>1550496</v>
      </c>
      <c r="B3628" s="53">
        <v>411591</v>
      </c>
      <c r="C3628" s="21">
        <f>VLOOKUP(TotalMov[[#This Row],[Order]],'Total Mov by SS'!B:C,2,0)</f>
        <v>153</v>
      </c>
      <c r="D3628" s="21" t="s">
        <v>59</v>
      </c>
      <c r="E3628" s="21" t="s">
        <v>88</v>
      </c>
      <c r="F3628" s="21" t="s">
        <v>69</v>
      </c>
      <c r="G3628" s="21" t="s">
        <v>62</v>
      </c>
      <c r="H3628" s="21" t="s">
        <v>70</v>
      </c>
      <c r="I3628" s="21" t="s">
        <v>81</v>
      </c>
      <c r="J3628" s="22">
        <v>43734</v>
      </c>
      <c r="K3628" s="23">
        <v>0.64859953703703999</v>
      </c>
      <c r="L3628" s="22">
        <v>43734</v>
      </c>
      <c r="M3628" s="23">
        <v>0.64859953703703999</v>
      </c>
      <c r="N3628" s="24">
        <v>20</v>
      </c>
      <c r="O3628" s="21" t="s">
        <v>66</v>
      </c>
      <c r="P3628" s="24">
        <f>TotalMov[[#This Row],[Confirmed activ. 3 (ILE03)]]</f>
        <v>20</v>
      </c>
      <c r="Q3628" s="24">
        <v>20</v>
      </c>
      <c r="R3628" s="21" t="s">
        <v>66</v>
      </c>
      <c r="S3628" s="21" t="s">
        <v>72</v>
      </c>
    </row>
    <row r="3629" spans="1:19" x14ac:dyDescent="0.35">
      <c r="A3629" s="21">
        <v>1550496</v>
      </c>
      <c r="B3629" s="53">
        <v>411591</v>
      </c>
      <c r="C3629" s="21">
        <f>VLOOKUP(TotalMov[[#This Row],[Order]],'Total Mov by SS'!B:C,2,0)</f>
        <v>153</v>
      </c>
      <c r="D3629" s="21" t="s">
        <v>59</v>
      </c>
      <c r="E3629" s="21" t="s">
        <v>95</v>
      </c>
      <c r="F3629" s="21" t="s">
        <v>83</v>
      </c>
      <c r="G3629" s="21" t="s">
        <v>62</v>
      </c>
      <c r="H3629" s="21" t="s">
        <v>84</v>
      </c>
      <c r="I3629" s="21" t="s">
        <v>84</v>
      </c>
      <c r="J3629" s="22">
        <v>43734</v>
      </c>
      <c r="K3629" s="23">
        <v>0.65541666666666998</v>
      </c>
      <c r="L3629" s="22">
        <v>43737</v>
      </c>
      <c r="M3629" s="23">
        <v>0.87153935185185005</v>
      </c>
      <c r="N3629" s="25">
        <v>365.64699999999999</v>
      </c>
      <c r="O3629" s="21" t="s">
        <v>66</v>
      </c>
      <c r="P3629" s="24">
        <f>TotalMov[[#This Row],[Confirmed activ. 3 (ILE03)]]</f>
        <v>365.64699999999999</v>
      </c>
      <c r="Q3629" s="24">
        <v>450</v>
      </c>
      <c r="R3629" s="21" t="s">
        <v>66</v>
      </c>
      <c r="S3629" s="21" t="s">
        <v>67</v>
      </c>
    </row>
    <row r="3630" spans="1:19" x14ac:dyDescent="0.35">
      <c r="A3630" s="21">
        <v>1550496</v>
      </c>
      <c r="B3630" s="53">
        <v>411591</v>
      </c>
      <c r="C3630" s="21">
        <f>VLOOKUP(TotalMov[[#This Row],[Order]],'Total Mov by SS'!B:C,2,0)</f>
        <v>153</v>
      </c>
      <c r="D3630" s="21" t="s">
        <v>59</v>
      </c>
      <c r="E3630" s="21" t="s">
        <v>97</v>
      </c>
      <c r="F3630" s="21" t="s">
        <v>86</v>
      </c>
      <c r="G3630" s="21" t="s">
        <v>62</v>
      </c>
      <c r="H3630" s="21" t="s">
        <v>87</v>
      </c>
      <c r="I3630" s="21" t="s">
        <v>87</v>
      </c>
      <c r="J3630" s="22">
        <v>43738</v>
      </c>
      <c r="K3630" s="23">
        <v>0.44394675925926003</v>
      </c>
      <c r="L3630" s="22">
        <v>43738</v>
      </c>
      <c r="M3630" s="23">
        <v>0.44394675925926003</v>
      </c>
      <c r="N3630" s="24">
        <v>20</v>
      </c>
      <c r="O3630" s="21" t="s">
        <v>66</v>
      </c>
      <c r="P3630" s="24">
        <f>TotalMov[[#This Row],[Confirmed activ. 3 (ILE03)]]</f>
        <v>20</v>
      </c>
      <c r="Q3630" s="24">
        <v>20</v>
      </c>
      <c r="R3630" s="21" t="s">
        <v>66</v>
      </c>
      <c r="S3630" s="21" t="s">
        <v>72</v>
      </c>
    </row>
    <row r="3631" spans="1:19" x14ac:dyDescent="0.35">
      <c r="A3631" s="21">
        <v>1550496</v>
      </c>
      <c r="B3631" s="53">
        <v>411591</v>
      </c>
      <c r="C3631" s="21">
        <f>VLOOKUP(TotalMov[[#This Row],[Order]],'Total Mov by SS'!B:C,2,0)</f>
        <v>153</v>
      </c>
      <c r="D3631" s="21" t="s">
        <v>59</v>
      </c>
      <c r="E3631" s="21" t="s">
        <v>99</v>
      </c>
      <c r="F3631" s="21" t="s">
        <v>61</v>
      </c>
      <c r="G3631" s="21" t="s">
        <v>62</v>
      </c>
      <c r="H3631" s="21" t="s">
        <v>63</v>
      </c>
      <c r="I3631" s="21" t="s">
        <v>96</v>
      </c>
      <c r="J3631" s="22">
        <v>43744</v>
      </c>
      <c r="K3631" s="23">
        <v>0.62267361111110997</v>
      </c>
      <c r="L3631" s="22">
        <v>43744</v>
      </c>
      <c r="M3631" s="23">
        <v>0.62356481481480996</v>
      </c>
      <c r="N3631" s="24">
        <v>39</v>
      </c>
      <c r="O3631" s="21" t="s">
        <v>65</v>
      </c>
      <c r="P3631" s="24">
        <f>TotalMov[[#This Row],[Confirmed activ. 3 (ILE03)]]/60</f>
        <v>0.65</v>
      </c>
      <c r="Q3631" s="24">
        <v>100</v>
      </c>
      <c r="R3631" s="21" t="s">
        <v>66</v>
      </c>
      <c r="S3631" s="21" t="s">
        <v>67</v>
      </c>
    </row>
    <row r="3632" spans="1:19" x14ac:dyDescent="0.35">
      <c r="A3632" s="21">
        <v>1550496</v>
      </c>
      <c r="B3632" s="53">
        <v>411591</v>
      </c>
      <c r="C3632" s="21">
        <f>VLOOKUP(TotalMov[[#This Row],[Order]],'Total Mov by SS'!B:C,2,0)</f>
        <v>153</v>
      </c>
      <c r="D3632" s="21" t="s">
        <v>59</v>
      </c>
      <c r="E3632" s="21" t="s">
        <v>101</v>
      </c>
      <c r="F3632" s="21" t="s">
        <v>69</v>
      </c>
      <c r="G3632" s="21" t="s">
        <v>62</v>
      </c>
      <c r="H3632" s="21" t="s">
        <v>70</v>
      </c>
      <c r="I3632" s="21" t="s">
        <v>98</v>
      </c>
      <c r="J3632" s="22">
        <v>43745</v>
      </c>
      <c r="K3632" s="23">
        <v>0.33626157407406998</v>
      </c>
      <c r="L3632" s="22">
        <v>43745</v>
      </c>
      <c r="M3632" s="23">
        <v>0.33626157407406998</v>
      </c>
      <c r="N3632" s="24">
        <v>20</v>
      </c>
      <c r="O3632" s="21" t="s">
        <v>66</v>
      </c>
      <c r="P3632" s="24">
        <f>TotalMov[[#This Row],[Confirmed activ. 3 (ILE03)]]</f>
        <v>20</v>
      </c>
      <c r="Q3632" s="24">
        <v>20</v>
      </c>
      <c r="R3632" s="21" t="s">
        <v>66</v>
      </c>
      <c r="S3632" s="21" t="s">
        <v>72</v>
      </c>
    </row>
    <row r="3633" spans="1:19" x14ac:dyDescent="0.35">
      <c r="A3633" s="21">
        <v>1550496</v>
      </c>
      <c r="B3633" s="53">
        <v>411591</v>
      </c>
      <c r="C3633" s="21">
        <f>VLOOKUP(TotalMov[[#This Row],[Order]],'Total Mov by SS'!B:C,2,0)</f>
        <v>153</v>
      </c>
      <c r="D3633" s="21" t="s">
        <v>59</v>
      </c>
      <c r="E3633" s="21" t="s">
        <v>104</v>
      </c>
      <c r="F3633" s="21" t="s">
        <v>69</v>
      </c>
      <c r="G3633" s="21" t="s">
        <v>62</v>
      </c>
      <c r="H3633" s="21" t="s">
        <v>70</v>
      </c>
      <c r="I3633" s="21" t="s">
        <v>100</v>
      </c>
      <c r="J3633" s="22">
        <v>43745</v>
      </c>
      <c r="K3633" s="23">
        <v>0.33638888888889001</v>
      </c>
      <c r="L3633" s="22">
        <v>43745</v>
      </c>
      <c r="M3633" s="23">
        <v>0.33638888888889001</v>
      </c>
      <c r="N3633" s="24">
        <v>30</v>
      </c>
      <c r="O3633" s="21" t="s">
        <v>66</v>
      </c>
      <c r="P3633" s="24">
        <f>TotalMov[[#This Row],[Confirmed activ. 3 (ILE03)]]</f>
        <v>30</v>
      </c>
      <c r="Q3633" s="24">
        <v>30</v>
      </c>
      <c r="R3633" s="21" t="s">
        <v>66</v>
      </c>
      <c r="S3633" s="21" t="s">
        <v>72</v>
      </c>
    </row>
    <row r="3634" spans="1:19" x14ac:dyDescent="0.35">
      <c r="A3634" s="21">
        <v>1550496</v>
      </c>
      <c r="B3634" s="53">
        <v>411591</v>
      </c>
      <c r="C3634" s="21">
        <f>VLOOKUP(TotalMov[[#This Row],[Order]],'Total Mov by SS'!B:C,2,0)</f>
        <v>153</v>
      </c>
      <c r="D3634" s="21" t="s">
        <v>59</v>
      </c>
      <c r="E3634" s="21" t="s">
        <v>113</v>
      </c>
      <c r="F3634" s="21" t="s">
        <v>102</v>
      </c>
      <c r="G3634" s="21" t="s">
        <v>62</v>
      </c>
      <c r="H3634" s="21" t="s">
        <v>100</v>
      </c>
      <c r="I3634" s="21" t="s">
        <v>103</v>
      </c>
      <c r="J3634" s="22">
        <v>43745</v>
      </c>
      <c r="K3634" s="23">
        <v>0.55766203703703998</v>
      </c>
      <c r="L3634" s="22">
        <v>43745</v>
      </c>
      <c r="M3634" s="23">
        <v>0.55766203703703998</v>
      </c>
      <c r="N3634" s="24">
        <v>30</v>
      </c>
      <c r="O3634" s="21" t="s">
        <v>66</v>
      </c>
      <c r="P3634" s="24">
        <f>TotalMov[[#This Row],[Confirmed activ. 3 (ILE03)]]</f>
        <v>30</v>
      </c>
      <c r="Q3634" s="24">
        <v>30</v>
      </c>
      <c r="R3634" s="21" t="s">
        <v>66</v>
      </c>
      <c r="S3634" s="21" t="s">
        <v>72</v>
      </c>
    </row>
    <row r="3635" spans="1:19" x14ac:dyDescent="0.35">
      <c r="A3635" s="21">
        <v>1550496</v>
      </c>
      <c r="B3635" s="53">
        <v>411591</v>
      </c>
      <c r="C3635" s="21">
        <f>VLOOKUP(TotalMov[[#This Row],[Order]],'Total Mov by SS'!B:C,2,0)</f>
        <v>153</v>
      </c>
      <c r="D3635" s="21" t="s">
        <v>59</v>
      </c>
      <c r="E3635" s="21" t="s">
        <v>114</v>
      </c>
      <c r="F3635" s="21" t="s">
        <v>102</v>
      </c>
      <c r="G3635" s="21" t="s">
        <v>105</v>
      </c>
      <c r="H3635" s="21" t="s">
        <v>100</v>
      </c>
      <c r="I3635" s="21" t="s">
        <v>106</v>
      </c>
      <c r="J3635" s="22">
        <v>43746</v>
      </c>
      <c r="K3635" s="23">
        <v>0.70709490740740999</v>
      </c>
      <c r="L3635" s="22">
        <v>43746</v>
      </c>
      <c r="M3635" s="23">
        <v>0.70709490740740999</v>
      </c>
      <c r="N3635" s="24">
        <v>45</v>
      </c>
      <c r="O3635" s="21" t="s">
        <v>66</v>
      </c>
      <c r="P3635" s="24">
        <f>TotalMov[[#This Row],[Confirmed activ. 3 (ILE03)]]</f>
        <v>45</v>
      </c>
      <c r="Q3635" s="24">
        <v>45</v>
      </c>
      <c r="R3635" s="21" t="s">
        <v>66</v>
      </c>
      <c r="S3635" s="21" t="s">
        <v>72</v>
      </c>
    </row>
    <row r="3636" spans="1:19" x14ac:dyDescent="0.35">
      <c r="A3636" s="21">
        <v>1550496</v>
      </c>
      <c r="B3636" s="53">
        <v>411591</v>
      </c>
      <c r="C3636" s="21">
        <f>VLOOKUP(TotalMov[[#This Row],[Order]],'Total Mov by SS'!B:C,2,0)</f>
        <v>153</v>
      </c>
      <c r="D3636" s="21" t="s">
        <v>107</v>
      </c>
      <c r="E3636" s="21" t="s">
        <v>60</v>
      </c>
      <c r="F3636" s="21" t="s">
        <v>61</v>
      </c>
      <c r="G3636" s="21" t="s">
        <v>90</v>
      </c>
      <c r="H3636" s="21" t="s">
        <v>63</v>
      </c>
      <c r="I3636" s="21" t="s">
        <v>108</v>
      </c>
      <c r="J3636" s="22"/>
      <c r="K3636" s="23">
        <v>0</v>
      </c>
      <c r="L3636" s="22"/>
      <c r="M3636" s="23">
        <v>0</v>
      </c>
      <c r="N3636" s="25">
        <v>0</v>
      </c>
      <c r="O3636" s="21" t="s">
        <v>93</v>
      </c>
      <c r="P3636" s="24"/>
      <c r="Q3636" s="24">
        <v>1</v>
      </c>
      <c r="R3636" s="21" t="s">
        <v>66</v>
      </c>
      <c r="S3636" s="21" t="s">
        <v>94</v>
      </c>
    </row>
    <row r="3637" spans="1:19" x14ac:dyDescent="0.35">
      <c r="A3637" s="21">
        <v>1550496</v>
      </c>
      <c r="B3637" s="53">
        <v>411591</v>
      </c>
      <c r="C3637" s="21">
        <f>VLOOKUP(TotalMov[[#This Row],[Order]],'Total Mov by SS'!B:C,2,0)</f>
        <v>153</v>
      </c>
      <c r="D3637" s="21" t="s">
        <v>109</v>
      </c>
      <c r="E3637" s="21" t="s">
        <v>95</v>
      </c>
      <c r="F3637" s="21" t="s">
        <v>83</v>
      </c>
      <c r="G3637" s="21" t="s">
        <v>90</v>
      </c>
      <c r="H3637" s="21" t="s">
        <v>84</v>
      </c>
      <c r="I3637" s="21" t="s">
        <v>110</v>
      </c>
      <c r="J3637" s="22"/>
      <c r="K3637" s="23">
        <v>0</v>
      </c>
      <c r="L3637" s="22"/>
      <c r="M3637" s="23">
        <v>0</v>
      </c>
      <c r="N3637" s="25">
        <v>0</v>
      </c>
      <c r="O3637" s="21" t="s">
        <v>93</v>
      </c>
      <c r="P3637" s="24"/>
      <c r="Q3637" s="24">
        <v>5</v>
      </c>
      <c r="R3637" s="21" t="s">
        <v>66</v>
      </c>
      <c r="S3637" s="21" t="s">
        <v>94</v>
      </c>
    </row>
    <row r="3638" spans="1:19" x14ac:dyDescent="0.35">
      <c r="A3638" s="21">
        <v>1550497</v>
      </c>
      <c r="B3638" s="53">
        <v>411591</v>
      </c>
      <c r="C3638" s="21">
        <f>VLOOKUP(TotalMov[[#This Row],[Order]],'Total Mov by SS'!B:C,2,0)</f>
        <v>160</v>
      </c>
      <c r="D3638" s="21" t="s">
        <v>59</v>
      </c>
      <c r="E3638" s="21" t="s">
        <v>60</v>
      </c>
      <c r="F3638" s="21" t="s">
        <v>83</v>
      </c>
      <c r="G3638" s="21" t="s">
        <v>62</v>
      </c>
      <c r="H3638" s="21" t="s">
        <v>84</v>
      </c>
      <c r="I3638" s="21" t="s">
        <v>111</v>
      </c>
      <c r="J3638" s="22">
        <v>43725</v>
      </c>
      <c r="K3638" s="23">
        <v>8.2754629629629997E-2</v>
      </c>
      <c r="L3638" s="22">
        <v>43725</v>
      </c>
      <c r="M3638" s="23">
        <v>0.11658564814815001</v>
      </c>
      <c r="N3638" s="25">
        <v>48.716999999999999</v>
      </c>
      <c r="O3638" s="21" t="s">
        <v>66</v>
      </c>
      <c r="P3638" s="24">
        <f>TotalMov[[#This Row],[Confirmed activ. 3 (ILE03)]]</f>
        <v>48.716999999999999</v>
      </c>
      <c r="Q3638" s="24">
        <v>40</v>
      </c>
      <c r="R3638" s="21" t="s">
        <v>66</v>
      </c>
      <c r="S3638" s="21" t="s">
        <v>67</v>
      </c>
    </row>
    <row r="3639" spans="1:19" x14ac:dyDescent="0.35">
      <c r="A3639" s="21">
        <v>1550497</v>
      </c>
      <c r="B3639" s="53">
        <v>411591</v>
      </c>
      <c r="C3639" s="21">
        <f>VLOOKUP(TotalMov[[#This Row],[Order]],'Total Mov by SS'!B:C,2,0)</f>
        <v>160</v>
      </c>
      <c r="D3639" s="21" t="s">
        <v>59</v>
      </c>
      <c r="E3639" s="21" t="s">
        <v>68</v>
      </c>
      <c r="F3639" s="21" t="s">
        <v>61</v>
      </c>
      <c r="G3639" s="21" t="s">
        <v>62</v>
      </c>
      <c r="H3639" s="21" t="s">
        <v>63</v>
      </c>
      <c r="I3639" s="21" t="s">
        <v>64</v>
      </c>
      <c r="J3639" s="22">
        <v>43725</v>
      </c>
      <c r="K3639" s="23">
        <v>0.39715277777778002</v>
      </c>
      <c r="L3639" s="22">
        <v>43725</v>
      </c>
      <c r="M3639" s="23">
        <v>0.44204861111110999</v>
      </c>
      <c r="N3639" s="25">
        <v>32.332999999999998</v>
      </c>
      <c r="O3639" s="21" t="s">
        <v>66</v>
      </c>
      <c r="P3639" s="24">
        <f>TotalMov[[#This Row],[Confirmed activ. 3 (ILE03)]]</f>
        <v>32.332999999999998</v>
      </c>
      <c r="Q3639" s="24">
        <v>15</v>
      </c>
      <c r="R3639" s="21" t="s">
        <v>66</v>
      </c>
      <c r="S3639" s="21" t="s">
        <v>67</v>
      </c>
    </row>
    <row r="3640" spans="1:19" x14ac:dyDescent="0.35">
      <c r="A3640" s="21">
        <v>1550497</v>
      </c>
      <c r="B3640" s="53">
        <v>411591</v>
      </c>
      <c r="C3640" s="21">
        <f>VLOOKUP(TotalMov[[#This Row],[Order]],'Total Mov by SS'!B:C,2,0)</f>
        <v>160</v>
      </c>
      <c r="D3640" s="21" t="s">
        <v>59</v>
      </c>
      <c r="E3640" s="21" t="s">
        <v>73</v>
      </c>
      <c r="F3640" s="21" t="s">
        <v>69</v>
      </c>
      <c r="G3640" s="21" t="s">
        <v>62</v>
      </c>
      <c r="H3640" s="21" t="s">
        <v>70</v>
      </c>
      <c r="I3640" s="21" t="s">
        <v>71</v>
      </c>
      <c r="J3640" s="22">
        <v>43726</v>
      </c>
      <c r="K3640" s="23">
        <v>0.31609953703704002</v>
      </c>
      <c r="L3640" s="22">
        <v>43726</v>
      </c>
      <c r="M3640" s="23">
        <v>0.31609953703704002</v>
      </c>
      <c r="N3640" s="24">
        <v>20</v>
      </c>
      <c r="O3640" s="21" t="s">
        <v>66</v>
      </c>
      <c r="P3640" s="24">
        <f>TotalMov[[#This Row],[Confirmed activ. 3 (ILE03)]]</f>
        <v>20</v>
      </c>
      <c r="Q3640" s="24">
        <v>20</v>
      </c>
      <c r="R3640" s="21" t="s">
        <v>66</v>
      </c>
      <c r="S3640" s="21" t="s">
        <v>72</v>
      </c>
    </row>
    <row r="3641" spans="1:19" x14ac:dyDescent="0.35">
      <c r="A3641" s="21">
        <v>1550497</v>
      </c>
      <c r="B3641" s="53">
        <v>411591</v>
      </c>
      <c r="C3641" s="21">
        <f>VLOOKUP(TotalMov[[#This Row],[Order]],'Total Mov by SS'!B:C,2,0)</f>
        <v>160</v>
      </c>
      <c r="D3641" s="21" t="s">
        <v>59</v>
      </c>
      <c r="E3641" s="21" t="s">
        <v>75</v>
      </c>
      <c r="F3641" s="21" t="s">
        <v>61</v>
      </c>
      <c r="G3641" s="21" t="s">
        <v>62</v>
      </c>
      <c r="H3641" s="21" t="s">
        <v>63</v>
      </c>
      <c r="I3641" s="21" t="s">
        <v>74</v>
      </c>
      <c r="J3641" s="22">
        <v>43726</v>
      </c>
      <c r="K3641" s="23">
        <v>0.33047453703703999</v>
      </c>
      <c r="L3641" s="22">
        <v>43726</v>
      </c>
      <c r="M3641" s="23">
        <v>0.74777777777777998</v>
      </c>
      <c r="N3641" s="25">
        <v>9.6950000000000003</v>
      </c>
      <c r="O3641" s="21" t="s">
        <v>77</v>
      </c>
      <c r="P3641" s="24">
        <f>TotalMov[[#This Row],[Confirmed activ. 3 (ILE03)]]*60</f>
        <v>581.70000000000005</v>
      </c>
      <c r="Q3641" s="24">
        <v>350</v>
      </c>
      <c r="R3641" s="21" t="s">
        <v>66</v>
      </c>
      <c r="S3641" s="21" t="s">
        <v>67</v>
      </c>
    </row>
    <row r="3642" spans="1:19" x14ac:dyDescent="0.35">
      <c r="A3642" s="21">
        <v>1550497</v>
      </c>
      <c r="B3642" s="53">
        <v>411591</v>
      </c>
      <c r="C3642" s="21">
        <f>VLOOKUP(TotalMov[[#This Row],[Order]],'Total Mov by SS'!B:C,2,0)</f>
        <v>160</v>
      </c>
      <c r="D3642" s="21" t="s">
        <v>59</v>
      </c>
      <c r="E3642" s="21" t="s">
        <v>78</v>
      </c>
      <c r="F3642" s="21" t="s">
        <v>61</v>
      </c>
      <c r="G3642" s="21" t="s">
        <v>62</v>
      </c>
      <c r="H3642" s="21" t="s">
        <v>63</v>
      </c>
      <c r="I3642" s="21" t="s">
        <v>76</v>
      </c>
      <c r="J3642" s="22">
        <v>43727</v>
      </c>
      <c r="K3642" s="23">
        <v>0.31008101851851999</v>
      </c>
      <c r="L3642" s="22">
        <v>43732</v>
      </c>
      <c r="M3642" s="23">
        <v>0.70112268518519005</v>
      </c>
      <c r="N3642" s="25">
        <v>36.572000000000003</v>
      </c>
      <c r="O3642" s="21" t="s">
        <v>77</v>
      </c>
      <c r="P3642" s="24">
        <f>TotalMov[[#This Row],[Confirmed activ. 3 (ILE03)]]*60</f>
        <v>2194.3200000000002</v>
      </c>
      <c r="Q3642" s="24">
        <v>1020</v>
      </c>
      <c r="R3642" s="21" t="s">
        <v>66</v>
      </c>
      <c r="S3642" s="21" t="s">
        <v>67</v>
      </c>
    </row>
    <row r="3643" spans="1:19" x14ac:dyDescent="0.35">
      <c r="A3643" s="21">
        <v>1550497</v>
      </c>
      <c r="B3643" s="53">
        <v>411591</v>
      </c>
      <c r="C3643" s="21">
        <f>VLOOKUP(TotalMov[[#This Row],[Order]],'Total Mov by SS'!B:C,2,0)</f>
        <v>160</v>
      </c>
      <c r="D3643" s="21" t="s">
        <v>59</v>
      </c>
      <c r="E3643" s="21" t="s">
        <v>80</v>
      </c>
      <c r="F3643" s="21" t="s">
        <v>61</v>
      </c>
      <c r="G3643" s="21" t="s">
        <v>62</v>
      </c>
      <c r="H3643" s="21" t="s">
        <v>63</v>
      </c>
      <c r="I3643" s="21" t="s">
        <v>112</v>
      </c>
      <c r="J3643" s="22">
        <v>43732</v>
      </c>
      <c r="K3643" s="23">
        <v>0.70123842592593</v>
      </c>
      <c r="L3643" s="22">
        <v>43732</v>
      </c>
      <c r="M3643" s="23">
        <v>0.74314814814815</v>
      </c>
      <c r="N3643" s="25">
        <v>1.006</v>
      </c>
      <c r="O3643" s="21" t="s">
        <v>77</v>
      </c>
      <c r="P3643" s="24">
        <f>TotalMov[[#This Row],[Confirmed activ. 3 (ILE03)]]*60</f>
        <v>60.36</v>
      </c>
      <c r="Q3643" s="24">
        <v>50</v>
      </c>
      <c r="R3643" s="21" t="s">
        <v>66</v>
      </c>
      <c r="S3643" s="21" t="s">
        <v>67</v>
      </c>
    </row>
    <row r="3644" spans="1:19" x14ac:dyDescent="0.35">
      <c r="A3644" s="21">
        <v>1550497</v>
      </c>
      <c r="B3644" s="53">
        <v>411591</v>
      </c>
      <c r="C3644" s="21">
        <f>VLOOKUP(TotalMov[[#This Row],[Order]],'Total Mov by SS'!B:C,2,0)</f>
        <v>160</v>
      </c>
      <c r="D3644" s="21" t="s">
        <v>59</v>
      </c>
      <c r="E3644" s="21" t="s">
        <v>82</v>
      </c>
      <c r="F3644" s="21" t="s">
        <v>89</v>
      </c>
      <c r="G3644" s="21" t="s">
        <v>90</v>
      </c>
      <c r="H3644" s="21" t="s">
        <v>91</v>
      </c>
      <c r="I3644" s="21" t="s">
        <v>92</v>
      </c>
      <c r="J3644" s="22"/>
      <c r="K3644" s="23">
        <v>0</v>
      </c>
      <c r="L3644" s="22"/>
      <c r="M3644" s="23">
        <v>0</v>
      </c>
      <c r="N3644" s="25">
        <v>0</v>
      </c>
      <c r="O3644" s="21" t="s">
        <v>93</v>
      </c>
      <c r="P3644" s="24"/>
      <c r="Q3644" s="24">
        <v>0</v>
      </c>
      <c r="R3644" s="21" t="s">
        <v>66</v>
      </c>
      <c r="S3644" s="21" t="s">
        <v>94</v>
      </c>
    </row>
    <row r="3645" spans="1:19" x14ac:dyDescent="0.35">
      <c r="A3645" s="21">
        <v>1550497</v>
      </c>
      <c r="B3645" s="53">
        <v>411591</v>
      </c>
      <c r="C3645" s="21">
        <f>VLOOKUP(TotalMov[[#This Row],[Order]],'Total Mov by SS'!B:C,2,0)</f>
        <v>160</v>
      </c>
      <c r="D3645" s="21" t="s">
        <v>59</v>
      </c>
      <c r="E3645" s="21" t="s">
        <v>85</v>
      </c>
      <c r="F3645" s="21" t="s">
        <v>69</v>
      </c>
      <c r="G3645" s="21" t="s">
        <v>62</v>
      </c>
      <c r="H3645" s="21" t="s">
        <v>70</v>
      </c>
      <c r="I3645" s="21" t="s">
        <v>79</v>
      </c>
      <c r="J3645" s="22">
        <v>43733</v>
      </c>
      <c r="K3645" s="23">
        <v>0.42153935185184999</v>
      </c>
      <c r="L3645" s="22">
        <v>43733</v>
      </c>
      <c r="M3645" s="23">
        <v>0.42153935185184999</v>
      </c>
      <c r="N3645" s="24">
        <v>20</v>
      </c>
      <c r="O3645" s="21" t="s">
        <v>66</v>
      </c>
      <c r="P3645" s="24">
        <f>TotalMov[[#This Row],[Confirmed activ. 3 (ILE03)]]</f>
        <v>20</v>
      </c>
      <c r="Q3645" s="24">
        <v>20</v>
      </c>
      <c r="R3645" s="21" t="s">
        <v>66</v>
      </c>
      <c r="S3645" s="21" t="s">
        <v>72</v>
      </c>
    </row>
    <row r="3646" spans="1:19" x14ac:dyDescent="0.35">
      <c r="A3646" s="21">
        <v>1550497</v>
      </c>
      <c r="B3646" s="53">
        <v>411591</v>
      </c>
      <c r="C3646" s="21">
        <f>VLOOKUP(TotalMov[[#This Row],[Order]],'Total Mov by SS'!B:C,2,0)</f>
        <v>160</v>
      </c>
      <c r="D3646" s="21" t="s">
        <v>59</v>
      </c>
      <c r="E3646" s="21" t="s">
        <v>88</v>
      </c>
      <c r="F3646" s="21" t="s">
        <v>69</v>
      </c>
      <c r="G3646" s="21" t="s">
        <v>62</v>
      </c>
      <c r="H3646" s="21" t="s">
        <v>70</v>
      </c>
      <c r="I3646" s="21" t="s">
        <v>81</v>
      </c>
      <c r="J3646" s="22">
        <v>43733</v>
      </c>
      <c r="K3646" s="23">
        <v>0.42174768518519001</v>
      </c>
      <c r="L3646" s="22">
        <v>43733</v>
      </c>
      <c r="M3646" s="23">
        <v>0.42174768518519001</v>
      </c>
      <c r="N3646" s="24">
        <v>20</v>
      </c>
      <c r="O3646" s="21" t="s">
        <v>66</v>
      </c>
      <c r="P3646" s="24">
        <f>TotalMov[[#This Row],[Confirmed activ. 3 (ILE03)]]</f>
        <v>20</v>
      </c>
      <c r="Q3646" s="24">
        <v>20</v>
      </c>
      <c r="R3646" s="21" t="s">
        <v>66</v>
      </c>
      <c r="S3646" s="21" t="s">
        <v>72</v>
      </c>
    </row>
    <row r="3647" spans="1:19" x14ac:dyDescent="0.35">
      <c r="A3647" s="21">
        <v>1550497</v>
      </c>
      <c r="B3647" s="53">
        <v>411591</v>
      </c>
      <c r="C3647" s="21">
        <f>VLOOKUP(TotalMov[[#This Row],[Order]],'Total Mov by SS'!B:C,2,0)</f>
        <v>160</v>
      </c>
      <c r="D3647" s="21" t="s">
        <v>59</v>
      </c>
      <c r="E3647" s="21" t="s">
        <v>95</v>
      </c>
      <c r="F3647" s="21" t="s">
        <v>83</v>
      </c>
      <c r="G3647" s="21" t="s">
        <v>62</v>
      </c>
      <c r="H3647" s="21" t="s">
        <v>84</v>
      </c>
      <c r="I3647" s="21" t="s">
        <v>84</v>
      </c>
      <c r="J3647" s="22">
        <v>43733</v>
      </c>
      <c r="K3647" s="23">
        <v>0.48372685185184999</v>
      </c>
      <c r="L3647" s="22">
        <v>43734</v>
      </c>
      <c r="M3647" s="23">
        <v>5.7916666666670003E-2</v>
      </c>
      <c r="N3647" s="25">
        <v>9.2870000000000008</v>
      </c>
      <c r="O3647" s="21" t="s">
        <v>77</v>
      </c>
      <c r="P3647" s="24">
        <f>TotalMov[[#This Row],[Confirmed activ. 3 (ILE03)]]*60</f>
        <v>557.22</v>
      </c>
      <c r="Q3647" s="24">
        <v>450</v>
      </c>
      <c r="R3647" s="21" t="s">
        <v>66</v>
      </c>
      <c r="S3647" s="21" t="s">
        <v>67</v>
      </c>
    </row>
    <row r="3648" spans="1:19" x14ac:dyDescent="0.35">
      <c r="A3648" s="21">
        <v>1550497</v>
      </c>
      <c r="B3648" s="53">
        <v>411591</v>
      </c>
      <c r="C3648" s="21">
        <f>VLOOKUP(TotalMov[[#This Row],[Order]],'Total Mov by SS'!B:C,2,0)</f>
        <v>160</v>
      </c>
      <c r="D3648" s="21" t="s">
        <v>59</v>
      </c>
      <c r="E3648" s="21" t="s">
        <v>97</v>
      </c>
      <c r="F3648" s="21" t="s">
        <v>86</v>
      </c>
      <c r="G3648" s="21" t="s">
        <v>62</v>
      </c>
      <c r="H3648" s="21" t="s">
        <v>87</v>
      </c>
      <c r="I3648" s="21" t="s">
        <v>87</v>
      </c>
      <c r="J3648" s="22">
        <v>43734</v>
      </c>
      <c r="K3648" s="23">
        <v>0.36359953703704001</v>
      </c>
      <c r="L3648" s="22">
        <v>43734</v>
      </c>
      <c r="M3648" s="23">
        <v>0.36359953703704001</v>
      </c>
      <c r="N3648" s="24">
        <v>20</v>
      </c>
      <c r="O3648" s="21" t="s">
        <v>66</v>
      </c>
      <c r="P3648" s="24">
        <f>TotalMov[[#This Row],[Confirmed activ. 3 (ILE03)]]</f>
        <v>20</v>
      </c>
      <c r="Q3648" s="24">
        <v>20</v>
      </c>
      <c r="R3648" s="21" t="s">
        <v>66</v>
      </c>
      <c r="S3648" s="21" t="s">
        <v>72</v>
      </c>
    </row>
    <row r="3649" spans="1:19" x14ac:dyDescent="0.35">
      <c r="A3649" s="21">
        <v>1550497</v>
      </c>
      <c r="B3649" s="53">
        <v>411591</v>
      </c>
      <c r="C3649" s="21">
        <f>VLOOKUP(TotalMov[[#This Row],[Order]],'Total Mov by SS'!B:C,2,0)</f>
        <v>160</v>
      </c>
      <c r="D3649" s="21" t="s">
        <v>59</v>
      </c>
      <c r="E3649" s="21" t="s">
        <v>99</v>
      </c>
      <c r="F3649" s="21" t="s">
        <v>61</v>
      </c>
      <c r="G3649" s="21" t="s">
        <v>62</v>
      </c>
      <c r="H3649" s="21" t="s">
        <v>63</v>
      </c>
      <c r="I3649" s="21" t="s">
        <v>96</v>
      </c>
      <c r="J3649" s="22">
        <v>43734</v>
      </c>
      <c r="K3649" s="23">
        <v>0.54626157407407006</v>
      </c>
      <c r="L3649" s="22">
        <v>43734</v>
      </c>
      <c r="M3649" s="23">
        <v>0.56355324074073998</v>
      </c>
      <c r="N3649" s="25">
        <v>24.9</v>
      </c>
      <c r="O3649" s="21" t="s">
        <v>66</v>
      </c>
      <c r="P3649" s="24">
        <f>TotalMov[[#This Row],[Confirmed activ. 3 (ILE03)]]</f>
        <v>24.9</v>
      </c>
      <c r="Q3649" s="24">
        <v>100</v>
      </c>
      <c r="R3649" s="21" t="s">
        <v>66</v>
      </c>
      <c r="S3649" s="21" t="s">
        <v>67</v>
      </c>
    </row>
    <row r="3650" spans="1:19" x14ac:dyDescent="0.35">
      <c r="A3650" s="21">
        <v>1550497</v>
      </c>
      <c r="B3650" s="53">
        <v>411591</v>
      </c>
      <c r="C3650" s="21">
        <f>VLOOKUP(TotalMov[[#This Row],[Order]],'Total Mov by SS'!B:C,2,0)</f>
        <v>160</v>
      </c>
      <c r="D3650" s="21" t="s">
        <v>59</v>
      </c>
      <c r="E3650" s="21" t="s">
        <v>101</v>
      </c>
      <c r="F3650" s="21" t="s">
        <v>69</v>
      </c>
      <c r="G3650" s="21" t="s">
        <v>62</v>
      </c>
      <c r="H3650" s="21" t="s">
        <v>70</v>
      </c>
      <c r="I3650" s="21" t="s">
        <v>98</v>
      </c>
      <c r="J3650" s="22">
        <v>43745</v>
      </c>
      <c r="K3650" s="23">
        <v>0.33586805555555999</v>
      </c>
      <c r="L3650" s="22">
        <v>43745</v>
      </c>
      <c r="M3650" s="23">
        <v>0.33586805555555999</v>
      </c>
      <c r="N3650" s="24">
        <v>20</v>
      </c>
      <c r="O3650" s="21" t="s">
        <v>66</v>
      </c>
      <c r="P3650" s="24">
        <f>TotalMov[[#This Row],[Confirmed activ. 3 (ILE03)]]</f>
        <v>20</v>
      </c>
      <c r="Q3650" s="24">
        <v>20</v>
      </c>
      <c r="R3650" s="21" t="s">
        <v>66</v>
      </c>
      <c r="S3650" s="21" t="s">
        <v>72</v>
      </c>
    </row>
    <row r="3651" spans="1:19" x14ac:dyDescent="0.35">
      <c r="A3651" s="21">
        <v>1550497</v>
      </c>
      <c r="B3651" s="53">
        <v>411591</v>
      </c>
      <c r="C3651" s="21">
        <f>VLOOKUP(TotalMov[[#This Row],[Order]],'Total Mov by SS'!B:C,2,0)</f>
        <v>160</v>
      </c>
      <c r="D3651" s="21" t="s">
        <v>59</v>
      </c>
      <c r="E3651" s="21" t="s">
        <v>104</v>
      </c>
      <c r="F3651" s="21" t="s">
        <v>69</v>
      </c>
      <c r="G3651" s="21" t="s">
        <v>62</v>
      </c>
      <c r="H3651" s="21" t="s">
        <v>70</v>
      </c>
      <c r="I3651" s="21" t="s">
        <v>100</v>
      </c>
      <c r="J3651" s="22">
        <v>43745</v>
      </c>
      <c r="K3651" s="23">
        <v>0.33607638888889002</v>
      </c>
      <c r="L3651" s="22">
        <v>43745</v>
      </c>
      <c r="M3651" s="23">
        <v>0.33607638888889002</v>
      </c>
      <c r="N3651" s="24">
        <v>30</v>
      </c>
      <c r="O3651" s="21" t="s">
        <v>66</v>
      </c>
      <c r="P3651" s="24">
        <f>TotalMov[[#This Row],[Confirmed activ. 3 (ILE03)]]</f>
        <v>30</v>
      </c>
      <c r="Q3651" s="24">
        <v>30</v>
      </c>
      <c r="R3651" s="21" t="s">
        <v>66</v>
      </c>
      <c r="S3651" s="21" t="s">
        <v>72</v>
      </c>
    </row>
    <row r="3652" spans="1:19" x14ac:dyDescent="0.35">
      <c r="A3652" s="21">
        <v>1550497</v>
      </c>
      <c r="B3652" s="53">
        <v>411591</v>
      </c>
      <c r="C3652" s="21">
        <f>VLOOKUP(TotalMov[[#This Row],[Order]],'Total Mov by SS'!B:C,2,0)</f>
        <v>160</v>
      </c>
      <c r="D3652" s="21" t="s">
        <v>59</v>
      </c>
      <c r="E3652" s="21" t="s">
        <v>113</v>
      </c>
      <c r="F3652" s="21" t="s">
        <v>102</v>
      </c>
      <c r="G3652" s="21" t="s">
        <v>62</v>
      </c>
      <c r="H3652" s="21" t="s">
        <v>100</v>
      </c>
      <c r="I3652" s="21" t="s">
        <v>103</v>
      </c>
      <c r="J3652" s="22">
        <v>43745</v>
      </c>
      <c r="K3652" s="23">
        <v>0.54752314814814995</v>
      </c>
      <c r="L3652" s="22">
        <v>43745</v>
      </c>
      <c r="M3652" s="23">
        <v>0.54752314814814995</v>
      </c>
      <c r="N3652" s="24">
        <v>30</v>
      </c>
      <c r="O3652" s="21" t="s">
        <v>66</v>
      </c>
      <c r="P3652" s="24">
        <f>TotalMov[[#This Row],[Confirmed activ. 3 (ILE03)]]</f>
        <v>30</v>
      </c>
      <c r="Q3652" s="24">
        <v>30</v>
      </c>
      <c r="R3652" s="21" t="s">
        <v>66</v>
      </c>
      <c r="S3652" s="21" t="s">
        <v>72</v>
      </c>
    </row>
    <row r="3653" spans="1:19" x14ac:dyDescent="0.35">
      <c r="A3653" s="21">
        <v>1550497</v>
      </c>
      <c r="B3653" s="53">
        <v>411591</v>
      </c>
      <c r="C3653" s="21">
        <f>VLOOKUP(TotalMov[[#This Row],[Order]],'Total Mov by SS'!B:C,2,0)</f>
        <v>160</v>
      </c>
      <c r="D3653" s="21" t="s">
        <v>59</v>
      </c>
      <c r="E3653" s="21" t="s">
        <v>114</v>
      </c>
      <c r="F3653" s="21" t="s">
        <v>102</v>
      </c>
      <c r="G3653" s="21" t="s">
        <v>105</v>
      </c>
      <c r="H3653" s="21" t="s">
        <v>100</v>
      </c>
      <c r="I3653" s="21" t="s">
        <v>106</v>
      </c>
      <c r="J3653" s="22">
        <v>43746</v>
      </c>
      <c r="K3653" s="23">
        <v>0.40625</v>
      </c>
      <c r="L3653" s="22">
        <v>43746</v>
      </c>
      <c r="M3653" s="23">
        <v>0.40625</v>
      </c>
      <c r="N3653" s="24">
        <v>45</v>
      </c>
      <c r="O3653" s="21" t="s">
        <v>66</v>
      </c>
      <c r="P3653" s="24">
        <f>TotalMov[[#This Row],[Confirmed activ. 3 (ILE03)]]</f>
        <v>45</v>
      </c>
      <c r="Q3653" s="24">
        <v>45</v>
      </c>
      <c r="R3653" s="21" t="s">
        <v>66</v>
      </c>
      <c r="S3653" s="21" t="s">
        <v>72</v>
      </c>
    </row>
    <row r="3654" spans="1:19" x14ac:dyDescent="0.35">
      <c r="A3654" s="21">
        <v>1550497</v>
      </c>
      <c r="B3654" s="53">
        <v>411591</v>
      </c>
      <c r="C3654" s="21">
        <f>VLOOKUP(TotalMov[[#This Row],[Order]],'Total Mov by SS'!B:C,2,0)</f>
        <v>160</v>
      </c>
      <c r="D3654" s="21" t="s">
        <v>107</v>
      </c>
      <c r="E3654" s="21" t="s">
        <v>60</v>
      </c>
      <c r="F3654" s="21" t="s">
        <v>61</v>
      </c>
      <c r="G3654" s="21" t="s">
        <v>90</v>
      </c>
      <c r="H3654" s="21" t="s">
        <v>63</v>
      </c>
      <c r="I3654" s="21" t="s">
        <v>108</v>
      </c>
      <c r="J3654" s="22">
        <v>43734</v>
      </c>
      <c r="K3654" s="23">
        <v>0.32684027777778002</v>
      </c>
      <c r="L3654" s="22">
        <v>43734</v>
      </c>
      <c r="M3654" s="23">
        <v>0.62962962962962998</v>
      </c>
      <c r="N3654" s="25">
        <v>7.2670000000000003</v>
      </c>
      <c r="O3654" s="21" t="s">
        <v>77</v>
      </c>
      <c r="P3654" s="24">
        <f>TotalMov[[#This Row],[Confirmed activ. 3 (ILE03)]]*60</f>
        <v>436.02000000000004</v>
      </c>
      <c r="Q3654" s="24">
        <v>1</v>
      </c>
      <c r="R3654" s="21" t="s">
        <v>66</v>
      </c>
      <c r="S3654" s="21" t="s">
        <v>67</v>
      </c>
    </row>
    <row r="3655" spans="1:19" x14ac:dyDescent="0.35">
      <c r="A3655" s="21">
        <v>1550497</v>
      </c>
      <c r="B3655" s="53">
        <v>411591</v>
      </c>
      <c r="C3655" s="21">
        <f>VLOOKUP(TotalMov[[#This Row],[Order]],'Total Mov by SS'!B:C,2,0)</f>
        <v>160</v>
      </c>
      <c r="D3655" s="21" t="s">
        <v>109</v>
      </c>
      <c r="E3655" s="21" t="s">
        <v>95</v>
      </c>
      <c r="F3655" s="21" t="s">
        <v>83</v>
      </c>
      <c r="G3655" s="21" t="s">
        <v>90</v>
      </c>
      <c r="H3655" s="21" t="s">
        <v>84</v>
      </c>
      <c r="I3655" s="21" t="s">
        <v>110</v>
      </c>
      <c r="J3655" s="22"/>
      <c r="K3655" s="23">
        <v>0</v>
      </c>
      <c r="L3655" s="22"/>
      <c r="M3655" s="23">
        <v>0</v>
      </c>
      <c r="N3655" s="25">
        <v>0</v>
      </c>
      <c r="O3655" s="21" t="s">
        <v>93</v>
      </c>
      <c r="P3655" s="24"/>
      <c r="Q3655" s="24">
        <v>5</v>
      </c>
      <c r="R3655" s="21" t="s">
        <v>66</v>
      </c>
      <c r="S3655" s="21" t="s">
        <v>94</v>
      </c>
    </row>
    <row r="3656" spans="1:19" x14ac:dyDescent="0.35">
      <c r="A3656" s="21">
        <v>1550498</v>
      </c>
      <c r="B3656" s="53">
        <v>411591</v>
      </c>
      <c r="C3656" s="21">
        <f>VLOOKUP(TotalMov[[#This Row],[Order]],'Total Mov by SS'!B:C,2,0)</f>
        <v>160</v>
      </c>
      <c r="D3656" s="21" t="s">
        <v>59</v>
      </c>
      <c r="E3656" s="21" t="s">
        <v>60</v>
      </c>
      <c r="F3656" s="21" t="s">
        <v>83</v>
      </c>
      <c r="G3656" s="21" t="s">
        <v>62</v>
      </c>
      <c r="H3656" s="21" t="s">
        <v>84</v>
      </c>
      <c r="I3656" s="21" t="s">
        <v>111</v>
      </c>
      <c r="J3656" s="22">
        <v>43725</v>
      </c>
      <c r="K3656" s="23">
        <v>0.71944444444444</v>
      </c>
      <c r="L3656" s="22">
        <v>43725</v>
      </c>
      <c r="M3656" s="23">
        <v>0.83203703703704002</v>
      </c>
      <c r="N3656" s="25">
        <v>87.5</v>
      </c>
      <c r="O3656" s="21" t="s">
        <v>66</v>
      </c>
      <c r="P3656" s="24">
        <f>TotalMov[[#This Row],[Confirmed activ. 3 (ILE03)]]</f>
        <v>87.5</v>
      </c>
      <c r="Q3656" s="24">
        <v>40</v>
      </c>
      <c r="R3656" s="21" t="s">
        <v>66</v>
      </c>
      <c r="S3656" s="21" t="s">
        <v>67</v>
      </c>
    </row>
    <row r="3657" spans="1:19" x14ac:dyDescent="0.35">
      <c r="A3657" s="21">
        <v>1550498</v>
      </c>
      <c r="B3657" s="53">
        <v>411591</v>
      </c>
      <c r="C3657" s="21">
        <f>VLOOKUP(TotalMov[[#This Row],[Order]],'Total Mov by SS'!B:C,2,0)</f>
        <v>160</v>
      </c>
      <c r="D3657" s="21" t="s">
        <v>59</v>
      </c>
      <c r="E3657" s="21" t="s">
        <v>68</v>
      </c>
      <c r="F3657" s="21" t="s">
        <v>61</v>
      </c>
      <c r="G3657" s="21" t="s">
        <v>62</v>
      </c>
      <c r="H3657" s="21" t="s">
        <v>63</v>
      </c>
      <c r="I3657" s="21" t="s">
        <v>64</v>
      </c>
      <c r="J3657" s="22">
        <v>43726</v>
      </c>
      <c r="K3657" s="23">
        <v>0.40267361111111</v>
      </c>
      <c r="L3657" s="22">
        <v>43726</v>
      </c>
      <c r="M3657" s="23">
        <v>0.40583333333332999</v>
      </c>
      <c r="N3657" s="25">
        <v>2.2829999999999999</v>
      </c>
      <c r="O3657" s="21" t="s">
        <v>66</v>
      </c>
      <c r="P3657" s="24">
        <f>TotalMov[[#This Row],[Confirmed activ. 3 (ILE03)]]</f>
        <v>2.2829999999999999</v>
      </c>
      <c r="Q3657" s="24">
        <v>15</v>
      </c>
      <c r="R3657" s="21" t="s">
        <v>66</v>
      </c>
      <c r="S3657" s="21" t="s">
        <v>67</v>
      </c>
    </row>
    <row r="3658" spans="1:19" x14ac:dyDescent="0.35">
      <c r="A3658" s="21">
        <v>1550498</v>
      </c>
      <c r="B3658" s="53">
        <v>411591</v>
      </c>
      <c r="C3658" s="21">
        <f>VLOOKUP(TotalMov[[#This Row],[Order]],'Total Mov by SS'!B:C,2,0)</f>
        <v>160</v>
      </c>
      <c r="D3658" s="21" t="s">
        <v>59</v>
      </c>
      <c r="E3658" s="21" t="s">
        <v>73</v>
      </c>
      <c r="F3658" s="21" t="s">
        <v>69</v>
      </c>
      <c r="G3658" s="21" t="s">
        <v>62</v>
      </c>
      <c r="H3658" s="21" t="s">
        <v>70</v>
      </c>
      <c r="I3658" s="21" t="s">
        <v>71</v>
      </c>
      <c r="J3658" s="22">
        <v>43726</v>
      </c>
      <c r="K3658" s="23">
        <v>0.59107638888889003</v>
      </c>
      <c r="L3658" s="22">
        <v>43726</v>
      </c>
      <c r="M3658" s="23">
        <v>0.59107638888889003</v>
      </c>
      <c r="N3658" s="24">
        <v>20</v>
      </c>
      <c r="O3658" s="21" t="s">
        <v>66</v>
      </c>
      <c r="P3658" s="24">
        <f>TotalMov[[#This Row],[Confirmed activ. 3 (ILE03)]]</f>
        <v>20</v>
      </c>
      <c r="Q3658" s="24">
        <v>20</v>
      </c>
      <c r="R3658" s="21" t="s">
        <v>66</v>
      </c>
      <c r="S3658" s="21" t="s">
        <v>72</v>
      </c>
    </row>
    <row r="3659" spans="1:19" x14ac:dyDescent="0.35">
      <c r="A3659" s="21">
        <v>1550498</v>
      </c>
      <c r="B3659" s="53">
        <v>411591</v>
      </c>
      <c r="C3659" s="21">
        <f>VLOOKUP(TotalMov[[#This Row],[Order]],'Total Mov by SS'!B:C,2,0)</f>
        <v>160</v>
      </c>
      <c r="D3659" s="21" t="s">
        <v>59</v>
      </c>
      <c r="E3659" s="21" t="s">
        <v>75</v>
      </c>
      <c r="F3659" s="21" t="s">
        <v>61</v>
      </c>
      <c r="G3659" s="21" t="s">
        <v>62</v>
      </c>
      <c r="H3659" s="21" t="s">
        <v>63</v>
      </c>
      <c r="I3659" s="21" t="s">
        <v>74</v>
      </c>
      <c r="J3659" s="22">
        <v>43726</v>
      </c>
      <c r="K3659" s="23">
        <v>0.64467592592593004</v>
      </c>
      <c r="L3659" s="22">
        <v>43727</v>
      </c>
      <c r="M3659" s="23">
        <v>0.47895833333332999</v>
      </c>
      <c r="N3659" s="25">
        <v>6.335</v>
      </c>
      <c r="O3659" s="21" t="s">
        <v>77</v>
      </c>
      <c r="P3659" s="24">
        <f>TotalMov[[#This Row],[Confirmed activ. 3 (ILE03)]]*60</f>
        <v>380.1</v>
      </c>
      <c r="Q3659" s="24">
        <v>350</v>
      </c>
      <c r="R3659" s="21" t="s">
        <v>66</v>
      </c>
      <c r="S3659" s="21" t="s">
        <v>67</v>
      </c>
    </row>
    <row r="3660" spans="1:19" x14ac:dyDescent="0.35">
      <c r="A3660" s="21">
        <v>1550498</v>
      </c>
      <c r="B3660" s="53">
        <v>411591</v>
      </c>
      <c r="C3660" s="21">
        <f>VLOOKUP(TotalMov[[#This Row],[Order]],'Total Mov by SS'!B:C,2,0)</f>
        <v>160</v>
      </c>
      <c r="D3660" s="21" t="s">
        <v>59</v>
      </c>
      <c r="E3660" s="21" t="s">
        <v>78</v>
      </c>
      <c r="F3660" s="21" t="s">
        <v>61</v>
      </c>
      <c r="G3660" s="21" t="s">
        <v>62</v>
      </c>
      <c r="H3660" s="21" t="s">
        <v>63</v>
      </c>
      <c r="I3660" s="21" t="s">
        <v>76</v>
      </c>
      <c r="J3660" s="22">
        <v>43727</v>
      </c>
      <c r="K3660" s="23">
        <v>0.50137731481480996</v>
      </c>
      <c r="L3660" s="22">
        <v>43733</v>
      </c>
      <c r="M3660" s="23">
        <v>0.72934027777777999</v>
      </c>
      <c r="N3660" s="25">
        <v>2613.913</v>
      </c>
      <c r="O3660" s="21" t="s">
        <v>66</v>
      </c>
      <c r="P3660" s="24">
        <f>TotalMov[[#This Row],[Confirmed activ. 3 (ILE03)]]</f>
        <v>2613.913</v>
      </c>
      <c r="Q3660" s="24">
        <v>1020</v>
      </c>
      <c r="R3660" s="21" t="s">
        <v>66</v>
      </c>
      <c r="S3660" s="21" t="s">
        <v>67</v>
      </c>
    </row>
    <row r="3661" spans="1:19" x14ac:dyDescent="0.35">
      <c r="A3661" s="21">
        <v>1550498</v>
      </c>
      <c r="B3661" s="53">
        <v>411591</v>
      </c>
      <c r="C3661" s="21">
        <f>VLOOKUP(TotalMov[[#This Row],[Order]],'Total Mov by SS'!B:C,2,0)</f>
        <v>160</v>
      </c>
      <c r="D3661" s="21" t="s">
        <v>59</v>
      </c>
      <c r="E3661" s="21" t="s">
        <v>80</v>
      </c>
      <c r="F3661" s="21" t="s">
        <v>61</v>
      </c>
      <c r="G3661" s="21" t="s">
        <v>62</v>
      </c>
      <c r="H3661" s="21" t="s">
        <v>63</v>
      </c>
      <c r="I3661" s="21" t="s">
        <v>112</v>
      </c>
      <c r="J3661" s="22">
        <v>43733</v>
      </c>
      <c r="K3661" s="23">
        <v>0.72956018518518995</v>
      </c>
      <c r="L3661" s="22">
        <v>43733</v>
      </c>
      <c r="M3661" s="23">
        <v>0.74369212962963005</v>
      </c>
      <c r="N3661" s="25">
        <v>20.350000000000001</v>
      </c>
      <c r="O3661" s="21" t="s">
        <v>66</v>
      </c>
      <c r="P3661" s="24">
        <f>TotalMov[[#This Row],[Confirmed activ. 3 (ILE03)]]</f>
        <v>20.350000000000001</v>
      </c>
      <c r="Q3661" s="24">
        <v>50</v>
      </c>
      <c r="R3661" s="21" t="s">
        <v>66</v>
      </c>
      <c r="S3661" s="21" t="s">
        <v>67</v>
      </c>
    </row>
    <row r="3662" spans="1:19" x14ac:dyDescent="0.35">
      <c r="A3662" s="21">
        <v>1550498</v>
      </c>
      <c r="B3662" s="53">
        <v>411591</v>
      </c>
      <c r="C3662" s="21">
        <f>VLOOKUP(TotalMov[[#This Row],[Order]],'Total Mov by SS'!B:C,2,0)</f>
        <v>160</v>
      </c>
      <c r="D3662" s="21" t="s">
        <v>59</v>
      </c>
      <c r="E3662" s="21" t="s">
        <v>82</v>
      </c>
      <c r="F3662" s="21" t="s">
        <v>89</v>
      </c>
      <c r="G3662" s="21" t="s">
        <v>90</v>
      </c>
      <c r="H3662" s="21" t="s">
        <v>91</v>
      </c>
      <c r="I3662" s="21" t="s">
        <v>92</v>
      </c>
      <c r="J3662" s="22"/>
      <c r="K3662" s="23">
        <v>0</v>
      </c>
      <c r="L3662" s="22"/>
      <c r="M3662" s="23">
        <v>0</v>
      </c>
      <c r="N3662" s="25">
        <v>0</v>
      </c>
      <c r="O3662" s="21" t="s">
        <v>93</v>
      </c>
      <c r="P3662" s="24"/>
      <c r="Q3662" s="24">
        <v>0</v>
      </c>
      <c r="R3662" s="21" t="s">
        <v>66</v>
      </c>
      <c r="S3662" s="21" t="s">
        <v>94</v>
      </c>
    </row>
    <row r="3663" spans="1:19" x14ac:dyDescent="0.35">
      <c r="A3663" s="21">
        <v>1550498</v>
      </c>
      <c r="B3663" s="53">
        <v>411591</v>
      </c>
      <c r="C3663" s="21">
        <f>VLOOKUP(TotalMov[[#This Row],[Order]],'Total Mov by SS'!B:C,2,0)</f>
        <v>160</v>
      </c>
      <c r="D3663" s="21" t="s">
        <v>59</v>
      </c>
      <c r="E3663" s="21" t="s">
        <v>85</v>
      </c>
      <c r="F3663" s="21" t="s">
        <v>69</v>
      </c>
      <c r="G3663" s="21" t="s">
        <v>62</v>
      </c>
      <c r="H3663" s="21" t="s">
        <v>70</v>
      </c>
      <c r="I3663" s="21" t="s">
        <v>79</v>
      </c>
      <c r="J3663" s="22">
        <v>43737</v>
      </c>
      <c r="K3663" s="23">
        <v>0.64457175925926002</v>
      </c>
      <c r="L3663" s="22">
        <v>43737</v>
      </c>
      <c r="M3663" s="23">
        <v>0.64457175925926002</v>
      </c>
      <c r="N3663" s="24">
        <v>20</v>
      </c>
      <c r="O3663" s="21" t="s">
        <v>66</v>
      </c>
      <c r="P3663" s="24">
        <f>TotalMov[[#This Row],[Confirmed activ. 3 (ILE03)]]</f>
        <v>20</v>
      </c>
      <c r="Q3663" s="24">
        <v>20</v>
      </c>
      <c r="R3663" s="21" t="s">
        <v>66</v>
      </c>
      <c r="S3663" s="21" t="s">
        <v>72</v>
      </c>
    </row>
    <row r="3664" spans="1:19" x14ac:dyDescent="0.35">
      <c r="A3664" s="21">
        <v>1550498</v>
      </c>
      <c r="B3664" s="53">
        <v>411591</v>
      </c>
      <c r="C3664" s="21">
        <f>VLOOKUP(TotalMov[[#This Row],[Order]],'Total Mov by SS'!B:C,2,0)</f>
        <v>160</v>
      </c>
      <c r="D3664" s="21" t="s">
        <v>59</v>
      </c>
      <c r="E3664" s="21" t="s">
        <v>88</v>
      </c>
      <c r="F3664" s="21" t="s">
        <v>69</v>
      </c>
      <c r="G3664" s="21" t="s">
        <v>62</v>
      </c>
      <c r="H3664" s="21" t="s">
        <v>70</v>
      </c>
      <c r="I3664" s="21" t="s">
        <v>81</v>
      </c>
      <c r="J3664" s="22">
        <v>43737</v>
      </c>
      <c r="K3664" s="23">
        <v>0.64481481481480996</v>
      </c>
      <c r="L3664" s="22">
        <v>43737</v>
      </c>
      <c r="M3664" s="23">
        <v>0.64481481481480996</v>
      </c>
      <c r="N3664" s="24">
        <v>20</v>
      </c>
      <c r="O3664" s="21" t="s">
        <v>66</v>
      </c>
      <c r="P3664" s="24">
        <f>TotalMov[[#This Row],[Confirmed activ. 3 (ILE03)]]</f>
        <v>20</v>
      </c>
      <c r="Q3664" s="24">
        <v>20</v>
      </c>
      <c r="R3664" s="21" t="s">
        <v>66</v>
      </c>
      <c r="S3664" s="21" t="s">
        <v>72</v>
      </c>
    </row>
    <row r="3665" spans="1:19" x14ac:dyDescent="0.35">
      <c r="A3665" s="21">
        <v>1550498</v>
      </c>
      <c r="B3665" s="53">
        <v>411591</v>
      </c>
      <c r="C3665" s="21">
        <f>VLOOKUP(TotalMov[[#This Row],[Order]],'Total Mov by SS'!B:C,2,0)</f>
        <v>160</v>
      </c>
      <c r="D3665" s="21" t="s">
        <v>59</v>
      </c>
      <c r="E3665" s="21" t="s">
        <v>95</v>
      </c>
      <c r="F3665" s="21" t="s">
        <v>83</v>
      </c>
      <c r="G3665" s="21" t="s">
        <v>62</v>
      </c>
      <c r="H3665" s="21" t="s">
        <v>84</v>
      </c>
      <c r="I3665" s="21" t="s">
        <v>84</v>
      </c>
      <c r="J3665" s="22">
        <v>43737</v>
      </c>
      <c r="K3665" s="23">
        <v>0.69527777777777999</v>
      </c>
      <c r="L3665" s="22">
        <v>43739</v>
      </c>
      <c r="M3665" s="23">
        <v>0.14658564814815001</v>
      </c>
      <c r="N3665" s="25">
        <v>8.2629999999999999</v>
      </c>
      <c r="O3665" s="21" t="s">
        <v>77</v>
      </c>
      <c r="P3665" s="24">
        <f>TotalMov[[#This Row],[Confirmed activ. 3 (ILE03)]]*60</f>
        <v>495.78</v>
      </c>
      <c r="Q3665" s="24">
        <v>450</v>
      </c>
      <c r="R3665" s="21" t="s">
        <v>66</v>
      </c>
      <c r="S3665" s="21" t="s">
        <v>67</v>
      </c>
    </row>
    <row r="3666" spans="1:19" x14ac:dyDescent="0.35">
      <c r="A3666" s="21">
        <v>1550498</v>
      </c>
      <c r="B3666" s="53">
        <v>411591</v>
      </c>
      <c r="C3666" s="21">
        <f>VLOOKUP(TotalMov[[#This Row],[Order]],'Total Mov by SS'!B:C,2,0)</f>
        <v>160</v>
      </c>
      <c r="D3666" s="21" t="s">
        <v>59</v>
      </c>
      <c r="E3666" s="21" t="s">
        <v>97</v>
      </c>
      <c r="F3666" s="21" t="s">
        <v>86</v>
      </c>
      <c r="G3666" s="21" t="s">
        <v>62</v>
      </c>
      <c r="H3666" s="21" t="s">
        <v>87</v>
      </c>
      <c r="I3666" s="21" t="s">
        <v>87</v>
      </c>
      <c r="J3666" s="22">
        <v>43739</v>
      </c>
      <c r="K3666" s="23">
        <v>0.45797453703704</v>
      </c>
      <c r="L3666" s="22">
        <v>43739</v>
      </c>
      <c r="M3666" s="23">
        <v>0.45797453703704</v>
      </c>
      <c r="N3666" s="24">
        <v>20</v>
      </c>
      <c r="O3666" s="21" t="s">
        <v>66</v>
      </c>
      <c r="P3666" s="24">
        <f>TotalMov[[#This Row],[Confirmed activ. 3 (ILE03)]]</f>
        <v>20</v>
      </c>
      <c r="Q3666" s="24">
        <v>20</v>
      </c>
      <c r="R3666" s="21" t="s">
        <v>66</v>
      </c>
      <c r="S3666" s="21" t="s">
        <v>72</v>
      </c>
    </row>
    <row r="3667" spans="1:19" x14ac:dyDescent="0.35">
      <c r="A3667" s="21">
        <v>1550498</v>
      </c>
      <c r="B3667" s="53">
        <v>411591</v>
      </c>
      <c r="C3667" s="21">
        <f>VLOOKUP(TotalMov[[#This Row],[Order]],'Total Mov by SS'!B:C,2,0)</f>
        <v>160</v>
      </c>
      <c r="D3667" s="21" t="s">
        <v>59</v>
      </c>
      <c r="E3667" s="21" t="s">
        <v>99</v>
      </c>
      <c r="F3667" s="21" t="s">
        <v>61</v>
      </c>
      <c r="G3667" s="21" t="s">
        <v>62</v>
      </c>
      <c r="H3667" s="21" t="s">
        <v>63</v>
      </c>
      <c r="I3667" s="21" t="s">
        <v>96</v>
      </c>
      <c r="J3667" s="22">
        <v>43745</v>
      </c>
      <c r="K3667" s="23">
        <v>0.34052083333333</v>
      </c>
      <c r="L3667" s="22">
        <v>43745</v>
      </c>
      <c r="M3667" s="23">
        <v>0.35276620370369999</v>
      </c>
      <c r="N3667" s="25">
        <v>17.632999999999999</v>
      </c>
      <c r="O3667" s="21" t="s">
        <v>66</v>
      </c>
      <c r="P3667" s="24">
        <f>TotalMov[[#This Row],[Confirmed activ. 3 (ILE03)]]</f>
        <v>17.632999999999999</v>
      </c>
      <c r="Q3667" s="24">
        <v>100</v>
      </c>
      <c r="R3667" s="21" t="s">
        <v>66</v>
      </c>
      <c r="S3667" s="21" t="s">
        <v>67</v>
      </c>
    </row>
    <row r="3668" spans="1:19" x14ac:dyDescent="0.35">
      <c r="A3668" s="21">
        <v>1550498</v>
      </c>
      <c r="B3668" s="53">
        <v>411591</v>
      </c>
      <c r="C3668" s="21">
        <f>VLOOKUP(TotalMov[[#This Row],[Order]],'Total Mov by SS'!B:C,2,0)</f>
        <v>160</v>
      </c>
      <c r="D3668" s="21" t="s">
        <v>59</v>
      </c>
      <c r="E3668" s="21" t="s">
        <v>101</v>
      </c>
      <c r="F3668" s="21" t="s">
        <v>69</v>
      </c>
      <c r="G3668" s="21" t="s">
        <v>62</v>
      </c>
      <c r="H3668" s="21" t="s">
        <v>70</v>
      </c>
      <c r="I3668" s="21" t="s">
        <v>98</v>
      </c>
      <c r="J3668" s="22">
        <v>43745</v>
      </c>
      <c r="K3668" s="23">
        <v>0.53576388888889004</v>
      </c>
      <c r="L3668" s="22">
        <v>43745</v>
      </c>
      <c r="M3668" s="23">
        <v>0.53576388888889004</v>
      </c>
      <c r="N3668" s="24">
        <v>20</v>
      </c>
      <c r="O3668" s="21" t="s">
        <v>66</v>
      </c>
      <c r="P3668" s="24">
        <f>TotalMov[[#This Row],[Confirmed activ. 3 (ILE03)]]</f>
        <v>20</v>
      </c>
      <c r="Q3668" s="24">
        <v>20</v>
      </c>
      <c r="R3668" s="21" t="s">
        <v>66</v>
      </c>
      <c r="S3668" s="21" t="s">
        <v>72</v>
      </c>
    </row>
    <row r="3669" spans="1:19" x14ac:dyDescent="0.35">
      <c r="A3669" s="21">
        <v>1550498</v>
      </c>
      <c r="B3669" s="53">
        <v>411591</v>
      </c>
      <c r="C3669" s="21">
        <f>VLOOKUP(TotalMov[[#This Row],[Order]],'Total Mov by SS'!B:C,2,0)</f>
        <v>160</v>
      </c>
      <c r="D3669" s="21" t="s">
        <v>59</v>
      </c>
      <c r="E3669" s="21" t="s">
        <v>104</v>
      </c>
      <c r="F3669" s="21" t="s">
        <v>69</v>
      </c>
      <c r="G3669" s="21" t="s">
        <v>62</v>
      </c>
      <c r="H3669" s="21" t="s">
        <v>70</v>
      </c>
      <c r="I3669" s="21" t="s">
        <v>100</v>
      </c>
      <c r="J3669" s="22">
        <v>43745</v>
      </c>
      <c r="K3669" s="23">
        <v>0.53592592592593002</v>
      </c>
      <c r="L3669" s="22">
        <v>43745</v>
      </c>
      <c r="M3669" s="23">
        <v>0.53592592592593002</v>
      </c>
      <c r="N3669" s="24">
        <v>30</v>
      </c>
      <c r="O3669" s="21" t="s">
        <v>66</v>
      </c>
      <c r="P3669" s="24">
        <f>TotalMov[[#This Row],[Confirmed activ. 3 (ILE03)]]</f>
        <v>30</v>
      </c>
      <c r="Q3669" s="24">
        <v>30</v>
      </c>
      <c r="R3669" s="21" t="s">
        <v>66</v>
      </c>
      <c r="S3669" s="21" t="s">
        <v>72</v>
      </c>
    </row>
    <row r="3670" spans="1:19" x14ac:dyDescent="0.35">
      <c r="A3670" s="21">
        <v>1550498</v>
      </c>
      <c r="B3670" s="53">
        <v>411591</v>
      </c>
      <c r="C3670" s="21">
        <f>VLOOKUP(TotalMov[[#This Row],[Order]],'Total Mov by SS'!B:C,2,0)</f>
        <v>160</v>
      </c>
      <c r="D3670" s="21" t="s">
        <v>59</v>
      </c>
      <c r="E3670" s="21" t="s">
        <v>113</v>
      </c>
      <c r="F3670" s="21" t="s">
        <v>102</v>
      </c>
      <c r="G3670" s="21" t="s">
        <v>62</v>
      </c>
      <c r="H3670" s="21" t="s">
        <v>100</v>
      </c>
      <c r="I3670" s="21" t="s">
        <v>103</v>
      </c>
      <c r="J3670" s="22">
        <v>43745</v>
      </c>
      <c r="K3670" s="23">
        <v>0.53608796296296002</v>
      </c>
      <c r="L3670" s="22">
        <v>43745</v>
      </c>
      <c r="M3670" s="23">
        <v>0.53608796296296002</v>
      </c>
      <c r="N3670" s="24">
        <v>30</v>
      </c>
      <c r="O3670" s="21" t="s">
        <v>66</v>
      </c>
      <c r="P3670" s="24">
        <f>TotalMov[[#This Row],[Confirmed activ. 3 (ILE03)]]</f>
        <v>30</v>
      </c>
      <c r="Q3670" s="24">
        <v>30</v>
      </c>
      <c r="R3670" s="21" t="s">
        <v>66</v>
      </c>
      <c r="S3670" s="21" t="s">
        <v>72</v>
      </c>
    </row>
    <row r="3671" spans="1:19" x14ac:dyDescent="0.35">
      <c r="A3671" s="21">
        <v>1550498</v>
      </c>
      <c r="B3671" s="53">
        <v>411591</v>
      </c>
      <c r="C3671" s="21">
        <f>VLOOKUP(TotalMov[[#This Row],[Order]],'Total Mov by SS'!B:C,2,0)</f>
        <v>160</v>
      </c>
      <c r="D3671" s="21" t="s">
        <v>59</v>
      </c>
      <c r="E3671" s="21" t="s">
        <v>114</v>
      </c>
      <c r="F3671" s="21" t="s">
        <v>102</v>
      </c>
      <c r="G3671" s="21" t="s">
        <v>105</v>
      </c>
      <c r="H3671" s="21" t="s">
        <v>100</v>
      </c>
      <c r="I3671" s="21" t="s">
        <v>106</v>
      </c>
      <c r="J3671" s="22">
        <v>43747</v>
      </c>
      <c r="K3671" s="23">
        <v>0.43567129629630003</v>
      </c>
      <c r="L3671" s="22">
        <v>43747</v>
      </c>
      <c r="M3671" s="23">
        <v>0.43567129629630003</v>
      </c>
      <c r="N3671" s="24">
        <v>45</v>
      </c>
      <c r="O3671" s="21" t="s">
        <v>66</v>
      </c>
      <c r="P3671" s="24">
        <f>TotalMov[[#This Row],[Confirmed activ. 3 (ILE03)]]</f>
        <v>45</v>
      </c>
      <c r="Q3671" s="24">
        <v>45</v>
      </c>
      <c r="R3671" s="21" t="s">
        <v>66</v>
      </c>
      <c r="S3671" s="21" t="s">
        <v>72</v>
      </c>
    </row>
    <row r="3672" spans="1:19" x14ac:dyDescent="0.35">
      <c r="A3672" s="21">
        <v>1550498</v>
      </c>
      <c r="B3672" s="53">
        <v>411591</v>
      </c>
      <c r="C3672" s="21">
        <f>VLOOKUP(TotalMov[[#This Row],[Order]],'Total Mov by SS'!B:C,2,0)</f>
        <v>160</v>
      </c>
      <c r="D3672" s="21" t="s">
        <v>107</v>
      </c>
      <c r="E3672" s="21" t="s">
        <v>60</v>
      </c>
      <c r="F3672" s="21" t="s">
        <v>61</v>
      </c>
      <c r="G3672" s="21" t="s">
        <v>90</v>
      </c>
      <c r="H3672" s="21" t="s">
        <v>63</v>
      </c>
      <c r="I3672" s="21" t="s">
        <v>108</v>
      </c>
      <c r="J3672" s="22">
        <v>43739</v>
      </c>
      <c r="K3672" s="23">
        <v>0.32100694444444</v>
      </c>
      <c r="L3672" s="22">
        <v>43739</v>
      </c>
      <c r="M3672" s="23">
        <v>0.67945601851852</v>
      </c>
      <c r="N3672" s="25">
        <v>8.6029999999999998</v>
      </c>
      <c r="O3672" s="21" t="s">
        <v>77</v>
      </c>
      <c r="P3672" s="24">
        <f>TotalMov[[#This Row],[Confirmed activ. 3 (ILE03)]]*60</f>
        <v>516.17999999999995</v>
      </c>
      <c r="Q3672" s="24">
        <v>1</v>
      </c>
      <c r="R3672" s="21" t="s">
        <v>66</v>
      </c>
      <c r="S3672" s="21" t="s">
        <v>67</v>
      </c>
    </row>
    <row r="3673" spans="1:19" x14ac:dyDescent="0.35">
      <c r="A3673" s="21">
        <v>1550498</v>
      </c>
      <c r="B3673" s="53">
        <v>411591</v>
      </c>
      <c r="C3673" s="21">
        <f>VLOOKUP(TotalMov[[#This Row],[Order]],'Total Mov by SS'!B:C,2,0)</f>
        <v>160</v>
      </c>
      <c r="D3673" s="21" t="s">
        <v>109</v>
      </c>
      <c r="E3673" s="21" t="s">
        <v>95</v>
      </c>
      <c r="F3673" s="21" t="s">
        <v>83</v>
      </c>
      <c r="G3673" s="21" t="s">
        <v>90</v>
      </c>
      <c r="H3673" s="21" t="s">
        <v>84</v>
      </c>
      <c r="I3673" s="21" t="s">
        <v>110</v>
      </c>
      <c r="J3673" s="22"/>
      <c r="K3673" s="23">
        <v>0</v>
      </c>
      <c r="L3673" s="22"/>
      <c r="M3673" s="23">
        <v>0</v>
      </c>
      <c r="N3673" s="25">
        <v>0</v>
      </c>
      <c r="O3673" s="21" t="s">
        <v>93</v>
      </c>
      <c r="P3673" s="24"/>
      <c r="Q3673" s="24">
        <v>5</v>
      </c>
      <c r="R3673" s="21" t="s">
        <v>66</v>
      </c>
      <c r="S3673" s="21" t="s">
        <v>94</v>
      </c>
    </row>
    <row r="3674" spans="1:19" x14ac:dyDescent="0.35">
      <c r="A3674" s="21">
        <v>1550499</v>
      </c>
      <c r="B3674" s="53">
        <v>411591</v>
      </c>
      <c r="C3674" s="21">
        <f>VLOOKUP(TotalMov[[#This Row],[Order]],'Total Mov by SS'!B:C,2,0)</f>
        <v>161</v>
      </c>
      <c r="D3674" s="21" t="s">
        <v>59</v>
      </c>
      <c r="E3674" s="21" t="s">
        <v>60</v>
      </c>
      <c r="F3674" s="21" t="s">
        <v>83</v>
      </c>
      <c r="G3674" s="21" t="s">
        <v>62</v>
      </c>
      <c r="H3674" s="21" t="s">
        <v>84</v>
      </c>
      <c r="I3674" s="21" t="s">
        <v>111</v>
      </c>
      <c r="J3674" s="22">
        <v>43726</v>
      </c>
      <c r="K3674" s="23">
        <v>0.68721064814815003</v>
      </c>
      <c r="L3674" s="22">
        <v>43727</v>
      </c>
      <c r="M3674" s="23">
        <v>0.15483796296296001</v>
      </c>
      <c r="N3674" s="25">
        <v>75.566000000000003</v>
      </c>
      <c r="O3674" s="21" t="s">
        <v>66</v>
      </c>
      <c r="P3674" s="24">
        <f>TotalMov[[#This Row],[Confirmed activ. 3 (ILE03)]]</f>
        <v>75.566000000000003</v>
      </c>
      <c r="Q3674" s="24">
        <v>40</v>
      </c>
      <c r="R3674" s="21" t="s">
        <v>66</v>
      </c>
      <c r="S3674" s="21" t="s">
        <v>67</v>
      </c>
    </row>
    <row r="3675" spans="1:19" x14ac:dyDescent="0.35">
      <c r="A3675" s="21">
        <v>1550499</v>
      </c>
      <c r="B3675" s="53">
        <v>411591</v>
      </c>
      <c r="C3675" s="21">
        <f>VLOOKUP(TotalMov[[#This Row],[Order]],'Total Mov by SS'!B:C,2,0)</f>
        <v>161</v>
      </c>
      <c r="D3675" s="21" t="s">
        <v>59</v>
      </c>
      <c r="E3675" s="21" t="s">
        <v>68</v>
      </c>
      <c r="F3675" s="21" t="s">
        <v>61</v>
      </c>
      <c r="G3675" s="21" t="s">
        <v>62</v>
      </c>
      <c r="H3675" s="21" t="s">
        <v>63</v>
      </c>
      <c r="I3675" s="21" t="s">
        <v>64</v>
      </c>
      <c r="J3675" s="22">
        <v>43727</v>
      </c>
      <c r="K3675" s="23">
        <v>0.35317129629630001</v>
      </c>
      <c r="L3675" s="22">
        <v>43727</v>
      </c>
      <c r="M3675" s="23">
        <v>0.36454861111110998</v>
      </c>
      <c r="N3675" s="25">
        <v>16.382999999999999</v>
      </c>
      <c r="O3675" s="21" t="s">
        <v>66</v>
      </c>
      <c r="P3675" s="24">
        <f>TotalMov[[#This Row],[Confirmed activ. 3 (ILE03)]]</f>
        <v>16.382999999999999</v>
      </c>
      <c r="Q3675" s="24">
        <v>15</v>
      </c>
      <c r="R3675" s="21" t="s">
        <v>66</v>
      </c>
      <c r="S3675" s="21" t="s">
        <v>67</v>
      </c>
    </row>
    <row r="3676" spans="1:19" x14ac:dyDescent="0.35">
      <c r="A3676" s="21">
        <v>1550499</v>
      </c>
      <c r="B3676" s="53">
        <v>411591</v>
      </c>
      <c r="C3676" s="21">
        <f>VLOOKUP(TotalMov[[#This Row],[Order]],'Total Mov by SS'!B:C,2,0)</f>
        <v>161</v>
      </c>
      <c r="D3676" s="21" t="s">
        <v>59</v>
      </c>
      <c r="E3676" s="21" t="s">
        <v>73</v>
      </c>
      <c r="F3676" s="21" t="s">
        <v>69</v>
      </c>
      <c r="G3676" s="21" t="s">
        <v>62</v>
      </c>
      <c r="H3676" s="21" t="s">
        <v>70</v>
      </c>
      <c r="I3676" s="21" t="s">
        <v>71</v>
      </c>
      <c r="J3676" s="22">
        <v>43727</v>
      </c>
      <c r="K3676" s="23">
        <v>0.58311342592592996</v>
      </c>
      <c r="L3676" s="22">
        <v>43727</v>
      </c>
      <c r="M3676" s="23">
        <v>0.58311342592592996</v>
      </c>
      <c r="N3676" s="24">
        <v>20</v>
      </c>
      <c r="O3676" s="21" t="s">
        <v>66</v>
      </c>
      <c r="P3676" s="24">
        <f>TotalMov[[#This Row],[Confirmed activ. 3 (ILE03)]]</f>
        <v>20</v>
      </c>
      <c r="Q3676" s="24">
        <v>20</v>
      </c>
      <c r="R3676" s="21" t="s">
        <v>66</v>
      </c>
      <c r="S3676" s="21" t="s">
        <v>72</v>
      </c>
    </row>
    <row r="3677" spans="1:19" x14ac:dyDescent="0.35">
      <c r="A3677" s="21">
        <v>1550499</v>
      </c>
      <c r="B3677" s="53">
        <v>411591</v>
      </c>
      <c r="C3677" s="21">
        <f>VLOOKUP(TotalMov[[#This Row],[Order]],'Total Mov by SS'!B:C,2,0)</f>
        <v>161</v>
      </c>
      <c r="D3677" s="21" t="s">
        <v>59</v>
      </c>
      <c r="E3677" s="21" t="s">
        <v>75</v>
      </c>
      <c r="F3677" s="21" t="s">
        <v>61</v>
      </c>
      <c r="G3677" s="21" t="s">
        <v>62</v>
      </c>
      <c r="H3677" s="21" t="s">
        <v>63</v>
      </c>
      <c r="I3677" s="21" t="s">
        <v>74</v>
      </c>
      <c r="J3677" s="22">
        <v>43727</v>
      </c>
      <c r="K3677" s="23">
        <v>0.59555555555555995</v>
      </c>
      <c r="L3677" s="22">
        <v>43730</v>
      </c>
      <c r="M3677" s="23">
        <v>0.65304398148148002</v>
      </c>
      <c r="N3677" s="25">
        <v>7.9429999999999996</v>
      </c>
      <c r="O3677" s="21" t="s">
        <v>77</v>
      </c>
      <c r="P3677" s="24">
        <f>TotalMov[[#This Row],[Confirmed activ. 3 (ILE03)]]*60</f>
        <v>476.58</v>
      </c>
      <c r="Q3677" s="24">
        <v>350</v>
      </c>
      <c r="R3677" s="21" t="s">
        <v>66</v>
      </c>
      <c r="S3677" s="21" t="s">
        <v>67</v>
      </c>
    </row>
    <row r="3678" spans="1:19" x14ac:dyDescent="0.35">
      <c r="A3678" s="21">
        <v>1550499</v>
      </c>
      <c r="B3678" s="53">
        <v>411591</v>
      </c>
      <c r="C3678" s="21">
        <f>VLOOKUP(TotalMov[[#This Row],[Order]],'Total Mov by SS'!B:C,2,0)</f>
        <v>161</v>
      </c>
      <c r="D3678" s="21" t="s">
        <v>59</v>
      </c>
      <c r="E3678" s="21" t="s">
        <v>78</v>
      </c>
      <c r="F3678" s="21" t="s">
        <v>61</v>
      </c>
      <c r="G3678" s="21" t="s">
        <v>62</v>
      </c>
      <c r="H3678" s="21" t="s">
        <v>63</v>
      </c>
      <c r="I3678" s="21" t="s">
        <v>76</v>
      </c>
      <c r="J3678" s="22">
        <v>43730</v>
      </c>
      <c r="K3678" s="23">
        <v>0.65321759259259005</v>
      </c>
      <c r="L3678" s="22">
        <v>43734</v>
      </c>
      <c r="M3678" s="23">
        <v>0.64641203703703998</v>
      </c>
      <c r="N3678" s="25">
        <v>38.683</v>
      </c>
      <c r="O3678" s="21" t="s">
        <v>77</v>
      </c>
      <c r="P3678" s="24">
        <f>TotalMov[[#This Row],[Confirmed activ. 3 (ILE03)]]*60</f>
        <v>2320.98</v>
      </c>
      <c r="Q3678" s="24">
        <v>1020</v>
      </c>
      <c r="R3678" s="21" t="s">
        <v>66</v>
      </c>
      <c r="S3678" s="21" t="s">
        <v>67</v>
      </c>
    </row>
    <row r="3679" spans="1:19" x14ac:dyDescent="0.35">
      <c r="A3679" s="21">
        <v>1550499</v>
      </c>
      <c r="B3679" s="53">
        <v>411591</v>
      </c>
      <c r="C3679" s="21">
        <f>VLOOKUP(TotalMov[[#This Row],[Order]],'Total Mov by SS'!B:C,2,0)</f>
        <v>161</v>
      </c>
      <c r="D3679" s="21" t="s">
        <v>59</v>
      </c>
      <c r="E3679" s="21" t="s">
        <v>80</v>
      </c>
      <c r="F3679" s="21" t="s">
        <v>61</v>
      </c>
      <c r="G3679" s="21" t="s">
        <v>62</v>
      </c>
      <c r="H3679" s="21" t="s">
        <v>63</v>
      </c>
      <c r="I3679" s="21" t="s">
        <v>112</v>
      </c>
      <c r="J3679" s="22">
        <v>43734</v>
      </c>
      <c r="K3679" s="23">
        <v>0.64667824074073998</v>
      </c>
      <c r="L3679" s="22">
        <v>43734</v>
      </c>
      <c r="M3679" s="23">
        <v>0.66379629629629999</v>
      </c>
      <c r="N3679" s="25">
        <v>24.65</v>
      </c>
      <c r="O3679" s="21" t="s">
        <v>66</v>
      </c>
      <c r="P3679" s="24">
        <f>TotalMov[[#This Row],[Confirmed activ. 3 (ILE03)]]</f>
        <v>24.65</v>
      </c>
      <c r="Q3679" s="24">
        <v>50</v>
      </c>
      <c r="R3679" s="21" t="s">
        <v>66</v>
      </c>
      <c r="S3679" s="21" t="s">
        <v>67</v>
      </c>
    </row>
    <row r="3680" spans="1:19" x14ac:dyDescent="0.35">
      <c r="A3680" s="21">
        <v>1550499</v>
      </c>
      <c r="B3680" s="53">
        <v>411591</v>
      </c>
      <c r="C3680" s="21">
        <f>VLOOKUP(TotalMov[[#This Row],[Order]],'Total Mov by SS'!B:C,2,0)</f>
        <v>161</v>
      </c>
      <c r="D3680" s="21" t="s">
        <v>59</v>
      </c>
      <c r="E3680" s="21" t="s">
        <v>82</v>
      </c>
      <c r="F3680" s="21" t="s">
        <v>89</v>
      </c>
      <c r="G3680" s="21" t="s">
        <v>90</v>
      </c>
      <c r="H3680" s="21" t="s">
        <v>91</v>
      </c>
      <c r="I3680" s="21" t="s">
        <v>92</v>
      </c>
      <c r="J3680" s="22"/>
      <c r="K3680" s="23">
        <v>0</v>
      </c>
      <c r="L3680" s="22"/>
      <c r="M3680" s="23">
        <v>0</v>
      </c>
      <c r="N3680" s="25">
        <v>0</v>
      </c>
      <c r="O3680" s="21" t="s">
        <v>93</v>
      </c>
      <c r="P3680" s="24"/>
      <c r="Q3680" s="24">
        <v>0</v>
      </c>
      <c r="R3680" s="21" t="s">
        <v>66</v>
      </c>
      <c r="S3680" s="21" t="s">
        <v>94</v>
      </c>
    </row>
    <row r="3681" spans="1:19" x14ac:dyDescent="0.35">
      <c r="A3681" s="21">
        <v>1550499</v>
      </c>
      <c r="B3681" s="53">
        <v>411591</v>
      </c>
      <c r="C3681" s="21">
        <f>VLOOKUP(TotalMov[[#This Row],[Order]],'Total Mov by SS'!B:C,2,0)</f>
        <v>161</v>
      </c>
      <c r="D3681" s="21" t="s">
        <v>59</v>
      </c>
      <c r="E3681" s="21" t="s">
        <v>85</v>
      </c>
      <c r="F3681" s="21" t="s">
        <v>69</v>
      </c>
      <c r="G3681" s="21" t="s">
        <v>62</v>
      </c>
      <c r="H3681" s="21" t="s">
        <v>70</v>
      </c>
      <c r="I3681" s="21" t="s">
        <v>79</v>
      </c>
      <c r="J3681" s="22">
        <v>43737</v>
      </c>
      <c r="K3681" s="23">
        <v>0.64623842592592995</v>
      </c>
      <c r="L3681" s="22">
        <v>43737</v>
      </c>
      <c r="M3681" s="23">
        <v>0.64623842592592995</v>
      </c>
      <c r="N3681" s="24">
        <v>20</v>
      </c>
      <c r="O3681" s="21" t="s">
        <v>66</v>
      </c>
      <c r="P3681" s="24">
        <f>TotalMov[[#This Row],[Confirmed activ. 3 (ILE03)]]</f>
        <v>20</v>
      </c>
      <c r="Q3681" s="24">
        <v>20</v>
      </c>
      <c r="R3681" s="21" t="s">
        <v>66</v>
      </c>
      <c r="S3681" s="21" t="s">
        <v>72</v>
      </c>
    </row>
    <row r="3682" spans="1:19" x14ac:dyDescent="0.35">
      <c r="A3682" s="21">
        <v>1550499</v>
      </c>
      <c r="B3682" s="53">
        <v>411591</v>
      </c>
      <c r="C3682" s="21">
        <f>VLOOKUP(TotalMov[[#This Row],[Order]],'Total Mov by SS'!B:C,2,0)</f>
        <v>161</v>
      </c>
      <c r="D3682" s="21" t="s">
        <v>59</v>
      </c>
      <c r="E3682" s="21" t="s">
        <v>88</v>
      </c>
      <c r="F3682" s="21" t="s">
        <v>69</v>
      </c>
      <c r="G3682" s="21" t="s">
        <v>62</v>
      </c>
      <c r="H3682" s="21" t="s">
        <v>70</v>
      </c>
      <c r="I3682" s="21" t="s">
        <v>81</v>
      </c>
      <c r="J3682" s="22">
        <v>43737</v>
      </c>
      <c r="K3682" s="23">
        <v>0.64645833333333003</v>
      </c>
      <c r="L3682" s="22">
        <v>43737</v>
      </c>
      <c r="M3682" s="23">
        <v>0.64645833333333003</v>
      </c>
      <c r="N3682" s="24">
        <v>20</v>
      </c>
      <c r="O3682" s="21" t="s">
        <v>66</v>
      </c>
      <c r="P3682" s="24">
        <f>TotalMov[[#This Row],[Confirmed activ. 3 (ILE03)]]</f>
        <v>20</v>
      </c>
      <c r="Q3682" s="24">
        <v>20</v>
      </c>
      <c r="R3682" s="21" t="s">
        <v>66</v>
      </c>
      <c r="S3682" s="21" t="s">
        <v>72</v>
      </c>
    </row>
    <row r="3683" spans="1:19" x14ac:dyDescent="0.35">
      <c r="A3683" s="21">
        <v>1550499</v>
      </c>
      <c r="B3683" s="53">
        <v>411591</v>
      </c>
      <c r="C3683" s="21">
        <f>VLOOKUP(TotalMov[[#This Row],[Order]],'Total Mov by SS'!B:C,2,0)</f>
        <v>161</v>
      </c>
      <c r="D3683" s="21" t="s">
        <v>59</v>
      </c>
      <c r="E3683" s="21" t="s">
        <v>95</v>
      </c>
      <c r="F3683" s="21" t="s">
        <v>83</v>
      </c>
      <c r="G3683" s="21" t="s">
        <v>62</v>
      </c>
      <c r="H3683" s="21" t="s">
        <v>84</v>
      </c>
      <c r="I3683" s="21" t="s">
        <v>84</v>
      </c>
      <c r="J3683" s="22">
        <v>43737</v>
      </c>
      <c r="K3683" s="23">
        <v>0.65947916666666995</v>
      </c>
      <c r="L3683" s="22">
        <v>43739</v>
      </c>
      <c r="M3683" s="23">
        <v>4.703703703704E-2</v>
      </c>
      <c r="N3683" s="25">
        <v>9.0299999999999994</v>
      </c>
      <c r="O3683" s="21" t="s">
        <v>77</v>
      </c>
      <c r="P3683" s="24">
        <f>TotalMov[[#This Row],[Confirmed activ. 3 (ILE03)]]*60</f>
        <v>541.79999999999995</v>
      </c>
      <c r="Q3683" s="24">
        <v>450</v>
      </c>
      <c r="R3683" s="21" t="s">
        <v>66</v>
      </c>
      <c r="S3683" s="21" t="s">
        <v>67</v>
      </c>
    </row>
    <row r="3684" spans="1:19" x14ac:dyDescent="0.35">
      <c r="A3684" s="21">
        <v>1550499</v>
      </c>
      <c r="B3684" s="53">
        <v>411591</v>
      </c>
      <c r="C3684" s="21">
        <f>VLOOKUP(TotalMov[[#This Row],[Order]],'Total Mov by SS'!B:C,2,0)</f>
        <v>161</v>
      </c>
      <c r="D3684" s="21" t="s">
        <v>59</v>
      </c>
      <c r="E3684" s="21" t="s">
        <v>97</v>
      </c>
      <c r="F3684" s="21" t="s">
        <v>86</v>
      </c>
      <c r="G3684" s="21" t="s">
        <v>62</v>
      </c>
      <c r="H3684" s="21" t="s">
        <v>87</v>
      </c>
      <c r="I3684" s="21" t="s">
        <v>87</v>
      </c>
      <c r="J3684" s="22">
        <v>43739</v>
      </c>
      <c r="K3684" s="23">
        <v>0.45759259259259</v>
      </c>
      <c r="L3684" s="22">
        <v>43739</v>
      </c>
      <c r="M3684" s="23">
        <v>0.45759259259259</v>
      </c>
      <c r="N3684" s="24">
        <v>20</v>
      </c>
      <c r="O3684" s="21" t="s">
        <v>66</v>
      </c>
      <c r="P3684" s="24">
        <f>TotalMov[[#This Row],[Confirmed activ. 3 (ILE03)]]</f>
        <v>20</v>
      </c>
      <c r="Q3684" s="24">
        <v>20</v>
      </c>
      <c r="R3684" s="21" t="s">
        <v>66</v>
      </c>
      <c r="S3684" s="21" t="s">
        <v>72</v>
      </c>
    </row>
    <row r="3685" spans="1:19" x14ac:dyDescent="0.35">
      <c r="A3685" s="21">
        <v>1550499</v>
      </c>
      <c r="B3685" s="53">
        <v>411591</v>
      </c>
      <c r="C3685" s="21">
        <f>VLOOKUP(TotalMov[[#This Row],[Order]],'Total Mov by SS'!B:C,2,0)</f>
        <v>161</v>
      </c>
      <c r="D3685" s="21" t="s">
        <v>59</v>
      </c>
      <c r="E3685" s="21" t="s">
        <v>99</v>
      </c>
      <c r="F3685" s="21" t="s">
        <v>61</v>
      </c>
      <c r="G3685" s="21" t="s">
        <v>62</v>
      </c>
      <c r="H3685" s="21" t="s">
        <v>63</v>
      </c>
      <c r="I3685" s="21" t="s">
        <v>96</v>
      </c>
      <c r="J3685" s="22">
        <v>43744</v>
      </c>
      <c r="K3685" s="23">
        <v>0.65716435185184996</v>
      </c>
      <c r="L3685" s="22">
        <v>43744</v>
      </c>
      <c r="M3685" s="23">
        <v>0.67459490740741002</v>
      </c>
      <c r="N3685" s="25">
        <v>3.5830000000000002</v>
      </c>
      <c r="O3685" s="21" t="s">
        <v>66</v>
      </c>
      <c r="P3685" s="24">
        <f>TotalMov[[#This Row],[Confirmed activ. 3 (ILE03)]]</f>
        <v>3.5830000000000002</v>
      </c>
      <c r="Q3685" s="24">
        <v>100</v>
      </c>
      <c r="R3685" s="21" t="s">
        <v>66</v>
      </c>
      <c r="S3685" s="21" t="s">
        <v>67</v>
      </c>
    </row>
    <row r="3686" spans="1:19" x14ac:dyDescent="0.35">
      <c r="A3686" s="21">
        <v>1550499</v>
      </c>
      <c r="B3686" s="53">
        <v>411591</v>
      </c>
      <c r="C3686" s="21">
        <f>VLOOKUP(TotalMov[[#This Row],[Order]],'Total Mov by SS'!B:C,2,0)</f>
        <v>161</v>
      </c>
      <c r="D3686" s="21" t="s">
        <v>59</v>
      </c>
      <c r="E3686" s="21" t="s">
        <v>101</v>
      </c>
      <c r="F3686" s="21" t="s">
        <v>69</v>
      </c>
      <c r="G3686" s="21" t="s">
        <v>62</v>
      </c>
      <c r="H3686" s="21" t="s">
        <v>70</v>
      </c>
      <c r="I3686" s="21" t="s">
        <v>98</v>
      </c>
      <c r="J3686" s="22">
        <v>43746</v>
      </c>
      <c r="K3686" s="23">
        <v>0.68079861111110995</v>
      </c>
      <c r="L3686" s="22">
        <v>43746</v>
      </c>
      <c r="M3686" s="23">
        <v>0.68079861111110995</v>
      </c>
      <c r="N3686" s="24">
        <v>20</v>
      </c>
      <c r="O3686" s="21" t="s">
        <v>66</v>
      </c>
      <c r="P3686" s="24">
        <f>TotalMov[[#This Row],[Confirmed activ. 3 (ILE03)]]</f>
        <v>20</v>
      </c>
      <c r="Q3686" s="24">
        <v>20</v>
      </c>
      <c r="R3686" s="21" t="s">
        <v>66</v>
      </c>
      <c r="S3686" s="21" t="s">
        <v>72</v>
      </c>
    </row>
    <row r="3687" spans="1:19" x14ac:dyDescent="0.35">
      <c r="A3687" s="21">
        <v>1550499</v>
      </c>
      <c r="B3687" s="53">
        <v>411591</v>
      </c>
      <c r="C3687" s="21">
        <f>VLOOKUP(TotalMov[[#This Row],[Order]],'Total Mov by SS'!B:C,2,0)</f>
        <v>161</v>
      </c>
      <c r="D3687" s="21" t="s">
        <v>59</v>
      </c>
      <c r="E3687" s="21" t="s">
        <v>104</v>
      </c>
      <c r="F3687" s="21" t="s">
        <v>69</v>
      </c>
      <c r="G3687" s="21" t="s">
        <v>62</v>
      </c>
      <c r="H3687" s="21" t="s">
        <v>70</v>
      </c>
      <c r="I3687" s="21" t="s">
        <v>100</v>
      </c>
      <c r="J3687" s="22">
        <v>43746</v>
      </c>
      <c r="K3687" s="23">
        <v>0.68087962962963</v>
      </c>
      <c r="L3687" s="22">
        <v>43746</v>
      </c>
      <c r="M3687" s="23">
        <v>0.68087962962963</v>
      </c>
      <c r="N3687" s="24">
        <v>30</v>
      </c>
      <c r="O3687" s="21" t="s">
        <v>66</v>
      </c>
      <c r="P3687" s="24">
        <f>TotalMov[[#This Row],[Confirmed activ. 3 (ILE03)]]</f>
        <v>30</v>
      </c>
      <c r="Q3687" s="24">
        <v>30</v>
      </c>
      <c r="R3687" s="21" t="s">
        <v>66</v>
      </c>
      <c r="S3687" s="21" t="s">
        <v>72</v>
      </c>
    </row>
    <row r="3688" spans="1:19" x14ac:dyDescent="0.35">
      <c r="A3688" s="21">
        <v>1550499</v>
      </c>
      <c r="B3688" s="53">
        <v>411591</v>
      </c>
      <c r="C3688" s="21">
        <f>VLOOKUP(TotalMov[[#This Row],[Order]],'Total Mov by SS'!B:C,2,0)</f>
        <v>161</v>
      </c>
      <c r="D3688" s="21" t="s">
        <v>59</v>
      </c>
      <c r="E3688" s="21" t="s">
        <v>113</v>
      </c>
      <c r="F3688" s="21" t="s">
        <v>102</v>
      </c>
      <c r="G3688" s="21" t="s">
        <v>62</v>
      </c>
      <c r="H3688" s="21" t="s">
        <v>100</v>
      </c>
      <c r="I3688" s="21" t="s">
        <v>103</v>
      </c>
      <c r="J3688" s="22">
        <v>43746</v>
      </c>
      <c r="K3688" s="23">
        <v>0.68096064814815005</v>
      </c>
      <c r="L3688" s="22">
        <v>43746</v>
      </c>
      <c r="M3688" s="23">
        <v>0.68096064814815005</v>
      </c>
      <c r="N3688" s="24">
        <v>30</v>
      </c>
      <c r="O3688" s="21" t="s">
        <v>66</v>
      </c>
      <c r="P3688" s="24">
        <f>TotalMov[[#This Row],[Confirmed activ. 3 (ILE03)]]</f>
        <v>30</v>
      </c>
      <c r="Q3688" s="24">
        <v>30</v>
      </c>
      <c r="R3688" s="21" t="s">
        <v>66</v>
      </c>
      <c r="S3688" s="21" t="s">
        <v>72</v>
      </c>
    </row>
    <row r="3689" spans="1:19" x14ac:dyDescent="0.35">
      <c r="A3689" s="21">
        <v>1550499</v>
      </c>
      <c r="B3689" s="53">
        <v>411591</v>
      </c>
      <c r="C3689" s="21">
        <f>VLOOKUP(TotalMov[[#This Row],[Order]],'Total Mov by SS'!B:C,2,0)</f>
        <v>161</v>
      </c>
      <c r="D3689" s="21" t="s">
        <v>59</v>
      </c>
      <c r="E3689" s="21" t="s">
        <v>114</v>
      </c>
      <c r="F3689" s="21" t="s">
        <v>102</v>
      </c>
      <c r="G3689" s="21" t="s">
        <v>105</v>
      </c>
      <c r="H3689" s="21" t="s">
        <v>100</v>
      </c>
      <c r="I3689" s="21" t="s">
        <v>106</v>
      </c>
      <c r="J3689" s="22">
        <v>43747</v>
      </c>
      <c r="K3689" s="23">
        <v>0.74335648148148004</v>
      </c>
      <c r="L3689" s="22">
        <v>43747</v>
      </c>
      <c r="M3689" s="23">
        <v>0.74335648148148004</v>
      </c>
      <c r="N3689" s="24">
        <v>45</v>
      </c>
      <c r="O3689" s="21" t="s">
        <v>66</v>
      </c>
      <c r="P3689" s="24">
        <f>TotalMov[[#This Row],[Confirmed activ. 3 (ILE03)]]</f>
        <v>45</v>
      </c>
      <c r="Q3689" s="24">
        <v>45</v>
      </c>
      <c r="R3689" s="21" t="s">
        <v>66</v>
      </c>
      <c r="S3689" s="21" t="s">
        <v>72</v>
      </c>
    </row>
    <row r="3690" spans="1:19" x14ac:dyDescent="0.35">
      <c r="A3690" s="21">
        <v>1550499</v>
      </c>
      <c r="B3690" s="53">
        <v>411591</v>
      </c>
      <c r="C3690" s="21">
        <f>VLOOKUP(TotalMov[[#This Row],[Order]],'Total Mov by SS'!B:C,2,0)</f>
        <v>161</v>
      </c>
      <c r="D3690" s="21" t="s">
        <v>107</v>
      </c>
      <c r="E3690" s="21" t="s">
        <v>60</v>
      </c>
      <c r="F3690" s="21" t="s">
        <v>61</v>
      </c>
      <c r="G3690" s="21" t="s">
        <v>90</v>
      </c>
      <c r="H3690" s="21" t="s">
        <v>63</v>
      </c>
      <c r="I3690" s="21" t="s">
        <v>108</v>
      </c>
      <c r="J3690" s="22">
        <v>43739</v>
      </c>
      <c r="K3690" s="23">
        <v>0.40368055555555998</v>
      </c>
      <c r="L3690" s="22">
        <v>43739</v>
      </c>
      <c r="M3690" s="23">
        <v>0.61881944444444004</v>
      </c>
      <c r="N3690" s="25">
        <v>4.4930000000000003</v>
      </c>
      <c r="O3690" s="21" t="s">
        <v>77</v>
      </c>
      <c r="P3690" s="24">
        <f>TotalMov[[#This Row],[Confirmed activ. 3 (ILE03)]]*60</f>
        <v>269.58000000000004</v>
      </c>
      <c r="Q3690" s="24">
        <v>1</v>
      </c>
      <c r="R3690" s="21" t="s">
        <v>66</v>
      </c>
      <c r="S3690" s="21" t="s">
        <v>67</v>
      </c>
    </row>
    <row r="3691" spans="1:19" x14ac:dyDescent="0.35">
      <c r="A3691" s="21">
        <v>1550499</v>
      </c>
      <c r="B3691" s="53">
        <v>411591</v>
      </c>
      <c r="C3691" s="21">
        <f>VLOOKUP(TotalMov[[#This Row],[Order]],'Total Mov by SS'!B:C,2,0)</f>
        <v>161</v>
      </c>
      <c r="D3691" s="21" t="s">
        <v>109</v>
      </c>
      <c r="E3691" s="21" t="s">
        <v>95</v>
      </c>
      <c r="F3691" s="21" t="s">
        <v>83</v>
      </c>
      <c r="G3691" s="21" t="s">
        <v>90</v>
      </c>
      <c r="H3691" s="21" t="s">
        <v>84</v>
      </c>
      <c r="I3691" s="21" t="s">
        <v>110</v>
      </c>
      <c r="J3691" s="22"/>
      <c r="K3691" s="23">
        <v>0</v>
      </c>
      <c r="L3691" s="22"/>
      <c r="M3691" s="23">
        <v>0</v>
      </c>
      <c r="N3691" s="25">
        <v>0</v>
      </c>
      <c r="O3691" s="21" t="s">
        <v>93</v>
      </c>
      <c r="P3691" s="24"/>
      <c r="Q3691" s="24">
        <v>5</v>
      </c>
      <c r="R3691" s="21" t="s">
        <v>66</v>
      </c>
      <c r="S3691" s="21" t="s">
        <v>94</v>
      </c>
    </row>
    <row r="3692" spans="1:19" x14ac:dyDescent="0.35">
      <c r="A3692" s="21">
        <v>1550560</v>
      </c>
      <c r="B3692" s="53">
        <v>411591</v>
      </c>
      <c r="C3692" s="21">
        <f>VLOOKUP(TotalMov[[#This Row],[Order]],'Total Mov by SS'!B:C,2,0)</f>
        <v>161</v>
      </c>
      <c r="D3692" s="21" t="s">
        <v>59</v>
      </c>
      <c r="E3692" s="21" t="s">
        <v>60</v>
      </c>
      <c r="F3692" s="21" t="s">
        <v>83</v>
      </c>
      <c r="G3692" s="21" t="s">
        <v>62</v>
      </c>
      <c r="H3692" s="21" t="s">
        <v>84</v>
      </c>
      <c r="I3692" s="21" t="s">
        <v>111</v>
      </c>
      <c r="J3692" s="22">
        <v>43727</v>
      </c>
      <c r="K3692" s="23">
        <v>0.63960648148148003</v>
      </c>
      <c r="L3692" s="22">
        <v>43727</v>
      </c>
      <c r="M3692" s="23">
        <v>0.94510416666666996</v>
      </c>
      <c r="N3692" s="25">
        <v>61.933</v>
      </c>
      <c r="O3692" s="21" t="s">
        <v>66</v>
      </c>
      <c r="P3692" s="24">
        <f>TotalMov[[#This Row],[Confirmed activ. 3 (ILE03)]]</f>
        <v>61.933</v>
      </c>
      <c r="Q3692" s="24">
        <v>40</v>
      </c>
      <c r="R3692" s="21" t="s">
        <v>66</v>
      </c>
      <c r="S3692" s="21" t="s">
        <v>67</v>
      </c>
    </row>
    <row r="3693" spans="1:19" x14ac:dyDescent="0.35">
      <c r="A3693" s="21">
        <v>1550560</v>
      </c>
      <c r="B3693" s="53">
        <v>411591</v>
      </c>
      <c r="C3693" s="21">
        <f>VLOOKUP(TotalMov[[#This Row],[Order]],'Total Mov by SS'!B:C,2,0)</f>
        <v>161</v>
      </c>
      <c r="D3693" s="21" t="s">
        <v>59</v>
      </c>
      <c r="E3693" s="21" t="s">
        <v>68</v>
      </c>
      <c r="F3693" s="21" t="s">
        <v>61</v>
      </c>
      <c r="G3693" s="21" t="s">
        <v>62</v>
      </c>
      <c r="H3693" s="21" t="s">
        <v>63</v>
      </c>
      <c r="I3693" s="21" t="s">
        <v>64</v>
      </c>
      <c r="J3693" s="22">
        <v>43730</v>
      </c>
      <c r="K3693" s="23">
        <v>0.39951388888889</v>
      </c>
      <c r="L3693" s="22">
        <v>43730</v>
      </c>
      <c r="M3693" s="23">
        <v>0.40163194444444</v>
      </c>
      <c r="N3693" s="25">
        <v>1.5329999999999999</v>
      </c>
      <c r="O3693" s="21" t="s">
        <v>66</v>
      </c>
      <c r="P3693" s="24">
        <f>TotalMov[[#This Row],[Confirmed activ. 3 (ILE03)]]</f>
        <v>1.5329999999999999</v>
      </c>
      <c r="Q3693" s="24">
        <v>15</v>
      </c>
      <c r="R3693" s="21" t="s">
        <v>66</v>
      </c>
      <c r="S3693" s="21" t="s">
        <v>67</v>
      </c>
    </row>
    <row r="3694" spans="1:19" x14ac:dyDescent="0.35">
      <c r="A3694" s="21">
        <v>1550560</v>
      </c>
      <c r="B3694" s="53">
        <v>411591</v>
      </c>
      <c r="C3694" s="21">
        <f>VLOOKUP(TotalMov[[#This Row],[Order]],'Total Mov by SS'!B:C,2,0)</f>
        <v>161</v>
      </c>
      <c r="D3694" s="21" t="s">
        <v>59</v>
      </c>
      <c r="E3694" s="21" t="s">
        <v>73</v>
      </c>
      <c r="F3694" s="21" t="s">
        <v>69</v>
      </c>
      <c r="G3694" s="21" t="s">
        <v>62</v>
      </c>
      <c r="H3694" s="21" t="s">
        <v>70</v>
      </c>
      <c r="I3694" s="21" t="s">
        <v>71</v>
      </c>
      <c r="J3694" s="22">
        <v>43731</v>
      </c>
      <c r="K3694" s="23">
        <v>0.38626157407407002</v>
      </c>
      <c r="L3694" s="22">
        <v>43731</v>
      </c>
      <c r="M3694" s="23">
        <v>0.38626157407407002</v>
      </c>
      <c r="N3694" s="24">
        <v>20</v>
      </c>
      <c r="O3694" s="21" t="s">
        <v>66</v>
      </c>
      <c r="P3694" s="24">
        <f>TotalMov[[#This Row],[Confirmed activ. 3 (ILE03)]]</f>
        <v>20</v>
      </c>
      <c r="Q3694" s="24">
        <v>20</v>
      </c>
      <c r="R3694" s="21" t="s">
        <v>66</v>
      </c>
      <c r="S3694" s="21" t="s">
        <v>72</v>
      </c>
    </row>
    <row r="3695" spans="1:19" x14ac:dyDescent="0.35">
      <c r="A3695" s="21">
        <v>1550560</v>
      </c>
      <c r="B3695" s="53">
        <v>411591</v>
      </c>
      <c r="C3695" s="21">
        <f>VLOOKUP(TotalMov[[#This Row],[Order]],'Total Mov by SS'!B:C,2,0)</f>
        <v>161</v>
      </c>
      <c r="D3695" s="21" t="s">
        <v>59</v>
      </c>
      <c r="E3695" s="21" t="s">
        <v>75</v>
      </c>
      <c r="F3695" s="21" t="s">
        <v>61</v>
      </c>
      <c r="G3695" s="21" t="s">
        <v>62</v>
      </c>
      <c r="H3695" s="21" t="s">
        <v>63</v>
      </c>
      <c r="I3695" s="21" t="s">
        <v>74</v>
      </c>
      <c r="J3695" s="22">
        <v>43731</v>
      </c>
      <c r="K3695" s="23">
        <v>0.39030092592593002</v>
      </c>
      <c r="L3695" s="22">
        <v>43732</v>
      </c>
      <c r="M3695" s="23">
        <v>0.47896990740741002</v>
      </c>
      <c r="N3695" s="25">
        <v>11.927</v>
      </c>
      <c r="O3695" s="21" t="s">
        <v>77</v>
      </c>
      <c r="P3695" s="24">
        <f>TotalMov[[#This Row],[Confirmed activ. 3 (ILE03)]]*60</f>
        <v>715.62</v>
      </c>
      <c r="Q3695" s="24">
        <v>350</v>
      </c>
      <c r="R3695" s="21" t="s">
        <v>66</v>
      </c>
      <c r="S3695" s="21" t="s">
        <v>67</v>
      </c>
    </row>
    <row r="3696" spans="1:19" x14ac:dyDescent="0.35">
      <c r="A3696" s="21">
        <v>1550560</v>
      </c>
      <c r="B3696" s="53">
        <v>411591</v>
      </c>
      <c r="C3696" s="21">
        <f>VLOOKUP(TotalMov[[#This Row],[Order]],'Total Mov by SS'!B:C,2,0)</f>
        <v>161</v>
      </c>
      <c r="D3696" s="21" t="s">
        <v>59</v>
      </c>
      <c r="E3696" s="21" t="s">
        <v>78</v>
      </c>
      <c r="F3696" s="21" t="s">
        <v>61</v>
      </c>
      <c r="G3696" s="21" t="s">
        <v>62</v>
      </c>
      <c r="H3696" s="21" t="s">
        <v>63</v>
      </c>
      <c r="I3696" s="21" t="s">
        <v>76</v>
      </c>
      <c r="J3696" s="22">
        <v>43732</v>
      </c>
      <c r="K3696" s="23">
        <v>0.50741898148148001</v>
      </c>
      <c r="L3696" s="22">
        <v>43738</v>
      </c>
      <c r="M3696" s="23">
        <v>0.58337962962962997</v>
      </c>
      <c r="N3696" s="25">
        <v>38.924999999999997</v>
      </c>
      <c r="O3696" s="21" t="s">
        <v>77</v>
      </c>
      <c r="P3696" s="24">
        <f>TotalMov[[#This Row],[Confirmed activ. 3 (ILE03)]]*60</f>
        <v>2335.5</v>
      </c>
      <c r="Q3696" s="24">
        <v>1020</v>
      </c>
      <c r="R3696" s="21" t="s">
        <v>66</v>
      </c>
      <c r="S3696" s="21" t="s">
        <v>67</v>
      </c>
    </row>
    <row r="3697" spans="1:19" x14ac:dyDescent="0.35">
      <c r="A3697" s="21">
        <v>1550560</v>
      </c>
      <c r="B3697" s="53">
        <v>411591</v>
      </c>
      <c r="C3697" s="21">
        <f>VLOOKUP(TotalMov[[#This Row],[Order]],'Total Mov by SS'!B:C,2,0)</f>
        <v>161</v>
      </c>
      <c r="D3697" s="21" t="s">
        <v>59</v>
      </c>
      <c r="E3697" s="21" t="s">
        <v>80</v>
      </c>
      <c r="F3697" s="21" t="s">
        <v>61</v>
      </c>
      <c r="G3697" s="21" t="s">
        <v>62</v>
      </c>
      <c r="H3697" s="21" t="s">
        <v>63</v>
      </c>
      <c r="I3697" s="21" t="s">
        <v>112</v>
      </c>
      <c r="J3697" s="22">
        <v>43738</v>
      </c>
      <c r="K3697" s="23">
        <v>0.58358796296296001</v>
      </c>
      <c r="L3697" s="22">
        <v>43738</v>
      </c>
      <c r="M3697" s="23">
        <v>0.61725694444444001</v>
      </c>
      <c r="N3697" s="25">
        <v>48.35</v>
      </c>
      <c r="O3697" s="21" t="s">
        <v>66</v>
      </c>
      <c r="P3697" s="24">
        <f>TotalMov[[#This Row],[Confirmed activ. 3 (ILE03)]]</f>
        <v>48.35</v>
      </c>
      <c r="Q3697" s="24">
        <v>50</v>
      </c>
      <c r="R3697" s="21" t="s">
        <v>66</v>
      </c>
      <c r="S3697" s="21" t="s">
        <v>67</v>
      </c>
    </row>
    <row r="3698" spans="1:19" x14ac:dyDescent="0.35">
      <c r="A3698" s="21">
        <v>1550560</v>
      </c>
      <c r="B3698" s="53">
        <v>411591</v>
      </c>
      <c r="C3698" s="21">
        <f>VLOOKUP(TotalMov[[#This Row],[Order]],'Total Mov by SS'!B:C,2,0)</f>
        <v>161</v>
      </c>
      <c r="D3698" s="21" t="s">
        <v>59</v>
      </c>
      <c r="E3698" s="21" t="s">
        <v>82</v>
      </c>
      <c r="F3698" s="21" t="s">
        <v>89</v>
      </c>
      <c r="G3698" s="21" t="s">
        <v>90</v>
      </c>
      <c r="H3698" s="21" t="s">
        <v>91</v>
      </c>
      <c r="I3698" s="21" t="s">
        <v>92</v>
      </c>
      <c r="J3698" s="22"/>
      <c r="K3698" s="23">
        <v>0</v>
      </c>
      <c r="L3698" s="22"/>
      <c r="M3698" s="23">
        <v>0</v>
      </c>
      <c r="N3698" s="25">
        <v>0</v>
      </c>
      <c r="O3698" s="21" t="s">
        <v>93</v>
      </c>
      <c r="P3698" s="24"/>
      <c r="Q3698" s="24">
        <v>0</v>
      </c>
      <c r="R3698" s="21" t="s">
        <v>66</v>
      </c>
      <c r="S3698" s="21" t="s">
        <v>94</v>
      </c>
    </row>
    <row r="3699" spans="1:19" x14ac:dyDescent="0.35">
      <c r="A3699" s="21">
        <v>1550560</v>
      </c>
      <c r="B3699" s="53">
        <v>411591</v>
      </c>
      <c r="C3699" s="21">
        <f>VLOOKUP(TotalMov[[#This Row],[Order]],'Total Mov by SS'!B:C,2,0)</f>
        <v>161</v>
      </c>
      <c r="D3699" s="21" t="s">
        <v>59</v>
      </c>
      <c r="E3699" s="21" t="s">
        <v>85</v>
      </c>
      <c r="F3699" s="21" t="s">
        <v>69</v>
      </c>
      <c r="G3699" s="21" t="s">
        <v>62</v>
      </c>
      <c r="H3699" s="21" t="s">
        <v>70</v>
      </c>
      <c r="I3699" s="21" t="s">
        <v>79</v>
      </c>
      <c r="J3699" s="22">
        <v>43738</v>
      </c>
      <c r="K3699" s="23">
        <v>0.63902777777777997</v>
      </c>
      <c r="L3699" s="22">
        <v>43738</v>
      </c>
      <c r="M3699" s="23">
        <v>0.63902777777777997</v>
      </c>
      <c r="N3699" s="24">
        <v>20</v>
      </c>
      <c r="O3699" s="21" t="s">
        <v>66</v>
      </c>
      <c r="P3699" s="24">
        <f>TotalMov[[#This Row],[Confirmed activ. 3 (ILE03)]]</f>
        <v>20</v>
      </c>
      <c r="Q3699" s="24">
        <v>20</v>
      </c>
      <c r="R3699" s="21" t="s">
        <v>66</v>
      </c>
      <c r="S3699" s="21" t="s">
        <v>72</v>
      </c>
    </row>
    <row r="3700" spans="1:19" x14ac:dyDescent="0.35">
      <c r="A3700" s="21">
        <v>1550560</v>
      </c>
      <c r="B3700" s="53">
        <v>411591</v>
      </c>
      <c r="C3700" s="21">
        <f>VLOOKUP(TotalMov[[#This Row],[Order]],'Total Mov by SS'!B:C,2,0)</f>
        <v>161</v>
      </c>
      <c r="D3700" s="21" t="s">
        <v>59</v>
      </c>
      <c r="E3700" s="21" t="s">
        <v>88</v>
      </c>
      <c r="F3700" s="21" t="s">
        <v>69</v>
      </c>
      <c r="G3700" s="21" t="s">
        <v>62</v>
      </c>
      <c r="H3700" s="21" t="s">
        <v>70</v>
      </c>
      <c r="I3700" s="21" t="s">
        <v>81</v>
      </c>
      <c r="J3700" s="22">
        <v>43738</v>
      </c>
      <c r="K3700" s="23">
        <v>0.63917824074074003</v>
      </c>
      <c r="L3700" s="22">
        <v>43738</v>
      </c>
      <c r="M3700" s="23">
        <v>0.63917824074074003</v>
      </c>
      <c r="N3700" s="24">
        <v>20</v>
      </c>
      <c r="O3700" s="21" t="s">
        <v>66</v>
      </c>
      <c r="P3700" s="24">
        <f>TotalMov[[#This Row],[Confirmed activ. 3 (ILE03)]]</f>
        <v>20</v>
      </c>
      <c r="Q3700" s="24">
        <v>20</v>
      </c>
      <c r="R3700" s="21" t="s">
        <v>66</v>
      </c>
      <c r="S3700" s="21" t="s">
        <v>72</v>
      </c>
    </row>
    <row r="3701" spans="1:19" x14ac:dyDescent="0.35">
      <c r="A3701" s="21">
        <v>1550560</v>
      </c>
      <c r="B3701" s="53">
        <v>411591</v>
      </c>
      <c r="C3701" s="21">
        <f>VLOOKUP(TotalMov[[#This Row],[Order]],'Total Mov by SS'!B:C,2,0)</f>
        <v>161</v>
      </c>
      <c r="D3701" s="21" t="s">
        <v>59</v>
      </c>
      <c r="E3701" s="21" t="s">
        <v>95</v>
      </c>
      <c r="F3701" s="21" t="s">
        <v>83</v>
      </c>
      <c r="G3701" s="21" t="s">
        <v>62</v>
      </c>
      <c r="H3701" s="21" t="s">
        <v>84</v>
      </c>
      <c r="I3701" s="21" t="s">
        <v>84</v>
      </c>
      <c r="J3701" s="22">
        <v>43738</v>
      </c>
      <c r="K3701" s="23">
        <v>0.67488425925925999</v>
      </c>
      <c r="L3701" s="22">
        <v>43740</v>
      </c>
      <c r="M3701" s="23">
        <v>9.0277777778000003E-4</v>
      </c>
      <c r="N3701" s="25">
        <v>7.5890000000000004</v>
      </c>
      <c r="O3701" s="21" t="s">
        <v>77</v>
      </c>
      <c r="P3701" s="24">
        <f>TotalMov[[#This Row],[Confirmed activ. 3 (ILE03)]]*60</f>
        <v>455.34000000000003</v>
      </c>
      <c r="Q3701" s="24">
        <v>450</v>
      </c>
      <c r="R3701" s="21" t="s">
        <v>66</v>
      </c>
      <c r="S3701" s="21" t="s">
        <v>67</v>
      </c>
    </row>
    <row r="3702" spans="1:19" x14ac:dyDescent="0.35">
      <c r="A3702" s="21">
        <v>1550560</v>
      </c>
      <c r="B3702" s="53">
        <v>411591</v>
      </c>
      <c r="C3702" s="21">
        <f>VLOOKUP(TotalMov[[#This Row],[Order]],'Total Mov by SS'!B:C,2,0)</f>
        <v>161</v>
      </c>
      <c r="D3702" s="21" t="s">
        <v>59</v>
      </c>
      <c r="E3702" s="21" t="s">
        <v>97</v>
      </c>
      <c r="F3702" s="21" t="s">
        <v>86</v>
      </c>
      <c r="G3702" s="21" t="s">
        <v>62</v>
      </c>
      <c r="H3702" s="21" t="s">
        <v>87</v>
      </c>
      <c r="I3702" s="21" t="s">
        <v>87</v>
      </c>
      <c r="J3702" s="22">
        <v>43740</v>
      </c>
      <c r="K3702" s="23">
        <v>0.36909722222222002</v>
      </c>
      <c r="L3702" s="22">
        <v>43740</v>
      </c>
      <c r="M3702" s="23">
        <v>0.36909722222222002</v>
      </c>
      <c r="N3702" s="24">
        <v>20</v>
      </c>
      <c r="O3702" s="21" t="s">
        <v>66</v>
      </c>
      <c r="P3702" s="24">
        <f>TotalMov[[#This Row],[Confirmed activ. 3 (ILE03)]]</f>
        <v>20</v>
      </c>
      <c r="Q3702" s="24">
        <v>20</v>
      </c>
      <c r="R3702" s="21" t="s">
        <v>66</v>
      </c>
      <c r="S3702" s="21" t="s">
        <v>72</v>
      </c>
    </row>
    <row r="3703" spans="1:19" x14ac:dyDescent="0.35">
      <c r="A3703" s="21">
        <v>1550560</v>
      </c>
      <c r="B3703" s="53">
        <v>411591</v>
      </c>
      <c r="C3703" s="21">
        <f>VLOOKUP(TotalMov[[#This Row],[Order]],'Total Mov by SS'!B:C,2,0)</f>
        <v>161</v>
      </c>
      <c r="D3703" s="21" t="s">
        <v>59</v>
      </c>
      <c r="E3703" s="21" t="s">
        <v>99</v>
      </c>
      <c r="F3703" s="21" t="s">
        <v>61</v>
      </c>
      <c r="G3703" s="21" t="s">
        <v>62</v>
      </c>
      <c r="H3703" s="21" t="s">
        <v>63</v>
      </c>
      <c r="I3703" s="21" t="s">
        <v>96</v>
      </c>
      <c r="J3703" s="22">
        <v>43744</v>
      </c>
      <c r="K3703" s="23">
        <v>0.64810185185184999</v>
      </c>
      <c r="L3703" s="22">
        <v>43744</v>
      </c>
      <c r="M3703" s="23">
        <v>0.67459490740741002</v>
      </c>
      <c r="N3703" s="25">
        <v>6.2</v>
      </c>
      <c r="O3703" s="21" t="s">
        <v>66</v>
      </c>
      <c r="P3703" s="24">
        <f>TotalMov[[#This Row],[Confirmed activ. 3 (ILE03)]]</f>
        <v>6.2</v>
      </c>
      <c r="Q3703" s="24">
        <v>100</v>
      </c>
      <c r="R3703" s="21" t="s">
        <v>66</v>
      </c>
      <c r="S3703" s="21" t="s">
        <v>67</v>
      </c>
    </row>
    <row r="3704" spans="1:19" x14ac:dyDescent="0.35">
      <c r="A3704" s="21">
        <v>1550560</v>
      </c>
      <c r="B3704" s="53">
        <v>411591</v>
      </c>
      <c r="C3704" s="21">
        <f>VLOOKUP(TotalMov[[#This Row],[Order]],'Total Mov by SS'!B:C,2,0)</f>
        <v>161</v>
      </c>
      <c r="D3704" s="21" t="s">
        <v>59</v>
      </c>
      <c r="E3704" s="21" t="s">
        <v>101</v>
      </c>
      <c r="F3704" s="21" t="s">
        <v>69</v>
      </c>
      <c r="G3704" s="21" t="s">
        <v>62</v>
      </c>
      <c r="H3704" s="21" t="s">
        <v>70</v>
      </c>
      <c r="I3704" s="21" t="s">
        <v>98</v>
      </c>
      <c r="J3704" s="22">
        <v>43746</v>
      </c>
      <c r="K3704" s="23">
        <v>0.68111111111111</v>
      </c>
      <c r="L3704" s="22">
        <v>43746</v>
      </c>
      <c r="M3704" s="23">
        <v>0.68111111111111</v>
      </c>
      <c r="N3704" s="24">
        <v>20</v>
      </c>
      <c r="O3704" s="21" t="s">
        <v>66</v>
      </c>
      <c r="P3704" s="24">
        <f>TotalMov[[#This Row],[Confirmed activ. 3 (ILE03)]]</f>
        <v>20</v>
      </c>
      <c r="Q3704" s="24">
        <v>20</v>
      </c>
      <c r="R3704" s="21" t="s">
        <v>66</v>
      </c>
      <c r="S3704" s="21" t="s">
        <v>72</v>
      </c>
    </row>
    <row r="3705" spans="1:19" x14ac:dyDescent="0.35">
      <c r="A3705" s="21">
        <v>1550560</v>
      </c>
      <c r="B3705" s="53">
        <v>411591</v>
      </c>
      <c r="C3705" s="21">
        <f>VLOOKUP(TotalMov[[#This Row],[Order]],'Total Mov by SS'!B:C,2,0)</f>
        <v>161</v>
      </c>
      <c r="D3705" s="21" t="s">
        <v>59</v>
      </c>
      <c r="E3705" s="21" t="s">
        <v>104</v>
      </c>
      <c r="F3705" s="21" t="s">
        <v>69</v>
      </c>
      <c r="G3705" s="21" t="s">
        <v>62</v>
      </c>
      <c r="H3705" s="21" t="s">
        <v>70</v>
      </c>
      <c r="I3705" s="21" t="s">
        <v>100</v>
      </c>
      <c r="J3705" s="22">
        <v>43746</v>
      </c>
      <c r="K3705" s="23">
        <v>0.68122685185184995</v>
      </c>
      <c r="L3705" s="22">
        <v>43746</v>
      </c>
      <c r="M3705" s="23">
        <v>0.68122685185184995</v>
      </c>
      <c r="N3705" s="24">
        <v>30</v>
      </c>
      <c r="O3705" s="21" t="s">
        <v>66</v>
      </c>
      <c r="P3705" s="24">
        <f>TotalMov[[#This Row],[Confirmed activ. 3 (ILE03)]]</f>
        <v>30</v>
      </c>
      <c r="Q3705" s="24">
        <v>30</v>
      </c>
      <c r="R3705" s="21" t="s">
        <v>66</v>
      </c>
      <c r="S3705" s="21" t="s">
        <v>72</v>
      </c>
    </row>
    <row r="3706" spans="1:19" x14ac:dyDescent="0.35">
      <c r="A3706" s="21">
        <v>1550560</v>
      </c>
      <c r="B3706" s="53">
        <v>411591</v>
      </c>
      <c r="C3706" s="21">
        <f>VLOOKUP(TotalMov[[#This Row],[Order]],'Total Mov by SS'!B:C,2,0)</f>
        <v>161</v>
      </c>
      <c r="D3706" s="21" t="s">
        <v>59</v>
      </c>
      <c r="E3706" s="21" t="s">
        <v>113</v>
      </c>
      <c r="F3706" s="21" t="s">
        <v>102</v>
      </c>
      <c r="G3706" s="21" t="s">
        <v>62</v>
      </c>
      <c r="H3706" s="21" t="s">
        <v>100</v>
      </c>
      <c r="I3706" s="21" t="s">
        <v>103</v>
      </c>
      <c r="J3706" s="22">
        <v>43746</v>
      </c>
      <c r="K3706" s="23">
        <v>0.68133101851851996</v>
      </c>
      <c r="L3706" s="22">
        <v>43746</v>
      </c>
      <c r="M3706" s="23">
        <v>0.68133101851851996</v>
      </c>
      <c r="N3706" s="24">
        <v>30</v>
      </c>
      <c r="O3706" s="21" t="s">
        <v>66</v>
      </c>
      <c r="P3706" s="24">
        <f>TotalMov[[#This Row],[Confirmed activ. 3 (ILE03)]]</f>
        <v>30</v>
      </c>
      <c r="Q3706" s="24">
        <v>30</v>
      </c>
      <c r="R3706" s="21" t="s">
        <v>66</v>
      </c>
      <c r="S3706" s="21" t="s">
        <v>72</v>
      </c>
    </row>
    <row r="3707" spans="1:19" x14ac:dyDescent="0.35">
      <c r="A3707" s="21">
        <v>1550560</v>
      </c>
      <c r="B3707" s="53">
        <v>411591</v>
      </c>
      <c r="C3707" s="21">
        <f>VLOOKUP(TotalMov[[#This Row],[Order]],'Total Mov by SS'!B:C,2,0)</f>
        <v>161</v>
      </c>
      <c r="D3707" s="21" t="s">
        <v>59</v>
      </c>
      <c r="E3707" s="21" t="s">
        <v>114</v>
      </c>
      <c r="F3707" s="21" t="s">
        <v>102</v>
      </c>
      <c r="G3707" s="21" t="s">
        <v>105</v>
      </c>
      <c r="H3707" s="21" t="s">
        <v>100</v>
      </c>
      <c r="I3707" s="21" t="s">
        <v>106</v>
      </c>
      <c r="J3707" s="22">
        <v>43747</v>
      </c>
      <c r="K3707" s="23">
        <v>0.43583333333333002</v>
      </c>
      <c r="L3707" s="22">
        <v>43747</v>
      </c>
      <c r="M3707" s="23">
        <v>0.43583333333333002</v>
      </c>
      <c r="N3707" s="24">
        <v>45</v>
      </c>
      <c r="O3707" s="21" t="s">
        <v>66</v>
      </c>
      <c r="P3707" s="24">
        <f>TotalMov[[#This Row],[Confirmed activ. 3 (ILE03)]]</f>
        <v>45</v>
      </c>
      <c r="Q3707" s="24">
        <v>45</v>
      </c>
      <c r="R3707" s="21" t="s">
        <v>66</v>
      </c>
      <c r="S3707" s="21" t="s">
        <v>72</v>
      </c>
    </row>
    <row r="3708" spans="1:19" x14ac:dyDescent="0.35">
      <c r="A3708" s="21">
        <v>1550560</v>
      </c>
      <c r="B3708" s="53">
        <v>411591</v>
      </c>
      <c r="C3708" s="21">
        <f>VLOOKUP(TotalMov[[#This Row],[Order]],'Total Mov by SS'!B:C,2,0)</f>
        <v>161</v>
      </c>
      <c r="D3708" s="21" t="s">
        <v>107</v>
      </c>
      <c r="E3708" s="21" t="s">
        <v>60</v>
      </c>
      <c r="F3708" s="21" t="s">
        <v>61</v>
      </c>
      <c r="G3708" s="21" t="s">
        <v>90</v>
      </c>
      <c r="H3708" s="21" t="s">
        <v>63</v>
      </c>
      <c r="I3708" s="21" t="s">
        <v>108</v>
      </c>
      <c r="J3708" s="22"/>
      <c r="K3708" s="23">
        <v>0</v>
      </c>
      <c r="L3708" s="22"/>
      <c r="M3708" s="23">
        <v>0</v>
      </c>
      <c r="N3708" s="25">
        <v>0</v>
      </c>
      <c r="O3708" s="21" t="s">
        <v>93</v>
      </c>
      <c r="P3708" s="24"/>
      <c r="Q3708" s="24">
        <v>1</v>
      </c>
      <c r="R3708" s="21" t="s">
        <v>66</v>
      </c>
      <c r="S3708" s="21" t="s">
        <v>94</v>
      </c>
    </row>
    <row r="3709" spans="1:19" x14ac:dyDescent="0.35">
      <c r="A3709" s="21">
        <v>1550560</v>
      </c>
      <c r="B3709" s="53">
        <v>411591</v>
      </c>
      <c r="C3709" s="21">
        <f>VLOOKUP(TotalMov[[#This Row],[Order]],'Total Mov by SS'!B:C,2,0)</f>
        <v>161</v>
      </c>
      <c r="D3709" s="21" t="s">
        <v>109</v>
      </c>
      <c r="E3709" s="21" t="s">
        <v>95</v>
      </c>
      <c r="F3709" s="21" t="s">
        <v>83</v>
      </c>
      <c r="G3709" s="21" t="s">
        <v>90</v>
      </c>
      <c r="H3709" s="21" t="s">
        <v>84</v>
      </c>
      <c r="I3709" s="21" t="s">
        <v>110</v>
      </c>
      <c r="J3709" s="22"/>
      <c r="K3709" s="23">
        <v>0</v>
      </c>
      <c r="L3709" s="22"/>
      <c r="M3709" s="23">
        <v>0</v>
      </c>
      <c r="N3709" s="25">
        <v>0</v>
      </c>
      <c r="O3709" s="21" t="s">
        <v>93</v>
      </c>
      <c r="P3709" s="24"/>
      <c r="Q3709" s="24">
        <v>5</v>
      </c>
      <c r="R3709" s="21" t="s">
        <v>66</v>
      </c>
      <c r="S3709" s="21" t="s">
        <v>94</v>
      </c>
    </row>
    <row r="3710" spans="1:19" x14ac:dyDescent="0.35">
      <c r="A3710" s="21">
        <v>1552183</v>
      </c>
      <c r="B3710" s="53">
        <v>411591</v>
      </c>
      <c r="C3710" s="21">
        <f>VLOOKUP(TotalMov[[#This Row],[Order]],'Total Mov by SS'!B:C,2,0)</f>
        <v>155</v>
      </c>
      <c r="D3710" s="21" t="s">
        <v>59</v>
      </c>
      <c r="E3710" s="21" t="s">
        <v>60</v>
      </c>
      <c r="F3710" s="21" t="s">
        <v>83</v>
      </c>
      <c r="G3710" s="21" t="s">
        <v>62</v>
      </c>
      <c r="H3710" s="21" t="s">
        <v>84</v>
      </c>
      <c r="I3710" s="21" t="s">
        <v>111</v>
      </c>
      <c r="J3710" s="22">
        <v>43727</v>
      </c>
      <c r="K3710" s="23">
        <v>0.87263888888888996</v>
      </c>
      <c r="L3710" s="22">
        <v>43727</v>
      </c>
      <c r="M3710" s="23">
        <v>0.90993055555556002</v>
      </c>
      <c r="N3710" s="25">
        <v>53.7</v>
      </c>
      <c r="O3710" s="21" t="s">
        <v>66</v>
      </c>
      <c r="P3710" s="24">
        <f>TotalMov[[#This Row],[Confirmed activ. 3 (ILE03)]]</f>
        <v>53.7</v>
      </c>
      <c r="Q3710" s="24">
        <v>40</v>
      </c>
      <c r="R3710" s="21" t="s">
        <v>66</v>
      </c>
      <c r="S3710" s="21" t="s">
        <v>67</v>
      </c>
    </row>
    <row r="3711" spans="1:19" x14ac:dyDescent="0.35">
      <c r="A3711" s="21">
        <v>1552183</v>
      </c>
      <c r="B3711" s="53">
        <v>411591</v>
      </c>
      <c r="C3711" s="21">
        <f>VLOOKUP(TotalMov[[#This Row],[Order]],'Total Mov by SS'!B:C,2,0)</f>
        <v>155</v>
      </c>
      <c r="D3711" s="21" t="s">
        <v>59</v>
      </c>
      <c r="E3711" s="21" t="s">
        <v>68</v>
      </c>
      <c r="F3711" s="21" t="s">
        <v>61</v>
      </c>
      <c r="G3711" s="21" t="s">
        <v>62</v>
      </c>
      <c r="H3711" s="21" t="s">
        <v>63</v>
      </c>
      <c r="I3711" s="21" t="s">
        <v>64</v>
      </c>
      <c r="J3711" s="22">
        <v>43730</v>
      </c>
      <c r="K3711" s="23">
        <v>0.39327546296296001</v>
      </c>
      <c r="L3711" s="22">
        <v>43730</v>
      </c>
      <c r="M3711" s="23">
        <v>0.39900462962963001</v>
      </c>
      <c r="N3711" s="25">
        <v>2.9830000000000001</v>
      </c>
      <c r="O3711" s="21" t="s">
        <v>66</v>
      </c>
      <c r="P3711" s="24">
        <f>TotalMov[[#This Row],[Confirmed activ. 3 (ILE03)]]</f>
        <v>2.9830000000000001</v>
      </c>
      <c r="Q3711" s="24">
        <v>15</v>
      </c>
      <c r="R3711" s="21" t="s">
        <v>66</v>
      </c>
      <c r="S3711" s="21" t="s">
        <v>67</v>
      </c>
    </row>
    <row r="3712" spans="1:19" x14ac:dyDescent="0.35">
      <c r="A3712" s="21">
        <v>1552183</v>
      </c>
      <c r="B3712" s="53">
        <v>411591</v>
      </c>
      <c r="C3712" s="21">
        <f>VLOOKUP(TotalMov[[#This Row],[Order]],'Total Mov by SS'!B:C,2,0)</f>
        <v>155</v>
      </c>
      <c r="D3712" s="21" t="s">
        <v>59</v>
      </c>
      <c r="E3712" s="21" t="s">
        <v>73</v>
      </c>
      <c r="F3712" s="21" t="s">
        <v>69</v>
      </c>
      <c r="G3712" s="21" t="s">
        <v>62</v>
      </c>
      <c r="H3712" s="21" t="s">
        <v>70</v>
      </c>
      <c r="I3712" s="21" t="s">
        <v>71</v>
      </c>
      <c r="J3712" s="22">
        <v>43730</v>
      </c>
      <c r="K3712" s="23">
        <v>0.41462962962963001</v>
      </c>
      <c r="L3712" s="22">
        <v>43730</v>
      </c>
      <c r="M3712" s="23">
        <v>0.41462962962963001</v>
      </c>
      <c r="N3712" s="24">
        <v>20</v>
      </c>
      <c r="O3712" s="21" t="s">
        <v>66</v>
      </c>
      <c r="P3712" s="24">
        <f>TotalMov[[#This Row],[Confirmed activ. 3 (ILE03)]]</f>
        <v>20</v>
      </c>
      <c r="Q3712" s="24">
        <v>20</v>
      </c>
      <c r="R3712" s="21" t="s">
        <v>66</v>
      </c>
      <c r="S3712" s="21" t="s">
        <v>72</v>
      </c>
    </row>
    <row r="3713" spans="1:19" x14ac:dyDescent="0.35">
      <c r="A3713" s="21">
        <v>1552183</v>
      </c>
      <c r="B3713" s="53">
        <v>411591</v>
      </c>
      <c r="C3713" s="21">
        <f>VLOOKUP(TotalMov[[#This Row],[Order]],'Total Mov by SS'!B:C,2,0)</f>
        <v>155</v>
      </c>
      <c r="D3713" s="21" t="s">
        <v>59</v>
      </c>
      <c r="E3713" s="21" t="s">
        <v>75</v>
      </c>
      <c r="F3713" s="21" t="s">
        <v>61</v>
      </c>
      <c r="G3713" s="21" t="s">
        <v>62</v>
      </c>
      <c r="H3713" s="21" t="s">
        <v>63</v>
      </c>
      <c r="I3713" s="21" t="s">
        <v>74</v>
      </c>
      <c r="J3713" s="22">
        <v>43730</v>
      </c>
      <c r="K3713" s="23">
        <v>0.41640046296296002</v>
      </c>
      <c r="L3713" s="22">
        <v>43730</v>
      </c>
      <c r="M3713" s="23">
        <v>0.74333333333332996</v>
      </c>
      <c r="N3713" s="25">
        <v>7.226</v>
      </c>
      <c r="O3713" s="21" t="s">
        <v>77</v>
      </c>
      <c r="P3713" s="24">
        <f>TotalMov[[#This Row],[Confirmed activ. 3 (ILE03)]]*60</f>
        <v>433.56</v>
      </c>
      <c r="Q3713" s="24">
        <v>290</v>
      </c>
      <c r="R3713" s="21" t="s">
        <v>66</v>
      </c>
      <c r="S3713" s="21" t="s">
        <v>67</v>
      </c>
    </row>
    <row r="3714" spans="1:19" x14ac:dyDescent="0.35">
      <c r="A3714" s="21">
        <v>1552183</v>
      </c>
      <c r="B3714" s="53">
        <v>411591</v>
      </c>
      <c r="C3714" s="21">
        <f>VLOOKUP(TotalMov[[#This Row],[Order]],'Total Mov by SS'!B:C,2,0)</f>
        <v>155</v>
      </c>
      <c r="D3714" s="21" t="s">
        <v>59</v>
      </c>
      <c r="E3714" s="21" t="s">
        <v>78</v>
      </c>
      <c r="F3714" s="21" t="s">
        <v>61</v>
      </c>
      <c r="G3714" s="21" t="s">
        <v>62</v>
      </c>
      <c r="H3714" s="21" t="s">
        <v>63</v>
      </c>
      <c r="I3714" s="21" t="s">
        <v>76</v>
      </c>
      <c r="J3714" s="22">
        <v>43731</v>
      </c>
      <c r="K3714" s="23">
        <v>0.30763888888889002</v>
      </c>
      <c r="L3714" s="22">
        <v>43734</v>
      </c>
      <c r="M3714" s="23">
        <v>0.66494212962962995</v>
      </c>
      <c r="N3714" s="25">
        <v>37.533000000000001</v>
      </c>
      <c r="O3714" s="21" t="s">
        <v>77</v>
      </c>
      <c r="P3714" s="24">
        <f>TotalMov[[#This Row],[Confirmed activ. 3 (ILE03)]]*60</f>
        <v>2251.98</v>
      </c>
      <c r="Q3714" s="24">
        <v>1040</v>
      </c>
      <c r="R3714" s="21" t="s">
        <v>66</v>
      </c>
      <c r="S3714" s="21" t="s">
        <v>67</v>
      </c>
    </row>
    <row r="3715" spans="1:19" x14ac:dyDescent="0.35">
      <c r="A3715" s="21">
        <v>1552183</v>
      </c>
      <c r="B3715" s="53">
        <v>411591</v>
      </c>
      <c r="C3715" s="21">
        <f>VLOOKUP(TotalMov[[#This Row],[Order]],'Total Mov by SS'!B:C,2,0)</f>
        <v>155</v>
      </c>
      <c r="D3715" s="21" t="s">
        <v>59</v>
      </c>
      <c r="E3715" s="21" t="s">
        <v>80</v>
      </c>
      <c r="F3715" s="21" t="s">
        <v>61</v>
      </c>
      <c r="G3715" s="21" t="s">
        <v>62</v>
      </c>
      <c r="H3715" s="21" t="s">
        <v>63</v>
      </c>
      <c r="I3715" s="21" t="s">
        <v>112</v>
      </c>
      <c r="J3715" s="22">
        <v>43737</v>
      </c>
      <c r="K3715" s="23">
        <v>0.30945601851852</v>
      </c>
      <c r="L3715" s="22">
        <v>43737</v>
      </c>
      <c r="M3715" s="23">
        <v>0.32277777777778</v>
      </c>
      <c r="N3715" s="25">
        <v>19.183</v>
      </c>
      <c r="O3715" s="21" t="s">
        <v>66</v>
      </c>
      <c r="P3715" s="24">
        <f>TotalMov[[#This Row],[Confirmed activ. 3 (ILE03)]]</f>
        <v>19.183</v>
      </c>
      <c r="Q3715" s="24">
        <v>50</v>
      </c>
      <c r="R3715" s="21" t="s">
        <v>66</v>
      </c>
      <c r="S3715" s="21" t="s">
        <v>67</v>
      </c>
    </row>
    <row r="3716" spans="1:19" x14ac:dyDescent="0.35">
      <c r="A3716" s="21">
        <v>1552183</v>
      </c>
      <c r="B3716" s="53">
        <v>411591</v>
      </c>
      <c r="C3716" s="21">
        <f>VLOOKUP(TotalMov[[#This Row],[Order]],'Total Mov by SS'!B:C,2,0)</f>
        <v>155</v>
      </c>
      <c r="D3716" s="21" t="s">
        <v>59</v>
      </c>
      <c r="E3716" s="21" t="s">
        <v>82</v>
      </c>
      <c r="F3716" s="21" t="s">
        <v>89</v>
      </c>
      <c r="G3716" s="21" t="s">
        <v>90</v>
      </c>
      <c r="H3716" s="21" t="s">
        <v>91</v>
      </c>
      <c r="I3716" s="21" t="s">
        <v>92</v>
      </c>
      <c r="J3716" s="22"/>
      <c r="K3716" s="23">
        <v>0</v>
      </c>
      <c r="L3716" s="22"/>
      <c r="M3716" s="23">
        <v>0</v>
      </c>
      <c r="N3716" s="25">
        <v>0</v>
      </c>
      <c r="O3716" s="21" t="s">
        <v>93</v>
      </c>
      <c r="P3716" s="24"/>
      <c r="Q3716" s="24">
        <v>0</v>
      </c>
      <c r="R3716" s="21" t="s">
        <v>66</v>
      </c>
      <c r="S3716" s="21" t="s">
        <v>94</v>
      </c>
    </row>
    <row r="3717" spans="1:19" x14ac:dyDescent="0.35">
      <c r="A3717" s="21">
        <v>1552183</v>
      </c>
      <c r="B3717" s="53">
        <v>411591</v>
      </c>
      <c r="C3717" s="21">
        <f>VLOOKUP(TotalMov[[#This Row],[Order]],'Total Mov by SS'!B:C,2,0)</f>
        <v>155</v>
      </c>
      <c r="D3717" s="21" t="s">
        <v>59</v>
      </c>
      <c r="E3717" s="21" t="s">
        <v>85</v>
      </c>
      <c r="F3717" s="21" t="s">
        <v>69</v>
      </c>
      <c r="G3717" s="21" t="s">
        <v>62</v>
      </c>
      <c r="H3717" s="21" t="s">
        <v>70</v>
      </c>
      <c r="I3717" s="21" t="s">
        <v>79</v>
      </c>
      <c r="J3717" s="22">
        <v>43738</v>
      </c>
      <c r="K3717" s="23">
        <v>0.69374999999999998</v>
      </c>
      <c r="L3717" s="22">
        <v>43738</v>
      </c>
      <c r="M3717" s="23">
        <v>0.69374999999999998</v>
      </c>
      <c r="N3717" s="24">
        <v>20</v>
      </c>
      <c r="O3717" s="21" t="s">
        <v>66</v>
      </c>
      <c r="P3717" s="24">
        <f>TotalMov[[#This Row],[Confirmed activ. 3 (ILE03)]]</f>
        <v>20</v>
      </c>
      <c r="Q3717" s="24">
        <v>20</v>
      </c>
      <c r="R3717" s="21" t="s">
        <v>66</v>
      </c>
      <c r="S3717" s="21" t="s">
        <v>72</v>
      </c>
    </row>
    <row r="3718" spans="1:19" x14ac:dyDescent="0.35">
      <c r="A3718" s="21">
        <v>1552183</v>
      </c>
      <c r="B3718" s="53">
        <v>411591</v>
      </c>
      <c r="C3718" s="21">
        <f>VLOOKUP(TotalMov[[#This Row],[Order]],'Total Mov by SS'!B:C,2,0)</f>
        <v>155</v>
      </c>
      <c r="D3718" s="21" t="s">
        <v>59</v>
      </c>
      <c r="E3718" s="21" t="s">
        <v>88</v>
      </c>
      <c r="F3718" s="21" t="s">
        <v>69</v>
      </c>
      <c r="G3718" s="21" t="s">
        <v>62</v>
      </c>
      <c r="H3718" s="21" t="s">
        <v>70</v>
      </c>
      <c r="I3718" s="21" t="s">
        <v>81</v>
      </c>
      <c r="J3718" s="22">
        <v>43738</v>
      </c>
      <c r="K3718" s="23">
        <v>0.70221064814815004</v>
      </c>
      <c r="L3718" s="22">
        <v>43738</v>
      </c>
      <c r="M3718" s="23">
        <v>0.70221064814815004</v>
      </c>
      <c r="N3718" s="24">
        <v>20</v>
      </c>
      <c r="O3718" s="21" t="s">
        <v>66</v>
      </c>
      <c r="P3718" s="24">
        <f>TotalMov[[#This Row],[Confirmed activ. 3 (ILE03)]]</f>
        <v>20</v>
      </c>
      <c r="Q3718" s="24">
        <v>20</v>
      </c>
      <c r="R3718" s="21" t="s">
        <v>66</v>
      </c>
      <c r="S3718" s="21" t="s">
        <v>72</v>
      </c>
    </row>
    <row r="3719" spans="1:19" x14ac:dyDescent="0.35">
      <c r="A3719" s="21">
        <v>1552183</v>
      </c>
      <c r="B3719" s="53">
        <v>411591</v>
      </c>
      <c r="C3719" s="21">
        <f>VLOOKUP(TotalMov[[#This Row],[Order]],'Total Mov by SS'!B:C,2,0)</f>
        <v>155</v>
      </c>
      <c r="D3719" s="21" t="s">
        <v>59</v>
      </c>
      <c r="E3719" s="21" t="s">
        <v>95</v>
      </c>
      <c r="F3719" s="21" t="s">
        <v>83</v>
      </c>
      <c r="G3719" s="21" t="s">
        <v>62</v>
      </c>
      <c r="H3719" s="21" t="s">
        <v>84</v>
      </c>
      <c r="I3719" s="21" t="s">
        <v>84</v>
      </c>
      <c r="J3719" s="22">
        <v>43738</v>
      </c>
      <c r="K3719" s="23">
        <v>0.71908564814815001</v>
      </c>
      <c r="L3719" s="22">
        <v>43740</v>
      </c>
      <c r="M3719" s="23">
        <v>4.2048611111110003E-2</v>
      </c>
      <c r="N3719" s="25">
        <v>717.86699999999996</v>
      </c>
      <c r="O3719" s="21" t="s">
        <v>66</v>
      </c>
      <c r="P3719" s="24">
        <f>TotalMov[[#This Row],[Confirmed activ. 3 (ILE03)]]</f>
        <v>717.86699999999996</v>
      </c>
      <c r="Q3719" s="24">
        <v>450</v>
      </c>
      <c r="R3719" s="21" t="s">
        <v>66</v>
      </c>
      <c r="S3719" s="21" t="s">
        <v>67</v>
      </c>
    </row>
    <row r="3720" spans="1:19" x14ac:dyDescent="0.35">
      <c r="A3720" s="21">
        <v>1552183</v>
      </c>
      <c r="B3720" s="53">
        <v>411591</v>
      </c>
      <c r="C3720" s="21">
        <f>VLOOKUP(TotalMov[[#This Row],[Order]],'Total Mov by SS'!B:C,2,0)</f>
        <v>155</v>
      </c>
      <c r="D3720" s="21" t="s">
        <v>59</v>
      </c>
      <c r="E3720" s="21" t="s">
        <v>97</v>
      </c>
      <c r="F3720" s="21" t="s">
        <v>86</v>
      </c>
      <c r="G3720" s="21" t="s">
        <v>62</v>
      </c>
      <c r="H3720" s="21" t="s">
        <v>87</v>
      </c>
      <c r="I3720" s="21" t="s">
        <v>87</v>
      </c>
      <c r="J3720" s="22">
        <v>43740</v>
      </c>
      <c r="K3720" s="23">
        <v>0.36964120370370002</v>
      </c>
      <c r="L3720" s="22">
        <v>43740</v>
      </c>
      <c r="M3720" s="23">
        <v>0.36964120370370002</v>
      </c>
      <c r="N3720" s="24">
        <v>20</v>
      </c>
      <c r="O3720" s="21" t="s">
        <v>66</v>
      </c>
      <c r="P3720" s="24">
        <f>TotalMov[[#This Row],[Confirmed activ. 3 (ILE03)]]</f>
        <v>20</v>
      </c>
      <c r="Q3720" s="24">
        <v>20</v>
      </c>
      <c r="R3720" s="21" t="s">
        <v>66</v>
      </c>
      <c r="S3720" s="21" t="s">
        <v>72</v>
      </c>
    </row>
    <row r="3721" spans="1:19" x14ac:dyDescent="0.35">
      <c r="A3721" s="21">
        <v>1552183</v>
      </c>
      <c r="B3721" s="53">
        <v>411591</v>
      </c>
      <c r="C3721" s="21">
        <f>VLOOKUP(TotalMov[[#This Row],[Order]],'Total Mov by SS'!B:C,2,0)</f>
        <v>155</v>
      </c>
      <c r="D3721" s="21" t="s">
        <v>59</v>
      </c>
      <c r="E3721" s="21" t="s">
        <v>99</v>
      </c>
      <c r="F3721" s="21" t="s">
        <v>61</v>
      </c>
      <c r="G3721" s="21" t="s">
        <v>62</v>
      </c>
      <c r="H3721" s="21" t="s">
        <v>63</v>
      </c>
      <c r="I3721" s="21" t="s">
        <v>96</v>
      </c>
      <c r="J3721" s="22">
        <v>43741</v>
      </c>
      <c r="K3721" s="23">
        <v>0.41739583333333002</v>
      </c>
      <c r="L3721" s="22">
        <v>43741</v>
      </c>
      <c r="M3721" s="23">
        <v>0.46635416666667001</v>
      </c>
      <c r="N3721" s="25">
        <v>1.175</v>
      </c>
      <c r="O3721" s="21" t="s">
        <v>77</v>
      </c>
      <c r="P3721" s="24">
        <f>TotalMov[[#This Row],[Confirmed activ. 3 (ILE03)]]*60</f>
        <v>70.5</v>
      </c>
      <c r="Q3721" s="24">
        <v>100</v>
      </c>
      <c r="R3721" s="21" t="s">
        <v>66</v>
      </c>
      <c r="S3721" s="21" t="s">
        <v>67</v>
      </c>
    </row>
    <row r="3722" spans="1:19" x14ac:dyDescent="0.35">
      <c r="A3722" s="21">
        <v>1552183</v>
      </c>
      <c r="B3722" s="53">
        <v>411591</v>
      </c>
      <c r="C3722" s="21">
        <f>VLOOKUP(TotalMov[[#This Row],[Order]],'Total Mov by SS'!B:C,2,0)</f>
        <v>155</v>
      </c>
      <c r="D3722" s="21" t="s">
        <v>59</v>
      </c>
      <c r="E3722" s="21" t="s">
        <v>101</v>
      </c>
      <c r="F3722" s="21" t="s">
        <v>69</v>
      </c>
      <c r="G3722" s="21" t="s">
        <v>62</v>
      </c>
      <c r="H3722" s="21" t="s">
        <v>70</v>
      </c>
      <c r="I3722" s="21" t="s">
        <v>98</v>
      </c>
      <c r="J3722" s="22">
        <v>43753</v>
      </c>
      <c r="K3722" s="23">
        <v>0.49184027777778</v>
      </c>
      <c r="L3722" s="22">
        <v>43753</v>
      </c>
      <c r="M3722" s="23">
        <v>0.49184027777778</v>
      </c>
      <c r="N3722" s="24">
        <v>20</v>
      </c>
      <c r="O3722" s="21" t="s">
        <v>66</v>
      </c>
      <c r="P3722" s="24">
        <f>TotalMov[[#This Row],[Confirmed activ. 3 (ILE03)]]</f>
        <v>20</v>
      </c>
      <c r="Q3722" s="24">
        <v>20</v>
      </c>
      <c r="R3722" s="21" t="s">
        <v>66</v>
      </c>
      <c r="S3722" s="21" t="s">
        <v>72</v>
      </c>
    </row>
    <row r="3723" spans="1:19" x14ac:dyDescent="0.35">
      <c r="A3723" s="21">
        <v>1552183</v>
      </c>
      <c r="B3723" s="53">
        <v>411591</v>
      </c>
      <c r="C3723" s="21">
        <f>VLOOKUP(TotalMov[[#This Row],[Order]],'Total Mov by SS'!B:C,2,0)</f>
        <v>155</v>
      </c>
      <c r="D3723" s="21" t="s">
        <v>59</v>
      </c>
      <c r="E3723" s="21" t="s">
        <v>104</v>
      </c>
      <c r="F3723" s="21" t="s">
        <v>69</v>
      </c>
      <c r="G3723" s="21" t="s">
        <v>62</v>
      </c>
      <c r="H3723" s="21" t="s">
        <v>70</v>
      </c>
      <c r="I3723" s="21" t="s">
        <v>100</v>
      </c>
      <c r="J3723" s="22">
        <v>43753</v>
      </c>
      <c r="K3723" s="23">
        <v>0.49187500000000001</v>
      </c>
      <c r="L3723" s="22">
        <v>43753</v>
      </c>
      <c r="M3723" s="23">
        <v>0.49187500000000001</v>
      </c>
      <c r="N3723" s="24">
        <v>30</v>
      </c>
      <c r="O3723" s="21" t="s">
        <v>66</v>
      </c>
      <c r="P3723" s="24">
        <f>TotalMov[[#This Row],[Confirmed activ. 3 (ILE03)]]</f>
        <v>30</v>
      </c>
      <c r="Q3723" s="24">
        <v>30</v>
      </c>
      <c r="R3723" s="21" t="s">
        <v>66</v>
      </c>
      <c r="S3723" s="21" t="s">
        <v>72</v>
      </c>
    </row>
    <row r="3724" spans="1:19" x14ac:dyDescent="0.35">
      <c r="A3724" s="21">
        <v>1552183</v>
      </c>
      <c r="B3724" s="53">
        <v>411591</v>
      </c>
      <c r="C3724" s="21">
        <f>VLOOKUP(TotalMov[[#This Row],[Order]],'Total Mov by SS'!B:C,2,0)</f>
        <v>155</v>
      </c>
      <c r="D3724" s="21" t="s">
        <v>59</v>
      </c>
      <c r="E3724" s="21" t="s">
        <v>113</v>
      </c>
      <c r="F3724" s="21" t="s">
        <v>102</v>
      </c>
      <c r="G3724" s="21" t="s">
        <v>62</v>
      </c>
      <c r="H3724" s="21" t="s">
        <v>100</v>
      </c>
      <c r="I3724" s="21" t="s">
        <v>103</v>
      </c>
      <c r="J3724" s="22">
        <v>43753</v>
      </c>
      <c r="K3724" s="23">
        <v>0.49190972222222001</v>
      </c>
      <c r="L3724" s="22">
        <v>43753</v>
      </c>
      <c r="M3724" s="23">
        <v>0.49190972222222001</v>
      </c>
      <c r="N3724" s="24">
        <v>30</v>
      </c>
      <c r="O3724" s="21" t="s">
        <v>66</v>
      </c>
      <c r="P3724" s="24">
        <f>TotalMov[[#This Row],[Confirmed activ. 3 (ILE03)]]</f>
        <v>30</v>
      </c>
      <c r="Q3724" s="24">
        <v>30</v>
      </c>
      <c r="R3724" s="21" t="s">
        <v>66</v>
      </c>
      <c r="S3724" s="21" t="s">
        <v>72</v>
      </c>
    </row>
    <row r="3725" spans="1:19" x14ac:dyDescent="0.35">
      <c r="A3725" s="21">
        <v>1552183</v>
      </c>
      <c r="B3725" s="53">
        <v>411591</v>
      </c>
      <c r="C3725" s="21">
        <f>VLOOKUP(TotalMov[[#This Row],[Order]],'Total Mov by SS'!B:C,2,0)</f>
        <v>155</v>
      </c>
      <c r="D3725" s="21" t="s">
        <v>59</v>
      </c>
      <c r="E3725" s="21" t="s">
        <v>114</v>
      </c>
      <c r="F3725" s="21" t="s">
        <v>102</v>
      </c>
      <c r="G3725" s="21" t="s">
        <v>105</v>
      </c>
      <c r="H3725" s="21" t="s">
        <v>100</v>
      </c>
      <c r="I3725" s="21" t="s">
        <v>106</v>
      </c>
      <c r="J3725" s="22">
        <v>43758</v>
      </c>
      <c r="K3725" s="23">
        <v>0.35063657407407001</v>
      </c>
      <c r="L3725" s="22">
        <v>43758</v>
      </c>
      <c r="M3725" s="23">
        <v>0.35063657407407001</v>
      </c>
      <c r="N3725" s="24">
        <v>45</v>
      </c>
      <c r="O3725" s="21" t="s">
        <v>66</v>
      </c>
      <c r="P3725" s="24">
        <f>TotalMov[[#This Row],[Confirmed activ. 3 (ILE03)]]</f>
        <v>45</v>
      </c>
      <c r="Q3725" s="24">
        <v>45</v>
      </c>
      <c r="R3725" s="21" t="s">
        <v>66</v>
      </c>
      <c r="S3725" s="21" t="s">
        <v>72</v>
      </c>
    </row>
    <row r="3726" spans="1:19" x14ac:dyDescent="0.35">
      <c r="A3726" s="21">
        <v>1552183</v>
      </c>
      <c r="B3726" s="53">
        <v>411591</v>
      </c>
      <c r="C3726" s="21">
        <f>VLOOKUP(TotalMov[[#This Row],[Order]],'Total Mov by SS'!B:C,2,0)</f>
        <v>155</v>
      </c>
      <c r="D3726" s="21" t="s">
        <v>107</v>
      </c>
      <c r="E3726" s="21" t="s">
        <v>60</v>
      </c>
      <c r="F3726" s="21" t="s">
        <v>61</v>
      </c>
      <c r="G3726" s="21" t="s">
        <v>90</v>
      </c>
      <c r="H3726" s="21" t="s">
        <v>63</v>
      </c>
      <c r="I3726" s="21" t="s">
        <v>108</v>
      </c>
      <c r="J3726" s="22">
        <v>43741</v>
      </c>
      <c r="K3726" s="23">
        <v>0.31982638888888998</v>
      </c>
      <c r="L3726" s="22">
        <v>43741</v>
      </c>
      <c r="M3726" s="23">
        <v>0.55351851851851996</v>
      </c>
      <c r="N3726" s="25">
        <v>5.609</v>
      </c>
      <c r="O3726" s="21" t="s">
        <v>77</v>
      </c>
      <c r="P3726" s="24">
        <f>TotalMov[[#This Row],[Confirmed activ. 3 (ILE03)]]*60</f>
        <v>336.54</v>
      </c>
      <c r="Q3726" s="24">
        <v>1</v>
      </c>
      <c r="R3726" s="21" t="s">
        <v>66</v>
      </c>
      <c r="S3726" s="21" t="s">
        <v>67</v>
      </c>
    </row>
    <row r="3727" spans="1:19" x14ac:dyDescent="0.35">
      <c r="A3727" s="21">
        <v>1552183</v>
      </c>
      <c r="B3727" s="53">
        <v>411591</v>
      </c>
      <c r="C3727" s="21">
        <f>VLOOKUP(TotalMov[[#This Row],[Order]],'Total Mov by SS'!B:C,2,0)</f>
        <v>155</v>
      </c>
      <c r="D3727" s="21" t="s">
        <v>109</v>
      </c>
      <c r="E3727" s="21" t="s">
        <v>95</v>
      </c>
      <c r="F3727" s="21" t="s">
        <v>83</v>
      </c>
      <c r="G3727" s="21" t="s">
        <v>90</v>
      </c>
      <c r="H3727" s="21" t="s">
        <v>84</v>
      </c>
      <c r="I3727" s="21" t="s">
        <v>110</v>
      </c>
      <c r="J3727" s="22"/>
      <c r="K3727" s="23">
        <v>0</v>
      </c>
      <c r="L3727" s="22"/>
      <c r="M3727" s="23">
        <v>0</v>
      </c>
      <c r="N3727" s="25">
        <v>0</v>
      </c>
      <c r="O3727" s="21" t="s">
        <v>93</v>
      </c>
      <c r="P3727" s="24"/>
      <c r="Q3727" s="24">
        <v>5</v>
      </c>
      <c r="R3727" s="21" t="s">
        <v>66</v>
      </c>
      <c r="S3727" s="21" t="s">
        <v>94</v>
      </c>
    </row>
    <row r="3728" spans="1:19" x14ac:dyDescent="0.35">
      <c r="A3728" s="21">
        <v>1552184</v>
      </c>
      <c r="B3728" s="53">
        <v>411591</v>
      </c>
      <c r="C3728" s="21">
        <f>VLOOKUP(TotalMov[[#This Row],[Order]],'Total Mov by SS'!B:C,2,0)</f>
        <v>155</v>
      </c>
      <c r="D3728" s="21" t="s">
        <v>59</v>
      </c>
      <c r="E3728" s="21" t="s">
        <v>60</v>
      </c>
      <c r="F3728" s="21" t="s">
        <v>83</v>
      </c>
      <c r="G3728" s="21" t="s">
        <v>62</v>
      </c>
      <c r="H3728" s="21" t="s">
        <v>84</v>
      </c>
      <c r="I3728" s="21" t="s">
        <v>111</v>
      </c>
      <c r="J3728" s="22">
        <v>43727</v>
      </c>
      <c r="K3728" s="23">
        <v>0.91018518518518998</v>
      </c>
      <c r="L3728" s="22">
        <v>43727</v>
      </c>
      <c r="M3728" s="23">
        <v>0.94510416666666996</v>
      </c>
      <c r="N3728" s="25">
        <v>27.183</v>
      </c>
      <c r="O3728" s="21" t="s">
        <v>66</v>
      </c>
      <c r="P3728" s="24">
        <f>TotalMov[[#This Row],[Confirmed activ. 3 (ILE03)]]</f>
        <v>27.183</v>
      </c>
      <c r="Q3728" s="24">
        <v>40</v>
      </c>
      <c r="R3728" s="21" t="s">
        <v>66</v>
      </c>
      <c r="S3728" s="21" t="s">
        <v>67</v>
      </c>
    </row>
    <row r="3729" spans="1:19" x14ac:dyDescent="0.35">
      <c r="A3729" s="21">
        <v>1552184</v>
      </c>
      <c r="B3729" s="53">
        <v>411591</v>
      </c>
      <c r="C3729" s="21">
        <f>VLOOKUP(TotalMov[[#This Row],[Order]],'Total Mov by SS'!B:C,2,0)</f>
        <v>155</v>
      </c>
      <c r="D3729" s="21" t="s">
        <v>59</v>
      </c>
      <c r="E3729" s="21" t="s">
        <v>68</v>
      </c>
      <c r="F3729" s="21" t="s">
        <v>61</v>
      </c>
      <c r="G3729" s="21" t="s">
        <v>62</v>
      </c>
      <c r="H3729" s="21" t="s">
        <v>63</v>
      </c>
      <c r="I3729" s="21" t="s">
        <v>64</v>
      </c>
      <c r="J3729" s="22">
        <v>43730</v>
      </c>
      <c r="K3729" s="23">
        <v>0.39951388888889</v>
      </c>
      <c r="L3729" s="22">
        <v>43730</v>
      </c>
      <c r="M3729" s="23">
        <v>0.40163194444444</v>
      </c>
      <c r="N3729" s="25">
        <v>1.5329999999999999</v>
      </c>
      <c r="O3729" s="21" t="s">
        <v>66</v>
      </c>
      <c r="P3729" s="24">
        <f>TotalMov[[#This Row],[Confirmed activ. 3 (ILE03)]]</f>
        <v>1.5329999999999999</v>
      </c>
      <c r="Q3729" s="24">
        <v>15</v>
      </c>
      <c r="R3729" s="21" t="s">
        <v>66</v>
      </c>
      <c r="S3729" s="21" t="s">
        <v>67</v>
      </c>
    </row>
    <row r="3730" spans="1:19" x14ac:dyDescent="0.35">
      <c r="A3730" s="21">
        <v>1552184</v>
      </c>
      <c r="B3730" s="53">
        <v>411591</v>
      </c>
      <c r="C3730" s="21">
        <f>VLOOKUP(TotalMov[[#This Row],[Order]],'Total Mov by SS'!B:C,2,0)</f>
        <v>155</v>
      </c>
      <c r="D3730" s="21" t="s">
        <v>59</v>
      </c>
      <c r="E3730" s="21" t="s">
        <v>73</v>
      </c>
      <c r="F3730" s="21" t="s">
        <v>69</v>
      </c>
      <c r="G3730" s="21" t="s">
        <v>62</v>
      </c>
      <c r="H3730" s="21" t="s">
        <v>70</v>
      </c>
      <c r="I3730" s="21" t="s">
        <v>71</v>
      </c>
      <c r="J3730" s="22">
        <v>43731</v>
      </c>
      <c r="K3730" s="23">
        <v>0.31873842592592999</v>
      </c>
      <c r="L3730" s="22">
        <v>43731</v>
      </c>
      <c r="M3730" s="23">
        <v>0.31873842592592999</v>
      </c>
      <c r="N3730" s="24">
        <v>20</v>
      </c>
      <c r="O3730" s="21" t="s">
        <v>66</v>
      </c>
      <c r="P3730" s="24">
        <f>TotalMov[[#This Row],[Confirmed activ. 3 (ILE03)]]</f>
        <v>20</v>
      </c>
      <c r="Q3730" s="24">
        <v>20</v>
      </c>
      <c r="R3730" s="21" t="s">
        <v>66</v>
      </c>
      <c r="S3730" s="21" t="s">
        <v>72</v>
      </c>
    </row>
    <row r="3731" spans="1:19" x14ac:dyDescent="0.35">
      <c r="A3731" s="21">
        <v>1552184</v>
      </c>
      <c r="B3731" s="53">
        <v>411591</v>
      </c>
      <c r="C3731" s="21">
        <f>VLOOKUP(TotalMov[[#This Row],[Order]],'Total Mov by SS'!B:C,2,0)</f>
        <v>155</v>
      </c>
      <c r="D3731" s="21" t="s">
        <v>59</v>
      </c>
      <c r="E3731" s="21" t="s">
        <v>75</v>
      </c>
      <c r="F3731" s="21" t="s">
        <v>61</v>
      </c>
      <c r="G3731" s="21" t="s">
        <v>62</v>
      </c>
      <c r="H3731" s="21" t="s">
        <v>63</v>
      </c>
      <c r="I3731" s="21" t="s">
        <v>74</v>
      </c>
      <c r="J3731" s="22">
        <v>43731</v>
      </c>
      <c r="K3731" s="23">
        <v>0.32579861111111003</v>
      </c>
      <c r="L3731" s="22">
        <v>43731</v>
      </c>
      <c r="M3731" s="23">
        <v>0.74592592592592999</v>
      </c>
      <c r="N3731" s="25">
        <v>9.4920000000000009</v>
      </c>
      <c r="O3731" s="21" t="s">
        <v>77</v>
      </c>
      <c r="P3731" s="24">
        <f>TotalMov[[#This Row],[Confirmed activ. 3 (ILE03)]]*60</f>
        <v>569.5200000000001</v>
      </c>
      <c r="Q3731" s="24">
        <v>350</v>
      </c>
      <c r="R3731" s="21" t="s">
        <v>66</v>
      </c>
      <c r="S3731" s="21" t="s">
        <v>67</v>
      </c>
    </row>
    <row r="3732" spans="1:19" x14ac:dyDescent="0.35">
      <c r="A3732" s="21">
        <v>1552184</v>
      </c>
      <c r="B3732" s="53">
        <v>411591</v>
      </c>
      <c r="C3732" s="21">
        <f>VLOOKUP(TotalMov[[#This Row],[Order]],'Total Mov by SS'!B:C,2,0)</f>
        <v>155</v>
      </c>
      <c r="D3732" s="21" t="s">
        <v>59</v>
      </c>
      <c r="E3732" s="21" t="s">
        <v>78</v>
      </c>
      <c r="F3732" s="21" t="s">
        <v>61</v>
      </c>
      <c r="G3732" s="21" t="s">
        <v>62</v>
      </c>
      <c r="H3732" s="21" t="s">
        <v>63</v>
      </c>
      <c r="I3732" s="21" t="s">
        <v>76</v>
      </c>
      <c r="J3732" s="22">
        <v>43732</v>
      </c>
      <c r="K3732" s="23">
        <v>0.30927083333333</v>
      </c>
      <c r="L3732" s="22">
        <v>43737</v>
      </c>
      <c r="M3732" s="23">
        <v>0.65525462962962999</v>
      </c>
      <c r="N3732" s="25">
        <v>34.857999999999997</v>
      </c>
      <c r="O3732" s="21" t="s">
        <v>77</v>
      </c>
      <c r="P3732" s="24">
        <f>TotalMov[[#This Row],[Confirmed activ. 3 (ILE03)]]*60</f>
        <v>2091.48</v>
      </c>
      <c r="Q3732" s="24">
        <v>1020</v>
      </c>
      <c r="R3732" s="21" t="s">
        <v>66</v>
      </c>
      <c r="S3732" s="21" t="s">
        <v>67</v>
      </c>
    </row>
    <row r="3733" spans="1:19" x14ac:dyDescent="0.35">
      <c r="A3733" s="21">
        <v>1552184</v>
      </c>
      <c r="B3733" s="53">
        <v>411591</v>
      </c>
      <c r="C3733" s="21">
        <f>VLOOKUP(TotalMov[[#This Row],[Order]],'Total Mov by SS'!B:C,2,0)</f>
        <v>155</v>
      </c>
      <c r="D3733" s="21" t="s">
        <v>59</v>
      </c>
      <c r="E3733" s="21" t="s">
        <v>80</v>
      </c>
      <c r="F3733" s="21" t="s">
        <v>61</v>
      </c>
      <c r="G3733" s="21" t="s">
        <v>62</v>
      </c>
      <c r="H3733" s="21" t="s">
        <v>63</v>
      </c>
      <c r="I3733" s="21" t="s">
        <v>112</v>
      </c>
      <c r="J3733" s="22">
        <v>43737</v>
      </c>
      <c r="K3733" s="23">
        <v>0.65533564814815004</v>
      </c>
      <c r="L3733" s="22">
        <v>43737</v>
      </c>
      <c r="M3733" s="23">
        <v>0.69216435185184999</v>
      </c>
      <c r="N3733" s="25">
        <v>53.033000000000001</v>
      </c>
      <c r="O3733" s="21" t="s">
        <v>66</v>
      </c>
      <c r="P3733" s="24">
        <f>TotalMov[[#This Row],[Confirmed activ. 3 (ILE03)]]</f>
        <v>53.033000000000001</v>
      </c>
      <c r="Q3733" s="24">
        <v>50</v>
      </c>
      <c r="R3733" s="21" t="s">
        <v>66</v>
      </c>
      <c r="S3733" s="21" t="s">
        <v>67</v>
      </c>
    </row>
    <row r="3734" spans="1:19" x14ac:dyDescent="0.35">
      <c r="A3734" s="21">
        <v>1552184</v>
      </c>
      <c r="B3734" s="53">
        <v>411591</v>
      </c>
      <c r="C3734" s="21">
        <f>VLOOKUP(TotalMov[[#This Row],[Order]],'Total Mov by SS'!B:C,2,0)</f>
        <v>155</v>
      </c>
      <c r="D3734" s="21" t="s">
        <v>59</v>
      </c>
      <c r="E3734" s="21" t="s">
        <v>82</v>
      </c>
      <c r="F3734" s="21" t="s">
        <v>89</v>
      </c>
      <c r="G3734" s="21" t="s">
        <v>90</v>
      </c>
      <c r="H3734" s="21" t="s">
        <v>91</v>
      </c>
      <c r="I3734" s="21" t="s">
        <v>92</v>
      </c>
      <c r="J3734" s="22"/>
      <c r="K3734" s="23">
        <v>0</v>
      </c>
      <c r="L3734" s="22"/>
      <c r="M3734" s="23">
        <v>0</v>
      </c>
      <c r="N3734" s="25">
        <v>0</v>
      </c>
      <c r="O3734" s="21" t="s">
        <v>93</v>
      </c>
      <c r="P3734" s="24"/>
      <c r="Q3734" s="24">
        <v>0</v>
      </c>
      <c r="R3734" s="21" t="s">
        <v>66</v>
      </c>
      <c r="S3734" s="21" t="s">
        <v>94</v>
      </c>
    </row>
    <row r="3735" spans="1:19" x14ac:dyDescent="0.35">
      <c r="A3735" s="21">
        <v>1552184</v>
      </c>
      <c r="B3735" s="53">
        <v>411591</v>
      </c>
      <c r="C3735" s="21">
        <f>VLOOKUP(TotalMov[[#This Row],[Order]],'Total Mov by SS'!B:C,2,0)</f>
        <v>155</v>
      </c>
      <c r="D3735" s="21" t="s">
        <v>59</v>
      </c>
      <c r="E3735" s="21" t="s">
        <v>85</v>
      </c>
      <c r="F3735" s="21" t="s">
        <v>69</v>
      </c>
      <c r="G3735" s="21" t="s">
        <v>62</v>
      </c>
      <c r="H3735" s="21" t="s">
        <v>70</v>
      </c>
      <c r="I3735" s="21" t="s">
        <v>79</v>
      </c>
      <c r="J3735" s="22">
        <v>43737</v>
      </c>
      <c r="K3735" s="23">
        <v>0.70677083333333002</v>
      </c>
      <c r="L3735" s="22">
        <v>43737</v>
      </c>
      <c r="M3735" s="23">
        <v>0.70677083333333002</v>
      </c>
      <c r="N3735" s="24">
        <v>20</v>
      </c>
      <c r="O3735" s="21" t="s">
        <v>66</v>
      </c>
      <c r="P3735" s="24">
        <f>TotalMov[[#This Row],[Confirmed activ. 3 (ILE03)]]</f>
        <v>20</v>
      </c>
      <c r="Q3735" s="24">
        <v>20</v>
      </c>
      <c r="R3735" s="21" t="s">
        <v>66</v>
      </c>
      <c r="S3735" s="21" t="s">
        <v>72</v>
      </c>
    </row>
    <row r="3736" spans="1:19" x14ac:dyDescent="0.35">
      <c r="A3736" s="21">
        <v>1552184</v>
      </c>
      <c r="B3736" s="53">
        <v>411591</v>
      </c>
      <c r="C3736" s="21">
        <f>VLOOKUP(TotalMov[[#This Row],[Order]],'Total Mov by SS'!B:C,2,0)</f>
        <v>155</v>
      </c>
      <c r="D3736" s="21" t="s">
        <v>59</v>
      </c>
      <c r="E3736" s="21" t="s">
        <v>88</v>
      </c>
      <c r="F3736" s="21" t="s">
        <v>69</v>
      </c>
      <c r="G3736" s="21" t="s">
        <v>62</v>
      </c>
      <c r="H3736" s="21" t="s">
        <v>70</v>
      </c>
      <c r="I3736" s="21" t="s">
        <v>81</v>
      </c>
      <c r="J3736" s="22">
        <v>43737</v>
      </c>
      <c r="K3736" s="23">
        <v>0.72650462962963003</v>
      </c>
      <c r="L3736" s="22">
        <v>43737</v>
      </c>
      <c r="M3736" s="23">
        <v>0.72650462962963003</v>
      </c>
      <c r="N3736" s="24">
        <v>20</v>
      </c>
      <c r="O3736" s="21" t="s">
        <v>66</v>
      </c>
      <c r="P3736" s="24">
        <f>TotalMov[[#This Row],[Confirmed activ. 3 (ILE03)]]</f>
        <v>20</v>
      </c>
      <c r="Q3736" s="24">
        <v>20</v>
      </c>
      <c r="R3736" s="21" t="s">
        <v>66</v>
      </c>
      <c r="S3736" s="21" t="s">
        <v>72</v>
      </c>
    </row>
    <row r="3737" spans="1:19" x14ac:dyDescent="0.35">
      <c r="A3737" s="21">
        <v>1552184</v>
      </c>
      <c r="B3737" s="53">
        <v>411591</v>
      </c>
      <c r="C3737" s="21">
        <f>VLOOKUP(TotalMov[[#This Row],[Order]],'Total Mov by SS'!B:C,2,0)</f>
        <v>155</v>
      </c>
      <c r="D3737" s="21" t="s">
        <v>59</v>
      </c>
      <c r="E3737" s="21" t="s">
        <v>95</v>
      </c>
      <c r="F3737" s="21" t="s">
        <v>83</v>
      </c>
      <c r="G3737" s="21" t="s">
        <v>62</v>
      </c>
      <c r="H3737" s="21" t="s">
        <v>84</v>
      </c>
      <c r="I3737" s="21" t="s">
        <v>84</v>
      </c>
      <c r="J3737" s="22">
        <v>43738</v>
      </c>
      <c r="K3737" s="23">
        <v>0.53038194444443998</v>
      </c>
      <c r="L3737" s="22">
        <v>43739</v>
      </c>
      <c r="M3737" s="23">
        <v>0.33276620370370003</v>
      </c>
      <c r="N3737" s="25">
        <v>382.62</v>
      </c>
      <c r="O3737" s="21" t="s">
        <v>66</v>
      </c>
      <c r="P3737" s="24">
        <f>TotalMov[[#This Row],[Confirmed activ. 3 (ILE03)]]</f>
        <v>382.62</v>
      </c>
      <c r="Q3737" s="24">
        <v>450</v>
      </c>
      <c r="R3737" s="21" t="s">
        <v>66</v>
      </c>
      <c r="S3737" s="21" t="s">
        <v>67</v>
      </c>
    </row>
    <row r="3738" spans="1:19" x14ac:dyDescent="0.35">
      <c r="A3738" s="21">
        <v>1552184</v>
      </c>
      <c r="B3738" s="53">
        <v>411591</v>
      </c>
      <c r="C3738" s="21">
        <f>VLOOKUP(TotalMov[[#This Row],[Order]],'Total Mov by SS'!B:C,2,0)</f>
        <v>155</v>
      </c>
      <c r="D3738" s="21" t="s">
        <v>59</v>
      </c>
      <c r="E3738" s="21" t="s">
        <v>97</v>
      </c>
      <c r="F3738" s="21" t="s">
        <v>86</v>
      </c>
      <c r="G3738" s="21" t="s">
        <v>62</v>
      </c>
      <c r="H3738" s="21" t="s">
        <v>87</v>
      </c>
      <c r="I3738" s="21" t="s">
        <v>87</v>
      </c>
      <c r="J3738" s="22">
        <v>43739</v>
      </c>
      <c r="K3738" s="23">
        <v>0.45701388888889</v>
      </c>
      <c r="L3738" s="22">
        <v>43739</v>
      </c>
      <c r="M3738" s="23">
        <v>0.45701388888889</v>
      </c>
      <c r="N3738" s="24">
        <v>20</v>
      </c>
      <c r="O3738" s="21" t="s">
        <v>66</v>
      </c>
      <c r="P3738" s="24">
        <f>TotalMov[[#This Row],[Confirmed activ. 3 (ILE03)]]</f>
        <v>20</v>
      </c>
      <c r="Q3738" s="24">
        <v>20</v>
      </c>
      <c r="R3738" s="21" t="s">
        <v>66</v>
      </c>
      <c r="S3738" s="21" t="s">
        <v>72</v>
      </c>
    </row>
    <row r="3739" spans="1:19" x14ac:dyDescent="0.35">
      <c r="A3739" s="21">
        <v>1552184</v>
      </c>
      <c r="B3739" s="53">
        <v>411591</v>
      </c>
      <c r="C3739" s="21">
        <f>VLOOKUP(TotalMov[[#This Row],[Order]],'Total Mov by SS'!B:C,2,0)</f>
        <v>155</v>
      </c>
      <c r="D3739" s="21" t="s">
        <v>59</v>
      </c>
      <c r="E3739" s="21" t="s">
        <v>99</v>
      </c>
      <c r="F3739" s="21" t="s">
        <v>61</v>
      </c>
      <c r="G3739" s="21" t="s">
        <v>62</v>
      </c>
      <c r="H3739" s="21" t="s">
        <v>63</v>
      </c>
      <c r="I3739" s="21" t="s">
        <v>96</v>
      </c>
      <c r="J3739" s="22">
        <v>43751</v>
      </c>
      <c r="K3739" s="23">
        <v>0.35025462962963</v>
      </c>
      <c r="L3739" s="22">
        <v>43751</v>
      </c>
      <c r="M3739" s="23">
        <v>0.39393518518519</v>
      </c>
      <c r="N3739" s="25">
        <v>31.45</v>
      </c>
      <c r="O3739" s="21" t="s">
        <v>66</v>
      </c>
      <c r="P3739" s="24">
        <f>TotalMov[[#This Row],[Confirmed activ. 3 (ILE03)]]</f>
        <v>31.45</v>
      </c>
      <c r="Q3739" s="24">
        <v>100</v>
      </c>
      <c r="R3739" s="21" t="s">
        <v>66</v>
      </c>
      <c r="S3739" s="21" t="s">
        <v>67</v>
      </c>
    </row>
    <row r="3740" spans="1:19" x14ac:dyDescent="0.35">
      <c r="A3740" s="21">
        <v>1552184</v>
      </c>
      <c r="B3740" s="53">
        <v>411591</v>
      </c>
      <c r="C3740" s="21">
        <f>VLOOKUP(TotalMov[[#This Row],[Order]],'Total Mov by SS'!B:C,2,0)</f>
        <v>155</v>
      </c>
      <c r="D3740" s="21" t="s">
        <v>59</v>
      </c>
      <c r="E3740" s="21" t="s">
        <v>101</v>
      </c>
      <c r="F3740" s="21" t="s">
        <v>69</v>
      </c>
      <c r="G3740" s="21" t="s">
        <v>62</v>
      </c>
      <c r="H3740" s="21" t="s">
        <v>70</v>
      </c>
      <c r="I3740" s="21" t="s">
        <v>98</v>
      </c>
      <c r="J3740" s="22">
        <v>43752</v>
      </c>
      <c r="K3740" s="23">
        <v>0.68767361111111003</v>
      </c>
      <c r="L3740" s="22">
        <v>43752</v>
      </c>
      <c r="M3740" s="23">
        <v>0.68767361111111003</v>
      </c>
      <c r="N3740" s="24">
        <v>20</v>
      </c>
      <c r="O3740" s="21" t="s">
        <v>66</v>
      </c>
      <c r="P3740" s="24">
        <f>TotalMov[[#This Row],[Confirmed activ. 3 (ILE03)]]</f>
        <v>20</v>
      </c>
      <c r="Q3740" s="24">
        <v>20</v>
      </c>
      <c r="R3740" s="21" t="s">
        <v>66</v>
      </c>
      <c r="S3740" s="21" t="s">
        <v>72</v>
      </c>
    </row>
    <row r="3741" spans="1:19" x14ac:dyDescent="0.35">
      <c r="A3741" s="21">
        <v>1552184</v>
      </c>
      <c r="B3741" s="53">
        <v>411591</v>
      </c>
      <c r="C3741" s="21">
        <f>VLOOKUP(TotalMov[[#This Row],[Order]],'Total Mov by SS'!B:C,2,0)</f>
        <v>155</v>
      </c>
      <c r="D3741" s="21" t="s">
        <v>59</v>
      </c>
      <c r="E3741" s="21" t="s">
        <v>104</v>
      </c>
      <c r="F3741" s="21" t="s">
        <v>69</v>
      </c>
      <c r="G3741" s="21" t="s">
        <v>62</v>
      </c>
      <c r="H3741" s="21" t="s">
        <v>70</v>
      </c>
      <c r="I3741" s="21" t="s">
        <v>100</v>
      </c>
      <c r="J3741" s="22">
        <v>43752</v>
      </c>
      <c r="K3741" s="23">
        <v>0.68770833333333004</v>
      </c>
      <c r="L3741" s="22">
        <v>43752</v>
      </c>
      <c r="M3741" s="23">
        <v>0.68770833333333004</v>
      </c>
      <c r="N3741" s="24">
        <v>30</v>
      </c>
      <c r="O3741" s="21" t="s">
        <v>66</v>
      </c>
      <c r="P3741" s="24">
        <f>TotalMov[[#This Row],[Confirmed activ. 3 (ILE03)]]</f>
        <v>30</v>
      </c>
      <c r="Q3741" s="24">
        <v>30</v>
      </c>
      <c r="R3741" s="21" t="s">
        <v>66</v>
      </c>
      <c r="S3741" s="21" t="s">
        <v>72</v>
      </c>
    </row>
    <row r="3742" spans="1:19" x14ac:dyDescent="0.35">
      <c r="A3742" s="21">
        <v>1552184</v>
      </c>
      <c r="B3742" s="53">
        <v>411591</v>
      </c>
      <c r="C3742" s="21">
        <f>VLOOKUP(TotalMov[[#This Row],[Order]],'Total Mov by SS'!B:C,2,0)</f>
        <v>155</v>
      </c>
      <c r="D3742" s="21" t="s">
        <v>59</v>
      </c>
      <c r="E3742" s="21" t="s">
        <v>113</v>
      </c>
      <c r="F3742" s="21" t="s">
        <v>102</v>
      </c>
      <c r="G3742" s="21" t="s">
        <v>62</v>
      </c>
      <c r="H3742" s="21" t="s">
        <v>100</v>
      </c>
      <c r="I3742" s="21" t="s">
        <v>103</v>
      </c>
      <c r="J3742" s="22">
        <v>43752</v>
      </c>
      <c r="K3742" s="23">
        <v>0.68775462962962997</v>
      </c>
      <c r="L3742" s="22">
        <v>43752</v>
      </c>
      <c r="M3742" s="23">
        <v>0.68775462962962997</v>
      </c>
      <c r="N3742" s="24">
        <v>30</v>
      </c>
      <c r="O3742" s="21" t="s">
        <v>66</v>
      </c>
      <c r="P3742" s="24">
        <f>TotalMov[[#This Row],[Confirmed activ. 3 (ILE03)]]</f>
        <v>30</v>
      </c>
      <c r="Q3742" s="24">
        <v>30</v>
      </c>
      <c r="R3742" s="21" t="s">
        <v>66</v>
      </c>
      <c r="S3742" s="21" t="s">
        <v>72</v>
      </c>
    </row>
    <row r="3743" spans="1:19" x14ac:dyDescent="0.35">
      <c r="A3743" s="21">
        <v>1552184</v>
      </c>
      <c r="B3743" s="53">
        <v>411591</v>
      </c>
      <c r="C3743" s="21">
        <f>VLOOKUP(TotalMov[[#This Row],[Order]],'Total Mov by SS'!B:C,2,0)</f>
        <v>155</v>
      </c>
      <c r="D3743" s="21" t="s">
        <v>59</v>
      </c>
      <c r="E3743" s="21" t="s">
        <v>114</v>
      </c>
      <c r="F3743" s="21" t="s">
        <v>102</v>
      </c>
      <c r="G3743" s="21" t="s">
        <v>105</v>
      </c>
      <c r="H3743" s="21" t="s">
        <v>100</v>
      </c>
      <c r="I3743" s="21" t="s">
        <v>106</v>
      </c>
      <c r="J3743" s="22">
        <v>43758</v>
      </c>
      <c r="K3743" s="23">
        <v>0.31718750000000001</v>
      </c>
      <c r="L3743" s="22">
        <v>43758</v>
      </c>
      <c r="M3743" s="23">
        <v>0.31718750000000001</v>
      </c>
      <c r="N3743" s="24">
        <v>45</v>
      </c>
      <c r="O3743" s="21" t="s">
        <v>66</v>
      </c>
      <c r="P3743" s="24">
        <f>TotalMov[[#This Row],[Confirmed activ. 3 (ILE03)]]</f>
        <v>45</v>
      </c>
      <c r="Q3743" s="24">
        <v>45</v>
      </c>
      <c r="R3743" s="21" t="s">
        <v>66</v>
      </c>
      <c r="S3743" s="21" t="s">
        <v>72</v>
      </c>
    </row>
    <row r="3744" spans="1:19" x14ac:dyDescent="0.35">
      <c r="A3744" s="21">
        <v>1552184</v>
      </c>
      <c r="B3744" s="53">
        <v>411591</v>
      </c>
      <c r="C3744" s="21">
        <f>VLOOKUP(TotalMov[[#This Row],[Order]],'Total Mov by SS'!B:C,2,0)</f>
        <v>155</v>
      </c>
      <c r="D3744" s="21" t="s">
        <v>107</v>
      </c>
      <c r="E3744" s="21" t="s">
        <v>60</v>
      </c>
      <c r="F3744" s="21" t="s">
        <v>61</v>
      </c>
      <c r="G3744" s="21" t="s">
        <v>90</v>
      </c>
      <c r="H3744" s="21" t="s">
        <v>63</v>
      </c>
      <c r="I3744" s="21" t="s">
        <v>108</v>
      </c>
      <c r="J3744" s="22">
        <v>43740</v>
      </c>
      <c r="K3744" s="23">
        <v>0.46914351851851999</v>
      </c>
      <c r="L3744" s="22">
        <v>43740</v>
      </c>
      <c r="M3744" s="23">
        <v>0.62652777777778002</v>
      </c>
      <c r="N3744" s="25">
        <v>3.7770000000000001</v>
      </c>
      <c r="O3744" s="21" t="s">
        <v>77</v>
      </c>
      <c r="P3744" s="24">
        <f>TotalMov[[#This Row],[Confirmed activ. 3 (ILE03)]]*60</f>
        <v>226.62</v>
      </c>
      <c r="Q3744" s="24">
        <v>1</v>
      </c>
      <c r="R3744" s="21" t="s">
        <v>66</v>
      </c>
      <c r="S3744" s="21" t="s">
        <v>67</v>
      </c>
    </row>
    <row r="3745" spans="1:19" x14ac:dyDescent="0.35">
      <c r="A3745" s="21">
        <v>1552184</v>
      </c>
      <c r="B3745" s="53">
        <v>411591</v>
      </c>
      <c r="C3745" s="21">
        <f>VLOOKUP(TotalMov[[#This Row],[Order]],'Total Mov by SS'!B:C,2,0)</f>
        <v>155</v>
      </c>
      <c r="D3745" s="21" t="s">
        <v>109</v>
      </c>
      <c r="E3745" s="21" t="s">
        <v>95</v>
      </c>
      <c r="F3745" s="21" t="s">
        <v>83</v>
      </c>
      <c r="G3745" s="21" t="s">
        <v>90</v>
      </c>
      <c r="H3745" s="21" t="s">
        <v>84</v>
      </c>
      <c r="I3745" s="21" t="s">
        <v>110</v>
      </c>
      <c r="J3745" s="22"/>
      <c r="K3745" s="23">
        <v>0</v>
      </c>
      <c r="L3745" s="22"/>
      <c r="M3745" s="23">
        <v>0</v>
      </c>
      <c r="N3745" s="25">
        <v>0</v>
      </c>
      <c r="O3745" s="21" t="s">
        <v>93</v>
      </c>
      <c r="P3745" s="24"/>
      <c r="Q3745" s="24">
        <v>5</v>
      </c>
      <c r="R3745" s="21" t="s">
        <v>66</v>
      </c>
      <c r="S3745" s="21" t="s">
        <v>94</v>
      </c>
    </row>
    <row r="3746" spans="1:19" x14ac:dyDescent="0.35">
      <c r="A3746" s="21">
        <v>1552185</v>
      </c>
      <c r="B3746" s="53">
        <v>411591</v>
      </c>
      <c r="C3746" s="21">
        <f>VLOOKUP(TotalMov[[#This Row],[Order]],'Total Mov by SS'!B:C,2,0)</f>
        <v>155</v>
      </c>
      <c r="D3746" s="21" t="s">
        <v>59</v>
      </c>
      <c r="E3746" s="21" t="s">
        <v>60</v>
      </c>
      <c r="F3746" s="21" t="s">
        <v>83</v>
      </c>
      <c r="G3746" s="21" t="s">
        <v>62</v>
      </c>
      <c r="H3746" s="21" t="s">
        <v>84</v>
      </c>
      <c r="I3746" s="21" t="s">
        <v>111</v>
      </c>
      <c r="J3746" s="22">
        <v>43730</v>
      </c>
      <c r="K3746" s="23">
        <v>0.66085648148148002</v>
      </c>
      <c r="L3746" s="22">
        <v>43730</v>
      </c>
      <c r="M3746" s="23">
        <v>0.89900462962963001</v>
      </c>
      <c r="N3746" s="25">
        <v>2.895</v>
      </c>
      <c r="O3746" s="21" t="s">
        <v>77</v>
      </c>
      <c r="P3746" s="24">
        <f>TotalMov[[#This Row],[Confirmed activ. 3 (ILE03)]]*60</f>
        <v>173.7</v>
      </c>
      <c r="Q3746" s="24">
        <v>40</v>
      </c>
      <c r="R3746" s="21" t="s">
        <v>66</v>
      </c>
      <c r="S3746" s="21" t="s">
        <v>67</v>
      </c>
    </row>
    <row r="3747" spans="1:19" x14ac:dyDescent="0.35">
      <c r="A3747" s="21">
        <v>1552185</v>
      </c>
      <c r="B3747" s="53">
        <v>411591</v>
      </c>
      <c r="C3747" s="21">
        <f>VLOOKUP(TotalMov[[#This Row],[Order]],'Total Mov by SS'!B:C,2,0)</f>
        <v>155</v>
      </c>
      <c r="D3747" s="21" t="s">
        <v>59</v>
      </c>
      <c r="E3747" s="21" t="s">
        <v>68</v>
      </c>
      <c r="F3747" s="21" t="s">
        <v>61</v>
      </c>
      <c r="G3747" s="21" t="s">
        <v>62</v>
      </c>
      <c r="H3747" s="21" t="s">
        <v>63</v>
      </c>
      <c r="I3747" s="21" t="s">
        <v>64</v>
      </c>
      <c r="J3747" s="22">
        <v>43731</v>
      </c>
      <c r="K3747" s="23">
        <v>0.35883101851852001</v>
      </c>
      <c r="L3747" s="22">
        <v>43731</v>
      </c>
      <c r="M3747" s="23">
        <v>0.40347222222222001</v>
      </c>
      <c r="N3747" s="25">
        <v>1.071</v>
      </c>
      <c r="O3747" s="21" t="s">
        <v>77</v>
      </c>
      <c r="P3747" s="24">
        <f>TotalMov[[#This Row],[Confirmed activ. 3 (ILE03)]]*60</f>
        <v>64.259999999999991</v>
      </c>
      <c r="Q3747" s="24">
        <v>15</v>
      </c>
      <c r="R3747" s="21" t="s">
        <v>66</v>
      </c>
      <c r="S3747" s="21" t="s">
        <v>67</v>
      </c>
    </row>
    <row r="3748" spans="1:19" x14ac:dyDescent="0.35">
      <c r="A3748" s="21">
        <v>1552185</v>
      </c>
      <c r="B3748" s="53">
        <v>411591</v>
      </c>
      <c r="C3748" s="21">
        <f>VLOOKUP(TotalMov[[#This Row],[Order]],'Total Mov by SS'!B:C,2,0)</f>
        <v>155</v>
      </c>
      <c r="D3748" s="21" t="s">
        <v>59</v>
      </c>
      <c r="E3748" s="21" t="s">
        <v>73</v>
      </c>
      <c r="F3748" s="21" t="s">
        <v>69</v>
      </c>
      <c r="G3748" s="21" t="s">
        <v>62</v>
      </c>
      <c r="H3748" s="21" t="s">
        <v>70</v>
      </c>
      <c r="I3748" s="21" t="s">
        <v>71</v>
      </c>
      <c r="J3748" s="22">
        <v>43731</v>
      </c>
      <c r="K3748" s="23">
        <v>0.40733796296295999</v>
      </c>
      <c r="L3748" s="22">
        <v>43731</v>
      </c>
      <c r="M3748" s="23">
        <v>0.40733796296295999</v>
      </c>
      <c r="N3748" s="24">
        <v>20</v>
      </c>
      <c r="O3748" s="21" t="s">
        <v>66</v>
      </c>
      <c r="P3748" s="24">
        <f>TotalMov[[#This Row],[Confirmed activ. 3 (ILE03)]]</f>
        <v>20</v>
      </c>
      <c r="Q3748" s="24">
        <v>20</v>
      </c>
      <c r="R3748" s="21" t="s">
        <v>66</v>
      </c>
      <c r="S3748" s="21" t="s">
        <v>72</v>
      </c>
    </row>
    <row r="3749" spans="1:19" x14ac:dyDescent="0.35">
      <c r="A3749" s="21">
        <v>1552185</v>
      </c>
      <c r="B3749" s="53">
        <v>411591</v>
      </c>
      <c r="C3749" s="21">
        <f>VLOOKUP(TotalMov[[#This Row],[Order]],'Total Mov by SS'!B:C,2,0)</f>
        <v>155</v>
      </c>
      <c r="D3749" s="21" t="s">
        <v>59</v>
      </c>
      <c r="E3749" s="21" t="s">
        <v>75</v>
      </c>
      <c r="F3749" s="21" t="s">
        <v>61</v>
      </c>
      <c r="G3749" s="21" t="s">
        <v>62</v>
      </c>
      <c r="H3749" s="21" t="s">
        <v>63</v>
      </c>
      <c r="I3749" s="21" t="s">
        <v>74</v>
      </c>
      <c r="J3749" s="22">
        <v>43731</v>
      </c>
      <c r="K3749" s="23">
        <v>0.54761574074074004</v>
      </c>
      <c r="L3749" s="22">
        <v>43734</v>
      </c>
      <c r="M3749" s="23">
        <v>0.65630787037036997</v>
      </c>
      <c r="N3749" s="25">
        <v>11.314</v>
      </c>
      <c r="O3749" s="21" t="s">
        <v>77</v>
      </c>
      <c r="P3749" s="24">
        <f>TotalMov[[#This Row],[Confirmed activ. 3 (ILE03)]]*60</f>
        <v>678.84</v>
      </c>
      <c r="Q3749" s="24">
        <v>350</v>
      </c>
      <c r="R3749" s="21" t="s">
        <v>66</v>
      </c>
      <c r="S3749" s="21" t="s">
        <v>67</v>
      </c>
    </row>
    <row r="3750" spans="1:19" x14ac:dyDescent="0.35">
      <c r="A3750" s="21">
        <v>1552185</v>
      </c>
      <c r="B3750" s="53">
        <v>411591</v>
      </c>
      <c r="C3750" s="21">
        <f>VLOOKUP(TotalMov[[#This Row],[Order]],'Total Mov by SS'!B:C,2,0)</f>
        <v>155</v>
      </c>
      <c r="D3750" s="21" t="s">
        <v>59</v>
      </c>
      <c r="E3750" s="21" t="s">
        <v>78</v>
      </c>
      <c r="F3750" s="21" t="s">
        <v>61</v>
      </c>
      <c r="G3750" s="21" t="s">
        <v>62</v>
      </c>
      <c r="H3750" s="21" t="s">
        <v>63</v>
      </c>
      <c r="I3750" s="21" t="s">
        <v>76</v>
      </c>
      <c r="J3750" s="22">
        <v>43737</v>
      </c>
      <c r="K3750" s="23">
        <v>0.30737268518519001</v>
      </c>
      <c r="L3750" s="22">
        <v>43740</v>
      </c>
      <c r="M3750" s="23">
        <v>0.67942129629629999</v>
      </c>
      <c r="N3750" s="25">
        <v>37.921999999999997</v>
      </c>
      <c r="O3750" s="21" t="s">
        <v>77</v>
      </c>
      <c r="P3750" s="24">
        <f>TotalMov[[#This Row],[Confirmed activ. 3 (ILE03)]]*60</f>
        <v>2275.3199999999997</v>
      </c>
      <c r="Q3750" s="24">
        <v>1020</v>
      </c>
      <c r="R3750" s="21" t="s">
        <v>66</v>
      </c>
      <c r="S3750" s="21" t="s">
        <v>67</v>
      </c>
    </row>
    <row r="3751" spans="1:19" x14ac:dyDescent="0.35">
      <c r="A3751" s="21">
        <v>1552185</v>
      </c>
      <c r="B3751" s="53">
        <v>411591</v>
      </c>
      <c r="C3751" s="21">
        <f>VLOOKUP(TotalMov[[#This Row],[Order]],'Total Mov by SS'!B:C,2,0)</f>
        <v>155</v>
      </c>
      <c r="D3751" s="21" t="s">
        <v>59</v>
      </c>
      <c r="E3751" s="21" t="s">
        <v>80</v>
      </c>
      <c r="F3751" s="21" t="s">
        <v>61</v>
      </c>
      <c r="G3751" s="21" t="s">
        <v>62</v>
      </c>
      <c r="H3751" s="21" t="s">
        <v>63</v>
      </c>
      <c r="I3751" s="21" t="s">
        <v>112</v>
      </c>
      <c r="J3751" s="22">
        <v>43740</v>
      </c>
      <c r="K3751" s="23">
        <v>0.67972222222222001</v>
      </c>
      <c r="L3751" s="22">
        <v>43740</v>
      </c>
      <c r="M3751" s="23">
        <v>0.70331018518518995</v>
      </c>
      <c r="N3751" s="25">
        <v>33.917000000000002</v>
      </c>
      <c r="O3751" s="21" t="s">
        <v>66</v>
      </c>
      <c r="P3751" s="24">
        <f>TotalMov[[#This Row],[Confirmed activ. 3 (ILE03)]]</f>
        <v>33.917000000000002</v>
      </c>
      <c r="Q3751" s="24">
        <v>50</v>
      </c>
      <c r="R3751" s="21" t="s">
        <v>66</v>
      </c>
      <c r="S3751" s="21" t="s">
        <v>67</v>
      </c>
    </row>
    <row r="3752" spans="1:19" x14ac:dyDescent="0.35">
      <c r="A3752" s="21">
        <v>1552185</v>
      </c>
      <c r="B3752" s="53">
        <v>411591</v>
      </c>
      <c r="C3752" s="21">
        <f>VLOOKUP(TotalMov[[#This Row],[Order]],'Total Mov by SS'!B:C,2,0)</f>
        <v>155</v>
      </c>
      <c r="D3752" s="21" t="s">
        <v>59</v>
      </c>
      <c r="E3752" s="21" t="s">
        <v>82</v>
      </c>
      <c r="F3752" s="21" t="s">
        <v>89</v>
      </c>
      <c r="G3752" s="21" t="s">
        <v>90</v>
      </c>
      <c r="H3752" s="21" t="s">
        <v>91</v>
      </c>
      <c r="I3752" s="21" t="s">
        <v>92</v>
      </c>
      <c r="J3752" s="22"/>
      <c r="K3752" s="23">
        <v>0</v>
      </c>
      <c r="L3752" s="22"/>
      <c r="M3752" s="23">
        <v>0</v>
      </c>
      <c r="N3752" s="25">
        <v>0</v>
      </c>
      <c r="O3752" s="21" t="s">
        <v>93</v>
      </c>
      <c r="P3752" s="24"/>
      <c r="Q3752" s="24">
        <v>0</v>
      </c>
      <c r="R3752" s="21" t="s">
        <v>66</v>
      </c>
      <c r="S3752" s="21" t="s">
        <v>94</v>
      </c>
    </row>
    <row r="3753" spans="1:19" x14ac:dyDescent="0.35">
      <c r="A3753" s="21">
        <v>1552185</v>
      </c>
      <c r="B3753" s="53">
        <v>411591</v>
      </c>
      <c r="C3753" s="21">
        <f>VLOOKUP(TotalMov[[#This Row],[Order]],'Total Mov by SS'!B:C,2,0)</f>
        <v>155</v>
      </c>
      <c r="D3753" s="21" t="s">
        <v>59</v>
      </c>
      <c r="E3753" s="21" t="s">
        <v>85</v>
      </c>
      <c r="F3753" s="21" t="s">
        <v>69</v>
      </c>
      <c r="G3753" s="21" t="s">
        <v>62</v>
      </c>
      <c r="H3753" s="21" t="s">
        <v>70</v>
      </c>
      <c r="I3753" s="21" t="s">
        <v>79</v>
      </c>
      <c r="J3753" s="22">
        <v>43741</v>
      </c>
      <c r="K3753" s="23">
        <v>0.47025462962962999</v>
      </c>
      <c r="L3753" s="22">
        <v>43741</v>
      </c>
      <c r="M3753" s="23">
        <v>0.47025462962962999</v>
      </c>
      <c r="N3753" s="24">
        <v>20</v>
      </c>
      <c r="O3753" s="21" t="s">
        <v>66</v>
      </c>
      <c r="P3753" s="24">
        <f>TotalMov[[#This Row],[Confirmed activ. 3 (ILE03)]]</f>
        <v>20</v>
      </c>
      <c r="Q3753" s="24">
        <v>20</v>
      </c>
      <c r="R3753" s="21" t="s">
        <v>66</v>
      </c>
      <c r="S3753" s="21" t="s">
        <v>72</v>
      </c>
    </row>
    <row r="3754" spans="1:19" x14ac:dyDescent="0.35">
      <c r="A3754" s="21">
        <v>1552185</v>
      </c>
      <c r="B3754" s="53">
        <v>411591</v>
      </c>
      <c r="C3754" s="21">
        <f>VLOOKUP(TotalMov[[#This Row],[Order]],'Total Mov by SS'!B:C,2,0)</f>
        <v>155</v>
      </c>
      <c r="D3754" s="21" t="s">
        <v>59</v>
      </c>
      <c r="E3754" s="21" t="s">
        <v>88</v>
      </c>
      <c r="F3754" s="21" t="s">
        <v>69</v>
      </c>
      <c r="G3754" s="21" t="s">
        <v>62</v>
      </c>
      <c r="H3754" s="21" t="s">
        <v>70</v>
      </c>
      <c r="I3754" s="21" t="s">
        <v>81</v>
      </c>
      <c r="J3754" s="22">
        <v>43741</v>
      </c>
      <c r="K3754" s="23">
        <v>0.47034722222221997</v>
      </c>
      <c r="L3754" s="22">
        <v>43741</v>
      </c>
      <c r="M3754" s="23">
        <v>0.47034722222221997</v>
      </c>
      <c r="N3754" s="24">
        <v>20</v>
      </c>
      <c r="O3754" s="21" t="s">
        <v>66</v>
      </c>
      <c r="P3754" s="24">
        <f>TotalMov[[#This Row],[Confirmed activ. 3 (ILE03)]]</f>
        <v>20</v>
      </c>
      <c r="Q3754" s="24">
        <v>20</v>
      </c>
      <c r="R3754" s="21" t="s">
        <v>66</v>
      </c>
      <c r="S3754" s="21" t="s">
        <v>72</v>
      </c>
    </row>
    <row r="3755" spans="1:19" x14ac:dyDescent="0.35">
      <c r="A3755" s="21">
        <v>1552185</v>
      </c>
      <c r="B3755" s="53">
        <v>411591</v>
      </c>
      <c r="C3755" s="21">
        <f>VLOOKUP(TotalMov[[#This Row],[Order]],'Total Mov by SS'!B:C,2,0)</f>
        <v>155</v>
      </c>
      <c r="D3755" s="21" t="s">
        <v>59</v>
      </c>
      <c r="E3755" s="21" t="s">
        <v>95</v>
      </c>
      <c r="F3755" s="21" t="s">
        <v>83</v>
      </c>
      <c r="G3755" s="21" t="s">
        <v>62</v>
      </c>
      <c r="H3755" s="21" t="s">
        <v>84</v>
      </c>
      <c r="I3755" s="21" t="s">
        <v>84</v>
      </c>
      <c r="J3755" s="22">
        <v>43741</v>
      </c>
      <c r="K3755" s="23">
        <v>0.64880787037037002</v>
      </c>
      <c r="L3755" s="22">
        <v>43744</v>
      </c>
      <c r="M3755" s="23">
        <v>0.97550925925926002</v>
      </c>
      <c r="N3755" s="25">
        <v>5.7619999999999996</v>
      </c>
      <c r="O3755" s="21" t="s">
        <v>77</v>
      </c>
      <c r="P3755" s="24">
        <f>TotalMov[[#This Row],[Confirmed activ. 3 (ILE03)]]*60</f>
        <v>345.71999999999997</v>
      </c>
      <c r="Q3755" s="24">
        <v>450</v>
      </c>
      <c r="R3755" s="21" t="s">
        <v>66</v>
      </c>
      <c r="S3755" s="21" t="s">
        <v>67</v>
      </c>
    </row>
    <row r="3756" spans="1:19" x14ac:dyDescent="0.35">
      <c r="A3756" s="21">
        <v>1552185</v>
      </c>
      <c r="B3756" s="53">
        <v>411591</v>
      </c>
      <c r="C3756" s="21">
        <f>VLOOKUP(TotalMov[[#This Row],[Order]],'Total Mov by SS'!B:C,2,0)</f>
        <v>155</v>
      </c>
      <c r="D3756" s="21" t="s">
        <v>59</v>
      </c>
      <c r="E3756" s="21" t="s">
        <v>97</v>
      </c>
      <c r="F3756" s="21" t="s">
        <v>86</v>
      </c>
      <c r="G3756" s="21" t="s">
        <v>62</v>
      </c>
      <c r="H3756" s="21" t="s">
        <v>87</v>
      </c>
      <c r="I3756" s="21" t="s">
        <v>87</v>
      </c>
      <c r="J3756" s="22">
        <v>43745</v>
      </c>
      <c r="K3756" s="23">
        <v>0.43149305555556</v>
      </c>
      <c r="L3756" s="22">
        <v>43745</v>
      </c>
      <c r="M3756" s="23">
        <v>0.43149305555556</v>
      </c>
      <c r="N3756" s="24">
        <v>20</v>
      </c>
      <c r="O3756" s="21" t="s">
        <v>66</v>
      </c>
      <c r="P3756" s="24">
        <f>TotalMov[[#This Row],[Confirmed activ. 3 (ILE03)]]</f>
        <v>20</v>
      </c>
      <c r="Q3756" s="24">
        <v>20</v>
      </c>
      <c r="R3756" s="21" t="s">
        <v>66</v>
      </c>
      <c r="S3756" s="21" t="s">
        <v>72</v>
      </c>
    </row>
    <row r="3757" spans="1:19" x14ac:dyDescent="0.35">
      <c r="A3757" s="21">
        <v>1552185</v>
      </c>
      <c r="B3757" s="53">
        <v>411591</v>
      </c>
      <c r="C3757" s="21">
        <f>VLOOKUP(TotalMov[[#This Row],[Order]],'Total Mov by SS'!B:C,2,0)</f>
        <v>155</v>
      </c>
      <c r="D3757" s="21" t="s">
        <v>59</v>
      </c>
      <c r="E3757" s="21" t="s">
        <v>99</v>
      </c>
      <c r="F3757" s="21" t="s">
        <v>61</v>
      </c>
      <c r="G3757" s="21" t="s">
        <v>62</v>
      </c>
      <c r="H3757" s="21" t="s">
        <v>63</v>
      </c>
      <c r="I3757" s="21" t="s">
        <v>96</v>
      </c>
      <c r="J3757" s="22">
        <v>43751</v>
      </c>
      <c r="K3757" s="23">
        <v>0.35025462962963</v>
      </c>
      <c r="L3757" s="22">
        <v>43751</v>
      </c>
      <c r="M3757" s="23">
        <v>0.39393518518519</v>
      </c>
      <c r="N3757" s="25">
        <v>31.45</v>
      </c>
      <c r="O3757" s="21" t="s">
        <v>66</v>
      </c>
      <c r="P3757" s="24">
        <f>TotalMov[[#This Row],[Confirmed activ. 3 (ILE03)]]</f>
        <v>31.45</v>
      </c>
      <c r="Q3757" s="24">
        <v>100</v>
      </c>
      <c r="R3757" s="21" t="s">
        <v>66</v>
      </c>
      <c r="S3757" s="21" t="s">
        <v>67</v>
      </c>
    </row>
    <row r="3758" spans="1:19" x14ac:dyDescent="0.35">
      <c r="A3758" s="21">
        <v>1552185</v>
      </c>
      <c r="B3758" s="53">
        <v>411591</v>
      </c>
      <c r="C3758" s="21">
        <f>VLOOKUP(TotalMov[[#This Row],[Order]],'Total Mov by SS'!B:C,2,0)</f>
        <v>155</v>
      </c>
      <c r="D3758" s="21" t="s">
        <v>59</v>
      </c>
      <c r="E3758" s="21" t="s">
        <v>101</v>
      </c>
      <c r="F3758" s="21" t="s">
        <v>69</v>
      </c>
      <c r="G3758" s="21" t="s">
        <v>62</v>
      </c>
      <c r="H3758" s="21" t="s">
        <v>70</v>
      </c>
      <c r="I3758" s="21" t="s">
        <v>98</v>
      </c>
      <c r="J3758" s="22">
        <v>43753</v>
      </c>
      <c r="K3758" s="23">
        <v>0.49216435185184998</v>
      </c>
      <c r="L3758" s="22">
        <v>43753</v>
      </c>
      <c r="M3758" s="23">
        <v>0.49216435185184998</v>
      </c>
      <c r="N3758" s="24">
        <v>20</v>
      </c>
      <c r="O3758" s="21" t="s">
        <v>66</v>
      </c>
      <c r="P3758" s="24">
        <f>TotalMov[[#This Row],[Confirmed activ. 3 (ILE03)]]</f>
        <v>20</v>
      </c>
      <c r="Q3758" s="24">
        <v>20</v>
      </c>
      <c r="R3758" s="21" t="s">
        <v>66</v>
      </c>
      <c r="S3758" s="21" t="s">
        <v>72</v>
      </c>
    </row>
    <row r="3759" spans="1:19" x14ac:dyDescent="0.35">
      <c r="A3759" s="21">
        <v>1552185</v>
      </c>
      <c r="B3759" s="53">
        <v>411591</v>
      </c>
      <c r="C3759" s="21">
        <f>VLOOKUP(TotalMov[[#This Row],[Order]],'Total Mov by SS'!B:C,2,0)</f>
        <v>155</v>
      </c>
      <c r="D3759" s="21" t="s">
        <v>59</v>
      </c>
      <c r="E3759" s="21" t="s">
        <v>104</v>
      </c>
      <c r="F3759" s="21" t="s">
        <v>69</v>
      </c>
      <c r="G3759" s="21" t="s">
        <v>62</v>
      </c>
      <c r="H3759" s="21" t="s">
        <v>70</v>
      </c>
      <c r="I3759" s="21" t="s">
        <v>100</v>
      </c>
      <c r="J3759" s="22">
        <v>43753</v>
      </c>
      <c r="K3759" s="23">
        <v>0.4921875</v>
      </c>
      <c r="L3759" s="22">
        <v>43753</v>
      </c>
      <c r="M3759" s="23">
        <v>0.4921875</v>
      </c>
      <c r="N3759" s="24">
        <v>30</v>
      </c>
      <c r="O3759" s="21" t="s">
        <v>66</v>
      </c>
      <c r="P3759" s="24">
        <f>TotalMov[[#This Row],[Confirmed activ. 3 (ILE03)]]</f>
        <v>30</v>
      </c>
      <c r="Q3759" s="24">
        <v>30</v>
      </c>
      <c r="R3759" s="21" t="s">
        <v>66</v>
      </c>
      <c r="S3759" s="21" t="s">
        <v>72</v>
      </c>
    </row>
    <row r="3760" spans="1:19" x14ac:dyDescent="0.35">
      <c r="A3760" s="21">
        <v>1552185</v>
      </c>
      <c r="B3760" s="53">
        <v>411591</v>
      </c>
      <c r="C3760" s="21">
        <f>VLOOKUP(TotalMov[[#This Row],[Order]],'Total Mov by SS'!B:C,2,0)</f>
        <v>155</v>
      </c>
      <c r="D3760" s="21" t="s">
        <v>59</v>
      </c>
      <c r="E3760" s="21" t="s">
        <v>113</v>
      </c>
      <c r="F3760" s="21" t="s">
        <v>102</v>
      </c>
      <c r="G3760" s="21" t="s">
        <v>62</v>
      </c>
      <c r="H3760" s="21" t="s">
        <v>100</v>
      </c>
      <c r="I3760" s="21" t="s">
        <v>103</v>
      </c>
      <c r="J3760" s="22">
        <v>43753</v>
      </c>
      <c r="K3760" s="23">
        <v>0.49222222222222001</v>
      </c>
      <c r="L3760" s="22">
        <v>43753</v>
      </c>
      <c r="M3760" s="23">
        <v>0.49222222222222001</v>
      </c>
      <c r="N3760" s="24">
        <v>30</v>
      </c>
      <c r="O3760" s="21" t="s">
        <v>66</v>
      </c>
      <c r="P3760" s="24">
        <f>TotalMov[[#This Row],[Confirmed activ. 3 (ILE03)]]</f>
        <v>30</v>
      </c>
      <c r="Q3760" s="24">
        <v>30</v>
      </c>
      <c r="R3760" s="21" t="s">
        <v>66</v>
      </c>
      <c r="S3760" s="21" t="s">
        <v>72</v>
      </c>
    </row>
    <row r="3761" spans="1:19" x14ac:dyDescent="0.35">
      <c r="A3761" s="21">
        <v>1552185</v>
      </c>
      <c r="B3761" s="53">
        <v>411591</v>
      </c>
      <c r="C3761" s="21">
        <f>VLOOKUP(TotalMov[[#This Row],[Order]],'Total Mov by SS'!B:C,2,0)</f>
        <v>155</v>
      </c>
      <c r="D3761" s="21" t="s">
        <v>59</v>
      </c>
      <c r="E3761" s="21" t="s">
        <v>114</v>
      </c>
      <c r="F3761" s="21" t="s">
        <v>102</v>
      </c>
      <c r="G3761" s="21" t="s">
        <v>105</v>
      </c>
      <c r="H3761" s="21" t="s">
        <v>100</v>
      </c>
      <c r="I3761" s="21" t="s">
        <v>106</v>
      </c>
      <c r="J3761" s="22">
        <v>43758</v>
      </c>
      <c r="K3761" s="23">
        <v>0.35085648148148002</v>
      </c>
      <c r="L3761" s="22">
        <v>43758</v>
      </c>
      <c r="M3761" s="23">
        <v>0.35085648148148002</v>
      </c>
      <c r="N3761" s="24">
        <v>45</v>
      </c>
      <c r="O3761" s="21" t="s">
        <v>66</v>
      </c>
      <c r="P3761" s="24">
        <f>TotalMov[[#This Row],[Confirmed activ. 3 (ILE03)]]</f>
        <v>45</v>
      </c>
      <c r="Q3761" s="24">
        <v>45</v>
      </c>
      <c r="R3761" s="21" t="s">
        <v>66</v>
      </c>
      <c r="S3761" s="21" t="s">
        <v>72</v>
      </c>
    </row>
    <row r="3762" spans="1:19" x14ac:dyDescent="0.35">
      <c r="A3762" s="21">
        <v>1552185</v>
      </c>
      <c r="B3762" s="53">
        <v>411591</v>
      </c>
      <c r="C3762" s="21">
        <f>VLOOKUP(TotalMov[[#This Row],[Order]],'Total Mov by SS'!B:C,2,0)</f>
        <v>155</v>
      </c>
      <c r="D3762" s="21" t="s">
        <v>107</v>
      </c>
      <c r="E3762" s="21" t="s">
        <v>60</v>
      </c>
      <c r="F3762" s="21" t="s">
        <v>61</v>
      </c>
      <c r="G3762" s="21" t="s">
        <v>90</v>
      </c>
      <c r="H3762" s="21" t="s">
        <v>63</v>
      </c>
      <c r="I3762" s="21" t="s">
        <v>108</v>
      </c>
      <c r="J3762" s="22"/>
      <c r="K3762" s="23">
        <v>0</v>
      </c>
      <c r="L3762" s="22"/>
      <c r="M3762" s="23">
        <v>0</v>
      </c>
      <c r="N3762" s="25">
        <v>0</v>
      </c>
      <c r="O3762" s="21" t="s">
        <v>93</v>
      </c>
      <c r="P3762" s="24"/>
      <c r="Q3762" s="24">
        <v>1</v>
      </c>
      <c r="R3762" s="21" t="s">
        <v>66</v>
      </c>
      <c r="S3762" s="21" t="s">
        <v>94</v>
      </c>
    </row>
    <row r="3763" spans="1:19" x14ac:dyDescent="0.35">
      <c r="A3763" s="21">
        <v>1552185</v>
      </c>
      <c r="B3763" s="53">
        <v>411591</v>
      </c>
      <c r="C3763" s="21">
        <f>VLOOKUP(TotalMov[[#This Row],[Order]],'Total Mov by SS'!B:C,2,0)</f>
        <v>155</v>
      </c>
      <c r="D3763" s="21" t="s">
        <v>109</v>
      </c>
      <c r="E3763" s="21" t="s">
        <v>95</v>
      </c>
      <c r="F3763" s="21" t="s">
        <v>83</v>
      </c>
      <c r="G3763" s="21" t="s">
        <v>90</v>
      </c>
      <c r="H3763" s="21" t="s">
        <v>84</v>
      </c>
      <c r="I3763" s="21" t="s">
        <v>110</v>
      </c>
      <c r="J3763" s="22"/>
      <c r="K3763" s="23">
        <v>0</v>
      </c>
      <c r="L3763" s="22"/>
      <c r="M3763" s="23">
        <v>0</v>
      </c>
      <c r="N3763" s="25">
        <v>0</v>
      </c>
      <c r="O3763" s="21" t="s">
        <v>93</v>
      </c>
      <c r="P3763" s="24"/>
      <c r="Q3763" s="24">
        <v>5</v>
      </c>
      <c r="R3763" s="21" t="s">
        <v>66</v>
      </c>
      <c r="S3763" s="21" t="s">
        <v>94</v>
      </c>
    </row>
    <row r="3764" spans="1:19" x14ac:dyDescent="0.35">
      <c r="A3764" s="21">
        <v>1552186</v>
      </c>
      <c r="B3764" s="53">
        <v>411591</v>
      </c>
      <c r="C3764" s="21">
        <f>VLOOKUP(TotalMov[[#This Row],[Order]],'Total Mov by SS'!B:C,2,0)</f>
        <v>155</v>
      </c>
      <c r="D3764" s="21" t="s">
        <v>59</v>
      </c>
      <c r="E3764" s="21" t="s">
        <v>60</v>
      </c>
      <c r="F3764" s="21" t="s">
        <v>83</v>
      </c>
      <c r="G3764" s="21" t="s">
        <v>62</v>
      </c>
      <c r="H3764" s="21" t="s">
        <v>84</v>
      </c>
      <c r="I3764" s="21" t="s">
        <v>111</v>
      </c>
      <c r="J3764" s="22">
        <v>43731</v>
      </c>
      <c r="K3764" s="23">
        <v>0.66574074074073997</v>
      </c>
      <c r="L3764" s="22">
        <v>43732</v>
      </c>
      <c r="M3764" s="23">
        <v>1.6458333333330001E-2</v>
      </c>
      <c r="N3764" s="25">
        <v>67.584000000000003</v>
      </c>
      <c r="O3764" s="21" t="s">
        <v>66</v>
      </c>
      <c r="P3764" s="24">
        <f>TotalMov[[#This Row],[Confirmed activ. 3 (ILE03)]]</f>
        <v>67.584000000000003</v>
      </c>
      <c r="Q3764" s="24">
        <v>40</v>
      </c>
      <c r="R3764" s="21" t="s">
        <v>66</v>
      </c>
      <c r="S3764" s="21" t="s">
        <v>67</v>
      </c>
    </row>
    <row r="3765" spans="1:19" x14ac:dyDescent="0.35">
      <c r="A3765" s="21">
        <v>1552186</v>
      </c>
      <c r="B3765" s="53">
        <v>411591</v>
      </c>
      <c r="C3765" s="21">
        <f>VLOOKUP(TotalMov[[#This Row],[Order]],'Total Mov by SS'!B:C,2,0)</f>
        <v>155</v>
      </c>
      <c r="D3765" s="21" t="s">
        <v>59</v>
      </c>
      <c r="E3765" s="21" t="s">
        <v>68</v>
      </c>
      <c r="F3765" s="21" t="s">
        <v>61</v>
      </c>
      <c r="G3765" s="21" t="s">
        <v>62</v>
      </c>
      <c r="H3765" s="21" t="s">
        <v>63</v>
      </c>
      <c r="I3765" s="21" t="s">
        <v>64</v>
      </c>
      <c r="J3765" s="22">
        <v>43732</v>
      </c>
      <c r="K3765" s="23">
        <v>0.35938657407406999</v>
      </c>
      <c r="L3765" s="22">
        <v>43732</v>
      </c>
      <c r="M3765" s="23">
        <v>0.36976851851852</v>
      </c>
      <c r="N3765" s="25">
        <v>14.95</v>
      </c>
      <c r="O3765" s="21" t="s">
        <v>66</v>
      </c>
      <c r="P3765" s="24">
        <f>TotalMov[[#This Row],[Confirmed activ. 3 (ILE03)]]</f>
        <v>14.95</v>
      </c>
      <c r="Q3765" s="24">
        <v>15</v>
      </c>
      <c r="R3765" s="21" t="s">
        <v>66</v>
      </c>
      <c r="S3765" s="21" t="s">
        <v>67</v>
      </c>
    </row>
    <row r="3766" spans="1:19" x14ac:dyDescent="0.35">
      <c r="A3766" s="21">
        <v>1552186</v>
      </c>
      <c r="B3766" s="53">
        <v>411591</v>
      </c>
      <c r="C3766" s="21">
        <f>VLOOKUP(TotalMov[[#This Row],[Order]],'Total Mov by SS'!B:C,2,0)</f>
        <v>155</v>
      </c>
      <c r="D3766" s="21" t="s">
        <v>59</v>
      </c>
      <c r="E3766" s="21" t="s">
        <v>73</v>
      </c>
      <c r="F3766" s="21" t="s">
        <v>69</v>
      </c>
      <c r="G3766" s="21" t="s">
        <v>62</v>
      </c>
      <c r="H3766" s="21" t="s">
        <v>70</v>
      </c>
      <c r="I3766" s="21" t="s">
        <v>71</v>
      </c>
      <c r="J3766" s="22">
        <v>43733</v>
      </c>
      <c r="K3766" s="23">
        <v>0.4500462962963</v>
      </c>
      <c r="L3766" s="22">
        <v>43733</v>
      </c>
      <c r="M3766" s="23">
        <v>0.4500462962963</v>
      </c>
      <c r="N3766" s="24">
        <v>20</v>
      </c>
      <c r="O3766" s="21" t="s">
        <v>66</v>
      </c>
      <c r="P3766" s="24">
        <f>TotalMov[[#This Row],[Confirmed activ. 3 (ILE03)]]</f>
        <v>20</v>
      </c>
      <c r="Q3766" s="24">
        <v>20</v>
      </c>
      <c r="R3766" s="21" t="s">
        <v>66</v>
      </c>
      <c r="S3766" s="21" t="s">
        <v>72</v>
      </c>
    </row>
    <row r="3767" spans="1:19" x14ac:dyDescent="0.35">
      <c r="A3767" s="21">
        <v>1552186</v>
      </c>
      <c r="B3767" s="53">
        <v>411591</v>
      </c>
      <c r="C3767" s="21">
        <f>VLOOKUP(TotalMov[[#This Row],[Order]],'Total Mov by SS'!B:C,2,0)</f>
        <v>155</v>
      </c>
      <c r="D3767" s="21" t="s">
        <v>59</v>
      </c>
      <c r="E3767" s="21" t="s">
        <v>75</v>
      </c>
      <c r="F3767" s="21" t="s">
        <v>61</v>
      </c>
      <c r="G3767" s="21" t="s">
        <v>62</v>
      </c>
      <c r="H3767" s="21" t="s">
        <v>63</v>
      </c>
      <c r="I3767" s="21" t="s">
        <v>74</v>
      </c>
      <c r="J3767" s="22">
        <v>43733</v>
      </c>
      <c r="K3767" s="23">
        <v>0.45578703703703999</v>
      </c>
      <c r="L3767" s="22">
        <v>43734</v>
      </c>
      <c r="M3767" s="23">
        <v>0.66145833333333004</v>
      </c>
      <c r="N3767" s="25">
        <v>851.55</v>
      </c>
      <c r="O3767" s="21" t="s">
        <v>66</v>
      </c>
      <c r="P3767" s="24">
        <f>TotalMov[[#This Row],[Confirmed activ. 3 (ILE03)]]</f>
        <v>851.55</v>
      </c>
      <c r="Q3767" s="24">
        <v>350</v>
      </c>
      <c r="R3767" s="21" t="s">
        <v>66</v>
      </c>
      <c r="S3767" s="21" t="s">
        <v>67</v>
      </c>
    </row>
    <row r="3768" spans="1:19" x14ac:dyDescent="0.35">
      <c r="A3768" s="21">
        <v>1552186</v>
      </c>
      <c r="B3768" s="53">
        <v>411591</v>
      </c>
      <c r="C3768" s="21">
        <f>VLOOKUP(TotalMov[[#This Row],[Order]],'Total Mov by SS'!B:C,2,0)</f>
        <v>155</v>
      </c>
      <c r="D3768" s="21" t="s">
        <v>59</v>
      </c>
      <c r="E3768" s="21" t="s">
        <v>78</v>
      </c>
      <c r="F3768" s="21" t="s">
        <v>61</v>
      </c>
      <c r="G3768" s="21" t="s">
        <v>62</v>
      </c>
      <c r="H3768" s="21" t="s">
        <v>63</v>
      </c>
      <c r="I3768" s="21" t="s">
        <v>76</v>
      </c>
      <c r="J3768" s="22">
        <v>43737</v>
      </c>
      <c r="K3768" s="23">
        <v>0.31226851851852</v>
      </c>
      <c r="L3768" s="22">
        <v>43739</v>
      </c>
      <c r="M3768" s="23">
        <v>0.65505787037037</v>
      </c>
      <c r="N3768" s="25">
        <v>27.175000000000001</v>
      </c>
      <c r="O3768" s="21" t="s">
        <v>77</v>
      </c>
      <c r="P3768" s="24">
        <f>TotalMov[[#This Row],[Confirmed activ. 3 (ILE03)]]*60</f>
        <v>1630.5</v>
      </c>
      <c r="Q3768" s="24">
        <v>1020</v>
      </c>
      <c r="R3768" s="21" t="s">
        <v>66</v>
      </c>
      <c r="S3768" s="21" t="s">
        <v>67</v>
      </c>
    </row>
    <row r="3769" spans="1:19" x14ac:dyDescent="0.35">
      <c r="A3769" s="21">
        <v>1552186</v>
      </c>
      <c r="B3769" s="53">
        <v>411591</v>
      </c>
      <c r="C3769" s="21">
        <f>VLOOKUP(TotalMov[[#This Row],[Order]],'Total Mov by SS'!B:C,2,0)</f>
        <v>155</v>
      </c>
      <c r="D3769" s="21" t="s">
        <v>59</v>
      </c>
      <c r="E3769" s="21" t="s">
        <v>80</v>
      </c>
      <c r="F3769" s="21" t="s">
        <v>61</v>
      </c>
      <c r="G3769" s="21" t="s">
        <v>62</v>
      </c>
      <c r="H3769" s="21" t="s">
        <v>63</v>
      </c>
      <c r="I3769" s="21" t="s">
        <v>112</v>
      </c>
      <c r="J3769" s="22">
        <v>43739</v>
      </c>
      <c r="K3769" s="23">
        <v>0.65533564814815004</v>
      </c>
      <c r="L3769" s="22">
        <v>43739</v>
      </c>
      <c r="M3769" s="23">
        <v>0.69315972222222</v>
      </c>
      <c r="N3769" s="25">
        <v>54.466999999999999</v>
      </c>
      <c r="O3769" s="21" t="s">
        <v>66</v>
      </c>
      <c r="P3769" s="24">
        <f>TotalMov[[#This Row],[Confirmed activ. 3 (ILE03)]]</f>
        <v>54.466999999999999</v>
      </c>
      <c r="Q3769" s="24">
        <v>50</v>
      </c>
      <c r="R3769" s="21" t="s">
        <v>66</v>
      </c>
      <c r="S3769" s="21" t="s">
        <v>67</v>
      </c>
    </row>
    <row r="3770" spans="1:19" x14ac:dyDescent="0.35">
      <c r="A3770" s="21">
        <v>1552186</v>
      </c>
      <c r="B3770" s="53">
        <v>411591</v>
      </c>
      <c r="C3770" s="21">
        <f>VLOOKUP(TotalMov[[#This Row],[Order]],'Total Mov by SS'!B:C,2,0)</f>
        <v>155</v>
      </c>
      <c r="D3770" s="21" t="s">
        <v>59</v>
      </c>
      <c r="E3770" s="21" t="s">
        <v>82</v>
      </c>
      <c r="F3770" s="21" t="s">
        <v>89</v>
      </c>
      <c r="G3770" s="21" t="s">
        <v>90</v>
      </c>
      <c r="H3770" s="21" t="s">
        <v>91</v>
      </c>
      <c r="I3770" s="21" t="s">
        <v>92</v>
      </c>
      <c r="J3770" s="22"/>
      <c r="K3770" s="23">
        <v>0</v>
      </c>
      <c r="L3770" s="22"/>
      <c r="M3770" s="23">
        <v>0</v>
      </c>
      <c r="N3770" s="25">
        <v>0</v>
      </c>
      <c r="O3770" s="21" t="s">
        <v>93</v>
      </c>
      <c r="P3770" s="24"/>
      <c r="Q3770" s="24">
        <v>0</v>
      </c>
      <c r="R3770" s="21" t="s">
        <v>66</v>
      </c>
      <c r="S3770" s="21" t="s">
        <v>94</v>
      </c>
    </row>
    <row r="3771" spans="1:19" x14ac:dyDescent="0.35">
      <c r="A3771" s="21">
        <v>1552186</v>
      </c>
      <c r="B3771" s="53">
        <v>411591</v>
      </c>
      <c r="C3771" s="21">
        <f>VLOOKUP(TotalMov[[#This Row],[Order]],'Total Mov by SS'!B:C,2,0)</f>
        <v>155</v>
      </c>
      <c r="D3771" s="21" t="s">
        <v>59</v>
      </c>
      <c r="E3771" s="21" t="s">
        <v>85</v>
      </c>
      <c r="F3771" s="21" t="s">
        <v>69</v>
      </c>
      <c r="G3771" s="21" t="s">
        <v>62</v>
      </c>
      <c r="H3771" s="21" t="s">
        <v>70</v>
      </c>
      <c r="I3771" s="21" t="s">
        <v>79</v>
      </c>
      <c r="J3771" s="22">
        <v>43739</v>
      </c>
      <c r="K3771" s="23">
        <v>0.72353009259259005</v>
      </c>
      <c r="L3771" s="22">
        <v>43739</v>
      </c>
      <c r="M3771" s="23">
        <v>0.72353009259259005</v>
      </c>
      <c r="N3771" s="24">
        <v>20</v>
      </c>
      <c r="O3771" s="21" t="s">
        <v>66</v>
      </c>
      <c r="P3771" s="24">
        <f>TotalMov[[#This Row],[Confirmed activ. 3 (ILE03)]]</f>
        <v>20</v>
      </c>
      <c r="Q3771" s="24">
        <v>20</v>
      </c>
      <c r="R3771" s="21" t="s">
        <v>66</v>
      </c>
      <c r="S3771" s="21" t="s">
        <v>72</v>
      </c>
    </row>
    <row r="3772" spans="1:19" x14ac:dyDescent="0.35">
      <c r="A3772" s="21">
        <v>1552186</v>
      </c>
      <c r="B3772" s="53">
        <v>411591</v>
      </c>
      <c r="C3772" s="21">
        <f>VLOOKUP(TotalMov[[#This Row],[Order]],'Total Mov by SS'!B:C,2,0)</f>
        <v>155</v>
      </c>
      <c r="D3772" s="21" t="s">
        <v>59</v>
      </c>
      <c r="E3772" s="21" t="s">
        <v>88</v>
      </c>
      <c r="F3772" s="21" t="s">
        <v>69</v>
      </c>
      <c r="G3772" s="21" t="s">
        <v>62</v>
      </c>
      <c r="H3772" s="21" t="s">
        <v>70</v>
      </c>
      <c r="I3772" s="21" t="s">
        <v>81</v>
      </c>
      <c r="J3772" s="22">
        <v>43739</v>
      </c>
      <c r="K3772" s="23">
        <v>0.72359953703704005</v>
      </c>
      <c r="L3772" s="22">
        <v>43739</v>
      </c>
      <c r="M3772" s="23">
        <v>0.72359953703704005</v>
      </c>
      <c r="N3772" s="24">
        <v>20</v>
      </c>
      <c r="O3772" s="21" t="s">
        <v>66</v>
      </c>
      <c r="P3772" s="24">
        <f>TotalMov[[#This Row],[Confirmed activ. 3 (ILE03)]]</f>
        <v>20</v>
      </c>
      <c r="Q3772" s="24">
        <v>20</v>
      </c>
      <c r="R3772" s="21" t="s">
        <v>66</v>
      </c>
      <c r="S3772" s="21" t="s">
        <v>72</v>
      </c>
    </row>
    <row r="3773" spans="1:19" x14ac:dyDescent="0.35">
      <c r="A3773" s="21">
        <v>1552186</v>
      </c>
      <c r="B3773" s="53">
        <v>411591</v>
      </c>
      <c r="C3773" s="21">
        <f>VLOOKUP(TotalMov[[#This Row],[Order]],'Total Mov by SS'!B:C,2,0)</f>
        <v>155</v>
      </c>
      <c r="D3773" s="21" t="s">
        <v>59</v>
      </c>
      <c r="E3773" s="21" t="s">
        <v>95</v>
      </c>
      <c r="F3773" s="21" t="s">
        <v>83</v>
      </c>
      <c r="G3773" s="21" t="s">
        <v>62</v>
      </c>
      <c r="H3773" s="21" t="s">
        <v>84</v>
      </c>
      <c r="I3773" s="21" t="s">
        <v>84</v>
      </c>
      <c r="J3773" s="22">
        <v>43739</v>
      </c>
      <c r="K3773" s="23">
        <v>0.76673611111110995</v>
      </c>
      <c r="L3773" s="22">
        <v>43740</v>
      </c>
      <c r="M3773" s="23">
        <v>0.97096064814814997</v>
      </c>
      <c r="N3773" s="25">
        <v>8.1419999999999995</v>
      </c>
      <c r="O3773" s="21" t="s">
        <v>77</v>
      </c>
      <c r="P3773" s="24">
        <f>TotalMov[[#This Row],[Confirmed activ. 3 (ILE03)]]*60</f>
        <v>488.52</v>
      </c>
      <c r="Q3773" s="24">
        <v>450</v>
      </c>
      <c r="R3773" s="21" t="s">
        <v>66</v>
      </c>
      <c r="S3773" s="21" t="s">
        <v>67</v>
      </c>
    </row>
    <row r="3774" spans="1:19" x14ac:dyDescent="0.35">
      <c r="A3774" s="21">
        <v>1552186</v>
      </c>
      <c r="B3774" s="53">
        <v>411591</v>
      </c>
      <c r="C3774" s="21">
        <f>VLOOKUP(TotalMov[[#This Row],[Order]],'Total Mov by SS'!B:C,2,0)</f>
        <v>155</v>
      </c>
      <c r="D3774" s="21" t="s">
        <v>59</v>
      </c>
      <c r="E3774" s="21" t="s">
        <v>97</v>
      </c>
      <c r="F3774" s="21" t="s">
        <v>86</v>
      </c>
      <c r="G3774" s="21" t="s">
        <v>62</v>
      </c>
      <c r="H3774" s="21" t="s">
        <v>87</v>
      </c>
      <c r="I3774" s="21" t="s">
        <v>87</v>
      </c>
      <c r="J3774" s="22">
        <v>43741</v>
      </c>
      <c r="K3774" s="23">
        <v>0.36675925925926001</v>
      </c>
      <c r="L3774" s="22">
        <v>43741</v>
      </c>
      <c r="M3774" s="23">
        <v>0.36675925925926001</v>
      </c>
      <c r="N3774" s="24">
        <v>20</v>
      </c>
      <c r="O3774" s="21" t="s">
        <v>66</v>
      </c>
      <c r="P3774" s="24">
        <f>TotalMov[[#This Row],[Confirmed activ. 3 (ILE03)]]</f>
        <v>20</v>
      </c>
      <c r="Q3774" s="24">
        <v>20</v>
      </c>
      <c r="R3774" s="21" t="s">
        <v>66</v>
      </c>
      <c r="S3774" s="21" t="s">
        <v>72</v>
      </c>
    </row>
    <row r="3775" spans="1:19" x14ac:dyDescent="0.35">
      <c r="A3775" s="21">
        <v>1552186</v>
      </c>
      <c r="B3775" s="53">
        <v>411591</v>
      </c>
      <c r="C3775" s="21">
        <f>VLOOKUP(TotalMov[[#This Row],[Order]],'Total Mov by SS'!B:C,2,0)</f>
        <v>155</v>
      </c>
      <c r="D3775" s="21" t="s">
        <v>59</v>
      </c>
      <c r="E3775" s="21" t="s">
        <v>99</v>
      </c>
      <c r="F3775" s="21" t="s">
        <v>61</v>
      </c>
      <c r="G3775" s="21" t="s">
        <v>62</v>
      </c>
      <c r="H3775" s="21" t="s">
        <v>63</v>
      </c>
      <c r="I3775" s="21" t="s">
        <v>96</v>
      </c>
      <c r="J3775" s="22">
        <v>43741</v>
      </c>
      <c r="K3775" s="23">
        <v>0.39949074074073998</v>
      </c>
      <c r="L3775" s="22">
        <v>43741</v>
      </c>
      <c r="M3775" s="23">
        <v>0.41739583333333002</v>
      </c>
      <c r="N3775" s="25">
        <v>25.783000000000001</v>
      </c>
      <c r="O3775" s="21" t="s">
        <v>66</v>
      </c>
      <c r="P3775" s="24">
        <f>TotalMov[[#This Row],[Confirmed activ. 3 (ILE03)]]</f>
        <v>25.783000000000001</v>
      </c>
      <c r="Q3775" s="24">
        <v>100</v>
      </c>
      <c r="R3775" s="21" t="s">
        <v>66</v>
      </c>
      <c r="S3775" s="21" t="s">
        <v>67</v>
      </c>
    </row>
    <row r="3776" spans="1:19" x14ac:dyDescent="0.35">
      <c r="A3776" s="21">
        <v>1552186</v>
      </c>
      <c r="B3776" s="53">
        <v>411591</v>
      </c>
      <c r="C3776" s="21">
        <f>VLOOKUP(TotalMov[[#This Row],[Order]],'Total Mov by SS'!B:C,2,0)</f>
        <v>155</v>
      </c>
      <c r="D3776" s="21" t="s">
        <v>59</v>
      </c>
      <c r="E3776" s="21" t="s">
        <v>101</v>
      </c>
      <c r="F3776" s="21" t="s">
        <v>69</v>
      </c>
      <c r="G3776" s="21" t="s">
        <v>62</v>
      </c>
      <c r="H3776" s="21" t="s">
        <v>70</v>
      </c>
      <c r="I3776" s="21" t="s">
        <v>98</v>
      </c>
      <c r="J3776" s="22">
        <v>43754</v>
      </c>
      <c r="K3776" s="23">
        <v>0.43568287037037001</v>
      </c>
      <c r="L3776" s="22">
        <v>43754</v>
      </c>
      <c r="M3776" s="23">
        <v>0.43568287037037001</v>
      </c>
      <c r="N3776" s="24">
        <v>20</v>
      </c>
      <c r="O3776" s="21" t="s">
        <v>66</v>
      </c>
      <c r="P3776" s="24">
        <f>TotalMov[[#This Row],[Confirmed activ. 3 (ILE03)]]</f>
        <v>20</v>
      </c>
      <c r="Q3776" s="24">
        <v>20</v>
      </c>
      <c r="R3776" s="21" t="s">
        <v>66</v>
      </c>
      <c r="S3776" s="21" t="s">
        <v>72</v>
      </c>
    </row>
    <row r="3777" spans="1:19" x14ac:dyDescent="0.35">
      <c r="A3777" s="21">
        <v>1552186</v>
      </c>
      <c r="B3777" s="53">
        <v>411591</v>
      </c>
      <c r="C3777" s="21">
        <f>VLOOKUP(TotalMov[[#This Row],[Order]],'Total Mov by SS'!B:C,2,0)</f>
        <v>155</v>
      </c>
      <c r="D3777" s="21" t="s">
        <v>59</v>
      </c>
      <c r="E3777" s="21" t="s">
        <v>104</v>
      </c>
      <c r="F3777" s="21" t="s">
        <v>69</v>
      </c>
      <c r="G3777" s="21" t="s">
        <v>62</v>
      </c>
      <c r="H3777" s="21" t="s">
        <v>70</v>
      </c>
      <c r="I3777" s="21" t="s">
        <v>100</v>
      </c>
      <c r="J3777" s="22">
        <v>43754</v>
      </c>
      <c r="K3777" s="23">
        <v>0.43572916666667</v>
      </c>
      <c r="L3777" s="22">
        <v>43754</v>
      </c>
      <c r="M3777" s="23">
        <v>0.43572916666667</v>
      </c>
      <c r="N3777" s="24">
        <v>30</v>
      </c>
      <c r="O3777" s="21" t="s">
        <v>66</v>
      </c>
      <c r="P3777" s="24">
        <f>TotalMov[[#This Row],[Confirmed activ. 3 (ILE03)]]</f>
        <v>30</v>
      </c>
      <c r="Q3777" s="24">
        <v>30</v>
      </c>
      <c r="R3777" s="21" t="s">
        <v>66</v>
      </c>
      <c r="S3777" s="21" t="s">
        <v>72</v>
      </c>
    </row>
    <row r="3778" spans="1:19" x14ac:dyDescent="0.35">
      <c r="A3778" s="21">
        <v>1552186</v>
      </c>
      <c r="B3778" s="53">
        <v>411591</v>
      </c>
      <c r="C3778" s="21">
        <f>VLOOKUP(TotalMov[[#This Row],[Order]],'Total Mov by SS'!B:C,2,0)</f>
        <v>155</v>
      </c>
      <c r="D3778" s="21" t="s">
        <v>59</v>
      </c>
      <c r="E3778" s="21" t="s">
        <v>113</v>
      </c>
      <c r="F3778" s="21" t="s">
        <v>102</v>
      </c>
      <c r="G3778" s="21" t="s">
        <v>62</v>
      </c>
      <c r="H3778" s="21" t="s">
        <v>100</v>
      </c>
      <c r="I3778" s="21" t="s">
        <v>103</v>
      </c>
      <c r="J3778" s="22">
        <v>43754</v>
      </c>
      <c r="K3778" s="23">
        <v>0.43576388888889001</v>
      </c>
      <c r="L3778" s="22">
        <v>43754</v>
      </c>
      <c r="M3778" s="23">
        <v>0.43576388888889001</v>
      </c>
      <c r="N3778" s="24">
        <v>30</v>
      </c>
      <c r="O3778" s="21" t="s">
        <v>66</v>
      </c>
      <c r="P3778" s="24">
        <f>TotalMov[[#This Row],[Confirmed activ. 3 (ILE03)]]</f>
        <v>30</v>
      </c>
      <c r="Q3778" s="24">
        <v>30</v>
      </c>
      <c r="R3778" s="21" t="s">
        <v>66</v>
      </c>
      <c r="S3778" s="21" t="s">
        <v>72</v>
      </c>
    </row>
    <row r="3779" spans="1:19" x14ac:dyDescent="0.35">
      <c r="A3779" s="21">
        <v>1552186</v>
      </c>
      <c r="B3779" s="53">
        <v>411591</v>
      </c>
      <c r="C3779" s="21">
        <f>VLOOKUP(TotalMov[[#This Row],[Order]],'Total Mov by SS'!B:C,2,0)</f>
        <v>155</v>
      </c>
      <c r="D3779" s="21" t="s">
        <v>59</v>
      </c>
      <c r="E3779" s="21" t="s">
        <v>114</v>
      </c>
      <c r="F3779" s="21" t="s">
        <v>102</v>
      </c>
      <c r="G3779" s="21" t="s">
        <v>105</v>
      </c>
      <c r="H3779" s="21" t="s">
        <v>100</v>
      </c>
      <c r="I3779" s="21" t="s">
        <v>106</v>
      </c>
      <c r="J3779" s="22">
        <v>43758</v>
      </c>
      <c r="K3779" s="23">
        <v>0.35106481481481</v>
      </c>
      <c r="L3779" s="22">
        <v>43758</v>
      </c>
      <c r="M3779" s="23">
        <v>0.35106481481481</v>
      </c>
      <c r="N3779" s="24">
        <v>45</v>
      </c>
      <c r="O3779" s="21" t="s">
        <v>66</v>
      </c>
      <c r="P3779" s="24">
        <f>TotalMov[[#This Row],[Confirmed activ. 3 (ILE03)]]</f>
        <v>45</v>
      </c>
      <c r="Q3779" s="24">
        <v>45</v>
      </c>
      <c r="R3779" s="21" t="s">
        <v>66</v>
      </c>
      <c r="S3779" s="21" t="s">
        <v>72</v>
      </c>
    </row>
    <row r="3780" spans="1:19" x14ac:dyDescent="0.35">
      <c r="A3780" s="21">
        <v>1552186</v>
      </c>
      <c r="B3780" s="53">
        <v>411591</v>
      </c>
      <c r="C3780" s="21">
        <f>VLOOKUP(TotalMov[[#This Row],[Order]],'Total Mov by SS'!B:C,2,0)</f>
        <v>155</v>
      </c>
      <c r="D3780" s="21" t="s">
        <v>107</v>
      </c>
      <c r="E3780" s="21" t="s">
        <v>60</v>
      </c>
      <c r="F3780" s="21" t="s">
        <v>61</v>
      </c>
      <c r="G3780" s="21" t="s">
        <v>90</v>
      </c>
      <c r="H3780" s="21" t="s">
        <v>63</v>
      </c>
      <c r="I3780" s="21" t="s">
        <v>108</v>
      </c>
      <c r="J3780" s="22">
        <v>43747</v>
      </c>
      <c r="K3780" s="23">
        <v>0.33699074074073998</v>
      </c>
      <c r="L3780" s="22">
        <v>43747</v>
      </c>
      <c r="M3780" s="23">
        <v>0.73568287037036995</v>
      </c>
      <c r="N3780" s="25">
        <v>9.5690000000000008</v>
      </c>
      <c r="O3780" s="21" t="s">
        <v>77</v>
      </c>
      <c r="P3780" s="24">
        <f>TotalMov[[#This Row],[Confirmed activ. 3 (ILE03)]]*60</f>
        <v>574.1400000000001</v>
      </c>
      <c r="Q3780" s="24">
        <v>1</v>
      </c>
      <c r="R3780" s="21" t="s">
        <v>66</v>
      </c>
      <c r="S3780" s="21" t="s">
        <v>67</v>
      </c>
    </row>
    <row r="3781" spans="1:19" x14ac:dyDescent="0.35">
      <c r="A3781" s="21">
        <v>1552186</v>
      </c>
      <c r="B3781" s="53">
        <v>411591</v>
      </c>
      <c r="C3781" s="21">
        <f>VLOOKUP(TotalMov[[#This Row],[Order]],'Total Mov by SS'!B:C,2,0)</f>
        <v>155</v>
      </c>
      <c r="D3781" s="21" t="s">
        <v>109</v>
      </c>
      <c r="E3781" s="21" t="s">
        <v>95</v>
      </c>
      <c r="F3781" s="21" t="s">
        <v>83</v>
      </c>
      <c r="G3781" s="21" t="s">
        <v>90</v>
      </c>
      <c r="H3781" s="21" t="s">
        <v>84</v>
      </c>
      <c r="I3781" s="21" t="s">
        <v>110</v>
      </c>
      <c r="J3781" s="22"/>
      <c r="K3781" s="23">
        <v>0</v>
      </c>
      <c r="L3781" s="22"/>
      <c r="M3781" s="23">
        <v>0</v>
      </c>
      <c r="N3781" s="25">
        <v>0</v>
      </c>
      <c r="O3781" s="21" t="s">
        <v>93</v>
      </c>
      <c r="P3781" s="24"/>
      <c r="Q3781" s="24">
        <v>5</v>
      </c>
      <c r="R3781" s="21" t="s">
        <v>66</v>
      </c>
      <c r="S3781" s="21" t="s">
        <v>94</v>
      </c>
    </row>
    <row r="3782" spans="1:19" x14ac:dyDescent="0.35">
      <c r="A3782" s="21">
        <v>1552187</v>
      </c>
      <c r="B3782" s="53">
        <v>411591</v>
      </c>
      <c r="C3782" s="21">
        <f>VLOOKUP(TotalMov[[#This Row],[Order]],'Total Mov by SS'!B:C,2,0)</f>
        <v>156</v>
      </c>
      <c r="D3782" s="21" t="s">
        <v>59</v>
      </c>
      <c r="E3782" s="21" t="s">
        <v>60</v>
      </c>
      <c r="F3782" s="21" t="s">
        <v>83</v>
      </c>
      <c r="G3782" s="21" t="s">
        <v>62</v>
      </c>
      <c r="H3782" s="21" t="s">
        <v>84</v>
      </c>
      <c r="I3782" s="21" t="s">
        <v>111</v>
      </c>
      <c r="J3782" s="22">
        <v>43737</v>
      </c>
      <c r="K3782" s="23">
        <v>0.49446759259258999</v>
      </c>
      <c r="L3782" s="22">
        <v>43737</v>
      </c>
      <c r="M3782" s="23">
        <v>0.66413194444444001</v>
      </c>
      <c r="N3782" s="25">
        <v>1.3180000000000001</v>
      </c>
      <c r="O3782" s="21" t="s">
        <v>77</v>
      </c>
      <c r="P3782" s="24">
        <f>TotalMov[[#This Row],[Confirmed activ. 3 (ILE03)]]*60</f>
        <v>79.08</v>
      </c>
      <c r="Q3782" s="24">
        <v>40</v>
      </c>
      <c r="R3782" s="21" t="s">
        <v>66</v>
      </c>
      <c r="S3782" s="21" t="s">
        <v>67</v>
      </c>
    </row>
    <row r="3783" spans="1:19" x14ac:dyDescent="0.35">
      <c r="A3783" s="21">
        <v>1552187</v>
      </c>
      <c r="B3783" s="53">
        <v>411591</v>
      </c>
      <c r="C3783" s="21">
        <f>VLOOKUP(TotalMov[[#This Row],[Order]],'Total Mov by SS'!B:C,2,0)</f>
        <v>156</v>
      </c>
      <c r="D3783" s="21" t="s">
        <v>59</v>
      </c>
      <c r="E3783" s="21" t="s">
        <v>68</v>
      </c>
      <c r="F3783" s="21" t="s">
        <v>61</v>
      </c>
      <c r="G3783" s="21" t="s">
        <v>62</v>
      </c>
      <c r="H3783" s="21" t="s">
        <v>63</v>
      </c>
      <c r="I3783" s="21" t="s">
        <v>64</v>
      </c>
      <c r="J3783" s="22">
        <v>43737</v>
      </c>
      <c r="K3783" s="23">
        <v>0.73743055555556003</v>
      </c>
      <c r="L3783" s="22">
        <v>43737</v>
      </c>
      <c r="M3783" s="23">
        <v>0.74186342592593002</v>
      </c>
      <c r="N3783" s="25">
        <v>3.2</v>
      </c>
      <c r="O3783" s="21" t="s">
        <v>66</v>
      </c>
      <c r="P3783" s="24">
        <f>TotalMov[[#This Row],[Confirmed activ. 3 (ILE03)]]</f>
        <v>3.2</v>
      </c>
      <c r="Q3783" s="24">
        <v>15</v>
      </c>
      <c r="R3783" s="21" t="s">
        <v>66</v>
      </c>
      <c r="S3783" s="21" t="s">
        <v>67</v>
      </c>
    </row>
    <row r="3784" spans="1:19" x14ac:dyDescent="0.35">
      <c r="A3784" s="21">
        <v>1552187</v>
      </c>
      <c r="B3784" s="53">
        <v>411591</v>
      </c>
      <c r="C3784" s="21">
        <f>VLOOKUP(TotalMov[[#This Row],[Order]],'Total Mov by SS'!B:C,2,0)</f>
        <v>156</v>
      </c>
      <c r="D3784" s="21" t="s">
        <v>59</v>
      </c>
      <c r="E3784" s="21" t="s">
        <v>73</v>
      </c>
      <c r="F3784" s="21" t="s">
        <v>69</v>
      </c>
      <c r="G3784" s="21" t="s">
        <v>62</v>
      </c>
      <c r="H3784" s="21" t="s">
        <v>70</v>
      </c>
      <c r="I3784" s="21" t="s">
        <v>71</v>
      </c>
      <c r="J3784" s="22">
        <v>43738</v>
      </c>
      <c r="K3784" s="23">
        <v>0.61596064814814999</v>
      </c>
      <c r="L3784" s="22">
        <v>43738</v>
      </c>
      <c r="M3784" s="23">
        <v>0.61596064814814999</v>
      </c>
      <c r="N3784" s="24">
        <v>20</v>
      </c>
      <c r="O3784" s="21" t="s">
        <v>66</v>
      </c>
      <c r="P3784" s="24">
        <f>TotalMov[[#This Row],[Confirmed activ. 3 (ILE03)]]</f>
        <v>20</v>
      </c>
      <c r="Q3784" s="24">
        <v>20</v>
      </c>
      <c r="R3784" s="21" t="s">
        <v>66</v>
      </c>
      <c r="S3784" s="21" t="s">
        <v>72</v>
      </c>
    </row>
    <row r="3785" spans="1:19" x14ac:dyDescent="0.35">
      <c r="A3785" s="21">
        <v>1552187</v>
      </c>
      <c r="B3785" s="53">
        <v>411591</v>
      </c>
      <c r="C3785" s="21">
        <f>VLOOKUP(TotalMov[[#This Row],[Order]],'Total Mov by SS'!B:C,2,0)</f>
        <v>156</v>
      </c>
      <c r="D3785" s="21" t="s">
        <v>59</v>
      </c>
      <c r="E3785" s="21" t="s">
        <v>75</v>
      </c>
      <c r="F3785" s="21" t="s">
        <v>61</v>
      </c>
      <c r="G3785" s="21" t="s">
        <v>62</v>
      </c>
      <c r="H3785" s="21" t="s">
        <v>63</v>
      </c>
      <c r="I3785" s="21" t="s">
        <v>74</v>
      </c>
      <c r="J3785" s="22">
        <v>43738</v>
      </c>
      <c r="K3785" s="23">
        <v>0.61706018518519001</v>
      </c>
      <c r="L3785" s="22">
        <v>43739</v>
      </c>
      <c r="M3785" s="23">
        <v>0.54902777777778</v>
      </c>
      <c r="N3785" s="25">
        <v>8.1980000000000004</v>
      </c>
      <c r="O3785" s="21" t="s">
        <v>77</v>
      </c>
      <c r="P3785" s="24">
        <f>TotalMov[[#This Row],[Confirmed activ. 3 (ILE03)]]*60</f>
        <v>491.88</v>
      </c>
      <c r="Q3785" s="24">
        <v>290</v>
      </c>
      <c r="R3785" s="21" t="s">
        <v>66</v>
      </c>
      <c r="S3785" s="21" t="s">
        <v>67</v>
      </c>
    </row>
    <row r="3786" spans="1:19" x14ac:dyDescent="0.35">
      <c r="A3786" s="21">
        <v>1552187</v>
      </c>
      <c r="B3786" s="53">
        <v>411591</v>
      </c>
      <c r="C3786" s="21">
        <f>VLOOKUP(TotalMov[[#This Row],[Order]],'Total Mov by SS'!B:C,2,0)</f>
        <v>156</v>
      </c>
      <c r="D3786" s="21" t="s">
        <v>59</v>
      </c>
      <c r="E3786" s="21" t="s">
        <v>78</v>
      </c>
      <c r="F3786" s="21" t="s">
        <v>61</v>
      </c>
      <c r="G3786" s="21" t="s">
        <v>62</v>
      </c>
      <c r="H3786" s="21" t="s">
        <v>63</v>
      </c>
      <c r="I3786" s="21" t="s">
        <v>76</v>
      </c>
      <c r="J3786" s="22">
        <v>43739</v>
      </c>
      <c r="K3786" s="23">
        <v>0.54934027777778005</v>
      </c>
      <c r="L3786" s="22">
        <v>43745</v>
      </c>
      <c r="M3786" s="23">
        <v>0.73783564814814995</v>
      </c>
      <c r="N3786" s="25">
        <v>41.529000000000003</v>
      </c>
      <c r="O3786" s="21" t="s">
        <v>77</v>
      </c>
      <c r="P3786" s="24">
        <f>TotalMov[[#This Row],[Confirmed activ. 3 (ILE03)]]*60</f>
        <v>2491.7400000000002</v>
      </c>
      <c r="Q3786" s="24">
        <v>1040</v>
      </c>
      <c r="R3786" s="21" t="s">
        <v>66</v>
      </c>
      <c r="S3786" s="21" t="s">
        <v>67</v>
      </c>
    </row>
    <row r="3787" spans="1:19" x14ac:dyDescent="0.35">
      <c r="A3787" s="21">
        <v>1552187</v>
      </c>
      <c r="B3787" s="53">
        <v>411591</v>
      </c>
      <c r="C3787" s="21">
        <f>VLOOKUP(TotalMov[[#This Row],[Order]],'Total Mov by SS'!B:C,2,0)</f>
        <v>156</v>
      </c>
      <c r="D3787" s="21" t="s">
        <v>59</v>
      </c>
      <c r="E3787" s="21" t="s">
        <v>80</v>
      </c>
      <c r="F3787" s="21" t="s">
        <v>61</v>
      </c>
      <c r="G3787" s="21" t="s">
        <v>62</v>
      </c>
      <c r="H3787" s="21" t="s">
        <v>63</v>
      </c>
      <c r="I3787" s="21" t="s">
        <v>112</v>
      </c>
      <c r="J3787" s="22">
        <v>43745</v>
      </c>
      <c r="K3787" s="23">
        <v>0.73812500000000003</v>
      </c>
      <c r="L3787" s="22">
        <v>43745</v>
      </c>
      <c r="M3787" s="23">
        <v>0.74549768518519</v>
      </c>
      <c r="N3787" s="25">
        <v>10.617000000000001</v>
      </c>
      <c r="O3787" s="21" t="s">
        <v>66</v>
      </c>
      <c r="P3787" s="24">
        <f>TotalMov[[#This Row],[Confirmed activ. 3 (ILE03)]]</f>
        <v>10.617000000000001</v>
      </c>
      <c r="Q3787" s="24">
        <v>50</v>
      </c>
      <c r="R3787" s="21" t="s">
        <v>66</v>
      </c>
      <c r="S3787" s="21" t="s">
        <v>67</v>
      </c>
    </row>
    <row r="3788" spans="1:19" x14ac:dyDescent="0.35">
      <c r="A3788" s="21">
        <v>1552187</v>
      </c>
      <c r="B3788" s="53">
        <v>411591</v>
      </c>
      <c r="C3788" s="21">
        <f>VLOOKUP(TotalMov[[#This Row],[Order]],'Total Mov by SS'!B:C,2,0)</f>
        <v>156</v>
      </c>
      <c r="D3788" s="21" t="s">
        <v>59</v>
      </c>
      <c r="E3788" s="21" t="s">
        <v>82</v>
      </c>
      <c r="F3788" s="21" t="s">
        <v>89</v>
      </c>
      <c r="G3788" s="21" t="s">
        <v>90</v>
      </c>
      <c r="H3788" s="21" t="s">
        <v>91</v>
      </c>
      <c r="I3788" s="21" t="s">
        <v>92</v>
      </c>
      <c r="J3788" s="22"/>
      <c r="K3788" s="23">
        <v>0</v>
      </c>
      <c r="L3788" s="22"/>
      <c r="M3788" s="23">
        <v>0</v>
      </c>
      <c r="N3788" s="25">
        <v>0</v>
      </c>
      <c r="O3788" s="21" t="s">
        <v>93</v>
      </c>
      <c r="P3788" s="24"/>
      <c r="Q3788" s="24">
        <v>0</v>
      </c>
      <c r="R3788" s="21" t="s">
        <v>66</v>
      </c>
      <c r="S3788" s="21" t="s">
        <v>94</v>
      </c>
    </row>
    <row r="3789" spans="1:19" x14ac:dyDescent="0.35">
      <c r="A3789" s="21">
        <v>1552187</v>
      </c>
      <c r="B3789" s="53">
        <v>411591</v>
      </c>
      <c r="C3789" s="21">
        <f>VLOOKUP(TotalMov[[#This Row],[Order]],'Total Mov by SS'!B:C,2,0)</f>
        <v>156</v>
      </c>
      <c r="D3789" s="21" t="s">
        <v>59</v>
      </c>
      <c r="E3789" s="21" t="s">
        <v>85</v>
      </c>
      <c r="F3789" s="21" t="s">
        <v>69</v>
      </c>
      <c r="G3789" s="21" t="s">
        <v>62</v>
      </c>
      <c r="H3789" s="21" t="s">
        <v>70</v>
      </c>
      <c r="I3789" s="21" t="s">
        <v>79</v>
      </c>
      <c r="J3789" s="22">
        <v>43746</v>
      </c>
      <c r="K3789" s="23">
        <v>0.59009259259258995</v>
      </c>
      <c r="L3789" s="22">
        <v>43746</v>
      </c>
      <c r="M3789" s="23">
        <v>0.59009259259258995</v>
      </c>
      <c r="N3789" s="24">
        <v>20</v>
      </c>
      <c r="O3789" s="21" t="s">
        <v>66</v>
      </c>
      <c r="P3789" s="24">
        <f>TotalMov[[#This Row],[Confirmed activ. 3 (ILE03)]]</f>
        <v>20</v>
      </c>
      <c r="Q3789" s="24">
        <v>20</v>
      </c>
      <c r="R3789" s="21" t="s">
        <v>66</v>
      </c>
      <c r="S3789" s="21" t="s">
        <v>72</v>
      </c>
    </row>
    <row r="3790" spans="1:19" x14ac:dyDescent="0.35">
      <c r="A3790" s="21">
        <v>1552187</v>
      </c>
      <c r="B3790" s="53">
        <v>411591</v>
      </c>
      <c r="C3790" s="21">
        <f>VLOOKUP(TotalMov[[#This Row],[Order]],'Total Mov by SS'!B:C,2,0)</f>
        <v>156</v>
      </c>
      <c r="D3790" s="21" t="s">
        <v>59</v>
      </c>
      <c r="E3790" s="21" t="s">
        <v>88</v>
      </c>
      <c r="F3790" s="21" t="s">
        <v>69</v>
      </c>
      <c r="G3790" s="21" t="s">
        <v>62</v>
      </c>
      <c r="H3790" s="21" t="s">
        <v>70</v>
      </c>
      <c r="I3790" s="21" t="s">
        <v>81</v>
      </c>
      <c r="J3790" s="22">
        <v>43746</v>
      </c>
      <c r="K3790" s="23">
        <v>0.59026620370369998</v>
      </c>
      <c r="L3790" s="22">
        <v>43746</v>
      </c>
      <c r="M3790" s="23">
        <v>0.59026620370369998</v>
      </c>
      <c r="N3790" s="24">
        <v>20</v>
      </c>
      <c r="O3790" s="21" t="s">
        <v>66</v>
      </c>
      <c r="P3790" s="24">
        <f>TotalMov[[#This Row],[Confirmed activ. 3 (ILE03)]]</f>
        <v>20</v>
      </c>
      <c r="Q3790" s="24">
        <v>20</v>
      </c>
      <c r="R3790" s="21" t="s">
        <v>66</v>
      </c>
      <c r="S3790" s="21" t="s">
        <v>72</v>
      </c>
    </row>
    <row r="3791" spans="1:19" x14ac:dyDescent="0.35">
      <c r="A3791" s="21">
        <v>1552187</v>
      </c>
      <c r="B3791" s="53">
        <v>411591</v>
      </c>
      <c r="C3791" s="21">
        <f>VLOOKUP(TotalMov[[#This Row],[Order]],'Total Mov by SS'!B:C,2,0)</f>
        <v>156</v>
      </c>
      <c r="D3791" s="21" t="s">
        <v>59</v>
      </c>
      <c r="E3791" s="21" t="s">
        <v>95</v>
      </c>
      <c r="F3791" s="21" t="s">
        <v>83</v>
      </c>
      <c r="G3791" s="21" t="s">
        <v>62</v>
      </c>
      <c r="H3791" s="21" t="s">
        <v>84</v>
      </c>
      <c r="I3791" s="21" t="s">
        <v>84</v>
      </c>
      <c r="J3791" s="22">
        <v>43746</v>
      </c>
      <c r="K3791" s="23">
        <v>0.60243055555556002</v>
      </c>
      <c r="L3791" s="22">
        <v>43748</v>
      </c>
      <c r="M3791" s="23">
        <v>0.14532407407407</v>
      </c>
      <c r="N3791" s="25">
        <v>8.907</v>
      </c>
      <c r="O3791" s="21" t="s">
        <v>77</v>
      </c>
      <c r="P3791" s="24">
        <f>TotalMov[[#This Row],[Confirmed activ. 3 (ILE03)]]*60</f>
        <v>534.41999999999996</v>
      </c>
      <c r="Q3791" s="24">
        <v>450</v>
      </c>
      <c r="R3791" s="21" t="s">
        <v>66</v>
      </c>
      <c r="S3791" s="21" t="s">
        <v>67</v>
      </c>
    </row>
    <row r="3792" spans="1:19" x14ac:dyDescent="0.35">
      <c r="A3792" s="21">
        <v>1552187</v>
      </c>
      <c r="B3792" s="53">
        <v>411591</v>
      </c>
      <c r="C3792" s="21">
        <f>VLOOKUP(TotalMov[[#This Row],[Order]],'Total Mov by SS'!B:C,2,0)</f>
        <v>156</v>
      </c>
      <c r="D3792" s="21" t="s">
        <v>59</v>
      </c>
      <c r="E3792" s="21" t="s">
        <v>97</v>
      </c>
      <c r="F3792" s="21" t="s">
        <v>86</v>
      </c>
      <c r="G3792" s="21" t="s">
        <v>62</v>
      </c>
      <c r="H3792" s="21" t="s">
        <v>87</v>
      </c>
      <c r="I3792" s="21" t="s">
        <v>87</v>
      </c>
      <c r="J3792" s="22">
        <v>43748</v>
      </c>
      <c r="K3792" s="23">
        <v>0.41164351851851999</v>
      </c>
      <c r="L3792" s="22">
        <v>43748</v>
      </c>
      <c r="M3792" s="23">
        <v>0.41164351851851999</v>
      </c>
      <c r="N3792" s="24">
        <v>20</v>
      </c>
      <c r="O3792" s="21" t="s">
        <v>66</v>
      </c>
      <c r="P3792" s="24">
        <f>TotalMov[[#This Row],[Confirmed activ. 3 (ILE03)]]</f>
        <v>20</v>
      </c>
      <c r="Q3792" s="24">
        <v>20</v>
      </c>
      <c r="R3792" s="21" t="s">
        <v>66</v>
      </c>
      <c r="S3792" s="21" t="s">
        <v>72</v>
      </c>
    </row>
    <row r="3793" spans="1:19" x14ac:dyDescent="0.35">
      <c r="A3793" s="21">
        <v>1552187</v>
      </c>
      <c r="B3793" s="53">
        <v>411591</v>
      </c>
      <c r="C3793" s="21">
        <f>VLOOKUP(TotalMov[[#This Row],[Order]],'Total Mov by SS'!B:C,2,0)</f>
        <v>156</v>
      </c>
      <c r="D3793" s="21" t="s">
        <v>59</v>
      </c>
      <c r="E3793" s="21" t="s">
        <v>99</v>
      </c>
      <c r="F3793" s="21" t="s">
        <v>61</v>
      </c>
      <c r="G3793" s="21" t="s">
        <v>62</v>
      </c>
      <c r="H3793" s="21" t="s">
        <v>63</v>
      </c>
      <c r="I3793" s="21" t="s">
        <v>96</v>
      </c>
      <c r="J3793" s="22">
        <v>43753</v>
      </c>
      <c r="K3793" s="23">
        <v>0.37934027777778001</v>
      </c>
      <c r="L3793" s="22">
        <v>43753</v>
      </c>
      <c r="M3793" s="23">
        <v>0.40061342592593002</v>
      </c>
      <c r="N3793" s="25">
        <v>15.317</v>
      </c>
      <c r="O3793" s="21" t="s">
        <v>66</v>
      </c>
      <c r="P3793" s="24">
        <f>TotalMov[[#This Row],[Confirmed activ. 3 (ILE03)]]</f>
        <v>15.317</v>
      </c>
      <c r="Q3793" s="24">
        <v>100</v>
      </c>
      <c r="R3793" s="21" t="s">
        <v>66</v>
      </c>
      <c r="S3793" s="21" t="s">
        <v>67</v>
      </c>
    </row>
    <row r="3794" spans="1:19" x14ac:dyDescent="0.35">
      <c r="A3794" s="21">
        <v>1552187</v>
      </c>
      <c r="B3794" s="53">
        <v>411591</v>
      </c>
      <c r="C3794" s="21">
        <f>VLOOKUP(TotalMov[[#This Row],[Order]],'Total Mov by SS'!B:C,2,0)</f>
        <v>156</v>
      </c>
      <c r="D3794" s="21" t="s">
        <v>59</v>
      </c>
      <c r="E3794" s="21" t="s">
        <v>101</v>
      </c>
      <c r="F3794" s="21" t="s">
        <v>69</v>
      </c>
      <c r="G3794" s="21" t="s">
        <v>62</v>
      </c>
      <c r="H3794" s="21" t="s">
        <v>70</v>
      </c>
      <c r="I3794" s="21" t="s">
        <v>98</v>
      </c>
      <c r="J3794" s="22">
        <v>43754</v>
      </c>
      <c r="K3794" s="23">
        <v>0.58409722222222005</v>
      </c>
      <c r="L3794" s="22">
        <v>43754</v>
      </c>
      <c r="M3794" s="23">
        <v>0.58409722222222005</v>
      </c>
      <c r="N3794" s="24">
        <v>20</v>
      </c>
      <c r="O3794" s="21" t="s">
        <v>66</v>
      </c>
      <c r="P3794" s="24">
        <f>TotalMov[[#This Row],[Confirmed activ. 3 (ILE03)]]</f>
        <v>20</v>
      </c>
      <c r="Q3794" s="24">
        <v>20</v>
      </c>
      <c r="R3794" s="21" t="s">
        <v>66</v>
      </c>
      <c r="S3794" s="21" t="s">
        <v>72</v>
      </c>
    </row>
    <row r="3795" spans="1:19" x14ac:dyDescent="0.35">
      <c r="A3795" s="21">
        <v>1552187</v>
      </c>
      <c r="B3795" s="53">
        <v>411591</v>
      </c>
      <c r="C3795" s="21">
        <f>VLOOKUP(TotalMov[[#This Row],[Order]],'Total Mov by SS'!B:C,2,0)</f>
        <v>156</v>
      </c>
      <c r="D3795" s="21" t="s">
        <v>59</v>
      </c>
      <c r="E3795" s="21" t="s">
        <v>104</v>
      </c>
      <c r="F3795" s="21" t="s">
        <v>69</v>
      </c>
      <c r="G3795" s="21" t="s">
        <v>62</v>
      </c>
      <c r="H3795" s="21" t="s">
        <v>70</v>
      </c>
      <c r="I3795" s="21" t="s">
        <v>100</v>
      </c>
      <c r="J3795" s="22">
        <v>43754</v>
      </c>
      <c r="K3795" s="23">
        <v>0.58413194444444005</v>
      </c>
      <c r="L3795" s="22">
        <v>43754</v>
      </c>
      <c r="M3795" s="23">
        <v>0.58413194444444005</v>
      </c>
      <c r="N3795" s="24">
        <v>30</v>
      </c>
      <c r="O3795" s="21" t="s">
        <v>66</v>
      </c>
      <c r="P3795" s="24">
        <f>TotalMov[[#This Row],[Confirmed activ. 3 (ILE03)]]</f>
        <v>30</v>
      </c>
      <c r="Q3795" s="24">
        <v>30</v>
      </c>
      <c r="R3795" s="21" t="s">
        <v>66</v>
      </c>
      <c r="S3795" s="21" t="s">
        <v>72</v>
      </c>
    </row>
    <row r="3796" spans="1:19" x14ac:dyDescent="0.35">
      <c r="A3796" s="21">
        <v>1552187</v>
      </c>
      <c r="B3796" s="53">
        <v>411591</v>
      </c>
      <c r="C3796" s="21">
        <f>VLOOKUP(TotalMov[[#This Row],[Order]],'Total Mov by SS'!B:C,2,0)</f>
        <v>156</v>
      </c>
      <c r="D3796" s="21" t="s">
        <v>59</v>
      </c>
      <c r="E3796" s="21" t="s">
        <v>113</v>
      </c>
      <c r="F3796" s="21" t="s">
        <v>102</v>
      </c>
      <c r="G3796" s="21" t="s">
        <v>62</v>
      </c>
      <c r="H3796" s="21" t="s">
        <v>100</v>
      </c>
      <c r="I3796" s="21" t="s">
        <v>103</v>
      </c>
      <c r="J3796" s="22">
        <v>43754</v>
      </c>
      <c r="K3796" s="23">
        <v>0.58416666666667005</v>
      </c>
      <c r="L3796" s="22">
        <v>43754</v>
      </c>
      <c r="M3796" s="23">
        <v>0.58416666666667005</v>
      </c>
      <c r="N3796" s="24">
        <v>30</v>
      </c>
      <c r="O3796" s="21" t="s">
        <v>66</v>
      </c>
      <c r="P3796" s="24">
        <f>TotalMov[[#This Row],[Confirmed activ. 3 (ILE03)]]</f>
        <v>30</v>
      </c>
      <c r="Q3796" s="24">
        <v>30</v>
      </c>
      <c r="R3796" s="21" t="s">
        <v>66</v>
      </c>
      <c r="S3796" s="21" t="s">
        <v>72</v>
      </c>
    </row>
    <row r="3797" spans="1:19" x14ac:dyDescent="0.35">
      <c r="A3797" s="21">
        <v>1552187</v>
      </c>
      <c r="B3797" s="53">
        <v>411591</v>
      </c>
      <c r="C3797" s="21">
        <f>VLOOKUP(TotalMov[[#This Row],[Order]],'Total Mov by SS'!B:C,2,0)</f>
        <v>156</v>
      </c>
      <c r="D3797" s="21" t="s">
        <v>59</v>
      </c>
      <c r="E3797" s="21" t="s">
        <v>114</v>
      </c>
      <c r="F3797" s="21" t="s">
        <v>102</v>
      </c>
      <c r="G3797" s="21" t="s">
        <v>105</v>
      </c>
      <c r="H3797" s="21" t="s">
        <v>100</v>
      </c>
      <c r="I3797" s="21" t="s">
        <v>106</v>
      </c>
      <c r="J3797" s="22">
        <v>43758</v>
      </c>
      <c r="K3797" s="23">
        <v>0.36601851851852002</v>
      </c>
      <c r="L3797" s="22">
        <v>43758</v>
      </c>
      <c r="M3797" s="23">
        <v>0.36601851851852002</v>
      </c>
      <c r="N3797" s="24">
        <v>45</v>
      </c>
      <c r="O3797" s="21" t="s">
        <v>66</v>
      </c>
      <c r="P3797" s="24">
        <f>TotalMov[[#This Row],[Confirmed activ. 3 (ILE03)]]</f>
        <v>45</v>
      </c>
      <c r="Q3797" s="24">
        <v>45</v>
      </c>
      <c r="R3797" s="21" t="s">
        <v>66</v>
      </c>
      <c r="S3797" s="21" t="s">
        <v>72</v>
      </c>
    </row>
    <row r="3798" spans="1:19" x14ac:dyDescent="0.35">
      <c r="A3798" s="21">
        <v>1552187</v>
      </c>
      <c r="B3798" s="53">
        <v>411591</v>
      </c>
      <c r="C3798" s="21">
        <f>VLOOKUP(TotalMov[[#This Row],[Order]],'Total Mov by SS'!B:C,2,0)</f>
        <v>156</v>
      </c>
      <c r="D3798" s="21" t="s">
        <v>107</v>
      </c>
      <c r="E3798" s="21" t="s">
        <v>60</v>
      </c>
      <c r="F3798" s="21" t="s">
        <v>61</v>
      </c>
      <c r="G3798" s="21" t="s">
        <v>90</v>
      </c>
      <c r="H3798" s="21" t="s">
        <v>63</v>
      </c>
      <c r="I3798" s="21" t="s">
        <v>108</v>
      </c>
      <c r="J3798" s="22"/>
      <c r="K3798" s="23">
        <v>0</v>
      </c>
      <c r="L3798" s="22"/>
      <c r="M3798" s="23">
        <v>0</v>
      </c>
      <c r="N3798" s="25">
        <v>0</v>
      </c>
      <c r="O3798" s="21" t="s">
        <v>93</v>
      </c>
      <c r="P3798" s="24"/>
      <c r="Q3798" s="24">
        <v>1</v>
      </c>
      <c r="R3798" s="21" t="s">
        <v>66</v>
      </c>
      <c r="S3798" s="21" t="s">
        <v>94</v>
      </c>
    </row>
    <row r="3799" spans="1:19" x14ac:dyDescent="0.35">
      <c r="A3799" s="21">
        <v>1552187</v>
      </c>
      <c r="B3799" s="53">
        <v>411591</v>
      </c>
      <c r="C3799" s="21">
        <f>VLOOKUP(TotalMov[[#This Row],[Order]],'Total Mov by SS'!B:C,2,0)</f>
        <v>156</v>
      </c>
      <c r="D3799" s="21" t="s">
        <v>109</v>
      </c>
      <c r="E3799" s="21" t="s">
        <v>95</v>
      </c>
      <c r="F3799" s="21" t="s">
        <v>83</v>
      </c>
      <c r="G3799" s="21" t="s">
        <v>90</v>
      </c>
      <c r="H3799" s="21" t="s">
        <v>84</v>
      </c>
      <c r="I3799" s="21" t="s">
        <v>110</v>
      </c>
      <c r="J3799" s="22"/>
      <c r="K3799" s="23">
        <v>0</v>
      </c>
      <c r="L3799" s="22"/>
      <c r="M3799" s="23">
        <v>0</v>
      </c>
      <c r="N3799" s="25">
        <v>0</v>
      </c>
      <c r="O3799" s="21" t="s">
        <v>93</v>
      </c>
      <c r="P3799" s="24"/>
      <c r="Q3799" s="24">
        <v>5</v>
      </c>
      <c r="R3799" s="21" t="s">
        <v>66</v>
      </c>
      <c r="S3799" s="21" t="s">
        <v>94</v>
      </c>
    </row>
    <row r="3800" spans="1:19" x14ac:dyDescent="0.35">
      <c r="A3800" s="21">
        <v>1552188</v>
      </c>
      <c r="B3800" s="53">
        <v>411591</v>
      </c>
      <c r="C3800" s="21">
        <f>VLOOKUP(TotalMov[[#This Row],[Order]],'Total Mov by SS'!B:C,2,0)</f>
        <v>156</v>
      </c>
      <c r="D3800" s="21" t="s">
        <v>59</v>
      </c>
      <c r="E3800" s="21" t="s">
        <v>60</v>
      </c>
      <c r="F3800" s="21" t="s">
        <v>83</v>
      </c>
      <c r="G3800" s="21" t="s">
        <v>62</v>
      </c>
      <c r="H3800" s="21" t="s">
        <v>84</v>
      </c>
      <c r="I3800" s="21" t="s">
        <v>111</v>
      </c>
      <c r="J3800" s="22">
        <v>43733</v>
      </c>
      <c r="K3800" s="23">
        <v>0.65682870370369995</v>
      </c>
      <c r="L3800" s="22">
        <v>43734</v>
      </c>
      <c r="M3800" s="23">
        <v>2.701388888889E-2</v>
      </c>
      <c r="N3800" s="25">
        <v>111.517</v>
      </c>
      <c r="O3800" s="21" t="s">
        <v>66</v>
      </c>
      <c r="P3800" s="24">
        <f>TotalMov[[#This Row],[Confirmed activ. 3 (ILE03)]]</f>
        <v>111.517</v>
      </c>
      <c r="Q3800" s="24">
        <v>40</v>
      </c>
      <c r="R3800" s="21" t="s">
        <v>66</v>
      </c>
      <c r="S3800" s="21" t="s">
        <v>67</v>
      </c>
    </row>
    <row r="3801" spans="1:19" x14ac:dyDescent="0.35">
      <c r="A3801" s="21">
        <v>1552188</v>
      </c>
      <c r="B3801" s="53">
        <v>411591</v>
      </c>
      <c r="C3801" s="21">
        <f>VLOOKUP(TotalMov[[#This Row],[Order]],'Total Mov by SS'!B:C,2,0)</f>
        <v>156</v>
      </c>
      <c r="D3801" s="21" t="s">
        <v>59</v>
      </c>
      <c r="E3801" s="21" t="s">
        <v>68</v>
      </c>
      <c r="F3801" s="21" t="s">
        <v>61</v>
      </c>
      <c r="G3801" s="21" t="s">
        <v>62</v>
      </c>
      <c r="H3801" s="21" t="s">
        <v>63</v>
      </c>
      <c r="I3801" s="21" t="s">
        <v>64</v>
      </c>
      <c r="J3801" s="22">
        <v>43734</v>
      </c>
      <c r="K3801" s="23">
        <v>0.38731481481481</v>
      </c>
      <c r="L3801" s="22">
        <v>43734</v>
      </c>
      <c r="M3801" s="23">
        <v>0.45782407407407</v>
      </c>
      <c r="N3801" s="25">
        <v>50.767000000000003</v>
      </c>
      <c r="O3801" s="21" t="s">
        <v>66</v>
      </c>
      <c r="P3801" s="24">
        <f>TotalMov[[#This Row],[Confirmed activ. 3 (ILE03)]]</f>
        <v>50.767000000000003</v>
      </c>
      <c r="Q3801" s="24">
        <v>15</v>
      </c>
      <c r="R3801" s="21" t="s">
        <v>66</v>
      </c>
      <c r="S3801" s="21" t="s">
        <v>67</v>
      </c>
    </row>
    <row r="3802" spans="1:19" x14ac:dyDescent="0.35">
      <c r="A3802" s="21">
        <v>1552188</v>
      </c>
      <c r="B3802" s="53">
        <v>411591</v>
      </c>
      <c r="C3802" s="21">
        <f>VLOOKUP(TotalMov[[#This Row],[Order]],'Total Mov by SS'!B:C,2,0)</f>
        <v>156</v>
      </c>
      <c r="D3802" s="21" t="s">
        <v>59</v>
      </c>
      <c r="E3802" s="21" t="s">
        <v>73</v>
      </c>
      <c r="F3802" s="21" t="s">
        <v>69</v>
      </c>
      <c r="G3802" s="21" t="s">
        <v>62</v>
      </c>
      <c r="H3802" s="21" t="s">
        <v>70</v>
      </c>
      <c r="I3802" s="21" t="s">
        <v>71</v>
      </c>
      <c r="J3802" s="22">
        <v>43737</v>
      </c>
      <c r="K3802" s="23">
        <v>0.61321759259259001</v>
      </c>
      <c r="L3802" s="22">
        <v>43737</v>
      </c>
      <c r="M3802" s="23">
        <v>0.61321759259259001</v>
      </c>
      <c r="N3802" s="24">
        <v>20</v>
      </c>
      <c r="O3802" s="21" t="s">
        <v>66</v>
      </c>
      <c r="P3802" s="24">
        <f>TotalMov[[#This Row],[Confirmed activ. 3 (ILE03)]]</f>
        <v>20</v>
      </c>
      <c r="Q3802" s="24">
        <v>20</v>
      </c>
      <c r="R3802" s="21" t="s">
        <v>66</v>
      </c>
      <c r="S3802" s="21" t="s">
        <v>72</v>
      </c>
    </row>
    <row r="3803" spans="1:19" x14ac:dyDescent="0.35">
      <c r="A3803" s="21">
        <v>1552188</v>
      </c>
      <c r="B3803" s="53">
        <v>411591</v>
      </c>
      <c r="C3803" s="21">
        <f>VLOOKUP(TotalMov[[#This Row],[Order]],'Total Mov by SS'!B:C,2,0)</f>
        <v>156</v>
      </c>
      <c r="D3803" s="21" t="s">
        <v>59</v>
      </c>
      <c r="E3803" s="21" t="s">
        <v>75</v>
      </c>
      <c r="F3803" s="21" t="s">
        <v>61</v>
      </c>
      <c r="G3803" s="21" t="s">
        <v>62</v>
      </c>
      <c r="H3803" s="21" t="s">
        <v>63</v>
      </c>
      <c r="I3803" s="21" t="s">
        <v>74</v>
      </c>
      <c r="J3803" s="22">
        <v>43737</v>
      </c>
      <c r="K3803" s="23">
        <v>0.6925</v>
      </c>
      <c r="L3803" s="22">
        <v>43738</v>
      </c>
      <c r="M3803" s="23">
        <v>0.74413194444443997</v>
      </c>
      <c r="N3803" s="25">
        <v>10.978999999999999</v>
      </c>
      <c r="O3803" s="21" t="s">
        <v>77</v>
      </c>
      <c r="P3803" s="24">
        <f>TotalMov[[#This Row],[Confirmed activ. 3 (ILE03)]]*60</f>
        <v>658.74</v>
      </c>
      <c r="Q3803" s="24">
        <v>350</v>
      </c>
      <c r="R3803" s="21" t="s">
        <v>66</v>
      </c>
      <c r="S3803" s="21" t="s">
        <v>67</v>
      </c>
    </row>
    <row r="3804" spans="1:19" x14ac:dyDescent="0.35">
      <c r="A3804" s="21">
        <v>1552188</v>
      </c>
      <c r="B3804" s="53">
        <v>411591</v>
      </c>
      <c r="C3804" s="21">
        <f>VLOOKUP(TotalMov[[#This Row],[Order]],'Total Mov by SS'!B:C,2,0)</f>
        <v>156</v>
      </c>
      <c r="D3804" s="21" t="s">
        <v>59</v>
      </c>
      <c r="E3804" s="21" t="s">
        <v>78</v>
      </c>
      <c r="F3804" s="21" t="s">
        <v>61</v>
      </c>
      <c r="G3804" s="21" t="s">
        <v>62</v>
      </c>
      <c r="H3804" s="21" t="s">
        <v>63</v>
      </c>
      <c r="I3804" s="21" t="s">
        <v>76</v>
      </c>
      <c r="J3804" s="22">
        <v>43740</v>
      </c>
      <c r="K3804" s="23">
        <v>0.30797453703703997</v>
      </c>
      <c r="L3804" s="22">
        <v>43745</v>
      </c>
      <c r="M3804" s="23">
        <v>0.65590277777778005</v>
      </c>
      <c r="N3804" s="25">
        <v>29.495999999999999</v>
      </c>
      <c r="O3804" s="21" t="s">
        <v>77</v>
      </c>
      <c r="P3804" s="24">
        <f>TotalMov[[#This Row],[Confirmed activ. 3 (ILE03)]]*60</f>
        <v>1769.76</v>
      </c>
      <c r="Q3804" s="24">
        <v>1020</v>
      </c>
      <c r="R3804" s="21" t="s">
        <v>66</v>
      </c>
      <c r="S3804" s="21" t="s">
        <v>67</v>
      </c>
    </row>
    <row r="3805" spans="1:19" x14ac:dyDescent="0.35">
      <c r="A3805" s="21">
        <v>1552188</v>
      </c>
      <c r="B3805" s="53">
        <v>411591</v>
      </c>
      <c r="C3805" s="21">
        <f>VLOOKUP(TotalMov[[#This Row],[Order]],'Total Mov by SS'!B:C,2,0)</f>
        <v>156</v>
      </c>
      <c r="D3805" s="21" t="s">
        <v>59</v>
      </c>
      <c r="E3805" s="21" t="s">
        <v>80</v>
      </c>
      <c r="F3805" s="21" t="s">
        <v>61</v>
      </c>
      <c r="G3805" s="21" t="s">
        <v>62</v>
      </c>
      <c r="H3805" s="21" t="s">
        <v>63</v>
      </c>
      <c r="I3805" s="21" t="s">
        <v>112</v>
      </c>
      <c r="J3805" s="22">
        <v>43745</v>
      </c>
      <c r="K3805" s="23">
        <v>0.65601851851852</v>
      </c>
      <c r="L3805" s="22">
        <v>43745</v>
      </c>
      <c r="M3805" s="23">
        <v>0.67832175925925997</v>
      </c>
      <c r="N3805" s="25">
        <v>32.116999999999997</v>
      </c>
      <c r="O3805" s="21" t="s">
        <v>66</v>
      </c>
      <c r="P3805" s="24">
        <f>TotalMov[[#This Row],[Confirmed activ. 3 (ILE03)]]</f>
        <v>32.116999999999997</v>
      </c>
      <c r="Q3805" s="24">
        <v>50</v>
      </c>
      <c r="R3805" s="21" t="s">
        <v>66</v>
      </c>
      <c r="S3805" s="21" t="s">
        <v>67</v>
      </c>
    </row>
    <row r="3806" spans="1:19" x14ac:dyDescent="0.35">
      <c r="A3806" s="21">
        <v>1552188</v>
      </c>
      <c r="B3806" s="53">
        <v>411591</v>
      </c>
      <c r="C3806" s="21">
        <f>VLOOKUP(TotalMov[[#This Row],[Order]],'Total Mov by SS'!B:C,2,0)</f>
        <v>156</v>
      </c>
      <c r="D3806" s="21" t="s">
        <v>59</v>
      </c>
      <c r="E3806" s="21" t="s">
        <v>82</v>
      </c>
      <c r="F3806" s="21" t="s">
        <v>89</v>
      </c>
      <c r="G3806" s="21" t="s">
        <v>90</v>
      </c>
      <c r="H3806" s="21" t="s">
        <v>91</v>
      </c>
      <c r="I3806" s="21" t="s">
        <v>92</v>
      </c>
      <c r="J3806" s="22"/>
      <c r="K3806" s="23">
        <v>0</v>
      </c>
      <c r="L3806" s="22"/>
      <c r="M3806" s="23">
        <v>0</v>
      </c>
      <c r="N3806" s="25">
        <v>0</v>
      </c>
      <c r="O3806" s="21" t="s">
        <v>93</v>
      </c>
      <c r="P3806" s="24"/>
      <c r="Q3806" s="24">
        <v>0</v>
      </c>
      <c r="R3806" s="21" t="s">
        <v>66</v>
      </c>
      <c r="S3806" s="21" t="s">
        <v>94</v>
      </c>
    </row>
    <row r="3807" spans="1:19" x14ac:dyDescent="0.35">
      <c r="A3807" s="21">
        <v>1552188</v>
      </c>
      <c r="B3807" s="53">
        <v>411591</v>
      </c>
      <c r="C3807" s="21">
        <f>VLOOKUP(TotalMov[[#This Row],[Order]],'Total Mov by SS'!B:C,2,0)</f>
        <v>156</v>
      </c>
      <c r="D3807" s="21" t="s">
        <v>59</v>
      </c>
      <c r="E3807" s="21" t="s">
        <v>85</v>
      </c>
      <c r="F3807" s="21" t="s">
        <v>69</v>
      </c>
      <c r="G3807" s="21" t="s">
        <v>62</v>
      </c>
      <c r="H3807" s="21" t="s">
        <v>70</v>
      </c>
      <c r="I3807" s="21" t="s">
        <v>79</v>
      </c>
      <c r="J3807" s="22">
        <v>43746</v>
      </c>
      <c r="K3807" s="23">
        <v>0.59386574074073994</v>
      </c>
      <c r="L3807" s="22">
        <v>43746</v>
      </c>
      <c r="M3807" s="23">
        <v>0.59386574074073994</v>
      </c>
      <c r="N3807" s="24">
        <v>20</v>
      </c>
      <c r="O3807" s="21" t="s">
        <v>66</v>
      </c>
      <c r="P3807" s="24">
        <f>TotalMov[[#This Row],[Confirmed activ. 3 (ILE03)]]</f>
        <v>20</v>
      </c>
      <c r="Q3807" s="24">
        <v>20</v>
      </c>
      <c r="R3807" s="21" t="s">
        <v>66</v>
      </c>
      <c r="S3807" s="21" t="s">
        <v>72</v>
      </c>
    </row>
    <row r="3808" spans="1:19" x14ac:dyDescent="0.35">
      <c r="A3808" s="21">
        <v>1552188</v>
      </c>
      <c r="B3808" s="53">
        <v>411591</v>
      </c>
      <c r="C3808" s="21">
        <f>VLOOKUP(TotalMov[[#This Row],[Order]],'Total Mov by SS'!B:C,2,0)</f>
        <v>156</v>
      </c>
      <c r="D3808" s="21" t="s">
        <v>59</v>
      </c>
      <c r="E3808" s="21" t="s">
        <v>88</v>
      </c>
      <c r="F3808" s="21" t="s">
        <v>69</v>
      </c>
      <c r="G3808" s="21" t="s">
        <v>62</v>
      </c>
      <c r="H3808" s="21" t="s">
        <v>70</v>
      </c>
      <c r="I3808" s="21" t="s">
        <v>81</v>
      </c>
      <c r="J3808" s="22">
        <v>43746</v>
      </c>
      <c r="K3808" s="23">
        <v>0.59407407407406998</v>
      </c>
      <c r="L3808" s="22">
        <v>43746</v>
      </c>
      <c r="M3808" s="23">
        <v>0.59407407407406998</v>
      </c>
      <c r="N3808" s="24">
        <v>20</v>
      </c>
      <c r="O3808" s="21" t="s">
        <v>66</v>
      </c>
      <c r="P3808" s="24">
        <f>TotalMov[[#This Row],[Confirmed activ. 3 (ILE03)]]</f>
        <v>20</v>
      </c>
      <c r="Q3808" s="24">
        <v>20</v>
      </c>
      <c r="R3808" s="21" t="s">
        <v>66</v>
      </c>
      <c r="S3808" s="21" t="s">
        <v>72</v>
      </c>
    </row>
    <row r="3809" spans="1:19" x14ac:dyDescent="0.35">
      <c r="A3809" s="21">
        <v>1552188</v>
      </c>
      <c r="B3809" s="53">
        <v>411591</v>
      </c>
      <c r="C3809" s="21">
        <f>VLOOKUP(TotalMov[[#This Row],[Order]],'Total Mov by SS'!B:C,2,0)</f>
        <v>156</v>
      </c>
      <c r="D3809" s="21" t="s">
        <v>59</v>
      </c>
      <c r="E3809" s="21" t="s">
        <v>95</v>
      </c>
      <c r="F3809" s="21" t="s">
        <v>83</v>
      </c>
      <c r="G3809" s="21" t="s">
        <v>62</v>
      </c>
      <c r="H3809" s="21" t="s">
        <v>84</v>
      </c>
      <c r="I3809" s="21" t="s">
        <v>84</v>
      </c>
      <c r="J3809" s="22">
        <v>43746</v>
      </c>
      <c r="K3809" s="23">
        <v>0.60131944444443997</v>
      </c>
      <c r="L3809" s="22">
        <v>43748</v>
      </c>
      <c r="M3809" s="23">
        <v>0.14001157407407</v>
      </c>
      <c r="N3809" s="25">
        <v>10.351000000000001</v>
      </c>
      <c r="O3809" s="21" t="s">
        <v>77</v>
      </c>
      <c r="P3809" s="24">
        <f>TotalMov[[#This Row],[Confirmed activ. 3 (ILE03)]]*60</f>
        <v>621.06000000000006</v>
      </c>
      <c r="Q3809" s="24">
        <v>450</v>
      </c>
      <c r="R3809" s="21" t="s">
        <v>66</v>
      </c>
      <c r="S3809" s="21" t="s">
        <v>67</v>
      </c>
    </row>
    <row r="3810" spans="1:19" x14ac:dyDescent="0.35">
      <c r="A3810" s="21">
        <v>1552188</v>
      </c>
      <c r="B3810" s="53">
        <v>411591</v>
      </c>
      <c r="C3810" s="21">
        <f>VLOOKUP(TotalMov[[#This Row],[Order]],'Total Mov by SS'!B:C,2,0)</f>
        <v>156</v>
      </c>
      <c r="D3810" s="21" t="s">
        <v>59</v>
      </c>
      <c r="E3810" s="21" t="s">
        <v>97</v>
      </c>
      <c r="F3810" s="21" t="s">
        <v>86</v>
      </c>
      <c r="G3810" s="21" t="s">
        <v>62</v>
      </c>
      <c r="H3810" s="21" t="s">
        <v>87</v>
      </c>
      <c r="I3810" s="21" t="s">
        <v>87</v>
      </c>
      <c r="J3810" s="22">
        <v>43748</v>
      </c>
      <c r="K3810" s="23">
        <v>0.41189814814815001</v>
      </c>
      <c r="L3810" s="22">
        <v>43748</v>
      </c>
      <c r="M3810" s="23">
        <v>0.41189814814815001</v>
      </c>
      <c r="N3810" s="24">
        <v>20</v>
      </c>
      <c r="O3810" s="21" t="s">
        <v>66</v>
      </c>
      <c r="P3810" s="24">
        <f>TotalMov[[#This Row],[Confirmed activ. 3 (ILE03)]]</f>
        <v>20</v>
      </c>
      <c r="Q3810" s="24">
        <v>20</v>
      </c>
      <c r="R3810" s="21" t="s">
        <v>66</v>
      </c>
      <c r="S3810" s="21" t="s">
        <v>72</v>
      </c>
    </row>
    <row r="3811" spans="1:19" x14ac:dyDescent="0.35">
      <c r="A3811" s="21">
        <v>1552188</v>
      </c>
      <c r="B3811" s="53">
        <v>411591</v>
      </c>
      <c r="C3811" s="21">
        <f>VLOOKUP(TotalMov[[#This Row],[Order]],'Total Mov by SS'!B:C,2,0)</f>
        <v>156</v>
      </c>
      <c r="D3811" s="21" t="s">
        <v>59</v>
      </c>
      <c r="E3811" s="21" t="s">
        <v>99</v>
      </c>
      <c r="F3811" s="21" t="s">
        <v>61</v>
      </c>
      <c r="G3811" s="21" t="s">
        <v>62</v>
      </c>
      <c r="H3811" s="21" t="s">
        <v>63</v>
      </c>
      <c r="I3811" s="21" t="s">
        <v>96</v>
      </c>
      <c r="J3811" s="22">
        <v>43754</v>
      </c>
      <c r="K3811" s="23">
        <v>0.6328125</v>
      </c>
      <c r="L3811" s="22">
        <v>43754</v>
      </c>
      <c r="M3811" s="23">
        <v>0.65645833333333004</v>
      </c>
      <c r="N3811" s="25">
        <v>34.049999999999997</v>
      </c>
      <c r="O3811" s="21" t="s">
        <v>66</v>
      </c>
      <c r="P3811" s="24">
        <f>TotalMov[[#This Row],[Confirmed activ. 3 (ILE03)]]</f>
        <v>34.049999999999997</v>
      </c>
      <c r="Q3811" s="24">
        <v>100</v>
      </c>
      <c r="R3811" s="21" t="s">
        <v>66</v>
      </c>
      <c r="S3811" s="21" t="s">
        <v>67</v>
      </c>
    </row>
    <row r="3812" spans="1:19" x14ac:dyDescent="0.35">
      <c r="A3812" s="21">
        <v>1552188</v>
      </c>
      <c r="B3812" s="53">
        <v>411591</v>
      </c>
      <c r="C3812" s="21">
        <f>VLOOKUP(TotalMov[[#This Row],[Order]],'Total Mov by SS'!B:C,2,0)</f>
        <v>156</v>
      </c>
      <c r="D3812" s="21" t="s">
        <v>59</v>
      </c>
      <c r="E3812" s="21" t="s">
        <v>101</v>
      </c>
      <c r="F3812" s="21" t="s">
        <v>69</v>
      </c>
      <c r="G3812" s="21" t="s">
        <v>62</v>
      </c>
      <c r="H3812" s="21" t="s">
        <v>70</v>
      </c>
      <c r="I3812" s="21" t="s">
        <v>98</v>
      </c>
      <c r="J3812" s="22">
        <v>43758</v>
      </c>
      <c r="K3812" s="23">
        <v>0.67027777777777997</v>
      </c>
      <c r="L3812" s="22">
        <v>43758</v>
      </c>
      <c r="M3812" s="23">
        <v>0.67027777777777997</v>
      </c>
      <c r="N3812" s="24">
        <v>20</v>
      </c>
      <c r="O3812" s="21" t="s">
        <v>66</v>
      </c>
      <c r="P3812" s="24">
        <f>TotalMov[[#This Row],[Confirmed activ. 3 (ILE03)]]</f>
        <v>20</v>
      </c>
      <c r="Q3812" s="24">
        <v>20</v>
      </c>
      <c r="R3812" s="21" t="s">
        <v>66</v>
      </c>
      <c r="S3812" s="21" t="s">
        <v>72</v>
      </c>
    </row>
    <row r="3813" spans="1:19" x14ac:dyDescent="0.35">
      <c r="A3813" s="21">
        <v>1552188</v>
      </c>
      <c r="B3813" s="53">
        <v>411591</v>
      </c>
      <c r="C3813" s="21">
        <f>VLOOKUP(TotalMov[[#This Row],[Order]],'Total Mov by SS'!B:C,2,0)</f>
        <v>156</v>
      </c>
      <c r="D3813" s="21" t="s">
        <v>59</v>
      </c>
      <c r="E3813" s="21" t="s">
        <v>104</v>
      </c>
      <c r="F3813" s="21" t="s">
        <v>69</v>
      </c>
      <c r="G3813" s="21" t="s">
        <v>62</v>
      </c>
      <c r="H3813" s="21" t="s">
        <v>70</v>
      </c>
      <c r="I3813" s="21" t="s">
        <v>100</v>
      </c>
      <c r="J3813" s="22">
        <v>43758</v>
      </c>
      <c r="K3813" s="23">
        <v>0.67039351851852003</v>
      </c>
      <c r="L3813" s="22">
        <v>43758</v>
      </c>
      <c r="M3813" s="23">
        <v>0.67039351851852003</v>
      </c>
      <c r="N3813" s="24">
        <v>30</v>
      </c>
      <c r="O3813" s="21" t="s">
        <v>66</v>
      </c>
      <c r="P3813" s="24">
        <f>TotalMov[[#This Row],[Confirmed activ. 3 (ILE03)]]</f>
        <v>30</v>
      </c>
      <c r="Q3813" s="24">
        <v>30</v>
      </c>
      <c r="R3813" s="21" t="s">
        <v>66</v>
      </c>
      <c r="S3813" s="21" t="s">
        <v>72</v>
      </c>
    </row>
    <row r="3814" spans="1:19" x14ac:dyDescent="0.35">
      <c r="A3814" s="21">
        <v>1552188</v>
      </c>
      <c r="B3814" s="53">
        <v>411591</v>
      </c>
      <c r="C3814" s="21">
        <f>VLOOKUP(TotalMov[[#This Row],[Order]],'Total Mov by SS'!B:C,2,0)</f>
        <v>156</v>
      </c>
      <c r="D3814" s="21" t="s">
        <v>59</v>
      </c>
      <c r="E3814" s="21" t="s">
        <v>113</v>
      </c>
      <c r="F3814" s="21" t="s">
        <v>102</v>
      </c>
      <c r="G3814" s="21" t="s">
        <v>62</v>
      </c>
      <c r="H3814" s="21" t="s">
        <v>100</v>
      </c>
      <c r="I3814" s="21" t="s">
        <v>103</v>
      </c>
      <c r="J3814" s="22">
        <v>43758</v>
      </c>
      <c r="K3814" s="23">
        <v>0.67067129629629996</v>
      </c>
      <c r="L3814" s="22">
        <v>43758</v>
      </c>
      <c r="M3814" s="23">
        <v>0.67067129629629996</v>
      </c>
      <c r="N3814" s="24">
        <v>30</v>
      </c>
      <c r="O3814" s="21" t="s">
        <v>66</v>
      </c>
      <c r="P3814" s="24">
        <f>TotalMov[[#This Row],[Confirmed activ. 3 (ILE03)]]</f>
        <v>30</v>
      </c>
      <c r="Q3814" s="24">
        <v>30</v>
      </c>
      <c r="R3814" s="21" t="s">
        <v>66</v>
      </c>
      <c r="S3814" s="21" t="s">
        <v>72</v>
      </c>
    </row>
    <row r="3815" spans="1:19" x14ac:dyDescent="0.35">
      <c r="A3815" s="21">
        <v>1552188</v>
      </c>
      <c r="B3815" s="53">
        <v>411591</v>
      </c>
      <c r="C3815" s="21">
        <f>VLOOKUP(TotalMov[[#This Row],[Order]],'Total Mov by SS'!B:C,2,0)</f>
        <v>156</v>
      </c>
      <c r="D3815" s="21" t="s">
        <v>59</v>
      </c>
      <c r="E3815" s="21" t="s">
        <v>114</v>
      </c>
      <c r="F3815" s="21" t="s">
        <v>102</v>
      </c>
      <c r="G3815" s="21" t="s">
        <v>105</v>
      </c>
      <c r="H3815" s="21" t="s">
        <v>100</v>
      </c>
      <c r="I3815" s="21" t="s">
        <v>106</v>
      </c>
      <c r="J3815" s="22">
        <v>43758</v>
      </c>
      <c r="K3815" s="23">
        <v>0.68076388888888995</v>
      </c>
      <c r="L3815" s="22">
        <v>43758</v>
      </c>
      <c r="M3815" s="23">
        <v>0.68076388888888995</v>
      </c>
      <c r="N3815" s="24">
        <v>45</v>
      </c>
      <c r="O3815" s="21" t="s">
        <v>66</v>
      </c>
      <c r="P3815" s="24">
        <f>TotalMov[[#This Row],[Confirmed activ. 3 (ILE03)]]</f>
        <v>45</v>
      </c>
      <c r="Q3815" s="24">
        <v>45</v>
      </c>
      <c r="R3815" s="21" t="s">
        <v>66</v>
      </c>
      <c r="S3815" s="21" t="s">
        <v>72</v>
      </c>
    </row>
    <row r="3816" spans="1:19" x14ac:dyDescent="0.35">
      <c r="A3816" s="21">
        <v>1552188</v>
      </c>
      <c r="B3816" s="53">
        <v>411591</v>
      </c>
      <c r="C3816" s="21">
        <f>VLOOKUP(TotalMov[[#This Row],[Order]],'Total Mov by SS'!B:C,2,0)</f>
        <v>156</v>
      </c>
      <c r="D3816" s="21" t="s">
        <v>107</v>
      </c>
      <c r="E3816" s="21" t="s">
        <v>60</v>
      </c>
      <c r="F3816" s="21" t="s">
        <v>61</v>
      </c>
      <c r="G3816" s="21" t="s">
        <v>90</v>
      </c>
      <c r="H3816" s="21" t="s">
        <v>63</v>
      </c>
      <c r="I3816" s="21" t="s">
        <v>108</v>
      </c>
      <c r="J3816" s="22">
        <v>43751</v>
      </c>
      <c r="K3816" s="23">
        <v>0.31962962962962999</v>
      </c>
      <c r="L3816" s="22">
        <v>43754</v>
      </c>
      <c r="M3816" s="23">
        <v>0.71978009259259002</v>
      </c>
      <c r="N3816" s="25">
        <v>13.891999999999999</v>
      </c>
      <c r="O3816" s="21" t="s">
        <v>77</v>
      </c>
      <c r="P3816" s="24">
        <f>TotalMov[[#This Row],[Confirmed activ. 3 (ILE03)]]*60</f>
        <v>833.52</v>
      </c>
      <c r="Q3816" s="24">
        <v>1</v>
      </c>
      <c r="R3816" s="21" t="s">
        <v>66</v>
      </c>
      <c r="S3816" s="21" t="s">
        <v>67</v>
      </c>
    </row>
    <row r="3817" spans="1:19" x14ac:dyDescent="0.35">
      <c r="A3817" s="21">
        <v>1552188</v>
      </c>
      <c r="B3817" s="53">
        <v>411591</v>
      </c>
      <c r="C3817" s="21">
        <f>VLOOKUP(TotalMov[[#This Row],[Order]],'Total Mov by SS'!B:C,2,0)</f>
        <v>156</v>
      </c>
      <c r="D3817" s="21" t="s">
        <v>109</v>
      </c>
      <c r="E3817" s="21" t="s">
        <v>95</v>
      </c>
      <c r="F3817" s="21" t="s">
        <v>83</v>
      </c>
      <c r="G3817" s="21" t="s">
        <v>90</v>
      </c>
      <c r="H3817" s="21" t="s">
        <v>84</v>
      </c>
      <c r="I3817" s="21" t="s">
        <v>110</v>
      </c>
      <c r="J3817" s="22"/>
      <c r="K3817" s="23">
        <v>0</v>
      </c>
      <c r="L3817" s="22"/>
      <c r="M3817" s="23">
        <v>0</v>
      </c>
      <c r="N3817" s="25">
        <v>0</v>
      </c>
      <c r="O3817" s="21" t="s">
        <v>93</v>
      </c>
      <c r="P3817" s="24"/>
      <c r="Q3817" s="24">
        <v>5</v>
      </c>
      <c r="R3817" s="21" t="s">
        <v>66</v>
      </c>
      <c r="S3817" s="21" t="s">
        <v>94</v>
      </c>
    </row>
    <row r="3818" spans="1:19" x14ac:dyDescent="0.35">
      <c r="A3818" s="21">
        <v>1552189</v>
      </c>
      <c r="B3818" s="53">
        <v>411591</v>
      </c>
      <c r="C3818" s="21">
        <f>VLOOKUP(TotalMov[[#This Row],[Order]],'Total Mov by SS'!B:C,2,0)</f>
        <v>156</v>
      </c>
      <c r="D3818" s="21" t="s">
        <v>59</v>
      </c>
      <c r="E3818" s="21" t="s">
        <v>60</v>
      </c>
      <c r="F3818" s="21" t="s">
        <v>83</v>
      </c>
      <c r="G3818" s="21" t="s">
        <v>62</v>
      </c>
      <c r="H3818" s="21" t="s">
        <v>84</v>
      </c>
      <c r="I3818" s="21" t="s">
        <v>111</v>
      </c>
      <c r="J3818" s="22">
        <v>43733</v>
      </c>
      <c r="K3818" s="23">
        <v>0.6844212962963</v>
      </c>
      <c r="L3818" s="22">
        <v>43733</v>
      </c>
      <c r="M3818" s="23">
        <v>0.98862268518519003</v>
      </c>
      <c r="N3818" s="25">
        <v>112.327</v>
      </c>
      <c r="O3818" s="21" t="s">
        <v>66</v>
      </c>
      <c r="P3818" s="24">
        <f>TotalMov[[#This Row],[Confirmed activ. 3 (ILE03)]]</f>
        <v>112.327</v>
      </c>
      <c r="Q3818" s="24">
        <v>40</v>
      </c>
      <c r="R3818" s="21" t="s">
        <v>66</v>
      </c>
      <c r="S3818" s="21" t="s">
        <v>67</v>
      </c>
    </row>
    <row r="3819" spans="1:19" x14ac:dyDescent="0.35">
      <c r="A3819" s="21">
        <v>1552189</v>
      </c>
      <c r="B3819" s="53">
        <v>411591</v>
      </c>
      <c r="C3819" s="21">
        <f>VLOOKUP(TotalMov[[#This Row],[Order]],'Total Mov by SS'!B:C,2,0)</f>
        <v>156</v>
      </c>
      <c r="D3819" s="21" t="s">
        <v>59</v>
      </c>
      <c r="E3819" s="21" t="s">
        <v>68</v>
      </c>
      <c r="F3819" s="21" t="s">
        <v>61</v>
      </c>
      <c r="G3819" s="21" t="s">
        <v>62</v>
      </c>
      <c r="H3819" s="21" t="s">
        <v>63</v>
      </c>
      <c r="I3819" s="21" t="s">
        <v>64</v>
      </c>
      <c r="J3819" s="22">
        <v>43734</v>
      </c>
      <c r="K3819" s="23">
        <v>0.38731481481481</v>
      </c>
      <c r="L3819" s="22">
        <v>43734</v>
      </c>
      <c r="M3819" s="23">
        <v>0.45782407407407</v>
      </c>
      <c r="N3819" s="25">
        <v>50.767000000000003</v>
      </c>
      <c r="O3819" s="21" t="s">
        <v>66</v>
      </c>
      <c r="P3819" s="24">
        <f>TotalMov[[#This Row],[Confirmed activ. 3 (ILE03)]]</f>
        <v>50.767000000000003</v>
      </c>
      <c r="Q3819" s="24">
        <v>15</v>
      </c>
      <c r="R3819" s="21" t="s">
        <v>66</v>
      </c>
      <c r="S3819" s="21" t="s">
        <v>67</v>
      </c>
    </row>
    <row r="3820" spans="1:19" x14ac:dyDescent="0.35">
      <c r="A3820" s="21">
        <v>1552189</v>
      </c>
      <c r="B3820" s="53">
        <v>411591</v>
      </c>
      <c r="C3820" s="21">
        <f>VLOOKUP(TotalMov[[#This Row],[Order]],'Total Mov by SS'!B:C,2,0)</f>
        <v>156</v>
      </c>
      <c r="D3820" s="21" t="s">
        <v>59</v>
      </c>
      <c r="E3820" s="21" t="s">
        <v>73</v>
      </c>
      <c r="F3820" s="21" t="s">
        <v>69</v>
      </c>
      <c r="G3820" s="21" t="s">
        <v>62</v>
      </c>
      <c r="H3820" s="21" t="s">
        <v>70</v>
      </c>
      <c r="I3820" s="21" t="s">
        <v>71</v>
      </c>
      <c r="J3820" s="22">
        <v>43737</v>
      </c>
      <c r="K3820" s="23">
        <v>0.61349537037037005</v>
      </c>
      <c r="L3820" s="22">
        <v>43737</v>
      </c>
      <c r="M3820" s="23">
        <v>0.61349537037037005</v>
      </c>
      <c r="N3820" s="24">
        <v>20</v>
      </c>
      <c r="O3820" s="21" t="s">
        <v>66</v>
      </c>
      <c r="P3820" s="24">
        <f>TotalMov[[#This Row],[Confirmed activ. 3 (ILE03)]]</f>
        <v>20</v>
      </c>
      <c r="Q3820" s="24">
        <v>20</v>
      </c>
      <c r="R3820" s="21" t="s">
        <v>66</v>
      </c>
      <c r="S3820" s="21" t="s">
        <v>72</v>
      </c>
    </row>
    <row r="3821" spans="1:19" x14ac:dyDescent="0.35">
      <c r="A3821" s="21">
        <v>1552189</v>
      </c>
      <c r="B3821" s="53">
        <v>411591</v>
      </c>
      <c r="C3821" s="21">
        <f>VLOOKUP(TotalMov[[#This Row],[Order]],'Total Mov by SS'!B:C,2,0)</f>
        <v>156</v>
      </c>
      <c r="D3821" s="21" t="s">
        <v>59</v>
      </c>
      <c r="E3821" s="21" t="s">
        <v>75</v>
      </c>
      <c r="F3821" s="21" t="s">
        <v>61</v>
      </c>
      <c r="G3821" s="21" t="s">
        <v>62</v>
      </c>
      <c r="H3821" s="21" t="s">
        <v>63</v>
      </c>
      <c r="I3821" s="21" t="s">
        <v>74</v>
      </c>
      <c r="J3821" s="22">
        <v>43737</v>
      </c>
      <c r="K3821" s="23">
        <v>0.64766203703703995</v>
      </c>
      <c r="L3821" s="22">
        <v>43738</v>
      </c>
      <c r="M3821" s="23">
        <v>0.47622685185184999</v>
      </c>
      <c r="N3821" s="25">
        <v>6.0140000000000002</v>
      </c>
      <c r="O3821" s="21" t="s">
        <v>77</v>
      </c>
      <c r="P3821" s="24">
        <f>TotalMov[[#This Row],[Confirmed activ. 3 (ILE03)]]*60</f>
        <v>360.84000000000003</v>
      </c>
      <c r="Q3821" s="24">
        <v>350</v>
      </c>
      <c r="R3821" s="21" t="s">
        <v>66</v>
      </c>
      <c r="S3821" s="21" t="s">
        <v>67</v>
      </c>
    </row>
    <row r="3822" spans="1:19" x14ac:dyDescent="0.35">
      <c r="A3822" s="21">
        <v>1552189</v>
      </c>
      <c r="B3822" s="53">
        <v>411591</v>
      </c>
      <c r="C3822" s="21">
        <f>VLOOKUP(TotalMov[[#This Row],[Order]],'Total Mov by SS'!B:C,2,0)</f>
        <v>156</v>
      </c>
      <c r="D3822" s="21" t="s">
        <v>59</v>
      </c>
      <c r="E3822" s="21" t="s">
        <v>78</v>
      </c>
      <c r="F3822" s="21" t="s">
        <v>61</v>
      </c>
      <c r="G3822" s="21" t="s">
        <v>62</v>
      </c>
      <c r="H3822" s="21" t="s">
        <v>63</v>
      </c>
      <c r="I3822" s="21" t="s">
        <v>76</v>
      </c>
      <c r="J3822" s="22">
        <v>43738</v>
      </c>
      <c r="K3822" s="23">
        <v>0.50247685185184998</v>
      </c>
      <c r="L3822" s="22">
        <v>43744</v>
      </c>
      <c r="M3822" s="23">
        <v>0.74741898148148</v>
      </c>
      <c r="N3822" s="25">
        <v>43.011000000000003</v>
      </c>
      <c r="O3822" s="21" t="s">
        <v>77</v>
      </c>
      <c r="P3822" s="24">
        <f>TotalMov[[#This Row],[Confirmed activ. 3 (ILE03)]]*60</f>
        <v>2580.6600000000003</v>
      </c>
      <c r="Q3822" s="24">
        <v>1020</v>
      </c>
      <c r="R3822" s="21" t="s">
        <v>66</v>
      </c>
      <c r="S3822" s="21" t="s">
        <v>67</v>
      </c>
    </row>
    <row r="3823" spans="1:19" x14ac:dyDescent="0.35">
      <c r="A3823" s="21">
        <v>1552189</v>
      </c>
      <c r="B3823" s="53">
        <v>411591</v>
      </c>
      <c r="C3823" s="21">
        <f>VLOOKUP(TotalMov[[#This Row],[Order]],'Total Mov by SS'!B:C,2,0)</f>
        <v>156</v>
      </c>
      <c r="D3823" s="21" t="s">
        <v>59</v>
      </c>
      <c r="E3823" s="21" t="s">
        <v>80</v>
      </c>
      <c r="F3823" s="21" t="s">
        <v>61</v>
      </c>
      <c r="G3823" s="21" t="s">
        <v>62</v>
      </c>
      <c r="H3823" s="21" t="s">
        <v>63</v>
      </c>
      <c r="I3823" s="21" t="s">
        <v>112</v>
      </c>
      <c r="J3823" s="22">
        <v>43745</v>
      </c>
      <c r="K3823" s="23">
        <v>0.57821759259258998</v>
      </c>
      <c r="L3823" s="22">
        <v>43745</v>
      </c>
      <c r="M3823" s="23">
        <v>0.60451388888889002</v>
      </c>
      <c r="N3823" s="25">
        <v>18.933</v>
      </c>
      <c r="O3823" s="21" t="s">
        <v>66</v>
      </c>
      <c r="P3823" s="24">
        <f>TotalMov[[#This Row],[Confirmed activ. 3 (ILE03)]]</f>
        <v>18.933</v>
      </c>
      <c r="Q3823" s="24">
        <v>50</v>
      </c>
      <c r="R3823" s="21" t="s">
        <v>66</v>
      </c>
      <c r="S3823" s="21" t="s">
        <v>67</v>
      </c>
    </row>
    <row r="3824" spans="1:19" x14ac:dyDescent="0.35">
      <c r="A3824" s="21">
        <v>1552189</v>
      </c>
      <c r="B3824" s="53">
        <v>411591</v>
      </c>
      <c r="C3824" s="21">
        <f>VLOOKUP(TotalMov[[#This Row],[Order]],'Total Mov by SS'!B:C,2,0)</f>
        <v>156</v>
      </c>
      <c r="D3824" s="21" t="s">
        <v>59</v>
      </c>
      <c r="E3824" s="21" t="s">
        <v>82</v>
      </c>
      <c r="F3824" s="21" t="s">
        <v>89</v>
      </c>
      <c r="G3824" s="21" t="s">
        <v>90</v>
      </c>
      <c r="H3824" s="21" t="s">
        <v>91</v>
      </c>
      <c r="I3824" s="21" t="s">
        <v>92</v>
      </c>
      <c r="J3824" s="22"/>
      <c r="K3824" s="23">
        <v>0</v>
      </c>
      <c r="L3824" s="22"/>
      <c r="M3824" s="23">
        <v>0</v>
      </c>
      <c r="N3824" s="25">
        <v>0</v>
      </c>
      <c r="O3824" s="21" t="s">
        <v>93</v>
      </c>
      <c r="P3824" s="24"/>
      <c r="Q3824" s="24">
        <v>0</v>
      </c>
      <c r="R3824" s="21" t="s">
        <v>66</v>
      </c>
      <c r="S3824" s="21" t="s">
        <v>94</v>
      </c>
    </row>
    <row r="3825" spans="1:19" x14ac:dyDescent="0.35">
      <c r="A3825" s="21">
        <v>1552189</v>
      </c>
      <c r="B3825" s="53">
        <v>411591</v>
      </c>
      <c r="C3825" s="21">
        <f>VLOOKUP(TotalMov[[#This Row],[Order]],'Total Mov by SS'!B:C,2,0)</f>
        <v>156</v>
      </c>
      <c r="D3825" s="21" t="s">
        <v>59</v>
      </c>
      <c r="E3825" s="21" t="s">
        <v>85</v>
      </c>
      <c r="F3825" s="21" t="s">
        <v>69</v>
      </c>
      <c r="G3825" s="21" t="s">
        <v>62</v>
      </c>
      <c r="H3825" s="21" t="s">
        <v>70</v>
      </c>
      <c r="I3825" s="21" t="s">
        <v>79</v>
      </c>
      <c r="J3825" s="22">
        <v>43745</v>
      </c>
      <c r="K3825" s="23">
        <v>0.65225694444444005</v>
      </c>
      <c r="L3825" s="22">
        <v>43745</v>
      </c>
      <c r="M3825" s="23">
        <v>0.65225694444444005</v>
      </c>
      <c r="N3825" s="24">
        <v>20</v>
      </c>
      <c r="O3825" s="21" t="s">
        <v>66</v>
      </c>
      <c r="P3825" s="24">
        <f>TotalMov[[#This Row],[Confirmed activ. 3 (ILE03)]]</f>
        <v>20</v>
      </c>
      <c r="Q3825" s="24">
        <v>20</v>
      </c>
      <c r="R3825" s="21" t="s">
        <v>66</v>
      </c>
      <c r="S3825" s="21" t="s">
        <v>72</v>
      </c>
    </row>
    <row r="3826" spans="1:19" x14ac:dyDescent="0.35">
      <c r="A3826" s="21">
        <v>1552189</v>
      </c>
      <c r="B3826" s="53">
        <v>411591</v>
      </c>
      <c r="C3826" s="21">
        <f>VLOOKUP(TotalMov[[#This Row],[Order]],'Total Mov by SS'!B:C,2,0)</f>
        <v>156</v>
      </c>
      <c r="D3826" s="21" t="s">
        <v>59</v>
      </c>
      <c r="E3826" s="21" t="s">
        <v>88</v>
      </c>
      <c r="F3826" s="21" t="s">
        <v>69</v>
      </c>
      <c r="G3826" s="21" t="s">
        <v>62</v>
      </c>
      <c r="H3826" s="21" t="s">
        <v>70</v>
      </c>
      <c r="I3826" s="21" t="s">
        <v>81</v>
      </c>
      <c r="J3826" s="22">
        <v>43745</v>
      </c>
      <c r="K3826" s="23">
        <v>0.65245370370370004</v>
      </c>
      <c r="L3826" s="22">
        <v>43745</v>
      </c>
      <c r="M3826" s="23">
        <v>0.65245370370370004</v>
      </c>
      <c r="N3826" s="24">
        <v>20</v>
      </c>
      <c r="O3826" s="21" t="s">
        <v>66</v>
      </c>
      <c r="P3826" s="24">
        <f>TotalMov[[#This Row],[Confirmed activ. 3 (ILE03)]]</f>
        <v>20</v>
      </c>
      <c r="Q3826" s="24">
        <v>20</v>
      </c>
      <c r="R3826" s="21" t="s">
        <v>66</v>
      </c>
      <c r="S3826" s="21" t="s">
        <v>72</v>
      </c>
    </row>
    <row r="3827" spans="1:19" x14ac:dyDescent="0.35">
      <c r="A3827" s="21">
        <v>1552189</v>
      </c>
      <c r="B3827" s="53">
        <v>411591</v>
      </c>
      <c r="C3827" s="21">
        <f>VLOOKUP(TotalMov[[#This Row],[Order]],'Total Mov by SS'!B:C,2,0)</f>
        <v>156</v>
      </c>
      <c r="D3827" s="21" t="s">
        <v>59</v>
      </c>
      <c r="E3827" s="21" t="s">
        <v>95</v>
      </c>
      <c r="F3827" s="21" t="s">
        <v>83</v>
      </c>
      <c r="G3827" s="21" t="s">
        <v>62</v>
      </c>
      <c r="H3827" s="21" t="s">
        <v>84</v>
      </c>
      <c r="I3827" s="21" t="s">
        <v>84</v>
      </c>
      <c r="J3827" s="22">
        <v>43745</v>
      </c>
      <c r="K3827" s="23">
        <v>0.66640046296295996</v>
      </c>
      <c r="L3827" s="22">
        <v>43746</v>
      </c>
      <c r="M3827" s="23">
        <v>0.97437499999999999</v>
      </c>
      <c r="N3827" s="25">
        <v>10.438000000000001</v>
      </c>
      <c r="O3827" s="21" t="s">
        <v>77</v>
      </c>
      <c r="P3827" s="24">
        <f>TotalMov[[#This Row],[Confirmed activ. 3 (ILE03)]]*60</f>
        <v>626.28000000000009</v>
      </c>
      <c r="Q3827" s="24">
        <v>450</v>
      </c>
      <c r="R3827" s="21" t="s">
        <v>66</v>
      </c>
      <c r="S3827" s="21" t="s">
        <v>67</v>
      </c>
    </row>
    <row r="3828" spans="1:19" x14ac:dyDescent="0.35">
      <c r="A3828" s="21">
        <v>1552189</v>
      </c>
      <c r="B3828" s="53">
        <v>411591</v>
      </c>
      <c r="C3828" s="21">
        <f>VLOOKUP(TotalMov[[#This Row],[Order]],'Total Mov by SS'!B:C,2,0)</f>
        <v>156</v>
      </c>
      <c r="D3828" s="21" t="s">
        <v>59</v>
      </c>
      <c r="E3828" s="21" t="s">
        <v>97</v>
      </c>
      <c r="F3828" s="21" t="s">
        <v>86</v>
      </c>
      <c r="G3828" s="21" t="s">
        <v>62</v>
      </c>
      <c r="H3828" s="21" t="s">
        <v>87</v>
      </c>
      <c r="I3828" s="21" t="s">
        <v>87</v>
      </c>
      <c r="J3828" s="22">
        <v>43747</v>
      </c>
      <c r="K3828" s="23">
        <v>0.37086805555556002</v>
      </c>
      <c r="L3828" s="22">
        <v>43747</v>
      </c>
      <c r="M3828" s="23">
        <v>0.37086805555556002</v>
      </c>
      <c r="N3828" s="24">
        <v>20</v>
      </c>
      <c r="O3828" s="21" t="s">
        <v>66</v>
      </c>
      <c r="P3828" s="24">
        <f>TotalMov[[#This Row],[Confirmed activ. 3 (ILE03)]]</f>
        <v>20</v>
      </c>
      <c r="Q3828" s="24">
        <v>20</v>
      </c>
      <c r="R3828" s="21" t="s">
        <v>66</v>
      </c>
      <c r="S3828" s="21" t="s">
        <v>72</v>
      </c>
    </row>
    <row r="3829" spans="1:19" x14ac:dyDescent="0.35">
      <c r="A3829" s="21">
        <v>1552189</v>
      </c>
      <c r="B3829" s="53">
        <v>411591</v>
      </c>
      <c r="C3829" s="21">
        <f>VLOOKUP(TotalMov[[#This Row],[Order]],'Total Mov by SS'!B:C,2,0)</f>
        <v>156</v>
      </c>
      <c r="D3829" s="21" t="s">
        <v>59</v>
      </c>
      <c r="E3829" s="21" t="s">
        <v>99</v>
      </c>
      <c r="F3829" s="21" t="s">
        <v>61</v>
      </c>
      <c r="G3829" s="21" t="s">
        <v>62</v>
      </c>
      <c r="H3829" s="21" t="s">
        <v>63</v>
      </c>
      <c r="I3829" s="21" t="s">
        <v>96</v>
      </c>
      <c r="J3829" s="22">
        <v>43748</v>
      </c>
      <c r="K3829" s="23">
        <v>0.45236111111110999</v>
      </c>
      <c r="L3829" s="22">
        <v>43748</v>
      </c>
      <c r="M3829" s="23">
        <v>0.46592592592593002</v>
      </c>
      <c r="N3829" s="25">
        <v>10.516999999999999</v>
      </c>
      <c r="O3829" s="21" t="s">
        <v>66</v>
      </c>
      <c r="P3829" s="24">
        <f>TotalMov[[#This Row],[Confirmed activ. 3 (ILE03)]]</f>
        <v>10.516999999999999</v>
      </c>
      <c r="Q3829" s="24">
        <v>100</v>
      </c>
      <c r="R3829" s="21" t="s">
        <v>66</v>
      </c>
      <c r="S3829" s="21" t="s">
        <v>67</v>
      </c>
    </row>
    <row r="3830" spans="1:19" x14ac:dyDescent="0.35">
      <c r="A3830" s="21">
        <v>1552189</v>
      </c>
      <c r="B3830" s="53">
        <v>411591</v>
      </c>
      <c r="C3830" s="21">
        <f>VLOOKUP(TotalMov[[#This Row],[Order]],'Total Mov by SS'!B:C,2,0)</f>
        <v>156</v>
      </c>
      <c r="D3830" s="21" t="s">
        <v>59</v>
      </c>
      <c r="E3830" s="21" t="s">
        <v>101</v>
      </c>
      <c r="F3830" s="21" t="s">
        <v>69</v>
      </c>
      <c r="G3830" s="21" t="s">
        <v>62</v>
      </c>
      <c r="H3830" s="21" t="s">
        <v>70</v>
      </c>
      <c r="I3830" s="21" t="s">
        <v>98</v>
      </c>
      <c r="J3830" s="22">
        <v>43754</v>
      </c>
      <c r="K3830" s="23">
        <v>0.66969907407407003</v>
      </c>
      <c r="L3830" s="22">
        <v>43754</v>
      </c>
      <c r="M3830" s="23">
        <v>0.66969907407407003</v>
      </c>
      <c r="N3830" s="24">
        <v>20</v>
      </c>
      <c r="O3830" s="21" t="s">
        <v>66</v>
      </c>
      <c r="P3830" s="24">
        <f>TotalMov[[#This Row],[Confirmed activ. 3 (ILE03)]]</f>
        <v>20</v>
      </c>
      <c r="Q3830" s="24">
        <v>20</v>
      </c>
      <c r="R3830" s="21" t="s">
        <v>66</v>
      </c>
      <c r="S3830" s="21" t="s">
        <v>72</v>
      </c>
    </row>
    <row r="3831" spans="1:19" x14ac:dyDescent="0.35">
      <c r="A3831" s="21">
        <v>1552189</v>
      </c>
      <c r="B3831" s="53">
        <v>411591</v>
      </c>
      <c r="C3831" s="21">
        <f>VLOOKUP(TotalMov[[#This Row],[Order]],'Total Mov by SS'!B:C,2,0)</f>
        <v>156</v>
      </c>
      <c r="D3831" s="21" t="s">
        <v>59</v>
      </c>
      <c r="E3831" s="21" t="s">
        <v>104</v>
      </c>
      <c r="F3831" s="21" t="s">
        <v>69</v>
      </c>
      <c r="G3831" s="21" t="s">
        <v>62</v>
      </c>
      <c r="H3831" s="21" t="s">
        <v>70</v>
      </c>
      <c r="I3831" s="21" t="s">
        <v>100</v>
      </c>
      <c r="J3831" s="22">
        <v>43754</v>
      </c>
      <c r="K3831" s="23">
        <v>0.66974537037036996</v>
      </c>
      <c r="L3831" s="22">
        <v>43754</v>
      </c>
      <c r="M3831" s="23">
        <v>0.66974537037036996</v>
      </c>
      <c r="N3831" s="24">
        <v>30</v>
      </c>
      <c r="O3831" s="21" t="s">
        <v>66</v>
      </c>
      <c r="P3831" s="24">
        <f>TotalMov[[#This Row],[Confirmed activ. 3 (ILE03)]]</f>
        <v>30</v>
      </c>
      <c r="Q3831" s="24">
        <v>30</v>
      </c>
      <c r="R3831" s="21" t="s">
        <v>66</v>
      </c>
      <c r="S3831" s="21" t="s">
        <v>72</v>
      </c>
    </row>
    <row r="3832" spans="1:19" x14ac:dyDescent="0.35">
      <c r="A3832" s="21">
        <v>1552189</v>
      </c>
      <c r="B3832" s="53">
        <v>411591</v>
      </c>
      <c r="C3832" s="21">
        <f>VLOOKUP(TotalMov[[#This Row],[Order]],'Total Mov by SS'!B:C,2,0)</f>
        <v>156</v>
      </c>
      <c r="D3832" s="21" t="s">
        <v>59</v>
      </c>
      <c r="E3832" s="21" t="s">
        <v>113</v>
      </c>
      <c r="F3832" s="21" t="s">
        <v>102</v>
      </c>
      <c r="G3832" s="21" t="s">
        <v>62</v>
      </c>
      <c r="H3832" s="21" t="s">
        <v>100</v>
      </c>
      <c r="I3832" s="21" t="s">
        <v>103</v>
      </c>
      <c r="J3832" s="22">
        <v>43754</v>
      </c>
      <c r="K3832" s="23">
        <v>0.66978009259258997</v>
      </c>
      <c r="L3832" s="22">
        <v>43754</v>
      </c>
      <c r="M3832" s="23">
        <v>0.66978009259258997</v>
      </c>
      <c r="N3832" s="24">
        <v>30</v>
      </c>
      <c r="O3832" s="21" t="s">
        <v>66</v>
      </c>
      <c r="P3832" s="24">
        <f>TotalMov[[#This Row],[Confirmed activ. 3 (ILE03)]]</f>
        <v>30</v>
      </c>
      <c r="Q3832" s="24">
        <v>30</v>
      </c>
      <c r="R3832" s="21" t="s">
        <v>66</v>
      </c>
      <c r="S3832" s="21" t="s">
        <v>72</v>
      </c>
    </row>
    <row r="3833" spans="1:19" x14ac:dyDescent="0.35">
      <c r="A3833" s="21">
        <v>1552189</v>
      </c>
      <c r="B3833" s="53">
        <v>411591</v>
      </c>
      <c r="C3833" s="21">
        <f>VLOOKUP(TotalMov[[#This Row],[Order]],'Total Mov by SS'!B:C,2,0)</f>
        <v>156</v>
      </c>
      <c r="D3833" s="21" t="s">
        <v>59</v>
      </c>
      <c r="E3833" s="21" t="s">
        <v>114</v>
      </c>
      <c r="F3833" s="21" t="s">
        <v>102</v>
      </c>
      <c r="G3833" s="21" t="s">
        <v>105</v>
      </c>
      <c r="H3833" s="21" t="s">
        <v>100</v>
      </c>
      <c r="I3833" s="21" t="s">
        <v>106</v>
      </c>
      <c r="J3833" s="22">
        <v>43758</v>
      </c>
      <c r="K3833" s="23">
        <v>0.36615740740740998</v>
      </c>
      <c r="L3833" s="22">
        <v>43758</v>
      </c>
      <c r="M3833" s="23">
        <v>0.36615740740740998</v>
      </c>
      <c r="N3833" s="24">
        <v>45</v>
      </c>
      <c r="O3833" s="21" t="s">
        <v>66</v>
      </c>
      <c r="P3833" s="24">
        <f>TotalMov[[#This Row],[Confirmed activ. 3 (ILE03)]]</f>
        <v>45</v>
      </c>
      <c r="Q3833" s="24">
        <v>45</v>
      </c>
      <c r="R3833" s="21" t="s">
        <v>66</v>
      </c>
      <c r="S3833" s="21" t="s">
        <v>72</v>
      </c>
    </row>
    <row r="3834" spans="1:19" x14ac:dyDescent="0.35">
      <c r="A3834" s="21">
        <v>1552189</v>
      </c>
      <c r="B3834" s="53">
        <v>411591</v>
      </c>
      <c r="C3834" s="21">
        <f>VLOOKUP(TotalMov[[#This Row],[Order]],'Total Mov by SS'!B:C,2,0)</f>
        <v>156</v>
      </c>
      <c r="D3834" s="21" t="s">
        <v>107</v>
      </c>
      <c r="E3834" s="21" t="s">
        <v>60</v>
      </c>
      <c r="F3834" s="21" t="s">
        <v>61</v>
      </c>
      <c r="G3834" s="21" t="s">
        <v>90</v>
      </c>
      <c r="H3834" s="21" t="s">
        <v>63</v>
      </c>
      <c r="I3834" s="21" t="s">
        <v>108</v>
      </c>
      <c r="J3834" s="22">
        <v>43748</v>
      </c>
      <c r="K3834" s="23">
        <v>0.31856481481481003</v>
      </c>
      <c r="L3834" s="22">
        <v>43754</v>
      </c>
      <c r="M3834" s="23">
        <v>0.65620370370369996</v>
      </c>
      <c r="N3834" s="25">
        <v>8.4779999999999998</v>
      </c>
      <c r="O3834" s="21" t="s">
        <v>77</v>
      </c>
      <c r="P3834" s="24">
        <f>TotalMov[[#This Row],[Confirmed activ. 3 (ILE03)]]*60</f>
        <v>508.68</v>
      </c>
      <c r="Q3834" s="24">
        <v>1</v>
      </c>
      <c r="R3834" s="21" t="s">
        <v>66</v>
      </c>
      <c r="S3834" s="21" t="s">
        <v>67</v>
      </c>
    </row>
    <row r="3835" spans="1:19" x14ac:dyDescent="0.35">
      <c r="A3835" s="21">
        <v>1552189</v>
      </c>
      <c r="B3835" s="53">
        <v>411591</v>
      </c>
      <c r="C3835" s="21">
        <f>VLOOKUP(TotalMov[[#This Row],[Order]],'Total Mov by SS'!B:C,2,0)</f>
        <v>156</v>
      </c>
      <c r="D3835" s="21" t="s">
        <v>109</v>
      </c>
      <c r="E3835" s="21" t="s">
        <v>95</v>
      </c>
      <c r="F3835" s="21" t="s">
        <v>83</v>
      </c>
      <c r="G3835" s="21" t="s">
        <v>90</v>
      </c>
      <c r="H3835" s="21" t="s">
        <v>84</v>
      </c>
      <c r="I3835" s="21" t="s">
        <v>110</v>
      </c>
      <c r="J3835" s="22"/>
      <c r="K3835" s="23">
        <v>0</v>
      </c>
      <c r="L3835" s="22"/>
      <c r="M3835" s="23">
        <v>0</v>
      </c>
      <c r="N3835" s="25">
        <v>0</v>
      </c>
      <c r="O3835" s="21" t="s">
        <v>93</v>
      </c>
      <c r="P3835" s="24"/>
      <c r="Q3835" s="24">
        <v>5</v>
      </c>
      <c r="R3835" s="21" t="s">
        <v>66</v>
      </c>
      <c r="S3835" s="21" t="s">
        <v>94</v>
      </c>
    </row>
    <row r="3836" spans="1:19" x14ac:dyDescent="0.35">
      <c r="A3836" s="21">
        <v>1552190</v>
      </c>
      <c r="B3836" s="53">
        <v>411591</v>
      </c>
      <c r="C3836" s="21">
        <f>VLOOKUP(TotalMov[[#This Row],[Order]],'Total Mov by SS'!B:C,2,0)</f>
        <v>156</v>
      </c>
      <c r="D3836" s="21" t="s">
        <v>59</v>
      </c>
      <c r="E3836" s="21" t="s">
        <v>60</v>
      </c>
      <c r="F3836" s="21" t="s">
        <v>83</v>
      </c>
      <c r="G3836" s="21" t="s">
        <v>62</v>
      </c>
      <c r="H3836" s="21" t="s">
        <v>84</v>
      </c>
      <c r="I3836" s="21" t="s">
        <v>111</v>
      </c>
      <c r="J3836" s="22">
        <v>43734</v>
      </c>
      <c r="K3836" s="23">
        <v>0.57396990740741005</v>
      </c>
      <c r="L3836" s="22">
        <v>43734</v>
      </c>
      <c r="M3836" s="23">
        <v>0.95983796296295998</v>
      </c>
      <c r="N3836" s="25">
        <v>72.216999999999999</v>
      </c>
      <c r="O3836" s="21" t="s">
        <v>66</v>
      </c>
      <c r="P3836" s="24">
        <f>TotalMov[[#This Row],[Confirmed activ. 3 (ILE03)]]</f>
        <v>72.216999999999999</v>
      </c>
      <c r="Q3836" s="24">
        <v>40</v>
      </c>
      <c r="R3836" s="21" t="s">
        <v>66</v>
      </c>
      <c r="S3836" s="21" t="s">
        <v>67</v>
      </c>
    </row>
    <row r="3837" spans="1:19" x14ac:dyDescent="0.35">
      <c r="A3837" s="21">
        <v>1552190</v>
      </c>
      <c r="B3837" s="53">
        <v>411591</v>
      </c>
      <c r="C3837" s="21">
        <f>VLOOKUP(TotalMov[[#This Row],[Order]],'Total Mov by SS'!B:C,2,0)</f>
        <v>156</v>
      </c>
      <c r="D3837" s="21" t="s">
        <v>59</v>
      </c>
      <c r="E3837" s="21" t="s">
        <v>68</v>
      </c>
      <c r="F3837" s="21" t="s">
        <v>61</v>
      </c>
      <c r="G3837" s="21" t="s">
        <v>62</v>
      </c>
      <c r="H3837" s="21" t="s">
        <v>63</v>
      </c>
      <c r="I3837" s="21" t="s">
        <v>64</v>
      </c>
      <c r="J3837" s="22">
        <v>43737</v>
      </c>
      <c r="K3837" s="23">
        <v>0.40488425925926003</v>
      </c>
      <c r="L3837" s="22">
        <v>43737</v>
      </c>
      <c r="M3837" s="23">
        <v>0.41170138888889002</v>
      </c>
      <c r="N3837" s="25">
        <v>9.8170000000000002</v>
      </c>
      <c r="O3837" s="21" t="s">
        <v>66</v>
      </c>
      <c r="P3837" s="24">
        <f>TotalMov[[#This Row],[Confirmed activ. 3 (ILE03)]]</f>
        <v>9.8170000000000002</v>
      </c>
      <c r="Q3837" s="24">
        <v>15</v>
      </c>
      <c r="R3837" s="21" t="s">
        <v>66</v>
      </c>
      <c r="S3837" s="21" t="s">
        <v>67</v>
      </c>
    </row>
    <row r="3838" spans="1:19" x14ac:dyDescent="0.35">
      <c r="A3838" s="21">
        <v>1552190</v>
      </c>
      <c r="B3838" s="53">
        <v>411591</v>
      </c>
      <c r="C3838" s="21">
        <f>VLOOKUP(TotalMov[[#This Row],[Order]],'Total Mov by SS'!B:C,2,0)</f>
        <v>156</v>
      </c>
      <c r="D3838" s="21" t="s">
        <v>59</v>
      </c>
      <c r="E3838" s="21" t="s">
        <v>73</v>
      </c>
      <c r="F3838" s="21" t="s">
        <v>69</v>
      </c>
      <c r="G3838" s="21" t="s">
        <v>62</v>
      </c>
      <c r="H3838" s="21" t="s">
        <v>70</v>
      </c>
      <c r="I3838" s="21" t="s">
        <v>71</v>
      </c>
      <c r="J3838" s="22">
        <v>43739</v>
      </c>
      <c r="K3838" s="23">
        <v>0.31059027777777998</v>
      </c>
      <c r="L3838" s="22">
        <v>43739</v>
      </c>
      <c r="M3838" s="23">
        <v>0.31059027777777998</v>
      </c>
      <c r="N3838" s="24">
        <v>20</v>
      </c>
      <c r="O3838" s="21" t="s">
        <v>66</v>
      </c>
      <c r="P3838" s="24">
        <f>TotalMov[[#This Row],[Confirmed activ. 3 (ILE03)]]</f>
        <v>20</v>
      </c>
      <c r="Q3838" s="24">
        <v>20</v>
      </c>
      <c r="R3838" s="21" t="s">
        <v>66</v>
      </c>
      <c r="S3838" s="21" t="s">
        <v>72</v>
      </c>
    </row>
    <row r="3839" spans="1:19" x14ac:dyDescent="0.35">
      <c r="A3839" s="21">
        <v>1552190</v>
      </c>
      <c r="B3839" s="53">
        <v>411591</v>
      </c>
      <c r="C3839" s="21">
        <f>VLOOKUP(TotalMov[[#This Row],[Order]],'Total Mov by SS'!B:C,2,0)</f>
        <v>156</v>
      </c>
      <c r="D3839" s="21" t="s">
        <v>59</v>
      </c>
      <c r="E3839" s="21" t="s">
        <v>75</v>
      </c>
      <c r="F3839" s="21" t="s">
        <v>61</v>
      </c>
      <c r="G3839" s="21" t="s">
        <v>62</v>
      </c>
      <c r="H3839" s="21" t="s">
        <v>63</v>
      </c>
      <c r="I3839" s="21" t="s">
        <v>74</v>
      </c>
      <c r="J3839" s="22">
        <v>43739</v>
      </c>
      <c r="K3839" s="23">
        <v>0.31819444444444001</v>
      </c>
      <c r="L3839" s="22">
        <v>43739</v>
      </c>
      <c r="M3839" s="23">
        <v>0.56589120370370005</v>
      </c>
      <c r="N3839" s="25">
        <v>5.4020000000000001</v>
      </c>
      <c r="O3839" s="21" t="s">
        <v>77</v>
      </c>
      <c r="P3839" s="24">
        <f>TotalMov[[#This Row],[Confirmed activ. 3 (ILE03)]]*60</f>
        <v>324.12</v>
      </c>
      <c r="Q3839" s="24">
        <v>350</v>
      </c>
      <c r="R3839" s="21" t="s">
        <v>66</v>
      </c>
      <c r="S3839" s="21" t="s">
        <v>67</v>
      </c>
    </row>
    <row r="3840" spans="1:19" x14ac:dyDescent="0.35">
      <c r="A3840" s="21">
        <v>1552190</v>
      </c>
      <c r="B3840" s="53">
        <v>411591</v>
      </c>
      <c r="C3840" s="21">
        <f>VLOOKUP(TotalMov[[#This Row],[Order]],'Total Mov by SS'!B:C,2,0)</f>
        <v>156</v>
      </c>
      <c r="D3840" s="21" t="s">
        <v>59</v>
      </c>
      <c r="E3840" s="21" t="s">
        <v>78</v>
      </c>
      <c r="F3840" s="21" t="s">
        <v>61</v>
      </c>
      <c r="G3840" s="21" t="s">
        <v>62</v>
      </c>
      <c r="H3840" s="21" t="s">
        <v>63</v>
      </c>
      <c r="I3840" s="21" t="s">
        <v>76</v>
      </c>
      <c r="J3840" s="22">
        <v>43739</v>
      </c>
      <c r="K3840" s="23">
        <v>0.56604166666667</v>
      </c>
      <c r="L3840" s="22">
        <v>43745</v>
      </c>
      <c r="M3840" s="23">
        <v>0.73282407407407002</v>
      </c>
      <c r="N3840" s="25">
        <v>41.527999999999999</v>
      </c>
      <c r="O3840" s="21" t="s">
        <v>77</v>
      </c>
      <c r="P3840" s="24">
        <f>TotalMov[[#This Row],[Confirmed activ. 3 (ILE03)]]*60</f>
        <v>2491.6799999999998</v>
      </c>
      <c r="Q3840" s="24">
        <v>1020</v>
      </c>
      <c r="R3840" s="21" t="s">
        <v>66</v>
      </c>
      <c r="S3840" s="21" t="s">
        <v>67</v>
      </c>
    </row>
    <row r="3841" spans="1:19" x14ac:dyDescent="0.35">
      <c r="A3841" s="21">
        <v>1552190</v>
      </c>
      <c r="B3841" s="53">
        <v>411591</v>
      </c>
      <c r="C3841" s="21">
        <f>VLOOKUP(TotalMov[[#This Row],[Order]],'Total Mov by SS'!B:C,2,0)</f>
        <v>156</v>
      </c>
      <c r="D3841" s="21" t="s">
        <v>59</v>
      </c>
      <c r="E3841" s="21" t="s">
        <v>80</v>
      </c>
      <c r="F3841" s="21" t="s">
        <v>61</v>
      </c>
      <c r="G3841" s="21" t="s">
        <v>62</v>
      </c>
      <c r="H3841" s="21" t="s">
        <v>63</v>
      </c>
      <c r="I3841" s="21" t="s">
        <v>112</v>
      </c>
      <c r="J3841" s="22">
        <v>43745</v>
      </c>
      <c r="K3841" s="23">
        <v>0.73295138888889</v>
      </c>
      <c r="L3841" s="22">
        <v>43745</v>
      </c>
      <c r="M3841" s="23">
        <v>0.74677083333333005</v>
      </c>
      <c r="N3841" s="25">
        <v>19.899999999999999</v>
      </c>
      <c r="O3841" s="21" t="s">
        <v>66</v>
      </c>
      <c r="P3841" s="24">
        <f>TotalMov[[#This Row],[Confirmed activ. 3 (ILE03)]]</f>
        <v>19.899999999999999</v>
      </c>
      <c r="Q3841" s="24">
        <v>50</v>
      </c>
      <c r="R3841" s="21" t="s">
        <v>66</v>
      </c>
      <c r="S3841" s="21" t="s">
        <v>67</v>
      </c>
    </row>
    <row r="3842" spans="1:19" x14ac:dyDescent="0.35">
      <c r="A3842" s="21">
        <v>1552190</v>
      </c>
      <c r="B3842" s="53">
        <v>411591</v>
      </c>
      <c r="C3842" s="21">
        <f>VLOOKUP(TotalMov[[#This Row],[Order]],'Total Mov by SS'!B:C,2,0)</f>
        <v>156</v>
      </c>
      <c r="D3842" s="21" t="s">
        <v>59</v>
      </c>
      <c r="E3842" s="21" t="s">
        <v>82</v>
      </c>
      <c r="F3842" s="21" t="s">
        <v>89</v>
      </c>
      <c r="G3842" s="21" t="s">
        <v>90</v>
      </c>
      <c r="H3842" s="21" t="s">
        <v>91</v>
      </c>
      <c r="I3842" s="21" t="s">
        <v>92</v>
      </c>
      <c r="J3842" s="22"/>
      <c r="K3842" s="23">
        <v>0</v>
      </c>
      <c r="L3842" s="22"/>
      <c r="M3842" s="23">
        <v>0</v>
      </c>
      <c r="N3842" s="25">
        <v>0</v>
      </c>
      <c r="O3842" s="21" t="s">
        <v>93</v>
      </c>
      <c r="P3842" s="24"/>
      <c r="Q3842" s="24">
        <v>0</v>
      </c>
      <c r="R3842" s="21" t="s">
        <v>66</v>
      </c>
      <c r="S3842" s="21" t="s">
        <v>94</v>
      </c>
    </row>
    <row r="3843" spans="1:19" x14ac:dyDescent="0.35">
      <c r="A3843" s="21">
        <v>1552190</v>
      </c>
      <c r="B3843" s="53">
        <v>411591</v>
      </c>
      <c r="C3843" s="21">
        <f>VLOOKUP(TotalMov[[#This Row],[Order]],'Total Mov by SS'!B:C,2,0)</f>
        <v>156</v>
      </c>
      <c r="D3843" s="21" t="s">
        <v>59</v>
      </c>
      <c r="E3843" s="21" t="s">
        <v>85</v>
      </c>
      <c r="F3843" s="21" t="s">
        <v>69</v>
      </c>
      <c r="G3843" s="21" t="s">
        <v>62</v>
      </c>
      <c r="H3843" s="21" t="s">
        <v>70</v>
      </c>
      <c r="I3843" s="21" t="s">
        <v>79</v>
      </c>
      <c r="J3843" s="22">
        <v>43746</v>
      </c>
      <c r="K3843" s="23">
        <v>0.59283564814815004</v>
      </c>
      <c r="L3843" s="22">
        <v>43746</v>
      </c>
      <c r="M3843" s="23">
        <v>0.59283564814815004</v>
      </c>
      <c r="N3843" s="24">
        <v>20</v>
      </c>
      <c r="O3843" s="21" t="s">
        <v>66</v>
      </c>
      <c r="P3843" s="24">
        <f>TotalMov[[#This Row],[Confirmed activ. 3 (ILE03)]]</f>
        <v>20</v>
      </c>
      <c r="Q3843" s="24">
        <v>20</v>
      </c>
      <c r="R3843" s="21" t="s">
        <v>66</v>
      </c>
      <c r="S3843" s="21" t="s">
        <v>72</v>
      </c>
    </row>
    <row r="3844" spans="1:19" x14ac:dyDescent="0.35">
      <c r="A3844" s="21">
        <v>1552190</v>
      </c>
      <c r="B3844" s="53">
        <v>411591</v>
      </c>
      <c r="C3844" s="21">
        <f>VLOOKUP(TotalMov[[#This Row],[Order]],'Total Mov by SS'!B:C,2,0)</f>
        <v>156</v>
      </c>
      <c r="D3844" s="21" t="s">
        <v>59</v>
      </c>
      <c r="E3844" s="21" t="s">
        <v>88</v>
      </c>
      <c r="F3844" s="21" t="s">
        <v>69</v>
      </c>
      <c r="G3844" s="21" t="s">
        <v>62</v>
      </c>
      <c r="H3844" s="21" t="s">
        <v>70</v>
      </c>
      <c r="I3844" s="21" t="s">
        <v>81</v>
      </c>
      <c r="J3844" s="22">
        <v>43746</v>
      </c>
      <c r="K3844" s="23">
        <v>0.59303240740741003</v>
      </c>
      <c r="L3844" s="22">
        <v>43746</v>
      </c>
      <c r="M3844" s="23">
        <v>0.59303240740741003</v>
      </c>
      <c r="N3844" s="24">
        <v>20</v>
      </c>
      <c r="O3844" s="21" t="s">
        <v>66</v>
      </c>
      <c r="P3844" s="24">
        <f>TotalMov[[#This Row],[Confirmed activ. 3 (ILE03)]]</f>
        <v>20</v>
      </c>
      <c r="Q3844" s="24">
        <v>20</v>
      </c>
      <c r="R3844" s="21" t="s">
        <v>66</v>
      </c>
      <c r="S3844" s="21" t="s">
        <v>72</v>
      </c>
    </row>
    <row r="3845" spans="1:19" x14ac:dyDescent="0.35">
      <c r="A3845" s="21">
        <v>1552190</v>
      </c>
      <c r="B3845" s="53">
        <v>411591</v>
      </c>
      <c r="C3845" s="21">
        <f>VLOOKUP(TotalMov[[#This Row],[Order]],'Total Mov by SS'!B:C,2,0)</f>
        <v>156</v>
      </c>
      <c r="D3845" s="21" t="s">
        <v>59</v>
      </c>
      <c r="E3845" s="21" t="s">
        <v>95</v>
      </c>
      <c r="F3845" s="21" t="s">
        <v>83</v>
      </c>
      <c r="G3845" s="21" t="s">
        <v>62</v>
      </c>
      <c r="H3845" s="21" t="s">
        <v>84</v>
      </c>
      <c r="I3845" s="21" t="s">
        <v>84</v>
      </c>
      <c r="J3845" s="22">
        <v>43746</v>
      </c>
      <c r="K3845" s="23">
        <v>0.60093750000000001</v>
      </c>
      <c r="L3845" s="22">
        <v>43748</v>
      </c>
      <c r="M3845" s="23">
        <v>0.1183912037037</v>
      </c>
      <c r="N3845" s="25">
        <v>12.858000000000001</v>
      </c>
      <c r="O3845" s="21" t="s">
        <v>77</v>
      </c>
      <c r="P3845" s="24">
        <f>TotalMov[[#This Row],[Confirmed activ. 3 (ILE03)]]*60</f>
        <v>771.48</v>
      </c>
      <c r="Q3845" s="24">
        <v>450</v>
      </c>
      <c r="R3845" s="21" t="s">
        <v>66</v>
      </c>
      <c r="S3845" s="21" t="s">
        <v>67</v>
      </c>
    </row>
    <row r="3846" spans="1:19" x14ac:dyDescent="0.35">
      <c r="A3846" s="21">
        <v>1552190</v>
      </c>
      <c r="B3846" s="53">
        <v>411591</v>
      </c>
      <c r="C3846" s="21">
        <f>VLOOKUP(TotalMov[[#This Row],[Order]],'Total Mov by SS'!B:C,2,0)</f>
        <v>156</v>
      </c>
      <c r="D3846" s="21" t="s">
        <v>59</v>
      </c>
      <c r="E3846" s="21" t="s">
        <v>97</v>
      </c>
      <c r="F3846" s="21" t="s">
        <v>86</v>
      </c>
      <c r="G3846" s="21" t="s">
        <v>62</v>
      </c>
      <c r="H3846" s="21" t="s">
        <v>87</v>
      </c>
      <c r="I3846" s="21" t="s">
        <v>87</v>
      </c>
      <c r="J3846" s="22">
        <v>43748</v>
      </c>
      <c r="K3846" s="23">
        <v>0.41212962962963001</v>
      </c>
      <c r="L3846" s="22">
        <v>43748</v>
      </c>
      <c r="M3846" s="23">
        <v>0.41212962962963001</v>
      </c>
      <c r="N3846" s="24">
        <v>20</v>
      </c>
      <c r="O3846" s="21" t="s">
        <v>66</v>
      </c>
      <c r="P3846" s="24">
        <f>TotalMov[[#This Row],[Confirmed activ. 3 (ILE03)]]</f>
        <v>20</v>
      </c>
      <c r="Q3846" s="24">
        <v>20</v>
      </c>
      <c r="R3846" s="21" t="s">
        <v>66</v>
      </c>
      <c r="S3846" s="21" t="s">
        <v>72</v>
      </c>
    </row>
    <row r="3847" spans="1:19" x14ac:dyDescent="0.35">
      <c r="A3847" s="21">
        <v>1552190</v>
      </c>
      <c r="B3847" s="53">
        <v>411591</v>
      </c>
      <c r="C3847" s="21">
        <f>VLOOKUP(TotalMov[[#This Row],[Order]],'Total Mov by SS'!B:C,2,0)</f>
        <v>156</v>
      </c>
      <c r="D3847" s="21" t="s">
        <v>59</v>
      </c>
      <c r="E3847" s="21" t="s">
        <v>99</v>
      </c>
      <c r="F3847" s="21" t="s">
        <v>61</v>
      </c>
      <c r="G3847" s="21" t="s">
        <v>62</v>
      </c>
      <c r="H3847" s="21" t="s">
        <v>63</v>
      </c>
      <c r="I3847" s="21" t="s">
        <v>96</v>
      </c>
      <c r="J3847" s="22">
        <v>43754</v>
      </c>
      <c r="K3847" s="23">
        <v>0.50105324074073998</v>
      </c>
      <c r="L3847" s="22">
        <v>43754</v>
      </c>
      <c r="M3847" s="23">
        <v>0.51574074074073994</v>
      </c>
      <c r="N3847" s="25">
        <v>21.15</v>
      </c>
      <c r="O3847" s="21" t="s">
        <v>66</v>
      </c>
      <c r="P3847" s="24">
        <f>TotalMov[[#This Row],[Confirmed activ. 3 (ILE03)]]</f>
        <v>21.15</v>
      </c>
      <c r="Q3847" s="24">
        <v>100</v>
      </c>
      <c r="R3847" s="21" t="s">
        <v>66</v>
      </c>
      <c r="S3847" s="21" t="s">
        <v>67</v>
      </c>
    </row>
    <row r="3848" spans="1:19" x14ac:dyDescent="0.35">
      <c r="A3848" s="21">
        <v>1552190</v>
      </c>
      <c r="B3848" s="53">
        <v>411591</v>
      </c>
      <c r="C3848" s="21">
        <f>VLOOKUP(TotalMov[[#This Row],[Order]],'Total Mov by SS'!B:C,2,0)</f>
        <v>156</v>
      </c>
      <c r="D3848" s="21" t="s">
        <v>59</v>
      </c>
      <c r="E3848" s="21" t="s">
        <v>101</v>
      </c>
      <c r="F3848" s="21" t="s">
        <v>69</v>
      </c>
      <c r="G3848" s="21" t="s">
        <v>62</v>
      </c>
      <c r="H3848" s="21" t="s">
        <v>70</v>
      </c>
      <c r="I3848" s="21" t="s">
        <v>98</v>
      </c>
      <c r="J3848" s="22">
        <v>43754</v>
      </c>
      <c r="K3848" s="23">
        <v>0.58437499999999998</v>
      </c>
      <c r="L3848" s="22">
        <v>43754</v>
      </c>
      <c r="M3848" s="23">
        <v>0.58437499999999998</v>
      </c>
      <c r="N3848" s="24">
        <v>20</v>
      </c>
      <c r="O3848" s="21" t="s">
        <v>66</v>
      </c>
      <c r="P3848" s="24">
        <f>TotalMov[[#This Row],[Confirmed activ. 3 (ILE03)]]</f>
        <v>20</v>
      </c>
      <c r="Q3848" s="24">
        <v>20</v>
      </c>
      <c r="R3848" s="21" t="s">
        <v>66</v>
      </c>
      <c r="S3848" s="21" t="s">
        <v>72</v>
      </c>
    </row>
    <row r="3849" spans="1:19" x14ac:dyDescent="0.35">
      <c r="A3849" s="21">
        <v>1552190</v>
      </c>
      <c r="B3849" s="53">
        <v>411591</v>
      </c>
      <c r="C3849" s="21">
        <f>VLOOKUP(TotalMov[[#This Row],[Order]],'Total Mov by SS'!B:C,2,0)</f>
        <v>156</v>
      </c>
      <c r="D3849" s="21" t="s">
        <v>59</v>
      </c>
      <c r="E3849" s="21" t="s">
        <v>104</v>
      </c>
      <c r="F3849" s="21" t="s">
        <v>69</v>
      </c>
      <c r="G3849" s="21" t="s">
        <v>62</v>
      </c>
      <c r="H3849" s="21" t="s">
        <v>70</v>
      </c>
      <c r="I3849" s="21" t="s">
        <v>100</v>
      </c>
      <c r="J3849" s="22">
        <v>43754</v>
      </c>
      <c r="K3849" s="23">
        <v>0.58442129629630002</v>
      </c>
      <c r="L3849" s="22">
        <v>43754</v>
      </c>
      <c r="M3849" s="23">
        <v>0.58442129629630002</v>
      </c>
      <c r="N3849" s="24">
        <v>30</v>
      </c>
      <c r="O3849" s="21" t="s">
        <v>66</v>
      </c>
      <c r="P3849" s="24">
        <f>TotalMov[[#This Row],[Confirmed activ. 3 (ILE03)]]</f>
        <v>30</v>
      </c>
      <c r="Q3849" s="24">
        <v>30</v>
      </c>
      <c r="R3849" s="21" t="s">
        <v>66</v>
      </c>
      <c r="S3849" s="21" t="s">
        <v>72</v>
      </c>
    </row>
    <row r="3850" spans="1:19" x14ac:dyDescent="0.35">
      <c r="A3850" s="21">
        <v>1552190</v>
      </c>
      <c r="B3850" s="53">
        <v>411591</v>
      </c>
      <c r="C3850" s="21">
        <f>VLOOKUP(TotalMov[[#This Row],[Order]],'Total Mov by SS'!B:C,2,0)</f>
        <v>156</v>
      </c>
      <c r="D3850" s="21" t="s">
        <v>59</v>
      </c>
      <c r="E3850" s="21" t="s">
        <v>113</v>
      </c>
      <c r="F3850" s="21" t="s">
        <v>102</v>
      </c>
      <c r="G3850" s="21" t="s">
        <v>62</v>
      </c>
      <c r="H3850" s="21" t="s">
        <v>100</v>
      </c>
      <c r="I3850" s="21" t="s">
        <v>103</v>
      </c>
      <c r="J3850" s="22">
        <v>43754</v>
      </c>
      <c r="K3850" s="23">
        <v>0.58451388888889</v>
      </c>
      <c r="L3850" s="22">
        <v>43754</v>
      </c>
      <c r="M3850" s="23">
        <v>0.58451388888889</v>
      </c>
      <c r="N3850" s="24">
        <v>30</v>
      </c>
      <c r="O3850" s="21" t="s">
        <v>66</v>
      </c>
      <c r="P3850" s="24">
        <f>TotalMov[[#This Row],[Confirmed activ. 3 (ILE03)]]</f>
        <v>30</v>
      </c>
      <c r="Q3850" s="24">
        <v>30</v>
      </c>
      <c r="R3850" s="21" t="s">
        <v>66</v>
      </c>
      <c r="S3850" s="21" t="s">
        <v>72</v>
      </c>
    </row>
    <row r="3851" spans="1:19" x14ac:dyDescent="0.35">
      <c r="A3851" s="21">
        <v>1552190</v>
      </c>
      <c r="B3851" s="53">
        <v>411591</v>
      </c>
      <c r="C3851" s="21">
        <f>VLOOKUP(TotalMov[[#This Row],[Order]],'Total Mov by SS'!B:C,2,0)</f>
        <v>156</v>
      </c>
      <c r="D3851" s="21" t="s">
        <v>59</v>
      </c>
      <c r="E3851" s="21" t="s">
        <v>114</v>
      </c>
      <c r="F3851" s="21" t="s">
        <v>102</v>
      </c>
      <c r="G3851" s="21" t="s">
        <v>105</v>
      </c>
      <c r="H3851" s="21" t="s">
        <v>100</v>
      </c>
      <c r="I3851" s="21" t="s">
        <v>106</v>
      </c>
      <c r="J3851" s="22">
        <v>43758</v>
      </c>
      <c r="K3851" s="23">
        <v>0.33645833333332997</v>
      </c>
      <c r="L3851" s="22">
        <v>43758</v>
      </c>
      <c r="M3851" s="23">
        <v>0.33645833333332997</v>
      </c>
      <c r="N3851" s="24">
        <v>45</v>
      </c>
      <c r="O3851" s="21" t="s">
        <v>66</v>
      </c>
      <c r="P3851" s="24">
        <f>TotalMov[[#This Row],[Confirmed activ. 3 (ILE03)]]</f>
        <v>45</v>
      </c>
      <c r="Q3851" s="24">
        <v>45</v>
      </c>
      <c r="R3851" s="21" t="s">
        <v>66</v>
      </c>
      <c r="S3851" s="21" t="s">
        <v>72</v>
      </c>
    </row>
    <row r="3852" spans="1:19" x14ac:dyDescent="0.35">
      <c r="A3852" s="21">
        <v>1552190</v>
      </c>
      <c r="B3852" s="53">
        <v>411591</v>
      </c>
      <c r="C3852" s="21">
        <f>VLOOKUP(TotalMov[[#This Row],[Order]],'Total Mov by SS'!B:C,2,0)</f>
        <v>156</v>
      </c>
      <c r="D3852" s="21" t="s">
        <v>107</v>
      </c>
      <c r="E3852" s="21" t="s">
        <v>60</v>
      </c>
      <c r="F3852" s="21" t="s">
        <v>61</v>
      </c>
      <c r="G3852" s="21" t="s">
        <v>90</v>
      </c>
      <c r="H3852" s="21" t="s">
        <v>63</v>
      </c>
      <c r="I3852" s="21" t="s">
        <v>108</v>
      </c>
      <c r="J3852" s="22">
        <v>43751</v>
      </c>
      <c r="K3852" s="23">
        <v>0.33855324074074</v>
      </c>
      <c r="L3852" s="22">
        <v>43753</v>
      </c>
      <c r="M3852" s="23">
        <v>0.40098379629629999</v>
      </c>
      <c r="N3852" s="25">
        <v>2.3969999999999998</v>
      </c>
      <c r="O3852" s="21" t="s">
        <v>77</v>
      </c>
      <c r="P3852" s="24">
        <f>TotalMov[[#This Row],[Confirmed activ. 3 (ILE03)]]*60</f>
        <v>143.82</v>
      </c>
      <c r="Q3852" s="24">
        <v>1</v>
      </c>
      <c r="R3852" s="21" t="s">
        <v>66</v>
      </c>
      <c r="S3852" s="21" t="s">
        <v>67</v>
      </c>
    </row>
    <row r="3853" spans="1:19" x14ac:dyDescent="0.35">
      <c r="A3853" s="21">
        <v>1552190</v>
      </c>
      <c r="B3853" s="53">
        <v>411591</v>
      </c>
      <c r="C3853" s="21">
        <f>VLOOKUP(TotalMov[[#This Row],[Order]],'Total Mov by SS'!B:C,2,0)</f>
        <v>156</v>
      </c>
      <c r="D3853" s="21" t="s">
        <v>109</v>
      </c>
      <c r="E3853" s="21" t="s">
        <v>95</v>
      </c>
      <c r="F3853" s="21" t="s">
        <v>83</v>
      </c>
      <c r="G3853" s="21" t="s">
        <v>90</v>
      </c>
      <c r="H3853" s="21" t="s">
        <v>84</v>
      </c>
      <c r="I3853" s="21" t="s">
        <v>110</v>
      </c>
      <c r="J3853" s="22"/>
      <c r="K3853" s="23">
        <v>0</v>
      </c>
      <c r="L3853" s="22"/>
      <c r="M3853" s="23">
        <v>0</v>
      </c>
      <c r="N3853" s="25">
        <v>0</v>
      </c>
      <c r="O3853" s="21" t="s">
        <v>93</v>
      </c>
      <c r="P3853" s="24"/>
      <c r="Q3853" s="24">
        <v>5</v>
      </c>
      <c r="R3853" s="21" t="s">
        <v>66</v>
      </c>
      <c r="S3853" s="21" t="s">
        <v>94</v>
      </c>
    </row>
    <row r="3854" spans="1:19" x14ac:dyDescent="0.35">
      <c r="A3854" s="21">
        <v>1552191</v>
      </c>
      <c r="B3854" s="53">
        <v>411591</v>
      </c>
      <c r="C3854" s="21">
        <f>VLOOKUP(TotalMov[[#This Row],[Order]],'Total Mov by SS'!B:C,2,0)</f>
        <v>162</v>
      </c>
      <c r="D3854" s="21" t="s">
        <v>59</v>
      </c>
      <c r="E3854" s="21" t="s">
        <v>60</v>
      </c>
      <c r="F3854" s="21" t="s">
        <v>83</v>
      </c>
      <c r="G3854" s="21" t="s">
        <v>62</v>
      </c>
      <c r="H3854" s="21" t="s">
        <v>84</v>
      </c>
      <c r="I3854" s="21" t="s">
        <v>111</v>
      </c>
      <c r="J3854" s="22">
        <v>43731</v>
      </c>
      <c r="K3854" s="23">
        <v>0.66549768518519004</v>
      </c>
      <c r="L3854" s="22">
        <v>43732</v>
      </c>
      <c r="M3854" s="23">
        <v>6.24537037037E-2</v>
      </c>
      <c r="N3854" s="25">
        <v>56.084000000000003</v>
      </c>
      <c r="O3854" s="21" t="s">
        <v>66</v>
      </c>
      <c r="P3854" s="24">
        <f>TotalMov[[#This Row],[Confirmed activ. 3 (ILE03)]]</f>
        <v>56.084000000000003</v>
      </c>
      <c r="Q3854" s="24">
        <v>40</v>
      </c>
      <c r="R3854" s="21" t="s">
        <v>66</v>
      </c>
      <c r="S3854" s="21" t="s">
        <v>67</v>
      </c>
    </row>
    <row r="3855" spans="1:19" x14ac:dyDescent="0.35">
      <c r="A3855" s="21">
        <v>1552191</v>
      </c>
      <c r="B3855" s="53">
        <v>411591</v>
      </c>
      <c r="C3855" s="21">
        <f>VLOOKUP(TotalMov[[#This Row],[Order]],'Total Mov by SS'!B:C,2,0)</f>
        <v>162</v>
      </c>
      <c r="D3855" s="21" t="s">
        <v>59</v>
      </c>
      <c r="E3855" s="21" t="s">
        <v>68</v>
      </c>
      <c r="F3855" s="21" t="s">
        <v>61</v>
      </c>
      <c r="G3855" s="21" t="s">
        <v>62</v>
      </c>
      <c r="H3855" s="21" t="s">
        <v>63</v>
      </c>
      <c r="I3855" s="21" t="s">
        <v>64</v>
      </c>
      <c r="J3855" s="22">
        <v>43732</v>
      </c>
      <c r="K3855" s="23">
        <v>0.36976851851852</v>
      </c>
      <c r="L3855" s="22">
        <v>43732</v>
      </c>
      <c r="M3855" s="23">
        <v>0.38547453703703999</v>
      </c>
      <c r="N3855" s="25">
        <v>22.617000000000001</v>
      </c>
      <c r="O3855" s="21" t="s">
        <v>66</v>
      </c>
      <c r="P3855" s="24">
        <f>TotalMov[[#This Row],[Confirmed activ. 3 (ILE03)]]</f>
        <v>22.617000000000001</v>
      </c>
      <c r="Q3855" s="24">
        <v>15</v>
      </c>
      <c r="R3855" s="21" t="s">
        <v>66</v>
      </c>
      <c r="S3855" s="21" t="s">
        <v>67</v>
      </c>
    </row>
    <row r="3856" spans="1:19" x14ac:dyDescent="0.35">
      <c r="A3856" s="21">
        <v>1552191</v>
      </c>
      <c r="B3856" s="53">
        <v>411591</v>
      </c>
      <c r="C3856" s="21">
        <f>VLOOKUP(TotalMov[[#This Row],[Order]],'Total Mov by SS'!B:C,2,0)</f>
        <v>162</v>
      </c>
      <c r="D3856" s="21" t="s">
        <v>59</v>
      </c>
      <c r="E3856" s="21" t="s">
        <v>73</v>
      </c>
      <c r="F3856" s="21" t="s">
        <v>69</v>
      </c>
      <c r="G3856" s="21" t="s">
        <v>62</v>
      </c>
      <c r="H3856" s="21" t="s">
        <v>70</v>
      </c>
      <c r="I3856" s="21" t="s">
        <v>71</v>
      </c>
      <c r="J3856" s="22">
        <v>43732</v>
      </c>
      <c r="K3856" s="23">
        <v>0.70932870370370005</v>
      </c>
      <c r="L3856" s="22">
        <v>43732</v>
      </c>
      <c r="M3856" s="23">
        <v>0.70932870370370005</v>
      </c>
      <c r="N3856" s="24">
        <v>20</v>
      </c>
      <c r="O3856" s="21" t="s">
        <v>66</v>
      </c>
      <c r="P3856" s="24">
        <f>TotalMov[[#This Row],[Confirmed activ. 3 (ILE03)]]</f>
        <v>20</v>
      </c>
      <c r="Q3856" s="24">
        <v>20</v>
      </c>
      <c r="R3856" s="21" t="s">
        <v>66</v>
      </c>
      <c r="S3856" s="21" t="s">
        <v>72</v>
      </c>
    </row>
    <row r="3857" spans="1:19" x14ac:dyDescent="0.35">
      <c r="A3857" s="21">
        <v>1552191</v>
      </c>
      <c r="B3857" s="53">
        <v>411591</v>
      </c>
      <c r="C3857" s="21">
        <f>VLOOKUP(TotalMov[[#This Row],[Order]],'Total Mov by SS'!B:C,2,0)</f>
        <v>162</v>
      </c>
      <c r="D3857" s="21" t="s">
        <v>59</v>
      </c>
      <c r="E3857" s="21" t="s">
        <v>75</v>
      </c>
      <c r="F3857" s="21" t="s">
        <v>61</v>
      </c>
      <c r="G3857" s="21" t="s">
        <v>62</v>
      </c>
      <c r="H3857" s="21" t="s">
        <v>63</v>
      </c>
      <c r="I3857" s="21" t="s">
        <v>74</v>
      </c>
      <c r="J3857" s="22">
        <v>43733</v>
      </c>
      <c r="K3857" s="23">
        <v>0.31125000000000003</v>
      </c>
      <c r="L3857" s="22">
        <v>43733</v>
      </c>
      <c r="M3857" s="23">
        <v>0.74446759259258999</v>
      </c>
      <c r="N3857" s="25">
        <v>9.8290000000000006</v>
      </c>
      <c r="O3857" s="21" t="s">
        <v>77</v>
      </c>
      <c r="P3857" s="24">
        <f>TotalMov[[#This Row],[Confirmed activ. 3 (ILE03)]]*60</f>
        <v>589.74</v>
      </c>
      <c r="Q3857" s="24">
        <v>350</v>
      </c>
      <c r="R3857" s="21" t="s">
        <v>66</v>
      </c>
      <c r="S3857" s="21" t="s">
        <v>67</v>
      </c>
    </row>
    <row r="3858" spans="1:19" x14ac:dyDescent="0.35">
      <c r="A3858" s="21">
        <v>1552191</v>
      </c>
      <c r="B3858" s="53">
        <v>411591</v>
      </c>
      <c r="C3858" s="21">
        <f>VLOOKUP(TotalMov[[#This Row],[Order]],'Total Mov by SS'!B:C,2,0)</f>
        <v>162</v>
      </c>
      <c r="D3858" s="21" t="s">
        <v>59</v>
      </c>
      <c r="E3858" s="21" t="s">
        <v>78</v>
      </c>
      <c r="F3858" s="21" t="s">
        <v>61</v>
      </c>
      <c r="G3858" s="21" t="s">
        <v>62</v>
      </c>
      <c r="H3858" s="21" t="s">
        <v>63</v>
      </c>
      <c r="I3858" s="21" t="s">
        <v>76</v>
      </c>
      <c r="J3858" s="22">
        <v>43734</v>
      </c>
      <c r="K3858" s="23">
        <v>0.31083333333333002</v>
      </c>
      <c r="L3858" s="22">
        <v>43739</v>
      </c>
      <c r="M3858" s="23">
        <v>0.69351851851851998</v>
      </c>
      <c r="N3858" s="25">
        <v>36.247999999999998</v>
      </c>
      <c r="O3858" s="21" t="s">
        <v>77</v>
      </c>
      <c r="P3858" s="24">
        <f>TotalMov[[#This Row],[Confirmed activ. 3 (ILE03)]]*60</f>
        <v>2174.8799999999997</v>
      </c>
      <c r="Q3858" s="24">
        <v>1020</v>
      </c>
      <c r="R3858" s="21" t="s">
        <v>66</v>
      </c>
      <c r="S3858" s="21" t="s">
        <v>67</v>
      </c>
    </row>
    <row r="3859" spans="1:19" x14ac:dyDescent="0.35">
      <c r="A3859" s="21">
        <v>1552191</v>
      </c>
      <c r="B3859" s="53">
        <v>411591</v>
      </c>
      <c r="C3859" s="21">
        <f>VLOOKUP(TotalMov[[#This Row],[Order]],'Total Mov by SS'!B:C,2,0)</f>
        <v>162</v>
      </c>
      <c r="D3859" s="21" t="s">
        <v>59</v>
      </c>
      <c r="E3859" s="21" t="s">
        <v>80</v>
      </c>
      <c r="F3859" s="21" t="s">
        <v>61</v>
      </c>
      <c r="G3859" s="21" t="s">
        <v>62</v>
      </c>
      <c r="H3859" s="21" t="s">
        <v>63</v>
      </c>
      <c r="I3859" s="21" t="s">
        <v>112</v>
      </c>
      <c r="J3859" s="22">
        <v>43739</v>
      </c>
      <c r="K3859" s="23">
        <v>0.69370370370370005</v>
      </c>
      <c r="L3859" s="22">
        <v>43739</v>
      </c>
      <c r="M3859" s="23">
        <v>0.74274305555555997</v>
      </c>
      <c r="N3859" s="25">
        <v>1.177</v>
      </c>
      <c r="O3859" s="21" t="s">
        <v>77</v>
      </c>
      <c r="P3859" s="24">
        <f>TotalMov[[#This Row],[Confirmed activ. 3 (ILE03)]]*60</f>
        <v>70.62</v>
      </c>
      <c r="Q3859" s="24">
        <v>50</v>
      </c>
      <c r="R3859" s="21" t="s">
        <v>66</v>
      </c>
      <c r="S3859" s="21" t="s">
        <v>67</v>
      </c>
    </row>
    <row r="3860" spans="1:19" x14ac:dyDescent="0.35">
      <c r="A3860" s="21">
        <v>1552191</v>
      </c>
      <c r="B3860" s="53">
        <v>411591</v>
      </c>
      <c r="C3860" s="21">
        <f>VLOOKUP(TotalMov[[#This Row],[Order]],'Total Mov by SS'!B:C,2,0)</f>
        <v>162</v>
      </c>
      <c r="D3860" s="21" t="s">
        <v>59</v>
      </c>
      <c r="E3860" s="21" t="s">
        <v>82</v>
      </c>
      <c r="F3860" s="21" t="s">
        <v>89</v>
      </c>
      <c r="G3860" s="21" t="s">
        <v>90</v>
      </c>
      <c r="H3860" s="21" t="s">
        <v>91</v>
      </c>
      <c r="I3860" s="21" t="s">
        <v>92</v>
      </c>
      <c r="J3860" s="22"/>
      <c r="K3860" s="23">
        <v>0</v>
      </c>
      <c r="L3860" s="22"/>
      <c r="M3860" s="23">
        <v>0</v>
      </c>
      <c r="N3860" s="25">
        <v>0</v>
      </c>
      <c r="O3860" s="21" t="s">
        <v>93</v>
      </c>
      <c r="P3860" s="24"/>
      <c r="Q3860" s="24">
        <v>0</v>
      </c>
      <c r="R3860" s="21" t="s">
        <v>66</v>
      </c>
      <c r="S3860" s="21" t="s">
        <v>94</v>
      </c>
    </row>
    <row r="3861" spans="1:19" x14ac:dyDescent="0.35">
      <c r="A3861" s="21">
        <v>1552191</v>
      </c>
      <c r="B3861" s="53">
        <v>411591</v>
      </c>
      <c r="C3861" s="21">
        <f>VLOOKUP(TotalMov[[#This Row],[Order]],'Total Mov by SS'!B:C,2,0)</f>
        <v>162</v>
      </c>
      <c r="D3861" s="21" t="s">
        <v>59</v>
      </c>
      <c r="E3861" s="21" t="s">
        <v>85</v>
      </c>
      <c r="F3861" s="21" t="s">
        <v>69</v>
      </c>
      <c r="G3861" s="21" t="s">
        <v>62</v>
      </c>
      <c r="H3861" s="21" t="s">
        <v>70</v>
      </c>
      <c r="I3861" s="21" t="s">
        <v>79</v>
      </c>
      <c r="J3861" s="22">
        <v>43740</v>
      </c>
      <c r="K3861" s="23">
        <v>0.72239583333333002</v>
      </c>
      <c r="L3861" s="22">
        <v>43740</v>
      </c>
      <c r="M3861" s="23">
        <v>0.72239583333333002</v>
      </c>
      <c r="N3861" s="24">
        <v>20</v>
      </c>
      <c r="O3861" s="21" t="s">
        <v>66</v>
      </c>
      <c r="P3861" s="24">
        <f>TotalMov[[#This Row],[Confirmed activ. 3 (ILE03)]]</f>
        <v>20</v>
      </c>
      <c r="Q3861" s="24">
        <v>20</v>
      </c>
      <c r="R3861" s="21" t="s">
        <v>66</v>
      </c>
      <c r="S3861" s="21" t="s">
        <v>72</v>
      </c>
    </row>
    <row r="3862" spans="1:19" x14ac:dyDescent="0.35">
      <c r="A3862" s="21">
        <v>1552191</v>
      </c>
      <c r="B3862" s="53">
        <v>411591</v>
      </c>
      <c r="C3862" s="21">
        <f>VLOOKUP(TotalMov[[#This Row],[Order]],'Total Mov by SS'!B:C,2,0)</f>
        <v>162</v>
      </c>
      <c r="D3862" s="21" t="s">
        <v>59</v>
      </c>
      <c r="E3862" s="21" t="s">
        <v>88</v>
      </c>
      <c r="F3862" s="21" t="s">
        <v>69</v>
      </c>
      <c r="G3862" s="21" t="s">
        <v>62</v>
      </c>
      <c r="H3862" s="21" t="s">
        <v>70</v>
      </c>
      <c r="I3862" s="21" t="s">
        <v>81</v>
      </c>
      <c r="J3862" s="22">
        <v>43740</v>
      </c>
      <c r="K3862" s="23">
        <v>0.72248842592592999</v>
      </c>
      <c r="L3862" s="22">
        <v>43740</v>
      </c>
      <c r="M3862" s="23">
        <v>0.72248842592592999</v>
      </c>
      <c r="N3862" s="24">
        <v>20</v>
      </c>
      <c r="O3862" s="21" t="s">
        <v>66</v>
      </c>
      <c r="P3862" s="24">
        <f>TotalMov[[#This Row],[Confirmed activ. 3 (ILE03)]]</f>
        <v>20</v>
      </c>
      <c r="Q3862" s="24">
        <v>20</v>
      </c>
      <c r="R3862" s="21" t="s">
        <v>66</v>
      </c>
      <c r="S3862" s="21" t="s">
        <v>72</v>
      </c>
    </row>
    <row r="3863" spans="1:19" x14ac:dyDescent="0.35">
      <c r="A3863" s="21">
        <v>1552191</v>
      </c>
      <c r="B3863" s="53">
        <v>411591</v>
      </c>
      <c r="C3863" s="21">
        <f>VLOOKUP(TotalMov[[#This Row],[Order]],'Total Mov by SS'!B:C,2,0)</f>
        <v>162</v>
      </c>
      <c r="D3863" s="21" t="s">
        <v>59</v>
      </c>
      <c r="E3863" s="21" t="s">
        <v>95</v>
      </c>
      <c r="F3863" s="21" t="s">
        <v>83</v>
      </c>
      <c r="G3863" s="21" t="s">
        <v>62</v>
      </c>
      <c r="H3863" s="21" t="s">
        <v>84</v>
      </c>
      <c r="I3863" s="21" t="s">
        <v>84</v>
      </c>
      <c r="J3863" s="22">
        <v>43740</v>
      </c>
      <c r="K3863" s="23">
        <v>0.72725694444444</v>
      </c>
      <c r="L3863" s="22">
        <v>43741</v>
      </c>
      <c r="M3863" s="23">
        <v>0.96042824074073996</v>
      </c>
      <c r="N3863" s="25">
        <v>354.99599999999998</v>
      </c>
      <c r="O3863" s="21" t="s">
        <v>66</v>
      </c>
      <c r="P3863" s="24">
        <f>TotalMov[[#This Row],[Confirmed activ. 3 (ILE03)]]</f>
        <v>354.99599999999998</v>
      </c>
      <c r="Q3863" s="24">
        <v>450</v>
      </c>
      <c r="R3863" s="21" t="s">
        <v>66</v>
      </c>
      <c r="S3863" s="21" t="s">
        <v>67</v>
      </c>
    </row>
    <row r="3864" spans="1:19" x14ac:dyDescent="0.35">
      <c r="A3864" s="21">
        <v>1552191</v>
      </c>
      <c r="B3864" s="53">
        <v>411591</v>
      </c>
      <c r="C3864" s="21">
        <f>VLOOKUP(TotalMov[[#This Row],[Order]],'Total Mov by SS'!B:C,2,0)</f>
        <v>162</v>
      </c>
      <c r="D3864" s="21" t="s">
        <v>59</v>
      </c>
      <c r="E3864" s="21" t="s">
        <v>97</v>
      </c>
      <c r="F3864" s="21" t="s">
        <v>86</v>
      </c>
      <c r="G3864" s="21" t="s">
        <v>62</v>
      </c>
      <c r="H3864" s="21" t="s">
        <v>87</v>
      </c>
      <c r="I3864" s="21" t="s">
        <v>87</v>
      </c>
      <c r="J3864" s="22">
        <v>43744</v>
      </c>
      <c r="K3864" s="23">
        <v>0.36942129629629999</v>
      </c>
      <c r="L3864" s="22">
        <v>43744</v>
      </c>
      <c r="M3864" s="23">
        <v>0.36942129629629999</v>
      </c>
      <c r="N3864" s="24">
        <v>20</v>
      </c>
      <c r="O3864" s="21" t="s">
        <v>66</v>
      </c>
      <c r="P3864" s="24">
        <f>TotalMov[[#This Row],[Confirmed activ. 3 (ILE03)]]</f>
        <v>20</v>
      </c>
      <c r="Q3864" s="24">
        <v>20</v>
      </c>
      <c r="R3864" s="21" t="s">
        <v>66</v>
      </c>
      <c r="S3864" s="21" t="s">
        <v>72</v>
      </c>
    </row>
    <row r="3865" spans="1:19" x14ac:dyDescent="0.35">
      <c r="A3865" s="21">
        <v>1552191</v>
      </c>
      <c r="B3865" s="53">
        <v>411591</v>
      </c>
      <c r="C3865" s="21">
        <f>VLOOKUP(TotalMov[[#This Row],[Order]],'Total Mov by SS'!B:C,2,0)</f>
        <v>162</v>
      </c>
      <c r="D3865" s="21" t="s">
        <v>59</v>
      </c>
      <c r="E3865" s="21" t="s">
        <v>99</v>
      </c>
      <c r="F3865" s="21" t="s">
        <v>61</v>
      </c>
      <c r="G3865" s="21" t="s">
        <v>62</v>
      </c>
      <c r="H3865" s="21" t="s">
        <v>63</v>
      </c>
      <c r="I3865" s="21" t="s">
        <v>96</v>
      </c>
      <c r="J3865" s="22">
        <v>43748</v>
      </c>
      <c r="K3865" s="23">
        <v>0.41663194444444002</v>
      </c>
      <c r="L3865" s="22">
        <v>43748</v>
      </c>
      <c r="M3865" s="23">
        <v>0.45166666666666999</v>
      </c>
      <c r="N3865" s="25">
        <v>25.233000000000001</v>
      </c>
      <c r="O3865" s="21" t="s">
        <v>66</v>
      </c>
      <c r="P3865" s="24">
        <f>TotalMov[[#This Row],[Confirmed activ. 3 (ILE03)]]</f>
        <v>25.233000000000001</v>
      </c>
      <c r="Q3865" s="24">
        <v>100</v>
      </c>
      <c r="R3865" s="21" t="s">
        <v>66</v>
      </c>
      <c r="S3865" s="21" t="s">
        <v>67</v>
      </c>
    </row>
    <row r="3866" spans="1:19" x14ac:dyDescent="0.35">
      <c r="A3866" s="21">
        <v>1552191</v>
      </c>
      <c r="B3866" s="53">
        <v>411591</v>
      </c>
      <c r="C3866" s="21">
        <f>VLOOKUP(TotalMov[[#This Row],[Order]],'Total Mov by SS'!B:C,2,0)</f>
        <v>162</v>
      </c>
      <c r="D3866" s="21" t="s">
        <v>59</v>
      </c>
      <c r="E3866" s="21" t="s">
        <v>101</v>
      </c>
      <c r="F3866" s="21" t="s">
        <v>69</v>
      </c>
      <c r="G3866" s="21" t="s">
        <v>62</v>
      </c>
      <c r="H3866" s="21" t="s">
        <v>70</v>
      </c>
      <c r="I3866" s="21" t="s">
        <v>98</v>
      </c>
      <c r="J3866" s="22">
        <v>43752</v>
      </c>
      <c r="K3866" s="23">
        <v>0.61399305555556005</v>
      </c>
      <c r="L3866" s="22">
        <v>43752</v>
      </c>
      <c r="M3866" s="23">
        <v>0.61399305555556005</v>
      </c>
      <c r="N3866" s="24">
        <v>20</v>
      </c>
      <c r="O3866" s="21" t="s">
        <v>66</v>
      </c>
      <c r="P3866" s="24">
        <f>TotalMov[[#This Row],[Confirmed activ. 3 (ILE03)]]</f>
        <v>20</v>
      </c>
      <c r="Q3866" s="24">
        <v>20</v>
      </c>
      <c r="R3866" s="21" t="s">
        <v>66</v>
      </c>
      <c r="S3866" s="21" t="s">
        <v>72</v>
      </c>
    </row>
    <row r="3867" spans="1:19" x14ac:dyDescent="0.35">
      <c r="A3867" s="21">
        <v>1552191</v>
      </c>
      <c r="B3867" s="53">
        <v>411591</v>
      </c>
      <c r="C3867" s="21">
        <f>VLOOKUP(TotalMov[[#This Row],[Order]],'Total Mov by SS'!B:C,2,0)</f>
        <v>162</v>
      </c>
      <c r="D3867" s="21" t="s">
        <v>59</v>
      </c>
      <c r="E3867" s="21" t="s">
        <v>104</v>
      </c>
      <c r="F3867" s="21" t="s">
        <v>69</v>
      </c>
      <c r="G3867" s="21" t="s">
        <v>62</v>
      </c>
      <c r="H3867" s="21" t="s">
        <v>70</v>
      </c>
      <c r="I3867" s="21" t="s">
        <v>100</v>
      </c>
      <c r="J3867" s="22">
        <v>43752</v>
      </c>
      <c r="K3867" s="23">
        <v>0.61403935185184999</v>
      </c>
      <c r="L3867" s="22">
        <v>43752</v>
      </c>
      <c r="M3867" s="23">
        <v>0.61403935185184999</v>
      </c>
      <c r="N3867" s="24">
        <v>30</v>
      </c>
      <c r="O3867" s="21" t="s">
        <v>66</v>
      </c>
      <c r="P3867" s="24">
        <f>TotalMov[[#This Row],[Confirmed activ. 3 (ILE03)]]</f>
        <v>30</v>
      </c>
      <c r="Q3867" s="24">
        <v>30</v>
      </c>
      <c r="R3867" s="21" t="s">
        <v>66</v>
      </c>
      <c r="S3867" s="21" t="s">
        <v>72</v>
      </c>
    </row>
    <row r="3868" spans="1:19" x14ac:dyDescent="0.35">
      <c r="A3868" s="21">
        <v>1552191</v>
      </c>
      <c r="B3868" s="53">
        <v>411591</v>
      </c>
      <c r="C3868" s="21">
        <f>VLOOKUP(TotalMov[[#This Row],[Order]],'Total Mov by SS'!B:C,2,0)</f>
        <v>162</v>
      </c>
      <c r="D3868" s="21" t="s">
        <v>59</v>
      </c>
      <c r="E3868" s="21" t="s">
        <v>113</v>
      </c>
      <c r="F3868" s="21" t="s">
        <v>102</v>
      </c>
      <c r="G3868" s="21" t="s">
        <v>62</v>
      </c>
      <c r="H3868" s="21" t="s">
        <v>100</v>
      </c>
      <c r="I3868" s="21" t="s">
        <v>103</v>
      </c>
      <c r="J3868" s="22">
        <v>43752</v>
      </c>
      <c r="K3868" s="23">
        <v>0.61407407407407</v>
      </c>
      <c r="L3868" s="22">
        <v>43752</v>
      </c>
      <c r="M3868" s="23">
        <v>0.61407407407407</v>
      </c>
      <c r="N3868" s="24">
        <v>30</v>
      </c>
      <c r="O3868" s="21" t="s">
        <v>66</v>
      </c>
      <c r="P3868" s="24">
        <f>TotalMov[[#This Row],[Confirmed activ. 3 (ILE03)]]</f>
        <v>30</v>
      </c>
      <c r="Q3868" s="24">
        <v>30</v>
      </c>
      <c r="R3868" s="21" t="s">
        <v>66</v>
      </c>
      <c r="S3868" s="21" t="s">
        <v>72</v>
      </c>
    </row>
    <row r="3869" spans="1:19" x14ac:dyDescent="0.35">
      <c r="A3869" s="21">
        <v>1552191</v>
      </c>
      <c r="B3869" s="53">
        <v>411591</v>
      </c>
      <c r="C3869" s="21">
        <f>VLOOKUP(TotalMov[[#This Row],[Order]],'Total Mov by SS'!B:C,2,0)</f>
        <v>162</v>
      </c>
      <c r="D3869" s="21" t="s">
        <v>59</v>
      </c>
      <c r="E3869" s="21" t="s">
        <v>114</v>
      </c>
      <c r="F3869" s="21" t="s">
        <v>102</v>
      </c>
      <c r="G3869" s="21" t="s">
        <v>105</v>
      </c>
      <c r="H3869" s="21" t="s">
        <v>100</v>
      </c>
      <c r="I3869" s="21" t="s">
        <v>106</v>
      </c>
      <c r="J3869" s="22">
        <v>43753</v>
      </c>
      <c r="K3869" s="23">
        <v>0.52092592592593001</v>
      </c>
      <c r="L3869" s="22">
        <v>43753</v>
      </c>
      <c r="M3869" s="23">
        <v>0.52092592592593001</v>
      </c>
      <c r="N3869" s="24">
        <v>45</v>
      </c>
      <c r="O3869" s="21" t="s">
        <v>66</v>
      </c>
      <c r="P3869" s="24">
        <f>TotalMov[[#This Row],[Confirmed activ. 3 (ILE03)]]</f>
        <v>45</v>
      </c>
      <c r="Q3869" s="24">
        <v>45</v>
      </c>
      <c r="R3869" s="21" t="s">
        <v>66</v>
      </c>
      <c r="S3869" s="21" t="s">
        <v>72</v>
      </c>
    </row>
    <row r="3870" spans="1:19" x14ac:dyDescent="0.35">
      <c r="A3870" s="21">
        <v>1552191</v>
      </c>
      <c r="B3870" s="53">
        <v>411591</v>
      </c>
      <c r="C3870" s="21">
        <f>VLOOKUP(TotalMov[[#This Row],[Order]],'Total Mov by SS'!B:C,2,0)</f>
        <v>162</v>
      </c>
      <c r="D3870" s="21" t="s">
        <v>107</v>
      </c>
      <c r="E3870" s="21" t="s">
        <v>60</v>
      </c>
      <c r="F3870" s="21" t="s">
        <v>61</v>
      </c>
      <c r="G3870" s="21" t="s">
        <v>90</v>
      </c>
      <c r="H3870" s="21" t="s">
        <v>63</v>
      </c>
      <c r="I3870" s="21" t="s">
        <v>108</v>
      </c>
      <c r="J3870" s="22">
        <v>43744</v>
      </c>
      <c r="K3870" s="23">
        <v>0.32819444444444001</v>
      </c>
      <c r="L3870" s="22">
        <v>43744</v>
      </c>
      <c r="M3870" s="23">
        <v>0.74486111111110997</v>
      </c>
      <c r="N3870" s="25">
        <v>10</v>
      </c>
      <c r="O3870" s="21" t="s">
        <v>77</v>
      </c>
      <c r="P3870" s="24">
        <f>TotalMov[[#This Row],[Confirmed activ. 3 (ILE03)]]*60</f>
        <v>600</v>
      </c>
      <c r="Q3870" s="24">
        <v>1</v>
      </c>
      <c r="R3870" s="21" t="s">
        <v>66</v>
      </c>
      <c r="S3870" s="21" t="s">
        <v>67</v>
      </c>
    </row>
    <row r="3871" spans="1:19" x14ac:dyDescent="0.35">
      <c r="A3871" s="21">
        <v>1552191</v>
      </c>
      <c r="B3871" s="53">
        <v>411591</v>
      </c>
      <c r="C3871" s="21">
        <f>VLOOKUP(TotalMov[[#This Row],[Order]],'Total Mov by SS'!B:C,2,0)</f>
        <v>162</v>
      </c>
      <c r="D3871" s="21" t="s">
        <v>109</v>
      </c>
      <c r="E3871" s="21" t="s">
        <v>95</v>
      </c>
      <c r="F3871" s="21" t="s">
        <v>83</v>
      </c>
      <c r="G3871" s="21" t="s">
        <v>90</v>
      </c>
      <c r="H3871" s="21" t="s">
        <v>84</v>
      </c>
      <c r="I3871" s="21" t="s">
        <v>110</v>
      </c>
      <c r="J3871" s="22"/>
      <c r="K3871" s="23">
        <v>0</v>
      </c>
      <c r="L3871" s="22"/>
      <c r="M3871" s="23">
        <v>0</v>
      </c>
      <c r="N3871" s="25">
        <v>0</v>
      </c>
      <c r="O3871" s="21" t="s">
        <v>93</v>
      </c>
      <c r="P3871" s="24"/>
      <c r="Q3871" s="24">
        <v>5</v>
      </c>
      <c r="R3871" s="21" t="s">
        <v>66</v>
      </c>
      <c r="S3871" s="21" t="s">
        <v>94</v>
      </c>
    </row>
    <row r="3872" spans="1:19" x14ac:dyDescent="0.35">
      <c r="A3872" s="21">
        <v>1552192</v>
      </c>
      <c r="B3872" s="53">
        <v>411591</v>
      </c>
      <c r="C3872" s="21">
        <f>VLOOKUP(TotalMov[[#This Row],[Order]],'Total Mov by SS'!B:C,2,0)</f>
        <v>162</v>
      </c>
      <c r="D3872" s="21" t="s">
        <v>59</v>
      </c>
      <c r="E3872" s="21" t="s">
        <v>60</v>
      </c>
      <c r="F3872" s="21" t="s">
        <v>83</v>
      </c>
      <c r="G3872" s="21" t="s">
        <v>62</v>
      </c>
      <c r="H3872" s="21" t="s">
        <v>84</v>
      </c>
      <c r="I3872" s="21" t="s">
        <v>111</v>
      </c>
      <c r="J3872" s="22">
        <v>43732</v>
      </c>
      <c r="K3872" s="23">
        <v>0.64326388888888997</v>
      </c>
      <c r="L3872" s="22">
        <v>43733</v>
      </c>
      <c r="M3872" s="23">
        <v>0.10302083333332999</v>
      </c>
      <c r="N3872" s="25">
        <v>1.498</v>
      </c>
      <c r="O3872" s="21" t="s">
        <v>77</v>
      </c>
      <c r="P3872" s="24">
        <f>TotalMov[[#This Row],[Confirmed activ. 3 (ILE03)]]*60</f>
        <v>89.88</v>
      </c>
      <c r="Q3872" s="24">
        <v>40</v>
      </c>
      <c r="R3872" s="21" t="s">
        <v>66</v>
      </c>
      <c r="S3872" s="21" t="s">
        <v>67</v>
      </c>
    </row>
    <row r="3873" spans="1:19" x14ac:dyDescent="0.35">
      <c r="A3873" s="21">
        <v>1552192</v>
      </c>
      <c r="B3873" s="53">
        <v>411591</v>
      </c>
      <c r="C3873" s="21">
        <f>VLOOKUP(TotalMov[[#This Row],[Order]],'Total Mov by SS'!B:C,2,0)</f>
        <v>162</v>
      </c>
      <c r="D3873" s="21" t="s">
        <v>59</v>
      </c>
      <c r="E3873" s="21" t="s">
        <v>68</v>
      </c>
      <c r="F3873" s="21" t="s">
        <v>61</v>
      </c>
      <c r="G3873" s="21" t="s">
        <v>62</v>
      </c>
      <c r="H3873" s="21" t="s">
        <v>63</v>
      </c>
      <c r="I3873" s="21" t="s">
        <v>64</v>
      </c>
      <c r="J3873" s="22">
        <v>43733</v>
      </c>
      <c r="K3873" s="23">
        <v>0.37031249999999999</v>
      </c>
      <c r="L3873" s="22">
        <v>43733</v>
      </c>
      <c r="M3873" s="23">
        <v>0.37358796296295999</v>
      </c>
      <c r="N3873" s="25">
        <v>2.367</v>
      </c>
      <c r="O3873" s="21" t="s">
        <v>66</v>
      </c>
      <c r="P3873" s="24">
        <f>TotalMov[[#This Row],[Confirmed activ. 3 (ILE03)]]</f>
        <v>2.367</v>
      </c>
      <c r="Q3873" s="24">
        <v>15</v>
      </c>
      <c r="R3873" s="21" t="s">
        <v>66</v>
      </c>
      <c r="S3873" s="21" t="s">
        <v>67</v>
      </c>
    </row>
    <row r="3874" spans="1:19" x14ac:dyDescent="0.35">
      <c r="A3874" s="21">
        <v>1552192</v>
      </c>
      <c r="B3874" s="53">
        <v>411591</v>
      </c>
      <c r="C3874" s="21">
        <f>VLOOKUP(TotalMov[[#This Row],[Order]],'Total Mov by SS'!B:C,2,0)</f>
        <v>162</v>
      </c>
      <c r="D3874" s="21" t="s">
        <v>59</v>
      </c>
      <c r="E3874" s="21" t="s">
        <v>73</v>
      </c>
      <c r="F3874" s="21" t="s">
        <v>69</v>
      </c>
      <c r="G3874" s="21" t="s">
        <v>62</v>
      </c>
      <c r="H3874" s="21" t="s">
        <v>70</v>
      </c>
      <c r="I3874" s="21" t="s">
        <v>71</v>
      </c>
      <c r="J3874" s="22">
        <v>43733</v>
      </c>
      <c r="K3874" s="23">
        <v>0.67820601851852003</v>
      </c>
      <c r="L3874" s="22">
        <v>43733</v>
      </c>
      <c r="M3874" s="23">
        <v>0.67820601851852003</v>
      </c>
      <c r="N3874" s="24">
        <v>20</v>
      </c>
      <c r="O3874" s="21" t="s">
        <v>66</v>
      </c>
      <c r="P3874" s="24">
        <f>TotalMov[[#This Row],[Confirmed activ. 3 (ILE03)]]</f>
        <v>20</v>
      </c>
      <c r="Q3874" s="24">
        <v>20</v>
      </c>
      <c r="R3874" s="21" t="s">
        <v>66</v>
      </c>
      <c r="S3874" s="21" t="s">
        <v>72</v>
      </c>
    </row>
    <row r="3875" spans="1:19" x14ac:dyDescent="0.35">
      <c r="A3875" s="21">
        <v>1552192</v>
      </c>
      <c r="B3875" s="53">
        <v>411591</v>
      </c>
      <c r="C3875" s="21">
        <f>VLOOKUP(TotalMov[[#This Row],[Order]],'Total Mov by SS'!B:C,2,0)</f>
        <v>162</v>
      </c>
      <c r="D3875" s="21" t="s">
        <v>59</v>
      </c>
      <c r="E3875" s="21" t="s">
        <v>75</v>
      </c>
      <c r="F3875" s="21" t="s">
        <v>61</v>
      </c>
      <c r="G3875" s="21" t="s">
        <v>62</v>
      </c>
      <c r="H3875" s="21" t="s">
        <v>63</v>
      </c>
      <c r="I3875" s="21" t="s">
        <v>74</v>
      </c>
      <c r="J3875" s="22">
        <v>43733</v>
      </c>
      <c r="K3875" s="23">
        <v>0.69769675925926</v>
      </c>
      <c r="L3875" s="22">
        <v>43734</v>
      </c>
      <c r="M3875" s="23">
        <v>0.47916666666667002</v>
      </c>
      <c r="N3875" s="25">
        <v>5.0880000000000001</v>
      </c>
      <c r="O3875" s="21" t="s">
        <v>77</v>
      </c>
      <c r="P3875" s="24">
        <f>TotalMov[[#This Row],[Confirmed activ. 3 (ILE03)]]*60</f>
        <v>305.28000000000003</v>
      </c>
      <c r="Q3875" s="24">
        <v>350</v>
      </c>
      <c r="R3875" s="21" t="s">
        <v>66</v>
      </c>
      <c r="S3875" s="21" t="s">
        <v>67</v>
      </c>
    </row>
    <row r="3876" spans="1:19" x14ac:dyDescent="0.35">
      <c r="A3876" s="21">
        <v>1552192</v>
      </c>
      <c r="B3876" s="53">
        <v>411591</v>
      </c>
      <c r="C3876" s="21">
        <f>VLOOKUP(TotalMov[[#This Row],[Order]],'Total Mov by SS'!B:C,2,0)</f>
        <v>162</v>
      </c>
      <c r="D3876" s="21" t="s">
        <v>59</v>
      </c>
      <c r="E3876" s="21" t="s">
        <v>78</v>
      </c>
      <c r="F3876" s="21" t="s">
        <v>61</v>
      </c>
      <c r="G3876" s="21" t="s">
        <v>62</v>
      </c>
      <c r="H3876" s="21" t="s">
        <v>63</v>
      </c>
      <c r="I3876" s="21" t="s">
        <v>76</v>
      </c>
      <c r="J3876" s="22">
        <v>43734</v>
      </c>
      <c r="K3876" s="23">
        <v>0.50078703703703997</v>
      </c>
      <c r="L3876" s="22">
        <v>43740</v>
      </c>
      <c r="M3876" s="23">
        <v>0.67844907407406996</v>
      </c>
      <c r="N3876" s="25">
        <v>41.575000000000003</v>
      </c>
      <c r="O3876" s="21" t="s">
        <v>77</v>
      </c>
      <c r="P3876" s="24">
        <f>TotalMov[[#This Row],[Confirmed activ. 3 (ILE03)]]*60</f>
        <v>2494.5</v>
      </c>
      <c r="Q3876" s="24">
        <v>1020</v>
      </c>
      <c r="R3876" s="21" t="s">
        <v>66</v>
      </c>
      <c r="S3876" s="21" t="s">
        <v>67</v>
      </c>
    </row>
    <row r="3877" spans="1:19" x14ac:dyDescent="0.35">
      <c r="A3877" s="21">
        <v>1552192</v>
      </c>
      <c r="B3877" s="53">
        <v>411591</v>
      </c>
      <c r="C3877" s="21">
        <f>VLOOKUP(TotalMov[[#This Row],[Order]],'Total Mov by SS'!B:C,2,0)</f>
        <v>162</v>
      </c>
      <c r="D3877" s="21" t="s">
        <v>59</v>
      </c>
      <c r="E3877" s="21" t="s">
        <v>80</v>
      </c>
      <c r="F3877" s="21" t="s">
        <v>61</v>
      </c>
      <c r="G3877" s="21" t="s">
        <v>62</v>
      </c>
      <c r="H3877" s="21" t="s">
        <v>63</v>
      </c>
      <c r="I3877" s="21" t="s">
        <v>112</v>
      </c>
      <c r="J3877" s="22">
        <v>43740</v>
      </c>
      <c r="K3877" s="23">
        <v>0.67883101851852001</v>
      </c>
      <c r="L3877" s="22">
        <v>43740</v>
      </c>
      <c r="M3877" s="23">
        <v>0.68643518518518998</v>
      </c>
      <c r="N3877" s="25">
        <v>10.95</v>
      </c>
      <c r="O3877" s="21" t="s">
        <v>66</v>
      </c>
      <c r="P3877" s="24">
        <f>TotalMov[[#This Row],[Confirmed activ. 3 (ILE03)]]</f>
        <v>10.95</v>
      </c>
      <c r="Q3877" s="24">
        <v>50</v>
      </c>
      <c r="R3877" s="21" t="s">
        <v>66</v>
      </c>
      <c r="S3877" s="21" t="s">
        <v>67</v>
      </c>
    </row>
    <row r="3878" spans="1:19" x14ac:dyDescent="0.35">
      <c r="A3878" s="21">
        <v>1552192</v>
      </c>
      <c r="B3878" s="53">
        <v>411591</v>
      </c>
      <c r="C3878" s="21">
        <f>VLOOKUP(TotalMov[[#This Row],[Order]],'Total Mov by SS'!B:C,2,0)</f>
        <v>162</v>
      </c>
      <c r="D3878" s="21" t="s">
        <v>59</v>
      </c>
      <c r="E3878" s="21" t="s">
        <v>82</v>
      </c>
      <c r="F3878" s="21" t="s">
        <v>89</v>
      </c>
      <c r="G3878" s="21" t="s">
        <v>90</v>
      </c>
      <c r="H3878" s="21" t="s">
        <v>91</v>
      </c>
      <c r="I3878" s="21" t="s">
        <v>92</v>
      </c>
      <c r="J3878" s="22"/>
      <c r="K3878" s="23">
        <v>0</v>
      </c>
      <c r="L3878" s="22"/>
      <c r="M3878" s="23">
        <v>0</v>
      </c>
      <c r="N3878" s="25">
        <v>0</v>
      </c>
      <c r="O3878" s="21" t="s">
        <v>93</v>
      </c>
      <c r="P3878" s="24"/>
      <c r="Q3878" s="24">
        <v>0</v>
      </c>
      <c r="R3878" s="21" t="s">
        <v>66</v>
      </c>
      <c r="S3878" s="21" t="s">
        <v>94</v>
      </c>
    </row>
    <row r="3879" spans="1:19" x14ac:dyDescent="0.35">
      <c r="A3879" s="21">
        <v>1552192</v>
      </c>
      <c r="B3879" s="53">
        <v>411591</v>
      </c>
      <c r="C3879" s="21">
        <f>VLOOKUP(TotalMov[[#This Row],[Order]],'Total Mov by SS'!B:C,2,0)</f>
        <v>162</v>
      </c>
      <c r="D3879" s="21" t="s">
        <v>59</v>
      </c>
      <c r="E3879" s="21" t="s">
        <v>85</v>
      </c>
      <c r="F3879" s="21" t="s">
        <v>69</v>
      </c>
      <c r="G3879" s="21" t="s">
        <v>62</v>
      </c>
      <c r="H3879" s="21" t="s">
        <v>70</v>
      </c>
      <c r="I3879" s="21" t="s">
        <v>79</v>
      </c>
      <c r="J3879" s="22">
        <v>43741</v>
      </c>
      <c r="K3879" s="23">
        <v>0.34719907407407002</v>
      </c>
      <c r="L3879" s="22">
        <v>43741</v>
      </c>
      <c r="M3879" s="23">
        <v>0.34719907407407002</v>
      </c>
      <c r="N3879" s="24">
        <v>20</v>
      </c>
      <c r="O3879" s="21" t="s">
        <v>66</v>
      </c>
      <c r="P3879" s="24">
        <f>TotalMov[[#This Row],[Confirmed activ. 3 (ILE03)]]</f>
        <v>20</v>
      </c>
      <c r="Q3879" s="24">
        <v>20</v>
      </c>
      <c r="R3879" s="21" t="s">
        <v>66</v>
      </c>
      <c r="S3879" s="21" t="s">
        <v>72</v>
      </c>
    </row>
    <row r="3880" spans="1:19" x14ac:dyDescent="0.35">
      <c r="A3880" s="21">
        <v>1552192</v>
      </c>
      <c r="B3880" s="53">
        <v>411591</v>
      </c>
      <c r="C3880" s="21">
        <f>VLOOKUP(TotalMov[[#This Row],[Order]],'Total Mov by SS'!B:C,2,0)</f>
        <v>162</v>
      </c>
      <c r="D3880" s="21" t="s">
        <v>59</v>
      </c>
      <c r="E3880" s="21" t="s">
        <v>88</v>
      </c>
      <c r="F3880" s="21" t="s">
        <v>69</v>
      </c>
      <c r="G3880" s="21" t="s">
        <v>62</v>
      </c>
      <c r="H3880" s="21" t="s">
        <v>70</v>
      </c>
      <c r="I3880" s="21" t="s">
        <v>81</v>
      </c>
      <c r="J3880" s="22">
        <v>43741</v>
      </c>
      <c r="K3880" s="23">
        <v>0.34728009259259002</v>
      </c>
      <c r="L3880" s="22">
        <v>43741</v>
      </c>
      <c r="M3880" s="23">
        <v>0.34728009259259002</v>
      </c>
      <c r="N3880" s="24">
        <v>20</v>
      </c>
      <c r="O3880" s="21" t="s">
        <v>66</v>
      </c>
      <c r="P3880" s="24">
        <f>TotalMov[[#This Row],[Confirmed activ. 3 (ILE03)]]</f>
        <v>20</v>
      </c>
      <c r="Q3880" s="24">
        <v>20</v>
      </c>
      <c r="R3880" s="21" t="s">
        <v>66</v>
      </c>
      <c r="S3880" s="21" t="s">
        <v>72</v>
      </c>
    </row>
    <row r="3881" spans="1:19" x14ac:dyDescent="0.35">
      <c r="A3881" s="21">
        <v>1552192</v>
      </c>
      <c r="B3881" s="53">
        <v>411591</v>
      </c>
      <c r="C3881" s="21">
        <f>VLOOKUP(TotalMov[[#This Row],[Order]],'Total Mov by SS'!B:C,2,0)</f>
        <v>162</v>
      </c>
      <c r="D3881" s="21" t="s">
        <v>59</v>
      </c>
      <c r="E3881" s="21" t="s">
        <v>95</v>
      </c>
      <c r="F3881" s="21" t="s">
        <v>83</v>
      </c>
      <c r="G3881" s="21" t="s">
        <v>62</v>
      </c>
      <c r="H3881" s="21" t="s">
        <v>84</v>
      </c>
      <c r="I3881" s="21" t="s">
        <v>84</v>
      </c>
      <c r="J3881" s="22">
        <v>43741</v>
      </c>
      <c r="K3881" s="23">
        <v>0.41964120370370001</v>
      </c>
      <c r="L3881" s="22">
        <v>43744</v>
      </c>
      <c r="M3881" s="23">
        <v>0.36591435185185001</v>
      </c>
      <c r="N3881" s="25">
        <v>9.3629999999999995</v>
      </c>
      <c r="O3881" s="21" t="s">
        <v>77</v>
      </c>
      <c r="P3881" s="24">
        <f>TotalMov[[#This Row],[Confirmed activ. 3 (ILE03)]]*60</f>
        <v>561.78</v>
      </c>
      <c r="Q3881" s="24">
        <v>450</v>
      </c>
      <c r="R3881" s="21" t="s">
        <v>66</v>
      </c>
      <c r="S3881" s="21" t="s">
        <v>67</v>
      </c>
    </row>
    <row r="3882" spans="1:19" x14ac:dyDescent="0.35">
      <c r="A3882" s="21">
        <v>1552192</v>
      </c>
      <c r="B3882" s="53">
        <v>411591</v>
      </c>
      <c r="C3882" s="21">
        <f>VLOOKUP(TotalMov[[#This Row],[Order]],'Total Mov by SS'!B:C,2,0)</f>
        <v>162</v>
      </c>
      <c r="D3882" s="21" t="s">
        <v>59</v>
      </c>
      <c r="E3882" s="21" t="s">
        <v>97</v>
      </c>
      <c r="F3882" s="21" t="s">
        <v>86</v>
      </c>
      <c r="G3882" s="21" t="s">
        <v>62</v>
      </c>
      <c r="H3882" s="21" t="s">
        <v>87</v>
      </c>
      <c r="I3882" s="21" t="s">
        <v>87</v>
      </c>
      <c r="J3882" s="22">
        <v>43744</v>
      </c>
      <c r="K3882" s="23">
        <v>0.42774305555556003</v>
      </c>
      <c r="L3882" s="22">
        <v>43744</v>
      </c>
      <c r="M3882" s="23">
        <v>0.42774305555556003</v>
      </c>
      <c r="N3882" s="24">
        <v>20</v>
      </c>
      <c r="O3882" s="21" t="s">
        <v>66</v>
      </c>
      <c r="P3882" s="24">
        <f>TotalMov[[#This Row],[Confirmed activ. 3 (ILE03)]]</f>
        <v>20</v>
      </c>
      <c r="Q3882" s="24">
        <v>20</v>
      </c>
      <c r="R3882" s="21" t="s">
        <v>66</v>
      </c>
      <c r="S3882" s="21" t="s">
        <v>72</v>
      </c>
    </row>
    <row r="3883" spans="1:19" x14ac:dyDescent="0.35">
      <c r="A3883" s="21">
        <v>1552192</v>
      </c>
      <c r="B3883" s="53">
        <v>411591</v>
      </c>
      <c r="C3883" s="21">
        <f>VLOOKUP(TotalMov[[#This Row],[Order]],'Total Mov by SS'!B:C,2,0)</f>
        <v>162</v>
      </c>
      <c r="D3883" s="21" t="s">
        <v>59</v>
      </c>
      <c r="E3883" s="21" t="s">
        <v>99</v>
      </c>
      <c r="F3883" s="21" t="s">
        <v>61</v>
      </c>
      <c r="G3883" s="21" t="s">
        <v>62</v>
      </c>
      <c r="H3883" s="21" t="s">
        <v>63</v>
      </c>
      <c r="I3883" s="21" t="s">
        <v>96</v>
      </c>
      <c r="J3883" s="22">
        <v>43748</v>
      </c>
      <c r="K3883" s="23">
        <v>0.45339120370370001</v>
      </c>
      <c r="L3883" s="22">
        <v>43748</v>
      </c>
      <c r="M3883" s="23">
        <v>0.46592592592593002</v>
      </c>
      <c r="N3883" s="25">
        <v>9.0329999999999995</v>
      </c>
      <c r="O3883" s="21" t="s">
        <v>66</v>
      </c>
      <c r="P3883" s="24">
        <f>TotalMov[[#This Row],[Confirmed activ. 3 (ILE03)]]</f>
        <v>9.0329999999999995</v>
      </c>
      <c r="Q3883" s="24">
        <v>100</v>
      </c>
      <c r="R3883" s="21" t="s">
        <v>66</v>
      </c>
      <c r="S3883" s="21" t="s">
        <v>67</v>
      </c>
    </row>
    <row r="3884" spans="1:19" x14ac:dyDescent="0.35">
      <c r="A3884" s="21">
        <v>1552192</v>
      </c>
      <c r="B3884" s="53">
        <v>411591</v>
      </c>
      <c r="C3884" s="21">
        <f>VLOOKUP(TotalMov[[#This Row],[Order]],'Total Mov by SS'!B:C,2,0)</f>
        <v>162</v>
      </c>
      <c r="D3884" s="21" t="s">
        <v>59</v>
      </c>
      <c r="E3884" s="21" t="s">
        <v>101</v>
      </c>
      <c r="F3884" s="21" t="s">
        <v>69</v>
      </c>
      <c r="G3884" s="21" t="s">
        <v>62</v>
      </c>
      <c r="H3884" s="21" t="s">
        <v>70</v>
      </c>
      <c r="I3884" s="21" t="s">
        <v>98</v>
      </c>
      <c r="J3884" s="22">
        <v>43752</v>
      </c>
      <c r="K3884" s="23">
        <v>0.63674768518518998</v>
      </c>
      <c r="L3884" s="22">
        <v>43752</v>
      </c>
      <c r="M3884" s="23">
        <v>0.63674768518518998</v>
      </c>
      <c r="N3884" s="24">
        <v>20</v>
      </c>
      <c r="O3884" s="21" t="s">
        <v>66</v>
      </c>
      <c r="P3884" s="24">
        <f>TotalMov[[#This Row],[Confirmed activ. 3 (ILE03)]]</f>
        <v>20</v>
      </c>
      <c r="Q3884" s="24">
        <v>20</v>
      </c>
      <c r="R3884" s="21" t="s">
        <v>66</v>
      </c>
      <c r="S3884" s="21" t="s">
        <v>72</v>
      </c>
    </row>
    <row r="3885" spans="1:19" x14ac:dyDescent="0.35">
      <c r="A3885" s="21">
        <v>1552192</v>
      </c>
      <c r="B3885" s="53">
        <v>411591</v>
      </c>
      <c r="C3885" s="21">
        <f>VLOOKUP(TotalMov[[#This Row],[Order]],'Total Mov by SS'!B:C,2,0)</f>
        <v>162</v>
      </c>
      <c r="D3885" s="21" t="s">
        <v>59</v>
      </c>
      <c r="E3885" s="21" t="s">
        <v>104</v>
      </c>
      <c r="F3885" s="21" t="s">
        <v>69</v>
      </c>
      <c r="G3885" s="21" t="s">
        <v>62</v>
      </c>
      <c r="H3885" s="21" t="s">
        <v>70</v>
      </c>
      <c r="I3885" s="21" t="s">
        <v>100</v>
      </c>
      <c r="J3885" s="22">
        <v>43752</v>
      </c>
      <c r="K3885" s="23">
        <v>0.63678240740740999</v>
      </c>
      <c r="L3885" s="22">
        <v>43752</v>
      </c>
      <c r="M3885" s="23">
        <v>0.63678240740740999</v>
      </c>
      <c r="N3885" s="24">
        <v>30</v>
      </c>
      <c r="O3885" s="21" t="s">
        <v>66</v>
      </c>
      <c r="P3885" s="24">
        <f>TotalMov[[#This Row],[Confirmed activ. 3 (ILE03)]]</f>
        <v>30</v>
      </c>
      <c r="Q3885" s="24">
        <v>30</v>
      </c>
      <c r="R3885" s="21" t="s">
        <v>66</v>
      </c>
      <c r="S3885" s="21" t="s">
        <v>72</v>
      </c>
    </row>
    <row r="3886" spans="1:19" x14ac:dyDescent="0.35">
      <c r="A3886" s="21">
        <v>1552192</v>
      </c>
      <c r="B3886" s="53">
        <v>411591</v>
      </c>
      <c r="C3886" s="21">
        <f>VLOOKUP(TotalMov[[#This Row],[Order]],'Total Mov by SS'!B:C,2,0)</f>
        <v>162</v>
      </c>
      <c r="D3886" s="21" t="s">
        <v>59</v>
      </c>
      <c r="E3886" s="21" t="s">
        <v>113</v>
      </c>
      <c r="F3886" s="21" t="s">
        <v>102</v>
      </c>
      <c r="G3886" s="21" t="s">
        <v>62</v>
      </c>
      <c r="H3886" s="21" t="s">
        <v>100</v>
      </c>
      <c r="I3886" s="21" t="s">
        <v>103</v>
      </c>
      <c r="J3886" s="22">
        <v>43752</v>
      </c>
      <c r="K3886" s="23">
        <v>0.63682870370370004</v>
      </c>
      <c r="L3886" s="22">
        <v>43752</v>
      </c>
      <c r="M3886" s="23">
        <v>0.63682870370370004</v>
      </c>
      <c r="N3886" s="24">
        <v>30</v>
      </c>
      <c r="O3886" s="21" t="s">
        <v>66</v>
      </c>
      <c r="P3886" s="24">
        <f>TotalMov[[#This Row],[Confirmed activ. 3 (ILE03)]]</f>
        <v>30</v>
      </c>
      <c r="Q3886" s="24">
        <v>30</v>
      </c>
      <c r="R3886" s="21" t="s">
        <v>66</v>
      </c>
      <c r="S3886" s="21" t="s">
        <v>72</v>
      </c>
    </row>
    <row r="3887" spans="1:19" x14ac:dyDescent="0.35">
      <c r="A3887" s="21">
        <v>1552192</v>
      </c>
      <c r="B3887" s="53">
        <v>411591</v>
      </c>
      <c r="C3887" s="21">
        <f>VLOOKUP(TotalMov[[#This Row],[Order]],'Total Mov by SS'!B:C,2,0)</f>
        <v>162</v>
      </c>
      <c r="D3887" s="21" t="s">
        <v>59</v>
      </c>
      <c r="E3887" s="21" t="s">
        <v>114</v>
      </c>
      <c r="F3887" s="21" t="s">
        <v>102</v>
      </c>
      <c r="G3887" s="21" t="s">
        <v>105</v>
      </c>
      <c r="H3887" s="21" t="s">
        <v>100</v>
      </c>
      <c r="I3887" s="21" t="s">
        <v>106</v>
      </c>
      <c r="J3887" s="22">
        <v>43753</v>
      </c>
      <c r="K3887" s="23">
        <v>0.52105324074074</v>
      </c>
      <c r="L3887" s="22">
        <v>43753</v>
      </c>
      <c r="M3887" s="23">
        <v>0.52105324074074</v>
      </c>
      <c r="N3887" s="24">
        <v>45</v>
      </c>
      <c r="O3887" s="21" t="s">
        <v>66</v>
      </c>
      <c r="P3887" s="24">
        <f>TotalMov[[#This Row],[Confirmed activ. 3 (ILE03)]]</f>
        <v>45</v>
      </c>
      <c r="Q3887" s="24">
        <v>45</v>
      </c>
      <c r="R3887" s="21" t="s">
        <v>66</v>
      </c>
      <c r="S3887" s="21" t="s">
        <v>72</v>
      </c>
    </row>
    <row r="3888" spans="1:19" x14ac:dyDescent="0.35">
      <c r="A3888" s="21">
        <v>1552192</v>
      </c>
      <c r="B3888" s="53">
        <v>411591</v>
      </c>
      <c r="C3888" s="21">
        <f>VLOOKUP(TotalMov[[#This Row],[Order]],'Total Mov by SS'!B:C,2,0)</f>
        <v>162</v>
      </c>
      <c r="D3888" s="21" t="s">
        <v>107</v>
      </c>
      <c r="E3888" s="21" t="s">
        <v>60</v>
      </c>
      <c r="F3888" s="21" t="s">
        <v>61</v>
      </c>
      <c r="G3888" s="21" t="s">
        <v>90</v>
      </c>
      <c r="H3888" s="21" t="s">
        <v>63</v>
      </c>
      <c r="I3888" s="21" t="s">
        <v>108</v>
      </c>
      <c r="J3888" s="22"/>
      <c r="K3888" s="23">
        <v>0</v>
      </c>
      <c r="L3888" s="22"/>
      <c r="M3888" s="23">
        <v>0</v>
      </c>
      <c r="N3888" s="25">
        <v>0</v>
      </c>
      <c r="O3888" s="21" t="s">
        <v>93</v>
      </c>
      <c r="P3888" s="24"/>
      <c r="Q3888" s="24">
        <v>1</v>
      </c>
      <c r="R3888" s="21" t="s">
        <v>66</v>
      </c>
      <c r="S3888" s="21" t="s">
        <v>94</v>
      </c>
    </row>
    <row r="3889" spans="1:19" x14ac:dyDescent="0.35">
      <c r="A3889" s="21">
        <v>1552192</v>
      </c>
      <c r="B3889" s="53">
        <v>411591</v>
      </c>
      <c r="C3889" s="21">
        <f>VLOOKUP(TotalMov[[#This Row],[Order]],'Total Mov by SS'!B:C,2,0)</f>
        <v>162</v>
      </c>
      <c r="D3889" s="21" t="s">
        <v>109</v>
      </c>
      <c r="E3889" s="21" t="s">
        <v>95</v>
      </c>
      <c r="F3889" s="21" t="s">
        <v>83</v>
      </c>
      <c r="G3889" s="21" t="s">
        <v>90</v>
      </c>
      <c r="H3889" s="21" t="s">
        <v>84</v>
      </c>
      <c r="I3889" s="21" t="s">
        <v>110</v>
      </c>
      <c r="J3889" s="22"/>
      <c r="K3889" s="23">
        <v>0</v>
      </c>
      <c r="L3889" s="22"/>
      <c r="M3889" s="23">
        <v>0</v>
      </c>
      <c r="N3889" s="25">
        <v>0</v>
      </c>
      <c r="O3889" s="21" t="s">
        <v>93</v>
      </c>
      <c r="P3889" s="24"/>
      <c r="Q3889" s="24">
        <v>5</v>
      </c>
      <c r="R3889" s="21" t="s">
        <v>66</v>
      </c>
      <c r="S3889" s="21" t="s">
        <v>94</v>
      </c>
    </row>
    <row r="3890" spans="1:19" x14ac:dyDescent="0.35">
      <c r="A3890" s="21">
        <v>1553593</v>
      </c>
      <c r="B3890" s="53">
        <v>411591</v>
      </c>
      <c r="C3890" s="21">
        <f>VLOOKUP(TotalMov[[#This Row],[Order]],'Total Mov by SS'!B:C,2,0)</f>
        <v>157</v>
      </c>
      <c r="D3890" s="21" t="s">
        <v>59</v>
      </c>
      <c r="E3890" s="21" t="s">
        <v>60</v>
      </c>
      <c r="F3890" s="21" t="s">
        <v>83</v>
      </c>
      <c r="G3890" s="21" t="s">
        <v>62</v>
      </c>
      <c r="H3890" s="21" t="s">
        <v>84</v>
      </c>
      <c r="I3890" s="21" t="s">
        <v>111</v>
      </c>
      <c r="J3890" s="22">
        <v>43737</v>
      </c>
      <c r="K3890" s="23">
        <v>0.70519675925925995</v>
      </c>
      <c r="L3890" s="22">
        <v>43737</v>
      </c>
      <c r="M3890" s="23">
        <v>0.88333333333332997</v>
      </c>
      <c r="N3890" s="25">
        <v>73.582999999999998</v>
      </c>
      <c r="O3890" s="21" t="s">
        <v>66</v>
      </c>
      <c r="P3890" s="24">
        <f>TotalMov[[#This Row],[Confirmed activ. 3 (ILE03)]]</f>
        <v>73.582999999999998</v>
      </c>
      <c r="Q3890" s="24">
        <v>40</v>
      </c>
      <c r="R3890" s="21" t="s">
        <v>66</v>
      </c>
      <c r="S3890" s="21" t="s">
        <v>67</v>
      </c>
    </row>
    <row r="3891" spans="1:19" x14ac:dyDescent="0.35">
      <c r="A3891" s="21">
        <v>1553593</v>
      </c>
      <c r="B3891" s="53">
        <v>411591</v>
      </c>
      <c r="C3891" s="21">
        <f>VLOOKUP(TotalMov[[#This Row],[Order]],'Total Mov by SS'!B:C,2,0)</f>
        <v>157</v>
      </c>
      <c r="D3891" s="21" t="s">
        <v>59</v>
      </c>
      <c r="E3891" s="21" t="s">
        <v>68</v>
      </c>
      <c r="F3891" s="21" t="s">
        <v>61</v>
      </c>
      <c r="G3891" s="21" t="s">
        <v>62</v>
      </c>
      <c r="H3891" s="21" t="s">
        <v>63</v>
      </c>
      <c r="I3891" s="21" t="s">
        <v>64</v>
      </c>
      <c r="J3891" s="22">
        <v>43738</v>
      </c>
      <c r="K3891" s="23">
        <v>0.40943287037037002</v>
      </c>
      <c r="L3891" s="22">
        <v>43738</v>
      </c>
      <c r="M3891" s="23">
        <v>0.41796296296295998</v>
      </c>
      <c r="N3891" s="25">
        <v>12.282999999999999</v>
      </c>
      <c r="O3891" s="21" t="s">
        <v>66</v>
      </c>
      <c r="P3891" s="24">
        <f>TotalMov[[#This Row],[Confirmed activ. 3 (ILE03)]]</f>
        <v>12.282999999999999</v>
      </c>
      <c r="Q3891" s="24">
        <v>15</v>
      </c>
      <c r="R3891" s="21" t="s">
        <v>66</v>
      </c>
      <c r="S3891" s="21" t="s">
        <v>67</v>
      </c>
    </row>
    <row r="3892" spans="1:19" x14ac:dyDescent="0.35">
      <c r="A3892" s="21">
        <v>1553593</v>
      </c>
      <c r="B3892" s="53">
        <v>411591</v>
      </c>
      <c r="C3892" s="21">
        <f>VLOOKUP(TotalMov[[#This Row],[Order]],'Total Mov by SS'!B:C,2,0)</f>
        <v>157</v>
      </c>
      <c r="D3892" s="21" t="s">
        <v>59</v>
      </c>
      <c r="E3892" s="21" t="s">
        <v>73</v>
      </c>
      <c r="F3892" s="21" t="s">
        <v>69</v>
      </c>
      <c r="G3892" s="21" t="s">
        <v>62</v>
      </c>
      <c r="H3892" s="21" t="s">
        <v>70</v>
      </c>
      <c r="I3892" s="21" t="s">
        <v>71</v>
      </c>
      <c r="J3892" s="22">
        <v>43739</v>
      </c>
      <c r="K3892" s="23">
        <v>0.31560185185185002</v>
      </c>
      <c r="L3892" s="22">
        <v>43739</v>
      </c>
      <c r="M3892" s="23">
        <v>0.31560185185185002</v>
      </c>
      <c r="N3892" s="24">
        <v>20</v>
      </c>
      <c r="O3892" s="21" t="s">
        <v>66</v>
      </c>
      <c r="P3892" s="24">
        <f>TotalMov[[#This Row],[Confirmed activ. 3 (ILE03)]]</f>
        <v>20</v>
      </c>
      <c r="Q3892" s="24">
        <v>20</v>
      </c>
      <c r="R3892" s="21" t="s">
        <v>66</v>
      </c>
      <c r="S3892" s="21" t="s">
        <v>72</v>
      </c>
    </row>
    <row r="3893" spans="1:19" x14ac:dyDescent="0.35">
      <c r="A3893" s="21">
        <v>1553593</v>
      </c>
      <c r="B3893" s="53">
        <v>411591</v>
      </c>
      <c r="C3893" s="21">
        <f>VLOOKUP(TotalMov[[#This Row],[Order]],'Total Mov by SS'!B:C,2,0)</f>
        <v>157</v>
      </c>
      <c r="D3893" s="21" t="s">
        <v>59</v>
      </c>
      <c r="E3893" s="21" t="s">
        <v>75</v>
      </c>
      <c r="F3893" s="21" t="s">
        <v>61</v>
      </c>
      <c r="G3893" s="21" t="s">
        <v>62</v>
      </c>
      <c r="H3893" s="21" t="s">
        <v>63</v>
      </c>
      <c r="I3893" s="21" t="s">
        <v>74</v>
      </c>
      <c r="J3893" s="22">
        <v>43739</v>
      </c>
      <c r="K3893" s="23">
        <v>0.31607638888889</v>
      </c>
      <c r="L3893" s="22">
        <v>43739</v>
      </c>
      <c r="M3893" s="23">
        <v>0.55601851851852002</v>
      </c>
      <c r="N3893" s="25">
        <v>5.157</v>
      </c>
      <c r="O3893" s="21" t="s">
        <v>77</v>
      </c>
      <c r="P3893" s="24">
        <f>TotalMov[[#This Row],[Confirmed activ. 3 (ILE03)]]*60</f>
        <v>309.42</v>
      </c>
      <c r="Q3893" s="24">
        <v>290</v>
      </c>
      <c r="R3893" s="21" t="s">
        <v>66</v>
      </c>
      <c r="S3893" s="21" t="s">
        <v>67</v>
      </c>
    </row>
    <row r="3894" spans="1:19" x14ac:dyDescent="0.35">
      <c r="A3894" s="21">
        <v>1553593</v>
      </c>
      <c r="B3894" s="53">
        <v>411591</v>
      </c>
      <c r="C3894" s="21">
        <f>VLOOKUP(TotalMov[[#This Row],[Order]],'Total Mov by SS'!B:C,2,0)</f>
        <v>157</v>
      </c>
      <c r="D3894" s="21" t="s">
        <v>59</v>
      </c>
      <c r="E3894" s="21" t="s">
        <v>78</v>
      </c>
      <c r="F3894" s="21" t="s">
        <v>61</v>
      </c>
      <c r="G3894" s="21" t="s">
        <v>62</v>
      </c>
      <c r="H3894" s="21" t="s">
        <v>63</v>
      </c>
      <c r="I3894" s="21" t="s">
        <v>76</v>
      </c>
      <c r="J3894" s="22">
        <v>43739</v>
      </c>
      <c r="K3894" s="23">
        <v>0.55619212962963005</v>
      </c>
      <c r="L3894" s="22">
        <v>43745</v>
      </c>
      <c r="M3894" s="23">
        <v>0.50960648148148002</v>
      </c>
      <c r="N3894" s="25">
        <v>36.195999999999998</v>
      </c>
      <c r="O3894" s="21" t="s">
        <v>77</v>
      </c>
      <c r="P3894" s="24">
        <f>TotalMov[[#This Row],[Confirmed activ. 3 (ILE03)]]*60</f>
        <v>2171.7599999999998</v>
      </c>
      <c r="Q3894" s="24">
        <v>1040</v>
      </c>
      <c r="R3894" s="21" t="s">
        <v>66</v>
      </c>
      <c r="S3894" s="21" t="s">
        <v>67</v>
      </c>
    </row>
    <row r="3895" spans="1:19" x14ac:dyDescent="0.35">
      <c r="A3895" s="21">
        <v>1553593</v>
      </c>
      <c r="B3895" s="53">
        <v>411591</v>
      </c>
      <c r="C3895" s="21">
        <f>VLOOKUP(TotalMov[[#This Row],[Order]],'Total Mov by SS'!B:C,2,0)</f>
        <v>157</v>
      </c>
      <c r="D3895" s="21" t="s">
        <v>59</v>
      </c>
      <c r="E3895" s="21" t="s">
        <v>80</v>
      </c>
      <c r="F3895" s="21" t="s">
        <v>61</v>
      </c>
      <c r="G3895" s="21" t="s">
        <v>62</v>
      </c>
      <c r="H3895" s="21" t="s">
        <v>63</v>
      </c>
      <c r="I3895" s="21" t="s">
        <v>112</v>
      </c>
      <c r="J3895" s="22">
        <v>43745</v>
      </c>
      <c r="K3895" s="23">
        <v>0.50979166666666997</v>
      </c>
      <c r="L3895" s="22">
        <v>43745</v>
      </c>
      <c r="M3895" s="23">
        <v>0.56504629629629999</v>
      </c>
      <c r="N3895" s="25">
        <v>1.3260000000000001</v>
      </c>
      <c r="O3895" s="21" t="s">
        <v>77</v>
      </c>
      <c r="P3895" s="24">
        <f>TotalMov[[#This Row],[Confirmed activ. 3 (ILE03)]]*60</f>
        <v>79.56</v>
      </c>
      <c r="Q3895" s="24">
        <v>50</v>
      </c>
      <c r="R3895" s="21" t="s">
        <v>66</v>
      </c>
      <c r="S3895" s="21" t="s">
        <v>67</v>
      </c>
    </row>
    <row r="3896" spans="1:19" x14ac:dyDescent="0.35">
      <c r="A3896" s="21">
        <v>1553593</v>
      </c>
      <c r="B3896" s="53">
        <v>411591</v>
      </c>
      <c r="C3896" s="21">
        <f>VLOOKUP(TotalMov[[#This Row],[Order]],'Total Mov by SS'!B:C,2,0)</f>
        <v>157</v>
      </c>
      <c r="D3896" s="21" t="s">
        <v>59</v>
      </c>
      <c r="E3896" s="21" t="s">
        <v>82</v>
      </c>
      <c r="F3896" s="21" t="s">
        <v>89</v>
      </c>
      <c r="G3896" s="21" t="s">
        <v>90</v>
      </c>
      <c r="H3896" s="21" t="s">
        <v>91</v>
      </c>
      <c r="I3896" s="21" t="s">
        <v>92</v>
      </c>
      <c r="J3896" s="22"/>
      <c r="K3896" s="23">
        <v>0</v>
      </c>
      <c r="L3896" s="22"/>
      <c r="M3896" s="23">
        <v>0</v>
      </c>
      <c r="N3896" s="25">
        <v>0</v>
      </c>
      <c r="O3896" s="21" t="s">
        <v>93</v>
      </c>
      <c r="P3896" s="24"/>
      <c r="Q3896" s="24">
        <v>0</v>
      </c>
      <c r="R3896" s="21" t="s">
        <v>66</v>
      </c>
      <c r="S3896" s="21" t="s">
        <v>94</v>
      </c>
    </row>
    <row r="3897" spans="1:19" x14ac:dyDescent="0.35">
      <c r="A3897" s="21">
        <v>1553593</v>
      </c>
      <c r="B3897" s="53">
        <v>411591</v>
      </c>
      <c r="C3897" s="21">
        <f>VLOOKUP(TotalMov[[#This Row],[Order]],'Total Mov by SS'!B:C,2,0)</f>
        <v>157</v>
      </c>
      <c r="D3897" s="21" t="s">
        <v>59</v>
      </c>
      <c r="E3897" s="21" t="s">
        <v>85</v>
      </c>
      <c r="F3897" s="21" t="s">
        <v>69</v>
      </c>
      <c r="G3897" s="21" t="s">
        <v>62</v>
      </c>
      <c r="H3897" s="21" t="s">
        <v>70</v>
      </c>
      <c r="I3897" s="21" t="s">
        <v>79</v>
      </c>
      <c r="J3897" s="22">
        <v>43745</v>
      </c>
      <c r="K3897" s="23">
        <v>0.57560185185184998</v>
      </c>
      <c r="L3897" s="22">
        <v>43745</v>
      </c>
      <c r="M3897" s="23">
        <v>0.57560185185184998</v>
      </c>
      <c r="N3897" s="24">
        <v>20</v>
      </c>
      <c r="O3897" s="21" t="s">
        <v>66</v>
      </c>
      <c r="P3897" s="24">
        <f>TotalMov[[#This Row],[Confirmed activ. 3 (ILE03)]]</f>
        <v>20</v>
      </c>
      <c r="Q3897" s="24">
        <v>20</v>
      </c>
      <c r="R3897" s="21" t="s">
        <v>66</v>
      </c>
      <c r="S3897" s="21" t="s">
        <v>72</v>
      </c>
    </row>
    <row r="3898" spans="1:19" x14ac:dyDescent="0.35">
      <c r="A3898" s="21">
        <v>1553593</v>
      </c>
      <c r="B3898" s="53">
        <v>411591</v>
      </c>
      <c r="C3898" s="21">
        <f>VLOOKUP(TotalMov[[#This Row],[Order]],'Total Mov by SS'!B:C,2,0)</f>
        <v>157</v>
      </c>
      <c r="D3898" s="21" t="s">
        <v>59</v>
      </c>
      <c r="E3898" s="21" t="s">
        <v>88</v>
      </c>
      <c r="F3898" s="21" t="s">
        <v>69</v>
      </c>
      <c r="G3898" s="21" t="s">
        <v>62</v>
      </c>
      <c r="H3898" s="21" t="s">
        <v>70</v>
      </c>
      <c r="I3898" s="21" t="s">
        <v>81</v>
      </c>
      <c r="J3898" s="22">
        <v>43745</v>
      </c>
      <c r="K3898" s="23">
        <v>0.57579861111110997</v>
      </c>
      <c r="L3898" s="22">
        <v>43745</v>
      </c>
      <c r="M3898" s="23">
        <v>0.57579861111110997</v>
      </c>
      <c r="N3898" s="24">
        <v>20</v>
      </c>
      <c r="O3898" s="21" t="s">
        <v>66</v>
      </c>
      <c r="P3898" s="24">
        <f>TotalMov[[#This Row],[Confirmed activ. 3 (ILE03)]]</f>
        <v>20</v>
      </c>
      <c r="Q3898" s="24">
        <v>20</v>
      </c>
      <c r="R3898" s="21" t="s">
        <v>66</v>
      </c>
      <c r="S3898" s="21" t="s">
        <v>72</v>
      </c>
    </row>
    <row r="3899" spans="1:19" x14ac:dyDescent="0.35">
      <c r="A3899" s="21">
        <v>1553593</v>
      </c>
      <c r="B3899" s="53">
        <v>411591</v>
      </c>
      <c r="C3899" s="21">
        <f>VLOOKUP(TotalMov[[#This Row],[Order]],'Total Mov by SS'!B:C,2,0)</f>
        <v>157</v>
      </c>
      <c r="D3899" s="21" t="s">
        <v>59</v>
      </c>
      <c r="E3899" s="21" t="s">
        <v>95</v>
      </c>
      <c r="F3899" s="21" t="s">
        <v>83</v>
      </c>
      <c r="G3899" s="21" t="s">
        <v>62</v>
      </c>
      <c r="H3899" s="21" t="s">
        <v>84</v>
      </c>
      <c r="I3899" s="21" t="s">
        <v>84</v>
      </c>
      <c r="J3899" s="22">
        <v>43745</v>
      </c>
      <c r="K3899" s="23">
        <v>0.57729166666666998</v>
      </c>
      <c r="L3899" s="22">
        <v>43747</v>
      </c>
      <c r="M3899" s="23">
        <v>3.4722222222199998E-3</v>
      </c>
      <c r="N3899" s="25">
        <v>13.218</v>
      </c>
      <c r="O3899" s="21" t="s">
        <v>77</v>
      </c>
      <c r="P3899" s="24">
        <f>TotalMov[[#This Row],[Confirmed activ. 3 (ILE03)]]*60</f>
        <v>793.08</v>
      </c>
      <c r="Q3899" s="24">
        <v>450</v>
      </c>
      <c r="R3899" s="21" t="s">
        <v>66</v>
      </c>
      <c r="S3899" s="21" t="s">
        <v>67</v>
      </c>
    </row>
    <row r="3900" spans="1:19" x14ac:dyDescent="0.35">
      <c r="A3900" s="21">
        <v>1553593</v>
      </c>
      <c r="B3900" s="53">
        <v>411591</v>
      </c>
      <c r="C3900" s="21">
        <f>VLOOKUP(TotalMov[[#This Row],[Order]],'Total Mov by SS'!B:C,2,0)</f>
        <v>157</v>
      </c>
      <c r="D3900" s="21" t="s">
        <v>59</v>
      </c>
      <c r="E3900" s="21" t="s">
        <v>97</v>
      </c>
      <c r="F3900" s="21" t="s">
        <v>86</v>
      </c>
      <c r="G3900" s="21" t="s">
        <v>62</v>
      </c>
      <c r="H3900" s="21" t="s">
        <v>87</v>
      </c>
      <c r="I3900" s="21" t="s">
        <v>87</v>
      </c>
      <c r="J3900" s="22">
        <v>43747</v>
      </c>
      <c r="K3900" s="23">
        <v>0.37135416666666998</v>
      </c>
      <c r="L3900" s="22">
        <v>43747</v>
      </c>
      <c r="M3900" s="23">
        <v>0.37135416666666998</v>
      </c>
      <c r="N3900" s="24">
        <v>20</v>
      </c>
      <c r="O3900" s="21" t="s">
        <v>66</v>
      </c>
      <c r="P3900" s="24">
        <f>TotalMov[[#This Row],[Confirmed activ. 3 (ILE03)]]</f>
        <v>20</v>
      </c>
      <c r="Q3900" s="24">
        <v>20</v>
      </c>
      <c r="R3900" s="21" t="s">
        <v>66</v>
      </c>
      <c r="S3900" s="21" t="s">
        <v>72</v>
      </c>
    </row>
    <row r="3901" spans="1:19" x14ac:dyDescent="0.35">
      <c r="A3901" s="21">
        <v>1553593</v>
      </c>
      <c r="B3901" s="53">
        <v>411591</v>
      </c>
      <c r="C3901" s="21">
        <f>VLOOKUP(TotalMov[[#This Row],[Order]],'Total Mov by SS'!B:C,2,0)</f>
        <v>157</v>
      </c>
      <c r="D3901" s="21" t="s">
        <v>59</v>
      </c>
      <c r="E3901" s="21" t="s">
        <v>99</v>
      </c>
      <c r="F3901" s="21" t="s">
        <v>61</v>
      </c>
      <c r="G3901" s="21" t="s">
        <v>62</v>
      </c>
      <c r="H3901" s="21" t="s">
        <v>63</v>
      </c>
      <c r="I3901" s="21" t="s">
        <v>96</v>
      </c>
      <c r="J3901" s="22">
        <v>43758</v>
      </c>
      <c r="K3901" s="23">
        <v>0.36790509259259002</v>
      </c>
      <c r="L3901" s="22">
        <v>43758</v>
      </c>
      <c r="M3901" s="23">
        <v>0.38111111111111001</v>
      </c>
      <c r="N3901" s="25">
        <v>4.75</v>
      </c>
      <c r="O3901" s="21" t="s">
        <v>66</v>
      </c>
      <c r="P3901" s="24">
        <f>TotalMov[[#This Row],[Confirmed activ. 3 (ILE03)]]</f>
        <v>4.75</v>
      </c>
      <c r="Q3901" s="24">
        <v>100</v>
      </c>
      <c r="R3901" s="21" t="s">
        <v>66</v>
      </c>
      <c r="S3901" s="21" t="s">
        <v>67</v>
      </c>
    </row>
    <row r="3902" spans="1:19" x14ac:dyDescent="0.35">
      <c r="A3902" s="21">
        <v>1553593</v>
      </c>
      <c r="B3902" s="53">
        <v>411591</v>
      </c>
      <c r="C3902" s="21">
        <f>VLOOKUP(TotalMov[[#This Row],[Order]],'Total Mov by SS'!B:C,2,0)</f>
        <v>157</v>
      </c>
      <c r="D3902" s="21" t="s">
        <v>59</v>
      </c>
      <c r="E3902" s="21" t="s">
        <v>101</v>
      </c>
      <c r="F3902" s="21" t="s">
        <v>69</v>
      </c>
      <c r="G3902" s="21" t="s">
        <v>62</v>
      </c>
      <c r="H3902" s="21" t="s">
        <v>70</v>
      </c>
      <c r="I3902" s="21" t="s">
        <v>98</v>
      </c>
      <c r="J3902" s="22">
        <v>43759</v>
      </c>
      <c r="K3902" s="23">
        <v>0.54537037037036995</v>
      </c>
      <c r="L3902" s="22">
        <v>43759</v>
      </c>
      <c r="M3902" s="23">
        <v>0.54537037037036995</v>
      </c>
      <c r="N3902" s="24">
        <v>20</v>
      </c>
      <c r="O3902" s="21" t="s">
        <v>66</v>
      </c>
      <c r="P3902" s="24">
        <f>TotalMov[[#This Row],[Confirmed activ. 3 (ILE03)]]</f>
        <v>20</v>
      </c>
      <c r="Q3902" s="24">
        <v>20</v>
      </c>
      <c r="R3902" s="21" t="s">
        <v>66</v>
      </c>
      <c r="S3902" s="21" t="s">
        <v>72</v>
      </c>
    </row>
    <row r="3903" spans="1:19" x14ac:dyDescent="0.35">
      <c r="A3903" s="21">
        <v>1553593</v>
      </c>
      <c r="B3903" s="53">
        <v>411591</v>
      </c>
      <c r="C3903" s="21">
        <f>VLOOKUP(TotalMov[[#This Row],[Order]],'Total Mov by SS'!B:C,2,0)</f>
        <v>157</v>
      </c>
      <c r="D3903" s="21" t="s">
        <v>59</v>
      </c>
      <c r="E3903" s="21" t="s">
        <v>104</v>
      </c>
      <c r="F3903" s="21" t="s">
        <v>69</v>
      </c>
      <c r="G3903" s="21" t="s">
        <v>62</v>
      </c>
      <c r="H3903" s="21" t="s">
        <v>70</v>
      </c>
      <c r="I3903" s="21" t="s">
        <v>100</v>
      </c>
      <c r="J3903" s="22">
        <v>43759</v>
      </c>
      <c r="K3903" s="23">
        <v>0.54549768518519004</v>
      </c>
      <c r="L3903" s="22">
        <v>43759</v>
      </c>
      <c r="M3903" s="23">
        <v>0.54549768518519004</v>
      </c>
      <c r="N3903" s="24">
        <v>30</v>
      </c>
      <c r="O3903" s="21" t="s">
        <v>66</v>
      </c>
      <c r="P3903" s="24">
        <f>TotalMov[[#This Row],[Confirmed activ. 3 (ILE03)]]</f>
        <v>30</v>
      </c>
      <c r="Q3903" s="24">
        <v>30</v>
      </c>
      <c r="R3903" s="21" t="s">
        <v>66</v>
      </c>
      <c r="S3903" s="21" t="s">
        <v>72</v>
      </c>
    </row>
    <row r="3904" spans="1:19" x14ac:dyDescent="0.35">
      <c r="A3904" s="21">
        <v>1553593</v>
      </c>
      <c r="B3904" s="53">
        <v>411591</v>
      </c>
      <c r="C3904" s="21">
        <f>VLOOKUP(TotalMov[[#This Row],[Order]],'Total Mov by SS'!B:C,2,0)</f>
        <v>157</v>
      </c>
      <c r="D3904" s="21" t="s">
        <v>59</v>
      </c>
      <c r="E3904" s="21" t="s">
        <v>113</v>
      </c>
      <c r="F3904" s="21" t="s">
        <v>102</v>
      </c>
      <c r="G3904" s="21" t="s">
        <v>62</v>
      </c>
      <c r="H3904" s="21" t="s">
        <v>100</v>
      </c>
      <c r="I3904" s="21" t="s">
        <v>103</v>
      </c>
      <c r="J3904" s="22">
        <v>43759</v>
      </c>
      <c r="K3904" s="23">
        <v>0.54563657407406996</v>
      </c>
      <c r="L3904" s="22">
        <v>43759</v>
      </c>
      <c r="M3904" s="23">
        <v>0.54563657407406996</v>
      </c>
      <c r="N3904" s="24">
        <v>30</v>
      </c>
      <c r="O3904" s="21" t="s">
        <v>66</v>
      </c>
      <c r="P3904" s="24">
        <f>TotalMov[[#This Row],[Confirmed activ. 3 (ILE03)]]</f>
        <v>30</v>
      </c>
      <c r="Q3904" s="24">
        <v>30</v>
      </c>
      <c r="R3904" s="21" t="s">
        <v>66</v>
      </c>
      <c r="S3904" s="21" t="s">
        <v>72</v>
      </c>
    </row>
    <row r="3905" spans="1:19" x14ac:dyDescent="0.35">
      <c r="A3905" s="21">
        <v>1553593</v>
      </c>
      <c r="B3905" s="53">
        <v>411591</v>
      </c>
      <c r="C3905" s="21">
        <f>VLOOKUP(TotalMov[[#This Row],[Order]],'Total Mov by SS'!B:C,2,0)</f>
        <v>157</v>
      </c>
      <c r="D3905" s="21" t="s">
        <v>59</v>
      </c>
      <c r="E3905" s="21" t="s">
        <v>114</v>
      </c>
      <c r="F3905" s="21" t="s">
        <v>102</v>
      </c>
      <c r="G3905" s="21" t="s">
        <v>105</v>
      </c>
      <c r="H3905" s="21" t="s">
        <v>100</v>
      </c>
      <c r="I3905" s="21" t="s">
        <v>106</v>
      </c>
      <c r="J3905" s="22">
        <v>43760</v>
      </c>
      <c r="K3905" s="23">
        <v>0.36724537037036997</v>
      </c>
      <c r="L3905" s="22">
        <v>43760</v>
      </c>
      <c r="M3905" s="23">
        <v>0.36724537037036997</v>
      </c>
      <c r="N3905" s="24">
        <v>45</v>
      </c>
      <c r="O3905" s="21" t="s">
        <v>66</v>
      </c>
      <c r="P3905" s="24">
        <f>TotalMov[[#This Row],[Confirmed activ. 3 (ILE03)]]</f>
        <v>45</v>
      </c>
      <c r="Q3905" s="24">
        <v>45</v>
      </c>
      <c r="R3905" s="21" t="s">
        <v>66</v>
      </c>
      <c r="S3905" s="21" t="s">
        <v>72</v>
      </c>
    </row>
    <row r="3906" spans="1:19" x14ac:dyDescent="0.35">
      <c r="A3906" s="21">
        <v>1553593</v>
      </c>
      <c r="B3906" s="53">
        <v>411591</v>
      </c>
      <c r="C3906" s="21">
        <f>VLOOKUP(TotalMov[[#This Row],[Order]],'Total Mov by SS'!B:C,2,0)</f>
        <v>157</v>
      </c>
      <c r="D3906" s="21" t="s">
        <v>107</v>
      </c>
      <c r="E3906" s="21" t="s">
        <v>60</v>
      </c>
      <c r="F3906" s="21" t="s">
        <v>61</v>
      </c>
      <c r="G3906" s="21" t="s">
        <v>90</v>
      </c>
      <c r="H3906" s="21" t="s">
        <v>63</v>
      </c>
      <c r="I3906" s="21" t="s">
        <v>108</v>
      </c>
      <c r="J3906" s="22"/>
      <c r="K3906" s="23">
        <v>0</v>
      </c>
      <c r="L3906" s="22"/>
      <c r="M3906" s="23">
        <v>0</v>
      </c>
      <c r="N3906" s="25">
        <v>0</v>
      </c>
      <c r="O3906" s="21" t="s">
        <v>93</v>
      </c>
      <c r="P3906" s="24"/>
      <c r="Q3906" s="24">
        <v>1</v>
      </c>
      <c r="R3906" s="21" t="s">
        <v>66</v>
      </c>
      <c r="S3906" s="21" t="s">
        <v>94</v>
      </c>
    </row>
    <row r="3907" spans="1:19" x14ac:dyDescent="0.35">
      <c r="A3907" s="21">
        <v>1553593</v>
      </c>
      <c r="B3907" s="53">
        <v>411591</v>
      </c>
      <c r="C3907" s="21">
        <f>VLOOKUP(TotalMov[[#This Row],[Order]],'Total Mov by SS'!B:C,2,0)</f>
        <v>157</v>
      </c>
      <c r="D3907" s="21" t="s">
        <v>109</v>
      </c>
      <c r="E3907" s="21" t="s">
        <v>95</v>
      </c>
      <c r="F3907" s="21" t="s">
        <v>83</v>
      </c>
      <c r="G3907" s="21" t="s">
        <v>90</v>
      </c>
      <c r="H3907" s="21" t="s">
        <v>84</v>
      </c>
      <c r="I3907" s="21" t="s">
        <v>110</v>
      </c>
      <c r="J3907" s="22"/>
      <c r="K3907" s="23">
        <v>0</v>
      </c>
      <c r="L3907" s="22"/>
      <c r="M3907" s="23">
        <v>0</v>
      </c>
      <c r="N3907" s="25">
        <v>0</v>
      </c>
      <c r="O3907" s="21" t="s">
        <v>93</v>
      </c>
      <c r="P3907" s="24"/>
      <c r="Q3907" s="24">
        <v>5</v>
      </c>
      <c r="R3907" s="21" t="s">
        <v>66</v>
      </c>
      <c r="S3907" s="21" t="s">
        <v>94</v>
      </c>
    </row>
    <row r="3908" spans="1:19" x14ac:dyDescent="0.35">
      <c r="A3908" s="21">
        <v>1553594</v>
      </c>
      <c r="B3908" s="53">
        <v>411591</v>
      </c>
      <c r="C3908" s="21">
        <f>VLOOKUP(TotalMov[[#This Row],[Order]],'Total Mov by SS'!B:C,2,0)</f>
        <v>157</v>
      </c>
      <c r="D3908" s="21" t="s">
        <v>59</v>
      </c>
      <c r="E3908" s="21" t="s">
        <v>60</v>
      </c>
      <c r="F3908" s="21" t="s">
        <v>83</v>
      </c>
      <c r="G3908" s="21" t="s">
        <v>62</v>
      </c>
      <c r="H3908" s="21" t="s">
        <v>84</v>
      </c>
      <c r="I3908" s="21" t="s">
        <v>111</v>
      </c>
      <c r="J3908" s="22">
        <v>43737</v>
      </c>
      <c r="K3908" s="23">
        <v>0.55302083333332996</v>
      </c>
      <c r="L3908" s="22">
        <v>43737</v>
      </c>
      <c r="M3908" s="23">
        <v>0.66780092592592999</v>
      </c>
      <c r="N3908" s="25">
        <v>1.256</v>
      </c>
      <c r="O3908" s="21" t="s">
        <v>77</v>
      </c>
      <c r="P3908" s="24">
        <f>TotalMov[[#This Row],[Confirmed activ. 3 (ILE03)]]*60</f>
        <v>75.36</v>
      </c>
      <c r="Q3908" s="24">
        <v>40</v>
      </c>
      <c r="R3908" s="21" t="s">
        <v>66</v>
      </c>
      <c r="S3908" s="21" t="s">
        <v>67</v>
      </c>
    </row>
    <row r="3909" spans="1:19" x14ac:dyDescent="0.35">
      <c r="A3909" s="21">
        <v>1553594</v>
      </c>
      <c r="B3909" s="53">
        <v>411591</v>
      </c>
      <c r="C3909" s="21">
        <f>VLOOKUP(TotalMov[[#This Row],[Order]],'Total Mov by SS'!B:C,2,0)</f>
        <v>157</v>
      </c>
      <c r="D3909" s="21" t="s">
        <v>59</v>
      </c>
      <c r="E3909" s="21" t="s">
        <v>68</v>
      </c>
      <c r="F3909" s="21" t="s">
        <v>61</v>
      </c>
      <c r="G3909" s="21" t="s">
        <v>62</v>
      </c>
      <c r="H3909" s="21" t="s">
        <v>63</v>
      </c>
      <c r="I3909" s="21" t="s">
        <v>64</v>
      </c>
      <c r="J3909" s="22">
        <v>43737</v>
      </c>
      <c r="K3909" s="23">
        <v>0.73743055555556003</v>
      </c>
      <c r="L3909" s="22">
        <v>43737</v>
      </c>
      <c r="M3909" s="23">
        <v>0.74186342592593002</v>
      </c>
      <c r="N3909" s="25">
        <v>3.2</v>
      </c>
      <c r="O3909" s="21" t="s">
        <v>66</v>
      </c>
      <c r="P3909" s="24">
        <f>TotalMov[[#This Row],[Confirmed activ. 3 (ILE03)]]</f>
        <v>3.2</v>
      </c>
      <c r="Q3909" s="24">
        <v>15</v>
      </c>
      <c r="R3909" s="21" t="s">
        <v>66</v>
      </c>
      <c r="S3909" s="21" t="s">
        <v>67</v>
      </c>
    </row>
    <row r="3910" spans="1:19" x14ac:dyDescent="0.35">
      <c r="A3910" s="21">
        <v>1553594</v>
      </c>
      <c r="B3910" s="53">
        <v>411591</v>
      </c>
      <c r="C3910" s="21">
        <f>VLOOKUP(TotalMov[[#This Row],[Order]],'Total Mov by SS'!B:C,2,0)</f>
        <v>157</v>
      </c>
      <c r="D3910" s="21" t="s">
        <v>59</v>
      </c>
      <c r="E3910" s="21" t="s">
        <v>73</v>
      </c>
      <c r="F3910" s="21" t="s">
        <v>69</v>
      </c>
      <c r="G3910" s="21" t="s">
        <v>62</v>
      </c>
      <c r="H3910" s="21" t="s">
        <v>70</v>
      </c>
      <c r="I3910" s="21" t="s">
        <v>71</v>
      </c>
      <c r="J3910" s="22">
        <v>43740</v>
      </c>
      <c r="K3910" s="23">
        <v>0.31659722222221998</v>
      </c>
      <c r="L3910" s="22">
        <v>43740</v>
      </c>
      <c r="M3910" s="23">
        <v>0.31659722222221998</v>
      </c>
      <c r="N3910" s="24">
        <v>20</v>
      </c>
      <c r="O3910" s="21" t="s">
        <v>66</v>
      </c>
      <c r="P3910" s="24">
        <f>TotalMov[[#This Row],[Confirmed activ. 3 (ILE03)]]</f>
        <v>20</v>
      </c>
      <c r="Q3910" s="24">
        <v>20</v>
      </c>
      <c r="R3910" s="21" t="s">
        <v>66</v>
      </c>
      <c r="S3910" s="21" t="s">
        <v>72</v>
      </c>
    </row>
    <row r="3911" spans="1:19" x14ac:dyDescent="0.35">
      <c r="A3911" s="21">
        <v>1553594</v>
      </c>
      <c r="B3911" s="53">
        <v>411591</v>
      </c>
      <c r="C3911" s="21">
        <f>VLOOKUP(TotalMov[[#This Row],[Order]],'Total Mov by SS'!B:C,2,0)</f>
        <v>157</v>
      </c>
      <c r="D3911" s="21" t="s">
        <v>59</v>
      </c>
      <c r="E3911" s="21" t="s">
        <v>75</v>
      </c>
      <c r="F3911" s="21" t="s">
        <v>61</v>
      </c>
      <c r="G3911" s="21" t="s">
        <v>62</v>
      </c>
      <c r="H3911" s="21" t="s">
        <v>63</v>
      </c>
      <c r="I3911" s="21" t="s">
        <v>74</v>
      </c>
      <c r="J3911" s="22">
        <v>43740</v>
      </c>
      <c r="K3911" s="23">
        <v>0.32047453703703999</v>
      </c>
      <c r="L3911" s="22">
        <v>43741</v>
      </c>
      <c r="M3911" s="23">
        <v>0.66024305555555995</v>
      </c>
      <c r="N3911" s="25">
        <v>17.477</v>
      </c>
      <c r="O3911" s="21" t="s">
        <v>77</v>
      </c>
      <c r="P3911" s="24">
        <f>TotalMov[[#This Row],[Confirmed activ. 3 (ILE03)]]*60</f>
        <v>1048.6200000000001</v>
      </c>
      <c r="Q3911" s="24">
        <v>350</v>
      </c>
      <c r="R3911" s="21" t="s">
        <v>66</v>
      </c>
      <c r="S3911" s="21" t="s">
        <v>67</v>
      </c>
    </row>
    <row r="3912" spans="1:19" x14ac:dyDescent="0.35">
      <c r="A3912" s="21">
        <v>1553594</v>
      </c>
      <c r="B3912" s="53">
        <v>411591</v>
      </c>
      <c r="C3912" s="21">
        <f>VLOOKUP(TotalMov[[#This Row],[Order]],'Total Mov by SS'!B:C,2,0)</f>
        <v>157</v>
      </c>
      <c r="D3912" s="21" t="s">
        <v>59</v>
      </c>
      <c r="E3912" s="21" t="s">
        <v>78</v>
      </c>
      <c r="F3912" s="21" t="s">
        <v>61</v>
      </c>
      <c r="G3912" s="21" t="s">
        <v>62</v>
      </c>
      <c r="H3912" s="21" t="s">
        <v>63</v>
      </c>
      <c r="I3912" s="21" t="s">
        <v>76</v>
      </c>
      <c r="J3912" s="22">
        <v>43744</v>
      </c>
      <c r="K3912" s="23">
        <v>0.31164351851852001</v>
      </c>
      <c r="L3912" s="22">
        <v>43746</v>
      </c>
      <c r="M3912" s="23">
        <v>0.60624999999999996</v>
      </c>
      <c r="N3912" s="25">
        <v>24.792999999999999</v>
      </c>
      <c r="O3912" s="21" t="s">
        <v>77</v>
      </c>
      <c r="P3912" s="24">
        <f>TotalMov[[#This Row],[Confirmed activ. 3 (ILE03)]]*60</f>
        <v>1487.58</v>
      </c>
      <c r="Q3912" s="24">
        <v>1020</v>
      </c>
      <c r="R3912" s="21" t="s">
        <v>66</v>
      </c>
      <c r="S3912" s="21" t="s">
        <v>67</v>
      </c>
    </row>
    <row r="3913" spans="1:19" x14ac:dyDescent="0.35">
      <c r="A3913" s="21">
        <v>1553594</v>
      </c>
      <c r="B3913" s="53">
        <v>411591</v>
      </c>
      <c r="C3913" s="21">
        <f>VLOOKUP(TotalMov[[#This Row],[Order]],'Total Mov by SS'!B:C,2,0)</f>
        <v>157</v>
      </c>
      <c r="D3913" s="21" t="s">
        <v>59</v>
      </c>
      <c r="E3913" s="21" t="s">
        <v>80</v>
      </c>
      <c r="F3913" s="21" t="s">
        <v>61</v>
      </c>
      <c r="G3913" s="21" t="s">
        <v>62</v>
      </c>
      <c r="H3913" s="21" t="s">
        <v>63</v>
      </c>
      <c r="I3913" s="21" t="s">
        <v>112</v>
      </c>
      <c r="J3913" s="22">
        <v>43746</v>
      </c>
      <c r="K3913" s="23">
        <v>0.60653935185185004</v>
      </c>
      <c r="L3913" s="22">
        <v>43746</v>
      </c>
      <c r="M3913" s="23">
        <v>0.66423611111111003</v>
      </c>
      <c r="N3913" s="25">
        <v>1.385</v>
      </c>
      <c r="O3913" s="21" t="s">
        <v>77</v>
      </c>
      <c r="P3913" s="24">
        <f>TotalMov[[#This Row],[Confirmed activ. 3 (ILE03)]]*60</f>
        <v>83.1</v>
      </c>
      <c r="Q3913" s="24">
        <v>50</v>
      </c>
      <c r="R3913" s="21" t="s">
        <v>66</v>
      </c>
      <c r="S3913" s="21" t="s">
        <v>67</v>
      </c>
    </row>
    <row r="3914" spans="1:19" x14ac:dyDescent="0.35">
      <c r="A3914" s="21">
        <v>1553594</v>
      </c>
      <c r="B3914" s="53">
        <v>411591</v>
      </c>
      <c r="C3914" s="21">
        <f>VLOOKUP(TotalMov[[#This Row],[Order]],'Total Mov by SS'!B:C,2,0)</f>
        <v>157</v>
      </c>
      <c r="D3914" s="21" t="s">
        <v>59</v>
      </c>
      <c r="E3914" s="21" t="s">
        <v>82</v>
      </c>
      <c r="F3914" s="21" t="s">
        <v>89</v>
      </c>
      <c r="G3914" s="21" t="s">
        <v>90</v>
      </c>
      <c r="H3914" s="21" t="s">
        <v>91</v>
      </c>
      <c r="I3914" s="21" t="s">
        <v>92</v>
      </c>
      <c r="J3914" s="22"/>
      <c r="K3914" s="23">
        <v>0</v>
      </c>
      <c r="L3914" s="22"/>
      <c r="M3914" s="23">
        <v>0</v>
      </c>
      <c r="N3914" s="25">
        <v>0</v>
      </c>
      <c r="O3914" s="21" t="s">
        <v>93</v>
      </c>
      <c r="P3914" s="24"/>
      <c r="Q3914" s="24">
        <v>0</v>
      </c>
      <c r="R3914" s="21" t="s">
        <v>66</v>
      </c>
      <c r="S3914" s="21" t="s">
        <v>94</v>
      </c>
    </row>
    <row r="3915" spans="1:19" x14ac:dyDescent="0.35">
      <c r="A3915" s="21">
        <v>1553594</v>
      </c>
      <c r="B3915" s="53">
        <v>411591</v>
      </c>
      <c r="C3915" s="21">
        <f>VLOOKUP(TotalMov[[#This Row],[Order]],'Total Mov by SS'!B:C,2,0)</f>
        <v>157</v>
      </c>
      <c r="D3915" s="21" t="s">
        <v>59</v>
      </c>
      <c r="E3915" s="21" t="s">
        <v>85</v>
      </c>
      <c r="F3915" s="21" t="s">
        <v>69</v>
      </c>
      <c r="G3915" s="21" t="s">
        <v>62</v>
      </c>
      <c r="H3915" s="21" t="s">
        <v>70</v>
      </c>
      <c r="I3915" s="21" t="s">
        <v>79</v>
      </c>
      <c r="J3915" s="22">
        <v>43747</v>
      </c>
      <c r="K3915" s="23">
        <v>0.66043981481480996</v>
      </c>
      <c r="L3915" s="22">
        <v>43747</v>
      </c>
      <c r="M3915" s="23">
        <v>0.66043981481480996</v>
      </c>
      <c r="N3915" s="24">
        <v>20</v>
      </c>
      <c r="O3915" s="21" t="s">
        <v>66</v>
      </c>
      <c r="P3915" s="24">
        <f>TotalMov[[#This Row],[Confirmed activ. 3 (ILE03)]]</f>
        <v>20</v>
      </c>
      <c r="Q3915" s="24">
        <v>20</v>
      </c>
      <c r="R3915" s="21" t="s">
        <v>66</v>
      </c>
      <c r="S3915" s="21" t="s">
        <v>72</v>
      </c>
    </row>
    <row r="3916" spans="1:19" x14ac:dyDescent="0.35">
      <c r="A3916" s="21">
        <v>1553594</v>
      </c>
      <c r="B3916" s="53">
        <v>411591</v>
      </c>
      <c r="C3916" s="21">
        <f>VLOOKUP(TotalMov[[#This Row],[Order]],'Total Mov by SS'!B:C,2,0)</f>
        <v>157</v>
      </c>
      <c r="D3916" s="21" t="s">
        <v>59</v>
      </c>
      <c r="E3916" s="21" t="s">
        <v>88</v>
      </c>
      <c r="F3916" s="21" t="s">
        <v>69</v>
      </c>
      <c r="G3916" s="21" t="s">
        <v>62</v>
      </c>
      <c r="H3916" s="21" t="s">
        <v>70</v>
      </c>
      <c r="I3916" s="21" t="s">
        <v>81</v>
      </c>
      <c r="J3916" s="22">
        <v>43747</v>
      </c>
      <c r="K3916" s="23">
        <v>0.66064814814814998</v>
      </c>
      <c r="L3916" s="22">
        <v>43747</v>
      </c>
      <c r="M3916" s="23">
        <v>0.66064814814814998</v>
      </c>
      <c r="N3916" s="24">
        <v>20</v>
      </c>
      <c r="O3916" s="21" t="s">
        <v>66</v>
      </c>
      <c r="P3916" s="24">
        <f>TotalMov[[#This Row],[Confirmed activ. 3 (ILE03)]]</f>
        <v>20</v>
      </c>
      <c r="Q3916" s="24">
        <v>20</v>
      </c>
      <c r="R3916" s="21" t="s">
        <v>66</v>
      </c>
      <c r="S3916" s="21" t="s">
        <v>72</v>
      </c>
    </row>
    <row r="3917" spans="1:19" x14ac:dyDescent="0.35">
      <c r="A3917" s="21">
        <v>1553594</v>
      </c>
      <c r="B3917" s="53">
        <v>411591</v>
      </c>
      <c r="C3917" s="21">
        <f>VLOOKUP(TotalMov[[#This Row],[Order]],'Total Mov by SS'!B:C,2,0)</f>
        <v>157</v>
      </c>
      <c r="D3917" s="21" t="s">
        <v>59</v>
      </c>
      <c r="E3917" s="21" t="s">
        <v>95</v>
      </c>
      <c r="F3917" s="21" t="s">
        <v>83</v>
      </c>
      <c r="G3917" s="21" t="s">
        <v>62</v>
      </c>
      <c r="H3917" s="21" t="s">
        <v>84</v>
      </c>
      <c r="I3917" s="21" t="s">
        <v>84</v>
      </c>
      <c r="J3917" s="22">
        <v>43747</v>
      </c>
      <c r="K3917" s="23">
        <v>0.68003472222221995</v>
      </c>
      <c r="L3917" s="22">
        <v>43751</v>
      </c>
      <c r="M3917" s="23">
        <v>0.33245370370369998</v>
      </c>
      <c r="N3917" s="25">
        <v>455.65699999999998</v>
      </c>
      <c r="O3917" s="21" t="s">
        <v>66</v>
      </c>
      <c r="P3917" s="24">
        <f>TotalMov[[#This Row],[Confirmed activ. 3 (ILE03)]]</f>
        <v>455.65699999999998</v>
      </c>
      <c r="Q3917" s="24">
        <v>450</v>
      </c>
      <c r="R3917" s="21" t="s">
        <v>66</v>
      </c>
      <c r="S3917" s="21" t="s">
        <v>67</v>
      </c>
    </row>
    <row r="3918" spans="1:19" x14ac:dyDescent="0.35">
      <c r="A3918" s="21">
        <v>1553594</v>
      </c>
      <c r="B3918" s="53">
        <v>411591</v>
      </c>
      <c r="C3918" s="21">
        <f>VLOOKUP(TotalMov[[#This Row],[Order]],'Total Mov by SS'!B:C,2,0)</f>
        <v>157</v>
      </c>
      <c r="D3918" s="21" t="s">
        <v>59</v>
      </c>
      <c r="E3918" s="21" t="s">
        <v>97</v>
      </c>
      <c r="F3918" s="21" t="s">
        <v>86</v>
      </c>
      <c r="G3918" s="21" t="s">
        <v>62</v>
      </c>
      <c r="H3918" s="21" t="s">
        <v>87</v>
      </c>
      <c r="I3918" s="21" t="s">
        <v>87</v>
      </c>
      <c r="J3918" s="22">
        <v>43751</v>
      </c>
      <c r="K3918" s="23">
        <v>0.37208333333332999</v>
      </c>
      <c r="L3918" s="22">
        <v>43751</v>
      </c>
      <c r="M3918" s="23">
        <v>0.37208333333332999</v>
      </c>
      <c r="N3918" s="24">
        <v>20</v>
      </c>
      <c r="O3918" s="21" t="s">
        <v>66</v>
      </c>
      <c r="P3918" s="24">
        <f>TotalMov[[#This Row],[Confirmed activ. 3 (ILE03)]]</f>
        <v>20</v>
      </c>
      <c r="Q3918" s="24">
        <v>20</v>
      </c>
      <c r="R3918" s="21" t="s">
        <v>66</v>
      </c>
      <c r="S3918" s="21" t="s">
        <v>72</v>
      </c>
    </row>
    <row r="3919" spans="1:19" x14ac:dyDescent="0.35">
      <c r="A3919" s="21">
        <v>1553594</v>
      </c>
      <c r="B3919" s="53">
        <v>411591</v>
      </c>
      <c r="C3919" s="21">
        <f>VLOOKUP(TotalMov[[#This Row],[Order]],'Total Mov by SS'!B:C,2,0)</f>
        <v>157</v>
      </c>
      <c r="D3919" s="21" t="s">
        <v>59</v>
      </c>
      <c r="E3919" s="21" t="s">
        <v>99</v>
      </c>
      <c r="F3919" s="21" t="s">
        <v>61</v>
      </c>
      <c r="G3919" s="21" t="s">
        <v>62</v>
      </c>
      <c r="H3919" s="21" t="s">
        <v>63</v>
      </c>
      <c r="I3919" s="21" t="s">
        <v>96</v>
      </c>
      <c r="J3919" s="22">
        <v>43758</v>
      </c>
      <c r="K3919" s="23">
        <v>0.36790509259259002</v>
      </c>
      <c r="L3919" s="22">
        <v>43758</v>
      </c>
      <c r="M3919" s="23">
        <v>0.38111111111111001</v>
      </c>
      <c r="N3919" s="25">
        <v>4.75</v>
      </c>
      <c r="O3919" s="21" t="s">
        <v>66</v>
      </c>
      <c r="P3919" s="24">
        <f>TotalMov[[#This Row],[Confirmed activ. 3 (ILE03)]]</f>
        <v>4.75</v>
      </c>
      <c r="Q3919" s="24">
        <v>100</v>
      </c>
      <c r="R3919" s="21" t="s">
        <v>66</v>
      </c>
      <c r="S3919" s="21" t="s">
        <v>67</v>
      </c>
    </row>
    <row r="3920" spans="1:19" x14ac:dyDescent="0.35">
      <c r="A3920" s="21">
        <v>1553594</v>
      </c>
      <c r="B3920" s="53">
        <v>411591</v>
      </c>
      <c r="C3920" s="21">
        <f>VLOOKUP(TotalMov[[#This Row],[Order]],'Total Mov by SS'!B:C,2,0)</f>
        <v>157</v>
      </c>
      <c r="D3920" s="21" t="s">
        <v>59</v>
      </c>
      <c r="E3920" s="21" t="s">
        <v>101</v>
      </c>
      <c r="F3920" s="21" t="s">
        <v>69</v>
      </c>
      <c r="G3920" s="21" t="s">
        <v>62</v>
      </c>
      <c r="H3920" s="21" t="s">
        <v>70</v>
      </c>
      <c r="I3920" s="21" t="s">
        <v>98</v>
      </c>
      <c r="J3920" s="22">
        <v>43759</v>
      </c>
      <c r="K3920" s="23">
        <v>0.60467592592593</v>
      </c>
      <c r="L3920" s="22">
        <v>43759</v>
      </c>
      <c r="M3920" s="23">
        <v>0.60467592592593</v>
      </c>
      <c r="N3920" s="24">
        <v>20</v>
      </c>
      <c r="O3920" s="21" t="s">
        <v>66</v>
      </c>
      <c r="P3920" s="24">
        <f>TotalMov[[#This Row],[Confirmed activ. 3 (ILE03)]]</f>
        <v>20</v>
      </c>
      <c r="Q3920" s="24">
        <v>20</v>
      </c>
      <c r="R3920" s="21" t="s">
        <v>66</v>
      </c>
      <c r="S3920" s="21" t="s">
        <v>72</v>
      </c>
    </row>
    <row r="3921" spans="1:19" x14ac:dyDescent="0.35">
      <c r="A3921" s="21">
        <v>1553594</v>
      </c>
      <c r="B3921" s="53">
        <v>411591</v>
      </c>
      <c r="C3921" s="21">
        <f>VLOOKUP(TotalMov[[#This Row],[Order]],'Total Mov by SS'!B:C,2,0)</f>
        <v>157</v>
      </c>
      <c r="D3921" s="21" t="s">
        <v>59</v>
      </c>
      <c r="E3921" s="21" t="s">
        <v>104</v>
      </c>
      <c r="F3921" s="21" t="s">
        <v>69</v>
      </c>
      <c r="G3921" s="21" t="s">
        <v>62</v>
      </c>
      <c r="H3921" s="21" t="s">
        <v>70</v>
      </c>
      <c r="I3921" s="21" t="s">
        <v>100</v>
      </c>
      <c r="J3921" s="22">
        <v>43759</v>
      </c>
      <c r="K3921" s="23">
        <v>0.60479166666666995</v>
      </c>
      <c r="L3921" s="22">
        <v>43759</v>
      </c>
      <c r="M3921" s="23">
        <v>0.60479166666666995</v>
      </c>
      <c r="N3921" s="24">
        <v>30</v>
      </c>
      <c r="O3921" s="21" t="s">
        <v>66</v>
      </c>
      <c r="P3921" s="24">
        <f>TotalMov[[#This Row],[Confirmed activ. 3 (ILE03)]]</f>
        <v>30</v>
      </c>
      <c r="Q3921" s="24">
        <v>30</v>
      </c>
      <c r="R3921" s="21" t="s">
        <v>66</v>
      </c>
      <c r="S3921" s="21" t="s">
        <v>72</v>
      </c>
    </row>
    <row r="3922" spans="1:19" x14ac:dyDescent="0.35">
      <c r="A3922" s="21">
        <v>1553594</v>
      </c>
      <c r="B3922" s="53">
        <v>411591</v>
      </c>
      <c r="C3922" s="21">
        <f>VLOOKUP(TotalMov[[#This Row],[Order]],'Total Mov by SS'!B:C,2,0)</f>
        <v>157</v>
      </c>
      <c r="D3922" s="21" t="s">
        <v>59</v>
      </c>
      <c r="E3922" s="21" t="s">
        <v>113</v>
      </c>
      <c r="F3922" s="21" t="s">
        <v>102</v>
      </c>
      <c r="G3922" s="21" t="s">
        <v>62</v>
      </c>
      <c r="H3922" s="21" t="s">
        <v>100</v>
      </c>
      <c r="I3922" s="21" t="s">
        <v>103</v>
      </c>
      <c r="J3922" s="22">
        <v>43759</v>
      </c>
      <c r="K3922" s="23">
        <v>0.60491898148148004</v>
      </c>
      <c r="L3922" s="22">
        <v>43759</v>
      </c>
      <c r="M3922" s="23">
        <v>0.60491898148148004</v>
      </c>
      <c r="N3922" s="24">
        <v>30</v>
      </c>
      <c r="O3922" s="21" t="s">
        <v>66</v>
      </c>
      <c r="P3922" s="24">
        <f>TotalMov[[#This Row],[Confirmed activ. 3 (ILE03)]]</f>
        <v>30</v>
      </c>
      <c r="Q3922" s="24">
        <v>30</v>
      </c>
      <c r="R3922" s="21" t="s">
        <v>66</v>
      </c>
      <c r="S3922" s="21" t="s">
        <v>72</v>
      </c>
    </row>
    <row r="3923" spans="1:19" x14ac:dyDescent="0.35">
      <c r="A3923" s="21">
        <v>1553594</v>
      </c>
      <c r="B3923" s="53">
        <v>411591</v>
      </c>
      <c r="C3923" s="21">
        <f>VLOOKUP(TotalMov[[#This Row],[Order]],'Total Mov by SS'!B:C,2,0)</f>
        <v>157</v>
      </c>
      <c r="D3923" s="21" t="s">
        <v>59</v>
      </c>
      <c r="E3923" s="21" t="s">
        <v>114</v>
      </c>
      <c r="F3923" s="21" t="s">
        <v>102</v>
      </c>
      <c r="G3923" s="21" t="s">
        <v>105</v>
      </c>
      <c r="H3923" s="21" t="s">
        <v>100</v>
      </c>
      <c r="I3923" s="21" t="s">
        <v>106</v>
      </c>
      <c r="J3923" s="22">
        <v>43761</v>
      </c>
      <c r="K3923" s="23">
        <v>0.73138888888888998</v>
      </c>
      <c r="L3923" s="22">
        <v>43761</v>
      </c>
      <c r="M3923" s="23">
        <v>0.73138888888888998</v>
      </c>
      <c r="N3923" s="24">
        <v>45</v>
      </c>
      <c r="O3923" s="21" t="s">
        <v>66</v>
      </c>
      <c r="P3923" s="24">
        <f>TotalMov[[#This Row],[Confirmed activ. 3 (ILE03)]]</f>
        <v>45</v>
      </c>
      <c r="Q3923" s="24">
        <v>45</v>
      </c>
      <c r="R3923" s="21" t="s">
        <v>66</v>
      </c>
      <c r="S3923" s="21" t="s">
        <v>72</v>
      </c>
    </row>
    <row r="3924" spans="1:19" x14ac:dyDescent="0.35">
      <c r="A3924" s="21">
        <v>1553594</v>
      </c>
      <c r="B3924" s="53">
        <v>411591</v>
      </c>
      <c r="C3924" s="21">
        <f>VLOOKUP(TotalMov[[#This Row],[Order]],'Total Mov by SS'!B:C,2,0)</f>
        <v>157</v>
      </c>
      <c r="D3924" s="21" t="s">
        <v>107</v>
      </c>
      <c r="E3924" s="21" t="s">
        <v>60</v>
      </c>
      <c r="F3924" s="21" t="s">
        <v>61</v>
      </c>
      <c r="G3924" s="21" t="s">
        <v>90</v>
      </c>
      <c r="H3924" s="21" t="s">
        <v>63</v>
      </c>
      <c r="I3924" s="21" t="s">
        <v>108</v>
      </c>
      <c r="J3924" s="22">
        <v>43753</v>
      </c>
      <c r="K3924" s="23">
        <v>0.34944444444444001</v>
      </c>
      <c r="L3924" s="22">
        <v>43753</v>
      </c>
      <c r="M3924" s="23">
        <v>0.61937500000000001</v>
      </c>
      <c r="N3924" s="25">
        <v>5.7670000000000003</v>
      </c>
      <c r="O3924" s="21" t="s">
        <v>77</v>
      </c>
      <c r="P3924" s="24">
        <f>TotalMov[[#This Row],[Confirmed activ. 3 (ILE03)]]*60</f>
        <v>346.02000000000004</v>
      </c>
      <c r="Q3924" s="24">
        <v>1</v>
      </c>
      <c r="R3924" s="21" t="s">
        <v>66</v>
      </c>
      <c r="S3924" s="21" t="s">
        <v>67</v>
      </c>
    </row>
    <row r="3925" spans="1:19" x14ac:dyDescent="0.35">
      <c r="A3925" s="21">
        <v>1553594</v>
      </c>
      <c r="B3925" s="53">
        <v>411591</v>
      </c>
      <c r="C3925" s="21">
        <f>VLOOKUP(TotalMov[[#This Row],[Order]],'Total Mov by SS'!B:C,2,0)</f>
        <v>157</v>
      </c>
      <c r="D3925" s="21" t="s">
        <v>109</v>
      </c>
      <c r="E3925" s="21" t="s">
        <v>95</v>
      </c>
      <c r="F3925" s="21" t="s">
        <v>83</v>
      </c>
      <c r="G3925" s="21" t="s">
        <v>90</v>
      </c>
      <c r="H3925" s="21" t="s">
        <v>84</v>
      </c>
      <c r="I3925" s="21" t="s">
        <v>110</v>
      </c>
      <c r="J3925" s="22"/>
      <c r="K3925" s="23">
        <v>0</v>
      </c>
      <c r="L3925" s="22"/>
      <c r="M3925" s="23">
        <v>0</v>
      </c>
      <c r="N3925" s="25">
        <v>0</v>
      </c>
      <c r="O3925" s="21" t="s">
        <v>93</v>
      </c>
      <c r="P3925" s="24"/>
      <c r="Q3925" s="24">
        <v>5</v>
      </c>
      <c r="R3925" s="21" t="s">
        <v>66</v>
      </c>
      <c r="S3925" s="21" t="s">
        <v>94</v>
      </c>
    </row>
    <row r="3926" spans="1:19" x14ac:dyDescent="0.35">
      <c r="A3926" s="21">
        <v>1554217</v>
      </c>
      <c r="B3926" s="53">
        <v>411591</v>
      </c>
      <c r="C3926" s="21">
        <f>VLOOKUP(TotalMov[[#This Row],[Order]],'Total Mov by SS'!B:C,2,0)</f>
        <v>157</v>
      </c>
      <c r="D3926" s="21" t="s">
        <v>59</v>
      </c>
      <c r="E3926" s="21" t="s">
        <v>60</v>
      </c>
      <c r="F3926" s="21" t="s">
        <v>83</v>
      </c>
      <c r="G3926" s="21" t="s">
        <v>62</v>
      </c>
      <c r="H3926" s="21" t="s">
        <v>84</v>
      </c>
      <c r="I3926" s="21" t="s">
        <v>111</v>
      </c>
      <c r="J3926" s="22">
        <v>43739</v>
      </c>
      <c r="K3926" s="23">
        <v>0.69902777777778002</v>
      </c>
      <c r="L3926" s="22">
        <v>43739</v>
      </c>
      <c r="M3926" s="23">
        <v>0.97424768518519</v>
      </c>
      <c r="N3926" s="25">
        <v>112.283</v>
      </c>
      <c r="O3926" s="21" t="s">
        <v>66</v>
      </c>
      <c r="P3926" s="24">
        <f>TotalMov[[#This Row],[Confirmed activ. 3 (ILE03)]]</f>
        <v>112.283</v>
      </c>
      <c r="Q3926" s="24">
        <v>40</v>
      </c>
      <c r="R3926" s="21" t="s">
        <v>66</v>
      </c>
      <c r="S3926" s="21" t="s">
        <v>67</v>
      </c>
    </row>
    <row r="3927" spans="1:19" x14ac:dyDescent="0.35">
      <c r="A3927" s="21">
        <v>1554217</v>
      </c>
      <c r="B3927" s="53">
        <v>411591</v>
      </c>
      <c r="C3927" s="21">
        <f>VLOOKUP(TotalMov[[#This Row],[Order]],'Total Mov by SS'!B:C,2,0)</f>
        <v>157</v>
      </c>
      <c r="D3927" s="21" t="s">
        <v>59</v>
      </c>
      <c r="E3927" s="21" t="s">
        <v>68</v>
      </c>
      <c r="F3927" s="21" t="s">
        <v>61</v>
      </c>
      <c r="G3927" s="21" t="s">
        <v>62</v>
      </c>
      <c r="H3927" s="21" t="s">
        <v>63</v>
      </c>
      <c r="I3927" s="21" t="s">
        <v>64</v>
      </c>
      <c r="J3927" s="22">
        <v>43740</v>
      </c>
      <c r="K3927" s="23">
        <v>0.35936342592593001</v>
      </c>
      <c r="L3927" s="22">
        <v>43740</v>
      </c>
      <c r="M3927" s="23">
        <v>0.36760416666667001</v>
      </c>
      <c r="N3927" s="25">
        <v>9.7330000000000005</v>
      </c>
      <c r="O3927" s="21" t="s">
        <v>66</v>
      </c>
      <c r="P3927" s="24">
        <f>TotalMov[[#This Row],[Confirmed activ. 3 (ILE03)]]</f>
        <v>9.7330000000000005</v>
      </c>
      <c r="Q3927" s="24">
        <v>15</v>
      </c>
      <c r="R3927" s="21" t="s">
        <v>66</v>
      </c>
      <c r="S3927" s="21" t="s">
        <v>67</v>
      </c>
    </row>
    <row r="3928" spans="1:19" x14ac:dyDescent="0.35">
      <c r="A3928" s="21">
        <v>1554217</v>
      </c>
      <c r="B3928" s="53">
        <v>411591</v>
      </c>
      <c r="C3928" s="21">
        <f>VLOOKUP(TotalMov[[#This Row],[Order]],'Total Mov by SS'!B:C,2,0)</f>
        <v>157</v>
      </c>
      <c r="D3928" s="21" t="s">
        <v>59</v>
      </c>
      <c r="E3928" s="21" t="s">
        <v>73</v>
      </c>
      <c r="F3928" s="21" t="s">
        <v>69</v>
      </c>
      <c r="G3928" s="21" t="s">
        <v>62</v>
      </c>
      <c r="H3928" s="21" t="s">
        <v>70</v>
      </c>
      <c r="I3928" s="21" t="s">
        <v>71</v>
      </c>
      <c r="J3928" s="22">
        <v>43744</v>
      </c>
      <c r="K3928" s="23">
        <v>0.31491898148148001</v>
      </c>
      <c r="L3928" s="22">
        <v>43744</v>
      </c>
      <c r="M3928" s="23">
        <v>0.31491898148148001</v>
      </c>
      <c r="N3928" s="24">
        <v>20</v>
      </c>
      <c r="O3928" s="21" t="s">
        <v>66</v>
      </c>
      <c r="P3928" s="24">
        <f>TotalMov[[#This Row],[Confirmed activ. 3 (ILE03)]]</f>
        <v>20</v>
      </c>
      <c r="Q3928" s="24">
        <v>20</v>
      </c>
      <c r="R3928" s="21" t="s">
        <v>66</v>
      </c>
      <c r="S3928" s="21" t="s">
        <v>72</v>
      </c>
    </row>
    <row r="3929" spans="1:19" x14ac:dyDescent="0.35">
      <c r="A3929" s="21">
        <v>1554217</v>
      </c>
      <c r="B3929" s="53">
        <v>411591</v>
      </c>
      <c r="C3929" s="21">
        <f>VLOOKUP(TotalMov[[#This Row],[Order]],'Total Mov by SS'!B:C,2,0)</f>
        <v>157</v>
      </c>
      <c r="D3929" s="21" t="s">
        <v>59</v>
      </c>
      <c r="E3929" s="21" t="s">
        <v>75</v>
      </c>
      <c r="F3929" s="21" t="s">
        <v>61</v>
      </c>
      <c r="G3929" s="21" t="s">
        <v>62</v>
      </c>
      <c r="H3929" s="21" t="s">
        <v>63</v>
      </c>
      <c r="I3929" s="21" t="s">
        <v>74</v>
      </c>
      <c r="J3929" s="22">
        <v>43744</v>
      </c>
      <c r="K3929" s="23">
        <v>0.32146990740740999</v>
      </c>
      <c r="L3929" s="22">
        <v>43746</v>
      </c>
      <c r="M3929" s="23">
        <v>0.32886574074073999</v>
      </c>
      <c r="N3929" s="25">
        <v>10.009</v>
      </c>
      <c r="O3929" s="21" t="s">
        <v>77</v>
      </c>
      <c r="P3929" s="24">
        <f>TotalMov[[#This Row],[Confirmed activ. 3 (ILE03)]]*60</f>
        <v>600.54</v>
      </c>
      <c r="Q3929" s="24">
        <v>350</v>
      </c>
      <c r="R3929" s="21" t="s">
        <v>66</v>
      </c>
      <c r="S3929" s="21" t="s">
        <v>67</v>
      </c>
    </row>
    <row r="3930" spans="1:19" x14ac:dyDescent="0.35">
      <c r="A3930" s="21">
        <v>1554217</v>
      </c>
      <c r="B3930" s="53">
        <v>411591</v>
      </c>
      <c r="C3930" s="21">
        <f>VLOOKUP(TotalMov[[#This Row],[Order]],'Total Mov by SS'!B:C,2,0)</f>
        <v>157</v>
      </c>
      <c r="D3930" s="21" t="s">
        <v>59</v>
      </c>
      <c r="E3930" s="21" t="s">
        <v>78</v>
      </c>
      <c r="F3930" s="21" t="s">
        <v>61</v>
      </c>
      <c r="G3930" s="21" t="s">
        <v>62</v>
      </c>
      <c r="H3930" s="21" t="s">
        <v>63</v>
      </c>
      <c r="I3930" s="21" t="s">
        <v>76</v>
      </c>
      <c r="J3930" s="22">
        <v>43746</v>
      </c>
      <c r="K3930" s="23">
        <v>0.32910879629630002</v>
      </c>
      <c r="L3930" s="22">
        <v>43751</v>
      </c>
      <c r="M3930" s="23">
        <v>0.72869212962963004</v>
      </c>
      <c r="N3930" s="25">
        <v>34.343000000000004</v>
      </c>
      <c r="O3930" s="21" t="s">
        <v>77</v>
      </c>
      <c r="P3930" s="24">
        <f>TotalMov[[#This Row],[Confirmed activ. 3 (ILE03)]]*60</f>
        <v>2060.5800000000004</v>
      </c>
      <c r="Q3930" s="24">
        <v>1020</v>
      </c>
      <c r="R3930" s="21" t="s">
        <v>66</v>
      </c>
      <c r="S3930" s="21" t="s">
        <v>67</v>
      </c>
    </row>
    <row r="3931" spans="1:19" x14ac:dyDescent="0.35">
      <c r="A3931" s="21">
        <v>1554217</v>
      </c>
      <c r="B3931" s="53">
        <v>411591</v>
      </c>
      <c r="C3931" s="21">
        <f>VLOOKUP(TotalMov[[#This Row],[Order]],'Total Mov by SS'!B:C,2,0)</f>
        <v>157</v>
      </c>
      <c r="D3931" s="21" t="s">
        <v>59</v>
      </c>
      <c r="E3931" s="21" t="s">
        <v>80</v>
      </c>
      <c r="F3931" s="21" t="s">
        <v>61</v>
      </c>
      <c r="G3931" s="21" t="s">
        <v>62</v>
      </c>
      <c r="H3931" s="21" t="s">
        <v>63</v>
      </c>
      <c r="I3931" s="21" t="s">
        <v>112</v>
      </c>
      <c r="J3931" s="22">
        <v>43751</v>
      </c>
      <c r="K3931" s="23">
        <v>0.72885416666667002</v>
      </c>
      <c r="L3931" s="22">
        <v>43751</v>
      </c>
      <c r="M3931" s="23">
        <v>0.74392361111111005</v>
      </c>
      <c r="N3931" s="25">
        <v>21.7</v>
      </c>
      <c r="O3931" s="21" t="s">
        <v>66</v>
      </c>
      <c r="P3931" s="24">
        <f>TotalMov[[#This Row],[Confirmed activ. 3 (ILE03)]]</f>
        <v>21.7</v>
      </c>
      <c r="Q3931" s="24">
        <v>50</v>
      </c>
      <c r="R3931" s="21" t="s">
        <v>66</v>
      </c>
      <c r="S3931" s="21" t="s">
        <v>67</v>
      </c>
    </row>
    <row r="3932" spans="1:19" x14ac:dyDescent="0.35">
      <c r="A3932" s="21">
        <v>1554217</v>
      </c>
      <c r="B3932" s="53">
        <v>411591</v>
      </c>
      <c r="C3932" s="21">
        <f>VLOOKUP(TotalMov[[#This Row],[Order]],'Total Mov by SS'!B:C,2,0)</f>
        <v>157</v>
      </c>
      <c r="D3932" s="21" t="s">
        <v>59</v>
      </c>
      <c r="E3932" s="21" t="s">
        <v>82</v>
      </c>
      <c r="F3932" s="21" t="s">
        <v>89</v>
      </c>
      <c r="G3932" s="21" t="s">
        <v>90</v>
      </c>
      <c r="H3932" s="21" t="s">
        <v>91</v>
      </c>
      <c r="I3932" s="21" t="s">
        <v>92</v>
      </c>
      <c r="J3932" s="22"/>
      <c r="K3932" s="23">
        <v>0</v>
      </c>
      <c r="L3932" s="22"/>
      <c r="M3932" s="23">
        <v>0</v>
      </c>
      <c r="N3932" s="25">
        <v>0</v>
      </c>
      <c r="O3932" s="21" t="s">
        <v>93</v>
      </c>
      <c r="P3932" s="24"/>
      <c r="Q3932" s="24">
        <v>0</v>
      </c>
      <c r="R3932" s="21" t="s">
        <v>66</v>
      </c>
      <c r="S3932" s="21" t="s">
        <v>94</v>
      </c>
    </row>
    <row r="3933" spans="1:19" x14ac:dyDescent="0.35">
      <c r="A3933" s="21">
        <v>1554217</v>
      </c>
      <c r="B3933" s="53">
        <v>411591</v>
      </c>
      <c r="C3933" s="21">
        <f>VLOOKUP(TotalMov[[#This Row],[Order]],'Total Mov by SS'!B:C,2,0)</f>
        <v>157</v>
      </c>
      <c r="D3933" s="21" t="s">
        <v>59</v>
      </c>
      <c r="E3933" s="21" t="s">
        <v>85</v>
      </c>
      <c r="F3933" s="21" t="s">
        <v>69</v>
      </c>
      <c r="G3933" s="21" t="s">
        <v>62</v>
      </c>
      <c r="H3933" s="21" t="s">
        <v>70</v>
      </c>
      <c r="I3933" s="21" t="s">
        <v>79</v>
      </c>
      <c r="J3933" s="22">
        <v>43752</v>
      </c>
      <c r="K3933" s="23">
        <v>0.65230324074073998</v>
      </c>
      <c r="L3933" s="22">
        <v>43752</v>
      </c>
      <c r="M3933" s="23">
        <v>0.65230324074073998</v>
      </c>
      <c r="N3933" s="24">
        <v>20</v>
      </c>
      <c r="O3933" s="21" t="s">
        <v>66</v>
      </c>
      <c r="P3933" s="24">
        <f>TotalMov[[#This Row],[Confirmed activ. 3 (ILE03)]]</f>
        <v>20</v>
      </c>
      <c r="Q3933" s="24">
        <v>20</v>
      </c>
      <c r="R3933" s="21" t="s">
        <v>66</v>
      </c>
      <c r="S3933" s="21" t="s">
        <v>72</v>
      </c>
    </row>
    <row r="3934" spans="1:19" x14ac:dyDescent="0.35">
      <c r="A3934" s="21">
        <v>1554217</v>
      </c>
      <c r="B3934" s="53">
        <v>411591</v>
      </c>
      <c r="C3934" s="21">
        <f>VLOOKUP(TotalMov[[#This Row],[Order]],'Total Mov by SS'!B:C,2,0)</f>
        <v>157</v>
      </c>
      <c r="D3934" s="21" t="s">
        <v>59</v>
      </c>
      <c r="E3934" s="21" t="s">
        <v>88</v>
      </c>
      <c r="F3934" s="21" t="s">
        <v>69</v>
      </c>
      <c r="G3934" s="21" t="s">
        <v>62</v>
      </c>
      <c r="H3934" s="21" t="s">
        <v>70</v>
      </c>
      <c r="I3934" s="21" t="s">
        <v>81</v>
      </c>
      <c r="J3934" s="22">
        <v>43752</v>
      </c>
      <c r="K3934" s="23">
        <v>0.65252314814815005</v>
      </c>
      <c r="L3934" s="22">
        <v>43752</v>
      </c>
      <c r="M3934" s="23">
        <v>0.65252314814815005</v>
      </c>
      <c r="N3934" s="24">
        <v>20</v>
      </c>
      <c r="O3934" s="21" t="s">
        <v>66</v>
      </c>
      <c r="P3934" s="24">
        <f>TotalMov[[#This Row],[Confirmed activ. 3 (ILE03)]]</f>
        <v>20</v>
      </c>
      <c r="Q3934" s="24">
        <v>20</v>
      </c>
      <c r="R3934" s="21" t="s">
        <v>66</v>
      </c>
      <c r="S3934" s="21" t="s">
        <v>72</v>
      </c>
    </row>
    <row r="3935" spans="1:19" x14ac:dyDescent="0.35">
      <c r="A3935" s="21">
        <v>1554217</v>
      </c>
      <c r="B3935" s="53">
        <v>411591</v>
      </c>
      <c r="C3935" s="21">
        <f>VLOOKUP(TotalMov[[#This Row],[Order]],'Total Mov by SS'!B:C,2,0)</f>
        <v>157</v>
      </c>
      <c r="D3935" s="21" t="s">
        <v>59</v>
      </c>
      <c r="E3935" s="21" t="s">
        <v>95</v>
      </c>
      <c r="F3935" s="21" t="s">
        <v>83</v>
      </c>
      <c r="G3935" s="21" t="s">
        <v>62</v>
      </c>
      <c r="H3935" s="21" t="s">
        <v>84</v>
      </c>
      <c r="I3935" s="21" t="s">
        <v>84</v>
      </c>
      <c r="J3935" s="22">
        <v>43752</v>
      </c>
      <c r="K3935" s="23">
        <v>0.67133101851851995</v>
      </c>
      <c r="L3935" s="22">
        <v>43754</v>
      </c>
      <c r="M3935" s="23">
        <v>0.18587962962963001</v>
      </c>
      <c r="N3935" s="25">
        <v>8.8859999999999992</v>
      </c>
      <c r="O3935" s="21" t="s">
        <v>77</v>
      </c>
      <c r="P3935" s="24">
        <f>TotalMov[[#This Row],[Confirmed activ. 3 (ILE03)]]*60</f>
        <v>533.16</v>
      </c>
      <c r="Q3935" s="24">
        <v>450</v>
      </c>
      <c r="R3935" s="21" t="s">
        <v>66</v>
      </c>
      <c r="S3935" s="21" t="s">
        <v>67</v>
      </c>
    </row>
    <row r="3936" spans="1:19" x14ac:dyDescent="0.35">
      <c r="A3936" s="21">
        <v>1554217</v>
      </c>
      <c r="B3936" s="53">
        <v>411591</v>
      </c>
      <c r="C3936" s="21">
        <f>VLOOKUP(TotalMov[[#This Row],[Order]],'Total Mov by SS'!B:C,2,0)</f>
        <v>157</v>
      </c>
      <c r="D3936" s="21" t="s">
        <v>59</v>
      </c>
      <c r="E3936" s="21" t="s">
        <v>97</v>
      </c>
      <c r="F3936" s="21" t="s">
        <v>86</v>
      </c>
      <c r="G3936" s="21" t="s">
        <v>62</v>
      </c>
      <c r="H3936" s="21" t="s">
        <v>87</v>
      </c>
      <c r="I3936" s="21" t="s">
        <v>87</v>
      </c>
      <c r="J3936" s="22">
        <v>43754</v>
      </c>
      <c r="K3936" s="23">
        <v>0.43234953703703999</v>
      </c>
      <c r="L3936" s="22">
        <v>43754</v>
      </c>
      <c r="M3936" s="23">
        <v>0.43234953703703999</v>
      </c>
      <c r="N3936" s="24">
        <v>20</v>
      </c>
      <c r="O3936" s="21" t="s">
        <v>66</v>
      </c>
      <c r="P3936" s="24">
        <f>TotalMov[[#This Row],[Confirmed activ. 3 (ILE03)]]</f>
        <v>20</v>
      </c>
      <c r="Q3936" s="24">
        <v>20</v>
      </c>
      <c r="R3936" s="21" t="s">
        <v>66</v>
      </c>
      <c r="S3936" s="21" t="s">
        <v>72</v>
      </c>
    </row>
    <row r="3937" spans="1:19" x14ac:dyDescent="0.35">
      <c r="A3937" s="21">
        <v>1554217</v>
      </c>
      <c r="B3937" s="53">
        <v>411591</v>
      </c>
      <c r="C3937" s="21">
        <f>VLOOKUP(TotalMov[[#This Row],[Order]],'Total Mov by SS'!B:C,2,0)</f>
        <v>157</v>
      </c>
      <c r="D3937" s="21" t="s">
        <v>59</v>
      </c>
      <c r="E3937" s="21" t="s">
        <v>99</v>
      </c>
      <c r="F3937" s="21" t="s">
        <v>61</v>
      </c>
      <c r="G3937" s="21" t="s">
        <v>62</v>
      </c>
      <c r="H3937" s="21" t="s">
        <v>63</v>
      </c>
      <c r="I3937" s="21" t="s">
        <v>96</v>
      </c>
      <c r="J3937" s="22">
        <v>43758</v>
      </c>
      <c r="K3937" s="23">
        <v>0.36790509259259002</v>
      </c>
      <c r="L3937" s="22">
        <v>43758</v>
      </c>
      <c r="M3937" s="23">
        <v>0.38111111111111001</v>
      </c>
      <c r="N3937" s="25">
        <v>4.75</v>
      </c>
      <c r="O3937" s="21" t="s">
        <v>66</v>
      </c>
      <c r="P3937" s="24">
        <f>TotalMov[[#This Row],[Confirmed activ. 3 (ILE03)]]</f>
        <v>4.75</v>
      </c>
      <c r="Q3937" s="24">
        <v>100</v>
      </c>
      <c r="R3937" s="21" t="s">
        <v>66</v>
      </c>
      <c r="S3937" s="21" t="s">
        <v>67</v>
      </c>
    </row>
    <row r="3938" spans="1:19" x14ac:dyDescent="0.35">
      <c r="A3938" s="21">
        <v>1554217</v>
      </c>
      <c r="B3938" s="53">
        <v>411591</v>
      </c>
      <c r="C3938" s="21">
        <f>VLOOKUP(TotalMov[[#This Row],[Order]],'Total Mov by SS'!B:C,2,0)</f>
        <v>157</v>
      </c>
      <c r="D3938" s="21" t="s">
        <v>59</v>
      </c>
      <c r="E3938" s="21" t="s">
        <v>101</v>
      </c>
      <c r="F3938" s="21" t="s">
        <v>69</v>
      </c>
      <c r="G3938" s="21" t="s">
        <v>62</v>
      </c>
      <c r="H3938" s="21" t="s">
        <v>70</v>
      </c>
      <c r="I3938" s="21" t="s">
        <v>98</v>
      </c>
      <c r="J3938" s="22">
        <v>43759</v>
      </c>
      <c r="K3938" s="23">
        <v>0.65026620370370003</v>
      </c>
      <c r="L3938" s="22">
        <v>43759</v>
      </c>
      <c r="M3938" s="23">
        <v>0.65026620370370003</v>
      </c>
      <c r="N3938" s="24">
        <v>20</v>
      </c>
      <c r="O3938" s="21" t="s">
        <v>66</v>
      </c>
      <c r="P3938" s="24">
        <f>TotalMov[[#This Row],[Confirmed activ. 3 (ILE03)]]</f>
        <v>20</v>
      </c>
      <c r="Q3938" s="24">
        <v>20</v>
      </c>
      <c r="R3938" s="21" t="s">
        <v>66</v>
      </c>
      <c r="S3938" s="21" t="s">
        <v>72</v>
      </c>
    </row>
    <row r="3939" spans="1:19" x14ac:dyDescent="0.35">
      <c r="A3939" s="21">
        <v>1554217</v>
      </c>
      <c r="B3939" s="53">
        <v>411591</v>
      </c>
      <c r="C3939" s="21">
        <f>VLOOKUP(TotalMov[[#This Row],[Order]],'Total Mov by SS'!B:C,2,0)</f>
        <v>157</v>
      </c>
      <c r="D3939" s="21" t="s">
        <v>59</v>
      </c>
      <c r="E3939" s="21" t="s">
        <v>104</v>
      </c>
      <c r="F3939" s="21" t="s">
        <v>69</v>
      </c>
      <c r="G3939" s="21" t="s">
        <v>62</v>
      </c>
      <c r="H3939" s="21" t="s">
        <v>70</v>
      </c>
      <c r="I3939" s="21" t="s">
        <v>100</v>
      </c>
      <c r="J3939" s="22">
        <v>43759</v>
      </c>
      <c r="K3939" s="23">
        <v>0.65034722222221997</v>
      </c>
      <c r="L3939" s="22">
        <v>43759</v>
      </c>
      <c r="M3939" s="23">
        <v>0.65034722222221997</v>
      </c>
      <c r="N3939" s="24">
        <v>30</v>
      </c>
      <c r="O3939" s="21" t="s">
        <v>66</v>
      </c>
      <c r="P3939" s="24">
        <f>TotalMov[[#This Row],[Confirmed activ. 3 (ILE03)]]</f>
        <v>30</v>
      </c>
      <c r="Q3939" s="24">
        <v>30</v>
      </c>
      <c r="R3939" s="21" t="s">
        <v>66</v>
      </c>
      <c r="S3939" s="21" t="s">
        <v>72</v>
      </c>
    </row>
    <row r="3940" spans="1:19" x14ac:dyDescent="0.35">
      <c r="A3940" s="21">
        <v>1554217</v>
      </c>
      <c r="B3940" s="53">
        <v>411591</v>
      </c>
      <c r="C3940" s="21">
        <f>VLOOKUP(TotalMov[[#This Row],[Order]],'Total Mov by SS'!B:C,2,0)</f>
        <v>157</v>
      </c>
      <c r="D3940" s="21" t="s">
        <v>59</v>
      </c>
      <c r="E3940" s="21" t="s">
        <v>113</v>
      </c>
      <c r="F3940" s="21" t="s">
        <v>102</v>
      </c>
      <c r="G3940" s="21" t="s">
        <v>62</v>
      </c>
      <c r="H3940" s="21" t="s">
        <v>100</v>
      </c>
      <c r="I3940" s="21" t="s">
        <v>103</v>
      </c>
      <c r="J3940" s="22">
        <v>43759</v>
      </c>
      <c r="K3940" s="23">
        <v>0.65039351851852001</v>
      </c>
      <c r="L3940" s="22">
        <v>43759</v>
      </c>
      <c r="M3940" s="23">
        <v>0.65039351851852001</v>
      </c>
      <c r="N3940" s="24">
        <v>30</v>
      </c>
      <c r="O3940" s="21" t="s">
        <v>66</v>
      </c>
      <c r="P3940" s="24">
        <f>TotalMov[[#This Row],[Confirmed activ. 3 (ILE03)]]</f>
        <v>30</v>
      </c>
      <c r="Q3940" s="24">
        <v>30</v>
      </c>
      <c r="R3940" s="21" t="s">
        <v>66</v>
      </c>
      <c r="S3940" s="21" t="s">
        <v>72</v>
      </c>
    </row>
    <row r="3941" spans="1:19" x14ac:dyDescent="0.35">
      <c r="A3941" s="21">
        <v>1554217</v>
      </c>
      <c r="B3941" s="53">
        <v>411591</v>
      </c>
      <c r="C3941" s="21">
        <f>VLOOKUP(TotalMov[[#This Row],[Order]],'Total Mov by SS'!B:C,2,0)</f>
        <v>157</v>
      </c>
      <c r="D3941" s="21" t="s">
        <v>59</v>
      </c>
      <c r="E3941" s="21" t="s">
        <v>114</v>
      </c>
      <c r="F3941" s="21" t="s">
        <v>102</v>
      </c>
      <c r="G3941" s="21" t="s">
        <v>105</v>
      </c>
      <c r="H3941" s="21" t="s">
        <v>100</v>
      </c>
      <c r="I3941" s="21" t="s">
        <v>106</v>
      </c>
      <c r="J3941" s="22">
        <v>43760</v>
      </c>
      <c r="K3941" s="23">
        <v>0.35734953703703998</v>
      </c>
      <c r="L3941" s="22">
        <v>43760</v>
      </c>
      <c r="M3941" s="23">
        <v>0.35734953703703998</v>
      </c>
      <c r="N3941" s="24">
        <v>45</v>
      </c>
      <c r="O3941" s="21" t="s">
        <v>66</v>
      </c>
      <c r="P3941" s="24">
        <f>TotalMov[[#This Row],[Confirmed activ. 3 (ILE03)]]</f>
        <v>45</v>
      </c>
      <c r="Q3941" s="24">
        <v>45</v>
      </c>
      <c r="R3941" s="21" t="s">
        <v>66</v>
      </c>
      <c r="S3941" s="21" t="s">
        <v>72</v>
      </c>
    </row>
    <row r="3942" spans="1:19" x14ac:dyDescent="0.35">
      <c r="A3942" s="21">
        <v>1554217</v>
      </c>
      <c r="B3942" s="53">
        <v>411591</v>
      </c>
      <c r="C3942" s="21">
        <f>VLOOKUP(TotalMov[[#This Row],[Order]],'Total Mov by SS'!B:C,2,0)</f>
        <v>157</v>
      </c>
      <c r="D3942" s="21" t="s">
        <v>107</v>
      </c>
      <c r="E3942" s="21" t="s">
        <v>60</v>
      </c>
      <c r="F3942" s="21" t="s">
        <v>61</v>
      </c>
      <c r="G3942" s="21" t="s">
        <v>90</v>
      </c>
      <c r="H3942" s="21" t="s">
        <v>63</v>
      </c>
      <c r="I3942" s="21" t="s">
        <v>108</v>
      </c>
      <c r="J3942" s="22">
        <v>43751</v>
      </c>
      <c r="K3942" s="23">
        <v>0.32724537037036999</v>
      </c>
      <c r="L3942" s="22">
        <v>43759</v>
      </c>
      <c r="M3942" s="23">
        <v>0.68598379629630002</v>
      </c>
      <c r="N3942" s="25">
        <v>4.4820000000000002</v>
      </c>
      <c r="O3942" s="21" t="s">
        <v>77</v>
      </c>
      <c r="P3942" s="24">
        <f>TotalMov[[#This Row],[Confirmed activ. 3 (ILE03)]]*60</f>
        <v>268.92</v>
      </c>
      <c r="Q3942" s="24">
        <v>1</v>
      </c>
      <c r="R3942" s="21" t="s">
        <v>66</v>
      </c>
      <c r="S3942" s="21" t="s">
        <v>67</v>
      </c>
    </row>
    <row r="3943" spans="1:19" x14ac:dyDescent="0.35">
      <c r="A3943" s="21">
        <v>1554217</v>
      </c>
      <c r="B3943" s="53">
        <v>411591</v>
      </c>
      <c r="C3943" s="21">
        <f>VLOOKUP(TotalMov[[#This Row],[Order]],'Total Mov by SS'!B:C,2,0)</f>
        <v>157</v>
      </c>
      <c r="D3943" s="21" t="s">
        <v>109</v>
      </c>
      <c r="E3943" s="21" t="s">
        <v>95</v>
      </c>
      <c r="F3943" s="21" t="s">
        <v>83</v>
      </c>
      <c r="G3943" s="21" t="s">
        <v>90</v>
      </c>
      <c r="H3943" s="21" t="s">
        <v>84</v>
      </c>
      <c r="I3943" s="21" t="s">
        <v>110</v>
      </c>
      <c r="J3943" s="22"/>
      <c r="K3943" s="23">
        <v>0</v>
      </c>
      <c r="L3943" s="22"/>
      <c r="M3943" s="23">
        <v>0</v>
      </c>
      <c r="N3943" s="25">
        <v>0</v>
      </c>
      <c r="O3943" s="21" t="s">
        <v>93</v>
      </c>
      <c r="P3943" s="24"/>
      <c r="Q3943" s="24">
        <v>5</v>
      </c>
      <c r="R3943" s="21" t="s">
        <v>66</v>
      </c>
      <c r="S3943" s="21" t="s">
        <v>94</v>
      </c>
    </row>
    <row r="3944" spans="1:19" x14ac:dyDescent="0.35">
      <c r="A3944" s="21">
        <v>1554218</v>
      </c>
      <c r="B3944" s="53">
        <v>411591</v>
      </c>
      <c r="C3944" s="21">
        <f>VLOOKUP(TotalMov[[#This Row],[Order]],'Total Mov by SS'!B:C,2,0)</f>
        <v>157</v>
      </c>
      <c r="D3944" s="21" t="s">
        <v>59</v>
      </c>
      <c r="E3944" s="21" t="s">
        <v>60</v>
      </c>
      <c r="F3944" s="21" t="s">
        <v>83</v>
      </c>
      <c r="G3944" s="21" t="s">
        <v>62</v>
      </c>
      <c r="H3944" s="21" t="s">
        <v>84</v>
      </c>
      <c r="I3944" s="21" t="s">
        <v>111</v>
      </c>
      <c r="J3944" s="22">
        <v>43739</v>
      </c>
      <c r="K3944" s="23">
        <v>0.69825231481480998</v>
      </c>
      <c r="L3944" s="22">
        <v>43739</v>
      </c>
      <c r="M3944" s="23">
        <v>0.80067129629629996</v>
      </c>
      <c r="N3944" s="25">
        <v>1.94</v>
      </c>
      <c r="O3944" s="21" t="s">
        <v>77</v>
      </c>
      <c r="P3944" s="24">
        <f>TotalMov[[#This Row],[Confirmed activ. 3 (ILE03)]]*60</f>
        <v>116.39999999999999</v>
      </c>
      <c r="Q3944" s="24">
        <v>40</v>
      </c>
      <c r="R3944" s="21" t="s">
        <v>66</v>
      </c>
      <c r="S3944" s="21" t="s">
        <v>67</v>
      </c>
    </row>
    <row r="3945" spans="1:19" x14ac:dyDescent="0.35">
      <c r="A3945" s="21">
        <v>1554218</v>
      </c>
      <c r="B3945" s="53">
        <v>411591</v>
      </c>
      <c r="C3945" s="21">
        <f>VLOOKUP(TotalMov[[#This Row],[Order]],'Total Mov by SS'!B:C,2,0)</f>
        <v>157</v>
      </c>
      <c r="D3945" s="21" t="s">
        <v>59</v>
      </c>
      <c r="E3945" s="21" t="s">
        <v>68</v>
      </c>
      <c r="F3945" s="21" t="s">
        <v>61</v>
      </c>
      <c r="G3945" s="21" t="s">
        <v>62</v>
      </c>
      <c r="H3945" s="21" t="s">
        <v>63</v>
      </c>
      <c r="I3945" s="21" t="s">
        <v>64</v>
      </c>
      <c r="J3945" s="22">
        <v>43740</v>
      </c>
      <c r="K3945" s="23">
        <v>0.36780092592593</v>
      </c>
      <c r="L3945" s="22">
        <v>43740</v>
      </c>
      <c r="M3945" s="23">
        <v>0.39329861111110997</v>
      </c>
      <c r="N3945" s="25">
        <v>18.367000000000001</v>
      </c>
      <c r="O3945" s="21" t="s">
        <v>66</v>
      </c>
      <c r="P3945" s="24">
        <f>TotalMov[[#This Row],[Confirmed activ. 3 (ILE03)]]</f>
        <v>18.367000000000001</v>
      </c>
      <c r="Q3945" s="24">
        <v>15</v>
      </c>
      <c r="R3945" s="21" t="s">
        <v>66</v>
      </c>
      <c r="S3945" s="21" t="s">
        <v>67</v>
      </c>
    </row>
    <row r="3946" spans="1:19" x14ac:dyDescent="0.35">
      <c r="A3946" s="21">
        <v>1554218</v>
      </c>
      <c r="B3946" s="53">
        <v>411591</v>
      </c>
      <c r="C3946" s="21">
        <f>VLOOKUP(TotalMov[[#This Row],[Order]],'Total Mov by SS'!B:C,2,0)</f>
        <v>157</v>
      </c>
      <c r="D3946" s="21" t="s">
        <v>59</v>
      </c>
      <c r="E3946" s="21" t="s">
        <v>73</v>
      </c>
      <c r="F3946" s="21" t="s">
        <v>69</v>
      </c>
      <c r="G3946" s="21" t="s">
        <v>62</v>
      </c>
      <c r="H3946" s="21" t="s">
        <v>70</v>
      </c>
      <c r="I3946" s="21" t="s">
        <v>71</v>
      </c>
      <c r="J3946" s="22">
        <v>43740</v>
      </c>
      <c r="K3946" s="23">
        <v>0.69039351851852004</v>
      </c>
      <c r="L3946" s="22">
        <v>43740</v>
      </c>
      <c r="M3946" s="23">
        <v>0.69039351851852004</v>
      </c>
      <c r="N3946" s="24">
        <v>20</v>
      </c>
      <c r="O3946" s="21" t="s">
        <v>66</v>
      </c>
      <c r="P3946" s="24">
        <f>TotalMov[[#This Row],[Confirmed activ. 3 (ILE03)]]</f>
        <v>20</v>
      </c>
      <c r="Q3946" s="24">
        <v>20</v>
      </c>
      <c r="R3946" s="21" t="s">
        <v>66</v>
      </c>
      <c r="S3946" s="21" t="s">
        <v>72</v>
      </c>
    </row>
    <row r="3947" spans="1:19" x14ac:dyDescent="0.35">
      <c r="A3947" s="21">
        <v>1554218</v>
      </c>
      <c r="B3947" s="53">
        <v>411591</v>
      </c>
      <c r="C3947" s="21">
        <f>VLOOKUP(TotalMov[[#This Row],[Order]],'Total Mov by SS'!B:C,2,0)</f>
        <v>157</v>
      </c>
      <c r="D3947" s="21" t="s">
        <v>59</v>
      </c>
      <c r="E3947" s="21" t="s">
        <v>75</v>
      </c>
      <c r="F3947" s="21" t="s">
        <v>61</v>
      </c>
      <c r="G3947" s="21" t="s">
        <v>62</v>
      </c>
      <c r="H3947" s="21" t="s">
        <v>63</v>
      </c>
      <c r="I3947" s="21" t="s">
        <v>74</v>
      </c>
      <c r="J3947" s="22">
        <v>43740</v>
      </c>
      <c r="K3947" s="23">
        <v>0.69615740740740994</v>
      </c>
      <c r="L3947" s="22">
        <v>43741</v>
      </c>
      <c r="M3947" s="23">
        <v>0.44686342592592998</v>
      </c>
      <c r="N3947" s="25">
        <v>4.4279999999999999</v>
      </c>
      <c r="O3947" s="21" t="s">
        <v>77</v>
      </c>
      <c r="P3947" s="24">
        <f>TotalMov[[#This Row],[Confirmed activ. 3 (ILE03)]]*60</f>
        <v>265.68</v>
      </c>
      <c r="Q3947" s="24">
        <v>350</v>
      </c>
      <c r="R3947" s="21" t="s">
        <v>66</v>
      </c>
      <c r="S3947" s="21" t="s">
        <v>67</v>
      </c>
    </row>
    <row r="3948" spans="1:19" x14ac:dyDescent="0.35">
      <c r="A3948" s="21">
        <v>1554218</v>
      </c>
      <c r="B3948" s="53">
        <v>411591</v>
      </c>
      <c r="C3948" s="21">
        <f>VLOOKUP(TotalMov[[#This Row],[Order]],'Total Mov by SS'!B:C,2,0)</f>
        <v>157</v>
      </c>
      <c r="D3948" s="21" t="s">
        <v>59</v>
      </c>
      <c r="E3948" s="21" t="s">
        <v>78</v>
      </c>
      <c r="F3948" s="21" t="s">
        <v>61</v>
      </c>
      <c r="G3948" s="21" t="s">
        <v>62</v>
      </c>
      <c r="H3948" s="21" t="s">
        <v>63</v>
      </c>
      <c r="I3948" s="21" t="s">
        <v>76</v>
      </c>
      <c r="J3948" s="22">
        <v>43741</v>
      </c>
      <c r="K3948" s="23">
        <v>0.44707175925926002</v>
      </c>
      <c r="L3948" s="22">
        <v>43747</v>
      </c>
      <c r="M3948" s="23">
        <v>0.67872685185185</v>
      </c>
      <c r="N3948" s="25">
        <v>2569.4470000000001</v>
      </c>
      <c r="O3948" s="21" t="s">
        <v>66</v>
      </c>
      <c r="P3948" s="24">
        <f>TotalMov[[#This Row],[Confirmed activ. 3 (ILE03)]]</f>
        <v>2569.4470000000001</v>
      </c>
      <c r="Q3948" s="24">
        <v>1020</v>
      </c>
      <c r="R3948" s="21" t="s">
        <v>66</v>
      </c>
      <c r="S3948" s="21" t="s">
        <v>67</v>
      </c>
    </row>
    <row r="3949" spans="1:19" x14ac:dyDescent="0.35">
      <c r="A3949" s="21">
        <v>1554218</v>
      </c>
      <c r="B3949" s="53">
        <v>411591</v>
      </c>
      <c r="C3949" s="21">
        <f>VLOOKUP(TotalMov[[#This Row],[Order]],'Total Mov by SS'!B:C,2,0)</f>
        <v>157</v>
      </c>
      <c r="D3949" s="21" t="s">
        <v>59</v>
      </c>
      <c r="E3949" s="21" t="s">
        <v>80</v>
      </c>
      <c r="F3949" s="21" t="s">
        <v>61</v>
      </c>
      <c r="G3949" s="21" t="s">
        <v>62</v>
      </c>
      <c r="H3949" s="21" t="s">
        <v>63</v>
      </c>
      <c r="I3949" s="21" t="s">
        <v>112</v>
      </c>
      <c r="J3949" s="22">
        <v>43747</v>
      </c>
      <c r="K3949" s="23">
        <v>0.67905092592592997</v>
      </c>
      <c r="L3949" s="22">
        <v>43747</v>
      </c>
      <c r="M3949" s="23">
        <v>0.68780092592593001</v>
      </c>
      <c r="N3949" s="25">
        <v>12.6</v>
      </c>
      <c r="O3949" s="21" t="s">
        <v>66</v>
      </c>
      <c r="P3949" s="24">
        <f>TotalMov[[#This Row],[Confirmed activ. 3 (ILE03)]]</f>
        <v>12.6</v>
      </c>
      <c r="Q3949" s="24">
        <v>50</v>
      </c>
      <c r="R3949" s="21" t="s">
        <v>66</v>
      </c>
      <c r="S3949" s="21" t="s">
        <v>67</v>
      </c>
    </row>
    <row r="3950" spans="1:19" x14ac:dyDescent="0.35">
      <c r="A3950" s="21">
        <v>1554218</v>
      </c>
      <c r="B3950" s="53">
        <v>411591</v>
      </c>
      <c r="C3950" s="21">
        <f>VLOOKUP(TotalMov[[#This Row],[Order]],'Total Mov by SS'!B:C,2,0)</f>
        <v>157</v>
      </c>
      <c r="D3950" s="21" t="s">
        <v>59</v>
      </c>
      <c r="E3950" s="21" t="s">
        <v>82</v>
      </c>
      <c r="F3950" s="21" t="s">
        <v>89</v>
      </c>
      <c r="G3950" s="21" t="s">
        <v>90</v>
      </c>
      <c r="H3950" s="21" t="s">
        <v>91</v>
      </c>
      <c r="I3950" s="21" t="s">
        <v>92</v>
      </c>
      <c r="J3950" s="22"/>
      <c r="K3950" s="23">
        <v>0</v>
      </c>
      <c r="L3950" s="22"/>
      <c r="M3950" s="23">
        <v>0</v>
      </c>
      <c r="N3950" s="25">
        <v>0</v>
      </c>
      <c r="O3950" s="21" t="s">
        <v>93</v>
      </c>
      <c r="P3950" s="24"/>
      <c r="Q3950" s="24">
        <v>0</v>
      </c>
      <c r="R3950" s="21" t="s">
        <v>66</v>
      </c>
      <c r="S3950" s="21" t="s">
        <v>94</v>
      </c>
    </row>
    <row r="3951" spans="1:19" x14ac:dyDescent="0.35">
      <c r="A3951" s="21">
        <v>1554218</v>
      </c>
      <c r="B3951" s="53">
        <v>411591</v>
      </c>
      <c r="C3951" s="21">
        <f>VLOOKUP(TotalMov[[#This Row],[Order]],'Total Mov by SS'!B:C,2,0)</f>
        <v>157</v>
      </c>
      <c r="D3951" s="21" t="s">
        <v>59</v>
      </c>
      <c r="E3951" s="21" t="s">
        <v>85</v>
      </c>
      <c r="F3951" s="21" t="s">
        <v>69</v>
      </c>
      <c r="G3951" s="21" t="s">
        <v>62</v>
      </c>
      <c r="H3951" s="21" t="s">
        <v>70</v>
      </c>
      <c r="I3951" s="21" t="s">
        <v>79</v>
      </c>
      <c r="J3951" s="22">
        <v>43748</v>
      </c>
      <c r="K3951" s="23">
        <v>0.49909722222222003</v>
      </c>
      <c r="L3951" s="22">
        <v>43748</v>
      </c>
      <c r="M3951" s="23">
        <v>0.49909722222222003</v>
      </c>
      <c r="N3951" s="24">
        <v>20</v>
      </c>
      <c r="O3951" s="21" t="s">
        <v>66</v>
      </c>
      <c r="P3951" s="24">
        <f>TotalMov[[#This Row],[Confirmed activ. 3 (ILE03)]]</f>
        <v>20</v>
      </c>
      <c r="Q3951" s="24">
        <v>20</v>
      </c>
      <c r="R3951" s="21" t="s">
        <v>66</v>
      </c>
      <c r="S3951" s="21" t="s">
        <v>72</v>
      </c>
    </row>
    <row r="3952" spans="1:19" x14ac:dyDescent="0.35">
      <c r="A3952" s="21">
        <v>1554218</v>
      </c>
      <c r="B3952" s="53">
        <v>411591</v>
      </c>
      <c r="C3952" s="21">
        <f>VLOOKUP(TotalMov[[#This Row],[Order]],'Total Mov by SS'!B:C,2,0)</f>
        <v>157</v>
      </c>
      <c r="D3952" s="21" t="s">
        <v>59</v>
      </c>
      <c r="E3952" s="21" t="s">
        <v>88</v>
      </c>
      <c r="F3952" s="21" t="s">
        <v>69</v>
      </c>
      <c r="G3952" s="21" t="s">
        <v>62</v>
      </c>
      <c r="H3952" s="21" t="s">
        <v>70</v>
      </c>
      <c r="I3952" s="21" t="s">
        <v>81</v>
      </c>
      <c r="J3952" s="22">
        <v>43748</v>
      </c>
      <c r="K3952" s="23">
        <v>0.49930555555556</v>
      </c>
      <c r="L3952" s="22">
        <v>43748</v>
      </c>
      <c r="M3952" s="23">
        <v>0.49930555555556</v>
      </c>
      <c r="N3952" s="24">
        <v>20</v>
      </c>
      <c r="O3952" s="21" t="s">
        <v>66</v>
      </c>
      <c r="P3952" s="24">
        <f>TotalMov[[#This Row],[Confirmed activ. 3 (ILE03)]]</f>
        <v>20</v>
      </c>
      <c r="Q3952" s="24">
        <v>20</v>
      </c>
      <c r="R3952" s="21" t="s">
        <v>66</v>
      </c>
      <c r="S3952" s="21" t="s">
        <v>72</v>
      </c>
    </row>
    <row r="3953" spans="1:19" x14ac:dyDescent="0.35">
      <c r="A3953" s="21">
        <v>1554218</v>
      </c>
      <c r="B3953" s="53">
        <v>411591</v>
      </c>
      <c r="C3953" s="21">
        <f>VLOOKUP(TotalMov[[#This Row],[Order]],'Total Mov by SS'!B:C,2,0)</f>
        <v>157</v>
      </c>
      <c r="D3953" s="21" t="s">
        <v>59</v>
      </c>
      <c r="E3953" s="21" t="s">
        <v>95</v>
      </c>
      <c r="F3953" s="21" t="s">
        <v>83</v>
      </c>
      <c r="G3953" s="21" t="s">
        <v>62</v>
      </c>
      <c r="H3953" s="21" t="s">
        <v>84</v>
      </c>
      <c r="I3953" s="21" t="s">
        <v>84</v>
      </c>
      <c r="J3953" s="22">
        <v>43748</v>
      </c>
      <c r="K3953" s="23">
        <v>0.61866898148147997</v>
      </c>
      <c r="L3953" s="22">
        <v>43752</v>
      </c>
      <c r="M3953" s="23">
        <v>2.8576388888890001E-2</v>
      </c>
      <c r="N3953" s="25">
        <v>522.27700000000004</v>
      </c>
      <c r="O3953" s="21" t="s">
        <v>66</v>
      </c>
      <c r="P3953" s="24">
        <f>TotalMov[[#This Row],[Confirmed activ. 3 (ILE03)]]</f>
        <v>522.27700000000004</v>
      </c>
      <c r="Q3953" s="24">
        <v>450</v>
      </c>
      <c r="R3953" s="21" t="s">
        <v>66</v>
      </c>
      <c r="S3953" s="21" t="s">
        <v>67</v>
      </c>
    </row>
    <row r="3954" spans="1:19" x14ac:dyDescent="0.35">
      <c r="A3954" s="21">
        <v>1554218</v>
      </c>
      <c r="B3954" s="53">
        <v>411591</v>
      </c>
      <c r="C3954" s="21">
        <f>VLOOKUP(TotalMov[[#This Row],[Order]],'Total Mov by SS'!B:C,2,0)</f>
        <v>157</v>
      </c>
      <c r="D3954" s="21" t="s">
        <v>59</v>
      </c>
      <c r="E3954" s="21" t="s">
        <v>97</v>
      </c>
      <c r="F3954" s="21" t="s">
        <v>86</v>
      </c>
      <c r="G3954" s="21" t="s">
        <v>62</v>
      </c>
      <c r="H3954" s="21" t="s">
        <v>87</v>
      </c>
      <c r="I3954" s="21" t="s">
        <v>87</v>
      </c>
      <c r="J3954" s="22">
        <v>43752</v>
      </c>
      <c r="K3954" s="23">
        <v>0.43246527777777999</v>
      </c>
      <c r="L3954" s="22">
        <v>43752</v>
      </c>
      <c r="M3954" s="23">
        <v>0.43246527777777999</v>
      </c>
      <c r="N3954" s="24">
        <v>20</v>
      </c>
      <c r="O3954" s="21" t="s">
        <v>66</v>
      </c>
      <c r="P3954" s="24">
        <f>TotalMov[[#This Row],[Confirmed activ. 3 (ILE03)]]</f>
        <v>20</v>
      </c>
      <c r="Q3954" s="24">
        <v>20</v>
      </c>
      <c r="R3954" s="21" t="s">
        <v>66</v>
      </c>
      <c r="S3954" s="21" t="s">
        <v>72</v>
      </c>
    </row>
    <row r="3955" spans="1:19" x14ac:dyDescent="0.35">
      <c r="A3955" s="21">
        <v>1554218</v>
      </c>
      <c r="B3955" s="53">
        <v>411591</v>
      </c>
      <c r="C3955" s="21">
        <f>VLOOKUP(TotalMov[[#This Row],[Order]],'Total Mov by SS'!B:C,2,0)</f>
        <v>157</v>
      </c>
      <c r="D3955" s="21" t="s">
        <v>59</v>
      </c>
      <c r="E3955" s="21" t="s">
        <v>99</v>
      </c>
      <c r="F3955" s="21" t="s">
        <v>61</v>
      </c>
      <c r="G3955" s="21" t="s">
        <v>62</v>
      </c>
      <c r="H3955" s="21" t="s">
        <v>63</v>
      </c>
      <c r="I3955" s="21" t="s">
        <v>96</v>
      </c>
      <c r="J3955" s="22">
        <v>43753</v>
      </c>
      <c r="K3955" s="23">
        <v>0.36358796296295998</v>
      </c>
      <c r="L3955" s="22">
        <v>43753</v>
      </c>
      <c r="M3955" s="23">
        <v>0.41449074074073999</v>
      </c>
      <c r="N3955" s="25">
        <v>57.982999999999997</v>
      </c>
      <c r="O3955" s="21" t="s">
        <v>66</v>
      </c>
      <c r="P3955" s="24">
        <f>TotalMov[[#This Row],[Confirmed activ. 3 (ILE03)]]</f>
        <v>57.982999999999997</v>
      </c>
      <c r="Q3955" s="24">
        <v>100</v>
      </c>
      <c r="R3955" s="21" t="s">
        <v>66</v>
      </c>
      <c r="S3955" s="21" t="s">
        <v>67</v>
      </c>
    </row>
    <row r="3956" spans="1:19" x14ac:dyDescent="0.35">
      <c r="A3956" s="21">
        <v>1554218</v>
      </c>
      <c r="B3956" s="53">
        <v>411591</v>
      </c>
      <c r="C3956" s="21">
        <f>VLOOKUP(TotalMov[[#This Row],[Order]],'Total Mov by SS'!B:C,2,0)</f>
        <v>157</v>
      </c>
      <c r="D3956" s="21" t="s">
        <v>59</v>
      </c>
      <c r="E3956" s="21" t="s">
        <v>101</v>
      </c>
      <c r="F3956" s="21" t="s">
        <v>69</v>
      </c>
      <c r="G3956" s="21" t="s">
        <v>62</v>
      </c>
      <c r="H3956" s="21" t="s">
        <v>70</v>
      </c>
      <c r="I3956" s="21" t="s">
        <v>98</v>
      </c>
      <c r="J3956" s="22">
        <v>43759</v>
      </c>
      <c r="K3956" s="23">
        <v>0.62326388888888995</v>
      </c>
      <c r="L3956" s="22">
        <v>43759</v>
      </c>
      <c r="M3956" s="23">
        <v>0.62326388888888995</v>
      </c>
      <c r="N3956" s="24">
        <v>20</v>
      </c>
      <c r="O3956" s="21" t="s">
        <v>66</v>
      </c>
      <c r="P3956" s="24">
        <f>TotalMov[[#This Row],[Confirmed activ. 3 (ILE03)]]</f>
        <v>20</v>
      </c>
      <c r="Q3956" s="24">
        <v>20</v>
      </c>
      <c r="R3956" s="21" t="s">
        <v>66</v>
      </c>
      <c r="S3956" s="21" t="s">
        <v>72</v>
      </c>
    </row>
    <row r="3957" spans="1:19" x14ac:dyDescent="0.35">
      <c r="A3957" s="21">
        <v>1554218</v>
      </c>
      <c r="B3957" s="53">
        <v>411591</v>
      </c>
      <c r="C3957" s="21">
        <f>VLOOKUP(TotalMov[[#This Row],[Order]],'Total Mov by SS'!B:C,2,0)</f>
        <v>157</v>
      </c>
      <c r="D3957" s="21" t="s">
        <v>59</v>
      </c>
      <c r="E3957" s="21" t="s">
        <v>104</v>
      </c>
      <c r="F3957" s="21" t="s">
        <v>69</v>
      </c>
      <c r="G3957" s="21" t="s">
        <v>62</v>
      </c>
      <c r="H3957" s="21" t="s">
        <v>70</v>
      </c>
      <c r="I3957" s="21" t="s">
        <v>100</v>
      </c>
      <c r="J3957" s="22">
        <v>43759</v>
      </c>
      <c r="K3957" s="23">
        <v>0.62337962962963001</v>
      </c>
      <c r="L3957" s="22">
        <v>43759</v>
      </c>
      <c r="M3957" s="23">
        <v>0.62337962962963001</v>
      </c>
      <c r="N3957" s="24">
        <v>30</v>
      </c>
      <c r="O3957" s="21" t="s">
        <v>66</v>
      </c>
      <c r="P3957" s="24">
        <f>TotalMov[[#This Row],[Confirmed activ. 3 (ILE03)]]</f>
        <v>30</v>
      </c>
      <c r="Q3957" s="24">
        <v>30</v>
      </c>
      <c r="R3957" s="21" t="s">
        <v>66</v>
      </c>
      <c r="S3957" s="21" t="s">
        <v>72</v>
      </c>
    </row>
    <row r="3958" spans="1:19" x14ac:dyDescent="0.35">
      <c r="A3958" s="21">
        <v>1554218</v>
      </c>
      <c r="B3958" s="53">
        <v>411591</v>
      </c>
      <c r="C3958" s="21">
        <f>VLOOKUP(TotalMov[[#This Row],[Order]],'Total Mov by SS'!B:C,2,0)</f>
        <v>157</v>
      </c>
      <c r="D3958" s="21" t="s">
        <v>59</v>
      </c>
      <c r="E3958" s="21" t="s">
        <v>113</v>
      </c>
      <c r="F3958" s="21" t="s">
        <v>102</v>
      </c>
      <c r="G3958" s="21" t="s">
        <v>62</v>
      </c>
      <c r="H3958" s="21" t="s">
        <v>100</v>
      </c>
      <c r="I3958" s="21" t="s">
        <v>103</v>
      </c>
      <c r="J3958" s="22">
        <v>43759</v>
      </c>
      <c r="K3958" s="23">
        <v>0.62351851851852003</v>
      </c>
      <c r="L3958" s="22">
        <v>43759</v>
      </c>
      <c r="M3958" s="23">
        <v>0.62351851851852003</v>
      </c>
      <c r="N3958" s="24">
        <v>30</v>
      </c>
      <c r="O3958" s="21" t="s">
        <v>66</v>
      </c>
      <c r="P3958" s="24">
        <f>TotalMov[[#This Row],[Confirmed activ. 3 (ILE03)]]</f>
        <v>30</v>
      </c>
      <c r="Q3958" s="24">
        <v>30</v>
      </c>
      <c r="R3958" s="21" t="s">
        <v>66</v>
      </c>
      <c r="S3958" s="21" t="s">
        <v>72</v>
      </c>
    </row>
    <row r="3959" spans="1:19" x14ac:dyDescent="0.35">
      <c r="A3959" s="21">
        <v>1554218</v>
      </c>
      <c r="B3959" s="53">
        <v>411591</v>
      </c>
      <c r="C3959" s="21">
        <f>VLOOKUP(TotalMov[[#This Row],[Order]],'Total Mov by SS'!B:C,2,0)</f>
        <v>157</v>
      </c>
      <c r="D3959" s="21" t="s">
        <v>59</v>
      </c>
      <c r="E3959" s="21" t="s">
        <v>114</v>
      </c>
      <c r="F3959" s="21" t="s">
        <v>102</v>
      </c>
      <c r="G3959" s="21" t="s">
        <v>105</v>
      </c>
      <c r="H3959" s="21" t="s">
        <v>100</v>
      </c>
      <c r="I3959" s="21" t="s">
        <v>106</v>
      </c>
      <c r="J3959" s="22">
        <v>43760</v>
      </c>
      <c r="K3959" s="23">
        <v>0.35177083333332998</v>
      </c>
      <c r="L3959" s="22">
        <v>43760</v>
      </c>
      <c r="M3959" s="23">
        <v>0.35177083333332998</v>
      </c>
      <c r="N3959" s="24">
        <v>45</v>
      </c>
      <c r="O3959" s="21" t="s">
        <v>66</v>
      </c>
      <c r="P3959" s="24">
        <f>TotalMov[[#This Row],[Confirmed activ. 3 (ILE03)]]</f>
        <v>45</v>
      </c>
      <c r="Q3959" s="24">
        <v>45</v>
      </c>
      <c r="R3959" s="21" t="s">
        <v>66</v>
      </c>
      <c r="S3959" s="21" t="s">
        <v>72</v>
      </c>
    </row>
    <row r="3960" spans="1:19" x14ac:dyDescent="0.35">
      <c r="A3960" s="21">
        <v>1554218</v>
      </c>
      <c r="B3960" s="53">
        <v>411591</v>
      </c>
      <c r="C3960" s="21">
        <f>VLOOKUP(TotalMov[[#This Row],[Order]],'Total Mov by SS'!B:C,2,0)</f>
        <v>157</v>
      </c>
      <c r="D3960" s="21" t="s">
        <v>107</v>
      </c>
      <c r="E3960" s="21" t="s">
        <v>60</v>
      </c>
      <c r="F3960" s="21" t="s">
        <v>61</v>
      </c>
      <c r="G3960" s="21" t="s">
        <v>90</v>
      </c>
      <c r="H3960" s="21" t="s">
        <v>63</v>
      </c>
      <c r="I3960" s="21" t="s">
        <v>108</v>
      </c>
      <c r="J3960" s="22">
        <v>43753</v>
      </c>
      <c r="K3960" s="23">
        <v>0.35729166666667</v>
      </c>
      <c r="L3960" s="22">
        <v>43759</v>
      </c>
      <c r="M3960" s="23">
        <v>0.61361111111111</v>
      </c>
      <c r="N3960" s="25">
        <v>12.25</v>
      </c>
      <c r="O3960" s="21" t="s">
        <v>66</v>
      </c>
      <c r="P3960" s="24">
        <f>TotalMov[[#This Row],[Confirmed activ. 3 (ILE03)]]</f>
        <v>12.25</v>
      </c>
      <c r="Q3960" s="24">
        <v>1</v>
      </c>
      <c r="R3960" s="21" t="s">
        <v>66</v>
      </c>
      <c r="S3960" s="21" t="s">
        <v>67</v>
      </c>
    </row>
    <row r="3961" spans="1:19" x14ac:dyDescent="0.35">
      <c r="A3961" s="21">
        <v>1554218</v>
      </c>
      <c r="B3961" s="53">
        <v>411591</v>
      </c>
      <c r="C3961" s="21">
        <f>VLOOKUP(TotalMov[[#This Row],[Order]],'Total Mov by SS'!B:C,2,0)</f>
        <v>157</v>
      </c>
      <c r="D3961" s="21" t="s">
        <v>109</v>
      </c>
      <c r="E3961" s="21" t="s">
        <v>95</v>
      </c>
      <c r="F3961" s="21" t="s">
        <v>83</v>
      </c>
      <c r="G3961" s="21" t="s">
        <v>90</v>
      </c>
      <c r="H3961" s="21" t="s">
        <v>84</v>
      </c>
      <c r="I3961" s="21" t="s">
        <v>110</v>
      </c>
      <c r="J3961" s="22"/>
      <c r="K3961" s="23">
        <v>0</v>
      </c>
      <c r="L3961" s="22"/>
      <c r="M3961" s="23">
        <v>0</v>
      </c>
      <c r="N3961" s="25">
        <v>0</v>
      </c>
      <c r="O3961" s="21" t="s">
        <v>93</v>
      </c>
      <c r="P3961" s="24"/>
      <c r="Q3961" s="24">
        <v>5</v>
      </c>
      <c r="R3961" s="21" t="s">
        <v>66</v>
      </c>
      <c r="S3961" s="21" t="s">
        <v>94</v>
      </c>
    </row>
    <row r="3962" spans="1:19" x14ac:dyDescent="0.35">
      <c r="A3962" s="21">
        <v>1554659</v>
      </c>
      <c r="B3962" s="53">
        <v>411591</v>
      </c>
      <c r="C3962" s="21">
        <f>VLOOKUP(TotalMov[[#This Row],[Order]],'Total Mov by SS'!B:C,2,0)</f>
        <v>158</v>
      </c>
      <c r="D3962" s="21" t="s">
        <v>59</v>
      </c>
      <c r="E3962" s="21" t="s">
        <v>60</v>
      </c>
      <c r="F3962" s="21" t="s">
        <v>83</v>
      </c>
      <c r="G3962" s="21" t="s">
        <v>62</v>
      </c>
      <c r="H3962" s="21" t="s">
        <v>84</v>
      </c>
      <c r="I3962" s="21" t="s">
        <v>111</v>
      </c>
      <c r="J3962" s="22">
        <v>43741</v>
      </c>
      <c r="K3962" s="23">
        <v>0.76706018518519004</v>
      </c>
      <c r="L3962" s="22">
        <v>43741</v>
      </c>
      <c r="M3962" s="23">
        <v>0.79800925925926003</v>
      </c>
      <c r="N3962" s="25">
        <v>44.567</v>
      </c>
      <c r="O3962" s="21" t="s">
        <v>66</v>
      </c>
      <c r="P3962" s="24">
        <f>TotalMov[[#This Row],[Confirmed activ. 3 (ILE03)]]</f>
        <v>44.567</v>
      </c>
      <c r="Q3962" s="24">
        <v>40</v>
      </c>
      <c r="R3962" s="21" t="s">
        <v>66</v>
      </c>
      <c r="S3962" s="21" t="s">
        <v>67</v>
      </c>
    </row>
    <row r="3963" spans="1:19" x14ac:dyDescent="0.35">
      <c r="A3963" s="21">
        <v>1554659</v>
      </c>
      <c r="B3963" s="53">
        <v>411591</v>
      </c>
      <c r="C3963" s="21">
        <f>VLOOKUP(TotalMov[[#This Row],[Order]],'Total Mov by SS'!B:C,2,0)</f>
        <v>158</v>
      </c>
      <c r="D3963" s="21" t="s">
        <v>59</v>
      </c>
      <c r="E3963" s="21" t="s">
        <v>68</v>
      </c>
      <c r="F3963" s="21" t="s">
        <v>61</v>
      </c>
      <c r="G3963" s="21" t="s">
        <v>62</v>
      </c>
      <c r="H3963" s="21" t="s">
        <v>63</v>
      </c>
      <c r="I3963" s="21" t="s">
        <v>64</v>
      </c>
      <c r="J3963" s="22">
        <v>43744</v>
      </c>
      <c r="K3963" s="23">
        <v>0.40437499999999998</v>
      </c>
      <c r="L3963" s="22">
        <v>43744</v>
      </c>
      <c r="M3963" s="23">
        <v>0.41670138888889002</v>
      </c>
      <c r="N3963" s="25">
        <v>3.6669999999999998</v>
      </c>
      <c r="O3963" s="21" t="s">
        <v>66</v>
      </c>
      <c r="P3963" s="24">
        <f>TotalMov[[#This Row],[Confirmed activ. 3 (ILE03)]]</f>
        <v>3.6669999999999998</v>
      </c>
      <c r="Q3963" s="24">
        <v>15</v>
      </c>
      <c r="R3963" s="21" t="s">
        <v>66</v>
      </c>
      <c r="S3963" s="21" t="s">
        <v>67</v>
      </c>
    </row>
    <row r="3964" spans="1:19" x14ac:dyDescent="0.35">
      <c r="A3964" s="21">
        <v>1554659</v>
      </c>
      <c r="B3964" s="53">
        <v>411591</v>
      </c>
      <c r="C3964" s="21">
        <f>VLOOKUP(TotalMov[[#This Row],[Order]],'Total Mov by SS'!B:C,2,0)</f>
        <v>158</v>
      </c>
      <c r="D3964" s="21" t="s">
        <v>59</v>
      </c>
      <c r="E3964" s="21" t="s">
        <v>73</v>
      </c>
      <c r="F3964" s="21" t="s">
        <v>69</v>
      </c>
      <c r="G3964" s="21" t="s">
        <v>62</v>
      </c>
      <c r="H3964" s="21" t="s">
        <v>70</v>
      </c>
      <c r="I3964" s="21" t="s">
        <v>71</v>
      </c>
      <c r="J3964" s="22">
        <v>43745</v>
      </c>
      <c r="K3964" s="23">
        <v>0.56581018518519</v>
      </c>
      <c r="L3964" s="22">
        <v>43745</v>
      </c>
      <c r="M3964" s="23">
        <v>0.56581018518519</v>
      </c>
      <c r="N3964" s="24">
        <v>20</v>
      </c>
      <c r="O3964" s="21" t="s">
        <v>66</v>
      </c>
      <c r="P3964" s="24">
        <f>TotalMov[[#This Row],[Confirmed activ. 3 (ILE03)]]</f>
        <v>20</v>
      </c>
      <c r="Q3964" s="24">
        <v>20</v>
      </c>
      <c r="R3964" s="21" t="s">
        <v>66</v>
      </c>
      <c r="S3964" s="21" t="s">
        <v>72</v>
      </c>
    </row>
    <row r="3965" spans="1:19" x14ac:dyDescent="0.35">
      <c r="A3965" s="21">
        <v>1554659</v>
      </c>
      <c r="B3965" s="53">
        <v>411591</v>
      </c>
      <c r="C3965" s="21">
        <f>VLOOKUP(TotalMov[[#This Row],[Order]],'Total Mov by SS'!B:C,2,0)</f>
        <v>158</v>
      </c>
      <c r="D3965" s="21" t="s">
        <v>59</v>
      </c>
      <c r="E3965" s="21" t="s">
        <v>75</v>
      </c>
      <c r="F3965" s="21" t="s">
        <v>61</v>
      </c>
      <c r="G3965" s="21" t="s">
        <v>62</v>
      </c>
      <c r="H3965" s="21" t="s">
        <v>63</v>
      </c>
      <c r="I3965" s="21" t="s">
        <v>74</v>
      </c>
      <c r="J3965" s="22">
        <v>43745</v>
      </c>
      <c r="K3965" s="23">
        <v>0.56606481481480997</v>
      </c>
      <c r="L3965" s="22">
        <v>43746</v>
      </c>
      <c r="M3965" s="23">
        <v>0.47893518518519002</v>
      </c>
      <c r="N3965" s="25">
        <v>8.3219999999999992</v>
      </c>
      <c r="O3965" s="21" t="s">
        <v>77</v>
      </c>
      <c r="P3965" s="24">
        <f>TotalMov[[#This Row],[Confirmed activ. 3 (ILE03)]]*60</f>
        <v>499.31999999999994</v>
      </c>
      <c r="Q3965" s="24">
        <v>290</v>
      </c>
      <c r="R3965" s="21" t="s">
        <v>66</v>
      </c>
      <c r="S3965" s="21" t="s">
        <v>67</v>
      </c>
    </row>
    <row r="3966" spans="1:19" x14ac:dyDescent="0.35">
      <c r="A3966" s="21">
        <v>1554659</v>
      </c>
      <c r="B3966" s="53">
        <v>411591</v>
      </c>
      <c r="C3966" s="21">
        <f>VLOOKUP(TotalMov[[#This Row],[Order]],'Total Mov by SS'!B:C,2,0)</f>
        <v>158</v>
      </c>
      <c r="D3966" s="21" t="s">
        <v>59</v>
      </c>
      <c r="E3966" s="21" t="s">
        <v>78</v>
      </c>
      <c r="F3966" s="21" t="s">
        <v>61</v>
      </c>
      <c r="G3966" s="21" t="s">
        <v>62</v>
      </c>
      <c r="H3966" s="21" t="s">
        <v>63</v>
      </c>
      <c r="I3966" s="21" t="s">
        <v>76</v>
      </c>
      <c r="J3966" s="22">
        <v>43746</v>
      </c>
      <c r="K3966" s="23">
        <v>0.50576388888889001</v>
      </c>
      <c r="L3966" s="22">
        <v>43752</v>
      </c>
      <c r="M3966" s="23">
        <v>0.66849537037036999</v>
      </c>
      <c r="N3966" s="25">
        <v>39.591999999999999</v>
      </c>
      <c r="O3966" s="21" t="s">
        <v>77</v>
      </c>
      <c r="P3966" s="24">
        <f>TotalMov[[#This Row],[Confirmed activ. 3 (ILE03)]]*60</f>
        <v>2375.52</v>
      </c>
      <c r="Q3966" s="24">
        <v>1040</v>
      </c>
      <c r="R3966" s="21" t="s">
        <v>66</v>
      </c>
      <c r="S3966" s="21" t="s">
        <v>67</v>
      </c>
    </row>
    <row r="3967" spans="1:19" x14ac:dyDescent="0.35">
      <c r="A3967" s="21">
        <v>1554659</v>
      </c>
      <c r="B3967" s="53">
        <v>411591</v>
      </c>
      <c r="C3967" s="21">
        <f>VLOOKUP(TotalMov[[#This Row],[Order]],'Total Mov by SS'!B:C,2,0)</f>
        <v>158</v>
      </c>
      <c r="D3967" s="21" t="s">
        <v>59</v>
      </c>
      <c r="E3967" s="21" t="s">
        <v>80</v>
      </c>
      <c r="F3967" s="21" t="s">
        <v>61</v>
      </c>
      <c r="G3967" s="21" t="s">
        <v>62</v>
      </c>
      <c r="H3967" s="21" t="s">
        <v>63</v>
      </c>
      <c r="I3967" s="21" t="s">
        <v>112</v>
      </c>
      <c r="J3967" s="22">
        <v>43752</v>
      </c>
      <c r="K3967" s="23">
        <v>0.66861111111111005</v>
      </c>
      <c r="L3967" s="22">
        <v>43752</v>
      </c>
      <c r="M3967" s="23">
        <v>0.68532407407407003</v>
      </c>
      <c r="N3967" s="25">
        <v>24.067</v>
      </c>
      <c r="O3967" s="21" t="s">
        <v>66</v>
      </c>
      <c r="P3967" s="24">
        <f>TotalMov[[#This Row],[Confirmed activ. 3 (ILE03)]]</f>
        <v>24.067</v>
      </c>
      <c r="Q3967" s="24">
        <v>50</v>
      </c>
      <c r="R3967" s="21" t="s">
        <v>66</v>
      </c>
      <c r="S3967" s="21" t="s">
        <v>67</v>
      </c>
    </row>
    <row r="3968" spans="1:19" x14ac:dyDescent="0.35">
      <c r="A3968" s="21">
        <v>1554659</v>
      </c>
      <c r="B3968" s="53">
        <v>411591</v>
      </c>
      <c r="C3968" s="21">
        <f>VLOOKUP(TotalMov[[#This Row],[Order]],'Total Mov by SS'!B:C,2,0)</f>
        <v>158</v>
      </c>
      <c r="D3968" s="21" t="s">
        <v>59</v>
      </c>
      <c r="E3968" s="21" t="s">
        <v>82</v>
      </c>
      <c r="F3968" s="21" t="s">
        <v>89</v>
      </c>
      <c r="G3968" s="21" t="s">
        <v>90</v>
      </c>
      <c r="H3968" s="21" t="s">
        <v>91</v>
      </c>
      <c r="I3968" s="21" t="s">
        <v>92</v>
      </c>
      <c r="J3968" s="22"/>
      <c r="K3968" s="23">
        <v>0</v>
      </c>
      <c r="L3968" s="22"/>
      <c r="M3968" s="23">
        <v>0</v>
      </c>
      <c r="N3968" s="25">
        <v>0</v>
      </c>
      <c r="O3968" s="21" t="s">
        <v>93</v>
      </c>
      <c r="P3968" s="24"/>
      <c r="Q3968" s="24">
        <v>0</v>
      </c>
      <c r="R3968" s="21" t="s">
        <v>66</v>
      </c>
      <c r="S3968" s="21" t="s">
        <v>94</v>
      </c>
    </row>
    <row r="3969" spans="1:19" x14ac:dyDescent="0.35">
      <c r="A3969" s="21">
        <v>1554659</v>
      </c>
      <c r="B3969" s="53">
        <v>411591</v>
      </c>
      <c r="C3969" s="21">
        <f>VLOOKUP(TotalMov[[#This Row],[Order]],'Total Mov by SS'!B:C,2,0)</f>
        <v>158</v>
      </c>
      <c r="D3969" s="21" t="s">
        <v>59</v>
      </c>
      <c r="E3969" s="21" t="s">
        <v>85</v>
      </c>
      <c r="F3969" s="21" t="s">
        <v>69</v>
      </c>
      <c r="G3969" s="21" t="s">
        <v>62</v>
      </c>
      <c r="H3969" s="21" t="s">
        <v>70</v>
      </c>
      <c r="I3969" s="21" t="s">
        <v>79</v>
      </c>
      <c r="J3969" s="22">
        <v>43753</v>
      </c>
      <c r="K3969" s="23">
        <v>0.42721064814815002</v>
      </c>
      <c r="L3969" s="22">
        <v>43753</v>
      </c>
      <c r="M3969" s="23">
        <v>0.42721064814815002</v>
      </c>
      <c r="N3969" s="24">
        <v>20</v>
      </c>
      <c r="O3969" s="21" t="s">
        <v>66</v>
      </c>
      <c r="P3969" s="24">
        <f>TotalMov[[#This Row],[Confirmed activ. 3 (ILE03)]]</f>
        <v>20</v>
      </c>
      <c r="Q3969" s="24">
        <v>20</v>
      </c>
      <c r="R3969" s="21" t="s">
        <v>66</v>
      </c>
      <c r="S3969" s="21" t="s">
        <v>72</v>
      </c>
    </row>
    <row r="3970" spans="1:19" x14ac:dyDescent="0.35">
      <c r="A3970" s="21">
        <v>1554659</v>
      </c>
      <c r="B3970" s="53">
        <v>411591</v>
      </c>
      <c r="C3970" s="21">
        <f>VLOOKUP(TotalMov[[#This Row],[Order]],'Total Mov by SS'!B:C,2,0)</f>
        <v>158</v>
      </c>
      <c r="D3970" s="21" t="s">
        <v>59</v>
      </c>
      <c r="E3970" s="21" t="s">
        <v>88</v>
      </c>
      <c r="F3970" s="21" t="s">
        <v>69</v>
      </c>
      <c r="G3970" s="21" t="s">
        <v>62</v>
      </c>
      <c r="H3970" s="21" t="s">
        <v>70</v>
      </c>
      <c r="I3970" s="21" t="s">
        <v>81</v>
      </c>
      <c r="J3970" s="22">
        <v>43753</v>
      </c>
      <c r="K3970" s="23">
        <v>0.57378472222221999</v>
      </c>
      <c r="L3970" s="22">
        <v>43753</v>
      </c>
      <c r="M3970" s="23">
        <v>0.57378472222221999</v>
      </c>
      <c r="N3970" s="24">
        <v>20</v>
      </c>
      <c r="O3970" s="21" t="s">
        <v>66</v>
      </c>
      <c r="P3970" s="24">
        <f>TotalMov[[#This Row],[Confirmed activ. 3 (ILE03)]]</f>
        <v>20</v>
      </c>
      <c r="Q3970" s="24">
        <v>20</v>
      </c>
      <c r="R3970" s="21" t="s">
        <v>66</v>
      </c>
      <c r="S3970" s="21" t="s">
        <v>72</v>
      </c>
    </row>
    <row r="3971" spans="1:19" x14ac:dyDescent="0.35">
      <c r="A3971" s="21">
        <v>1554659</v>
      </c>
      <c r="B3971" s="53">
        <v>411591</v>
      </c>
      <c r="C3971" s="21">
        <f>VLOOKUP(TotalMov[[#This Row],[Order]],'Total Mov by SS'!B:C,2,0)</f>
        <v>158</v>
      </c>
      <c r="D3971" s="21" t="s">
        <v>59</v>
      </c>
      <c r="E3971" s="21" t="s">
        <v>95</v>
      </c>
      <c r="F3971" s="21" t="s">
        <v>83</v>
      </c>
      <c r="G3971" s="21" t="s">
        <v>62</v>
      </c>
      <c r="H3971" s="21" t="s">
        <v>84</v>
      </c>
      <c r="I3971" s="21" t="s">
        <v>84</v>
      </c>
      <c r="J3971" s="22">
        <v>43753</v>
      </c>
      <c r="K3971" s="23">
        <v>0.85135416666666996</v>
      </c>
      <c r="L3971" s="22">
        <v>43754</v>
      </c>
      <c r="M3971" s="23">
        <v>0.94508101851852</v>
      </c>
      <c r="N3971" s="25">
        <v>4.5259999999999998</v>
      </c>
      <c r="O3971" s="21" t="s">
        <v>77</v>
      </c>
      <c r="P3971" s="24">
        <f>TotalMov[[#This Row],[Confirmed activ. 3 (ILE03)]]*60</f>
        <v>271.56</v>
      </c>
      <c r="Q3971" s="24">
        <v>450</v>
      </c>
      <c r="R3971" s="21" t="s">
        <v>66</v>
      </c>
      <c r="S3971" s="21" t="s">
        <v>67</v>
      </c>
    </row>
    <row r="3972" spans="1:19" x14ac:dyDescent="0.35">
      <c r="A3972" s="21">
        <v>1554659</v>
      </c>
      <c r="B3972" s="53">
        <v>411591</v>
      </c>
      <c r="C3972" s="21">
        <f>VLOOKUP(TotalMov[[#This Row],[Order]],'Total Mov by SS'!B:C,2,0)</f>
        <v>158</v>
      </c>
      <c r="D3972" s="21" t="s">
        <v>59</v>
      </c>
      <c r="E3972" s="21" t="s">
        <v>97</v>
      </c>
      <c r="F3972" s="21" t="s">
        <v>86</v>
      </c>
      <c r="G3972" s="21" t="s">
        <v>62</v>
      </c>
      <c r="H3972" s="21" t="s">
        <v>87</v>
      </c>
      <c r="I3972" s="21" t="s">
        <v>87</v>
      </c>
      <c r="J3972" s="22">
        <v>43758</v>
      </c>
      <c r="K3972" s="23">
        <v>0.32086805555555997</v>
      </c>
      <c r="L3972" s="22">
        <v>43758</v>
      </c>
      <c r="M3972" s="23">
        <v>0.32086805555555997</v>
      </c>
      <c r="N3972" s="24">
        <v>20</v>
      </c>
      <c r="O3972" s="21" t="s">
        <v>66</v>
      </c>
      <c r="P3972" s="24">
        <f>TotalMov[[#This Row],[Confirmed activ. 3 (ILE03)]]</f>
        <v>20</v>
      </c>
      <c r="Q3972" s="24">
        <v>20</v>
      </c>
      <c r="R3972" s="21" t="s">
        <v>66</v>
      </c>
      <c r="S3972" s="21" t="s">
        <v>72</v>
      </c>
    </row>
    <row r="3973" spans="1:19" x14ac:dyDescent="0.35">
      <c r="A3973" s="21">
        <v>1554659</v>
      </c>
      <c r="B3973" s="53">
        <v>411591</v>
      </c>
      <c r="C3973" s="21">
        <f>VLOOKUP(TotalMov[[#This Row],[Order]],'Total Mov by SS'!B:C,2,0)</f>
        <v>158</v>
      </c>
      <c r="D3973" s="21" t="s">
        <v>59</v>
      </c>
      <c r="E3973" s="21" t="s">
        <v>99</v>
      </c>
      <c r="F3973" s="21" t="s">
        <v>61</v>
      </c>
      <c r="G3973" s="21" t="s">
        <v>62</v>
      </c>
      <c r="H3973" s="21" t="s">
        <v>63</v>
      </c>
      <c r="I3973" s="21" t="s">
        <v>96</v>
      </c>
      <c r="J3973" s="22">
        <v>43758</v>
      </c>
      <c r="K3973" s="23">
        <v>0.55732638888888997</v>
      </c>
      <c r="L3973" s="22">
        <v>43758</v>
      </c>
      <c r="M3973" s="23">
        <v>0.57292824074074</v>
      </c>
      <c r="N3973" s="25">
        <v>7.4829999999999997</v>
      </c>
      <c r="O3973" s="21" t="s">
        <v>66</v>
      </c>
      <c r="P3973" s="24">
        <f>TotalMov[[#This Row],[Confirmed activ. 3 (ILE03)]]</f>
        <v>7.4829999999999997</v>
      </c>
      <c r="Q3973" s="24">
        <v>100</v>
      </c>
      <c r="R3973" s="21" t="s">
        <v>66</v>
      </c>
      <c r="S3973" s="21" t="s">
        <v>67</v>
      </c>
    </row>
    <row r="3974" spans="1:19" x14ac:dyDescent="0.35">
      <c r="A3974" s="21">
        <v>1554659</v>
      </c>
      <c r="B3974" s="53">
        <v>411591</v>
      </c>
      <c r="C3974" s="21">
        <f>VLOOKUP(TotalMov[[#This Row],[Order]],'Total Mov by SS'!B:C,2,0)</f>
        <v>158</v>
      </c>
      <c r="D3974" s="21" t="s">
        <v>59</v>
      </c>
      <c r="E3974" s="21" t="s">
        <v>101</v>
      </c>
      <c r="F3974" s="21" t="s">
        <v>69</v>
      </c>
      <c r="G3974" s="21" t="s">
        <v>62</v>
      </c>
      <c r="H3974" s="21" t="s">
        <v>70</v>
      </c>
      <c r="I3974" s="21" t="s">
        <v>98</v>
      </c>
      <c r="J3974" s="22">
        <v>43761</v>
      </c>
      <c r="K3974" s="23">
        <v>0.51285879629630005</v>
      </c>
      <c r="L3974" s="22">
        <v>43761</v>
      </c>
      <c r="M3974" s="23">
        <v>0.51285879629630005</v>
      </c>
      <c r="N3974" s="24">
        <v>20</v>
      </c>
      <c r="O3974" s="21" t="s">
        <v>66</v>
      </c>
      <c r="P3974" s="24">
        <f>TotalMov[[#This Row],[Confirmed activ. 3 (ILE03)]]</f>
        <v>20</v>
      </c>
      <c r="Q3974" s="24">
        <v>20</v>
      </c>
      <c r="R3974" s="21" t="s">
        <v>66</v>
      </c>
      <c r="S3974" s="21" t="s">
        <v>72</v>
      </c>
    </row>
    <row r="3975" spans="1:19" x14ac:dyDescent="0.35">
      <c r="A3975" s="21">
        <v>1554659</v>
      </c>
      <c r="B3975" s="53">
        <v>411591</v>
      </c>
      <c r="C3975" s="21">
        <f>VLOOKUP(TotalMov[[#This Row],[Order]],'Total Mov by SS'!B:C,2,0)</f>
        <v>158</v>
      </c>
      <c r="D3975" s="21" t="s">
        <v>59</v>
      </c>
      <c r="E3975" s="21" t="s">
        <v>104</v>
      </c>
      <c r="F3975" s="21" t="s">
        <v>69</v>
      </c>
      <c r="G3975" s="21" t="s">
        <v>62</v>
      </c>
      <c r="H3975" s="21" t="s">
        <v>70</v>
      </c>
      <c r="I3975" s="21" t="s">
        <v>100</v>
      </c>
      <c r="J3975" s="22">
        <v>43761</v>
      </c>
      <c r="K3975" s="23">
        <v>0.51297453703703999</v>
      </c>
      <c r="L3975" s="22">
        <v>43761</v>
      </c>
      <c r="M3975" s="23">
        <v>0.51297453703703999</v>
      </c>
      <c r="N3975" s="24">
        <v>30</v>
      </c>
      <c r="O3975" s="21" t="s">
        <v>66</v>
      </c>
      <c r="P3975" s="24">
        <f>TotalMov[[#This Row],[Confirmed activ. 3 (ILE03)]]</f>
        <v>30</v>
      </c>
      <c r="Q3975" s="24">
        <v>30</v>
      </c>
      <c r="R3975" s="21" t="s">
        <v>66</v>
      </c>
      <c r="S3975" s="21" t="s">
        <v>72</v>
      </c>
    </row>
    <row r="3976" spans="1:19" x14ac:dyDescent="0.35">
      <c r="A3976" s="21">
        <v>1554659</v>
      </c>
      <c r="B3976" s="53">
        <v>411591</v>
      </c>
      <c r="C3976" s="21">
        <f>VLOOKUP(TotalMov[[#This Row],[Order]],'Total Mov by SS'!B:C,2,0)</f>
        <v>158</v>
      </c>
      <c r="D3976" s="21" t="s">
        <v>59</v>
      </c>
      <c r="E3976" s="21" t="s">
        <v>113</v>
      </c>
      <c r="F3976" s="21" t="s">
        <v>102</v>
      </c>
      <c r="G3976" s="21" t="s">
        <v>62</v>
      </c>
      <c r="H3976" s="21" t="s">
        <v>100</v>
      </c>
      <c r="I3976" s="21" t="s">
        <v>103</v>
      </c>
      <c r="J3976" s="22">
        <v>43761</v>
      </c>
      <c r="K3976" s="23">
        <v>0.51306712962962997</v>
      </c>
      <c r="L3976" s="22">
        <v>43761</v>
      </c>
      <c r="M3976" s="23">
        <v>0.51306712962962997</v>
      </c>
      <c r="N3976" s="24">
        <v>30</v>
      </c>
      <c r="O3976" s="21" t="s">
        <v>66</v>
      </c>
      <c r="P3976" s="24">
        <f>TotalMov[[#This Row],[Confirmed activ. 3 (ILE03)]]</f>
        <v>30</v>
      </c>
      <c r="Q3976" s="24">
        <v>30</v>
      </c>
      <c r="R3976" s="21" t="s">
        <v>66</v>
      </c>
      <c r="S3976" s="21" t="s">
        <v>72</v>
      </c>
    </row>
    <row r="3977" spans="1:19" x14ac:dyDescent="0.35">
      <c r="A3977" s="21">
        <v>1554659</v>
      </c>
      <c r="B3977" s="53">
        <v>411591</v>
      </c>
      <c r="C3977" s="21">
        <f>VLOOKUP(TotalMov[[#This Row],[Order]],'Total Mov by SS'!B:C,2,0)</f>
        <v>158</v>
      </c>
      <c r="D3977" s="21" t="s">
        <v>59</v>
      </c>
      <c r="E3977" s="21" t="s">
        <v>114</v>
      </c>
      <c r="F3977" s="21" t="s">
        <v>102</v>
      </c>
      <c r="G3977" s="21" t="s">
        <v>105</v>
      </c>
      <c r="H3977" s="21" t="s">
        <v>100</v>
      </c>
      <c r="I3977" s="21" t="s">
        <v>106</v>
      </c>
      <c r="J3977" s="22">
        <v>43765</v>
      </c>
      <c r="K3977" s="23">
        <v>0.41946759259258998</v>
      </c>
      <c r="L3977" s="22">
        <v>43765</v>
      </c>
      <c r="M3977" s="23">
        <v>0.41946759259258998</v>
      </c>
      <c r="N3977" s="24">
        <v>45</v>
      </c>
      <c r="O3977" s="21" t="s">
        <v>66</v>
      </c>
      <c r="P3977" s="24">
        <f>TotalMov[[#This Row],[Confirmed activ. 3 (ILE03)]]</f>
        <v>45</v>
      </c>
      <c r="Q3977" s="24">
        <v>45</v>
      </c>
      <c r="R3977" s="21" t="s">
        <v>66</v>
      </c>
      <c r="S3977" s="21" t="s">
        <v>72</v>
      </c>
    </row>
    <row r="3978" spans="1:19" x14ac:dyDescent="0.35">
      <c r="A3978" s="21">
        <v>1554659</v>
      </c>
      <c r="B3978" s="53">
        <v>411591</v>
      </c>
      <c r="C3978" s="21">
        <f>VLOOKUP(TotalMov[[#This Row],[Order]],'Total Mov by SS'!B:C,2,0)</f>
        <v>158</v>
      </c>
      <c r="D3978" s="21" t="s">
        <v>107</v>
      </c>
      <c r="E3978" s="21" t="s">
        <v>60</v>
      </c>
      <c r="F3978" s="21" t="s">
        <v>61</v>
      </c>
      <c r="G3978" s="21" t="s">
        <v>90</v>
      </c>
      <c r="H3978" s="21" t="s">
        <v>63</v>
      </c>
      <c r="I3978" s="21" t="s">
        <v>108</v>
      </c>
      <c r="J3978" s="22">
        <v>43758</v>
      </c>
      <c r="K3978" s="23">
        <v>0.38642361111111001</v>
      </c>
      <c r="L3978" s="22">
        <v>43758</v>
      </c>
      <c r="M3978" s="23">
        <v>0.58223379629630001</v>
      </c>
      <c r="N3978" s="25">
        <v>4.6989999999999998</v>
      </c>
      <c r="O3978" s="21" t="s">
        <v>77</v>
      </c>
      <c r="P3978" s="24">
        <f>TotalMov[[#This Row],[Confirmed activ. 3 (ILE03)]]*60</f>
        <v>281.94</v>
      </c>
      <c r="Q3978" s="24">
        <v>1</v>
      </c>
      <c r="R3978" s="21" t="s">
        <v>66</v>
      </c>
      <c r="S3978" s="21" t="s">
        <v>67</v>
      </c>
    </row>
    <row r="3979" spans="1:19" x14ac:dyDescent="0.35">
      <c r="A3979" s="21">
        <v>1554659</v>
      </c>
      <c r="B3979" s="53">
        <v>411591</v>
      </c>
      <c r="C3979" s="21">
        <f>VLOOKUP(TotalMov[[#This Row],[Order]],'Total Mov by SS'!B:C,2,0)</f>
        <v>158</v>
      </c>
      <c r="D3979" s="21" t="s">
        <v>109</v>
      </c>
      <c r="E3979" s="21" t="s">
        <v>95</v>
      </c>
      <c r="F3979" s="21" t="s">
        <v>83</v>
      </c>
      <c r="G3979" s="21" t="s">
        <v>90</v>
      </c>
      <c r="H3979" s="21" t="s">
        <v>84</v>
      </c>
      <c r="I3979" s="21" t="s">
        <v>110</v>
      </c>
      <c r="J3979" s="22"/>
      <c r="K3979" s="23">
        <v>0</v>
      </c>
      <c r="L3979" s="22"/>
      <c r="M3979" s="23">
        <v>0</v>
      </c>
      <c r="N3979" s="25">
        <v>0</v>
      </c>
      <c r="O3979" s="21" t="s">
        <v>93</v>
      </c>
      <c r="P3979" s="24"/>
      <c r="Q3979" s="24">
        <v>5</v>
      </c>
      <c r="R3979" s="21" t="s">
        <v>66</v>
      </c>
      <c r="S3979" s="21" t="s">
        <v>94</v>
      </c>
    </row>
    <row r="3980" spans="1:19" x14ac:dyDescent="0.35">
      <c r="A3980" s="21">
        <v>1554960</v>
      </c>
      <c r="B3980" s="53">
        <v>411591</v>
      </c>
      <c r="C3980" s="21">
        <f>VLOOKUP(TotalMov[[#This Row],[Order]],'Total Mov by SS'!B:C,2,0)</f>
        <v>158</v>
      </c>
      <c r="D3980" s="21" t="s">
        <v>59</v>
      </c>
      <c r="E3980" s="21" t="s">
        <v>60</v>
      </c>
      <c r="F3980" s="21" t="s">
        <v>83</v>
      </c>
      <c r="G3980" s="21" t="s">
        <v>62</v>
      </c>
      <c r="H3980" s="21" t="s">
        <v>84</v>
      </c>
      <c r="I3980" s="21" t="s">
        <v>111</v>
      </c>
      <c r="J3980" s="22">
        <v>43741</v>
      </c>
      <c r="K3980" s="23">
        <v>0.83784722222221997</v>
      </c>
      <c r="L3980" s="22">
        <v>43741</v>
      </c>
      <c r="M3980" s="23">
        <v>0.88111111111110996</v>
      </c>
      <c r="N3980" s="25">
        <v>1.038</v>
      </c>
      <c r="O3980" s="21" t="s">
        <v>77</v>
      </c>
      <c r="P3980" s="24">
        <f>TotalMov[[#This Row],[Confirmed activ. 3 (ILE03)]]*60</f>
        <v>62.28</v>
      </c>
      <c r="Q3980" s="24">
        <v>40</v>
      </c>
      <c r="R3980" s="21" t="s">
        <v>66</v>
      </c>
      <c r="S3980" s="21" t="s">
        <v>67</v>
      </c>
    </row>
    <row r="3981" spans="1:19" x14ac:dyDescent="0.35">
      <c r="A3981" s="21">
        <v>1554960</v>
      </c>
      <c r="B3981" s="53">
        <v>411591</v>
      </c>
      <c r="C3981" s="21">
        <f>VLOOKUP(TotalMov[[#This Row],[Order]],'Total Mov by SS'!B:C,2,0)</f>
        <v>158</v>
      </c>
      <c r="D3981" s="21" t="s">
        <v>59</v>
      </c>
      <c r="E3981" s="21" t="s">
        <v>68</v>
      </c>
      <c r="F3981" s="21" t="s">
        <v>61</v>
      </c>
      <c r="G3981" s="21" t="s">
        <v>62</v>
      </c>
      <c r="H3981" s="21" t="s">
        <v>63</v>
      </c>
      <c r="I3981" s="21" t="s">
        <v>64</v>
      </c>
      <c r="J3981" s="22">
        <v>43744</v>
      </c>
      <c r="K3981" s="23">
        <v>0.40437499999999998</v>
      </c>
      <c r="L3981" s="22">
        <v>43744</v>
      </c>
      <c r="M3981" s="23">
        <v>0.41670138888889002</v>
      </c>
      <c r="N3981" s="25">
        <v>3.6669999999999998</v>
      </c>
      <c r="O3981" s="21" t="s">
        <v>66</v>
      </c>
      <c r="P3981" s="24">
        <f>TotalMov[[#This Row],[Confirmed activ. 3 (ILE03)]]</f>
        <v>3.6669999999999998</v>
      </c>
      <c r="Q3981" s="24">
        <v>15</v>
      </c>
      <c r="R3981" s="21" t="s">
        <v>66</v>
      </c>
      <c r="S3981" s="21" t="s">
        <v>67</v>
      </c>
    </row>
    <row r="3982" spans="1:19" x14ac:dyDescent="0.35">
      <c r="A3982" s="21">
        <v>1554960</v>
      </c>
      <c r="B3982" s="53">
        <v>411591</v>
      </c>
      <c r="C3982" s="21">
        <f>VLOOKUP(TotalMov[[#This Row],[Order]],'Total Mov by SS'!B:C,2,0)</f>
        <v>158</v>
      </c>
      <c r="D3982" s="21" t="s">
        <v>59</v>
      </c>
      <c r="E3982" s="21" t="s">
        <v>73</v>
      </c>
      <c r="F3982" s="21" t="s">
        <v>69</v>
      </c>
      <c r="G3982" s="21" t="s">
        <v>62</v>
      </c>
      <c r="H3982" s="21" t="s">
        <v>70</v>
      </c>
      <c r="I3982" s="21" t="s">
        <v>71</v>
      </c>
      <c r="J3982" s="22">
        <v>43746</v>
      </c>
      <c r="K3982" s="23">
        <v>0.30369212962962999</v>
      </c>
      <c r="L3982" s="22">
        <v>43746</v>
      </c>
      <c r="M3982" s="23">
        <v>0.30369212962962999</v>
      </c>
      <c r="N3982" s="24">
        <v>20</v>
      </c>
      <c r="O3982" s="21" t="s">
        <v>66</v>
      </c>
      <c r="P3982" s="24">
        <f>TotalMov[[#This Row],[Confirmed activ. 3 (ILE03)]]</f>
        <v>20</v>
      </c>
      <c r="Q3982" s="24">
        <v>20</v>
      </c>
      <c r="R3982" s="21" t="s">
        <v>66</v>
      </c>
      <c r="S3982" s="21" t="s">
        <v>72</v>
      </c>
    </row>
    <row r="3983" spans="1:19" x14ac:dyDescent="0.35">
      <c r="A3983" s="21">
        <v>1554960</v>
      </c>
      <c r="B3983" s="53">
        <v>411591</v>
      </c>
      <c r="C3983" s="21">
        <f>VLOOKUP(TotalMov[[#This Row],[Order]],'Total Mov by SS'!B:C,2,0)</f>
        <v>158</v>
      </c>
      <c r="D3983" s="21" t="s">
        <v>59</v>
      </c>
      <c r="E3983" s="21" t="s">
        <v>75</v>
      </c>
      <c r="F3983" s="21" t="s">
        <v>61</v>
      </c>
      <c r="G3983" s="21" t="s">
        <v>62</v>
      </c>
      <c r="H3983" s="21" t="s">
        <v>63</v>
      </c>
      <c r="I3983" s="21" t="s">
        <v>74</v>
      </c>
      <c r="J3983" s="22">
        <v>43746</v>
      </c>
      <c r="K3983" s="23">
        <v>0.31056712962963001</v>
      </c>
      <c r="L3983" s="22">
        <v>43746</v>
      </c>
      <c r="M3983" s="23">
        <v>0.74371527777778002</v>
      </c>
      <c r="N3983" s="25">
        <v>9.8949999999999996</v>
      </c>
      <c r="O3983" s="21" t="s">
        <v>77</v>
      </c>
      <c r="P3983" s="24">
        <f>TotalMov[[#This Row],[Confirmed activ. 3 (ILE03)]]*60</f>
        <v>593.69999999999993</v>
      </c>
      <c r="Q3983" s="24">
        <v>350</v>
      </c>
      <c r="R3983" s="21" t="s">
        <v>66</v>
      </c>
      <c r="S3983" s="21" t="s">
        <v>67</v>
      </c>
    </row>
    <row r="3984" spans="1:19" x14ac:dyDescent="0.35">
      <c r="A3984" s="21">
        <v>1554960</v>
      </c>
      <c r="B3984" s="53">
        <v>411591</v>
      </c>
      <c r="C3984" s="21">
        <f>VLOOKUP(TotalMov[[#This Row],[Order]],'Total Mov by SS'!B:C,2,0)</f>
        <v>158</v>
      </c>
      <c r="D3984" s="21" t="s">
        <v>59</v>
      </c>
      <c r="E3984" s="21" t="s">
        <v>78</v>
      </c>
      <c r="F3984" s="21" t="s">
        <v>61</v>
      </c>
      <c r="G3984" s="21" t="s">
        <v>62</v>
      </c>
      <c r="H3984" s="21" t="s">
        <v>63</v>
      </c>
      <c r="I3984" s="21" t="s">
        <v>76</v>
      </c>
      <c r="J3984" s="22">
        <v>43747</v>
      </c>
      <c r="K3984" s="23">
        <v>0.31392361111111</v>
      </c>
      <c r="L3984" s="22">
        <v>43752</v>
      </c>
      <c r="M3984" s="23">
        <v>0.61375000000000002</v>
      </c>
      <c r="N3984" s="25">
        <v>32.976999999999997</v>
      </c>
      <c r="O3984" s="21" t="s">
        <v>77</v>
      </c>
      <c r="P3984" s="24">
        <f>TotalMov[[#This Row],[Confirmed activ. 3 (ILE03)]]*60</f>
        <v>1978.62</v>
      </c>
      <c r="Q3984" s="24">
        <v>1020</v>
      </c>
      <c r="R3984" s="21" t="s">
        <v>66</v>
      </c>
      <c r="S3984" s="21" t="s">
        <v>67</v>
      </c>
    </row>
    <row r="3985" spans="1:19" x14ac:dyDescent="0.35">
      <c r="A3985" s="21">
        <v>1554960</v>
      </c>
      <c r="B3985" s="53">
        <v>411591</v>
      </c>
      <c r="C3985" s="21">
        <f>VLOOKUP(TotalMov[[#This Row],[Order]],'Total Mov by SS'!B:C,2,0)</f>
        <v>158</v>
      </c>
      <c r="D3985" s="21" t="s">
        <v>59</v>
      </c>
      <c r="E3985" s="21" t="s">
        <v>80</v>
      </c>
      <c r="F3985" s="21" t="s">
        <v>61</v>
      </c>
      <c r="G3985" s="21" t="s">
        <v>62</v>
      </c>
      <c r="H3985" s="21" t="s">
        <v>63</v>
      </c>
      <c r="I3985" s="21" t="s">
        <v>112</v>
      </c>
      <c r="J3985" s="22">
        <v>43752</v>
      </c>
      <c r="K3985" s="23">
        <v>0.61400462962962998</v>
      </c>
      <c r="L3985" s="22">
        <v>43752</v>
      </c>
      <c r="M3985" s="23">
        <v>0.64430555555556002</v>
      </c>
      <c r="N3985" s="25">
        <v>32.917000000000002</v>
      </c>
      <c r="O3985" s="21" t="s">
        <v>66</v>
      </c>
      <c r="P3985" s="24">
        <f>TotalMov[[#This Row],[Confirmed activ. 3 (ILE03)]]</f>
        <v>32.917000000000002</v>
      </c>
      <c r="Q3985" s="24">
        <v>50</v>
      </c>
      <c r="R3985" s="21" t="s">
        <v>66</v>
      </c>
      <c r="S3985" s="21" t="s">
        <v>67</v>
      </c>
    </row>
    <row r="3986" spans="1:19" x14ac:dyDescent="0.35">
      <c r="A3986" s="21">
        <v>1554960</v>
      </c>
      <c r="B3986" s="53">
        <v>411591</v>
      </c>
      <c r="C3986" s="21">
        <f>VLOOKUP(TotalMov[[#This Row],[Order]],'Total Mov by SS'!B:C,2,0)</f>
        <v>158</v>
      </c>
      <c r="D3986" s="21" t="s">
        <v>59</v>
      </c>
      <c r="E3986" s="21" t="s">
        <v>82</v>
      </c>
      <c r="F3986" s="21" t="s">
        <v>89</v>
      </c>
      <c r="G3986" s="21" t="s">
        <v>90</v>
      </c>
      <c r="H3986" s="21" t="s">
        <v>91</v>
      </c>
      <c r="I3986" s="21" t="s">
        <v>92</v>
      </c>
      <c r="J3986" s="22"/>
      <c r="K3986" s="23">
        <v>0</v>
      </c>
      <c r="L3986" s="22"/>
      <c r="M3986" s="23">
        <v>0</v>
      </c>
      <c r="N3986" s="25">
        <v>0</v>
      </c>
      <c r="O3986" s="21" t="s">
        <v>93</v>
      </c>
      <c r="P3986" s="24"/>
      <c r="Q3986" s="24">
        <v>0</v>
      </c>
      <c r="R3986" s="21" t="s">
        <v>66</v>
      </c>
      <c r="S3986" s="21" t="s">
        <v>94</v>
      </c>
    </row>
    <row r="3987" spans="1:19" x14ac:dyDescent="0.35">
      <c r="A3987" s="21">
        <v>1554960</v>
      </c>
      <c r="B3987" s="53">
        <v>411591</v>
      </c>
      <c r="C3987" s="21">
        <f>VLOOKUP(TotalMov[[#This Row],[Order]],'Total Mov by SS'!B:C,2,0)</f>
        <v>158</v>
      </c>
      <c r="D3987" s="21" t="s">
        <v>59</v>
      </c>
      <c r="E3987" s="21" t="s">
        <v>85</v>
      </c>
      <c r="F3987" s="21" t="s">
        <v>69</v>
      </c>
      <c r="G3987" s="21" t="s">
        <v>62</v>
      </c>
      <c r="H3987" s="21" t="s">
        <v>70</v>
      </c>
      <c r="I3987" s="21" t="s">
        <v>79</v>
      </c>
      <c r="J3987" s="22">
        <v>43752</v>
      </c>
      <c r="K3987" s="23">
        <v>0.65274305555556</v>
      </c>
      <c r="L3987" s="22">
        <v>43752</v>
      </c>
      <c r="M3987" s="23">
        <v>0.65274305555556</v>
      </c>
      <c r="N3987" s="24">
        <v>20</v>
      </c>
      <c r="O3987" s="21" t="s">
        <v>66</v>
      </c>
      <c r="P3987" s="24">
        <f>TotalMov[[#This Row],[Confirmed activ. 3 (ILE03)]]</f>
        <v>20</v>
      </c>
      <c r="Q3987" s="24">
        <v>20</v>
      </c>
      <c r="R3987" s="21" t="s">
        <v>66</v>
      </c>
      <c r="S3987" s="21" t="s">
        <v>72</v>
      </c>
    </row>
    <row r="3988" spans="1:19" x14ac:dyDescent="0.35">
      <c r="A3988" s="21">
        <v>1554960</v>
      </c>
      <c r="B3988" s="53">
        <v>411591</v>
      </c>
      <c r="C3988" s="21">
        <f>VLOOKUP(TotalMov[[#This Row],[Order]],'Total Mov by SS'!B:C,2,0)</f>
        <v>158</v>
      </c>
      <c r="D3988" s="21" t="s">
        <v>59</v>
      </c>
      <c r="E3988" s="21" t="s">
        <v>88</v>
      </c>
      <c r="F3988" s="21" t="s">
        <v>69</v>
      </c>
      <c r="G3988" s="21" t="s">
        <v>62</v>
      </c>
      <c r="H3988" s="21" t="s">
        <v>70</v>
      </c>
      <c r="I3988" s="21" t="s">
        <v>81</v>
      </c>
      <c r="J3988" s="22">
        <v>43752</v>
      </c>
      <c r="K3988" s="23">
        <v>0.65299768518518997</v>
      </c>
      <c r="L3988" s="22">
        <v>43752</v>
      </c>
      <c r="M3988" s="23">
        <v>0.65299768518518997</v>
      </c>
      <c r="N3988" s="24">
        <v>20</v>
      </c>
      <c r="O3988" s="21" t="s">
        <v>66</v>
      </c>
      <c r="P3988" s="24">
        <f>TotalMov[[#This Row],[Confirmed activ. 3 (ILE03)]]</f>
        <v>20</v>
      </c>
      <c r="Q3988" s="24">
        <v>20</v>
      </c>
      <c r="R3988" s="21" t="s">
        <v>66</v>
      </c>
      <c r="S3988" s="21" t="s">
        <v>72</v>
      </c>
    </row>
    <row r="3989" spans="1:19" x14ac:dyDescent="0.35">
      <c r="A3989" s="21">
        <v>1554960</v>
      </c>
      <c r="B3989" s="53">
        <v>411591</v>
      </c>
      <c r="C3989" s="21">
        <f>VLOOKUP(TotalMov[[#This Row],[Order]],'Total Mov by SS'!B:C,2,0)</f>
        <v>158</v>
      </c>
      <c r="D3989" s="21" t="s">
        <v>59</v>
      </c>
      <c r="E3989" s="21" t="s">
        <v>95</v>
      </c>
      <c r="F3989" s="21" t="s">
        <v>83</v>
      </c>
      <c r="G3989" s="21" t="s">
        <v>62</v>
      </c>
      <c r="H3989" s="21" t="s">
        <v>84</v>
      </c>
      <c r="I3989" s="21" t="s">
        <v>84</v>
      </c>
      <c r="J3989" s="22">
        <v>43752</v>
      </c>
      <c r="K3989" s="23">
        <v>0.66770833333333002</v>
      </c>
      <c r="L3989" s="22">
        <v>43754</v>
      </c>
      <c r="M3989" s="23">
        <v>0.18587962962963001</v>
      </c>
      <c r="N3989" s="25">
        <v>6.9820000000000002</v>
      </c>
      <c r="O3989" s="21" t="s">
        <v>77</v>
      </c>
      <c r="P3989" s="24">
        <f>TotalMov[[#This Row],[Confirmed activ. 3 (ILE03)]]*60</f>
        <v>418.92</v>
      </c>
      <c r="Q3989" s="24">
        <v>450</v>
      </c>
      <c r="R3989" s="21" t="s">
        <v>66</v>
      </c>
      <c r="S3989" s="21" t="s">
        <v>67</v>
      </c>
    </row>
    <row r="3990" spans="1:19" x14ac:dyDescent="0.35">
      <c r="A3990" s="21">
        <v>1554960</v>
      </c>
      <c r="B3990" s="53">
        <v>411591</v>
      </c>
      <c r="C3990" s="21">
        <f>VLOOKUP(TotalMov[[#This Row],[Order]],'Total Mov by SS'!B:C,2,0)</f>
        <v>158</v>
      </c>
      <c r="D3990" s="21" t="s">
        <v>59</v>
      </c>
      <c r="E3990" s="21" t="s">
        <v>97</v>
      </c>
      <c r="F3990" s="21" t="s">
        <v>86</v>
      </c>
      <c r="G3990" s="21" t="s">
        <v>62</v>
      </c>
      <c r="H3990" s="21" t="s">
        <v>87</v>
      </c>
      <c r="I3990" s="21" t="s">
        <v>87</v>
      </c>
      <c r="J3990" s="22">
        <v>43754</v>
      </c>
      <c r="K3990" s="23">
        <v>0.43259259259258998</v>
      </c>
      <c r="L3990" s="22">
        <v>43754</v>
      </c>
      <c r="M3990" s="23">
        <v>0.43259259259258998</v>
      </c>
      <c r="N3990" s="24">
        <v>20</v>
      </c>
      <c r="O3990" s="21" t="s">
        <v>66</v>
      </c>
      <c r="P3990" s="24">
        <f>TotalMov[[#This Row],[Confirmed activ. 3 (ILE03)]]</f>
        <v>20</v>
      </c>
      <c r="Q3990" s="24">
        <v>20</v>
      </c>
      <c r="R3990" s="21" t="s">
        <v>66</v>
      </c>
      <c r="S3990" s="21" t="s">
        <v>72</v>
      </c>
    </row>
    <row r="3991" spans="1:19" x14ac:dyDescent="0.35">
      <c r="A3991" s="21">
        <v>1554960</v>
      </c>
      <c r="B3991" s="53">
        <v>411591</v>
      </c>
      <c r="C3991" s="21">
        <f>VLOOKUP(TotalMov[[#This Row],[Order]],'Total Mov by SS'!B:C,2,0)</f>
        <v>158</v>
      </c>
      <c r="D3991" s="21" t="s">
        <v>59</v>
      </c>
      <c r="E3991" s="21" t="s">
        <v>99</v>
      </c>
      <c r="F3991" s="21" t="s">
        <v>61</v>
      </c>
      <c r="G3991" s="21" t="s">
        <v>62</v>
      </c>
      <c r="H3991" s="21" t="s">
        <v>63</v>
      </c>
      <c r="I3991" s="21" t="s">
        <v>96</v>
      </c>
      <c r="J3991" s="22">
        <v>43758</v>
      </c>
      <c r="K3991" s="23">
        <v>0.43464120370370002</v>
      </c>
      <c r="L3991" s="22">
        <v>43758</v>
      </c>
      <c r="M3991" s="23">
        <v>0.44668981481481002</v>
      </c>
      <c r="N3991" s="25">
        <v>17.350000000000001</v>
      </c>
      <c r="O3991" s="21" t="s">
        <v>66</v>
      </c>
      <c r="P3991" s="24">
        <f>TotalMov[[#This Row],[Confirmed activ. 3 (ILE03)]]</f>
        <v>17.350000000000001</v>
      </c>
      <c r="Q3991" s="24">
        <v>100</v>
      </c>
      <c r="R3991" s="21" t="s">
        <v>66</v>
      </c>
      <c r="S3991" s="21" t="s">
        <v>67</v>
      </c>
    </row>
    <row r="3992" spans="1:19" x14ac:dyDescent="0.35">
      <c r="A3992" s="21">
        <v>1554960</v>
      </c>
      <c r="B3992" s="53">
        <v>411591</v>
      </c>
      <c r="C3992" s="21">
        <f>VLOOKUP(TotalMov[[#This Row],[Order]],'Total Mov by SS'!B:C,2,0)</f>
        <v>158</v>
      </c>
      <c r="D3992" s="21" t="s">
        <v>59</v>
      </c>
      <c r="E3992" s="21" t="s">
        <v>101</v>
      </c>
      <c r="F3992" s="21" t="s">
        <v>69</v>
      </c>
      <c r="G3992" s="21" t="s">
        <v>62</v>
      </c>
      <c r="H3992" s="21" t="s">
        <v>70</v>
      </c>
      <c r="I3992" s="21" t="s">
        <v>98</v>
      </c>
      <c r="J3992" s="22">
        <v>43762</v>
      </c>
      <c r="K3992" s="23">
        <v>0.59243055555556001</v>
      </c>
      <c r="L3992" s="22">
        <v>43762</v>
      </c>
      <c r="M3992" s="23">
        <v>0.59243055555556001</v>
      </c>
      <c r="N3992" s="24">
        <v>20</v>
      </c>
      <c r="O3992" s="21" t="s">
        <v>66</v>
      </c>
      <c r="P3992" s="24">
        <f>TotalMov[[#This Row],[Confirmed activ. 3 (ILE03)]]</f>
        <v>20</v>
      </c>
      <c r="Q3992" s="24">
        <v>20</v>
      </c>
      <c r="R3992" s="21" t="s">
        <v>66</v>
      </c>
      <c r="S3992" s="21" t="s">
        <v>72</v>
      </c>
    </row>
    <row r="3993" spans="1:19" x14ac:dyDescent="0.35">
      <c r="A3993" s="21">
        <v>1554960</v>
      </c>
      <c r="B3993" s="53">
        <v>411591</v>
      </c>
      <c r="C3993" s="21">
        <f>VLOOKUP(TotalMov[[#This Row],[Order]],'Total Mov by SS'!B:C,2,0)</f>
        <v>158</v>
      </c>
      <c r="D3993" s="21" t="s">
        <v>59</v>
      </c>
      <c r="E3993" s="21" t="s">
        <v>104</v>
      </c>
      <c r="F3993" s="21" t="s">
        <v>69</v>
      </c>
      <c r="G3993" s="21" t="s">
        <v>62</v>
      </c>
      <c r="H3993" s="21" t="s">
        <v>70</v>
      </c>
      <c r="I3993" s="21" t="s">
        <v>100</v>
      </c>
      <c r="J3993" s="22">
        <v>43762</v>
      </c>
      <c r="K3993" s="23">
        <v>0.59255787037037</v>
      </c>
      <c r="L3993" s="22">
        <v>43762</v>
      </c>
      <c r="M3993" s="23">
        <v>0.59255787037037</v>
      </c>
      <c r="N3993" s="24">
        <v>30</v>
      </c>
      <c r="O3993" s="21" t="s">
        <v>66</v>
      </c>
      <c r="P3993" s="24">
        <f>TotalMov[[#This Row],[Confirmed activ. 3 (ILE03)]]</f>
        <v>30</v>
      </c>
      <c r="Q3993" s="24">
        <v>30</v>
      </c>
      <c r="R3993" s="21" t="s">
        <v>66</v>
      </c>
      <c r="S3993" s="21" t="s">
        <v>72</v>
      </c>
    </row>
    <row r="3994" spans="1:19" x14ac:dyDescent="0.35">
      <c r="A3994" s="21">
        <v>1554960</v>
      </c>
      <c r="B3994" s="53">
        <v>411591</v>
      </c>
      <c r="C3994" s="21">
        <f>VLOOKUP(TotalMov[[#This Row],[Order]],'Total Mov by SS'!B:C,2,0)</f>
        <v>158</v>
      </c>
      <c r="D3994" s="21" t="s">
        <v>59</v>
      </c>
      <c r="E3994" s="21" t="s">
        <v>113</v>
      </c>
      <c r="F3994" s="21" t="s">
        <v>102</v>
      </c>
      <c r="G3994" s="21" t="s">
        <v>62</v>
      </c>
      <c r="H3994" s="21" t="s">
        <v>100</v>
      </c>
      <c r="I3994" s="21" t="s">
        <v>103</v>
      </c>
      <c r="J3994" s="22">
        <v>43762</v>
      </c>
      <c r="K3994" s="23">
        <v>0.59269675925926002</v>
      </c>
      <c r="L3994" s="22">
        <v>43762</v>
      </c>
      <c r="M3994" s="23">
        <v>0.59269675925926002</v>
      </c>
      <c r="N3994" s="24">
        <v>30</v>
      </c>
      <c r="O3994" s="21" t="s">
        <v>66</v>
      </c>
      <c r="P3994" s="24">
        <f>TotalMov[[#This Row],[Confirmed activ. 3 (ILE03)]]</f>
        <v>30</v>
      </c>
      <c r="Q3994" s="24">
        <v>30</v>
      </c>
      <c r="R3994" s="21" t="s">
        <v>66</v>
      </c>
      <c r="S3994" s="21" t="s">
        <v>72</v>
      </c>
    </row>
    <row r="3995" spans="1:19" x14ac:dyDescent="0.35">
      <c r="A3995" s="21">
        <v>1554960</v>
      </c>
      <c r="B3995" s="53">
        <v>411591</v>
      </c>
      <c r="C3995" s="21">
        <f>VLOOKUP(TotalMov[[#This Row],[Order]],'Total Mov by SS'!B:C,2,0)</f>
        <v>158</v>
      </c>
      <c r="D3995" s="21" t="s">
        <v>59</v>
      </c>
      <c r="E3995" s="21" t="s">
        <v>114</v>
      </c>
      <c r="F3995" s="21" t="s">
        <v>102</v>
      </c>
      <c r="G3995" s="21" t="s">
        <v>105</v>
      </c>
      <c r="H3995" s="21" t="s">
        <v>100</v>
      </c>
      <c r="I3995" s="21" t="s">
        <v>106</v>
      </c>
      <c r="J3995" s="22">
        <v>43765</v>
      </c>
      <c r="K3995" s="23">
        <v>0.41965277777777998</v>
      </c>
      <c r="L3995" s="22">
        <v>43765</v>
      </c>
      <c r="M3995" s="23">
        <v>0.41965277777777998</v>
      </c>
      <c r="N3995" s="24">
        <v>45</v>
      </c>
      <c r="O3995" s="21" t="s">
        <v>66</v>
      </c>
      <c r="P3995" s="24">
        <f>TotalMov[[#This Row],[Confirmed activ. 3 (ILE03)]]</f>
        <v>45</v>
      </c>
      <c r="Q3995" s="24">
        <v>45</v>
      </c>
      <c r="R3995" s="21" t="s">
        <v>66</v>
      </c>
      <c r="S3995" s="21" t="s">
        <v>72</v>
      </c>
    </row>
    <row r="3996" spans="1:19" x14ac:dyDescent="0.35">
      <c r="A3996" s="21">
        <v>1554960</v>
      </c>
      <c r="B3996" s="53">
        <v>411591</v>
      </c>
      <c r="C3996" s="21">
        <f>VLOOKUP(TotalMov[[#This Row],[Order]],'Total Mov by SS'!B:C,2,0)</f>
        <v>158</v>
      </c>
      <c r="D3996" s="21" t="s">
        <v>107</v>
      </c>
      <c r="E3996" s="21" t="s">
        <v>60</v>
      </c>
      <c r="F3996" s="21" t="s">
        <v>61</v>
      </c>
      <c r="G3996" s="21" t="s">
        <v>90</v>
      </c>
      <c r="H3996" s="21" t="s">
        <v>63</v>
      </c>
      <c r="I3996" s="21" t="s">
        <v>108</v>
      </c>
      <c r="J3996" s="22"/>
      <c r="K3996" s="23">
        <v>0</v>
      </c>
      <c r="L3996" s="22"/>
      <c r="M3996" s="23">
        <v>0</v>
      </c>
      <c r="N3996" s="25">
        <v>0</v>
      </c>
      <c r="O3996" s="21" t="s">
        <v>93</v>
      </c>
      <c r="P3996" s="24"/>
      <c r="Q3996" s="24">
        <v>1</v>
      </c>
      <c r="R3996" s="21" t="s">
        <v>66</v>
      </c>
      <c r="S3996" s="21" t="s">
        <v>94</v>
      </c>
    </row>
    <row r="3997" spans="1:19" x14ac:dyDescent="0.35">
      <c r="A3997" s="21">
        <v>1554960</v>
      </c>
      <c r="B3997" s="53">
        <v>411591</v>
      </c>
      <c r="C3997" s="21">
        <f>VLOOKUP(TotalMov[[#This Row],[Order]],'Total Mov by SS'!B:C,2,0)</f>
        <v>158</v>
      </c>
      <c r="D3997" s="21" t="s">
        <v>109</v>
      </c>
      <c r="E3997" s="21" t="s">
        <v>95</v>
      </c>
      <c r="F3997" s="21" t="s">
        <v>83</v>
      </c>
      <c r="G3997" s="21" t="s">
        <v>90</v>
      </c>
      <c r="H3997" s="21" t="s">
        <v>84</v>
      </c>
      <c r="I3997" s="21" t="s">
        <v>110</v>
      </c>
      <c r="J3997" s="22"/>
      <c r="K3997" s="23">
        <v>0</v>
      </c>
      <c r="L3997" s="22"/>
      <c r="M3997" s="23">
        <v>0</v>
      </c>
      <c r="N3997" s="25">
        <v>0</v>
      </c>
      <c r="O3997" s="21" t="s">
        <v>93</v>
      </c>
      <c r="P3997" s="24"/>
      <c r="Q3997" s="24">
        <v>5</v>
      </c>
      <c r="R3997" s="21" t="s">
        <v>66</v>
      </c>
      <c r="S3997" s="21" t="s">
        <v>94</v>
      </c>
    </row>
    <row r="3998" spans="1:19" x14ac:dyDescent="0.35">
      <c r="A3998" s="21">
        <v>1554965</v>
      </c>
      <c r="B3998" s="53">
        <v>411591</v>
      </c>
      <c r="C3998" s="21">
        <f>VLOOKUP(TotalMov[[#This Row],[Order]],'Total Mov by SS'!B:C,2,0)</f>
        <v>158</v>
      </c>
      <c r="D3998" s="21" t="s">
        <v>59</v>
      </c>
      <c r="E3998" s="21" t="s">
        <v>60</v>
      </c>
      <c r="F3998" s="21" t="s">
        <v>83</v>
      </c>
      <c r="G3998" s="21" t="s">
        <v>62</v>
      </c>
      <c r="H3998" s="21" t="s">
        <v>84</v>
      </c>
      <c r="I3998" s="21" t="s">
        <v>111</v>
      </c>
      <c r="J3998" s="22">
        <v>43744</v>
      </c>
      <c r="K3998" s="23">
        <v>0.72570601851852001</v>
      </c>
      <c r="L3998" s="22">
        <v>43744</v>
      </c>
      <c r="M3998" s="23">
        <v>0.90134259259258998</v>
      </c>
      <c r="N3998" s="25">
        <v>88.31</v>
      </c>
      <c r="O3998" s="21" t="s">
        <v>66</v>
      </c>
      <c r="P3998" s="24">
        <f>TotalMov[[#This Row],[Confirmed activ. 3 (ILE03)]]</f>
        <v>88.31</v>
      </c>
      <c r="Q3998" s="24">
        <v>40</v>
      </c>
      <c r="R3998" s="21" t="s">
        <v>66</v>
      </c>
      <c r="S3998" s="21" t="s">
        <v>67</v>
      </c>
    </row>
    <row r="3999" spans="1:19" x14ac:dyDescent="0.35">
      <c r="A3999" s="21">
        <v>1554965</v>
      </c>
      <c r="B3999" s="53">
        <v>411591</v>
      </c>
      <c r="C3999" s="21">
        <f>VLOOKUP(TotalMov[[#This Row],[Order]],'Total Mov by SS'!B:C,2,0)</f>
        <v>158</v>
      </c>
      <c r="D3999" s="21" t="s">
        <v>59</v>
      </c>
      <c r="E3999" s="21" t="s">
        <v>68</v>
      </c>
      <c r="F3999" s="21" t="s">
        <v>61</v>
      </c>
      <c r="G3999" s="21" t="s">
        <v>62</v>
      </c>
      <c r="H3999" s="21" t="s">
        <v>63</v>
      </c>
      <c r="I3999" s="21" t="s">
        <v>64</v>
      </c>
      <c r="J3999" s="22">
        <v>43745</v>
      </c>
      <c r="K3999" s="23">
        <v>0.35799768518518998</v>
      </c>
      <c r="L3999" s="22">
        <v>43745</v>
      </c>
      <c r="M3999" s="23">
        <v>0.36912037037036999</v>
      </c>
      <c r="N3999" s="25">
        <v>8.0169999999999995</v>
      </c>
      <c r="O3999" s="21" t="s">
        <v>66</v>
      </c>
      <c r="P3999" s="24">
        <f>TotalMov[[#This Row],[Confirmed activ. 3 (ILE03)]]</f>
        <v>8.0169999999999995</v>
      </c>
      <c r="Q3999" s="24">
        <v>15</v>
      </c>
      <c r="R3999" s="21" t="s">
        <v>66</v>
      </c>
      <c r="S3999" s="21" t="s">
        <v>67</v>
      </c>
    </row>
    <row r="4000" spans="1:19" x14ac:dyDescent="0.35">
      <c r="A4000" s="21">
        <v>1554965</v>
      </c>
      <c r="B4000" s="53">
        <v>411591</v>
      </c>
      <c r="C4000" s="21">
        <f>VLOOKUP(TotalMov[[#This Row],[Order]],'Total Mov by SS'!B:C,2,0)</f>
        <v>158</v>
      </c>
      <c r="D4000" s="21" t="s">
        <v>59</v>
      </c>
      <c r="E4000" s="21" t="s">
        <v>73</v>
      </c>
      <c r="F4000" s="21" t="s">
        <v>69</v>
      </c>
      <c r="G4000" s="21" t="s">
        <v>62</v>
      </c>
      <c r="H4000" s="21" t="s">
        <v>70</v>
      </c>
      <c r="I4000" s="21" t="s">
        <v>71</v>
      </c>
      <c r="J4000" s="22">
        <v>43746</v>
      </c>
      <c r="K4000" s="23">
        <v>0.51124999999999998</v>
      </c>
      <c r="L4000" s="22">
        <v>43746</v>
      </c>
      <c r="M4000" s="23">
        <v>0.51124999999999998</v>
      </c>
      <c r="N4000" s="24">
        <v>20</v>
      </c>
      <c r="O4000" s="21" t="s">
        <v>66</v>
      </c>
      <c r="P4000" s="24">
        <f>TotalMov[[#This Row],[Confirmed activ. 3 (ILE03)]]</f>
        <v>20</v>
      </c>
      <c r="Q4000" s="24">
        <v>20</v>
      </c>
      <c r="R4000" s="21" t="s">
        <v>66</v>
      </c>
      <c r="S4000" s="21" t="s">
        <v>72</v>
      </c>
    </row>
    <row r="4001" spans="1:19" x14ac:dyDescent="0.35">
      <c r="A4001" s="21">
        <v>1554965</v>
      </c>
      <c r="B4001" s="53">
        <v>411591</v>
      </c>
      <c r="C4001" s="21">
        <f>VLOOKUP(TotalMov[[#This Row],[Order]],'Total Mov by SS'!B:C,2,0)</f>
        <v>158</v>
      </c>
      <c r="D4001" s="21" t="s">
        <v>59</v>
      </c>
      <c r="E4001" s="21" t="s">
        <v>75</v>
      </c>
      <c r="F4001" s="21" t="s">
        <v>61</v>
      </c>
      <c r="G4001" s="21" t="s">
        <v>62</v>
      </c>
      <c r="H4001" s="21" t="s">
        <v>63</v>
      </c>
      <c r="I4001" s="21" t="s">
        <v>74</v>
      </c>
      <c r="J4001" s="22">
        <v>43746</v>
      </c>
      <c r="K4001" s="23">
        <v>0.51219907407406995</v>
      </c>
      <c r="L4001" s="22">
        <v>43746</v>
      </c>
      <c r="M4001" s="23">
        <v>0.74681712962962998</v>
      </c>
      <c r="N4001" s="25">
        <v>5.6310000000000002</v>
      </c>
      <c r="O4001" s="21" t="s">
        <v>77</v>
      </c>
      <c r="P4001" s="24">
        <f>TotalMov[[#This Row],[Confirmed activ. 3 (ILE03)]]*60</f>
        <v>337.86</v>
      </c>
      <c r="Q4001" s="24">
        <v>350</v>
      </c>
      <c r="R4001" s="21" t="s">
        <v>66</v>
      </c>
      <c r="S4001" s="21" t="s">
        <v>67</v>
      </c>
    </row>
    <row r="4002" spans="1:19" x14ac:dyDescent="0.35">
      <c r="A4002" s="21">
        <v>1554965</v>
      </c>
      <c r="B4002" s="53">
        <v>411591</v>
      </c>
      <c r="C4002" s="21">
        <f>VLOOKUP(TotalMov[[#This Row],[Order]],'Total Mov by SS'!B:C,2,0)</f>
        <v>158</v>
      </c>
      <c r="D4002" s="21" t="s">
        <v>59</v>
      </c>
      <c r="E4002" s="21" t="s">
        <v>78</v>
      </c>
      <c r="F4002" s="21" t="s">
        <v>61</v>
      </c>
      <c r="G4002" s="21" t="s">
        <v>62</v>
      </c>
      <c r="H4002" s="21" t="s">
        <v>63</v>
      </c>
      <c r="I4002" s="21" t="s">
        <v>76</v>
      </c>
      <c r="J4002" s="22">
        <v>43747</v>
      </c>
      <c r="K4002" s="23">
        <v>0.31028935185185003</v>
      </c>
      <c r="L4002" s="22">
        <v>43752</v>
      </c>
      <c r="M4002" s="23">
        <v>0.69211805555556005</v>
      </c>
      <c r="N4002" s="25">
        <v>30.896999999999998</v>
      </c>
      <c r="O4002" s="21" t="s">
        <v>77</v>
      </c>
      <c r="P4002" s="24">
        <f>TotalMov[[#This Row],[Confirmed activ. 3 (ILE03)]]*60</f>
        <v>1853.82</v>
      </c>
      <c r="Q4002" s="24">
        <v>1020</v>
      </c>
      <c r="R4002" s="21" t="s">
        <v>66</v>
      </c>
      <c r="S4002" s="21" t="s">
        <v>67</v>
      </c>
    </row>
    <row r="4003" spans="1:19" x14ac:dyDescent="0.35">
      <c r="A4003" s="21">
        <v>1554965</v>
      </c>
      <c r="B4003" s="53">
        <v>411591</v>
      </c>
      <c r="C4003" s="21">
        <f>VLOOKUP(TotalMov[[#This Row],[Order]],'Total Mov by SS'!B:C,2,0)</f>
        <v>158</v>
      </c>
      <c r="D4003" s="21" t="s">
        <v>59</v>
      </c>
      <c r="E4003" s="21" t="s">
        <v>80</v>
      </c>
      <c r="F4003" s="21" t="s">
        <v>61</v>
      </c>
      <c r="G4003" s="21" t="s">
        <v>62</v>
      </c>
      <c r="H4003" s="21" t="s">
        <v>63</v>
      </c>
      <c r="I4003" s="21" t="s">
        <v>112</v>
      </c>
      <c r="J4003" s="22">
        <v>43752</v>
      </c>
      <c r="K4003" s="23">
        <v>0.69219907407407</v>
      </c>
      <c r="L4003" s="22">
        <v>43752</v>
      </c>
      <c r="M4003" s="23">
        <v>0.70754629629629995</v>
      </c>
      <c r="N4003" s="25">
        <v>22.1</v>
      </c>
      <c r="O4003" s="21" t="s">
        <v>66</v>
      </c>
      <c r="P4003" s="24">
        <f>TotalMov[[#This Row],[Confirmed activ. 3 (ILE03)]]</f>
        <v>22.1</v>
      </c>
      <c r="Q4003" s="24">
        <v>50</v>
      </c>
      <c r="R4003" s="21" t="s">
        <v>66</v>
      </c>
      <c r="S4003" s="21" t="s">
        <v>67</v>
      </c>
    </row>
    <row r="4004" spans="1:19" x14ac:dyDescent="0.35">
      <c r="A4004" s="21">
        <v>1554965</v>
      </c>
      <c r="B4004" s="53">
        <v>411591</v>
      </c>
      <c r="C4004" s="21">
        <f>VLOOKUP(TotalMov[[#This Row],[Order]],'Total Mov by SS'!B:C,2,0)</f>
        <v>158</v>
      </c>
      <c r="D4004" s="21" t="s">
        <v>59</v>
      </c>
      <c r="E4004" s="21" t="s">
        <v>82</v>
      </c>
      <c r="F4004" s="21" t="s">
        <v>89</v>
      </c>
      <c r="G4004" s="21" t="s">
        <v>90</v>
      </c>
      <c r="H4004" s="21" t="s">
        <v>91</v>
      </c>
      <c r="I4004" s="21" t="s">
        <v>92</v>
      </c>
      <c r="J4004" s="22"/>
      <c r="K4004" s="23">
        <v>0</v>
      </c>
      <c r="L4004" s="22"/>
      <c r="M4004" s="23">
        <v>0</v>
      </c>
      <c r="N4004" s="25">
        <v>0</v>
      </c>
      <c r="O4004" s="21" t="s">
        <v>93</v>
      </c>
      <c r="P4004" s="24"/>
      <c r="Q4004" s="24">
        <v>0</v>
      </c>
      <c r="R4004" s="21" t="s">
        <v>66</v>
      </c>
      <c r="S4004" s="21" t="s">
        <v>94</v>
      </c>
    </row>
    <row r="4005" spans="1:19" x14ac:dyDescent="0.35">
      <c r="A4005" s="21">
        <v>1554965</v>
      </c>
      <c r="B4005" s="53">
        <v>411591</v>
      </c>
      <c r="C4005" s="21">
        <f>VLOOKUP(TotalMov[[#This Row],[Order]],'Total Mov by SS'!B:C,2,0)</f>
        <v>158</v>
      </c>
      <c r="D4005" s="21" t="s">
        <v>59</v>
      </c>
      <c r="E4005" s="21" t="s">
        <v>85</v>
      </c>
      <c r="F4005" s="21" t="s">
        <v>69</v>
      </c>
      <c r="G4005" s="21" t="s">
        <v>62</v>
      </c>
      <c r="H4005" s="21" t="s">
        <v>70</v>
      </c>
      <c r="I4005" s="21" t="s">
        <v>79</v>
      </c>
      <c r="J4005" s="22">
        <v>43752</v>
      </c>
      <c r="K4005" s="23">
        <v>0.71861111111110998</v>
      </c>
      <c r="L4005" s="22">
        <v>43752</v>
      </c>
      <c r="M4005" s="23">
        <v>0.71861111111110998</v>
      </c>
      <c r="N4005" s="24">
        <v>20</v>
      </c>
      <c r="O4005" s="21" t="s">
        <v>66</v>
      </c>
      <c r="P4005" s="24">
        <f>TotalMov[[#This Row],[Confirmed activ. 3 (ILE03)]]</f>
        <v>20</v>
      </c>
      <c r="Q4005" s="24">
        <v>20</v>
      </c>
      <c r="R4005" s="21" t="s">
        <v>66</v>
      </c>
      <c r="S4005" s="21" t="s">
        <v>72</v>
      </c>
    </row>
    <row r="4006" spans="1:19" x14ac:dyDescent="0.35">
      <c r="A4006" s="21">
        <v>1554965</v>
      </c>
      <c r="B4006" s="53">
        <v>411591</v>
      </c>
      <c r="C4006" s="21">
        <f>VLOOKUP(TotalMov[[#This Row],[Order]],'Total Mov by SS'!B:C,2,0)</f>
        <v>158</v>
      </c>
      <c r="D4006" s="21" t="s">
        <v>59</v>
      </c>
      <c r="E4006" s="21" t="s">
        <v>88</v>
      </c>
      <c r="F4006" s="21" t="s">
        <v>69</v>
      </c>
      <c r="G4006" s="21" t="s">
        <v>62</v>
      </c>
      <c r="H4006" s="21" t="s">
        <v>70</v>
      </c>
      <c r="I4006" s="21" t="s">
        <v>81</v>
      </c>
      <c r="J4006" s="22">
        <v>43752</v>
      </c>
      <c r="K4006" s="23">
        <v>0.71872685185185003</v>
      </c>
      <c r="L4006" s="22">
        <v>43752</v>
      </c>
      <c r="M4006" s="23">
        <v>0.71872685185185003</v>
      </c>
      <c r="N4006" s="24">
        <v>20</v>
      </c>
      <c r="O4006" s="21" t="s">
        <v>66</v>
      </c>
      <c r="P4006" s="24">
        <f>TotalMov[[#This Row],[Confirmed activ. 3 (ILE03)]]</f>
        <v>20</v>
      </c>
      <c r="Q4006" s="24">
        <v>20</v>
      </c>
      <c r="R4006" s="21" t="s">
        <v>66</v>
      </c>
      <c r="S4006" s="21" t="s">
        <v>72</v>
      </c>
    </row>
    <row r="4007" spans="1:19" x14ac:dyDescent="0.35">
      <c r="A4007" s="21">
        <v>1554965</v>
      </c>
      <c r="B4007" s="53">
        <v>411591</v>
      </c>
      <c r="C4007" s="21">
        <f>VLOOKUP(TotalMov[[#This Row],[Order]],'Total Mov by SS'!B:C,2,0)</f>
        <v>158</v>
      </c>
      <c r="D4007" s="21" t="s">
        <v>59</v>
      </c>
      <c r="E4007" s="21" t="s">
        <v>95</v>
      </c>
      <c r="F4007" s="21" t="s">
        <v>83</v>
      </c>
      <c r="G4007" s="21" t="s">
        <v>62</v>
      </c>
      <c r="H4007" s="21" t="s">
        <v>84</v>
      </c>
      <c r="I4007" s="21" t="s">
        <v>84</v>
      </c>
      <c r="J4007" s="22">
        <v>43753</v>
      </c>
      <c r="K4007" s="23">
        <v>0.51752314814815004</v>
      </c>
      <c r="L4007" s="22">
        <v>43754</v>
      </c>
      <c r="M4007" s="23">
        <v>0.64420138888889</v>
      </c>
      <c r="N4007" s="25">
        <v>6.7759999999999998</v>
      </c>
      <c r="O4007" s="21" t="s">
        <v>77</v>
      </c>
      <c r="P4007" s="24">
        <f>TotalMov[[#This Row],[Confirmed activ. 3 (ILE03)]]*60</f>
        <v>406.56</v>
      </c>
      <c r="Q4007" s="24">
        <v>450</v>
      </c>
      <c r="R4007" s="21" t="s">
        <v>66</v>
      </c>
      <c r="S4007" s="21" t="s">
        <v>67</v>
      </c>
    </row>
    <row r="4008" spans="1:19" x14ac:dyDescent="0.35">
      <c r="A4008" s="21">
        <v>1554965</v>
      </c>
      <c r="B4008" s="53">
        <v>411591</v>
      </c>
      <c r="C4008" s="21">
        <f>VLOOKUP(TotalMov[[#This Row],[Order]],'Total Mov by SS'!B:C,2,0)</f>
        <v>158</v>
      </c>
      <c r="D4008" s="21" t="s">
        <v>59</v>
      </c>
      <c r="E4008" s="21" t="s">
        <v>97</v>
      </c>
      <c r="F4008" s="21" t="s">
        <v>86</v>
      </c>
      <c r="G4008" s="21" t="s">
        <v>62</v>
      </c>
      <c r="H4008" s="21" t="s">
        <v>87</v>
      </c>
      <c r="I4008" s="21" t="s">
        <v>87</v>
      </c>
      <c r="J4008" s="22">
        <v>43758</v>
      </c>
      <c r="K4008" s="23">
        <v>0.31984953703704</v>
      </c>
      <c r="L4008" s="22">
        <v>43758</v>
      </c>
      <c r="M4008" s="23">
        <v>0.31984953703704</v>
      </c>
      <c r="N4008" s="24">
        <v>20</v>
      </c>
      <c r="O4008" s="21" t="s">
        <v>66</v>
      </c>
      <c r="P4008" s="24">
        <f>TotalMov[[#This Row],[Confirmed activ. 3 (ILE03)]]</f>
        <v>20</v>
      </c>
      <c r="Q4008" s="24">
        <v>20</v>
      </c>
      <c r="R4008" s="21" t="s">
        <v>66</v>
      </c>
      <c r="S4008" s="21" t="s">
        <v>72</v>
      </c>
    </row>
    <row r="4009" spans="1:19" x14ac:dyDescent="0.35">
      <c r="A4009" s="21">
        <v>1554965</v>
      </c>
      <c r="B4009" s="53">
        <v>411591</v>
      </c>
      <c r="C4009" s="21">
        <f>VLOOKUP(TotalMov[[#This Row],[Order]],'Total Mov by SS'!B:C,2,0)</f>
        <v>158</v>
      </c>
      <c r="D4009" s="21" t="s">
        <v>59</v>
      </c>
      <c r="E4009" s="21" t="s">
        <v>99</v>
      </c>
      <c r="F4009" s="21" t="s">
        <v>61</v>
      </c>
      <c r="G4009" s="21" t="s">
        <v>62</v>
      </c>
      <c r="H4009" s="21" t="s">
        <v>63</v>
      </c>
      <c r="I4009" s="21" t="s">
        <v>96</v>
      </c>
      <c r="J4009" s="22">
        <v>43759</v>
      </c>
      <c r="K4009" s="23">
        <v>0.33927083333333002</v>
      </c>
      <c r="L4009" s="22">
        <v>43759</v>
      </c>
      <c r="M4009" s="23">
        <v>0.40583333333332999</v>
      </c>
      <c r="N4009" s="25">
        <v>47.933</v>
      </c>
      <c r="O4009" s="21" t="s">
        <v>66</v>
      </c>
      <c r="P4009" s="24">
        <f>TotalMov[[#This Row],[Confirmed activ. 3 (ILE03)]]</f>
        <v>47.933</v>
      </c>
      <c r="Q4009" s="24">
        <v>100</v>
      </c>
      <c r="R4009" s="21" t="s">
        <v>66</v>
      </c>
      <c r="S4009" s="21" t="s">
        <v>67</v>
      </c>
    </row>
    <row r="4010" spans="1:19" x14ac:dyDescent="0.35">
      <c r="A4010" s="21">
        <v>1554965</v>
      </c>
      <c r="B4010" s="53">
        <v>411591</v>
      </c>
      <c r="C4010" s="21">
        <f>VLOOKUP(TotalMov[[#This Row],[Order]],'Total Mov by SS'!B:C,2,0)</f>
        <v>158</v>
      </c>
      <c r="D4010" s="21" t="s">
        <v>59</v>
      </c>
      <c r="E4010" s="21" t="s">
        <v>101</v>
      </c>
      <c r="F4010" s="21" t="s">
        <v>69</v>
      </c>
      <c r="G4010" s="21" t="s">
        <v>62</v>
      </c>
      <c r="H4010" s="21" t="s">
        <v>70</v>
      </c>
      <c r="I4010" s="21" t="s">
        <v>98</v>
      </c>
      <c r="J4010" s="22">
        <v>43761</v>
      </c>
      <c r="K4010" s="23">
        <v>0.64701388888889</v>
      </c>
      <c r="L4010" s="22">
        <v>43761</v>
      </c>
      <c r="M4010" s="23">
        <v>0.64701388888889</v>
      </c>
      <c r="N4010" s="24">
        <v>20</v>
      </c>
      <c r="O4010" s="21" t="s">
        <v>66</v>
      </c>
      <c r="P4010" s="24">
        <f>TotalMov[[#This Row],[Confirmed activ. 3 (ILE03)]]</f>
        <v>20</v>
      </c>
      <c r="Q4010" s="24">
        <v>20</v>
      </c>
      <c r="R4010" s="21" t="s">
        <v>66</v>
      </c>
      <c r="S4010" s="21" t="s">
        <v>72</v>
      </c>
    </row>
    <row r="4011" spans="1:19" x14ac:dyDescent="0.35">
      <c r="A4011" s="21">
        <v>1554965</v>
      </c>
      <c r="B4011" s="53">
        <v>411591</v>
      </c>
      <c r="C4011" s="21">
        <f>VLOOKUP(TotalMov[[#This Row],[Order]],'Total Mov by SS'!B:C,2,0)</f>
        <v>158</v>
      </c>
      <c r="D4011" s="21" t="s">
        <v>59</v>
      </c>
      <c r="E4011" s="21" t="s">
        <v>104</v>
      </c>
      <c r="F4011" s="21" t="s">
        <v>69</v>
      </c>
      <c r="G4011" s="21" t="s">
        <v>62</v>
      </c>
      <c r="H4011" s="21" t="s">
        <v>70</v>
      </c>
      <c r="I4011" s="21" t="s">
        <v>100</v>
      </c>
      <c r="J4011" s="22">
        <v>43761</v>
      </c>
      <c r="K4011" s="23">
        <v>0.64715277777778002</v>
      </c>
      <c r="L4011" s="22">
        <v>43761</v>
      </c>
      <c r="M4011" s="23">
        <v>0.64715277777778002</v>
      </c>
      <c r="N4011" s="24">
        <v>30</v>
      </c>
      <c r="O4011" s="21" t="s">
        <v>66</v>
      </c>
      <c r="P4011" s="24">
        <f>TotalMov[[#This Row],[Confirmed activ. 3 (ILE03)]]</f>
        <v>30</v>
      </c>
      <c r="Q4011" s="24">
        <v>30</v>
      </c>
      <c r="R4011" s="21" t="s">
        <v>66</v>
      </c>
      <c r="S4011" s="21" t="s">
        <v>72</v>
      </c>
    </row>
    <row r="4012" spans="1:19" x14ac:dyDescent="0.35">
      <c r="A4012" s="21">
        <v>1554965</v>
      </c>
      <c r="B4012" s="53">
        <v>411591</v>
      </c>
      <c r="C4012" s="21">
        <f>VLOOKUP(TotalMov[[#This Row],[Order]],'Total Mov by SS'!B:C,2,0)</f>
        <v>158</v>
      </c>
      <c r="D4012" s="21" t="s">
        <v>59</v>
      </c>
      <c r="E4012" s="21" t="s">
        <v>113</v>
      </c>
      <c r="F4012" s="21" t="s">
        <v>102</v>
      </c>
      <c r="G4012" s="21" t="s">
        <v>62</v>
      </c>
      <c r="H4012" s="21" t="s">
        <v>100</v>
      </c>
      <c r="I4012" s="21" t="s">
        <v>103</v>
      </c>
      <c r="J4012" s="22">
        <v>43761</v>
      </c>
      <c r="K4012" s="23">
        <v>0.64722222222222003</v>
      </c>
      <c r="L4012" s="22">
        <v>43761</v>
      </c>
      <c r="M4012" s="23">
        <v>0.64722222222222003</v>
      </c>
      <c r="N4012" s="24">
        <v>30</v>
      </c>
      <c r="O4012" s="21" t="s">
        <v>66</v>
      </c>
      <c r="P4012" s="24">
        <f>TotalMov[[#This Row],[Confirmed activ. 3 (ILE03)]]</f>
        <v>30</v>
      </c>
      <c r="Q4012" s="24">
        <v>30</v>
      </c>
      <c r="R4012" s="21" t="s">
        <v>66</v>
      </c>
      <c r="S4012" s="21" t="s">
        <v>72</v>
      </c>
    </row>
    <row r="4013" spans="1:19" x14ac:dyDescent="0.35">
      <c r="A4013" s="21">
        <v>1554965</v>
      </c>
      <c r="B4013" s="53">
        <v>411591</v>
      </c>
      <c r="C4013" s="21">
        <f>VLOOKUP(TotalMov[[#This Row],[Order]],'Total Mov by SS'!B:C,2,0)</f>
        <v>158</v>
      </c>
      <c r="D4013" s="21" t="s">
        <v>59</v>
      </c>
      <c r="E4013" s="21" t="s">
        <v>114</v>
      </c>
      <c r="F4013" s="21" t="s">
        <v>102</v>
      </c>
      <c r="G4013" s="21" t="s">
        <v>105</v>
      </c>
      <c r="H4013" s="21" t="s">
        <v>100</v>
      </c>
      <c r="I4013" s="21" t="s">
        <v>106</v>
      </c>
      <c r="J4013" s="22">
        <v>43765</v>
      </c>
      <c r="K4013" s="23">
        <v>0.41982638888889001</v>
      </c>
      <c r="L4013" s="22">
        <v>43765</v>
      </c>
      <c r="M4013" s="23">
        <v>0.41982638888889001</v>
      </c>
      <c r="N4013" s="24">
        <v>45</v>
      </c>
      <c r="O4013" s="21" t="s">
        <v>66</v>
      </c>
      <c r="P4013" s="24">
        <f>TotalMov[[#This Row],[Confirmed activ. 3 (ILE03)]]</f>
        <v>45</v>
      </c>
      <c r="Q4013" s="24">
        <v>45</v>
      </c>
      <c r="R4013" s="21" t="s">
        <v>66</v>
      </c>
      <c r="S4013" s="21" t="s">
        <v>72</v>
      </c>
    </row>
    <row r="4014" spans="1:19" x14ac:dyDescent="0.35">
      <c r="A4014" s="21">
        <v>1554965</v>
      </c>
      <c r="B4014" s="53">
        <v>411591</v>
      </c>
      <c r="C4014" s="21">
        <f>VLOOKUP(TotalMov[[#This Row],[Order]],'Total Mov by SS'!B:C,2,0)</f>
        <v>158</v>
      </c>
      <c r="D4014" s="21" t="s">
        <v>107</v>
      </c>
      <c r="E4014" s="21" t="s">
        <v>60</v>
      </c>
      <c r="F4014" s="21" t="s">
        <v>61</v>
      </c>
      <c r="G4014" s="21" t="s">
        <v>90</v>
      </c>
      <c r="H4014" s="21" t="s">
        <v>63</v>
      </c>
      <c r="I4014" s="21" t="s">
        <v>108</v>
      </c>
      <c r="J4014" s="22"/>
      <c r="K4014" s="23">
        <v>0</v>
      </c>
      <c r="L4014" s="22"/>
      <c r="M4014" s="23">
        <v>0</v>
      </c>
      <c r="N4014" s="25">
        <v>0</v>
      </c>
      <c r="O4014" s="21" t="s">
        <v>93</v>
      </c>
      <c r="P4014" s="24"/>
      <c r="Q4014" s="24">
        <v>1</v>
      </c>
      <c r="R4014" s="21" t="s">
        <v>66</v>
      </c>
      <c r="S4014" s="21" t="s">
        <v>94</v>
      </c>
    </row>
    <row r="4015" spans="1:19" x14ac:dyDescent="0.35">
      <c r="A4015" s="21">
        <v>1554965</v>
      </c>
      <c r="B4015" s="53">
        <v>411591</v>
      </c>
      <c r="C4015" s="21">
        <f>VLOOKUP(TotalMov[[#This Row],[Order]],'Total Mov by SS'!B:C,2,0)</f>
        <v>158</v>
      </c>
      <c r="D4015" s="21" t="s">
        <v>109</v>
      </c>
      <c r="E4015" s="21" t="s">
        <v>95</v>
      </c>
      <c r="F4015" s="21" t="s">
        <v>83</v>
      </c>
      <c r="G4015" s="21" t="s">
        <v>90</v>
      </c>
      <c r="H4015" s="21" t="s">
        <v>84</v>
      </c>
      <c r="I4015" s="21" t="s">
        <v>110</v>
      </c>
      <c r="J4015" s="22"/>
      <c r="K4015" s="23">
        <v>0</v>
      </c>
      <c r="L4015" s="22"/>
      <c r="M4015" s="23">
        <v>0</v>
      </c>
      <c r="N4015" s="25">
        <v>0</v>
      </c>
      <c r="O4015" s="21" t="s">
        <v>93</v>
      </c>
      <c r="P4015" s="24"/>
      <c r="Q4015" s="24">
        <v>5</v>
      </c>
      <c r="R4015" s="21" t="s">
        <v>66</v>
      </c>
      <c r="S4015" s="21" t="s">
        <v>94</v>
      </c>
    </row>
    <row r="4016" spans="1:19" x14ac:dyDescent="0.35">
      <c r="A4016" s="21">
        <v>1554966</v>
      </c>
      <c r="B4016" s="53">
        <v>411591</v>
      </c>
      <c r="C4016" s="21">
        <f>VLOOKUP(TotalMov[[#This Row],[Order]],'Total Mov by SS'!B:C,2,0)</f>
        <v>158</v>
      </c>
      <c r="D4016" s="21" t="s">
        <v>59</v>
      </c>
      <c r="E4016" s="21" t="s">
        <v>60</v>
      </c>
      <c r="F4016" s="21" t="s">
        <v>83</v>
      </c>
      <c r="G4016" s="21" t="s">
        <v>62</v>
      </c>
      <c r="H4016" s="21" t="s">
        <v>84</v>
      </c>
      <c r="I4016" s="21" t="s">
        <v>111</v>
      </c>
      <c r="J4016" s="22">
        <v>43744</v>
      </c>
      <c r="K4016" s="23">
        <v>0.71909722222221995</v>
      </c>
      <c r="L4016" s="22">
        <v>43744</v>
      </c>
      <c r="M4016" s="23">
        <v>0.98922453703704005</v>
      </c>
      <c r="N4016" s="25">
        <v>68.132999999999996</v>
      </c>
      <c r="O4016" s="21" t="s">
        <v>66</v>
      </c>
      <c r="P4016" s="24">
        <f>TotalMov[[#This Row],[Confirmed activ. 3 (ILE03)]]</f>
        <v>68.132999999999996</v>
      </c>
      <c r="Q4016" s="24">
        <v>40</v>
      </c>
      <c r="R4016" s="21" t="s">
        <v>66</v>
      </c>
      <c r="S4016" s="21" t="s">
        <v>67</v>
      </c>
    </row>
    <row r="4017" spans="1:19" x14ac:dyDescent="0.35">
      <c r="A4017" s="21">
        <v>1554966</v>
      </c>
      <c r="B4017" s="53">
        <v>411591</v>
      </c>
      <c r="C4017" s="21">
        <f>VLOOKUP(TotalMov[[#This Row],[Order]],'Total Mov by SS'!B:C,2,0)</f>
        <v>158</v>
      </c>
      <c r="D4017" s="21" t="s">
        <v>59</v>
      </c>
      <c r="E4017" s="21" t="s">
        <v>68</v>
      </c>
      <c r="F4017" s="21" t="s">
        <v>61</v>
      </c>
      <c r="G4017" s="21" t="s">
        <v>62</v>
      </c>
      <c r="H4017" s="21" t="s">
        <v>63</v>
      </c>
      <c r="I4017" s="21" t="s">
        <v>64</v>
      </c>
      <c r="J4017" s="22">
        <v>43745</v>
      </c>
      <c r="K4017" s="23">
        <v>0.35799768518518998</v>
      </c>
      <c r="L4017" s="22">
        <v>43745</v>
      </c>
      <c r="M4017" s="23">
        <v>0.36912037037036999</v>
      </c>
      <c r="N4017" s="25">
        <v>8.0169999999999995</v>
      </c>
      <c r="O4017" s="21" t="s">
        <v>66</v>
      </c>
      <c r="P4017" s="24">
        <f>TotalMov[[#This Row],[Confirmed activ. 3 (ILE03)]]</f>
        <v>8.0169999999999995</v>
      </c>
      <c r="Q4017" s="24">
        <v>15</v>
      </c>
      <c r="R4017" s="21" t="s">
        <v>66</v>
      </c>
      <c r="S4017" s="21" t="s">
        <v>67</v>
      </c>
    </row>
    <row r="4018" spans="1:19" x14ac:dyDescent="0.35">
      <c r="A4018" s="21">
        <v>1554966</v>
      </c>
      <c r="B4018" s="53">
        <v>411591</v>
      </c>
      <c r="C4018" s="21">
        <f>VLOOKUP(TotalMov[[#This Row],[Order]],'Total Mov by SS'!B:C,2,0)</f>
        <v>158</v>
      </c>
      <c r="D4018" s="21" t="s">
        <v>59</v>
      </c>
      <c r="E4018" s="21" t="s">
        <v>73</v>
      </c>
      <c r="F4018" s="21" t="s">
        <v>69</v>
      </c>
      <c r="G4018" s="21" t="s">
        <v>62</v>
      </c>
      <c r="H4018" s="21" t="s">
        <v>70</v>
      </c>
      <c r="I4018" s="21" t="s">
        <v>71</v>
      </c>
      <c r="J4018" s="22">
        <v>43747</v>
      </c>
      <c r="K4018" s="23">
        <v>0.31758101851852</v>
      </c>
      <c r="L4018" s="22">
        <v>43747</v>
      </c>
      <c r="M4018" s="23">
        <v>0.31758101851852</v>
      </c>
      <c r="N4018" s="24">
        <v>20</v>
      </c>
      <c r="O4018" s="21" t="s">
        <v>66</v>
      </c>
      <c r="P4018" s="24">
        <f>TotalMov[[#This Row],[Confirmed activ. 3 (ILE03)]]</f>
        <v>20</v>
      </c>
      <c r="Q4018" s="24">
        <v>20</v>
      </c>
      <c r="R4018" s="21" t="s">
        <v>66</v>
      </c>
      <c r="S4018" s="21" t="s">
        <v>72</v>
      </c>
    </row>
    <row r="4019" spans="1:19" x14ac:dyDescent="0.35">
      <c r="A4019" s="21">
        <v>1554966</v>
      </c>
      <c r="B4019" s="53">
        <v>411591</v>
      </c>
      <c r="C4019" s="21">
        <f>VLOOKUP(TotalMov[[#This Row],[Order]],'Total Mov by SS'!B:C,2,0)</f>
        <v>158</v>
      </c>
      <c r="D4019" s="21" t="s">
        <v>59</v>
      </c>
      <c r="E4019" s="21" t="s">
        <v>75</v>
      </c>
      <c r="F4019" s="21" t="s">
        <v>61</v>
      </c>
      <c r="G4019" s="21" t="s">
        <v>62</v>
      </c>
      <c r="H4019" s="21" t="s">
        <v>63</v>
      </c>
      <c r="I4019" s="21" t="s">
        <v>74</v>
      </c>
      <c r="J4019" s="22">
        <v>43747</v>
      </c>
      <c r="K4019" s="23">
        <v>0.32422453703704002</v>
      </c>
      <c r="L4019" s="22">
        <v>43747</v>
      </c>
      <c r="M4019" s="23">
        <v>0.74560185185185002</v>
      </c>
      <c r="N4019" s="25">
        <v>9.44</v>
      </c>
      <c r="O4019" s="21" t="s">
        <v>77</v>
      </c>
      <c r="P4019" s="24">
        <f>TotalMov[[#This Row],[Confirmed activ. 3 (ILE03)]]*60</f>
        <v>566.4</v>
      </c>
      <c r="Q4019" s="24">
        <v>350</v>
      </c>
      <c r="R4019" s="21" t="s">
        <v>66</v>
      </c>
      <c r="S4019" s="21" t="s">
        <v>67</v>
      </c>
    </row>
    <row r="4020" spans="1:19" x14ac:dyDescent="0.35">
      <c r="A4020" s="21">
        <v>1554966</v>
      </c>
      <c r="B4020" s="53">
        <v>411591</v>
      </c>
      <c r="C4020" s="21">
        <f>VLOOKUP(TotalMov[[#This Row],[Order]],'Total Mov by SS'!B:C,2,0)</f>
        <v>158</v>
      </c>
      <c r="D4020" s="21" t="s">
        <v>59</v>
      </c>
      <c r="E4020" s="21" t="s">
        <v>78</v>
      </c>
      <c r="F4020" s="21" t="s">
        <v>61</v>
      </c>
      <c r="G4020" s="21" t="s">
        <v>62</v>
      </c>
      <c r="H4020" s="21" t="s">
        <v>63</v>
      </c>
      <c r="I4020" s="21" t="s">
        <v>76</v>
      </c>
      <c r="J4020" s="22">
        <v>43748</v>
      </c>
      <c r="K4020" s="23">
        <v>0.31807870370370001</v>
      </c>
      <c r="L4020" s="22">
        <v>43754</v>
      </c>
      <c r="M4020" s="23">
        <v>0.36057870370369999</v>
      </c>
      <c r="N4020" s="25">
        <v>32.805999999999997</v>
      </c>
      <c r="O4020" s="21" t="s">
        <v>77</v>
      </c>
      <c r="P4020" s="24">
        <f>TotalMov[[#This Row],[Confirmed activ. 3 (ILE03)]]*60</f>
        <v>1968.36</v>
      </c>
      <c r="Q4020" s="24">
        <v>1020</v>
      </c>
      <c r="R4020" s="21" t="s">
        <v>66</v>
      </c>
      <c r="S4020" s="21" t="s">
        <v>67</v>
      </c>
    </row>
    <row r="4021" spans="1:19" x14ac:dyDescent="0.35">
      <c r="A4021" s="21">
        <v>1554966</v>
      </c>
      <c r="B4021" s="53">
        <v>411591</v>
      </c>
      <c r="C4021" s="21">
        <f>VLOOKUP(TotalMov[[#This Row],[Order]],'Total Mov by SS'!B:C,2,0)</f>
        <v>158</v>
      </c>
      <c r="D4021" s="21" t="s">
        <v>59</v>
      </c>
      <c r="E4021" s="21" t="s">
        <v>80</v>
      </c>
      <c r="F4021" s="21" t="s">
        <v>61</v>
      </c>
      <c r="G4021" s="21" t="s">
        <v>62</v>
      </c>
      <c r="H4021" s="21" t="s">
        <v>63</v>
      </c>
      <c r="I4021" s="21" t="s">
        <v>112</v>
      </c>
      <c r="J4021" s="22">
        <v>43754</v>
      </c>
      <c r="K4021" s="23">
        <v>0.36078703703704001</v>
      </c>
      <c r="L4021" s="22">
        <v>43754</v>
      </c>
      <c r="M4021" s="23">
        <v>0.37416666666666998</v>
      </c>
      <c r="N4021" s="25">
        <v>19.266999999999999</v>
      </c>
      <c r="O4021" s="21" t="s">
        <v>66</v>
      </c>
      <c r="P4021" s="24">
        <f>TotalMov[[#This Row],[Confirmed activ. 3 (ILE03)]]</f>
        <v>19.266999999999999</v>
      </c>
      <c r="Q4021" s="24">
        <v>50</v>
      </c>
      <c r="R4021" s="21" t="s">
        <v>66</v>
      </c>
      <c r="S4021" s="21" t="s">
        <v>67</v>
      </c>
    </row>
    <row r="4022" spans="1:19" x14ac:dyDescent="0.35">
      <c r="A4022" s="21">
        <v>1554966</v>
      </c>
      <c r="B4022" s="53">
        <v>411591</v>
      </c>
      <c r="C4022" s="21">
        <f>VLOOKUP(TotalMov[[#This Row],[Order]],'Total Mov by SS'!B:C,2,0)</f>
        <v>158</v>
      </c>
      <c r="D4022" s="21" t="s">
        <v>59</v>
      </c>
      <c r="E4022" s="21" t="s">
        <v>82</v>
      </c>
      <c r="F4022" s="21" t="s">
        <v>89</v>
      </c>
      <c r="G4022" s="21" t="s">
        <v>90</v>
      </c>
      <c r="H4022" s="21" t="s">
        <v>91</v>
      </c>
      <c r="I4022" s="21" t="s">
        <v>92</v>
      </c>
      <c r="J4022" s="22"/>
      <c r="K4022" s="23">
        <v>0</v>
      </c>
      <c r="L4022" s="22"/>
      <c r="M4022" s="23">
        <v>0</v>
      </c>
      <c r="N4022" s="25">
        <v>0</v>
      </c>
      <c r="O4022" s="21" t="s">
        <v>93</v>
      </c>
      <c r="P4022" s="24"/>
      <c r="Q4022" s="24">
        <v>0</v>
      </c>
      <c r="R4022" s="21" t="s">
        <v>66</v>
      </c>
      <c r="S4022" s="21" t="s">
        <v>94</v>
      </c>
    </row>
    <row r="4023" spans="1:19" x14ac:dyDescent="0.35">
      <c r="A4023" s="21">
        <v>1554966</v>
      </c>
      <c r="B4023" s="53">
        <v>411591</v>
      </c>
      <c r="C4023" s="21">
        <f>VLOOKUP(TotalMov[[#This Row],[Order]],'Total Mov by SS'!B:C,2,0)</f>
        <v>158</v>
      </c>
      <c r="D4023" s="21" t="s">
        <v>59</v>
      </c>
      <c r="E4023" s="21" t="s">
        <v>85</v>
      </c>
      <c r="F4023" s="21" t="s">
        <v>69</v>
      </c>
      <c r="G4023" s="21" t="s">
        <v>62</v>
      </c>
      <c r="H4023" s="21" t="s">
        <v>70</v>
      </c>
      <c r="I4023" s="21" t="s">
        <v>79</v>
      </c>
      <c r="J4023" s="22">
        <v>43754</v>
      </c>
      <c r="K4023" s="23">
        <v>0.63657407407406996</v>
      </c>
      <c r="L4023" s="22">
        <v>43754</v>
      </c>
      <c r="M4023" s="23">
        <v>0.63657407407406996</v>
      </c>
      <c r="N4023" s="24">
        <v>20</v>
      </c>
      <c r="O4023" s="21" t="s">
        <v>66</v>
      </c>
      <c r="P4023" s="24">
        <f>TotalMov[[#This Row],[Confirmed activ. 3 (ILE03)]]</f>
        <v>20</v>
      </c>
      <c r="Q4023" s="24">
        <v>20</v>
      </c>
      <c r="R4023" s="21" t="s">
        <v>66</v>
      </c>
      <c r="S4023" s="21" t="s">
        <v>72</v>
      </c>
    </row>
    <row r="4024" spans="1:19" x14ac:dyDescent="0.35">
      <c r="A4024" s="21">
        <v>1554966</v>
      </c>
      <c r="B4024" s="53">
        <v>411591</v>
      </c>
      <c r="C4024" s="21">
        <f>VLOOKUP(TotalMov[[#This Row],[Order]],'Total Mov by SS'!B:C,2,0)</f>
        <v>158</v>
      </c>
      <c r="D4024" s="21" t="s">
        <v>59</v>
      </c>
      <c r="E4024" s="21" t="s">
        <v>88</v>
      </c>
      <c r="F4024" s="21" t="s">
        <v>69</v>
      </c>
      <c r="G4024" s="21" t="s">
        <v>62</v>
      </c>
      <c r="H4024" s="21" t="s">
        <v>70</v>
      </c>
      <c r="I4024" s="21" t="s">
        <v>81</v>
      </c>
      <c r="J4024" s="22">
        <v>43754</v>
      </c>
      <c r="K4024" s="23">
        <v>0.63680555555555995</v>
      </c>
      <c r="L4024" s="22">
        <v>43754</v>
      </c>
      <c r="M4024" s="23">
        <v>0.63680555555555995</v>
      </c>
      <c r="N4024" s="24">
        <v>20</v>
      </c>
      <c r="O4024" s="21" t="s">
        <v>66</v>
      </c>
      <c r="P4024" s="24">
        <f>TotalMov[[#This Row],[Confirmed activ. 3 (ILE03)]]</f>
        <v>20</v>
      </c>
      <c r="Q4024" s="24">
        <v>20</v>
      </c>
      <c r="R4024" s="21" t="s">
        <v>66</v>
      </c>
      <c r="S4024" s="21" t="s">
        <v>72</v>
      </c>
    </row>
    <row r="4025" spans="1:19" x14ac:dyDescent="0.35">
      <c r="A4025" s="21">
        <v>1554966</v>
      </c>
      <c r="B4025" s="53">
        <v>411591</v>
      </c>
      <c r="C4025" s="21">
        <f>VLOOKUP(TotalMov[[#This Row],[Order]],'Total Mov by SS'!B:C,2,0)</f>
        <v>158</v>
      </c>
      <c r="D4025" s="21" t="s">
        <v>59</v>
      </c>
      <c r="E4025" s="21" t="s">
        <v>95</v>
      </c>
      <c r="F4025" s="21" t="s">
        <v>83</v>
      </c>
      <c r="G4025" s="21" t="s">
        <v>62</v>
      </c>
      <c r="H4025" s="21" t="s">
        <v>84</v>
      </c>
      <c r="I4025" s="21" t="s">
        <v>84</v>
      </c>
      <c r="J4025" s="22">
        <v>43754</v>
      </c>
      <c r="K4025" s="23">
        <v>0.64784722222222002</v>
      </c>
      <c r="L4025" s="22">
        <v>43759</v>
      </c>
      <c r="M4025" s="23">
        <v>0.18542824074073999</v>
      </c>
      <c r="N4025" s="25">
        <v>7.4690000000000003</v>
      </c>
      <c r="O4025" s="21" t="s">
        <v>77</v>
      </c>
      <c r="P4025" s="24">
        <f>TotalMov[[#This Row],[Confirmed activ. 3 (ILE03)]]*60</f>
        <v>448.14000000000004</v>
      </c>
      <c r="Q4025" s="24">
        <v>450</v>
      </c>
      <c r="R4025" s="21" t="s">
        <v>66</v>
      </c>
      <c r="S4025" s="21" t="s">
        <v>67</v>
      </c>
    </row>
    <row r="4026" spans="1:19" x14ac:dyDescent="0.35">
      <c r="A4026" s="21">
        <v>1554966</v>
      </c>
      <c r="B4026" s="53">
        <v>411591</v>
      </c>
      <c r="C4026" s="21">
        <f>VLOOKUP(TotalMov[[#This Row],[Order]],'Total Mov by SS'!B:C,2,0)</f>
        <v>158</v>
      </c>
      <c r="D4026" s="21" t="s">
        <v>59</v>
      </c>
      <c r="E4026" s="21" t="s">
        <v>97</v>
      </c>
      <c r="F4026" s="21" t="s">
        <v>86</v>
      </c>
      <c r="G4026" s="21" t="s">
        <v>62</v>
      </c>
      <c r="H4026" s="21" t="s">
        <v>87</v>
      </c>
      <c r="I4026" s="21" t="s">
        <v>87</v>
      </c>
      <c r="J4026" s="22">
        <v>43760</v>
      </c>
      <c r="K4026" s="23">
        <v>0.42418981481481</v>
      </c>
      <c r="L4026" s="22">
        <v>43760</v>
      </c>
      <c r="M4026" s="23">
        <v>0.42418981481481</v>
      </c>
      <c r="N4026" s="24">
        <v>20</v>
      </c>
      <c r="O4026" s="21" t="s">
        <v>66</v>
      </c>
      <c r="P4026" s="24">
        <f>TotalMov[[#This Row],[Confirmed activ. 3 (ILE03)]]</f>
        <v>20</v>
      </c>
      <c r="Q4026" s="24">
        <v>20</v>
      </c>
      <c r="R4026" s="21" t="s">
        <v>66</v>
      </c>
      <c r="S4026" s="21" t="s">
        <v>72</v>
      </c>
    </row>
    <row r="4027" spans="1:19" x14ac:dyDescent="0.35">
      <c r="A4027" s="21">
        <v>1554966</v>
      </c>
      <c r="B4027" s="53">
        <v>411591</v>
      </c>
      <c r="C4027" s="21">
        <f>VLOOKUP(TotalMov[[#This Row],[Order]],'Total Mov by SS'!B:C,2,0)</f>
        <v>158</v>
      </c>
      <c r="D4027" s="21" t="s">
        <v>59</v>
      </c>
      <c r="E4027" s="21" t="s">
        <v>99</v>
      </c>
      <c r="F4027" s="21" t="s">
        <v>61</v>
      </c>
      <c r="G4027" s="21" t="s">
        <v>62</v>
      </c>
      <c r="H4027" s="21" t="s">
        <v>63</v>
      </c>
      <c r="I4027" s="21" t="s">
        <v>96</v>
      </c>
      <c r="J4027" s="22">
        <v>43760</v>
      </c>
      <c r="K4027" s="23">
        <v>0.55408564814814998</v>
      </c>
      <c r="L4027" s="22">
        <v>43760</v>
      </c>
      <c r="M4027" s="23">
        <v>0.62099537037037</v>
      </c>
      <c r="N4027" s="25">
        <v>1.6060000000000001</v>
      </c>
      <c r="O4027" s="21" t="s">
        <v>77</v>
      </c>
      <c r="P4027" s="24">
        <f>TotalMov[[#This Row],[Confirmed activ. 3 (ILE03)]]*60</f>
        <v>96.36</v>
      </c>
      <c r="Q4027" s="24">
        <v>100</v>
      </c>
      <c r="R4027" s="21" t="s">
        <v>66</v>
      </c>
      <c r="S4027" s="21" t="s">
        <v>67</v>
      </c>
    </row>
    <row r="4028" spans="1:19" x14ac:dyDescent="0.35">
      <c r="A4028" s="21">
        <v>1554966</v>
      </c>
      <c r="B4028" s="53">
        <v>411591</v>
      </c>
      <c r="C4028" s="21">
        <f>VLOOKUP(TotalMov[[#This Row],[Order]],'Total Mov by SS'!B:C,2,0)</f>
        <v>158</v>
      </c>
      <c r="D4028" s="21" t="s">
        <v>59</v>
      </c>
      <c r="E4028" s="21" t="s">
        <v>101</v>
      </c>
      <c r="F4028" s="21" t="s">
        <v>69</v>
      </c>
      <c r="G4028" s="21" t="s">
        <v>62</v>
      </c>
      <c r="H4028" s="21" t="s">
        <v>70</v>
      </c>
      <c r="I4028" s="21" t="s">
        <v>98</v>
      </c>
      <c r="J4028" s="22">
        <v>43761</v>
      </c>
      <c r="K4028" s="23">
        <v>0.64747685185185</v>
      </c>
      <c r="L4028" s="22">
        <v>43761</v>
      </c>
      <c r="M4028" s="23">
        <v>0.64747685185185</v>
      </c>
      <c r="N4028" s="24">
        <v>20</v>
      </c>
      <c r="O4028" s="21" t="s">
        <v>66</v>
      </c>
      <c r="P4028" s="24">
        <f>TotalMov[[#This Row],[Confirmed activ. 3 (ILE03)]]</f>
        <v>20</v>
      </c>
      <c r="Q4028" s="24">
        <v>20</v>
      </c>
      <c r="R4028" s="21" t="s">
        <v>66</v>
      </c>
      <c r="S4028" s="21" t="s">
        <v>72</v>
      </c>
    </row>
    <row r="4029" spans="1:19" x14ac:dyDescent="0.35">
      <c r="A4029" s="21">
        <v>1554966</v>
      </c>
      <c r="B4029" s="53">
        <v>411591</v>
      </c>
      <c r="C4029" s="21">
        <f>VLOOKUP(TotalMov[[#This Row],[Order]],'Total Mov by SS'!B:C,2,0)</f>
        <v>158</v>
      </c>
      <c r="D4029" s="21" t="s">
        <v>59</v>
      </c>
      <c r="E4029" s="21" t="s">
        <v>104</v>
      </c>
      <c r="F4029" s="21" t="s">
        <v>69</v>
      </c>
      <c r="G4029" s="21" t="s">
        <v>62</v>
      </c>
      <c r="H4029" s="21" t="s">
        <v>70</v>
      </c>
      <c r="I4029" s="21" t="s">
        <v>100</v>
      </c>
      <c r="J4029" s="22">
        <v>43761</v>
      </c>
      <c r="K4029" s="23">
        <v>0.64754629629630001</v>
      </c>
      <c r="L4029" s="22">
        <v>43761</v>
      </c>
      <c r="M4029" s="23">
        <v>0.64754629629630001</v>
      </c>
      <c r="N4029" s="24">
        <v>30</v>
      </c>
      <c r="O4029" s="21" t="s">
        <v>66</v>
      </c>
      <c r="P4029" s="24">
        <f>TotalMov[[#This Row],[Confirmed activ. 3 (ILE03)]]</f>
        <v>30</v>
      </c>
      <c r="Q4029" s="24">
        <v>30</v>
      </c>
      <c r="R4029" s="21" t="s">
        <v>66</v>
      </c>
      <c r="S4029" s="21" t="s">
        <v>72</v>
      </c>
    </row>
    <row r="4030" spans="1:19" x14ac:dyDescent="0.35">
      <c r="A4030" s="21">
        <v>1554966</v>
      </c>
      <c r="B4030" s="53">
        <v>411591</v>
      </c>
      <c r="C4030" s="21">
        <f>VLOOKUP(TotalMov[[#This Row],[Order]],'Total Mov by SS'!B:C,2,0)</f>
        <v>158</v>
      </c>
      <c r="D4030" s="21" t="s">
        <v>59</v>
      </c>
      <c r="E4030" s="21" t="s">
        <v>113</v>
      </c>
      <c r="F4030" s="21" t="s">
        <v>102</v>
      </c>
      <c r="G4030" s="21" t="s">
        <v>62</v>
      </c>
      <c r="H4030" s="21" t="s">
        <v>100</v>
      </c>
      <c r="I4030" s="21" t="s">
        <v>103</v>
      </c>
      <c r="J4030" s="22">
        <v>43761</v>
      </c>
      <c r="K4030" s="23">
        <v>0.64761574074074002</v>
      </c>
      <c r="L4030" s="22">
        <v>43761</v>
      </c>
      <c r="M4030" s="23">
        <v>0.64761574074074002</v>
      </c>
      <c r="N4030" s="24">
        <v>30</v>
      </c>
      <c r="O4030" s="21" t="s">
        <v>66</v>
      </c>
      <c r="P4030" s="24">
        <f>TotalMov[[#This Row],[Confirmed activ. 3 (ILE03)]]</f>
        <v>30</v>
      </c>
      <c r="Q4030" s="24">
        <v>30</v>
      </c>
      <c r="R4030" s="21" t="s">
        <v>66</v>
      </c>
      <c r="S4030" s="21" t="s">
        <v>72</v>
      </c>
    </row>
    <row r="4031" spans="1:19" x14ac:dyDescent="0.35">
      <c r="A4031" s="21">
        <v>1554966</v>
      </c>
      <c r="B4031" s="53">
        <v>411591</v>
      </c>
      <c r="C4031" s="21">
        <f>VLOOKUP(TotalMov[[#This Row],[Order]],'Total Mov by SS'!B:C,2,0)</f>
        <v>158</v>
      </c>
      <c r="D4031" s="21" t="s">
        <v>59</v>
      </c>
      <c r="E4031" s="21" t="s">
        <v>114</v>
      </c>
      <c r="F4031" s="21" t="s">
        <v>102</v>
      </c>
      <c r="G4031" s="21" t="s">
        <v>105</v>
      </c>
      <c r="H4031" s="21" t="s">
        <v>100</v>
      </c>
      <c r="I4031" s="21" t="s">
        <v>106</v>
      </c>
      <c r="J4031" s="22">
        <v>43765</v>
      </c>
      <c r="K4031" s="23">
        <v>0.42002314814815001</v>
      </c>
      <c r="L4031" s="22">
        <v>43765</v>
      </c>
      <c r="M4031" s="23">
        <v>0.42002314814815001</v>
      </c>
      <c r="N4031" s="24">
        <v>45</v>
      </c>
      <c r="O4031" s="21" t="s">
        <v>66</v>
      </c>
      <c r="P4031" s="24">
        <f>TotalMov[[#This Row],[Confirmed activ. 3 (ILE03)]]</f>
        <v>45</v>
      </c>
      <c r="Q4031" s="24">
        <v>45</v>
      </c>
      <c r="R4031" s="21" t="s">
        <v>66</v>
      </c>
      <c r="S4031" s="21" t="s">
        <v>72</v>
      </c>
    </row>
    <row r="4032" spans="1:19" x14ac:dyDescent="0.35">
      <c r="A4032" s="21">
        <v>1554966</v>
      </c>
      <c r="B4032" s="53">
        <v>411591</v>
      </c>
      <c r="C4032" s="21">
        <f>VLOOKUP(TotalMov[[#This Row],[Order]],'Total Mov by SS'!B:C,2,0)</f>
        <v>158</v>
      </c>
      <c r="D4032" s="21" t="s">
        <v>107</v>
      </c>
      <c r="E4032" s="21" t="s">
        <v>60</v>
      </c>
      <c r="F4032" s="21" t="s">
        <v>61</v>
      </c>
      <c r="G4032" s="21" t="s">
        <v>90</v>
      </c>
      <c r="H4032" s="21" t="s">
        <v>63</v>
      </c>
      <c r="I4032" s="21" t="s">
        <v>108</v>
      </c>
      <c r="J4032" s="22">
        <v>43760</v>
      </c>
      <c r="K4032" s="23">
        <v>0.33295138888888998</v>
      </c>
      <c r="L4032" s="22">
        <v>43760</v>
      </c>
      <c r="M4032" s="23">
        <v>0.61473379629629998</v>
      </c>
      <c r="N4032" s="25">
        <v>4.7619999999999996</v>
      </c>
      <c r="O4032" s="21" t="s">
        <v>77</v>
      </c>
      <c r="P4032" s="24">
        <f>TotalMov[[#This Row],[Confirmed activ. 3 (ILE03)]]*60</f>
        <v>285.71999999999997</v>
      </c>
      <c r="Q4032" s="24">
        <v>1</v>
      </c>
      <c r="R4032" s="21" t="s">
        <v>66</v>
      </c>
      <c r="S4032" s="21" t="s">
        <v>67</v>
      </c>
    </row>
    <row r="4033" spans="1:19" x14ac:dyDescent="0.35">
      <c r="A4033" s="21">
        <v>1554966</v>
      </c>
      <c r="B4033" s="53">
        <v>411591</v>
      </c>
      <c r="C4033" s="21">
        <f>VLOOKUP(TotalMov[[#This Row],[Order]],'Total Mov by SS'!B:C,2,0)</f>
        <v>158</v>
      </c>
      <c r="D4033" s="21" t="s">
        <v>109</v>
      </c>
      <c r="E4033" s="21" t="s">
        <v>95</v>
      </c>
      <c r="F4033" s="21" t="s">
        <v>83</v>
      </c>
      <c r="G4033" s="21" t="s">
        <v>90</v>
      </c>
      <c r="H4033" s="21" t="s">
        <v>84</v>
      </c>
      <c r="I4033" s="21" t="s">
        <v>110</v>
      </c>
      <c r="J4033" s="22"/>
      <c r="K4033" s="23">
        <v>0</v>
      </c>
      <c r="L4033" s="22"/>
      <c r="M4033" s="23">
        <v>0</v>
      </c>
      <c r="N4033" s="25">
        <v>0</v>
      </c>
      <c r="O4033" s="21" t="s">
        <v>93</v>
      </c>
      <c r="P4033" s="24"/>
      <c r="Q4033" s="24">
        <v>5</v>
      </c>
      <c r="R4033" s="21" t="s">
        <v>66</v>
      </c>
      <c r="S4033" s="21" t="s">
        <v>94</v>
      </c>
    </row>
    <row r="4034" spans="1:19" x14ac:dyDescent="0.35">
      <c r="A4034" s="21">
        <v>1554971</v>
      </c>
      <c r="B4034" s="53">
        <v>411591</v>
      </c>
      <c r="C4034" s="21">
        <f>VLOOKUP(TotalMov[[#This Row],[Order]],'Total Mov by SS'!B:C,2,0)</f>
        <v>159</v>
      </c>
      <c r="D4034" s="21" t="s">
        <v>59</v>
      </c>
      <c r="E4034" s="21" t="s">
        <v>60</v>
      </c>
      <c r="F4034" s="21" t="s">
        <v>83</v>
      </c>
      <c r="G4034" s="21" t="s">
        <v>62</v>
      </c>
      <c r="H4034" s="21" t="s">
        <v>84</v>
      </c>
      <c r="I4034" s="21" t="s">
        <v>111</v>
      </c>
      <c r="J4034" s="22">
        <v>43746</v>
      </c>
      <c r="K4034" s="23">
        <v>0.72564814814815004</v>
      </c>
      <c r="L4034" s="22">
        <v>43747</v>
      </c>
      <c r="M4034" s="23">
        <v>0.34409722222222</v>
      </c>
      <c r="N4034" s="25">
        <v>107.907</v>
      </c>
      <c r="O4034" s="21" t="s">
        <v>66</v>
      </c>
      <c r="P4034" s="24">
        <f>TotalMov[[#This Row],[Confirmed activ. 3 (ILE03)]]</f>
        <v>107.907</v>
      </c>
      <c r="Q4034" s="24">
        <v>40</v>
      </c>
      <c r="R4034" s="21" t="s">
        <v>66</v>
      </c>
      <c r="S4034" s="21" t="s">
        <v>67</v>
      </c>
    </row>
    <row r="4035" spans="1:19" x14ac:dyDescent="0.35">
      <c r="A4035" s="21">
        <v>1554971</v>
      </c>
      <c r="B4035" s="53">
        <v>411591</v>
      </c>
      <c r="C4035" s="21">
        <f>VLOOKUP(TotalMov[[#This Row],[Order]],'Total Mov by SS'!B:C,2,0)</f>
        <v>159</v>
      </c>
      <c r="D4035" s="21" t="s">
        <v>59</v>
      </c>
      <c r="E4035" s="21" t="s">
        <v>68</v>
      </c>
      <c r="F4035" s="21" t="s">
        <v>61</v>
      </c>
      <c r="G4035" s="21" t="s">
        <v>62</v>
      </c>
      <c r="H4035" s="21" t="s">
        <v>63</v>
      </c>
      <c r="I4035" s="21" t="s">
        <v>64</v>
      </c>
      <c r="J4035" s="22">
        <v>43747</v>
      </c>
      <c r="K4035" s="23">
        <v>0.34467592592592999</v>
      </c>
      <c r="L4035" s="22">
        <v>43747</v>
      </c>
      <c r="M4035" s="23">
        <v>0.34877314814815003</v>
      </c>
      <c r="N4035" s="25">
        <v>1.9670000000000001</v>
      </c>
      <c r="O4035" s="21" t="s">
        <v>66</v>
      </c>
      <c r="P4035" s="24">
        <f>TotalMov[[#This Row],[Confirmed activ. 3 (ILE03)]]</f>
        <v>1.9670000000000001</v>
      </c>
      <c r="Q4035" s="24">
        <v>15</v>
      </c>
      <c r="R4035" s="21" t="s">
        <v>66</v>
      </c>
      <c r="S4035" s="21" t="s">
        <v>67</v>
      </c>
    </row>
    <row r="4036" spans="1:19" x14ac:dyDescent="0.35">
      <c r="A4036" s="21">
        <v>1554971</v>
      </c>
      <c r="B4036" s="53">
        <v>411591</v>
      </c>
      <c r="C4036" s="21">
        <f>VLOOKUP(TotalMov[[#This Row],[Order]],'Total Mov by SS'!B:C,2,0)</f>
        <v>159</v>
      </c>
      <c r="D4036" s="21" t="s">
        <v>59</v>
      </c>
      <c r="E4036" s="21" t="s">
        <v>73</v>
      </c>
      <c r="F4036" s="21" t="s">
        <v>69</v>
      </c>
      <c r="G4036" s="21" t="s">
        <v>62</v>
      </c>
      <c r="H4036" s="21" t="s">
        <v>70</v>
      </c>
      <c r="I4036" s="21" t="s">
        <v>71</v>
      </c>
      <c r="J4036" s="22">
        <v>43747</v>
      </c>
      <c r="K4036" s="23">
        <v>0.68224537037037003</v>
      </c>
      <c r="L4036" s="22">
        <v>43747</v>
      </c>
      <c r="M4036" s="23">
        <v>0.68224537037037003</v>
      </c>
      <c r="N4036" s="24">
        <v>20</v>
      </c>
      <c r="O4036" s="21" t="s">
        <v>66</v>
      </c>
      <c r="P4036" s="24">
        <f>TotalMov[[#This Row],[Confirmed activ. 3 (ILE03)]]</f>
        <v>20</v>
      </c>
      <c r="Q4036" s="24">
        <v>20</v>
      </c>
      <c r="R4036" s="21" t="s">
        <v>66</v>
      </c>
      <c r="S4036" s="21" t="s">
        <v>72</v>
      </c>
    </row>
    <row r="4037" spans="1:19" x14ac:dyDescent="0.35">
      <c r="A4037" s="21">
        <v>1554971</v>
      </c>
      <c r="B4037" s="53">
        <v>411591</v>
      </c>
      <c r="C4037" s="21">
        <f>VLOOKUP(TotalMov[[#This Row],[Order]],'Total Mov by SS'!B:C,2,0)</f>
        <v>159</v>
      </c>
      <c r="D4037" s="21" t="s">
        <v>59</v>
      </c>
      <c r="E4037" s="21" t="s">
        <v>75</v>
      </c>
      <c r="F4037" s="21" t="s">
        <v>61</v>
      </c>
      <c r="G4037" s="21" t="s">
        <v>62</v>
      </c>
      <c r="H4037" s="21" t="s">
        <v>63</v>
      </c>
      <c r="I4037" s="21" t="s">
        <v>74</v>
      </c>
      <c r="J4037" s="22">
        <v>43747</v>
      </c>
      <c r="K4037" s="23">
        <v>0.68842592592592999</v>
      </c>
      <c r="L4037" s="22">
        <v>43748</v>
      </c>
      <c r="M4037" s="23">
        <v>0.43049768518518999</v>
      </c>
      <c r="N4037" s="25">
        <v>3.9929999999999999</v>
      </c>
      <c r="O4037" s="21" t="s">
        <v>77</v>
      </c>
      <c r="P4037" s="24">
        <f>TotalMov[[#This Row],[Confirmed activ. 3 (ILE03)]]*60</f>
        <v>239.57999999999998</v>
      </c>
      <c r="Q4037" s="24">
        <v>290</v>
      </c>
      <c r="R4037" s="21" t="s">
        <v>66</v>
      </c>
      <c r="S4037" s="21" t="s">
        <v>67</v>
      </c>
    </row>
    <row r="4038" spans="1:19" x14ac:dyDescent="0.35">
      <c r="A4038" s="21">
        <v>1554971</v>
      </c>
      <c r="B4038" s="53">
        <v>411591</v>
      </c>
      <c r="C4038" s="21">
        <f>VLOOKUP(TotalMov[[#This Row],[Order]],'Total Mov by SS'!B:C,2,0)</f>
        <v>159</v>
      </c>
      <c r="D4038" s="21" t="s">
        <v>59</v>
      </c>
      <c r="E4038" s="21" t="s">
        <v>78</v>
      </c>
      <c r="F4038" s="21" t="s">
        <v>61</v>
      </c>
      <c r="G4038" s="21" t="s">
        <v>62</v>
      </c>
      <c r="H4038" s="21" t="s">
        <v>63</v>
      </c>
      <c r="I4038" s="21" t="s">
        <v>76</v>
      </c>
      <c r="J4038" s="22">
        <v>43748</v>
      </c>
      <c r="K4038" s="23">
        <v>0.43092592592592999</v>
      </c>
      <c r="L4038" s="22">
        <v>43754</v>
      </c>
      <c r="M4038" s="23">
        <v>0.72086805555555999</v>
      </c>
      <c r="N4038" s="25">
        <v>35.399000000000001</v>
      </c>
      <c r="O4038" s="21" t="s">
        <v>77</v>
      </c>
      <c r="P4038" s="24">
        <f>TotalMov[[#This Row],[Confirmed activ. 3 (ILE03)]]*60</f>
        <v>2123.94</v>
      </c>
      <c r="Q4038" s="24">
        <v>1040</v>
      </c>
      <c r="R4038" s="21" t="s">
        <v>66</v>
      </c>
      <c r="S4038" s="21" t="s">
        <v>67</v>
      </c>
    </row>
    <row r="4039" spans="1:19" x14ac:dyDescent="0.35">
      <c r="A4039" s="21">
        <v>1554971</v>
      </c>
      <c r="B4039" s="53">
        <v>411591</v>
      </c>
      <c r="C4039" s="21">
        <f>VLOOKUP(TotalMov[[#This Row],[Order]],'Total Mov by SS'!B:C,2,0)</f>
        <v>159</v>
      </c>
      <c r="D4039" s="21" t="s">
        <v>59</v>
      </c>
      <c r="E4039" s="21" t="s">
        <v>80</v>
      </c>
      <c r="F4039" s="21" t="s">
        <v>61</v>
      </c>
      <c r="G4039" s="21" t="s">
        <v>62</v>
      </c>
      <c r="H4039" s="21" t="s">
        <v>63</v>
      </c>
      <c r="I4039" s="21" t="s">
        <v>112</v>
      </c>
      <c r="J4039" s="22">
        <v>43754</v>
      </c>
      <c r="K4039" s="23">
        <v>0.72109953703703999</v>
      </c>
      <c r="L4039" s="22">
        <v>43754</v>
      </c>
      <c r="M4039" s="23">
        <v>0.73111111111111005</v>
      </c>
      <c r="N4039" s="25">
        <v>14.417</v>
      </c>
      <c r="O4039" s="21" t="s">
        <v>66</v>
      </c>
      <c r="P4039" s="24">
        <f>TotalMov[[#This Row],[Confirmed activ. 3 (ILE03)]]</f>
        <v>14.417</v>
      </c>
      <c r="Q4039" s="24">
        <v>50</v>
      </c>
      <c r="R4039" s="21" t="s">
        <v>66</v>
      </c>
      <c r="S4039" s="21" t="s">
        <v>67</v>
      </c>
    </row>
    <row r="4040" spans="1:19" x14ac:dyDescent="0.35">
      <c r="A4040" s="21">
        <v>1554971</v>
      </c>
      <c r="B4040" s="53">
        <v>411591</v>
      </c>
      <c r="C4040" s="21">
        <f>VLOOKUP(TotalMov[[#This Row],[Order]],'Total Mov by SS'!B:C,2,0)</f>
        <v>159</v>
      </c>
      <c r="D4040" s="21" t="s">
        <v>59</v>
      </c>
      <c r="E4040" s="21" t="s">
        <v>82</v>
      </c>
      <c r="F4040" s="21" t="s">
        <v>89</v>
      </c>
      <c r="G4040" s="21" t="s">
        <v>90</v>
      </c>
      <c r="H4040" s="21" t="s">
        <v>91</v>
      </c>
      <c r="I4040" s="21" t="s">
        <v>92</v>
      </c>
      <c r="J4040" s="22"/>
      <c r="K4040" s="23">
        <v>0</v>
      </c>
      <c r="L4040" s="22"/>
      <c r="M4040" s="23">
        <v>0</v>
      </c>
      <c r="N4040" s="25">
        <v>0</v>
      </c>
      <c r="O4040" s="21" t="s">
        <v>93</v>
      </c>
      <c r="P4040" s="24"/>
      <c r="Q4040" s="24">
        <v>0</v>
      </c>
      <c r="R4040" s="21" t="s">
        <v>66</v>
      </c>
      <c r="S4040" s="21" t="s">
        <v>94</v>
      </c>
    </row>
    <row r="4041" spans="1:19" x14ac:dyDescent="0.35">
      <c r="A4041" s="21">
        <v>1554971</v>
      </c>
      <c r="B4041" s="53">
        <v>411591</v>
      </c>
      <c r="C4041" s="21">
        <f>VLOOKUP(TotalMov[[#This Row],[Order]],'Total Mov by SS'!B:C,2,0)</f>
        <v>159</v>
      </c>
      <c r="D4041" s="21" t="s">
        <v>59</v>
      </c>
      <c r="E4041" s="21" t="s">
        <v>85</v>
      </c>
      <c r="F4041" s="21" t="s">
        <v>69</v>
      </c>
      <c r="G4041" s="21" t="s">
        <v>62</v>
      </c>
      <c r="H4041" s="21" t="s">
        <v>70</v>
      </c>
      <c r="I4041" s="21" t="s">
        <v>79</v>
      </c>
      <c r="J4041" s="22">
        <v>43758</v>
      </c>
      <c r="K4041" s="23">
        <v>0.43372685185185</v>
      </c>
      <c r="L4041" s="22">
        <v>43758</v>
      </c>
      <c r="M4041" s="23">
        <v>0.43372685185185</v>
      </c>
      <c r="N4041" s="24">
        <v>20</v>
      </c>
      <c r="O4041" s="21" t="s">
        <v>66</v>
      </c>
      <c r="P4041" s="24">
        <f>TotalMov[[#This Row],[Confirmed activ. 3 (ILE03)]]</f>
        <v>20</v>
      </c>
      <c r="Q4041" s="24">
        <v>20</v>
      </c>
      <c r="R4041" s="21" t="s">
        <v>66</v>
      </c>
      <c r="S4041" s="21" t="s">
        <v>72</v>
      </c>
    </row>
    <row r="4042" spans="1:19" x14ac:dyDescent="0.35">
      <c r="A4042" s="21">
        <v>1554971</v>
      </c>
      <c r="B4042" s="53">
        <v>411591</v>
      </c>
      <c r="C4042" s="21">
        <f>VLOOKUP(TotalMov[[#This Row],[Order]],'Total Mov by SS'!B:C,2,0)</f>
        <v>159</v>
      </c>
      <c r="D4042" s="21" t="s">
        <v>59</v>
      </c>
      <c r="E4042" s="21" t="s">
        <v>88</v>
      </c>
      <c r="F4042" s="21" t="s">
        <v>69</v>
      </c>
      <c r="G4042" s="21" t="s">
        <v>62</v>
      </c>
      <c r="H4042" s="21" t="s">
        <v>70</v>
      </c>
      <c r="I4042" s="21" t="s">
        <v>81</v>
      </c>
      <c r="J4042" s="22">
        <v>43758</v>
      </c>
      <c r="K4042" s="23">
        <v>0.43376157407407001</v>
      </c>
      <c r="L4042" s="22">
        <v>43758</v>
      </c>
      <c r="M4042" s="23">
        <v>0.43376157407407001</v>
      </c>
      <c r="N4042" s="24">
        <v>20</v>
      </c>
      <c r="O4042" s="21" t="s">
        <v>66</v>
      </c>
      <c r="P4042" s="24">
        <f>TotalMov[[#This Row],[Confirmed activ. 3 (ILE03)]]</f>
        <v>20</v>
      </c>
      <c r="Q4042" s="24">
        <v>20</v>
      </c>
      <c r="R4042" s="21" t="s">
        <v>66</v>
      </c>
      <c r="S4042" s="21" t="s">
        <v>72</v>
      </c>
    </row>
    <row r="4043" spans="1:19" x14ac:dyDescent="0.35">
      <c r="A4043" s="21">
        <v>1554971</v>
      </c>
      <c r="B4043" s="53">
        <v>411591</v>
      </c>
      <c r="C4043" s="21">
        <f>VLOOKUP(TotalMov[[#This Row],[Order]],'Total Mov by SS'!B:C,2,0)</f>
        <v>159</v>
      </c>
      <c r="D4043" s="21" t="s">
        <v>59</v>
      </c>
      <c r="E4043" s="21" t="s">
        <v>95</v>
      </c>
      <c r="F4043" s="21" t="s">
        <v>83</v>
      </c>
      <c r="G4043" s="21" t="s">
        <v>62</v>
      </c>
      <c r="H4043" s="21" t="s">
        <v>84</v>
      </c>
      <c r="I4043" s="21" t="s">
        <v>84</v>
      </c>
      <c r="J4043" s="22">
        <v>43758</v>
      </c>
      <c r="K4043" s="23">
        <v>0.55483796296295995</v>
      </c>
      <c r="L4043" s="22">
        <v>43760</v>
      </c>
      <c r="M4043" s="23">
        <v>6.4965277777779995E-2</v>
      </c>
      <c r="N4043" s="25">
        <v>10.587</v>
      </c>
      <c r="O4043" s="21" t="s">
        <v>77</v>
      </c>
      <c r="P4043" s="24">
        <f>TotalMov[[#This Row],[Confirmed activ. 3 (ILE03)]]*60</f>
        <v>635.22</v>
      </c>
      <c r="Q4043" s="24">
        <v>450</v>
      </c>
      <c r="R4043" s="21" t="s">
        <v>66</v>
      </c>
      <c r="S4043" s="21" t="s">
        <v>67</v>
      </c>
    </row>
    <row r="4044" spans="1:19" x14ac:dyDescent="0.35">
      <c r="A4044" s="21">
        <v>1554971</v>
      </c>
      <c r="B4044" s="53">
        <v>411591</v>
      </c>
      <c r="C4044" s="21">
        <f>VLOOKUP(TotalMov[[#This Row],[Order]],'Total Mov by SS'!B:C,2,0)</f>
        <v>159</v>
      </c>
      <c r="D4044" s="21" t="s">
        <v>59</v>
      </c>
      <c r="E4044" s="21" t="s">
        <v>97</v>
      </c>
      <c r="F4044" s="21" t="s">
        <v>86</v>
      </c>
      <c r="G4044" s="21" t="s">
        <v>62</v>
      </c>
      <c r="H4044" s="21" t="s">
        <v>87</v>
      </c>
      <c r="I4044" s="21" t="s">
        <v>87</v>
      </c>
      <c r="J4044" s="22">
        <v>43760</v>
      </c>
      <c r="K4044" s="23">
        <v>0.42440972222222001</v>
      </c>
      <c r="L4044" s="22">
        <v>43760</v>
      </c>
      <c r="M4044" s="23">
        <v>0.42440972222222001</v>
      </c>
      <c r="N4044" s="24">
        <v>20</v>
      </c>
      <c r="O4044" s="21" t="s">
        <v>66</v>
      </c>
      <c r="P4044" s="24">
        <f>TotalMov[[#This Row],[Confirmed activ. 3 (ILE03)]]</f>
        <v>20</v>
      </c>
      <c r="Q4044" s="24">
        <v>20</v>
      </c>
      <c r="R4044" s="21" t="s">
        <v>66</v>
      </c>
      <c r="S4044" s="21" t="s">
        <v>72</v>
      </c>
    </row>
    <row r="4045" spans="1:19" x14ac:dyDescent="0.35">
      <c r="A4045" s="21">
        <v>1554971</v>
      </c>
      <c r="B4045" s="53">
        <v>411591</v>
      </c>
      <c r="C4045" s="21">
        <f>VLOOKUP(TotalMov[[#This Row],[Order]],'Total Mov by SS'!B:C,2,0)</f>
        <v>159</v>
      </c>
      <c r="D4045" s="21" t="s">
        <v>59</v>
      </c>
      <c r="E4045" s="21" t="s">
        <v>99</v>
      </c>
      <c r="F4045" s="21" t="s">
        <v>61</v>
      </c>
      <c r="G4045" s="21" t="s">
        <v>62</v>
      </c>
      <c r="H4045" s="21" t="s">
        <v>63</v>
      </c>
      <c r="I4045" s="21" t="s">
        <v>96</v>
      </c>
      <c r="J4045" s="22">
        <v>43762</v>
      </c>
      <c r="K4045" s="23">
        <v>0.33579861111110998</v>
      </c>
      <c r="L4045" s="22">
        <v>43762</v>
      </c>
      <c r="M4045" s="23">
        <v>0.36625000000000002</v>
      </c>
      <c r="N4045" s="25">
        <v>21.933</v>
      </c>
      <c r="O4045" s="21" t="s">
        <v>66</v>
      </c>
      <c r="P4045" s="24">
        <f>TotalMov[[#This Row],[Confirmed activ. 3 (ILE03)]]</f>
        <v>21.933</v>
      </c>
      <c r="Q4045" s="24">
        <v>100</v>
      </c>
      <c r="R4045" s="21" t="s">
        <v>66</v>
      </c>
      <c r="S4045" s="21" t="s">
        <v>67</v>
      </c>
    </row>
    <row r="4046" spans="1:19" x14ac:dyDescent="0.35">
      <c r="A4046" s="21">
        <v>1554971</v>
      </c>
      <c r="B4046" s="53">
        <v>411591</v>
      </c>
      <c r="C4046" s="21">
        <f>VLOOKUP(TotalMov[[#This Row],[Order]],'Total Mov by SS'!B:C,2,0)</f>
        <v>159</v>
      </c>
      <c r="D4046" s="21" t="s">
        <v>59</v>
      </c>
      <c r="E4046" s="21" t="s">
        <v>101</v>
      </c>
      <c r="F4046" s="21" t="s">
        <v>69</v>
      </c>
      <c r="G4046" s="21" t="s">
        <v>62</v>
      </c>
      <c r="H4046" s="21" t="s">
        <v>70</v>
      </c>
      <c r="I4046" s="21" t="s">
        <v>98</v>
      </c>
      <c r="J4046" s="22">
        <v>43762</v>
      </c>
      <c r="K4046" s="23">
        <v>0.64016203703704</v>
      </c>
      <c r="L4046" s="22">
        <v>43762</v>
      </c>
      <c r="M4046" s="23">
        <v>0.64016203703704</v>
      </c>
      <c r="N4046" s="24">
        <v>20</v>
      </c>
      <c r="O4046" s="21" t="s">
        <v>66</v>
      </c>
      <c r="P4046" s="24">
        <f>TotalMov[[#This Row],[Confirmed activ. 3 (ILE03)]]</f>
        <v>20</v>
      </c>
      <c r="Q4046" s="24">
        <v>20</v>
      </c>
      <c r="R4046" s="21" t="s">
        <v>66</v>
      </c>
      <c r="S4046" s="21" t="s">
        <v>72</v>
      </c>
    </row>
    <row r="4047" spans="1:19" x14ac:dyDescent="0.35">
      <c r="A4047" s="21">
        <v>1554971</v>
      </c>
      <c r="B4047" s="53">
        <v>411591</v>
      </c>
      <c r="C4047" s="21">
        <f>VLOOKUP(TotalMov[[#This Row],[Order]],'Total Mov by SS'!B:C,2,0)</f>
        <v>159</v>
      </c>
      <c r="D4047" s="21" t="s">
        <v>59</v>
      </c>
      <c r="E4047" s="21" t="s">
        <v>104</v>
      </c>
      <c r="F4047" s="21" t="s">
        <v>69</v>
      </c>
      <c r="G4047" s="21" t="s">
        <v>62</v>
      </c>
      <c r="H4047" s="21" t="s">
        <v>70</v>
      </c>
      <c r="I4047" s="21" t="s">
        <v>100</v>
      </c>
      <c r="J4047" s="22">
        <v>43765</v>
      </c>
      <c r="K4047" s="23">
        <v>0.63548611111110997</v>
      </c>
      <c r="L4047" s="22">
        <v>43765</v>
      </c>
      <c r="M4047" s="23">
        <v>0.63548611111110997</v>
      </c>
      <c r="N4047" s="24">
        <v>30</v>
      </c>
      <c r="O4047" s="21" t="s">
        <v>66</v>
      </c>
      <c r="P4047" s="24">
        <f>TotalMov[[#This Row],[Confirmed activ. 3 (ILE03)]]</f>
        <v>30</v>
      </c>
      <c r="Q4047" s="24">
        <v>30</v>
      </c>
      <c r="R4047" s="21" t="s">
        <v>66</v>
      </c>
      <c r="S4047" s="21" t="s">
        <v>72</v>
      </c>
    </row>
    <row r="4048" spans="1:19" x14ac:dyDescent="0.35">
      <c r="A4048" s="21">
        <v>1554971</v>
      </c>
      <c r="B4048" s="53">
        <v>411591</v>
      </c>
      <c r="C4048" s="21">
        <f>VLOOKUP(TotalMov[[#This Row],[Order]],'Total Mov by SS'!B:C,2,0)</f>
        <v>159</v>
      </c>
      <c r="D4048" s="21" t="s">
        <v>59</v>
      </c>
      <c r="E4048" s="21" t="s">
        <v>113</v>
      </c>
      <c r="F4048" s="21" t="s">
        <v>102</v>
      </c>
      <c r="G4048" s="21" t="s">
        <v>62</v>
      </c>
      <c r="H4048" s="21" t="s">
        <v>100</v>
      </c>
      <c r="I4048" s="21" t="s">
        <v>103</v>
      </c>
      <c r="J4048" s="22">
        <v>43765</v>
      </c>
      <c r="K4048" s="23">
        <v>0.63567129629630004</v>
      </c>
      <c r="L4048" s="22">
        <v>43765</v>
      </c>
      <c r="M4048" s="23">
        <v>0.63567129629630004</v>
      </c>
      <c r="N4048" s="24">
        <v>30</v>
      </c>
      <c r="O4048" s="21" t="s">
        <v>66</v>
      </c>
      <c r="P4048" s="24">
        <f>TotalMov[[#This Row],[Confirmed activ. 3 (ILE03)]]</f>
        <v>30</v>
      </c>
      <c r="Q4048" s="24">
        <v>30</v>
      </c>
      <c r="R4048" s="21" t="s">
        <v>66</v>
      </c>
      <c r="S4048" s="21" t="s">
        <v>72</v>
      </c>
    </row>
    <row r="4049" spans="1:19" x14ac:dyDescent="0.35">
      <c r="A4049" s="21">
        <v>1554971</v>
      </c>
      <c r="B4049" s="53">
        <v>411591</v>
      </c>
      <c r="C4049" s="21">
        <f>VLOOKUP(TotalMov[[#This Row],[Order]],'Total Mov by SS'!B:C,2,0)</f>
        <v>159</v>
      </c>
      <c r="D4049" s="21" t="s">
        <v>59</v>
      </c>
      <c r="E4049" s="21" t="s">
        <v>114</v>
      </c>
      <c r="F4049" s="21" t="s">
        <v>102</v>
      </c>
      <c r="G4049" s="21" t="s">
        <v>105</v>
      </c>
      <c r="H4049" s="21" t="s">
        <v>100</v>
      </c>
      <c r="I4049" s="21" t="s">
        <v>106</v>
      </c>
      <c r="J4049" s="22">
        <v>43768</v>
      </c>
      <c r="K4049" s="23">
        <v>0.36071759259259001</v>
      </c>
      <c r="L4049" s="22">
        <v>43768</v>
      </c>
      <c r="M4049" s="23">
        <v>0.36071759259259001</v>
      </c>
      <c r="N4049" s="24">
        <v>45</v>
      </c>
      <c r="O4049" s="21" t="s">
        <v>66</v>
      </c>
      <c r="P4049" s="24">
        <f>TotalMov[[#This Row],[Confirmed activ. 3 (ILE03)]]</f>
        <v>45</v>
      </c>
      <c r="Q4049" s="24">
        <v>45</v>
      </c>
      <c r="R4049" s="21" t="s">
        <v>66</v>
      </c>
      <c r="S4049" s="21" t="s">
        <v>72</v>
      </c>
    </row>
    <row r="4050" spans="1:19" x14ac:dyDescent="0.35">
      <c r="A4050" s="21">
        <v>1554971</v>
      </c>
      <c r="B4050" s="53">
        <v>411591</v>
      </c>
      <c r="C4050" s="21">
        <f>VLOOKUP(TotalMov[[#This Row],[Order]],'Total Mov by SS'!B:C,2,0)</f>
        <v>159</v>
      </c>
      <c r="D4050" s="21" t="s">
        <v>107</v>
      </c>
      <c r="E4050" s="21" t="s">
        <v>60</v>
      </c>
      <c r="F4050" s="21" t="s">
        <v>61</v>
      </c>
      <c r="G4050" s="21" t="s">
        <v>90</v>
      </c>
      <c r="H4050" s="21" t="s">
        <v>63</v>
      </c>
      <c r="I4050" s="21" t="s">
        <v>108</v>
      </c>
      <c r="J4050" s="22"/>
      <c r="K4050" s="23">
        <v>0</v>
      </c>
      <c r="L4050" s="22"/>
      <c r="M4050" s="23">
        <v>0</v>
      </c>
      <c r="N4050" s="25">
        <v>0</v>
      </c>
      <c r="O4050" s="21" t="s">
        <v>93</v>
      </c>
      <c r="P4050" s="24"/>
      <c r="Q4050" s="24">
        <v>1</v>
      </c>
      <c r="R4050" s="21" t="s">
        <v>66</v>
      </c>
      <c r="S4050" s="21" t="s">
        <v>94</v>
      </c>
    </row>
    <row r="4051" spans="1:19" x14ac:dyDescent="0.35">
      <c r="A4051" s="21">
        <v>1554971</v>
      </c>
      <c r="B4051" s="53">
        <v>411591</v>
      </c>
      <c r="C4051" s="21">
        <f>VLOOKUP(TotalMov[[#This Row],[Order]],'Total Mov by SS'!B:C,2,0)</f>
        <v>159</v>
      </c>
      <c r="D4051" s="21" t="s">
        <v>109</v>
      </c>
      <c r="E4051" s="21" t="s">
        <v>95</v>
      </c>
      <c r="F4051" s="21" t="s">
        <v>83</v>
      </c>
      <c r="G4051" s="21" t="s">
        <v>90</v>
      </c>
      <c r="H4051" s="21" t="s">
        <v>84</v>
      </c>
      <c r="I4051" s="21" t="s">
        <v>110</v>
      </c>
      <c r="J4051" s="22"/>
      <c r="K4051" s="23">
        <v>0</v>
      </c>
      <c r="L4051" s="22"/>
      <c r="M4051" s="23">
        <v>0</v>
      </c>
      <c r="N4051" s="25">
        <v>0</v>
      </c>
      <c r="O4051" s="21" t="s">
        <v>93</v>
      </c>
      <c r="P4051" s="24"/>
      <c r="Q4051" s="24">
        <v>5</v>
      </c>
      <c r="R4051" s="21" t="s">
        <v>66</v>
      </c>
      <c r="S4051" s="21" t="s">
        <v>94</v>
      </c>
    </row>
    <row r="4052" spans="1:19" x14ac:dyDescent="0.35">
      <c r="A4052" s="21">
        <v>1554972</v>
      </c>
      <c r="B4052" s="53">
        <v>411591</v>
      </c>
      <c r="C4052" s="21">
        <f>VLOOKUP(TotalMov[[#This Row],[Order]],'Total Mov by SS'!B:C,2,0)</f>
        <v>159</v>
      </c>
      <c r="D4052" s="21" t="s">
        <v>59</v>
      </c>
      <c r="E4052" s="21" t="s">
        <v>60</v>
      </c>
      <c r="F4052" s="21" t="s">
        <v>83</v>
      </c>
      <c r="G4052" s="21" t="s">
        <v>62</v>
      </c>
      <c r="H4052" s="21" t="s">
        <v>84</v>
      </c>
      <c r="I4052" s="21" t="s">
        <v>111</v>
      </c>
      <c r="J4052" s="22">
        <v>43748</v>
      </c>
      <c r="K4052" s="23">
        <v>0.68388888888888999</v>
      </c>
      <c r="L4052" s="22">
        <v>43748</v>
      </c>
      <c r="M4052" s="23">
        <v>0.92453703703704004</v>
      </c>
      <c r="N4052" s="25">
        <v>1.099</v>
      </c>
      <c r="O4052" s="21" t="s">
        <v>77</v>
      </c>
      <c r="P4052" s="24">
        <f>TotalMov[[#This Row],[Confirmed activ. 3 (ILE03)]]*60</f>
        <v>65.94</v>
      </c>
      <c r="Q4052" s="24">
        <v>40</v>
      </c>
      <c r="R4052" s="21" t="s">
        <v>66</v>
      </c>
      <c r="S4052" s="21" t="s">
        <v>67</v>
      </c>
    </row>
    <row r="4053" spans="1:19" x14ac:dyDescent="0.35">
      <c r="A4053" s="21">
        <v>1554972</v>
      </c>
      <c r="B4053" s="53">
        <v>411591</v>
      </c>
      <c r="C4053" s="21">
        <f>VLOOKUP(TotalMov[[#This Row],[Order]],'Total Mov by SS'!B:C,2,0)</f>
        <v>159</v>
      </c>
      <c r="D4053" s="21" t="s">
        <v>59</v>
      </c>
      <c r="E4053" s="21" t="s">
        <v>68</v>
      </c>
      <c r="F4053" s="21" t="s">
        <v>61</v>
      </c>
      <c r="G4053" s="21" t="s">
        <v>62</v>
      </c>
      <c r="H4053" s="21" t="s">
        <v>63</v>
      </c>
      <c r="I4053" s="21" t="s">
        <v>64</v>
      </c>
      <c r="J4053" s="22">
        <v>43751</v>
      </c>
      <c r="K4053" s="23">
        <v>0.42</v>
      </c>
      <c r="L4053" s="22">
        <v>43751</v>
      </c>
      <c r="M4053" s="23">
        <v>0.42929398148148001</v>
      </c>
      <c r="N4053" s="25">
        <v>10.733000000000001</v>
      </c>
      <c r="O4053" s="21" t="s">
        <v>66</v>
      </c>
      <c r="P4053" s="24">
        <f>TotalMov[[#This Row],[Confirmed activ. 3 (ILE03)]]</f>
        <v>10.733000000000001</v>
      </c>
      <c r="Q4053" s="24">
        <v>15</v>
      </c>
      <c r="R4053" s="21" t="s">
        <v>66</v>
      </c>
      <c r="S4053" s="21" t="s">
        <v>67</v>
      </c>
    </row>
    <row r="4054" spans="1:19" x14ac:dyDescent="0.35">
      <c r="A4054" s="21">
        <v>1554972</v>
      </c>
      <c r="B4054" s="53">
        <v>411591</v>
      </c>
      <c r="C4054" s="21">
        <f>VLOOKUP(TotalMov[[#This Row],[Order]],'Total Mov by SS'!B:C,2,0)</f>
        <v>159</v>
      </c>
      <c r="D4054" s="21" t="s">
        <v>59</v>
      </c>
      <c r="E4054" s="21" t="s">
        <v>73</v>
      </c>
      <c r="F4054" s="21" t="s">
        <v>69</v>
      </c>
      <c r="G4054" s="21" t="s">
        <v>62</v>
      </c>
      <c r="H4054" s="21" t="s">
        <v>70</v>
      </c>
      <c r="I4054" s="21" t="s">
        <v>71</v>
      </c>
      <c r="J4054" s="22">
        <v>43751</v>
      </c>
      <c r="K4054" s="23">
        <v>0.44695601851852002</v>
      </c>
      <c r="L4054" s="22">
        <v>43751</v>
      </c>
      <c r="M4054" s="23">
        <v>0.44695601851852002</v>
      </c>
      <c r="N4054" s="24">
        <v>20</v>
      </c>
      <c r="O4054" s="21" t="s">
        <v>66</v>
      </c>
      <c r="P4054" s="24">
        <f>TotalMov[[#This Row],[Confirmed activ. 3 (ILE03)]]</f>
        <v>20</v>
      </c>
      <c r="Q4054" s="24">
        <v>20</v>
      </c>
      <c r="R4054" s="21" t="s">
        <v>66</v>
      </c>
      <c r="S4054" s="21" t="s">
        <v>72</v>
      </c>
    </row>
    <row r="4055" spans="1:19" x14ac:dyDescent="0.35">
      <c r="A4055" s="21">
        <v>1554972</v>
      </c>
      <c r="B4055" s="53">
        <v>411591</v>
      </c>
      <c r="C4055" s="21">
        <f>VLOOKUP(TotalMov[[#This Row],[Order]],'Total Mov by SS'!B:C,2,0)</f>
        <v>159</v>
      </c>
      <c r="D4055" s="21" t="s">
        <v>59</v>
      </c>
      <c r="E4055" s="21" t="s">
        <v>75</v>
      </c>
      <c r="F4055" s="21" t="s">
        <v>61</v>
      </c>
      <c r="G4055" s="21" t="s">
        <v>62</v>
      </c>
      <c r="H4055" s="21" t="s">
        <v>63</v>
      </c>
      <c r="I4055" s="21" t="s">
        <v>74</v>
      </c>
      <c r="J4055" s="22">
        <v>43752</v>
      </c>
      <c r="K4055" s="23">
        <v>0.68194444444444002</v>
      </c>
      <c r="L4055" s="22">
        <v>43752</v>
      </c>
      <c r="M4055" s="23">
        <v>0.74079861111111001</v>
      </c>
      <c r="N4055" s="25">
        <v>1.413</v>
      </c>
      <c r="O4055" s="21" t="s">
        <v>77</v>
      </c>
      <c r="P4055" s="24">
        <f>TotalMov[[#This Row],[Confirmed activ. 3 (ILE03)]]*60</f>
        <v>84.78</v>
      </c>
      <c r="Q4055" s="24">
        <v>350</v>
      </c>
      <c r="R4055" s="21" t="s">
        <v>66</v>
      </c>
      <c r="S4055" s="21" t="s">
        <v>67</v>
      </c>
    </row>
    <row r="4056" spans="1:19" x14ac:dyDescent="0.35">
      <c r="A4056" s="21">
        <v>1554972</v>
      </c>
      <c r="B4056" s="53">
        <v>411591</v>
      </c>
      <c r="C4056" s="21">
        <f>VLOOKUP(TotalMov[[#This Row],[Order]],'Total Mov by SS'!B:C,2,0)</f>
        <v>159</v>
      </c>
      <c r="D4056" s="21" t="s">
        <v>59</v>
      </c>
      <c r="E4056" s="21" t="s">
        <v>78</v>
      </c>
      <c r="F4056" s="21" t="s">
        <v>61</v>
      </c>
      <c r="G4056" s="21" t="s">
        <v>62</v>
      </c>
      <c r="H4056" s="21" t="s">
        <v>63</v>
      </c>
      <c r="I4056" s="21" t="s">
        <v>76</v>
      </c>
      <c r="J4056" s="22">
        <v>43753</v>
      </c>
      <c r="K4056" s="23">
        <v>0.31773148148148</v>
      </c>
      <c r="L4056" s="22">
        <v>43760</v>
      </c>
      <c r="M4056" s="23">
        <v>0.69009259259259004</v>
      </c>
      <c r="N4056" s="25">
        <v>4.1399999999999997</v>
      </c>
      <c r="O4056" s="21" t="s">
        <v>77</v>
      </c>
      <c r="P4056" s="24">
        <f>TotalMov[[#This Row],[Confirmed activ. 3 (ILE03)]]*60</f>
        <v>248.39999999999998</v>
      </c>
      <c r="Q4056" s="24">
        <v>1020</v>
      </c>
      <c r="R4056" s="21" t="s">
        <v>66</v>
      </c>
      <c r="S4056" s="21" t="s">
        <v>67</v>
      </c>
    </row>
    <row r="4057" spans="1:19" x14ac:dyDescent="0.35">
      <c r="A4057" s="21">
        <v>1554972</v>
      </c>
      <c r="B4057" s="53">
        <v>411591</v>
      </c>
      <c r="C4057" s="21">
        <f>VLOOKUP(TotalMov[[#This Row],[Order]],'Total Mov by SS'!B:C,2,0)</f>
        <v>159</v>
      </c>
      <c r="D4057" s="21" t="s">
        <v>59</v>
      </c>
      <c r="E4057" s="21" t="s">
        <v>80</v>
      </c>
      <c r="F4057" s="21" t="s">
        <v>61</v>
      </c>
      <c r="G4057" s="21" t="s">
        <v>62</v>
      </c>
      <c r="H4057" s="21" t="s">
        <v>63</v>
      </c>
      <c r="I4057" s="21" t="s">
        <v>112</v>
      </c>
      <c r="J4057" s="22">
        <v>43760</v>
      </c>
      <c r="K4057" s="23">
        <v>0.69028935185185003</v>
      </c>
      <c r="L4057" s="22">
        <v>43760</v>
      </c>
      <c r="M4057" s="23">
        <v>0.69989583333333005</v>
      </c>
      <c r="N4057" s="25">
        <v>13.833</v>
      </c>
      <c r="O4057" s="21" t="s">
        <v>66</v>
      </c>
      <c r="P4057" s="24">
        <f>TotalMov[[#This Row],[Confirmed activ. 3 (ILE03)]]</f>
        <v>13.833</v>
      </c>
      <c r="Q4057" s="24">
        <v>50</v>
      </c>
      <c r="R4057" s="21" t="s">
        <v>66</v>
      </c>
      <c r="S4057" s="21" t="s">
        <v>67</v>
      </c>
    </row>
    <row r="4058" spans="1:19" x14ac:dyDescent="0.35">
      <c r="A4058" s="21">
        <v>1554972</v>
      </c>
      <c r="B4058" s="53">
        <v>411591</v>
      </c>
      <c r="C4058" s="21">
        <f>VLOOKUP(TotalMov[[#This Row],[Order]],'Total Mov by SS'!B:C,2,0)</f>
        <v>159</v>
      </c>
      <c r="D4058" s="21" t="s">
        <v>59</v>
      </c>
      <c r="E4058" s="21" t="s">
        <v>82</v>
      </c>
      <c r="F4058" s="21" t="s">
        <v>89</v>
      </c>
      <c r="G4058" s="21" t="s">
        <v>90</v>
      </c>
      <c r="H4058" s="21" t="s">
        <v>91</v>
      </c>
      <c r="I4058" s="21" t="s">
        <v>92</v>
      </c>
      <c r="J4058" s="22"/>
      <c r="K4058" s="23">
        <v>0</v>
      </c>
      <c r="L4058" s="22"/>
      <c r="M4058" s="23">
        <v>0</v>
      </c>
      <c r="N4058" s="25">
        <v>0</v>
      </c>
      <c r="O4058" s="21" t="s">
        <v>93</v>
      </c>
      <c r="P4058" s="24"/>
      <c r="Q4058" s="24">
        <v>0</v>
      </c>
      <c r="R4058" s="21" t="s">
        <v>66</v>
      </c>
      <c r="S4058" s="21" t="s">
        <v>94</v>
      </c>
    </row>
    <row r="4059" spans="1:19" x14ac:dyDescent="0.35">
      <c r="A4059" s="21">
        <v>1554972</v>
      </c>
      <c r="B4059" s="53">
        <v>411591</v>
      </c>
      <c r="C4059" s="21">
        <f>VLOOKUP(TotalMov[[#This Row],[Order]],'Total Mov by SS'!B:C,2,0)</f>
        <v>159</v>
      </c>
      <c r="D4059" s="21" t="s">
        <v>59</v>
      </c>
      <c r="E4059" s="21" t="s">
        <v>85</v>
      </c>
      <c r="F4059" s="21" t="s">
        <v>69</v>
      </c>
      <c r="G4059" s="21" t="s">
        <v>62</v>
      </c>
      <c r="H4059" s="21" t="s">
        <v>70</v>
      </c>
      <c r="I4059" s="21" t="s">
        <v>79</v>
      </c>
      <c r="J4059" s="22">
        <v>43760</v>
      </c>
      <c r="K4059" s="23">
        <v>0.71299768518519002</v>
      </c>
      <c r="L4059" s="22">
        <v>43760</v>
      </c>
      <c r="M4059" s="23">
        <v>0.71299768518519002</v>
      </c>
      <c r="N4059" s="24">
        <v>20</v>
      </c>
      <c r="O4059" s="21" t="s">
        <v>66</v>
      </c>
      <c r="P4059" s="24">
        <f>TotalMov[[#This Row],[Confirmed activ. 3 (ILE03)]]</f>
        <v>20</v>
      </c>
      <c r="Q4059" s="24">
        <v>20</v>
      </c>
      <c r="R4059" s="21" t="s">
        <v>66</v>
      </c>
      <c r="S4059" s="21" t="s">
        <v>72</v>
      </c>
    </row>
    <row r="4060" spans="1:19" x14ac:dyDescent="0.35">
      <c r="A4060" s="21">
        <v>1554972</v>
      </c>
      <c r="B4060" s="53">
        <v>411591</v>
      </c>
      <c r="C4060" s="21">
        <f>VLOOKUP(TotalMov[[#This Row],[Order]],'Total Mov by SS'!B:C,2,0)</f>
        <v>159</v>
      </c>
      <c r="D4060" s="21" t="s">
        <v>59</v>
      </c>
      <c r="E4060" s="21" t="s">
        <v>88</v>
      </c>
      <c r="F4060" s="21" t="s">
        <v>69</v>
      </c>
      <c r="G4060" s="21" t="s">
        <v>62</v>
      </c>
      <c r="H4060" s="21" t="s">
        <v>70</v>
      </c>
      <c r="I4060" s="21" t="s">
        <v>81</v>
      </c>
      <c r="J4060" s="22">
        <v>43760</v>
      </c>
      <c r="K4060" s="23">
        <v>0.71329861111111004</v>
      </c>
      <c r="L4060" s="22">
        <v>43760</v>
      </c>
      <c r="M4060" s="23">
        <v>0.71329861111111004</v>
      </c>
      <c r="N4060" s="24">
        <v>20</v>
      </c>
      <c r="O4060" s="21" t="s">
        <v>66</v>
      </c>
      <c r="P4060" s="24">
        <f>TotalMov[[#This Row],[Confirmed activ. 3 (ILE03)]]</f>
        <v>20</v>
      </c>
      <c r="Q4060" s="24">
        <v>20</v>
      </c>
      <c r="R4060" s="21" t="s">
        <v>66</v>
      </c>
      <c r="S4060" s="21" t="s">
        <v>72</v>
      </c>
    </row>
    <row r="4061" spans="1:19" x14ac:dyDescent="0.35">
      <c r="A4061" s="21">
        <v>1554972</v>
      </c>
      <c r="B4061" s="53">
        <v>411591</v>
      </c>
      <c r="C4061" s="21">
        <f>VLOOKUP(TotalMov[[#This Row],[Order]],'Total Mov by SS'!B:C,2,0)</f>
        <v>159</v>
      </c>
      <c r="D4061" s="21" t="s">
        <v>59</v>
      </c>
      <c r="E4061" s="21" t="s">
        <v>95</v>
      </c>
      <c r="F4061" s="21" t="s">
        <v>83</v>
      </c>
      <c r="G4061" s="21" t="s">
        <v>62</v>
      </c>
      <c r="H4061" s="21" t="s">
        <v>84</v>
      </c>
      <c r="I4061" s="21" t="s">
        <v>84</v>
      </c>
      <c r="J4061" s="22">
        <v>43760</v>
      </c>
      <c r="K4061" s="23">
        <v>0.71851851851852</v>
      </c>
      <c r="L4061" s="22">
        <v>43762</v>
      </c>
      <c r="M4061" s="23">
        <v>0.16452546296296</v>
      </c>
      <c r="N4061" s="25">
        <v>262.25299999999999</v>
      </c>
      <c r="O4061" s="21" t="s">
        <v>66</v>
      </c>
      <c r="P4061" s="24">
        <f>TotalMov[[#This Row],[Confirmed activ. 3 (ILE03)]]</f>
        <v>262.25299999999999</v>
      </c>
      <c r="Q4061" s="24">
        <v>450</v>
      </c>
      <c r="R4061" s="21" t="s">
        <v>66</v>
      </c>
      <c r="S4061" s="21" t="s">
        <v>67</v>
      </c>
    </row>
    <row r="4062" spans="1:19" x14ac:dyDescent="0.35">
      <c r="A4062" s="21">
        <v>1554972</v>
      </c>
      <c r="B4062" s="53">
        <v>411591</v>
      </c>
      <c r="C4062" s="21">
        <f>VLOOKUP(TotalMov[[#This Row],[Order]],'Total Mov by SS'!B:C,2,0)</f>
        <v>159</v>
      </c>
      <c r="D4062" s="21" t="s">
        <v>59</v>
      </c>
      <c r="E4062" s="21" t="s">
        <v>97</v>
      </c>
      <c r="F4062" s="21" t="s">
        <v>86</v>
      </c>
      <c r="G4062" s="21" t="s">
        <v>62</v>
      </c>
      <c r="H4062" s="21" t="s">
        <v>87</v>
      </c>
      <c r="I4062" s="21" t="s">
        <v>87</v>
      </c>
      <c r="J4062" s="22">
        <v>43762</v>
      </c>
      <c r="K4062" s="23">
        <v>0.30891203703704001</v>
      </c>
      <c r="L4062" s="22">
        <v>43762</v>
      </c>
      <c r="M4062" s="23">
        <v>0.30891203703704001</v>
      </c>
      <c r="N4062" s="24">
        <v>20</v>
      </c>
      <c r="O4062" s="21" t="s">
        <v>66</v>
      </c>
      <c r="P4062" s="24">
        <f>TotalMov[[#This Row],[Confirmed activ. 3 (ILE03)]]</f>
        <v>20</v>
      </c>
      <c r="Q4062" s="24">
        <v>20</v>
      </c>
      <c r="R4062" s="21" t="s">
        <v>66</v>
      </c>
      <c r="S4062" s="21" t="s">
        <v>72</v>
      </c>
    </row>
    <row r="4063" spans="1:19" x14ac:dyDescent="0.35">
      <c r="A4063" s="21">
        <v>1554972</v>
      </c>
      <c r="B4063" s="53">
        <v>411591</v>
      </c>
      <c r="C4063" s="21">
        <f>VLOOKUP(TotalMov[[#This Row],[Order]],'Total Mov by SS'!B:C,2,0)</f>
        <v>159</v>
      </c>
      <c r="D4063" s="21" t="s">
        <v>59</v>
      </c>
      <c r="E4063" s="21" t="s">
        <v>99</v>
      </c>
      <c r="F4063" s="21" t="s">
        <v>61</v>
      </c>
      <c r="G4063" s="21" t="s">
        <v>62</v>
      </c>
      <c r="H4063" s="21" t="s">
        <v>63</v>
      </c>
      <c r="I4063" s="21" t="s">
        <v>96</v>
      </c>
      <c r="J4063" s="22">
        <v>43765</v>
      </c>
      <c r="K4063" s="23">
        <v>0.66016203703704002</v>
      </c>
      <c r="L4063" s="22">
        <v>43765</v>
      </c>
      <c r="M4063" s="23">
        <v>0.66858796296295997</v>
      </c>
      <c r="N4063" s="25">
        <v>12.132999999999999</v>
      </c>
      <c r="O4063" s="21" t="s">
        <v>66</v>
      </c>
      <c r="P4063" s="24">
        <f>TotalMov[[#This Row],[Confirmed activ. 3 (ILE03)]]</f>
        <v>12.132999999999999</v>
      </c>
      <c r="Q4063" s="24">
        <v>100</v>
      </c>
      <c r="R4063" s="21" t="s">
        <v>66</v>
      </c>
      <c r="S4063" s="21" t="s">
        <v>67</v>
      </c>
    </row>
    <row r="4064" spans="1:19" x14ac:dyDescent="0.35">
      <c r="A4064" s="21">
        <v>1554972</v>
      </c>
      <c r="B4064" s="53">
        <v>411591</v>
      </c>
      <c r="C4064" s="21">
        <f>VLOOKUP(TotalMov[[#This Row],[Order]],'Total Mov by SS'!B:C,2,0)</f>
        <v>159</v>
      </c>
      <c r="D4064" s="21" t="s">
        <v>59</v>
      </c>
      <c r="E4064" s="21" t="s">
        <v>101</v>
      </c>
      <c r="F4064" s="21" t="s">
        <v>69</v>
      </c>
      <c r="G4064" s="21" t="s">
        <v>62</v>
      </c>
      <c r="H4064" s="21" t="s">
        <v>70</v>
      </c>
      <c r="I4064" s="21" t="s">
        <v>98</v>
      </c>
      <c r="J4064" s="22">
        <v>43766</v>
      </c>
      <c r="K4064" s="23">
        <v>0.68560185185184996</v>
      </c>
      <c r="L4064" s="22">
        <v>43766</v>
      </c>
      <c r="M4064" s="23">
        <v>0.68560185185184996</v>
      </c>
      <c r="N4064" s="24">
        <v>20</v>
      </c>
      <c r="O4064" s="21" t="s">
        <v>66</v>
      </c>
      <c r="P4064" s="24">
        <f>TotalMov[[#This Row],[Confirmed activ. 3 (ILE03)]]</f>
        <v>20</v>
      </c>
      <c r="Q4064" s="24">
        <v>20</v>
      </c>
      <c r="R4064" s="21" t="s">
        <v>66</v>
      </c>
      <c r="S4064" s="21" t="s">
        <v>72</v>
      </c>
    </row>
    <row r="4065" spans="1:19" x14ac:dyDescent="0.35">
      <c r="A4065" s="21">
        <v>1554972</v>
      </c>
      <c r="B4065" s="53">
        <v>411591</v>
      </c>
      <c r="C4065" s="21">
        <f>VLOOKUP(TotalMov[[#This Row],[Order]],'Total Mov by SS'!B:C,2,0)</f>
        <v>159</v>
      </c>
      <c r="D4065" s="21" t="s">
        <v>59</v>
      </c>
      <c r="E4065" s="21" t="s">
        <v>104</v>
      </c>
      <c r="F4065" s="21" t="s">
        <v>69</v>
      </c>
      <c r="G4065" s="21" t="s">
        <v>62</v>
      </c>
      <c r="H4065" s="21" t="s">
        <v>70</v>
      </c>
      <c r="I4065" s="21" t="s">
        <v>100</v>
      </c>
      <c r="J4065" s="22">
        <v>43766</v>
      </c>
      <c r="K4065" s="23">
        <v>0.68563657407406997</v>
      </c>
      <c r="L4065" s="22">
        <v>43766</v>
      </c>
      <c r="M4065" s="23">
        <v>0.68563657407406997</v>
      </c>
      <c r="N4065" s="24">
        <v>30</v>
      </c>
      <c r="O4065" s="21" t="s">
        <v>66</v>
      </c>
      <c r="P4065" s="24">
        <f>TotalMov[[#This Row],[Confirmed activ. 3 (ILE03)]]</f>
        <v>30</v>
      </c>
      <c r="Q4065" s="24">
        <v>30</v>
      </c>
      <c r="R4065" s="21" t="s">
        <v>66</v>
      </c>
      <c r="S4065" s="21" t="s">
        <v>72</v>
      </c>
    </row>
    <row r="4066" spans="1:19" x14ac:dyDescent="0.35">
      <c r="A4066" s="21">
        <v>1554972</v>
      </c>
      <c r="B4066" s="53">
        <v>411591</v>
      </c>
      <c r="C4066" s="21">
        <f>VLOOKUP(TotalMov[[#This Row],[Order]],'Total Mov by SS'!B:C,2,0)</f>
        <v>159</v>
      </c>
      <c r="D4066" s="21" t="s">
        <v>59</v>
      </c>
      <c r="E4066" s="21" t="s">
        <v>113</v>
      </c>
      <c r="F4066" s="21" t="s">
        <v>102</v>
      </c>
      <c r="G4066" s="21" t="s">
        <v>62</v>
      </c>
      <c r="H4066" s="21" t="s">
        <v>100</v>
      </c>
      <c r="I4066" s="21" t="s">
        <v>103</v>
      </c>
      <c r="J4066" s="22">
        <v>43766</v>
      </c>
      <c r="K4066" s="23">
        <v>0.68567129629629997</v>
      </c>
      <c r="L4066" s="22">
        <v>43766</v>
      </c>
      <c r="M4066" s="23">
        <v>0.68567129629629997</v>
      </c>
      <c r="N4066" s="24">
        <v>30</v>
      </c>
      <c r="O4066" s="21" t="s">
        <v>66</v>
      </c>
      <c r="P4066" s="24">
        <f>TotalMov[[#This Row],[Confirmed activ. 3 (ILE03)]]</f>
        <v>30</v>
      </c>
      <c r="Q4066" s="24">
        <v>30</v>
      </c>
      <c r="R4066" s="21" t="s">
        <v>66</v>
      </c>
      <c r="S4066" s="21" t="s">
        <v>72</v>
      </c>
    </row>
    <row r="4067" spans="1:19" x14ac:dyDescent="0.35">
      <c r="A4067" s="21">
        <v>1554972</v>
      </c>
      <c r="B4067" s="53">
        <v>411591</v>
      </c>
      <c r="C4067" s="21">
        <f>VLOOKUP(TotalMov[[#This Row],[Order]],'Total Mov by SS'!B:C,2,0)</f>
        <v>159</v>
      </c>
      <c r="D4067" s="21" t="s">
        <v>59</v>
      </c>
      <c r="E4067" s="21" t="s">
        <v>114</v>
      </c>
      <c r="F4067" s="21" t="s">
        <v>102</v>
      </c>
      <c r="G4067" s="21" t="s">
        <v>105</v>
      </c>
      <c r="H4067" s="21" t="s">
        <v>100</v>
      </c>
      <c r="I4067" s="21" t="s">
        <v>106</v>
      </c>
      <c r="J4067" s="22">
        <v>43767</v>
      </c>
      <c r="K4067" s="23">
        <v>0.33284722222222002</v>
      </c>
      <c r="L4067" s="22">
        <v>43767</v>
      </c>
      <c r="M4067" s="23">
        <v>0.33284722222222002</v>
      </c>
      <c r="N4067" s="24">
        <v>45</v>
      </c>
      <c r="O4067" s="21" t="s">
        <v>66</v>
      </c>
      <c r="P4067" s="24">
        <f>TotalMov[[#This Row],[Confirmed activ. 3 (ILE03)]]</f>
        <v>45</v>
      </c>
      <c r="Q4067" s="24">
        <v>45</v>
      </c>
      <c r="R4067" s="21" t="s">
        <v>66</v>
      </c>
      <c r="S4067" s="21" t="s">
        <v>72</v>
      </c>
    </row>
    <row r="4068" spans="1:19" x14ac:dyDescent="0.35">
      <c r="A4068" s="21">
        <v>1554972</v>
      </c>
      <c r="B4068" s="53">
        <v>411591</v>
      </c>
      <c r="C4068" s="21">
        <f>VLOOKUP(TotalMov[[#This Row],[Order]],'Total Mov by SS'!B:C,2,0)</f>
        <v>159</v>
      </c>
      <c r="D4068" s="21" t="s">
        <v>107</v>
      </c>
      <c r="E4068" s="21" t="s">
        <v>60</v>
      </c>
      <c r="F4068" s="21" t="s">
        <v>61</v>
      </c>
      <c r="G4068" s="21" t="s">
        <v>90</v>
      </c>
      <c r="H4068" s="21" t="s">
        <v>63</v>
      </c>
      <c r="I4068" s="21" t="s">
        <v>108</v>
      </c>
      <c r="J4068" s="22">
        <v>43751</v>
      </c>
      <c r="K4068" s="23">
        <v>0.50350694444444</v>
      </c>
      <c r="L4068" s="22">
        <v>43760</v>
      </c>
      <c r="M4068" s="23">
        <v>0.38939814814814999</v>
      </c>
      <c r="N4068" s="25">
        <v>52.808</v>
      </c>
      <c r="O4068" s="21" t="s">
        <v>77</v>
      </c>
      <c r="P4068" s="24">
        <f>TotalMov[[#This Row],[Confirmed activ. 3 (ILE03)]]*60</f>
        <v>3168.48</v>
      </c>
      <c r="Q4068" s="24">
        <v>1</v>
      </c>
      <c r="R4068" s="21" t="s">
        <v>66</v>
      </c>
      <c r="S4068" s="21" t="s">
        <v>67</v>
      </c>
    </row>
    <row r="4069" spans="1:19" x14ac:dyDescent="0.35">
      <c r="A4069" s="21">
        <v>1554972</v>
      </c>
      <c r="B4069" s="53">
        <v>411591</v>
      </c>
      <c r="C4069" s="21">
        <f>VLOOKUP(TotalMov[[#This Row],[Order]],'Total Mov by SS'!B:C,2,0)</f>
        <v>159</v>
      </c>
      <c r="D4069" s="21" t="s">
        <v>109</v>
      </c>
      <c r="E4069" s="21" t="s">
        <v>95</v>
      </c>
      <c r="F4069" s="21" t="s">
        <v>83</v>
      </c>
      <c r="G4069" s="21" t="s">
        <v>90</v>
      </c>
      <c r="H4069" s="21" t="s">
        <v>84</v>
      </c>
      <c r="I4069" s="21" t="s">
        <v>110</v>
      </c>
      <c r="J4069" s="22"/>
      <c r="K4069" s="23">
        <v>0</v>
      </c>
      <c r="L4069" s="22"/>
      <c r="M4069" s="23">
        <v>0</v>
      </c>
      <c r="N4069" s="25">
        <v>0</v>
      </c>
      <c r="O4069" s="21" t="s">
        <v>93</v>
      </c>
      <c r="P4069" s="24"/>
      <c r="Q4069" s="24">
        <v>5</v>
      </c>
      <c r="R4069" s="21" t="s">
        <v>66</v>
      </c>
      <c r="S4069" s="21" t="s">
        <v>94</v>
      </c>
    </row>
    <row r="4070" spans="1:19" x14ac:dyDescent="0.35">
      <c r="A4070" s="21">
        <v>1554973</v>
      </c>
      <c r="B4070" s="53">
        <v>411591</v>
      </c>
      <c r="C4070" s="21">
        <f>VLOOKUP(TotalMov[[#This Row],[Order]],'Total Mov by SS'!B:C,2,0)</f>
        <v>159</v>
      </c>
      <c r="D4070" s="21" t="s">
        <v>59</v>
      </c>
      <c r="E4070" s="21" t="s">
        <v>60</v>
      </c>
      <c r="F4070" s="21" t="s">
        <v>83</v>
      </c>
      <c r="G4070" s="21" t="s">
        <v>62</v>
      </c>
      <c r="H4070" s="21" t="s">
        <v>84</v>
      </c>
      <c r="I4070" s="21" t="s">
        <v>111</v>
      </c>
      <c r="J4070" s="22">
        <v>43746</v>
      </c>
      <c r="K4070" s="23">
        <v>0.84535879629629995</v>
      </c>
      <c r="L4070" s="22">
        <v>43747</v>
      </c>
      <c r="M4070" s="23">
        <v>0.34409722222222</v>
      </c>
      <c r="N4070" s="25">
        <v>1.1279999999999999</v>
      </c>
      <c r="O4070" s="21" t="s">
        <v>77</v>
      </c>
      <c r="P4070" s="24">
        <f>TotalMov[[#This Row],[Confirmed activ. 3 (ILE03)]]*60</f>
        <v>67.679999999999993</v>
      </c>
      <c r="Q4070" s="24">
        <v>40</v>
      </c>
      <c r="R4070" s="21" t="s">
        <v>66</v>
      </c>
      <c r="S4070" s="21" t="s">
        <v>67</v>
      </c>
    </row>
    <row r="4071" spans="1:19" x14ac:dyDescent="0.35">
      <c r="A4071" s="21">
        <v>1554973</v>
      </c>
      <c r="B4071" s="53">
        <v>411591</v>
      </c>
      <c r="C4071" s="21">
        <f>VLOOKUP(TotalMov[[#This Row],[Order]],'Total Mov by SS'!B:C,2,0)</f>
        <v>159</v>
      </c>
      <c r="D4071" s="21" t="s">
        <v>59</v>
      </c>
      <c r="E4071" s="21" t="s">
        <v>68</v>
      </c>
      <c r="F4071" s="21" t="s">
        <v>61</v>
      </c>
      <c r="G4071" s="21" t="s">
        <v>62</v>
      </c>
      <c r="H4071" s="21" t="s">
        <v>63</v>
      </c>
      <c r="I4071" s="21" t="s">
        <v>64</v>
      </c>
      <c r="J4071" s="22">
        <v>43747</v>
      </c>
      <c r="K4071" s="23">
        <v>0.34467592592592999</v>
      </c>
      <c r="L4071" s="22">
        <v>43747</v>
      </c>
      <c r="M4071" s="23">
        <v>0.34877314814815003</v>
      </c>
      <c r="N4071" s="25">
        <v>1.9670000000000001</v>
      </c>
      <c r="O4071" s="21" t="s">
        <v>66</v>
      </c>
      <c r="P4071" s="24">
        <f>TotalMov[[#This Row],[Confirmed activ. 3 (ILE03)]]</f>
        <v>1.9670000000000001</v>
      </c>
      <c r="Q4071" s="24">
        <v>15</v>
      </c>
      <c r="R4071" s="21" t="s">
        <v>66</v>
      </c>
      <c r="S4071" s="21" t="s">
        <v>67</v>
      </c>
    </row>
    <row r="4072" spans="1:19" x14ac:dyDescent="0.35">
      <c r="A4072" s="21">
        <v>1554973</v>
      </c>
      <c r="B4072" s="53">
        <v>411591</v>
      </c>
      <c r="C4072" s="21">
        <f>VLOOKUP(TotalMov[[#This Row],[Order]],'Total Mov by SS'!B:C,2,0)</f>
        <v>159</v>
      </c>
      <c r="D4072" s="21" t="s">
        <v>59</v>
      </c>
      <c r="E4072" s="21" t="s">
        <v>73</v>
      </c>
      <c r="F4072" s="21" t="s">
        <v>69</v>
      </c>
      <c r="G4072" s="21" t="s">
        <v>62</v>
      </c>
      <c r="H4072" s="21" t="s">
        <v>70</v>
      </c>
      <c r="I4072" s="21" t="s">
        <v>71</v>
      </c>
      <c r="J4072" s="22">
        <v>43751</v>
      </c>
      <c r="K4072" s="23">
        <v>0.44005787037036997</v>
      </c>
      <c r="L4072" s="22">
        <v>43751</v>
      </c>
      <c r="M4072" s="23">
        <v>0.44005787037036997</v>
      </c>
      <c r="N4072" s="24">
        <v>20</v>
      </c>
      <c r="O4072" s="21" t="s">
        <v>66</v>
      </c>
      <c r="P4072" s="24">
        <f>TotalMov[[#This Row],[Confirmed activ. 3 (ILE03)]]</f>
        <v>20</v>
      </c>
      <c r="Q4072" s="24">
        <v>20</v>
      </c>
      <c r="R4072" s="21" t="s">
        <v>66</v>
      </c>
      <c r="S4072" s="21" t="s">
        <v>72</v>
      </c>
    </row>
    <row r="4073" spans="1:19" x14ac:dyDescent="0.35">
      <c r="A4073" s="21">
        <v>1554973</v>
      </c>
      <c r="B4073" s="53">
        <v>411591</v>
      </c>
      <c r="C4073" s="21">
        <f>VLOOKUP(TotalMov[[#This Row],[Order]],'Total Mov by SS'!B:C,2,0)</f>
        <v>159</v>
      </c>
      <c r="D4073" s="21" t="s">
        <v>59</v>
      </c>
      <c r="E4073" s="21" t="s">
        <v>75</v>
      </c>
      <c r="F4073" s="21" t="s">
        <v>61</v>
      </c>
      <c r="G4073" s="21" t="s">
        <v>62</v>
      </c>
      <c r="H4073" s="21" t="s">
        <v>63</v>
      </c>
      <c r="I4073" s="21" t="s">
        <v>74</v>
      </c>
      <c r="J4073" s="22">
        <v>43751</v>
      </c>
      <c r="K4073" s="23">
        <v>0.44033564814815002</v>
      </c>
      <c r="L4073" s="22">
        <v>43751</v>
      </c>
      <c r="M4073" s="23">
        <v>0.64619212962963002</v>
      </c>
      <c r="N4073" s="25">
        <v>3.9420000000000002</v>
      </c>
      <c r="O4073" s="21" t="s">
        <v>77</v>
      </c>
      <c r="P4073" s="24">
        <f>TotalMov[[#This Row],[Confirmed activ. 3 (ILE03)]]*60</f>
        <v>236.52</v>
      </c>
      <c r="Q4073" s="24">
        <v>350</v>
      </c>
      <c r="R4073" s="21" t="s">
        <v>66</v>
      </c>
      <c r="S4073" s="21" t="s">
        <v>67</v>
      </c>
    </row>
    <row r="4074" spans="1:19" x14ac:dyDescent="0.35">
      <c r="A4074" s="21">
        <v>1554973</v>
      </c>
      <c r="B4074" s="53">
        <v>411591</v>
      </c>
      <c r="C4074" s="21">
        <f>VLOOKUP(TotalMov[[#This Row],[Order]],'Total Mov by SS'!B:C,2,0)</f>
        <v>159</v>
      </c>
      <c r="D4074" s="21" t="s">
        <v>59</v>
      </c>
      <c r="E4074" s="21" t="s">
        <v>78</v>
      </c>
      <c r="F4074" s="21" t="s">
        <v>61</v>
      </c>
      <c r="G4074" s="21" t="s">
        <v>62</v>
      </c>
      <c r="H4074" s="21" t="s">
        <v>63</v>
      </c>
      <c r="I4074" s="21" t="s">
        <v>76</v>
      </c>
      <c r="J4074" s="22">
        <v>43751</v>
      </c>
      <c r="K4074" s="23">
        <v>0.64627314814814996</v>
      </c>
      <c r="L4074" s="22">
        <v>43754</v>
      </c>
      <c r="M4074" s="23">
        <v>0.69187500000000002</v>
      </c>
      <c r="N4074" s="25">
        <v>1500.403</v>
      </c>
      <c r="O4074" s="21" t="s">
        <v>66</v>
      </c>
      <c r="P4074" s="24">
        <f>TotalMov[[#This Row],[Confirmed activ. 3 (ILE03)]]</f>
        <v>1500.403</v>
      </c>
      <c r="Q4074" s="24">
        <v>1020</v>
      </c>
      <c r="R4074" s="21" t="s">
        <v>66</v>
      </c>
      <c r="S4074" s="21" t="s">
        <v>67</v>
      </c>
    </row>
    <row r="4075" spans="1:19" x14ac:dyDescent="0.35">
      <c r="A4075" s="21">
        <v>1554973</v>
      </c>
      <c r="B4075" s="53">
        <v>411591</v>
      </c>
      <c r="C4075" s="21">
        <f>VLOOKUP(TotalMov[[#This Row],[Order]],'Total Mov by SS'!B:C,2,0)</f>
        <v>159</v>
      </c>
      <c r="D4075" s="21" t="s">
        <v>59</v>
      </c>
      <c r="E4075" s="21" t="s">
        <v>80</v>
      </c>
      <c r="F4075" s="21" t="s">
        <v>61</v>
      </c>
      <c r="G4075" s="21" t="s">
        <v>62</v>
      </c>
      <c r="H4075" s="21" t="s">
        <v>63</v>
      </c>
      <c r="I4075" s="21" t="s">
        <v>112</v>
      </c>
      <c r="J4075" s="22">
        <v>43754</v>
      </c>
      <c r="K4075" s="23">
        <v>0.72228009259258996</v>
      </c>
      <c r="L4075" s="22">
        <v>43754</v>
      </c>
      <c r="M4075" s="23">
        <v>0.72979166666666995</v>
      </c>
      <c r="N4075" s="25">
        <v>10.817</v>
      </c>
      <c r="O4075" s="21" t="s">
        <v>66</v>
      </c>
      <c r="P4075" s="24">
        <f>TotalMov[[#This Row],[Confirmed activ. 3 (ILE03)]]</f>
        <v>10.817</v>
      </c>
      <c r="Q4075" s="24">
        <v>50</v>
      </c>
      <c r="R4075" s="21" t="s">
        <v>66</v>
      </c>
      <c r="S4075" s="21" t="s">
        <v>67</v>
      </c>
    </row>
    <row r="4076" spans="1:19" x14ac:dyDescent="0.35">
      <c r="A4076" s="21">
        <v>1554973</v>
      </c>
      <c r="B4076" s="53">
        <v>411591</v>
      </c>
      <c r="C4076" s="21">
        <f>VLOOKUP(TotalMov[[#This Row],[Order]],'Total Mov by SS'!B:C,2,0)</f>
        <v>159</v>
      </c>
      <c r="D4076" s="21" t="s">
        <v>59</v>
      </c>
      <c r="E4076" s="21" t="s">
        <v>82</v>
      </c>
      <c r="F4076" s="21" t="s">
        <v>89</v>
      </c>
      <c r="G4076" s="21" t="s">
        <v>90</v>
      </c>
      <c r="H4076" s="21" t="s">
        <v>91</v>
      </c>
      <c r="I4076" s="21" t="s">
        <v>92</v>
      </c>
      <c r="J4076" s="22"/>
      <c r="K4076" s="23">
        <v>0</v>
      </c>
      <c r="L4076" s="22"/>
      <c r="M4076" s="23">
        <v>0</v>
      </c>
      <c r="N4076" s="25">
        <v>0</v>
      </c>
      <c r="O4076" s="21" t="s">
        <v>93</v>
      </c>
      <c r="P4076" s="24"/>
      <c r="Q4076" s="24">
        <v>0</v>
      </c>
      <c r="R4076" s="21" t="s">
        <v>66</v>
      </c>
      <c r="S4076" s="21" t="s">
        <v>94</v>
      </c>
    </row>
    <row r="4077" spans="1:19" x14ac:dyDescent="0.35">
      <c r="A4077" s="21">
        <v>1554973</v>
      </c>
      <c r="B4077" s="53">
        <v>411591</v>
      </c>
      <c r="C4077" s="21">
        <f>VLOOKUP(TotalMov[[#This Row],[Order]],'Total Mov by SS'!B:C,2,0)</f>
        <v>159</v>
      </c>
      <c r="D4077" s="21" t="s">
        <v>59</v>
      </c>
      <c r="E4077" s="21" t="s">
        <v>85</v>
      </c>
      <c r="F4077" s="21" t="s">
        <v>69</v>
      </c>
      <c r="G4077" s="21" t="s">
        <v>62</v>
      </c>
      <c r="H4077" s="21" t="s">
        <v>70</v>
      </c>
      <c r="I4077" s="21" t="s">
        <v>79</v>
      </c>
      <c r="J4077" s="22">
        <v>43758</v>
      </c>
      <c r="K4077" s="23">
        <v>0.4369212962963</v>
      </c>
      <c r="L4077" s="22">
        <v>43758</v>
      </c>
      <c r="M4077" s="23">
        <v>0.4369212962963</v>
      </c>
      <c r="N4077" s="24">
        <v>20</v>
      </c>
      <c r="O4077" s="21" t="s">
        <v>66</v>
      </c>
      <c r="P4077" s="24">
        <f>TotalMov[[#This Row],[Confirmed activ. 3 (ILE03)]]</f>
        <v>20</v>
      </c>
      <c r="Q4077" s="24">
        <v>20</v>
      </c>
      <c r="R4077" s="21" t="s">
        <v>66</v>
      </c>
      <c r="S4077" s="21" t="s">
        <v>72</v>
      </c>
    </row>
    <row r="4078" spans="1:19" x14ac:dyDescent="0.35">
      <c r="A4078" s="21">
        <v>1554973</v>
      </c>
      <c r="B4078" s="53">
        <v>411591</v>
      </c>
      <c r="C4078" s="21">
        <f>VLOOKUP(TotalMov[[#This Row],[Order]],'Total Mov by SS'!B:C,2,0)</f>
        <v>159</v>
      </c>
      <c r="D4078" s="21" t="s">
        <v>59</v>
      </c>
      <c r="E4078" s="21" t="s">
        <v>88</v>
      </c>
      <c r="F4078" s="21" t="s">
        <v>69</v>
      </c>
      <c r="G4078" s="21" t="s">
        <v>62</v>
      </c>
      <c r="H4078" s="21" t="s">
        <v>70</v>
      </c>
      <c r="I4078" s="21" t="s">
        <v>81</v>
      </c>
      <c r="J4078" s="22">
        <v>43758</v>
      </c>
      <c r="K4078" s="23">
        <v>0.43696759259258999</v>
      </c>
      <c r="L4078" s="22">
        <v>43758</v>
      </c>
      <c r="M4078" s="23">
        <v>0.43696759259258999</v>
      </c>
      <c r="N4078" s="24">
        <v>20</v>
      </c>
      <c r="O4078" s="21" t="s">
        <v>66</v>
      </c>
      <c r="P4078" s="24">
        <f>TotalMov[[#This Row],[Confirmed activ. 3 (ILE03)]]</f>
        <v>20</v>
      </c>
      <c r="Q4078" s="24">
        <v>20</v>
      </c>
      <c r="R4078" s="21" t="s">
        <v>66</v>
      </c>
      <c r="S4078" s="21" t="s">
        <v>72</v>
      </c>
    </row>
    <row r="4079" spans="1:19" x14ac:dyDescent="0.35">
      <c r="A4079" s="21">
        <v>1554973</v>
      </c>
      <c r="B4079" s="53">
        <v>411591</v>
      </c>
      <c r="C4079" s="21">
        <f>VLOOKUP(TotalMov[[#This Row],[Order]],'Total Mov by SS'!B:C,2,0)</f>
        <v>159</v>
      </c>
      <c r="D4079" s="21" t="s">
        <v>59</v>
      </c>
      <c r="E4079" s="21" t="s">
        <v>95</v>
      </c>
      <c r="F4079" s="21" t="s">
        <v>83</v>
      </c>
      <c r="G4079" s="21" t="s">
        <v>62</v>
      </c>
      <c r="H4079" s="21" t="s">
        <v>84</v>
      </c>
      <c r="I4079" s="21" t="s">
        <v>84</v>
      </c>
      <c r="J4079" s="22">
        <v>43758</v>
      </c>
      <c r="K4079" s="23">
        <v>0.69499999999999995</v>
      </c>
      <c r="L4079" s="22">
        <v>43760</v>
      </c>
      <c r="M4079" s="23">
        <v>3.8067129629629999E-2</v>
      </c>
      <c r="N4079" s="25">
        <v>5.5519999999999996</v>
      </c>
      <c r="O4079" s="21" t="s">
        <v>77</v>
      </c>
      <c r="P4079" s="24">
        <f>TotalMov[[#This Row],[Confirmed activ. 3 (ILE03)]]*60</f>
        <v>333.12</v>
      </c>
      <c r="Q4079" s="24">
        <v>450</v>
      </c>
      <c r="R4079" s="21" t="s">
        <v>66</v>
      </c>
      <c r="S4079" s="21" t="s">
        <v>67</v>
      </c>
    </row>
    <row r="4080" spans="1:19" x14ac:dyDescent="0.35">
      <c r="A4080" s="21">
        <v>1554973</v>
      </c>
      <c r="B4080" s="53">
        <v>411591</v>
      </c>
      <c r="C4080" s="21">
        <f>VLOOKUP(TotalMov[[#This Row],[Order]],'Total Mov by SS'!B:C,2,0)</f>
        <v>159</v>
      </c>
      <c r="D4080" s="21" t="s">
        <v>59</v>
      </c>
      <c r="E4080" s="21" t="s">
        <v>97</v>
      </c>
      <c r="F4080" s="21" t="s">
        <v>86</v>
      </c>
      <c r="G4080" s="21" t="s">
        <v>62</v>
      </c>
      <c r="H4080" s="21" t="s">
        <v>87</v>
      </c>
      <c r="I4080" s="21" t="s">
        <v>87</v>
      </c>
      <c r="J4080" s="22">
        <v>43760</v>
      </c>
      <c r="K4080" s="23">
        <v>0.42466435185184997</v>
      </c>
      <c r="L4080" s="22">
        <v>43760</v>
      </c>
      <c r="M4080" s="23">
        <v>0.42466435185184997</v>
      </c>
      <c r="N4080" s="24">
        <v>20</v>
      </c>
      <c r="O4080" s="21" t="s">
        <v>66</v>
      </c>
      <c r="P4080" s="24">
        <f>TotalMov[[#This Row],[Confirmed activ. 3 (ILE03)]]</f>
        <v>20</v>
      </c>
      <c r="Q4080" s="24">
        <v>20</v>
      </c>
      <c r="R4080" s="21" t="s">
        <v>66</v>
      </c>
      <c r="S4080" s="21" t="s">
        <v>72</v>
      </c>
    </row>
    <row r="4081" spans="1:19" x14ac:dyDescent="0.35">
      <c r="A4081" s="21">
        <v>1554973</v>
      </c>
      <c r="B4081" s="53">
        <v>411591</v>
      </c>
      <c r="C4081" s="21">
        <f>VLOOKUP(TotalMov[[#This Row],[Order]],'Total Mov by SS'!B:C,2,0)</f>
        <v>159</v>
      </c>
      <c r="D4081" s="21" t="s">
        <v>59</v>
      </c>
      <c r="E4081" s="21" t="s">
        <v>99</v>
      </c>
      <c r="F4081" s="21" t="s">
        <v>61</v>
      </c>
      <c r="G4081" s="21" t="s">
        <v>62</v>
      </c>
      <c r="H4081" s="21" t="s">
        <v>63</v>
      </c>
      <c r="I4081" s="21" t="s">
        <v>96</v>
      </c>
      <c r="J4081" s="22">
        <v>43762</v>
      </c>
      <c r="K4081" s="23">
        <v>0.33579861111110998</v>
      </c>
      <c r="L4081" s="22">
        <v>43762</v>
      </c>
      <c r="M4081" s="23">
        <v>0.36625000000000002</v>
      </c>
      <c r="N4081" s="25">
        <v>21.933</v>
      </c>
      <c r="O4081" s="21" t="s">
        <v>66</v>
      </c>
      <c r="P4081" s="24">
        <f>TotalMov[[#This Row],[Confirmed activ. 3 (ILE03)]]</f>
        <v>21.933</v>
      </c>
      <c r="Q4081" s="24">
        <v>100</v>
      </c>
      <c r="R4081" s="21" t="s">
        <v>66</v>
      </c>
      <c r="S4081" s="21" t="s">
        <v>67</v>
      </c>
    </row>
    <row r="4082" spans="1:19" x14ac:dyDescent="0.35">
      <c r="A4082" s="21">
        <v>1554973</v>
      </c>
      <c r="B4082" s="53">
        <v>411591</v>
      </c>
      <c r="C4082" s="21">
        <f>VLOOKUP(TotalMov[[#This Row],[Order]],'Total Mov by SS'!B:C,2,0)</f>
        <v>159</v>
      </c>
      <c r="D4082" s="21" t="s">
        <v>59</v>
      </c>
      <c r="E4082" s="21" t="s">
        <v>101</v>
      </c>
      <c r="F4082" s="21" t="s">
        <v>69</v>
      </c>
      <c r="G4082" s="21" t="s">
        <v>62</v>
      </c>
      <c r="H4082" s="21" t="s">
        <v>70</v>
      </c>
      <c r="I4082" s="21" t="s">
        <v>98</v>
      </c>
      <c r="J4082" s="22">
        <v>43765</v>
      </c>
      <c r="K4082" s="23">
        <v>0.6358912037037</v>
      </c>
      <c r="L4082" s="22">
        <v>43765</v>
      </c>
      <c r="M4082" s="23">
        <v>0.6358912037037</v>
      </c>
      <c r="N4082" s="24">
        <v>20</v>
      </c>
      <c r="O4082" s="21" t="s">
        <v>66</v>
      </c>
      <c r="P4082" s="24">
        <f>TotalMov[[#This Row],[Confirmed activ. 3 (ILE03)]]</f>
        <v>20</v>
      </c>
      <c r="Q4082" s="24">
        <v>20</v>
      </c>
      <c r="R4082" s="21" t="s">
        <v>66</v>
      </c>
      <c r="S4082" s="21" t="s">
        <v>72</v>
      </c>
    </row>
    <row r="4083" spans="1:19" x14ac:dyDescent="0.35">
      <c r="A4083" s="21">
        <v>1554973</v>
      </c>
      <c r="B4083" s="53">
        <v>411591</v>
      </c>
      <c r="C4083" s="21">
        <f>VLOOKUP(TotalMov[[#This Row],[Order]],'Total Mov by SS'!B:C,2,0)</f>
        <v>159</v>
      </c>
      <c r="D4083" s="21" t="s">
        <v>59</v>
      </c>
      <c r="E4083" s="21" t="s">
        <v>104</v>
      </c>
      <c r="F4083" s="21" t="s">
        <v>69</v>
      </c>
      <c r="G4083" s="21" t="s">
        <v>62</v>
      </c>
      <c r="H4083" s="21" t="s">
        <v>70</v>
      </c>
      <c r="I4083" s="21" t="s">
        <v>100</v>
      </c>
      <c r="J4083" s="22">
        <v>43765</v>
      </c>
      <c r="K4083" s="23">
        <v>0.63592592592593</v>
      </c>
      <c r="L4083" s="22">
        <v>43765</v>
      </c>
      <c r="M4083" s="23">
        <v>0.63592592592593</v>
      </c>
      <c r="N4083" s="24">
        <v>30</v>
      </c>
      <c r="O4083" s="21" t="s">
        <v>66</v>
      </c>
      <c r="P4083" s="24">
        <f>TotalMov[[#This Row],[Confirmed activ. 3 (ILE03)]]</f>
        <v>30</v>
      </c>
      <c r="Q4083" s="24">
        <v>30</v>
      </c>
      <c r="R4083" s="21" t="s">
        <v>66</v>
      </c>
      <c r="S4083" s="21" t="s">
        <v>72</v>
      </c>
    </row>
    <row r="4084" spans="1:19" x14ac:dyDescent="0.35">
      <c r="A4084" s="21">
        <v>1554973</v>
      </c>
      <c r="B4084" s="53">
        <v>411591</v>
      </c>
      <c r="C4084" s="21">
        <f>VLOOKUP(TotalMov[[#This Row],[Order]],'Total Mov by SS'!B:C,2,0)</f>
        <v>159</v>
      </c>
      <c r="D4084" s="21" t="s">
        <v>59</v>
      </c>
      <c r="E4084" s="21" t="s">
        <v>113</v>
      </c>
      <c r="F4084" s="21" t="s">
        <v>102</v>
      </c>
      <c r="G4084" s="21" t="s">
        <v>62</v>
      </c>
      <c r="H4084" s="21" t="s">
        <v>100</v>
      </c>
      <c r="I4084" s="21" t="s">
        <v>103</v>
      </c>
      <c r="J4084" s="22">
        <v>43765</v>
      </c>
      <c r="K4084" s="23">
        <v>0.63596064814815001</v>
      </c>
      <c r="L4084" s="22">
        <v>43765</v>
      </c>
      <c r="M4084" s="23">
        <v>0.63596064814815001</v>
      </c>
      <c r="N4084" s="24">
        <v>30</v>
      </c>
      <c r="O4084" s="21" t="s">
        <v>66</v>
      </c>
      <c r="P4084" s="24">
        <f>TotalMov[[#This Row],[Confirmed activ. 3 (ILE03)]]</f>
        <v>30</v>
      </c>
      <c r="Q4084" s="24">
        <v>30</v>
      </c>
      <c r="R4084" s="21" t="s">
        <v>66</v>
      </c>
      <c r="S4084" s="21" t="s">
        <v>72</v>
      </c>
    </row>
    <row r="4085" spans="1:19" x14ac:dyDescent="0.35">
      <c r="A4085" s="21">
        <v>1554973</v>
      </c>
      <c r="B4085" s="53">
        <v>411591</v>
      </c>
      <c r="C4085" s="21">
        <f>VLOOKUP(TotalMov[[#This Row],[Order]],'Total Mov by SS'!B:C,2,0)</f>
        <v>159</v>
      </c>
      <c r="D4085" s="21" t="s">
        <v>59</v>
      </c>
      <c r="E4085" s="21" t="s">
        <v>114</v>
      </c>
      <c r="F4085" s="21" t="s">
        <v>102</v>
      </c>
      <c r="G4085" s="21" t="s">
        <v>105</v>
      </c>
      <c r="H4085" s="21" t="s">
        <v>100</v>
      </c>
      <c r="I4085" s="21" t="s">
        <v>106</v>
      </c>
      <c r="J4085" s="22">
        <v>43772</v>
      </c>
      <c r="K4085" s="23">
        <v>0.54361111111111005</v>
      </c>
      <c r="L4085" s="22">
        <v>43772</v>
      </c>
      <c r="M4085" s="23">
        <v>0.54361111111111005</v>
      </c>
      <c r="N4085" s="24">
        <v>45</v>
      </c>
      <c r="O4085" s="21" t="s">
        <v>66</v>
      </c>
      <c r="P4085" s="24">
        <f>TotalMov[[#This Row],[Confirmed activ. 3 (ILE03)]]</f>
        <v>45</v>
      </c>
      <c r="Q4085" s="24">
        <v>45</v>
      </c>
      <c r="R4085" s="21" t="s">
        <v>66</v>
      </c>
      <c r="S4085" s="21" t="s">
        <v>72</v>
      </c>
    </row>
    <row r="4086" spans="1:19" x14ac:dyDescent="0.35">
      <c r="A4086" s="21">
        <v>1554973</v>
      </c>
      <c r="B4086" s="53">
        <v>411591</v>
      </c>
      <c r="C4086" s="21">
        <f>VLOOKUP(TotalMov[[#This Row],[Order]],'Total Mov by SS'!B:C,2,0)</f>
        <v>159</v>
      </c>
      <c r="D4086" s="21" t="s">
        <v>107</v>
      </c>
      <c r="E4086" s="21" t="s">
        <v>60</v>
      </c>
      <c r="F4086" s="21" t="s">
        <v>61</v>
      </c>
      <c r="G4086" s="21" t="s">
        <v>90</v>
      </c>
      <c r="H4086" s="21" t="s">
        <v>63</v>
      </c>
      <c r="I4086" s="21" t="s">
        <v>108</v>
      </c>
      <c r="J4086" s="22"/>
      <c r="K4086" s="23">
        <v>0</v>
      </c>
      <c r="L4086" s="22"/>
      <c r="M4086" s="23">
        <v>0</v>
      </c>
      <c r="N4086" s="25">
        <v>0</v>
      </c>
      <c r="O4086" s="21" t="s">
        <v>93</v>
      </c>
      <c r="P4086" s="24"/>
      <c r="Q4086" s="24">
        <v>1</v>
      </c>
      <c r="R4086" s="21" t="s">
        <v>66</v>
      </c>
      <c r="S4086" s="21" t="s">
        <v>94</v>
      </c>
    </row>
    <row r="4087" spans="1:19" x14ac:dyDescent="0.35">
      <c r="A4087" s="21">
        <v>1554973</v>
      </c>
      <c r="B4087" s="53">
        <v>411591</v>
      </c>
      <c r="C4087" s="21">
        <f>VLOOKUP(TotalMov[[#This Row],[Order]],'Total Mov by SS'!B:C,2,0)</f>
        <v>159</v>
      </c>
      <c r="D4087" s="21" t="s">
        <v>109</v>
      </c>
      <c r="E4087" s="21" t="s">
        <v>95</v>
      </c>
      <c r="F4087" s="21" t="s">
        <v>83</v>
      </c>
      <c r="G4087" s="21" t="s">
        <v>90</v>
      </c>
      <c r="H4087" s="21" t="s">
        <v>84</v>
      </c>
      <c r="I4087" s="21" t="s">
        <v>110</v>
      </c>
      <c r="J4087" s="22"/>
      <c r="K4087" s="23">
        <v>0</v>
      </c>
      <c r="L4087" s="22"/>
      <c r="M4087" s="23">
        <v>0</v>
      </c>
      <c r="N4087" s="25">
        <v>0</v>
      </c>
      <c r="O4087" s="21" t="s">
        <v>93</v>
      </c>
      <c r="P4087" s="24"/>
      <c r="Q4087" s="24">
        <v>5</v>
      </c>
      <c r="R4087" s="21" t="s">
        <v>66</v>
      </c>
      <c r="S4087" s="21" t="s">
        <v>94</v>
      </c>
    </row>
    <row r="4088" spans="1:19" x14ac:dyDescent="0.35">
      <c r="A4088" s="21">
        <v>1554974</v>
      </c>
      <c r="B4088" s="53">
        <v>411591</v>
      </c>
      <c r="C4088" s="21">
        <f>VLOOKUP(TotalMov[[#This Row],[Order]],'Total Mov by SS'!B:C,2,0)</f>
        <v>159</v>
      </c>
      <c r="D4088" s="21" t="s">
        <v>59</v>
      </c>
      <c r="E4088" s="21" t="s">
        <v>60</v>
      </c>
      <c r="F4088" s="21" t="s">
        <v>83</v>
      </c>
      <c r="G4088" s="21" t="s">
        <v>62</v>
      </c>
      <c r="H4088" s="21" t="s">
        <v>84</v>
      </c>
      <c r="I4088" s="21" t="s">
        <v>111</v>
      </c>
      <c r="J4088" s="22">
        <v>43747</v>
      </c>
      <c r="K4088" s="23">
        <v>0.85542824074073998</v>
      </c>
      <c r="L4088" s="22">
        <v>43748</v>
      </c>
      <c r="M4088" s="23">
        <v>1.7824074074069999E-2</v>
      </c>
      <c r="N4088" s="25">
        <v>72.433000000000007</v>
      </c>
      <c r="O4088" s="21" t="s">
        <v>66</v>
      </c>
      <c r="P4088" s="24">
        <f>TotalMov[[#This Row],[Confirmed activ. 3 (ILE03)]]</f>
        <v>72.433000000000007</v>
      </c>
      <c r="Q4088" s="24">
        <v>40</v>
      </c>
      <c r="R4088" s="21" t="s">
        <v>66</v>
      </c>
      <c r="S4088" s="21" t="s">
        <v>67</v>
      </c>
    </row>
    <row r="4089" spans="1:19" x14ac:dyDescent="0.35">
      <c r="A4089" s="21">
        <v>1554974</v>
      </c>
      <c r="B4089" s="53">
        <v>411591</v>
      </c>
      <c r="C4089" s="21">
        <f>VLOOKUP(TotalMov[[#This Row],[Order]],'Total Mov by SS'!B:C,2,0)</f>
        <v>159</v>
      </c>
      <c r="D4089" s="21" t="s">
        <v>59</v>
      </c>
      <c r="E4089" s="21" t="s">
        <v>68</v>
      </c>
      <c r="F4089" s="21" t="s">
        <v>61</v>
      </c>
      <c r="G4089" s="21" t="s">
        <v>62</v>
      </c>
      <c r="H4089" s="21" t="s">
        <v>63</v>
      </c>
      <c r="I4089" s="21" t="s">
        <v>64</v>
      </c>
      <c r="J4089" s="22">
        <v>43748</v>
      </c>
      <c r="K4089" s="23">
        <v>0.37305555555556003</v>
      </c>
      <c r="L4089" s="22">
        <v>43748</v>
      </c>
      <c r="M4089" s="23">
        <v>0.39751157407407001</v>
      </c>
      <c r="N4089" s="25">
        <v>35.216999999999999</v>
      </c>
      <c r="O4089" s="21" t="s">
        <v>66</v>
      </c>
      <c r="P4089" s="24">
        <f>TotalMov[[#This Row],[Confirmed activ. 3 (ILE03)]]</f>
        <v>35.216999999999999</v>
      </c>
      <c r="Q4089" s="24">
        <v>15</v>
      </c>
      <c r="R4089" s="21" t="s">
        <v>66</v>
      </c>
      <c r="S4089" s="21" t="s">
        <v>67</v>
      </c>
    </row>
    <row r="4090" spans="1:19" x14ac:dyDescent="0.35">
      <c r="A4090" s="21">
        <v>1554974</v>
      </c>
      <c r="B4090" s="53">
        <v>411591</v>
      </c>
      <c r="C4090" s="21">
        <f>VLOOKUP(TotalMov[[#This Row],[Order]],'Total Mov by SS'!B:C,2,0)</f>
        <v>159</v>
      </c>
      <c r="D4090" s="21" t="s">
        <v>59</v>
      </c>
      <c r="E4090" s="21" t="s">
        <v>73</v>
      </c>
      <c r="F4090" s="21" t="s">
        <v>69</v>
      </c>
      <c r="G4090" s="21" t="s">
        <v>62</v>
      </c>
      <c r="H4090" s="21" t="s">
        <v>70</v>
      </c>
      <c r="I4090" s="21" t="s">
        <v>71</v>
      </c>
      <c r="J4090" s="22">
        <v>43748</v>
      </c>
      <c r="K4090" s="23">
        <v>0.55818287037036995</v>
      </c>
      <c r="L4090" s="22">
        <v>43748</v>
      </c>
      <c r="M4090" s="23">
        <v>0.55818287037036995</v>
      </c>
      <c r="N4090" s="24">
        <v>20</v>
      </c>
      <c r="O4090" s="21" t="s">
        <v>66</v>
      </c>
      <c r="P4090" s="24">
        <f>TotalMov[[#This Row],[Confirmed activ. 3 (ILE03)]]</f>
        <v>20</v>
      </c>
      <c r="Q4090" s="24">
        <v>20</v>
      </c>
      <c r="R4090" s="21" t="s">
        <v>66</v>
      </c>
      <c r="S4090" s="21" t="s">
        <v>72</v>
      </c>
    </row>
    <row r="4091" spans="1:19" x14ac:dyDescent="0.35">
      <c r="A4091" s="21">
        <v>1554974</v>
      </c>
      <c r="B4091" s="53">
        <v>411591</v>
      </c>
      <c r="C4091" s="21">
        <f>VLOOKUP(TotalMov[[#This Row],[Order]],'Total Mov by SS'!B:C,2,0)</f>
        <v>159</v>
      </c>
      <c r="D4091" s="21" t="s">
        <v>59</v>
      </c>
      <c r="E4091" s="21" t="s">
        <v>75</v>
      </c>
      <c r="F4091" s="21" t="s">
        <v>61</v>
      </c>
      <c r="G4091" s="21" t="s">
        <v>62</v>
      </c>
      <c r="H4091" s="21" t="s">
        <v>63</v>
      </c>
      <c r="I4091" s="21" t="s">
        <v>74</v>
      </c>
      <c r="J4091" s="22">
        <v>43748</v>
      </c>
      <c r="K4091" s="23">
        <v>0.55885416666666998</v>
      </c>
      <c r="L4091" s="22">
        <v>43751</v>
      </c>
      <c r="M4091" s="23">
        <v>0.56694444444444003</v>
      </c>
      <c r="N4091" s="25">
        <v>6.6159999999999997</v>
      </c>
      <c r="O4091" s="21" t="s">
        <v>77</v>
      </c>
      <c r="P4091" s="24">
        <f>TotalMov[[#This Row],[Confirmed activ. 3 (ILE03)]]*60</f>
        <v>396.96</v>
      </c>
      <c r="Q4091" s="24">
        <v>350</v>
      </c>
      <c r="R4091" s="21" t="s">
        <v>66</v>
      </c>
      <c r="S4091" s="21" t="s">
        <v>67</v>
      </c>
    </row>
    <row r="4092" spans="1:19" x14ac:dyDescent="0.35">
      <c r="A4092" s="21">
        <v>1554974</v>
      </c>
      <c r="B4092" s="53">
        <v>411591</v>
      </c>
      <c r="C4092" s="21">
        <f>VLOOKUP(TotalMov[[#This Row],[Order]],'Total Mov by SS'!B:C,2,0)</f>
        <v>159</v>
      </c>
      <c r="D4092" s="21" t="s">
        <v>59</v>
      </c>
      <c r="E4092" s="21" t="s">
        <v>78</v>
      </c>
      <c r="F4092" s="21" t="s">
        <v>61</v>
      </c>
      <c r="G4092" s="21" t="s">
        <v>62</v>
      </c>
      <c r="H4092" s="21" t="s">
        <v>63</v>
      </c>
      <c r="I4092" s="21" t="s">
        <v>76</v>
      </c>
      <c r="J4092" s="22">
        <v>43751</v>
      </c>
      <c r="K4092" s="23">
        <v>0.56712962962962998</v>
      </c>
      <c r="L4092" s="22">
        <v>43758</v>
      </c>
      <c r="M4092" s="23">
        <v>0.53746527777777997</v>
      </c>
      <c r="N4092" s="25">
        <v>34.406999999999996</v>
      </c>
      <c r="O4092" s="21" t="s">
        <v>77</v>
      </c>
      <c r="P4092" s="24">
        <f>TotalMov[[#This Row],[Confirmed activ. 3 (ILE03)]]*60</f>
        <v>2064.4199999999996</v>
      </c>
      <c r="Q4092" s="24">
        <v>1020</v>
      </c>
      <c r="R4092" s="21" t="s">
        <v>66</v>
      </c>
      <c r="S4092" s="21" t="s">
        <v>67</v>
      </c>
    </row>
    <row r="4093" spans="1:19" x14ac:dyDescent="0.35">
      <c r="A4093" s="21">
        <v>1554974</v>
      </c>
      <c r="B4093" s="53">
        <v>411591</v>
      </c>
      <c r="C4093" s="21">
        <f>VLOOKUP(TotalMov[[#This Row],[Order]],'Total Mov by SS'!B:C,2,0)</f>
        <v>159</v>
      </c>
      <c r="D4093" s="21" t="s">
        <v>59</v>
      </c>
      <c r="E4093" s="21" t="s">
        <v>80</v>
      </c>
      <c r="F4093" s="21" t="s">
        <v>61</v>
      </c>
      <c r="G4093" s="21" t="s">
        <v>62</v>
      </c>
      <c r="H4093" s="21" t="s">
        <v>63</v>
      </c>
      <c r="I4093" s="21" t="s">
        <v>112</v>
      </c>
      <c r="J4093" s="22">
        <v>43758</v>
      </c>
      <c r="K4093" s="23">
        <v>0.53763888888889</v>
      </c>
      <c r="L4093" s="22">
        <v>43758</v>
      </c>
      <c r="M4093" s="23">
        <v>0.66515046296295999</v>
      </c>
      <c r="N4093" s="25">
        <v>2.6829999999999998</v>
      </c>
      <c r="O4093" s="21" t="s">
        <v>77</v>
      </c>
      <c r="P4093" s="24">
        <f>TotalMov[[#This Row],[Confirmed activ. 3 (ILE03)]]*60</f>
        <v>160.97999999999999</v>
      </c>
      <c r="Q4093" s="24">
        <v>50</v>
      </c>
      <c r="R4093" s="21" t="s">
        <v>66</v>
      </c>
      <c r="S4093" s="21" t="s">
        <v>67</v>
      </c>
    </row>
    <row r="4094" spans="1:19" x14ac:dyDescent="0.35">
      <c r="A4094" s="21">
        <v>1554974</v>
      </c>
      <c r="B4094" s="53">
        <v>411591</v>
      </c>
      <c r="C4094" s="21">
        <f>VLOOKUP(TotalMov[[#This Row],[Order]],'Total Mov by SS'!B:C,2,0)</f>
        <v>159</v>
      </c>
      <c r="D4094" s="21" t="s">
        <v>59</v>
      </c>
      <c r="E4094" s="21" t="s">
        <v>82</v>
      </c>
      <c r="F4094" s="21" t="s">
        <v>89</v>
      </c>
      <c r="G4094" s="21" t="s">
        <v>90</v>
      </c>
      <c r="H4094" s="21" t="s">
        <v>91</v>
      </c>
      <c r="I4094" s="21" t="s">
        <v>92</v>
      </c>
      <c r="J4094" s="22"/>
      <c r="K4094" s="23">
        <v>0</v>
      </c>
      <c r="L4094" s="22"/>
      <c r="M4094" s="23">
        <v>0</v>
      </c>
      <c r="N4094" s="25">
        <v>0</v>
      </c>
      <c r="O4094" s="21" t="s">
        <v>93</v>
      </c>
      <c r="P4094" s="24"/>
      <c r="Q4094" s="24">
        <v>0</v>
      </c>
      <c r="R4094" s="21" t="s">
        <v>66</v>
      </c>
      <c r="S4094" s="21" t="s">
        <v>94</v>
      </c>
    </row>
    <row r="4095" spans="1:19" x14ac:dyDescent="0.35">
      <c r="A4095" s="21">
        <v>1554974</v>
      </c>
      <c r="B4095" s="53">
        <v>411591</v>
      </c>
      <c r="C4095" s="21">
        <f>VLOOKUP(TotalMov[[#This Row],[Order]],'Total Mov by SS'!B:C,2,0)</f>
        <v>159</v>
      </c>
      <c r="D4095" s="21" t="s">
        <v>59</v>
      </c>
      <c r="E4095" s="21" t="s">
        <v>85</v>
      </c>
      <c r="F4095" s="21" t="s">
        <v>69</v>
      </c>
      <c r="G4095" s="21" t="s">
        <v>62</v>
      </c>
      <c r="H4095" s="21" t="s">
        <v>70</v>
      </c>
      <c r="I4095" s="21" t="s">
        <v>79</v>
      </c>
      <c r="J4095" s="22">
        <v>43759</v>
      </c>
      <c r="K4095" s="23">
        <v>0.66128472222222001</v>
      </c>
      <c r="L4095" s="22">
        <v>43759</v>
      </c>
      <c r="M4095" s="23">
        <v>0.66128472222222001</v>
      </c>
      <c r="N4095" s="24">
        <v>20</v>
      </c>
      <c r="O4095" s="21" t="s">
        <v>66</v>
      </c>
      <c r="P4095" s="24">
        <f>TotalMov[[#This Row],[Confirmed activ. 3 (ILE03)]]</f>
        <v>20</v>
      </c>
      <c r="Q4095" s="24">
        <v>20</v>
      </c>
      <c r="R4095" s="21" t="s">
        <v>66</v>
      </c>
      <c r="S4095" s="21" t="s">
        <v>72</v>
      </c>
    </row>
    <row r="4096" spans="1:19" x14ac:dyDescent="0.35">
      <c r="A4096" s="21">
        <v>1554974</v>
      </c>
      <c r="B4096" s="53">
        <v>411591</v>
      </c>
      <c r="C4096" s="21">
        <f>VLOOKUP(TotalMov[[#This Row],[Order]],'Total Mov by SS'!B:C,2,0)</f>
        <v>159</v>
      </c>
      <c r="D4096" s="21" t="s">
        <v>59</v>
      </c>
      <c r="E4096" s="21" t="s">
        <v>88</v>
      </c>
      <c r="F4096" s="21" t="s">
        <v>69</v>
      </c>
      <c r="G4096" s="21" t="s">
        <v>62</v>
      </c>
      <c r="H4096" s="21" t="s">
        <v>70</v>
      </c>
      <c r="I4096" s="21" t="s">
        <v>81</v>
      </c>
      <c r="J4096" s="22">
        <v>43759</v>
      </c>
      <c r="K4096" s="23">
        <v>0.66148148148148</v>
      </c>
      <c r="L4096" s="22">
        <v>43759</v>
      </c>
      <c r="M4096" s="23">
        <v>0.66148148148148</v>
      </c>
      <c r="N4096" s="24">
        <v>20</v>
      </c>
      <c r="O4096" s="21" t="s">
        <v>66</v>
      </c>
      <c r="P4096" s="24">
        <f>TotalMov[[#This Row],[Confirmed activ. 3 (ILE03)]]</f>
        <v>20</v>
      </c>
      <c r="Q4096" s="24">
        <v>20</v>
      </c>
      <c r="R4096" s="21" t="s">
        <v>66</v>
      </c>
      <c r="S4096" s="21" t="s">
        <v>72</v>
      </c>
    </row>
    <row r="4097" spans="1:19" x14ac:dyDescent="0.35">
      <c r="A4097" s="21">
        <v>1554974</v>
      </c>
      <c r="B4097" s="53">
        <v>411591</v>
      </c>
      <c r="C4097" s="21">
        <f>VLOOKUP(TotalMov[[#This Row],[Order]],'Total Mov by SS'!B:C,2,0)</f>
        <v>159</v>
      </c>
      <c r="D4097" s="21" t="s">
        <v>59</v>
      </c>
      <c r="E4097" s="21" t="s">
        <v>95</v>
      </c>
      <c r="F4097" s="21" t="s">
        <v>83</v>
      </c>
      <c r="G4097" s="21" t="s">
        <v>62</v>
      </c>
      <c r="H4097" s="21" t="s">
        <v>84</v>
      </c>
      <c r="I4097" s="21" t="s">
        <v>84</v>
      </c>
      <c r="J4097" s="22">
        <v>43759</v>
      </c>
      <c r="K4097" s="23">
        <v>0.72131944444443996</v>
      </c>
      <c r="L4097" s="22">
        <v>43761</v>
      </c>
      <c r="M4097" s="23">
        <v>0.16587962962962999</v>
      </c>
      <c r="N4097" s="25">
        <v>294.33600000000001</v>
      </c>
      <c r="O4097" s="21" t="s">
        <v>66</v>
      </c>
      <c r="P4097" s="24">
        <f>TotalMov[[#This Row],[Confirmed activ. 3 (ILE03)]]</f>
        <v>294.33600000000001</v>
      </c>
      <c r="Q4097" s="24">
        <v>450</v>
      </c>
      <c r="R4097" s="21" t="s">
        <v>66</v>
      </c>
      <c r="S4097" s="21" t="s">
        <v>67</v>
      </c>
    </row>
    <row r="4098" spans="1:19" x14ac:dyDescent="0.35">
      <c r="A4098" s="21">
        <v>1554974</v>
      </c>
      <c r="B4098" s="53">
        <v>411591</v>
      </c>
      <c r="C4098" s="21">
        <f>VLOOKUP(TotalMov[[#This Row],[Order]],'Total Mov by SS'!B:C,2,0)</f>
        <v>159</v>
      </c>
      <c r="D4098" s="21" t="s">
        <v>59</v>
      </c>
      <c r="E4098" s="21" t="s">
        <v>97</v>
      </c>
      <c r="F4098" s="21" t="s">
        <v>86</v>
      </c>
      <c r="G4098" s="21" t="s">
        <v>62</v>
      </c>
      <c r="H4098" s="21" t="s">
        <v>87</v>
      </c>
      <c r="I4098" s="21" t="s">
        <v>87</v>
      </c>
      <c r="J4098" s="22">
        <v>43761</v>
      </c>
      <c r="K4098" s="23">
        <v>0.43179398148148002</v>
      </c>
      <c r="L4098" s="22">
        <v>43761</v>
      </c>
      <c r="M4098" s="23">
        <v>0.43179398148148002</v>
      </c>
      <c r="N4098" s="24">
        <v>20</v>
      </c>
      <c r="O4098" s="21" t="s">
        <v>66</v>
      </c>
      <c r="P4098" s="24">
        <f>TotalMov[[#This Row],[Confirmed activ. 3 (ILE03)]]</f>
        <v>20</v>
      </c>
      <c r="Q4098" s="24">
        <v>20</v>
      </c>
      <c r="R4098" s="21" t="s">
        <v>66</v>
      </c>
      <c r="S4098" s="21" t="s">
        <v>72</v>
      </c>
    </row>
    <row r="4099" spans="1:19" x14ac:dyDescent="0.35">
      <c r="A4099" s="21">
        <v>1554974</v>
      </c>
      <c r="B4099" s="53">
        <v>411591</v>
      </c>
      <c r="C4099" s="21">
        <f>VLOOKUP(TotalMov[[#This Row],[Order]],'Total Mov by SS'!B:C,2,0)</f>
        <v>159</v>
      </c>
      <c r="D4099" s="21" t="s">
        <v>59</v>
      </c>
      <c r="E4099" s="21" t="s">
        <v>99</v>
      </c>
      <c r="F4099" s="21" t="s">
        <v>61</v>
      </c>
      <c r="G4099" s="21" t="s">
        <v>62</v>
      </c>
      <c r="H4099" s="21" t="s">
        <v>63</v>
      </c>
      <c r="I4099" s="21" t="s">
        <v>96</v>
      </c>
      <c r="J4099" s="22">
        <v>43762</v>
      </c>
      <c r="K4099" s="23">
        <v>0.57469907407406995</v>
      </c>
      <c r="L4099" s="22">
        <v>43762</v>
      </c>
      <c r="M4099" s="23">
        <v>0.58565972222221996</v>
      </c>
      <c r="N4099" s="25">
        <v>5.45</v>
      </c>
      <c r="O4099" s="21" t="s">
        <v>66</v>
      </c>
      <c r="P4099" s="24">
        <f>TotalMov[[#This Row],[Confirmed activ. 3 (ILE03)]]</f>
        <v>5.45</v>
      </c>
      <c r="Q4099" s="24">
        <v>100</v>
      </c>
      <c r="R4099" s="21" t="s">
        <v>66</v>
      </c>
      <c r="S4099" s="21" t="s">
        <v>67</v>
      </c>
    </row>
    <row r="4100" spans="1:19" x14ac:dyDescent="0.35">
      <c r="A4100" s="21">
        <v>1554974</v>
      </c>
      <c r="B4100" s="53">
        <v>411591</v>
      </c>
      <c r="C4100" s="21">
        <f>VLOOKUP(TotalMov[[#This Row],[Order]],'Total Mov by SS'!B:C,2,0)</f>
        <v>159</v>
      </c>
      <c r="D4100" s="21" t="s">
        <v>59</v>
      </c>
      <c r="E4100" s="21" t="s">
        <v>101</v>
      </c>
      <c r="F4100" s="21" t="s">
        <v>69</v>
      </c>
      <c r="G4100" s="21" t="s">
        <v>62</v>
      </c>
      <c r="H4100" s="21" t="s">
        <v>70</v>
      </c>
      <c r="I4100" s="21" t="s">
        <v>98</v>
      </c>
      <c r="J4100" s="22">
        <v>43766</v>
      </c>
      <c r="K4100" s="23">
        <v>0.68585648148148004</v>
      </c>
      <c r="L4100" s="22">
        <v>43766</v>
      </c>
      <c r="M4100" s="23">
        <v>0.68585648148148004</v>
      </c>
      <c r="N4100" s="24">
        <v>20</v>
      </c>
      <c r="O4100" s="21" t="s">
        <v>66</v>
      </c>
      <c r="P4100" s="24">
        <f>TotalMov[[#This Row],[Confirmed activ. 3 (ILE03)]]</f>
        <v>20</v>
      </c>
      <c r="Q4100" s="24">
        <v>20</v>
      </c>
      <c r="R4100" s="21" t="s">
        <v>66</v>
      </c>
      <c r="S4100" s="21" t="s">
        <v>72</v>
      </c>
    </row>
    <row r="4101" spans="1:19" x14ac:dyDescent="0.35">
      <c r="A4101" s="21">
        <v>1554974</v>
      </c>
      <c r="B4101" s="53">
        <v>411591</v>
      </c>
      <c r="C4101" s="21">
        <f>VLOOKUP(TotalMov[[#This Row],[Order]],'Total Mov by SS'!B:C,2,0)</f>
        <v>159</v>
      </c>
      <c r="D4101" s="21" t="s">
        <v>59</v>
      </c>
      <c r="E4101" s="21" t="s">
        <v>104</v>
      </c>
      <c r="F4101" s="21" t="s">
        <v>69</v>
      </c>
      <c r="G4101" s="21" t="s">
        <v>62</v>
      </c>
      <c r="H4101" s="21" t="s">
        <v>70</v>
      </c>
      <c r="I4101" s="21" t="s">
        <v>100</v>
      </c>
      <c r="J4101" s="22">
        <v>43766</v>
      </c>
      <c r="K4101" s="23">
        <v>0.68589120370370005</v>
      </c>
      <c r="L4101" s="22">
        <v>43766</v>
      </c>
      <c r="M4101" s="23">
        <v>0.68589120370370005</v>
      </c>
      <c r="N4101" s="24">
        <v>30</v>
      </c>
      <c r="O4101" s="21" t="s">
        <v>66</v>
      </c>
      <c r="P4101" s="24">
        <f>TotalMov[[#This Row],[Confirmed activ. 3 (ILE03)]]</f>
        <v>30</v>
      </c>
      <c r="Q4101" s="24">
        <v>30</v>
      </c>
      <c r="R4101" s="21" t="s">
        <v>66</v>
      </c>
      <c r="S4101" s="21" t="s">
        <v>72</v>
      </c>
    </row>
    <row r="4102" spans="1:19" x14ac:dyDescent="0.35">
      <c r="A4102" s="21">
        <v>1554974</v>
      </c>
      <c r="B4102" s="53">
        <v>411591</v>
      </c>
      <c r="C4102" s="21">
        <f>VLOOKUP(TotalMov[[#This Row],[Order]],'Total Mov by SS'!B:C,2,0)</f>
        <v>159</v>
      </c>
      <c r="D4102" s="21" t="s">
        <v>59</v>
      </c>
      <c r="E4102" s="21" t="s">
        <v>113</v>
      </c>
      <c r="F4102" s="21" t="s">
        <v>102</v>
      </c>
      <c r="G4102" s="21" t="s">
        <v>62</v>
      </c>
      <c r="H4102" s="21" t="s">
        <v>100</v>
      </c>
      <c r="I4102" s="21" t="s">
        <v>103</v>
      </c>
      <c r="J4102" s="22">
        <v>43766</v>
      </c>
      <c r="K4102" s="23">
        <v>0.68591435185185001</v>
      </c>
      <c r="L4102" s="22">
        <v>43766</v>
      </c>
      <c r="M4102" s="23">
        <v>0.68591435185185001</v>
      </c>
      <c r="N4102" s="24">
        <v>30</v>
      </c>
      <c r="O4102" s="21" t="s">
        <v>66</v>
      </c>
      <c r="P4102" s="24">
        <f>TotalMov[[#This Row],[Confirmed activ. 3 (ILE03)]]</f>
        <v>30</v>
      </c>
      <c r="Q4102" s="24">
        <v>30</v>
      </c>
      <c r="R4102" s="21" t="s">
        <v>66</v>
      </c>
      <c r="S4102" s="21" t="s">
        <v>72</v>
      </c>
    </row>
    <row r="4103" spans="1:19" x14ac:dyDescent="0.35">
      <c r="A4103" s="21">
        <v>1554974</v>
      </c>
      <c r="B4103" s="53">
        <v>411591</v>
      </c>
      <c r="C4103" s="21">
        <f>VLOOKUP(TotalMov[[#This Row],[Order]],'Total Mov by SS'!B:C,2,0)</f>
        <v>159</v>
      </c>
      <c r="D4103" s="21" t="s">
        <v>59</v>
      </c>
      <c r="E4103" s="21" t="s">
        <v>114</v>
      </c>
      <c r="F4103" s="21" t="s">
        <v>102</v>
      </c>
      <c r="G4103" s="21" t="s">
        <v>105</v>
      </c>
      <c r="H4103" s="21" t="s">
        <v>100</v>
      </c>
      <c r="I4103" s="21" t="s">
        <v>106</v>
      </c>
      <c r="J4103" s="22">
        <v>43767</v>
      </c>
      <c r="K4103" s="23">
        <v>0.33300925925926</v>
      </c>
      <c r="L4103" s="22">
        <v>43767</v>
      </c>
      <c r="M4103" s="23">
        <v>0.33300925925926</v>
      </c>
      <c r="N4103" s="24">
        <v>45</v>
      </c>
      <c r="O4103" s="21" t="s">
        <v>66</v>
      </c>
      <c r="P4103" s="24">
        <f>TotalMov[[#This Row],[Confirmed activ. 3 (ILE03)]]</f>
        <v>45</v>
      </c>
      <c r="Q4103" s="24">
        <v>45</v>
      </c>
      <c r="R4103" s="21" t="s">
        <v>66</v>
      </c>
      <c r="S4103" s="21" t="s">
        <v>72</v>
      </c>
    </row>
    <row r="4104" spans="1:19" x14ac:dyDescent="0.35">
      <c r="A4104" s="21">
        <v>1554974</v>
      </c>
      <c r="B4104" s="53">
        <v>411591</v>
      </c>
      <c r="C4104" s="21">
        <f>VLOOKUP(TotalMov[[#This Row],[Order]],'Total Mov by SS'!B:C,2,0)</f>
        <v>159</v>
      </c>
      <c r="D4104" s="21" t="s">
        <v>107</v>
      </c>
      <c r="E4104" s="21" t="s">
        <v>60</v>
      </c>
      <c r="F4104" s="21" t="s">
        <v>61</v>
      </c>
      <c r="G4104" s="21" t="s">
        <v>90</v>
      </c>
      <c r="H4104" s="21" t="s">
        <v>63</v>
      </c>
      <c r="I4104" s="21" t="s">
        <v>108</v>
      </c>
      <c r="J4104" s="22">
        <v>43761</v>
      </c>
      <c r="K4104" s="23">
        <v>0.43879629629630001</v>
      </c>
      <c r="L4104" s="22">
        <v>43761</v>
      </c>
      <c r="M4104" s="23">
        <v>0.64850694444444001</v>
      </c>
      <c r="N4104" s="25">
        <v>5.0330000000000004</v>
      </c>
      <c r="O4104" s="21" t="s">
        <v>77</v>
      </c>
      <c r="P4104" s="24">
        <f>TotalMov[[#This Row],[Confirmed activ. 3 (ILE03)]]*60</f>
        <v>301.98</v>
      </c>
      <c r="Q4104" s="24">
        <v>1</v>
      </c>
      <c r="R4104" s="21" t="s">
        <v>66</v>
      </c>
      <c r="S4104" s="21" t="s">
        <v>67</v>
      </c>
    </row>
    <row r="4105" spans="1:19" x14ac:dyDescent="0.35">
      <c r="A4105" s="21">
        <v>1554974</v>
      </c>
      <c r="B4105" s="53">
        <v>411591</v>
      </c>
      <c r="C4105" s="21">
        <f>VLOOKUP(TotalMov[[#This Row],[Order]],'Total Mov by SS'!B:C,2,0)</f>
        <v>159</v>
      </c>
      <c r="D4105" s="21" t="s">
        <v>109</v>
      </c>
      <c r="E4105" s="21" t="s">
        <v>95</v>
      </c>
      <c r="F4105" s="21" t="s">
        <v>83</v>
      </c>
      <c r="G4105" s="21" t="s">
        <v>90</v>
      </c>
      <c r="H4105" s="21" t="s">
        <v>84</v>
      </c>
      <c r="I4105" s="21" t="s">
        <v>110</v>
      </c>
      <c r="J4105" s="22"/>
      <c r="K4105" s="23">
        <v>0</v>
      </c>
      <c r="L4105" s="22"/>
      <c r="M4105" s="23">
        <v>0</v>
      </c>
      <c r="N4105" s="25">
        <v>0</v>
      </c>
      <c r="O4105" s="21" t="s">
        <v>93</v>
      </c>
      <c r="P4105" s="24"/>
      <c r="Q4105" s="24">
        <v>5</v>
      </c>
      <c r="R4105" s="21" t="s">
        <v>66</v>
      </c>
      <c r="S4105" s="21" t="s">
        <v>94</v>
      </c>
    </row>
    <row r="4106" spans="1:19" x14ac:dyDescent="0.35">
      <c r="A4106" s="21">
        <v>1555466</v>
      </c>
      <c r="B4106" s="53">
        <v>411591</v>
      </c>
      <c r="C4106" s="21">
        <f>VLOOKUP(TotalMov[[#This Row],[Order]],'Total Mov by SS'!B:C,2,0)</f>
        <v>160</v>
      </c>
      <c r="D4106" s="21" t="s">
        <v>59</v>
      </c>
      <c r="E4106" s="21" t="s">
        <v>60</v>
      </c>
      <c r="F4106" s="21" t="s">
        <v>83</v>
      </c>
      <c r="G4106" s="21" t="s">
        <v>62</v>
      </c>
      <c r="H4106" s="21" t="s">
        <v>84</v>
      </c>
      <c r="I4106" s="21" t="s">
        <v>111</v>
      </c>
      <c r="J4106" s="22">
        <v>43754</v>
      </c>
      <c r="K4106" s="23">
        <v>6.261574074074E-2</v>
      </c>
      <c r="L4106" s="22">
        <v>43754</v>
      </c>
      <c r="M4106" s="23">
        <v>8.9479166666669996E-2</v>
      </c>
      <c r="N4106" s="25">
        <v>38.683</v>
      </c>
      <c r="O4106" s="21" t="s">
        <v>66</v>
      </c>
      <c r="P4106" s="24">
        <f>TotalMov[[#This Row],[Confirmed activ. 3 (ILE03)]]</f>
        <v>38.683</v>
      </c>
      <c r="Q4106" s="24">
        <v>40</v>
      </c>
      <c r="R4106" s="21" t="s">
        <v>66</v>
      </c>
      <c r="S4106" s="21" t="s">
        <v>67</v>
      </c>
    </row>
    <row r="4107" spans="1:19" x14ac:dyDescent="0.35">
      <c r="A4107" s="21">
        <v>1555466</v>
      </c>
      <c r="B4107" s="53">
        <v>411591</v>
      </c>
      <c r="C4107" s="21">
        <f>VLOOKUP(TotalMov[[#This Row],[Order]],'Total Mov by SS'!B:C,2,0)</f>
        <v>160</v>
      </c>
      <c r="D4107" s="21" t="s">
        <v>59</v>
      </c>
      <c r="E4107" s="21" t="s">
        <v>68</v>
      </c>
      <c r="F4107" s="21" t="s">
        <v>61</v>
      </c>
      <c r="G4107" s="21" t="s">
        <v>62</v>
      </c>
      <c r="H4107" s="21" t="s">
        <v>63</v>
      </c>
      <c r="I4107" s="21" t="s">
        <v>64</v>
      </c>
      <c r="J4107" s="22">
        <v>43754</v>
      </c>
      <c r="K4107" s="23">
        <v>0.44076388888889001</v>
      </c>
      <c r="L4107" s="22">
        <v>43754</v>
      </c>
      <c r="M4107" s="23">
        <v>0.46923611111111002</v>
      </c>
      <c r="N4107" s="24">
        <v>41</v>
      </c>
      <c r="O4107" s="21" t="s">
        <v>66</v>
      </c>
      <c r="P4107" s="24">
        <f>TotalMov[[#This Row],[Confirmed activ. 3 (ILE03)]]</f>
        <v>41</v>
      </c>
      <c r="Q4107" s="24">
        <v>15</v>
      </c>
      <c r="R4107" s="21" t="s">
        <v>66</v>
      </c>
      <c r="S4107" s="21" t="s">
        <v>67</v>
      </c>
    </row>
    <row r="4108" spans="1:19" x14ac:dyDescent="0.35">
      <c r="A4108" s="21">
        <v>1555466</v>
      </c>
      <c r="B4108" s="53">
        <v>411591</v>
      </c>
      <c r="C4108" s="21">
        <f>VLOOKUP(TotalMov[[#This Row],[Order]],'Total Mov by SS'!B:C,2,0)</f>
        <v>160</v>
      </c>
      <c r="D4108" s="21" t="s">
        <v>59</v>
      </c>
      <c r="E4108" s="21" t="s">
        <v>73</v>
      </c>
      <c r="F4108" s="21" t="s">
        <v>69</v>
      </c>
      <c r="G4108" s="21" t="s">
        <v>62</v>
      </c>
      <c r="H4108" s="21" t="s">
        <v>70</v>
      </c>
      <c r="I4108" s="21" t="s">
        <v>71</v>
      </c>
      <c r="J4108" s="22">
        <v>43758</v>
      </c>
      <c r="K4108" s="23">
        <v>0.32135416666666999</v>
      </c>
      <c r="L4108" s="22">
        <v>43758</v>
      </c>
      <c r="M4108" s="23">
        <v>0.32135416666666999</v>
      </c>
      <c r="N4108" s="24">
        <v>20</v>
      </c>
      <c r="O4108" s="21" t="s">
        <v>66</v>
      </c>
      <c r="P4108" s="24">
        <f>TotalMov[[#This Row],[Confirmed activ. 3 (ILE03)]]</f>
        <v>20</v>
      </c>
      <c r="Q4108" s="24">
        <v>20</v>
      </c>
      <c r="R4108" s="21" t="s">
        <v>66</v>
      </c>
      <c r="S4108" s="21" t="s">
        <v>72</v>
      </c>
    </row>
    <row r="4109" spans="1:19" x14ac:dyDescent="0.35">
      <c r="A4109" s="21">
        <v>1555466</v>
      </c>
      <c r="B4109" s="53">
        <v>411591</v>
      </c>
      <c r="C4109" s="21">
        <f>VLOOKUP(TotalMov[[#This Row],[Order]],'Total Mov by SS'!B:C,2,0)</f>
        <v>160</v>
      </c>
      <c r="D4109" s="21" t="s">
        <v>59</v>
      </c>
      <c r="E4109" s="21" t="s">
        <v>75</v>
      </c>
      <c r="F4109" s="21" t="s">
        <v>61</v>
      </c>
      <c r="G4109" s="21" t="s">
        <v>62</v>
      </c>
      <c r="H4109" s="21" t="s">
        <v>63</v>
      </c>
      <c r="I4109" s="21" t="s">
        <v>74</v>
      </c>
      <c r="J4109" s="22">
        <v>43758</v>
      </c>
      <c r="K4109" s="23">
        <v>0.32902777777777997</v>
      </c>
      <c r="L4109" s="22">
        <v>43758</v>
      </c>
      <c r="M4109" s="23">
        <v>0.62135416666666998</v>
      </c>
      <c r="N4109" s="25">
        <v>5.5229999999999997</v>
      </c>
      <c r="O4109" s="21" t="s">
        <v>77</v>
      </c>
      <c r="P4109" s="24">
        <f>TotalMov[[#This Row],[Confirmed activ. 3 (ILE03)]]*60</f>
        <v>331.38</v>
      </c>
      <c r="Q4109" s="24">
        <v>290</v>
      </c>
      <c r="R4109" s="21" t="s">
        <v>66</v>
      </c>
      <c r="S4109" s="21" t="s">
        <v>67</v>
      </c>
    </row>
    <row r="4110" spans="1:19" x14ac:dyDescent="0.35">
      <c r="A4110" s="21">
        <v>1555466</v>
      </c>
      <c r="B4110" s="53">
        <v>411591</v>
      </c>
      <c r="C4110" s="21">
        <f>VLOOKUP(TotalMov[[#This Row],[Order]],'Total Mov by SS'!B:C,2,0)</f>
        <v>160</v>
      </c>
      <c r="D4110" s="21" t="s">
        <v>59</v>
      </c>
      <c r="E4110" s="21" t="s">
        <v>78</v>
      </c>
      <c r="F4110" s="21" t="s">
        <v>61</v>
      </c>
      <c r="G4110" s="21" t="s">
        <v>62</v>
      </c>
      <c r="H4110" s="21" t="s">
        <v>63</v>
      </c>
      <c r="I4110" s="21" t="s">
        <v>76</v>
      </c>
      <c r="J4110" s="22">
        <v>43758</v>
      </c>
      <c r="K4110" s="23">
        <v>0.63921296296296004</v>
      </c>
      <c r="L4110" s="22">
        <v>43762</v>
      </c>
      <c r="M4110" s="23">
        <v>0.59365740740741002</v>
      </c>
      <c r="N4110" s="25">
        <v>1455.9559999999999</v>
      </c>
      <c r="O4110" s="21" t="s">
        <v>66</v>
      </c>
      <c r="P4110" s="24">
        <f>TotalMov[[#This Row],[Confirmed activ. 3 (ILE03)]]</f>
        <v>1455.9559999999999</v>
      </c>
      <c r="Q4110" s="24">
        <v>1040</v>
      </c>
      <c r="R4110" s="21" t="s">
        <v>66</v>
      </c>
      <c r="S4110" s="21" t="s">
        <v>67</v>
      </c>
    </row>
    <row r="4111" spans="1:19" x14ac:dyDescent="0.35">
      <c r="A4111" s="21">
        <v>1555466</v>
      </c>
      <c r="B4111" s="53">
        <v>411591</v>
      </c>
      <c r="C4111" s="21">
        <f>VLOOKUP(TotalMov[[#This Row],[Order]],'Total Mov by SS'!B:C,2,0)</f>
        <v>160</v>
      </c>
      <c r="D4111" s="21" t="s">
        <v>59</v>
      </c>
      <c r="E4111" s="21" t="s">
        <v>80</v>
      </c>
      <c r="F4111" s="21" t="s">
        <v>61</v>
      </c>
      <c r="G4111" s="21" t="s">
        <v>62</v>
      </c>
      <c r="H4111" s="21" t="s">
        <v>63</v>
      </c>
      <c r="I4111" s="21" t="s">
        <v>112</v>
      </c>
      <c r="J4111" s="22">
        <v>43762</v>
      </c>
      <c r="K4111" s="23">
        <v>0.60858796296296003</v>
      </c>
      <c r="L4111" s="22">
        <v>43762</v>
      </c>
      <c r="M4111" s="23">
        <v>0.61603009259259001</v>
      </c>
      <c r="N4111" s="25">
        <v>10.717000000000001</v>
      </c>
      <c r="O4111" s="21" t="s">
        <v>66</v>
      </c>
      <c r="P4111" s="24">
        <f>TotalMov[[#This Row],[Confirmed activ. 3 (ILE03)]]</f>
        <v>10.717000000000001</v>
      </c>
      <c r="Q4111" s="24">
        <v>50</v>
      </c>
      <c r="R4111" s="21" t="s">
        <v>66</v>
      </c>
      <c r="S4111" s="21" t="s">
        <v>67</v>
      </c>
    </row>
    <row r="4112" spans="1:19" x14ac:dyDescent="0.35">
      <c r="A4112" s="21">
        <v>1555466</v>
      </c>
      <c r="B4112" s="53">
        <v>411591</v>
      </c>
      <c r="C4112" s="21">
        <f>VLOOKUP(TotalMov[[#This Row],[Order]],'Total Mov by SS'!B:C,2,0)</f>
        <v>160</v>
      </c>
      <c r="D4112" s="21" t="s">
        <v>59</v>
      </c>
      <c r="E4112" s="21" t="s">
        <v>82</v>
      </c>
      <c r="F4112" s="21" t="s">
        <v>89</v>
      </c>
      <c r="G4112" s="21" t="s">
        <v>90</v>
      </c>
      <c r="H4112" s="21" t="s">
        <v>91</v>
      </c>
      <c r="I4112" s="21" t="s">
        <v>92</v>
      </c>
      <c r="J4112" s="22"/>
      <c r="K4112" s="23">
        <v>0</v>
      </c>
      <c r="L4112" s="22"/>
      <c r="M4112" s="23">
        <v>0</v>
      </c>
      <c r="N4112" s="25">
        <v>0</v>
      </c>
      <c r="O4112" s="21" t="s">
        <v>93</v>
      </c>
      <c r="P4112" s="24"/>
      <c r="Q4112" s="24">
        <v>0</v>
      </c>
      <c r="R4112" s="21" t="s">
        <v>66</v>
      </c>
      <c r="S4112" s="21" t="s">
        <v>94</v>
      </c>
    </row>
    <row r="4113" spans="1:19" x14ac:dyDescent="0.35">
      <c r="A4113" s="21">
        <v>1555466</v>
      </c>
      <c r="B4113" s="53">
        <v>411591</v>
      </c>
      <c r="C4113" s="21">
        <f>VLOOKUP(TotalMov[[#This Row],[Order]],'Total Mov by SS'!B:C,2,0)</f>
        <v>160</v>
      </c>
      <c r="D4113" s="21" t="s">
        <v>59</v>
      </c>
      <c r="E4113" s="21" t="s">
        <v>85</v>
      </c>
      <c r="F4113" s="21" t="s">
        <v>69</v>
      </c>
      <c r="G4113" s="21" t="s">
        <v>62</v>
      </c>
      <c r="H4113" s="21" t="s">
        <v>70</v>
      </c>
      <c r="I4113" s="21" t="s">
        <v>79</v>
      </c>
      <c r="J4113" s="22">
        <v>43762</v>
      </c>
      <c r="K4113" s="23">
        <v>0.62446759259258999</v>
      </c>
      <c r="L4113" s="22">
        <v>43762</v>
      </c>
      <c r="M4113" s="23">
        <v>0.62446759259258999</v>
      </c>
      <c r="N4113" s="24">
        <v>20</v>
      </c>
      <c r="O4113" s="21" t="s">
        <v>66</v>
      </c>
      <c r="P4113" s="24">
        <f>TotalMov[[#This Row],[Confirmed activ. 3 (ILE03)]]</f>
        <v>20</v>
      </c>
      <c r="Q4113" s="24">
        <v>20</v>
      </c>
      <c r="R4113" s="21" t="s">
        <v>66</v>
      </c>
      <c r="S4113" s="21" t="s">
        <v>72</v>
      </c>
    </row>
    <row r="4114" spans="1:19" x14ac:dyDescent="0.35">
      <c r="A4114" s="21">
        <v>1555466</v>
      </c>
      <c r="B4114" s="53">
        <v>411591</v>
      </c>
      <c r="C4114" s="21">
        <f>VLOOKUP(TotalMov[[#This Row],[Order]],'Total Mov by SS'!B:C,2,0)</f>
        <v>160</v>
      </c>
      <c r="D4114" s="21" t="s">
        <v>59</v>
      </c>
      <c r="E4114" s="21" t="s">
        <v>88</v>
      </c>
      <c r="F4114" s="21" t="s">
        <v>69</v>
      </c>
      <c r="G4114" s="21" t="s">
        <v>62</v>
      </c>
      <c r="H4114" s="21" t="s">
        <v>70</v>
      </c>
      <c r="I4114" s="21" t="s">
        <v>81</v>
      </c>
      <c r="J4114" s="22">
        <v>43762</v>
      </c>
      <c r="K4114" s="23">
        <v>0.62457175925926001</v>
      </c>
      <c r="L4114" s="22">
        <v>43762</v>
      </c>
      <c r="M4114" s="23">
        <v>0.62457175925926001</v>
      </c>
      <c r="N4114" s="24">
        <v>20</v>
      </c>
      <c r="O4114" s="21" t="s">
        <v>66</v>
      </c>
      <c r="P4114" s="24">
        <f>TotalMov[[#This Row],[Confirmed activ. 3 (ILE03)]]</f>
        <v>20</v>
      </c>
      <c r="Q4114" s="24">
        <v>20</v>
      </c>
      <c r="R4114" s="21" t="s">
        <v>66</v>
      </c>
      <c r="S4114" s="21" t="s">
        <v>72</v>
      </c>
    </row>
    <row r="4115" spans="1:19" x14ac:dyDescent="0.35">
      <c r="A4115" s="21">
        <v>1555466</v>
      </c>
      <c r="B4115" s="53">
        <v>411591</v>
      </c>
      <c r="C4115" s="21">
        <f>VLOOKUP(TotalMov[[#This Row],[Order]],'Total Mov by SS'!B:C,2,0)</f>
        <v>160</v>
      </c>
      <c r="D4115" s="21" t="s">
        <v>59</v>
      </c>
      <c r="E4115" s="21" t="s">
        <v>95</v>
      </c>
      <c r="F4115" s="21" t="s">
        <v>83</v>
      </c>
      <c r="G4115" s="21" t="s">
        <v>62</v>
      </c>
      <c r="H4115" s="21" t="s">
        <v>84</v>
      </c>
      <c r="I4115" s="21" t="s">
        <v>84</v>
      </c>
      <c r="J4115" s="22">
        <v>43762</v>
      </c>
      <c r="K4115" s="23">
        <v>0.64341435185185003</v>
      </c>
      <c r="L4115" s="22">
        <v>43766</v>
      </c>
      <c r="M4115" s="23">
        <v>0.15996527777778</v>
      </c>
      <c r="N4115" s="25">
        <v>3.9510000000000001</v>
      </c>
      <c r="O4115" s="21" t="s">
        <v>77</v>
      </c>
      <c r="P4115" s="24">
        <f>TotalMov[[#This Row],[Confirmed activ. 3 (ILE03)]]*60</f>
        <v>237.06</v>
      </c>
      <c r="Q4115" s="24">
        <v>450</v>
      </c>
      <c r="R4115" s="21" t="s">
        <v>66</v>
      </c>
      <c r="S4115" s="21" t="s">
        <v>67</v>
      </c>
    </row>
    <row r="4116" spans="1:19" x14ac:dyDescent="0.35">
      <c r="A4116" s="21">
        <v>1555466</v>
      </c>
      <c r="B4116" s="53">
        <v>411591</v>
      </c>
      <c r="C4116" s="21">
        <f>VLOOKUP(TotalMov[[#This Row],[Order]],'Total Mov by SS'!B:C,2,0)</f>
        <v>160</v>
      </c>
      <c r="D4116" s="21" t="s">
        <v>59</v>
      </c>
      <c r="E4116" s="21" t="s">
        <v>97</v>
      </c>
      <c r="F4116" s="21" t="s">
        <v>86</v>
      </c>
      <c r="G4116" s="21" t="s">
        <v>62</v>
      </c>
      <c r="H4116" s="21" t="s">
        <v>87</v>
      </c>
      <c r="I4116" s="21" t="s">
        <v>87</v>
      </c>
      <c r="J4116" s="22">
        <v>43766</v>
      </c>
      <c r="K4116" s="23">
        <v>0.42356481481481001</v>
      </c>
      <c r="L4116" s="22">
        <v>43766</v>
      </c>
      <c r="M4116" s="23">
        <v>0.42356481481481001</v>
      </c>
      <c r="N4116" s="24">
        <v>20</v>
      </c>
      <c r="O4116" s="21" t="s">
        <v>66</v>
      </c>
      <c r="P4116" s="24">
        <f>TotalMov[[#This Row],[Confirmed activ. 3 (ILE03)]]</f>
        <v>20</v>
      </c>
      <c r="Q4116" s="24">
        <v>20</v>
      </c>
      <c r="R4116" s="21" t="s">
        <v>66</v>
      </c>
      <c r="S4116" s="21" t="s">
        <v>72</v>
      </c>
    </row>
    <row r="4117" spans="1:19" x14ac:dyDescent="0.35">
      <c r="A4117" s="21">
        <v>1555466</v>
      </c>
      <c r="B4117" s="53">
        <v>411591</v>
      </c>
      <c r="C4117" s="21">
        <f>VLOOKUP(TotalMov[[#This Row],[Order]],'Total Mov by SS'!B:C,2,0)</f>
        <v>160</v>
      </c>
      <c r="D4117" s="21" t="s">
        <v>59</v>
      </c>
      <c r="E4117" s="21" t="s">
        <v>99</v>
      </c>
      <c r="F4117" s="21" t="s">
        <v>61</v>
      </c>
      <c r="G4117" s="21" t="s">
        <v>62</v>
      </c>
      <c r="H4117" s="21" t="s">
        <v>63</v>
      </c>
      <c r="I4117" s="21" t="s">
        <v>96</v>
      </c>
      <c r="J4117" s="22">
        <v>43767</v>
      </c>
      <c r="K4117" s="23">
        <v>0.36621527777778001</v>
      </c>
      <c r="L4117" s="22">
        <v>43767</v>
      </c>
      <c r="M4117" s="23">
        <v>0.40271990740740998</v>
      </c>
      <c r="N4117" s="25">
        <v>26.283000000000001</v>
      </c>
      <c r="O4117" s="21" t="s">
        <v>66</v>
      </c>
      <c r="P4117" s="24">
        <f>TotalMov[[#This Row],[Confirmed activ. 3 (ILE03)]]</f>
        <v>26.283000000000001</v>
      </c>
      <c r="Q4117" s="24">
        <v>100</v>
      </c>
      <c r="R4117" s="21" t="s">
        <v>66</v>
      </c>
      <c r="S4117" s="21" t="s">
        <v>67</v>
      </c>
    </row>
    <row r="4118" spans="1:19" x14ac:dyDescent="0.35">
      <c r="A4118" s="21">
        <v>1555466</v>
      </c>
      <c r="B4118" s="53">
        <v>411591</v>
      </c>
      <c r="C4118" s="21">
        <f>VLOOKUP(TotalMov[[#This Row],[Order]],'Total Mov by SS'!B:C,2,0)</f>
        <v>160</v>
      </c>
      <c r="D4118" s="21" t="s">
        <v>59</v>
      </c>
      <c r="E4118" s="21" t="s">
        <v>101</v>
      </c>
      <c r="F4118" s="21" t="s">
        <v>69</v>
      </c>
      <c r="G4118" s="21" t="s">
        <v>62</v>
      </c>
      <c r="H4118" s="21" t="s">
        <v>70</v>
      </c>
      <c r="I4118" s="21" t="s">
        <v>98</v>
      </c>
      <c r="J4118" s="22">
        <v>43767</v>
      </c>
      <c r="K4118" s="23">
        <v>0.66778935185184995</v>
      </c>
      <c r="L4118" s="22">
        <v>43767</v>
      </c>
      <c r="M4118" s="23">
        <v>0.66778935185184995</v>
      </c>
      <c r="N4118" s="24">
        <v>20</v>
      </c>
      <c r="O4118" s="21" t="s">
        <v>66</v>
      </c>
      <c r="P4118" s="24">
        <f>TotalMov[[#This Row],[Confirmed activ. 3 (ILE03)]]</f>
        <v>20</v>
      </c>
      <c r="Q4118" s="24">
        <v>20</v>
      </c>
      <c r="R4118" s="21" t="s">
        <v>66</v>
      </c>
      <c r="S4118" s="21" t="s">
        <v>72</v>
      </c>
    </row>
    <row r="4119" spans="1:19" x14ac:dyDescent="0.35">
      <c r="A4119" s="21">
        <v>1555466</v>
      </c>
      <c r="B4119" s="53">
        <v>411591</v>
      </c>
      <c r="C4119" s="21">
        <f>VLOOKUP(TotalMov[[#This Row],[Order]],'Total Mov by SS'!B:C,2,0)</f>
        <v>160</v>
      </c>
      <c r="D4119" s="21" t="s">
        <v>59</v>
      </c>
      <c r="E4119" s="21" t="s">
        <v>104</v>
      </c>
      <c r="F4119" s="21" t="s">
        <v>69</v>
      </c>
      <c r="G4119" s="21" t="s">
        <v>62</v>
      </c>
      <c r="H4119" s="21" t="s">
        <v>70</v>
      </c>
      <c r="I4119" s="21" t="s">
        <v>100</v>
      </c>
      <c r="J4119" s="22">
        <v>43767</v>
      </c>
      <c r="K4119" s="23">
        <v>0.66787037037037</v>
      </c>
      <c r="L4119" s="22">
        <v>43767</v>
      </c>
      <c r="M4119" s="23">
        <v>0.66787037037037</v>
      </c>
      <c r="N4119" s="24">
        <v>30</v>
      </c>
      <c r="O4119" s="21" t="s">
        <v>66</v>
      </c>
      <c r="P4119" s="24">
        <f>TotalMov[[#This Row],[Confirmed activ. 3 (ILE03)]]</f>
        <v>30</v>
      </c>
      <c r="Q4119" s="24">
        <v>30</v>
      </c>
      <c r="R4119" s="21" t="s">
        <v>66</v>
      </c>
      <c r="S4119" s="21" t="s">
        <v>72</v>
      </c>
    </row>
    <row r="4120" spans="1:19" x14ac:dyDescent="0.35">
      <c r="A4120" s="21">
        <v>1555466</v>
      </c>
      <c r="B4120" s="53">
        <v>411591</v>
      </c>
      <c r="C4120" s="21">
        <f>VLOOKUP(TotalMov[[#This Row],[Order]],'Total Mov by SS'!B:C,2,0)</f>
        <v>160</v>
      </c>
      <c r="D4120" s="21" t="s">
        <v>59</v>
      </c>
      <c r="E4120" s="21" t="s">
        <v>113</v>
      </c>
      <c r="F4120" s="21" t="s">
        <v>102</v>
      </c>
      <c r="G4120" s="21" t="s">
        <v>62</v>
      </c>
      <c r="H4120" s="21" t="s">
        <v>100</v>
      </c>
      <c r="I4120" s="21" t="s">
        <v>103</v>
      </c>
      <c r="J4120" s="22">
        <v>43767</v>
      </c>
      <c r="K4120" s="23">
        <v>0.66793981481481002</v>
      </c>
      <c r="L4120" s="22">
        <v>43767</v>
      </c>
      <c r="M4120" s="23">
        <v>0.66793981481481002</v>
      </c>
      <c r="N4120" s="24">
        <v>30</v>
      </c>
      <c r="O4120" s="21" t="s">
        <v>66</v>
      </c>
      <c r="P4120" s="24">
        <f>TotalMov[[#This Row],[Confirmed activ. 3 (ILE03)]]</f>
        <v>30</v>
      </c>
      <c r="Q4120" s="24">
        <v>30</v>
      </c>
      <c r="R4120" s="21" t="s">
        <v>66</v>
      </c>
      <c r="S4120" s="21" t="s">
        <v>72</v>
      </c>
    </row>
    <row r="4121" spans="1:19" x14ac:dyDescent="0.35">
      <c r="A4121" s="21">
        <v>1555466</v>
      </c>
      <c r="B4121" s="53">
        <v>411591</v>
      </c>
      <c r="C4121" s="21">
        <f>VLOOKUP(TotalMov[[#This Row],[Order]],'Total Mov by SS'!B:C,2,0)</f>
        <v>160</v>
      </c>
      <c r="D4121" s="21" t="s">
        <v>59</v>
      </c>
      <c r="E4121" s="21" t="s">
        <v>114</v>
      </c>
      <c r="F4121" s="21" t="s">
        <v>102</v>
      </c>
      <c r="G4121" s="21" t="s">
        <v>105</v>
      </c>
      <c r="H4121" s="21" t="s">
        <v>100</v>
      </c>
      <c r="I4121" s="21" t="s">
        <v>106</v>
      </c>
      <c r="J4121" s="22">
        <v>43773</v>
      </c>
      <c r="K4121" s="23">
        <v>0.65280092592592998</v>
      </c>
      <c r="L4121" s="22">
        <v>43773</v>
      </c>
      <c r="M4121" s="23">
        <v>0.65280092592592998</v>
      </c>
      <c r="N4121" s="24">
        <v>45</v>
      </c>
      <c r="O4121" s="21" t="s">
        <v>66</v>
      </c>
      <c r="P4121" s="24">
        <f>TotalMov[[#This Row],[Confirmed activ. 3 (ILE03)]]</f>
        <v>45</v>
      </c>
      <c r="Q4121" s="24">
        <v>45</v>
      </c>
      <c r="R4121" s="21" t="s">
        <v>66</v>
      </c>
      <c r="S4121" s="21" t="s">
        <v>72</v>
      </c>
    </row>
    <row r="4122" spans="1:19" x14ac:dyDescent="0.35">
      <c r="A4122" s="21">
        <v>1555466</v>
      </c>
      <c r="B4122" s="53">
        <v>411591</v>
      </c>
      <c r="C4122" s="21">
        <f>VLOOKUP(TotalMov[[#This Row],[Order]],'Total Mov by SS'!B:C,2,0)</f>
        <v>160</v>
      </c>
      <c r="D4122" s="21" t="s">
        <v>107</v>
      </c>
      <c r="E4122" s="21" t="s">
        <v>60</v>
      </c>
      <c r="F4122" s="21" t="s">
        <v>61</v>
      </c>
      <c r="G4122" s="21" t="s">
        <v>90</v>
      </c>
      <c r="H4122" s="21" t="s">
        <v>63</v>
      </c>
      <c r="I4122" s="21" t="s">
        <v>108</v>
      </c>
      <c r="J4122" s="22">
        <v>43766</v>
      </c>
      <c r="K4122" s="23">
        <v>0.42835648148147998</v>
      </c>
      <c r="L4122" s="22">
        <v>43766</v>
      </c>
      <c r="M4122" s="23">
        <v>0.58322916666667002</v>
      </c>
      <c r="N4122" s="25">
        <v>3.7170000000000001</v>
      </c>
      <c r="O4122" s="21" t="s">
        <v>77</v>
      </c>
      <c r="P4122" s="24">
        <f>TotalMov[[#This Row],[Confirmed activ. 3 (ILE03)]]*60</f>
        <v>223.02</v>
      </c>
      <c r="Q4122" s="24">
        <v>1</v>
      </c>
      <c r="R4122" s="21" t="s">
        <v>66</v>
      </c>
      <c r="S4122" s="21" t="s">
        <v>67</v>
      </c>
    </row>
    <row r="4123" spans="1:19" x14ac:dyDescent="0.35">
      <c r="A4123" s="21">
        <v>1555466</v>
      </c>
      <c r="B4123" s="53">
        <v>411591</v>
      </c>
      <c r="C4123" s="21">
        <f>VLOOKUP(TotalMov[[#This Row],[Order]],'Total Mov by SS'!B:C,2,0)</f>
        <v>160</v>
      </c>
      <c r="D4123" s="21" t="s">
        <v>109</v>
      </c>
      <c r="E4123" s="21" t="s">
        <v>95</v>
      </c>
      <c r="F4123" s="21" t="s">
        <v>83</v>
      </c>
      <c r="G4123" s="21" t="s">
        <v>90</v>
      </c>
      <c r="H4123" s="21" t="s">
        <v>84</v>
      </c>
      <c r="I4123" s="21" t="s">
        <v>110</v>
      </c>
      <c r="J4123" s="22"/>
      <c r="K4123" s="23">
        <v>0</v>
      </c>
      <c r="L4123" s="22"/>
      <c r="M4123" s="23">
        <v>0</v>
      </c>
      <c r="N4123" s="25">
        <v>0</v>
      </c>
      <c r="O4123" s="21" t="s">
        <v>93</v>
      </c>
      <c r="P4123" s="24"/>
      <c r="Q4123" s="24">
        <v>5</v>
      </c>
      <c r="R4123" s="21" t="s">
        <v>66</v>
      </c>
      <c r="S4123" s="21" t="s">
        <v>94</v>
      </c>
    </row>
    <row r="4124" spans="1:19" x14ac:dyDescent="0.35">
      <c r="A4124" s="21">
        <v>1555467</v>
      </c>
      <c r="B4124" s="53">
        <v>411591</v>
      </c>
      <c r="C4124" s="21">
        <f>VLOOKUP(TotalMov[[#This Row],[Order]],'Total Mov by SS'!B:C,2,0)</f>
        <v>160</v>
      </c>
      <c r="D4124" s="21" t="s">
        <v>59</v>
      </c>
      <c r="E4124" s="21" t="s">
        <v>60</v>
      </c>
      <c r="F4124" s="21" t="s">
        <v>83</v>
      </c>
      <c r="G4124" s="21" t="s">
        <v>62</v>
      </c>
      <c r="H4124" s="21" t="s">
        <v>84</v>
      </c>
      <c r="I4124" s="21" t="s">
        <v>111</v>
      </c>
      <c r="J4124" s="22">
        <v>43748</v>
      </c>
      <c r="K4124" s="23">
        <v>0.91372685185184999</v>
      </c>
      <c r="L4124" s="22">
        <v>43748</v>
      </c>
      <c r="M4124" s="23">
        <v>0.92453703703704004</v>
      </c>
      <c r="N4124" s="25">
        <v>5.2329999999999997</v>
      </c>
      <c r="O4124" s="21" t="s">
        <v>66</v>
      </c>
      <c r="P4124" s="24">
        <f>TotalMov[[#This Row],[Confirmed activ. 3 (ILE03)]]</f>
        <v>5.2329999999999997</v>
      </c>
      <c r="Q4124" s="24">
        <v>40</v>
      </c>
      <c r="R4124" s="21" t="s">
        <v>66</v>
      </c>
      <c r="S4124" s="21" t="s">
        <v>67</v>
      </c>
    </row>
    <row r="4125" spans="1:19" x14ac:dyDescent="0.35">
      <c r="A4125" s="21">
        <v>1555467</v>
      </c>
      <c r="B4125" s="53">
        <v>411591</v>
      </c>
      <c r="C4125" s="21">
        <f>VLOOKUP(TotalMov[[#This Row],[Order]],'Total Mov by SS'!B:C,2,0)</f>
        <v>160</v>
      </c>
      <c r="D4125" s="21" t="s">
        <v>59</v>
      </c>
      <c r="E4125" s="21" t="s">
        <v>68</v>
      </c>
      <c r="F4125" s="21" t="s">
        <v>61</v>
      </c>
      <c r="G4125" s="21" t="s">
        <v>62</v>
      </c>
      <c r="H4125" s="21" t="s">
        <v>63</v>
      </c>
      <c r="I4125" s="21" t="s">
        <v>64</v>
      </c>
      <c r="J4125" s="22">
        <v>43751</v>
      </c>
      <c r="K4125" s="23">
        <v>0.42571759259259001</v>
      </c>
      <c r="L4125" s="22">
        <v>43751</v>
      </c>
      <c r="M4125" s="23">
        <v>0.42943287037036998</v>
      </c>
      <c r="N4125" s="25">
        <v>2.6</v>
      </c>
      <c r="O4125" s="21" t="s">
        <v>66</v>
      </c>
      <c r="P4125" s="24">
        <f>TotalMov[[#This Row],[Confirmed activ. 3 (ILE03)]]</f>
        <v>2.6</v>
      </c>
      <c r="Q4125" s="24">
        <v>15</v>
      </c>
      <c r="R4125" s="21" t="s">
        <v>66</v>
      </c>
      <c r="S4125" s="21" t="s">
        <v>67</v>
      </c>
    </row>
    <row r="4126" spans="1:19" x14ac:dyDescent="0.35">
      <c r="A4126" s="21">
        <v>1555467</v>
      </c>
      <c r="B4126" s="53">
        <v>411591</v>
      </c>
      <c r="C4126" s="21">
        <f>VLOOKUP(TotalMov[[#This Row],[Order]],'Total Mov by SS'!B:C,2,0)</f>
        <v>160</v>
      </c>
      <c r="D4126" s="21" t="s">
        <v>59</v>
      </c>
      <c r="E4126" s="21" t="s">
        <v>73</v>
      </c>
      <c r="F4126" s="21" t="s">
        <v>69</v>
      </c>
      <c r="G4126" s="21" t="s">
        <v>62</v>
      </c>
      <c r="H4126" s="21" t="s">
        <v>70</v>
      </c>
      <c r="I4126" s="21" t="s">
        <v>71</v>
      </c>
      <c r="J4126" s="22">
        <v>43754</v>
      </c>
      <c r="K4126" s="23">
        <v>0.38789351851852</v>
      </c>
      <c r="L4126" s="22">
        <v>43754</v>
      </c>
      <c r="M4126" s="23">
        <v>0.38789351851852</v>
      </c>
      <c r="N4126" s="24">
        <v>20</v>
      </c>
      <c r="O4126" s="21" t="s">
        <v>66</v>
      </c>
      <c r="P4126" s="24">
        <f>TotalMov[[#This Row],[Confirmed activ. 3 (ILE03)]]</f>
        <v>20</v>
      </c>
      <c r="Q4126" s="24">
        <v>20</v>
      </c>
      <c r="R4126" s="21" t="s">
        <v>66</v>
      </c>
      <c r="S4126" s="21" t="s">
        <v>72</v>
      </c>
    </row>
    <row r="4127" spans="1:19" x14ac:dyDescent="0.35">
      <c r="A4127" s="21">
        <v>1555467</v>
      </c>
      <c r="B4127" s="53">
        <v>411591</v>
      </c>
      <c r="C4127" s="21">
        <f>VLOOKUP(TotalMov[[#This Row],[Order]],'Total Mov by SS'!B:C,2,0)</f>
        <v>160</v>
      </c>
      <c r="D4127" s="21" t="s">
        <v>59</v>
      </c>
      <c r="E4127" s="21" t="s">
        <v>75</v>
      </c>
      <c r="F4127" s="21" t="s">
        <v>61</v>
      </c>
      <c r="G4127" s="21" t="s">
        <v>62</v>
      </c>
      <c r="H4127" s="21" t="s">
        <v>63</v>
      </c>
      <c r="I4127" s="21" t="s">
        <v>74</v>
      </c>
      <c r="J4127" s="22">
        <v>43754</v>
      </c>
      <c r="K4127" s="23">
        <v>0.39409722222221999</v>
      </c>
      <c r="L4127" s="22">
        <v>43754</v>
      </c>
      <c r="M4127" s="23">
        <v>0.74268518518519</v>
      </c>
      <c r="N4127" s="25">
        <v>417.58699999999999</v>
      </c>
      <c r="O4127" s="21" t="s">
        <v>66</v>
      </c>
      <c r="P4127" s="24">
        <f>TotalMov[[#This Row],[Confirmed activ. 3 (ILE03)]]</f>
        <v>417.58699999999999</v>
      </c>
      <c r="Q4127" s="24">
        <v>350</v>
      </c>
      <c r="R4127" s="21" t="s">
        <v>66</v>
      </c>
      <c r="S4127" s="21" t="s">
        <v>67</v>
      </c>
    </row>
    <row r="4128" spans="1:19" x14ac:dyDescent="0.35">
      <c r="A4128" s="21">
        <v>1555467</v>
      </c>
      <c r="B4128" s="53">
        <v>411591</v>
      </c>
      <c r="C4128" s="21">
        <f>VLOOKUP(TotalMov[[#This Row],[Order]],'Total Mov by SS'!B:C,2,0)</f>
        <v>160</v>
      </c>
      <c r="D4128" s="21" t="s">
        <v>59</v>
      </c>
      <c r="E4128" s="21" t="s">
        <v>78</v>
      </c>
      <c r="F4128" s="21" t="s">
        <v>61</v>
      </c>
      <c r="G4128" s="21" t="s">
        <v>62</v>
      </c>
      <c r="H4128" s="21" t="s">
        <v>63</v>
      </c>
      <c r="I4128" s="21" t="s">
        <v>76</v>
      </c>
      <c r="J4128" s="22">
        <v>43758</v>
      </c>
      <c r="K4128" s="23">
        <v>0.31730324074074001</v>
      </c>
      <c r="L4128" s="22">
        <v>43761</v>
      </c>
      <c r="M4128" s="23">
        <v>0.64791666666667003</v>
      </c>
      <c r="N4128" s="25">
        <v>30.478000000000002</v>
      </c>
      <c r="O4128" s="21" t="s">
        <v>77</v>
      </c>
      <c r="P4128" s="24">
        <f>TotalMov[[#This Row],[Confirmed activ. 3 (ILE03)]]*60</f>
        <v>1828.68</v>
      </c>
      <c r="Q4128" s="24">
        <v>1020</v>
      </c>
      <c r="R4128" s="21" t="s">
        <v>66</v>
      </c>
      <c r="S4128" s="21" t="s">
        <v>67</v>
      </c>
    </row>
    <row r="4129" spans="1:19" x14ac:dyDescent="0.35">
      <c r="A4129" s="21">
        <v>1555467</v>
      </c>
      <c r="B4129" s="53">
        <v>411591</v>
      </c>
      <c r="C4129" s="21">
        <f>VLOOKUP(TotalMov[[#This Row],[Order]],'Total Mov by SS'!B:C,2,0)</f>
        <v>160</v>
      </c>
      <c r="D4129" s="21" t="s">
        <v>59</v>
      </c>
      <c r="E4129" s="21" t="s">
        <v>80</v>
      </c>
      <c r="F4129" s="21" t="s">
        <v>61</v>
      </c>
      <c r="G4129" s="21" t="s">
        <v>62</v>
      </c>
      <c r="H4129" s="21" t="s">
        <v>63</v>
      </c>
      <c r="I4129" s="21" t="s">
        <v>112</v>
      </c>
      <c r="J4129" s="22">
        <v>43761</v>
      </c>
      <c r="K4129" s="23">
        <v>0.64812499999999995</v>
      </c>
      <c r="L4129" s="22">
        <v>43761</v>
      </c>
      <c r="M4129" s="23">
        <v>0.72097222222222002</v>
      </c>
      <c r="N4129" s="25">
        <v>1.748</v>
      </c>
      <c r="O4129" s="21" t="s">
        <v>77</v>
      </c>
      <c r="P4129" s="24">
        <f>TotalMov[[#This Row],[Confirmed activ. 3 (ILE03)]]*60</f>
        <v>104.88</v>
      </c>
      <c r="Q4129" s="24">
        <v>50</v>
      </c>
      <c r="R4129" s="21" t="s">
        <v>66</v>
      </c>
      <c r="S4129" s="21" t="s">
        <v>67</v>
      </c>
    </row>
    <row r="4130" spans="1:19" x14ac:dyDescent="0.35">
      <c r="A4130" s="21">
        <v>1555467</v>
      </c>
      <c r="B4130" s="53">
        <v>411591</v>
      </c>
      <c r="C4130" s="21">
        <f>VLOOKUP(TotalMov[[#This Row],[Order]],'Total Mov by SS'!B:C,2,0)</f>
        <v>160</v>
      </c>
      <c r="D4130" s="21" t="s">
        <v>59</v>
      </c>
      <c r="E4130" s="21" t="s">
        <v>82</v>
      </c>
      <c r="F4130" s="21" t="s">
        <v>89</v>
      </c>
      <c r="G4130" s="21" t="s">
        <v>90</v>
      </c>
      <c r="H4130" s="21" t="s">
        <v>91</v>
      </c>
      <c r="I4130" s="21" t="s">
        <v>92</v>
      </c>
      <c r="J4130" s="22"/>
      <c r="K4130" s="23">
        <v>0</v>
      </c>
      <c r="L4130" s="22"/>
      <c r="M4130" s="23">
        <v>0</v>
      </c>
      <c r="N4130" s="25">
        <v>0</v>
      </c>
      <c r="O4130" s="21" t="s">
        <v>93</v>
      </c>
      <c r="P4130" s="24"/>
      <c r="Q4130" s="24">
        <v>0</v>
      </c>
      <c r="R4130" s="21" t="s">
        <v>66</v>
      </c>
      <c r="S4130" s="21" t="s">
        <v>94</v>
      </c>
    </row>
    <row r="4131" spans="1:19" x14ac:dyDescent="0.35">
      <c r="A4131" s="21">
        <v>1555467</v>
      </c>
      <c r="B4131" s="53">
        <v>411591</v>
      </c>
      <c r="C4131" s="21">
        <f>VLOOKUP(TotalMov[[#This Row],[Order]],'Total Mov by SS'!B:C,2,0)</f>
        <v>160</v>
      </c>
      <c r="D4131" s="21" t="s">
        <v>59</v>
      </c>
      <c r="E4131" s="21" t="s">
        <v>85</v>
      </c>
      <c r="F4131" s="21" t="s">
        <v>69</v>
      </c>
      <c r="G4131" s="21" t="s">
        <v>62</v>
      </c>
      <c r="H4131" s="21" t="s">
        <v>70</v>
      </c>
      <c r="I4131" s="21" t="s">
        <v>79</v>
      </c>
      <c r="J4131" s="22">
        <v>43765</v>
      </c>
      <c r="K4131" s="23">
        <v>0.47350694444444003</v>
      </c>
      <c r="L4131" s="22">
        <v>43765</v>
      </c>
      <c r="M4131" s="23">
        <v>0.47350694444444003</v>
      </c>
      <c r="N4131" s="24">
        <v>20</v>
      </c>
      <c r="O4131" s="21" t="s">
        <v>66</v>
      </c>
      <c r="P4131" s="24">
        <f>TotalMov[[#This Row],[Confirmed activ. 3 (ILE03)]]</f>
        <v>20</v>
      </c>
      <c r="Q4131" s="24">
        <v>20</v>
      </c>
      <c r="R4131" s="21" t="s">
        <v>66</v>
      </c>
      <c r="S4131" s="21" t="s">
        <v>72</v>
      </c>
    </row>
    <row r="4132" spans="1:19" x14ac:dyDescent="0.35">
      <c r="A4132" s="21">
        <v>1555467</v>
      </c>
      <c r="B4132" s="53">
        <v>411591</v>
      </c>
      <c r="C4132" s="21">
        <f>VLOOKUP(TotalMov[[#This Row],[Order]],'Total Mov by SS'!B:C,2,0)</f>
        <v>160</v>
      </c>
      <c r="D4132" s="21" t="s">
        <v>59</v>
      </c>
      <c r="E4132" s="21" t="s">
        <v>88</v>
      </c>
      <c r="F4132" s="21" t="s">
        <v>69</v>
      </c>
      <c r="G4132" s="21" t="s">
        <v>62</v>
      </c>
      <c r="H4132" s="21" t="s">
        <v>70</v>
      </c>
      <c r="I4132" s="21" t="s">
        <v>81</v>
      </c>
      <c r="J4132" s="22">
        <v>43765</v>
      </c>
      <c r="K4132" s="23">
        <v>0.47359953703704</v>
      </c>
      <c r="L4132" s="22">
        <v>43765</v>
      </c>
      <c r="M4132" s="23">
        <v>0.47359953703704</v>
      </c>
      <c r="N4132" s="24">
        <v>20</v>
      </c>
      <c r="O4132" s="21" t="s">
        <v>66</v>
      </c>
      <c r="P4132" s="24">
        <f>TotalMov[[#This Row],[Confirmed activ. 3 (ILE03)]]</f>
        <v>20</v>
      </c>
      <c r="Q4132" s="24">
        <v>20</v>
      </c>
      <c r="R4132" s="21" t="s">
        <v>66</v>
      </c>
      <c r="S4132" s="21" t="s">
        <v>72</v>
      </c>
    </row>
    <row r="4133" spans="1:19" x14ac:dyDescent="0.35">
      <c r="A4133" s="21">
        <v>1555467</v>
      </c>
      <c r="B4133" s="53">
        <v>411591</v>
      </c>
      <c r="C4133" s="21">
        <f>VLOOKUP(TotalMov[[#This Row],[Order]],'Total Mov by SS'!B:C,2,0)</f>
        <v>160</v>
      </c>
      <c r="D4133" s="21" t="s">
        <v>59</v>
      </c>
      <c r="E4133" s="21" t="s">
        <v>95</v>
      </c>
      <c r="F4133" s="21" t="s">
        <v>83</v>
      </c>
      <c r="G4133" s="21" t="s">
        <v>62</v>
      </c>
      <c r="H4133" s="21" t="s">
        <v>84</v>
      </c>
      <c r="I4133" s="21" t="s">
        <v>84</v>
      </c>
      <c r="J4133" s="22">
        <v>43765</v>
      </c>
      <c r="K4133" s="23">
        <v>0.54851851851851996</v>
      </c>
      <c r="L4133" s="22">
        <v>43767</v>
      </c>
      <c r="M4133" s="23">
        <v>0.18012731481481001</v>
      </c>
      <c r="N4133" s="25">
        <v>8.5220000000000002</v>
      </c>
      <c r="O4133" s="21" t="s">
        <v>77</v>
      </c>
      <c r="P4133" s="24">
        <f>TotalMov[[#This Row],[Confirmed activ. 3 (ILE03)]]*60</f>
        <v>511.32</v>
      </c>
      <c r="Q4133" s="24">
        <v>450</v>
      </c>
      <c r="R4133" s="21" t="s">
        <v>66</v>
      </c>
      <c r="S4133" s="21" t="s">
        <v>67</v>
      </c>
    </row>
    <row r="4134" spans="1:19" x14ac:dyDescent="0.35">
      <c r="A4134" s="21">
        <v>1555467</v>
      </c>
      <c r="B4134" s="53">
        <v>411591</v>
      </c>
      <c r="C4134" s="21">
        <f>VLOOKUP(TotalMov[[#This Row],[Order]],'Total Mov by SS'!B:C,2,0)</f>
        <v>160</v>
      </c>
      <c r="D4134" s="21" t="s">
        <v>59</v>
      </c>
      <c r="E4134" s="21" t="s">
        <v>97</v>
      </c>
      <c r="F4134" s="21" t="s">
        <v>86</v>
      </c>
      <c r="G4134" s="21" t="s">
        <v>62</v>
      </c>
      <c r="H4134" s="21" t="s">
        <v>87</v>
      </c>
      <c r="I4134" s="21" t="s">
        <v>87</v>
      </c>
      <c r="J4134" s="22">
        <v>43767</v>
      </c>
      <c r="K4134" s="23">
        <v>0.40937499999999999</v>
      </c>
      <c r="L4134" s="22">
        <v>43767</v>
      </c>
      <c r="M4134" s="23">
        <v>0.40937499999999999</v>
      </c>
      <c r="N4134" s="24">
        <v>20</v>
      </c>
      <c r="O4134" s="21" t="s">
        <v>66</v>
      </c>
      <c r="P4134" s="24">
        <f>TotalMov[[#This Row],[Confirmed activ. 3 (ILE03)]]</f>
        <v>20</v>
      </c>
      <c r="Q4134" s="24">
        <v>20</v>
      </c>
      <c r="R4134" s="21" t="s">
        <v>66</v>
      </c>
      <c r="S4134" s="21" t="s">
        <v>72</v>
      </c>
    </row>
    <row r="4135" spans="1:19" x14ac:dyDescent="0.35">
      <c r="A4135" s="21">
        <v>1555467</v>
      </c>
      <c r="B4135" s="53">
        <v>411591</v>
      </c>
      <c r="C4135" s="21">
        <f>VLOOKUP(TotalMov[[#This Row],[Order]],'Total Mov by SS'!B:C,2,0)</f>
        <v>160</v>
      </c>
      <c r="D4135" s="21" t="s">
        <v>59</v>
      </c>
      <c r="E4135" s="21" t="s">
        <v>99</v>
      </c>
      <c r="F4135" s="21" t="s">
        <v>61</v>
      </c>
      <c r="G4135" s="21" t="s">
        <v>62</v>
      </c>
      <c r="H4135" s="21" t="s">
        <v>63</v>
      </c>
      <c r="I4135" s="21" t="s">
        <v>96</v>
      </c>
      <c r="J4135" s="22">
        <v>43768</v>
      </c>
      <c r="K4135" s="23">
        <v>0.33842592592593002</v>
      </c>
      <c r="L4135" s="22">
        <v>43768</v>
      </c>
      <c r="M4135" s="23">
        <v>0.35321759259259</v>
      </c>
      <c r="N4135" s="25">
        <v>10.65</v>
      </c>
      <c r="O4135" s="21" t="s">
        <v>66</v>
      </c>
      <c r="P4135" s="24">
        <f>TotalMov[[#This Row],[Confirmed activ. 3 (ILE03)]]</f>
        <v>10.65</v>
      </c>
      <c r="Q4135" s="24">
        <v>100</v>
      </c>
      <c r="R4135" s="21" t="s">
        <v>66</v>
      </c>
      <c r="S4135" s="21" t="s">
        <v>67</v>
      </c>
    </row>
    <row r="4136" spans="1:19" x14ac:dyDescent="0.35">
      <c r="A4136" s="21">
        <v>1555467</v>
      </c>
      <c r="B4136" s="53">
        <v>411591</v>
      </c>
      <c r="C4136" s="21">
        <f>VLOOKUP(TotalMov[[#This Row],[Order]],'Total Mov by SS'!B:C,2,0)</f>
        <v>160</v>
      </c>
      <c r="D4136" s="21" t="s">
        <v>59</v>
      </c>
      <c r="E4136" s="21" t="s">
        <v>101</v>
      </c>
      <c r="F4136" s="21" t="s">
        <v>69</v>
      </c>
      <c r="G4136" s="21" t="s">
        <v>62</v>
      </c>
      <c r="H4136" s="21" t="s">
        <v>70</v>
      </c>
      <c r="I4136" s="21" t="s">
        <v>98</v>
      </c>
      <c r="J4136" s="22">
        <v>43769</v>
      </c>
      <c r="K4136" s="23">
        <v>0.65643518518518995</v>
      </c>
      <c r="L4136" s="22">
        <v>43769</v>
      </c>
      <c r="M4136" s="23">
        <v>0.65643518518518995</v>
      </c>
      <c r="N4136" s="24">
        <v>20</v>
      </c>
      <c r="O4136" s="21" t="s">
        <v>66</v>
      </c>
      <c r="P4136" s="24">
        <f>TotalMov[[#This Row],[Confirmed activ. 3 (ILE03)]]</f>
        <v>20</v>
      </c>
      <c r="Q4136" s="24">
        <v>20</v>
      </c>
      <c r="R4136" s="21" t="s">
        <v>66</v>
      </c>
      <c r="S4136" s="21" t="s">
        <v>72</v>
      </c>
    </row>
    <row r="4137" spans="1:19" x14ac:dyDescent="0.35">
      <c r="A4137" s="21">
        <v>1555467</v>
      </c>
      <c r="B4137" s="53">
        <v>411591</v>
      </c>
      <c r="C4137" s="21">
        <f>VLOOKUP(TotalMov[[#This Row],[Order]],'Total Mov by SS'!B:C,2,0)</f>
        <v>160</v>
      </c>
      <c r="D4137" s="21" t="s">
        <v>59</v>
      </c>
      <c r="E4137" s="21" t="s">
        <v>104</v>
      </c>
      <c r="F4137" s="21" t="s">
        <v>69</v>
      </c>
      <c r="G4137" s="21" t="s">
        <v>62</v>
      </c>
      <c r="H4137" s="21" t="s">
        <v>70</v>
      </c>
      <c r="I4137" s="21" t="s">
        <v>100</v>
      </c>
      <c r="J4137" s="22">
        <v>43769</v>
      </c>
      <c r="K4137" s="23">
        <v>0.65650462962962997</v>
      </c>
      <c r="L4137" s="22">
        <v>43769</v>
      </c>
      <c r="M4137" s="23">
        <v>0.65650462962962997</v>
      </c>
      <c r="N4137" s="24">
        <v>30</v>
      </c>
      <c r="O4137" s="21" t="s">
        <v>66</v>
      </c>
      <c r="P4137" s="24">
        <f>TotalMov[[#This Row],[Confirmed activ. 3 (ILE03)]]</f>
        <v>30</v>
      </c>
      <c r="Q4137" s="24">
        <v>30</v>
      </c>
      <c r="R4137" s="21" t="s">
        <v>66</v>
      </c>
      <c r="S4137" s="21" t="s">
        <v>72</v>
      </c>
    </row>
    <row r="4138" spans="1:19" x14ac:dyDescent="0.35">
      <c r="A4138" s="21">
        <v>1555467</v>
      </c>
      <c r="B4138" s="53">
        <v>411591</v>
      </c>
      <c r="C4138" s="21">
        <f>VLOOKUP(TotalMov[[#This Row],[Order]],'Total Mov by SS'!B:C,2,0)</f>
        <v>160</v>
      </c>
      <c r="D4138" s="21" t="s">
        <v>59</v>
      </c>
      <c r="E4138" s="21" t="s">
        <v>113</v>
      </c>
      <c r="F4138" s="21" t="s">
        <v>102</v>
      </c>
      <c r="G4138" s="21" t="s">
        <v>62</v>
      </c>
      <c r="H4138" s="21" t="s">
        <v>100</v>
      </c>
      <c r="I4138" s="21" t="s">
        <v>103</v>
      </c>
      <c r="J4138" s="22">
        <v>43769</v>
      </c>
      <c r="K4138" s="23">
        <v>0.65656250000000005</v>
      </c>
      <c r="L4138" s="22">
        <v>43769</v>
      </c>
      <c r="M4138" s="23">
        <v>0.65656250000000005</v>
      </c>
      <c r="N4138" s="24">
        <v>30</v>
      </c>
      <c r="O4138" s="21" t="s">
        <v>66</v>
      </c>
      <c r="P4138" s="24">
        <f>TotalMov[[#This Row],[Confirmed activ. 3 (ILE03)]]</f>
        <v>30</v>
      </c>
      <c r="Q4138" s="24">
        <v>30</v>
      </c>
      <c r="R4138" s="21" t="s">
        <v>66</v>
      </c>
      <c r="S4138" s="21" t="s">
        <v>72</v>
      </c>
    </row>
    <row r="4139" spans="1:19" x14ac:dyDescent="0.35">
      <c r="A4139" s="21">
        <v>1555467</v>
      </c>
      <c r="B4139" s="53">
        <v>411591</v>
      </c>
      <c r="C4139" s="21">
        <f>VLOOKUP(TotalMov[[#This Row],[Order]],'Total Mov by SS'!B:C,2,0)</f>
        <v>160</v>
      </c>
      <c r="D4139" s="21" t="s">
        <v>59</v>
      </c>
      <c r="E4139" s="21" t="s">
        <v>114</v>
      </c>
      <c r="F4139" s="21" t="s">
        <v>102</v>
      </c>
      <c r="G4139" s="21" t="s">
        <v>105</v>
      </c>
      <c r="H4139" s="21" t="s">
        <v>100</v>
      </c>
      <c r="I4139" s="21" t="s">
        <v>106</v>
      </c>
      <c r="J4139" s="22">
        <v>43769</v>
      </c>
      <c r="K4139" s="23">
        <v>0.65942129629629997</v>
      </c>
      <c r="L4139" s="22">
        <v>43769</v>
      </c>
      <c r="M4139" s="23">
        <v>0.65942129629629997</v>
      </c>
      <c r="N4139" s="24">
        <v>45</v>
      </c>
      <c r="O4139" s="21" t="s">
        <v>66</v>
      </c>
      <c r="P4139" s="24">
        <f>TotalMov[[#This Row],[Confirmed activ. 3 (ILE03)]]</f>
        <v>45</v>
      </c>
      <c r="Q4139" s="24">
        <v>45</v>
      </c>
      <c r="R4139" s="21" t="s">
        <v>66</v>
      </c>
      <c r="S4139" s="21" t="s">
        <v>72</v>
      </c>
    </row>
    <row r="4140" spans="1:19" x14ac:dyDescent="0.35">
      <c r="A4140" s="21">
        <v>1555467</v>
      </c>
      <c r="B4140" s="53">
        <v>411591</v>
      </c>
      <c r="C4140" s="21">
        <f>VLOOKUP(TotalMov[[#This Row],[Order]],'Total Mov by SS'!B:C,2,0)</f>
        <v>160</v>
      </c>
      <c r="D4140" s="21" t="s">
        <v>107</v>
      </c>
      <c r="E4140" s="21" t="s">
        <v>60</v>
      </c>
      <c r="F4140" s="21" t="s">
        <v>61</v>
      </c>
      <c r="G4140" s="21" t="s">
        <v>90</v>
      </c>
      <c r="H4140" s="21" t="s">
        <v>63</v>
      </c>
      <c r="I4140" s="21" t="s">
        <v>108</v>
      </c>
      <c r="J4140" s="22">
        <v>43767</v>
      </c>
      <c r="K4140" s="23">
        <v>0.56331018518519005</v>
      </c>
      <c r="L4140" s="22">
        <v>43767</v>
      </c>
      <c r="M4140" s="23">
        <v>0.63804398148148</v>
      </c>
      <c r="N4140" s="25">
        <v>1.794</v>
      </c>
      <c r="O4140" s="21" t="s">
        <v>77</v>
      </c>
      <c r="P4140" s="24">
        <f>TotalMov[[#This Row],[Confirmed activ. 3 (ILE03)]]*60</f>
        <v>107.64</v>
      </c>
      <c r="Q4140" s="24">
        <v>1</v>
      </c>
      <c r="R4140" s="21" t="s">
        <v>66</v>
      </c>
      <c r="S4140" s="21" t="s">
        <v>67</v>
      </c>
    </row>
    <row r="4141" spans="1:19" x14ac:dyDescent="0.35">
      <c r="A4141" s="21">
        <v>1555467</v>
      </c>
      <c r="B4141" s="53">
        <v>411591</v>
      </c>
      <c r="C4141" s="21">
        <f>VLOOKUP(TotalMov[[#This Row],[Order]],'Total Mov by SS'!B:C,2,0)</f>
        <v>160</v>
      </c>
      <c r="D4141" s="21" t="s">
        <v>109</v>
      </c>
      <c r="E4141" s="21" t="s">
        <v>95</v>
      </c>
      <c r="F4141" s="21" t="s">
        <v>83</v>
      </c>
      <c r="G4141" s="21" t="s">
        <v>90</v>
      </c>
      <c r="H4141" s="21" t="s">
        <v>84</v>
      </c>
      <c r="I4141" s="21" t="s">
        <v>110</v>
      </c>
      <c r="J4141" s="22"/>
      <c r="K4141" s="23">
        <v>0</v>
      </c>
      <c r="L4141" s="22"/>
      <c r="M4141" s="23">
        <v>0</v>
      </c>
      <c r="N4141" s="25">
        <v>0</v>
      </c>
      <c r="O4141" s="21" t="s">
        <v>93</v>
      </c>
      <c r="P4141" s="24"/>
      <c r="Q4141" s="24">
        <v>5</v>
      </c>
      <c r="R4141" s="21" t="s">
        <v>66</v>
      </c>
      <c r="S4141" s="21" t="s">
        <v>94</v>
      </c>
    </row>
    <row r="4142" spans="1:19" x14ac:dyDescent="0.35">
      <c r="A4142" s="21">
        <v>1555468</v>
      </c>
      <c r="B4142" s="53">
        <v>411591</v>
      </c>
      <c r="C4142" s="21">
        <f>VLOOKUP(TotalMov[[#This Row],[Order]],'Total Mov by SS'!B:C,2,0)</f>
        <v>160</v>
      </c>
      <c r="D4142" s="21" t="s">
        <v>59</v>
      </c>
      <c r="E4142" s="21" t="s">
        <v>60</v>
      </c>
      <c r="F4142" s="21" t="s">
        <v>83</v>
      </c>
      <c r="G4142" s="21" t="s">
        <v>62</v>
      </c>
      <c r="H4142" s="21" t="s">
        <v>84</v>
      </c>
      <c r="I4142" s="21" t="s">
        <v>111</v>
      </c>
      <c r="J4142" s="22">
        <v>43754</v>
      </c>
      <c r="K4142" s="23">
        <v>9.6863425925930002E-2</v>
      </c>
      <c r="L4142" s="22">
        <v>43754</v>
      </c>
      <c r="M4142" s="23">
        <v>0.12655092592593001</v>
      </c>
      <c r="N4142" s="25">
        <v>42.75</v>
      </c>
      <c r="O4142" s="21" t="s">
        <v>66</v>
      </c>
      <c r="P4142" s="24">
        <f>TotalMov[[#This Row],[Confirmed activ. 3 (ILE03)]]</f>
        <v>42.75</v>
      </c>
      <c r="Q4142" s="24">
        <v>40</v>
      </c>
      <c r="R4142" s="21" t="s">
        <v>66</v>
      </c>
      <c r="S4142" s="21" t="s">
        <v>67</v>
      </c>
    </row>
    <row r="4143" spans="1:19" x14ac:dyDescent="0.35">
      <c r="A4143" s="21">
        <v>1555468</v>
      </c>
      <c r="B4143" s="53">
        <v>411591</v>
      </c>
      <c r="C4143" s="21">
        <f>VLOOKUP(TotalMov[[#This Row],[Order]],'Total Mov by SS'!B:C,2,0)</f>
        <v>160</v>
      </c>
      <c r="D4143" s="21" t="s">
        <v>59</v>
      </c>
      <c r="E4143" s="21" t="s">
        <v>68</v>
      </c>
      <c r="F4143" s="21" t="s">
        <v>61</v>
      </c>
      <c r="G4143" s="21" t="s">
        <v>62</v>
      </c>
      <c r="H4143" s="21" t="s">
        <v>63</v>
      </c>
      <c r="I4143" s="21" t="s">
        <v>64</v>
      </c>
      <c r="J4143" s="22">
        <v>43754</v>
      </c>
      <c r="K4143" s="23">
        <v>0.41892361111110998</v>
      </c>
      <c r="L4143" s="22">
        <v>43754</v>
      </c>
      <c r="M4143" s="23">
        <v>0.42885416666666998</v>
      </c>
      <c r="N4143" s="25">
        <v>14.3</v>
      </c>
      <c r="O4143" s="21" t="s">
        <v>66</v>
      </c>
      <c r="P4143" s="24">
        <f>TotalMov[[#This Row],[Confirmed activ. 3 (ILE03)]]</f>
        <v>14.3</v>
      </c>
      <c r="Q4143" s="24">
        <v>15</v>
      </c>
      <c r="R4143" s="21" t="s">
        <v>66</v>
      </c>
      <c r="S4143" s="21" t="s">
        <v>67</v>
      </c>
    </row>
    <row r="4144" spans="1:19" x14ac:dyDescent="0.35">
      <c r="A4144" s="21">
        <v>1555468</v>
      </c>
      <c r="B4144" s="53">
        <v>411591</v>
      </c>
      <c r="C4144" s="21">
        <f>VLOOKUP(TotalMov[[#This Row],[Order]],'Total Mov by SS'!B:C,2,0)</f>
        <v>160</v>
      </c>
      <c r="D4144" s="21" t="s">
        <v>59</v>
      </c>
      <c r="E4144" s="21" t="s">
        <v>73</v>
      </c>
      <c r="F4144" s="21" t="s">
        <v>69</v>
      </c>
      <c r="G4144" s="21" t="s">
        <v>62</v>
      </c>
      <c r="H4144" s="21" t="s">
        <v>70</v>
      </c>
      <c r="I4144" s="21" t="s">
        <v>71</v>
      </c>
      <c r="J4144" s="22">
        <v>43758</v>
      </c>
      <c r="K4144" s="23">
        <v>0.32092592592593</v>
      </c>
      <c r="L4144" s="22">
        <v>43758</v>
      </c>
      <c r="M4144" s="23">
        <v>0.32092592592593</v>
      </c>
      <c r="N4144" s="24">
        <v>20</v>
      </c>
      <c r="O4144" s="21" t="s">
        <v>66</v>
      </c>
      <c r="P4144" s="24">
        <f>TotalMov[[#This Row],[Confirmed activ. 3 (ILE03)]]</f>
        <v>20</v>
      </c>
      <c r="Q4144" s="24">
        <v>20</v>
      </c>
      <c r="R4144" s="21" t="s">
        <v>66</v>
      </c>
      <c r="S4144" s="21" t="s">
        <v>72</v>
      </c>
    </row>
    <row r="4145" spans="1:19" x14ac:dyDescent="0.35">
      <c r="A4145" s="21">
        <v>1555468</v>
      </c>
      <c r="B4145" s="53">
        <v>411591</v>
      </c>
      <c r="C4145" s="21">
        <f>VLOOKUP(TotalMov[[#This Row],[Order]],'Total Mov by SS'!B:C,2,0)</f>
        <v>160</v>
      </c>
      <c r="D4145" s="21" t="s">
        <v>59</v>
      </c>
      <c r="E4145" s="21" t="s">
        <v>75</v>
      </c>
      <c r="F4145" s="21" t="s">
        <v>61</v>
      </c>
      <c r="G4145" s="21" t="s">
        <v>62</v>
      </c>
      <c r="H4145" s="21" t="s">
        <v>63</v>
      </c>
      <c r="I4145" s="21" t="s">
        <v>74</v>
      </c>
      <c r="J4145" s="22">
        <v>43758</v>
      </c>
      <c r="K4145" s="23">
        <v>0.32525462962962998</v>
      </c>
      <c r="L4145" s="22">
        <v>43758</v>
      </c>
      <c r="M4145" s="23">
        <v>0.48038194444443999</v>
      </c>
      <c r="N4145" s="25">
        <v>3.4169999999999998</v>
      </c>
      <c r="O4145" s="21" t="s">
        <v>77</v>
      </c>
      <c r="P4145" s="24">
        <f>TotalMov[[#This Row],[Confirmed activ. 3 (ILE03)]]*60</f>
        <v>205.01999999999998</v>
      </c>
      <c r="Q4145" s="24">
        <v>350</v>
      </c>
      <c r="R4145" s="21" t="s">
        <v>66</v>
      </c>
      <c r="S4145" s="21" t="s">
        <v>67</v>
      </c>
    </row>
    <row r="4146" spans="1:19" x14ac:dyDescent="0.35">
      <c r="A4146" s="21">
        <v>1555468</v>
      </c>
      <c r="B4146" s="53">
        <v>411591</v>
      </c>
      <c r="C4146" s="21">
        <f>VLOOKUP(TotalMov[[#This Row],[Order]],'Total Mov by SS'!B:C,2,0)</f>
        <v>160</v>
      </c>
      <c r="D4146" s="21" t="s">
        <v>59</v>
      </c>
      <c r="E4146" s="21" t="s">
        <v>78</v>
      </c>
      <c r="F4146" s="21" t="s">
        <v>61</v>
      </c>
      <c r="G4146" s="21" t="s">
        <v>62</v>
      </c>
      <c r="H4146" s="21" t="s">
        <v>63</v>
      </c>
      <c r="I4146" s="21" t="s">
        <v>76</v>
      </c>
      <c r="J4146" s="22">
        <v>43758</v>
      </c>
      <c r="K4146" s="23">
        <v>0.50174768518518997</v>
      </c>
      <c r="L4146" s="22">
        <v>43762</v>
      </c>
      <c r="M4146" s="23">
        <v>0.58682870370369999</v>
      </c>
      <c r="N4146" s="25">
        <v>2709.7629999999999</v>
      </c>
      <c r="O4146" s="21" t="s">
        <v>66</v>
      </c>
      <c r="P4146" s="24">
        <f>TotalMov[[#This Row],[Confirmed activ. 3 (ILE03)]]</f>
        <v>2709.7629999999999</v>
      </c>
      <c r="Q4146" s="24">
        <v>1020</v>
      </c>
      <c r="R4146" s="21" t="s">
        <v>66</v>
      </c>
      <c r="S4146" s="21" t="s">
        <v>67</v>
      </c>
    </row>
    <row r="4147" spans="1:19" x14ac:dyDescent="0.35">
      <c r="A4147" s="21">
        <v>1555468</v>
      </c>
      <c r="B4147" s="53">
        <v>411591</v>
      </c>
      <c r="C4147" s="21">
        <f>VLOOKUP(TotalMov[[#This Row],[Order]],'Total Mov by SS'!B:C,2,0)</f>
        <v>160</v>
      </c>
      <c r="D4147" s="21" t="s">
        <v>59</v>
      </c>
      <c r="E4147" s="21" t="s">
        <v>80</v>
      </c>
      <c r="F4147" s="21" t="s">
        <v>61</v>
      </c>
      <c r="G4147" s="21" t="s">
        <v>62</v>
      </c>
      <c r="H4147" s="21" t="s">
        <v>63</v>
      </c>
      <c r="I4147" s="21" t="s">
        <v>112</v>
      </c>
      <c r="J4147" s="22">
        <v>43762</v>
      </c>
      <c r="K4147" s="23">
        <v>0.58702546296295999</v>
      </c>
      <c r="L4147" s="22">
        <v>43762</v>
      </c>
      <c r="M4147" s="23">
        <v>0.59599537037036998</v>
      </c>
      <c r="N4147" s="25">
        <v>12.917</v>
      </c>
      <c r="O4147" s="21" t="s">
        <v>66</v>
      </c>
      <c r="P4147" s="24">
        <f>TotalMov[[#This Row],[Confirmed activ. 3 (ILE03)]]</f>
        <v>12.917</v>
      </c>
      <c r="Q4147" s="24">
        <v>50</v>
      </c>
      <c r="R4147" s="21" t="s">
        <v>66</v>
      </c>
      <c r="S4147" s="21" t="s">
        <v>67</v>
      </c>
    </row>
    <row r="4148" spans="1:19" x14ac:dyDescent="0.35">
      <c r="A4148" s="21">
        <v>1555468</v>
      </c>
      <c r="B4148" s="53">
        <v>411591</v>
      </c>
      <c r="C4148" s="21">
        <f>VLOOKUP(TotalMov[[#This Row],[Order]],'Total Mov by SS'!B:C,2,0)</f>
        <v>160</v>
      </c>
      <c r="D4148" s="21" t="s">
        <v>59</v>
      </c>
      <c r="E4148" s="21" t="s">
        <v>82</v>
      </c>
      <c r="F4148" s="21" t="s">
        <v>89</v>
      </c>
      <c r="G4148" s="21" t="s">
        <v>90</v>
      </c>
      <c r="H4148" s="21" t="s">
        <v>91</v>
      </c>
      <c r="I4148" s="21" t="s">
        <v>92</v>
      </c>
      <c r="J4148" s="22"/>
      <c r="K4148" s="23">
        <v>0</v>
      </c>
      <c r="L4148" s="22"/>
      <c r="M4148" s="23">
        <v>0</v>
      </c>
      <c r="N4148" s="25">
        <v>0</v>
      </c>
      <c r="O4148" s="21" t="s">
        <v>93</v>
      </c>
      <c r="P4148" s="24"/>
      <c r="Q4148" s="24">
        <v>0</v>
      </c>
      <c r="R4148" s="21" t="s">
        <v>66</v>
      </c>
      <c r="S4148" s="21" t="s">
        <v>94</v>
      </c>
    </row>
    <row r="4149" spans="1:19" x14ac:dyDescent="0.35">
      <c r="A4149" s="21">
        <v>1555468</v>
      </c>
      <c r="B4149" s="53">
        <v>411591</v>
      </c>
      <c r="C4149" s="21">
        <f>VLOOKUP(TotalMov[[#This Row],[Order]],'Total Mov by SS'!B:C,2,0)</f>
        <v>160</v>
      </c>
      <c r="D4149" s="21" t="s">
        <v>59</v>
      </c>
      <c r="E4149" s="21" t="s">
        <v>85</v>
      </c>
      <c r="F4149" s="21" t="s">
        <v>69</v>
      </c>
      <c r="G4149" s="21" t="s">
        <v>62</v>
      </c>
      <c r="H4149" s="21" t="s">
        <v>70</v>
      </c>
      <c r="I4149" s="21" t="s">
        <v>79</v>
      </c>
      <c r="J4149" s="22">
        <v>43765</v>
      </c>
      <c r="K4149" s="23">
        <v>0.59798611111111</v>
      </c>
      <c r="L4149" s="22">
        <v>43765</v>
      </c>
      <c r="M4149" s="23">
        <v>0.59798611111111</v>
      </c>
      <c r="N4149" s="24">
        <v>20</v>
      </c>
      <c r="O4149" s="21" t="s">
        <v>66</v>
      </c>
      <c r="P4149" s="24">
        <f>TotalMov[[#This Row],[Confirmed activ. 3 (ILE03)]]</f>
        <v>20</v>
      </c>
      <c r="Q4149" s="24">
        <v>20</v>
      </c>
      <c r="R4149" s="21" t="s">
        <v>66</v>
      </c>
      <c r="S4149" s="21" t="s">
        <v>72</v>
      </c>
    </row>
    <row r="4150" spans="1:19" x14ac:dyDescent="0.35">
      <c r="A4150" s="21">
        <v>1555468</v>
      </c>
      <c r="B4150" s="53">
        <v>411591</v>
      </c>
      <c r="C4150" s="21">
        <f>VLOOKUP(TotalMov[[#This Row],[Order]],'Total Mov by SS'!B:C,2,0)</f>
        <v>160</v>
      </c>
      <c r="D4150" s="21" t="s">
        <v>59</v>
      </c>
      <c r="E4150" s="21" t="s">
        <v>88</v>
      </c>
      <c r="F4150" s="21" t="s">
        <v>69</v>
      </c>
      <c r="G4150" s="21" t="s">
        <v>62</v>
      </c>
      <c r="H4150" s="21" t="s">
        <v>70</v>
      </c>
      <c r="I4150" s="21" t="s">
        <v>81</v>
      </c>
      <c r="J4150" s="22">
        <v>43765</v>
      </c>
      <c r="K4150" s="23">
        <v>0.59825231481481</v>
      </c>
      <c r="L4150" s="22">
        <v>43765</v>
      </c>
      <c r="M4150" s="23">
        <v>0.59825231481481</v>
      </c>
      <c r="N4150" s="24">
        <v>20</v>
      </c>
      <c r="O4150" s="21" t="s">
        <v>66</v>
      </c>
      <c r="P4150" s="24">
        <f>TotalMov[[#This Row],[Confirmed activ. 3 (ILE03)]]</f>
        <v>20</v>
      </c>
      <c r="Q4150" s="24">
        <v>20</v>
      </c>
      <c r="R4150" s="21" t="s">
        <v>66</v>
      </c>
      <c r="S4150" s="21" t="s">
        <v>72</v>
      </c>
    </row>
    <row r="4151" spans="1:19" x14ac:dyDescent="0.35">
      <c r="A4151" s="21">
        <v>1555468</v>
      </c>
      <c r="B4151" s="53">
        <v>411591</v>
      </c>
      <c r="C4151" s="21">
        <f>VLOOKUP(TotalMov[[#This Row],[Order]],'Total Mov by SS'!B:C,2,0)</f>
        <v>160</v>
      </c>
      <c r="D4151" s="21" t="s">
        <v>59</v>
      </c>
      <c r="E4151" s="21" t="s">
        <v>95</v>
      </c>
      <c r="F4151" s="21" t="s">
        <v>83</v>
      </c>
      <c r="G4151" s="21" t="s">
        <v>62</v>
      </c>
      <c r="H4151" s="21" t="s">
        <v>84</v>
      </c>
      <c r="I4151" s="21" t="s">
        <v>84</v>
      </c>
      <c r="J4151" s="22">
        <v>43766</v>
      </c>
      <c r="K4151" s="23">
        <v>0.48737268518519</v>
      </c>
      <c r="L4151" s="22">
        <v>43767</v>
      </c>
      <c r="M4151" s="23">
        <v>0.35142361111110998</v>
      </c>
      <c r="N4151" s="25">
        <v>12.82</v>
      </c>
      <c r="O4151" s="21" t="s">
        <v>77</v>
      </c>
      <c r="P4151" s="24">
        <f>TotalMov[[#This Row],[Confirmed activ. 3 (ILE03)]]*60</f>
        <v>769.2</v>
      </c>
      <c r="Q4151" s="24">
        <v>450</v>
      </c>
      <c r="R4151" s="21" t="s">
        <v>66</v>
      </c>
      <c r="S4151" s="21" t="s">
        <v>67</v>
      </c>
    </row>
    <row r="4152" spans="1:19" x14ac:dyDescent="0.35">
      <c r="A4152" s="21">
        <v>1555468</v>
      </c>
      <c r="B4152" s="53">
        <v>411591</v>
      </c>
      <c r="C4152" s="21">
        <f>VLOOKUP(TotalMov[[#This Row],[Order]],'Total Mov by SS'!B:C,2,0)</f>
        <v>160</v>
      </c>
      <c r="D4152" s="21" t="s">
        <v>59</v>
      </c>
      <c r="E4152" s="21" t="s">
        <v>97</v>
      </c>
      <c r="F4152" s="21" t="s">
        <v>86</v>
      </c>
      <c r="G4152" s="21" t="s">
        <v>62</v>
      </c>
      <c r="H4152" s="21" t="s">
        <v>87</v>
      </c>
      <c r="I4152" s="21" t="s">
        <v>87</v>
      </c>
      <c r="J4152" s="22">
        <v>43767</v>
      </c>
      <c r="K4152" s="23">
        <v>0.40962962962963001</v>
      </c>
      <c r="L4152" s="22">
        <v>43767</v>
      </c>
      <c r="M4152" s="23">
        <v>0.40962962962963001</v>
      </c>
      <c r="N4152" s="24">
        <v>20</v>
      </c>
      <c r="O4152" s="21" t="s">
        <v>66</v>
      </c>
      <c r="P4152" s="24">
        <f>TotalMov[[#This Row],[Confirmed activ. 3 (ILE03)]]</f>
        <v>20</v>
      </c>
      <c r="Q4152" s="24">
        <v>20</v>
      </c>
      <c r="R4152" s="21" t="s">
        <v>66</v>
      </c>
      <c r="S4152" s="21" t="s">
        <v>72</v>
      </c>
    </row>
    <row r="4153" spans="1:19" x14ac:dyDescent="0.35">
      <c r="A4153" s="21">
        <v>1555468</v>
      </c>
      <c r="B4153" s="53">
        <v>411591</v>
      </c>
      <c r="C4153" s="21">
        <f>VLOOKUP(TotalMov[[#This Row],[Order]],'Total Mov by SS'!B:C,2,0)</f>
        <v>160</v>
      </c>
      <c r="D4153" s="21" t="s">
        <v>59</v>
      </c>
      <c r="E4153" s="21" t="s">
        <v>99</v>
      </c>
      <c r="F4153" s="21" t="s">
        <v>61</v>
      </c>
      <c r="G4153" s="21" t="s">
        <v>62</v>
      </c>
      <c r="H4153" s="21" t="s">
        <v>63</v>
      </c>
      <c r="I4153" s="21" t="s">
        <v>96</v>
      </c>
      <c r="J4153" s="22">
        <v>43769</v>
      </c>
      <c r="K4153" s="23">
        <v>0.36281249999999998</v>
      </c>
      <c r="L4153" s="22">
        <v>43769</v>
      </c>
      <c r="M4153" s="23">
        <v>0.40270833333333</v>
      </c>
      <c r="N4153" s="25">
        <v>57.45</v>
      </c>
      <c r="O4153" s="21" t="s">
        <v>66</v>
      </c>
      <c r="P4153" s="24">
        <f>TotalMov[[#This Row],[Confirmed activ. 3 (ILE03)]]</f>
        <v>57.45</v>
      </c>
      <c r="Q4153" s="24">
        <v>100</v>
      </c>
      <c r="R4153" s="21" t="s">
        <v>66</v>
      </c>
      <c r="S4153" s="21" t="s">
        <v>67</v>
      </c>
    </row>
    <row r="4154" spans="1:19" x14ac:dyDescent="0.35">
      <c r="A4154" s="21">
        <v>1555468</v>
      </c>
      <c r="B4154" s="53">
        <v>411591</v>
      </c>
      <c r="C4154" s="21">
        <f>VLOOKUP(TotalMov[[#This Row],[Order]],'Total Mov by SS'!B:C,2,0)</f>
        <v>160</v>
      </c>
      <c r="D4154" s="21" t="s">
        <v>59</v>
      </c>
      <c r="E4154" s="21" t="s">
        <v>101</v>
      </c>
      <c r="F4154" s="21" t="s">
        <v>69</v>
      </c>
      <c r="G4154" s="21" t="s">
        <v>62</v>
      </c>
      <c r="H4154" s="21" t="s">
        <v>70</v>
      </c>
      <c r="I4154" s="21" t="s">
        <v>98</v>
      </c>
      <c r="J4154" s="22">
        <v>43769</v>
      </c>
      <c r="K4154" s="23">
        <v>0.44163194444443998</v>
      </c>
      <c r="L4154" s="22">
        <v>43769</v>
      </c>
      <c r="M4154" s="23">
        <v>0.44163194444443998</v>
      </c>
      <c r="N4154" s="24">
        <v>20</v>
      </c>
      <c r="O4154" s="21" t="s">
        <v>66</v>
      </c>
      <c r="P4154" s="24">
        <f>TotalMov[[#This Row],[Confirmed activ. 3 (ILE03)]]</f>
        <v>20</v>
      </c>
      <c r="Q4154" s="24">
        <v>20</v>
      </c>
      <c r="R4154" s="21" t="s">
        <v>66</v>
      </c>
      <c r="S4154" s="21" t="s">
        <v>72</v>
      </c>
    </row>
    <row r="4155" spans="1:19" x14ac:dyDescent="0.35">
      <c r="A4155" s="21">
        <v>1555468</v>
      </c>
      <c r="B4155" s="53">
        <v>411591</v>
      </c>
      <c r="C4155" s="21">
        <f>VLOOKUP(TotalMov[[#This Row],[Order]],'Total Mov by SS'!B:C,2,0)</f>
        <v>160</v>
      </c>
      <c r="D4155" s="21" t="s">
        <v>59</v>
      </c>
      <c r="E4155" s="21" t="s">
        <v>104</v>
      </c>
      <c r="F4155" s="21" t="s">
        <v>69</v>
      </c>
      <c r="G4155" s="21" t="s">
        <v>62</v>
      </c>
      <c r="H4155" s="21" t="s">
        <v>70</v>
      </c>
      <c r="I4155" s="21" t="s">
        <v>100</v>
      </c>
      <c r="J4155" s="22">
        <v>43769</v>
      </c>
      <c r="K4155" s="23">
        <v>0.4497337962963</v>
      </c>
      <c r="L4155" s="22">
        <v>43769</v>
      </c>
      <c r="M4155" s="23">
        <v>0.4497337962963</v>
      </c>
      <c r="N4155" s="24">
        <v>30</v>
      </c>
      <c r="O4155" s="21" t="s">
        <v>66</v>
      </c>
      <c r="P4155" s="24">
        <f>TotalMov[[#This Row],[Confirmed activ. 3 (ILE03)]]</f>
        <v>30</v>
      </c>
      <c r="Q4155" s="24">
        <v>30</v>
      </c>
      <c r="R4155" s="21" t="s">
        <v>66</v>
      </c>
      <c r="S4155" s="21" t="s">
        <v>72</v>
      </c>
    </row>
    <row r="4156" spans="1:19" x14ac:dyDescent="0.35">
      <c r="A4156" s="21">
        <v>1555468</v>
      </c>
      <c r="B4156" s="53">
        <v>411591</v>
      </c>
      <c r="C4156" s="21">
        <f>VLOOKUP(TotalMov[[#This Row],[Order]],'Total Mov by SS'!B:C,2,0)</f>
        <v>160</v>
      </c>
      <c r="D4156" s="21" t="s">
        <v>59</v>
      </c>
      <c r="E4156" s="21" t="s">
        <v>113</v>
      </c>
      <c r="F4156" s="21" t="s">
        <v>102</v>
      </c>
      <c r="G4156" s="21" t="s">
        <v>62</v>
      </c>
      <c r="H4156" s="21" t="s">
        <v>100</v>
      </c>
      <c r="I4156" s="21" t="s">
        <v>103</v>
      </c>
      <c r="J4156" s="22">
        <v>43769</v>
      </c>
      <c r="K4156" s="23">
        <v>0.44981481481481</v>
      </c>
      <c r="L4156" s="22">
        <v>43769</v>
      </c>
      <c r="M4156" s="23">
        <v>0.44981481481481</v>
      </c>
      <c r="N4156" s="24">
        <v>30</v>
      </c>
      <c r="O4156" s="21" t="s">
        <v>66</v>
      </c>
      <c r="P4156" s="24">
        <f>TotalMov[[#This Row],[Confirmed activ. 3 (ILE03)]]</f>
        <v>30</v>
      </c>
      <c r="Q4156" s="24">
        <v>30</v>
      </c>
      <c r="R4156" s="21" t="s">
        <v>66</v>
      </c>
      <c r="S4156" s="21" t="s">
        <v>72</v>
      </c>
    </row>
    <row r="4157" spans="1:19" x14ac:dyDescent="0.35">
      <c r="A4157" s="21">
        <v>1555468</v>
      </c>
      <c r="B4157" s="53">
        <v>411591</v>
      </c>
      <c r="C4157" s="21">
        <f>VLOOKUP(TotalMov[[#This Row],[Order]],'Total Mov by SS'!B:C,2,0)</f>
        <v>160</v>
      </c>
      <c r="D4157" s="21" t="s">
        <v>59</v>
      </c>
      <c r="E4157" s="21" t="s">
        <v>114</v>
      </c>
      <c r="F4157" s="21" t="s">
        <v>102</v>
      </c>
      <c r="G4157" s="21" t="s">
        <v>105</v>
      </c>
      <c r="H4157" s="21" t="s">
        <v>100</v>
      </c>
      <c r="I4157" s="21" t="s">
        <v>106</v>
      </c>
      <c r="J4157" s="22">
        <v>43769</v>
      </c>
      <c r="K4157" s="23">
        <v>0.50490740740741002</v>
      </c>
      <c r="L4157" s="22">
        <v>43769</v>
      </c>
      <c r="M4157" s="23">
        <v>0.50490740740741002</v>
      </c>
      <c r="N4157" s="24">
        <v>45</v>
      </c>
      <c r="O4157" s="21" t="s">
        <v>66</v>
      </c>
      <c r="P4157" s="24">
        <f>TotalMov[[#This Row],[Confirmed activ. 3 (ILE03)]]</f>
        <v>45</v>
      </c>
      <c r="Q4157" s="24">
        <v>45</v>
      </c>
      <c r="R4157" s="21" t="s">
        <v>66</v>
      </c>
      <c r="S4157" s="21" t="s">
        <v>72</v>
      </c>
    </row>
    <row r="4158" spans="1:19" x14ac:dyDescent="0.35">
      <c r="A4158" s="21">
        <v>1555468</v>
      </c>
      <c r="B4158" s="53">
        <v>411591</v>
      </c>
      <c r="C4158" s="21">
        <f>VLOOKUP(TotalMov[[#This Row],[Order]],'Total Mov by SS'!B:C,2,0)</f>
        <v>160</v>
      </c>
      <c r="D4158" s="21" t="s">
        <v>107</v>
      </c>
      <c r="E4158" s="21" t="s">
        <v>60</v>
      </c>
      <c r="F4158" s="21" t="s">
        <v>61</v>
      </c>
      <c r="G4158" s="21" t="s">
        <v>90</v>
      </c>
      <c r="H4158" s="21" t="s">
        <v>63</v>
      </c>
      <c r="I4158" s="21" t="s">
        <v>108</v>
      </c>
      <c r="J4158" s="22"/>
      <c r="K4158" s="23">
        <v>0</v>
      </c>
      <c r="L4158" s="22"/>
      <c r="M4158" s="23">
        <v>0</v>
      </c>
      <c r="N4158" s="25">
        <v>0</v>
      </c>
      <c r="O4158" s="21" t="s">
        <v>93</v>
      </c>
      <c r="P4158" s="24"/>
      <c r="Q4158" s="24">
        <v>1</v>
      </c>
      <c r="R4158" s="21" t="s">
        <v>66</v>
      </c>
      <c r="S4158" s="21" t="s">
        <v>94</v>
      </c>
    </row>
    <row r="4159" spans="1:19" x14ac:dyDescent="0.35">
      <c r="A4159" s="21">
        <v>1555468</v>
      </c>
      <c r="B4159" s="53">
        <v>411591</v>
      </c>
      <c r="C4159" s="21">
        <f>VLOOKUP(TotalMov[[#This Row],[Order]],'Total Mov by SS'!B:C,2,0)</f>
        <v>160</v>
      </c>
      <c r="D4159" s="21" t="s">
        <v>109</v>
      </c>
      <c r="E4159" s="21" t="s">
        <v>95</v>
      </c>
      <c r="F4159" s="21" t="s">
        <v>83</v>
      </c>
      <c r="G4159" s="21" t="s">
        <v>90</v>
      </c>
      <c r="H4159" s="21" t="s">
        <v>84</v>
      </c>
      <c r="I4159" s="21" t="s">
        <v>110</v>
      </c>
      <c r="J4159" s="22"/>
      <c r="K4159" s="23">
        <v>0</v>
      </c>
      <c r="L4159" s="22"/>
      <c r="M4159" s="23">
        <v>0</v>
      </c>
      <c r="N4159" s="25">
        <v>0</v>
      </c>
      <c r="O4159" s="21" t="s">
        <v>93</v>
      </c>
      <c r="P4159" s="24"/>
      <c r="Q4159" s="24">
        <v>5</v>
      </c>
      <c r="R4159" s="21" t="s">
        <v>66</v>
      </c>
      <c r="S4159" s="21" t="s">
        <v>94</v>
      </c>
    </row>
    <row r="4160" spans="1:19" x14ac:dyDescent="0.35">
      <c r="A4160" s="21">
        <v>1555469</v>
      </c>
      <c r="B4160" s="53">
        <v>411591</v>
      </c>
      <c r="C4160" s="21">
        <f>VLOOKUP(TotalMov[[#This Row],[Order]],'Total Mov by SS'!B:C,2,0)</f>
        <v>160</v>
      </c>
      <c r="D4160" s="21" t="s">
        <v>59</v>
      </c>
      <c r="E4160" s="21" t="s">
        <v>60</v>
      </c>
      <c r="F4160" s="21" t="s">
        <v>83</v>
      </c>
      <c r="G4160" s="21" t="s">
        <v>62</v>
      </c>
      <c r="H4160" s="21" t="s">
        <v>84</v>
      </c>
      <c r="I4160" s="21" t="s">
        <v>111</v>
      </c>
      <c r="J4160" s="22">
        <v>43751</v>
      </c>
      <c r="K4160" s="23">
        <v>0.72557870370370003</v>
      </c>
      <c r="L4160" s="22">
        <v>43752</v>
      </c>
      <c r="M4160" s="23">
        <v>0.3730787037037</v>
      </c>
      <c r="N4160" s="25">
        <v>139.73699999999999</v>
      </c>
      <c r="O4160" s="21" t="s">
        <v>66</v>
      </c>
      <c r="P4160" s="24">
        <f>TotalMov[[#This Row],[Confirmed activ. 3 (ILE03)]]</f>
        <v>139.73699999999999</v>
      </c>
      <c r="Q4160" s="24">
        <v>40</v>
      </c>
      <c r="R4160" s="21" t="s">
        <v>66</v>
      </c>
      <c r="S4160" s="21" t="s">
        <v>67</v>
      </c>
    </row>
    <row r="4161" spans="1:19" x14ac:dyDescent="0.35">
      <c r="A4161" s="21">
        <v>1555469</v>
      </c>
      <c r="B4161" s="53">
        <v>411591</v>
      </c>
      <c r="C4161" s="21">
        <f>VLOOKUP(TotalMov[[#This Row],[Order]],'Total Mov by SS'!B:C,2,0)</f>
        <v>160</v>
      </c>
      <c r="D4161" s="21" t="s">
        <v>59</v>
      </c>
      <c r="E4161" s="21" t="s">
        <v>68</v>
      </c>
      <c r="F4161" s="21" t="s">
        <v>61</v>
      </c>
      <c r="G4161" s="21" t="s">
        <v>62</v>
      </c>
      <c r="H4161" s="21" t="s">
        <v>63</v>
      </c>
      <c r="I4161" s="21" t="s">
        <v>64</v>
      </c>
      <c r="J4161" s="22">
        <v>43752</v>
      </c>
      <c r="K4161" s="23">
        <v>0.37341435185185001</v>
      </c>
      <c r="L4161" s="22">
        <v>43752</v>
      </c>
      <c r="M4161" s="23">
        <v>0.39192129629630001</v>
      </c>
      <c r="N4161" s="25">
        <v>26.65</v>
      </c>
      <c r="O4161" s="21" t="s">
        <v>66</v>
      </c>
      <c r="P4161" s="24">
        <f>TotalMov[[#This Row],[Confirmed activ. 3 (ILE03)]]</f>
        <v>26.65</v>
      </c>
      <c r="Q4161" s="24">
        <v>15</v>
      </c>
      <c r="R4161" s="21" t="s">
        <v>66</v>
      </c>
      <c r="S4161" s="21" t="s">
        <v>67</v>
      </c>
    </row>
    <row r="4162" spans="1:19" x14ac:dyDescent="0.35">
      <c r="A4162" s="21">
        <v>1555469</v>
      </c>
      <c r="B4162" s="53">
        <v>411591</v>
      </c>
      <c r="C4162" s="21">
        <f>VLOOKUP(TotalMov[[#This Row],[Order]],'Total Mov by SS'!B:C,2,0)</f>
        <v>160</v>
      </c>
      <c r="D4162" s="21" t="s">
        <v>59</v>
      </c>
      <c r="E4162" s="21" t="s">
        <v>73</v>
      </c>
      <c r="F4162" s="21" t="s">
        <v>69</v>
      </c>
      <c r="G4162" s="21" t="s">
        <v>62</v>
      </c>
      <c r="H4162" s="21" t="s">
        <v>70</v>
      </c>
      <c r="I4162" s="21" t="s">
        <v>71</v>
      </c>
      <c r="J4162" s="22">
        <v>43753</v>
      </c>
      <c r="K4162" s="23">
        <v>0.60883101851851995</v>
      </c>
      <c r="L4162" s="22">
        <v>43753</v>
      </c>
      <c r="M4162" s="23">
        <v>0.60883101851851995</v>
      </c>
      <c r="N4162" s="24">
        <v>20</v>
      </c>
      <c r="O4162" s="21" t="s">
        <v>66</v>
      </c>
      <c r="P4162" s="24">
        <f>TotalMov[[#This Row],[Confirmed activ. 3 (ILE03)]]</f>
        <v>20</v>
      </c>
      <c r="Q4162" s="24">
        <v>20</v>
      </c>
      <c r="R4162" s="21" t="s">
        <v>66</v>
      </c>
      <c r="S4162" s="21" t="s">
        <v>72</v>
      </c>
    </row>
    <row r="4163" spans="1:19" x14ac:dyDescent="0.35">
      <c r="A4163" s="21">
        <v>1555469</v>
      </c>
      <c r="B4163" s="53">
        <v>411591</v>
      </c>
      <c r="C4163" s="21">
        <f>VLOOKUP(TotalMov[[#This Row],[Order]],'Total Mov by SS'!B:C,2,0)</f>
        <v>160</v>
      </c>
      <c r="D4163" s="21" t="s">
        <v>59</v>
      </c>
      <c r="E4163" s="21" t="s">
        <v>75</v>
      </c>
      <c r="F4163" s="21" t="s">
        <v>61</v>
      </c>
      <c r="G4163" s="21" t="s">
        <v>62</v>
      </c>
      <c r="H4163" s="21" t="s">
        <v>63</v>
      </c>
      <c r="I4163" s="21" t="s">
        <v>74</v>
      </c>
      <c r="J4163" s="22">
        <v>43753</v>
      </c>
      <c r="K4163" s="23">
        <v>0.64081018518518995</v>
      </c>
      <c r="L4163" s="22">
        <v>43754</v>
      </c>
      <c r="M4163" s="23">
        <v>0.47891203703703999</v>
      </c>
      <c r="N4163" s="25">
        <v>6.2240000000000002</v>
      </c>
      <c r="O4163" s="21" t="s">
        <v>77</v>
      </c>
      <c r="P4163" s="24">
        <f>TotalMov[[#This Row],[Confirmed activ. 3 (ILE03)]]*60</f>
        <v>373.44</v>
      </c>
      <c r="Q4163" s="24">
        <v>350</v>
      </c>
      <c r="R4163" s="21" t="s">
        <v>66</v>
      </c>
      <c r="S4163" s="21" t="s">
        <v>67</v>
      </c>
    </row>
    <row r="4164" spans="1:19" x14ac:dyDescent="0.35">
      <c r="A4164" s="21">
        <v>1555469</v>
      </c>
      <c r="B4164" s="53">
        <v>411591</v>
      </c>
      <c r="C4164" s="21">
        <f>VLOOKUP(TotalMov[[#This Row],[Order]],'Total Mov by SS'!B:C,2,0)</f>
        <v>160</v>
      </c>
      <c r="D4164" s="21" t="s">
        <v>59</v>
      </c>
      <c r="E4164" s="21" t="s">
        <v>78</v>
      </c>
      <c r="F4164" s="21" t="s">
        <v>61</v>
      </c>
      <c r="G4164" s="21" t="s">
        <v>62</v>
      </c>
      <c r="H4164" s="21" t="s">
        <v>63</v>
      </c>
      <c r="I4164" s="21" t="s">
        <v>76</v>
      </c>
      <c r="J4164" s="22">
        <v>43754</v>
      </c>
      <c r="K4164" s="23">
        <v>0.50040509259259003</v>
      </c>
      <c r="L4164" s="22">
        <v>43761</v>
      </c>
      <c r="M4164" s="23">
        <v>0.66523148148148004</v>
      </c>
      <c r="N4164" s="25">
        <v>37.889000000000003</v>
      </c>
      <c r="O4164" s="21" t="s">
        <v>77</v>
      </c>
      <c r="P4164" s="24">
        <f>TotalMov[[#This Row],[Confirmed activ. 3 (ILE03)]]*60</f>
        <v>2273.34</v>
      </c>
      <c r="Q4164" s="24">
        <v>1020</v>
      </c>
      <c r="R4164" s="21" t="s">
        <v>66</v>
      </c>
      <c r="S4164" s="21" t="s">
        <v>67</v>
      </c>
    </row>
    <row r="4165" spans="1:19" x14ac:dyDescent="0.35">
      <c r="A4165" s="21">
        <v>1555469</v>
      </c>
      <c r="B4165" s="53">
        <v>411591</v>
      </c>
      <c r="C4165" s="21">
        <f>VLOOKUP(TotalMov[[#This Row],[Order]],'Total Mov by SS'!B:C,2,0)</f>
        <v>160</v>
      </c>
      <c r="D4165" s="21" t="s">
        <v>59</v>
      </c>
      <c r="E4165" s="21" t="s">
        <v>80</v>
      </c>
      <c r="F4165" s="21" t="s">
        <v>61</v>
      </c>
      <c r="G4165" s="21" t="s">
        <v>62</v>
      </c>
      <c r="H4165" s="21" t="s">
        <v>63</v>
      </c>
      <c r="I4165" s="21" t="s">
        <v>112</v>
      </c>
      <c r="J4165" s="22">
        <v>43761</v>
      </c>
      <c r="K4165" s="23">
        <v>0.66564814814814999</v>
      </c>
      <c r="L4165" s="22">
        <v>43761</v>
      </c>
      <c r="M4165" s="23">
        <v>0.70841435185184998</v>
      </c>
      <c r="N4165" s="25">
        <v>1.026</v>
      </c>
      <c r="O4165" s="21" t="s">
        <v>77</v>
      </c>
      <c r="P4165" s="24">
        <f>TotalMov[[#This Row],[Confirmed activ. 3 (ILE03)]]*60</f>
        <v>61.56</v>
      </c>
      <c r="Q4165" s="24">
        <v>50</v>
      </c>
      <c r="R4165" s="21" t="s">
        <v>66</v>
      </c>
      <c r="S4165" s="21" t="s">
        <v>67</v>
      </c>
    </row>
    <row r="4166" spans="1:19" x14ac:dyDescent="0.35">
      <c r="A4166" s="21">
        <v>1555469</v>
      </c>
      <c r="B4166" s="53">
        <v>411591</v>
      </c>
      <c r="C4166" s="21">
        <f>VLOOKUP(TotalMov[[#This Row],[Order]],'Total Mov by SS'!B:C,2,0)</f>
        <v>160</v>
      </c>
      <c r="D4166" s="21" t="s">
        <v>59</v>
      </c>
      <c r="E4166" s="21" t="s">
        <v>82</v>
      </c>
      <c r="F4166" s="21" t="s">
        <v>89</v>
      </c>
      <c r="G4166" s="21" t="s">
        <v>90</v>
      </c>
      <c r="H4166" s="21" t="s">
        <v>91</v>
      </c>
      <c r="I4166" s="21" t="s">
        <v>92</v>
      </c>
      <c r="J4166" s="22"/>
      <c r="K4166" s="23">
        <v>0</v>
      </c>
      <c r="L4166" s="22"/>
      <c r="M4166" s="23">
        <v>0</v>
      </c>
      <c r="N4166" s="25">
        <v>0</v>
      </c>
      <c r="O4166" s="21" t="s">
        <v>93</v>
      </c>
      <c r="P4166" s="24"/>
      <c r="Q4166" s="24">
        <v>0</v>
      </c>
      <c r="R4166" s="21" t="s">
        <v>66</v>
      </c>
      <c r="S4166" s="21" t="s">
        <v>94</v>
      </c>
    </row>
    <row r="4167" spans="1:19" x14ac:dyDescent="0.35">
      <c r="A4167" s="21">
        <v>1555469</v>
      </c>
      <c r="B4167" s="53">
        <v>411591</v>
      </c>
      <c r="C4167" s="21">
        <f>VLOOKUP(TotalMov[[#This Row],[Order]],'Total Mov by SS'!B:C,2,0)</f>
        <v>160</v>
      </c>
      <c r="D4167" s="21" t="s">
        <v>59</v>
      </c>
      <c r="E4167" s="21" t="s">
        <v>85</v>
      </c>
      <c r="F4167" s="21" t="s">
        <v>69</v>
      </c>
      <c r="G4167" s="21" t="s">
        <v>62</v>
      </c>
      <c r="H4167" s="21" t="s">
        <v>70</v>
      </c>
      <c r="I4167" s="21" t="s">
        <v>79</v>
      </c>
      <c r="J4167" s="22">
        <v>43765</v>
      </c>
      <c r="K4167" s="23">
        <v>0.52616898148147995</v>
      </c>
      <c r="L4167" s="22">
        <v>43765</v>
      </c>
      <c r="M4167" s="23">
        <v>0.52616898148147995</v>
      </c>
      <c r="N4167" s="24">
        <v>20</v>
      </c>
      <c r="O4167" s="21" t="s">
        <v>66</v>
      </c>
      <c r="P4167" s="24">
        <f>TotalMov[[#This Row],[Confirmed activ. 3 (ILE03)]]</f>
        <v>20</v>
      </c>
      <c r="Q4167" s="24">
        <v>20</v>
      </c>
      <c r="R4167" s="21" t="s">
        <v>66</v>
      </c>
      <c r="S4167" s="21" t="s">
        <v>72</v>
      </c>
    </row>
    <row r="4168" spans="1:19" x14ac:dyDescent="0.35">
      <c r="A4168" s="21">
        <v>1555469</v>
      </c>
      <c r="B4168" s="53">
        <v>411591</v>
      </c>
      <c r="C4168" s="21">
        <f>VLOOKUP(TotalMov[[#This Row],[Order]],'Total Mov by SS'!B:C,2,0)</f>
        <v>160</v>
      </c>
      <c r="D4168" s="21" t="s">
        <v>59</v>
      </c>
      <c r="E4168" s="21" t="s">
        <v>88</v>
      </c>
      <c r="F4168" s="21" t="s">
        <v>69</v>
      </c>
      <c r="G4168" s="21" t="s">
        <v>62</v>
      </c>
      <c r="H4168" s="21" t="s">
        <v>70</v>
      </c>
      <c r="I4168" s="21" t="s">
        <v>81</v>
      </c>
      <c r="J4168" s="22">
        <v>43765</v>
      </c>
      <c r="K4168" s="23">
        <v>0.52626157407407004</v>
      </c>
      <c r="L4168" s="22">
        <v>43765</v>
      </c>
      <c r="M4168" s="23">
        <v>0.52626157407407004</v>
      </c>
      <c r="N4168" s="24">
        <v>20</v>
      </c>
      <c r="O4168" s="21" t="s">
        <v>66</v>
      </c>
      <c r="P4168" s="24">
        <f>TotalMov[[#This Row],[Confirmed activ. 3 (ILE03)]]</f>
        <v>20</v>
      </c>
      <c r="Q4168" s="24">
        <v>20</v>
      </c>
      <c r="R4168" s="21" t="s">
        <v>66</v>
      </c>
      <c r="S4168" s="21" t="s">
        <v>72</v>
      </c>
    </row>
    <row r="4169" spans="1:19" x14ac:dyDescent="0.35">
      <c r="A4169" s="21">
        <v>1555469</v>
      </c>
      <c r="B4169" s="53">
        <v>411591</v>
      </c>
      <c r="C4169" s="21">
        <f>VLOOKUP(TotalMov[[#This Row],[Order]],'Total Mov by SS'!B:C,2,0)</f>
        <v>160</v>
      </c>
      <c r="D4169" s="21" t="s">
        <v>59</v>
      </c>
      <c r="E4169" s="21" t="s">
        <v>95</v>
      </c>
      <c r="F4169" s="21" t="s">
        <v>83</v>
      </c>
      <c r="G4169" s="21" t="s">
        <v>62</v>
      </c>
      <c r="H4169" s="21" t="s">
        <v>84</v>
      </c>
      <c r="I4169" s="21" t="s">
        <v>84</v>
      </c>
      <c r="J4169" s="22">
        <v>43765</v>
      </c>
      <c r="K4169" s="23">
        <v>0.84861111111110998</v>
      </c>
      <c r="L4169" s="22">
        <v>43767</v>
      </c>
      <c r="M4169" s="23">
        <v>0.18012731481481001</v>
      </c>
      <c r="N4169" s="25">
        <v>5.5990000000000002</v>
      </c>
      <c r="O4169" s="21" t="s">
        <v>77</v>
      </c>
      <c r="P4169" s="24">
        <f>TotalMov[[#This Row],[Confirmed activ. 3 (ILE03)]]*60</f>
        <v>335.94</v>
      </c>
      <c r="Q4169" s="24">
        <v>450</v>
      </c>
      <c r="R4169" s="21" t="s">
        <v>66</v>
      </c>
      <c r="S4169" s="21" t="s">
        <v>67</v>
      </c>
    </row>
    <row r="4170" spans="1:19" x14ac:dyDescent="0.35">
      <c r="A4170" s="21">
        <v>1555469</v>
      </c>
      <c r="B4170" s="53">
        <v>411591</v>
      </c>
      <c r="C4170" s="21">
        <f>VLOOKUP(TotalMov[[#This Row],[Order]],'Total Mov by SS'!B:C,2,0)</f>
        <v>160</v>
      </c>
      <c r="D4170" s="21" t="s">
        <v>59</v>
      </c>
      <c r="E4170" s="21" t="s">
        <v>97</v>
      </c>
      <c r="F4170" s="21" t="s">
        <v>86</v>
      </c>
      <c r="G4170" s="21" t="s">
        <v>62</v>
      </c>
      <c r="H4170" s="21" t="s">
        <v>87</v>
      </c>
      <c r="I4170" s="21" t="s">
        <v>87</v>
      </c>
      <c r="J4170" s="22">
        <v>43767</v>
      </c>
      <c r="K4170" s="23">
        <v>0.40987268518518999</v>
      </c>
      <c r="L4170" s="22">
        <v>43767</v>
      </c>
      <c r="M4170" s="23">
        <v>0.40987268518518999</v>
      </c>
      <c r="N4170" s="24">
        <v>20</v>
      </c>
      <c r="O4170" s="21" t="s">
        <v>66</v>
      </c>
      <c r="P4170" s="24">
        <f>TotalMov[[#This Row],[Confirmed activ. 3 (ILE03)]]</f>
        <v>20</v>
      </c>
      <c r="Q4170" s="24">
        <v>20</v>
      </c>
      <c r="R4170" s="21" t="s">
        <v>66</v>
      </c>
      <c r="S4170" s="21" t="s">
        <v>72</v>
      </c>
    </row>
    <row r="4171" spans="1:19" x14ac:dyDescent="0.35">
      <c r="A4171" s="21">
        <v>1555469</v>
      </c>
      <c r="B4171" s="53">
        <v>411591</v>
      </c>
      <c r="C4171" s="21">
        <f>VLOOKUP(TotalMov[[#This Row],[Order]],'Total Mov by SS'!B:C,2,0)</f>
        <v>160</v>
      </c>
      <c r="D4171" s="21" t="s">
        <v>59</v>
      </c>
      <c r="E4171" s="21" t="s">
        <v>99</v>
      </c>
      <c r="F4171" s="21" t="s">
        <v>61</v>
      </c>
      <c r="G4171" s="21" t="s">
        <v>62</v>
      </c>
      <c r="H4171" s="21" t="s">
        <v>63</v>
      </c>
      <c r="I4171" s="21" t="s">
        <v>96</v>
      </c>
      <c r="J4171" s="22">
        <v>43773</v>
      </c>
      <c r="K4171" s="23">
        <v>0.31975694444444003</v>
      </c>
      <c r="L4171" s="22">
        <v>43773</v>
      </c>
      <c r="M4171" s="23">
        <v>0.34649305555555998</v>
      </c>
      <c r="N4171" s="25">
        <v>38.5</v>
      </c>
      <c r="O4171" s="21" t="s">
        <v>66</v>
      </c>
      <c r="P4171" s="24">
        <f>TotalMov[[#This Row],[Confirmed activ. 3 (ILE03)]]</f>
        <v>38.5</v>
      </c>
      <c r="Q4171" s="24">
        <v>100</v>
      </c>
      <c r="R4171" s="21" t="s">
        <v>66</v>
      </c>
      <c r="S4171" s="21" t="s">
        <v>67</v>
      </c>
    </row>
    <row r="4172" spans="1:19" x14ac:dyDescent="0.35">
      <c r="A4172" s="21">
        <v>1555469</v>
      </c>
      <c r="B4172" s="53">
        <v>411591</v>
      </c>
      <c r="C4172" s="21">
        <f>VLOOKUP(TotalMov[[#This Row],[Order]],'Total Mov by SS'!B:C,2,0)</f>
        <v>160</v>
      </c>
      <c r="D4172" s="21" t="s">
        <v>59</v>
      </c>
      <c r="E4172" s="21" t="s">
        <v>101</v>
      </c>
      <c r="F4172" s="21" t="s">
        <v>69</v>
      </c>
      <c r="G4172" s="21" t="s">
        <v>62</v>
      </c>
      <c r="H4172" s="21" t="s">
        <v>70</v>
      </c>
      <c r="I4172" s="21" t="s">
        <v>98</v>
      </c>
      <c r="J4172" s="22">
        <v>43773</v>
      </c>
      <c r="K4172" s="23">
        <v>0.54287037037037</v>
      </c>
      <c r="L4172" s="22">
        <v>43773</v>
      </c>
      <c r="M4172" s="23">
        <v>0.54287037037037</v>
      </c>
      <c r="N4172" s="24">
        <v>20</v>
      </c>
      <c r="O4172" s="21" t="s">
        <v>66</v>
      </c>
      <c r="P4172" s="24">
        <f>TotalMov[[#This Row],[Confirmed activ. 3 (ILE03)]]</f>
        <v>20</v>
      </c>
      <c r="Q4172" s="24">
        <v>20</v>
      </c>
      <c r="R4172" s="21" t="s">
        <v>66</v>
      </c>
      <c r="S4172" s="21" t="s">
        <v>72</v>
      </c>
    </row>
    <row r="4173" spans="1:19" x14ac:dyDescent="0.35">
      <c r="A4173" s="21">
        <v>1555469</v>
      </c>
      <c r="B4173" s="53">
        <v>411591</v>
      </c>
      <c r="C4173" s="21">
        <f>VLOOKUP(TotalMov[[#This Row],[Order]],'Total Mov by SS'!B:C,2,0)</f>
        <v>160</v>
      </c>
      <c r="D4173" s="21" t="s">
        <v>59</v>
      </c>
      <c r="E4173" s="21" t="s">
        <v>104</v>
      </c>
      <c r="F4173" s="21" t="s">
        <v>69</v>
      </c>
      <c r="G4173" s="21" t="s">
        <v>62</v>
      </c>
      <c r="H4173" s="21" t="s">
        <v>70</v>
      </c>
      <c r="I4173" s="21" t="s">
        <v>100</v>
      </c>
      <c r="J4173" s="22">
        <v>43773</v>
      </c>
      <c r="K4173" s="23">
        <v>0.54291666666667004</v>
      </c>
      <c r="L4173" s="22">
        <v>43773</v>
      </c>
      <c r="M4173" s="23">
        <v>0.54291666666667004</v>
      </c>
      <c r="N4173" s="24">
        <v>30</v>
      </c>
      <c r="O4173" s="21" t="s">
        <v>66</v>
      </c>
      <c r="P4173" s="24">
        <f>TotalMov[[#This Row],[Confirmed activ. 3 (ILE03)]]</f>
        <v>30</v>
      </c>
      <c r="Q4173" s="24">
        <v>30</v>
      </c>
      <c r="R4173" s="21" t="s">
        <v>66</v>
      </c>
      <c r="S4173" s="21" t="s">
        <v>72</v>
      </c>
    </row>
    <row r="4174" spans="1:19" x14ac:dyDescent="0.35">
      <c r="A4174" s="21">
        <v>1555469</v>
      </c>
      <c r="B4174" s="53">
        <v>411591</v>
      </c>
      <c r="C4174" s="21">
        <f>VLOOKUP(TotalMov[[#This Row],[Order]],'Total Mov by SS'!B:C,2,0)</f>
        <v>160</v>
      </c>
      <c r="D4174" s="21" t="s">
        <v>59</v>
      </c>
      <c r="E4174" s="21" t="s">
        <v>113</v>
      </c>
      <c r="F4174" s="21" t="s">
        <v>102</v>
      </c>
      <c r="G4174" s="21" t="s">
        <v>62</v>
      </c>
      <c r="H4174" s="21" t="s">
        <v>100</v>
      </c>
      <c r="I4174" s="21" t="s">
        <v>103</v>
      </c>
      <c r="J4174" s="22">
        <v>43773</v>
      </c>
      <c r="K4174" s="23">
        <v>0.54300925925926002</v>
      </c>
      <c r="L4174" s="22">
        <v>43773</v>
      </c>
      <c r="M4174" s="23">
        <v>0.54300925925926002</v>
      </c>
      <c r="N4174" s="24">
        <v>30</v>
      </c>
      <c r="O4174" s="21" t="s">
        <v>66</v>
      </c>
      <c r="P4174" s="24">
        <f>TotalMov[[#This Row],[Confirmed activ. 3 (ILE03)]]</f>
        <v>30</v>
      </c>
      <c r="Q4174" s="24">
        <v>30</v>
      </c>
      <c r="R4174" s="21" t="s">
        <v>66</v>
      </c>
      <c r="S4174" s="21" t="s">
        <v>72</v>
      </c>
    </row>
    <row r="4175" spans="1:19" x14ac:dyDescent="0.35">
      <c r="A4175" s="21">
        <v>1555469</v>
      </c>
      <c r="B4175" s="53">
        <v>411591</v>
      </c>
      <c r="C4175" s="21">
        <f>VLOOKUP(TotalMov[[#This Row],[Order]],'Total Mov by SS'!B:C,2,0)</f>
        <v>160</v>
      </c>
      <c r="D4175" s="21" t="s">
        <v>59</v>
      </c>
      <c r="E4175" s="21" t="s">
        <v>114</v>
      </c>
      <c r="F4175" s="21" t="s">
        <v>102</v>
      </c>
      <c r="G4175" s="21" t="s">
        <v>105</v>
      </c>
      <c r="H4175" s="21" t="s">
        <v>100</v>
      </c>
      <c r="I4175" s="21" t="s">
        <v>106</v>
      </c>
      <c r="J4175" s="22">
        <v>43773</v>
      </c>
      <c r="K4175" s="23">
        <v>0.61892361111111005</v>
      </c>
      <c r="L4175" s="22">
        <v>43773</v>
      </c>
      <c r="M4175" s="23">
        <v>0.61892361111111005</v>
      </c>
      <c r="N4175" s="24">
        <v>45</v>
      </c>
      <c r="O4175" s="21" t="s">
        <v>66</v>
      </c>
      <c r="P4175" s="24">
        <f>TotalMov[[#This Row],[Confirmed activ. 3 (ILE03)]]</f>
        <v>45</v>
      </c>
      <c r="Q4175" s="24">
        <v>45</v>
      </c>
      <c r="R4175" s="21" t="s">
        <v>66</v>
      </c>
      <c r="S4175" s="21" t="s">
        <v>72</v>
      </c>
    </row>
    <row r="4176" spans="1:19" x14ac:dyDescent="0.35">
      <c r="A4176" s="21">
        <v>1555469</v>
      </c>
      <c r="B4176" s="53">
        <v>411591</v>
      </c>
      <c r="C4176" s="21">
        <f>VLOOKUP(TotalMov[[#This Row],[Order]],'Total Mov by SS'!B:C,2,0)</f>
        <v>160</v>
      </c>
      <c r="D4176" s="21" t="s">
        <v>107</v>
      </c>
      <c r="E4176" s="21" t="s">
        <v>60</v>
      </c>
      <c r="F4176" s="21" t="s">
        <v>61</v>
      </c>
      <c r="G4176" s="21" t="s">
        <v>90</v>
      </c>
      <c r="H4176" s="21" t="s">
        <v>63</v>
      </c>
      <c r="I4176" s="21" t="s">
        <v>108</v>
      </c>
      <c r="J4176" s="22"/>
      <c r="K4176" s="23">
        <v>0</v>
      </c>
      <c r="L4176" s="22"/>
      <c r="M4176" s="23">
        <v>0</v>
      </c>
      <c r="N4176" s="25">
        <v>0</v>
      </c>
      <c r="O4176" s="21" t="s">
        <v>93</v>
      </c>
      <c r="P4176" s="24"/>
      <c r="Q4176" s="24">
        <v>1</v>
      </c>
      <c r="R4176" s="21" t="s">
        <v>66</v>
      </c>
      <c r="S4176" s="21" t="s">
        <v>94</v>
      </c>
    </row>
    <row r="4177" spans="1:19" x14ac:dyDescent="0.35">
      <c r="A4177" s="21">
        <v>1555469</v>
      </c>
      <c r="B4177" s="53">
        <v>411591</v>
      </c>
      <c r="C4177" s="21">
        <f>VLOOKUP(TotalMov[[#This Row],[Order]],'Total Mov by SS'!B:C,2,0)</f>
        <v>160</v>
      </c>
      <c r="D4177" s="21" t="s">
        <v>109</v>
      </c>
      <c r="E4177" s="21" t="s">
        <v>95</v>
      </c>
      <c r="F4177" s="21" t="s">
        <v>83</v>
      </c>
      <c r="G4177" s="21" t="s">
        <v>90</v>
      </c>
      <c r="H4177" s="21" t="s">
        <v>84</v>
      </c>
      <c r="I4177" s="21" t="s">
        <v>110</v>
      </c>
      <c r="J4177" s="22"/>
      <c r="K4177" s="23">
        <v>0</v>
      </c>
      <c r="L4177" s="22"/>
      <c r="M4177" s="23">
        <v>0</v>
      </c>
      <c r="N4177" s="25">
        <v>0</v>
      </c>
      <c r="O4177" s="21" t="s">
        <v>93</v>
      </c>
      <c r="P4177" s="24"/>
      <c r="Q4177" s="24">
        <v>5</v>
      </c>
      <c r="R4177" s="21" t="s">
        <v>66</v>
      </c>
      <c r="S4177" s="21" t="s">
        <v>94</v>
      </c>
    </row>
    <row r="4178" spans="1:19" x14ac:dyDescent="0.35">
      <c r="A4178" s="21">
        <v>1555470</v>
      </c>
      <c r="B4178" s="53">
        <v>411591</v>
      </c>
      <c r="C4178" s="21">
        <f>VLOOKUP(TotalMov[[#This Row],[Order]],'Total Mov by SS'!B:C,2,0)</f>
        <v>161</v>
      </c>
      <c r="D4178" s="21" t="s">
        <v>59</v>
      </c>
      <c r="E4178" s="21" t="s">
        <v>60</v>
      </c>
      <c r="F4178" s="21" t="s">
        <v>83</v>
      </c>
      <c r="G4178" s="21" t="s">
        <v>62</v>
      </c>
      <c r="H4178" s="21" t="s">
        <v>84</v>
      </c>
      <c r="I4178" s="21" t="s">
        <v>111</v>
      </c>
      <c r="J4178" s="22">
        <v>43759</v>
      </c>
      <c r="K4178" s="23">
        <v>0.1016087962963</v>
      </c>
      <c r="L4178" s="22">
        <v>43759</v>
      </c>
      <c r="M4178" s="23">
        <v>0.14425925925926</v>
      </c>
      <c r="N4178" s="25">
        <v>1.024</v>
      </c>
      <c r="O4178" s="21" t="s">
        <v>77</v>
      </c>
      <c r="P4178" s="24">
        <f>TotalMov[[#This Row],[Confirmed activ. 3 (ILE03)]]*60</f>
        <v>61.44</v>
      </c>
      <c r="Q4178" s="24">
        <v>40</v>
      </c>
      <c r="R4178" s="21" t="s">
        <v>66</v>
      </c>
      <c r="S4178" s="21" t="s">
        <v>67</v>
      </c>
    </row>
    <row r="4179" spans="1:19" x14ac:dyDescent="0.35">
      <c r="A4179" s="21">
        <v>1555470</v>
      </c>
      <c r="B4179" s="53">
        <v>411591</v>
      </c>
      <c r="C4179" s="21">
        <f>VLOOKUP(TotalMov[[#This Row],[Order]],'Total Mov by SS'!B:C,2,0)</f>
        <v>161</v>
      </c>
      <c r="D4179" s="21" t="s">
        <v>59</v>
      </c>
      <c r="E4179" s="21" t="s">
        <v>68</v>
      </c>
      <c r="F4179" s="21" t="s">
        <v>61</v>
      </c>
      <c r="G4179" s="21" t="s">
        <v>62</v>
      </c>
      <c r="H4179" s="21" t="s">
        <v>63</v>
      </c>
      <c r="I4179" s="21" t="s">
        <v>64</v>
      </c>
      <c r="J4179" s="22">
        <v>43759</v>
      </c>
      <c r="K4179" s="23">
        <v>0.40810185185184999</v>
      </c>
      <c r="L4179" s="22">
        <v>43759</v>
      </c>
      <c r="M4179" s="23">
        <v>0.42521990740741</v>
      </c>
      <c r="N4179" s="25">
        <v>24.65</v>
      </c>
      <c r="O4179" s="21" t="s">
        <v>66</v>
      </c>
      <c r="P4179" s="24">
        <f>TotalMov[[#This Row],[Confirmed activ. 3 (ILE03)]]</f>
        <v>24.65</v>
      </c>
      <c r="Q4179" s="24">
        <v>15</v>
      </c>
      <c r="R4179" s="21" t="s">
        <v>66</v>
      </c>
      <c r="S4179" s="21" t="s">
        <v>67</v>
      </c>
    </row>
    <row r="4180" spans="1:19" x14ac:dyDescent="0.35">
      <c r="A4180" s="21">
        <v>1555470</v>
      </c>
      <c r="B4180" s="53">
        <v>411591</v>
      </c>
      <c r="C4180" s="21">
        <f>VLOOKUP(TotalMov[[#This Row],[Order]],'Total Mov by SS'!B:C,2,0)</f>
        <v>161</v>
      </c>
      <c r="D4180" s="21" t="s">
        <v>59</v>
      </c>
      <c r="E4180" s="21" t="s">
        <v>73</v>
      </c>
      <c r="F4180" s="21" t="s">
        <v>69</v>
      </c>
      <c r="G4180" s="21" t="s">
        <v>62</v>
      </c>
      <c r="H4180" s="21" t="s">
        <v>70</v>
      </c>
      <c r="I4180" s="21" t="s">
        <v>71</v>
      </c>
      <c r="J4180" s="22">
        <v>43760</v>
      </c>
      <c r="K4180" s="23">
        <v>0.39030092592593002</v>
      </c>
      <c r="L4180" s="22">
        <v>43760</v>
      </c>
      <c r="M4180" s="23">
        <v>0.39030092592593002</v>
      </c>
      <c r="N4180" s="24">
        <v>20</v>
      </c>
      <c r="O4180" s="21" t="s">
        <v>66</v>
      </c>
      <c r="P4180" s="24">
        <f>TotalMov[[#This Row],[Confirmed activ. 3 (ILE03)]]</f>
        <v>20</v>
      </c>
      <c r="Q4180" s="24">
        <v>20</v>
      </c>
      <c r="R4180" s="21" t="s">
        <v>66</v>
      </c>
      <c r="S4180" s="21" t="s">
        <v>72</v>
      </c>
    </row>
    <row r="4181" spans="1:19" x14ac:dyDescent="0.35">
      <c r="A4181" s="21">
        <v>1555470</v>
      </c>
      <c r="B4181" s="53">
        <v>411591</v>
      </c>
      <c r="C4181" s="21">
        <f>VLOOKUP(TotalMov[[#This Row],[Order]],'Total Mov by SS'!B:C,2,0)</f>
        <v>161</v>
      </c>
      <c r="D4181" s="21" t="s">
        <v>59</v>
      </c>
      <c r="E4181" s="21" t="s">
        <v>75</v>
      </c>
      <c r="F4181" s="21" t="s">
        <v>61</v>
      </c>
      <c r="G4181" s="21" t="s">
        <v>62</v>
      </c>
      <c r="H4181" s="21" t="s">
        <v>63</v>
      </c>
      <c r="I4181" s="21" t="s">
        <v>74</v>
      </c>
      <c r="J4181" s="22">
        <v>43760</v>
      </c>
      <c r="K4181" s="23">
        <v>0.41009259259259001</v>
      </c>
      <c r="L4181" s="22">
        <v>43760</v>
      </c>
      <c r="M4181" s="23">
        <v>0.47592592592593003</v>
      </c>
      <c r="N4181" s="25">
        <v>1.5780000000000001</v>
      </c>
      <c r="O4181" s="21" t="s">
        <v>77</v>
      </c>
      <c r="P4181" s="24">
        <f>TotalMov[[#This Row],[Confirmed activ. 3 (ILE03)]]*60</f>
        <v>94.68</v>
      </c>
      <c r="Q4181" s="24">
        <v>290</v>
      </c>
      <c r="R4181" s="21" t="s">
        <v>66</v>
      </c>
      <c r="S4181" s="21" t="s">
        <v>67</v>
      </c>
    </row>
    <row r="4182" spans="1:19" x14ac:dyDescent="0.35">
      <c r="A4182" s="21">
        <v>1555470</v>
      </c>
      <c r="B4182" s="53">
        <v>411591</v>
      </c>
      <c r="C4182" s="21">
        <f>VLOOKUP(TotalMov[[#This Row],[Order]],'Total Mov by SS'!B:C,2,0)</f>
        <v>161</v>
      </c>
      <c r="D4182" s="21" t="s">
        <v>59</v>
      </c>
      <c r="E4182" s="21" t="s">
        <v>78</v>
      </c>
      <c r="F4182" s="21" t="s">
        <v>61</v>
      </c>
      <c r="G4182" s="21" t="s">
        <v>62</v>
      </c>
      <c r="H4182" s="21" t="s">
        <v>63</v>
      </c>
      <c r="I4182" s="21" t="s">
        <v>76</v>
      </c>
      <c r="J4182" s="22">
        <v>43765</v>
      </c>
      <c r="K4182" s="23">
        <v>0.31837962962963001</v>
      </c>
      <c r="L4182" s="22">
        <v>43767</v>
      </c>
      <c r="M4182" s="23">
        <v>0.59890046296295996</v>
      </c>
      <c r="N4182" s="25">
        <v>183.53</v>
      </c>
      <c r="O4182" s="21" t="s">
        <v>66</v>
      </c>
      <c r="P4182" s="24">
        <f>TotalMov[[#This Row],[Confirmed activ. 3 (ILE03)]]</f>
        <v>183.53</v>
      </c>
      <c r="Q4182" s="24">
        <v>1040</v>
      </c>
      <c r="R4182" s="21" t="s">
        <v>66</v>
      </c>
      <c r="S4182" s="21" t="s">
        <v>67</v>
      </c>
    </row>
    <row r="4183" spans="1:19" x14ac:dyDescent="0.35">
      <c r="A4183" s="21">
        <v>1555470</v>
      </c>
      <c r="B4183" s="53">
        <v>411591</v>
      </c>
      <c r="C4183" s="21">
        <f>VLOOKUP(TotalMov[[#This Row],[Order]],'Total Mov by SS'!B:C,2,0)</f>
        <v>161</v>
      </c>
      <c r="D4183" s="21" t="s">
        <v>59</v>
      </c>
      <c r="E4183" s="21" t="s">
        <v>80</v>
      </c>
      <c r="F4183" s="21" t="s">
        <v>61</v>
      </c>
      <c r="G4183" s="21" t="s">
        <v>62</v>
      </c>
      <c r="H4183" s="21" t="s">
        <v>63</v>
      </c>
      <c r="I4183" s="21" t="s">
        <v>112</v>
      </c>
      <c r="J4183" s="22">
        <v>43767</v>
      </c>
      <c r="K4183" s="23">
        <v>0.59934027777777998</v>
      </c>
      <c r="L4183" s="22">
        <v>43767</v>
      </c>
      <c r="M4183" s="23">
        <v>0.61285879629630002</v>
      </c>
      <c r="N4183" s="25">
        <v>19.466999999999999</v>
      </c>
      <c r="O4183" s="21" t="s">
        <v>66</v>
      </c>
      <c r="P4183" s="24">
        <f>TotalMov[[#This Row],[Confirmed activ. 3 (ILE03)]]</f>
        <v>19.466999999999999</v>
      </c>
      <c r="Q4183" s="24">
        <v>50</v>
      </c>
      <c r="R4183" s="21" t="s">
        <v>66</v>
      </c>
      <c r="S4183" s="21" t="s">
        <v>67</v>
      </c>
    </row>
    <row r="4184" spans="1:19" x14ac:dyDescent="0.35">
      <c r="A4184" s="21">
        <v>1555470</v>
      </c>
      <c r="B4184" s="53">
        <v>411591</v>
      </c>
      <c r="C4184" s="21">
        <f>VLOOKUP(TotalMov[[#This Row],[Order]],'Total Mov by SS'!B:C,2,0)</f>
        <v>161</v>
      </c>
      <c r="D4184" s="21" t="s">
        <v>59</v>
      </c>
      <c r="E4184" s="21" t="s">
        <v>82</v>
      </c>
      <c r="F4184" s="21" t="s">
        <v>89</v>
      </c>
      <c r="G4184" s="21" t="s">
        <v>90</v>
      </c>
      <c r="H4184" s="21" t="s">
        <v>91</v>
      </c>
      <c r="I4184" s="21" t="s">
        <v>92</v>
      </c>
      <c r="J4184" s="22"/>
      <c r="K4184" s="23">
        <v>0</v>
      </c>
      <c r="L4184" s="22"/>
      <c r="M4184" s="23">
        <v>0</v>
      </c>
      <c r="N4184" s="25">
        <v>0</v>
      </c>
      <c r="O4184" s="21" t="s">
        <v>93</v>
      </c>
      <c r="P4184" s="24"/>
      <c r="Q4184" s="24">
        <v>0</v>
      </c>
      <c r="R4184" s="21" t="s">
        <v>66</v>
      </c>
      <c r="S4184" s="21" t="s">
        <v>94</v>
      </c>
    </row>
    <row r="4185" spans="1:19" x14ac:dyDescent="0.35">
      <c r="A4185" s="21">
        <v>1555470</v>
      </c>
      <c r="B4185" s="53">
        <v>411591</v>
      </c>
      <c r="C4185" s="21">
        <f>VLOOKUP(TotalMov[[#This Row],[Order]],'Total Mov by SS'!B:C,2,0)</f>
        <v>161</v>
      </c>
      <c r="D4185" s="21" t="s">
        <v>59</v>
      </c>
      <c r="E4185" s="21" t="s">
        <v>85</v>
      </c>
      <c r="F4185" s="21" t="s">
        <v>69</v>
      </c>
      <c r="G4185" s="21" t="s">
        <v>62</v>
      </c>
      <c r="H4185" s="21" t="s">
        <v>70</v>
      </c>
      <c r="I4185" s="21" t="s">
        <v>79</v>
      </c>
      <c r="J4185" s="22">
        <v>43767</v>
      </c>
      <c r="K4185" s="23">
        <v>0.62396990740740998</v>
      </c>
      <c r="L4185" s="22">
        <v>43767</v>
      </c>
      <c r="M4185" s="23">
        <v>0.62396990740740998</v>
      </c>
      <c r="N4185" s="24">
        <v>20</v>
      </c>
      <c r="O4185" s="21" t="s">
        <v>66</v>
      </c>
      <c r="P4185" s="24">
        <f>TotalMov[[#This Row],[Confirmed activ. 3 (ILE03)]]</f>
        <v>20</v>
      </c>
      <c r="Q4185" s="24">
        <v>20</v>
      </c>
      <c r="R4185" s="21" t="s">
        <v>66</v>
      </c>
      <c r="S4185" s="21" t="s">
        <v>72</v>
      </c>
    </row>
    <row r="4186" spans="1:19" x14ac:dyDescent="0.35">
      <c r="A4186" s="21">
        <v>1555470</v>
      </c>
      <c r="B4186" s="53">
        <v>411591</v>
      </c>
      <c r="C4186" s="21">
        <f>VLOOKUP(TotalMov[[#This Row],[Order]],'Total Mov by SS'!B:C,2,0)</f>
        <v>161</v>
      </c>
      <c r="D4186" s="21" t="s">
        <v>59</v>
      </c>
      <c r="E4186" s="21" t="s">
        <v>88</v>
      </c>
      <c r="F4186" s="21" t="s">
        <v>69</v>
      </c>
      <c r="G4186" s="21" t="s">
        <v>62</v>
      </c>
      <c r="H4186" s="21" t="s">
        <v>70</v>
      </c>
      <c r="I4186" s="21" t="s">
        <v>81</v>
      </c>
      <c r="J4186" s="22">
        <v>43767</v>
      </c>
      <c r="K4186" s="23">
        <v>0.62421296296296003</v>
      </c>
      <c r="L4186" s="22">
        <v>43767</v>
      </c>
      <c r="M4186" s="23">
        <v>0.62421296296296003</v>
      </c>
      <c r="N4186" s="24">
        <v>20</v>
      </c>
      <c r="O4186" s="21" t="s">
        <v>66</v>
      </c>
      <c r="P4186" s="24">
        <f>TotalMov[[#This Row],[Confirmed activ. 3 (ILE03)]]</f>
        <v>20</v>
      </c>
      <c r="Q4186" s="24">
        <v>20</v>
      </c>
      <c r="R4186" s="21" t="s">
        <v>66</v>
      </c>
      <c r="S4186" s="21" t="s">
        <v>72</v>
      </c>
    </row>
    <row r="4187" spans="1:19" x14ac:dyDescent="0.35">
      <c r="A4187" s="21">
        <v>1555470</v>
      </c>
      <c r="B4187" s="53">
        <v>411591</v>
      </c>
      <c r="C4187" s="21">
        <f>VLOOKUP(TotalMov[[#This Row],[Order]],'Total Mov by SS'!B:C,2,0)</f>
        <v>161</v>
      </c>
      <c r="D4187" s="21" t="s">
        <v>59</v>
      </c>
      <c r="E4187" s="21" t="s">
        <v>95</v>
      </c>
      <c r="F4187" s="21" t="s">
        <v>83</v>
      </c>
      <c r="G4187" s="21" t="s">
        <v>62</v>
      </c>
      <c r="H4187" s="21" t="s">
        <v>84</v>
      </c>
      <c r="I4187" s="21" t="s">
        <v>84</v>
      </c>
      <c r="J4187" s="22">
        <v>43767</v>
      </c>
      <c r="K4187" s="23">
        <v>0.94300925925926005</v>
      </c>
      <c r="L4187" s="22">
        <v>43769</v>
      </c>
      <c r="M4187" s="23">
        <v>0.15510416666667001</v>
      </c>
      <c r="N4187" s="25">
        <v>4.5780000000000003</v>
      </c>
      <c r="O4187" s="21" t="s">
        <v>77</v>
      </c>
      <c r="P4187" s="24">
        <f>TotalMov[[#This Row],[Confirmed activ. 3 (ILE03)]]*60</f>
        <v>274.68</v>
      </c>
      <c r="Q4187" s="24">
        <v>450</v>
      </c>
      <c r="R4187" s="21" t="s">
        <v>66</v>
      </c>
      <c r="S4187" s="21" t="s">
        <v>67</v>
      </c>
    </row>
    <row r="4188" spans="1:19" x14ac:dyDescent="0.35">
      <c r="A4188" s="21">
        <v>1555470</v>
      </c>
      <c r="B4188" s="53">
        <v>411591</v>
      </c>
      <c r="C4188" s="21">
        <f>VLOOKUP(TotalMov[[#This Row],[Order]],'Total Mov by SS'!B:C,2,0)</f>
        <v>161</v>
      </c>
      <c r="D4188" s="21" t="s">
        <v>59</v>
      </c>
      <c r="E4188" s="21" t="s">
        <v>97</v>
      </c>
      <c r="F4188" s="21" t="s">
        <v>86</v>
      </c>
      <c r="G4188" s="21" t="s">
        <v>62</v>
      </c>
      <c r="H4188" s="21" t="s">
        <v>87</v>
      </c>
      <c r="I4188" s="21" t="s">
        <v>87</v>
      </c>
      <c r="J4188" s="22">
        <v>43769</v>
      </c>
      <c r="K4188" s="23">
        <v>0.36561342592592999</v>
      </c>
      <c r="L4188" s="22">
        <v>43769</v>
      </c>
      <c r="M4188" s="23">
        <v>0.36561342592592999</v>
      </c>
      <c r="N4188" s="24">
        <v>20</v>
      </c>
      <c r="O4188" s="21" t="s">
        <v>66</v>
      </c>
      <c r="P4188" s="24">
        <f>TotalMov[[#This Row],[Confirmed activ. 3 (ILE03)]]</f>
        <v>20</v>
      </c>
      <c r="Q4188" s="24">
        <v>20</v>
      </c>
      <c r="R4188" s="21" t="s">
        <v>66</v>
      </c>
      <c r="S4188" s="21" t="s">
        <v>72</v>
      </c>
    </row>
    <row r="4189" spans="1:19" x14ac:dyDescent="0.35">
      <c r="A4189" s="21">
        <v>1555470</v>
      </c>
      <c r="B4189" s="53">
        <v>411591</v>
      </c>
      <c r="C4189" s="21">
        <f>VLOOKUP(TotalMov[[#This Row],[Order]],'Total Mov by SS'!B:C,2,0)</f>
        <v>161</v>
      </c>
      <c r="D4189" s="21" t="s">
        <v>59</v>
      </c>
      <c r="E4189" s="21" t="s">
        <v>99</v>
      </c>
      <c r="F4189" s="21" t="s">
        <v>61</v>
      </c>
      <c r="G4189" s="21" t="s">
        <v>62</v>
      </c>
      <c r="H4189" s="21" t="s">
        <v>63</v>
      </c>
      <c r="I4189" s="21" t="s">
        <v>96</v>
      </c>
      <c r="J4189" s="22">
        <v>43772</v>
      </c>
      <c r="K4189" s="23">
        <v>0.35009259259259001</v>
      </c>
      <c r="L4189" s="22">
        <v>43772</v>
      </c>
      <c r="M4189" s="23">
        <v>0.39565972222222001</v>
      </c>
      <c r="N4189" s="25">
        <v>1.0940000000000001</v>
      </c>
      <c r="O4189" s="21" t="s">
        <v>77</v>
      </c>
      <c r="P4189" s="24">
        <f>TotalMov[[#This Row],[Confirmed activ. 3 (ILE03)]]*60</f>
        <v>65.64</v>
      </c>
      <c r="Q4189" s="24">
        <v>100</v>
      </c>
      <c r="R4189" s="21" t="s">
        <v>66</v>
      </c>
      <c r="S4189" s="21" t="s">
        <v>67</v>
      </c>
    </row>
    <row r="4190" spans="1:19" x14ac:dyDescent="0.35">
      <c r="A4190" s="21">
        <v>1555470</v>
      </c>
      <c r="B4190" s="53">
        <v>411591</v>
      </c>
      <c r="C4190" s="21">
        <f>VLOOKUP(TotalMov[[#This Row],[Order]],'Total Mov by SS'!B:C,2,0)</f>
        <v>161</v>
      </c>
      <c r="D4190" s="21" t="s">
        <v>59</v>
      </c>
      <c r="E4190" s="21" t="s">
        <v>101</v>
      </c>
      <c r="F4190" s="21" t="s">
        <v>69</v>
      </c>
      <c r="G4190" s="21" t="s">
        <v>62</v>
      </c>
      <c r="H4190" s="21" t="s">
        <v>70</v>
      </c>
      <c r="I4190" s="21" t="s">
        <v>98</v>
      </c>
      <c r="J4190" s="22">
        <v>43774</v>
      </c>
      <c r="K4190" s="23">
        <v>0.61276620370370005</v>
      </c>
      <c r="L4190" s="22">
        <v>43774</v>
      </c>
      <c r="M4190" s="23">
        <v>0.61276620370370005</v>
      </c>
      <c r="N4190" s="24">
        <v>20</v>
      </c>
      <c r="O4190" s="21" t="s">
        <v>66</v>
      </c>
      <c r="P4190" s="24">
        <f>TotalMov[[#This Row],[Confirmed activ. 3 (ILE03)]]</f>
        <v>20</v>
      </c>
      <c r="Q4190" s="24">
        <v>20</v>
      </c>
      <c r="R4190" s="21" t="s">
        <v>66</v>
      </c>
      <c r="S4190" s="21" t="s">
        <v>72</v>
      </c>
    </row>
    <row r="4191" spans="1:19" x14ac:dyDescent="0.35">
      <c r="A4191" s="21">
        <v>1555470</v>
      </c>
      <c r="B4191" s="53">
        <v>411591</v>
      </c>
      <c r="C4191" s="21">
        <f>VLOOKUP(TotalMov[[#This Row],[Order]],'Total Mov by SS'!B:C,2,0)</f>
        <v>161</v>
      </c>
      <c r="D4191" s="21" t="s">
        <v>59</v>
      </c>
      <c r="E4191" s="21" t="s">
        <v>104</v>
      </c>
      <c r="F4191" s="21" t="s">
        <v>69</v>
      </c>
      <c r="G4191" s="21" t="s">
        <v>62</v>
      </c>
      <c r="H4191" s="21" t="s">
        <v>70</v>
      </c>
      <c r="I4191" s="21" t="s">
        <v>100</v>
      </c>
      <c r="J4191" s="22">
        <v>43774</v>
      </c>
      <c r="K4191" s="23">
        <v>0.61281249999999998</v>
      </c>
      <c r="L4191" s="22">
        <v>43774</v>
      </c>
      <c r="M4191" s="23">
        <v>0.61281249999999998</v>
      </c>
      <c r="N4191" s="24">
        <v>30</v>
      </c>
      <c r="O4191" s="21" t="s">
        <v>66</v>
      </c>
      <c r="P4191" s="24">
        <f>TotalMov[[#This Row],[Confirmed activ. 3 (ILE03)]]</f>
        <v>30</v>
      </c>
      <c r="Q4191" s="24">
        <v>30</v>
      </c>
      <c r="R4191" s="21" t="s">
        <v>66</v>
      </c>
      <c r="S4191" s="21" t="s">
        <v>72</v>
      </c>
    </row>
    <row r="4192" spans="1:19" x14ac:dyDescent="0.35">
      <c r="A4192" s="21">
        <v>1555470</v>
      </c>
      <c r="B4192" s="53">
        <v>411591</v>
      </c>
      <c r="C4192" s="21">
        <f>VLOOKUP(TotalMov[[#This Row],[Order]],'Total Mov by SS'!B:C,2,0)</f>
        <v>161</v>
      </c>
      <c r="D4192" s="21" t="s">
        <v>59</v>
      </c>
      <c r="E4192" s="21" t="s">
        <v>113</v>
      </c>
      <c r="F4192" s="21" t="s">
        <v>102</v>
      </c>
      <c r="G4192" s="21" t="s">
        <v>62</v>
      </c>
      <c r="H4192" s="21" t="s">
        <v>100</v>
      </c>
      <c r="I4192" s="21" t="s">
        <v>103</v>
      </c>
      <c r="J4192" s="22">
        <v>43774</v>
      </c>
      <c r="K4192" s="23">
        <v>0.61283564814814995</v>
      </c>
      <c r="L4192" s="22">
        <v>43774</v>
      </c>
      <c r="M4192" s="23">
        <v>0.61283564814814995</v>
      </c>
      <c r="N4192" s="24">
        <v>30</v>
      </c>
      <c r="O4192" s="21" t="s">
        <v>66</v>
      </c>
      <c r="P4192" s="24">
        <f>TotalMov[[#This Row],[Confirmed activ. 3 (ILE03)]]</f>
        <v>30</v>
      </c>
      <c r="Q4192" s="24">
        <v>30</v>
      </c>
      <c r="R4192" s="21" t="s">
        <v>66</v>
      </c>
      <c r="S4192" s="21" t="s">
        <v>72</v>
      </c>
    </row>
    <row r="4193" spans="1:19" x14ac:dyDescent="0.35">
      <c r="A4193" s="21">
        <v>1555470</v>
      </c>
      <c r="B4193" s="53">
        <v>411591</v>
      </c>
      <c r="C4193" s="21">
        <f>VLOOKUP(TotalMov[[#This Row],[Order]],'Total Mov by SS'!B:C,2,0)</f>
        <v>161</v>
      </c>
      <c r="D4193" s="21" t="s">
        <v>59</v>
      </c>
      <c r="E4193" s="21" t="s">
        <v>114</v>
      </c>
      <c r="F4193" s="21" t="s">
        <v>102</v>
      </c>
      <c r="G4193" s="21" t="s">
        <v>105</v>
      </c>
      <c r="H4193" s="21" t="s">
        <v>100</v>
      </c>
      <c r="I4193" s="21" t="s">
        <v>106</v>
      </c>
      <c r="J4193" s="22">
        <v>43779</v>
      </c>
      <c r="K4193" s="23">
        <v>0.39218750000000002</v>
      </c>
      <c r="L4193" s="22">
        <v>43779</v>
      </c>
      <c r="M4193" s="23">
        <v>0.39218750000000002</v>
      </c>
      <c r="N4193" s="24">
        <v>45</v>
      </c>
      <c r="O4193" s="21" t="s">
        <v>66</v>
      </c>
      <c r="P4193" s="24">
        <f>TotalMov[[#This Row],[Confirmed activ. 3 (ILE03)]]</f>
        <v>45</v>
      </c>
      <c r="Q4193" s="24">
        <v>45</v>
      </c>
      <c r="R4193" s="21" t="s">
        <v>66</v>
      </c>
      <c r="S4193" s="21" t="s">
        <v>72</v>
      </c>
    </row>
    <row r="4194" spans="1:19" x14ac:dyDescent="0.35">
      <c r="A4194" s="21">
        <v>1555470</v>
      </c>
      <c r="B4194" s="53">
        <v>411591</v>
      </c>
      <c r="C4194" s="21">
        <f>VLOOKUP(TotalMov[[#This Row],[Order]],'Total Mov by SS'!B:C,2,0)</f>
        <v>161</v>
      </c>
      <c r="D4194" s="21" t="s">
        <v>107</v>
      </c>
      <c r="E4194" s="21" t="s">
        <v>60</v>
      </c>
      <c r="F4194" s="21" t="s">
        <v>61</v>
      </c>
      <c r="G4194" s="21" t="s">
        <v>90</v>
      </c>
      <c r="H4194" s="21" t="s">
        <v>63</v>
      </c>
      <c r="I4194" s="21" t="s">
        <v>108</v>
      </c>
      <c r="J4194" s="22">
        <v>43760</v>
      </c>
      <c r="K4194" s="23">
        <v>0.38952546296295998</v>
      </c>
      <c r="L4194" s="22">
        <v>43767</v>
      </c>
      <c r="M4194" s="23">
        <v>0.67160879629629999</v>
      </c>
      <c r="N4194" s="25">
        <v>49.808</v>
      </c>
      <c r="O4194" s="21" t="s">
        <v>77</v>
      </c>
      <c r="P4194" s="24">
        <f>TotalMov[[#This Row],[Confirmed activ. 3 (ILE03)]]*60</f>
        <v>2988.48</v>
      </c>
      <c r="Q4194" s="24">
        <v>1</v>
      </c>
      <c r="R4194" s="21" t="s">
        <v>66</v>
      </c>
      <c r="S4194" s="21" t="s">
        <v>67</v>
      </c>
    </row>
    <row r="4195" spans="1:19" x14ac:dyDescent="0.35">
      <c r="A4195" s="21">
        <v>1555470</v>
      </c>
      <c r="B4195" s="53">
        <v>411591</v>
      </c>
      <c r="C4195" s="21">
        <f>VLOOKUP(TotalMov[[#This Row],[Order]],'Total Mov by SS'!B:C,2,0)</f>
        <v>161</v>
      </c>
      <c r="D4195" s="21" t="s">
        <v>109</v>
      </c>
      <c r="E4195" s="21" t="s">
        <v>95</v>
      </c>
      <c r="F4195" s="21" t="s">
        <v>83</v>
      </c>
      <c r="G4195" s="21" t="s">
        <v>90</v>
      </c>
      <c r="H4195" s="21" t="s">
        <v>84</v>
      </c>
      <c r="I4195" s="21" t="s">
        <v>110</v>
      </c>
      <c r="J4195" s="22"/>
      <c r="K4195" s="23">
        <v>0</v>
      </c>
      <c r="L4195" s="22"/>
      <c r="M4195" s="23">
        <v>0</v>
      </c>
      <c r="N4195" s="25">
        <v>0</v>
      </c>
      <c r="O4195" s="21" t="s">
        <v>93</v>
      </c>
      <c r="P4195" s="24"/>
      <c r="Q4195" s="24">
        <v>5</v>
      </c>
      <c r="R4195" s="21" t="s">
        <v>66</v>
      </c>
      <c r="S4195" s="21" t="s">
        <v>94</v>
      </c>
    </row>
    <row r="4196" spans="1:19" x14ac:dyDescent="0.35">
      <c r="A4196" s="21">
        <v>1555471</v>
      </c>
      <c r="B4196" s="53">
        <v>411591</v>
      </c>
      <c r="C4196" s="21">
        <f>VLOOKUP(TotalMov[[#This Row],[Order]],'Total Mov by SS'!B:C,2,0)</f>
        <v>161</v>
      </c>
      <c r="D4196" s="21" t="s">
        <v>59</v>
      </c>
      <c r="E4196" s="21" t="s">
        <v>60</v>
      </c>
      <c r="F4196" s="21" t="s">
        <v>83</v>
      </c>
      <c r="G4196" s="21" t="s">
        <v>62</v>
      </c>
      <c r="H4196" s="21" t="s">
        <v>84</v>
      </c>
      <c r="I4196" s="21" t="s">
        <v>111</v>
      </c>
      <c r="J4196" s="22">
        <v>43759</v>
      </c>
      <c r="K4196" s="23">
        <v>0.70517361111110999</v>
      </c>
      <c r="L4196" s="22">
        <v>43760</v>
      </c>
      <c r="M4196" s="23">
        <v>0.46340277777778</v>
      </c>
      <c r="N4196" s="25">
        <v>57.884</v>
      </c>
      <c r="O4196" s="21" t="s">
        <v>66</v>
      </c>
      <c r="P4196" s="24">
        <f>TotalMov[[#This Row],[Confirmed activ. 3 (ILE03)]]</f>
        <v>57.884</v>
      </c>
      <c r="Q4196" s="24">
        <v>40</v>
      </c>
      <c r="R4196" s="21" t="s">
        <v>66</v>
      </c>
      <c r="S4196" s="21" t="s">
        <v>67</v>
      </c>
    </row>
    <row r="4197" spans="1:19" x14ac:dyDescent="0.35">
      <c r="A4197" s="21">
        <v>1555471</v>
      </c>
      <c r="B4197" s="53">
        <v>411591</v>
      </c>
      <c r="C4197" s="21">
        <f>VLOOKUP(TotalMov[[#This Row],[Order]],'Total Mov by SS'!B:C,2,0)</f>
        <v>161</v>
      </c>
      <c r="D4197" s="21" t="s">
        <v>59</v>
      </c>
      <c r="E4197" s="21" t="s">
        <v>68</v>
      </c>
      <c r="F4197" s="21" t="s">
        <v>61</v>
      </c>
      <c r="G4197" s="21" t="s">
        <v>62</v>
      </c>
      <c r="H4197" s="21" t="s">
        <v>63</v>
      </c>
      <c r="I4197" s="21" t="s">
        <v>64</v>
      </c>
      <c r="J4197" s="22">
        <v>43760</v>
      </c>
      <c r="K4197" s="23">
        <v>0.46365740740741002</v>
      </c>
      <c r="L4197" s="22">
        <v>43760</v>
      </c>
      <c r="M4197" s="23">
        <v>0.47806712962962999</v>
      </c>
      <c r="N4197" s="24">
        <v>1259</v>
      </c>
      <c r="O4197" s="21" t="s">
        <v>65</v>
      </c>
      <c r="P4197" s="24">
        <f>TotalMov[[#This Row],[Confirmed activ. 3 (ILE03)]]/60</f>
        <v>20.983333333333334</v>
      </c>
      <c r="Q4197" s="24">
        <v>15</v>
      </c>
      <c r="R4197" s="21" t="s">
        <v>66</v>
      </c>
      <c r="S4197" s="21" t="s">
        <v>67</v>
      </c>
    </row>
    <row r="4198" spans="1:19" x14ac:dyDescent="0.35">
      <c r="A4198" s="21">
        <v>1555471</v>
      </c>
      <c r="B4198" s="53">
        <v>411591</v>
      </c>
      <c r="C4198" s="21">
        <f>VLOOKUP(TotalMov[[#This Row],[Order]],'Total Mov by SS'!B:C,2,0)</f>
        <v>161</v>
      </c>
      <c r="D4198" s="21" t="s">
        <v>59</v>
      </c>
      <c r="E4198" s="21" t="s">
        <v>73</v>
      </c>
      <c r="F4198" s="21" t="s">
        <v>69</v>
      </c>
      <c r="G4198" s="21" t="s">
        <v>62</v>
      </c>
      <c r="H4198" s="21" t="s">
        <v>70</v>
      </c>
      <c r="I4198" s="21" t="s">
        <v>71</v>
      </c>
      <c r="J4198" s="22">
        <v>43760</v>
      </c>
      <c r="K4198" s="23">
        <v>0.49739583333332998</v>
      </c>
      <c r="L4198" s="22">
        <v>43760</v>
      </c>
      <c r="M4198" s="23">
        <v>0.49739583333332998</v>
      </c>
      <c r="N4198" s="24">
        <v>20</v>
      </c>
      <c r="O4198" s="21" t="s">
        <v>66</v>
      </c>
      <c r="P4198" s="24">
        <f>TotalMov[[#This Row],[Confirmed activ. 3 (ILE03)]]</f>
        <v>20</v>
      </c>
      <c r="Q4198" s="24">
        <v>20</v>
      </c>
      <c r="R4198" s="21" t="s">
        <v>66</v>
      </c>
      <c r="S4198" s="21" t="s">
        <v>72</v>
      </c>
    </row>
    <row r="4199" spans="1:19" x14ac:dyDescent="0.35">
      <c r="A4199" s="21">
        <v>1555471</v>
      </c>
      <c r="B4199" s="53">
        <v>411591</v>
      </c>
      <c r="C4199" s="21">
        <f>VLOOKUP(TotalMov[[#This Row],[Order]],'Total Mov by SS'!B:C,2,0)</f>
        <v>161</v>
      </c>
      <c r="D4199" s="21" t="s">
        <v>59</v>
      </c>
      <c r="E4199" s="21" t="s">
        <v>75</v>
      </c>
      <c r="F4199" s="21" t="s">
        <v>61</v>
      </c>
      <c r="G4199" s="21" t="s">
        <v>62</v>
      </c>
      <c r="H4199" s="21" t="s">
        <v>63</v>
      </c>
      <c r="I4199" s="21" t="s">
        <v>74</v>
      </c>
      <c r="J4199" s="22">
        <v>43760</v>
      </c>
      <c r="K4199" s="23">
        <v>0.51069444444444001</v>
      </c>
      <c r="L4199" s="22">
        <v>43761</v>
      </c>
      <c r="M4199" s="23">
        <v>0.35712962962963002</v>
      </c>
      <c r="N4199" s="25">
        <v>6.367</v>
      </c>
      <c r="O4199" s="21" t="s">
        <v>77</v>
      </c>
      <c r="P4199" s="24">
        <f>TotalMov[[#This Row],[Confirmed activ. 3 (ILE03)]]*60</f>
        <v>382.02</v>
      </c>
      <c r="Q4199" s="24">
        <v>350</v>
      </c>
      <c r="R4199" s="21" t="s">
        <v>66</v>
      </c>
      <c r="S4199" s="21" t="s">
        <v>67</v>
      </c>
    </row>
    <row r="4200" spans="1:19" x14ac:dyDescent="0.35">
      <c r="A4200" s="21">
        <v>1555471</v>
      </c>
      <c r="B4200" s="53">
        <v>411591</v>
      </c>
      <c r="C4200" s="21">
        <f>VLOOKUP(TotalMov[[#This Row],[Order]],'Total Mov by SS'!B:C,2,0)</f>
        <v>161</v>
      </c>
      <c r="D4200" s="21" t="s">
        <v>59</v>
      </c>
      <c r="E4200" s="21" t="s">
        <v>78</v>
      </c>
      <c r="F4200" s="21" t="s">
        <v>61</v>
      </c>
      <c r="G4200" s="21" t="s">
        <v>62</v>
      </c>
      <c r="H4200" s="21" t="s">
        <v>63</v>
      </c>
      <c r="I4200" s="21" t="s">
        <v>76</v>
      </c>
      <c r="J4200" s="22">
        <v>43761</v>
      </c>
      <c r="K4200" s="23">
        <v>0.36678240740741003</v>
      </c>
      <c r="L4200" s="22">
        <v>43767</v>
      </c>
      <c r="M4200" s="23">
        <v>0.56122685185184995</v>
      </c>
      <c r="N4200" s="25">
        <v>2208.36</v>
      </c>
      <c r="O4200" s="21" t="s">
        <v>66</v>
      </c>
      <c r="P4200" s="24">
        <f>TotalMov[[#This Row],[Confirmed activ. 3 (ILE03)]]</f>
        <v>2208.36</v>
      </c>
      <c r="Q4200" s="24">
        <v>1020</v>
      </c>
      <c r="R4200" s="21" t="s">
        <v>66</v>
      </c>
      <c r="S4200" s="21" t="s">
        <v>67</v>
      </c>
    </row>
    <row r="4201" spans="1:19" x14ac:dyDescent="0.35">
      <c r="A4201" s="21">
        <v>1555471</v>
      </c>
      <c r="B4201" s="53">
        <v>411591</v>
      </c>
      <c r="C4201" s="21">
        <f>VLOOKUP(TotalMov[[#This Row],[Order]],'Total Mov by SS'!B:C,2,0)</f>
        <v>161</v>
      </c>
      <c r="D4201" s="21" t="s">
        <v>59</v>
      </c>
      <c r="E4201" s="21" t="s">
        <v>80</v>
      </c>
      <c r="F4201" s="21" t="s">
        <v>61</v>
      </c>
      <c r="G4201" s="21" t="s">
        <v>62</v>
      </c>
      <c r="H4201" s="21" t="s">
        <v>63</v>
      </c>
      <c r="I4201" s="21" t="s">
        <v>112</v>
      </c>
      <c r="J4201" s="22">
        <v>43767</v>
      </c>
      <c r="K4201" s="23">
        <v>0.56131944444444004</v>
      </c>
      <c r="L4201" s="22">
        <v>43767</v>
      </c>
      <c r="M4201" s="23">
        <v>0.56511574074074</v>
      </c>
      <c r="N4201" s="25">
        <v>5.4669999999999996</v>
      </c>
      <c r="O4201" s="21" t="s">
        <v>66</v>
      </c>
      <c r="P4201" s="24">
        <f>TotalMov[[#This Row],[Confirmed activ. 3 (ILE03)]]</f>
        <v>5.4669999999999996</v>
      </c>
      <c r="Q4201" s="24">
        <v>50</v>
      </c>
      <c r="R4201" s="21" t="s">
        <v>66</v>
      </c>
      <c r="S4201" s="21" t="s">
        <v>67</v>
      </c>
    </row>
    <row r="4202" spans="1:19" x14ac:dyDescent="0.35">
      <c r="A4202" s="21">
        <v>1555471</v>
      </c>
      <c r="B4202" s="53">
        <v>411591</v>
      </c>
      <c r="C4202" s="21">
        <f>VLOOKUP(TotalMov[[#This Row],[Order]],'Total Mov by SS'!B:C,2,0)</f>
        <v>161</v>
      </c>
      <c r="D4202" s="21" t="s">
        <v>59</v>
      </c>
      <c r="E4202" s="21" t="s">
        <v>82</v>
      </c>
      <c r="F4202" s="21" t="s">
        <v>89</v>
      </c>
      <c r="G4202" s="21" t="s">
        <v>90</v>
      </c>
      <c r="H4202" s="21" t="s">
        <v>91</v>
      </c>
      <c r="I4202" s="21" t="s">
        <v>92</v>
      </c>
      <c r="J4202" s="22"/>
      <c r="K4202" s="23">
        <v>0</v>
      </c>
      <c r="L4202" s="22"/>
      <c r="M4202" s="23">
        <v>0</v>
      </c>
      <c r="N4202" s="25">
        <v>0</v>
      </c>
      <c r="O4202" s="21" t="s">
        <v>93</v>
      </c>
      <c r="P4202" s="24"/>
      <c r="Q4202" s="24">
        <v>0</v>
      </c>
      <c r="R4202" s="21" t="s">
        <v>66</v>
      </c>
      <c r="S4202" s="21" t="s">
        <v>94</v>
      </c>
    </row>
    <row r="4203" spans="1:19" x14ac:dyDescent="0.35">
      <c r="A4203" s="21">
        <v>1555471</v>
      </c>
      <c r="B4203" s="53">
        <v>411591</v>
      </c>
      <c r="C4203" s="21">
        <f>VLOOKUP(TotalMov[[#This Row],[Order]],'Total Mov by SS'!B:C,2,0)</f>
        <v>161</v>
      </c>
      <c r="D4203" s="21" t="s">
        <v>59</v>
      </c>
      <c r="E4203" s="21" t="s">
        <v>85</v>
      </c>
      <c r="F4203" s="21" t="s">
        <v>69</v>
      </c>
      <c r="G4203" s="21" t="s">
        <v>62</v>
      </c>
      <c r="H4203" s="21" t="s">
        <v>70</v>
      </c>
      <c r="I4203" s="21" t="s">
        <v>79</v>
      </c>
      <c r="J4203" s="22">
        <v>43767</v>
      </c>
      <c r="K4203" s="23">
        <v>0.62444444444444003</v>
      </c>
      <c r="L4203" s="22">
        <v>43767</v>
      </c>
      <c r="M4203" s="23">
        <v>0.62444444444444003</v>
      </c>
      <c r="N4203" s="24">
        <v>20</v>
      </c>
      <c r="O4203" s="21" t="s">
        <v>66</v>
      </c>
      <c r="P4203" s="24">
        <f>TotalMov[[#This Row],[Confirmed activ. 3 (ILE03)]]</f>
        <v>20</v>
      </c>
      <c r="Q4203" s="24">
        <v>20</v>
      </c>
      <c r="R4203" s="21" t="s">
        <v>66</v>
      </c>
      <c r="S4203" s="21" t="s">
        <v>72</v>
      </c>
    </row>
    <row r="4204" spans="1:19" x14ac:dyDescent="0.35">
      <c r="A4204" s="21">
        <v>1555471</v>
      </c>
      <c r="B4204" s="53">
        <v>411591</v>
      </c>
      <c r="C4204" s="21">
        <f>VLOOKUP(TotalMov[[#This Row],[Order]],'Total Mov by SS'!B:C,2,0)</f>
        <v>161</v>
      </c>
      <c r="D4204" s="21" t="s">
        <v>59</v>
      </c>
      <c r="E4204" s="21" t="s">
        <v>88</v>
      </c>
      <c r="F4204" s="21" t="s">
        <v>69</v>
      </c>
      <c r="G4204" s="21" t="s">
        <v>62</v>
      </c>
      <c r="H4204" s="21" t="s">
        <v>70</v>
      </c>
      <c r="I4204" s="21" t="s">
        <v>81</v>
      </c>
      <c r="J4204" s="22">
        <v>43767</v>
      </c>
      <c r="K4204" s="23">
        <v>0.62467592592593002</v>
      </c>
      <c r="L4204" s="22">
        <v>43767</v>
      </c>
      <c r="M4204" s="23">
        <v>0.62467592592593002</v>
      </c>
      <c r="N4204" s="24">
        <v>20</v>
      </c>
      <c r="O4204" s="21" t="s">
        <v>66</v>
      </c>
      <c r="P4204" s="24">
        <f>TotalMov[[#This Row],[Confirmed activ. 3 (ILE03)]]</f>
        <v>20</v>
      </c>
      <c r="Q4204" s="24">
        <v>20</v>
      </c>
      <c r="R4204" s="21" t="s">
        <v>66</v>
      </c>
      <c r="S4204" s="21" t="s">
        <v>72</v>
      </c>
    </row>
    <row r="4205" spans="1:19" x14ac:dyDescent="0.35">
      <c r="A4205" s="21">
        <v>1555471</v>
      </c>
      <c r="B4205" s="53">
        <v>411591</v>
      </c>
      <c r="C4205" s="21">
        <f>VLOOKUP(TotalMov[[#This Row],[Order]],'Total Mov by SS'!B:C,2,0)</f>
        <v>161</v>
      </c>
      <c r="D4205" s="21" t="s">
        <v>59</v>
      </c>
      <c r="E4205" s="21" t="s">
        <v>95</v>
      </c>
      <c r="F4205" s="21" t="s">
        <v>83</v>
      </c>
      <c r="G4205" s="21" t="s">
        <v>62</v>
      </c>
      <c r="H4205" s="21" t="s">
        <v>84</v>
      </c>
      <c r="I4205" s="21" t="s">
        <v>84</v>
      </c>
      <c r="J4205" s="22">
        <v>43767</v>
      </c>
      <c r="K4205" s="23">
        <v>0.66030092592593004</v>
      </c>
      <c r="L4205" s="22">
        <v>43769</v>
      </c>
      <c r="M4205" s="23">
        <v>0.15509259259259001</v>
      </c>
      <c r="N4205" s="25">
        <v>6.5389999999999997</v>
      </c>
      <c r="O4205" s="21" t="s">
        <v>77</v>
      </c>
      <c r="P4205" s="24">
        <f>TotalMov[[#This Row],[Confirmed activ. 3 (ILE03)]]*60</f>
        <v>392.34</v>
      </c>
      <c r="Q4205" s="24">
        <v>450</v>
      </c>
      <c r="R4205" s="21" t="s">
        <v>66</v>
      </c>
      <c r="S4205" s="21" t="s">
        <v>67</v>
      </c>
    </row>
    <row r="4206" spans="1:19" x14ac:dyDescent="0.35">
      <c r="A4206" s="21">
        <v>1555471</v>
      </c>
      <c r="B4206" s="53">
        <v>411591</v>
      </c>
      <c r="C4206" s="21">
        <f>VLOOKUP(TotalMov[[#This Row],[Order]],'Total Mov by SS'!B:C,2,0)</f>
        <v>161</v>
      </c>
      <c r="D4206" s="21" t="s">
        <v>59</v>
      </c>
      <c r="E4206" s="21" t="s">
        <v>97</v>
      </c>
      <c r="F4206" s="21" t="s">
        <v>86</v>
      </c>
      <c r="G4206" s="21" t="s">
        <v>62</v>
      </c>
      <c r="H4206" s="21" t="s">
        <v>87</v>
      </c>
      <c r="I4206" s="21" t="s">
        <v>87</v>
      </c>
      <c r="J4206" s="22">
        <v>43769</v>
      </c>
      <c r="K4206" s="23">
        <v>0.36584490740740999</v>
      </c>
      <c r="L4206" s="22">
        <v>43769</v>
      </c>
      <c r="M4206" s="23">
        <v>0.36584490740740999</v>
      </c>
      <c r="N4206" s="24">
        <v>20</v>
      </c>
      <c r="O4206" s="21" t="s">
        <v>66</v>
      </c>
      <c r="P4206" s="24">
        <f>TotalMov[[#This Row],[Confirmed activ. 3 (ILE03)]]</f>
        <v>20</v>
      </c>
      <c r="Q4206" s="24">
        <v>20</v>
      </c>
      <c r="R4206" s="21" t="s">
        <v>66</v>
      </c>
      <c r="S4206" s="21" t="s">
        <v>72</v>
      </c>
    </row>
    <row r="4207" spans="1:19" x14ac:dyDescent="0.35">
      <c r="A4207" s="21">
        <v>1555471</v>
      </c>
      <c r="B4207" s="53">
        <v>411591</v>
      </c>
      <c r="C4207" s="21">
        <f>VLOOKUP(TotalMov[[#This Row],[Order]],'Total Mov by SS'!B:C,2,0)</f>
        <v>161</v>
      </c>
      <c r="D4207" s="21" t="s">
        <v>59</v>
      </c>
      <c r="E4207" s="21" t="s">
        <v>99</v>
      </c>
      <c r="F4207" s="21" t="s">
        <v>61</v>
      </c>
      <c r="G4207" s="21" t="s">
        <v>62</v>
      </c>
      <c r="H4207" s="21" t="s">
        <v>63</v>
      </c>
      <c r="I4207" s="21" t="s">
        <v>96</v>
      </c>
      <c r="J4207" s="22">
        <v>43772</v>
      </c>
      <c r="K4207" s="23">
        <v>0.41909722222222001</v>
      </c>
      <c r="L4207" s="22">
        <v>43772</v>
      </c>
      <c r="M4207" s="23">
        <v>0.4433912037037</v>
      </c>
      <c r="N4207" s="25">
        <v>34.982999999999997</v>
      </c>
      <c r="O4207" s="21" t="s">
        <v>66</v>
      </c>
      <c r="P4207" s="24">
        <f>TotalMov[[#This Row],[Confirmed activ. 3 (ILE03)]]</f>
        <v>34.982999999999997</v>
      </c>
      <c r="Q4207" s="24">
        <v>100</v>
      </c>
      <c r="R4207" s="21" t="s">
        <v>66</v>
      </c>
      <c r="S4207" s="21" t="s">
        <v>67</v>
      </c>
    </row>
    <row r="4208" spans="1:19" x14ac:dyDescent="0.35">
      <c r="A4208" s="21">
        <v>1555471</v>
      </c>
      <c r="B4208" s="53">
        <v>411591</v>
      </c>
      <c r="C4208" s="21">
        <f>VLOOKUP(TotalMov[[#This Row],[Order]],'Total Mov by SS'!B:C,2,0)</f>
        <v>161</v>
      </c>
      <c r="D4208" s="21" t="s">
        <v>59</v>
      </c>
      <c r="E4208" s="21" t="s">
        <v>101</v>
      </c>
      <c r="F4208" s="21" t="s">
        <v>69</v>
      </c>
      <c r="G4208" s="21" t="s">
        <v>62</v>
      </c>
      <c r="H4208" s="21" t="s">
        <v>70</v>
      </c>
      <c r="I4208" s="21" t="s">
        <v>98</v>
      </c>
      <c r="J4208" s="22">
        <v>43774</v>
      </c>
      <c r="K4208" s="23">
        <v>0.61300925925925998</v>
      </c>
      <c r="L4208" s="22">
        <v>43774</v>
      </c>
      <c r="M4208" s="23">
        <v>0.61300925925925998</v>
      </c>
      <c r="N4208" s="24">
        <v>20</v>
      </c>
      <c r="O4208" s="21" t="s">
        <v>66</v>
      </c>
      <c r="P4208" s="24">
        <f>TotalMov[[#This Row],[Confirmed activ. 3 (ILE03)]]</f>
        <v>20</v>
      </c>
      <c r="Q4208" s="24">
        <v>20</v>
      </c>
      <c r="R4208" s="21" t="s">
        <v>66</v>
      </c>
      <c r="S4208" s="21" t="s">
        <v>72</v>
      </c>
    </row>
    <row r="4209" spans="1:19" x14ac:dyDescent="0.35">
      <c r="A4209" s="21">
        <v>1555471</v>
      </c>
      <c r="B4209" s="53">
        <v>411591</v>
      </c>
      <c r="C4209" s="21">
        <f>VLOOKUP(TotalMov[[#This Row],[Order]],'Total Mov by SS'!B:C,2,0)</f>
        <v>161</v>
      </c>
      <c r="D4209" s="21" t="s">
        <v>59</v>
      </c>
      <c r="E4209" s="21" t="s">
        <v>104</v>
      </c>
      <c r="F4209" s="21" t="s">
        <v>69</v>
      </c>
      <c r="G4209" s="21" t="s">
        <v>62</v>
      </c>
      <c r="H4209" s="21" t="s">
        <v>70</v>
      </c>
      <c r="I4209" s="21" t="s">
        <v>100</v>
      </c>
      <c r="J4209" s="22">
        <v>43774</v>
      </c>
      <c r="K4209" s="23">
        <v>0.61304398148147998</v>
      </c>
      <c r="L4209" s="22">
        <v>43774</v>
      </c>
      <c r="M4209" s="23">
        <v>0.61304398148147998</v>
      </c>
      <c r="N4209" s="24">
        <v>30</v>
      </c>
      <c r="O4209" s="21" t="s">
        <v>66</v>
      </c>
      <c r="P4209" s="24">
        <f>TotalMov[[#This Row],[Confirmed activ. 3 (ILE03)]]</f>
        <v>30</v>
      </c>
      <c r="Q4209" s="24">
        <v>30</v>
      </c>
      <c r="R4209" s="21" t="s">
        <v>66</v>
      </c>
      <c r="S4209" s="21" t="s">
        <v>72</v>
      </c>
    </row>
    <row r="4210" spans="1:19" x14ac:dyDescent="0.35">
      <c r="A4210" s="21">
        <v>1555471</v>
      </c>
      <c r="B4210" s="53">
        <v>411591</v>
      </c>
      <c r="C4210" s="21">
        <f>VLOOKUP(TotalMov[[#This Row],[Order]],'Total Mov by SS'!B:C,2,0)</f>
        <v>161</v>
      </c>
      <c r="D4210" s="21" t="s">
        <v>59</v>
      </c>
      <c r="E4210" s="21" t="s">
        <v>113</v>
      </c>
      <c r="F4210" s="21" t="s">
        <v>102</v>
      </c>
      <c r="G4210" s="21" t="s">
        <v>62</v>
      </c>
      <c r="H4210" s="21" t="s">
        <v>100</v>
      </c>
      <c r="I4210" s="21" t="s">
        <v>103</v>
      </c>
      <c r="J4210" s="22">
        <v>43774</v>
      </c>
      <c r="K4210" s="23">
        <v>0.61307870370369999</v>
      </c>
      <c r="L4210" s="22">
        <v>43774</v>
      </c>
      <c r="M4210" s="23">
        <v>0.61307870370369999</v>
      </c>
      <c r="N4210" s="24">
        <v>30</v>
      </c>
      <c r="O4210" s="21" t="s">
        <v>66</v>
      </c>
      <c r="P4210" s="24">
        <f>TotalMov[[#This Row],[Confirmed activ. 3 (ILE03)]]</f>
        <v>30</v>
      </c>
      <c r="Q4210" s="24">
        <v>30</v>
      </c>
      <c r="R4210" s="21" t="s">
        <v>66</v>
      </c>
      <c r="S4210" s="21" t="s">
        <v>72</v>
      </c>
    </row>
    <row r="4211" spans="1:19" x14ac:dyDescent="0.35">
      <c r="A4211" s="21">
        <v>1555471</v>
      </c>
      <c r="B4211" s="53">
        <v>411591</v>
      </c>
      <c r="C4211" s="21">
        <f>VLOOKUP(TotalMov[[#This Row],[Order]],'Total Mov by SS'!B:C,2,0)</f>
        <v>161</v>
      </c>
      <c r="D4211" s="21" t="s">
        <v>59</v>
      </c>
      <c r="E4211" s="21" t="s">
        <v>114</v>
      </c>
      <c r="F4211" s="21" t="s">
        <v>102</v>
      </c>
      <c r="G4211" s="21" t="s">
        <v>105</v>
      </c>
      <c r="H4211" s="21" t="s">
        <v>100</v>
      </c>
      <c r="I4211" s="21" t="s">
        <v>106</v>
      </c>
      <c r="J4211" s="22">
        <v>43779</v>
      </c>
      <c r="K4211" s="23">
        <v>0.36862268518518998</v>
      </c>
      <c r="L4211" s="22">
        <v>43779</v>
      </c>
      <c r="M4211" s="23">
        <v>0.36862268518518998</v>
      </c>
      <c r="N4211" s="24">
        <v>45</v>
      </c>
      <c r="O4211" s="21" t="s">
        <v>66</v>
      </c>
      <c r="P4211" s="24">
        <f>TotalMov[[#This Row],[Confirmed activ. 3 (ILE03)]]</f>
        <v>45</v>
      </c>
      <c r="Q4211" s="24">
        <v>45</v>
      </c>
      <c r="R4211" s="21" t="s">
        <v>66</v>
      </c>
      <c r="S4211" s="21" t="s">
        <v>72</v>
      </c>
    </row>
    <row r="4212" spans="1:19" x14ac:dyDescent="0.35">
      <c r="A4212" s="21">
        <v>1555471</v>
      </c>
      <c r="B4212" s="53">
        <v>411591</v>
      </c>
      <c r="C4212" s="21">
        <f>VLOOKUP(TotalMov[[#This Row],[Order]],'Total Mov by SS'!B:C,2,0)</f>
        <v>161</v>
      </c>
      <c r="D4212" s="21" t="s">
        <v>107</v>
      </c>
      <c r="E4212" s="21" t="s">
        <v>60</v>
      </c>
      <c r="F4212" s="21" t="s">
        <v>61</v>
      </c>
      <c r="G4212" s="21" t="s">
        <v>90</v>
      </c>
      <c r="H4212" s="21" t="s">
        <v>63</v>
      </c>
      <c r="I4212" s="21" t="s">
        <v>108</v>
      </c>
      <c r="J4212" s="22">
        <v>43772</v>
      </c>
      <c r="K4212" s="23">
        <v>0.36614583333333001</v>
      </c>
      <c r="L4212" s="22">
        <v>43772</v>
      </c>
      <c r="M4212" s="23">
        <v>0.65478009259258996</v>
      </c>
      <c r="N4212" s="25">
        <v>6.9269999999999996</v>
      </c>
      <c r="O4212" s="21" t="s">
        <v>77</v>
      </c>
      <c r="P4212" s="24">
        <f>TotalMov[[#This Row],[Confirmed activ. 3 (ILE03)]]*60</f>
        <v>415.62</v>
      </c>
      <c r="Q4212" s="24">
        <v>1</v>
      </c>
      <c r="R4212" s="21" t="s">
        <v>66</v>
      </c>
      <c r="S4212" s="21" t="s">
        <v>67</v>
      </c>
    </row>
    <row r="4213" spans="1:19" x14ac:dyDescent="0.35">
      <c r="A4213" s="21">
        <v>1555471</v>
      </c>
      <c r="B4213" s="53">
        <v>411591</v>
      </c>
      <c r="C4213" s="21">
        <f>VLOOKUP(TotalMov[[#This Row],[Order]],'Total Mov by SS'!B:C,2,0)</f>
        <v>161</v>
      </c>
      <c r="D4213" s="21" t="s">
        <v>109</v>
      </c>
      <c r="E4213" s="21" t="s">
        <v>95</v>
      </c>
      <c r="F4213" s="21" t="s">
        <v>83</v>
      </c>
      <c r="G4213" s="21" t="s">
        <v>90</v>
      </c>
      <c r="H4213" s="21" t="s">
        <v>84</v>
      </c>
      <c r="I4213" s="21" t="s">
        <v>110</v>
      </c>
      <c r="J4213" s="22"/>
      <c r="K4213" s="23">
        <v>0</v>
      </c>
      <c r="L4213" s="22"/>
      <c r="M4213" s="23">
        <v>0</v>
      </c>
      <c r="N4213" s="25">
        <v>0</v>
      </c>
      <c r="O4213" s="21" t="s">
        <v>93</v>
      </c>
      <c r="P4213" s="24"/>
      <c r="Q4213" s="24">
        <v>5</v>
      </c>
      <c r="R4213" s="21" t="s">
        <v>66</v>
      </c>
      <c r="S4213" s="21" t="s">
        <v>94</v>
      </c>
    </row>
    <row r="4214" spans="1:19" x14ac:dyDescent="0.35">
      <c r="A4214" s="21">
        <v>1555472</v>
      </c>
      <c r="B4214" s="53">
        <v>411591</v>
      </c>
      <c r="C4214" s="21">
        <f>VLOOKUP(TotalMov[[#This Row],[Order]],'Total Mov by SS'!B:C,2,0)</f>
        <v>161</v>
      </c>
      <c r="D4214" s="21" t="s">
        <v>59</v>
      </c>
      <c r="E4214" s="21" t="s">
        <v>60</v>
      </c>
      <c r="F4214" s="21" t="s">
        <v>83</v>
      </c>
      <c r="G4214" s="21" t="s">
        <v>62</v>
      </c>
      <c r="H4214" s="21" t="s">
        <v>84</v>
      </c>
      <c r="I4214" s="21" t="s">
        <v>111</v>
      </c>
      <c r="J4214" s="22">
        <v>43759</v>
      </c>
      <c r="K4214" s="23">
        <v>0.13327546296296</v>
      </c>
      <c r="L4214" s="22">
        <v>43759</v>
      </c>
      <c r="M4214" s="23">
        <v>0.15515046296296001</v>
      </c>
      <c r="N4214" s="25">
        <v>16.117000000000001</v>
      </c>
      <c r="O4214" s="21" t="s">
        <v>66</v>
      </c>
      <c r="P4214" s="24">
        <f>TotalMov[[#This Row],[Confirmed activ. 3 (ILE03)]]</f>
        <v>16.117000000000001</v>
      </c>
      <c r="Q4214" s="24">
        <v>40</v>
      </c>
      <c r="R4214" s="21" t="s">
        <v>66</v>
      </c>
      <c r="S4214" s="21" t="s">
        <v>67</v>
      </c>
    </row>
    <row r="4215" spans="1:19" x14ac:dyDescent="0.35">
      <c r="A4215" s="21">
        <v>1555472</v>
      </c>
      <c r="B4215" s="53">
        <v>411591</v>
      </c>
      <c r="C4215" s="21">
        <f>VLOOKUP(TotalMov[[#This Row],[Order]],'Total Mov by SS'!B:C,2,0)</f>
        <v>161</v>
      </c>
      <c r="D4215" s="21" t="s">
        <v>59</v>
      </c>
      <c r="E4215" s="21" t="s">
        <v>68</v>
      </c>
      <c r="F4215" s="21" t="s">
        <v>61</v>
      </c>
      <c r="G4215" s="21" t="s">
        <v>62</v>
      </c>
      <c r="H4215" s="21" t="s">
        <v>63</v>
      </c>
      <c r="I4215" s="21" t="s">
        <v>64</v>
      </c>
      <c r="J4215" s="22">
        <v>43759</v>
      </c>
      <c r="K4215" s="23">
        <v>0.36167824074074001</v>
      </c>
      <c r="L4215" s="22">
        <v>43759</v>
      </c>
      <c r="M4215" s="23">
        <v>0.37012731481480998</v>
      </c>
      <c r="N4215" s="25">
        <v>12.167</v>
      </c>
      <c r="O4215" s="21" t="s">
        <v>66</v>
      </c>
      <c r="P4215" s="24">
        <f>TotalMov[[#This Row],[Confirmed activ. 3 (ILE03)]]</f>
        <v>12.167</v>
      </c>
      <c r="Q4215" s="24">
        <v>15</v>
      </c>
      <c r="R4215" s="21" t="s">
        <v>66</v>
      </c>
      <c r="S4215" s="21" t="s">
        <v>67</v>
      </c>
    </row>
    <row r="4216" spans="1:19" x14ac:dyDescent="0.35">
      <c r="A4216" s="21">
        <v>1555472</v>
      </c>
      <c r="B4216" s="53">
        <v>411591</v>
      </c>
      <c r="C4216" s="21">
        <f>VLOOKUP(TotalMov[[#This Row],[Order]],'Total Mov by SS'!B:C,2,0)</f>
        <v>161</v>
      </c>
      <c r="D4216" s="21" t="s">
        <v>59</v>
      </c>
      <c r="E4216" s="21" t="s">
        <v>73</v>
      </c>
      <c r="F4216" s="21" t="s">
        <v>69</v>
      </c>
      <c r="G4216" s="21" t="s">
        <v>62</v>
      </c>
      <c r="H4216" s="21" t="s">
        <v>70</v>
      </c>
      <c r="I4216" s="21" t="s">
        <v>71</v>
      </c>
      <c r="J4216" s="22">
        <v>43760</v>
      </c>
      <c r="K4216" s="23">
        <v>0.31126157407407001</v>
      </c>
      <c r="L4216" s="22">
        <v>43760</v>
      </c>
      <c r="M4216" s="23">
        <v>0.31126157407407001</v>
      </c>
      <c r="N4216" s="24">
        <v>20</v>
      </c>
      <c r="O4216" s="21" t="s">
        <v>66</v>
      </c>
      <c r="P4216" s="24">
        <f>TotalMov[[#This Row],[Confirmed activ. 3 (ILE03)]]</f>
        <v>20</v>
      </c>
      <c r="Q4216" s="24">
        <v>20</v>
      </c>
      <c r="R4216" s="21" t="s">
        <v>66</v>
      </c>
      <c r="S4216" s="21" t="s">
        <v>72</v>
      </c>
    </row>
    <row r="4217" spans="1:19" x14ac:dyDescent="0.35">
      <c r="A4217" s="21">
        <v>1555472</v>
      </c>
      <c r="B4217" s="53">
        <v>411591</v>
      </c>
      <c r="C4217" s="21">
        <f>VLOOKUP(TotalMov[[#This Row],[Order]],'Total Mov by SS'!B:C,2,0)</f>
        <v>161</v>
      </c>
      <c r="D4217" s="21" t="s">
        <v>59</v>
      </c>
      <c r="E4217" s="21" t="s">
        <v>75</v>
      </c>
      <c r="F4217" s="21" t="s">
        <v>61</v>
      </c>
      <c r="G4217" s="21" t="s">
        <v>62</v>
      </c>
      <c r="H4217" s="21" t="s">
        <v>63</v>
      </c>
      <c r="I4217" s="21" t="s">
        <v>74</v>
      </c>
      <c r="J4217" s="22">
        <v>43760</v>
      </c>
      <c r="K4217" s="23">
        <v>0.38804398148148</v>
      </c>
      <c r="L4217" s="22">
        <v>43760</v>
      </c>
      <c r="M4217" s="23">
        <v>0.62403935185185</v>
      </c>
      <c r="N4217" s="25">
        <v>3.7330000000000001</v>
      </c>
      <c r="O4217" s="21" t="s">
        <v>77</v>
      </c>
      <c r="P4217" s="24">
        <f>TotalMov[[#This Row],[Confirmed activ. 3 (ILE03)]]*60</f>
        <v>223.98000000000002</v>
      </c>
      <c r="Q4217" s="24">
        <v>350</v>
      </c>
      <c r="R4217" s="21" t="s">
        <v>66</v>
      </c>
      <c r="S4217" s="21" t="s">
        <v>67</v>
      </c>
    </row>
    <row r="4218" spans="1:19" x14ac:dyDescent="0.35">
      <c r="A4218" s="21">
        <v>1555472</v>
      </c>
      <c r="B4218" s="53">
        <v>411591</v>
      </c>
      <c r="C4218" s="21">
        <f>VLOOKUP(TotalMov[[#This Row],[Order]],'Total Mov by SS'!B:C,2,0)</f>
        <v>161</v>
      </c>
      <c r="D4218" s="21" t="s">
        <v>59</v>
      </c>
      <c r="E4218" s="21" t="s">
        <v>78</v>
      </c>
      <c r="F4218" s="21" t="s">
        <v>61</v>
      </c>
      <c r="G4218" s="21" t="s">
        <v>62</v>
      </c>
      <c r="H4218" s="21" t="s">
        <v>63</v>
      </c>
      <c r="I4218" s="21" t="s">
        <v>76</v>
      </c>
      <c r="J4218" s="22">
        <v>43760</v>
      </c>
      <c r="K4218" s="23">
        <v>0.64064814814814997</v>
      </c>
      <c r="L4218" s="22">
        <v>43766</v>
      </c>
      <c r="M4218" s="23">
        <v>0.69135416666667004</v>
      </c>
      <c r="N4218" s="25">
        <v>34.56</v>
      </c>
      <c r="O4218" s="21" t="s">
        <v>77</v>
      </c>
      <c r="P4218" s="24">
        <f>TotalMov[[#This Row],[Confirmed activ. 3 (ILE03)]]*60</f>
        <v>2073.6000000000004</v>
      </c>
      <c r="Q4218" s="24">
        <v>1020</v>
      </c>
      <c r="R4218" s="21" t="s">
        <v>66</v>
      </c>
      <c r="S4218" s="21" t="s">
        <v>67</v>
      </c>
    </row>
    <row r="4219" spans="1:19" x14ac:dyDescent="0.35">
      <c r="A4219" s="21">
        <v>1555472</v>
      </c>
      <c r="B4219" s="53">
        <v>411591</v>
      </c>
      <c r="C4219" s="21">
        <f>VLOOKUP(TotalMov[[#This Row],[Order]],'Total Mov by SS'!B:C,2,0)</f>
        <v>161</v>
      </c>
      <c r="D4219" s="21" t="s">
        <v>59</v>
      </c>
      <c r="E4219" s="21" t="s">
        <v>80</v>
      </c>
      <c r="F4219" s="21" t="s">
        <v>61</v>
      </c>
      <c r="G4219" s="21" t="s">
        <v>62</v>
      </c>
      <c r="H4219" s="21" t="s">
        <v>63</v>
      </c>
      <c r="I4219" s="21" t="s">
        <v>112</v>
      </c>
      <c r="J4219" s="22">
        <v>43766</v>
      </c>
      <c r="K4219" s="23">
        <v>0.69158564814815005</v>
      </c>
      <c r="L4219" s="22">
        <v>43766</v>
      </c>
      <c r="M4219" s="23">
        <v>0.72006944444443999</v>
      </c>
      <c r="N4219" s="25">
        <v>41.017000000000003</v>
      </c>
      <c r="O4219" s="21" t="s">
        <v>66</v>
      </c>
      <c r="P4219" s="24">
        <f>TotalMov[[#This Row],[Confirmed activ. 3 (ILE03)]]</f>
        <v>41.017000000000003</v>
      </c>
      <c r="Q4219" s="24">
        <v>50</v>
      </c>
      <c r="R4219" s="21" t="s">
        <v>66</v>
      </c>
      <c r="S4219" s="21" t="s">
        <v>67</v>
      </c>
    </row>
    <row r="4220" spans="1:19" x14ac:dyDescent="0.35">
      <c r="A4220" s="21">
        <v>1555472</v>
      </c>
      <c r="B4220" s="53">
        <v>411591</v>
      </c>
      <c r="C4220" s="21">
        <f>VLOOKUP(TotalMov[[#This Row],[Order]],'Total Mov by SS'!B:C,2,0)</f>
        <v>161</v>
      </c>
      <c r="D4220" s="21" t="s">
        <v>59</v>
      </c>
      <c r="E4220" s="21" t="s">
        <v>82</v>
      </c>
      <c r="F4220" s="21" t="s">
        <v>89</v>
      </c>
      <c r="G4220" s="21" t="s">
        <v>90</v>
      </c>
      <c r="H4220" s="21" t="s">
        <v>91</v>
      </c>
      <c r="I4220" s="21" t="s">
        <v>92</v>
      </c>
      <c r="J4220" s="22"/>
      <c r="K4220" s="23">
        <v>0</v>
      </c>
      <c r="L4220" s="22"/>
      <c r="M4220" s="23">
        <v>0</v>
      </c>
      <c r="N4220" s="25">
        <v>0</v>
      </c>
      <c r="O4220" s="21" t="s">
        <v>93</v>
      </c>
      <c r="P4220" s="24"/>
      <c r="Q4220" s="24">
        <v>0</v>
      </c>
      <c r="R4220" s="21" t="s">
        <v>66</v>
      </c>
      <c r="S4220" s="21" t="s">
        <v>94</v>
      </c>
    </row>
    <row r="4221" spans="1:19" x14ac:dyDescent="0.35">
      <c r="A4221" s="21">
        <v>1555472</v>
      </c>
      <c r="B4221" s="53">
        <v>411591</v>
      </c>
      <c r="C4221" s="21">
        <f>VLOOKUP(TotalMov[[#This Row],[Order]],'Total Mov by SS'!B:C,2,0)</f>
        <v>161</v>
      </c>
      <c r="D4221" s="21" t="s">
        <v>59</v>
      </c>
      <c r="E4221" s="21" t="s">
        <v>85</v>
      </c>
      <c r="F4221" s="21" t="s">
        <v>69</v>
      </c>
      <c r="G4221" s="21" t="s">
        <v>62</v>
      </c>
      <c r="H4221" s="21" t="s">
        <v>70</v>
      </c>
      <c r="I4221" s="21" t="s">
        <v>79</v>
      </c>
      <c r="J4221" s="22">
        <v>43766</v>
      </c>
      <c r="K4221" s="23">
        <v>0.72636574074074001</v>
      </c>
      <c r="L4221" s="22">
        <v>43766</v>
      </c>
      <c r="M4221" s="23">
        <v>0.72636574074074001</v>
      </c>
      <c r="N4221" s="24">
        <v>20</v>
      </c>
      <c r="O4221" s="21" t="s">
        <v>66</v>
      </c>
      <c r="P4221" s="24">
        <f>TotalMov[[#This Row],[Confirmed activ. 3 (ILE03)]]</f>
        <v>20</v>
      </c>
      <c r="Q4221" s="24">
        <v>20</v>
      </c>
      <c r="R4221" s="21" t="s">
        <v>66</v>
      </c>
      <c r="S4221" s="21" t="s">
        <v>72</v>
      </c>
    </row>
    <row r="4222" spans="1:19" x14ac:dyDescent="0.35">
      <c r="A4222" s="21">
        <v>1555472</v>
      </c>
      <c r="B4222" s="53">
        <v>411591</v>
      </c>
      <c r="C4222" s="21">
        <f>VLOOKUP(TotalMov[[#This Row],[Order]],'Total Mov by SS'!B:C,2,0)</f>
        <v>161</v>
      </c>
      <c r="D4222" s="21" t="s">
        <v>59</v>
      </c>
      <c r="E4222" s="21" t="s">
        <v>88</v>
      </c>
      <c r="F4222" s="21" t="s">
        <v>69</v>
      </c>
      <c r="G4222" s="21" t="s">
        <v>62</v>
      </c>
      <c r="H4222" s="21" t="s">
        <v>70</v>
      </c>
      <c r="I4222" s="21" t="s">
        <v>81</v>
      </c>
      <c r="J4222" s="22">
        <v>43766</v>
      </c>
      <c r="K4222" s="23">
        <v>0.72651620370369996</v>
      </c>
      <c r="L4222" s="22">
        <v>43766</v>
      </c>
      <c r="M4222" s="23">
        <v>0.72651620370369996</v>
      </c>
      <c r="N4222" s="24">
        <v>20</v>
      </c>
      <c r="O4222" s="21" t="s">
        <v>66</v>
      </c>
      <c r="P4222" s="24">
        <f>TotalMov[[#This Row],[Confirmed activ. 3 (ILE03)]]</f>
        <v>20</v>
      </c>
      <c r="Q4222" s="24">
        <v>20</v>
      </c>
      <c r="R4222" s="21" t="s">
        <v>66</v>
      </c>
      <c r="S4222" s="21" t="s">
        <v>72</v>
      </c>
    </row>
    <row r="4223" spans="1:19" x14ac:dyDescent="0.35">
      <c r="A4223" s="21">
        <v>1555472</v>
      </c>
      <c r="B4223" s="53">
        <v>411591</v>
      </c>
      <c r="C4223" s="21">
        <f>VLOOKUP(TotalMov[[#This Row],[Order]],'Total Mov by SS'!B:C,2,0)</f>
        <v>161</v>
      </c>
      <c r="D4223" s="21" t="s">
        <v>59</v>
      </c>
      <c r="E4223" s="21" t="s">
        <v>95</v>
      </c>
      <c r="F4223" s="21" t="s">
        <v>83</v>
      </c>
      <c r="G4223" s="21" t="s">
        <v>62</v>
      </c>
      <c r="H4223" s="21" t="s">
        <v>84</v>
      </c>
      <c r="I4223" s="21" t="s">
        <v>84</v>
      </c>
      <c r="J4223" s="22">
        <v>43767</v>
      </c>
      <c r="K4223" s="23">
        <v>0.48528935185185001</v>
      </c>
      <c r="L4223" s="22">
        <v>43768</v>
      </c>
      <c r="M4223" s="23">
        <v>0.36061342592592999</v>
      </c>
      <c r="N4223" s="25">
        <v>8.9719999999999995</v>
      </c>
      <c r="O4223" s="21" t="s">
        <v>77</v>
      </c>
      <c r="P4223" s="24">
        <f>TotalMov[[#This Row],[Confirmed activ. 3 (ILE03)]]*60</f>
        <v>538.31999999999994</v>
      </c>
      <c r="Q4223" s="24">
        <v>450</v>
      </c>
      <c r="R4223" s="21" t="s">
        <v>66</v>
      </c>
      <c r="S4223" s="21" t="s">
        <v>67</v>
      </c>
    </row>
    <row r="4224" spans="1:19" x14ac:dyDescent="0.35">
      <c r="A4224" s="21">
        <v>1555472</v>
      </c>
      <c r="B4224" s="53">
        <v>411591</v>
      </c>
      <c r="C4224" s="21">
        <f>VLOOKUP(TotalMov[[#This Row],[Order]],'Total Mov by SS'!B:C,2,0)</f>
        <v>161</v>
      </c>
      <c r="D4224" s="21" t="s">
        <v>59</v>
      </c>
      <c r="E4224" s="21" t="s">
        <v>97</v>
      </c>
      <c r="F4224" s="21" t="s">
        <v>86</v>
      </c>
      <c r="G4224" s="21" t="s">
        <v>62</v>
      </c>
      <c r="H4224" s="21" t="s">
        <v>87</v>
      </c>
      <c r="I4224" s="21" t="s">
        <v>87</v>
      </c>
      <c r="J4224" s="22">
        <v>43768</v>
      </c>
      <c r="K4224" s="23">
        <v>0.37212962962962998</v>
      </c>
      <c r="L4224" s="22">
        <v>43768</v>
      </c>
      <c r="M4224" s="23">
        <v>0.37212962962962998</v>
      </c>
      <c r="N4224" s="24">
        <v>20</v>
      </c>
      <c r="O4224" s="21" t="s">
        <v>66</v>
      </c>
      <c r="P4224" s="24">
        <f>TotalMov[[#This Row],[Confirmed activ. 3 (ILE03)]]</f>
        <v>20</v>
      </c>
      <c r="Q4224" s="24">
        <v>20</v>
      </c>
      <c r="R4224" s="21" t="s">
        <v>66</v>
      </c>
      <c r="S4224" s="21" t="s">
        <v>72</v>
      </c>
    </row>
    <row r="4225" spans="1:19" x14ac:dyDescent="0.35">
      <c r="A4225" s="21">
        <v>1555472</v>
      </c>
      <c r="B4225" s="53">
        <v>411591</v>
      </c>
      <c r="C4225" s="21">
        <f>VLOOKUP(TotalMov[[#This Row],[Order]],'Total Mov by SS'!B:C,2,0)</f>
        <v>161</v>
      </c>
      <c r="D4225" s="21" t="s">
        <v>59</v>
      </c>
      <c r="E4225" s="21" t="s">
        <v>99</v>
      </c>
      <c r="F4225" s="21" t="s">
        <v>61</v>
      </c>
      <c r="G4225" s="21" t="s">
        <v>62</v>
      </c>
      <c r="H4225" s="21" t="s">
        <v>63</v>
      </c>
      <c r="I4225" s="21" t="s">
        <v>96</v>
      </c>
      <c r="J4225" s="22">
        <v>43772</v>
      </c>
      <c r="K4225" s="23">
        <v>0.59751157407406996</v>
      </c>
      <c r="L4225" s="22">
        <v>43773</v>
      </c>
      <c r="M4225" s="23">
        <v>0.61906249999999996</v>
      </c>
      <c r="N4225" s="25">
        <v>9.0850000000000009</v>
      </c>
      <c r="O4225" s="21" t="s">
        <v>77</v>
      </c>
      <c r="P4225" s="24">
        <f>TotalMov[[#This Row],[Confirmed activ. 3 (ILE03)]]*60</f>
        <v>545.1</v>
      </c>
      <c r="Q4225" s="24">
        <v>100</v>
      </c>
      <c r="R4225" s="21" t="s">
        <v>66</v>
      </c>
      <c r="S4225" s="21" t="s">
        <v>67</v>
      </c>
    </row>
    <row r="4226" spans="1:19" x14ac:dyDescent="0.35">
      <c r="A4226" s="21">
        <v>1555472</v>
      </c>
      <c r="B4226" s="53">
        <v>411591</v>
      </c>
      <c r="C4226" s="21">
        <f>VLOOKUP(TotalMov[[#This Row],[Order]],'Total Mov by SS'!B:C,2,0)</f>
        <v>161</v>
      </c>
      <c r="D4226" s="21" t="s">
        <v>59</v>
      </c>
      <c r="E4226" s="21" t="s">
        <v>101</v>
      </c>
      <c r="F4226" s="21" t="s">
        <v>69</v>
      </c>
      <c r="G4226" s="21" t="s">
        <v>62</v>
      </c>
      <c r="H4226" s="21" t="s">
        <v>70</v>
      </c>
      <c r="I4226" s="21" t="s">
        <v>98</v>
      </c>
      <c r="J4226" s="22">
        <v>43773</v>
      </c>
      <c r="K4226" s="23">
        <v>0.63605324074073999</v>
      </c>
      <c r="L4226" s="22">
        <v>43773</v>
      </c>
      <c r="M4226" s="23">
        <v>0.63605324074073999</v>
      </c>
      <c r="N4226" s="24">
        <v>20</v>
      </c>
      <c r="O4226" s="21" t="s">
        <v>66</v>
      </c>
      <c r="P4226" s="24">
        <f>TotalMov[[#This Row],[Confirmed activ. 3 (ILE03)]]</f>
        <v>20</v>
      </c>
      <c r="Q4226" s="24">
        <v>20</v>
      </c>
      <c r="R4226" s="21" t="s">
        <v>66</v>
      </c>
      <c r="S4226" s="21" t="s">
        <v>72</v>
      </c>
    </row>
    <row r="4227" spans="1:19" x14ac:dyDescent="0.35">
      <c r="A4227" s="21">
        <v>1555472</v>
      </c>
      <c r="B4227" s="53">
        <v>411591</v>
      </c>
      <c r="C4227" s="21">
        <f>VLOOKUP(TotalMov[[#This Row],[Order]],'Total Mov by SS'!B:C,2,0)</f>
        <v>161</v>
      </c>
      <c r="D4227" s="21" t="s">
        <v>59</v>
      </c>
      <c r="E4227" s="21" t="s">
        <v>104</v>
      </c>
      <c r="F4227" s="21" t="s">
        <v>69</v>
      </c>
      <c r="G4227" s="21" t="s">
        <v>62</v>
      </c>
      <c r="H4227" s="21" t="s">
        <v>70</v>
      </c>
      <c r="I4227" s="21" t="s">
        <v>100</v>
      </c>
      <c r="J4227" s="22">
        <v>43773</v>
      </c>
      <c r="K4227" s="23">
        <v>0.63611111111110996</v>
      </c>
      <c r="L4227" s="22">
        <v>43773</v>
      </c>
      <c r="M4227" s="23">
        <v>0.63611111111110996</v>
      </c>
      <c r="N4227" s="24">
        <v>30</v>
      </c>
      <c r="O4227" s="21" t="s">
        <v>66</v>
      </c>
      <c r="P4227" s="24">
        <f>TotalMov[[#This Row],[Confirmed activ. 3 (ILE03)]]</f>
        <v>30</v>
      </c>
      <c r="Q4227" s="24">
        <v>30</v>
      </c>
      <c r="R4227" s="21" t="s">
        <v>66</v>
      </c>
      <c r="S4227" s="21" t="s">
        <v>72</v>
      </c>
    </row>
    <row r="4228" spans="1:19" x14ac:dyDescent="0.35">
      <c r="A4228" s="21">
        <v>1555472</v>
      </c>
      <c r="B4228" s="53">
        <v>411591</v>
      </c>
      <c r="C4228" s="21">
        <f>VLOOKUP(TotalMov[[#This Row],[Order]],'Total Mov by SS'!B:C,2,0)</f>
        <v>161</v>
      </c>
      <c r="D4228" s="21" t="s">
        <v>59</v>
      </c>
      <c r="E4228" s="21" t="s">
        <v>113</v>
      </c>
      <c r="F4228" s="21" t="s">
        <v>102</v>
      </c>
      <c r="G4228" s="21" t="s">
        <v>62</v>
      </c>
      <c r="H4228" s="21" t="s">
        <v>100</v>
      </c>
      <c r="I4228" s="21" t="s">
        <v>103</v>
      </c>
      <c r="J4228" s="22">
        <v>43773</v>
      </c>
      <c r="K4228" s="23">
        <v>0.63614583333332997</v>
      </c>
      <c r="L4228" s="22">
        <v>43773</v>
      </c>
      <c r="M4228" s="23">
        <v>0.63614583333332997</v>
      </c>
      <c r="N4228" s="24">
        <v>30</v>
      </c>
      <c r="O4228" s="21" t="s">
        <v>66</v>
      </c>
      <c r="P4228" s="24">
        <f>TotalMov[[#This Row],[Confirmed activ. 3 (ILE03)]]</f>
        <v>30</v>
      </c>
      <c r="Q4228" s="24">
        <v>30</v>
      </c>
      <c r="R4228" s="21" t="s">
        <v>66</v>
      </c>
      <c r="S4228" s="21" t="s">
        <v>72</v>
      </c>
    </row>
    <row r="4229" spans="1:19" x14ac:dyDescent="0.35">
      <c r="A4229" s="21">
        <v>1555472</v>
      </c>
      <c r="B4229" s="53">
        <v>411591</v>
      </c>
      <c r="C4229" s="21">
        <f>VLOOKUP(TotalMov[[#This Row],[Order]],'Total Mov by SS'!B:C,2,0)</f>
        <v>161</v>
      </c>
      <c r="D4229" s="21" t="s">
        <v>59</v>
      </c>
      <c r="E4229" s="21" t="s">
        <v>114</v>
      </c>
      <c r="F4229" s="21" t="s">
        <v>102</v>
      </c>
      <c r="G4229" s="21" t="s">
        <v>105</v>
      </c>
      <c r="H4229" s="21" t="s">
        <v>100</v>
      </c>
      <c r="I4229" s="21" t="s">
        <v>106</v>
      </c>
      <c r="J4229" s="22">
        <v>43774</v>
      </c>
      <c r="K4229" s="23">
        <v>0.36181712962962997</v>
      </c>
      <c r="L4229" s="22">
        <v>43774</v>
      </c>
      <c r="M4229" s="23">
        <v>0.36181712962962997</v>
      </c>
      <c r="N4229" s="24">
        <v>45</v>
      </c>
      <c r="O4229" s="21" t="s">
        <v>66</v>
      </c>
      <c r="P4229" s="24">
        <f>TotalMov[[#This Row],[Confirmed activ. 3 (ILE03)]]</f>
        <v>45</v>
      </c>
      <c r="Q4229" s="24">
        <v>45</v>
      </c>
      <c r="R4229" s="21" t="s">
        <v>66</v>
      </c>
      <c r="S4229" s="21" t="s">
        <v>72</v>
      </c>
    </row>
    <row r="4230" spans="1:19" x14ac:dyDescent="0.35">
      <c r="A4230" s="21">
        <v>1555472</v>
      </c>
      <c r="B4230" s="53">
        <v>411591</v>
      </c>
      <c r="C4230" s="21">
        <f>VLOOKUP(TotalMov[[#This Row],[Order]],'Total Mov by SS'!B:C,2,0)</f>
        <v>161</v>
      </c>
      <c r="D4230" s="21" t="s">
        <v>107</v>
      </c>
      <c r="E4230" s="21" t="s">
        <v>60</v>
      </c>
      <c r="F4230" s="21" t="s">
        <v>61</v>
      </c>
      <c r="G4230" s="21" t="s">
        <v>90</v>
      </c>
      <c r="H4230" s="21" t="s">
        <v>63</v>
      </c>
      <c r="I4230" s="21" t="s">
        <v>108</v>
      </c>
      <c r="J4230" s="22">
        <v>43769</v>
      </c>
      <c r="K4230" s="23">
        <v>0.40998842592592999</v>
      </c>
      <c r="L4230" s="22">
        <v>43769</v>
      </c>
      <c r="M4230" s="23">
        <v>0.58363425925926005</v>
      </c>
      <c r="N4230" s="25">
        <v>4.1680000000000001</v>
      </c>
      <c r="O4230" s="21" t="s">
        <v>77</v>
      </c>
      <c r="P4230" s="24">
        <f>TotalMov[[#This Row],[Confirmed activ. 3 (ILE03)]]*60</f>
        <v>250.08</v>
      </c>
      <c r="Q4230" s="24">
        <v>1</v>
      </c>
      <c r="R4230" s="21" t="s">
        <v>66</v>
      </c>
      <c r="S4230" s="21" t="s">
        <v>67</v>
      </c>
    </row>
    <row r="4231" spans="1:19" x14ac:dyDescent="0.35">
      <c r="A4231" s="21">
        <v>1555472</v>
      </c>
      <c r="B4231" s="53">
        <v>411591</v>
      </c>
      <c r="C4231" s="21">
        <f>VLOOKUP(TotalMov[[#This Row],[Order]],'Total Mov by SS'!B:C,2,0)</f>
        <v>161</v>
      </c>
      <c r="D4231" s="21" t="s">
        <v>109</v>
      </c>
      <c r="E4231" s="21" t="s">
        <v>95</v>
      </c>
      <c r="F4231" s="21" t="s">
        <v>83</v>
      </c>
      <c r="G4231" s="21" t="s">
        <v>90</v>
      </c>
      <c r="H4231" s="21" t="s">
        <v>84</v>
      </c>
      <c r="I4231" s="21" t="s">
        <v>110</v>
      </c>
      <c r="J4231" s="22"/>
      <c r="K4231" s="23">
        <v>0</v>
      </c>
      <c r="L4231" s="22"/>
      <c r="M4231" s="23">
        <v>0</v>
      </c>
      <c r="N4231" s="25">
        <v>0</v>
      </c>
      <c r="O4231" s="21" t="s">
        <v>93</v>
      </c>
      <c r="P4231" s="24"/>
      <c r="Q4231" s="24">
        <v>5</v>
      </c>
      <c r="R4231" s="21" t="s">
        <v>66</v>
      </c>
      <c r="S4231" s="21" t="s">
        <v>94</v>
      </c>
    </row>
    <row r="4232" spans="1:19" x14ac:dyDescent="0.35">
      <c r="A4232" s="21">
        <v>1555473</v>
      </c>
      <c r="B4232" s="53">
        <v>411591</v>
      </c>
      <c r="C4232" s="21">
        <f>VLOOKUP(TotalMov[[#This Row],[Order]],'Total Mov by SS'!B:C,2,0)</f>
        <v>161</v>
      </c>
      <c r="D4232" s="21" t="s">
        <v>59</v>
      </c>
      <c r="E4232" s="21" t="s">
        <v>60</v>
      </c>
      <c r="F4232" s="21" t="s">
        <v>83</v>
      </c>
      <c r="G4232" s="21" t="s">
        <v>62</v>
      </c>
      <c r="H4232" s="21" t="s">
        <v>84</v>
      </c>
      <c r="I4232" s="21" t="s">
        <v>111</v>
      </c>
      <c r="J4232" s="22">
        <v>43754</v>
      </c>
      <c r="K4232" s="23">
        <v>0.89827546296296001</v>
      </c>
      <c r="L4232" s="22">
        <v>43754</v>
      </c>
      <c r="M4232" s="23">
        <v>0.91440972222221995</v>
      </c>
      <c r="N4232" s="25">
        <v>23.233000000000001</v>
      </c>
      <c r="O4232" s="21" t="s">
        <v>66</v>
      </c>
      <c r="P4232" s="24">
        <f>TotalMov[[#This Row],[Confirmed activ. 3 (ILE03)]]</f>
        <v>23.233000000000001</v>
      </c>
      <c r="Q4232" s="24">
        <v>40</v>
      </c>
      <c r="R4232" s="21" t="s">
        <v>66</v>
      </c>
      <c r="S4232" s="21" t="s">
        <v>67</v>
      </c>
    </row>
    <row r="4233" spans="1:19" x14ac:dyDescent="0.35">
      <c r="A4233" s="21">
        <v>1555473</v>
      </c>
      <c r="B4233" s="53">
        <v>411591</v>
      </c>
      <c r="C4233" s="21">
        <f>VLOOKUP(TotalMov[[#This Row],[Order]],'Total Mov by SS'!B:C,2,0)</f>
        <v>161</v>
      </c>
      <c r="D4233" s="21" t="s">
        <v>59</v>
      </c>
      <c r="E4233" s="21" t="s">
        <v>68</v>
      </c>
      <c r="F4233" s="21" t="s">
        <v>61</v>
      </c>
      <c r="G4233" s="21" t="s">
        <v>62</v>
      </c>
      <c r="H4233" s="21" t="s">
        <v>63</v>
      </c>
      <c r="I4233" s="21" t="s">
        <v>64</v>
      </c>
      <c r="J4233" s="22">
        <v>43758</v>
      </c>
      <c r="K4233" s="23">
        <v>0.43892361111111</v>
      </c>
      <c r="L4233" s="22">
        <v>43758</v>
      </c>
      <c r="M4233" s="23">
        <v>0.44759259259258999</v>
      </c>
      <c r="N4233" s="25">
        <v>6.25</v>
      </c>
      <c r="O4233" s="21" t="s">
        <v>66</v>
      </c>
      <c r="P4233" s="24">
        <f>TotalMov[[#This Row],[Confirmed activ. 3 (ILE03)]]</f>
        <v>6.25</v>
      </c>
      <c r="Q4233" s="24">
        <v>15</v>
      </c>
      <c r="R4233" s="21" t="s">
        <v>66</v>
      </c>
      <c r="S4233" s="21" t="s">
        <v>67</v>
      </c>
    </row>
    <row r="4234" spans="1:19" x14ac:dyDescent="0.35">
      <c r="A4234" s="21">
        <v>1555473</v>
      </c>
      <c r="B4234" s="53">
        <v>411591</v>
      </c>
      <c r="C4234" s="21">
        <f>VLOOKUP(TotalMov[[#This Row],[Order]],'Total Mov by SS'!B:C,2,0)</f>
        <v>161</v>
      </c>
      <c r="D4234" s="21" t="s">
        <v>59</v>
      </c>
      <c r="E4234" s="21" t="s">
        <v>73</v>
      </c>
      <c r="F4234" s="21" t="s">
        <v>69</v>
      </c>
      <c r="G4234" s="21" t="s">
        <v>62</v>
      </c>
      <c r="H4234" s="21" t="s">
        <v>70</v>
      </c>
      <c r="I4234" s="21" t="s">
        <v>71</v>
      </c>
      <c r="J4234" s="22">
        <v>43758</v>
      </c>
      <c r="K4234" s="23">
        <v>0.66206018518519005</v>
      </c>
      <c r="L4234" s="22">
        <v>43758</v>
      </c>
      <c r="M4234" s="23">
        <v>0.66206018518519005</v>
      </c>
      <c r="N4234" s="24">
        <v>20</v>
      </c>
      <c r="O4234" s="21" t="s">
        <v>66</v>
      </c>
      <c r="P4234" s="24">
        <f>TotalMov[[#This Row],[Confirmed activ. 3 (ILE03)]]</f>
        <v>20</v>
      </c>
      <c r="Q4234" s="24">
        <v>20</v>
      </c>
      <c r="R4234" s="21" t="s">
        <v>66</v>
      </c>
      <c r="S4234" s="21" t="s">
        <v>72</v>
      </c>
    </row>
    <row r="4235" spans="1:19" x14ac:dyDescent="0.35">
      <c r="A4235" s="21">
        <v>1555473</v>
      </c>
      <c r="B4235" s="53">
        <v>411591</v>
      </c>
      <c r="C4235" s="21">
        <f>VLOOKUP(TotalMov[[#This Row],[Order]],'Total Mov by SS'!B:C,2,0)</f>
        <v>161</v>
      </c>
      <c r="D4235" s="21" t="s">
        <v>59</v>
      </c>
      <c r="E4235" s="21" t="s">
        <v>75</v>
      </c>
      <c r="F4235" s="21" t="s">
        <v>61</v>
      </c>
      <c r="G4235" s="21" t="s">
        <v>62</v>
      </c>
      <c r="H4235" s="21" t="s">
        <v>63</v>
      </c>
      <c r="I4235" s="21" t="s">
        <v>74</v>
      </c>
      <c r="J4235" s="22">
        <v>43758</v>
      </c>
      <c r="K4235" s="23">
        <v>0.66244212962963001</v>
      </c>
      <c r="L4235" s="22">
        <v>43760</v>
      </c>
      <c r="M4235" s="23">
        <v>0.32017361111110998</v>
      </c>
      <c r="N4235" s="25">
        <v>11.29</v>
      </c>
      <c r="O4235" s="21" t="s">
        <v>77</v>
      </c>
      <c r="P4235" s="24">
        <f>TotalMov[[#This Row],[Confirmed activ. 3 (ILE03)]]*60</f>
        <v>677.4</v>
      </c>
      <c r="Q4235" s="24">
        <v>350</v>
      </c>
      <c r="R4235" s="21" t="s">
        <v>66</v>
      </c>
      <c r="S4235" s="21" t="s">
        <v>67</v>
      </c>
    </row>
    <row r="4236" spans="1:19" x14ac:dyDescent="0.35">
      <c r="A4236" s="21">
        <v>1555473</v>
      </c>
      <c r="B4236" s="53">
        <v>411591</v>
      </c>
      <c r="C4236" s="21">
        <f>VLOOKUP(TotalMov[[#This Row],[Order]],'Total Mov by SS'!B:C,2,0)</f>
        <v>161</v>
      </c>
      <c r="D4236" s="21" t="s">
        <v>59</v>
      </c>
      <c r="E4236" s="21" t="s">
        <v>78</v>
      </c>
      <c r="F4236" s="21" t="s">
        <v>61</v>
      </c>
      <c r="G4236" s="21" t="s">
        <v>62</v>
      </c>
      <c r="H4236" s="21" t="s">
        <v>63</v>
      </c>
      <c r="I4236" s="21" t="s">
        <v>76</v>
      </c>
      <c r="J4236" s="22">
        <v>43760</v>
      </c>
      <c r="K4236" s="23">
        <v>0.32047453703703999</v>
      </c>
      <c r="L4236" s="22">
        <v>43765</v>
      </c>
      <c r="M4236" s="23">
        <v>0.57675925925925997</v>
      </c>
      <c r="N4236" s="25">
        <v>25.457999999999998</v>
      </c>
      <c r="O4236" s="21" t="s">
        <v>77</v>
      </c>
      <c r="P4236" s="24">
        <f>TotalMov[[#This Row],[Confirmed activ. 3 (ILE03)]]*60</f>
        <v>1527.48</v>
      </c>
      <c r="Q4236" s="24">
        <v>1020</v>
      </c>
      <c r="R4236" s="21" t="s">
        <v>66</v>
      </c>
      <c r="S4236" s="21" t="s">
        <v>67</v>
      </c>
    </row>
    <row r="4237" spans="1:19" x14ac:dyDescent="0.35">
      <c r="A4237" s="21">
        <v>1555473</v>
      </c>
      <c r="B4237" s="53">
        <v>411591</v>
      </c>
      <c r="C4237" s="21">
        <f>VLOOKUP(TotalMov[[#This Row],[Order]],'Total Mov by SS'!B:C,2,0)</f>
        <v>161</v>
      </c>
      <c r="D4237" s="21" t="s">
        <v>59</v>
      </c>
      <c r="E4237" s="21" t="s">
        <v>80</v>
      </c>
      <c r="F4237" s="21" t="s">
        <v>61</v>
      </c>
      <c r="G4237" s="21" t="s">
        <v>62</v>
      </c>
      <c r="H4237" s="21" t="s">
        <v>63</v>
      </c>
      <c r="I4237" s="21" t="s">
        <v>112</v>
      </c>
      <c r="J4237" s="22">
        <v>43765</v>
      </c>
      <c r="K4237" s="23">
        <v>0.57715277777777996</v>
      </c>
      <c r="L4237" s="22">
        <v>43765</v>
      </c>
      <c r="M4237" s="23">
        <v>0.58052083333333004</v>
      </c>
      <c r="N4237" s="25">
        <v>4.8499999999999996</v>
      </c>
      <c r="O4237" s="21" t="s">
        <v>66</v>
      </c>
      <c r="P4237" s="24">
        <f>TotalMov[[#This Row],[Confirmed activ. 3 (ILE03)]]</f>
        <v>4.8499999999999996</v>
      </c>
      <c r="Q4237" s="24">
        <v>50</v>
      </c>
      <c r="R4237" s="21" t="s">
        <v>66</v>
      </c>
      <c r="S4237" s="21" t="s">
        <v>67</v>
      </c>
    </row>
    <row r="4238" spans="1:19" x14ac:dyDescent="0.35">
      <c r="A4238" s="21">
        <v>1555473</v>
      </c>
      <c r="B4238" s="53">
        <v>411591</v>
      </c>
      <c r="C4238" s="21">
        <f>VLOOKUP(TotalMov[[#This Row],[Order]],'Total Mov by SS'!B:C,2,0)</f>
        <v>161</v>
      </c>
      <c r="D4238" s="21" t="s">
        <v>59</v>
      </c>
      <c r="E4238" s="21" t="s">
        <v>82</v>
      </c>
      <c r="F4238" s="21" t="s">
        <v>89</v>
      </c>
      <c r="G4238" s="21" t="s">
        <v>90</v>
      </c>
      <c r="H4238" s="21" t="s">
        <v>91</v>
      </c>
      <c r="I4238" s="21" t="s">
        <v>92</v>
      </c>
      <c r="J4238" s="22"/>
      <c r="K4238" s="23">
        <v>0</v>
      </c>
      <c r="L4238" s="22"/>
      <c r="M4238" s="23">
        <v>0</v>
      </c>
      <c r="N4238" s="25">
        <v>0</v>
      </c>
      <c r="O4238" s="21" t="s">
        <v>93</v>
      </c>
      <c r="P4238" s="24"/>
      <c r="Q4238" s="24">
        <v>0</v>
      </c>
      <c r="R4238" s="21" t="s">
        <v>66</v>
      </c>
      <c r="S4238" s="21" t="s">
        <v>94</v>
      </c>
    </row>
    <row r="4239" spans="1:19" x14ac:dyDescent="0.35">
      <c r="A4239" s="21">
        <v>1555473</v>
      </c>
      <c r="B4239" s="53">
        <v>411591</v>
      </c>
      <c r="C4239" s="21">
        <f>VLOOKUP(TotalMov[[#This Row],[Order]],'Total Mov by SS'!B:C,2,0)</f>
        <v>161</v>
      </c>
      <c r="D4239" s="21" t="s">
        <v>59</v>
      </c>
      <c r="E4239" s="21" t="s">
        <v>85</v>
      </c>
      <c r="F4239" s="21" t="s">
        <v>69</v>
      </c>
      <c r="G4239" s="21" t="s">
        <v>62</v>
      </c>
      <c r="H4239" s="21" t="s">
        <v>70</v>
      </c>
      <c r="I4239" s="21" t="s">
        <v>79</v>
      </c>
      <c r="J4239" s="22">
        <v>43765</v>
      </c>
      <c r="K4239" s="23">
        <v>0.59490740740740999</v>
      </c>
      <c r="L4239" s="22">
        <v>43765</v>
      </c>
      <c r="M4239" s="23">
        <v>0.59490740740740999</v>
      </c>
      <c r="N4239" s="24">
        <v>20</v>
      </c>
      <c r="O4239" s="21" t="s">
        <v>66</v>
      </c>
      <c r="P4239" s="24">
        <f>TotalMov[[#This Row],[Confirmed activ. 3 (ILE03)]]</f>
        <v>20</v>
      </c>
      <c r="Q4239" s="24">
        <v>20</v>
      </c>
      <c r="R4239" s="21" t="s">
        <v>66</v>
      </c>
      <c r="S4239" s="21" t="s">
        <v>72</v>
      </c>
    </row>
    <row r="4240" spans="1:19" x14ac:dyDescent="0.35">
      <c r="A4240" s="21">
        <v>1555473</v>
      </c>
      <c r="B4240" s="53">
        <v>411591</v>
      </c>
      <c r="C4240" s="21">
        <f>VLOOKUP(TotalMov[[#This Row],[Order]],'Total Mov by SS'!B:C,2,0)</f>
        <v>161</v>
      </c>
      <c r="D4240" s="21" t="s">
        <v>59</v>
      </c>
      <c r="E4240" s="21" t="s">
        <v>88</v>
      </c>
      <c r="F4240" s="21" t="s">
        <v>69</v>
      </c>
      <c r="G4240" s="21" t="s">
        <v>62</v>
      </c>
      <c r="H4240" s="21" t="s">
        <v>70</v>
      </c>
      <c r="I4240" s="21" t="s">
        <v>81</v>
      </c>
      <c r="J4240" s="22">
        <v>43765</v>
      </c>
      <c r="K4240" s="23">
        <v>0.59497685185185001</v>
      </c>
      <c r="L4240" s="22">
        <v>43765</v>
      </c>
      <c r="M4240" s="23">
        <v>0.59497685185185001</v>
      </c>
      <c r="N4240" s="24">
        <v>20</v>
      </c>
      <c r="O4240" s="21" t="s">
        <v>66</v>
      </c>
      <c r="P4240" s="24">
        <f>TotalMov[[#This Row],[Confirmed activ. 3 (ILE03)]]</f>
        <v>20</v>
      </c>
      <c r="Q4240" s="24">
        <v>20</v>
      </c>
      <c r="R4240" s="21" t="s">
        <v>66</v>
      </c>
      <c r="S4240" s="21" t="s">
        <v>72</v>
      </c>
    </row>
    <row r="4241" spans="1:19" x14ac:dyDescent="0.35">
      <c r="A4241" s="21">
        <v>1555473</v>
      </c>
      <c r="B4241" s="53">
        <v>411591</v>
      </c>
      <c r="C4241" s="21">
        <f>VLOOKUP(TotalMov[[#This Row],[Order]],'Total Mov by SS'!B:C,2,0)</f>
        <v>161</v>
      </c>
      <c r="D4241" s="21" t="s">
        <v>59</v>
      </c>
      <c r="E4241" s="21" t="s">
        <v>95</v>
      </c>
      <c r="F4241" s="21" t="s">
        <v>83</v>
      </c>
      <c r="G4241" s="21" t="s">
        <v>62</v>
      </c>
      <c r="H4241" s="21" t="s">
        <v>84</v>
      </c>
      <c r="I4241" s="21" t="s">
        <v>84</v>
      </c>
      <c r="J4241" s="22">
        <v>43765</v>
      </c>
      <c r="K4241" s="23">
        <v>0.64141203703703997</v>
      </c>
      <c r="L4241" s="22">
        <v>43767</v>
      </c>
      <c r="M4241" s="23">
        <v>0.18012731481481001</v>
      </c>
      <c r="N4241" s="25">
        <v>8.8510000000000009</v>
      </c>
      <c r="O4241" s="21" t="s">
        <v>77</v>
      </c>
      <c r="P4241" s="24">
        <f>TotalMov[[#This Row],[Confirmed activ. 3 (ILE03)]]*60</f>
        <v>531.06000000000006</v>
      </c>
      <c r="Q4241" s="24">
        <v>450</v>
      </c>
      <c r="R4241" s="21" t="s">
        <v>66</v>
      </c>
      <c r="S4241" s="21" t="s">
        <v>67</v>
      </c>
    </row>
    <row r="4242" spans="1:19" x14ac:dyDescent="0.35">
      <c r="A4242" s="21">
        <v>1555473</v>
      </c>
      <c r="B4242" s="53">
        <v>411591</v>
      </c>
      <c r="C4242" s="21">
        <f>VLOOKUP(TotalMov[[#This Row],[Order]],'Total Mov by SS'!B:C,2,0)</f>
        <v>161</v>
      </c>
      <c r="D4242" s="21" t="s">
        <v>59</v>
      </c>
      <c r="E4242" s="21" t="s">
        <v>97</v>
      </c>
      <c r="F4242" s="21" t="s">
        <v>86</v>
      </c>
      <c r="G4242" s="21" t="s">
        <v>62</v>
      </c>
      <c r="H4242" s="21" t="s">
        <v>87</v>
      </c>
      <c r="I4242" s="21" t="s">
        <v>87</v>
      </c>
      <c r="J4242" s="22">
        <v>43767</v>
      </c>
      <c r="K4242" s="23">
        <v>0.41009259259259001</v>
      </c>
      <c r="L4242" s="22">
        <v>43767</v>
      </c>
      <c r="M4242" s="23">
        <v>0.41009259259259001</v>
      </c>
      <c r="N4242" s="24">
        <v>20</v>
      </c>
      <c r="O4242" s="21" t="s">
        <v>66</v>
      </c>
      <c r="P4242" s="24">
        <f>TotalMov[[#This Row],[Confirmed activ. 3 (ILE03)]]</f>
        <v>20</v>
      </c>
      <c r="Q4242" s="24">
        <v>20</v>
      </c>
      <c r="R4242" s="21" t="s">
        <v>66</v>
      </c>
      <c r="S4242" s="21" t="s">
        <v>72</v>
      </c>
    </row>
    <row r="4243" spans="1:19" x14ac:dyDescent="0.35">
      <c r="A4243" s="21">
        <v>1555473</v>
      </c>
      <c r="B4243" s="53">
        <v>411591</v>
      </c>
      <c r="C4243" s="21">
        <f>VLOOKUP(TotalMov[[#This Row],[Order]],'Total Mov by SS'!B:C,2,0)</f>
        <v>161</v>
      </c>
      <c r="D4243" s="21" t="s">
        <v>59</v>
      </c>
      <c r="E4243" s="21" t="s">
        <v>99</v>
      </c>
      <c r="F4243" s="21" t="s">
        <v>61</v>
      </c>
      <c r="G4243" s="21" t="s">
        <v>62</v>
      </c>
      <c r="H4243" s="21" t="s">
        <v>63</v>
      </c>
      <c r="I4243" s="21" t="s">
        <v>96</v>
      </c>
      <c r="J4243" s="22">
        <v>43773</v>
      </c>
      <c r="K4243" s="23">
        <v>0.62016203703703998</v>
      </c>
      <c r="L4243" s="22">
        <v>43774</v>
      </c>
      <c r="M4243" s="23">
        <v>0.53630787037036998</v>
      </c>
      <c r="N4243" s="25">
        <v>7.694</v>
      </c>
      <c r="O4243" s="21" t="s">
        <v>77</v>
      </c>
      <c r="P4243" s="24">
        <f>TotalMov[[#This Row],[Confirmed activ. 3 (ILE03)]]*60</f>
        <v>461.64</v>
      </c>
      <c r="Q4243" s="24">
        <v>100</v>
      </c>
      <c r="R4243" s="21" t="s">
        <v>66</v>
      </c>
      <c r="S4243" s="21" t="s">
        <v>67</v>
      </c>
    </row>
    <row r="4244" spans="1:19" x14ac:dyDescent="0.35">
      <c r="A4244" s="21">
        <v>1555473</v>
      </c>
      <c r="B4244" s="53">
        <v>411591</v>
      </c>
      <c r="C4244" s="21">
        <f>VLOOKUP(TotalMov[[#This Row],[Order]],'Total Mov by SS'!B:C,2,0)</f>
        <v>161</v>
      </c>
      <c r="D4244" s="21" t="s">
        <v>59</v>
      </c>
      <c r="E4244" s="21" t="s">
        <v>101</v>
      </c>
      <c r="F4244" s="21" t="s">
        <v>69</v>
      </c>
      <c r="G4244" s="21" t="s">
        <v>62</v>
      </c>
      <c r="H4244" s="21" t="s">
        <v>70</v>
      </c>
      <c r="I4244" s="21" t="s">
        <v>98</v>
      </c>
      <c r="J4244" s="22">
        <v>43774</v>
      </c>
      <c r="K4244" s="23">
        <v>0.63023148148148</v>
      </c>
      <c r="L4244" s="22">
        <v>43774</v>
      </c>
      <c r="M4244" s="23">
        <v>0.63023148148148</v>
      </c>
      <c r="N4244" s="24">
        <v>20</v>
      </c>
      <c r="O4244" s="21" t="s">
        <v>66</v>
      </c>
      <c r="P4244" s="24">
        <f>TotalMov[[#This Row],[Confirmed activ. 3 (ILE03)]]</f>
        <v>20</v>
      </c>
      <c r="Q4244" s="24">
        <v>20</v>
      </c>
      <c r="R4244" s="21" t="s">
        <v>66</v>
      </c>
      <c r="S4244" s="21" t="s">
        <v>72</v>
      </c>
    </row>
    <row r="4245" spans="1:19" x14ac:dyDescent="0.35">
      <c r="A4245" s="21">
        <v>1555473</v>
      </c>
      <c r="B4245" s="53">
        <v>411591</v>
      </c>
      <c r="C4245" s="21">
        <f>VLOOKUP(TotalMov[[#This Row],[Order]],'Total Mov by SS'!B:C,2,0)</f>
        <v>161</v>
      </c>
      <c r="D4245" s="21" t="s">
        <v>59</v>
      </c>
      <c r="E4245" s="21" t="s">
        <v>104</v>
      </c>
      <c r="F4245" s="21" t="s">
        <v>69</v>
      </c>
      <c r="G4245" s="21" t="s">
        <v>62</v>
      </c>
      <c r="H4245" s="21" t="s">
        <v>70</v>
      </c>
      <c r="I4245" s="21" t="s">
        <v>100</v>
      </c>
      <c r="J4245" s="22">
        <v>43774</v>
      </c>
      <c r="K4245" s="23">
        <v>0.63026620370370001</v>
      </c>
      <c r="L4245" s="22">
        <v>43774</v>
      </c>
      <c r="M4245" s="23">
        <v>0.63026620370370001</v>
      </c>
      <c r="N4245" s="24">
        <v>30</v>
      </c>
      <c r="O4245" s="21" t="s">
        <v>66</v>
      </c>
      <c r="P4245" s="24">
        <f>TotalMov[[#This Row],[Confirmed activ. 3 (ILE03)]]</f>
        <v>30</v>
      </c>
      <c r="Q4245" s="24">
        <v>30</v>
      </c>
      <c r="R4245" s="21" t="s">
        <v>66</v>
      </c>
      <c r="S4245" s="21" t="s">
        <v>72</v>
      </c>
    </row>
    <row r="4246" spans="1:19" x14ac:dyDescent="0.35">
      <c r="A4246" s="21">
        <v>1555473</v>
      </c>
      <c r="B4246" s="53">
        <v>411591</v>
      </c>
      <c r="C4246" s="21">
        <f>VLOOKUP(TotalMov[[#This Row],[Order]],'Total Mov by SS'!B:C,2,0)</f>
        <v>161</v>
      </c>
      <c r="D4246" s="21" t="s">
        <v>59</v>
      </c>
      <c r="E4246" s="21" t="s">
        <v>113</v>
      </c>
      <c r="F4246" s="21" t="s">
        <v>102</v>
      </c>
      <c r="G4246" s="21" t="s">
        <v>62</v>
      </c>
      <c r="H4246" s="21" t="s">
        <v>100</v>
      </c>
      <c r="I4246" s="21" t="s">
        <v>103</v>
      </c>
      <c r="J4246" s="22">
        <v>43774</v>
      </c>
      <c r="K4246" s="23">
        <v>0.63030092592593001</v>
      </c>
      <c r="L4246" s="22">
        <v>43774</v>
      </c>
      <c r="M4246" s="23">
        <v>0.63030092592593001</v>
      </c>
      <c r="N4246" s="24">
        <v>30</v>
      </c>
      <c r="O4246" s="21" t="s">
        <v>66</v>
      </c>
      <c r="P4246" s="24">
        <f>TotalMov[[#This Row],[Confirmed activ. 3 (ILE03)]]</f>
        <v>30</v>
      </c>
      <c r="Q4246" s="24">
        <v>30</v>
      </c>
      <c r="R4246" s="21" t="s">
        <v>66</v>
      </c>
      <c r="S4246" s="21" t="s">
        <v>72</v>
      </c>
    </row>
    <row r="4247" spans="1:19" x14ac:dyDescent="0.35">
      <c r="A4247" s="21">
        <v>1555473</v>
      </c>
      <c r="B4247" s="53">
        <v>411591</v>
      </c>
      <c r="C4247" s="21">
        <f>VLOOKUP(TotalMov[[#This Row],[Order]],'Total Mov by SS'!B:C,2,0)</f>
        <v>161</v>
      </c>
      <c r="D4247" s="21" t="s">
        <v>59</v>
      </c>
      <c r="E4247" s="21" t="s">
        <v>114</v>
      </c>
      <c r="F4247" s="21" t="s">
        <v>102</v>
      </c>
      <c r="G4247" s="21" t="s">
        <v>105</v>
      </c>
      <c r="H4247" s="21" t="s">
        <v>100</v>
      </c>
      <c r="I4247" s="21" t="s">
        <v>106</v>
      </c>
      <c r="J4247" s="22">
        <v>43776</v>
      </c>
      <c r="K4247" s="23">
        <v>0.31236111111110998</v>
      </c>
      <c r="L4247" s="22">
        <v>43776</v>
      </c>
      <c r="M4247" s="23">
        <v>0.31236111111110998</v>
      </c>
      <c r="N4247" s="24">
        <v>45</v>
      </c>
      <c r="O4247" s="21" t="s">
        <v>66</v>
      </c>
      <c r="P4247" s="24">
        <f>TotalMov[[#This Row],[Confirmed activ. 3 (ILE03)]]</f>
        <v>45</v>
      </c>
      <c r="Q4247" s="24">
        <v>45</v>
      </c>
      <c r="R4247" s="21" t="s">
        <v>66</v>
      </c>
      <c r="S4247" s="21" t="s">
        <v>72</v>
      </c>
    </row>
    <row r="4248" spans="1:19" x14ac:dyDescent="0.35">
      <c r="A4248" s="21">
        <v>1555473</v>
      </c>
      <c r="B4248" s="53">
        <v>411591</v>
      </c>
      <c r="C4248" s="21">
        <f>VLOOKUP(TotalMov[[#This Row],[Order]],'Total Mov by SS'!B:C,2,0)</f>
        <v>161</v>
      </c>
      <c r="D4248" s="21" t="s">
        <v>107</v>
      </c>
      <c r="E4248" s="21" t="s">
        <v>60</v>
      </c>
      <c r="F4248" s="21" t="s">
        <v>61</v>
      </c>
      <c r="G4248" s="21" t="s">
        <v>90</v>
      </c>
      <c r="H4248" s="21" t="s">
        <v>63</v>
      </c>
      <c r="I4248" s="21" t="s">
        <v>108</v>
      </c>
      <c r="J4248" s="22">
        <v>43769</v>
      </c>
      <c r="K4248" s="23">
        <v>0.33164351851851998</v>
      </c>
      <c r="L4248" s="22">
        <v>43769</v>
      </c>
      <c r="M4248" s="23">
        <v>0.63537037037037003</v>
      </c>
      <c r="N4248" s="25">
        <v>7.2889999999999997</v>
      </c>
      <c r="O4248" s="21" t="s">
        <v>77</v>
      </c>
      <c r="P4248" s="24">
        <f>TotalMov[[#This Row],[Confirmed activ. 3 (ILE03)]]*60</f>
        <v>437.34</v>
      </c>
      <c r="Q4248" s="24">
        <v>1</v>
      </c>
      <c r="R4248" s="21" t="s">
        <v>66</v>
      </c>
      <c r="S4248" s="21" t="s">
        <v>67</v>
      </c>
    </row>
    <row r="4249" spans="1:19" x14ac:dyDescent="0.35">
      <c r="A4249" s="21">
        <v>1555473</v>
      </c>
      <c r="B4249" s="53">
        <v>411591</v>
      </c>
      <c r="C4249" s="21">
        <f>VLOOKUP(TotalMov[[#This Row],[Order]],'Total Mov by SS'!B:C,2,0)</f>
        <v>161</v>
      </c>
      <c r="D4249" s="21" t="s">
        <v>109</v>
      </c>
      <c r="E4249" s="21" t="s">
        <v>95</v>
      </c>
      <c r="F4249" s="21" t="s">
        <v>83</v>
      </c>
      <c r="G4249" s="21" t="s">
        <v>90</v>
      </c>
      <c r="H4249" s="21" t="s">
        <v>84</v>
      </c>
      <c r="I4249" s="21" t="s">
        <v>110</v>
      </c>
      <c r="J4249" s="22"/>
      <c r="K4249" s="23">
        <v>0</v>
      </c>
      <c r="L4249" s="22"/>
      <c r="M4249" s="23">
        <v>0</v>
      </c>
      <c r="N4249" s="25">
        <v>0</v>
      </c>
      <c r="O4249" s="21" t="s">
        <v>93</v>
      </c>
      <c r="P4249" s="24"/>
      <c r="Q4249" s="24">
        <v>5</v>
      </c>
      <c r="R4249" s="21" t="s">
        <v>66</v>
      </c>
      <c r="S4249" s="21" t="s">
        <v>94</v>
      </c>
    </row>
    <row r="4250" spans="1:19" x14ac:dyDescent="0.35">
      <c r="A4250" s="21">
        <v>1558789</v>
      </c>
      <c r="B4250" s="53">
        <v>411591</v>
      </c>
      <c r="C4250" s="21">
        <f>VLOOKUP(TotalMov[[#This Row],[Order]],'Total Mov by SS'!B:C,2,0)</f>
        <v>162</v>
      </c>
      <c r="D4250" s="21" t="s">
        <v>59</v>
      </c>
      <c r="E4250" s="21" t="s">
        <v>60</v>
      </c>
      <c r="F4250" s="21" t="s">
        <v>83</v>
      </c>
      <c r="G4250" s="21" t="s">
        <v>62</v>
      </c>
      <c r="H4250" s="21" t="s">
        <v>84</v>
      </c>
      <c r="I4250" s="21" t="s">
        <v>111</v>
      </c>
      <c r="J4250" s="22">
        <v>43761</v>
      </c>
      <c r="K4250" s="23">
        <v>0.12879629629629999</v>
      </c>
      <c r="L4250" s="22">
        <v>43761</v>
      </c>
      <c r="M4250" s="23">
        <v>0.16155092592593001</v>
      </c>
      <c r="N4250" s="25">
        <v>47.167000000000002</v>
      </c>
      <c r="O4250" s="21" t="s">
        <v>66</v>
      </c>
      <c r="P4250" s="24">
        <f>TotalMov[[#This Row],[Confirmed activ. 3 (ILE03)]]</f>
        <v>47.167000000000002</v>
      </c>
      <c r="Q4250" s="24">
        <v>40</v>
      </c>
      <c r="R4250" s="21" t="s">
        <v>66</v>
      </c>
      <c r="S4250" s="21" t="s">
        <v>140</v>
      </c>
    </row>
    <row r="4251" spans="1:19" x14ac:dyDescent="0.35">
      <c r="A4251" s="21">
        <v>1558789</v>
      </c>
      <c r="B4251" s="53">
        <v>411591</v>
      </c>
      <c r="C4251" s="21">
        <f>VLOOKUP(TotalMov[[#This Row],[Order]],'Total Mov by SS'!B:C,2,0)</f>
        <v>162</v>
      </c>
      <c r="D4251" s="21" t="s">
        <v>59</v>
      </c>
      <c r="E4251" s="21" t="s">
        <v>68</v>
      </c>
      <c r="F4251" s="21" t="s">
        <v>61</v>
      </c>
      <c r="G4251" s="21" t="s">
        <v>62</v>
      </c>
      <c r="H4251" s="21" t="s">
        <v>63</v>
      </c>
      <c r="I4251" s="21" t="s">
        <v>64</v>
      </c>
      <c r="J4251" s="22">
        <v>43761</v>
      </c>
      <c r="K4251" s="23">
        <v>0.45300925925926</v>
      </c>
      <c r="L4251" s="22">
        <v>43761</v>
      </c>
      <c r="M4251" s="23">
        <v>0.46825231481481</v>
      </c>
      <c r="N4251" s="25">
        <v>7.3170000000000002</v>
      </c>
      <c r="O4251" s="21" t="s">
        <v>66</v>
      </c>
      <c r="P4251" s="24">
        <f>TotalMov[[#This Row],[Confirmed activ. 3 (ILE03)]]</f>
        <v>7.3170000000000002</v>
      </c>
      <c r="Q4251" s="24">
        <v>15</v>
      </c>
      <c r="R4251" s="21" t="s">
        <v>66</v>
      </c>
      <c r="S4251" s="21" t="s">
        <v>140</v>
      </c>
    </row>
    <row r="4252" spans="1:19" x14ac:dyDescent="0.35">
      <c r="A4252" s="21">
        <v>1558789</v>
      </c>
      <c r="B4252" s="53">
        <v>411591</v>
      </c>
      <c r="C4252" s="21">
        <f>VLOOKUP(TotalMov[[#This Row],[Order]],'Total Mov by SS'!B:C,2,0)</f>
        <v>162</v>
      </c>
      <c r="D4252" s="21" t="s">
        <v>59</v>
      </c>
      <c r="E4252" s="21" t="s">
        <v>73</v>
      </c>
      <c r="F4252" s="21" t="s">
        <v>69</v>
      </c>
      <c r="G4252" s="21" t="s">
        <v>62</v>
      </c>
      <c r="H4252" s="21" t="s">
        <v>70</v>
      </c>
      <c r="I4252" s="21" t="s">
        <v>71</v>
      </c>
      <c r="J4252" s="22">
        <v>43766</v>
      </c>
      <c r="K4252" s="23">
        <v>0.31923611111111</v>
      </c>
      <c r="L4252" s="22">
        <v>43766</v>
      </c>
      <c r="M4252" s="23">
        <v>0.31923611111111</v>
      </c>
      <c r="N4252" s="24">
        <v>20</v>
      </c>
      <c r="O4252" s="21" t="s">
        <v>66</v>
      </c>
      <c r="P4252" s="24">
        <f>TotalMov[[#This Row],[Confirmed activ. 3 (ILE03)]]</f>
        <v>20</v>
      </c>
      <c r="Q4252" s="24">
        <v>20</v>
      </c>
      <c r="R4252" s="21" t="s">
        <v>66</v>
      </c>
      <c r="S4252" s="21" t="s">
        <v>141</v>
      </c>
    </row>
    <row r="4253" spans="1:19" x14ac:dyDescent="0.35">
      <c r="A4253" s="21">
        <v>1558789</v>
      </c>
      <c r="B4253" s="53">
        <v>411591</v>
      </c>
      <c r="C4253" s="21">
        <f>VLOOKUP(TotalMov[[#This Row],[Order]],'Total Mov by SS'!B:C,2,0)</f>
        <v>162</v>
      </c>
      <c r="D4253" s="21" t="s">
        <v>59</v>
      </c>
      <c r="E4253" s="21" t="s">
        <v>75</v>
      </c>
      <c r="F4253" s="21" t="s">
        <v>61</v>
      </c>
      <c r="G4253" s="21" t="s">
        <v>62</v>
      </c>
      <c r="H4253" s="21" t="s">
        <v>63</v>
      </c>
      <c r="I4253" s="21" t="s">
        <v>74</v>
      </c>
      <c r="J4253" s="22">
        <v>43766</v>
      </c>
      <c r="K4253" s="23">
        <v>0.32751157407407</v>
      </c>
      <c r="L4253" s="22">
        <v>43768</v>
      </c>
      <c r="M4253" s="23">
        <v>0.33442129629630002</v>
      </c>
      <c r="N4253" s="25">
        <v>18.623000000000001</v>
      </c>
      <c r="O4253" s="21" t="s">
        <v>77</v>
      </c>
      <c r="P4253" s="24">
        <f>TotalMov[[#This Row],[Confirmed activ. 3 (ILE03)]]*60</f>
        <v>1117.3800000000001</v>
      </c>
      <c r="Q4253" s="24">
        <v>290</v>
      </c>
      <c r="R4253" s="21" t="s">
        <v>66</v>
      </c>
      <c r="S4253" s="21" t="s">
        <v>140</v>
      </c>
    </row>
    <row r="4254" spans="1:19" x14ac:dyDescent="0.35">
      <c r="A4254" s="21">
        <v>1558789</v>
      </c>
      <c r="B4254" s="53">
        <v>411591</v>
      </c>
      <c r="C4254" s="21">
        <f>VLOOKUP(TotalMov[[#This Row],[Order]],'Total Mov by SS'!B:C,2,0)</f>
        <v>162</v>
      </c>
      <c r="D4254" s="21" t="s">
        <v>59</v>
      </c>
      <c r="E4254" s="21" t="s">
        <v>78</v>
      </c>
      <c r="F4254" s="21" t="s">
        <v>61</v>
      </c>
      <c r="G4254" s="21" t="s">
        <v>62</v>
      </c>
      <c r="H4254" s="21" t="s">
        <v>63</v>
      </c>
      <c r="I4254" s="21" t="s">
        <v>76</v>
      </c>
      <c r="J4254" s="22">
        <v>43768</v>
      </c>
      <c r="K4254" s="23">
        <v>0.33453703703704002</v>
      </c>
      <c r="L4254" s="22">
        <v>43772</v>
      </c>
      <c r="M4254" s="23">
        <v>0.74334490740740999</v>
      </c>
      <c r="N4254" s="25">
        <v>1506.47</v>
      </c>
      <c r="O4254" s="21" t="s">
        <v>66</v>
      </c>
      <c r="P4254" s="24">
        <f>TotalMov[[#This Row],[Confirmed activ. 3 (ILE03)]]</f>
        <v>1506.47</v>
      </c>
      <c r="Q4254" s="24">
        <v>1040</v>
      </c>
      <c r="R4254" s="21" t="s">
        <v>66</v>
      </c>
      <c r="S4254" s="21" t="s">
        <v>140</v>
      </c>
    </row>
    <row r="4255" spans="1:19" x14ac:dyDescent="0.35">
      <c r="A4255" s="21">
        <v>1558789</v>
      </c>
      <c r="B4255" s="53">
        <v>411591</v>
      </c>
      <c r="C4255" s="21">
        <f>VLOOKUP(TotalMov[[#This Row],[Order]],'Total Mov by SS'!B:C,2,0)</f>
        <v>162</v>
      </c>
      <c r="D4255" s="21" t="s">
        <v>59</v>
      </c>
      <c r="E4255" s="21" t="s">
        <v>80</v>
      </c>
      <c r="F4255" s="21" t="s">
        <v>61</v>
      </c>
      <c r="G4255" s="21" t="s">
        <v>62</v>
      </c>
      <c r="H4255" s="21" t="s">
        <v>63</v>
      </c>
      <c r="I4255" s="21" t="s">
        <v>112</v>
      </c>
      <c r="J4255" s="22">
        <v>43773</v>
      </c>
      <c r="K4255" s="23">
        <v>0.32177083333333001</v>
      </c>
      <c r="L4255" s="22">
        <v>43773</v>
      </c>
      <c r="M4255" s="23">
        <v>0.36314814814815</v>
      </c>
      <c r="N4255" s="25">
        <v>59.582999999999998</v>
      </c>
      <c r="O4255" s="21" t="s">
        <v>66</v>
      </c>
      <c r="P4255" s="24">
        <f>TotalMov[[#This Row],[Confirmed activ. 3 (ILE03)]]</f>
        <v>59.582999999999998</v>
      </c>
      <c r="Q4255" s="24">
        <v>50</v>
      </c>
      <c r="R4255" s="21" t="s">
        <v>66</v>
      </c>
      <c r="S4255" s="21" t="s">
        <v>140</v>
      </c>
    </row>
    <row r="4256" spans="1:19" x14ac:dyDescent="0.35">
      <c r="A4256" s="21">
        <v>1558789</v>
      </c>
      <c r="B4256" s="53">
        <v>411591</v>
      </c>
      <c r="C4256" s="21">
        <f>VLOOKUP(TotalMov[[#This Row],[Order]],'Total Mov by SS'!B:C,2,0)</f>
        <v>162</v>
      </c>
      <c r="D4256" s="21" t="s">
        <v>59</v>
      </c>
      <c r="E4256" s="21" t="s">
        <v>82</v>
      </c>
      <c r="F4256" s="21" t="s">
        <v>89</v>
      </c>
      <c r="G4256" s="21" t="s">
        <v>90</v>
      </c>
      <c r="H4256" s="21" t="s">
        <v>91</v>
      </c>
      <c r="I4256" s="21" t="s">
        <v>92</v>
      </c>
      <c r="J4256" s="22"/>
      <c r="K4256" s="23">
        <v>0</v>
      </c>
      <c r="L4256" s="22"/>
      <c r="M4256" s="23">
        <v>0</v>
      </c>
      <c r="N4256" s="25">
        <v>0</v>
      </c>
      <c r="O4256" s="21" t="s">
        <v>93</v>
      </c>
      <c r="P4256" s="24"/>
      <c r="Q4256" s="24">
        <v>0</v>
      </c>
      <c r="R4256" s="21" t="s">
        <v>66</v>
      </c>
      <c r="S4256" s="21" t="s">
        <v>142</v>
      </c>
    </row>
    <row r="4257" spans="1:19" x14ac:dyDescent="0.35">
      <c r="A4257" s="21">
        <v>1558789</v>
      </c>
      <c r="B4257" s="53">
        <v>411591</v>
      </c>
      <c r="C4257" s="21">
        <f>VLOOKUP(TotalMov[[#This Row],[Order]],'Total Mov by SS'!B:C,2,0)</f>
        <v>162</v>
      </c>
      <c r="D4257" s="21" t="s">
        <v>59</v>
      </c>
      <c r="E4257" s="21" t="s">
        <v>85</v>
      </c>
      <c r="F4257" s="21" t="s">
        <v>69</v>
      </c>
      <c r="G4257" s="21" t="s">
        <v>62</v>
      </c>
      <c r="H4257" s="21" t="s">
        <v>70</v>
      </c>
      <c r="I4257" s="21" t="s">
        <v>79</v>
      </c>
      <c r="J4257" s="22">
        <v>43773</v>
      </c>
      <c r="K4257" s="23">
        <v>0.69277777777778005</v>
      </c>
      <c r="L4257" s="22">
        <v>43773</v>
      </c>
      <c r="M4257" s="23">
        <v>0.69277777777778005</v>
      </c>
      <c r="N4257" s="24">
        <v>20</v>
      </c>
      <c r="O4257" s="21" t="s">
        <v>66</v>
      </c>
      <c r="P4257" s="24">
        <f>TotalMov[[#This Row],[Confirmed activ. 3 (ILE03)]]</f>
        <v>20</v>
      </c>
      <c r="Q4257" s="24">
        <v>20</v>
      </c>
      <c r="R4257" s="21" t="s">
        <v>66</v>
      </c>
      <c r="S4257" s="21" t="s">
        <v>141</v>
      </c>
    </row>
    <row r="4258" spans="1:19" x14ac:dyDescent="0.35">
      <c r="A4258" s="21">
        <v>1558789</v>
      </c>
      <c r="B4258" s="53">
        <v>411591</v>
      </c>
      <c r="C4258" s="21">
        <f>VLOOKUP(TotalMov[[#This Row],[Order]],'Total Mov by SS'!B:C,2,0)</f>
        <v>162</v>
      </c>
      <c r="D4258" s="21" t="s">
        <v>59</v>
      </c>
      <c r="E4258" s="21" t="s">
        <v>88</v>
      </c>
      <c r="F4258" s="21" t="s">
        <v>69</v>
      </c>
      <c r="G4258" s="21" t="s">
        <v>62</v>
      </c>
      <c r="H4258" s="21" t="s">
        <v>70</v>
      </c>
      <c r="I4258" s="21" t="s">
        <v>81</v>
      </c>
      <c r="J4258" s="22">
        <v>43773</v>
      </c>
      <c r="K4258" s="23">
        <v>0.69314814814814996</v>
      </c>
      <c r="L4258" s="22">
        <v>43773</v>
      </c>
      <c r="M4258" s="23">
        <v>0.69314814814814996</v>
      </c>
      <c r="N4258" s="24">
        <v>20</v>
      </c>
      <c r="O4258" s="21" t="s">
        <v>66</v>
      </c>
      <c r="P4258" s="24">
        <f>TotalMov[[#This Row],[Confirmed activ. 3 (ILE03)]]</f>
        <v>20</v>
      </c>
      <c r="Q4258" s="24">
        <v>20</v>
      </c>
      <c r="R4258" s="21" t="s">
        <v>66</v>
      </c>
      <c r="S4258" s="21" t="s">
        <v>141</v>
      </c>
    </row>
    <row r="4259" spans="1:19" x14ac:dyDescent="0.35">
      <c r="A4259" s="21">
        <v>1558789</v>
      </c>
      <c r="B4259" s="53">
        <v>411591</v>
      </c>
      <c r="C4259" s="21">
        <f>VLOOKUP(TotalMov[[#This Row],[Order]],'Total Mov by SS'!B:C,2,0)</f>
        <v>162</v>
      </c>
      <c r="D4259" s="21" t="s">
        <v>59</v>
      </c>
      <c r="E4259" s="21" t="s">
        <v>95</v>
      </c>
      <c r="F4259" s="21" t="s">
        <v>83</v>
      </c>
      <c r="G4259" s="21" t="s">
        <v>62</v>
      </c>
      <c r="H4259" s="21" t="s">
        <v>84</v>
      </c>
      <c r="I4259" s="21" t="s">
        <v>84</v>
      </c>
      <c r="J4259" s="22">
        <v>43773</v>
      </c>
      <c r="K4259" s="23">
        <v>0.75478009259259005</v>
      </c>
      <c r="L4259" s="22">
        <v>43775</v>
      </c>
      <c r="M4259" s="23">
        <v>0.14927083333332999</v>
      </c>
      <c r="N4259" s="25">
        <v>5.1959999999999997</v>
      </c>
      <c r="O4259" s="21" t="s">
        <v>77</v>
      </c>
      <c r="P4259" s="24">
        <f>TotalMov[[#This Row],[Confirmed activ. 3 (ILE03)]]*60</f>
        <v>311.76</v>
      </c>
      <c r="Q4259" s="24">
        <v>450</v>
      </c>
      <c r="R4259" s="21" t="s">
        <v>66</v>
      </c>
      <c r="S4259" s="21" t="s">
        <v>140</v>
      </c>
    </row>
    <row r="4260" spans="1:19" x14ac:dyDescent="0.35">
      <c r="A4260" s="21">
        <v>1558789</v>
      </c>
      <c r="B4260" s="53">
        <v>411591</v>
      </c>
      <c r="C4260" s="21">
        <f>VLOOKUP(TotalMov[[#This Row],[Order]],'Total Mov by SS'!B:C,2,0)</f>
        <v>162</v>
      </c>
      <c r="D4260" s="21" t="s">
        <v>59</v>
      </c>
      <c r="E4260" s="21" t="s">
        <v>97</v>
      </c>
      <c r="F4260" s="21" t="s">
        <v>86</v>
      </c>
      <c r="G4260" s="21" t="s">
        <v>62</v>
      </c>
      <c r="H4260" s="21" t="s">
        <v>87</v>
      </c>
      <c r="I4260" s="21" t="s">
        <v>87</v>
      </c>
      <c r="J4260" s="22">
        <v>43775</v>
      </c>
      <c r="K4260" s="23">
        <v>0.37865740740741</v>
      </c>
      <c r="L4260" s="22">
        <v>43775</v>
      </c>
      <c r="M4260" s="23">
        <v>0.37865740740741</v>
      </c>
      <c r="N4260" s="24">
        <v>20</v>
      </c>
      <c r="O4260" s="21" t="s">
        <v>66</v>
      </c>
      <c r="P4260" s="24">
        <f>TotalMov[[#This Row],[Confirmed activ. 3 (ILE03)]]</f>
        <v>20</v>
      </c>
      <c r="Q4260" s="24">
        <v>20</v>
      </c>
      <c r="R4260" s="21" t="s">
        <v>66</v>
      </c>
      <c r="S4260" s="21" t="s">
        <v>141</v>
      </c>
    </row>
    <row r="4261" spans="1:19" x14ac:dyDescent="0.35">
      <c r="A4261" s="21">
        <v>1558789</v>
      </c>
      <c r="B4261" s="53">
        <v>411591</v>
      </c>
      <c r="C4261" s="21">
        <f>VLOOKUP(TotalMov[[#This Row],[Order]],'Total Mov by SS'!B:C,2,0)</f>
        <v>162</v>
      </c>
      <c r="D4261" s="21" t="s">
        <v>59</v>
      </c>
      <c r="E4261" s="21" t="s">
        <v>99</v>
      </c>
      <c r="F4261" s="21" t="s">
        <v>61</v>
      </c>
      <c r="G4261" s="21" t="s">
        <v>62</v>
      </c>
      <c r="H4261" s="21" t="s">
        <v>63</v>
      </c>
      <c r="I4261" s="21" t="s">
        <v>96</v>
      </c>
      <c r="J4261" s="22">
        <v>43775</v>
      </c>
      <c r="K4261" s="23">
        <v>0.68510416666666996</v>
      </c>
      <c r="L4261" s="22">
        <v>43775</v>
      </c>
      <c r="M4261" s="23">
        <v>0.69596064814814995</v>
      </c>
      <c r="N4261" s="25">
        <v>15.632999999999999</v>
      </c>
      <c r="O4261" s="21" t="s">
        <v>66</v>
      </c>
      <c r="P4261" s="24">
        <f>TotalMov[[#This Row],[Confirmed activ. 3 (ILE03)]]</f>
        <v>15.632999999999999</v>
      </c>
      <c r="Q4261" s="24">
        <v>100</v>
      </c>
      <c r="R4261" s="21" t="s">
        <v>66</v>
      </c>
      <c r="S4261" s="21" t="s">
        <v>140</v>
      </c>
    </row>
    <row r="4262" spans="1:19" x14ac:dyDescent="0.35">
      <c r="A4262" s="21">
        <v>1558789</v>
      </c>
      <c r="B4262" s="53">
        <v>411591</v>
      </c>
      <c r="C4262" s="21">
        <f>VLOOKUP(TotalMov[[#This Row],[Order]],'Total Mov by SS'!B:C,2,0)</f>
        <v>162</v>
      </c>
      <c r="D4262" s="21" t="s">
        <v>59</v>
      </c>
      <c r="E4262" s="21" t="s">
        <v>101</v>
      </c>
      <c r="F4262" s="21" t="s">
        <v>69</v>
      </c>
      <c r="G4262" s="21" t="s">
        <v>62</v>
      </c>
      <c r="H4262" s="21" t="s">
        <v>70</v>
      </c>
      <c r="I4262" s="21" t="s">
        <v>98</v>
      </c>
      <c r="J4262" s="22">
        <v>43780</v>
      </c>
      <c r="K4262" s="23">
        <v>0.64912037037036996</v>
      </c>
      <c r="L4262" s="22">
        <v>43780</v>
      </c>
      <c r="M4262" s="23">
        <v>0.64912037037036996</v>
      </c>
      <c r="N4262" s="24">
        <v>20</v>
      </c>
      <c r="O4262" s="21" t="s">
        <v>66</v>
      </c>
      <c r="P4262" s="24">
        <f>TotalMov[[#This Row],[Confirmed activ. 3 (ILE03)]]</f>
        <v>20</v>
      </c>
      <c r="Q4262" s="24">
        <v>20</v>
      </c>
      <c r="R4262" s="21" t="s">
        <v>66</v>
      </c>
      <c r="S4262" s="21" t="s">
        <v>141</v>
      </c>
    </row>
    <row r="4263" spans="1:19" x14ac:dyDescent="0.35">
      <c r="A4263" s="21">
        <v>1558789</v>
      </c>
      <c r="B4263" s="53">
        <v>411591</v>
      </c>
      <c r="C4263" s="21">
        <f>VLOOKUP(TotalMov[[#This Row],[Order]],'Total Mov by SS'!B:C,2,0)</f>
        <v>162</v>
      </c>
      <c r="D4263" s="21" t="s">
        <v>59</v>
      </c>
      <c r="E4263" s="21" t="s">
        <v>104</v>
      </c>
      <c r="F4263" s="21" t="s">
        <v>69</v>
      </c>
      <c r="G4263" s="21" t="s">
        <v>62</v>
      </c>
      <c r="H4263" s="21" t="s">
        <v>70</v>
      </c>
      <c r="I4263" s="21" t="s">
        <v>100</v>
      </c>
      <c r="J4263" s="22">
        <v>43780</v>
      </c>
      <c r="K4263" s="23">
        <v>0.64916666666667</v>
      </c>
      <c r="L4263" s="22">
        <v>43780</v>
      </c>
      <c r="M4263" s="23">
        <v>0.64916666666667</v>
      </c>
      <c r="N4263" s="24">
        <v>30</v>
      </c>
      <c r="O4263" s="21" t="s">
        <v>66</v>
      </c>
      <c r="P4263" s="24">
        <f>TotalMov[[#This Row],[Confirmed activ. 3 (ILE03)]]</f>
        <v>30</v>
      </c>
      <c r="Q4263" s="24">
        <v>30</v>
      </c>
      <c r="R4263" s="21" t="s">
        <v>66</v>
      </c>
      <c r="S4263" s="21" t="s">
        <v>141</v>
      </c>
    </row>
    <row r="4264" spans="1:19" x14ac:dyDescent="0.35">
      <c r="A4264" s="21">
        <v>1558789</v>
      </c>
      <c r="B4264" s="53">
        <v>411591</v>
      </c>
      <c r="C4264" s="21">
        <f>VLOOKUP(TotalMov[[#This Row],[Order]],'Total Mov by SS'!B:C,2,0)</f>
        <v>162</v>
      </c>
      <c r="D4264" s="21" t="s">
        <v>59</v>
      </c>
      <c r="E4264" s="21" t="s">
        <v>113</v>
      </c>
      <c r="F4264" s="21" t="s">
        <v>102</v>
      </c>
      <c r="G4264" s="21" t="s">
        <v>62</v>
      </c>
      <c r="H4264" s="21" t="s">
        <v>100</v>
      </c>
      <c r="I4264" s="21" t="s">
        <v>103</v>
      </c>
      <c r="J4264" s="22">
        <v>43780</v>
      </c>
      <c r="K4264" s="23">
        <v>0.64920138888889001</v>
      </c>
      <c r="L4264" s="22">
        <v>43780</v>
      </c>
      <c r="M4264" s="23">
        <v>0.64920138888889001</v>
      </c>
      <c r="N4264" s="24">
        <v>30</v>
      </c>
      <c r="O4264" s="21" t="s">
        <v>66</v>
      </c>
      <c r="P4264" s="24">
        <f>TotalMov[[#This Row],[Confirmed activ. 3 (ILE03)]]</f>
        <v>30</v>
      </c>
      <c r="Q4264" s="24">
        <v>30</v>
      </c>
      <c r="R4264" s="21" t="s">
        <v>66</v>
      </c>
      <c r="S4264" s="21" t="s">
        <v>141</v>
      </c>
    </row>
    <row r="4265" spans="1:19" x14ac:dyDescent="0.35">
      <c r="A4265" s="21">
        <v>1558789</v>
      </c>
      <c r="B4265" s="53">
        <v>411591</v>
      </c>
      <c r="C4265" s="21">
        <f>VLOOKUP(TotalMov[[#This Row],[Order]],'Total Mov by SS'!B:C,2,0)</f>
        <v>162</v>
      </c>
      <c r="D4265" s="21" t="s">
        <v>59</v>
      </c>
      <c r="E4265" s="21" t="s">
        <v>114</v>
      </c>
      <c r="F4265" s="21" t="s">
        <v>102</v>
      </c>
      <c r="G4265" s="21" t="s">
        <v>105</v>
      </c>
      <c r="H4265" s="21" t="s">
        <v>100</v>
      </c>
      <c r="I4265" s="21" t="s">
        <v>106</v>
      </c>
      <c r="J4265" s="22">
        <v>43781</v>
      </c>
      <c r="K4265" s="23">
        <v>0.36422453703704</v>
      </c>
      <c r="L4265" s="22">
        <v>43781</v>
      </c>
      <c r="M4265" s="23">
        <v>0.36422453703704</v>
      </c>
      <c r="N4265" s="24">
        <v>45</v>
      </c>
      <c r="O4265" s="21" t="s">
        <v>66</v>
      </c>
      <c r="P4265" s="24">
        <f>TotalMov[[#This Row],[Confirmed activ. 3 (ILE03)]]</f>
        <v>45</v>
      </c>
      <c r="Q4265" s="24">
        <v>45</v>
      </c>
      <c r="R4265" s="21" t="s">
        <v>66</v>
      </c>
      <c r="S4265" s="21" t="s">
        <v>141</v>
      </c>
    </row>
    <row r="4266" spans="1:19" x14ac:dyDescent="0.35">
      <c r="A4266" s="21">
        <v>1558789</v>
      </c>
      <c r="B4266" s="53">
        <v>411591</v>
      </c>
      <c r="C4266" s="21">
        <f>VLOOKUP(TotalMov[[#This Row],[Order]],'Total Mov by SS'!B:C,2,0)</f>
        <v>162</v>
      </c>
      <c r="D4266" s="21" t="s">
        <v>107</v>
      </c>
      <c r="E4266" s="21" t="s">
        <v>60</v>
      </c>
      <c r="F4266" s="21" t="s">
        <v>61</v>
      </c>
      <c r="G4266" s="21" t="s">
        <v>90</v>
      </c>
      <c r="H4266" s="21" t="s">
        <v>63</v>
      </c>
      <c r="I4266" s="21" t="s">
        <v>108</v>
      </c>
      <c r="J4266" s="22">
        <v>43775</v>
      </c>
      <c r="K4266" s="23">
        <v>0.40744212962963</v>
      </c>
      <c r="L4266" s="22">
        <v>43775</v>
      </c>
      <c r="M4266" s="23">
        <v>0.58684027777778003</v>
      </c>
      <c r="N4266" s="25">
        <v>4.306</v>
      </c>
      <c r="O4266" s="21" t="s">
        <v>77</v>
      </c>
      <c r="P4266" s="24">
        <f>TotalMov[[#This Row],[Confirmed activ. 3 (ILE03)]]*60</f>
        <v>258.36</v>
      </c>
      <c r="Q4266" s="24">
        <v>1</v>
      </c>
      <c r="R4266" s="21" t="s">
        <v>66</v>
      </c>
      <c r="S4266" s="21" t="s">
        <v>140</v>
      </c>
    </row>
    <row r="4267" spans="1:19" x14ac:dyDescent="0.35">
      <c r="A4267" s="21">
        <v>1558789</v>
      </c>
      <c r="B4267" s="53">
        <v>411591</v>
      </c>
      <c r="C4267" s="21">
        <f>VLOOKUP(TotalMov[[#This Row],[Order]],'Total Mov by SS'!B:C,2,0)</f>
        <v>162</v>
      </c>
      <c r="D4267" s="21" t="s">
        <v>109</v>
      </c>
      <c r="E4267" s="21" t="s">
        <v>95</v>
      </c>
      <c r="F4267" s="21" t="s">
        <v>83</v>
      </c>
      <c r="G4267" s="21" t="s">
        <v>90</v>
      </c>
      <c r="H4267" s="21" t="s">
        <v>84</v>
      </c>
      <c r="I4267" s="21" t="s">
        <v>110</v>
      </c>
      <c r="J4267" s="22"/>
      <c r="K4267" s="23">
        <v>0</v>
      </c>
      <c r="L4267" s="22"/>
      <c r="M4267" s="23">
        <v>0</v>
      </c>
      <c r="N4267" s="25">
        <v>0</v>
      </c>
      <c r="O4267" s="21" t="s">
        <v>93</v>
      </c>
      <c r="P4267" s="24"/>
      <c r="Q4267" s="24">
        <v>5</v>
      </c>
      <c r="R4267" s="21" t="s">
        <v>66</v>
      </c>
      <c r="S4267" s="21" t="s">
        <v>142</v>
      </c>
    </row>
    <row r="4268" spans="1:19" x14ac:dyDescent="0.35">
      <c r="A4268" s="21">
        <v>1558790</v>
      </c>
      <c r="B4268" s="53">
        <v>411591</v>
      </c>
      <c r="C4268" s="21">
        <f>VLOOKUP(TotalMov[[#This Row],[Order]],'Total Mov by SS'!B:C,2,0)</f>
        <v>162</v>
      </c>
      <c r="D4268" s="21" t="s">
        <v>59</v>
      </c>
      <c r="E4268" s="21" t="s">
        <v>60</v>
      </c>
      <c r="F4268" s="21" t="s">
        <v>83</v>
      </c>
      <c r="G4268" s="21" t="s">
        <v>62</v>
      </c>
      <c r="H4268" s="21" t="s">
        <v>84</v>
      </c>
      <c r="I4268" s="21" t="s">
        <v>111</v>
      </c>
      <c r="J4268" s="22">
        <v>43765</v>
      </c>
      <c r="K4268" s="23">
        <v>0.70913194444444005</v>
      </c>
      <c r="L4268" s="22">
        <v>43766</v>
      </c>
      <c r="M4268" s="23">
        <v>0.17825231481480999</v>
      </c>
      <c r="N4268" s="25">
        <v>79.55</v>
      </c>
      <c r="O4268" s="21" t="s">
        <v>66</v>
      </c>
      <c r="P4268" s="24">
        <f>TotalMov[[#This Row],[Confirmed activ. 3 (ILE03)]]</f>
        <v>79.55</v>
      </c>
      <c r="Q4268" s="24">
        <v>40</v>
      </c>
      <c r="R4268" s="21" t="s">
        <v>66</v>
      </c>
      <c r="S4268" s="21" t="s">
        <v>140</v>
      </c>
    </row>
    <row r="4269" spans="1:19" x14ac:dyDescent="0.35">
      <c r="A4269" s="21">
        <v>1558790</v>
      </c>
      <c r="B4269" s="53">
        <v>411591</v>
      </c>
      <c r="C4269" s="21">
        <f>VLOOKUP(TotalMov[[#This Row],[Order]],'Total Mov by SS'!B:C,2,0)</f>
        <v>162</v>
      </c>
      <c r="D4269" s="21" t="s">
        <v>59</v>
      </c>
      <c r="E4269" s="21" t="s">
        <v>68</v>
      </c>
      <c r="F4269" s="21" t="s">
        <v>61</v>
      </c>
      <c r="G4269" s="21" t="s">
        <v>62</v>
      </c>
      <c r="H4269" s="21" t="s">
        <v>63</v>
      </c>
      <c r="I4269" s="21" t="s">
        <v>64</v>
      </c>
      <c r="J4269" s="22">
        <v>43766</v>
      </c>
      <c r="K4269" s="23">
        <v>0.39097222222222</v>
      </c>
      <c r="L4269" s="22">
        <v>43766</v>
      </c>
      <c r="M4269" s="23">
        <v>0.39978009259259001</v>
      </c>
      <c r="N4269" s="25">
        <v>12.683</v>
      </c>
      <c r="O4269" s="21" t="s">
        <v>66</v>
      </c>
      <c r="P4269" s="24">
        <f>TotalMov[[#This Row],[Confirmed activ. 3 (ILE03)]]</f>
        <v>12.683</v>
      </c>
      <c r="Q4269" s="24">
        <v>15</v>
      </c>
      <c r="R4269" s="21" t="s">
        <v>66</v>
      </c>
      <c r="S4269" s="21" t="s">
        <v>140</v>
      </c>
    </row>
    <row r="4270" spans="1:19" x14ac:dyDescent="0.35">
      <c r="A4270" s="21">
        <v>1558790</v>
      </c>
      <c r="B4270" s="53">
        <v>411591</v>
      </c>
      <c r="C4270" s="21">
        <f>VLOOKUP(TotalMov[[#This Row],[Order]],'Total Mov by SS'!B:C,2,0)</f>
        <v>162</v>
      </c>
      <c r="D4270" s="21" t="s">
        <v>59</v>
      </c>
      <c r="E4270" s="21" t="s">
        <v>73</v>
      </c>
      <c r="F4270" s="21" t="s">
        <v>69</v>
      </c>
      <c r="G4270" s="21" t="s">
        <v>62</v>
      </c>
      <c r="H4270" s="21" t="s">
        <v>70</v>
      </c>
      <c r="I4270" s="21" t="s">
        <v>71</v>
      </c>
      <c r="J4270" s="22">
        <v>43767</v>
      </c>
      <c r="K4270" s="23">
        <v>0.31030092592593</v>
      </c>
      <c r="L4270" s="22">
        <v>43767</v>
      </c>
      <c r="M4270" s="23">
        <v>0.31030092592593</v>
      </c>
      <c r="N4270" s="24">
        <v>20</v>
      </c>
      <c r="O4270" s="21" t="s">
        <v>66</v>
      </c>
      <c r="P4270" s="24">
        <f>TotalMov[[#This Row],[Confirmed activ. 3 (ILE03)]]</f>
        <v>20</v>
      </c>
      <c r="Q4270" s="24">
        <v>20</v>
      </c>
      <c r="R4270" s="21" t="s">
        <v>66</v>
      </c>
      <c r="S4270" s="21" t="s">
        <v>141</v>
      </c>
    </row>
    <row r="4271" spans="1:19" x14ac:dyDescent="0.35">
      <c r="A4271" s="21">
        <v>1558790</v>
      </c>
      <c r="B4271" s="53">
        <v>411591</v>
      </c>
      <c r="C4271" s="21">
        <f>VLOOKUP(TotalMov[[#This Row],[Order]],'Total Mov by SS'!B:C,2,0)</f>
        <v>162</v>
      </c>
      <c r="D4271" s="21" t="s">
        <v>59</v>
      </c>
      <c r="E4271" s="21" t="s">
        <v>75</v>
      </c>
      <c r="F4271" s="21" t="s">
        <v>61</v>
      </c>
      <c r="G4271" s="21" t="s">
        <v>62</v>
      </c>
      <c r="H4271" s="21" t="s">
        <v>63</v>
      </c>
      <c r="I4271" s="21" t="s">
        <v>74</v>
      </c>
      <c r="J4271" s="22">
        <v>43767</v>
      </c>
      <c r="K4271" s="23">
        <v>0.31225694444444002</v>
      </c>
      <c r="L4271" s="22">
        <v>43767</v>
      </c>
      <c r="M4271" s="23">
        <v>0.47760416666666999</v>
      </c>
      <c r="N4271" s="25">
        <v>3.6280000000000001</v>
      </c>
      <c r="O4271" s="21" t="s">
        <v>77</v>
      </c>
      <c r="P4271" s="24">
        <f>TotalMov[[#This Row],[Confirmed activ. 3 (ILE03)]]*60</f>
        <v>217.68</v>
      </c>
      <c r="Q4271" s="24">
        <v>350</v>
      </c>
      <c r="R4271" s="21" t="s">
        <v>66</v>
      </c>
      <c r="S4271" s="21" t="s">
        <v>140</v>
      </c>
    </row>
    <row r="4272" spans="1:19" x14ac:dyDescent="0.35">
      <c r="A4272" s="21">
        <v>1558790</v>
      </c>
      <c r="B4272" s="53">
        <v>411591</v>
      </c>
      <c r="C4272" s="21">
        <f>VLOOKUP(TotalMov[[#This Row],[Order]],'Total Mov by SS'!B:C,2,0)</f>
        <v>162</v>
      </c>
      <c r="D4272" s="21" t="s">
        <v>59</v>
      </c>
      <c r="E4272" s="21" t="s">
        <v>78</v>
      </c>
      <c r="F4272" s="21" t="s">
        <v>61</v>
      </c>
      <c r="G4272" s="21" t="s">
        <v>62</v>
      </c>
      <c r="H4272" s="21" t="s">
        <v>63</v>
      </c>
      <c r="I4272" s="21" t="s">
        <v>76</v>
      </c>
      <c r="J4272" s="22">
        <v>43767</v>
      </c>
      <c r="K4272" s="23">
        <v>0.50604166666667005</v>
      </c>
      <c r="L4272" s="22">
        <v>43773</v>
      </c>
      <c r="M4272" s="23">
        <v>0.66233796296295999</v>
      </c>
      <c r="N4272" s="25">
        <v>30.478000000000002</v>
      </c>
      <c r="O4272" s="21" t="s">
        <v>77</v>
      </c>
      <c r="P4272" s="24">
        <f>TotalMov[[#This Row],[Confirmed activ. 3 (ILE03)]]*60</f>
        <v>1828.68</v>
      </c>
      <c r="Q4272" s="24">
        <v>1020</v>
      </c>
      <c r="R4272" s="21" t="s">
        <v>66</v>
      </c>
      <c r="S4272" s="21" t="s">
        <v>140</v>
      </c>
    </row>
    <row r="4273" spans="1:19" x14ac:dyDescent="0.35">
      <c r="A4273" s="21">
        <v>1558790</v>
      </c>
      <c r="B4273" s="53">
        <v>411591</v>
      </c>
      <c r="C4273" s="21">
        <f>VLOOKUP(TotalMov[[#This Row],[Order]],'Total Mov by SS'!B:C,2,0)</f>
        <v>162</v>
      </c>
      <c r="D4273" s="21" t="s">
        <v>59</v>
      </c>
      <c r="E4273" s="21" t="s">
        <v>80</v>
      </c>
      <c r="F4273" s="21" t="s">
        <v>61</v>
      </c>
      <c r="G4273" s="21" t="s">
        <v>62</v>
      </c>
      <c r="H4273" s="21" t="s">
        <v>63</v>
      </c>
      <c r="I4273" s="21" t="s">
        <v>112</v>
      </c>
      <c r="J4273" s="22">
        <v>43773</v>
      </c>
      <c r="K4273" s="23">
        <v>0.66268518518519004</v>
      </c>
      <c r="L4273" s="22">
        <v>43773</v>
      </c>
      <c r="M4273" s="23">
        <v>0.67981481481480999</v>
      </c>
      <c r="N4273" s="25">
        <v>24.667000000000002</v>
      </c>
      <c r="O4273" s="21" t="s">
        <v>66</v>
      </c>
      <c r="P4273" s="24">
        <f>TotalMov[[#This Row],[Confirmed activ. 3 (ILE03)]]</f>
        <v>24.667000000000002</v>
      </c>
      <c r="Q4273" s="24">
        <v>50</v>
      </c>
      <c r="R4273" s="21" t="s">
        <v>66</v>
      </c>
      <c r="S4273" s="21" t="s">
        <v>140</v>
      </c>
    </row>
    <row r="4274" spans="1:19" x14ac:dyDescent="0.35">
      <c r="A4274" s="21">
        <v>1558790</v>
      </c>
      <c r="B4274" s="53">
        <v>411591</v>
      </c>
      <c r="C4274" s="21">
        <f>VLOOKUP(TotalMov[[#This Row],[Order]],'Total Mov by SS'!B:C,2,0)</f>
        <v>162</v>
      </c>
      <c r="D4274" s="21" t="s">
        <v>59</v>
      </c>
      <c r="E4274" s="21" t="s">
        <v>82</v>
      </c>
      <c r="F4274" s="21" t="s">
        <v>89</v>
      </c>
      <c r="G4274" s="21" t="s">
        <v>90</v>
      </c>
      <c r="H4274" s="21" t="s">
        <v>91</v>
      </c>
      <c r="I4274" s="21" t="s">
        <v>92</v>
      </c>
      <c r="J4274" s="22"/>
      <c r="K4274" s="23">
        <v>0</v>
      </c>
      <c r="L4274" s="22"/>
      <c r="M4274" s="23">
        <v>0</v>
      </c>
      <c r="N4274" s="25">
        <v>0</v>
      </c>
      <c r="O4274" s="21" t="s">
        <v>93</v>
      </c>
      <c r="P4274" s="24"/>
      <c r="Q4274" s="24">
        <v>0</v>
      </c>
      <c r="R4274" s="21" t="s">
        <v>66</v>
      </c>
      <c r="S4274" s="21" t="s">
        <v>142</v>
      </c>
    </row>
    <row r="4275" spans="1:19" x14ac:dyDescent="0.35">
      <c r="A4275" s="21">
        <v>1558790</v>
      </c>
      <c r="B4275" s="53">
        <v>411591</v>
      </c>
      <c r="C4275" s="21">
        <f>VLOOKUP(TotalMov[[#This Row],[Order]],'Total Mov by SS'!B:C,2,0)</f>
        <v>162</v>
      </c>
      <c r="D4275" s="21" t="s">
        <v>59</v>
      </c>
      <c r="E4275" s="21" t="s">
        <v>85</v>
      </c>
      <c r="F4275" s="21" t="s">
        <v>69</v>
      </c>
      <c r="G4275" s="21" t="s">
        <v>62</v>
      </c>
      <c r="H4275" s="21" t="s">
        <v>70</v>
      </c>
      <c r="I4275" s="21" t="s">
        <v>79</v>
      </c>
      <c r="J4275" s="22">
        <v>43773</v>
      </c>
      <c r="K4275" s="23">
        <v>0.69336805555556003</v>
      </c>
      <c r="L4275" s="22">
        <v>43773</v>
      </c>
      <c r="M4275" s="23">
        <v>0.69336805555556003</v>
      </c>
      <c r="N4275" s="24">
        <v>20</v>
      </c>
      <c r="O4275" s="21" t="s">
        <v>66</v>
      </c>
      <c r="P4275" s="24">
        <f>TotalMov[[#This Row],[Confirmed activ. 3 (ILE03)]]</f>
        <v>20</v>
      </c>
      <c r="Q4275" s="24">
        <v>20</v>
      </c>
      <c r="R4275" s="21" t="s">
        <v>66</v>
      </c>
      <c r="S4275" s="21" t="s">
        <v>141</v>
      </c>
    </row>
    <row r="4276" spans="1:19" x14ac:dyDescent="0.35">
      <c r="A4276" s="21">
        <v>1558790</v>
      </c>
      <c r="B4276" s="53">
        <v>411591</v>
      </c>
      <c r="C4276" s="21">
        <f>VLOOKUP(TotalMov[[#This Row],[Order]],'Total Mov by SS'!B:C,2,0)</f>
        <v>162</v>
      </c>
      <c r="D4276" s="21" t="s">
        <v>59</v>
      </c>
      <c r="E4276" s="21" t="s">
        <v>88</v>
      </c>
      <c r="F4276" s="21" t="s">
        <v>69</v>
      </c>
      <c r="G4276" s="21" t="s">
        <v>62</v>
      </c>
      <c r="H4276" s="21" t="s">
        <v>70</v>
      </c>
      <c r="I4276" s="21" t="s">
        <v>81</v>
      </c>
      <c r="J4276" s="22">
        <v>43773</v>
      </c>
      <c r="K4276" s="23">
        <v>0.69357638888888995</v>
      </c>
      <c r="L4276" s="22">
        <v>43773</v>
      </c>
      <c r="M4276" s="23">
        <v>0.69357638888888995</v>
      </c>
      <c r="N4276" s="24">
        <v>20</v>
      </c>
      <c r="O4276" s="21" t="s">
        <v>66</v>
      </c>
      <c r="P4276" s="24">
        <f>TotalMov[[#This Row],[Confirmed activ. 3 (ILE03)]]</f>
        <v>20</v>
      </c>
      <c r="Q4276" s="24">
        <v>20</v>
      </c>
      <c r="R4276" s="21" t="s">
        <v>66</v>
      </c>
      <c r="S4276" s="21" t="s">
        <v>141</v>
      </c>
    </row>
    <row r="4277" spans="1:19" x14ac:dyDescent="0.35">
      <c r="A4277" s="21">
        <v>1558790</v>
      </c>
      <c r="B4277" s="53">
        <v>411591</v>
      </c>
      <c r="C4277" s="21">
        <f>VLOOKUP(TotalMov[[#This Row],[Order]],'Total Mov by SS'!B:C,2,0)</f>
        <v>162</v>
      </c>
      <c r="D4277" s="21" t="s">
        <v>59</v>
      </c>
      <c r="E4277" s="21" t="s">
        <v>95</v>
      </c>
      <c r="F4277" s="21" t="s">
        <v>83</v>
      </c>
      <c r="G4277" s="21" t="s">
        <v>62</v>
      </c>
      <c r="H4277" s="21" t="s">
        <v>84</v>
      </c>
      <c r="I4277" s="21" t="s">
        <v>84</v>
      </c>
      <c r="J4277" s="22">
        <v>43773</v>
      </c>
      <c r="K4277" s="23">
        <v>0.94539351851852005</v>
      </c>
      <c r="L4277" s="22">
        <v>43775</v>
      </c>
      <c r="M4277" s="23">
        <v>0.14927083333332999</v>
      </c>
      <c r="N4277" s="25">
        <v>6.89</v>
      </c>
      <c r="O4277" s="21" t="s">
        <v>77</v>
      </c>
      <c r="P4277" s="24">
        <f>TotalMov[[#This Row],[Confirmed activ. 3 (ILE03)]]*60</f>
        <v>413.4</v>
      </c>
      <c r="Q4277" s="24">
        <v>450</v>
      </c>
      <c r="R4277" s="21" t="s">
        <v>66</v>
      </c>
      <c r="S4277" s="21" t="s">
        <v>140</v>
      </c>
    </row>
    <row r="4278" spans="1:19" x14ac:dyDescent="0.35">
      <c r="A4278" s="21">
        <v>1558790</v>
      </c>
      <c r="B4278" s="53">
        <v>411591</v>
      </c>
      <c r="C4278" s="21">
        <f>VLOOKUP(TotalMov[[#This Row],[Order]],'Total Mov by SS'!B:C,2,0)</f>
        <v>162</v>
      </c>
      <c r="D4278" s="21" t="s">
        <v>59</v>
      </c>
      <c r="E4278" s="21" t="s">
        <v>97</v>
      </c>
      <c r="F4278" s="21" t="s">
        <v>86</v>
      </c>
      <c r="G4278" s="21" t="s">
        <v>62</v>
      </c>
      <c r="H4278" s="21" t="s">
        <v>87</v>
      </c>
      <c r="I4278" s="21" t="s">
        <v>87</v>
      </c>
      <c r="J4278" s="22">
        <v>43775</v>
      </c>
      <c r="K4278" s="23">
        <v>0.37886574074073998</v>
      </c>
      <c r="L4278" s="22">
        <v>43775</v>
      </c>
      <c r="M4278" s="23">
        <v>0.37886574074073998</v>
      </c>
      <c r="N4278" s="24">
        <v>20</v>
      </c>
      <c r="O4278" s="21" t="s">
        <v>66</v>
      </c>
      <c r="P4278" s="24">
        <f>TotalMov[[#This Row],[Confirmed activ. 3 (ILE03)]]</f>
        <v>20</v>
      </c>
      <c r="Q4278" s="24">
        <v>20</v>
      </c>
      <c r="R4278" s="21" t="s">
        <v>66</v>
      </c>
      <c r="S4278" s="21" t="s">
        <v>141</v>
      </c>
    </row>
    <row r="4279" spans="1:19" x14ac:dyDescent="0.35">
      <c r="A4279" s="21">
        <v>1558790</v>
      </c>
      <c r="B4279" s="53">
        <v>411591</v>
      </c>
      <c r="C4279" s="21">
        <f>VLOOKUP(TotalMov[[#This Row],[Order]],'Total Mov by SS'!B:C,2,0)</f>
        <v>162</v>
      </c>
      <c r="D4279" s="21" t="s">
        <v>59</v>
      </c>
      <c r="E4279" s="21" t="s">
        <v>99</v>
      </c>
      <c r="F4279" s="21" t="s">
        <v>61</v>
      </c>
      <c r="G4279" s="21" t="s">
        <v>62</v>
      </c>
      <c r="H4279" s="21" t="s">
        <v>63</v>
      </c>
      <c r="I4279" s="21" t="s">
        <v>96</v>
      </c>
      <c r="J4279" s="22">
        <v>43775</v>
      </c>
      <c r="K4279" s="23">
        <v>0.69638888888888995</v>
      </c>
      <c r="L4279" s="22">
        <v>43775</v>
      </c>
      <c r="M4279" s="23">
        <v>0.72231481481480997</v>
      </c>
      <c r="N4279" s="25">
        <v>37.332999999999998</v>
      </c>
      <c r="O4279" s="21" t="s">
        <v>66</v>
      </c>
      <c r="P4279" s="24">
        <f>TotalMov[[#This Row],[Confirmed activ. 3 (ILE03)]]</f>
        <v>37.332999999999998</v>
      </c>
      <c r="Q4279" s="24">
        <v>100</v>
      </c>
      <c r="R4279" s="21" t="s">
        <v>66</v>
      </c>
      <c r="S4279" s="21" t="s">
        <v>140</v>
      </c>
    </row>
    <row r="4280" spans="1:19" x14ac:dyDescent="0.35">
      <c r="A4280" s="21">
        <v>1558790</v>
      </c>
      <c r="B4280" s="53">
        <v>411591</v>
      </c>
      <c r="C4280" s="21">
        <f>VLOOKUP(TotalMov[[#This Row],[Order]],'Total Mov by SS'!B:C,2,0)</f>
        <v>162</v>
      </c>
      <c r="D4280" s="21" t="s">
        <v>59</v>
      </c>
      <c r="E4280" s="21" t="s">
        <v>101</v>
      </c>
      <c r="F4280" s="21" t="s">
        <v>69</v>
      </c>
      <c r="G4280" s="21" t="s">
        <v>62</v>
      </c>
      <c r="H4280" s="21" t="s">
        <v>70</v>
      </c>
      <c r="I4280" s="21" t="s">
        <v>98</v>
      </c>
      <c r="J4280" s="22">
        <v>43779</v>
      </c>
      <c r="K4280" s="23">
        <v>0.65260416666666998</v>
      </c>
      <c r="L4280" s="22">
        <v>43779</v>
      </c>
      <c r="M4280" s="23">
        <v>0.65260416666666998</v>
      </c>
      <c r="N4280" s="24">
        <v>20</v>
      </c>
      <c r="O4280" s="21" t="s">
        <v>66</v>
      </c>
      <c r="P4280" s="24">
        <f>TotalMov[[#This Row],[Confirmed activ. 3 (ILE03)]]</f>
        <v>20</v>
      </c>
      <c r="Q4280" s="24">
        <v>20</v>
      </c>
      <c r="R4280" s="21" t="s">
        <v>66</v>
      </c>
      <c r="S4280" s="21" t="s">
        <v>141</v>
      </c>
    </row>
    <row r="4281" spans="1:19" x14ac:dyDescent="0.35">
      <c r="A4281" s="21">
        <v>1558790</v>
      </c>
      <c r="B4281" s="53">
        <v>411591</v>
      </c>
      <c r="C4281" s="21">
        <f>VLOOKUP(TotalMov[[#This Row],[Order]],'Total Mov by SS'!B:C,2,0)</f>
        <v>162</v>
      </c>
      <c r="D4281" s="21" t="s">
        <v>59</v>
      </c>
      <c r="E4281" s="21" t="s">
        <v>104</v>
      </c>
      <c r="F4281" s="21" t="s">
        <v>69</v>
      </c>
      <c r="G4281" s="21" t="s">
        <v>62</v>
      </c>
      <c r="H4281" s="21" t="s">
        <v>70</v>
      </c>
      <c r="I4281" s="21" t="s">
        <v>100</v>
      </c>
      <c r="J4281" s="22">
        <v>43779</v>
      </c>
      <c r="K4281" s="23">
        <v>0.65263888888888999</v>
      </c>
      <c r="L4281" s="22">
        <v>43779</v>
      </c>
      <c r="M4281" s="23">
        <v>0.65263888888888999</v>
      </c>
      <c r="N4281" s="24">
        <v>30</v>
      </c>
      <c r="O4281" s="21" t="s">
        <v>66</v>
      </c>
      <c r="P4281" s="24">
        <f>TotalMov[[#This Row],[Confirmed activ. 3 (ILE03)]]</f>
        <v>30</v>
      </c>
      <c r="Q4281" s="24">
        <v>30</v>
      </c>
      <c r="R4281" s="21" t="s">
        <v>66</v>
      </c>
      <c r="S4281" s="21" t="s">
        <v>141</v>
      </c>
    </row>
    <row r="4282" spans="1:19" x14ac:dyDescent="0.35">
      <c r="A4282" s="21">
        <v>1558790</v>
      </c>
      <c r="B4282" s="53">
        <v>411591</v>
      </c>
      <c r="C4282" s="21">
        <f>VLOOKUP(TotalMov[[#This Row],[Order]],'Total Mov by SS'!B:C,2,0)</f>
        <v>162</v>
      </c>
      <c r="D4282" s="21" t="s">
        <v>59</v>
      </c>
      <c r="E4282" s="21" t="s">
        <v>113</v>
      </c>
      <c r="F4282" s="21" t="s">
        <v>102</v>
      </c>
      <c r="G4282" s="21" t="s">
        <v>62</v>
      </c>
      <c r="H4282" s="21" t="s">
        <v>100</v>
      </c>
      <c r="I4282" s="21" t="s">
        <v>103</v>
      </c>
      <c r="J4282" s="22">
        <v>43779</v>
      </c>
      <c r="K4282" s="23">
        <v>0.65267361111111</v>
      </c>
      <c r="L4282" s="22">
        <v>43779</v>
      </c>
      <c r="M4282" s="23">
        <v>0.65267361111111</v>
      </c>
      <c r="N4282" s="24">
        <v>30</v>
      </c>
      <c r="O4282" s="21" t="s">
        <v>66</v>
      </c>
      <c r="P4282" s="24">
        <f>TotalMov[[#This Row],[Confirmed activ. 3 (ILE03)]]</f>
        <v>30</v>
      </c>
      <c r="Q4282" s="24">
        <v>30</v>
      </c>
      <c r="R4282" s="21" t="s">
        <v>66</v>
      </c>
      <c r="S4282" s="21" t="s">
        <v>141</v>
      </c>
    </row>
    <row r="4283" spans="1:19" x14ac:dyDescent="0.35">
      <c r="A4283" s="21">
        <v>1558790</v>
      </c>
      <c r="B4283" s="53">
        <v>411591</v>
      </c>
      <c r="C4283" s="21">
        <f>VLOOKUP(TotalMov[[#This Row],[Order]],'Total Mov by SS'!B:C,2,0)</f>
        <v>162</v>
      </c>
      <c r="D4283" s="21" t="s">
        <v>59</v>
      </c>
      <c r="E4283" s="21" t="s">
        <v>114</v>
      </c>
      <c r="F4283" s="21" t="s">
        <v>102</v>
      </c>
      <c r="G4283" s="21" t="s">
        <v>105</v>
      </c>
      <c r="H4283" s="21" t="s">
        <v>100</v>
      </c>
      <c r="I4283" s="21" t="s">
        <v>106</v>
      </c>
      <c r="J4283" s="22">
        <v>43783</v>
      </c>
      <c r="K4283" s="23">
        <v>0.32835648148148</v>
      </c>
      <c r="L4283" s="22">
        <v>43783</v>
      </c>
      <c r="M4283" s="23">
        <v>0.32835648148148</v>
      </c>
      <c r="N4283" s="24">
        <v>45</v>
      </c>
      <c r="O4283" s="21" t="s">
        <v>66</v>
      </c>
      <c r="P4283" s="24">
        <f>TotalMov[[#This Row],[Confirmed activ. 3 (ILE03)]]</f>
        <v>45</v>
      </c>
      <c r="Q4283" s="24">
        <v>45</v>
      </c>
      <c r="R4283" s="21" t="s">
        <v>66</v>
      </c>
      <c r="S4283" s="21" t="s">
        <v>141</v>
      </c>
    </row>
    <row r="4284" spans="1:19" x14ac:dyDescent="0.35">
      <c r="A4284" s="21">
        <v>1558790</v>
      </c>
      <c r="B4284" s="53">
        <v>411591</v>
      </c>
      <c r="C4284" s="21">
        <f>VLOOKUP(TotalMov[[#This Row],[Order]],'Total Mov by SS'!B:C,2,0)</f>
        <v>162</v>
      </c>
      <c r="D4284" s="21" t="s">
        <v>107</v>
      </c>
      <c r="E4284" s="21" t="s">
        <v>60</v>
      </c>
      <c r="F4284" s="21" t="s">
        <v>61</v>
      </c>
      <c r="G4284" s="21" t="s">
        <v>90</v>
      </c>
      <c r="H4284" s="21" t="s">
        <v>63</v>
      </c>
      <c r="I4284" s="21" t="s">
        <v>108</v>
      </c>
      <c r="J4284" s="22">
        <v>43775</v>
      </c>
      <c r="K4284" s="23">
        <v>0.41695601851851999</v>
      </c>
      <c r="L4284" s="22">
        <v>43779</v>
      </c>
      <c r="M4284" s="23">
        <v>0.68131944444444004</v>
      </c>
      <c r="N4284" s="25">
        <v>11.153</v>
      </c>
      <c r="O4284" s="21" t="s">
        <v>77</v>
      </c>
      <c r="P4284" s="24">
        <f>TotalMov[[#This Row],[Confirmed activ. 3 (ILE03)]]*60</f>
        <v>669.18000000000006</v>
      </c>
      <c r="Q4284" s="24">
        <v>1</v>
      </c>
      <c r="R4284" s="21" t="s">
        <v>66</v>
      </c>
      <c r="S4284" s="21" t="s">
        <v>140</v>
      </c>
    </row>
    <row r="4285" spans="1:19" x14ac:dyDescent="0.35">
      <c r="A4285" s="21">
        <v>1558790</v>
      </c>
      <c r="B4285" s="53">
        <v>411591</v>
      </c>
      <c r="C4285" s="21">
        <f>VLOOKUP(TotalMov[[#This Row],[Order]],'Total Mov by SS'!B:C,2,0)</f>
        <v>162</v>
      </c>
      <c r="D4285" s="21" t="s">
        <v>109</v>
      </c>
      <c r="E4285" s="21" t="s">
        <v>95</v>
      </c>
      <c r="F4285" s="21" t="s">
        <v>83</v>
      </c>
      <c r="G4285" s="21" t="s">
        <v>90</v>
      </c>
      <c r="H4285" s="21" t="s">
        <v>84</v>
      </c>
      <c r="I4285" s="21" t="s">
        <v>110</v>
      </c>
      <c r="J4285" s="22"/>
      <c r="K4285" s="23">
        <v>0</v>
      </c>
      <c r="L4285" s="22"/>
      <c r="M4285" s="23">
        <v>0</v>
      </c>
      <c r="N4285" s="25">
        <v>0</v>
      </c>
      <c r="O4285" s="21" t="s">
        <v>93</v>
      </c>
      <c r="P4285" s="24"/>
      <c r="Q4285" s="24">
        <v>5</v>
      </c>
      <c r="R4285" s="21" t="s">
        <v>66</v>
      </c>
      <c r="S4285" s="21" t="s">
        <v>142</v>
      </c>
    </row>
    <row r="4286" spans="1:19" x14ac:dyDescent="0.35">
      <c r="A4286" s="21">
        <v>1558791</v>
      </c>
      <c r="B4286" s="53">
        <v>411591</v>
      </c>
      <c r="C4286" s="21">
        <f>VLOOKUP(TotalMov[[#This Row],[Order]],'Total Mov by SS'!B:C,2,0)</f>
        <v>162</v>
      </c>
      <c r="D4286" s="21" t="s">
        <v>59</v>
      </c>
      <c r="E4286" s="21" t="s">
        <v>60</v>
      </c>
      <c r="F4286" s="21" t="s">
        <v>83</v>
      </c>
      <c r="G4286" s="21" t="s">
        <v>62</v>
      </c>
      <c r="H4286" s="21" t="s">
        <v>84</v>
      </c>
      <c r="I4286" s="21" t="s">
        <v>111</v>
      </c>
      <c r="J4286" s="22">
        <v>43761</v>
      </c>
      <c r="K4286" s="23">
        <v>7.8564814814809994E-2</v>
      </c>
      <c r="L4286" s="22">
        <v>43761</v>
      </c>
      <c r="M4286" s="23">
        <v>0.11060185185184999</v>
      </c>
      <c r="N4286" s="25">
        <v>46.133000000000003</v>
      </c>
      <c r="O4286" s="21" t="s">
        <v>66</v>
      </c>
      <c r="P4286" s="24">
        <f>TotalMov[[#This Row],[Confirmed activ. 3 (ILE03)]]</f>
        <v>46.133000000000003</v>
      </c>
      <c r="Q4286" s="24">
        <v>40</v>
      </c>
      <c r="R4286" s="21" t="s">
        <v>66</v>
      </c>
      <c r="S4286" s="21" t="s">
        <v>140</v>
      </c>
    </row>
    <row r="4287" spans="1:19" x14ac:dyDescent="0.35">
      <c r="A4287" s="21">
        <v>1558791</v>
      </c>
      <c r="B4287" s="53">
        <v>411591</v>
      </c>
      <c r="C4287" s="21">
        <f>VLOOKUP(TotalMov[[#This Row],[Order]],'Total Mov by SS'!B:C,2,0)</f>
        <v>162</v>
      </c>
      <c r="D4287" s="21" t="s">
        <v>59</v>
      </c>
      <c r="E4287" s="21" t="s">
        <v>68</v>
      </c>
      <c r="F4287" s="21" t="s">
        <v>61</v>
      </c>
      <c r="G4287" s="21" t="s">
        <v>62</v>
      </c>
      <c r="H4287" s="21" t="s">
        <v>63</v>
      </c>
      <c r="I4287" s="21" t="s">
        <v>64</v>
      </c>
      <c r="J4287" s="22">
        <v>43761</v>
      </c>
      <c r="K4287" s="23">
        <v>0.45300925925926</v>
      </c>
      <c r="L4287" s="22">
        <v>43761</v>
      </c>
      <c r="M4287" s="23">
        <v>0.46825231481481</v>
      </c>
      <c r="N4287" s="25">
        <v>7.3170000000000002</v>
      </c>
      <c r="O4287" s="21" t="s">
        <v>66</v>
      </c>
      <c r="P4287" s="24">
        <f>TotalMov[[#This Row],[Confirmed activ. 3 (ILE03)]]</f>
        <v>7.3170000000000002</v>
      </c>
      <c r="Q4287" s="24">
        <v>15</v>
      </c>
      <c r="R4287" s="21" t="s">
        <v>66</v>
      </c>
      <c r="S4287" s="21" t="s">
        <v>140</v>
      </c>
    </row>
    <row r="4288" spans="1:19" x14ac:dyDescent="0.35">
      <c r="A4288" s="21">
        <v>1558791</v>
      </c>
      <c r="B4288" s="53">
        <v>411591</v>
      </c>
      <c r="C4288" s="21">
        <f>VLOOKUP(TotalMov[[#This Row],[Order]],'Total Mov by SS'!B:C,2,0)</f>
        <v>162</v>
      </c>
      <c r="D4288" s="21" t="s">
        <v>59</v>
      </c>
      <c r="E4288" s="21" t="s">
        <v>73</v>
      </c>
      <c r="F4288" s="21" t="s">
        <v>69</v>
      </c>
      <c r="G4288" s="21" t="s">
        <v>62</v>
      </c>
      <c r="H4288" s="21" t="s">
        <v>70</v>
      </c>
      <c r="I4288" s="21" t="s">
        <v>71</v>
      </c>
      <c r="J4288" s="22">
        <v>43765</v>
      </c>
      <c r="K4288" s="23">
        <v>0.32241898148148002</v>
      </c>
      <c r="L4288" s="22">
        <v>43765</v>
      </c>
      <c r="M4288" s="23">
        <v>0.32241898148148002</v>
      </c>
      <c r="N4288" s="24">
        <v>20</v>
      </c>
      <c r="O4288" s="21" t="s">
        <v>66</v>
      </c>
      <c r="P4288" s="24">
        <f>TotalMov[[#This Row],[Confirmed activ. 3 (ILE03)]]</f>
        <v>20</v>
      </c>
      <c r="Q4288" s="24">
        <v>20</v>
      </c>
      <c r="R4288" s="21" t="s">
        <v>66</v>
      </c>
      <c r="S4288" s="21" t="s">
        <v>141</v>
      </c>
    </row>
    <row r="4289" spans="1:19" x14ac:dyDescent="0.35">
      <c r="A4289" s="21">
        <v>1558791</v>
      </c>
      <c r="B4289" s="53">
        <v>411591</v>
      </c>
      <c r="C4289" s="21">
        <f>VLOOKUP(TotalMov[[#This Row],[Order]],'Total Mov by SS'!B:C,2,0)</f>
        <v>162</v>
      </c>
      <c r="D4289" s="21" t="s">
        <v>59</v>
      </c>
      <c r="E4289" s="21" t="s">
        <v>75</v>
      </c>
      <c r="F4289" s="21" t="s">
        <v>61</v>
      </c>
      <c r="G4289" s="21" t="s">
        <v>62</v>
      </c>
      <c r="H4289" s="21" t="s">
        <v>63</v>
      </c>
      <c r="I4289" s="21" t="s">
        <v>74</v>
      </c>
      <c r="J4289" s="22">
        <v>43765</v>
      </c>
      <c r="K4289" s="23">
        <v>0.35945601851851999</v>
      </c>
      <c r="L4289" s="22">
        <v>43765</v>
      </c>
      <c r="M4289" s="23">
        <v>0.62662037037036999</v>
      </c>
      <c r="N4289" s="25">
        <v>292.52</v>
      </c>
      <c r="O4289" s="21" t="s">
        <v>66</v>
      </c>
      <c r="P4289" s="24">
        <f>TotalMov[[#This Row],[Confirmed activ. 3 (ILE03)]]</f>
        <v>292.52</v>
      </c>
      <c r="Q4289" s="24">
        <v>350</v>
      </c>
      <c r="R4289" s="21" t="s">
        <v>66</v>
      </c>
      <c r="S4289" s="21" t="s">
        <v>140</v>
      </c>
    </row>
    <row r="4290" spans="1:19" x14ac:dyDescent="0.35">
      <c r="A4290" s="21">
        <v>1558791</v>
      </c>
      <c r="B4290" s="53">
        <v>411591</v>
      </c>
      <c r="C4290" s="21">
        <f>VLOOKUP(TotalMov[[#This Row],[Order]],'Total Mov by SS'!B:C,2,0)</f>
        <v>162</v>
      </c>
      <c r="D4290" s="21" t="s">
        <v>59</v>
      </c>
      <c r="E4290" s="21" t="s">
        <v>78</v>
      </c>
      <c r="F4290" s="21" t="s">
        <v>61</v>
      </c>
      <c r="G4290" s="21" t="s">
        <v>62</v>
      </c>
      <c r="H4290" s="21" t="s">
        <v>63</v>
      </c>
      <c r="I4290" s="21" t="s">
        <v>76</v>
      </c>
      <c r="J4290" s="22">
        <v>43765</v>
      </c>
      <c r="K4290" s="23">
        <v>0.63825231481481004</v>
      </c>
      <c r="L4290" s="22">
        <v>43769</v>
      </c>
      <c r="M4290" s="23">
        <v>0.63201388888888999</v>
      </c>
      <c r="N4290" s="25">
        <v>35.110999999999997</v>
      </c>
      <c r="O4290" s="21" t="s">
        <v>77</v>
      </c>
      <c r="P4290" s="24">
        <f>TotalMov[[#This Row],[Confirmed activ. 3 (ILE03)]]*60</f>
        <v>2106.66</v>
      </c>
      <c r="Q4290" s="24">
        <v>1020</v>
      </c>
      <c r="R4290" s="21" t="s">
        <v>66</v>
      </c>
      <c r="S4290" s="21" t="s">
        <v>140</v>
      </c>
    </row>
    <row r="4291" spans="1:19" x14ac:dyDescent="0.35">
      <c r="A4291" s="21">
        <v>1558791</v>
      </c>
      <c r="B4291" s="53">
        <v>411591</v>
      </c>
      <c r="C4291" s="21">
        <f>VLOOKUP(TotalMov[[#This Row],[Order]],'Total Mov by SS'!B:C,2,0)</f>
        <v>162</v>
      </c>
      <c r="D4291" s="21" t="s">
        <v>59</v>
      </c>
      <c r="E4291" s="21" t="s">
        <v>80</v>
      </c>
      <c r="F4291" s="21" t="s">
        <v>61</v>
      </c>
      <c r="G4291" s="21" t="s">
        <v>62</v>
      </c>
      <c r="H4291" s="21" t="s">
        <v>63</v>
      </c>
      <c r="I4291" s="21" t="s">
        <v>112</v>
      </c>
      <c r="J4291" s="22">
        <v>43769</v>
      </c>
      <c r="K4291" s="23">
        <v>0.63217592592592997</v>
      </c>
      <c r="L4291" s="22">
        <v>43769</v>
      </c>
      <c r="M4291" s="23">
        <v>0.65064814814814997</v>
      </c>
      <c r="N4291" s="25">
        <v>26.6</v>
      </c>
      <c r="O4291" s="21" t="s">
        <v>66</v>
      </c>
      <c r="P4291" s="24">
        <f>TotalMov[[#This Row],[Confirmed activ. 3 (ILE03)]]</f>
        <v>26.6</v>
      </c>
      <c r="Q4291" s="24">
        <v>50</v>
      </c>
      <c r="R4291" s="21" t="s">
        <v>66</v>
      </c>
      <c r="S4291" s="21" t="s">
        <v>140</v>
      </c>
    </row>
    <row r="4292" spans="1:19" x14ac:dyDescent="0.35">
      <c r="A4292" s="21">
        <v>1558791</v>
      </c>
      <c r="B4292" s="53">
        <v>411591</v>
      </c>
      <c r="C4292" s="21">
        <f>VLOOKUP(TotalMov[[#This Row],[Order]],'Total Mov by SS'!B:C,2,0)</f>
        <v>162</v>
      </c>
      <c r="D4292" s="21" t="s">
        <v>59</v>
      </c>
      <c r="E4292" s="21" t="s">
        <v>82</v>
      </c>
      <c r="F4292" s="21" t="s">
        <v>89</v>
      </c>
      <c r="G4292" s="21" t="s">
        <v>90</v>
      </c>
      <c r="H4292" s="21" t="s">
        <v>91</v>
      </c>
      <c r="I4292" s="21" t="s">
        <v>92</v>
      </c>
      <c r="J4292" s="22"/>
      <c r="K4292" s="23">
        <v>0</v>
      </c>
      <c r="L4292" s="22"/>
      <c r="M4292" s="23">
        <v>0</v>
      </c>
      <c r="N4292" s="25">
        <v>0</v>
      </c>
      <c r="O4292" s="21" t="s">
        <v>93</v>
      </c>
      <c r="P4292" s="24"/>
      <c r="Q4292" s="24">
        <v>0</v>
      </c>
      <c r="R4292" s="21" t="s">
        <v>66</v>
      </c>
      <c r="S4292" s="21" t="s">
        <v>142</v>
      </c>
    </row>
    <row r="4293" spans="1:19" x14ac:dyDescent="0.35">
      <c r="A4293" s="21">
        <v>1558791</v>
      </c>
      <c r="B4293" s="53">
        <v>411591</v>
      </c>
      <c r="C4293" s="21">
        <f>VLOOKUP(TotalMov[[#This Row],[Order]],'Total Mov by SS'!B:C,2,0)</f>
        <v>162</v>
      </c>
      <c r="D4293" s="21" t="s">
        <v>59</v>
      </c>
      <c r="E4293" s="21" t="s">
        <v>85</v>
      </c>
      <c r="F4293" s="21" t="s">
        <v>69</v>
      </c>
      <c r="G4293" s="21" t="s">
        <v>62</v>
      </c>
      <c r="H4293" s="21" t="s">
        <v>70</v>
      </c>
      <c r="I4293" s="21" t="s">
        <v>79</v>
      </c>
      <c r="J4293" s="22">
        <v>43769</v>
      </c>
      <c r="K4293" s="23">
        <v>0.65452546296295999</v>
      </c>
      <c r="L4293" s="22">
        <v>43769</v>
      </c>
      <c r="M4293" s="23">
        <v>0.65452546296295999</v>
      </c>
      <c r="N4293" s="24">
        <v>20</v>
      </c>
      <c r="O4293" s="21" t="s">
        <v>66</v>
      </c>
      <c r="P4293" s="24">
        <f>TotalMov[[#This Row],[Confirmed activ. 3 (ILE03)]]</f>
        <v>20</v>
      </c>
      <c r="Q4293" s="24">
        <v>20</v>
      </c>
      <c r="R4293" s="21" t="s">
        <v>66</v>
      </c>
      <c r="S4293" s="21" t="s">
        <v>141</v>
      </c>
    </row>
    <row r="4294" spans="1:19" x14ac:dyDescent="0.35">
      <c r="A4294" s="21">
        <v>1558791</v>
      </c>
      <c r="B4294" s="53">
        <v>411591</v>
      </c>
      <c r="C4294" s="21">
        <f>VLOOKUP(TotalMov[[#This Row],[Order]],'Total Mov by SS'!B:C,2,0)</f>
        <v>162</v>
      </c>
      <c r="D4294" s="21" t="s">
        <v>59</v>
      </c>
      <c r="E4294" s="21" t="s">
        <v>88</v>
      </c>
      <c r="F4294" s="21" t="s">
        <v>69</v>
      </c>
      <c r="G4294" s="21" t="s">
        <v>62</v>
      </c>
      <c r="H4294" s="21" t="s">
        <v>70</v>
      </c>
      <c r="I4294" s="21" t="s">
        <v>81</v>
      </c>
      <c r="J4294" s="22">
        <v>43769</v>
      </c>
      <c r="K4294" s="23">
        <v>0.65460648148148004</v>
      </c>
      <c r="L4294" s="22">
        <v>43769</v>
      </c>
      <c r="M4294" s="23">
        <v>0.65460648148148004</v>
      </c>
      <c r="N4294" s="24">
        <v>20</v>
      </c>
      <c r="O4294" s="21" t="s">
        <v>66</v>
      </c>
      <c r="P4294" s="24">
        <f>TotalMov[[#This Row],[Confirmed activ. 3 (ILE03)]]</f>
        <v>20</v>
      </c>
      <c r="Q4294" s="24">
        <v>20</v>
      </c>
      <c r="R4294" s="21" t="s">
        <v>66</v>
      </c>
      <c r="S4294" s="21" t="s">
        <v>141</v>
      </c>
    </row>
    <row r="4295" spans="1:19" x14ac:dyDescent="0.35">
      <c r="A4295" s="21">
        <v>1558791</v>
      </c>
      <c r="B4295" s="53">
        <v>411591</v>
      </c>
      <c r="C4295" s="21">
        <f>VLOOKUP(TotalMov[[#This Row],[Order]],'Total Mov by SS'!B:C,2,0)</f>
        <v>162</v>
      </c>
      <c r="D4295" s="21" t="s">
        <v>59</v>
      </c>
      <c r="E4295" s="21" t="s">
        <v>95</v>
      </c>
      <c r="F4295" s="21" t="s">
        <v>83</v>
      </c>
      <c r="G4295" s="21" t="s">
        <v>62</v>
      </c>
      <c r="H4295" s="21" t="s">
        <v>84</v>
      </c>
      <c r="I4295" s="21" t="s">
        <v>84</v>
      </c>
      <c r="J4295" s="22">
        <v>43772</v>
      </c>
      <c r="K4295" s="23">
        <v>0.69964120370369998</v>
      </c>
      <c r="L4295" s="22">
        <v>43774</v>
      </c>
      <c r="M4295" s="23">
        <v>0.17731481481481001</v>
      </c>
      <c r="N4295" s="25">
        <v>5.8940000000000001</v>
      </c>
      <c r="O4295" s="21" t="s">
        <v>77</v>
      </c>
      <c r="P4295" s="24">
        <f>TotalMov[[#This Row],[Confirmed activ. 3 (ILE03)]]*60</f>
        <v>353.64</v>
      </c>
      <c r="Q4295" s="24">
        <v>450</v>
      </c>
      <c r="R4295" s="21" t="s">
        <v>66</v>
      </c>
      <c r="S4295" s="21" t="s">
        <v>140</v>
      </c>
    </row>
    <row r="4296" spans="1:19" x14ac:dyDescent="0.35">
      <c r="A4296" s="21">
        <v>1558791</v>
      </c>
      <c r="B4296" s="53">
        <v>411591</v>
      </c>
      <c r="C4296" s="21">
        <f>VLOOKUP(TotalMov[[#This Row],[Order]],'Total Mov by SS'!B:C,2,0)</f>
        <v>162</v>
      </c>
      <c r="D4296" s="21" t="s">
        <v>59</v>
      </c>
      <c r="E4296" s="21" t="s">
        <v>97</v>
      </c>
      <c r="F4296" s="21" t="s">
        <v>86</v>
      </c>
      <c r="G4296" s="21" t="s">
        <v>62</v>
      </c>
      <c r="H4296" s="21" t="s">
        <v>87</v>
      </c>
      <c r="I4296" s="21" t="s">
        <v>87</v>
      </c>
      <c r="J4296" s="22">
        <v>43774</v>
      </c>
      <c r="K4296" s="23">
        <v>0.38336805555555997</v>
      </c>
      <c r="L4296" s="22">
        <v>43774</v>
      </c>
      <c r="M4296" s="23">
        <v>0.38336805555555997</v>
      </c>
      <c r="N4296" s="24">
        <v>20</v>
      </c>
      <c r="O4296" s="21" t="s">
        <v>66</v>
      </c>
      <c r="P4296" s="24">
        <f>TotalMov[[#This Row],[Confirmed activ. 3 (ILE03)]]</f>
        <v>20</v>
      </c>
      <c r="Q4296" s="24">
        <v>20</v>
      </c>
      <c r="R4296" s="21" t="s">
        <v>66</v>
      </c>
      <c r="S4296" s="21" t="s">
        <v>141</v>
      </c>
    </row>
    <row r="4297" spans="1:19" x14ac:dyDescent="0.35">
      <c r="A4297" s="21">
        <v>1558791</v>
      </c>
      <c r="B4297" s="53">
        <v>411591</v>
      </c>
      <c r="C4297" s="21">
        <f>VLOOKUP(TotalMov[[#This Row],[Order]],'Total Mov by SS'!B:C,2,0)</f>
        <v>162</v>
      </c>
      <c r="D4297" s="21" t="s">
        <v>59</v>
      </c>
      <c r="E4297" s="21" t="s">
        <v>99</v>
      </c>
      <c r="F4297" s="21" t="s">
        <v>61</v>
      </c>
      <c r="G4297" s="21" t="s">
        <v>62</v>
      </c>
      <c r="H4297" s="21" t="s">
        <v>63</v>
      </c>
      <c r="I4297" s="21" t="s">
        <v>96</v>
      </c>
      <c r="J4297" s="22">
        <v>43774</v>
      </c>
      <c r="K4297" s="23">
        <v>0.62298611111111002</v>
      </c>
      <c r="L4297" s="22">
        <v>43774</v>
      </c>
      <c r="M4297" s="23">
        <v>0.67166666666666996</v>
      </c>
      <c r="N4297" s="25">
        <v>1.1679999999999999</v>
      </c>
      <c r="O4297" s="21" t="s">
        <v>77</v>
      </c>
      <c r="P4297" s="24">
        <f>TotalMov[[#This Row],[Confirmed activ. 3 (ILE03)]]*60</f>
        <v>70.08</v>
      </c>
      <c r="Q4297" s="24">
        <v>100</v>
      </c>
      <c r="R4297" s="21" t="s">
        <v>66</v>
      </c>
      <c r="S4297" s="21" t="s">
        <v>140</v>
      </c>
    </row>
    <row r="4298" spans="1:19" x14ac:dyDescent="0.35">
      <c r="A4298" s="21">
        <v>1558791</v>
      </c>
      <c r="B4298" s="53">
        <v>411591</v>
      </c>
      <c r="C4298" s="21">
        <f>VLOOKUP(TotalMov[[#This Row],[Order]],'Total Mov by SS'!B:C,2,0)</f>
        <v>162</v>
      </c>
      <c r="D4298" s="21" t="s">
        <v>59</v>
      </c>
      <c r="E4298" s="21" t="s">
        <v>101</v>
      </c>
      <c r="F4298" s="21" t="s">
        <v>69</v>
      </c>
      <c r="G4298" s="21" t="s">
        <v>62</v>
      </c>
      <c r="H4298" s="21" t="s">
        <v>70</v>
      </c>
      <c r="I4298" s="21" t="s">
        <v>98</v>
      </c>
      <c r="J4298" s="22">
        <v>43775</v>
      </c>
      <c r="K4298" s="23">
        <v>0.66222222222222005</v>
      </c>
      <c r="L4298" s="22">
        <v>43775</v>
      </c>
      <c r="M4298" s="23">
        <v>0.66222222222222005</v>
      </c>
      <c r="N4298" s="24">
        <v>20</v>
      </c>
      <c r="O4298" s="21" t="s">
        <v>66</v>
      </c>
      <c r="P4298" s="24">
        <f>TotalMov[[#This Row],[Confirmed activ. 3 (ILE03)]]</f>
        <v>20</v>
      </c>
      <c r="Q4298" s="24">
        <v>20</v>
      </c>
      <c r="R4298" s="21" t="s">
        <v>66</v>
      </c>
      <c r="S4298" s="21" t="s">
        <v>141</v>
      </c>
    </row>
    <row r="4299" spans="1:19" x14ac:dyDescent="0.35">
      <c r="A4299" s="21">
        <v>1558791</v>
      </c>
      <c r="B4299" s="53">
        <v>411591</v>
      </c>
      <c r="C4299" s="21">
        <f>VLOOKUP(TotalMov[[#This Row],[Order]],'Total Mov by SS'!B:C,2,0)</f>
        <v>162</v>
      </c>
      <c r="D4299" s="21" t="s">
        <v>59</v>
      </c>
      <c r="E4299" s="21" t="s">
        <v>104</v>
      </c>
      <c r="F4299" s="21" t="s">
        <v>69</v>
      </c>
      <c r="G4299" s="21" t="s">
        <v>62</v>
      </c>
      <c r="H4299" s="21" t="s">
        <v>70</v>
      </c>
      <c r="I4299" s="21" t="s">
        <v>100</v>
      </c>
      <c r="J4299" s="22">
        <v>43775</v>
      </c>
      <c r="K4299" s="23">
        <v>0.66230324074073998</v>
      </c>
      <c r="L4299" s="22">
        <v>43775</v>
      </c>
      <c r="M4299" s="23">
        <v>0.66230324074073998</v>
      </c>
      <c r="N4299" s="24">
        <v>30</v>
      </c>
      <c r="O4299" s="21" t="s">
        <v>66</v>
      </c>
      <c r="P4299" s="24">
        <f>TotalMov[[#This Row],[Confirmed activ. 3 (ILE03)]]</f>
        <v>30</v>
      </c>
      <c r="Q4299" s="24">
        <v>30</v>
      </c>
      <c r="R4299" s="21" t="s">
        <v>66</v>
      </c>
      <c r="S4299" s="21" t="s">
        <v>141</v>
      </c>
    </row>
    <row r="4300" spans="1:19" x14ac:dyDescent="0.35">
      <c r="A4300" s="21">
        <v>1558791</v>
      </c>
      <c r="B4300" s="53">
        <v>411591</v>
      </c>
      <c r="C4300" s="21">
        <f>VLOOKUP(TotalMov[[#This Row],[Order]],'Total Mov by SS'!B:C,2,0)</f>
        <v>162</v>
      </c>
      <c r="D4300" s="21" t="s">
        <v>59</v>
      </c>
      <c r="E4300" s="21" t="s">
        <v>113</v>
      </c>
      <c r="F4300" s="21" t="s">
        <v>102</v>
      </c>
      <c r="G4300" s="21" t="s">
        <v>62</v>
      </c>
      <c r="H4300" s="21" t="s">
        <v>100</v>
      </c>
      <c r="I4300" s="21" t="s">
        <v>103</v>
      </c>
      <c r="J4300" s="22">
        <v>43776</v>
      </c>
      <c r="K4300" s="23">
        <v>0.65776620370369998</v>
      </c>
      <c r="L4300" s="22">
        <v>43776</v>
      </c>
      <c r="M4300" s="23">
        <v>0.65776620370369998</v>
      </c>
      <c r="N4300" s="24">
        <v>30</v>
      </c>
      <c r="O4300" s="21" t="s">
        <v>66</v>
      </c>
      <c r="P4300" s="24">
        <f>TotalMov[[#This Row],[Confirmed activ. 3 (ILE03)]]</f>
        <v>30</v>
      </c>
      <c r="Q4300" s="24">
        <v>30</v>
      </c>
      <c r="R4300" s="21" t="s">
        <v>66</v>
      </c>
      <c r="S4300" s="21" t="s">
        <v>141</v>
      </c>
    </row>
    <row r="4301" spans="1:19" x14ac:dyDescent="0.35">
      <c r="A4301" s="21">
        <v>1558791</v>
      </c>
      <c r="B4301" s="53">
        <v>411591</v>
      </c>
      <c r="C4301" s="21">
        <f>VLOOKUP(TotalMov[[#This Row],[Order]],'Total Mov by SS'!B:C,2,0)</f>
        <v>162</v>
      </c>
      <c r="D4301" s="21" t="s">
        <v>59</v>
      </c>
      <c r="E4301" s="21" t="s">
        <v>114</v>
      </c>
      <c r="F4301" s="21" t="s">
        <v>102</v>
      </c>
      <c r="G4301" s="21" t="s">
        <v>105</v>
      </c>
      <c r="H4301" s="21" t="s">
        <v>100</v>
      </c>
      <c r="I4301" s="21" t="s">
        <v>106</v>
      </c>
      <c r="J4301" s="22">
        <v>43780</v>
      </c>
      <c r="K4301" s="23">
        <v>0.32901620370369999</v>
      </c>
      <c r="L4301" s="22">
        <v>43780</v>
      </c>
      <c r="M4301" s="23">
        <v>0.32901620370369999</v>
      </c>
      <c r="N4301" s="24">
        <v>45</v>
      </c>
      <c r="O4301" s="21" t="s">
        <v>66</v>
      </c>
      <c r="P4301" s="24">
        <f>TotalMov[[#This Row],[Confirmed activ. 3 (ILE03)]]</f>
        <v>45</v>
      </c>
      <c r="Q4301" s="24">
        <v>45</v>
      </c>
      <c r="R4301" s="21" t="s">
        <v>66</v>
      </c>
      <c r="S4301" s="21" t="s">
        <v>141</v>
      </c>
    </row>
    <row r="4302" spans="1:19" x14ac:dyDescent="0.35">
      <c r="A4302" s="21">
        <v>1558791</v>
      </c>
      <c r="B4302" s="53">
        <v>411591</v>
      </c>
      <c r="C4302" s="21">
        <f>VLOOKUP(TotalMov[[#This Row],[Order]],'Total Mov by SS'!B:C,2,0)</f>
        <v>162</v>
      </c>
      <c r="D4302" s="21" t="s">
        <v>107</v>
      </c>
      <c r="E4302" s="21" t="s">
        <v>60</v>
      </c>
      <c r="F4302" s="21" t="s">
        <v>61</v>
      </c>
      <c r="G4302" s="21" t="s">
        <v>90</v>
      </c>
      <c r="H4302" s="21" t="s">
        <v>63</v>
      </c>
      <c r="I4302" s="21" t="s">
        <v>108</v>
      </c>
      <c r="J4302" s="22">
        <v>43774</v>
      </c>
      <c r="K4302" s="23">
        <v>0.47099537037036998</v>
      </c>
      <c r="L4302" s="22">
        <v>43775</v>
      </c>
      <c r="M4302" s="23">
        <v>0.54736111111110997</v>
      </c>
      <c r="N4302" s="25">
        <v>372.197</v>
      </c>
      <c r="O4302" s="21" t="s">
        <v>66</v>
      </c>
      <c r="P4302" s="24">
        <f>TotalMov[[#This Row],[Confirmed activ. 3 (ILE03)]]</f>
        <v>372.197</v>
      </c>
      <c r="Q4302" s="24">
        <v>1</v>
      </c>
      <c r="R4302" s="21" t="s">
        <v>66</v>
      </c>
      <c r="S4302" s="21" t="s">
        <v>140</v>
      </c>
    </row>
    <row r="4303" spans="1:19" x14ac:dyDescent="0.35">
      <c r="A4303" s="21">
        <v>1558791</v>
      </c>
      <c r="B4303" s="53">
        <v>411591</v>
      </c>
      <c r="C4303" s="21">
        <f>VLOOKUP(TotalMov[[#This Row],[Order]],'Total Mov by SS'!B:C,2,0)</f>
        <v>162</v>
      </c>
      <c r="D4303" s="21" t="s">
        <v>109</v>
      </c>
      <c r="E4303" s="21" t="s">
        <v>95</v>
      </c>
      <c r="F4303" s="21" t="s">
        <v>83</v>
      </c>
      <c r="G4303" s="21" t="s">
        <v>90</v>
      </c>
      <c r="H4303" s="21" t="s">
        <v>84</v>
      </c>
      <c r="I4303" s="21" t="s">
        <v>110</v>
      </c>
      <c r="J4303" s="22"/>
      <c r="K4303" s="23">
        <v>0</v>
      </c>
      <c r="L4303" s="22"/>
      <c r="M4303" s="23">
        <v>0</v>
      </c>
      <c r="N4303" s="25">
        <v>0</v>
      </c>
      <c r="O4303" s="21" t="s">
        <v>93</v>
      </c>
      <c r="P4303" s="24"/>
      <c r="Q4303" s="24">
        <v>5</v>
      </c>
      <c r="R4303" s="21" t="s">
        <v>66</v>
      </c>
      <c r="S4303" s="21" t="s">
        <v>142</v>
      </c>
    </row>
    <row r="4304" spans="1:19" x14ac:dyDescent="0.35">
      <c r="A4304" s="21">
        <v>1558792</v>
      </c>
      <c r="B4304" s="53">
        <v>411591</v>
      </c>
      <c r="C4304" s="21">
        <f>VLOOKUP(TotalMov[[#This Row],[Order]],'Total Mov by SS'!B:C,2,0)</f>
        <v>162</v>
      </c>
      <c r="D4304" s="21" t="s">
        <v>59</v>
      </c>
      <c r="E4304" s="21" t="s">
        <v>60</v>
      </c>
      <c r="F4304" s="21" t="s">
        <v>83</v>
      </c>
      <c r="G4304" s="21" t="s">
        <v>62</v>
      </c>
      <c r="H4304" s="21" t="s">
        <v>84</v>
      </c>
      <c r="I4304" s="21" t="s">
        <v>111</v>
      </c>
      <c r="J4304" s="22">
        <v>43762</v>
      </c>
      <c r="K4304" s="23">
        <v>0.94415509259259001</v>
      </c>
      <c r="L4304" s="22">
        <v>43762</v>
      </c>
      <c r="M4304" s="23">
        <v>0.96913194444443995</v>
      </c>
      <c r="N4304" s="25">
        <v>35.966999999999999</v>
      </c>
      <c r="O4304" s="21" t="s">
        <v>66</v>
      </c>
      <c r="P4304" s="24">
        <f>TotalMov[[#This Row],[Confirmed activ. 3 (ILE03)]]</f>
        <v>35.966999999999999</v>
      </c>
      <c r="Q4304" s="24">
        <v>40</v>
      </c>
      <c r="R4304" s="21" t="s">
        <v>66</v>
      </c>
      <c r="S4304" s="21" t="s">
        <v>140</v>
      </c>
    </row>
    <row r="4305" spans="1:19" x14ac:dyDescent="0.35">
      <c r="A4305" s="21">
        <v>1558792</v>
      </c>
      <c r="B4305" s="53">
        <v>411591</v>
      </c>
      <c r="C4305" s="21">
        <f>VLOOKUP(TotalMov[[#This Row],[Order]],'Total Mov by SS'!B:C,2,0)</f>
        <v>162</v>
      </c>
      <c r="D4305" s="21" t="s">
        <v>59</v>
      </c>
      <c r="E4305" s="21" t="s">
        <v>68</v>
      </c>
      <c r="F4305" s="21" t="s">
        <v>61</v>
      </c>
      <c r="G4305" s="21" t="s">
        <v>62</v>
      </c>
      <c r="H4305" s="21" t="s">
        <v>63</v>
      </c>
      <c r="I4305" s="21" t="s">
        <v>64</v>
      </c>
      <c r="J4305" s="22">
        <v>43765</v>
      </c>
      <c r="K4305" s="23">
        <v>0.41608796296296002</v>
      </c>
      <c r="L4305" s="22">
        <v>43765</v>
      </c>
      <c r="M4305" s="23">
        <v>0.42608796296295998</v>
      </c>
      <c r="N4305" s="25">
        <v>7.2</v>
      </c>
      <c r="O4305" s="21" t="s">
        <v>66</v>
      </c>
      <c r="P4305" s="24">
        <f>TotalMov[[#This Row],[Confirmed activ. 3 (ILE03)]]</f>
        <v>7.2</v>
      </c>
      <c r="Q4305" s="24">
        <v>15</v>
      </c>
      <c r="R4305" s="21" t="s">
        <v>66</v>
      </c>
      <c r="S4305" s="21" t="s">
        <v>140</v>
      </c>
    </row>
    <row r="4306" spans="1:19" x14ac:dyDescent="0.35">
      <c r="A4306" s="21">
        <v>1558792</v>
      </c>
      <c r="B4306" s="53">
        <v>411591</v>
      </c>
      <c r="C4306" s="21">
        <f>VLOOKUP(TotalMov[[#This Row],[Order]],'Total Mov by SS'!B:C,2,0)</f>
        <v>162</v>
      </c>
      <c r="D4306" s="21" t="s">
        <v>59</v>
      </c>
      <c r="E4306" s="21" t="s">
        <v>73</v>
      </c>
      <c r="F4306" s="21" t="s">
        <v>69</v>
      </c>
      <c r="G4306" s="21" t="s">
        <v>62</v>
      </c>
      <c r="H4306" s="21" t="s">
        <v>70</v>
      </c>
      <c r="I4306" s="21" t="s">
        <v>71</v>
      </c>
      <c r="J4306" s="22">
        <v>43766</v>
      </c>
      <c r="K4306" s="23">
        <v>0.64604166666666996</v>
      </c>
      <c r="L4306" s="22">
        <v>43766</v>
      </c>
      <c r="M4306" s="23">
        <v>0.64604166666666996</v>
      </c>
      <c r="N4306" s="24">
        <v>20</v>
      </c>
      <c r="O4306" s="21" t="s">
        <v>66</v>
      </c>
      <c r="P4306" s="24">
        <f>TotalMov[[#This Row],[Confirmed activ. 3 (ILE03)]]</f>
        <v>20</v>
      </c>
      <c r="Q4306" s="24">
        <v>20</v>
      </c>
      <c r="R4306" s="21" t="s">
        <v>66</v>
      </c>
      <c r="S4306" s="21" t="s">
        <v>141</v>
      </c>
    </row>
    <row r="4307" spans="1:19" x14ac:dyDescent="0.35">
      <c r="A4307" s="21">
        <v>1558792</v>
      </c>
      <c r="B4307" s="53">
        <v>411591</v>
      </c>
      <c r="C4307" s="21">
        <f>VLOOKUP(TotalMov[[#This Row],[Order]],'Total Mov by SS'!B:C,2,0)</f>
        <v>162</v>
      </c>
      <c r="D4307" s="21" t="s">
        <v>59</v>
      </c>
      <c r="E4307" s="21" t="s">
        <v>75</v>
      </c>
      <c r="F4307" s="21" t="s">
        <v>61</v>
      </c>
      <c r="G4307" s="21" t="s">
        <v>62</v>
      </c>
      <c r="H4307" s="21" t="s">
        <v>63</v>
      </c>
      <c r="I4307" s="21" t="s">
        <v>74</v>
      </c>
      <c r="J4307" s="22">
        <v>43766</v>
      </c>
      <c r="K4307" s="23">
        <v>0.6465162037037</v>
      </c>
      <c r="L4307" s="22">
        <v>43767</v>
      </c>
      <c r="M4307" s="23">
        <v>0.65959490740741</v>
      </c>
      <c r="N4307" s="25">
        <v>9.1189999999999998</v>
      </c>
      <c r="O4307" s="21" t="s">
        <v>77</v>
      </c>
      <c r="P4307" s="24">
        <f>TotalMov[[#This Row],[Confirmed activ. 3 (ILE03)]]*60</f>
        <v>547.14</v>
      </c>
      <c r="Q4307" s="24">
        <v>350</v>
      </c>
      <c r="R4307" s="21" t="s">
        <v>66</v>
      </c>
      <c r="S4307" s="21" t="s">
        <v>140</v>
      </c>
    </row>
    <row r="4308" spans="1:19" x14ac:dyDescent="0.35">
      <c r="A4308" s="21">
        <v>1558792</v>
      </c>
      <c r="B4308" s="53">
        <v>411591</v>
      </c>
      <c r="C4308" s="21">
        <f>VLOOKUP(TotalMov[[#This Row],[Order]],'Total Mov by SS'!B:C,2,0)</f>
        <v>162</v>
      </c>
      <c r="D4308" s="21" t="s">
        <v>59</v>
      </c>
      <c r="E4308" s="21" t="s">
        <v>78</v>
      </c>
      <c r="F4308" s="21" t="s">
        <v>61</v>
      </c>
      <c r="G4308" s="21" t="s">
        <v>62</v>
      </c>
      <c r="H4308" s="21" t="s">
        <v>63</v>
      </c>
      <c r="I4308" s="21" t="s">
        <v>76</v>
      </c>
      <c r="J4308" s="22">
        <v>43767</v>
      </c>
      <c r="K4308" s="23">
        <v>0.65974537037036995</v>
      </c>
      <c r="L4308" s="22">
        <v>43773</v>
      </c>
      <c r="M4308" s="23">
        <v>0.72680555555556003</v>
      </c>
      <c r="N4308" s="25">
        <v>33.86</v>
      </c>
      <c r="O4308" s="21" t="s">
        <v>77</v>
      </c>
      <c r="P4308" s="24">
        <f>TotalMov[[#This Row],[Confirmed activ. 3 (ILE03)]]*60</f>
        <v>2031.6</v>
      </c>
      <c r="Q4308" s="24">
        <v>1020</v>
      </c>
      <c r="R4308" s="21" t="s">
        <v>66</v>
      </c>
      <c r="S4308" s="21" t="s">
        <v>140</v>
      </c>
    </row>
    <row r="4309" spans="1:19" x14ac:dyDescent="0.35">
      <c r="A4309" s="21">
        <v>1558792</v>
      </c>
      <c r="B4309" s="53">
        <v>411591</v>
      </c>
      <c r="C4309" s="21">
        <f>VLOOKUP(TotalMov[[#This Row],[Order]],'Total Mov by SS'!B:C,2,0)</f>
        <v>162</v>
      </c>
      <c r="D4309" s="21" t="s">
        <v>59</v>
      </c>
      <c r="E4309" s="21" t="s">
        <v>80</v>
      </c>
      <c r="F4309" s="21" t="s">
        <v>61</v>
      </c>
      <c r="G4309" s="21" t="s">
        <v>62</v>
      </c>
      <c r="H4309" s="21" t="s">
        <v>63</v>
      </c>
      <c r="I4309" s="21" t="s">
        <v>112</v>
      </c>
      <c r="J4309" s="22">
        <v>43773</v>
      </c>
      <c r="K4309" s="23">
        <v>0.72738425925925998</v>
      </c>
      <c r="L4309" s="22">
        <v>43773</v>
      </c>
      <c r="M4309" s="23">
        <v>0.73804398148147998</v>
      </c>
      <c r="N4309" s="25">
        <v>15.35</v>
      </c>
      <c r="O4309" s="21" t="s">
        <v>66</v>
      </c>
      <c r="P4309" s="24">
        <f>TotalMov[[#This Row],[Confirmed activ. 3 (ILE03)]]</f>
        <v>15.35</v>
      </c>
      <c r="Q4309" s="24">
        <v>50</v>
      </c>
      <c r="R4309" s="21" t="s">
        <v>66</v>
      </c>
      <c r="S4309" s="21" t="s">
        <v>140</v>
      </c>
    </row>
    <row r="4310" spans="1:19" x14ac:dyDescent="0.35">
      <c r="A4310" s="21">
        <v>1558792</v>
      </c>
      <c r="B4310" s="53">
        <v>411591</v>
      </c>
      <c r="C4310" s="21">
        <f>VLOOKUP(TotalMov[[#This Row],[Order]],'Total Mov by SS'!B:C,2,0)</f>
        <v>162</v>
      </c>
      <c r="D4310" s="21" t="s">
        <v>59</v>
      </c>
      <c r="E4310" s="21" t="s">
        <v>82</v>
      </c>
      <c r="F4310" s="21" t="s">
        <v>89</v>
      </c>
      <c r="G4310" s="21" t="s">
        <v>90</v>
      </c>
      <c r="H4310" s="21" t="s">
        <v>91</v>
      </c>
      <c r="I4310" s="21" t="s">
        <v>92</v>
      </c>
      <c r="J4310" s="22"/>
      <c r="K4310" s="23">
        <v>0</v>
      </c>
      <c r="L4310" s="22"/>
      <c r="M4310" s="23">
        <v>0</v>
      </c>
      <c r="N4310" s="25">
        <v>0</v>
      </c>
      <c r="O4310" s="21" t="s">
        <v>93</v>
      </c>
      <c r="P4310" s="24"/>
      <c r="Q4310" s="24">
        <v>0</v>
      </c>
      <c r="R4310" s="21" t="s">
        <v>66</v>
      </c>
      <c r="S4310" s="21" t="s">
        <v>142</v>
      </c>
    </row>
    <row r="4311" spans="1:19" x14ac:dyDescent="0.35">
      <c r="A4311" s="21">
        <v>1558792</v>
      </c>
      <c r="B4311" s="53">
        <v>411591</v>
      </c>
      <c r="C4311" s="21">
        <f>VLOOKUP(TotalMov[[#This Row],[Order]],'Total Mov by SS'!B:C,2,0)</f>
        <v>162</v>
      </c>
      <c r="D4311" s="21" t="s">
        <v>59</v>
      </c>
      <c r="E4311" s="21" t="s">
        <v>85</v>
      </c>
      <c r="F4311" s="21" t="s">
        <v>69</v>
      </c>
      <c r="G4311" s="21" t="s">
        <v>62</v>
      </c>
      <c r="H4311" s="21" t="s">
        <v>70</v>
      </c>
      <c r="I4311" s="21" t="s">
        <v>79</v>
      </c>
      <c r="J4311" s="22">
        <v>43775</v>
      </c>
      <c r="K4311" s="23">
        <v>0.35273148148147998</v>
      </c>
      <c r="L4311" s="22">
        <v>43775</v>
      </c>
      <c r="M4311" s="23">
        <v>0.35273148148147998</v>
      </c>
      <c r="N4311" s="24">
        <v>20</v>
      </c>
      <c r="O4311" s="21" t="s">
        <v>66</v>
      </c>
      <c r="P4311" s="24">
        <f>TotalMov[[#This Row],[Confirmed activ. 3 (ILE03)]]</f>
        <v>20</v>
      </c>
      <c r="Q4311" s="24">
        <v>20</v>
      </c>
      <c r="R4311" s="21" t="s">
        <v>66</v>
      </c>
      <c r="S4311" s="21" t="s">
        <v>141</v>
      </c>
    </row>
    <row r="4312" spans="1:19" x14ac:dyDescent="0.35">
      <c r="A4312" s="21">
        <v>1558792</v>
      </c>
      <c r="B4312" s="53">
        <v>411591</v>
      </c>
      <c r="C4312" s="21">
        <f>VLOOKUP(TotalMov[[#This Row],[Order]],'Total Mov by SS'!B:C,2,0)</f>
        <v>162</v>
      </c>
      <c r="D4312" s="21" t="s">
        <v>59</v>
      </c>
      <c r="E4312" s="21" t="s">
        <v>88</v>
      </c>
      <c r="F4312" s="21" t="s">
        <v>69</v>
      </c>
      <c r="G4312" s="21" t="s">
        <v>62</v>
      </c>
      <c r="H4312" s="21" t="s">
        <v>70</v>
      </c>
      <c r="I4312" s="21" t="s">
        <v>81</v>
      </c>
      <c r="J4312" s="22">
        <v>43775</v>
      </c>
      <c r="K4312" s="23">
        <v>0.35280092592592999</v>
      </c>
      <c r="L4312" s="22">
        <v>43775</v>
      </c>
      <c r="M4312" s="23">
        <v>0.35280092592592999</v>
      </c>
      <c r="N4312" s="24">
        <v>20</v>
      </c>
      <c r="O4312" s="21" t="s">
        <v>66</v>
      </c>
      <c r="P4312" s="24">
        <f>TotalMov[[#This Row],[Confirmed activ. 3 (ILE03)]]</f>
        <v>20</v>
      </c>
      <c r="Q4312" s="24">
        <v>20</v>
      </c>
      <c r="R4312" s="21" t="s">
        <v>66</v>
      </c>
      <c r="S4312" s="21" t="s">
        <v>141</v>
      </c>
    </row>
    <row r="4313" spans="1:19" x14ac:dyDescent="0.35">
      <c r="A4313" s="21">
        <v>1558792</v>
      </c>
      <c r="B4313" s="53">
        <v>411591</v>
      </c>
      <c r="C4313" s="21">
        <f>VLOOKUP(TotalMov[[#This Row],[Order]],'Total Mov by SS'!B:C,2,0)</f>
        <v>162</v>
      </c>
      <c r="D4313" s="21" t="s">
        <v>59</v>
      </c>
      <c r="E4313" s="21" t="s">
        <v>95</v>
      </c>
      <c r="F4313" s="21" t="s">
        <v>83</v>
      </c>
      <c r="G4313" s="21" t="s">
        <v>62</v>
      </c>
      <c r="H4313" s="21" t="s">
        <v>84</v>
      </c>
      <c r="I4313" s="21" t="s">
        <v>84</v>
      </c>
      <c r="J4313" s="22">
        <v>43775</v>
      </c>
      <c r="K4313" s="23">
        <v>0.54203703703703998</v>
      </c>
      <c r="L4313" s="22">
        <v>43776</v>
      </c>
      <c r="M4313" s="23">
        <v>0.40693287037037001</v>
      </c>
      <c r="N4313" s="25">
        <v>6.726</v>
      </c>
      <c r="O4313" s="21" t="s">
        <v>77</v>
      </c>
      <c r="P4313" s="24">
        <f>TotalMov[[#This Row],[Confirmed activ. 3 (ILE03)]]*60</f>
        <v>403.56</v>
      </c>
      <c r="Q4313" s="24">
        <v>450</v>
      </c>
      <c r="R4313" s="21" t="s">
        <v>66</v>
      </c>
      <c r="S4313" s="21" t="s">
        <v>140</v>
      </c>
    </row>
    <row r="4314" spans="1:19" x14ac:dyDescent="0.35">
      <c r="A4314" s="21">
        <v>1558792</v>
      </c>
      <c r="B4314" s="53">
        <v>411591</v>
      </c>
      <c r="C4314" s="21">
        <f>VLOOKUP(TotalMov[[#This Row],[Order]],'Total Mov by SS'!B:C,2,0)</f>
        <v>162</v>
      </c>
      <c r="D4314" s="21" t="s">
        <v>59</v>
      </c>
      <c r="E4314" s="21" t="s">
        <v>97</v>
      </c>
      <c r="F4314" s="21" t="s">
        <v>86</v>
      </c>
      <c r="G4314" s="21" t="s">
        <v>62</v>
      </c>
      <c r="H4314" s="21" t="s">
        <v>87</v>
      </c>
      <c r="I4314" s="21" t="s">
        <v>87</v>
      </c>
      <c r="J4314" s="22">
        <v>43776</v>
      </c>
      <c r="K4314" s="23">
        <v>0.59569444444443997</v>
      </c>
      <c r="L4314" s="22">
        <v>43776</v>
      </c>
      <c r="M4314" s="23">
        <v>0.59569444444443997</v>
      </c>
      <c r="N4314" s="24">
        <v>20</v>
      </c>
      <c r="O4314" s="21" t="s">
        <v>66</v>
      </c>
      <c r="P4314" s="24">
        <f>TotalMov[[#This Row],[Confirmed activ. 3 (ILE03)]]</f>
        <v>20</v>
      </c>
      <c r="Q4314" s="24">
        <v>20</v>
      </c>
      <c r="R4314" s="21" t="s">
        <v>66</v>
      </c>
      <c r="S4314" s="21" t="s">
        <v>141</v>
      </c>
    </row>
    <row r="4315" spans="1:19" x14ac:dyDescent="0.35">
      <c r="A4315" s="21">
        <v>1558792</v>
      </c>
      <c r="B4315" s="53">
        <v>411591</v>
      </c>
      <c r="C4315" s="21">
        <f>VLOOKUP(TotalMov[[#This Row],[Order]],'Total Mov by SS'!B:C,2,0)</f>
        <v>162</v>
      </c>
      <c r="D4315" s="21" t="s">
        <v>59</v>
      </c>
      <c r="E4315" s="21" t="s">
        <v>99</v>
      </c>
      <c r="F4315" s="21" t="s">
        <v>61</v>
      </c>
      <c r="G4315" s="21" t="s">
        <v>62</v>
      </c>
      <c r="H4315" s="21" t="s">
        <v>63</v>
      </c>
      <c r="I4315" s="21" t="s">
        <v>96</v>
      </c>
      <c r="J4315" s="22">
        <v>43779</v>
      </c>
      <c r="K4315" s="23">
        <v>0.68263888888889002</v>
      </c>
      <c r="L4315" s="22">
        <v>43780</v>
      </c>
      <c r="M4315" s="23">
        <v>0.39851851851851999</v>
      </c>
      <c r="N4315" s="25">
        <v>2.27</v>
      </c>
      <c r="O4315" s="21" t="s">
        <v>77</v>
      </c>
      <c r="P4315" s="24">
        <f>TotalMov[[#This Row],[Confirmed activ. 3 (ILE03)]]*60</f>
        <v>136.19999999999999</v>
      </c>
      <c r="Q4315" s="24">
        <v>100</v>
      </c>
      <c r="R4315" s="21" t="s">
        <v>66</v>
      </c>
      <c r="S4315" s="21" t="s">
        <v>140</v>
      </c>
    </row>
    <row r="4316" spans="1:19" x14ac:dyDescent="0.35">
      <c r="A4316" s="21">
        <v>1558792</v>
      </c>
      <c r="B4316" s="53">
        <v>411591</v>
      </c>
      <c r="C4316" s="21">
        <f>VLOOKUP(TotalMov[[#This Row],[Order]],'Total Mov by SS'!B:C,2,0)</f>
        <v>162</v>
      </c>
      <c r="D4316" s="21" t="s">
        <v>59</v>
      </c>
      <c r="E4316" s="21" t="s">
        <v>101</v>
      </c>
      <c r="F4316" s="21" t="s">
        <v>69</v>
      </c>
      <c r="G4316" s="21" t="s">
        <v>62</v>
      </c>
      <c r="H4316" s="21" t="s">
        <v>70</v>
      </c>
      <c r="I4316" s="21" t="s">
        <v>98</v>
      </c>
      <c r="J4316" s="22">
        <v>43780</v>
      </c>
      <c r="K4316" s="23">
        <v>0.64938657407406997</v>
      </c>
      <c r="L4316" s="22">
        <v>43780</v>
      </c>
      <c r="M4316" s="23">
        <v>0.64938657407406997</v>
      </c>
      <c r="N4316" s="24">
        <v>20</v>
      </c>
      <c r="O4316" s="21" t="s">
        <v>66</v>
      </c>
      <c r="P4316" s="24">
        <f>TotalMov[[#This Row],[Confirmed activ. 3 (ILE03)]]</f>
        <v>20</v>
      </c>
      <c r="Q4316" s="24">
        <v>20</v>
      </c>
      <c r="R4316" s="21" t="s">
        <v>66</v>
      </c>
      <c r="S4316" s="21" t="s">
        <v>141</v>
      </c>
    </row>
    <row r="4317" spans="1:19" x14ac:dyDescent="0.35">
      <c r="A4317" s="21">
        <v>1558792</v>
      </c>
      <c r="B4317" s="53">
        <v>411591</v>
      </c>
      <c r="C4317" s="21">
        <f>VLOOKUP(TotalMov[[#This Row],[Order]],'Total Mov by SS'!B:C,2,0)</f>
        <v>162</v>
      </c>
      <c r="D4317" s="21" t="s">
        <v>59</v>
      </c>
      <c r="E4317" s="21" t="s">
        <v>104</v>
      </c>
      <c r="F4317" s="21" t="s">
        <v>69</v>
      </c>
      <c r="G4317" s="21" t="s">
        <v>62</v>
      </c>
      <c r="H4317" s="21" t="s">
        <v>70</v>
      </c>
      <c r="I4317" s="21" t="s">
        <v>100</v>
      </c>
      <c r="J4317" s="22">
        <v>43780</v>
      </c>
      <c r="K4317" s="23">
        <v>0.64943287037037001</v>
      </c>
      <c r="L4317" s="22">
        <v>43780</v>
      </c>
      <c r="M4317" s="23">
        <v>0.64943287037037001</v>
      </c>
      <c r="N4317" s="24">
        <v>30</v>
      </c>
      <c r="O4317" s="21" t="s">
        <v>66</v>
      </c>
      <c r="P4317" s="24">
        <f>TotalMov[[#This Row],[Confirmed activ. 3 (ILE03)]]</f>
        <v>30</v>
      </c>
      <c r="Q4317" s="24">
        <v>30</v>
      </c>
      <c r="R4317" s="21" t="s">
        <v>66</v>
      </c>
      <c r="S4317" s="21" t="s">
        <v>141</v>
      </c>
    </row>
    <row r="4318" spans="1:19" x14ac:dyDescent="0.35">
      <c r="A4318" s="21">
        <v>1558792</v>
      </c>
      <c r="B4318" s="53">
        <v>411591</v>
      </c>
      <c r="C4318" s="21">
        <f>VLOOKUP(TotalMov[[#This Row],[Order]],'Total Mov by SS'!B:C,2,0)</f>
        <v>162</v>
      </c>
      <c r="D4318" s="21" t="s">
        <v>59</v>
      </c>
      <c r="E4318" s="21" t="s">
        <v>113</v>
      </c>
      <c r="F4318" s="21" t="s">
        <v>102</v>
      </c>
      <c r="G4318" s="21" t="s">
        <v>62</v>
      </c>
      <c r="H4318" s="21" t="s">
        <v>100</v>
      </c>
      <c r="I4318" s="21" t="s">
        <v>103</v>
      </c>
      <c r="J4318" s="22">
        <v>43780</v>
      </c>
      <c r="K4318" s="23">
        <v>0.64945601851851997</v>
      </c>
      <c r="L4318" s="22">
        <v>43780</v>
      </c>
      <c r="M4318" s="23">
        <v>0.64945601851851997</v>
      </c>
      <c r="N4318" s="24">
        <v>30</v>
      </c>
      <c r="O4318" s="21" t="s">
        <v>66</v>
      </c>
      <c r="P4318" s="24">
        <f>TotalMov[[#This Row],[Confirmed activ. 3 (ILE03)]]</f>
        <v>30</v>
      </c>
      <c r="Q4318" s="24">
        <v>30</v>
      </c>
      <c r="R4318" s="21" t="s">
        <v>66</v>
      </c>
      <c r="S4318" s="21" t="s">
        <v>141</v>
      </c>
    </row>
    <row r="4319" spans="1:19" x14ac:dyDescent="0.35">
      <c r="A4319" s="21">
        <v>1558792</v>
      </c>
      <c r="B4319" s="53">
        <v>411591</v>
      </c>
      <c r="C4319" s="21">
        <f>VLOOKUP(TotalMov[[#This Row],[Order]],'Total Mov by SS'!B:C,2,0)</f>
        <v>162</v>
      </c>
      <c r="D4319" s="21" t="s">
        <v>59</v>
      </c>
      <c r="E4319" s="21" t="s">
        <v>114</v>
      </c>
      <c r="F4319" s="21" t="s">
        <v>102</v>
      </c>
      <c r="G4319" s="21" t="s">
        <v>105</v>
      </c>
      <c r="H4319" s="21" t="s">
        <v>100</v>
      </c>
      <c r="I4319" s="21" t="s">
        <v>106</v>
      </c>
      <c r="J4319" s="22">
        <v>43783</v>
      </c>
      <c r="K4319" s="23">
        <v>0.32854166666667001</v>
      </c>
      <c r="L4319" s="22">
        <v>43783</v>
      </c>
      <c r="M4319" s="23">
        <v>0.32854166666667001</v>
      </c>
      <c r="N4319" s="24">
        <v>45</v>
      </c>
      <c r="O4319" s="21" t="s">
        <v>66</v>
      </c>
      <c r="P4319" s="24">
        <f>TotalMov[[#This Row],[Confirmed activ. 3 (ILE03)]]</f>
        <v>45</v>
      </c>
      <c r="Q4319" s="24">
        <v>45</v>
      </c>
      <c r="R4319" s="21" t="s">
        <v>66</v>
      </c>
      <c r="S4319" s="21" t="s">
        <v>141</v>
      </c>
    </row>
    <row r="4320" spans="1:19" x14ac:dyDescent="0.35">
      <c r="A4320" s="21">
        <v>1558792</v>
      </c>
      <c r="B4320" s="53">
        <v>411591</v>
      </c>
      <c r="C4320" s="21">
        <f>VLOOKUP(TotalMov[[#This Row],[Order]],'Total Mov by SS'!B:C,2,0)</f>
        <v>162</v>
      </c>
      <c r="D4320" s="21" t="s">
        <v>107</v>
      </c>
      <c r="E4320" s="21" t="s">
        <v>60</v>
      </c>
      <c r="F4320" s="21" t="s">
        <v>61</v>
      </c>
      <c r="G4320" s="21" t="s">
        <v>90</v>
      </c>
      <c r="H4320" s="21" t="s">
        <v>63</v>
      </c>
      <c r="I4320" s="21" t="s">
        <v>108</v>
      </c>
      <c r="J4320" s="22">
        <v>43776</v>
      </c>
      <c r="K4320" s="23">
        <v>0.60587962962963005</v>
      </c>
      <c r="L4320" s="22">
        <v>43776</v>
      </c>
      <c r="M4320" s="23">
        <v>0.62251157407406998</v>
      </c>
      <c r="N4320" s="25">
        <v>23.95</v>
      </c>
      <c r="O4320" s="21" t="s">
        <v>66</v>
      </c>
      <c r="P4320" s="24">
        <f>TotalMov[[#This Row],[Confirmed activ. 3 (ILE03)]]</f>
        <v>23.95</v>
      </c>
      <c r="Q4320" s="24">
        <v>1</v>
      </c>
      <c r="R4320" s="21" t="s">
        <v>66</v>
      </c>
      <c r="S4320" s="21" t="s">
        <v>140</v>
      </c>
    </row>
    <row r="4321" spans="1:19" x14ac:dyDescent="0.35">
      <c r="A4321" s="21">
        <v>1558792</v>
      </c>
      <c r="B4321" s="53">
        <v>411591</v>
      </c>
      <c r="C4321" s="21">
        <f>VLOOKUP(TotalMov[[#This Row],[Order]],'Total Mov by SS'!B:C,2,0)</f>
        <v>162</v>
      </c>
      <c r="D4321" s="21" t="s">
        <v>109</v>
      </c>
      <c r="E4321" s="21" t="s">
        <v>95</v>
      </c>
      <c r="F4321" s="21" t="s">
        <v>83</v>
      </c>
      <c r="G4321" s="21" t="s">
        <v>90</v>
      </c>
      <c r="H4321" s="21" t="s">
        <v>84</v>
      </c>
      <c r="I4321" s="21" t="s">
        <v>110</v>
      </c>
      <c r="J4321" s="22"/>
      <c r="K4321" s="23">
        <v>0</v>
      </c>
      <c r="L4321" s="22"/>
      <c r="M4321" s="23">
        <v>0</v>
      </c>
      <c r="N4321" s="25">
        <v>0</v>
      </c>
      <c r="O4321" s="21" t="s">
        <v>93</v>
      </c>
      <c r="P4321" s="24"/>
      <c r="Q4321" s="24">
        <v>5</v>
      </c>
      <c r="R4321" s="21" t="s">
        <v>66</v>
      </c>
      <c r="S4321" s="21" t="s">
        <v>142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zoomScale="70" zoomScaleNormal="70" workbookViewId="0">
      <selection activeCell="A4" sqref="A4"/>
    </sheetView>
  </sheetViews>
  <sheetFormatPr defaultRowHeight="14.5" x14ac:dyDescent="0.35"/>
  <cols>
    <col min="1" max="4" width="13.81640625" customWidth="1"/>
  </cols>
  <sheetData>
    <row r="1" spans="1:3" x14ac:dyDescent="0.35">
      <c r="A1" s="31" t="s">
        <v>50</v>
      </c>
      <c r="B1" t="s">
        <v>84</v>
      </c>
    </row>
    <row r="3" spans="1:3" x14ac:dyDescent="0.35">
      <c r="A3" s="31" t="s">
        <v>116</v>
      </c>
      <c r="B3" t="s">
        <v>144</v>
      </c>
      <c r="C3" t="s">
        <v>145</v>
      </c>
    </row>
    <row r="4" spans="1:3" x14ac:dyDescent="0.35">
      <c r="A4" s="32">
        <v>209</v>
      </c>
      <c r="B4" s="48">
        <v>4595.0200000000004</v>
      </c>
      <c r="C4" s="30">
        <v>2700</v>
      </c>
    </row>
    <row r="5" spans="1:3" x14ac:dyDescent="0.35">
      <c r="A5" s="32">
        <v>210</v>
      </c>
      <c r="B5" s="48">
        <v>3067.71</v>
      </c>
      <c r="C5" s="30">
        <v>2700</v>
      </c>
    </row>
    <row r="6" spans="1:3" x14ac:dyDescent="0.35">
      <c r="A6" s="32">
        <v>211</v>
      </c>
      <c r="B6" s="48">
        <v>2644.18</v>
      </c>
      <c r="C6" s="30">
        <v>2700</v>
      </c>
    </row>
    <row r="7" spans="1:3" x14ac:dyDescent="0.35">
      <c r="A7" s="32">
        <v>212</v>
      </c>
      <c r="B7" s="48">
        <v>2811.66</v>
      </c>
      <c r="C7" s="30">
        <v>2700</v>
      </c>
    </row>
    <row r="8" spans="1:3" x14ac:dyDescent="0.35">
      <c r="A8" s="32">
        <v>213</v>
      </c>
      <c r="B8" s="48">
        <v>4597.04</v>
      </c>
      <c r="C8" s="30">
        <v>2700</v>
      </c>
    </row>
    <row r="9" spans="1:3" x14ac:dyDescent="0.35">
      <c r="A9" s="32">
        <v>214</v>
      </c>
      <c r="B9" s="48">
        <v>3043.2000000000003</v>
      </c>
      <c r="C9" s="30">
        <v>2700</v>
      </c>
    </row>
    <row r="10" spans="1:3" x14ac:dyDescent="0.35">
      <c r="A10" s="32">
        <v>215</v>
      </c>
      <c r="B10" s="48">
        <v>2209.7129999999997</v>
      </c>
      <c r="C10" s="30">
        <v>2700</v>
      </c>
    </row>
    <row r="11" spans="1:3" x14ac:dyDescent="0.35">
      <c r="A11" s="32">
        <v>216</v>
      </c>
      <c r="B11" s="48">
        <v>2604.4470000000001</v>
      </c>
      <c r="C11" s="30">
        <v>2700</v>
      </c>
    </row>
    <row r="12" spans="1:3" x14ac:dyDescent="0.35">
      <c r="A12" s="32">
        <v>217</v>
      </c>
      <c r="B12" s="48">
        <v>1380.0163333333335</v>
      </c>
      <c r="C12" s="30">
        <v>2700</v>
      </c>
    </row>
    <row r="13" spans="1:3" x14ac:dyDescent="0.35">
      <c r="A13" s="32">
        <v>218</v>
      </c>
      <c r="B13" s="48">
        <v>3348.3</v>
      </c>
      <c r="C13" s="30">
        <v>2700</v>
      </c>
    </row>
    <row r="14" spans="1:3" x14ac:dyDescent="0.35">
      <c r="A14" s="32">
        <v>219</v>
      </c>
      <c r="B14" s="48">
        <v>2863.4830000000002</v>
      </c>
      <c r="C14" s="30">
        <v>2700</v>
      </c>
    </row>
    <row r="15" spans="1:3" x14ac:dyDescent="0.35">
      <c r="A15" s="32">
        <v>220</v>
      </c>
      <c r="B15" s="48">
        <v>2357.1699999999996</v>
      </c>
      <c r="C15" s="30">
        <v>2700</v>
      </c>
    </row>
    <row r="16" spans="1:3" x14ac:dyDescent="0.35">
      <c r="A16" s="32">
        <v>221</v>
      </c>
      <c r="B16" s="48">
        <v>3074.59</v>
      </c>
      <c r="C16" s="30">
        <v>2700</v>
      </c>
    </row>
    <row r="17" spans="1:3" x14ac:dyDescent="0.35">
      <c r="A17" s="32">
        <v>222</v>
      </c>
      <c r="B17" s="48">
        <v>3674.6296666666667</v>
      </c>
      <c r="C17" s="30">
        <v>2700</v>
      </c>
    </row>
    <row r="18" spans="1:3" x14ac:dyDescent="0.35">
      <c r="A18" s="32">
        <v>223</v>
      </c>
      <c r="B18" s="48">
        <v>2239.7579999999998</v>
      </c>
      <c r="C18" s="30">
        <v>2700</v>
      </c>
    </row>
    <row r="19" spans="1:3" x14ac:dyDescent="0.35">
      <c r="A19" s="32">
        <v>224</v>
      </c>
      <c r="B19" s="48">
        <v>2854.2599999999998</v>
      </c>
      <c r="C19" s="30">
        <v>2700</v>
      </c>
    </row>
    <row r="20" spans="1:3" x14ac:dyDescent="0.35">
      <c r="A20" s="32">
        <v>225</v>
      </c>
      <c r="B20" s="48">
        <v>2353.38</v>
      </c>
      <c r="C20" s="30">
        <v>2700</v>
      </c>
    </row>
    <row r="21" spans="1:3" x14ac:dyDescent="0.35">
      <c r="A21" s="32">
        <v>226</v>
      </c>
      <c r="B21" s="48">
        <v>2861.4</v>
      </c>
      <c r="C21" s="30">
        <v>2700</v>
      </c>
    </row>
    <row r="22" spans="1:3" x14ac:dyDescent="0.35">
      <c r="A22" s="32">
        <v>227</v>
      </c>
      <c r="B22" s="48">
        <v>2809.5</v>
      </c>
      <c r="C22" s="30">
        <v>2700</v>
      </c>
    </row>
    <row r="23" spans="1:3" x14ac:dyDescent="0.35">
      <c r="A23" s="32">
        <v>229</v>
      </c>
      <c r="B23" s="48">
        <v>2067.7800000000002</v>
      </c>
      <c r="C23" s="30">
        <v>2700</v>
      </c>
    </row>
    <row r="24" spans="1:3" x14ac:dyDescent="0.35">
      <c r="A24" s="32">
        <v>230</v>
      </c>
      <c r="B24" s="48">
        <v>1729.1470000000002</v>
      </c>
      <c r="C24" s="30">
        <v>2700</v>
      </c>
    </row>
    <row r="25" spans="1:3" x14ac:dyDescent="0.35">
      <c r="A25" s="32">
        <v>231</v>
      </c>
      <c r="B25" s="48">
        <v>2386.5</v>
      </c>
      <c r="C25" s="30">
        <v>2700</v>
      </c>
    </row>
    <row r="26" spans="1:3" x14ac:dyDescent="0.35">
      <c r="A26" s="32">
        <v>232</v>
      </c>
      <c r="B26" s="48">
        <v>1786.567</v>
      </c>
      <c r="C26" s="30">
        <v>2700</v>
      </c>
    </row>
    <row r="27" spans="1:3" x14ac:dyDescent="0.35">
      <c r="A27" s="32">
        <v>233</v>
      </c>
      <c r="B27" s="48">
        <v>2393.106666666667</v>
      </c>
      <c r="C27" s="30">
        <v>2700</v>
      </c>
    </row>
    <row r="28" spans="1:3" x14ac:dyDescent="0.35">
      <c r="A28" s="32">
        <v>234</v>
      </c>
      <c r="B28" s="48">
        <v>2142.2399999999998</v>
      </c>
      <c r="C28" s="30">
        <v>2700</v>
      </c>
    </row>
    <row r="29" spans="1:3" x14ac:dyDescent="0.35">
      <c r="A29" s="32">
        <v>235</v>
      </c>
      <c r="B29" s="48">
        <v>3265.2370000000001</v>
      </c>
      <c r="C29" s="30">
        <v>2700</v>
      </c>
    </row>
    <row r="30" spans="1:3" x14ac:dyDescent="0.35">
      <c r="A30" s="32">
        <v>236</v>
      </c>
      <c r="B30" s="48">
        <v>3605.5200000000004</v>
      </c>
      <c r="C30" s="30">
        <v>2700</v>
      </c>
    </row>
    <row r="31" spans="1:3" x14ac:dyDescent="0.35">
      <c r="A31" s="32">
        <v>237</v>
      </c>
      <c r="B31" s="48">
        <v>2030.153</v>
      </c>
      <c r="C31" s="30">
        <v>2700</v>
      </c>
    </row>
    <row r="32" spans="1:3" x14ac:dyDescent="0.35">
      <c r="A32" s="32">
        <v>238</v>
      </c>
      <c r="B32" s="48">
        <v>2229.127</v>
      </c>
      <c r="C32" s="30">
        <v>2700</v>
      </c>
    </row>
    <row r="33" spans="1:3" x14ac:dyDescent="0.35">
      <c r="A33" s="32">
        <v>239</v>
      </c>
      <c r="B33" s="48">
        <v>2233.2669999999998</v>
      </c>
      <c r="C33" s="30">
        <v>2700</v>
      </c>
    </row>
    <row r="34" spans="1:3" x14ac:dyDescent="0.35">
      <c r="A34" s="32">
        <v>240</v>
      </c>
      <c r="B34" s="48">
        <v>2167.2379999999998</v>
      </c>
      <c r="C34" s="30">
        <v>2700</v>
      </c>
    </row>
    <row r="35" spans="1:3" x14ac:dyDescent="0.35">
      <c r="A35" s="32">
        <v>241</v>
      </c>
      <c r="B35" s="48">
        <v>2542.6860000000001</v>
      </c>
      <c r="C35" s="30">
        <v>2700</v>
      </c>
    </row>
    <row r="36" spans="1:3" x14ac:dyDescent="0.35">
      <c r="A36" s="32">
        <v>242</v>
      </c>
      <c r="B36" s="48">
        <v>1872.2969999999998</v>
      </c>
      <c r="C36" s="30">
        <v>2700</v>
      </c>
    </row>
    <row r="37" spans="1:3" x14ac:dyDescent="0.35">
      <c r="A37" s="32">
        <v>243</v>
      </c>
      <c r="B37" s="48">
        <v>2397.4489999999996</v>
      </c>
      <c r="C37" s="30">
        <v>2700</v>
      </c>
    </row>
    <row r="38" spans="1:3" x14ac:dyDescent="0.35">
      <c r="A38" s="32">
        <v>244</v>
      </c>
      <c r="B38" s="48">
        <v>2060.1000000000004</v>
      </c>
      <c r="C38" s="30">
        <v>2700</v>
      </c>
    </row>
    <row r="39" spans="1:3" x14ac:dyDescent="0.35">
      <c r="A39" s="32">
        <v>245</v>
      </c>
      <c r="B39" s="48">
        <v>1790.1370000000002</v>
      </c>
      <c r="C39" s="30">
        <v>2700</v>
      </c>
    </row>
    <row r="40" spans="1:3" x14ac:dyDescent="0.35">
      <c r="A40" s="32">
        <v>246</v>
      </c>
      <c r="B40" s="48">
        <v>2446.384</v>
      </c>
      <c r="C40" s="30">
        <v>2700</v>
      </c>
    </row>
    <row r="41" spans="1:3" x14ac:dyDescent="0.35">
      <c r="A41" s="32">
        <v>247</v>
      </c>
      <c r="B41" s="48">
        <v>2029.44</v>
      </c>
      <c r="C41" s="30">
        <v>2700</v>
      </c>
    </row>
    <row r="42" spans="1:3" x14ac:dyDescent="0.35">
      <c r="A42" s="32">
        <v>248</v>
      </c>
      <c r="B42" s="48">
        <v>1771.9670000000003</v>
      </c>
      <c r="C42" s="30">
        <v>2700</v>
      </c>
    </row>
    <row r="43" spans="1:3" x14ac:dyDescent="0.35">
      <c r="A43" s="32">
        <v>249</v>
      </c>
      <c r="B43" s="48">
        <v>2096.4899999999998</v>
      </c>
      <c r="C43" s="30">
        <v>2700</v>
      </c>
    </row>
    <row r="44" spans="1:3" x14ac:dyDescent="0.35">
      <c r="A44" s="32" t="s">
        <v>117</v>
      </c>
      <c r="B44" s="48">
        <v>102432.28966666668</v>
      </c>
      <c r="C44" s="30">
        <v>108000</v>
      </c>
    </row>
  </sheetData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zoomScale="70" zoomScaleNormal="70" workbookViewId="0">
      <selection activeCell="C11" sqref="C11"/>
    </sheetView>
  </sheetViews>
  <sheetFormatPr defaultRowHeight="14.5" x14ac:dyDescent="0.35"/>
  <cols>
    <col min="1" max="4" width="14.08984375" customWidth="1"/>
    <col min="5" max="40" width="15.26953125" bestFit="1" customWidth="1"/>
    <col min="41" max="41" width="10.7265625" bestFit="1" customWidth="1"/>
  </cols>
  <sheetData>
    <row r="1" spans="1:3" x14ac:dyDescent="0.35">
      <c r="A1" s="31" t="s">
        <v>50</v>
      </c>
      <c r="B1" t="s">
        <v>131</v>
      </c>
    </row>
    <row r="3" spans="1:3" x14ac:dyDescent="0.35">
      <c r="A3" s="31" t="s">
        <v>116</v>
      </c>
      <c r="B3" t="s">
        <v>144</v>
      </c>
      <c r="C3" t="s">
        <v>145</v>
      </c>
    </row>
    <row r="4" spans="1:3" x14ac:dyDescent="0.35">
      <c r="A4" s="32">
        <v>123</v>
      </c>
      <c r="B4" s="48">
        <v>6059.8230000000003</v>
      </c>
      <c r="C4" s="30">
        <v>2940</v>
      </c>
    </row>
    <row r="5" spans="1:3" x14ac:dyDescent="0.35">
      <c r="A5" s="32">
        <v>124</v>
      </c>
      <c r="B5" s="48">
        <v>3958.9059999999999</v>
      </c>
      <c r="C5" s="30">
        <v>2940</v>
      </c>
    </row>
    <row r="6" spans="1:3" x14ac:dyDescent="0.35">
      <c r="A6" s="32">
        <v>125</v>
      </c>
      <c r="B6" s="48">
        <v>3579.1700000000005</v>
      </c>
      <c r="C6" s="30">
        <v>2940</v>
      </c>
    </row>
    <row r="7" spans="1:3" x14ac:dyDescent="0.35">
      <c r="A7" s="32">
        <v>126</v>
      </c>
      <c r="B7" s="48">
        <v>5122.588999999999</v>
      </c>
      <c r="C7" s="30">
        <v>2940</v>
      </c>
    </row>
    <row r="8" spans="1:3" x14ac:dyDescent="0.35">
      <c r="A8" s="32">
        <v>127</v>
      </c>
      <c r="B8" s="48">
        <v>2853.6129999999998</v>
      </c>
      <c r="C8" s="30">
        <v>2940</v>
      </c>
    </row>
    <row r="9" spans="1:3" x14ac:dyDescent="0.35">
      <c r="A9" s="32">
        <v>128</v>
      </c>
      <c r="B9" s="48">
        <v>5426.262999999999</v>
      </c>
      <c r="C9" s="30">
        <v>2940</v>
      </c>
    </row>
    <row r="10" spans="1:3" x14ac:dyDescent="0.35">
      <c r="A10" s="32">
        <v>129</v>
      </c>
      <c r="B10" s="48">
        <v>4947.3190000000004</v>
      </c>
      <c r="C10" s="30">
        <v>2940</v>
      </c>
    </row>
    <row r="11" spans="1:3" x14ac:dyDescent="0.35">
      <c r="A11" s="32">
        <v>130</v>
      </c>
      <c r="B11" s="48">
        <v>4397.9799999999996</v>
      </c>
      <c r="C11" s="30">
        <v>2940</v>
      </c>
    </row>
    <row r="12" spans="1:3" x14ac:dyDescent="0.35">
      <c r="A12" s="32">
        <v>131</v>
      </c>
      <c r="B12" s="48">
        <v>4359.2669999999998</v>
      </c>
      <c r="C12" s="30">
        <v>2940</v>
      </c>
    </row>
    <row r="13" spans="1:3" x14ac:dyDescent="0.35">
      <c r="A13" s="32">
        <v>132</v>
      </c>
      <c r="B13" s="48">
        <v>3774.21</v>
      </c>
      <c r="C13" s="30">
        <v>2940</v>
      </c>
    </row>
    <row r="14" spans="1:3" x14ac:dyDescent="0.35">
      <c r="A14" s="32">
        <v>133</v>
      </c>
      <c r="B14" s="48">
        <v>4032.4400000000005</v>
      </c>
      <c r="C14" s="30">
        <v>2940</v>
      </c>
    </row>
    <row r="15" spans="1:3" x14ac:dyDescent="0.35">
      <c r="A15" s="32">
        <v>134</v>
      </c>
      <c r="B15" s="48">
        <v>5096.976999999999</v>
      </c>
      <c r="C15" s="30">
        <v>2940</v>
      </c>
    </row>
    <row r="16" spans="1:3" x14ac:dyDescent="0.35">
      <c r="A16" s="32">
        <v>135</v>
      </c>
      <c r="B16" s="48">
        <v>3275.1426666666666</v>
      </c>
      <c r="C16" s="30">
        <v>2940</v>
      </c>
    </row>
    <row r="17" spans="1:3" x14ac:dyDescent="0.35">
      <c r="A17" s="32">
        <v>136</v>
      </c>
      <c r="B17" s="48">
        <v>3256.0390000000011</v>
      </c>
      <c r="C17" s="30">
        <v>2940</v>
      </c>
    </row>
    <row r="18" spans="1:3" x14ac:dyDescent="0.35">
      <c r="A18" s="32">
        <v>137</v>
      </c>
      <c r="B18" s="48">
        <v>4464.9396666666671</v>
      </c>
      <c r="C18" s="30">
        <v>2940</v>
      </c>
    </row>
    <row r="19" spans="1:3" x14ac:dyDescent="0.35">
      <c r="A19" s="32">
        <v>138</v>
      </c>
      <c r="B19" s="48">
        <v>4175.0639999999994</v>
      </c>
      <c r="C19" s="30">
        <v>2940</v>
      </c>
    </row>
    <row r="20" spans="1:3" x14ac:dyDescent="0.35">
      <c r="A20" s="32">
        <v>139</v>
      </c>
      <c r="B20" s="48">
        <v>4101.4529999999995</v>
      </c>
      <c r="C20" s="30">
        <v>2940</v>
      </c>
    </row>
    <row r="21" spans="1:3" x14ac:dyDescent="0.35">
      <c r="A21" s="32">
        <v>140</v>
      </c>
      <c r="B21" s="48">
        <v>3819.8423333333335</v>
      </c>
      <c r="C21" s="30">
        <v>2940</v>
      </c>
    </row>
    <row r="22" spans="1:3" x14ac:dyDescent="0.35">
      <c r="A22" s="32">
        <v>141</v>
      </c>
      <c r="B22" s="48">
        <v>4169.7069999999994</v>
      </c>
      <c r="C22" s="30">
        <v>2940</v>
      </c>
    </row>
    <row r="23" spans="1:3" x14ac:dyDescent="0.35">
      <c r="A23" s="32">
        <v>142</v>
      </c>
      <c r="B23" s="48">
        <v>2392.9430000000002</v>
      </c>
      <c r="C23" s="30">
        <v>2940</v>
      </c>
    </row>
    <row r="24" spans="1:3" x14ac:dyDescent="0.35">
      <c r="A24" s="32">
        <v>143</v>
      </c>
      <c r="B24" s="48">
        <v>2777.0420000000004</v>
      </c>
      <c r="C24" s="30">
        <v>2940</v>
      </c>
    </row>
    <row r="25" spans="1:3" x14ac:dyDescent="0.35">
      <c r="A25" s="32">
        <v>144</v>
      </c>
      <c r="B25" s="48">
        <v>4187.6359999999995</v>
      </c>
      <c r="C25" s="30">
        <v>2940</v>
      </c>
    </row>
    <row r="26" spans="1:3" x14ac:dyDescent="0.35">
      <c r="A26" s="32">
        <v>145</v>
      </c>
      <c r="B26" s="48">
        <v>3695.9410000000003</v>
      </c>
      <c r="C26" s="30">
        <v>2940</v>
      </c>
    </row>
    <row r="27" spans="1:3" x14ac:dyDescent="0.35">
      <c r="A27" s="32">
        <v>146</v>
      </c>
      <c r="B27" s="48">
        <v>3082.3739999999998</v>
      </c>
      <c r="C27" s="30">
        <v>2940</v>
      </c>
    </row>
    <row r="28" spans="1:3" x14ac:dyDescent="0.35">
      <c r="A28" s="32">
        <v>147</v>
      </c>
      <c r="B28" s="48">
        <v>2967.6729999999998</v>
      </c>
      <c r="C28" s="30">
        <v>2940</v>
      </c>
    </row>
    <row r="29" spans="1:3" x14ac:dyDescent="0.35">
      <c r="A29" s="32">
        <v>148</v>
      </c>
      <c r="B29" s="48">
        <v>3948.0169999999998</v>
      </c>
      <c r="C29" s="30">
        <v>2940</v>
      </c>
    </row>
    <row r="30" spans="1:3" x14ac:dyDescent="0.35">
      <c r="A30" s="32">
        <v>149</v>
      </c>
      <c r="B30" s="48">
        <v>2942.9470000000001</v>
      </c>
      <c r="C30" s="30">
        <v>2940</v>
      </c>
    </row>
    <row r="31" spans="1:3" x14ac:dyDescent="0.35">
      <c r="A31" s="32">
        <v>150</v>
      </c>
      <c r="B31" s="48">
        <v>3540.0169999999998</v>
      </c>
      <c r="C31" s="30">
        <v>2940</v>
      </c>
    </row>
    <row r="32" spans="1:3" x14ac:dyDescent="0.35">
      <c r="A32" s="32">
        <v>151</v>
      </c>
      <c r="B32" s="48">
        <v>3561.8690000000001</v>
      </c>
      <c r="C32" s="30">
        <v>2940</v>
      </c>
    </row>
    <row r="33" spans="1:3" x14ac:dyDescent="0.35">
      <c r="A33" s="32">
        <v>152</v>
      </c>
      <c r="B33" s="48">
        <v>4609.9869999999992</v>
      </c>
      <c r="C33" s="30">
        <v>2940</v>
      </c>
    </row>
    <row r="34" spans="1:3" x14ac:dyDescent="0.35">
      <c r="A34" s="32">
        <v>153</v>
      </c>
      <c r="B34" s="48">
        <v>3949.2839999999997</v>
      </c>
      <c r="C34" s="30">
        <v>2940</v>
      </c>
    </row>
    <row r="35" spans="1:3" x14ac:dyDescent="0.35">
      <c r="A35" s="32">
        <v>154</v>
      </c>
      <c r="B35" s="48">
        <v>2903.7210000000005</v>
      </c>
      <c r="C35" s="30">
        <v>2940</v>
      </c>
    </row>
    <row r="36" spans="1:3" x14ac:dyDescent="0.35">
      <c r="A36" s="32">
        <v>155</v>
      </c>
      <c r="B36" s="48">
        <v>3076.1240000000003</v>
      </c>
      <c r="C36" s="30">
        <v>2940</v>
      </c>
    </row>
    <row r="37" spans="1:3" x14ac:dyDescent="0.35">
      <c r="A37" s="32">
        <v>156</v>
      </c>
      <c r="B37" s="48">
        <v>4257.2880000000005</v>
      </c>
      <c r="C37" s="30">
        <v>2940</v>
      </c>
    </row>
    <row r="38" spans="1:3" x14ac:dyDescent="0.35">
      <c r="A38" s="32">
        <v>157</v>
      </c>
      <c r="B38" s="48">
        <v>3805.9699999999993</v>
      </c>
      <c r="C38" s="30">
        <v>2940</v>
      </c>
    </row>
    <row r="39" spans="1:3" x14ac:dyDescent="0.35">
      <c r="A39" s="32">
        <v>158</v>
      </c>
      <c r="B39" s="48">
        <v>2917.0499999999997</v>
      </c>
      <c r="C39" s="30">
        <v>2940</v>
      </c>
    </row>
    <row r="40" spans="1:3" x14ac:dyDescent="0.35">
      <c r="A40" s="32">
        <v>159</v>
      </c>
      <c r="B40" s="48">
        <v>3244.4930000000004</v>
      </c>
      <c r="C40" s="30">
        <v>2940</v>
      </c>
    </row>
    <row r="41" spans="1:3" x14ac:dyDescent="0.35">
      <c r="A41" s="32">
        <v>160</v>
      </c>
      <c r="B41" s="48">
        <v>3269.14</v>
      </c>
      <c r="C41" s="30">
        <v>2940</v>
      </c>
    </row>
    <row r="42" spans="1:3" x14ac:dyDescent="0.35">
      <c r="A42" s="32">
        <v>161</v>
      </c>
      <c r="B42" s="48">
        <v>3029.7129999999997</v>
      </c>
      <c r="C42" s="30">
        <v>2940</v>
      </c>
    </row>
    <row r="43" spans="1:3" x14ac:dyDescent="0.35">
      <c r="A43" s="32">
        <v>162</v>
      </c>
      <c r="B43" s="48">
        <v>2753.9169999999995</v>
      </c>
      <c r="C43" s="30">
        <v>2940</v>
      </c>
    </row>
    <row r="44" spans="1:3" x14ac:dyDescent="0.35">
      <c r="A44" s="32" t="s">
        <v>117</v>
      </c>
      <c r="B44" s="30">
        <v>151783.89066666664</v>
      </c>
      <c r="C44" s="30">
        <v>117600</v>
      </c>
    </row>
  </sheetData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1"/>
  <sheetViews>
    <sheetView workbookViewId="0">
      <selection activeCell="B2" sqref="B2:B8162"/>
    </sheetView>
  </sheetViews>
  <sheetFormatPr defaultRowHeight="14.5" x14ac:dyDescent="0.35"/>
  <cols>
    <col min="1" max="1" width="7.81640625" style="36" bestFit="1" customWidth="1"/>
    <col min="2" max="2" width="8.90625" customWidth="1"/>
    <col min="3" max="3" width="17" customWidth="1"/>
    <col min="4" max="4" width="20.81640625" bestFit="1" customWidth="1"/>
  </cols>
  <sheetData>
    <row r="1" spans="1:4" x14ac:dyDescent="0.35">
      <c r="A1" s="38" t="s">
        <v>38</v>
      </c>
      <c r="B1" s="16" t="s">
        <v>39</v>
      </c>
      <c r="C1" s="16" t="s">
        <v>40</v>
      </c>
      <c r="D1" s="16" t="s">
        <v>41</v>
      </c>
    </row>
    <row r="2" spans="1:4" x14ac:dyDescent="0.35">
      <c r="A2" s="36">
        <v>1528112</v>
      </c>
      <c r="B2">
        <v>123</v>
      </c>
      <c r="C2" t="s">
        <v>11</v>
      </c>
      <c r="D2" t="s">
        <v>42</v>
      </c>
    </row>
    <row r="3" spans="1:4" x14ac:dyDescent="0.35">
      <c r="A3" s="36">
        <v>1528702</v>
      </c>
      <c r="B3">
        <v>123</v>
      </c>
      <c r="C3" t="s">
        <v>16</v>
      </c>
      <c r="D3" t="s">
        <v>127</v>
      </c>
    </row>
    <row r="4" spans="1:4" x14ac:dyDescent="0.35">
      <c r="A4" s="36">
        <v>1528703</v>
      </c>
      <c r="B4">
        <v>123</v>
      </c>
      <c r="C4" t="s">
        <v>21</v>
      </c>
      <c r="D4" t="s">
        <v>128</v>
      </c>
    </row>
    <row r="5" spans="1:4" x14ac:dyDescent="0.35">
      <c r="A5" s="36">
        <v>1528718</v>
      </c>
      <c r="B5">
        <v>123</v>
      </c>
      <c r="C5" t="s">
        <v>26</v>
      </c>
      <c r="D5" t="s">
        <v>129</v>
      </c>
    </row>
    <row r="6" spans="1:4" x14ac:dyDescent="0.35">
      <c r="A6" s="36">
        <v>1525658</v>
      </c>
      <c r="B6">
        <v>123</v>
      </c>
      <c r="C6" t="s">
        <v>31</v>
      </c>
      <c r="D6" t="s">
        <v>130</v>
      </c>
    </row>
    <row r="7" spans="1:4" x14ac:dyDescent="0.35">
      <c r="A7" s="36">
        <v>1525659</v>
      </c>
      <c r="B7">
        <v>123</v>
      </c>
      <c r="C7" t="s">
        <v>36</v>
      </c>
      <c r="D7" t="s">
        <v>44</v>
      </c>
    </row>
    <row r="8" spans="1:4" x14ac:dyDescent="0.35">
      <c r="A8" s="36">
        <v>1528715</v>
      </c>
      <c r="B8">
        <v>124</v>
      </c>
      <c r="C8" t="s">
        <v>11</v>
      </c>
      <c r="D8" t="s">
        <v>42</v>
      </c>
    </row>
    <row r="9" spans="1:4" x14ac:dyDescent="0.35">
      <c r="A9" s="36">
        <v>1528716</v>
      </c>
      <c r="B9">
        <v>124</v>
      </c>
      <c r="C9" t="s">
        <v>16</v>
      </c>
      <c r="D9" t="s">
        <v>127</v>
      </c>
    </row>
    <row r="10" spans="1:4" x14ac:dyDescent="0.35">
      <c r="A10" s="36">
        <v>1528717</v>
      </c>
      <c r="B10">
        <v>124</v>
      </c>
      <c r="C10" t="s">
        <v>21</v>
      </c>
      <c r="D10" t="s">
        <v>128</v>
      </c>
    </row>
    <row r="11" spans="1:4" x14ac:dyDescent="0.35">
      <c r="A11" s="36">
        <v>1525664</v>
      </c>
      <c r="B11">
        <v>124</v>
      </c>
      <c r="C11" t="s">
        <v>31</v>
      </c>
      <c r="D11" t="s">
        <v>130</v>
      </c>
    </row>
    <row r="12" spans="1:4" x14ac:dyDescent="0.35">
      <c r="A12" s="36">
        <v>1525665</v>
      </c>
      <c r="B12">
        <v>124</v>
      </c>
      <c r="C12" t="s">
        <v>36</v>
      </c>
      <c r="D12" t="s">
        <v>44</v>
      </c>
    </row>
    <row r="13" spans="1:4" x14ac:dyDescent="0.35">
      <c r="A13" s="36">
        <v>1529654</v>
      </c>
      <c r="B13">
        <v>124</v>
      </c>
      <c r="C13" t="s">
        <v>26</v>
      </c>
      <c r="D13" t="s">
        <v>129</v>
      </c>
    </row>
    <row r="14" spans="1:4" x14ac:dyDescent="0.35">
      <c r="A14" s="36">
        <v>1524526</v>
      </c>
      <c r="B14">
        <v>125</v>
      </c>
      <c r="C14" t="s">
        <v>26</v>
      </c>
      <c r="D14" t="s">
        <v>129</v>
      </c>
    </row>
    <row r="15" spans="1:4" x14ac:dyDescent="0.35">
      <c r="A15" s="36">
        <v>1527030</v>
      </c>
      <c r="B15">
        <v>125</v>
      </c>
      <c r="C15" t="s">
        <v>31</v>
      </c>
      <c r="D15" t="s">
        <v>130</v>
      </c>
    </row>
    <row r="16" spans="1:4" x14ac:dyDescent="0.35">
      <c r="A16" s="36">
        <v>1527031</v>
      </c>
      <c r="B16">
        <v>125</v>
      </c>
      <c r="C16" t="s">
        <v>36</v>
      </c>
      <c r="D16" t="s">
        <v>44</v>
      </c>
    </row>
    <row r="17" spans="1:4" x14ac:dyDescent="0.35">
      <c r="A17" s="36">
        <v>1529651</v>
      </c>
      <c r="B17">
        <v>125</v>
      </c>
      <c r="C17" t="s">
        <v>11</v>
      </c>
      <c r="D17" t="s">
        <v>42</v>
      </c>
    </row>
    <row r="18" spans="1:4" x14ac:dyDescent="0.35">
      <c r="A18" s="36">
        <v>1529652</v>
      </c>
      <c r="B18">
        <v>125</v>
      </c>
      <c r="C18" t="s">
        <v>16</v>
      </c>
      <c r="D18" t="s">
        <v>127</v>
      </c>
    </row>
    <row r="19" spans="1:4" x14ac:dyDescent="0.35">
      <c r="A19" s="36">
        <v>1529653</v>
      </c>
      <c r="B19">
        <v>125</v>
      </c>
      <c r="C19" t="s">
        <v>21</v>
      </c>
      <c r="D19" t="s">
        <v>128</v>
      </c>
    </row>
    <row r="20" spans="1:4" x14ac:dyDescent="0.35">
      <c r="A20" s="36">
        <v>1527036</v>
      </c>
      <c r="B20">
        <v>126</v>
      </c>
      <c r="C20" t="s">
        <v>31</v>
      </c>
      <c r="D20" t="s">
        <v>130</v>
      </c>
    </row>
    <row r="21" spans="1:4" x14ac:dyDescent="0.35">
      <c r="A21" s="36">
        <v>1527037</v>
      </c>
      <c r="B21">
        <v>126</v>
      </c>
      <c r="C21" t="s">
        <v>36</v>
      </c>
      <c r="D21" t="s">
        <v>44</v>
      </c>
    </row>
    <row r="22" spans="1:4" x14ac:dyDescent="0.35">
      <c r="A22" s="36">
        <v>1529655</v>
      </c>
      <c r="B22">
        <v>126</v>
      </c>
      <c r="C22" t="s">
        <v>26</v>
      </c>
      <c r="D22" t="s">
        <v>129</v>
      </c>
    </row>
    <row r="23" spans="1:4" x14ac:dyDescent="0.35">
      <c r="A23" s="36">
        <v>1530335</v>
      </c>
      <c r="B23">
        <v>126</v>
      </c>
      <c r="C23" t="s">
        <v>11</v>
      </c>
      <c r="D23" t="s">
        <v>42</v>
      </c>
    </row>
    <row r="24" spans="1:4" x14ac:dyDescent="0.35">
      <c r="A24" s="36">
        <v>1530336</v>
      </c>
      <c r="B24">
        <v>126</v>
      </c>
      <c r="C24" t="s">
        <v>16</v>
      </c>
      <c r="D24" t="s">
        <v>127</v>
      </c>
    </row>
    <row r="25" spans="1:4" x14ac:dyDescent="0.35">
      <c r="A25" s="36">
        <v>1530338</v>
      </c>
      <c r="B25">
        <v>126</v>
      </c>
      <c r="C25" t="s">
        <v>21</v>
      </c>
      <c r="D25" t="s">
        <v>128</v>
      </c>
    </row>
    <row r="26" spans="1:4" x14ac:dyDescent="0.35">
      <c r="A26" s="36">
        <v>1528119</v>
      </c>
      <c r="B26">
        <v>127</v>
      </c>
      <c r="C26" t="s">
        <v>31</v>
      </c>
      <c r="D26" t="s">
        <v>130</v>
      </c>
    </row>
    <row r="27" spans="1:4" x14ac:dyDescent="0.35">
      <c r="A27" s="36">
        <v>1528360</v>
      </c>
      <c r="B27">
        <v>127</v>
      </c>
      <c r="C27" t="s">
        <v>36</v>
      </c>
      <c r="D27" t="s">
        <v>44</v>
      </c>
    </row>
    <row r="28" spans="1:4" x14ac:dyDescent="0.35">
      <c r="A28" s="36">
        <v>1530339</v>
      </c>
      <c r="B28">
        <v>127</v>
      </c>
      <c r="C28" t="s">
        <v>26</v>
      </c>
      <c r="D28" t="s">
        <v>129</v>
      </c>
    </row>
    <row r="29" spans="1:4" x14ac:dyDescent="0.35">
      <c r="A29" s="36">
        <v>1531221</v>
      </c>
      <c r="B29">
        <v>127</v>
      </c>
      <c r="C29" t="s">
        <v>11</v>
      </c>
      <c r="D29" t="s">
        <v>42</v>
      </c>
    </row>
    <row r="30" spans="1:4" x14ac:dyDescent="0.35">
      <c r="A30" s="36">
        <v>1531222</v>
      </c>
      <c r="B30">
        <v>127</v>
      </c>
      <c r="C30" t="s">
        <v>16</v>
      </c>
      <c r="D30" t="s">
        <v>127</v>
      </c>
    </row>
    <row r="31" spans="1:4" x14ac:dyDescent="0.35">
      <c r="A31" s="36">
        <v>1531223</v>
      </c>
      <c r="B31">
        <v>127</v>
      </c>
      <c r="C31" t="s">
        <v>21</v>
      </c>
      <c r="D31" t="s">
        <v>128</v>
      </c>
    </row>
    <row r="32" spans="1:4" x14ac:dyDescent="0.35">
      <c r="A32" s="36">
        <v>1528705</v>
      </c>
      <c r="B32">
        <v>128</v>
      </c>
      <c r="C32" t="s">
        <v>31</v>
      </c>
      <c r="D32" t="s">
        <v>130</v>
      </c>
    </row>
    <row r="33" spans="1:4" x14ac:dyDescent="0.35">
      <c r="A33" s="36">
        <v>1528706</v>
      </c>
      <c r="B33">
        <v>128</v>
      </c>
      <c r="C33" t="s">
        <v>36</v>
      </c>
      <c r="D33" t="s">
        <v>44</v>
      </c>
    </row>
    <row r="34" spans="1:4" x14ac:dyDescent="0.35">
      <c r="A34" s="36">
        <v>1531226</v>
      </c>
      <c r="B34">
        <v>128</v>
      </c>
      <c r="C34" t="s">
        <v>11</v>
      </c>
      <c r="D34" t="s">
        <v>42</v>
      </c>
    </row>
    <row r="35" spans="1:4" x14ac:dyDescent="0.35">
      <c r="A35" s="36">
        <v>1531227</v>
      </c>
      <c r="B35">
        <v>128</v>
      </c>
      <c r="C35" t="s">
        <v>16</v>
      </c>
      <c r="D35" t="s">
        <v>127</v>
      </c>
    </row>
    <row r="36" spans="1:4" x14ac:dyDescent="0.35">
      <c r="A36" s="36">
        <v>1531228</v>
      </c>
      <c r="B36">
        <v>128</v>
      </c>
      <c r="C36" t="s">
        <v>21</v>
      </c>
      <c r="D36" t="s">
        <v>128</v>
      </c>
    </row>
    <row r="37" spans="1:4" x14ac:dyDescent="0.35">
      <c r="A37" s="36">
        <v>1531229</v>
      </c>
      <c r="B37">
        <v>128</v>
      </c>
      <c r="C37" t="s">
        <v>26</v>
      </c>
      <c r="D37" t="s">
        <v>129</v>
      </c>
    </row>
    <row r="38" spans="1:4" x14ac:dyDescent="0.35">
      <c r="A38" s="36">
        <v>1528719</v>
      </c>
      <c r="B38">
        <v>129</v>
      </c>
      <c r="C38" t="s">
        <v>31</v>
      </c>
      <c r="D38" t="s">
        <v>130</v>
      </c>
    </row>
    <row r="39" spans="1:4" x14ac:dyDescent="0.35">
      <c r="A39" s="36">
        <v>1528720</v>
      </c>
      <c r="B39">
        <v>129</v>
      </c>
      <c r="C39" t="s">
        <v>36</v>
      </c>
      <c r="D39" t="s">
        <v>44</v>
      </c>
    </row>
    <row r="40" spans="1:4" x14ac:dyDescent="0.35">
      <c r="A40" s="36">
        <v>1532422</v>
      </c>
      <c r="B40">
        <v>129</v>
      </c>
      <c r="C40" t="s">
        <v>11</v>
      </c>
      <c r="D40" t="s">
        <v>42</v>
      </c>
    </row>
    <row r="41" spans="1:4" x14ac:dyDescent="0.35">
      <c r="A41" s="36">
        <v>1532423</v>
      </c>
      <c r="B41">
        <v>129</v>
      </c>
      <c r="C41" t="s">
        <v>16</v>
      </c>
      <c r="D41" t="s">
        <v>127</v>
      </c>
    </row>
    <row r="42" spans="1:4" x14ac:dyDescent="0.35">
      <c r="A42" s="36">
        <v>1532424</v>
      </c>
      <c r="B42">
        <v>129</v>
      </c>
      <c r="C42" t="s">
        <v>21</v>
      </c>
      <c r="D42" t="s">
        <v>128</v>
      </c>
    </row>
    <row r="43" spans="1:4" x14ac:dyDescent="0.35">
      <c r="A43" s="36">
        <v>1532425</v>
      </c>
      <c r="B43">
        <v>129</v>
      </c>
      <c r="C43" t="s">
        <v>26</v>
      </c>
      <c r="D43" t="s">
        <v>129</v>
      </c>
    </row>
    <row r="44" spans="1:4" x14ac:dyDescent="0.35">
      <c r="A44" s="36">
        <v>1529649</v>
      </c>
      <c r="B44">
        <v>130</v>
      </c>
      <c r="C44" t="s">
        <v>31</v>
      </c>
      <c r="D44" t="s">
        <v>130</v>
      </c>
    </row>
    <row r="45" spans="1:4" x14ac:dyDescent="0.35">
      <c r="A45" s="36">
        <v>1529650</v>
      </c>
      <c r="B45">
        <v>130</v>
      </c>
      <c r="C45" t="s">
        <v>36</v>
      </c>
      <c r="D45" t="s">
        <v>44</v>
      </c>
    </row>
    <row r="46" spans="1:4" x14ac:dyDescent="0.35">
      <c r="A46" s="36">
        <v>1533092</v>
      </c>
      <c r="B46">
        <v>130</v>
      </c>
      <c r="C46" t="s">
        <v>11</v>
      </c>
      <c r="D46" t="s">
        <v>42</v>
      </c>
    </row>
    <row r="47" spans="1:4" x14ac:dyDescent="0.35">
      <c r="A47" s="36">
        <v>1533093</v>
      </c>
      <c r="B47">
        <v>130</v>
      </c>
      <c r="C47" t="s">
        <v>16</v>
      </c>
      <c r="D47" t="s">
        <v>127</v>
      </c>
    </row>
    <row r="48" spans="1:4" x14ac:dyDescent="0.35">
      <c r="A48" s="36">
        <v>1533096</v>
      </c>
      <c r="B48">
        <v>130</v>
      </c>
      <c r="C48" t="s">
        <v>21</v>
      </c>
      <c r="D48" t="s">
        <v>128</v>
      </c>
    </row>
    <row r="49" spans="1:4" x14ac:dyDescent="0.35">
      <c r="A49" s="36">
        <v>1533097</v>
      </c>
      <c r="B49">
        <v>130</v>
      </c>
      <c r="C49" t="s">
        <v>26</v>
      </c>
      <c r="D49" t="s">
        <v>129</v>
      </c>
    </row>
    <row r="50" spans="1:4" x14ac:dyDescent="0.35">
      <c r="A50" s="36">
        <v>1530331</v>
      </c>
      <c r="B50">
        <v>131</v>
      </c>
      <c r="C50" t="s">
        <v>31</v>
      </c>
      <c r="D50" t="s">
        <v>130</v>
      </c>
    </row>
    <row r="51" spans="1:4" x14ac:dyDescent="0.35">
      <c r="A51" s="36">
        <v>1530333</v>
      </c>
      <c r="B51">
        <v>131</v>
      </c>
      <c r="C51" t="s">
        <v>36</v>
      </c>
      <c r="D51" t="s">
        <v>44</v>
      </c>
    </row>
    <row r="52" spans="1:4" x14ac:dyDescent="0.35">
      <c r="A52" s="36">
        <v>1533701</v>
      </c>
      <c r="B52">
        <v>131</v>
      </c>
      <c r="C52" t="s">
        <v>11</v>
      </c>
      <c r="D52" t="s">
        <v>42</v>
      </c>
    </row>
    <row r="53" spans="1:4" x14ac:dyDescent="0.35">
      <c r="A53" s="36">
        <v>1533702</v>
      </c>
      <c r="B53">
        <v>131</v>
      </c>
      <c r="C53" t="s">
        <v>16</v>
      </c>
      <c r="D53" t="s">
        <v>127</v>
      </c>
    </row>
    <row r="54" spans="1:4" x14ac:dyDescent="0.35">
      <c r="A54" s="36">
        <v>1533705</v>
      </c>
      <c r="B54">
        <v>131</v>
      </c>
      <c r="C54" t="s">
        <v>21</v>
      </c>
      <c r="D54" t="s">
        <v>128</v>
      </c>
    </row>
    <row r="55" spans="1:4" x14ac:dyDescent="0.35">
      <c r="A55" s="36">
        <v>1533706</v>
      </c>
      <c r="B55">
        <v>131</v>
      </c>
      <c r="C55" t="s">
        <v>26</v>
      </c>
      <c r="D55" t="s">
        <v>129</v>
      </c>
    </row>
    <row r="56" spans="1:4" x14ac:dyDescent="0.35">
      <c r="A56" s="36">
        <v>1530762</v>
      </c>
      <c r="B56">
        <v>132</v>
      </c>
      <c r="C56" t="s">
        <v>31</v>
      </c>
      <c r="D56" t="s">
        <v>130</v>
      </c>
    </row>
    <row r="57" spans="1:4" x14ac:dyDescent="0.35">
      <c r="A57" s="36">
        <v>1530763</v>
      </c>
      <c r="B57">
        <v>132</v>
      </c>
      <c r="C57" t="s">
        <v>36</v>
      </c>
      <c r="D57" t="s">
        <v>44</v>
      </c>
    </row>
    <row r="58" spans="1:4" x14ac:dyDescent="0.35">
      <c r="A58" s="36">
        <v>1534426</v>
      </c>
      <c r="B58">
        <v>132</v>
      </c>
      <c r="C58" t="s">
        <v>11</v>
      </c>
      <c r="D58" t="s">
        <v>42</v>
      </c>
    </row>
    <row r="59" spans="1:4" x14ac:dyDescent="0.35">
      <c r="A59" s="36">
        <v>1534427</v>
      </c>
      <c r="B59">
        <v>132</v>
      </c>
      <c r="C59" t="s">
        <v>16</v>
      </c>
      <c r="D59" t="s">
        <v>127</v>
      </c>
    </row>
    <row r="60" spans="1:4" x14ac:dyDescent="0.35">
      <c r="A60" s="36">
        <v>1534430</v>
      </c>
      <c r="B60">
        <v>132</v>
      </c>
      <c r="C60" t="s">
        <v>21</v>
      </c>
      <c r="D60" t="s">
        <v>128</v>
      </c>
    </row>
    <row r="61" spans="1:4" x14ac:dyDescent="0.35">
      <c r="A61" s="36">
        <v>1534431</v>
      </c>
      <c r="B61">
        <v>132</v>
      </c>
      <c r="C61" t="s">
        <v>26</v>
      </c>
      <c r="D61" t="s">
        <v>129</v>
      </c>
    </row>
    <row r="62" spans="1:4" x14ac:dyDescent="0.35">
      <c r="A62" s="36">
        <v>1531076</v>
      </c>
      <c r="B62">
        <v>133</v>
      </c>
      <c r="C62" t="s">
        <v>31</v>
      </c>
      <c r="D62" t="s">
        <v>130</v>
      </c>
    </row>
    <row r="63" spans="1:4" x14ac:dyDescent="0.35">
      <c r="A63" s="36">
        <v>1531078</v>
      </c>
      <c r="B63">
        <v>133</v>
      </c>
      <c r="C63" t="s">
        <v>36</v>
      </c>
      <c r="D63" t="s">
        <v>44</v>
      </c>
    </row>
    <row r="64" spans="1:4" x14ac:dyDescent="0.35">
      <c r="A64" s="36">
        <v>1534631</v>
      </c>
      <c r="B64">
        <v>133</v>
      </c>
      <c r="C64" t="s">
        <v>21</v>
      </c>
      <c r="D64" t="s">
        <v>128</v>
      </c>
    </row>
    <row r="65" spans="1:4" x14ac:dyDescent="0.35">
      <c r="A65" s="36">
        <v>1534632</v>
      </c>
      <c r="B65">
        <v>133</v>
      </c>
      <c r="C65" t="s">
        <v>26</v>
      </c>
      <c r="D65" t="s">
        <v>129</v>
      </c>
    </row>
    <row r="66" spans="1:4" x14ac:dyDescent="0.35">
      <c r="A66" s="36">
        <v>1534637</v>
      </c>
      <c r="B66">
        <v>133</v>
      </c>
      <c r="C66" t="s">
        <v>11</v>
      </c>
      <c r="D66" t="s">
        <v>42</v>
      </c>
    </row>
    <row r="67" spans="1:4" x14ac:dyDescent="0.35">
      <c r="A67" s="36">
        <v>1537099</v>
      </c>
      <c r="B67">
        <v>133</v>
      </c>
      <c r="C67" t="s">
        <v>16</v>
      </c>
      <c r="D67" t="s">
        <v>127</v>
      </c>
    </row>
    <row r="68" spans="1:4" x14ac:dyDescent="0.35">
      <c r="A68" s="36">
        <v>1531224</v>
      </c>
      <c r="B68">
        <v>134</v>
      </c>
      <c r="C68" t="s">
        <v>31</v>
      </c>
      <c r="D68" t="s">
        <v>130</v>
      </c>
    </row>
    <row r="69" spans="1:4" x14ac:dyDescent="0.35">
      <c r="A69" s="36">
        <v>1531225</v>
      </c>
      <c r="B69">
        <v>134</v>
      </c>
      <c r="C69" t="s">
        <v>36</v>
      </c>
      <c r="D69" t="s">
        <v>44</v>
      </c>
    </row>
    <row r="70" spans="1:4" x14ac:dyDescent="0.35">
      <c r="A70" s="36">
        <v>1534841</v>
      </c>
      <c r="B70">
        <v>134</v>
      </c>
      <c r="C70" t="s">
        <v>11</v>
      </c>
      <c r="D70" t="s">
        <v>42</v>
      </c>
    </row>
    <row r="71" spans="1:4" x14ac:dyDescent="0.35">
      <c r="A71" s="36">
        <v>1534842</v>
      </c>
      <c r="B71">
        <v>134</v>
      </c>
      <c r="C71" t="s">
        <v>16</v>
      </c>
      <c r="D71" t="s">
        <v>127</v>
      </c>
    </row>
    <row r="72" spans="1:4" x14ac:dyDescent="0.35">
      <c r="A72" s="36">
        <v>1534845</v>
      </c>
      <c r="B72">
        <v>134</v>
      </c>
      <c r="C72" t="s">
        <v>21</v>
      </c>
      <c r="D72" t="s">
        <v>128</v>
      </c>
    </row>
    <row r="73" spans="1:4" x14ac:dyDescent="0.35">
      <c r="A73" s="36">
        <v>1534846</v>
      </c>
      <c r="B73">
        <v>134</v>
      </c>
      <c r="C73" t="s">
        <v>26</v>
      </c>
      <c r="D73" t="s">
        <v>129</v>
      </c>
    </row>
    <row r="74" spans="1:4" x14ac:dyDescent="0.35">
      <c r="A74" s="36">
        <v>1532420</v>
      </c>
      <c r="B74">
        <v>135</v>
      </c>
      <c r="C74" t="s">
        <v>31</v>
      </c>
      <c r="D74" t="s">
        <v>130</v>
      </c>
    </row>
    <row r="75" spans="1:4" x14ac:dyDescent="0.35">
      <c r="A75" s="36">
        <v>1532421</v>
      </c>
      <c r="B75">
        <v>135</v>
      </c>
      <c r="C75" t="s">
        <v>36</v>
      </c>
      <c r="D75" t="s">
        <v>44</v>
      </c>
    </row>
    <row r="76" spans="1:4" x14ac:dyDescent="0.35">
      <c r="A76" s="36">
        <v>1537098</v>
      </c>
      <c r="B76">
        <v>135</v>
      </c>
      <c r="C76" t="s">
        <v>11</v>
      </c>
      <c r="D76" t="s">
        <v>42</v>
      </c>
    </row>
    <row r="77" spans="1:4" x14ac:dyDescent="0.35">
      <c r="A77" s="36">
        <v>1537120</v>
      </c>
      <c r="B77">
        <v>135</v>
      </c>
      <c r="C77" t="s">
        <v>21</v>
      </c>
      <c r="D77" t="s">
        <v>128</v>
      </c>
    </row>
    <row r="78" spans="1:4" x14ac:dyDescent="0.35">
      <c r="A78" s="36">
        <v>1537121</v>
      </c>
      <c r="B78">
        <v>135</v>
      </c>
      <c r="C78" t="s">
        <v>26</v>
      </c>
      <c r="D78" t="s">
        <v>129</v>
      </c>
    </row>
    <row r="79" spans="1:4" x14ac:dyDescent="0.35">
      <c r="A79" s="36">
        <v>1537704</v>
      </c>
      <c r="B79">
        <v>135</v>
      </c>
      <c r="C79" t="s">
        <v>16</v>
      </c>
      <c r="D79" t="s">
        <v>127</v>
      </c>
    </row>
    <row r="80" spans="1:4" x14ac:dyDescent="0.35">
      <c r="A80" s="36">
        <v>1533460</v>
      </c>
      <c r="B80">
        <v>136</v>
      </c>
      <c r="C80" t="s">
        <v>31</v>
      </c>
      <c r="D80" t="s">
        <v>130</v>
      </c>
    </row>
    <row r="81" spans="1:4" x14ac:dyDescent="0.35">
      <c r="A81" s="36">
        <v>1533461</v>
      </c>
      <c r="B81">
        <v>136</v>
      </c>
      <c r="C81" t="s">
        <v>36</v>
      </c>
      <c r="D81" t="s">
        <v>44</v>
      </c>
    </row>
    <row r="82" spans="1:4" x14ac:dyDescent="0.35">
      <c r="A82" s="36">
        <v>1537703</v>
      </c>
      <c r="B82">
        <v>136</v>
      </c>
      <c r="C82" t="s">
        <v>11</v>
      </c>
      <c r="D82" t="s">
        <v>42</v>
      </c>
    </row>
    <row r="83" spans="1:4" x14ac:dyDescent="0.35">
      <c r="A83" s="36">
        <v>1537707</v>
      </c>
      <c r="B83">
        <v>136</v>
      </c>
      <c r="C83" t="s">
        <v>21</v>
      </c>
      <c r="D83" t="s">
        <v>128</v>
      </c>
    </row>
    <row r="84" spans="1:4" x14ac:dyDescent="0.35">
      <c r="A84" s="36">
        <v>1537708</v>
      </c>
      <c r="B84">
        <v>136</v>
      </c>
      <c r="C84" t="s">
        <v>26</v>
      </c>
      <c r="D84" t="s">
        <v>129</v>
      </c>
    </row>
    <row r="85" spans="1:4" x14ac:dyDescent="0.35">
      <c r="A85" s="36">
        <v>1538311</v>
      </c>
      <c r="B85">
        <v>136</v>
      </c>
      <c r="C85" t="s">
        <v>16</v>
      </c>
      <c r="D85" t="s">
        <v>127</v>
      </c>
    </row>
    <row r="86" spans="1:4" x14ac:dyDescent="0.35">
      <c r="A86" s="36">
        <v>1533709</v>
      </c>
      <c r="B86">
        <v>137</v>
      </c>
      <c r="C86" t="s">
        <v>31</v>
      </c>
      <c r="D86" t="s">
        <v>130</v>
      </c>
    </row>
    <row r="87" spans="1:4" x14ac:dyDescent="0.35">
      <c r="A87" s="36">
        <v>1533710</v>
      </c>
      <c r="B87">
        <v>137</v>
      </c>
      <c r="C87" t="s">
        <v>36</v>
      </c>
      <c r="D87" t="s">
        <v>44</v>
      </c>
    </row>
    <row r="88" spans="1:4" x14ac:dyDescent="0.35">
      <c r="A88" s="36">
        <v>1534638</v>
      </c>
      <c r="B88">
        <v>137</v>
      </c>
      <c r="C88" t="s">
        <v>16</v>
      </c>
      <c r="D88" t="s">
        <v>127</v>
      </c>
    </row>
    <row r="89" spans="1:4" x14ac:dyDescent="0.35">
      <c r="A89" s="36">
        <v>1538310</v>
      </c>
      <c r="B89">
        <v>137</v>
      </c>
      <c r="C89" t="s">
        <v>11</v>
      </c>
      <c r="D89" t="s">
        <v>42</v>
      </c>
    </row>
    <row r="90" spans="1:4" x14ac:dyDescent="0.35">
      <c r="A90" s="36">
        <v>1538312</v>
      </c>
      <c r="B90">
        <v>137</v>
      </c>
      <c r="C90" t="s">
        <v>21</v>
      </c>
      <c r="D90" t="s">
        <v>128</v>
      </c>
    </row>
    <row r="91" spans="1:4" x14ac:dyDescent="0.35">
      <c r="A91" s="36">
        <v>1538313</v>
      </c>
      <c r="B91">
        <v>137</v>
      </c>
      <c r="C91" t="s">
        <v>26</v>
      </c>
      <c r="D91" t="s">
        <v>129</v>
      </c>
    </row>
    <row r="92" spans="1:4" x14ac:dyDescent="0.35">
      <c r="A92" s="36">
        <v>1534434</v>
      </c>
      <c r="B92">
        <v>138</v>
      </c>
      <c r="C92" t="s">
        <v>31</v>
      </c>
      <c r="D92" t="s">
        <v>130</v>
      </c>
    </row>
    <row r="93" spans="1:4" x14ac:dyDescent="0.35">
      <c r="A93" s="36">
        <v>1534435</v>
      </c>
      <c r="B93">
        <v>138</v>
      </c>
      <c r="C93" t="s">
        <v>36</v>
      </c>
      <c r="D93" t="s">
        <v>44</v>
      </c>
    </row>
    <row r="94" spans="1:4" x14ac:dyDescent="0.35">
      <c r="A94" s="36">
        <v>1538833</v>
      </c>
      <c r="B94">
        <v>138</v>
      </c>
      <c r="C94" t="s">
        <v>11</v>
      </c>
      <c r="D94" t="s">
        <v>42</v>
      </c>
    </row>
    <row r="95" spans="1:4" x14ac:dyDescent="0.35">
      <c r="A95" s="36">
        <v>1538834</v>
      </c>
      <c r="B95">
        <v>138</v>
      </c>
      <c r="C95" t="s">
        <v>16</v>
      </c>
      <c r="D95" t="s">
        <v>127</v>
      </c>
    </row>
    <row r="96" spans="1:4" x14ac:dyDescent="0.35">
      <c r="A96" s="36">
        <v>1538835</v>
      </c>
      <c r="B96">
        <v>138</v>
      </c>
      <c r="C96" t="s">
        <v>21</v>
      </c>
      <c r="D96" t="s">
        <v>128</v>
      </c>
    </row>
    <row r="97" spans="1:4" x14ac:dyDescent="0.35">
      <c r="A97" s="36">
        <v>1538836</v>
      </c>
      <c r="B97">
        <v>138</v>
      </c>
      <c r="C97" t="s">
        <v>26</v>
      </c>
      <c r="D97" t="s">
        <v>129</v>
      </c>
    </row>
    <row r="98" spans="1:4" x14ac:dyDescent="0.35">
      <c r="A98" s="36">
        <v>1534635</v>
      </c>
      <c r="B98">
        <v>139</v>
      </c>
      <c r="C98" t="s">
        <v>31</v>
      </c>
      <c r="D98" t="s">
        <v>130</v>
      </c>
    </row>
    <row r="99" spans="1:4" x14ac:dyDescent="0.35">
      <c r="A99" s="36">
        <v>1534636</v>
      </c>
      <c r="B99">
        <v>139</v>
      </c>
      <c r="C99" t="s">
        <v>36</v>
      </c>
      <c r="D99" t="s">
        <v>44</v>
      </c>
    </row>
    <row r="100" spans="1:4" x14ac:dyDescent="0.35">
      <c r="A100" s="36">
        <v>1538839</v>
      </c>
      <c r="B100">
        <v>139</v>
      </c>
      <c r="C100" t="s">
        <v>11</v>
      </c>
      <c r="D100" t="s">
        <v>42</v>
      </c>
    </row>
    <row r="101" spans="1:4" x14ac:dyDescent="0.35">
      <c r="A101" s="36">
        <v>1538840</v>
      </c>
      <c r="B101">
        <v>139</v>
      </c>
      <c r="C101" t="s">
        <v>16</v>
      </c>
      <c r="D101" t="s">
        <v>127</v>
      </c>
    </row>
    <row r="102" spans="1:4" x14ac:dyDescent="0.35">
      <c r="A102" s="36">
        <v>1538842</v>
      </c>
      <c r="B102">
        <v>139</v>
      </c>
      <c r="C102" t="s">
        <v>26</v>
      </c>
      <c r="D102" t="s">
        <v>129</v>
      </c>
    </row>
    <row r="103" spans="1:4" x14ac:dyDescent="0.35">
      <c r="A103" s="36">
        <v>1540809</v>
      </c>
      <c r="B103">
        <v>139</v>
      </c>
      <c r="C103" t="s">
        <v>21</v>
      </c>
      <c r="D103" t="s">
        <v>128</v>
      </c>
    </row>
    <row r="104" spans="1:4" x14ac:dyDescent="0.35">
      <c r="A104" s="36">
        <v>1534849</v>
      </c>
      <c r="B104">
        <v>140</v>
      </c>
      <c r="C104" t="s">
        <v>31</v>
      </c>
      <c r="D104" t="s">
        <v>130</v>
      </c>
    </row>
    <row r="105" spans="1:4" x14ac:dyDescent="0.35">
      <c r="A105" s="36">
        <v>1534850</v>
      </c>
      <c r="B105">
        <v>140</v>
      </c>
      <c r="C105" t="s">
        <v>36</v>
      </c>
      <c r="D105" t="s">
        <v>44</v>
      </c>
    </row>
    <row r="106" spans="1:4" x14ac:dyDescent="0.35">
      <c r="A106" s="36">
        <v>1540807</v>
      </c>
      <c r="B106">
        <v>140</v>
      </c>
      <c r="C106" t="s">
        <v>11</v>
      </c>
      <c r="D106" t="s">
        <v>42</v>
      </c>
    </row>
    <row r="107" spans="1:4" x14ac:dyDescent="0.35">
      <c r="A107" s="36">
        <v>1540808</v>
      </c>
      <c r="B107">
        <v>140</v>
      </c>
      <c r="C107" t="s">
        <v>16</v>
      </c>
      <c r="D107" t="s">
        <v>127</v>
      </c>
    </row>
    <row r="108" spans="1:4" x14ac:dyDescent="0.35">
      <c r="A108" s="36">
        <v>1541743</v>
      </c>
      <c r="B108">
        <v>140</v>
      </c>
      <c r="C108" t="s">
        <v>26</v>
      </c>
      <c r="D108" t="s">
        <v>129</v>
      </c>
    </row>
    <row r="109" spans="1:4" x14ac:dyDescent="0.35">
      <c r="A109" s="36">
        <v>1542300</v>
      </c>
      <c r="B109">
        <v>140</v>
      </c>
      <c r="C109" t="s">
        <v>21</v>
      </c>
      <c r="D109" t="s">
        <v>128</v>
      </c>
    </row>
    <row r="110" spans="1:4" x14ac:dyDescent="0.35">
      <c r="A110" s="36">
        <v>1537122</v>
      </c>
      <c r="B110">
        <v>141</v>
      </c>
      <c r="C110" t="s">
        <v>31</v>
      </c>
      <c r="D110" t="s">
        <v>130</v>
      </c>
    </row>
    <row r="111" spans="1:4" x14ac:dyDescent="0.35">
      <c r="A111" s="36">
        <v>1537123</v>
      </c>
      <c r="B111">
        <v>141</v>
      </c>
      <c r="C111" t="s">
        <v>36</v>
      </c>
      <c r="D111" t="s">
        <v>44</v>
      </c>
    </row>
    <row r="112" spans="1:4" x14ac:dyDescent="0.35">
      <c r="A112" s="36">
        <v>1540810</v>
      </c>
      <c r="B112">
        <v>141</v>
      </c>
      <c r="C112" t="s">
        <v>26</v>
      </c>
      <c r="D112" t="s">
        <v>129</v>
      </c>
    </row>
    <row r="113" spans="1:4" x14ac:dyDescent="0.35">
      <c r="A113" s="36">
        <v>1541740</v>
      </c>
      <c r="B113">
        <v>141</v>
      </c>
      <c r="C113" t="s">
        <v>11</v>
      </c>
      <c r="D113" t="s">
        <v>42</v>
      </c>
    </row>
    <row r="114" spans="1:4" x14ac:dyDescent="0.35">
      <c r="A114" s="36">
        <v>1541741</v>
      </c>
      <c r="B114">
        <v>141</v>
      </c>
      <c r="C114" t="s">
        <v>16</v>
      </c>
      <c r="D114" t="s">
        <v>127</v>
      </c>
    </row>
    <row r="115" spans="1:4" x14ac:dyDescent="0.35">
      <c r="A115" s="36">
        <v>1541742</v>
      </c>
      <c r="B115">
        <v>141</v>
      </c>
      <c r="C115" t="s">
        <v>21</v>
      </c>
      <c r="D115" t="s">
        <v>128</v>
      </c>
    </row>
    <row r="116" spans="1:4" x14ac:dyDescent="0.35">
      <c r="A116" s="36">
        <v>1537711</v>
      </c>
      <c r="B116">
        <v>142</v>
      </c>
      <c r="C116" t="s">
        <v>31</v>
      </c>
      <c r="D116" t="s">
        <v>130</v>
      </c>
    </row>
    <row r="117" spans="1:4" x14ac:dyDescent="0.35">
      <c r="A117" s="36">
        <v>1537712</v>
      </c>
      <c r="B117">
        <v>142</v>
      </c>
      <c r="C117" t="s">
        <v>36</v>
      </c>
      <c r="D117" t="s">
        <v>44</v>
      </c>
    </row>
    <row r="118" spans="1:4" x14ac:dyDescent="0.35">
      <c r="A118" s="36">
        <v>1542298</v>
      </c>
      <c r="B118">
        <v>142</v>
      </c>
      <c r="C118" t="s">
        <v>11</v>
      </c>
      <c r="D118" t="s">
        <v>42</v>
      </c>
    </row>
    <row r="119" spans="1:4" x14ac:dyDescent="0.35">
      <c r="A119" s="36">
        <v>1542299</v>
      </c>
      <c r="B119">
        <v>142</v>
      </c>
      <c r="C119" t="s">
        <v>16</v>
      </c>
      <c r="D119" t="s">
        <v>127</v>
      </c>
    </row>
    <row r="120" spans="1:4" x14ac:dyDescent="0.35">
      <c r="A120" s="36">
        <v>1542301</v>
      </c>
      <c r="B120">
        <v>142</v>
      </c>
      <c r="C120" t="s">
        <v>26</v>
      </c>
      <c r="D120" t="s">
        <v>129</v>
      </c>
    </row>
    <row r="121" spans="1:4" x14ac:dyDescent="0.35">
      <c r="A121" s="36">
        <v>1542325</v>
      </c>
      <c r="B121">
        <v>142</v>
      </c>
      <c r="C121" t="s">
        <v>21</v>
      </c>
      <c r="D121" t="s">
        <v>128</v>
      </c>
    </row>
    <row r="122" spans="1:4" x14ac:dyDescent="0.35">
      <c r="A122" s="36">
        <v>1538314</v>
      </c>
      <c r="B122">
        <v>143</v>
      </c>
      <c r="C122" t="s">
        <v>31</v>
      </c>
      <c r="D122" t="s">
        <v>130</v>
      </c>
    </row>
    <row r="123" spans="1:4" x14ac:dyDescent="0.35">
      <c r="A123" s="36">
        <v>1538315</v>
      </c>
      <c r="B123">
        <v>143</v>
      </c>
      <c r="C123" t="s">
        <v>36</v>
      </c>
      <c r="D123" t="s">
        <v>44</v>
      </c>
    </row>
    <row r="124" spans="1:4" x14ac:dyDescent="0.35">
      <c r="A124" s="36">
        <v>1542323</v>
      </c>
      <c r="B124">
        <v>143</v>
      </c>
      <c r="C124" t="s">
        <v>11</v>
      </c>
      <c r="D124" t="s">
        <v>42</v>
      </c>
    </row>
    <row r="125" spans="1:4" x14ac:dyDescent="0.35">
      <c r="A125" s="36">
        <v>1542324</v>
      </c>
      <c r="B125">
        <v>143</v>
      </c>
      <c r="C125" t="s">
        <v>16</v>
      </c>
      <c r="D125" t="s">
        <v>127</v>
      </c>
    </row>
    <row r="126" spans="1:4" x14ac:dyDescent="0.35">
      <c r="A126" s="36">
        <v>1542326</v>
      </c>
      <c r="B126">
        <v>143</v>
      </c>
      <c r="C126" t="s">
        <v>26</v>
      </c>
      <c r="D126" t="s">
        <v>129</v>
      </c>
    </row>
    <row r="127" spans="1:4" x14ac:dyDescent="0.35">
      <c r="A127" s="36">
        <v>1543086</v>
      </c>
      <c r="B127">
        <v>143</v>
      </c>
      <c r="C127" t="s">
        <v>21</v>
      </c>
      <c r="D127" t="s">
        <v>128</v>
      </c>
    </row>
    <row r="128" spans="1:4" x14ac:dyDescent="0.35">
      <c r="A128" s="36">
        <v>1538837</v>
      </c>
      <c r="B128">
        <v>144</v>
      </c>
      <c r="C128" t="s">
        <v>31</v>
      </c>
      <c r="D128" t="s">
        <v>130</v>
      </c>
    </row>
    <row r="129" spans="1:4" x14ac:dyDescent="0.35">
      <c r="A129" s="36">
        <v>1538838</v>
      </c>
      <c r="B129">
        <v>144</v>
      </c>
      <c r="C129" t="s">
        <v>36</v>
      </c>
      <c r="D129" t="s">
        <v>44</v>
      </c>
    </row>
    <row r="130" spans="1:4" x14ac:dyDescent="0.35">
      <c r="A130" s="36">
        <v>1542958</v>
      </c>
      <c r="B130">
        <v>144</v>
      </c>
      <c r="C130" t="s">
        <v>11</v>
      </c>
      <c r="D130" t="s">
        <v>42</v>
      </c>
    </row>
    <row r="131" spans="1:4" x14ac:dyDescent="0.35">
      <c r="A131" s="36">
        <v>1542959</v>
      </c>
      <c r="B131">
        <v>144</v>
      </c>
      <c r="C131" t="s">
        <v>16</v>
      </c>
      <c r="D131" t="s">
        <v>127</v>
      </c>
    </row>
    <row r="132" spans="1:4" x14ac:dyDescent="0.35">
      <c r="A132" s="36">
        <v>1543080</v>
      </c>
      <c r="B132">
        <v>144</v>
      </c>
      <c r="C132" t="s">
        <v>21</v>
      </c>
      <c r="D132" t="s">
        <v>128</v>
      </c>
    </row>
    <row r="133" spans="1:4" x14ac:dyDescent="0.35">
      <c r="A133" s="36">
        <v>1543081</v>
      </c>
      <c r="B133">
        <v>144</v>
      </c>
      <c r="C133" t="s">
        <v>26</v>
      </c>
      <c r="D133" t="s">
        <v>129</v>
      </c>
    </row>
    <row r="134" spans="1:4" x14ac:dyDescent="0.35">
      <c r="A134" s="36">
        <v>1538843</v>
      </c>
      <c r="B134">
        <v>145</v>
      </c>
      <c r="C134" t="s">
        <v>31</v>
      </c>
      <c r="D134" t="s">
        <v>130</v>
      </c>
    </row>
    <row r="135" spans="1:4" x14ac:dyDescent="0.35">
      <c r="A135" s="36">
        <v>1538844</v>
      </c>
      <c r="B135">
        <v>145</v>
      </c>
      <c r="C135" t="s">
        <v>36</v>
      </c>
      <c r="D135" t="s">
        <v>44</v>
      </c>
    </row>
    <row r="136" spans="1:4" x14ac:dyDescent="0.35">
      <c r="A136" s="36">
        <v>1543084</v>
      </c>
      <c r="B136">
        <v>145</v>
      </c>
      <c r="C136" t="s">
        <v>11</v>
      </c>
      <c r="D136" t="s">
        <v>42</v>
      </c>
    </row>
    <row r="137" spans="1:4" x14ac:dyDescent="0.35">
      <c r="A137" s="36">
        <v>1543085</v>
      </c>
      <c r="B137">
        <v>145</v>
      </c>
      <c r="C137" t="s">
        <v>16</v>
      </c>
      <c r="D137" t="s">
        <v>127</v>
      </c>
    </row>
    <row r="138" spans="1:4" x14ac:dyDescent="0.35">
      <c r="A138" s="36">
        <v>1543087</v>
      </c>
      <c r="B138">
        <v>145</v>
      </c>
      <c r="C138" t="s">
        <v>26</v>
      </c>
      <c r="D138" t="s">
        <v>129</v>
      </c>
    </row>
    <row r="139" spans="1:4" x14ac:dyDescent="0.35">
      <c r="A139" s="36">
        <v>1545658</v>
      </c>
      <c r="B139">
        <v>145</v>
      </c>
      <c r="C139" t="s">
        <v>21</v>
      </c>
      <c r="D139" t="s">
        <v>128</v>
      </c>
    </row>
    <row r="140" spans="1:4" x14ac:dyDescent="0.35">
      <c r="A140" s="36">
        <v>1540811</v>
      </c>
      <c r="B140">
        <v>146</v>
      </c>
      <c r="C140" t="s">
        <v>31</v>
      </c>
      <c r="D140" t="s">
        <v>130</v>
      </c>
    </row>
    <row r="141" spans="1:4" x14ac:dyDescent="0.35">
      <c r="A141" s="36">
        <v>1540812</v>
      </c>
      <c r="B141">
        <v>146</v>
      </c>
      <c r="C141" t="s">
        <v>36</v>
      </c>
      <c r="D141" t="s">
        <v>44</v>
      </c>
    </row>
    <row r="142" spans="1:4" x14ac:dyDescent="0.35">
      <c r="A142" s="36">
        <v>1545656</v>
      </c>
      <c r="B142">
        <v>146</v>
      </c>
      <c r="C142" t="s">
        <v>11</v>
      </c>
      <c r="D142" t="s">
        <v>42</v>
      </c>
    </row>
    <row r="143" spans="1:4" x14ac:dyDescent="0.35">
      <c r="A143" s="36">
        <v>1545657</v>
      </c>
      <c r="B143">
        <v>146</v>
      </c>
      <c r="C143" t="s">
        <v>16</v>
      </c>
      <c r="D143" t="s">
        <v>127</v>
      </c>
    </row>
    <row r="144" spans="1:4" x14ac:dyDescent="0.35">
      <c r="A144" s="36">
        <v>1545659</v>
      </c>
      <c r="B144">
        <v>146</v>
      </c>
      <c r="C144" t="s">
        <v>26</v>
      </c>
      <c r="D144" t="s">
        <v>129</v>
      </c>
    </row>
    <row r="145" spans="1:4" x14ac:dyDescent="0.35">
      <c r="A145" s="36">
        <v>1546620</v>
      </c>
      <c r="B145">
        <v>146</v>
      </c>
      <c r="C145" t="s">
        <v>21</v>
      </c>
      <c r="D145" t="s">
        <v>128</v>
      </c>
    </row>
    <row r="146" spans="1:4" x14ac:dyDescent="0.35">
      <c r="A146" s="36">
        <v>1541744</v>
      </c>
      <c r="B146">
        <v>147</v>
      </c>
      <c r="C146" t="s">
        <v>31</v>
      </c>
      <c r="D146" t="s">
        <v>130</v>
      </c>
    </row>
    <row r="147" spans="1:4" x14ac:dyDescent="0.35">
      <c r="A147" s="36">
        <v>1541745</v>
      </c>
      <c r="B147">
        <v>147</v>
      </c>
      <c r="C147" t="s">
        <v>36</v>
      </c>
      <c r="D147" t="s">
        <v>44</v>
      </c>
    </row>
    <row r="148" spans="1:4" x14ac:dyDescent="0.35">
      <c r="A148" s="36">
        <v>1546598</v>
      </c>
      <c r="B148">
        <v>147</v>
      </c>
      <c r="C148" t="s">
        <v>11</v>
      </c>
      <c r="D148" t="s">
        <v>42</v>
      </c>
    </row>
    <row r="149" spans="1:4" x14ac:dyDescent="0.35">
      <c r="A149" s="36">
        <v>1546599</v>
      </c>
      <c r="B149">
        <v>147</v>
      </c>
      <c r="C149" t="s">
        <v>16</v>
      </c>
      <c r="D149" t="s">
        <v>127</v>
      </c>
    </row>
    <row r="150" spans="1:4" x14ac:dyDescent="0.35">
      <c r="A150" s="36">
        <v>1546621</v>
      </c>
      <c r="B150">
        <v>147</v>
      </c>
      <c r="C150" t="s">
        <v>26</v>
      </c>
      <c r="D150" t="s">
        <v>129</v>
      </c>
    </row>
    <row r="151" spans="1:4" x14ac:dyDescent="0.35">
      <c r="A151" s="36">
        <v>1546701</v>
      </c>
      <c r="B151">
        <v>147</v>
      </c>
      <c r="C151" t="s">
        <v>21</v>
      </c>
      <c r="D151" t="s">
        <v>128</v>
      </c>
    </row>
    <row r="152" spans="1:4" x14ac:dyDescent="0.35">
      <c r="A152" s="36">
        <v>1542302</v>
      </c>
      <c r="B152">
        <v>148</v>
      </c>
      <c r="C152" t="s">
        <v>31</v>
      </c>
      <c r="D152" t="s">
        <v>130</v>
      </c>
    </row>
    <row r="153" spans="1:4" x14ac:dyDescent="0.35">
      <c r="A153" s="36">
        <v>1542303</v>
      </c>
      <c r="B153">
        <v>148</v>
      </c>
      <c r="C153" t="s">
        <v>36</v>
      </c>
      <c r="D153" t="s">
        <v>44</v>
      </c>
    </row>
    <row r="154" spans="1:4" x14ac:dyDescent="0.35">
      <c r="A154" s="36">
        <v>1546699</v>
      </c>
      <c r="B154">
        <v>148</v>
      </c>
      <c r="C154" t="s">
        <v>11</v>
      </c>
      <c r="D154" t="s">
        <v>42</v>
      </c>
    </row>
    <row r="155" spans="1:4" x14ac:dyDescent="0.35">
      <c r="A155" s="36">
        <v>1546700</v>
      </c>
      <c r="B155">
        <v>148</v>
      </c>
      <c r="C155" t="s">
        <v>16</v>
      </c>
      <c r="D155" t="s">
        <v>127</v>
      </c>
    </row>
    <row r="156" spans="1:4" x14ac:dyDescent="0.35">
      <c r="A156" s="36">
        <v>1546702</v>
      </c>
      <c r="B156">
        <v>148</v>
      </c>
      <c r="C156" t="s">
        <v>26</v>
      </c>
      <c r="D156" t="s">
        <v>129</v>
      </c>
    </row>
    <row r="157" spans="1:4" x14ac:dyDescent="0.35">
      <c r="A157" s="36">
        <v>1548150</v>
      </c>
      <c r="B157">
        <v>148</v>
      </c>
      <c r="C157" t="s">
        <v>21</v>
      </c>
      <c r="D157" t="s">
        <v>128</v>
      </c>
    </row>
    <row r="158" spans="1:4" x14ac:dyDescent="0.35">
      <c r="A158" s="36">
        <v>1542327</v>
      </c>
      <c r="B158">
        <v>149</v>
      </c>
      <c r="C158" t="s">
        <v>31</v>
      </c>
      <c r="D158" t="s">
        <v>130</v>
      </c>
    </row>
    <row r="159" spans="1:4" x14ac:dyDescent="0.35">
      <c r="A159" s="36">
        <v>1542328</v>
      </c>
      <c r="B159">
        <v>149</v>
      </c>
      <c r="C159" t="s">
        <v>36</v>
      </c>
      <c r="D159" t="s">
        <v>44</v>
      </c>
    </row>
    <row r="160" spans="1:4" x14ac:dyDescent="0.35">
      <c r="A160" s="36">
        <v>1548148</v>
      </c>
      <c r="B160">
        <v>149</v>
      </c>
      <c r="C160" t="s">
        <v>11</v>
      </c>
      <c r="D160" t="s">
        <v>42</v>
      </c>
    </row>
    <row r="161" spans="1:4" x14ac:dyDescent="0.35">
      <c r="A161" s="36">
        <v>1548149</v>
      </c>
      <c r="B161">
        <v>149</v>
      </c>
      <c r="C161" t="s">
        <v>16</v>
      </c>
      <c r="D161" t="s">
        <v>127</v>
      </c>
    </row>
    <row r="162" spans="1:4" x14ac:dyDescent="0.35">
      <c r="A162" s="36">
        <v>1548151</v>
      </c>
      <c r="B162">
        <v>149</v>
      </c>
      <c r="C162" t="s">
        <v>26</v>
      </c>
      <c r="D162" t="s">
        <v>129</v>
      </c>
    </row>
    <row r="163" spans="1:4" x14ac:dyDescent="0.35">
      <c r="A163" s="36">
        <v>1548176</v>
      </c>
      <c r="B163">
        <v>149</v>
      </c>
      <c r="C163" t="s">
        <v>21</v>
      </c>
      <c r="D163" t="s">
        <v>128</v>
      </c>
    </row>
    <row r="164" spans="1:4" x14ac:dyDescent="0.35">
      <c r="A164" s="36">
        <v>1543083</v>
      </c>
      <c r="B164">
        <v>150</v>
      </c>
      <c r="C164" t="s">
        <v>36</v>
      </c>
      <c r="D164" t="s">
        <v>44</v>
      </c>
    </row>
    <row r="165" spans="1:4" x14ac:dyDescent="0.35">
      <c r="A165" s="36">
        <v>1543088</v>
      </c>
      <c r="B165">
        <v>150</v>
      </c>
      <c r="C165" t="s">
        <v>31</v>
      </c>
      <c r="D165" t="s">
        <v>130</v>
      </c>
    </row>
    <row r="166" spans="1:4" x14ac:dyDescent="0.35">
      <c r="A166" s="36">
        <v>1548152</v>
      </c>
      <c r="B166">
        <v>150</v>
      </c>
      <c r="C166" t="s">
        <v>11</v>
      </c>
      <c r="D166" t="s">
        <v>42</v>
      </c>
    </row>
    <row r="167" spans="1:4" x14ac:dyDescent="0.35">
      <c r="A167" s="36">
        <v>1548175</v>
      </c>
      <c r="B167">
        <v>150</v>
      </c>
      <c r="C167" t="s">
        <v>16</v>
      </c>
      <c r="D167" t="s">
        <v>127</v>
      </c>
    </row>
    <row r="168" spans="1:4" x14ac:dyDescent="0.35">
      <c r="A168" s="36">
        <v>1548177</v>
      </c>
      <c r="B168">
        <v>150</v>
      </c>
      <c r="C168" t="s">
        <v>26</v>
      </c>
      <c r="D168" t="s">
        <v>129</v>
      </c>
    </row>
    <row r="169" spans="1:4" x14ac:dyDescent="0.35">
      <c r="A169" s="36">
        <v>1549296</v>
      </c>
      <c r="B169">
        <v>150</v>
      </c>
      <c r="C169" t="s">
        <v>21</v>
      </c>
      <c r="D169" t="s">
        <v>128</v>
      </c>
    </row>
    <row r="170" spans="1:4" x14ac:dyDescent="0.35">
      <c r="A170" s="36">
        <v>1543082</v>
      </c>
      <c r="B170">
        <v>151</v>
      </c>
      <c r="C170" t="s">
        <v>31</v>
      </c>
      <c r="D170" t="s">
        <v>130</v>
      </c>
    </row>
    <row r="171" spans="1:4" x14ac:dyDescent="0.35">
      <c r="A171" s="36">
        <v>1543124</v>
      </c>
      <c r="B171">
        <v>151</v>
      </c>
      <c r="C171" t="s">
        <v>36</v>
      </c>
      <c r="D171" t="s">
        <v>44</v>
      </c>
    </row>
    <row r="172" spans="1:4" x14ac:dyDescent="0.35">
      <c r="A172" s="36">
        <v>1549145</v>
      </c>
      <c r="B172">
        <v>151</v>
      </c>
      <c r="C172" t="s">
        <v>11</v>
      </c>
      <c r="D172" t="s">
        <v>42</v>
      </c>
    </row>
    <row r="173" spans="1:4" x14ac:dyDescent="0.35">
      <c r="A173" s="36">
        <v>1549295</v>
      </c>
      <c r="B173">
        <v>151</v>
      </c>
      <c r="C173" t="s">
        <v>16</v>
      </c>
      <c r="D173" t="s">
        <v>127</v>
      </c>
    </row>
    <row r="174" spans="1:4" x14ac:dyDescent="0.35">
      <c r="A174" s="36">
        <v>1549297</v>
      </c>
      <c r="B174">
        <v>151</v>
      </c>
      <c r="C174" t="s">
        <v>26</v>
      </c>
      <c r="D174" t="s">
        <v>129</v>
      </c>
    </row>
    <row r="175" spans="1:4" x14ac:dyDescent="0.35">
      <c r="A175" s="36">
        <v>1549300</v>
      </c>
      <c r="B175">
        <v>151</v>
      </c>
      <c r="C175" t="s">
        <v>21</v>
      </c>
      <c r="D175" t="s">
        <v>128</v>
      </c>
    </row>
    <row r="176" spans="1:4" x14ac:dyDescent="0.35">
      <c r="A176" s="36">
        <v>1538841</v>
      </c>
      <c r="B176">
        <v>152</v>
      </c>
      <c r="C176" t="s">
        <v>21</v>
      </c>
      <c r="D176" t="s">
        <v>128</v>
      </c>
    </row>
    <row r="177" spans="1:4" x14ac:dyDescent="0.35">
      <c r="A177" s="36">
        <v>1543123</v>
      </c>
      <c r="B177">
        <v>152</v>
      </c>
      <c r="C177" t="s">
        <v>31</v>
      </c>
      <c r="D177" t="s">
        <v>130</v>
      </c>
    </row>
    <row r="178" spans="1:4" x14ac:dyDescent="0.35">
      <c r="A178" s="36">
        <v>1545881</v>
      </c>
      <c r="B178">
        <v>152</v>
      </c>
      <c r="C178" t="s">
        <v>36</v>
      </c>
      <c r="D178" t="s">
        <v>44</v>
      </c>
    </row>
    <row r="179" spans="1:4" x14ac:dyDescent="0.35">
      <c r="A179" s="36">
        <v>1549298</v>
      </c>
      <c r="B179">
        <v>152</v>
      </c>
      <c r="C179" t="s">
        <v>11</v>
      </c>
      <c r="D179" t="s">
        <v>42</v>
      </c>
    </row>
    <row r="180" spans="1:4" x14ac:dyDescent="0.35">
      <c r="A180" s="36">
        <v>1549299</v>
      </c>
      <c r="B180">
        <v>152</v>
      </c>
      <c r="C180" t="s">
        <v>16</v>
      </c>
      <c r="D180" t="s">
        <v>127</v>
      </c>
    </row>
    <row r="181" spans="1:4" x14ac:dyDescent="0.35">
      <c r="A181" s="36">
        <v>1549301</v>
      </c>
      <c r="B181">
        <v>152</v>
      </c>
      <c r="C181" t="s">
        <v>26</v>
      </c>
      <c r="D181" t="s">
        <v>129</v>
      </c>
    </row>
    <row r="182" spans="1:4" x14ac:dyDescent="0.35">
      <c r="A182" s="36">
        <v>1543089</v>
      </c>
      <c r="B182">
        <v>153</v>
      </c>
      <c r="C182" t="s">
        <v>36</v>
      </c>
      <c r="D182" t="s">
        <v>44</v>
      </c>
    </row>
    <row r="183" spans="1:4" x14ac:dyDescent="0.35">
      <c r="A183" s="36">
        <v>1545880</v>
      </c>
      <c r="B183">
        <v>153</v>
      </c>
      <c r="C183" t="s">
        <v>31</v>
      </c>
      <c r="D183" t="s">
        <v>130</v>
      </c>
    </row>
    <row r="184" spans="1:4" x14ac:dyDescent="0.35">
      <c r="A184" s="36">
        <v>1550168</v>
      </c>
      <c r="B184">
        <v>153</v>
      </c>
      <c r="C184" t="s">
        <v>21</v>
      </c>
      <c r="D184" t="s">
        <v>128</v>
      </c>
    </row>
    <row r="185" spans="1:4" x14ac:dyDescent="0.35">
      <c r="A185" s="36">
        <v>1550401</v>
      </c>
      <c r="B185">
        <v>153</v>
      </c>
      <c r="C185" t="s">
        <v>11</v>
      </c>
      <c r="D185" t="s">
        <v>42</v>
      </c>
    </row>
    <row r="186" spans="1:4" x14ac:dyDescent="0.35">
      <c r="A186" s="36">
        <v>1550402</v>
      </c>
      <c r="B186">
        <v>153</v>
      </c>
      <c r="C186" t="s">
        <v>16</v>
      </c>
      <c r="D186" t="s">
        <v>127</v>
      </c>
    </row>
    <row r="187" spans="1:4" x14ac:dyDescent="0.35">
      <c r="A187" s="36">
        <v>1550496</v>
      </c>
      <c r="B187">
        <v>153</v>
      </c>
      <c r="C187" t="s">
        <v>26</v>
      </c>
      <c r="D187" t="s">
        <v>129</v>
      </c>
    </row>
    <row r="188" spans="1:4" x14ac:dyDescent="0.35">
      <c r="A188" s="36">
        <v>1546622</v>
      </c>
      <c r="B188">
        <v>154</v>
      </c>
      <c r="C188" t="s">
        <v>31</v>
      </c>
      <c r="D188" t="s">
        <v>130</v>
      </c>
    </row>
    <row r="189" spans="1:4" x14ac:dyDescent="0.35">
      <c r="A189" s="36">
        <v>1546623</v>
      </c>
      <c r="B189">
        <v>154</v>
      </c>
      <c r="C189" t="s">
        <v>36</v>
      </c>
      <c r="D189" t="s">
        <v>44</v>
      </c>
    </row>
    <row r="190" spans="1:4" x14ac:dyDescent="0.35">
      <c r="A190" s="36">
        <v>1550403</v>
      </c>
      <c r="B190">
        <v>154</v>
      </c>
      <c r="C190" t="s">
        <v>26</v>
      </c>
      <c r="D190" t="s">
        <v>129</v>
      </c>
    </row>
    <row r="191" spans="1:4" x14ac:dyDescent="0.35">
      <c r="A191" s="36">
        <v>1550404</v>
      </c>
      <c r="B191">
        <v>154</v>
      </c>
      <c r="C191" t="s">
        <v>11</v>
      </c>
      <c r="D191" t="s">
        <v>42</v>
      </c>
    </row>
    <row r="192" spans="1:4" x14ac:dyDescent="0.35">
      <c r="A192" s="36">
        <v>1550494</v>
      </c>
      <c r="B192">
        <v>154</v>
      </c>
      <c r="C192" t="s">
        <v>16</v>
      </c>
      <c r="D192" t="s">
        <v>127</v>
      </c>
    </row>
    <row r="193" spans="1:4" x14ac:dyDescent="0.35">
      <c r="A193" s="36">
        <v>1550495</v>
      </c>
      <c r="B193">
        <v>154</v>
      </c>
      <c r="C193" t="s">
        <v>21</v>
      </c>
      <c r="D193" t="s">
        <v>128</v>
      </c>
    </row>
    <row r="194" spans="1:4" x14ac:dyDescent="0.35">
      <c r="A194" s="36">
        <v>1546703</v>
      </c>
      <c r="B194">
        <v>155</v>
      </c>
      <c r="C194" t="s">
        <v>31</v>
      </c>
      <c r="D194" t="s">
        <v>130</v>
      </c>
    </row>
    <row r="195" spans="1:4" x14ac:dyDescent="0.35">
      <c r="A195" s="36">
        <v>1546704</v>
      </c>
      <c r="B195">
        <v>155</v>
      </c>
      <c r="C195" t="s">
        <v>36</v>
      </c>
      <c r="D195" t="s">
        <v>44</v>
      </c>
    </row>
    <row r="196" spans="1:4" x14ac:dyDescent="0.35">
      <c r="A196" s="36">
        <v>1552183</v>
      </c>
      <c r="B196">
        <v>155</v>
      </c>
      <c r="C196" t="s">
        <v>11</v>
      </c>
      <c r="D196" t="s">
        <v>42</v>
      </c>
    </row>
    <row r="197" spans="1:4" x14ac:dyDescent="0.35">
      <c r="A197" s="36">
        <v>1552184</v>
      </c>
      <c r="B197">
        <v>155</v>
      </c>
      <c r="C197" t="s">
        <v>26</v>
      </c>
      <c r="D197" t="s">
        <v>129</v>
      </c>
    </row>
    <row r="198" spans="1:4" x14ac:dyDescent="0.35">
      <c r="A198" s="36">
        <v>1552185</v>
      </c>
      <c r="B198">
        <v>155</v>
      </c>
      <c r="C198" t="s">
        <v>16</v>
      </c>
      <c r="D198" t="s">
        <v>127</v>
      </c>
    </row>
    <row r="199" spans="1:4" x14ac:dyDescent="0.35">
      <c r="A199" s="36">
        <v>1552186</v>
      </c>
      <c r="B199">
        <v>155</v>
      </c>
      <c r="C199" t="s">
        <v>21</v>
      </c>
      <c r="D199" t="s">
        <v>128</v>
      </c>
    </row>
    <row r="200" spans="1:4" x14ac:dyDescent="0.35">
      <c r="A200" s="36">
        <v>1548178</v>
      </c>
      <c r="B200">
        <v>156</v>
      </c>
      <c r="C200" t="s">
        <v>31</v>
      </c>
      <c r="D200" t="s">
        <v>130</v>
      </c>
    </row>
    <row r="201" spans="1:4" x14ac:dyDescent="0.35">
      <c r="A201" s="36">
        <v>1548179</v>
      </c>
      <c r="B201">
        <v>156</v>
      </c>
      <c r="C201" t="s">
        <v>36</v>
      </c>
      <c r="D201" t="s">
        <v>44</v>
      </c>
    </row>
    <row r="202" spans="1:4" x14ac:dyDescent="0.35">
      <c r="A202" s="36">
        <v>1552187</v>
      </c>
      <c r="B202">
        <v>156</v>
      </c>
      <c r="C202" t="s">
        <v>11</v>
      </c>
      <c r="D202" t="s">
        <v>42</v>
      </c>
    </row>
    <row r="203" spans="1:4" x14ac:dyDescent="0.35">
      <c r="A203" s="36">
        <v>1552188</v>
      </c>
      <c r="B203">
        <v>156</v>
      </c>
      <c r="C203" t="s">
        <v>16</v>
      </c>
      <c r="D203" t="s">
        <v>127</v>
      </c>
    </row>
    <row r="204" spans="1:4" x14ac:dyDescent="0.35">
      <c r="A204" s="36">
        <v>1552189</v>
      </c>
      <c r="B204">
        <v>156</v>
      </c>
      <c r="C204" t="s">
        <v>21</v>
      </c>
      <c r="D204" t="s">
        <v>128</v>
      </c>
    </row>
    <row r="205" spans="1:4" x14ac:dyDescent="0.35">
      <c r="A205" s="36">
        <v>1552190</v>
      </c>
      <c r="B205">
        <v>156</v>
      </c>
      <c r="C205" t="s">
        <v>26</v>
      </c>
      <c r="D205" t="s">
        <v>129</v>
      </c>
    </row>
    <row r="206" spans="1:4" x14ac:dyDescent="0.35">
      <c r="A206" s="36">
        <v>1548180</v>
      </c>
      <c r="B206">
        <v>157</v>
      </c>
      <c r="C206" t="s">
        <v>31</v>
      </c>
      <c r="D206" t="s">
        <v>130</v>
      </c>
    </row>
    <row r="207" spans="1:4" x14ac:dyDescent="0.35">
      <c r="A207" s="36">
        <v>1548181</v>
      </c>
      <c r="B207">
        <v>157</v>
      </c>
      <c r="C207" t="s">
        <v>36</v>
      </c>
      <c r="D207" t="s">
        <v>44</v>
      </c>
    </row>
    <row r="208" spans="1:4" x14ac:dyDescent="0.35">
      <c r="A208" s="36">
        <v>1553593</v>
      </c>
      <c r="B208">
        <v>157</v>
      </c>
      <c r="C208" t="s">
        <v>11</v>
      </c>
      <c r="D208" t="s">
        <v>42</v>
      </c>
    </row>
    <row r="209" spans="1:4" x14ac:dyDescent="0.35">
      <c r="A209" s="36">
        <v>1553594</v>
      </c>
      <c r="B209">
        <v>157</v>
      </c>
      <c r="C209" t="s">
        <v>26</v>
      </c>
      <c r="D209" t="s">
        <v>129</v>
      </c>
    </row>
    <row r="210" spans="1:4" x14ac:dyDescent="0.35">
      <c r="A210" s="36">
        <v>1554217</v>
      </c>
      <c r="B210">
        <v>157</v>
      </c>
      <c r="C210" t="s">
        <v>16</v>
      </c>
      <c r="D210" t="s">
        <v>127</v>
      </c>
    </row>
    <row r="211" spans="1:4" x14ac:dyDescent="0.35">
      <c r="A211" s="36">
        <v>1554218</v>
      </c>
      <c r="B211">
        <v>157</v>
      </c>
      <c r="C211" t="s">
        <v>21</v>
      </c>
      <c r="D211" t="s">
        <v>128</v>
      </c>
    </row>
    <row r="212" spans="1:4" x14ac:dyDescent="0.35">
      <c r="A212" s="36">
        <v>1549302</v>
      </c>
      <c r="B212">
        <v>158</v>
      </c>
      <c r="C212" t="s">
        <v>31</v>
      </c>
      <c r="D212" t="s">
        <v>130</v>
      </c>
    </row>
    <row r="213" spans="1:4" x14ac:dyDescent="0.35">
      <c r="A213" s="36">
        <v>1549303</v>
      </c>
      <c r="B213">
        <v>158</v>
      </c>
      <c r="C213" t="s">
        <v>36</v>
      </c>
      <c r="D213" t="s">
        <v>44</v>
      </c>
    </row>
    <row r="214" spans="1:4" x14ac:dyDescent="0.35">
      <c r="A214" s="36">
        <v>1554659</v>
      </c>
      <c r="B214">
        <v>158</v>
      </c>
      <c r="C214" t="s">
        <v>11</v>
      </c>
      <c r="D214" t="s">
        <v>42</v>
      </c>
    </row>
    <row r="215" spans="1:4" x14ac:dyDescent="0.35">
      <c r="A215" s="36">
        <v>1554960</v>
      </c>
      <c r="B215">
        <v>158</v>
      </c>
      <c r="C215" t="s">
        <v>21</v>
      </c>
      <c r="D215" t="s">
        <v>128</v>
      </c>
    </row>
    <row r="216" spans="1:4" x14ac:dyDescent="0.35">
      <c r="A216" s="36">
        <v>1554965</v>
      </c>
      <c r="B216">
        <v>158</v>
      </c>
      <c r="C216" t="s">
        <v>16</v>
      </c>
      <c r="D216" t="s">
        <v>127</v>
      </c>
    </row>
    <row r="217" spans="1:4" x14ac:dyDescent="0.35">
      <c r="A217" s="36">
        <v>1554966</v>
      </c>
      <c r="B217">
        <v>158</v>
      </c>
      <c r="C217" t="s">
        <v>26</v>
      </c>
      <c r="D217" t="s">
        <v>129</v>
      </c>
    </row>
    <row r="218" spans="1:4" x14ac:dyDescent="0.35">
      <c r="A218" s="36">
        <v>1549304</v>
      </c>
      <c r="B218">
        <v>159</v>
      </c>
      <c r="C218" t="s">
        <v>31</v>
      </c>
      <c r="D218" t="s">
        <v>130</v>
      </c>
    </row>
    <row r="219" spans="1:4" x14ac:dyDescent="0.35">
      <c r="A219" s="36">
        <v>1549305</v>
      </c>
      <c r="B219">
        <v>159</v>
      </c>
      <c r="C219" t="s">
        <v>36</v>
      </c>
      <c r="D219" t="s">
        <v>44</v>
      </c>
    </row>
    <row r="220" spans="1:4" x14ac:dyDescent="0.35">
      <c r="A220" s="36">
        <v>1554971</v>
      </c>
      <c r="B220">
        <v>159</v>
      </c>
      <c r="C220" t="s">
        <v>11</v>
      </c>
      <c r="D220" t="s">
        <v>42</v>
      </c>
    </row>
    <row r="221" spans="1:4" x14ac:dyDescent="0.35">
      <c r="A221" s="36">
        <v>1554972</v>
      </c>
      <c r="B221">
        <v>159</v>
      </c>
      <c r="C221" t="s">
        <v>16</v>
      </c>
      <c r="D221" t="s">
        <v>127</v>
      </c>
    </row>
    <row r="222" spans="1:4" x14ac:dyDescent="0.35">
      <c r="A222" s="36">
        <v>1554973</v>
      </c>
      <c r="B222">
        <v>159</v>
      </c>
      <c r="C222" t="s">
        <v>21</v>
      </c>
      <c r="D222" t="s">
        <v>128</v>
      </c>
    </row>
    <row r="223" spans="1:4" x14ac:dyDescent="0.35">
      <c r="A223" s="36">
        <v>1554974</v>
      </c>
      <c r="B223">
        <v>159</v>
      </c>
      <c r="C223" t="s">
        <v>26</v>
      </c>
      <c r="D223" t="s">
        <v>129</v>
      </c>
    </row>
    <row r="224" spans="1:4" x14ac:dyDescent="0.35">
      <c r="A224" s="36">
        <v>1550497</v>
      </c>
      <c r="B224">
        <v>160</v>
      </c>
      <c r="C224" t="s">
        <v>31</v>
      </c>
      <c r="D224" t="s">
        <v>130</v>
      </c>
    </row>
    <row r="225" spans="1:4" x14ac:dyDescent="0.35">
      <c r="A225" s="36">
        <v>1550498</v>
      </c>
      <c r="B225">
        <v>160</v>
      </c>
      <c r="C225" t="s">
        <v>36</v>
      </c>
      <c r="D225" t="s">
        <v>44</v>
      </c>
    </row>
    <row r="226" spans="1:4" x14ac:dyDescent="0.35">
      <c r="A226" s="36">
        <v>1555466</v>
      </c>
      <c r="B226">
        <v>160</v>
      </c>
      <c r="C226" t="s">
        <v>11</v>
      </c>
      <c r="D226" t="s">
        <v>42</v>
      </c>
    </row>
    <row r="227" spans="1:4" x14ac:dyDescent="0.35">
      <c r="A227" s="36">
        <v>1555467</v>
      </c>
      <c r="B227">
        <v>160</v>
      </c>
      <c r="C227" t="s">
        <v>16</v>
      </c>
      <c r="D227" t="s">
        <v>127</v>
      </c>
    </row>
    <row r="228" spans="1:4" x14ac:dyDescent="0.35">
      <c r="A228" s="36">
        <v>1555468</v>
      </c>
      <c r="B228">
        <v>160</v>
      </c>
      <c r="C228" t="s">
        <v>21</v>
      </c>
      <c r="D228" t="s">
        <v>128</v>
      </c>
    </row>
    <row r="229" spans="1:4" x14ac:dyDescent="0.35">
      <c r="A229" s="36">
        <v>1555469</v>
      </c>
      <c r="B229">
        <v>160</v>
      </c>
      <c r="C229" t="s">
        <v>26</v>
      </c>
      <c r="D229" t="s">
        <v>129</v>
      </c>
    </row>
    <row r="230" spans="1:4" x14ac:dyDescent="0.35">
      <c r="A230" s="36">
        <v>1550499</v>
      </c>
      <c r="B230">
        <v>161</v>
      </c>
      <c r="C230" t="s">
        <v>31</v>
      </c>
      <c r="D230" t="s">
        <v>130</v>
      </c>
    </row>
    <row r="231" spans="1:4" x14ac:dyDescent="0.35">
      <c r="A231" s="36">
        <v>1550560</v>
      </c>
      <c r="B231">
        <v>161</v>
      </c>
      <c r="C231" t="s">
        <v>36</v>
      </c>
      <c r="D231" t="s">
        <v>44</v>
      </c>
    </row>
    <row r="232" spans="1:4" x14ac:dyDescent="0.35">
      <c r="A232" s="36">
        <v>1555470</v>
      </c>
      <c r="B232">
        <v>161</v>
      </c>
      <c r="C232" t="s">
        <v>11</v>
      </c>
      <c r="D232" t="s">
        <v>42</v>
      </c>
    </row>
    <row r="233" spans="1:4" x14ac:dyDescent="0.35">
      <c r="A233" s="36">
        <v>1555471</v>
      </c>
      <c r="B233">
        <v>161</v>
      </c>
      <c r="C233" t="s">
        <v>16</v>
      </c>
      <c r="D233" t="s">
        <v>127</v>
      </c>
    </row>
    <row r="234" spans="1:4" x14ac:dyDescent="0.35">
      <c r="A234" s="36">
        <v>1555472</v>
      </c>
      <c r="B234">
        <v>161</v>
      </c>
      <c r="C234" t="s">
        <v>21</v>
      </c>
      <c r="D234" t="s">
        <v>128</v>
      </c>
    </row>
    <row r="235" spans="1:4" x14ac:dyDescent="0.35">
      <c r="A235" s="36">
        <v>1555473</v>
      </c>
      <c r="B235">
        <v>161</v>
      </c>
      <c r="C235" t="s">
        <v>26</v>
      </c>
      <c r="D235" t="s">
        <v>129</v>
      </c>
    </row>
    <row r="236" spans="1:4" x14ac:dyDescent="0.35">
      <c r="A236" s="36">
        <v>1552191</v>
      </c>
      <c r="B236">
        <v>162</v>
      </c>
      <c r="C236" t="s">
        <v>31</v>
      </c>
      <c r="D236" t="s">
        <v>130</v>
      </c>
    </row>
    <row r="237" spans="1:4" x14ac:dyDescent="0.35">
      <c r="A237" s="36">
        <v>1552192</v>
      </c>
      <c r="B237">
        <v>162</v>
      </c>
      <c r="C237" t="s">
        <v>36</v>
      </c>
      <c r="D237" t="s">
        <v>44</v>
      </c>
    </row>
    <row r="238" spans="1:4" x14ac:dyDescent="0.35">
      <c r="A238" s="36">
        <v>1558789</v>
      </c>
      <c r="B238">
        <v>162</v>
      </c>
      <c r="C238" t="s">
        <v>11</v>
      </c>
      <c r="D238" t="s">
        <v>42</v>
      </c>
    </row>
    <row r="239" spans="1:4" x14ac:dyDescent="0.35">
      <c r="A239" s="36">
        <v>1558790</v>
      </c>
      <c r="B239">
        <v>162</v>
      </c>
      <c r="C239" t="s">
        <v>16</v>
      </c>
      <c r="D239" t="s">
        <v>127</v>
      </c>
    </row>
    <row r="240" spans="1:4" x14ac:dyDescent="0.35">
      <c r="A240" s="36">
        <v>1558791</v>
      </c>
      <c r="B240">
        <v>162</v>
      </c>
      <c r="C240" t="s">
        <v>21</v>
      </c>
      <c r="D240" t="s">
        <v>128</v>
      </c>
    </row>
    <row r="241" spans="1:4" x14ac:dyDescent="0.35">
      <c r="A241" s="36">
        <v>1558792</v>
      </c>
      <c r="B241">
        <v>162</v>
      </c>
      <c r="C241" t="s">
        <v>26</v>
      </c>
      <c r="D241" t="s">
        <v>129</v>
      </c>
    </row>
    <row r="242" spans="1:4" x14ac:dyDescent="0.35">
      <c r="A242" s="39">
        <v>1529212</v>
      </c>
      <c r="B242" s="36">
        <v>209</v>
      </c>
      <c r="C242" t="s">
        <v>8</v>
      </c>
      <c r="D242" t="s">
        <v>37</v>
      </c>
    </row>
    <row r="243" spans="1:4" x14ac:dyDescent="0.35">
      <c r="A243" s="39">
        <v>1529213</v>
      </c>
      <c r="B243" s="36">
        <v>209</v>
      </c>
      <c r="C243" t="s">
        <v>13</v>
      </c>
      <c r="D243" t="s">
        <v>123</v>
      </c>
    </row>
    <row r="244" spans="1:4" x14ac:dyDescent="0.35">
      <c r="A244" s="39">
        <v>1529214</v>
      </c>
      <c r="B244" s="36">
        <v>209</v>
      </c>
      <c r="C244" t="s">
        <v>18</v>
      </c>
      <c r="D244" t="s">
        <v>124</v>
      </c>
    </row>
    <row r="245" spans="1:4" x14ac:dyDescent="0.35">
      <c r="A245" s="39">
        <v>1529215</v>
      </c>
      <c r="B245" s="36">
        <v>209</v>
      </c>
      <c r="C245" t="s">
        <v>23</v>
      </c>
      <c r="D245" t="s">
        <v>125</v>
      </c>
    </row>
    <row r="246" spans="1:4" x14ac:dyDescent="0.35">
      <c r="A246" s="39">
        <v>1529216</v>
      </c>
      <c r="B246" s="36">
        <v>209</v>
      </c>
      <c r="C246" t="s">
        <v>28</v>
      </c>
      <c r="D246" t="s">
        <v>126</v>
      </c>
    </row>
    <row r="247" spans="1:4" x14ac:dyDescent="0.35">
      <c r="A247" s="39">
        <v>1523672</v>
      </c>
      <c r="B247" s="36">
        <v>209</v>
      </c>
      <c r="C247" t="s">
        <v>33</v>
      </c>
      <c r="D247" t="s">
        <v>43</v>
      </c>
    </row>
    <row r="248" spans="1:4" x14ac:dyDescent="0.35">
      <c r="A248" s="39">
        <v>1529217</v>
      </c>
      <c r="B248" s="36">
        <v>210</v>
      </c>
      <c r="C248" t="s">
        <v>33</v>
      </c>
      <c r="D248" t="s">
        <v>43</v>
      </c>
    </row>
    <row r="249" spans="1:4" x14ac:dyDescent="0.35">
      <c r="A249" s="39">
        <v>1529656</v>
      </c>
      <c r="B249" s="36">
        <v>210</v>
      </c>
      <c r="C249" t="s">
        <v>8</v>
      </c>
      <c r="D249" t="s">
        <v>37</v>
      </c>
    </row>
    <row r="250" spans="1:4" x14ac:dyDescent="0.35">
      <c r="A250" s="39">
        <v>1529657</v>
      </c>
      <c r="B250" s="36">
        <v>210</v>
      </c>
      <c r="C250" t="s">
        <v>23</v>
      </c>
      <c r="D250" t="s">
        <v>125</v>
      </c>
    </row>
    <row r="251" spans="1:4" x14ac:dyDescent="0.35">
      <c r="A251" s="39">
        <v>1529658</v>
      </c>
      <c r="B251" s="36">
        <v>210</v>
      </c>
      <c r="C251" t="s">
        <v>28</v>
      </c>
      <c r="D251" t="s">
        <v>126</v>
      </c>
    </row>
    <row r="252" spans="1:4" x14ac:dyDescent="0.35">
      <c r="A252" s="39">
        <v>1530234</v>
      </c>
      <c r="B252" s="36">
        <v>210</v>
      </c>
      <c r="C252" t="s">
        <v>13</v>
      </c>
      <c r="D252" t="s">
        <v>123</v>
      </c>
    </row>
    <row r="253" spans="1:4" x14ac:dyDescent="0.35">
      <c r="A253" s="39">
        <v>1522982</v>
      </c>
      <c r="B253" s="36">
        <v>210</v>
      </c>
      <c r="C253" t="s">
        <v>18</v>
      </c>
      <c r="D253" t="s">
        <v>124</v>
      </c>
    </row>
    <row r="254" spans="1:4" x14ac:dyDescent="0.35">
      <c r="A254" s="39">
        <v>1530235</v>
      </c>
      <c r="B254" s="36">
        <v>211</v>
      </c>
      <c r="C254" t="s">
        <v>18</v>
      </c>
      <c r="D254" t="s">
        <v>124</v>
      </c>
    </row>
    <row r="255" spans="1:4" x14ac:dyDescent="0.35">
      <c r="A255" s="39">
        <v>1530236</v>
      </c>
      <c r="B255" s="36">
        <v>211</v>
      </c>
      <c r="C255" t="s">
        <v>33</v>
      </c>
      <c r="D255" t="s">
        <v>43</v>
      </c>
    </row>
    <row r="256" spans="1:4" x14ac:dyDescent="0.35">
      <c r="A256" s="39">
        <v>1530332</v>
      </c>
      <c r="B256" s="36">
        <v>211</v>
      </c>
      <c r="C256" t="s">
        <v>8</v>
      </c>
      <c r="D256" t="s">
        <v>37</v>
      </c>
    </row>
    <row r="257" spans="1:4" x14ac:dyDescent="0.35">
      <c r="A257" s="39">
        <v>1530334</v>
      </c>
      <c r="B257" s="36">
        <v>211</v>
      </c>
      <c r="C257" t="s">
        <v>13</v>
      </c>
      <c r="D257" t="s">
        <v>123</v>
      </c>
    </row>
    <row r="258" spans="1:4" x14ac:dyDescent="0.35">
      <c r="A258" s="39">
        <v>1530337</v>
      </c>
      <c r="B258" s="36">
        <v>211</v>
      </c>
      <c r="C258" t="s">
        <v>23</v>
      </c>
      <c r="D258" t="s">
        <v>125</v>
      </c>
    </row>
    <row r="259" spans="1:4" x14ac:dyDescent="0.35">
      <c r="A259" s="39">
        <v>1530340</v>
      </c>
      <c r="B259" s="36">
        <v>211</v>
      </c>
      <c r="C259" t="s">
        <v>28</v>
      </c>
      <c r="D259" t="s">
        <v>126</v>
      </c>
    </row>
    <row r="260" spans="1:4" x14ac:dyDescent="0.35">
      <c r="A260" s="39">
        <v>1530771</v>
      </c>
      <c r="B260" s="36">
        <v>212</v>
      </c>
      <c r="C260" t="s">
        <v>8</v>
      </c>
      <c r="D260" t="s">
        <v>37</v>
      </c>
    </row>
    <row r="261" spans="1:4" x14ac:dyDescent="0.35">
      <c r="A261" s="39">
        <v>1530772</v>
      </c>
      <c r="B261" s="36">
        <v>212</v>
      </c>
      <c r="C261" t="s">
        <v>13</v>
      </c>
      <c r="D261" t="s">
        <v>123</v>
      </c>
    </row>
    <row r="262" spans="1:4" x14ac:dyDescent="0.35">
      <c r="A262" s="39">
        <v>1530773</v>
      </c>
      <c r="B262" s="36">
        <v>212</v>
      </c>
      <c r="C262" t="s">
        <v>18</v>
      </c>
      <c r="D262" t="s">
        <v>124</v>
      </c>
    </row>
    <row r="263" spans="1:4" x14ac:dyDescent="0.35">
      <c r="A263" s="39">
        <v>1530774</v>
      </c>
      <c r="B263" s="36">
        <v>212</v>
      </c>
      <c r="C263" t="s">
        <v>23</v>
      </c>
      <c r="D263" t="s">
        <v>125</v>
      </c>
    </row>
    <row r="264" spans="1:4" x14ac:dyDescent="0.35">
      <c r="A264" s="39">
        <v>1530775</v>
      </c>
      <c r="B264" s="36">
        <v>212</v>
      </c>
      <c r="C264" t="s">
        <v>28</v>
      </c>
      <c r="D264" t="s">
        <v>126</v>
      </c>
    </row>
    <row r="265" spans="1:4" x14ac:dyDescent="0.35">
      <c r="A265" s="39">
        <v>1530776</v>
      </c>
      <c r="B265" s="36">
        <v>212</v>
      </c>
      <c r="C265" t="s">
        <v>33</v>
      </c>
      <c r="D265" t="s">
        <v>43</v>
      </c>
    </row>
    <row r="266" spans="1:4" x14ac:dyDescent="0.35">
      <c r="A266" s="39">
        <v>1531077</v>
      </c>
      <c r="B266" s="36">
        <v>213</v>
      </c>
      <c r="C266" t="s">
        <v>8</v>
      </c>
      <c r="D266" t="s">
        <v>37</v>
      </c>
    </row>
    <row r="267" spans="1:4" x14ac:dyDescent="0.35">
      <c r="A267" s="39">
        <v>1531079</v>
      </c>
      <c r="B267" s="36">
        <v>213</v>
      </c>
      <c r="C267" t="s">
        <v>13</v>
      </c>
      <c r="D267" t="s">
        <v>123</v>
      </c>
    </row>
    <row r="268" spans="1:4" x14ac:dyDescent="0.35">
      <c r="A268" s="39">
        <v>1531160</v>
      </c>
      <c r="B268" s="36">
        <v>213</v>
      </c>
      <c r="C268" t="s">
        <v>18</v>
      </c>
      <c r="D268" t="s">
        <v>124</v>
      </c>
    </row>
    <row r="269" spans="1:4" x14ac:dyDescent="0.35">
      <c r="A269" s="39">
        <v>1531161</v>
      </c>
      <c r="B269" s="36">
        <v>213</v>
      </c>
      <c r="C269" t="s">
        <v>23</v>
      </c>
      <c r="D269" t="s">
        <v>125</v>
      </c>
    </row>
    <row r="270" spans="1:4" x14ac:dyDescent="0.35">
      <c r="A270" s="39">
        <v>1531162</v>
      </c>
      <c r="B270" s="36">
        <v>213</v>
      </c>
      <c r="C270" t="s">
        <v>28</v>
      </c>
      <c r="D270" t="s">
        <v>126</v>
      </c>
    </row>
    <row r="271" spans="1:4" x14ac:dyDescent="0.35">
      <c r="A271" s="39">
        <v>1531163</v>
      </c>
      <c r="B271" s="36">
        <v>213</v>
      </c>
      <c r="C271" t="s">
        <v>33</v>
      </c>
      <c r="D271" t="s">
        <v>43</v>
      </c>
    </row>
    <row r="272" spans="1:4" x14ac:dyDescent="0.35">
      <c r="A272" s="39">
        <v>1531230</v>
      </c>
      <c r="B272" s="36">
        <v>214</v>
      </c>
      <c r="C272" t="s">
        <v>8</v>
      </c>
      <c r="D272" t="s">
        <v>37</v>
      </c>
    </row>
    <row r="273" spans="1:4" x14ac:dyDescent="0.35">
      <c r="A273" s="39">
        <v>1531231</v>
      </c>
      <c r="B273" s="36">
        <v>214</v>
      </c>
      <c r="C273" t="s">
        <v>13</v>
      </c>
      <c r="D273" t="s">
        <v>123</v>
      </c>
    </row>
    <row r="274" spans="1:4" x14ac:dyDescent="0.35">
      <c r="A274" s="39">
        <v>1531232</v>
      </c>
      <c r="B274" s="36">
        <v>214</v>
      </c>
      <c r="C274" t="s">
        <v>18</v>
      </c>
      <c r="D274" t="s">
        <v>124</v>
      </c>
    </row>
    <row r="275" spans="1:4" x14ac:dyDescent="0.35">
      <c r="A275" s="39">
        <v>1531233</v>
      </c>
      <c r="B275" s="36">
        <v>214</v>
      </c>
      <c r="C275" t="s">
        <v>23</v>
      </c>
      <c r="D275" t="s">
        <v>125</v>
      </c>
    </row>
    <row r="276" spans="1:4" x14ac:dyDescent="0.35">
      <c r="A276" s="39">
        <v>1531234</v>
      </c>
      <c r="B276" s="36">
        <v>214</v>
      </c>
      <c r="C276" t="s">
        <v>28</v>
      </c>
      <c r="D276" t="s">
        <v>126</v>
      </c>
    </row>
    <row r="277" spans="1:4" x14ac:dyDescent="0.35">
      <c r="A277" s="39">
        <v>1531235</v>
      </c>
      <c r="B277" s="36">
        <v>214</v>
      </c>
      <c r="C277" t="s">
        <v>33</v>
      </c>
      <c r="D277" t="s">
        <v>43</v>
      </c>
    </row>
    <row r="278" spans="1:4" x14ac:dyDescent="0.35">
      <c r="A278" s="39">
        <v>1532414</v>
      </c>
      <c r="B278" s="36">
        <v>215</v>
      </c>
      <c r="C278" t="s">
        <v>8</v>
      </c>
      <c r="D278" t="s">
        <v>37</v>
      </c>
    </row>
    <row r="279" spans="1:4" x14ac:dyDescent="0.35">
      <c r="A279" s="39">
        <v>1532415</v>
      </c>
      <c r="B279" s="36">
        <v>215</v>
      </c>
      <c r="C279" t="s">
        <v>13</v>
      </c>
      <c r="D279" t="s">
        <v>123</v>
      </c>
    </row>
    <row r="280" spans="1:4" x14ac:dyDescent="0.35">
      <c r="A280" s="39">
        <v>1532416</v>
      </c>
      <c r="B280" s="36">
        <v>215</v>
      </c>
      <c r="C280" t="s">
        <v>18</v>
      </c>
      <c r="D280" t="s">
        <v>124</v>
      </c>
    </row>
    <row r="281" spans="1:4" x14ac:dyDescent="0.35">
      <c r="A281" s="39">
        <v>1532417</v>
      </c>
      <c r="B281" s="36">
        <v>215</v>
      </c>
      <c r="C281" t="s">
        <v>23</v>
      </c>
      <c r="D281" t="s">
        <v>125</v>
      </c>
    </row>
    <row r="282" spans="1:4" x14ac:dyDescent="0.35">
      <c r="A282" s="39">
        <v>1532418</v>
      </c>
      <c r="B282" s="36">
        <v>215</v>
      </c>
      <c r="C282" t="s">
        <v>28</v>
      </c>
      <c r="D282" t="s">
        <v>126</v>
      </c>
    </row>
    <row r="283" spans="1:4" x14ac:dyDescent="0.35">
      <c r="A283" s="39">
        <v>1532419</v>
      </c>
      <c r="B283" s="36">
        <v>215</v>
      </c>
      <c r="C283" t="s">
        <v>33</v>
      </c>
      <c r="D283" t="s">
        <v>43</v>
      </c>
    </row>
    <row r="284" spans="1:4" x14ac:dyDescent="0.35">
      <c r="A284" s="39">
        <v>1533090</v>
      </c>
      <c r="B284" s="36">
        <v>216</v>
      </c>
      <c r="C284" t="s">
        <v>8</v>
      </c>
      <c r="D284" t="s">
        <v>37</v>
      </c>
    </row>
    <row r="285" spans="1:4" x14ac:dyDescent="0.35">
      <c r="A285" s="39">
        <v>1533091</v>
      </c>
      <c r="B285" s="36">
        <v>216</v>
      </c>
      <c r="C285" t="s">
        <v>13</v>
      </c>
      <c r="D285" t="s">
        <v>123</v>
      </c>
    </row>
    <row r="286" spans="1:4" x14ac:dyDescent="0.35">
      <c r="A286" s="39">
        <v>1533094</v>
      </c>
      <c r="B286" s="36">
        <v>216</v>
      </c>
      <c r="C286" t="s">
        <v>18</v>
      </c>
      <c r="D286" t="s">
        <v>124</v>
      </c>
    </row>
    <row r="287" spans="1:4" x14ac:dyDescent="0.35">
      <c r="A287" s="39">
        <v>1533095</v>
      </c>
      <c r="B287" s="36">
        <v>216</v>
      </c>
      <c r="C287" t="s">
        <v>23</v>
      </c>
      <c r="D287" t="s">
        <v>125</v>
      </c>
    </row>
    <row r="288" spans="1:4" x14ac:dyDescent="0.35">
      <c r="A288" s="39">
        <v>1533098</v>
      </c>
      <c r="B288" s="36">
        <v>216</v>
      </c>
      <c r="C288" t="s">
        <v>28</v>
      </c>
      <c r="D288" t="s">
        <v>126</v>
      </c>
    </row>
    <row r="289" spans="1:4" x14ac:dyDescent="0.35">
      <c r="A289" s="39">
        <v>1533099</v>
      </c>
      <c r="B289" s="36">
        <v>216</v>
      </c>
      <c r="C289" t="s">
        <v>33</v>
      </c>
      <c r="D289" t="s">
        <v>43</v>
      </c>
    </row>
    <row r="290" spans="1:4" x14ac:dyDescent="0.35">
      <c r="A290" s="39">
        <v>1533700</v>
      </c>
      <c r="B290" s="36">
        <v>217</v>
      </c>
      <c r="C290" t="s">
        <v>13</v>
      </c>
      <c r="D290" t="s">
        <v>123</v>
      </c>
    </row>
    <row r="291" spans="1:4" x14ac:dyDescent="0.35">
      <c r="A291" s="39">
        <v>1533703</v>
      </c>
      <c r="B291" s="36">
        <v>217</v>
      </c>
      <c r="C291" t="s">
        <v>18</v>
      </c>
      <c r="D291" t="s">
        <v>124</v>
      </c>
    </row>
    <row r="292" spans="1:4" x14ac:dyDescent="0.35">
      <c r="A292" s="39">
        <v>1533704</v>
      </c>
      <c r="B292" s="36">
        <v>217</v>
      </c>
      <c r="C292" t="s">
        <v>23</v>
      </c>
      <c r="D292" t="s">
        <v>125</v>
      </c>
    </row>
    <row r="293" spans="1:4" x14ac:dyDescent="0.35">
      <c r="A293" s="39">
        <v>1533707</v>
      </c>
      <c r="B293" s="36">
        <v>217</v>
      </c>
      <c r="C293" t="s">
        <v>28</v>
      </c>
      <c r="D293" t="s">
        <v>126</v>
      </c>
    </row>
    <row r="294" spans="1:4" x14ac:dyDescent="0.35">
      <c r="A294" s="39">
        <v>1533708</v>
      </c>
      <c r="B294" s="36">
        <v>217</v>
      </c>
      <c r="C294" t="s">
        <v>33</v>
      </c>
      <c r="D294" t="s">
        <v>43</v>
      </c>
    </row>
    <row r="295" spans="1:4" x14ac:dyDescent="0.35">
      <c r="A295" s="39">
        <v>1534424</v>
      </c>
      <c r="B295" s="36">
        <v>217</v>
      </c>
      <c r="C295" t="s">
        <v>8</v>
      </c>
      <c r="D295" t="s">
        <v>37</v>
      </c>
    </row>
    <row r="296" spans="1:4" x14ac:dyDescent="0.35">
      <c r="A296" s="39">
        <v>1534425</v>
      </c>
      <c r="B296" s="36">
        <v>218</v>
      </c>
      <c r="C296" t="s">
        <v>13</v>
      </c>
      <c r="D296" t="s">
        <v>123</v>
      </c>
    </row>
    <row r="297" spans="1:4" x14ac:dyDescent="0.35">
      <c r="A297" s="39">
        <v>1534429</v>
      </c>
      <c r="B297" s="36">
        <v>218</v>
      </c>
      <c r="C297" t="s">
        <v>23</v>
      </c>
      <c r="D297" t="s">
        <v>125</v>
      </c>
    </row>
    <row r="298" spans="1:4" x14ac:dyDescent="0.35">
      <c r="A298" s="39">
        <v>1534432</v>
      </c>
      <c r="B298" s="36">
        <v>218</v>
      </c>
      <c r="C298" t="s">
        <v>28</v>
      </c>
      <c r="D298" t="s">
        <v>126</v>
      </c>
    </row>
    <row r="299" spans="1:4" x14ac:dyDescent="0.35">
      <c r="A299" s="39">
        <v>1534433</v>
      </c>
      <c r="B299" s="36">
        <v>218</v>
      </c>
      <c r="C299" t="s">
        <v>33</v>
      </c>
      <c r="D299" t="s">
        <v>43</v>
      </c>
    </row>
    <row r="300" spans="1:4" x14ac:dyDescent="0.35">
      <c r="A300" s="39">
        <v>1534627</v>
      </c>
      <c r="B300" s="36">
        <v>218</v>
      </c>
      <c r="C300" t="s">
        <v>8</v>
      </c>
      <c r="D300" t="s">
        <v>37</v>
      </c>
    </row>
    <row r="301" spans="1:4" x14ac:dyDescent="0.35">
      <c r="A301" s="39">
        <v>1534629</v>
      </c>
      <c r="B301" s="36">
        <v>218</v>
      </c>
      <c r="C301" t="s">
        <v>18</v>
      </c>
      <c r="D301" t="s">
        <v>124</v>
      </c>
    </row>
    <row r="302" spans="1:4" x14ac:dyDescent="0.35">
      <c r="A302" s="39">
        <v>1534428</v>
      </c>
      <c r="B302" s="36">
        <v>219</v>
      </c>
      <c r="C302" t="s">
        <v>18</v>
      </c>
      <c r="D302" t="s">
        <v>124</v>
      </c>
    </row>
    <row r="303" spans="1:4" x14ac:dyDescent="0.35">
      <c r="A303" s="39">
        <v>1534628</v>
      </c>
      <c r="B303" s="36">
        <v>219</v>
      </c>
      <c r="C303" t="s">
        <v>13</v>
      </c>
      <c r="D303" t="s">
        <v>123</v>
      </c>
    </row>
    <row r="304" spans="1:4" x14ac:dyDescent="0.35">
      <c r="A304" s="39">
        <v>1534630</v>
      </c>
      <c r="B304" s="36">
        <v>219</v>
      </c>
      <c r="C304" t="s">
        <v>23</v>
      </c>
      <c r="D304" t="s">
        <v>125</v>
      </c>
    </row>
    <row r="305" spans="1:4" x14ac:dyDescent="0.35">
      <c r="A305" s="39">
        <v>1534633</v>
      </c>
      <c r="B305" s="36">
        <v>219</v>
      </c>
      <c r="C305" t="s">
        <v>28</v>
      </c>
      <c r="D305" t="s">
        <v>126</v>
      </c>
    </row>
    <row r="306" spans="1:4" x14ac:dyDescent="0.35">
      <c r="A306" s="39">
        <v>1534634</v>
      </c>
      <c r="B306" s="36">
        <v>219</v>
      </c>
      <c r="C306" t="s">
        <v>33</v>
      </c>
      <c r="D306" t="s">
        <v>43</v>
      </c>
    </row>
    <row r="307" spans="1:4" x14ac:dyDescent="0.35">
      <c r="A307" s="39">
        <v>1534639</v>
      </c>
      <c r="B307" s="36">
        <v>219</v>
      </c>
      <c r="C307" t="s">
        <v>8</v>
      </c>
      <c r="D307" t="s">
        <v>37</v>
      </c>
    </row>
    <row r="308" spans="1:4" x14ac:dyDescent="0.35">
      <c r="A308" s="39">
        <v>1534840</v>
      </c>
      <c r="B308" s="36">
        <v>220</v>
      </c>
      <c r="C308" t="s">
        <v>13</v>
      </c>
      <c r="D308" t="s">
        <v>123</v>
      </c>
    </row>
    <row r="309" spans="1:4" x14ac:dyDescent="0.35">
      <c r="A309" s="39">
        <v>1534843</v>
      </c>
      <c r="B309" s="36">
        <v>220</v>
      </c>
      <c r="C309" t="s">
        <v>18</v>
      </c>
      <c r="D309" t="s">
        <v>124</v>
      </c>
    </row>
    <row r="310" spans="1:4" x14ac:dyDescent="0.35">
      <c r="A310" s="39">
        <v>1534844</v>
      </c>
      <c r="B310" s="36">
        <v>220</v>
      </c>
      <c r="C310" t="s">
        <v>23</v>
      </c>
      <c r="D310" t="s">
        <v>125</v>
      </c>
    </row>
    <row r="311" spans="1:4" x14ac:dyDescent="0.35">
      <c r="A311" s="39">
        <v>1534847</v>
      </c>
      <c r="B311" s="36">
        <v>220</v>
      </c>
      <c r="C311" t="s">
        <v>28</v>
      </c>
      <c r="D311" t="s">
        <v>126</v>
      </c>
    </row>
    <row r="312" spans="1:4" x14ac:dyDescent="0.35">
      <c r="A312" s="39">
        <v>1534848</v>
      </c>
      <c r="B312" s="36">
        <v>220</v>
      </c>
      <c r="C312" t="s">
        <v>33</v>
      </c>
      <c r="D312" t="s">
        <v>43</v>
      </c>
    </row>
    <row r="313" spans="1:4" x14ac:dyDescent="0.35">
      <c r="A313" s="39">
        <v>1537701</v>
      </c>
      <c r="B313" s="36">
        <v>220</v>
      </c>
      <c r="C313" t="s">
        <v>8</v>
      </c>
      <c r="D313" t="s">
        <v>37</v>
      </c>
    </row>
    <row r="314" spans="1:4" x14ac:dyDescent="0.35">
      <c r="A314" s="39">
        <v>1537702</v>
      </c>
      <c r="B314" s="36">
        <v>221</v>
      </c>
      <c r="C314" t="s">
        <v>13</v>
      </c>
      <c r="D314" t="s">
        <v>123</v>
      </c>
    </row>
    <row r="315" spans="1:4" x14ac:dyDescent="0.35">
      <c r="A315" s="39">
        <v>1537705</v>
      </c>
      <c r="B315" s="36">
        <v>221</v>
      </c>
      <c r="C315" t="s">
        <v>18</v>
      </c>
      <c r="D315" t="s">
        <v>124</v>
      </c>
    </row>
    <row r="316" spans="1:4" x14ac:dyDescent="0.35">
      <c r="A316" s="39">
        <v>1537706</v>
      </c>
      <c r="B316" s="36">
        <v>221</v>
      </c>
      <c r="C316" t="s">
        <v>23</v>
      </c>
      <c r="D316" t="s">
        <v>125</v>
      </c>
    </row>
    <row r="317" spans="1:4" x14ac:dyDescent="0.35">
      <c r="A317" s="39">
        <v>1537709</v>
      </c>
      <c r="B317" s="36">
        <v>221</v>
      </c>
      <c r="C317" t="s">
        <v>28</v>
      </c>
      <c r="D317" t="s">
        <v>126</v>
      </c>
    </row>
    <row r="318" spans="1:4" x14ac:dyDescent="0.35">
      <c r="A318" s="39">
        <v>1537710</v>
      </c>
      <c r="B318" s="36">
        <v>221</v>
      </c>
      <c r="C318" t="s">
        <v>33</v>
      </c>
      <c r="D318" t="s">
        <v>43</v>
      </c>
    </row>
    <row r="319" spans="1:4" x14ac:dyDescent="0.35">
      <c r="A319" s="39">
        <v>1537713</v>
      </c>
      <c r="B319" s="36">
        <v>221</v>
      </c>
      <c r="C319" t="s">
        <v>8</v>
      </c>
      <c r="D319" t="s">
        <v>37</v>
      </c>
    </row>
    <row r="320" spans="1:4" x14ac:dyDescent="0.35">
      <c r="A320" s="39">
        <v>1537714</v>
      </c>
      <c r="B320" s="36">
        <v>222</v>
      </c>
      <c r="C320" t="s">
        <v>13</v>
      </c>
      <c r="D320" t="s">
        <v>123</v>
      </c>
    </row>
    <row r="321" spans="1:4" x14ac:dyDescent="0.35">
      <c r="A321" s="39">
        <v>1537716</v>
      </c>
      <c r="B321" s="36">
        <v>222</v>
      </c>
      <c r="C321" t="s">
        <v>23</v>
      </c>
      <c r="D321" t="s">
        <v>125</v>
      </c>
    </row>
    <row r="322" spans="1:4" x14ac:dyDescent="0.35">
      <c r="A322" s="39">
        <v>1537717</v>
      </c>
      <c r="B322" s="36">
        <v>222</v>
      </c>
      <c r="C322" t="s">
        <v>28</v>
      </c>
      <c r="D322" t="s">
        <v>126</v>
      </c>
    </row>
    <row r="323" spans="1:4" x14ac:dyDescent="0.35">
      <c r="A323" s="39">
        <v>1537718</v>
      </c>
      <c r="B323" s="36">
        <v>222</v>
      </c>
      <c r="C323" t="s">
        <v>33</v>
      </c>
      <c r="D323" t="s">
        <v>43</v>
      </c>
    </row>
    <row r="324" spans="1:4" x14ac:dyDescent="0.35">
      <c r="A324" s="39">
        <v>1538316</v>
      </c>
      <c r="B324" s="36">
        <v>222</v>
      </c>
      <c r="C324" t="s">
        <v>8</v>
      </c>
      <c r="D324" t="s">
        <v>37</v>
      </c>
    </row>
    <row r="325" spans="1:4" x14ac:dyDescent="0.35">
      <c r="A325" s="39">
        <v>1538720</v>
      </c>
      <c r="B325" s="36">
        <v>222</v>
      </c>
      <c r="C325" t="s">
        <v>18</v>
      </c>
      <c r="D325" t="s">
        <v>124</v>
      </c>
    </row>
    <row r="326" spans="1:4" x14ac:dyDescent="0.35">
      <c r="A326" s="39">
        <v>1538678</v>
      </c>
      <c r="B326" s="36">
        <v>223</v>
      </c>
      <c r="C326" t="s">
        <v>8</v>
      </c>
      <c r="D326" t="s">
        <v>37</v>
      </c>
    </row>
    <row r="327" spans="1:4" x14ac:dyDescent="0.35">
      <c r="A327" s="39">
        <v>1538679</v>
      </c>
      <c r="B327" s="36">
        <v>223</v>
      </c>
      <c r="C327" t="s">
        <v>13</v>
      </c>
      <c r="D327" t="s">
        <v>123</v>
      </c>
    </row>
    <row r="328" spans="1:4" x14ac:dyDescent="0.35">
      <c r="A328" s="39">
        <v>1538721</v>
      </c>
      <c r="B328" s="36">
        <v>223</v>
      </c>
      <c r="C328" t="s">
        <v>23</v>
      </c>
      <c r="D328" t="s">
        <v>125</v>
      </c>
    </row>
    <row r="329" spans="1:4" x14ac:dyDescent="0.35">
      <c r="A329" s="39">
        <v>1538722</v>
      </c>
      <c r="B329" s="36">
        <v>223</v>
      </c>
      <c r="C329" t="s">
        <v>28</v>
      </c>
      <c r="D329" t="s">
        <v>126</v>
      </c>
    </row>
    <row r="330" spans="1:4" x14ac:dyDescent="0.35">
      <c r="A330" s="39">
        <v>1538723</v>
      </c>
      <c r="B330" s="36">
        <v>223</v>
      </c>
      <c r="C330" t="s">
        <v>33</v>
      </c>
      <c r="D330" t="s">
        <v>43</v>
      </c>
    </row>
    <row r="331" spans="1:4" x14ac:dyDescent="0.35">
      <c r="A331" s="39">
        <v>1538726</v>
      </c>
      <c r="B331" s="36">
        <v>223</v>
      </c>
      <c r="C331" t="s">
        <v>18</v>
      </c>
      <c r="D331" t="s">
        <v>124</v>
      </c>
    </row>
    <row r="332" spans="1:4" x14ac:dyDescent="0.35">
      <c r="A332" s="39">
        <v>1533679</v>
      </c>
      <c r="B332" s="36">
        <v>224</v>
      </c>
      <c r="C332" t="s">
        <v>8</v>
      </c>
      <c r="D332" t="s">
        <v>37</v>
      </c>
    </row>
    <row r="333" spans="1:4" x14ac:dyDescent="0.35">
      <c r="A333" s="39">
        <v>1537715</v>
      </c>
      <c r="B333" s="36">
        <v>224</v>
      </c>
      <c r="C333" t="s">
        <v>18</v>
      </c>
      <c r="D333" t="s">
        <v>124</v>
      </c>
    </row>
    <row r="334" spans="1:4" x14ac:dyDescent="0.35">
      <c r="A334" s="39">
        <v>1538725</v>
      </c>
      <c r="B334" s="36">
        <v>224</v>
      </c>
      <c r="C334" t="s">
        <v>13</v>
      </c>
      <c r="D334" t="s">
        <v>123</v>
      </c>
    </row>
    <row r="335" spans="1:4" x14ac:dyDescent="0.35">
      <c r="A335" s="39">
        <v>1538727</v>
      </c>
      <c r="B335" s="36">
        <v>224</v>
      </c>
      <c r="C335" t="s">
        <v>23</v>
      </c>
      <c r="D335" t="s">
        <v>125</v>
      </c>
    </row>
    <row r="336" spans="1:4" x14ac:dyDescent="0.35">
      <c r="A336" s="39">
        <v>1538728</v>
      </c>
      <c r="B336" s="36">
        <v>224</v>
      </c>
      <c r="C336" t="s">
        <v>28</v>
      </c>
      <c r="D336" t="s">
        <v>126</v>
      </c>
    </row>
    <row r="337" spans="1:4" x14ac:dyDescent="0.35">
      <c r="A337" s="39">
        <v>1538729</v>
      </c>
      <c r="B337" s="36">
        <v>224</v>
      </c>
      <c r="C337" t="s">
        <v>33</v>
      </c>
      <c r="D337" t="s">
        <v>43</v>
      </c>
    </row>
    <row r="338" spans="1:4" x14ac:dyDescent="0.35">
      <c r="A338" s="39">
        <v>1538724</v>
      </c>
      <c r="B338" s="36">
        <v>225</v>
      </c>
      <c r="C338" t="s">
        <v>8</v>
      </c>
      <c r="D338" t="s">
        <v>37</v>
      </c>
    </row>
    <row r="339" spans="1:4" x14ac:dyDescent="0.35">
      <c r="A339" s="39">
        <v>1540813</v>
      </c>
      <c r="B339" s="36">
        <v>225</v>
      </c>
      <c r="C339" t="s">
        <v>18</v>
      </c>
      <c r="D339" t="s">
        <v>124</v>
      </c>
    </row>
    <row r="340" spans="1:4" x14ac:dyDescent="0.35">
      <c r="A340" s="39">
        <v>1541467</v>
      </c>
      <c r="B340" s="36">
        <v>225</v>
      </c>
      <c r="C340" t="s">
        <v>13</v>
      </c>
      <c r="D340" t="s">
        <v>123</v>
      </c>
    </row>
    <row r="341" spans="1:4" x14ac:dyDescent="0.35">
      <c r="A341" s="39">
        <v>1541469</v>
      </c>
      <c r="B341" s="36">
        <v>225</v>
      </c>
      <c r="C341" t="s">
        <v>23</v>
      </c>
      <c r="D341" t="s">
        <v>125</v>
      </c>
    </row>
    <row r="342" spans="1:4" x14ac:dyDescent="0.35">
      <c r="A342" s="39">
        <v>1541470</v>
      </c>
      <c r="B342" s="36">
        <v>225</v>
      </c>
      <c r="C342" t="s">
        <v>28</v>
      </c>
      <c r="D342" t="s">
        <v>126</v>
      </c>
    </row>
    <row r="343" spans="1:4" x14ac:dyDescent="0.35">
      <c r="A343" s="39">
        <v>1541471</v>
      </c>
      <c r="B343" s="36">
        <v>225</v>
      </c>
      <c r="C343" t="s">
        <v>33</v>
      </c>
      <c r="D343" t="s">
        <v>43</v>
      </c>
    </row>
    <row r="344" spans="1:4" x14ac:dyDescent="0.35">
      <c r="A344" s="39">
        <v>1541466</v>
      </c>
      <c r="B344" s="36">
        <v>226</v>
      </c>
      <c r="C344" t="s">
        <v>8</v>
      </c>
      <c r="D344" t="s">
        <v>37</v>
      </c>
    </row>
    <row r="345" spans="1:4" x14ac:dyDescent="0.35">
      <c r="A345" s="39">
        <v>1541468</v>
      </c>
      <c r="B345" s="36">
        <v>226</v>
      </c>
      <c r="C345" t="s">
        <v>18</v>
      </c>
      <c r="D345" t="s">
        <v>124</v>
      </c>
    </row>
    <row r="346" spans="1:4" x14ac:dyDescent="0.35">
      <c r="A346" s="39">
        <v>1541840</v>
      </c>
      <c r="B346" s="36">
        <v>226</v>
      </c>
      <c r="C346" t="s">
        <v>13</v>
      </c>
      <c r="D346" t="s">
        <v>123</v>
      </c>
    </row>
    <row r="347" spans="1:4" x14ac:dyDescent="0.35">
      <c r="A347" s="39">
        <v>1541844</v>
      </c>
      <c r="B347" s="36">
        <v>226</v>
      </c>
      <c r="C347" t="s">
        <v>33</v>
      </c>
      <c r="D347" t="s">
        <v>43</v>
      </c>
    </row>
    <row r="348" spans="1:4" x14ac:dyDescent="0.35">
      <c r="A348" s="39">
        <v>1541848</v>
      </c>
      <c r="B348" s="36">
        <v>226</v>
      </c>
      <c r="C348" t="s">
        <v>23</v>
      </c>
      <c r="D348" t="s">
        <v>125</v>
      </c>
    </row>
    <row r="349" spans="1:4" x14ac:dyDescent="0.35">
      <c r="A349" s="39">
        <v>1541849</v>
      </c>
      <c r="B349" s="36">
        <v>226</v>
      </c>
      <c r="C349" t="s">
        <v>28</v>
      </c>
      <c r="D349" t="s">
        <v>126</v>
      </c>
    </row>
    <row r="350" spans="1:4" x14ac:dyDescent="0.35">
      <c r="A350" s="39">
        <v>1541379</v>
      </c>
      <c r="B350" s="36">
        <v>227</v>
      </c>
      <c r="C350" t="s">
        <v>8</v>
      </c>
      <c r="D350" t="s">
        <v>37</v>
      </c>
    </row>
    <row r="351" spans="1:4" x14ac:dyDescent="0.35">
      <c r="A351" s="39">
        <v>1541841</v>
      </c>
      <c r="B351" s="36">
        <v>227</v>
      </c>
      <c r="C351" t="s">
        <v>18</v>
      </c>
      <c r="D351" t="s">
        <v>124</v>
      </c>
    </row>
    <row r="352" spans="1:4" x14ac:dyDescent="0.35">
      <c r="A352" s="39">
        <v>1541842</v>
      </c>
      <c r="B352" s="36">
        <v>227</v>
      </c>
      <c r="C352" t="s">
        <v>23</v>
      </c>
      <c r="D352" t="s">
        <v>125</v>
      </c>
    </row>
    <row r="353" spans="1:4" x14ac:dyDescent="0.35">
      <c r="A353" s="39">
        <v>1541843</v>
      </c>
      <c r="B353" s="36">
        <v>227</v>
      </c>
      <c r="C353" t="s">
        <v>28</v>
      </c>
      <c r="D353" t="s">
        <v>126</v>
      </c>
    </row>
    <row r="354" spans="1:4" x14ac:dyDescent="0.35">
      <c r="A354" s="39">
        <v>1541846</v>
      </c>
      <c r="B354" s="36">
        <v>227</v>
      </c>
      <c r="C354" t="s">
        <v>13</v>
      </c>
      <c r="D354" t="s">
        <v>123</v>
      </c>
    </row>
    <row r="355" spans="1:4" x14ac:dyDescent="0.35">
      <c r="A355" s="39">
        <v>1541850</v>
      </c>
      <c r="B355" s="36">
        <v>227</v>
      </c>
      <c r="C355" t="s">
        <v>33</v>
      </c>
      <c r="D355" t="s">
        <v>43</v>
      </c>
    </row>
    <row r="356" spans="1:4" x14ac:dyDescent="0.35">
      <c r="A356" s="39">
        <v>1543138</v>
      </c>
      <c r="B356" s="36">
        <v>229</v>
      </c>
      <c r="C356" t="s">
        <v>8</v>
      </c>
      <c r="D356" t="s">
        <v>37</v>
      </c>
    </row>
    <row r="357" spans="1:4" x14ac:dyDescent="0.35">
      <c r="A357" s="39">
        <v>1543140</v>
      </c>
      <c r="B357" s="36">
        <v>229</v>
      </c>
      <c r="C357" t="s">
        <v>18</v>
      </c>
      <c r="D357" t="s">
        <v>124</v>
      </c>
    </row>
    <row r="358" spans="1:4" x14ac:dyDescent="0.35">
      <c r="A358" s="39">
        <v>1543147</v>
      </c>
      <c r="B358" s="36">
        <v>229</v>
      </c>
      <c r="C358" t="s">
        <v>13</v>
      </c>
      <c r="D358" t="s">
        <v>123</v>
      </c>
    </row>
    <row r="359" spans="1:4" x14ac:dyDescent="0.35">
      <c r="A359" s="39">
        <v>1543149</v>
      </c>
      <c r="B359" s="36">
        <v>229</v>
      </c>
      <c r="C359" t="s">
        <v>23</v>
      </c>
      <c r="D359" t="s">
        <v>125</v>
      </c>
    </row>
    <row r="360" spans="1:4" x14ac:dyDescent="0.35">
      <c r="A360" s="39">
        <v>1543150</v>
      </c>
      <c r="B360" s="36">
        <v>229</v>
      </c>
      <c r="C360" t="s">
        <v>28</v>
      </c>
      <c r="D360" t="s">
        <v>126</v>
      </c>
    </row>
    <row r="361" spans="1:4" x14ac:dyDescent="0.35">
      <c r="A361" s="39">
        <v>1543151</v>
      </c>
      <c r="B361" s="36">
        <v>229</v>
      </c>
      <c r="C361" t="s">
        <v>33</v>
      </c>
      <c r="D361" t="s">
        <v>43</v>
      </c>
    </row>
    <row r="362" spans="1:4" x14ac:dyDescent="0.35">
      <c r="A362" s="39">
        <v>1543139</v>
      </c>
      <c r="B362" s="36">
        <v>230</v>
      </c>
      <c r="C362" t="s">
        <v>13</v>
      </c>
      <c r="D362" t="s">
        <v>123</v>
      </c>
    </row>
    <row r="363" spans="1:4" x14ac:dyDescent="0.35">
      <c r="A363" s="39">
        <v>1543141</v>
      </c>
      <c r="B363" s="36">
        <v>230</v>
      </c>
      <c r="C363" t="s">
        <v>23</v>
      </c>
      <c r="D363" t="s">
        <v>125</v>
      </c>
    </row>
    <row r="364" spans="1:4" x14ac:dyDescent="0.35">
      <c r="A364" s="39">
        <v>1543142</v>
      </c>
      <c r="B364" s="36">
        <v>230</v>
      </c>
      <c r="C364" t="s">
        <v>28</v>
      </c>
      <c r="D364" t="s">
        <v>126</v>
      </c>
    </row>
    <row r="365" spans="1:4" x14ac:dyDescent="0.35">
      <c r="A365" s="39">
        <v>1543143</v>
      </c>
      <c r="B365" s="36">
        <v>230</v>
      </c>
      <c r="C365" t="s">
        <v>33</v>
      </c>
      <c r="D365" t="s">
        <v>43</v>
      </c>
    </row>
    <row r="366" spans="1:4" x14ac:dyDescent="0.35">
      <c r="A366" s="39">
        <v>1543146</v>
      </c>
      <c r="B366" s="36">
        <v>230</v>
      </c>
      <c r="C366" t="s">
        <v>8</v>
      </c>
      <c r="D366" t="s">
        <v>37</v>
      </c>
    </row>
    <row r="367" spans="1:4" x14ac:dyDescent="0.35">
      <c r="A367" s="39">
        <v>1543148</v>
      </c>
      <c r="B367" s="36">
        <v>230</v>
      </c>
      <c r="C367" t="s">
        <v>18</v>
      </c>
      <c r="D367" t="s">
        <v>124</v>
      </c>
    </row>
    <row r="368" spans="1:4" x14ac:dyDescent="0.35">
      <c r="A368" s="39">
        <v>1543164</v>
      </c>
      <c r="B368" s="36">
        <v>231</v>
      </c>
      <c r="C368" t="s">
        <v>8</v>
      </c>
      <c r="D368" t="s">
        <v>37</v>
      </c>
    </row>
    <row r="369" spans="1:4" x14ac:dyDescent="0.35">
      <c r="A369" s="39">
        <v>1543165</v>
      </c>
      <c r="B369" s="36">
        <v>231</v>
      </c>
      <c r="C369" t="s">
        <v>13</v>
      </c>
      <c r="D369" t="s">
        <v>123</v>
      </c>
    </row>
    <row r="370" spans="1:4" x14ac:dyDescent="0.35">
      <c r="A370" s="39">
        <v>1543166</v>
      </c>
      <c r="B370" s="36">
        <v>231</v>
      </c>
      <c r="C370" t="s">
        <v>18</v>
      </c>
      <c r="D370" t="s">
        <v>124</v>
      </c>
    </row>
    <row r="371" spans="1:4" x14ac:dyDescent="0.35">
      <c r="A371" s="39">
        <v>1543167</v>
      </c>
      <c r="B371" s="36">
        <v>231</v>
      </c>
      <c r="C371" t="s">
        <v>23</v>
      </c>
      <c r="D371" t="s">
        <v>125</v>
      </c>
    </row>
    <row r="372" spans="1:4" x14ac:dyDescent="0.35">
      <c r="A372" s="39">
        <v>1543168</v>
      </c>
      <c r="B372" s="36">
        <v>231</v>
      </c>
      <c r="C372" t="s">
        <v>28</v>
      </c>
      <c r="D372" t="s">
        <v>126</v>
      </c>
    </row>
    <row r="373" spans="1:4" x14ac:dyDescent="0.35">
      <c r="A373" s="39">
        <v>1543169</v>
      </c>
      <c r="B373" s="36">
        <v>231</v>
      </c>
      <c r="C373" t="s">
        <v>33</v>
      </c>
      <c r="D373" t="s">
        <v>43</v>
      </c>
    </row>
    <row r="374" spans="1:4" x14ac:dyDescent="0.35">
      <c r="A374" s="39">
        <v>1546525</v>
      </c>
      <c r="B374" s="36">
        <v>232</v>
      </c>
      <c r="C374" t="s">
        <v>33</v>
      </c>
      <c r="D374" t="s">
        <v>43</v>
      </c>
    </row>
    <row r="375" spans="1:4" x14ac:dyDescent="0.35">
      <c r="A375" s="39">
        <v>1546526</v>
      </c>
      <c r="B375" s="36">
        <v>232</v>
      </c>
      <c r="C375" t="s">
        <v>8</v>
      </c>
      <c r="D375" t="s">
        <v>37</v>
      </c>
    </row>
    <row r="376" spans="1:4" x14ac:dyDescent="0.35">
      <c r="A376" s="39">
        <v>1546527</v>
      </c>
      <c r="B376" s="36">
        <v>232</v>
      </c>
      <c r="C376" t="s">
        <v>13</v>
      </c>
      <c r="D376" t="s">
        <v>123</v>
      </c>
    </row>
    <row r="377" spans="1:4" x14ac:dyDescent="0.35">
      <c r="A377" s="39">
        <v>1546528</v>
      </c>
      <c r="B377" s="36">
        <v>232</v>
      </c>
      <c r="C377" t="s">
        <v>18</v>
      </c>
      <c r="D377" t="s">
        <v>124</v>
      </c>
    </row>
    <row r="378" spans="1:4" x14ac:dyDescent="0.35">
      <c r="A378" s="39">
        <v>1546529</v>
      </c>
      <c r="B378" s="36">
        <v>232</v>
      </c>
      <c r="C378" t="s">
        <v>23</v>
      </c>
      <c r="D378" t="s">
        <v>125</v>
      </c>
    </row>
    <row r="379" spans="1:4" x14ac:dyDescent="0.35">
      <c r="A379" s="39">
        <v>1546530</v>
      </c>
      <c r="B379" s="36">
        <v>232</v>
      </c>
      <c r="C379" t="s">
        <v>28</v>
      </c>
      <c r="D379" t="s">
        <v>126</v>
      </c>
    </row>
    <row r="380" spans="1:4" x14ac:dyDescent="0.35">
      <c r="A380" s="39">
        <v>1546531</v>
      </c>
      <c r="B380" s="36">
        <v>233</v>
      </c>
      <c r="C380" t="s">
        <v>33</v>
      </c>
      <c r="D380" t="s">
        <v>43</v>
      </c>
    </row>
    <row r="381" spans="1:4" x14ac:dyDescent="0.35">
      <c r="A381" s="39">
        <v>1546532</v>
      </c>
      <c r="B381" s="36">
        <v>233</v>
      </c>
      <c r="C381" t="s">
        <v>8</v>
      </c>
      <c r="D381" t="s">
        <v>37</v>
      </c>
    </row>
    <row r="382" spans="1:4" x14ac:dyDescent="0.35">
      <c r="A382" s="39">
        <v>1546533</v>
      </c>
      <c r="B382" s="36">
        <v>233</v>
      </c>
      <c r="C382" t="s">
        <v>13</v>
      </c>
      <c r="D382" t="s">
        <v>123</v>
      </c>
    </row>
    <row r="383" spans="1:4" x14ac:dyDescent="0.35">
      <c r="A383" s="39">
        <v>1546534</v>
      </c>
      <c r="B383" s="36">
        <v>233</v>
      </c>
      <c r="C383" t="s">
        <v>18</v>
      </c>
      <c r="D383" t="s">
        <v>124</v>
      </c>
    </row>
    <row r="384" spans="1:4" x14ac:dyDescent="0.35">
      <c r="A384" s="39">
        <v>1546535</v>
      </c>
      <c r="B384" s="36">
        <v>233</v>
      </c>
      <c r="C384" t="s">
        <v>23</v>
      </c>
      <c r="D384" t="s">
        <v>125</v>
      </c>
    </row>
    <row r="385" spans="1:4" x14ac:dyDescent="0.35">
      <c r="A385" s="39">
        <v>1546536</v>
      </c>
      <c r="B385" s="36">
        <v>233</v>
      </c>
      <c r="C385" t="s">
        <v>28</v>
      </c>
      <c r="D385" t="s">
        <v>126</v>
      </c>
    </row>
    <row r="386" spans="1:4" x14ac:dyDescent="0.35">
      <c r="A386" s="39">
        <v>1548110</v>
      </c>
      <c r="B386" s="36">
        <v>234</v>
      </c>
      <c r="C386" t="s">
        <v>33</v>
      </c>
      <c r="D386" t="s">
        <v>43</v>
      </c>
    </row>
    <row r="387" spans="1:4" x14ac:dyDescent="0.35">
      <c r="A387" s="39">
        <v>1548111</v>
      </c>
      <c r="B387" s="36">
        <v>234</v>
      </c>
      <c r="C387" t="s">
        <v>8</v>
      </c>
      <c r="D387" t="s">
        <v>37</v>
      </c>
    </row>
    <row r="388" spans="1:4" x14ac:dyDescent="0.35">
      <c r="A388" s="39">
        <v>1548112</v>
      </c>
      <c r="B388" s="36">
        <v>234</v>
      </c>
      <c r="C388" t="s">
        <v>13</v>
      </c>
      <c r="D388" t="s">
        <v>123</v>
      </c>
    </row>
    <row r="389" spans="1:4" x14ac:dyDescent="0.35">
      <c r="A389" s="39">
        <v>1548113</v>
      </c>
      <c r="B389" s="36">
        <v>234</v>
      </c>
      <c r="C389" t="s">
        <v>18</v>
      </c>
      <c r="D389" t="s">
        <v>124</v>
      </c>
    </row>
    <row r="390" spans="1:4" x14ac:dyDescent="0.35">
      <c r="A390" s="39">
        <v>1548114</v>
      </c>
      <c r="B390" s="36">
        <v>234</v>
      </c>
      <c r="C390" t="s">
        <v>23</v>
      </c>
      <c r="D390" t="s">
        <v>125</v>
      </c>
    </row>
    <row r="391" spans="1:4" x14ac:dyDescent="0.35">
      <c r="A391" s="39">
        <v>1548115</v>
      </c>
      <c r="B391" s="36">
        <v>234</v>
      </c>
      <c r="C391" t="s">
        <v>28</v>
      </c>
      <c r="D391" t="s">
        <v>126</v>
      </c>
    </row>
    <row r="392" spans="1:4" x14ac:dyDescent="0.35">
      <c r="A392" s="39">
        <v>1548182</v>
      </c>
      <c r="B392" s="36">
        <v>235</v>
      </c>
      <c r="C392" t="s">
        <v>8</v>
      </c>
      <c r="D392" t="s">
        <v>37</v>
      </c>
    </row>
    <row r="393" spans="1:4" x14ac:dyDescent="0.35">
      <c r="A393" s="39">
        <v>1548183</v>
      </c>
      <c r="B393" s="36">
        <v>235</v>
      </c>
      <c r="C393" t="s">
        <v>13</v>
      </c>
      <c r="D393" t="s">
        <v>123</v>
      </c>
    </row>
    <row r="394" spans="1:4" x14ac:dyDescent="0.35">
      <c r="A394" s="39">
        <v>1548184</v>
      </c>
      <c r="B394" s="36">
        <v>235</v>
      </c>
      <c r="C394" t="s">
        <v>18</v>
      </c>
      <c r="D394" t="s">
        <v>124</v>
      </c>
    </row>
    <row r="395" spans="1:4" x14ac:dyDescent="0.35">
      <c r="A395" s="39">
        <v>1548185</v>
      </c>
      <c r="B395" s="36">
        <v>235</v>
      </c>
      <c r="C395" t="s">
        <v>23</v>
      </c>
      <c r="D395" t="s">
        <v>125</v>
      </c>
    </row>
    <row r="396" spans="1:4" x14ac:dyDescent="0.35">
      <c r="A396" s="39">
        <v>1548186</v>
      </c>
      <c r="B396" s="36">
        <v>235</v>
      </c>
      <c r="C396" t="s">
        <v>28</v>
      </c>
      <c r="D396" t="s">
        <v>126</v>
      </c>
    </row>
    <row r="397" spans="1:4" x14ac:dyDescent="0.35">
      <c r="A397" s="39">
        <v>1548187</v>
      </c>
      <c r="B397" s="36">
        <v>235</v>
      </c>
      <c r="C397" t="s">
        <v>33</v>
      </c>
      <c r="D397" t="s">
        <v>43</v>
      </c>
    </row>
    <row r="398" spans="1:4" x14ac:dyDescent="0.35">
      <c r="A398" s="39">
        <v>1548188</v>
      </c>
      <c r="B398" s="36">
        <v>236</v>
      </c>
      <c r="C398" t="s">
        <v>8</v>
      </c>
      <c r="D398" t="s">
        <v>37</v>
      </c>
    </row>
    <row r="399" spans="1:4" x14ac:dyDescent="0.35">
      <c r="A399" s="39">
        <v>1548189</v>
      </c>
      <c r="B399" s="36">
        <v>236</v>
      </c>
      <c r="C399" t="s">
        <v>13</v>
      </c>
      <c r="D399" t="s">
        <v>123</v>
      </c>
    </row>
    <row r="400" spans="1:4" x14ac:dyDescent="0.35">
      <c r="A400" s="39">
        <v>1548190</v>
      </c>
      <c r="B400" s="36">
        <v>236</v>
      </c>
      <c r="C400" t="s">
        <v>18</v>
      </c>
      <c r="D400" t="s">
        <v>124</v>
      </c>
    </row>
    <row r="401" spans="1:4" x14ac:dyDescent="0.35">
      <c r="A401" s="39">
        <v>1548191</v>
      </c>
      <c r="B401" s="36">
        <v>236</v>
      </c>
      <c r="C401" t="s">
        <v>23</v>
      </c>
      <c r="D401" t="s">
        <v>125</v>
      </c>
    </row>
    <row r="402" spans="1:4" x14ac:dyDescent="0.35">
      <c r="A402" s="39">
        <v>1548192</v>
      </c>
      <c r="B402" s="36">
        <v>236</v>
      </c>
      <c r="C402" t="s">
        <v>28</v>
      </c>
      <c r="D402" t="s">
        <v>126</v>
      </c>
    </row>
    <row r="403" spans="1:4" x14ac:dyDescent="0.35">
      <c r="A403" s="39">
        <v>1548193</v>
      </c>
      <c r="B403" s="36">
        <v>236</v>
      </c>
      <c r="C403" t="s">
        <v>33</v>
      </c>
      <c r="D403" t="s">
        <v>43</v>
      </c>
    </row>
    <row r="404" spans="1:4" x14ac:dyDescent="0.35">
      <c r="A404" s="39">
        <v>1549225</v>
      </c>
      <c r="B404" s="36">
        <v>237</v>
      </c>
      <c r="C404" t="s">
        <v>8</v>
      </c>
      <c r="D404" t="s">
        <v>37</v>
      </c>
    </row>
    <row r="405" spans="1:4" x14ac:dyDescent="0.35">
      <c r="A405" s="39">
        <v>1549226</v>
      </c>
      <c r="B405" s="36">
        <v>237</v>
      </c>
      <c r="C405" t="s">
        <v>13</v>
      </c>
      <c r="D405" t="s">
        <v>123</v>
      </c>
    </row>
    <row r="406" spans="1:4" x14ac:dyDescent="0.35">
      <c r="A406" s="39">
        <v>1549227</v>
      </c>
      <c r="B406" s="36">
        <v>237</v>
      </c>
      <c r="C406" t="s">
        <v>18</v>
      </c>
      <c r="D406" t="s">
        <v>124</v>
      </c>
    </row>
    <row r="407" spans="1:4" x14ac:dyDescent="0.35">
      <c r="A407" s="39">
        <v>1549228</v>
      </c>
      <c r="B407" s="36">
        <v>237</v>
      </c>
      <c r="C407" t="s">
        <v>23</v>
      </c>
      <c r="D407" t="s">
        <v>125</v>
      </c>
    </row>
    <row r="408" spans="1:4" x14ac:dyDescent="0.35">
      <c r="A408" s="39">
        <v>1549229</v>
      </c>
      <c r="B408" s="36">
        <v>237</v>
      </c>
      <c r="C408" t="s">
        <v>28</v>
      </c>
      <c r="D408" t="s">
        <v>126</v>
      </c>
    </row>
    <row r="409" spans="1:4" x14ac:dyDescent="0.35">
      <c r="A409" s="39">
        <v>1549230</v>
      </c>
      <c r="B409" s="36">
        <v>237</v>
      </c>
      <c r="C409" t="s">
        <v>33</v>
      </c>
      <c r="D409" t="s">
        <v>43</v>
      </c>
    </row>
    <row r="410" spans="1:4" x14ac:dyDescent="0.35">
      <c r="A410" s="39">
        <v>1549231</v>
      </c>
      <c r="B410" s="36">
        <v>238</v>
      </c>
      <c r="C410" t="s">
        <v>8</v>
      </c>
      <c r="D410" t="s">
        <v>37</v>
      </c>
    </row>
    <row r="411" spans="1:4" x14ac:dyDescent="0.35">
      <c r="A411" s="39">
        <v>1549562</v>
      </c>
      <c r="B411" s="36">
        <v>238</v>
      </c>
      <c r="C411" t="s">
        <v>13</v>
      </c>
      <c r="D411" t="s">
        <v>123</v>
      </c>
    </row>
    <row r="412" spans="1:4" x14ac:dyDescent="0.35">
      <c r="A412" s="39">
        <v>1549563</v>
      </c>
      <c r="B412" s="36">
        <v>238</v>
      </c>
      <c r="C412" t="s">
        <v>18</v>
      </c>
      <c r="D412" t="s">
        <v>124</v>
      </c>
    </row>
    <row r="413" spans="1:4" x14ac:dyDescent="0.35">
      <c r="A413" s="39">
        <v>1549564</v>
      </c>
      <c r="B413" s="36">
        <v>238</v>
      </c>
      <c r="C413" t="s">
        <v>23</v>
      </c>
      <c r="D413" t="s">
        <v>125</v>
      </c>
    </row>
    <row r="414" spans="1:4" x14ac:dyDescent="0.35">
      <c r="A414" s="39">
        <v>1549565</v>
      </c>
      <c r="B414" s="36">
        <v>238</v>
      </c>
      <c r="C414" t="s">
        <v>28</v>
      </c>
      <c r="D414" t="s">
        <v>126</v>
      </c>
    </row>
    <row r="415" spans="1:4" x14ac:dyDescent="0.35">
      <c r="A415" s="39">
        <v>1549566</v>
      </c>
      <c r="B415" s="36">
        <v>238</v>
      </c>
      <c r="C415" t="s">
        <v>33</v>
      </c>
      <c r="D415" t="s">
        <v>43</v>
      </c>
    </row>
    <row r="416" spans="1:4" x14ac:dyDescent="0.35">
      <c r="A416" s="39">
        <v>1549232</v>
      </c>
      <c r="B416" s="36">
        <v>239</v>
      </c>
      <c r="C416" t="s">
        <v>13</v>
      </c>
      <c r="D416" t="s">
        <v>123</v>
      </c>
    </row>
    <row r="417" spans="1:4" x14ac:dyDescent="0.35">
      <c r="A417" s="39">
        <v>1550561</v>
      </c>
      <c r="B417" s="36">
        <v>239</v>
      </c>
      <c r="C417" t="s">
        <v>8</v>
      </c>
      <c r="D417" t="s">
        <v>37</v>
      </c>
    </row>
    <row r="418" spans="1:4" x14ac:dyDescent="0.35">
      <c r="A418" s="39">
        <v>1550562</v>
      </c>
      <c r="B418" s="36">
        <v>239</v>
      </c>
      <c r="C418" t="s">
        <v>18</v>
      </c>
      <c r="D418" t="s">
        <v>124</v>
      </c>
    </row>
    <row r="419" spans="1:4" x14ac:dyDescent="0.35">
      <c r="A419" s="39">
        <v>1550564</v>
      </c>
      <c r="B419" s="36">
        <v>239</v>
      </c>
      <c r="C419" t="s">
        <v>23</v>
      </c>
      <c r="D419" t="s">
        <v>125</v>
      </c>
    </row>
    <row r="420" spans="1:4" x14ac:dyDescent="0.35">
      <c r="A420" s="39">
        <v>1550566</v>
      </c>
      <c r="B420" s="36">
        <v>239</v>
      </c>
      <c r="C420" t="s">
        <v>28</v>
      </c>
      <c r="D420" t="s">
        <v>126</v>
      </c>
    </row>
    <row r="421" spans="1:4" x14ac:dyDescent="0.35">
      <c r="A421" s="39">
        <v>1550567</v>
      </c>
      <c r="B421" s="36">
        <v>239</v>
      </c>
      <c r="C421" t="s">
        <v>33</v>
      </c>
      <c r="D421" t="s">
        <v>43</v>
      </c>
    </row>
    <row r="422" spans="1:4" x14ac:dyDescent="0.35">
      <c r="A422" s="39">
        <v>1550569</v>
      </c>
      <c r="B422" s="36">
        <v>240</v>
      </c>
      <c r="C422" t="s">
        <v>13</v>
      </c>
      <c r="D422" t="s">
        <v>123</v>
      </c>
    </row>
    <row r="423" spans="1:4" x14ac:dyDescent="0.35">
      <c r="A423" s="39">
        <v>1550570</v>
      </c>
      <c r="B423" s="36">
        <v>240</v>
      </c>
      <c r="C423" t="s">
        <v>18</v>
      </c>
      <c r="D423" t="s">
        <v>124</v>
      </c>
    </row>
    <row r="424" spans="1:4" x14ac:dyDescent="0.35">
      <c r="A424" s="39">
        <v>1550571</v>
      </c>
      <c r="B424" s="36">
        <v>240</v>
      </c>
      <c r="C424" t="s">
        <v>23</v>
      </c>
      <c r="D424" t="s">
        <v>125</v>
      </c>
    </row>
    <row r="425" spans="1:4" x14ac:dyDescent="0.35">
      <c r="A425" s="39">
        <v>1550572</v>
      </c>
      <c r="B425" s="36">
        <v>240</v>
      </c>
      <c r="C425" t="s">
        <v>28</v>
      </c>
      <c r="D425" t="s">
        <v>126</v>
      </c>
    </row>
    <row r="426" spans="1:4" x14ac:dyDescent="0.35">
      <c r="A426" s="39">
        <v>1550573</v>
      </c>
      <c r="B426" s="36">
        <v>240</v>
      </c>
      <c r="C426" t="s">
        <v>33</v>
      </c>
      <c r="D426" t="s">
        <v>43</v>
      </c>
    </row>
    <row r="427" spans="1:4" x14ac:dyDescent="0.35">
      <c r="A427" s="39">
        <v>1552195</v>
      </c>
      <c r="B427" s="36">
        <v>240</v>
      </c>
      <c r="C427" t="s">
        <v>8</v>
      </c>
      <c r="D427" t="s">
        <v>37</v>
      </c>
    </row>
    <row r="428" spans="1:4" x14ac:dyDescent="0.35">
      <c r="A428" s="39">
        <v>1552196</v>
      </c>
      <c r="B428" s="36">
        <v>241</v>
      </c>
      <c r="C428" t="s">
        <v>13</v>
      </c>
      <c r="D428" t="s">
        <v>123</v>
      </c>
    </row>
    <row r="429" spans="1:4" x14ac:dyDescent="0.35">
      <c r="A429" s="39">
        <v>1552197</v>
      </c>
      <c r="B429" s="36">
        <v>241</v>
      </c>
      <c r="C429" t="s">
        <v>18</v>
      </c>
      <c r="D429" t="s">
        <v>124</v>
      </c>
    </row>
    <row r="430" spans="1:4" x14ac:dyDescent="0.35">
      <c r="A430" s="39">
        <v>1552198</v>
      </c>
      <c r="B430" s="36">
        <v>241</v>
      </c>
      <c r="C430" t="s">
        <v>23</v>
      </c>
      <c r="D430" t="s">
        <v>125</v>
      </c>
    </row>
    <row r="431" spans="1:4" x14ac:dyDescent="0.35">
      <c r="A431" s="39">
        <v>1552199</v>
      </c>
      <c r="B431" s="36">
        <v>241</v>
      </c>
      <c r="C431" t="s">
        <v>28</v>
      </c>
      <c r="D431" t="s">
        <v>126</v>
      </c>
    </row>
    <row r="432" spans="1:4" x14ac:dyDescent="0.35">
      <c r="A432" s="39">
        <v>1552240</v>
      </c>
      <c r="B432" s="36">
        <v>241</v>
      </c>
      <c r="C432" t="s">
        <v>33</v>
      </c>
      <c r="D432" t="s">
        <v>43</v>
      </c>
    </row>
    <row r="433" spans="1:4" x14ac:dyDescent="0.35">
      <c r="A433" s="39">
        <v>1553972</v>
      </c>
      <c r="B433" s="36">
        <v>241</v>
      </c>
      <c r="C433" t="s">
        <v>8</v>
      </c>
      <c r="D433" t="s">
        <v>37</v>
      </c>
    </row>
    <row r="434" spans="1:4" x14ac:dyDescent="0.35">
      <c r="A434" s="39">
        <v>1552242</v>
      </c>
      <c r="B434" s="36">
        <v>242</v>
      </c>
      <c r="C434" t="s">
        <v>13</v>
      </c>
      <c r="D434" t="s">
        <v>123</v>
      </c>
    </row>
    <row r="435" spans="1:4" x14ac:dyDescent="0.35">
      <c r="A435" s="39">
        <v>1552243</v>
      </c>
      <c r="B435" s="36">
        <v>242</v>
      </c>
      <c r="C435" t="s">
        <v>18</v>
      </c>
      <c r="D435" t="s">
        <v>124</v>
      </c>
    </row>
    <row r="436" spans="1:4" x14ac:dyDescent="0.35">
      <c r="A436" s="39">
        <v>1552244</v>
      </c>
      <c r="B436" s="36">
        <v>242</v>
      </c>
      <c r="C436" t="s">
        <v>23</v>
      </c>
      <c r="D436" t="s">
        <v>125</v>
      </c>
    </row>
    <row r="437" spans="1:4" x14ac:dyDescent="0.35">
      <c r="A437" s="39">
        <v>1552245</v>
      </c>
      <c r="B437" s="36">
        <v>242</v>
      </c>
      <c r="C437" t="s">
        <v>28</v>
      </c>
      <c r="D437" t="s">
        <v>126</v>
      </c>
    </row>
    <row r="438" spans="1:4" x14ac:dyDescent="0.35">
      <c r="A438" s="39">
        <v>1552246</v>
      </c>
      <c r="B438" s="36">
        <v>242</v>
      </c>
      <c r="C438" t="s">
        <v>33</v>
      </c>
      <c r="D438" t="s">
        <v>43</v>
      </c>
    </row>
    <row r="439" spans="1:4" x14ac:dyDescent="0.35">
      <c r="A439" s="39">
        <v>1554219</v>
      </c>
      <c r="B439" s="36">
        <v>242</v>
      </c>
      <c r="C439" t="s">
        <v>8</v>
      </c>
      <c r="D439" t="s">
        <v>37</v>
      </c>
    </row>
    <row r="440" spans="1:4" x14ac:dyDescent="0.35">
      <c r="A440" s="39">
        <v>1554280</v>
      </c>
      <c r="B440" s="36">
        <v>243</v>
      </c>
      <c r="C440" t="s">
        <v>18</v>
      </c>
      <c r="D440" t="s">
        <v>124</v>
      </c>
    </row>
    <row r="441" spans="1:4" x14ac:dyDescent="0.35">
      <c r="A441" s="39">
        <v>1554281</v>
      </c>
      <c r="B441" s="36">
        <v>243</v>
      </c>
      <c r="C441" t="s">
        <v>28</v>
      </c>
      <c r="D441" t="s">
        <v>126</v>
      </c>
    </row>
    <row r="442" spans="1:4" x14ac:dyDescent="0.35">
      <c r="A442" s="39">
        <v>1554687</v>
      </c>
      <c r="B442" s="36">
        <v>243</v>
      </c>
      <c r="C442" t="s">
        <v>13</v>
      </c>
      <c r="D442" t="s">
        <v>123</v>
      </c>
    </row>
    <row r="443" spans="1:4" x14ac:dyDescent="0.35">
      <c r="A443" s="39">
        <v>1554688</v>
      </c>
      <c r="B443" s="36">
        <v>243</v>
      </c>
      <c r="C443" t="s">
        <v>23</v>
      </c>
      <c r="D443" t="s">
        <v>125</v>
      </c>
    </row>
    <row r="444" spans="1:4" x14ac:dyDescent="0.35">
      <c r="A444" s="39">
        <v>1554689</v>
      </c>
      <c r="B444" s="36">
        <v>243</v>
      </c>
      <c r="C444" t="s">
        <v>33</v>
      </c>
      <c r="D444" t="s">
        <v>43</v>
      </c>
    </row>
    <row r="445" spans="1:4" x14ac:dyDescent="0.35">
      <c r="A445" s="39">
        <v>1554962</v>
      </c>
      <c r="B445" s="36">
        <v>243</v>
      </c>
      <c r="C445" t="s">
        <v>8</v>
      </c>
      <c r="D445" t="s">
        <v>37</v>
      </c>
    </row>
    <row r="446" spans="1:4" x14ac:dyDescent="0.35">
      <c r="A446" s="39">
        <v>1552241</v>
      </c>
      <c r="B446" s="36">
        <v>244</v>
      </c>
      <c r="C446" t="s">
        <v>8</v>
      </c>
      <c r="D446" t="s">
        <v>37</v>
      </c>
    </row>
    <row r="447" spans="1:4" x14ac:dyDescent="0.35">
      <c r="A447" s="39">
        <v>1554968</v>
      </c>
      <c r="B447" s="36">
        <v>244</v>
      </c>
      <c r="C447" t="s">
        <v>13</v>
      </c>
      <c r="D447" t="s">
        <v>123</v>
      </c>
    </row>
    <row r="448" spans="1:4" x14ac:dyDescent="0.35">
      <c r="A448" s="39">
        <v>1554969</v>
      </c>
      <c r="B448" s="36">
        <v>244</v>
      </c>
      <c r="C448" t="s">
        <v>23</v>
      </c>
      <c r="D448" t="s">
        <v>125</v>
      </c>
    </row>
    <row r="449" spans="1:4" x14ac:dyDescent="0.35">
      <c r="A449" s="39">
        <v>1554970</v>
      </c>
      <c r="B449" s="36">
        <v>244</v>
      </c>
      <c r="C449" t="s">
        <v>33</v>
      </c>
      <c r="D449" t="s">
        <v>43</v>
      </c>
    </row>
    <row r="450" spans="1:4" x14ac:dyDescent="0.35">
      <c r="A450" s="39">
        <v>1554978</v>
      </c>
      <c r="B450" s="36">
        <v>244</v>
      </c>
      <c r="C450" t="s">
        <v>18</v>
      </c>
      <c r="D450" t="s">
        <v>124</v>
      </c>
    </row>
    <row r="451" spans="1:4" x14ac:dyDescent="0.35">
      <c r="A451" s="39">
        <v>1555002</v>
      </c>
      <c r="B451" s="36">
        <v>244</v>
      </c>
      <c r="C451" t="s">
        <v>28</v>
      </c>
      <c r="D451" t="s">
        <v>126</v>
      </c>
    </row>
    <row r="452" spans="1:4" x14ac:dyDescent="0.35">
      <c r="A452" s="39">
        <v>1554963</v>
      </c>
      <c r="B452" s="36">
        <v>245</v>
      </c>
      <c r="C452" t="s">
        <v>18</v>
      </c>
      <c r="D452" t="s">
        <v>124</v>
      </c>
    </row>
    <row r="453" spans="1:4" x14ac:dyDescent="0.35">
      <c r="A453" s="39">
        <v>1554977</v>
      </c>
      <c r="B453" s="36">
        <v>245</v>
      </c>
      <c r="C453" t="s">
        <v>13</v>
      </c>
      <c r="D453" t="s">
        <v>123</v>
      </c>
    </row>
    <row r="454" spans="1:4" x14ac:dyDescent="0.35">
      <c r="A454" s="39">
        <v>1554979</v>
      </c>
      <c r="B454" s="36">
        <v>245</v>
      </c>
      <c r="C454" t="s">
        <v>23</v>
      </c>
      <c r="D454" t="s">
        <v>125</v>
      </c>
    </row>
    <row r="455" spans="1:4" x14ac:dyDescent="0.35">
      <c r="A455" s="39">
        <v>1555000</v>
      </c>
      <c r="B455" s="36">
        <v>245</v>
      </c>
      <c r="C455" t="s">
        <v>28</v>
      </c>
      <c r="D455" t="s">
        <v>126</v>
      </c>
    </row>
    <row r="456" spans="1:4" x14ac:dyDescent="0.35">
      <c r="A456" s="39">
        <v>1555001</v>
      </c>
      <c r="B456" s="36">
        <v>245</v>
      </c>
      <c r="C456" t="s">
        <v>33</v>
      </c>
      <c r="D456" t="s">
        <v>43</v>
      </c>
    </row>
    <row r="457" spans="1:4" x14ac:dyDescent="0.35">
      <c r="A457" s="39">
        <v>1555164</v>
      </c>
      <c r="B457" s="36">
        <v>245</v>
      </c>
      <c r="C457" t="s">
        <v>8</v>
      </c>
      <c r="D457" t="s">
        <v>37</v>
      </c>
    </row>
    <row r="458" spans="1:4" x14ac:dyDescent="0.35">
      <c r="A458" s="39">
        <v>1550568</v>
      </c>
      <c r="B458" s="36">
        <v>246</v>
      </c>
      <c r="C458" t="s">
        <v>8</v>
      </c>
      <c r="D458" t="s">
        <v>37</v>
      </c>
    </row>
    <row r="459" spans="1:4" x14ac:dyDescent="0.35">
      <c r="A459" s="39">
        <v>1555478</v>
      </c>
      <c r="B459" s="36">
        <v>246</v>
      </c>
      <c r="C459" t="s">
        <v>13</v>
      </c>
      <c r="D459" t="s">
        <v>123</v>
      </c>
    </row>
    <row r="460" spans="1:4" x14ac:dyDescent="0.35">
      <c r="A460" s="39">
        <v>1555479</v>
      </c>
      <c r="B460" s="36">
        <v>246</v>
      </c>
      <c r="C460" t="s">
        <v>18</v>
      </c>
      <c r="D460" t="s">
        <v>124</v>
      </c>
    </row>
    <row r="461" spans="1:4" x14ac:dyDescent="0.35">
      <c r="A461" s="39">
        <v>1555580</v>
      </c>
      <c r="B461" s="36">
        <v>246</v>
      </c>
      <c r="C461" t="s">
        <v>23</v>
      </c>
      <c r="D461" t="s">
        <v>125</v>
      </c>
    </row>
    <row r="462" spans="1:4" x14ac:dyDescent="0.35">
      <c r="A462" s="39">
        <v>1555581</v>
      </c>
      <c r="B462" s="36">
        <v>246</v>
      </c>
      <c r="C462" t="s">
        <v>28</v>
      </c>
      <c r="D462" t="s">
        <v>126</v>
      </c>
    </row>
    <row r="463" spans="1:4" x14ac:dyDescent="0.35">
      <c r="A463" s="39">
        <v>1555582</v>
      </c>
      <c r="B463" s="36">
        <v>246</v>
      </c>
      <c r="C463" t="s">
        <v>33</v>
      </c>
      <c r="D463" t="s">
        <v>43</v>
      </c>
    </row>
    <row r="464" spans="1:4" x14ac:dyDescent="0.35">
      <c r="A464" s="39">
        <v>1555583</v>
      </c>
      <c r="B464" s="36">
        <v>247</v>
      </c>
      <c r="C464" t="s">
        <v>13</v>
      </c>
      <c r="D464" t="s">
        <v>123</v>
      </c>
    </row>
    <row r="465" spans="1:4" x14ac:dyDescent="0.35">
      <c r="A465" s="39">
        <v>1555584</v>
      </c>
      <c r="B465" s="36">
        <v>247</v>
      </c>
      <c r="C465" t="s">
        <v>18</v>
      </c>
      <c r="D465" t="s">
        <v>124</v>
      </c>
    </row>
    <row r="466" spans="1:4" x14ac:dyDescent="0.35">
      <c r="A466" s="39">
        <v>1555585</v>
      </c>
      <c r="B466" s="36">
        <v>247</v>
      </c>
      <c r="C466" t="s">
        <v>23</v>
      </c>
      <c r="D466" t="s">
        <v>125</v>
      </c>
    </row>
    <row r="467" spans="1:4" x14ac:dyDescent="0.35">
      <c r="A467" s="39">
        <v>1555586</v>
      </c>
      <c r="B467" s="36">
        <v>247</v>
      </c>
      <c r="C467" t="s">
        <v>28</v>
      </c>
      <c r="D467" t="s">
        <v>126</v>
      </c>
    </row>
    <row r="468" spans="1:4" x14ac:dyDescent="0.35">
      <c r="A468" s="39">
        <v>1555587</v>
      </c>
      <c r="B468" s="36">
        <v>247</v>
      </c>
      <c r="C468" t="s">
        <v>33</v>
      </c>
      <c r="D468" t="s">
        <v>43</v>
      </c>
    </row>
    <row r="469" spans="1:4" x14ac:dyDescent="0.35">
      <c r="A469" s="39">
        <v>1555588</v>
      </c>
      <c r="B469" s="36">
        <v>247</v>
      </c>
      <c r="C469" t="s">
        <v>8</v>
      </c>
      <c r="D469" t="s">
        <v>37</v>
      </c>
    </row>
    <row r="470" spans="1:4" x14ac:dyDescent="0.35">
      <c r="A470" s="39">
        <v>1557891</v>
      </c>
      <c r="B470" s="36">
        <v>248</v>
      </c>
      <c r="C470" t="s">
        <v>8</v>
      </c>
      <c r="D470" t="s">
        <v>37</v>
      </c>
    </row>
    <row r="471" spans="1:4" x14ac:dyDescent="0.35">
      <c r="A471" s="39">
        <v>1557892</v>
      </c>
      <c r="B471" s="36">
        <v>248</v>
      </c>
      <c r="C471" t="s">
        <v>18</v>
      </c>
      <c r="D471" t="s">
        <v>124</v>
      </c>
    </row>
    <row r="472" spans="1:4" x14ac:dyDescent="0.35">
      <c r="A472" s="39">
        <v>1557893</v>
      </c>
      <c r="B472" s="36">
        <v>248</v>
      </c>
      <c r="C472" t="s">
        <v>33</v>
      </c>
      <c r="D472" t="s">
        <v>43</v>
      </c>
    </row>
    <row r="473" spans="1:4" x14ac:dyDescent="0.35">
      <c r="A473" s="39">
        <v>1557894</v>
      </c>
      <c r="B473" s="36">
        <v>248</v>
      </c>
      <c r="C473" t="s">
        <v>28</v>
      </c>
      <c r="D473" t="s">
        <v>126</v>
      </c>
    </row>
    <row r="474" spans="1:4" x14ac:dyDescent="0.35">
      <c r="A474" s="39">
        <v>1557895</v>
      </c>
      <c r="B474" s="36">
        <v>248</v>
      </c>
      <c r="C474" t="s">
        <v>13</v>
      </c>
      <c r="D474" t="s">
        <v>123</v>
      </c>
    </row>
    <row r="475" spans="1:4" x14ac:dyDescent="0.35">
      <c r="A475" s="39">
        <v>1557896</v>
      </c>
      <c r="B475" s="36">
        <v>248</v>
      </c>
      <c r="C475" t="s">
        <v>23</v>
      </c>
      <c r="D475" t="s">
        <v>125</v>
      </c>
    </row>
    <row r="476" spans="1:4" x14ac:dyDescent="0.35">
      <c r="A476" s="39">
        <v>1559157</v>
      </c>
      <c r="B476" s="36">
        <v>249</v>
      </c>
      <c r="C476" t="s">
        <v>28</v>
      </c>
      <c r="D476" t="s">
        <v>126</v>
      </c>
    </row>
    <row r="477" spans="1:4" x14ac:dyDescent="0.35">
      <c r="A477" s="39">
        <v>1559192</v>
      </c>
      <c r="B477" s="36">
        <v>249</v>
      </c>
      <c r="C477" t="s">
        <v>8</v>
      </c>
      <c r="D477" t="s">
        <v>37</v>
      </c>
    </row>
    <row r="478" spans="1:4" x14ac:dyDescent="0.35">
      <c r="A478" s="39">
        <v>1559196</v>
      </c>
      <c r="B478" s="36">
        <v>249</v>
      </c>
      <c r="C478" t="s">
        <v>18</v>
      </c>
      <c r="D478" t="s">
        <v>124</v>
      </c>
    </row>
    <row r="479" spans="1:4" x14ac:dyDescent="0.35">
      <c r="A479" s="39">
        <v>1559197</v>
      </c>
      <c r="B479" s="36">
        <v>249</v>
      </c>
      <c r="C479" t="s">
        <v>33</v>
      </c>
      <c r="D479" t="s">
        <v>43</v>
      </c>
    </row>
    <row r="480" spans="1:4" x14ac:dyDescent="0.35">
      <c r="A480" s="39">
        <v>1559423</v>
      </c>
      <c r="B480" s="36">
        <v>249</v>
      </c>
      <c r="C480" t="s">
        <v>13</v>
      </c>
      <c r="D480" t="s">
        <v>123</v>
      </c>
    </row>
    <row r="481" spans="1:4" x14ac:dyDescent="0.35">
      <c r="A481" s="39">
        <v>1559424</v>
      </c>
      <c r="B481" s="36">
        <v>249</v>
      </c>
      <c r="C481" t="s">
        <v>23</v>
      </c>
      <c r="D481" t="s">
        <v>125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zoomScale="55" zoomScaleNormal="55" workbookViewId="0">
      <selection activeCell="B11" sqref="B11"/>
    </sheetView>
  </sheetViews>
  <sheetFormatPr defaultRowHeight="14.5" x14ac:dyDescent="0.35"/>
  <cols>
    <col min="1" max="1" width="19.453125" bestFit="1" customWidth="1"/>
    <col min="2" max="2" width="20.08984375" customWidth="1"/>
    <col min="3" max="3" width="14.81640625" bestFit="1" customWidth="1"/>
    <col min="4" max="4" width="20.08984375" customWidth="1"/>
    <col min="5" max="5" width="20.08984375" bestFit="1" customWidth="1"/>
    <col min="6" max="6" width="20.08984375" customWidth="1"/>
    <col min="7" max="7" width="20.08984375" bestFit="1" customWidth="1"/>
    <col min="8" max="8" width="20.08984375" customWidth="1"/>
    <col min="9" max="9" width="20.08984375" bestFit="1" customWidth="1"/>
    <col min="10" max="10" width="20.08984375" customWidth="1"/>
    <col min="11" max="11" width="20.08984375" bestFit="1" customWidth="1"/>
    <col min="12" max="12" width="20.08984375" customWidth="1"/>
    <col min="13" max="13" width="20.08984375" bestFit="1" customWidth="1"/>
    <col min="14" max="14" width="20.08984375" customWidth="1"/>
    <col min="15" max="15" width="20.08984375" bestFit="1" customWidth="1"/>
    <col min="16" max="16" width="20.08984375" customWidth="1"/>
    <col min="17" max="17" width="20.08984375" bestFit="1" customWidth="1"/>
    <col min="18" max="18" width="20.08984375" customWidth="1"/>
    <col min="19" max="19" width="20.08984375" bestFit="1" customWidth="1"/>
    <col min="20" max="20" width="20.08984375" customWidth="1"/>
    <col min="21" max="21" width="20.08984375" bestFit="1" customWidth="1"/>
    <col min="22" max="22" width="20.08984375" customWidth="1"/>
    <col min="23" max="23" width="20.08984375" bestFit="1" customWidth="1"/>
    <col min="24" max="24" width="20.08984375" customWidth="1"/>
    <col min="25" max="25" width="20.08984375" bestFit="1" customWidth="1"/>
    <col min="26" max="26" width="20.08984375" customWidth="1"/>
    <col min="27" max="27" width="20.08984375" bestFit="1" customWidth="1"/>
    <col min="28" max="28" width="20.08984375" customWidth="1"/>
    <col min="29" max="29" width="20.08984375" bestFit="1" customWidth="1"/>
    <col min="30" max="30" width="20.08984375" customWidth="1"/>
    <col min="31" max="31" width="20.08984375" bestFit="1" customWidth="1"/>
    <col min="32" max="32" width="20.08984375" customWidth="1"/>
    <col min="33" max="33" width="20.08984375" bestFit="1" customWidth="1"/>
    <col min="34" max="34" width="20.08984375" customWidth="1"/>
    <col min="35" max="35" width="20.08984375" bestFit="1" customWidth="1"/>
    <col min="36" max="36" width="20.08984375" customWidth="1"/>
    <col min="37" max="37" width="20.08984375" bestFit="1" customWidth="1"/>
    <col min="38" max="38" width="20.08984375" customWidth="1"/>
    <col min="39" max="39" width="20.08984375" bestFit="1" customWidth="1"/>
    <col min="40" max="40" width="20.08984375" customWidth="1"/>
    <col min="41" max="41" width="20.08984375" bestFit="1" customWidth="1"/>
    <col min="42" max="42" width="20.08984375" customWidth="1"/>
    <col min="43" max="43" width="20.08984375" bestFit="1" customWidth="1"/>
    <col min="44" max="44" width="20.08984375" customWidth="1"/>
    <col min="45" max="45" width="20.08984375" bestFit="1" customWidth="1"/>
    <col min="46" max="46" width="20.08984375" customWidth="1"/>
    <col min="47" max="47" width="20.08984375" bestFit="1" customWidth="1"/>
    <col min="48" max="48" width="20.08984375" customWidth="1"/>
    <col min="49" max="49" width="20.08984375" bestFit="1" customWidth="1"/>
    <col min="50" max="50" width="20.08984375" customWidth="1"/>
    <col min="51" max="51" width="20.08984375" bestFit="1" customWidth="1"/>
    <col min="52" max="52" width="20.08984375" customWidth="1"/>
    <col min="53" max="53" width="20.08984375" bestFit="1" customWidth="1"/>
    <col min="54" max="54" width="20.08984375" customWidth="1"/>
    <col min="55" max="55" width="20.08984375" bestFit="1" customWidth="1"/>
    <col min="56" max="56" width="20.08984375" customWidth="1"/>
    <col min="57" max="57" width="20.08984375" bestFit="1" customWidth="1"/>
    <col min="58" max="58" width="20.08984375" customWidth="1"/>
    <col min="59" max="59" width="20.08984375" bestFit="1" customWidth="1"/>
    <col min="60" max="60" width="20.08984375" customWidth="1"/>
    <col min="61" max="61" width="20.08984375" bestFit="1" customWidth="1"/>
    <col min="62" max="62" width="20.08984375" customWidth="1"/>
    <col min="63" max="63" width="20.08984375" bestFit="1" customWidth="1"/>
    <col min="64" max="64" width="20.08984375" customWidth="1"/>
    <col min="65" max="65" width="20.08984375" bestFit="1" customWidth="1"/>
    <col min="66" max="66" width="20.08984375" customWidth="1"/>
    <col min="67" max="67" width="20.08984375" bestFit="1" customWidth="1"/>
    <col min="68" max="68" width="20.08984375" customWidth="1"/>
    <col min="69" max="69" width="20.08984375" bestFit="1" customWidth="1"/>
    <col min="70" max="70" width="20.08984375" customWidth="1"/>
    <col min="71" max="71" width="20.08984375" bestFit="1" customWidth="1"/>
    <col min="72" max="72" width="20.08984375" customWidth="1"/>
    <col min="73" max="73" width="20.08984375" bestFit="1" customWidth="1"/>
    <col min="74" max="74" width="20.08984375" customWidth="1"/>
    <col min="75" max="75" width="20.08984375" bestFit="1" customWidth="1"/>
    <col min="76" max="76" width="20.08984375" customWidth="1"/>
    <col min="77" max="77" width="20.08984375" bestFit="1" customWidth="1"/>
    <col min="78" max="78" width="20.08984375" customWidth="1"/>
    <col min="79" max="79" width="20.08984375" bestFit="1" customWidth="1"/>
    <col min="80" max="80" width="20.08984375" customWidth="1"/>
    <col min="81" max="81" width="21.08984375" bestFit="1" customWidth="1"/>
    <col min="82" max="82" width="19.6328125" customWidth="1"/>
    <col min="83" max="83" width="19.6328125" bestFit="1" customWidth="1"/>
  </cols>
  <sheetData>
    <row r="1" spans="1:3" x14ac:dyDescent="0.35">
      <c r="A1" s="31" t="s">
        <v>50</v>
      </c>
      <c r="B1" t="s">
        <v>131</v>
      </c>
    </row>
    <row r="3" spans="1:3" x14ac:dyDescent="0.35">
      <c r="A3" s="31" t="s">
        <v>116</v>
      </c>
      <c r="B3" t="s">
        <v>122</v>
      </c>
      <c r="C3" t="s">
        <v>120</v>
      </c>
    </row>
    <row r="4" spans="1:3" x14ac:dyDescent="0.35">
      <c r="A4" s="32">
        <v>210</v>
      </c>
      <c r="B4" s="30">
        <v>1199.08</v>
      </c>
      <c r="C4" s="30">
        <v>495</v>
      </c>
    </row>
    <row r="5" spans="1:3" x14ac:dyDescent="0.35">
      <c r="A5" s="32">
        <v>211</v>
      </c>
      <c r="B5" s="30">
        <v>367.6</v>
      </c>
      <c r="C5" s="30">
        <v>495</v>
      </c>
    </row>
    <row r="6" spans="1:3" x14ac:dyDescent="0.35">
      <c r="A6" s="32">
        <v>212</v>
      </c>
      <c r="B6" s="30">
        <v>477.7</v>
      </c>
      <c r="C6" s="30">
        <v>495</v>
      </c>
    </row>
    <row r="7" spans="1:3" x14ac:dyDescent="0.35">
      <c r="A7" s="32">
        <v>213</v>
      </c>
      <c r="B7" s="30">
        <v>503.76</v>
      </c>
      <c r="C7" s="30">
        <v>495</v>
      </c>
    </row>
    <row r="8" spans="1:3" x14ac:dyDescent="0.35">
      <c r="A8" s="32">
        <v>214</v>
      </c>
      <c r="B8" s="30">
        <v>566.43999999999994</v>
      </c>
      <c r="C8" s="30">
        <v>495</v>
      </c>
    </row>
    <row r="9" spans="1:3" x14ac:dyDescent="0.35">
      <c r="A9" s="32">
        <v>215</v>
      </c>
      <c r="B9" s="30">
        <v>1128.6399999999999</v>
      </c>
      <c r="C9" s="30">
        <v>495</v>
      </c>
    </row>
    <row r="10" spans="1:3" x14ac:dyDescent="0.35">
      <c r="A10" s="32">
        <v>216</v>
      </c>
      <c r="B10" s="30">
        <v>874.54</v>
      </c>
      <c r="C10" s="30">
        <v>495</v>
      </c>
    </row>
    <row r="11" spans="1:3" x14ac:dyDescent="0.35">
      <c r="A11" s="32">
        <v>217</v>
      </c>
      <c r="B11" s="30">
        <v>96</v>
      </c>
      <c r="C11" s="30">
        <v>495</v>
      </c>
    </row>
    <row r="12" spans="1:3" x14ac:dyDescent="0.35">
      <c r="A12" s="32">
        <v>218</v>
      </c>
      <c r="B12" s="30">
        <v>882.82</v>
      </c>
      <c r="C12" s="30">
        <v>495</v>
      </c>
    </row>
    <row r="13" spans="1:3" x14ac:dyDescent="0.35">
      <c r="A13" s="32">
        <v>219</v>
      </c>
      <c r="B13" s="30">
        <v>968.86</v>
      </c>
      <c r="C13" s="30">
        <v>495</v>
      </c>
    </row>
    <row r="14" spans="1:3" x14ac:dyDescent="0.35">
      <c r="A14" s="32">
        <v>220</v>
      </c>
      <c r="B14" s="30">
        <v>1129.8999999999999</v>
      </c>
      <c r="C14" s="30">
        <v>495</v>
      </c>
    </row>
    <row r="15" spans="1:3" x14ac:dyDescent="0.35">
      <c r="A15" s="32">
        <v>221</v>
      </c>
      <c r="B15" s="30">
        <v>1208.6199999999999</v>
      </c>
      <c r="C15" s="30">
        <v>495</v>
      </c>
    </row>
    <row r="16" spans="1:3" x14ac:dyDescent="0.35">
      <c r="A16" s="32">
        <v>222</v>
      </c>
      <c r="B16" s="30">
        <v>719.92000000000007</v>
      </c>
      <c r="C16" s="30">
        <v>495</v>
      </c>
    </row>
    <row r="17" spans="1:3" x14ac:dyDescent="0.35">
      <c r="A17" s="32">
        <v>223</v>
      </c>
      <c r="B17" s="30">
        <v>483.16</v>
      </c>
      <c r="C17" s="30">
        <v>495</v>
      </c>
    </row>
    <row r="18" spans="1:3" x14ac:dyDescent="0.35">
      <c r="A18" s="32">
        <v>224</v>
      </c>
      <c r="B18" s="30">
        <v>195.39999999999998</v>
      </c>
      <c r="C18" s="30">
        <v>495</v>
      </c>
    </row>
    <row r="19" spans="1:3" x14ac:dyDescent="0.35">
      <c r="A19" s="32">
        <v>225</v>
      </c>
      <c r="B19" s="30">
        <v>267.22000000000003</v>
      </c>
      <c r="C19" s="30">
        <v>495</v>
      </c>
    </row>
    <row r="20" spans="1:3" x14ac:dyDescent="0.35">
      <c r="A20" s="32">
        <v>226</v>
      </c>
      <c r="B20" s="30">
        <v>890.56</v>
      </c>
      <c r="C20" s="30">
        <v>495</v>
      </c>
    </row>
    <row r="21" spans="1:3" x14ac:dyDescent="0.35">
      <c r="A21" s="32">
        <v>227</v>
      </c>
      <c r="B21" s="30">
        <v>548.68000000000006</v>
      </c>
      <c r="C21" s="30">
        <v>495</v>
      </c>
    </row>
    <row r="22" spans="1:3" x14ac:dyDescent="0.35">
      <c r="A22" s="32">
        <v>228</v>
      </c>
      <c r="B22" s="30">
        <v>738.09999999999991</v>
      </c>
      <c r="C22" s="30">
        <v>495</v>
      </c>
    </row>
    <row r="23" spans="1:3" x14ac:dyDescent="0.35">
      <c r="A23" s="32">
        <v>229</v>
      </c>
      <c r="B23" s="30">
        <v>392.38</v>
      </c>
      <c r="C23" s="30">
        <v>495</v>
      </c>
    </row>
    <row r="24" spans="1:3" x14ac:dyDescent="0.35">
      <c r="A24" s="32">
        <v>230</v>
      </c>
      <c r="B24" s="30">
        <v>459.94</v>
      </c>
      <c r="C24" s="30">
        <v>495</v>
      </c>
    </row>
    <row r="25" spans="1:3" x14ac:dyDescent="0.35">
      <c r="A25" s="32">
        <v>231</v>
      </c>
      <c r="B25" s="30">
        <v>565.83999999999992</v>
      </c>
      <c r="C25" s="30">
        <v>495</v>
      </c>
    </row>
    <row r="26" spans="1:3" x14ac:dyDescent="0.35">
      <c r="A26" s="32">
        <v>232</v>
      </c>
      <c r="B26" s="30">
        <v>228.82</v>
      </c>
      <c r="C26" s="30">
        <v>495</v>
      </c>
    </row>
    <row r="27" spans="1:3" x14ac:dyDescent="0.35">
      <c r="A27" s="32">
        <v>233</v>
      </c>
      <c r="B27" s="30">
        <v>243.57999999999998</v>
      </c>
      <c r="C27" s="30">
        <v>495</v>
      </c>
    </row>
    <row r="28" spans="1:3" x14ac:dyDescent="0.35">
      <c r="A28" s="32">
        <v>234</v>
      </c>
      <c r="B28" s="30">
        <v>362.73999999999995</v>
      </c>
      <c r="C28" s="30">
        <v>495</v>
      </c>
    </row>
    <row r="29" spans="1:3" x14ac:dyDescent="0.35">
      <c r="A29" s="32">
        <v>235</v>
      </c>
      <c r="B29" s="30">
        <v>557.80399999999997</v>
      </c>
      <c r="C29" s="30">
        <v>495</v>
      </c>
    </row>
    <row r="30" spans="1:3" x14ac:dyDescent="0.35">
      <c r="A30" s="32">
        <v>236</v>
      </c>
      <c r="B30" s="30">
        <v>699.4</v>
      </c>
      <c r="C30" s="30">
        <v>495</v>
      </c>
    </row>
    <row r="31" spans="1:3" x14ac:dyDescent="0.35">
      <c r="A31" s="32">
        <v>237</v>
      </c>
      <c r="B31" s="30">
        <v>376.24</v>
      </c>
      <c r="C31" s="30">
        <v>495</v>
      </c>
    </row>
    <row r="32" spans="1:3" x14ac:dyDescent="0.35">
      <c r="A32" s="32">
        <v>238</v>
      </c>
      <c r="B32" s="30">
        <v>396.09999999999997</v>
      </c>
      <c r="C32" s="30">
        <v>495</v>
      </c>
    </row>
    <row r="33" spans="1:3" x14ac:dyDescent="0.35">
      <c r="A33" s="32">
        <v>239</v>
      </c>
      <c r="B33" s="30">
        <v>327.33999999999997</v>
      </c>
      <c r="C33" s="30">
        <v>495</v>
      </c>
    </row>
    <row r="34" spans="1:3" x14ac:dyDescent="0.35">
      <c r="A34" s="32">
        <v>240</v>
      </c>
      <c r="B34" s="30">
        <v>407.19900000000001</v>
      </c>
      <c r="C34" s="30">
        <v>495</v>
      </c>
    </row>
    <row r="35" spans="1:3" x14ac:dyDescent="0.35">
      <c r="A35" s="32">
        <v>241</v>
      </c>
      <c r="B35" s="30">
        <v>442.71999999999997</v>
      </c>
      <c r="C35" s="30">
        <v>495</v>
      </c>
    </row>
    <row r="36" spans="1:3" x14ac:dyDescent="0.35">
      <c r="A36" s="32">
        <v>242</v>
      </c>
      <c r="B36" s="30">
        <v>348.07</v>
      </c>
      <c r="C36" s="30">
        <v>495</v>
      </c>
    </row>
    <row r="37" spans="1:3" x14ac:dyDescent="0.35">
      <c r="A37" s="32">
        <v>243</v>
      </c>
      <c r="B37" s="30">
        <v>736.24</v>
      </c>
      <c r="C37" s="30">
        <v>495</v>
      </c>
    </row>
    <row r="38" spans="1:3" x14ac:dyDescent="0.35">
      <c r="A38" s="32">
        <v>244</v>
      </c>
      <c r="B38" s="30">
        <v>408.52000000000004</v>
      </c>
      <c r="C38" s="30">
        <v>495</v>
      </c>
    </row>
    <row r="39" spans="1:3" x14ac:dyDescent="0.35">
      <c r="A39" s="32">
        <v>245</v>
      </c>
      <c r="B39" s="30">
        <v>224.62299999999999</v>
      </c>
      <c r="C39" s="30">
        <v>495</v>
      </c>
    </row>
    <row r="40" spans="1:3" x14ac:dyDescent="0.35">
      <c r="A40" s="32">
        <v>246</v>
      </c>
      <c r="B40" s="30">
        <v>587.26</v>
      </c>
      <c r="C40" s="30">
        <v>495</v>
      </c>
    </row>
    <row r="41" spans="1:3" x14ac:dyDescent="0.35">
      <c r="A41" s="32">
        <v>247</v>
      </c>
      <c r="B41" s="30">
        <v>337.18</v>
      </c>
      <c r="C41" s="30">
        <v>495</v>
      </c>
    </row>
    <row r="42" spans="1:3" x14ac:dyDescent="0.35">
      <c r="A42" s="32">
        <v>248</v>
      </c>
      <c r="B42" s="30">
        <v>190.72</v>
      </c>
      <c r="C42" s="30">
        <v>495</v>
      </c>
    </row>
    <row r="43" spans="1:3" x14ac:dyDescent="0.35">
      <c r="A43" s="32">
        <v>249</v>
      </c>
      <c r="B43" s="30">
        <v>486.64</v>
      </c>
      <c r="C43" s="30">
        <v>495</v>
      </c>
    </row>
    <row r="44" spans="1:3" x14ac:dyDescent="0.35">
      <c r="A44" s="32" t="s">
        <v>117</v>
      </c>
      <c r="B44" s="30">
        <v>22026.356</v>
      </c>
      <c r="C44" s="30">
        <v>19800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workbookViewId="0">
      <selection activeCell="C1" sqref="C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7" style="16" customWidth="1"/>
    <col min="5" max="5" width="1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1530234</v>
      </c>
      <c r="C2" s="16">
        <v>210</v>
      </c>
      <c r="D2" s="16" t="s">
        <v>13</v>
      </c>
      <c r="E2" s="16" t="s">
        <v>123</v>
      </c>
    </row>
    <row r="3" spans="2:5" x14ac:dyDescent="0.35">
      <c r="B3" s="16">
        <v>1530334</v>
      </c>
      <c r="C3" s="16">
        <v>211</v>
      </c>
      <c r="D3" s="16" t="s">
        <v>13</v>
      </c>
      <c r="E3" s="16" t="s">
        <v>123</v>
      </c>
    </row>
    <row r="4" spans="2:5" x14ac:dyDescent="0.35">
      <c r="B4" s="16">
        <v>1530772</v>
      </c>
      <c r="C4" s="16">
        <v>212</v>
      </c>
      <c r="D4" s="16" t="s">
        <v>13</v>
      </c>
      <c r="E4" s="16" t="s">
        <v>123</v>
      </c>
    </row>
    <row r="5" spans="2:5" x14ac:dyDescent="0.35">
      <c r="B5" s="16">
        <v>1531079</v>
      </c>
      <c r="C5" s="16">
        <v>213</v>
      </c>
      <c r="D5" s="16" t="s">
        <v>13</v>
      </c>
      <c r="E5" s="16" t="s">
        <v>123</v>
      </c>
    </row>
    <row r="6" spans="2:5" x14ac:dyDescent="0.35">
      <c r="B6" s="16">
        <v>1531231</v>
      </c>
      <c r="C6" s="16">
        <v>214</v>
      </c>
      <c r="D6" s="16" t="s">
        <v>13</v>
      </c>
      <c r="E6" s="16" t="s">
        <v>123</v>
      </c>
    </row>
    <row r="7" spans="2:5" x14ac:dyDescent="0.35">
      <c r="B7" s="16">
        <v>1532415</v>
      </c>
      <c r="C7" s="16">
        <v>215</v>
      </c>
      <c r="D7" s="16" t="s">
        <v>13</v>
      </c>
      <c r="E7" s="16" t="s">
        <v>123</v>
      </c>
    </row>
    <row r="8" spans="2:5" x14ac:dyDescent="0.35">
      <c r="B8" s="16">
        <v>1533091</v>
      </c>
      <c r="C8" s="16">
        <v>216</v>
      </c>
      <c r="D8" s="16" t="s">
        <v>13</v>
      </c>
      <c r="E8" s="16" t="s">
        <v>123</v>
      </c>
    </row>
    <row r="9" spans="2:5" x14ac:dyDescent="0.35">
      <c r="B9" s="16">
        <v>1533700</v>
      </c>
      <c r="C9" s="16">
        <v>217</v>
      </c>
      <c r="D9" s="16" t="s">
        <v>13</v>
      </c>
      <c r="E9" s="16" t="s">
        <v>123</v>
      </c>
    </row>
    <row r="10" spans="2:5" x14ac:dyDescent="0.35">
      <c r="B10" s="16">
        <v>1534425</v>
      </c>
      <c r="C10" s="16">
        <v>218</v>
      </c>
      <c r="D10" s="16" t="s">
        <v>13</v>
      </c>
      <c r="E10" s="16" t="s">
        <v>123</v>
      </c>
    </row>
    <row r="11" spans="2:5" x14ac:dyDescent="0.35">
      <c r="B11" s="16">
        <v>1534628</v>
      </c>
      <c r="C11" s="16">
        <v>219</v>
      </c>
      <c r="D11" s="16" t="s">
        <v>13</v>
      </c>
      <c r="E11" s="16" t="s">
        <v>123</v>
      </c>
    </row>
    <row r="12" spans="2:5" x14ac:dyDescent="0.35">
      <c r="B12" s="16">
        <v>1534840</v>
      </c>
      <c r="C12" s="16">
        <v>220</v>
      </c>
      <c r="D12" s="16" t="s">
        <v>13</v>
      </c>
      <c r="E12" s="16" t="s">
        <v>123</v>
      </c>
    </row>
    <row r="13" spans="2:5" x14ac:dyDescent="0.35">
      <c r="B13" s="16">
        <v>1537702</v>
      </c>
      <c r="C13" s="16">
        <v>221</v>
      </c>
      <c r="D13" s="16" t="s">
        <v>13</v>
      </c>
      <c r="E13" s="16" t="s">
        <v>123</v>
      </c>
    </row>
    <row r="14" spans="2:5" x14ac:dyDescent="0.35">
      <c r="B14" s="16">
        <v>1537714</v>
      </c>
      <c r="C14" s="16">
        <v>222</v>
      </c>
      <c r="D14" s="16" t="s">
        <v>13</v>
      </c>
      <c r="E14" s="16" t="s">
        <v>123</v>
      </c>
    </row>
    <row r="15" spans="2:5" x14ac:dyDescent="0.35">
      <c r="B15" s="16">
        <v>1538679</v>
      </c>
      <c r="C15" s="16">
        <v>223</v>
      </c>
      <c r="D15" s="16" t="s">
        <v>13</v>
      </c>
      <c r="E15" s="16" t="s">
        <v>123</v>
      </c>
    </row>
    <row r="16" spans="2:5" x14ac:dyDescent="0.35">
      <c r="B16" s="16">
        <v>1538725</v>
      </c>
      <c r="C16" s="16">
        <v>224</v>
      </c>
      <c r="D16" s="16" t="s">
        <v>13</v>
      </c>
      <c r="E16" s="16" t="s">
        <v>123</v>
      </c>
    </row>
    <row r="17" spans="2:5" x14ac:dyDescent="0.35">
      <c r="B17" s="16">
        <v>1541467</v>
      </c>
      <c r="C17" s="16">
        <v>225</v>
      </c>
      <c r="D17" s="16" t="s">
        <v>13</v>
      </c>
      <c r="E17" s="16" t="s">
        <v>123</v>
      </c>
    </row>
    <row r="18" spans="2:5" x14ac:dyDescent="0.35">
      <c r="B18" s="16">
        <v>1541840</v>
      </c>
      <c r="C18" s="16">
        <v>226</v>
      </c>
      <c r="D18" s="16" t="s">
        <v>13</v>
      </c>
      <c r="E18" s="16" t="s">
        <v>123</v>
      </c>
    </row>
    <row r="19" spans="2:5" x14ac:dyDescent="0.35">
      <c r="B19" s="16">
        <v>1541846</v>
      </c>
      <c r="C19" s="16">
        <v>227</v>
      </c>
      <c r="D19" s="16" t="s">
        <v>13</v>
      </c>
      <c r="E19" s="16" t="s">
        <v>123</v>
      </c>
    </row>
    <row r="20" spans="2:5" x14ac:dyDescent="0.35">
      <c r="B20" s="16">
        <v>1543128</v>
      </c>
      <c r="C20" s="16">
        <v>228</v>
      </c>
      <c r="D20" s="16" t="s">
        <v>13</v>
      </c>
      <c r="E20" s="16" t="s">
        <v>123</v>
      </c>
    </row>
    <row r="21" spans="2:5" x14ac:dyDescent="0.35">
      <c r="B21" s="16">
        <v>1543147</v>
      </c>
      <c r="C21" s="16">
        <v>229</v>
      </c>
      <c r="D21" s="16" t="s">
        <v>13</v>
      </c>
      <c r="E21" s="16" t="s">
        <v>123</v>
      </c>
    </row>
    <row r="22" spans="2:5" x14ac:dyDescent="0.35">
      <c r="B22" s="16">
        <v>1543139</v>
      </c>
      <c r="C22" s="16">
        <v>230</v>
      </c>
      <c r="D22" s="16" t="s">
        <v>13</v>
      </c>
      <c r="E22" s="16" t="s">
        <v>123</v>
      </c>
    </row>
    <row r="23" spans="2:5" x14ac:dyDescent="0.35">
      <c r="B23" s="16">
        <v>1543165</v>
      </c>
      <c r="C23" s="16">
        <v>231</v>
      </c>
      <c r="D23" s="16" t="s">
        <v>13</v>
      </c>
      <c r="E23" s="16" t="s">
        <v>123</v>
      </c>
    </row>
    <row r="24" spans="2:5" x14ac:dyDescent="0.35">
      <c r="B24" s="16">
        <v>1546527</v>
      </c>
      <c r="C24" s="16">
        <v>232</v>
      </c>
      <c r="D24" s="16" t="s">
        <v>13</v>
      </c>
      <c r="E24" s="16" t="s">
        <v>123</v>
      </c>
    </row>
    <row r="25" spans="2:5" x14ac:dyDescent="0.35">
      <c r="B25" s="16">
        <v>1546533</v>
      </c>
      <c r="C25" s="16">
        <v>233</v>
      </c>
      <c r="D25" s="16" t="s">
        <v>13</v>
      </c>
      <c r="E25" s="16" t="s">
        <v>123</v>
      </c>
    </row>
    <row r="26" spans="2:5" x14ac:dyDescent="0.35">
      <c r="B26" s="16">
        <v>1548112</v>
      </c>
      <c r="C26" s="16">
        <v>234</v>
      </c>
      <c r="D26" s="16" t="s">
        <v>13</v>
      </c>
      <c r="E26" s="16" t="s">
        <v>123</v>
      </c>
    </row>
    <row r="27" spans="2:5" x14ac:dyDescent="0.35">
      <c r="B27" s="16">
        <v>1548183</v>
      </c>
      <c r="C27" s="16">
        <v>235</v>
      </c>
      <c r="D27" s="16" t="s">
        <v>13</v>
      </c>
      <c r="E27" s="16" t="s">
        <v>123</v>
      </c>
    </row>
    <row r="28" spans="2:5" x14ac:dyDescent="0.35">
      <c r="B28" s="16">
        <v>1548189</v>
      </c>
      <c r="C28" s="16">
        <v>236</v>
      </c>
      <c r="D28" s="16" t="s">
        <v>13</v>
      </c>
      <c r="E28" s="16" t="s">
        <v>123</v>
      </c>
    </row>
    <row r="29" spans="2:5" x14ac:dyDescent="0.35">
      <c r="B29" s="16">
        <v>1549226</v>
      </c>
      <c r="C29" s="16">
        <v>237</v>
      </c>
      <c r="D29" s="16" t="s">
        <v>13</v>
      </c>
      <c r="E29" s="16" t="s">
        <v>123</v>
      </c>
    </row>
    <row r="30" spans="2:5" x14ac:dyDescent="0.35">
      <c r="B30" s="16">
        <v>1549562</v>
      </c>
      <c r="C30" s="16">
        <v>238</v>
      </c>
      <c r="D30" s="16" t="s">
        <v>13</v>
      </c>
      <c r="E30" s="16" t="s">
        <v>123</v>
      </c>
    </row>
    <row r="31" spans="2:5" x14ac:dyDescent="0.35">
      <c r="B31" s="16">
        <v>1549232</v>
      </c>
      <c r="C31" s="16">
        <v>239</v>
      </c>
      <c r="D31" s="16" t="s">
        <v>13</v>
      </c>
      <c r="E31" s="16" t="s">
        <v>123</v>
      </c>
    </row>
    <row r="32" spans="2:5" x14ac:dyDescent="0.35">
      <c r="B32" s="16">
        <v>1550569</v>
      </c>
      <c r="C32" s="16">
        <v>240</v>
      </c>
      <c r="D32" s="16" t="s">
        <v>13</v>
      </c>
      <c r="E32" s="16" t="s">
        <v>123</v>
      </c>
    </row>
    <row r="33" spans="2:5" x14ac:dyDescent="0.35">
      <c r="B33" s="16">
        <v>1552196</v>
      </c>
      <c r="C33" s="16">
        <v>241</v>
      </c>
      <c r="D33" s="16" t="s">
        <v>13</v>
      </c>
      <c r="E33" s="16" t="s">
        <v>123</v>
      </c>
    </row>
    <row r="34" spans="2:5" x14ac:dyDescent="0.35">
      <c r="B34" s="16">
        <v>1552242</v>
      </c>
      <c r="C34" s="16">
        <v>242</v>
      </c>
      <c r="D34" s="16" t="s">
        <v>13</v>
      </c>
      <c r="E34" s="16" t="s">
        <v>123</v>
      </c>
    </row>
    <row r="35" spans="2:5" x14ac:dyDescent="0.35">
      <c r="B35" s="16">
        <v>1554687</v>
      </c>
      <c r="C35" s="16">
        <v>243</v>
      </c>
      <c r="D35" s="16" t="s">
        <v>13</v>
      </c>
      <c r="E35" s="16" t="s">
        <v>123</v>
      </c>
    </row>
    <row r="36" spans="2:5" x14ac:dyDescent="0.35">
      <c r="B36" s="16">
        <v>1554968</v>
      </c>
      <c r="C36" s="16">
        <v>244</v>
      </c>
      <c r="D36" s="16" t="s">
        <v>13</v>
      </c>
      <c r="E36" s="16" t="s">
        <v>123</v>
      </c>
    </row>
    <row r="37" spans="2:5" x14ac:dyDescent="0.35">
      <c r="B37" s="16">
        <v>1554977</v>
      </c>
      <c r="C37" s="16">
        <v>245</v>
      </c>
      <c r="D37" s="16" t="s">
        <v>13</v>
      </c>
      <c r="E37" s="16" t="s">
        <v>123</v>
      </c>
    </row>
    <row r="38" spans="2:5" x14ac:dyDescent="0.35">
      <c r="B38" s="16">
        <v>1555478</v>
      </c>
      <c r="C38" s="16">
        <v>246</v>
      </c>
      <c r="D38" s="16" t="s">
        <v>13</v>
      </c>
      <c r="E38" s="16" t="s">
        <v>123</v>
      </c>
    </row>
    <row r="39" spans="2:5" x14ac:dyDescent="0.35">
      <c r="B39" s="16">
        <v>1555583</v>
      </c>
      <c r="C39" s="16">
        <v>247</v>
      </c>
      <c r="D39" s="16" t="s">
        <v>13</v>
      </c>
      <c r="E39" s="16" t="s">
        <v>123</v>
      </c>
    </row>
    <row r="40" spans="2:5" x14ac:dyDescent="0.35">
      <c r="B40" s="16">
        <v>1557895</v>
      </c>
      <c r="C40" s="16">
        <v>248</v>
      </c>
      <c r="D40" s="16" t="s">
        <v>13</v>
      </c>
      <c r="E40" s="16" t="s">
        <v>123</v>
      </c>
    </row>
    <row r="41" spans="2:5" x14ac:dyDescent="0.35">
      <c r="B41" s="16">
        <v>1559423</v>
      </c>
      <c r="C41" s="16">
        <v>249</v>
      </c>
      <c r="D41" s="16" t="s">
        <v>13</v>
      </c>
      <c r="E41" s="16" t="s">
        <v>123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0"/>
  <sheetViews>
    <sheetView workbookViewId="0">
      <selection activeCell="C1" sqref="C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7" style="16" customWidth="1"/>
    <col min="5" max="5" width="1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1531164</v>
      </c>
      <c r="C2" s="16">
        <v>210</v>
      </c>
      <c r="D2" s="16" t="s">
        <v>18</v>
      </c>
      <c r="E2" s="16" t="s">
        <v>124</v>
      </c>
    </row>
    <row r="3" spans="2:5" x14ac:dyDescent="0.35">
      <c r="B3" s="16">
        <v>1530235</v>
      </c>
      <c r="C3" s="16">
        <v>211</v>
      </c>
      <c r="D3" s="16" t="s">
        <v>18</v>
      </c>
      <c r="E3" s="16" t="s">
        <v>124</v>
      </c>
    </row>
    <row r="4" spans="2:5" x14ac:dyDescent="0.35">
      <c r="B4" s="16">
        <v>1530773</v>
      </c>
      <c r="C4" s="16">
        <v>212</v>
      </c>
      <c r="D4" s="16" t="s">
        <v>18</v>
      </c>
      <c r="E4" s="16" t="s">
        <v>124</v>
      </c>
    </row>
    <row r="5" spans="2:5" x14ac:dyDescent="0.35">
      <c r="B5" s="16">
        <v>1531160</v>
      </c>
      <c r="C5" s="16">
        <v>213</v>
      </c>
      <c r="D5" s="16" t="s">
        <v>18</v>
      </c>
      <c r="E5" s="16" t="s">
        <v>124</v>
      </c>
    </row>
    <row r="6" spans="2:5" x14ac:dyDescent="0.35">
      <c r="B6" s="16">
        <v>1531232</v>
      </c>
      <c r="C6" s="16">
        <v>214</v>
      </c>
      <c r="D6" s="16" t="s">
        <v>18</v>
      </c>
      <c r="E6" s="16" t="s">
        <v>124</v>
      </c>
    </row>
    <row r="7" spans="2:5" x14ac:dyDescent="0.35">
      <c r="B7" s="16">
        <v>1532416</v>
      </c>
      <c r="C7" s="16">
        <v>215</v>
      </c>
      <c r="D7" s="16" t="s">
        <v>18</v>
      </c>
      <c r="E7" s="16" t="s">
        <v>124</v>
      </c>
    </row>
    <row r="8" spans="2:5" x14ac:dyDescent="0.35">
      <c r="B8" s="16">
        <v>1533094</v>
      </c>
      <c r="C8" s="16">
        <v>216</v>
      </c>
      <c r="D8" s="16" t="s">
        <v>18</v>
      </c>
      <c r="E8" s="16" t="s">
        <v>124</v>
      </c>
    </row>
    <row r="9" spans="2:5" x14ac:dyDescent="0.35">
      <c r="B9" s="16">
        <v>1533703</v>
      </c>
      <c r="C9" s="16">
        <v>217</v>
      </c>
      <c r="D9" s="16" t="s">
        <v>18</v>
      </c>
      <c r="E9" s="16" t="s">
        <v>124</v>
      </c>
    </row>
    <row r="10" spans="2:5" x14ac:dyDescent="0.35">
      <c r="B10" s="16">
        <v>1534629</v>
      </c>
      <c r="C10" s="16">
        <v>218</v>
      </c>
      <c r="D10" s="16" t="s">
        <v>18</v>
      </c>
      <c r="E10" s="16" t="s">
        <v>124</v>
      </c>
    </row>
    <row r="11" spans="2:5" x14ac:dyDescent="0.35">
      <c r="B11" s="16">
        <v>1534428</v>
      </c>
      <c r="C11" s="16">
        <v>219</v>
      </c>
      <c r="D11" s="16" t="s">
        <v>18</v>
      </c>
      <c r="E11" s="16" t="s">
        <v>124</v>
      </c>
    </row>
    <row r="12" spans="2:5" x14ac:dyDescent="0.35">
      <c r="B12" s="16">
        <v>1534843</v>
      </c>
      <c r="C12" s="16">
        <v>220</v>
      </c>
      <c r="D12" s="16" t="s">
        <v>18</v>
      </c>
      <c r="E12" s="16" t="s">
        <v>124</v>
      </c>
    </row>
    <row r="13" spans="2:5" x14ac:dyDescent="0.35">
      <c r="B13" s="16">
        <v>1537705</v>
      </c>
      <c r="C13" s="16">
        <v>221</v>
      </c>
      <c r="D13" s="16" t="s">
        <v>18</v>
      </c>
      <c r="E13" s="16" t="s">
        <v>124</v>
      </c>
    </row>
    <row r="14" spans="2:5" x14ac:dyDescent="0.35">
      <c r="B14" s="16">
        <v>1538720</v>
      </c>
      <c r="C14" s="16">
        <v>222</v>
      </c>
      <c r="D14" s="16" t="s">
        <v>18</v>
      </c>
      <c r="E14" s="16" t="s">
        <v>124</v>
      </c>
    </row>
    <row r="15" spans="2:5" x14ac:dyDescent="0.35">
      <c r="B15" s="16">
        <v>1538726</v>
      </c>
      <c r="C15" s="16">
        <v>223</v>
      </c>
      <c r="D15" s="16" t="s">
        <v>18</v>
      </c>
      <c r="E15" s="16" t="s">
        <v>124</v>
      </c>
    </row>
    <row r="16" spans="2:5" x14ac:dyDescent="0.35">
      <c r="B16" s="16">
        <v>1537715</v>
      </c>
      <c r="C16" s="16">
        <v>224</v>
      </c>
      <c r="D16" s="16" t="s">
        <v>18</v>
      </c>
      <c r="E16" s="16" t="s">
        <v>124</v>
      </c>
    </row>
    <row r="17" spans="2:5" x14ac:dyDescent="0.35">
      <c r="B17" s="16">
        <v>1540813</v>
      </c>
      <c r="C17" s="16">
        <v>225</v>
      </c>
      <c r="D17" s="16" t="s">
        <v>18</v>
      </c>
      <c r="E17" s="16" t="s">
        <v>124</v>
      </c>
    </row>
    <row r="18" spans="2:5" x14ac:dyDescent="0.35">
      <c r="B18" s="16">
        <v>1541468</v>
      </c>
      <c r="C18" s="16">
        <v>226</v>
      </c>
      <c r="D18" s="16" t="s">
        <v>18</v>
      </c>
      <c r="E18" s="16" t="s">
        <v>124</v>
      </c>
    </row>
    <row r="19" spans="2:5" x14ac:dyDescent="0.35">
      <c r="B19" s="16">
        <v>1541841</v>
      </c>
      <c r="C19" s="16">
        <v>227</v>
      </c>
      <c r="D19" s="16" t="s">
        <v>18</v>
      </c>
      <c r="E19" s="16" t="s">
        <v>124</v>
      </c>
    </row>
    <row r="20" spans="2:5" x14ac:dyDescent="0.35">
      <c r="B20" s="16">
        <v>1543140</v>
      </c>
      <c r="C20" s="16">
        <v>229</v>
      </c>
      <c r="D20" s="16" t="s">
        <v>18</v>
      </c>
      <c r="E20" s="16" t="s">
        <v>124</v>
      </c>
    </row>
    <row r="21" spans="2:5" x14ac:dyDescent="0.35">
      <c r="B21" s="16">
        <v>1543148</v>
      </c>
      <c r="C21" s="16">
        <v>230</v>
      </c>
      <c r="D21" s="16" t="s">
        <v>18</v>
      </c>
      <c r="E21" s="16" t="s">
        <v>124</v>
      </c>
    </row>
    <row r="22" spans="2:5" x14ac:dyDescent="0.35">
      <c r="B22" s="16">
        <v>1543166</v>
      </c>
      <c r="C22" s="16">
        <v>231</v>
      </c>
      <c r="D22" s="16" t="s">
        <v>18</v>
      </c>
      <c r="E22" s="16" t="s">
        <v>124</v>
      </c>
    </row>
    <row r="23" spans="2:5" x14ac:dyDescent="0.35">
      <c r="B23" s="16">
        <v>1546528</v>
      </c>
      <c r="C23" s="16">
        <v>232</v>
      </c>
      <c r="D23" s="16" t="s">
        <v>18</v>
      </c>
      <c r="E23" s="16" t="s">
        <v>124</v>
      </c>
    </row>
    <row r="24" spans="2:5" x14ac:dyDescent="0.35">
      <c r="B24" s="16">
        <v>1546534</v>
      </c>
      <c r="C24" s="16">
        <v>233</v>
      </c>
      <c r="D24" s="16" t="s">
        <v>18</v>
      </c>
      <c r="E24" s="16" t="s">
        <v>124</v>
      </c>
    </row>
    <row r="25" spans="2:5" x14ac:dyDescent="0.35">
      <c r="B25" s="16">
        <v>1548113</v>
      </c>
      <c r="C25" s="16">
        <v>234</v>
      </c>
      <c r="D25" s="16" t="s">
        <v>18</v>
      </c>
      <c r="E25" s="16" t="s">
        <v>124</v>
      </c>
    </row>
    <row r="26" spans="2:5" x14ac:dyDescent="0.35">
      <c r="B26" s="16">
        <v>1548184</v>
      </c>
      <c r="C26" s="16">
        <v>235</v>
      </c>
      <c r="D26" s="16" t="s">
        <v>18</v>
      </c>
      <c r="E26" s="16" t="s">
        <v>124</v>
      </c>
    </row>
    <row r="27" spans="2:5" x14ac:dyDescent="0.35">
      <c r="B27" s="16">
        <v>1548190</v>
      </c>
      <c r="C27" s="16">
        <v>236</v>
      </c>
      <c r="D27" s="16" t="s">
        <v>18</v>
      </c>
      <c r="E27" s="16" t="s">
        <v>124</v>
      </c>
    </row>
    <row r="28" spans="2:5" x14ac:dyDescent="0.35">
      <c r="B28" s="16">
        <v>1549227</v>
      </c>
      <c r="C28" s="16">
        <v>237</v>
      </c>
      <c r="D28" s="16" t="s">
        <v>18</v>
      </c>
      <c r="E28" s="16" t="s">
        <v>124</v>
      </c>
    </row>
    <row r="29" spans="2:5" x14ac:dyDescent="0.35">
      <c r="B29" s="16">
        <v>1549563</v>
      </c>
      <c r="C29" s="16">
        <v>238</v>
      </c>
      <c r="D29" s="16" t="s">
        <v>18</v>
      </c>
      <c r="E29" s="16" t="s">
        <v>124</v>
      </c>
    </row>
    <row r="30" spans="2:5" x14ac:dyDescent="0.35">
      <c r="B30" s="16">
        <v>1550562</v>
      </c>
      <c r="C30" s="16">
        <v>239</v>
      </c>
      <c r="D30" s="16" t="s">
        <v>18</v>
      </c>
      <c r="E30" s="16" t="s">
        <v>124</v>
      </c>
    </row>
    <row r="31" spans="2:5" x14ac:dyDescent="0.35">
      <c r="B31" s="16">
        <v>1550570</v>
      </c>
      <c r="C31" s="16">
        <v>240</v>
      </c>
      <c r="D31" s="16" t="s">
        <v>18</v>
      </c>
      <c r="E31" s="16" t="s">
        <v>124</v>
      </c>
    </row>
    <row r="32" spans="2:5" x14ac:dyDescent="0.35">
      <c r="B32" s="16">
        <v>1552197</v>
      </c>
      <c r="C32" s="16">
        <v>241</v>
      </c>
      <c r="D32" s="16" t="s">
        <v>18</v>
      </c>
      <c r="E32" s="16" t="s">
        <v>124</v>
      </c>
    </row>
    <row r="33" spans="2:5" x14ac:dyDescent="0.35">
      <c r="B33" s="16">
        <v>1552243</v>
      </c>
      <c r="C33" s="16">
        <v>242</v>
      </c>
      <c r="D33" s="16" t="s">
        <v>18</v>
      </c>
      <c r="E33" s="16" t="s">
        <v>124</v>
      </c>
    </row>
    <row r="34" spans="2:5" x14ac:dyDescent="0.35">
      <c r="B34" s="16">
        <v>1554280</v>
      </c>
      <c r="C34" s="16">
        <v>243</v>
      </c>
      <c r="D34" s="16" t="s">
        <v>18</v>
      </c>
      <c r="E34" s="16" t="s">
        <v>124</v>
      </c>
    </row>
    <row r="35" spans="2:5" x14ac:dyDescent="0.35">
      <c r="B35" s="16">
        <v>1554978</v>
      </c>
      <c r="C35" s="16">
        <v>244</v>
      </c>
      <c r="D35" s="16" t="s">
        <v>18</v>
      </c>
      <c r="E35" s="16" t="s">
        <v>124</v>
      </c>
    </row>
    <row r="36" spans="2:5" x14ac:dyDescent="0.35">
      <c r="B36" s="16">
        <v>1554963</v>
      </c>
      <c r="C36" s="16">
        <v>245</v>
      </c>
      <c r="D36" s="16" t="s">
        <v>18</v>
      </c>
      <c r="E36" s="16" t="s">
        <v>124</v>
      </c>
    </row>
    <row r="37" spans="2:5" x14ac:dyDescent="0.35">
      <c r="B37" s="16">
        <v>1555479</v>
      </c>
      <c r="C37" s="16">
        <v>246</v>
      </c>
      <c r="D37" s="16" t="s">
        <v>18</v>
      </c>
      <c r="E37" s="16" t="s">
        <v>124</v>
      </c>
    </row>
    <row r="38" spans="2:5" x14ac:dyDescent="0.35">
      <c r="B38" s="16">
        <v>1555584</v>
      </c>
      <c r="C38" s="16">
        <v>247</v>
      </c>
      <c r="D38" s="16" t="s">
        <v>18</v>
      </c>
      <c r="E38" s="16" t="s">
        <v>124</v>
      </c>
    </row>
    <row r="39" spans="2:5" x14ac:dyDescent="0.35">
      <c r="B39" s="16">
        <v>1557892</v>
      </c>
      <c r="C39" s="16">
        <v>248</v>
      </c>
      <c r="D39" s="16" t="s">
        <v>18</v>
      </c>
      <c r="E39" s="16" t="s">
        <v>124</v>
      </c>
    </row>
    <row r="40" spans="2:5" x14ac:dyDescent="0.35">
      <c r="B40" s="16">
        <v>1559196</v>
      </c>
      <c r="C40" s="16">
        <v>249</v>
      </c>
      <c r="D40" s="16" t="s">
        <v>18</v>
      </c>
      <c r="E40" s="16" t="s">
        <v>124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workbookViewId="0">
      <selection activeCell="C1" sqref="C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7" style="16" customWidth="1"/>
    <col min="5" max="5" width="1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1529657</v>
      </c>
      <c r="C2" s="16">
        <v>210</v>
      </c>
      <c r="D2" s="16" t="s">
        <v>23</v>
      </c>
      <c r="E2" s="16" t="s">
        <v>125</v>
      </c>
    </row>
    <row r="3" spans="2:5" x14ac:dyDescent="0.35">
      <c r="B3" s="16">
        <v>1530337</v>
      </c>
      <c r="C3" s="16">
        <v>211</v>
      </c>
      <c r="D3" s="16" t="s">
        <v>23</v>
      </c>
      <c r="E3" s="16" t="s">
        <v>125</v>
      </c>
    </row>
    <row r="4" spans="2:5" x14ac:dyDescent="0.35">
      <c r="B4" s="16">
        <v>1530774</v>
      </c>
      <c r="C4" s="16">
        <v>212</v>
      </c>
      <c r="D4" s="16" t="s">
        <v>23</v>
      </c>
      <c r="E4" s="16" t="s">
        <v>125</v>
      </c>
    </row>
    <row r="5" spans="2:5" x14ac:dyDescent="0.35">
      <c r="B5" s="16">
        <v>1531161</v>
      </c>
      <c r="C5" s="16">
        <v>213</v>
      </c>
      <c r="D5" s="16" t="s">
        <v>23</v>
      </c>
      <c r="E5" s="16" t="s">
        <v>125</v>
      </c>
    </row>
    <row r="6" spans="2:5" x14ac:dyDescent="0.35">
      <c r="B6" s="16">
        <v>1531233</v>
      </c>
      <c r="C6" s="16">
        <v>214</v>
      </c>
      <c r="D6" s="16" t="s">
        <v>23</v>
      </c>
      <c r="E6" s="16" t="s">
        <v>125</v>
      </c>
    </row>
    <row r="7" spans="2:5" x14ac:dyDescent="0.35">
      <c r="B7" s="16">
        <v>1532417</v>
      </c>
      <c r="C7" s="16">
        <v>215</v>
      </c>
      <c r="D7" s="16" t="s">
        <v>23</v>
      </c>
      <c r="E7" s="16" t="s">
        <v>125</v>
      </c>
    </row>
    <row r="8" spans="2:5" x14ac:dyDescent="0.35">
      <c r="B8" s="16">
        <v>1533095</v>
      </c>
      <c r="C8" s="16">
        <v>216</v>
      </c>
      <c r="D8" s="16" t="s">
        <v>23</v>
      </c>
      <c r="E8" s="16" t="s">
        <v>125</v>
      </c>
    </row>
    <row r="9" spans="2:5" x14ac:dyDescent="0.35">
      <c r="B9" s="16">
        <v>1533704</v>
      </c>
      <c r="C9" s="16">
        <v>217</v>
      </c>
      <c r="D9" s="16" t="s">
        <v>23</v>
      </c>
      <c r="E9" s="16" t="s">
        <v>125</v>
      </c>
    </row>
    <row r="10" spans="2:5" x14ac:dyDescent="0.35">
      <c r="B10" s="16">
        <v>1534429</v>
      </c>
      <c r="C10" s="16">
        <v>218</v>
      </c>
      <c r="D10" s="16" t="s">
        <v>23</v>
      </c>
      <c r="E10" s="16" t="s">
        <v>125</v>
      </c>
    </row>
    <row r="11" spans="2:5" x14ac:dyDescent="0.35">
      <c r="B11" s="16">
        <v>1534630</v>
      </c>
      <c r="C11" s="16">
        <v>219</v>
      </c>
      <c r="D11" s="16" t="s">
        <v>23</v>
      </c>
      <c r="E11" s="16" t="s">
        <v>125</v>
      </c>
    </row>
    <row r="12" spans="2:5" x14ac:dyDescent="0.35">
      <c r="B12" s="16">
        <v>1534844</v>
      </c>
      <c r="C12" s="16">
        <v>220</v>
      </c>
      <c r="D12" s="16" t="s">
        <v>23</v>
      </c>
      <c r="E12" s="16" t="s">
        <v>125</v>
      </c>
    </row>
    <row r="13" spans="2:5" x14ac:dyDescent="0.35">
      <c r="B13" s="16">
        <v>1537706</v>
      </c>
      <c r="C13" s="16">
        <v>221</v>
      </c>
      <c r="D13" s="16" t="s">
        <v>23</v>
      </c>
      <c r="E13" s="16" t="s">
        <v>125</v>
      </c>
    </row>
    <row r="14" spans="2:5" x14ac:dyDescent="0.35">
      <c r="B14" s="16">
        <v>1537716</v>
      </c>
      <c r="C14" s="16">
        <v>222</v>
      </c>
      <c r="D14" s="16" t="s">
        <v>23</v>
      </c>
      <c r="E14" s="16" t="s">
        <v>125</v>
      </c>
    </row>
    <row r="15" spans="2:5" x14ac:dyDescent="0.35">
      <c r="B15" s="16">
        <v>1538721</v>
      </c>
      <c r="C15" s="16">
        <v>223</v>
      </c>
      <c r="D15" s="16" t="s">
        <v>23</v>
      </c>
      <c r="E15" s="16" t="s">
        <v>125</v>
      </c>
    </row>
    <row r="16" spans="2:5" x14ac:dyDescent="0.35">
      <c r="B16" s="16">
        <v>1538727</v>
      </c>
      <c r="C16" s="16">
        <v>224</v>
      </c>
      <c r="D16" s="16" t="s">
        <v>23</v>
      </c>
      <c r="E16" s="16" t="s">
        <v>125</v>
      </c>
    </row>
    <row r="17" spans="2:5" x14ac:dyDescent="0.35">
      <c r="B17" s="16">
        <v>1541469</v>
      </c>
      <c r="C17" s="16">
        <v>225</v>
      </c>
      <c r="D17" s="16" t="s">
        <v>23</v>
      </c>
      <c r="E17" s="16" t="s">
        <v>125</v>
      </c>
    </row>
    <row r="18" spans="2:5" x14ac:dyDescent="0.35">
      <c r="B18" s="16">
        <v>1541848</v>
      </c>
      <c r="C18" s="16">
        <v>226</v>
      </c>
      <c r="D18" s="16" t="s">
        <v>23</v>
      </c>
      <c r="E18" s="16" t="s">
        <v>125</v>
      </c>
    </row>
    <row r="19" spans="2:5" x14ac:dyDescent="0.35">
      <c r="B19" s="16">
        <v>1541842</v>
      </c>
      <c r="C19" s="16">
        <v>227</v>
      </c>
      <c r="D19" s="16" t="s">
        <v>23</v>
      </c>
      <c r="E19" s="16" t="s">
        <v>125</v>
      </c>
    </row>
    <row r="20" spans="2:5" x14ac:dyDescent="0.35">
      <c r="B20" s="16">
        <v>1543129</v>
      </c>
      <c r="C20" s="16">
        <v>228</v>
      </c>
      <c r="D20" s="16" t="s">
        <v>23</v>
      </c>
      <c r="E20" s="16" t="s">
        <v>125</v>
      </c>
    </row>
    <row r="21" spans="2:5" x14ac:dyDescent="0.35">
      <c r="B21" s="16">
        <v>1543149</v>
      </c>
      <c r="C21" s="16">
        <v>229</v>
      </c>
      <c r="D21" s="16" t="s">
        <v>23</v>
      </c>
      <c r="E21" s="16" t="s">
        <v>125</v>
      </c>
    </row>
    <row r="22" spans="2:5" x14ac:dyDescent="0.35">
      <c r="B22" s="16">
        <v>1543141</v>
      </c>
      <c r="C22" s="16">
        <v>230</v>
      </c>
      <c r="D22" s="16" t="s">
        <v>23</v>
      </c>
      <c r="E22" s="16" t="s">
        <v>125</v>
      </c>
    </row>
    <row r="23" spans="2:5" x14ac:dyDescent="0.35">
      <c r="B23" s="16">
        <v>1543167</v>
      </c>
      <c r="C23" s="16">
        <v>231</v>
      </c>
      <c r="D23" s="16" t="s">
        <v>23</v>
      </c>
      <c r="E23" s="16" t="s">
        <v>125</v>
      </c>
    </row>
    <row r="24" spans="2:5" x14ac:dyDescent="0.35">
      <c r="B24" s="16">
        <v>1546529</v>
      </c>
      <c r="C24" s="16">
        <v>232</v>
      </c>
      <c r="D24" s="16" t="s">
        <v>23</v>
      </c>
      <c r="E24" s="16" t="s">
        <v>125</v>
      </c>
    </row>
    <row r="25" spans="2:5" x14ac:dyDescent="0.35">
      <c r="B25" s="16">
        <v>1546535</v>
      </c>
      <c r="C25" s="16">
        <v>233</v>
      </c>
      <c r="D25" s="16" t="s">
        <v>23</v>
      </c>
      <c r="E25" s="16" t="s">
        <v>125</v>
      </c>
    </row>
    <row r="26" spans="2:5" x14ac:dyDescent="0.35">
      <c r="B26" s="16">
        <v>1548114</v>
      </c>
      <c r="C26" s="16">
        <v>234</v>
      </c>
      <c r="D26" s="16" t="s">
        <v>23</v>
      </c>
      <c r="E26" s="16" t="s">
        <v>125</v>
      </c>
    </row>
    <row r="27" spans="2:5" x14ac:dyDescent="0.35">
      <c r="B27" s="16">
        <v>1548185</v>
      </c>
      <c r="C27" s="16">
        <v>235</v>
      </c>
      <c r="D27" s="16" t="s">
        <v>23</v>
      </c>
      <c r="E27" s="16" t="s">
        <v>125</v>
      </c>
    </row>
    <row r="28" spans="2:5" x14ac:dyDescent="0.35">
      <c r="B28" s="16">
        <v>1548191</v>
      </c>
      <c r="C28" s="16">
        <v>236</v>
      </c>
      <c r="D28" s="16" t="s">
        <v>23</v>
      </c>
      <c r="E28" s="16" t="s">
        <v>125</v>
      </c>
    </row>
    <row r="29" spans="2:5" x14ac:dyDescent="0.35">
      <c r="B29" s="16">
        <v>1549228</v>
      </c>
      <c r="C29" s="16">
        <v>237</v>
      </c>
      <c r="D29" s="16" t="s">
        <v>23</v>
      </c>
      <c r="E29" s="16" t="s">
        <v>125</v>
      </c>
    </row>
    <row r="30" spans="2:5" x14ac:dyDescent="0.35">
      <c r="B30" s="16">
        <v>1549564</v>
      </c>
      <c r="C30" s="16">
        <v>238</v>
      </c>
      <c r="D30" s="16" t="s">
        <v>23</v>
      </c>
      <c r="E30" s="16" t="s">
        <v>125</v>
      </c>
    </row>
    <row r="31" spans="2:5" x14ac:dyDescent="0.35">
      <c r="B31" s="16">
        <v>1550564</v>
      </c>
      <c r="C31" s="16">
        <v>239</v>
      </c>
      <c r="D31" s="16" t="s">
        <v>23</v>
      </c>
      <c r="E31" s="16" t="s">
        <v>125</v>
      </c>
    </row>
    <row r="32" spans="2:5" x14ac:dyDescent="0.35">
      <c r="B32" s="16">
        <v>1550571</v>
      </c>
      <c r="C32" s="16">
        <v>240</v>
      </c>
      <c r="D32" s="16" t="s">
        <v>23</v>
      </c>
      <c r="E32" s="16" t="s">
        <v>125</v>
      </c>
    </row>
    <row r="33" spans="2:5" x14ac:dyDescent="0.35">
      <c r="B33" s="16">
        <v>1552198</v>
      </c>
      <c r="C33" s="16">
        <v>241</v>
      </c>
      <c r="D33" s="16" t="s">
        <v>23</v>
      </c>
      <c r="E33" s="16" t="s">
        <v>125</v>
      </c>
    </row>
    <row r="34" spans="2:5" x14ac:dyDescent="0.35">
      <c r="B34" s="16">
        <v>1552244</v>
      </c>
      <c r="C34" s="16">
        <v>242</v>
      </c>
      <c r="D34" s="16" t="s">
        <v>23</v>
      </c>
      <c r="E34" s="16" t="s">
        <v>125</v>
      </c>
    </row>
    <row r="35" spans="2:5" x14ac:dyDescent="0.35">
      <c r="B35" s="16">
        <v>1554688</v>
      </c>
      <c r="C35" s="16">
        <v>243</v>
      </c>
      <c r="D35" s="16" t="s">
        <v>23</v>
      </c>
      <c r="E35" s="16" t="s">
        <v>125</v>
      </c>
    </row>
    <row r="36" spans="2:5" x14ac:dyDescent="0.35">
      <c r="B36" s="16">
        <v>1554969</v>
      </c>
      <c r="C36" s="16">
        <v>244</v>
      </c>
      <c r="D36" s="16" t="s">
        <v>23</v>
      </c>
      <c r="E36" s="16" t="s">
        <v>125</v>
      </c>
    </row>
    <row r="37" spans="2:5" x14ac:dyDescent="0.35">
      <c r="B37" s="16">
        <v>1554979</v>
      </c>
      <c r="C37" s="16">
        <v>245</v>
      </c>
      <c r="D37" s="16" t="s">
        <v>23</v>
      </c>
      <c r="E37" s="16" t="s">
        <v>125</v>
      </c>
    </row>
    <row r="38" spans="2:5" x14ac:dyDescent="0.35">
      <c r="B38" s="16">
        <v>1555580</v>
      </c>
      <c r="C38" s="16">
        <v>246</v>
      </c>
      <c r="D38" s="16" t="s">
        <v>23</v>
      </c>
      <c r="E38" s="16" t="s">
        <v>125</v>
      </c>
    </row>
    <row r="39" spans="2:5" x14ac:dyDescent="0.35">
      <c r="B39" s="16">
        <v>1555585</v>
      </c>
      <c r="C39" s="16">
        <v>247</v>
      </c>
      <c r="D39" s="16" t="s">
        <v>23</v>
      </c>
      <c r="E39" s="16" t="s">
        <v>125</v>
      </c>
    </row>
    <row r="40" spans="2:5" x14ac:dyDescent="0.35">
      <c r="B40" s="16">
        <v>1557896</v>
      </c>
      <c r="C40" s="16">
        <v>248</v>
      </c>
      <c r="D40" s="16" t="s">
        <v>23</v>
      </c>
      <c r="E40" s="16" t="s">
        <v>125</v>
      </c>
    </row>
    <row r="41" spans="2:5" x14ac:dyDescent="0.35">
      <c r="B41" s="16">
        <v>1559424</v>
      </c>
      <c r="C41" s="16">
        <v>249</v>
      </c>
      <c r="D41" s="16" t="s">
        <v>23</v>
      </c>
      <c r="E41" s="16" t="s">
        <v>125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workbookViewId="0">
      <selection activeCell="C1" sqref="C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7" style="16" customWidth="1"/>
    <col min="5" max="5" width="1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1529658</v>
      </c>
      <c r="C2" s="16">
        <v>210</v>
      </c>
      <c r="D2" s="16" t="s">
        <v>28</v>
      </c>
      <c r="E2" s="16" t="s">
        <v>126</v>
      </c>
    </row>
    <row r="3" spans="2:5" x14ac:dyDescent="0.35">
      <c r="B3" s="16">
        <v>1530340</v>
      </c>
      <c r="C3" s="16">
        <v>211</v>
      </c>
      <c r="D3" s="16" t="s">
        <v>28</v>
      </c>
      <c r="E3" s="16" t="s">
        <v>126</v>
      </c>
    </row>
    <row r="4" spans="2:5" x14ac:dyDescent="0.35">
      <c r="B4" s="16">
        <v>1530775</v>
      </c>
      <c r="C4" s="16">
        <v>212</v>
      </c>
      <c r="D4" s="16" t="s">
        <v>28</v>
      </c>
      <c r="E4" s="16" t="s">
        <v>126</v>
      </c>
    </row>
    <row r="5" spans="2:5" x14ac:dyDescent="0.35">
      <c r="B5" s="16">
        <v>1531162</v>
      </c>
      <c r="C5" s="16">
        <v>213</v>
      </c>
      <c r="D5" s="16" t="s">
        <v>28</v>
      </c>
      <c r="E5" s="16" t="s">
        <v>126</v>
      </c>
    </row>
    <row r="6" spans="2:5" x14ac:dyDescent="0.35">
      <c r="B6" s="16">
        <v>1531234</v>
      </c>
      <c r="C6" s="16">
        <v>214</v>
      </c>
      <c r="D6" s="16" t="s">
        <v>28</v>
      </c>
      <c r="E6" s="16" t="s">
        <v>126</v>
      </c>
    </row>
    <row r="7" spans="2:5" x14ac:dyDescent="0.35">
      <c r="B7" s="16">
        <v>1532418</v>
      </c>
      <c r="C7" s="16">
        <v>215</v>
      </c>
      <c r="D7" s="16" t="s">
        <v>28</v>
      </c>
      <c r="E7" s="16" t="s">
        <v>126</v>
      </c>
    </row>
    <row r="8" spans="2:5" x14ac:dyDescent="0.35">
      <c r="B8" s="16">
        <v>1533098</v>
      </c>
      <c r="C8" s="16">
        <v>216</v>
      </c>
      <c r="D8" s="16" t="s">
        <v>28</v>
      </c>
      <c r="E8" s="16" t="s">
        <v>126</v>
      </c>
    </row>
    <row r="9" spans="2:5" x14ac:dyDescent="0.35">
      <c r="B9" s="16">
        <v>1533707</v>
      </c>
      <c r="C9" s="16">
        <v>217</v>
      </c>
      <c r="D9" s="16" t="s">
        <v>28</v>
      </c>
      <c r="E9" s="16" t="s">
        <v>126</v>
      </c>
    </row>
    <row r="10" spans="2:5" x14ac:dyDescent="0.35">
      <c r="B10" s="16">
        <v>1534432</v>
      </c>
      <c r="C10" s="16">
        <v>218</v>
      </c>
      <c r="D10" s="16" t="s">
        <v>28</v>
      </c>
      <c r="E10" s="16" t="s">
        <v>126</v>
      </c>
    </row>
    <row r="11" spans="2:5" x14ac:dyDescent="0.35">
      <c r="B11" s="16">
        <v>1534633</v>
      </c>
      <c r="C11" s="16">
        <v>219</v>
      </c>
      <c r="D11" s="16" t="s">
        <v>28</v>
      </c>
      <c r="E11" s="16" t="s">
        <v>126</v>
      </c>
    </row>
    <row r="12" spans="2:5" x14ac:dyDescent="0.35">
      <c r="B12" s="16">
        <v>1534847</v>
      </c>
      <c r="C12" s="16">
        <v>220</v>
      </c>
      <c r="D12" s="16" t="s">
        <v>28</v>
      </c>
      <c r="E12" s="16" t="s">
        <v>126</v>
      </c>
    </row>
    <row r="13" spans="2:5" x14ac:dyDescent="0.35">
      <c r="B13" s="16">
        <v>1537709</v>
      </c>
      <c r="C13" s="16">
        <v>221</v>
      </c>
      <c r="D13" s="16" t="s">
        <v>28</v>
      </c>
      <c r="E13" s="16" t="s">
        <v>126</v>
      </c>
    </row>
    <row r="14" spans="2:5" x14ac:dyDescent="0.35">
      <c r="B14" s="16">
        <v>1537717</v>
      </c>
      <c r="C14" s="16">
        <v>222</v>
      </c>
      <c r="D14" s="16" t="s">
        <v>28</v>
      </c>
      <c r="E14" s="16" t="s">
        <v>126</v>
      </c>
    </row>
    <row r="15" spans="2:5" x14ac:dyDescent="0.35">
      <c r="B15" s="16">
        <v>1538722</v>
      </c>
      <c r="C15" s="16">
        <v>223</v>
      </c>
      <c r="D15" s="16" t="s">
        <v>28</v>
      </c>
      <c r="E15" s="16" t="s">
        <v>126</v>
      </c>
    </row>
    <row r="16" spans="2:5" x14ac:dyDescent="0.35">
      <c r="B16" s="16">
        <v>1538728</v>
      </c>
      <c r="C16" s="16">
        <v>224</v>
      </c>
      <c r="D16" s="16" t="s">
        <v>28</v>
      </c>
      <c r="E16" s="16" t="s">
        <v>126</v>
      </c>
    </row>
    <row r="17" spans="2:5" x14ac:dyDescent="0.35">
      <c r="B17" s="16">
        <v>1541470</v>
      </c>
      <c r="C17" s="16">
        <v>225</v>
      </c>
      <c r="D17" s="16" t="s">
        <v>28</v>
      </c>
      <c r="E17" s="16" t="s">
        <v>126</v>
      </c>
    </row>
    <row r="18" spans="2:5" x14ac:dyDescent="0.35">
      <c r="B18" s="16">
        <v>1541849</v>
      </c>
      <c r="C18" s="16">
        <v>226</v>
      </c>
      <c r="D18" s="16" t="s">
        <v>28</v>
      </c>
      <c r="E18" s="16" t="s">
        <v>126</v>
      </c>
    </row>
    <row r="19" spans="2:5" x14ac:dyDescent="0.35">
      <c r="B19" s="16">
        <v>1541843</v>
      </c>
      <c r="C19" s="16">
        <v>227</v>
      </c>
      <c r="D19" s="16" t="s">
        <v>28</v>
      </c>
      <c r="E19" s="16" t="s">
        <v>126</v>
      </c>
    </row>
    <row r="20" spans="2:5" x14ac:dyDescent="0.35">
      <c r="B20" s="16">
        <v>1543130</v>
      </c>
      <c r="C20" s="16">
        <v>228</v>
      </c>
      <c r="D20" s="16" t="s">
        <v>28</v>
      </c>
      <c r="E20" s="16" t="s">
        <v>126</v>
      </c>
    </row>
    <row r="21" spans="2:5" x14ac:dyDescent="0.35">
      <c r="B21" s="16">
        <v>1543150</v>
      </c>
      <c r="C21" s="16">
        <v>229</v>
      </c>
      <c r="D21" s="16" t="s">
        <v>28</v>
      </c>
      <c r="E21" s="16" t="s">
        <v>126</v>
      </c>
    </row>
    <row r="22" spans="2:5" x14ac:dyDescent="0.35">
      <c r="B22" s="16">
        <v>1543142</v>
      </c>
      <c r="C22" s="16">
        <v>230</v>
      </c>
      <c r="D22" s="16" t="s">
        <v>28</v>
      </c>
      <c r="E22" s="16" t="s">
        <v>126</v>
      </c>
    </row>
    <row r="23" spans="2:5" x14ac:dyDescent="0.35">
      <c r="B23" s="16">
        <v>1543168</v>
      </c>
      <c r="C23" s="16">
        <v>231</v>
      </c>
      <c r="D23" s="16" t="s">
        <v>28</v>
      </c>
      <c r="E23" s="16" t="s">
        <v>126</v>
      </c>
    </row>
    <row r="24" spans="2:5" x14ac:dyDescent="0.35">
      <c r="B24" s="16">
        <v>1546530</v>
      </c>
      <c r="C24" s="16">
        <v>232</v>
      </c>
      <c r="D24" s="16" t="s">
        <v>28</v>
      </c>
      <c r="E24" s="16" t="s">
        <v>126</v>
      </c>
    </row>
    <row r="25" spans="2:5" x14ac:dyDescent="0.35">
      <c r="B25" s="16">
        <v>1546536</v>
      </c>
      <c r="C25" s="16">
        <v>233</v>
      </c>
      <c r="D25" s="16" t="s">
        <v>28</v>
      </c>
      <c r="E25" s="16" t="s">
        <v>126</v>
      </c>
    </row>
    <row r="26" spans="2:5" x14ac:dyDescent="0.35">
      <c r="B26" s="16">
        <v>1548115</v>
      </c>
      <c r="C26" s="16">
        <v>234</v>
      </c>
      <c r="D26" s="16" t="s">
        <v>28</v>
      </c>
      <c r="E26" s="16" t="s">
        <v>126</v>
      </c>
    </row>
    <row r="27" spans="2:5" x14ac:dyDescent="0.35">
      <c r="B27" s="16">
        <v>1548186</v>
      </c>
      <c r="C27" s="16">
        <v>235</v>
      </c>
      <c r="D27" s="16" t="s">
        <v>28</v>
      </c>
      <c r="E27" s="16" t="s">
        <v>126</v>
      </c>
    </row>
    <row r="28" spans="2:5" x14ac:dyDescent="0.35">
      <c r="B28" s="16">
        <v>1548192</v>
      </c>
      <c r="C28" s="16">
        <v>236</v>
      </c>
      <c r="D28" s="16" t="s">
        <v>28</v>
      </c>
      <c r="E28" s="16" t="s">
        <v>126</v>
      </c>
    </row>
    <row r="29" spans="2:5" x14ac:dyDescent="0.35">
      <c r="B29" s="16">
        <v>1549229</v>
      </c>
      <c r="C29" s="16">
        <v>237</v>
      </c>
      <c r="D29" s="16" t="s">
        <v>28</v>
      </c>
      <c r="E29" s="16" t="s">
        <v>126</v>
      </c>
    </row>
    <row r="30" spans="2:5" x14ac:dyDescent="0.35">
      <c r="B30" s="16">
        <v>1549565</v>
      </c>
      <c r="C30" s="16">
        <v>238</v>
      </c>
      <c r="D30" s="16" t="s">
        <v>28</v>
      </c>
      <c r="E30" s="16" t="s">
        <v>126</v>
      </c>
    </row>
    <row r="31" spans="2:5" x14ac:dyDescent="0.35">
      <c r="B31" s="16">
        <v>1550566</v>
      </c>
      <c r="C31" s="16">
        <v>239</v>
      </c>
      <c r="D31" s="16" t="s">
        <v>28</v>
      </c>
      <c r="E31" s="16" t="s">
        <v>126</v>
      </c>
    </row>
    <row r="32" spans="2:5" x14ac:dyDescent="0.35">
      <c r="B32" s="16">
        <v>1550572</v>
      </c>
      <c r="C32" s="16">
        <v>240</v>
      </c>
      <c r="D32" s="16" t="s">
        <v>28</v>
      </c>
      <c r="E32" s="16" t="s">
        <v>126</v>
      </c>
    </row>
    <row r="33" spans="2:5" x14ac:dyDescent="0.35">
      <c r="B33" s="16">
        <v>1552199</v>
      </c>
      <c r="C33" s="16">
        <v>241</v>
      </c>
      <c r="D33" s="16" t="s">
        <v>28</v>
      </c>
      <c r="E33" s="16" t="s">
        <v>126</v>
      </c>
    </row>
    <row r="34" spans="2:5" x14ac:dyDescent="0.35">
      <c r="B34" s="16">
        <v>1552245</v>
      </c>
      <c r="C34" s="16">
        <v>242</v>
      </c>
      <c r="D34" s="16" t="s">
        <v>28</v>
      </c>
      <c r="E34" s="16" t="s">
        <v>126</v>
      </c>
    </row>
    <row r="35" spans="2:5" x14ac:dyDescent="0.35">
      <c r="B35" s="16">
        <v>1554281</v>
      </c>
      <c r="C35" s="16">
        <v>243</v>
      </c>
      <c r="D35" s="16" t="s">
        <v>28</v>
      </c>
      <c r="E35" s="16" t="s">
        <v>126</v>
      </c>
    </row>
    <row r="36" spans="2:5" x14ac:dyDescent="0.35">
      <c r="B36" s="16">
        <v>1555002</v>
      </c>
      <c r="C36" s="16">
        <v>244</v>
      </c>
      <c r="D36" s="16" t="s">
        <v>28</v>
      </c>
      <c r="E36" s="16" t="s">
        <v>126</v>
      </c>
    </row>
    <row r="37" spans="2:5" x14ac:dyDescent="0.35">
      <c r="B37" s="16">
        <v>1555000</v>
      </c>
      <c r="C37" s="16">
        <v>245</v>
      </c>
      <c r="D37" s="16" t="s">
        <v>28</v>
      </c>
      <c r="E37" s="16" t="s">
        <v>126</v>
      </c>
    </row>
    <row r="38" spans="2:5" x14ac:dyDescent="0.35">
      <c r="B38" s="16">
        <v>1555581</v>
      </c>
      <c r="C38" s="16">
        <v>246</v>
      </c>
      <c r="D38" s="16" t="s">
        <v>28</v>
      </c>
      <c r="E38" s="16" t="s">
        <v>126</v>
      </c>
    </row>
    <row r="39" spans="2:5" x14ac:dyDescent="0.35">
      <c r="B39" s="16">
        <v>1555586</v>
      </c>
      <c r="C39" s="16">
        <v>247</v>
      </c>
      <c r="D39" s="16" t="s">
        <v>28</v>
      </c>
      <c r="E39" s="16" t="s">
        <v>126</v>
      </c>
    </row>
    <row r="40" spans="2:5" x14ac:dyDescent="0.35">
      <c r="B40" s="16">
        <v>1557894</v>
      </c>
      <c r="C40" s="16">
        <v>248</v>
      </c>
      <c r="D40" s="16" t="s">
        <v>28</v>
      </c>
      <c r="E40" s="16" t="s">
        <v>126</v>
      </c>
    </row>
    <row r="41" spans="2:5" x14ac:dyDescent="0.35">
      <c r="B41" s="16">
        <v>1559157</v>
      </c>
      <c r="C41" s="16">
        <v>249</v>
      </c>
      <c r="D41" s="16" t="s">
        <v>28</v>
      </c>
      <c r="E41" s="16" t="s">
        <v>126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workbookViewId="0">
      <selection activeCell="C1" sqref="C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7" style="16" customWidth="1"/>
    <col min="5" max="5" width="1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1529217</v>
      </c>
      <c r="C2" s="16">
        <v>210</v>
      </c>
      <c r="D2" s="16" t="s">
        <v>33</v>
      </c>
      <c r="E2" s="16" t="s">
        <v>43</v>
      </c>
    </row>
    <row r="3" spans="2:5" x14ac:dyDescent="0.35">
      <c r="B3" s="16">
        <v>1530236</v>
      </c>
      <c r="C3" s="16">
        <v>211</v>
      </c>
      <c r="D3" s="16" t="s">
        <v>33</v>
      </c>
      <c r="E3" s="16" t="s">
        <v>43</v>
      </c>
    </row>
    <row r="4" spans="2:5" x14ac:dyDescent="0.35">
      <c r="B4" s="16">
        <v>1530776</v>
      </c>
      <c r="C4" s="16">
        <v>212</v>
      </c>
      <c r="D4" s="16" t="s">
        <v>33</v>
      </c>
      <c r="E4" s="16" t="s">
        <v>43</v>
      </c>
    </row>
    <row r="5" spans="2:5" x14ac:dyDescent="0.35">
      <c r="B5" s="16">
        <v>1531163</v>
      </c>
      <c r="C5" s="16">
        <v>213</v>
      </c>
      <c r="D5" s="16" t="s">
        <v>33</v>
      </c>
      <c r="E5" s="16" t="s">
        <v>43</v>
      </c>
    </row>
    <row r="6" spans="2:5" x14ac:dyDescent="0.35">
      <c r="B6" s="16">
        <v>1531235</v>
      </c>
      <c r="C6" s="16">
        <v>214</v>
      </c>
      <c r="D6" s="16" t="s">
        <v>33</v>
      </c>
      <c r="E6" s="16" t="s">
        <v>43</v>
      </c>
    </row>
    <row r="7" spans="2:5" x14ac:dyDescent="0.35">
      <c r="B7" s="16">
        <v>1532419</v>
      </c>
      <c r="C7" s="16">
        <v>215</v>
      </c>
      <c r="D7" s="16" t="s">
        <v>33</v>
      </c>
      <c r="E7" s="16" t="s">
        <v>43</v>
      </c>
    </row>
    <row r="8" spans="2:5" x14ac:dyDescent="0.35">
      <c r="B8" s="16">
        <v>1533099</v>
      </c>
      <c r="C8" s="16">
        <v>216</v>
      </c>
      <c r="D8" s="16" t="s">
        <v>33</v>
      </c>
      <c r="E8" s="16" t="s">
        <v>43</v>
      </c>
    </row>
    <row r="9" spans="2:5" x14ac:dyDescent="0.35">
      <c r="B9" s="16">
        <v>1533708</v>
      </c>
      <c r="C9" s="16">
        <v>217</v>
      </c>
      <c r="D9" s="16" t="s">
        <v>33</v>
      </c>
      <c r="E9" s="16" t="s">
        <v>43</v>
      </c>
    </row>
    <row r="10" spans="2:5" x14ac:dyDescent="0.35">
      <c r="B10" s="16">
        <v>1534433</v>
      </c>
      <c r="C10" s="16">
        <v>218</v>
      </c>
      <c r="D10" s="16" t="s">
        <v>33</v>
      </c>
      <c r="E10" s="16" t="s">
        <v>43</v>
      </c>
    </row>
    <row r="11" spans="2:5" x14ac:dyDescent="0.35">
      <c r="B11" s="16">
        <v>1534634</v>
      </c>
      <c r="C11" s="16">
        <v>219</v>
      </c>
      <c r="D11" s="16" t="s">
        <v>33</v>
      </c>
      <c r="E11" s="16" t="s">
        <v>43</v>
      </c>
    </row>
    <row r="12" spans="2:5" x14ac:dyDescent="0.35">
      <c r="B12" s="16">
        <v>1534848</v>
      </c>
      <c r="C12" s="16">
        <v>220</v>
      </c>
      <c r="D12" s="16" t="s">
        <v>33</v>
      </c>
      <c r="E12" s="16" t="s">
        <v>43</v>
      </c>
    </row>
    <row r="13" spans="2:5" x14ac:dyDescent="0.35">
      <c r="B13" s="16">
        <v>1537710</v>
      </c>
      <c r="C13" s="16">
        <v>221</v>
      </c>
      <c r="D13" s="16" t="s">
        <v>33</v>
      </c>
      <c r="E13" s="16" t="s">
        <v>43</v>
      </c>
    </row>
    <row r="14" spans="2:5" x14ac:dyDescent="0.35">
      <c r="B14" s="16">
        <v>1537718</v>
      </c>
      <c r="C14" s="16">
        <v>222</v>
      </c>
      <c r="D14" s="16" t="s">
        <v>33</v>
      </c>
      <c r="E14" s="16" t="s">
        <v>43</v>
      </c>
    </row>
    <row r="15" spans="2:5" x14ac:dyDescent="0.35">
      <c r="B15" s="16">
        <v>1538723</v>
      </c>
      <c r="C15" s="16">
        <v>223</v>
      </c>
      <c r="D15" s="16" t="s">
        <v>33</v>
      </c>
      <c r="E15" s="16" t="s">
        <v>43</v>
      </c>
    </row>
    <row r="16" spans="2:5" x14ac:dyDescent="0.35">
      <c r="B16" s="16">
        <v>1538729</v>
      </c>
      <c r="C16" s="16">
        <v>224</v>
      </c>
      <c r="D16" s="16" t="s">
        <v>33</v>
      </c>
      <c r="E16" s="16" t="s">
        <v>43</v>
      </c>
    </row>
    <row r="17" spans="2:5" x14ac:dyDescent="0.35">
      <c r="B17" s="16">
        <v>1541471</v>
      </c>
      <c r="C17" s="16">
        <v>225</v>
      </c>
      <c r="D17" s="16" t="s">
        <v>33</v>
      </c>
      <c r="E17" s="16" t="s">
        <v>43</v>
      </c>
    </row>
    <row r="18" spans="2:5" x14ac:dyDescent="0.35">
      <c r="B18" s="16">
        <v>1541844</v>
      </c>
      <c r="C18" s="16">
        <v>226</v>
      </c>
      <c r="D18" s="16" t="s">
        <v>33</v>
      </c>
      <c r="E18" s="16" t="s">
        <v>43</v>
      </c>
    </row>
    <row r="19" spans="2:5" x14ac:dyDescent="0.35">
      <c r="B19" s="16">
        <v>1541850</v>
      </c>
      <c r="C19" s="16">
        <v>227</v>
      </c>
      <c r="D19" s="16" t="s">
        <v>33</v>
      </c>
      <c r="E19" s="16" t="s">
        <v>43</v>
      </c>
    </row>
    <row r="20" spans="2:5" x14ac:dyDescent="0.35">
      <c r="B20" s="16">
        <v>1543132</v>
      </c>
      <c r="C20" s="16">
        <v>228</v>
      </c>
      <c r="D20" s="16" t="s">
        <v>33</v>
      </c>
      <c r="E20" s="16" t="s">
        <v>43</v>
      </c>
    </row>
    <row r="21" spans="2:5" x14ac:dyDescent="0.35">
      <c r="B21" s="16">
        <v>1543151</v>
      </c>
      <c r="C21" s="16">
        <v>229</v>
      </c>
      <c r="D21" s="16" t="s">
        <v>33</v>
      </c>
      <c r="E21" s="16" t="s">
        <v>43</v>
      </c>
    </row>
    <row r="22" spans="2:5" x14ac:dyDescent="0.35">
      <c r="B22" s="16">
        <v>1543143</v>
      </c>
      <c r="C22" s="16">
        <v>230</v>
      </c>
      <c r="D22" s="16" t="s">
        <v>33</v>
      </c>
      <c r="E22" s="16" t="s">
        <v>43</v>
      </c>
    </row>
    <row r="23" spans="2:5" x14ac:dyDescent="0.35">
      <c r="B23" s="16">
        <v>1543169</v>
      </c>
      <c r="C23" s="16">
        <v>231</v>
      </c>
      <c r="D23" s="16" t="s">
        <v>33</v>
      </c>
      <c r="E23" s="16" t="s">
        <v>43</v>
      </c>
    </row>
    <row r="24" spans="2:5" x14ac:dyDescent="0.35">
      <c r="B24" s="16">
        <v>1546525</v>
      </c>
      <c r="C24" s="16">
        <v>232</v>
      </c>
      <c r="D24" s="16" t="s">
        <v>33</v>
      </c>
      <c r="E24" s="16" t="s">
        <v>43</v>
      </c>
    </row>
    <row r="25" spans="2:5" x14ac:dyDescent="0.35">
      <c r="B25" s="16">
        <v>1546531</v>
      </c>
      <c r="C25" s="16">
        <v>233</v>
      </c>
      <c r="D25" s="16" t="s">
        <v>33</v>
      </c>
      <c r="E25" s="16" t="s">
        <v>43</v>
      </c>
    </row>
    <row r="26" spans="2:5" x14ac:dyDescent="0.35">
      <c r="B26" s="16">
        <v>1548110</v>
      </c>
      <c r="C26" s="16">
        <v>234</v>
      </c>
      <c r="D26" s="16" t="s">
        <v>33</v>
      </c>
      <c r="E26" s="16" t="s">
        <v>43</v>
      </c>
    </row>
    <row r="27" spans="2:5" x14ac:dyDescent="0.35">
      <c r="B27" s="16">
        <v>1548187</v>
      </c>
      <c r="C27" s="16">
        <v>235</v>
      </c>
      <c r="D27" s="16" t="s">
        <v>33</v>
      </c>
      <c r="E27" s="16" t="s">
        <v>43</v>
      </c>
    </row>
    <row r="28" spans="2:5" x14ac:dyDescent="0.35">
      <c r="B28" s="16">
        <v>1548193</v>
      </c>
      <c r="C28" s="16">
        <v>236</v>
      </c>
      <c r="D28" s="16" t="s">
        <v>33</v>
      </c>
      <c r="E28" s="16" t="s">
        <v>43</v>
      </c>
    </row>
    <row r="29" spans="2:5" x14ac:dyDescent="0.35">
      <c r="B29" s="16">
        <v>1549230</v>
      </c>
      <c r="C29" s="16">
        <v>237</v>
      </c>
      <c r="D29" s="16" t="s">
        <v>33</v>
      </c>
      <c r="E29" s="16" t="s">
        <v>43</v>
      </c>
    </row>
    <row r="30" spans="2:5" x14ac:dyDescent="0.35">
      <c r="B30" s="16">
        <v>1549566</v>
      </c>
      <c r="C30" s="16">
        <v>238</v>
      </c>
      <c r="D30" s="16" t="s">
        <v>33</v>
      </c>
      <c r="E30" s="16" t="s">
        <v>43</v>
      </c>
    </row>
    <row r="31" spans="2:5" x14ac:dyDescent="0.35">
      <c r="B31" s="16">
        <v>1550567</v>
      </c>
      <c r="C31" s="16">
        <v>239</v>
      </c>
      <c r="D31" s="16" t="s">
        <v>33</v>
      </c>
      <c r="E31" s="16" t="s">
        <v>43</v>
      </c>
    </row>
    <row r="32" spans="2:5" x14ac:dyDescent="0.35">
      <c r="B32" s="16">
        <v>1550573</v>
      </c>
      <c r="C32" s="16">
        <v>240</v>
      </c>
      <c r="D32" s="16" t="s">
        <v>33</v>
      </c>
      <c r="E32" s="16" t="s">
        <v>43</v>
      </c>
    </row>
    <row r="33" spans="2:5" x14ac:dyDescent="0.35">
      <c r="B33" s="16">
        <v>1552240</v>
      </c>
      <c r="C33" s="16">
        <v>241</v>
      </c>
      <c r="D33" s="16" t="s">
        <v>33</v>
      </c>
      <c r="E33" s="16" t="s">
        <v>43</v>
      </c>
    </row>
    <row r="34" spans="2:5" x14ac:dyDescent="0.35">
      <c r="B34" s="16">
        <v>1552246</v>
      </c>
      <c r="C34" s="16">
        <v>242</v>
      </c>
      <c r="D34" s="16" t="s">
        <v>33</v>
      </c>
      <c r="E34" s="16" t="s">
        <v>43</v>
      </c>
    </row>
    <row r="35" spans="2:5" x14ac:dyDescent="0.35">
      <c r="B35" s="16">
        <v>1554689</v>
      </c>
      <c r="C35" s="16">
        <v>243</v>
      </c>
      <c r="D35" s="16" t="s">
        <v>33</v>
      </c>
      <c r="E35" s="16" t="s">
        <v>43</v>
      </c>
    </row>
    <row r="36" spans="2:5" x14ac:dyDescent="0.35">
      <c r="B36" s="16">
        <v>1554970</v>
      </c>
      <c r="C36" s="16">
        <v>244</v>
      </c>
      <c r="D36" s="16" t="s">
        <v>33</v>
      </c>
      <c r="E36" s="16" t="s">
        <v>43</v>
      </c>
    </row>
    <row r="37" spans="2:5" x14ac:dyDescent="0.35">
      <c r="B37" s="16">
        <v>1555001</v>
      </c>
      <c r="C37" s="16">
        <v>245</v>
      </c>
      <c r="D37" s="16" t="s">
        <v>33</v>
      </c>
      <c r="E37" s="16" t="s">
        <v>43</v>
      </c>
    </row>
    <row r="38" spans="2:5" x14ac:dyDescent="0.35">
      <c r="B38" s="16">
        <v>1555582</v>
      </c>
      <c r="C38" s="16">
        <v>246</v>
      </c>
      <c r="D38" s="16" t="s">
        <v>33</v>
      </c>
      <c r="E38" s="16" t="s">
        <v>43</v>
      </c>
    </row>
    <row r="39" spans="2:5" x14ac:dyDescent="0.35">
      <c r="B39" s="16">
        <v>1555587</v>
      </c>
      <c r="C39" s="16">
        <v>247</v>
      </c>
      <c r="D39" s="16" t="s">
        <v>33</v>
      </c>
      <c r="E39" s="16" t="s">
        <v>43</v>
      </c>
    </row>
    <row r="40" spans="2:5" x14ac:dyDescent="0.35">
      <c r="B40" s="16">
        <v>1557893</v>
      </c>
      <c r="C40" s="16">
        <v>248</v>
      </c>
      <c r="D40" s="16" t="s">
        <v>33</v>
      </c>
      <c r="E40" s="16" t="s">
        <v>43</v>
      </c>
    </row>
    <row r="41" spans="2:5" x14ac:dyDescent="0.35">
      <c r="B41" s="16">
        <v>1559197</v>
      </c>
      <c r="C41" s="16">
        <v>249</v>
      </c>
      <c r="D41" s="16" t="s">
        <v>33</v>
      </c>
      <c r="E41" s="16" t="s">
        <v>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0"/>
  <sheetViews>
    <sheetView workbookViewId="0">
      <selection activeCell="D1" sqref="D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6.26953125" style="16" customWidth="1"/>
    <col min="5" max="5" width="21.179687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1528112</v>
      </c>
      <c r="C2" s="16">
        <v>123</v>
      </c>
      <c r="D2" s="16" t="s">
        <v>11</v>
      </c>
      <c r="E2" s="16" t="s">
        <v>42</v>
      </c>
    </row>
    <row r="3" spans="2:5" x14ac:dyDescent="0.35">
      <c r="B3" s="16">
        <v>1528715</v>
      </c>
      <c r="C3" s="16">
        <v>124</v>
      </c>
      <c r="D3" s="16" t="s">
        <v>11</v>
      </c>
      <c r="E3" s="16" t="s">
        <v>42</v>
      </c>
    </row>
    <row r="4" spans="2:5" x14ac:dyDescent="0.35">
      <c r="B4" s="16">
        <v>1529651</v>
      </c>
      <c r="C4" s="16">
        <v>125</v>
      </c>
      <c r="D4" s="16" t="s">
        <v>11</v>
      </c>
      <c r="E4" s="16" t="s">
        <v>42</v>
      </c>
    </row>
    <row r="5" spans="2:5" x14ac:dyDescent="0.35">
      <c r="B5" s="16">
        <v>1530335</v>
      </c>
      <c r="C5" s="16">
        <v>126</v>
      </c>
      <c r="D5" s="16" t="s">
        <v>11</v>
      </c>
      <c r="E5" s="16" t="s">
        <v>42</v>
      </c>
    </row>
    <row r="6" spans="2:5" x14ac:dyDescent="0.35">
      <c r="B6" s="16">
        <v>1531221</v>
      </c>
      <c r="C6" s="16">
        <v>127</v>
      </c>
      <c r="D6" s="16" t="s">
        <v>11</v>
      </c>
      <c r="E6" s="16" t="s">
        <v>42</v>
      </c>
    </row>
    <row r="7" spans="2:5" x14ac:dyDescent="0.35">
      <c r="B7" s="16">
        <v>1531226</v>
      </c>
      <c r="C7" s="16">
        <v>128</v>
      </c>
      <c r="D7" s="16" t="s">
        <v>11</v>
      </c>
      <c r="E7" s="16" t="s">
        <v>42</v>
      </c>
    </row>
    <row r="8" spans="2:5" x14ac:dyDescent="0.35">
      <c r="B8" s="16">
        <v>1532422</v>
      </c>
      <c r="C8" s="16">
        <v>129</v>
      </c>
      <c r="D8" s="16" t="s">
        <v>11</v>
      </c>
      <c r="E8" s="16" t="s">
        <v>42</v>
      </c>
    </row>
    <row r="9" spans="2:5" x14ac:dyDescent="0.35">
      <c r="B9" s="16">
        <v>1533092</v>
      </c>
      <c r="C9" s="16">
        <v>130</v>
      </c>
      <c r="D9" s="16" t="s">
        <v>11</v>
      </c>
      <c r="E9" s="16" t="s">
        <v>42</v>
      </c>
    </row>
    <row r="10" spans="2:5" x14ac:dyDescent="0.35">
      <c r="B10" s="16">
        <v>1533701</v>
      </c>
      <c r="C10" s="16">
        <v>131</v>
      </c>
      <c r="D10" s="16" t="s">
        <v>11</v>
      </c>
      <c r="E10" s="16" t="s">
        <v>42</v>
      </c>
    </row>
    <row r="11" spans="2:5" x14ac:dyDescent="0.35">
      <c r="B11" s="16">
        <v>1534426</v>
      </c>
      <c r="C11" s="16">
        <v>132</v>
      </c>
      <c r="D11" s="16" t="s">
        <v>11</v>
      </c>
      <c r="E11" s="16" t="s">
        <v>42</v>
      </c>
    </row>
    <row r="12" spans="2:5" x14ac:dyDescent="0.35">
      <c r="B12" s="16">
        <v>1534637</v>
      </c>
      <c r="C12" s="16">
        <v>133</v>
      </c>
      <c r="D12" s="16" t="s">
        <v>11</v>
      </c>
      <c r="E12" s="16" t="s">
        <v>42</v>
      </c>
    </row>
    <row r="13" spans="2:5" x14ac:dyDescent="0.35">
      <c r="B13" s="16">
        <v>1534841</v>
      </c>
      <c r="C13" s="16">
        <v>134</v>
      </c>
      <c r="D13" s="16" t="s">
        <v>11</v>
      </c>
      <c r="E13" s="16" t="s">
        <v>42</v>
      </c>
    </row>
    <row r="14" spans="2:5" x14ac:dyDescent="0.35">
      <c r="B14" s="16">
        <v>1537098</v>
      </c>
      <c r="C14" s="16">
        <v>135</v>
      </c>
      <c r="D14" s="16" t="s">
        <v>11</v>
      </c>
      <c r="E14" s="16" t="s">
        <v>42</v>
      </c>
    </row>
    <row r="15" spans="2:5" x14ac:dyDescent="0.35">
      <c r="B15" s="16">
        <v>1537703</v>
      </c>
      <c r="C15" s="16">
        <v>136</v>
      </c>
      <c r="D15" s="16" t="s">
        <v>11</v>
      </c>
      <c r="E15" s="16" t="s">
        <v>42</v>
      </c>
    </row>
    <row r="16" spans="2:5" x14ac:dyDescent="0.35">
      <c r="B16" s="16">
        <v>1538310</v>
      </c>
      <c r="C16" s="16">
        <v>137</v>
      </c>
      <c r="D16" s="16" t="s">
        <v>11</v>
      </c>
      <c r="E16" s="16" t="s">
        <v>42</v>
      </c>
    </row>
    <row r="17" spans="2:5" x14ac:dyDescent="0.35">
      <c r="B17" s="16">
        <v>1538833</v>
      </c>
      <c r="C17" s="16">
        <v>138</v>
      </c>
      <c r="D17" s="16" t="s">
        <v>11</v>
      </c>
      <c r="E17" s="16" t="s">
        <v>42</v>
      </c>
    </row>
    <row r="18" spans="2:5" x14ac:dyDescent="0.35">
      <c r="B18" s="16">
        <v>1538839</v>
      </c>
      <c r="C18" s="16">
        <v>139</v>
      </c>
      <c r="D18" s="16" t="s">
        <v>11</v>
      </c>
      <c r="E18" s="16" t="s">
        <v>42</v>
      </c>
    </row>
    <row r="19" spans="2:5" x14ac:dyDescent="0.35">
      <c r="B19" s="16">
        <v>1540807</v>
      </c>
      <c r="C19" s="16">
        <v>140</v>
      </c>
      <c r="D19" s="16" t="s">
        <v>11</v>
      </c>
      <c r="E19" s="16" t="s">
        <v>42</v>
      </c>
    </row>
    <row r="20" spans="2:5" x14ac:dyDescent="0.35">
      <c r="B20" s="16">
        <v>1541740</v>
      </c>
      <c r="C20" s="16">
        <v>141</v>
      </c>
      <c r="D20" s="16" t="s">
        <v>11</v>
      </c>
      <c r="E20" s="16" t="s">
        <v>42</v>
      </c>
    </row>
    <row r="21" spans="2:5" x14ac:dyDescent="0.35">
      <c r="B21" s="16">
        <v>1542298</v>
      </c>
      <c r="C21" s="16">
        <v>142</v>
      </c>
      <c r="D21" s="16" t="s">
        <v>11</v>
      </c>
      <c r="E21" s="16" t="s">
        <v>42</v>
      </c>
    </row>
    <row r="22" spans="2:5" x14ac:dyDescent="0.35">
      <c r="B22" s="16">
        <v>1542323</v>
      </c>
      <c r="C22" s="16">
        <v>143</v>
      </c>
      <c r="D22" s="16" t="s">
        <v>11</v>
      </c>
      <c r="E22" s="16" t="s">
        <v>42</v>
      </c>
    </row>
    <row r="23" spans="2:5" x14ac:dyDescent="0.35">
      <c r="B23" s="16">
        <v>1542958</v>
      </c>
      <c r="C23" s="16">
        <v>144</v>
      </c>
      <c r="D23" s="16" t="s">
        <v>11</v>
      </c>
      <c r="E23" s="16" t="s">
        <v>42</v>
      </c>
    </row>
    <row r="24" spans="2:5" x14ac:dyDescent="0.35">
      <c r="B24" s="16">
        <v>1543084</v>
      </c>
      <c r="C24" s="16">
        <v>145</v>
      </c>
      <c r="D24" s="16" t="s">
        <v>11</v>
      </c>
      <c r="E24" s="16" t="s">
        <v>42</v>
      </c>
    </row>
    <row r="25" spans="2:5" x14ac:dyDescent="0.35">
      <c r="B25" s="16">
        <v>1545656</v>
      </c>
      <c r="C25" s="16">
        <v>146</v>
      </c>
      <c r="D25" s="16" t="s">
        <v>11</v>
      </c>
      <c r="E25" s="16" t="s">
        <v>42</v>
      </c>
    </row>
    <row r="26" spans="2:5" x14ac:dyDescent="0.35">
      <c r="B26" s="16">
        <v>1546598</v>
      </c>
      <c r="C26" s="16">
        <v>147</v>
      </c>
      <c r="D26" s="16" t="s">
        <v>11</v>
      </c>
      <c r="E26" s="16" t="s">
        <v>42</v>
      </c>
    </row>
    <row r="27" spans="2:5" x14ac:dyDescent="0.35">
      <c r="B27" s="16">
        <v>1546699</v>
      </c>
      <c r="C27" s="16">
        <v>148</v>
      </c>
      <c r="D27" s="16" t="s">
        <v>11</v>
      </c>
      <c r="E27" s="16" t="s">
        <v>42</v>
      </c>
    </row>
    <row r="28" spans="2:5" x14ac:dyDescent="0.35">
      <c r="B28" s="16">
        <v>1548148</v>
      </c>
      <c r="C28" s="16">
        <v>149</v>
      </c>
      <c r="D28" s="16" t="s">
        <v>11</v>
      </c>
      <c r="E28" s="16" t="s">
        <v>42</v>
      </c>
    </row>
    <row r="29" spans="2:5" x14ac:dyDescent="0.35">
      <c r="B29" s="16">
        <v>1548152</v>
      </c>
      <c r="C29" s="16">
        <v>150</v>
      </c>
      <c r="D29" s="16" t="s">
        <v>11</v>
      </c>
      <c r="E29" s="16" t="s">
        <v>42</v>
      </c>
    </row>
    <row r="30" spans="2:5" x14ac:dyDescent="0.35">
      <c r="B30" s="16">
        <v>1549145</v>
      </c>
      <c r="C30" s="16">
        <v>151</v>
      </c>
      <c r="D30" s="16" t="s">
        <v>11</v>
      </c>
      <c r="E30" s="16" t="s">
        <v>42</v>
      </c>
    </row>
    <row r="31" spans="2:5" x14ac:dyDescent="0.35">
      <c r="B31" s="16">
        <v>1549298</v>
      </c>
      <c r="C31" s="16">
        <v>152</v>
      </c>
      <c r="D31" s="16" t="s">
        <v>11</v>
      </c>
      <c r="E31" s="16" t="s">
        <v>42</v>
      </c>
    </row>
    <row r="32" spans="2:5" x14ac:dyDescent="0.35">
      <c r="B32" s="16">
        <v>1550401</v>
      </c>
      <c r="C32" s="16">
        <v>153</v>
      </c>
      <c r="D32" s="16" t="s">
        <v>11</v>
      </c>
      <c r="E32" s="16" t="s">
        <v>42</v>
      </c>
    </row>
    <row r="33" spans="2:5" x14ac:dyDescent="0.35">
      <c r="B33" s="16">
        <v>1550404</v>
      </c>
      <c r="C33" s="16">
        <v>154</v>
      </c>
      <c r="D33" s="16" t="s">
        <v>11</v>
      </c>
      <c r="E33" s="16" t="s">
        <v>42</v>
      </c>
    </row>
    <row r="34" spans="2:5" x14ac:dyDescent="0.35">
      <c r="B34" s="16">
        <v>1552183</v>
      </c>
      <c r="C34" s="16">
        <v>155</v>
      </c>
      <c r="D34" s="16" t="s">
        <v>11</v>
      </c>
      <c r="E34" s="16" t="s">
        <v>42</v>
      </c>
    </row>
    <row r="35" spans="2:5" x14ac:dyDescent="0.35">
      <c r="B35" s="16">
        <v>1552187</v>
      </c>
      <c r="C35" s="16">
        <v>156</v>
      </c>
      <c r="D35" s="16" t="s">
        <v>11</v>
      </c>
      <c r="E35" s="16" t="s">
        <v>42</v>
      </c>
    </row>
    <row r="36" spans="2:5" x14ac:dyDescent="0.35">
      <c r="B36" s="16">
        <v>1553593</v>
      </c>
      <c r="C36" s="16">
        <v>157</v>
      </c>
      <c r="D36" s="16" t="s">
        <v>11</v>
      </c>
      <c r="E36" s="16" t="s">
        <v>42</v>
      </c>
    </row>
    <row r="37" spans="2:5" x14ac:dyDescent="0.35">
      <c r="B37" s="16">
        <v>1554659</v>
      </c>
      <c r="C37" s="16">
        <v>158</v>
      </c>
      <c r="D37" s="16" t="s">
        <v>11</v>
      </c>
      <c r="E37" s="16" t="s">
        <v>42</v>
      </c>
    </row>
    <row r="38" spans="2:5" x14ac:dyDescent="0.35">
      <c r="B38" s="16">
        <v>1554971</v>
      </c>
      <c r="C38" s="16">
        <v>159</v>
      </c>
      <c r="D38" s="16" t="s">
        <v>11</v>
      </c>
      <c r="E38" s="16" t="s">
        <v>42</v>
      </c>
    </row>
    <row r="39" spans="2:5" x14ac:dyDescent="0.35">
      <c r="B39" s="16">
        <v>1555466</v>
      </c>
      <c r="C39" s="16">
        <v>160</v>
      </c>
      <c r="D39" s="16" t="s">
        <v>11</v>
      </c>
      <c r="E39" s="16" t="s">
        <v>42</v>
      </c>
    </row>
    <row r="40" spans="2:5" x14ac:dyDescent="0.35">
      <c r="B40" s="16">
        <v>1555470</v>
      </c>
      <c r="C40" s="16">
        <v>161</v>
      </c>
      <c r="D40" s="16" t="s">
        <v>11</v>
      </c>
      <c r="E40" s="16" t="s">
        <v>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0"/>
  <sheetViews>
    <sheetView workbookViewId="0">
      <selection activeCell="D1" sqref="D1"/>
    </sheetView>
  </sheetViews>
  <sheetFormatPr defaultRowHeight="14.5" x14ac:dyDescent="0.35"/>
  <cols>
    <col min="2" max="2" width="8.81640625" style="16" customWidth="1"/>
    <col min="3" max="3" width="7.453125" style="16" customWidth="1"/>
    <col min="4" max="4" width="16.26953125" style="16" customWidth="1"/>
    <col min="5" max="5" width="21.1796875" style="16" customWidth="1"/>
  </cols>
  <sheetData>
    <row r="1" spans="2:5" x14ac:dyDescent="0.35">
      <c r="B1" s="16" t="s">
        <v>38</v>
      </c>
      <c r="C1" s="16" t="s">
        <v>39</v>
      </c>
      <c r="D1" s="16" t="s">
        <v>40</v>
      </c>
      <c r="E1" s="16" t="s">
        <v>41</v>
      </c>
    </row>
    <row r="2" spans="2:5" x14ac:dyDescent="0.35">
      <c r="B2" s="16">
        <v>1528702</v>
      </c>
      <c r="C2" s="16">
        <v>123</v>
      </c>
      <c r="D2" s="16" t="s">
        <v>16</v>
      </c>
      <c r="E2" s="16" t="s">
        <v>127</v>
      </c>
    </row>
    <row r="3" spans="2:5" x14ac:dyDescent="0.35">
      <c r="B3" s="16">
        <v>1528716</v>
      </c>
      <c r="C3" s="16">
        <v>124</v>
      </c>
      <c r="D3" s="16" t="s">
        <v>16</v>
      </c>
      <c r="E3" s="16" t="s">
        <v>127</v>
      </c>
    </row>
    <row r="4" spans="2:5" x14ac:dyDescent="0.35">
      <c r="B4" s="16">
        <v>1529652</v>
      </c>
      <c r="C4" s="16">
        <v>125</v>
      </c>
      <c r="D4" s="16" t="s">
        <v>16</v>
      </c>
      <c r="E4" s="16" t="s">
        <v>127</v>
      </c>
    </row>
    <row r="5" spans="2:5" x14ac:dyDescent="0.35">
      <c r="B5" s="16">
        <v>1530336</v>
      </c>
      <c r="C5" s="16">
        <v>126</v>
      </c>
      <c r="D5" s="16" t="s">
        <v>16</v>
      </c>
      <c r="E5" s="16" t="s">
        <v>127</v>
      </c>
    </row>
    <row r="6" spans="2:5" x14ac:dyDescent="0.35">
      <c r="B6" s="16">
        <v>1531222</v>
      </c>
      <c r="C6" s="16">
        <v>127</v>
      </c>
      <c r="D6" s="16" t="s">
        <v>16</v>
      </c>
      <c r="E6" s="16" t="s">
        <v>127</v>
      </c>
    </row>
    <row r="7" spans="2:5" x14ac:dyDescent="0.35">
      <c r="B7" s="16">
        <v>1531227</v>
      </c>
      <c r="C7" s="16">
        <v>128</v>
      </c>
      <c r="D7" s="16" t="s">
        <v>16</v>
      </c>
      <c r="E7" s="16" t="s">
        <v>127</v>
      </c>
    </row>
    <row r="8" spans="2:5" x14ac:dyDescent="0.35">
      <c r="B8" s="16">
        <v>1532423</v>
      </c>
      <c r="C8" s="16">
        <v>129</v>
      </c>
      <c r="D8" s="16" t="s">
        <v>16</v>
      </c>
      <c r="E8" s="16" t="s">
        <v>127</v>
      </c>
    </row>
    <row r="9" spans="2:5" x14ac:dyDescent="0.35">
      <c r="B9" s="16">
        <v>1533093</v>
      </c>
      <c r="C9" s="16">
        <v>130</v>
      </c>
      <c r="D9" s="16" t="s">
        <v>16</v>
      </c>
      <c r="E9" s="16" t="s">
        <v>127</v>
      </c>
    </row>
    <row r="10" spans="2:5" x14ac:dyDescent="0.35">
      <c r="B10" s="16">
        <v>1533702</v>
      </c>
      <c r="C10" s="16">
        <v>131</v>
      </c>
      <c r="D10" s="16" t="s">
        <v>16</v>
      </c>
      <c r="E10" s="16" t="s">
        <v>127</v>
      </c>
    </row>
    <row r="11" spans="2:5" x14ac:dyDescent="0.35">
      <c r="B11" s="16">
        <v>1534427</v>
      </c>
      <c r="C11" s="16">
        <v>132</v>
      </c>
      <c r="D11" s="16" t="s">
        <v>16</v>
      </c>
      <c r="E11" s="16" t="s">
        <v>127</v>
      </c>
    </row>
    <row r="12" spans="2:5" x14ac:dyDescent="0.35">
      <c r="B12" s="16">
        <v>1537099</v>
      </c>
      <c r="C12" s="16">
        <v>133</v>
      </c>
      <c r="D12" s="16" t="s">
        <v>16</v>
      </c>
      <c r="E12" s="16" t="s">
        <v>127</v>
      </c>
    </row>
    <row r="13" spans="2:5" x14ac:dyDescent="0.35">
      <c r="B13" s="16">
        <v>1534842</v>
      </c>
      <c r="C13" s="16">
        <v>134</v>
      </c>
      <c r="D13" s="16" t="s">
        <v>16</v>
      </c>
      <c r="E13" s="16" t="s">
        <v>127</v>
      </c>
    </row>
    <row r="14" spans="2:5" x14ac:dyDescent="0.35">
      <c r="B14" s="16">
        <v>1537704</v>
      </c>
      <c r="C14" s="16">
        <v>135</v>
      </c>
      <c r="D14" s="16" t="s">
        <v>16</v>
      </c>
      <c r="E14" s="16" t="s">
        <v>127</v>
      </c>
    </row>
    <row r="15" spans="2:5" x14ac:dyDescent="0.35">
      <c r="B15" s="16">
        <v>1538311</v>
      </c>
      <c r="C15" s="16">
        <v>136</v>
      </c>
      <c r="D15" s="16" t="s">
        <v>16</v>
      </c>
      <c r="E15" s="16" t="s">
        <v>127</v>
      </c>
    </row>
    <row r="16" spans="2:5" x14ac:dyDescent="0.35">
      <c r="B16" s="16">
        <v>1534638</v>
      </c>
      <c r="C16" s="16">
        <v>137</v>
      </c>
      <c r="D16" s="16" t="s">
        <v>16</v>
      </c>
      <c r="E16" s="16" t="s">
        <v>127</v>
      </c>
    </row>
    <row r="17" spans="2:5" x14ac:dyDescent="0.35">
      <c r="B17" s="16">
        <v>1538834</v>
      </c>
      <c r="C17" s="16">
        <v>138</v>
      </c>
      <c r="D17" s="16" t="s">
        <v>16</v>
      </c>
      <c r="E17" s="16" t="s">
        <v>127</v>
      </c>
    </row>
    <row r="18" spans="2:5" x14ac:dyDescent="0.35">
      <c r="B18" s="16">
        <v>1538840</v>
      </c>
      <c r="C18" s="16">
        <v>139</v>
      </c>
      <c r="D18" s="16" t="s">
        <v>16</v>
      </c>
      <c r="E18" s="16" t="s">
        <v>127</v>
      </c>
    </row>
    <row r="19" spans="2:5" x14ac:dyDescent="0.35">
      <c r="B19" s="16">
        <v>1540808</v>
      </c>
      <c r="C19" s="16">
        <v>140</v>
      </c>
      <c r="D19" s="16" t="s">
        <v>16</v>
      </c>
      <c r="E19" s="16" t="s">
        <v>127</v>
      </c>
    </row>
    <row r="20" spans="2:5" x14ac:dyDescent="0.35">
      <c r="B20" s="16">
        <v>1541741</v>
      </c>
      <c r="C20" s="16">
        <v>141</v>
      </c>
      <c r="D20" s="16" t="s">
        <v>16</v>
      </c>
      <c r="E20" s="16" t="s">
        <v>127</v>
      </c>
    </row>
    <row r="21" spans="2:5" x14ac:dyDescent="0.35">
      <c r="B21" s="16">
        <v>1542299</v>
      </c>
      <c r="C21" s="16">
        <v>142</v>
      </c>
      <c r="D21" s="16" t="s">
        <v>16</v>
      </c>
      <c r="E21" s="16" t="s">
        <v>127</v>
      </c>
    </row>
    <row r="22" spans="2:5" x14ac:dyDescent="0.35">
      <c r="B22" s="16">
        <v>1542324</v>
      </c>
      <c r="C22" s="16">
        <v>143</v>
      </c>
      <c r="D22" s="16" t="s">
        <v>16</v>
      </c>
      <c r="E22" s="16" t="s">
        <v>127</v>
      </c>
    </row>
    <row r="23" spans="2:5" x14ac:dyDescent="0.35">
      <c r="B23" s="16">
        <v>1542959</v>
      </c>
      <c r="C23" s="16">
        <v>144</v>
      </c>
      <c r="D23" s="16" t="s">
        <v>16</v>
      </c>
      <c r="E23" s="16" t="s">
        <v>127</v>
      </c>
    </row>
    <row r="24" spans="2:5" x14ac:dyDescent="0.35">
      <c r="B24" s="16">
        <v>1543085</v>
      </c>
      <c r="C24" s="16">
        <v>145</v>
      </c>
      <c r="D24" s="16" t="s">
        <v>16</v>
      </c>
      <c r="E24" s="16" t="s">
        <v>127</v>
      </c>
    </row>
    <row r="25" spans="2:5" x14ac:dyDescent="0.35">
      <c r="B25" s="16">
        <v>1545657</v>
      </c>
      <c r="C25" s="16">
        <v>146</v>
      </c>
      <c r="D25" s="16" t="s">
        <v>16</v>
      </c>
      <c r="E25" s="16" t="s">
        <v>127</v>
      </c>
    </row>
    <row r="26" spans="2:5" x14ac:dyDescent="0.35">
      <c r="B26" s="16">
        <v>1546599</v>
      </c>
      <c r="C26" s="16">
        <v>147</v>
      </c>
      <c r="D26" s="16" t="s">
        <v>16</v>
      </c>
      <c r="E26" s="16" t="s">
        <v>127</v>
      </c>
    </row>
    <row r="27" spans="2:5" x14ac:dyDescent="0.35">
      <c r="B27" s="16">
        <v>1546700</v>
      </c>
      <c r="C27" s="16">
        <v>148</v>
      </c>
      <c r="D27" s="16" t="s">
        <v>16</v>
      </c>
      <c r="E27" s="16" t="s">
        <v>127</v>
      </c>
    </row>
    <row r="28" spans="2:5" x14ac:dyDescent="0.35">
      <c r="B28" s="16">
        <v>1548149</v>
      </c>
      <c r="C28" s="16">
        <v>149</v>
      </c>
      <c r="D28" s="16" t="s">
        <v>16</v>
      </c>
      <c r="E28" s="16" t="s">
        <v>127</v>
      </c>
    </row>
    <row r="29" spans="2:5" x14ac:dyDescent="0.35">
      <c r="B29" s="16">
        <v>1548175</v>
      </c>
      <c r="C29" s="16">
        <v>150</v>
      </c>
      <c r="D29" s="16" t="s">
        <v>16</v>
      </c>
      <c r="E29" s="16" t="s">
        <v>127</v>
      </c>
    </row>
    <row r="30" spans="2:5" x14ac:dyDescent="0.35">
      <c r="B30" s="16">
        <v>1549295</v>
      </c>
      <c r="C30" s="16">
        <v>151</v>
      </c>
      <c r="D30" s="16" t="s">
        <v>16</v>
      </c>
      <c r="E30" s="16" t="s">
        <v>127</v>
      </c>
    </row>
    <row r="31" spans="2:5" x14ac:dyDescent="0.35">
      <c r="B31" s="16">
        <v>1549299</v>
      </c>
      <c r="C31" s="16">
        <v>152</v>
      </c>
      <c r="D31" s="16" t="s">
        <v>16</v>
      </c>
      <c r="E31" s="16" t="s">
        <v>127</v>
      </c>
    </row>
    <row r="32" spans="2:5" x14ac:dyDescent="0.35">
      <c r="B32" s="16">
        <v>1550402</v>
      </c>
      <c r="C32" s="16">
        <v>153</v>
      </c>
      <c r="D32" s="16" t="s">
        <v>16</v>
      </c>
      <c r="E32" s="16" t="s">
        <v>127</v>
      </c>
    </row>
    <row r="33" spans="2:5" x14ac:dyDescent="0.35">
      <c r="B33" s="16">
        <v>1550494</v>
      </c>
      <c r="C33" s="16">
        <v>154</v>
      </c>
      <c r="D33" s="16" t="s">
        <v>16</v>
      </c>
      <c r="E33" s="16" t="s">
        <v>127</v>
      </c>
    </row>
    <row r="34" spans="2:5" x14ac:dyDescent="0.35">
      <c r="B34" s="16">
        <v>1552185</v>
      </c>
      <c r="C34" s="16">
        <v>155</v>
      </c>
      <c r="D34" s="16" t="s">
        <v>16</v>
      </c>
      <c r="E34" s="16" t="s">
        <v>127</v>
      </c>
    </row>
    <row r="35" spans="2:5" x14ac:dyDescent="0.35">
      <c r="B35" s="16">
        <v>1552188</v>
      </c>
      <c r="C35" s="16">
        <v>156</v>
      </c>
      <c r="D35" s="16" t="s">
        <v>16</v>
      </c>
      <c r="E35" s="16" t="s">
        <v>127</v>
      </c>
    </row>
    <row r="36" spans="2:5" x14ac:dyDescent="0.35">
      <c r="B36" s="16">
        <v>1554217</v>
      </c>
      <c r="C36" s="16">
        <v>157</v>
      </c>
      <c r="D36" s="16" t="s">
        <v>16</v>
      </c>
      <c r="E36" s="16" t="s">
        <v>127</v>
      </c>
    </row>
    <row r="37" spans="2:5" x14ac:dyDescent="0.35">
      <c r="B37" s="16">
        <v>1554965</v>
      </c>
      <c r="C37" s="16">
        <v>158</v>
      </c>
      <c r="D37" s="16" t="s">
        <v>16</v>
      </c>
      <c r="E37" s="16" t="s">
        <v>127</v>
      </c>
    </row>
    <row r="38" spans="2:5" x14ac:dyDescent="0.35">
      <c r="B38" s="16">
        <v>1554972</v>
      </c>
      <c r="C38" s="16">
        <v>159</v>
      </c>
      <c r="D38" s="16" t="s">
        <v>16</v>
      </c>
      <c r="E38" s="16" t="s">
        <v>127</v>
      </c>
    </row>
    <row r="39" spans="2:5" x14ac:dyDescent="0.35">
      <c r="B39" s="16">
        <v>1555467</v>
      </c>
      <c r="C39" s="16">
        <v>160</v>
      </c>
      <c r="D39" s="16" t="s">
        <v>16</v>
      </c>
      <c r="E39" s="16" t="s">
        <v>127</v>
      </c>
    </row>
    <row r="40" spans="2:5" x14ac:dyDescent="0.35">
      <c r="B40" s="16">
        <v>1555471</v>
      </c>
      <c r="C40" s="16">
        <v>161</v>
      </c>
      <c r="D40" s="16" t="s">
        <v>16</v>
      </c>
      <c r="E40" s="16" t="s">
        <v>127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K n h 0 T 8 a t r A S n A A A A + A A A A B I A H A B D b 2 5 m a W c v U G F j a 2 F n Z S 5 4 b W w g o h g A K K A U A A A A A A A A A A A A A A A A A A A A A A A A A A A A h Y 9 N D o I w G E S v Q r q n f y p R 8 l E W b i U x I R q 3 D V R o h G J o s d 7 N h U f y C p I o 6 s 7 l T N 4 k b x 6 3 O 6 T X t g k u q r e 6 M w l i m K J A m a I r t a k S N L h j u E S p g K 0 s T r J S w Q g b G 1 + t T l D t 3 D k m x H u P / Q x 3 f U U 4 p Y w c s k 1 e 1 K q V o T b W S V M o 9 F m V / 1 d I w P 4 l I z i O G F 6 w F c f z i A G Z a s i 0 + S J 8 N M Y U y E 8 J 6 6 F x Q 6 + E M u E u B z J F I O 8 X 4 g l Q S w M E F A A C A A g A K n h 0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p 4 d E 8 o i k e 4 D g A A A B E A A A A T A B w A R m 9 y b X V s Y X M v U 2 V j d G l v b j E u b S C i G A A o o B Q A A A A A A A A A A A A A A A A A A A A A A A A A A A A r T k 0 u y c z P U w i G 0 I b W A F B L A Q I t A B Q A A g A I A C p 4 d E / G r a w E p w A A A P g A A A A S A A A A A A A A A A A A A A A A A A A A A A B D b 2 5 m a W c v U G F j a 2 F n Z S 5 4 b W x Q S w E C L Q A U A A I A C A A q e H R P D 8 r p q 6 Q A A A D p A A A A E w A A A A A A A A A A A A A A A A D z A A A A W 0 N v b n R l b n R f V H l w Z X N d L n h t b F B L A Q I t A B Q A A g A I A C p 4 d E 8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Q P g q Q L Y N P R L v x k d 7 K M t U I A A A A A A I A A A A A A A N m A A D A A A A A E A A A A H t d I p 0 j W 8 h A e e U Q P v N u T 1 E A A A A A B I A A A K A A A A A Q A A A A Y G Q z n f X X V L R j e x J H 2 5 Z F r 1 A A A A A S 9 O r o C E y 9 d 7 j m m g P u f p c c c d V 2 R X T M 2 e 8 5 + R y j 7 p w X p A c / I G b o V N h P k C l Z n F k n U d v j E 4 P j C K f P u 7 U k F Y f j Z E Y A W 3 P T e W / J J K y l 2 o 7 L N T r J N x Q A A A C a b X J s P P q m 0 M o f b H Y t f Y 2 i y P 9 s W A = = < / D a t a M a s h u p > 
</file>

<file path=customXml/itemProps1.xml><?xml version="1.0" encoding="utf-8"?>
<ds:datastoreItem xmlns:ds="http://schemas.openxmlformats.org/officeDocument/2006/customXml" ds:itemID="{FA63EB33-C929-4997-A705-93AC6BC878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MM</vt:lpstr>
      <vt:lpstr>Fix 2LH Orders</vt:lpstr>
      <vt:lpstr>Fix 2RH Orders</vt:lpstr>
      <vt:lpstr>Fix 3LH Orders</vt:lpstr>
      <vt:lpstr>Fix 3RH Orders</vt:lpstr>
      <vt:lpstr>Fix 4LH Orders</vt:lpstr>
      <vt:lpstr>Fix 4RH Orders</vt:lpstr>
      <vt:lpstr>Mov 2LH Orders</vt:lpstr>
      <vt:lpstr>Mov 2RH Orders</vt:lpstr>
      <vt:lpstr>Mov 3LH Orders</vt:lpstr>
      <vt:lpstr>Mov 3RH Orders</vt:lpstr>
      <vt:lpstr>Mov 4LH Orders</vt:lpstr>
      <vt:lpstr>Mov 4RH Orders</vt:lpstr>
      <vt:lpstr>Fix 2LH Operations</vt:lpstr>
      <vt:lpstr>Mov 2LH Operations</vt:lpstr>
      <vt:lpstr>Mov 2LH Table</vt:lpstr>
      <vt:lpstr>Total Mov by SS</vt:lpstr>
      <vt:lpstr>Total Fix by SS</vt:lpstr>
      <vt:lpstr>Total Ops Fix</vt:lpstr>
      <vt:lpstr>Sheet2</vt:lpstr>
      <vt:lpstr>Total Ops Mov</vt:lpstr>
      <vt:lpstr>Fix Table</vt:lpstr>
      <vt:lpstr>Mov Table</vt:lpstr>
      <vt:lpstr>Dan MM Numbers</vt:lpstr>
      <vt:lpstr>Fix 2LH table</vt:lpstr>
    </vt:vector>
  </TitlesOfParts>
  <Company>MDCBMS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2019-11-17T09:46:16Z</dcterms:created>
  <dcterms:modified xsi:type="dcterms:W3CDTF">2019-11-21T08:51:34Z</dcterms:modified>
</cp:coreProperties>
</file>